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395" windowWidth="18900" windowHeight="4155" tabRatio="731"/>
  </bookViews>
  <sheets>
    <sheet name="Sum" sheetId="1" r:id="rId1"/>
    <sheet name="work" sheetId="2" r:id="rId2"/>
    <sheet name="Dict" sheetId="3" r:id="rId3"/>
    <sheet name="Seq" sheetId="17" r:id="rId4"/>
    <sheet name="WB_6ATTRS" sheetId="36" r:id="rId5"/>
    <sheet name="Life" sheetId="30" r:id="rId6"/>
    <sheet name="GDP" sheetId="18" r:id="rId7"/>
    <sheet name="Pop_80_09" sheetId="4" r:id="rId8"/>
    <sheet name="FDI84_96" sheetId="5" r:id="rId9"/>
    <sheet name="FDI92_95" sheetId="6" r:id="rId10"/>
    <sheet name="FDI96_99" sheetId="7" r:id="rId11"/>
    <sheet name="FDI00_01" sheetId="8" r:id="rId12"/>
    <sheet name="FDI02_03" sheetId="9" r:id="rId13"/>
    <sheet name="FDI04_05" sheetId="10" r:id="rId14"/>
    <sheet name="FDI06_07" sheetId="11" r:id="rId15"/>
    <sheet name="FDI08_10" sheetId="31" r:id="rId16"/>
    <sheet name="EM_80" sheetId="12" r:id="rId17"/>
    <sheet name="EM_2_90" sheetId="14" r:id="rId18"/>
    <sheet name="EM_2_00" sheetId="16" r:id="rId19"/>
    <sheet name="CNPop" sheetId="19" r:id="rId20"/>
    <sheet name="StatCode" sheetId="20" r:id="rId21"/>
    <sheet name="ISO" sheetId="21" r:id="rId22"/>
    <sheet name="Lang" sheetId="22" r:id="rId23"/>
    <sheet name="Dist" sheetId="23" r:id="rId24"/>
    <sheet name="EM_OECD_90" sheetId="13" r:id="rId25"/>
    <sheet name="EM_OECD_00" sheetId="15" r:id="rId26"/>
    <sheet name="EM_ALLYEAR" sheetId="28" r:id="rId27"/>
    <sheet name="EM2010" sheetId="32" r:id="rId28"/>
    <sheet name="OECD-6 Chart" sheetId="24" r:id="rId29"/>
    <sheet name="FDI Chart" sheetId="25" r:id="rId30"/>
    <sheet name="EM3_60_00" sheetId="33" r:id="rId31"/>
    <sheet name="EM3_10" sheetId="35" r:id="rId32"/>
  </sheets>
  <definedNames>
    <definedName name="_xlnm._FilterDatabase" localSheetId="2" hidden="1">Dict!$A$4:$H$234</definedName>
    <definedName name="_xlnm._FilterDatabase" localSheetId="18" hidden="1">EM_2_00!$A$2:$F$2</definedName>
    <definedName name="_xlnm._FilterDatabase" localSheetId="26" hidden="1">EM_ALLYEAR!$A$2:$O$23</definedName>
    <definedName name="_xlnm._FilterDatabase" localSheetId="27" hidden="1">'EM2010'!#REF!</definedName>
    <definedName name="_xlnm._FilterDatabase" localSheetId="7" hidden="1">Pop_80_09!$A$1:$AI$230</definedName>
    <definedName name="_xlnm._FilterDatabase" localSheetId="0" hidden="1">Sum!$A$4:$GG$196</definedName>
    <definedName name="_xlnm._FilterDatabase" localSheetId="4" hidden="1">WB_6ATTRS!$A$1:$AK$1477</definedName>
    <definedName name="_xlnm._FilterDatabase" localSheetId="1" hidden="1">work!$A$4:$GB$196</definedName>
    <definedName name="Area_Country">Dict!$A$5:$H$294</definedName>
    <definedName name="Area_Country_En">Dict!$B$5:$H$294</definedName>
    <definedName name="AREA_COUNTRY_ISO">Dict!$C$5:$H$196</definedName>
    <definedName name="Area_Dist">Dist!$A$2:$B$139</definedName>
    <definedName name="Area_EM_00">EM_OECD_00!$B$2:$O$31</definedName>
    <definedName name="Area_EM_00_2">EM_2_00!$A$3:$E$64</definedName>
    <definedName name="Area_EM_90">EM_OECD_90!$B$2:$O$30</definedName>
    <definedName name="Area_EM_90_2">EM_2_90!$A$6:$C$74</definedName>
    <definedName name="AREA_EM_ALLYEAR">EM_ALLYEAR!$A$2:$O$23</definedName>
    <definedName name="Area_EM2010">'EM2010'!$A$1:$B$215</definedName>
    <definedName name="AREA_EM3_10">EM3_10!$A$2:$B$214</definedName>
    <definedName name="AREA_EM3_60_00">EM3_60_00!$A$2:$G$232</definedName>
    <definedName name="Area_FDI_00_01">FDI00_01!$A$5:$E$200</definedName>
    <definedName name="Area_FDI_02_03">FDI02_03!$A$5:$E$200</definedName>
    <definedName name="Area_FDI_04_05">FDI04_05!$A$5:$E$200</definedName>
    <definedName name="Area_FDI_06_07">FDI06_07!$A$5:$E$200</definedName>
    <definedName name="AREA_FDI_08_10">FDI08_10!$A$5:$G$183</definedName>
    <definedName name="Area_FDI_84_96">FDI84_96!$A$3:$N$69</definedName>
    <definedName name="Area_FDI_92_95">FDI92_95!$A$4:$E$200</definedName>
    <definedName name="Area_FDI_96_99">FDI96_99!$A$4:$E$200</definedName>
    <definedName name="Area_GDP_80_09">GDP!$A$2:$AF$226</definedName>
    <definedName name="Area_GDP2">#REF!</definedName>
    <definedName name="AREA_LIFE">Life!$A$2:$AX$235</definedName>
    <definedName name="Area_pop_80_09">Pop_80_09!$E$2:$AJ$228</definedName>
    <definedName name="AREA_WB_6ATTRS">WB_6ATTRS!$E$2:$AK$1477</definedName>
    <definedName name="zz">work!$9:$9</definedName>
  </definedNames>
  <calcPr calcId="145621"/>
</workbook>
</file>

<file path=xl/calcChain.xml><?xml version="1.0" encoding="utf-8"?>
<calcChain xmlns="http://schemas.openxmlformats.org/spreadsheetml/2006/main">
  <c r="EP6" i="2" l="1"/>
  <c r="EQ6" i="2" s="1"/>
  <c r="EP7" i="2"/>
  <c r="EQ7" i="2"/>
  <c r="EP8" i="2"/>
  <c r="EQ8" i="2"/>
  <c r="EP9" i="2"/>
  <c r="EQ9" i="2"/>
  <c r="EP10" i="2"/>
  <c r="EQ10" i="2" s="1"/>
  <c r="EP11" i="2"/>
  <c r="EQ11" i="2"/>
  <c r="EP12" i="2"/>
  <c r="EQ12" i="2"/>
  <c r="EP13" i="2"/>
  <c r="EQ13" i="2"/>
  <c r="EP14" i="2"/>
  <c r="EQ14" i="2" s="1"/>
  <c r="EP15" i="2"/>
  <c r="EQ15" i="2"/>
  <c r="EP16" i="2"/>
  <c r="EQ16" i="2"/>
  <c r="EP17" i="2"/>
  <c r="EQ17" i="2"/>
  <c r="EP18" i="2"/>
  <c r="EQ18" i="2"/>
  <c r="EP19" i="2"/>
  <c r="EQ19" i="2"/>
  <c r="EP20" i="2"/>
  <c r="EQ20" i="2"/>
  <c r="EP21" i="2"/>
  <c r="EQ21" i="2"/>
  <c r="EP22" i="2"/>
  <c r="EQ22" i="2" s="1"/>
  <c r="EP23" i="2"/>
  <c r="EQ23" i="2"/>
  <c r="EP24" i="2"/>
  <c r="EQ24" i="2"/>
  <c r="EP25" i="2"/>
  <c r="EQ25" i="2"/>
  <c r="EP26" i="2"/>
  <c r="EQ26" i="2" s="1"/>
  <c r="EP27" i="2"/>
  <c r="EQ27" i="2"/>
  <c r="EP28" i="2"/>
  <c r="EQ28" i="2"/>
  <c r="EP29" i="2"/>
  <c r="EQ29" i="2"/>
  <c r="EP30" i="2"/>
  <c r="EQ30" i="2" s="1"/>
  <c r="EP31" i="2"/>
  <c r="EQ31" i="2"/>
  <c r="EP32" i="2"/>
  <c r="EQ32" i="2"/>
  <c r="EP33" i="2"/>
  <c r="EQ33" i="2"/>
  <c r="EP34" i="2"/>
  <c r="EQ34" i="2"/>
  <c r="EP35" i="2"/>
  <c r="EQ35" i="2"/>
  <c r="EP36" i="2"/>
  <c r="EQ36" i="2"/>
  <c r="EP37" i="2"/>
  <c r="EQ37" i="2"/>
  <c r="EP38" i="2"/>
  <c r="EQ38" i="2" s="1"/>
  <c r="EP39" i="2"/>
  <c r="EQ39" i="2"/>
  <c r="EP40" i="2"/>
  <c r="EQ40" i="2"/>
  <c r="EP41" i="2"/>
  <c r="EQ41" i="2"/>
  <c r="EP42" i="2"/>
  <c r="EQ42" i="2" s="1"/>
  <c r="EP43" i="2"/>
  <c r="EQ43" i="2"/>
  <c r="EP44" i="2"/>
  <c r="EQ44" i="2"/>
  <c r="EP45" i="2"/>
  <c r="EQ45" i="2"/>
  <c r="EP46" i="2"/>
  <c r="EQ46" i="2" s="1"/>
  <c r="EP47" i="2"/>
  <c r="EQ47" i="2"/>
  <c r="EP48" i="2"/>
  <c r="EQ48" i="2"/>
  <c r="EP49" i="2"/>
  <c r="EQ49" i="2"/>
  <c r="EP50" i="2"/>
  <c r="EQ50" i="2"/>
  <c r="EP51" i="2"/>
  <c r="EQ51" i="2"/>
  <c r="EP52" i="2"/>
  <c r="EQ52" i="2"/>
  <c r="EP53" i="2"/>
  <c r="EQ53" i="2"/>
  <c r="EP54" i="2"/>
  <c r="EQ54" i="2"/>
  <c r="EP55" i="2"/>
  <c r="EQ55" i="2"/>
  <c r="EP56" i="2"/>
  <c r="EQ56" i="2"/>
  <c r="EP57" i="2"/>
  <c r="EQ57" i="2"/>
  <c r="EP58" i="2"/>
  <c r="EQ58" i="2"/>
  <c r="EP59" i="2"/>
  <c r="EQ59" i="2"/>
  <c r="EP60" i="2"/>
  <c r="EQ60" i="2"/>
  <c r="EP61" i="2"/>
  <c r="EQ61" i="2"/>
  <c r="EP62" i="2"/>
  <c r="EQ62" i="2"/>
  <c r="EP63" i="2"/>
  <c r="EQ63" i="2"/>
  <c r="EP64" i="2"/>
  <c r="EQ64" i="2"/>
  <c r="EP65" i="2"/>
  <c r="EQ65" i="2"/>
  <c r="EP66" i="2"/>
  <c r="EQ66" i="2"/>
  <c r="EP67" i="2"/>
  <c r="EQ67" i="2"/>
  <c r="EP68" i="2"/>
  <c r="EQ68" i="2"/>
  <c r="EP69" i="2"/>
  <c r="EQ69" i="2"/>
  <c r="EP70" i="2"/>
  <c r="EQ70" i="2"/>
  <c r="EP71" i="2"/>
  <c r="EQ71" i="2"/>
  <c r="EP72" i="2"/>
  <c r="EQ72" i="2"/>
  <c r="EP73" i="2"/>
  <c r="EQ73" i="2"/>
  <c r="EP74" i="2"/>
  <c r="EQ74" i="2"/>
  <c r="EP75" i="2"/>
  <c r="EQ75" i="2"/>
  <c r="EP76" i="2"/>
  <c r="EQ76" i="2"/>
  <c r="EP77" i="2"/>
  <c r="EQ77" i="2"/>
  <c r="EP78" i="2"/>
  <c r="EQ78" i="2"/>
  <c r="EP79" i="2"/>
  <c r="EQ79" i="2"/>
  <c r="EP80" i="2"/>
  <c r="EQ80" i="2"/>
  <c r="EP81" i="2"/>
  <c r="EQ81" i="2"/>
  <c r="EP82" i="2"/>
  <c r="EQ82" i="2"/>
  <c r="EP83" i="2"/>
  <c r="EQ83" i="2"/>
  <c r="EP84" i="2"/>
  <c r="EQ84" i="2"/>
  <c r="EP85" i="2"/>
  <c r="EQ85" i="2"/>
  <c r="EP86" i="2"/>
  <c r="EQ86" i="2"/>
  <c r="EP87" i="2"/>
  <c r="EQ87" i="2"/>
  <c r="EP88" i="2"/>
  <c r="EQ88" i="2"/>
  <c r="EP89" i="2"/>
  <c r="EQ89" i="2"/>
  <c r="EP90" i="2"/>
  <c r="EQ90" i="2"/>
  <c r="EP91" i="2"/>
  <c r="EQ91" i="2"/>
  <c r="EP92" i="2"/>
  <c r="EQ92" i="2"/>
  <c r="EP93" i="2"/>
  <c r="EQ93" i="2"/>
  <c r="EP94" i="2"/>
  <c r="EQ94" i="2"/>
  <c r="EP95" i="2"/>
  <c r="EQ95" i="2"/>
  <c r="EP96" i="2"/>
  <c r="EQ96" i="2"/>
  <c r="EP97" i="2"/>
  <c r="EQ97" i="2"/>
  <c r="EP98" i="2"/>
  <c r="EQ98" i="2"/>
  <c r="EP99" i="2"/>
  <c r="EQ99" i="2"/>
  <c r="EP100" i="2"/>
  <c r="EQ100" i="2"/>
  <c r="EP101" i="2"/>
  <c r="EQ101" i="2"/>
  <c r="EP102" i="2"/>
  <c r="EQ102" i="2"/>
  <c r="EP103" i="2"/>
  <c r="EQ103" i="2"/>
  <c r="EP104" i="2"/>
  <c r="EQ104" i="2"/>
  <c r="EP105" i="2"/>
  <c r="EQ105" i="2"/>
  <c r="EP106" i="2"/>
  <c r="EQ106" i="2"/>
  <c r="EP107" i="2"/>
  <c r="EQ107" i="2"/>
  <c r="EP108" i="2"/>
  <c r="EQ108" i="2"/>
  <c r="EP109" i="2"/>
  <c r="EQ109" i="2"/>
  <c r="EP110" i="2"/>
  <c r="EQ110" i="2"/>
  <c r="EP111" i="2"/>
  <c r="EQ111" i="2"/>
  <c r="EP112" i="2"/>
  <c r="EQ112" i="2"/>
  <c r="EP113" i="2"/>
  <c r="EQ113" i="2"/>
  <c r="EP114" i="2"/>
  <c r="EQ114" i="2"/>
  <c r="EP115" i="2"/>
  <c r="EQ115" i="2"/>
  <c r="EP116" i="2"/>
  <c r="EQ116" i="2"/>
  <c r="EP117" i="2"/>
  <c r="EQ117" i="2"/>
  <c r="EP118" i="2"/>
  <c r="EQ118" i="2"/>
  <c r="EP119" i="2"/>
  <c r="EQ119" i="2"/>
  <c r="EP120" i="2"/>
  <c r="EQ120" i="2"/>
  <c r="EP121" i="2"/>
  <c r="EQ121" i="2"/>
  <c r="EP122" i="2"/>
  <c r="EQ122" i="2"/>
  <c r="EP123" i="2"/>
  <c r="EQ123" i="2"/>
  <c r="EP124" i="2"/>
  <c r="EQ124" i="2"/>
  <c r="EP125" i="2"/>
  <c r="EQ125" i="2"/>
  <c r="EP126" i="2"/>
  <c r="EQ126" i="2" s="1"/>
  <c r="EP127" i="2"/>
  <c r="EQ127" i="2"/>
  <c r="EP128" i="2"/>
  <c r="EQ128" i="2"/>
  <c r="EP129" i="2"/>
  <c r="EQ129" i="2"/>
  <c r="EP130" i="2"/>
  <c r="EQ130" i="2" s="1"/>
  <c r="EP131" i="2"/>
  <c r="EQ131" i="2"/>
  <c r="EP132" i="2"/>
  <c r="EQ132" i="2"/>
  <c r="EP133" i="2"/>
  <c r="EQ133" i="2"/>
  <c r="EP134" i="2"/>
  <c r="EQ134" i="2" s="1"/>
  <c r="EP135" i="2"/>
  <c r="EQ135" i="2"/>
  <c r="EP136" i="2"/>
  <c r="EQ136" i="2"/>
  <c r="EP137" i="2"/>
  <c r="EQ137" i="2"/>
  <c r="EP138" i="2"/>
  <c r="EQ138" i="2"/>
  <c r="EP139" i="2"/>
  <c r="EQ139" i="2"/>
  <c r="EP140" i="2"/>
  <c r="EQ140" i="2"/>
  <c r="EP141" i="2"/>
  <c r="EQ141" i="2"/>
  <c r="EP142" i="2"/>
  <c r="EQ142" i="2" s="1"/>
  <c r="EP143" i="2"/>
  <c r="EQ143" i="2"/>
  <c r="EP144" i="2"/>
  <c r="EQ144" i="2"/>
  <c r="EP145" i="2"/>
  <c r="EQ145" i="2"/>
  <c r="EP146" i="2"/>
  <c r="EQ146" i="2" s="1"/>
  <c r="EP147" i="2"/>
  <c r="EQ147" i="2"/>
  <c r="EP148" i="2"/>
  <c r="EQ148" i="2"/>
  <c r="EP149" i="2"/>
  <c r="EQ149" i="2"/>
  <c r="EP150" i="2"/>
  <c r="EQ150" i="2"/>
  <c r="EP151" i="2"/>
  <c r="EQ151" i="2"/>
  <c r="EP152" i="2"/>
  <c r="EQ152" i="2"/>
  <c r="EP153" i="2"/>
  <c r="EQ153" i="2"/>
  <c r="EP154" i="2"/>
  <c r="EQ154" i="2"/>
  <c r="EP155" i="2"/>
  <c r="EQ155" i="2"/>
  <c r="EP156" i="2"/>
  <c r="EQ156" i="2"/>
  <c r="EP157" i="2"/>
  <c r="EQ157" i="2"/>
  <c r="EP158" i="2"/>
  <c r="EQ158" i="2" s="1"/>
  <c r="EP159" i="2"/>
  <c r="EQ159" i="2"/>
  <c r="EP160" i="2"/>
  <c r="EQ160" i="2"/>
  <c r="EP161" i="2"/>
  <c r="EQ161" i="2"/>
  <c r="EP162" i="2"/>
  <c r="EQ162" i="2" s="1"/>
  <c r="EP163" i="2"/>
  <c r="EQ163" i="2"/>
  <c r="EP164" i="2"/>
  <c r="EQ164" i="2"/>
  <c r="EP165" i="2"/>
  <c r="EQ165" i="2"/>
  <c r="EP166" i="2"/>
  <c r="EQ166" i="2"/>
  <c r="EP167" i="2"/>
  <c r="EQ167" i="2"/>
  <c r="EP168" i="2"/>
  <c r="EQ168" i="2"/>
  <c r="EP169" i="2"/>
  <c r="EQ169" i="2"/>
  <c r="EP170" i="2"/>
  <c r="EQ170" i="2" s="1"/>
  <c r="EP171" i="2"/>
  <c r="EQ171" i="2"/>
  <c r="EP172" i="2"/>
  <c r="EQ172" i="2"/>
  <c r="EP173" i="2"/>
  <c r="EQ173" i="2"/>
  <c r="EP174" i="2"/>
  <c r="EQ174" i="2" s="1"/>
  <c r="EP175" i="2"/>
  <c r="EQ175" i="2"/>
  <c r="EP176" i="2"/>
  <c r="EQ176" i="2"/>
  <c r="EP177" i="2"/>
  <c r="EQ177" i="2"/>
  <c r="EP178" i="2"/>
  <c r="EQ178" i="2"/>
  <c r="EP179" i="2"/>
  <c r="EQ179" i="2"/>
  <c r="EP180" i="2"/>
  <c r="EQ180" i="2"/>
  <c r="EP181" i="2"/>
  <c r="EQ181" i="2"/>
  <c r="EP182" i="2"/>
  <c r="EQ182" i="2" s="1"/>
  <c r="EP183" i="2"/>
  <c r="EQ183" i="2"/>
  <c r="EP184" i="2"/>
  <c r="EQ184" i="2"/>
  <c r="EP185" i="2"/>
  <c r="EQ185" i="2"/>
  <c r="EP186" i="2"/>
  <c r="EQ186" i="2" s="1"/>
  <c r="EP187" i="2"/>
  <c r="EQ187" i="2"/>
  <c r="EP188" i="2"/>
  <c r="EQ188" i="2"/>
  <c r="EP189" i="2"/>
  <c r="EQ189" i="2"/>
  <c r="EP190" i="2"/>
  <c r="EQ190" i="2" s="1"/>
  <c r="EP191" i="2"/>
  <c r="EQ191" i="2"/>
  <c r="EP192" i="2"/>
  <c r="EQ192" i="2"/>
  <c r="EP193" i="2"/>
  <c r="EQ193" i="2"/>
  <c r="EP194" i="2"/>
  <c r="EQ194" i="2" s="1"/>
  <c r="EP195" i="2"/>
  <c r="EQ195" i="2"/>
  <c r="EP196" i="2"/>
  <c r="EQ196" i="2"/>
  <c r="EQ5" i="2"/>
  <c r="EP5" i="2"/>
  <c r="L19" i="1" l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GN5" i="1" l="1"/>
  <c r="GO5" i="1"/>
  <c r="GP5" i="1"/>
  <c r="GQ5" i="1"/>
  <c r="GR5" i="1"/>
  <c r="GS5" i="1"/>
  <c r="GT5" i="1"/>
  <c r="GU5" i="1"/>
  <c r="GV5" i="1"/>
  <c r="GW5" i="1"/>
  <c r="GX5" i="1"/>
  <c r="GY5" i="1"/>
  <c r="GZ5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M41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5" i="1"/>
  <c r="GM96" i="1"/>
  <c r="GM97" i="1"/>
  <c r="GM98" i="1"/>
  <c r="GM99" i="1"/>
  <c r="GM100" i="1"/>
  <c r="GM101" i="1"/>
  <c r="GM102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M121" i="1"/>
  <c r="GM122" i="1"/>
  <c r="GM123" i="1"/>
  <c r="GM124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M141" i="1"/>
  <c r="GM142" i="1"/>
  <c r="GM143" i="1"/>
  <c r="GM144" i="1"/>
  <c r="GM145" i="1"/>
  <c r="GM146" i="1"/>
  <c r="GM147" i="1"/>
  <c r="GM148" i="1"/>
  <c r="GM149" i="1"/>
  <c r="GM150" i="1"/>
  <c r="GM151" i="1"/>
  <c r="GM152" i="1"/>
  <c r="GM153" i="1"/>
  <c r="GM154" i="1"/>
  <c r="GM155" i="1"/>
  <c r="GM156" i="1"/>
  <c r="GM157" i="1"/>
  <c r="GM158" i="1"/>
  <c r="GM159" i="1"/>
  <c r="GM160" i="1"/>
  <c r="GM161" i="1"/>
  <c r="GM162" i="1"/>
  <c r="GM163" i="1"/>
  <c r="GM164" i="1"/>
  <c r="GM165" i="1"/>
  <c r="GM166" i="1"/>
  <c r="GM167" i="1"/>
  <c r="GM168" i="1"/>
  <c r="GM169" i="1"/>
  <c r="GM170" i="1"/>
  <c r="GM171" i="1"/>
  <c r="GM172" i="1"/>
  <c r="GM173" i="1"/>
  <c r="GM174" i="1"/>
  <c r="GM175" i="1"/>
  <c r="GM176" i="1"/>
  <c r="GM177" i="1"/>
  <c r="GM178" i="1"/>
  <c r="GM179" i="1"/>
  <c r="GM180" i="1"/>
  <c r="GM181" i="1"/>
  <c r="GM182" i="1"/>
  <c r="GM183" i="1"/>
  <c r="GM184" i="1"/>
  <c r="GM185" i="1"/>
  <c r="GM186" i="1"/>
  <c r="GM187" i="1"/>
  <c r="GM188" i="1"/>
  <c r="GM189" i="1"/>
  <c r="GM190" i="1"/>
  <c r="GM191" i="1"/>
  <c r="GM6" i="1"/>
  <c r="GM7" i="1"/>
  <c r="GM8" i="1"/>
  <c r="GM9" i="1"/>
  <c r="GM10" i="1"/>
  <c r="GM11" i="1"/>
  <c r="GM12" i="1"/>
  <c r="GM13" i="1"/>
  <c r="GM14" i="1"/>
  <c r="GM15" i="1"/>
  <c r="GM16" i="1"/>
  <c r="GM17" i="1"/>
  <c r="GM18" i="1"/>
  <c r="GM19" i="1"/>
  <c r="GM20" i="1"/>
  <c r="GM21" i="1"/>
  <c r="GM22" i="1"/>
  <c r="GM23" i="1"/>
  <c r="GM24" i="1"/>
  <c r="GM25" i="1"/>
  <c r="GM26" i="1"/>
  <c r="GM5" i="1"/>
  <c r="E3" i="36" l="1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E200" i="36"/>
  <c r="E201" i="36"/>
  <c r="E202" i="36"/>
  <c r="E203" i="36"/>
  <c r="E204" i="36"/>
  <c r="E205" i="36"/>
  <c r="E206" i="36"/>
  <c r="E207" i="36"/>
  <c r="E208" i="36"/>
  <c r="E209" i="36"/>
  <c r="E210" i="36"/>
  <c r="E211" i="36"/>
  <c r="E212" i="36"/>
  <c r="E213" i="36"/>
  <c r="E214" i="36"/>
  <c r="E215" i="36"/>
  <c r="E216" i="36"/>
  <c r="E217" i="36"/>
  <c r="E218" i="36"/>
  <c r="E219" i="36"/>
  <c r="E220" i="36"/>
  <c r="E221" i="36"/>
  <c r="E222" i="36"/>
  <c r="E223" i="36"/>
  <c r="E224" i="36"/>
  <c r="E225" i="36"/>
  <c r="E226" i="36"/>
  <c r="E227" i="36"/>
  <c r="E228" i="36"/>
  <c r="E229" i="36"/>
  <c r="E230" i="36"/>
  <c r="E231" i="36"/>
  <c r="E232" i="36"/>
  <c r="E233" i="36"/>
  <c r="E234" i="36"/>
  <c r="E235" i="36"/>
  <c r="E236" i="36"/>
  <c r="E237" i="36"/>
  <c r="E238" i="36"/>
  <c r="E239" i="36"/>
  <c r="E240" i="36"/>
  <c r="E241" i="36"/>
  <c r="E242" i="36"/>
  <c r="E243" i="36"/>
  <c r="E244" i="36"/>
  <c r="E245" i="36"/>
  <c r="E246" i="36"/>
  <c r="E247" i="36"/>
  <c r="E248" i="36"/>
  <c r="E249" i="36"/>
  <c r="E250" i="36"/>
  <c r="E251" i="36"/>
  <c r="E252" i="36"/>
  <c r="E253" i="36"/>
  <c r="E254" i="36"/>
  <c r="E255" i="36"/>
  <c r="E256" i="36"/>
  <c r="E257" i="36"/>
  <c r="E258" i="36"/>
  <c r="E259" i="36"/>
  <c r="E260" i="36"/>
  <c r="E261" i="36"/>
  <c r="E262" i="36"/>
  <c r="E263" i="36"/>
  <c r="E264" i="36"/>
  <c r="E265" i="36"/>
  <c r="E266" i="36"/>
  <c r="E267" i="36"/>
  <c r="E268" i="36"/>
  <c r="E269" i="36"/>
  <c r="E270" i="36"/>
  <c r="E271" i="36"/>
  <c r="E272" i="36"/>
  <c r="E273" i="36"/>
  <c r="E274" i="36"/>
  <c r="E275" i="36"/>
  <c r="E276" i="36"/>
  <c r="E277" i="36"/>
  <c r="E278" i="36"/>
  <c r="E279" i="36"/>
  <c r="E280" i="36"/>
  <c r="E281" i="36"/>
  <c r="E282" i="36"/>
  <c r="E283" i="36"/>
  <c r="E284" i="36"/>
  <c r="E285" i="36"/>
  <c r="E286" i="36"/>
  <c r="E287" i="36"/>
  <c r="E288" i="36"/>
  <c r="E289" i="36"/>
  <c r="E290" i="36"/>
  <c r="E291" i="36"/>
  <c r="E292" i="36"/>
  <c r="E293" i="36"/>
  <c r="E294" i="36"/>
  <c r="E295" i="36"/>
  <c r="E296" i="36"/>
  <c r="E297" i="36"/>
  <c r="E298" i="36"/>
  <c r="E299" i="36"/>
  <c r="E300" i="36"/>
  <c r="E301" i="36"/>
  <c r="E302" i="36"/>
  <c r="E303" i="36"/>
  <c r="E304" i="36"/>
  <c r="E305" i="36"/>
  <c r="E306" i="36"/>
  <c r="E307" i="36"/>
  <c r="E308" i="36"/>
  <c r="E309" i="36"/>
  <c r="E310" i="36"/>
  <c r="E311" i="36"/>
  <c r="E312" i="36"/>
  <c r="E313" i="36"/>
  <c r="E314" i="36"/>
  <c r="E315" i="36"/>
  <c r="E316" i="36"/>
  <c r="E317" i="36"/>
  <c r="E318" i="36"/>
  <c r="E319" i="36"/>
  <c r="E320" i="36"/>
  <c r="E321" i="36"/>
  <c r="E322" i="36"/>
  <c r="E323" i="36"/>
  <c r="E324" i="36"/>
  <c r="E325" i="36"/>
  <c r="E326" i="36"/>
  <c r="E327" i="36"/>
  <c r="E328" i="36"/>
  <c r="E329" i="36"/>
  <c r="E330" i="36"/>
  <c r="E331" i="36"/>
  <c r="E332" i="36"/>
  <c r="E333" i="36"/>
  <c r="E334" i="36"/>
  <c r="E335" i="36"/>
  <c r="E336" i="36"/>
  <c r="E337" i="36"/>
  <c r="E338" i="36"/>
  <c r="E339" i="36"/>
  <c r="E340" i="36"/>
  <c r="E341" i="36"/>
  <c r="E342" i="36"/>
  <c r="E343" i="36"/>
  <c r="E344" i="36"/>
  <c r="E345" i="36"/>
  <c r="E346" i="36"/>
  <c r="E347" i="36"/>
  <c r="E348" i="36"/>
  <c r="E349" i="36"/>
  <c r="E350" i="36"/>
  <c r="E351" i="36"/>
  <c r="E352" i="36"/>
  <c r="E353" i="36"/>
  <c r="E354" i="36"/>
  <c r="E355" i="36"/>
  <c r="E356" i="36"/>
  <c r="E357" i="36"/>
  <c r="E358" i="36"/>
  <c r="E359" i="36"/>
  <c r="E360" i="36"/>
  <c r="E361" i="36"/>
  <c r="E362" i="36"/>
  <c r="E363" i="36"/>
  <c r="E364" i="36"/>
  <c r="E365" i="36"/>
  <c r="E366" i="36"/>
  <c r="E367" i="36"/>
  <c r="E368" i="36"/>
  <c r="E369" i="36"/>
  <c r="E370" i="36"/>
  <c r="E371" i="36"/>
  <c r="E372" i="36"/>
  <c r="E373" i="36"/>
  <c r="E374" i="36"/>
  <c r="E375" i="36"/>
  <c r="E376" i="36"/>
  <c r="E377" i="36"/>
  <c r="E378" i="36"/>
  <c r="E379" i="36"/>
  <c r="E380" i="36"/>
  <c r="E381" i="36"/>
  <c r="E382" i="36"/>
  <c r="E383" i="36"/>
  <c r="E384" i="36"/>
  <c r="E385" i="36"/>
  <c r="E386" i="36"/>
  <c r="E387" i="36"/>
  <c r="E388" i="36"/>
  <c r="E389" i="36"/>
  <c r="E390" i="36"/>
  <c r="E391" i="36"/>
  <c r="E392" i="36"/>
  <c r="E393" i="36"/>
  <c r="E394" i="36"/>
  <c r="E395" i="36"/>
  <c r="E396" i="36"/>
  <c r="E397" i="36"/>
  <c r="E398" i="36"/>
  <c r="E399" i="36"/>
  <c r="E400" i="36"/>
  <c r="E401" i="36"/>
  <c r="E402" i="36"/>
  <c r="E403" i="36"/>
  <c r="E404" i="36"/>
  <c r="E405" i="36"/>
  <c r="E406" i="36"/>
  <c r="E407" i="36"/>
  <c r="E408" i="36"/>
  <c r="E409" i="36"/>
  <c r="E410" i="36"/>
  <c r="E411" i="36"/>
  <c r="E412" i="36"/>
  <c r="E413" i="36"/>
  <c r="E414" i="36"/>
  <c r="E415" i="36"/>
  <c r="E416" i="36"/>
  <c r="E417" i="36"/>
  <c r="E418" i="36"/>
  <c r="E419" i="36"/>
  <c r="E420" i="36"/>
  <c r="E421" i="36"/>
  <c r="E422" i="36"/>
  <c r="E423" i="36"/>
  <c r="E424" i="36"/>
  <c r="E425" i="36"/>
  <c r="E426" i="36"/>
  <c r="E427" i="36"/>
  <c r="E428" i="36"/>
  <c r="E429" i="36"/>
  <c r="E430" i="36"/>
  <c r="E431" i="36"/>
  <c r="E432" i="36"/>
  <c r="E433" i="36"/>
  <c r="E434" i="36"/>
  <c r="E435" i="36"/>
  <c r="E436" i="36"/>
  <c r="E437" i="36"/>
  <c r="E438" i="36"/>
  <c r="E439" i="36"/>
  <c r="E440" i="36"/>
  <c r="E441" i="36"/>
  <c r="E442" i="36"/>
  <c r="E443" i="36"/>
  <c r="E444" i="36"/>
  <c r="E445" i="36"/>
  <c r="E446" i="36"/>
  <c r="E447" i="36"/>
  <c r="E448" i="36"/>
  <c r="E449" i="36"/>
  <c r="E450" i="36"/>
  <c r="E451" i="36"/>
  <c r="E452" i="36"/>
  <c r="E453" i="36"/>
  <c r="E454" i="36"/>
  <c r="E455" i="36"/>
  <c r="E456" i="36"/>
  <c r="E457" i="36"/>
  <c r="E458" i="36"/>
  <c r="E459" i="36"/>
  <c r="E460" i="36"/>
  <c r="E461" i="36"/>
  <c r="E462" i="36"/>
  <c r="E463" i="36"/>
  <c r="E464" i="36"/>
  <c r="E465" i="36"/>
  <c r="E466" i="36"/>
  <c r="E467" i="36"/>
  <c r="E468" i="36"/>
  <c r="E469" i="36"/>
  <c r="E470" i="36"/>
  <c r="E471" i="36"/>
  <c r="E472" i="36"/>
  <c r="E473" i="36"/>
  <c r="E474" i="36"/>
  <c r="E475" i="36"/>
  <c r="E476" i="36"/>
  <c r="E477" i="36"/>
  <c r="E478" i="36"/>
  <c r="E479" i="36"/>
  <c r="E480" i="36"/>
  <c r="E481" i="36"/>
  <c r="E482" i="36"/>
  <c r="E483" i="36"/>
  <c r="E484" i="36"/>
  <c r="E485" i="36"/>
  <c r="E486" i="36"/>
  <c r="E487" i="36"/>
  <c r="E488" i="36"/>
  <c r="E489" i="36"/>
  <c r="E490" i="36"/>
  <c r="E491" i="36"/>
  <c r="E492" i="36"/>
  <c r="E493" i="36"/>
  <c r="E494" i="36"/>
  <c r="E495" i="36"/>
  <c r="E496" i="36"/>
  <c r="E497" i="36"/>
  <c r="E498" i="36"/>
  <c r="E499" i="36"/>
  <c r="E500" i="36"/>
  <c r="E501" i="36"/>
  <c r="E502" i="36"/>
  <c r="E503" i="36"/>
  <c r="E504" i="36"/>
  <c r="E505" i="36"/>
  <c r="E506" i="36"/>
  <c r="E507" i="36"/>
  <c r="E508" i="36"/>
  <c r="E509" i="36"/>
  <c r="E510" i="36"/>
  <c r="E511" i="36"/>
  <c r="E512" i="36"/>
  <c r="E513" i="36"/>
  <c r="E514" i="36"/>
  <c r="E515" i="36"/>
  <c r="E516" i="36"/>
  <c r="E517" i="36"/>
  <c r="E518" i="36"/>
  <c r="E519" i="36"/>
  <c r="E520" i="36"/>
  <c r="E521" i="36"/>
  <c r="E522" i="36"/>
  <c r="E523" i="36"/>
  <c r="E524" i="36"/>
  <c r="E525" i="36"/>
  <c r="E526" i="36"/>
  <c r="E527" i="36"/>
  <c r="E528" i="36"/>
  <c r="E529" i="36"/>
  <c r="E530" i="36"/>
  <c r="E531" i="36"/>
  <c r="E532" i="36"/>
  <c r="E533" i="36"/>
  <c r="E534" i="36"/>
  <c r="E535" i="36"/>
  <c r="E536" i="36"/>
  <c r="E537" i="36"/>
  <c r="E538" i="36"/>
  <c r="E539" i="36"/>
  <c r="E540" i="36"/>
  <c r="E541" i="36"/>
  <c r="E542" i="36"/>
  <c r="E543" i="36"/>
  <c r="E544" i="36"/>
  <c r="E545" i="36"/>
  <c r="E546" i="36"/>
  <c r="E547" i="36"/>
  <c r="E548" i="36"/>
  <c r="E549" i="36"/>
  <c r="E550" i="36"/>
  <c r="E551" i="36"/>
  <c r="E552" i="36"/>
  <c r="E553" i="36"/>
  <c r="E554" i="36"/>
  <c r="E555" i="36"/>
  <c r="E556" i="36"/>
  <c r="E557" i="36"/>
  <c r="E558" i="36"/>
  <c r="E559" i="36"/>
  <c r="E560" i="36"/>
  <c r="E561" i="36"/>
  <c r="E562" i="36"/>
  <c r="E563" i="36"/>
  <c r="E564" i="36"/>
  <c r="E565" i="36"/>
  <c r="E566" i="36"/>
  <c r="E567" i="36"/>
  <c r="E568" i="36"/>
  <c r="E569" i="36"/>
  <c r="E570" i="36"/>
  <c r="E571" i="36"/>
  <c r="E572" i="36"/>
  <c r="E573" i="36"/>
  <c r="E574" i="36"/>
  <c r="E575" i="36"/>
  <c r="E576" i="36"/>
  <c r="E577" i="36"/>
  <c r="E578" i="36"/>
  <c r="E579" i="36"/>
  <c r="E580" i="36"/>
  <c r="E581" i="36"/>
  <c r="E582" i="36"/>
  <c r="E583" i="36"/>
  <c r="E584" i="36"/>
  <c r="E585" i="36"/>
  <c r="E586" i="36"/>
  <c r="E587" i="36"/>
  <c r="E588" i="36"/>
  <c r="E589" i="36"/>
  <c r="E590" i="36"/>
  <c r="E591" i="36"/>
  <c r="E592" i="36"/>
  <c r="E593" i="36"/>
  <c r="E594" i="36"/>
  <c r="E595" i="36"/>
  <c r="E596" i="36"/>
  <c r="E597" i="36"/>
  <c r="E598" i="36"/>
  <c r="E599" i="36"/>
  <c r="E600" i="36"/>
  <c r="E601" i="36"/>
  <c r="E602" i="36"/>
  <c r="E603" i="36"/>
  <c r="E604" i="36"/>
  <c r="E605" i="36"/>
  <c r="E606" i="36"/>
  <c r="E607" i="36"/>
  <c r="E608" i="36"/>
  <c r="E609" i="36"/>
  <c r="E610" i="36"/>
  <c r="E611" i="36"/>
  <c r="E612" i="36"/>
  <c r="E613" i="36"/>
  <c r="E614" i="36"/>
  <c r="E615" i="36"/>
  <c r="E616" i="36"/>
  <c r="E617" i="36"/>
  <c r="E618" i="36"/>
  <c r="E619" i="36"/>
  <c r="E620" i="36"/>
  <c r="E621" i="36"/>
  <c r="E622" i="36"/>
  <c r="E623" i="36"/>
  <c r="E624" i="36"/>
  <c r="E625" i="36"/>
  <c r="E626" i="36"/>
  <c r="E627" i="36"/>
  <c r="E628" i="36"/>
  <c r="E629" i="36"/>
  <c r="E630" i="36"/>
  <c r="E631" i="36"/>
  <c r="E632" i="36"/>
  <c r="E633" i="36"/>
  <c r="E634" i="36"/>
  <c r="E635" i="36"/>
  <c r="E636" i="36"/>
  <c r="E637" i="36"/>
  <c r="E638" i="36"/>
  <c r="E639" i="36"/>
  <c r="E640" i="36"/>
  <c r="E641" i="36"/>
  <c r="E642" i="36"/>
  <c r="E643" i="36"/>
  <c r="E644" i="36"/>
  <c r="E645" i="36"/>
  <c r="E646" i="36"/>
  <c r="E647" i="36"/>
  <c r="E648" i="36"/>
  <c r="E649" i="36"/>
  <c r="E650" i="36"/>
  <c r="E651" i="36"/>
  <c r="E652" i="36"/>
  <c r="E653" i="36"/>
  <c r="E654" i="36"/>
  <c r="E655" i="36"/>
  <c r="E656" i="36"/>
  <c r="E657" i="36"/>
  <c r="E658" i="36"/>
  <c r="E659" i="36"/>
  <c r="E660" i="36"/>
  <c r="E661" i="36"/>
  <c r="E662" i="36"/>
  <c r="E663" i="36"/>
  <c r="E664" i="36"/>
  <c r="E665" i="36"/>
  <c r="E666" i="36"/>
  <c r="E667" i="36"/>
  <c r="E668" i="36"/>
  <c r="E669" i="36"/>
  <c r="E670" i="36"/>
  <c r="E671" i="36"/>
  <c r="E672" i="36"/>
  <c r="E673" i="36"/>
  <c r="E674" i="36"/>
  <c r="E675" i="36"/>
  <c r="E676" i="36"/>
  <c r="E677" i="36"/>
  <c r="E678" i="36"/>
  <c r="E679" i="36"/>
  <c r="E680" i="36"/>
  <c r="E681" i="36"/>
  <c r="E682" i="36"/>
  <c r="E683" i="36"/>
  <c r="E684" i="36"/>
  <c r="E685" i="36"/>
  <c r="E686" i="36"/>
  <c r="E687" i="36"/>
  <c r="E688" i="36"/>
  <c r="E689" i="36"/>
  <c r="E690" i="36"/>
  <c r="E691" i="36"/>
  <c r="E692" i="36"/>
  <c r="E693" i="36"/>
  <c r="E694" i="36"/>
  <c r="E695" i="36"/>
  <c r="E696" i="36"/>
  <c r="E697" i="36"/>
  <c r="E698" i="36"/>
  <c r="E699" i="36"/>
  <c r="E700" i="36"/>
  <c r="E701" i="36"/>
  <c r="E702" i="36"/>
  <c r="E703" i="36"/>
  <c r="E704" i="36"/>
  <c r="E705" i="36"/>
  <c r="E706" i="36"/>
  <c r="E707" i="36"/>
  <c r="E708" i="36"/>
  <c r="E709" i="36"/>
  <c r="E710" i="36"/>
  <c r="E711" i="36"/>
  <c r="E712" i="36"/>
  <c r="E713" i="36"/>
  <c r="E714" i="36"/>
  <c r="E715" i="36"/>
  <c r="E716" i="36"/>
  <c r="E717" i="36"/>
  <c r="E718" i="36"/>
  <c r="E719" i="36"/>
  <c r="E720" i="36"/>
  <c r="E721" i="36"/>
  <c r="E722" i="36"/>
  <c r="E723" i="36"/>
  <c r="E724" i="36"/>
  <c r="E725" i="36"/>
  <c r="E726" i="36"/>
  <c r="E727" i="36"/>
  <c r="E728" i="36"/>
  <c r="E729" i="36"/>
  <c r="E730" i="36"/>
  <c r="E731" i="36"/>
  <c r="E732" i="36"/>
  <c r="E733" i="36"/>
  <c r="E734" i="36"/>
  <c r="E735" i="36"/>
  <c r="E736" i="36"/>
  <c r="E737" i="36"/>
  <c r="E738" i="36"/>
  <c r="E739" i="36"/>
  <c r="E740" i="36"/>
  <c r="E741" i="36"/>
  <c r="E742" i="36"/>
  <c r="E743" i="36"/>
  <c r="E744" i="36"/>
  <c r="E745" i="36"/>
  <c r="E746" i="36"/>
  <c r="E747" i="36"/>
  <c r="E748" i="36"/>
  <c r="E749" i="36"/>
  <c r="E750" i="36"/>
  <c r="E751" i="36"/>
  <c r="E752" i="36"/>
  <c r="E753" i="36"/>
  <c r="E754" i="36"/>
  <c r="E755" i="36"/>
  <c r="E756" i="36"/>
  <c r="E757" i="36"/>
  <c r="E758" i="36"/>
  <c r="E759" i="36"/>
  <c r="E760" i="36"/>
  <c r="E761" i="36"/>
  <c r="E762" i="36"/>
  <c r="E763" i="36"/>
  <c r="E764" i="36"/>
  <c r="E765" i="36"/>
  <c r="E766" i="36"/>
  <c r="E767" i="36"/>
  <c r="E768" i="36"/>
  <c r="E769" i="36"/>
  <c r="E770" i="36"/>
  <c r="E771" i="36"/>
  <c r="E772" i="36"/>
  <c r="E773" i="36"/>
  <c r="E774" i="36"/>
  <c r="E775" i="36"/>
  <c r="E776" i="36"/>
  <c r="E777" i="36"/>
  <c r="E778" i="36"/>
  <c r="E779" i="36"/>
  <c r="E780" i="36"/>
  <c r="E781" i="36"/>
  <c r="E782" i="36"/>
  <c r="E783" i="36"/>
  <c r="E784" i="36"/>
  <c r="E785" i="36"/>
  <c r="E786" i="36"/>
  <c r="E787" i="36"/>
  <c r="E788" i="36"/>
  <c r="E789" i="36"/>
  <c r="E790" i="36"/>
  <c r="E791" i="36"/>
  <c r="E792" i="36"/>
  <c r="E793" i="36"/>
  <c r="E794" i="36"/>
  <c r="E795" i="36"/>
  <c r="E796" i="36"/>
  <c r="E797" i="36"/>
  <c r="E798" i="36"/>
  <c r="E799" i="36"/>
  <c r="E800" i="36"/>
  <c r="E801" i="36"/>
  <c r="E802" i="36"/>
  <c r="E803" i="36"/>
  <c r="E804" i="36"/>
  <c r="E805" i="36"/>
  <c r="E806" i="36"/>
  <c r="E807" i="36"/>
  <c r="E808" i="36"/>
  <c r="E809" i="36"/>
  <c r="E810" i="36"/>
  <c r="E811" i="36"/>
  <c r="E812" i="36"/>
  <c r="E813" i="36"/>
  <c r="E814" i="36"/>
  <c r="E815" i="36"/>
  <c r="E816" i="36"/>
  <c r="E817" i="36"/>
  <c r="E818" i="36"/>
  <c r="E819" i="36"/>
  <c r="E820" i="36"/>
  <c r="E821" i="36"/>
  <c r="E822" i="36"/>
  <c r="E823" i="36"/>
  <c r="E824" i="36"/>
  <c r="E825" i="36"/>
  <c r="E826" i="36"/>
  <c r="E827" i="36"/>
  <c r="E828" i="36"/>
  <c r="E829" i="36"/>
  <c r="E830" i="36"/>
  <c r="E831" i="36"/>
  <c r="E832" i="36"/>
  <c r="E833" i="36"/>
  <c r="E834" i="36"/>
  <c r="E835" i="36"/>
  <c r="E836" i="36"/>
  <c r="E837" i="36"/>
  <c r="E838" i="36"/>
  <c r="E839" i="36"/>
  <c r="E840" i="36"/>
  <c r="E841" i="36"/>
  <c r="E842" i="36"/>
  <c r="E843" i="36"/>
  <c r="E844" i="36"/>
  <c r="E845" i="36"/>
  <c r="E846" i="36"/>
  <c r="E847" i="36"/>
  <c r="E848" i="36"/>
  <c r="E849" i="36"/>
  <c r="E850" i="36"/>
  <c r="E851" i="36"/>
  <c r="E852" i="36"/>
  <c r="E853" i="36"/>
  <c r="E854" i="36"/>
  <c r="E855" i="36"/>
  <c r="E856" i="36"/>
  <c r="E857" i="36"/>
  <c r="E858" i="36"/>
  <c r="E859" i="36"/>
  <c r="E860" i="36"/>
  <c r="E861" i="36"/>
  <c r="E862" i="36"/>
  <c r="E863" i="36"/>
  <c r="E864" i="36"/>
  <c r="E865" i="36"/>
  <c r="E866" i="36"/>
  <c r="E867" i="36"/>
  <c r="E868" i="36"/>
  <c r="E869" i="36"/>
  <c r="E870" i="36"/>
  <c r="E871" i="36"/>
  <c r="E872" i="36"/>
  <c r="E873" i="36"/>
  <c r="E874" i="36"/>
  <c r="E875" i="36"/>
  <c r="E876" i="36"/>
  <c r="E877" i="36"/>
  <c r="E878" i="36"/>
  <c r="E879" i="36"/>
  <c r="E880" i="36"/>
  <c r="E881" i="36"/>
  <c r="E882" i="36"/>
  <c r="E883" i="36"/>
  <c r="E884" i="36"/>
  <c r="E885" i="36"/>
  <c r="E886" i="36"/>
  <c r="E887" i="36"/>
  <c r="E888" i="36"/>
  <c r="E889" i="36"/>
  <c r="E890" i="36"/>
  <c r="E891" i="36"/>
  <c r="E892" i="36"/>
  <c r="E893" i="36"/>
  <c r="E894" i="36"/>
  <c r="E895" i="36"/>
  <c r="E896" i="36"/>
  <c r="E897" i="36"/>
  <c r="E898" i="36"/>
  <c r="E899" i="36"/>
  <c r="E900" i="36"/>
  <c r="E901" i="36"/>
  <c r="E902" i="36"/>
  <c r="E903" i="36"/>
  <c r="E904" i="36"/>
  <c r="E905" i="36"/>
  <c r="E906" i="36"/>
  <c r="E907" i="36"/>
  <c r="E908" i="36"/>
  <c r="E909" i="36"/>
  <c r="E910" i="36"/>
  <c r="E911" i="36"/>
  <c r="E912" i="36"/>
  <c r="E913" i="36"/>
  <c r="E914" i="36"/>
  <c r="E915" i="36"/>
  <c r="E916" i="36"/>
  <c r="E917" i="36"/>
  <c r="E918" i="36"/>
  <c r="E919" i="36"/>
  <c r="E920" i="36"/>
  <c r="E921" i="36"/>
  <c r="E922" i="36"/>
  <c r="E923" i="36"/>
  <c r="E924" i="36"/>
  <c r="E925" i="36"/>
  <c r="E926" i="36"/>
  <c r="E927" i="36"/>
  <c r="E928" i="36"/>
  <c r="E929" i="36"/>
  <c r="E930" i="36"/>
  <c r="E931" i="36"/>
  <c r="E932" i="36"/>
  <c r="E933" i="36"/>
  <c r="E934" i="36"/>
  <c r="E935" i="36"/>
  <c r="E936" i="36"/>
  <c r="E937" i="36"/>
  <c r="E938" i="36"/>
  <c r="E939" i="36"/>
  <c r="E940" i="36"/>
  <c r="E941" i="36"/>
  <c r="E942" i="36"/>
  <c r="E943" i="36"/>
  <c r="E944" i="36"/>
  <c r="E945" i="36"/>
  <c r="E946" i="36"/>
  <c r="E947" i="36"/>
  <c r="E948" i="36"/>
  <c r="E949" i="36"/>
  <c r="E950" i="36"/>
  <c r="E951" i="36"/>
  <c r="E952" i="36"/>
  <c r="E953" i="36"/>
  <c r="E954" i="36"/>
  <c r="E955" i="36"/>
  <c r="E956" i="36"/>
  <c r="E957" i="36"/>
  <c r="E958" i="36"/>
  <c r="E959" i="36"/>
  <c r="E960" i="36"/>
  <c r="E961" i="36"/>
  <c r="E962" i="36"/>
  <c r="E963" i="36"/>
  <c r="E964" i="36"/>
  <c r="E965" i="36"/>
  <c r="E966" i="36"/>
  <c r="E967" i="36"/>
  <c r="E968" i="36"/>
  <c r="E969" i="36"/>
  <c r="E970" i="36"/>
  <c r="E971" i="36"/>
  <c r="E972" i="36"/>
  <c r="E973" i="36"/>
  <c r="E974" i="36"/>
  <c r="E975" i="36"/>
  <c r="E976" i="36"/>
  <c r="E977" i="36"/>
  <c r="E978" i="36"/>
  <c r="E979" i="36"/>
  <c r="E980" i="36"/>
  <c r="E981" i="36"/>
  <c r="E982" i="36"/>
  <c r="E983" i="36"/>
  <c r="E984" i="36"/>
  <c r="E985" i="36"/>
  <c r="E986" i="36"/>
  <c r="E987" i="36"/>
  <c r="E988" i="36"/>
  <c r="E989" i="36"/>
  <c r="E990" i="36"/>
  <c r="E991" i="36"/>
  <c r="E992" i="36"/>
  <c r="E993" i="36"/>
  <c r="E994" i="36"/>
  <c r="E995" i="36"/>
  <c r="E996" i="36"/>
  <c r="E997" i="36"/>
  <c r="E998" i="36"/>
  <c r="E999" i="36"/>
  <c r="E1000" i="36"/>
  <c r="E1001" i="36"/>
  <c r="E1002" i="36"/>
  <c r="E1003" i="36"/>
  <c r="E1004" i="36"/>
  <c r="E1005" i="36"/>
  <c r="E1006" i="36"/>
  <c r="E1007" i="36"/>
  <c r="E1008" i="36"/>
  <c r="E1009" i="36"/>
  <c r="E1010" i="36"/>
  <c r="E1011" i="36"/>
  <c r="E1012" i="36"/>
  <c r="E1013" i="36"/>
  <c r="E1014" i="36"/>
  <c r="E1015" i="36"/>
  <c r="E1016" i="36"/>
  <c r="E1017" i="36"/>
  <c r="E1018" i="36"/>
  <c r="E1019" i="36"/>
  <c r="E1020" i="36"/>
  <c r="E1021" i="36"/>
  <c r="E1022" i="36"/>
  <c r="E1023" i="36"/>
  <c r="E1024" i="36"/>
  <c r="E1025" i="36"/>
  <c r="E1026" i="36"/>
  <c r="E1027" i="36"/>
  <c r="E1028" i="36"/>
  <c r="E1029" i="36"/>
  <c r="E1030" i="36"/>
  <c r="E1031" i="36"/>
  <c r="E1032" i="36"/>
  <c r="E1033" i="36"/>
  <c r="E1034" i="36"/>
  <c r="E1035" i="36"/>
  <c r="E1036" i="36"/>
  <c r="E1037" i="36"/>
  <c r="E1038" i="36"/>
  <c r="E1039" i="36"/>
  <c r="E1040" i="36"/>
  <c r="E1041" i="36"/>
  <c r="E1042" i="36"/>
  <c r="E1043" i="36"/>
  <c r="E1044" i="36"/>
  <c r="E1045" i="36"/>
  <c r="E1046" i="36"/>
  <c r="E1047" i="36"/>
  <c r="E1048" i="36"/>
  <c r="E1049" i="36"/>
  <c r="E1050" i="36"/>
  <c r="E1051" i="36"/>
  <c r="E1052" i="36"/>
  <c r="E1053" i="36"/>
  <c r="E1054" i="36"/>
  <c r="E1055" i="36"/>
  <c r="E1056" i="36"/>
  <c r="E1057" i="36"/>
  <c r="E1058" i="36"/>
  <c r="E1059" i="36"/>
  <c r="E1060" i="36"/>
  <c r="E1061" i="36"/>
  <c r="E1062" i="36"/>
  <c r="E1063" i="36"/>
  <c r="E1064" i="36"/>
  <c r="E1065" i="36"/>
  <c r="E1066" i="36"/>
  <c r="E1067" i="36"/>
  <c r="E1068" i="36"/>
  <c r="E1069" i="36"/>
  <c r="E1070" i="36"/>
  <c r="E1071" i="36"/>
  <c r="E1072" i="36"/>
  <c r="E1073" i="36"/>
  <c r="E1074" i="36"/>
  <c r="E1075" i="36"/>
  <c r="E1076" i="36"/>
  <c r="E1077" i="36"/>
  <c r="E1078" i="36"/>
  <c r="E1079" i="36"/>
  <c r="E1080" i="36"/>
  <c r="E1081" i="36"/>
  <c r="E1082" i="36"/>
  <c r="E1083" i="36"/>
  <c r="E1084" i="36"/>
  <c r="E1085" i="36"/>
  <c r="E1086" i="36"/>
  <c r="E1087" i="36"/>
  <c r="E1088" i="36"/>
  <c r="E1089" i="36"/>
  <c r="E1090" i="36"/>
  <c r="E1091" i="36"/>
  <c r="E1092" i="36"/>
  <c r="E1093" i="36"/>
  <c r="E1094" i="36"/>
  <c r="E1095" i="36"/>
  <c r="E1096" i="36"/>
  <c r="E1097" i="36"/>
  <c r="E1098" i="36"/>
  <c r="E1099" i="36"/>
  <c r="E1100" i="36"/>
  <c r="E1101" i="36"/>
  <c r="E1102" i="36"/>
  <c r="E1103" i="36"/>
  <c r="E1104" i="36"/>
  <c r="E1105" i="36"/>
  <c r="E1106" i="36"/>
  <c r="E1107" i="36"/>
  <c r="E1108" i="36"/>
  <c r="E1109" i="36"/>
  <c r="E1110" i="36"/>
  <c r="E1111" i="36"/>
  <c r="E1112" i="36"/>
  <c r="E1113" i="36"/>
  <c r="E1114" i="36"/>
  <c r="E1115" i="36"/>
  <c r="E1116" i="36"/>
  <c r="E1117" i="36"/>
  <c r="E1118" i="36"/>
  <c r="E1119" i="36"/>
  <c r="E1120" i="36"/>
  <c r="E1121" i="36"/>
  <c r="E1122" i="36"/>
  <c r="E1123" i="36"/>
  <c r="E1124" i="36"/>
  <c r="E1125" i="36"/>
  <c r="E1126" i="36"/>
  <c r="E1127" i="36"/>
  <c r="E1128" i="36"/>
  <c r="E1129" i="36"/>
  <c r="E1130" i="36"/>
  <c r="E1131" i="36"/>
  <c r="E1132" i="36"/>
  <c r="E1133" i="36"/>
  <c r="E1134" i="36"/>
  <c r="E1135" i="36"/>
  <c r="E1136" i="36"/>
  <c r="E1137" i="36"/>
  <c r="E1138" i="36"/>
  <c r="E1139" i="36"/>
  <c r="E1140" i="36"/>
  <c r="E1141" i="36"/>
  <c r="E1142" i="36"/>
  <c r="E1143" i="36"/>
  <c r="E1144" i="36"/>
  <c r="E1145" i="36"/>
  <c r="E1146" i="36"/>
  <c r="E1147" i="36"/>
  <c r="E1148" i="36"/>
  <c r="E1149" i="36"/>
  <c r="E1150" i="36"/>
  <c r="E1151" i="36"/>
  <c r="E1152" i="36"/>
  <c r="E1153" i="36"/>
  <c r="E1154" i="36"/>
  <c r="E1155" i="36"/>
  <c r="E1156" i="36"/>
  <c r="E1157" i="36"/>
  <c r="E1158" i="36"/>
  <c r="E1159" i="36"/>
  <c r="E1160" i="36"/>
  <c r="E1161" i="36"/>
  <c r="E1162" i="36"/>
  <c r="E1163" i="36"/>
  <c r="E1164" i="36"/>
  <c r="E1165" i="36"/>
  <c r="E1166" i="36"/>
  <c r="E1167" i="36"/>
  <c r="E1168" i="36"/>
  <c r="E1169" i="36"/>
  <c r="E1170" i="36"/>
  <c r="E1171" i="36"/>
  <c r="E1172" i="36"/>
  <c r="E1173" i="36"/>
  <c r="E1174" i="36"/>
  <c r="E1175" i="36"/>
  <c r="E1176" i="36"/>
  <c r="E1177" i="36"/>
  <c r="E1178" i="36"/>
  <c r="E1179" i="36"/>
  <c r="E1180" i="36"/>
  <c r="E1181" i="36"/>
  <c r="E1182" i="36"/>
  <c r="E1183" i="36"/>
  <c r="E1184" i="36"/>
  <c r="E1185" i="36"/>
  <c r="E1186" i="36"/>
  <c r="E1187" i="36"/>
  <c r="E1188" i="36"/>
  <c r="E1189" i="36"/>
  <c r="E1190" i="36"/>
  <c r="E1191" i="36"/>
  <c r="E1192" i="36"/>
  <c r="E1193" i="36"/>
  <c r="E1194" i="36"/>
  <c r="E1195" i="36"/>
  <c r="E1196" i="36"/>
  <c r="E1197" i="36"/>
  <c r="E1198" i="36"/>
  <c r="E1199" i="36"/>
  <c r="E1200" i="36"/>
  <c r="E1201" i="36"/>
  <c r="E1202" i="36"/>
  <c r="E1203" i="36"/>
  <c r="E1204" i="36"/>
  <c r="E1205" i="36"/>
  <c r="E1206" i="36"/>
  <c r="E1207" i="36"/>
  <c r="E1208" i="36"/>
  <c r="E1209" i="36"/>
  <c r="E1210" i="36"/>
  <c r="E1211" i="36"/>
  <c r="E1212" i="36"/>
  <c r="E1213" i="36"/>
  <c r="E1214" i="36"/>
  <c r="E1215" i="36"/>
  <c r="E1216" i="36"/>
  <c r="E1217" i="36"/>
  <c r="E1218" i="36"/>
  <c r="E1219" i="36"/>
  <c r="E1220" i="36"/>
  <c r="E1221" i="36"/>
  <c r="E1222" i="36"/>
  <c r="E1223" i="36"/>
  <c r="E1224" i="36"/>
  <c r="E1225" i="36"/>
  <c r="E1226" i="36"/>
  <c r="E1227" i="36"/>
  <c r="E1228" i="36"/>
  <c r="E1229" i="36"/>
  <c r="E1230" i="36"/>
  <c r="E1231" i="36"/>
  <c r="E1232" i="36"/>
  <c r="E1233" i="36"/>
  <c r="E1234" i="36"/>
  <c r="E1235" i="36"/>
  <c r="E1236" i="36"/>
  <c r="E1237" i="36"/>
  <c r="E1238" i="36"/>
  <c r="E1239" i="36"/>
  <c r="E1240" i="36"/>
  <c r="E1241" i="36"/>
  <c r="E1242" i="36"/>
  <c r="E1243" i="36"/>
  <c r="E1244" i="36"/>
  <c r="E1245" i="36"/>
  <c r="E1246" i="36"/>
  <c r="E1247" i="36"/>
  <c r="E1248" i="36"/>
  <c r="E1249" i="36"/>
  <c r="E1250" i="36"/>
  <c r="E1251" i="36"/>
  <c r="E1252" i="36"/>
  <c r="E1253" i="36"/>
  <c r="E1254" i="36"/>
  <c r="E1255" i="36"/>
  <c r="E1256" i="36"/>
  <c r="E1257" i="36"/>
  <c r="E1258" i="36"/>
  <c r="E1259" i="36"/>
  <c r="E1260" i="36"/>
  <c r="E1261" i="36"/>
  <c r="E1262" i="36"/>
  <c r="E1263" i="36"/>
  <c r="E1264" i="36"/>
  <c r="E1265" i="36"/>
  <c r="E1266" i="36"/>
  <c r="E1267" i="36"/>
  <c r="E1268" i="36"/>
  <c r="E1269" i="36"/>
  <c r="E1270" i="36"/>
  <c r="E1271" i="36"/>
  <c r="E1272" i="36"/>
  <c r="E1273" i="36"/>
  <c r="E1274" i="36"/>
  <c r="E1275" i="36"/>
  <c r="E1276" i="36"/>
  <c r="E1277" i="36"/>
  <c r="E1278" i="36"/>
  <c r="E1279" i="36"/>
  <c r="E1280" i="36"/>
  <c r="E1281" i="36"/>
  <c r="E1282" i="36"/>
  <c r="E1283" i="36"/>
  <c r="E1284" i="36"/>
  <c r="E1285" i="36"/>
  <c r="E1286" i="36"/>
  <c r="E1287" i="36"/>
  <c r="E1288" i="36"/>
  <c r="E1289" i="36"/>
  <c r="E1290" i="36"/>
  <c r="E1291" i="36"/>
  <c r="E1292" i="36"/>
  <c r="E1293" i="36"/>
  <c r="E1294" i="36"/>
  <c r="E1295" i="36"/>
  <c r="E1296" i="36"/>
  <c r="E1297" i="36"/>
  <c r="E1298" i="36"/>
  <c r="E1299" i="36"/>
  <c r="E1300" i="36"/>
  <c r="E1301" i="36"/>
  <c r="E1302" i="36"/>
  <c r="E1303" i="36"/>
  <c r="E1304" i="36"/>
  <c r="E1305" i="36"/>
  <c r="E1306" i="36"/>
  <c r="E1307" i="36"/>
  <c r="E1308" i="36"/>
  <c r="E1309" i="36"/>
  <c r="E1310" i="36"/>
  <c r="E1311" i="36"/>
  <c r="E1312" i="36"/>
  <c r="E1313" i="36"/>
  <c r="E1314" i="36"/>
  <c r="E1315" i="36"/>
  <c r="E1316" i="36"/>
  <c r="E1317" i="36"/>
  <c r="E1318" i="36"/>
  <c r="E1319" i="36"/>
  <c r="E1320" i="36"/>
  <c r="E1321" i="36"/>
  <c r="E1322" i="36"/>
  <c r="E1323" i="36"/>
  <c r="E1324" i="36"/>
  <c r="E1325" i="36"/>
  <c r="E1326" i="36"/>
  <c r="E1327" i="36"/>
  <c r="E1328" i="36"/>
  <c r="E1329" i="36"/>
  <c r="E1330" i="36"/>
  <c r="E1331" i="36"/>
  <c r="E1332" i="36"/>
  <c r="E1333" i="36"/>
  <c r="E1334" i="36"/>
  <c r="E1335" i="36"/>
  <c r="E1336" i="36"/>
  <c r="E1337" i="36"/>
  <c r="E1338" i="36"/>
  <c r="E1339" i="36"/>
  <c r="E1340" i="36"/>
  <c r="E1341" i="36"/>
  <c r="E1342" i="36"/>
  <c r="E1343" i="36"/>
  <c r="E1344" i="36"/>
  <c r="E1345" i="36"/>
  <c r="E1346" i="36"/>
  <c r="E1347" i="36"/>
  <c r="E1348" i="36"/>
  <c r="E1349" i="36"/>
  <c r="E1350" i="36"/>
  <c r="E1351" i="36"/>
  <c r="E1352" i="36"/>
  <c r="E1353" i="36"/>
  <c r="E1354" i="36"/>
  <c r="E1355" i="36"/>
  <c r="E1356" i="36"/>
  <c r="E1357" i="36"/>
  <c r="E1358" i="36"/>
  <c r="E1359" i="36"/>
  <c r="E1360" i="36"/>
  <c r="E1361" i="36"/>
  <c r="E1362" i="36"/>
  <c r="E1363" i="36"/>
  <c r="E1364" i="36"/>
  <c r="E1365" i="36"/>
  <c r="E1366" i="36"/>
  <c r="E1367" i="36"/>
  <c r="E1368" i="36"/>
  <c r="E1369" i="36"/>
  <c r="E1370" i="36"/>
  <c r="E1371" i="36"/>
  <c r="E1372" i="36"/>
  <c r="E1373" i="36"/>
  <c r="E1374" i="36"/>
  <c r="E1375" i="36"/>
  <c r="E1376" i="36"/>
  <c r="E1377" i="36"/>
  <c r="E1378" i="36"/>
  <c r="E1379" i="36"/>
  <c r="E1380" i="36"/>
  <c r="E1381" i="36"/>
  <c r="E1382" i="36"/>
  <c r="E1383" i="36"/>
  <c r="E1384" i="36"/>
  <c r="E1385" i="36"/>
  <c r="E1386" i="36"/>
  <c r="E1387" i="36"/>
  <c r="E1388" i="36"/>
  <c r="E1389" i="36"/>
  <c r="E1390" i="36"/>
  <c r="E1391" i="36"/>
  <c r="E1392" i="36"/>
  <c r="E1393" i="36"/>
  <c r="E1394" i="36"/>
  <c r="E1395" i="36"/>
  <c r="E1396" i="36"/>
  <c r="E1397" i="36"/>
  <c r="E1398" i="36"/>
  <c r="E1399" i="36"/>
  <c r="E1400" i="36"/>
  <c r="E1401" i="36"/>
  <c r="E1402" i="36"/>
  <c r="E1403" i="36"/>
  <c r="E1404" i="36"/>
  <c r="E1405" i="36"/>
  <c r="E1406" i="36"/>
  <c r="E1407" i="36"/>
  <c r="E1408" i="36"/>
  <c r="E1409" i="36"/>
  <c r="E1410" i="36"/>
  <c r="E1411" i="36"/>
  <c r="E1412" i="36"/>
  <c r="E1413" i="36"/>
  <c r="E1414" i="36"/>
  <c r="E1415" i="36"/>
  <c r="E1416" i="36"/>
  <c r="E1417" i="36"/>
  <c r="E1418" i="36"/>
  <c r="E1419" i="36"/>
  <c r="E1420" i="36"/>
  <c r="E1421" i="36"/>
  <c r="E1422" i="36"/>
  <c r="E1423" i="36"/>
  <c r="E1424" i="36"/>
  <c r="E1425" i="36"/>
  <c r="E1426" i="36"/>
  <c r="E1427" i="36"/>
  <c r="E1428" i="36"/>
  <c r="E1429" i="36"/>
  <c r="E1430" i="36"/>
  <c r="E1431" i="36"/>
  <c r="E1432" i="36"/>
  <c r="E1433" i="36"/>
  <c r="E1434" i="36"/>
  <c r="E1435" i="36"/>
  <c r="E1436" i="36"/>
  <c r="E1437" i="36"/>
  <c r="E1438" i="36"/>
  <c r="E1439" i="36"/>
  <c r="E1440" i="36"/>
  <c r="E1441" i="36"/>
  <c r="E1442" i="36"/>
  <c r="E1443" i="36"/>
  <c r="E1444" i="36"/>
  <c r="E1445" i="36"/>
  <c r="E1446" i="36"/>
  <c r="E1447" i="36"/>
  <c r="E1448" i="36"/>
  <c r="E1449" i="36"/>
  <c r="E1450" i="36"/>
  <c r="E1451" i="36"/>
  <c r="E1452" i="36"/>
  <c r="E1453" i="36"/>
  <c r="E1454" i="36"/>
  <c r="E1455" i="36"/>
  <c r="E1456" i="36"/>
  <c r="E1457" i="36"/>
  <c r="E1458" i="36"/>
  <c r="E1459" i="36"/>
  <c r="E1460" i="36"/>
  <c r="E1461" i="36"/>
  <c r="E1462" i="36"/>
  <c r="E1463" i="36"/>
  <c r="E1464" i="36"/>
  <c r="E1465" i="36"/>
  <c r="E1466" i="36"/>
  <c r="E1467" i="36"/>
  <c r="E1468" i="36"/>
  <c r="E1469" i="36"/>
  <c r="E1470" i="36"/>
  <c r="E1471" i="36"/>
  <c r="E1472" i="36"/>
  <c r="E1473" i="36"/>
  <c r="E1474" i="36"/>
  <c r="E1475" i="36"/>
  <c r="E1476" i="36"/>
  <c r="E1477" i="36"/>
  <c r="E2" i="36"/>
  <c r="DD6" i="2"/>
  <c r="DE6" i="2"/>
  <c r="DF6" i="2"/>
  <c r="DG6" i="2"/>
  <c r="DH6" i="2"/>
  <c r="DI6" i="2"/>
  <c r="DJ6" i="2"/>
  <c r="DK6" i="2"/>
  <c r="DL6" i="2"/>
  <c r="DM6" i="2"/>
  <c r="DD7" i="2"/>
  <c r="DE7" i="2"/>
  <c r="DF7" i="2"/>
  <c r="DG7" i="2"/>
  <c r="DH7" i="2"/>
  <c r="DI7" i="2"/>
  <c r="DJ7" i="2"/>
  <c r="DK7" i="2"/>
  <c r="DL7" i="2"/>
  <c r="DM7" i="2"/>
  <c r="DD8" i="2"/>
  <c r="DE8" i="2"/>
  <c r="DF8" i="2"/>
  <c r="DG8" i="2"/>
  <c r="DH8" i="2"/>
  <c r="DI8" i="2"/>
  <c r="DJ8" i="2"/>
  <c r="DK8" i="2"/>
  <c r="DL8" i="2"/>
  <c r="DM8" i="2"/>
  <c r="DD9" i="2"/>
  <c r="DE9" i="2"/>
  <c r="DF9" i="2"/>
  <c r="DG9" i="2"/>
  <c r="DH9" i="2"/>
  <c r="DI9" i="2"/>
  <c r="DJ9" i="2"/>
  <c r="DK9" i="2"/>
  <c r="DL9" i="2"/>
  <c r="DM9" i="2"/>
  <c r="DD10" i="2"/>
  <c r="DE10" i="2"/>
  <c r="DF10" i="2"/>
  <c r="DG10" i="2"/>
  <c r="DH10" i="2"/>
  <c r="DI10" i="2"/>
  <c r="DJ10" i="2"/>
  <c r="DK10" i="2"/>
  <c r="DL10" i="2"/>
  <c r="DM10" i="2"/>
  <c r="DD11" i="2"/>
  <c r="DE11" i="2"/>
  <c r="DF11" i="2"/>
  <c r="DG11" i="2"/>
  <c r="DH11" i="2"/>
  <c r="DI11" i="2"/>
  <c r="DJ11" i="2"/>
  <c r="DK11" i="2"/>
  <c r="DL11" i="2"/>
  <c r="DM11" i="2"/>
  <c r="DD12" i="2"/>
  <c r="DE12" i="2"/>
  <c r="DF12" i="2"/>
  <c r="DG12" i="2"/>
  <c r="DH12" i="2"/>
  <c r="DI12" i="2"/>
  <c r="DJ12" i="2"/>
  <c r="DK12" i="2"/>
  <c r="DL12" i="2"/>
  <c r="DM12" i="2"/>
  <c r="DD13" i="2"/>
  <c r="DE13" i="2"/>
  <c r="DF13" i="2"/>
  <c r="DG13" i="2"/>
  <c r="DH13" i="2"/>
  <c r="DI13" i="2"/>
  <c r="DJ13" i="2"/>
  <c r="DK13" i="2"/>
  <c r="DL13" i="2"/>
  <c r="DM13" i="2"/>
  <c r="DD14" i="2"/>
  <c r="DE14" i="2"/>
  <c r="DF14" i="2"/>
  <c r="DG14" i="2"/>
  <c r="DH14" i="2"/>
  <c r="DI14" i="2"/>
  <c r="DJ14" i="2"/>
  <c r="DK14" i="2"/>
  <c r="DL14" i="2"/>
  <c r="DM14" i="2"/>
  <c r="DD15" i="2"/>
  <c r="DE15" i="2"/>
  <c r="DF15" i="2"/>
  <c r="DG15" i="2"/>
  <c r="DH15" i="2"/>
  <c r="DI15" i="2"/>
  <c r="DJ15" i="2"/>
  <c r="DK15" i="2"/>
  <c r="DL15" i="2"/>
  <c r="DM15" i="2"/>
  <c r="DD16" i="2"/>
  <c r="DE16" i="2"/>
  <c r="DF16" i="2"/>
  <c r="DG16" i="2"/>
  <c r="DH16" i="2"/>
  <c r="DI16" i="2"/>
  <c r="DJ16" i="2"/>
  <c r="DK16" i="2"/>
  <c r="DL16" i="2"/>
  <c r="DM16" i="2"/>
  <c r="DD17" i="2"/>
  <c r="DE17" i="2"/>
  <c r="DF17" i="2"/>
  <c r="DG17" i="2"/>
  <c r="DH17" i="2"/>
  <c r="DI17" i="2"/>
  <c r="DJ17" i="2"/>
  <c r="DK17" i="2"/>
  <c r="DL17" i="2"/>
  <c r="DM17" i="2"/>
  <c r="DD18" i="2"/>
  <c r="DE18" i="2"/>
  <c r="DF18" i="2"/>
  <c r="DG18" i="2"/>
  <c r="DH18" i="2"/>
  <c r="DI18" i="2"/>
  <c r="DJ18" i="2"/>
  <c r="DK18" i="2"/>
  <c r="DL18" i="2"/>
  <c r="DM18" i="2"/>
  <c r="DD19" i="2"/>
  <c r="DE19" i="2"/>
  <c r="DF19" i="2"/>
  <c r="DG19" i="2"/>
  <c r="DH19" i="2"/>
  <c r="DI19" i="2"/>
  <c r="DJ19" i="2"/>
  <c r="DK19" i="2"/>
  <c r="DL19" i="2"/>
  <c r="DM19" i="2"/>
  <c r="DD20" i="2"/>
  <c r="DE20" i="2"/>
  <c r="DF20" i="2"/>
  <c r="DG20" i="2"/>
  <c r="DH20" i="2"/>
  <c r="DI20" i="2"/>
  <c r="DJ20" i="2"/>
  <c r="DK20" i="2"/>
  <c r="DL20" i="2"/>
  <c r="DM20" i="2"/>
  <c r="DD21" i="2"/>
  <c r="DE21" i="2"/>
  <c r="DF21" i="2"/>
  <c r="DG21" i="2"/>
  <c r="DH21" i="2"/>
  <c r="DI21" i="2"/>
  <c r="DJ21" i="2"/>
  <c r="DK21" i="2"/>
  <c r="DL21" i="2"/>
  <c r="DM21" i="2"/>
  <c r="DD22" i="2"/>
  <c r="DE22" i="2"/>
  <c r="DF22" i="2"/>
  <c r="DG22" i="2"/>
  <c r="DH22" i="2"/>
  <c r="DI22" i="2"/>
  <c r="DJ22" i="2"/>
  <c r="DK22" i="2"/>
  <c r="DL22" i="2"/>
  <c r="DM22" i="2"/>
  <c r="DD23" i="2"/>
  <c r="DE23" i="2"/>
  <c r="DF23" i="2"/>
  <c r="DG23" i="2"/>
  <c r="DH23" i="2"/>
  <c r="DI23" i="2"/>
  <c r="DJ23" i="2"/>
  <c r="DK23" i="2"/>
  <c r="DL23" i="2"/>
  <c r="DM23" i="2"/>
  <c r="DD24" i="2"/>
  <c r="DE24" i="2"/>
  <c r="DF24" i="2"/>
  <c r="DG24" i="2"/>
  <c r="DH24" i="2"/>
  <c r="DI24" i="2"/>
  <c r="DJ24" i="2"/>
  <c r="DK24" i="2"/>
  <c r="DL24" i="2"/>
  <c r="DM24" i="2"/>
  <c r="DD25" i="2"/>
  <c r="DE25" i="2"/>
  <c r="DF25" i="2"/>
  <c r="DG25" i="2"/>
  <c r="DH25" i="2"/>
  <c r="DI25" i="2"/>
  <c r="DJ25" i="2"/>
  <c r="DK25" i="2"/>
  <c r="DL25" i="2"/>
  <c r="DM25" i="2"/>
  <c r="DD26" i="2"/>
  <c r="DE26" i="2"/>
  <c r="DF26" i="2"/>
  <c r="DG26" i="2"/>
  <c r="DH26" i="2"/>
  <c r="DI26" i="2"/>
  <c r="DJ26" i="2"/>
  <c r="DK26" i="2"/>
  <c r="DL26" i="2"/>
  <c r="DM26" i="2"/>
  <c r="DD27" i="2"/>
  <c r="DE27" i="2"/>
  <c r="DF27" i="2"/>
  <c r="DG27" i="2"/>
  <c r="DH27" i="2"/>
  <c r="DI27" i="2"/>
  <c r="DJ27" i="2"/>
  <c r="DK27" i="2"/>
  <c r="DL27" i="2"/>
  <c r="DM27" i="2"/>
  <c r="DD28" i="2"/>
  <c r="DE28" i="2"/>
  <c r="DF28" i="2"/>
  <c r="DG28" i="2"/>
  <c r="DH28" i="2"/>
  <c r="DI28" i="2"/>
  <c r="DJ28" i="2"/>
  <c r="DK28" i="2"/>
  <c r="DL28" i="2"/>
  <c r="DM28" i="2"/>
  <c r="DD29" i="2"/>
  <c r="DE29" i="2"/>
  <c r="DF29" i="2"/>
  <c r="DG29" i="2"/>
  <c r="DH29" i="2"/>
  <c r="DI29" i="2"/>
  <c r="DJ29" i="2"/>
  <c r="DK29" i="2"/>
  <c r="DL29" i="2"/>
  <c r="DM29" i="2"/>
  <c r="DD30" i="2"/>
  <c r="DE30" i="2"/>
  <c r="DF30" i="2"/>
  <c r="DG30" i="2"/>
  <c r="DH30" i="2"/>
  <c r="DI30" i="2"/>
  <c r="DJ30" i="2"/>
  <c r="DK30" i="2"/>
  <c r="DL30" i="2"/>
  <c r="DM30" i="2"/>
  <c r="DD31" i="2"/>
  <c r="DE31" i="2"/>
  <c r="DF31" i="2"/>
  <c r="DG31" i="2"/>
  <c r="DH31" i="2"/>
  <c r="DI31" i="2"/>
  <c r="DJ31" i="2"/>
  <c r="DK31" i="2"/>
  <c r="DL31" i="2"/>
  <c r="DM31" i="2"/>
  <c r="DD32" i="2"/>
  <c r="DE32" i="2"/>
  <c r="DF32" i="2"/>
  <c r="DG32" i="2"/>
  <c r="DH32" i="2"/>
  <c r="DI32" i="2"/>
  <c r="DJ32" i="2"/>
  <c r="DK32" i="2"/>
  <c r="DL32" i="2"/>
  <c r="DM32" i="2"/>
  <c r="DD33" i="2"/>
  <c r="DE33" i="2"/>
  <c r="DF33" i="2"/>
  <c r="DG33" i="2"/>
  <c r="DH33" i="2"/>
  <c r="DI33" i="2"/>
  <c r="DJ33" i="2"/>
  <c r="DK33" i="2"/>
  <c r="DL33" i="2"/>
  <c r="DM33" i="2"/>
  <c r="DD34" i="2"/>
  <c r="DE34" i="2"/>
  <c r="DF34" i="2"/>
  <c r="DG34" i="2"/>
  <c r="DH34" i="2"/>
  <c r="DI34" i="2"/>
  <c r="DJ34" i="2"/>
  <c r="DK34" i="2"/>
  <c r="DL34" i="2"/>
  <c r="DM34" i="2"/>
  <c r="DD35" i="2"/>
  <c r="DE35" i="2"/>
  <c r="DF35" i="2"/>
  <c r="DG35" i="2"/>
  <c r="DH35" i="2"/>
  <c r="DI35" i="2"/>
  <c r="DJ35" i="2"/>
  <c r="DK35" i="2"/>
  <c r="DL35" i="2"/>
  <c r="DM35" i="2"/>
  <c r="DD36" i="2"/>
  <c r="DE36" i="2"/>
  <c r="DF36" i="2"/>
  <c r="DG36" i="2"/>
  <c r="DH36" i="2"/>
  <c r="DI36" i="2"/>
  <c r="DJ36" i="2"/>
  <c r="DK36" i="2"/>
  <c r="DL36" i="2"/>
  <c r="DM36" i="2"/>
  <c r="DD37" i="2"/>
  <c r="DE37" i="2"/>
  <c r="DF37" i="2"/>
  <c r="DG37" i="2"/>
  <c r="DH37" i="2"/>
  <c r="DI37" i="2"/>
  <c r="DJ37" i="2"/>
  <c r="DK37" i="2"/>
  <c r="DL37" i="2"/>
  <c r="DM37" i="2"/>
  <c r="DD38" i="2"/>
  <c r="DE38" i="2"/>
  <c r="DF38" i="2"/>
  <c r="DG38" i="2"/>
  <c r="DH38" i="2"/>
  <c r="DI38" i="2"/>
  <c r="DJ38" i="2"/>
  <c r="DK38" i="2"/>
  <c r="DL38" i="2"/>
  <c r="DM38" i="2"/>
  <c r="DD39" i="2"/>
  <c r="DE39" i="2"/>
  <c r="DF39" i="2"/>
  <c r="DG39" i="2"/>
  <c r="DH39" i="2"/>
  <c r="DI39" i="2"/>
  <c r="DJ39" i="2"/>
  <c r="DK39" i="2"/>
  <c r="DL39" i="2"/>
  <c r="DM39" i="2"/>
  <c r="DD40" i="2"/>
  <c r="DE40" i="2"/>
  <c r="DF40" i="2"/>
  <c r="DG40" i="2"/>
  <c r="DH40" i="2"/>
  <c r="DI40" i="2"/>
  <c r="DJ40" i="2"/>
  <c r="DK40" i="2"/>
  <c r="DL40" i="2"/>
  <c r="DM40" i="2"/>
  <c r="DD41" i="2"/>
  <c r="DE41" i="2"/>
  <c r="DF41" i="2"/>
  <c r="DG41" i="2"/>
  <c r="DH41" i="2"/>
  <c r="DI41" i="2"/>
  <c r="DJ41" i="2"/>
  <c r="DK41" i="2"/>
  <c r="DL41" i="2"/>
  <c r="DM41" i="2"/>
  <c r="DD42" i="2"/>
  <c r="DE42" i="2"/>
  <c r="DF42" i="2"/>
  <c r="DG42" i="2"/>
  <c r="DH42" i="2"/>
  <c r="DI42" i="2"/>
  <c r="DJ42" i="2"/>
  <c r="DK42" i="2"/>
  <c r="DL42" i="2"/>
  <c r="DM42" i="2"/>
  <c r="DD43" i="2"/>
  <c r="DE43" i="2"/>
  <c r="DF43" i="2"/>
  <c r="DG43" i="2"/>
  <c r="DH43" i="2"/>
  <c r="DI43" i="2"/>
  <c r="DJ43" i="2"/>
  <c r="DK43" i="2"/>
  <c r="DL43" i="2"/>
  <c r="DM43" i="2"/>
  <c r="DD44" i="2"/>
  <c r="DE44" i="2"/>
  <c r="DF44" i="2"/>
  <c r="DG44" i="2"/>
  <c r="DH44" i="2"/>
  <c r="DI44" i="2"/>
  <c r="DJ44" i="2"/>
  <c r="DK44" i="2"/>
  <c r="DL44" i="2"/>
  <c r="DM44" i="2"/>
  <c r="DD45" i="2"/>
  <c r="DE45" i="2"/>
  <c r="DF45" i="2"/>
  <c r="DG45" i="2"/>
  <c r="DH45" i="2"/>
  <c r="DI45" i="2"/>
  <c r="DJ45" i="2"/>
  <c r="DK45" i="2"/>
  <c r="DL45" i="2"/>
  <c r="DM45" i="2"/>
  <c r="DD46" i="2"/>
  <c r="DE46" i="2"/>
  <c r="DF46" i="2"/>
  <c r="DG46" i="2"/>
  <c r="DH46" i="2"/>
  <c r="DI46" i="2"/>
  <c r="DJ46" i="2"/>
  <c r="DK46" i="2"/>
  <c r="DL46" i="2"/>
  <c r="DM46" i="2"/>
  <c r="DD47" i="2"/>
  <c r="DE47" i="2"/>
  <c r="DF47" i="2"/>
  <c r="DG47" i="2"/>
  <c r="DH47" i="2"/>
  <c r="DI47" i="2"/>
  <c r="DJ47" i="2"/>
  <c r="DK47" i="2"/>
  <c r="DL47" i="2"/>
  <c r="DM47" i="2"/>
  <c r="DD48" i="2"/>
  <c r="DE48" i="2"/>
  <c r="DF48" i="2"/>
  <c r="DG48" i="2"/>
  <c r="DH48" i="2"/>
  <c r="DI48" i="2"/>
  <c r="DJ48" i="2"/>
  <c r="DK48" i="2"/>
  <c r="DL48" i="2"/>
  <c r="DM48" i="2"/>
  <c r="DD49" i="2"/>
  <c r="DE49" i="2"/>
  <c r="DF49" i="2"/>
  <c r="DG49" i="2"/>
  <c r="DH49" i="2"/>
  <c r="DI49" i="2"/>
  <c r="DJ49" i="2"/>
  <c r="DK49" i="2"/>
  <c r="DL49" i="2"/>
  <c r="DM49" i="2"/>
  <c r="DD50" i="2"/>
  <c r="DE50" i="2"/>
  <c r="DF50" i="2"/>
  <c r="DG50" i="2"/>
  <c r="DH50" i="2"/>
  <c r="DI50" i="2"/>
  <c r="DJ50" i="2"/>
  <c r="DK50" i="2"/>
  <c r="DL50" i="2"/>
  <c r="DM50" i="2"/>
  <c r="DD51" i="2"/>
  <c r="DE51" i="2"/>
  <c r="DF51" i="2"/>
  <c r="DG51" i="2"/>
  <c r="DH51" i="2"/>
  <c r="DI51" i="2"/>
  <c r="DJ51" i="2"/>
  <c r="DK51" i="2"/>
  <c r="DL51" i="2"/>
  <c r="DM51" i="2"/>
  <c r="DD52" i="2"/>
  <c r="DE52" i="2"/>
  <c r="DF52" i="2"/>
  <c r="DG52" i="2"/>
  <c r="DH52" i="2"/>
  <c r="DI52" i="2"/>
  <c r="DJ52" i="2"/>
  <c r="DK52" i="2"/>
  <c r="DL52" i="2"/>
  <c r="DM52" i="2"/>
  <c r="DD53" i="2"/>
  <c r="DE53" i="2"/>
  <c r="DF53" i="2"/>
  <c r="DG53" i="2"/>
  <c r="DH53" i="2"/>
  <c r="DI53" i="2"/>
  <c r="DJ53" i="2"/>
  <c r="DK53" i="2"/>
  <c r="DL53" i="2"/>
  <c r="DM53" i="2"/>
  <c r="DD54" i="2"/>
  <c r="DE54" i="2"/>
  <c r="DF54" i="2"/>
  <c r="DG54" i="2"/>
  <c r="DH54" i="2"/>
  <c r="DI54" i="2"/>
  <c r="DJ54" i="2"/>
  <c r="DK54" i="2"/>
  <c r="DL54" i="2"/>
  <c r="DM54" i="2"/>
  <c r="DD55" i="2"/>
  <c r="DE55" i="2"/>
  <c r="DF55" i="2"/>
  <c r="DG55" i="2"/>
  <c r="DH55" i="2"/>
  <c r="DI55" i="2"/>
  <c r="DJ55" i="2"/>
  <c r="DK55" i="2"/>
  <c r="DL55" i="2"/>
  <c r="DM55" i="2"/>
  <c r="DD56" i="2"/>
  <c r="DE56" i="2"/>
  <c r="DF56" i="2"/>
  <c r="DG56" i="2"/>
  <c r="DH56" i="2"/>
  <c r="DI56" i="2"/>
  <c r="DJ56" i="2"/>
  <c r="DK56" i="2"/>
  <c r="DL56" i="2"/>
  <c r="DM56" i="2"/>
  <c r="DD57" i="2"/>
  <c r="DE57" i="2"/>
  <c r="DF57" i="2"/>
  <c r="DG57" i="2"/>
  <c r="DH57" i="2"/>
  <c r="DI57" i="2"/>
  <c r="DJ57" i="2"/>
  <c r="DK57" i="2"/>
  <c r="DL57" i="2"/>
  <c r="DM57" i="2"/>
  <c r="DD58" i="2"/>
  <c r="DE58" i="2"/>
  <c r="DF58" i="2"/>
  <c r="DG58" i="2"/>
  <c r="DH58" i="2"/>
  <c r="DI58" i="2"/>
  <c r="DJ58" i="2"/>
  <c r="DK58" i="2"/>
  <c r="DL58" i="2"/>
  <c r="DM58" i="2"/>
  <c r="DD59" i="2"/>
  <c r="DE59" i="2"/>
  <c r="DF59" i="2"/>
  <c r="DG59" i="2"/>
  <c r="DH59" i="2"/>
  <c r="DI59" i="2"/>
  <c r="DJ59" i="2"/>
  <c r="DK59" i="2"/>
  <c r="DL59" i="2"/>
  <c r="DM59" i="2"/>
  <c r="DD60" i="2"/>
  <c r="DE60" i="2"/>
  <c r="DF60" i="2"/>
  <c r="DG60" i="2"/>
  <c r="DH60" i="2"/>
  <c r="DI60" i="2"/>
  <c r="DJ60" i="2"/>
  <c r="DK60" i="2"/>
  <c r="DL60" i="2"/>
  <c r="DM60" i="2"/>
  <c r="DD61" i="2"/>
  <c r="DE61" i="2"/>
  <c r="DF61" i="2"/>
  <c r="DG61" i="2"/>
  <c r="DH61" i="2"/>
  <c r="DI61" i="2"/>
  <c r="DJ61" i="2"/>
  <c r="DK61" i="2"/>
  <c r="DL61" i="2"/>
  <c r="DM61" i="2"/>
  <c r="DD62" i="2"/>
  <c r="DE62" i="2"/>
  <c r="DF62" i="2"/>
  <c r="DG62" i="2"/>
  <c r="DH62" i="2"/>
  <c r="DI62" i="2"/>
  <c r="DJ62" i="2"/>
  <c r="DK62" i="2"/>
  <c r="DL62" i="2"/>
  <c r="DM62" i="2"/>
  <c r="DD63" i="2"/>
  <c r="DE63" i="2"/>
  <c r="DF63" i="2"/>
  <c r="DG63" i="2"/>
  <c r="DH63" i="2"/>
  <c r="DI63" i="2"/>
  <c r="DJ63" i="2"/>
  <c r="DK63" i="2"/>
  <c r="DL63" i="2"/>
  <c r="DM63" i="2"/>
  <c r="DD64" i="2"/>
  <c r="DE64" i="2"/>
  <c r="DF64" i="2"/>
  <c r="DG64" i="2"/>
  <c r="DH64" i="2"/>
  <c r="DI64" i="2"/>
  <c r="DJ64" i="2"/>
  <c r="DK64" i="2"/>
  <c r="DL64" i="2"/>
  <c r="DM64" i="2"/>
  <c r="DD65" i="2"/>
  <c r="DE65" i="2"/>
  <c r="DF65" i="2"/>
  <c r="DG65" i="2"/>
  <c r="DH65" i="2"/>
  <c r="DI65" i="2"/>
  <c r="DJ65" i="2"/>
  <c r="DK65" i="2"/>
  <c r="DL65" i="2"/>
  <c r="DM65" i="2"/>
  <c r="DD66" i="2"/>
  <c r="DE66" i="2"/>
  <c r="DF66" i="2"/>
  <c r="DG66" i="2"/>
  <c r="DH66" i="2"/>
  <c r="DI66" i="2"/>
  <c r="DJ66" i="2"/>
  <c r="DK66" i="2"/>
  <c r="DL66" i="2"/>
  <c r="DM66" i="2"/>
  <c r="DD67" i="2"/>
  <c r="DE67" i="2"/>
  <c r="DF67" i="2"/>
  <c r="DG67" i="2"/>
  <c r="DH67" i="2"/>
  <c r="DI67" i="2"/>
  <c r="DJ67" i="2"/>
  <c r="DK67" i="2"/>
  <c r="DL67" i="2"/>
  <c r="DM67" i="2"/>
  <c r="DD68" i="2"/>
  <c r="DE68" i="2"/>
  <c r="DF68" i="2"/>
  <c r="DG68" i="2"/>
  <c r="DH68" i="2"/>
  <c r="DI68" i="2"/>
  <c r="DJ68" i="2"/>
  <c r="DK68" i="2"/>
  <c r="DL68" i="2"/>
  <c r="DM68" i="2"/>
  <c r="DD69" i="2"/>
  <c r="DE69" i="2"/>
  <c r="DF69" i="2"/>
  <c r="DG69" i="2"/>
  <c r="DH69" i="2"/>
  <c r="DI69" i="2"/>
  <c r="DJ69" i="2"/>
  <c r="DK69" i="2"/>
  <c r="DL69" i="2"/>
  <c r="DM69" i="2"/>
  <c r="DD70" i="2"/>
  <c r="DE70" i="2"/>
  <c r="DF70" i="2"/>
  <c r="DG70" i="2"/>
  <c r="DH70" i="2"/>
  <c r="DI70" i="2"/>
  <c r="DJ70" i="2"/>
  <c r="DK70" i="2"/>
  <c r="DL70" i="2"/>
  <c r="DM70" i="2"/>
  <c r="DD71" i="2"/>
  <c r="DE71" i="2"/>
  <c r="DF71" i="2"/>
  <c r="DG71" i="2"/>
  <c r="DH71" i="2"/>
  <c r="DI71" i="2"/>
  <c r="DJ71" i="2"/>
  <c r="DK71" i="2"/>
  <c r="DL71" i="2"/>
  <c r="DM71" i="2"/>
  <c r="DD72" i="2"/>
  <c r="DE72" i="2"/>
  <c r="DF72" i="2"/>
  <c r="DG72" i="2"/>
  <c r="DH72" i="2"/>
  <c r="DI72" i="2"/>
  <c r="DJ72" i="2"/>
  <c r="DK72" i="2"/>
  <c r="DL72" i="2"/>
  <c r="DM72" i="2"/>
  <c r="DD73" i="2"/>
  <c r="DE73" i="2"/>
  <c r="DF73" i="2"/>
  <c r="DG73" i="2"/>
  <c r="DH73" i="2"/>
  <c r="DI73" i="2"/>
  <c r="DJ73" i="2"/>
  <c r="DK73" i="2"/>
  <c r="DL73" i="2"/>
  <c r="DM73" i="2"/>
  <c r="DD74" i="2"/>
  <c r="DE74" i="2"/>
  <c r="DF74" i="2"/>
  <c r="DG74" i="2"/>
  <c r="DH74" i="2"/>
  <c r="DI74" i="2"/>
  <c r="DJ74" i="2"/>
  <c r="DK74" i="2"/>
  <c r="DL74" i="2"/>
  <c r="DM74" i="2"/>
  <c r="DD75" i="2"/>
  <c r="DE75" i="2"/>
  <c r="DF75" i="2"/>
  <c r="DG75" i="2"/>
  <c r="DH75" i="2"/>
  <c r="DI75" i="2"/>
  <c r="DJ75" i="2"/>
  <c r="DK75" i="2"/>
  <c r="DL75" i="2"/>
  <c r="DM75" i="2"/>
  <c r="DD76" i="2"/>
  <c r="DE76" i="2"/>
  <c r="DF76" i="2"/>
  <c r="DG76" i="2"/>
  <c r="DH76" i="2"/>
  <c r="DI76" i="2"/>
  <c r="DJ76" i="2"/>
  <c r="DK76" i="2"/>
  <c r="DL76" i="2"/>
  <c r="DM76" i="2"/>
  <c r="DD77" i="2"/>
  <c r="DE77" i="2"/>
  <c r="DF77" i="2"/>
  <c r="DG77" i="2"/>
  <c r="DH77" i="2"/>
  <c r="DI77" i="2"/>
  <c r="DJ77" i="2"/>
  <c r="DK77" i="2"/>
  <c r="DL77" i="2"/>
  <c r="DM77" i="2"/>
  <c r="DD78" i="2"/>
  <c r="DE78" i="2"/>
  <c r="DF78" i="2"/>
  <c r="DG78" i="2"/>
  <c r="DH78" i="2"/>
  <c r="DI78" i="2"/>
  <c r="DJ78" i="2"/>
  <c r="DK78" i="2"/>
  <c r="DL78" i="2"/>
  <c r="DM78" i="2"/>
  <c r="DD79" i="2"/>
  <c r="DE79" i="2"/>
  <c r="DF79" i="2"/>
  <c r="DG79" i="2"/>
  <c r="DH79" i="2"/>
  <c r="DI79" i="2"/>
  <c r="DJ79" i="2"/>
  <c r="DK79" i="2"/>
  <c r="DL79" i="2"/>
  <c r="DM79" i="2"/>
  <c r="DD80" i="2"/>
  <c r="DE80" i="2"/>
  <c r="DF80" i="2"/>
  <c r="DG80" i="2"/>
  <c r="DH80" i="2"/>
  <c r="DI80" i="2"/>
  <c r="DJ80" i="2"/>
  <c r="DK80" i="2"/>
  <c r="DL80" i="2"/>
  <c r="DM80" i="2"/>
  <c r="DD81" i="2"/>
  <c r="DE81" i="2"/>
  <c r="DF81" i="2"/>
  <c r="DG81" i="2"/>
  <c r="DH81" i="2"/>
  <c r="DI81" i="2"/>
  <c r="DJ81" i="2"/>
  <c r="DK81" i="2"/>
  <c r="DL81" i="2"/>
  <c r="DM81" i="2"/>
  <c r="DD82" i="2"/>
  <c r="DE82" i="2"/>
  <c r="DF82" i="2"/>
  <c r="DG82" i="2"/>
  <c r="DH82" i="2"/>
  <c r="DI82" i="2"/>
  <c r="DJ82" i="2"/>
  <c r="DK82" i="2"/>
  <c r="DL82" i="2"/>
  <c r="DM82" i="2"/>
  <c r="DD83" i="2"/>
  <c r="DE83" i="2"/>
  <c r="DF83" i="2"/>
  <c r="DG83" i="2"/>
  <c r="DH83" i="2"/>
  <c r="DI83" i="2"/>
  <c r="DJ83" i="2"/>
  <c r="DK83" i="2"/>
  <c r="DL83" i="2"/>
  <c r="DM83" i="2"/>
  <c r="DD84" i="2"/>
  <c r="DE84" i="2"/>
  <c r="DF84" i="2"/>
  <c r="DG84" i="2"/>
  <c r="DH84" i="2"/>
  <c r="DI84" i="2"/>
  <c r="DJ84" i="2"/>
  <c r="DK84" i="2"/>
  <c r="DL84" i="2"/>
  <c r="DM84" i="2"/>
  <c r="DD85" i="2"/>
  <c r="DE85" i="2"/>
  <c r="DF85" i="2"/>
  <c r="DG85" i="2"/>
  <c r="DH85" i="2"/>
  <c r="DI85" i="2"/>
  <c r="DJ85" i="2"/>
  <c r="DK85" i="2"/>
  <c r="DL85" i="2"/>
  <c r="DM85" i="2"/>
  <c r="DD86" i="2"/>
  <c r="DE86" i="2"/>
  <c r="DF86" i="2"/>
  <c r="DG86" i="2"/>
  <c r="DH86" i="2"/>
  <c r="DI86" i="2"/>
  <c r="DJ86" i="2"/>
  <c r="DK86" i="2"/>
  <c r="DL86" i="2"/>
  <c r="DM86" i="2"/>
  <c r="DD87" i="2"/>
  <c r="DE87" i="2"/>
  <c r="DF87" i="2"/>
  <c r="DG87" i="2"/>
  <c r="DH87" i="2"/>
  <c r="DI87" i="2"/>
  <c r="DJ87" i="2"/>
  <c r="DK87" i="2"/>
  <c r="DL87" i="2"/>
  <c r="DM87" i="2"/>
  <c r="DD88" i="2"/>
  <c r="DE88" i="2"/>
  <c r="DF88" i="2"/>
  <c r="DG88" i="2"/>
  <c r="DH88" i="2"/>
  <c r="DI88" i="2"/>
  <c r="DJ88" i="2"/>
  <c r="DK88" i="2"/>
  <c r="DL88" i="2"/>
  <c r="DM88" i="2"/>
  <c r="DD89" i="2"/>
  <c r="DE89" i="2"/>
  <c r="DF89" i="2"/>
  <c r="DG89" i="2"/>
  <c r="DH89" i="2"/>
  <c r="DI89" i="2"/>
  <c r="DJ89" i="2"/>
  <c r="DK89" i="2"/>
  <c r="DL89" i="2"/>
  <c r="DM89" i="2"/>
  <c r="DD90" i="2"/>
  <c r="DE90" i="2"/>
  <c r="DF90" i="2"/>
  <c r="DG90" i="2"/>
  <c r="DH90" i="2"/>
  <c r="DI90" i="2"/>
  <c r="DJ90" i="2"/>
  <c r="DK90" i="2"/>
  <c r="DL90" i="2"/>
  <c r="DM90" i="2"/>
  <c r="DD91" i="2"/>
  <c r="DE91" i="2"/>
  <c r="DF91" i="2"/>
  <c r="DG91" i="2"/>
  <c r="DH91" i="2"/>
  <c r="DI91" i="2"/>
  <c r="DJ91" i="2"/>
  <c r="DK91" i="2"/>
  <c r="DL91" i="2"/>
  <c r="DM91" i="2"/>
  <c r="DD92" i="2"/>
  <c r="DE92" i="2"/>
  <c r="DF92" i="2"/>
  <c r="DG92" i="2"/>
  <c r="DH92" i="2"/>
  <c r="DI92" i="2"/>
  <c r="DJ92" i="2"/>
  <c r="DK92" i="2"/>
  <c r="DL92" i="2"/>
  <c r="DM92" i="2"/>
  <c r="DD93" i="2"/>
  <c r="DE93" i="2"/>
  <c r="DF93" i="2"/>
  <c r="DG93" i="2"/>
  <c r="DH93" i="2"/>
  <c r="DI93" i="2"/>
  <c r="DJ93" i="2"/>
  <c r="DK93" i="2"/>
  <c r="DL93" i="2"/>
  <c r="DM93" i="2"/>
  <c r="DD94" i="2"/>
  <c r="DE94" i="2"/>
  <c r="DF94" i="2"/>
  <c r="DG94" i="2"/>
  <c r="DH94" i="2"/>
  <c r="DI94" i="2"/>
  <c r="DJ94" i="2"/>
  <c r="DK94" i="2"/>
  <c r="DL94" i="2"/>
  <c r="DM94" i="2"/>
  <c r="DD95" i="2"/>
  <c r="DE95" i="2"/>
  <c r="DF95" i="2"/>
  <c r="DG95" i="2"/>
  <c r="DH95" i="2"/>
  <c r="DI95" i="2"/>
  <c r="DJ95" i="2"/>
  <c r="DK95" i="2"/>
  <c r="DL95" i="2"/>
  <c r="DM95" i="2"/>
  <c r="DD96" i="2"/>
  <c r="DE96" i="2"/>
  <c r="DF96" i="2"/>
  <c r="DG96" i="2"/>
  <c r="DH96" i="2"/>
  <c r="DI96" i="2"/>
  <c r="DJ96" i="2"/>
  <c r="DK96" i="2"/>
  <c r="DL96" i="2"/>
  <c r="DM96" i="2"/>
  <c r="DD97" i="2"/>
  <c r="DE97" i="2"/>
  <c r="DF97" i="2"/>
  <c r="DG97" i="2"/>
  <c r="DH97" i="2"/>
  <c r="DI97" i="2"/>
  <c r="DJ97" i="2"/>
  <c r="DK97" i="2"/>
  <c r="DL97" i="2"/>
  <c r="DM97" i="2"/>
  <c r="DD98" i="2"/>
  <c r="DE98" i="2"/>
  <c r="DF98" i="2"/>
  <c r="DG98" i="2"/>
  <c r="DH98" i="2"/>
  <c r="DI98" i="2"/>
  <c r="DJ98" i="2"/>
  <c r="DK98" i="2"/>
  <c r="DL98" i="2"/>
  <c r="DM98" i="2"/>
  <c r="DD99" i="2"/>
  <c r="DE99" i="2"/>
  <c r="DF99" i="2"/>
  <c r="DG99" i="2"/>
  <c r="DH99" i="2"/>
  <c r="DI99" i="2"/>
  <c r="DJ99" i="2"/>
  <c r="DK99" i="2"/>
  <c r="DL99" i="2"/>
  <c r="DM99" i="2"/>
  <c r="DD100" i="2"/>
  <c r="DE100" i="2"/>
  <c r="DF100" i="2"/>
  <c r="DG100" i="2"/>
  <c r="DH100" i="2"/>
  <c r="DI100" i="2"/>
  <c r="DJ100" i="2"/>
  <c r="DK100" i="2"/>
  <c r="DL100" i="2"/>
  <c r="DM100" i="2"/>
  <c r="DD101" i="2"/>
  <c r="DE101" i="2"/>
  <c r="DF101" i="2"/>
  <c r="DG101" i="2"/>
  <c r="DH101" i="2"/>
  <c r="DI101" i="2"/>
  <c r="DJ101" i="2"/>
  <c r="DK101" i="2"/>
  <c r="DL101" i="2"/>
  <c r="DM101" i="2"/>
  <c r="DD102" i="2"/>
  <c r="DE102" i="2"/>
  <c r="DF102" i="2"/>
  <c r="DG102" i="2"/>
  <c r="DH102" i="2"/>
  <c r="DI102" i="2"/>
  <c r="DJ102" i="2"/>
  <c r="DK102" i="2"/>
  <c r="DL102" i="2"/>
  <c r="DM102" i="2"/>
  <c r="DD103" i="2"/>
  <c r="DE103" i="2"/>
  <c r="DF103" i="2"/>
  <c r="DG103" i="2"/>
  <c r="DH103" i="2"/>
  <c r="DI103" i="2"/>
  <c r="DJ103" i="2"/>
  <c r="DK103" i="2"/>
  <c r="DL103" i="2"/>
  <c r="DM103" i="2"/>
  <c r="DD104" i="2"/>
  <c r="DE104" i="2"/>
  <c r="DF104" i="2"/>
  <c r="DG104" i="2"/>
  <c r="DH104" i="2"/>
  <c r="DI104" i="2"/>
  <c r="DJ104" i="2"/>
  <c r="DK104" i="2"/>
  <c r="DL104" i="2"/>
  <c r="DM104" i="2"/>
  <c r="DD105" i="2"/>
  <c r="DE105" i="2"/>
  <c r="DF105" i="2"/>
  <c r="DG105" i="2"/>
  <c r="DH105" i="2"/>
  <c r="DI105" i="2"/>
  <c r="DJ105" i="2"/>
  <c r="DK105" i="2"/>
  <c r="DL105" i="2"/>
  <c r="DM105" i="2"/>
  <c r="DD106" i="2"/>
  <c r="DE106" i="2"/>
  <c r="DF106" i="2"/>
  <c r="DG106" i="2"/>
  <c r="DH106" i="2"/>
  <c r="DI106" i="2"/>
  <c r="DJ106" i="2"/>
  <c r="DK106" i="2"/>
  <c r="DL106" i="2"/>
  <c r="DM106" i="2"/>
  <c r="DD107" i="2"/>
  <c r="DE107" i="2"/>
  <c r="DF107" i="2"/>
  <c r="DG107" i="2"/>
  <c r="DH107" i="2"/>
  <c r="DI107" i="2"/>
  <c r="DJ107" i="2"/>
  <c r="DK107" i="2"/>
  <c r="DL107" i="2"/>
  <c r="DM107" i="2"/>
  <c r="DD108" i="2"/>
  <c r="DE108" i="2"/>
  <c r="DF108" i="2"/>
  <c r="DG108" i="2"/>
  <c r="DH108" i="2"/>
  <c r="DI108" i="2"/>
  <c r="DJ108" i="2"/>
  <c r="DK108" i="2"/>
  <c r="DL108" i="2"/>
  <c r="DM108" i="2"/>
  <c r="DD109" i="2"/>
  <c r="DE109" i="2"/>
  <c r="DF109" i="2"/>
  <c r="DG109" i="2"/>
  <c r="DH109" i="2"/>
  <c r="DI109" i="2"/>
  <c r="DJ109" i="2"/>
  <c r="DK109" i="2"/>
  <c r="DL109" i="2"/>
  <c r="DM109" i="2"/>
  <c r="DD110" i="2"/>
  <c r="DE110" i="2"/>
  <c r="DF110" i="2"/>
  <c r="DG110" i="2"/>
  <c r="DH110" i="2"/>
  <c r="DI110" i="2"/>
  <c r="DJ110" i="2"/>
  <c r="DK110" i="2"/>
  <c r="DL110" i="2"/>
  <c r="DM110" i="2"/>
  <c r="DD111" i="2"/>
  <c r="DE111" i="2"/>
  <c r="DF111" i="2"/>
  <c r="DG111" i="2"/>
  <c r="DH111" i="2"/>
  <c r="DI111" i="2"/>
  <c r="DJ111" i="2"/>
  <c r="DK111" i="2"/>
  <c r="DL111" i="2"/>
  <c r="DM111" i="2"/>
  <c r="DD112" i="2"/>
  <c r="DE112" i="2"/>
  <c r="DF112" i="2"/>
  <c r="DG112" i="2"/>
  <c r="DH112" i="2"/>
  <c r="DI112" i="2"/>
  <c r="DJ112" i="2"/>
  <c r="DK112" i="2"/>
  <c r="DL112" i="2"/>
  <c r="DM112" i="2"/>
  <c r="DD113" i="2"/>
  <c r="DE113" i="2"/>
  <c r="DF113" i="2"/>
  <c r="DG113" i="2"/>
  <c r="DH113" i="2"/>
  <c r="DI113" i="2"/>
  <c r="DJ113" i="2"/>
  <c r="DK113" i="2"/>
  <c r="DL113" i="2"/>
  <c r="DM113" i="2"/>
  <c r="DD114" i="2"/>
  <c r="DE114" i="2"/>
  <c r="DF114" i="2"/>
  <c r="DG114" i="2"/>
  <c r="DH114" i="2"/>
  <c r="DI114" i="2"/>
  <c r="DJ114" i="2"/>
  <c r="DK114" i="2"/>
  <c r="DL114" i="2"/>
  <c r="DM114" i="2"/>
  <c r="DD115" i="2"/>
  <c r="DE115" i="2"/>
  <c r="DF115" i="2"/>
  <c r="DG115" i="2"/>
  <c r="DH115" i="2"/>
  <c r="DI115" i="2"/>
  <c r="DJ115" i="2"/>
  <c r="DK115" i="2"/>
  <c r="DL115" i="2"/>
  <c r="DM115" i="2"/>
  <c r="DD116" i="2"/>
  <c r="DE116" i="2"/>
  <c r="DF116" i="2"/>
  <c r="DG116" i="2"/>
  <c r="DH116" i="2"/>
  <c r="DI116" i="2"/>
  <c r="DJ116" i="2"/>
  <c r="DK116" i="2"/>
  <c r="DL116" i="2"/>
  <c r="DM116" i="2"/>
  <c r="DD117" i="2"/>
  <c r="DE117" i="2"/>
  <c r="DF117" i="2"/>
  <c r="DG117" i="2"/>
  <c r="DH117" i="2"/>
  <c r="DI117" i="2"/>
  <c r="DJ117" i="2"/>
  <c r="DK117" i="2"/>
  <c r="DL117" i="2"/>
  <c r="DM117" i="2"/>
  <c r="DD118" i="2"/>
  <c r="DE118" i="2"/>
  <c r="DF118" i="2"/>
  <c r="DG118" i="2"/>
  <c r="DH118" i="2"/>
  <c r="DI118" i="2"/>
  <c r="DJ118" i="2"/>
  <c r="DK118" i="2"/>
  <c r="DL118" i="2"/>
  <c r="DM118" i="2"/>
  <c r="DD119" i="2"/>
  <c r="DE119" i="2"/>
  <c r="DF119" i="2"/>
  <c r="DG119" i="2"/>
  <c r="DH119" i="2"/>
  <c r="DI119" i="2"/>
  <c r="DJ119" i="2"/>
  <c r="DK119" i="2"/>
  <c r="DL119" i="2"/>
  <c r="DM119" i="2"/>
  <c r="DD120" i="2"/>
  <c r="DE120" i="2"/>
  <c r="DF120" i="2"/>
  <c r="DG120" i="2"/>
  <c r="DH120" i="2"/>
  <c r="DI120" i="2"/>
  <c r="DJ120" i="2"/>
  <c r="DK120" i="2"/>
  <c r="DL120" i="2"/>
  <c r="DM120" i="2"/>
  <c r="DD121" i="2"/>
  <c r="DE121" i="2"/>
  <c r="DF121" i="2"/>
  <c r="DG121" i="2"/>
  <c r="DH121" i="2"/>
  <c r="DI121" i="2"/>
  <c r="DJ121" i="2"/>
  <c r="DK121" i="2"/>
  <c r="DL121" i="2"/>
  <c r="DM121" i="2"/>
  <c r="DD122" i="2"/>
  <c r="DE122" i="2"/>
  <c r="DF122" i="2"/>
  <c r="DG122" i="2"/>
  <c r="DH122" i="2"/>
  <c r="DI122" i="2"/>
  <c r="DJ122" i="2"/>
  <c r="DK122" i="2"/>
  <c r="DL122" i="2"/>
  <c r="DM122" i="2"/>
  <c r="DD123" i="2"/>
  <c r="DE123" i="2"/>
  <c r="DF123" i="2"/>
  <c r="DG123" i="2"/>
  <c r="DH123" i="2"/>
  <c r="DI123" i="2"/>
  <c r="DJ123" i="2"/>
  <c r="DK123" i="2"/>
  <c r="DL123" i="2"/>
  <c r="DM123" i="2"/>
  <c r="DD124" i="2"/>
  <c r="DE124" i="2"/>
  <c r="DF124" i="2"/>
  <c r="DG124" i="2"/>
  <c r="DH124" i="2"/>
  <c r="DI124" i="2"/>
  <c r="DJ124" i="2"/>
  <c r="DK124" i="2"/>
  <c r="DL124" i="2"/>
  <c r="DM124" i="2"/>
  <c r="DD125" i="2"/>
  <c r="DE125" i="2"/>
  <c r="DF125" i="2"/>
  <c r="DG125" i="2"/>
  <c r="DH125" i="2"/>
  <c r="DI125" i="2"/>
  <c r="DJ125" i="2"/>
  <c r="DK125" i="2"/>
  <c r="DL125" i="2"/>
  <c r="DM125" i="2"/>
  <c r="DD126" i="2"/>
  <c r="DE126" i="2"/>
  <c r="DF126" i="2"/>
  <c r="DG126" i="2"/>
  <c r="DH126" i="2"/>
  <c r="DI126" i="2"/>
  <c r="DJ126" i="2"/>
  <c r="DK126" i="2"/>
  <c r="DL126" i="2"/>
  <c r="DM126" i="2"/>
  <c r="DD127" i="2"/>
  <c r="DE127" i="2"/>
  <c r="DF127" i="2"/>
  <c r="DG127" i="2"/>
  <c r="DH127" i="2"/>
  <c r="DI127" i="2"/>
  <c r="DJ127" i="2"/>
  <c r="DK127" i="2"/>
  <c r="DL127" i="2"/>
  <c r="DM127" i="2"/>
  <c r="DD128" i="2"/>
  <c r="DE128" i="2"/>
  <c r="DF128" i="2"/>
  <c r="DG128" i="2"/>
  <c r="DH128" i="2"/>
  <c r="DI128" i="2"/>
  <c r="DJ128" i="2"/>
  <c r="DK128" i="2"/>
  <c r="DL128" i="2"/>
  <c r="DM128" i="2"/>
  <c r="DD129" i="2"/>
  <c r="DE129" i="2"/>
  <c r="DF129" i="2"/>
  <c r="DG129" i="2"/>
  <c r="DH129" i="2"/>
  <c r="DI129" i="2"/>
  <c r="DJ129" i="2"/>
  <c r="DK129" i="2"/>
  <c r="DL129" i="2"/>
  <c r="DM129" i="2"/>
  <c r="DD130" i="2"/>
  <c r="DE130" i="2"/>
  <c r="DF130" i="2"/>
  <c r="DG130" i="2"/>
  <c r="DH130" i="2"/>
  <c r="DI130" i="2"/>
  <c r="DJ130" i="2"/>
  <c r="DK130" i="2"/>
  <c r="DL130" i="2"/>
  <c r="DM130" i="2"/>
  <c r="DD131" i="2"/>
  <c r="DE131" i="2"/>
  <c r="DF131" i="2"/>
  <c r="DG131" i="2"/>
  <c r="DH131" i="2"/>
  <c r="DI131" i="2"/>
  <c r="DJ131" i="2"/>
  <c r="DK131" i="2"/>
  <c r="DL131" i="2"/>
  <c r="DM131" i="2"/>
  <c r="DD132" i="2"/>
  <c r="DE132" i="2"/>
  <c r="DF132" i="2"/>
  <c r="DG132" i="2"/>
  <c r="DH132" i="2"/>
  <c r="DI132" i="2"/>
  <c r="DJ132" i="2"/>
  <c r="DK132" i="2"/>
  <c r="DL132" i="2"/>
  <c r="DM132" i="2"/>
  <c r="DD133" i="2"/>
  <c r="DE133" i="2"/>
  <c r="DF133" i="2"/>
  <c r="DG133" i="2"/>
  <c r="DH133" i="2"/>
  <c r="DI133" i="2"/>
  <c r="DJ133" i="2"/>
  <c r="DK133" i="2"/>
  <c r="DL133" i="2"/>
  <c r="DM133" i="2"/>
  <c r="DD134" i="2"/>
  <c r="DE134" i="2"/>
  <c r="DF134" i="2"/>
  <c r="DG134" i="2"/>
  <c r="DH134" i="2"/>
  <c r="DI134" i="2"/>
  <c r="DJ134" i="2"/>
  <c r="DK134" i="2"/>
  <c r="DL134" i="2"/>
  <c r="DM134" i="2"/>
  <c r="DD135" i="2"/>
  <c r="DE135" i="2"/>
  <c r="DF135" i="2"/>
  <c r="DG135" i="2"/>
  <c r="DH135" i="2"/>
  <c r="DI135" i="2"/>
  <c r="DJ135" i="2"/>
  <c r="DK135" i="2"/>
  <c r="DL135" i="2"/>
  <c r="DM135" i="2"/>
  <c r="DD136" i="2"/>
  <c r="DE136" i="2"/>
  <c r="DF136" i="2"/>
  <c r="DG136" i="2"/>
  <c r="DH136" i="2"/>
  <c r="DI136" i="2"/>
  <c r="DJ136" i="2"/>
  <c r="DK136" i="2"/>
  <c r="DL136" i="2"/>
  <c r="DM136" i="2"/>
  <c r="DD137" i="2"/>
  <c r="DE137" i="2"/>
  <c r="DF137" i="2"/>
  <c r="DG137" i="2"/>
  <c r="DH137" i="2"/>
  <c r="DI137" i="2"/>
  <c r="DJ137" i="2"/>
  <c r="DK137" i="2"/>
  <c r="DL137" i="2"/>
  <c r="DM137" i="2"/>
  <c r="DD138" i="2"/>
  <c r="DE138" i="2"/>
  <c r="DF138" i="2"/>
  <c r="DG138" i="2"/>
  <c r="DH138" i="2"/>
  <c r="DI138" i="2"/>
  <c r="DJ138" i="2"/>
  <c r="DK138" i="2"/>
  <c r="DL138" i="2"/>
  <c r="DM138" i="2"/>
  <c r="DD139" i="2"/>
  <c r="DE139" i="2"/>
  <c r="DF139" i="2"/>
  <c r="DG139" i="2"/>
  <c r="DH139" i="2"/>
  <c r="DI139" i="2"/>
  <c r="DJ139" i="2"/>
  <c r="DK139" i="2"/>
  <c r="DL139" i="2"/>
  <c r="DM139" i="2"/>
  <c r="DD140" i="2"/>
  <c r="DE140" i="2"/>
  <c r="DF140" i="2"/>
  <c r="DG140" i="2"/>
  <c r="DH140" i="2"/>
  <c r="DI140" i="2"/>
  <c r="DJ140" i="2"/>
  <c r="DK140" i="2"/>
  <c r="DL140" i="2"/>
  <c r="DM140" i="2"/>
  <c r="DD141" i="2"/>
  <c r="DE141" i="2"/>
  <c r="DF141" i="2"/>
  <c r="DG141" i="2"/>
  <c r="DH141" i="2"/>
  <c r="DI141" i="2"/>
  <c r="DJ141" i="2"/>
  <c r="DK141" i="2"/>
  <c r="DL141" i="2"/>
  <c r="DM141" i="2"/>
  <c r="DD142" i="2"/>
  <c r="DE142" i="2"/>
  <c r="DF142" i="2"/>
  <c r="DG142" i="2"/>
  <c r="DH142" i="2"/>
  <c r="DI142" i="2"/>
  <c r="DJ142" i="2"/>
  <c r="DK142" i="2"/>
  <c r="DL142" i="2"/>
  <c r="DM142" i="2"/>
  <c r="DD143" i="2"/>
  <c r="DE143" i="2"/>
  <c r="DF143" i="2"/>
  <c r="DG143" i="2"/>
  <c r="DH143" i="2"/>
  <c r="DI143" i="2"/>
  <c r="DJ143" i="2"/>
  <c r="DK143" i="2"/>
  <c r="DL143" i="2"/>
  <c r="DM143" i="2"/>
  <c r="DD144" i="2"/>
  <c r="DE144" i="2"/>
  <c r="DF144" i="2"/>
  <c r="DG144" i="2"/>
  <c r="DH144" i="2"/>
  <c r="DI144" i="2"/>
  <c r="DJ144" i="2"/>
  <c r="DK144" i="2"/>
  <c r="DL144" i="2"/>
  <c r="DM144" i="2"/>
  <c r="DD145" i="2"/>
  <c r="DE145" i="2"/>
  <c r="DF145" i="2"/>
  <c r="DG145" i="2"/>
  <c r="DH145" i="2"/>
  <c r="DI145" i="2"/>
  <c r="DJ145" i="2"/>
  <c r="DK145" i="2"/>
  <c r="DL145" i="2"/>
  <c r="DM145" i="2"/>
  <c r="DD146" i="2"/>
  <c r="DE146" i="2"/>
  <c r="DF146" i="2"/>
  <c r="DG146" i="2"/>
  <c r="DH146" i="2"/>
  <c r="DI146" i="2"/>
  <c r="DJ146" i="2"/>
  <c r="DK146" i="2"/>
  <c r="DL146" i="2"/>
  <c r="DM146" i="2"/>
  <c r="DD147" i="2"/>
  <c r="DE147" i="2"/>
  <c r="DF147" i="2"/>
  <c r="DG147" i="2"/>
  <c r="DH147" i="2"/>
  <c r="DI147" i="2"/>
  <c r="DJ147" i="2"/>
  <c r="DK147" i="2"/>
  <c r="DL147" i="2"/>
  <c r="DM147" i="2"/>
  <c r="DD148" i="2"/>
  <c r="DE148" i="2"/>
  <c r="DF148" i="2"/>
  <c r="DG148" i="2"/>
  <c r="DH148" i="2"/>
  <c r="DI148" i="2"/>
  <c r="DJ148" i="2"/>
  <c r="DK148" i="2"/>
  <c r="DL148" i="2"/>
  <c r="DM148" i="2"/>
  <c r="DD149" i="2"/>
  <c r="DE149" i="2"/>
  <c r="DF149" i="2"/>
  <c r="DG149" i="2"/>
  <c r="DH149" i="2"/>
  <c r="DI149" i="2"/>
  <c r="DJ149" i="2"/>
  <c r="DK149" i="2"/>
  <c r="DL149" i="2"/>
  <c r="DM149" i="2"/>
  <c r="DD150" i="2"/>
  <c r="DE150" i="2"/>
  <c r="DF150" i="2"/>
  <c r="DG150" i="2"/>
  <c r="DH150" i="2"/>
  <c r="DI150" i="2"/>
  <c r="DJ150" i="2"/>
  <c r="DK150" i="2"/>
  <c r="DL150" i="2"/>
  <c r="DM150" i="2"/>
  <c r="DD151" i="2"/>
  <c r="DE151" i="2"/>
  <c r="DF151" i="2"/>
  <c r="DG151" i="2"/>
  <c r="DH151" i="2"/>
  <c r="DI151" i="2"/>
  <c r="DJ151" i="2"/>
  <c r="DK151" i="2"/>
  <c r="DL151" i="2"/>
  <c r="DM151" i="2"/>
  <c r="DD152" i="2"/>
  <c r="DE152" i="2"/>
  <c r="DF152" i="2"/>
  <c r="DG152" i="2"/>
  <c r="DH152" i="2"/>
  <c r="DI152" i="2"/>
  <c r="DJ152" i="2"/>
  <c r="DK152" i="2"/>
  <c r="DL152" i="2"/>
  <c r="DM152" i="2"/>
  <c r="DD153" i="2"/>
  <c r="DE153" i="2"/>
  <c r="DF153" i="2"/>
  <c r="DG153" i="2"/>
  <c r="DH153" i="2"/>
  <c r="DI153" i="2"/>
  <c r="DJ153" i="2"/>
  <c r="DK153" i="2"/>
  <c r="DL153" i="2"/>
  <c r="DM153" i="2"/>
  <c r="DD154" i="2"/>
  <c r="DE154" i="2"/>
  <c r="DF154" i="2"/>
  <c r="DG154" i="2"/>
  <c r="DH154" i="2"/>
  <c r="DI154" i="2"/>
  <c r="DJ154" i="2"/>
  <c r="DK154" i="2"/>
  <c r="DL154" i="2"/>
  <c r="DM154" i="2"/>
  <c r="DD155" i="2"/>
  <c r="DE155" i="2"/>
  <c r="DF155" i="2"/>
  <c r="DG155" i="2"/>
  <c r="DH155" i="2"/>
  <c r="DI155" i="2"/>
  <c r="DJ155" i="2"/>
  <c r="DK155" i="2"/>
  <c r="DL155" i="2"/>
  <c r="DM155" i="2"/>
  <c r="DD156" i="2"/>
  <c r="DE156" i="2"/>
  <c r="DF156" i="2"/>
  <c r="DG156" i="2"/>
  <c r="DH156" i="2"/>
  <c r="DI156" i="2"/>
  <c r="DJ156" i="2"/>
  <c r="DK156" i="2"/>
  <c r="DL156" i="2"/>
  <c r="DM156" i="2"/>
  <c r="DD157" i="2"/>
  <c r="DE157" i="2"/>
  <c r="DF157" i="2"/>
  <c r="DG157" i="2"/>
  <c r="DH157" i="2"/>
  <c r="DI157" i="2"/>
  <c r="DJ157" i="2"/>
  <c r="DK157" i="2"/>
  <c r="DL157" i="2"/>
  <c r="DM157" i="2"/>
  <c r="DD158" i="2"/>
  <c r="DE158" i="2"/>
  <c r="DF158" i="2"/>
  <c r="DG158" i="2"/>
  <c r="DH158" i="2"/>
  <c r="DI158" i="2"/>
  <c r="DJ158" i="2"/>
  <c r="DK158" i="2"/>
  <c r="DL158" i="2"/>
  <c r="DM158" i="2"/>
  <c r="DD159" i="2"/>
  <c r="DE159" i="2"/>
  <c r="DF159" i="2"/>
  <c r="DG159" i="2"/>
  <c r="DH159" i="2"/>
  <c r="DI159" i="2"/>
  <c r="DJ159" i="2"/>
  <c r="DK159" i="2"/>
  <c r="DL159" i="2"/>
  <c r="DM159" i="2"/>
  <c r="DD160" i="2"/>
  <c r="DE160" i="2"/>
  <c r="DF160" i="2"/>
  <c r="DG160" i="2"/>
  <c r="DH160" i="2"/>
  <c r="DI160" i="2"/>
  <c r="DJ160" i="2"/>
  <c r="DK160" i="2"/>
  <c r="DL160" i="2"/>
  <c r="DM160" i="2"/>
  <c r="DD161" i="2"/>
  <c r="DE161" i="2"/>
  <c r="DF161" i="2"/>
  <c r="DG161" i="2"/>
  <c r="DH161" i="2"/>
  <c r="DI161" i="2"/>
  <c r="DJ161" i="2"/>
  <c r="DK161" i="2"/>
  <c r="DL161" i="2"/>
  <c r="DM161" i="2"/>
  <c r="DD162" i="2"/>
  <c r="DE162" i="2"/>
  <c r="DF162" i="2"/>
  <c r="DG162" i="2"/>
  <c r="DH162" i="2"/>
  <c r="DI162" i="2"/>
  <c r="DJ162" i="2"/>
  <c r="DK162" i="2"/>
  <c r="DL162" i="2"/>
  <c r="DM162" i="2"/>
  <c r="DD163" i="2"/>
  <c r="DE163" i="2"/>
  <c r="DF163" i="2"/>
  <c r="DG163" i="2"/>
  <c r="DH163" i="2"/>
  <c r="DI163" i="2"/>
  <c r="DJ163" i="2"/>
  <c r="DK163" i="2"/>
  <c r="DL163" i="2"/>
  <c r="DM163" i="2"/>
  <c r="DD164" i="2"/>
  <c r="DE164" i="2"/>
  <c r="DF164" i="2"/>
  <c r="DG164" i="2"/>
  <c r="DH164" i="2"/>
  <c r="DI164" i="2"/>
  <c r="DJ164" i="2"/>
  <c r="DK164" i="2"/>
  <c r="DL164" i="2"/>
  <c r="DM164" i="2"/>
  <c r="DD165" i="2"/>
  <c r="DE165" i="2"/>
  <c r="DF165" i="2"/>
  <c r="DG165" i="2"/>
  <c r="DH165" i="2"/>
  <c r="DI165" i="2"/>
  <c r="DJ165" i="2"/>
  <c r="DK165" i="2"/>
  <c r="DL165" i="2"/>
  <c r="DM165" i="2"/>
  <c r="DD166" i="2"/>
  <c r="DE166" i="2"/>
  <c r="DF166" i="2"/>
  <c r="DG166" i="2"/>
  <c r="DH166" i="2"/>
  <c r="DI166" i="2"/>
  <c r="DJ166" i="2"/>
  <c r="DK166" i="2"/>
  <c r="DL166" i="2"/>
  <c r="DM166" i="2"/>
  <c r="DD167" i="2"/>
  <c r="DE167" i="2"/>
  <c r="DF167" i="2"/>
  <c r="DG167" i="2"/>
  <c r="DH167" i="2"/>
  <c r="DI167" i="2"/>
  <c r="DJ167" i="2"/>
  <c r="DK167" i="2"/>
  <c r="DL167" i="2"/>
  <c r="DM167" i="2"/>
  <c r="DD168" i="2"/>
  <c r="DE168" i="2"/>
  <c r="DF168" i="2"/>
  <c r="DG168" i="2"/>
  <c r="DH168" i="2"/>
  <c r="DI168" i="2"/>
  <c r="DJ168" i="2"/>
  <c r="DK168" i="2"/>
  <c r="DL168" i="2"/>
  <c r="DM168" i="2"/>
  <c r="DD169" i="2"/>
  <c r="DE169" i="2"/>
  <c r="DF169" i="2"/>
  <c r="DG169" i="2"/>
  <c r="DH169" i="2"/>
  <c r="DI169" i="2"/>
  <c r="DJ169" i="2"/>
  <c r="DK169" i="2"/>
  <c r="DL169" i="2"/>
  <c r="DM169" i="2"/>
  <c r="DD170" i="2"/>
  <c r="DE170" i="2"/>
  <c r="DF170" i="2"/>
  <c r="DG170" i="2"/>
  <c r="DH170" i="2"/>
  <c r="DI170" i="2"/>
  <c r="DJ170" i="2"/>
  <c r="DK170" i="2"/>
  <c r="DL170" i="2"/>
  <c r="DM170" i="2"/>
  <c r="DD171" i="2"/>
  <c r="DE171" i="2"/>
  <c r="DF171" i="2"/>
  <c r="DG171" i="2"/>
  <c r="DH171" i="2"/>
  <c r="DI171" i="2"/>
  <c r="DJ171" i="2"/>
  <c r="DK171" i="2"/>
  <c r="DL171" i="2"/>
  <c r="DM171" i="2"/>
  <c r="DD172" i="2"/>
  <c r="DE172" i="2"/>
  <c r="DF172" i="2"/>
  <c r="DG172" i="2"/>
  <c r="DH172" i="2"/>
  <c r="DI172" i="2"/>
  <c r="DJ172" i="2"/>
  <c r="DK172" i="2"/>
  <c r="DL172" i="2"/>
  <c r="DM172" i="2"/>
  <c r="DD173" i="2"/>
  <c r="DE173" i="2"/>
  <c r="DF173" i="2"/>
  <c r="DG173" i="2"/>
  <c r="DH173" i="2"/>
  <c r="DI173" i="2"/>
  <c r="DJ173" i="2"/>
  <c r="DK173" i="2"/>
  <c r="DL173" i="2"/>
  <c r="DM173" i="2"/>
  <c r="DD174" i="2"/>
  <c r="DE174" i="2"/>
  <c r="DF174" i="2"/>
  <c r="DG174" i="2"/>
  <c r="DH174" i="2"/>
  <c r="DI174" i="2"/>
  <c r="DJ174" i="2"/>
  <c r="DK174" i="2"/>
  <c r="DL174" i="2"/>
  <c r="DM174" i="2"/>
  <c r="DD175" i="2"/>
  <c r="DE175" i="2"/>
  <c r="DF175" i="2"/>
  <c r="DG175" i="2"/>
  <c r="DH175" i="2"/>
  <c r="DI175" i="2"/>
  <c r="DJ175" i="2"/>
  <c r="DK175" i="2"/>
  <c r="DL175" i="2"/>
  <c r="DM175" i="2"/>
  <c r="DD176" i="2"/>
  <c r="DE176" i="2"/>
  <c r="DF176" i="2"/>
  <c r="DG176" i="2"/>
  <c r="DH176" i="2"/>
  <c r="DI176" i="2"/>
  <c r="DJ176" i="2"/>
  <c r="DK176" i="2"/>
  <c r="DL176" i="2"/>
  <c r="DM176" i="2"/>
  <c r="DD177" i="2"/>
  <c r="DE177" i="2"/>
  <c r="DF177" i="2"/>
  <c r="DG177" i="2"/>
  <c r="DH177" i="2"/>
  <c r="DI177" i="2"/>
  <c r="DJ177" i="2"/>
  <c r="DK177" i="2"/>
  <c r="DL177" i="2"/>
  <c r="DM177" i="2"/>
  <c r="DD178" i="2"/>
  <c r="DE178" i="2"/>
  <c r="DF178" i="2"/>
  <c r="DG178" i="2"/>
  <c r="DH178" i="2"/>
  <c r="DI178" i="2"/>
  <c r="DJ178" i="2"/>
  <c r="DK178" i="2"/>
  <c r="DL178" i="2"/>
  <c r="DM178" i="2"/>
  <c r="DD179" i="2"/>
  <c r="DE179" i="2"/>
  <c r="DF179" i="2"/>
  <c r="DG179" i="2"/>
  <c r="DH179" i="2"/>
  <c r="DI179" i="2"/>
  <c r="DJ179" i="2"/>
  <c r="DK179" i="2"/>
  <c r="DL179" i="2"/>
  <c r="DM179" i="2"/>
  <c r="DD180" i="2"/>
  <c r="DE180" i="2"/>
  <c r="DF180" i="2"/>
  <c r="DG180" i="2"/>
  <c r="DH180" i="2"/>
  <c r="DI180" i="2"/>
  <c r="DJ180" i="2"/>
  <c r="DK180" i="2"/>
  <c r="DL180" i="2"/>
  <c r="DM180" i="2"/>
  <c r="DD181" i="2"/>
  <c r="DE181" i="2"/>
  <c r="DF181" i="2"/>
  <c r="DG181" i="2"/>
  <c r="DH181" i="2"/>
  <c r="DI181" i="2"/>
  <c r="DJ181" i="2"/>
  <c r="DK181" i="2"/>
  <c r="DL181" i="2"/>
  <c r="DM181" i="2"/>
  <c r="DD182" i="2"/>
  <c r="DE182" i="2"/>
  <c r="DF182" i="2"/>
  <c r="DG182" i="2"/>
  <c r="DH182" i="2"/>
  <c r="DI182" i="2"/>
  <c r="DJ182" i="2"/>
  <c r="DK182" i="2"/>
  <c r="DL182" i="2"/>
  <c r="DM182" i="2"/>
  <c r="DD183" i="2"/>
  <c r="DE183" i="2"/>
  <c r="DF183" i="2"/>
  <c r="DG183" i="2"/>
  <c r="DH183" i="2"/>
  <c r="DI183" i="2"/>
  <c r="DJ183" i="2"/>
  <c r="DK183" i="2"/>
  <c r="DL183" i="2"/>
  <c r="DM183" i="2"/>
  <c r="DD184" i="2"/>
  <c r="DE184" i="2"/>
  <c r="DF184" i="2"/>
  <c r="DG184" i="2"/>
  <c r="DH184" i="2"/>
  <c r="DI184" i="2"/>
  <c r="DJ184" i="2"/>
  <c r="DK184" i="2"/>
  <c r="DL184" i="2"/>
  <c r="DM184" i="2"/>
  <c r="DD185" i="2"/>
  <c r="DE185" i="2"/>
  <c r="DF185" i="2"/>
  <c r="DG185" i="2"/>
  <c r="DH185" i="2"/>
  <c r="DI185" i="2"/>
  <c r="DJ185" i="2"/>
  <c r="DK185" i="2"/>
  <c r="DL185" i="2"/>
  <c r="DM185" i="2"/>
  <c r="DD186" i="2"/>
  <c r="DE186" i="2"/>
  <c r="DF186" i="2"/>
  <c r="DG186" i="2"/>
  <c r="DH186" i="2"/>
  <c r="DI186" i="2"/>
  <c r="DJ186" i="2"/>
  <c r="DK186" i="2"/>
  <c r="DL186" i="2"/>
  <c r="DM186" i="2"/>
  <c r="DD187" i="2"/>
  <c r="DE187" i="2"/>
  <c r="DF187" i="2"/>
  <c r="DG187" i="2"/>
  <c r="DH187" i="2"/>
  <c r="DI187" i="2"/>
  <c r="DJ187" i="2"/>
  <c r="DK187" i="2"/>
  <c r="DL187" i="2"/>
  <c r="DM187" i="2"/>
  <c r="DD188" i="2"/>
  <c r="DE188" i="2"/>
  <c r="DF188" i="2"/>
  <c r="DG188" i="2"/>
  <c r="DH188" i="2"/>
  <c r="DI188" i="2"/>
  <c r="DJ188" i="2"/>
  <c r="DK188" i="2"/>
  <c r="DL188" i="2"/>
  <c r="DM188" i="2"/>
  <c r="DD189" i="2"/>
  <c r="DE189" i="2"/>
  <c r="DF189" i="2"/>
  <c r="DG189" i="2"/>
  <c r="DH189" i="2"/>
  <c r="DI189" i="2"/>
  <c r="DJ189" i="2"/>
  <c r="DK189" i="2"/>
  <c r="DL189" i="2"/>
  <c r="DM189" i="2"/>
  <c r="DD190" i="2"/>
  <c r="DE190" i="2"/>
  <c r="DF190" i="2"/>
  <c r="DG190" i="2"/>
  <c r="DH190" i="2"/>
  <c r="DI190" i="2"/>
  <c r="DJ190" i="2"/>
  <c r="DK190" i="2"/>
  <c r="DL190" i="2"/>
  <c r="DM190" i="2"/>
  <c r="DD191" i="2"/>
  <c r="DE191" i="2"/>
  <c r="DF191" i="2"/>
  <c r="DG191" i="2"/>
  <c r="DH191" i="2"/>
  <c r="DI191" i="2"/>
  <c r="DJ191" i="2"/>
  <c r="DK191" i="2"/>
  <c r="DL191" i="2"/>
  <c r="DM191" i="2"/>
  <c r="DD192" i="2"/>
  <c r="DE192" i="2"/>
  <c r="DF192" i="2"/>
  <c r="DG192" i="2"/>
  <c r="DH192" i="2"/>
  <c r="DI192" i="2"/>
  <c r="DJ192" i="2"/>
  <c r="DK192" i="2"/>
  <c r="DL192" i="2"/>
  <c r="DM192" i="2"/>
  <c r="DD193" i="2"/>
  <c r="DE193" i="2"/>
  <c r="DF193" i="2"/>
  <c r="DG193" i="2"/>
  <c r="DH193" i="2"/>
  <c r="DI193" i="2"/>
  <c r="DJ193" i="2"/>
  <c r="DK193" i="2"/>
  <c r="DL193" i="2"/>
  <c r="DM193" i="2"/>
  <c r="DD194" i="2"/>
  <c r="DE194" i="2"/>
  <c r="DF194" i="2"/>
  <c r="DG194" i="2"/>
  <c r="DH194" i="2"/>
  <c r="DI194" i="2"/>
  <c r="DJ194" i="2"/>
  <c r="DK194" i="2"/>
  <c r="DL194" i="2"/>
  <c r="DM194" i="2"/>
  <c r="DD195" i="2"/>
  <c r="DE195" i="2"/>
  <c r="DF195" i="2"/>
  <c r="DG195" i="2"/>
  <c r="DH195" i="2"/>
  <c r="DI195" i="2"/>
  <c r="DJ195" i="2"/>
  <c r="DK195" i="2"/>
  <c r="DL195" i="2"/>
  <c r="DM195" i="2"/>
  <c r="DD196" i="2"/>
  <c r="DE196" i="2"/>
  <c r="DF196" i="2"/>
  <c r="DG196" i="2"/>
  <c r="DH196" i="2"/>
  <c r="DI196" i="2"/>
  <c r="DJ196" i="2"/>
  <c r="DK196" i="2"/>
  <c r="DL196" i="2"/>
  <c r="DM196" i="2"/>
  <c r="DF5" i="2"/>
  <c r="DG5" i="2"/>
  <c r="DH5" i="2"/>
  <c r="DI5" i="2"/>
  <c r="DJ5" i="2"/>
  <c r="DK5" i="2"/>
  <c r="DL5" i="2"/>
  <c r="DM5" i="2"/>
  <c r="AD47" i="19"/>
  <c r="AE47" i="19"/>
  <c r="AF47" i="19"/>
  <c r="AG47" i="19"/>
  <c r="AG48" i="19" s="1"/>
  <c r="AH47" i="19"/>
  <c r="AH48" i="19" s="1"/>
  <c r="AI47" i="19"/>
  <c r="AJ47" i="19"/>
  <c r="AK47" i="19"/>
  <c r="AD48" i="19"/>
  <c r="AE48" i="19"/>
  <c r="AF48" i="19"/>
  <c r="AI48" i="19"/>
  <c r="AJ48" i="19"/>
  <c r="AK48" i="19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5" i="1"/>
  <c r="HN5" i="1" l="1"/>
  <c r="HV5" i="1"/>
  <c r="ID5" i="1"/>
  <c r="IL5" i="1"/>
  <c r="HO6" i="1"/>
  <c r="HW6" i="1"/>
  <c r="IE6" i="1"/>
  <c r="IM6" i="1"/>
  <c r="HP7" i="1"/>
  <c r="HX7" i="1"/>
  <c r="IF7" i="1"/>
  <c r="IN7" i="1"/>
  <c r="HQ8" i="1"/>
  <c r="HY8" i="1"/>
  <c r="IG8" i="1"/>
  <c r="IO8" i="1"/>
  <c r="HR9" i="1"/>
  <c r="HZ9" i="1"/>
  <c r="IH9" i="1"/>
  <c r="IP9" i="1"/>
  <c r="HS10" i="1"/>
  <c r="IA10" i="1"/>
  <c r="II10" i="1"/>
  <c r="HL11" i="1"/>
  <c r="HT11" i="1"/>
  <c r="IB11" i="1"/>
  <c r="IJ11" i="1"/>
  <c r="HM12" i="1"/>
  <c r="HU12" i="1"/>
  <c r="IC12" i="1"/>
  <c r="IK12" i="1"/>
  <c r="HN13" i="1"/>
  <c r="HV13" i="1"/>
  <c r="ID13" i="1"/>
  <c r="IL13" i="1"/>
  <c r="HO14" i="1"/>
  <c r="HW14" i="1"/>
  <c r="IE14" i="1"/>
  <c r="IM14" i="1"/>
  <c r="HP15" i="1"/>
  <c r="HX15" i="1"/>
  <c r="IF15" i="1"/>
  <c r="IN15" i="1"/>
  <c r="HQ16" i="1"/>
  <c r="HY16" i="1"/>
  <c r="IG16" i="1"/>
  <c r="IO16" i="1"/>
  <c r="HR17" i="1"/>
  <c r="HZ17" i="1"/>
  <c r="IH17" i="1"/>
  <c r="IP17" i="1"/>
  <c r="HS18" i="1"/>
  <c r="IA18" i="1"/>
  <c r="II18" i="1"/>
  <c r="HL19" i="1"/>
  <c r="HT19" i="1"/>
  <c r="IB19" i="1"/>
  <c r="IJ19" i="1"/>
  <c r="HM20" i="1"/>
  <c r="HU20" i="1"/>
  <c r="IC20" i="1"/>
  <c r="IK20" i="1"/>
  <c r="HN21" i="1"/>
  <c r="HV21" i="1"/>
  <c r="ID21" i="1"/>
  <c r="IL21" i="1"/>
  <c r="HO22" i="1"/>
  <c r="HW22" i="1"/>
  <c r="IE22" i="1"/>
  <c r="IM22" i="1"/>
  <c r="HP23" i="1"/>
  <c r="HX23" i="1"/>
  <c r="IF23" i="1"/>
  <c r="IN23" i="1"/>
  <c r="HQ24" i="1"/>
  <c r="HY24" i="1"/>
  <c r="IG24" i="1"/>
  <c r="IO24" i="1"/>
  <c r="HR25" i="1"/>
  <c r="HZ25" i="1"/>
  <c r="IH25" i="1"/>
  <c r="IP25" i="1"/>
  <c r="HS26" i="1"/>
  <c r="IA26" i="1"/>
  <c r="II26" i="1"/>
  <c r="HQ5" i="1"/>
  <c r="HY5" i="1"/>
  <c r="IG5" i="1"/>
  <c r="IO5" i="1"/>
  <c r="HR6" i="1"/>
  <c r="HZ6" i="1"/>
  <c r="IH6" i="1"/>
  <c r="IP6" i="1"/>
  <c r="HS7" i="1"/>
  <c r="IA7" i="1"/>
  <c r="II7" i="1"/>
  <c r="HL8" i="1"/>
  <c r="HT8" i="1"/>
  <c r="IB8" i="1"/>
  <c r="IJ8" i="1"/>
  <c r="HM9" i="1"/>
  <c r="HU9" i="1"/>
  <c r="IC9" i="1"/>
  <c r="IK9" i="1"/>
  <c r="HN10" i="1"/>
  <c r="HV10" i="1"/>
  <c r="ID10" i="1"/>
  <c r="IL10" i="1"/>
  <c r="HO11" i="1"/>
  <c r="HW11" i="1"/>
  <c r="IE11" i="1"/>
  <c r="IM11" i="1"/>
  <c r="HP12" i="1"/>
  <c r="HX12" i="1"/>
  <c r="IF12" i="1"/>
  <c r="IN12" i="1"/>
  <c r="HQ13" i="1"/>
  <c r="HY13" i="1"/>
  <c r="IG13" i="1"/>
  <c r="IO13" i="1"/>
  <c r="HR14" i="1"/>
  <c r="HZ14" i="1"/>
  <c r="IH14" i="1"/>
  <c r="IP14" i="1"/>
  <c r="HS15" i="1"/>
  <c r="IA15" i="1"/>
  <c r="II15" i="1"/>
  <c r="HL16" i="1"/>
  <c r="HT16" i="1"/>
  <c r="IB16" i="1"/>
  <c r="IJ16" i="1"/>
  <c r="HM17" i="1"/>
  <c r="HU17" i="1"/>
  <c r="IC17" i="1"/>
  <c r="IK17" i="1"/>
  <c r="HN18" i="1"/>
  <c r="HV18" i="1"/>
  <c r="ID18" i="1"/>
  <c r="IL18" i="1"/>
  <c r="HO19" i="1"/>
  <c r="HW19" i="1"/>
  <c r="IE19" i="1"/>
  <c r="IM19" i="1"/>
  <c r="HP20" i="1"/>
  <c r="HX20" i="1"/>
  <c r="IF20" i="1"/>
  <c r="IN20" i="1"/>
  <c r="HQ21" i="1"/>
  <c r="HY21" i="1"/>
  <c r="IG21" i="1"/>
  <c r="IO21" i="1"/>
  <c r="HR22" i="1"/>
  <c r="HZ22" i="1"/>
  <c r="IH22" i="1"/>
  <c r="IP22" i="1"/>
  <c r="HS23" i="1"/>
  <c r="IA23" i="1"/>
  <c r="II23" i="1"/>
  <c r="HL24" i="1"/>
  <c r="HT24" i="1"/>
  <c r="IB24" i="1"/>
  <c r="IJ24" i="1"/>
  <c r="HM25" i="1"/>
  <c r="HU25" i="1"/>
  <c r="IC25" i="1"/>
  <c r="IK25" i="1"/>
  <c r="HN26" i="1"/>
  <c r="HV26" i="1"/>
  <c r="ID26" i="1"/>
  <c r="HR5" i="1"/>
  <c r="HZ5" i="1"/>
  <c r="IH5" i="1"/>
  <c r="IP5" i="1"/>
  <c r="HS6" i="1"/>
  <c r="IA6" i="1"/>
  <c r="II6" i="1"/>
  <c r="HL7" i="1"/>
  <c r="HT7" i="1"/>
  <c r="IB7" i="1"/>
  <c r="IJ7" i="1"/>
  <c r="HM8" i="1"/>
  <c r="HU8" i="1"/>
  <c r="IC8" i="1"/>
  <c r="IK8" i="1"/>
  <c r="HN9" i="1"/>
  <c r="HV9" i="1"/>
  <c r="ID9" i="1"/>
  <c r="IL9" i="1"/>
  <c r="HO10" i="1"/>
  <c r="HW10" i="1"/>
  <c r="IE10" i="1"/>
  <c r="IM10" i="1"/>
  <c r="HP11" i="1"/>
  <c r="HX11" i="1"/>
  <c r="IF11" i="1"/>
  <c r="IN11" i="1"/>
  <c r="HQ12" i="1"/>
  <c r="HY12" i="1"/>
  <c r="IG12" i="1"/>
  <c r="IO12" i="1"/>
  <c r="HR13" i="1"/>
  <c r="HZ13" i="1"/>
  <c r="IH13" i="1"/>
  <c r="IP13" i="1"/>
  <c r="HS14" i="1"/>
  <c r="IA14" i="1"/>
  <c r="II14" i="1"/>
  <c r="HL15" i="1"/>
  <c r="HT15" i="1"/>
  <c r="IB15" i="1"/>
  <c r="IJ15" i="1"/>
  <c r="HM16" i="1"/>
  <c r="HU16" i="1"/>
  <c r="IC16" i="1"/>
  <c r="IK16" i="1"/>
  <c r="HN17" i="1"/>
  <c r="HV17" i="1"/>
  <c r="ID17" i="1"/>
  <c r="IL17" i="1"/>
  <c r="HO18" i="1"/>
  <c r="HW18" i="1"/>
  <c r="IE18" i="1"/>
  <c r="IM18" i="1"/>
  <c r="HP19" i="1"/>
  <c r="HX19" i="1"/>
  <c r="IF19" i="1"/>
  <c r="IN19" i="1"/>
  <c r="HQ20" i="1"/>
  <c r="HY20" i="1"/>
  <c r="IG20" i="1"/>
  <c r="IO20" i="1"/>
  <c r="HR21" i="1"/>
  <c r="HZ21" i="1"/>
  <c r="IH21" i="1"/>
  <c r="IP21" i="1"/>
  <c r="HS22" i="1"/>
  <c r="IA22" i="1"/>
  <c r="II22" i="1"/>
  <c r="HL23" i="1"/>
  <c r="HT23" i="1"/>
  <c r="IB23" i="1"/>
  <c r="IJ23" i="1"/>
  <c r="HM24" i="1"/>
  <c r="HU24" i="1"/>
  <c r="IC24" i="1"/>
  <c r="IK24" i="1"/>
  <c r="HN25" i="1"/>
  <c r="HV25" i="1"/>
  <c r="HS5" i="1"/>
  <c r="IA5" i="1"/>
  <c r="II5" i="1"/>
  <c r="HL6" i="1"/>
  <c r="HT6" i="1"/>
  <c r="IB6" i="1"/>
  <c r="IJ6" i="1"/>
  <c r="HM7" i="1"/>
  <c r="HU7" i="1"/>
  <c r="IC7" i="1"/>
  <c r="IK7" i="1"/>
  <c r="HN8" i="1"/>
  <c r="HV8" i="1"/>
  <c r="ID8" i="1"/>
  <c r="IL8" i="1"/>
  <c r="HO9" i="1"/>
  <c r="HW9" i="1"/>
  <c r="IE9" i="1"/>
  <c r="IM9" i="1"/>
  <c r="HP10" i="1"/>
  <c r="HX10" i="1"/>
  <c r="IF10" i="1"/>
  <c r="IN10" i="1"/>
  <c r="HQ11" i="1"/>
  <c r="HY11" i="1"/>
  <c r="IG11" i="1"/>
  <c r="IO11" i="1"/>
  <c r="HR12" i="1"/>
  <c r="HZ12" i="1"/>
  <c r="IH12" i="1"/>
  <c r="IP12" i="1"/>
  <c r="HS13" i="1"/>
  <c r="IA13" i="1"/>
  <c r="II13" i="1"/>
  <c r="HL14" i="1"/>
  <c r="HT14" i="1"/>
  <c r="IB14" i="1"/>
  <c r="IJ14" i="1"/>
  <c r="HM15" i="1"/>
  <c r="HU15" i="1"/>
  <c r="IC15" i="1"/>
  <c r="IK15" i="1"/>
  <c r="HN16" i="1"/>
  <c r="HV16" i="1"/>
  <c r="ID16" i="1"/>
  <c r="IL16" i="1"/>
  <c r="HO17" i="1"/>
  <c r="HW17" i="1"/>
  <c r="IE17" i="1"/>
  <c r="IM17" i="1"/>
  <c r="HP18" i="1"/>
  <c r="HX18" i="1"/>
  <c r="IF18" i="1"/>
  <c r="IN18" i="1"/>
  <c r="HQ19" i="1"/>
  <c r="HY19" i="1"/>
  <c r="IG19" i="1"/>
  <c r="IO19" i="1"/>
  <c r="HR20" i="1"/>
  <c r="HZ20" i="1"/>
  <c r="IH20" i="1"/>
  <c r="IP20" i="1"/>
  <c r="HS21" i="1"/>
  <c r="IA21" i="1"/>
  <c r="II21" i="1"/>
  <c r="HL22" i="1"/>
  <c r="HT22" i="1"/>
  <c r="IB22" i="1"/>
  <c r="IJ22" i="1"/>
  <c r="HM23" i="1"/>
  <c r="HU23" i="1"/>
  <c r="IC23" i="1"/>
  <c r="IK23" i="1"/>
  <c r="HN24" i="1"/>
  <c r="HV24" i="1"/>
  <c r="ID24" i="1"/>
  <c r="IL24" i="1"/>
  <c r="HO25" i="1"/>
  <c r="HW25" i="1"/>
  <c r="IE25" i="1"/>
  <c r="IM25" i="1"/>
  <c r="HP26" i="1"/>
  <c r="HX26" i="1"/>
  <c r="IF26" i="1"/>
  <c r="HL5" i="1"/>
  <c r="IB5" i="1"/>
  <c r="HM6" i="1"/>
  <c r="IC6" i="1"/>
  <c r="HN7" i="1"/>
  <c r="ID7" i="1"/>
  <c r="HO8" i="1"/>
  <c r="IE8" i="1"/>
  <c r="HP9" i="1"/>
  <c r="IF9" i="1"/>
  <c r="HQ10" i="1"/>
  <c r="IG10" i="1"/>
  <c r="HR11" i="1"/>
  <c r="IH11" i="1"/>
  <c r="HS12" i="1"/>
  <c r="II12" i="1"/>
  <c r="HT13" i="1"/>
  <c r="IJ13" i="1"/>
  <c r="HU14" i="1"/>
  <c r="IK14" i="1"/>
  <c r="HV15" i="1"/>
  <c r="IL15" i="1"/>
  <c r="HW16" i="1"/>
  <c r="IM16" i="1"/>
  <c r="HX17" i="1"/>
  <c r="IN17" i="1"/>
  <c r="HY18" i="1"/>
  <c r="IO18" i="1"/>
  <c r="HZ19" i="1"/>
  <c r="IP19" i="1"/>
  <c r="IA20" i="1"/>
  <c r="HL21" i="1"/>
  <c r="IB21" i="1"/>
  <c r="HM22" i="1"/>
  <c r="IC22" i="1"/>
  <c r="HN23" i="1"/>
  <c r="ID23" i="1"/>
  <c r="HO24" i="1"/>
  <c r="IE24" i="1"/>
  <c r="HP25" i="1"/>
  <c r="ID25" i="1"/>
  <c r="HL26" i="1"/>
  <c r="HY26" i="1"/>
  <c r="IK26" i="1"/>
  <c r="HN27" i="1"/>
  <c r="HV27" i="1"/>
  <c r="ID27" i="1"/>
  <c r="IL27" i="1"/>
  <c r="HO28" i="1"/>
  <c r="HW28" i="1"/>
  <c r="IE28" i="1"/>
  <c r="IM28" i="1"/>
  <c r="HM5" i="1"/>
  <c r="IC5" i="1"/>
  <c r="HN6" i="1"/>
  <c r="ID6" i="1"/>
  <c r="HO7" i="1"/>
  <c r="IE7" i="1"/>
  <c r="HP8" i="1"/>
  <c r="IF8" i="1"/>
  <c r="HQ9" i="1"/>
  <c r="IG9" i="1"/>
  <c r="HR10" i="1"/>
  <c r="IH10" i="1"/>
  <c r="HS11" i="1"/>
  <c r="II11" i="1"/>
  <c r="HT12" i="1"/>
  <c r="IJ12" i="1"/>
  <c r="HU13" i="1"/>
  <c r="IK13" i="1"/>
  <c r="HV14" i="1"/>
  <c r="IL14" i="1"/>
  <c r="HW15" i="1"/>
  <c r="IM15" i="1"/>
  <c r="HX16" i="1"/>
  <c r="IN16" i="1"/>
  <c r="HY17" i="1"/>
  <c r="IO17" i="1"/>
  <c r="HZ18" i="1"/>
  <c r="IP18" i="1"/>
  <c r="IA19" i="1"/>
  <c r="HL20" i="1"/>
  <c r="IB20" i="1"/>
  <c r="HM21" i="1"/>
  <c r="IC21" i="1"/>
  <c r="HN22" i="1"/>
  <c r="ID22" i="1"/>
  <c r="HO23" i="1"/>
  <c r="IE23" i="1"/>
  <c r="HP24" i="1"/>
  <c r="IF24" i="1"/>
  <c r="HQ25" i="1"/>
  <c r="IF25" i="1"/>
  <c r="HM26" i="1"/>
  <c r="HZ26" i="1"/>
  <c r="IL26" i="1"/>
  <c r="HO27" i="1"/>
  <c r="HW27" i="1"/>
  <c r="HO5" i="1"/>
  <c r="IE5" i="1"/>
  <c r="HP6" i="1"/>
  <c r="IF6" i="1"/>
  <c r="HQ7" i="1"/>
  <c r="IG7" i="1"/>
  <c r="HR8" i="1"/>
  <c r="IH8" i="1"/>
  <c r="HS9" i="1"/>
  <c r="II9" i="1"/>
  <c r="HT10" i="1"/>
  <c r="IJ10" i="1"/>
  <c r="HU11" i="1"/>
  <c r="IK11" i="1"/>
  <c r="HV12" i="1"/>
  <c r="IL12" i="1"/>
  <c r="HW13" i="1"/>
  <c r="IM13" i="1"/>
  <c r="HX14" i="1"/>
  <c r="IN14" i="1"/>
  <c r="HY15" i="1"/>
  <c r="IO15" i="1"/>
  <c r="HZ16" i="1"/>
  <c r="IP16" i="1"/>
  <c r="IA17" i="1"/>
  <c r="HL18" i="1"/>
  <c r="IB18" i="1"/>
  <c r="HM19" i="1"/>
  <c r="IC19" i="1"/>
  <c r="HN20" i="1"/>
  <c r="ID20" i="1"/>
  <c r="HO21" i="1"/>
  <c r="IE21" i="1"/>
  <c r="HP22" i="1"/>
  <c r="IF22" i="1"/>
  <c r="HQ23" i="1"/>
  <c r="IG23" i="1"/>
  <c r="HR24" i="1"/>
  <c r="IH24" i="1"/>
  <c r="HS25" i="1"/>
  <c r="IG25" i="1"/>
  <c r="HO26" i="1"/>
  <c r="IB26" i="1"/>
  <c r="IM26" i="1"/>
  <c r="HP27" i="1"/>
  <c r="HX27" i="1"/>
  <c r="IF27" i="1"/>
  <c r="IN27" i="1"/>
  <c r="HQ28" i="1"/>
  <c r="HY28" i="1"/>
  <c r="IG28" i="1"/>
  <c r="IO28" i="1"/>
  <c r="HR29" i="1"/>
  <c r="HZ29" i="1"/>
  <c r="IH29" i="1"/>
  <c r="IP29" i="1"/>
  <c r="HS30" i="1"/>
  <c r="HX5" i="1"/>
  <c r="IN5" i="1"/>
  <c r="HY6" i="1"/>
  <c r="IO6" i="1"/>
  <c r="HZ7" i="1"/>
  <c r="IP7" i="1"/>
  <c r="IA8" i="1"/>
  <c r="HL9" i="1"/>
  <c r="IB9" i="1"/>
  <c r="HM10" i="1"/>
  <c r="IC10" i="1"/>
  <c r="HN11" i="1"/>
  <c r="ID11" i="1"/>
  <c r="HO12" i="1"/>
  <c r="IE12" i="1"/>
  <c r="HP13" i="1"/>
  <c r="IF13" i="1"/>
  <c r="HQ14" i="1"/>
  <c r="IG14" i="1"/>
  <c r="HR15" i="1"/>
  <c r="IH15" i="1"/>
  <c r="HS16" i="1"/>
  <c r="II16" i="1"/>
  <c r="HT17" i="1"/>
  <c r="IJ17" i="1"/>
  <c r="HU18" i="1"/>
  <c r="IK18" i="1"/>
  <c r="HV19" i="1"/>
  <c r="IL19" i="1"/>
  <c r="HW20" i="1"/>
  <c r="IM20" i="1"/>
  <c r="HX21" i="1"/>
  <c r="IN21" i="1"/>
  <c r="HY22" i="1"/>
  <c r="IO22" i="1"/>
  <c r="HZ23" i="1"/>
  <c r="IP23" i="1"/>
  <c r="IA24" i="1"/>
  <c r="HL25" i="1"/>
  <c r="IB25" i="1"/>
  <c r="IO25" i="1"/>
  <c r="HW26" i="1"/>
  <c r="IJ26" i="1"/>
  <c r="HM27" i="1"/>
  <c r="HU27" i="1"/>
  <c r="IC27" i="1"/>
  <c r="IK27" i="1"/>
  <c r="HN28" i="1"/>
  <c r="HV28" i="1"/>
  <c r="ID28" i="1"/>
  <c r="IL28" i="1"/>
  <c r="HO29" i="1"/>
  <c r="HW29" i="1"/>
  <c r="IE29" i="1"/>
  <c r="IM29" i="1"/>
  <c r="HP30" i="1"/>
  <c r="HX30" i="1"/>
  <c r="IF30" i="1"/>
  <c r="IN30" i="1"/>
  <c r="HQ31" i="1"/>
  <c r="HY31" i="1"/>
  <c r="IG31" i="1"/>
  <c r="IO31" i="1"/>
  <c r="HR32" i="1"/>
  <c r="HZ32" i="1"/>
  <c r="IH32" i="1"/>
  <c r="IP32" i="1"/>
  <c r="HS33" i="1"/>
  <c r="IA33" i="1"/>
  <c r="II33" i="1"/>
  <c r="HL34" i="1"/>
  <c r="HT34" i="1"/>
  <c r="IB34" i="1"/>
  <c r="IJ34" i="1"/>
  <c r="HM35" i="1"/>
  <c r="HU35" i="1"/>
  <c r="IC35" i="1"/>
  <c r="IK35" i="1"/>
  <c r="HN36" i="1"/>
  <c r="HV36" i="1"/>
  <c r="ID36" i="1"/>
  <c r="IL36" i="1"/>
  <c r="HO37" i="1"/>
  <c r="HW37" i="1"/>
  <c r="IE37" i="1"/>
  <c r="HP5" i="1"/>
  <c r="HQ6" i="1"/>
  <c r="HR7" i="1"/>
  <c r="HS8" i="1"/>
  <c r="HT9" i="1"/>
  <c r="HU10" i="1"/>
  <c r="HV11" i="1"/>
  <c r="HW12" i="1"/>
  <c r="HX13" i="1"/>
  <c r="HY14" i="1"/>
  <c r="HZ15" i="1"/>
  <c r="IA16" i="1"/>
  <c r="IB17" i="1"/>
  <c r="IC18" i="1"/>
  <c r="ID19" i="1"/>
  <c r="IE20" i="1"/>
  <c r="IF21" i="1"/>
  <c r="IG22" i="1"/>
  <c r="IH23" i="1"/>
  <c r="II24" i="1"/>
  <c r="II25" i="1"/>
  <c r="IC26" i="1"/>
  <c r="HQ27" i="1"/>
  <c r="IE27" i="1"/>
  <c r="HL28" i="1"/>
  <c r="HZ28" i="1"/>
  <c r="IK28" i="1"/>
  <c r="HS29" i="1"/>
  <c r="IC29" i="1"/>
  <c r="IN29" i="1"/>
  <c r="HT30" i="1"/>
  <c r="IC30" i="1"/>
  <c r="IL30" i="1"/>
  <c r="HP31" i="1"/>
  <c r="HZ31" i="1"/>
  <c r="II31" i="1"/>
  <c r="HM32" i="1"/>
  <c r="HV32" i="1"/>
  <c r="IE32" i="1"/>
  <c r="IN32" i="1"/>
  <c r="HR33" i="1"/>
  <c r="IB33" i="1"/>
  <c r="IK33" i="1"/>
  <c r="HO34" i="1"/>
  <c r="HX34" i="1"/>
  <c r="IG34" i="1"/>
  <c r="IP34" i="1"/>
  <c r="HT35" i="1"/>
  <c r="ID35" i="1"/>
  <c r="IM35" i="1"/>
  <c r="HQ36" i="1"/>
  <c r="HZ36" i="1"/>
  <c r="II36" i="1"/>
  <c r="HM37" i="1"/>
  <c r="HV37" i="1"/>
  <c r="IF37" i="1"/>
  <c r="IN37" i="1"/>
  <c r="HQ38" i="1"/>
  <c r="HY38" i="1"/>
  <c r="IG38" i="1"/>
  <c r="IO38" i="1"/>
  <c r="HR39" i="1"/>
  <c r="HZ39" i="1"/>
  <c r="IH39" i="1"/>
  <c r="IP39" i="1"/>
  <c r="HS40" i="1"/>
  <c r="IA40" i="1"/>
  <c r="II40" i="1"/>
  <c r="HL41" i="1"/>
  <c r="HT41" i="1"/>
  <c r="IB41" i="1"/>
  <c r="IJ41" i="1"/>
  <c r="HM42" i="1"/>
  <c r="HU42" i="1"/>
  <c r="IC42" i="1"/>
  <c r="IK42" i="1"/>
  <c r="HN43" i="1"/>
  <c r="HV43" i="1"/>
  <c r="ID43" i="1"/>
  <c r="IL43" i="1"/>
  <c r="HO44" i="1"/>
  <c r="HW44" i="1"/>
  <c r="IE44" i="1"/>
  <c r="IM44" i="1"/>
  <c r="HP45" i="1"/>
  <c r="HT5" i="1"/>
  <c r="HU6" i="1"/>
  <c r="HV7" i="1"/>
  <c r="HW8" i="1"/>
  <c r="HX9" i="1"/>
  <c r="HY10" i="1"/>
  <c r="HZ11" i="1"/>
  <c r="IA12" i="1"/>
  <c r="IB13" i="1"/>
  <c r="IC14" i="1"/>
  <c r="ID15" i="1"/>
  <c r="IE16" i="1"/>
  <c r="IF17" i="1"/>
  <c r="IG18" i="1"/>
  <c r="IH19" i="1"/>
  <c r="II20" i="1"/>
  <c r="IJ21" i="1"/>
  <c r="IK22" i="1"/>
  <c r="IL23" i="1"/>
  <c r="IM24" i="1"/>
  <c r="IJ25" i="1"/>
  <c r="IE26" i="1"/>
  <c r="HR27" i="1"/>
  <c r="IG27" i="1"/>
  <c r="HM28" i="1"/>
  <c r="IA28" i="1"/>
  <c r="IN28" i="1"/>
  <c r="HT29" i="1"/>
  <c r="ID29" i="1"/>
  <c r="IO29" i="1"/>
  <c r="HU30" i="1"/>
  <c r="ID30" i="1"/>
  <c r="IM30" i="1"/>
  <c r="HR31" i="1"/>
  <c r="IA31" i="1"/>
  <c r="IJ31" i="1"/>
  <c r="HN32" i="1"/>
  <c r="HW32" i="1"/>
  <c r="IF32" i="1"/>
  <c r="IO32" i="1"/>
  <c r="HT33" i="1"/>
  <c r="IC33" i="1"/>
  <c r="IL33" i="1"/>
  <c r="HP34" i="1"/>
  <c r="HY34" i="1"/>
  <c r="IH34" i="1"/>
  <c r="HL35" i="1"/>
  <c r="HV35" i="1"/>
  <c r="IE35" i="1"/>
  <c r="IN35" i="1"/>
  <c r="HR36" i="1"/>
  <c r="IA36" i="1"/>
  <c r="IJ36" i="1"/>
  <c r="HN37" i="1"/>
  <c r="HX37" i="1"/>
  <c r="IG37" i="1"/>
  <c r="IO37" i="1"/>
  <c r="HR38" i="1"/>
  <c r="HZ38" i="1"/>
  <c r="IH38" i="1"/>
  <c r="IP38" i="1"/>
  <c r="HS39" i="1"/>
  <c r="IA39" i="1"/>
  <c r="II39" i="1"/>
  <c r="HL40" i="1"/>
  <c r="HT40" i="1"/>
  <c r="IB40" i="1"/>
  <c r="IJ40" i="1"/>
  <c r="HM41" i="1"/>
  <c r="HU41" i="1"/>
  <c r="IC41" i="1"/>
  <c r="IK41" i="1"/>
  <c r="HN42" i="1"/>
  <c r="HV42" i="1"/>
  <c r="HU5" i="1"/>
  <c r="HV6" i="1"/>
  <c r="HW7" i="1"/>
  <c r="HX8" i="1"/>
  <c r="HY9" i="1"/>
  <c r="HZ10" i="1"/>
  <c r="IA11" i="1"/>
  <c r="IB12" i="1"/>
  <c r="IC13" i="1"/>
  <c r="ID14" i="1"/>
  <c r="IE15" i="1"/>
  <c r="IF16" i="1"/>
  <c r="IG17" i="1"/>
  <c r="IH18" i="1"/>
  <c r="II19" i="1"/>
  <c r="IJ20" i="1"/>
  <c r="IK21" i="1"/>
  <c r="IL22" i="1"/>
  <c r="IM23" i="1"/>
  <c r="IN24" i="1"/>
  <c r="IL25" i="1"/>
  <c r="IG26" i="1"/>
  <c r="HS27" i="1"/>
  <c r="IH27" i="1"/>
  <c r="HP28" i="1"/>
  <c r="IB28" i="1"/>
  <c r="IP28" i="1"/>
  <c r="HU29" i="1"/>
  <c r="IF29" i="1"/>
  <c r="HL30" i="1"/>
  <c r="HV30" i="1"/>
  <c r="IE30" i="1"/>
  <c r="IO30" i="1"/>
  <c r="HS31" i="1"/>
  <c r="IB31" i="1"/>
  <c r="IK31" i="1"/>
  <c r="HO32" i="1"/>
  <c r="HX32" i="1"/>
  <c r="IG32" i="1"/>
  <c r="HL33" i="1"/>
  <c r="HU33" i="1"/>
  <c r="ID33" i="1"/>
  <c r="IM33" i="1"/>
  <c r="HQ34" i="1"/>
  <c r="HZ34" i="1"/>
  <c r="II34" i="1"/>
  <c r="HN35" i="1"/>
  <c r="HW35" i="1"/>
  <c r="IF35" i="1"/>
  <c r="IO35" i="1"/>
  <c r="HS36" i="1"/>
  <c r="IB36" i="1"/>
  <c r="IK36" i="1"/>
  <c r="HP37" i="1"/>
  <c r="HY37" i="1"/>
  <c r="IH37" i="1"/>
  <c r="IP37" i="1"/>
  <c r="HS38" i="1"/>
  <c r="IA38" i="1"/>
  <c r="II38" i="1"/>
  <c r="HL39" i="1"/>
  <c r="HT39" i="1"/>
  <c r="IB39" i="1"/>
  <c r="IJ39" i="1"/>
  <c r="HM40" i="1"/>
  <c r="HU40" i="1"/>
  <c r="IC40" i="1"/>
  <c r="IK40" i="1"/>
  <c r="HN41" i="1"/>
  <c r="HV41" i="1"/>
  <c r="ID41" i="1"/>
  <c r="IL41" i="1"/>
  <c r="HO42" i="1"/>
  <c r="HW42" i="1"/>
  <c r="IE42" i="1"/>
  <c r="IM42" i="1"/>
  <c r="HP43" i="1"/>
  <c r="HX43" i="1"/>
  <c r="IF43" i="1"/>
  <c r="IN43" i="1"/>
  <c r="HQ44" i="1"/>
  <c r="HY44" i="1"/>
  <c r="IG44" i="1"/>
  <c r="IO44" i="1"/>
  <c r="HR45" i="1"/>
  <c r="IM5" i="1"/>
  <c r="IN6" i="1"/>
  <c r="IO7" i="1"/>
  <c r="IP8" i="1"/>
  <c r="HL10" i="1"/>
  <c r="HM11" i="1"/>
  <c r="HN12" i="1"/>
  <c r="HO13" i="1"/>
  <c r="HP14" i="1"/>
  <c r="HQ15" i="1"/>
  <c r="HR16" i="1"/>
  <c r="HS17" i="1"/>
  <c r="HT18" i="1"/>
  <c r="HU19" i="1"/>
  <c r="HV20" i="1"/>
  <c r="HW21" i="1"/>
  <c r="HX22" i="1"/>
  <c r="HY23" i="1"/>
  <c r="HZ24" i="1"/>
  <c r="IA25" i="1"/>
  <c r="HU26" i="1"/>
  <c r="HL27" i="1"/>
  <c r="IB27" i="1"/>
  <c r="IP27" i="1"/>
  <c r="HX28" i="1"/>
  <c r="IJ28" i="1"/>
  <c r="HQ29" i="1"/>
  <c r="IB29" i="1"/>
  <c r="IL29" i="1"/>
  <c r="HR30" i="1"/>
  <c r="IB30" i="1"/>
  <c r="IK30" i="1"/>
  <c r="HO31" i="1"/>
  <c r="HX31" i="1"/>
  <c r="IH31" i="1"/>
  <c r="HL32" i="1"/>
  <c r="HU32" i="1"/>
  <c r="ID32" i="1"/>
  <c r="IM32" i="1"/>
  <c r="HQ33" i="1"/>
  <c r="HZ33" i="1"/>
  <c r="IJ33" i="1"/>
  <c r="HN34" i="1"/>
  <c r="HW34" i="1"/>
  <c r="IF34" i="1"/>
  <c r="IO34" i="1"/>
  <c r="HS35" i="1"/>
  <c r="IB35" i="1"/>
  <c r="IL35" i="1"/>
  <c r="HP36" i="1"/>
  <c r="HY36" i="1"/>
  <c r="IH36" i="1"/>
  <c r="HL37" i="1"/>
  <c r="HU37" i="1"/>
  <c r="ID37" i="1"/>
  <c r="IM37" i="1"/>
  <c r="HP38" i="1"/>
  <c r="HX38" i="1"/>
  <c r="IF38" i="1"/>
  <c r="IN38" i="1"/>
  <c r="HQ39" i="1"/>
  <c r="HY39" i="1"/>
  <c r="IG39" i="1"/>
  <c r="IO39" i="1"/>
  <c r="HR40" i="1"/>
  <c r="HZ40" i="1"/>
  <c r="IH40" i="1"/>
  <c r="IP40" i="1"/>
  <c r="HS41" i="1"/>
  <c r="IA41" i="1"/>
  <c r="II41" i="1"/>
  <c r="HL42" i="1"/>
  <c r="HT42" i="1"/>
  <c r="IB42" i="1"/>
  <c r="IJ42" i="1"/>
  <c r="HM43" i="1"/>
  <c r="HU43" i="1"/>
  <c r="IC43" i="1"/>
  <c r="IK43" i="1"/>
  <c r="HN44" i="1"/>
  <c r="HV44" i="1"/>
  <c r="ID44" i="1"/>
  <c r="IL44" i="1"/>
  <c r="HO45" i="1"/>
  <c r="HW45" i="1"/>
  <c r="IE45" i="1"/>
  <c r="IM45" i="1"/>
  <c r="HP46" i="1"/>
  <c r="HX46" i="1"/>
  <c r="IF46" i="1"/>
  <c r="IN46" i="1"/>
  <c r="HQ47" i="1"/>
  <c r="HY47" i="1"/>
  <c r="IG47" i="1"/>
  <c r="IO47" i="1"/>
  <c r="HR48" i="1"/>
  <c r="HZ48" i="1"/>
  <c r="IH48" i="1"/>
  <c r="IP48" i="1"/>
  <c r="HS49" i="1"/>
  <c r="IA49" i="1"/>
  <c r="II49" i="1"/>
  <c r="HL50" i="1"/>
  <c r="HT50" i="1"/>
  <c r="IB50" i="1"/>
  <c r="IJ50" i="1"/>
  <c r="HM51" i="1"/>
  <c r="HU51" i="1"/>
  <c r="IC51" i="1"/>
  <c r="IK51" i="1"/>
  <c r="HN52" i="1"/>
  <c r="HV52" i="1"/>
  <c r="ID52" i="1"/>
  <c r="IL52" i="1"/>
  <c r="HO53" i="1"/>
  <c r="HW5" i="1"/>
  <c r="HY7" i="1"/>
  <c r="IA9" i="1"/>
  <c r="IC11" i="1"/>
  <c r="IE13" i="1"/>
  <c r="IG15" i="1"/>
  <c r="II17" i="1"/>
  <c r="IK19" i="1"/>
  <c r="IM21" i="1"/>
  <c r="IO23" i="1"/>
  <c r="IN25" i="1"/>
  <c r="HT27" i="1"/>
  <c r="HR28" i="1"/>
  <c r="HL29" i="1"/>
  <c r="IG29" i="1"/>
  <c r="HW30" i="1"/>
  <c r="IP30" i="1"/>
  <c r="IC31" i="1"/>
  <c r="HP32" i="1"/>
  <c r="II32" i="1"/>
  <c r="HV33" i="1"/>
  <c r="IN33" i="1"/>
  <c r="IA34" i="1"/>
  <c r="HO35" i="1"/>
  <c r="IG35" i="1"/>
  <c r="HT36" i="1"/>
  <c r="IM36" i="1"/>
  <c r="HZ37" i="1"/>
  <c r="HL38" i="1"/>
  <c r="IB38" i="1"/>
  <c r="HM39" i="1"/>
  <c r="IC39" i="1"/>
  <c r="HN40" i="1"/>
  <c r="ID40" i="1"/>
  <c r="HO41" i="1"/>
  <c r="IE41" i="1"/>
  <c r="HP42" i="1"/>
  <c r="ID42" i="1"/>
  <c r="IP42" i="1"/>
  <c r="HY43" i="1"/>
  <c r="IJ43" i="1"/>
  <c r="HS44" i="1"/>
  <c r="IF44" i="1"/>
  <c r="HM45" i="1"/>
  <c r="HY45" i="1"/>
  <c r="IH45" i="1"/>
  <c r="HL46" i="1"/>
  <c r="IF5" i="1"/>
  <c r="IH7" i="1"/>
  <c r="IJ9" i="1"/>
  <c r="IL11" i="1"/>
  <c r="IN13" i="1"/>
  <c r="IP15" i="1"/>
  <c r="HM18" i="1"/>
  <c r="HO20" i="1"/>
  <c r="HQ22" i="1"/>
  <c r="HS24" i="1"/>
  <c r="HQ26" i="1"/>
  <c r="HY27" i="1"/>
  <c r="HS28" i="1"/>
  <c r="HM29" i="1"/>
  <c r="II29" i="1"/>
  <c r="HY30" i="1"/>
  <c r="HL31" i="1"/>
  <c r="ID31" i="1"/>
  <c r="HQ32" i="1"/>
  <c r="IJ32" i="1"/>
  <c r="HW33" i="1"/>
  <c r="IO33" i="1"/>
  <c r="IC34" i="1"/>
  <c r="HP35" i="1"/>
  <c r="IH35" i="1"/>
  <c r="HU36" i="1"/>
  <c r="IN36" i="1"/>
  <c r="IA37" i="1"/>
  <c r="HM38" i="1"/>
  <c r="IC38" i="1"/>
  <c r="HN39" i="1"/>
  <c r="ID39" i="1"/>
  <c r="HO40" i="1"/>
  <c r="IE40" i="1"/>
  <c r="HP41" i="1"/>
  <c r="IF41" i="1"/>
  <c r="HQ42" i="1"/>
  <c r="IF42" i="1"/>
  <c r="HL43" i="1"/>
  <c r="HZ43" i="1"/>
  <c r="IM43" i="1"/>
  <c r="IJ5" i="1"/>
  <c r="IL7" i="1"/>
  <c r="IN9" i="1"/>
  <c r="IP11" i="1"/>
  <c r="HM14" i="1"/>
  <c r="HO16" i="1"/>
  <c r="HQ18" i="1"/>
  <c r="HS20" i="1"/>
  <c r="HU22" i="1"/>
  <c r="HW24" i="1"/>
  <c r="HR26" i="1"/>
  <c r="HZ27" i="1"/>
  <c r="HT28" i="1"/>
  <c r="HN29" i="1"/>
  <c r="IJ29" i="1"/>
  <c r="HZ30" i="1"/>
  <c r="HM31" i="1"/>
  <c r="IE31" i="1"/>
  <c r="HS32" i="1"/>
  <c r="IK32" i="1"/>
  <c r="HX33" i="1"/>
  <c r="IP33" i="1"/>
  <c r="ID34" i="1"/>
  <c r="HQ35" i="1"/>
  <c r="II35" i="1"/>
  <c r="HW36" i="1"/>
  <c r="IO36" i="1"/>
  <c r="IB37" i="1"/>
  <c r="HN38" i="1"/>
  <c r="ID38" i="1"/>
  <c r="HO39" i="1"/>
  <c r="IE39" i="1"/>
  <c r="HP40" i="1"/>
  <c r="IF40" i="1"/>
  <c r="HQ41" i="1"/>
  <c r="IG41" i="1"/>
  <c r="HR42" i="1"/>
  <c r="IG42" i="1"/>
  <c r="HO43" i="1"/>
  <c r="IA43" i="1"/>
  <c r="IO43" i="1"/>
  <c r="HU44" i="1"/>
  <c r="II44" i="1"/>
  <c r="HQ45" i="1"/>
  <c r="IA45" i="1"/>
  <c r="IJ45" i="1"/>
  <c r="HN46" i="1"/>
  <c r="HW46" i="1"/>
  <c r="IG46" i="1"/>
  <c r="IP46" i="1"/>
  <c r="HT47" i="1"/>
  <c r="IC47" i="1"/>
  <c r="IL47" i="1"/>
  <c r="IK6" i="1"/>
  <c r="IM8" i="1"/>
  <c r="IO10" i="1"/>
  <c r="HL13" i="1"/>
  <c r="HN15" i="1"/>
  <c r="HP17" i="1"/>
  <c r="HR19" i="1"/>
  <c r="HT21" i="1"/>
  <c r="HV23" i="1"/>
  <c r="HX25" i="1"/>
  <c r="IO26" i="1"/>
  <c r="IM27" i="1"/>
  <c r="IH28" i="1"/>
  <c r="HY29" i="1"/>
  <c r="HO30" i="1"/>
  <c r="II30" i="1"/>
  <c r="HV31" i="1"/>
  <c r="IN31" i="1"/>
  <c r="IB32" i="1"/>
  <c r="HO33" i="1"/>
  <c r="IG33" i="1"/>
  <c r="HU34" i="1"/>
  <c r="IM34" i="1"/>
  <c r="HZ35" i="1"/>
  <c r="HM36" i="1"/>
  <c r="IF36" i="1"/>
  <c r="HS37" i="1"/>
  <c r="IK37" i="1"/>
  <c r="HV38" i="1"/>
  <c r="IL38" i="1"/>
  <c r="HW39" i="1"/>
  <c r="IM39" i="1"/>
  <c r="HX40" i="1"/>
  <c r="IN40" i="1"/>
  <c r="HY41" i="1"/>
  <c r="IO41" i="1"/>
  <c r="HZ42" i="1"/>
  <c r="IN42" i="1"/>
  <c r="HT43" i="1"/>
  <c r="IH43" i="1"/>
  <c r="HP44" i="1"/>
  <c r="IB44" i="1"/>
  <c r="IP44" i="1"/>
  <c r="HV45" i="1"/>
  <c r="IF45" i="1"/>
  <c r="IO45" i="1"/>
  <c r="HS46" i="1"/>
  <c r="IB46" i="1"/>
  <c r="IK46" i="1"/>
  <c r="HO47" i="1"/>
  <c r="HX47" i="1"/>
  <c r="IH47" i="1"/>
  <c r="HL48" i="1"/>
  <c r="HU48" i="1"/>
  <c r="ID48" i="1"/>
  <c r="IM48" i="1"/>
  <c r="HQ49" i="1"/>
  <c r="HZ49" i="1"/>
  <c r="IJ49" i="1"/>
  <c r="HN50" i="1"/>
  <c r="HW50" i="1"/>
  <c r="IF50" i="1"/>
  <c r="IO50" i="1"/>
  <c r="HS51" i="1"/>
  <c r="IB51" i="1"/>
  <c r="IL51" i="1"/>
  <c r="HP52" i="1"/>
  <c r="HY52" i="1"/>
  <c r="IH52" i="1"/>
  <c r="HL53" i="1"/>
  <c r="HU53" i="1"/>
  <c r="IC53" i="1"/>
  <c r="IK53" i="1"/>
  <c r="HN54" i="1"/>
  <c r="HV54" i="1"/>
  <c r="ID54" i="1"/>
  <c r="IL54" i="1"/>
  <c r="HO55" i="1"/>
  <c r="HW55" i="1"/>
  <c r="IE55" i="1"/>
  <c r="IM55" i="1"/>
  <c r="HP56" i="1"/>
  <c r="HX56" i="1"/>
  <c r="IF56" i="1"/>
  <c r="IN56" i="1"/>
  <c r="IK5" i="1"/>
  <c r="IO9" i="1"/>
  <c r="HN14" i="1"/>
  <c r="HR18" i="1"/>
  <c r="HV22" i="1"/>
  <c r="HT26" i="1"/>
  <c r="HU28" i="1"/>
  <c r="IK29" i="1"/>
  <c r="HN31" i="1"/>
  <c r="HT32" i="1"/>
  <c r="HY33" i="1"/>
  <c r="IE34" i="1"/>
  <c r="IJ35" i="1"/>
  <c r="IP36" i="1"/>
  <c r="HO38" i="1"/>
  <c r="HP39" i="1"/>
  <c r="HQ40" i="1"/>
  <c r="HR41" i="1"/>
  <c r="HS42" i="1"/>
  <c r="HQ43" i="1"/>
  <c r="IP43" i="1"/>
  <c r="IC44" i="1"/>
  <c r="HT45" i="1"/>
  <c r="II45" i="1"/>
  <c r="HR46" i="1"/>
  <c r="ID46" i="1"/>
  <c r="HL47" i="1"/>
  <c r="HW47" i="1"/>
  <c r="IJ47" i="1"/>
  <c r="HP48" i="1"/>
  <c r="IA48" i="1"/>
  <c r="IK48" i="1"/>
  <c r="HP49" i="1"/>
  <c r="IB49" i="1"/>
  <c r="IL49" i="1"/>
  <c r="HQ50" i="1"/>
  <c r="IA50" i="1"/>
  <c r="IL50" i="1"/>
  <c r="HQ51" i="1"/>
  <c r="IA51" i="1"/>
  <c r="IM51" i="1"/>
  <c r="HR52" i="1"/>
  <c r="IB52" i="1"/>
  <c r="IM52" i="1"/>
  <c r="HR53" i="1"/>
  <c r="IA53" i="1"/>
  <c r="IJ53" i="1"/>
  <c r="HO54" i="1"/>
  <c r="HX54" i="1"/>
  <c r="IG54" i="1"/>
  <c r="IP54" i="1"/>
  <c r="HT55" i="1"/>
  <c r="IC55" i="1"/>
  <c r="IL55" i="1"/>
  <c r="HQ56" i="1"/>
  <c r="HZ56" i="1"/>
  <c r="II56" i="1"/>
  <c r="HM57" i="1"/>
  <c r="HU57" i="1"/>
  <c r="IC57" i="1"/>
  <c r="IK57" i="1"/>
  <c r="HN58" i="1"/>
  <c r="HV58" i="1"/>
  <c r="ID58" i="1"/>
  <c r="IL58" i="1"/>
  <c r="HO59" i="1"/>
  <c r="HW59" i="1"/>
  <c r="IE59" i="1"/>
  <c r="IM59" i="1"/>
  <c r="HP60" i="1"/>
  <c r="HX60" i="1"/>
  <c r="IF60" i="1"/>
  <c r="IN60" i="1"/>
  <c r="HQ61" i="1"/>
  <c r="HY61" i="1"/>
  <c r="IG61" i="1"/>
  <c r="IO61" i="1"/>
  <c r="HR62" i="1"/>
  <c r="HZ62" i="1"/>
  <c r="IH62" i="1"/>
  <c r="IP62" i="1"/>
  <c r="HS63" i="1"/>
  <c r="IA63" i="1"/>
  <c r="II63" i="1"/>
  <c r="HL64" i="1"/>
  <c r="HT64" i="1"/>
  <c r="IB64" i="1"/>
  <c r="IJ64" i="1"/>
  <c r="HM65" i="1"/>
  <c r="HU65" i="1"/>
  <c r="IC65" i="1"/>
  <c r="IK65" i="1"/>
  <c r="HN66" i="1"/>
  <c r="HV66" i="1"/>
  <c r="ID66" i="1"/>
  <c r="IL66" i="1"/>
  <c r="HO67" i="1"/>
  <c r="HW67" i="1"/>
  <c r="IE67" i="1"/>
  <c r="IM67" i="1"/>
  <c r="HX6" i="1"/>
  <c r="IB10" i="1"/>
  <c r="IF14" i="1"/>
  <c r="IJ18" i="1"/>
  <c r="IN22" i="1"/>
  <c r="IH26" i="1"/>
  <c r="IC28" i="1"/>
  <c r="HM30" i="1"/>
  <c r="HT31" i="1"/>
  <c r="HY32" i="1"/>
  <c r="IE33" i="1"/>
  <c r="IK34" i="1"/>
  <c r="IP35" i="1"/>
  <c r="HQ37" i="1"/>
  <c r="HT38" i="1"/>
  <c r="HU39" i="1"/>
  <c r="HV40" i="1"/>
  <c r="HW41" i="1"/>
  <c r="HX42" i="1"/>
  <c r="HR43" i="1"/>
  <c r="HL44" i="1"/>
  <c r="IH44" i="1"/>
  <c r="HU45" i="1"/>
  <c r="IK45" i="1"/>
  <c r="HT46" i="1"/>
  <c r="IE46" i="1"/>
  <c r="HM47" i="1"/>
  <c r="HZ47" i="1"/>
  <c r="IK47" i="1"/>
  <c r="HQ48" i="1"/>
  <c r="IB48" i="1"/>
  <c r="IL48" i="1"/>
  <c r="HR49" i="1"/>
  <c r="IC49" i="1"/>
  <c r="IM49" i="1"/>
  <c r="HR50" i="1"/>
  <c r="IC50" i="1"/>
  <c r="IM50" i="1"/>
  <c r="HR51" i="1"/>
  <c r="ID51" i="1"/>
  <c r="IN51" i="1"/>
  <c r="HS52" i="1"/>
  <c r="IC52" i="1"/>
  <c r="IN52" i="1"/>
  <c r="HS53" i="1"/>
  <c r="IB53" i="1"/>
  <c r="IL53" i="1"/>
  <c r="HP54" i="1"/>
  <c r="HY54" i="1"/>
  <c r="IH54" i="1"/>
  <c r="HL55" i="1"/>
  <c r="HU55" i="1"/>
  <c r="ID55" i="1"/>
  <c r="IN55" i="1"/>
  <c r="HR56" i="1"/>
  <c r="IA56" i="1"/>
  <c r="IJ56" i="1"/>
  <c r="HN57" i="1"/>
  <c r="HV57" i="1"/>
  <c r="ID57" i="1"/>
  <c r="IL57" i="1"/>
  <c r="HO58" i="1"/>
  <c r="HW58" i="1"/>
  <c r="IE58" i="1"/>
  <c r="IM58" i="1"/>
  <c r="HP59" i="1"/>
  <c r="HX59" i="1"/>
  <c r="IF59" i="1"/>
  <c r="IN59" i="1"/>
  <c r="HQ60" i="1"/>
  <c r="HY60" i="1"/>
  <c r="IG60" i="1"/>
  <c r="IO60" i="1"/>
  <c r="HR61" i="1"/>
  <c r="HZ61" i="1"/>
  <c r="IH61" i="1"/>
  <c r="IP61" i="1"/>
  <c r="HS62" i="1"/>
  <c r="IA62" i="1"/>
  <c r="II62" i="1"/>
  <c r="HL63" i="1"/>
  <c r="HT63" i="1"/>
  <c r="IB63" i="1"/>
  <c r="IJ63" i="1"/>
  <c r="HM64" i="1"/>
  <c r="IG6" i="1"/>
  <c r="IK10" i="1"/>
  <c r="IO14" i="1"/>
  <c r="HN19" i="1"/>
  <c r="HR23" i="1"/>
  <c r="IN26" i="1"/>
  <c r="IF28" i="1"/>
  <c r="HN30" i="1"/>
  <c r="HU31" i="1"/>
  <c r="IA32" i="1"/>
  <c r="IF33" i="1"/>
  <c r="IL34" i="1"/>
  <c r="HL36" i="1"/>
  <c r="HR37" i="1"/>
  <c r="HU38" i="1"/>
  <c r="HV39" i="1"/>
  <c r="HW40" i="1"/>
  <c r="HX41" i="1"/>
  <c r="HY42" i="1"/>
  <c r="HS43" i="1"/>
  <c r="HM44" i="1"/>
  <c r="IJ44" i="1"/>
  <c r="HX45" i="1"/>
  <c r="IL45" i="1"/>
  <c r="HU46" i="1"/>
  <c r="IH46" i="1"/>
  <c r="HN47" i="1"/>
  <c r="IA47" i="1"/>
  <c r="IM47" i="1"/>
  <c r="HS48" i="1"/>
  <c r="IC48" i="1"/>
  <c r="IN48" i="1"/>
  <c r="HT49" i="1"/>
  <c r="ID49" i="1"/>
  <c r="IN49" i="1"/>
  <c r="HS50" i="1"/>
  <c r="ID50" i="1"/>
  <c r="IN50" i="1"/>
  <c r="HT51" i="1"/>
  <c r="IE51" i="1"/>
  <c r="IO51" i="1"/>
  <c r="HT52" i="1"/>
  <c r="IE52" i="1"/>
  <c r="IO52" i="1"/>
  <c r="HT53" i="1"/>
  <c r="ID53" i="1"/>
  <c r="IM53" i="1"/>
  <c r="HQ54" i="1"/>
  <c r="HZ54" i="1"/>
  <c r="II54" i="1"/>
  <c r="HM55" i="1"/>
  <c r="HV55" i="1"/>
  <c r="IF55" i="1"/>
  <c r="IO55" i="1"/>
  <c r="HS56" i="1"/>
  <c r="IB56" i="1"/>
  <c r="IK56" i="1"/>
  <c r="HO57" i="1"/>
  <c r="HW57" i="1"/>
  <c r="IE57" i="1"/>
  <c r="IM57" i="1"/>
  <c r="HP58" i="1"/>
  <c r="HX58" i="1"/>
  <c r="IF58" i="1"/>
  <c r="IN58" i="1"/>
  <c r="HQ59" i="1"/>
  <c r="HY59" i="1"/>
  <c r="IG59" i="1"/>
  <c r="IO59" i="1"/>
  <c r="HR60" i="1"/>
  <c r="HZ60" i="1"/>
  <c r="IH60" i="1"/>
  <c r="IP60" i="1"/>
  <c r="HS61" i="1"/>
  <c r="IA61" i="1"/>
  <c r="II61" i="1"/>
  <c r="HL62" i="1"/>
  <c r="HT62" i="1"/>
  <c r="IB62" i="1"/>
  <c r="IJ62" i="1"/>
  <c r="HM63" i="1"/>
  <c r="HU63" i="1"/>
  <c r="IC63" i="1"/>
  <c r="IK63" i="1"/>
  <c r="HN64" i="1"/>
  <c r="HV64" i="1"/>
  <c r="ID64" i="1"/>
  <c r="IL64" i="1"/>
  <c r="HO65" i="1"/>
  <c r="HW65" i="1"/>
  <c r="IE65" i="1"/>
  <c r="IM65" i="1"/>
  <c r="HP66" i="1"/>
  <c r="HX66" i="1"/>
  <c r="IF66" i="1"/>
  <c r="IN66" i="1"/>
  <c r="HQ67" i="1"/>
  <c r="HY67" i="1"/>
  <c r="II8" i="1"/>
  <c r="IM12" i="1"/>
  <c r="HL17" i="1"/>
  <c r="HP21" i="1"/>
  <c r="HT25" i="1"/>
  <c r="IJ27" i="1"/>
  <c r="HX29" i="1"/>
  <c r="IH30" i="1"/>
  <c r="IM31" i="1"/>
  <c r="HN33" i="1"/>
  <c r="HS34" i="1"/>
  <c r="HY35" i="1"/>
  <c r="IE36" i="1"/>
  <c r="IJ37" i="1"/>
  <c r="IK38" i="1"/>
  <c r="IL39" i="1"/>
  <c r="IM40" i="1"/>
  <c r="IN41" i="1"/>
  <c r="IL42" i="1"/>
  <c r="IG43" i="1"/>
  <c r="HZ44" i="1"/>
  <c r="HN45" i="1"/>
  <c r="ID45" i="1"/>
  <c r="HO46" i="1"/>
  <c r="IA46" i="1"/>
  <c r="IM46" i="1"/>
  <c r="HU47" i="1"/>
  <c r="IF47" i="1"/>
  <c r="HN48" i="1"/>
  <c r="HX48" i="1"/>
  <c r="II48" i="1"/>
  <c r="HN49" i="1"/>
  <c r="HX49" i="1"/>
  <c r="IH49" i="1"/>
  <c r="HO50" i="1"/>
  <c r="HY50" i="1"/>
  <c r="II50" i="1"/>
  <c r="HO51" i="1"/>
  <c r="HY51" i="1"/>
  <c r="II51" i="1"/>
  <c r="HO52" i="1"/>
  <c r="HZ52" i="1"/>
  <c r="IJ52" i="1"/>
  <c r="HP53" i="1"/>
  <c r="HY53" i="1"/>
  <c r="IH53" i="1"/>
  <c r="HL54" i="1"/>
  <c r="HU54" i="1"/>
  <c r="IE54" i="1"/>
  <c r="IN54" i="1"/>
  <c r="HR55" i="1"/>
  <c r="IA55" i="1"/>
  <c r="IJ55" i="1"/>
  <c r="HN56" i="1"/>
  <c r="HW56" i="1"/>
  <c r="IG56" i="1"/>
  <c r="IP56" i="1"/>
  <c r="HS57" i="1"/>
  <c r="IA57" i="1"/>
  <c r="II57" i="1"/>
  <c r="HL58" i="1"/>
  <c r="HT58" i="1"/>
  <c r="IB58" i="1"/>
  <c r="IJ58" i="1"/>
  <c r="HM59" i="1"/>
  <c r="HU59" i="1"/>
  <c r="IC59" i="1"/>
  <c r="IK59" i="1"/>
  <c r="HN60" i="1"/>
  <c r="HV60" i="1"/>
  <c r="ID60" i="1"/>
  <c r="IL60" i="1"/>
  <c r="HO61" i="1"/>
  <c r="HW61" i="1"/>
  <c r="IE61" i="1"/>
  <c r="IM61" i="1"/>
  <c r="HP62" i="1"/>
  <c r="HX62" i="1"/>
  <c r="IF62" i="1"/>
  <c r="IN62" i="1"/>
  <c r="HQ63" i="1"/>
  <c r="HY63" i="1"/>
  <c r="IG63" i="1"/>
  <c r="IO63" i="1"/>
  <c r="HR64" i="1"/>
  <c r="HZ64" i="1"/>
  <c r="IH64" i="1"/>
  <c r="IP64" i="1"/>
  <c r="HS65" i="1"/>
  <c r="IA65" i="1"/>
  <c r="II65" i="1"/>
  <c r="HL66" i="1"/>
  <c r="HT66" i="1"/>
  <c r="IB66" i="1"/>
  <c r="IJ66" i="1"/>
  <c r="HM67" i="1"/>
  <c r="HU67" i="1"/>
  <c r="IC67" i="1"/>
  <c r="IK67" i="1"/>
  <c r="HN68" i="1"/>
  <c r="HV68" i="1"/>
  <c r="ID68" i="1"/>
  <c r="IL68" i="1"/>
  <c r="HO69" i="1"/>
  <c r="HW69" i="1"/>
  <c r="IE69" i="1"/>
  <c r="IM69" i="1"/>
  <c r="HP70" i="1"/>
  <c r="HX70" i="1"/>
  <c r="IF70" i="1"/>
  <c r="IN70" i="1"/>
  <c r="HQ71" i="1"/>
  <c r="HY71" i="1"/>
  <c r="IG71" i="1"/>
  <c r="IO71" i="1"/>
  <c r="HR72" i="1"/>
  <c r="HZ72" i="1"/>
  <c r="IH72" i="1"/>
  <c r="IP72" i="1"/>
  <c r="HS73" i="1"/>
  <c r="IA73" i="1"/>
  <c r="II73" i="1"/>
  <c r="HL74" i="1"/>
  <c r="HT74" i="1"/>
  <c r="IB74" i="1"/>
  <c r="IJ74" i="1"/>
  <c r="IL6" i="1"/>
  <c r="HO15" i="1"/>
  <c r="HW23" i="1"/>
  <c r="II28" i="1"/>
  <c r="HW31" i="1"/>
  <c r="IH33" i="1"/>
  <c r="HO36" i="1"/>
  <c r="HW38" i="1"/>
  <c r="HY40" i="1"/>
  <c r="IA42" i="1"/>
  <c r="HR44" i="1"/>
  <c r="HZ45" i="1"/>
  <c r="HV46" i="1"/>
  <c r="HP47" i="1"/>
  <c r="IN47" i="1"/>
  <c r="IE48" i="1"/>
  <c r="HU49" i="1"/>
  <c r="IO49" i="1"/>
  <c r="IE50" i="1"/>
  <c r="HV51" i="1"/>
  <c r="IP51" i="1"/>
  <c r="IF52" i="1"/>
  <c r="HV53" i="1"/>
  <c r="IN53" i="1"/>
  <c r="IA54" i="1"/>
  <c r="HN55" i="1"/>
  <c r="IG55" i="1"/>
  <c r="HT56" i="1"/>
  <c r="IL56" i="1"/>
  <c r="HX57" i="1"/>
  <c r="IN57" i="1"/>
  <c r="HY58" i="1"/>
  <c r="IO58" i="1"/>
  <c r="HZ59" i="1"/>
  <c r="IP59" i="1"/>
  <c r="IA60" i="1"/>
  <c r="HL61" i="1"/>
  <c r="IB61" i="1"/>
  <c r="HM62" i="1"/>
  <c r="IC62" i="1"/>
  <c r="HN63" i="1"/>
  <c r="ID63" i="1"/>
  <c r="HO64" i="1"/>
  <c r="IA64" i="1"/>
  <c r="IN64" i="1"/>
  <c r="HV65" i="1"/>
  <c r="IH65" i="1"/>
  <c r="HQ66" i="1"/>
  <c r="IC66" i="1"/>
  <c r="IP66" i="1"/>
  <c r="HX67" i="1"/>
  <c r="II67" i="1"/>
  <c r="HO68" i="1"/>
  <c r="IM7" i="1"/>
  <c r="HP16" i="1"/>
  <c r="HX24" i="1"/>
  <c r="HP29" i="1"/>
  <c r="IF31" i="1"/>
  <c r="HM34" i="1"/>
  <c r="HX36" i="1"/>
  <c r="IE38" i="1"/>
  <c r="IG40" i="1"/>
  <c r="IH42" i="1"/>
  <c r="HT44" i="1"/>
  <c r="IB45" i="1"/>
  <c r="HY46" i="1"/>
  <c r="HR47" i="1"/>
  <c r="IP47" i="1"/>
  <c r="IF48" i="1"/>
  <c r="HV49" i="1"/>
  <c r="IP49" i="1"/>
  <c r="IG50" i="1"/>
  <c r="HW51" i="1"/>
  <c r="HL52" i="1"/>
  <c r="IG52" i="1"/>
  <c r="HW53" i="1"/>
  <c r="IO53" i="1"/>
  <c r="IB54" i="1"/>
  <c r="HP55" i="1"/>
  <c r="IH55" i="1"/>
  <c r="HU56" i="1"/>
  <c r="IM56" i="1"/>
  <c r="HY57" i="1"/>
  <c r="IO57" i="1"/>
  <c r="HZ58" i="1"/>
  <c r="IP58" i="1"/>
  <c r="IA59" i="1"/>
  <c r="HL60" i="1"/>
  <c r="IB60" i="1"/>
  <c r="HM61" i="1"/>
  <c r="IC61" i="1"/>
  <c r="HN62" i="1"/>
  <c r="HZ8" i="1"/>
  <c r="IH16" i="1"/>
  <c r="IP24" i="1"/>
  <c r="HV29" i="1"/>
  <c r="IL31" i="1"/>
  <c r="HR34" i="1"/>
  <c r="IC36" i="1"/>
  <c r="IJ38" i="1"/>
  <c r="IL40" i="1"/>
  <c r="II42" i="1"/>
  <c r="HX44" i="1"/>
  <c r="IC45" i="1"/>
  <c r="HZ46" i="1"/>
  <c r="HS47" i="1"/>
  <c r="HM48" i="1"/>
  <c r="IG48" i="1"/>
  <c r="HW49" i="1"/>
  <c r="HM50" i="1"/>
  <c r="IH50" i="1"/>
  <c r="HX51" i="1"/>
  <c r="HM52" i="1"/>
  <c r="II52" i="1"/>
  <c r="HX53" i="1"/>
  <c r="IP53" i="1"/>
  <c r="IC54" i="1"/>
  <c r="HQ55" i="1"/>
  <c r="II55" i="1"/>
  <c r="HV56" i="1"/>
  <c r="IO56" i="1"/>
  <c r="HZ57" i="1"/>
  <c r="IP57" i="1"/>
  <c r="IA58" i="1"/>
  <c r="HL59" i="1"/>
  <c r="IB59" i="1"/>
  <c r="HM60" i="1"/>
  <c r="IC60" i="1"/>
  <c r="HN61" i="1"/>
  <c r="ID61" i="1"/>
  <c r="HO62" i="1"/>
  <c r="HL12" i="1"/>
  <c r="HT20" i="1"/>
  <c r="IA27" i="1"/>
  <c r="IA30" i="1"/>
  <c r="IL32" i="1"/>
  <c r="HR35" i="1"/>
  <c r="IC37" i="1"/>
  <c r="IF39" i="1"/>
  <c r="IH41" i="1"/>
  <c r="IB43" i="1"/>
  <c r="IN44" i="1"/>
  <c r="IP45" i="1"/>
  <c r="IJ46" i="1"/>
  <c r="ID47" i="1"/>
  <c r="HV48" i="1"/>
  <c r="HL49" i="1"/>
  <c r="IF49" i="1"/>
  <c r="HV50" i="1"/>
  <c r="HL51" i="1"/>
  <c r="IG51" i="1"/>
  <c r="HW52" i="1"/>
  <c r="HM53" i="1"/>
  <c r="IF53" i="1"/>
  <c r="HS54" i="1"/>
  <c r="IK54" i="1"/>
  <c r="HY55" i="1"/>
  <c r="HL56" i="1"/>
  <c r="ID56" i="1"/>
  <c r="HQ57" i="1"/>
  <c r="IG57" i="1"/>
  <c r="HR58" i="1"/>
  <c r="IH58" i="1"/>
  <c r="HS59" i="1"/>
  <c r="II59" i="1"/>
  <c r="HT60" i="1"/>
  <c r="IJ60" i="1"/>
  <c r="HU61" i="1"/>
  <c r="IK61" i="1"/>
  <c r="HV62" i="1"/>
  <c r="IL62" i="1"/>
  <c r="HW63" i="1"/>
  <c r="IM63" i="1"/>
  <c r="HW64" i="1"/>
  <c r="II64" i="1"/>
  <c r="HQ65" i="1"/>
  <c r="ID65" i="1"/>
  <c r="IP65" i="1"/>
  <c r="HY66" i="1"/>
  <c r="IK66" i="1"/>
  <c r="HS67" i="1"/>
  <c r="IF67" i="1"/>
  <c r="IP67" i="1"/>
  <c r="HT68" i="1"/>
  <c r="IC68" i="1"/>
  <c r="IM68" i="1"/>
  <c r="HQ69" i="1"/>
  <c r="HZ69" i="1"/>
  <c r="II69" i="1"/>
  <c r="HM70" i="1"/>
  <c r="HV70" i="1"/>
  <c r="IE70" i="1"/>
  <c r="IO70" i="1"/>
  <c r="HS71" i="1"/>
  <c r="IB71" i="1"/>
  <c r="IK71" i="1"/>
  <c r="HO72" i="1"/>
  <c r="HX72" i="1"/>
  <c r="IG72" i="1"/>
  <c r="HL73" i="1"/>
  <c r="HU73" i="1"/>
  <c r="ID73" i="1"/>
  <c r="IM73" i="1"/>
  <c r="HQ74" i="1"/>
  <c r="HZ74" i="1"/>
  <c r="II74" i="1"/>
  <c r="HM75" i="1"/>
  <c r="HU75" i="1"/>
  <c r="IC75" i="1"/>
  <c r="IK75" i="1"/>
  <c r="HN76" i="1"/>
  <c r="HV76" i="1"/>
  <c r="ID76" i="1"/>
  <c r="IL76" i="1"/>
  <c r="HO77" i="1"/>
  <c r="HW77" i="1"/>
  <c r="IN8" i="1"/>
  <c r="HY25" i="1"/>
  <c r="IP31" i="1"/>
  <c r="IG36" i="1"/>
  <c r="IO40" i="1"/>
  <c r="IA44" i="1"/>
  <c r="IC46" i="1"/>
  <c r="HO48" i="1"/>
  <c r="HY49" i="1"/>
  <c r="IK50" i="1"/>
  <c r="HQ52" i="1"/>
  <c r="HZ53" i="1"/>
  <c r="IF54" i="1"/>
  <c r="IK55" i="1"/>
  <c r="HL57" i="1"/>
  <c r="HM58" i="1"/>
  <c r="HN59" i="1"/>
  <c r="HO60" i="1"/>
  <c r="HP61" i="1"/>
  <c r="HQ62" i="1"/>
  <c r="IM62" i="1"/>
  <c r="IE63" i="1"/>
  <c r="HS64" i="1"/>
  <c r="IK64" i="1"/>
  <c r="HX65" i="1"/>
  <c r="IN65" i="1"/>
  <c r="HZ66" i="1"/>
  <c r="HL67" i="1"/>
  <c r="IB67" i="1"/>
  <c r="HL68" i="1"/>
  <c r="HX68" i="1"/>
  <c r="IH68" i="1"/>
  <c r="HM69" i="1"/>
  <c r="HX69" i="1"/>
  <c r="IH69" i="1"/>
  <c r="HN70" i="1"/>
  <c r="HY70" i="1"/>
  <c r="II70" i="1"/>
  <c r="HN71" i="1"/>
  <c r="HX71" i="1"/>
  <c r="II71" i="1"/>
  <c r="HN72" i="1"/>
  <c r="HY72" i="1"/>
  <c r="IJ72" i="1"/>
  <c r="HO73" i="1"/>
  <c r="HY73" i="1"/>
  <c r="IJ73" i="1"/>
  <c r="HO74" i="1"/>
  <c r="HY74" i="1"/>
  <c r="IK74" i="1"/>
  <c r="HO75" i="1"/>
  <c r="HX75" i="1"/>
  <c r="IG75" i="1"/>
  <c r="IP75" i="1"/>
  <c r="HT76" i="1"/>
  <c r="IC76" i="1"/>
  <c r="IM76" i="1"/>
  <c r="HQ77" i="1"/>
  <c r="HZ77" i="1"/>
  <c r="IH77" i="1"/>
  <c r="IP77" i="1"/>
  <c r="HS78" i="1"/>
  <c r="IA78" i="1"/>
  <c r="II78" i="1"/>
  <c r="HL79" i="1"/>
  <c r="HT79" i="1"/>
  <c r="IB79" i="1"/>
  <c r="IJ79" i="1"/>
  <c r="HM80" i="1"/>
  <c r="HU80" i="1"/>
  <c r="IC80" i="1"/>
  <c r="IK80" i="1"/>
  <c r="HN81" i="1"/>
  <c r="HV81" i="1"/>
  <c r="ID81" i="1"/>
  <c r="IL81" i="1"/>
  <c r="HO82" i="1"/>
  <c r="HW82" i="1"/>
  <c r="IE82" i="1"/>
  <c r="IM82" i="1"/>
  <c r="HP83" i="1"/>
  <c r="HX83" i="1"/>
  <c r="IF83" i="1"/>
  <c r="IN83" i="1"/>
  <c r="HQ84" i="1"/>
  <c r="HY84" i="1"/>
  <c r="IG84" i="1"/>
  <c r="IO84" i="1"/>
  <c r="HR85" i="1"/>
  <c r="HZ85" i="1"/>
  <c r="IH85" i="1"/>
  <c r="IP85" i="1"/>
  <c r="HS86" i="1"/>
  <c r="IA86" i="1"/>
  <c r="II86" i="1"/>
  <c r="HL87" i="1"/>
  <c r="HT87" i="1"/>
  <c r="IB87" i="1"/>
  <c r="IJ87" i="1"/>
  <c r="HM88" i="1"/>
  <c r="HU88" i="1"/>
  <c r="IC88" i="1"/>
  <c r="IK88" i="1"/>
  <c r="HN89" i="1"/>
  <c r="HV89" i="1"/>
  <c r="ID89" i="1"/>
  <c r="IL89" i="1"/>
  <c r="HO90" i="1"/>
  <c r="HW90" i="1"/>
  <c r="IE90" i="1"/>
  <c r="IM90" i="1"/>
  <c r="HP91" i="1"/>
  <c r="HX91" i="1"/>
  <c r="IF91" i="1"/>
  <c r="IN91" i="1"/>
  <c r="HQ92" i="1"/>
  <c r="HY92" i="1"/>
  <c r="IG92" i="1"/>
  <c r="IO92" i="1"/>
  <c r="HR93" i="1"/>
  <c r="HZ93" i="1"/>
  <c r="IH93" i="1"/>
  <c r="IP93" i="1"/>
  <c r="HS94" i="1"/>
  <c r="IA94" i="1"/>
  <c r="II94" i="1"/>
  <c r="HL95" i="1"/>
  <c r="HT95" i="1"/>
  <c r="IB95" i="1"/>
  <c r="IJ95" i="1"/>
  <c r="HM96" i="1"/>
  <c r="HU96" i="1"/>
  <c r="IC96" i="1"/>
  <c r="IK96" i="1"/>
  <c r="HN97" i="1"/>
  <c r="HV97" i="1"/>
  <c r="ID97" i="1"/>
  <c r="IL97" i="1"/>
  <c r="HO98" i="1"/>
  <c r="HW98" i="1"/>
  <c r="IE98" i="1"/>
  <c r="IM98" i="1"/>
  <c r="HP99" i="1"/>
  <c r="HX99" i="1"/>
  <c r="IF99" i="1"/>
  <c r="IN99" i="1"/>
  <c r="HQ100" i="1"/>
  <c r="HY100" i="1"/>
  <c r="IG100" i="1"/>
  <c r="IO100" i="1"/>
  <c r="HR101" i="1"/>
  <c r="HZ101" i="1"/>
  <c r="IH101" i="1"/>
  <c r="IP101" i="1"/>
  <c r="HS102" i="1"/>
  <c r="IA102" i="1"/>
  <c r="II102" i="1"/>
  <c r="HL103" i="1"/>
  <c r="HT103" i="1"/>
  <c r="IP10" i="1"/>
  <c r="IP26" i="1"/>
  <c r="IC32" i="1"/>
  <c r="HT37" i="1"/>
  <c r="HZ41" i="1"/>
  <c r="IK44" i="1"/>
  <c r="II46" i="1"/>
  <c r="HT48" i="1"/>
  <c r="IE49" i="1"/>
  <c r="IP50" i="1"/>
  <c r="HU52" i="1"/>
  <c r="IE53" i="1"/>
  <c r="IJ54" i="1"/>
  <c r="IP55" i="1"/>
  <c r="HP57" i="1"/>
  <c r="HQ58" i="1"/>
  <c r="HR59" i="1"/>
  <c r="HS60" i="1"/>
  <c r="HT61" i="1"/>
  <c r="HU62" i="1"/>
  <c r="IO62" i="1"/>
  <c r="IF63" i="1"/>
  <c r="HU64" i="1"/>
  <c r="IM64" i="1"/>
  <c r="HY65" i="1"/>
  <c r="IO65" i="1"/>
  <c r="IA66" i="1"/>
  <c r="HN67" i="1"/>
  <c r="ID67" i="1"/>
  <c r="HM68" i="1"/>
  <c r="HY68" i="1"/>
  <c r="II68" i="1"/>
  <c r="HN69" i="1"/>
  <c r="HY69" i="1"/>
  <c r="IJ69" i="1"/>
  <c r="HO70" i="1"/>
  <c r="HZ70" i="1"/>
  <c r="IJ70" i="1"/>
  <c r="HO71" i="1"/>
  <c r="HZ71" i="1"/>
  <c r="IJ71" i="1"/>
  <c r="HP72" i="1"/>
  <c r="IA72" i="1"/>
  <c r="IK72" i="1"/>
  <c r="HP73" i="1"/>
  <c r="HZ73" i="1"/>
  <c r="IK73" i="1"/>
  <c r="HP74" i="1"/>
  <c r="IA74" i="1"/>
  <c r="IL74" i="1"/>
  <c r="HP75" i="1"/>
  <c r="HY75" i="1"/>
  <c r="IH75" i="1"/>
  <c r="HL76" i="1"/>
  <c r="HU76" i="1"/>
  <c r="IE76" i="1"/>
  <c r="IN76" i="1"/>
  <c r="HR77" i="1"/>
  <c r="IA77" i="1"/>
  <c r="II77" i="1"/>
  <c r="HL78" i="1"/>
  <c r="HT78" i="1"/>
  <c r="IB78" i="1"/>
  <c r="IJ78" i="1"/>
  <c r="HM79" i="1"/>
  <c r="HU79" i="1"/>
  <c r="IC79" i="1"/>
  <c r="IK79" i="1"/>
  <c r="HN80" i="1"/>
  <c r="HV80" i="1"/>
  <c r="ID80" i="1"/>
  <c r="IL80" i="1"/>
  <c r="HO81" i="1"/>
  <c r="HW81" i="1"/>
  <c r="IE81" i="1"/>
  <c r="IM81" i="1"/>
  <c r="HP82" i="1"/>
  <c r="HX82" i="1"/>
  <c r="IF82" i="1"/>
  <c r="IN82" i="1"/>
  <c r="HQ83" i="1"/>
  <c r="HY83" i="1"/>
  <c r="IG83" i="1"/>
  <c r="IO83" i="1"/>
  <c r="HR84" i="1"/>
  <c r="HZ84" i="1"/>
  <c r="IH84" i="1"/>
  <c r="IP84" i="1"/>
  <c r="HS85" i="1"/>
  <c r="IA85" i="1"/>
  <c r="II85" i="1"/>
  <c r="HL86" i="1"/>
  <c r="HT86" i="1"/>
  <c r="IB86" i="1"/>
  <c r="IJ86" i="1"/>
  <c r="HM87" i="1"/>
  <c r="HU87" i="1"/>
  <c r="IC87" i="1"/>
  <c r="IK87" i="1"/>
  <c r="HN88" i="1"/>
  <c r="HV88" i="1"/>
  <c r="ID88" i="1"/>
  <c r="IL88" i="1"/>
  <c r="HO89" i="1"/>
  <c r="HW89" i="1"/>
  <c r="IE89" i="1"/>
  <c r="IM89" i="1"/>
  <c r="HP90" i="1"/>
  <c r="HX90" i="1"/>
  <c r="IF90" i="1"/>
  <c r="IN90" i="1"/>
  <c r="HQ91" i="1"/>
  <c r="HY91" i="1"/>
  <c r="IG91" i="1"/>
  <c r="IO91" i="1"/>
  <c r="HR92" i="1"/>
  <c r="HZ92" i="1"/>
  <c r="IH92" i="1"/>
  <c r="IP92" i="1"/>
  <c r="HS93" i="1"/>
  <c r="IA93" i="1"/>
  <c r="II93" i="1"/>
  <c r="HL94" i="1"/>
  <c r="HT94" i="1"/>
  <c r="IB94" i="1"/>
  <c r="IJ94" i="1"/>
  <c r="HM95" i="1"/>
  <c r="HU95" i="1"/>
  <c r="IC95" i="1"/>
  <c r="IK95" i="1"/>
  <c r="HN96" i="1"/>
  <c r="HV96" i="1"/>
  <c r="ID96" i="1"/>
  <c r="IL96" i="1"/>
  <c r="HO97" i="1"/>
  <c r="ID12" i="1"/>
  <c r="II27" i="1"/>
  <c r="HM33" i="1"/>
  <c r="II37" i="1"/>
  <c r="IM41" i="1"/>
  <c r="HL45" i="1"/>
  <c r="IL46" i="1"/>
  <c r="HW48" i="1"/>
  <c r="IG49" i="1"/>
  <c r="HN51" i="1"/>
  <c r="HX52" i="1"/>
  <c r="IG53" i="1"/>
  <c r="IM54" i="1"/>
  <c r="HM56" i="1"/>
  <c r="HR57" i="1"/>
  <c r="HS58" i="1"/>
  <c r="HT59" i="1"/>
  <c r="HU60" i="1"/>
  <c r="HV61" i="1"/>
  <c r="HW62" i="1"/>
  <c r="HO63" i="1"/>
  <c r="IH63" i="1"/>
  <c r="HX64" i="1"/>
  <c r="IO64" i="1"/>
  <c r="HZ65" i="1"/>
  <c r="HM66" i="1"/>
  <c r="IE66" i="1"/>
  <c r="HP67" i="1"/>
  <c r="IG67" i="1"/>
  <c r="HP68" i="1"/>
  <c r="HZ68" i="1"/>
  <c r="IJ68" i="1"/>
  <c r="HP69" i="1"/>
  <c r="IA69" i="1"/>
  <c r="IK69" i="1"/>
  <c r="HQ70" i="1"/>
  <c r="IA70" i="1"/>
  <c r="IK70" i="1"/>
  <c r="HP71" i="1"/>
  <c r="IA71" i="1"/>
  <c r="IL71" i="1"/>
  <c r="HQ72" i="1"/>
  <c r="IB72" i="1"/>
  <c r="IL72" i="1"/>
  <c r="HQ73" i="1"/>
  <c r="IB73" i="1"/>
  <c r="IL73" i="1"/>
  <c r="HR74" i="1"/>
  <c r="IC74" i="1"/>
  <c r="IM74" i="1"/>
  <c r="HQ75" i="1"/>
  <c r="HZ75" i="1"/>
  <c r="II75" i="1"/>
  <c r="HM76" i="1"/>
  <c r="HW76" i="1"/>
  <c r="IF76" i="1"/>
  <c r="IO76" i="1"/>
  <c r="HS77" i="1"/>
  <c r="IB77" i="1"/>
  <c r="IJ77" i="1"/>
  <c r="HM78" i="1"/>
  <c r="HU78" i="1"/>
  <c r="IC78" i="1"/>
  <c r="IK78" i="1"/>
  <c r="HN79" i="1"/>
  <c r="HV79" i="1"/>
  <c r="ID79" i="1"/>
  <c r="IL79" i="1"/>
  <c r="HO80" i="1"/>
  <c r="HW80" i="1"/>
  <c r="IE80" i="1"/>
  <c r="IM80" i="1"/>
  <c r="HP81" i="1"/>
  <c r="HX81" i="1"/>
  <c r="IF81" i="1"/>
  <c r="IN81" i="1"/>
  <c r="HQ82" i="1"/>
  <c r="HY82" i="1"/>
  <c r="IG82" i="1"/>
  <c r="IO82" i="1"/>
  <c r="HR83" i="1"/>
  <c r="HZ83" i="1"/>
  <c r="IH83" i="1"/>
  <c r="IP83" i="1"/>
  <c r="HS84" i="1"/>
  <c r="IA84" i="1"/>
  <c r="II84" i="1"/>
  <c r="HL85" i="1"/>
  <c r="HT85" i="1"/>
  <c r="IB85" i="1"/>
  <c r="IJ85" i="1"/>
  <c r="HM86" i="1"/>
  <c r="HU86" i="1"/>
  <c r="IC86" i="1"/>
  <c r="IK86" i="1"/>
  <c r="HN87" i="1"/>
  <c r="HV87" i="1"/>
  <c r="ID87" i="1"/>
  <c r="IL87" i="1"/>
  <c r="HO88" i="1"/>
  <c r="HW88" i="1"/>
  <c r="IE88" i="1"/>
  <c r="IM88" i="1"/>
  <c r="HP89" i="1"/>
  <c r="HX89" i="1"/>
  <c r="IF89" i="1"/>
  <c r="IN89" i="1"/>
  <c r="HQ90" i="1"/>
  <c r="HY90" i="1"/>
  <c r="IG90" i="1"/>
  <c r="IO90" i="1"/>
  <c r="HR91" i="1"/>
  <c r="HZ91" i="1"/>
  <c r="IH91" i="1"/>
  <c r="IP91" i="1"/>
  <c r="HS92" i="1"/>
  <c r="IA92" i="1"/>
  <c r="II92" i="1"/>
  <c r="HL93" i="1"/>
  <c r="HT93" i="1"/>
  <c r="IB93" i="1"/>
  <c r="IJ93" i="1"/>
  <c r="HM94" i="1"/>
  <c r="HU94" i="1"/>
  <c r="IC94" i="1"/>
  <c r="IK94" i="1"/>
  <c r="HN95" i="1"/>
  <c r="HV95" i="1"/>
  <c r="ID95" i="1"/>
  <c r="IL95" i="1"/>
  <c r="HO96" i="1"/>
  <c r="HW96" i="1"/>
  <c r="IL20" i="1"/>
  <c r="IG30" i="1"/>
  <c r="HX35" i="1"/>
  <c r="IK39" i="1"/>
  <c r="IE43" i="1"/>
  <c r="HM46" i="1"/>
  <c r="IE47" i="1"/>
  <c r="HM49" i="1"/>
  <c r="HX50" i="1"/>
  <c r="IH51" i="1"/>
  <c r="HN53" i="1"/>
  <c r="HT54" i="1"/>
  <c r="HZ55" i="1"/>
  <c r="IE56" i="1"/>
  <c r="IH57" i="1"/>
  <c r="II58" i="1"/>
  <c r="IJ59" i="1"/>
  <c r="IK60" i="1"/>
  <c r="IL61" i="1"/>
  <c r="IG62" i="1"/>
  <c r="HX63" i="1"/>
  <c r="HP64" i="1"/>
  <c r="IF64" i="1"/>
  <c r="HR65" i="1"/>
  <c r="IJ65" i="1"/>
  <c r="HU66" i="1"/>
  <c r="IM66" i="1"/>
  <c r="HZ67" i="1"/>
  <c r="IN67" i="1"/>
  <c r="HU68" i="1"/>
  <c r="IF68" i="1"/>
  <c r="IP68" i="1"/>
  <c r="HU69" i="1"/>
  <c r="IF69" i="1"/>
  <c r="IP69" i="1"/>
  <c r="HU70" i="1"/>
  <c r="IG70" i="1"/>
  <c r="HL71" i="1"/>
  <c r="HV71" i="1"/>
  <c r="IF71" i="1"/>
  <c r="HL72" i="1"/>
  <c r="HV72" i="1"/>
  <c r="IF72" i="1"/>
  <c r="HM73" i="1"/>
  <c r="HW73" i="1"/>
  <c r="IG73" i="1"/>
  <c r="HM74" i="1"/>
  <c r="HW74" i="1"/>
  <c r="IG74" i="1"/>
  <c r="HL75" i="1"/>
  <c r="HV75" i="1"/>
  <c r="IE75" i="1"/>
  <c r="IN75" i="1"/>
  <c r="HR76" i="1"/>
  <c r="IA76" i="1"/>
  <c r="IJ76" i="1"/>
  <c r="HN77" i="1"/>
  <c r="HX77" i="1"/>
  <c r="IF77" i="1"/>
  <c r="IN77" i="1"/>
  <c r="HQ78" i="1"/>
  <c r="HY78" i="1"/>
  <c r="IG78" i="1"/>
  <c r="IO78" i="1"/>
  <c r="HR79" i="1"/>
  <c r="HZ79" i="1"/>
  <c r="IH79" i="1"/>
  <c r="IP79" i="1"/>
  <c r="HS80" i="1"/>
  <c r="IA80" i="1"/>
  <c r="II80" i="1"/>
  <c r="HL81" i="1"/>
  <c r="HT81" i="1"/>
  <c r="IB81" i="1"/>
  <c r="IJ81" i="1"/>
  <c r="HM82" i="1"/>
  <c r="HU82" i="1"/>
  <c r="IC82" i="1"/>
  <c r="IK82" i="1"/>
  <c r="HN83" i="1"/>
  <c r="HV83" i="1"/>
  <c r="ID83" i="1"/>
  <c r="IL83" i="1"/>
  <c r="HO84" i="1"/>
  <c r="HW84" i="1"/>
  <c r="IE84" i="1"/>
  <c r="IM84" i="1"/>
  <c r="HP85" i="1"/>
  <c r="HX85" i="1"/>
  <c r="IF85" i="1"/>
  <c r="IN85" i="1"/>
  <c r="HQ86" i="1"/>
  <c r="HY86" i="1"/>
  <c r="IG86" i="1"/>
  <c r="IO86" i="1"/>
  <c r="HR87" i="1"/>
  <c r="HZ87" i="1"/>
  <c r="IH87" i="1"/>
  <c r="IP87" i="1"/>
  <c r="HS88" i="1"/>
  <c r="IA88" i="1"/>
  <c r="II88" i="1"/>
  <c r="HL89" i="1"/>
  <c r="HT89" i="1"/>
  <c r="IB89" i="1"/>
  <c r="IJ89" i="1"/>
  <c r="HM90" i="1"/>
  <c r="HU90" i="1"/>
  <c r="IC90" i="1"/>
  <c r="IK90" i="1"/>
  <c r="HN91" i="1"/>
  <c r="HV91" i="1"/>
  <c r="ID91" i="1"/>
  <c r="IL91" i="1"/>
  <c r="HO92" i="1"/>
  <c r="HW92" i="1"/>
  <c r="IE92" i="1"/>
  <c r="IM92" i="1"/>
  <c r="HP93" i="1"/>
  <c r="HX93" i="1"/>
  <c r="IF93" i="1"/>
  <c r="IN93" i="1"/>
  <c r="HQ94" i="1"/>
  <c r="HY94" i="1"/>
  <c r="IG94" i="1"/>
  <c r="IO94" i="1"/>
  <c r="HR95" i="1"/>
  <c r="HZ95" i="1"/>
  <c r="IH95" i="1"/>
  <c r="IP95" i="1"/>
  <c r="HS96" i="1"/>
  <c r="IA96" i="1"/>
  <c r="II96" i="1"/>
  <c r="HL97" i="1"/>
  <c r="HT97" i="1"/>
  <c r="IB97" i="1"/>
  <c r="IJ97" i="1"/>
  <c r="HM98" i="1"/>
  <c r="HU98" i="1"/>
  <c r="IC98" i="1"/>
  <c r="IK98" i="1"/>
  <c r="HN99" i="1"/>
  <c r="HV99" i="1"/>
  <c r="ID99" i="1"/>
  <c r="IL99" i="1"/>
  <c r="HO100" i="1"/>
  <c r="HW100" i="1"/>
  <c r="IE100" i="1"/>
  <c r="IM100" i="1"/>
  <c r="HP101" i="1"/>
  <c r="HX101" i="1"/>
  <c r="IF101" i="1"/>
  <c r="IN101" i="1"/>
  <c r="HQ102" i="1"/>
  <c r="HY102" i="1"/>
  <c r="IG102" i="1"/>
  <c r="IO102" i="1"/>
  <c r="HR103" i="1"/>
  <c r="HZ103" i="1"/>
  <c r="IH103" i="1"/>
  <c r="IP103" i="1"/>
  <c r="HS104" i="1"/>
  <c r="IA104" i="1"/>
  <c r="II104" i="1"/>
  <c r="HL105" i="1"/>
  <c r="HT105" i="1"/>
  <c r="IB105" i="1"/>
  <c r="IJ105" i="1"/>
  <c r="HM106" i="1"/>
  <c r="HU106" i="1"/>
  <c r="HM13" i="1"/>
  <c r="HP33" i="1"/>
  <c r="IP41" i="1"/>
  <c r="IO46" i="1"/>
  <c r="IK49" i="1"/>
  <c r="IA52" i="1"/>
  <c r="IO54" i="1"/>
  <c r="HT57" i="1"/>
  <c r="HV59" i="1"/>
  <c r="HX61" i="1"/>
  <c r="HP63" i="1"/>
  <c r="HY64" i="1"/>
  <c r="IB65" i="1"/>
  <c r="IG66" i="1"/>
  <c r="IH67" i="1"/>
  <c r="IA68" i="1"/>
  <c r="HR69" i="1"/>
  <c r="IL69" i="1"/>
  <c r="IB70" i="1"/>
  <c r="HR71" i="1"/>
  <c r="IM71" i="1"/>
  <c r="IC72" i="1"/>
  <c r="HR73" i="1"/>
  <c r="IN73" i="1"/>
  <c r="ID74" i="1"/>
  <c r="HR75" i="1"/>
  <c r="IJ75" i="1"/>
  <c r="HX76" i="1"/>
  <c r="IP76" i="1"/>
  <c r="IC77" i="1"/>
  <c r="HN78" i="1"/>
  <c r="ID78" i="1"/>
  <c r="HO79" i="1"/>
  <c r="IE79" i="1"/>
  <c r="HP80" i="1"/>
  <c r="IF80" i="1"/>
  <c r="HQ81" i="1"/>
  <c r="IG81" i="1"/>
  <c r="HR82" i="1"/>
  <c r="IH82" i="1"/>
  <c r="HS83" i="1"/>
  <c r="II83" i="1"/>
  <c r="HT84" i="1"/>
  <c r="IJ84" i="1"/>
  <c r="HU85" i="1"/>
  <c r="IK85" i="1"/>
  <c r="HV86" i="1"/>
  <c r="IL86" i="1"/>
  <c r="HW87" i="1"/>
  <c r="IM87" i="1"/>
  <c r="HX88" i="1"/>
  <c r="IN88" i="1"/>
  <c r="HY89" i="1"/>
  <c r="IO89" i="1"/>
  <c r="HZ90" i="1"/>
  <c r="IP90" i="1"/>
  <c r="IA91" i="1"/>
  <c r="HL92" i="1"/>
  <c r="IB92" i="1"/>
  <c r="HM93" i="1"/>
  <c r="IC93" i="1"/>
  <c r="HN94" i="1"/>
  <c r="ID94" i="1"/>
  <c r="HO95" i="1"/>
  <c r="IE95" i="1"/>
  <c r="HP96" i="1"/>
  <c r="IE96" i="1"/>
  <c r="IP96" i="1"/>
  <c r="HX97" i="1"/>
  <c r="IH97" i="1"/>
  <c r="HN98" i="1"/>
  <c r="HY98" i="1"/>
  <c r="II98" i="1"/>
  <c r="HO99" i="1"/>
  <c r="HZ99" i="1"/>
  <c r="IJ99" i="1"/>
  <c r="HP100" i="1"/>
  <c r="IA100" i="1"/>
  <c r="IK100" i="1"/>
  <c r="HQ101" i="1"/>
  <c r="IB101" i="1"/>
  <c r="IL101" i="1"/>
  <c r="HR102" i="1"/>
  <c r="IC102" i="1"/>
  <c r="IM102" i="1"/>
  <c r="HS103" i="1"/>
  <c r="IC103" i="1"/>
  <c r="IL103" i="1"/>
  <c r="HP104" i="1"/>
  <c r="HY104" i="1"/>
  <c r="IH104" i="1"/>
  <c r="HM105" i="1"/>
  <c r="HV105" i="1"/>
  <c r="IE105" i="1"/>
  <c r="IN105" i="1"/>
  <c r="HR106" i="1"/>
  <c r="IA106" i="1"/>
  <c r="II106" i="1"/>
  <c r="HL107" i="1"/>
  <c r="HT107" i="1"/>
  <c r="IB107" i="1"/>
  <c r="IJ107" i="1"/>
  <c r="HM108" i="1"/>
  <c r="HU108" i="1"/>
  <c r="IC108" i="1"/>
  <c r="IK108" i="1"/>
  <c r="HN109" i="1"/>
  <c r="HV109" i="1"/>
  <c r="ID109" i="1"/>
  <c r="IL109" i="1"/>
  <c r="HO110" i="1"/>
  <c r="HW110" i="1"/>
  <c r="IE110" i="1"/>
  <c r="IM110" i="1"/>
  <c r="HP111" i="1"/>
  <c r="HX111" i="1"/>
  <c r="IF111" i="1"/>
  <c r="IN111" i="1"/>
  <c r="HQ112" i="1"/>
  <c r="HY112" i="1"/>
  <c r="IG112" i="1"/>
  <c r="IO112" i="1"/>
  <c r="HR113" i="1"/>
  <c r="HZ113" i="1"/>
  <c r="IH113" i="1"/>
  <c r="IP113" i="1"/>
  <c r="HS114" i="1"/>
  <c r="IA114" i="1"/>
  <c r="II114" i="1"/>
  <c r="HL115" i="1"/>
  <c r="HT115" i="1"/>
  <c r="IB115" i="1"/>
  <c r="IJ115" i="1"/>
  <c r="HM116" i="1"/>
  <c r="HU116" i="1"/>
  <c r="IC116" i="1"/>
  <c r="IK116" i="1"/>
  <c r="HN117" i="1"/>
  <c r="HV117" i="1"/>
  <c r="ID117" i="1"/>
  <c r="IL117" i="1"/>
  <c r="HO118" i="1"/>
  <c r="HW118" i="1"/>
  <c r="IE118" i="1"/>
  <c r="IM118" i="1"/>
  <c r="HP119" i="1"/>
  <c r="HX119" i="1"/>
  <c r="IF119" i="1"/>
  <c r="IN119" i="1"/>
  <c r="HQ120" i="1"/>
  <c r="HY120" i="1"/>
  <c r="IG120" i="1"/>
  <c r="IO120" i="1"/>
  <c r="HR121" i="1"/>
  <c r="HZ121" i="1"/>
  <c r="IH121" i="1"/>
  <c r="IP121" i="1"/>
  <c r="HS122" i="1"/>
  <c r="IA122" i="1"/>
  <c r="II122" i="1"/>
  <c r="HL123" i="1"/>
  <c r="HT123" i="1"/>
  <c r="IB123" i="1"/>
  <c r="IJ123" i="1"/>
  <c r="HM124" i="1"/>
  <c r="HU124" i="1"/>
  <c r="IC124" i="1"/>
  <c r="IK124" i="1"/>
  <c r="HN125" i="1"/>
  <c r="HV125" i="1"/>
  <c r="HQ17" i="1"/>
  <c r="HV34" i="1"/>
  <c r="IO42" i="1"/>
  <c r="HV47" i="1"/>
  <c r="HP50" i="1"/>
  <c r="IK52" i="1"/>
  <c r="HS55" i="1"/>
  <c r="IB57" i="1"/>
  <c r="ID59" i="1"/>
  <c r="IF61" i="1"/>
  <c r="HR63" i="1"/>
  <c r="IC64" i="1"/>
  <c r="IF65" i="1"/>
  <c r="IH66" i="1"/>
  <c r="IJ67" i="1"/>
  <c r="IB68" i="1"/>
  <c r="HS69" i="1"/>
  <c r="IN69" i="1"/>
  <c r="IC70" i="1"/>
  <c r="HT71" i="1"/>
  <c r="IN71" i="1"/>
  <c r="ID72" i="1"/>
  <c r="HT73" i="1"/>
  <c r="IO73" i="1"/>
  <c r="IE74" i="1"/>
  <c r="HS75" i="1"/>
  <c r="IL75" i="1"/>
  <c r="HY76" i="1"/>
  <c r="HL77" i="1"/>
  <c r="ID77" i="1"/>
  <c r="HO78" i="1"/>
  <c r="IE78" i="1"/>
  <c r="HP79" i="1"/>
  <c r="IF79" i="1"/>
  <c r="HQ80" i="1"/>
  <c r="IG80" i="1"/>
  <c r="HR81" i="1"/>
  <c r="IH81" i="1"/>
  <c r="HS82" i="1"/>
  <c r="II82" i="1"/>
  <c r="HT83" i="1"/>
  <c r="IJ83" i="1"/>
  <c r="HU84" i="1"/>
  <c r="IK84" i="1"/>
  <c r="HV85" i="1"/>
  <c r="IL85" i="1"/>
  <c r="HW86" i="1"/>
  <c r="IM86" i="1"/>
  <c r="HX87" i="1"/>
  <c r="IN87" i="1"/>
  <c r="HY88" i="1"/>
  <c r="IO88" i="1"/>
  <c r="HZ89" i="1"/>
  <c r="IP89" i="1"/>
  <c r="IA90" i="1"/>
  <c r="HL91" i="1"/>
  <c r="IB91" i="1"/>
  <c r="HM92" i="1"/>
  <c r="IC92" i="1"/>
  <c r="HN93" i="1"/>
  <c r="ID93" i="1"/>
  <c r="HO94" i="1"/>
  <c r="IE94" i="1"/>
  <c r="HP95" i="1"/>
  <c r="IF95" i="1"/>
  <c r="HQ96" i="1"/>
  <c r="IF96" i="1"/>
  <c r="HM97" i="1"/>
  <c r="HY97" i="1"/>
  <c r="II97" i="1"/>
  <c r="HP98" i="1"/>
  <c r="HZ98" i="1"/>
  <c r="IJ98" i="1"/>
  <c r="HQ99" i="1"/>
  <c r="IA99" i="1"/>
  <c r="IK99" i="1"/>
  <c r="HR100" i="1"/>
  <c r="IB100" i="1"/>
  <c r="IL100" i="1"/>
  <c r="HS101" i="1"/>
  <c r="IC101" i="1"/>
  <c r="IM101" i="1"/>
  <c r="HT102" i="1"/>
  <c r="ID102" i="1"/>
  <c r="IN102" i="1"/>
  <c r="HU103" i="1"/>
  <c r="ID103" i="1"/>
  <c r="IM103" i="1"/>
  <c r="HQ104" i="1"/>
  <c r="HZ104" i="1"/>
  <c r="IJ104" i="1"/>
  <c r="HN105" i="1"/>
  <c r="HW105" i="1"/>
  <c r="IF105" i="1"/>
  <c r="IO105" i="1"/>
  <c r="HS106" i="1"/>
  <c r="IB106" i="1"/>
  <c r="IJ106" i="1"/>
  <c r="HM107" i="1"/>
  <c r="HU107" i="1"/>
  <c r="IC107" i="1"/>
  <c r="IK107" i="1"/>
  <c r="HN108" i="1"/>
  <c r="HV108" i="1"/>
  <c r="ID108" i="1"/>
  <c r="IL108" i="1"/>
  <c r="HO109" i="1"/>
  <c r="HW109" i="1"/>
  <c r="IE109" i="1"/>
  <c r="IM109" i="1"/>
  <c r="HP110" i="1"/>
  <c r="HX110" i="1"/>
  <c r="IF110" i="1"/>
  <c r="IN110" i="1"/>
  <c r="HQ111" i="1"/>
  <c r="HY111" i="1"/>
  <c r="IG111" i="1"/>
  <c r="IO111" i="1"/>
  <c r="HR112" i="1"/>
  <c r="HZ112" i="1"/>
  <c r="IH112" i="1"/>
  <c r="IP112" i="1"/>
  <c r="HS113" i="1"/>
  <c r="IA113" i="1"/>
  <c r="II113" i="1"/>
  <c r="HL114" i="1"/>
  <c r="HT114" i="1"/>
  <c r="IB114" i="1"/>
  <c r="IJ114" i="1"/>
  <c r="HM115" i="1"/>
  <c r="HU115" i="1"/>
  <c r="IC115" i="1"/>
  <c r="IK115" i="1"/>
  <c r="HN116" i="1"/>
  <c r="HV116" i="1"/>
  <c r="ID116" i="1"/>
  <c r="IL116" i="1"/>
  <c r="HO117" i="1"/>
  <c r="HW117" i="1"/>
  <c r="IE117" i="1"/>
  <c r="IM117" i="1"/>
  <c r="HP118" i="1"/>
  <c r="HX118" i="1"/>
  <c r="IF118" i="1"/>
  <c r="HS19" i="1"/>
  <c r="IN34" i="1"/>
  <c r="HW43" i="1"/>
  <c r="IB47" i="1"/>
  <c r="HU50" i="1"/>
  <c r="IP52" i="1"/>
  <c r="HX55" i="1"/>
  <c r="IF57" i="1"/>
  <c r="IH59" i="1"/>
  <c r="IJ61" i="1"/>
  <c r="HV63" i="1"/>
  <c r="IE64" i="1"/>
  <c r="IG65" i="1"/>
  <c r="II66" i="1"/>
  <c r="IL67" i="1"/>
  <c r="IE68" i="1"/>
  <c r="HT69" i="1"/>
  <c r="IO69" i="1"/>
  <c r="ID70" i="1"/>
  <c r="HU71" i="1"/>
  <c r="IP71" i="1"/>
  <c r="IE72" i="1"/>
  <c r="HV73" i="1"/>
  <c r="IP73" i="1"/>
  <c r="IF74" i="1"/>
  <c r="HT75" i="1"/>
  <c r="IM75" i="1"/>
  <c r="HZ76" i="1"/>
  <c r="HM77" i="1"/>
  <c r="IE77" i="1"/>
  <c r="HP78" i="1"/>
  <c r="IF78" i="1"/>
  <c r="HQ79" i="1"/>
  <c r="IG79" i="1"/>
  <c r="HR80" i="1"/>
  <c r="IH80" i="1"/>
  <c r="HS81" i="1"/>
  <c r="II81" i="1"/>
  <c r="HT82" i="1"/>
  <c r="IJ82" i="1"/>
  <c r="HU83" i="1"/>
  <c r="IK83" i="1"/>
  <c r="HV84" i="1"/>
  <c r="IL84" i="1"/>
  <c r="HW85" i="1"/>
  <c r="IM85" i="1"/>
  <c r="HX86" i="1"/>
  <c r="IN86" i="1"/>
  <c r="HY87" i="1"/>
  <c r="IO87" i="1"/>
  <c r="HZ88" i="1"/>
  <c r="IP88" i="1"/>
  <c r="IA89" i="1"/>
  <c r="HL90" i="1"/>
  <c r="IB90" i="1"/>
  <c r="HM91" i="1"/>
  <c r="IC91" i="1"/>
  <c r="HN92" i="1"/>
  <c r="ID92" i="1"/>
  <c r="HO93" i="1"/>
  <c r="IE93" i="1"/>
  <c r="HP94" i="1"/>
  <c r="IF94" i="1"/>
  <c r="HQ95" i="1"/>
  <c r="IG95" i="1"/>
  <c r="HR96" i="1"/>
  <c r="IG96" i="1"/>
  <c r="HP97" i="1"/>
  <c r="HZ97" i="1"/>
  <c r="IK97" i="1"/>
  <c r="HQ98" i="1"/>
  <c r="IA98" i="1"/>
  <c r="IL98" i="1"/>
  <c r="HR99" i="1"/>
  <c r="IB99" i="1"/>
  <c r="IM99" i="1"/>
  <c r="HS100" i="1"/>
  <c r="IC100" i="1"/>
  <c r="IN100" i="1"/>
  <c r="HT101" i="1"/>
  <c r="ID101" i="1"/>
  <c r="IO101" i="1"/>
  <c r="HU102" i="1"/>
  <c r="IE102" i="1"/>
  <c r="IP102" i="1"/>
  <c r="HV103" i="1"/>
  <c r="IE103" i="1"/>
  <c r="IN103" i="1"/>
  <c r="HR104" i="1"/>
  <c r="IB104" i="1"/>
  <c r="IK104" i="1"/>
  <c r="HO105" i="1"/>
  <c r="HX105" i="1"/>
  <c r="IG105" i="1"/>
  <c r="IP105" i="1"/>
  <c r="HT106" i="1"/>
  <c r="IC106" i="1"/>
  <c r="IK106" i="1"/>
  <c r="HN107" i="1"/>
  <c r="HV107" i="1"/>
  <c r="ID107" i="1"/>
  <c r="IL107" i="1"/>
  <c r="HO108" i="1"/>
  <c r="HW108" i="1"/>
  <c r="IE108" i="1"/>
  <c r="IM108" i="1"/>
  <c r="HP109" i="1"/>
  <c r="HX109" i="1"/>
  <c r="IF109" i="1"/>
  <c r="IN109" i="1"/>
  <c r="HQ110" i="1"/>
  <c r="HY110" i="1"/>
  <c r="IG110" i="1"/>
  <c r="IO110" i="1"/>
  <c r="HR111" i="1"/>
  <c r="HZ111" i="1"/>
  <c r="IH111" i="1"/>
  <c r="IP111" i="1"/>
  <c r="HS112" i="1"/>
  <c r="IA112" i="1"/>
  <c r="II112" i="1"/>
  <c r="HL113" i="1"/>
  <c r="HT113" i="1"/>
  <c r="IB113" i="1"/>
  <c r="IJ113" i="1"/>
  <c r="HM114" i="1"/>
  <c r="HU114" i="1"/>
  <c r="IC114" i="1"/>
  <c r="IK114" i="1"/>
  <c r="HN115" i="1"/>
  <c r="HV115" i="1"/>
  <c r="ID115" i="1"/>
  <c r="IL115" i="1"/>
  <c r="HO116" i="1"/>
  <c r="HW116" i="1"/>
  <c r="IE116" i="1"/>
  <c r="IM116" i="1"/>
  <c r="HP117" i="1"/>
  <c r="HQ30" i="1"/>
  <c r="HX39" i="1"/>
  <c r="IN45" i="1"/>
  <c r="IO48" i="1"/>
  <c r="IF51" i="1"/>
  <c r="HR54" i="1"/>
  <c r="IC56" i="1"/>
  <c r="IG58" i="1"/>
  <c r="II60" i="1"/>
  <c r="IE62" i="1"/>
  <c r="IP63" i="1"/>
  <c r="HP65" i="1"/>
  <c r="HS66" i="1"/>
  <c r="HV67" i="1"/>
  <c r="HS68" i="1"/>
  <c r="IO68" i="1"/>
  <c r="ID69" i="1"/>
  <c r="HT70" i="1"/>
  <c r="IP70" i="1"/>
  <c r="IE71" i="1"/>
  <c r="HU72" i="1"/>
  <c r="IO72" i="1"/>
  <c r="IF73" i="1"/>
  <c r="HV74" i="1"/>
  <c r="IP74" i="1"/>
  <c r="ID75" i="1"/>
  <c r="HQ76" i="1"/>
  <c r="II76" i="1"/>
  <c r="HV77" i="1"/>
  <c r="IM77" i="1"/>
  <c r="HX78" i="1"/>
  <c r="IN78" i="1"/>
  <c r="HY79" i="1"/>
  <c r="IO79" i="1"/>
  <c r="HZ80" i="1"/>
  <c r="IP80" i="1"/>
  <c r="IA81" i="1"/>
  <c r="HL82" i="1"/>
  <c r="IB82" i="1"/>
  <c r="HM83" i="1"/>
  <c r="IC83" i="1"/>
  <c r="HN84" i="1"/>
  <c r="ID84" i="1"/>
  <c r="HO85" i="1"/>
  <c r="IE85" i="1"/>
  <c r="HP86" i="1"/>
  <c r="IF86" i="1"/>
  <c r="HQ87" i="1"/>
  <c r="IG87" i="1"/>
  <c r="HR88" i="1"/>
  <c r="IH88" i="1"/>
  <c r="HS89" i="1"/>
  <c r="II89" i="1"/>
  <c r="HT90" i="1"/>
  <c r="IJ90" i="1"/>
  <c r="HU91" i="1"/>
  <c r="IK91" i="1"/>
  <c r="HV92" i="1"/>
  <c r="IL92" i="1"/>
  <c r="HW93" i="1"/>
  <c r="IM93" i="1"/>
  <c r="HX94" i="1"/>
  <c r="IN94" i="1"/>
  <c r="HY95" i="1"/>
  <c r="IO95" i="1"/>
  <c r="HZ96" i="1"/>
  <c r="IN96" i="1"/>
  <c r="HU97" i="1"/>
  <c r="IF97" i="1"/>
  <c r="IP97" i="1"/>
  <c r="HV98" i="1"/>
  <c r="IG98" i="1"/>
  <c r="HL99" i="1"/>
  <c r="HW99" i="1"/>
  <c r="IH99" i="1"/>
  <c r="HM100" i="1"/>
  <c r="HX100" i="1"/>
  <c r="II100" i="1"/>
  <c r="HN101" i="1"/>
  <c r="HY101" i="1"/>
  <c r="IJ101" i="1"/>
  <c r="HO102" i="1"/>
  <c r="HZ102" i="1"/>
  <c r="IK102" i="1"/>
  <c r="HP103" i="1"/>
  <c r="IA103" i="1"/>
  <c r="IJ103" i="1"/>
  <c r="HN104" i="1"/>
  <c r="HW104" i="1"/>
  <c r="IF104" i="1"/>
  <c r="IO104" i="1"/>
  <c r="HS105" i="1"/>
  <c r="IC105" i="1"/>
  <c r="IL105" i="1"/>
  <c r="HP106" i="1"/>
  <c r="HY106" i="1"/>
  <c r="IG106" i="1"/>
  <c r="IO106" i="1"/>
  <c r="HR107" i="1"/>
  <c r="HZ107" i="1"/>
  <c r="IH107" i="1"/>
  <c r="IP107" i="1"/>
  <c r="HS108" i="1"/>
  <c r="IA108" i="1"/>
  <c r="II108" i="1"/>
  <c r="HL109" i="1"/>
  <c r="HT109" i="1"/>
  <c r="IB109" i="1"/>
  <c r="IJ109" i="1"/>
  <c r="HM110" i="1"/>
  <c r="HU110" i="1"/>
  <c r="IC110" i="1"/>
  <c r="IK110" i="1"/>
  <c r="HN111" i="1"/>
  <c r="HV111" i="1"/>
  <c r="ID111" i="1"/>
  <c r="IL111" i="1"/>
  <c r="HO112" i="1"/>
  <c r="HW112" i="1"/>
  <c r="IE112" i="1"/>
  <c r="IM112" i="1"/>
  <c r="HP113" i="1"/>
  <c r="HX113" i="1"/>
  <c r="IF113" i="1"/>
  <c r="IN113" i="1"/>
  <c r="HQ114" i="1"/>
  <c r="HY114" i="1"/>
  <c r="IG114" i="1"/>
  <c r="IO114" i="1"/>
  <c r="HR115" i="1"/>
  <c r="HZ115" i="1"/>
  <c r="IH115" i="1"/>
  <c r="IP115" i="1"/>
  <c r="HS116" i="1"/>
  <c r="IA116" i="1"/>
  <c r="II116" i="1"/>
  <c r="HL117" i="1"/>
  <c r="HT117" i="1"/>
  <c r="IB117" i="1"/>
  <c r="IJ117" i="1"/>
  <c r="HM118" i="1"/>
  <c r="HU118" i="1"/>
  <c r="IC118" i="1"/>
  <c r="IK118" i="1"/>
  <c r="HN119" i="1"/>
  <c r="HV119" i="1"/>
  <c r="ID119" i="1"/>
  <c r="IL119" i="1"/>
  <c r="HO120" i="1"/>
  <c r="HW120" i="1"/>
  <c r="IE120" i="1"/>
  <c r="IM120" i="1"/>
  <c r="HP121" i="1"/>
  <c r="HX121" i="1"/>
  <c r="IF121" i="1"/>
  <c r="IN121" i="1"/>
  <c r="HQ122" i="1"/>
  <c r="HY122" i="1"/>
  <c r="IG122" i="1"/>
  <c r="IO122" i="1"/>
  <c r="HR123" i="1"/>
  <c r="HZ123" i="1"/>
  <c r="IH123" i="1"/>
  <c r="IP123" i="1"/>
  <c r="HS124" i="1"/>
  <c r="IA124" i="1"/>
  <c r="II124" i="1"/>
  <c r="HL125" i="1"/>
  <c r="HT125" i="1"/>
  <c r="IB125" i="1"/>
  <c r="IJ125" i="1"/>
  <c r="HM126" i="1"/>
  <c r="HU126" i="1"/>
  <c r="IC126" i="1"/>
  <c r="IK126" i="1"/>
  <c r="HN127" i="1"/>
  <c r="HV127" i="1"/>
  <c r="ID127" i="1"/>
  <c r="IL127" i="1"/>
  <c r="HO128" i="1"/>
  <c r="HW128" i="1"/>
  <c r="IE128" i="1"/>
  <c r="IM128" i="1"/>
  <c r="HP129" i="1"/>
  <c r="HX129" i="1"/>
  <c r="IF129" i="1"/>
  <c r="HU21" i="1"/>
  <c r="II43" i="1"/>
  <c r="HZ50" i="1"/>
  <c r="IB55" i="1"/>
  <c r="IL59" i="1"/>
  <c r="HZ63" i="1"/>
  <c r="IL65" i="1"/>
  <c r="IO67" i="1"/>
  <c r="HV69" i="1"/>
  <c r="IH70" i="1"/>
  <c r="HM72" i="1"/>
  <c r="HX73" i="1"/>
  <c r="IH74" i="1"/>
  <c r="IO75" i="1"/>
  <c r="HP77" i="1"/>
  <c r="HR78" i="1"/>
  <c r="HS79" i="1"/>
  <c r="HT80" i="1"/>
  <c r="HU81" i="1"/>
  <c r="HV82" i="1"/>
  <c r="HW83" i="1"/>
  <c r="HX84" i="1"/>
  <c r="HY85" i="1"/>
  <c r="HZ86" i="1"/>
  <c r="IA87" i="1"/>
  <c r="IB88" i="1"/>
  <c r="IC89" i="1"/>
  <c r="ID90" i="1"/>
  <c r="IE91" i="1"/>
  <c r="IF92" i="1"/>
  <c r="IG93" i="1"/>
  <c r="IH94" i="1"/>
  <c r="II95" i="1"/>
  <c r="IH96" i="1"/>
  <c r="IA97" i="1"/>
  <c r="HR98" i="1"/>
  <c r="IN98" i="1"/>
  <c r="IC99" i="1"/>
  <c r="HT100" i="1"/>
  <c r="IP100" i="1"/>
  <c r="IE101" i="1"/>
  <c r="HV102" i="1"/>
  <c r="HM103" i="1"/>
  <c r="IF103" i="1"/>
  <c r="HT104" i="1"/>
  <c r="IL104" i="1"/>
  <c r="HY105" i="1"/>
  <c r="HL106" i="1"/>
  <c r="ID106" i="1"/>
  <c r="HO107" i="1"/>
  <c r="IE107" i="1"/>
  <c r="HP108" i="1"/>
  <c r="IF108" i="1"/>
  <c r="HQ109" i="1"/>
  <c r="IG109" i="1"/>
  <c r="HR110" i="1"/>
  <c r="IH110" i="1"/>
  <c r="HS111" i="1"/>
  <c r="II111" i="1"/>
  <c r="HT112" i="1"/>
  <c r="IJ112" i="1"/>
  <c r="HU113" i="1"/>
  <c r="IK113" i="1"/>
  <c r="HV114" i="1"/>
  <c r="IL114" i="1"/>
  <c r="HW115" i="1"/>
  <c r="IM115" i="1"/>
  <c r="HX116" i="1"/>
  <c r="IN116" i="1"/>
  <c r="HX117" i="1"/>
  <c r="II117" i="1"/>
  <c r="HR118" i="1"/>
  <c r="ID118" i="1"/>
  <c r="IP118" i="1"/>
  <c r="HU119" i="1"/>
  <c r="IG119" i="1"/>
  <c r="HL120" i="1"/>
  <c r="HV120" i="1"/>
  <c r="IH120" i="1"/>
  <c r="HM121" i="1"/>
  <c r="HW121" i="1"/>
  <c r="II121" i="1"/>
  <c r="HN122" i="1"/>
  <c r="HX122" i="1"/>
  <c r="IJ122" i="1"/>
  <c r="HO123" i="1"/>
  <c r="HY123" i="1"/>
  <c r="IK123" i="1"/>
  <c r="HP124" i="1"/>
  <c r="HZ124" i="1"/>
  <c r="IL124" i="1"/>
  <c r="HQ125" i="1"/>
  <c r="IA125" i="1"/>
  <c r="IK125" i="1"/>
  <c r="HO126" i="1"/>
  <c r="HX126" i="1"/>
  <c r="IG126" i="1"/>
  <c r="IP126" i="1"/>
  <c r="HT127" i="1"/>
  <c r="IC127" i="1"/>
  <c r="IM127" i="1"/>
  <c r="HQ128" i="1"/>
  <c r="HZ128" i="1"/>
  <c r="II128" i="1"/>
  <c r="HM129" i="1"/>
  <c r="HV129" i="1"/>
  <c r="IE129" i="1"/>
  <c r="IN129" i="1"/>
  <c r="HQ130" i="1"/>
  <c r="HY130" i="1"/>
  <c r="IG130" i="1"/>
  <c r="IO130" i="1"/>
  <c r="HR131" i="1"/>
  <c r="HZ131" i="1"/>
  <c r="IH131" i="1"/>
  <c r="IP131" i="1"/>
  <c r="HS132" i="1"/>
  <c r="IA132" i="1"/>
  <c r="II132" i="1"/>
  <c r="HL133" i="1"/>
  <c r="HT133" i="1"/>
  <c r="IB133" i="1"/>
  <c r="IJ133" i="1"/>
  <c r="HM134" i="1"/>
  <c r="HU134" i="1"/>
  <c r="IC134" i="1"/>
  <c r="IK134" i="1"/>
  <c r="HN135" i="1"/>
  <c r="HV135" i="1"/>
  <c r="ID135" i="1"/>
  <c r="IL135" i="1"/>
  <c r="HO136" i="1"/>
  <c r="HW136" i="1"/>
  <c r="IE136" i="1"/>
  <c r="IM136" i="1"/>
  <c r="HP137" i="1"/>
  <c r="HX137" i="1"/>
  <c r="IF137" i="1"/>
  <c r="IN137" i="1"/>
  <c r="HQ138" i="1"/>
  <c r="HY138" i="1"/>
  <c r="IG138" i="1"/>
  <c r="IO138" i="1"/>
  <c r="HR139" i="1"/>
  <c r="HZ139" i="1"/>
  <c r="IH139" i="1"/>
  <c r="IP139" i="1"/>
  <c r="HS140" i="1"/>
  <c r="IA140" i="1"/>
  <c r="II140" i="1"/>
  <c r="HL141" i="1"/>
  <c r="HT141" i="1"/>
  <c r="IB141" i="1"/>
  <c r="IJ141" i="1"/>
  <c r="HM142" i="1"/>
  <c r="HU142" i="1"/>
  <c r="IC142" i="1"/>
  <c r="IK142" i="1"/>
  <c r="HN143" i="1"/>
  <c r="HV143" i="1"/>
  <c r="ID143" i="1"/>
  <c r="IL143" i="1"/>
  <c r="HO144" i="1"/>
  <c r="HW144" i="1"/>
  <c r="IE144" i="1"/>
  <c r="IM144" i="1"/>
  <c r="HP145" i="1"/>
  <c r="HX145" i="1"/>
  <c r="IF145" i="1"/>
  <c r="IN145" i="1"/>
  <c r="HQ146" i="1"/>
  <c r="HY146" i="1"/>
  <c r="IG146" i="1"/>
  <c r="IO146" i="1"/>
  <c r="HR147" i="1"/>
  <c r="HZ147" i="1"/>
  <c r="IH147" i="1"/>
  <c r="IP147" i="1"/>
  <c r="HS148" i="1"/>
  <c r="IA148" i="1"/>
  <c r="II148" i="1"/>
  <c r="HL149" i="1"/>
  <c r="HT149" i="1"/>
  <c r="IB149" i="1"/>
  <c r="IJ149" i="1"/>
  <c r="HM150" i="1"/>
  <c r="HU150" i="1"/>
  <c r="IC150" i="1"/>
  <c r="IK150" i="1"/>
  <c r="HN151" i="1"/>
  <c r="HV151" i="1"/>
  <c r="ID151" i="1"/>
  <c r="IL151" i="1"/>
  <c r="HO152" i="1"/>
  <c r="IO27" i="1"/>
  <c r="HS45" i="1"/>
  <c r="HP51" i="1"/>
  <c r="HO56" i="1"/>
  <c r="HW60" i="1"/>
  <c r="IL63" i="1"/>
  <c r="HO66" i="1"/>
  <c r="HQ68" i="1"/>
  <c r="IB69" i="1"/>
  <c r="IL70" i="1"/>
  <c r="HS72" i="1"/>
  <c r="IC73" i="1"/>
  <c r="IN74" i="1"/>
  <c r="HO76" i="1"/>
  <c r="HT77" i="1"/>
  <c r="HV78" i="1"/>
  <c r="HW79" i="1"/>
  <c r="HX80" i="1"/>
  <c r="HY81" i="1"/>
  <c r="HZ82" i="1"/>
  <c r="IA83" i="1"/>
  <c r="IB84" i="1"/>
  <c r="IC85" i="1"/>
  <c r="ID86" i="1"/>
  <c r="IE87" i="1"/>
  <c r="IF88" i="1"/>
  <c r="IG89" i="1"/>
  <c r="IH90" i="1"/>
  <c r="II91" i="1"/>
  <c r="IJ92" i="1"/>
  <c r="IK93" i="1"/>
  <c r="IL94" i="1"/>
  <c r="IM95" i="1"/>
  <c r="IJ96" i="1"/>
  <c r="IC97" i="1"/>
  <c r="HS98" i="1"/>
  <c r="IO98" i="1"/>
  <c r="IE99" i="1"/>
  <c r="HU100" i="1"/>
  <c r="HL101" i="1"/>
  <c r="IG101" i="1"/>
  <c r="HW102" i="1"/>
  <c r="HN103" i="1"/>
  <c r="IG103" i="1"/>
  <c r="HU104" i="1"/>
  <c r="IM104" i="1"/>
  <c r="HZ105" i="1"/>
  <c r="HN106" i="1"/>
  <c r="IE106" i="1"/>
  <c r="HP107" i="1"/>
  <c r="IF107" i="1"/>
  <c r="HQ108" i="1"/>
  <c r="IG108" i="1"/>
  <c r="HR109" i="1"/>
  <c r="IH109" i="1"/>
  <c r="HS110" i="1"/>
  <c r="II110" i="1"/>
  <c r="HT111" i="1"/>
  <c r="IJ111" i="1"/>
  <c r="HU112" i="1"/>
  <c r="IK112" i="1"/>
  <c r="HV113" i="1"/>
  <c r="IL113" i="1"/>
  <c r="HW114" i="1"/>
  <c r="IM114" i="1"/>
  <c r="HX115" i="1"/>
  <c r="IN115" i="1"/>
  <c r="HY116" i="1"/>
  <c r="IO116" i="1"/>
  <c r="HY117" i="1"/>
  <c r="IK117" i="1"/>
  <c r="HS118" i="1"/>
  <c r="IG118" i="1"/>
  <c r="HL119" i="1"/>
  <c r="HW119" i="1"/>
  <c r="IH119" i="1"/>
  <c r="HM120" i="1"/>
  <c r="HX120" i="1"/>
  <c r="II120" i="1"/>
  <c r="HN121" i="1"/>
  <c r="HY121" i="1"/>
  <c r="IJ121" i="1"/>
  <c r="HO122" i="1"/>
  <c r="HZ122" i="1"/>
  <c r="IK122" i="1"/>
  <c r="HP123" i="1"/>
  <c r="IA123" i="1"/>
  <c r="IL123" i="1"/>
  <c r="HQ124" i="1"/>
  <c r="IB124" i="1"/>
  <c r="IM124" i="1"/>
  <c r="HR125" i="1"/>
  <c r="IC125" i="1"/>
  <c r="IL125" i="1"/>
  <c r="HP126" i="1"/>
  <c r="HY126" i="1"/>
  <c r="IH126" i="1"/>
  <c r="HL127" i="1"/>
  <c r="HU127" i="1"/>
  <c r="IE127" i="1"/>
  <c r="IN127" i="1"/>
  <c r="HR128" i="1"/>
  <c r="IA128" i="1"/>
  <c r="IJ128" i="1"/>
  <c r="HN129" i="1"/>
  <c r="HW129" i="1"/>
  <c r="IG129" i="1"/>
  <c r="IO129" i="1"/>
  <c r="HR130" i="1"/>
  <c r="HZ130" i="1"/>
  <c r="IH130" i="1"/>
  <c r="IP130" i="1"/>
  <c r="HS131" i="1"/>
  <c r="IA131" i="1"/>
  <c r="II131" i="1"/>
  <c r="HL132" i="1"/>
  <c r="HT132" i="1"/>
  <c r="IB132" i="1"/>
  <c r="IJ132" i="1"/>
  <c r="HM133" i="1"/>
  <c r="HU133" i="1"/>
  <c r="IC133" i="1"/>
  <c r="IK133" i="1"/>
  <c r="HN134" i="1"/>
  <c r="HV134" i="1"/>
  <c r="ID134" i="1"/>
  <c r="IL134" i="1"/>
  <c r="HO135" i="1"/>
  <c r="HW135" i="1"/>
  <c r="IE135" i="1"/>
  <c r="IM135" i="1"/>
  <c r="HP136" i="1"/>
  <c r="HX136" i="1"/>
  <c r="IF136" i="1"/>
  <c r="IN136" i="1"/>
  <c r="HQ137" i="1"/>
  <c r="HY137" i="1"/>
  <c r="IG137" i="1"/>
  <c r="IO137" i="1"/>
  <c r="HR138" i="1"/>
  <c r="HZ138" i="1"/>
  <c r="IH138" i="1"/>
  <c r="IP138" i="1"/>
  <c r="HS139" i="1"/>
  <c r="IA139" i="1"/>
  <c r="II139" i="1"/>
  <c r="HL140" i="1"/>
  <c r="HT140" i="1"/>
  <c r="IB140" i="1"/>
  <c r="IJ140" i="1"/>
  <c r="HM141" i="1"/>
  <c r="HU141" i="1"/>
  <c r="IC141" i="1"/>
  <c r="IK141" i="1"/>
  <c r="HN142" i="1"/>
  <c r="HV142" i="1"/>
  <c r="ID142" i="1"/>
  <c r="IL142" i="1"/>
  <c r="HO143" i="1"/>
  <c r="HW143" i="1"/>
  <c r="IE143" i="1"/>
  <c r="IM143" i="1"/>
  <c r="HP144" i="1"/>
  <c r="HX144" i="1"/>
  <c r="IF144" i="1"/>
  <c r="IN144" i="1"/>
  <c r="HQ145" i="1"/>
  <c r="HY145" i="1"/>
  <c r="IG145" i="1"/>
  <c r="IO145" i="1"/>
  <c r="IA29" i="1"/>
  <c r="IG45" i="1"/>
  <c r="HZ51" i="1"/>
  <c r="HY56" i="1"/>
  <c r="IE60" i="1"/>
  <c r="IN63" i="1"/>
  <c r="HR66" i="1"/>
  <c r="HR68" i="1"/>
  <c r="IC69" i="1"/>
  <c r="IM70" i="1"/>
  <c r="HT72" i="1"/>
  <c r="IE73" i="1"/>
  <c r="IO74" i="1"/>
  <c r="HP76" i="1"/>
  <c r="HU77" i="1"/>
  <c r="HW78" i="1"/>
  <c r="HX79" i="1"/>
  <c r="HY80" i="1"/>
  <c r="HZ81" i="1"/>
  <c r="IA82" i="1"/>
  <c r="IB83" i="1"/>
  <c r="IC84" i="1"/>
  <c r="ID85" i="1"/>
  <c r="IE86" i="1"/>
  <c r="IF87" i="1"/>
  <c r="IG88" i="1"/>
  <c r="IH89" i="1"/>
  <c r="II90" i="1"/>
  <c r="IJ91" i="1"/>
  <c r="IK92" i="1"/>
  <c r="IL93" i="1"/>
  <c r="IM94" i="1"/>
  <c r="IN95" i="1"/>
  <c r="IM96" i="1"/>
  <c r="IE97" i="1"/>
  <c r="HT98" i="1"/>
  <c r="IP98" i="1"/>
  <c r="IG99" i="1"/>
  <c r="HV100" i="1"/>
  <c r="HM101" i="1"/>
  <c r="II101" i="1"/>
  <c r="HX102" i="1"/>
  <c r="HO103" i="1"/>
  <c r="II103" i="1"/>
  <c r="HV104" i="1"/>
  <c r="IN104" i="1"/>
  <c r="IA105" i="1"/>
  <c r="HO106" i="1"/>
  <c r="IF106" i="1"/>
  <c r="HQ107" i="1"/>
  <c r="IG107" i="1"/>
  <c r="HR108" i="1"/>
  <c r="IH108" i="1"/>
  <c r="HS109" i="1"/>
  <c r="II109" i="1"/>
  <c r="HT110" i="1"/>
  <c r="IJ110" i="1"/>
  <c r="HU111" i="1"/>
  <c r="IK111" i="1"/>
  <c r="HV112" i="1"/>
  <c r="IL112" i="1"/>
  <c r="HW113" i="1"/>
  <c r="IM113" i="1"/>
  <c r="HX114" i="1"/>
  <c r="IN114" i="1"/>
  <c r="HY115" i="1"/>
  <c r="IO115" i="1"/>
  <c r="HZ116" i="1"/>
  <c r="IP116" i="1"/>
  <c r="HZ117" i="1"/>
  <c r="IN117" i="1"/>
  <c r="HT118" i="1"/>
  <c r="IH118" i="1"/>
  <c r="HM119" i="1"/>
  <c r="HY119" i="1"/>
  <c r="II119" i="1"/>
  <c r="HN120" i="1"/>
  <c r="HZ120" i="1"/>
  <c r="IJ120" i="1"/>
  <c r="HO121" i="1"/>
  <c r="IA121" i="1"/>
  <c r="IK121" i="1"/>
  <c r="HP122" i="1"/>
  <c r="IB122" i="1"/>
  <c r="IL122" i="1"/>
  <c r="HQ123" i="1"/>
  <c r="IC123" i="1"/>
  <c r="IM123" i="1"/>
  <c r="HR124" i="1"/>
  <c r="ID124" i="1"/>
  <c r="IN124" i="1"/>
  <c r="HS125" i="1"/>
  <c r="ID125" i="1"/>
  <c r="IM125" i="1"/>
  <c r="HQ126" i="1"/>
  <c r="HZ126" i="1"/>
  <c r="II126" i="1"/>
  <c r="HM127" i="1"/>
  <c r="HW127" i="1"/>
  <c r="IF127" i="1"/>
  <c r="IO127" i="1"/>
  <c r="HS128" i="1"/>
  <c r="IB128" i="1"/>
  <c r="IK128" i="1"/>
  <c r="HO129" i="1"/>
  <c r="HY129" i="1"/>
  <c r="IH129" i="1"/>
  <c r="IP129" i="1"/>
  <c r="HS130" i="1"/>
  <c r="IA130" i="1"/>
  <c r="II130" i="1"/>
  <c r="HL131" i="1"/>
  <c r="HT131" i="1"/>
  <c r="IB131" i="1"/>
  <c r="IJ131" i="1"/>
  <c r="HM132" i="1"/>
  <c r="HU132" i="1"/>
  <c r="IC132" i="1"/>
  <c r="IK132" i="1"/>
  <c r="HN133" i="1"/>
  <c r="HV133" i="1"/>
  <c r="ID133" i="1"/>
  <c r="IL133" i="1"/>
  <c r="HO134" i="1"/>
  <c r="HW134" i="1"/>
  <c r="IE134" i="1"/>
  <c r="IM134" i="1"/>
  <c r="HP135" i="1"/>
  <c r="HX135" i="1"/>
  <c r="IF135" i="1"/>
  <c r="IN135" i="1"/>
  <c r="HQ136" i="1"/>
  <c r="HY136" i="1"/>
  <c r="IG136" i="1"/>
  <c r="IO136" i="1"/>
  <c r="HR137" i="1"/>
  <c r="HZ137" i="1"/>
  <c r="IH137" i="1"/>
  <c r="IP137" i="1"/>
  <c r="HS138" i="1"/>
  <c r="IA138" i="1"/>
  <c r="II138" i="1"/>
  <c r="HL139" i="1"/>
  <c r="HT139" i="1"/>
  <c r="IB139" i="1"/>
  <c r="IJ139" i="1"/>
  <c r="HM140" i="1"/>
  <c r="HU140" i="1"/>
  <c r="IC140" i="1"/>
  <c r="IK140" i="1"/>
  <c r="HN141" i="1"/>
  <c r="HV141" i="1"/>
  <c r="ID141" i="1"/>
  <c r="IL141" i="1"/>
  <c r="IM38" i="1"/>
  <c r="IJ48" i="1"/>
  <c r="HM54" i="1"/>
  <c r="IC58" i="1"/>
  <c r="ID62" i="1"/>
  <c r="HN65" i="1"/>
  <c r="HT67" i="1"/>
  <c r="IN68" i="1"/>
  <c r="HS70" i="1"/>
  <c r="ID71" i="1"/>
  <c r="IN72" i="1"/>
  <c r="HU74" i="1"/>
  <c r="IB75" i="1"/>
  <c r="IH76" i="1"/>
  <c r="IL77" i="1"/>
  <c r="IM78" i="1"/>
  <c r="IN79" i="1"/>
  <c r="IO80" i="1"/>
  <c r="IP81" i="1"/>
  <c r="HL83" i="1"/>
  <c r="HM84" i="1"/>
  <c r="HN85" i="1"/>
  <c r="HO86" i="1"/>
  <c r="HP87" i="1"/>
  <c r="HQ88" i="1"/>
  <c r="HR89" i="1"/>
  <c r="HS90" i="1"/>
  <c r="HT91" i="1"/>
  <c r="HU92" i="1"/>
  <c r="HV93" i="1"/>
  <c r="HW94" i="1"/>
  <c r="HX95" i="1"/>
  <c r="HY96" i="1"/>
  <c r="HS97" i="1"/>
  <c r="IO97" i="1"/>
  <c r="IF98" i="1"/>
  <c r="HU99" i="1"/>
  <c r="HL100" i="1"/>
  <c r="IH100" i="1"/>
  <c r="HW101" i="1"/>
  <c r="HN102" i="1"/>
  <c r="IJ102" i="1"/>
  <c r="HY103" i="1"/>
  <c r="HM104" i="1"/>
  <c r="IE104" i="1"/>
  <c r="HR105" i="1"/>
  <c r="IK105" i="1"/>
  <c r="HX106" i="1"/>
  <c r="IN106" i="1"/>
  <c r="HY107" i="1"/>
  <c r="IO107" i="1"/>
  <c r="HZ108" i="1"/>
  <c r="IP108" i="1"/>
  <c r="IA109" i="1"/>
  <c r="HL110" i="1"/>
  <c r="IB110" i="1"/>
  <c r="HM111" i="1"/>
  <c r="IC111" i="1"/>
  <c r="HN112" i="1"/>
  <c r="ID112" i="1"/>
  <c r="HO113" i="1"/>
  <c r="IE113" i="1"/>
  <c r="HP114" i="1"/>
  <c r="IF114" i="1"/>
  <c r="HQ115" i="1"/>
  <c r="IG115" i="1"/>
  <c r="HR116" i="1"/>
  <c r="IH116" i="1"/>
  <c r="HS117" i="1"/>
  <c r="IG117" i="1"/>
  <c r="HN118" i="1"/>
  <c r="IA118" i="1"/>
  <c r="IN118" i="1"/>
  <c r="HS119" i="1"/>
  <c r="IC119" i="1"/>
  <c r="IO119" i="1"/>
  <c r="HT120" i="1"/>
  <c r="ID120" i="1"/>
  <c r="IP120" i="1"/>
  <c r="HU121" i="1"/>
  <c r="IE121" i="1"/>
  <c r="HL122" i="1"/>
  <c r="HV122" i="1"/>
  <c r="IF122" i="1"/>
  <c r="HM123" i="1"/>
  <c r="HW123" i="1"/>
  <c r="IG123" i="1"/>
  <c r="HN124" i="1"/>
  <c r="HX124" i="1"/>
  <c r="IH124" i="1"/>
  <c r="HO125" i="1"/>
  <c r="HY125" i="1"/>
  <c r="IH125" i="1"/>
  <c r="HL126" i="1"/>
  <c r="HV126" i="1"/>
  <c r="IE126" i="1"/>
  <c r="IN126" i="1"/>
  <c r="HR127" i="1"/>
  <c r="IA127" i="1"/>
  <c r="IJ127" i="1"/>
  <c r="HN128" i="1"/>
  <c r="HX128" i="1"/>
  <c r="IG128" i="1"/>
  <c r="IP128" i="1"/>
  <c r="HT129" i="1"/>
  <c r="IC129" i="1"/>
  <c r="IL129" i="1"/>
  <c r="HO130" i="1"/>
  <c r="HW130" i="1"/>
  <c r="IE130" i="1"/>
  <c r="IM130" i="1"/>
  <c r="HP131" i="1"/>
  <c r="HX131" i="1"/>
  <c r="IF131" i="1"/>
  <c r="IN131" i="1"/>
  <c r="HQ132" i="1"/>
  <c r="HY132" i="1"/>
  <c r="IG132" i="1"/>
  <c r="IO132" i="1"/>
  <c r="HR133" i="1"/>
  <c r="HZ133" i="1"/>
  <c r="IH133" i="1"/>
  <c r="IP133" i="1"/>
  <c r="HS134" i="1"/>
  <c r="IA134" i="1"/>
  <c r="II134" i="1"/>
  <c r="HL135" i="1"/>
  <c r="HT135" i="1"/>
  <c r="IB135" i="1"/>
  <c r="IJ135" i="1"/>
  <c r="HM136" i="1"/>
  <c r="HU136" i="1"/>
  <c r="IC136" i="1"/>
  <c r="IK136" i="1"/>
  <c r="HN137" i="1"/>
  <c r="HV137" i="1"/>
  <c r="ID137" i="1"/>
  <c r="IL137" i="1"/>
  <c r="HO138" i="1"/>
  <c r="HW138" i="1"/>
  <c r="IE138" i="1"/>
  <c r="IM138" i="1"/>
  <c r="HP139" i="1"/>
  <c r="HX139" i="1"/>
  <c r="IF139" i="1"/>
  <c r="IN139" i="1"/>
  <c r="HQ140" i="1"/>
  <c r="HY140" i="1"/>
  <c r="IG140" i="1"/>
  <c r="IO140" i="1"/>
  <c r="HR141" i="1"/>
  <c r="HZ141" i="1"/>
  <c r="IH141" i="1"/>
  <c r="IP141" i="1"/>
  <c r="HS142" i="1"/>
  <c r="IA142" i="1"/>
  <c r="II142" i="1"/>
  <c r="HL143" i="1"/>
  <c r="HT143" i="1"/>
  <c r="IB143" i="1"/>
  <c r="IJ143" i="1"/>
  <c r="HM144" i="1"/>
  <c r="HU144" i="1"/>
  <c r="IC144" i="1"/>
  <c r="IK144" i="1"/>
  <c r="HN145" i="1"/>
  <c r="HV145" i="1"/>
  <c r="ID145" i="1"/>
  <c r="IL145" i="1"/>
  <c r="HO146" i="1"/>
  <c r="HW146" i="1"/>
  <c r="IE146" i="1"/>
  <c r="IM146" i="1"/>
  <c r="HP147" i="1"/>
  <c r="HX147" i="1"/>
  <c r="IF147" i="1"/>
  <c r="IN147" i="1"/>
  <c r="HQ148" i="1"/>
  <c r="HY148" i="1"/>
  <c r="IG148" i="1"/>
  <c r="IO148" i="1"/>
  <c r="HR149" i="1"/>
  <c r="HZ149" i="1"/>
  <c r="IH149" i="1"/>
  <c r="IP149" i="1"/>
  <c r="HS150" i="1"/>
  <c r="IA150" i="1"/>
  <c r="II150" i="1"/>
  <c r="HL151" i="1"/>
  <c r="HT151" i="1"/>
  <c r="IB151" i="1"/>
  <c r="IJ151" i="1"/>
  <c r="HM152" i="1"/>
  <c r="HU152" i="1"/>
  <c r="IC152" i="1"/>
  <c r="IK152" i="1"/>
  <c r="HN153" i="1"/>
  <c r="HV153" i="1"/>
  <c r="ID153" i="1"/>
  <c r="IL153" i="1"/>
  <c r="HO154" i="1"/>
  <c r="HW154" i="1"/>
  <c r="IE154" i="1"/>
  <c r="IM154" i="1"/>
  <c r="HP155" i="1"/>
  <c r="HX155" i="1"/>
  <c r="IF155" i="1"/>
  <c r="IN155" i="1"/>
  <c r="HQ156" i="1"/>
  <c r="HY156" i="1"/>
  <c r="IG156" i="1"/>
  <c r="IO156" i="1"/>
  <c r="HR157" i="1"/>
  <c r="HZ157" i="1"/>
  <c r="IH157" i="1"/>
  <c r="IP157" i="1"/>
  <c r="HS158" i="1"/>
  <c r="IA158" i="1"/>
  <c r="II158" i="1"/>
  <c r="HL159" i="1"/>
  <c r="HT159" i="1"/>
  <c r="IJ30" i="1"/>
  <c r="IJ51" i="1"/>
  <c r="IM60" i="1"/>
  <c r="HW66" i="1"/>
  <c r="IG69" i="1"/>
  <c r="HW72" i="1"/>
  <c r="HN75" i="1"/>
  <c r="HY77" i="1"/>
  <c r="IA79" i="1"/>
  <c r="IC81" i="1"/>
  <c r="IE83" i="1"/>
  <c r="IG85" i="1"/>
  <c r="II87" i="1"/>
  <c r="IK89" i="1"/>
  <c r="IM91" i="1"/>
  <c r="IO93" i="1"/>
  <c r="HL96" i="1"/>
  <c r="IG97" i="1"/>
  <c r="HM99" i="1"/>
  <c r="HZ100" i="1"/>
  <c r="IK101" i="1"/>
  <c r="HQ103" i="1"/>
  <c r="HX104" i="1"/>
  <c r="ID105" i="1"/>
  <c r="IH106" i="1"/>
  <c r="II107" i="1"/>
  <c r="IJ108" i="1"/>
  <c r="IK109" i="1"/>
  <c r="IL110" i="1"/>
  <c r="IM111" i="1"/>
  <c r="IN112" i="1"/>
  <c r="IO113" i="1"/>
  <c r="IP114" i="1"/>
  <c r="HL116" i="1"/>
  <c r="HM117" i="1"/>
  <c r="IO117" i="1"/>
  <c r="II118" i="1"/>
  <c r="HZ119" i="1"/>
  <c r="HP120" i="1"/>
  <c r="IK120" i="1"/>
  <c r="IB121" i="1"/>
  <c r="HR122" i="1"/>
  <c r="IM122" i="1"/>
  <c r="ID123" i="1"/>
  <c r="HT124" i="1"/>
  <c r="IO124" i="1"/>
  <c r="IE125" i="1"/>
  <c r="HR126" i="1"/>
  <c r="IJ126" i="1"/>
  <c r="HX127" i="1"/>
  <c r="IP127" i="1"/>
  <c r="IC128" i="1"/>
  <c r="HQ129" i="1"/>
  <c r="II129" i="1"/>
  <c r="HT130" i="1"/>
  <c r="IJ130" i="1"/>
  <c r="HU131" i="1"/>
  <c r="IK131" i="1"/>
  <c r="HV132" i="1"/>
  <c r="IL132" i="1"/>
  <c r="HW133" i="1"/>
  <c r="IM133" i="1"/>
  <c r="HX134" i="1"/>
  <c r="IN134" i="1"/>
  <c r="HY135" i="1"/>
  <c r="IO135" i="1"/>
  <c r="HZ136" i="1"/>
  <c r="IP136" i="1"/>
  <c r="IA137" i="1"/>
  <c r="HL138" i="1"/>
  <c r="IB138" i="1"/>
  <c r="HM139" i="1"/>
  <c r="IC139" i="1"/>
  <c r="HN140" i="1"/>
  <c r="ID140" i="1"/>
  <c r="HO141" i="1"/>
  <c r="IE141" i="1"/>
  <c r="HO142" i="1"/>
  <c r="HZ142" i="1"/>
  <c r="IN142" i="1"/>
  <c r="HU143" i="1"/>
  <c r="IH143" i="1"/>
  <c r="HQ144" i="1"/>
  <c r="IB144" i="1"/>
  <c r="IP144" i="1"/>
  <c r="HW145" i="1"/>
  <c r="IJ145" i="1"/>
  <c r="HR146" i="1"/>
  <c r="IB146" i="1"/>
  <c r="IL146" i="1"/>
  <c r="HS147" i="1"/>
  <c r="IC147" i="1"/>
  <c r="IM147" i="1"/>
  <c r="HT148" i="1"/>
  <c r="ID148" i="1"/>
  <c r="IN148" i="1"/>
  <c r="HU149" i="1"/>
  <c r="IE149" i="1"/>
  <c r="IO149" i="1"/>
  <c r="HV150" i="1"/>
  <c r="IF150" i="1"/>
  <c r="IP150" i="1"/>
  <c r="HW151" i="1"/>
  <c r="IG151" i="1"/>
  <c r="HL152" i="1"/>
  <c r="HW152" i="1"/>
  <c r="IF152" i="1"/>
  <c r="IO152" i="1"/>
  <c r="HS153" i="1"/>
  <c r="IB153" i="1"/>
  <c r="IK153" i="1"/>
  <c r="HP154" i="1"/>
  <c r="HY154" i="1"/>
  <c r="IH154" i="1"/>
  <c r="HL155" i="1"/>
  <c r="HU155" i="1"/>
  <c r="ID155" i="1"/>
  <c r="IM155" i="1"/>
  <c r="HR156" i="1"/>
  <c r="IA156" i="1"/>
  <c r="IJ156" i="1"/>
  <c r="HN157" i="1"/>
  <c r="HW157" i="1"/>
  <c r="IF157" i="1"/>
  <c r="IO157" i="1"/>
  <c r="HT158" i="1"/>
  <c r="IC158" i="1"/>
  <c r="IL158" i="1"/>
  <c r="HP159" i="1"/>
  <c r="HY159" i="1"/>
  <c r="IG159" i="1"/>
  <c r="IO159" i="1"/>
  <c r="HR160" i="1"/>
  <c r="HZ160" i="1"/>
  <c r="IH160" i="1"/>
  <c r="IP160" i="1"/>
  <c r="HS161" i="1"/>
  <c r="IA161" i="1"/>
  <c r="II161" i="1"/>
  <c r="HL162" i="1"/>
  <c r="HT162" i="1"/>
  <c r="IB162" i="1"/>
  <c r="IJ162" i="1"/>
  <c r="HM163" i="1"/>
  <c r="HU163" i="1"/>
  <c r="IC163" i="1"/>
  <c r="IK163" i="1"/>
  <c r="HN164" i="1"/>
  <c r="HV164" i="1"/>
  <c r="ID164" i="1"/>
  <c r="IL164" i="1"/>
  <c r="HO165" i="1"/>
  <c r="HW165" i="1"/>
  <c r="IE165" i="1"/>
  <c r="IM165" i="1"/>
  <c r="HP166" i="1"/>
  <c r="HX166" i="1"/>
  <c r="IF166" i="1"/>
  <c r="IN166" i="1"/>
  <c r="HQ167" i="1"/>
  <c r="HY167" i="1"/>
  <c r="IG167" i="1"/>
  <c r="IO167" i="1"/>
  <c r="HR168" i="1"/>
  <c r="HZ168" i="1"/>
  <c r="IH168" i="1"/>
  <c r="IP168" i="1"/>
  <c r="HS169" i="1"/>
  <c r="IA169" i="1"/>
  <c r="II169" i="1"/>
  <c r="HL170" i="1"/>
  <c r="HT170" i="1"/>
  <c r="IB170" i="1"/>
  <c r="IJ170" i="1"/>
  <c r="HM171" i="1"/>
  <c r="HU171" i="1"/>
  <c r="IC171" i="1"/>
  <c r="IK171" i="1"/>
  <c r="HN172" i="1"/>
  <c r="HV172" i="1"/>
  <c r="ID172" i="1"/>
  <c r="IL172" i="1"/>
  <c r="HO173" i="1"/>
  <c r="HW173" i="1"/>
  <c r="IE173" i="1"/>
  <c r="IM173" i="1"/>
  <c r="HP174" i="1"/>
  <c r="HX174" i="1"/>
  <c r="IF174" i="1"/>
  <c r="IN174" i="1"/>
  <c r="HQ175" i="1"/>
  <c r="HY175" i="1"/>
  <c r="IG175" i="1"/>
  <c r="IO175" i="1"/>
  <c r="HR176" i="1"/>
  <c r="HZ176" i="1"/>
  <c r="IH176" i="1"/>
  <c r="IP176" i="1"/>
  <c r="HS177" i="1"/>
  <c r="IA177" i="1"/>
  <c r="II177" i="1"/>
  <c r="IA35" i="1"/>
  <c r="HQ53" i="1"/>
  <c r="IN61" i="1"/>
  <c r="IO66" i="1"/>
  <c r="HL70" i="1"/>
  <c r="II72" i="1"/>
  <c r="HW75" i="1"/>
  <c r="IG77" i="1"/>
  <c r="II79" i="1"/>
  <c r="IK81" i="1"/>
  <c r="IM83" i="1"/>
  <c r="IO85" i="1"/>
  <c r="HL88" i="1"/>
  <c r="HN90" i="1"/>
  <c r="HP92" i="1"/>
  <c r="HR94" i="1"/>
  <c r="HT96" i="1"/>
  <c r="IM97" i="1"/>
  <c r="HS99" i="1"/>
  <c r="ID100" i="1"/>
  <c r="HL102" i="1"/>
  <c r="HW103" i="1"/>
  <c r="IC104" i="1"/>
  <c r="IH105" i="1"/>
  <c r="IL106" i="1"/>
  <c r="IM107" i="1"/>
  <c r="IN108" i="1"/>
  <c r="IO109" i="1"/>
  <c r="IP110" i="1"/>
  <c r="HL112" i="1"/>
  <c r="HM113" i="1"/>
  <c r="HN114" i="1"/>
  <c r="HO115" i="1"/>
  <c r="HP116" i="1"/>
  <c r="HQ117" i="1"/>
  <c r="IP117" i="1"/>
  <c r="IJ118" i="1"/>
  <c r="IA119" i="1"/>
  <c r="HR120" i="1"/>
  <c r="IL120" i="1"/>
  <c r="IC121" i="1"/>
  <c r="HT122" i="1"/>
  <c r="IN122" i="1"/>
  <c r="IE123" i="1"/>
  <c r="HV124" i="1"/>
  <c r="IP124" i="1"/>
  <c r="IF125" i="1"/>
  <c r="HS126" i="1"/>
  <c r="IL126" i="1"/>
  <c r="HY127" i="1"/>
  <c r="HL128" i="1"/>
  <c r="ID128" i="1"/>
  <c r="HR129" i="1"/>
  <c r="IJ129" i="1"/>
  <c r="HU130" i="1"/>
  <c r="IK130" i="1"/>
  <c r="HV131" i="1"/>
  <c r="IL131" i="1"/>
  <c r="HW132" i="1"/>
  <c r="IM132" i="1"/>
  <c r="HX133" i="1"/>
  <c r="IN133" i="1"/>
  <c r="HY134" i="1"/>
  <c r="IO134" i="1"/>
  <c r="HZ135" i="1"/>
  <c r="IP135" i="1"/>
  <c r="IA136" i="1"/>
  <c r="HL137" i="1"/>
  <c r="IB137" i="1"/>
  <c r="HM138" i="1"/>
  <c r="IC138" i="1"/>
  <c r="HN139" i="1"/>
  <c r="ID139" i="1"/>
  <c r="HO140" i="1"/>
  <c r="IE140" i="1"/>
  <c r="HP141" i="1"/>
  <c r="IF141" i="1"/>
  <c r="HP142" i="1"/>
  <c r="IB142" i="1"/>
  <c r="IO142" i="1"/>
  <c r="HX143" i="1"/>
  <c r="II143" i="1"/>
  <c r="HR144" i="1"/>
  <c r="ID144" i="1"/>
  <c r="HL145" i="1"/>
  <c r="HZ145" i="1"/>
  <c r="IK145" i="1"/>
  <c r="HS146" i="1"/>
  <c r="IC146" i="1"/>
  <c r="IN146" i="1"/>
  <c r="HT147" i="1"/>
  <c r="ID147" i="1"/>
  <c r="IO147" i="1"/>
  <c r="HU148" i="1"/>
  <c r="IE148" i="1"/>
  <c r="IP148" i="1"/>
  <c r="HV149" i="1"/>
  <c r="IF149" i="1"/>
  <c r="HL150" i="1"/>
  <c r="HW150" i="1"/>
  <c r="IG150" i="1"/>
  <c r="HM151" i="1"/>
  <c r="HX151" i="1"/>
  <c r="IH151" i="1"/>
  <c r="HN152" i="1"/>
  <c r="HX152" i="1"/>
  <c r="IG152" i="1"/>
  <c r="IP152" i="1"/>
  <c r="HT153" i="1"/>
  <c r="IC153" i="1"/>
  <c r="IM153" i="1"/>
  <c r="HQ154" i="1"/>
  <c r="HZ154" i="1"/>
  <c r="II154" i="1"/>
  <c r="HM155" i="1"/>
  <c r="HV155" i="1"/>
  <c r="IE155" i="1"/>
  <c r="IO155" i="1"/>
  <c r="HS156" i="1"/>
  <c r="IB156" i="1"/>
  <c r="IK156" i="1"/>
  <c r="HO157" i="1"/>
  <c r="HX157" i="1"/>
  <c r="IG157" i="1"/>
  <c r="HL158" i="1"/>
  <c r="HU158" i="1"/>
  <c r="ID158" i="1"/>
  <c r="IM158" i="1"/>
  <c r="HQ159" i="1"/>
  <c r="HZ159" i="1"/>
  <c r="IH159" i="1"/>
  <c r="IP159" i="1"/>
  <c r="HS160" i="1"/>
  <c r="IA160" i="1"/>
  <c r="II160" i="1"/>
  <c r="HL161" i="1"/>
  <c r="HT161" i="1"/>
  <c r="IB161" i="1"/>
  <c r="IJ161" i="1"/>
  <c r="HM162" i="1"/>
  <c r="HU162" i="1"/>
  <c r="IC162" i="1"/>
  <c r="IK162" i="1"/>
  <c r="HN163" i="1"/>
  <c r="HV163" i="1"/>
  <c r="ID163" i="1"/>
  <c r="IL163" i="1"/>
  <c r="HO164" i="1"/>
  <c r="HW164" i="1"/>
  <c r="IE164" i="1"/>
  <c r="IM164" i="1"/>
  <c r="HP165" i="1"/>
  <c r="HX165" i="1"/>
  <c r="IF165" i="1"/>
  <c r="IN165" i="1"/>
  <c r="HQ166" i="1"/>
  <c r="HY166" i="1"/>
  <c r="IG166" i="1"/>
  <c r="IO166" i="1"/>
  <c r="HR167" i="1"/>
  <c r="HZ167" i="1"/>
  <c r="IH167" i="1"/>
  <c r="IP167" i="1"/>
  <c r="HS168" i="1"/>
  <c r="IA168" i="1"/>
  <c r="II168" i="1"/>
  <c r="HL169" i="1"/>
  <c r="HT169" i="1"/>
  <c r="IB169" i="1"/>
  <c r="IJ169" i="1"/>
  <c r="IL37" i="1"/>
  <c r="II53" i="1"/>
  <c r="HY62" i="1"/>
  <c r="HR67" i="1"/>
  <c r="HR70" i="1"/>
  <c r="IM72" i="1"/>
  <c r="IA75" i="1"/>
  <c r="IK77" i="1"/>
  <c r="IM79" i="1"/>
  <c r="IO81" i="1"/>
  <c r="HL84" i="1"/>
  <c r="HN86" i="1"/>
  <c r="HP88" i="1"/>
  <c r="HR90" i="1"/>
  <c r="HT92" i="1"/>
  <c r="HV94" i="1"/>
  <c r="HX96" i="1"/>
  <c r="IN97" i="1"/>
  <c r="HT99" i="1"/>
  <c r="IF100" i="1"/>
  <c r="HM102" i="1"/>
  <c r="HX103" i="1"/>
  <c r="ID104" i="1"/>
  <c r="II105" i="1"/>
  <c r="IM106" i="1"/>
  <c r="IN107" i="1"/>
  <c r="IO108" i="1"/>
  <c r="IP109" i="1"/>
  <c r="HL111" i="1"/>
  <c r="HM112" i="1"/>
  <c r="HN113" i="1"/>
  <c r="HO114" i="1"/>
  <c r="HP115" i="1"/>
  <c r="HQ116" i="1"/>
  <c r="HR117" i="1"/>
  <c r="HL118" i="1"/>
  <c r="IL118" i="1"/>
  <c r="IB119" i="1"/>
  <c r="HS120" i="1"/>
  <c r="IN120" i="1"/>
  <c r="ID121" i="1"/>
  <c r="HU122" i="1"/>
  <c r="IP122" i="1"/>
  <c r="IF123" i="1"/>
  <c r="HW124" i="1"/>
  <c r="HM125" i="1"/>
  <c r="IG125" i="1"/>
  <c r="HT126" i="1"/>
  <c r="IM126" i="1"/>
  <c r="HZ127" i="1"/>
  <c r="HM128" i="1"/>
  <c r="IF128" i="1"/>
  <c r="HS129" i="1"/>
  <c r="IK129" i="1"/>
  <c r="HV130" i="1"/>
  <c r="IL130" i="1"/>
  <c r="HW131" i="1"/>
  <c r="IM131" i="1"/>
  <c r="HX132" i="1"/>
  <c r="IN132" i="1"/>
  <c r="HY133" i="1"/>
  <c r="IO133" i="1"/>
  <c r="HZ134" i="1"/>
  <c r="IP134" i="1"/>
  <c r="IA135" i="1"/>
  <c r="HL136" i="1"/>
  <c r="IB136" i="1"/>
  <c r="HM137" i="1"/>
  <c r="IC137" i="1"/>
  <c r="HN138" i="1"/>
  <c r="ID138" i="1"/>
  <c r="HO139" i="1"/>
  <c r="IE139" i="1"/>
  <c r="HP140" i="1"/>
  <c r="IF140" i="1"/>
  <c r="HQ141" i="1"/>
  <c r="IG141" i="1"/>
  <c r="HQ142" i="1"/>
  <c r="IE142" i="1"/>
  <c r="IP142" i="1"/>
  <c r="HY143" i="1"/>
  <c r="IK143" i="1"/>
  <c r="HS144" i="1"/>
  <c r="IG144" i="1"/>
  <c r="HM145" i="1"/>
  <c r="IA145" i="1"/>
  <c r="IM145" i="1"/>
  <c r="HT146" i="1"/>
  <c r="ID146" i="1"/>
  <c r="IP146" i="1"/>
  <c r="HU147" i="1"/>
  <c r="IE147" i="1"/>
  <c r="HL148" i="1"/>
  <c r="HV148" i="1"/>
  <c r="IF148" i="1"/>
  <c r="HM149" i="1"/>
  <c r="HW149" i="1"/>
  <c r="IG149" i="1"/>
  <c r="HN150" i="1"/>
  <c r="HX150" i="1"/>
  <c r="IH150" i="1"/>
  <c r="HO151" i="1"/>
  <c r="HY151" i="1"/>
  <c r="II151" i="1"/>
  <c r="HP152" i="1"/>
  <c r="HY152" i="1"/>
  <c r="IH152" i="1"/>
  <c r="HL153" i="1"/>
  <c r="HU153" i="1"/>
  <c r="IE153" i="1"/>
  <c r="IN153" i="1"/>
  <c r="HR154" i="1"/>
  <c r="IA154" i="1"/>
  <c r="IJ154" i="1"/>
  <c r="HN155" i="1"/>
  <c r="HW155" i="1"/>
  <c r="IG155" i="1"/>
  <c r="IP155" i="1"/>
  <c r="HT156" i="1"/>
  <c r="IC156" i="1"/>
  <c r="IL156" i="1"/>
  <c r="HP157" i="1"/>
  <c r="HY157" i="1"/>
  <c r="II157" i="1"/>
  <c r="HM158" i="1"/>
  <c r="HV158" i="1"/>
  <c r="IE158" i="1"/>
  <c r="IN158" i="1"/>
  <c r="HR159" i="1"/>
  <c r="IA159" i="1"/>
  <c r="II159" i="1"/>
  <c r="HL160" i="1"/>
  <c r="HT160" i="1"/>
  <c r="IB160" i="1"/>
  <c r="IJ160" i="1"/>
  <c r="HM161" i="1"/>
  <c r="HU161" i="1"/>
  <c r="IC161" i="1"/>
  <c r="IK161" i="1"/>
  <c r="HN162" i="1"/>
  <c r="HV162" i="1"/>
  <c r="ID162" i="1"/>
  <c r="IL162" i="1"/>
  <c r="HO163" i="1"/>
  <c r="HW163" i="1"/>
  <c r="IE163" i="1"/>
  <c r="IM163" i="1"/>
  <c r="HP164" i="1"/>
  <c r="HX164" i="1"/>
  <c r="IF164" i="1"/>
  <c r="IN164" i="1"/>
  <c r="HQ165" i="1"/>
  <c r="HY165" i="1"/>
  <c r="IG165" i="1"/>
  <c r="IO165" i="1"/>
  <c r="HR166" i="1"/>
  <c r="HZ166" i="1"/>
  <c r="IH166" i="1"/>
  <c r="IP166" i="1"/>
  <c r="HS167" i="1"/>
  <c r="IA167" i="1"/>
  <c r="II167" i="1"/>
  <c r="HL168" i="1"/>
  <c r="HT168" i="1"/>
  <c r="IB168" i="1"/>
  <c r="IJ168" i="1"/>
  <c r="HM169" i="1"/>
  <c r="HU169" i="1"/>
  <c r="IC169" i="1"/>
  <c r="IK169" i="1"/>
  <c r="HY48" i="1"/>
  <c r="HU58" i="1"/>
  <c r="HL65" i="1"/>
  <c r="IK68" i="1"/>
  <c r="IC71" i="1"/>
  <c r="HS74" i="1"/>
  <c r="IG76" i="1"/>
  <c r="IL78" i="1"/>
  <c r="IN80" i="1"/>
  <c r="IP82" i="1"/>
  <c r="HM85" i="1"/>
  <c r="HO87" i="1"/>
  <c r="HQ89" i="1"/>
  <c r="HS91" i="1"/>
  <c r="HU93" i="1"/>
  <c r="HW95" i="1"/>
  <c r="HR97" i="1"/>
  <c r="ID98" i="1"/>
  <c r="IP99" i="1"/>
  <c r="HV101" i="1"/>
  <c r="IH102" i="1"/>
  <c r="HL104" i="1"/>
  <c r="HQ105" i="1"/>
  <c r="HW106" i="1"/>
  <c r="HX107" i="1"/>
  <c r="HY108" i="1"/>
  <c r="HZ109" i="1"/>
  <c r="IA110" i="1"/>
  <c r="IB111" i="1"/>
  <c r="IC112" i="1"/>
  <c r="ID113" i="1"/>
  <c r="IE114" i="1"/>
  <c r="IF115" i="1"/>
  <c r="IG116" i="1"/>
  <c r="IF117" i="1"/>
  <c r="HZ118" i="1"/>
  <c r="HR119" i="1"/>
  <c r="IM119" i="1"/>
  <c r="IC120" i="1"/>
  <c r="HT121" i="1"/>
  <c r="IO121" i="1"/>
  <c r="IE122" i="1"/>
  <c r="HV123" i="1"/>
  <c r="HL124" i="1"/>
  <c r="IG124" i="1"/>
  <c r="HX125" i="1"/>
  <c r="IP125" i="1"/>
  <c r="ID126" i="1"/>
  <c r="HQ127" i="1"/>
  <c r="II127" i="1"/>
  <c r="HV128" i="1"/>
  <c r="IO128" i="1"/>
  <c r="IB129" i="1"/>
  <c r="HN130" i="1"/>
  <c r="ID130" i="1"/>
  <c r="HO131" i="1"/>
  <c r="IE131" i="1"/>
  <c r="HP132" i="1"/>
  <c r="IF132" i="1"/>
  <c r="HQ133" i="1"/>
  <c r="IG133" i="1"/>
  <c r="HR134" i="1"/>
  <c r="IH134" i="1"/>
  <c r="HS135" i="1"/>
  <c r="II135" i="1"/>
  <c r="HT136" i="1"/>
  <c r="IJ136" i="1"/>
  <c r="HU137" i="1"/>
  <c r="IK137" i="1"/>
  <c r="HV138" i="1"/>
  <c r="IL138" i="1"/>
  <c r="HW139" i="1"/>
  <c r="IM139" i="1"/>
  <c r="HX140" i="1"/>
  <c r="IN140" i="1"/>
  <c r="HY141" i="1"/>
  <c r="IO141" i="1"/>
  <c r="HX142" i="1"/>
  <c r="IJ142" i="1"/>
  <c r="HR143" i="1"/>
  <c r="IF143" i="1"/>
  <c r="HL144" i="1"/>
  <c r="HZ144" i="1"/>
  <c r="IL144" i="1"/>
  <c r="HT145" i="1"/>
  <c r="IH145" i="1"/>
  <c r="HN146" i="1"/>
  <c r="HZ146" i="1"/>
  <c r="IJ146" i="1"/>
  <c r="HO147" i="1"/>
  <c r="IA147" i="1"/>
  <c r="IK147" i="1"/>
  <c r="HP148" i="1"/>
  <c r="IB148" i="1"/>
  <c r="IL148" i="1"/>
  <c r="HQ149" i="1"/>
  <c r="IC149" i="1"/>
  <c r="IM149" i="1"/>
  <c r="HR150" i="1"/>
  <c r="ID150" i="1"/>
  <c r="IN150" i="1"/>
  <c r="HS151" i="1"/>
  <c r="IE151" i="1"/>
  <c r="IO151" i="1"/>
  <c r="HT152" i="1"/>
  <c r="ID152" i="1"/>
  <c r="IM152" i="1"/>
  <c r="HQ153" i="1"/>
  <c r="HZ153" i="1"/>
  <c r="II153" i="1"/>
  <c r="HM154" i="1"/>
  <c r="HV154" i="1"/>
  <c r="IF154" i="1"/>
  <c r="IO154" i="1"/>
  <c r="HS155" i="1"/>
  <c r="IB155" i="1"/>
  <c r="IK155" i="1"/>
  <c r="HO156" i="1"/>
  <c r="HX156" i="1"/>
  <c r="IH156" i="1"/>
  <c r="HL157" i="1"/>
  <c r="HU157" i="1"/>
  <c r="ID157" i="1"/>
  <c r="IM157" i="1"/>
  <c r="HQ158" i="1"/>
  <c r="HZ158" i="1"/>
  <c r="IJ158" i="1"/>
  <c r="HN159" i="1"/>
  <c r="HW159" i="1"/>
  <c r="IE159" i="1"/>
  <c r="IM159" i="1"/>
  <c r="HP160" i="1"/>
  <c r="HX160" i="1"/>
  <c r="IF160" i="1"/>
  <c r="IN160" i="1"/>
  <c r="HQ161" i="1"/>
  <c r="HY161" i="1"/>
  <c r="IG161" i="1"/>
  <c r="IO161" i="1"/>
  <c r="HR162" i="1"/>
  <c r="HZ162" i="1"/>
  <c r="IH162" i="1"/>
  <c r="IP162" i="1"/>
  <c r="HS163" i="1"/>
  <c r="IA163" i="1"/>
  <c r="II163" i="1"/>
  <c r="HL164" i="1"/>
  <c r="HT164" i="1"/>
  <c r="IB164" i="1"/>
  <c r="IJ164" i="1"/>
  <c r="HM165" i="1"/>
  <c r="HU165" i="1"/>
  <c r="IC165" i="1"/>
  <c r="IK165" i="1"/>
  <c r="HN166" i="1"/>
  <c r="HV166" i="1"/>
  <c r="ID166" i="1"/>
  <c r="IL166" i="1"/>
  <c r="HO167" i="1"/>
  <c r="HW167" i="1"/>
  <c r="IE167" i="1"/>
  <c r="IM167" i="1"/>
  <c r="HP168" i="1"/>
  <c r="HX168" i="1"/>
  <c r="IF168" i="1"/>
  <c r="IN168" i="1"/>
  <c r="HQ169" i="1"/>
  <c r="HY169" i="1"/>
  <c r="IG169" i="1"/>
  <c r="IO169" i="1"/>
  <c r="HR170" i="1"/>
  <c r="HZ170" i="1"/>
  <c r="IH170" i="1"/>
  <c r="IP170" i="1"/>
  <c r="HS171" i="1"/>
  <c r="IA171" i="1"/>
  <c r="II171" i="1"/>
  <c r="HL172" i="1"/>
  <c r="HT172" i="1"/>
  <c r="IB172" i="1"/>
  <c r="IJ172" i="1"/>
  <c r="HM173" i="1"/>
  <c r="HU173" i="1"/>
  <c r="IC173" i="1"/>
  <c r="IK173" i="1"/>
  <c r="HN174" i="1"/>
  <c r="HV174" i="1"/>
  <c r="ID174" i="1"/>
  <c r="IL174" i="1"/>
  <c r="HO175" i="1"/>
  <c r="HW175" i="1"/>
  <c r="IE175" i="1"/>
  <c r="IM175" i="1"/>
  <c r="HP176" i="1"/>
  <c r="HX176" i="1"/>
  <c r="IF176" i="1"/>
  <c r="IN176" i="1"/>
  <c r="HQ177" i="1"/>
  <c r="HY177" i="1"/>
  <c r="IG177" i="1"/>
  <c r="IO177" i="1"/>
  <c r="HR178" i="1"/>
  <c r="HZ178" i="1"/>
  <c r="IH178" i="1"/>
  <c r="IP178" i="1"/>
  <c r="HS179" i="1"/>
  <c r="IA179" i="1"/>
  <c r="II179" i="1"/>
  <c r="HL180" i="1"/>
  <c r="HT180" i="1"/>
  <c r="IB180" i="1"/>
  <c r="IJ180" i="1"/>
  <c r="HM181" i="1"/>
  <c r="HU181" i="1"/>
  <c r="IC181" i="1"/>
  <c r="IK181" i="1"/>
  <c r="HN182" i="1"/>
  <c r="HV182" i="1"/>
  <c r="ID182" i="1"/>
  <c r="IL182" i="1"/>
  <c r="HO183" i="1"/>
  <c r="HW183" i="1"/>
  <c r="IE183" i="1"/>
  <c r="IM183" i="1"/>
  <c r="HP184" i="1"/>
  <c r="HX184" i="1"/>
  <c r="IF184" i="1"/>
  <c r="IN184" i="1"/>
  <c r="HQ185" i="1"/>
  <c r="IN39" i="1"/>
  <c r="IK62" i="1"/>
  <c r="HW70" i="1"/>
  <c r="IF75" i="1"/>
  <c r="HL80" i="1"/>
  <c r="HP84" i="1"/>
  <c r="HT88" i="1"/>
  <c r="HX92" i="1"/>
  <c r="IB96" i="1"/>
  <c r="HY99" i="1"/>
  <c r="HP102" i="1"/>
  <c r="IG104" i="1"/>
  <c r="IP106" i="1"/>
  <c r="HM109" i="1"/>
  <c r="HO111" i="1"/>
  <c r="HQ113" i="1"/>
  <c r="HS115" i="1"/>
  <c r="HU117" i="1"/>
  <c r="IO118" i="1"/>
  <c r="HU120" i="1"/>
  <c r="IG121" i="1"/>
  <c r="HN123" i="1"/>
  <c r="HY124" i="1"/>
  <c r="II125" i="1"/>
  <c r="IO126" i="1"/>
  <c r="HP128" i="1"/>
  <c r="HU129" i="1"/>
  <c r="HX130" i="1"/>
  <c r="HY131" i="1"/>
  <c r="HZ132" i="1"/>
  <c r="IA133" i="1"/>
  <c r="IB134" i="1"/>
  <c r="IC135" i="1"/>
  <c r="ID136" i="1"/>
  <c r="IE137" i="1"/>
  <c r="IF138" i="1"/>
  <c r="IG139" i="1"/>
  <c r="IH140" i="1"/>
  <c r="II141" i="1"/>
  <c r="IF142" i="1"/>
  <c r="HZ143" i="1"/>
  <c r="HT144" i="1"/>
  <c r="HO145" i="1"/>
  <c r="IP145" i="1"/>
  <c r="IF146" i="1"/>
  <c r="HV147" i="1"/>
  <c r="HM148" i="1"/>
  <c r="IH148" i="1"/>
  <c r="HX149" i="1"/>
  <c r="HO150" i="1"/>
  <c r="IJ150" i="1"/>
  <c r="HZ151" i="1"/>
  <c r="HQ152" i="1"/>
  <c r="II152" i="1"/>
  <c r="HW153" i="1"/>
  <c r="IO153" i="1"/>
  <c r="IB154" i="1"/>
  <c r="HO155" i="1"/>
  <c r="IH155" i="1"/>
  <c r="HU156" i="1"/>
  <c r="IM156" i="1"/>
  <c r="IA157" i="1"/>
  <c r="HN158" i="1"/>
  <c r="IF158" i="1"/>
  <c r="HS159" i="1"/>
  <c r="IJ159" i="1"/>
  <c r="HU160" i="1"/>
  <c r="IK160" i="1"/>
  <c r="HV161" i="1"/>
  <c r="IL161" i="1"/>
  <c r="HW162" i="1"/>
  <c r="IM162" i="1"/>
  <c r="HX163" i="1"/>
  <c r="IN163" i="1"/>
  <c r="HY164" i="1"/>
  <c r="IO164" i="1"/>
  <c r="HZ165" i="1"/>
  <c r="IP165" i="1"/>
  <c r="IA166" i="1"/>
  <c r="HL167" i="1"/>
  <c r="IB167" i="1"/>
  <c r="HM168" i="1"/>
  <c r="IC168" i="1"/>
  <c r="HN169" i="1"/>
  <c r="ID169" i="1"/>
  <c r="HM170" i="1"/>
  <c r="HW170" i="1"/>
  <c r="IG170" i="1"/>
  <c r="HN171" i="1"/>
  <c r="HX171" i="1"/>
  <c r="IH171" i="1"/>
  <c r="HO172" i="1"/>
  <c r="HY172" i="1"/>
  <c r="II172" i="1"/>
  <c r="HP173" i="1"/>
  <c r="HZ173" i="1"/>
  <c r="IJ173" i="1"/>
  <c r="HQ174" i="1"/>
  <c r="IA174" i="1"/>
  <c r="IK174" i="1"/>
  <c r="HR175" i="1"/>
  <c r="IB175" i="1"/>
  <c r="IL175" i="1"/>
  <c r="HS176" i="1"/>
  <c r="IC176" i="1"/>
  <c r="IM176" i="1"/>
  <c r="HT177" i="1"/>
  <c r="ID177" i="1"/>
  <c r="IN177" i="1"/>
  <c r="HS178" i="1"/>
  <c r="IB178" i="1"/>
  <c r="IK178" i="1"/>
  <c r="HO179" i="1"/>
  <c r="HX179" i="1"/>
  <c r="IG179" i="1"/>
  <c r="IP179" i="1"/>
  <c r="HU180" i="1"/>
  <c r="ID180" i="1"/>
  <c r="IM180" i="1"/>
  <c r="HQ181" i="1"/>
  <c r="HZ181" i="1"/>
  <c r="II181" i="1"/>
  <c r="HM182" i="1"/>
  <c r="HW182" i="1"/>
  <c r="IF182" i="1"/>
  <c r="IO182" i="1"/>
  <c r="HS183" i="1"/>
  <c r="IB183" i="1"/>
  <c r="IK183" i="1"/>
  <c r="HO184" i="1"/>
  <c r="HY184" i="1"/>
  <c r="IH184" i="1"/>
  <c r="HL185" i="1"/>
  <c r="HU185" i="1"/>
  <c r="IC185" i="1"/>
  <c r="IK185" i="1"/>
  <c r="HN186" i="1"/>
  <c r="HV186" i="1"/>
  <c r="ID186" i="1"/>
  <c r="IL186" i="1"/>
  <c r="HO187" i="1"/>
  <c r="HW187" i="1"/>
  <c r="IE187" i="1"/>
  <c r="IM187" i="1"/>
  <c r="HP188" i="1"/>
  <c r="HX188" i="1"/>
  <c r="IF188" i="1"/>
  <c r="IN188" i="1"/>
  <c r="HQ189" i="1"/>
  <c r="HY189" i="1"/>
  <c r="IG189" i="1"/>
  <c r="IO189" i="1"/>
  <c r="HR190" i="1"/>
  <c r="HZ190" i="1"/>
  <c r="IH190" i="1"/>
  <c r="IP190" i="1"/>
  <c r="HS191" i="1"/>
  <c r="IA191" i="1"/>
  <c r="II191" i="1"/>
  <c r="HL192" i="1"/>
  <c r="HT192" i="1"/>
  <c r="IB192" i="1"/>
  <c r="IJ192" i="1"/>
  <c r="HM193" i="1"/>
  <c r="HU193" i="1"/>
  <c r="IC193" i="1"/>
  <c r="IK193" i="1"/>
  <c r="HN194" i="1"/>
  <c r="HV194" i="1"/>
  <c r="ID194" i="1"/>
  <c r="IL194" i="1"/>
  <c r="HO195" i="1"/>
  <c r="HW195" i="1"/>
  <c r="IE195" i="1"/>
  <c r="IM195" i="1"/>
  <c r="HP196" i="1"/>
  <c r="HX196" i="1"/>
  <c r="IF196" i="1"/>
  <c r="IN196" i="1"/>
  <c r="HK36" i="1"/>
  <c r="HK44" i="1"/>
  <c r="HK52" i="1"/>
  <c r="HK60" i="1"/>
  <c r="HK68" i="1"/>
  <c r="HK76" i="1"/>
  <c r="HK84" i="1"/>
  <c r="HK92" i="1"/>
  <c r="HK100" i="1"/>
  <c r="HK108" i="1"/>
  <c r="HK116" i="1"/>
  <c r="HK124" i="1"/>
  <c r="HK132" i="1"/>
  <c r="HK140" i="1"/>
  <c r="HK148" i="1"/>
  <c r="HK156" i="1"/>
  <c r="HK164" i="1"/>
  <c r="HK172" i="1"/>
  <c r="HK180" i="1"/>
  <c r="HK188" i="1"/>
  <c r="HK196" i="1"/>
  <c r="HK30" i="1"/>
  <c r="HK20" i="1"/>
  <c r="HK6" i="1"/>
  <c r="HQ46" i="1"/>
  <c r="HQ64" i="1"/>
  <c r="HM71" i="1"/>
  <c r="HS76" i="1"/>
  <c r="IB80" i="1"/>
  <c r="IF84" i="1"/>
  <c r="IJ88" i="1"/>
  <c r="IN92" i="1"/>
  <c r="IO96" i="1"/>
  <c r="II99" i="1"/>
  <c r="IB102" i="1"/>
  <c r="IP104" i="1"/>
  <c r="HS107" i="1"/>
  <c r="HU109" i="1"/>
  <c r="HW111" i="1"/>
  <c r="HY113" i="1"/>
  <c r="IA115" i="1"/>
  <c r="IA117" i="1"/>
  <c r="HO119" i="1"/>
  <c r="IA120" i="1"/>
  <c r="IL121" i="1"/>
  <c r="HS123" i="1"/>
  <c r="IE124" i="1"/>
  <c r="IN125" i="1"/>
  <c r="HO127" i="1"/>
  <c r="HT128" i="1"/>
  <c r="HZ129" i="1"/>
  <c r="IB130" i="1"/>
  <c r="IC131" i="1"/>
  <c r="ID132" i="1"/>
  <c r="IE133" i="1"/>
  <c r="IF134" i="1"/>
  <c r="IG135" i="1"/>
  <c r="IH136" i="1"/>
  <c r="II137" i="1"/>
  <c r="IJ138" i="1"/>
  <c r="IK139" i="1"/>
  <c r="IL140" i="1"/>
  <c r="IM141" i="1"/>
  <c r="IG142" i="1"/>
  <c r="IA143" i="1"/>
  <c r="HV144" i="1"/>
  <c r="HR145" i="1"/>
  <c r="HL146" i="1"/>
  <c r="IH146" i="1"/>
  <c r="HW147" i="1"/>
  <c r="HN148" i="1"/>
  <c r="IJ148" i="1"/>
  <c r="HY149" i="1"/>
  <c r="HP150" i="1"/>
  <c r="IL150" i="1"/>
  <c r="IA151" i="1"/>
  <c r="HR152" i="1"/>
  <c r="IJ152" i="1"/>
  <c r="HX153" i="1"/>
  <c r="IP153" i="1"/>
  <c r="IC154" i="1"/>
  <c r="HQ155" i="1"/>
  <c r="II155" i="1"/>
  <c r="HV156" i="1"/>
  <c r="IN156" i="1"/>
  <c r="IB157" i="1"/>
  <c r="HO158" i="1"/>
  <c r="IG158" i="1"/>
  <c r="HU159" i="1"/>
  <c r="IK159" i="1"/>
  <c r="HV160" i="1"/>
  <c r="IL160" i="1"/>
  <c r="HW161" i="1"/>
  <c r="IM161" i="1"/>
  <c r="HX162" i="1"/>
  <c r="IN162" i="1"/>
  <c r="HY163" i="1"/>
  <c r="IO163" i="1"/>
  <c r="HZ164" i="1"/>
  <c r="IP164" i="1"/>
  <c r="IA165" i="1"/>
  <c r="HL166" i="1"/>
  <c r="IB166" i="1"/>
  <c r="HM167" i="1"/>
  <c r="IC167" i="1"/>
  <c r="HN168" i="1"/>
  <c r="ID168" i="1"/>
  <c r="HO169" i="1"/>
  <c r="IE169" i="1"/>
  <c r="HN170" i="1"/>
  <c r="HX170" i="1"/>
  <c r="II170" i="1"/>
  <c r="HO171" i="1"/>
  <c r="HY171" i="1"/>
  <c r="IJ171" i="1"/>
  <c r="HP172" i="1"/>
  <c r="HZ172" i="1"/>
  <c r="IK172" i="1"/>
  <c r="HQ173" i="1"/>
  <c r="IA173" i="1"/>
  <c r="IL173" i="1"/>
  <c r="HR174" i="1"/>
  <c r="IB174" i="1"/>
  <c r="IM174" i="1"/>
  <c r="HS175" i="1"/>
  <c r="IC175" i="1"/>
  <c r="IN175" i="1"/>
  <c r="HT176" i="1"/>
  <c r="ID176" i="1"/>
  <c r="IO176" i="1"/>
  <c r="HU177" i="1"/>
  <c r="IE177" i="1"/>
  <c r="IP177" i="1"/>
  <c r="HT178" i="1"/>
  <c r="IC178" i="1"/>
  <c r="IL178" i="1"/>
  <c r="HP179" i="1"/>
  <c r="HY179" i="1"/>
  <c r="IH179" i="1"/>
  <c r="HM180" i="1"/>
  <c r="HV180" i="1"/>
  <c r="IE180" i="1"/>
  <c r="IN180" i="1"/>
  <c r="HR181" i="1"/>
  <c r="IA181" i="1"/>
  <c r="IJ181" i="1"/>
  <c r="HO182" i="1"/>
  <c r="HX182" i="1"/>
  <c r="IG182" i="1"/>
  <c r="IP182" i="1"/>
  <c r="HT183" i="1"/>
  <c r="IC183" i="1"/>
  <c r="IL183" i="1"/>
  <c r="HQ184" i="1"/>
  <c r="HZ184" i="1"/>
  <c r="II184" i="1"/>
  <c r="HM185" i="1"/>
  <c r="HV185" i="1"/>
  <c r="ID185" i="1"/>
  <c r="IL185" i="1"/>
  <c r="HO186" i="1"/>
  <c r="HW186" i="1"/>
  <c r="IE186" i="1"/>
  <c r="IM186" i="1"/>
  <c r="HP187" i="1"/>
  <c r="HX187" i="1"/>
  <c r="IF187" i="1"/>
  <c r="IN187" i="1"/>
  <c r="HQ188" i="1"/>
  <c r="HY188" i="1"/>
  <c r="IG188" i="1"/>
  <c r="IO188" i="1"/>
  <c r="HR189" i="1"/>
  <c r="HZ189" i="1"/>
  <c r="IH189" i="1"/>
  <c r="IP189" i="1"/>
  <c r="HS190" i="1"/>
  <c r="IA190" i="1"/>
  <c r="II190" i="1"/>
  <c r="HL191" i="1"/>
  <c r="HT191" i="1"/>
  <c r="IB191" i="1"/>
  <c r="IJ191" i="1"/>
  <c r="HM192" i="1"/>
  <c r="HU192" i="1"/>
  <c r="IC192" i="1"/>
  <c r="IK192" i="1"/>
  <c r="HN193" i="1"/>
  <c r="HV193" i="1"/>
  <c r="ID193" i="1"/>
  <c r="IL193" i="1"/>
  <c r="HO194" i="1"/>
  <c r="HW194" i="1"/>
  <c r="IE194" i="1"/>
  <c r="IM194" i="1"/>
  <c r="HP195" i="1"/>
  <c r="HX195" i="1"/>
  <c r="IF195" i="1"/>
  <c r="IN195" i="1"/>
  <c r="HQ196" i="1"/>
  <c r="HY196" i="1"/>
  <c r="IG196" i="1"/>
  <c r="IO196" i="1"/>
  <c r="HK37" i="1"/>
  <c r="HK45" i="1"/>
  <c r="HK53" i="1"/>
  <c r="HK61" i="1"/>
  <c r="HK69" i="1"/>
  <c r="HK77" i="1"/>
  <c r="HK85" i="1"/>
  <c r="HK93" i="1"/>
  <c r="HK101" i="1"/>
  <c r="HK109" i="1"/>
  <c r="HK117" i="1"/>
  <c r="HK125" i="1"/>
  <c r="HK133" i="1"/>
  <c r="HK141" i="1"/>
  <c r="HK149" i="1"/>
  <c r="HK157" i="1"/>
  <c r="HK165" i="1"/>
  <c r="HK173" i="1"/>
  <c r="HK181" i="1"/>
  <c r="HK189" i="1"/>
  <c r="HK23" i="1"/>
  <c r="HK13" i="1"/>
  <c r="HK21" i="1"/>
  <c r="HK7" i="1"/>
  <c r="HT65" i="1"/>
  <c r="HM81" i="1"/>
  <c r="HU89" i="1"/>
  <c r="HW97" i="1"/>
  <c r="IL102" i="1"/>
  <c r="IA107" i="1"/>
  <c r="IE111" i="1"/>
  <c r="II115" i="1"/>
  <c r="HT119" i="1"/>
  <c r="HM122" i="1"/>
  <c r="IJ124" i="1"/>
  <c r="HS127" i="1"/>
  <c r="ID129" i="1"/>
  <c r="IG131" i="1"/>
  <c r="II133" i="1"/>
  <c r="IK135" i="1"/>
  <c r="IM137" i="1"/>
  <c r="IO139" i="1"/>
  <c r="HL142" i="1"/>
  <c r="IG143" i="1"/>
  <c r="HU145" i="1"/>
  <c r="IK146" i="1"/>
  <c r="IB147" i="1"/>
  <c r="IM148" i="1"/>
  <c r="HT150" i="1"/>
  <c r="IF151" i="1"/>
  <c r="IN152" i="1"/>
  <c r="HN154" i="1"/>
  <c r="HT155" i="1"/>
  <c r="HZ156" i="1"/>
  <c r="IE157" i="1"/>
  <c r="IK158" i="1"/>
  <c r="IN159" i="1"/>
  <c r="IO160" i="1"/>
  <c r="IP161" i="1"/>
  <c r="HL163" i="1"/>
  <c r="HM164" i="1"/>
  <c r="HN165" i="1"/>
  <c r="HO166" i="1"/>
  <c r="IE166" i="1"/>
  <c r="IF167" i="1"/>
  <c r="IG168" i="1"/>
  <c r="IH169" i="1"/>
  <c r="IA170" i="1"/>
  <c r="HQ171" i="1"/>
  <c r="IM171" i="1"/>
  <c r="IC172" i="1"/>
  <c r="HS173" i="1"/>
  <c r="IO173" i="1"/>
  <c r="IE174" i="1"/>
  <c r="HU175" i="1"/>
  <c r="HL176" i="1"/>
  <c r="IG176" i="1"/>
  <c r="HW177" i="1"/>
  <c r="HM178" i="1"/>
  <c r="IE178" i="1"/>
  <c r="HR179" i="1"/>
  <c r="IK179" i="1"/>
  <c r="HX180" i="1"/>
  <c r="IP180" i="1"/>
  <c r="ID181" i="1"/>
  <c r="HQ182" i="1"/>
  <c r="II182" i="1"/>
  <c r="HV183" i="1"/>
  <c r="IO183" i="1"/>
  <c r="IB184" i="1"/>
  <c r="HO185" i="1"/>
  <c r="IF185" i="1"/>
  <c r="HQ186" i="1"/>
  <c r="IG186" i="1"/>
  <c r="HR187" i="1"/>
  <c r="IH187" i="1"/>
  <c r="HS188" i="1"/>
  <c r="II188" i="1"/>
  <c r="HT189" i="1"/>
  <c r="IJ189" i="1"/>
  <c r="HU190" i="1"/>
  <c r="IK190" i="1"/>
  <c r="HV191" i="1"/>
  <c r="IL191" i="1"/>
  <c r="HW192" i="1"/>
  <c r="IM192" i="1"/>
  <c r="HP193" i="1"/>
  <c r="IF193" i="1"/>
  <c r="HQ194" i="1"/>
  <c r="IG194" i="1"/>
  <c r="HR195" i="1"/>
  <c r="IH195" i="1"/>
  <c r="HS196" i="1"/>
  <c r="II196" i="1"/>
  <c r="HK39" i="1"/>
  <c r="HK55" i="1"/>
  <c r="HK71" i="1"/>
  <c r="HK87" i="1"/>
  <c r="HK103" i="1"/>
  <c r="HK119" i="1"/>
  <c r="HK135" i="1"/>
  <c r="HK151" i="1"/>
  <c r="HK167" i="1"/>
  <c r="HK183" i="1"/>
  <c r="HK25" i="1"/>
  <c r="HK10" i="1"/>
  <c r="II47" i="1"/>
  <c r="IG64" i="1"/>
  <c r="HW71" i="1"/>
  <c r="IB76" i="1"/>
  <c r="IJ80" i="1"/>
  <c r="IN84" i="1"/>
  <c r="HM89" i="1"/>
  <c r="HQ93" i="1"/>
  <c r="HQ97" i="1"/>
  <c r="IO99" i="1"/>
  <c r="IF102" i="1"/>
  <c r="HP105" i="1"/>
  <c r="HW107" i="1"/>
  <c r="HY109" i="1"/>
  <c r="IA111" i="1"/>
  <c r="IC113" i="1"/>
  <c r="IE115" i="1"/>
  <c r="IC117" i="1"/>
  <c r="HQ119" i="1"/>
  <c r="IB120" i="1"/>
  <c r="IM121" i="1"/>
  <c r="HU123" i="1"/>
  <c r="IF124" i="1"/>
  <c r="IO125" i="1"/>
  <c r="HP127" i="1"/>
  <c r="HU128" i="1"/>
  <c r="IA129" i="1"/>
  <c r="IC130" i="1"/>
  <c r="ID131" i="1"/>
  <c r="IE132" i="1"/>
  <c r="IF133" i="1"/>
  <c r="IG134" i="1"/>
  <c r="IH135" i="1"/>
  <c r="II136" i="1"/>
  <c r="IJ137" i="1"/>
  <c r="IK138" i="1"/>
  <c r="IL139" i="1"/>
  <c r="IM140" i="1"/>
  <c r="IN141" i="1"/>
  <c r="IH142" i="1"/>
  <c r="IC143" i="1"/>
  <c r="HY144" i="1"/>
  <c r="HS145" i="1"/>
  <c r="HM146" i="1"/>
  <c r="II146" i="1"/>
  <c r="HY147" i="1"/>
  <c r="HO148" i="1"/>
  <c r="IK148" i="1"/>
  <c r="IA149" i="1"/>
  <c r="HQ150" i="1"/>
  <c r="IM150" i="1"/>
  <c r="IC151" i="1"/>
  <c r="HS152" i="1"/>
  <c r="IL152" i="1"/>
  <c r="HY153" i="1"/>
  <c r="HL154" i="1"/>
  <c r="ID154" i="1"/>
  <c r="HR155" i="1"/>
  <c r="IJ155" i="1"/>
  <c r="HW156" i="1"/>
  <c r="IP156" i="1"/>
  <c r="IC157" i="1"/>
  <c r="HP158" i="1"/>
  <c r="IH158" i="1"/>
  <c r="HV159" i="1"/>
  <c r="IL159" i="1"/>
  <c r="HW160" i="1"/>
  <c r="IM160" i="1"/>
  <c r="HX161" i="1"/>
  <c r="IN161" i="1"/>
  <c r="HY162" i="1"/>
  <c r="IO162" i="1"/>
  <c r="HZ163" i="1"/>
  <c r="IP163" i="1"/>
  <c r="IA164" i="1"/>
  <c r="HL165" i="1"/>
  <c r="IB165" i="1"/>
  <c r="HM166" i="1"/>
  <c r="IC166" i="1"/>
  <c r="HN167" i="1"/>
  <c r="ID167" i="1"/>
  <c r="HO168" i="1"/>
  <c r="IE168" i="1"/>
  <c r="HP169" i="1"/>
  <c r="IF169" i="1"/>
  <c r="HO170" i="1"/>
  <c r="HY170" i="1"/>
  <c r="IK170" i="1"/>
  <c r="HP171" i="1"/>
  <c r="HZ171" i="1"/>
  <c r="IL171" i="1"/>
  <c r="HQ172" i="1"/>
  <c r="IA172" i="1"/>
  <c r="IM172" i="1"/>
  <c r="HR173" i="1"/>
  <c r="IB173" i="1"/>
  <c r="IN173" i="1"/>
  <c r="HS174" i="1"/>
  <c r="IC174" i="1"/>
  <c r="IO174" i="1"/>
  <c r="HT175" i="1"/>
  <c r="ID175" i="1"/>
  <c r="IP175" i="1"/>
  <c r="HU176" i="1"/>
  <c r="IE176" i="1"/>
  <c r="HL177" i="1"/>
  <c r="HV177" i="1"/>
  <c r="IF177" i="1"/>
  <c r="HL178" i="1"/>
  <c r="HU178" i="1"/>
  <c r="ID178" i="1"/>
  <c r="IM178" i="1"/>
  <c r="HQ179" i="1"/>
  <c r="HZ179" i="1"/>
  <c r="IJ179" i="1"/>
  <c r="HN180" i="1"/>
  <c r="HW180" i="1"/>
  <c r="IF180" i="1"/>
  <c r="IO180" i="1"/>
  <c r="HS181" i="1"/>
  <c r="IB181" i="1"/>
  <c r="IL181" i="1"/>
  <c r="HP182" i="1"/>
  <c r="HY182" i="1"/>
  <c r="IH182" i="1"/>
  <c r="HL183" i="1"/>
  <c r="HU183" i="1"/>
  <c r="ID183" i="1"/>
  <c r="IN183" i="1"/>
  <c r="HR184" i="1"/>
  <c r="IA184" i="1"/>
  <c r="IJ184" i="1"/>
  <c r="HN185" i="1"/>
  <c r="HW185" i="1"/>
  <c r="IE185" i="1"/>
  <c r="IM185" i="1"/>
  <c r="HP186" i="1"/>
  <c r="HX186" i="1"/>
  <c r="IF186" i="1"/>
  <c r="IN186" i="1"/>
  <c r="HQ187" i="1"/>
  <c r="HY187" i="1"/>
  <c r="IG187" i="1"/>
  <c r="IO187" i="1"/>
  <c r="HR188" i="1"/>
  <c r="HZ188" i="1"/>
  <c r="IH188" i="1"/>
  <c r="IP188" i="1"/>
  <c r="HS189" i="1"/>
  <c r="IA189" i="1"/>
  <c r="II189" i="1"/>
  <c r="HL190" i="1"/>
  <c r="HT190" i="1"/>
  <c r="IB190" i="1"/>
  <c r="IJ190" i="1"/>
  <c r="HM191" i="1"/>
  <c r="HU191" i="1"/>
  <c r="IC191" i="1"/>
  <c r="IK191" i="1"/>
  <c r="HN192" i="1"/>
  <c r="HV192" i="1"/>
  <c r="ID192" i="1"/>
  <c r="IL192" i="1"/>
  <c r="HO193" i="1"/>
  <c r="HW193" i="1"/>
  <c r="IE193" i="1"/>
  <c r="IM193" i="1"/>
  <c r="HP194" i="1"/>
  <c r="HX194" i="1"/>
  <c r="IF194" i="1"/>
  <c r="IN194" i="1"/>
  <c r="HQ195" i="1"/>
  <c r="HY195" i="1"/>
  <c r="IG195" i="1"/>
  <c r="IO195" i="1"/>
  <c r="HR196" i="1"/>
  <c r="HZ196" i="1"/>
  <c r="IH196" i="1"/>
  <c r="IP196" i="1"/>
  <c r="HK38" i="1"/>
  <c r="HK46" i="1"/>
  <c r="HK54" i="1"/>
  <c r="HK62" i="1"/>
  <c r="HK70" i="1"/>
  <c r="HK78" i="1"/>
  <c r="HK86" i="1"/>
  <c r="HK94" i="1"/>
  <c r="HK102" i="1"/>
  <c r="HK110" i="1"/>
  <c r="HK118" i="1"/>
  <c r="HK126" i="1"/>
  <c r="HK134" i="1"/>
  <c r="HK142" i="1"/>
  <c r="HK150" i="1"/>
  <c r="HK158" i="1"/>
  <c r="HK166" i="1"/>
  <c r="HK174" i="1"/>
  <c r="HK182" i="1"/>
  <c r="HK190" i="1"/>
  <c r="HK24" i="1"/>
  <c r="HK14" i="1"/>
  <c r="HK22" i="1"/>
  <c r="HK5" i="1"/>
  <c r="HO49" i="1"/>
  <c r="IK76" i="1"/>
  <c r="HQ85" i="1"/>
  <c r="HY93" i="1"/>
  <c r="HN100" i="1"/>
  <c r="HU105" i="1"/>
  <c r="IC109" i="1"/>
  <c r="IG113" i="1"/>
  <c r="IH117" i="1"/>
  <c r="IF120" i="1"/>
  <c r="HX123" i="1"/>
  <c r="HN126" i="1"/>
  <c r="HY128" i="1"/>
  <c r="IF130" i="1"/>
  <c r="IH132" i="1"/>
  <c r="IJ134" i="1"/>
  <c r="IL136" i="1"/>
  <c r="IN138" i="1"/>
  <c r="IP140" i="1"/>
  <c r="IM142" i="1"/>
  <c r="IA144" i="1"/>
  <c r="HP146" i="1"/>
  <c r="HR148" i="1"/>
  <c r="ID149" i="1"/>
  <c r="IO150" i="1"/>
  <c r="HV152" i="1"/>
  <c r="IA153" i="1"/>
  <c r="IG154" i="1"/>
  <c r="IL155" i="1"/>
  <c r="HM157" i="1"/>
  <c r="HR158" i="1"/>
  <c r="HX159" i="1"/>
  <c r="HY160" i="1"/>
  <c r="HZ161" i="1"/>
  <c r="IA162" i="1"/>
  <c r="IB163" i="1"/>
  <c r="IC164" i="1"/>
  <c r="ID165" i="1"/>
  <c r="HP167" i="1"/>
  <c r="HQ168" i="1"/>
  <c r="HR169" i="1"/>
  <c r="HP170" i="1"/>
  <c r="IL170" i="1"/>
  <c r="IB171" i="1"/>
  <c r="HR172" i="1"/>
  <c r="IN172" i="1"/>
  <c r="ID173" i="1"/>
  <c r="HT174" i="1"/>
  <c r="IP174" i="1"/>
  <c r="IF175" i="1"/>
  <c r="HV176" i="1"/>
  <c r="HM177" i="1"/>
  <c r="IH177" i="1"/>
  <c r="HV178" i="1"/>
  <c r="IN178" i="1"/>
  <c r="IB179" i="1"/>
  <c r="HO180" i="1"/>
  <c r="IG180" i="1"/>
  <c r="HT181" i="1"/>
  <c r="IM181" i="1"/>
  <c r="HZ182" i="1"/>
  <c r="HM183" i="1"/>
  <c r="IF183" i="1"/>
  <c r="HS184" i="1"/>
  <c r="IK184" i="1"/>
  <c r="HX185" i="1"/>
  <c r="IN185" i="1"/>
  <c r="HY186" i="1"/>
  <c r="IO186" i="1"/>
  <c r="HZ187" i="1"/>
  <c r="IP187" i="1"/>
  <c r="IA188" i="1"/>
  <c r="HL189" i="1"/>
  <c r="IB189" i="1"/>
  <c r="HM190" i="1"/>
  <c r="IC190" i="1"/>
  <c r="HN191" i="1"/>
  <c r="ID191" i="1"/>
  <c r="HO192" i="1"/>
  <c r="IE192" i="1"/>
  <c r="HX193" i="1"/>
  <c r="IN193" i="1"/>
  <c r="HY194" i="1"/>
  <c r="IO194" i="1"/>
  <c r="HZ195" i="1"/>
  <c r="IP195" i="1"/>
  <c r="IA196" i="1"/>
  <c r="HK31" i="1"/>
  <c r="HK47" i="1"/>
  <c r="HK63" i="1"/>
  <c r="HK79" i="1"/>
  <c r="HK95" i="1"/>
  <c r="HK111" i="1"/>
  <c r="HK127" i="1"/>
  <c r="HK143" i="1"/>
  <c r="HK159" i="1"/>
  <c r="HK175" i="1"/>
  <c r="HK191" i="1"/>
  <c r="HK15" i="1"/>
  <c r="IJ57" i="1"/>
  <c r="IG68" i="1"/>
  <c r="HN74" i="1"/>
  <c r="IH78" i="1"/>
  <c r="IL82" i="1"/>
  <c r="IP86" i="1"/>
  <c r="HO91" i="1"/>
  <c r="HS95" i="1"/>
  <c r="IB98" i="1"/>
  <c r="HU101" i="1"/>
  <c r="IO103" i="1"/>
  <c r="HV106" i="1"/>
  <c r="HX108" i="1"/>
  <c r="HZ110" i="1"/>
  <c r="IB112" i="1"/>
  <c r="ID114" i="1"/>
  <c r="IF116" i="1"/>
  <c r="HY118" i="1"/>
  <c r="IK119" i="1"/>
  <c r="HS121" i="1"/>
  <c r="ID122" i="1"/>
  <c r="IO123" i="1"/>
  <c r="HW125" i="1"/>
  <c r="IB126" i="1"/>
  <c r="IH127" i="1"/>
  <c r="IN128" i="1"/>
  <c r="HM130" i="1"/>
  <c r="HN131" i="1"/>
  <c r="HO132" i="1"/>
  <c r="HP133" i="1"/>
  <c r="HQ134" i="1"/>
  <c r="HR135" i="1"/>
  <c r="HS136" i="1"/>
  <c r="HT137" i="1"/>
  <c r="HU138" i="1"/>
  <c r="HV139" i="1"/>
  <c r="HW140" i="1"/>
  <c r="HX141" i="1"/>
  <c r="HW142" i="1"/>
  <c r="HQ143" i="1"/>
  <c r="IP143" i="1"/>
  <c r="IJ144" i="1"/>
  <c r="IE145" i="1"/>
  <c r="HX146" i="1"/>
  <c r="HN147" i="1"/>
  <c r="IJ147" i="1"/>
  <c r="HZ148" i="1"/>
  <c r="HP149" i="1"/>
  <c r="IL149" i="1"/>
  <c r="IB150" i="1"/>
  <c r="HR151" i="1"/>
  <c r="IN151" i="1"/>
  <c r="IB152" i="1"/>
  <c r="HP153" i="1"/>
  <c r="IH153" i="1"/>
  <c r="HU154" i="1"/>
  <c r="IN154" i="1"/>
  <c r="IA155" i="1"/>
  <c r="HN156" i="1"/>
  <c r="IF156" i="1"/>
  <c r="HT157" i="1"/>
  <c r="IL157" i="1"/>
  <c r="HY158" i="1"/>
  <c r="HM159" i="1"/>
  <c r="ID159" i="1"/>
  <c r="HO160" i="1"/>
  <c r="IE160" i="1"/>
  <c r="HP161" i="1"/>
  <c r="IF161" i="1"/>
  <c r="HQ162" i="1"/>
  <c r="IG162" i="1"/>
  <c r="HR163" i="1"/>
  <c r="IH163" i="1"/>
  <c r="HS164" i="1"/>
  <c r="II164" i="1"/>
  <c r="HT165" i="1"/>
  <c r="IJ165" i="1"/>
  <c r="HU166" i="1"/>
  <c r="IK166" i="1"/>
  <c r="HV167" i="1"/>
  <c r="IL167" i="1"/>
  <c r="HW168" i="1"/>
  <c r="IM168" i="1"/>
  <c r="HX169" i="1"/>
  <c r="IN169" i="1"/>
  <c r="HU170" i="1"/>
  <c r="IE170" i="1"/>
  <c r="IO170" i="1"/>
  <c r="HV171" i="1"/>
  <c r="IF171" i="1"/>
  <c r="IP171" i="1"/>
  <c r="HW172" i="1"/>
  <c r="IG172" i="1"/>
  <c r="HL173" i="1"/>
  <c r="HX173" i="1"/>
  <c r="IH173" i="1"/>
  <c r="HM174" i="1"/>
  <c r="HY174" i="1"/>
  <c r="II174" i="1"/>
  <c r="HN175" i="1"/>
  <c r="HZ175" i="1"/>
  <c r="IJ175" i="1"/>
  <c r="HO176" i="1"/>
  <c r="IA176" i="1"/>
  <c r="IK176" i="1"/>
  <c r="HP177" i="1"/>
  <c r="IB177" i="1"/>
  <c r="IL177" i="1"/>
  <c r="HP178" i="1"/>
  <c r="HY178" i="1"/>
  <c r="II178" i="1"/>
  <c r="HM179" i="1"/>
  <c r="HV179" i="1"/>
  <c r="IE179" i="1"/>
  <c r="IN179" i="1"/>
  <c r="HR180" i="1"/>
  <c r="IA180" i="1"/>
  <c r="IK180" i="1"/>
  <c r="HO181" i="1"/>
  <c r="HX181" i="1"/>
  <c r="IG181" i="1"/>
  <c r="IP181" i="1"/>
  <c r="HT182" i="1"/>
  <c r="IC182" i="1"/>
  <c r="IM182" i="1"/>
  <c r="HQ183" i="1"/>
  <c r="HZ183" i="1"/>
  <c r="II183" i="1"/>
  <c r="HM184" i="1"/>
  <c r="HV184" i="1"/>
  <c r="IE184" i="1"/>
  <c r="IO184" i="1"/>
  <c r="HS185" i="1"/>
  <c r="IA185" i="1"/>
  <c r="II185" i="1"/>
  <c r="HL186" i="1"/>
  <c r="HT186" i="1"/>
  <c r="IB186" i="1"/>
  <c r="IJ186" i="1"/>
  <c r="HM187" i="1"/>
  <c r="HU187" i="1"/>
  <c r="IC187" i="1"/>
  <c r="IK187" i="1"/>
  <c r="HN188" i="1"/>
  <c r="HV188" i="1"/>
  <c r="ID188" i="1"/>
  <c r="IL188" i="1"/>
  <c r="HO189" i="1"/>
  <c r="HW189" i="1"/>
  <c r="IE189" i="1"/>
  <c r="IM189" i="1"/>
  <c r="HP190" i="1"/>
  <c r="HX190" i="1"/>
  <c r="IF190" i="1"/>
  <c r="IN190" i="1"/>
  <c r="HQ191" i="1"/>
  <c r="HY191" i="1"/>
  <c r="IG191" i="1"/>
  <c r="IO191" i="1"/>
  <c r="HR192" i="1"/>
  <c r="HZ192" i="1"/>
  <c r="IH192" i="1"/>
  <c r="IP192" i="1"/>
  <c r="HS193" i="1"/>
  <c r="IA193" i="1"/>
  <c r="II193" i="1"/>
  <c r="HL194" i="1"/>
  <c r="HT194" i="1"/>
  <c r="IB194" i="1"/>
  <c r="IJ194" i="1"/>
  <c r="HM195" i="1"/>
  <c r="HU195" i="1"/>
  <c r="IC195" i="1"/>
  <c r="IK195" i="1"/>
  <c r="HN196" i="1"/>
  <c r="HV196" i="1"/>
  <c r="ID196" i="1"/>
  <c r="IL196" i="1"/>
  <c r="HK34" i="1"/>
  <c r="HK42" i="1"/>
  <c r="HK50" i="1"/>
  <c r="HK58" i="1"/>
  <c r="HK66" i="1"/>
  <c r="HK74" i="1"/>
  <c r="HK82" i="1"/>
  <c r="HK90" i="1"/>
  <c r="HK98" i="1"/>
  <c r="HK106" i="1"/>
  <c r="HK114" i="1"/>
  <c r="HK122" i="1"/>
  <c r="HK130" i="1"/>
  <c r="HK138" i="1"/>
  <c r="HK146" i="1"/>
  <c r="HK154" i="1"/>
  <c r="HK162" i="1"/>
  <c r="HK170" i="1"/>
  <c r="HK178" i="1"/>
  <c r="HK186" i="1"/>
  <c r="HK194" i="1"/>
  <c r="HK28" i="1"/>
  <c r="HK18" i="1"/>
  <c r="HK8" i="1"/>
  <c r="IK58" i="1"/>
  <c r="HL69" i="1"/>
  <c r="HX74" i="1"/>
  <c r="IP78" i="1"/>
  <c r="HO83" i="1"/>
  <c r="HS87" i="1"/>
  <c r="HW91" i="1"/>
  <c r="IA95" i="1"/>
  <c r="IH98" i="1"/>
  <c r="IA101" i="1"/>
  <c r="HO104" i="1"/>
  <c r="HZ106" i="1"/>
  <c r="IB108" i="1"/>
  <c r="ID110" i="1"/>
  <c r="IF112" i="1"/>
  <c r="IH114" i="1"/>
  <c r="IJ116" i="1"/>
  <c r="IB118" i="1"/>
  <c r="IP119" i="1"/>
  <c r="HV121" i="1"/>
  <c r="IH122" i="1"/>
  <c r="HO124" i="1"/>
  <c r="HZ125" i="1"/>
  <c r="IF126" i="1"/>
  <c r="IK127" i="1"/>
  <c r="HL129" i="1"/>
  <c r="HP130" i="1"/>
  <c r="HQ131" i="1"/>
  <c r="HR132" i="1"/>
  <c r="HS133" i="1"/>
  <c r="HT134" i="1"/>
  <c r="HU135" i="1"/>
  <c r="HV136" i="1"/>
  <c r="HW137" i="1"/>
  <c r="HX138" i="1"/>
  <c r="HY139" i="1"/>
  <c r="HZ140" i="1"/>
  <c r="IA141" i="1"/>
  <c r="HY142" i="1"/>
  <c r="HS143" i="1"/>
  <c r="HN144" i="1"/>
  <c r="IO144" i="1"/>
  <c r="II145" i="1"/>
  <c r="IA146" i="1"/>
  <c r="HQ147" i="1"/>
  <c r="IL147" i="1"/>
  <c r="IC148" i="1"/>
  <c r="HS149" i="1"/>
  <c r="IN149" i="1"/>
  <c r="IE150" i="1"/>
  <c r="HU151" i="1"/>
  <c r="IP151" i="1"/>
  <c r="IE152" i="1"/>
  <c r="HR153" i="1"/>
  <c r="IJ153" i="1"/>
  <c r="HX154" i="1"/>
  <c r="IP154" i="1"/>
  <c r="IC155" i="1"/>
  <c r="HP156" i="1"/>
  <c r="II156" i="1"/>
  <c r="HV157" i="1"/>
  <c r="IN157" i="1"/>
  <c r="IB158" i="1"/>
  <c r="HO159" i="1"/>
  <c r="IF159" i="1"/>
  <c r="HQ160" i="1"/>
  <c r="IG160" i="1"/>
  <c r="HR161" i="1"/>
  <c r="IH161" i="1"/>
  <c r="HS162" i="1"/>
  <c r="II162" i="1"/>
  <c r="HT163" i="1"/>
  <c r="IJ163" i="1"/>
  <c r="HU164" i="1"/>
  <c r="IK164" i="1"/>
  <c r="HV165" i="1"/>
  <c r="IL165" i="1"/>
  <c r="HW166" i="1"/>
  <c r="IM166" i="1"/>
  <c r="HX167" i="1"/>
  <c r="IN167" i="1"/>
  <c r="HY168" i="1"/>
  <c r="IO168" i="1"/>
  <c r="HZ169" i="1"/>
  <c r="IP169" i="1"/>
  <c r="HV170" i="1"/>
  <c r="IF170" i="1"/>
  <c r="HL171" i="1"/>
  <c r="HW171" i="1"/>
  <c r="IG171" i="1"/>
  <c r="HM172" i="1"/>
  <c r="HX172" i="1"/>
  <c r="IH172" i="1"/>
  <c r="HN173" i="1"/>
  <c r="HY173" i="1"/>
  <c r="II173" i="1"/>
  <c r="HO174" i="1"/>
  <c r="HZ174" i="1"/>
  <c r="IJ174" i="1"/>
  <c r="HP175" i="1"/>
  <c r="IA175" i="1"/>
  <c r="IK175" i="1"/>
  <c r="HQ176" i="1"/>
  <c r="IB176" i="1"/>
  <c r="IL176" i="1"/>
  <c r="HR177" i="1"/>
  <c r="IC177" i="1"/>
  <c r="IM177" i="1"/>
  <c r="HQ178" i="1"/>
  <c r="IA178" i="1"/>
  <c r="IJ178" i="1"/>
  <c r="HN179" i="1"/>
  <c r="HW179" i="1"/>
  <c r="IF179" i="1"/>
  <c r="IO179" i="1"/>
  <c r="HS180" i="1"/>
  <c r="IC180" i="1"/>
  <c r="IL180" i="1"/>
  <c r="HP181" i="1"/>
  <c r="HY181" i="1"/>
  <c r="IH181" i="1"/>
  <c r="HL182" i="1"/>
  <c r="HU182" i="1"/>
  <c r="IE182" i="1"/>
  <c r="IN182" i="1"/>
  <c r="HR183" i="1"/>
  <c r="IA183" i="1"/>
  <c r="IJ183" i="1"/>
  <c r="HN184" i="1"/>
  <c r="HW184" i="1"/>
  <c r="IG184" i="1"/>
  <c r="IP184" i="1"/>
  <c r="HT185" i="1"/>
  <c r="IB185" i="1"/>
  <c r="IJ185" i="1"/>
  <c r="HM186" i="1"/>
  <c r="HU186" i="1"/>
  <c r="IC186" i="1"/>
  <c r="IK186" i="1"/>
  <c r="HW54" i="1"/>
  <c r="HZ78" i="1"/>
  <c r="IP94" i="1"/>
  <c r="HQ106" i="1"/>
  <c r="HZ114" i="1"/>
  <c r="HQ121" i="1"/>
  <c r="IA126" i="1"/>
  <c r="HM131" i="1"/>
  <c r="HQ135" i="1"/>
  <c r="HU139" i="1"/>
  <c r="HP143" i="1"/>
  <c r="HV146" i="1"/>
  <c r="HO149" i="1"/>
  <c r="IM151" i="1"/>
  <c r="HT154" i="1"/>
  <c r="IE156" i="1"/>
  <c r="IP158" i="1"/>
  <c r="HO161" i="1"/>
  <c r="HQ163" i="1"/>
  <c r="HS165" i="1"/>
  <c r="HU167" i="1"/>
  <c r="HW169" i="1"/>
  <c r="IN170" i="1"/>
  <c r="HU172" i="1"/>
  <c r="IG173" i="1"/>
  <c r="HM175" i="1"/>
  <c r="HY176" i="1"/>
  <c r="IK177" i="1"/>
  <c r="HL179" i="1"/>
  <c r="HQ180" i="1"/>
  <c r="HW181" i="1"/>
  <c r="IB182" i="1"/>
  <c r="IH183" i="1"/>
  <c r="IM184" i="1"/>
  <c r="IP185" i="1"/>
  <c r="HL187" i="1"/>
  <c r="II187" i="1"/>
  <c r="HW188" i="1"/>
  <c r="HN189" i="1"/>
  <c r="IK189" i="1"/>
  <c r="HY190" i="1"/>
  <c r="HP191" i="1"/>
  <c r="IM191" i="1"/>
  <c r="IA192" i="1"/>
  <c r="HR193" i="1"/>
  <c r="IO193" i="1"/>
  <c r="IC194" i="1"/>
  <c r="HT195" i="1"/>
  <c r="HL196" i="1"/>
  <c r="IE196" i="1"/>
  <c r="HK41" i="1"/>
  <c r="HK64" i="1"/>
  <c r="HK83" i="1"/>
  <c r="HK105" i="1"/>
  <c r="HK128" i="1"/>
  <c r="HK147" i="1"/>
  <c r="HK169" i="1"/>
  <c r="HK192" i="1"/>
  <c r="HK19" i="1"/>
  <c r="HR86" i="1"/>
  <c r="HQ118" i="1"/>
  <c r="IH128" i="1"/>
  <c r="HS141" i="1"/>
  <c r="IG147" i="1"/>
  <c r="HY155" i="1"/>
  <c r="HO162" i="1"/>
  <c r="HU168" i="1"/>
  <c r="IO172" i="1"/>
  <c r="HN177" i="1"/>
  <c r="IH180" i="1"/>
  <c r="HT184" i="1"/>
  <c r="HT187" i="1"/>
  <c r="HV189" i="1"/>
  <c r="IG190" i="1"/>
  <c r="II192" i="1"/>
  <c r="IK194" i="1"/>
  <c r="IM196" i="1"/>
  <c r="HK91" i="1"/>
  <c r="HK155" i="1"/>
  <c r="HK9" i="1"/>
  <c r="HO101" i="1"/>
  <c r="HV118" i="1"/>
  <c r="HO133" i="1"/>
  <c r="II144" i="1"/>
  <c r="HO153" i="1"/>
  <c r="HN160" i="1"/>
  <c r="HT166" i="1"/>
  <c r="IP172" i="1"/>
  <c r="HO177" i="1"/>
  <c r="IO181" i="1"/>
  <c r="IA186" i="1"/>
  <c r="IJ188" i="1"/>
  <c r="HZ191" i="1"/>
  <c r="HS194" i="1"/>
  <c r="HK51" i="1"/>
  <c r="HK137" i="1"/>
  <c r="HN73" i="1"/>
  <c r="HP125" i="1"/>
  <c r="IB145" i="1"/>
  <c r="IF153" i="1"/>
  <c r="IE162" i="1"/>
  <c r="IC170" i="1"/>
  <c r="HM176" i="1"/>
  <c r="HL181" i="1"/>
  <c r="IC184" i="1"/>
  <c r="HO188" i="1"/>
  <c r="HQ190" i="1"/>
  <c r="IO192" i="1"/>
  <c r="II195" i="1"/>
  <c r="HK75" i="1"/>
  <c r="HK161" i="1"/>
  <c r="IH56" i="1"/>
  <c r="HN82" i="1"/>
  <c r="HL98" i="1"/>
  <c r="HL108" i="1"/>
  <c r="HT116" i="1"/>
  <c r="HW122" i="1"/>
  <c r="IB127" i="1"/>
  <c r="IO131" i="1"/>
  <c r="HN136" i="1"/>
  <c r="HR140" i="1"/>
  <c r="IN143" i="1"/>
  <c r="HL147" i="1"/>
  <c r="II149" i="1"/>
  <c r="HZ152" i="1"/>
  <c r="IK154" i="1"/>
  <c r="HQ157" i="1"/>
  <c r="IB159" i="1"/>
  <c r="ID161" i="1"/>
  <c r="IF163" i="1"/>
  <c r="IH165" i="1"/>
  <c r="IJ167" i="1"/>
  <c r="IL169" i="1"/>
  <c r="HR171" i="1"/>
  <c r="IE172" i="1"/>
  <c r="IP173" i="1"/>
  <c r="HV175" i="1"/>
  <c r="II176" i="1"/>
  <c r="HN178" i="1"/>
  <c r="HT179" i="1"/>
  <c r="HY180" i="1"/>
  <c r="IE181" i="1"/>
  <c r="IJ182" i="1"/>
  <c r="IP183" i="1"/>
  <c r="HP185" i="1"/>
  <c r="HR186" i="1"/>
  <c r="HN187" i="1"/>
  <c r="IJ187" i="1"/>
  <c r="IB188" i="1"/>
  <c r="HP189" i="1"/>
  <c r="IL189" i="1"/>
  <c r="ID190" i="1"/>
  <c r="HR191" i="1"/>
  <c r="IN191" i="1"/>
  <c r="IF192" i="1"/>
  <c r="HT193" i="1"/>
  <c r="IP193" i="1"/>
  <c r="IH194" i="1"/>
  <c r="HV195" i="1"/>
  <c r="HM196" i="1"/>
  <c r="IJ196" i="1"/>
  <c r="HK43" i="1"/>
  <c r="HK65" i="1"/>
  <c r="HK88" i="1"/>
  <c r="HK107" i="1"/>
  <c r="HK129" i="1"/>
  <c r="HK152" i="1"/>
  <c r="HK171" i="1"/>
  <c r="HK193" i="1"/>
  <c r="HK11" i="1"/>
  <c r="HW68" i="1"/>
  <c r="HN110" i="1"/>
  <c r="II123" i="1"/>
  <c r="HO137" i="1"/>
  <c r="HY150" i="1"/>
  <c r="IJ157" i="1"/>
  <c r="HQ164" i="1"/>
  <c r="HQ170" i="1"/>
  <c r="HU174" i="1"/>
  <c r="HW178" i="1"/>
  <c r="IN181" i="1"/>
  <c r="HY185" i="1"/>
  <c r="HL188" i="1"/>
  <c r="HN190" i="1"/>
  <c r="HP192" i="1"/>
  <c r="HR194" i="1"/>
  <c r="HT196" i="1"/>
  <c r="HK72" i="1"/>
  <c r="HK136" i="1"/>
  <c r="HK26" i="1"/>
  <c r="IH86" i="1"/>
  <c r="IN123" i="1"/>
  <c r="HS137" i="1"/>
  <c r="II147" i="1"/>
  <c r="IK157" i="1"/>
  <c r="HR164" i="1"/>
  <c r="IE171" i="1"/>
  <c r="HX178" i="1"/>
  <c r="HP183" i="1"/>
  <c r="HM188" i="1"/>
  <c r="IL190" i="1"/>
  <c r="IB193" i="1"/>
  <c r="HU196" i="1"/>
  <c r="HK73" i="1"/>
  <c r="HK160" i="1"/>
  <c r="HV90" i="1"/>
  <c r="HL134" i="1"/>
  <c r="HW148" i="1"/>
  <c r="HW158" i="1"/>
  <c r="IK168" i="1"/>
  <c r="IG174" i="1"/>
  <c r="IF178" i="1"/>
  <c r="HX183" i="1"/>
  <c r="IA187" i="1"/>
  <c r="IM190" i="1"/>
  <c r="IG193" i="1"/>
  <c r="HW196" i="1"/>
  <c r="HK97" i="1"/>
  <c r="HK29" i="1"/>
  <c r="IA67" i="1"/>
  <c r="ID82" i="1"/>
  <c r="HX98" i="1"/>
  <c r="HT108" i="1"/>
  <c r="IB116" i="1"/>
  <c r="IC122" i="1"/>
  <c r="IG127" i="1"/>
  <c r="HN132" i="1"/>
  <c r="HR136" i="1"/>
  <c r="HV140" i="1"/>
  <c r="IO143" i="1"/>
  <c r="HM147" i="1"/>
  <c r="IK149" i="1"/>
  <c r="IA152" i="1"/>
  <c r="IL154" i="1"/>
  <c r="HS157" i="1"/>
  <c r="IC159" i="1"/>
  <c r="IE161" i="1"/>
  <c r="IG163" i="1"/>
  <c r="II165" i="1"/>
  <c r="IK167" i="1"/>
  <c r="IM169" i="1"/>
  <c r="HT171" i="1"/>
  <c r="IF172" i="1"/>
  <c r="HL174" i="1"/>
  <c r="HX175" i="1"/>
  <c r="IJ176" i="1"/>
  <c r="HO178" i="1"/>
  <c r="HU179" i="1"/>
  <c r="HZ180" i="1"/>
  <c r="IF181" i="1"/>
  <c r="IK182" i="1"/>
  <c r="HL184" i="1"/>
  <c r="HR185" i="1"/>
  <c r="HS186" i="1"/>
  <c r="HS187" i="1"/>
  <c r="IL187" i="1"/>
  <c r="IC188" i="1"/>
  <c r="HU189" i="1"/>
  <c r="IN189" i="1"/>
  <c r="IE190" i="1"/>
  <c r="HW191" i="1"/>
  <c r="IP191" i="1"/>
  <c r="IG192" i="1"/>
  <c r="HY193" i="1"/>
  <c r="HM194" i="1"/>
  <c r="II194" i="1"/>
  <c r="IA195" i="1"/>
  <c r="HO196" i="1"/>
  <c r="IK196" i="1"/>
  <c r="HK48" i="1"/>
  <c r="HK67" i="1"/>
  <c r="HK89" i="1"/>
  <c r="HK112" i="1"/>
  <c r="HK131" i="1"/>
  <c r="HK153" i="1"/>
  <c r="HK176" i="1"/>
  <c r="HK195" i="1"/>
  <c r="HK12" i="1"/>
  <c r="IJ100" i="1"/>
  <c r="IP132" i="1"/>
  <c r="IH144" i="1"/>
  <c r="HM153" i="1"/>
  <c r="HM160" i="1"/>
  <c r="HS166" i="1"/>
  <c r="ID171" i="1"/>
  <c r="IH175" i="1"/>
  <c r="IC179" i="1"/>
  <c r="HN183" i="1"/>
  <c r="HZ186" i="1"/>
  <c r="IE188" i="1"/>
  <c r="HX191" i="1"/>
  <c r="HZ193" i="1"/>
  <c r="IB195" i="1"/>
  <c r="HK49" i="1"/>
  <c r="HK113" i="1"/>
  <c r="HK177" i="1"/>
  <c r="IH71" i="1"/>
  <c r="IL128" i="1"/>
  <c r="HW141" i="1"/>
  <c r="HZ150" i="1"/>
  <c r="HP162" i="1"/>
  <c r="HS170" i="1"/>
  <c r="II175" i="1"/>
  <c r="II180" i="1"/>
  <c r="HZ185" i="1"/>
  <c r="HO190" i="1"/>
  <c r="IN192" i="1"/>
  <c r="ID195" i="1"/>
  <c r="HK96" i="1"/>
  <c r="HK179" i="1"/>
  <c r="IB103" i="1"/>
  <c r="IM129" i="1"/>
  <c r="HR142" i="1"/>
  <c r="HL156" i="1"/>
  <c r="IG164" i="1"/>
  <c r="HT173" i="1"/>
  <c r="IL179" i="1"/>
  <c r="IG185" i="1"/>
  <c r="IK188" i="1"/>
  <c r="IE191" i="1"/>
  <c r="HU194" i="1"/>
  <c r="HK56" i="1"/>
  <c r="HK139" i="1"/>
  <c r="IH73" i="1"/>
  <c r="IL90" i="1"/>
  <c r="IK103" i="1"/>
  <c r="HX112" i="1"/>
  <c r="IJ119" i="1"/>
  <c r="HU125" i="1"/>
  <c r="HL130" i="1"/>
  <c r="HP134" i="1"/>
  <c r="HT138" i="1"/>
  <c r="HT142" i="1"/>
  <c r="IC145" i="1"/>
  <c r="HX148" i="1"/>
  <c r="HQ151" i="1"/>
  <c r="IG153" i="1"/>
  <c r="HM156" i="1"/>
  <c r="HX158" i="1"/>
  <c r="ID160" i="1"/>
  <c r="IF162" i="1"/>
  <c r="IH164" i="1"/>
  <c r="IJ166" i="1"/>
  <c r="IL168" i="1"/>
  <c r="ID170" i="1"/>
  <c r="IO171" i="1"/>
  <c r="HV173" i="1"/>
  <c r="IH174" i="1"/>
  <c r="HN176" i="1"/>
  <c r="HZ177" i="1"/>
  <c r="IG178" i="1"/>
  <c r="IM179" i="1"/>
  <c r="HN181" i="1"/>
  <c r="HS182" i="1"/>
  <c r="HY183" i="1"/>
  <c r="ID184" i="1"/>
  <c r="IH185" i="1"/>
  <c r="II186" i="1"/>
  <c r="IB187" i="1"/>
  <c r="HT188" i="1"/>
  <c r="IM188" i="1"/>
  <c r="ID189" i="1"/>
  <c r="HV190" i="1"/>
  <c r="IO190" i="1"/>
  <c r="IF191" i="1"/>
  <c r="HX192" i="1"/>
  <c r="HL193" i="1"/>
  <c r="IH193" i="1"/>
  <c r="HZ194" i="1"/>
  <c r="HN195" i="1"/>
  <c r="IJ195" i="1"/>
  <c r="IB196" i="1"/>
  <c r="HK35" i="1"/>
  <c r="HK57" i="1"/>
  <c r="HK80" i="1"/>
  <c r="HK99" i="1"/>
  <c r="HK121" i="1"/>
  <c r="HK144" i="1"/>
  <c r="HK163" i="1"/>
  <c r="HK185" i="1"/>
  <c r="HK16" i="1"/>
  <c r="IO77" i="1"/>
  <c r="HZ94" i="1"/>
  <c r="IM105" i="1"/>
  <c r="HR114" i="1"/>
  <c r="HL121" i="1"/>
  <c r="HW126" i="1"/>
  <c r="IN130" i="1"/>
  <c r="HM135" i="1"/>
  <c r="HQ139" i="1"/>
  <c r="HM143" i="1"/>
  <c r="HU146" i="1"/>
  <c r="HN149" i="1"/>
  <c r="IK151" i="1"/>
  <c r="HS154" i="1"/>
  <c r="ID156" i="1"/>
  <c r="IO158" i="1"/>
  <c r="HN161" i="1"/>
  <c r="HP163" i="1"/>
  <c r="HR165" i="1"/>
  <c r="HT167" i="1"/>
  <c r="HV169" i="1"/>
  <c r="IM170" i="1"/>
  <c r="HS172" i="1"/>
  <c r="IF173" i="1"/>
  <c r="HL175" i="1"/>
  <c r="HW176" i="1"/>
  <c r="IJ177" i="1"/>
  <c r="IO178" i="1"/>
  <c r="HP180" i="1"/>
  <c r="HV181" i="1"/>
  <c r="IA182" i="1"/>
  <c r="IG183" i="1"/>
  <c r="IL184" i="1"/>
  <c r="IO185" i="1"/>
  <c r="IP186" i="1"/>
  <c r="ID187" i="1"/>
  <c r="HU188" i="1"/>
  <c r="HM189" i="1"/>
  <c r="IF189" i="1"/>
  <c r="HW190" i="1"/>
  <c r="HO191" i="1"/>
  <c r="IH191" i="1"/>
  <c r="HY192" i="1"/>
  <c r="HQ193" i="1"/>
  <c r="IJ193" i="1"/>
  <c r="IA194" i="1"/>
  <c r="HS195" i="1"/>
  <c r="IL195" i="1"/>
  <c r="IC196" i="1"/>
  <c r="HK40" i="1"/>
  <c r="HK59" i="1"/>
  <c r="HK81" i="1"/>
  <c r="HK104" i="1"/>
  <c r="HK123" i="1"/>
  <c r="HK145" i="1"/>
  <c r="HK168" i="1"/>
  <c r="HK187" i="1"/>
  <c r="HK17" i="1"/>
  <c r="HV110" i="1"/>
  <c r="HZ155" i="1"/>
  <c r="HV168" i="1"/>
  <c r="HW174" i="1"/>
  <c r="ID179" i="1"/>
  <c r="HU184" i="1"/>
  <c r="HV187" i="1"/>
  <c r="HX189" i="1"/>
  <c r="HQ192" i="1"/>
  <c r="IP194" i="1"/>
  <c r="HK32" i="1"/>
  <c r="HK115" i="1"/>
  <c r="HK27" i="1"/>
  <c r="HP112" i="1"/>
  <c r="IE119" i="1"/>
  <c r="HP138" i="1"/>
  <c r="HP151" i="1"/>
  <c r="IC160" i="1"/>
  <c r="II166" i="1"/>
  <c r="IN171" i="1"/>
  <c r="HX177" i="1"/>
  <c r="HR182" i="1"/>
  <c r="IH186" i="1"/>
  <c r="IC189" i="1"/>
  <c r="HS192" i="1"/>
  <c r="HL195" i="1"/>
  <c r="HK33" i="1"/>
  <c r="HK120" i="1"/>
  <c r="HK184" i="1"/>
  <c r="IX5" i="1"/>
  <c r="JF5" i="1"/>
  <c r="JN5" i="1"/>
  <c r="JV5" i="1"/>
  <c r="IY6" i="1"/>
  <c r="JG6" i="1"/>
  <c r="JO6" i="1"/>
  <c r="JW6" i="1"/>
  <c r="IZ7" i="1"/>
  <c r="JH7" i="1"/>
  <c r="JP7" i="1"/>
  <c r="JX7" i="1"/>
  <c r="JA8" i="1"/>
  <c r="JI8" i="1"/>
  <c r="JQ8" i="1"/>
  <c r="JY8" i="1"/>
  <c r="JB9" i="1"/>
  <c r="JJ9" i="1"/>
  <c r="JR9" i="1"/>
  <c r="JZ9" i="1"/>
  <c r="JC10" i="1"/>
  <c r="JK10" i="1"/>
  <c r="JS10" i="1"/>
  <c r="KA10" i="1"/>
  <c r="JD11" i="1"/>
  <c r="JL11" i="1"/>
  <c r="JT11" i="1"/>
  <c r="KB11" i="1"/>
  <c r="JE12" i="1"/>
  <c r="JM12" i="1"/>
  <c r="JU12" i="1"/>
  <c r="IX13" i="1"/>
  <c r="JF13" i="1"/>
  <c r="JN13" i="1"/>
  <c r="JV13" i="1"/>
  <c r="IY14" i="1"/>
  <c r="JG14" i="1"/>
  <c r="JO14" i="1"/>
  <c r="JW14" i="1"/>
  <c r="IZ15" i="1"/>
  <c r="JH15" i="1"/>
  <c r="JP15" i="1"/>
  <c r="JX15" i="1"/>
  <c r="JA16" i="1"/>
  <c r="JI16" i="1"/>
  <c r="JQ16" i="1"/>
  <c r="JY16" i="1"/>
  <c r="JB17" i="1"/>
  <c r="JJ17" i="1"/>
  <c r="JR17" i="1"/>
  <c r="JZ17" i="1"/>
  <c r="JC18" i="1"/>
  <c r="JK18" i="1"/>
  <c r="JS18" i="1"/>
  <c r="KA18" i="1"/>
  <c r="JD19" i="1"/>
  <c r="JL19" i="1"/>
  <c r="JT19" i="1"/>
  <c r="IY5" i="1"/>
  <c r="JG5" i="1"/>
  <c r="JO5" i="1"/>
  <c r="JW5" i="1"/>
  <c r="IZ6" i="1"/>
  <c r="JH6" i="1"/>
  <c r="JP6" i="1"/>
  <c r="JX6" i="1"/>
  <c r="JA7" i="1"/>
  <c r="JI7" i="1"/>
  <c r="JQ7" i="1"/>
  <c r="JY7" i="1"/>
  <c r="JB8" i="1"/>
  <c r="JJ8" i="1"/>
  <c r="JR8" i="1"/>
  <c r="JZ8" i="1"/>
  <c r="JC9" i="1"/>
  <c r="JK9" i="1"/>
  <c r="JS9" i="1"/>
  <c r="KA9" i="1"/>
  <c r="JD10" i="1"/>
  <c r="JL10" i="1"/>
  <c r="JT10" i="1"/>
  <c r="KB10" i="1"/>
  <c r="JE11" i="1"/>
  <c r="JM11" i="1"/>
  <c r="JU11" i="1"/>
  <c r="IX12" i="1"/>
  <c r="JF12" i="1"/>
  <c r="JN12" i="1"/>
  <c r="JV12" i="1"/>
  <c r="IY13" i="1"/>
  <c r="JG13" i="1"/>
  <c r="JO13" i="1"/>
  <c r="JW13" i="1"/>
  <c r="IZ14" i="1"/>
  <c r="JH14" i="1"/>
  <c r="JP14" i="1"/>
  <c r="JX14" i="1"/>
  <c r="JA15" i="1"/>
  <c r="JI15" i="1"/>
  <c r="JQ15" i="1"/>
  <c r="JY15" i="1"/>
  <c r="JB16" i="1"/>
  <c r="JJ16" i="1"/>
  <c r="JR16" i="1"/>
  <c r="JZ16" i="1"/>
  <c r="JC17" i="1"/>
  <c r="JK17" i="1"/>
  <c r="JS17" i="1"/>
  <c r="KA17" i="1"/>
  <c r="JD18" i="1"/>
  <c r="JL18" i="1"/>
  <c r="JT18" i="1"/>
  <c r="KB18" i="1"/>
  <c r="JE19" i="1"/>
  <c r="JM19" i="1"/>
  <c r="JU19" i="1"/>
  <c r="JA5" i="1"/>
  <c r="JI5" i="1"/>
  <c r="JQ5" i="1"/>
  <c r="JY5" i="1"/>
  <c r="JB6" i="1"/>
  <c r="JJ6" i="1"/>
  <c r="JR6" i="1"/>
  <c r="JZ6" i="1"/>
  <c r="JC7" i="1"/>
  <c r="JK7" i="1"/>
  <c r="JS7" i="1"/>
  <c r="KA7" i="1"/>
  <c r="JD8" i="1"/>
  <c r="JL8" i="1"/>
  <c r="JT8" i="1"/>
  <c r="KB8" i="1"/>
  <c r="JE9" i="1"/>
  <c r="JM9" i="1"/>
  <c r="JU9" i="1"/>
  <c r="IX10" i="1"/>
  <c r="JF10" i="1"/>
  <c r="JN10" i="1"/>
  <c r="JV10" i="1"/>
  <c r="IY11" i="1"/>
  <c r="JG11" i="1"/>
  <c r="JO11" i="1"/>
  <c r="JW11" i="1"/>
  <c r="IZ12" i="1"/>
  <c r="JH12" i="1"/>
  <c r="JP12" i="1"/>
  <c r="JX12" i="1"/>
  <c r="JA13" i="1"/>
  <c r="JI13" i="1"/>
  <c r="JQ13" i="1"/>
  <c r="JY13" i="1"/>
  <c r="JB14" i="1"/>
  <c r="JJ14" i="1"/>
  <c r="JR14" i="1"/>
  <c r="JZ14" i="1"/>
  <c r="JC15" i="1"/>
  <c r="JK15" i="1"/>
  <c r="JS15" i="1"/>
  <c r="KA15" i="1"/>
  <c r="JD16" i="1"/>
  <c r="JL16" i="1"/>
  <c r="JT16" i="1"/>
  <c r="KB16" i="1"/>
  <c r="JE17" i="1"/>
  <c r="JM17" i="1"/>
  <c r="JC5" i="1"/>
  <c r="JK5" i="1"/>
  <c r="JS5" i="1"/>
  <c r="KA5" i="1"/>
  <c r="JD6" i="1"/>
  <c r="JL6" i="1"/>
  <c r="JT6" i="1"/>
  <c r="KB6" i="1"/>
  <c r="JE7" i="1"/>
  <c r="JM7" i="1"/>
  <c r="JU7" i="1"/>
  <c r="IX8" i="1"/>
  <c r="JF8" i="1"/>
  <c r="JN8" i="1"/>
  <c r="JV8" i="1"/>
  <c r="IY9" i="1"/>
  <c r="JG9" i="1"/>
  <c r="JO9" i="1"/>
  <c r="JW9" i="1"/>
  <c r="IZ10" i="1"/>
  <c r="JH10" i="1"/>
  <c r="JP10" i="1"/>
  <c r="JX10" i="1"/>
  <c r="JA11" i="1"/>
  <c r="JI11" i="1"/>
  <c r="JQ11" i="1"/>
  <c r="JY11" i="1"/>
  <c r="JB12" i="1"/>
  <c r="JJ12" i="1"/>
  <c r="JR12" i="1"/>
  <c r="JZ12" i="1"/>
  <c r="JC13" i="1"/>
  <c r="JK13" i="1"/>
  <c r="JS13" i="1"/>
  <c r="KA13" i="1"/>
  <c r="JD14" i="1"/>
  <c r="JL14" i="1"/>
  <c r="JT14" i="1"/>
  <c r="KB14" i="1"/>
  <c r="JE15" i="1"/>
  <c r="JM15" i="1"/>
  <c r="JU15" i="1"/>
  <c r="IX16" i="1"/>
  <c r="JF16" i="1"/>
  <c r="JN16" i="1"/>
  <c r="JV16" i="1"/>
  <c r="IY17" i="1"/>
  <c r="JG17" i="1"/>
  <c r="JO17" i="1"/>
  <c r="JW17" i="1"/>
  <c r="IZ18" i="1"/>
  <c r="JH18" i="1"/>
  <c r="JP18" i="1"/>
  <c r="JX18" i="1"/>
  <c r="JA19" i="1"/>
  <c r="JI19" i="1"/>
  <c r="JQ19" i="1"/>
  <c r="JY19" i="1"/>
  <c r="JB20" i="1"/>
  <c r="JJ20" i="1"/>
  <c r="JR20" i="1"/>
  <c r="JZ20" i="1"/>
  <c r="JC21" i="1"/>
  <c r="JK21" i="1"/>
  <c r="JS21" i="1"/>
  <c r="KA21" i="1"/>
  <c r="JD22" i="1"/>
  <c r="JL22" i="1"/>
  <c r="JT22" i="1"/>
  <c r="KB22" i="1"/>
  <c r="JE23" i="1"/>
  <c r="JM23" i="1"/>
  <c r="JU23" i="1"/>
  <c r="IX24" i="1"/>
  <c r="JF24" i="1"/>
  <c r="JN24" i="1"/>
  <c r="JV24" i="1"/>
  <c r="IY25" i="1"/>
  <c r="JG25" i="1"/>
  <c r="JO25" i="1"/>
  <c r="JW25" i="1"/>
  <c r="IZ26" i="1"/>
  <c r="JH26" i="1"/>
  <c r="JP26" i="1"/>
  <c r="JX26" i="1"/>
  <c r="IZ5" i="1"/>
  <c r="JP5" i="1"/>
  <c r="JA6" i="1"/>
  <c r="JQ6" i="1"/>
  <c r="JB7" i="1"/>
  <c r="JR7" i="1"/>
  <c r="JC8" i="1"/>
  <c r="JS8" i="1"/>
  <c r="JD9" i="1"/>
  <c r="JT9" i="1"/>
  <c r="JE10" i="1"/>
  <c r="JU10" i="1"/>
  <c r="JF11" i="1"/>
  <c r="JV11" i="1"/>
  <c r="JG12" i="1"/>
  <c r="JW12" i="1"/>
  <c r="JH13" i="1"/>
  <c r="JX13" i="1"/>
  <c r="JI14" i="1"/>
  <c r="JY14" i="1"/>
  <c r="JJ15" i="1"/>
  <c r="JZ15" i="1"/>
  <c r="JK16" i="1"/>
  <c r="KA16" i="1"/>
  <c r="JL17" i="1"/>
  <c r="JY17" i="1"/>
  <c r="JG18" i="1"/>
  <c r="JU18" i="1"/>
  <c r="JB19" i="1"/>
  <c r="JB5" i="1"/>
  <c r="JR5" i="1"/>
  <c r="JC6" i="1"/>
  <c r="JS6" i="1"/>
  <c r="JD7" i="1"/>
  <c r="JT7" i="1"/>
  <c r="JE8" i="1"/>
  <c r="JU8" i="1"/>
  <c r="JF9" i="1"/>
  <c r="JV9" i="1"/>
  <c r="JG10" i="1"/>
  <c r="JW10" i="1"/>
  <c r="JH11" i="1"/>
  <c r="JX11" i="1"/>
  <c r="JI12" i="1"/>
  <c r="JY12" i="1"/>
  <c r="JJ13" i="1"/>
  <c r="JZ13" i="1"/>
  <c r="JK14" i="1"/>
  <c r="KA14" i="1"/>
  <c r="JL15" i="1"/>
  <c r="KB15" i="1"/>
  <c r="JM16" i="1"/>
  <c r="IX17" i="1"/>
  <c r="JN17" i="1"/>
  <c r="JD5" i="1"/>
  <c r="JT5" i="1"/>
  <c r="JE6" i="1"/>
  <c r="JU6" i="1"/>
  <c r="JF7" i="1"/>
  <c r="JV7" i="1"/>
  <c r="JG8" i="1"/>
  <c r="JW8" i="1"/>
  <c r="JH9" i="1"/>
  <c r="JX9" i="1"/>
  <c r="JI10" i="1"/>
  <c r="JY10" i="1"/>
  <c r="JJ11" i="1"/>
  <c r="JZ11" i="1"/>
  <c r="JK12" i="1"/>
  <c r="KA12" i="1"/>
  <c r="JL13" i="1"/>
  <c r="KB13" i="1"/>
  <c r="JM14" i="1"/>
  <c r="IX15" i="1"/>
  <c r="JN15" i="1"/>
  <c r="IY16" i="1"/>
  <c r="JO16" i="1"/>
  <c r="IZ17" i="1"/>
  <c r="JP17" i="1"/>
  <c r="IX18" i="1"/>
  <c r="JJ18" i="1"/>
  <c r="JW18" i="1"/>
  <c r="JF19" i="1"/>
  <c r="JR19" i="1"/>
  <c r="IX20" i="1"/>
  <c r="JG20" i="1"/>
  <c r="JP20" i="1"/>
  <c r="JY20" i="1"/>
  <c r="JD21" i="1"/>
  <c r="JM21" i="1"/>
  <c r="JV21" i="1"/>
  <c r="JL5" i="1"/>
  <c r="KB5" i="1"/>
  <c r="JM6" i="1"/>
  <c r="IX7" i="1"/>
  <c r="JN7" i="1"/>
  <c r="IY8" i="1"/>
  <c r="JO8" i="1"/>
  <c r="IZ9" i="1"/>
  <c r="JP9" i="1"/>
  <c r="JA10" i="1"/>
  <c r="JQ10" i="1"/>
  <c r="JB11" i="1"/>
  <c r="JR11" i="1"/>
  <c r="JC12" i="1"/>
  <c r="JS12" i="1"/>
  <c r="JD13" i="1"/>
  <c r="JT13" i="1"/>
  <c r="JE14" i="1"/>
  <c r="JU14" i="1"/>
  <c r="JF15" i="1"/>
  <c r="JV15" i="1"/>
  <c r="JG16" i="1"/>
  <c r="JW16" i="1"/>
  <c r="JH17" i="1"/>
  <c r="JV17" i="1"/>
  <c r="JE18" i="1"/>
  <c r="JQ18" i="1"/>
  <c r="IY19" i="1"/>
  <c r="JK19" i="1"/>
  <c r="JX19" i="1"/>
  <c r="JC20" i="1"/>
  <c r="JL20" i="1"/>
  <c r="JU20" i="1"/>
  <c r="IY21" i="1"/>
  <c r="JH21" i="1"/>
  <c r="JQ21" i="1"/>
  <c r="JZ21" i="1"/>
  <c r="JE22" i="1"/>
  <c r="JN22" i="1"/>
  <c r="JW22" i="1"/>
  <c r="JA23" i="1"/>
  <c r="JJ23" i="1"/>
  <c r="JS23" i="1"/>
  <c r="KB23" i="1"/>
  <c r="JG24" i="1"/>
  <c r="JP24" i="1"/>
  <c r="JY24" i="1"/>
  <c r="JC25" i="1"/>
  <c r="JL25" i="1"/>
  <c r="JU25" i="1"/>
  <c r="IY26" i="1"/>
  <c r="JI26" i="1"/>
  <c r="JR26" i="1"/>
  <c r="KA26" i="1"/>
  <c r="JD27" i="1"/>
  <c r="JL27" i="1"/>
  <c r="JT27" i="1"/>
  <c r="KB27" i="1"/>
  <c r="JE28" i="1"/>
  <c r="JM28" i="1"/>
  <c r="JU28" i="1"/>
  <c r="IX29" i="1"/>
  <c r="JF29" i="1"/>
  <c r="JN29" i="1"/>
  <c r="JV29" i="1"/>
  <c r="IY30" i="1"/>
  <c r="JG30" i="1"/>
  <c r="JO30" i="1"/>
  <c r="JW30" i="1"/>
  <c r="IZ31" i="1"/>
  <c r="JH31" i="1"/>
  <c r="JP31" i="1"/>
  <c r="JX31" i="1"/>
  <c r="JA32" i="1"/>
  <c r="JI32" i="1"/>
  <c r="JQ32" i="1"/>
  <c r="JY32" i="1"/>
  <c r="JB33" i="1"/>
  <c r="JJ33" i="1"/>
  <c r="JR33" i="1"/>
  <c r="JZ33" i="1"/>
  <c r="JC34" i="1"/>
  <c r="JK34" i="1"/>
  <c r="JS34" i="1"/>
  <c r="KA34" i="1"/>
  <c r="JE5" i="1"/>
  <c r="JF6" i="1"/>
  <c r="JG7" i="1"/>
  <c r="JH8" i="1"/>
  <c r="JI9" i="1"/>
  <c r="JJ10" i="1"/>
  <c r="JK11" i="1"/>
  <c r="JL12" i="1"/>
  <c r="JM13" i="1"/>
  <c r="JN14" i="1"/>
  <c r="JO15" i="1"/>
  <c r="JP16" i="1"/>
  <c r="JQ17" i="1"/>
  <c r="JF18" i="1"/>
  <c r="JZ18" i="1"/>
  <c r="JO19" i="1"/>
  <c r="IY20" i="1"/>
  <c r="JK20" i="1"/>
  <c r="JW20" i="1"/>
  <c r="JE21" i="1"/>
  <c r="JP21" i="1"/>
  <c r="IX22" i="1"/>
  <c r="JH22" i="1"/>
  <c r="JR22" i="1"/>
  <c r="IX23" i="1"/>
  <c r="JH23" i="1"/>
  <c r="JR23" i="1"/>
  <c r="IY24" i="1"/>
  <c r="JI24" i="1"/>
  <c r="JS24" i="1"/>
  <c r="IX25" i="1"/>
  <c r="JI25" i="1"/>
  <c r="JS25" i="1"/>
  <c r="IX26" i="1"/>
  <c r="JJ26" i="1"/>
  <c r="JT26" i="1"/>
  <c r="IY27" i="1"/>
  <c r="JH27" i="1"/>
  <c r="JQ27" i="1"/>
  <c r="JZ27" i="1"/>
  <c r="JD28" i="1"/>
  <c r="JN28" i="1"/>
  <c r="JW28" i="1"/>
  <c r="JA29" i="1"/>
  <c r="JJ29" i="1"/>
  <c r="JS29" i="1"/>
  <c r="KB29" i="1"/>
  <c r="JF30" i="1"/>
  <c r="JP30" i="1"/>
  <c r="JY30" i="1"/>
  <c r="JC31" i="1"/>
  <c r="JL31" i="1"/>
  <c r="JU31" i="1"/>
  <c r="IY32" i="1"/>
  <c r="JH32" i="1"/>
  <c r="JR32" i="1"/>
  <c r="KA32" i="1"/>
  <c r="JE33" i="1"/>
  <c r="JN33" i="1"/>
  <c r="JW33" i="1"/>
  <c r="JA34" i="1"/>
  <c r="JJ34" i="1"/>
  <c r="JT34" i="1"/>
  <c r="IX35" i="1"/>
  <c r="JF35" i="1"/>
  <c r="JN35" i="1"/>
  <c r="JV35" i="1"/>
  <c r="IY36" i="1"/>
  <c r="JG36" i="1"/>
  <c r="JO36" i="1"/>
  <c r="JW36" i="1"/>
  <c r="IZ37" i="1"/>
  <c r="JH37" i="1"/>
  <c r="JP37" i="1"/>
  <c r="JX37" i="1"/>
  <c r="JA38" i="1"/>
  <c r="JI38" i="1"/>
  <c r="JQ38" i="1"/>
  <c r="JY38" i="1"/>
  <c r="JB39" i="1"/>
  <c r="JJ39" i="1"/>
  <c r="JR39" i="1"/>
  <c r="JZ39" i="1"/>
  <c r="JC40" i="1"/>
  <c r="JH5" i="1"/>
  <c r="JI6" i="1"/>
  <c r="JJ7" i="1"/>
  <c r="JK8" i="1"/>
  <c r="JL9" i="1"/>
  <c r="JM10" i="1"/>
  <c r="JN11" i="1"/>
  <c r="JO12" i="1"/>
  <c r="JP13" i="1"/>
  <c r="JQ14" i="1"/>
  <c r="JR15" i="1"/>
  <c r="JS16" i="1"/>
  <c r="JT17" i="1"/>
  <c r="JI18" i="1"/>
  <c r="IX19" i="1"/>
  <c r="JP19" i="1"/>
  <c r="IZ20" i="1"/>
  <c r="JM20" i="1"/>
  <c r="JX20" i="1"/>
  <c r="JF21" i="1"/>
  <c r="JR21" i="1"/>
  <c r="IY22" i="1"/>
  <c r="JI22" i="1"/>
  <c r="JS22" i="1"/>
  <c r="IY23" i="1"/>
  <c r="JI23" i="1"/>
  <c r="JT23" i="1"/>
  <c r="IZ24" i="1"/>
  <c r="JJ24" i="1"/>
  <c r="JT24" i="1"/>
  <c r="IZ25" i="1"/>
  <c r="JJ25" i="1"/>
  <c r="JT25" i="1"/>
  <c r="JA26" i="1"/>
  <c r="JK26" i="1"/>
  <c r="JU26" i="1"/>
  <c r="IZ27" i="1"/>
  <c r="JI27" i="1"/>
  <c r="JR27" i="1"/>
  <c r="KA27" i="1"/>
  <c r="JF28" i="1"/>
  <c r="JO28" i="1"/>
  <c r="JX28" i="1"/>
  <c r="JB29" i="1"/>
  <c r="JK29" i="1"/>
  <c r="JT29" i="1"/>
  <c r="IX30" i="1"/>
  <c r="JH30" i="1"/>
  <c r="JQ30" i="1"/>
  <c r="JZ30" i="1"/>
  <c r="JD31" i="1"/>
  <c r="JM31" i="1"/>
  <c r="JV31" i="1"/>
  <c r="IZ32" i="1"/>
  <c r="JJ32" i="1"/>
  <c r="JS32" i="1"/>
  <c r="KB32" i="1"/>
  <c r="JF33" i="1"/>
  <c r="JO33" i="1"/>
  <c r="JX33" i="1"/>
  <c r="JB34" i="1"/>
  <c r="JL34" i="1"/>
  <c r="JU34" i="1"/>
  <c r="IY35" i="1"/>
  <c r="JG35" i="1"/>
  <c r="JO35" i="1"/>
  <c r="JW35" i="1"/>
  <c r="IZ36" i="1"/>
  <c r="JH36" i="1"/>
  <c r="JP36" i="1"/>
  <c r="JX36" i="1"/>
  <c r="JA37" i="1"/>
  <c r="JI37" i="1"/>
  <c r="JQ37" i="1"/>
  <c r="JJ5" i="1"/>
  <c r="JK6" i="1"/>
  <c r="JL7" i="1"/>
  <c r="JM8" i="1"/>
  <c r="JN9" i="1"/>
  <c r="JO10" i="1"/>
  <c r="JP11" i="1"/>
  <c r="JQ12" i="1"/>
  <c r="JR13" i="1"/>
  <c r="JS14" i="1"/>
  <c r="JT15" i="1"/>
  <c r="JU16" i="1"/>
  <c r="JU17" i="1"/>
  <c r="JM18" i="1"/>
  <c r="IZ19" i="1"/>
  <c r="JS19" i="1"/>
  <c r="JA20" i="1"/>
  <c r="JN20" i="1"/>
  <c r="KA20" i="1"/>
  <c r="JG21" i="1"/>
  <c r="JT21" i="1"/>
  <c r="IZ22" i="1"/>
  <c r="JJ22" i="1"/>
  <c r="JU22" i="1"/>
  <c r="IZ23" i="1"/>
  <c r="JK23" i="1"/>
  <c r="JV23" i="1"/>
  <c r="JA24" i="1"/>
  <c r="JK24" i="1"/>
  <c r="JU24" i="1"/>
  <c r="JA25" i="1"/>
  <c r="JK25" i="1"/>
  <c r="JV25" i="1"/>
  <c r="JB26" i="1"/>
  <c r="JL26" i="1"/>
  <c r="JV26" i="1"/>
  <c r="JA27" i="1"/>
  <c r="JJ27" i="1"/>
  <c r="JS27" i="1"/>
  <c r="IX28" i="1"/>
  <c r="JG28" i="1"/>
  <c r="JP28" i="1"/>
  <c r="JY28" i="1"/>
  <c r="JC29" i="1"/>
  <c r="JL29" i="1"/>
  <c r="JU29" i="1"/>
  <c r="IZ30" i="1"/>
  <c r="JI30" i="1"/>
  <c r="JR30" i="1"/>
  <c r="KA30" i="1"/>
  <c r="JE31" i="1"/>
  <c r="JN31" i="1"/>
  <c r="JW31" i="1"/>
  <c r="JB32" i="1"/>
  <c r="JK32" i="1"/>
  <c r="JT32" i="1"/>
  <c r="IX33" i="1"/>
  <c r="JG33" i="1"/>
  <c r="JP33" i="1"/>
  <c r="JY33" i="1"/>
  <c r="JD34" i="1"/>
  <c r="JM34" i="1"/>
  <c r="JV34" i="1"/>
  <c r="IZ35" i="1"/>
  <c r="JH35" i="1"/>
  <c r="JP35" i="1"/>
  <c r="JX35" i="1"/>
  <c r="JA36" i="1"/>
  <c r="JI36" i="1"/>
  <c r="JQ36" i="1"/>
  <c r="JY36" i="1"/>
  <c r="JB37" i="1"/>
  <c r="JJ37" i="1"/>
  <c r="JR37" i="1"/>
  <c r="JZ37" i="1"/>
  <c r="JC38" i="1"/>
  <c r="JK38" i="1"/>
  <c r="JS38" i="1"/>
  <c r="KA38" i="1"/>
  <c r="JD39" i="1"/>
  <c r="JL39" i="1"/>
  <c r="JT39" i="1"/>
  <c r="KB39" i="1"/>
  <c r="JE40" i="1"/>
  <c r="JM40" i="1"/>
  <c r="JZ5" i="1"/>
  <c r="KA6" i="1"/>
  <c r="KB7" i="1"/>
  <c r="IX9" i="1"/>
  <c r="IY10" i="1"/>
  <c r="IZ11" i="1"/>
  <c r="JA12" i="1"/>
  <c r="JB13" i="1"/>
  <c r="JC14" i="1"/>
  <c r="JD15" i="1"/>
  <c r="JE16" i="1"/>
  <c r="JF17" i="1"/>
  <c r="JA18" i="1"/>
  <c r="JV18" i="1"/>
  <c r="JJ19" i="1"/>
  <c r="KA19" i="1"/>
  <c r="JH20" i="1"/>
  <c r="JT20" i="1"/>
  <c r="JA21" i="1"/>
  <c r="JN21" i="1"/>
  <c r="JY21" i="1"/>
  <c r="JF22" i="1"/>
  <c r="JP22" i="1"/>
  <c r="JZ22" i="1"/>
  <c r="JF23" i="1"/>
  <c r="JP23" i="1"/>
  <c r="JZ23" i="1"/>
  <c r="JE24" i="1"/>
  <c r="JQ24" i="1"/>
  <c r="KA24" i="1"/>
  <c r="JF25" i="1"/>
  <c r="JQ25" i="1"/>
  <c r="KA25" i="1"/>
  <c r="JF26" i="1"/>
  <c r="JQ26" i="1"/>
  <c r="KB26" i="1"/>
  <c r="JF27" i="1"/>
  <c r="JO27" i="1"/>
  <c r="JX27" i="1"/>
  <c r="JB28" i="1"/>
  <c r="JK28" i="1"/>
  <c r="JT28" i="1"/>
  <c r="IY29" i="1"/>
  <c r="JH29" i="1"/>
  <c r="JQ29" i="1"/>
  <c r="JZ29" i="1"/>
  <c r="JD30" i="1"/>
  <c r="JM30" i="1"/>
  <c r="JV30" i="1"/>
  <c r="JA31" i="1"/>
  <c r="JJ31" i="1"/>
  <c r="JS31" i="1"/>
  <c r="KB31" i="1"/>
  <c r="JF32" i="1"/>
  <c r="JO32" i="1"/>
  <c r="JX32" i="1"/>
  <c r="JC33" i="1"/>
  <c r="JL33" i="1"/>
  <c r="JU33" i="1"/>
  <c r="IY34" i="1"/>
  <c r="JH34" i="1"/>
  <c r="JQ34" i="1"/>
  <c r="JZ34" i="1"/>
  <c r="JD35" i="1"/>
  <c r="JL35" i="1"/>
  <c r="JT35" i="1"/>
  <c r="KB35" i="1"/>
  <c r="JE36" i="1"/>
  <c r="JM36" i="1"/>
  <c r="JU36" i="1"/>
  <c r="IX37" i="1"/>
  <c r="JF37" i="1"/>
  <c r="JN37" i="1"/>
  <c r="JV37" i="1"/>
  <c r="IY38" i="1"/>
  <c r="JG38" i="1"/>
  <c r="JO38" i="1"/>
  <c r="JW38" i="1"/>
  <c r="IZ39" i="1"/>
  <c r="JH39" i="1"/>
  <c r="JP39" i="1"/>
  <c r="JX39" i="1"/>
  <c r="JA40" i="1"/>
  <c r="JI40" i="1"/>
  <c r="JQ40" i="1"/>
  <c r="JY40" i="1"/>
  <c r="JB41" i="1"/>
  <c r="JJ41" i="1"/>
  <c r="JR41" i="1"/>
  <c r="JZ41" i="1"/>
  <c r="JC42" i="1"/>
  <c r="JK42" i="1"/>
  <c r="JS42" i="1"/>
  <c r="KA42" i="1"/>
  <c r="JD43" i="1"/>
  <c r="JL43" i="1"/>
  <c r="JT43" i="1"/>
  <c r="KB43" i="1"/>
  <c r="JE44" i="1"/>
  <c r="JM44" i="1"/>
  <c r="JU44" i="1"/>
  <c r="IX45" i="1"/>
  <c r="JF45" i="1"/>
  <c r="JN45" i="1"/>
  <c r="JV45" i="1"/>
  <c r="IY46" i="1"/>
  <c r="JG46" i="1"/>
  <c r="JO46" i="1"/>
  <c r="JW46" i="1"/>
  <c r="IZ47" i="1"/>
  <c r="JH47" i="1"/>
  <c r="JP47" i="1"/>
  <c r="JX47" i="1"/>
  <c r="JA48" i="1"/>
  <c r="JI48" i="1"/>
  <c r="JQ48" i="1"/>
  <c r="JY48" i="1"/>
  <c r="JB49" i="1"/>
  <c r="JJ49" i="1"/>
  <c r="JR49" i="1"/>
  <c r="JZ49" i="1"/>
  <c r="JC50" i="1"/>
  <c r="JK50" i="1"/>
  <c r="JS50" i="1"/>
  <c r="KA50" i="1"/>
  <c r="JD51" i="1"/>
  <c r="JL51" i="1"/>
  <c r="JT51" i="1"/>
  <c r="KB51" i="1"/>
  <c r="JE52" i="1"/>
  <c r="JM52" i="1"/>
  <c r="JU52" i="1"/>
  <c r="IX53" i="1"/>
  <c r="JF53" i="1"/>
  <c r="JN53" i="1"/>
  <c r="JM5" i="1"/>
  <c r="JO7" i="1"/>
  <c r="JQ9" i="1"/>
  <c r="JS11" i="1"/>
  <c r="JU13" i="1"/>
  <c r="JW15" i="1"/>
  <c r="JX17" i="1"/>
  <c r="JC19" i="1"/>
  <c r="JD20" i="1"/>
  <c r="KB20" i="1"/>
  <c r="JU21" i="1"/>
  <c r="JK22" i="1"/>
  <c r="JB23" i="1"/>
  <c r="JW23" i="1"/>
  <c r="JL24" i="1"/>
  <c r="JB25" i="1"/>
  <c r="JX25" i="1"/>
  <c r="JM26" i="1"/>
  <c r="JB27" i="1"/>
  <c r="JU27" i="1"/>
  <c r="JH28" i="1"/>
  <c r="JZ28" i="1"/>
  <c r="JM29" i="1"/>
  <c r="JA30" i="1"/>
  <c r="JS30" i="1"/>
  <c r="JF31" i="1"/>
  <c r="JY31" i="1"/>
  <c r="JL32" i="1"/>
  <c r="IY33" i="1"/>
  <c r="JQ33" i="1"/>
  <c r="JE34" i="1"/>
  <c r="JW34" i="1"/>
  <c r="JI35" i="1"/>
  <c r="JY35" i="1"/>
  <c r="JJ36" i="1"/>
  <c r="JZ36" i="1"/>
  <c r="JK37" i="1"/>
  <c r="JY37" i="1"/>
  <c r="JF38" i="1"/>
  <c r="JT38" i="1"/>
  <c r="JA39" i="1"/>
  <c r="JN39" i="1"/>
  <c r="KA39" i="1"/>
  <c r="JH40" i="1"/>
  <c r="JS40" i="1"/>
  <c r="KB40" i="1"/>
  <c r="JF41" i="1"/>
  <c r="JO41" i="1"/>
  <c r="JX41" i="1"/>
  <c r="JB42" i="1"/>
  <c r="JL42" i="1"/>
  <c r="JU42" i="1"/>
  <c r="IY43" i="1"/>
  <c r="JH43" i="1"/>
  <c r="JQ43" i="1"/>
  <c r="JZ43" i="1"/>
  <c r="JD44" i="1"/>
  <c r="JN44" i="1"/>
  <c r="JW44" i="1"/>
  <c r="JA45" i="1"/>
  <c r="JJ45" i="1"/>
  <c r="JS45" i="1"/>
  <c r="KB45" i="1"/>
  <c r="JF46" i="1"/>
  <c r="JP46" i="1"/>
  <c r="JY46" i="1"/>
  <c r="JC47" i="1"/>
  <c r="JL47" i="1"/>
  <c r="JU47" i="1"/>
  <c r="IY48" i="1"/>
  <c r="JH48" i="1"/>
  <c r="JR48" i="1"/>
  <c r="KA48" i="1"/>
  <c r="JE49" i="1"/>
  <c r="JN49" i="1"/>
  <c r="JW49" i="1"/>
  <c r="JA50" i="1"/>
  <c r="JJ50" i="1"/>
  <c r="JT50" i="1"/>
  <c r="IX51" i="1"/>
  <c r="JG51" i="1"/>
  <c r="JP51" i="1"/>
  <c r="JY51" i="1"/>
  <c r="JC52" i="1"/>
  <c r="JL52" i="1"/>
  <c r="JU5" i="1"/>
  <c r="JW7" i="1"/>
  <c r="JY9" i="1"/>
  <c r="KA11" i="1"/>
  <c r="IX14" i="1"/>
  <c r="IZ16" i="1"/>
  <c r="KB17" i="1"/>
  <c r="JG19" i="1"/>
  <c r="JE20" i="1"/>
  <c r="IX21" i="1"/>
  <c r="JW21" i="1"/>
  <c r="JM22" i="1"/>
  <c r="JC23" i="1"/>
  <c r="JX23" i="1"/>
  <c r="JM24" i="1"/>
  <c r="JD25" i="1"/>
  <c r="JY25" i="1"/>
  <c r="JN26" i="1"/>
  <c r="JC27" i="1"/>
  <c r="JV27" i="1"/>
  <c r="JI28" i="1"/>
  <c r="KA28" i="1"/>
  <c r="JO29" i="1"/>
  <c r="JB30" i="1"/>
  <c r="JT30" i="1"/>
  <c r="JG31" i="1"/>
  <c r="JZ31" i="1"/>
  <c r="JM32" i="1"/>
  <c r="IZ33" i="1"/>
  <c r="JS33" i="1"/>
  <c r="JF34" i="1"/>
  <c r="JX34" i="1"/>
  <c r="JJ35" i="1"/>
  <c r="JZ35" i="1"/>
  <c r="JK36" i="1"/>
  <c r="KA36" i="1"/>
  <c r="JL37" i="1"/>
  <c r="KA37" i="1"/>
  <c r="JH38" i="1"/>
  <c r="JU38" i="1"/>
  <c r="JC39" i="1"/>
  <c r="JO39" i="1"/>
  <c r="IX40" i="1"/>
  <c r="JJ40" i="1"/>
  <c r="JT40" i="1"/>
  <c r="IX41" i="1"/>
  <c r="JG41" i="1"/>
  <c r="JP41" i="1"/>
  <c r="JY41" i="1"/>
  <c r="JD42" i="1"/>
  <c r="JM42" i="1"/>
  <c r="JV42" i="1"/>
  <c r="IZ43" i="1"/>
  <c r="JI43" i="1"/>
  <c r="JR43" i="1"/>
  <c r="KA43" i="1"/>
  <c r="JF44" i="1"/>
  <c r="JO44" i="1"/>
  <c r="JX44" i="1"/>
  <c r="JB45" i="1"/>
  <c r="JK45" i="1"/>
  <c r="JT45" i="1"/>
  <c r="IX46" i="1"/>
  <c r="JH46" i="1"/>
  <c r="JQ46" i="1"/>
  <c r="JZ46" i="1"/>
  <c r="JD47" i="1"/>
  <c r="JM47" i="1"/>
  <c r="JV47" i="1"/>
  <c r="IZ48" i="1"/>
  <c r="JJ48" i="1"/>
  <c r="JS48" i="1"/>
  <c r="KB48" i="1"/>
  <c r="JF49" i="1"/>
  <c r="JO49" i="1"/>
  <c r="JX49" i="1"/>
  <c r="JB50" i="1"/>
  <c r="JX5" i="1"/>
  <c r="JZ7" i="1"/>
  <c r="KB9" i="1"/>
  <c r="IY12" i="1"/>
  <c r="JA14" i="1"/>
  <c r="JC16" i="1"/>
  <c r="IY18" i="1"/>
  <c r="JH19" i="1"/>
  <c r="JF20" i="1"/>
  <c r="IZ21" i="1"/>
  <c r="JX21" i="1"/>
  <c r="JO22" i="1"/>
  <c r="JD23" i="1"/>
  <c r="JY23" i="1"/>
  <c r="JO24" i="1"/>
  <c r="JE25" i="1"/>
  <c r="JZ25" i="1"/>
  <c r="JO26" i="1"/>
  <c r="JE27" i="1"/>
  <c r="JW27" i="1"/>
  <c r="JJ28" i="1"/>
  <c r="KB28" i="1"/>
  <c r="JP29" i="1"/>
  <c r="JC30" i="1"/>
  <c r="JU30" i="1"/>
  <c r="JI31" i="1"/>
  <c r="KA31" i="1"/>
  <c r="JN32" i="1"/>
  <c r="JA33" i="1"/>
  <c r="JT33" i="1"/>
  <c r="JG34" i="1"/>
  <c r="JY34" i="1"/>
  <c r="JK35" i="1"/>
  <c r="KA35" i="1"/>
  <c r="JL36" i="1"/>
  <c r="KB36" i="1"/>
  <c r="JM37" i="1"/>
  <c r="KB37" i="1"/>
  <c r="JJ38" i="1"/>
  <c r="JV38" i="1"/>
  <c r="JE39" i="1"/>
  <c r="JQ39" i="1"/>
  <c r="IY40" i="1"/>
  <c r="JK40" i="1"/>
  <c r="JU40" i="1"/>
  <c r="IY41" i="1"/>
  <c r="JH41" i="1"/>
  <c r="JQ41" i="1"/>
  <c r="KA41" i="1"/>
  <c r="JE42" i="1"/>
  <c r="JN42" i="1"/>
  <c r="JW42" i="1"/>
  <c r="JA43" i="1"/>
  <c r="JJ43" i="1"/>
  <c r="JS43" i="1"/>
  <c r="IX44" i="1"/>
  <c r="JG44" i="1"/>
  <c r="JP44" i="1"/>
  <c r="JY44" i="1"/>
  <c r="JC45" i="1"/>
  <c r="JL45" i="1"/>
  <c r="JU45" i="1"/>
  <c r="IZ46" i="1"/>
  <c r="JI46" i="1"/>
  <c r="JR46" i="1"/>
  <c r="KA46" i="1"/>
  <c r="JE47" i="1"/>
  <c r="JN47" i="1"/>
  <c r="JW47" i="1"/>
  <c r="JB48" i="1"/>
  <c r="JK48" i="1"/>
  <c r="JT48" i="1"/>
  <c r="IX49" i="1"/>
  <c r="JG49" i="1"/>
  <c r="JP49" i="1"/>
  <c r="JY49" i="1"/>
  <c r="JD50" i="1"/>
  <c r="JM50" i="1"/>
  <c r="JV50" i="1"/>
  <c r="IZ51" i="1"/>
  <c r="JI51" i="1"/>
  <c r="JR51" i="1"/>
  <c r="KA51" i="1"/>
  <c r="JF52" i="1"/>
  <c r="JO52" i="1"/>
  <c r="JX52" i="1"/>
  <c r="JB53" i="1"/>
  <c r="JY6" i="1"/>
  <c r="KA8" i="1"/>
  <c r="IX11" i="1"/>
  <c r="IZ13" i="1"/>
  <c r="JB15" i="1"/>
  <c r="JD17" i="1"/>
  <c r="JR18" i="1"/>
  <c r="JZ19" i="1"/>
  <c r="JS20" i="1"/>
  <c r="JL21" i="1"/>
  <c r="JC22" i="1"/>
  <c r="JY22" i="1"/>
  <c r="JO23" i="1"/>
  <c r="JD24" i="1"/>
  <c r="JZ24" i="1"/>
  <c r="JP25" i="1"/>
  <c r="JE26" i="1"/>
  <c r="JZ26" i="1"/>
  <c r="JN27" i="1"/>
  <c r="JA28" i="1"/>
  <c r="JS28" i="1"/>
  <c r="JG29" i="1"/>
  <c r="JY29" i="1"/>
  <c r="JL30" i="1"/>
  <c r="IY31" i="1"/>
  <c r="JR31" i="1"/>
  <c r="JE32" i="1"/>
  <c r="JW32" i="1"/>
  <c r="JK33" i="1"/>
  <c r="IX34" i="1"/>
  <c r="JP34" i="1"/>
  <c r="JC35" i="1"/>
  <c r="JS35" i="1"/>
  <c r="JD36" i="1"/>
  <c r="JT36" i="1"/>
  <c r="JE37" i="1"/>
  <c r="JU37" i="1"/>
  <c r="JD38" i="1"/>
  <c r="JP38" i="1"/>
  <c r="IX39" i="1"/>
  <c r="JK39" i="1"/>
  <c r="JW39" i="1"/>
  <c r="JF40" i="1"/>
  <c r="JP40" i="1"/>
  <c r="JZ40" i="1"/>
  <c r="JD41" i="1"/>
  <c r="JM41" i="1"/>
  <c r="JV41" i="1"/>
  <c r="IZ42" i="1"/>
  <c r="JI42" i="1"/>
  <c r="JR42" i="1"/>
  <c r="KB42" i="1"/>
  <c r="JF43" i="1"/>
  <c r="JO43" i="1"/>
  <c r="JX43" i="1"/>
  <c r="JB44" i="1"/>
  <c r="JK44" i="1"/>
  <c r="JT44" i="1"/>
  <c r="IY45" i="1"/>
  <c r="JH45" i="1"/>
  <c r="JQ45" i="1"/>
  <c r="JZ45" i="1"/>
  <c r="JD46" i="1"/>
  <c r="JM46" i="1"/>
  <c r="JV46" i="1"/>
  <c r="JA47" i="1"/>
  <c r="JJ47" i="1"/>
  <c r="JS47" i="1"/>
  <c r="KB47" i="1"/>
  <c r="JF48" i="1"/>
  <c r="JO48" i="1"/>
  <c r="JX48" i="1"/>
  <c r="JC49" i="1"/>
  <c r="JL49" i="1"/>
  <c r="JU49" i="1"/>
  <c r="IY50" i="1"/>
  <c r="JH50" i="1"/>
  <c r="JQ50" i="1"/>
  <c r="JZ50" i="1"/>
  <c r="JE51" i="1"/>
  <c r="JN51" i="1"/>
  <c r="JW51" i="1"/>
  <c r="JA52" i="1"/>
  <c r="JJ52" i="1"/>
  <c r="JS52" i="1"/>
  <c r="KB52" i="1"/>
  <c r="JG53" i="1"/>
  <c r="JP53" i="1"/>
  <c r="JX53" i="1"/>
  <c r="JA54" i="1"/>
  <c r="JI54" i="1"/>
  <c r="JQ54" i="1"/>
  <c r="JY54" i="1"/>
  <c r="JB55" i="1"/>
  <c r="JJ55" i="1"/>
  <c r="JR55" i="1"/>
  <c r="JZ55" i="1"/>
  <c r="JC56" i="1"/>
  <c r="JK56" i="1"/>
  <c r="JS56" i="1"/>
  <c r="KA56" i="1"/>
  <c r="JD57" i="1"/>
  <c r="JL57" i="1"/>
  <c r="JT57" i="1"/>
  <c r="KB57" i="1"/>
  <c r="JE58" i="1"/>
  <c r="JM58" i="1"/>
  <c r="JU58" i="1"/>
  <c r="IX59" i="1"/>
  <c r="JF59" i="1"/>
  <c r="JN59" i="1"/>
  <c r="JV59" i="1"/>
  <c r="IY60" i="1"/>
  <c r="JG60" i="1"/>
  <c r="JO60" i="1"/>
  <c r="JW60" i="1"/>
  <c r="IZ61" i="1"/>
  <c r="JH61" i="1"/>
  <c r="JP61" i="1"/>
  <c r="JX61" i="1"/>
  <c r="JA62" i="1"/>
  <c r="JI62" i="1"/>
  <c r="JQ62" i="1"/>
  <c r="JY62" i="1"/>
  <c r="JB63" i="1"/>
  <c r="JJ63" i="1"/>
  <c r="JR63" i="1"/>
  <c r="JZ63" i="1"/>
  <c r="JC64" i="1"/>
  <c r="JK64" i="1"/>
  <c r="JS64" i="1"/>
  <c r="KA64" i="1"/>
  <c r="JD65" i="1"/>
  <c r="JL65" i="1"/>
  <c r="JT65" i="1"/>
  <c r="KB65" i="1"/>
  <c r="JE66" i="1"/>
  <c r="JM66" i="1"/>
  <c r="JU66" i="1"/>
  <c r="IX6" i="1"/>
  <c r="JB10" i="1"/>
  <c r="JF14" i="1"/>
  <c r="JB18" i="1"/>
  <c r="JI20" i="1"/>
  <c r="KB21" i="1"/>
  <c r="JG23" i="1"/>
  <c r="JR24" i="1"/>
  <c r="KB25" i="1"/>
  <c r="JG27" i="1"/>
  <c r="JL28" i="1"/>
  <c r="JR29" i="1"/>
  <c r="JX30" i="1"/>
  <c r="IX32" i="1"/>
  <c r="JD33" i="1"/>
  <c r="JI34" i="1"/>
  <c r="JM35" i="1"/>
  <c r="JN36" i="1"/>
  <c r="JO37" i="1"/>
  <c r="JL38" i="1"/>
  <c r="JF39" i="1"/>
  <c r="IZ40" i="1"/>
  <c r="JV40" i="1"/>
  <c r="JI41" i="1"/>
  <c r="KB41" i="1"/>
  <c r="JO42" i="1"/>
  <c r="JB43" i="1"/>
  <c r="JU43" i="1"/>
  <c r="JH44" i="1"/>
  <c r="JZ44" i="1"/>
  <c r="JM45" i="1"/>
  <c r="JA46" i="1"/>
  <c r="JS46" i="1"/>
  <c r="JF47" i="1"/>
  <c r="JY47" i="1"/>
  <c r="JL48" i="1"/>
  <c r="IY49" i="1"/>
  <c r="JQ49" i="1"/>
  <c r="JE50" i="1"/>
  <c r="JR50" i="1"/>
  <c r="JB51" i="1"/>
  <c r="JQ51" i="1"/>
  <c r="IZ52" i="1"/>
  <c r="JP52" i="1"/>
  <c r="KA52" i="1"/>
  <c r="JI53" i="1"/>
  <c r="JS53" i="1"/>
  <c r="KB53" i="1"/>
  <c r="JF54" i="1"/>
  <c r="JO54" i="1"/>
  <c r="JX54" i="1"/>
  <c r="JC55" i="1"/>
  <c r="JL55" i="1"/>
  <c r="JU55" i="1"/>
  <c r="IY56" i="1"/>
  <c r="JH56" i="1"/>
  <c r="JQ56" i="1"/>
  <c r="JZ56" i="1"/>
  <c r="JE57" i="1"/>
  <c r="JN57" i="1"/>
  <c r="JW57" i="1"/>
  <c r="JA58" i="1"/>
  <c r="JJ58" i="1"/>
  <c r="JS58" i="1"/>
  <c r="KB58" i="1"/>
  <c r="JG59" i="1"/>
  <c r="JP59" i="1"/>
  <c r="JY59" i="1"/>
  <c r="JC60" i="1"/>
  <c r="JL60" i="1"/>
  <c r="JU60" i="1"/>
  <c r="IY61" i="1"/>
  <c r="JI61" i="1"/>
  <c r="JR61" i="1"/>
  <c r="KA61" i="1"/>
  <c r="JE62" i="1"/>
  <c r="JN62" i="1"/>
  <c r="JW62" i="1"/>
  <c r="JA63" i="1"/>
  <c r="JK63" i="1"/>
  <c r="JT63" i="1"/>
  <c r="IX64" i="1"/>
  <c r="JG64" i="1"/>
  <c r="JP64" i="1"/>
  <c r="JY64" i="1"/>
  <c r="JC65" i="1"/>
  <c r="JM65" i="1"/>
  <c r="JV65" i="1"/>
  <c r="IZ66" i="1"/>
  <c r="JI66" i="1"/>
  <c r="JR66" i="1"/>
  <c r="KA66" i="1"/>
  <c r="JD67" i="1"/>
  <c r="JL67" i="1"/>
  <c r="JT67" i="1"/>
  <c r="JN6" i="1"/>
  <c r="JR10" i="1"/>
  <c r="JV14" i="1"/>
  <c r="JN18" i="1"/>
  <c r="JO20" i="1"/>
  <c r="JA22" i="1"/>
  <c r="JL23" i="1"/>
  <c r="JW24" i="1"/>
  <c r="JC26" i="1"/>
  <c r="JK27" i="1"/>
  <c r="JQ28" i="1"/>
  <c r="JW29" i="1"/>
  <c r="KB30" i="1"/>
  <c r="JC32" i="1"/>
  <c r="JH33" i="1"/>
  <c r="JN34" i="1"/>
  <c r="JQ35" i="1"/>
  <c r="JR36" i="1"/>
  <c r="JS37" i="1"/>
  <c r="JM38" i="1"/>
  <c r="JG39" i="1"/>
  <c r="JB40" i="1"/>
  <c r="JW40" i="1"/>
  <c r="JK41" i="1"/>
  <c r="IX42" i="1"/>
  <c r="JP42" i="1"/>
  <c r="JC43" i="1"/>
  <c r="JV43" i="1"/>
  <c r="JI44" i="1"/>
  <c r="KA44" i="1"/>
  <c r="JO45" i="1"/>
  <c r="JB46" i="1"/>
  <c r="JT46" i="1"/>
  <c r="JG47" i="1"/>
  <c r="JZ47" i="1"/>
  <c r="JM48" i="1"/>
  <c r="IZ49" i="1"/>
  <c r="JS49" i="1"/>
  <c r="JF50" i="1"/>
  <c r="JU50" i="1"/>
  <c r="JC51" i="1"/>
  <c r="JS51" i="1"/>
  <c r="JB52" i="1"/>
  <c r="JQ52" i="1"/>
  <c r="IY53" i="1"/>
  <c r="JJ53" i="1"/>
  <c r="JT53" i="1"/>
  <c r="IX54" i="1"/>
  <c r="JG54" i="1"/>
  <c r="JP54" i="1"/>
  <c r="JZ54" i="1"/>
  <c r="JD55" i="1"/>
  <c r="JM55" i="1"/>
  <c r="JV55" i="1"/>
  <c r="IZ56" i="1"/>
  <c r="JI56" i="1"/>
  <c r="JR56" i="1"/>
  <c r="KB56" i="1"/>
  <c r="JF57" i="1"/>
  <c r="JO57" i="1"/>
  <c r="JX57" i="1"/>
  <c r="JB58" i="1"/>
  <c r="JK58" i="1"/>
  <c r="JT58" i="1"/>
  <c r="IY59" i="1"/>
  <c r="JH59" i="1"/>
  <c r="JQ59" i="1"/>
  <c r="JZ59" i="1"/>
  <c r="JD60" i="1"/>
  <c r="JM60" i="1"/>
  <c r="JV60" i="1"/>
  <c r="JA61" i="1"/>
  <c r="JJ61" i="1"/>
  <c r="JS61" i="1"/>
  <c r="KB61" i="1"/>
  <c r="JF62" i="1"/>
  <c r="JO62" i="1"/>
  <c r="JX62" i="1"/>
  <c r="JC63" i="1"/>
  <c r="JL63" i="1"/>
  <c r="JU63" i="1"/>
  <c r="IY64" i="1"/>
  <c r="JH64" i="1"/>
  <c r="JQ64" i="1"/>
  <c r="JZ64" i="1"/>
  <c r="JV6" i="1"/>
  <c r="JZ10" i="1"/>
  <c r="IY15" i="1"/>
  <c r="JO18" i="1"/>
  <c r="JQ20" i="1"/>
  <c r="JB22" i="1"/>
  <c r="JN23" i="1"/>
  <c r="JX24" i="1"/>
  <c r="JD26" i="1"/>
  <c r="JM27" i="1"/>
  <c r="JR28" i="1"/>
  <c r="JX29" i="1"/>
  <c r="IX31" i="1"/>
  <c r="JD32" i="1"/>
  <c r="JI33" i="1"/>
  <c r="JO34" i="1"/>
  <c r="JR35" i="1"/>
  <c r="JS36" i="1"/>
  <c r="JT37" i="1"/>
  <c r="JN38" i="1"/>
  <c r="JI39" i="1"/>
  <c r="JD40" i="1"/>
  <c r="JX40" i="1"/>
  <c r="JL41" i="1"/>
  <c r="IY42" i="1"/>
  <c r="JQ42" i="1"/>
  <c r="JE43" i="1"/>
  <c r="JW43" i="1"/>
  <c r="JJ44" i="1"/>
  <c r="KB44" i="1"/>
  <c r="JP45" i="1"/>
  <c r="JC46" i="1"/>
  <c r="JU46" i="1"/>
  <c r="JI47" i="1"/>
  <c r="KA47" i="1"/>
  <c r="JN48" i="1"/>
  <c r="JA49" i="1"/>
  <c r="JT49" i="1"/>
  <c r="JG50" i="1"/>
  <c r="JW50" i="1"/>
  <c r="JF51" i="1"/>
  <c r="JU51" i="1"/>
  <c r="JD52" i="1"/>
  <c r="JR52" i="1"/>
  <c r="IZ53" i="1"/>
  <c r="JK53" i="1"/>
  <c r="JU53" i="1"/>
  <c r="IY54" i="1"/>
  <c r="JH54" i="1"/>
  <c r="JR54" i="1"/>
  <c r="KA54" i="1"/>
  <c r="JE55" i="1"/>
  <c r="JN55" i="1"/>
  <c r="JW55" i="1"/>
  <c r="JA56" i="1"/>
  <c r="JJ56" i="1"/>
  <c r="JT56" i="1"/>
  <c r="IX57" i="1"/>
  <c r="JG57" i="1"/>
  <c r="JP57" i="1"/>
  <c r="JY57" i="1"/>
  <c r="JC58" i="1"/>
  <c r="JL58" i="1"/>
  <c r="JV58" i="1"/>
  <c r="IZ59" i="1"/>
  <c r="JI59" i="1"/>
  <c r="JR59" i="1"/>
  <c r="KA59" i="1"/>
  <c r="JE60" i="1"/>
  <c r="JN60" i="1"/>
  <c r="JX60" i="1"/>
  <c r="JB61" i="1"/>
  <c r="JK61" i="1"/>
  <c r="JT61" i="1"/>
  <c r="IX62" i="1"/>
  <c r="JG62" i="1"/>
  <c r="JP62" i="1"/>
  <c r="JZ62" i="1"/>
  <c r="JD63" i="1"/>
  <c r="JM63" i="1"/>
  <c r="JV63" i="1"/>
  <c r="IZ64" i="1"/>
  <c r="JI64" i="1"/>
  <c r="JR64" i="1"/>
  <c r="KB64" i="1"/>
  <c r="JF65" i="1"/>
  <c r="JO65" i="1"/>
  <c r="JX65" i="1"/>
  <c r="JB66" i="1"/>
  <c r="JK66" i="1"/>
  <c r="JT66" i="1"/>
  <c r="IX67" i="1"/>
  <c r="JF67" i="1"/>
  <c r="JN67" i="1"/>
  <c r="JV67" i="1"/>
  <c r="JP8" i="1"/>
  <c r="JT12" i="1"/>
  <c r="JX16" i="1"/>
  <c r="JV19" i="1"/>
  <c r="JI21" i="1"/>
  <c r="JV22" i="1"/>
  <c r="JB24" i="1"/>
  <c r="JM25" i="1"/>
  <c r="JW26" i="1"/>
  <c r="IY28" i="1"/>
  <c r="JD29" i="1"/>
  <c r="JJ30" i="1"/>
  <c r="JO31" i="1"/>
  <c r="JU32" i="1"/>
  <c r="KA33" i="1"/>
  <c r="JA35" i="1"/>
  <c r="JB36" i="1"/>
  <c r="JC37" i="1"/>
  <c r="IZ38" i="1"/>
  <c r="JZ38" i="1"/>
  <c r="JU39" i="1"/>
  <c r="JN40" i="1"/>
  <c r="JA41" i="1"/>
  <c r="JT41" i="1"/>
  <c r="JG42" i="1"/>
  <c r="JY42" i="1"/>
  <c r="JM43" i="1"/>
  <c r="IZ44" i="1"/>
  <c r="JR44" i="1"/>
  <c r="JE45" i="1"/>
  <c r="JX45" i="1"/>
  <c r="JK46" i="1"/>
  <c r="IX47" i="1"/>
  <c r="JQ47" i="1"/>
  <c r="JD48" i="1"/>
  <c r="JV48" i="1"/>
  <c r="JI49" i="1"/>
  <c r="KB49" i="1"/>
  <c r="JN50" i="1"/>
  <c r="KB50" i="1"/>
  <c r="JK51" i="1"/>
  <c r="JZ51" i="1"/>
  <c r="JI52" i="1"/>
  <c r="JW52" i="1"/>
  <c r="JD53" i="1"/>
  <c r="JO53" i="1"/>
  <c r="JY53" i="1"/>
  <c r="JC54" i="1"/>
  <c r="JL54" i="1"/>
  <c r="JU54" i="1"/>
  <c r="IY55" i="1"/>
  <c r="JH55" i="1"/>
  <c r="JQ55" i="1"/>
  <c r="KA55" i="1"/>
  <c r="JE56" i="1"/>
  <c r="JN56" i="1"/>
  <c r="JW56" i="1"/>
  <c r="JA57" i="1"/>
  <c r="JJ57" i="1"/>
  <c r="JS57" i="1"/>
  <c r="IX58" i="1"/>
  <c r="JG58" i="1"/>
  <c r="JP58" i="1"/>
  <c r="JY58" i="1"/>
  <c r="JC59" i="1"/>
  <c r="JL59" i="1"/>
  <c r="JU59" i="1"/>
  <c r="IZ60" i="1"/>
  <c r="JI60" i="1"/>
  <c r="JR60" i="1"/>
  <c r="KA60" i="1"/>
  <c r="JE61" i="1"/>
  <c r="JN61" i="1"/>
  <c r="JW61" i="1"/>
  <c r="JB62" i="1"/>
  <c r="JK62" i="1"/>
  <c r="JT62" i="1"/>
  <c r="IX63" i="1"/>
  <c r="JG63" i="1"/>
  <c r="JP63" i="1"/>
  <c r="JY63" i="1"/>
  <c r="JD64" i="1"/>
  <c r="JM64" i="1"/>
  <c r="JV64" i="1"/>
  <c r="IZ65" i="1"/>
  <c r="JI65" i="1"/>
  <c r="JR65" i="1"/>
  <c r="KA65" i="1"/>
  <c r="JF66" i="1"/>
  <c r="JO66" i="1"/>
  <c r="JX66" i="1"/>
  <c r="JA67" i="1"/>
  <c r="JI67" i="1"/>
  <c r="JQ67" i="1"/>
  <c r="JY67" i="1"/>
  <c r="JB68" i="1"/>
  <c r="JJ68" i="1"/>
  <c r="JR68" i="1"/>
  <c r="JZ68" i="1"/>
  <c r="JC69" i="1"/>
  <c r="JK69" i="1"/>
  <c r="JS69" i="1"/>
  <c r="KA69" i="1"/>
  <c r="JD70" i="1"/>
  <c r="JL70" i="1"/>
  <c r="JT70" i="1"/>
  <c r="KB70" i="1"/>
  <c r="JE71" i="1"/>
  <c r="JM71" i="1"/>
  <c r="JU71" i="1"/>
  <c r="IX72" i="1"/>
  <c r="JF72" i="1"/>
  <c r="JN72" i="1"/>
  <c r="JV72" i="1"/>
  <c r="IY73" i="1"/>
  <c r="JG73" i="1"/>
  <c r="JO73" i="1"/>
  <c r="JW73" i="1"/>
  <c r="IZ74" i="1"/>
  <c r="JH74" i="1"/>
  <c r="JP74" i="1"/>
  <c r="JX74" i="1"/>
  <c r="JA75" i="1"/>
  <c r="JI75" i="1"/>
  <c r="JQ75" i="1"/>
  <c r="JY75" i="1"/>
  <c r="JB76" i="1"/>
  <c r="JJ76" i="1"/>
  <c r="JR76" i="1"/>
  <c r="JZ76" i="1"/>
  <c r="JC77" i="1"/>
  <c r="JK77" i="1"/>
  <c r="JS77" i="1"/>
  <c r="KA77" i="1"/>
  <c r="JD78" i="1"/>
  <c r="JL78" i="1"/>
  <c r="JT78" i="1"/>
  <c r="KB78" i="1"/>
  <c r="JE79" i="1"/>
  <c r="JM79" i="1"/>
  <c r="JU79" i="1"/>
  <c r="IX80" i="1"/>
  <c r="JF80" i="1"/>
  <c r="JN80" i="1"/>
  <c r="JV80" i="1"/>
  <c r="IY81" i="1"/>
  <c r="JG81" i="1"/>
  <c r="JO81" i="1"/>
  <c r="JW81" i="1"/>
  <c r="IZ82" i="1"/>
  <c r="JH82" i="1"/>
  <c r="JP82" i="1"/>
  <c r="JX82" i="1"/>
  <c r="IY7" i="1"/>
  <c r="JG15" i="1"/>
  <c r="JV20" i="1"/>
  <c r="JQ23" i="1"/>
  <c r="JG26" i="1"/>
  <c r="JV28" i="1"/>
  <c r="JB31" i="1"/>
  <c r="JM33" i="1"/>
  <c r="JU35" i="1"/>
  <c r="JW37" i="1"/>
  <c r="JM39" i="1"/>
  <c r="KA40" i="1"/>
  <c r="JA42" i="1"/>
  <c r="JG43" i="1"/>
  <c r="JL44" i="1"/>
  <c r="JR45" i="1"/>
  <c r="JX46" i="1"/>
  <c r="IX48" i="1"/>
  <c r="JD49" i="1"/>
  <c r="JI50" i="1"/>
  <c r="JH51" i="1"/>
  <c r="JG52" i="1"/>
  <c r="JA53" i="1"/>
  <c r="JV53" i="1"/>
  <c r="JJ54" i="1"/>
  <c r="KB54" i="1"/>
  <c r="JO55" i="1"/>
  <c r="JB56" i="1"/>
  <c r="JU56" i="1"/>
  <c r="JH57" i="1"/>
  <c r="JZ57" i="1"/>
  <c r="JN58" i="1"/>
  <c r="JA59" i="1"/>
  <c r="JS59" i="1"/>
  <c r="JF60" i="1"/>
  <c r="JY60" i="1"/>
  <c r="JL61" i="1"/>
  <c r="IY62" i="1"/>
  <c r="JR62" i="1"/>
  <c r="JE63" i="1"/>
  <c r="JW63" i="1"/>
  <c r="JJ64" i="1"/>
  <c r="IX65" i="1"/>
  <c r="JK65" i="1"/>
  <c r="JZ65" i="1"/>
  <c r="JJ66" i="1"/>
  <c r="JY66" i="1"/>
  <c r="JG67" i="1"/>
  <c r="JS67" i="1"/>
  <c r="IY68" i="1"/>
  <c r="JH68" i="1"/>
  <c r="JQ68" i="1"/>
  <c r="KA68" i="1"/>
  <c r="JE69" i="1"/>
  <c r="JN69" i="1"/>
  <c r="JW69" i="1"/>
  <c r="JA70" i="1"/>
  <c r="JJ70" i="1"/>
  <c r="JS70" i="1"/>
  <c r="IX71" i="1"/>
  <c r="JG71" i="1"/>
  <c r="JP71" i="1"/>
  <c r="JY71" i="1"/>
  <c r="JC72" i="1"/>
  <c r="JL72" i="1"/>
  <c r="JU72" i="1"/>
  <c r="IZ73" i="1"/>
  <c r="JI73" i="1"/>
  <c r="JR73" i="1"/>
  <c r="KA73" i="1"/>
  <c r="JE74" i="1"/>
  <c r="JN74" i="1"/>
  <c r="JW74" i="1"/>
  <c r="JB75" i="1"/>
  <c r="JK75" i="1"/>
  <c r="JT75" i="1"/>
  <c r="IX76" i="1"/>
  <c r="JG76" i="1"/>
  <c r="JP76" i="1"/>
  <c r="JY76" i="1"/>
  <c r="JD77" i="1"/>
  <c r="JM77" i="1"/>
  <c r="JV77" i="1"/>
  <c r="IZ78" i="1"/>
  <c r="JI78" i="1"/>
  <c r="JR78" i="1"/>
  <c r="KA78" i="1"/>
  <c r="JF79" i="1"/>
  <c r="JO79" i="1"/>
  <c r="JX79" i="1"/>
  <c r="JB80" i="1"/>
  <c r="JK80" i="1"/>
  <c r="JT80" i="1"/>
  <c r="IX81" i="1"/>
  <c r="JH81" i="1"/>
  <c r="JQ81" i="1"/>
  <c r="JZ81" i="1"/>
  <c r="JD82" i="1"/>
  <c r="JM82" i="1"/>
  <c r="JV82" i="1"/>
  <c r="IZ83" i="1"/>
  <c r="JH83" i="1"/>
  <c r="JP83" i="1"/>
  <c r="JX83" i="1"/>
  <c r="JA84" i="1"/>
  <c r="JI84" i="1"/>
  <c r="JQ84" i="1"/>
  <c r="JY84" i="1"/>
  <c r="JB85" i="1"/>
  <c r="JJ85" i="1"/>
  <c r="JR85" i="1"/>
  <c r="JZ85" i="1"/>
  <c r="JC86" i="1"/>
  <c r="JK86" i="1"/>
  <c r="JS86" i="1"/>
  <c r="KA86" i="1"/>
  <c r="JD87" i="1"/>
  <c r="JL87" i="1"/>
  <c r="JT87" i="1"/>
  <c r="KB87" i="1"/>
  <c r="JE88" i="1"/>
  <c r="JM88" i="1"/>
  <c r="JU88" i="1"/>
  <c r="IX89" i="1"/>
  <c r="JF89" i="1"/>
  <c r="JN89" i="1"/>
  <c r="JV89" i="1"/>
  <c r="IZ8" i="1"/>
  <c r="JH16" i="1"/>
  <c r="JB21" i="1"/>
  <c r="KA23" i="1"/>
  <c r="JS26" i="1"/>
  <c r="IZ29" i="1"/>
  <c r="JK31" i="1"/>
  <c r="JV33" i="1"/>
  <c r="IX36" i="1"/>
  <c r="IX38" i="1"/>
  <c r="JS39" i="1"/>
  <c r="IZ41" i="1"/>
  <c r="JF42" i="1"/>
  <c r="JK43" i="1"/>
  <c r="JQ44" i="1"/>
  <c r="JW45" i="1"/>
  <c r="KB46" i="1"/>
  <c r="JC48" i="1"/>
  <c r="JH49" i="1"/>
  <c r="JL50" i="1"/>
  <c r="JJ51" i="1"/>
  <c r="JH52" i="1"/>
  <c r="JC53" i="1"/>
  <c r="JW53" i="1"/>
  <c r="JK54" i="1"/>
  <c r="IX55" i="1"/>
  <c r="JP55" i="1"/>
  <c r="JD56" i="1"/>
  <c r="JV56" i="1"/>
  <c r="JI57" i="1"/>
  <c r="KA57" i="1"/>
  <c r="JO58" i="1"/>
  <c r="JB59" i="1"/>
  <c r="JT59" i="1"/>
  <c r="JH60" i="1"/>
  <c r="JZ60" i="1"/>
  <c r="JM61" i="1"/>
  <c r="IZ62" i="1"/>
  <c r="JS62" i="1"/>
  <c r="JF63" i="1"/>
  <c r="JX63" i="1"/>
  <c r="JL64" i="1"/>
  <c r="IY65" i="1"/>
  <c r="JN65" i="1"/>
  <c r="IX66" i="1"/>
  <c r="JL66" i="1"/>
  <c r="JZ66" i="1"/>
  <c r="JH67" i="1"/>
  <c r="JU67" i="1"/>
  <c r="IZ68" i="1"/>
  <c r="JI68" i="1"/>
  <c r="JS68" i="1"/>
  <c r="KB68" i="1"/>
  <c r="JF69" i="1"/>
  <c r="JO69" i="1"/>
  <c r="JX69" i="1"/>
  <c r="JB70" i="1"/>
  <c r="JK70" i="1"/>
  <c r="JU70" i="1"/>
  <c r="IY71" i="1"/>
  <c r="JH71" i="1"/>
  <c r="JQ71" i="1"/>
  <c r="JZ71" i="1"/>
  <c r="JD72" i="1"/>
  <c r="JM72" i="1"/>
  <c r="JW72" i="1"/>
  <c r="JA73" i="1"/>
  <c r="JJ73" i="1"/>
  <c r="JS73" i="1"/>
  <c r="KB73" i="1"/>
  <c r="JF74" i="1"/>
  <c r="JO74" i="1"/>
  <c r="JY74" i="1"/>
  <c r="JC75" i="1"/>
  <c r="JL75" i="1"/>
  <c r="JU75" i="1"/>
  <c r="IY76" i="1"/>
  <c r="JH76" i="1"/>
  <c r="JQ76" i="1"/>
  <c r="KA76" i="1"/>
  <c r="JE77" i="1"/>
  <c r="JN77" i="1"/>
  <c r="JW77" i="1"/>
  <c r="JA78" i="1"/>
  <c r="JJ78" i="1"/>
  <c r="JS78" i="1"/>
  <c r="IX79" i="1"/>
  <c r="JG79" i="1"/>
  <c r="JP79" i="1"/>
  <c r="JY79" i="1"/>
  <c r="JC80" i="1"/>
  <c r="JL80" i="1"/>
  <c r="JU80" i="1"/>
  <c r="IZ81" i="1"/>
  <c r="JI81" i="1"/>
  <c r="JR81" i="1"/>
  <c r="KA81" i="1"/>
  <c r="JE82" i="1"/>
  <c r="JN82" i="1"/>
  <c r="JW82" i="1"/>
  <c r="JA83" i="1"/>
  <c r="JI83" i="1"/>
  <c r="JX8" i="1"/>
  <c r="JA17" i="1"/>
  <c r="JJ21" i="1"/>
  <c r="JC24" i="1"/>
  <c r="JY26" i="1"/>
  <c r="JE29" i="1"/>
  <c r="JQ31" i="1"/>
  <c r="KB33" i="1"/>
  <c r="JC36" i="1"/>
  <c r="JB38" i="1"/>
  <c r="JV39" i="1"/>
  <c r="JC41" i="1"/>
  <c r="JH42" i="1"/>
  <c r="JN43" i="1"/>
  <c r="JS44" i="1"/>
  <c r="JY45" i="1"/>
  <c r="IY47" i="1"/>
  <c r="JE48" i="1"/>
  <c r="JK49" i="1"/>
  <c r="JO50" i="1"/>
  <c r="JM51" i="1"/>
  <c r="JK52" i="1"/>
  <c r="JE53" i="1"/>
  <c r="JZ53" i="1"/>
  <c r="JM54" i="1"/>
  <c r="IZ55" i="1"/>
  <c r="JS55" i="1"/>
  <c r="JF56" i="1"/>
  <c r="JX56" i="1"/>
  <c r="JK57" i="1"/>
  <c r="IY58" i="1"/>
  <c r="JQ58" i="1"/>
  <c r="JD59" i="1"/>
  <c r="JW59" i="1"/>
  <c r="JJ60" i="1"/>
  <c r="KB60" i="1"/>
  <c r="JO61" i="1"/>
  <c r="JC62" i="1"/>
  <c r="JU62" i="1"/>
  <c r="JH63" i="1"/>
  <c r="KA63" i="1"/>
  <c r="JN64" i="1"/>
  <c r="JA65" i="1"/>
  <c r="JP65" i="1"/>
  <c r="IY66" i="1"/>
  <c r="JN66" i="1"/>
  <c r="KB66" i="1"/>
  <c r="JJ67" i="1"/>
  <c r="JW67" i="1"/>
  <c r="JA68" i="1"/>
  <c r="JK68" i="1"/>
  <c r="JT68" i="1"/>
  <c r="IX69" i="1"/>
  <c r="JG69" i="1"/>
  <c r="JP69" i="1"/>
  <c r="JY69" i="1"/>
  <c r="JC70" i="1"/>
  <c r="JM70" i="1"/>
  <c r="JV70" i="1"/>
  <c r="IZ71" i="1"/>
  <c r="JI71" i="1"/>
  <c r="JR71" i="1"/>
  <c r="KA71" i="1"/>
  <c r="JE72" i="1"/>
  <c r="JO72" i="1"/>
  <c r="JX72" i="1"/>
  <c r="JB73" i="1"/>
  <c r="JK73" i="1"/>
  <c r="JT73" i="1"/>
  <c r="IX74" i="1"/>
  <c r="JG74" i="1"/>
  <c r="JQ74" i="1"/>
  <c r="JZ74" i="1"/>
  <c r="JD75" i="1"/>
  <c r="JM75" i="1"/>
  <c r="JV75" i="1"/>
  <c r="IZ76" i="1"/>
  <c r="JI76" i="1"/>
  <c r="JS76" i="1"/>
  <c r="KB76" i="1"/>
  <c r="JF77" i="1"/>
  <c r="JO77" i="1"/>
  <c r="JX77" i="1"/>
  <c r="JB78" i="1"/>
  <c r="JK78" i="1"/>
  <c r="JU78" i="1"/>
  <c r="IY79" i="1"/>
  <c r="JH79" i="1"/>
  <c r="JQ79" i="1"/>
  <c r="JZ79" i="1"/>
  <c r="JD80" i="1"/>
  <c r="JM80" i="1"/>
  <c r="JW80" i="1"/>
  <c r="JA81" i="1"/>
  <c r="JJ81" i="1"/>
  <c r="JS81" i="1"/>
  <c r="KB81" i="1"/>
  <c r="JF82" i="1"/>
  <c r="JO82" i="1"/>
  <c r="JY82" i="1"/>
  <c r="JB83" i="1"/>
  <c r="JJ83" i="1"/>
  <c r="JR83" i="1"/>
  <c r="JZ83" i="1"/>
  <c r="JC84" i="1"/>
  <c r="JK84" i="1"/>
  <c r="JS84" i="1"/>
  <c r="KA84" i="1"/>
  <c r="JD85" i="1"/>
  <c r="JL85" i="1"/>
  <c r="JT85" i="1"/>
  <c r="KB85" i="1"/>
  <c r="JE86" i="1"/>
  <c r="KB12" i="1"/>
  <c r="JW19" i="1"/>
  <c r="JX22" i="1"/>
  <c r="JN25" i="1"/>
  <c r="IZ28" i="1"/>
  <c r="JK30" i="1"/>
  <c r="JV32" i="1"/>
  <c r="JB35" i="1"/>
  <c r="JD37" i="1"/>
  <c r="KB38" i="1"/>
  <c r="JO40" i="1"/>
  <c r="JU41" i="1"/>
  <c r="JZ42" i="1"/>
  <c r="JA44" i="1"/>
  <c r="JG45" i="1"/>
  <c r="JL46" i="1"/>
  <c r="JR47" i="1"/>
  <c r="JW48" i="1"/>
  <c r="IX50" i="1"/>
  <c r="IY51" i="1"/>
  <c r="IX52" i="1"/>
  <c r="JY52" i="1"/>
  <c r="JQ53" i="1"/>
  <c r="JD54" i="1"/>
  <c r="JV54" i="1"/>
  <c r="JI55" i="1"/>
  <c r="KB55" i="1"/>
  <c r="JO56" i="1"/>
  <c r="JB57" i="1"/>
  <c r="JU57" i="1"/>
  <c r="JH58" i="1"/>
  <c r="JZ58" i="1"/>
  <c r="JM59" i="1"/>
  <c r="JA60" i="1"/>
  <c r="JS60" i="1"/>
  <c r="JF61" i="1"/>
  <c r="JY61" i="1"/>
  <c r="JL62" i="1"/>
  <c r="IY63" i="1"/>
  <c r="JQ63" i="1"/>
  <c r="JE64" i="1"/>
  <c r="JW64" i="1"/>
  <c r="JH65" i="1"/>
  <c r="JW65" i="1"/>
  <c r="JG66" i="1"/>
  <c r="JV66" i="1"/>
  <c r="JC67" i="1"/>
  <c r="JP67" i="1"/>
  <c r="KB67" i="1"/>
  <c r="JF68" i="1"/>
  <c r="JO68" i="1"/>
  <c r="JX68" i="1"/>
  <c r="JB69" i="1"/>
  <c r="JL69" i="1"/>
  <c r="JU69" i="1"/>
  <c r="IY70" i="1"/>
  <c r="JH70" i="1"/>
  <c r="JQ70" i="1"/>
  <c r="JZ70" i="1"/>
  <c r="JD71" i="1"/>
  <c r="JN71" i="1"/>
  <c r="JW71" i="1"/>
  <c r="JA72" i="1"/>
  <c r="JJ72" i="1"/>
  <c r="JS72" i="1"/>
  <c r="KB72" i="1"/>
  <c r="JF73" i="1"/>
  <c r="JP73" i="1"/>
  <c r="JY73" i="1"/>
  <c r="JC74" i="1"/>
  <c r="JL74" i="1"/>
  <c r="JU74" i="1"/>
  <c r="IY75" i="1"/>
  <c r="JH75" i="1"/>
  <c r="JR75" i="1"/>
  <c r="KA75" i="1"/>
  <c r="JE76" i="1"/>
  <c r="JN76" i="1"/>
  <c r="JW76" i="1"/>
  <c r="JA77" i="1"/>
  <c r="JJ77" i="1"/>
  <c r="JT77" i="1"/>
  <c r="IX78" i="1"/>
  <c r="JG78" i="1"/>
  <c r="JP78" i="1"/>
  <c r="JY78" i="1"/>
  <c r="JC79" i="1"/>
  <c r="JL79" i="1"/>
  <c r="JV79" i="1"/>
  <c r="IZ80" i="1"/>
  <c r="JI80" i="1"/>
  <c r="JR80" i="1"/>
  <c r="KA80" i="1"/>
  <c r="JE81" i="1"/>
  <c r="JN81" i="1"/>
  <c r="JX81" i="1"/>
  <c r="JB82" i="1"/>
  <c r="JK82" i="1"/>
  <c r="JT82" i="1"/>
  <c r="IX83" i="1"/>
  <c r="JF83" i="1"/>
  <c r="JN83" i="1"/>
  <c r="JV83" i="1"/>
  <c r="IY84" i="1"/>
  <c r="JG84" i="1"/>
  <c r="JO84" i="1"/>
  <c r="JW84" i="1"/>
  <c r="IZ85" i="1"/>
  <c r="JH85" i="1"/>
  <c r="JP85" i="1"/>
  <c r="JX85" i="1"/>
  <c r="JA86" i="1"/>
  <c r="JI86" i="1"/>
  <c r="JQ86" i="1"/>
  <c r="JY86" i="1"/>
  <c r="JB87" i="1"/>
  <c r="JJ87" i="1"/>
  <c r="JR87" i="1"/>
  <c r="JZ87" i="1"/>
  <c r="JC88" i="1"/>
  <c r="JK88" i="1"/>
  <c r="JS88" i="1"/>
  <c r="KA88" i="1"/>
  <c r="JD89" i="1"/>
  <c r="JL89" i="1"/>
  <c r="JT89" i="1"/>
  <c r="KB89" i="1"/>
  <c r="JE90" i="1"/>
  <c r="JM90" i="1"/>
  <c r="JU90" i="1"/>
  <c r="IX91" i="1"/>
  <c r="JF91" i="1"/>
  <c r="JN91" i="1"/>
  <c r="JV91" i="1"/>
  <c r="IY92" i="1"/>
  <c r="JG92" i="1"/>
  <c r="JO92" i="1"/>
  <c r="JW92" i="1"/>
  <c r="IZ93" i="1"/>
  <c r="JH93" i="1"/>
  <c r="JP93" i="1"/>
  <c r="JX93" i="1"/>
  <c r="JA94" i="1"/>
  <c r="JI94" i="1"/>
  <c r="JQ94" i="1"/>
  <c r="JY94" i="1"/>
  <c r="JB95" i="1"/>
  <c r="JJ95" i="1"/>
  <c r="JR95" i="1"/>
  <c r="JZ95" i="1"/>
  <c r="JC96" i="1"/>
  <c r="JK96" i="1"/>
  <c r="JS96" i="1"/>
  <c r="KA96" i="1"/>
  <c r="JD97" i="1"/>
  <c r="JL97" i="1"/>
  <c r="JT97" i="1"/>
  <c r="KB97" i="1"/>
  <c r="JE98" i="1"/>
  <c r="JM98" i="1"/>
  <c r="JU98" i="1"/>
  <c r="IX99" i="1"/>
  <c r="JF99" i="1"/>
  <c r="JN99" i="1"/>
  <c r="JV99" i="1"/>
  <c r="IY100" i="1"/>
  <c r="JG100" i="1"/>
  <c r="JO100" i="1"/>
  <c r="JW100" i="1"/>
  <c r="IZ101" i="1"/>
  <c r="JA9" i="1"/>
  <c r="JO21" i="1"/>
  <c r="IX27" i="1"/>
  <c r="JT31" i="1"/>
  <c r="JF36" i="1"/>
  <c r="JY39" i="1"/>
  <c r="JJ42" i="1"/>
  <c r="JV44" i="1"/>
  <c r="JB47" i="1"/>
  <c r="JM49" i="1"/>
  <c r="JO51" i="1"/>
  <c r="JH53" i="1"/>
  <c r="JN54" i="1"/>
  <c r="JT55" i="1"/>
  <c r="JY56" i="1"/>
  <c r="IZ58" i="1"/>
  <c r="JE59" i="1"/>
  <c r="JK60" i="1"/>
  <c r="JQ61" i="1"/>
  <c r="JV62" i="1"/>
  <c r="KB63" i="1"/>
  <c r="JB65" i="1"/>
  <c r="JA66" i="1"/>
  <c r="IY67" i="1"/>
  <c r="JX67" i="1"/>
  <c r="JL68" i="1"/>
  <c r="IY69" i="1"/>
  <c r="JQ69" i="1"/>
  <c r="JE70" i="1"/>
  <c r="JW70" i="1"/>
  <c r="JJ71" i="1"/>
  <c r="KB71" i="1"/>
  <c r="JP72" i="1"/>
  <c r="JC73" i="1"/>
  <c r="JU73" i="1"/>
  <c r="JI74" i="1"/>
  <c r="KA74" i="1"/>
  <c r="JN75" i="1"/>
  <c r="JA76" i="1"/>
  <c r="JT76" i="1"/>
  <c r="JG77" i="1"/>
  <c r="JY77" i="1"/>
  <c r="JM78" i="1"/>
  <c r="IZ79" i="1"/>
  <c r="JR79" i="1"/>
  <c r="JE80" i="1"/>
  <c r="JX80" i="1"/>
  <c r="JK81" i="1"/>
  <c r="IX82" i="1"/>
  <c r="JQ82" i="1"/>
  <c r="JC83" i="1"/>
  <c r="JQ83" i="1"/>
  <c r="IX84" i="1"/>
  <c r="JL84" i="1"/>
  <c r="JX84" i="1"/>
  <c r="JF85" i="1"/>
  <c r="JS85" i="1"/>
  <c r="IZ86" i="1"/>
  <c r="JM86" i="1"/>
  <c r="JW86" i="1"/>
  <c r="JC87" i="1"/>
  <c r="JN87" i="1"/>
  <c r="JX87" i="1"/>
  <c r="JD88" i="1"/>
  <c r="JO88" i="1"/>
  <c r="JY88" i="1"/>
  <c r="JE89" i="1"/>
  <c r="JP89" i="1"/>
  <c r="JZ89" i="1"/>
  <c r="JD90" i="1"/>
  <c r="JN90" i="1"/>
  <c r="JW90" i="1"/>
  <c r="JA91" i="1"/>
  <c r="JJ91" i="1"/>
  <c r="JS91" i="1"/>
  <c r="KB91" i="1"/>
  <c r="JF92" i="1"/>
  <c r="JP92" i="1"/>
  <c r="JY92" i="1"/>
  <c r="JC93" i="1"/>
  <c r="JL93" i="1"/>
  <c r="JU93" i="1"/>
  <c r="IY94" i="1"/>
  <c r="JH94" i="1"/>
  <c r="JR94" i="1"/>
  <c r="KA94" i="1"/>
  <c r="JE95" i="1"/>
  <c r="JN95" i="1"/>
  <c r="JW95" i="1"/>
  <c r="JA96" i="1"/>
  <c r="JJ96" i="1"/>
  <c r="JT96" i="1"/>
  <c r="IX97" i="1"/>
  <c r="JG97" i="1"/>
  <c r="JP97" i="1"/>
  <c r="JY97" i="1"/>
  <c r="JC98" i="1"/>
  <c r="JL98" i="1"/>
  <c r="JV98" i="1"/>
  <c r="IZ99" i="1"/>
  <c r="JI99" i="1"/>
  <c r="JR99" i="1"/>
  <c r="KA99" i="1"/>
  <c r="JE100" i="1"/>
  <c r="JN100" i="1"/>
  <c r="JX100" i="1"/>
  <c r="JB101" i="1"/>
  <c r="JJ101" i="1"/>
  <c r="JR101" i="1"/>
  <c r="JZ101" i="1"/>
  <c r="JC102" i="1"/>
  <c r="JK102" i="1"/>
  <c r="JS102" i="1"/>
  <c r="KA102" i="1"/>
  <c r="JD103" i="1"/>
  <c r="JL103" i="1"/>
  <c r="JT103" i="1"/>
  <c r="KB103" i="1"/>
  <c r="JE104" i="1"/>
  <c r="JM104" i="1"/>
  <c r="JU104" i="1"/>
  <c r="IX105" i="1"/>
  <c r="JF105" i="1"/>
  <c r="JN105" i="1"/>
  <c r="JV105" i="1"/>
  <c r="IY106" i="1"/>
  <c r="JG106" i="1"/>
  <c r="JO106" i="1"/>
  <c r="JW106" i="1"/>
  <c r="IZ107" i="1"/>
  <c r="JC11" i="1"/>
  <c r="JG22" i="1"/>
  <c r="JP27" i="1"/>
  <c r="JG32" i="1"/>
  <c r="JV36" i="1"/>
  <c r="JG40" i="1"/>
  <c r="JT42" i="1"/>
  <c r="IZ45" i="1"/>
  <c r="JK47" i="1"/>
  <c r="JV49" i="1"/>
  <c r="JV51" i="1"/>
  <c r="JL53" i="1"/>
  <c r="JS54" i="1"/>
  <c r="JX55" i="1"/>
  <c r="IY57" i="1"/>
  <c r="JD58" i="1"/>
  <c r="JJ59" i="1"/>
  <c r="JP60" i="1"/>
  <c r="JU61" i="1"/>
  <c r="KA62" i="1"/>
  <c r="JA64" i="1"/>
  <c r="JE65" i="1"/>
  <c r="JC66" i="1"/>
  <c r="IZ67" i="1"/>
  <c r="JZ67" i="1"/>
  <c r="JM68" i="1"/>
  <c r="IZ69" i="1"/>
  <c r="JR69" i="1"/>
  <c r="JF70" i="1"/>
  <c r="JX70" i="1"/>
  <c r="JK71" i="1"/>
  <c r="IY72" i="1"/>
  <c r="JQ72" i="1"/>
  <c r="JD73" i="1"/>
  <c r="JV73" i="1"/>
  <c r="JJ74" i="1"/>
  <c r="KB74" i="1"/>
  <c r="JO75" i="1"/>
  <c r="JC76" i="1"/>
  <c r="JU76" i="1"/>
  <c r="JH77" i="1"/>
  <c r="JZ77" i="1"/>
  <c r="JN78" i="1"/>
  <c r="JA79" i="1"/>
  <c r="JS79" i="1"/>
  <c r="JG80" i="1"/>
  <c r="JY80" i="1"/>
  <c r="JL81" i="1"/>
  <c r="IY82" i="1"/>
  <c r="JR82" i="1"/>
  <c r="JD83" i="1"/>
  <c r="JS83" i="1"/>
  <c r="IZ84" i="1"/>
  <c r="JM84" i="1"/>
  <c r="JZ84" i="1"/>
  <c r="JG85" i="1"/>
  <c r="JU85" i="1"/>
  <c r="JB86" i="1"/>
  <c r="JN86" i="1"/>
  <c r="JX86" i="1"/>
  <c r="JE87" i="1"/>
  <c r="JO87" i="1"/>
  <c r="JY87" i="1"/>
  <c r="JF88" i="1"/>
  <c r="JP88" i="1"/>
  <c r="JZ88" i="1"/>
  <c r="JG89" i="1"/>
  <c r="JQ89" i="1"/>
  <c r="KA89" i="1"/>
  <c r="JF90" i="1"/>
  <c r="JO90" i="1"/>
  <c r="JX90" i="1"/>
  <c r="JB91" i="1"/>
  <c r="JK91" i="1"/>
  <c r="JT91" i="1"/>
  <c r="IX92" i="1"/>
  <c r="JH92" i="1"/>
  <c r="JQ92" i="1"/>
  <c r="JZ92" i="1"/>
  <c r="JD93" i="1"/>
  <c r="JM93" i="1"/>
  <c r="JV93" i="1"/>
  <c r="IZ94" i="1"/>
  <c r="JJ94" i="1"/>
  <c r="JS94" i="1"/>
  <c r="KB94" i="1"/>
  <c r="JF95" i="1"/>
  <c r="JO95" i="1"/>
  <c r="JX95" i="1"/>
  <c r="JB96" i="1"/>
  <c r="JL96" i="1"/>
  <c r="JU96" i="1"/>
  <c r="IY97" i="1"/>
  <c r="JH97" i="1"/>
  <c r="JQ97" i="1"/>
  <c r="JZ97" i="1"/>
  <c r="JD98" i="1"/>
  <c r="JN98" i="1"/>
  <c r="JW98" i="1"/>
  <c r="JA99" i="1"/>
  <c r="JJ99" i="1"/>
  <c r="JS99" i="1"/>
  <c r="KB99" i="1"/>
  <c r="JF100" i="1"/>
  <c r="JP100" i="1"/>
  <c r="JD12" i="1"/>
  <c r="JQ22" i="1"/>
  <c r="JY27" i="1"/>
  <c r="JP32" i="1"/>
  <c r="IY37" i="1"/>
  <c r="JL40" i="1"/>
  <c r="JX42" i="1"/>
  <c r="JD45" i="1"/>
  <c r="JO47" i="1"/>
  <c r="KA49" i="1"/>
  <c r="JX51" i="1"/>
  <c r="JM53" i="1"/>
  <c r="JT54" i="1"/>
  <c r="JY55" i="1"/>
  <c r="IZ57" i="1"/>
  <c r="JF58" i="1"/>
  <c r="JK59" i="1"/>
  <c r="JQ60" i="1"/>
  <c r="JV61" i="1"/>
  <c r="KB62" i="1"/>
  <c r="JB64" i="1"/>
  <c r="JG65" i="1"/>
  <c r="JD66" i="1"/>
  <c r="JB67" i="1"/>
  <c r="KA67" i="1"/>
  <c r="JN68" i="1"/>
  <c r="JA69" i="1"/>
  <c r="JT69" i="1"/>
  <c r="JG70" i="1"/>
  <c r="JY70" i="1"/>
  <c r="JL71" i="1"/>
  <c r="IZ72" i="1"/>
  <c r="JR72" i="1"/>
  <c r="JE73" i="1"/>
  <c r="JX73" i="1"/>
  <c r="JK74" i="1"/>
  <c r="IX75" i="1"/>
  <c r="JP75" i="1"/>
  <c r="JD76" i="1"/>
  <c r="JV76" i="1"/>
  <c r="JI77" i="1"/>
  <c r="KB77" i="1"/>
  <c r="JO78" i="1"/>
  <c r="JB79" i="1"/>
  <c r="JT79" i="1"/>
  <c r="JH80" i="1"/>
  <c r="JZ80" i="1"/>
  <c r="JM81" i="1"/>
  <c r="JA82" i="1"/>
  <c r="JS82" i="1"/>
  <c r="JE83" i="1"/>
  <c r="JT83" i="1"/>
  <c r="JB84" i="1"/>
  <c r="JN84" i="1"/>
  <c r="KB84" i="1"/>
  <c r="JI85" i="1"/>
  <c r="JV85" i="1"/>
  <c r="JD86" i="1"/>
  <c r="JO86" i="1"/>
  <c r="JZ86" i="1"/>
  <c r="JF87" i="1"/>
  <c r="JP87" i="1"/>
  <c r="KA87" i="1"/>
  <c r="JG88" i="1"/>
  <c r="JQ88" i="1"/>
  <c r="KB88" i="1"/>
  <c r="JH89" i="1"/>
  <c r="JR89" i="1"/>
  <c r="IX90" i="1"/>
  <c r="JG90" i="1"/>
  <c r="JP90" i="1"/>
  <c r="JY90" i="1"/>
  <c r="JC91" i="1"/>
  <c r="JL91" i="1"/>
  <c r="JU91" i="1"/>
  <c r="IZ92" i="1"/>
  <c r="JI92" i="1"/>
  <c r="JR92" i="1"/>
  <c r="KA92" i="1"/>
  <c r="JE93" i="1"/>
  <c r="JN93" i="1"/>
  <c r="JW93" i="1"/>
  <c r="JB94" i="1"/>
  <c r="JK94" i="1"/>
  <c r="JT94" i="1"/>
  <c r="IX95" i="1"/>
  <c r="JG95" i="1"/>
  <c r="JP95" i="1"/>
  <c r="JY95" i="1"/>
  <c r="JD96" i="1"/>
  <c r="JM96" i="1"/>
  <c r="JV96" i="1"/>
  <c r="IZ97" i="1"/>
  <c r="JI97" i="1"/>
  <c r="JR97" i="1"/>
  <c r="KA97" i="1"/>
  <c r="JF98" i="1"/>
  <c r="JO98" i="1"/>
  <c r="JX98" i="1"/>
  <c r="JB99" i="1"/>
  <c r="JK99" i="1"/>
  <c r="JT99" i="1"/>
  <c r="IX100" i="1"/>
  <c r="JH100" i="1"/>
  <c r="JQ100" i="1"/>
  <c r="JZ100" i="1"/>
  <c r="JD101" i="1"/>
  <c r="JL101" i="1"/>
  <c r="JT101" i="1"/>
  <c r="KB101" i="1"/>
  <c r="JE102" i="1"/>
  <c r="JM102" i="1"/>
  <c r="JU102" i="1"/>
  <c r="IX103" i="1"/>
  <c r="JF103" i="1"/>
  <c r="JN103" i="1"/>
  <c r="JY18" i="1"/>
  <c r="KB24" i="1"/>
  <c r="KA29" i="1"/>
  <c r="JR34" i="1"/>
  <c r="JR38" i="1"/>
  <c r="JN41" i="1"/>
  <c r="JY43" i="1"/>
  <c r="JE46" i="1"/>
  <c r="JP48" i="1"/>
  <c r="JX50" i="1"/>
  <c r="JT52" i="1"/>
  <c r="IZ54" i="1"/>
  <c r="JF55" i="1"/>
  <c r="JL56" i="1"/>
  <c r="JQ57" i="1"/>
  <c r="JW58" i="1"/>
  <c r="KB59" i="1"/>
  <c r="JC61" i="1"/>
  <c r="JH62" i="1"/>
  <c r="JN63" i="1"/>
  <c r="JT64" i="1"/>
  <c r="JS65" i="1"/>
  <c r="JQ66" i="1"/>
  <c r="JM67" i="1"/>
  <c r="JD68" i="1"/>
  <c r="JV68" i="1"/>
  <c r="JI69" i="1"/>
  <c r="KB69" i="1"/>
  <c r="JO70" i="1"/>
  <c r="JB71" i="1"/>
  <c r="JT71" i="1"/>
  <c r="JH72" i="1"/>
  <c r="JZ72" i="1"/>
  <c r="JM73" i="1"/>
  <c r="JA74" i="1"/>
  <c r="JS74" i="1"/>
  <c r="JF75" i="1"/>
  <c r="JX75" i="1"/>
  <c r="JL76" i="1"/>
  <c r="IY77" i="1"/>
  <c r="JQ77" i="1"/>
  <c r="JE78" i="1"/>
  <c r="JW78" i="1"/>
  <c r="JJ79" i="1"/>
  <c r="KB79" i="1"/>
  <c r="JP80" i="1"/>
  <c r="JC81" i="1"/>
  <c r="JU81" i="1"/>
  <c r="JI82" i="1"/>
  <c r="KA82" i="1"/>
  <c r="JL83" i="1"/>
  <c r="JY83" i="1"/>
  <c r="JF84" i="1"/>
  <c r="JT84" i="1"/>
  <c r="JA85" i="1"/>
  <c r="JN85" i="1"/>
  <c r="KA85" i="1"/>
  <c r="JH86" i="1"/>
  <c r="JT86" i="1"/>
  <c r="IY87" i="1"/>
  <c r="JI87" i="1"/>
  <c r="JU87" i="1"/>
  <c r="IZ88" i="1"/>
  <c r="JJ88" i="1"/>
  <c r="JV88" i="1"/>
  <c r="JA89" i="1"/>
  <c r="JK89" i="1"/>
  <c r="JW89" i="1"/>
  <c r="JA90" i="1"/>
  <c r="JJ90" i="1"/>
  <c r="JS90" i="1"/>
  <c r="KB90" i="1"/>
  <c r="JG91" i="1"/>
  <c r="JP91" i="1"/>
  <c r="JY91" i="1"/>
  <c r="JC92" i="1"/>
  <c r="JL92" i="1"/>
  <c r="JU92" i="1"/>
  <c r="IY93" i="1"/>
  <c r="JI93" i="1"/>
  <c r="JR93" i="1"/>
  <c r="KA93" i="1"/>
  <c r="JE94" i="1"/>
  <c r="JN94" i="1"/>
  <c r="JW94" i="1"/>
  <c r="JA95" i="1"/>
  <c r="JK95" i="1"/>
  <c r="JT95" i="1"/>
  <c r="IX96" i="1"/>
  <c r="JG96" i="1"/>
  <c r="JP96" i="1"/>
  <c r="JY96" i="1"/>
  <c r="JC97" i="1"/>
  <c r="JM97" i="1"/>
  <c r="JV97" i="1"/>
  <c r="IZ98" i="1"/>
  <c r="JI98" i="1"/>
  <c r="JR98" i="1"/>
  <c r="KA98" i="1"/>
  <c r="JE99" i="1"/>
  <c r="JO99" i="1"/>
  <c r="JX99" i="1"/>
  <c r="JB100" i="1"/>
  <c r="JK100" i="1"/>
  <c r="JT100" i="1"/>
  <c r="IX101" i="1"/>
  <c r="JG101" i="1"/>
  <c r="JO101" i="1"/>
  <c r="JW101" i="1"/>
  <c r="IZ102" i="1"/>
  <c r="JH102" i="1"/>
  <c r="JP102" i="1"/>
  <c r="JX102" i="1"/>
  <c r="JA103" i="1"/>
  <c r="JI103" i="1"/>
  <c r="JQ103" i="1"/>
  <c r="JY103" i="1"/>
  <c r="JB104" i="1"/>
  <c r="JJ104" i="1"/>
  <c r="JR104" i="1"/>
  <c r="JZ104" i="1"/>
  <c r="JC105" i="1"/>
  <c r="JK105" i="1"/>
  <c r="JS105" i="1"/>
  <c r="KA105" i="1"/>
  <c r="JD106" i="1"/>
  <c r="JL106" i="1"/>
  <c r="JT106" i="1"/>
  <c r="KB106" i="1"/>
  <c r="JE107" i="1"/>
  <c r="JM107" i="1"/>
  <c r="JU107" i="1"/>
  <c r="IX108" i="1"/>
  <c r="JF108" i="1"/>
  <c r="JN108" i="1"/>
  <c r="JV108" i="1"/>
  <c r="IY109" i="1"/>
  <c r="JG109" i="1"/>
  <c r="JO109" i="1"/>
  <c r="JW109" i="1"/>
  <c r="IZ110" i="1"/>
  <c r="JH110" i="1"/>
  <c r="JP110" i="1"/>
  <c r="JX110" i="1"/>
  <c r="JA111" i="1"/>
  <c r="JI111" i="1"/>
  <c r="JQ111" i="1"/>
  <c r="JY111" i="1"/>
  <c r="JB112" i="1"/>
  <c r="JJ112" i="1"/>
  <c r="JR112" i="1"/>
  <c r="JZ112" i="1"/>
  <c r="JC113" i="1"/>
  <c r="JK113" i="1"/>
  <c r="JS113" i="1"/>
  <c r="KA113" i="1"/>
  <c r="JD114" i="1"/>
  <c r="JL114" i="1"/>
  <c r="JT114" i="1"/>
  <c r="KB114" i="1"/>
  <c r="JE115" i="1"/>
  <c r="JM115" i="1"/>
  <c r="JU115" i="1"/>
  <c r="IX116" i="1"/>
  <c r="JF116" i="1"/>
  <c r="JN116" i="1"/>
  <c r="JV116" i="1"/>
  <c r="IY117" i="1"/>
  <c r="JG117" i="1"/>
  <c r="JO117" i="1"/>
  <c r="JE13" i="1"/>
  <c r="JC28" i="1"/>
  <c r="JG37" i="1"/>
  <c r="IX43" i="1"/>
  <c r="JT47" i="1"/>
  <c r="IY52" i="1"/>
  <c r="JW54" i="1"/>
  <c r="JC57" i="1"/>
  <c r="JO59" i="1"/>
  <c r="JZ61" i="1"/>
  <c r="JF64" i="1"/>
  <c r="JH66" i="1"/>
  <c r="IX68" i="1"/>
  <c r="JD69" i="1"/>
  <c r="JI70" i="1"/>
  <c r="JO71" i="1"/>
  <c r="JT72" i="1"/>
  <c r="JZ73" i="1"/>
  <c r="IZ75" i="1"/>
  <c r="JF76" i="1"/>
  <c r="JL77" i="1"/>
  <c r="JQ78" i="1"/>
  <c r="JW79" i="1"/>
  <c r="KB80" i="1"/>
  <c r="JC82" i="1"/>
  <c r="JG83" i="1"/>
  <c r="JD84" i="1"/>
  <c r="IX85" i="1"/>
  <c r="JW85" i="1"/>
  <c r="JP86" i="1"/>
  <c r="JG87" i="1"/>
  <c r="IX88" i="1"/>
  <c r="JR88" i="1"/>
  <c r="JI89" i="1"/>
  <c r="IY90" i="1"/>
  <c r="JQ90" i="1"/>
  <c r="JD91" i="1"/>
  <c r="JW91" i="1"/>
  <c r="JJ92" i="1"/>
  <c r="KB92" i="1"/>
  <c r="JO93" i="1"/>
  <c r="JC94" i="1"/>
  <c r="JU94" i="1"/>
  <c r="JH95" i="1"/>
  <c r="KA95" i="1"/>
  <c r="JN96" i="1"/>
  <c r="JA97" i="1"/>
  <c r="JS97" i="1"/>
  <c r="JG98" i="1"/>
  <c r="JY98" i="1"/>
  <c r="JL99" i="1"/>
  <c r="IZ100" i="1"/>
  <c r="JR100" i="1"/>
  <c r="JA101" i="1"/>
  <c r="JN101" i="1"/>
  <c r="KA101" i="1"/>
  <c r="JI102" i="1"/>
  <c r="JV102" i="1"/>
  <c r="JC103" i="1"/>
  <c r="JP103" i="1"/>
  <c r="KA103" i="1"/>
  <c r="JG104" i="1"/>
  <c r="JQ104" i="1"/>
  <c r="KB104" i="1"/>
  <c r="JH105" i="1"/>
  <c r="JR105" i="1"/>
  <c r="IX106" i="1"/>
  <c r="JI106" i="1"/>
  <c r="JS106" i="1"/>
  <c r="IY107" i="1"/>
  <c r="JI107" i="1"/>
  <c r="JR107" i="1"/>
  <c r="KA107" i="1"/>
  <c r="JE108" i="1"/>
  <c r="JO108" i="1"/>
  <c r="JX108" i="1"/>
  <c r="JB109" i="1"/>
  <c r="JK109" i="1"/>
  <c r="JT109" i="1"/>
  <c r="IX110" i="1"/>
  <c r="JG110" i="1"/>
  <c r="JQ110" i="1"/>
  <c r="JZ110" i="1"/>
  <c r="JD111" i="1"/>
  <c r="JM111" i="1"/>
  <c r="JV111" i="1"/>
  <c r="IZ112" i="1"/>
  <c r="JI112" i="1"/>
  <c r="JS112" i="1"/>
  <c r="KB112" i="1"/>
  <c r="JF113" i="1"/>
  <c r="JO113" i="1"/>
  <c r="JX113" i="1"/>
  <c r="JB114" i="1"/>
  <c r="JK114" i="1"/>
  <c r="JU114" i="1"/>
  <c r="IY115" i="1"/>
  <c r="JH115" i="1"/>
  <c r="JQ115" i="1"/>
  <c r="JZ115" i="1"/>
  <c r="JD116" i="1"/>
  <c r="JM116" i="1"/>
  <c r="JW116" i="1"/>
  <c r="JA117" i="1"/>
  <c r="JJ117" i="1"/>
  <c r="JS117" i="1"/>
  <c r="KA117" i="1"/>
  <c r="JD118" i="1"/>
  <c r="JL118" i="1"/>
  <c r="JT118" i="1"/>
  <c r="KB118" i="1"/>
  <c r="JE119" i="1"/>
  <c r="JM119" i="1"/>
  <c r="JU119" i="1"/>
  <c r="IX120" i="1"/>
  <c r="JF120" i="1"/>
  <c r="JN120" i="1"/>
  <c r="JV120" i="1"/>
  <c r="IY121" i="1"/>
  <c r="JG121" i="1"/>
  <c r="JO121" i="1"/>
  <c r="JW121" i="1"/>
  <c r="IZ122" i="1"/>
  <c r="JH122" i="1"/>
  <c r="JP122" i="1"/>
  <c r="JX122" i="1"/>
  <c r="JA123" i="1"/>
  <c r="JI123" i="1"/>
  <c r="JQ123" i="1"/>
  <c r="JY123" i="1"/>
  <c r="JB124" i="1"/>
  <c r="JJ124" i="1"/>
  <c r="JR124" i="1"/>
  <c r="JZ124" i="1"/>
  <c r="JC125" i="1"/>
  <c r="JK125" i="1"/>
  <c r="JS125" i="1"/>
  <c r="KA125" i="1"/>
  <c r="JD126" i="1"/>
  <c r="JL126" i="1"/>
  <c r="JT126" i="1"/>
  <c r="KB126" i="1"/>
  <c r="JE127" i="1"/>
  <c r="JM127" i="1"/>
  <c r="JU127" i="1"/>
  <c r="IX128" i="1"/>
  <c r="JF128" i="1"/>
  <c r="JN128" i="1"/>
  <c r="JV128" i="1"/>
  <c r="IY129" i="1"/>
  <c r="JG129" i="1"/>
  <c r="JO129" i="1"/>
  <c r="JW129" i="1"/>
  <c r="IZ130" i="1"/>
  <c r="JH130" i="1"/>
  <c r="JP130" i="1"/>
  <c r="JX130" i="1"/>
  <c r="JA131" i="1"/>
  <c r="JI131" i="1"/>
  <c r="JQ131" i="1"/>
  <c r="JY131" i="1"/>
  <c r="JB132" i="1"/>
  <c r="JJ132" i="1"/>
  <c r="JR132" i="1"/>
  <c r="JZ132" i="1"/>
  <c r="JC133" i="1"/>
  <c r="JK133" i="1"/>
  <c r="JS133" i="1"/>
  <c r="KA133" i="1"/>
  <c r="JD134" i="1"/>
  <c r="JI17" i="1"/>
  <c r="JI29" i="1"/>
  <c r="JE38" i="1"/>
  <c r="JP43" i="1"/>
  <c r="JG48" i="1"/>
  <c r="JN52" i="1"/>
  <c r="JA55" i="1"/>
  <c r="JM57" i="1"/>
  <c r="JX59" i="1"/>
  <c r="JD62" i="1"/>
  <c r="JO64" i="1"/>
  <c r="JP66" i="1"/>
  <c r="JC68" i="1"/>
  <c r="JH69" i="1"/>
  <c r="JN70" i="1"/>
  <c r="JS71" i="1"/>
  <c r="JY72" i="1"/>
  <c r="IY74" i="1"/>
  <c r="JE75" i="1"/>
  <c r="JK76" i="1"/>
  <c r="JP77" i="1"/>
  <c r="JV78" i="1"/>
  <c r="KA79" i="1"/>
  <c r="JB81" i="1"/>
  <c r="JG82" i="1"/>
  <c r="JK83" i="1"/>
  <c r="JE84" i="1"/>
  <c r="IY85" i="1"/>
  <c r="JY85" i="1"/>
  <c r="JR86" i="1"/>
  <c r="JH87" i="1"/>
  <c r="IY88" i="1"/>
  <c r="JT88" i="1"/>
  <c r="JJ89" i="1"/>
  <c r="IZ90" i="1"/>
  <c r="JR90" i="1"/>
  <c r="JE91" i="1"/>
  <c r="JX91" i="1"/>
  <c r="JK92" i="1"/>
  <c r="IX93" i="1"/>
  <c r="JQ93" i="1"/>
  <c r="JD94" i="1"/>
  <c r="JV94" i="1"/>
  <c r="JI95" i="1"/>
  <c r="KB95" i="1"/>
  <c r="JO96" i="1"/>
  <c r="JB97" i="1"/>
  <c r="JU97" i="1"/>
  <c r="JH98" i="1"/>
  <c r="JZ98" i="1"/>
  <c r="JM99" i="1"/>
  <c r="JA100" i="1"/>
  <c r="JS100" i="1"/>
  <c r="JC101" i="1"/>
  <c r="JP101" i="1"/>
  <c r="IX102" i="1"/>
  <c r="JJ102" i="1"/>
  <c r="JW102" i="1"/>
  <c r="JE103" i="1"/>
  <c r="JR103" i="1"/>
  <c r="IX104" i="1"/>
  <c r="JH104" i="1"/>
  <c r="JS104" i="1"/>
  <c r="IY105" i="1"/>
  <c r="JI105" i="1"/>
  <c r="JT105" i="1"/>
  <c r="IZ106" i="1"/>
  <c r="JJ106" i="1"/>
  <c r="JU106" i="1"/>
  <c r="JA107" i="1"/>
  <c r="JJ107" i="1"/>
  <c r="JS107" i="1"/>
  <c r="KB107" i="1"/>
  <c r="JG108" i="1"/>
  <c r="JP108" i="1"/>
  <c r="JY108" i="1"/>
  <c r="JC109" i="1"/>
  <c r="JL109" i="1"/>
  <c r="JU109" i="1"/>
  <c r="IY110" i="1"/>
  <c r="JI110" i="1"/>
  <c r="JR110" i="1"/>
  <c r="KA110" i="1"/>
  <c r="JE111" i="1"/>
  <c r="JN111" i="1"/>
  <c r="JW111" i="1"/>
  <c r="JA112" i="1"/>
  <c r="JK112" i="1"/>
  <c r="JT112" i="1"/>
  <c r="IX113" i="1"/>
  <c r="JG113" i="1"/>
  <c r="JP113" i="1"/>
  <c r="JY113" i="1"/>
  <c r="JC114" i="1"/>
  <c r="JM114" i="1"/>
  <c r="JV114" i="1"/>
  <c r="IZ115" i="1"/>
  <c r="JI115" i="1"/>
  <c r="JR115" i="1"/>
  <c r="KA115" i="1"/>
  <c r="JE116" i="1"/>
  <c r="JO116" i="1"/>
  <c r="JX116" i="1"/>
  <c r="JB117" i="1"/>
  <c r="JK117" i="1"/>
  <c r="JT117" i="1"/>
  <c r="KB117" i="1"/>
  <c r="JE118" i="1"/>
  <c r="JM118" i="1"/>
  <c r="JU118" i="1"/>
  <c r="IX119" i="1"/>
  <c r="JF119" i="1"/>
  <c r="JN119" i="1"/>
  <c r="JV119" i="1"/>
  <c r="IY120" i="1"/>
  <c r="JG120" i="1"/>
  <c r="JO120" i="1"/>
  <c r="JW120" i="1"/>
  <c r="IZ121" i="1"/>
  <c r="JH121" i="1"/>
  <c r="JP121" i="1"/>
  <c r="JX121" i="1"/>
  <c r="JA122" i="1"/>
  <c r="JI122" i="1"/>
  <c r="JQ122" i="1"/>
  <c r="JY122" i="1"/>
  <c r="JB123" i="1"/>
  <c r="JJ123" i="1"/>
  <c r="JR123" i="1"/>
  <c r="JZ123" i="1"/>
  <c r="JC124" i="1"/>
  <c r="JK124" i="1"/>
  <c r="JS124" i="1"/>
  <c r="KA124" i="1"/>
  <c r="JD125" i="1"/>
  <c r="JL125" i="1"/>
  <c r="JT125" i="1"/>
  <c r="JN19" i="1"/>
  <c r="JE30" i="1"/>
  <c r="JX38" i="1"/>
  <c r="IY44" i="1"/>
  <c r="JU48" i="1"/>
  <c r="JV52" i="1"/>
  <c r="JG55" i="1"/>
  <c r="JR57" i="1"/>
  <c r="IX60" i="1"/>
  <c r="JJ62" i="1"/>
  <c r="JU64" i="1"/>
  <c r="JS66" i="1"/>
  <c r="JE68" i="1"/>
  <c r="JJ69" i="1"/>
  <c r="JP70" i="1"/>
  <c r="JV71" i="1"/>
  <c r="KA72" i="1"/>
  <c r="JB74" i="1"/>
  <c r="JG75" i="1"/>
  <c r="JM76" i="1"/>
  <c r="JR77" i="1"/>
  <c r="JX78" i="1"/>
  <c r="IY80" i="1"/>
  <c r="JD81" i="1"/>
  <c r="JJ82" i="1"/>
  <c r="JM83" i="1"/>
  <c r="JH84" i="1"/>
  <c r="JC85" i="1"/>
  <c r="IX86" i="1"/>
  <c r="JU86" i="1"/>
  <c r="JK87" i="1"/>
  <c r="JA88" i="1"/>
  <c r="JW88" i="1"/>
  <c r="JM89" i="1"/>
  <c r="JB90" i="1"/>
  <c r="JT90" i="1"/>
  <c r="JH91" i="1"/>
  <c r="JZ91" i="1"/>
  <c r="JM92" i="1"/>
  <c r="JA93" i="1"/>
  <c r="JS93" i="1"/>
  <c r="JF94" i="1"/>
  <c r="JX94" i="1"/>
  <c r="JL95" i="1"/>
  <c r="IY96" i="1"/>
  <c r="JQ96" i="1"/>
  <c r="JE97" i="1"/>
  <c r="JW97" i="1"/>
  <c r="JJ98" i="1"/>
  <c r="KB98" i="1"/>
  <c r="JP99" i="1"/>
  <c r="JC100" i="1"/>
  <c r="JU100" i="1"/>
  <c r="JE101" i="1"/>
  <c r="JQ101" i="1"/>
  <c r="IY102" i="1"/>
  <c r="JL102" i="1"/>
  <c r="JY102" i="1"/>
  <c r="JG103" i="1"/>
  <c r="JS103" i="1"/>
  <c r="IY104" i="1"/>
  <c r="JI104" i="1"/>
  <c r="JT104" i="1"/>
  <c r="IZ105" i="1"/>
  <c r="JJ105" i="1"/>
  <c r="JU105" i="1"/>
  <c r="JA106" i="1"/>
  <c r="JK106" i="1"/>
  <c r="JV106" i="1"/>
  <c r="JB107" i="1"/>
  <c r="JK107" i="1"/>
  <c r="JT107" i="1"/>
  <c r="IY108" i="1"/>
  <c r="JH108" i="1"/>
  <c r="JQ108" i="1"/>
  <c r="JZ108" i="1"/>
  <c r="JD109" i="1"/>
  <c r="JM109" i="1"/>
  <c r="JV109" i="1"/>
  <c r="JA110" i="1"/>
  <c r="JJ110" i="1"/>
  <c r="JS110" i="1"/>
  <c r="KB110" i="1"/>
  <c r="JF111" i="1"/>
  <c r="JO111" i="1"/>
  <c r="JX111" i="1"/>
  <c r="JC112" i="1"/>
  <c r="JL112" i="1"/>
  <c r="JU112" i="1"/>
  <c r="IY113" i="1"/>
  <c r="JH113" i="1"/>
  <c r="JQ113" i="1"/>
  <c r="JZ113" i="1"/>
  <c r="JE114" i="1"/>
  <c r="JN114" i="1"/>
  <c r="JW114" i="1"/>
  <c r="JA115" i="1"/>
  <c r="JJ115" i="1"/>
  <c r="JS115" i="1"/>
  <c r="KB115" i="1"/>
  <c r="JG116" i="1"/>
  <c r="JP116" i="1"/>
  <c r="JY116" i="1"/>
  <c r="JC117" i="1"/>
  <c r="JL117" i="1"/>
  <c r="JU117" i="1"/>
  <c r="IX118" i="1"/>
  <c r="JF118" i="1"/>
  <c r="JN118" i="1"/>
  <c r="JV118" i="1"/>
  <c r="IY119" i="1"/>
  <c r="JG119" i="1"/>
  <c r="JO119" i="1"/>
  <c r="JW119" i="1"/>
  <c r="IZ120" i="1"/>
  <c r="JH120" i="1"/>
  <c r="JP120" i="1"/>
  <c r="JX120" i="1"/>
  <c r="JA121" i="1"/>
  <c r="JI121" i="1"/>
  <c r="JQ121" i="1"/>
  <c r="JY121" i="1"/>
  <c r="JB122" i="1"/>
  <c r="JJ122" i="1"/>
  <c r="JR122" i="1"/>
  <c r="JZ122" i="1"/>
  <c r="JC123" i="1"/>
  <c r="JK123" i="1"/>
  <c r="JS123" i="1"/>
  <c r="KA123" i="1"/>
  <c r="JD124" i="1"/>
  <c r="JL124" i="1"/>
  <c r="JT124" i="1"/>
  <c r="KB124" i="1"/>
  <c r="JE125" i="1"/>
  <c r="JM125" i="1"/>
  <c r="JU125" i="1"/>
  <c r="IX126" i="1"/>
  <c r="JF126" i="1"/>
  <c r="JN126" i="1"/>
  <c r="JV126" i="1"/>
  <c r="IY127" i="1"/>
  <c r="JG127" i="1"/>
  <c r="JO127" i="1"/>
  <c r="JW127" i="1"/>
  <c r="IZ128" i="1"/>
  <c r="JH128" i="1"/>
  <c r="JP128" i="1"/>
  <c r="JX128" i="1"/>
  <c r="JA129" i="1"/>
  <c r="JI129" i="1"/>
  <c r="JQ129" i="1"/>
  <c r="JY129" i="1"/>
  <c r="JH25" i="1"/>
  <c r="KB34" i="1"/>
  <c r="JS41" i="1"/>
  <c r="JJ46" i="1"/>
  <c r="JY50" i="1"/>
  <c r="JB54" i="1"/>
  <c r="JM56" i="1"/>
  <c r="JX58" i="1"/>
  <c r="JD61" i="1"/>
  <c r="JO63" i="1"/>
  <c r="JU65" i="1"/>
  <c r="JO67" i="1"/>
  <c r="JW68" i="1"/>
  <c r="IX70" i="1"/>
  <c r="JC71" i="1"/>
  <c r="JI72" i="1"/>
  <c r="JN73" i="1"/>
  <c r="JT74" i="1"/>
  <c r="JZ75" i="1"/>
  <c r="IZ77" i="1"/>
  <c r="JF78" i="1"/>
  <c r="JK79" i="1"/>
  <c r="JQ80" i="1"/>
  <c r="JV81" i="1"/>
  <c r="KB82" i="1"/>
  <c r="KA83" i="1"/>
  <c r="JU84" i="1"/>
  <c r="JO85" i="1"/>
  <c r="JJ86" i="1"/>
  <c r="IZ87" i="1"/>
  <c r="JV87" i="1"/>
  <c r="JL88" i="1"/>
  <c r="JB89" i="1"/>
  <c r="JX89" i="1"/>
  <c r="JK90" i="1"/>
  <c r="IY91" i="1"/>
  <c r="JQ91" i="1"/>
  <c r="JD92" i="1"/>
  <c r="JV92" i="1"/>
  <c r="JJ93" i="1"/>
  <c r="KB93" i="1"/>
  <c r="JO94" i="1"/>
  <c r="JC95" i="1"/>
  <c r="JU95" i="1"/>
  <c r="JH96" i="1"/>
  <c r="JZ96" i="1"/>
  <c r="JN97" i="1"/>
  <c r="JA98" i="1"/>
  <c r="JS98" i="1"/>
  <c r="JG99" i="1"/>
  <c r="JY99" i="1"/>
  <c r="JL100" i="1"/>
  <c r="KB100" i="1"/>
  <c r="JK101" i="1"/>
  <c r="JX101" i="1"/>
  <c r="JF102" i="1"/>
  <c r="JR102" i="1"/>
  <c r="IZ103" i="1"/>
  <c r="JM103" i="1"/>
  <c r="JX103" i="1"/>
  <c r="JD104" i="1"/>
  <c r="JO104" i="1"/>
  <c r="JY104" i="1"/>
  <c r="JE105" i="1"/>
  <c r="JP105" i="1"/>
  <c r="JZ105" i="1"/>
  <c r="JF106" i="1"/>
  <c r="JQ106" i="1"/>
  <c r="KA106" i="1"/>
  <c r="JG107" i="1"/>
  <c r="JP107" i="1"/>
  <c r="JY107" i="1"/>
  <c r="JC108" i="1"/>
  <c r="JL108" i="1"/>
  <c r="JU108" i="1"/>
  <c r="IZ109" i="1"/>
  <c r="JI109" i="1"/>
  <c r="JR109" i="1"/>
  <c r="KA109" i="1"/>
  <c r="JE110" i="1"/>
  <c r="JN110" i="1"/>
  <c r="JW110" i="1"/>
  <c r="JB111" i="1"/>
  <c r="JK111" i="1"/>
  <c r="JT111" i="1"/>
  <c r="IX112" i="1"/>
  <c r="JG112" i="1"/>
  <c r="JP112" i="1"/>
  <c r="JY112" i="1"/>
  <c r="JD113" i="1"/>
  <c r="JM113" i="1"/>
  <c r="JV113" i="1"/>
  <c r="IZ114" i="1"/>
  <c r="JI114" i="1"/>
  <c r="JR114" i="1"/>
  <c r="KA114" i="1"/>
  <c r="JF115" i="1"/>
  <c r="JO115" i="1"/>
  <c r="JX115" i="1"/>
  <c r="JB116" i="1"/>
  <c r="JK116" i="1"/>
  <c r="JT116" i="1"/>
  <c r="IX117" i="1"/>
  <c r="JH117" i="1"/>
  <c r="JQ117" i="1"/>
  <c r="JY117" i="1"/>
  <c r="JB118" i="1"/>
  <c r="JJ118" i="1"/>
  <c r="JR118" i="1"/>
  <c r="JZ118" i="1"/>
  <c r="JC119" i="1"/>
  <c r="JK119" i="1"/>
  <c r="JS119" i="1"/>
  <c r="KA119" i="1"/>
  <c r="JD120" i="1"/>
  <c r="JL120" i="1"/>
  <c r="JT120" i="1"/>
  <c r="KB120" i="1"/>
  <c r="JE121" i="1"/>
  <c r="JM121" i="1"/>
  <c r="JU121" i="1"/>
  <c r="IX122" i="1"/>
  <c r="JF122" i="1"/>
  <c r="JN122" i="1"/>
  <c r="JV122" i="1"/>
  <c r="IY123" i="1"/>
  <c r="JG123" i="1"/>
  <c r="JO123" i="1"/>
  <c r="JW123" i="1"/>
  <c r="IZ124" i="1"/>
  <c r="JH124" i="1"/>
  <c r="JP124" i="1"/>
  <c r="JX124" i="1"/>
  <c r="JA125" i="1"/>
  <c r="JI125" i="1"/>
  <c r="JQ125" i="1"/>
  <c r="JY125" i="1"/>
  <c r="JB126" i="1"/>
  <c r="JJ126" i="1"/>
  <c r="JR126" i="1"/>
  <c r="JZ126" i="1"/>
  <c r="JC127" i="1"/>
  <c r="JK127" i="1"/>
  <c r="JS127" i="1"/>
  <c r="KA127" i="1"/>
  <c r="JD128" i="1"/>
  <c r="JL128" i="1"/>
  <c r="JT128" i="1"/>
  <c r="KB128" i="1"/>
  <c r="JE129" i="1"/>
  <c r="JM129" i="1"/>
  <c r="JU129" i="1"/>
  <c r="IX130" i="1"/>
  <c r="JF130" i="1"/>
  <c r="JN130" i="1"/>
  <c r="JV130" i="1"/>
  <c r="IY131" i="1"/>
  <c r="JG131" i="1"/>
  <c r="JO131" i="1"/>
  <c r="JW131" i="1"/>
  <c r="IZ132" i="1"/>
  <c r="JH132" i="1"/>
  <c r="JP132" i="1"/>
  <c r="JX132" i="1"/>
  <c r="JA133" i="1"/>
  <c r="JI133" i="1"/>
  <c r="JQ133" i="1"/>
  <c r="JY133" i="1"/>
  <c r="JB134" i="1"/>
  <c r="JJ134" i="1"/>
  <c r="JR134" i="1"/>
  <c r="JZ134" i="1"/>
  <c r="JC135" i="1"/>
  <c r="JK135" i="1"/>
  <c r="JS135" i="1"/>
  <c r="KA135" i="1"/>
  <c r="JD136" i="1"/>
  <c r="JL136" i="1"/>
  <c r="JT136" i="1"/>
  <c r="KB136" i="1"/>
  <c r="JE137" i="1"/>
  <c r="JM137" i="1"/>
  <c r="JU137" i="1"/>
  <c r="IX138" i="1"/>
  <c r="JF138" i="1"/>
  <c r="JN138" i="1"/>
  <c r="JV138" i="1"/>
  <c r="IY139" i="1"/>
  <c r="JG139" i="1"/>
  <c r="JO139" i="1"/>
  <c r="JW139" i="1"/>
  <c r="IZ140" i="1"/>
  <c r="JH140" i="1"/>
  <c r="JP140" i="1"/>
  <c r="JX140" i="1"/>
  <c r="JA141" i="1"/>
  <c r="JI141" i="1"/>
  <c r="JQ141" i="1"/>
  <c r="JY141" i="1"/>
  <c r="JB142" i="1"/>
  <c r="JJ142" i="1"/>
  <c r="JR142" i="1"/>
  <c r="JZ142" i="1"/>
  <c r="JC143" i="1"/>
  <c r="JK143" i="1"/>
  <c r="JS143" i="1"/>
  <c r="KA143" i="1"/>
  <c r="JD144" i="1"/>
  <c r="JL144" i="1"/>
  <c r="JT144" i="1"/>
  <c r="KB144" i="1"/>
  <c r="JE145" i="1"/>
  <c r="JM145" i="1"/>
  <c r="KB19" i="1"/>
  <c r="IY39" i="1"/>
  <c r="JZ48" i="1"/>
  <c r="JK55" i="1"/>
  <c r="JB60" i="1"/>
  <c r="JX64" i="1"/>
  <c r="JG68" i="1"/>
  <c r="JR70" i="1"/>
  <c r="IX73" i="1"/>
  <c r="JJ75" i="1"/>
  <c r="JU77" i="1"/>
  <c r="JA80" i="1"/>
  <c r="JL82" i="1"/>
  <c r="JJ84" i="1"/>
  <c r="IY86" i="1"/>
  <c r="JM87" i="1"/>
  <c r="JX88" i="1"/>
  <c r="JC90" i="1"/>
  <c r="JI91" i="1"/>
  <c r="JN92" i="1"/>
  <c r="JT93" i="1"/>
  <c r="JZ94" i="1"/>
  <c r="IZ96" i="1"/>
  <c r="JF97" i="1"/>
  <c r="KA22" i="1"/>
  <c r="JR40" i="1"/>
  <c r="IZ50" i="1"/>
  <c r="IX56" i="1"/>
  <c r="JT60" i="1"/>
  <c r="JJ65" i="1"/>
  <c r="JP68" i="1"/>
  <c r="KA70" i="1"/>
  <c r="JH73" i="1"/>
  <c r="JS75" i="1"/>
  <c r="IY78" i="1"/>
  <c r="JJ80" i="1"/>
  <c r="JU82" i="1"/>
  <c r="JP84" i="1"/>
  <c r="JF86" i="1"/>
  <c r="JQ87" i="1"/>
  <c r="IY89" i="1"/>
  <c r="JH90" i="1"/>
  <c r="JM91" i="1"/>
  <c r="JS92" i="1"/>
  <c r="JY93" i="1"/>
  <c r="IY95" i="1"/>
  <c r="JE96" i="1"/>
  <c r="JH24" i="1"/>
  <c r="JE41" i="1"/>
  <c r="JP50" i="1"/>
  <c r="JG56" i="1"/>
  <c r="IX61" i="1"/>
  <c r="JQ65" i="1"/>
  <c r="JU68" i="1"/>
  <c r="JA71" i="1"/>
  <c r="JL73" i="1"/>
  <c r="JW75" i="1"/>
  <c r="JC78" i="1"/>
  <c r="JO80" i="1"/>
  <c r="JZ82" i="1"/>
  <c r="JR84" i="1"/>
  <c r="JG86" i="1"/>
  <c r="JS87" i="1"/>
  <c r="IZ89" i="1"/>
  <c r="JI90" i="1"/>
  <c r="JO91" i="1"/>
  <c r="JT92" i="1"/>
  <c r="JZ93" i="1"/>
  <c r="IZ95" i="1"/>
  <c r="JF96" i="1"/>
  <c r="JK97" i="1"/>
  <c r="JQ98" i="1"/>
  <c r="JW99" i="1"/>
  <c r="KA100" i="1"/>
  <c r="JV101" i="1"/>
  <c r="JQ102" i="1"/>
  <c r="JK103" i="1"/>
  <c r="JC104" i="1"/>
  <c r="JX104" i="1"/>
  <c r="JO105" i="1"/>
  <c r="JE106" i="1"/>
  <c r="JN30" i="1"/>
  <c r="JC44" i="1"/>
  <c r="JZ52" i="1"/>
  <c r="JV57" i="1"/>
  <c r="JM62" i="1"/>
  <c r="JW66" i="1"/>
  <c r="JM69" i="1"/>
  <c r="JX71" i="1"/>
  <c r="JD74" i="1"/>
  <c r="JO76" i="1"/>
  <c r="JZ78" i="1"/>
  <c r="JF81" i="1"/>
  <c r="JO83" i="1"/>
  <c r="JE85" i="1"/>
  <c r="JV86" i="1"/>
  <c r="JB88" i="1"/>
  <c r="JO89" i="1"/>
  <c r="JV90" i="1"/>
  <c r="KA91" i="1"/>
  <c r="JB93" i="1"/>
  <c r="JG94" i="1"/>
  <c r="JM95" i="1"/>
  <c r="JR96" i="1"/>
  <c r="JX97" i="1"/>
  <c r="IY99" i="1"/>
  <c r="JD100" i="1"/>
  <c r="JF101" i="1"/>
  <c r="JA102" i="1"/>
  <c r="JZ102" i="1"/>
  <c r="JU103" i="1"/>
  <c r="JK104" i="1"/>
  <c r="JA105" i="1"/>
  <c r="JW105" i="1"/>
  <c r="JM106" i="1"/>
  <c r="JC107" i="1"/>
  <c r="JV107" i="1"/>
  <c r="JI108" i="1"/>
  <c r="KA108" i="1"/>
  <c r="JN109" i="1"/>
  <c r="JB110" i="1"/>
  <c r="JT110" i="1"/>
  <c r="JG111" i="1"/>
  <c r="JZ111" i="1"/>
  <c r="JM112" i="1"/>
  <c r="IZ113" i="1"/>
  <c r="JR113" i="1"/>
  <c r="JF114" i="1"/>
  <c r="JX114" i="1"/>
  <c r="JK115" i="1"/>
  <c r="IY116" i="1"/>
  <c r="JQ116" i="1"/>
  <c r="JD117" i="1"/>
  <c r="JV117" i="1"/>
  <c r="JG118" i="1"/>
  <c r="JW118" i="1"/>
  <c r="JH119" i="1"/>
  <c r="JX119" i="1"/>
  <c r="JI120" i="1"/>
  <c r="JY120" i="1"/>
  <c r="JJ121" i="1"/>
  <c r="JZ121" i="1"/>
  <c r="JK122" i="1"/>
  <c r="KA122" i="1"/>
  <c r="JL123" i="1"/>
  <c r="KB123" i="1"/>
  <c r="JM124" i="1"/>
  <c r="IX125" i="1"/>
  <c r="JN125" i="1"/>
  <c r="KB125" i="1"/>
  <c r="JI126" i="1"/>
  <c r="JW126" i="1"/>
  <c r="JD127" i="1"/>
  <c r="JQ127" i="1"/>
  <c r="IY128" i="1"/>
  <c r="JK128" i="1"/>
  <c r="JY128" i="1"/>
  <c r="JF129" i="1"/>
  <c r="JS129" i="1"/>
  <c r="JA130" i="1"/>
  <c r="JK130" i="1"/>
  <c r="JU130" i="1"/>
  <c r="JB131" i="1"/>
  <c r="JL131" i="1"/>
  <c r="JV131" i="1"/>
  <c r="JC132" i="1"/>
  <c r="JR25" i="1"/>
  <c r="JA51" i="1"/>
  <c r="JG61" i="1"/>
  <c r="JY68" i="1"/>
  <c r="JQ73" i="1"/>
  <c r="JH78" i="1"/>
  <c r="IY83" i="1"/>
  <c r="JL86" i="1"/>
  <c r="JC89" i="1"/>
  <c r="JR91" i="1"/>
  <c r="IX94" i="1"/>
  <c r="JI96" i="1"/>
  <c r="JB98" i="1"/>
  <c r="JU99" i="1"/>
  <c r="JH101" i="1"/>
  <c r="JG102" i="1"/>
  <c r="JJ103" i="1"/>
  <c r="JL104" i="1"/>
  <c r="JG105" i="1"/>
  <c r="JC106" i="1"/>
  <c r="IX107" i="1"/>
  <c r="JW107" i="1"/>
  <c r="JK108" i="1"/>
  <c r="JA109" i="1"/>
  <c r="JX109" i="1"/>
  <c r="JL110" i="1"/>
  <c r="IZ111" i="1"/>
  <c r="JU111" i="1"/>
  <c r="JN112" i="1"/>
  <c r="JB113" i="1"/>
  <c r="JW113" i="1"/>
  <c r="JO114" i="1"/>
  <c r="JC115" i="1"/>
  <c r="JW115" i="1"/>
  <c r="JL116" i="1"/>
  <c r="JE117" i="1"/>
  <c r="JX117" i="1"/>
  <c r="JK118" i="1"/>
  <c r="IZ119" i="1"/>
  <c r="JQ119" i="1"/>
  <c r="JC120" i="1"/>
  <c r="JU120" i="1"/>
  <c r="JK121" i="1"/>
  <c r="KB121" i="1"/>
  <c r="JO122" i="1"/>
  <c r="JD123" i="1"/>
  <c r="JU123" i="1"/>
  <c r="JG124" i="1"/>
  <c r="JY124" i="1"/>
  <c r="JO125" i="1"/>
  <c r="IZ126" i="1"/>
  <c r="JO126" i="1"/>
  <c r="IX127" i="1"/>
  <c r="JL127" i="1"/>
  <c r="JZ127" i="1"/>
  <c r="JJ128" i="1"/>
  <c r="JZ128" i="1"/>
  <c r="JJ129" i="1"/>
  <c r="JX129" i="1"/>
  <c r="JE130" i="1"/>
  <c r="JR130" i="1"/>
  <c r="IX131" i="1"/>
  <c r="JK131" i="1"/>
  <c r="JX131" i="1"/>
  <c r="JE132" i="1"/>
  <c r="JO132" i="1"/>
  <c r="KA132" i="1"/>
  <c r="JF133" i="1"/>
  <c r="JP133" i="1"/>
  <c r="KB133" i="1"/>
  <c r="JG134" i="1"/>
  <c r="JP134" i="1"/>
  <c r="JY134" i="1"/>
  <c r="JD135" i="1"/>
  <c r="JM135" i="1"/>
  <c r="JV135" i="1"/>
  <c r="IZ136" i="1"/>
  <c r="JI136" i="1"/>
  <c r="JR136" i="1"/>
  <c r="KA136" i="1"/>
  <c r="JF137" i="1"/>
  <c r="JO137" i="1"/>
  <c r="JX137" i="1"/>
  <c r="JB138" i="1"/>
  <c r="JK138" i="1"/>
  <c r="JT138" i="1"/>
  <c r="IX139" i="1"/>
  <c r="JH139" i="1"/>
  <c r="JQ139" i="1"/>
  <c r="JZ139" i="1"/>
  <c r="JD140" i="1"/>
  <c r="JM140" i="1"/>
  <c r="JV140" i="1"/>
  <c r="IZ141" i="1"/>
  <c r="JJ141" i="1"/>
  <c r="JS141" i="1"/>
  <c r="KB141" i="1"/>
  <c r="JF142" i="1"/>
  <c r="JO142" i="1"/>
  <c r="JX142" i="1"/>
  <c r="JB143" i="1"/>
  <c r="JL143" i="1"/>
  <c r="JU143" i="1"/>
  <c r="IY144" i="1"/>
  <c r="JH144" i="1"/>
  <c r="JQ144" i="1"/>
  <c r="JZ144" i="1"/>
  <c r="JD145" i="1"/>
  <c r="JN145" i="1"/>
  <c r="JV145" i="1"/>
  <c r="IY146" i="1"/>
  <c r="JG146" i="1"/>
  <c r="JO146" i="1"/>
  <c r="JW146" i="1"/>
  <c r="IZ147" i="1"/>
  <c r="JH147" i="1"/>
  <c r="JP147" i="1"/>
  <c r="JX147" i="1"/>
  <c r="JA148" i="1"/>
  <c r="JI148" i="1"/>
  <c r="JQ148" i="1"/>
  <c r="JY148" i="1"/>
  <c r="JB149" i="1"/>
  <c r="JJ149" i="1"/>
  <c r="JR149" i="1"/>
  <c r="JZ149" i="1"/>
  <c r="JC150" i="1"/>
  <c r="JK150" i="1"/>
  <c r="JS150" i="1"/>
  <c r="KA150" i="1"/>
  <c r="JD151" i="1"/>
  <c r="JL151" i="1"/>
  <c r="JT151" i="1"/>
  <c r="KB151" i="1"/>
  <c r="JE152" i="1"/>
  <c r="JM152" i="1"/>
  <c r="JU152" i="1"/>
  <c r="IX153" i="1"/>
  <c r="JF153" i="1"/>
  <c r="JN153" i="1"/>
  <c r="JV153" i="1"/>
  <c r="IY154" i="1"/>
  <c r="JG154" i="1"/>
  <c r="JO154" i="1"/>
  <c r="JW154" i="1"/>
  <c r="IZ155" i="1"/>
  <c r="JH155" i="1"/>
  <c r="JP155" i="1"/>
  <c r="JX155" i="1"/>
  <c r="JA156" i="1"/>
  <c r="JI156" i="1"/>
  <c r="JQ156" i="1"/>
  <c r="JY156" i="1"/>
  <c r="JB157" i="1"/>
  <c r="JJ157" i="1"/>
  <c r="JR157" i="1"/>
  <c r="JZ157" i="1"/>
  <c r="JC158" i="1"/>
  <c r="JK158" i="1"/>
  <c r="JS158" i="1"/>
  <c r="KA158" i="1"/>
  <c r="JD159" i="1"/>
  <c r="JL159" i="1"/>
  <c r="JT159" i="1"/>
  <c r="KB159" i="1"/>
  <c r="JE160" i="1"/>
  <c r="JM160" i="1"/>
  <c r="JU160" i="1"/>
  <c r="IX161" i="1"/>
  <c r="JF161" i="1"/>
  <c r="JN161" i="1"/>
  <c r="JV161" i="1"/>
  <c r="IY162" i="1"/>
  <c r="JG162" i="1"/>
  <c r="JO162" i="1"/>
  <c r="JW162" i="1"/>
  <c r="IZ163" i="1"/>
  <c r="JH163" i="1"/>
  <c r="JP163" i="1"/>
  <c r="JX163" i="1"/>
  <c r="JA164" i="1"/>
  <c r="JI164" i="1"/>
  <c r="JQ164" i="1"/>
  <c r="JY164" i="1"/>
  <c r="JB165" i="1"/>
  <c r="JJ165" i="1"/>
  <c r="JR165" i="1"/>
  <c r="JZ165" i="1"/>
  <c r="JC166" i="1"/>
  <c r="JK166" i="1"/>
  <c r="JS166" i="1"/>
  <c r="KA166" i="1"/>
  <c r="JD167" i="1"/>
  <c r="JL167" i="1"/>
  <c r="JZ32" i="1"/>
  <c r="JR53" i="1"/>
  <c r="IZ63" i="1"/>
  <c r="JV69" i="1"/>
  <c r="JM74" i="1"/>
  <c r="JD79" i="1"/>
  <c r="JU83" i="1"/>
  <c r="KB86" i="1"/>
  <c r="JS89" i="1"/>
  <c r="JA92" i="1"/>
  <c r="JL94" i="1"/>
  <c r="JW96" i="1"/>
  <c r="JK98" i="1"/>
  <c r="JZ99" i="1"/>
  <c r="JI101" i="1"/>
  <c r="JN102" i="1"/>
  <c r="JO103" i="1"/>
  <c r="JN104" i="1"/>
  <c r="JL105" i="1"/>
  <c r="JH106" i="1"/>
  <c r="JD107" i="1"/>
  <c r="JX107" i="1"/>
  <c r="JM108" i="1"/>
  <c r="JE109" i="1"/>
  <c r="JY109" i="1"/>
  <c r="JM110" i="1"/>
  <c r="JC111" i="1"/>
  <c r="KA111" i="1"/>
  <c r="JO112" i="1"/>
  <c r="JE113" i="1"/>
  <c r="KB113" i="1"/>
  <c r="JP114" i="1"/>
  <c r="JD115" i="1"/>
  <c r="JY115" i="1"/>
  <c r="JR116" i="1"/>
  <c r="JF117" i="1"/>
  <c r="JZ117" i="1"/>
  <c r="JO118" i="1"/>
  <c r="JA119" i="1"/>
  <c r="JR119" i="1"/>
  <c r="JE120" i="1"/>
  <c r="JZ120" i="1"/>
  <c r="JL121" i="1"/>
  <c r="IY122" i="1"/>
  <c r="JS122" i="1"/>
  <c r="JE123" i="1"/>
  <c r="JV123" i="1"/>
  <c r="JI124" i="1"/>
  <c r="IY125" i="1"/>
  <c r="JP125" i="1"/>
  <c r="JA126" i="1"/>
  <c r="JP126" i="1"/>
  <c r="IZ127" i="1"/>
  <c r="JN127" i="1"/>
  <c r="KB127" i="1"/>
  <c r="JM128" i="1"/>
  <c r="KA128" i="1"/>
  <c r="JK129" i="1"/>
  <c r="JZ129" i="1"/>
  <c r="JG130" i="1"/>
  <c r="JS130" i="1"/>
  <c r="IZ131" i="1"/>
  <c r="JM131" i="1"/>
  <c r="JZ131" i="1"/>
  <c r="JF132" i="1"/>
  <c r="JQ132" i="1"/>
  <c r="KB132" i="1"/>
  <c r="JG133" i="1"/>
  <c r="JR133" i="1"/>
  <c r="IX134" i="1"/>
  <c r="JH134" i="1"/>
  <c r="JQ134" i="1"/>
  <c r="KA134" i="1"/>
  <c r="JE135" i="1"/>
  <c r="JN135" i="1"/>
  <c r="JW135" i="1"/>
  <c r="JA136" i="1"/>
  <c r="JJ136" i="1"/>
  <c r="JS136" i="1"/>
  <c r="IX137" i="1"/>
  <c r="JG137" i="1"/>
  <c r="JP137" i="1"/>
  <c r="JY137" i="1"/>
  <c r="JC138" i="1"/>
  <c r="JL138" i="1"/>
  <c r="JU138" i="1"/>
  <c r="IZ139" i="1"/>
  <c r="JI139" i="1"/>
  <c r="JR139" i="1"/>
  <c r="KA139" i="1"/>
  <c r="JE140" i="1"/>
  <c r="JN140" i="1"/>
  <c r="JW140" i="1"/>
  <c r="JB141" i="1"/>
  <c r="JK141" i="1"/>
  <c r="JT141" i="1"/>
  <c r="IX142" i="1"/>
  <c r="JG142" i="1"/>
  <c r="JP142" i="1"/>
  <c r="JY142" i="1"/>
  <c r="JD143" i="1"/>
  <c r="JM143" i="1"/>
  <c r="JV143" i="1"/>
  <c r="IZ144" i="1"/>
  <c r="JI144" i="1"/>
  <c r="JR144" i="1"/>
  <c r="KA144" i="1"/>
  <c r="JF145" i="1"/>
  <c r="JO145" i="1"/>
  <c r="JW145" i="1"/>
  <c r="IZ146" i="1"/>
  <c r="JH146" i="1"/>
  <c r="JP146" i="1"/>
  <c r="JX146" i="1"/>
  <c r="JA147" i="1"/>
  <c r="JI147" i="1"/>
  <c r="JQ147" i="1"/>
  <c r="JY147" i="1"/>
  <c r="JB148" i="1"/>
  <c r="JJ148" i="1"/>
  <c r="JR148" i="1"/>
  <c r="JZ148" i="1"/>
  <c r="JC149" i="1"/>
  <c r="JK149" i="1"/>
  <c r="JS149" i="1"/>
  <c r="KA149" i="1"/>
  <c r="JD150" i="1"/>
  <c r="JL150" i="1"/>
  <c r="JT150" i="1"/>
  <c r="KB150" i="1"/>
  <c r="JE151" i="1"/>
  <c r="JM151" i="1"/>
  <c r="JU151" i="1"/>
  <c r="IX152" i="1"/>
  <c r="JF152" i="1"/>
  <c r="JN152" i="1"/>
  <c r="JV152" i="1"/>
  <c r="IY153" i="1"/>
  <c r="JG153" i="1"/>
  <c r="JO153" i="1"/>
  <c r="JW153" i="1"/>
  <c r="IZ154" i="1"/>
  <c r="JH154" i="1"/>
  <c r="JP154" i="1"/>
  <c r="JX154" i="1"/>
  <c r="JA155" i="1"/>
  <c r="JI155" i="1"/>
  <c r="JQ155" i="1"/>
  <c r="JY155" i="1"/>
  <c r="JB156" i="1"/>
  <c r="JJ156" i="1"/>
  <c r="JR156" i="1"/>
  <c r="JZ156" i="1"/>
  <c r="JC157" i="1"/>
  <c r="JK157" i="1"/>
  <c r="JS157" i="1"/>
  <c r="KA157" i="1"/>
  <c r="JD158" i="1"/>
  <c r="JL158" i="1"/>
  <c r="JT158" i="1"/>
  <c r="IZ34" i="1"/>
  <c r="KA53" i="1"/>
  <c r="JI63" i="1"/>
  <c r="JZ69" i="1"/>
  <c r="JR74" i="1"/>
  <c r="JI79" i="1"/>
  <c r="JW83" i="1"/>
  <c r="IX87" i="1"/>
  <c r="JU89" i="1"/>
  <c r="JB92" i="1"/>
  <c r="JM94" i="1"/>
  <c r="JX96" i="1"/>
  <c r="JP98" i="1"/>
  <c r="JI100" i="1"/>
  <c r="JM101" i="1"/>
  <c r="JO102" i="1"/>
  <c r="JV103" i="1"/>
  <c r="JP104" i="1"/>
  <c r="JM105" i="1"/>
  <c r="JN106" i="1"/>
  <c r="JF107" i="1"/>
  <c r="JZ107" i="1"/>
  <c r="JR108" i="1"/>
  <c r="JF109" i="1"/>
  <c r="JZ109" i="1"/>
  <c r="JO110" i="1"/>
  <c r="JH111" i="1"/>
  <c r="KB111" i="1"/>
  <c r="JQ112" i="1"/>
  <c r="JI113" i="1"/>
  <c r="IX114" i="1"/>
  <c r="JQ114" i="1"/>
  <c r="JG115" i="1"/>
  <c r="IZ116" i="1"/>
  <c r="JS116" i="1"/>
  <c r="JI117" i="1"/>
  <c r="IY118" i="1"/>
  <c r="JP118" i="1"/>
  <c r="JB119" i="1"/>
  <c r="JT119" i="1"/>
  <c r="JJ120" i="1"/>
  <c r="KA120" i="1"/>
  <c r="JN121" i="1"/>
  <c r="JC122" i="1"/>
  <c r="JT122" i="1"/>
  <c r="JF123" i="1"/>
  <c r="JX123" i="1"/>
  <c r="JN124" i="1"/>
  <c r="IZ125" i="1"/>
  <c r="JR125" i="1"/>
  <c r="JC126" i="1"/>
  <c r="JQ126" i="1"/>
  <c r="JA127" i="1"/>
  <c r="JP127" i="1"/>
  <c r="JA128" i="1"/>
  <c r="JO128" i="1"/>
  <c r="IX129" i="1"/>
  <c r="JL129" i="1"/>
  <c r="KA129" i="1"/>
  <c r="JI130" i="1"/>
  <c r="JT130" i="1"/>
  <c r="JC131" i="1"/>
  <c r="JN131" i="1"/>
  <c r="KA131" i="1"/>
  <c r="JG132" i="1"/>
  <c r="JS132" i="1"/>
  <c r="IX133" i="1"/>
  <c r="JH133" i="1"/>
  <c r="JT133" i="1"/>
  <c r="IY134" i="1"/>
  <c r="JI134" i="1"/>
  <c r="JS134" i="1"/>
  <c r="KB134" i="1"/>
  <c r="JF135" i="1"/>
  <c r="JO135" i="1"/>
  <c r="JX135" i="1"/>
  <c r="JB136" i="1"/>
  <c r="JK136" i="1"/>
  <c r="JU136" i="1"/>
  <c r="IY137" i="1"/>
  <c r="JH137" i="1"/>
  <c r="JQ137" i="1"/>
  <c r="JZ137" i="1"/>
  <c r="JD138" i="1"/>
  <c r="JM138" i="1"/>
  <c r="JW138" i="1"/>
  <c r="JA139" i="1"/>
  <c r="JJ139" i="1"/>
  <c r="JS139" i="1"/>
  <c r="KB139" i="1"/>
  <c r="JF140" i="1"/>
  <c r="JO140" i="1"/>
  <c r="JY140" i="1"/>
  <c r="JC141" i="1"/>
  <c r="JL141" i="1"/>
  <c r="JU141" i="1"/>
  <c r="IY142" i="1"/>
  <c r="JH142" i="1"/>
  <c r="JQ142" i="1"/>
  <c r="KA142" i="1"/>
  <c r="JE143" i="1"/>
  <c r="JN143" i="1"/>
  <c r="JW143" i="1"/>
  <c r="JA144" i="1"/>
  <c r="JJ144" i="1"/>
  <c r="JS144" i="1"/>
  <c r="IX145" i="1"/>
  <c r="JG145" i="1"/>
  <c r="JP145" i="1"/>
  <c r="JX145" i="1"/>
  <c r="JA146" i="1"/>
  <c r="JI146" i="1"/>
  <c r="JQ146" i="1"/>
  <c r="JY146" i="1"/>
  <c r="JB147" i="1"/>
  <c r="JJ147" i="1"/>
  <c r="JR147" i="1"/>
  <c r="JZ147" i="1"/>
  <c r="JC148" i="1"/>
  <c r="JK148" i="1"/>
  <c r="JS148" i="1"/>
  <c r="KA148" i="1"/>
  <c r="JD149" i="1"/>
  <c r="JL149" i="1"/>
  <c r="JT149" i="1"/>
  <c r="KB149" i="1"/>
  <c r="JE150" i="1"/>
  <c r="JM150" i="1"/>
  <c r="JU150" i="1"/>
  <c r="IX151" i="1"/>
  <c r="JF151" i="1"/>
  <c r="JN151" i="1"/>
  <c r="JV151" i="1"/>
  <c r="IY152" i="1"/>
  <c r="JG152" i="1"/>
  <c r="JO152" i="1"/>
  <c r="JW152" i="1"/>
  <c r="IZ153" i="1"/>
  <c r="JH153" i="1"/>
  <c r="JP153" i="1"/>
  <c r="JX153" i="1"/>
  <c r="JA154" i="1"/>
  <c r="JI154" i="1"/>
  <c r="JQ154" i="1"/>
  <c r="JY154" i="1"/>
  <c r="JB155" i="1"/>
  <c r="JJ155" i="1"/>
  <c r="JR155" i="1"/>
  <c r="JZ155" i="1"/>
  <c r="JC156" i="1"/>
  <c r="JK156" i="1"/>
  <c r="JS156" i="1"/>
  <c r="KA156" i="1"/>
  <c r="JD157" i="1"/>
  <c r="JL157" i="1"/>
  <c r="JT157" i="1"/>
  <c r="KB157" i="1"/>
  <c r="JE158" i="1"/>
  <c r="JM158" i="1"/>
  <c r="JU158" i="1"/>
  <c r="IX159" i="1"/>
  <c r="JF159" i="1"/>
  <c r="JN159" i="1"/>
  <c r="JV159" i="1"/>
  <c r="IY160" i="1"/>
  <c r="JG160" i="1"/>
  <c r="JO160" i="1"/>
  <c r="JW160" i="1"/>
  <c r="IZ161" i="1"/>
  <c r="JH161" i="1"/>
  <c r="KA45" i="1"/>
  <c r="JR58" i="1"/>
  <c r="JK67" i="1"/>
  <c r="JG72" i="1"/>
  <c r="IX77" i="1"/>
  <c r="JT81" i="1"/>
  <c r="JM85" i="1"/>
  <c r="JI88" i="1"/>
  <c r="KA90" i="1"/>
  <c r="JG93" i="1"/>
  <c r="JS95" i="1"/>
  <c r="IX98" i="1"/>
  <c r="JH99" i="1"/>
  <c r="JY100" i="1"/>
  <c r="JB102" i="1"/>
  <c r="JB103" i="1"/>
  <c r="JA104" i="1"/>
  <c r="JB105" i="1"/>
  <c r="KB105" i="1"/>
  <c r="JY106" i="1"/>
  <c r="JO107" i="1"/>
  <c r="JD108" i="1"/>
  <c r="KB108" i="1"/>
  <c r="JQ109" i="1"/>
  <c r="JF110" i="1"/>
  <c r="IX111" i="1"/>
  <c r="JR111" i="1"/>
  <c r="JF112" i="1"/>
  <c r="KA112" i="1"/>
  <c r="JT113" i="1"/>
  <c r="JH114" i="1"/>
  <c r="IX115" i="1"/>
  <c r="JT115" i="1"/>
  <c r="JI116" i="1"/>
  <c r="KB116" i="1"/>
  <c r="JR117" i="1"/>
  <c r="JH118" i="1"/>
  <c r="JY118" i="1"/>
  <c r="JL119" i="1"/>
  <c r="JA120" i="1"/>
  <c r="JR120" i="1"/>
  <c r="JD121" i="1"/>
  <c r="JV121" i="1"/>
  <c r="JL122" i="1"/>
  <c r="IX123" i="1"/>
  <c r="JP123" i="1"/>
  <c r="JE124" i="1"/>
  <c r="JV124" i="1"/>
  <c r="JH125" i="1"/>
  <c r="JZ125" i="1"/>
  <c r="JK126" i="1"/>
  <c r="JY126" i="1"/>
  <c r="JI127" i="1"/>
  <c r="JX127" i="1"/>
  <c r="JG128" i="1"/>
  <c r="JU128" i="1"/>
  <c r="JD129" i="1"/>
  <c r="JT129" i="1"/>
  <c r="JC130" i="1"/>
  <c r="JO130" i="1"/>
  <c r="KA130" i="1"/>
  <c r="JH131" i="1"/>
  <c r="JT131" i="1"/>
  <c r="JA132" i="1"/>
  <c r="JM132" i="1"/>
  <c r="JW132" i="1"/>
  <c r="JD133" i="1"/>
  <c r="JN133" i="1"/>
  <c r="JX133" i="1"/>
  <c r="JE134" i="1"/>
  <c r="JN134" i="1"/>
  <c r="JW134" i="1"/>
  <c r="JA135" i="1"/>
  <c r="JJ135" i="1"/>
  <c r="JT135" i="1"/>
  <c r="IX136" i="1"/>
  <c r="JG136" i="1"/>
  <c r="JP136" i="1"/>
  <c r="JY136" i="1"/>
  <c r="JC137" i="1"/>
  <c r="JL137" i="1"/>
  <c r="JV137" i="1"/>
  <c r="IZ138" i="1"/>
  <c r="JI138" i="1"/>
  <c r="JR138" i="1"/>
  <c r="KA138" i="1"/>
  <c r="JE139" i="1"/>
  <c r="JN139" i="1"/>
  <c r="JX139" i="1"/>
  <c r="JB140" i="1"/>
  <c r="JK140" i="1"/>
  <c r="JT140" i="1"/>
  <c r="IX141" i="1"/>
  <c r="JG141" i="1"/>
  <c r="JP141" i="1"/>
  <c r="JZ141" i="1"/>
  <c r="JD142" i="1"/>
  <c r="JM142" i="1"/>
  <c r="JV142" i="1"/>
  <c r="IZ143" i="1"/>
  <c r="JI143" i="1"/>
  <c r="JR143" i="1"/>
  <c r="KB143" i="1"/>
  <c r="JF144" i="1"/>
  <c r="JO144" i="1"/>
  <c r="JX144" i="1"/>
  <c r="JB145" i="1"/>
  <c r="JK145" i="1"/>
  <c r="JT145" i="1"/>
  <c r="KB145" i="1"/>
  <c r="JE146" i="1"/>
  <c r="JM146" i="1"/>
  <c r="JU146" i="1"/>
  <c r="IX147" i="1"/>
  <c r="JF147" i="1"/>
  <c r="JN147" i="1"/>
  <c r="JV147" i="1"/>
  <c r="IY148" i="1"/>
  <c r="JG148" i="1"/>
  <c r="JO148" i="1"/>
  <c r="JW148" i="1"/>
  <c r="IZ149" i="1"/>
  <c r="JH149" i="1"/>
  <c r="JP149" i="1"/>
  <c r="JX149" i="1"/>
  <c r="JA150" i="1"/>
  <c r="JI150" i="1"/>
  <c r="JQ150" i="1"/>
  <c r="JY150" i="1"/>
  <c r="JB151" i="1"/>
  <c r="JJ151" i="1"/>
  <c r="JR151" i="1"/>
  <c r="JZ151" i="1"/>
  <c r="JC152" i="1"/>
  <c r="JK152" i="1"/>
  <c r="JS152" i="1"/>
  <c r="KA152" i="1"/>
  <c r="JD153" i="1"/>
  <c r="JL153" i="1"/>
  <c r="JT153" i="1"/>
  <c r="KB153" i="1"/>
  <c r="JE154" i="1"/>
  <c r="JM154" i="1"/>
  <c r="JU154" i="1"/>
  <c r="IX155" i="1"/>
  <c r="JF155" i="1"/>
  <c r="JN155" i="1"/>
  <c r="JV155" i="1"/>
  <c r="IY156" i="1"/>
  <c r="JG156" i="1"/>
  <c r="JO156" i="1"/>
  <c r="JW156" i="1"/>
  <c r="IZ157" i="1"/>
  <c r="JH157" i="1"/>
  <c r="JP157" i="1"/>
  <c r="JX157" i="1"/>
  <c r="JA158" i="1"/>
  <c r="JI158" i="1"/>
  <c r="JQ158" i="1"/>
  <c r="JY158" i="1"/>
  <c r="JB159" i="1"/>
  <c r="JJ159" i="1"/>
  <c r="JR159" i="1"/>
  <c r="JZ159" i="1"/>
  <c r="JC160" i="1"/>
  <c r="JK160" i="1"/>
  <c r="JS160" i="1"/>
  <c r="KA160" i="1"/>
  <c r="JD161" i="1"/>
  <c r="JL161" i="1"/>
  <c r="JT161" i="1"/>
  <c r="KB161" i="1"/>
  <c r="JE162" i="1"/>
  <c r="JM162" i="1"/>
  <c r="JU162" i="1"/>
  <c r="IX163" i="1"/>
  <c r="JF163" i="1"/>
  <c r="JN163" i="1"/>
  <c r="JV163" i="1"/>
  <c r="IY164" i="1"/>
  <c r="JG164" i="1"/>
  <c r="JO164" i="1"/>
  <c r="JW164" i="1"/>
  <c r="IZ165" i="1"/>
  <c r="JH165" i="1"/>
  <c r="JP165" i="1"/>
  <c r="JX165" i="1"/>
  <c r="JA166" i="1"/>
  <c r="JI166" i="1"/>
  <c r="JQ166" i="1"/>
  <c r="JY166" i="1"/>
  <c r="JB167" i="1"/>
  <c r="JJ167" i="1"/>
  <c r="JR167" i="1"/>
  <c r="JZ167" i="1"/>
  <c r="JC168" i="1"/>
  <c r="JK168" i="1"/>
  <c r="JS168" i="1"/>
  <c r="KA168" i="1"/>
  <c r="JD169" i="1"/>
  <c r="JL169" i="1"/>
  <c r="JT169" i="1"/>
  <c r="KB169" i="1"/>
  <c r="JE170" i="1"/>
  <c r="JM170" i="1"/>
  <c r="JU170" i="1"/>
  <c r="IX171" i="1"/>
  <c r="JF171" i="1"/>
  <c r="JN171" i="1"/>
  <c r="JV171" i="1"/>
  <c r="IY172" i="1"/>
  <c r="JG172" i="1"/>
  <c r="JO172" i="1"/>
  <c r="JW172" i="1"/>
  <c r="IZ173" i="1"/>
  <c r="JH173" i="1"/>
  <c r="JP173" i="1"/>
  <c r="JX173" i="1"/>
  <c r="JA174" i="1"/>
  <c r="JI174" i="1"/>
  <c r="JQ174" i="1"/>
  <c r="JY174" i="1"/>
  <c r="JB175" i="1"/>
  <c r="JJ175" i="1"/>
  <c r="JR175" i="1"/>
  <c r="JZ175" i="1"/>
  <c r="JC176" i="1"/>
  <c r="JK176" i="1"/>
  <c r="JS176" i="1"/>
  <c r="KA176" i="1"/>
  <c r="JD177" i="1"/>
  <c r="JL177" i="1"/>
  <c r="JT177" i="1"/>
  <c r="JE35" i="1"/>
  <c r="JS63" i="1"/>
  <c r="JV74" i="1"/>
  <c r="KB83" i="1"/>
  <c r="JY89" i="1"/>
  <c r="JP94" i="1"/>
  <c r="JT98" i="1"/>
  <c r="JS101" i="1"/>
  <c r="JW103" i="1"/>
  <c r="JQ105" i="1"/>
  <c r="JH107" i="1"/>
  <c r="JS108" i="1"/>
  <c r="KB109" i="1"/>
  <c r="JJ111" i="1"/>
  <c r="JV112" i="1"/>
  <c r="IY114" i="1"/>
  <c r="JL115" i="1"/>
  <c r="JU116" i="1"/>
  <c r="IZ118" i="1"/>
  <c r="JD119" i="1"/>
  <c r="JK120" i="1"/>
  <c r="JR121" i="1"/>
  <c r="JU122" i="1"/>
  <c r="IX124" i="1"/>
  <c r="JB125" i="1"/>
  <c r="JE126" i="1"/>
  <c r="JB127" i="1"/>
  <c r="JB128" i="1"/>
  <c r="IZ129" i="1"/>
  <c r="KB129" i="1"/>
  <c r="JW130" i="1"/>
  <c r="JP131" i="1"/>
  <c r="JI132" i="1"/>
  <c r="IY133" i="1"/>
  <c r="JU133" i="1"/>
  <c r="JK134" i="1"/>
  <c r="IX135" i="1"/>
  <c r="JP135" i="1"/>
  <c r="JC136" i="1"/>
  <c r="JV136" i="1"/>
  <c r="JI137" i="1"/>
  <c r="KA137" i="1"/>
  <c r="JO138" i="1"/>
  <c r="JB139" i="1"/>
  <c r="JT139" i="1"/>
  <c r="JG140" i="1"/>
  <c r="JZ140" i="1"/>
  <c r="JM141" i="1"/>
  <c r="IZ142" i="1"/>
  <c r="JS142" i="1"/>
  <c r="JF143" i="1"/>
  <c r="JX143" i="1"/>
  <c r="JK144" i="1"/>
  <c r="IY145" i="1"/>
  <c r="JQ145" i="1"/>
  <c r="JB146" i="1"/>
  <c r="JR146" i="1"/>
  <c r="JC147" i="1"/>
  <c r="JS147" i="1"/>
  <c r="JD148" i="1"/>
  <c r="JT148" i="1"/>
  <c r="JE149" i="1"/>
  <c r="JU149" i="1"/>
  <c r="JF150" i="1"/>
  <c r="JV150" i="1"/>
  <c r="JG151" i="1"/>
  <c r="JW151" i="1"/>
  <c r="JH152" i="1"/>
  <c r="JX152" i="1"/>
  <c r="JI153" i="1"/>
  <c r="JY153" i="1"/>
  <c r="JJ154" i="1"/>
  <c r="JZ154" i="1"/>
  <c r="JK155" i="1"/>
  <c r="KA155" i="1"/>
  <c r="JL156" i="1"/>
  <c r="KB156" i="1"/>
  <c r="JM157" i="1"/>
  <c r="IX158" i="1"/>
  <c r="JN158" i="1"/>
  <c r="KB158" i="1"/>
  <c r="JI159" i="1"/>
  <c r="JW159" i="1"/>
  <c r="JD160" i="1"/>
  <c r="JQ160" i="1"/>
  <c r="IY161" i="1"/>
  <c r="JK161" i="1"/>
  <c r="JW161" i="1"/>
  <c r="JB162" i="1"/>
  <c r="JL162" i="1"/>
  <c r="JX162" i="1"/>
  <c r="JC163" i="1"/>
  <c r="JM163" i="1"/>
  <c r="JY163" i="1"/>
  <c r="JD164" i="1"/>
  <c r="JN164" i="1"/>
  <c r="JZ164" i="1"/>
  <c r="JE165" i="1"/>
  <c r="JO165" i="1"/>
  <c r="KA165" i="1"/>
  <c r="JF166" i="1"/>
  <c r="JP166" i="1"/>
  <c r="KB166" i="1"/>
  <c r="JG167" i="1"/>
  <c r="JQ167" i="1"/>
  <c r="KA167" i="1"/>
  <c r="JE168" i="1"/>
  <c r="JN168" i="1"/>
  <c r="JW168" i="1"/>
  <c r="JA169" i="1"/>
  <c r="JJ169" i="1"/>
  <c r="JS169" i="1"/>
  <c r="IX170" i="1"/>
  <c r="JG170" i="1"/>
  <c r="JP170" i="1"/>
  <c r="JY170" i="1"/>
  <c r="JC171" i="1"/>
  <c r="JL171" i="1"/>
  <c r="JU171" i="1"/>
  <c r="IZ172" i="1"/>
  <c r="JI172" i="1"/>
  <c r="JR172" i="1"/>
  <c r="KA172" i="1"/>
  <c r="JE173" i="1"/>
  <c r="JN173" i="1"/>
  <c r="JW173" i="1"/>
  <c r="JB174" i="1"/>
  <c r="JK174" i="1"/>
  <c r="JT174" i="1"/>
  <c r="IX175" i="1"/>
  <c r="JG175" i="1"/>
  <c r="JP175" i="1"/>
  <c r="JY175" i="1"/>
  <c r="JD176" i="1"/>
  <c r="JM176" i="1"/>
  <c r="JV176" i="1"/>
  <c r="IZ177" i="1"/>
  <c r="JI177" i="1"/>
  <c r="JR177" i="1"/>
  <c r="KA177" i="1"/>
  <c r="JD178" i="1"/>
  <c r="JL178" i="1"/>
  <c r="JT178" i="1"/>
  <c r="KB178" i="1"/>
  <c r="JE179" i="1"/>
  <c r="JM179" i="1"/>
  <c r="JU179" i="1"/>
  <c r="IX180" i="1"/>
  <c r="JF180" i="1"/>
  <c r="JN180" i="1"/>
  <c r="JV180" i="1"/>
  <c r="IY181" i="1"/>
  <c r="JG181" i="1"/>
  <c r="JO181" i="1"/>
  <c r="JW181" i="1"/>
  <c r="IZ182" i="1"/>
  <c r="JH182" i="1"/>
  <c r="JP182" i="1"/>
  <c r="JX182" i="1"/>
  <c r="JA183" i="1"/>
  <c r="JI183" i="1"/>
  <c r="JQ183" i="1"/>
  <c r="JY183" i="1"/>
  <c r="JB184" i="1"/>
  <c r="JJ184" i="1"/>
  <c r="JR184" i="1"/>
  <c r="JZ184" i="1"/>
  <c r="JC185" i="1"/>
  <c r="JK185" i="1"/>
  <c r="JS185" i="1"/>
  <c r="KA185" i="1"/>
  <c r="JD186" i="1"/>
  <c r="JL186" i="1"/>
  <c r="JT186" i="1"/>
  <c r="KB186" i="1"/>
  <c r="JE187" i="1"/>
  <c r="JM187" i="1"/>
  <c r="JU187" i="1"/>
  <c r="IX188" i="1"/>
  <c r="JF188" i="1"/>
  <c r="JN188" i="1"/>
  <c r="JV188" i="1"/>
  <c r="IY189" i="1"/>
  <c r="JG189" i="1"/>
  <c r="JO189" i="1"/>
  <c r="JW189" i="1"/>
  <c r="JW41" i="1"/>
  <c r="JY65" i="1"/>
  <c r="KB75" i="1"/>
  <c r="JV84" i="1"/>
  <c r="JL90" i="1"/>
  <c r="JD95" i="1"/>
  <c r="JC99" i="1"/>
  <c r="JU101" i="1"/>
  <c r="JZ103" i="1"/>
  <c r="JX105" i="1"/>
  <c r="JL107" i="1"/>
  <c r="JT108" i="1"/>
  <c r="JC110" i="1"/>
  <c r="JL111" i="1"/>
  <c r="JW112" i="1"/>
  <c r="JA114" i="1"/>
  <c r="JN115" i="1"/>
  <c r="JZ116" i="1"/>
  <c r="JA118" i="1"/>
  <c r="JI119" i="1"/>
  <c r="JM120" i="1"/>
  <c r="JS121" i="1"/>
  <c r="JW122" i="1"/>
  <c r="IY124" i="1"/>
  <c r="JF125" i="1"/>
  <c r="JG126" i="1"/>
  <c r="JF127" i="1"/>
  <c r="JC128" i="1"/>
  <c r="JB129" i="1"/>
  <c r="IY130" i="1"/>
  <c r="JY130" i="1"/>
  <c r="JR131" i="1"/>
  <c r="JK132" i="1"/>
  <c r="IZ133" i="1"/>
  <c r="JV133" i="1"/>
  <c r="JL134" i="1"/>
  <c r="IY135" i="1"/>
  <c r="JQ135" i="1"/>
  <c r="JE136" i="1"/>
  <c r="JW136" i="1"/>
  <c r="JJ137" i="1"/>
  <c r="KB137" i="1"/>
  <c r="JP138" i="1"/>
  <c r="JC139" i="1"/>
  <c r="JU139" i="1"/>
  <c r="JI140" i="1"/>
  <c r="KA140" i="1"/>
  <c r="JN141" i="1"/>
  <c r="JA142" i="1"/>
  <c r="JT142" i="1"/>
  <c r="JG143" i="1"/>
  <c r="JY143" i="1"/>
  <c r="JM144" i="1"/>
  <c r="IZ145" i="1"/>
  <c r="JR145" i="1"/>
  <c r="JC146" i="1"/>
  <c r="JS146" i="1"/>
  <c r="JD147" i="1"/>
  <c r="JT147" i="1"/>
  <c r="JE148" i="1"/>
  <c r="JU148" i="1"/>
  <c r="JF149" i="1"/>
  <c r="JV149" i="1"/>
  <c r="JG150" i="1"/>
  <c r="JW150" i="1"/>
  <c r="JH151" i="1"/>
  <c r="JX151" i="1"/>
  <c r="JI152" i="1"/>
  <c r="JY152" i="1"/>
  <c r="JJ153" i="1"/>
  <c r="JZ153" i="1"/>
  <c r="JK154" i="1"/>
  <c r="KA154" i="1"/>
  <c r="JL155" i="1"/>
  <c r="KB155" i="1"/>
  <c r="JM156" i="1"/>
  <c r="IX157" i="1"/>
  <c r="JN157" i="1"/>
  <c r="IY158" i="1"/>
  <c r="JO158" i="1"/>
  <c r="IY159" i="1"/>
  <c r="JK159" i="1"/>
  <c r="JX159" i="1"/>
  <c r="JF160" i="1"/>
  <c r="JR160" i="1"/>
  <c r="JA161" i="1"/>
  <c r="JM161" i="1"/>
  <c r="JX161" i="1"/>
  <c r="JC162" i="1"/>
  <c r="JN162" i="1"/>
  <c r="JY162" i="1"/>
  <c r="JD163" i="1"/>
  <c r="JO163" i="1"/>
  <c r="JZ163" i="1"/>
  <c r="JE164" i="1"/>
  <c r="JP164" i="1"/>
  <c r="KA164" i="1"/>
  <c r="JF165" i="1"/>
  <c r="JQ165" i="1"/>
  <c r="KB165" i="1"/>
  <c r="JG166" i="1"/>
  <c r="JR166" i="1"/>
  <c r="IX167" i="1"/>
  <c r="JH167" i="1"/>
  <c r="JS167" i="1"/>
  <c r="KB167" i="1"/>
  <c r="JF168" i="1"/>
  <c r="JO168" i="1"/>
  <c r="JX168" i="1"/>
  <c r="JB169" i="1"/>
  <c r="JK169" i="1"/>
  <c r="JU169" i="1"/>
  <c r="IY170" i="1"/>
  <c r="JH170" i="1"/>
  <c r="JQ170" i="1"/>
  <c r="JZ170" i="1"/>
  <c r="JD171" i="1"/>
  <c r="JM171" i="1"/>
  <c r="JW171" i="1"/>
  <c r="JA172" i="1"/>
  <c r="JJ172" i="1"/>
  <c r="JS172" i="1"/>
  <c r="KB172" i="1"/>
  <c r="JF173" i="1"/>
  <c r="JO173" i="1"/>
  <c r="JY173" i="1"/>
  <c r="JC174" i="1"/>
  <c r="JL174" i="1"/>
  <c r="JU174" i="1"/>
  <c r="IY175" i="1"/>
  <c r="JH175" i="1"/>
  <c r="JQ175" i="1"/>
  <c r="KA175" i="1"/>
  <c r="JE176" i="1"/>
  <c r="JN176" i="1"/>
  <c r="JW176" i="1"/>
  <c r="JA177" i="1"/>
  <c r="JJ177" i="1"/>
  <c r="JS177" i="1"/>
  <c r="KB177" i="1"/>
  <c r="JE178" i="1"/>
  <c r="JM178" i="1"/>
  <c r="JU178" i="1"/>
  <c r="IX179" i="1"/>
  <c r="JF179" i="1"/>
  <c r="JN179" i="1"/>
  <c r="JV179" i="1"/>
  <c r="IY180" i="1"/>
  <c r="JG180" i="1"/>
  <c r="JO180" i="1"/>
  <c r="JW180" i="1"/>
  <c r="IZ181" i="1"/>
  <c r="JH181" i="1"/>
  <c r="JP181" i="1"/>
  <c r="JX181" i="1"/>
  <c r="JA182" i="1"/>
  <c r="JI182" i="1"/>
  <c r="JQ182" i="1"/>
  <c r="JY182" i="1"/>
  <c r="JB183" i="1"/>
  <c r="JJ183" i="1"/>
  <c r="JR183" i="1"/>
  <c r="JZ183" i="1"/>
  <c r="JC184" i="1"/>
  <c r="JK184" i="1"/>
  <c r="JS184" i="1"/>
  <c r="KA184" i="1"/>
  <c r="JD185" i="1"/>
  <c r="JL185" i="1"/>
  <c r="JT185" i="1"/>
  <c r="JI45" i="1"/>
  <c r="JE67" i="1"/>
  <c r="JX76" i="1"/>
  <c r="JK85" i="1"/>
  <c r="JZ90" i="1"/>
  <c r="JQ95" i="1"/>
  <c r="JD99" i="1"/>
  <c r="JY101" i="1"/>
  <c r="IZ104" i="1"/>
  <c r="JY105" i="1"/>
  <c r="JN107" i="1"/>
  <c r="JW108" i="1"/>
  <c r="JD110" i="1"/>
  <c r="JP111" i="1"/>
  <c r="JX112" i="1"/>
  <c r="JG114" i="1"/>
  <c r="JP115" i="1"/>
  <c r="KA116" i="1"/>
  <c r="JC118" i="1"/>
  <c r="JJ119" i="1"/>
  <c r="JQ120" i="1"/>
  <c r="JT121" i="1"/>
  <c r="KB122" i="1"/>
  <c r="JA124" i="1"/>
  <c r="JG125" i="1"/>
  <c r="JH126" i="1"/>
  <c r="JH127" i="1"/>
  <c r="JE128" i="1"/>
  <c r="JC129" i="1"/>
  <c r="JB130" i="1"/>
  <c r="JZ130" i="1"/>
  <c r="JS131" i="1"/>
  <c r="JL132" i="1"/>
  <c r="JB133" i="1"/>
  <c r="JW133" i="1"/>
  <c r="JM134" i="1"/>
  <c r="IZ135" i="1"/>
  <c r="JR135" i="1"/>
  <c r="JF136" i="1"/>
  <c r="JX136" i="1"/>
  <c r="JK137" i="1"/>
  <c r="IY138" i="1"/>
  <c r="JQ138" i="1"/>
  <c r="JD139" i="1"/>
  <c r="JV139" i="1"/>
  <c r="JJ140" i="1"/>
  <c r="KB140" i="1"/>
  <c r="JO141" i="1"/>
  <c r="JC142" i="1"/>
  <c r="JU142" i="1"/>
  <c r="JH143" i="1"/>
  <c r="JZ143" i="1"/>
  <c r="JN144" i="1"/>
  <c r="JA145" i="1"/>
  <c r="JS145" i="1"/>
  <c r="JD146" i="1"/>
  <c r="JT146" i="1"/>
  <c r="JE147" i="1"/>
  <c r="JU147" i="1"/>
  <c r="JF148" i="1"/>
  <c r="JV148" i="1"/>
  <c r="JG149" i="1"/>
  <c r="JW149" i="1"/>
  <c r="JH150" i="1"/>
  <c r="JX150" i="1"/>
  <c r="JI151" i="1"/>
  <c r="JY151" i="1"/>
  <c r="JJ152" i="1"/>
  <c r="JZ152" i="1"/>
  <c r="JK153" i="1"/>
  <c r="KA153" i="1"/>
  <c r="JL154" i="1"/>
  <c r="KB154" i="1"/>
  <c r="JM155" i="1"/>
  <c r="IX156" i="1"/>
  <c r="JN156" i="1"/>
  <c r="IY157" i="1"/>
  <c r="JO157" i="1"/>
  <c r="IZ158" i="1"/>
  <c r="JP158" i="1"/>
  <c r="IZ159" i="1"/>
  <c r="JM159" i="1"/>
  <c r="JY159" i="1"/>
  <c r="JH160" i="1"/>
  <c r="JT160" i="1"/>
  <c r="JB161" i="1"/>
  <c r="JO161" i="1"/>
  <c r="JY161" i="1"/>
  <c r="JD162" i="1"/>
  <c r="JP162" i="1"/>
  <c r="JZ162" i="1"/>
  <c r="JE163" i="1"/>
  <c r="JQ163" i="1"/>
  <c r="KA163" i="1"/>
  <c r="JF164" i="1"/>
  <c r="JR164" i="1"/>
  <c r="KB164" i="1"/>
  <c r="JG165" i="1"/>
  <c r="JS165" i="1"/>
  <c r="IX166" i="1"/>
  <c r="JH166" i="1"/>
  <c r="JT166" i="1"/>
  <c r="IY167" i="1"/>
  <c r="JI167" i="1"/>
  <c r="JT167" i="1"/>
  <c r="IX168" i="1"/>
  <c r="JG168" i="1"/>
  <c r="JP168" i="1"/>
  <c r="JY168" i="1"/>
  <c r="JC169" i="1"/>
  <c r="JM169" i="1"/>
  <c r="JV169" i="1"/>
  <c r="IZ170" i="1"/>
  <c r="JI170" i="1"/>
  <c r="JR170" i="1"/>
  <c r="KA170" i="1"/>
  <c r="JE171" i="1"/>
  <c r="JO171" i="1"/>
  <c r="JX171" i="1"/>
  <c r="JB172" i="1"/>
  <c r="JK172" i="1"/>
  <c r="JT172" i="1"/>
  <c r="IX173" i="1"/>
  <c r="JG173" i="1"/>
  <c r="JQ173" i="1"/>
  <c r="JZ173" i="1"/>
  <c r="JD174" i="1"/>
  <c r="JM174" i="1"/>
  <c r="JV174" i="1"/>
  <c r="IZ175" i="1"/>
  <c r="JI175" i="1"/>
  <c r="JS175" i="1"/>
  <c r="KB175" i="1"/>
  <c r="JF176" i="1"/>
  <c r="JO176" i="1"/>
  <c r="JX176" i="1"/>
  <c r="JB177" i="1"/>
  <c r="JK177" i="1"/>
  <c r="JU177" i="1"/>
  <c r="IX178" i="1"/>
  <c r="JF178" i="1"/>
  <c r="JN178" i="1"/>
  <c r="JV178" i="1"/>
  <c r="IY179" i="1"/>
  <c r="JG179" i="1"/>
  <c r="JO179" i="1"/>
  <c r="JW179" i="1"/>
  <c r="IZ180" i="1"/>
  <c r="JH180" i="1"/>
  <c r="JP180" i="1"/>
  <c r="JX180" i="1"/>
  <c r="JA181" i="1"/>
  <c r="JI181" i="1"/>
  <c r="JQ181" i="1"/>
  <c r="JY181" i="1"/>
  <c r="JB182" i="1"/>
  <c r="JJ182" i="1"/>
  <c r="JR182" i="1"/>
  <c r="JZ182" i="1"/>
  <c r="JC183" i="1"/>
  <c r="JK183" i="1"/>
  <c r="JS183" i="1"/>
  <c r="KA183" i="1"/>
  <c r="JD184" i="1"/>
  <c r="JL184" i="1"/>
  <c r="JT184" i="1"/>
  <c r="KB184" i="1"/>
  <c r="JE185" i="1"/>
  <c r="JM185" i="1"/>
  <c r="JI58" i="1"/>
  <c r="JB72" i="1"/>
  <c r="JP81" i="1"/>
  <c r="JH88" i="1"/>
  <c r="JF93" i="1"/>
  <c r="JO97" i="1"/>
  <c r="JV100" i="1"/>
  <c r="IY103" i="1"/>
  <c r="KA104" i="1"/>
  <c r="JX106" i="1"/>
  <c r="JB108" i="1"/>
  <c r="JP109" i="1"/>
  <c r="JY110" i="1"/>
  <c r="JE112" i="1"/>
  <c r="JN113" i="1"/>
  <c r="JZ114" i="1"/>
  <c r="JH116" i="1"/>
  <c r="JP117" i="1"/>
  <c r="JX118" i="1"/>
  <c r="KB119" i="1"/>
  <c r="JC121" i="1"/>
  <c r="JG122" i="1"/>
  <c r="JN123" i="1"/>
  <c r="JU124" i="1"/>
  <c r="JX125" i="1"/>
  <c r="JX126" i="1"/>
  <c r="JV127" i="1"/>
  <c r="JS128" i="1"/>
  <c r="JR129" i="1"/>
  <c r="JM130" i="1"/>
  <c r="JF131" i="1"/>
  <c r="IY132" i="1"/>
  <c r="JV132" i="1"/>
  <c r="JM133" i="1"/>
  <c r="JC134" i="1"/>
  <c r="JV134" i="1"/>
  <c r="JI135" i="1"/>
  <c r="KB135" i="1"/>
  <c r="JO136" i="1"/>
  <c r="JB137" i="1"/>
  <c r="JT137" i="1"/>
  <c r="JH138" i="1"/>
  <c r="JZ138" i="1"/>
  <c r="JM139" i="1"/>
  <c r="JA140" i="1"/>
  <c r="JS140" i="1"/>
  <c r="JF141" i="1"/>
  <c r="JX141" i="1"/>
  <c r="JL142" i="1"/>
  <c r="IY143" i="1"/>
  <c r="JQ143" i="1"/>
  <c r="JE144" i="1"/>
  <c r="JW144" i="1"/>
  <c r="JJ145" i="1"/>
  <c r="KA145" i="1"/>
  <c r="JL146" i="1"/>
  <c r="KB146" i="1"/>
  <c r="JM147" i="1"/>
  <c r="IX148" i="1"/>
  <c r="JN148" i="1"/>
  <c r="IY149" i="1"/>
  <c r="JO149" i="1"/>
  <c r="IZ150" i="1"/>
  <c r="JP150" i="1"/>
  <c r="JA151" i="1"/>
  <c r="JQ151" i="1"/>
  <c r="JB152" i="1"/>
  <c r="JR152" i="1"/>
  <c r="JC153" i="1"/>
  <c r="JS153" i="1"/>
  <c r="JD154" i="1"/>
  <c r="JT154" i="1"/>
  <c r="JE155" i="1"/>
  <c r="JU155" i="1"/>
  <c r="JF156" i="1"/>
  <c r="JV156" i="1"/>
  <c r="JG157" i="1"/>
  <c r="JW157" i="1"/>
  <c r="JH158" i="1"/>
  <c r="JX158" i="1"/>
  <c r="JG159" i="1"/>
  <c r="JS159" i="1"/>
  <c r="JA160" i="1"/>
  <c r="JN160" i="1"/>
  <c r="JZ160" i="1"/>
  <c r="JI161" i="1"/>
  <c r="JS161" i="1"/>
  <c r="IZ162" i="1"/>
  <c r="JJ162" i="1"/>
  <c r="JT162" i="1"/>
  <c r="JA163" i="1"/>
  <c r="JK163" i="1"/>
  <c r="JU163" i="1"/>
  <c r="JB164" i="1"/>
  <c r="JL164" i="1"/>
  <c r="JV164" i="1"/>
  <c r="JC165" i="1"/>
  <c r="JM165" i="1"/>
  <c r="JW165" i="1"/>
  <c r="JD166" i="1"/>
  <c r="JN166" i="1"/>
  <c r="JX166" i="1"/>
  <c r="JE167" i="1"/>
  <c r="JO167" i="1"/>
  <c r="JX167" i="1"/>
  <c r="JB168" i="1"/>
  <c r="JL168" i="1"/>
  <c r="JU168" i="1"/>
  <c r="IY169" i="1"/>
  <c r="JH169" i="1"/>
  <c r="JQ169" i="1"/>
  <c r="JZ169" i="1"/>
  <c r="JD170" i="1"/>
  <c r="JN170" i="1"/>
  <c r="JW170" i="1"/>
  <c r="JA171" i="1"/>
  <c r="JJ171" i="1"/>
  <c r="JS171" i="1"/>
  <c r="KB171" i="1"/>
  <c r="JF172" i="1"/>
  <c r="JP172" i="1"/>
  <c r="JY172" i="1"/>
  <c r="JC173" i="1"/>
  <c r="JL173" i="1"/>
  <c r="JU173" i="1"/>
  <c r="IY174" i="1"/>
  <c r="JH174" i="1"/>
  <c r="JR174" i="1"/>
  <c r="KA174" i="1"/>
  <c r="JE175" i="1"/>
  <c r="JN175" i="1"/>
  <c r="JW175" i="1"/>
  <c r="JA176" i="1"/>
  <c r="JJ176" i="1"/>
  <c r="JT176" i="1"/>
  <c r="IX177" i="1"/>
  <c r="JG177" i="1"/>
  <c r="JP177" i="1"/>
  <c r="JY177" i="1"/>
  <c r="JB178" i="1"/>
  <c r="JJ178" i="1"/>
  <c r="JR178" i="1"/>
  <c r="JZ178" i="1"/>
  <c r="JC179" i="1"/>
  <c r="JK179" i="1"/>
  <c r="JS179" i="1"/>
  <c r="KA179" i="1"/>
  <c r="JD180" i="1"/>
  <c r="JL180" i="1"/>
  <c r="JT180" i="1"/>
  <c r="KB180" i="1"/>
  <c r="JE181" i="1"/>
  <c r="JM181" i="1"/>
  <c r="JU181" i="1"/>
  <c r="IX182" i="1"/>
  <c r="JF182" i="1"/>
  <c r="JN182" i="1"/>
  <c r="JV182" i="1"/>
  <c r="IY183" i="1"/>
  <c r="JG183" i="1"/>
  <c r="JO183" i="1"/>
  <c r="JW183" i="1"/>
  <c r="IZ184" i="1"/>
  <c r="JH184" i="1"/>
  <c r="JP184" i="1"/>
  <c r="JX184" i="1"/>
  <c r="JA185" i="1"/>
  <c r="JI185" i="1"/>
  <c r="JQ185" i="1"/>
  <c r="JY185" i="1"/>
  <c r="JB186" i="1"/>
  <c r="JJ186" i="1"/>
  <c r="JR186" i="1"/>
  <c r="JZ186" i="1"/>
  <c r="JC187" i="1"/>
  <c r="JK187" i="1"/>
  <c r="JS187" i="1"/>
  <c r="KA187" i="1"/>
  <c r="JD188" i="1"/>
  <c r="JL188" i="1"/>
  <c r="JT188" i="1"/>
  <c r="KB188" i="1"/>
  <c r="JE189" i="1"/>
  <c r="JM189" i="1"/>
  <c r="JU189" i="1"/>
  <c r="IX190" i="1"/>
  <c r="JF190" i="1"/>
  <c r="JN190" i="1"/>
  <c r="JV190" i="1"/>
  <c r="IY191" i="1"/>
  <c r="JG191" i="1"/>
  <c r="JO191" i="1"/>
  <c r="JW191" i="1"/>
  <c r="IZ192" i="1"/>
  <c r="JH192" i="1"/>
  <c r="JP192" i="1"/>
  <c r="JX192" i="1"/>
  <c r="JA193" i="1"/>
  <c r="JI193" i="1"/>
  <c r="JQ193" i="1"/>
  <c r="JY193" i="1"/>
  <c r="JB194" i="1"/>
  <c r="JJ194" i="1"/>
  <c r="JR194" i="1"/>
  <c r="JZ194" i="1"/>
  <c r="JC195" i="1"/>
  <c r="JK195" i="1"/>
  <c r="JS195" i="1"/>
  <c r="KA195" i="1"/>
  <c r="JD196" i="1"/>
  <c r="JL196" i="1"/>
  <c r="JT196" i="1"/>
  <c r="KB196" i="1"/>
  <c r="IW21" i="1"/>
  <c r="IW29" i="1"/>
  <c r="IW37" i="1"/>
  <c r="IW45" i="1"/>
  <c r="IW53" i="1"/>
  <c r="IW61" i="1"/>
  <c r="IW69" i="1"/>
  <c r="IW77" i="1"/>
  <c r="IW85" i="1"/>
  <c r="IW93" i="1"/>
  <c r="IW101" i="1"/>
  <c r="IW109" i="1"/>
  <c r="IW117" i="1"/>
  <c r="IW125" i="1"/>
  <c r="IW133" i="1"/>
  <c r="JN46" i="1"/>
  <c r="JB77" i="1"/>
  <c r="IZ91" i="1"/>
  <c r="JQ99" i="1"/>
  <c r="JF104" i="1"/>
  <c r="JQ107" i="1"/>
  <c r="JK110" i="1"/>
  <c r="JA113" i="1"/>
  <c r="JV115" i="1"/>
  <c r="JI118" i="1"/>
  <c r="JS120" i="1"/>
  <c r="IZ123" i="1"/>
  <c r="JJ125" i="1"/>
  <c r="JJ127" i="1"/>
  <c r="JH129" i="1"/>
  <c r="KB130" i="1"/>
  <c r="JN132" i="1"/>
  <c r="JZ133" i="1"/>
  <c r="JB135" i="1"/>
  <c r="JH136" i="1"/>
  <c r="JN137" i="1"/>
  <c r="JS138" i="1"/>
  <c r="JY139" i="1"/>
  <c r="IY141" i="1"/>
  <c r="JE142" i="1"/>
  <c r="JJ143" i="1"/>
  <c r="JP144" i="1"/>
  <c r="JU145" i="1"/>
  <c r="JV146" i="1"/>
  <c r="JW147" i="1"/>
  <c r="JX148" i="1"/>
  <c r="JY149" i="1"/>
  <c r="JZ150" i="1"/>
  <c r="KA151" i="1"/>
  <c r="KB152" i="1"/>
  <c r="IX154" i="1"/>
  <c r="IY155" i="1"/>
  <c r="IZ156" i="1"/>
  <c r="JA157" i="1"/>
  <c r="JB158" i="1"/>
  <c r="JA159" i="1"/>
  <c r="KA159" i="1"/>
  <c r="JV160" i="1"/>
  <c r="JP161" i="1"/>
  <c r="JF162" i="1"/>
  <c r="KA162" i="1"/>
  <c r="JR163" i="1"/>
  <c r="JH164" i="1"/>
  <c r="IX165" i="1"/>
  <c r="JT165" i="1"/>
  <c r="JJ166" i="1"/>
  <c r="IZ167" i="1"/>
  <c r="JU167" i="1"/>
  <c r="JH168" i="1"/>
  <c r="JZ168" i="1"/>
  <c r="JN169" i="1"/>
  <c r="JA170" i="1"/>
  <c r="JS170" i="1"/>
  <c r="JG171" i="1"/>
  <c r="JY171" i="1"/>
  <c r="JL172" i="1"/>
  <c r="IY173" i="1"/>
  <c r="JR173" i="1"/>
  <c r="JE174" i="1"/>
  <c r="JW174" i="1"/>
  <c r="JK175" i="1"/>
  <c r="IX176" i="1"/>
  <c r="JP176" i="1"/>
  <c r="JC177" i="1"/>
  <c r="JV177" i="1"/>
  <c r="JG178" i="1"/>
  <c r="JW178" i="1"/>
  <c r="JH179" i="1"/>
  <c r="JX179" i="1"/>
  <c r="JI180" i="1"/>
  <c r="JY180" i="1"/>
  <c r="JJ181" i="1"/>
  <c r="JZ181" i="1"/>
  <c r="JK182" i="1"/>
  <c r="KA182" i="1"/>
  <c r="JL183" i="1"/>
  <c r="KB183" i="1"/>
  <c r="JM184" i="1"/>
  <c r="IX185" i="1"/>
  <c r="JN185" i="1"/>
  <c r="JZ185" i="1"/>
  <c r="JF186" i="1"/>
  <c r="JP186" i="1"/>
  <c r="KA186" i="1"/>
  <c r="JG187" i="1"/>
  <c r="JQ187" i="1"/>
  <c r="KB187" i="1"/>
  <c r="JH188" i="1"/>
  <c r="JR188" i="1"/>
  <c r="IX189" i="1"/>
  <c r="JI189" i="1"/>
  <c r="JS189" i="1"/>
  <c r="IY190" i="1"/>
  <c r="JH190" i="1"/>
  <c r="JQ190" i="1"/>
  <c r="JZ190" i="1"/>
  <c r="JD191" i="1"/>
  <c r="JM191" i="1"/>
  <c r="JV191" i="1"/>
  <c r="JA192" i="1"/>
  <c r="JJ192" i="1"/>
  <c r="JS192" i="1"/>
  <c r="KB192" i="1"/>
  <c r="JF193" i="1"/>
  <c r="JO193" i="1"/>
  <c r="JX193" i="1"/>
  <c r="JC194" i="1"/>
  <c r="JL194" i="1"/>
  <c r="JU194" i="1"/>
  <c r="IY195" i="1"/>
  <c r="JH195" i="1"/>
  <c r="JQ195" i="1"/>
  <c r="JZ195" i="1"/>
  <c r="JE196" i="1"/>
  <c r="JN196" i="1"/>
  <c r="JW196" i="1"/>
  <c r="IW17" i="1"/>
  <c r="IW26" i="1"/>
  <c r="IW35" i="1"/>
  <c r="IW44" i="1"/>
  <c r="IW54" i="1"/>
  <c r="IW63" i="1"/>
  <c r="IW72" i="1"/>
  <c r="IW81" i="1"/>
  <c r="IW90" i="1"/>
  <c r="IW99" i="1"/>
  <c r="IW108" i="1"/>
  <c r="IW118" i="1"/>
  <c r="IW127" i="1"/>
  <c r="IW136" i="1"/>
  <c r="IW144" i="1"/>
  <c r="IW152" i="1"/>
  <c r="IW160" i="1"/>
  <c r="IW168" i="1"/>
  <c r="IW176" i="1"/>
  <c r="IW184" i="1"/>
  <c r="IW192" i="1"/>
  <c r="IW11" i="1"/>
  <c r="JE54" i="1"/>
  <c r="JN79" i="1"/>
  <c r="JE92" i="1"/>
  <c r="JJ100" i="1"/>
  <c r="JV104" i="1"/>
  <c r="IZ108" i="1"/>
  <c r="JU110" i="1"/>
  <c r="JJ113" i="1"/>
  <c r="JA116" i="1"/>
  <c r="JQ118" i="1"/>
  <c r="IX121" i="1"/>
  <c r="JH123" i="1"/>
  <c r="JV125" i="1"/>
  <c r="JR127" i="1"/>
  <c r="JN129" i="1"/>
  <c r="JD131" i="1"/>
  <c r="JT132" i="1"/>
  <c r="IZ134" i="1"/>
  <c r="JG135" i="1"/>
  <c r="JM136" i="1"/>
  <c r="JR137" i="1"/>
  <c r="JX138" i="1"/>
  <c r="IX140" i="1"/>
  <c r="JD141" i="1"/>
  <c r="JI142" i="1"/>
  <c r="JO143" i="1"/>
  <c r="JU144" i="1"/>
  <c r="JY145" i="1"/>
  <c r="JZ146" i="1"/>
  <c r="KA147" i="1"/>
  <c r="KB148" i="1"/>
  <c r="IX150" i="1"/>
  <c r="IY151" i="1"/>
  <c r="IZ152" i="1"/>
  <c r="JA153" i="1"/>
  <c r="JB154" i="1"/>
  <c r="JC155" i="1"/>
  <c r="JD156" i="1"/>
  <c r="JE157" i="1"/>
  <c r="JF158" i="1"/>
  <c r="JC159" i="1"/>
  <c r="IX160" i="1"/>
  <c r="JX160" i="1"/>
  <c r="JQ161" i="1"/>
  <c r="JH162" i="1"/>
  <c r="KB162" i="1"/>
  <c r="JS163" i="1"/>
  <c r="JJ164" i="1"/>
  <c r="IY165" i="1"/>
  <c r="JU165" i="1"/>
  <c r="JL166" i="1"/>
  <c r="JA167" i="1"/>
  <c r="JV167" i="1"/>
  <c r="JI168" i="1"/>
  <c r="KB168" i="1"/>
  <c r="JO169" i="1"/>
  <c r="JB170" i="1"/>
  <c r="JT170" i="1"/>
  <c r="JH171" i="1"/>
  <c r="JZ171" i="1"/>
  <c r="JM172" i="1"/>
  <c r="JA173" i="1"/>
  <c r="JS173" i="1"/>
  <c r="JF174" i="1"/>
  <c r="JX174" i="1"/>
  <c r="JL175" i="1"/>
  <c r="IY176" i="1"/>
  <c r="JQ176" i="1"/>
  <c r="JE177" i="1"/>
  <c r="JW177" i="1"/>
  <c r="JH178" i="1"/>
  <c r="JX178" i="1"/>
  <c r="JI179" i="1"/>
  <c r="JY179" i="1"/>
  <c r="JJ180" i="1"/>
  <c r="JZ180" i="1"/>
  <c r="JK181" i="1"/>
  <c r="KA181" i="1"/>
  <c r="JL182" i="1"/>
  <c r="KB182" i="1"/>
  <c r="JM183" i="1"/>
  <c r="IX184" i="1"/>
  <c r="JN184" i="1"/>
  <c r="IY185" i="1"/>
  <c r="JO185" i="1"/>
  <c r="KB185" i="1"/>
  <c r="JG186" i="1"/>
  <c r="JQ186" i="1"/>
  <c r="IX187" i="1"/>
  <c r="JH187" i="1"/>
  <c r="JR187" i="1"/>
  <c r="IY188" i="1"/>
  <c r="JI188" i="1"/>
  <c r="JS188" i="1"/>
  <c r="IZ189" i="1"/>
  <c r="JJ189" i="1"/>
  <c r="JT189" i="1"/>
  <c r="IZ190" i="1"/>
  <c r="JI190" i="1"/>
  <c r="JR190" i="1"/>
  <c r="KA190" i="1"/>
  <c r="JE191" i="1"/>
  <c r="JN191" i="1"/>
  <c r="JX191" i="1"/>
  <c r="JB192" i="1"/>
  <c r="JK192" i="1"/>
  <c r="JT192" i="1"/>
  <c r="IX193" i="1"/>
  <c r="JG193" i="1"/>
  <c r="JP193" i="1"/>
  <c r="JZ193" i="1"/>
  <c r="JD194" i="1"/>
  <c r="JM194" i="1"/>
  <c r="JV194" i="1"/>
  <c r="IZ195" i="1"/>
  <c r="JI195" i="1"/>
  <c r="JR195" i="1"/>
  <c r="KB195" i="1"/>
  <c r="JF196" i="1"/>
  <c r="JO196" i="1"/>
  <c r="JX196" i="1"/>
  <c r="IW18" i="1"/>
  <c r="IW27" i="1"/>
  <c r="IW36" i="1"/>
  <c r="IW46" i="1"/>
  <c r="IW55" i="1"/>
  <c r="IW64" i="1"/>
  <c r="IW73" i="1"/>
  <c r="IW82" i="1"/>
  <c r="IW91" i="1"/>
  <c r="IW100" i="1"/>
  <c r="IW110" i="1"/>
  <c r="IW119" i="1"/>
  <c r="IW128" i="1"/>
  <c r="IW137" i="1"/>
  <c r="IW145" i="1"/>
  <c r="IW153" i="1"/>
  <c r="IW161" i="1"/>
  <c r="IW169" i="1"/>
  <c r="IW177" i="1"/>
  <c r="IW185" i="1"/>
  <c r="IW193" i="1"/>
  <c r="IW12" i="1"/>
  <c r="JP56" i="1"/>
  <c r="JS80" i="1"/>
  <c r="JX92" i="1"/>
  <c r="JM100" i="1"/>
  <c r="JW104" i="1"/>
  <c r="JA108" i="1"/>
  <c r="JV110" i="1"/>
  <c r="JL113" i="1"/>
  <c r="JC116" i="1"/>
  <c r="JS118" i="1"/>
  <c r="JB121" i="1"/>
  <c r="JM123" i="1"/>
  <c r="JW125" i="1"/>
  <c r="JT127" i="1"/>
  <c r="JP129" i="1"/>
  <c r="JE131" i="1"/>
  <c r="JU132" i="1"/>
  <c r="JA134" i="1"/>
  <c r="JH135" i="1"/>
  <c r="JN136" i="1"/>
  <c r="JS137" i="1"/>
  <c r="JY138" i="1"/>
  <c r="IY140" i="1"/>
  <c r="JE141" i="1"/>
  <c r="JK142" i="1"/>
  <c r="JP143" i="1"/>
  <c r="JV144" i="1"/>
  <c r="JZ145" i="1"/>
  <c r="KA146" i="1"/>
  <c r="KB147" i="1"/>
  <c r="IX149" i="1"/>
  <c r="IY150" i="1"/>
  <c r="IZ151" i="1"/>
  <c r="JA152" i="1"/>
  <c r="JB153" i="1"/>
  <c r="JC154" i="1"/>
  <c r="JD155" i="1"/>
  <c r="JE156" i="1"/>
  <c r="JF157" i="1"/>
  <c r="JG158" i="1"/>
  <c r="JE159" i="1"/>
  <c r="IZ160" i="1"/>
  <c r="JY160" i="1"/>
  <c r="JR161" i="1"/>
  <c r="JI162" i="1"/>
  <c r="IY163" i="1"/>
  <c r="JT163" i="1"/>
  <c r="JK164" i="1"/>
  <c r="JA165" i="1"/>
  <c r="JV165" i="1"/>
  <c r="JM166" i="1"/>
  <c r="JC167" i="1"/>
  <c r="JW167" i="1"/>
  <c r="JJ168" i="1"/>
  <c r="IX169" i="1"/>
  <c r="JP169" i="1"/>
  <c r="JC170" i="1"/>
  <c r="JV170" i="1"/>
  <c r="JI171" i="1"/>
  <c r="KA171" i="1"/>
  <c r="JN172" i="1"/>
  <c r="JB173" i="1"/>
  <c r="JT173" i="1"/>
  <c r="JG174" i="1"/>
  <c r="JZ174" i="1"/>
  <c r="JM175" i="1"/>
  <c r="IZ176" i="1"/>
  <c r="JR176" i="1"/>
  <c r="JF177" i="1"/>
  <c r="JX177" i="1"/>
  <c r="JI178" i="1"/>
  <c r="JY178" i="1"/>
  <c r="JJ179" i="1"/>
  <c r="JZ179" i="1"/>
  <c r="JK180" i="1"/>
  <c r="KA180" i="1"/>
  <c r="JL181" i="1"/>
  <c r="KB181" i="1"/>
  <c r="JM182" i="1"/>
  <c r="IX183" i="1"/>
  <c r="JN183" i="1"/>
  <c r="IY184" i="1"/>
  <c r="JO184" i="1"/>
  <c r="IZ185" i="1"/>
  <c r="JP185" i="1"/>
  <c r="IX186" i="1"/>
  <c r="JH186" i="1"/>
  <c r="JS186" i="1"/>
  <c r="IY187" i="1"/>
  <c r="JI187" i="1"/>
  <c r="JT187" i="1"/>
  <c r="IZ188" i="1"/>
  <c r="JJ188" i="1"/>
  <c r="JU188" i="1"/>
  <c r="JA189" i="1"/>
  <c r="JK189" i="1"/>
  <c r="JV189" i="1"/>
  <c r="JA190" i="1"/>
  <c r="JJ190" i="1"/>
  <c r="JS190" i="1"/>
  <c r="KB190" i="1"/>
  <c r="JF191" i="1"/>
  <c r="JP191" i="1"/>
  <c r="JY191" i="1"/>
  <c r="JC192" i="1"/>
  <c r="JL192" i="1"/>
  <c r="JU192" i="1"/>
  <c r="IY193" i="1"/>
  <c r="JH193" i="1"/>
  <c r="JR193" i="1"/>
  <c r="KA193" i="1"/>
  <c r="JE194" i="1"/>
  <c r="JN194" i="1"/>
  <c r="JW194" i="1"/>
  <c r="JA195" i="1"/>
  <c r="JJ195" i="1"/>
  <c r="JT195" i="1"/>
  <c r="IX196" i="1"/>
  <c r="JG196" i="1"/>
  <c r="JP196" i="1"/>
  <c r="JY196" i="1"/>
  <c r="IW19" i="1"/>
  <c r="IW28" i="1"/>
  <c r="IW38" i="1"/>
  <c r="IW47" i="1"/>
  <c r="IW56" i="1"/>
  <c r="IW65" i="1"/>
  <c r="IW74" i="1"/>
  <c r="IW83" i="1"/>
  <c r="IW92" i="1"/>
  <c r="IW102" i="1"/>
  <c r="IW111" i="1"/>
  <c r="IW120" i="1"/>
  <c r="IW129" i="1"/>
  <c r="IW138" i="1"/>
  <c r="IW146" i="1"/>
  <c r="IW154" i="1"/>
  <c r="IW162" i="1"/>
  <c r="IW170" i="1"/>
  <c r="IW178" i="1"/>
  <c r="IW186" i="1"/>
  <c r="IW194" i="1"/>
  <c r="IW13" i="1"/>
  <c r="JF71" i="1"/>
  <c r="JW87" i="1"/>
  <c r="JJ97" i="1"/>
  <c r="KB102" i="1"/>
  <c r="JR106" i="1"/>
  <c r="JJ109" i="1"/>
  <c r="JD112" i="1"/>
  <c r="JY114" i="1"/>
  <c r="JN117" i="1"/>
  <c r="JZ119" i="1"/>
  <c r="JE122" i="1"/>
  <c r="JQ124" i="1"/>
  <c r="JU126" i="1"/>
  <c r="JR128" i="1"/>
  <c r="JL130" i="1"/>
  <c r="IX132" i="1"/>
  <c r="JL133" i="1"/>
  <c r="JU134" i="1"/>
  <c r="JZ135" i="1"/>
  <c r="JA137" i="1"/>
  <c r="JG138" i="1"/>
  <c r="JL139" i="1"/>
  <c r="JR140" i="1"/>
  <c r="JW141" i="1"/>
  <c r="IX143" i="1"/>
  <c r="JC144" i="1"/>
  <c r="JI145" i="1"/>
  <c r="JK146" i="1"/>
  <c r="JL147" i="1"/>
  <c r="JM148" i="1"/>
  <c r="JN149" i="1"/>
  <c r="JO150" i="1"/>
  <c r="JP151" i="1"/>
  <c r="JQ152" i="1"/>
  <c r="JR153" i="1"/>
  <c r="JS154" i="1"/>
  <c r="JT155" i="1"/>
  <c r="JU156" i="1"/>
  <c r="JV157" i="1"/>
  <c r="JW158" i="1"/>
  <c r="JQ159" i="1"/>
  <c r="JL160" i="1"/>
  <c r="JG161" i="1"/>
  <c r="IX162" i="1"/>
  <c r="JS162" i="1"/>
  <c r="JJ163" i="1"/>
  <c r="IZ164" i="1"/>
  <c r="JU164" i="1"/>
  <c r="JL165" i="1"/>
  <c r="JB166" i="1"/>
  <c r="JW166" i="1"/>
  <c r="JN167" i="1"/>
  <c r="JA168" i="1"/>
  <c r="JT168" i="1"/>
  <c r="JG169" i="1"/>
  <c r="JY169" i="1"/>
  <c r="JL170" i="1"/>
  <c r="IZ171" i="1"/>
  <c r="JR171" i="1"/>
  <c r="JE172" i="1"/>
  <c r="JX172" i="1"/>
  <c r="JK173" i="1"/>
  <c r="IX174" i="1"/>
  <c r="JP174" i="1"/>
  <c r="JD175" i="1"/>
  <c r="JV175" i="1"/>
  <c r="JI176" i="1"/>
  <c r="KB176" i="1"/>
  <c r="JO177" i="1"/>
  <c r="JA178" i="1"/>
  <c r="JQ178" i="1"/>
  <c r="JB179" i="1"/>
  <c r="JR179" i="1"/>
  <c r="JC180" i="1"/>
  <c r="JS180" i="1"/>
  <c r="JD181" i="1"/>
  <c r="JT181" i="1"/>
  <c r="JE182" i="1"/>
  <c r="JU182" i="1"/>
  <c r="JF183" i="1"/>
  <c r="JV183" i="1"/>
  <c r="JG184" i="1"/>
  <c r="JW184" i="1"/>
  <c r="JH185" i="1"/>
  <c r="JW185" i="1"/>
  <c r="JC186" i="1"/>
  <c r="JN186" i="1"/>
  <c r="JX186" i="1"/>
  <c r="JD187" i="1"/>
  <c r="JO187" i="1"/>
  <c r="JY187" i="1"/>
  <c r="JE188" i="1"/>
  <c r="JP188" i="1"/>
  <c r="JZ188" i="1"/>
  <c r="JF189" i="1"/>
  <c r="JQ189" i="1"/>
  <c r="KA189" i="1"/>
  <c r="JE190" i="1"/>
  <c r="JO190" i="1"/>
  <c r="JX190" i="1"/>
  <c r="JB191" i="1"/>
  <c r="JK191" i="1"/>
  <c r="JT191" i="1"/>
  <c r="IX192" i="1"/>
  <c r="JG192" i="1"/>
  <c r="JQ192" i="1"/>
  <c r="JZ192" i="1"/>
  <c r="JD193" i="1"/>
  <c r="JM193" i="1"/>
  <c r="JV193" i="1"/>
  <c r="IZ194" i="1"/>
  <c r="JI194" i="1"/>
  <c r="JS194" i="1"/>
  <c r="KB194" i="1"/>
  <c r="JF195" i="1"/>
  <c r="JO195" i="1"/>
  <c r="JX195" i="1"/>
  <c r="JB196" i="1"/>
  <c r="JK196" i="1"/>
  <c r="JU196" i="1"/>
  <c r="IW15" i="1"/>
  <c r="IW24" i="1"/>
  <c r="IW33" i="1"/>
  <c r="IW42" i="1"/>
  <c r="IW51" i="1"/>
  <c r="IW60" i="1"/>
  <c r="IW70" i="1"/>
  <c r="IW79" i="1"/>
  <c r="IW88" i="1"/>
  <c r="IW97" i="1"/>
  <c r="IW106" i="1"/>
  <c r="IW115" i="1"/>
  <c r="IW124" i="1"/>
  <c r="IW134" i="1"/>
  <c r="IW142" i="1"/>
  <c r="IW150" i="1"/>
  <c r="IW158" i="1"/>
  <c r="IW166" i="1"/>
  <c r="IW174" i="1"/>
  <c r="IW182" i="1"/>
  <c r="IW190" i="1"/>
  <c r="IW9" i="1"/>
  <c r="KA58" i="1"/>
  <c r="JK93" i="1"/>
  <c r="JD105" i="1"/>
  <c r="IY111" i="1"/>
  <c r="JJ116" i="1"/>
  <c r="JF121" i="1"/>
  <c r="IY126" i="1"/>
  <c r="JV129" i="1"/>
  <c r="JY132" i="1"/>
  <c r="JL135" i="1"/>
  <c r="JW137" i="1"/>
  <c r="JC140" i="1"/>
  <c r="JN142" i="1"/>
  <c r="JY144" i="1"/>
  <c r="IY147" i="1"/>
  <c r="JA149" i="1"/>
  <c r="JC151" i="1"/>
  <c r="JE153" i="1"/>
  <c r="JG155" i="1"/>
  <c r="JI157" i="1"/>
  <c r="JH159" i="1"/>
  <c r="KB160" i="1"/>
  <c r="JK162" i="1"/>
  <c r="JW163" i="1"/>
  <c r="JD165" i="1"/>
  <c r="JO166" i="1"/>
  <c r="JY167" i="1"/>
  <c r="IZ169" i="1"/>
  <c r="JF170" i="1"/>
  <c r="JK171" i="1"/>
  <c r="JQ172" i="1"/>
  <c r="JV173" i="1"/>
  <c r="KB174" i="1"/>
  <c r="JB176" i="1"/>
  <c r="JH177" i="1"/>
  <c r="JK178" i="1"/>
  <c r="JL179" i="1"/>
  <c r="JM180" i="1"/>
  <c r="JN181" i="1"/>
  <c r="JO182" i="1"/>
  <c r="JP183" i="1"/>
  <c r="JQ184" i="1"/>
  <c r="JR185" i="1"/>
  <c r="JI186" i="1"/>
  <c r="IZ187" i="1"/>
  <c r="JV187" i="1"/>
  <c r="JK188" i="1"/>
  <c r="JB189" i="1"/>
  <c r="JX189" i="1"/>
  <c r="JK190" i="1"/>
  <c r="IX191" i="1"/>
  <c r="JQ191" i="1"/>
  <c r="JD192" i="1"/>
  <c r="JV192" i="1"/>
  <c r="JJ193" i="1"/>
  <c r="KB193" i="1"/>
  <c r="JO194" i="1"/>
  <c r="JB195" i="1"/>
  <c r="JU195" i="1"/>
  <c r="JH196" i="1"/>
  <c r="JZ196" i="1"/>
  <c r="IW30" i="1"/>
  <c r="IW48" i="1"/>
  <c r="IW66" i="1"/>
  <c r="IW84" i="1"/>
  <c r="IW103" i="1"/>
  <c r="IW121" i="1"/>
  <c r="IW139" i="1"/>
  <c r="IW155" i="1"/>
  <c r="IW171" i="1"/>
  <c r="IW187" i="1"/>
  <c r="IW6" i="1"/>
  <c r="JR67" i="1"/>
  <c r="JV95" i="1"/>
  <c r="JB106" i="1"/>
  <c r="JS111" i="1"/>
  <c r="IZ117" i="1"/>
  <c r="KA121" i="1"/>
  <c r="JM126" i="1"/>
  <c r="JD130" i="1"/>
  <c r="JE133" i="1"/>
  <c r="JU135" i="1"/>
  <c r="JA138" i="1"/>
  <c r="JL140" i="1"/>
  <c r="JW142" i="1"/>
  <c r="JC145" i="1"/>
  <c r="JG147" i="1"/>
  <c r="JI149" i="1"/>
  <c r="JK151" i="1"/>
  <c r="JM153" i="1"/>
  <c r="JO155" i="1"/>
  <c r="JQ157" i="1"/>
  <c r="JO159" i="1"/>
  <c r="JC161" i="1"/>
  <c r="JQ162" i="1"/>
  <c r="KB163" i="1"/>
  <c r="JI165" i="1"/>
  <c r="JU166" i="1"/>
  <c r="IY168" i="1"/>
  <c r="JE169" i="1"/>
  <c r="JJ170" i="1"/>
  <c r="JP171" i="1"/>
  <c r="JU172" i="1"/>
  <c r="KA173" i="1"/>
  <c r="JA175" i="1"/>
  <c r="JG176" i="1"/>
  <c r="JM177" i="1"/>
  <c r="JO178" i="1"/>
  <c r="JP179" i="1"/>
  <c r="JQ180" i="1"/>
  <c r="JR181" i="1"/>
  <c r="JS182" i="1"/>
  <c r="JT183" i="1"/>
  <c r="JU184" i="1"/>
  <c r="JU185" i="1"/>
  <c r="JK186" i="1"/>
  <c r="JA187" i="1"/>
  <c r="JW187" i="1"/>
  <c r="JM188" i="1"/>
  <c r="JC189" i="1"/>
  <c r="JY189" i="1"/>
  <c r="JL190" i="1"/>
  <c r="IZ191" i="1"/>
  <c r="JR191" i="1"/>
  <c r="JE192" i="1"/>
  <c r="JW192" i="1"/>
  <c r="JK193" i="1"/>
  <c r="IX194" i="1"/>
  <c r="JP194" i="1"/>
  <c r="JD195" i="1"/>
  <c r="JV195" i="1"/>
  <c r="JI196" i="1"/>
  <c r="KA196" i="1"/>
  <c r="IW31" i="1"/>
  <c r="IW49" i="1"/>
  <c r="IW67" i="1"/>
  <c r="IW86" i="1"/>
  <c r="IW104" i="1"/>
  <c r="IW122" i="1"/>
  <c r="IW140" i="1"/>
  <c r="IW156" i="1"/>
  <c r="IW172" i="1"/>
  <c r="IW188" i="1"/>
  <c r="IW7" i="1"/>
  <c r="IZ70" i="1"/>
  <c r="KB96" i="1"/>
  <c r="JP106" i="1"/>
  <c r="IY112" i="1"/>
  <c r="JM117" i="1"/>
  <c r="JD122" i="1"/>
  <c r="JS126" i="1"/>
  <c r="JJ130" i="1"/>
  <c r="JJ133" i="1"/>
  <c r="JY135" i="1"/>
  <c r="JE138" i="1"/>
  <c r="JQ140" i="1"/>
  <c r="KB142" i="1"/>
  <c r="JH145" i="1"/>
  <c r="JK147" i="1"/>
  <c r="JM149" i="1"/>
  <c r="JO151" i="1"/>
  <c r="JQ153" i="1"/>
  <c r="JS155" i="1"/>
  <c r="JU157" i="1"/>
  <c r="JP159" i="1"/>
  <c r="JE161" i="1"/>
  <c r="JR162" i="1"/>
  <c r="IX164" i="1"/>
  <c r="JK165" i="1"/>
  <c r="JV166" i="1"/>
  <c r="IZ168" i="1"/>
  <c r="JF169" i="1"/>
  <c r="JK170" i="1"/>
  <c r="JQ171" i="1"/>
  <c r="JV172" i="1"/>
  <c r="KB173" i="1"/>
  <c r="JC175" i="1"/>
  <c r="JH176" i="1"/>
  <c r="JN177" i="1"/>
  <c r="JP178" i="1"/>
  <c r="JQ179" i="1"/>
  <c r="JR180" i="1"/>
  <c r="JS181" i="1"/>
  <c r="JT182" i="1"/>
  <c r="JU183" i="1"/>
  <c r="JV184" i="1"/>
  <c r="JV185" i="1"/>
  <c r="JM186" i="1"/>
  <c r="JB187" i="1"/>
  <c r="JX187" i="1"/>
  <c r="JO188" i="1"/>
  <c r="JD189" i="1"/>
  <c r="JZ189" i="1"/>
  <c r="JM190" i="1"/>
  <c r="JA191" i="1"/>
  <c r="JS191" i="1"/>
  <c r="JF192" i="1"/>
  <c r="JY192" i="1"/>
  <c r="JL193" i="1"/>
  <c r="IY194" i="1"/>
  <c r="JQ194" i="1"/>
  <c r="JE195" i="1"/>
  <c r="JW195" i="1"/>
  <c r="JJ196" i="1"/>
  <c r="IW14" i="1"/>
  <c r="IW32" i="1"/>
  <c r="IW50" i="1"/>
  <c r="IW68" i="1"/>
  <c r="IW87" i="1"/>
  <c r="IW105" i="1"/>
  <c r="IW123" i="1"/>
  <c r="IW141" i="1"/>
  <c r="IW157" i="1"/>
  <c r="IW173" i="1"/>
  <c r="IW189" i="1"/>
  <c r="IW5" i="1"/>
  <c r="JA87" i="1"/>
  <c r="JT102" i="1"/>
  <c r="JH109" i="1"/>
  <c r="JS114" i="1"/>
  <c r="JY119" i="1"/>
  <c r="JO124" i="1"/>
  <c r="JQ128" i="1"/>
  <c r="KB131" i="1"/>
  <c r="JT134" i="1"/>
  <c r="IZ137" i="1"/>
  <c r="JK139" i="1"/>
  <c r="JV141" i="1"/>
  <c r="JB144" i="1"/>
  <c r="JJ146" i="1"/>
  <c r="JL148" i="1"/>
  <c r="JN150" i="1"/>
  <c r="JP152" i="1"/>
  <c r="JR154" i="1"/>
  <c r="JT156" i="1"/>
  <c r="JV158" i="1"/>
  <c r="JJ160" i="1"/>
  <c r="KA161" i="1"/>
  <c r="JI163" i="1"/>
  <c r="JT164" i="1"/>
  <c r="IZ166" i="1"/>
  <c r="JM167" i="1"/>
  <c r="JR168" i="1"/>
  <c r="JX169" i="1"/>
  <c r="IY171" i="1"/>
  <c r="JD172" i="1"/>
  <c r="JJ173" i="1"/>
  <c r="JO174" i="1"/>
  <c r="JU175" i="1"/>
  <c r="JZ176" i="1"/>
  <c r="IZ178" i="1"/>
  <c r="JA179" i="1"/>
  <c r="JB180" i="1"/>
  <c r="JC181" i="1"/>
  <c r="JD182" i="1"/>
  <c r="JE183" i="1"/>
  <c r="JF184" i="1"/>
  <c r="JG185" i="1"/>
  <c r="JA186" i="1"/>
  <c r="JW186" i="1"/>
  <c r="JN187" i="1"/>
  <c r="JC188" i="1"/>
  <c r="JY188" i="1"/>
  <c r="JP189" i="1"/>
  <c r="JD190" i="1"/>
  <c r="JW190" i="1"/>
  <c r="JJ191" i="1"/>
  <c r="KB191" i="1"/>
  <c r="JO192" i="1"/>
  <c r="JC193" i="1"/>
  <c r="JU193" i="1"/>
  <c r="JH194" i="1"/>
  <c r="KA194" i="1"/>
  <c r="JN195" i="1"/>
  <c r="JA196" i="1"/>
  <c r="JS196" i="1"/>
  <c r="IW23" i="1"/>
  <c r="IW41" i="1"/>
  <c r="IW59" i="1"/>
  <c r="IW78" i="1"/>
  <c r="IW96" i="1"/>
  <c r="IW114" i="1"/>
  <c r="IW132" i="1"/>
  <c r="IW149" i="1"/>
  <c r="IW165" i="1"/>
  <c r="IW181" i="1"/>
  <c r="IW8" i="1"/>
  <c r="JK72" i="1"/>
  <c r="JZ106" i="1"/>
  <c r="JW117" i="1"/>
  <c r="KA126" i="1"/>
  <c r="JO133" i="1"/>
  <c r="JJ138" i="1"/>
  <c r="JA143" i="1"/>
  <c r="JO147" i="1"/>
  <c r="JS151" i="1"/>
  <c r="JW155" i="1"/>
  <c r="JU159" i="1"/>
  <c r="JV162" i="1"/>
  <c r="JN165" i="1"/>
  <c r="JD168" i="1"/>
  <c r="JO170" i="1"/>
  <c r="JZ172" i="1"/>
  <c r="JF175" i="1"/>
  <c r="JQ177" i="1"/>
  <c r="JT179" i="1"/>
  <c r="JV181" i="1"/>
  <c r="JX183" i="1"/>
  <c r="JX185" i="1"/>
  <c r="JF187" i="1"/>
  <c r="JQ188" i="1"/>
  <c r="KB189" i="1"/>
  <c r="JC191" i="1"/>
  <c r="JI192" i="1"/>
  <c r="JN193" i="1"/>
  <c r="JT194" i="1"/>
  <c r="JY195" i="1"/>
  <c r="IW16" i="1"/>
  <c r="IW52" i="1"/>
  <c r="IW89" i="1"/>
  <c r="IW126" i="1"/>
  <c r="IW159" i="1"/>
  <c r="IW191" i="1"/>
  <c r="JY81" i="1"/>
  <c r="JJ108" i="1"/>
  <c r="KA118" i="1"/>
  <c r="JY127" i="1"/>
  <c r="JF134" i="1"/>
  <c r="KB138" i="1"/>
  <c r="JT143" i="1"/>
  <c r="IZ148" i="1"/>
  <c r="JD152" i="1"/>
  <c r="JH156" i="1"/>
  <c r="JB160" i="1"/>
  <c r="JB163" i="1"/>
  <c r="JY165" i="1"/>
  <c r="JM168" i="1"/>
  <c r="JX170" i="1"/>
  <c r="JD173" i="1"/>
  <c r="JO175" i="1"/>
  <c r="JZ177" i="1"/>
  <c r="KB179" i="1"/>
  <c r="IY182" i="1"/>
  <c r="JA184" i="1"/>
  <c r="IY186" i="1"/>
  <c r="JJ187" i="1"/>
  <c r="JW188" i="1"/>
  <c r="JB190" i="1"/>
  <c r="JH191" i="1"/>
  <c r="JM192" i="1"/>
  <c r="JS193" i="1"/>
  <c r="JX194" i="1"/>
  <c r="IY196" i="1"/>
  <c r="IW20" i="1"/>
  <c r="IW57" i="1"/>
  <c r="IW94" i="1"/>
  <c r="IW130" i="1"/>
  <c r="IW163" i="1"/>
  <c r="IW195" i="1"/>
  <c r="JQ85" i="1"/>
  <c r="IX109" i="1"/>
  <c r="JP119" i="1"/>
  <c r="JI128" i="1"/>
  <c r="JO134" i="1"/>
  <c r="JF139" i="1"/>
  <c r="IX144" i="1"/>
  <c r="JH148" i="1"/>
  <c r="JL152" i="1"/>
  <c r="JP156" i="1"/>
  <c r="JI160" i="1"/>
  <c r="JG163" i="1"/>
  <c r="IY166" i="1"/>
  <c r="JQ168" i="1"/>
  <c r="KB170" i="1"/>
  <c r="JI173" i="1"/>
  <c r="JT175" i="1"/>
  <c r="IY178" i="1"/>
  <c r="JA180" i="1"/>
  <c r="JC182" i="1"/>
  <c r="JE184" i="1"/>
  <c r="IZ186" i="1"/>
  <c r="JL187" i="1"/>
  <c r="JX188" i="1"/>
  <c r="JC190" i="1"/>
  <c r="JI191" i="1"/>
  <c r="JN192" i="1"/>
  <c r="JT193" i="1"/>
  <c r="JY194" i="1"/>
  <c r="IZ196" i="1"/>
  <c r="IW22" i="1"/>
  <c r="IW58" i="1"/>
  <c r="IW95" i="1"/>
  <c r="IW131" i="1"/>
  <c r="IW164" i="1"/>
  <c r="IW196" i="1"/>
  <c r="IY101" i="1"/>
  <c r="JU113" i="1"/>
  <c r="JT123" i="1"/>
  <c r="JJ131" i="1"/>
  <c r="JQ136" i="1"/>
  <c r="JH141" i="1"/>
  <c r="IX146" i="1"/>
  <c r="JB150" i="1"/>
  <c r="JF154" i="1"/>
  <c r="JJ158" i="1"/>
  <c r="JU161" i="1"/>
  <c r="JM164" i="1"/>
  <c r="JF167" i="1"/>
  <c r="JR169" i="1"/>
  <c r="IX172" i="1"/>
  <c r="JJ174" i="1"/>
  <c r="JU176" i="1"/>
  <c r="KA178" i="1"/>
  <c r="IX181" i="1"/>
  <c r="IZ183" i="1"/>
  <c r="JB185" i="1"/>
  <c r="JU186" i="1"/>
  <c r="JA188" i="1"/>
  <c r="JL189" i="1"/>
  <c r="JT190" i="1"/>
  <c r="JZ191" i="1"/>
  <c r="IZ193" i="1"/>
  <c r="JF194" i="1"/>
  <c r="JL195" i="1"/>
  <c r="JQ196" i="1"/>
  <c r="IW39" i="1"/>
  <c r="IW75" i="1"/>
  <c r="IW112" i="1"/>
  <c r="IW147" i="1"/>
  <c r="IW179" i="1"/>
  <c r="JN88" i="1"/>
  <c r="JB120" i="1"/>
  <c r="JX134" i="1"/>
  <c r="JG144" i="1"/>
  <c r="JT152" i="1"/>
  <c r="JP160" i="1"/>
  <c r="JE166" i="1"/>
  <c r="JB171" i="1"/>
  <c r="JX175" i="1"/>
  <c r="JE180" i="1"/>
  <c r="JI184" i="1"/>
  <c r="JP187" i="1"/>
  <c r="JG190" i="1"/>
  <c r="JR192" i="1"/>
  <c r="IY98" i="1"/>
  <c r="JM122" i="1"/>
  <c r="IY136" i="1"/>
  <c r="JL145" i="1"/>
  <c r="JU153" i="1"/>
  <c r="JJ161" i="1"/>
  <c r="JZ166" i="1"/>
  <c r="JT171" i="1"/>
  <c r="JL176" i="1"/>
  <c r="JU180" i="1"/>
  <c r="JY184" i="1"/>
  <c r="JZ187" i="1"/>
  <c r="JP190" i="1"/>
  <c r="KA192" i="1"/>
  <c r="JG195" i="1"/>
  <c r="IW34" i="1"/>
  <c r="IW107" i="1"/>
  <c r="IW175" i="1"/>
  <c r="JD102" i="1"/>
  <c r="JF124" i="1"/>
  <c r="JZ136" i="1"/>
  <c r="JF146" i="1"/>
  <c r="JN154" i="1"/>
  <c r="JZ161" i="1"/>
  <c r="JK167" i="1"/>
  <c r="JC172" i="1"/>
  <c r="JY176" i="1"/>
  <c r="JB181" i="1"/>
  <c r="JF185" i="1"/>
  <c r="JB188" i="1"/>
  <c r="JU190" i="1"/>
  <c r="JB193" i="1"/>
  <c r="JM195" i="1"/>
  <c r="IW40" i="1"/>
  <c r="IW113" i="1"/>
  <c r="IW180" i="1"/>
  <c r="JS109" i="1"/>
  <c r="JW128" i="1"/>
  <c r="JP139" i="1"/>
  <c r="JP148" i="1"/>
  <c r="JX156" i="1"/>
  <c r="JL163" i="1"/>
  <c r="JV168" i="1"/>
  <c r="JM173" i="1"/>
  <c r="JC178" i="1"/>
  <c r="JG182" i="1"/>
  <c r="JE186" i="1"/>
  <c r="KA188" i="1"/>
  <c r="JL191" i="1"/>
  <c r="JW193" i="1"/>
  <c r="JC196" i="1"/>
  <c r="IW62" i="1"/>
  <c r="IW135" i="1"/>
  <c r="IW10" i="1"/>
  <c r="JH103" i="1"/>
  <c r="JD137" i="1"/>
  <c r="JV154" i="1"/>
  <c r="JP167" i="1"/>
  <c r="IY177" i="1"/>
  <c r="JJ185" i="1"/>
  <c r="JY190" i="1"/>
  <c r="IX195" i="1"/>
  <c r="IW76" i="1"/>
  <c r="IW183" i="1"/>
  <c r="JH112" i="1"/>
  <c r="JU140" i="1"/>
  <c r="JY157" i="1"/>
  <c r="JI169" i="1"/>
  <c r="JS178" i="1"/>
  <c r="JO186" i="1"/>
  <c r="JU191" i="1"/>
  <c r="JP195" i="1"/>
  <c r="IW80" i="1"/>
  <c r="JJ114" i="1"/>
  <c r="JR141" i="1"/>
  <c r="JR158" i="1"/>
  <c r="JW169" i="1"/>
  <c r="IZ179" i="1"/>
  <c r="JV186" i="1"/>
  <c r="KA191" i="1"/>
  <c r="JM196" i="1"/>
  <c r="IW98" i="1"/>
  <c r="JU131" i="1"/>
  <c r="JJ150" i="1"/>
  <c r="JS164" i="1"/>
  <c r="JN174" i="1"/>
  <c r="JD183" i="1"/>
  <c r="JN189" i="1"/>
  <c r="JG194" i="1"/>
  <c r="IW43" i="1"/>
  <c r="IW151" i="1"/>
  <c r="JB115" i="1"/>
  <c r="JZ158" i="1"/>
  <c r="JD179" i="1"/>
  <c r="IY192" i="1"/>
  <c r="IW116" i="1"/>
  <c r="JW124" i="1"/>
  <c r="JA162" i="1"/>
  <c r="JF181" i="1"/>
  <c r="JE193" i="1"/>
  <c r="IW143" i="1"/>
  <c r="JQ130" i="1"/>
  <c r="JC164" i="1"/>
  <c r="JW182" i="1"/>
  <c r="JA194" i="1"/>
  <c r="IW148" i="1"/>
  <c r="JN146" i="1"/>
  <c r="JH172" i="1"/>
  <c r="JG188" i="1"/>
  <c r="JV196" i="1"/>
  <c r="JD132" i="1"/>
  <c r="JH183" i="1"/>
  <c r="IW167" i="1"/>
  <c r="BT196" i="2"/>
  <c r="BL196" i="2"/>
  <c r="BD196" i="2"/>
  <c r="AV196" i="2"/>
  <c r="BT195" i="2"/>
  <c r="BL195" i="2"/>
  <c r="BD195" i="2"/>
  <c r="AV195" i="2"/>
  <c r="BT194" i="2"/>
  <c r="BL194" i="2"/>
  <c r="BD194" i="2"/>
  <c r="AV194" i="2"/>
  <c r="BT193" i="2"/>
  <c r="BL193" i="2"/>
  <c r="BD193" i="2"/>
  <c r="AV193" i="2"/>
  <c r="BT192" i="2"/>
  <c r="BL192" i="2"/>
  <c r="BD192" i="2"/>
  <c r="AV192" i="2"/>
  <c r="BT191" i="2"/>
  <c r="BL191" i="2"/>
  <c r="BD191" i="2"/>
  <c r="AV191" i="2"/>
  <c r="BT190" i="2"/>
  <c r="BL190" i="2"/>
  <c r="BD190" i="2"/>
  <c r="AV190" i="2"/>
  <c r="BT189" i="2"/>
  <c r="BL189" i="2"/>
  <c r="BD189" i="2"/>
  <c r="AV189" i="2"/>
  <c r="BT188" i="2"/>
  <c r="BL188" i="2"/>
  <c r="BD188" i="2"/>
  <c r="AV188" i="2"/>
  <c r="BT187" i="2"/>
  <c r="BL187" i="2"/>
  <c r="BD187" i="2"/>
  <c r="AV187" i="2"/>
  <c r="BT186" i="2"/>
  <c r="BL186" i="2"/>
  <c r="BD186" i="2"/>
  <c r="AV186" i="2"/>
  <c r="BT185" i="2"/>
  <c r="BL185" i="2"/>
  <c r="BD185" i="2"/>
  <c r="AV185" i="2"/>
  <c r="BT184" i="2"/>
  <c r="BL184" i="2"/>
  <c r="BD184" i="2"/>
  <c r="AV184" i="2"/>
  <c r="BT183" i="2"/>
  <c r="BL183" i="2"/>
  <c r="BD183" i="2"/>
  <c r="AV183" i="2"/>
  <c r="BT182" i="2"/>
  <c r="BL182" i="2"/>
  <c r="BD182" i="2"/>
  <c r="AV182" i="2"/>
  <c r="BT181" i="2"/>
  <c r="BL181" i="2"/>
  <c r="BD181" i="2"/>
  <c r="AV181" i="2"/>
  <c r="BT180" i="2"/>
  <c r="BL180" i="2"/>
  <c r="BD180" i="2"/>
  <c r="AV180" i="2"/>
  <c r="BT179" i="2"/>
  <c r="BL179" i="2"/>
  <c r="BD179" i="2"/>
  <c r="AV179" i="2"/>
  <c r="BT178" i="2"/>
  <c r="BL178" i="2"/>
  <c r="BD178" i="2"/>
  <c r="AV178" i="2"/>
  <c r="BT177" i="2"/>
  <c r="BL177" i="2"/>
  <c r="BD177" i="2"/>
  <c r="AV177" i="2"/>
  <c r="BT176" i="2"/>
  <c r="BL176" i="2"/>
  <c r="BD176" i="2"/>
  <c r="AV176" i="2"/>
  <c r="BT175" i="2"/>
  <c r="BL175" i="2"/>
  <c r="BD175" i="2"/>
  <c r="AV175" i="2"/>
  <c r="BT174" i="2"/>
  <c r="BL174" i="2"/>
  <c r="BD174" i="2"/>
  <c r="AV174" i="2"/>
  <c r="BT173" i="2"/>
  <c r="BL173" i="2"/>
  <c r="BD173" i="2"/>
  <c r="AV173" i="2"/>
  <c r="BT172" i="2"/>
  <c r="BL172" i="2"/>
  <c r="BD172" i="2"/>
  <c r="AV172" i="2"/>
  <c r="BT171" i="2"/>
  <c r="BL171" i="2"/>
  <c r="BD171" i="2"/>
  <c r="AV171" i="2"/>
  <c r="BT170" i="2"/>
  <c r="BL170" i="2"/>
  <c r="BD170" i="2"/>
  <c r="AV170" i="2"/>
  <c r="BT169" i="2"/>
  <c r="BL169" i="2"/>
  <c r="BD169" i="2"/>
  <c r="AV169" i="2"/>
  <c r="BT168" i="2"/>
  <c r="BL168" i="2"/>
  <c r="BD168" i="2"/>
  <c r="AV168" i="2"/>
  <c r="BT167" i="2"/>
  <c r="BL167" i="2"/>
  <c r="BD167" i="2"/>
  <c r="AV167" i="2"/>
  <c r="BT166" i="2"/>
  <c r="BL166" i="2"/>
  <c r="BD166" i="2"/>
  <c r="AV166" i="2"/>
  <c r="BT165" i="2"/>
  <c r="BL165" i="2"/>
  <c r="BD165" i="2"/>
  <c r="AV165" i="2"/>
  <c r="BT164" i="2"/>
  <c r="BL164" i="2"/>
  <c r="BD164" i="2"/>
  <c r="AV164" i="2"/>
  <c r="BT163" i="2"/>
  <c r="BL163" i="2"/>
  <c r="BD163" i="2"/>
  <c r="AV163" i="2"/>
  <c r="BT162" i="2"/>
  <c r="BL162" i="2"/>
  <c r="BD162" i="2"/>
  <c r="AV162" i="2"/>
  <c r="BT161" i="2"/>
  <c r="BL161" i="2"/>
  <c r="BD161" i="2"/>
  <c r="AV161" i="2"/>
  <c r="BT160" i="2"/>
  <c r="BL160" i="2"/>
  <c r="BD160" i="2"/>
  <c r="AV160" i="2"/>
  <c r="BT159" i="2"/>
  <c r="BL159" i="2"/>
  <c r="BD159" i="2"/>
  <c r="AV159" i="2"/>
  <c r="BT158" i="2"/>
  <c r="BL158" i="2"/>
  <c r="BD158" i="2"/>
  <c r="AV158" i="2"/>
  <c r="BT157" i="2"/>
  <c r="BL157" i="2"/>
  <c r="BD157" i="2"/>
  <c r="AV157" i="2"/>
  <c r="BT156" i="2"/>
  <c r="BL156" i="2"/>
  <c r="BD156" i="2"/>
  <c r="AV156" i="2"/>
  <c r="BT155" i="2"/>
  <c r="BL155" i="2"/>
  <c r="BD155" i="2"/>
  <c r="AV155" i="2"/>
  <c r="BT154" i="2"/>
  <c r="BL154" i="2"/>
  <c r="BD154" i="2"/>
  <c r="AV154" i="2"/>
  <c r="BT153" i="2"/>
  <c r="BL153" i="2"/>
  <c r="BD153" i="2"/>
  <c r="AV153" i="2"/>
  <c r="BT152" i="2"/>
  <c r="BL152" i="2"/>
  <c r="BD152" i="2"/>
  <c r="AV152" i="2"/>
  <c r="BT151" i="2"/>
  <c r="BL151" i="2"/>
  <c r="BD151" i="2"/>
  <c r="AV151" i="2"/>
  <c r="BT150" i="2"/>
  <c r="BL150" i="2"/>
  <c r="BD150" i="2"/>
  <c r="AV150" i="2"/>
  <c r="BT149" i="2"/>
  <c r="BL149" i="2"/>
  <c r="BD149" i="2"/>
  <c r="AV149" i="2"/>
  <c r="BT148" i="2"/>
  <c r="BL148" i="2"/>
  <c r="BD148" i="2"/>
  <c r="AV148" i="2"/>
  <c r="BT147" i="2"/>
  <c r="BL147" i="2"/>
  <c r="BD147" i="2"/>
  <c r="AV147" i="2"/>
  <c r="BT146" i="2"/>
  <c r="BL146" i="2"/>
  <c r="BD146" i="2"/>
  <c r="AV146" i="2"/>
  <c r="BT145" i="2"/>
  <c r="BL145" i="2"/>
  <c r="BD145" i="2"/>
  <c r="AV145" i="2"/>
  <c r="BT144" i="2"/>
  <c r="BL144" i="2"/>
  <c r="BD144" i="2"/>
  <c r="AV144" i="2"/>
  <c r="BT143" i="2"/>
  <c r="BL143" i="2"/>
  <c r="BD143" i="2"/>
  <c r="AV143" i="2"/>
  <c r="BT142" i="2"/>
  <c r="BL142" i="2"/>
  <c r="BD142" i="2"/>
  <c r="AV142" i="2"/>
  <c r="BT141" i="2"/>
  <c r="BL141" i="2"/>
  <c r="BD141" i="2"/>
  <c r="AV141" i="2"/>
  <c r="BT140" i="2"/>
  <c r="BL140" i="2"/>
  <c r="BD140" i="2"/>
  <c r="AV140" i="2"/>
  <c r="BT139" i="2"/>
  <c r="BL139" i="2"/>
  <c r="BD139" i="2"/>
  <c r="AV139" i="2"/>
  <c r="BT138" i="2"/>
  <c r="BL138" i="2"/>
  <c r="BD138" i="2"/>
  <c r="AV138" i="2"/>
  <c r="BT137" i="2"/>
  <c r="BL137" i="2"/>
  <c r="BD137" i="2"/>
  <c r="AV137" i="2"/>
  <c r="BT136" i="2"/>
  <c r="BL136" i="2"/>
  <c r="BD136" i="2"/>
  <c r="AV136" i="2"/>
  <c r="BT135" i="2"/>
  <c r="BL135" i="2"/>
  <c r="BD135" i="2"/>
  <c r="AV135" i="2"/>
  <c r="BT134" i="2"/>
  <c r="BL134" i="2"/>
  <c r="BD134" i="2"/>
  <c r="AV134" i="2"/>
  <c r="BT133" i="2"/>
  <c r="BL133" i="2"/>
  <c r="BD133" i="2"/>
  <c r="AV133" i="2"/>
  <c r="BT132" i="2"/>
  <c r="BL132" i="2"/>
  <c r="BD132" i="2"/>
  <c r="AV132" i="2"/>
  <c r="BT131" i="2"/>
  <c r="BL131" i="2"/>
  <c r="BD131" i="2"/>
  <c r="AV131" i="2"/>
  <c r="BT130" i="2"/>
  <c r="BL130" i="2"/>
  <c r="BD130" i="2"/>
  <c r="AV130" i="2"/>
  <c r="BT129" i="2"/>
  <c r="BL129" i="2"/>
  <c r="BD129" i="2"/>
  <c r="AV129" i="2"/>
  <c r="BT128" i="2"/>
  <c r="BL128" i="2"/>
  <c r="BD128" i="2"/>
  <c r="AV128" i="2"/>
  <c r="BT127" i="2"/>
  <c r="BL127" i="2"/>
  <c r="BD127" i="2"/>
  <c r="AV127" i="2"/>
  <c r="BT126" i="2"/>
  <c r="BL126" i="2"/>
  <c r="BD126" i="2"/>
  <c r="AV126" i="2"/>
  <c r="BT125" i="2"/>
  <c r="BL125" i="2"/>
  <c r="BD125" i="2"/>
  <c r="AV125" i="2"/>
  <c r="BT124" i="2"/>
  <c r="BL124" i="2"/>
  <c r="BD124" i="2"/>
  <c r="AV124" i="2"/>
  <c r="BT123" i="2"/>
  <c r="BL123" i="2"/>
  <c r="BD123" i="2"/>
  <c r="AV123" i="2"/>
  <c r="BT122" i="2"/>
  <c r="BL122" i="2"/>
  <c r="BD122" i="2"/>
  <c r="AV122" i="2"/>
  <c r="BT121" i="2"/>
  <c r="BL121" i="2"/>
  <c r="BD121" i="2"/>
  <c r="AV121" i="2"/>
  <c r="BT120" i="2"/>
  <c r="BL120" i="2"/>
  <c r="BD120" i="2"/>
  <c r="AV120" i="2"/>
  <c r="BT119" i="2"/>
  <c r="BL119" i="2"/>
  <c r="BD119" i="2"/>
  <c r="AV119" i="2"/>
  <c r="BT118" i="2"/>
  <c r="BL118" i="2"/>
  <c r="BD118" i="2"/>
  <c r="AV118" i="2"/>
  <c r="BT117" i="2"/>
  <c r="BL117" i="2"/>
  <c r="BD117" i="2"/>
  <c r="AV117" i="2"/>
  <c r="BT116" i="2"/>
  <c r="BL116" i="2"/>
  <c r="BD116" i="2"/>
  <c r="AV116" i="2"/>
  <c r="BT115" i="2"/>
  <c r="BL115" i="2"/>
  <c r="BD115" i="2"/>
  <c r="AV115" i="2"/>
  <c r="BT114" i="2"/>
  <c r="BL114" i="2"/>
  <c r="BD114" i="2"/>
  <c r="AV114" i="2"/>
  <c r="BT113" i="2"/>
  <c r="BL113" i="2"/>
  <c r="BD113" i="2"/>
  <c r="AV113" i="2"/>
  <c r="BT112" i="2"/>
  <c r="BL112" i="2"/>
  <c r="BD112" i="2"/>
  <c r="AV112" i="2"/>
  <c r="BT111" i="2"/>
  <c r="BL111" i="2"/>
  <c r="BD111" i="2"/>
  <c r="AV111" i="2"/>
  <c r="BT110" i="2"/>
  <c r="BL110" i="2"/>
  <c r="BD110" i="2"/>
  <c r="AV110" i="2"/>
  <c r="BT109" i="2"/>
  <c r="BL109" i="2"/>
  <c r="BD109" i="2"/>
  <c r="AV109" i="2"/>
  <c r="KA141" i="1"/>
  <c r="JY186" i="1"/>
  <c r="BS196" i="2"/>
  <c r="BK196" i="2"/>
  <c r="BC196" i="2"/>
  <c r="AU196" i="2"/>
  <c r="BS195" i="2"/>
  <c r="BK195" i="2"/>
  <c r="BC195" i="2"/>
  <c r="AU195" i="2"/>
  <c r="BS194" i="2"/>
  <c r="BK194" i="2"/>
  <c r="BC194" i="2"/>
  <c r="AU194" i="2"/>
  <c r="BS193" i="2"/>
  <c r="BK193" i="2"/>
  <c r="BC193" i="2"/>
  <c r="AU193" i="2"/>
  <c r="BS192" i="2"/>
  <c r="BK192" i="2"/>
  <c r="BC192" i="2"/>
  <c r="AU192" i="2"/>
  <c r="BS191" i="2"/>
  <c r="BK191" i="2"/>
  <c r="BC191" i="2"/>
  <c r="AU191" i="2"/>
  <c r="BS190" i="2"/>
  <c r="BK190" i="2"/>
  <c r="BC190" i="2"/>
  <c r="AU190" i="2"/>
  <c r="BS189" i="2"/>
  <c r="BK189" i="2"/>
  <c r="BC189" i="2"/>
  <c r="AU189" i="2"/>
  <c r="BS188" i="2"/>
  <c r="BK188" i="2"/>
  <c r="BC188" i="2"/>
  <c r="AU188" i="2"/>
  <c r="BS187" i="2"/>
  <c r="BK187" i="2"/>
  <c r="BC187" i="2"/>
  <c r="AU187" i="2"/>
  <c r="BS186" i="2"/>
  <c r="BK186" i="2"/>
  <c r="BC186" i="2"/>
  <c r="AU186" i="2"/>
  <c r="BS185" i="2"/>
  <c r="BK185" i="2"/>
  <c r="BC185" i="2"/>
  <c r="AU185" i="2"/>
  <c r="BS184" i="2"/>
  <c r="BK184" i="2"/>
  <c r="BC184" i="2"/>
  <c r="AU184" i="2"/>
  <c r="BS183" i="2"/>
  <c r="BK183" i="2"/>
  <c r="BC183" i="2"/>
  <c r="AU183" i="2"/>
  <c r="BS182" i="2"/>
  <c r="BK182" i="2"/>
  <c r="BC182" i="2"/>
  <c r="AU182" i="2"/>
  <c r="BS181" i="2"/>
  <c r="BK181" i="2"/>
  <c r="BC181" i="2"/>
  <c r="AU181" i="2"/>
  <c r="BS180" i="2"/>
  <c r="BK180" i="2"/>
  <c r="BC180" i="2"/>
  <c r="AU180" i="2"/>
  <c r="BS179" i="2"/>
  <c r="BK179" i="2"/>
  <c r="BC179" i="2"/>
  <c r="AU179" i="2"/>
  <c r="BS178" i="2"/>
  <c r="BK178" i="2"/>
  <c r="BC178" i="2"/>
  <c r="AU178" i="2"/>
  <c r="BS177" i="2"/>
  <c r="BK177" i="2"/>
  <c r="BC177" i="2"/>
  <c r="AU177" i="2"/>
  <c r="BS176" i="2"/>
  <c r="BK176" i="2"/>
  <c r="BC176" i="2"/>
  <c r="AU176" i="2"/>
  <c r="BS175" i="2"/>
  <c r="BK175" i="2"/>
  <c r="BC175" i="2"/>
  <c r="AU175" i="2"/>
  <c r="BS174" i="2"/>
  <c r="BK174" i="2"/>
  <c r="BC174" i="2"/>
  <c r="AU174" i="2"/>
  <c r="BS173" i="2"/>
  <c r="BK173" i="2"/>
  <c r="BC173" i="2"/>
  <c r="AU173" i="2"/>
  <c r="BS172" i="2"/>
  <c r="BK172" i="2"/>
  <c r="BC172" i="2"/>
  <c r="AU172" i="2"/>
  <c r="BS171" i="2"/>
  <c r="BK171" i="2"/>
  <c r="BC171" i="2"/>
  <c r="AU171" i="2"/>
  <c r="BS170" i="2"/>
  <c r="BK170" i="2"/>
  <c r="BC170" i="2"/>
  <c r="AU170" i="2"/>
  <c r="BS169" i="2"/>
  <c r="BK169" i="2"/>
  <c r="BC169" i="2"/>
  <c r="AU169" i="2"/>
  <c r="BS168" i="2"/>
  <c r="BK168" i="2"/>
  <c r="BC168" i="2"/>
  <c r="AU168" i="2"/>
  <c r="BS167" i="2"/>
  <c r="BK167" i="2"/>
  <c r="BC167" i="2"/>
  <c r="AU167" i="2"/>
  <c r="BS166" i="2"/>
  <c r="BK166" i="2"/>
  <c r="BC166" i="2"/>
  <c r="AU166" i="2"/>
  <c r="BS165" i="2"/>
  <c r="BK165" i="2"/>
  <c r="BC165" i="2"/>
  <c r="AU165" i="2"/>
  <c r="BS164" i="2"/>
  <c r="BK164" i="2"/>
  <c r="BC164" i="2"/>
  <c r="AU164" i="2"/>
  <c r="BS163" i="2"/>
  <c r="BK163" i="2"/>
  <c r="BC163" i="2"/>
  <c r="AU163" i="2"/>
  <c r="BS162" i="2"/>
  <c r="BK162" i="2"/>
  <c r="BC162" i="2"/>
  <c r="AU162" i="2"/>
  <c r="BS161" i="2"/>
  <c r="BK161" i="2"/>
  <c r="BC161" i="2"/>
  <c r="AU161" i="2"/>
  <c r="BS160" i="2"/>
  <c r="BK160" i="2"/>
  <c r="BC160" i="2"/>
  <c r="AU160" i="2"/>
  <c r="BS159" i="2"/>
  <c r="BK159" i="2"/>
  <c r="BC159" i="2"/>
  <c r="AU159" i="2"/>
  <c r="BS158" i="2"/>
  <c r="BK158" i="2"/>
  <c r="BC158" i="2"/>
  <c r="AU158" i="2"/>
  <c r="BS157" i="2"/>
  <c r="BK157" i="2"/>
  <c r="BC157" i="2"/>
  <c r="AU157" i="2"/>
  <c r="BS156" i="2"/>
  <c r="BK156" i="2"/>
  <c r="BC156" i="2"/>
  <c r="AU156" i="2"/>
  <c r="BS155" i="2"/>
  <c r="BK155" i="2"/>
  <c r="BC155" i="2"/>
  <c r="AU155" i="2"/>
  <c r="BS154" i="2"/>
  <c r="BK154" i="2"/>
  <c r="BC154" i="2"/>
  <c r="AU154" i="2"/>
  <c r="BS153" i="2"/>
  <c r="BK153" i="2"/>
  <c r="BC153" i="2"/>
  <c r="AU153" i="2"/>
  <c r="BS152" i="2"/>
  <c r="BK152" i="2"/>
  <c r="BC152" i="2"/>
  <c r="AU152" i="2"/>
  <c r="BS151" i="2"/>
  <c r="BK151" i="2"/>
  <c r="BC151" i="2"/>
  <c r="AU151" i="2"/>
  <c r="BS150" i="2"/>
  <c r="BK150" i="2"/>
  <c r="BC150" i="2"/>
  <c r="AU150" i="2"/>
  <c r="BS149" i="2"/>
  <c r="BK149" i="2"/>
  <c r="BC149" i="2"/>
  <c r="AU149" i="2"/>
  <c r="BS148" i="2"/>
  <c r="BK148" i="2"/>
  <c r="BC148" i="2"/>
  <c r="AU148" i="2"/>
  <c r="BS147" i="2"/>
  <c r="BK147" i="2"/>
  <c r="BC147" i="2"/>
  <c r="AU147" i="2"/>
  <c r="BS146" i="2"/>
  <c r="BK146" i="2"/>
  <c r="BC146" i="2"/>
  <c r="AU146" i="2"/>
  <c r="BS145" i="2"/>
  <c r="BK145" i="2"/>
  <c r="BC145" i="2"/>
  <c r="AU145" i="2"/>
  <c r="BS144" i="2"/>
  <c r="BK144" i="2"/>
  <c r="BC144" i="2"/>
  <c r="AU144" i="2"/>
  <c r="BS143" i="2"/>
  <c r="BK143" i="2"/>
  <c r="BC143" i="2"/>
  <c r="AU143" i="2"/>
  <c r="BS142" i="2"/>
  <c r="BK142" i="2"/>
  <c r="BC142" i="2"/>
  <c r="AU142" i="2"/>
  <c r="BS141" i="2"/>
  <c r="BK141" i="2"/>
  <c r="BC141" i="2"/>
  <c r="AU141" i="2"/>
  <c r="BS140" i="2"/>
  <c r="BK140" i="2"/>
  <c r="BC140" i="2"/>
  <c r="AU140" i="2"/>
  <c r="BS139" i="2"/>
  <c r="BK139" i="2"/>
  <c r="BC139" i="2"/>
  <c r="AU139" i="2"/>
  <c r="BS138" i="2"/>
  <c r="BK138" i="2"/>
  <c r="BC138" i="2"/>
  <c r="AU138" i="2"/>
  <c r="BS137" i="2"/>
  <c r="BK137" i="2"/>
  <c r="BC137" i="2"/>
  <c r="AU137" i="2"/>
  <c r="BS136" i="2"/>
  <c r="BK136" i="2"/>
  <c r="BC136" i="2"/>
  <c r="AU136" i="2"/>
  <c r="BS135" i="2"/>
  <c r="BK135" i="2"/>
  <c r="BC135" i="2"/>
  <c r="AU135" i="2"/>
  <c r="BS134" i="2"/>
  <c r="BK134" i="2"/>
  <c r="BC134" i="2"/>
  <c r="AU134" i="2"/>
  <c r="BS133" i="2"/>
  <c r="BK133" i="2"/>
  <c r="BC133" i="2"/>
  <c r="AU133" i="2"/>
  <c r="BS132" i="2"/>
  <c r="BK132" i="2"/>
  <c r="BC132" i="2"/>
  <c r="AU132" i="2"/>
  <c r="BS131" i="2"/>
  <c r="BK131" i="2"/>
  <c r="BC131" i="2"/>
  <c r="AU131" i="2"/>
  <c r="BS130" i="2"/>
  <c r="BK130" i="2"/>
  <c r="BC130" i="2"/>
  <c r="AU130" i="2"/>
  <c r="BS129" i="2"/>
  <c r="BK129" i="2"/>
  <c r="BC129" i="2"/>
  <c r="AU129" i="2"/>
  <c r="BS128" i="2"/>
  <c r="BK128" i="2"/>
  <c r="BC128" i="2"/>
  <c r="AU128" i="2"/>
  <c r="BS127" i="2"/>
  <c r="BK127" i="2"/>
  <c r="BC127" i="2"/>
  <c r="AU127" i="2"/>
  <c r="BS126" i="2"/>
  <c r="BK126" i="2"/>
  <c r="BC126" i="2"/>
  <c r="AU126" i="2"/>
  <c r="BS125" i="2"/>
  <c r="BK125" i="2"/>
  <c r="BC125" i="2"/>
  <c r="AU125" i="2"/>
  <c r="BS124" i="2"/>
  <c r="BK124" i="2"/>
  <c r="BC124" i="2"/>
  <c r="AU124" i="2"/>
  <c r="BS123" i="2"/>
  <c r="BK123" i="2"/>
  <c r="BC123" i="2"/>
  <c r="AU123" i="2"/>
  <c r="BS122" i="2"/>
  <c r="BK122" i="2"/>
  <c r="BC122" i="2"/>
  <c r="AU122" i="2"/>
  <c r="BS121" i="2"/>
  <c r="BK121" i="2"/>
  <c r="BC121" i="2"/>
  <c r="AU121" i="2"/>
  <c r="BS120" i="2"/>
  <c r="BK120" i="2"/>
  <c r="BC120" i="2"/>
  <c r="AU120" i="2"/>
  <c r="BS119" i="2"/>
  <c r="BK119" i="2"/>
  <c r="BC119" i="2"/>
  <c r="AU119" i="2"/>
  <c r="BS118" i="2"/>
  <c r="BK118" i="2"/>
  <c r="BC118" i="2"/>
  <c r="AU118" i="2"/>
  <c r="BS117" i="2"/>
  <c r="JQ149" i="1"/>
  <c r="JH189" i="1"/>
  <c r="BR196" i="2"/>
  <c r="BJ196" i="2"/>
  <c r="BB196" i="2"/>
  <c r="AT196" i="2"/>
  <c r="BR195" i="2"/>
  <c r="BJ195" i="2"/>
  <c r="BB195" i="2"/>
  <c r="AT195" i="2"/>
  <c r="BR194" i="2"/>
  <c r="BJ194" i="2"/>
  <c r="BB194" i="2"/>
  <c r="AT194" i="2"/>
  <c r="BR193" i="2"/>
  <c r="BJ193" i="2"/>
  <c r="BB193" i="2"/>
  <c r="AT193" i="2"/>
  <c r="BR192" i="2"/>
  <c r="BJ192" i="2"/>
  <c r="BB192" i="2"/>
  <c r="AT192" i="2"/>
  <c r="BR191" i="2"/>
  <c r="BJ191" i="2"/>
  <c r="BB191" i="2"/>
  <c r="AT191" i="2"/>
  <c r="BR190" i="2"/>
  <c r="BJ190" i="2"/>
  <c r="BB190" i="2"/>
  <c r="AT190" i="2"/>
  <c r="BR189" i="2"/>
  <c r="BJ189" i="2"/>
  <c r="BB189" i="2"/>
  <c r="AT189" i="2"/>
  <c r="BR188" i="2"/>
  <c r="BJ188" i="2"/>
  <c r="BB188" i="2"/>
  <c r="AT188" i="2"/>
  <c r="BR187" i="2"/>
  <c r="BJ187" i="2"/>
  <c r="BB187" i="2"/>
  <c r="AT187" i="2"/>
  <c r="BR186" i="2"/>
  <c r="BJ186" i="2"/>
  <c r="BB186" i="2"/>
  <c r="AT186" i="2"/>
  <c r="BR185" i="2"/>
  <c r="BJ185" i="2"/>
  <c r="BB185" i="2"/>
  <c r="AT185" i="2"/>
  <c r="BR184" i="2"/>
  <c r="BJ184" i="2"/>
  <c r="BB184" i="2"/>
  <c r="AT184" i="2"/>
  <c r="BR183" i="2"/>
  <c r="BJ183" i="2"/>
  <c r="BB183" i="2"/>
  <c r="AT183" i="2"/>
  <c r="BR182" i="2"/>
  <c r="BJ182" i="2"/>
  <c r="BB182" i="2"/>
  <c r="AT182" i="2"/>
  <c r="BR181" i="2"/>
  <c r="BJ181" i="2"/>
  <c r="BB181" i="2"/>
  <c r="AT181" i="2"/>
  <c r="BR180" i="2"/>
  <c r="BJ180" i="2"/>
  <c r="BB180" i="2"/>
  <c r="AT180" i="2"/>
  <c r="BR179" i="2"/>
  <c r="BJ179" i="2"/>
  <c r="BB179" i="2"/>
  <c r="AT179" i="2"/>
  <c r="BR178" i="2"/>
  <c r="BJ178" i="2"/>
  <c r="BB178" i="2"/>
  <c r="AT178" i="2"/>
  <c r="BR177" i="2"/>
  <c r="BJ177" i="2"/>
  <c r="BB177" i="2"/>
  <c r="AT177" i="2"/>
  <c r="BR176" i="2"/>
  <c r="BJ176" i="2"/>
  <c r="BB176" i="2"/>
  <c r="AT176" i="2"/>
  <c r="BR175" i="2"/>
  <c r="BJ175" i="2"/>
  <c r="BB175" i="2"/>
  <c r="AT175" i="2"/>
  <c r="BR174" i="2"/>
  <c r="BJ174" i="2"/>
  <c r="BB174" i="2"/>
  <c r="AT174" i="2"/>
  <c r="BR173" i="2"/>
  <c r="BJ173" i="2"/>
  <c r="BB173" i="2"/>
  <c r="AT173" i="2"/>
  <c r="BR172" i="2"/>
  <c r="BJ172" i="2"/>
  <c r="BB172" i="2"/>
  <c r="AT172" i="2"/>
  <c r="BR171" i="2"/>
  <c r="BJ171" i="2"/>
  <c r="BB171" i="2"/>
  <c r="AT171" i="2"/>
  <c r="BR170" i="2"/>
  <c r="BJ170" i="2"/>
  <c r="BB170" i="2"/>
  <c r="AT170" i="2"/>
  <c r="BR169" i="2"/>
  <c r="BJ169" i="2"/>
  <c r="BB169" i="2"/>
  <c r="AT169" i="2"/>
  <c r="BR168" i="2"/>
  <c r="BJ168" i="2"/>
  <c r="BB168" i="2"/>
  <c r="AT168" i="2"/>
  <c r="BR167" i="2"/>
  <c r="BJ167" i="2"/>
  <c r="BB167" i="2"/>
  <c r="AT167" i="2"/>
  <c r="BR166" i="2"/>
  <c r="BJ166" i="2"/>
  <c r="BB166" i="2"/>
  <c r="AT166" i="2"/>
  <c r="BR165" i="2"/>
  <c r="BJ165" i="2"/>
  <c r="BB165" i="2"/>
  <c r="AT165" i="2"/>
  <c r="BR164" i="2"/>
  <c r="BJ164" i="2"/>
  <c r="BB164" i="2"/>
  <c r="AT164" i="2"/>
  <c r="BR163" i="2"/>
  <c r="BJ163" i="2"/>
  <c r="BB163" i="2"/>
  <c r="AT163" i="2"/>
  <c r="BR162" i="2"/>
  <c r="BJ162" i="2"/>
  <c r="BB162" i="2"/>
  <c r="AT162" i="2"/>
  <c r="BR161" i="2"/>
  <c r="BJ161" i="2"/>
  <c r="BB161" i="2"/>
  <c r="AT161" i="2"/>
  <c r="BR160" i="2"/>
  <c r="BJ160" i="2"/>
  <c r="BB160" i="2"/>
  <c r="AT160" i="2"/>
  <c r="BR159" i="2"/>
  <c r="BJ159" i="2"/>
  <c r="BB159" i="2"/>
  <c r="AT159" i="2"/>
  <c r="BR158" i="2"/>
  <c r="BJ158" i="2"/>
  <c r="BB158" i="2"/>
  <c r="AT158" i="2"/>
  <c r="BR157" i="2"/>
  <c r="BJ157" i="2"/>
  <c r="BB157" i="2"/>
  <c r="AT157" i="2"/>
  <c r="BR156" i="2"/>
  <c r="BJ156" i="2"/>
  <c r="BB156" i="2"/>
  <c r="AT156" i="2"/>
  <c r="BR155" i="2"/>
  <c r="BJ155" i="2"/>
  <c r="BB155" i="2"/>
  <c r="AT155" i="2"/>
  <c r="BR154" i="2"/>
  <c r="BJ154" i="2"/>
  <c r="BB154" i="2"/>
  <c r="AT154" i="2"/>
  <c r="BR153" i="2"/>
  <c r="BJ153" i="2"/>
  <c r="BB153" i="2"/>
  <c r="AT153" i="2"/>
  <c r="BR152" i="2"/>
  <c r="BJ152" i="2"/>
  <c r="BB152" i="2"/>
  <c r="AT152" i="2"/>
  <c r="BR151" i="2"/>
  <c r="BJ151" i="2"/>
  <c r="BB151" i="2"/>
  <c r="AT151" i="2"/>
  <c r="BR150" i="2"/>
  <c r="BJ150" i="2"/>
  <c r="BB150" i="2"/>
  <c r="AT150" i="2"/>
  <c r="BR149" i="2"/>
  <c r="BJ149" i="2"/>
  <c r="BB149" i="2"/>
  <c r="AT149" i="2"/>
  <c r="BR148" i="2"/>
  <c r="BJ148" i="2"/>
  <c r="BB148" i="2"/>
  <c r="AT148" i="2"/>
  <c r="BR147" i="2"/>
  <c r="BJ147" i="2"/>
  <c r="BB147" i="2"/>
  <c r="AT147" i="2"/>
  <c r="BR146" i="2"/>
  <c r="BJ146" i="2"/>
  <c r="BB146" i="2"/>
  <c r="AT146" i="2"/>
  <c r="BR145" i="2"/>
  <c r="BJ145" i="2"/>
  <c r="BB145" i="2"/>
  <c r="AT145" i="2"/>
  <c r="BR144" i="2"/>
  <c r="BJ144" i="2"/>
  <c r="BB144" i="2"/>
  <c r="AT144" i="2"/>
  <c r="BR143" i="2"/>
  <c r="BJ143" i="2"/>
  <c r="BB143" i="2"/>
  <c r="AT143" i="2"/>
  <c r="BR142" i="2"/>
  <c r="BJ142" i="2"/>
  <c r="BB142" i="2"/>
  <c r="AT142" i="2"/>
  <c r="BR141" i="2"/>
  <c r="BJ141" i="2"/>
  <c r="BB141" i="2"/>
  <c r="AT141" i="2"/>
  <c r="BR140" i="2"/>
  <c r="BJ140" i="2"/>
  <c r="BB140" i="2"/>
  <c r="AT140" i="2"/>
  <c r="BR139" i="2"/>
  <c r="BJ139" i="2"/>
  <c r="BB139" i="2"/>
  <c r="AT139" i="2"/>
  <c r="BR138" i="2"/>
  <c r="BJ138" i="2"/>
  <c r="BB138" i="2"/>
  <c r="AT138" i="2"/>
  <c r="BR137" i="2"/>
  <c r="BJ137" i="2"/>
  <c r="BB137" i="2"/>
  <c r="AT137" i="2"/>
  <c r="BR136" i="2"/>
  <c r="BJ136" i="2"/>
  <c r="BB136" i="2"/>
  <c r="AT136" i="2"/>
  <c r="BR135" i="2"/>
  <c r="BJ135" i="2"/>
  <c r="BB135" i="2"/>
  <c r="AT135" i="2"/>
  <c r="BR134" i="2"/>
  <c r="BJ134" i="2"/>
  <c r="BB134" i="2"/>
  <c r="AT134" i="2"/>
  <c r="BR133" i="2"/>
  <c r="BJ133" i="2"/>
  <c r="BB133" i="2"/>
  <c r="AT133" i="2"/>
  <c r="BR132" i="2"/>
  <c r="BJ132" i="2"/>
  <c r="BB132" i="2"/>
  <c r="AT132" i="2"/>
  <c r="BR131" i="2"/>
  <c r="BJ131" i="2"/>
  <c r="BB131" i="2"/>
  <c r="AT131" i="2"/>
  <c r="BR130" i="2"/>
  <c r="BJ130" i="2"/>
  <c r="BB130" i="2"/>
  <c r="AT130" i="2"/>
  <c r="BR129" i="2"/>
  <c r="BJ129" i="2"/>
  <c r="BB129" i="2"/>
  <c r="AT129" i="2"/>
  <c r="BR128" i="2"/>
  <c r="BJ128" i="2"/>
  <c r="BB128" i="2"/>
  <c r="AT128" i="2"/>
  <c r="BR127" i="2"/>
  <c r="BJ127" i="2"/>
  <c r="BB127" i="2"/>
  <c r="AT127" i="2"/>
  <c r="BR126" i="2"/>
  <c r="BJ126" i="2"/>
  <c r="BB126" i="2"/>
  <c r="AT126" i="2"/>
  <c r="BR125" i="2"/>
  <c r="BJ125" i="2"/>
  <c r="BB125" i="2"/>
  <c r="AT125" i="2"/>
  <c r="BR124" i="2"/>
  <c r="BJ124" i="2"/>
  <c r="BB124" i="2"/>
  <c r="AT124" i="2"/>
  <c r="BR123" i="2"/>
  <c r="BJ123" i="2"/>
  <c r="BB123" i="2"/>
  <c r="AT123" i="2"/>
  <c r="BR122" i="2"/>
  <c r="BJ122" i="2"/>
  <c r="BB122" i="2"/>
  <c r="AT122" i="2"/>
  <c r="BR121" i="2"/>
  <c r="BJ121" i="2"/>
  <c r="BB121" i="2"/>
  <c r="AT121" i="2"/>
  <c r="BR120" i="2"/>
  <c r="BJ120" i="2"/>
  <c r="BB120" i="2"/>
  <c r="AT120" i="2"/>
  <c r="BR119" i="2"/>
  <c r="BJ119" i="2"/>
  <c r="BB119" i="2"/>
  <c r="AT119" i="2"/>
  <c r="BR118" i="2"/>
  <c r="BJ118" i="2"/>
  <c r="BB118" i="2"/>
  <c r="AT118" i="2"/>
  <c r="IZ174" i="1"/>
  <c r="IW25" i="1"/>
  <c r="BN196" i="2"/>
  <c r="BF196" i="2"/>
  <c r="AX196" i="2"/>
  <c r="AP196" i="2"/>
  <c r="BN195" i="2"/>
  <c r="BF195" i="2"/>
  <c r="AX195" i="2"/>
  <c r="AP195" i="2"/>
  <c r="BN194" i="2"/>
  <c r="BF194" i="2"/>
  <c r="AX194" i="2"/>
  <c r="AP194" i="2"/>
  <c r="BN193" i="2"/>
  <c r="BF193" i="2"/>
  <c r="AX193" i="2"/>
  <c r="AP193" i="2"/>
  <c r="BN192" i="2"/>
  <c r="BF192" i="2"/>
  <c r="AX192" i="2"/>
  <c r="AP192" i="2"/>
  <c r="BN191" i="2"/>
  <c r="BF191" i="2"/>
  <c r="AX191" i="2"/>
  <c r="AP191" i="2"/>
  <c r="BN190" i="2"/>
  <c r="BF190" i="2"/>
  <c r="AX190" i="2"/>
  <c r="AP190" i="2"/>
  <c r="BN189" i="2"/>
  <c r="BF189" i="2"/>
  <c r="AX189" i="2"/>
  <c r="AP189" i="2"/>
  <c r="BN188" i="2"/>
  <c r="BF188" i="2"/>
  <c r="AX188" i="2"/>
  <c r="AP188" i="2"/>
  <c r="BN187" i="2"/>
  <c r="BF187" i="2"/>
  <c r="AX187" i="2"/>
  <c r="AP187" i="2"/>
  <c r="BN186" i="2"/>
  <c r="BF186" i="2"/>
  <c r="AX186" i="2"/>
  <c r="AP186" i="2"/>
  <c r="BN185" i="2"/>
  <c r="BF185" i="2"/>
  <c r="AX185" i="2"/>
  <c r="AP185" i="2"/>
  <c r="BN184" i="2"/>
  <c r="BF184" i="2"/>
  <c r="AX184" i="2"/>
  <c r="AP184" i="2"/>
  <c r="BN183" i="2"/>
  <c r="BF183" i="2"/>
  <c r="AX183" i="2"/>
  <c r="AP183" i="2"/>
  <c r="BN182" i="2"/>
  <c r="BF182" i="2"/>
  <c r="AX182" i="2"/>
  <c r="AP182" i="2"/>
  <c r="BN181" i="2"/>
  <c r="BF181" i="2"/>
  <c r="AX181" i="2"/>
  <c r="AP181" i="2"/>
  <c r="BN180" i="2"/>
  <c r="BF180" i="2"/>
  <c r="AX180" i="2"/>
  <c r="AP180" i="2"/>
  <c r="BN179" i="2"/>
  <c r="BF179" i="2"/>
  <c r="AX179" i="2"/>
  <c r="AP179" i="2"/>
  <c r="BN178" i="2"/>
  <c r="BF178" i="2"/>
  <c r="AX178" i="2"/>
  <c r="AP178" i="2"/>
  <c r="BN177" i="2"/>
  <c r="BF177" i="2"/>
  <c r="AX177" i="2"/>
  <c r="AP177" i="2"/>
  <c r="BN176" i="2"/>
  <c r="BF176" i="2"/>
  <c r="AX176" i="2"/>
  <c r="AP176" i="2"/>
  <c r="BN175" i="2"/>
  <c r="BF175" i="2"/>
  <c r="AX175" i="2"/>
  <c r="AP175" i="2"/>
  <c r="BN174" i="2"/>
  <c r="BF174" i="2"/>
  <c r="AX174" i="2"/>
  <c r="AP174" i="2"/>
  <c r="BN173" i="2"/>
  <c r="BF173" i="2"/>
  <c r="AX173" i="2"/>
  <c r="AP173" i="2"/>
  <c r="BN172" i="2"/>
  <c r="BF172" i="2"/>
  <c r="AX172" i="2"/>
  <c r="AP172" i="2"/>
  <c r="BN171" i="2"/>
  <c r="BF171" i="2"/>
  <c r="AX171" i="2"/>
  <c r="AP171" i="2"/>
  <c r="BN170" i="2"/>
  <c r="BF170" i="2"/>
  <c r="AX170" i="2"/>
  <c r="AP170" i="2"/>
  <c r="BN169" i="2"/>
  <c r="BF169" i="2"/>
  <c r="AX169" i="2"/>
  <c r="AP169" i="2"/>
  <c r="BN168" i="2"/>
  <c r="BF168" i="2"/>
  <c r="AX168" i="2"/>
  <c r="AP168" i="2"/>
  <c r="BN167" i="2"/>
  <c r="BF167" i="2"/>
  <c r="AX167" i="2"/>
  <c r="AP167" i="2"/>
  <c r="BN166" i="2"/>
  <c r="BF166" i="2"/>
  <c r="AX166" i="2"/>
  <c r="AP166" i="2"/>
  <c r="BN165" i="2"/>
  <c r="BF165" i="2"/>
  <c r="AX165" i="2"/>
  <c r="AP165" i="2"/>
  <c r="BN164" i="2"/>
  <c r="BF164" i="2"/>
  <c r="AX164" i="2"/>
  <c r="AP164" i="2"/>
  <c r="BN163" i="2"/>
  <c r="BF163" i="2"/>
  <c r="AX163" i="2"/>
  <c r="AP163" i="2"/>
  <c r="BN162" i="2"/>
  <c r="BF162" i="2"/>
  <c r="AX162" i="2"/>
  <c r="AP162" i="2"/>
  <c r="BN161" i="2"/>
  <c r="BF161" i="2"/>
  <c r="AX161" i="2"/>
  <c r="AP161" i="2"/>
  <c r="BN160" i="2"/>
  <c r="BF160" i="2"/>
  <c r="AX160" i="2"/>
  <c r="AP160" i="2"/>
  <c r="BN159" i="2"/>
  <c r="BF159" i="2"/>
  <c r="AX159" i="2"/>
  <c r="AP159" i="2"/>
  <c r="BN158" i="2"/>
  <c r="BF158" i="2"/>
  <c r="AX158" i="2"/>
  <c r="AP158" i="2"/>
  <c r="BN157" i="2"/>
  <c r="BF157" i="2"/>
  <c r="AX157" i="2"/>
  <c r="AP157" i="2"/>
  <c r="BN156" i="2"/>
  <c r="BF156" i="2"/>
  <c r="AX156" i="2"/>
  <c r="AP156" i="2"/>
  <c r="BN155" i="2"/>
  <c r="BF155" i="2"/>
  <c r="AX155" i="2"/>
  <c r="AP155" i="2"/>
  <c r="BN154" i="2"/>
  <c r="BF154" i="2"/>
  <c r="AX154" i="2"/>
  <c r="AP154" i="2"/>
  <c r="BN153" i="2"/>
  <c r="BF153" i="2"/>
  <c r="AX153" i="2"/>
  <c r="AP153" i="2"/>
  <c r="BN152" i="2"/>
  <c r="BF152" i="2"/>
  <c r="AX152" i="2"/>
  <c r="AP152" i="2"/>
  <c r="BN151" i="2"/>
  <c r="BF151" i="2"/>
  <c r="AX151" i="2"/>
  <c r="AP151" i="2"/>
  <c r="BN150" i="2"/>
  <c r="BF150" i="2"/>
  <c r="AX150" i="2"/>
  <c r="AP150" i="2"/>
  <c r="BN149" i="2"/>
  <c r="BF149" i="2"/>
  <c r="AX149" i="2"/>
  <c r="AP149" i="2"/>
  <c r="BN148" i="2"/>
  <c r="BF148" i="2"/>
  <c r="AX148" i="2"/>
  <c r="AP148" i="2"/>
  <c r="BN147" i="2"/>
  <c r="BF147" i="2"/>
  <c r="AX147" i="2"/>
  <c r="AP147" i="2"/>
  <c r="BN146" i="2"/>
  <c r="BF146" i="2"/>
  <c r="AX146" i="2"/>
  <c r="AP146" i="2"/>
  <c r="BN145" i="2"/>
  <c r="BF145" i="2"/>
  <c r="AX145" i="2"/>
  <c r="AP145" i="2"/>
  <c r="BN144" i="2"/>
  <c r="BF144" i="2"/>
  <c r="AX144" i="2"/>
  <c r="AP144" i="2"/>
  <c r="BN143" i="2"/>
  <c r="BF143" i="2"/>
  <c r="AX143" i="2"/>
  <c r="AP143" i="2"/>
  <c r="BN142" i="2"/>
  <c r="BF142" i="2"/>
  <c r="AX142" i="2"/>
  <c r="AP142" i="2"/>
  <c r="BN141" i="2"/>
  <c r="BF141" i="2"/>
  <c r="AX141" i="2"/>
  <c r="AP141" i="2"/>
  <c r="BN140" i="2"/>
  <c r="BF140" i="2"/>
  <c r="AX140" i="2"/>
  <c r="AP140" i="2"/>
  <c r="BN139" i="2"/>
  <c r="BF139" i="2"/>
  <c r="AX139" i="2"/>
  <c r="AP139" i="2"/>
  <c r="BN138" i="2"/>
  <c r="BF138" i="2"/>
  <c r="AX138" i="2"/>
  <c r="AP138" i="2"/>
  <c r="BN137" i="2"/>
  <c r="BF137" i="2"/>
  <c r="AX137" i="2"/>
  <c r="AP137" i="2"/>
  <c r="BN136" i="2"/>
  <c r="BF136" i="2"/>
  <c r="AX136" i="2"/>
  <c r="AP136" i="2"/>
  <c r="BN135" i="2"/>
  <c r="BF135" i="2"/>
  <c r="AX135" i="2"/>
  <c r="AP135" i="2"/>
  <c r="BN134" i="2"/>
  <c r="BF134" i="2"/>
  <c r="AX134" i="2"/>
  <c r="AP134" i="2"/>
  <c r="BN133" i="2"/>
  <c r="BF133" i="2"/>
  <c r="AX133" i="2"/>
  <c r="AP133" i="2"/>
  <c r="BN132" i="2"/>
  <c r="BF132" i="2"/>
  <c r="AX132" i="2"/>
  <c r="AP132" i="2"/>
  <c r="BN131" i="2"/>
  <c r="BF131" i="2"/>
  <c r="AX131" i="2"/>
  <c r="AP131" i="2"/>
  <c r="BN130" i="2"/>
  <c r="BF130" i="2"/>
  <c r="AX130" i="2"/>
  <c r="AP130" i="2"/>
  <c r="BN129" i="2"/>
  <c r="BF129" i="2"/>
  <c r="AX129" i="2"/>
  <c r="AP129" i="2"/>
  <c r="BN128" i="2"/>
  <c r="BF128" i="2"/>
  <c r="AX128" i="2"/>
  <c r="AP128" i="2"/>
  <c r="BN127" i="2"/>
  <c r="BF127" i="2"/>
  <c r="AX127" i="2"/>
  <c r="AP127" i="2"/>
  <c r="BN126" i="2"/>
  <c r="BF126" i="2"/>
  <c r="AX126" i="2"/>
  <c r="AP126" i="2"/>
  <c r="BN125" i="2"/>
  <c r="BF125" i="2"/>
  <c r="AX125" i="2"/>
  <c r="AP125" i="2"/>
  <c r="BN124" i="2"/>
  <c r="BF124" i="2"/>
  <c r="AX124" i="2"/>
  <c r="AP124" i="2"/>
  <c r="BN123" i="2"/>
  <c r="BF123" i="2"/>
  <c r="AX123" i="2"/>
  <c r="AP123" i="2"/>
  <c r="BN122" i="2"/>
  <c r="BF122" i="2"/>
  <c r="AX122" i="2"/>
  <c r="AP122" i="2"/>
  <c r="BN121" i="2"/>
  <c r="BF121" i="2"/>
  <c r="AX121" i="2"/>
  <c r="AP121" i="2"/>
  <c r="BN120" i="2"/>
  <c r="BF120" i="2"/>
  <c r="AX120" i="2"/>
  <c r="AP120" i="2"/>
  <c r="BN119" i="2"/>
  <c r="BF119" i="2"/>
  <c r="AX119" i="2"/>
  <c r="AP119" i="2"/>
  <c r="BN118" i="2"/>
  <c r="BF118" i="2"/>
  <c r="AX118" i="2"/>
  <c r="AP118" i="2"/>
  <c r="BN117" i="2"/>
  <c r="BF117" i="2"/>
  <c r="AX117" i="2"/>
  <c r="AP117" i="2"/>
  <c r="BN116" i="2"/>
  <c r="BF116" i="2"/>
  <c r="AX116" i="2"/>
  <c r="AP116" i="2"/>
  <c r="BN115" i="2"/>
  <c r="BF115" i="2"/>
  <c r="AX115" i="2"/>
  <c r="AP115" i="2"/>
  <c r="BN114" i="2"/>
  <c r="BF114" i="2"/>
  <c r="AX114" i="2"/>
  <c r="AP114" i="2"/>
  <c r="BN113" i="2"/>
  <c r="BF113" i="2"/>
  <c r="AX113" i="2"/>
  <c r="AP113" i="2"/>
  <c r="BN112" i="2"/>
  <c r="BF112" i="2"/>
  <c r="AX112" i="2"/>
  <c r="AP112" i="2"/>
  <c r="BN111" i="2"/>
  <c r="BF111" i="2"/>
  <c r="AX111" i="2"/>
  <c r="AP111" i="2"/>
  <c r="BN110" i="2"/>
  <c r="BF110" i="2"/>
  <c r="AX110" i="2"/>
  <c r="AP110" i="2"/>
  <c r="BN109" i="2"/>
  <c r="BF109" i="2"/>
  <c r="AX109" i="2"/>
  <c r="AP109" i="2"/>
  <c r="JR150" i="1"/>
  <c r="BQ196" i="2"/>
  <c r="BA196" i="2"/>
  <c r="BQ195" i="2"/>
  <c r="BA195" i="2"/>
  <c r="BQ194" i="2"/>
  <c r="BA194" i="2"/>
  <c r="BQ193" i="2"/>
  <c r="BA193" i="2"/>
  <c r="BQ192" i="2"/>
  <c r="BA192" i="2"/>
  <c r="BQ191" i="2"/>
  <c r="BA191" i="2"/>
  <c r="BQ190" i="2"/>
  <c r="BA190" i="2"/>
  <c r="BQ189" i="2"/>
  <c r="BA189" i="2"/>
  <c r="BQ188" i="2"/>
  <c r="BA188" i="2"/>
  <c r="BQ187" i="2"/>
  <c r="BA187" i="2"/>
  <c r="BQ186" i="2"/>
  <c r="BA186" i="2"/>
  <c r="BQ185" i="2"/>
  <c r="BA185" i="2"/>
  <c r="BQ184" i="2"/>
  <c r="BA184" i="2"/>
  <c r="BQ183" i="2"/>
  <c r="BA183" i="2"/>
  <c r="BQ182" i="2"/>
  <c r="BA182" i="2"/>
  <c r="BQ181" i="2"/>
  <c r="BA181" i="2"/>
  <c r="BQ180" i="2"/>
  <c r="BA180" i="2"/>
  <c r="BQ179" i="2"/>
  <c r="BA179" i="2"/>
  <c r="BQ178" i="2"/>
  <c r="BA178" i="2"/>
  <c r="BQ177" i="2"/>
  <c r="BA177" i="2"/>
  <c r="BQ176" i="2"/>
  <c r="BA176" i="2"/>
  <c r="BQ175" i="2"/>
  <c r="BA175" i="2"/>
  <c r="BQ174" i="2"/>
  <c r="BA174" i="2"/>
  <c r="BQ173" i="2"/>
  <c r="BA173" i="2"/>
  <c r="BQ172" i="2"/>
  <c r="BA172" i="2"/>
  <c r="BQ171" i="2"/>
  <c r="BA171" i="2"/>
  <c r="BQ170" i="2"/>
  <c r="BA170" i="2"/>
  <c r="BQ169" i="2"/>
  <c r="BA169" i="2"/>
  <c r="BQ168" i="2"/>
  <c r="BA168" i="2"/>
  <c r="BQ167" i="2"/>
  <c r="BA167" i="2"/>
  <c r="BQ166" i="2"/>
  <c r="BA166" i="2"/>
  <c r="BQ165" i="2"/>
  <c r="BA165" i="2"/>
  <c r="BQ164" i="2"/>
  <c r="BA164" i="2"/>
  <c r="BQ163" i="2"/>
  <c r="BA163" i="2"/>
  <c r="BQ162" i="2"/>
  <c r="BA162" i="2"/>
  <c r="BQ161" i="2"/>
  <c r="BA161" i="2"/>
  <c r="BQ160" i="2"/>
  <c r="BA160" i="2"/>
  <c r="BQ159" i="2"/>
  <c r="BA159" i="2"/>
  <c r="BQ158" i="2"/>
  <c r="BA158" i="2"/>
  <c r="BQ157" i="2"/>
  <c r="BA157" i="2"/>
  <c r="BQ156" i="2"/>
  <c r="BA156" i="2"/>
  <c r="BQ155" i="2"/>
  <c r="BA155" i="2"/>
  <c r="BQ154" i="2"/>
  <c r="BA154" i="2"/>
  <c r="BQ153" i="2"/>
  <c r="BA153" i="2"/>
  <c r="BQ152" i="2"/>
  <c r="BA152" i="2"/>
  <c r="BQ151" i="2"/>
  <c r="BA151" i="2"/>
  <c r="BQ150" i="2"/>
  <c r="BA150" i="2"/>
  <c r="BQ149" i="2"/>
  <c r="BA149" i="2"/>
  <c r="BQ148" i="2"/>
  <c r="BA148" i="2"/>
  <c r="BQ147" i="2"/>
  <c r="BA147" i="2"/>
  <c r="BQ146" i="2"/>
  <c r="BA146" i="2"/>
  <c r="BQ145" i="2"/>
  <c r="BA145" i="2"/>
  <c r="BQ144" i="2"/>
  <c r="BA144" i="2"/>
  <c r="BQ143" i="2"/>
  <c r="BA143" i="2"/>
  <c r="BQ142" i="2"/>
  <c r="BA142" i="2"/>
  <c r="BQ141" i="2"/>
  <c r="BA141" i="2"/>
  <c r="BQ140" i="2"/>
  <c r="BA140" i="2"/>
  <c r="BQ139" i="2"/>
  <c r="BA139" i="2"/>
  <c r="BQ138" i="2"/>
  <c r="BA138" i="2"/>
  <c r="BQ137" i="2"/>
  <c r="BA137" i="2"/>
  <c r="BQ136" i="2"/>
  <c r="BA136" i="2"/>
  <c r="BQ135" i="2"/>
  <c r="BA135" i="2"/>
  <c r="BQ134" i="2"/>
  <c r="BA134" i="2"/>
  <c r="BQ133" i="2"/>
  <c r="BA133" i="2"/>
  <c r="BQ132" i="2"/>
  <c r="BA132" i="2"/>
  <c r="BQ131" i="2"/>
  <c r="BA131" i="2"/>
  <c r="BQ130" i="2"/>
  <c r="BA130" i="2"/>
  <c r="BQ129" i="2"/>
  <c r="BA129" i="2"/>
  <c r="BQ128" i="2"/>
  <c r="BA128" i="2"/>
  <c r="BQ127" i="2"/>
  <c r="BA127" i="2"/>
  <c r="BQ126" i="2"/>
  <c r="BA126" i="2"/>
  <c r="BQ125" i="2"/>
  <c r="BA125" i="2"/>
  <c r="BQ124" i="2"/>
  <c r="BA124" i="2"/>
  <c r="BQ123" i="2"/>
  <c r="BA123" i="2"/>
  <c r="BQ122" i="2"/>
  <c r="BA122" i="2"/>
  <c r="BQ121" i="2"/>
  <c r="BA121" i="2"/>
  <c r="BQ120" i="2"/>
  <c r="BA120" i="2"/>
  <c r="BQ119" i="2"/>
  <c r="BA119" i="2"/>
  <c r="BQ118" i="2"/>
  <c r="BA118" i="2"/>
  <c r="BR117" i="2"/>
  <c r="BH117" i="2"/>
  <c r="AW117" i="2"/>
  <c r="BR116" i="2"/>
  <c r="BH116" i="2"/>
  <c r="AW116" i="2"/>
  <c r="BR115" i="2"/>
  <c r="BH115" i="2"/>
  <c r="AW115" i="2"/>
  <c r="BR114" i="2"/>
  <c r="BH114" i="2"/>
  <c r="AW114" i="2"/>
  <c r="BR113" i="2"/>
  <c r="BH113" i="2"/>
  <c r="AW113" i="2"/>
  <c r="BR112" i="2"/>
  <c r="BH112" i="2"/>
  <c r="AW112" i="2"/>
  <c r="BR111" i="2"/>
  <c r="BH111" i="2"/>
  <c r="AW111" i="2"/>
  <c r="BR110" i="2"/>
  <c r="BH110" i="2"/>
  <c r="AW110" i="2"/>
  <c r="BR109" i="2"/>
  <c r="BH109" i="2"/>
  <c r="AW109" i="2"/>
  <c r="BS108" i="2"/>
  <c r="BK108" i="2"/>
  <c r="BC108" i="2"/>
  <c r="AU108" i="2"/>
  <c r="BS107" i="2"/>
  <c r="BK107" i="2"/>
  <c r="BC107" i="2"/>
  <c r="AU107" i="2"/>
  <c r="BS106" i="2"/>
  <c r="BK106" i="2"/>
  <c r="BC106" i="2"/>
  <c r="AU106" i="2"/>
  <c r="BS105" i="2"/>
  <c r="BK105" i="2"/>
  <c r="BC105" i="2"/>
  <c r="AU105" i="2"/>
  <c r="BS104" i="2"/>
  <c r="BK104" i="2"/>
  <c r="BC104" i="2"/>
  <c r="AU104" i="2"/>
  <c r="BS103" i="2"/>
  <c r="BK103" i="2"/>
  <c r="BC103" i="2"/>
  <c r="AU103" i="2"/>
  <c r="BS102" i="2"/>
  <c r="BK102" i="2"/>
  <c r="BC102" i="2"/>
  <c r="AU102" i="2"/>
  <c r="BS101" i="2"/>
  <c r="BK101" i="2"/>
  <c r="BC101" i="2"/>
  <c r="AU101" i="2"/>
  <c r="BS100" i="2"/>
  <c r="BK100" i="2"/>
  <c r="BC100" i="2"/>
  <c r="AU100" i="2"/>
  <c r="BS99" i="2"/>
  <c r="BK99" i="2"/>
  <c r="BC99" i="2"/>
  <c r="AU99" i="2"/>
  <c r="BS98" i="2"/>
  <c r="BK98" i="2"/>
  <c r="BC98" i="2"/>
  <c r="AU98" i="2"/>
  <c r="BS97" i="2"/>
  <c r="BK97" i="2"/>
  <c r="BC97" i="2"/>
  <c r="AU97" i="2"/>
  <c r="BS96" i="2"/>
  <c r="BK96" i="2"/>
  <c r="BC96" i="2"/>
  <c r="AU96" i="2"/>
  <c r="BS95" i="2"/>
  <c r="BK95" i="2"/>
  <c r="BC95" i="2"/>
  <c r="AU95" i="2"/>
  <c r="BS94" i="2"/>
  <c r="BK94" i="2"/>
  <c r="BC94" i="2"/>
  <c r="AU94" i="2"/>
  <c r="BS93" i="2"/>
  <c r="BK93" i="2"/>
  <c r="BC93" i="2"/>
  <c r="AU93" i="2"/>
  <c r="BS92" i="2"/>
  <c r="BK92" i="2"/>
  <c r="BC92" i="2"/>
  <c r="AU92" i="2"/>
  <c r="BS91" i="2"/>
  <c r="BK91" i="2"/>
  <c r="BC91" i="2"/>
  <c r="AU91" i="2"/>
  <c r="BS90" i="2"/>
  <c r="BK90" i="2"/>
  <c r="BC90" i="2"/>
  <c r="AU90" i="2"/>
  <c r="BS89" i="2"/>
  <c r="BK89" i="2"/>
  <c r="BC89" i="2"/>
  <c r="AU89" i="2"/>
  <c r="BS88" i="2"/>
  <c r="BK88" i="2"/>
  <c r="BC88" i="2"/>
  <c r="AU88" i="2"/>
  <c r="BS87" i="2"/>
  <c r="BK87" i="2"/>
  <c r="BC87" i="2"/>
  <c r="AU87" i="2"/>
  <c r="BS86" i="2"/>
  <c r="BK86" i="2"/>
  <c r="BC86" i="2"/>
  <c r="AU86" i="2"/>
  <c r="BS85" i="2"/>
  <c r="BK85" i="2"/>
  <c r="BC85" i="2"/>
  <c r="AU85" i="2"/>
  <c r="BS84" i="2"/>
  <c r="BK84" i="2"/>
  <c r="BC84" i="2"/>
  <c r="AU84" i="2"/>
  <c r="BS83" i="2"/>
  <c r="BK83" i="2"/>
  <c r="BC83" i="2"/>
  <c r="AU83" i="2"/>
  <c r="BS82" i="2"/>
  <c r="BK82" i="2"/>
  <c r="BC82" i="2"/>
  <c r="AU82" i="2"/>
  <c r="BS81" i="2"/>
  <c r="BK81" i="2"/>
  <c r="BC81" i="2"/>
  <c r="AU81" i="2"/>
  <c r="BS80" i="2"/>
  <c r="BK80" i="2"/>
  <c r="BC80" i="2"/>
  <c r="AU80" i="2"/>
  <c r="BS79" i="2"/>
  <c r="BK79" i="2"/>
  <c r="BC79" i="2"/>
  <c r="AU79" i="2"/>
  <c r="BS78" i="2"/>
  <c r="BK78" i="2"/>
  <c r="BC78" i="2"/>
  <c r="AU78" i="2"/>
  <c r="BS77" i="2"/>
  <c r="BK77" i="2"/>
  <c r="BC77" i="2"/>
  <c r="AU77" i="2"/>
  <c r="BS76" i="2"/>
  <c r="BK76" i="2"/>
  <c r="BC76" i="2"/>
  <c r="AU76" i="2"/>
  <c r="BS75" i="2"/>
  <c r="BK75" i="2"/>
  <c r="BC75" i="2"/>
  <c r="AU75" i="2"/>
  <c r="BS74" i="2"/>
  <c r="BK74" i="2"/>
  <c r="BC74" i="2"/>
  <c r="AU74" i="2"/>
  <c r="BS73" i="2"/>
  <c r="BK73" i="2"/>
  <c r="BC73" i="2"/>
  <c r="AU73" i="2"/>
  <c r="BS72" i="2"/>
  <c r="BK72" i="2"/>
  <c r="BC72" i="2"/>
  <c r="AU72" i="2"/>
  <c r="BS71" i="2"/>
  <c r="BK71" i="2"/>
  <c r="BC71" i="2"/>
  <c r="AU71" i="2"/>
  <c r="BS70" i="2"/>
  <c r="BK70" i="2"/>
  <c r="BC70" i="2"/>
  <c r="AU70" i="2"/>
  <c r="BS69" i="2"/>
  <c r="BK69" i="2"/>
  <c r="BC69" i="2"/>
  <c r="AU69" i="2"/>
  <c r="BS68" i="2"/>
  <c r="BK68" i="2"/>
  <c r="BC68" i="2"/>
  <c r="AU68" i="2"/>
  <c r="BS67" i="2"/>
  <c r="BK67" i="2"/>
  <c r="BC67" i="2"/>
  <c r="AU67" i="2"/>
  <c r="BS66" i="2"/>
  <c r="BK66" i="2"/>
  <c r="BC66" i="2"/>
  <c r="AU66" i="2"/>
  <c r="BS65" i="2"/>
  <c r="BK65" i="2"/>
  <c r="BC65" i="2"/>
  <c r="AU65" i="2"/>
  <c r="BS64" i="2"/>
  <c r="BK64" i="2"/>
  <c r="BC64" i="2"/>
  <c r="AU64" i="2"/>
  <c r="BS63" i="2"/>
  <c r="BK63" i="2"/>
  <c r="BC63" i="2"/>
  <c r="AU63" i="2"/>
  <c r="BS62" i="2"/>
  <c r="BK62" i="2"/>
  <c r="BC62" i="2"/>
  <c r="AU62" i="2"/>
  <c r="BS61" i="2"/>
  <c r="BK61" i="2"/>
  <c r="BC61" i="2"/>
  <c r="AU61" i="2"/>
  <c r="BS60" i="2"/>
  <c r="BK60" i="2"/>
  <c r="BC60" i="2"/>
  <c r="AU60" i="2"/>
  <c r="BS59" i="2"/>
  <c r="BK59" i="2"/>
  <c r="BC59" i="2"/>
  <c r="AU59" i="2"/>
  <c r="BS58" i="2"/>
  <c r="BK58" i="2"/>
  <c r="BC58" i="2"/>
  <c r="AU58" i="2"/>
  <c r="BS57" i="2"/>
  <c r="BK57" i="2"/>
  <c r="BC57" i="2"/>
  <c r="AU57" i="2"/>
  <c r="BS56" i="2"/>
  <c r="BK56" i="2"/>
  <c r="BC56" i="2"/>
  <c r="AU56" i="2"/>
  <c r="BS55" i="2"/>
  <c r="BK55" i="2"/>
  <c r="BC55" i="2"/>
  <c r="AU55" i="2"/>
  <c r="BS54" i="2"/>
  <c r="BK54" i="2"/>
  <c r="BC54" i="2"/>
  <c r="AU54" i="2"/>
  <c r="BS53" i="2"/>
  <c r="BK53" i="2"/>
  <c r="BC53" i="2"/>
  <c r="AU53" i="2"/>
  <c r="BS52" i="2"/>
  <c r="BK52" i="2"/>
  <c r="BC52" i="2"/>
  <c r="AU52" i="2"/>
  <c r="BS51" i="2"/>
  <c r="BK51" i="2"/>
  <c r="BC51" i="2"/>
  <c r="AU51" i="2"/>
  <c r="BS50" i="2"/>
  <c r="BK50" i="2"/>
  <c r="BC50" i="2"/>
  <c r="AU50" i="2"/>
  <c r="BS49" i="2"/>
  <c r="BK49" i="2"/>
  <c r="BC49" i="2"/>
  <c r="AU49" i="2"/>
  <c r="BS48" i="2"/>
  <c r="BK48" i="2"/>
  <c r="BC48" i="2"/>
  <c r="AU48" i="2"/>
  <c r="BS47" i="2"/>
  <c r="BK47" i="2"/>
  <c r="BC47" i="2"/>
  <c r="AU47" i="2"/>
  <c r="BS46" i="2"/>
  <c r="BK46" i="2"/>
  <c r="BC46" i="2"/>
  <c r="AU46" i="2"/>
  <c r="BS45" i="2"/>
  <c r="BK45" i="2"/>
  <c r="BC45" i="2"/>
  <c r="AU45" i="2"/>
  <c r="BS44" i="2"/>
  <c r="BK44" i="2"/>
  <c r="BC44" i="2"/>
  <c r="AU44" i="2"/>
  <c r="BS43" i="2"/>
  <c r="BK43" i="2"/>
  <c r="BC43" i="2"/>
  <c r="AU43" i="2"/>
  <c r="BS42" i="2"/>
  <c r="BK42" i="2"/>
  <c r="BC42" i="2"/>
  <c r="AU42" i="2"/>
  <c r="BS41" i="2"/>
  <c r="BK41" i="2"/>
  <c r="BC41" i="2"/>
  <c r="AU41" i="2"/>
  <c r="BS40" i="2"/>
  <c r="BK40" i="2"/>
  <c r="BC40" i="2"/>
  <c r="AU40" i="2"/>
  <c r="BS39" i="2"/>
  <c r="BK39" i="2"/>
  <c r="BC39" i="2"/>
  <c r="AU39" i="2"/>
  <c r="BS38" i="2"/>
  <c r="BK38" i="2"/>
  <c r="BC38" i="2"/>
  <c r="AU38" i="2"/>
  <c r="BS37" i="2"/>
  <c r="BK37" i="2"/>
  <c r="BC37" i="2"/>
  <c r="AU37" i="2"/>
  <c r="BS36" i="2"/>
  <c r="BK36" i="2"/>
  <c r="BC36" i="2"/>
  <c r="AU36" i="2"/>
  <c r="BS35" i="2"/>
  <c r="BK35" i="2"/>
  <c r="BC35" i="2"/>
  <c r="AU35" i="2"/>
  <c r="BS34" i="2"/>
  <c r="BK34" i="2"/>
  <c r="BC34" i="2"/>
  <c r="AU34" i="2"/>
  <c r="BS33" i="2"/>
  <c r="BK33" i="2"/>
  <c r="BC33" i="2"/>
  <c r="AU33" i="2"/>
  <c r="BS32" i="2"/>
  <c r="BK32" i="2"/>
  <c r="BC32" i="2"/>
  <c r="AU32" i="2"/>
  <c r="BS31" i="2"/>
  <c r="BK31" i="2"/>
  <c r="BC31" i="2"/>
  <c r="AU31" i="2"/>
  <c r="BS30" i="2"/>
  <c r="BK30" i="2"/>
  <c r="BC30" i="2"/>
  <c r="AU30" i="2"/>
  <c r="BS29" i="2"/>
  <c r="BK29" i="2"/>
  <c r="BC29" i="2"/>
  <c r="AU29" i="2"/>
  <c r="BS28" i="2"/>
  <c r="BK28" i="2"/>
  <c r="BC28" i="2"/>
  <c r="AU28" i="2"/>
  <c r="BS27" i="2"/>
  <c r="BK27" i="2"/>
  <c r="BC27" i="2"/>
  <c r="AU27" i="2"/>
  <c r="BS26" i="2"/>
  <c r="BK26" i="2"/>
  <c r="BC26" i="2"/>
  <c r="AU26" i="2"/>
  <c r="BS25" i="2"/>
  <c r="JX164" i="1"/>
  <c r="BP196" i="2"/>
  <c r="AZ196" i="2"/>
  <c r="BP195" i="2"/>
  <c r="AZ195" i="2"/>
  <c r="BP194" i="2"/>
  <c r="AZ194" i="2"/>
  <c r="BP193" i="2"/>
  <c r="AZ193" i="2"/>
  <c r="BP192" i="2"/>
  <c r="AZ192" i="2"/>
  <c r="BP191" i="2"/>
  <c r="AZ191" i="2"/>
  <c r="BP190" i="2"/>
  <c r="AZ190" i="2"/>
  <c r="BP189" i="2"/>
  <c r="AZ189" i="2"/>
  <c r="BP188" i="2"/>
  <c r="AZ188" i="2"/>
  <c r="BP187" i="2"/>
  <c r="AZ187" i="2"/>
  <c r="BP186" i="2"/>
  <c r="AZ186" i="2"/>
  <c r="BP185" i="2"/>
  <c r="AZ185" i="2"/>
  <c r="BP184" i="2"/>
  <c r="AZ184" i="2"/>
  <c r="BP183" i="2"/>
  <c r="AZ183" i="2"/>
  <c r="BP182" i="2"/>
  <c r="AZ182" i="2"/>
  <c r="BP181" i="2"/>
  <c r="AZ181" i="2"/>
  <c r="BP180" i="2"/>
  <c r="AZ180" i="2"/>
  <c r="BP179" i="2"/>
  <c r="AZ179" i="2"/>
  <c r="BP178" i="2"/>
  <c r="AZ178" i="2"/>
  <c r="BP177" i="2"/>
  <c r="AZ177" i="2"/>
  <c r="BP176" i="2"/>
  <c r="AZ176" i="2"/>
  <c r="BP175" i="2"/>
  <c r="AZ175" i="2"/>
  <c r="BP174" i="2"/>
  <c r="AZ174" i="2"/>
  <c r="BP173" i="2"/>
  <c r="AZ173" i="2"/>
  <c r="BP172" i="2"/>
  <c r="AZ172" i="2"/>
  <c r="BP171" i="2"/>
  <c r="AZ171" i="2"/>
  <c r="BP170" i="2"/>
  <c r="AZ170" i="2"/>
  <c r="BP169" i="2"/>
  <c r="AZ169" i="2"/>
  <c r="BP168" i="2"/>
  <c r="AZ168" i="2"/>
  <c r="BP167" i="2"/>
  <c r="AZ167" i="2"/>
  <c r="BP166" i="2"/>
  <c r="AZ166" i="2"/>
  <c r="BP165" i="2"/>
  <c r="AZ165" i="2"/>
  <c r="BP164" i="2"/>
  <c r="AZ164" i="2"/>
  <c r="BP163" i="2"/>
  <c r="AZ163" i="2"/>
  <c r="BP162" i="2"/>
  <c r="AZ162" i="2"/>
  <c r="BP161" i="2"/>
  <c r="AZ161" i="2"/>
  <c r="BP160" i="2"/>
  <c r="AZ160" i="2"/>
  <c r="BP159" i="2"/>
  <c r="AZ159" i="2"/>
  <c r="BP158" i="2"/>
  <c r="AZ158" i="2"/>
  <c r="BP157" i="2"/>
  <c r="AZ157" i="2"/>
  <c r="BP156" i="2"/>
  <c r="AZ156" i="2"/>
  <c r="BP155" i="2"/>
  <c r="AZ155" i="2"/>
  <c r="BP154" i="2"/>
  <c r="AZ154" i="2"/>
  <c r="BP153" i="2"/>
  <c r="AZ153" i="2"/>
  <c r="BP152" i="2"/>
  <c r="AZ152" i="2"/>
  <c r="BP151" i="2"/>
  <c r="AZ151" i="2"/>
  <c r="BP150" i="2"/>
  <c r="AZ150" i="2"/>
  <c r="BP149" i="2"/>
  <c r="AZ149" i="2"/>
  <c r="BP148" i="2"/>
  <c r="AZ148" i="2"/>
  <c r="BP147" i="2"/>
  <c r="AZ147" i="2"/>
  <c r="BP146" i="2"/>
  <c r="AZ146" i="2"/>
  <c r="BP145" i="2"/>
  <c r="AZ145" i="2"/>
  <c r="BP144" i="2"/>
  <c r="AZ144" i="2"/>
  <c r="BP143" i="2"/>
  <c r="AZ143" i="2"/>
  <c r="BP142" i="2"/>
  <c r="AZ142" i="2"/>
  <c r="BP141" i="2"/>
  <c r="AZ141" i="2"/>
  <c r="BP140" i="2"/>
  <c r="AZ140" i="2"/>
  <c r="BP139" i="2"/>
  <c r="AZ139" i="2"/>
  <c r="BP138" i="2"/>
  <c r="AZ138" i="2"/>
  <c r="BP137" i="2"/>
  <c r="AZ137" i="2"/>
  <c r="BP136" i="2"/>
  <c r="AZ136" i="2"/>
  <c r="BP135" i="2"/>
  <c r="AZ135" i="2"/>
  <c r="BP134" i="2"/>
  <c r="AZ134" i="2"/>
  <c r="BP133" i="2"/>
  <c r="AZ133" i="2"/>
  <c r="BP132" i="2"/>
  <c r="AZ132" i="2"/>
  <c r="BP131" i="2"/>
  <c r="AZ131" i="2"/>
  <c r="BP130" i="2"/>
  <c r="AZ130" i="2"/>
  <c r="BP129" i="2"/>
  <c r="AZ129" i="2"/>
  <c r="BP128" i="2"/>
  <c r="AZ128" i="2"/>
  <c r="BP127" i="2"/>
  <c r="AZ127" i="2"/>
  <c r="BP126" i="2"/>
  <c r="AZ126" i="2"/>
  <c r="BP125" i="2"/>
  <c r="AZ125" i="2"/>
  <c r="BP124" i="2"/>
  <c r="AZ124" i="2"/>
  <c r="BP123" i="2"/>
  <c r="AZ123" i="2"/>
  <c r="BP122" i="2"/>
  <c r="AZ122" i="2"/>
  <c r="BP121" i="2"/>
  <c r="AZ121" i="2"/>
  <c r="BP120" i="2"/>
  <c r="AZ120" i="2"/>
  <c r="BP119" i="2"/>
  <c r="AZ119" i="2"/>
  <c r="BP118" i="2"/>
  <c r="AZ118" i="2"/>
  <c r="BQ117" i="2"/>
  <c r="BG117" i="2"/>
  <c r="AU117" i="2"/>
  <c r="BQ116" i="2"/>
  <c r="BG116" i="2"/>
  <c r="AU116" i="2"/>
  <c r="BQ115" i="2"/>
  <c r="BG115" i="2"/>
  <c r="AU115" i="2"/>
  <c r="BQ114" i="2"/>
  <c r="BG114" i="2"/>
  <c r="AU114" i="2"/>
  <c r="BQ113" i="2"/>
  <c r="BG113" i="2"/>
  <c r="AU113" i="2"/>
  <c r="BQ112" i="2"/>
  <c r="BG112" i="2"/>
  <c r="AU112" i="2"/>
  <c r="BQ111" i="2"/>
  <c r="BG111" i="2"/>
  <c r="AU111" i="2"/>
  <c r="BQ110" i="2"/>
  <c r="BG110" i="2"/>
  <c r="AU110" i="2"/>
  <c r="BQ109" i="2"/>
  <c r="BG109" i="2"/>
  <c r="AU109" i="2"/>
  <c r="BR108" i="2"/>
  <c r="BJ108" i="2"/>
  <c r="BB108" i="2"/>
  <c r="AT108" i="2"/>
  <c r="BR107" i="2"/>
  <c r="BJ107" i="2"/>
  <c r="BB107" i="2"/>
  <c r="AT107" i="2"/>
  <c r="BR106" i="2"/>
  <c r="BJ106" i="2"/>
  <c r="BB106" i="2"/>
  <c r="AT106" i="2"/>
  <c r="BR105" i="2"/>
  <c r="BJ105" i="2"/>
  <c r="BB105" i="2"/>
  <c r="AT105" i="2"/>
  <c r="BR104" i="2"/>
  <c r="BJ104" i="2"/>
  <c r="BB104" i="2"/>
  <c r="AT104" i="2"/>
  <c r="BR103" i="2"/>
  <c r="BJ103" i="2"/>
  <c r="BB103" i="2"/>
  <c r="AT103" i="2"/>
  <c r="BR102" i="2"/>
  <c r="BJ102" i="2"/>
  <c r="BB102" i="2"/>
  <c r="AT102" i="2"/>
  <c r="BR101" i="2"/>
  <c r="BJ101" i="2"/>
  <c r="BB101" i="2"/>
  <c r="AT101" i="2"/>
  <c r="BR100" i="2"/>
  <c r="BJ100" i="2"/>
  <c r="BB100" i="2"/>
  <c r="AT100" i="2"/>
  <c r="BR99" i="2"/>
  <c r="BJ99" i="2"/>
  <c r="BB99" i="2"/>
  <c r="AT99" i="2"/>
  <c r="BR98" i="2"/>
  <c r="BJ98" i="2"/>
  <c r="BB98" i="2"/>
  <c r="AT98" i="2"/>
  <c r="BR97" i="2"/>
  <c r="BJ97" i="2"/>
  <c r="BB97" i="2"/>
  <c r="AT97" i="2"/>
  <c r="BR96" i="2"/>
  <c r="BJ96" i="2"/>
  <c r="BB96" i="2"/>
  <c r="AT96" i="2"/>
  <c r="BR95" i="2"/>
  <c r="BJ95" i="2"/>
  <c r="BB95" i="2"/>
  <c r="AT95" i="2"/>
  <c r="BR94" i="2"/>
  <c r="BJ94" i="2"/>
  <c r="BB94" i="2"/>
  <c r="AT94" i="2"/>
  <c r="BR93" i="2"/>
  <c r="BJ93" i="2"/>
  <c r="BB93" i="2"/>
  <c r="AT93" i="2"/>
  <c r="BR92" i="2"/>
  <c r="BJ92" i="2"/>
  <c r="BB92" i="2"/>
  <c r="AT92" i="2"/>
  <c r="BR91" i="2"/>
  <c r="BJ91" i="2"/>
  <c r="BB91" i="2"/>
  <c r="AT91" i="2"/>
  <c r="BR90" i="2"/>
  <c r="BJ90" i="2"/>
  <c r="BB90" i="2"/>
  <c r="AT90" i="2"/>
  <c r="BR89" i="2"/>
  <c r="BJ89" i="2"/>
  <c r="BB89" i="2"/>
  <c r="AT89" i="2"/>
  <c r="BR88" i="2"/>
  <c r="BJ88" i="2"/>
  <c r="BB88" i="2"/>
  <c r="AT88" i="2"/>
  <c r="BR87" i="2"/>
  <c r="BJ87" i="2"/>
  <c r="BB87" i="2"/>
  <c r="AT87" i="2"/>
  <c r="BR86" i="2"/>
  <c r="BJ86" i="2"/>
  <c r="BB86" i="2"/>
  <c r="AT86" i="2"/>
  <c r="BR85" i="2"/>
  <c r="BJ85" i="2"/>
  <c r="BB85" i="2"/>
  <c r="AT85" i="2"/>
  <c r="BR84" i="2"/>
  <c r="BJ84" i="2"/>
  <c r="BB84" i="2"/>
  <c r="AT84" i="2"/>
  <c r="BR83" i="2"/>
  <c r="BJ83" i="2"/>
  <c r="BB83" i="2"/>
  <c r="AT83" i="2"/>
  <c r="BR82" i="2"/>
  <c r="BJ82" i="2"/>
  <c r="BB82" i="2"/>
  <c r="AT82" i="2"/>
  <c r="BR81" i="2"/>
  <c r="BJ81" i="2"/>
  <c r="BB81" i="2"/>
  <c r="AT81" i="2"/>
  <c r="BR80" i="2"/>
  <c r="BJ80" i="2"/>
  <c r="BB80" i="2"/>
  <c r="AT80" i="2"/>
  <c r="BR79" i="2"/>
  <c r="BJ79" i="2"/>
  <c r="BB79" i="2"/>
  <c r="AT79" i="2"/>
  <c r="BR78" i="2"/>
  <c r="BJ78" i="2"/>
  <c r="BB78" i="2"/>
  <c r="AT78" i="2"/>
  <c r="BR77" i="2"/>
  <c r="BJ77" i="2"/>
  <c r="BB77" i="2"/>
  <c r="AT77" i="2"/>
  <c r="BR76" i="2"/>
  <c r="BJ76" i="2"/>
  <c r="BB76" i="2"/>
  <c r="AT76" i="2"/>
  <c r="BR75" i="2"/>
  <c r="BJ75" i="2"/>
  <c r="BB75" i="2"/>
  <c r="AT75" i="2"/>
  <c r="BR74" i="2"/>
  <c r="BJ74" i="2"/>
  <c r="BB74" i="2"/>
  <c r="AT74" i="2"/>
  <c r="BR73" i="2"/>
  <c r="BJ73" i="2"/>
  <c r="BB73" i="2"/>
  <c r="AT73" i="2"/>
  <c r="BR72" i="2"/>
  <c r="BJ72" i="2"/>
  <c r="BB72" i="2"/>
  <c r="AT72" i="2"/>
  <c r="BR71" i="2"/>
  <c r="BJ71" i="2"/>
  <c r="BB71" i="2"/>
  <c r="AT71" i="2"/>
  <c r="BR70" i="2"/>
  <c r="BJ70" i="2"/>
  <c r="BB70" i="2"/>
  <c r="AT70" i="2"/>
  <c r="BR69" i="2"/>
  <c r="BJ69" i="2"/>
  <c r="BB69" i="2"/>
  <c r="AT69" i="2"/>
  <c r="BR68" i="2"/>
  <c r="BJ68" i="2"/>
  <c r="BB68" i="2"/>
  <c r="AT68" i="2"/>
  <c r="BR67" i="2"/>
  <c r="BJ67" i="2"/>
  <c r="BB67" i="2"/>
  <c r="AT67" i="2"/>
  <c r="BR66" i="2"/>
  <c r="BJ66" i="2"/>
  <c r="BB66" i="2"/>
  <c r="AT66" i="2"/>
  <c r="BR65" i="2"/>
  <c r="BJ65" i="2"/>
  <c r="BB65" i="2"/>
  <c r="AT65" i="2"/>
  <c r="BR64" i="2"/>
  <c r="BJ64" i="2"/>
  <c r="BB64" i="2"/>
  <c r="AT64" i="2"/>
  <c r="BR63" i="2"/>
  <c r="BJ63" i="2"/>
  <c r="BB63" i="2"/>
  <c r="AT63" i="2"/>
  <c r="BR62" i="2"/>
  <c r="BJ62" i="2"/>
  <c r="BB62" i="2"/>
  <c r="AT62" i="2"/>
  <c r="BR61" i="2"/>
  <c r="BJ61" i="2"/>
  <c r="BB61" i="2"/>
  <c r="AT61" i="2"/>
  <c r="BR60" i="2"/>
  <c r="BJ60" i="2"/>
  <c r="BB60" i="2"/>
  <c r="AT60" i="2"/>
  <c r="BR59" i="2"/>
  <c r="BJ59" i="2"/>
  <c r="BB59" i="2"/>
  <c r="AT59" i="2"/>
  <c r="BR58" i="2"/>
  <c r="BJ58" i="2"/>
  <c r="BB58" i="2"/>
  <c r="AT58" i="2"/>
  <c r="BR57" i="2"/>
  <c r="BJ57" i="2"/>
  <c r="BB57" i="2"/>
  <c r="AT57" i="2"/>
  <c r="BR56" i="2"/>
  <c r="BJ56" i="2"/>
  <c r="BB56" i="2"/>
  <c r="AT56" i="2"/>
  <c r="BR55" i="2"/>
  <c r="BJ55" i="2"/>
  <c r="BB55" i="2"/>
  <c r="AT55" i="2"/>
  <c r="BR54" i="2"/>
  <c r="BJ54" i="2"/>
  <c r="BB54" i="2"/>
  <c r="AT54" i="2"/>
  <c r="BR53" i="2"/>
  <c r="BJ53" i="2"/>
  <c r="BB53" i="2"/>
  <c r="AT53" i="2"/>
  <c r="BR52" i="2"/>
  <c r="BJ52" i="2"/>
  <c r="BB52" i="2"/>
  <c r="AT52" i="2"/>
  <c r="BR51" i="2"/>
  <c r="BJ51" i="2"/>
  <c r="BB51" i="2"/>
  <c r="AT51" i="2"/>
  <c r="BR50" i="2"/>
  <c r="BJ50" i="2"/>
  <c r="BB50" i="2"/>
  <c r="AT50" i="2"/>
  <c r="BR49" i="2"/>
  <c r="BJ49" i="2"/>
  <c r="BB49" i="2"/>
  <c r="AT49" i="2"/>
  <c r="BR48" i="2"/>
  <c r="BJ48" i="2"/>
  <c r="BB48" i="2"/>
  <c r="AT48" i="2"/>
  <c r="BR47" i="2"/>
  <c r="BJ47" i="2"/>
  <c r="BB47" i="2"/>
  <c r="AT47" i="2"/>
  <c r="BR46" i="2"/>
  <c r="BJ46" i="2"/>
  <c r="BB46" i="2"/>
  <c r="AT46" i="2"/>
  <c r="BR45" i="2"/>
  <c r="BJ45" i="2"/>
  <c r="BB45" i="2"/>
  <c r="AT45" i="2"/>
  <c r="BR44" i="2"/>
  <c r="BJ44" i="2"/>
  <c r="BB44" i="2"/>
  <c r="AT44" i="2"/>
  <c r="BR43" i="2"/>
  <c r="BJ43" i="2"/>
  <c r="BB43" i="2"/>
  <c r="AT43" i="2"/>
  <c r="BR42" i="2"/>
  <c r="BJ42" i="2"/>
  <c r="BB42" i="2"/>
  <c r="AT42" i="2"/>
  <c r="BR41" i="2"/>
  <c r="BJ41" i="2"/>
  <c r="BB41" i="2"/>
  <c r="AT41" i="2"/>
  <c r="BR40" i="2"/>
  <c r="BJ40" i="2"/>
  <c r="BB40" i="2"/>
  <c r="AT40" i="2"/>
  <c r="BR39" i="2"/>
  <c r="BJ39" i="2"/>
  <c r="BB39" i="2"/>
  <c r="AT39" i="2"/>
  <c r="BR38" i="2"/>
  <c r="BJ38" i="2"/>
  <c r="BB38" i="2"/>
  <c r="AT38" i="2"/>
  <c r="BR37" i="2"/>
  <c r="BJ37" i="2"/>
  <c r="BB37" i="2"/>
  <c r="AT37" i="2"/>
  <c r="BR36" i="2"/>
  <c r="BJ36" i="2"/>
  <c r="BB36" i="2"/>
  <c r="AT36" i="2"/>
  <c r="BR35" i="2"/>
  <c r="BJ35" i="2"/>
  <c r="BB35" i="2"/>
  <c r="AT35" i="2"/>
  <c r="BR34" i="2"/>
  <c r="BJ34" i="2"/>
  <c r="BB34" i="2"/>
  <c r="AT34" i="2"/>
  <c r="BR33" i="2"/>
  <c r="BJ33" i="2"/>
  <c r="BB33" i="2"/>
  <c r="AT33" i="2"/>
  <c r="BR32" i="2"/>
  <c r="BJ32" i="2"/>
  <c r="BB32" i="2"/>
  <c r="AT32" i="2"/>
  <c r="BR31" i="2"/>
  <c r="BJ31" i="2"/>
  <c r="BB31" i="2"/>
  <c r="AT31" i="2"/>
  <c r="BR30" i="2"/>
  <c r="BJ30" i="2"/>
  <c r="BB30" i="2"/>
  <c r="AT30" i="2"/>
  <c r="BR29" i="2"/>
  <c r="BJ29" i="2"/>
  <c r="BB29" i="2"/>
  <c r="AT29" i="2"/>
  <c r="BR28" i="2"/>
  <c r="BJ28" i="2"/>
  <c r="BB28" i="2"/>
  <c r="AT28" i="2"/>
  <c r="BR27" i="2"/>
  <c r="BJ27" i="2"/>
  <c r="BB27" i="2"/>
  <c r="AT27" i="2"/>
  <c r="BR26" i="2"/>
  <c r="BJ26" i="2"/>
  <c r="BB26" i="2"/>
  <c r="AT26" i="2"/>
  <c r="JK194" i="1"/>
  <c r="BH196" i="2"/>
  <c r="AR196" i="2"/>
  <c r="BH195" i="2"/>
  <c r="AR195" i="2"/>
  <c r="BH194" i="2"/>
  <c r="AR194" i="2"/>
  <c r="BH193" i="2"/>
  <c r="AR193" i="2"/>
  <c r="BH192" i="2"/>
  <c r="AR192" i="2"/>
  <c r="BH191" i="2"/>
  <c r="AR191" i="2"/>
  <c r="BH190" i="2"/>
  <c r="AR190" i="2"/>
  <c r="BH189" i="2"/>
  <c r="AR189" i="2"/>
  <c r="BH188" i="2"/>
  <c r="AR188" i="2"/>
  <c r="BH187" i="2"/>
  <c r="AR187" i="2"/>
  <c r="BH186" i="2"/>
  <c r="AR186" i="2"/>
  <c r="BH185" i="2"/>
  <c r="AR185" i="2"/>
  <c r="BH184" i="2"/>
  <c r="AR184" i="2"/>
  <c r="BH183" i="2"/>
  <c r="AR183" i="2"/>
  <c r="BH182" i="2"/>
  <c r="AR182" i="2"/>
  <c r="BH181" i="2"/>
  <c r="AR181" i="2"/>
  <c r="BH180" i="2"/>
  <c r="AR180" i="2"/>
  <c r="BH179" i="2"/>
  <c r="AR179" i="2"/>
  <c r="BH178" i="2"/>
  <c r="AR178" i="2"/>
  <c r="BH177" i="2"/>
  <c r="AR177" i="2"/>
  <c r="BH176" i="2"/>
  <c r="AR176" i="2"/>
  <c r="BH175" i="2"/>
  <c r="AR175" i="2"/>
  <c r="BH174" i="2"/>
  <c r="AR174" i="2"/>
  <c r="BH173" i="2"/>
  <c r="AR173" i="2"/>
  <c r="BH172" i="2"/>
  <c r="AR172" i="2"/>
  <c r="BH171" i="2"/>
  <c r="AR171" i="2"/>
  <c r="BH170" i="2"/>
  <c r="AR170" i="2"/>
  <c r="BH169" i="2"/>
  <c r="AR169" i="2"/>
  <c r="BH168" i="2"/>
  <c r="AR168" i="2"/>
  <c r="BH167" i="2"/>
  <c r="AR167" i="2"/>
  <c r="BH166" i="2"/>
  <c r="AR166" i="2"/>
  <c r="BH165" i="2"/>
  <c r="AR165" i="2"/>
  <c r="BH164" i="2"/>
  <c r="AR164" i="2"/>
  <c r="BH163" i="2"/>
  <c r="AR163" i="2"/>
  <c r="BH162" i="2"/>
  <c r="AR162" i="2"/>
  <c r="BH161" i="2"/>
  <c r="AR161" i="2"/>
  <c r="BH160" i="2"/>
  <c r="AR160" i="2"/>
  <c r="BH159" i="2"/>
  <c r="AR159" i="2"/>
  <c r="BH158" i="2"/>
  <c r="AR158" i="2"/>
  <c r="BH157" i="2"/>
  <c r="AR157" i="2"/>
  <c r="BH156" i="2"/>
  <c r="AR156" i="2"/>
  <c r="BH155" i="2"/>
  <c r="AR155" i="2"/>
  <c r="BH154" i="2"/>
  <c r="AR154" i="2"/>
  <c r="BH153" i="2"/>
  <c r="AR153" i="2"/>
  <c r="BH152" i="2"/>
  <c r="AR152" i="2"/>
  <c r="BH151" i="2"/>
  <c r="AR151" i="2"/>
  <c r="BH150" i="2"/>
  <c r="AR150" i="2"/>
  <c r="BH149" i="2"/>
  <c r="AR149" i="2"/>
  <c r="BH148" i="2"/>
  <c r="AR148" i="2"/>
  <c r="BH147" i="2"/>
  <c r="AR147" i="2"/>
  <c r="BH146" i="2"/>
  <c r="AR146" i="2"/>
  <c r="BH145" i="2"/>
  <c r="AR145" i="2"/>
  <c r="BH144" i="2"/>
  <c r="AR144" i="2"/>
  <c r="BH143" i="2"/>
  <c r="AR143" i="2"/>
  <c r="BH142" i="2"/>
  <c r="AR142" i="2"/>
  <c r="BH141" i="2"/>
  <c r="AR141" i="2"/>
  <c r="BH140" i="2"/>
  <c r="AR140" i="2"/>
  <c r="BH139" i="2"/>
  <c r="AR139" i="2"/>
  <c r="BH138" i="2"/>
  <c r="AR138" i="2"/>
  <c r="BH137" i="2"/>
  <c r="AR137" i="2"/>
  <c r="BH136" i="2"/>
  <c r="AR136" i="2"/>
  <c r="BH135" i="2"/>
  <c r="AR135" i="2"/>
  <c r="BH134" i="2"/>
  <c r="AR134" i="2"/>
  <c r="BH133" i="2"/>
  <c r="AR133" i="2"/>
  <c r="BH132" i="2"/>
  <c r="AR132" i="2"/>
  <c r="BH131" i="2"/>
  <c r="AR131" i="2"/>
  <c r="BH130" i="2"/>
  <c r="AR130" i="2"/>
  <c r="BH129" i="2"/>
  <c r="AR129" i="2"/>
  <c r="BH128" i="2"/>
  <c r="AR128" i="2"/>
  <c r="BH127" i="2"/>
  <c r="AR127" i="2"/>
  <c r="BH126" i="2"/>
  <c r="AR126" i="2"/>
  <c r="BH125" i="2"/>
  <c r="AR125" i="2"/>
  <c r="BH124" i="2"/>
  <c r="AR124" i="2"/>
  <c r="BH123" i="2"/>
  <c r="AR123" i="2"/>
  <c r="BH122" i="2"/>
  <c r="AR122" i="2"/>
  <c r="BH121" i="2"/>
  <c r="AR121" i="2"/>
  <c r="BH120" i="2"/>
  <c r="AR120" i="2"/>
  <c r="BH119" i="2"/>
  <c r="AR119" i="2"/>
  <c r="BH118" i="2"/>
  <c r="AR118" i="2"/>
  <c r="BK117" i="2"/>
  <c r="BA117" i="2"/>
  <c r="AQ117" i="2"/>
  <c r="BK116" i="2"/>
  <c r="BA116" i="2"/>
  <c r="AQ116" i="2"/>
  <c r="BK115" i="2"/>
  <c r="BA115" i="2"/>
  <c r="AQ115" i="2"/>
  <c r="BK114" i="2"/>
  <c r="BA114" i="2"/>
  <c r="AQ114" i="2"/>
  <c r="BK113" i="2"/>
  <c r="BA113" i="2"/>
  <c r="AQ113" i="2"/>
  <c r="BK112" i="2"/>
  <c r="BA112" i="2"/>
  <c r="AQ112" i="2"/>
  <c r="BK111" i="2"/>
  <c r="BA111" i="2"/>
  <c r="AQ111" i="2"/>
  <c r="BK110" i="2"/>
  <c r="BA110" i="2"/>
  <c r="AQ110" i="2"/>
  <c r="BK109" i="2"/>
  <c r="BA109" i="2"/>
  <c r="AQ109" i="2"/>
  <c r="BN108" i="2"/>
  <c r="BF108" i="2"/>
  <c r="AX108" i="2"/>
  <c r="AP108" i="2"/>
  <c r="BN107" i="2"/>
  <c r="BF107" i="2"/>
  <c r="AX107" i="2"/>
  <c r="AP107" i="2"/>
  <c r="BN106" i="2"/>
  <c r="BF106" i="2"/>
  <c r="AX106" i="2"/>
  <c r="AP106" i="2"/>
  <c r="BN105" i="2"/>
  <c r="BF105" i="2"/>
  <c r="AX105" i="2"/>
  <c r="AP105" i="2"/>
  <c r="BN104" i="2"/>
  <c r="BF104" i="2"/>
  <c r="AX104" i="2"/>
  <c r="AP104" i="2"/>
  <c r="BN103" i="2"/>
  <c r="BF103" i="2"/>
  <c r="AX103" i="2"/>
  <c r="AP103" i="2"/>
  <c r="BN102" i="2"/>
  <c r="BF102" i="2"/>
  <c r="AX102" i="2"/>
  <c r="AP102" i="2"/>
  <c r="BN101" i="2"/>
  <c r="BF101" i="2"/>
  <c r="AX101" i="2"/>
  <c r="AP101" i="2"/>
  <c r="BN100" i="2"/>
  <c r="BF100" i="2"/>
  <c r="AX100" i="2"/>
  <c r="AP100" i="2"/>
  <c r="BN99" i="2"/>
  <c r="BF99" i="2"/>
  <c r="AX99" i="2"/>
  <c r="AP99" i="2"/>
  <c r="BN98" i="2"/>
  <c r="BF98" i="2"/>
  <c r="AX98" i="2"/>
  <c r="AP98" i="2"/>
  <c r="BN97" i="2"/>
  <c r="BF97" i="2"/>
  <c r="AX97" i="2"/>
  <c r="AP97" i="2"/>
  <c r="BN96" i="2"/>
  <c r="BF96" i="2"/>
  <c r="AX96" i="2"/>
  <c r="AP96" i="2"/>
  <c r="BN95" i="2"/>
  <c r="BF95" i="2"/>
  <c r="AX95" i="2"/>
  <c r="AP95" i="2"/>
  <c r="BN94" i="2"/>
  <c r="BF94" i="2"/>
  <c r="AX94" i="2"/>
  <c r="AP94" i="2"/>
  <c r="BN93" i="2"/>
  <c r="BF93" i="2"/>
  <c r="AX93" i="2"/>
  <c r="AP93" i="2"/>
  <c r="BN92" i="2"/>
  <c r="BF92" i="2"/>
  <c r="AX92" i="2"/>
  <c r="AP92" i="2"/>
  <c r="BN91" i="2"/>
  <c r="BF91" i="2"/>
  <c r="AX91" i="2"/>
  <c r="AP91" i="2"/>
  <c r="BN90" i="2"/>
  <c r="BF90" i="2"/>
  <c r="AX90" i="2"/>
  <c r="AP90" i="2"/>
  <c r="BN89" i="2"/>
  <c r="BF89" i="2"/>
  <c r="AX89" i="2"/>
  <c r="AP89" i="2"/>
  <c r="BN88" i="2"/>
  <c r="BF88" i="2"/>
  <c r="AX88" i="2"/>
  <c r="AP88" i="2"/>
  <c r="BN87" i="2"/>
  <c r="BF87" i="2"/>
  <c r="AX87" i="2"/>
  <c r="AP87" i="2"/>
  <c r="BN86" i="2"/>
  <c r="BF86" i="2"/>
  <c r="AX86" i="2"/>
  <c r="AP86" i="2"/>
  <c r="BN85" i="2"/>
  <c r="BF85" i="2"/>
  <c r="AX85" i="2"/>
  <c r="AP85" i="2"/>
  <c r="BN84" i="2"/>
  <c r="BF84" i="2"/>
  <c r="AX84" i="2"/>
  <c r="AP84" i="2"/>
  <c r="BN83" i="2"/>
  <c r="BF83" i="2"/>
  <c r="AX83" i="2"/>
  <c r="AP83" i="2"/>
  <c r="BN82" i="2"/>
  <c r="BF82" i="2"/>
  <c r="AX82" i="2"/>
  <c r="AP82" i="2"/>
  <c r="BN81" i="2"/>
  <c r="BF81" i="2"/>
  <c r="AX81" i="2"/>
  <c r="AP81" i="2"/>
  <c r="BN80" i="2"/>
  <c r="BF80" i="2"/>
  <c r="AX80" i="2"/>
  <c r="AP80" i="2"/>
  <c r="BN79" i="2"/>
  <c r="BF79" i="2"/>
  <c r="AX79" i="2"/>
  <c r="AP79" i="2"/>
  <c r="BN78" i="2"/>
  <c r="BF78" i="2"/>
  <c r="AX78" i="2"/>
  <c r="AP78" i="2"/>
  <c r="BN77" i="2"/>
  <c r="BF77" i="2"/>
  <c r="AX77" i="2"/>
  <c r="AP77" i="2"/>
  <c r="BN76" i="2"/>
  <c r="BF76" i="2"/>
  <c r="AX76" i="2"/>
  <c r="AP76" i="2"/>
  <c r="BN75" i="2"/>
  <c r="BF75" i="2"/>
  <c r="AX75" i="2"/>
  <c r="AP75" i="2"/>
  <c r="BN74" i="2"/>
  <c r="BF74" i="2"/>
  <c r="AX74" i="2"/>
  <c r="AP74" i="2"/>
  <c r="BN73" i="2"/>
  <c r="BF73" i="2"/>
  <c r="AX73" i="2"/>
  <c r="AP73" i="2"/>
  <c r="BN72" i="2"/>
  <c r="BF72" i="2"/>
  <c r="AX72" i="2"/>
  <c r="AP72" i="2"/>
  <c r="BN71" i="2"/>
  <c r="BF71" i="2"/>
  <c r="AX71" i="2"/>
  <c r="AP71" i="2"/>
  <c r="BN70" i="2"/>
  <c r="BF70" i="2"/>
  <c r="AX70" i="2"/>
  <c r="AP70" i="2"/>
  <c r="BN69" i="2"/>
  <c r="BF69" i="2"/>
  <c r="AX69" i="2"/>
  <c r="AP69" i="2"/>
  <c r="BN68" i="2"/>
  <c r="BF68" i="2"/>
  <c r="AX68" i="2"/>
  <c r="AP68" i="2"/>
  <c r="BN67" i="2"/>
  <c r="BF67" i="2"/>
  <c r="AX67" i="2"/>
  <c r="AP67" i="2"/>
  <c r="BN66" i="2"/>
  <c r="BF66" i="2"/>
  <c r="AX66" i="2"/>
  <c r="AP66" i="2"/>
  <c r="BN65" i="2"/>
  <c r="BF65" i="2"/>
  <c r="AX65" i="2"/>
  <c r="AP65" i="2"/>
  <c r="BN64" i="2"/>
  <c r="BF64" i="2"/>
  <c r="AX64" i="2"/>
  <c r="AP64" i="2"/>
  <c r="BN63" i="2"/>
  <c r="BF63" i="2"/>
  <c r="AX63" i="2"/>
  <c r="AP63" i="2"/>
  <c r="BN62" i="2"/>
  <c r="BF62" i="2"/>
  <c r="AX62" i="2"/>
  <c r="AP62" i="2"/>
  <c r="BN61" i="2"/>
  <c r="BF61" i="2"/>
  <c r="AX61" i="2"/>
  <c r="AP61" i="2"/>
  <c r="BN60" i="2"/>
  <c r="BF60" i="2"/>
  <c r="AX60" i="2"/>
  <c r="AP60" i="2"/>
  <c r="BN59" i="2"/>
  <c r="BF59" i="2"/>
  <c r="AX59" i="2"/>
  <c r="AP59" i="2"/>
  <c r="BN58" i="2"/>
  <c r="BF58" i="2"/>
  <c r="AX58" i="2"/>
  <c r="AP58" i="2"/>
  <c r="BN57" i="2"/>
  <c r="BF57" i="2"/>
  <c r="AX57" i="2"/>
  <c r="AP57" i="2"/>
  <c r="BN56" i="2"/>
  <c r="BF56" i="2"/>
  <c r="AX56" i="2"/>
  <c r="AP56" i="2"/>
  <c r="BN55" i="2"/>
  <c r="BF55" i="2"/>
  <c r="AX55" i="2"/>
  <c r="AP55" i="2"/>
  <c r="BN54" i="2"/>
  <c r="BF54" i="2"/>
  <c r="AX54" i="2"/>
  <c r="AP54" i="2"/>
  <c r="BN53" i="2"/>
  <c r="BF53" i="2"/>
  <c r="AX53" i="2"/>
  <c r="AP53" i="2"/>
  <c r="BN52" i="2"/>
  <c r="BF52" i="2"/>
  <c r="AX52" i="2"/>
  <c r="AP52" i="2"/>
  <c r="BN51" i="2"/>
  <c r="BF51" i="2"/>
  <c r="AX51" i="2"/>
  <c r="AP51" i="2"/>
  <c r="BN50" i="2"/>
  <c r="BF50" i="2"/>
  <c r="AX50" i="2"/>
  <c r="AP50" i="2"/>
  <c r="BN49" i="2"/>
  <c r="BF49" i="2"/>
  <c r="AX49" i="2"/>
  <c r="AP49" i="2"/>
  <c r="BN48" i="2"/>
  <c r="BF48" i="2"/>
  <c r="AX48" i="2"/>
  <c r="AP48" i="2"/>
  <c r="BN47" i="2"/>
  <c r="BF47" i="2"/>
  <c r="AX47" i="2"/>
  <c r="AP47" i="2"/>
  <c r="BN46" i="2"/>
  <c r="BF46" i="2"/>
  <c r="AX46" i="2"/>
  <c r="AP46" i="2"/>
  <c r="BN45" i="2"/>
  <c r="BF45" i="2"/>
  <c r="AX45" i="2"/>
  <c r="AP45" i="2"/>
  <c r="BN44" i="2"/>
  <c r="BF44" i="2"/>
  <c r="AX44" i="2"/>
  <c r="AP44" i="2"/>
  <c r="BN43" i="2"/>
  <c r="BF43" i="2"/>
  <c r="AX43" i="2"/>
  <c r="AP43" i="2"/>
  <c r="BN42" i="2"/>
  <c r="BF42" i="2"/>
  <c r="AX42" i="2"/>
  <c r="JR196" i="1"/>
  <c r="BG196" i="2"/>
  <c r="AQ196" i="2"/>
  <c r="BG195" i="2"/>
  <c r="AQ195" i="2"/>
  <c r="BG194" i="2"/>
  <c r="AQ194" i="2"/>
  <c r="BG193" i="2"/>
  <c r="AQ193" i="2"/>
  <c r="BG192" i="2"/>
  <c r="AQ192" i="2"/>
  <c r="BG191" i="2"/>
  <c r="AQ191" i="2"/>
  <c r="BG190" i="2"/>
  <c r="AQ190" i="2"/>
  <c r="BG189" i="2"/>
  <c r="AQ189" i="2"/>
  <c r="BG188" i="2"/>
  <c r="AQ188" i="2"/>
  <c r="BG187" i="2"/>
  <c r="AQ187" i="2"/>
  <c r="BG186" i="2"/>
  <c r="AQ186" i="2"/>
  <c r="BG185" i="2"/>
  <c r="AQ185" i="2"/>
  <c r="BG184" i="2"/>
  <c r="AQ184" i="2"/>
  <c r="BG183" i="2"/>
  <c r="AQ183" i="2"/>
  <c r="BG182" i="2"/>
  <c r="AQ182" i="2"/>
  <c r="BG181" i="2"/>
  <c r="AQ181" i="2"/>
  <c r="BG180" i="2"/>
  <c r="AQ180" i="2"/>
  <c r="BG179" i="2"/>
  <c r="AQ179" i="2"/>
  <c r="BG178" i="2"/>
  <c r="AQ178" i="2"/>
  <c r="BG177" i="2"/>
  <c r="AQ177" i="2"/>
  <c r="BG176" i="2"/>
  <c r="AQ176" i="2"/>
  <c r="BG175" i="2"/>
  <c r="AQ175" i="2"/>
  <c r="BG174" i="2"/>
  <c r="AQ174" i="2"/>
  <c r="BG173" i="2"/>
  <c r="AQ173" i="2"/>
  <c r="BG172" i="2"/>
  <c r="AQ172" i="2"/>
  <c r="BG171" i="2"/>
  <c r="AQ171" i="2"/>
  <c r="BG170" i="2"/>
  <c r="AQ170" i="2"/>
  <c r="BG169" i="2"/>
  <c r="AQ169" i="2"/>
  <c r="BG168" i="2"/>
  <c r="AQ168" i="2"/>
  <c r="BG167" i="2"/>
  <c r="AQ167" i="2"/>
  <c r="BG166" i="2"/>
  <c r="AQ166" i="2"/>
  <c r="BG165" i="2"/>
  <c r="AQ165" i="2"/>
  <c r="BG164" i="2"/>
  <c r="AQ164" i="2"/>
  <c r="BG163" i="2"/>
  <c r="AQ163" i="2"/>
  <c r="BG162" i="2"/>
  <c r="AQ162" i="2"/>
  <c r="BG161" i="2"/>
  <c r="AQ161" i="2"/>
  <c r="BG160" i="2"/>
  <c r="AQ160" i="2"/>
  <c r="BG159" i="2"/>
  <c r="AQ159" i="2"/>
  <c r="BG158" i="2"/>
  <c r="AQ158" i="2"/>
  <c r="BG157" i="2"/>
  <c r="AQ157" i="2"/>
  <c r="BG156" i="2"/>
  <c r="AQ156" i="2"/>
  <c r="BG155" i="2"/>
  <c r="AQ155" i="2"/>
  <c r="BG154" i="2"/>
  <c r="AQ154" i="2"/>
  <c r="BG153" i="2"/>
  <c r="AQ153" i="2"/>
  <c r="BG152" i="2"/>
  <c r="AQ152" i="2"/>
  <c r="BG151" i="2"/>
  <c r="AQ151" i="2"/>
  <c r="BG150" i="2"/>
  <c r="AQ150" i="2"/>
  <c r="BG149" i="2"/>
  <c r="AQ149" i="2"/>
  <c r="BG148" i="2"/>
  <c r="AQ148" i="2"/>
  <c r="BG147" i="2"/>
  <c r="AQ147" i="2"/>
  <c r="BG146" i="2"/>
  <c r="AQ146" i="2"/>
  <c r="BG145" i="2"/>
  <c r="AQ145" i="2"/>
  <c r="BG144" i="2"/>
  <c r="AQ144" i="2"/>
  <c r="BG143" i="2"/>
  <c r="AQ143" i="2"/>
  <c r="BG142" i="2"/>
  <c r="AQ142" i="2"/>
  <c r="BG141" i="2"/>
  <c r="AQ141" i="2"/>
  <c r="BG140" i="2"/>
  <c r="AQ140" i="2"/>
  <c r="BG139" i="2"/>
  <c r="AQ139" i="2"/>
  <c r="BG138" i="2"/>
  <c r="AQ138" i="2"/>
  <c r="BG137" i="2"/>
  <c r="AQ137" i="2"/>
  <c r="BG136" i="2"/>
  <c r="AQ136" i="2"/>
  <c r="BG135" i="2"/>
  <c r="AQ135" i="2"/>
  <c r="BG134" i="2"/>
  <c r="AQ134" i="2"/>
  <c r="BG133" i="2"/>
  <c r="AQ133" i="2"/>
  <c r="BG132" i="2"/>
  <c r="AQ132" i="2"/>
  <c r="BG131" i="2"/>
  <c r="AQ131" i="2"/>
  <c r="BG130" i="2"/>
  <c r="AQ130" i="2"/>
  <c r="BG129" i="2"/>
  <c r="AQ129" i="2"/>
  <c r="BG128" i="2"/>
  <c r="AQ128" i="2"/>
  <c r="BG127" i="2"/>
  <c r="AQ127" i="2"/>
  <c r="BG126" i="2"/>
  <c r="AQ126" i="2"/>
  <c r="BG125" i="2"/>
  <c r="AQ125" i="2"/>
  <c r="BG124" i="2"/>
  <c r="AQ124" i="2"/>
  <c r="BG123" i="2"/>
  <c r="AQ123" i="2"/>
  <c r="BG122" i="2"/>
  <c r="AQ122" i="2"/>
  <c r="BG121" i="2"/>
  <c r="AQ121" i="2"/>
  <c r="BG120" i="2"/>
  <c r="AQ120" i="2"/>
  <c r="BG119" i="2"/>
  <c r="AQ119" i="2"/>
  <c r="BG118" i="2"/>
  <c r="AQ118" i="2"/>
  <c r="BJ117" i="2"/>
  <c r="AZ117" i="2"/>
  <c r="BU116" i="2"/>
  <c r="BJ116" i="2"/>
  <c r="AZ116" i="2"/>
  <c r="BU115" i="2"/>
  <c r="BJ115" i="2"/>
  <c r="AZ115" i="2"/>
  <c r="BU114" i="2"/>
  <c r="BJ114" i="2"/>
  <c r="AZ114" i="2"/>
  <c r="BU113" i="2"/>
  <c r="BJ113" i="2"/>
  <c r="AZ113" i="2"/>
  <c r="BU112" i="2"/>
  <c r="BJ112" i="2"/>
  <c r="AZ112" i="2"/>
  <c r="BU111" i="2"/>
  <c r="BJ111" i="2"/>
  <c r="AZ111" i="2"/>
  <c r="BU110" i="2"/>
  <c r="BJ110" i="2"/>
  <c r="AZ110" i="2"/>
  <c r="BU109" i="2"/>
  <c r="BJ109" i="2"/>
  <c r="AZ109" i="2"/>
  <c r="BU108" i="2"/>
  <c r="BM108" i="2"/>
  <c r="BE108" i="2"/>
  <c r="AW108" i="2"/>
  <c r="BU107" i="2"/>
  <c r="BM107" i="2"/>
  <c r="BE107" i="2"/>
  <c r="AW107" i="2"/>
  <c r="BU106" i="2"/>
  <c r="BM106" i="2"/>
  <c r="BE106" i="2"/>
  <c r="AW106" i="2"/>
  <c r="BU105" i="2"/>
  <c r="BM105" i="2"/>
  <c r="BE105" i="2"/>
  <c r="AW105" i="2"/>
  <c r="BU104" i="2"/>
  <c r="BM104" i="2"/>
  <c r="BE104" i="2"/>
  <c r="AW104" i="2"/>
  <c r="BU103" i="2"/>
  <c r="BM103" i="2"/>
  <c r="BE103" i="2"/>
  <c r="AW103" i="2"/>
  <c r="BU102" i="2"/>
  <c r="BM102" i="2"/>
  <c r="BE102" i="2"/>
  <c r="AW102" i="2"/>
  <c r="BU101" i="2"/>
  <c r="BM101" i="2"/>
  <c r="BE101" i="2"/>
  <c r="AW101" i="2"/>
  <c r="BU100" i="2"/>
  <c r="BM100" i="2"/>
  <c r="BE100" i="2"/>
  <c r="AW100" i="2"/>
  <c r="BU99" i="2"/>
  <c r="BM99" i="2"/>
  <c r="BE99" i="2"/>
  <c r="AW99" i="2"/>
  <c r="BU98" i="2"/>
  <c r="BM98" i="2"/>
  <c r="BE98" i="2"/>
  <c r="AW98" i="2"/>
  <c r="BU97" i="2"/>
  <c r="BM97" i="2"/>
  <c r="BE97" i="2"/>
  <c r="AW97" i="2"/>
  <c r="BU96" i="2"/>
  <c r="BM96" i="2"/>
  <c r="BE96" i="2"/>
  <c r="AW96" i="2"/>
  <c r="BU95" i="2"/>
  <c r="BM95" i="2"/>
  <c r="BE95" i="2"/>
  <c r="AW95" i="2"/>
  <c r="BU94" i="2"/>
  <c r="BM94" i="2"/>
  <c r="BE94" i="2"/>
  <c r="AW94" i="2"/>
  <c r="BU93" i="2"/>
  <c r="BM93" i="2"/>
  <c r="BE93" i="2"/>
  <c r="AW93" i="2"/>
  <c r="BU92" i="2"/>
  <c r="BM92" i="2"/>
  <c r="BE92" i="2"/>
  <c r="AW92" i="2"/>
  <c r="BU91" i="2"/>
  <c r="BM91" i="2"/>
  <c r="BE91" i="2"/>
  <c r="AW91" i="2"/>
  <c r="BU90" i="2"/>
  <c r="BM90" i="2"/>
  <c r="BE90" i="2"/>
  <c r="AW90" i="2"/>
  <c r="BU89" i="2"/>
  <c r="BM89" i="2"/>
  <c r="BE89" i="2"/>
  <c r="AW89" i="2"/>
  <c r="BU88" i="2"/>
  <c r="BM88" i="2"/>
  <c r="BE88" i="2"/>
  <c r="AW88" i="2"/>
  <c r="BU87" i="2"/>
  <c r="BM87" i="2"/>
  <c r="BE87" i="2"/>
  <c r="AW87" i="2"/>
  <c r="BU86" i="2"/>
  <c r="BM86" i="2"/>
  <c r="BE86" i="2"/>
  <c r="AW86" i="2"/>
  <c r="BU85" i="2"/>
  <c r="BM85" i="2"/>
  <c r="BE85" i="2"/>
  <c r="AW85" i="2"/>
  <c r="BU84" i="2"/>
  <c r="BM84" i="2"/>
  <c r="BE84" i="2"/>
  <c r="AW84" i="2"/>
  <c r="BU83" i="2"/>
  <c r="BM83" i="2"/>
  <c r="BE83" i="2"/>
  <c r="AW83" i="2"/>
  <c r="BU82" i="2"/>
  <c r="BM82" i="2"/>
  <c r="BE82" i="2"/>
  <c r="AW82" i="2"/>
  <c r="BU81" i="2"/>
  <c r="BM81" i="2"/>
  <c r="BE81" i="2"/>
  <c r="AW81" i="2"/>
  <c r="BU80" i="2"/>
  <c r="BM80" i="2"/>
  <c r="BE80" i="2"/>
  <c r="AW80" i="2"/>
  <c r="BU79" i="2"/>
  <c r="BM79" i="2"/>
  <c r="BE79" i="2"/>
  <c r="AW79" i="2"/>
  <c r="BU78" i="2"/>
  <c r="BM78" i="2"/>
  <c r="BE78" i="2"/>
  <c r="AW78" i="2"/>
  <c r="BU77" i="2"/>
  <c r="BM77" i="2"/>
  <c r="BE77" i="2"/>
  <c r="AW77" i="2"/>
  <c r="BU76" i="2"/>
  <c r="BM76" i="2"/>
  <c r="BE76" i="2"/>
  <c r="AW76" i="2"/>
  <c r="BU75" i="2"/>
  <c r="BM75" i="2"/>
  <c r="BE75" i="2"/>
  <c r="AW75" i="2"/>
  <c r="BU74" i="2"/>
  <c r="BM74" i="2"/>
  <c r="BE74" i="2"/>
  <c r="AW74" i="2"/>
  <c r="BU73" i="2"/>
  <c r="BM73" i="2"/>
  <c r="BE73" i="2"/>
  <c r="AW73" i="2"/>
  <c r="BU72" i="2"/>
  <c r="BM72" i="2"/>
  <c r="BE72" i="2"/>
  <c r="AW72" i="2"/>
  <c r="BU71" i="2"/>
  <c r="BM71" i="2"/>
  <c r="BE71" i="2"/>
  <c r="AW71" i="2"/>
  <c r="BU70" i="2"/>
  <c r="BM70" i="2"/>
  <c r="BE70" i="2"/>
  <c r="AW70" i="2"/>
  <c r="BU69" i="2"/>
  <c r="BM69" i="2"/>
  <c r="BE69" i="2"/>
  <c r="AW69" i="2"/>
  <c r="BU68" i="2"/>
  <c r="BM68" i="2"/>
  <c r="BE68" i="2"/>
  <c r="AW68" i="2"/>
  <c r="BU67" i="2"/>
  <c r="BM67" i="2"/>
  <c r="BE67" i="2"/>
  <c r="AW67" i="2"/>
  <c r="BU66" i="2"/>
  <c r="BM66" i="2"/>
  <c r="BE66" i="2"/>
  <c r="AW66" i="2"/>
  <c r="BU65" i="2"/>
  <c r="BM65" i="2"/>
  <c r="BE65" i="2"/>
  <c r="AW65" i="2"/>
  <c r="BU64" i="2"/>
  <c r="BM64" i="2"/>
  <c r="BE64" i="2"/>
  <c r="AW64" i="2"/>
  <c r="BU63" i="2"/>
  <c r="BM63" i="2"/>
  <c r="BE63" i="2"/>
  <c r="AW63" i="2"/>
  <c r="BU62" i="2"/>
  <c r="BM62" i="2"/>
  <c r="BE62" i="2"/>
  <c r="AW62" i="2"/>
  <c r="BU61" i="2"/>
  <c r="BM61" i="2"/>
  <c r="BE61" i="2"/>
  <c r="AW61" i="2"/>
  <c r="BU60" i="2"/>
  <c r="BM60" i="2"/>
  <c r="BE60" i="2"/>
  <c r="AW60" i="2"/>
  <c r="BU59" i="2"/>
  <c r="BM59" i="2"/>
  <c r="BE59" i="2"/>
  <c r="AW59" i="2"/>
  <c r="BU58" i="2"/>
  <c r="BM58" i="2"/>
  <c r="BE58" i="2"/>
  <c r="AW58" i="2"/>
  <c r="BU57" i="2"/>
  <c r="BM57" i="2"/>
  <c r="BE57" i="2"/>
  <c r="AW57" i="2"/>
  <c r="BU56" i="2"/>
  <c r="BM56" i="2"/>
  <c r="BE56" i="2"/>
  <c r="AW56" i="2"/>
  <c r="BU55" i="2"/>
  <c r="BM55" i="2"/>
  <c r="BE55" i="2"/>
  <c r="AW55" i="2"/>
  <c r="BU54" i="2"/>
  <c r="BM54" i="2"/>
  <c r="BE54" i="2"/>
  <c r="AW54" i="2"/>
  <c r="BU53" i="2"/>
  <c r="BM53" i="2"/>
  <c r="BE53" i="2"/>
  <c r="AW53" i="2"/>
  <c r="BU52" i="2"/>
  <c r="BM52" i="2"/>
  <c r="BE52" i="2"/>
  <c r="AW52" i="2"/>
  <c r="BU51" i="2"/>
  <c r="BM51" i="2"/>
  <c r="BE51" i="2"/>
  <c r="AW51" i="2"/>
  <c r="BU50" i="2"/>
  <c r="BM50" i="2"/>
  <c r="BE50" i="2"/>
  <c r="AW50" i="2"/>
  <c r="BU49" i="2"/>
  <c r="BM49" i="2"/>
  <c r="BE49" i="2"/>
  <c r="AW49" i="2"/>
  <c r="BU48" i="2"/>
  <c r="BM48" i="2"/>
  <c r="BE48" i="2"/>
  <c r="AW48" i="2"/>
  <c r="BU47" i="2"/>
  <c r="BM47" i="2"/>
  <c r="BE47" i="2"/>
  <c r="AW47" i="2"/>
  <c r="BU46" i="2"/>
  <c r="BM46" i="2"/>
  <c r="BE46" i="2"/>
  <c r="AW46" i="2"/>
  <c r="BU45" i="2"/>
  <c r="BM45" i="2"/>
  <c r="BE45" i="2"/>
  <c r="AW45" i="2"/>
  <c r="BU44" i="2"/>
  <c r="BM44" i="2"/>
  <c r="BE44" i="2"/>
  <c r="AW44" i="2"/>
  <c r="BU43" i="2"/>
  <c r="BM43" i="2"/>
  <c r="BE43" i="2"/>
  <c r="AW43" i="2"/>
  <c r="BU42" i="2"/>
  <c r="BM42" i="2"/>
  <c r="BE42" i="2"/>
  <c r="AW42" i="2"/>
  <c r="BU41" i="2"/>
  <c r="KA169" i="1"/>
  <c r="AY196" i="2"/>
  <c r="AY195" i="2"/>
  <c r="AY194" i="2"/>
  <c r="AY193" i="2"/>
  <c r="AY192" i="2"/>
  <c r="AY191" i="2"/>
  <c r="AY190" i="2"/>
  <c r="AY189" i="2"/>
  <c r="AY188" i="2"/>
  <c r="AY187" i="2"/>
  <c r="AY186" i="2"/>
  <c r="AY185" i="2"/>
  <c r="AY184" i="2"/>
  <c r="AY183" i="2"/>
  <c r="AY182" i="2"/>
  <c r="AY181" i="2"/>
  <c r="AY180" i="2"/>
  <c r="AY179" i="2"/>
  <c r="AY178" i="2"/>
  <c r="AY177" i="2"/>
  <c r="AY176" i="2"/>
  <c r="AY175" i="2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AY162" i="2"/>
  <c r="AY161" i="2"/>
  <c r="AY160" i="2"/>
  <c r="AY159" i="2"/>
  <c r="AY158" i="2"/>
  <c r="AY157" i="2"/>
  <c r="AY156" i="2"/>
  <c r="AY155" i="2"/>
  <c r="AY154" i="2"/>
  <c r="AY153" i="2"/>
  <c r="AY152" i="2"/>
  <c r="AY151" i="2"/>
  <c r="AY150" i="2"/>
  <c r="AY149" i="2"/>
  <c r="AY148" i="2"/>
  <c r="AY147" i="2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31" i="2"/>
  <c r="AY130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BE117" i="2"/>
  <c r="BP116" i="2"/>
  <c r="AT116" i="2"/>
  <c r="BE115" i="2"/>
  <c r="BP114" i="2"/>
  <c r="AT114" i="2"/>
  <c r="BE113" i="2"/>
  <c r="BP112" i="2"/>
  <c r="AT112" i="2"/>
  <c r="BE111" i="2"/>
  <c r="BP110" i="2"/>
  <c r="AT110" i="2"/>
  <c r="BE109" i="2"/>
  <c r="BQ108" i="2"/>
  <c r="BA108" i="2"/>
  <c r="BQ107" i="2"/>
  <c r="BA107" i="2"/>
  <c r="BQ106" i="2"/>
  <c r="BA106" i="2"/>
  <c r="BQ105" i="2"/>
  <c r="BA105" i="2"/>
  <c r="BQ104" i="2"/>
  <c r="BA104" i="2"/>
  <c r="BQ103" i="2"/>
  <c r="BA103" i="2"/>
  <c r="BQ102" i="2"/>
  <c r="BA102" i="2"/>
  <c r="BQ101" i="2"/>
  <c r="BA101" i="2"/>
  <c r="BQ100" i="2"/>
  <c r="BA100" i="2"/>
  <c r="BQ99" i="2"/>
  <c r="BA99" i="2"/>
  <c r="BQ98" i="2"/>
  <c r="BA98" i="2"/>
  <c r="BQ97" i="2"/>
  <c r="BA97" i="2"/>
  <c r="BQ96" i="2"/>
  <c r="BA96" i="2"/>
  <c r="BQ95" i="2"/>
  <c r="BA95" i="2"/>
  <c r="BQ94" i="2"/>
  <c r="BA94" i="2"/>
  <c r="BQ93" i="2"/>
  <c r="BA93" i="2"/>
  <c r="BQ92" i="2"/>
  <c r="BA92" i="2"/>
  <c r="BQ91" i="2"/>
  <c r="BA91" i="2"/>
  <c r="BQ90" i="2"/>
  <c r="BA90" i="2"/>
  <c r="BQ89" i="2"/>
  <c r="BA89" i="2"/>
  <c r="BQ88" i="2"/>
  <c r="BA88" i="2"/>
  <c r="BQ87" i="2"/>
  <c r="BA87" i="2"/>
  <c r="BQ86" i="2"/>
  <c r="BA86" i="2"/>
  <c r="BQ85" i="2"/>
  <c r="BA85" i="2"/>
  <c r="BQ84" i="2"/>
  <c r="BA84" i="2"/>
  <c r="BQ83" i="2"/>
  <c r="BA83" i="2"/>
  <c r="BQ82" i="2"/>
  <c r="BA82" i="2"/>
  <c r="BQ81" i="2"/>
  <c r="BA81" i="2"/>
  <c r="BQ80" i="2"/>
  <c r="BA80" i="2"/>
  <c r="BQ79" i="2"/>
  <c r="BA79" i="2"/>
  <c r="BQ78" i="2"/>
  <c r="BA78" i="2"/>
  <c r="BQ77" i="2"/>
  <c r="BA77" i="2"/>
  <c r="BQ76" i="2"/>
  <c r="BA76" i="2"/>
  <c r="BQ75" i="2"/>
  <c r="BA75" i="2"/>
  <c r="BQ74" i="2"/>
  <c r="BA74" i="2"/>
  <c r="BQ73" i="2"/>
  <c r="BA73" i="2"/>
  <c r="BQ72" i="2"/>
  <c r="BA72" i="2"/>
  <c r="BQ71" i="2"/>
  <c r="BA71" i="2"/>
  <c r="BQ70" i="2"/>
  <c r="BA70" i="2"/>
  <c r="BQ69" i="2"/>
  <c r="BA69" i="2"/>
  <c r="BQ68" i="2"/>
  <c r="BA68" i="2"/>
  <c r="BQ67" i="2"/>
  <c r="BA67" i="2"/>
  <c r="BQ66" i="2"/>
  <c r="BA66" i="2"/>
  <c r="BQ65" i="2"/>
  <c r="BA65" i="2"/>
  <c r="BQ64" i="2"/>
  <c r="BA64" i="2"/>
  <c r="BQ63" i="2"/>
  <c r="BA63" i="2"/>
  <c r="BQ62" i="2"/>
  <c r="BA62" i="2"/>
  <c r="BQ61" i="2"/>
  <c r="BA61" i="2"/>
  <c r="BQ60" i="2"/>
  <c r="BA60" i="2"/>
  <c r="BQ59" i="2"/>
  <c r="BA59" i="2"/>
  <c r="BQ58" i="2"/>
  <c r="BA58" i="2"/>
  <c r="BQ57" i="2"/>
  <c r="BA57" i="2"/>
  <c r="BQ56" i="2"/>
  <c r="BA56" i="2"/>
  <c r="BQ55" i="2"/>
  <c r="BA55" i="2"/>
  <c r="BQ54" i="2"/>
  <c r="BA54" i="2"/>
  <c r="BQ53" i="2"/>
  <c r="BA53" i="2"/>
  <c r="BQ52" i="2"/>
  <c r="BA52" i="2"/>
  <c r="BQ51" i="2"/>
  <c r="BA51" i="2"/>
  <c r="BQ50" i="2"/>
  <c r="BA50" i="2"/>
  <c r="BQ49" i="2"/>
  <c r="BA49" i="2"/>
  <c r="BQ48" i="2"/>
  <c r="BA48" i="2"/>
  <c r="BQ47" i="2"/>
  <c r="BA47" i="2"/>
  <c r="BQ46" i="2"/>
  <c r="BA46" i="2"/>
  <c r="BQ45" i="2"/>
  <c r="BA45" i="2"/>
  <c r="BQ44" i="2"/>
  <c r="BA44" i="2"/>
  <c r="BQ43" i="2"/>
  <c r="BA43" i="2"/>
  <c r="BQ42" i="2"/>
  <c r="BA42" i="2"/>
  <c r="BT41" i="2"/>
  <c r="BH41" i="2"/>
  <c r="AX41" i="2"/>
  <c r="BT40" i="2"/>
  <c r="BH40" i="2"/>
  <c r="AX40" i="2"/>
  <c r="BT39" i="2"/>
  <c r="BH39" i="2"/>
  <c r="AX39" i="2"/>
  <c r="BT38" i="2"/>
  <c r="BH38" i="2"/>
  <c r="AX38" i="2"/>
  <c r="BT37" i="2"/>
  <c r="BH37" i="2"/>
  <c r="AX37" i="2"/>
  <c r="BT36" i="2"/>
  <c r="BH36" i="2"/>
  <c r="AX36" i="2"/>
  <c r="BT35" i="2"/>
  <c r="BH35" i="2"/>
  <c r="AX35" i="2"/>
  <c r="BT34" i="2"/>
  <c r="BH34" i="2"/>
  <c r="AX34" i="2"/>
  <c r="BT33" i="2"/>
  <c r="BH33" i="2"/>
  <c r="AX33" i="2"/>
  <c r="BT32" i="2"/>
  <c r="BH32" i="2"/>
  <c r="AX32" i="2"/>
  <c r="BT31" i="2"/>
  <c r="BH31" i="2"/>
  <c r="AX31" i="2"/>
  <c r="BT30" i="2"/>
  <c r="BH30" i="2"/>
  <c r="AX30" i="2"/>
  <c r="BT29" i="2"/>
  <c r="BH29" i="2"/>
  <c r="AX29" i="2"/>
  <c r="BT28" i="2"/>
  <c r="BH28" i="2"/>
  <c r="AX28" i="2"/>
  <c r="BT27" i="2"/>
  <c r="BH27" i="2"/>
  <c r="AX27" i="2"/>
  <c r="BT26" i="2"/>
  <c r="BH26" i="2"/>
  <c r="AX26" i="2"/>
  <c r="BT25" i="2"/>
  <c r="BK25" i="2"/>
  <c r="BC25" i="2"/>
  <c r="AU25" i="2"/>
  <c r="BS24" i="2"/>
  <c r="BK24" i="2"/>
  <c r="BC24" i="2"/>
  <c r="AU24" i="2"/>
  <c r="BS23" i="2"/>
  <c r="BK23" i="2"/>
  <c r="BC23" i="2"/>
  <c r="AU23" i="2"/>
  <c r="BS22" i="2"/>
  <c r="BK22" i="2"/>
  <c r="BC22" i="2"/>
  <c r="AU22" i="2"/>
  <c r="BS21" i="2"/>
  <c r="BK21" i="2"/>
  <c r="BC21" i="2"/>
  <c r="JS174" i="1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BC117" i="2"/>
  <c r="BO116" i="2"/>
  <c r="AS116" i="2"/>
  <c r="BC115" i="2"/>
  <c r="BO114" i="2"/>
  <c r="AS114" i="2"/>
  <c r="BC113" i="2"/>
  <c r="BO112" i="2"/>
  <c r="AS112" i="2"/>
  <c r="BC111" i="2"/>
  <c r="BO110" i="2"/>
  <c r="AS110" i="2"/>
  <c r="BC109" i="2"/>
  <c r="BP108" i="2"/>
  <c r="AZ108" i="2"/>
  <c r="BP107" i="2"/>
  <c r="AZ107" i="2"/>
  <c r="BP106" i="2"/>
  <c r="AZ106" i="2"/>
  <c r="BP105" i="2"/>
  <c r="AZ105" i="2"/>
  <c r="BP104" i="2"/>
  <c r="AZ104" i="2"/>
  <c r="BP103" i="2"/>
  <c r="AZ103" i="2"/>
  <c r="BP102" i="2"/>
  <c r="AZ102" i="2"/>
  <c r="BP101" i="2"/>
  <c r="AZ101" i="2"/>
  <c r="BP100" i="2"/>
  <c r="AZ100" i="2"/>
  <c r="BP99" i="2"/>
  <c r="AZ99" i="2"/>
  <c r="BP98" i="2"/>
  <c r="AZ98" i="2"/>
  <c r="BP97" i="2"/>
  <c r="AZ97" i="2"/>
  <c r="BP96" i="2"/>
  <c r="AZ96" i="2"/>
  <c r="BP95" i="2"/>
  <c r="AZ95" i="2"/>
  <c r="BP94" i="2"/>
  <c r="AZ94" i="2"/>
  <c r="BP93" i="2"/>
  <c r="AZ93" i="2"/>
  <c r="BP92" i="2"/>
  <c r="AZ92" i="2"/>
  <c r="BP91" i="2"/>
  <c r="AZ91" i="2"/>
  <c r="BP90" i="2"/>
  <c r="AZ90" i="2"/>
  <c r="BP89" i="2"/>
  <c r="AZ89" i="2"/>
  <c r="BP88" i="2"/>
  <c r="AZ88" i="2"/>
  <c r="BP87" i="2"/>
  <c r="AZ87" i="2"/>
  <c r="BP86" i="2"/>
  <c r="AZ86" i="2"/>
  <c r="BP85" i="2"/>
  <c r="AZ85" i="2"/>
  <c r="BP84" i="2"/>
  <c r="AZ84" i="2"/>
  <c r="BP83" i="2"/>
  <c r="AZ83" i="2"/>
  <c r="BP82" i="2"/>
  <c r="AZ82" i="2"/>
  <c r="BP81" i="2"/>
  <c r="AZ81" i="2"/>
  <c r="BP80" i="2"/>
  <c r="AZ80" i="2"/>
  <c r="BP79" i="2"/>
  <c r="AZ79" i="2"/>
  <c r="BP78" i="2"/>
  <c r="AZ78" i="2"/>
  <c r="BP77" i="2"/>
  <c r="AZ77" i="2"/>
  <c r="BP76" i="2"/>
  <c r="AZ76" i="2"/>
  <c r="BP75" i="2"/>
  <c r="AZ75" i="2"/>
  <c r="BP74" i="2"/>
  <c r="AZ74" i="2"/>
  <c r="BP73" i="2"/>
  <c r="AZ73" i="2"/>
  <c r="BP72" i="2"/>
  <c r="AZ72" i="2"/>
  <c r="BP71" i="2"/>
  <c r="AZ71" i="2"/>
  <c r="BP70" i="2"/>
  <c r="AZ70" i="2"/>
  <c r="BP69" i="2"/>
  <c r="AZ69" i="2"/>
  <c r="BP68" i="2"/>
  <c r="AZ68" i="2"/>
  <c r="BP67" i="2"/>
  <c r="AZ67" i="2"/>
  <c r="BP66" i="2"/>
  <c r="AZ66" i="2"/>
  <c r="BP65" i="2"/>
  <c r="AZ65" i="2"/>
  <c r="BP64" i="2"/>
  <c r="AZ64" i="2"/>
  <c r="BP63" i="2"/>
  <c r="AZ63" i="2"/>
  <c r="BP62" i="2"/>
  <c r="AZ62" i="2"/>
  <c r="BP61" i="2"/>
  <c r="AZ61" i="2"/>
  <c r="BP60" i="2"/>
  <c r="AZ60" i="2"/>
  <c r="BP59" i="2"/>
  <c r="AZ59" i="2"/>
  <c r="BP58" i="2"/>
  <c r="AZ58" i="2"/>
  <c r="BP57" i="2"/>
  <c r="AZ57" i="2"/>
  <c r="BP56" i="2"/>
  <c r="AZ56" i="2"/>
  <c r="BP55" i="2"/>
  <c r="AZ55" i="2"/>
  <c r="BP54" i="2"/>
  <c r="AZ54" i="2"/>
  <c r="BP53" i="2"/>
  <c r="AZ53" i="2"/>
  <c r="BP52" i="2"/>
  <c r="AZ52" i="2"/>
  <c r="BP51" i="2"/>
  <c r="AZ51" i="2"/>
  <c r="BP50" i="2"/>
  <c r="AZ50" i="2"/>
  <c r="BP49" i="2"/>
  <c r="AZ49" i="2"/>
  <c r="BP48" i="2"/>
  <c r="AZ48" i="2"/>
  <c r="BP47" i="2"/>
  <c r="AZ47" i="2"/>
  <c r="BP46" i="2"/>
  <c r="AZ46" i="2"/>
  <c r="BP45" i="2"/>
  <c r="AZ45" i="2"/>
  <c r="BP44" i="2"/>
  <c r="AZ44" i="2"/>
  <c r="BP43" i="2"/>
  <c r="AZ43" i="2"/>
  <c r="BP42" i="2"/>
  <c r="AZ42" i="2"/>
  <c r="BQ41" i="2"/>
  <c r="BG41" i="2"/>
  <c r="AW41" i="2"/>
  <c r="BQ40" i="2"/>
  <c r="BG40" i="2"/>
  <c r="AW40" i="2"/>
  <c r="BQ39" i="2"/>
  <c r="BG39" i="2"/>
  <c r="AW39" i="2"/>
  <c r="BQ38" i="2"/>
  <c r="BG38" i="2"/>
  <c r="AW38" i="2"/>
  <c r="BQ37" i="2"/>
  <c r="BG37" i="2"/>
  <c r="AW37" i="2"/>
  <c r="BQ36" i="2"/>
  <c r="BG36" i="2"/>
  <c r="AW36" i="2"/>
  <c r="BQ35" i="2"/>
  <c r="BG35" i="2"/>
  <c r="AW35" i="2"/>
  <c r="BQ34" i="2"/>
  <c r="BG34" i="2"/>
  <c r="AW34" i="2"/>
  <c r="BQ33" i="2"/>
  <c r="BG33" i="2"/>
  <c r="AW33" i="2"/>
  <c r="BQ32" i="2"/>
  <c r="BG32" i="2"/>
  <c r="AW32" i="2"/>
  <c r="BQ31" i="2"/>
  <c r="BG31" i="2"/>
  <c r="AW31" i="2"/>
  <c r="BQ30" i="2"/>
  <c r="BG30" i="2"/>
  <c r="AW30" i="2"/>
  <c r="BQ29" i="2"/>
  <c r="BG29" i="2"/>
  <c r="AW29" i="2"/>
  <c r="BQ28" i="2"/>
  <c r="BG28" i="2"/>
  <c r="AW28" i="2"/>
  <c r="BQ27" i="2"/>
  <c r="BG27" i="2"/>
  <c r="AW27" i="2"/>
  <c r="BQ26" i="2"/>
  <c r="BG26" i="2"/>
  <c r="AW26" i="2"/>
  <c r="BR25" i="2"/>
  <c r="BJ25" i="2"/>
  <c r="BB25" i="2"/>
  <c r="AT25" i="2"/>
  <c r="BR24" i="2"/>
  <c r="BJ24" i="2"/>
  <c r="BB24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P117" i="2"/>
  <c r="AT117" i="2"/>
  <c r="BE116" i="2"/>
  <c r="BP115" i="2"/>
  <c r="AT115" i="2"/>
  <c r="BE114" i="2"/>
  <c r="BP113" i="2"/>
  <c r="AT113" i="2"/>
  <c r="BE112" i="2"/>
  <c r="BP111" i="2"/>
  <c r="AT111" i="2"/>
  <c r="BE110" i="2"/>
  <c r="BP109" i="2"/>
  <c r="AT109" i="2"/>
  <c r="BI108" i="2"/>
  <c r="AS108" i="2"/>
  <c r="BI107" i="2"/>
  <c r="AS107" i="2"/>
  <c r="BI106" i="2"/>
  <c r="AS106" i="2"/>
  <c r="BI105" i="2"/>
  <c r="AS105" i="2"/>
  <c r="BI104" i="2"/>
  <c r="AS104" i="2"/>
  <c r="BI103" i="2"/>
  <c r="AS103" i="2"/>
  <c r="BI102" i="2"/>
  <c r="AS102" i="2"/>
  <c r="BI101" i="2"/>
  <c r="AS101" i="2"/>
  <c r="BI100" i="2"/>
  <c r="AS100" i="2"/>
  <c r="BI99" i="2"/>
  <c r="AS99" i="2"/>
  <c r="BI98" i="2"/>
  <c r="AS98" i="2"/>
  <c r="BI97" i="2"/>
  <c r="AS97" i="2"/>
  <c r="BI96" i="2"/>
  <c r="AS96" i="2"/>
  <c r="BI95" i="2"/>
  <c r="AS95" i="2"/>
  <c r="BI94" i="2"/>
  <c r="AS94" i="2"/>
  <c r="BI93" i="2"/>
  <c r="AS93" i="2"/>
  <c r="BI92" i="2"/>
  <c r="AS92" i="2"/>
  <c r="BI91" i="2"/>
  <c r="AS91" i="2"/>
  <c r="BI90" i="2"/>
  <c r="AS90" i="2"/>
  <c r="BI89" i="2"/>
  <c r="AS89" i="2"/>
  <c r="BI88" i="2"/>
  <c r="AS88" i="2"/>
  <c r="BI87" i="2"/>
  <c r="AS87" i="2"/>
  <c r="BI86" i="2"/>
  <c r="AS86" i="2"/>
  <c r="BI85" i="2"/>
  <c r="AS85" i="2"/>
  <c r="BI84" i="2"/>
  <c r="AS84" i="2"/>
  <c r="BI83" i="2"/>
  <c r="AS83" i="2"/>
  <c r="BI82" i="2"/>
  <c r="AS82" i="2"/>
  <c r="BI81" i="2"/>
  <c r="AS81" i="2"/>
  <c r="BI80" i="2"/>
  <c r="AS80" i="2"/>
  <c r="BI79" i="2"/>
  <c r="AS79" i="2"/>
  <c r="BI78" i="2"/>
  <c r="AS78" i="2"/>
  <c r="BI77" i="2"/>
  <c r="AS77" i="2"/>
  <c r="BI76" i="2"/>
  <c r="AS76" i="2"/>
  <c r="BI75" i="2"/>
  <c r="AS75" i="2"/>
  <c r="BI74" i="2"/>
  <c r="AS74" i="2"/>
  <c r="BI73" i="2"/>
  <c r="AS73" i="2"/>
  <c r="BI72" i="2"/>
  <c r="AS72" i="2"/>
  <c r="BI71" i="2"/>
  <c r="AS71" i="2"/>
  <c r="BI70" i="2"/>
  <c r="AS70" i="2"/>
  <c r="BI69" i="2"/>
  <c r="AS69" i="2"/>
  <c r="BI68" i="2"/>
  <c r="AS68" i="2"/>
  <c r="BI67" i="2"/>
  <c r="AS67" i="2"/>
  <c r="BI66" i="2"/>
  <c r="AS66" i="2"/>
  <c r="BI65" i="2"/>
  <c r="AS65" i="2"/>
  <c r="BI64" i="2"/>
  <c r="AS64" i="2"/>
  <c r="BI63" i="2"/>
  <c r="AS63" i="2"/>
  <c r="BI62" i="2"/>
  <c r="AS62" i="2"/>
  <c r="BI61" i="2"/>
  <c r="AS61" i="2"/>
  <c r="BI60" i="2"/>
  <c r="AS60" i="2"/>
  <c r="BI59" i="2"/>
  <c r="AS59" i="2"/>
  <c r="BI58" i="2"/>
  <c r="AS58" i="2"/>
  <c r="BI57" i="2"/>
  <c r="AS57" i="2"/>
  <c r="BI56" i="2"/>
  <c r="AS56" i="2"/>
  <c r="BI55" i="2"/>
  <c r="AS55" i="2"/>
  <c r="BI54" i="2"/>
  <c r="AS54" i="2"/>
  <c r="BI53" i="2"/>
  <c r="AS53" i="2"/>
  <c r="BI52" i="2"/>
  <c r="AS52" i="2"/>
  <c r="BI51" i="2"/>
  <c r="AS51" i="2"/>
  <c r="BI50" i="2"/>
  <c r="AS50" i="2"/>
  <c r="BI49" i="2"/>
  <c r="AS49" i="2"/>
  <c r="BI48" i="2"/>
  <c r="AS48" i="2"/>
  <c r="BI47" i="2"/>
  <c r="AS47" i="2"/>
  <c r="BI46" i="2"/>
  <c r="AS46" i="2"/>
  <c r="BI45" i="2"/>
  <c r="AS45" i="2"/>
  <c r="BI44" i="2"/>
  <c r="AS44" i="2"/>
  <c r="BI43" i="2"/>
  <c r="AS43" i="2"/>
  <c r="BI42" i="2"/>
  <c r="AS42" i="2"/>
  <c r="BN41" i="2"/>
  <c r="BD41" i="2"/>
  <c r="AR41" i="2"/>
  <c r="BN40" i="2"/>
  <c r="BD40" i="2"/>
  <c r="AR40" i="2"/>
  <c r="BN39" i="2"/>
  <c r="BD39" i="2"/>
  <c r="AR39" i="2"/>
  <c r="BN38" i="2"/>
  <c r="BD38" i="2"/>
  <c r="AR38" i="2"/>
  <c r="BN37" i="2"/>
  <c r="BD37" i="2"/>
  <c r="AR37" i="2"/>
  <c r="BN36" i="2"/>
  <c r="BD36" i="2"/>
  <c r="AR36" i="2"/>
  <c r="BN35" i="2"/>
  <c r="BD35" i="2"/>
  <c r="AR35" i="2"/>
  <c r="BN34" i="2"/>
  <c r="BD34" i="2"/>
  <c r="AR34" i="2"/>
  <c r="BN33" i="2"/>
  <c r="BD33" i="2"/>
  <c r="AR33" i="2"/>
  <c r="BN32" i="2"/>
  <c r="BD32" i="2"/>
  <c r="AR32" i="2"/>
  <c r="BN31" i="2"/>
  <c r="BD31" i="2"/>
  <c r="BM196" i="2"/>
  <c r="BM195" i="2"/>
  <c r="BM194" i="2"/>
  <c r="BM193" i="2"/>
  <c r="BM192" i="2"/>
  <c r="BM191" i="2"/>
  <c r="BM190" i="2"/>
  <c r="BM189" i="2"/>
  <c r="BM188" i="2"/>
  <c r="BM187" i="2"/>
  <c r="BM186" i="2"/>
  <c r="BM185" i="2"/>
  <c r="BM184" i="2"/>
  <c r="BM183" i="2"/>
  <c r="BM182" i="2"/>
  <c r="BM181" i="2"/>
  <c r="BM180" i="2"/>
  <c r="BM179" i="2"/>
  <c r="BM178" i="2"/>
  <c r="BM177" i="2"/>
  <c r="BM176" i="2"/>
  <c r="BM175" i="2"/>
  <c r="BM174" i="2"/>
  <c r="BM173" i="2"/>
  <c r="BM172" i="2"/>
  <c r="BM171" i="2"/>
  <c r="BM170" i="2"/>
  <c r="BM169" i="2"/>
  <c r="BM168" i="2"/>
  <c r="BM167" i="2"/>
  <c r="BM166" i="2"/>
  <c r="BM165" i="2"/>
  <c r="BM164" i="2"/>
  <c r="BM163" i="2"/>
  <c r="BM162" i="2"/>
  <c r="BM161" i="2"/>
  <c r="BM160" i="2"/>
  <c r="BM159" i="2"/>
  <c r="BM158" i="2"/>
  <c r="BM157" i="2"/>
  <c r="BM156" i="2"/>
  <c r="BM155" i="2"/>
  <c r="BM154" i="2"/>
  <c r="BM153" i="2"/>
  <c r="BM152" i="2"/>
  <c r="BM151" i="2"/>
  <c r="BM150" i="2"/>
  <c r="BM149" i="2"/>
  <c r="BM148" i="2"/>
  <c r="BM147" i="2"/>
  <c r="BM146" i="2"/>
  <c r="BM145" i="2"/>
  <c r="BM144" i="2"/>
  <c r="BM143" i="2"/>
  <c r="BM142" i="2"/>
  <c r="BM141" i="2"/>
  <c r="BM140" i="2"/>
  <c r="BM139" i="2"/>
  <c r="BM138" i="2"/>
  <c r="BM137" i="2"/>
  <c r="BM136" i="2"/>
  <c r="BM135" i="2"/>
  <c r="BM134" i="2"/>
  <c r="BM133" i="2"/>
  <c r="BM132" i="2"/>
  <c r="BM131" i="2"/>
  <c r="BM130" i="2"/>
  <c r="BM129" i="2"/>
  <c r="BM128" i="2"/>
  <c r="BM127" i="2"/>
  <c r="BM126" i="2"/>
  <c r="BM125" i="2"/>
  <c r="BM124" i="2"/>
  <c r="BM123" i="2"/>
  <c r="BM122" i="2"/>
  <c r="BM121" i="2"/>
  <c r="BM120" i="2"/>
  <c r="BM119" i="2"/>
  <c r="BM118" i="2"/>
  <c r="BO117" i="2"/>
  <c r="AS117" i="2"/>
  <c r="BC116" i="2"/>
  <c r="BO115" i="2"/>
  <c r="AS115" i="2"/>
  <c r="BC114" i="2"/>
  <c r="BO113" i="2"/>
  <c r="AS113" i="2"/>
  <c r="BC112" i="2"/>
  <c r="BO111" i="2"/>
  <c r="AS111" i="2"/>
  <c r="BC110" i="2"/>
  <c r="BO109" i="2"/>
  <c r="AS109" i="2"/>
  <c r="BH108" i="2"/>
  <c r="AR108" i="2"/>
  <c r="BH107" i="2"/>
  <c r="AR107" i="2"/>
  <c r="BH106" i="2"/>
  <c r="AR106" i="2"/>
  <c r="BH105" i="2"/>
  <c r="AR105" i="2"/>
  <c r="BH104" i="2"/>
  <c r="AR104" i="2"/>
  <c r="BH103" i="2"/>
  <c r="AR103" i="2"/>
  <c r="BH102" i="2"/>
  <c r="AR102" i="2"/>
  <c r="BH101" i="2"/>
  <c r="AR101" i="2"/>
  <c r="BH100" i="2"/>
  <c r="AR100" i="2"/>
  <c r="BH99" i="2"/>
  <c r="AR99" i="2"/>
  <c r="BH98" i="2"/>
  <c r="AR98" i="2"/>
  <c r="BH97" i="2"/>
  <c r="AR97" i="2"/>
  <c r="BH96" i="2"/>
  <c r="AR96" i="2"/>
  <c r="BH95" i="2"/>
  <c r="AR95" i="2"/>
  <c r="BH94" i="2"/>
  <c r="AR94" i="2"/>
  <c r="BH93" i="2"/>
  <c r="AR93" i="2"/>
  <c r="BH92" i="2"/>
  <c r="AR92" i="2"/>
  <c r="BH91" i="2"/>
  <c r="AR91" i="2"/>
  <c r="BH90" i="2"/>
  <c r="AR90" i="2"/>
  <c r="BH89" i="2"/>
  <c r="AR89" i="2"/>
  <c r="BH88" i="2"/>
  <c r="AR88" i="2"/>
  <c r="BH87" i="2"/>
  <c r="AR87" i="2"/>
  <c r="BH86" i="2"/>
  <c r="AR86" i="2"/>
  <c r="BH85" i="2"/>
  <c r="AR85" i="2"/>
  <c r="BH84" i="2"/>
  <c r="AR84" i="2"/>
  <c r="BH83" i="2"/>
  <c r="AR83" i="2"/>
  <c r="BH82" i="2"/>
  <c r="AR82" i="2"/>
  <c r="BH81" i="2"/>
  <c r="AR81" i="2"/>
  <c r="BH80" i="2"/>
  <c r="AR80" i="2"/>
  <c r="BH79" i="2"/>
  <c r="AR79" i="2"/>
  <c r="BH78" i="2"/>
  <c r="AR78" i="2"/>
  <c r="BH77" i="2"/>
  <c r="AR77" i="2"/>
  <c r="BH76" i="2"/>
  <c r="AR76" i="2"/>
  <c r="BH75" i="2"/>
  <c r="AR75" i="2"/>
  <c r="BH74" i="2"/>
  <c r="AR74" i="2"/>
  <c r="BH73" i="2"/>
  <c r="AR73" i="2"/>
  <c r="BH72" i="2"/>
  <c r="AR72" i="2"/>
  <c r="BH71" i="2"/>
  <c r="AR71" i="2"/>
  <c r="BH70" i="2"/>
  <c r="AR70" i="2"/>
  <c r="BH69" i="2"/>
  <c r="AR69" i="2"/>
  <c r="BH68" i="2"/>
  <c r="AR68" i="2"/>
  <c r="BH67" i="2"/>
  <c r="AR67" i="2"/>
  <c r="BH66" i="2"/>
  <c r="AR66" i="2"/>
  <c r="BH65" i="2"/>
  <c r="AR65" i="2"/>
  <c r="BH64" i="2"/>
  <c r="AR64" i="2"/>
  <c r="BH63" i="2"/>
  <c r="AR63" i="2"/>
  <c r="BH62" i="2"/>
  <c r="AR62" i="2"/>
  <c r="BH61" i="2"/>
  <c r="AR61" i="2"/>
  <c r="BH60" i="2"/>
  <c r="AR60" i="2"/>
  <c r="BH59" i="2"/>
  <c r="AR59" i="2"/>
  <c r="BH58" i="2"/>
  <c r="AR58" i="2"/>
  <c r="BH57" i="2"/>
  <c r="AR57" i="2"/>
  <c r="BH56" i="2"/>
  <c r="AR56" i="2"/>
  <c r="BH55" i="2"/>
  <c r="AR55" i="2"/>
  <c r="BH54" i="2"/>
  <c r="AR54" i="2"/>
  <c r="BH53" i="2"/>
  <c r="AR53" i="2"/>
  <c r="BH52" i="2"/>
  <c r="AR52" i="2"/>
  <c r="BH51" i="2"/>
  <c r="AR51" i="2"/>
  <c r="BH50" i="2"/>
  <c r="AR50" i="2"/>
  <c r="BH49" i="2"/>
  <c r="AR49" i="2"/>
  <c r="BH48" i="2"/>
  <c r="AR48" i="2"/>
  <c r="BH47" i="2"/>
  <c r="AR47" i="2"/>
  <c r="BH46" i="2"/>
  <c r="AR46" i="2"/>
  <c r="BH45" i="2"/>
  <c r="AR45" i="2"/>
  <c r="BH44" i="2"/>
  <c r="AR44" i="2"/>
  <c r="BH43" i="2"/>
  <c r="AR43" i="2"/>
  <c r="BH42" i="2"/>
  <c r="AR42" i="2"/>
  <c r="BM41" i="2"/>
  <c r="BA41" i="2"/>
  <c r="AQ41" i="2"/>
  <c r="BM40" i="2"/>
  <c r="BA40" i="2"/>
  <c r="AQ40" i="2"/>
  <c r="BM39" i="2"/>
  <c r="BA39" i="2"/>
  <c r="AQ39" i="2"/>
  <c r="BM38" i="2"/>
  <c r="BA38" i="2"/>
  <c r="AQ38" i="2"/>
  <c r="BM37" i="2"/>
  <c r="BA37" i="2"/>
  <c r="AQ37" i="2"/>
  <c r="BM36" i="2"/>
  <c r="BA36" i="2"/>
  <c r="AQ36" i="2"/>
  <c r="BM35" i="2"/>
  <c r="BA35" i="2"/>
  <c r="AQ35" i="2"/>
  <c r="BM34" i="2"/>
  <c r="BA34" i="2"/>
  <c r="AQ34" i="2"/>
  <c r="BM33" i="2"/>
  <c r="BA33" i="2"/>
  <c r="AQ33" i="2"/>
  <c r="BM32" i="2"/>
  <c r="BA32" i="2"/>
  <c r="AQ32" i="2"/>
  <c r="BM31" i="2"/>
  <c r="JR189" i="1"/>
  <c r="AS195" i="2"/>
  <c r="AS193" i="2"/>
  <c r="AS191" i="2"/>
  <c r="AS189" i="2"/>
  <c r="AS187" i="2"/>
  <c r="AS185" i="2"/>
  <c r="AS183" i="2"/>
  <c r="AS181" i="2"/>
  <c r="AS179" i="2"/>
  <c r="AS177" i="2"/>
  <c r="AS175" i="2"/>
  <c r="AS173" i="2"/>
  <c r="AS171" i="2"/>
  <c r="AS169" i="2"/>
  <c r="AS167" i="2"/>
  <c r="AS165" i="2"/>
  <c r="AS163" i="2"/>
  <c r="AS161" i="2"/>
  <c r="AS159" i="2"/>
  <c r="AS157" i="2"/>
  <c r="AS155" i="2"/>
  <c r="AS153" i="2"/>
  <c r="AS151" i="2"/>
  <c r="AS149" i="2"/>
  <c r="AS147" i="2"/>
  <c r="AS145" i="2"/>
  <c r="AS143" i="2"/>
  <c r="AS141" i="2"/>
  <c r="AS139" i="2"/>
  <c r="AS137" i="2"/>
  <c r="AS135" i="2"/>
  <c r="AS133" i="2"/>
  <c r="AS131" i="2"/>
  <c r="AS129" i="2"/>
  <c r="AS127" i="2"/>
  <c r="AS125" i="2"/>
  <c r="AS123" i="2"/>
  <c r="AS121" i="2"/>
  <c r="AS119" i="2"/>
  <c r="BB117" i="2"/>
  <c r="AR116" i="2"/>
  <c r="BM114" i="2"/>
  <c r="BB113" i="2"/>
  <c r="AR112" i="2"/>
  <c r="BM110" i="2"/>
  <c r="BB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BF41" i="2"/>
  <c r="BP40" i="2"/>
  <c r="AV40" i="2"/>
  <c r="BF39" i="2"/>
  <c r="BP38" i="2"/>
  <c r="AV38" i="2"/>
  <c r="BF37" i="2"/>
  <c r="BP36" i="2"/>
  <c r="AV36" i="2"/>
  <c r="BF35" i="2"/>
  <c r="BP34" i="2"/>
  <c r="AV34" i="2"/>
  <c r="BF33" i="2"/>
  <c r="BP32" i="2"/>
  <c r="AV32" i="2"/>
  <c r="BF31" i="2"/>
  <c r="AQ31" i="2"/>
  <c r="BI30" i="2"/>
  <c r="AS30" i="2"/>
  <c r="BM29" i="2"/>
  <c r="AY29" i="2"/>
  <c r="BO28" i="2"/>
  <c r="BA28" i="2"/>
  <c r="BU27" i="2"/>
  <c r="BE27" i="2"/>
  <c r="AQ27" i="2"/>
  <c r="BI26" i="2"/>
  <c r="AS26" i="2"/>
  <c r="BN25" i="2"/>
  <c r="BD25" i="2"/>
  <c r="AR25" i="2"/>
  <c r="BN24" i="2"/>
  <c r="BD24" i="2"/>
  <c r="AS24" i="2"/>
  <c r="BP23" i="2"/>
  <c r="BG23" i="2"/>
  <c r="AX23" i="2"/>
  <c r="BU22" i="2"/>
  <c r="BL22" i="2"/>
  <c r="BB22" i="2"/>
  <c r="AS22" i="2"/>
  <c r="BP21" i="2"/>
  <c r="BG21" i="2"/>
  <c r="AX21" i="2"/>
  <c r="AP21" i="2"/>
  <c r="BN20" i="2"/>
  <c r="BF20" i="2"/>
  <c r="AX20" i="2"/>
  <c r="AP20" i="2"/>
  <c r="BN19" i="2"/>
  <c r="BF19" i="2"/>
  <c r="AX19" i="2"/>
  <c r="AP19" i="2"/>
  <c r="BN18" i="2"/>
  <c r="BF18" i="2"/>
  <c r="AX18" i="2"/>
  <c r="AP18" i="2"/>
  <c r="BN17" i="2"/>
  <c r="BF17" i="2"/>
  <c r="AX17" i="2"/>
  <c r="AP17" i="2"/>
  <c r="BN16" i="2"/>
  <c r="BF16" i="2"/>
  <c r="AX16" i="2"/>
  <c r="AP16" i="2"/>
  <c r="BN15" i="2"/>
  <c r="BF15" i="2"/>
  <c r="AX15" i="2"/>
  <c r="AP15" i="2"/>
  <c r="BN14" i="2"/>
  <c r="BF14" i="2"/>
  <c r="AX14" i="2"/>
  <c r="AP14" i="2"/>
  <c r="BN13" i="2"/>
  <c r="BF13" i="2"/>
  <c r="AX13" i="2"/>
  <c r="AP13" i="2"/>
  <c r="BN12" i="2"/>
  <c r="BF12" i="2"/>
  <c r="AX12" i="2"/>
  <c r="AP12" i="2"/>
  <c r="BN11" i="2"/>
  <c r="BF11" i="2"/>
  <c r="AX11" i="2"/>
  <c r="AP11" i="2"/>
  <c r="BN10" i="2"/>
  <c r="BF10" i="2"/>
  <c r="AX10" i="2"/>
  <c r="AP10" i="2"/>
  <c r="BN9" i="2"/>
  <c r="BF9" i="2"/>
  <c r="AX9" i="2"/>
  <c r="AP9" i="2"/>
  <c r="BN8" i="2"/>
  <c r="BF8" i="2"/>
  <c r="AX8" i="2"/>
  <c r="AP8" i="2"/>
  <c r="BN7" i="2"/>
  <c r="BF7" i="2"/>
  <c r="AX7" i="2"/>
  <c r="AP7" i="2"/>
  <c r="BN6" i="2"/>
  <c r="BF6" i="2"/>
  <c r="AX6" i="2"/>
  <c r="AP6" i="2"/>
  <c r="AX5" i="2"/>
  <c r="BF5" i="2"/>
  <c r="BN5" i="2"/>
  <c r="AP5" i="2"/>
  <c r="K6" i="2"/>
  <c r="S6" i="2"/>
  <c r="AA6" i="2"/>
  <c r="AI6" i="2"/>
  <c r="K7" i="2"/>
  <c r="S7" i="2"/>
  <c r="AA7" i="2"/>
  <c r="AI7" i="2"/>
  <c r="K8" i="2"/>
  <c r="S8" i="2"/>
  <c r="AA8" i="2"/>
  <c r="AI8" i="2"/>
  <c r="K9" i="2"/>
  <c r="S9" i="2"/>
  <c r="AA9" i="2"/>
  <c r="AI9" i="2"/>
  <c r="K10" i="2"/>
  <c r="S10" i="2"/>
  <c r="AA10" i="2"/>
  <c r="AI10" i="2"/>
  <c r="K11" i="2"/>
  <c r="S11" i="2"/>
  <c r="AA11" i="2"/>
  <c r="AI11" i="2"/>
  <c r="K12" i="2"/>
  <c r="S12" i="2"/>
  <c r="AA12" i="2"/>
  <c r="AI12" i="2"/>
  <c r="K13" i="2"/>
  <c r="S13" i="2"/>
  <c r="AA13" i="2"/>
  <c r="AI13" i="2"/>
  <c r="K14" i="2"/>
  <c r="S14" i="2"/>
  <c r="AA14" i="2"/>
  <c r="AI14" i="2"/>
  <c r="K15" i="2"/>
  <c r="S15" i="2"/>
  <c r="AA15" i="2"/>
  <c r="AI15" i="2"/>
  <c r="K16" i="2"/>
  <c r="S16" i="2"/>
  <c r="AA16" i="2"/>
  <c r="AI16" i="2"/>
  <c r="K17" i="2"/>
  <c r="S17" i="2"/>
  <c r="AA17" i="2"/>
  <c r="AI17" i="2"/>
  <c r="K18" i="2"/>
  <c r="S18" i="2"/>
  <c r="AA18" i="2"/>
  <c r="AI18" i="2"/>
  <c r="K19" i="2"/>
  <c r="S19" i="2"/>
  <c r="AA19" i="2"/>
  <c r="AI19" i="2"/>
  <c r="K20" i="2"/>
  <c r="S20" i="2"/>
  <c r="AA20" i="2"/>
  <c r="AI20" i="2"/>
  <c r="K21" i="2"/>
  <c r="S21" i="2"/>
  <c r="AA21" i="2"/>
  <c r="AI21" i="2"/>
  <c r="K22" i="2"/>
  <c r="S22" i="2"/>
  <c r="AA22" i="2"/>
  <c r="AI22" i="2"/>
  <c r="K23" i="2"/>
  <c r="S23" i="2"/>
  <c r="AA23" i="2"/>
  <c r="AI23" i="2"/>
  <c r="K24" i="2"/>
  <c r="S24" i="2"/>
  <c r="AA24" i="2"/>
  <c r="AI24" i="2"/>
  <c r="K25" i="2"/>
  <c r="S25" i="2"/>
  <c r="AA25" i="2"/>
  <c r="AI25" i="2"/>
  <c r="K26" i="2"/>
  <c r="S26" i="2"/>
  <c r="AA26" i="2"/>
  <c r="AI26" i="2"/>
  <c r="K27" i="2"/>
  <c r="S27" i="2"/>
  <c r="AA27" i="2"/>
  <c r="AI27" i="2"/>
  <c r="K28" i="2"/>
  <c r="S28" i="2"/>
  <c r="AA28" i="2"/>
  <c r="AI28" i="2"/>
  <c r="K29" i="2"/>
  <c r="S29" i="2"/>
  <c r="AA29" i="2"/>
  <c r="AI29" i="2"/>
  <c r="K30" i="2"/>
  <c r="S30" i="2"/>
  <c r="AA30" i="2"/>
  <c r="AI30" i="2"/>
  <c r="K31" i="2"/>
  <c r="S31" i="2"/>
  <c r="AA31" i="2"/>
  <c r="AI31" i="2"/>
  <c r="K32" i="2"/>
  <c r="S32" i="2"/>
  <c r="AA32" i="2"/>
  <c r="AI32" i="2"/>
  <c r="K33" i="2"/>
  <c r="S33" i="2"/>
  <c r="AA33" i="2"/>
  <c r="AI33" i="2"/>
  <c r="K34" i="2"/>
  <c r="S34" i="2"/>
  <c r="AA34" i="2"/>
  <c r="AI34" i="2"/>
  <c r="K35" i="2"/>
  <c r="S35" i="2"/>
  <c r="AA35" i="2"/>
  <c r="AI35" i="2"/>
  <c r="K36" i="2"/>
  <c r="S36" i="2"/>
  <c r="AA36" i="2"/>
  <c r="AI36" i="2"/>
  <c r="K37" i="2"/>
  <c r="S37" i="2"/>
  <c r="AA37" i="2"/>
  <c r="AI37" i="2"/>
  <c r="K38" i="2"/>
  <c r="S38" i="2"/>
  <c r="AA38" i="2"/>
  <c r="AI38" i="2"/>
  <c r="K39" i="2"/>
  <c r="S39" i="2"/>
  <c r="AA39" i="2"/>
  <c r="AI39" i="2"/>
  <c r="K40" i="2"/>
  <c r="S40" i="2"/>
  <c r="AA40" i="2"/>
  <c r="AI40" i="2"/>
  <c r="K41" i="2"/>
  <c r="S41" i="2"/>
  <c r="AA41" i="2"/>
  <c r="AI41" i="2"/>
  <c r="K42" i="2"/>
  <c r="S42" i="2"/>
  <c r="AA42" i="2"/>
  <c r="AI42" i="2"/>
  <c r="K43" i="2"/>
  <c r="S43" i="2"/>
  <c r="AA43" i="2"/>
  <c r="AI43" i="2"/>
  <c r="K44" i="2"/>
  <c r="S44" i="2"/>
  <c r="AA44" i="2"/>
  <c r="AI44" i="2"/>
  <c r="K45" i="2"/>
  <c r="S45" i="2"/>
  <c r="AA45" i="2"/>
  <c r="AI45" i="2"/>
  <c r="K46" i="2"/>
  <c r="S46" i="2"/>
  <c r="AA46" i="2"/>
  <c r="AI46" i="2"/>
  <c r="K47" i="2"/>
  <c r="S47" i="2"/>
  <c r="AA47" i="2"/>
  <c r="AI47" i="2"/>
  <c r="K48" i="2"/>
  <c r="S48" i="2"/>
  <c r="AA48" i="2"/>
  <c r="AI48" i="2"/>
  <c r="K49" i="2"/>
  <c r="S49" i="2"/>
  <c r="AA49" i="2"/>
  <c r="AI49" i="2"/>
  <c r="K50" i="2"/>
  <c r="S50" i="2"/>
  <c r="AA50" i="2"/>
  <c r="AI50" i="2"/>
  <c r="K51" i="2"/>
  <c r="S51" i="2"/>
  <c r="AA51" i="2"/>
  <c r="AI51" i="2"/>
  <c r="K52" i="2"/>
  <c r="S52" i="2"/>
  <c r="AA52" i="2"/>
  <c r="AI52" i="2"/>
  <c r="K53" i="2"/>
  <c r="S53" i="2"/>
  <c r="AA53" i="2"/>
  <c r="AI53" i="2"/>
  <c r="K54" i="2"/>
  <c r="S54" i="2"/>
  <c r="AA54" i="2"/>
  <c r="AI54" i="2"/>
  <c r="K55" i="2"/>
  <c r="S55" i="2"/>
  <c r="AA55" i="2"/>
  <c r="AI55" i="2"/>
  <c r="K56" i="2"/>
  <c r="S56" i="2"/>
  <c r="AA56" i="2"/>
  <c r="AI56" i="2"/>
  <c r="K57" i="2"/>
  <c r="S57" i="2"/>
  <c r="AA57" i="2"/>
  <c r="AI57" i="2"/>
  <c r="K58" i="2"/>
  <c r="S58" i="2"/>
  <c r="AA58" i="2"/>
  <c r="AI58" i="2"/>
  <c r="K59" i="2"/>
  <c r="S59" i="2"/>
  <c r="AA59" i="2"/>
  <c r="AI59" i="2"/>
  <c r="K60" i="2"/>
  <c r="S60" i="2"/>
  <c r="AA60" i="2"/>
  <c r="AI60" i="2"/>
  <c r="K61" i="2"/>
  <c r="S61" i="2"/>
  <c r="AA61" i="2"/>
  <c r="AI61" i="2"/>
  <c r="K62" i="2"/>
  <c r="S62" i="2"/>
  <c r="AA62" i="2"/>
  <c r="AI62" i="2"/>
  <c r="K63" i="2"/>
  <c r="S63" i="2"/>
  <c r="AA63" i="2"/>
  <c r="AI63" i="2"/>
  <c r="K64" i="2"/>
  <c r="S64" i="2"/>
  <c r="AA64" i="2"/>
  <c r="AI64" i="2"/>
  <c r="K65" i="2"/>
  <c r="S65" i="2"/>
  <c r="AA65" i="2"/>
  <c r="AI65" i="2"/>
  <c r="K66" i="2"/>
  <c r="S66" i="2"/>
  <c r="AA66" i="2"/>
  <c r="AI66" i="2"/>
  <c r="K67" i="2"/>
  <c r="S67" i="2"/>
  <c r="AA67" i="2"/>
  <c r="AI67" i="2"/>
  <c r="K68" i="2"/>
  <c r="S68" i="2"/>
  <c r="AA68" i="2"/>
  <c r="AI68" i="2"/>
  <c r="K69" i="2"/>
  <c r="S69" i="2"/>
  <c r="AA69" i="2"/>
  <c r="AI69" i="2"/>
  <c r="K70" i="2"/>
  <c r="S70" i="2"/>
  <c r="AA70" i="2"/>
  <c r="AI70" i="2"/>
  <c r="K71" i="2"/>
  <c r="S71" i="2"/>
  <c r="AA71" i="2"/>
  <c r="AI71" i="2"/>
  <c r="K72" i="2"/>
  <c r="S72" i="2"/>
  <c r="AA72" i="2"/>
  <c r="AI72" i="2"/>
  <c r="K73" i="2"/>
  <c r="S73" i="2"/>
  <c r="AA73" i="2"/>
  <c r="AI73" i="2"/>
  <c r="K74" i="2"/>
  <c r="S74" i="2"/>
  <c r="AA74" i="2"/>
  <c r="AI74" i="2"/>
  <c r="K75" i="2"/>
  <c r="S75" i="2"/>
  <c r="AA75" i="2"/>
  <c r="AI75" i="2"/>
  <c r="K76" i="2"/>
  <c r="S76" i="2"/>
  <c r="AA76" i="2"/>
  <c r="AI76" i="2"/>
  <c r="K77" i="2"/>
  <c r="S77" i="2"/>
  <c r="AA77" i="2"/>
  <c r="AI77" i="2"/>
  <c r="K78" i="2"/>
  <c r="S78" i="2"/>
  <c r="AA78" i="2"/>
  <c r="AI78" i="2"/>
  <c r="K79" i="2"/>
  <c r="S79" i="2"/>
  <c r="AA79" i="2"/>
  <c r="AI79" i="2"/>
  <c r="K80" i="2"/>
  <c r="S80" i="2"/>
  <c r="AA80" i="2"/>
  <c r="AI80" i="2"/>
  <c r="K81" i="2"/>
  <c r="S81" i="2"/>
  <c r="AA81" i="2"/>
  <c r="AI81" i="2"/>
  <c r="K82" i="2"/>
  <c r="S82" i="2"/>
  <c r="AA82" i="2"/>
  <c r="AI82" i="2"/>
  <c r="K83" i="2"/>
  <c r="S83" i="2"/>
  <c r="AA83" i="2"/>
  <c r="AI83" i="2"/>
  <c r="K84" i="2"/>
  <c r="S84" i="2"/>
  <c r="AA84" i="2"/>
  <c r="AI84" i="2"/>
  <c r="K85" i="2"/>
  <c r="S85" i="2"/>
  <c r="AA85" i="2"/>
  <c r="AI85" i="2"/>
  <c r="K86" i="2"/>
  <c r="S86" i="2"/>
  <c r="AA86" i="2"/>
  <c r="AI86" i="2"/>
  <c r="K87" i="2"/>
  <c r="S87" i="2"/>
  <c r="AA87" i="2"/>
  <c r="AI87" i="2"/>
  <c r="K88" i="2"/>
  <c r="S88" i="2"/>
  <c r="AA88" i="2"/>
  <c r="AI88" i="2"/>
  <c r="K89" i="2"/>
  <c r="S89" i="2"/>
  <c r="AA89" i="2"/>
  <c r="AI89" i="2"/>
  <c r="K90" i="2"/>
  <c r="S90" i="2"/>
  <c r="AA90" i="2"/>
  <c r="AI90" i="2"/>
  <c r="K91" i="2"/>
  <c r="S91" i="2"/>
  <c r="AA91" i="2"/>
  <c r="AI91" i="2"/>
  <c r="K92" i="2"/>
  <c r="S92" i="2"/>
  <c r="AA92" i="2"/>
  <c r="AI92" i="2"/>
  <c r="K93" i="2"/>
  <c r="S93" i="2"/>
  <c r="AA93" i="2"/>
  <c r="AI93" i="2"/>
  <c r="K94" i="2"/>
  <c r="S94" i="2"/>
  <c r="AA94" i="2"/>
  <c r="AI94" i="2"/>
  <c r="K95" i="2"/>
  <c r="S95" i="2"/>
  <c r="AA95" i="2"/>
  <c r="AI95" i="2"/>
  <c r="K96" i="2"/>
  <c r="S96" i="2"/>
  <c r="AA96" i="2"/>
  <c r="AI96" i="2"/>
  <c r="K97" i="2"/>
  <c r="S97" i="2"/>
  <c r="AA97" i="2"/>
  <c r="AI97" i="2"/>
  <c r="K98" i="2"/>
  <c r="S98" i="2"/>
  <c r="AA98" i="2"/>
  <c r="AI98" i="2"/>
  <c r="K99" i="2"/>
  <c r="S99" i="2"/>
  <c r="AA99" i="2"/>
  <c r="AI99" i="2"/>
  <c r="K100" i="2"/>
  <c r="S100" i="2"/>
  <c r="AA100" i="2"/>
  <c r="AI100" i="2"/>
  <c r="K101" i="2"/>
  <c r="S101" i="2"/>
  <c r="AA101" i="2"/>
  <c r="AI101" i="2"/>
  <c r="K102" i="2"/>
  <c r="S102" i="2"/>
  <c r="AA102" i="2"/>
  <c r="AI102" i="2"/>
  <c r="K103" i="2"/>
  <c r="S103" i="2"/>
  <c r="AA103" i="2"/>
  <c r="AI103" i="2"/>
  <c r="K104" i="2"/>
  <c r="S104" i="2"/>
  <c r="AA104" i="2"/>
  <c r="AI104" i="2"/>
  <c r="K105" i="2"/>
  <c r="S105" i="2"/>
  <c r="AA105" i="2"/>
  <c r="AI105" i="2"/>
  <c r="K106" i="2"/>
  <c r="S106" i="2"/>
  <c r="AA106" i="2"/>
  <c r="AI106" i="2"/>
  <c r="K107" i="2"/>
  <c r="S107" i="2"/>
  <c r="AA107" i="2"/>
  <c r="AI107" i="2"/>
  <c r="K108" i="2"/>
  <c r="S108" i="2"/>
  <c r="AA108" i="2"/>
  <c r="AI108" i="2"/>
  <c r="K109" i="2"/>
  <c r="S109" i="2"/>
  <c r="AA109" i="2"/>
  <c r="AI109" i="2"/>
  <c r="K110" i="2"/>
  <c r="S110" i="2"/>
  <c r="IW71" i="1"/>
  <c r="BU196" i="2"/>
  <c r="BU194" i="2"/>
  <c r="BU192" i="2"/>
  <c r="BU190" i="2"/>
  <c r="BU188" i="2"/>
  <c r="BU186" i="2"/>
  <c r="BU184" i="2"/>
  <c r="BU182" i="2"/>
  <c r="BU180" i="2"/>
  <c r="BU178" i="2"/>
  <c r="BU176" i="2"/>
  <c r="BU174" i="2"/>
  <c r="BU172" i="2"/>
  <c r="BU170" i="2"/>
  <c r="BU168" i="2"/>
  <c r="BU166" i="2"/>
  <c r="BU164" i="2"/>
  <c r="BU162" i="2"/>
  <c r="BU160" i="2"/>
  <c r="BU158" i="2"/>
  <c r="BU156" i="2"/>
  <c r="BU154" i="2"/>
  <c r="BU152" i="2"/>
  <c r="BU150" i="2"/>
  <c r="BU148" i="2"/>
  <c r="BU146" i="2"/>
  <c r="BU144" i="2"/>
  <c r="BU142" i="2"/>
  <c r="BU140" i="2"/>
  <c r="BU138" i="2"/>
  <c r="BU136" i="2"/>
  <c r="BU134" i="2"/>
  <c r="BU132" i="2"/>
  <c r="BU130" i="2"/>
  <c r="BU128" i="2"/>
  <c r="BU126" i="2"/>
  <c r="BU124" i="2"/>
  <c r="BU122" i="2"/>
  <c r="BU120" i="2"/>
  <c r="BU118" i="2"/>
  <c r="AY117" i="2"/>
  <c r="BS115" i="2"/>
  <c r="BI114" i="2"/>
  <c r="AY113" i="2"/>
  <c r="BS111" i="2"/>
  <c r="BI110" i="2"/>
  <c r="AY109" i="2"/>
  <c r="AV108" i="2"/>
  <c r="AV107" i="2"/>
  <c r="AV106" i="2"/>
  <c r="AV105" i="2"/>
  <c r="AV104" i="2"/>
  <c r="AV103" i="2"/>
  <c r="AV102" i="2"/>
  <c r="AV101" i="2"/>
  <c r="AV100" i="2"/>
  <c r="AV99" i="2"/>
  <c r="AV98" i="2"/>
  <c r="AV97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BE41" i="2"/>
  <c r="BO40" i="2"/>
  <c r="AS40" i="2"/>
  <c r="BE39" i="2"/>
  <c r="BO38" i="2"/>
  <c r="AS38" i="2"/>
  <c r="BE37" i="2"/>
  <c r="BO36" i="2"/>
  <c r="AS36" i="2"/>
  <c r="BE35" i="2"/>
  <c r="BO34" i="2"/>
  <c r="AS34" i="2"/>
  <c r="BE33" i="2"/>
  <c r="BO32" i="2"/>
  <c r="AS32" i="2"/>
  <c r="BE31" i="2"/>
  <c r="AP31" i="2"/>
  <c r="BF30" i="2"/>
  <c r="AR30" i="2"/>
  <c r="BL29" i="2"/>
  <c r="AV29" i="2"/>
  <c r="BN28" i="2"/>
  <c r="AZ28" i="2"/>
  <c r="BP27" i="2"/>
  <c r="BD27" i="2"/>
  <c r="AP27" i="2"/>
  <c r="BF26" i="2"/>
  <c r="AR26" i="2"/>
  <c r="BM25" i="2"/>
  <c r="BA25" i="2"/>
  <c r="AQ25" i="2"/>
  <c r="BM24" i="2"/>
  <c r="BA24" i="2"/>
  <c r="AR24" i="2"/>
  <c r="BO23" i="2"/>
  <c r="BF23" i="2"/>
  <c r="AW23" i="2"/>
  <c r="BT22" i="2"/>
  <c r="BJ22" i="2"/>
  <c r="BA22" i="2"/>
  <c r="AR22" i="2"/>
  <c r="BO21" i="2"/>
  <c r="BF21" i="2"/>
  <c r="AW21" i="2"/>
  <c r="BU20" i="2"/>
  <c r="BM20" i="2"/>
  <c r="BE20" i="2"/>
  <c r="AW20" i="2"/>
  <c r="BU19" i="2"/>
  <c r="BM19" i="2"/>
  <c r="BE19" i="2"/>
  <c r="AW19" i="2"/>
  <c r="BU18" i="2"/>
  <c r="BM18" i="2"/>
  <c r="BE18" i="2"/>
  <c r="AW18" i="2"/>
  <c r="BU17" i="2"/>
  <c r="BM17" i="2"/>
  <c r="BE17" i="2"/>
  <c r="AW17" i="2"/>
  <c r="BU16" i="2"/>
  <c r="BM16" i="2"/>
  <c r="BE16" i="2"/>
  <c r="AW16" i="2"/>
  <c r="BU15" i="2"/>
  <c r="BM15" i="2"/>
  <c r="BE15" i="2"/>
  <c r="AW15" i="2"/>
  <c r="BU14" i="2"/>
  <c r="BM14" i="2"/>
  <c r="BE14" i="2"/>
  <c r="AW14" i="2"/>
  <c r="BU13" i="2"/>
  <c r="BM13" i="2"/>
  <c r="BE13" i="2"/>
  <c r="AW13" i="2"/>
  <c r="BU12" i="2"/>
  <c r="BM12" i="2"/>
  <c r="BE12" i="2"/>
  <c r="AW12" i="2"/>
  <c r="BU11" i="2"/>
  <c r="BM11" i="2"/>
  <c r="BE11" i="2"/>
  <c r="AW11" i="2"/>
  <c r="BU10" i="2"/>
  <c r="BM10" i="2"/>
  <c r="BE10" i="2"/>
  <c r="AW10" i="2"/>
  <c r="BU9" i="2"/>
  <c r="BM9" i="2"/>
  <c r="BE9" i="2"/>
  <c r="AW9" i="2"/>
  <c r="BU8" i="2"/>
  <c r="BM8" i="2"/>
  <c r="BE8" i="2"/>
  <c r="AW8" i="2"/>
  <c r="BU7" i="2"/>
  <c r="BM7" i="2"/>
  <c r="BE7" i="2"/>
  <c r="AW7" i="2"/>
  <c r="BU6" i="2"/>
  <c r="BM6" i="2"/>
  <c r="BE6" i="2"/>
  <c r="AW6" i="2"/>
  <c r="AQ5" i="2"/>
  <c r="AY5" i="2"/>
  <c r="BG5" i="2"/>
  <c r="BO5" i="2"/>
  <c r="D6" i="2"/>
  <c r="L6" i="2"/>
  <c r="T6" i="2"/>
  <c r="AB6" i="2"/>
  <c r="D7" i="2"/>
  <c r="L7" i="2"/>
  <c r="T7" i="2"/>
  <c r="AB7" i="2"/>
  <c r="D8" i="2"/>
  <c r="L8" i="2"/>
  <c r="T8" i="2"/>
  <c r="AB8" i="2"/>
  <c r="D9" i="2"/>
  <c r="L9" i="2"/>
  <c r="T9" i="2"/>
  <c r="AB9" i="2"/>
  <c r="D10" i="2"/>
  <c r="L10" i="2"/>
  <c r="T10" i="2"/>
  <c r="AB10" i="2"/>
  <c r="D11" i="2"/>
  <c r="L11" i="2"/>
  <c r="T11" i="2"/>
  <c r="AB11" i="2"/>
  <c r="D12" i="2"/>
  <c r="L12" i="2"/>
  <c r="T12" i="2"/>
  <c r="AB12" i="2"/>
  <c r="D13" i="2"/>
  <c r="L13" i="2"/>
  <c r="T13" i="2"/>
  <c r="AB13" i="2"/>
  <c r="D14" i="2"/>
  <c r="L14" i="2"/>
  <c r="T14" i="2"/>
  <c r="AB14" i="2"/>
  <c r="D15" i="2"/>
  <c r="L15" i="2"/>
  <c r="T15" i="2"/>
  <c r="AB15" i="2"/>
  <c r="D16" i="2"/>
  <c r="L16" i="2"/>
  <c r="T16" i="2"/>
  <c r="AB16" i="2"/>
  <c r="D17" i="2"/>
  <c r="L17" i="2"/>
  <c r="T17" i="2"/>
  <c r="AB17" i="2"/>
  <c r="D18" i="2"/>
  <c r="L18" i="2"/>
  <c r="T18" i="2"/>
  <c r="AB18" i="2"/>
  <c r="D19" i="2"/>
  <c r="L19" i="2"/>
  <c r="T19" i="2"/>
  <c r="AB19" i="2"/>
  <c r="D20" i="2"/>
  <c r="L20" i="2"/>
  <c r="T20" i="2"/>
  <c r="AB20" i="2"/>
  <c r="D21" i="2"/>
  <c r="L21" i="2"/>
  <c r="T21" i="2"/>
  <c r="AB21" i="2"/>
  <c r="D22" i="2"/>
  <c r="L22" i="2"/>
  <c r="T22" i="2"/>
  <c r="AB22" i="2"/>
  <c r="D23" i="2"/>
  <c r="L23" i="2"/>
  <c r="T23" i="2"/>
  <c r="AB23" i="2"/>
  <c r="D24" i="2"/>
  <c r="L24" i="2"/>
  <c r="T24" i="2"/>
  <c r="AB24" i="2"/>
  <c r="D25" i="2"/>
  <c r="L25" i="2"/>
  <c r="T25" i="2"/>
  <c r="AB25" i="2"/>
  <c r="D26" i="2"/>
  <c r="L26" i="2"/>
  <c r="T26" i="2"/>
  <c r="AB26" i="2"/>
  <c r="D27" i="2"/>
  <c r="L27" i="2"/>
  <c r="T27" i="2"/>
  <c r="AB27" i="2"/>
  <c r="D28" i="2"/>
  <c r="L28" i="2"/>
  <c r="T28" i="2"/>
  <c r="AB28" i="2"/>
  <c r="D29" i="2"/>
  <c r="L29" i="2"/>
  <c r="T29" i="2"/>
  <c r="AB29" i="2"/>
  <c r="D30" i="2"/>
  <c r="L30" i="2"/>
  <c r="T30" i="2"/>
  <c r="AB30" i="2"/>
  <c r="D31" i="2"/>
  <c r="L31" i="2"/>
  <c r="T31" i="2"/>
  <c r="AB31" i="2"/>
  <c r="D32" i="2"/>
  <c r="L32" i="2"/>
  <c r="T32" i="2"/>
  <c r="AB32" i="2"/>
  <c r="D33" i="2"/>
  <c r="L33" i="2"/>
  <c r="T33" i="2"/>
  <c r="AB33" i="2"/>
  <c r="D34" i="2"/>
  <c r="L34" i="2"/>
  <c r="T34" i="2"/>
  <c r="AB34" i="2"/>
  <c r="D35" i="2"/>
  <c r="L35" i="2"/>
  <c r="T35" i="2"/>
  <c r="AB35" i="2"/>
  <c r="D36" i="2"/>
  <c r="L36" i="2"/>
  <c r="T36" i="2"/>
  <c r="AB36" i="2"/>
  <c r="D37" i="2"/>
  <c r="L37" i="2"/>
  <c r="T37" i="2"/>
  <c r="AB37" i="2"/>
  <c r="D38" i="2"/>
  <c r="L38" i="2"/>
  <c r="T38" i="2"/>
  <c r="AB38" i="2"/>
  <c r="D39" i="2"/>
  <c r="L39" i="2"/>
  <c r="T39" i="2"/>
  <c r="AB39" i="2"/>
  <c r="D40" i="2"/>
  <c r="L40" i="2"/>
  <c r="T40" i="2"/>
  <c r="AB40" i="2"/>
  <c r="D41" i="2"/>
  <c r="L41" i="2"/>
  <c r="T41" i="2"/>
  <c r="AB41" i="2"/>
  <c r="D42" i="2"/>
  <c r="L42" i="2"/>
  <c r="T42" i="2"/>
  <c r="AB42" i="2"/>
  <c r="D43" i="2"/>
  <c r="L43" i="2"/>
  <c r="T43" i="2"/>
  <c r="AB43" i="2"/>
  <c r="D44" i="2"/>
  <c r="L44" i="2"/>
  <c r="T44" i="2"/>
  <c r="AB44" i="2"/>
  <c r="D45" i="2"/>
  <c r="L45" i="2"/>
  <c r="T45" i="2"/>
  <c r="AB45" i="2"/>
  <c r="D46" i="2"/>
  <c r="L46" i="2"/>
  <c r="T46" i="2"/>
  <c r="AB46" i="2"/>
  <c r="D47" i="2"/>
  <c r="L47" i="2"/>
  <c r="T47" i="2"/>
  <c r="AB47" i="2"/>
  <c r="D48" i="2"/>
  <c r="L48" i="2"/>
  <c r="T48" i="2"/>
  <c r="AB48" i="2"/>
  <c r="D49" i="2"/>
  <c r="L49" i="2"/>
  <c r="T49" i="2"/>
  <c r="AB49" i="2"/>
  <c r="D50" i="2"/>
  <c r="L50" i="2"/>
  <c r="T50" i="2"/>
  <c r="AB50" i="2"/>
  <c r="D51" i="2"/>
  <c r="L51" i="2"/>
  <c r="T51" i="2"/>
  <c r="AB51" i="2"/>
  <c r="D52" i="2"/>
  <c r="L52" i="2"/>
  <c r="T52" i="2"/>
  <c r="AB52" i="2"/>
  <c r="D53" i="2"/>
  <c r="L53" i="2"/>
  <c r="T53" i="2"/>
  <c r="AB53" i="2"/>
  <c r="D54" i="2"/>
  <c r="L54" i="2"/>
  <c r="T54" i="2"/>
  <c r="AB54" i="2"/>
  <c r="D55" i="2"/>
  <c r="L55" i="2"/>
  <c r="T55" i="2"/>
  <c r="AB55" i="2"/>
  <c r="D56" i="2"/>
  <c r="L56" i="2"/>
  <c r="T56" i="2"/>
  <c r="AB56" i="2"/>
  <c r="D57" i="2"/>
  <c r="L57" i="2"/>
  <c r="T57" i="2"/>
  <c r="AB57" i="2"/>
  <c r="D58" i="2"/>
  <c r="L58" i="2"/>
  <c r="T58" i="2"/>
  <c r="AB58" i="2"/>
  <c r="D59" i="2"/>
  <c r="L59" i="2"/>
  <c r="T59" i="2"/>
  <c r="AB59" i="2"/>
  <c r="D60" i="2"/>
  <c r="L60" i="2"/>
  <c r="T60" i="2"/>
  <c r="AB60" i="2"/>
  <c r="D61" i="2"/>
  <c r="L61" i="2"/>
  <c r="T61" i="2"/>
  <c r="AB61" i="2"/>
  <c r="D62" i="2"/>
  <c r="L62" i="2"/>
  <c r="T62" i="2"/>
  <c r="AB62" i="2"/>
  <c r="D63" i="2"/>
  <c r="L63" i="2"/>
  <c r="T63" i="2"/>
  <c r="AB63" i="2"/>
  <c r="D64" i="2"/>
  <c r="L64" i="2"/>
  <c r="T64" i="2"/>
  <c r="AB64" i="2"/>
  <c r="D65" i="2"/>
  <c r="L65" i="2"/>
  <c r="T65" i="2"/>
  <c r="AB65" i="2"/>
  <c r="D66" i="2"/>
  <c r="L66" i="2"/>
  <c r="T66" i="2"/>
  <c r="AB66" i="2"/>
  <c r="D67" i="2"/>
  <c r="L67" i="2"/>
  <c r="T67" i="2"/>
  <c r="AB67" i="2"/>
  <c r="D68" i="2"/>
  <c r="L68" i="2"/>
  <c r="T68" i="2"/>
  <c r="AB68" i="2"/>
  <c r="D69" i="2"/>
  <c r="L69" i="2"/>
  <c r="T69" i="2"/>
  <c r="AB69" i="2"/>
  <c r="D70" i="2"/>
  <c r="L70" i="2"/>
  <c r="T70" i="2"/>
  <c r="AB70" i="2"/>
  <c r="D71" i="2"/>
  <c r="L71" i="2"/>
  <c r="T71" i="2"/>
  <c r="AB71" i="2"/>
  <c r="D72" i="2"/>
  <c r="L72" i="2"/>
  <c r="T72" i="2"/>
  <c r="AB72" i="2"/>
  <c r="D73" i="2"/>
  <c r="L73" i="2"/>
  <c r="T73" i="2"/>
  <c r="AB73" i="2"/>
  <c r="D74" i="2"/>
  <c r="L74" i="2"/>
  <c r="T74" i="2"/>
  <c r="AB74" i="2"/>
  <c r="D75" i="2"/>
  <c r="L75" i="2"/>
  <c r="T75" i="2"/>
  <c r="AB75" i="2"/>
  <c r="D76" i="2"/>
  <c r="L76" i="2"/>
  <c r="T76" i="2"/>
  <c r="AB76" i="2"/>
  <c r="D77" i="2"/>
  <c r="L77" i="2"/>
  <c r="T77" i="2"/>
  <c r="AB77" i="2"/>
  <c r="D78" i="2"/>
  <c r="L78" i="2"/>
  <c r="T78" i="2"/>
  <c r="AB78" i="2"/>
  <c r="D79" i="2"/>
  <c r="L79" i="2"/>
  <c r="T79" i="2"/>
  <c r="AB79" i="2"/>
  <c r="D80" i="2"/>
  <c r="L80" i="2"/>
  <c r="T80" i="2"/>
  <c r="AB80" i="2"/>
  <c r="D81" i="2"/>
  <c r="L81" i="2"/>
  <c r="T81" i="2"/>
  <c r="AB81" i="2"/>
  <c r="D82" i="2"/>
  <c r="L82" i="2"/>
  <c r="T82" i="2"/>
  <c r="AB82" i="2"/>
  <c r="D83" i="2"/>
  <c r="BI196" i="2"/>
  <c r="BI194" i="2"/>
  <c r="BI192" i="2"/>
  <c r="BI190" i="2"/>
  <c r="BI188" i="2"/>
  <c r="BI186" i="2"/>
  <c r="BI184" i="2"/>
  <c r="BI182" i="2"/>
  <c r="BI180" i="2"/>
  <c r="BI178" i="2"/>
  <c r="BI176" i="2"/>
  <c r="BI174" i="2"/>
  <c r="BI172" i="2"/>
  <c r="BI170" i="2"/>
  <c r="BI168" i="2"/>
  <c r="BI166" i="2"/>
  <c r="BI164" i="2"/>
  <c r="BI162" i="2"/>
  <c r="BI160" i="2"/>
  <c r="BI158" i="2"/>
  <c r="BI156" i="2"/>
  <c r="BI154" i="2"/>
  <c r="BI152" i="2"/>
  <c r="BI150" i="2"/>
  <c r="BI148" i="2"/>
  <c r="BI146" i="2"/>
  <c r="BI144" i="2"/>
  <c r="BI142" i="2"/>
  <c r="BI140" i="2"/>
  <c r="BI138" i="2"/>
  <c r="BI136" i="2"/>
  <c r="BI134" i="2"/>
  <c r="BI132" i="2"/>
  <c r="BI130" i="2"/>
  <c r="BI128" i="2"/>
  <c r="BI126" i="2"/>
  <c r="BI124" i="2"/>
  <c r="BI122" i="2"/>
  <c r="BI120" i="2"/>
  <c r="BI118" i="2"/>
  <c r="AR117" i="2"/>
  <c r="BM115" i="2"/>
  <c r="BB114" i="2"/>
  <c r="AR113" i="2"/>
  <c r="BM111" i="2"/>
  <c r="BB110" i="2"/>
  <c r="AR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Z41" i="2"/>
  <c r="BL40" i="2"/>
  <c r="AP40" i="2"/>
  <c r="AZ39" i="2"/>
  <c r="BL38" i="2"/>
  <c r="AP38" i="2"/>
  <c r="AZ37" i="2"/>
  <c r="BL36" i="2"/>
  <c r="AP36" i="2"/>
  <c r="AZ35" i="2"/>
  <c r="BL34" i="2"/>
  <c r="AP34" i="2"/>
  <c r="AZ33" i="2"/>
  <c r="BL32" i="2"/>
  <c r="AP32" i="2"/>
  <c r="BA31" i="2"/>
  <c r="BU30" i="2"/>
  <c r="BE30" i="2"/>
  <c r="AQ30" i="2"/>
  <c r="BI29" i="2"/>
  <c r="AS29" i="2"/>
  <c r="BM28" i="2"/>
  <c r="AY28" i="2"/>
  <c r="BO27" i="2"/>
  <c r="BA27" i="2"/>
  <c r="BU26" i="2"/>
  <c r="BE26" i="2"/>
  <c r="AQ26" i="2"/>
  <c r="BL25" i="2"/>
  <c r="AZ25" i="2"/>
  <c r="AP25" i="2"/>
  <c r="BL24" i="2"/>
  <c r="AZ24" i="2"/>
  <c r="AQ24" i="2"/>
  <c r="BN23" i="2"/>
  <c r="BE23" i="2"/>
  <c r="AV23" i="2"/>
  <c r="BR22" i="2"/>
  <c r="BI22" i="2"/>
  <c r="AZ22" i="2"/>
  <c r="AQ22" i="2"/>
  <c r="BN21" i="2"/>
  <c r="BE21" i="2"/>
  <c r="AV21" i="2"/>
  <c r="BT20" i="2"/>
  <c r="BL20" i="2"/>
  <c r="BD20" i="2"/>
  <c r="AV20" i="2"/>
  <c r="BT19" i="2"/>
  <c r="BL19" i="2"/>
  <c r="BD19" i="2"/>
  <c r="AV19" i="2"/>
  <c r="BT18" i="2"/>
  <c r="BL18" i="2"/>
  <c r="BD18" i="2"/>
  <c r="AV18" i="2"/>
  <c r="BT17" i="2"/>
  <c r="BL17" i="2"/>
  <c r="BD17" i="2"/>
  <c r="AV17" i="2"/>
  <c r="BT16" i="2"/>
  <c r="BL16" i="2"/>
  <c r="BD16" i="2"/>
  <c r="AV16" i="2"/>
  <c r="BT15" i="2"/>
  <c r="BL15" i="2"/>
  <c r="BD15" i="2"/>
  <c r="AV15" i="2"/>
  <c r="BT14" i="2"/>
  <c r="BL14" i="2"/>
  <c r="BD14" i="2"/>
  <c r="AV14" i="2"/>
  <c r="BT13" i="2"/>
  <c r="BL13" i="2"/>
  <c r="BD13" i="2"/>
  <c r="AV13" i="2"/>
  <c r="BT12" i="2"/>
  <c r="BL12" i="2"/>
  <c r="BD12" i="2"/>
  <c r="AV12" i="2"/>
  <c r="BT11" i="2"/>
  <c r="BL11" i="2"/>
  <c r="BD11" i="2"/>
  <c r="AV11" i="2"/>
  <c r="BT10" i="2"/>
  <c r="BL10" i="2"/>
  <c r="BD10" i="2"/>
  <c r="AV10" i="2"/>
  <c r="BT9" i="2"/>
  <c r="BL9" i="2"/>
  <c r="BD9" i="2"/>
  <c r="AV9" i="2"/>
  <c r="BT8" i="2"/>
  <c r="BL8" i="2"/>
  <c r="BD8" i="2"/>
  <c r="AV8" i="2"/>
  <c r="BT7" i="2"/>
  <c r="BL7" i="2"/>
  <c r="BD7" i="2"/>
  <c r="AV7" i="2"/>
  <c r="BT6" i="2"/>
  <c r="BL6" i="2"/>
  <c r="BD6" i="2"/>
  <c r="AV6" i="2"/>
  <c r="AR5" i="2"/>
  <c r="AZ5" i="2"/>
  <c r="BH5" i="2"/>
  <c r="BP5" i="2"/>
  <c r="E6" i="2"/>
  <c r="M6" i="2"/>
  <c r="U6" i="2"/>
  <c r="AC6" i="2"/>
  <c r="E7" i="2"/>
  <c r="M7" i="2"/>
  <c r="U7" i="2"/>
  <c r="AC7" i="2"/>
  <c r="E8" i="2"/>
  <c r="M8" i="2"/>
  <c r="U8" i="2"/>
  <c r="AC8" i="2"/>
  <c r="E9" i="2"/>
  <c r="M9" i="2"/>
  <c r="U9" i="2"/>
  <c r="AC9" i="2"/>
  <c r="E10" i="2"/>
  <c r="M10" i="2"/>
  <c r="U10" i="2"/>
  <c r="AC10" i="2"/>
  <c r="E11" i="2"/>
  <c r="M11" i="2"/>
  <c r="U11" i="2"/>
  <c r="AC11" i="2"/>
  <c r="E12" i="2"/>
  <c r="M12" i="2"/>
  <c r="U12" i="2"/>
  <c r="AC12" i="2"/>
  <c r="E13" i="2"/>
  <c r="M13" i="2"/>
  <c r="U13" i="2"/>
  <c r="AC13" i="2"/>
  <c r="E14" i="2"/>
  <c r="M14" i="2"/>
  <c r="U14" i="2"/>
  <c r="AC14" i="2"/>
  <c r="E15" i="2"/>
  <c r="M15" i="2"/>
  <c r="U15" i="2"/>
  <c r="AC15" i="2"/>
  <c r="E16" i="2"/>
  <c r="M16" i="2"/>
  <c r="U16" i="2"/>
  <c r="AC16" i="2"/>
  <c r="E17" i="2"/>
  <c r="M17" i="2"/>
  <c r="U17" i="2"/>
  <c r="AC17" i="2"/>
  <c r="E18" i="2"/>
  <c r="M18" i="2"/>
  <c r="U18" i="2"/>
  <c r="AC18" i="2"/>
  <c r="E19" i="2"/>
  <c r="M19" i="2"/>
  <c r="U19" i="2"/>
  <c r="AC19" i="2"/>
  <c r="E20" i="2"/>
  <c r="M20" i="2"/>
  <c r="U20" i="2"/>
  <c r="AC20" i="2"/>
  <c r="E21" i="2"/>
  <c r="M21" i="2"/>
  <c r="U21" i="2"/>
  <c r="AC21" i="2"/>
  <c r="E22" i="2"/>
  <c r="M22" i="2"/>
  <c r="U22" i="2"/>
  <c r="AC22" i="2"/>
  <c r="E23" i="2"/>
  <c r="M23" i="2"/>
  <c r="U23" i="2"/>
  <c r="AC23" i="2"/>
  <c r="E24" i="2"/>
  <c r="M24" i="2"/>
  <c r="U24" i="2"/>
  <c r="AC24" i="2"/>
  <c r="E25" i="2"/>
  <c r="M25" i="2"/>
  <c r="U25" i="2"/>
  <c r="AC25" i="2"/>
  <c r="E26" i="2"/>
  <c r="M26" i="2"/>
  <c r="U26" i="2"/>
  <c r="AC26" i="2"/>
  <c r="E27" i="2"/>
  <c r="M27" i="2"/>
  <c r="U27" i="2"/>
  <c r="AC27" i="2"/>
  <c r="E28" i="2"/>
  <c r="M28" i="2"/>
  <c r="U28" i="2"/>
  <c r="AC28" i="2"/>
  <c r="E29" i="2"/>
  <c r="M29" i="2"/>
  <c r="U29" i="2"/>
  <c r="AC29" i="2"/>
  <c r="E30" i="2"/>
  <c r="M30" i="2"/>
  <c r="U30" i="2"/>
  <c r="AC30" i="2"/>
  <c r="E31" i="2"/>
  <c r="M31" i="2"/>
  <c r="U31" i="2"/>
  <c r="AC31" i="2"/>
  <c r="E32" i="2"/>
  <c r="M32" i="2"/>
  <c r="U32" i="2"/>
  <c r="AC32" i="2"/>
  <c r="E33" i="2"/>
  <c r="M33" i="2"/>
  <c r="U33" i="2"/>
  <c r="AC33" i="2"/>
  <c r="E34" i="2"/>
  <c r="M34" i="2"/>
  <c r="U34" i="2"/>
  <c r="AC34" i="2"/>
  <c r="E35" i="2"/>
  <c r="M35" i="2"/>
  <c r="U35" i="2"/>
  <c r="AC35" i="2"/>
  <c r="E36" i="2"/>
  <c r="M36" i="2"/>
  <c r="U36" i="2"/>
  <c r="AC36" i="2"/>
  <c r="E37" i="2"/>
  <c r="M37" i="2"/>
  <c r="U37" i="2"/>
  <c r="AC37" i="2"/>
  <c r="E38" i="2"/>
  <c r="M38" i="2"/>
  <c r="U38" i="2"/>
  <c r="AC38" i="2"/>
  <c r="E39" i="2"/>
  <c r="M39" i="2"/>
  <c r="U39" i="2"/>
  <c r="AC39" i="2"/>
  <c r="E40" i="2"/>
  <c r="M40" i="2"/>
  <c r="U40" i="2"/>
  <c r="AC40" i="2"/>
  <c r="E41" i="2"/>
  <c r="M41" i="2"/>
  <c r="U41" i="2"/>
  <c r="AC41" i="2"/>
  <c r="E42" i="2"/>
  <c r="M42" i="2"/>
  <c r="U42" i="2"/>
  <c r="AC42" i="2"/>
  <c r="E43" i="2"/>
  <c r="M43" i="2"/>
  <c r="U43" i="2"/>
  <c r="AC43" i="2"/>
  <c r="E44" i="2"/>
  <c r="M44" i="2"/>
  <c r="U44" i="2"/>
  <c r="AC44" i="2"/>
  <c r="E45" i="2"/>
  <c r="M45" i="2"/>
  <c r="U45" i="2"/>
  <c r="AC45" i="2"/>
  <c r="E46" i="2"/>
  <c r="M46" i="2"/>
  <c r="U46" i="2"/>
  <c r="AC46" i="2"/>
  <c r="E47" i="2"/>
  <c r="M47" i="2"/>
  <c r="U47" i="2"/>
  <c r="AC47" i="2"/>
  <c r="E48" i="2"/>
  <c r="M48" i="2"/>
  <c r="U48" i="2"/>
  <c r="AC48" i="2"/>
  <c r="E49" i="2"/>
  <c r="M49" i="2"/>
  <c r="U49" i="2"/>
  <c r="AC49" i="2"/>
  <c r="E50" i="2"/>
  <c r="M50" i="2"/>
  <c r="U50" i="2"/>
  <c r="AC50" i="2"/>
  <c r="E51" i="2"/>
  <c r="M51" i="2"/>
  <c r="U51" i="2"/>
  <c r="AC51" i="2"/>
  <c r="E52" i="2"/>
  <c r="M52" i="2"/>
  <c r="U52" i="2"/>
  <c r="AC52" i="2"/>
  <c r="E53" i="2"/>
  <c r="M53" i="2"/>
  <c r="U53" i="2"/>
  <c r="AC53" i="2"/>
  <c r="E54" i="2"/>
  <c r="M54" i="2"/>
  <c r="U54" i="2"/>
  <c r="AC54" i="2"/>
  <c r="E55" i="2"/>
  <c r="M55" i="2"/>
  <c r="U55" i="2"/>
  <c r="AC55" i="2"/>
  <c r="E56" i="2"/>
  <c r="M56" i="2"/>
  <c r="U56" i="2"/>
  <c r="AC56" i="2"/>
  <c r="E57" i="2"/>
  <c r="M57" i="2"/>
  <c r="U57" i="2"/>
  <c r="AC57" i="2"/>
  <c r="E58" i="2"/>
  <c r="M58" i="2"/>
  <c r="U58" i="2"/>
  <c r="AC58" i="2"/>
  <c r="E59" i="2"/>
  <c r="M59" i="2"/>
  <c r="U59" i="2"/>
  <c r="AC59" i="2"/>
  <c r="E60" i="2"/>
  <c r="M60" i="2"/>
  <c r="U60" i="2"/>
  <c r="AC60" i="2"/>
  <c r="E61" i="2"/>
  <c r="M61" i="2"/>
  <c r="U61" i="2"/>
  <c r="AC61" i="2"/>
  <c r="E62" i="2"/>
  <c r="M62" i="2"/>
  <c r="U62" i="2"/>
  <c r="AC62" i="2"/>
  <c r="E63" i="2"/>
  <c r="M63" i="2"/>
  <c r="U63" i="2"/>
  <c r="AC63" i="2"/>
  <c r="E64" i="2"/>
  <c r="M64" i="2"/>
  <c r="U64" i="2"/>
  <c r="AC64" i="2"/>
  <c r="E65" i="2"/>
  <c r="M65" i="2"/>
  <c r="U65" i="2"/>
  <c r="AC65" i="2"/>
  <c r="E66" i="2"/>
  <c r="M66" i="2"/>
  <c r="U66" i="2"/>
  <c r="AC66" i="2"/>
  <c r="E67" i="2"/>
  <c r="M67" i="2"/>
  <c r="U67" i="2"/>
  <c r="AC67" i="2"/>
  <c r="E68" i="2"/>
  <c r="M68" i="2"/>
  <c r="U68" i="2"/>
  <c r="AC68" i="2"/>
  <c r="E69" i="2"/>
  <c r="M69" i="2"/>
  <c r="U69" i="2"/>
  <c r="AC69" i="2"/>
  <c r="E70" i="2"/>
  <c r="M70" i="2"/>
  <c r="U70" i="2"/>
  <c r="AC70" i="2"/>
  <c r="E71" i="2"/>
  <c r="M71" i="2"/>
  <c r="U71" i="2"/>
  <c r="AC71" i="2"/>
  <c r="E72" i="2"/>
  <c r="M72" i="2"/>
  <c r="U72" i="2"/>
  <c r="AC72" i="2"/>
  <c r="E73" i="2"/>
  <c r="M73" i="2"/>
  <c r="U73" i="2"/>
  <c r="AC73" i="2"/>
  <c r="E74" i="2"/>
  <c r="M74" i="2"/>
  <c r="U74" i="2"/>
  <c r="AC74" i="2"/>
  <c r="E75" i="2"/>
  <c r="M75" i="2"/>
  <c r="U75" i="2"/>
  <c r="AC75" i="2"/>
  <c r="E76" i="2"/>
  <c r="M76" i="2"/>
  <c r="U76" i="2"/>
  <c r="AC76" i="2"/>
  <c r="E77" i="2"/>
  <c r="M77" i="2"/>
  <c r="U77" i="2"/>
  <c r="AC77" i="2"/>
  <c r="E78" i="2"/>
  <c r="M78" i="2"/>
  <c r="U78" i="2"/>
  <c r="AC78" i="2"/>
  <c r="E79" i="2"/>
  <c r="M79" i="2"/>
  <c r="U79" i="2"/>
  <c r="AC79" i="2"/>
  <c r="E80" i="2"/>
  <c r="M80" i="2"/>
  <c r="U80" i="2"/>
  <c r="AC80" i="2"/>
  <c r="E81" i="2"/>
  <c r="M81" i="2"/>
  <c r="U81" i="2"/>
  <c r="AC81" i="2"/>
  <c r="E82" i="2"/>
  <c r="M82" i="2"/>
  <c r="U82" i="2"/>
  <c r="BI195" i="2"/>
  <c r="BI193" i="2"/>
  <c r="BI191" i="2"/>
  <c r="BI189" i="2"/>
  <c r="BI187" i="2"/>
  <c r="BI185" i="2"/>
  <c r="BI183" i="2"/>
  <c r="BI181" i="2"/>
  <c r="BI179" i="2"/>
  <c r="BI177" i="2"/>
  <c r="BI175" i="2"/>
  <c r="BI173" i="2"/>
  <c r="BI171" i="2"/>
  <c r="BI169" i="2"/>
  <c r="BI167" i="2"/>
  <c r="BI165" i="2"/>
  <c r="BI163" i="2"/>
  <c r="BI161" i="2"/>
  <c r="BI159" i="2"/>
  <c r="BI157" i="2"/>
  <c r="BI155" i="2"/>
  <c r="BI153" i="2"/>
  <c r="BI151" i="2"/>
  <c r="BI149" i="2"/>
  <c r="BI147" i="2"/>
  <c r="BI145" i="2"/>
  <c r="BI143" i="2"/>
  <c r="BI141" i="2"/>
  <c r="BI139" i="2"/>
  <c r="BI137" i="2"/>
  <c r="BI135" i="2"/>
  <c r="BI133" i="2"/>
  <c r="BI131" i="2"/>
  <c r="BI129" i="2"/>
  <c r="BI127" i="2"/>
  <c r="BI125" i="2"/>
  <c r="BI123" i="2"/>
  <c r="BI121" i="2"/>
  <c r="BI119" i="2"/>
  <c r="BM117" i="2"/>
  <c r="BB116" i="2"/>
  <c r="AR115" i="2"/>
  <c r="BM113" i="2"/>
  <c r="BB112" i="2"/>
  <c r="AR111" i="2"/>
  <c r="BM109" i="2"/>
  <c r="BG108" i="2"/>
  <c r="BG107" i="2"/>
  <c r="BG106" i="2"/>
  <c r="BG105" i="2"/>
  <c r="BG104" i="2"/>
  <c r="BG103" i="2"/>
  <c r="BG102" i="2"/>
  <c r="BG101" i="2"/>
  <c r="BG100" i="2"/>
  <c r="BG99" i="2"/>
  <c r="BG98" i="2"/>
  <c r="BG97" i="2"/>
  <c r="BG96" i="2"/>
  <c r="BG95" i="2"/>
  <c r="BG94" i="2"/>
  <c r="BG93" i="2"/>
  <c r="BG92" i="2"/>
  <c r="BG91" i="2"/>
  <c r="BG90" i="2"/>
  <c r="BG89" i="2"/>
  <c r="BG88" i="2"/>
  <c r="BG87" i="2"/>
  <c r="BG86" i="2"/>
  <c r="BG85" i="2"/>
  <c r="BG84" i="2"/>
  <c r="BG83" i="2"/>
  <c r="BG82" i="2"/>
  <c r="BG81" i="2"/>
  <c r="BG80" i="2"/>
  <c r="BG79" i="2"/>
  <c r="BG78" i="2"/>
  <c r="BG77" i="2"/>
  <c r="BG76" i="2"/>
  <c r="BG75" i="2"/>
  <c r="BG74" i="2"/>
  <c r="BG73" i="2"/>
  <c r="BG72" i="2"/>
  <c r="BG71" i="2"/>
  <c r="BG70" i="2"/>
  <c r="BG69" i="2"/>
  <c r="BG68" i="2"/>
  <c r="BG67" i="2"/>
  <c r="BG66" i="2"/>
  <c r="BG65" i="2"/>
  <c r="BG64" i="2"/>
  <c r="BG63" i="2"/>
  <c r="BG62" i="2"/>
  <c r="BG61" i="2"/>
  <c r="BG60" i="2"/>
  <c r="BG59" i="2"/>
  <c r="BG58" i="2"/>
  <c r="BG57" i="2"/>
  <c r="BG56" i="2"/>
  <c r="BG55" i="2"/>
  <c r="BG54" i="2"/>
  <c r="BG53" i="2"/>
  <c r="BG52" i="2"/>
  <c r="BG51" i="2"/>
  <c r="BG50" i="2"/>
  <c r="BG49" i="2"/>
  <c r="BG48" i="2"/>
  <c r="BG47" i="2"/>
  <c r="BG46" i="2"/>
  <c r="BG45" i="2"/>
  <c r="BG44" i="2"/>
  <c r="BG43" i="2"/>
  <c r="BG42" i="2"/>
  <c r="BL41" i="2"/>
  <c r="AP41" i="2"/>
  <c r="AZ40" i="2"/>
  <c r="BL39" i="2"/>
  <c r="AP39" i="2"/>
  <c r="AZ38" i="2"/>
  <c r="BL37" i="2"/>
  <c r="AP37" i="2"/>
  <c r="AZ36" i="2"/>
  <c r="BL35" i="2"/>
  <c r="AP35" i="2"/>
  <c r="AZ34" i="2"/>
  <c r="BL33" i="2"/>
  <c r="AP33" i="2"/>
  <c r="AZ32" i="2"/>
  <c r="BL31" i="2"/>
  <c r="AS31" i="2"/>
  <c r="BM30" i="2"/>
  <c r="AY30" i="2"/>
  <c r="BO29" i="2"/>
  <c r="BA29" i="2"/>
  <c r="BU28" i="2"/>
  <c r="BE28" i="2"/>
  <c r="AQ28" i="2"/>
  <c r="BI27" i="2"/>
  <c r="AS27" i="2"/>
  <c r="BM26" i="2"/>
  <c r="AY26" i="2"/>
  <c r="BP25" i="2"/>
  <c r="BF25" i="2"/>
  <c r="AV25" i="2"/>
  <c r="BP24" i="2"/>
  <c r="BF24" i="2"/>
  <c r="AV24" i="2"/>
  <c r="BR23" i="2"/>
  <c r="BI23" i="2"/>
  <c r="AZ23" i="2"/>
  <c r="AQ23" i="2"/>
  <c r="BN22" i="2"/>
  <c r="BE22" i="2"/>
  <c r="AV22" i="2"/>
  <c r="BR21" i="2"/>
  <c r="BI21" i="2"/>
  <c r="AZ21" i="2"/>
  <c r="AR21" i="2"/>
  <c r="BP20" i="2"/>
  <c r="BH20" i="2"/>
  <c r="AZ20" i="2"/>
  <c r="AR20" i="2"/>
  <c r="BP19" i="2"/>
  <c r="BH19" i="2"/>
  <c r="AZ19" i="2"/>
  <c r="AR19" i="2"/>
  <c r="BP18" i="2"/>
  <c r="BH18" i="2"/>
  <c r="AZ18" i="2"/>
  <c r="AR18" i="2"/>
  <c r="BP17" i="2"/>
  <c r="BH17" i="2"/>
  <c r="AZ17" i="2"/>
  <c r="AR17" i="2"/>
  <c r="BP16" i="2"/>
  <c r="BH16" i="2"/>
  <c r="AZ16" i="2"/>
  <c r="AR16" i="2"/>
  <c r="BP15" i="2"/>
  <c r="BH15" i="2"/>
  <c r="AZ15" i="2"/>
  <c r="AR15" i="2"/>
  <c r="BP14" i="2"/>
  <c r="BH14" i="2"/>
  <c r="AZ14" i="2"/>
  <c r="AR14" i="2"/>
  <c r="BP13" i="2"/>
  <c r="BH13" i="2"/>
  <c r="AZ13" i="2"/>
  <c r="AR13" i="2"/>
  <c r="BP12" i="2"/>
  <c r="BH12" i="2"/>
  <c r="AZ12" i="2"/>
  <c r="AR12" i="2"/>
  <c r="BP11" i="2"/>
  <c r="BH11" i="2"/>
  <c r="AZ11" i="2"/>
  <c r="AR11" i="2"/>
  <c r="BP10" i="2"/>
  <c r="BH10" i="2"/>
  <c r="AZ10" i="2"/>
  <c r="AR10" i="2"/>
  <c r="BP9" i="2"/>
  <c r="BH9" i="2"/>
  <c r="AZ9" i="2"/>
  <c r="AR9" i="2"/>
  <c r="BP8" i="2"/>
  <c r="BH8" i="2"/>
  <c r="AZ8" i="2"/>
  <c r="AR8" i="2"/>
  <c r="BP7" i="2"/>
  <c r="BH7" i="2"/>
  <c r="AZ7" i="2"/>
  <c r="AR7" i="2"/>
  <c r="BP6" i="2"/>
  <c r="BH6" i="2"/>
  <c r="AZ6" i="2"/>
  <c r="AR6" i="2"/>
  <c r="AV5" i="2"/>
  <c r="BD5" i="2"/>
  <c r="BL5" i="2"/>
  <c r="BT5" i="2"/>
  <c r="I6" i="2"/>
  <c r="Q6" i="2"/>
  <c r="Y6" i="2"/>
  <c r="AG6" i="2"/>
  <c r="I7" i="2"/>
  <c r="Q7" i="2"/>
  <c r="Y7" i="2"/>
  <c r="AG7" i="2"/>
  <c r="I8" i="2"/>
  <c r="Q8" i="2"/>
  <c r="Y8" i="2"/>
  <c r="AG8" i="2"/>
  <c r="I9" i="2"/>
  <c r="Q9" i="2"/>
  <c r="Y9" i="2"/>
  <c r="AG9" i="2"/>
  <c r="I10" i="2"/>
  <c r="Q10" i="2"/>
  <c r="Y10" i="2"/>
  <c r="AG10" i="2"/>
  <c r="I11" i="2"/>
  <c r="Q11" i="2"/>
  <c r="Y11" i="2"/>
  <c r="AG11" i="2"/>
  <c r="I12" i="2"/>
  <c r="Q12" i="2"/>
  <c r="Y12" i="2"/>
  <c r="AG12" i="2"/>
  <c r="I13" i="2"/>
  <c r="Q13" i="2"/>
  <c r="Y13" i="2"/>
  <c r="AG13" i="2"/>
  <c r="I14" i="2"/>
  <c r="Q14" i="2"/>
  <c r="Y14" i="2"/>
  <c r="AG14" i="2"/>
  <c r="I15" i="2"/>
  <c r="Q15" i="2"/>
  <c r="Y15" i="2"/>
  <c r="AG15" i="2"/>
  <c r="I16" i="2"/>
  <c r="Q16" i="2"/>
  <c r="Y16" i="2"/>
  <c r="AG16" i="2"/>
  <c r="I17" i="2"/>
  <c r="Q17" i="2"/>
  <c r="Y17" i="2"/>
  <c r="AG17" i="2"/>
  <c r="I18" i="2"/>
  <c r="Q18" i="2"/>
  <c r="Y18" i="2"/>
  <c r="AG18" i="2"/>
  <c r="I19" i="2"/>
  <c r="Q19" i="2"/>
  <c r="Y19" i="2"/>
  <c r="AG19" i="2"/>
  <c r="I20" i="2"/>
  <c r="Q20" i="2"/>
  <c r="Y20" i="2"/>
  <c r="AG20" i="2"/>
  <c r="I21" i="2"/>
  <c r="Q21" i="2"/>
  <c r="Y21" i="2"/>
  <c r="AG21" i="2"/>
  <c r="I22" i="2"/>
  <c r="Q22" i="2"/>
  <c r="Y22" i="2"/>
  <c r="AG22" i="2"/>
  <c r="I23" i="2"/>
  <c r="Q23" i="2"/>
  <c r="Y23" i="2"/>
  <c r="AG23" i="2"/>
  <c r="I24" i="2"/>
  <c r="Q24" i="2"/>
  <c r="Y24" i="2"/>
  <c r="AG24" i="2"/>
  <c r="I25" i="2"/>
  <c r="Q25" i="2"/>
  <c r="Y25" i="2"/>
  <c r="AG25" i="2"/>
  <c r="I26" i="2"/>
  <c r="Q26" i="2"/>
  <c r="Y26" i="2"/>
  <c r="AG26" i="2"/>
  <c r="I27" i="2"/>
  <c r="Q27" i="2"/>
  <c r="Y27" i="2"/>
  <c r="AG27" i="2"/>
  <c r="I28" i="2"/>
  <c r="Q28" i="2"/>
  <c r="Y28" i="2"/>
  <c r="AG28" i="2"/>
  <c r="I29" i="2"/>
  <c r="Q29" i="2"/>
  <c r="Y29" i="2"/>
  <c r="AG29" i="2"/>
  <c r="I30" i="2"/>
  <c r="Q30" i="2"/>
  <c r="Y30" i="2"/>
  <c r="AG30" i="2"/>
  <c r="I31" i="2"/>
  <c r="Q31" i="2"/>
  <c r="Y31" i="2"/>
  <c r="AG31" i="2"/>
  <c r="I32" i="2"/>
  <c r="Q32" i="2"/>
  <c r="Y32" i="2"/>
  <c r="AG32" i="2"/>
  <c r="I33" i="2"/>
  <c r="Q33" i="2"/>
  <c r="Y33" i="2"/>
  <c r="AG33" i="2"/>
  <c r="I34" i="2"/>
  <c r="Q34" i="2"/>
  <c r="Y34" i="2"/>
  <c r="AG34" i="2"/>
  <c r="I35" i="2"/>
  <c r="Q35" i="2"/>
  <c r="Y35" i="2"/>
  <c r="AG35" i="2"/>
  <c r="I36" i="2"/>
  <c r="Q36" i="2"/>
  <c r="Y36" i="2"/>
  <c r="AG36" i="2"/>
  <c r="I37" i="2"/>
  <c r="Q37" i="2"/>
  <c r="Y37" i="2"/>
  <c r="AG37" i="2"/>
  <c r="I38" i="2"/>
  <c r="Q38" i="2"/>
  <c r="Y38" i="2"/>
  <c r="AG38" i="2"/>
  <c r="I39" i="2"/>
  <c r="Q39" i="2"/>
  <c r="Y39" i="2"/>
  <c r="AG39" i="2"/>
  <c r="I40" i="2"/>
  <c r="Q40" i="2"/>
  <c r="Y40" i="2"/>
  <c r="AG40" i="2"/>
  <c r="I41" i="2"/>
  <c r="Q41" i="2"/>
  <c r="Y41" i="2"/>
  <c r="AG41" i="2"/>
  <c r="I42" i="2"/>
  <c r="Q42" i="2"/>
  <c r="Y42" i="2"/>
  <c r="AG42" i="2"/>
  <c r="I43" i="2"/>
  <c r="Q43" i="2"/>
  <c r="Y43" i="2"/>
  <c r="AG43" i="2"/>
  <c r="I44" i="2"/>
  <c r="Q44" i="2"/>
  <c r="Y44" i="2"/>
  <c r="AG44" i="2"/>
  <c r="I45" i="2"/>
  <c r="Q45" i="2"/>
  <c r="Y45" i="2"/>
  <c r="AG45" i="2"/>
  <c r="I46" i="2"/>
  <c r="Q46" i="2"/>
  <c r="Y46" i="2"/>
  <c r="AG46" i="2"/>
  <c r="I47" i="2"/>
  <c r="Q47" i="2"/>
  <c r="Y47" i="2"/>
  <c r="AG47" i="2"/>
  <c r="I48" i="2"/>
  <c r="Q48" i="2"/>
  <c r="Y48" i="2"/>
  <c r="AG48" i="2"/>
  <c r="I49" i="2"/>
  <c r="Q49" i="2"/>
  <c r="Y49" i="2"/>
  <c r="AG49" i="2"/>
  <c r="I50" i="2"/>
  <c r="Q50" i="2"/>
  <c r="Y50" i="2"/>
  <c r="AG50" i="2"/>
  <c r="I51" i="2"/>
  <c r="Q51" i="2"/>
  <c r="Y51" i="2"/>
  <c r="AG51" i="2"/>
  <c r="I52" i="2"/>
  <c r="Q52" i="2"/>
  <c r="Y52" i="2"/>
  <c r="AG52" i="2"/>
  <c r="I53" i="2"/>
  <c r="Q53" i="2"/>
  <c r="Y53" i="2"/>
  <c r="AG53" i="2"/>
  <c r="I54" i="2"/>
  <c r="Q54" i="2"/>
  <c r="Y54" i="2"/>
  <c r="AG54" i="2"/>
  <c r="I55" i="2"/>
  <c r="Q55" i="2"/>
  <c r="Y55" i="2"/>
  <c r="AG55" i="2"/>
  <c r="I56" i="2"/>
  <c r="Q56" i="2"/>
  <c r="Y56" i="2"/>
  <c r="AG56" i="2"/>
  <c r="I57" i="2"/>
  <c r="Q57" i="2"/>
  <c r="Y57" i="2"/>
  <c r="AG57" i="2"/>
  <c r="I58" i="2"/>
  <c r="Q58" i="2"/>
  <c r="Y58" i="2"/>
  <c r="AG58" i="2"/>
  <c r="I59" i="2"/>
  <c r="Q59" i="2"/>
  <c r="Y59" i="2"/>
  <c r="AG59" i="2"/>
  <c r="I60" i="2"/>
  <c r="Q60" i="2"/>
  <c r="Y60" i="2"/>
  <c r="AG60" i="2"/>
  <c r="I61" i="2"/>
  <c r="Q61" i="2"/>
  <c r="Y61" i="2"/>
  <c r="AG61" i="2"/>
  <c r="I62" i="2"/>
  <c r="Q62" i="2"/>
  <c r="Y62" i="2"/>
  <c r="AG62" i="2"/>
  <c r="I63" i="2"/>
  <c r="Q63" i="2"/>
  <c r="Y63" i="2"/>
  <c r="AG63" i="2"/>
  <c r="I64" i="2"/>
  <c r="Q64" i="2"/>
  <c r="Y64" i="2"/>
  <c r="AG64" i="2"/>
  <c r="I65" i="2"/>
  <c r="Q65" i="2"/>
  <c r="Y65" i="2"/>
  <c r="AG65" i="2"/>
  <c r="I66" i="2"/>
  <c r="Q66" i="2"/>
  <c r="Y66" i="2"/>
  <c r="AG66" i="2"/>
  <c r="I67" i="2"/>
  <c r="Q67" i="2"/>
  <c r="Y67" i="2"/>
  <c r="AG67" i="2"/>
  <c r="I68" i="2"/>
  <c r="Q68" i="2"/>
  <c r="Y68" i="2"/>
  <c r="AG68" i="2"/>
  <c r="I69" i="2"/>
  <c r="Q69" i="2"/>
  <c r="Y69" i="2"/>
  <c r="AG69" i="2"/>
  <c r="I70" i="2"/>
  <c r="Q70" i="2"/>
  <c r="Y70" i="2"/>
  <c r="AG70" i="2"/>
  <c r="I71" i="2"/>
  <c r="Q71" i="2"/>
  <c r="Y71" i="2"/>
  <c r="AG71" i="2"/>
  <c r="I72" i="2"/>
  <c r="Q72" i="2"/>
  <c r="Y72" i="2"/>
  <c r="AG72" i="2"/>
  <c r="I73" i="2"/>
  <c r="Q73" i="2"/>
  <c r="Y73" i="2"/>
  <c r="AG73" i="2"/>
  <c r="I74" i="2"/>
  <c r="Q74" i="2"/>
  <c r="Y74" i="2"/>
  <c r="AG74" i="2"/>
  <c r="I75" i="2"/>
  <c r="Q75" i="2"/>
  <c r="Y75" i="2"/>
  <c r="AG75" i="2"/>
  <c r="I76" i="2"/>
  <c r="Q76" i="2"/>
  <c r="Y76" i="2"/>
  <c r="AG76" i="2"/>
  <c r="I77" i="2"/>
  <c r="Q77" i="2"/>
  <c r="Y77" i="2"/>
  <c r="AG77" i="2"/>
  <c r="I78" i="2"/>
  <c r="Q78" i="2"/>
  <c r="Y78" i="2"/>
  <c r="AG78" i="2"/>
  <c r="I79" i="2"/>
  <c r="Q79" i="2"/>
  <c r="Y79" i="2"/>
  <c r="AG79" i="2"/>
  <c r="I80" i="2"/>
  <c r="Q80" i="2"/>
  <c r="Y80" i="2"/>
  <c r="AG80" i="2"/>
  <c r="I81" i="2"/>
  <c r="Q81" i="2"/>
  <c r="Y81" i="2"/>
  <c r="AG81" i="2"/>
  <c r="I82" i="2"/>
  <c r="Q82" i="2"/>
  <c r="Y82" i="2"/>
  <c r="AG82" i="2"/>
  <c r="I83" i="2"/>
  <c r="Q83" i="2"/>
  <c r="Y83" i="2"/>
  <c r="AG83" i="2"/>
  <c r="I84" i="2"/>
  <c r="Q84" i="2"/>
  <c r="Y84" i="2"/>
  <c r="AG84" i="2"/>
  <c r="I85" i="2"/>
  <c r="Q85" i="2"/>
  <c r="Y85" i="2"/>
  <c r="AG85" i="2"/>
  <c r="I86" i="2"/>
  <c r="Q86" i="2"/>
  <c r="Y86" i="2"/>
  <c r="AG86" i="2"/>
  <c r="I87" i="2"/>
  <c r="Q87" i="2"/>
  <c r="Y87" i="2"/>
  <c r="AG87" i="2"/>
  <c r="I88" i="2"/>
  <c r="Q88" i="2"/>
  <c r="Y88" i="2"/>
  <c r="AG88" i="2"/>
  <c r="I89" i="2"/>
  <c r="Q89" i="2"/>
  <c r="Y89" i="2"/>
  <c r="AG89" i="2"/>
  <c r="I90" i="2"/>
  <c r="Q90" i="2"/>
  <c r="Y90" i="2"/>
  <c r="AG90" i="2"/>
  <c r="I91" i="2"/>
  <c r="Q91" i="2"/>
  <c r="Y91" i="2"/>
  <c r="AG91" i="2"/>
  <c r="I92" i="2"/>
  <c r="Q92" i="2"/>
  <c r="Y92" i="2"/>
  <c r="AG92" i="2"/>
  <c r="I93" i="2"/>
  <c r="Q93" i="2"/>
  <c r="Y93" i="2"/>
  <c r="AG93" i="2"/>
  <c r="I94" i="2"/>
  <c r="Q94" i="2"/>
  <c r="Y94" i="2"/>
  <c r="AG94" i="2"/>
  <c r="I95" i="2"/>
  <c r="Q95" i="2"/>
  <c r="Y95" i="2"/>
  <c r="AG95" i="2"/>
  <c r="I96" i="2"/>
  <c r="Q96" i="2"/>
  <c r="Y96" i="2"/>
  <c r="AG96" i="2"/>
  <c r="I97" i="2"/>
  <c r="Q97" i="2"/>
  <c r="Y97" i="2"/>
  <c r="AG97" i="2"/>
  <c r="I98" i="2"/>
  <c r="Q98" i="2"/>
  <c r="Y98" i="2"/>
  <c r="AG98" i="2"/>
  <c r="I99" i="2"/>
  <c r="Q99" i="2"/>
  <c r="Y99" i="2"/>
  <c r="AG99" i="2"/>
  <c r="I100" i="2"/>
  <c r="Q100" i="2"/>
  <c r="Y100" i="2"/>
  <c r="AG100" i="2"/>
  <c r="I101" i="2"/>
  <c r="Q101" i="2"/>
  <c r="Y101" i="2"/>
  <c r="AG101" i="2"/>
  <c r="I102" i="2"/>
  <c r="Q102" i="2"/>
  <c r="Y102" i="2"/>
  <c r="AG102" i="2"/>
  <c r="I103" i="2"/>
  <c r="Q103" i="2"/>
  <c r="Y103" i="2"/>
  <c r="AG103" i="2"/>
  <c r="I104" i="2"/>
  <c r="Q104" i="2"/>
  <c r="Y104" i="2"/>
  <c r="AG104" i="2"/>
  <c r="I105" i="2"/>
  <c r="Q105" i="2"/>
  <c r="Y105" i="2"/>
  <c r="AG105" i="2"/>
  <c r="I106" i="2"/>
  <c r="Q106" i="2"/>
  <c r="Y106" i="2"/>
  <c r="AG106" i="2"/>
  <c r="I107" i="2"/>
  <c r="Q107" i="2"/>
  <c r="Y107" i="2"/>
  <c r="AG107" i="2"/>
  <c r="I108" i="2"/>
  <c r="Q108" i="2"/>
  <c r="Y108" i="2"/>
  <c r="AG108" i="2"/>
  <c r="I109" i="2"/>
  <c r="Q109" i="2"/>
  <c r="Y109" i="2"/>
  <c r="AG109" i="2"/>
  <c r="I110" i="2"/>
  <c r="Q110" i="2"/>
  <c r="Y110" i="2"/>
  <c r="BE194" i="2"/>
  <c r="BE190" i="2"/>
  <c r="BE186" i="2"/>
  <c r="BE182" i="2"/>
  <c r="BE178" i="2"/>
  <c r="BE174" i="2"/>
  <c r="BE170" i="2"/>
  <c r="BE166" i="2"/>
  <c r="BE162" i="2"/>
  <c r="BE158" i="2"/>
  <c r="BE154" i="2"/>
  <c r="BE150" i="2"/>
  <c r="BE146" i="2"/>
  <c r="BE142" i="2"/>
  <c r="BE138" i="2"/>
  <c r="BE134" i="2"/>
  <c r="BE130" i="2"/>
  <c r="BE126" i="2"/>
  <c r="BE122" i="2"/>
  <c r="BE118" i="2"/>
  <c r="BI115" i="2"/>
  <c r="BS112" i="2"/>
  <c r="AY110" i="2"/>
  <c r="BT107" i="2"/>
  <c r="BT105" i="2"/>
  <c r="BT103" i="2"/>
  <c r="BT101" i="2"/>
  <c r="BT99" i="2"/>
  <c r="BT97" i="2"/>
  <c r="BT95" i="2"/>
  <c r="BT93" i="2"/>
  <c r="BT91" i="2"/>
  <c r="BT89" i="2"/>
  <c r="BT87" i="2"/>
  <c r="BT85" i="2"/>
  <c r="BT83" i="2"/>
  <c r="BT81" i="2"/>
  <c r="BT79" i="2"/>
  <c r="BT77" i="2"/>
  <c r="BT75" i="2"/>
  <c r="BT73" i="2"/>
  <c r="BT71" i="2"/>
  <c r="BT69" i="2"/>
  <c r="BT67" i="2"/>
  <c r="BT65" i="2"/>
  <c r="BT63" i="2"/>
  <c r="BT61" i="2"/>
  <c r="BT59" i="2"/>
  <c r="BT57" i="2"/>
  <c r="BT55" i="2"/>
  <c r="BT53" i="2"/>
  <c r="BT51" i="2"/>
  <c r="BT49" i="2"/>
  <c r="BT47" i="2"/>
  <c r="BT45" i="2"/>
  <c r="BT43" i="2"/>
  <c r="AP42" i="2"/>
  <c r="BI40" i="2"/>
  <c r="AY39" i="2"/>
  <c r="BU37" i="2"/>
  <c r="BI36" i="2"/>
  <c r="AY35" i="2"/>
  <c r="BU33" i="2"/>
  <c r="DK33" i="1" s="1"/>
  <c r="BI32" i="2"/>
  <c r="AZ31" i="2"/>
  <c r="BD30" i="2"/>
  <c r="BF29" i="2"/>
  <c r="BL28" i="2"/>
  <c r="BN27" i="2"/>
  <c r="BP26" i="2"/>
  <c r="AP26" i="2"/>
  <c r="AY25" i="2"/>
  <c r="BI24" i="2"/>
  <c r="AP24" i="2"/>
  <c r="BD23" i="2"/>
  <c r="BQ22" i="2"/>
  <c r="AY22" i="2"/>
  <c r="BM21" i="2"/>
  <c r="AU21" i="2"/>
  <c r="BK20" i="2"/>
  <c r="AU20" i="2"/>
  <c r="BK19" i="2"/>
  <c r="AU19" i="2"/>
  <c r="BK18" i="2"/>
  <c r="AU18" i="2"/>
  <c r="BK17" i="2"/>
  <c r="AU17" i="2"/>
  <c r="BK16" i="2"/>
  <c r="AU16" i="2"/>
  <c r="BK15" i="2"/>
  <c r="AU15" i="2"/>
  <c r="BK14" i="2"/>
  <c r="AU14" i="2"/>
  <c r="BK13" i="2"/>
  <c r="AU13" i="2"/>
  <c r="BK12" i="2"/>
  <c r="AU12" i="2"/>
  <c r="BK11" i="2"/>
  <c r="AU11" i="2"/>
  <c r="BK10" i="2"/>
  <c r="AU10" i="2"/>
  <c r="BK9" i="2"/>
  <c r="AU9" i="2"/>
  <c r="BK8" i="2"/>
  <c r="AU8" i="2"/>
  <c r="BK7" i="2"/>
  <c r="AU7" i="2"/>
  <c r="BK6" i="2"/>
  <c r="AU6" i="2"/>
  <c r="BA5" i="2"/>
  <c r="BQ5" i="2"/>
  <c r="N6" i="2"/>
  <c r="AD6" i="2"/>
  <c r="N7" i="2"/>
  <c r="AD7" i="2"/>
  <c r="N8" i="2"/>
  <c r="AD8" i="2"/>
  <c r="N9" i="2"/>
  <c r="AD9" i="2"/>
  <c r="N10" i="2"/>
  <c r="AD10" i="2"/>
  <c r="N11" i="2"/>
  <c r="AD11" i="2"/>
  <c r="N12" i="2"/>
  <c r="AD12" i="2"/>
  <c r="N13" i="2"/>
  <c r="AD13" i="2"/>
  <c r="N14" i="2"/>
  <c r="AD14" i="2"/>
  <c r="N15" i="2"/>
  <c r="AD15" i="2"/>
  <c r="N16" i="2"/>
  <c r="AD16" i="2"/>
  <c r="N17" i="2"/>
  <c r="AD17" i="2"/>
  <c r="N18" i="2"/>
  <c r="AD18" i="2"/>
  <c r="N19" i="2"/>
  <c r="AD19" i="2"/>
  <c r="N20" i="2"/>
  <c r="AD20" i="2"/>
  <c r="N21" i="2"/>
  <c r="AD21" i="2"/>
  <c r="N22" i="2"/>
  <c r="AD22" i="2"/>
  <c r="N23" i="2"/>
  <c r="AD23" i="2"/>
  <c r="N24" i="2"/>
  <c r="AD24" i="2"/>
  <c r="N25" i="2"/>
  <c r="AD25" i="2"/>
  <c r="N26" i="2"/>
  <c r="AD26" i="2"/>
  <c r="N27" i="2"/>
  <c r="AD27" i="2"/>
  <c r="N28" i="2"/>
  <c r="AD28" i="2"/>
  <c r="N29" i="2"/>
  <c r="AD29" i="2"/>
  <c r="N30" i="2"/>
  <c r="AD30" i="2"/>
  <c r="N31" i="2"/>
  <c r="AD31" i="2"/>
  <c r="N32" i="2"/>
  <c r="AD32" i="2"/>
  <c r="N33" i="2"/>
  <c r="AD33" i="2"/>
  <c r="N34" i="2"/>
  <c r="AD34" i="2"/>
  <c r="N35" i="2"/>
  <c r="AD35" i="2"/>
  <c r="N36" i="2"/>
  <c r="AD36" i="2"/>
  <c r="N37" i="2"/>
  <c r="AD37" i="2"/>
  <c r="N38" i="2"/>
  <c r="AD38" i="2"/>
  <c r="N39" i="2"/>
  <c r="AD39" i="2"/>
  <c r="N40" i="2"/>
  <c r="AD40" i="2"/>
  <c r="N41" i="2"/>
  <c r="AD41" i="2"/>
  <c r="N42" i="2"/>
  <c r="AD42" i="2"/>
  <c r="N43" i="2"/>
  <c r="AD43" i="2"/>
  <c r="N44" i="2"/>
  <c r="AD44" i="2"/>
  <c r="N45" i="2"/>
  <c r="AD45" i="2"/>
  <c r="N46" i="2"/>
  <c r="AD46" i="2"/>
  <c r="N47" i="2"/>
  <c r="AD47" i="2"/>
  <c r="N48" i="2"/>
  <c r="AD48" i="2"/>
  <c r="N49" i="2"/>
  <c r="AD49" i="2"/>
  <c r="N50" i="2"/>
  <c r="AD50" i="2"/>
  <c r="N51" i="2"/>
  <c r="AD51" i="2"/>
  <c r="N52" i="2"/>
  <c r="AD52" i="2"/>
  <c r="N53" i="2"/>
  <c r="AD53" i="2"/>
  <c r="N54" i="2"/>
  <c r="AD54" i="2"/>
  <c r="N55" i="2"/>
  <c r="AD55" i="2"/>
  <c r="N56" i="2"/>
  <c r="AD56" i="2"/>
  <c r="N57" i="2"/>
  <c r="AD57" i="2"/>
  <c r="N58" i="2"/>
  <c r="AD58" i="2"/>
  <c r="N59" i="2"/>
  <c r="AD59" i="2"/>
  <c r="N60" i="2"/>
  <c r="AD60" i="2"/>
  <c r="N61" i="2"/>
  <c r="AD61" i="2"/>
  <c r="N62" i="2"/>
  <c r="AD62" i="2"/>
  <c r="N63" i="2"/>
  <c r="AD63" i="2"/>
  <c r="N64" i="2"/>
  <c r="AD64" i="2"/>
  <c r="N65" i="2"/>
  <c r="AD65" i="2"/>
  <c r="N66" i="2"/>
  <c r="AD66" i="2"/>
  <c r="N67" i="2"/>
  <c r="AD67" i="2"/>
  <c r="N68" i="2"/>
  <c r="AD68" i="2"/>
  <c r="N69" i="2"/>
  <c r="AD69" i="2"/>
  <c r="N70" i="2"/>
  <c r="AD70" i="2"/>
  <c r="N71" i="2"/>
  <c r="AD71" i="2"/>
  <c r="N72" i="2"/>
  <c r="AD72" i="2"/>
  <c r="N73" i="2"/>
  <c r="AD73" i="2"/>
  <c r="N74" i="2"/>
  <c r="AD74" i="2"/>
  <c r="N75" i="2"/>
  <c r="AD75" i="2"/>
  <c r="N76" i="2"/>
  <c r="AD76" i="2"/>
  <c r="N77" i="2"/>
  <c r="AD77" i="2"/>
  <c r="N78" i="2"/>
  <c r="AD78" i="2"/>
  <c r="N79" i="2"/>
  <c r="AD79" i="2"/>
  <c r="N80" i="2"/>
  <c r="AD80" i="2"/>
  <c r="N81" i="2"/>
  <c r="AD81" i="2"/>
  <c r="N82" i="2"/>
  <c r="AC82" i="2"/>
  <c r="H83" i="2"/>
  <c r="T83" i="2"/>
  <c r="AD83" i="2"/>
  <c r="H84" i="2"/>
  <c r="T84" i="2"/>
  <c r="AD84" i="2"/>
  <c r="H85" i="2"/>
  <c r="T85" i="2"/>
  <c r="AD85" i="2"/>
  <c r="H86" i="2"/>
  <c r="T86" i="2"/>
  <c r="AD86" i="2"/>
  <c r="H87" i="2"/>
  <c r="T87" i="2"/>
  <c r="AD87" i="2"/>
  <c r="H88" i="2"/>
  <c r="T88" i="2"/>
  <c r="AD88" i="2"/>
  <c r="H89" i="2"/>
  <c r="T89" i="2"/>
  <c r="AD89" i="2"/>
  <c r="H90" i="2"/>
  <c r="T90" i="2"/>
  <c r="AD90" i="2"/>
  <c r="H91" i="2"/>
  <c r="T91" i="2"/>
  <c r="AD91" i="2"/>
  <c r="H92" i="2"/>
  <c r="T92" i="2"/>
  <c r="AD92" i="2"/>
  <c r="H93" i="2"/>
  <c r="T93" i="2"/>
  <c r="AD93" i="2"/>
  <c r="H94" i="2"/>
  <c r="T94" i="2"/>
  <c r="AD94" i="2"/>
  <c r="H95" i="2"/>
  <c r="T95" i="2"/>
  <c r="AD95" i="2"/>
  <c r="H96" i="2"/>
  <c r="T96" i="2"/>
  <c r="AD96" i="2"/>
  <c r="H97" i="2"/>
  <c r="T97" i="2"/>
  <c r="AD97" i="2"/>
  <c r="H98" i="2"/>
  <c r="T98" i="2"/>
  <c r="AD98" i="2"/>
  <c r="H99" i="2"/>
  <c r="T99" i="2"/>
  <c r="AD99" i="2"/>
  <c r="H100" i="2"/>
  <c r="T100" i="2"/>
  <c r="AD100" i="2"/>
  <c r="H101" i="2"/>
  <c r="T101" i="2"/>
  <c r="AD101" i="2"/>
  <c r="H102" i="2"/>
  <c r="T102" i="2"/>
  <c r="AD102" i="2"/>
  <c r="H103" i="2"/>
  <c r="T103" i="2"/>
  <c r="AD103" i="2"/>
  <c r="H104" i="2"/>
  <c r="T104" i="2"/>
  <c r="AD104" i="2"/>
  <c r="H105" i="2"/>
  <c r="T105" i="2"/>
  <c r="AD105" i="2"/>
  <c r="H106" i="2"/>
  <c r="T106" i="2"/>
  <c r="AD106" i="2"/>
  <c r="H107" i="2"/>
  <c r="T107" i="2"/>
  <c r="AD107" i="2"/>
  <c r="H108" i="2"/>
  <c r="T108" i="2"/>
  <c r="AD108" i="2"/>
  <c r="H109" i="2"/>
  <c r="T109" i="2"/>
  <c r="AD109" i="2"/>
  <c r="H110" i="2"/>
  <c r="T110" i="2"/>
  <c r="AC110" i="2"/>
  <c r="E111" i="2"/>
  <c r="M111" i="2"/>
  <c r="U111" i="2"/>
  <c r="AC111" i="2"/>
  <c r="E112" i="2"/>
  <c r="M112" i="2"/>
  <c r="U112" i="2"/>
  <c r="AC112" i="2"/>
  <c r="E113" i="2"/>
  <c r="M113" i="2"/>
  <c r="U113" i="2"/>
  <c r="AC113" i="2"/>
  <c r="E114" i="2"/>
  <c r="M114" i="2"/>
  <c r="U114" i="2"/>
  <c r="AC114" i="2"/>
  <c r="E115" i="2"/>
  <c r="M115" i="2"/>
  <c r="U115" i="2"/>
  <c r="AC115" i="2"/>
  <c r="E116" i="2"/>
  <c r="M116" i="2"/>
  <c r="U116" i="2"/>
  <c r="AC116" i="2"/>
  <c r="E117" i="2"/>
  <c r="M117" i="2"/>
  <c r="U117" i="2"/>
  <c r="AC117" i="2"/>
  <c r="E118" i="2"/>
  <c r="M118" i="2"/>
  <c r="U118" i="2"/>
  <c r="AC118" i="2"/>
  <c r="E119" i="2"/>
  <c r="M119" i="2"/>
  <c r="U119" i="2"/>
  <c r="AC119" i="2"/>
  <c r="E120" i="2"/>
  <c r="M120" i="2"/>
  <c r="U120" i="2"/>
  <c r="AC120" i="2"/>
  <c r="E121" i="2"/>
  <c r="M121" i="2"/>
  <c r="U121" i="2"/>
  <c r="AC121" i="2"/>
  <c r="E122" i="2"/>
  <c r="M122" i="2"/>
  <c r="U122" i="2"/>
  <c r="AC122" i="2"/>
  <c r="E123" i="2"/>
  <c r="M123" i="2"/>
  <c r="U123" i="2"/>
  <c r="AC123" i="2"/>
  <c r="E124" i="2"/>
  <c r="M124" i="2"/>
  <c r="U124" i="2"/>
  <c r="AC124" i="2"/>
  <c r="E125" i="2"/>
  <c r="M125" i="2"/>
  <c r="U125" i="2"/>
  <c r="AC125" i="2"/>
  <c r="E126" i="2"/>
  <c r="M126" i="2"/>
  <c r="U126" i="2"/>
  <c r="AC126" i="2"/>
  <c r="E127" i="2"/>
  <c r="M127" i="2"/>
  <c r="U127" i="2"/>
  <c r="AC127" i="2"/>
  <c r="E128" i="2"/>
  <c r="M128" i="2"/>
  <c r="U128" i="2"/>
  <c r="AC128" i="2"/>
  <c r="E129" i="2"/>
  <c r="M129" i="2"/>
  <c r="U129" i="2"/>
  <c r="AC129" i="2"/>
  <c r="E130" i="2"/>
  <c r="M130" i="2"/>
  <c r="U130" i="2"/>
  <c r="AC130" i="2"/>
  <c r="E131" i="2"/>
  <c r="M131" i="2"/>
  <c r="U131" i="2"/>
  <c r="AC131" i="2"/>
  <c r="E132" i="2"/>
  <c r="M132" i="2"/>
  <c r="U132" i="2"/>
  <c r="AC132" i="2"/>
  <c r="E133" i="2"/>
  <c r="M133" i="2"/>
  <c r="U133" i="2"/>
  <c r="AC133" i="2"/>
  <c r="E134" i="2"/>
  <c r="M134" i="2"/>
  <c r="U134" i="2"/>
  <c r="AC134" i="2"/>
  <c r="E135" i="2"/>
  <c r="M135" i="2"/>
  <c r="U135" i="2"/>
  <c r="AC135" i="2"/>
  <c r="E136" i="2"/>
  <c r="M136" i="2"/>
  <c r="U136" i="2"/>
  <c r="AC136" i="2"/>
  <c r="E137" i="2"/>
  <c r="M137" i="2"/>
  <c r="U137" i="2"/>
  <c r="AC137" i="2"/>
  <c r="E138" i="2"/>
  <c r="M138" i="2"/>
  <c r="U138" i="2"/>
  <c r="AC138" i="2"/>
  <c r="E139" i="2"/>
  <c r="M139" i="2"/>
  <c r="U139" i="2"/>
  <c r="AC139" i="2"/>
  <c r="E140" i="2"/>
  <c r="M140" i="2"/>
  <c r="U140" i="2"/>
  <c r="AC140" i="2"/>
  <c r="E141" i="2"/>
  <c r="M141" i="2"/>
  <c r="U141" i="2"/>
  <c r="AC141" i="2"/>
  <c r="E142" i="2"/>
  <c r="M142" i="2"/>
  <c r="U142" i="2"/>
  <c r="AC142" i="2"/>
  <c r="E143" i="2"/>
  <c r="M143" i="2"/>
  <c r="U143" i="2"/>
  <c r="AC143" i="2"/>
  <c r="E144" i="2"/>
  <c r="M144" i="2"/>
  <c r="U144" i="2"/>
  <c r="AC144" i="2"/>
  <c r="E145" i="2"/>
  <c r="M145" i="2"/>
  <c r="U145" i="2"/>
  <c r="AC145" i="2"/>
  <c r="E146" i="2"/>
  <c r="M146" i="2"/>
  <c r="U146" i="2"/>
  <c r="AC146" i="2"/>
  <c r="E147" i="2"/>
  <c r="M147" i="2"/>
  <c r="U147" i="2"/>
  <c r="AC147" i="2"/>
  <c r="E148" i="2"/>
  <c r="M148" i="2"/>
  <c r="U148" i="2"/>
  <c r="AC148" i="2"/>
  <c r="E149" i="2"/>
  <c r="M149" i="2"/>
  <c r="U149" i="2"/>
  <c r="AC149" i="2"/>
  <c r="E150" i="2"/>
  <c r="M150" i="2"/>
  <c r="U150" i="2"/>
  <c r="AC150" i="2"/>
  <c r="E151" i="2"/>
  <c r="M151" i="2"/>
  <c r="U151" i="2"/>
  <c r="AC151" i="2"/>
  <c r="E152" i="2"/>
  <c r="M152" i="2"/>
  <c r="U152" i="2"/>
  <c r="AC152" i="2"/>
  <c r="E153" i="2"/>
  <c r="M153" i="2"/>
  <c r="U153" i="2"/>
  <c r="AC153" i="2"/>
  <c r="E154" i="2"/>
  <c r="M154" i="2"/>
  <c r="U154" i="2"/>
  <c r="AC154" i="2"/>
  <c r="E155" i="2"/>
  <c r="M155" i="2"/>
  <c r="U155" i="2"/>
  <c r="AC155" i="2"/>
  <c r="E156" i="2"/>
  <c r="M156" i="2"/>
  <c r="U156" i="2"/>
  <c r="AC156" i="2"/>
  <c r="E157" i="2"/>
  <c r="M157" i="2"/>
  <c r="U157" i="2"/>
  <c r="AC157" i="2"/>
  <c r="E158" i="2"/>
  <c r="M158" i="2"/>
  <c r="U158" i="2"/>
  <c r="AC158" i="2"/>
  <c r="E159" i="2"/>
  <c r="M159" i="2"/>
  <c r="U159" i="2"/>
  <c r="AC159" i="2"/>
  <c r="E160" i="2"/>
  <c r="M160" i="2"/>
  <c r="U160" i="2"/>
  <c r="AC160" i="2"/>
  <c r="E161" i="2"/>
  <c r="M161" i="2"/>
  <c r="U161" i="2"/>
  <c r="AC161" i="2"/>
  <c r="E162" i="2"/>
  <c r="M162" i="2"/>
  <c r="U162" i="2"/>
  <c r="AC162" i="2"/>
  <c r="E163" i="2"/>
  <c r="M163" i="2"/>
  <c r="U163" i="2"/>
  <c r="AC163" i="2"/>
  <c r="E164" i="2"/>
  <c r="M164" i="2"/>
  <c r="U164" i="2"/>
  <c r="AC164" i="2"/>
  <c r="E165" i="2"/>
  <c r="M165" i="2"/>
  <c r="U165" i="2"/>
  <c r="AC165" i="2"/>
  <c r="E166" i="2"/>
  <c r="M166" i="2"/>
  <c r="U166" i="2"/>
  <c r="AC166" i="2"/>
  <c r="E167" i="2"/>
  <c r="M167" i="2"/>
  <c r="U167" i="2"/>
  <c r="AC167" i="2"/>
  <c r="E168" i="2"/>
  <c r="M168" i="2"/>
  <c r="U168" i="2"/>
  <c r="AC168" i="2"/>
  <c r="E169" i="2"/>
  <c r="M169" i="2"/>
  <c r="U169" i="2"/>
  <c r="AC169" i="2"/>
  <c r="E170" i="2"/>
  <c r="M170" i="2"/>
  <c r="U170" i="2"/>
  <c r="AC170" i="2"/>
  <c r="E171" i="2"/>
  <c r="M171" i="2"/>
  <c r="U171" i="2"/>
  <c r="AC171" i="2"/>
  <c r="E172" i="2"/>
  <c r="M172" i="2"/>
  <c r="U172" i="2"/>
  <c r="AC172" i="2"/>
  <c r="E173" i="2"/>
  <c r="M173" i="2"/>
  <c r="U173" i="2"/>
  <c r="AC173" i="2"/>
  <c r="E174" i="2"/>
  <c r="M174" i="2"/>
  <c r="U174" i="2"/>
  <c r="AC174" i="2"/>
  <c r="E175" i="2"/>
  <c r="M175" i="2"/>
  <c r="U175" i="2"/>
  <c r="AC175" i="2"/>
  <c r="E176" i="2"/>
  <c r="M176" i="2"/>
  <c r="U176" i="2"/>
  <c r="AC176" i="2"/>
  <c r="E177" i="2"/>
  <c r="M177" i="2"/>
  <c r="U177" i="2"/>
  <c r="AC177" i="2"/>
  <c r="E178" i="2"/>
  <c r="M178" i="2"/>
  <c r="U178" i="2"/>
  <c r="AC178" i="2"/>
  <c r="E179" i="2"/>
  <c r="M179" i="2"/>
  <c r="U179" i="2"/>
  <c r="AC179" i="2"/>
  <c r="E180" i="2"/>
  <c r="M180" i="2"/>
  <c r="U180" i="2"/>
  <c r="AC180" i="2"/>
  <c r="E181" i="2"/>
  <c r="M181" i="2"/>
  <c r="U181" i="2"/>
  <c r="AC181" i="2"/>
  <c r="E182" i="2"/>
  <c r="M182" i="2"/>
  <c r="U182" i="2"/>
  <c r="AC182" i="2"/>
  <c r="E183" i="2"/>
  <c r="M183" i="2"/>
  <c r="U183" i="2"/>
  <c r="AC183" i="2"/>
  <c r="E184" i="2"/>
  <c r="M184" i="2"/>
  <c r="U184" i="2"/>
  <c r="AC184" i="2"/>
  <c r="E185" i="2"/>
  <c r="M185" i="2"/>
  <c r="U185" i="2"/>
  <c r="AC185" i="2"/>
  <c r="E186" i="2"/>
  <c r="M186" i="2"/>
  <c r="U186" i="2"/>
  <c r="AC186" i="2"/>
  <c r="E187" i="2"/>
  <c r="M187" i="2"/>
  <c r="U187" i="2"/>
  <c r="AC187" i="2"/>
  <c r="E188" i="2"/>
  <c r="M188" i="2"/>
  <c r="U188" i="2"/>
  <c r="AC188" i="2"/>
  <c r="E189" i="2"/>
  <c r="AS194" i="2"/>
  <c r="AS190" i="2"/>
  <c r="AS186" i="2"/>
  <c r="AS182" i="2"/>
  <c r="AS178" i="2"/>
  <c r="AS174" i="2"/>
  <c r="AS170" i="2"/>
  <c r="AS166" i="2"/>
  <c r="AS162" i="2"/>
  <c r="AS158" i="2"/>
  <c r="AS154" i="2"/>
  <c r="AS150" i="2"/>
  <c r="AS146" i="2"/>
  <c r="AS142" i="2"/>
  <c r="AS138" i="2"/>
  <c r="AS134" i="2"/>
  <c r="AS130" i="2"/>
  <c r="AS126" i="2"/>
  <c r="AS122" i="2"/>
  <c r="AS118" i="2"/>
  <c r="BB115" i="2"/>
  <c r="BM112" i="2"/>
  <c r="AR110" i="2"/>
  <c r="BO107" i="2"/>
  <c r="BO105" i="2"/>
  <c r="BO103" i="2"/>
  <c r="BO101" i="2"/>
  <c r="BO99" i="2"/>
  <c r="BO97" i="2"/>
  <c r="BO95" i="2"/>
  <c r="BO93" i="2"/>
  <c r="BO91" i="2"/>
  <c r="BO89" i="2"/>
  <c r="BO87" i="2"/>
  <c r="BO85" i="2"/>
  <c r="BO83" i="2"/>
  <c r="BO81" i="2"/>
  <c r="BO79" i="2"/>
  <c r="BO77" i="2"/>
  <c r="BO75" i="2"/>
  <c r="BO73" i="2"/>
  <c r="BO71" i="2"/>
  <c r="BO69" i="2"/>
  <c r="BO67" i="2"/>
  <c r="BO65" i="2"/>
  <c r="BO63" i="2"/>
  <c r="BO61" i="2"/>
  <c r="BO59" i="2"/>
  <c r="BO57" i="2"/>
  <c r="BO55" i="2"/>
  <c r="BO53" i="2"/>
  <c r="BO51" i="2"/>
  <c r="BO49" i="2"/>
  <c r="BO47" i="2"/>
  <c r="BO45" i="2"/>
  <c r="BO43" i="2"/>
  <c r="BP41" i="2"/>
  <c r="BF40" i="2"/>
  <c r="AV39" i="2"/>
  <c r="BP37" i="2"/>
  <c r="BF36" i="2"/>
  <c r="AV35" i="2"/>
  <c r="BP33" i="2"/>
  <c r="BF32" i="2"/>
  <c r="AY31" i="2"/>
  <c r="BA30" i="2"/>
  <c r="BE29" i="2"/>
  <c r="BI28" i="2"/>
  <c r="BM27" i="2"/>
  <c r="BO26" i="2"/>
  <c r="BU25" i="2"/>
  <c r="AX25" i="2"/>
  <c r="BH24" i="2"/>
  <c r="BU23" i="2"/>
  <c r="DK23" i="1" s="1"/>
  <c r="BB23" i="2"/>
  <c r="BP22" i="2"/>
  <c r="AX22" i="2"/>
  <c r="BL21" i="2"/>
  <c r="AT21" i="2"/>
  <c r="BJ20" i="2"/>
  <c r="AT20" i="2"/>
  <c r="BJ19" i="2"/>
  <c r="AT19" i="2"/>
  <c r="BJ18" i="2"/>
  <c r="AT18" i="2"/>
  <c r="BJ17" i="2"/>
  <c r="AT17" i="2"/>
  <c r="BJ16" i="2"/>
  <c r="AT16" i="2"/>
  <c r="BJ15" i="2"/>
  <c r="AT15" i="2"/>
  <c r="BJ14" i="2"/>
  <c r="AT14" i="2"/>
  <c r="BJ13" i="2"/>
  <c r="AT13" i="2"/>
  <c r="BJ12" i="2"/>
  <c r="AT12" i="2"/>
  <c r="BJ11" i="2"/>
  <c r="AT11" i="2"/>
  <c r="BJ10" i="2"/>
  <c r="AT10" i="2"/>
  <c r="BJ9" i="2"/>
  <c r="AT9" i="2"/>
  <c r="BJ8" i="2"/>
  <c r="AT8" i="2"/>
  <c r="BJ7" i="2"/>
  <c r="AT7" i="2"/>
  <c r="BJ6" i="2"/>
  <c r="AT6" i="2"/>
  <c r="BB5" i="2"/>
  <c r="BR5" i="2"/>
  <c r="O6" i="2"/>
  <c r="AE6" i="2"/>
  <c r="O7" i="2"/>
  <c r="AE7" i="2"/>
  <c r="O8" i="2"/>
  <c r="AE8" i="2"/>
  <c r="O9" i="2"/>
  <c r="AE9" i="2"/>
  <c r="O10" i="2"/>
  <c r="AE10" i="2"/>
  <c r="O11" i="2"/>
  <c r="AE11" i="2"/>
  <c r="O12" i="2"/>
  <c r="AE12" i="2"/>
  <c r="O13" i="2"/>
  <c r="AE13" i="2"/>
  <c r="O14" i="2"/>
  <c r="AE14" i="2"/>
  <c r="O15" i="2"/>
  <c r="AE15" i="2"/>
  <c r="O16" i="2"/>
  <c r="AE16" i="2"/>
  <c r="O17" i="2"/>
  <c r="AE17" i="2"/>
  <c r="O18" i="2"/>
  <c r="AE18" i="2"/>
  <c r="O19" i="2"/>
  <c r="AE19" i="2"/>
  <c r="O20" i="2"/>
  <c r="AE20" i="2"/>
  <c r="O21" i="2"/>
  <c r="AE21" i="2"/>
  <c r="O22" i="2"/>
  <c r="AE22" i="2"/>
  <c r="O23" i="2"/>
  <c r="AE23" i="2"/>
  <c r="O24" i="2"/>
  <c r="AE24" i="2"/>
  <c r="O25" i="2"/>
  <c r="AE25" i="2"/>
  <c r="O26" i="2"/>
  <c r="AE26" i="2"/>
  <c r="O27" i="2"/>
  <c r="AE27" i="2"/>
  <c r="O28" i="2"/>
  <c r="AE28" i="2"/>
  <c r="O29" i="2"/>
  <c r="AE29" i="2"/>
  <c r="O30" i="2"/>
  <c r="AE30" i="2"/>
  <c r="O31" i="2"/>
  <c r="AE31" i="2"/>
  <c r="O32" i="2"/>
  <c r="AE32" i="2"/>
  <c r="O33" i="2"/>
  <c r="AE33" i="2"/>
  <c r="O34" i="2"/>
  <c r="AE34" i="2"/>
  <c r="O35" i="2"/>
  <c r="AE35" i="2"/>
  <c r="O36" i="2"/>
  <c r="AE36" i="2"/>
  <c r="O37" i="2"/>
  <c r="AE37" i="2"/>
  <c r="O38" i="2"/>
  <c r="AE38" i="2"/>
  <c r="O39" i="2"/>
  <c r="AE39" i="2"/>
  <c r="O40" i="2"/>
  <c r="AE40" i="2"/>
  <c r="O41" i="2"/>
  <c r="AE41" i="2"/>
  <c r="O42" i="2"/>
  <c r="AE42" i="2"/>
  <c r="O43" i="2"/>
  <c r="AE43" i="2"/>
  <c r="O44" i="2"/>
  <c r="AE44" i="2"/>
  <c r="O45" i="2"/>
  <c r="AE45" i="2"/>
  <c r="O46" i="2"/>
  <c r="AE46" i="2"/>
  <c r="O47" i="2"/>
  <c r="AE47" i="2"/>
  <c r="O48" i="2"/>
  <c r="AE48" i="2"/>
  <c r="O49" i="2"/>
  <c r="AE49" i="2"/>
  <c r="O50" i="2"/>
  <c r="AE50" i="2"/>
  <c r="O51" i="2"/>
  <c r="AE51" i="2"/>
  <c r="O52" i="2"/>
  <c r="AE52" i="2"/>
  <c r="O53" i="2"/>
  <c r="AE53" i="2"/>
  <c r="O54" i="2"/>
  <c r="AE54" i="2"/>
  <c r="O55" i="2"/>
  <c r="AE55" i="2"/>
  <c r="O56" i="2"/>
  <c r="AE56" i="2"/>
  <c r="O57" i="2"/>
  <c r="AE57" i="2"/>
  <c r="O58" i="2"/>
  <c r="AE58" i="2"/>
  <c r="O59" i="2"/>
  <c r="AE59" i="2"/>
  <c r="O60" i="2"/>
  <c r="AE60" i="2"/>
  <c r="O61" i="2"/>
  <c r="AE61" i="2"/>
  <c r="O62" i="2"/>
  <c r="AE62" i="2"/>
  <c r="O63" i="2"/>
  <c r="AE63" i="2"/>
  <c r="O64" i="2"/>
  <c r="AE64" i="2"/>
  <c r="O65" i="2"/>
  <c r="AE65" i="2"/>
  <c r="O66" i="2"/>
  <c r="AE66" i="2"/>
  <c r="O67" i="2"/>
  <c r="AE67" i="2"/>
  <c r="O68" i="2"/>
  <c r="AE68" i="2"/>
  <c r="O69" i="2"/>
  <c r="AE69" i="2"/>
  <c r="O70" i="2"/>
  <c r="AE70" i="2"/>
  <c r="O71" i="2"/>
  <c r="AE71" i="2"/>
  <c r="O72" i="2"/>
  <c r="AE72" i="2"/>
  <c r="O73" i="2"/>
  <c r="AE73" i="2"/>
  <c r="O74" i="2"/>
  <c r="AE74" i="2"/>
  <c r="O75" i="2"/>
  <c r="AE75" i="2"/>
  <c r="O76" i="2"/>
  <c r="AE76" i="2"/>
  <c r="O77" i="2"/>
  <c r="AE77" i="2"/>
  <c r="O78" i="2"/>
  <c r="AE78" i="2"/>
  <c r="O79" i="2"/>
  <c r="AE79" i="2"/>
  <c r="O80" i="2"/>
  <c r="AE80" i="2"/>
  <c r="O81" i="2"/>
  <c r="AE81" i="2"/>
  <c r="O82" i="2"/>
  <c r="AD82" i="2"/>
  <c r="J83" i="2"/>
  <c r="U83" i="2"/>
  <c r="AE83" i="2"/>
  <c r="J84" i="2"/>
  <c r="U84" i="2"/>
  <c r="AE84" i="2"/>
  <c r="J85" i="2"/>
  <c r="U85" i="2"/>
  <c r="AE85" i="2"/>
  <c r="J86" i="2"/>
  <c r="U86" i="2"/>
  <c r="AE86" i="2"/>
  <c r="J87" i="2"/>
  <c r="U87" i="2"/>
  <c r="AE87" i="2"/>
  <c r="J88" i="2"/>
  <c r="U88" i="2"/>
  <c r="AE88" i="2"/>
  <c r="J89" i="2"/>
  <c r="U89" i="2"/>
  <c r="AE89" i="2"/>
  <c r="J90" i="2"/>
  <c r="U90" i="2"/>
  <c r="AE90" i="2"/>
  <c r="J91" i="2"/>
  <c r="U91" i="2"/>
  <c r="AE91" i="2"/>
  <c r="J92" i="2"/>
  <c r="U92" i="2"/>
  <c r="AE92" i="2"/>
  <c r="J93" i="2"/>
  <c r="U93" i="2"/>
  <c r="AE93" i="2"/>
  <c r="J94" i="2"/>
  <c r="U94" i="2"/>
  <c r="AE94" i="2"/>
  <c r="J95" i="2"/>
  <c r="U95" i="2"/>
  <c r="AE95" i="2"/>
  <c r="J96" i="2"/>
  <c r="U96" i="2"/>
  <c r="AE96" i="2"/>
  <c r="J97" i="2"/>
  <c r="U97" i="2"/>
  <c r="AE97" i="2"/>
  <c r="J98" i="2"/>
  <c r="U98" i="2"/>
  <c r="AE98" i="2"/>
  <c r="J99" i="2"/>
  <c r="U99" i="2"/>
  <c r="AE99" i="2"/>
  <c r="J100" i="2"/>
  <c r="U100" i="2"/>
  <c r="AE100" i="2"/>
  <c r="J101" i="2"/>
  <c r="U101" i="2"/>
  <c r="AE101" i="2"/>
  <c r="J102" i="2"/>
  <c r="U102" i="2"/>
  <c r="AE102" i="2"/>
  <c r="J103" i="2"/>
  <c r="U103" i="2"/>
  <c r="AE103" i="2"/>
  <c r="J104" i="2"/>
  <c r="U104" i="2"/>
  <c r="AE104" i="2"/>
  <c r="J105" i="2"/>
  <c r="U105" i="2"/>
  <c r="AE105" i="2"/>
  <c r="J106" i="2"/>
  <c r="U106" i="2"/>
  <c r="AE106" i="2"/>
  <c r="J107" i="2"/>
  <c r="U107" i="2"/>
  <c r="AE107" i="2"/>
  <c r="J108" i="2"/>
  <c r="U108" i="2"/>
  <c r="AE108" i="2"/>
  <c r="J109" i="2"/>
  <c r="U109" i="2"/>
  <c r="AE109" i="2"/>
  <c r="J110" i="2"/>
  <c r="U110" i="2"/>
  <c r="AD110" i="2"/>
  <c r="F111" i="2"/>
  <c r="N111" i="2"/>
  <c r="V111" i="2"/>
  <c r="AD111" i="2"/>
  <c r="F112" i="2"/>
  <c r="N112" i="2"/>
  <c r="V112" i="2"/>
  <c r="AD112" i="2"/>
  <c r="F113" i="2"/>
  <c r="N113" i="2"/>
  <c r="V113" i="2"/>
  <c r="AD113" i="2"/>
  <c r="F114" i="2"/>
  <c r="N114" i="2"/>
  <c r="V114" i="2"/>
  <c r="AD114" i="2"/>
  <c r="F115" i="2"/>
  <c r="N115" i="2"/>
  <c r="V115" i="2"/>
  <c r="AD115" i="2"/>
  <c r="F116" i="2"/>
  <c r="N116" i="2"/>
  <c r="V116" i="2"/>
  <c r="AD116" i="2"/>
  <c r="F117" i="2"/>
  <c r="N117" i="2"/>
  <c r="V117" i="2"/>
  <c r="AD117" i="2"/>
  <c r="F118" i="2"/>
  <c r="N118" i="2"/>
  <c r="V118" i="2"/>
  <c r="AD118" i="2"/>
  <c r="F119" i="2"/>
  <c r="N119" i="2"/>
  <c r="V119" i="2"/>
  <c r="AD119" i="2"/>
  <c r="F120" i="2"/>
  <c r="N120" i="2"/>
  <c r="V120" i="2"/>
  <c r="AD120" i="2"/>
  <c r="F121" i="2"/>
  <c r="N121" i="2"/>
  <c r="V121" i="2"/>
  <c r="AD121" i="2"/>
  <c r="F122" i="2"/>
  <c r="N122" i="2"/>
  <c r="V122" i="2"/>
  <c r="AD122" i="2"/>
  <c r="F123" i="2"/>
  <c r="N123" i="2"/>
  <c r="V123" i="2"/>
  <c r="AD123" i="2"/>
  <c r="F124" i="2"/>
  <c r="N124" i="2"/>
  <c r="V124" i="2"/>
  <c r="AD124" i="2"/>
  <c r="F125" i="2"/>
  <c r="N125" i="2"/>
  <c r="V125" i="2"/>
  <c r="AD125" i="2"/>
  <c r="F126" i="2"/>
  <c r="N126" i="2"/>
  <c r="V126" i="2"/>
  <c r="AD126" i="2"/>
  <c r="F127" i="2"/>
  <c r="N127" i="2"/>
  <c r="V127" i="2"/>
  <c r="AD127" i="2"/>
  <c r="F128" i="2"/>
  <c r="N128" i="2"/>
  <c r="V128" i="2"/>
  <c r="AD128" i="2"/>
  <c r="F129" i="2"/>
  <c r="N129" i="2"/>
  <c r="V129" i="2"/>
  <c r="AD129" i="2"/>
  <c r="F130" i="2"/>
  <c r="N130" i="2"/>
  <c r="V130" i="2"/>
  <c r="AD130" i="2"/>
  <c r="F131" i="2"/>
  <c r="N131" i="2"/>
  <c r="V131" i="2"/>
  <c r="AD131" i="2"/>
  <c r="F132" i="2"/>
  <c r="N132" i="2"/>
  <c r="V132" i="2"/>
  <c r="AD132" i="2"/>
  <c r="F133" i="2"/>
  <c r="N133" i="2"/>
  <c r="V133" i="2"/>
  <c r="AD133" i="2"/>
  <c r="F134" i="2"/>
  <c r="N134" i="2"/>
  <c r="V134" i="2"/>
  <c r="AD134" i="2"/>
  <c r="F135" i="2"/>
  <c r="N135" i="2"/>
  <c r="V135" i="2"/>
  <c r="AD135" i="2"/>
  <c r="F136" i="2"/>
  <c r="N136" i="2"/>
  <c r="V136" i="2"/>
  <c r="AD136" i="2"/>
  <c r="F137" i="2"/>
  <c r="N137" i="2"/>
  <c r="V137" i="2"/>
  <c r="AD137" i="2"/>
  <c r="F138" i="2"/>
  <c r="N138" i="2"/>
  <c r="V138" i="2"/>
  <c r="AD138" i="2"/>
  <c r="F139" i="2"/>
  <c r="N139" i="2"/>
  <c r="V139" i="2"/>
  <c r="AD139" i="2"/>
  <c r="F140" i="2"/>
  <c r="N140" i="2"/>
  <c r="V140" i="2"/>
  <c r="AD140" i="2"/>
  <c r="F141" i="2"/>
  <c r="N141" i="2"/>
  <c r="V141" i="2"/>
  <c r="AD141" i="2"/>
  <c r="F142" i="2"/>
  <c r="N142" i="2"/>
  <c r="V142" i="2"/>
  <c r="AD142" i="2"/>
  <c r="F143" i="2"/>
  <c r="N143" i="2"/>
  <c r="V143" i="2"/>
  <c r="AD143" i="2"/>
  <c r="F144" i="2"/>
  <c r="N144" i="2"/>
  <c r="V144" i="2"/>
  <c r="AD144" i="2"/>
  <c r="F145" i="2"/>
  <c r="N145" i="2"/>
  <c r="V145" i="2"/>
  <c r="AD145" i="2"/>
  <c r="F146" i="2"/>
  <c r="N146" i="2"/>
  <c r="V146" i="2"/>
  <c r="AD146" i="2"/>
  <c r="F147" i="2"/>
  <c r="N147" i="2"/>
  <c r="V147" i="2"/>
  <c r="AD147" i="2"/>
  <c r="F148" i="2"/>
  <c r="N148" i="2"/>
  <c r="V148" i="2"/>
  <c r="AD148" i="2"/>
  <c r="F149" i="2"/>
  <c r="N149" i="2"/>
  <c r="V149" i="2"/>
  <c r="AD149" i="2"/>
  <c r="BU193" i="2"/>
  <c r="BU189" i="2"/>
  <c r="BU185" i="2"/>
  <c r="BU181" i="2"/>
  <c r="BU177" i="2"/>
  <c r="BU173" i="2"/>
  <c r="BU169" i="2"/>
  <c r="BU165" i="2"/>
  <c r="BU161" i="2"/>
  <c r="BU157" i="2"/>
  <c r="BU153" i="2"/>
  <c r="BU149" i="2"/>
  <c r="BU145" i="2"/>
  <c r="BU141" i="2"/>
  <c r="BU137" i="2"/>
  <c r="BU133" i="2"/>
  <c r="BU129" i="2"/>
  <c r="BU125" i="2"/>
  <c r="BU121" i="2"/>
  <c r="BU117" i="2"/>
  <c r="AY115" i="2"/>
  <c r="BI112" i="2"/>
  <c r="BS109" i="2"/>
  <c r="DI109" i="1" s="1"/>
  <c r="BL107" i="2"/>
  <c r="BL105" i="2"/>
  <c r="BL103" i="2"/>
  <c r="BL101" i="2"/>
  <c r="BL99" i="2"/>
  <c r="BL97" i="2"/>
  <c r="BL95" i="2"/>
  <c r="BL93" i="2"/>
  <c r="BL91" i="2"/>
  <c r="BL89" i="2"/>
  <c r="BL87" i="2"/>
  <c r="BL85" i="2"/>
  <c r="BL83" i="2"/>
  <c r="BL81" i="2"/>
  <c r="BL79" i="2"/>
  <c r="BL77" i="2"/>
  <c r="BL75" i="2"/>
  <c r="BL73" i="2"/>
  <c r="BL71" i="2"/>
  <c r="BL69" i="2"/>
  <c r="BL67" i="2"/>
  <c r="BL65" i="2"/>
  <c r="BL63" i="2"/>
  <c r="BL61" i="2"/>
  <c r="BL59" i="2"/>
  <c r="BL57" i="2"/>
  <c r="BL55" i="2"/>
  <c r="BL53" i="2"/>
  <c r="BL51" i="2"/>
  <c r="BL49" i="2"/>
  <c r="BL47" i="2"/>
  <c r="BL45" i="2"/>
  <c r="BL43" i="2"/>
  <c r="BO41" i="2"/>
  <c r="BE40" i="2"/>
  <c r="AS39" i="2"/>
  <c r="BO37" i="2"/>
  <c r="BE36" i="2"/>
  <c r="AS35" i="2"/>
  <c r="BO33" i="2"/>
  <c r="BE32" i="2"/>
  <c r="AV31" i="2"/>
  <c r="AZ30" i="2"/>
  <c r="BD29" i="2"/>
  <c r="BF28" i="2"/>
  <c r="BL27" i="2"/>
  <c r="BN26" i="2"/>
  <c r="BQ25" i="2"/>
  <c r="AW25" i="2"/>
  <c r="BG24" i="2"/>
  <c r="BT23" i="2"/>
  <c r="BA23" i="2"/>
  <c r="BO22" i="2"/>
  <c r="AW22" i="2"/>
  <c r="BJ21" i="2"/>
  <c r="AS21" i="2"/>
  <c r="BI20" i="2"/>
  <c r="AS20" i="2"/>
  <c r="BI19" i="2"/>
  <c r="AS19" i="2"/>
  <c r="BI18" i="2"/>
  <c r="AS18" i="2"/>
  <c r="BI17" i="2"/>
  <c r="AS17" i="2"/>
  <c r="BI16" i="2"/>
  <c r="AS16" i="2"/>
  <c r="BI15" i="2"/>
  <c r="AS15" i="2"/>
  <c r="BI14" i="2"/>
  <c r="AS14" i="2"/>
  <c r="BI13" i="2"/>
  <c r="AS13" i="2"/>
  <c r="BI12" i="2"/>
  <c r="AS12" i="2"/>
  <c r="BI11" i="2"/>
  <c r="AS11" i="2"/>
  <c r="BI10" i="2"/>
  <c r="AS10" i="2"/>
  <c r="BI9" i="2"/>
  <c r="AS9" i="2"/>
  <c r="BI8" i="2"/>
  <c r="AS8" i="2"/>
  <c r="BI7" i="2"/>
  <c r="AS7" i="2"/>
  <c r="BI6" i="2"/>
  <c r="AS6" i="2"/>
  <c r="BC5" i="2"/>
  <c r="BS5" i="2"/>
  <c r="P6" i="2"/>
  <c r="AF6" i="2"/>
  <c r="P7" i="2"/>
  <c r="AF7" i="2"/>
  <c r="P8" i="2"/>
  <c r="AF8" i="2"/>
  <c r="P9" i="2"/>
  <c r="AF9" i="2"/>
  <c r="P10" i="2"/>
  <c r="AF10" i="2"/>
  <c r="P11" i="2"/>
  <c r="AF11" i="2"/>
  <c r="P12" i="2"/>
  <c r="AF12" i="2"/>
  <c r="P13" i="2"/>
  <c r="AF13" i="2"/>
  <c r="P14" i="2"/>
  <c r="AF14" i="2"/>
  <c r="P15" i="2"/>
  <c r="AF15" i="2"/>
  <c r="P16" i="2"/>
  <c r="AF16" i="2"/>
  <c r="P17" i="2"/>
  <c r="AF17" i="2"/>
  <c r="P18" i="2"/>
  <c r="AF18" i="2"/>
  <c r="P19" i="2"/>
  <c r="AF19" i="2"/>
  <c r="P20" i="2"/>
  <c r="AF20" i="2"/>
  <c r="P21" i="2"/>
  <c r="AF21" i="2"/>
  <c r="P22" i="2"/>
  <c r="AF22" i="2"/>
  <c r="P23" i="2"/>
  <c r="AF23" i="2"/>
  <c r="P24" i="2"/>
  <c r="AF24" i="2"/>
  <c r="P25" i="2"/>
  <c r="AF25" i="2"/>
  <c r="BV25" i="1" s="1"/>
  <c r="P26" i="2"/>
  <c r="AF26" i="2"/>
  <c r="P27" i="2"/>
  <c r="AF27" i="2"/>
  <c r="BV27" i="1" s="1"/>
  <c r="P28" i="2"/>
  <c r="AF28" i="2"/>
  <c r="P29" i="2"/>
  <c r="AF29" i="2"/>
  <c r="P30" i="2"/>
  <c r="AF30" i="2"/>
  <c r="P31" i="2"/>
  <c r="AF31" i="2"/>
  <c r="BV31" i="1" s="1"/>
  <c r="P32" i="2"/>
  <c r="AF32" i="2"/>
  <c r="P33" i="2"/>
  <c r="AF33" i="2"/>
  <c r="P34" i="2"/>
  <c r="AF34" i="2"/>
  <c r="P35" i="2"/>
  <c r="AF35" i="2"/>
  <c r="BV35" i="1" s="1"/>
  <c r="P36" i="2"/>
  <c r="AF36" i="2"/>
  <c r="P37" i="2"/>
  <c r="AF37" i="2"/>
  <c r="P38" i="2"/>
  <c r="AF38" i="2"/>
  <c r="P39" i="2"/>
  <c r="AF39" i="2"/>
  <c r="BV39" i="1" s="1"/>
  <c r="P40" i="2"/>
  <c r="AF40" i="2"/>
  <c r="P41" i="2"/>
  <c r="AF41" i="2"/>
  <c r="P42" i="2"/>
  <c r="AF42" i="2"/>
  <c r="P43" i="2"/>
  <c r="AF43" i="2"/>
  <c r="BV43" i="1" s="1"/>
  <c r="P44" i="2"/>
  <c r="AF44" i="2"/>
  <c r="P45" i="2"/>
  <c r="AF45" i="2"/>
  <c r="P46" i="2"/>
  <c r="AF46" i="2"/>
  <c r="P47" i="2"/>
  <c r="AF47" i="2"/>
  <c r="BV47" i="1" s="1"/>
  <c r="P48" i="2"/>
  <c r="AF48" i="2"/>
  <c r="P49" i="2"/>
  <c r="AF49" i="2"/>
  <c r="P50" i="2"/>
  <c r="AF50" i="2"/>
  <c r="P51" i="2"/>
  <c r="AF51" i="2"/>
  <c r="BV51" i="1" s="1"/>
  <c r="P52" i="2"/>
  <c r="AF52" i="2"/>
  <c r="P53" i="2"/>
  <c r="AF53" i="2"/>
  <c r="P54" i="2"/>
  <c r="AF54" i="2"/>
  <c r="P55" i="2"/>
  <c r="AF55" i="2"/>
  <c r="BV55" i="1" s="1"/>
  <c r="P56" i="2"/>
  <c r="AF56" i="2"/>
  <c r="P57" i="2"/>
  <c r="AF57" i="2"/>
  <c r="P58" i="2"/>
  <c r="AF58" i="2"/>
  <c r="P59" i="2"/>
  <c r="AF59" i="2"/>
  <c r="BV59" i="1" s="1"/>
  <c r="P60" i="2"/>
  <c r="AF60" i="2"/>
  <c r="P61" i="2"/>
  <c r="AF61" i="2"/>
  <c r="P62" i="2"/>
  <c r="AF62" i="2"/>
  <c r="P63" i="2"/>
  <c r="AF63" i="2"/>
  <c r="BV63" i="1" s="1"/>
  <c r="P64" i="2"/>
  <c r="AF64" i="2"/>
  <c r="P65" i="2"/>
  <c r="AF65" i="2"/>
  <c r="P66" i="2"/>
  <c r="AF66" i="2"/>
  <c r="P67" i="2"/>
  <c r="AF67" i="2"/>
  <c r="BV67" i="1" s="1"/>
  <c r="P68" i="2"/>
  <c r="AF68" i="2"/>
  <c r="P69" i="2"/>
  <c r="AF69" i="2"/>
  <c r="P70" i="2"/>
  <c r="AF70" i="2"/>
  <c r="P71" i="2"/>
  <c r="AF71" i="2"/>
  <c r="BV71" i="1" s="1"/>
  <c r="P72" i="2"/>
  <c r="AF72" i="2"/>
  <c r="P73" i="2"/>
  <c r="AF73" i="2"/>
  <c r="P74" i="2"/>
  <c r="AF74" i="2"/>
  <c r="P75" i="2"/>
  <c r="AF75" i="2"/>
  <c r="BV75" i="1" s="1"/>
  <c r="P76" i="2"/>
  <c r="AF76" i="2"/>
  <c r="P77" i="2"/>
  <c r="AF77" i="2"/>
  <c r="P78" i="2"/>
  <c r="AF78" i="2"/>
  <c r="P79" i="2"/>
  <c r="AF79" i="2"/>
  <c r="BV79" i="1" s="1"/>
  <c r="P80" i="2"/>
  <c r="AF80" i="2"/>
  <c r="P81" i="2"/>
  <c r="AF81" i="2"/>
  <c r="P82" i="2"/>
  <c r="AE82" i="2"/>
  <c r="L83" i="2"/>
  <c r="V83" i="2"/>
  <c r="AF83" i="2"/>
  <c r="BV83" i="1" s="1"/>
  <c r="L84" i="2"/>
  <c r="V84" i="2"/>
  <c r="AF84" i="2"/>
  <c r="BV84" i="1" s="1"/>
  <c r="L85" i="2"/>
  <c r="V85" i="2"/>
  <c r="AF85" i="2"/>
  <c r="L86" i="2"/>
  <c r="V86" i="2"/>
  <c r="AF86" i="2"/>
  <c r="L87" i="2"/>
  <c r="V87" i="2"/>
  <c r="AF87" i="2"/>
  <c r="L88" i="2"/>
  <c r="V88" i="2"/>
  <c r="AF88" i="2"/>
  <c r="L89" i="2"/>
  <c r="V89" i="2"/>
  <c r="AF89" i="2"/>
  <c r="L90" i="2"/>
  <c r="V90" i="2"/>
  <c r="AF90" i="2"/>
  <c r="L91" i="2"/>
  <c r="V91" i="2"/>
  <c r="AF91" i="2"/>
  <c r="BV91" i="1" s="1"/>
  <c r="L92" i="2"/>
  <c r="V92" i="2"/>
  <c r="AF92" i="2"/>
  <c r="BV92" i="1" s="1"/>
  <c r="L93" i="2"/>
  <c r="V93" i="2"/>
  <c r="AF93" i="2"/>
  <c r="L94" i="2"/>
  <c r="V94" i="2"/>
  <c r="AF94" i="2"/>
  <c r="L95" i="2"/>
  <c r="V95" i="2"/>
  <c r="AF95" i="2"/>
  <c r="L96" i="2"/>
  <c r="V96" i="2"/>
  <c r="AF96" i="2"/>
  <c r="L97" i="2"/>
  <c r="V97" i="2"/>
  <c r="AF97" i="2"/>
  <c r="L98" i="2"/>
  <c r="V98" i="2"/>
  <c r="AF98" i="2"/>
  <c r="L99" i="2"/>
  <c r="V99" i="2"/>
  <c r="AF99" i="2"/>
  <c r="BV99" i="1" s="1"/>
  <c r="L100" i="2"/>
  <c r="V100" i="2"/>
  <c r="AF100" i="2"/>
  <c r="BV100" i="1" s="1"/>
  <c r="L101" i="2"/>
  <c r="V101" i="2"/>
  <c r="AF101" i="2"/>
  <c r="L102" i="2"/>
  <c r="V102" i="2"/>
  <c r="AF102" i="2"/>
  <c r="L103" i="2"/>
  <c r="V103" i="2"/>
  <c r="AF103" i="2"/>
  <c r="L104" i="2"/>
  <c r="V104" i="2"/>
  <c r="AF104" i="2"/>
  <c r="L105" i="2"/>
  <c r="V105" i="2"/>
  <c r="AF105" i="2"/>
  <c r="L106" i="2"/>
  <c r="V106" i="2"/>
  <c r="AF106" i="2"/>
  <c r="L107" i="2"/>
  <c r="V107" i="2"/>
  <c r="AF107" i="2"/>
  <c r="BV107" i="1" s="1"/>
  <c r="L108" i="2"/>
  <c r="V108" i="2"/>
  <c r="AF108" i="2"/>
  <c r="BV108" i="1" s="1"/>
  <c r="L109" i="2"/>
  <c r="V109" i="2"/>
  <c r="AF109" i="2"/>
  <c r="BV109" i="1" s="1"/>
  <c r="L110" i="2"/>
  <c r="V110" i="2"/>
  <c r="AE110" i="2"/>
  <c r="G111" i="2"/>
  <c r="O111" i="2"/>
  <c r="W111" i="2"/>
  <c r="AE111" i="2"/>
  <c r="G112" i="2"/>
  <c r="O112" i="2"/>
  <c r="W112" i="2"/>
  <c r="AE112" i="2"/>
  <c r="G113" i="2"/>
  <c r="O113" i="2"/>
  <c r="W113" i="2"/>
  <c r="AE113" i="2"/>
  <c r="G114" i="2"/>
  <c r="O114" i="2"/>
  <c r="W114" i="2"/>
  <c r="AE114" i="2"/>
  <c r="G115" i="2"/>
  <c r="O115" i="2"/>
  <c r="W115" i="2"/>
  <c r="AE115" i="2"/>
  <c r="G116" i="2"/>
  <c r="O116" i="2"/>
  <c r="W116" i="2"/>
  <c r="AE116" i="2"/>
  <c r="G117" i="2"/>
  <c r="O117" i="2"/>
  <c r="W117" i="2"/>
  <c r="AE117" i="2"/>
  <c r="G118" i="2"/>
  <c r="O118" i="2"/>
  <c r="W118" i="2"/>
  <c r="AE118" i="2"/>
  <c r="G119" i="2"/>
  <c r="O119" i="2"/>
  <c r="W119" i="2"/>
  <c r="AE119" i="2"/>
  <c r="G120" i="2"/>
  <c r="O120" i="2"/>
  <c r="W120" i="2"/>
  <c r="AE120" i="2"/>
  <c r="G121" i="2"/>
  <c r="O121" i="2"/>
  <c r="W121" i="2"/>
  <c r="AE121" i="2"/>
  <c r="G122" i="2"/>
  <c r="O122" i="2"/>
  <c r="W122" i="2"/>
  <c r="AE122" i="2"/>
  <c r="G123" i="2"/>
  <c r="O123" i="2"/>
  <c r="W123" i="2"/>
  <c r="AE123" i="2"/>
  <c r="G124" i="2"/>
  <c r="O124" i="2"/>
  <c r="W124" i="2"/>
  <c r="AE124" i="2"/>
  <c r="G125" i="2"/>
  <c r="O125" i="2"/>
  <c r="W125" i="2"/>
  <c r="AE125" i="2"/>
  <c r="G126" i="2"/>
  <c r="O126" i="2"/>
  <c r="W126" i="2"/>
  <c r="AE126" i="2"/>
  <c r="G127" i="2"/>
  <c r="O127" i="2"/>
  <c r="W127" i="2"/>
  <c r="AE127" i="2"/>
  <c r="G128" i="2"/>
  <c r="O128" i="2"/>
  <c r="W128" i="2"/>
  <c r="AE128" i="2"/>
  <c r="G129" i="2"/>
  <c r="O129" i="2"/>
  <c r="W129" i="2"/>
  <c r="AE129" i="2"/>
  <c r="G130" i="2"/>
  <c r="O130" i="2"/>
  <c r="W130" i="2"/>
  <c r="AE130" i="2"/>
  <c r="G131" i="2"/>
  <c r="O131" i="2"/>
  <c r="W131" i="2"/>
  <c r="AE131" i="2"/>
  <c r="G132" i="2"/>
  <c r="O132" i="2"/>
  <c r="W132" i="2"/>
  <c r="AE132" i="2"/>
  <c r="G133" i="2"/>
  <c r="O133" i="2"/>
  <c r="W133" i="2"/>
  <c r="AE133" i="2"/>
  <c r="G134" i="2"/>
  <c r="O134" i="2"/>
  <c r="W134" i="2"/>
  <c r="AE134" i="2"/>
  <c r="G135" i="2"/>
  <c r="O135" i="2"/>
  <c r="W135" i="2"/>
  <c r="AE135" i="2"/>
  <c r="G136" i="2"/>
  <c r="O136" i="2"/>
  <c r="W136" i="2"/>
  <c r="AE136" i="2"/>
  <c r="G137" i="2"/>
  <c r="O137" i="2"/>
  <c r="W137" i="2"/>
  <c r="AE137" i="2"/>
  <c r="G138" i="2"/>
  <c r="O138" i="2"/>
  <c r="W138" i="2"/>
  <c r="AE138" i="2"/>
  <c r="G139" i="2"/>
  <c r="O139" i="2"/>
  <c r="W139" i="2"/>
  <c r="AE139" i="2"/>
  <c r="G140" i="2"/>
  <c r="O140" i="2"/>
  <c r="W140" i="2"/>
  <c r="AE140" i="2"/>
  <c r="G141" i="2"/>
  <c r="O141" i="2"/>
  <c r="W141" i="2"/>
  <c r="AE141" i="2"/>
  <c r="G142" i="2"/>
  <c r="O142" i="2"/>
  <c r="W142" i="2"/>
  <c r="AE142" i="2"/>
  <c r="G143" i="2"/>
  <c r="O143" i="2"/>
  <c r="W143" i="2"/>
  <c r="AE143" i="2"/>
  <c r="G144" i="2"/>
  <c r="O144" i="2"/>
  <c r="W144" i="2"/>
  <c r="AE144" i="2"/>
  <c r="G145" i="2"/>
  <c r="O145" i="2"/>
  <c r="W145" i="2"/>
  <c r="AE145" i="2"/>
  <c r="G146" i="2"/>
  <c r="O146" i="2"/>
  <c r="W146" i="2"/>
  <c r="AE146" i="2"/>
  <c r="G147" i="2"/>
  <c r="O147" i="2"/>
  <c r="W147" i="2"/>
  <c r="AE147" i="2"/>
  <c r="G148" i="2"/>
  <c r="O148" i="2"/>
  <c r="W148" i="2"/>
  <c r="AE148" i="2"/>
  <c r="G149" i="2"/>
  <c r="O149" i="2"/>
  <c r="W149" i="2"/>
  <c r="AE149" i="2"/>
  <c r="G150" i="2"/>
  <c r="O150" i="2"/>
  <c r="W150" i="2"/>
  <c r="AE150" i="2"/>
  <c r="G151" i="2"/>
  <c r="O151" i="2"/>
  <c r="W151" i="2"/>
  <c r="AE151" i="2"/>
  <c r="G152" i="2"/>
  <c r="AS196" i="2"/>
  <c r="AS192" i="2"/>
  <c r="AS188" i="2"/>
  <c r="AS184" i="2"/>
  <c r="AS180" i="2"/>
  <c r="AS176" i="2"/>
  <c r="AS172" i="2"/>
  <c r="AS168" i="2"/>
  <c r="AS164" i="2"/>
  <c r="AS160" i="2"/>
  <c r="AS156" i="2"/>
  <c r="AS152" i="2"/>
  <c r="AS148" i="2"/>
  <c r="AS144" i="2"/>
  <c r="AS140" i="2"/>
  <c r="AS136" i="2"/>
  <c r="AS132" i="2"/>
  <c r="AS128" i="2"/>
  <c r="AS124" i="2"/>
  <c r="AS120" i="2"/>
  <c r="BM116" i="2"/>
  <c r="AR114" i="2"/>
  <c r="BB111" i="2"/>
  <c r="BO108" i="2"/>
  <c r="BO106" i="2"/>
  <c r="BO104" i="2"/>
  <c r="BO102" i="2"/>
  <c r="BO100" i="2"/>
  <c r="BO98" i="2"/>
  <c r="BO96" i="2"/>
  <c r="BO94" i="2"/>
  <c r="BO92" i="2"/>
  <c r="BO90" i="2"/>
  <c r="BO88" i="2"/>
  <c r="BO86" i="2"/>
  <c r="BO84" i="2"/>
  <c r="BO82" i="2"/>
  <c r="BO80" i="2"/>
  <c r="BO78" i="2"/>
  <c r="BO76" i="2"/>
  <c r="BO74" i="2"/>
  <c r="BO72" i="2"/>
  <c r="BO70" i="2"/>
  <c r="BO68" i="2"/>
  <c r="BO66" i="2"/>
  <c r="BO64" i="2"/>
  <c r="BO62" i="2"/>
  <c r="BO60" i="2"/>
  <c r="BO58" i="2"/>
  <c r="BO56" i="2"/>
  <c r="BO54" i="2"/>
  <c r="BO52" i="2"/>
  <c r="BO50" i="2"/>
  <c r="BO48" i="2"/>
  <c r="BO46" i="2"/>
  <c r="BO44" i="2"/>
  <c r="BO42" i="2"/>
  <c r="AV41" i="2"/>
  <c r="BP39" i="2"/>
  <c r="BF38" i="2"/>
  <c r="AV37" i="2"/>
  <c r="BP35" i="2"/>
  <c r="BF34" i="2"/>
  <c r="AV33" i="2"/>
  <c r="BP31" i="2"/>
  <c r="BO30" i="2"/>
  <c r="BU29" i="2"/>
  <c r="AQ29" i="2"/>
  <c r="AS28" i="2"/>
  <c r="AY27" i="2"/>
  <c r="BA26" i="2"/>
  <c r="BH25" i="2"/>
  <c r="BT24" i="2"/>
  <c r="AX24" i="2"/>
  <c r="BL23" i="2"/>
  <c r="AS23" i="2"/>
  <c r="BG22" i="2"/>
  <c r="BU21" i="2"/>
  <c r="DK21" i="1" s="1"/>
  <c r="BB21" i="2"/>
  <c r="BR20" i="2"/>
  <c r="BB20" i="2"/>
  <c r="BR19" i="2"/>
  <c r="DH19" i="1" s="1"/>
  <c r="BB19" i="2"/>
  <c r="BR18" i="2"/>
  <c r="BB18" i="2"/>
  <c r="BR17" i="2"/>
  <c r="BB17" i="2"/>
  <c r="BR16" i="2"/>
  <c r="BB16" i="2"/>
  <c r="BR15" i="2"/>
  <c r="DH15" i="1" s="1"/>
  <c r="BB15" i="2"/>
  <c r="BR14" i="2"/>
  <c r="BB14" i="2"/>
  <c r="BR13" i="2"/>
  <c r="BB13" i="2"/>
  <c r="BR12" i="2"/>
  <c r="BB12" i="2"/>
  <c r="BR11" i="2"/>
  <c r="DH11" i="1" s="1"/>
  <c r="BB11" i="2"/>
  <c r="BR10" i="2"/>
  <c r="BB10" i="2"/>
  <c r="BR9" i="2"/>
  <c r="BB9" i="2"/>
  <c r="BR8" i="2"/>
  <c r="BB8" i="2"/>
  <c r="BR7" i="2"/>
  <c r="DH7" i="1" s="1"/>
  <c r="BB7" i="2"/>
  <c r="BR6" i="2"/>
  <c r="BB6" i="2"/>
  <c r="AT5" i="2"/>
  <c r="BJ5" i="2"/>
  <c r="G6" i="2"/>
  <c r="W6" i="2"/>
  <c r="G7" i="2"/>
  <c r="W7" i="2"/>
  <c r="G8" i="2"/>
  <c r="W8" i="2"/>
  <c r="G9" i="2"/>
  <c r="W9" i="2"/>
  <c r="G10" i="2"/>
  <c r="W10" i="2"/>
  <c r="G11" i="2"/>
  <c r="W11" i="2"/>
  <c r="G12" i="2"/>
  <c r="W12" i="2"/>
  <c r="G13" i="2"/>
  <c r="W13" i="2"/>
  <c r="G14" i="2"/>
  <c r="W14" i="2"/>
  <c r="G15" i="2"/>
  <c r="W15" i="2"/>
  <c r="G16" i="2"/>
  <c r="W16" i="2"/>
  <c r="G17" i="2"/>
  <c r="W17" i="2"/>
  <c r="G18" i="2"/>
  <c r="W18" i="2"/>
  <c r="G19" i="2"/>
  <c r="W19" i="2"/>
  <c r="G20" i="2"/>
  <c r="W20" i="2"/>
  <c r="G21" i="2"/>
  <c r="W21" i="2"/>
  <c r="G22" i="2"/>
  <c r="W22" i="2"/>
  <c r="G23" i="2"/>
  <c r="W23" i="2"/>
  <c r="G24" i="2"/>
  <c r="W24" i="2"/>
  <c r="G25" i="2"/>
  <c r="W25" i="2"/>
  <c r="G26" i="2"/>
  <c r="W26" i="2"/>
  <c r="G27" i="2"/>
  <c r="W27" i="2"/>
  <c r="G28" i="2"/>
  <c r="W28" i="2"/>
  <c r="G29" i="2"/>
  <c r="W29" i="2"/>
  <c r="G30" i="2"/>
  <c r="W30" i="2"/>
  <c r="G31" i="2"/>
  <c r="W31" i="2"/>
  <c r="G32" i="2"/>
  <c r="W32" i="2"/>
  <c r="G33" i="2"/>
  <c r="W33" i="2"/>
  <c r="G34" i="2"/>
  <c r="W34" i="2"/>
  <c r="G35" i="2"/>
  <c r="W35" i="2"/>
  <c r="G36" i="2"/>
  <c r="W36" i="2"/>
  <c r="G37" i="2"/>
  <c r="W37" i="2"/>
  <c r="G38" i="2"/>
  <c r="W38" i="2"/>
  <c r="G39" i="2"/>
  <c r="W39" i="2"/>
  <c r="G40" i="2"/>
  <c r="W40" i="2"/>
  <c r="G41" i="2"/>
  <c r="W41" i="2"/>
  <c r="G42" i="2"/>
  <c r="W42" i="2"/>
  <c r="G43" i="2"/>
  <c r="W43" i="2"/>
  <c r="G44" i="2"/>
  <c r="W44" i="2"/>
  <c r="G45" i="2"/>
  <c r="W45" i="2"/>
  <c r="G46" i="2"/>
  <c r="W46" i="2"/>
  <c r="G47" i="2"/>
  <c r="W47" i="2"/>
  <c r="G48" i="2"/>
  <c r="W48" i="2"/>
  <c r="G49" i="2"/>
  <c r="W49" i="2"/>
  <c r="G50" i="2"/>
  <c r="W50" i="2"/>
  <c r="G51" i="2"/>
  <c r="W51" i="2"/>
  <c r="G52" i="2"/>
  <c r="W52" i="2"/>
  <c r="G53" i="2"/>
  <c r="W53" i="2"/>
  <c r="G54" i="2"/>
  <c r="W54" i="2"/>
  <c r="G55" i="2"/>
  <c r="W55" i="2"/>
  <c r="G56" i="2"/>
  <c r="W56" i="2"/>
  <c r="G57" i="2"/>
  <c r="W57" i="2"/>
  <c r="G58" i="2"/>
  <c r="W58" i="2"/>
  <c r="G59" i="2"/>
  <c r="W59" i="2"/>
  <c r="G60" i="2"/>
  <c r="W60" i="2"/>
  <c r="G61" i="2"/>
  <c r="W61" i="2"/>
  <c r="G62" i="2"/>
  <c r="W62" i="2"/>
  <c r="G63" i="2"/>
  <c r="W63" i="2"/>
  <c r="G64" i="2"/>
  <c r="W64" i="2"/>
  <c r="G65" i="2"/>
  <c r="W65" i="2"/>
  <c r="G66" i="2"/>
  <c r="W66" i="2"/>
  <c r="G67" i="2"/>
  <c r="W67" i="2"/>
  <c r="G68" i="2"/>
  <c r="W68" i="2"/>
  <c r="G69" i="2"/>
  <c r="W69" i="2"/>
  <c r="G70" i="2"/>
  <c r="W70" i="2"/>
  <c r="G71" i="2"/>
  <c r="W71" i="2"/>
  <c r="G72" i="2"/>
  <c r="W72" i="2"/>
  <c r="G73" i="2"/>
  <c r="W73" i="2"/>
  <c r="G74" i="2"/>
  <c r="W74" i="2"/>
  <c r="G75" i="2"/>
  <c r="W75" i="2"/>
  <c r="G76" i="2"/>
  <c r="W76" i="2"/>
  <c r="G77" i="2"/>
  <c r="W77" i="2"/>
  <c r="G78" i="2"/>
  <c r="W78" i="2"/>
  <c r="G79" i="2"/>
  <c r="W79" i="2"/>
  <c r="G80" i="2"/>
  <c r="W80" i="2"/>
  <c r="G81" i="2"/>
  <c r="W81" i="2"/>
  <c r="G82" i="2"/>
  <c r="W82" i="2"/>
  <c r="E83" i="2"/>
  <c r="O83" i="2"/>
  <c r="Z83" i="2"/>
  <c r="E84" i="2"/>
  <c r="O84" i="2"/>
  <c r="Z84" i="2"/>
  <c r="E85" i="2"/>
  <c r="O85" i="2"/>
  <c r="Z85" i="2"/>
  <c r="E86" i="2"/>
  <c r="O86" i="2"/>
  <c r="Z86" i="2"/>
  <c r="E87" i="2"/>
  <c r="O87" i="2"/>
  <c r="Z87" i="2"/>
  <c r="E88" i="2"/>
  <c r="O88" i="2"/>
  <c r="Z88" i="2"/>
  <c r="E89" i="2"/>
  <c r="O89" i="2"/>
  <c r="Z89" i="2"/>
  <c r="E90" i="2"/>
  <c r="O90" i="2"/>
  <c r="Z90" i="2"/>
  <c r="E91" i="2"/>
  <c r="O91" i="2"/>
  <c r="Z91" i="2"/>
  <c r="E92" i="2"/>
  <c r="O92" i="2"/>
  <c r="Z92" i="2"/>
  <c r="E93" i="2"/>
  <c r="O93" i="2"/>
  <c r="Z93" i="2"/>
  <c r="E94" i="2"/>
  <c r="O94" i="2"/>
  <c r="Z94" i="2"/>
  <c r="E95" i="2"/>
  <c r="O95" i="2"/>
  <c r="Z95" i="2"/>
  <c r="E96" i="2"/>
  <c r="O96" i="2"/>
  <c r="Z96" i="2"/>
  <c r="E97" i="2"/>
  <c r="O97" i="2"/>
  <c r="Z97" i="2"/>
  <c r="E98" i="2"/>
  <c r="O98" i="2"/>
  <c r="Z98" i="2"/>
  <c r="E99" i="2"/>
  <c r="O99" i="2"/>
  <c r="Z99" i="2"/>
  <c r="E100" i="2"/>
  <c r="O100" i="2"/>
  <c r="Z100" i="2"/>
  <c r="E101" i="2"/>
  <c r="O101" i="2"/>
  <c r="Z101" i="2"/>
  <c r="E102" i="2"/>
  <c r="O102" i="2"/>
  <c r="Z102" i="2"/>
  <c r="E103" i="2"/>
  <c r="O103" i="2"/>
  <c r="Z103" i="2"/>
  <c r="E104" i="2"/>
  <c r="O104" i="2"/>
  <c r="Z104" i="2"/>
  <c r="E105" i="2"/>
  <c r="O105" i="2"/>
  <c r="Z105" i="2"/>
  <c r="E106" i="2"/>
  <c r="O106" i="2"/>
  <c r="Z106" i="2"/>
  <c r="E107" i="2"/>
  <c r="O107" i="2"/>
  <c r="Z107" i="2"/>
  <c r="E108" i="2"/>
  <c r="O108" i="2"/>
  <c r="Z108" i="2"/>
  <c r="E109" i="2"/>
  <c r="O109" i="2"/>
  <c r="Z109" i="2"/>
  <c r="E110" i="2"/>
  <c r="O110" i="2"/>
  <c r="Z110" i="2"/>
  <c r="AH110" i="2"/>
  <c r="BX110" i="1" s="1"/>
  <c r="J111" i="2"/>
  <c r="R111" i="2"/>
  <c r="Z111" i="2"/>
  <c r="AH111" i="2"/>
  <c r="BX111" i="1" s="1"/>
  <c r="J112" i="2"/>
  <c r="R112" i="2"/>
  <c r="Z112" i="2"/>
  <c r="AH112" i="2"/>
  <c r="BX112" i="1" s="1"/>
  <c r="J113" i="2"/>
  <c r="R113" i="2"/>
  <c r="Z113" i="2"/>
  <c r="AH113" i="2"/>
  <c r="BX113" i="1" s="1"/>
  <c r="J114" i="2"/>
  <c r="R114" i="2"/>
  <c r="Z114" i="2"/>
  <c r="AH114" i="2"/>
  <c r="BX114" i="1" s="1"/>
  <c r="J115" i="2"/>
  <c r="R115" i="2"/>
  <c r="Z115" i="2"/>
  <c r="AH115" i="2"/>
  <c r="BX115" i="1" s="1"/>
  <c r="J116" i="2"/>
  <c r="R116" i="2"/>
  <c r="Z116" i="2"/>
  <c r="AH116" i="2"/>
  <c r="BX116" i="1" s="1"/>
  <c r="J117" i="2"/>
  <c r="R117" i="2"/>
  <c r="Z117" i="2"/>
  <c r="AH117" i="2"/>
  <c r="BX117" i="1" s="1"/>
  <c r="J118" i="2"/>
  <c r="R118" i="2"/>
  <c r="Z118" i="2"/>
  <c r="AH118" i="2"/>
  <c r="BX118" i="1" s="1"/>
  <c r="J119" i="2"/>
  <c r="R119" i="2"/>
  <c r="Z119" i="2"/>
  <c r="AH119" i="2"/>
  <c r="BX119" i="1" s="1"/>
  <c r="J120" i="2"/>
  <c r="R120" i="2"/>
  <c r="Z120" i="2"/>
  <c r="AH120" i="2"/>
  <c r="BX120" i="1" s="1"/>
  <c r="J121" i="2"/>
  <c r="R121" i="2"/>
  <c r="Z121" i="2"/>
  <c r="AH121" i="2"/>
  <c r="BX121" i="1" s="1"/>
  <c r="J122" i="2"/>
  <c r="R122" i="2"/>
  <c r="Z122" i="2"/>
  <c r="AH122" i="2"/>
  <c r="BX122" i="1" s="1"/>
  <c r="J123" i="2"/>
  <c r="R123" i="2"/>
  <c r="Z123" i="2"/>
  <c r="AH123" i="2"/>
  <c r="BX123" i="1" s="1"/>
  <c r="J124" i="2"/>
  <c r="R124" i="2"/>
  <c r="Z124" i="2"/>
  <c r="AH124" i="2"/>
  <c r="BX124" i="1" s="1"/>
  <c r="J125" i="2"/>
  <c r="R125" i="2"/>
  <c r="Z125" i="2"/>
  <c r="AH125" i="2"/>
  <c r="BX125" i="1" s="1"/>
  <c r="J126" i="2"/>
  <c r="R126" i="2"/>
  <c r="Z126" i="2"/>
  <c r="AH126" i="2"/>
  <c r="BX126" i="1" s="1"/>
  <c r="J127" i="2"/>
  <c r="R127" i="2"/>
  <c r="Z127" i="2"/>
  <c r="AH127" i="2"/>
  <c r="BX127" i="1" s="1"/>
  <c r="J128" i="2"/>
  <c r="R128" i="2"/>
  <c r="Z128" i="2"/>
  <c r="AH128" i="2"/>
  <c r="BX128" i="1" s="1"/>
  <c r="J129" i="2"/>
  <c r="R129" i="2"/>
  <c r="Z129" i="2"/>
  <c r="AH129" i="2"/>
  <c r="BX129" i="1" s="1"/>
  <c r="J130" i="2"/>
  <c r="R130" i="2"/>
  <c r="Z130" i="2"/>
  <c r="AH130" i="2"/>
  <c r="BX130" i="1" s="1"/>
  <c r="J131" i="2"/>
  <c r="R131" i="2"/>
  <c r="Z131" i="2"/>
  <c r="AH131" i="2"/>
  <c r="BX131" i="1" s="1"/>
  <c r="J132" i="2"/>
  <c r="R132" i="2"/>
  <c r="Z132" i="2"/>
  <c r="AH132" i="2"/>
  <c r="BX132" i="1" s="1"/>
  <c r="J133" i="2"/>
  <c r="R133" i="2"/>
  <c r="Z133" i="2"/>
  <c r="AH133" i="2"/>
  <c r="BX133" i="1" s="1"/>
  <c r="J134" i="2"/>
  <c r="R134" i="2"/>
  <c r="Z134" i="2"/>
  <c r="AH134" i="2"/>
  <c r="BX134" i="1" s="1"/>
  <c r="J135" i="2"/>
  <c r="R135" i="2"/>
  <c r="Z135" i="2"/>
  <c r="AH135" i="2"/>
  <c r="BX135" i="1" s="1"/>
  <c r="J136" i="2"/>
  <c r="R136" i="2"/>
  <c r="Z136" i="2"/>
  <c r="AH136" i="2"/>
  <c r="BX136" i="1" s="1"/>
  <c r="J137" i="2"/>
  <c r="R137" i="2"/>
  <c r="Z137" i="2"/>
  <c r="AH137" i="2"/>
  <c r="BX137" i="1" s="1"/>
  <c r="J138" i="2"/>
  <c r="R138" i="2"/>
  <c r="Z138" i="2"/>
  <c r="AH138" i="2"/>
  <c r="BX138" i="1" s="1"/>
  <c r="J139" i="2"/>
  <c r="R139" i="2"/>
  <c r="Z139" i="2"/>
  <c r="AH139" i="2"/>
  <c r="BX139" i="1" s="1"/>
  <c r="J140" i="2"/>
  <c r="R140" i="2"/>
  <c r="Z140" i="2"/>
  <c r="AH140" i="2"/>
  <c r="BX140" i="1" s="1"/>
  <c r="J141" i="2"/>
  <c r="R141" i="2"/>
  <c r="Z141" i="2"/>
  <c r="AH141" i="2"/>
  <c r="BX141" i="1" s="1"/>
  <c r="J142" i="2"/>
  <c r="R142" i="2"/>
  <c r="Z142" i="2"/>
  <c r="AH142" i="2"/>
  <c r="BX142" i="1" s="1"/>
  <c r="J143" i="2"/>
  <c r="R143" i="2"/>
  <c r="Z143" i="2"/>
  <c r="AH143" i="2"/>
  <c r="BX143" i="1" s="1"/>
  <c r="J144" i="2"/>
  <c r="R144" i="2"/>
  <c r="Z144" i="2"/>
  <c r="AH144" i="2"/>
  <c r="BX144" i="1" s="1"/>
  <c r="J145" i="2"/>
  <c r="R145" i="2"/>
  <c r="Z145" i="2"/>
  <c r="AH145" i="2"/>
  <c r="BX145" i="1" s="1"/>
  <c r="J146" i="2"/>
  <c r="R146" i="2"/>
  <c r="Z146" i="2"/>
  <c r="AH146" i="2"/>
  <c r="BX146" i="1" s="1"/>
  <c r="J147" i="2"/>
  <c r="R147" i="2"/>
  <c r="Z147" i="2"/>
  <c r="AH147" i="2"/>
  <c r="BX147" i="1" s="1"/>
  <c r="J148" i="2"/>
  <c r="R148" i="2"/>
  <c r="Z148" i="2"/>
  <c r="AH148" i="2"/>
  <c r="BX148" i="1" s="1"/>
  <c r="J149" i="2"/>
  <c r="R149" i="2"/>
  <c r="Z149" i="2"/>
  <c r="AH149" i="2"/>
  <c r="BX149" i="1" s="1"/>
  <c r="J150" i="2"/>
  <c r="R150" i="2"/>
  <c r="Z150" i="2"/>
  <c r="AH150" i="2"/>
  <c r="BX150" i="1" s="1"/>
  <c r="J151" i="2"/>
  <c r="R151" i="2"/>
  <c r="Z151" i="2"/>
  <c r="AH151" i="2"/>
  <c r="BX151" i="1" s="1"/>
  <c r="J152" i="2"/>
  <c r="R152" i="2"/>
  <c r="Z152" i="2"/>
  <c r="AH152" i="2"/>
  <c r="BX152" i="1" s="1"/>
  <c r="J153" i="2"/>
  <c r="R153" i="2"/>
  <c r="Z153" i="2"/>
  <c r="AH153" i="2"/>
  <c r="BX153" i="1" s="1"/>
  <c r="J154" i="2"/>
  <c r="R154" i="2"/>
  <c r="Z154" i="2"/>
  <c r="AH154" i="2"/>
  <c r="BX154" i="1" s="1"/>
  <c r="J155" i="2"/>
  <c r="R155" i="2"/>
  <c r="Z155" i="2"/>
  <c r="AH155" i="2"/>
  <c r="BX155" i="1" s="1"/>
  <c r="J156" i="2"/>
  <c r="R156" i="2"/>
  <c r="Z156" i="2"/>
  <c r="AH156" i="2"/>
  <c r="BX156" i="1" s="1"/>
  <c r="J157" i="2"/>
  <c r="R157" i="2"/>
  <c r="Z157" i="2"/>
  <c r="AH157" i="2"/>
  <c r="BX157" i="1" s="1"/>
  <c r="J158" i="2"/>
  <c r="R158" i="2"/>
  <c r="Z158" i="2"/>
  <c r="AH158" i="2"/>
  <c r="BX158" i="1" s="1"/>
  <c r="J159" i="2"/>
  <c r="R159" i="2"/>
  <c r="Z159" i="2"/>
  <c r="AH159" i="2"/>
  <c r="BX159" i="1" s="1"/>
  <c r="J160" i="2"/>
  <c r="R160" i="2"/>
  <c r="Z160" i="2"/>
  <c r="AH160" i="2"/>
  <c r="BX160" i="1" s="1"/>
  <c r="J161" i="2"/>
  <c r="R161" i="2"/>
  <c r="Z161" i="2"/>
  <c r="AH161" i="2"/>
  <c r="BX161" i="1" s="1"/>
  <c r="J162" i="2"/>
  <c r="R162" i="2"/>
  <c r="Z162" i="2"/>
  <c r="AH162" i="2"/>
  <c r="BX162" i="1" s="1"/>
  <c r="J163" i="2"/>
  <c r="R163" i="2"/>
  <c r="Z163" i="2"/>
  <c r="AH163" i="2"/>
  <c r="BX163" i="1" s="1"/>
  <c r="J164" i="2"/>
  <c r="R164" i="2"/>
  <c r="Z164" i="2"/>
  <c r="AH164" i="2"/>
  <c r="BX164" i="1" s="1"/>
  <c r="J165" i="2"/>
  <c r="R165" i="2"/>
  <c r="Z165" i="2"/>
  <c r="AH165" i="2"/>
  <c r="BX165" i="1" s="1"/>
  <c r="J166" i="2"/>
  <c r="R166" i="2"/>
  <c r="Z166" i="2"/>
  <c r="AH166" i="2"/>
  <c r="BX166" i="1" s="1"/>
  <c r="J167" i="2"/>
  <c r="R167" i="2"/>
  <c r="Z167" i="2"/>
  <c r="AH167" i="2"/>
  <c r="BX167" i="1" s="1"/>
  <c r="J168" i="2"/>
  <c r="R168" i="2"/>
  <c r="Z168" i="2"/>
  <c r="AH168" i="2"/>
  <c r="BX168" i="1" s="1"/>
  <c r="J169" i="2"/>
  <c r="R169" i="2"/>
  <c r="Z169" i="2"/>
  <c r="AH169" i="2"/>
  <c r="BX169" i="1" s="1"/>
  <c r="J170" i="2"/>
  <c r="R170" i="2"/>
  <c r="Z170" i="2"/>
  <c r="AH170" i="2"/>
  <c r="BX170" i="1" s="1"/>
  <c r="J171" i="2"/>
  <c r="R171" i="2"/>
  <c r="Z171" i="2"/>
  <c r="AH171" i="2"/>
  <c r="BX171" i="1" s="1"/>
  <c r="J172" i="2"/>
  <c r="R172" i="2"/>
  <c r="Z172" i="2"/>
  <c r="AH172" i="2"/>
  <c r="BX172" i="1" s="1"/>
  <c r="J173" i="2"/>
  <c r="R173" i="2"/>
  <c r="Z173" i="2"/>
  <c r="AH173" i="2"/>
  <c r="BX173" i="1" s="1"/>
  <c r="J174" i="2"/>
  <c r="R174" i="2"/>
  <c r="Z174" i="2"/>
  <c r="AH174" i="2"/>
  <c r="BX174" i="1" s="1"/>
  <c r="J175" i="2"/>
  <c r="R175" i="2"/>
  <c r="Z175" i="2"/>
  <c r="AH175" i="2"/>
  <c r="BX175" i="1" s="1"/>
  <c r="J176" i="2"/>
  <c r="R176" i="2"/>
  <c r="Z176" i="2"/>
  <c r="AH176" i="2"/>
  <c r="BX176" i="1" s="1"/>
  <c r="J177" i="2"/>
  <c r="R177" i="2"/>
  <c r="Z177" i="2"/>
  <c r="AH177" i="2"/>
  <c r="BX177" i="1" s="1"/>
  <c r="J178" i="2"/>
  <c r="R178" i="2"/>
  <c r="Z178" i="2"/>
  <c r="AH178" i="2"/>
  <c r="BX178" i="1" s="1"/>
  <c r="J179" i="2"/>
  <c r="R179" i="2"/>
  <c r="Z179" i="2"/>
  <c r="AH179" i="2"/>
  <c r="BX179" i="1" s="1"/>
  <c r="J180" i="2"/>
  <c r="R180" i="2"/>
  <c r="Z180" i="2"/>
  <c r="AH180" i="2"/>
  <c r="BX180" i="1" s="1"/>
  <c r="J181" i="2"/>
  <c r="R181" i="2"/>
  <c r="Z181" i="2"/>
  <c r="AH181" i="2"/>
  <c r="BX181" i="1" s="1"/>
  <c r="J182" i="2"/>
  <c r="R182" i="2"/>
  <c r="Z182" i="2"/>
  <c r="AH182" i="2"/>
  <c r="BX182" i="1" s="1"/>
  <c r="J183" i="2"/>
  <c r="R183" i="2"/>
  <c r="Z183" i="2"/>
  <c r="AH183" i="2"/>
  <c r="BX183" i="1" s="1"/>
  <c r="J184" i="2"/>
  <c r="R184" i="2"/>
  <c r="Z184" i="2"/>
  <c r="AH184" i="2"/>
  <c r="BX184" i="1" s="1"/>
  <c r="J185" i="2"/>
  <c r="R185" i="2"/>
  <c r="Z185" i="2"/>
  <c r="AH185" i="2"/>
  <c r="BX185" i="1" s="1"/>
  <c r="J186" i="2"/>
  <c r="R186" i="2"/>
  <c r="Z186" i="2"/>
  <c r="AH186" i="2"/>
  <c r="BX186" i="1" s="1"/>
  <c r="J187" i="2"/>
  <c r="R187" i="2"/>
  <c r="Z187" i="2"/>
  <c r="AH187" i="2"/>
  <c r="BX187" i="1" s="1"/>
  <c r="J188" i="2"/>
  <c r="R188" i="2"/>
  <c r="Z188" i="2"/>
  <c r="AH188" i="2"/>
  <c r="BX188" i="1" s="1"/>
  <c r="BE189" i="2"/>
  <c r="BE181" i="2"/>
  <c r="BE173" i="2"/>
  <c r="BE165" i="2"/>
  <c r="BE157" i="2"/>
  <c r="BE149" i="2"/>
  <c r="BE141" i="2"/>
  <c r="BE133" i="2"/>
  <c r="BE125" i="2"/>
  <c r="BI117" i="2"/>
  <c r="AY112" i="2"/>
  <c r="BD107" i="2"/>
  <c r="BD103" i="2"/>
  <c r="BD99" i="2"/>
  <c r="BD95" i="2"/>
  <c r="BD91" i="2"/>
  <c r="BD87" i="2"/>
  <c r="BD83" i="2"/>
  <c r="BD79" i="2"/>
  <c r="BD75" i="2"/>
  <c r="BD71" i="2"/>
  <c r="BD67" i="2"/>
  <c r="BD63" i="2"/>
  <c r="BD59" i="2"/>
  <c r="BD55" i="2"/>
  <c r="BD51" i="2"/>
  <c r="BD47" i="2"/>
  <c r="BD43" i="2"/>
  <c r="AY40" i="2"/>
  <c r="BI37" i="2"/>
  <c r="BU34" i="2"/>
  <c r="DK34" i="1" s="1"/>
  <c r="AY32" i="2"/>
  <c r="AV30" i="2"/>
  <c r="BD28" i="2"/>
  <c r="BL26" i="2"/>
  <c r="AS25" i="2"/>
  <c r="BQ23" i="2"/>
  <c r="BM22" i="2"/>
  <c r="BH21" i="2"/>
  <c r="BG20" i="2"/>
  <c r="BG19" i="2"/>
  <c r="BG18" i="2"/>
  <c r="BG17" i="2"/>
  <c r="BG16" i="2"/>
  <c r="BG15" i="2"/>
  <c r="BG14" i="2"/>
  <c r="BG13" i="2"/>
  <c r="BG12" i="2"/>
  <c r="BG11" i="2"/>
  <c r="BG10" i="2"/>
  <c r="BG9" i="2"/>
  <c r="BG8" i="2"/>
  <c r="BG7" i="2"/>
  <c r="BG6" i="2"/>
  <c r="BE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M83" i="2"/>
  <c r="AH83" i="2"/>
  <c r="W84" i="2"/>
  <c r="M85" i="2"/>
  <c r="AH85" i="2"/>
  <c r="W86" i="2"/>
  <c r="M87" i="2"/>
  <c r="AH87" i="2"/>
  <c r="BX87" i="1" s="1"/>
  <c r="W88" i="2"/>
  <c r="M89" i="2"/>
  <c r="AH89" i="2"/>
  <c r="BX89" i="1" s="1"/>
  <c r="W90" i="2"/>
  <c r="M91" i="2"/>
  <c r="AH91" i="2"/>
  <c r="W92" i="2"/>
  <c r="M93" i="2"/>
  <c r="AH93" i="2"/>
  <c r="W94" i="2"/>
  <c r="M95" i="2"/>
  <c r="AH95" i="2"/>
  <c r="BX95" i="1" s="1"/>
  <c r="W96" i="2"/>
  <c r="M97" i="2"/>
  <c r="AH97" i="2"/>
  <c r="W98" i="2"/>
  <c r="M99" i="2"/>
  <c r="AH99" i="2"/>
  <c r="W100" i="2"/>
  <c r="M101" i="2"/>
  <c r="AH101" i="2"/>
  <c r="W102" i="2"/>
  <c r="M103" i="2"/>
  <c r="AH103" i="2"/>
  <c r="BX103" i="1" s="1"/>
  <c r="W104" i="2"/>
  <c r="M105" i="2"/>
  <c r="AH105" i="2"/>
  <c r="BX105" i="1" s="1"/>
  <c r="W106" i="2"/>
  <c r="M107" i="2"/>
  <c r="AH107" i="2"/>
  <c r="W108" i="2"/>
  <c r="M109" i="2"/>
  <c r="AH109" i="2"/>
  <c r="BX109" i="1" s="1"/>
  <c r="W110" i="2"/>
  <c r="H111" i="2"/>
  <c r="X111" i="2"/>
  <c r="H112" i="2"/>
  <c r="X112" i="2"/>
  <c r="H113" i="2"/>
  <c r="X113" i="2"/>
  <c r="H114" i="2"/>
  <c r="X114" i="2"/>
  <c r="H115" i="2"/>
  <c r="X115" i="2"/>
  <c r="H116" i="2"/>
  <c r="X116" i="2"/>
  <c r="H117" i="2"/>
  <c r="X117" i="2"/>
  <c r="H118" i="2"/>
  <c r="X118" i="2"/>
  <c r="H119" i="2"/>
  <c r="X119" i="2"/>
  <c r="H120" i="2"/>
  <c r="X120" i="2"/>
  <c r="H121" i="2"/>
  <c r="X121" i="2"/>
  <c r="H122" i="2"/>
  <c r="X122" i="2"/>
  <c r="H123" i="2"/>
  <c r="X123" i="2"/>
  <c r="H124" i="2"/>
  <c r="X124" i="2"/>
  <c r="H125" i="2"/>
  <c r="X125" i="2"/>
  <c r="H126" i="2"/>
  <c r="X126" i="2"/>
  <c r="H127" i="2"/>
  <c r="X127" i="2"/>
  <c r="H128" i="2"/>
  <c r="X128" i="2"/>
  <c r="H129" i="2"/>
  <c r="X129" i="2"/>
  <c r="H130" i="2"/>
  <c r="X130" i="2"/>
  <c r="H131" i="2"/>
  <c r="X131" i="2"/>
  <c r="H132" i="2"/>
  <c r="X132" i="2"/>
  <c r="H133" i="2"/>
  <c r="X133" i="2"/>
  <c r="H134" i="2"/>
  <c r="X134" i="2"/>
  <c r="H135" i="2"/>
  <c r="X135" i="2"/>
  <c r="H136" i="2"/>
  <c r="X136" i="2"/>
  <c r="H137" i="2"/>
  <c r="X137" i="2"/>
  <c r="H138" i="2"/>
  <c r="X138" i="2"/>
  <c r="H139" i="2"/>
  <c r="X139" i="2"/>
  <c r="H140" i="2"/>
  <c r="X140" i="2"/>
  <c r="H141" i="2"/>
  <c r="X141" i="2"/>
  <c r="H142" i="2"/>
  <c r="X142" i="2"/>
  <c r="H143" i="2"/>
  <c r="X143" i="2"/>
  <c r="H144" i="2"/>
  <c r="X144" i="2"/>
  <c r="H145" i="2"/>
  <c r="X145" i="2"/>
  <c r="H146" i="2"/>
  <c r="X146" i="2"/>
  <c r="H147" i="2"/>
  <c r="X147" i="2"/>
  <c r="H148" i="2"/>
  <c r="X148" i="2"/>
  <c r="H149" i="2"/>
  <c r="X149" i="2"/>
  <c r="F150" i="2"/>
  <c r="S150" i="2"/>
  <c r="AF150" i="2"/>
  <c r="L151" i="2"/>
  <c r="Y151" i="2"/>
  <c r="F152" i="2"/>
  <c r="Q152" i="2"/>
  <c r="AB152" i="2"/>
  <c r="G153" i="2"/>
  <c r="Q153" i="2"/>
  <c r="AB153" i="2"/>
  <c r="G154" i="2"/>
  <c r="Q154" i="2"/>
  <c r="AB154" i="2"/>
  <c r="G155" i="2"/>
  <c r="Q155" i="2"/>
  <c r="AB155" i="2"/>
  <c r="G156" i="2"/>
  <c r="Q156" i="2"/>
  <c r="AB156" i="2"/>
  <c r="G157" i="2"/>
  <c r="Q157" i="2"/>
  <c r="AB157" i="2"/>
  <c r="G158" i="2"/>
  <c r="Q158" i="2"/>
  <c r="AB158" i="2"/>
  <c r="G159" i="2"/>
  <c r="Q159" i="2"/>
  <c r="AB159" i="2"/>
  <c r="G160" i="2"/>
  <c r="Q160" i="2"/>
  <c r="AB160" i="2"/>
  <c r="G161" i="2"/>
  <c r="Q161" i="2"/>
  <c r="AB161" i="2"/>
  <c r="G162" i="2"/>
  <c r="Q162" i="2"/>
  <c r="AB162" i="2"/>
  <c r="G163" i="2"/>
  <c r="Q163" i="2"/>
  <c r="AB163" i="2"/>
  <c r="G164" i="2"/>
  <c r="Q164" i="2"/>
  <c r="AB164" i="2"/>
  <c r="G165" i="2"/>
  <c r="Q165" i="2"/>
  <c r="AB165" i="2"/>
  <c r="G166" i="2"/>
  <c r="Q166" i="2"/>
  <c r="AB166" i="2"/>
  <c r="G167" i="2"/>
  <c r="Q167" i="2"/>
  <c r="AB167" i="2"/>
  <c r="G168" i="2"/>
  <c r="Q168" i="2"/>
  <c r="AB168" i="2"/>
  <c r="G169" i="2"/>
  <c r="Q169" i="2"/>
  <c r="AB169" i="2"/>
  <c r="G170" i="2"/>
  <c r="Q170" i="2"/>
  <c r="AB170" i="2"/>
  <c r="G171" i="2"/>
  <c r="Q171" i="2"/>
  <c r="AB171" i="2"/>
  <c r="G172" i="2"/>
  <c r="Q172" i="2"/>
  <c r="AB172" i="2"/>
  <c r="G173" i="2"/>
  <c r="Q173" i="2"/>
  <c r="AB173" i="2"/>
  <c r="G174" i="2"/>
  <c r="Q174" i="2"/>
  <c r="AB174" i="2"/>
  <c r="G175" i="2"/>
  <c r="Q175" i="2"/>
  <c r="AB175" i="2"/>
  <c r="G176" i="2"/>
  <c r="Q176" i="2"/>
  <c r="AB176" i="2"/>
  <c r="G177" i="2"/>
  <c r="Q177" i="2"/>
  <c r="AB177" i="2"/>
  <c r="G178" i="2"/>
  <c r="Q178" i="2"/>
  <c r="AB178" i="2"/>
  <c r="G179" i="2"/>
  <c r="Q179" i="2"/>
  <c r="AB179" i="2"/>
  <c r="G180" i="2"/>
  <c r="Q180" i="2"/>
  <c r="AB180" i="2"/>
  <c r="G181" i="2"/>
  <c r="Q181" i="2"/>
  <c r="AB181" i="2"/>
  <c r="G182" i="2"/>
  <c r="Q182" i="2"/>
  <c r="AB182" i="2"/>
  <c r="G183" i="2"/>
  <c r="Q183" i="2"/>
  <c r="AB183" i="2"/>
  <c r="G184" i="2"/>
  <c r="Q184" i="2"/>
  <c r="AB184" i="2"/>
  <c r="G185" i="2"/>
  <c r="Q185" i="2"/>
  <c r="AB185" i="2"/>
  <c r="G186" i="2"/>
  <c r="Q186" i="2"/>
  <c r="AB186" i="2"/>
  <c r="G187" i="2"/>
  <c r="Q187" i="2"/>
  <c r="AB187" i="2"/>
  <c r="G188" i="2"/>
  <c r="Q188" i="2"/>
  <c r="AB188" i="2"/>
  <c r="G189" i="2"/>
  <c r="O189" i="2"/>
  <c r="W189" i="2"/>
  <c r="AE189" i="2"/>
  <c r="G190" i="2"/>
  <c r="O190" i="2"/>
  <c r="W190" i="2"/>
  <c r="AE190" i="2"/>
  <c r="G191" i="2"/>
  <c r="O191" i="2"/>
  <c r="W191" i="2"/>
  <c r="AE191" i="2"/>
  <c r="G192" i="2"/>
  <c r="O192" i="2"/>
  <c r="W192" i="2"/>
  <c r="AE192" i="2"/>
  <c r="G193" i="2"/>
  <c r="O193" i="2"/>
  <c r="W193" i="2"/>
  <c r="AE193" i="2"/>
  <c r="G194" i="2"/>
  <c r="O194" i="2"/>
  <c r="W194" i="2"/>
  <c r="AE194" i="2"/>
  <c r="G195" i="2"/>
  <c r="O195" i="2"/>
  <c r="W195" i="2"/>
  <c r="AE195" i="2"/>
  <c r="G196" i="2"/>
  <c r="O196" i="2"/>
  <c r="W196" i="2"/>
  <c r="AE196" i="2"/>
  <c r="H5" i="2"/>
  <c r="P5" i="2"/>
  <c r="X5" i="2"/>
  <c r="AF5" i="2"/>
  <c r="BE179" i="2"/>
  <c r="BE171" i="2"/>
  <c r="BE147" i="2"/>
  <c r="BE123" i="2"/>
  <c r="BD106" i="2"/>
  <c r="BD94" i="2"/>
  <c r="BD86" i="2"/>
  <c r="BD74" i="2"/>
  <c r="BD62" i="2"/>
  <c r="BD50" i="2"/>
  <c r="BI39" i="2"/>
  <c r="BU36" i="2"/>
  <c r="DK36" i="1" s="1"/>
  <c r="BN29" i="2"/>
  <c r="BO24" i="2"/>
  <c r="AY21" i="2"/>
  <c r="AY19" i="2"/>
  <c r="AY16" i="2"/>
  <c r="AY13" i="2"/>
  <c r="AY10" i="2"/>
  <c r="AY7" i="2"/>
  <c r="Z6" i="2"/>
  <c r="Z9" i="2"/>
  <c r="Z11" i="2"/>
  <c r="Z14" i="2"/>
  <c r="Z17" i="2"/>
  <c r="Z20" i="2"/>
  <c r="Z23" i="2"/>
  <c r="Z26" i="2"/>
  <c r="Z29" i="2"/>
  <c r="G94" i="2"/>
  <c r="AC106" i="2"/>
  <c r="G110" i="2"/>
  <c r="AB111" i="2"/>
  <c r="L113" i="2"/>
  <c r="AB114" i="2"/>
  <c r="L116" i="2"/>
  <c r="AB117" i="2"/>
  <c r="AB118" i="2"/>
  <c r="L120" i="2"/>
  <c r="AB121" i="2"/>
  <c r="AB122" i="2"/>
  <c r="L124" i="2"/>
  <c r="AB125" i="2"/>
  <c r="L127" i="2"/>
  <c r="AB128" i="2"/>
  <c r="AB129" i="2"/>
  <c r="L131" i="2"/>
  <c r="L132" i="2"/>
  <c r="AB133" i="2"/>
  <c r="L135" i="2"/>
  <c r="AB136" i="2"/>
  <c r="L138" i="2"/>
  <c r="AB139" i="2"/>
  <c r="L141" i="2"/>
  <c r="L142" i="2"/>
  <c r="L143" i="2"/>
  <c r="AB144" i="2"/>
  <c r="AB145" i="2"/>
  <c r="L147" i="2"/>
  <c r="AB148" i="2"/>
  <c r="K150" i="2"/>
  <c r="D151" i="2"/>
  <c r="K152" i="2"/>
  <c r="V171" i="2"/>
  <c r="K175" i="2"/>
  <c r="K176" i="2"/>
  <c r="K177" i="2"/>
  <c r="K178" i="2"/>
  <c r="K179" i="2"/>
  <c r="AF179" i="2"/>
  <c r="AF180" i="2"/>
  <c r="AF181" i="2"/>
  <c r="BV181" i="1" s="1"/>
  <c r="V182" i="2"/>
  <c r="V183" i="2"/>
  <c r="V184" i="2"/>
  <c r="K185" i="2"/>
  <c r="AF185" i="2"/>
  <c r="AF186" i="2"/>
  <c r="AF187" i="2"/>
  <c r="BV187" i="1" s="1"/>
  <c r="AF188" i="2"/>
  <c r="Z189" i="2"/>
  <c r="R190" i="2"/>
  <c r="Z190" i="2"/>
  <c r="R191" i="2"/>
  <c r="J192" i="2"/>
  <c r="AH192" i="2"/>
  <c r="BX192" i="1" s="1"/>
  <c r="Z193" i="2"/>
  <c r="R194" i="2"/>
  <c r="Z194" i="2"/>
  <c r="R195" i="2"/>
  <c r="J196" i="2"/>
  <c r="AH196" i="2"/>
  <c r="BX196" i="1" s="1"/>
  <c r="K5" i="2"/>
  <c r="AI5" i="2"/>
  <c r="BE177" i="2"/>
  <c r="BE153" i="2"/>
  <c r="BE129" i="2"/>
  <c r="BS114" i="2"/>
  <c r="BD101" i="2"/>
  <c r="BD89" i="2"/>
  <c r="BD77" i="2"/>
  <c r="BD69" i="2"/>
  <c r="BD57" i="2"/>
  <c r="BD45" i="2"/>
  <c r="AY36" i="2"/>
  <c r="AZ29" i="2"/>
  <c r="BE24" i="2"/>
  <c r="AQ21" i="2"/>
  <c r="AQ18" i="2"/>
  <c r="AQ16" i="2"/>
  <c r="AQ13" i="2"/>
  <c r="AQ11" i="2"/>
  <c r="AQ8" i="2"/>
  <c r="BU5" i="2"/>
  <c r="AH8" i="2"/>
  <c r="BX8" i="1" s="1"/>
  <c r="AH11" i="2"/>
  <c r="BX11" i="1" s="1"/>
  <c r="AH14" i="2"/>
  <c r="AH17" i="2"/>
  <c r="BX17" i="1" s="1"/>
  <c r="AH20" i="2"/>
  <c r="AH23" i="2"/>
  <c r="AH26" i="2"/>
  <c r="BX26" i="1" s="1"/>
  <c r="AH30" i="2"/>
  <c r="BX30" i="1" s="1"/>
  <c r="AH33" i="2"/>
  <c r="AH36" i="2"/>
  <c r="BX36" i="1" s="1"/>
  <c r="AH39" i="2"/>
  <c r="AH42" i="2"/>
  <c r="AH45" i="2"/>
  <c r="AH48" i="2"/>
  <c r="BX48" i="1" s="1"/>
  <c r="AH50" i="2"/>
  <c r="AH53" i="2"/>
  <c r="AH56" i="2"/>
  <c r="AH59" i="2"/>
  <c r="AH61" i="2"/>
  <c r="AH64" i="2"/>
  <c r="AH67" i="2"/>
  <c r="AH70" i="2"/>
  <c r="AH73" i="2"/>
  <c r="AH76" i="2"/>
  <c r="AH78" i="2"/>
  <c r="AH80" i="2"/>
  <c r="W83" i="2"/>
  <c r="W85" i="2"/>
  <c r="W87" i="2"/>
  <c r="W89" i="2"/>
  <c r="W91" i="2"/>
  <c r="W93" i="2"/>
  <c r="W95" i="2"/>
  <c r="AH96" i="2"/>
  <c r="AH98" i="2"/>
  <c r="AH100" i="2"/>
  <c r="AH102" i="2"/>
  <c r="AH104" i="2"/>
  <c r="AH106" i="2"/>
  <c r="AH108" i="2"/>
  <c r="M110" i="2"/>
  <c r="AF111" i="2"/>
  <c r="BV111" i="1" s="1"/>
  <c r="P113" i="2"/>
  <c r="AF114" i="2"/>
  <c r="BV114" i="1" s="1"/>
  <c r="P116" i="2"/>
  <c r="AF117" i="2"/>
  <c r="BV117" i="1" s="1"/>
  <c r="AF118" i="2"/>
  <c r="AF119" i="2"/>
  <c r="P121" i="2"/>
  <c r="AF122" i="2"/>
  <c r="BV122" i="1" s="1"/>
  <c r="AF123" i="2"/>
  <c r="P125" i="2"/>
  <c r="P126" i="2"/>
  <c r="AF127" i="2"/>
  <c r="BV127" i="1" s="1"/>
  <c r="P129" i="2"/>
  <c r="AF130" i="2"/>
  <c r="AF131" i="2"/>
  <c r="BV131" i="1" s="1"/>
  <c r="AF132" i="2"/>
  <c r="BV132" i="1" s="1"/>
  <c r="P134" i="2"/>
  <c r="AF135" i="2"/>
  <c r="P137" i="2"/>
  <c r="AF138" i="2"/>
  <c r="AF139" i="2"/>
  <c r="BV139" i="1" s="1"/>
  <c r="AF140" i="2"/>
  <c r="P142" i="2"/>
  <c r="AF143" i="2"/>
  <c r="BV143" i="1" s="1"/>
  <c r="P145" i="2"/>
  <c r="P146" i="2"/>
  <c r="P147" i="2"/>
  <c r="AF148" i="2"/>
  <c r="L150" i="2"/>
  <c r="S151" i="2"/>
  <c r="W152" i="2"/>
  <c r="AG152" i="2"/>
  <c r="BW152" i="1" s="1"/>
  <c r="AG153" i="2"/>
  <c r="BW153" i="1" s="1"/>
  <c r="AG154" i="2"/>
  <c r="AG155" i="2"/>
  <c r="AG156" i="2"/>
  <c r="AG157" i="2"/>
  <c r="BW157" i="1" s="1"/>
  <c r="AG158" i="2"/>
  <c r="W159" i="2"/>
  <c r="L160" i="2"/>
  <c r="L161" i="2"/>
  <c r="L162" i="2"/>
  <c r="L163" i="2"/>
  <c r="L164" i="2"/>
  <c r="AG164" i="2"/>
  <c r="AG165" i="2"/>
  <c r="BW165" i="1" s="1"/>
  <c r="AG166" i="2"/>
  <c r="AG167" i="2"/>
  <c r="BW167" i="1" s="1"/>
  <c r="W168" i="2"/>
  <c r="W169" i="2"/>
  <c r="L170" i="2"/>
  <c r="L171" i="2"/>
  <c r="L172" i="2"/>
  <c r="L173" i="2"/>
  <c r="AG173" i="2"/>
  <c r="BW173" i="1" s="1"/>
  <c r="AG174" i="2"/>
  <c r="BW174" i="1" s="1"/>
  <c r="W175" i="2"/>
  <c r="BE196" i="2"/>
  <c r="BE188" i="2"/>
  <c r="BE180" i="2"/>
  <c r="BE172" i="2"/>
  <c r="BE164" i="2"/>
  <c r="BE156" i="2"/>
  <c r="BE148" i="2"/>
  <c r="BE140" i="2"/>
  <c r="BE132" i="2"/>
  <c r="BE124" i="2"/>
  <c r="BS116" i="2"/>
  <c r="BI111" i="2"/>
  <c r="BT106" i="2"/>
  <c r="BT102" i="2"/>
  <c r="BT98" i="2"/>
  <c r="BT94" i="2"/>
  <c r="BT90" i="2"/>
  <c r="BT86" i="2"/>
  <c r="BT82" i="2"/>
  <c r="BT78" i="2"/>
  <c r="BT74" i="2"/>
  <c r="BT70" i="2"/>
  <c r="BT66" i="2"/>
  <c r="BT62" i="2"/>
  <c r="BT58" i="2"/>
  <c r="BT54" i="2"/>
  <c r="BT50" i="2"/>
  <c r="BT46" i="2"/>
  <c r="BT42" i="2"/>
  <c r="BU39" i="2"/>
  <c r="AY37" i="2"/>
  <c r="BI34" i="2"/>
  <c r="BU31" i="2"/>
  <c r="AP30" i="2"/>
  <c r="AV28" i="2"/>
  <c r="BD26" i="2"/>
  <c r="BU24" i="2"/>
  <c r="BM23" i="2"/>
  <c r="BH22" i="2"/>
  <c r="BD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I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N83" i="2"/>
  <c r="D84" i="2"/>
  <c r="X84" i="2"/>
  <c r="N85" i="2"/>
  <c r="D86" i="2"/>
  <c r="X86" i="2"/>
  <c r="N87" i="2"/>
  <c r="D88" i="2"/>
  <c r="X88" i="2"/>
  <c r="N89" i="2"/>
  <c r="D90" i="2"/>
  <c r="X90" i="2"/>
  <c r="N91" i="2"/>
  <c r="D92" i="2"/>
  <c r="X92" i="2"/>
  <c r="N93" i="2"/>
  <c r="D94" i="2"/>
  <c r="X94" i="2"/>
  <c r="N95" i="2"/>
  <c r="D96" i="2"/>
  <c r="X96" i="2"/>
  <c r="N97" i="2"/>
  <c r="D98" i="2"/>
  <c r="X98" i="2"/>
  <c r="N99" i="2"/>
  <c r="D100" i="2"/>
  <c r="X100" i="2"/>
  <c r="N101" i="2"/>
  <c r="D102" i="2"/>
  <c r="X102" i="2"/>
  <c r="N103" i="2"/>
  <c r="D104" i="2"/>
  <c r="X104" i="2"/>
  <c r="N105" i="2"/>
  <c r="D106" i="2"/>
  <c r="X106" i="2"/>
  <c r="N107" i="2"/>
  <c r="D108" i="2"/>
  <c r="X108" i="2"/>
  <c r="N109" i="2"/>
  <c r="D110" i="2"/>
  <c r="X110" i="2"/>
  <c r="I111" i="2"/>
  <c r="Y111" i="2"/>
  <c r="I112" i="2"/>
  <c r="Y112" i="2"/>
  <c r="I113" i="2"/>
  <c r="Y113" i="2"/>
  <c r="I114" i="2"/>
  <c r="Y114" i="2"/>
  <c r="I115" i="2"/>
  <c r="Y115" i="2"/>
  <c r="I116" i="2"/>
  <c r="Y116" i="2"/>
  <c r="I117" i="2"/>
  <c r="Y117" i="2"/>
  <c r="I118" i="2"/>
  <c r="Y118" i="2"/>
  <c r="I119" i="2"/>
  <c r="Y119" i="2"/>
  <c r="I120" i="2"/>
  <c r="Y120" i="2"/>
  <c r="I121" i="2"/>
  <c r="Y121" i="2"/>
  <c r="I122" i="2"/>
  <c r="Y122" i="2"/>
  <c r="I123" i="2"/>
  <c r="Y123" i="2"/>
  <c r="I124" i="2"/>
  <c r="Y124" i="2"/>
  <c r="I125" i="2"/>
  <c r="Y125" i="2"/>
  <c r="I126" i="2"/>
  <c r="Y126" i="2"/>
  <c r="I127" i="2"/>
  <c r="Y127" i="2"/>
  <c r="I128" i="2"/>
  <c r="Y128" i="2"/>
  <c r="I129" i="2"/>
  <c r="Y129" i="2"/>
  <c r="I130" i="2"/>
  <c r="Y130" i="2"/>
  <c r="I131" i="2"/>
  <c r="Y131" i="2"/>
  <c r="I132" i="2"/>
  <c r="Y132" i="2"/>
  <c r="I133" i="2"/>
  <c r="Y133" i="2"/>
  <c r="I134" i="2"/>
  <c r="Y134" i="2"/>
  <c r="I135" i="2"/>
  <c r="Y135" i="2"/>
  <c r="I136" i="2"/>
  <c r="Y136" i="2"/>
  <c r="I137" i="2"/>
  <c r="Y137" i="2"/>
  <c r="I138" i="2"/>
  <c r="Y138" i="2"/>
  <c r="I139" i="2"/>
  <c r="Y139" i="2"/>
  <c r="I140" i="2"/>
  <c r="Y140" i="2"/>
  <c r="I141" i="2"/>
  <c r="Y141" i="2"/>
  <c r="I142" i="2"/>
  <c r="Y142" i="2"/>
  <c r="I143" i="2"/>
  <c r="Y143" i="2"/>
  <c r="I144" i="2"/>
  <c r="Y144" i="2"/>
  <c r="I145" i="2"/>
  <c r="Y145" i="2"/>
  <c r="I146" i="2"/>
  <c r="Y146" i="2"/>
  <c r="I147" i="2"/>
  <c r="Y147" i="2"/>
  <c r="I148" i="2"/>
  <c r="Y148" i="2"/>
  <c r="I149" i="2"/>
  <c r="Y149" i="2"/>
  <c r="H150" i="2"/>
  <c r="T150" i="2"/>
  <c r="AG150" i="2"/>
  <c r="BW150" i="1" s="1"/>
  <c r="N151" i="2"/>
  <c r="AA151" i="2"/>
  <c r="H152" i="2"/>
  <c r="S152" i="2"/>
  <c r="AD152" i="2"/>
  <c r="H153" i="2"/>
  <c r="S153" i="2"/>
  <c r="AD153" i="2"/>
  <c r="H154" i="2"/>
  <c r="S154" i="2"/>
  <c r="AD154" i="2"/>
  <c r="H155" i="2"/>
  <c r="S155" i="2"/>
  <c r="AD155" i="2"/>
  <c r="H156" i="2"/>
  <c r="S156" i="2"/>
  <c r="AD156" i="2"/>
  <c r="H157" i="2"/>
  <c r="S157" i="2"/>
  <c r="AD157" i="2"/>
  <c r="H158" i="2"/>
  <c r="S158" i="2"/>
  <c r="AD158" i="2"/>
  <c r="H159" i="2"/>
  <c r="S159" i="2"/>
  <c r="AD159" i="2"/>
  <c r="H160" i="2"/>
  <c r="S160" i="2"/>
  <c r="AD160" i="2"/>
  <c r="H161" i="2"/>
  <c r="S161" i="2"/>
  <c r="AD161" i="2"/>
  <c r="H162" i="2"/>
  <c r="S162" i="2"/>
  <c r="AD162" i="2"/>
  <c r="H163" i="2"/>
  <c r="S163" i="2"/>
  <c r="AD163" i="2"/>
  <c r="H164" i="2"/>
  <c r="S164" i="2"/>
  <c r="AD164" i="2"/>
  <c r="H165" i="2"/>
  <c r="S165" i="2"/>
  <c r="AD165" i="2"/>
  <c r="H166" i="2"/>
  <c r="S166" i="2"/>
  <c r="AD166" i="2"/>
  <c r="H167" i="2"/>
  <c r="S167" i="2"/>
  <c r="AD167" i="2"/>
  <c r="H168" i="2"/>
  <c r="S168" i="2"/>
  <c r="AD168" i="2"/>
  <c r="H169" i="2"/>
  <c r="S169" i="2"/>
  <c r="AD169" i="2"/>
  <c r="H170" i="2"/>
  <c r="S170" i="2"/>
  <c r="AD170" i="2"/>
  <c r="H171" i="2"/>
  <c r="S171" i="2"/>
  <c r="AD171" i="2"/>
  <c r="H172" i="2"/>
  <c r="S172" i="2"/>
  <c r="AD172" i="2"/>
  <c r="H173" i="2"/>
  <c r="S173" i="2"/>
  <c r="AD173" i="2"/>
  <c r="H174" i="2"/>
  <c r="S174" i="2"/>
  <c r="AD174" i="2"/>
  <c r="H175" i="2"/>
  <c r="S175" i="2"/>
  <c r="AD175" i="2"/>
  <c r="H176" i="2"/>
  <c r="S176" i="2"/>
  <c r="AD176" i="2"/>
  <c r="H177" i="2"/>
  <c r="S177" i="2"/>
  <c r="AD177" i="2"/>
  <c r="H178" i="2"/>
  <c r="S178" i="2"/>
  <c r="AD178" i="2"/>
  <c r="H179" i="2"/>
  <c r="S179" i="2"/>
  <c r="AD179" i="2"/>
  <c r="H180" i="2"/>
  <c r="S180" i="2"/>
  <c r="AD180" i="2"/>
  <c r="H181" i="2"/>
  <c r="S181" i="2"/>
  <c r="AD181" i="2"/>
  <c r="H182" i="2"/>
  <c r="S182" i="2"/>
  <c r="AD182" i="2"/>
  <c r="H183" i="2"/>
  <c r="S183" i="2"/>
  <c r="AD183" i="2"/>
  <c r="H184" i="2"/>
  <c r="S184" i="2"/>
  <c r="AD184" i="2"/>
  <c r="H185" i="2"/>
  <c r="S185" i="2"/>
  <c r="AD185" i="2"/>
  <c r="H186" i="2"/>
  <c r="S186" i="2"/>
  <c r="AD186" i="2"/>
  <c r="H187" i="2"/>
  <c r="S187" i="2"/>
  <c r="AD187" i="2"/>
  <c r="H188" i="2"/>
  <c r="S188" i="2"/>
  <c r="AD188" i="2"/>
  <c r="H189" i="2"/>
  <c r="P189" i="2"/>
  <c r="X189" i="2"/>
  <c r="AF189" i="2"/>
  <c r="H190" i="2"/>
  <c r="P190" i="2"/>
  <c r="X190" i="2"/>
  <c r="AF190" i="2"/>
  <c r="H191" i="2"/>
  <c r="P191" i="2"/>
  <c r="X191" i="2"/>
  <c r="AF191" i="2"/>
  <c r="H192" i="2"/>
  <c r="P192" i="2"/>
  <c r="X192" i="2"/>
  <c r="AF192" i="2"/>
  <c r="H193" i="2"/>
  <c r="P193" i="2"/>
  <c r="X193" i="2"/>
  <c r="AF193" i="2"/>
  <c r="H194" i="2"/>
  <c r="P194" i="2"/>
  <c r="X194" i="2"/>
  <c r="AF194" i="2"/>
  <c r="H195" i="2"/>
  <c r="P195" i="2"/>
  <c r="X195" i="2"/>
  <c r="AF195" i="2"/>
  <c r="H196" i="2"/>
  <c r="P196" i="2"/>
  <c r="X196" i="2"/>
  <c r="AF196" i="2"/>
  <c r="I5" i="2"/>
  <c r="Q5" i="2"/>
  <c r="Y5" i="2"/>
  <c r="AG5" i="2"/>
  <c r="BE187" i="2"/>
  <c r="BE163" i="2"/>
  <c r="BE139" i="2"/>
  <c r="AY116" i="2"/>
  <c r="BD102" i="2"/>
  <c r="BD90" i="2"/>
  <c r="BD78" i="2"/>
  <c r="BD66" i="2"/>
  <c r="BD54" i="2"/>
  <c r="BD42" i="2"/>
  <c r="AY34" i="2"/>
  <c r="AP28" i="2"/>
  <c r="BH23" i="2"/>
  <c r="AY20" i="2"/>
  <c r="AY17" i="2"/>
  <c r="AY14" i="2"/>
  <c r="AY11" i="2"/>
  <c r="AY8" i="2"/>
  <c r="BM5" i="2"/>
  <c r="Z8" i="2"/>
  <c r="Z12" i="2"/>
  <c r="Z15" i="2"/>
  <c r="Z18" i="2"/>
  <c r="Z21" i="2"/>
  <c r="Z24" i="2"/>
  <c r="Z27" i="2"/>
  <c r="Z30" i="2"/>
  <c r="Z32" i="2"/>
  <c r="Z34" i="2"/>
  <c r="Z36" i="2"/>
  <c r="Z38" i="2"/>
  <c r="Z40" i="2"/>
  <c r="Z42" i="2"/>
  <c r="Z45" i="2"/>
  <c r="Z47" i="2"/>
  <c r="Z49" i="2"/>
  <c r="Z51" i="2"/>
  <c r="Z53" i="2"/>
  <c r="Z55" i="2"/>
  <c r="Z57" i="2"/>
  <c r="Z58" i="2"/>
  <c r="Z60" i="2"/>
  <c r="Z62" i="2"/>
  <c r="Z64" i="2"/>
  <c r="Z66" i="2"/>
  <c r="Z68" i="2"/>
  <c r="Z70" i="2"/>
  <c r="Z72" i="2"/>
  <c r="Z74" i="2"/>
  <c r="Z76" i="2"/>
  <c r="Z78" i="2"/>
  <c r="Z80" i="2"/>
  <c r="Z82" i="2"/>
  <c r="G84" i="2"/>
  <c r="R85" i="2"/>
  <c r="AC86" i="2"/>
  <c r="G88" i="2"/>
  <c r="R89" i="2"/>
  <c r="AC90" i="2"/>
  <c r="G92" i="2"/>
  <c r="R93" i="2"/>
  <c r="R95" i="2"/>
  <c r="AC96" i="2"/>
  <c r="G98" i="2"/>
  <c r="R99" i="2"/>
  <c r="AC100" i="2"/>
  <c r="G102" i="2"/>
  <c r="R103" i="2"/>
  <c r="AC104" i="2"/>
  <c r="G106" i="2"/>
  <c r="G108" i="2"/>
  <c r="R109" i="2"/>
  <c r="L111" i="2"/>
  <c r="AB112" i="2"/>
  <c r="L114" i="2"/>
  <c r="AB115" i="2"/>
  <c r="L117" i="2"/>
  <c r="L119" i="2"/>
  <c r="AB120" i="2"/>
  <c r="L122" i="2"/>
  <c r="AB123" i="2"/>
  <c r="L125" i="2"/>
  <c r="AB126" i="2"/>
  <c r="L128" i="2"/>
  <c r="L130" i="2"/>
  <c r="AB131" i="2"/>
  <c r="AB132" i="2"/>
  <c r="L134" i="2"/>
  <c r="AB135" i="2"/>
  <c r="L137" i="2"/>
  <c r="AB138" i="2"/>
  <c r="L140" i="2"/>
  <c r="AB141" i="2"/>
  <c r="L144" i="2"/>
  <c r="L146" i="2"/>
  <c r="AB147" i="2"/>
  <c r="L149" i="2"/>
  <c r="X150" i="2"/>
  <c r="AD151" i="2"/>
  <c r="AF152" i="2"/>
  <c r="V153" i="2"/>
  <c r="K154" i="2"/>
  <c r="AF154" i="2"/>
  <c r="V155" i="2"/>
  <c r="K156" i="2"/>
  <c r="AF156" i="2"/>
  <c r="BV156" i="1" s="1"/>
  <c r="V157" i="2"/>
  <c r="K158" i="2"/>
  <c r="AF158" i="2"/>
  <c r="V159" i="2"/>
  <c r="K160" i="2"/>
  <c r="K161" i="2"/>
  <c r="V161" i="2"/>
  <c r="V162" i="2"/>
  <c r="K163" i="2"/>
  <c r="AF163" i="2"/>
  <c r="V164" i="2"/>
  <c r="K165" i="2"/>
  <c r="AF165" i="2"/>
  <c r="BV165" i="1" s="1"/>
  <c r="V166" i="2"/>
  <c r="K167" i="2"/>
  <c r="AF167" i="2"/>
  <c r="BV167" i="1" s="1"/>
  <c r="V168" i="2"/>
  <c r="K169" i="2"/>
  <c r="AF169" i="2"/>
  <c r="BV169" i="1" s="1"/>
  <c r="V170" i="2"/>
  <c r="K171" i="2"/>
  <c r="AF171" i="2"/>
  <c r="V172" i="2"/>
  <c r="K173" i="2"/>
  <c r="AF173" i="2"/>
  <c r="V174" i="2"/>
  <c r="V175" i="2"/>
  <c r="V176" i="2"/>
  <c r="V177" i="2"/>
  <c r="V178" i="2"/>
  <c r="V179" i="2"/>
  <c r="V180" i="2"/>
  <c r="V181" i="2"/>
  <c r="AF182" i="2"/>
  <c r="K184" i="2"/>
  <c r="V185" i="2"/>
  <c r="V186" i="2"/>
  <c r="V187" i="2"/>
  <c r="K188" i="2"/>
  <c r="J189" i="2"/>
  <c r="J190" i="2"/>
  <c r="AH190" i="2"/>
  <c r="BX190" i="1" s="1"/>
  <c r="Z191" i="2"/>
  <c r="R192" i="2"/>
  <c r="J193" i="2"/>
  <c r="AH193" i="2"/>
  <c r="AH194" i="2"/>
  <c r="BX194" i="1" s="1"/>
  <c r="AH195" i="2"/>
  <c r="BX195" i="1" s="1"/>
  <c r="Z196" i="2"/>
  <c r="S5" i="2"/>
  <c r="BE185" i="2"/>
  <c r="BE169" i="2"/>
  <c r="BE137" i="2"/>
  <c r="BI109" i="2"/>
  <c r="BD97" i="2"/>
  <c r="BD85" i="2"/>
  <c r="BD73" i="2"/>
  <c r="BD61" i="2"/>
  <c r="BD49" i="2"/>
  <c r="BU38" i="2"/>
  <c r="DK38" i="1" s="1"/>
  <c r="BI33" i="2"/>
  <c r="BF27" i="2"/>
  <c r="AY23" i="2"/>
  <c r="AQ19" i="2"/>
  <c r="AQ15" i="2"/>
  <c r="AQ12" i="2"/>
  <c r="AQ9" i="2"/>
  <c r="AQ6" i="2"/>
  <c r="AH7" i="2"/>
  <c r="BX7" i="1" s="1"/>
  <c r="AH10" i="2"/>
  <c r="BX10" i="1" s="1"/>
  <c r="AH13" i="2"/>
  <c r="BX13" i="1" s="1"/>
  <c r="AH16" i="2"/>
  <c r="BX16" i="1" s="1"/>
  <c r="AH19" i="2"/>
  <c r="AH22" i="2"/>
  <c r="AH25" i="2"/>
  <c r="AH28" i="2"/>
  <c r="AH31" i="2"/>
  <c r="AH34" i="2"/>
  <c r="BX34" i="1" s="1"/>
  <c r="AH37" i="2"/>
  <c r="BX37" i="1" s="1"/>
  <c r="AH40" i="2"/>
  <c r="AH43" i="2"/>
  <c r="BX43" i="1" s="1"/>
  <c r="AH47" i="2"/>
  <c r="AH51" i="2"/>
  <c r="AH54" i="2"/>
  <c r="BX54" i="1" s="1"/>
  <c r="AH57" i="2"/>
  <c r="AH60" i="2"/>
  <c r="AH63" i="2"/>
  <c r="BX63" i="1" s="1"/>
  <c r="AH66" i="2"/>
  <c r="BX66" i="1" s="1"/>
  <c r="AH68" i="2"/>
  <c r="AH71" i="2"/>
  <c r="AH74" i="2"/>
  <c r="AH77" i="2"/>
  <c r="AH81" i="2"/>
  <c r="BX81" i="1" s="1"/>
  <c r="M84" i="2"/>
  <c r="M86" i="2"/>
  <c r="M88" i="2"/>
  <c r="AH90" i="2"/>
  <c r="AH92" i="2"/>
  <c r="AH94" i="2"/>
  <c r="W97" i="2"/>
  <c r="W99" i="2"/>
  <c r="W101" i="2"/>
  <c r="W103" i="2"/>
  <c r="W105" i="2"/>
  <c r="M106" i="2"/>
  <c r="M108" i="2"/>
  <c r="AF110" i="2"/>
  <c r="AF112" i="2"/>
  <c r="BV112" i="1" s="1"/>
  <c r="P114" i="2"/>
  <c r="AF115" i="2"/>
  <c r="P117" i="2"/>
  <c r="P119" i="2"/>
  <c r="AF120" i="2"/>
  <c r="BV120" i="1" s="1"/>
  <c r="P122" i="2"/>
  <c r="P123" i="2"/>
  <c r="AF124" i="2"/>
  <c r="AF126" i="2"/>
  <c r="P128" i="2"/>
  <c r="AF129" i="2"/>
  <c r="BV129" i="1" s="1"/>
  <c r="P131" i="2"/>
  <c r="P133" i="2"/>
  <c r="AF134" i="2"/>
  <c r="P136" i="2"/>
  <c r="AF137" i="2"/>
  <c r="BV137" i="1" s="1"/>
  <c r="P139" i="2"/>
  <c r="P141" i="2"/>
  <c r="AF142" i="2"/>
  <c r="P144" i="2"/>
  <c r="AF145" i="2"/>
  <c r="AF147" i="2"/>
  <c r="AF149" i="2"/>
  <c r="BV149" i="1" s="1"/>
  <c r="F151" i="2"/>
  <c r="L152" i="2"/>
  <c r="W153" i="2"/>
  <c r="W154" i="2"/>
  <c r="W155" i="2"/>
  <c r="W156" i="2"/>
  <c r="W157" i="2"/>
  <c r="W158" i="2"/>
  <c r="AG159" i="2"/>
  <c r="BW159" i="1" s="1"/>
  <c r="AG160" i="2"/>
  <c r="AG161" i="2"/>
  <c r="BW161" i="1" s="1"/>
  <c r="AG162" i="2"/>
  <c r="AG163" i="2"/>
  <c r="BW163" i="1" s="1"/>
  <c r="L165" i="2"/>
  <c r="W166" i="2"/>
  <c r="W167" i="2"/>
  <c r="AG168" i="2"/>
  <c r="AG169" i="2"/>
  <c r="BW169" i="1" s="1"/>
  <c r="AG170" i="2"/>
  <c r="W171" i="2"/>
  <c r="W172" i="2"/>
  <c r="W173" i="2"/>
  <c r="W174" i="2"/>
  <c r="AG175" i="2"/>
  <c r="BU195" i="2"/>
  <c r="BU187" i="2"/>
  <c r="BU179" i="2"/>
  <c r="BU171" i="2"/>
  <c r="BU163" i="2"/>
  <c r="BU155" i="2"/>
  <c r="BU147" i="2"/>
  <c r="BU139" i="2"/>
  <c r="BU131" i="2"/>
  <c r="BU123" i="2"/>
  <c r="BI116" i="2"/>
  <c r="AY111" i="2"/>
  <c r="BL106" i="2"/>
  <c r="BL102" i="2"/>
  <c r="BL98" i="2"/>
  <c r="BL94" i="2"/>
  <c r="BL90" i="2"/>
  <c r="BL86" i="2"/>
  <c r="BL82" i="2"/>
  <c r="BL78" i="2"/>
  <c r="BL74" i="2"/>
  <c r="BL70" i="2"/>
  <c r="BL66" i="2"/>
  <c r="BL62" i="2"/>
  <c r="BL58" i="2"/>
  <c r="BL54" i="2"/>
  <c r="BL50" i="2"/>
  <c r="BL46" i="2"/>
  <c r="BL42" i="2"/>
  <c r="BO39" i="2"/>
  <c r="AS37" i="2"/>
  <c r="BE34" i="2"/>
  <c r="BO31" i="2"/>
  <c r="BP29" i="2"/>
  <c r="AR28" i="2"/>
  <c r="AZ26" i="2"/>
  <c r="BQ24" i="2"/>
  <c r="BJ23" i="2"/>
  <c r="BF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K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P83" i="2"/>
  <c r="F84" i="2"/>
  <c r="AB84" i="2"/>
  <c r="P85" i="2"/>
  <c r="F86" i="2"/>
  <c r="AB86" i="2"/>
  <c r="P87" i="2"/>
  <c r="F88" i="2"/>
  <c r="AB88" i="2"/>
  <c r="P89" i="2"/>
  <c r="F90" i="2"/>
  <c r="AB90" i="2"/>
  <c r="P91" i="2"/>
  <c r="F92" i="2"/>
  <c r="AB92" i="2"/>
  <c r="P93" i="2"/>
  <c r="F94" i="2"/>
  <c r="AB94" i="2"/>
  <c r="P95" i="2"/>
  <c r="F96" i="2"/>
  <c r="AB96" i="2"/>
  <c r="P97" i="2"/>
  <c r="F98" i="2"/>
  <c r="AB98" i="2"/>
  <c r="P99" i="2"/>
  <c r="F100" i="2"/>
  <c r="AB100" i="2"/>
  <c r="P101" i="2"/>
  <c r="F102" i="2"/>
  <c r="AB102" i="2"/>
  <c r="P103" i="2"/>
  <c r="F104" i="2"/>
  <c r="AB104" i="2"/>
  <c r="P105" i="2"/>
  <c r="F106" i="2"/>
  <c r="AB106" i="2"/>
  <c r="P107" i="2"/>
  <c r="F108" i="2"/>
  <c r="AB108" i="2"/>
  <c r="P109" i="2"/>
  <c r="F110" i="2"/>
  <c r="AA110" i="2"/>
  <c r="K111" i="2"/>
  <c r="AA111" i="2"/>
  <c r="K112" i="2"/>
  <c r="AA112" i="2"/>
  <c r="K113" i="2"/>
  <c r="AA113" i="2"/>
  <c r="K114" i="2"/>
  <c r="AA114" i="2"/>
  <c r="K115" i="2"/>
  <c r="AA115" i="2"/>
  <c r="K116" i="2"/>
  <c r="AA116" i="2"/>
  <c r="K117" i="2"/>
  <c r="AA117" i="2"/>
  <c r="K118" i="2"/>
  <c r="AA118" i="2"/>
  <c r="K119" i="2"/>
  <c r="AA119" i="2"/>
  <c r="K120" i="2"/>
  <c r="AA120" i="2"/>
  <c r="K121" i="2"/>
  <c r="AA121" i="2"/>
  <c r="K122" i="2"/>
  <c r="AA122" i="2"/>
  <c r="K123" i="2"/>
  <c r="AA123" i="2"/>
  <c r="K124" i="2"/>
  <c r="AA124" i="2"/>
  <c r="K125" i="2"/>
  <c r="AA125" i="2"/>
  <c r="K126" i="2"/>
  <c r="AA126" i="2"/>
  <c r="K127" i="2"/>
  <c r="AA127" i="2"/>
  <c r="K128" i="2"/>
  <c r="AA128" i="2"/>
  <c r="K129" i="2"/>
  <c r="AA129" i="2"/>
  <c r="K130" i="2"/>
  <c r="AA130" i="2"/>
  <c r="K131" i="2"/>
  <c r="AA131" i="2"/>
  <c r="K132" i="2"/>
  <c r="AA132" i="2"/>
  <c r="K133" i="2"/>
  <c r="AA133" i="2"/>
  <c r="K134" i="2"/>
  <c r="AA134" i="2"/>
  <c r="K135" i="2"/>
  <c r="AA135" i="2"/>
  <c r="K136" i="2"/>
  <c r="AA136" i="2"/>
  <c r="K137" i="2"/>
  <c r="AA137" i="2"/>
  <c r="K138" i="2"/>
  <c r="AA138" i="2"/>
  <c r="K139" i="2"/>
  <c r="AA139" i="2"/>
  <c r="K140" i="2"/>
  <c r="AA140" i="2"/>
  <c r="K141" i="2"/>
  <c r="AA141" i="2"/>
  <c r="K142" i="2"/>
  <c r="AA142" i="2"/>
  <c r="K143" i="2"/>
  <c r="AA143" i="2"/>
  <c r="K144" i="2"/>
  <c r="AA144" i="2"/>
  <c r="K145" i="2"/>
  <c r="AA145" i="2"/>
  <c r="K146" i="2"/>
  <c r="AA146" i="2"/>
  <c r="K147" i="2"/>
  <c r="AA147" i="2"/>
  <c r="K148" i="2"/>
  <c r="AA148" i="2"/>
  <c r="K149" i="2"/>
  <c r="AA149" i="2"/>
  <c r="I150" i="2"/>
  <c r="V150" i="2"/>
  <c r="AI150" i="2"/>
  <c r="P151" i="2"/>
  <c r="AB151" i="2"/>
  <c r="I152" i="2"/>
  <c r="T152" i="2"/>
  <c r="AE152" i="2"/>
  <c r="I153" i="2"/>
  <c r="T153" i="2"/>
  <c r="AE153" i="2"/>
  <c r="I154" i="2"/>
  <c r="T154" i="2"/>
  <c r="AE154" i="2"/>
  <c r="I155" i="2"/>
  <c r="T155" i="2"/>
  <c r="AE155" i="2"/>
  <c r="I156" i="2"/>
  <c r="T156" i="2"/>
  <c r="AE156" i="2"/>
  <c r="I157" i="2"/>
  <c r="T157" i="2"/>
  <c r="AE157" i="2"/>
  <c r="I158" i="2"/>
  <c r="T158" i="2"/>
  <c r="AE158" i="2"/>
  <c r="I159" i="2"/>
  <c r="T159" i="2"/>
  <c r="AE159" i="2"/>
  <c r="I160" i="2"/>
  <c r="T160" i="2"/>
  <c r="AE160" i="2"/>
  <c r="I161" i="2"/>
  <c r="T161" i="2"/>
  <c r="AE161" i="2"/>
  <c r="I162" i="2"/>
  <c r="T162" i="2"/>
  <c r="AE162" i="2"/>
  <c r="I163" i="2"/>
  <c r="T163" i="2"/>
  <c r="AE163" i="2"/>
  <c r="I164" i="2"/>
  <c r="T164" i="2"/>
  <c r="AE164" i="2"/>
  <c r="I165" i="2"/>
  <c r="T165" i="2"/>
  <c r="AE165" i="2"/>
  <c r="I166" i="2"/>
  <c r="T166" i="2"/>
  <c r="AE166" i="2"/>
  <c r="I167" i="2"/>
  <c r="T167" i="2"/>
  <c r="AE167" i="2"/>
  <c r="I168" i="2"/>
  <c r="T168" i="2"/>
  <c r="AE168" i="2"/>
  <c r="I169" i="2"/>
  <c r="T169" i="2"/>
  <c r="AE169" i="2"/>
  <c r="I170" i="2"/>
  <c r="T170" i="2"/>
  <c r="AE170" i="2"/>
  <c r="I171" i="2"/>
  <c r="T171" i="2"/>
  <c r="AE171" i="2"/>
  <c r="I172" i="2"/>
  <c r="T172" i="2"/>
  <c r="AE172" i="2"/>
  <c r="I173" i="2"/>
  <c r="T173" i="2"/>
  <c r="AE173" i="2"/>
  <c r="I174" i="2"/>
  <c r="T174" i="2"/>
  <c r="AE174" i="2"/>
  <c r="I175" i="2"/>
  <c r="T175" i="2"/>
  <c r="AE175" i="2"/>
  <c r="I176" i="2"/>
  <c r="T176" i="2"/>
  <c r="AE176" i="2"/>
  <c r="I177" i="2"/>
  <c r="T177" i="2"/>
  <c r="AE177" i="2"/>
  <c r="I178" i="2"/>
  <c r="T178" i="2"/>
  <c r="AE178" i="2"/>
  <c r="I179" i="2"/>
  <c r="T179" i="2"/>
  <c r="AE179" i="2"/>
  <c r="I180" i="2"/>
  <c r="T180" i="2"/>
  <c r="AE180" i="2"/>
  <c r="I181" i="2"/>
  <c r="T181" i="2"/>
  <c r="AE181" i="2"/>
  <c r="I182" i="2"/>
  <c r="T182" i="2"/>
  <c r="AE182" i="2"/>
  <c r="I183" i="2"/>
  <c r="T183" i="2"/>
  <c r="AE183" i="2"/>
  <c r="I184" i="2"/>
  <c r="T184" i="2"/>
  <c r="AE184" i="2"/>
  <c r="I185" i="2"/>
  <c r="T185" i="2"/>
  <c r="AE185" i="2"/>
  <c r="I186" i="2"/>
  <c r="T186" i="2"/>
  <c r="AE186" i="2"/>
  <c r="I187" i="2"/>
  <c r="T187" i="2"/>
  <c r="AE187" i="2"/>
  <c r="I188" i="2"/>
  <c r="T188" i="2"/>
  <c r="AE188" i="2"/>
  <c r="I189" i="2"/>
  <c r="Q189" i="2"/>
  <c r="Y189" i="2"/>
  <c r="AG189" i="2"/>
  <c r="BW189" i="1" s="1"/>
  <c r="I190" i="2"/>
  <c r="Q190" i="2"/>
  <c r="Y190" i="2"/>
  <c r="AG190" i="2"/>
  <c r="I191" i="2"/>
  <c r="Q191" i="2"/>
  <c r="Y191" i="2"/>
  <c r="AG191" i="2"/>
  <c r="BW191" i="1" s="1"/>
  <c r="I192" i="2"/>
  <c r="Q192" i="2"/>
  <c r="Y192" i="2"/>
  <c r="AG192" i="2"/>
  <c r="I193" i="2"/>
  <c r="Q193" i="2"/>
  <c r="Y193" i="2"/>
  <c r="AG193" i="2"/>
  <c r="BW193" i="1" s="1"/>
  <c r="I194" i="2"/>
  <c r="Q194" i="2"/>
  <c r="Y194" i="2"/>
  <c r="AG194" i="2"/>
  <c r="I195" i="2"/>
  <c r="Q195" i="2"/>
  <c r="Y195" i="2"/>
  <c r="AG195" i="2"/>
  <c r="BW195" i="1" s="1"/>
  <c r="I196" i="2"/>
  <c r="Q196" i="2"/>
  <c r="Y196" i="2"/>
  <c r="AG196" i="2"/>
  <c r="J5" i="2"/>
  <c r="R5" i="2"/>
  <c r="Z5" i="2"/>
  <c r="AH5" i="2"/>
  <c r="BX5" i="1" s="1"/>
  <c r="BE195" i="2"/>
  <c r="BE155" i="2"/>
  <c r="BE131" i="2"/>
  <c r="BS110" i="2"/>
  <c r="DI110" i="1" s="1"/>
  <c r="BD98" i="2"/>
  <c r="BD82" i="2"/>
  <c r="BD70" i="2"/>
  <c r="BD58" i="2"/>
  <c r="BD46" i="2"/>
  <c r="BI31" i="2"/>
  <c r="AV26" i="2"/>
  <c r="BD22" i="2"/>
  <c r="AY18" i="2"/>
  <c r="AY15" i="2"/>
  <c r="AY12" i="2"/>
  <c r="AY9" i="2"/>
  <c r="AY6" i="2"/>
  <c r="Z7" i="2"/>
  <c r="Z10" i="2"/>
  <c r="Z13" i="2"/>
  <c r="Z16" i="2"/>
  <c r="Z19" i="2"/>
  <c r="Z22" i="2"/>
  <c r="Z25" i="2"/>
  <c r="Z28" i="2"/>
  <c r="Z31" i="2"/>
  <c r="Z33" i="2"/>
  <c r="Z35" i="2"/>
  <c r="Z37" i="2"/>
  <c r="Z39" i="2"/>
  <c r="Z41" i="2"/>
  <c r="Z43" i="2"/>
  <c r="Z44" i="2"/>
  <c r="Z46" i="2"/>
  <c r="Z48" i="2"/>
  <c r="Z50" i="2"/>
  <c r="Z52" i="2"/>
  <c r="Z54" i="2"/>
  <c r="Z56" i="2"/>
  <c r="Z59" i="2"/>
  <c r="Z61" i="2"/>
  <c r="Z63" i="2"/>
  <c r="Z65" i="2"/>
  <c r="Z67" i="2"/>
  <c r="Z69" i="2"/>
  <c r="Z71" i="2"/>
  <c r="Z73" i="2"/>
  <c r="Z75" i="2"/>
  <c r="Z77" i="2"/>
  <c r="Z79" i="2"/>
  <c r="Z81" i="2"/>
  <c r="R83" i="2"/>
  <c r="AC84" i="2"/>
  <c r="G86" i="2"/>
  <c r="R87" i="2"/>
  <c r="AC88" i="2"/>
  <c r="G90" i="2"/>
  <c r="R91" i="2"/>
  <c r="AC92" i="2"/>
  <c r="AC94" i="2"/>
  <c r="G96" i="2"/>
  <c r="R97" i="2"/>
  <c r="AC98" i="2"/>
  <c r="G100" i="2"/>
  <c r="R101" i="2"/>
  <c r="AC102" i="2"/>
  <c r="G104" i="2"/>
  <c r="R105" i="2"/>
  <c r="R107" i="2"/>
  <c r="AC108" i="2"/>
  <c r="AB110" i="2"/>
  <c r="L112" i="2"/>
  <c r="AB113" i="2"/>
  <c r="L115" i="2"/>
  <c r="AB116" i="2"/>
  <c r="L118" i="2"/>
  <c r="AB119" i="2"/>
  <c r="L121" i="2"/>
  <c r="L123" i="2"/>
  <c r="AB124" i="2"/>
  <c r="L126" i="2"/>
  <c r="AB127" i="2"/>
  <c r="L129" i="2"/>
  <c r="AB130" i="2"/>
  <c r="L133" i="2"/>
  <c r="AB134" i="2"/>
  <c r="L136" i="2"/>
  <c r="AB137" i="2"/>
  <c r="L139" i="2"/>
  <c r="AB140" i="2"/>
  <c r="AB142" i="2"/>
  <c r="AB143" i="2"/>
  <c r="L145" i="2"/>
  <c r="AB146" i="2"/>
  <c r="L148" i="2"/>
  <c r="AB149" i="2"/>
  <c r="Q151" i="2"/>
  <c r="V152" i="2"/>
  <c r="K153" i="2"/>
  <c r="AF153" i="2"/>
  <c r="BV153" i="1" s="1"/>
  <c r="V154" i="2"/>
  <c r="K155" i="2"/>
  <c r="AF155" i="2"/>
  <c r="BV155" i="1" s="1"/>
  <c r="V156" i="2"/>
  <c r="K157" i="2"/>
  <c r="AF157" i="2"/>
  <c r="BV157" i="1" s="1"/>
  <c r="V158" i="2"/>
  <c r="K159" i="2"/>
  <c r="AF159" i="2"/>
  <c r="BV159" i="1" s="1"/>
  <c r="V160" i="2"/>
  <c r="AF160" i="2"/>
  <c r="AF161" i="2"/>
  <c r="BV161" i="1" s="1"/>
  <c r="K162" i="2"/>
  <c r="AF162" i="2"/>
  <c r="V163" i="2"/>
  <c r="K164" i="2"/>
  <c r="AF164" i="2"/>
  <c r="V165" i="2"/>
  <c r="K166" i="2"/>
  <c r="AF166" i="2"/>
  <c r="BV166" i="1" s="1"/>
  <c r="V167" i="2"/>
  <c r="K168" i="2"/>
  <c r="AF168" i="2"/>
  <c r="V169" i="2"/>
  <c r="K170" i="2"/>
  <c r="AF170" i="2"/>
  <c r="K172" i="2"/>
  <c r="AF172" i="2"/>
  <c r="BV172" i="1" s="1"/>
  <c r="V173" i="2"/>
  <c r="K174" i="2"/>
  <c r="AF174" i="2"/>
  <c r="AF175" i="2"/>
  <c r="BV175" i="1" s="1"/>
  <c r="AF176" i="2"/>
  <c r="AF177" i="2"/>
  <c r="AF178" i="2"/>
  <c r="K180" i="2"/>
  <c r="K181" i="2"/>
  <c r="K182" i="2"/>
  <c r="K183" i="2"/>
  <c r="AF183" i="2"/>
  <c r="BV183" i="1" s="1"/>
  <c r="AF184" i="2"/>
  <c r="K186" i="2"/>
  <c r="K187" i="2"/>
  <c r="V188" i="2"/>
  <c r="R189" i="2"/>
  <c r="AH189" i="2"/>
  <c r="BX189" i="1" s="1"/>
  <c r="J191" i="2"/>
  <c r="AH191" i="2"/>
  <c r="BX191" i="1" s="1"/>
  <c r="Z192" i="2"/>
  <c r="R193" i="2"/>
  <c r="J194" i="2"/>
  <c r="J195" i="2"/>
  <c r="Z195" i="2"/>
  <c r="R196" i="2"/>
  <c r="AA5" i="2"/>
  <c r="BE193" i="2"/>
  <c r="BE161" i="2"/>
  <c r="BE145" i="2"/>
  <c r="BE121" i="2"/>
  <c r="BD105" i="2"/>
  <c r="BD93" i="2"/>
  <c r="BD81" i="2"/>
  <c r="BD65" i="2"/>
  <c r="BD53" i="2"/>
  <c r="BI41" i="2"/>
  <c r="AR31" i="2"/>
  <c r="BO25" i="2"/>
  <c r="AT22" i="2"/>
  <c r="AQ20" i="2"/>
  <c r="AQ17" i="2"/>
  <c r="AQ14" i="2"/>
  <c r="AQ10" i="2"/>
  <c r="AQ7" i="2"/>
  <c r="AH6" i="2"/>
  <c r="BX6" i="1" s="1"/>
  <c r="AH9" i="2"/>
  <c r="BX9" i="1" s="1"/>
  <c r="AH12" i="2"/>
  <c r="BX12" i="1" s="1"/>
  <c r="AH15" i="2"/>
  <c r="AH18" i="2"/>
  <c r="BX18" i="1" s="1"/>
  <c r="AH21" i="2"/>
  <c r="AH24" i="2"/>
  <c r="BX24" i="1" s="1"/>
  <c r="AH27" i="2"/>
  <c r="AH29" i="2"/>
  <c r="BX29" i="1" s="1"/>
  <c r="AH32" i="2"/>
  <c r="AH35" i="2"/>
  <c r="AH38" i="2"/>
  <c r="AH41" i="2"/>
  <c r="AH44" i="2"/>
  <c r="AH46" i="2"/>
  <c r="AH49" i="2"/>
  <c r="BX49" i="1" s="1"/>
  <c r="AH52" i="2"/>
  <c r="AH55" i="2"/>
  <c r="AH58" i="2"/>
  <c r="BX58" i="1" s="1"/>
  <c r="AH62" i="2"/>
  <c r="BX62" i="1" s="1"/>
  <c r="AH65" i="2"/>
  <c r="AH69" i="2"/>
  <c r="AH72" i="2"/>
  <c r="BX72" i="1" s="1"/>
  <c r="AH75" i="2"/>
  <c r="AH79" i="2"/>
  <c r="AF82" i="2"/>
  <c r="BV82" i="1" s="1"/>
  <c r="AH84" i="2"/>
  <c r="BX84" i="1" s="1"/>
  <c r="AH86" i="2"/>
  <c r="AH88" i="2"/>
  <c r="M90" i="2"/>
  <c r="M92" i="2"/>
  <c r="M94" i="2"/>
  <c r="M96" i="2"/>
  <c r="M98" i="2"/>
  <c r="M100" i="2"/>
  <c r="M102" i="2"/>
  <c r="M104" i="2"/>
  <c r="W107" i="2"/>
  <c r="W109" i="2"/>
  <c r="P111" i="2"/>
  <c r="P112" i="2"/>
  <c r="AF113" i="2"/>
  <c r="P115" i="2"/>
  <c r="AF116" i="2"/>
  <c r="BV116" i="1" s="1"/>
  <c r="P118" i="2"/>
  <c r="P120" i="2"/>
  <c r="AF121" i="2"/>
  <c r="BV121" i="1" s="1"/>
  <c r="P124" i="2"/>
  <c r="AF125" i="2"/>
  <c r="P127" i="2"/>
  <c r="AF128" i="2"/>
  <c r="BV128" i="1" s="1"/>
  <c r="P130" i="2"/>
  <c r="P132" i="2"/>
  <c r="AF133" i="2"/>
  <c r="BV133" i="1" s="1"/>
  <c r="P135" i="2"/>
  <c r="AF136" i="2"/>
  <c r="P138" i="2"/>
  <c r="P140" i="2"/>
  <c r="AF141" i="2"/>
  <c r="BV141" i="1" s="1"/>
  <c r="P143" i="2"/>
  <c r="AF144" i="2"/>
  <c r="AF146" i="2"/>
  <c r="P148" i="2"/>
  <c r="P149" i="2"/>
  <c r="Y150" i="2"/>
  <c r="AF151" i="2"/>
  <c r="BV151" i="1" s="1"/>
  <c r="L153" i="2"/>
  <c r="L154" i="2"/>
  <c r="L155" i="2"/>
  <c r="L156" i="2"/>
  <c r="L157" i="2"/>
  <c r="L158" i="2"/>
  <c r="L159" i="2"/>
  <c r="W160" i="2"/>
  <c r="W161" i="2"/>
  <c r="W162" i="2"/>
  <c r="W163" i="2"/>
  <c r="W164" i="2"/>
  <c r="W165" i="2"/>
  <c r="L166" i="2"/>
  <c r="L167" i="2"/>
  <c r="L168" i="2"/>
  <c r="L169" i="2"/>
  <c r="W170" i="2"/>
  <c r="AG171" i="2"/>
  <c r="BW171" i="1" s="1"/>
  <c r="AG172" i="2"/>
  <c r="L174" i="2"/>
  <c r="L175" i="2"/>
  <c r="BU191" i="2"/>
  <c r="BU183" i="2"/>
  <c r="BU175" i="2"/>
  <c r="BU167" i="2"/>
  <c r="BU159" i="2"/>
  <c r="BU151" i="2"/>
  <c r="BU143" i="2"/>
  <c r="BU135" i="2"/>
  <c r="BU127" i="2"/>
  <c r="BU119" i="2"/>
  <c r="BS113" i="2"/>
  <c r="BL108" i="2"/>
  <c r="BL104" i="2"/>
  <c r="BL100" i="2"/>
  <c r="BL96" i="2"/>
  <c r="BL92" i="2"/>
  <c r="BL88" i="2"/>
  <c r="BL84" i="2"/>
  <c r="BL80" i="2"/>
  <c r="BL76" i="2"/>
  <c r="BL72" i="2"/>
  <c r="BL68" i="2"/>
  <c r="BL64" i="2"/>
  <c r="BL60" i="2"/>
  <c r="BL56" i="2"/>
  <c r="BL52" i="2"/>
  <c r="BL48" i="2"/>
  <c r="BL44" i="2"/>
  <c r="AS41" i="2"/>
  <c r="BE38" i="2"/>
  <c r="BO35" i="2"/>
  <c r="AS33" i="2"/>
  <c r="BN30" i="2"/>
  <c r="AP29" i="2"/>
  <c r="AV27" i="2"/>
  <c r="BG25" i="2"/>
  <c r="AW24" i="2"/>
  <c r="AR23" i="2"/>
  <c r="BT21" i="2"/>
  <c r="DJ21" i="1" s="1"/>
  <c r="BQ20" i="2"/>
  <c r="BQ19" i="2"/>
  <c r="BQ18" i="2"/>
  <c r="BQ17" i="2"/>
  <c r="BQ16" i="2"/>
  <c r="BQ15" i="2"/>
  <c r="BQ14" i="2"/>
  <c r="BQ13" i="2"/>
  <c r="BQ12" i="2"/>
  <c r="BQ11" i="2"/>
  <c r="BQ10" i="2"/>
  <c r="BQ9" i="2"/>
  <c r="BQ8" i="2"/>
  <c r="BQ7" i="2"/>
  <c r="BQ6" i="2"/>
  <c r="AU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F83" i="2"/>
  <c r="AB83" i="2"/>
  <c r="P84" i="2"/>
  <c r="F85" i="2"/>
  <c r="AB85" i="2"/>
  <c r="P86" i="2"/>
  <c r="F87" i="2"/>
  <c r="AB87" i="2"/>
  <c r="P88" i="2"/>
  <c r="F89" i="2"/>
  <c r="AB89" i="2"/>
  <c r="P90" i="2"/>
  <c r="F91" i="2"/>
  <c r="AB91" i="2"/>
  <c r="P92" i="2"/>
  <c r="F93" i="2"/>
  <c r="AB93" i="2"/>
  <c r="P94" i="2"/>
  <c r="F95" i="2"/>
  <c r="AB95" i="2"/>
  <c r="P96" i="2"/>
  <c r="F97" i="2"/>
  <c r="AB97" i="2"/>
  <c r="P98" i="2"/>
  <c r="F99" i="2"/>
  <c r="AB99" i="2"/>
  <c r="P100" i="2"/>
  <c r="F101" i="2"/>
  <c r="AB101" i="2"/>
  <c r="P102" i="2"/>
  <c r="F103" i="2"/>
  <c r="AB103" i="2"/>
  <c r="P104" i="2"/>
  <c r="F105" i="2"/>
  <c r="AB105" i="2"/>
  <c r="P106" i="2"/>
  <c r="F107" i="2"/>
  <c r="AB107" i="2"/>
  <c r="P108" i="2"/>
  <c r="F109" i="2"/>
  <c r="AB109" i="2"/>
  <c r="P110" i="2"/>
  <c r="AI110" i="2"/>
  <c r="BY110" i="1" s="1"/>
  <c r="S111" i="2"/>
  <c r="AI111" i="2"/>
  <c r="S112" i="2"/>
  <c r="AI112" i="2"/>
  <c r="BY112" i="1" s="1"/>
  <c r="S113" i="2"/>
  <c r="AI113" i="2"/>
  <c r="BY113" i="1" s="1"/>
  <c r="S114" i="2"/>
  <c r="AI114" i="2"/>
  <c r="BY114" i="1" s="1"/>
  <c r="S115" i="2"/>
  <c r="AI115" i="2"/>
  <c r="S116" i="2"/>
  <c r="AI116" i="2"/>
  <c r="BY116" i="1" s="1"/>
  <c r="S117" i="2"/>
  <c r="AI117" i="2"/>
  <c r="S118" i="2"/>
  <c r="AI118" i="2"/>
  <c r="BY118" i="1" s="1"/>
  <c r="S119" i="2"/>
  <c r="AI119" i="2"/>
  <c r="S120" i="2"/>
  <c r="AI120" i="2"/>
  <c r="S121" i="2"/>
  <c r="AI121" i="2"/>
  <c r="S122" i="2"/>
  <c r="AI122" i="2"/>
  <c r="BY122" i="1" s="1"/>
  <c r="S123" i="2"/>
  <c r="AI123" i="2"/>
  <c r="S124" i="2"/>
  <c r="AI124" i="2"/>
  <c r="BY124" i="1" s="1"/>
  <c r="S125" i="2"/>
  <c r="AI125" i="2"/>
  <c r="BY125" i="1" s="1"/>
  <c r="S126" i="2"/>
  <c r="AI126" i="2"/>
  <c r="S127" i="2"/>
  <c r="AI127" i="2"/>
  <c r="BY127" i="1" s="1"/>
  <c r="S128" i="2"/>
  <c r="AI128" i="2"/>
  <c r="BY128" i="1" s="1"/>
  <c r="S129" i="2"/>
  <c r="AI129" i="2"/>
  <c r="S130" i="2"/>
  <c r="AI130" i="2"/>
  <c r="BY130" i="1" s="1"/>
  <c r="S131" i="2"/>
  <c r="AI131" i="2"/>
  <c r="S132" i="2"/>
  <c r="AI132" i="2"/>
  <c r="BY132" i="1" s="1"/>
  <c r="S133" i="2"/>
  <c r="AI133" i="2"/>
  <c r="S134" i="2"/>
  <c r="AI134" i="2"/>
  <c r="BY134" i="1" s="1"/>
  <c r="S135" i="2"/>
  <c r="AI135" i="2"/>
  <c r="S136" i="2"/>
  <c r="AI136" i="2"/>
  <c r="S137" i="2"/>
  <c r="AI137" i="2"/>
  <c r="S138" i="2"/>
  <c r="AI138" i="2"/>
  <c r="BY138" i="1" s="1"/>
  <c r="S139" i="2"/>
  <c r="AI139" i="2"/>
  <c r="S140" i="2"/>
  <c r="AI140" i="2"/>
  <c r="BY140" i="1" s="1"/>
  <c r="S141" i="2"/>
  <c r="AI141" i="2"/>
  <c r="S142" i="2"/>
  <c r="AI142" i="2"/>
  <c r="S143" i="2"/>
  <c r="AI143" i="2"/>
  <c r="S144" i="2"/>
  <c r="AI144" i="2"/>
  <c r="BY144" i="1" s="1"/>
  <c r="S145" i="2"/>
  <c r="AI145" i="2"/>
  <c r="S146" i="2"/>
  <c r="AI146" i="2"/>
  <c r="BY146" i="1" s="1"/>
  <c r="S147" i="2"/>
  <c r="AI147" i="2"/>
  <c r="S148" i="2"/>
  <c r="AI148" i="2"/>
  <c r="BY148" i="1" s="1"/>
  <c r="S149" i="2"/>
  <c r="AI149" i="2"/>
  <c r="P150" i="2"/>
  <c r="AB150" i="2"/>
  <c r="I151" i="2"/>
  <c r="V151" i="2"/>
  <c r="AI151" i="2"/>
  <c r="O152" i="2"/>
  <c r="Y152" i="2"/>
  <c r="D153" i="2"/>
  <c r="O153" i="2"/>
  <c r="Y153" i="2"/>
  <c r="D154" i="2"/>
  <c r="O154" i="2"/>
  <c r="Y154" i="2"/>
  <c r="D155" i="2"/>
  <c r="O155" i="2"/>
  <c r="Y155" i="2"/>
  <c r="D156" i="2"/>
  <c r="O156" i="2"/>
  <c r="Y156" i="2"/>
  <c r="D157" i="2"/>
  <c r="O157" i="2"/>
  <c r="Y157" i="2"/>
  <c r="D158" i="2"/>
  <c r="O158" i="2"/>
  <c r="Y158" i="2"/>
  <c r="D159" i="2"/>
  <c r="O159" i="2"/>
  <c r="Y159" i="2"/>
  <c r="D160" i="2"/>
  <c r="O160" i="2"/>
  <c r="Y160" i="2"/>
  <c r="D161" i="2"/>
  <c r="O161" i="2"/>
  <c r="Y161" i="2"/>
  <c r="D162" i="2"/>
  <c r="O162" i="2"/>
  <c r="Y162" i="2"/>
  <c r="D163" i="2"/>
  <c r="O163" i="2"/>
  <c r="Y163" i="2"/>
  <c r="D164" i="2"/>
  <c r="O164" i="2"/>
  <c r="Y164" i="2"/>
  <c r="D165" i="2"/>
  <c r="O165" i="2"/>
  <c r="Y165" i="2"/>
  <c r="D166" i="2"/>
  <c r="O166" i="2"/>
  <c r="Y166" i="2"/>
  <c r="D167" i="2"/>
  <c r="O167" i="2"/>
  <c r="Y167" i="2"/>
  <c r="D168" i="2"/>
  <c r="O168" i="2"/>
  <c r="Y168" i="2"/>
  <c r="D169" i="2"/>
  <c r="O169" i="2"/>
  <c r="Y169" i="2"/>
  <c r="D170" i="2"/>
  <c r="O170" i="2"/>
  <c r="Y170" i="2"/>
  <c r="D171" i="2"/>
  <c r="O171" i="2"/>
  <c r="Y171" i="2"/>
  <c r="D172" i="2"/>
  <c r="O172" i="2"/>
  <c r="Y172" i="2"/>
  <c r="D173" i="2"/>
  <c r="O173" i="2"/>
  <c r="Y173" i="2"/>
  <c r="D174" i="2"/>
  <c r="O174" i="2"/>
  <c r="Y174" i="2"/>
  <c r="D175" i="2"/>
  <c r="O175" i="2"/>
  <c r="Y175" i="2"/>
  <c r="D176" i="2"/>
  <c r="O176" i="2"/>
  <c r="Y176" i="2"/>
  <c r="D177" i="2"/>
  <c r="O177" i="2"/>
  <c r="Y177" i="2"/>
  <c r="D178" i="2"/>
  <c r="O178" i="2"/>
  <c r="Y178" i="2"/>
  <c r="D179" i="2"/>
  <c r="O179" i="2"/>
  <c r="Y179" i="2"/>
  <c r="D180" i="2"/>
  <c r="O180" i="2"/>
  <c r="Y180" i="2"/>
  <c r="D181" i="2"/>
  <c r="O181" i="2"/>
  <c r="Y181" i="2"/>
  <c r="D182" i="2"/>
  <c r="O182" i="2"/>
  <c r="Y182" i="2"/>
  <c r="D183" i="2"/>
  <c r="O183" i="2"/>
  <c r="Y183" i="2"/>
  <c r="D184" i="2"/>
  <c r="O184" i="2"/>
  <c r="Y184" i="2"/>
  <c r="D185" i="2"/>
  <c r="O185" i="2"/>
  <c r="Y185" i="2"/>
  <c r="D186" i="2"/>
  <c r="O186" i="2"/>
  <c r="Y186" i="2"/>
  <c r="D187" i="2"/>
  <c r="O187" i="2"/>
  <c r="Y187" i="2"/>
  <c r="D188" i="2"/>
  <c r="O188" i="2"/>
  <c r="Y188" i="2"/>
  <c r="D189" i="2"/>
  <c r="M189" i="2"/>
  <c r="U189" i="2"/>
  <c r="AC189" i="2"/>
  <c r="E190" i="2"/>
  <c r="M190" i="2"/>
  <c r="U190" i="2"/>
  <c r="AC190" i="2"/>
  <c r="E191" i="2"/>
  <c r="M191" i="2"/>
  <c r="U191" i="2"/>
  <c r="AC191" i="2"/>
  <c r="E192" i="2"/>
  <c r="M192" i="2"/>
  <c r="U192" i="2"/>
  <c r="AC192" i="2"/>
  <c r="E193" i="2"/>
  <c r="M193" i="2"/>
  <c r="U193" i="2"/>
  <c r="AC193" i="2"/>
  <c r="E194" i="2"/>
  <c r="M194" i="2"/>
  <c r="U194" i="2"/>
  <c r="AC194" i="2"/>
  <c r="E195" i="2"/>
  <c r="M195" i="2"/>
  <c r="U195" i="2"/>
  <c r="AC195" i="2"/>
  <c r="E196" i="2"/>
  <c r="M196" i="2"/>
  <c r="U196" i="2"/>
  <c r="AC196" i="2"/>
  <c r="F5" i="2"/>
  <c r="N5" i="2"/>
  <c r="V5" i="2"/>
  <c r="AD5" i="2"/>
  <c r="BE191" i="2"/>
  <c r="BE183" i="2"/>
  <c r="BE175" i="2"/>
  <c r="BE167" i="2"/>
  <c r="BE159" i="2"/>
  <c r="BE151" i="2"/>
  <c r="BE143" i="2"/>
  <c r="BE135" i="2"/>
  <c r="BE127" i="2"/>
  <c r="BE119" i="2"/>
  <c r="BI113" i="2"/>
  <c r="BD108" i="2"/>
  <c r="BD104" i="2"/>
  <c r="BD100" i="2"/>
  <c r="BD96" i="2"/>
  <c r="BD92" i="2"/>
  <c r="BD88" i="2"/>
  <c r="BD84" i="2"/>
  <c r="BD80" i="2"/>
  <c r="BD76" i="2"/>
  <c r="BD72" i="2"/>
  <c r="BD68" i="2"/>
  <c r="BD64" i="2"/>
  <c r="BD60" i="2"/>
  <c r="BD56" i="2"/>
  <c r="BD52" i="2"/>
  <c r="BD48" i="2"/>
  <c r="BD44" i="2"/>
  <c r="BU40" i="2"/>
  <c r="DK40" i="1" s="1"/>
  <c r="AY38" i="2"/>
  <c r="BI35" i="2"/>
  <c r="BU32" i="2"/>
  <c r="BL30" i="2"/>
  <c r="BP28" i="2"/>
  <c r="AR27" i="2"/>
  <c r="BE25" i="2"/>
  <c r="AT24" i="2"/>
  <c r="AP23" i="2"/>
  <c r="BQ21" i="2"/>
  <c r="BO20" i="2"/>
  <c r="BO19" i="2"/>
  <c r="BO18" i="2"/>
  <c r="BO17" i="2"/>
  <c r="BO16" i="2"/>
  <c r="BO15" i="2"/>
  <c r="BO14" i="2"/>
  <c r="BO13" i="2"/>
  <c r="BO12" i="2"/>
  <c r="BO11" i="2"/>
  <c r="BO10" i="2"/>
  <c r="BO9" i="2"/>
  <c r="BO8" i="2"/>
  <c r="BO7" i="2"/>
  <c r="BO6" i="2"/>
  <c r="AW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G83" i="2"/>
  <c r="AC83" i="2"/>
  <c r="R84" i="2"/>
  <c r="G85" i="2"/>
  <c r="AC85" i="2"/>
  <c r="R86" i="2"/>
  <c r="G87" i="2"/>
  <c r="AC87" i="2"/>
  <c r="R88" i="2"/>
  <c r="G89" i="2"/>
  <c r="AC89" i="2"/>
  <c r="R90" i="2"/>
  <c r="G91" i="2"/>
  <c r="AC91" i="2"/>
  <c r="R92" i="2"/>
  <c r="G93" i="2"/>
  <c r="AC93" i="2"/>
  <c r="R94" i="2"/>
  <c r="G95" i="2"/>
  <c r="AC95" i="2"/>
  <c r="R96" i="2"/>
  <c r="G97" i="2"/>
  <c r="AC97" i="2"/>
  <c r="R98" i="2"/>
  <c r="G99" i="2"/>
  <c r="AC99" i="2"/>
  <c r="R100" i="2"/>
  <c r="G101" i="2"/>
  <c r="AC101" i="2"/>
  <c r="R102" i="2"/>
  <c r="G103" i="2"/>
  <c r="AC103" i="2"/>
  <c r="R104" i="2"/>
  <c r="G105" i="2"/>
  <c r="AC105" i="2"/>
  <c r="R106" i="2"/>
  <c r="G107" i="2"/>
  <c r="AC107" i="2"/>
  <c r="R108" i="2"/>
  <c r="G109" i="2"/>
  <c r="AC109" i="2"/>
  <c r="R110" i="2"/>
  <c r="D111" i="2"/>
  <c r="T111" i="2"/>
  <c r="D112" i="2"/>
  <c r="T112" i="2"/>
  <c r="D113" i="2"/>
  <c r="T113" i="2"/>
  <c r="D114" i="2"/>
  <c r="T114" i="2"/>
  <c r="D115" i="2"/>
  <c r="T115" i="2"/>
  <c r="D116" i="2"/>
  <c r="T116" i="2"/>
  <c r="D117" i="2"/>
  <c r="T117" i="2"/>
  <c r="D118" i="2"/>
  <c r="T118" i="2"/>
  <c r="D119" i="2"/>
  <c r="T119" i="2"/>
  <c r="D120" i="2"/>
  <c r="T120" i="2"/>
  <c r="D121" i="2"/>
  <c r="T121" i="2"/>
  <c r="D122" i="2"/>
  <c r="T122" i="2"/>
  <c r="D123" i="2"/>
  <c r="T123" i="2"/>
  <c r="D124" i="2"/>
  <c r="T124" i="2"/>
  <c r="D125" i="2"/>
  <c r="T125" i="2"/>
  <c r="D126" i="2"/>
  <c r="T126" i="2"/>
  <c r="D127" i="2"/>
  <c r="T127" i="2"/>
  <c r="D128" i="2"/>
  <c r="T128" i="2"/>
  <c r="D129" i="2"/>
  <c r="T129" i="2"/>
  <c r="D130" i="2"/>
  <c r="T130" i="2"/>
  <c r="D131" i="2"/>
  <c r="T131" i="2"/>
  <c r="D132" i="2"/>
  <c r="T132" i="2"/>
  <c r="D133" i="2"/>
  <c r="T133" i="2"/>
  <c r="D134" i="2"/>
  <c r="T134" i="2"/>
  <c r="D135" i="2"/>
  <c r="T135" i="2"/>
  <c r="D136" i="2"/>
  <c r="T136" i="2"/>
  <c r="D137" i="2"/>
  <c r="T137" i="2"/>
  <c r="D138" i="2"/>
  <c r="T138" i="2"/>
  <c r="D139" i="2"/>
  <c r="T139" i="2"/>
  <c r="D140" i="2"/>
  <c r="T140" i="2"/>
  <c r="D141" i="2"/>
  <c r="T141" i="2"/>
  <c r="D142" i="2"/>
  <c r="T142" i="2"/>
  <c r="D143" i="2"/>
  <c r="T143" i="2"/>
  <c r="D144" i="2"/>
  <c r="T144" i="2"/>
  <c r="D145" i="2"/>
  <c r="T145" i="2"/>
  <c r="D146" i="2"/>
  <c r="T146" i="2"/>
  <c r="D147" i="2"/>
  <c r="T147" i="2"/>
  <c r="D148" i="2"/>
  <c r="T148" i="2"/>
  <c r="D149" i="2"/>
  <c r="T149" i="2"/>
  <c r="D150" i="2"/>
  <c r="Q150" i="2"/>
  <c r="AD150" i="2"/>
  <c r="K151" i="2"/>
  <c r="X151" i="2"/>
  <c r="D152" i="2"/>
  <c r="P152" i="2"/>
  <c r="AA152" i="2"/>
  <c r="F153" i="2"/>
  <c r="P153" i="2"/>
  <c r="AA153" i="2"/>
  <c r="F154" i="2"/>
  <c r="P154" i="2"/>
  <c r="AA154" i="2"/>
  <c r="F155" i="2"/>
  <c r="P155" i="2"/>
  <c r="AA155" i="2"/>
  <c r="F156" i="2"/>
  <c r="P156" i="2"/>
  <c r="AA156" i="2"/>
  <c r="F157" i="2"/>
  <c r="P157" i="2"/>
  <c r="AA157" i="2"/>
  <c r="F158" i="2"/>
  <c r="P158" i="2"/>
  <c r="AA158" i="2"/>
  <c r="F159" i="2"/>
  <c r="P159" i="2"/>
  <c r="AA159" i="2"/>
  <c r="F160" i="2"/>
  <c r="P160" i="2"/>
  <c r="AA160" i="2"/>
  <c r="F161" i="2"/>
  <c r="P161" i="2"/>
  <c r="AA161" i="2"/>
  <c r="F162" i="2"/>
  <c r="P162" i="2"/>
  <c r="AA162" i="2"/>
  <c r="F163" i="2"/>
  <c r="P163" i="2"/>
  <c r="AA163" i="2"/>
  <c r="F164" i="2"/>
  <c r="P164" i="2"/>
  <c r="AA164" i="2"/>
  <c r="F165" i="2"/>
  <c r="P165" i="2"/>
  <c r="AA165" i="2"/>
  <c r="F166" i="2"/>
  <c r="P166" i="2"/>
  <c r="AA166" i="2"/>
  <c r="F167" i="2"/>
  <c r="P167" i="2"/>
  <c r="AA167" i="2"/>
  <c r="F168" i="2"/>
  <c r="P168" i="2"/>
  <c r="AA168" i="2"/>
  <c r="F169" i="2"/>
  <c r="P169" i="2"/>
  <c r="AA169" i="2"/>
  <c r="F170" i="2"/>
  <c r="P170" i="2"/>
  <c r="AA170" i="2"/>
  <c r="F171" i="2"/>
  <c r="P171" i="2"/>
  <c r="AA171" i="2"/>
  <c r="F172" i="2"/>
  <c r="P172" i="2"/>
  <c r="AA172" i="2"/>
  <c r="F173" i="2"/>
  <c r="P173" i="2"/>
  <c r="AA173" i="2"/>
  <c r="F174" i="2"/>
  <c r="P174" i="2"/>
  <c r="AA174" i="2"/>
  <c r="F175" i="2"/>
  <c r="P175" i="2"/>
  <c r="AA175" i="2"/>
  <c r="F176" i="2"/>
  <c r="P176" i="2"/>
  <c r="AA176" i="2"/>
  <c r="F177" i="2"/>
  <c r="P177" i="2"/>
  <c r="AA177" i="2"/>
  <c r="F178" i="2"/>
  <c r="P178" i="2"/>
  <c r="AA178" i="2"/>
  <c r="F179" i="2"/>
  <c r="P179" i="2"/>
  <c r="AA179" i="2"/>
  <c r="F180" i="2"/>
  <c r="P180" i="2"/>
  <c r="AA180" i="2"/>
  <c r="F181" i="2"/>
  <c r="P181" i="2"/>
  <c r="AA181" i="2"/>
  <c r="F182" i="2"/>
  <c r="P182" i="2"/>
  <c r="AA182" i="2"/>
  <c r="F183" i="2"/>
  <c r="P183" i="2"/>
  <c r="AA183" i="2"/>
  <c r="F184" i="2"/>
  <c r="P184" i="2"/>
  <c r="AA184" i="2"/>
  <c r="F185" i="2"/>
  <c r="P185" i="2"/>
  <c r="AA185" i="2"/>
  <c r="F186" i="2"/>
  <c r="P186" i="2"/>
  <c r="AA186" i="2"/>
  <c r="F187" i="2"/>
  <c r="P187" i="2"/>
  <c r="AA187" i="2"/>
  <c r="F188" i="2"/>
  <c r="P188" i="2"/>
  <c r="AA188" i="2"/>
  <c r="F189" i="2"/>
  <c r="N189" i="2"/>
  <c r="V189" i="2"/>
  <c r="AD189" i="2"/>
  <c r="F190" i="2"/>
  <c r="N190" i="2"/>
  <c r="V190" i="2"/>
  <c r="AD190" i="2"/>
  <c r="F191" i="2"/>
  <c r="N191" i="2"/>
  <c r="V191" i="2"/>
  <c r="AD191" i="2"/>
  <c r="F192" i="2"/>
  <c r="N192" i="2"/>
  <c r="V192" i="2"/>
  <c r="AD192" i="2"/>
  <c r="F193" i="2"/>
  <c r="N193" i="2"/>
  <c r="V193" i="2"/>
  <c r="AD193" i="2"/>
  <c r="F194" i="2"/>
  <c r="N194" i="2"/>
  <c r="V194" i="2"/>
  <c r="AD194" i="2"/>
  <c r="F195" i="2"/>
  <c r="N195" i="2"/>
  <c r="V195" i="2"/>
  <c r="AD195" i="2"/>
  <c r="F196" i="2"/>
  <c r="N196" i="2"/>
  <c r="V196" i="2"/>
  <c r="AD196" i="2"/>
  <c r="G5" i="2"/>
  <c r="O5" i="2"/>
  <c r="W5" i="2"/>
  <c r="AE5" i="2"/>
  <c r="BE144" i="2"/>
  <c r="BT96" i="2"/>
  <c r="BT64" i="2"/>
  <c r="DJ64" i="1" s="1"/>
  <c r="BU35" i="2"/>
  <c r="DK35" i="1" s="1"/>
  <c r="AP22" i="2"/>
  <c r="BS13" i="2"/>
  <c r="AS5" i="2"/>
  <c r="F13" i="2"/>
  <c r="F21" i="2"/>
  <c r="F29" i="2"/>
  <c r="F37" i="2"/>
  <c r="F45" i="2"/>
  <c r="F53" i="2"/>
  <c r="F61" i="2"/>
  <c r="F69" i="2"/>
  <c r="F77" i="2"/>
  <c r="N84" i="2"/>
  <c r="X89" i="2"/>
  <c r="D95" i="2"/>
  <c r="N100" i="2"/>
  <c r="X105" i="2"/>
  <c r="AG110" i="2"/>
  <c r="AG114" i="2"/>
  <c r="BW114" i="1" s="1"/>
  <c r="AG118" i="2"/>
  <c r="AG122" i="2"/>
  <c r="AG126" i="2"/>
  <c r="AG130" i="2"/>
  <c r="BW130" i="1" s="1"/>
  <c r="AG134" i="2"/>
  <c r="BW134" i="1" s="1"/>
  <c r="AG138" i="2"/>
  <c r="AG142" i="2"/>
  <c r="AG146" i="2"/>
  <c r="AA150" i="2"/>
  <c r="X153" i="2"/>
  <c r="N156" i="2"/>
  <c r="AI158" i="2"/>
  <c r="BY158" i="1" s="1"/>
  <c r="X161" i="2"/>
  <c r="N164" i="2"/>
  <c r="AI166" i="2"/>
  <c r="X169" i="2"/>
  <c r="N172" i="2"/>
  <c r="AI174" i="2"/>
  <c r="AG176" i="2"/>
  <c r="L178" i="2"/>
  <c r="W179" i="2"/>
  <c r="AG180" i="2"/>
  <c r="L182" i="2"/>
  <c r="W183" i="2"/>
  <c r="AG184" i="2"/>
  <c r="L186" i="2"/>
  <c r="W187" i="2"/>
  <c r="AG188" i="2"/>
  <c r="BW188" i="1" s="1"/>
  <c r="AI189" i="2"/>
  <c r="AI190" i="2"/>
  <c r="AI191" i="2"/>
  <c r="AI192" i="2"/>
  <c r="AI193" i="2"/>
  <c r="AI194" i="2"/>
  <c r="BY194" i="1" s="1"/>
  <c r="AI195" i="2"/>
  <c r="AI196" i="2"/>
  <c r="BY196" i="1" s="1"/>
  <c r="D5" i="2"/>
  <c r="BT84" i="2"/>
  <c r="BT52" i="2"/>
  <c r="BS10" i="2"/>
  <c r="DI10" i="1" s="1"/>
  <c r="F32" i="2"/>
  <c r="F56" i="2"/>
  <c r="F72" i="2"/>
  <c r="X91" i="2"/>
  <c r="X107" i="2"/>
  <c r="Q120" i="2"/>
  <c r="Q128" i="2"/>
  <c r="Q136" i="2"/>
  <c r="Q148" i="2"/>
  <c r="N157" i="2"/>
  <c r="N165" i="2"/>
  <c r="N173" i="2"/>
  <c r="X178" i="2"/>
  <c r="X182" i="2"/>
  <c r="X186" i="2"/>
  <c r="L189" i="2"/>
  <c r="L191" i="2"/>
  <c r="L194" i="2"/>
  <c r="M5" i="2"/>
  <c r="BT80" i="2"/>
  <c r="DJ80" i="1" s="1"/>
  <c r="AZ27" i="2"/>
  <c r="F9" i="2"/>
  <c r="F33" i="2"/>
  <c r="F57" i="2"/>
  <c r="F73" i="2"/>
  <c r="D87" i="2"/>
  <c r="D103" i="2"/>
  <c r="AG116" i="2"/>
  <c r="AG124" i="2"/>
  <c r="BW124" i="1" s="1"/>
  <c r="AG136" i="2"/>
  <c r="AG148" i="2"/>
  <c r="X157" i="2"/>
  <c r="X165" i="2"/>
  <c r="L176" i="2"/>
  <c r="L180" i="2"/>
  <c r="AG182" i="2"/>
  <c r="BW182" i="1" s="1"/>
  <c r="AG186" i="2"/>
  <c r="BW186" i="1" s="1"/>
  <c r="S191" i="2"/>
  <c r="S194" i="2"/>
  <c r="BT108" i="2"/>
  <c r="DJ108" i="1" s="1"/>
  <c r="BI25" i="2"/>
  <c r="F18" i="2"/>
  <c r="F50" i="2"/>
  <c r="F82" i="2"/>
  <c r="X103" i="2"/>
  <c r="Q121" i="2"/>
  <c r="Q137" i="2"/>
  <c r="Q149" i="2"/>
  <c r="X160" i="2"/>
  <c r="N171" i="2"/>
  <c r="AI178" i="2"/>
  <c r="BY178" i="1" s="1"/>
  <c r="X181" i="2"/>
  <c r="AI186" i="2"/>
  <c r="T191" i="2"/>
  <c r="T195" i="2"/>
  <c r="BE136" i="2"/>
  <c r="BT92" i="2"/>
  <c r="BT60" i="2"/>
  <c r="DJ60" i="1" s="1"/>
  <c r="AY33" i="2"/>
  <c r="BS20" i="2"/>
  <c r="DI20" i="1" s="1"/>
  <c r="BS12" i="2"/>
  <c r="F6" i="2"/>
  <c r="F14" i="2"/>
  <c r="F22" i="2"/>
  <c r="F30" i="2"/>
  <c r="F38" i="2"/>
  <c r="F46" i="2"/>
  <c r="F54" i="2"/>
  <c r="F62" i="2"/>
  <c r="F70" i="2"/>
  <c r="F78" i="2"/>
  <c r="D85" i="2"/>
  <c r="N90" i="2"/>
  <c r="X95" i="2"/>
  <c r="D101" i="2"/>
  <c r="N106" i="2"/>
  <c r="Q111" i="2"/>
  <c r="Q115" i="2"/>
  <c r="Q119" i="2"/>
  <c r="Q123" i="2"/>
  <c r="Q127" i="2"/>
  <c r="Q131" i="2"/>
  <c r="Q135" i="2"/>
  <c r="Q139" i="2"/>
  <c r="Q143" i="2"/>
  <c r="Q147" i="2"/>
  <c r="H151" i="2"/>
  <c r="AI153" i="2"/>
  <c r="BY153" i="1" s="1"/>
  <c r="X156" i="2"/>
  <c r="N159" i="2"/>
  <c r="AI161" i="2"/>
  <c r="X164" i="2"/>
  <c r="N167" i="2"/>
  <c r="AI169" i="2"/>
  <c r="X172" i="2"/>
  <c r="N175" i="2"/>
  <c r="AI176" i="2"/>
  <c r="N178" i="2"/>
  <c r="X179" i="2"/>
  <c r="AI180" i="2"/>
  <c r="BY180" i="1" s="1"/>
  <c r="N182" i="2"/>
  <c r="X183" i="2"/>
  <c r="AI184" i="2"/>
  <c r="BY184" i="1" s="1"/>
  <c r="N186" i="2"/>
  <c r="X187" i="2"/>
  <c r="AI188" i="2"/>
  <c r="D190" i="2"/>
  <c r="D191" i="2"/>
  <c r="D192" i="2"/>
  <c r="D193" i="2"/>
  <c r="D194" i="2"/>
  <c r="D195" i="2"/>
  <c r="D196" i="2"/>
  <c r="E5" i="2"/>
  <c r="BE120" i="2"/>
  <c r="AR29" i="2"/>
  <c r="F8" i="2"/>
  <c r="F24" i="2"/>
  <c r="F48" i="2"/>
  <c r="F80" i="2"/>
  <c r="D97" i="2"/>
  <c r="Q112" i="2"/>
  <c r="Q124" i="2"/>
  <c r="Q140" i="2"/>
  <c r="AG151" i="2"/>
  <c r="BW151" i="1" s="1"/>
  <c r="AI159" i="2"/>
  <c r="BY159" i="1" s="1"/>
  <c r="AI167" i="2"/>
  <c r="AI175" i="2"/>
  <c r="AI179" i="2"/>
  <c r="BY179" i="1" s="1"/>
  <c r="AI183" i="2"/>
  <c r="AI187" i="2"/>
  <c r="L192" i="2"/>
  <c r="L195" i="2"/>
  <c r="AY114" i="2"/>
  <c r="BT48" i="2"/>
  <c r="BS17" i="2"/>
  <c r="DI17" i="1" s="1"/>
  <c r="F25" i="2"/>
  <c r="F41" i="2"/>
  <c r="F65" i="2"/>
  <c r="N92" i="2"/>
  <c r="N108" i="2"/>
  <c r="AG120" i="2"/>
  <c r="AG132" i="2"/>
  <c r="AG144" i="2"/>
  <c r="AI154" i="2"/>
  <c r="BY154" i="1" s="1"/>
  <c r="AI162" i="2"/>
  <c r="BY162" i="1" s="1"/>
  <c r="X173" i="2"/>
  <c r="AG178" i="2"/>
  <c r="BW178" i="1" s="1"/>
  <c r="L184" i="2"/>
  <c r="L188" i="2"/>
  <c r="S192" i="2"/>
  <c r="S195" i="2"/>
  <c r="BT44" i="2"/>
  <c r="F10" i="2"/>
  <c r="F34" i="2"/>
  <c r="F66" i="2"/>
  <c r="D93" i="2"/>
  <c r="Q113" i="2"/>
  <c r="Q129" i="2"/>
  <c r="Q145" i="2"/>
  <c r="AI157" i="2"/>
  <c r="X168" i="2"/>
  <c r="X177" i="2"/>
  <c r="AI182" i="2"/>
  <c r="N188" i="2"/>
  <c r="T193" i="2"/>
  <c r="U5" i="2"/>
  <c r="BE192" i="2"/>
  <c r="BE128" i="2"/>
  <c r="BT88" i="2"/>
  <c r="BT56" i="2"/>
  <c r="DJ56" i="1" s="1"/>
  <c r="BP30" i="2"/>
  <c r="BS19" i="2"/>
  <c r="BS11" i="2"/>
  <c r="DI11" i="1" s="1"/>
  <c r="F7" i="2"/>
  <c r="F15" i="2"/>
  <c r="F23" i="2"/>
  <c r="F31" i="2"/>
  <c r="F39" i="2"/>
  <c r="F47" i="2"/>
  <c r="F55" i="2"/>
  <c r="F63" i="2"/>
  <c r="F71" i="2"/>
  <c r="F79" i="2"/>
  <c r="X85" i="2"/>
  <c r="D91" i="2"/>
  <c r="N96" i="2"/>
  <c r="X101" i="2"/>
  <c r="D107" i="2"/>
  <c r="AG111" i="2"/>
  <c r="AG115" i="2"/>
  <c r="AG119" i="2"/>
  <c r="BW119" i="1" s="1"/>
  <c r="AG123" i="2"/>
  <c r="BW123" i="1" s="1"/>
  <c r="AG127" i="2"/>
  <c r="BW127" i="1" s="1"/>
  <c r="AG131" i="2"/>
  <c r="BW131" i="1" s="1"/>
  <c r="AG135" i="2"/>
  <c r="BW135" i="1" s="1"/>
  <c r="AG139" i="2"/>
  <c r="BW139" i="1" s="1"/>
  <c r="AG143" i="2"/>
  <c r="BW143" i="1" s="1"/>
  <c r="AG147" i="2"/>
  <c r="T151" i="2"/>
  <c r="N154" i="2"/>
  <c r="AI156" i="2"/>
  <c r="X159" i="2"/>
  <c r="N162" i="2"/>
  <c r="AI164" i="2"/>
  <c r="X167" i="2"/>
  <c r="N170" i="2"/>
  <c r="AI172" i="2"/>
  <c r="X175" i="2"/>
  <c r="L177" i="2"/>
  <c r="W178" i="2"/>
  <c r="AG179" i="2"/>
  <c r="BW179" i="1" s="1"/>
  <c r="L181" i="2"/>
  <c r="W182" i="2"/>
  <c r="AG183" i="2"/>
  <c r="L185" i="2"/>
  <c r="W186" i="2"/>
  <c r="AG187" i="2"/>
  <c r="BW187" i="1" s="1"/>
  <c r="K189" i="2"/>
  <c r="K190" i="2"/>
  <c r="K191" i="2"/>
  <c r="K192" i="2"/>
  <c r="K193" i="2"/>
  <c r="K194" i="2"/>
  <c r="K195" i="2"/>
  <c r="K196" i="2"/>
  <c r="L5" i="2"/>
  <c r="BE184" i="2"/>
  <c r="BS18" i="2"/>
  <c r="F16" i="2"/>
  <c r="F40" i="2"/>
  <c r="F64" i="2"/>
  <c r="N86" i="2"/>
  <c r="N102" i="2"/>
  <c r="Q116" i="2"/>
  <c r="Q132" i="2"/>
  <c r="Q144" i="2"/>
  <c r="X154" i="2"/>
  <c r="X162" i="2"/>
  <c r="X170" i="2"/>
  <c r="N177" i="2"/>
  <c r="N181" i="2"/>
  <c r="N185" i="2"/>
  <c r="L190" i="2"/>
  <c r="L193" i="2"/>
  <c r="L196" i="2"/>
  <c r="BE176" i="2"/>
  <c r="F17" i="2"/>
  <c r="F49" i="2"/>
  <c r="F81" i="2"/>
  <c r="X97" i="2"/>
  <c r="AG112" i="2"/>
  <c r="BW112" i="1" s="1"/>
  <c r="AG128" i="2"/>
  <c r="BW128" i="1" s="1"/>
  <c r="AG140" i="2"/>
  <c r="N152" i="2"/>
  <c r="N160" i="2"/>
  <c r="N168" i="2"/>
  <c r="W177" i="2"/>
  <c r="W181" i="2"/>
  <c r="W185" i="2"/>
  <c r="S189" i="2"/>
  <c r="S193" i="2"/>
  <c r="S196" i="2"/>
  <c r="BE168" i="2"/>
  <c r="BS8" i="2"/>
  <c r="DI8" i="1" s="1"/>
  <c r="F42" i="2"/>
  <c r="F74" i="2"/>
  <c r="N98" i="2"/>
  <c r="Q117" i="2"/>
  <c r="Q133" i="2"/>
  <c r="X152" i="2"/>
  <c r="AI165" i="2"/>
  <c r="N176" i="2"/>
  <c r="N184" i="2"/>
  <c r="T190" i="2"/>
  <c r="T194" i="2"/>
  <c r="BE160" i="2"/>
  <c r="BT104" i="2"/>
  <c r="BT72" i="2"/>
  <c r="AY41" i="2"/>
  <c r="AY24" i="2"/>
  <c r="BS15" i="2"/>
  <c r="DI15" i="1" s="1"/>
  <c r="BS7" i="2"/>
  <c r="DI7" i="1" s="1"/>
  <c r="F11" i="2"/>
  <c r="F19" i="2"/>
  <c r="F27" i="2"/>
  <c r="F35" i="2"/>
  <c r="F43" i="2"/>
  <c r="F51" i="2"/>
  <c r="F59" i="2"/>
  <c r="F67" i="2"/>
  <c r="F75" i="2"/>
  <c r="AH82" i="2"/>
  <c r="N88" i="2"/>
  <c r="X93" i="2"/>
  <c r="D99" i="2"/>
  <c r="N104" i="2"/>
  <c r="X109" i="2"/>
  <c r="AG113" i="2"/>
  <c r="AG117" i="2"/>
  <c r="BW117" i="1" s="1"/>
  <c r="AG121" i="2"/>
  <c r="BW121" i="1" s="1"/>
  <c r="AG125" i="2"/>
  <c r="BW125" i="1" s="1"/>
  <c r="AG129" i="2"/>
  <c r="AG133" i="2"/>
  <c r="BW133" i="1" s="1"/>
  <c r="AG137" i="2"/>
  <c r="BW137" i="1" s="1"/>
  <c r="AG141" i="2"/>
  <c r="BW141" i="1" s="1"/>
  <c r="AG145" i="2"/>
  <c r="BW145" i="1" s="1"/>
  <c r="AG149" i="2"/>
  <c r="BW149" i="1" s="1"/>
  <c r="AI152" i="2"/>
  <c r="X155" i="2"/>
  <c r="N158" i="2"/>
  <c r="AI160" i="2"/>
  <c r="X163" i="2"/>
  <c r="N166" i="2"/>
  <c r="AI168" i="2"/>
  <c r="X171" i="2"/>
  <c r="N174" i="2"/>
  <c r="W176" i="2"/>
  <c r="AG177" i="2"/>
  <c r="L179" i="2"/>
  <c r="W180" i="2"/>
  <c r="AG181" i="2"/>
  <c r="BW181" i="1" s="1"/>
  <c r="L183" i="2"/>
  <c r="W184" i="2"/>
  <c r="AG185" i="2"/>
  <c r="BW185" i="1" s="1"/>
  <c r="L187" i="2"/>
  <c r="W188" i="2"/>
  <c r="AA189" i="2"/>
  <c r="AA190" i="2"/>
  <c r="AA191" i="2"/>
  <c r="AA192" i="2"/>
  <c r="AA193" i="2"/>
  <c r="AA194" i="2"/>
  <c r="AA195" i="2"/>
  <c r="AA196" i="2"/>
  <c r="AB5" i="2"/>
  <c r="BE152" i="2"/>
  <c r="BT100" i="2"/>
  <c r="BT68" i="2"/>
  <c r="BI38" i="2"/>
  <c r="AT23" i="2"/>
  <c r="BS14" i="2"/>
  <c r="DI14" i="1" s="1"/>
  <c r="BS6" i="2"/>
  <c r="F12" i="2"/>
  <c r="F20" i="2"/>
  <c r="F28" i="2"/>
  <c r="F36" i="2"/>
  <c r="F44" i="2"/>
  <c r="F52" i="2"/>
  <c r="F60" i="2"/>
  <c r="F68" i="2"/>
  <c r="F76" i="2"/>
  <c r="X83" i="2"/>
  <c r="D89" i="2"/>
  <c r="N94" i="2"/>
  <c r="X99" i="2"/>
  <c r="D105" i="2"/>
  <c r="N110" i="2"/>
  <c r="Q114" i="2"/>
  <c r="Q118" i="2"/>
  <c r="Q122" i="2"/>
  <c r="Q126" i="2"/>
  <c r="Q130" i="2"/>
  <c r="Q134" i="2"/>
  <c r="Q138" i="2"/>
  <c r="Q142" i="2"/>
  <c r="Q146" i="2"/>
  <c r="N150" i="2"/>
  <c r="N153" i="2"/>
  <c r="AI155" i="2"/>
  <c r="X158" i="2"/>
  <c r="N161" i="2"/>
  <c r="AI163" i="2"/>
  <c r="X166" i="2"/>
  <c r="N169" i="2"/>
  <c r="AI171" i="2"/>
  <c r="X174" i="2"/>
  <c r="X176" i="2"/>
  <c r="AI177" i="2"/>
  <c r="BY177" i="1" s="1"/>
  <c r="N179" i="2"/>
  <c r="X180" i="2"/>
  <c r="AI181" i="2"/>
  <c r="N183" i="2"/>
  <c r="X184" i="2"/>
  <c r="AI185" i="2"/>
  <c r="N187" i="2"/>
  <c r="X188" i="2"/>
  <c r="AB189" i="2"/>
  <c r="AB190" i="2"/>
  <c r="AB191" i="2"/>
  <c r="AB192" i="2"/>
  <c r="AB193" i="2"/>
  <c r="AB194" i="2"/>
  <c r="AB195" i="2"/>
  <c r="AB196" i="2"/>
  <c r="AC5" i="2"/>
  <c r="BS9" i="2"/>
  <c r="AI170" i="2"/>
  <c r="BY170" i="1" s="1"/>
  <c r="S190" i="2"/>
  <c r="T5" i="2"/>
  <c r="BT76" i="2"/>
  <c r="DJ76" i="1" s="1"/>
  <c r="BS16" i="2"/>
  <c r="DI16" i="1" s="1"/>
  <c r="F26" i="2"/>
  <c r="F58" i="2"/>
  <c r="X87" i="2"/>
  <c r="D109" i="2"/>
  <c r="Q125" i="2"/>
  <c r="Q141" i="2"/>
  <c r="N155" i="2"/>
  <c r="N163" i="2"/>
  <c r="AI173" i="2"/>
  <c r="BY173" i="1" s="1"/>
  <c r="N180" i="2"/>
  <c r="X185" i="2"/>
  <c r="T189" i="2"/>
  <c r="T192" i="2"/>
  <c r="T196" i="2"/>
  <c r="FG6" i="2"/>
  <c r="FO6" i="2"/>
  <c r="FW6" i="2"/>
  <c r="GE6" i="2"/>
  <c r="FB7" i="2"/>
  <c r="FJ7" i="2"/>
  <c r="FR7" i="2"/>
  <c r="FZ7" i="2"/>
  <c r="GH7" i="2"/>
  <c r="FE8" i="2"/>
  <c r="FM8" i="2"/>
  <c r="FU8" i="2"/>
  <c r="GC8" i="2"/>
  <c r="EZ9" i="2"/>
  <c r="FH9" i="2"/>
  <c r="FP9" i="2"/>
  <c r="FX9" i="2"/>
  <c r="GF9" i="2"/>
  <c r="FC10" i="2"/>
  <c r="FK10" i="2"/>
  <c r="FS10" i="2"/>
  <c r="GA10" i="2"/>
  <c r="GI10" i="2"/>
  <c r="FF11" i="2"/>
  <c r="FN11" i="2"/>
  <c r="FV11" i="2"/>
  <c r="GD11" i="2"/>
  <c r="ES11" i="2" s="1"/>
  <c r="EW11" i="1" s="1"/>
  <c r="FA12" i="2"/>
  <c r="FI12" i="2"/>
  <c r="FQ12" i="2"/>
  <c r="FY12" i="2"/>
  <c r="GG12" i="2"/>
  <c r="FD13" i="2"/>
  <c r="FL13" i="2"/>
  <c r="FT13" i="2"/>
  <c r="GB13" i="2"/>
  <c r="EU13" i="1" s="1"/>
  <c r="GJ13" i="2"/>
  <c r="FG14" i="2"/>
  <c r="FO14" i="2"/>
  <c r="FW14" i="2"/>
  <c r="GE14" i="2"/>
  <c r="FB15" i="2"/>
  <c r="FJ15" i="2"/>
  <c r="FR15" i="2"/>
  <c r="FZ15" i="2"/>
  <c r="GH15" i="2"/>
  <c r="FE16" i="2"/>
  <c r="FM16" i="2"/>
  <c r="FU16" i="2"/>
  <c r="GC16" i="2"/>
  <c r="EZ17" i="2"/>
  <c r="FH17" i="2"/>
  <c r="FP17" i="2"/>
  <c r="FX17" i="2"/>
  <c r="GF17" i="2"/>
  <c r="FC18" i="2"/>
  <c r="FK18" i="2"/>
  <c r="FS18" i="2"/>
  <c r="GA18" i="2"/>
  <c r="GI18" i="2"/>
  <c r="FF19" i="2"/>
  <c r="FN19" i="2"/>
  <c r="FV19" i="2"/>
  <c r="GD19" i="2"/>
  <c r="FA20" i="2"/>
  <c r="FI20" i="2"/>
  <c r="FQ20" i="2"/>
  <c r="FY20" i="2"/>
  <c r="GG20" i="2"/>
  <c r="FD21" i="2"/>
  <c r="FL21" i="2"/>
  <c r="FT21" i="2"/>
  <c r="GB21" i="2"/>
  <c r="GJ21" i="2"/>
  <c r="FG22" i="2"/>
  <c r="FO22" i="2"/>
  <c r="FW22" i="2"/>
  <c r="GE22" i="2"/>
  <c r="FB23" i="2"/>
  <c r="FJ23" i="2"/>
  <c r="FR23" i="2"/>
  <c r="FZ23" i="2"/>
  <c r="GH23" i="2"/>
  <c r="FE24" i="2"/>
  <c r="EZ6" i="2"/>
  <c r="FH6" i="2"/>
  <c r="FP6" i="2"/>
  <c r="FX6" i="2"/>
  <c r="GF6" i="2"/>
  <c r="FC7" i="2"/>
  <c r="FK7" i="2"/>
  <c r="FS7" i="2"/>
  <c r="GA7" i="2"/>
  <c r="GI7" i="2"/>
  <c r="FF8" i="2"/>
  <c r="FN8" i="2"/>
  <c r="FV8" i="2"/>
  <c r="GD8" i="2"/>
  <c r="FA9" i="2"/>
  <c r="FI9" i="2"/>
  <c r="FQ9" i="2"/>
  <c r="FY9" i="2"/>
  <c r="GG9" i="2"/>
  <c r="FD10" i="2"/>
  <c r="FL10" i="2"/>
  <c r="FT10" i="2"/>
  <c r="GB10" i="2"/>
  <c r="EU10" i="1" s="1"/>
  <c r="GJ10" i="2"/>
  <c r="FG11" i="2"/>
  <c r="FO11" i="2"/>
  <c r="FW11" i="2"/>
  <c r="GE11" i="2"/>
  <c r="FB12" i="2"/>
  <c r="FJ12" i="2"/>
  <c r="FR12" i="2"/>
  <c r="FZ12" i="2"/>
  <c r="GH12" i="2"/>
  <c r="FE13" i="2"/>
  <c r="FM13" i="2"/>
  <c r="FU13" i="2"/>
  <c r="GC13" i="2"/>
  <c r="EZ14" i="2"/>
  <c r="FH14" i="2"/>
  <c r="FP14" i="2"/>
  <c r="FX14" i="2"/>
  <c r="GF14" i="2"/>
  <c r="FC15" i="2"/>
  <c r="FK15" i="2"/>
  <c r="FS15" i="2"/>
  <c r="GA15" i="2"/>
  <c r="GI15" i="2"/>
  <c r="FF16" i="2"/>
  <c r="FN16" i="2"/>
  <c r="FV16" i="2"/>
  <c r="GD16" i="2"/>
  <c r="FA17" i="2"/>
  <c r="FI17" i="2"/>
  <c r="FQ17" i="2"/>
  <c r="FY17" i="2"/>
  <c r="GG17" i="2"/>
  <c r="FD18" i="2"/>
  <c r="FL18" i="2"/>
  <c r="FT18" i="2"/>
  <c r="GB18" i="2"/>
  <c r="GJ18" i="2"/>
  <c r="FG19" i="2"/>
  <c r="FO19" i="2"/>
  <c r="FB6" i="2"/>
  <c r="FJ6" i="2"/>
  <c r="FR6" i="2"/>
  <c r="FZ6" i="2"/>
  <c r="GH6" i="2"/>
  <c r="FE7" i="2"/>
  <c r="FM7" i="2"/>
  <c r="FU7" i="2"/>
  <c r="GC7" i="2"/>
  <c r="EZ8" i="2"/>
  <c r="FH8" i="2"/>
  <c r="FP8" i="2"/>
  <c r="FX8" i="2"/>
  <c r="GF8" i="2"/>
  <c r="FC9" i="2"/>
  <c r="FK9" i="2"/>
  <c r="FS9" i="2"/>
  <c r="GA9" i="2"/>
  <c r="GI9" i="2"/>
  <c r="FF10" i="2"/>
  <c r="FN10" i="2"/>
  <c r="FV10" i="2"/>
  <c r="GD10" i="2"/>
  <c r="FA11" i="2"/>
  <c r="FI11" i="2"/>
  <c r="FQ11" i="2"/>
  <c r="FY11" i="2"/>
  <c r="GG11" i="2"/>
  <c r="FD12" i="2"/>
  <c r="FL12" i="2"/>
  <c r="FT12" i="2"/>
  <c r="GB12" i="2"/>
  <c r="EU12" i="1" s="1"/>
  <c r="GJ12" i="2"/>
  <c r="FG13" i="2"/>
  <c r="FO13" i="2"/>
  <c r="FW13" i="2"/>
  <c r="GE13" i="2"/>
  <c r="FB14" i="2"/>
  <c r="FJ14" i="2"/>
  <c r="FR14" i="2"/>
  <c r="FZ14" i="2"/>
  <c r="GH14" i="2"/>
  <c r="FE15" i="2"/>
  <c r="FM15" i="2"/>
  <c r="FU15" i="2"/>
  <c r="GC15" i="2"/>
  <c r="EZ16" i="2"/>
  <c r="FH16" i="2"/>
  <c r="FP16" i="2"/>
  <c r="FX16" i="2"/>
  <c r="GF16" i="2"/>
  <c r="FC17" i="2"/>
  <c r="FK17" i="2"/>
  <c r="FS17" i="2"/>
  <c r="FE6" i="2"/>
  <c r="FM6" i="2"/>
  <c r="FU6" i="2"/>
  <c r="GC6" i="2"/>
  <c r="EZ7" i="2"/>
  <c r="FH7" i="2"/>
  <c r="FP7" i="2"/>
  <c r="FX7" i="2"/>
  <c r="GF7" i="2"/>
  <c r="FC8" i="2"/>
  <c r="FK8" i="2"/>
  <c r="FS8" i="2"/>
  <c r="GA8" i="2"/>
  <c r="GI8" i="2"/>
  <c r="FF9" i="2"/>
  <c r="FN9" i="2"/>
  <c r="FV9" i="2"/>
  <c r="GD9" i="2"/>
  <c r="FA10" i="2"/>
  <c r="FI10" i="2"/>
  <c r="FQ10" i="2"/>
  <c r="FY10" i="2"/>
  <c r="GG10" i="2"/>
  <c r="FD11" i="2"/>
  <c r="FL11" i="2"/>
  <c r="FT11" i="2"/>
  <c r="GB11" i="2"/>
  <c r="EU11" i="1" s="1"/>
  <c r="GJ11" i="2"/>
  <c r="FG12" i="2"/>
  <c r="FO12" i="2"/>
  <c r="FW12" i="2"/>
  <c r="GE12" i="2"/>
  <c r="FB13" i="2"/>
  <c r="FJ13" i="2"/>
  <c r="FR13" i="2"/>
  <c r="FZ13" i="2"/>
  <c r="GH13" i="2"/>
  <c r="FE14" i="2"/>
  <c r="FA6" i="2"/>
  <c r="FQ6" i="2"/>
  <c r="GG6" i="2"/>
  <c r="FL7" i="2"/>
  <c r="GB7" i="2"/>
  <c r="EU7" i="1" s="1"/>
  <c r="FG8" i="2"/>
  <c r="FW8" i="2"/>
  <c r="FB9" i="2"/>
  <c r="FR9" i="2"/>
  <c r="GH9" i="2"/>
  <c r="FM10" i="2"/>
  <c r="GC10" i="2"/>
  <c r="ER10" i="2" s="1"/>
  <c r="EV10" i="1" s="1"/>
  <c r="FH11" i="2"/>
  <c r="FX11" i="2"/>
  <c r="FC12" i="2"/>
  <c r="FS12" i="2"/>
  <c r="GI12" i="2"/>
  <c r="FN13" i="2"/>
  <c r="GD13" i="2"/>
  <c r="FI14" i="2"/>
  <c r="FU14" i="2"/>
  <c r="GI14" i="2"/>
  <c r="FI15" i="2"/>
  <c r="FW15" i="2"/>
  <c r="GJ15" i="2"/>
  <c r="FK16" i="2"/>
  <c r="FY16" i="2"/>
  <c r="GJ16" i="2"/>
  <c r="FM17" i="2"/>
  <c r="FZ17" i="2"/>
  <c r="GJ17" i="2"/>
  <c r="FI18" i="2"/>
  <c r="FU18" i="2"/>
  <c r="GE18" i="2"/>
  <c r="FD19" i="2"/>
  <c r="FP19" i="2"/>
  <c r="FY19" i="2"/>
  <c r="GH19" i="2"/>
  <c r="FF20" i="2"/>
  <c r="FO20" i="2"/>
  <c r="FX20" i="2"/>
  <c r="GH20" i="2"/>
  <c r="FF21" i="2"/>
  <c r="FO21" i="2"/>
  <c r="FX21" i="2"/>
  <c r="GG21" i="2"/>
  <c r="FE22" i="2"/>
  <c r="FN22" i="2"/>
  <c r="FX22" i="2"/>
  <c r="GG22" i="2"/>
  <c r="FE23" i="2"/>
  <c r="FN23" i="2"/>
  <c r="FW23" i="2"/>
  <c r="GF23" i="2"/>
  <c r="FD24" i="2"/>
  <c r="FM24" i="2"/>
  <c r="FU24" i="2"/>
  <c r="GC24" i="2"/>
  <c r="EZ25" i="2"/>
  <c r="FH25" i="2"/>
  <c r="FP25" i="2"/>
  <c r="FX25" i="2"/>
  <c r="GF25" i="2"/>
  <c r="FC26" i="2"/>
  <c r="FK26" i="2"/>
  <c r="FC6" i="2"/>
  <c r="FS6" i="2"/>
  <c r="GI6" i="2"/>
  <c r="FN7" i="2"/>
  <c r="GD7" i="2"/>
  <c r="FI8" i="2"/>
  <c r="FY8" i="2"/>
  <c r="FD9" i="2"/>
  <c r="FT9" i="2"/>
  <c r="GJ9" i="2"/>
  <c r="FO10" i="2"/>
  <c r="GE10" i="2"/>
  <c r="FJ11" i="2"/>
  <c r="FZ11" i="2"/>
  <c r="FE12" i="2"/>
  <c r="FU12" i="2"/>
  <c r="EZ13" i="2"/>
  <c r="FP13" i="2"/>
  <c r="GF13" i="2"/>
  <c r="FK14" i="2"/>
  <c r="FV14" i="2"/>
  <c r="GJ14" i="2"/>
  <c r="FL15" i="2"/>
  <c r="FX15" i="2"/>
  <c r="FA16" i="2"/>
  <c r="FL16" i="2"/>
  <c r="FZ16" i="2"/>
  <c r="FB17" i="2"/>
  <c r="FN17" i="2"/>
  <c r="GA17" i="2"/>
  <c r="EZ18" i="2"/>
  <c r="FJ18" i="2"/>
  <c r="FV18" i="2"/>
  <c r="GF18" i="2"/>
  <c r="FE19" i="2"/>
  <c r="FQ19" i="2"/>
  <c r="FZ19" i="2"/>
  <c r="GI19" i="2"/>
  <c r="FG20" i="2"/>
  <c r="FP20" i="2"/>
  <c r="FZ20" i="2"/>
  <c r="GI20" i="2"/>
  <c r="FG21" i="2"/>
  <c r="FP21" i="2"/>
  <c r="FY21" i="2"/>
  <c r="GH21" i="2"/>
  <c r="FF22" i="2"/>
  <c r="FP22" i="2"/>
  <c r="FY22" i="2"/>
  <c r="GH22" i="2"/>
  <c r="FF23" i="2"/>
  <c r="FO23" i="2"/>
  <c r="FX23" i="2"/>
  <c r="GG23" i="2"/>
  <c r="FF24" i="2"/>
  <c r="FN24" i="2"/>
  <c r="FV24" i="2"/>
  <c r="GD24" i="2"/>
  <c r="FA25" i="2"/>
  <c r="FI25" i="2"/>
  <c r="FQ25" i="2"/>
  <c r="FY25" i="2"/>
  <c r="GG25" i="2"/>
  <c r="FD26" i="2"/>
  <c r="FL26" i="2"/>
  <c r="FT26" i="2"/>
  <c r="GB26" i="2"/>
  <c r="GJ26" i="2"/>
  <c r="FG27" i="2"/>
  <c r="FO27" i="2"/>
  <c r="FW27" i="2"/>
  <c r="GE27" i="2"/>
  <c r="FB28" i="2"/>
  <c r="FJ28" i="2"/>
  <c r="FR28" i="2"/>
  <c r="FZ28" i="2"/>
  <c r="GH28" i="2"/>
  <c r="FE29" i="2"/>
  <c r="FM29" i="2"/>
  <c r="FU29" i="2"/>
  <c r="GC29" i="2"/>
  <c r="EZ30" i="2"/>
  <c r="FH30" i="2"/>
  <c r="FP30" i="2"/>
  <c r="FX30" i="2"/>
  <c r="FI6" i="2"/>
  <c r="FY6" i="2"/>
  <c r="FD7" i="2"/>
  <c r="FT7" i="2"/>
  <c r="GJ7" i="2"/>
  <c r="FO8" i="2"/>
  <c r="GE8" i="2"/>
  <c r="FJ9" i="2"/>
  <c r="FZ9" i="2"/>
  <c r="FE10" i="2"/>
  <c r="FU10" i="2"/>
  <c r="EZ11" i="2"/>
  <c r="FP11" i="2"/>
  <c r="GF11" i="2"/>
  <c r="FK12" i="2"/>
  <c r="GA12" i="2"/>
  <c r="FF13" i="2"/>
  <c r="FV13" i="2"/>
  <c r="FA14" i="2"/>
  <c r="FN14" i="2"/>
  <c r="GB14" i="2"/>
  <c r="EU14" i="1" s="1"/>
  <c r="FD15" i="2"/>
  <c r="FP15" i="2"/>
  <c r="GD15" i="2"/>
  <c r="FD16" i="2"/>
  <c r="FR16" i="2"/>
  <c r="GE16" i="2"/>
  <c r="FF17" i="2"/>
  <c r="FT17" i="2"/>
  <c r="GD17" i="2"/>
  <c r="FE18" i="2"/>
  <c r="FO18" i="2"/>
  <c r="FY18" i="2"/>
  <c r="EZ19" i="2"/>
  <c r="FJ19" i="2"/>
  <c r="FT19" i="2"/>
  <c r="GC19" i="2"/>
  <c r="FB20" i="2"/>
  <c r="FK20" i="2"/>
  <c r="FT20" i="2"/>
  <c r="GC20" i="2"/>
  <c r="FA21" i="2"/>
  <c r="FJ21" i="2"/>
  <c r="FS21" i="2"/>
  <c r="GC21" i="2"/>
  <c r="FA22" i="2"/>
  <c r="FJ22" i="2"/>
  <c r="FS22" i="2"/>
  <c r="GB22" i="2"/>
  <c r="EZ23" i="2"/>
  <c r="FI23" i="2"/>
  <c r="FS23" i="2"/>
  <c r="GB23" i="2"/>
  <c r="EZ24" i="2"/>
  <c r="FI24" i="2"/>
  <c r="FQ24" i="2"/>
  <c r="FY24" i="2"/>
  <c r="GG24" i="2"/>
  <c r="FD25" i="2"/>
  <c r="FL25" i="2"/>
  <c r="FT25" i="2"/>
  <c r="GB25" i="2"/>
  <c r="GJ25" i="2"/>
  <c r="FG26" i="2"/>
  <c r="FO26" i="2"/>
  <c r="FW26" i="2"/>
  <c r="GE26" i="2"/>
  <c r="FB27" i="2"/>
  <c r="FJ27" i="2"/>
  <c r="FR27" i="2"/>
  <c r="FZ27" i="2"/>
  <c r="GH27" i="2"/>
  <c r="FE28" i="2"/>
  <c r="FM28" i="2"/>
  <c r="FU28" i="2"/>
  <c r="GC28" i="2"/>
  <c r="EZ29" i="2"/>
  <c r="FH29" i="2"/>
  <c r="FP29" i="2"/>
  <c r="FX29" i="2"/>
  <c r="GF29" i="2"/>
  <c r="FC30" i="2"/>
  <c r="FK30" i="2"/>
  <c r="FS30" i="2"/>
  <c r="GA30" i="2"/>
  <c r="FD6" i="2"/>
  <c r="GB6" i="2"/>
  <c r="EU6" i="1" s="1"/>
  <c r="FQ7" i="2"/>
  <c r="FD8" i="2"/>
  <c r="GG8" i="2"/>
  <c r="FU9" i="2"/>
  <c r="FH10" i="2"/>
  <c r="GH10" i="2"/>
  <c r="FU11" i="2"/>
  <c r="FM12" i="2"/>
  <c r="FA13" i="2"/>
  <c r="FY13" i="2"/>
  <c r="FK6" i="2"/>
  <c r="GJ6" i="2"/>
  <c r="FW7" i="2"/>
  <c r="FL8" i="2"/>
  <c r="GJ8" i="2"/>
  <c r="GB9" i="2"/>
  <c r="EU9" i="1" s="1"/>
  <c r="FP10" i="2"/>
  <c r="FC11" i="2"/>
  <c r="GC11" i="2"/>
  <c r="ER11" i="2" s="1"/>
  <c r="EV11" i="1" s="1"/>
  <c r="FP12" i="2"/>
  <c r="FH13" i="2"/>
  <c r="GG13" i="2"/>
  <c r="FS14" i="2"/>
  <c r="FA15" i="2"/>
  <c r="FV15" i="2"/>
  <c r="FG16" i="2"/>
  <c r="GA16" i="2"/>
  <c r="FJ17" i="2"/>
  <c r="GC17" i="2"/>
  <c r="FH18" i="2"/>
  <c r="FZ18" i="2"/>
  <c r="FH19" i="2"/>
  <c r="FW19" i="2"/>
  <c r="EZ20" i="2"/>
  <c r="FN20" i="2"/>
  <c r="GD20" i="2"/>
  <c r="FH21" i="2"/>
  <c r="FV21" i="2"/>
  <c r="EZ22" i="2"/>
  <c r="FM22" i="2"/>
  <c r="GC22" i="2"/>
  <c r="FG23" i="2"/>
  <c r="FU23" i="2"/>
  <c r="GJ23" i="2"/>
  <c r="FL24" i="2"/>
  <c r="FZ24" i="2"/>
  <c r="FB25" i="2"/>
  <c r="FN25" i="2"/>
  <c r="GA25" i="2"/>
  <c r="FB26" i="2"/>
  <c r="FP26" i="2"/>
  <c r="FZ26" i="2"/>
  <c r="EZ27" i="2"/>
  <c r="FK27" i="2"/>
  <c r="FU27" i="2"/>
  <c r="GF27" i="2"/>
  <c r="FF28" i="2"/>
  <c r="FP28" i="2"/>
  <c r="GA28" i="2"/>
  <c r="FA29" i="2"/>
  <c r="FK29" i="2"/>
  <c r="FV29" i="2"/>
  <c r="GG29" i="2"/>
  <c r="FF30" i="2"/>
  <c r="FQ30" i="2"/>
  <c r="GB30" i="2"/>
  <c r="GJ30" i="2"/>
  <c r="FG31" i="2"/>
  <c r="FO31" i="2"/>
  <c r="FW31" i="2"/>
  <c r="GE31" i="2"/>
  <c r="FB32" i="2"/>
  <c r="FJ32" i="2"/>
  <c r="FR32" i="2"/>
  <c r="FZ32" i="2"/>
  <c r="GH32" i="2"/>
  <c r="FE33" i="2"/>
  <c r="FM33" i="2"/>
  <c r="FU33" i="2"/>
  <c r="GC33" i="2"/>
  <c r="EZ34" i="2"/>
  <c r="FH34" i="2"/>
  <c r="FP34" i="2"/>
  <c r="FX34" i="2"/>
  <c r="GF34" i="2"/>
  <c r="FC35" i="2"/>
  <c r="FK35" i="2"/>
  <c r="FS35" i="2"/>
  <c r="GA35" i="2"/>
  <c r="GI35" i="2"/>
  <c r="FF36" i="2"/>
  <c r="FN36" i="2"/>
  <c r="FV36" i="2"/>
  <c r="GD36" i="2"/>
  <c r="FA37" i="2"/>
  <c r="FN6" i="2"/>
  <c r="FF7" i="2"/>
  <c r="GE7" i="2"/>
  <c r="FR8" i="2"/>
  <c r="FG9" i="2"/>
  <c r="GE9" i="2"/>
  <c r="FW10" i="2"/>
  <c r="FK11" i="2"/>
  <c r="GI11" i="2"/>
  <c r="FX12" i="2"/>
  <c r="FK13" i="2"/>
  <c r="FC14" i="2"/>
  <c r="FY14" i="2"/>
  <c r="FG15" i="2"/>
  <c r="GB15" i="2"/>
  <c r="EU15" i="1" s="1"/>
  <c r="FJ16" i="2"/>
  <c r="GG16" i="2"/>
  <c r="FO17" i="2"/>
  <c r="GH17" i="2"/>
  <c r="FN18" i="2"/>
  <c r="GD18" i="2"/>
  <c r="FK19" i="2"/>
  <c r="GA19" i="2"/>
  <c r="FD20" i="2"/>
  <c r="FS20" i="2"/>
  <c r="GF20" i="2"/>
  <c r="FK21" i="2"/>
  <c r="FZ21" i="2"/>
  <c r="FC22" i="2"/>
  <c r="FR22" i="2"/>
  <c r="GF22" i="2"/>
  <c r="FK23" i="2"/>
  <c r="FY23" i="2"/>
  <c r="FB24" i="2"/>
  <c r="FP24" i="2"/>
  <c r="GB24" i="2"/>
  <c r="FE25" i="2"/>
  <c r="FR25" i="2"/>
  <c r="GD25" i="2"/>
  <c r="FF26" i="2"/>
  <c r="FR26" i="2"/>
  <c r="GC26" i="2"/>
  <c r="FC27" i="2"/>
  <c r="FM27" i="2"/>
  <c r="FX27" i="2"/>
  <c r="GI27" i="2"/>
  <c r="FH28" i="2"/>
  <c r="FS28" i="2"/>
  <c r="GD28" i="2"/>
  <c r="FC29" i="2"/>
  <c r="FN29" i="2"/>
  <c r="FY29" i="2"/>
  <c r="GI29" i="2"/>
  <c r="FI30" i="2"/>
  <c r="FT30" i="2"/>
  <c r="GD30" i="2"/>
  <c r="FA31" i="2"/>
  <c r="FI31" i="2"/>
  <c r="FQ31" i="2"/>
  <c r="FY31" i="2"/>
  <c r="GG31" i="2"/>
  <c r="FD32" i="2"/>
  <c r="FL32" i="2"/>
  <c r="FT32" i="2"/>
  <c r="GB32" i="2"/>
  <c r="GJ32" i="2"/>
  <c r="FG33" i="2"/>
  <c r="FO33" i="2"/>
  <c r="FW33" i="2"/>
  <c r="GE33" i="2"/>
  <c r="FB34" i="2"/>
  <c r="FJ34" i="2"/>
  <c r="FR34" i="2"/>
  <c r="FZ34" i="2"/>
  <c r="GH34" i="2"/>
  <c r="FE35" i="2"/>
  <c r="FM35" i="2"/>
  <c r="FU35" i="2"/>
  <c r="GC35" i="2"/>
  <c r="EZ36" i="2"/>
  <c r="FH36" i="2"/>
  <c r="FP36" i="2"/>
  <c r="FX36" i="2"/>
  <c r="GF36" i="2"/>
  <c r="FC37" i="2"/>
  <c r="FK37" i="2"/>
  <c r="FS37" i="2"/>
  <c r="GA37" i="2"/>
  <c r="FF6" i="2"/>
  <c r="FI7" i="2"/>
  <c r="FQ8" i="2"/>
  <c r="FO9" i="2"/>
  <c r="FX10" i="2"/>
  <c r="GA11" i="2"/>
  <c r="GD12" i="2"/>
  <c r="GI13" i="2"/>
  <c r="GC14" i="2"/>
  <c r="ER14" i="2" s="1"/>
  <c r="EV14" i="1" s="1"/>
  <c r="FQ15" i="2"/>
  <c r="FI16" i="2"/>
  <c r="GI16" i="2"/>
  <c r="FW17" i="2"/>
  <c r="FM18" i="2"/>
  <c r="GH18" i="2"/>
  <c r="FS19" i="2"/>
  <c r="FC20" i="2"/>
  <c r="FV20" i="2"/>
  <c r="FC21" i="2"/>
  <c r="FW21" i="2"/>
  <c r="FH22" i="2"/>
  <c r="FZ22" i="2"/>
  <c r="FH23" i="2"/>
  <c r="GC23" i="2"/>
  <c r="FJ24" i="2"/>
  <c r="GA24" i="2"/>
  <c r="FG25" i="2"/>
  <c r="FW25" i="2"/>
  <c r="FE26" i="2"/>
  <c r="FU26" i="2"/>
  <c r="GH26" i="2"/>
  <c r="FL27" i="2"/>
  <c r="GA27" i="2"/>
  <c r="FC28" i="2"/>
  <c r="FQ28" i="2"/>
  <c r="GF28" i="2"/>
  <c r="FI29" i="2"/>
  <c r="FW29" i="2"/>
  <c r="FA30" i="2"/>
  <c r="FN30" i="2"/>
  <c r="GC30" i="2"/>
  <c r="FC31" i="2"/>
  <c r="FM31" i="2"/>
  <c r="FX31" i="2"/>
  <c r="GI31" i="2"/>
  <c r="FH32" i="2"/>
  <c r="FS32" i="2"/>
  <c r="GD32" i="2"/>
  <c r="FC33" i="2"/>
  <c r="FN33" i="2"/>
  <c r="FY33" i="2"/>
  <c r="GI33" i="2"/>
  <c r="FI34" i="2"/>
  <c r="FT34" i="2"/>
  <c r="GD34" i="2"/>
  <c r="FD35" i="2"/>
  <c r="FO35" i="2"/>
  <c r="FY35" i="2"/>
  <c r="GJ35" i="2"/>
  <c r="FJ36" i="2"/>
  <c r="FT36" i="2"/>
  <c r="GE36" i="2"/>
  <c r="FE37" i="2"/>
  <c r="FN37" i="2"/>
  <c r="FW37" i="2"/>
  <c r="GF37" i="2"/>
  <c r="FC38" i="2"/>
  <c r="FK38" i="2"/>
  <c r="FS38" i="2"/>
  <c r="GA38" i="2"/>
  <c r="GI38" i="2"/>
  <c r="FF39" i="2"/>
  <c r="FN39" i="2"/>
  <c r="FV39" i="2"/>
  <c r="GD39" i="2"/>
  <c r="ES39" i="2" s="1"/>
  <c r="FA40" i="2"/>
  <c r="FI40" i="2"/>
  <c r="FQ40" i="2"/>
  <c r="FY40" i="2"/>
  <c r="GG40" i="2"/>
  <c r="FD41" i="2"/>
  <c r="FL41" i="2"/>
  <c r="FT41" i="2"/>
  <c r="FL6" i="2"/>
  <c r="FO7" i="2"/>
  <c r="FT8" i="2"/>
  <c r="FW9" i="2"/>
  <c r="FZ10" i="2"/>
  <c r="GH11" i="2"/>
  <c r="GF12" i="2"/>
  <c r="FD14" i="2"/>
  <c r="GD14" i="2"/>
  <c r="FT15" i="2"/>
  <c r="FO16" i="2"/>
  <c r="FD17" i="2"/>
  <c r="GB17" i="2"/>
  <c r="EU17" i="1" s="1"/>
  <c r="FP18" i="2"/>
  <c r="FA19" i="2"/>
  <c r="FU19" i="2"/>
  <c r="FE20" i="2"/>
  <c r="FW20" i="2"/>
  <c r="FE21" i="2"/>
  <c r="GA21" i="2"/>
  <c r="FI22" i="2"/>
  <c r="GA22" i="2"/>
  <c r="FL23" i="2"/>
  <c r="GD23" i="2"/>
  <c r="FK24" i="2"/>
  <c r="GE24" i="2"/>
  <c r="FJ25" i="2"/>
  <c r="FZ25" i="2"/>
  <c r="FH26" i="2"/>
  <c r="FV26" i="2"/>
  <c r="GI26" i="2"/>
  <c r="FN27" i="2"/>
  <c r="GB27" i="2"/>
  <c r="FD28" i="2"/>
  <c r="FT28" i="2"/>
  <c r="GG28" i="2"/>
  <c r="FJ29" i="2"/>
  <c r="FZ29" i="2"/>
  <c r="FB30" i="2"/>
  <c r="FO30" i="2"/>
  <c r="GE30" i="2"/>
  <c r="FD31" i="2"/>
  <c r="FN31" i="2"/>
  <c r="FZ31" i="2"/>
  <c r="GJ31" i="2"/>
  <c r="FI32" i="2"/>
  <c r="FU32" i="2"/>
  <c r="GE32" i="2"/>
  <c r="FD33" i="2"/>
  <c r="FP33" i="2"/>
  <c r="FZ33" i="2"/>
  <c r="GJ33" i="2"/>
  <c r="FK34" i="2"/>
  <c r="FU34" i="2"/>
  <c r="GE34" i="2"/>
  <c r="FF35" i="2"/>
  <c r="FP35" i="2"/>
  <c r="FZ35" i="2"/>
  <c r="FA36" i="2"/>
  <c r="FK36" i="2"/>
  <c r="FU36" i="2"/>
  <c r="GG36" i="2"/>
  <c r="FF37" i="2"/>
  <c r="FO37" i="2"/>
  <c r="FX37" i="2"/>
  <c r="GG37" i="2"/>
  <c r="FD38" i="2"/>
  <c r="FL38" i="2"/>
  <c r="FT38" i="2"/>
  <c r="GB38" i="2"/>
  <c r="GJ38" i="2"/>
  <c r="FG39" i="2"/>
  <c r="FO39" i="2"/>
  <c r="FW39" i="2"/>
  <c r="GE39" i="2"/>
  <c r="FB40" i="2"/>
  <c r="FJ40" i="2"/>
  <c r="FR40" i="2"/>
  <c r="FZ40" i="2"/>
  <c r="GH40" i="2"/>
  <c r="FE41" i="2"/>
  <c r="FM41" i="2"/>
  <c r="FU41" i="2"/>
  <c r="GC41" i="2"/>
  <c r="EZ42" i="2"/>
  <c r="FT6" i="2"/>
  <c r="FV7" i="2"/>
  <c r="FZ8" i="2"/>
  <c r="GC9" i="2"/>
  <c r="GF10" i="2"/>
  <c r="EZ12" i="2"/>
  <c r="FC13" i="2"/>
  <c r="FF14" i="2"/>
  <c r="GG14" i="2"/>
  <c r="FY15" i="2"/>
  <c r="FQ16" i="2"/>
  <c r="FE17" i="2"/>
  <c r="GE17" i="2"/>
  <c r="FQ18" i="2"/>
  <c r="FB19" i="2"/>
  <c r="FX19" i="2"/>
  <c r="FH20" i="2"/>
  <c r="GA20" i="2"/>
  <c r="FI21" i="2"/>
  <c r="GD21" i="2"/>
  <c r="FK22" i="2"/>
  <c r="GD22" i="2"/>
  <c r="FM23" i="2"/>
  <c r="GE23" i="2"/>
  <c r="FO24" i="2"/>
  <c r="GF24" i="2"/>
  <c r="FK25" i="2"/>
  <c r="GC25" i="2"/>
  <c r="FI26" i="2"/>
  <c r="FX26" i="2"/>
  <c r="FA27" i="2"/>
  <c r="FP27" i="2"/>
  <c r="GC27" i="2"/>
  <c r="FG28" i="2"/>
  <c r="FV28" i="2"/>
  <c r="GI28" i="2"/>
  <c r="FL29" i="2"/>
  <c r="GA29" i="2"/>
  <c r="FD30" i="2"/>
  <c r="FR30" i="2"/>
  <c r="GF30" i="2"/>
  <c r="FE31" i="2"/>
  <c r="FP31" i="2"/>
  <c r="GA31" i="2"/>
  <c r="EZ32" i="2"/>
  <c r="FK32" i="2"/>
  <c r="FV32" i="2"/>
  <c r="GF32" i="2"/>
  <c r="FF33" i="2"/>
  <c r="FQ33" i="2"/>
  <c r="GA33" i="2"/>
  <c r="FA34" i="2"/>
  <c r="FL34" i="2"/>
  <c r="FV34" i="2"/>
  <c r="GG34" i="2"/>
  <c r="FG35" i="2"/>
  <c r="FQ35" i="2"/>
  <c r="GB35" i="2"/>
  <c r="FB36" i="2"/>
  <c r="FL36" i="2"/>
  <c r="FW36" i="2"/>
  <c r="GH36" i="2"/>
  <c r="FG37" i="2"/>
  <c r="FP37" i="2"/>
  <c r="FY37" i="2"/>
  <c r="GH37" i="2"/>
  <c r="FE38" i="2"/>
  <c r="FM38" i="2"/>
  <c r="FU38" i="2"/>
  <c r="GC38" i="2"/>
  <c r="EZ39" i="2"/>
  <c r="FH39" i="2"/>
  <c r="FP39" i="2"/>
  <c r="FX39" i="2"/>
  <c r="GF39" i="2"/>
  <c r="FC40" i="2"/>
  <c r="FK40" i="2"/>
  <c r="FS40" i="2"/>
  <c r="GA40" i="2"/>
  <c r="GI40" i="2"/>
  <c r="FF41" i="2"/>
  <c r="FN41" i="2"/>
  <c r="FV41" i="2"/>
  <c r="GD41" i="2"/>
  <c r="FA42" i="2"/>
  <c r="FI42" i="2"/>
  <c r="FQ42" i="2"/>
  <c r="FY42" i="2"/>
  <c r="GG42" i="2"/>
  <c r="FD43" i="2"/>
  <c r="FL43" i="2"/>
  <c r="FT43" i="2"/>
  <c r="GA6" i="2"/>
  <c r="GG7" i="2"/>
  <c r="GH8" i="2"/>
  <c r="FB10" i="2"/>
  <c r="FE11" i="2"/>
  <c r="FH12" i="2"/>
  <c r="FQ13" i="2"/>
  <c r="FM14" i="2"/>
  <c r="FF15" i="2"/>
  <c r="GF15" i="2"/>
  <c r="FT16" i="2"/>
  <c r="FL17" i="2"/>
  <c r="FA18" i="2"/>
  <c r="FW18" i="2"/>
  <c r="FI19" i="2"/>
  <c r="GE19" i="2"/>
  <c r="FL20" i="2"/>
  <c r="GE20" i="2"/>
  <c r="FN21" i="2"/>
  <c r="GF21" i="2"/>
  <c r="FQ22" i="2"/>
  <c r="GJ22" i="2"/>
  <c r="FQ23" i="2"/>
  <c r="FA24" i="2"/>
  <c r="FS24" i="2"/>
  <c r="GI24" i="2"/>
  <c r="FO25" i="2"/>
  <c r="GH25" i="2"/>
  <c r="FM26" i="2"/>
  <c r="GA26" i="2"/>
  <c r="FE27" i="2"/>
  <c r="FS27" i="2"/>
  <c r="GG27" i="2"/>
  <c r="FK28" i="2"/>
  <c r="FX28" i="2"/>
  <c r="FB29" i="2"/>
  <c r="FQ29" i="2"/>
  <c r="GD29" i="2"/>
  <c r="FG30" i="2"/>
  <c r="FV30" i="2"/>
  <c r="GH30" i="2"/>
  <c r="FH31" i="2"/>
  <c r="FS31" i="2"/>
  <c r="GC31" i="2"/>
  <c r="FC32" i="2"/>
  <c r="FN32" i="2"/>
  <c r="FX32" i="2"/>
  <c r="GI32" i="2"/>
  <c r="FI33" i="2"/>
  <c r="FS33" i="2"/>
  <c r="GD33" i="2"/>
  <c r="FD34" i="2"/>
  <c r="FN34" i="2"/>
  <c r="FY34" i="2"/>
  <c r="GJ34" i="2"/>
  <c r="FI35" i="2"/>
  <c r="FT35" i="2"/>
  <c r="GE35" i="2"/>
  <c r="FD36" i="2"/>
  <c r="FO36" i="2"/>
  <c r="FZ36" i="2"/>
  <c r="GJ36" i="2"/>
  <c r="FI37" i="2"/>
  <c r="FR37" i="2"/>
  <c r="GB37" i="2"/>
  <c r="GJ37" i="2"/>
  <c r="FG38" i="2"/>
  <c r="FO38" i="2"/>
  <c r="FW38" i="2"/>
  <c r="GE38" i="2"/>
  <c r="FB39" i="2"/>
  <c r="FJ39" i="2"/>
  <c r="FR39" i="2"/>
  <c r="FZ39" i="2"/>
  <c r="GH39" i="2"/>
  <c r="FE40" i="2"/>
  <c r="FM40" i="2"/>
  <c r="FU40" i="2"/>
  <c r="GC40" i="2"/>
  <c r="EZ41" i="2"/>
  <c r="FH41" i="2"/>
  <c r="FP41" i="2"/>
  <c r="FX41" i="2"/>
  <c r="GF41" i="2"/>
  <c r="FC42" i="2"/>
  <c r="FK42" i="2"/>
  <c r="FS42" i="2"/>
  <c r="GA42" i="2"/>
  <c r="GI42" i="2"/>
  <c r="FF43" i="2"/>
  <c r="FN43" i="2"/>
  <c r="FV43" i="2"/>
  <c r="GD43" i="2"/>
  <c r="FA44" i="2"/>
  <c r="FI44" i="2"/>
  <c r="FV6" i="2"/>
  <c r="GB8" i="2"/>
  <c r="EU8" i="1" s="1"/>
  <c r="FB11" i="2"/>
  <c r="FI13" i="2"/>
  <c r="EZ15" i="2"/>
  <c r="FS16" i="2"/>
  <c r="GI17" i="2"/>
  <c r="FC19" i="2"/>
  <c r="FJ20" i="2"/>
  <c r="FM21" i="2"/>
  <c r="FL22" i="2"/>
  <c r="FP23" i="2"/>
  <c r="FR24" i="2"/>
  <c r="FM25" i="2"/>
  <c r="FJ26" i="2"/>
  <c r="FD27" i="2"/>
  <c r="GD27" i="2"/>
  <c r="FW28" i="2"/>
  <c r="FO29" i="2"/>
  <c r="FE30" i="2"/>
  <c r="GG30" i="2"/>
  <c r="FR31" i="2"/>
  <c r="FA32" i="2"/>
  <c r="FW32" i="2"/>
  <c r="FH33" i="2"/>
  <c r="GB33" i="2"/>
  <c r="FM34" i="2"/>
  <c r="GI34" i="2"/>
  <c r="FR35" i="2"/>
  <c r="FC36" i="2"/>
  <c r="FY36" i="2"/>
  <c r="FH37" i="2"/>
  <c r="FZ37" i="2"/>
  <c r="FF38" i="2"/>
  <c r="FV38" i="2"/>
  <c r="FA39" i="2"/>
  <c r="FQ39" i="2"/>
  <c r="GG39" i="2"/>
  <c r="FL40" i="2"/>
  <c r="GB40" i="2"/>
  <c r="FG41" i="2"/>
  <c r="FW41" i="2"/>
  <c r="GI41" i="2"/>
  <c r="FJ42" i="2"/>
  <c r="FU42" i="2"/>
  <c r="GE42" i="2"/>
  <c r="FE43" i="2"/>
  <c r="FP43" i="2"/>
  <c r="FZ43" i="2"/>
  <c r="GI43" i="2"/>
  <c r="FG44" i="2"/>
  <c r="FP44" i="2"/>
  <c r="FX44" i="2"/>
  <c r="GF44" i="2"/>
  <c r="FC45" i="2"/>
  <c r="FK45" i="2"/>
  <c r="FS45" i="2"/>
  <c r="GA45" i="2"/>
  <c r="GI45" i="2"/>
  <c r="FF46" i="2"/>
  <c r="FN46" i="2"/>
  <c r="FV46" i="2"/>
  <c r="GD46" i="2"/>
  <c r="FA47" i="2"/>
  <c r="FI47" i="2"/>
  <c r="FQ47" i="2"/>
  <c r="FY47" i="2"/>
  <c r="GG47" i="2"/>
  <c r="FD48" i="2"/>
  <c r="FL48" i="2"/>
  <c r="FT48" i="2"/>
  <c r="GB48" i="2"/>
  <c r="GJ48" i="2"/>
  <c r="FG49" i="2"/>
  <c r="FO49" i="2"/>
  <c r="FW49" i="2"/>
  <c r="GE49" i="2"/>
  <c r="FB50" i="2"/>
  <c r="FJ50" i="2"/>
  <c r="FR50" i="2"/>
  <c r="FZ50" i="2"/>
  <c r="GH50" i="2"/>
  <c r="FE51" i="2"/>
  <c r="FM51" i="2"/>
  <c r="FU51" i="2"/>
  <c r="GC51" i="2"/>
  <c r="EZ52" i="2"/>
  <c r="FH52" i="2"/>
  <c r="FP52" i="2"/>
  <c r="FX52" i="2"/>
  <c r="GF52" i="2"/>
  <c r="FC53" i="2"/>
  <c r="FK53" i="2"/>
  <c r="FS53" i="2"/>
  <c r="GA53" i="2"/>
  <c r="GI53" i="2"/>
  <c r="FF54" i="2"/>
  <c r="FN54" i="2"/>
  <c r="FV54" i="2"/>
  <c r="GD54" i="2"/>
  <c r="FA55" i="2"/>
  <c r="FI55" i="2"/>
  <c r="FQ55" i="2"/>
  <c r="FY55" i="2"/>
  <c r="GG55" i="2"/>
  <c r="FD56" i="2"/>
  <c r="FL56" i="2"/>
  <c r="FT56" i="2"/>
  <c r="GB56" i="2"/>
  <c r="GJ56" i="2"/>
  <c r="FG57" i="2"/>
  <c r="FO57" i="2"/>
  <c r="FW57" i="2"/>
  <c r="GE57" i="2"/>
  <c r="FB58" i="2"/>
  <c r="FJ58" i="2"/>
  <c r="FR58" i="2"/>
  <c r="FZ58" i="2"/>
  <c r="GH58" i="2"/>
  <c r="FE59" i="2"/>
  <c r="FM59" i="2"/>
  <c r="FU59" i="2"/>
  <c r="GC59" i="2"/>
  <c r="EZ60" i="2"/>
  <c r="FH60" i="2"/>
  <c r="FP60" i="2"/>
  <c r="FX60" i="2"/>
  <c r="GF60" i="2"/>
  <c r="FC61" i="2"/>
  <c r="FK61" i="2"/>
  <c r="FS61" i="2"/>
  <c r="GA61" i="2"/>
  <c r="GI61" i="2"/>
  <c r="FF62" i="2"/>
  <c r="FN62" i="2"/>
  <c r="FV62" i="2"/>
  <c r="GD62" i="2"/>
  <c r="FA63" i="2"/>
  <c r="FI63" i="2"/>
  <c r="FQ63" i="2"/>
  <c r="FY63" i="2"/>
  <c r="GG63" i="2"/>
  <c r="FD64" i="2"/>
  <c r="FL64" i="2"/>
  <c r="FT64" i="2"/>
  <c r="GB64" i="2"/>
  <c r="GJ64" i="2"/>
  <c r="FG65" i="2"/>
  <c r="FO65" i="2"/>
  <c r="FW65" i="2"/>
  <c r="GE65" i="2"/>
  <c r="FB66" i="2"/>
  <c r="FJ66" i="2"/>
  <c r="FR66" i="2"/>
  <c r="FZ66" i="2"/>
  <c r="GH66" i="2"/>
  <c r="FE67" i="2"/>
  <c r="FM67" i="2"/>
  <c r="FU67" i="2"/>
  <c r="GC67" i="2"/>
  <c r="EZ68" i="2"/>
  <c r="FH68" i="2"/>
  <c r="FP68" i="2"/>
  <c r="FX68" i="2"/>
  <c r="GF68" i="2"/>
  <c r="FC69" i="2"/>
  <c r="FK69" i="2"/>
  <c r="FS69" i="2"/>
  <c r="GA69" i="2"/>
  <c r="GI69" i="2"/>
  <c r="GD6" i="2"/>
  <c r="FE9" i="2"/>
  <c r="FM11" i="2"/>
  <c r="FS13" i="2"/>
  <c r="FH15" i="2"/>
  <c r="FW16" i="2"/>
  <c r="FB18" i="2"/>
  <c r="FL19" i="2"/>
  <c r="FM20" i="2"/>
  <c r="FQ21" i="2"/>
  <c r="FT22" i="2"/>
  <c r="FT23" i="2"/>
  <c r="FT24" i="2"/>
  <c r="FS25" i="2"/>
  <c r="FN26" i="2"/>
  <c r="FF27" i="2"/>
  <c r="GJ27" i="2"/>
  <c r="FY28" i="2"/>
  <c r="FR29" i="2"/>
  <c r="FJ30" i="2"/>
  <c r="GI30" i="2"/>
  <c r="FT31" i="2"/>
  <c r="FE32" i="2"/>
  <c r="FY32" i="2"/>
  <c r="FJ33" i="2"/>
  <c r="GF33" i="2"/>
  <c r="FO34" i="2"/>
  <c r="EZ35" i="2"/>
  <c r="FV35" i="2"/>
  <c r="FE36" i="2"/>
  <c r="GA36" i="2"/>
  <c r="FJ37" i="2"/>
  <c r="GC37" i="2"/>
  <c r="FH38" i="2"/>
  <c r="FX38" i="2"/>
  <c r="FC39" i="2"/>
  <c r="FS39" i="2"/>
  <c r="GI39" i="2"/>
  <c r="FN40" i="2"/>
  <c r="GD40" i="2"/>
  <c r="FI41" i="2"/>
  <c r="FY41" i="2"/>
  <c r="GJ41" i="2"/>
  <c r="FL42" i="2"/>
  <c r="FV42" i="2"/>
  <c r="GF42" i="2"/>
  <c r="FG43" i="2"/>
  <c r="FQ43" i="2"/>
  <c r="GA43" i="2"/>
  <c r="GJ43" i="2"/>
  <c r="FH44" i="2"/>
  <c r="FQ44" i="2"/>
  <c r="FY44" i="2"/>
  <c r="GG44" i="2"/>
  <c r="FD45" i="2"/>
  <c r="FL45" i="2"/>
  <c r="FT45" i="2"/>
  <c r="GB45" i="2"/>
  <c r="GJ45" i="2"/>
  <c r="FG46" i="2"/>
  <c r="FO46" i="2"/>
  <c r="FW46" i="2"/>
  <c r="GE46" i="2"/>
  <c r="FB47" i="2"/>
  <c r="FJ47" i="2"/>
  <c r="FR47" i="2"/>
  <c r="FZ47" i="2"/>
  <c r="GH47" i="2"/>
  <c r="FE48" i="2"/>
  <c r="FM48" i="2"/>
  <c r="FU48" i="2"/>
  <c r="GC48" i="2"/>
  <c r="EZ49" i="2"/>
  <c r="FH49" i="2"/>
  <c r="FP49" i="2"/>
  <c r="FX49" i="2"/>
  <c r="GF49" i="2"/>
  <c r="FC50" i="2"/>
  <c r="FK50" i="2"/>
  <c r="FS50" i="2"/>
  <c r="GA50" i="2"/>
  <c r="GI50" i="2"/>
  <c r="FF51" i="2"/>
  <c r="FN51" i="2"/>
  <c r="FV51" i="2"/>
  <c r="GD51" i="2"/>
  <c r="FA52" i="2"/>
  <c r="FI52" i="2"/>
  <c r="FQ52" i="2"/>
  <c r="FY52" i="2"/>
  <c r="GG52" i="2"/>
  <c r="FD53" i="2"/>
  <c r="FL53" i="2"/>
  <c r="FT53" i="2"/>
  <c r="GB53" i="2"/>
  <c r="GJ53" i="2"/>
  <c r="FG54" i="2"/>
  <c r="FO54" i="2"/>
  <c r="FW54" i="2"/>
  <c r="GE54" i="2"/>
  <c r="FB55" i="2"/>
  <c r="FJ55" i="2"/>
  <c r="FR55" i="2"/>
  <c r="FZ55" i="2"/>
  <c r="GH55" i="2"/>
  <c r="FE56" i="2"/>
  <c r="FM56" i="2"/>
  <c r="FU56" i="2"/>
  <c r="GC56" i="2"/>
  <c r="EZ57" i="2"/>
  <c r="FH57" i="2"/>
  <c r="FP57" i="2"/>
  <c r="FX57" i="2"/>
  <c r="GF57" i="2"/>
  <c r="FC58" i="2"/>
  <c r="FK58" i="2"/>
  <c r="FS58" i="2"/>
  <c r="GA58" i="2"/>
  <c r="GI58" i="2"/>
  <c r="FF59" i="2"/>
  <c r="FN59" i="2"/>
  <c r="FV59" i="2"/>
  <c r="GD59" i="2"/>
  <c r="FA60" i="2"/>
  <c r="FI60" i="2"/>
  <c r="FQ60" i="2"/>
  <c r="FY60" i="2"/>
  <c r="GG60" i="2"/>
  <c r="FD61" i="2"/>
  <c r="FL61" i="2"/>
  <c r="FT61" i="2"/>
  <c r="GB61" i="2"/>
  <c r="GJ61" i="2"/>
  <c r="FG62" i="2"/>
  <c r="FO62" i="2"/>
  <c r="FW62" i="2"/>
  <c r="GE62" i="2"/>
  <c r="FB63" i="2"/>
  <c r="FJ63" i="2"/>
  <c r="FR63" i="2"/>
  <c r="FZ63" i="2"/>
  <c r="GH63" i="2"/>
  <c r="FE64" i="2"/>
  <c r="FM64" i="2"/>
  <c r="FU64" i="2"/>
  <c r="GC64" i="2"/>
  <c r="EZ65" i="2"/>
  <c r="FH65" i="2"/>
  <c r="FP65" i="2"/>
  <c r="FX65" i="2"/>
  <c r="GF65" i="2"/>
  <c r="FC66" i="2"/>
  <c r="FK66" i="2"/>
  <c r="FS66" i="2"/>
  <c r="GA66" i="2"/>
  <c r="GI66" i="2"/>
  <c r="FF67" i="2"/>
  <c r="FN67" i="2"/>
  <c r="FV67" i="2"/>
  <c r="GD67" i="2"/>
  <c r="FA68" i="2"/>
  <c r="FY7" i="2"/>
  <c r="EZ10" i="2"/>
  <c r="FF12" i="2"/>
  <c r="FL14" i="2"/>
  <c r="GE15" i="2"/>
  <c r="FG17" i="2"/>
  <c r="FR18" i="2"/>
  <c r="GB19" i="2"/>
  <c r="GB20" i="2"/>
  <c r="GE21" i="2"/>
  <c r="GI22" i="2"/>
  <c r="GI23" i="2"/>
  <c r="GH24" i="2"/>
  <c r="GE25" i="2"/>
  <c r="FY26" i="2"/>
  <c r="FQ27" i="2"/>
  <c r="FI28" i="2"/>
  <c r="GJ28" i="2"/>
  <c r="GB29" i="2"/>
  <c r="FU30" i="2"/>
  <c r="FF31" i="2"/>
  <c r="GB31" i="2"/>
  <c r="FM32" i="2"/>
  <c r="GG32" i="2"/>
  <c r="FR33" i="2"/>
  <c r="FC34" i="2"/>
  <c r="FW34" i="2"/>
  <c r="FH35" i="2"/>
  <c r="GD35" i="2"/>
  <c r="FM36" i="2"/>
  <c r="GI36" i="2"/>
  <c r="FQ37" i="2"/>
  <c r="GI37" i="2"/>
  <c r="FN38" i="2"/>
  <c r="GD38" i="2"/>
  <c r="FI39" i="2"/>
  <c r="FY39" i="2"/>
  <c r="FD40" i="2"/>
  <c r="FT40" i="2"/>
  <c r="GJ40" i="2"/>
  <c r="FO41" i="2"/>
  <c r="GB41" i="2"/>
  <c r="FE42" i="2"/>
  <c r="FO42" i="2"/>
  <c r="FZ42" i="2"/>
  <c r="EZ43" i="2"/>
  <c r="FJ43" i="2"/>
  <c r="FU43" i="2"/>
  <c r="GE43" i="2"/>
  <c r="FC44" i="2"/>
  <c r="FL44" i="2"/>
  <c r="FT44" i="2"/>
  <c r="GB44" i="2"/>
  <c r="GJ44" i="2"/>
  <c r="FG45" i="2"/>
  <c r="FO45" i="2"/>
  <c r="FW45" i="2"/>
  <c r="GE45" i="2"/>
  <c r="FB46" i="2"/>
  <c r="FJ46" i="2"/>
  <c r="FR46" i="2"/>
  <c r="FZ46" i="2"/>
  <c r="GH46" i="2"/>
  <c r="FE47" i="2"/>
  <c r="FM47" i="2"/>
  <c r="FU47" i="2"/>
  <c r="GC47" i="2"/>
  <c r="EZ48" i="2"/>
  <c r="FH48" i="2"/>
  <c r="FP48" i="2"/>
  <c r="FX48" i="2"/>
  <c r="GF48" i="2"/>
  <c r="FC49" i="2"/>
  <c r="FK49" i="2"/>
  <c r="FS49" i="2"/>
  <c r="GA49" i="2"/>
  <c r="GI49" i="2"/>
  <c r="FF50" i="2"/>
  <c r="FN50" i="2"/>
  <c r="FV50" i="2"/>
  <c r="GD50" i="2"/>
  <c r="FA51" i="2"/>
  <c r="FI51" i="2"/>
  <c r="FQ51" i="2"/>
  <c r="FY51" i="2"/>
  <c r="GG51" i="2"/>
  <c r="FD52" i="2"/>
  <c r="FL52" i="2"/>
  <c r="FT52" i="2"/>
  <c r="GB52" i="2"/>
  <c r="GJ52" i="2"/>
  <c r="FG53" i="2"/>
  <c r="FO53" i="2"/>
  <c r="FW53" i="2"/>
  <c r="GE53" i="2"/>
  <c r="FB54" i="2"/>
  <c r="FJ54" i="2"/>
  <c r="FR54" i="2"/>
  <c r="FZ54" i="2"/>
  <c r="GH54" i="2"/>
  <c r="FE55" i="2"/>
  <c r="FM55" i="2"/>
  <c r="FU55" i="2"/>
  <c r="GC55" i="2"/>
  <c r="EZ56" i="2"/>
  <c r="FH56" i="2"/>
  <c r="FP56" i="2"/>
  <c r="FX56" i="2"/>
  <c r="GF56" i="2"/>
  <c r="FC57" i="2"/>
  <c r="FK57" i="2"/>
  <c r="FS57" i="2"/>
  <c r="GA57" i="2"/>
  <c r="GI57" i="2"/>
  <c r="FF58" i="2"/>
  <c r="FN58" i="2"/>
  <c r="FV58" i="2"/>
  <c r="GD58" i="2"/>
  <c r="FA59" i="2"/>
  <c r="FI59" i="2"/>
  <c r="FQ59" i="2"/>
  <c r="FY59" i="2"/>
  <c r="GG59" i="2"/>
  <c r="FD60" i="2"/>
  <c r="FL60" i="2"/>
  <c r="FT60" i="2"/>
  <c r="GB60" i="2"/>
  <c r="GJ60" i="2"/>
  <c r="FG61" i="2"/>
  <c r="FO61" i="2"/>
  <c r="FW61" i="2"/>
  <c r="GE61" i="2"/>
  <c r="FB62" i="2"/>
  <c r="FJ62" i="2"/>
  <c r="FR62" i="2"/>
  <c r="FZ62" i="2"/>
  <c r="GH62" i="2"/>
  <c r="FE63" i="2"/>
  <c r="FM63" i="2"/>
  <c r="FU63" i="2"/>
  <c r="GC63" i="2"/>
  <c r="EZ64" i="2"/>
  <c r="FH64" i="2"/>
  <c r="FP64" i="2"/>
  <c r="FX64" i="2"/>
  <c r="GF64" i="2"/>
  <c r="FC65" i="2"/>
  <c r="FK65" i="2"/>
  <c r="FS65" i="2"/>
  <c r="GA65" i="2"/>
  <c r="GI65" i="2"/>
  <c r="FF66" i="2"/>
  <c r="FN66" i="2"/>
  <c r="FV66" i="2"/>
  <c r="GD66" i="2"/>
  <c r="FA67" i="2"/>
  <c r="FI67" i="2"/>
  <c r="FQ67" i="2"/>
  <c r="FY67" i="2"/>
  <c r="GG67" i="2"/>
  <c r="FD68" i="2"/>
  <c r="FL68" i="2"/>
  <c r="FT68" i="2"/>
  <c r="GB68" i="2"/>
  <c r="GJ68" i="2"/>
  <c r="FG69" i="2"/>
  <c r="FO69" i="2"/>
  <c r="FW69" i="2"/>
  <c r="GE69" i="2"/>
  <c r="FB70" i="2"/>
  <c r="FA7" i="2"/>
  <c r="FJ10" i="2"/>
  <c r="GA13" i="2"/>
  <c r="FC16" i="2"/>
  <c r="FX18" i="2"/>
  <c r="FR20" i="2"/>
  <c r="FB22" i="2"/>
  <c r="GA23" i="2"/>
  <c r="FF25" i="2"/>
  <c r="GD26" i="2"/>
  <c r="EZ28" i="2"/>
  <c r="FF29" i="2"/>
  <c r="FM30" i="2"/>
  <c r="FL31" i="2"/>
  <c r="FO32" i="2"/>
  <c r="FK33" i="2"/>
  <c r="FF34" i="2"/>
  <c r="FB35" i="2"/>
  <c r="GH35" i="2"/>
  <c r="EZ37" i="2"/>
  <c r="GD37" i="2"/>
  <c r="FQ38" i="2"/>
  <c r="FE39" i="2"/>
  <c r="GC39" i="2"/>
  <c r="ER39" i="2" s="1"/>
  <c r="EV39" i="1" s="1"/>
  <c r="FV40" i="2"/>
  <c r="FJ41" i="2"/>
  <c r="GG41" i="2"/>
  <c r="FN42" i="2"/>
  <c r="GD42" i="2"/>
  <c r="FK43" i="2"/>
  <c r="GB43" i="2"/>
  <c r="FE44" i="2"/>
  <c r="FS44" i="2"/>
  <c r="GE44" i="2"/>
  <c r="FH45" i="2"/>
  <c r="FU45" i="2"/>
  <c r="GG45" i="2"/>
  <c r="FI46" i="2"/>
  <c r="FU46" i="2"/>
  <c r="GI46" i="2"/>
  <c r="FK47" i="2"/>
  <c r="FW47" i="2"/>
  <c r="GJ47" i="2"/>
  <c r="FK48" i="2"/>
  <c r="FY48" i="2"/>
  <c r="FA49" i="2"/>
  <c r="FM49" i="2"/>
  <c r="FZ49" i="2"/>
  <c r="FA50" i="2"/>
  <c r="FO50" i="2"/>
  <c r="GB50" i="2"/>
  <c r="FC51" i="2"/>
  <c r="FP51" i="2"/>
  <c r="GB51" i="2"/>
  <c r="FE52" i="2"/>
  <c r="FR52" i="2"/>
  <c r="GD52" i="2"/>
  <c r="FF53" i="2"/>
  <c r="FR53" i="2"/>
  <c r="GF53" i="2"/>
  <c r="FH54" i="2"/>
  <c r="FT54" i="2"/>
  <c r="GG54" i="2"/>
  <c r="FH55" i="2"/>
  <c r="FV55" i="2"/>
  <c r="GI55" i="2"/>
  <c r="FJ56" i="2"/>
  <c r="FW56" i="2"/>
  <c r="GI56" i="2"/>
  <c r="FL57" i="2"/>
  <c r="FY57" i="2"/>
  <c r="EZ58" i="2"/>
  <c r="FM58" i="2"/>
  <c r="FY58" i="2"/>
  <c r="FB59" i="2"/>
  <c r="FO59" i="2"/>
  <c r="GA59" i="2"/>
  <c r="FC60" i="2"/>
  <c r="FO60" i="2"/>
  <c r="GC60" i="2"/>
  <c r="FE61" i="2"/>
  <c r="FQ61" i="2"/>
  <c r="GD61" i="2"/>
  <c r="FE62" i="2"/>
  <c r="FS62" i="2"/>
  <c r="GF62" i="2"/>
  <c r="FG63" i="2"/>
  <c r="FT63" i="2"/>
  <c r="GF63" i="2"/>
  <c r="FI64" i="2"/>
  <c r="FV64" i="2"/>
  <c r="GH64" i="2"/>
  <c r="FJ65" i="2"/>
  <c r="FV65" i="2"/>
  <c r="GJ65" i="2"/>
  <c r="FL66" i="2"/>
  <c r="FX66" i="2"/>
  <c r="EZ67" i="2"/>
  <c r="FL67" i="2"/>
  <c r="FZ67" i="2"/>
  <c r="FB68" i="2"/>
  <c r="FM68" i="2"/>
  <c r="FW68" i="2"/>
  <c r="GH68" i="2"/>
  <c r="FH69" i="2"/>
  <c r="FR69" i="2"/>
  <c r="GC69" i="2"/>
  <c r="FC70" i="2"/>
  <c r="FK70" i="2"/>
  <c r="FS70" i="2"/>
  <c r="GA70" i="2"/>
  <c r="GI70" i="2"/>
  <c r="FF71" i="2"/>
  <c r="FN71" i="2"/>
  <c r="FV71" i="2"/>
  <c r="GD71" i="2"/>
  <c r="FA72" i="2"/>
  <c r="FI72" i="2"/>
  <c r="FQ72" i="2"/>
  <c r="FY72" i="2"/>
  <c r="GG72" i="2"/>
  <c r="FD73" i="2"/>
  <c r="FL73" i="2"/>
  <c r="FT73" i="2"/>
  <c r="GB73" i="2"/>
  <c r="GJ73" i="2"/>
  <c r="FG74" i="2"/>
  <c r="FO74" i="2"/>
  <c r="FW74" i="2"/>
  <c r="GE74" i="2"/>
  <c r="FB75" i="2"/>
  <c r="FJ75" i="2"/>
  <c r="FR75" i="2"/>
  <c r="FZ75" i="2"/>
  <c r="GH75" i="2"/>
  <c r="FE76" i="2"/>
  <c r="FM76" i="2"/>
  <c r="FU76" i="2"/>
  <c r="GC76" i="2"/>
  <c r="EZ77" i="2"/>
  <c r="FH77" i="2"/>
  <c r="FP77" i="2"/>
  <c r="FX77" i="2"/>
  <c r="GF77" i="2"/>
  <c r="FC78" i="2"/>
  <c r="FK78" i="2"/>
  <c r="FS78" i="2"/>
  <c r="GA78" i="2"/>
  <c r="GI78" i="2"/>
  <c r="FF79" i="2"/>
  <c r="FN79" i="2"/>
  <c r="FV79" i="2"/>
  <c r="FG7" i="2"/>
  <c r="FR10" i="2"/>
  <c r="FQ14" i="2"/>
  <c r="GB16" i="2"/>
  <c r="EU16" i="1" s="1"/>
  <c r="GC18" i="2"/>
  <c r="FU20" i="2"/>
  <c r="FD22" i="2"/>
  <c r="FC24" i="2"/>
  <c r="FU25" i="2"/>
  <c r="GF26" i="2"/>
  <c r="FA28" i="2"/>
  <c r="FG29" i="2"/>
  <c r="FW30" i="2"/>
  <c r="FU31" i="2"/>
  <c r="FP32" i="2"/>
  <c r="FL33" i="2"/>
  <c r="FG34" i="2"/>
  <c r="FJ35" i="2"/>
  <c r="FG36" i="2"/>
  <c r="FB37" i="2"/>
  <c r="GE37" i="2"/>
  <c r="FR38" i="2"/>
  <c r="FK39" i="2"/>
  <c r="GJ39" i="2"/>
  <c r="FW40" i="2"/>
  <c r="FK41" i="2"/>
  <c r="GH41" i="2"/>
  <c r="FP42" i="2"/>
  <c r="GH42" i="2"/>
  <c r="FM43" i="2"/>
  <c r="GC43" i="2"/>
  <c r="FF44" i="2"/>
  <c r="FU44" i="2"/>
  <c r="GH44" i="2"/>
  <c r="FI45" i="2"/>
  <c r="FV45" i="2"/>
  <c r="GH45" i="2"/>
  <c r="FK46" i="2"/>
  <c r="FX46" i="2"/>
  <c r="GJ46" i="2"/>
  <c r="FL47" i="2"/>
  <c r="FX47" i="2"/>
  <c r="FA48" i="2"/>
  <c r="FN48" i="2"/>
  <c r="FZ48" i="2"/>
  <c r="FB49" i="2"/>
  <c r="FN49" i="2"/>
  <c r="GB49" i="2"/>
  <c r="FD50" i="2"/>
  <c r="FP50" i="2"/>
  <c r="GC50" i="2"/>
  <c r="FD51" i="2"/>
  <c r="FR51" i="2"/>
  <c r="GE51" i="2"/>
  <c r="FF52" i="2"/>
  <c r="FS52" i="2"/>
  <c r="GE52" i="2"/>
  <c r="FH53" i="2"/>
  <c r="FU53" i="2"/>
  <c r="GG53" i="2"/>
  <c r="FI54" i="2"/>
  <c r="FU54" i="2"/>
  <c r="GI54" i="2"/>
  <c r="FK55" i="2"/>
  <c r="FW55" i="2"/>
  <c r="GJ55" i="2"/>
  <c r="FK56" i="2"/>
  <c r="FY56" i="2"/>
  <c r="FA57" i="2"/>
  <c r="FM57" i="2"/>
  <c r="FZ57" i="2"/>
  <c r="FA58" i="2"/>
  <c r="FO58" i="2"/>
  <c r="GB58" i="2"/>
  <c r="FC59" i="2"/>
  <c r="FP59" i="2"/>
  <c r="GB59" i="2"/>
  <c r="FE60" i="2"/>
  <c r="FR60" i="2"/>
  <c r="GD60" i="2"/>
  <c r="FF61" i="2"/>
  <c r="FR61" i="2"/>
  <c r="GF61" i="2"/>
  <c r="FH62" i="2"/>
  <c r="FT62" i="2"/>
  <c r="GG62" i="2"/>
  <c r="FH63" i="2"/>
  <c r="FV63" i="2"/>
  <c r="GI63" i="2"/>
  <c r="FJ64" i="2"/>
  <c r="FW64" i="2"/>
  <c r="GI64" i="2"/>
  <c r="FL65" i="2"/>
  <c r="FY65" i="2"/>
  <c r="EZ66" i="2"/>
  <c r="FM66" i="2"/>
  <c r="FY66" i="2"/>
  <c r="FB67" i="2"/>
  <c r="FO67" i="2"/>
  <c r="GA67" i="2"/>
  <c r="FC68" i="2"/>
  <c r="FN68" i="2"/>
  <c r="FY68" i="2"/>
  <c r="GI68" i="2"/>
  <c r="FI69" i="2"/>
  <c r="FT69" i="2"/>
  <c r="GD69" i="2"/>
  <c r="FD70" i="2"/>
  <c r="FL70" i="2"/>
  <c r="FT70" i="2"/>
  <c r="GB70" i="2"/>
  <c r="GJ70" i="2"/>
  <c r="FG71" i="2"/>
  <c r="FO71" i="2"/>
  <c r="FW71" i="2"/>
  <c r="GE71" i="2"/>
  <c r="FB72" i="2"/>
  <c r="FJ72" i="2"/>
  <c r="FR72" i="2"/>
  <c r="FZ72" i="2"/>
  <c r="GH72" i="2"/>
  <c r="FE73" i="2"/>
  <c r="FM73" i="2"/>
  <c r="FU73" i="2"/>
  <c r="GC73" i="2"/>
  <c r="EZ74" i="2"/>
  <c r="FH74" i="2"/>
  <c r="FP74" i="2"/>
  <c r="FX74" i="2"/>
  <c r="GF74" i="2"/>
  <c r="FC75" i="2"/>
  <c r="FK75" i="2"/>
  <c r="FS75" i="2"/>
  <c r="GA75" i="2"/>
  <c r="GI75" i="2"/>
  <c r="FF76" i="2"/>
  <c r="FN76" i="2"/>
  <c r="FV76" i="2"/>
  <c r="GD76" i="2"/>
  <c r="FA77" i="2"/>
  <c r="FI77" i="2"/>
  <c r="FA8" i="2"/>
  <c r="FR11" i="2"/>
  <c r="FT14" i="2"/>
  <c r="GH16" i="2"/>
  <c r="GG18" i="2"/>
  <c r="GJ20" i="2"/>
  <c r="FU22" i="2"/>
  <c r="FG24" i="2"/>
  <c r="FV25" i="2"/>
  <c r="GG26" i="2"/>
  <c r="FL28" i="2"/>
  <c r="FS29" i="2"/>
  <c r="FY30" i="2"/>
  <c r="FV31" i="2"/>
  <c r="FQ32" i="2"/>
  <c r="FT33" i="2"/>
  <c r="FQ34" i="2"/>
  <c r="FL35" i="2"/>
  <c r="FI36" i="2"/>
  <c r="FD37" i="2"/>
  <c r="EZ38" i="2"/>
  <c r="FY38" i="2"/>
  <c r="FL39" i="2"/>
  <c r="EZ40" i="2"/>
  <c r="FX40" i="2"/>
  <c r="FQ41" i="2"/>
  <c r="FB42" i="2"/>
  <c r="FR42" i="2"/>
  <c r="GJ42" i="2"/>
  <c r="FO43" i="2"/>
  <c r="GF43" i="2"/>
  <c r="FJ44" i="2"/>
  <c r="FV44" i="2"/>
  <c r="GI44" i="2"/>
  <c r="FJ45" i="2"/>
  <c r="FX45" i="2"/>
  <c r="EZ46" i="2"/>
  <c r="FL46" i="2"/>
  <c r="FY46" i="2"/>
  <c r="EZ47" i="2"/>
  <c r="FN47" i="2"/>
  <c r="GA47" i="2"/>
  <c r="FB48" i="2"/>
  <c r="FO48" i="2"/>
  <c r="GA48" i="2"/>
  <c r="FD49" i="2"/>
  <c r="FQ49" i="2"/>
  <c r="GC49" i="2"/>
  <c r="FE50" i="2"/>
  <c r="FQ50" i="2"/>
  <c r="GE50" i="2"/>
  <c r="FG51" i="2"/>
  <c r="FS51" i="2"/>
  <c r="GF51" i="2"/>
  <c r="FG52" i="2"/>
  <c r="FU52" i="2"/>
  <c r="GH52" i="2"/>
  <c r="FI53" i="2"/>
  <c r="FV53" i="2"/>
  <c r="GH53" i="2"/>
  <c r="FK54" i="2"/>
  <c r="FX54" i="2"/>
  <c r="GJ54" i="2"/>
  <c r="FL55" i="2"/>
  <c r="FX55" i="2"/>
  <c r="FA56" i="2"/>
  <c r="FN56" i="2"/>
  <c r="FZ56" i="2"/>
  <c r="FB57" i="2"/>
  <c r="FN57" i="2"/>
  <c r="GB57" i="2"/>
  <c r="FD58" i="2"/>
  <c r="FP58" i="2"/>
  <c r="GC58" i="2"/>
  <c r="FD59" i="2"/>
  <c r="FR59" i="2"/>
  <c r="GE59" i="2"/>
  <c r="FF60" i="2"/>
  <c r="FS60" i="2"/>
  <c r="GE60" i="2"/>
  <c r="FH61" i="2"/>
  <c r="FU61" i="2"/>
  <c r="GG61" i="2"/>
  <c r="FI62" i="2"/>
  <c r="FU62" i="2"/>
  <c r="GI62" i="2"/>
  <c r="FK63" i="2"/>
  <c r="FW63" i="2"/>
  <c r="GJ63" i="2"/>
  <c r="FK64" i="2"/>
  <c r="FY64" i="2"/>
  <c r="FA65" i="2"/>
  <c r="FM65" i="2"/>
  <c r="FZ65" i="2"/>
  <c r="FA66" i="2"/>
  <c r="FO66" i="2"/>
  <c r="GB66" i="2"/>
  <c r="FC67" i="2"/>
  <c r="FP67" i="2"/>
  <c r="GB67" i="2"/>
  <c r="FE68" i="2"/>
  <c r="FO68" i="2"/>
  <c r="FZ68" i="2"/>
  <c r="EZ69" i="2"/>
  <c r="FJ69" i="2"/>
  <c r="FU69" i="2"/>
  <c r="GF69" i="2"/>
  <c r="FE70" i="2"/>
  <c r="FM70" i="2"/>
  <c r="FU70" i="2"/>
  <c r="GC70" i="2"/>
  <c r="EZ71" i="2"/>
  <c r="FH71" i="2"/>
  <c r="FP71" i="2"/>
  <c r="FX71" i="2"/>
  <c r="GF71" i="2"/>
  <c r="FC72" i="2"/>
  <c r="FK72" i="2"/>
  <c r="FS72" i="2"/>
  <c r="GA72" i="2"/>
  <c r="GI72" i="2"/>
  <c r="FF73" i="2"/>
  <c r="FN73" i="2"/>
  <c r="FV73" i="2"/>
  <c r="GD73" i="2"/>
  <c r="FA74" i="2"/>
  <c r="FI74" i="2"/>
  <c r="FQ74" i="2"/>
  <c r="FY74" i="2"/>
  <c r="GG74" i="2"/>
  <c r="FD75" i="2"/>
  <c r="FL75" i="2"/>
  <c r="FT75" i="2"/>
  <c r="GB75" i="2"/>
  <c r="GJ75" i="2"/>
  <c r="FG76" i="2"/>
  <c r="FO76" i="2"/>
  <c r="FW76" i="2"/>
  <c r="GE76" i="2"/>
  <c r="FB77" i="2"/>
  <c r="FJ77" i="2"/>
  <c r="FR77" i="2"/>
  <c r="FZ77" i="2"/>
  <c r="GH77" i="2"/>
  <c r="FE78" i="2"/>
  <c r="FM78" i="2"/>
  <c r="FU78" i="2"/>
  <c r="GC78" i="2"/>
  <c r="EZ79" i="2"/>
  <c r="FH79" i="2"/>
  <c r="FP79" i="2"/>
  <c r="FX79" i="2"/>
  <c r="GF79" i="2"/>
  <c r="FC80" i="2"/>
  <c r="FK80" i="2"/>
  <c r="FS80" i="2"/>
  <c r="GA80" i="2"/>
  <c r="GI80" i="2"/>
  <c r="FF81" i="2"/>
  <c r="FN81" i="2"/>
  <c r="FV81" i="2"/>
  <c r="GD81" i="2"/>
  <c r="FA82" i="2"/>
  <c r="FI82" i="2"/>
  <c r="FQ82" i="2"/>
  <c r="FY82" i="2"/>
  <c r="GG82" i="2"/>
  <c r="FD83" i="2"/>
  <c r="FL83" i="2"/>
  <c r="FT83" i="2"/>
  <c r="FJ8" i="2"/>
  <c r="FN12" i="2"/>
  <c r="FN15" i="2"/>
  <c r="FU17" i="2"/>
  <c r="FR19" i="2"/>
  <c r="FB21" i="2"/>
  <c r="FA23" i="2"/>
  <c r="FW24" i="2"/>
  <c r="EZ26" i="2"/>
  <c r="FI27" i="2"/>
  <c r="FO28" i="2"/>
  <c r="GE29" i="2"/>
  <c r="EZ31" i="2"/>
  <c r="FB8" i="2"/>
  <c r="GA14" i="2"/>
  <c r="FM19" i="2"/>
  <c r="FV22" i="2"/>
  <c r="GI25" i="2"/>
  <c r="FN28" i="2"/>
  <c r="FZ30" i="2"/>
  <c r="FG32" i="2"/>
  <c r="GG33" i="2"/>
  <c r="FN35" i="2"/>
  <c r="GB36" i="2"/>
  <c r="FB38" i="2"/>
  <c r="FD39" i="2"/>
  <c r="FH40" i="2"/>
  <c r="FR41" i="2"/>
  <c r="FH42" i="2"/>
  <c r="FB43" i="2"/>
  <c r="FY43" i="2"/>
  <c r="FN44" i="2"/>
  <c r="EZ45" i="2"/>
  <c r="FQ45" i="2"/>
  <c r="FC46" i="2"/>
  <c r="FT46" i="2"/>
  <c r="FF47" i="2"/>
  <c r="GB47" i="2"/>
  <c r="FI48" i="2"/>
  <c r="GE48" i="2"/>
  <c r="FL49" i="2"/>
  <c r="GH49" i="2"/>
  <c r="FT50" i="2"/>
  <c r="EZ51" i="2"/>
  <c r="FW51" i="2"/>
  <c r="FC52" i="2"/>
  <c r="FZ52" i="2"/>
  <c r="FJ53" i="2"/>
  <c r="GC53" i="2"/>
  <c r="FM54" i="2"/>
  <c r="GF54" i="2"/>
  <c r="FP55" i="2"/>
  <c r="FB56" i="2"/>
  <c r="FS56" i="2"/>
  <c r="FE57" i="2"/>
  <c r="FV57" i="2"/>
  <c r="FH58" i="2"/>
  <c r="GE58" i="2"/>
  <c r="FK59" i="2"/>
  <c r="GH59" i="2"/>
  <c r="FN60" i="2"/>
  <c r="EZ61" i="2"/>
  <c r="FV61" i="2"/>
  <c r="FC62" i="2"/>
  <c r="FY62" i="2"/>
  <c r="FF63" i="2"/>
  <c r="GB63" i="2"/>
  <c r="FN64" i="2"/>
  <c r="GE64" i="2"/>
  <c r="FQ65" i="2"/>
  <c r="GH65" i="2"/>
  <c r="FT66" i="2"/>
  <c r="FD67" i="2"/>
  <c r="FW67" i="2"/>
  <c r="FG68" i="2"/>
  <c r="FV68" i="2"/>
  <c r="FD69" i="2"/>
  <c r="FV69" i="2"/>
  <c r="EZ70" i="2"/>
  <c r="FO70" i="2"/>
  <c r="FZ70" i="2"/>
  <c r="FC71" i="2"/>
  <c r="FQ71" i="2"/>
  <c r="GB71" i="2"/>
  <c r="FE72" i="2"/>
  <c r="FP72" i="2"/>
  <c r="GD72" i="2"/>
  <c r="FG73" i="2"/>
  <c r="FR73" i="2"/>
  <c r="GF73" i="2"/>
  <c r="FF74" i="2"/>
  <c r="FT74" i="2"/>
  <c r="GH74" i="2"/>
  <c r="FH75" i="2"/>
  <c r="FV75" i="2"/>
  <c r="GG75" i="2"/>
  <c r="FJ76" i="2"/>
  <c r="FX76" i="2"/>
  <c r="GI76" i="2"/>
  <c r="FL77" i="2"/>
  <c r="FL9" i="2"/>
  <c r="FO15" i="2"/>
  <c r="GF19" i="2"/>
  <c r="FC23" i="2"/>
  <c r="FA26" i="2"/>
  <c r="GB28" i="2"/>
  <c r="FB31" i="2"/>
  <c r="GA32" i="2"/>
  <c r="GH33" i="2"/>
  <c r="FW35" i="2"/>
  <c r="GC36" i="2"/>
  <c r="FI38" i="2"/>
  <c r="FM39" i="2"/>
  <c r="FO40" i="2"/>
  <c r="FS41" i="2"/>
  <c r="FM42" i="2"/>
  <c r="FC43" i="2"/>
  <c r="GG43" i="2"/>
  <c r="FO44" i="2"/>
  <c r="FA45" i="2"/>
  <c r="FR45" i="2"/>
  <c r="FD46" i="2"/>
  <c r="GA46" i="2"/>
  <c r="FG47" i="2"/>
  <c r="GD47" i="2"/>
  <c r="FJ48" i="2"/>
  <c r="GG48" i="2"/>
  <c r="FR49" i="2"/>
  <c r="GJ49" i="2"/>
  <c r="FU50" i="2"/>
  <c r="FB51" i="2"/>
  <c r="FX51" i="2"/>
  <c r="FJ52" i="2"/>
  <c r="GA52" i="2"/>
  <c r="FM53" i="2"/>
  <c r="GD53" i="2"/>
  <c r="FP54" i="2"/>
  <c r="EZ55" i="2"/>
  <c r="FS55" i="2"/>
  <c r="FC56" i="2"/>
  <c r="FV56" i="2"/>
  <c r="FF57" i="2"/>
  <c r="GC57" i="2"/>
  <c r="FM9" i="2"/>
  <c r="GG15" i="2"/>
  <c r="GG19" i="2"/>
  <c r="FD23" i="2"/>
  <c r="FQ26" i="2"/>
  <c r="GE28" i="2"/>
  <c r="FJ31" i="2"/>
  <c r="GC32" i="2"/>
  <c r="FE34" i="2"/>
  <c r="FX35" i="2"/>
  <c r="FL37" i="2"/>
  <c r="FJ38" i="2"/>
  <c r="FT39" i="2"/>
  <c r="FP40" i="2"/>
  <c r="FZ41" i="2"/>
  <c r="FT42" i="2"/>
  <c r="FH43" i="2"/>
  <c r="GH43" i="2"/>
  <c r="FR44" i="2"/>
  <c r="FB45" i="2"/>
  <c r="FY45" i="2"/>
  <c r="FE46" i="2"/>
  <c r="GB46" i="2"/>
  <c r="FH47" i="2"/>
  <c r="GE47" i="2"/>
  <c r="FQ48" i="2"/>
  <c r="GH48" i="2"/>
  <c r="FT49" i="2"/>
  <c r="EZ50" i="2"/>
  <c r="FW50" i="2"/>
  <c r="FH51" i="2"/>
  <c r="FZ51" i="2"/>
  <c r="FK52" i="2"/>
  <c r="GC52" i="2"/>
  <c r="FN53" i="2"/>
  <c r="EZ54" i="2"/>
  <c r="FQ54" i="2"/>
  <c r="FC55" i="2"/>
  <c r="FT55" i="2"/>
  <c r="FF56" i="2"/>
  <c r="GA56" i="2"/>
  <c r="FI57" i="2"/>
  <c r="GC12" i="2"/>
  <c r="ER12" i="2" s="1"/>
  <c r="FF18" i="2"/>
  <c r="FU21" i="2"/>
  <c r="GJ24" i="2"/>
  <c r="FV27" i="2"/>
  <c r="GJ29" i="2"/>
  <c r="GH31" i="2"/>
  <c r="FV33" i="2"/>
  <c r="GC34" i="2"/>
  <c r="FR36" i="2"/>
  <c r="FV37" i="2"/>
  <c r="GG38" i="2"/>
  <c r="FF40" i="2"/>
  <c r="FB41" i="2"/>
  <c r="FF42" i="2"/>
  <c r="GC42" i="2"/>
  <c r="FW43" i="2"/>
  <c r="FK44" i="2"/>
  <c r="GC44" i="2"/>
  <c r="FN45" i="2"/>
  <c r="GF45" i="2"/>
  <c r="FQ46" i="2"/>
  <c r="FC47" i="2"/>
  <c r="FT47" i="2"/>
  <c r="FF48" i="2"/>
  <c r="FW48" i="2"/>
  <c r="FI49" i="2"/>
  <c r="GD49" i="2"/>
  <c r="FL50" i="2"/>
  <c r="GG50" i="2"/>
  <c r="FO51" i="2"/>
  <c r="GJ51" i="2"/>
  <c r="FV52" i="2"/>
  <c r="FB53" i="2"/>
  <c r="FY53" i="2"/>
  <c r="FE54" i="2"/>
  <c r="GB54" i="2"/>
  <c r="FN55" i="2"/>
  <c r="GE55" i="2"/>
  <c r="FQ56" i="2"/>
  <c r="GH56" i="2"/>
  <c r="FT57" i="2"/>
  <c r="FE58" i="2"/>
  <c r="FW58" i="2"/>
  <c r="FH59" i="2"/>
  <c r="FZ59" i="2"/>
  <c r="FK60" i="2"/>
  <c r="GH60" i="2"/>
  <c r="FN61" i="2"/>
  <c r="EZ62" i="2"/>
  <c r="FQ62" i="2"/>
  <c r="FC63" i="2"/>
  <c r="FX63" i="2"/>
  <c r="FF64" i="2"/>
  <c r="GA64" i="2"/>
  <c r="FI65" i="2"/>
  <c r="GD65" i="2"/>
  <c r="FP66" i="2"/>
  <c r="GG66" i="2"/>
  <c r="FS67" i="2"/>
  <c r="GJ67" i="2"/>
  <c r="FS68" i="2"/>
  <c r="FA69" i="2"/>
  <c r="FP69" i="2"/>
  <c r="GH69" i="2"/>
  <c r="FJ70" i="2"/>
  <c r="FX70" i="2"/>
  <c r="FA71" i="2"/>
  <c r="FL71" i="2"/>
  <c r="FZ71" i="2"/>
  <c r="EZ72" i="2"/>
  <c r="FN72" i="2"/>
  <c r="GB72" i="2"/>
  <c r="FB73" i="2"/>
  <c r="FP73" i="2"/>
  <c r="GA73" i="2"/>
  <c r="FD74" i="2"/>
  <c r="FR74" i="2"/>
  <c r="GC74" i="2"/>
  <c r="FF75" i="2"/>
  <c r="FQ75" i="2"/>
  <c r="GE75" i="2"/>
  <c r="FH76" i="2"/>
  <c r="FS76" i="2"/>
  <c r="GG76" i="2"/>
  <c r="FG10" i="2"/>
  <c r="GJ19" i="2"/>
  <c r="FS26" i="2"/>
  <c r="FK31" i="2"/>
  <c r="FS34" i="2"/>
  <c r="FM37" i="2"/>
  <c r="FU39" i="2"/>
  <c r="GA41" i="2"/>
  <c r="FI43" i="2"/>
  <c r="FW44" i="2"/>
  <c r="FZ45" i="2"/>
  <c r="GC46" i="2"/>
  <c r="GF47" i="2"/>
  <c r="GI48" i="2"/>
  <c r="FG50" i="2"/>
  <c r="FJ51" i="2"/>
  <c r="FM52" i="2"/>
  <c r="FP53" i="2"/>
  <c r="FS54" i="2"/>
  <c r="GA55" i="2"/>
  <c r="GD56" i="2"/>
  <c r="GD57" i="2"/>
  <c r="FT58" i="2"/>
  <c r="FJ59" i="2"/>
  <c r="GJ59" i="2"/>
  <c r="FZ60" i="2"/>
  <c r="FP61" i="2"/>
  <c r="FK62" i="2"/>
  <c r="GJ62" i="2"/>
  <c r="GA63" i="2"/>
  <c r="FQ64" i="2"/>
  <c r="FE65" i="2"/>
  <c r="GG65" i="2"/>
  <c r="FW66" i="2"/>
  <c r="FK67" i="2"/>
  <c r="FF68" i="2"/>
  <c r="GC68" i="2"/>
  <c r="FM69" i="2"/>
  <c r="GJ69" i="2"/>
  <c r="FQ70" i="2"/>
  <c r="GG70" i="2"/>
  <c r="FM71" i="2"/>
  <c r="GG71" i="2"/>
  <c r="FL72" i="2"/>
  <c r="GC72" i="2"/>
  <c r="FI73" i="2"/>
  <c r="FY73" i="2"/>
  <c r="FE74" i="2"/>
  <c r="FV74" i="2"/>
  <c r="FA75" i="2"/>
  <c r="FU75" i="2"/>
  <c r="FA76" i="2"/>
  <c r="FQ76" i="2"/>
  <c r="GH76" i="2"/>
  <c r="FM77" i="2"/>
  <c r="FW77" i="2"/>
  <c r="GI77" i="2"/>
  <c r="FH78" i="2"/>
  <c r="FR78" i="2"/>
  <c r="GD78" i="2"/>
  <c r="FC79" i="2"/>
  <c r="FM79" i="2"/>
  <c r="FY79" i="2"/>
  <c r="GH79" i="2"/>
  <c r="FF80" i="2"/>
  <c r="FO80" i="2"/>
  <c r="FX80" i="2"/>
  <c r="GG80" i="2"/>
  <c r="FE81" i="2"/>
  <c r="FO81" i="2"/>
  <c r="FX81" i="2"/>
  <c r="GG81" i="2"/>
  <c r="FE82" i="2"/>
  <c r="FN82" i="2"/>
  <c r="FW82" i="2"/>
  <c r="GF82" i="2"/>
  <c r="FE83" i="2"/>
  <c r="FN83" i="2"/>
  <c r="FW83" i="2"/>
  <c r="GE83" i="2"/>
  <c r="FB84" i="2"/>
  <c r="FJ84" i="2"/>
  <c r="FR84" i="2"/>
  <c r="FZ84" i="2"/>
  <c r="GH84" i="2"/>
  <c r="FE85" i="2"/>
  <c r="FM85" i="2"/>
  <c r="FU85" i="2"/>
  <c r="GC85" i="2"/>
  <c r="EZ86" i="2"/>
  <c r="FH86" i="2"/>
  <c r="FP86" i="2"/>
  <c r="FX86" i="2"/>
  <c r="GF86" i="2"/>
  <c r="FC87" i="2"/>
  <c r="FK87" i="2"/>
  <c r="FS87" i="2"/>
  <c r="GA87" i="2"/>
  <c r="GI87" i="2"/>
  <c r="FF88" i="2"/>
  <c r="FN88" i="2"/>
  <c r="FV88" i="2"/>
  <c r="GD88" i="2"/>
  <c r="FA89" i="2"/>
  <c r="FI89" i="2"/>
  <c r="FQ89" i="2"/>
  <c r="FY89" i="2"/>
  <c r="GG89" i="2"/>
  <c r="FD90" i="2"/>
  <c r="FL90" i="2"/>
  <c r="FT90" i="2"/>
  <c r="GB90" i="2"/>
  <c r="GJ90" i="2"/>
  <c r="FG91" i="2"/>
  <c r="FO91" i="2"/>
  <c r="FW91" i="2"/>
  <c r="GE91" i="2"/>
  <c r="FB92" i="2"/>
  <c r="FJ92" i="2"/>
  <c r="FR92" i="2"/>
  <c r="FZ92" i="2"/>
  <c r="GH92" i="2"/>
  <c r="FE93" i="2"/>
  <c r="FM93" i="2"/>
  <c r="FU93" i="2"/>
  <c r="GC93" i="2"/>
  <c r="ER93" i="2" s="1"/>
  <c r="EV93" i="1" s="1"/>
  <c r="EZ94" i="2"/>
  <c r="FH94" i="2"/>
  <c r="FP94" i="2"/>
  <c r="FX94" i="2"/>
  <c r="GF94" i="2"/>
  <c r="FC95" i="2"/>
  <c r="FK95" i="2"/>
  <c r="FS95" i="2"/>
  <c r="GA95" i="2"/>
  <c r="GI95" i="2"/>
  <c r="FF96" i="2"/>
  <c r="FN96" i="2"/>
  <c r="FV96" i="2"/>
  <c r="GD96" i="2"/>
  <c r="ES96" i="2" s="1"/>
  <c r="FA97" i="2"/>
  <c r="FI97" i="2"/>
  <c r="FQ97" i="2"/>
  <c r="FY97" i="2"/>
  <c r="GG97" i="2"/>
  <c r="FD98" i="2"/>
  <c r="FL98" i="2"/>
  <c r="FT98" i="2"/>
  <c r="GB98" i="2"/>
  <c r="GJ98" i="2"/>
  <c r="FG99" i="2"/>
  <c r="FO99" i="2"/>
  <c r="FW99" i="2"/>
  <c r="GE99" i="2"/>
  <c r="FB100" i="2"/>
  <c r="FJ100" i="2"/>
  <c r="FR100" i="2"/>
  <c r="FZ100" i="2"/>
  <c r="GH100" i="2"/>
  <c r="FE101" i="2"/>
  <c r="FM101" i="2"/>
  <c r="FU101" i="2"/>
  <c r="GC101" i="2"/>
  <c r="ER101" i="2" s="1"/>
  <c r="EV101" i="1" s="1"/>
  <c r="EZ102" i="2"/>
  <c r="FH102" i="2"/>
  <c r="FP102" i="2"/>
  <c r="FX102" i="2"/>
  <c r="GF102" i="2"/>
  <c r="FC103" i="2"/>
  <c r="FK103" i="2"/>
  <c r="FS103" i="2"/>
  <c r="GA103" i="2"/>
  <c r="GI103" i="2"/>
  <c r="FF104" i="2"/>
  <c r="FN104" i="2"/>
  <c r="FV104" i="2"/>
  <c r="GD104" i="2"/>
  <c r="FA105" i="2"/>
  <c r="FI105" i="2"/>
  <c r="FQ105" i="2"/>
  <c r="FY105" i="2"/>
  <c r="GG105" i="2"/>
  <c r="FD106" i="2"/>
  <c r="FL106" i="2"/>
  <c r="FT106" i="2"/>
  <c r="GB106" i="2"/>
  <c r="GJ106" i="2"/>
  <c r="FG107" i="2"/>
  <c r="FO107" i="2"/>
  <c r="FW107" i="2"/>
  <c r="GE107" i="2"/>
  <c r="FB108" i="2"/>
  <c r="FJ108" i="2"/>
  <c r="FR108" i="2"/>
  <c r="FZ108" i="2"/>
  <c r="GH108" i="2"/>
  <c r="FE109" i="2"/>
  <c r="FM109" i="2"/>
  <c r="FU109" i="2"/>
  <c r="GC109" i="2"/>
  <c r="ER109" i="2" s="1"/>
  <c r="EV109" i="1" s="1"/>
  <c r="EZ110" i="2"/>
  <c r="FH110" i="2"/>
  <c r="FP110" i="2"/>
  <c r="FX110" i="2"/>
  <c r="GF110" i="2"/>
  <c r="FC111" i="2"/>
  <c r="FK111" i="2"/>
  <c r="FS111" i="2"/>
  <c r="GA111" i="2"/>
  <c r="FS11" i="2"/>
  <c r="EZ21" i="2"/>
  <c r="FH27" i="2"/>
  <c r="GD31" i="2"/>
  <c r="GA34" i="2"/>
  <c r="FT37" i="2"/>
  <c r="GA39" i="2"/>
  <c r="GE41" i="2"/>
  <c r="FR43" i="2"/>
  <c r="FZ44" i="2"/>
  <c r="GC45" i="2"/>
  <c r="GF46" i="2"/>
  <c r="GI47" i="2"/>
  <c r="FE49" i="2"/>
  <c r="FH50" i="2"/>
  <c r="FK51" i="2"/>
  <c r="FN52" i="2"/>
  <c r="FQ53" i="2"/>
  <c r="FY54" i="2"/>
  <c r="GB55" i="2"/>
  <c r="GE56" i="2"/>
  <c r="GG57" i="2"/>
  <c r="FU58" i="2"/>
  <c r="FL59" i="2"/>
  <c r="FB60" i="2"/>
  <c r="GA60" i="2"/>
  <c r="FX61" i="2"/>
  <c r="FL62" i="2"/>
  <c r="EZ63" i="2"/>
  <c r="GD63" i="2"/>
  <c r="FR64" i="2"/>
  <c r="FF65" i="2"/>
  <c r="FD66" i="2"/>
  <c r="GC66" i="2"/>
  <c r="FR67" i="2"/>
  <c r="FI68" i="2"/>
  <c r="GD68" i="2"/>
  <c r="FN69" i="2"/>
  <c r="FA70" i="2"/>
  <c r="FR70" i="2"/>
  <c r="GH70" i="2"/>
  <c r="FR71" i="2"/>
  <c r="GH71" i="2"/>
  <c r="FM72" i="2"/>
  <c r="GE72" i="2"/>
  <c r="FJ73" i="2"/>
  <c r="FZ73" i="2"/>
  <c r="FJ74" i="2"/>
  <c r="FZ74" i="2"/>
  <c r="FE75" i="2"/>
  <c r="FW75" i="2"/>
  <c r="FB76" i="2"/>
  <c r="FR76" i="2"/>
  <c r="GJ76" i="2"/>
  <c r="FN77" i="2"/>
  <c r="FY77" i="2"/>
  <c r="GJ77" i="2"/>
  <c r="FI78" i="2"/>
  <c r="FT78" i="2"/>
  <c r="GE78" i="2"/>
  <c r="FD79" i="2"/>
  <c r="FO79" i="2"/>
  <c r="FZ79" i="2"/>
  <c r="GI79" i="2"/>
  <c r="FG80" i="2"/>
  <c r="FP80" i="2"/>
  <c r="FY80" i="2"/>
  <c r="GH80" i="2"/>
  <c r="FG81" i="2"/>
  <c r="FP81" i="2"/>
  <c r="FY81" i="2"/>
  <c r="GH81" i="2"/>
  <c r="FF82" i="2"/>
  <c r="FO82" i="2"/>
  <c r="FX82" i="2"/>
  <c r="GH82" i="2"/>
  <c r="FF83" i="2"/>
  <c r="FO83" i="2"/>
  <c r="FX83" i="2"/>
  <c r="GF83" i="2"/>
  <c r="FC84" i="2"/>
  <c r="FK84" i="2"/>
  <c r="FS84" i="2"/>
  <c r="GA84" i="2"/>
  <c r="GI84" i="2"/>
  <c r="FF85" i="2"/>
  <c r="FN85" i="2"/>
  <c r="FV85" i="2"/>
  <c r="GD85" i="2"/>
  <c r="FA86" i="2"/>
  <c r="FI86" i="2"/>
  <c r="FQ86" i="2"/>
  <c r="FY86" i="2"/>
  <c r="GG86" i="2"/>
  <c r="FD87" i="2"/>
  <c r="FL87" i="2"/>
  <c r="FT87" i="2"/>
  <c r="GB87" i="2"/>
  <c r="GJ87" i="2"/>
  <c r="FG88" i="2"/>
  <c r="FO88" i="2"/>
  <c r="FW88" i="2"/>
  <c r="GE88" i="2"/>
  <c r="FB89" i="2"/>
  <c r="FJ89" i="2"/>
  <c r="FR89" i="2"/>
  <c r="FZ89" i="2"/>
  <c r="GH89" i="2"/>
  <c r="FE90" i="2"/>
  <c r="FM90" i="2"/>
  <c r="FU90" i="2"/>
  <c r="GC90" i="2"/>
  <c r="EZ91" i="2"/>
  <c r="FH91" i="2"/>
  <c r="FP91" i="2"/>
  <c r="FX91" i="2"/>
  <c r="GF91" i="2"/>
  <c r="FC92" i="2"/>
  <c r="FK92" i="2"/>
  <c r="FS92" i="2"/>
  <c r="GA92" i="2"/>
  <c r="GI92" i="2"/>
  <c r="FF93" i="2"/>
  <c r="FN93" i="2"/>
  <c r="FV93" i="2"/>
  <c r="GD93" i="2"/>
  <c r="ES93" i="2" s="1"/>
  <c r="EW93" i="1" s="1"/>
  <c r="FA94" i="2"/>
  <c r="FI94" i="2"/>
  <c r="FQ94" i="2"/>
  <c r="FY94" i="2"/>
  <c r="GG94" i="2"/>
  <c r="FD95" i="2"/>
  <c r="FL95" i="2"/>
  <c r="FT95" i="2"/>
  <c r="GB95" i="2"/>
  <c r="GJ95" i="2"/>
  <c r="FG96" i="2"/>
  <c r="FO96" i="2"/>
  <c r="FW96" i="2"/>
  <c r="GE96" i="2"/>
  <c r="FB97" i="2"/>
  <c r="FJ97" i="2"/>
  <c r="FR97" i="2"/>
  <c r="FZ97" i="2"/>
  <c r="GH97" i="2"/>
  <c r="FE98" i="2"/>
  <c r="FM98" i="2"/>
  <c r="FU98" i="2"/>
  <c r="GC98" i="2"/>
  <c r="ER98" i="2" s="1"/>
  <c r="EV98" i="1" s="1"/>
  <c r="EZ99" i="2"/>
  <c r="FH99" i="2"/>
  <c r="FP99" i="2"/>
  <c r="FX99" i="2"/>
  <c r="GF99" i="2"/>
  <c r="FC100" i="2"/>
  <c r="FK100" i="2"/>
  <c r="FS100" i="2"/>
  <c r="GA100" i="2"/>
  <c r="GI100" i="2"/>
  <c r="FF101" i="2"/>
  <c r="FN101" i="2"/>
  <c r="FV101" i="2"/>
  <c r="GD101" i="2"/>
  <c r="ES101" i="2" s="1"/>
  <c r="EW101" i="1" s="1"/>
  <c r="FA102" i="2"/>
  <c r="FI102" i="2"/>
  <c r="FQ102" i="2"/>
  <c r="FY102" i="2"/>
  <c r="GG102" i="2"/>
  <c r="FD103" i="2"/>
  <c r="FL103" i="2"/>
  <c r="FV12" i="2"/>
  <c r="FR21" i="2"/>
  <c r="FT27" i="2"/>
  <c r="GF31" i="2"/>
  <c r="GB34" i="2"/>
  <c r="FU37" i="2"/>
  <c r="GB39" i="2"/>
  <c r="FD42" i="2"/>
  <c r="FS43" i="2"/>
  <c r="GA44" i="2"/>
  <c r="GD45" i="2"/>
  <c r="GG46" i="2"/>
  <c r="FC48" i="2"/>
  <c r="FF49" i="2"/>
  <c r="FI50" i="2"/>
  <c r="FL51" i="2"/>
  <c r="FO52" i="2"/>
  <c r="FX53" i="2"/>
  <c r="GA54" i="2"/>
  <c r="GD55" i="2"/>
  <c r="GG56" i="2"/>
  <c r="GH57" i="2"/>
  <c r="FX58" i="2"/>
  <c r="FS59" i="2"/>
  <c r="FG60" i="2"/>
  <c r="GI60" i="2"/>
  <c r="FY61" i="2"/>
  <c r="FM62" i="2"/>
  <c r="FD63" i="2"/>
  <c r="GE63" i="2"/>
  <c r="FS64" i="2"/>
  <c r="FN65" i="2"/>
  <c r="FE66" i="2"/>
  <c r="GE66" i="2"/>
  <c r="FT67" i="2"/>
  <c r="FJ68" i="2"/>
  <c r="GE68" i="2"/>
  <c r="FQ69" i="2"/>
  <c r="FF70" i="2"/>
  <c r="FV70" i="2"/>
  <c r="FB71" i="2"/>
  <c r="FS71" i="2"/>
  <c r="GI71" i="2"/>
  <c r="FO72" i="2"/>
  <c r="GF72" i="2"/>
  <c r="FK73" i="2"/>
  <c r="GE73" i="2"/>
  <c r="FK74" i="2"/>
  <c r="GA74" i="2"/>
  <c r="FG75" i="2"/>
  <c r="FX75" i="2"/>
  <c r="FC76" i="2"/>
  <c r="FT76" i="2"/>
  <c r="FC77" i="2"/>
  <c r="FO77" i="2"/>
  <c r="GA77" i="2"/>
  <c r="EZ78" i="2"/>
  <c r="FJ78" i="2"/>
  <c r="FV78" i="2"/>
  <c r="GF78" i="2"/>
  <c r="FE79" i="2"/>
  <c r="FQ79" i="2"/>
  <c r="GA79" i="2"/>
  <c r="GJ79" i="2"/>
  <c r="FH80" i="2"/>
  <c r="FQ80" i="2"/>
  <c r="FZ80" i="2"/>
  <c r="GJ80" i="2"/>
  <c r="FH81" i="2"/>
  <c r="FQ81" i="2"/>
  <c r="FZ81" i="2"/>
  <c r="GI81" i="2"/>
  <c r="FG82" i="2"/>
  <c r="FP82" i="2"/>
  <c r="FZ82" i="2"/>
  <c r="GI82" i="2"/>
  <c r="FG83" i="2"/>
  <c r="FP83" i="2"/>
  <c r="FY83" i="2"/>
  <c r="GG83" i="2"/>
  <c r="FD84" i="2"/>
  <c r="FL84" i="2"/>
  <c r="FT84" i="2"/>
  <c r="GB84" i="2"/>
  <c r="GJ84" i="2"/>
  <c r="FG85" i="2"/>
  <c r="FO85" i="2"/>
  <c r="FW85" i="2"/>
  <c r="GE85" i="2"/>
  <c r="FB86" i="2"/>
  <c r="FJ86" i="2"/>
  <c r="FR86" i="2"/>
  <c r="FZ86" i="2"/>
  <c r="GH86" i="2"/>
  <c r="FE87" i="2"/>
  <c r="FM87" i="2"/>
  <c r="FU87" i="2"/>
  <c r="GC87" i="2"/>
  <c r="EZ88" i="2"/>
  <c r="FH88" i="2"/>
  <c r="FP88" i="2"/>
  <c r="FX88" i="2"/>
  <c r="GF88" i="2"/>
  <c r="FC89" i="2"/>
  <c r="FK89" i="2"/>
  <c r="FS89" i="2"/>
  <c r="GA89" i="2"/>
  <c r="GI89" i="2"/>
  <c r="FF90" i="2"/>
  <c r="FN90" i="2"/>
  <c r="FV90" i="2"/>
  <c r="GD90" i="2"/>
  <c r="FA91" i="2"/>
  <c r="FI91" i="2"/>
  <c r="FQ91" i="2"/>
  <c r="FY91" i="2"/>
  <c r="GG91" i="2"/>
  <c r="FD92" i="2"/>
  <c r="FL92" i="2"/>
  <c r="FT92" i="2"/>
  <c r="GB92" i="2"/>
  <c r="GJ92" i="2"/>
  <c r="FG93" i="2"/>
  <c r="FO93" i="2"/>
  <c r="FW93" i="2"/>
  <c r="GE93" i="2"/>
  <c r="FB94" i="2"/>
  <c r="FJ94" i="2"/>
  <c r="FR94" i="2"/>
  <c r="FZ94" i="2"/>
  <c r="GH94" i="2"/>
  <c r="FE95" i="2"/>
  <c r="FM95" i="2"/>
  <c r="FV17" i="2"/>
  <c r="FX24" i="2"/>
  <c r="GH29" i="2"/>
  <c r="FB33" i="2"/>
  <c r="FQ36" i="2"/>
  <c r="GF38" i="2"/>
  <c r="FA41" i="2"/>
  <c r="GB42" i="2"/>
  <c r="FD44" i="2"/>
  <c r="FM45" i="2"/>
  <c r="FP46" i="2"/>
  <c r="FS47" i="2"/>
  <c r="FV48" i="2"/>
  <c r="FY49" i="2"/>
  <c r="GF50" i="2"/>
  <c r="GI51" i="2"/>
  <c r="FA53" i="2"/>
  <c r="FD54" i="2"/>
  <c r="FG55" i="2"/>
  <c r="FO56" i="2"/>
  <c r="FR57" i="2"/>
  <c r="FL58" i="2"/>
  <c r="EZ59" i="2"/>
  <c r="GF59" i="2"/>
  <c r="FV60" i="2"/>
  <c r="FJ61" i="2"/>
  <c r="FA62" i="2"/>
  <c r="GB62" i="2"/>
  <c r="FP63" i="2"/>
  <c r="FG64" i="2"/>
  <c r="FB65" i="2"/>
  <c r="GB65" i="2"/>
  <c r="FQ66" i="2"/>
  <c r="FH67" i="2"/>
  <c r="GH67" i="2"/>
  <c r="FU68" i="2"/>
  <c r="FF69" i="2"/>
  <c r="GB69" i="2"/>
  <c r="FN70" i="2"/>
  <c r="GE70" i="2"/>
  <c r="FJ71" i="2"/>
  <c r="GA71" i="2"/>
  <c r="FG72" i="2"/>
  <c r="FW72" i="2"/>
  <c r="FC73" i="2"/>
  <c r="FW73" i="2"/>
  <c r="FB74" i="2"/>
  <c r="FS74" i="2"/>
  <c r="GJ74" i="2"/>
  <c r="FO75" i="2"/>
  <c r="GF75" i="2"/>
  <c r="FL76" i="2"/>
  <c r="GB76" i="2"/>
  <c r="FG77" i="2"/>
  <c r="FU77" i="2"/>
  <c r="GE77" i="2"/>
  <c r="FF78" i="2"/>
  <c r="FP78" i="2"/>
  <c r="FZ78" i="2"/>
  <c r="FA79" i="2"/>
  <c r="FK79" i="2"/>
  <c r="FU79" i="2"/>
  <c r="GE79" i="2"/>
  <c r="FD80" i="2"/>
  <c r="FM80" i="2"/>
  <c r="FV80" i="2"/>
  <c r="GE80" i="2"/>
  <c r="FC81" i="2"/>
  <c r="FL81" i="2"/>
  <c r="FU81" i="2"/>
  <c r="GE81" i="2"/>
  <c r="FC82" i="2"/>
  <c r="FL82" i="2"/>
  <c r="FU82" i="2"/>
  <c r="GD82" i="2"/>
  <c r="FB83" i="2"/>
  <c r="FK83" i="2"/>
  <c r="FU83" i="2"/>
  <c r="GC83" i="2"/>
  <c r="EZ84" i="2"/>
  <c r="FH84" i="2"/>
  <c r="FP84" i="2"/>
  <c r="FX84" i="2"/>
  <c r="GF84" i="2"/>
  <c r="FC85" i="2"/>
  <c r="FK85" i="2"/>
  <c r="FS85" i="2"/>
  <c r="GA85" i="2"/>
  <c r="GI85" i="2"/>
  <c r="FF86" i="2"/>
  <c r="FN86" i="2"/>
  <c r="FV86" i="2"/>
  <c r="GD86" i="2"/>
  <c r="FA87" i="2"/>
  <c r="FI87" i="2"/>
  <c r="FQ87" i="2"/>
  <c r="FY87" i="2"/>
  <c r="GG87" i="2"/>
  <c r="FD88" i="2"/>
  <c r="FL88" i="2"/>
  <c r="FT88" i="2"/>
  <c r="GB88" i="2"/>
  <c r="GJ88" i="2"/>
  <c r="FG89" i="2"/>
  <c r="FO89" i="2"/>
  <c r="FW89" i="2"/>
  <c r="GE89" i="2"/>
  <c r="FB90" i="2"/>
  <c r="FJ90" i="2"/>
  <c r="FR90" i="2"/>
  <c r="FZ90" i="2"/>
  <c r="GH90" i="2"/>
  <c r="FE91" i="2"/>
  <c r="FM91" i="2"/>
  <c r="FU91" i="2"/>
  <c r="GC91" i="2"/>
  <c r="EZ92" i="2"/>
  <c r="FH92" i="2"/>
  <c r="FP92" i="2"/>
  <c r="FX92" i="2"/>
  <c r="GF92" i="2"/>
  <c r="FC93" i="2"/>
  <c r="FK93" i="2"/>
  <c r="FS93" i="2"/>
  <c r="GA93" i="2"/>
  <c r="GI93" i="2"/>
  <c r="FF94" i="2"/>
  <c r="FN94" i="2"/>
  <c r="FV94" i="2"/>
  <c r="GD94" i="2"/>
  <c r="ES94" i="2" s="1"/>
  <c r="FA95" i="2"/>
  <c r="FI95" i="2"/>
  <c r="FQ95" i="2"/>
  <c r="FY95" i="2"/>
  <c r="GG95" i="2"/>
  <c r="FD96" i="2"/>
  <c r="FL96" i="2"/>
  <c r="FT96" i="2"/>
  <c r="GB96" i="2"/>
  <c r="GJ96" i="2"/>
  <c r="FG97" i="2"/>
  <c r="FO97" i="2"/>
  <c r="FW97" i="2"/>
  <c r="GE97" i="2"/>
  <c r="FB98" i="2"/>
  <c r="FJ98" i="2"/>
  <c r="FR98" i="2"/>
  <c r="FZ98" i="2"/>
  <c r="GH98" i="2"/>
  <c r="FE99" i="2"/>
  <c r="FM99" i="2"/>
  <c r="FU99" i="2"/>
  <c r="GC99" i="2"/>
  <c r="ER99" i="2" s="1"/>
  <c r="EV99" i="1" s="1"/>
  <c r="EZ100" i="2"/>
  <c r="FH100" i="2"/>
  <c r="FP100" i="2"/>
  <c r="FX100" i="2"/>
  <c r="FX13" i="2"/>
  <c r="FY27" i="2"/>
  <c r="FA35" i="2"/>
  <c r="FG40" i="2"/>
  <c r="FX43" i="2"/>
  <c r="FA46" i="2"/>
  <c r="FG48" i="2"/>
  <c r="FM50" i="2"/>
  <c r="FW52" i="2"/>
  <c r="GC54" i="2"/>
  <c r="FD57" i="2"/>
  <c r="GF58" i="2"/>
  <c r="FJ60" i="2"/>
  <c r="FZ61" i="2"/>
  <c r="FL63" i="2"/>
  <c r="FZ64" i="2"/>
  <c r="FG66" i="2"/>
  <c r="FX67" i="2"/>
  <c r="GG68" i="2"/>
  <c r="FG70" i="2"/>
  <c r="FD71" i="2"/>
  <c r="GJ71" i="2"/>
  <c r="GJ72" i="2"/>
  <c r="GG73" i="2"/>
  <c r="GB74" i="2"/>
  <c r="FY75" i="2"/>
  <c r="FY76" i="2"/>
  <c r="FQ77" i="2"/>
  <c r="FA78" i="2"/>
  <c r="FW78" i="2"/>
  <c r="FG79" i="2"/>
  <c r="GB79" i="2"/>
  <c r="FI80" i="2"/>
  <c r="GB80" i="2"/>
  <c r="FI81" i="2"/>
  <c r="GA81" i="2"/>
  <c r="FH82" i="2"/>
  <c r="GA82" i="2"/>
  <c r="FH83" i="2"/>
  <c r="FZ83" i="2"/>
  <c r="FE84" i="2"/>
  <c r="FU84" i="2"/>
  <c r="EZ85" i="2"/>
  <c r="FP85" i="2"/>
  <c r="GF85" i="2"/>
  <c r="FK86" i="2"/>
  <c r="GA86" i="2"/>
  <c r="FF87" i="2"/>
  <c r="FV87" i="2"/>
  <c r="FA88" i="2"/>
  <c r="FQ88" i="2"/>
  <c r="GG88" i="2"/>
  <c r="FL89" i="2"/>
  <c r="GB89" i="2"/>
  <c r="FG90" i="2"/>
  <c r="FW90" i="2"/>
  <c r="FB91" i="2"/>
  <c r="FR91" i="2"/>
  <c r="GH91" i="2"/>
  <c r="FM92" i="2"/>
  <c r="GC92" i="2"/>
  <c r="ER92" i="2" s="1"/>
  <c r="EV92" i="1" s="1"/>
  <c r="FH93" i="2"/>
  <c r="FX93" i="2"/>
  <c r="FC94" i="2"/>
  <c r="FS94" i="2"/>
  <c r="GI94" i="2"/>
  <c r="FN95" i="2"/>
  <c r="FZ95" i="2"/>
  <c r="FB96" i="2"/>
  <c r="FP96" i="2"/>
  <c r="GA96" i="2"/>
  <c r="FD97" i="2"/>
  <c r="FP97" i="2"/>
  <c r="GC97" i="2"/>
  <c r="ER97" i="2" s="1"/>
  <c r="EV97" i="1" s="1"/>
  <c r="FF98" i="2"/>
  <c r="FQ98" i="2"/>
  <c r="GE98" i="2"/>
  <c r="FF99" i="2"/>
  <c r="FS99" i="2"/>
  <c r="GG99" i="2"/>
  <c r="FG100" i="2"/>
  <c r="FU100" i="2"/>
  <c r="GF100" i="2"/>
  <c r="FG101" i="2"/>
  <c r="FQ101" i="2"/>
  <c r="GA101" i="2"/>
  <c r="FB102" i="2"/>
  <c r="FL102" i="2"/>
  <c r="FV102" i="2"/>
  <c r="GH102" i="2"/>
  <c r="FG103" i="2"/>
  <c r="FQ103" i="2"/>
  <c r="FZ103" i="2"/>
  <c r="GJ103" i="2"/>
  <c r="FH104" i="2"/>
  <c r="FQ104" i="2"/>
  <c r="FZ104" i="2"/>
  <c r="GI104" i="2"/>
  <c r="FG105" i="2"/>
  <c r="FP105" i="2"/>
  <c r="FZ105" i="2"/>
  <c r="GI105" i="2"/>
  <c r="FG106" i="2"/>
  <c r="FP106" i="2"/>
  <c r="FY106" i="2"/>
  <c r="GH106" i="2"/>
  <c r="FF107" i="2"/>
  <c r="FP107" i="2"/>
  <c r="FY107" i="2"/>
  <c r="GH107" i="2"/>
  <c r="FF108" i="2"/>
  <c r="FO108" i="2"/>
  <c r="FX108" i="2"/>
  <c r="GG108" i="2"/>
  <c r="FF109" i="2"/>
  <c r="FO109" i="2"/>
  <c r="FX109" i="2"/>
  <c r="GG109" i="2"/>
  <c r="FE110" i="2"/>
  <c r="FN110" i="2"/>
  <c r="FW110" i="2"/>
  <c r="GG110" i="2"/>
  <c r="FE111" i="2"/>
  <c r="FN111" i="2"/>
  <c r="FW111" i="2"/>
  <c r="GF111" i="2"/>
  <c r="FC112" i="2"/>
  <c r="FK112" i="2"/>
  <c r="FS112" i="2"/>
  <c r="GA112" i="2"/>
  <c r="GI112" i="2"/>
  <c r="FF113" i="2"/>
  <c r="FN113" i="2"/>
  <c r="FV113" i="2"/>
  <c r="GD113" i="2"/>
  <c r="FA114" i="2"/>
  <c r="FI114" i="2"/>
  <c r="FQ114" i="2"/>
  <c r="FY114" i="2"/>
  <c r="GG114" i="2"/>
  <c r="FD115" i="2"/>
  <c r="FL115" i="2"/>
  <c r="FT115" i="2"/>
  <c r="GB115" i="2"/>
  <c r="GJ115" i="2"/>
  <c r="FG116" i="2"/>
  <c r="FO116" i="2"/>
  <c r="FW116" i="2"/>
  <c r="GE116" i="2"/>
  <c r="FB117" i="2"/>
  <c r="FJ117" i="2"/>
  <c r="FR117" i="2"/>
  <c r="FZ117" i="2"/>
  <c r="GH117" i="2"/>
  <c r="FE118" i="2"/>
  <c r="FM118" i="2"/>
  <c r="FU118" i="2"/>
  <c r="GC118" i="2"/>
  <c r="ER118" i="2" s="1"/>
  <c r="EV118" i="1" s="1"/>
  <c r="EZ119" i="2"/>
  <c r="FH119" i="2"/>
  <c r="FP119" i="2"/>
  <c r="FX119" i="2"/>
  <c r="GF119" i="2"/>
  <c r="FC120" i="2"/>
  <c r="FK120" i="2"/>
  <c r="FS120" i="2"/>
  <c r="GA120" i="2"/>
  <c r="GI120" i="2"/>
  <c r="FF121" i="2"/>
  <c r="FN121" i="2"/>
  <c r="FV121" i="2"/>
  <c r="GD121" i="2"/>
  <c r="ES121" i="2" s="1"/>
  <c r="EW121" i="1" s="1"/>
  <c r="FB16" i="2"/>
  <c r="FD29" i="2"/>
  <c r="GF35" i="2"/>
  <c r="GE40" i="2"/>
  <c r="EZ44" i="2"/>
  <c r="FH46" i="2"/>
  <c r="FR48" i="2"/>
  <c r="FX50" i="2"/>
  <c r="GI52" i="2"/>
  <c r="FD55" i="2"/>
  <c r="FJ57" i="2"/>
  <c r="GG58" i="2"/>
  <c r="FM60" i="2"/>
  <c r="GC61" i="2"/>
  <c r="FN63" i="2"/>
  <c r="GD64" i="2"/>
  <c r="FH66" i="2"/>
  <c r="GE67" i="2"/>
  <c r="FB69" i="2"/>
  <c r="FH70" i="2"/>
  <c r="FE71" i="2"/>
  <c r="FD72" i="2"/>
  <c r="EZ73" i="2"/>
  <c r="GH73" i="2"/>
  <c r="GD74" i="2"/>
  <c r="GC75" i="2"/>
  <c r="FZ76" i="2"/>
  <c r="FS77" i="2"/>
  <c r="FB78" i="2"/>
  <c r="FX78" i="2"/>
  <c r="FI79" i="2"/>
  <c r="GC79" i="2"/>
  <c r="FJ80" i="2"/>
  <c r="GC80" i="2"/>
  <c r="FJ81" i="2"/>
  <c r="GB81" i="2"/>
  <c r="FJ82" i="2"/>
  <c r="GB82" i="2"/>
  <c r="FI83" i="2"/>
  <c r="GA83" i="2"/>
  <c r="FF84" i="2"/>
  <c r="FV84" i="2"/>
  <c r="FA85" i="2"/>
  <c r="FQ85" i="2"/>
  <c r="GG85" i="2"/>
  <c r="FL86" i="2"/>
  <c r="GB86" i="2"/>
  <c r="FG87" i="2"/>
  <c r="FW87" i="2"/>
  <c r="FB88" i="2"/>
  <c r="FR88" i="2"/>
  <c r="GH88" i="2"/>
  <c r="FM89" i="2"/>
  <c r="GC89" i="2"/>
  <c r="FH90" i="2"/>
  <c r="FX90" i="2"/>
  <c r="FC91" i="2"/>
  <c r="FS91" i="2"/>
  <c r="GI91" i="2"/>
  <c r="FN92" i="2"/>
  <c r="GD92" i="2"/>
  <c r="ES92" i="2" s="1"/>
  <c r="EW92" i="1" s="1"/>
  <c r="FI93" i="2"/>
  <c r="FY93" i="2"/>
  <c r="FD94" i="2"/>
  <c r="FT94" i="2"/>
  <c r="GJ94" i="2"/>
  <c r="FO95" i="2"/>
  <c r="GC95" i="2"/>
  <c r="ER95" i="2" s="1"/>
  <c r="EV95" i="1" s="1"/>
  <c r="FC96" i="2"/>
  <c r="FQ96" i="2"/>
  <c r="GC96" i="2"/>
  <c r="ER96" i="2" s="1"/>
  <c r="EV96" i="1" s="1"/>
  <c r="FE97" i="2"/>
  <c r="FS97" i="2"/>
  <c r="GD97" i="2"/>
  <c r="ES97" i="2" s="1"/>
  <c r="EW97" i="1" s="1"/>
  <c r="FG98" i="2"/>
  <c r="FS98" i="2"/>
  <c r="GF98" i="2"/>
  <c r="FI99" i="2"/>
  <c r="FT99" i="2"/>
  <c r="GH99" i="2"/>
  <c r="FI100" i="2"/>
  <c r="FV100" i="2"/>
  <c r="GG100" i="2"/>
  <c r="FH101" i="2"/>
  <c r="FR101" i="2"/>
  <c r="GB101" i="2"/>
  <c r="FC102" i="2"/>
  <c r="FM102" i="2"/>
  <c r="FW102" i="2"/>
  <c r="GI102" i="2"/>
  <c r="FH103" i="2"/>
  <c r="FR103" i="2"/>
  <c r="GB103" i="2"/>
  <c r="EZ104" i="2"/>
  <c r="FI104" i="2"/>
  <c r="FR104" i="2"/>
  <c r="GA104" i="2"/>
  <c r="GJ104" i="2"/>
  <c r="FH105" i="2"/>
  <c r="FR105" i="2"/>
  <c r="GA105" i="2"/>
  <c r="GJ105" i="2"/>
  <c r="FH106" i="2"/>
  <c r="FQ106" i="2"/>
  <c r="FZ106" i="2"/>
  <c r="GI106" i="2"/>
  <c r="FH107" i="2"/>
  <c r="FQ107" i="2"/>
  <c r="FZ107" i="2"/>
  <c r="GI107" i="2"/>
  <c r="FG108" i="2"/>
  <c r="FP108" i="2"/>
  <c r="FY108" i="2"/>
  <c r="GI108" i="2"/>
  <c r="FG109" i="2"/>
  <c r="FP109" i="2"/>
  <c r="FY109" i="2"/>
  <c r="FR17" i="2"/>
  <c r="FT29" i="2"/>
  <c r="GG35" i="2"/>
  <c r="GF40" i="2"/>
  <c r="FB44" i="2"/>
  <c r="FM46" i="2"/>
  <c r="FS48" i="2"/>
  <c r="FY50" i="2"/>
  <c r="EZ53" i="2"/>
  <c r="FF55" i="2"/>
  <c r="FQ57" i="2"/>
  <c r="GJ58" i="2"/>
  <c r="FU60" i="2"/>
  <c r="GH61" i="2"/>
  <c r="FO63" i="2"/>
  <c r="GG64" i="2"/>
  <c r="FI66" i="2"/>
  <c r="GF67" i="2"/>
  <c r="FE69" i="2"/>
  <c r="FI70" i="2"/>
  <c r="FI71" i="2"/>
  <c r="FF72" i="2"/>
  <c r="FA73" i="2"/>
  <c r="GI73" i="2"/>
  <c r="GI74" i="2"/>
  <c r="GD75" i="2"/>
  <c r="GA76" i="2"/>
  <c r="FT77" i="2"/>
  <c r="FD78" i="2"/>
  <c r="FY78" i="2"/>
  <c r="FJ79" i="2"/>
  <c r="GD79" i="2"/>
  <c r="FL80" i="2"/>
  <c r="GD80" i="2"/>
  <c r="FK81" i="2"/>
  <c r="GC81" i="2"/>
  <c r="FK82" i="2"/>
  <c r="GC82" i="2"/>
  <c r="FJ83" i="2"/>
  <c r="GB83" i="2"/>
  <c r="FG84" i="2"/>
  <c r="FW84" i="2"/>
  <c r="FB85" i="2"/>
  <c r="FR85" i="2"/>
  <c r="GH85" i="2"/>
  <c r="FM86" i="2"/>
  <c r="GC86" i="2"/>
  <c r="FH87" i="2"/>
  <c r="FX87" i="2"/>
  <c r="FC88" i="2"/>
  <c r="FS88" i="2"/>
  <c r="GI88" i="2"/>
  <c r="FN89" i="2"/>
  <c r="GD89" i="2"/>
  <c r="FI90" i="2"/>
  <c r="FY90" i="2"/>
  <c r="FD91" i="2"/>
  <c r="FT91" i="2"/>
  <c r="GJ91" i="2"/>
  <c r="FO92" i="2"/>
  <c r="GE92" i="2"/>
  <c r="FJ93" i="2"/>
  <c r="FZ93" i="2"/>
  <c r="FE94" i="2"/>
  <c r="FU94" i="2"/>
  <c r="EZ95" i="2"/>
  <c r="FP95" i="2"/>
  <c r="GD95" i="2"/>
  <c r="ES95" i="2" s="1"/>
  <c r="FE96" i="2"/>
  <c r="FR96" i="2"/>
  <c r="GF96" i="2"/>
  <c r="FF97" i="2"/>
  <c r="FT97" i="2"/>
  <c r="GF97" i="2"/>
  <c r="FH98" i="2"/>
  <c r="FV98" i="2"/>
  <c r="GG98" i="2"/>
  <c r="FJ99" i="2"/>
  <c r="FV99" i="2"/>
  <c r="GI99" i="2"/>
  <c r="FL100" i="2"/>
  <c r="FW100" i="2"/>
  <c r="GJ100" i="2"/>
  <c r="FI101" i="2"/>
  <c r="FS101" i="2"/>
  <c r="GE101" i="2"/>
  <c r="ET101" i="2" s="1"/>
  <c r="EX101" i="1" s="1"/>
  <c r="FD102" i="2"/>
  <c r="FN102" i="2"/>
  <c r="FZ102" i="2"/>
  <c r="GJ102" i="2"/>
  <c r="FI103" i="2"/>
  <c r="FT103" i="2"/>
  <c r="GC103" i="2"/>
  <c r="ER103" i="2" s="1"/>
  <c r="EV103" i="1" s="1"/>
  <c r="FA104" i="2"/>
  <c r="FJ104" i="2"/>
  <c r="FS104" i="2"/>
  <c r="GB104" i="2"/>
  <c r="EZ105" i="2"/>
  <c r="FJ105" i="2"/>
  <c r="FS105" i="2"/>
  <c r="GB105" i="2"/>
  <c r="EZ106" i="2"/>
  <c r="FI106" i="2"/>
  <c r="FR106" i="2"/>
  <c r="GA106" i="2"/>
  <c r="EZ107" i="2"/>
  <c r="FI107" i="2"/>
  <c r="FR107" i="2"/>
  <c r="GA107" i="2"/>
  <c r="GJ107" i="2"/>
  <c r="FH108" i="2"/>
  <c r="FQ108" i="2"/>
  <c r="GA108" i="2"/>
  <c r="GJ108" i="2"/>
  <c r="FH109" i="2"/>
  <c r="FQ109" i="2"/>
  <c r="FH24" i="2"/>
  <c r="FA33" i="2"/>
  <c r="FZ38" i="2"/>
  <c r="FX42" i="2"/>
  <c r="FF45" i="2"/>
  <c r="FP47" i="2"/>
  <c r="FV49" i="2"/>
  <c r="GH51" i="2"/>
  <c r="FC54" i="2"/>
  <c r="FI56" i="2"/>
  <c r="FI58" i="2"/>
  <c r="FX59" i="2"/>
  <c r="FI61" i="2"/>
  <c r="GA62" i="2"/>
  <c r="FC64" i="2"/>
  <c r="FU65" i="2"/>
  <c r="FG67" i="2"/>
  <c r="FR68" i="2"/>
  <c r="FZ69" i="2"/>
  <c r="GD70" i="2"/>
  <c r="FY71" i="2"/>
  <c r="FV72" i="2"/>
  <c r="FS73" i="2"/>
  <c r="FN74" i="2"/>
  <c r="FN75" i="2"/>
  <c r="FK76" i="2"/>
  <c r="FF77" i="2"/>
  <c r="GD77" i="2"/>
  <c r="FO78" i="2"/>
  <c r="GJ78" i="2"/>
  <c r="FT79" i="2"/>
  <c r="FB80" i="2"/>
  <c r="FU80" i="2"/>
  <c r="FB81" i="2"/>
  <c r="FT81" i="2"/>
  <c r="FB82" i="2"/>
  <c r="FT82" i="2"/>
  <c r="FA83" i="2"/>
  <c r="FS83" i="2"/>
  <c r="GJ83" i="2"/>
  <c r="FO84" i="2"/>
  <c r="GE84" i="2"/>
  <c r="FJ85" i="2"/>
  <c r="FZ85" i="2"/>
  <c r="FE86" i="2"/>
  <c r="FU86" i="2"/>
  <c r="EZ87" i="2"/>
  <c r="FP87" i="2"/>
  <c r="GF87" i="2"/>
  <c r="FK88" i="2"/>
  <c r="GA88" i="2"/>
  <c r="FF89" i="2"/>
  <c r="FV89" i="2"/>
  <c r="FA90" i="2"/>
  <c r="FQ90" i="2"/>
  <c r="GG90" i="2"/>
  <c r="FL91" i="2"/>
  <c r="GB91" i="2"/>
  <c r="FG92" i="2"/>
  <c r="FW92" i="2"/>
  <c r="FB93" i="2"/>
  <c r="FR93" i="2"/>
  <c r="GH93" i="2"/>
  <c r="FM94" i="2"/>
  <c r="GC94" i="2"/>
  <c r="ER94" i="2" s="1"/>
  <c r="EV94" i="1" s="1"/>
  <c r="FH95" i="2"/>
  <c r="FW95" i="2"/>
  <c r="EZ96" i="2"/>
  <c r="FK96" i="2"/>
  <c r="FY96" i="2"/>
  <c r="EZ97" i="2"/>
  <c r="FM97" i="2"/>
  <c r="GA97" i="2"/>
  <c r="FA98" i="2"/>
  <c r="FO98" i="2"/>
  <c r="GA98" i="2"/>
  <c r="FC99" i="2"/>
  <c r="FQ99" i="2"/>
  <c r="GB99" i="2"/>
  <c r="FE100" i="2"/>
  <c r="FQ100" i="2"/>
  <c r="GD100" i="2"/>
  <c r="ES100" i="2" s="1"/>
  <c r="FC101" i="2"/>
  <c r="FO101" i="2"/>
  <c r="FY101" i="2"/>
  <c r="GI101" i="2"/>
  <c r="FJ102" i="2"/>
  <c r="FT102" i="2"/>
  <c r="GD102" i="2"/>
  <c r="ES102" i="2" s="1"/>
  <c r="FE103" i="2"/>
  <c r="FO103" i="2"/>
  <c r="FX103" i="2"/>
  <c r="GG103" i="2"/>
  <c r="FE104" i="2"/>
  <c r="FO104" i="2"/>
  <c r="FX104" i="2"/>
  <c r="GG104" i="2"/>
  <c r="FE105" i="2"/>
  <c r="FN105" i="2"/>
  <c r="FW105" i="2"/>
  <c r="GF105" i="2"/>
  <c r="FE106" i="2"/>
  <c r="FN106" i="2"/>
  <c r="FW106" i="2"/>
  <c r="GF106" i="2"/>
  <c r="FD107" i="2"/>
  <c r="FM107" i="2"/>
  <c r="FV107" i="2"/>
  <c r="GF107" i="2"/>
  <c r="FD108" i="2"/>
  <c r="FM108" i="2"/>
  <c r="FV108" i="2"/>
  <c r="GE108" i="2"/>
  <c r="FC109" i="2"/>
  <c r="FL109" i="2"/>
  <c r="FV109" i="2"/>
  <c r="GE109" i="2"/>
  <c r="FC110" i="2"/>
  <c r="FL110" i="2"/>
  <c r="FU110" i="2"/>
  <c r="GD110" i="2"/>
  <c r="ES110" i="2" s="1"/>
  <c r="FB111" i="2"/>
  <c r="FL111" i="2"/>
  <c r="FU111" i="2"/>
  <c r="GD111" i="2"/>
  <c r="FA112" i="2"/>
  <c r="FI112" i="2"/>
  <c r="FQ112" i="2"/>
  <c r="FY112" i="2"/>
  <c r="GG112" i="2"/>
  <c r="FD113" i="2"/>
  <c r="FL113" i="2"/>
  <c r="FT113" i="2"/>
  <c r="GB113" i="2"/>
  <c r="GJ113" i="2"/>
  <c r="FG114" i="2"/>
  <c r="FO114" i="2"/>
  <c r="FW114" i="2"/>
  <c r="GE114" i="2"/>
  <c r="FB115" i="2"/>
  <c r="FJ115" i="2"/>
  <c r="FR115" i="2"/>
  <c r="FZ115" i="2"/>
  <c r="GH115" i="2"/>
  <c r="FE116" i="2"/>
  <c r="FM116" i="2"/>
  <c r="FU116" i="2"/>
  <c r="GC116" i="2"/>
  <c r="ER116" i="2" s="1"/>
  <c r="EV116" i="1" s="1"/>
  <c r="EZ117" i="2"/>
  <c r="FH117" i="2"/>
  <c r="FP117" i="2"/>
  <c r="FX117" i="2"/>
  <c r="GF117" i="2"/>
  <c r="FC118" i="2"/>
  <c r="FK118" i="2"/>
  <c r="FS118" i="2"/>
  <c r="GA118" i="2"/>
  <c r="GI118" i="2"/>
  <c r="FF119" i="2"/>
  <c r="FN119" i="2"/>
  <c r="FV119" i="2"/>
  <c r="GD119" i="2"/>
  <c r="ES119" i="2" s="1"/>
  <c r="EW119" i="1" s="1"/>
  <c r="FA120" i="2"/>
  <c r="FI120" i="2"/>
  <c r="FQ120" i="2"/>
  <c r="FY120" i="2"/>
  <c r="GG120" i="2"/>
  <c r="FD121" i="2"/>
  <c r="FL121" i="2"/>
  <c r="FT121" i="2"/>
  <c r="FG18" i="2"/>
  <c r="FS36" i="2"/>
  <c r="FM44" i="2"/>
  <c r="GD48" i="2"/>
  <c r="FE53" i="2"/>
  <c r="FU57" i="2"/>
  <c r="FW60" i="2"/>
  <c r="FS63" i="2"/>
  <c r="FU66" i="2"/>
  <c r="FL69" i="2"/>
  <c r="FK71" i="2"/>
  <c r="FH73" i="2"/>
  <c r="EZ75" i="2"/>
  <c r="GF76" i="2"/>
  <c r="FG78" i="2"/>
  <c r="FL79" i="2"/>
  <c r="FN80" i="2"/>
  <c r="FM81" i="2"/>
  <c r="FM82" i="2"/>
  <c r="FM83" i="2"/>
  <c r="FI84" i="2"/>
  <c r="FD85" i="2"/>
  <c r="GJ85" i="2"/>
  <c r="GE86" i="2"/>
  <c r="FZ87" i="2"/>
  <c r="FU88" i="2"/>
  <c r="FP89" i="2"/>
  <c r="FK90" i="2"/>
  <c r="FF91" i="2"/>
  <c r="FA92" i="2"/>
  <c r="GG92" i="2"/>
  <c r="GB93" i="2"/>
  <c r="FW94" i="2"/>
  <c r="FR95" i="2"/>
  <c r="FH96" i="2"/>
  <c r="GG96" i="2"/>
  <c r="FU97" i="2"/>
  <c r="FI98" i="2"/>
  <c r="GI98" i="2"/>
  <c r="FY99" i="2"/>
  <c r="FM100" i="2"/>
  <c r="EZ101" i="2"/>
  <c r="FT101" i="2"/>
  <c r="FE102" i="2"/>
  <c r="GA102" i="2"/>
  <c r="FJ103" i="2"/>
  <c r="GD103" i="2"/>
  <c r="ES103" i="2" s="1"/>
  <c r="EW103" i="1" s="1"/>
  <c r="FK104" i="2"/>
  <c r="GC104" i="2"/>
  <c r="FK105" i="2"/>
  <c r="GC105" i="2"/>
  <c r="ER105" i="2" s="1"/>
  <c r="EV105" i="1" s="1"/>
  <c r="FJ106" i="2"/>
  <c r="GC106" i="2"/>
  <c r="ER106" i="2" s="1"/>
  <c r="EV106" i="1" s="1"/>
  <c r="FJ107" i="2"/>
  <c r="GB107" i="2"/>
  <c r="FI108" i="2"/>
  <c r="GB108" i="2"/>
  <c r="FI109" i="2"/>
  <c r="FZ109" i="2"/>
  <c r="FA110" i="2"/>
  <c r="FM110" i="2"/>
  <c r="FZ110" i="2"/>
  <c r="EZ111" i="2"/>
  <c r="FM111" i="2"/>
  <c r="FY111" i="2"/>
  <c r="GJ111" i="2"/>
  <c r="FJ112" i="2"/>
  <c r="FU112" i="2"/>
  <c r="GE112" i="2"/>
  <c r="FE113" i="2"/>
  <c r="FP113" i="2"/>
  <c r="FZ113" i="2"/>
  <c r="EZ114" i="2"/>
  <c r="FK114" i="2"/>
  <c r="FU114" i="2"/>
  <c r="GF114" i="2"/>
  <c r="FF115" i="2"/>
  <c r="FP115" i="2"/>
  <c r="GA115" i="2"/>
  <c r="FA116" i="2"/>
  <c r="FK116" i="2"/>
  <c r="FV116" i="2"/>
  <c r="GG116" i="2"/>
  <c r="FF117" i="2"/>
  <c r="FQ117" i="2"/>
  <c r="GB117" i="2"/>
  <c r="FA118" i="2"/>
  <c r="FL118" i="2"/>
  <c r="FW118" i="2"/>
  <c r="GG118" i="2"/>
  <c r="FG119" i="2"/>
  <c r="FR119" i="2"/>
  <c r="GB119" i="2"/>
  <c r="FB120" i="2"/>
  <c r="FM120" i="2"/>
  <c r="FW120" i="2"/>
  <c r="GH120" i="2"/>
  <c r="FH121" i="2"/>
  <c r="FR121" i="2"/>
  <c r="GB121" i="2"/>
  <c r="EZ122" i="2"/>
  <c r="FH122" i="2"/>
  <c r="FP122" i="2"/>
  <c r="FX122" i="2"/>
  <c r="GF122" i="2"/>
  <c r="FC123" i="2"/>
  <c r="FK123" i="2"/>
  <c r="FS123" i="2"/>
  <c r="GA123" i="2"/>
  <c r="GI123" i="2"/>
  <c r="FF124" i="2"/>
  <c r="FN124" i="2"/>
  <c r="FV124" i="2"/>
  <c r="GD124" i="2"/>
  <c r="FA125" i="2"/>
  <c r="FI125" i="2"/>
  <c r="FQ125" i="2"/>
  <c r="FY125" i="2"/>
  <c r="GG125" i="2"/>
  <c r="FD126" i="2"/>
  <c r="FL126" i="2"/>
  <c r="FT126" i="2"/>
  <c r="GB126" i="2"/>
  <c r="GJ126" i="2"/>
  <c r="FG127" i="2"/>
  <c r="FO127" i="2"/>
  <c r="FW127" i="2"/>
  <c r="GE127" i="2"/>
  <c r="FB128" i="2"/>
  <c r="FJ128" i="2"/>
  <c r="FR128" i="2"/>
  <c r="FZ128" i="2"/>
  <c r="GH128" i="2"/>
  <c r="FE129" i="2"/>
  <c r="FM129" i="2"/>
  <c r="FU129" i="2"/>
  <c r="GC129" i="2"/>
  <c r="EZ130" i="2"/>
  <c r="FH130" i="2"/>
  <c r="FP130" i="2"/>
  <c r="FX130" i="2"/>
  <c r="GF130" i="2"/>
  <c r="FC131" i="2"/>
  <c r="FK131" i="2"/>
  <c r="FS131" i="2"/>
  <c r="GA131" i="2"/>
  <c r="GI131" i="2"/>
  <c r="FF132" i="2"/>
  <c r="FN132" i="2"/>
  <c r="FV132" i="2"/>
  <c r="GD132" i="2"/>
  <c r="FA133" i="2"/>
  <c r="FI133" i="2"/>
  <c r="FQ133" i="2"/>
  <c r="FY133" i="2"/>
  <c r="GG133" i="2"/>
  <c r="FD134" i="2"/>
  <c r="FL134" i="2"/>
  <c r="FT134" i="2"/>
  <c r="GB134" i="2"/>
  <c r="GJ134" i="2"/>
  <c r="FG135" i="2"/>
  <c r="FO135" i="2"/>
  <c r="FW135" i="2"/>
  <c r="GE135" i="2"/>
  <c r="FB136" i="2"/>
  <c r="FJ136" i="2"/>
  <c r="FR136" i="2"/>
  <c r="FZ136" i="2"/>
  <c r="GH136" i="2"/>
  <c r="FE137" i="2"/>
  <c r="FM137" i="2"/>
  <c r="FU137" i="2"/>
  <c r="GC137" i="2"/>
  <c r="ER137" i="2" s="1"/>
  <c r="EV137" i="1" s="1"/>
  <c r="EZ138" i="2"/>
  <c r="FH138" i="2"/>
  <c r="FP138" i="2"/>
  <c r="FX138" i="2"/>
  <c r="GF138" i="2"/>
  <c r="FC139" i="2"/>
  <c r="FK139" i="2"/>
  <c r="FS139" i="2"/>
  <c r="GA139" i="2"/>
  <c r="GI139" i="2"/>
  <c r="FF140" i="2"/>
  <c r="FN140" i="2"/>
  <c r="FV140" i="2"/>
  <c r="GD140" i="2"/>
  <c r="FA141" i="2"/>
  <c r="FI141" i="2"/>
  <c r="FQ141" i="2"/>
  <c r="FY141" i="2"/>
  <c r="GG141" i="2"/>
  <c r="FD142" i="2"/>
  <c r="FL142" i="2"/>
  <c r="FT142" i="2"/>
  <c r="GB142" i="2"/>
  <c r="GJ142" i="2"/>
  <c r="FG143" i="2"/>
  <c r="FO143" i="2"/>
  <c r="FW143" i="2"/>
  <c r="GE143" i="2"/>
  <c r="FB144" i="2"/>
  <c r="FJ144" i="2"/>
  <c r="FR144" i="2"/>
  <c r="FZ144" i="2"/>
  <c r="GH144" i="2"/>
  <c r="FE145" i="2"/>
  <c r="FM145" i="2"/>
  <c r="FU145" i="2"/>
  <c r="GC145" i="2"/>
  <c r="EZ146" i="2"/>
  <c r="FH146" i="2"/>
  <c r="FP146" i="2"/>
  <c r="FX146" i="2"/>
  <c r="GF146" i="2"/>
  <c r="FC147" i="2"/>
  <c r="FK147" i="2"/>
  <c r="FS147" i="2"/>
  <c r="GA147" i="2"/>
  <c r="GI147" i="2"/>
  <c r="FF148" i="2"/>
  <c r="FN148" i="2"/>
  <c r="FV148" i="2"/>
  <c r="GD148" i="2"/>
  <c r="FA149" i="2"/>
  <c r="FI149" i="2"/>
  <c r="FQ149" i="2"/>
  <c r="FY149" i="2"/>
  <c r="GG149" i="2"/>
  <c r="FD150" i="2"/>
  <c r="FL150" i="2"/>
  <c r="FT150" i="2"/>
  <c r="GB150" i="2"/>
  <c r="GJ150" i="2"/>
  <c r="FG151" i="2"/>
  <c r="FO151" i="2"/>
  <c r="FW151" i="2"/>
  <c r="GE151" i="2"/>
  <c r="FB152" i="2"/>
  <c r="FJ152" i="2"/>
  <c r="FR152" i="2"/>
  <c r="FZ152" i="2"/>
  <c r="GH152" i="2"/>
  <c r="FE153" i="2"/>
  <c r="FM153" i="2"/>
  <c r="FU153" i="2"/>
  <c r="GC153" i="2"/>
  <c r="EZ154" i="2"/>
  <c r="FH154" i="2"/>
  <c r="FP154" i="2"/>
  <c r="FX154" i="2"/>
  <c r="GF154" i="2"/>
  <c r="FC155" i="2"/>
  <c r="FK155" i="2"/>
  <c r="FS155" i="2"/>
  <c r="GA155" i="2"/>
  <c r="GI155" i="2"/>
  <c r="FF156" i="2"/>
  <c r="FN156" i="2"/>
  <c r="FV156" i="2"/>
  <c r="GD156" i="2"/>
  <c r="FA157" i="2"/>
  <c r="FI157" i="2"/>
  <c r="FQ157" i="2"/>
  <c r="FY157" i="2"/>
  <c r="GG157" i="2"/>
  <c r="FD158" i="2"/>
  <c r="FL158" i="2"/>
  <c r="FT158" i="2"/>
  <c r="GB158" i="2"/>
  <c r="GJ158" i="2"/>
  <c r="FG159" i="2"/>
  <c r="FO159" i="2"/>
  <c r="FW159" i="2"/>
  <c r="GE159" i="2"/>
  <c r="FB160" i="2"/>
  <c r="FJ160" i="2"/>
  <c r="FR160" i="2"/>
  <c r="FZ160" i="2"/>
  <c r="GH160" i="2"/>
  <c r="FE161" i="2"/>
  <c r="FM161" i="2"/>
  <c r="FU161" i="2"/>
  <c r="GC161" i="2"/>
  <c r="EZ162" i="2"/>
  <c r="FH162" i="2"/>
  <c r="FP162" i="2"/>
  <c r="FX162" i="2"/>
  <c r="GF162" i="2"/>
  <c r="FC163" i="2"/>
  <c r="FK163" i="2"/>
  <c r="FS163" i="2"/>
  <c r="GA163" i="2"/>
  <c r="GI163" i="2"/>
  <c r="FF164" i="2"/>
  <c r="FN164" i="2"/>
  <c r="FV164" i="2"/>
  <c r="GD164" i="2"/>
  <c r="FA165" i="2"/>
  <c r="FI165" i="2"/>
  <c r="FQ165" i="2"/>
  <c r="FY165" i="2"/>
  <c r="GG165" i="2"/>
  <c r="FD166" i="2"/>
  <c r="FL166" i="2"/>
  <c r="FT166" i="2"/>
  <c r="GB166" i="2"/>
  <c r="GJ166" i="2"/>
  <c r="FG167" i="2"/>
  <c r="FO167" i="2"/>
  <c r="FW167" i="2"/>
  <c r="GE167" i="2"/>
  <c r="FB168" i="2"/>
  <c r="FJ168" i="2"/>
  <c r="FR168" i="2"/>
  <c r="FZ168" i="2"/>
  <c r="GH168" i="2"/>
  <c r="FE169" i="2"/>
  <c r="FM169" i="2"/>
  <c r="FU169" i="2"/>
  <c r="GC169" i="2"/>
  <c r="EZ170" i="2"/>
  <c r="FH170" i="2"/>
  <c r="FP170" i="2"/>
  <c r="FX170" i="2"/>
  <c r="GF170" i="2"/>
  <c r="FC171" i="2"/>
  <c r="FK171" i="2"/>
  <c r="FS171" i="2"/>
  <c r="GA171" i="2"/>
  <c r="GI171" i="2"/>
  <c r="FF172" i="2"/>
  <c r="FN172" i="2"/>
  <c r="FV172" i="2"/>
  <c r="GD172" i="2"/>
  <c r="FA173" i="2"/>
  <c r="FI173" i="2"/>
  <c r="FQ173" i="2"/>
  <c r="FY173" i="2"/>
  <c r="GG173" i="2"/>
  <c r="GI21" i="2"/>
  <c r="FA38" i="2"/>
  <c r="GD44" i="2"/>
  <c r="FJ49" i="2"/>
  <c r="FZ53" i="2"/>
  <c r="GJ57" i="2"/>
  <c r="FA61" i="2"/>
  <c r="FA64" i="2"/>
  <c r="GF66" i="2"/>
  <c r="FX69" i="2"/>
  <c r="FT71" i="2"/>
  <c r="FO73" i="2"/>
  <c r="FI75" i="2"/>
  <c r="FD77" i="2"/>
  <c r="FL78" i="2"/>
  <c r="FR79" i="2"/>
  <c r="FR80" i="2"/>
  <c r="FR81" i="2"/>
  <c r="FR82" i="2"/>
  <c r="FQ83" i="2"/>
  <c r="FM84" i="2"/>
  <c r="FH85" i="2"/>
  <c r="FC86" i="2"/>
  <c r="GI86" i="2"/>
  <c r="GD87" i="2"/>
  <c r="FY88" i="2"/>
  <c r="FT89" i="2"/>
  <c r="FO90" i="2"/>
  <c r="FJ91" i="2"/>
  <c r="FE92" i="2"/>
  <c r="EZ93" i="2"/>
  <c r="GF93" i="2"/>
  <c r="GA94" i="2"/>
  <c r="FU95" i="2"/>
  <c r="FI96" i="2"/>
  <c r="GH96" i="2"/>
  <c r="FV97" i="2"/>
  <c r="FK98" i="2"/>
  <c r="FA99" i="2"/>
  <c r="FZ99" i="2"/>
  <c r="FN100" i="2"/>
  <c r="FA101" i="2"/>
  <c r="FW101" i="2"/>
  <c r="FF102" i="2"/>
  <c r="GB102" i="2"/>
  <c r="FM103" i="2"/>
  <c r="GE103" i="2"/>
  <c r="FL104" i="2"/>
  <c r="GE104" i="2"/>
  <c r="FL105" i="2"/>
  <c r="GD105" i="2"/>
  <c r="ES105" i="2" s="1"/>
  <c r="EW105" i="1" s="1"/>
  <c r="FK106" i="2"/>
  <c r="GD106" i="2"/>
  <c r="ES106" i="2" s="1"/>
  <c r="EW106" i="1" s="1"/>
  <c r="FK107" i="2"/>
  <c r="GC107" i="2"/>
  <c r="ER107" i="2" s="1"/>
  <c r="EV107" i="1" s="1"/>
  <c r="FK108" i="2"/>
  <c r="GC108" i="2"/>
  <c r="FJ109" i="2"/>
  <c r="GA109" i="2"/>
  <c r="FB110" i="2"/>
  <c r="FO110" i="2"/>
  <c r="GA110" i="2"/>
  <c r="FA111" i="2"/>
  <c r="FO111" i="2"/>
  <c r="FZ111" i="2"/>
  <c r="EZ112" i="2"/>
  <c r="FL112" i="2"/>
  <c r="FV112" i="2"/>
  <c r="GF112" i="2"/>
  <c r="FG113" i="2"/>
  <c r="FQ113" i="2"/>
  <c r="GA113" i="2"/>
  <c r="FB114" i="2"/>
  <c r="FL114" i="2"/>
  <c r="FV114" i="2"/>
  <c r="GH114" i="2"/>
  <c r="FG115" i="2"/>
  <c r="FQ115" i="2"/>
  <c r="GC115" i="2"/>
  <c r="ER115" i="2" s="1"/>
  <c r="EV115" i="1" s="1"/>
  <c r="FB116" i="2"/>
  <c r="FL116" i="2"/>
  <c r="FX116" i="2"/>
  <c r="GH116" i="2"/>
  <c r="FG117" i="2"/>
  <c r="FS117" i="2"/>
  <c r="GC117" i="2"/>
  <c r="FB118" i="2"/>
  <c r="FN118" i="2"/>
  <c r="FX118" i="2"/>
  <c r="GH118" i="2"/>
  <c r="FI119" i="2"/>
  <c r="FS119" i="2"/>
  <c r="GC119" i="2"/>
  <c r="ER119" i="2" s="1"/>
  <c r="EV119" i="1" s="1"/>
  <c r="FD120" i="2"/>
  <c r="FN120" i="2"/>
  <c r="FX120" i="2"/>
  <c r="GJ120" i="2"/>
  <c r="FI121" i="2"/>
  <c r="FS121" i="2"/>
  <c r="GC121" i="2"/>
  <c r="ER121" i="2" s="1"/>
  <c r="EV121" i="1" s="1"/>
  <c r="FA122" i="2"/>
  <c r="FI122" i="2"/>
  <c r="FQ122" i="2"/>
  <c r="FY122" i="2"/>
  <c r="GG122" i="2"/>
  <c r="FD123" i="2"/>
  <c r="FL123" i="2"/>
  <c r="FT123" i="2"/>
  <c r="GB123" i="2"/>
  <c r="GJ123" i="2"/>
  <c r="FG124" i="2"/>
  <c r="FO124" i="2"/>
  <c r="FW124" i="2"/>
  <c r="GE124" i="2"/>
  <c r="FB125" i="2"/>
  <c r="FJ125" i="2"/>
  <c r="FR125" i="2"/>
  <c r="FZ125" i="2"/>
  <c r="GH125" i="2"/>
  <c r="FE126" i="2"/>
  <c r="FM126" i="2"/>
  <c r="FU126" i="2"/>
  <c r="GC126" i="2"/>
  <c r="EZ127" i="2"/>
  <c r="FH127" i="2"/>
  <c r="FP127" i="2"/>
  <c r="FX127" i="2"/>
  <c r="GF127" i="2"/>
  <c r="FC128" i="2"/>
  <c r="FK128" i="2"/>
  <c r="FS128" i="2"/>
  <c r="GA128" i="2"/>
  <c r="GI128" i="2"/>
  <c r="FF129" i="2"/>
  <c r="FN129" i="2"/>
  <c r="FV129" i="2"/>
  <c r="GD129" i="2"/>
  <c r="FA130" i="2"/>
  <c r="FI130" i="2"/>
  <c r="FQ130" i="2"/>
  <c r="FY130" i="2"/>
  <c r="GG130" i="2"/>
  <c r="FD131" i="2"/>
  <c r="FL131" i="2"/>
  <c r="FT131" i="2"/>
  <c r="GB131" i="2"/>
  <c r="GJ131" i="2"/>
  <c r="FG132" i="2"/>
  <c r="FO132" i="2"/>
  <c r="FW132" i="2"/>
  <c r="GE132" i="2"/>
  <c r="FB133" i="2"/>
  <c r="FJ133" i="2"/>
  <c r="FR133" i="2"/>
  <c r="FZ133" i="2"/>
  <c r="GH133" i="2"/>
  <c r="FE134" i="2"/>
  <c r="FM134" i="2"/>
  <c r="FU134" i="2"/>
  <c r="GC134" i="2"/>
  <c r="EZ135" i="2"/>
  <c r="FH135" i="2"/>
  <c r="FP135" i="2"/>
  <c r="FX135" i="2"/>
  <c r="GF135" i="2"/>
  <c r="FC136" i="2"/>
  <c r="FK136" i="2"/>
  <c r="FS136" i="2"/>
  <c r="GA136" i="2"/>
  <c r="GI136" i="2"/>
  <c r="FF137" i="2"/>
  <c r="FN137" i="2"/>
  <c r="FV137" i="2"/>
  <c r="GD137" i="2"/>
  <c r="ES137" i="2" s="1"/>
  <c r="EW137" i="1" s="1"/>
  <c r="FA138" i="2"/>
  <c r="FI138" i="2"/>
  <c r="FQ138" i="2"/>
  <c r="FY138" i="2"/>
  <c r="GG138" i="2"/>
  <c r="FD139" i="2"/>
  <c r="FL139" i="2"/>
  <c r="FT139" i="2"/>
  <c r="GB139" i="2"/>
  <c r="GJ139" i="2"/>
  <c r="FG140" i="2"/>
  <c r="FO140" i="2"/>
  <c r="FW140" i="2"/>
  <c r="GE140" i="2"/>
  <c r="FB141" i="2"/>
  <c r="FJ141" i="2"/>
  <c r="FR141" i="2"/>
  <c r="FZ141" i="2"/>
  <c r="GH141" i="2"/>
  <c r="FE142" i="2"/>
  <c r="FM142" i="2"/>
  <c r="FU142" i="2"/>
  <c r="GC142" i="2"/>
  <c r="EZ143" i="2"/>
  <c r="FH143" i="2"/>
  <c r="FP143" i="2"/>
  <c r="FX143" i="2"/>
  <c r="GF143" i="2"/>
  <c r="FC144" i="2"/>
  <c r="FK144" i="2"/>
  <c r="FS144" i="2"/>
  <c r="GA144" i="2"/>
  <c r="GI144" i="2"/>
  <c r="FF145" i="2"/>
  <c r="FN145" i="2"/>
  <c r="FV145" i="2"/>
  <c r="GD145" i="2"/>
  <c r="FA146" i="2"/>
  <c r="FI146" i="2"/>
  <c r="FQ146" i="2"/>
  <c r="FY146" i="2"/>
  <c r="GG146" i="2"/>
  <c r="FD147" i="2"/>
  <c r="FL147" i="2"/>
  <c r="FT147" i="2"/>
  <c r="GB147" i="2"/>
  <c r="GJ147" i="2"/>
  <c r="FG148" i="2"/>
  <c r="FO148" i="2"/>
  <c r="FW148" i="2"/>
  <c r="GE148" i="2"/>
  <c r="FB149" i="2"/>
  <c r="FJ149" i="2"/>
  <c r="FR149" i="2"/>
  <c r="FZ149" i="2"/>
  <c r="GH149" i="2"/>
  <c r="FE150" i="2"/>
  <c r="FM150" i="2"/>
  <c r="FU150" i="2"/>
  <c r="GC150" i="2"/>
  <c r="EZ151" i="2"/>
  <c r="FH151" i="2"/>
  <c r="FP151" i="2"/>
  <c r="FX151" i="2"/>
  <c r="GF151" i="2"/>
  <c r="FC152" i="2"/>
  <c r="FK152" i="2"/>
  <c r="FS152" i="2"/>
  <c r="GA152" i="2"/>
  <c r="GI152" i="2"/>
  <c r="FF153" i="2"/>
  <c r="FN153" i="2"/>
  <c r="FV153" i="2"/>
  <c r="GD153" i="2"/>
  <c r="FA154" i="2"/>
  <c r="FI154" i="2"/>
  <c r="FQ154" i="2"/>
  <c r="FY154" i="2"/>
  <c r="GG154" i="2"/>
  <c r="FD155" i="2"/>
  <c r="FL155" i="2"/>
  <c r="FT155" i="2"/>
  <c r="GB155" i="2"/>
  <c r="GJ155" i="2"/>
  <c r="FG156" i="2"/>
  <c r="FO156" i="2"/>
  <c r="FW156" i="2"/>
  <c r="GE156" i="2"/>
  <c r="FB157" i="2"/>
  <c r="FJ157" i="2"/>
  <c r="FR157" i="2"/>
  <c r="FZ157" i="2"/>
  <c r="GH157" i="2"/>
  <c r="FE158" i="2"/>
  <c r="FM158" i="2"/>
  <c r="FU158" i="2"/>
  <c r="GC158" i="2"/>
  <c r="EZ159" i="2"/>
  <c r="FH159" i="2"/>
  <c r="FP159" i="2"/>
  <c r="FX159" i="2"/>
  <c r="GF159" i="2"/>
  <c r="FC160" i="2"/>
  <c r="FK160" i="2"/>
  <c r="FS160" i="2"/>
  <c r="GA160" i="2"/>
  <c r="GI160" i="2"/>
  <c r="FF161" i="2"/>
  <c r="FN161" i="2"/>
  <c r="FV161" i="2"/>
  <c r="GD161" i="2"/>
  <c r="FA162" i="2"/>
  <c r="FI162" i="2"/>
  <c r="FQ162" i="2"/>
  <c r="FY162" i="2"/>
  <c r="GG162" i="2"/>
  <c r="FD163" i="2"/>
  <c r="FL163" i="2"/>
  <c r="FT163" i="2"/>
  <c r="GB163" i="2"/>
  <c r="GJ163" i="2"/>
  <c r="FG164" i="2"/>
  <c r="FO164" i="2"/>
  <c r="FW164" i="2"/>
  <c r="GE164" i="2"/>
  <c r="FB165" i="2"/>
  <c r="FJ165" i="2"/>
  <c r="FR165" i="2"/>
  <c r="FZ165" i="2"/>
  <c r="GH165" i="2"/>
  <c r="FE166" i="2"/>
  <c r="FM166" i="2"/>
  <c r="FU166" i="2"/>
  <c r="GC166" i="2"/>
  <c r="EZ167" i="2"/>
  <c r="FH167" i="2"/>
  <c r="FP167" i="2"/>
  <c r="FX167" i="2"/>
  <c r="GF167" i="2"/>
  <c r="FC168" i="2"/>
  <c r="FK168" i="2"/>
  <c r="FS168" i="2"/>
  <c r="GA168" i="2"/>
  <c r="GI168" i="2"/>
  <c r="FF169" i="2"/>
  <c r="FN169" i="2"/>
  <c r="FV169" i="2"/>
  <c r="GD169" i="2"/>
  <c r="FA170" i="2"/>
  <c r="FI170" i="2"/>
  <c r="FQ170" i="2"/>
  <c r="FY170" i="2"/>
  <c r="GG170" i="2"/>
  <c r="FD171" i="2"/>
  <c r="FL171" i="2"/>
  <c r="FT171" i="2"/>
  <c r="GB171" i="2"/>
  <c r="GJ171" i="2"/>
  <c r="FG172" i="2"/>
  <c r="FO172" i="2"/>
  <c r="FW172" i="2"/>
  <c r="GE172" i="2"/>
  <c r="FV23" i="2"/>
  <c r="FP38" i="2"/>
  <c r="FE45" i="2"/>
  <c r="FU49" i="2"/>
  <c r="FA54" i="2"/>
  <c r="FG58" i="2"/>
  <c r="FB61" i="2"/>
  <c r="FB64" i="2"/>
  <c r="GJ66" i="2"/>
  <c r="FY69" i="2"/>
  <c r="FU71" i="2"/>
  <c r="FQ73" i="2"/>
  <c r="FM75" i="2"/>
  <c r="FE77" i="2"/>
  <c r="FN78" i="2"/>
  <c r="FS79" i="2"/>
  <c r="FT80" i="2"/>
  <c r="FS81" i="2"/>
  <c r="FS82" i="2"/>
  <c r="FR83" i="2"/>
  <c r="FN84" i="2"/>
  <c r="FI85" i="2"/>
  <c r="FD86" i="2"/>
  <c r="GJ86" i="2"/>
  <c r="GE87" i="2"/>
  <c r="FZ88" i="2"/>
  <c r="FU89" i="2"/>
  <c r="FP90" i="2"/>
  <c r="FK91" i="2"/>
  <c r="FF92" i="2"/>
  <c r="FA93" i="2"/>
  <c r="GG93" i="2"/>
  <c r="GB94" i="2"/>
  <c r="FV95" i="2"/>
  <c r="FJ96" i="2"/>
  <c r="GI96" i="2"/>
  <c r="FX97" i="2"/>
  <c r="FN98" i="2"/>
  <c r="FB99" i="2"/>
  <c r="GA99" i="2"/>
  <c r="FO100" i="2"/>
  <c r="FB101" i="2"/>
  <c r="FX101" i="2"/>
  <c r="FG102" i="2"/>
  <c r="GC102" i="2"/>
  <c r="ER102" i="2" s="1"/>
  <c r="EV102" i="1" s="1"/>
  <c r="FN103" i="2"/>
  <c r="GF103" i="2"/>
  <c r="FM104" i="2"/>
  <c r="GF104" i="2"/>
  <c r="FM105" i="2"/>
  <c r="GE105" i="2"/>
  <c r="ET105" i="2" s="1"/>
  <c r="EX105" i="1" s="1"/>
  <c r="FM106" i="2"/>
  <c r="GE106" i="2"/>
  <c r="ET106" i="2" s="1"/>
  <c r="EX106" i="1" s="1"/>
  <c r="FL107" i="2"/>
  <c r="GD107" i="2"/>
  <c r="ES107" i="2" s="1"/>
  <c r="EW107" i="1" s="1"/>
  <c r="FL108" i="2"/>
  <c r="GD108" i="2"/>
  <c r="FK109" i="2"/>
  <c r="GB109" i="2"/>
  <c r="FD110" i="2"/>
  <c r="FQ110" i="2"/>
  <c r="GB110" i="2"/>
  <c r="FD111" i="2"/>
  <c r="FP111" i="2"/>
  <c r="GB111" i="2"/>
  <c r="FB112" i="2"/>
  <c r="FM112" i="2"/>
  <c r="FW112" i="2"/>
  <c r="GH112" i="2"/>
  <c r="FH113" i="2"/>
  <c r="FR113" i="2"/>
  <c r="GC113" i="2"/>
  <c r="FC114" i="2"/>
  <c r="FM114" i="2"/>
  <c r="FX114" i="2"/>
  <c r="GI114" i="2"/>
  <c r="FH115" i="2"/>
  <c r="FS115" i="2"/>
  <c r="GD115" i="2"/>
  <c r="ES115" i="2" s="1"/>
  <c r="EW115" i="1" s="1"/>
  <c r="FC116" i="2"/>
  <c r="FN116" i="2"/>
  <c r="FY116" i="2"/>
  <c r="GI116" i="2"/>
  <c r="FI117" i="2"/>
  <c r="FT117" i="2"/>
  <c r="GD117" i="2"/>
  <c r="FD118" i="2"/>
  <c r="FO118" i="2"/>
  <c r="FY118" i="2"/>
  <c r="GJ118" i="2"/>
  <c r="FJ119" i="2"/>
  <c r="FT119" i="2"/>
  <c r="GE119" i="2"/>
  <c r="FE120" i="2"/>
  <c r="FO120" i="2"/>
  <c r="FZ120" i="2"/>
  <c r="EZ121" i="2"/>
  <c r="FJ121" i="2"/>
  <c r="FU121" i="2"/>
  <c r="GE121" i="2"/>
  <c r="FB122" i="2"/>
  <c r="FJ122" i="2"/>
  <c r="FR122" i="2"/>
  <c r="FZ122" i="2"/>
  <c r="GH122" i="2"/>
  <c r="FE123" i="2"/>
  <c r="FM123" i="2"/>
  <c r="FU123" i="2"/>
  <c r="GC123" i="2"/>
  <c r="ER123" i="2" s="1"/>
  <c r="EV123" i="1" s="1"/>
  <c r="EZ124" i="2"/>
  <c r="FH124" i="2"/>
  <c r="FP124" i="2"/>
  <c r="FX124" i="2"/>
  <c r="GF124" i="2"/>
  <c r="FC125" i="2"/>
  <c r="FK125" i="2"/>
  <c r="FS125" i="2"/>
  <c r="GA125" i="2"/>
  <c r="GI125" i="2"/>
  <c r="FF126" i="2"/>
  <c r="FN126" i="2"/>
  <c r="FV126" i="2"/>
  <c r="GD126" i="2"/>
  <c r="FA127" i="2"/>
  <c r="FI127" i="2"/>
  <c r="FQ127" i="2"/>
  <c r="FY127" i="2"/>
  <c r="GG127" i="2"/>
  <c r="FD128" i="2"/>
  <c r="FL128" i="2"/>
  <c r="FT128" i="2"/>
  <c r="GB128" i="2"/>
  <c r="GJ128" i="2"/>
  <c r="FG129" i="2"/>
  <c r="FO129" i="2"/>
  <c r="FW129" i="2"/>
  <c r="GE129" i="2"/>
  <c r="FB130" i="2"/>
  <c r="FJ130" i="2"/>
  <c r="FR130" i="2"/>
  <c r="FZ130" i="2"/>
  <c r="GH130" i="2"/>
  <c r="FE131" i="2"/>
  <c r="FM131" i="2"/>
  <c r="FU131" i="2"/>
  <c r="GC131" i="2"/>
  <c r="EZ132" i="2"/>
  <c r="FH132" i="2"/>
  <c r="FP132" i="2"/>
  <c r="FX132" i="2"/>
  <c r="GF132" i="2"/>
  <c r="FC133" i="2"/>
  <c r="FK133" i="2"/>
  <c r="FS133" i="2"/>
  <c r="GA133" i="2"/>
  <c r="GI133" i="2"/>
  <c r="FF134" i="2"/>
  <c r="FN134" i="2"/>
  <c r="FV134" i="2"/>
  <c r="GD134" i="2"/>
  <c r="FA135" i="2"/>
  <c r="FI135" i="2"/>
  <c r="FQ135" i="2"/>
  <c r="FY135" i="2"/>
  <c r="GG135" i="2"/>
  <c r="FD136" i="2"/>
  <c r="FL136" i="2"/>
  <c r="FT136" i="2"/>
  <c r="GB136" i="2"/>
  <c r="GJ136" i="2"/>
  <c r="FG137" i="2"/>
  <c r="FO137" i="2"/>
  <c r="FW137" i="2"/>
  <c r="GE137" i="2"/>
  <c r="ET137" i="2" s="1"/>
  <c r="EX137" i="1" s="1"/>
  <c r="FB138" i="2"/>
  <c r="FJ138" i="2"/>
  <c r="FR138" i="2"/>
  <c r="FZ138" i="2"/>
  <c r="GH138" i="2"/>
  <c r="FE139" i="2"/>
  <c r="FM139" i="2"/>
  <c r="FU139" i="2"/>
  <c r="GC139" i="2"/>
  <c r="ER139" i="2" s="1"/>
  <c r="EV139" i="1" s="1"/>
  <c r="EZ140" i="2"/>
  <c r="FH140" i="2"/>
  <c r="FP140" i="2"/>
  <c r="FX140" i="2"/>
  <c r="GF140" i="2"/>
  <c r="FC141" i="2"/>
  <c r="FK141" i="2"/>
  <c r="FS141" i="2"/>
  <c r="GA141" i="2"/>
  <c r="GI141" i="2"/>
  <c r="FF142" i="2"/>
  <c r="FN142" i="2"/>
  <c r="FV142" i="2"/>
  <c r="GD142" i="2"/>
  <c r="FA143" i="2"/>
  <c r="FI143" i="2"/>
  <c r="FQ143" i="2"/>
  <c r="FY143" i="2"/>
  <c r="GG143" i="2"/>
  <c r="FD144" i="2"/>
  <c r="FL144" i="2"/>
  <c r="FT144" i="2"/>
  <c r="GB144" i="2"/>
  <c r="GJ144" i="2"/>
  <c r="FG145" i="2"/>
  <c r="FO145" i="2"/>
  <c r="FW145" i="2"/>
  <c r="GE145" i="2"/>
  <c r="FB146" i="2"/>
  <c r="FJ146" i="2"/>
  <c r="FR146" i="2"/>
  <c r="FZ146" i="2"/>
  <c r="GH146" i="2"/>
  <c r="FE147" i="2"/>
  <c r="FM147" i="2"/>
  <c r="FU147" i="2"/>
  <c r="GC147" i="2"/>
  <c r="EZ148" i="2"/>
  <c r="FH148" i="2"/>
  <c r="FP148" i="2"/>
  <c r="FX148" i="2"/>
  <c r="GF148" i="2"/>
  <c r="FC149" i="2"/>
  <c r="FK149" i="2"/>
  <c r="FS149" i="2"/>
  <c r="GA149" i="2"/>
  <c r="GI149" i="2"/>
  <c r="FF150" i="2"/>
  <c r="FN150" i="2"/>
  <c r="FV150" i="2"/>
  <c r="GD150" i="2"/>
  <c r="FA151" i="2"/>
  <c r="FI151" i="2"/>
  <c r="FQ151" i="2"/>
  <c r="FY151" i="2"/>
  <c r="GG151" i="2"/>
  <c r="FD152" i="2"/>
  <c r="FL152" i="2"/>
  <c r="FT152" i="2"/>
  <c r="GB152" i="2"/>
  <c r="GJ152" i="2"/>
  <c r="FG153" i="2"/>
  <c r="FO153" i="2"/>
  <c r="FW153" i="2"/>
  <c r="GE153" i="2"/>
  <c r="FB154" i="2"/>
  <c r="FJ154" i="2"/>
  <c r="FR154" i="2"/>
  <c r="FZ154" i="2"/>
  <c r="GH154" i="2"/>
  <c r="FE155" i="2"/>
  <c r="FM155" i="2"/>
  <c r="FU155" i="2"/>
  <c r="GC155" i="2"/>
  <c r="EZ156" i="2"/>
  <c r="FH156" i="2"/>
  <c r="FP156" i="2"/>
  <c r="FX156" i="2"/>
  <c r="GF156" i="2"/>
  <c r="FC157" i="2"/>
  <c r="FK157" i="2"/>
  <c r="FS157" i="2"/>
  <c r="GA157" i="2"/>
  <c r="GI157" i="2"/>
  <c r="FF158" i="2"/>
  <c r="FN158" i="2"/>
  <c r="FV158" i="2"/>
  <c r="GD158" i="2"/>
  <c r="FA159" i="2"/>
  <c r="FI159" i="2"/>
  <c r="FQ159" i="2"/>
  <c r="FY159" i="2"/>
  <c r="GG159" i="2"/>
  <c r="FD160" i="2"/>
  <c r="FL160" i="2"/>
  <c r="FT160" i="2"/>
  <c r="GB160" i="2"/>
  <c r="GJ160" i="2"/>
  <c r="FG161" i="2"/>
  <c r="FO161" i="2"/>
  <c r="FW161" i="2"/>
  <c r="GE161" i="2"/>
  <c r="FB162" i="2"/>
  <c r="FJ162" i="2"/>
  <c r="FR162" i="2"/>
  <c r="FZ162" i="2"/>
  <c r="GH162" i="2"/>
  <c r="FE163" i="2"/>
  <c r="FM163" i="2"/>
  <c r="FU163" i="2"/>
  <c r="GC163" i="2"/>
  <c r="EZ164" i="2"/>
  <c r="FH164" i="2"/>
  <c r="FP164" i="2"/>
  <c r="FX164" i="2"/>
  <c r="GF164" i="2"/>
  <c r="FC165" i="2"/>
  <c r="FK165" i="2"/>
  <c r="FS165" i="2"/>
  <c r="GA165" i="2"/>
  <c r="GI165" i="2"/>
  <c r="FF166" i="2"/>
  <c r="FN166" i="2"/>
  <c r="FV166" i="2"/>
  <c r="GD166" i="2"/>
  <c r="FA167" i="2"/>
  <c r="FI167" i="2"/>
  <c r="FQ167" i="2"/>
  <c r="FY167" i="2"/>
  <c r="GG167" i="2"/>
  <c r="FD168" i="2"/>
  <c r="FL168" i="2"/>
  <c r="FT168" i="2"/>
  <c r="GB168" i="2"/>
  <c r="GJ168" i="2"/>
  <c r="FG169" i="2"/>
  <c r="FO169" i="2"/>
  <c r="FW169" i="2"/>
  <c r="GE169" i="2"/>
  <c r="FB170" i="2"/>
  <c r="FJ170" i="2"/>
  <c r="FR170" i="2"/>
  <c r="FZ170" i="2"/>
  <c r="GH170" i="2"/>
  <c r="FE171" i="2"/>
  <c r="FM171" i="2"/>
  <c r="FU171" i="2"/>
  <c r="GC171" i="2"/>
  <c r="EZ172" i="2"/>
  <c r="FH172" i="2"/>
  <c r="FP172" i="2"/>
  <c r="FX172" i="2"/>
  <c r="GF172" i="2"/>
  <c r="EZ33" i="2"/>
  <c r="FW42" i="2"/>
  <c r="FO47" i="2"/>
  <c r="GA51" i="2"/>
  <c r="FG56" i="2"/>
  <c r="FW59" i="2"/>
  <c r="FX62" i="2"/>
  <c r="FT65" i="2"/>
  <c r="FQ68" i="2"/>
  <c r="FY70" i="2"/>
  <c r="FU72" i="2"/>
  <c r="FM74" i="2"/>
  <c r="FI76" i="2"/>
  <c r="GC77" i="2"/>
  <c r="GH78" i="2"/>
  <c r="FA80" i="2"/>
  <c r="FA81" i="2"/>
  <c r="EZ82" i="2"/>
  <c r="EZ83" i="2"/>
  <c r="GI83" i="2"/>
  <c r="GD84" i="2"/>
  <c r="FY85" i="2"/>
  <c r="FT86" i="2"/>
  <c r="FO87" i="2"/>
  <c r="FJ88" i="2"/>
  <c r="FE89" i="2"/>
  <c r="EZ90" i="2"/>
  <c r="GF90" i="2"/>
  <c r="GA91" i="2"/>
  <c r="FV92" i="2"/>
  <c r="FQ93" i="2"/>
  <c r="FL94" i="2"/>
  <c r="FG95" i="2"/>
  <c r="GH95" i="2"/>
  <c r="FX96" i="2"/>
  <c r="FL97" i="2"/>
  <c r="EZ98" i="2"/>
  <c r="FY98" i="2"/>
  <c r="FN99" i="2"/>
  <c r="FD100" i="2"/>
  <c r="GC100" i="2"/>
  <c r="ER100" i="2" s="1"/>
  <c r="EV100" i="1" s="1"/>
  <c r="FL101" i="2"/>
  <c r="GH101" i="2"/>
  <c r="FS102" i="2"/>
  <c r="FB103" i="2"/>
  <c r="FW103" i="2"/>
  <c r="FD104" i="2"/>
  <c r="FW104" i="2"/>
  <c r="FD105" i="2"/>
  <c r="FV105" i="2"/>
  <c r="FC106" i="2"/>
  <c r="FV106" i="2"/>
  <c r="FC107" i="2"/>
  <c r="FU107" i="2"/>
  <c r="FC108" i="2"/>
  <c r="FU108" i="2"/>
  <c r="FB109" i="2"/>
  <c r="FT109" i="2"/>
  <c r="GI109" i="2"/>
  <c r="FJ110" i="2"/>
  <c r="FV110" i="2"/>
  <c r="GI110" i="2"/>
  <c r="FI111" i="2"/>
  <c r="FV111" i="2"/>
  <c r="GH111" i="2"/>
  <c r="FG112" i="2"/>
  <c r="FR112" i="2"/>
  <c r="GC112" i="2"/>
  <c r="ER112" i="2" s="1"/>
  <c r="EV112" i="1" s="1"/>
  <c r="FB113" i="2"/>
  <c r="FM113" i="2"/>
  <c r="FX113" i="2"/>
  <c r="GH113" i="2"/>
  <c r="FH114" i="2"/>
  <c r="FS114" i="2"/>
  <c r="GC114" i="2"/>
  <c r="ER114" i="2" s="1"/>
  <c r="EV114" i="1" s="1"/>
  <c r="FC115" i="2"/>
  <c r="FN115" i="2"/>
  <c r="FX115" i="2"/>
  <c r="GI115" i="2"/>
  <c r="FI116" i="2"/>
  <c r="FS116" i="2"/>
  <c r="GD116" i="2"/>
  <c r="ES116" i="2" s="1"/>
  <c r="FD117" i="2"/>
  <c r="FN117" i="2"/>
  <c r="FY117" i="2"/>
  <c r="GJ117" i="2"/>
  <c r="FI118" i="2"/>
  <c r="FT118" i="2"/>
  <c r="GE118" i="2"/>
  <c r="FD119" i="2"/>
  <c r="FO119" i="2"/>
  <c r="FZ119" i="2"/>
  <c r="GJ119" i="2"/>
  <c r="FJ120" i="2"/>
  <c r="FU120" i="2"/>
  <c r="GE120" i="2"/>
  <c r="FE121" i="2"/>
  <c r="FP121" i="2"/>
  <c r="FZ121" i="2"/>
  <c r="GI121" i="2"/>
  <c r="FF122" i="2"/>
  <c r="FN122" i="2"/>
  <c r="FV122" i="2"/>
  <c r="GD122" i="2"/>
  <c r="FA123" i="2"/>
  <c r="FI123" i="2"/>
  <c r="FQ123" i="2"/>
  <c r="FY123" i="2"/>
  <c r="GG123" i="2"/>
  <c r="FD124" i="2"/>
  <c r="FL124" i="2"/>
  <c r="FT124" i="2"/>
  <c r="GB124" i="2"/>
  <c r="GJ124" i="2"/>
  <c r="FG125" i="2"/>
  <c r="FO125" i="2"/>
  <c r="FW125" i="2"/>
  <c r="GE125" i="2"/>
  <c r="FB126" i="2"/>
  <c r="FJ126" i="2"/>
  <c r="FR126" i="2"/>
  <c r="FZ126" i="2"/>
  <c r="GH126" i="2"/>
  <c r="FE127" i="2"/>
  <c r="FM127" i="2"/>
  <c r="FU127" i="2"/>
  <c r="GC127" i="2"/>
  <c r="EZ128" i="2"/>
  <c r="FH128" i="2"/>
  <c r="FP128" i="2"/>
  <c r="FX128" i="2"/>
  <c r="GF128" i="2"/>
  <c r="FC129" i="2"/>
  <c r="FK129" i="2"/>
  <c r="FS129" i="2"/>
  <c r="GA129" i="2"/>
  <c r="GI129" i="2"/>
  <c r="FF130" i="2"/>
  <c r="FN130" i="2"/>
  <c r="FV130" i="2"/>
  <c r="GD130" i="2"/>
  <c r="FA131" i="2"/>
  <c r="FI131" i="2"/>
  <c r="FQ131" i="2"/>
  <c r="FY131" i="2"/>
  <c r="GG131" i="2"/>
  <c r="FD132" i="2"/>
  <c r="FL132" i="2"/>
  <c r="FT132" i="2"/>
  <c r="GB132" i="2"/>
  <c r="GJ132" i="2"/>
  <c r="FG133" i="2"/>
  <c r="FO133" i="2"/>
  <c r="FW133" i="2"/>
  <c r="GE133" i="2"/>
  <c r="FB134" i="2"/>
  <c r="FJ134" i="2"/>
  <c r="FR134" i="2"/>
  <c r="FZ134" i="2"/>
  <c r="GH134" i="2"/>
  <c r="FE135" i="2"/>
  <c r="FM135" i="2"/>
  <c r="FU135" i="2"/>
  <c r="GC135" i="2"/>
  <c r="ER135" i="2" s="1"/>
  <c r="EV135" i="1" s="1"/>
  <c r="EZ136" i="2"/>
  <c r="FH136" i="2"/>
  <c r="FP136" i="2"/>
  <c r="FX136" i="2"/>
  <c r="GF136" i="2"/>
  <c r="FC137" i="2"/>
  <c r="FK137" i="2"/>
  <c r="FS137" i="2"/>
  <c r="GA137" i="2"/>
  <c r="GI137" i="2"/>
  <c r="FF138" i="2"/>
  <c r="FN138" i="2"/>
  <c r="FV138" i="2"/>
  <c r="GD138" i="2"/>
  <c r="ES138" i="2" s="1"/>
  <c r="EW138" i="1" s="1"/>
  <c r="FA139" i="2"/>
  <c r="FI139" i="2"/>
  <c r="FQ139" i="2"/>
  <c r="FY139" i="2"/>
  <c r="GG139" i="2"/>
  <c r="FD140" i="2"/>
  <c r="FL140" i="2"/>
  <c r="FT140" i="2"/>
  <c r="GB140" i="2"/>
  <c r="GJ140" i="2"/>
  <c r="FG141" i="2"/>
  <c r="FO141" i="2"/>
  <c r="FW141" i="2"/>
  <c r="GE141" i="2"/>
  <c r="FB142" i="2"/>
  <c r="FJ142" i="2"/>
  <c r="FR142" i="2"/>
  <c r="FZ142" i="2"/>
  <c r="GH142" i="2"/>
  <c r="FE143" i="2"/>
  <c r="FM143" i="2"/>
  <c r="FU143" i="2"/>
  <c r="GC143" i="2"/>
  <c r="EZ144" i="2"/>
  <c r="FH144" i="2"/>
  <c r="FP144" i="2"/>
  <c r="FX144" i="2"/>
  <c r="GF144" i="2"/>
  <c r="FC145" i="2"/>
  <c r="FK145" i="2"/>
  <c r="FS145" i="2"/>
  <c r="GA145" i="2"/>
  <c r="GI145" i="2"/>
  <c r="FF146" i="2"/>
  <c r="FN146" i="2"/>
  <c r="FV146" i="2"/>
  <c r="GD146" i="2"/>
  <c r="FA147" i="2"/>
  <c r="FI147" i="2"/>
  <c r="FQ147" i="2"/>
  <c r="FY147" i="2"/>
  <c r="GG147" i="2"/>
  <c r="FD148" i="2"/>
  <c r="FL148" i="2"/>
  <c r="FT148" i="2"/>
  <c r="GB148" i="2"/>
  <c r="GJ148" i="2"/>
  <c r="FG149" i="2"/>
  <c r="FO149" i="2"/>
  <c r="FW149" i="2"/>
  <c r="GE149" i="2"/>
  <c r="FB150" i="2"/>
  <c r="FJ150" i="2"/>
  <c r="FR150" i="2"/>
  <c r="FZ150" i="2"/>
  <c r="GH150" i="2"/>
  <c r="FE151" i="2"/>
  <c r="FM151" i="2"/>
  <c r="FU151" i="2"/>
  <c r="GC151" i="2"/>
  <c r="EZ152" i="2"/>
  <c r="FH152" i="2"/>
  <c r="FP152" i="2"/>
  <c r="FX152" i="2"/>
  <c r="GF152" i="2"/>
  <c r="FC153" i="2"/>
  <c r="FK153" i="2"/>
  <c r="FS153" i="2"/>
  <c r="GA153" i="2"/>
  <c r="GI153" i="2"/>
  <c r="FF154" i="2"/>
  <c r="FN154" i="2"/>
  <c r="FV154" i="2"/>
  <c r="GD154" i="2"/>
  <c r="FA155" i="2"/>
  <c r="FI155" i="2"/>
  <c r="FQ155" i="2"/>
  <c r="FY155" i="2"/>
  <c r="GG155" i="2"/>
  <c r="FD156" i="2"/>
  <c r="FL156" i="2"/>
  <c r="FT156" i="2"/>
  <c r="GB156" i="2"/>
  <c r="GJ156" i="2"/>
  <c r="FG157" i="2"/>
  <c r="FO157" i="2"/>
  <c r="FW157" i="2"/>
  <c r="GE157" i="2"/>
  <c r="FB158" i="2"/>
  <c r="FJ158" i="2"/>
  <c r="FR158" i="2"/>
  <c r="FZ158" i="2"/>
  <c r="GH158" i="2"/>
  <c r="FE159" i="2"/>
  <c r="FM159" i="2"/>
  <c r="FU159" i="2"/>
  <c r="GC159" i="2"/>
  <c r="EZ160" i="2"/>
  <c r="FH160" i="2"/>
  <c r="FP160" i="2"/>
  <c r="FX160" i="2"/>
  <c r="GF160" i="2"/>
  <c r="FC161" i="2"/>
  <c r="FK161" i="2"/>
  <c r="FS161" i="2"/>
  <c r="GA161" i="2"/>
  <c r="GI161" i="2"/>
  <c r="FF162" i="2"/>
  <c r="FN162" i="2"/>
  <c r="FV162" i="2"/>
  <c r="GD162" i="2"/>
  <c r="FA163" i="2"/>
  <c r="FI163" i="2"/>
  <c r="FQ163" i="2"/>
  <c r="FY163" i="2"/>
  <c r="GG163" i="2"/>
  <c r="FD164" i="2"/>
  <c r="FL164" i="2"/>
  <c r="FT164" i="2"/>
  <c r="GB164" i="2"/>
  <c r="GJ164" i="2"/>
  <c r="FG165" i="2"/>
  <c r="FO165" i="2"/>
  <c r="FW165" i="2"/>
  <c r="GE165" i="2"/>
  <c r="FB166" i="2"/>
  <c r="FJ166" i="2"/>
  <c r="FR166" i="2"/>
  <c r="FZ166" i="2"/>
  <c r="GH166" i="2"/>
  <c r="FE167" i="2"/>
  <c r="FM167" i="2"/>
  <c r="FU167" i="2"/>
  <c r="GC167" i="2"/>
  <c r="EZ168" i="2"/>
  <c r="FH168" i="2"/>
  <c r="FP168" i="2"/>
  <c r="FX168" i="2"/>
  <c r="GF168" i="2"/>
  <c r="FC169" i="2"/>
  <c r="FK169" i="2"/>
  <c r="FS169" i="2"/>
  <c r="GA169" i="2"/>
  <c r="GI169" i="2"/>
  <c r="FF170" i="2"/>
  <c r="FN170" i="2"/>
  <c r="FV170" i="2"/>
  <c r="GD170" i="2"/>
  <c r="FA171" i="2"/>
  <c r="FI171" i="2"/>
  <c r="FQ171" i="2"/>
  <c r="FY171" i="2"/>
  <c r="GG171" i="2"/>
  <c r="FD172" i="2"/>
  <c r="FL172" i="2"/>
  <c r="FT172" i="2"/>
  <c r="GB172" i="2"/>
  <c r="GJ172" i="2"/>
  <c r="FG173" i="2"/>
  <c r="FO173" i="2"/>
  <c r="FW173" i="2"/>
  <c r="GE173" i="2"/>
  <c r="FB174" i="2"/>
  <c r="FC25" i="2"/>
  <c r="FP45" i="2"/>
  <c r="FL54" i="2"/>
  <c r="FM61" i="2"/>
  <c r="FJ67" i="2"/>
  <c r="GC71" i="2"/>
  <c r="FP75" i="2"/>
  <c r="FQ78" i="2"/>
  <c r="FW80" i="2"/>
  <c r="FV82" i="2"/>
  <c r="FQ84" i="2"/>
  <c r="FG86" i="2"/>
  <c r="GH87" i="2"/>
  <c r="FX89" i="2"/>
  <c r="FN91" i="2"/>
  <c r="FD93" i="2"/>
  <c r="GE94" i="2"/>
  <c r="FM96" i="2"/>
  <c r="GB97" i="2"/>
  <c r="FD99" i="2"/>
  <c r="FT100" i="2"/>
  <c r="FZ101" i="2"/>
  <c r="GE102" i="2"/>
  <c r="GH103" i="2"/>
  <c r="GH104" i="2"/>
  <c r="GH105" i="2"/>
  <c r="GG106" i="2"/>
  <c r="GG107" i="2"/>
  <c r="GF108" i="2"/>
  <c r="GD109" i="2"/>
  <c r="ES109" i="2" s="1"/>
  <c r="EW109" i="1" s="1"/>
  <c r="FR110" i="2"/>
  <c r="FF111" i="2"/>
  <c r="GC111" i="2"/>
  <c r="FN112" i="2"/>
  <c r="GJ112" i="2"/>
  <c r="FS113" i="2"/>
  <c r="FD114" i="2"/>
  <c r="FZ114" i="2"/>
  <c r="FI115" i="2"/>
  <c r="GE115" i="2"/>
  <c r="FP116" i="2"/>
  <c r="GJ116" i="2"/>
  <c r="FU117" i="2"/>
  <c r="FF118" i="2"/>
  <c r="FZ118" i="2"/>
  <c r="FK119" i="2"/>
  <c r="GG119" i="2"/>
  <c r="FP120" i="2"/>
  <c r="FA121" i="2"/>
  <c r="FW121" i="2"/>
  <c r="FC122" i="2"/>
  <c r="FS122" i="2"/>
  <c r="GI122" i="2"/>
  <c r="FN123" i="2"/>
  <c r="GD123" i="2"/>
  <c r="ES123" i="2" s="1"/>
  <c r="EW123" i="1" s="1"/>
  <c r="FI124" i="2"/>
  <c r="FY124" i="2"/>
  <c r="FD125" i="2"/>
  <c r="FT125" i="2"/>
  <c r="GJ125" i="2"/>
  <c r="FO126" i="2"/>
  <c r="GE126" i="2"/>
  <c r="FJ127" i="2"/>
  <c r="FZ127" i="2"/>
  <c r="FE128" i="2"/>
  <c r="FU128" i="2"/>
  <c r="EZ129" i="2"/>
  <c r="FP129" i="2"/>
  <c r="GF129" i="2"/>
  <c r="FK130" i="2"/>
  <c r="GA130" i="2"/>
  <c r="FF131" i="2"/>
  <c r="FV131" i="2"/>
  <c r="FA132" i="2"/>
  <c r="FQ132" i="2"/>
  <c r="GG132" i="2"/>
  <c r="FL133" i="2"/>
  <c r="GB133" i="2"/>
  <c r="FG134" i="2"/>
  <c r="FW134" i="2"/>
  <c r="FB135" i="2"/>
  <c r="FR135" i="2"/>
  <c r="GH135" i="2"/>
  <c r="FM136" i="2"/>
  <c r="GC136" i="2"/>
  <c r="ER136" i="2" s="1"/>
  <c r="EV136" i="1" s="1"/>
  <c r="FH137" i="2"/>
  <c r="FX137" i="2"/>
  <c r="FC138" i="2"/>
  <c r="FS138" i="2"/>
  <c r="GI138" i="2"/>
  <c r="FN139" i="2"/>
  <c r="GD139" i="2"/>
  <c r="ES139" i="2" s="1"/>
  <c r="EW139" i="1" s="1"/>
  <c r="FI140" i="2"/>
  <c r="FY140" i="2"/>
  <c r="FD141" i="2"/>
  <c r="FT141" i="2"/>
  <c r="GJ141" i="2"/>
  <c r="FO142" i="2"/>
  <c r="GE142" i="2"/>
  <c r="FJ143" i="2"/>
  <c r="FZ143" i="2"/>
  <c r="FE144" i="2"/>
  <c r="FU144" i="2"/>
  <c r="EZ145" i="2"/>
  <c r="FP145" i="2"/>
  <c r="GF145" i="2"/>
  <c r="FK146" i="2"/>
  <c r="GA146" i="2"/>
  <c r="FF147" i="2"/>
  <c r="FV147" i="2"/>
  <c r="FA148" i="2"/>
  <c r="FQ148" i="2"/>
  <c r="GG148" i="2"/>
  <c r="FL149" i="2"/>
  <c r="GB149" i="2"/>
  <c r="FG150" i="2"/>
  <c r="FW150" i="2"/>
  <c r="FB151" i="2"/>
  <c r="FR151" i="2"/>
  <c r="GH151" i="2"/>
  <c r="FM152" i="2"/>
  <c r="GC152" i="2"/>
  <c r="FH153" i="2"/>
  <c r="FX153" i="2"/>
  <c r="FC154" i="2"/>
  <c r="FS154" i="2"/>
  <c r="GI154" i="2"/>
  <c r="FN155" i="2"/>
  <c r="GD155" i="2"/>
  <c r="FI156" i="2"/>
  <c r="FY156" i="2"/>
  <c r="FD157" i="2"/>
  <c r="FT157" i="2"/>
  <c r="GJ157" i="2"/>
  <c r="FO158" i="2"/>
  <c r="GE158" i="2"/>
  <c r="FJ159" i="2"/>
  <c r="FZ159" i="2"/>
  <c r="FE160" i="2"/>
  <c r="FU160" i="2"/>
  <c r="EZ161" i="2"/>
  <c r="FP161" i="2"/>
  <c r="GF161" i="2"/>
  <c r="FK162" i="2"/>
  <c r="GA162" i="2"/>
  <c r="FF163" i="2"/>
  <c r="FV163" i="2"/>
  <c r="FA164" i="2"/>
  <c r="FQ164" i="2"/>
  <c r="GG164" i="2"/>
  <c r="FL165" i="2"/>
  <c r="GB165" i="2"/>
  <c r="FG166" i="2"/>
  <c r="FW166" i="2"/>
  <c r="FB167" i="2"/>
  <c r="FR167" i="2"/>
  <c r="GH167" i="2"/>
  <c r="FM168" i="2"/>
  <c r="GC168" i="2"/>
  <c r="FH169" i="2"/>
  <c r="FX169" i="2"/>
  <c r="FC170" i="2"/>
  <c r="FS170" i="2"/>
  <c r="GI170" i="2"/>
  <c r="FN171" i="2"/>
  <c r="GD171" i="2"/>
  <c r="FI172" i="2"/>
  <c r="FY172" i="2"/>
  <c r="FB173" i="2"/>
  <c r="FL173" i="2"/>
  <c r="FV173" i="2"/>
  <c r="GH173" i="2"/>
  <c r="FF174" i="2"/>
  <c r="FN174" i="2"/>
  <c r="FV174" i="2"/>
  <c r="GD174" i="2"/>
  <c r="FA175" i="2"/>
  <c r="FI175" i="2"/>
  <c r="FQ175" i="2"/>
  <c r="FY175" i="2"/>
  <c r="GG175" i="2"/>
  <c r="FD176" i="2"/>
  <c r="FL176" i="2"/>
  <c r="FT176" i="2"/>
  <c r="GB176" i="2"/>
  <c r="GJ176" i="2"/>
  <c r="FG177" i="2"/>
  <c r="FO177" i="2"/>
  <c r="FW177" i="2"/>
  <c r="GE177" i="2"/>
  <c r="FB178" i="2"/>
  <c r="FJ178" i="2"/>
  <c r="FR178" i="2"/>
  <c r="FZ178" i="2"/>
  <c r="GH178" i="2"/>
  <c r="FE179" i="2"/>
  <c r="FM179" i="2"/>
  <c r="FU179" i="2"/>
  <c r="GC179" i="2"/>
  <c r="EZ180" i="2"/>
  <c r="FH180" i="2"/>
  <c r="FP180" i="2"/>
  <c r="FX180" i="2"/>
  <c r="GF180" i="2"/>
  <c r="FC181" i="2"/>
  <c r="FK181" i="2"/>
  <c r="FS181" i="2"/>
  <c r="GA181" i="2"/>
  <c r="GI181" i="2"/>
  <c r="FF182" i="2"/>
  <c r="FN182" i="2"/>
  <c r="FV182" i="2"/>
  <c r="GD182" i="2"/>
  <c r="FA183" i="2"/>
  <c r="FI183" i="2"/>
  <c r="FQ183" i="2"/>
  <c r="FY183" i="2"/>
  <c r="GG183" i="2"/>
  <c r="FD184" i="2"/>
  <c r="FL184" i="2"/>
  <c r="FT184" i="2"/>
  <c r="GB184" i="2"/>
  <c r="GJ184" i="2"/>
  <c r="FG185" i="2"/>
  <c r="FO185" i="2"/>
  <c r="FW185" i="2"/>
  <c r="GE185" i="2"/>
  <c r="FB186" i="2"/>
  <c r="FJ186" i="2"/>
  <c r="FR186" i="2"/>
  <c r="FZ186" i="2"/>
  <c r="GH186" i="2"/>
  <c r="FE187" i="2"/>
  <c r="FM187" i="2"/>
  <c r="FU187" i="2"/>
  <c r="GC187" i="2"/>
  <c r="EZ188" i="2"/>
  <c r="FH188" i="2"/>
  <c r="FP188" i="2"/>
  <c r="FX188" i="2"/>
  <c r="GF188" i="2"/>
  <c r="FC189" i="2"/>
  <c r="FK189" i="2"/>
  <c r="FS189" i="2"/>
  <c r="GA189" i="2"/>
  <c r="GI189" i="2"/>
  <c r="FF190" i="2"/>
  <c r="FN190" i="2"/>
  <c r="FV190" i="2"/>
  <c r="GD190" i="2"/>
  <c r="FA191" i="2"/>
  <c r="FI191" i="2"/>
  <c r="FQ191" i="2"/>
  <c r="FY191" i="2"/>
  <c r="GG191" i="2"/>
  <c r="FD192" i="2"/>
  <c r="FL192" i="2"/>
  <c r="FT192" i="2"/>
  <c r="GB192" i="2"/>
  <c r="GJ192" i="2"/>
  <c r="FG193" i="2"/>
  <c r="FO193" i="2"/>
  <c r="FW193" i="2"/>
  <c r="GE193" i="2"/>
  <c r="FB194" i="2"/>
  <c r="FJ194" i="2"/>
  <c r="FR194" i="2"/>
  <c r="FZ194" i="2"/>
  <c r="GH194" i="2"/>
  <c r="FE195" i="2"/>
  <c r="FM195" i="2"/>
  <c r="FU195" i="2"/>
  <c r="GC195" i="2"/>
  <c r="EZ196" i="2"/>
  <c r="FH196" i="2"/>
  <c r="FP196" i="2"/>
  <c r="FX196" i="2"/>
  <c r="GF196" i="2"/>
  <c r="FD5" i="2"/>
  <c r="FL5" i="2"/>
  <c r="FT5" i="2"/>
  <c r="GB5" i="2"/>
  <c r="GJ5" i="2"/>
  <c r="FY196" i="2"/>
  <c r="FE5" i="2"/>
  <c r="FU5" i="2"/>
  <c r="EZ5" i="2"/>
  <c r="FD47" i="2"/>
  <c r="GF55" i="2"/>
  <c r="FK68" i="2"/>
  <c r="FD76" i="2"/>
  <c r="EZ81" i="2"/>
  <c r="GC84" i="2"/>
  <c r="FI88" i="2"/>
  <c r="FZ91" i="2"/>
  <c r="FF95" i="2"/>
  <c r="GJ97" i="2"/>
  <c r="GB100" i="2"/>
  <c r="GG101" i="2"/>
  <c r="FC104" i="2"/>
  <c r="FB106" i="2"/>
  <c r="FA108" i="2"/>
  <c r="GH109" i="2"/>
  <c r="GG111" i="2"/>
  <c r="FA113" i="2"/>
  <c r="FF114" i="2"/>
  <c r="FM115" i="2"/>
  <c r="FR116" i="2"/>
  <c r="FW117" i="2"/>
  <c r="GD118" i="2"/>
  <c r="ES118" i="2" s="1"/>
  <c r="GI119" i="2"/>
  <c r="FC121" i="2"/>
  <c r="FE122" i="2"/>
  <c r="EZ123" i="2"/>
  <c r="GF123" i="2"/>
  <c r="GA124" i="2"/>
  <c r="FF125" i="2"/>
  <c r="FA126" i="2"/>
  <c r="GG126" i="2"/>
  <c r="GB127" i="2"/>
  <c r="FW128" i="2"/>
  <c r="FR129" i="2"/>
  <c r="FM130" i="2"/>
  <c r="FH131" i="2"/>
  <c r="FC132" i="2"/>
  <c r="GI132" i="2"/>
  <c r="FI134" i="2"/>
  <c r="FY134" i="2"/>
  <c r="FT135" i="2"/>
  <c r="FO136" i="2"/>
  <c r="FJ137" i="2"/>
  <c r="FU138" i="2"/>
  <c r="FP139" i="2"/>
  <c r="FK140" i="2"/>
  <c r="FF141" i="2"/>
  <c r="FA142" i="2"/>
  <c r="GG142" i="2"/>
  <c r="FL143" i="2"/>
  <c r="FG144" i="2"/>
  <c r="FB145" i="2"/>
  <c r="GH145" i="2"/>
  <c r="GC146" i="2"/>
  <c r="FX147" i="2"/>
  <c r="FS148" i="2"/>
  <c r="FN149" i="2"/>
  <c r="FI150" i="2"/>
  <c r="FD151" i="2"/>
  <c r="GJ151" i="2"/>
  <c r="GE152" i="2"/>
  <c r="FJ153" i="2"/>
  <c r="FE154" i="2"/>
  <c r="EZ155" i="2"/>
  <c r="FL30" i="2"/>
  <c r="FS46" i="2"/>
  <c r="FO55" i="2"/>
  <c r="FD62" i="2"/>
  <c r="GI67" i="2"/>
  <c r="FH72" i="2"/>
  <c r="EZ76" i="2"/>
  <c r="GB78" i="2"/>
  <c r="GF80" i="2"/>
  <c r="GE82" i="2"/>
  <c r="FY84" i="2"/>
  <c r="FO86" i="2"/>
  <c r="FE88" i="2"/>
  <c r="GF89" i="2"/>
  <c r="FV91" i="2"/>
  <c r="FL93" i="2"/>
  <c r="FB95" i="2"/>
  <c r="FS96" i="2"/>
  <c r="GI97" i="2"/>
  <c r="FK99" i="2"/>
  <c r="FY100" i="2"/>
  <c r="GF101" i="2"/>
  <c r="EZ103" i="2"/>
  <c r="FB104" i="2"/>
  <c r="FB105" i="2"/>
  <c r="FA106" i="2"/>
  <c r="FA107" i="2"/>
  <c r="EZ108" i="2"/>
  <c r="EZ109" i="2"/>
  <c r="GF109" i="2"/>
  <c r="FS110" i="2"/>
  <c r="FG111" i="2"/>
  <c r="GE111" i="2"/>
  <c r="FO112" i="2"/>
  <c r="EZ113" i="2"/>
  <c r="FU113" i="2"/>
  <c r="FE114" i="2"/>
  <c r="GA114" i="2"/>
  <c r="FK115" i="2"/>
  <c r="GF115" i="2"/>
  <c r="FQ116" i="2"/>
  <c r="FA117" i="2"/>
  <c r="FV117" i="2"/>
  <c r="FG118" i="2"/>
  <c r="GB118" i="2"/>
  <c r="FL119" i="2"/>
  <c r="GH119" i="2"/>
  <c r="FR120" i="2"/>
  <c r="FB121" i="2"/>
  <c r="FX121" i="2"/>
  <c r="FD122" i="2"/>
  <c r="FT122" i="2"/>
  <c r="GJ122" i="2"/>
  <c r="FO123" i="2"/>
  <c r="GE123" i="2"/>
  <c r="ET123" i="2" s="1"/>
  <c r="EX123" i="1" s="1"/>
  <c r="FJ124" i="2"/>
  <c r="FZ124" i="2"/>
  <c r="FE125" i="2"/>
  <c r="FU125" i="2"/>
  <c r="EZ126" i="2"/>
  <c r="FP126" i="2"/>
  <c r="GF126" i="2"/>
  <c r="FK127" i="2"/>
  <c r="GA127" i="2"/>
  <c r="FF128" i="2"/>
  <c r="FV128" i="2"/>
  <c r="FA129" i="2"/>
  <c r="FQ129" i="2"/>
  <c r="GG129" i="2"/>
  <c r="FL130" i="2"/>
  <c r="GB130" i="2"/>
  <c r="FG131" i="2"/>
  <c r="FW131" i="2"/>
  <c r="FB132" i="2"/>
  <c r="FR132" i="2"/>
  <c r="GH132" i="2"/>
  <c r="FM133" i="2"/>
  <c r="GC133" i="2"/>
  <c r="FH134" i="2"/>
  <c r="FX134" i="2"/>
  <c r="FC135" i="2"/>
  <c r="FS135" i="2"/>
  <c r="GI135" i="2"/>
  <c r="FN136" i="2"/>
  <c r="GD136" i="2"/>
  <c r="ES136" i="2" s="1"/>
  <c r="FI137" i="2"/>
  <c r="FY137" i="2"/>
  <c r="FD138" i="2"/>
  <c r="FT138" i="2"/>
  <c r="GJ138" i="2"/>
  <c r="FO139" i="2"/>
  <c r="GE139" i="2"/>
  <c r="ET139" i="2" s="1"/>
  <c r="EX139" i="1" s="1"/>
  <c r="FJ140" i="2"/>
  <c r="FZ140" i="2"/>
  <c r="FE141" i="2"/>
  <c r="FU141" i="2"/>
  <c r="EZ142" i="2"/>
  <c r="FP142" i="2"/>
  <c r="GF142" i="2"/>
  <c r="FK143" i="2"/>
  <c r="GA143" i="2"/>
  <c r="FF144" i="2"/>
  <c r="FV144" i="2"/>
  <c r="FA145" i="2"/>
  <c r="FQ145" i="2"/>
  <c r="GG145" i="2"/>
  <c r="FL146" i="2"/>
  <c r="GB146" i="2"/>
  <c r="FG147" i="2"/>
  <c r="FW147" i="2"/>
  <c r="FB148" i="2"/>
  <c r="FR148" i="2"/>
  <c r="GH148" i="2"/>
  <c r="FM149" i="2"/>
  <c r="GC149" i="2"/>
  <c r="FH150" i="2"/>
  <c r="FX150" i="2"/>
  <c r="FC151" i="2"/>
  <c r="FS151" i="2"/>
  <c r="GI151" i="2"/>
  <c r="FN152" i="2"/>
  <c r="GD152" i="2"/>
  <c r="FI153" i="2"/>
  <c r="FY153" i="2"/>
  <c r="FD154" i="2"/>
  <c r="FT154" i="2"/>
  <c r="GJ154" i="2"/>
  <c r="FO155" i="2"/>
  <c r="GE155" i="2"/>
  <c r="FJ156" i="2"/>
  <c r="FZ156" i="2"/>
  <c r="FE157" i="2"/>
  <c r="FU157" i="2"/>
  <c r="EZ158" i="2"/>
  <c r="FP158" i="2"/>
  <c r="GF158" i="2"/>
  <c r="FK159" i="2"/>
  <c r="GA159" i="2"/>
  <c r="FF160" i="2"/>
  <c r="FV160" i="2"/>
  <c r="FA161" i="2"/>
  <c r="FQ161" i="2"/>
  <c r="GG161" i="2"/>
  <c r="FL162" i="2"/>
  <c r="GB162" i="2"/>
  <c r="FG163" i="2"/>
  <c r="FW163" i="2"/>
  <c r="FB164" i="2"/>
  <c r="FR164" i="2"/>
  <c r="GH164" i="2"/>
  <c r="FM165" i="2"/>
  <c r="GC165" i="2"/>
  <c r="FH166" i="2"/>
  <c r="FX166" i="2"/>
  <c r="FC167" i="2"/>
  <c r="FS167" i="2"/>
  <c r="GI167" i="2"/>
  <c r="FN168" i="2"/>
  <c r="GD168" i="2"/>
  <c r="FI169" i="2"/>
  <c r="FY169" i="2"/>
  <c r="FD170" i="2"/>
  <c r="FT170" i="2"/>
  <c r="GJ170" i="2"/>
  <c r="FO171" i="2"/>
  <c r="GE171" i="2"/>
  <c r="FJ172" i="2"/>
  <c r="FZ172" i="2"/>
  <c r="FC173" i="2"/>
  <c r="FM173" i="2"/>
  <c r="FX173" i="2"/>
  <c r="GI173" i="2"/>
  <c r="FG174" i="2"/>
  <c r="FO174" i="2"/>
  <c r="FW174" i="2"/>
  <c r="GE174" i="2"/>
  <c r="FB175" i="2"/>
  <c r="FJ175" i="2"/>
  <c r="FR175" i="2"/>
  <c r="FZ175" i="2"/>
  <c r="GH175" i="2"/>
  <c r="FE176" i="2"/>
  <c r="FM176" i="2"/>
  <c r="FU176" i="2"/>
  <c r="GC176" i="2"/>
  <c r="EZ177" i="2"/>
  <c r="FH177" i="2"/>
  <c r="FP177" i="2"/>
  <c r="FX177" i="2"/>
  <c r="GF177" i="2"/>
  <c r="FC178" i="2"/>
  <c r="FK178" i="2"/>
  <c r="FS178" i="2"/>
  <c r="GA178" i="2"/>
  <c r="GI178" i="2"/>
  <c r="FF179" i="2"/>
  <c r="FN179" i="2"/>
  <c r="FV179" i="2"/>
  <c r="GD179" i="2"/>
  <c r="FA180" i="2"/>
  <c r="FI180" i="2"/>
  <c r="FQ180" i="2"/>
  <c r="FY180" i="2"/>
  <c r="GG180" i="2"/>
  <c r="FD181" i="2"/>
  <c r="FL181" i="2"/>
  <c r="FT181" i="2"/>
  <c r="GB181" i="2"/>
  <c r="GJ181" i="2"/>
  <c r="FG182" i="2"/>
  <c r="FO182" i="2"/>
  <c r="FW182" i="2"/>
  <c r="GE182" i="2"/>
  <c r="FB183" i="2"/>
  <c r="FJ183" i="2"/>
  <c r="FR183" i="2"/>
  <c r="FZ183" i="2"/>
  <c r="GH183" i="2"/>
  <c r="FE184" i="2"/>
  <c r="FM184" i="2"/>
  <c r="FU184" i="2"/>
  <c r="GC184" i="2"/>
  <c r="EZ185" i="2"/>
  <c r="FH185" i="2"/>
  <c r="FP185" i="2"/>
  <c r="FX185" i="2"/>
  <c r="GF185" i="2"/>
  <c r="FC186" i="2"/>
  <c r="FK186" i="2"/>
  <c r="FS186" i="2"/>
  <c r="GA186" i="2"/>
  <c r="GI186" i="2"/>
  <c r="FF187" i="2"/>
  <c r="FN187" i="2"/>
  <c r="FV187" i="2"/>
  <c r="GD187" i="2"/>
  <c r="FA188" i="2"/>
  <c r="FI188" i="2"/>
  <c r="FQ188" i="2"/>
  <c r="FY188" i="2"/>
  <c r="GG188" i="2"/>
  <c r="FD189" i="2"/>
  <c r="FL189" i="2"/>
  <c r="FT189" i="2"/>
  <c r="GB189" i="2"/>
  <c r="GJ189" i="2"/>
  <c r="FG190" i="2"/>
  <c r="FO190" i="2"/>
  <c r="FW190" i="2"/>
  <c r="GE190" i="2"/>
  <c r="FB191" i="2"/>
  <c r="FJ191" i="2"/>
  <c r="FR191" i="2"/>
  <c r="FZ191" i="2"/>
  <c r="GH191" i="2"/>
  <c r="FE192" i="2"/>
  <c r="FM192" i="2"/>
  <c r="FU192" i="2"/>
  <c r="GC192" i="2"/>
  <c r="EZ193" i="2"/>
  <c r="FH193" i="2"/>
  <c r="FP193" i="2"/>
  <c r="FX193" i="2"/>
  <c r="GF193" i="2"/>
  <c r="FC194" i="2"/>
  <c r="FK194" i="2"/>
  <c r="FS194" i="2"/>
  <c r="GA194" i="2"/>
  <c r="GI194" i="2"/>
  <c r="FF195" i="2"/>
  <c r="FN195" i="2"/>
  <c r="FV195" i="2"/>
  <c r="GD195" i="2"/>
  <c r="FA196" i="2"/>
  <c r="FI196" i="2"/>
  <c r="FQ196" i="2"/>
  <c r="GG196" i="2"/>
  <c r="FM5" i="2"/>
  <c r="GC5" i="2"/>
  <c r="FF32" i="2"/>
  <c r="FP62" i="2"/>
  <c r="FT72" i="2"/>
  <c r="GG78" i="2"/>
  <c r="GJ82" i="2"/>
  <c r="FS86" i="2"/>
  <c r="GJ89" i="2"/>
  <c r="FP93" i="2"/>
  <c r="FU96" i="2"/>
  <c r="FL99" i="2"/>
  <c r="FA103" i="2"/>
  <c r="FC105" i="2"/>
  <c r="FB107" i="2"/>
  <c r="FA109" i="2"/>
  <c r="FT110" i="2"/>
  <c r="FH111" i="2"/>
  <c r="FP112" i="2"/>
  <c r="FW113" i="2"/>
  <c r="GB114" i="2"/>
  <c r="GG115" i="2"/>
  <c r="FC117" i="2"/>
  <c r="FH118" i="2"/>
  <c r="FM119" i="2"/>
  <c r="FT120" i="2"/>
  <c r="FY121" i="2"/>
  <c r="FU122" i="2"/>
  <c r="FP123" i="2"/>
  <c r="FK124" i="2"/>
  <c r="FV125" i="2"/>
  <c r="FQ126" i="2"/>
  <c r="FL127" i="2"/>
  <c r="FG128" i="2"/>
  <c r="FB129" i="2"/>
  <c r="GH129" i="2"/>
  <c r="GC130" i="2"/>
  <c r="FX131" i="2"/>
  <c r="FS132" i="2"/>
  <c r="FN133" i="2"/>
  <c r="GD133" i="2"/>
  <c r="FD135" i="2"/>
  <c r="GJ135" i="2"/>
  <c r="GE136" i="2"/>
  <c r="FZ137" i="2"/>
  <c r="FE138" i="2"/>
  <c r="EZ139" i="2"/>
  <c r="GF139" i="2"/>
  <c r="GA140" i="2"/>
  <c r="FV141" i="2"/>
  <c r="FQ142" i="2"/>
  <c r="GB143" i="2"/>
  <c r="FW144" i="2"/>
  <c r="FR145" i="2"/>
  <c r="FM146" i="2"/>
  <c r="FH147" i="2"/>
  <c r="FC148" i="2"/>
  <c r="GI148" i="2"/>
  <c r="GD149" i="2"/>
  <c r="FY150" i="2"/>
  <c r="FT151" i="2"/>
  <c r="FO152" i="2"/>
  <c r="FZ153" i="2"/>
  <c r="FU154" i="2"/>
  <c r="GH38" i="2"/>
  <c r="GG49" i="2"/>
  <c r="FQ58" i="2"/>
  <c r="FO64" i="2"/>
  <c r="GG69" i="2"/>
  <c r="FX73" i="2"/>
  <c r="FK77" i="2"/>
  <c r="FW79" i="2"/>
  <c r="FW81" i="2"/>
  <c r="FV83" i="2"/>
  <c r="FL85" i="2"/>
  <c r="FB87" i="2"/>
  <c r="GC88" i="2"/>
  <c r="FS90" i="2"/>
  <c r="FI92" i="2"/>
  <c r="GJ93" i="2"/>
  <c r="FX95" i="2"/>
  <c r="FC97" i="2"/>
  <c r="FP98" i="2"/>
  <c r="GD99" i="2"/>
  <c r="ES99" i="2" s="1"/>
  <c r="EW99" i="1" s="1"/>
  <c r="FD101" i="2"/>
  <c r="FK102" i="2"/>
  <c r="FP103" i="2"/>
  <c r="FP104" i="2"/>
  <c r="FO105" i="2"/>
  <c r="FO106" i="2"/>
  <c r="FN107" i="2"/>
  <c r="FN108" i="2"/>
  <c r="FN109" i="2"/>
  <c r="FF110" i="2"/>
  <c r="GC110" i="2"/>
  <c r="ER110" i="2" s="1"/>
  <c r="EV110" i="1" s="1"/>
  <c r="FQ111" i="2"/>
  <c r="FD112" i="2"/>
  <c r="FX112" i="2"/>
  <c r="FI113" i="2"/>
  <c r="GE113" i="2"/>
  <c r="FN114" i="2"/>
  <c r="GJ114" i="2"/>
  <c r="FU115" i="2"/>
  <c r="FD116" i="2"/>
  <c r="FZ116" i="2"/>
  <c r="FK117" i="2"/>
  <c r="GE117" i="2"/>
  <c r="FP118" i="2"/>
  <c r="FA119" i="2"/>
  <c r="FU119" i="2"/>
  <c r="FF120" i="2"/>
  <c r="GB120" i="2"/>
  <c r="FK121" i="2"/>
  <c r="GF121" i="2"/>
  <c r="FK122" i="2"/>
  <c r="GA122" i="2"/>
  <c r="FF123" i="2"/>
  <c r="FV123" i="2"/>
  <c r="FA124" i="2"/>
  <c r="FQ124" i="2"/>
  <c r="GG124" i="2"/>
  <c r="FL125" i="2"/>
  <c r="GB125" i="2"/>
  <c r="FG126" i="2"/>
  <c r="FW126" i="2"/>
  <c r="FB127" i="2"/>
  <c r="FR127" i="2"/>
  <c r="GH127" i="2"/>
  <c r="FM128" i="2"/>
  <c r="GC128" i="2"/>
  <c r="FH129" i="2"/>
  <c r="FX129" i="2"/>
  <c r="FC130" i="2"/>
  <c r="FS130" i="2"/>
  <c r="GI130" i="2"/>
  <c r="FN131" i="2"/>
  <c r="GD131" i="2"/>
  <c r="FI132" i="2"/>
  <c r="FY132" i="2"/>
  <c r="FD133" i="2"/>
  <c r="FT133" i="2"/>
  <c r="GJ133" i="2"/>
  <c r="FO134" i="2"/>
  <c r="GE134" i="2"/>
  <c r="FJ135" i="2"/>
  <c r="FZ135" i="2"/>
  <c r="FE136" i="2"/>
  <c r="FU136" i="2"/>
  <c r="EZ137" i="2"/>
  <c r="FP137" i="2"/>
  <c r="GF137" i="2"/>
  <c r="FK138" i="2"/>
  <c r="GA138" i="2"/>
  <c r="FF139" i="2"/>
  <c r="FV139" i="2"/>
  <c r="FA140" i="2"/>
  <c r="FQ140" i="2"/>
  <c r="GG140" i="2"/>
  <c r="FL141" i="2"/>
  <c r="GB141" i="2"/>
  <c r="FG142" i="2"/>
  <c r="FW142" i="2"/>
  <c r="FB143" i="2"/>
  <c r="FR143" i="2"/>
  <c r="GH143" i="2"/>
  <c r="FM144" i="2"/>
  <c r="GC144" i="2"/>
  <c r="FH145" i="2"/>
  <c r="FX145" i="2"/>
  <c r="FC146" i="2"/>
  <c r="FS146" i="2"/>
  <c r="GI146" i="2"/>
  <c r="FN147" i="2"/>
  <c r="GD147" i="2"/>
  <c r="FI148" i="2"/>
  <c r="FY148" i="2"/>
  <c r="FD149" i="2"/>
  <c r="FT149" i="2"/>
  <c r="GJ149" i="2"/>
  <c r="FO150" i="2"/>
  <c r="GE150" i="2"/>
  <c r="FJ151" i="2"/>
  <c r="FG42" i="2"/>
  <c r="FT51" i="2"/>
  <c r="FT59" i="2"/>
  <c r="FR65" i="2"/>
  <c r="FW70" i="2"/>
  <c r="FL74" i="2"/>
  <c r="GB77" i="2"/>
  <c r="EZ80" i="2"/>
  <c r="GJ81" i="2"/>
  <c r="GH83" i="2"/>
  <c r="FX85" i="2"/>
  <c r="FN87" i="2"/>
  <c r="FD89" i="2"/>
  <c r="GE90" i="2"/>
  <c r="FU92" i="2"/>
  <c r="FK94" i="2"/>
  <c r="GF95" i="2"/>
  <c r="FK97" i="2"/>
  <c r="FX98" i="2"/>
  <c r="FA100" i="2"/>
  <c r="FK101" i="2"/>
  <c r="FR102" i="2"/>
  <c r="FV103" i="2"/>
  <c r="FU104" i="2"/>
  <c r="FU105" i="2"/>
  <c r="FU106" i="2"/>
  <c r="FT107" i="2"/>
  <c r="FT108" i="2"/>
  <c r="FS109" i="2"/>
  <c r="FI110" i="2"/>
  <c r="GH110" i="2"/>
  <c r="FT111" i="2"/>
  <c r="FF112" i="2"/>
  <c r="GB112" i="2"/>
  <c r="FK113" i="2"/>
  <c r="GG113" i="2"/>
  <c r="FR114" i="2"/>
  <c r="FA115" i="2"/>
  <c r="FW115" i="2"/>
  <c r="FH116" i="2"/>
  <c r="GB116" i="2"/>
  <c r="FM117" i="2"/>
  <c r="GI117" i="2"/>
  <c r="FR118" i="2"/>
  <c r="FC119" i="2"/>
  <c r="FY119" i="2"/>
  <c r="FH120" i="2"/>
  <c r="GD120" i="2"/>
  <c r="FO121" i="2"/>
  <c r="GH121" i="2"/>
  <c r="FM122" i="2"/>
  <c r="GC122" i="2"/>
  <c r="FH123" i="2"/>
  <c r="FX123" i="2"/>
  <c r="FC124" i="2"/>
  <c r="FS124" i="2"/>
  <c r="GI124" i="2"/>
  <c r="FN125" i="2"/>
  <c r="GD125" i="2"/>
  <c r="FI126" i="2"/>
  <c r="FY126" i="2"/>
  <c r="FD127" i="2"/>
  <c r="FT127" i="2"/>
  <c r="GJ127" i="2"/>
  <c r="FO128" i="2"/>
  <c r="GE128" i="2"/>
  <c r="FJ129" i="2"/>
  <c r="FZ129" i="2"/>
  <c r="FE130" i="2"/>
  <c r="FU130" i="2"/>
  <c r="EZ131" i="2"/>
  <c r="FP131" i="2"/>
  <c r="GF131" i="2"/>
  <c r="FK132" i="2"/>
  <c r="GA132" i="2"/>
  <c r="FF133" i="2"/>
  <c r="FV133" i="2"/>
  <c r="FA134" i="2"/>
  <c r="FQ134" i="2"/>
  <c r="GG134" i="2"/>
  <c r="FL135" i="2"/>
  <c r="GB135" i="2"/>
  <c r="FG136" i="2"/>
  <c r="FW136" i="2"/>
  <c r="FB137" i="2"/>
  <c r="FR137" i="2"/>
  <c r="GH137" i="2"/>
  <c r="FM138" i="2"/>
  <c r="GC138" i="2"/>
  <c r="ER138" i="2" s="1"/>
  <c r="EV138" i="1" s="1"/>
  <c r="FH139" i="2"/>
  <c r="FX139" i="2"/>
  <c r="FC140" i="2"/>
  <c r="FS140" i="2"/>
  <c r="GI140" i="2"/>
  <c r="FN141" i="2"/>
  <c r="GD141" i="2"/>
  <c r="FI142" i="2"/>
  <c r="FY142" i="2"/>
  <c r="FD143" i="2"/>
  <c r="FT143" i="2"/>
  <c r="GJ143" i="2"/>
  <c r="FO144" i="2"/>
  <c r="GE144" i="2"/>
  <c r="FJ145" i="2"/>
  <c r="FZ145" i="2"/>
  <c r="FE146" i="2"/>
  <c r="FU146" i="2"/>
  <c r="EZ147" i="2"/>
  <c r="FP147" i="2"/>
  <c r="GF147" i="2"/>
  <c r="FK148" i="2"/>
  <c r="GA148" i="2"/>
  <c r="FF149" i="2"/>
  <c r="FV149" i="2"/>
  <c r="FA150" i="2"/>
  <c r="FQ150" i="2"/>
  <c r="GG150" i="2"/>
  <c r="FL151" i="2"/>
  <c r="FX33" i="2"/>
  <c r="GI59" i="2"/>
  <c r="FC74" i="2"/>
  <c r="FD81" i="2"/>
  <c r="GB85" i="2"/>
  <c r="GA90" i="2"/>
  <c r="FJ95" i="2"/>
  <c r="GD98" i="2"/>
  <c r="ES98" i="2" s="1"/>
  <c r="EW98" i="1" s="1"/>
  <c r="FO102" i="2"/>
  <c r="FF105" i="2"/>
  <c r="FX107" i="2"/>
  <c r="FG110" i="2"/>
  <c r="GI111" i="2"/>
  <c r="FO113" i="2"/>
  <c r="EZ115" i="2"/>
  <c r="FT116" i="2"/>
  <c r="EZ118" i="2"/>
  <c r="FW119" i="2"/>
  <c r="FG121" i="2"/>
  <c r="FO122" i="2"/>
  <c r="FW123" i="2"/>
  <c r="GC124" i="2"/>
  <c r="GF125" i="2"/>
  <c r="FC127" i="2"/>
  <c r="FI128" i="2"/>
  <c r="FL129" i="2"/>
  <c r="FT130" i="2"/>
  <c r="FZ131" i="2"/>
  <c r="GC132" i="2"/>
  <c r="EZ134" i="2"/>
  <c r="FF135" i="2"/>
  <c r="FI136" i="2"/>
  <c r="FQ137" i="2"/>
  <c r="FW138" i="2"/>
  <c r="FZ139" i="2"/>
  <c r="GH140" i="2"/>
  <c r="FC142" i="2"/>
  <c r="FF143" i="2"/>
  <c r="FN144" i="2"/>
  <c r="FT145" i="2"/>
  <c r="FW146" i="2"/>
  <c r="GE147" i="2"/>
  <c r="EZ149" i="2"/>
  <c r="FC150" i="2"/>
  <c r="FK151" i="2"/>
  <c r="FE152" i="2"/>
  <c r="FY152" i="2"/>
  <c r="FQ153" i="2"/>
  <c r="FG154" i="2"/>
  <c r="GC154" i="2"/>
  <c r="FR155" i="2"/>
  <c r="FB156" i="2"/>
  <c r="FU156" i="2"/>
  <c r="FH157" i="2"/>
  <c r="GC157" i="2"/>
  <c r="FK158" i="2"/>
  <c r="GI158" i="2"/>
  <c r="FS159" i="2"/>
  <c r="FA160" i="2"/>
  <c r="FY160" i="2"/>
  <c r="FI161" i="2"/>
  <c r="GB161" i="2"/>
  <c r="FO162" i="2"/>
  <c r="GJ162" i="2"/>
  <c r="FR163" i="2"/>
  <c r="FE164" i="2"/>
  <c r="FZ164" i="2"/>
  <c r="FH165" i="2"/>
  <c r="GF165" i="2"/>
  <c r="FP166" i="2"/>
  <c r="GI166" i="2"/>
  <c r="FV167" i="2"/>
  <c r="FF168" i="2"/>
  <c r="FY168" i="2"/>
  <c r="FL169" i="2"/>
  <c r="GG169" i="2"/>
  <c r="FO170" i="2"/>
  <c r="FB171" i="2"/>
  <c r="FW171" i="2"/>
  <c r="FE172" i="2"/>
  <c r="GC172" i="2"/>
  <c r="FH173" i="2"/>
  <c r="FU173" i="2"/>
  <c r="EZ174" i="2"/>
  <c r="FK174" i="2"/>
  <c r="FU174" i="2"/>
  <c r="GG174" i="2"/>
  <c r="FF175" i="2"/>
  <c r="FP175" i="2"/>
  <c r="GB175" i="2"/>
  <c r="FA176" i="2"/>
  <c r="FK176" i="2"/>
  <c r="FW176" i="2"/>
  <c r="GG176" i="2"/>
  <c r="FF177" i="2"/>
  <c r="FR177" i="2"/>
  <c r="GB177" i="2"/>
  <c r="FA178" i="2"/>
  <c r="FM178" i="2"/>
  <c r="FW178" i="2"/>
  <c r="GG178" i="2"/>
  <c r="FH179" i="2"/>
  <c r="FR179" i="2"/>
  <c r="GB179" i="2"/>
  <c r="FC180" i="2"/>
  <c r="FM180" i="2"/>
  <c r="FW180" i="2"/>
  <c r="GI180" i="2"/>
  <c r="FH181" i="2"/>
  <c r="FR181" i="2"/>
  <c r="GD181" i="2"/>
  <c r="FC182" i="2"/>
  <c r="FM182" i="2"/>
  <c r="FY182" i="2"/>
  <c r="GI182" i="2"/>
  <c r="FH183" i="2"/>
  <c r="FT183" i="2"/>
  <c r="GD183" i="2"/>
  <c r="FC184" i="2"/>
  <c r="FO184" i="2"/>
  <c r="FY184" i="2"/>
  <c r="GI184" i="2"/>
  <c r="FJ185" i="2"/>
  <c r="FT185" i="2"/>
  <c r="GD185" i="2"/>
  <c r="FE186" i="2"/>
  <c r="FO186" i="2"/>
  <c r="FY186" i="2"/>
  <c r="EZ187" i="2"/>
  <c r="FJ187" i="2"/>
  <c r="FT187" i="2"/>
  <c r="GF187" i="2"/>
  <c r="FE188" i="2"/>
  <c r="FO188" i="2"/>
  <c r="GA188" i="2"/>
  <c r="EZ189" i="2"/>
  <c r="FJ189" i="2"/>
  <c r="FV189" i="2"/>
  <c r="GF189" i="2"/>
  <c r="FE190" i="2"/>
  <c r="FQ190" i="2"/>
  <c r="GA190" i="2"/>
  <c r="EZ191" i="2"/>
  <c r="FL191" i="2"/>
  <c r="FV191" i="2"/>
  <c r="GF191" i="2"/>
  <c r="FG192" i="2"/>
  <c r="FQ192" i="2"/>
  <c r="GA192" i="2"/>
  <c r="FB193" i="2"/>
  <c r="FL193" i="2"/>
  <c r="FV193" i="2"/>
  <c r="GH193" i="2"/>
  <c r="FG194" i="2"/>
  <c r="FQ194" i="2"/>
  <c r="GC194" i="2"/>
  <c r="FB195" i="2"/>
  <c r="FL195" i="2"/>
  <c r="FX195" i="2"/>
  <c r="GH195" i="2"/>
  <c r="FG196" i="2"/>
  <c r="FS196" i="2"/>
  <c r="GC196" i="2"/>
  <c r="FC5" i="2"/>
  <c r="FO5" i="2"/>
  <c r="FY5" i="2"/>
  <c r="GI5" i="2"/>
  <c r="FY193" i="2"/>
  <c r="FH194" i="2"/>
  <c r="GD194" i="2"/>
  <c r="FC195" i="2"/>
  <c r="FY195" i="2"/>
  <c r="FJ196" i="2"/>
  <c r="GD196" i="2"/>
  <c r="FF5" i="2"/>
  <c r="FZ5" i="2"/>
  <c r="EZ179" i="2"/>
  <c r="FO180" i="2"/>
  <c r="EZ181" i="2"/>
  <c r="GF181" i="2"/>
  <c r="GA182" i="2"/>
  <c r="FV183" i="2"/>
  <c r="FG184" i="2"/>
  <c r="FB185" i="2"/>
  <c r="GH185" i="2"/>
  <c r="GC186" i="2"/>
  <c r="FL187" i="2"/>
  <c r="GH187" i="2"/>
  <c r="GC188" i="2"/>
  <c r="FX189" i="2"/>
  <c r="FI190" i="2"/>
  <c r="FD191" i="2"/>
  <c r="GJ191" i="2"/>
  <c r="GE192" i="2"/>
  <c r="FZ193" i="2"/>
  <c r="FI194" i="2"/>
  <c r="FD195" i="2"/>
  <c r="GJ195" i="2"/>
  <c r="GE196" i="2"/>
  <c r="FG5" i="2"/>
  <c r="FV47" i="2"/>
  <c r="FC83" i="2"/>
  <c r="FR87" i="2"/>
  <c r="FF100" i="2"/>
  <c r="FW108" i="2"/>
  <c r="GI113" i="2"/>
  <c r="FV118" i="2"/>
  <c r="GE122" i="2"/>
  <c r="FK126" i="2"/>
  <c r="FY128" i="2"/>
  <c r="FE132" i="2"/>
  <c r="FP134" i="2"/>
  <c r="GG137" i="2"/>
  <c r="FM141" i="2"/>
  <c r="GD144" i="2"/>
  <c r="FB147" i="2"/>
  <c r="FS150" i="2"/>
  <c r="FA153" i="2"/>
  <c r="FF155" i="2"/>
  <c r="GG156" i="2"/>
  <c r="FW158" i="2"/>
  <c r="FD159" i="2"/>
  <c r="GE160" i="2"/>
  <c r="FU162" i="2"/>
  <c r="FK164" i="2"/>
  <c r="FA166" i="2"/>
  <c r="GB167" i="2"/>
  <c r="FO168" i="2"/>
  <c r="FE170" i="2"/>
  <c r="GF171" i="2"/>
  <c r="FN173" i="2"/>
  <c r="FP174" i="2"/>
  <c r="GJ174" i="2"/>
  <c r="GE175" i="2"/>
  <c r="FZ176" i="2"/>
  <c r="FU177" i="2"/>
  <c r="FP178" i="2"/>
  <c r="FK179" i="2"/>
  <c r="FF180" i="2"/>
  <c r="FR180" i="2"/>
  <c r="FM181" i="2"/>
  <c r="FH182" i="2"/>
  <c r="FC183" i="2"/>
  <c r="GI183" i="2"/>
  <c r="GD184" i="2"/>
  <c r="FM185" i="2"/>
  <c r="FH186" i="2"/>
  <c r="GD186" i="2"/>
  <c r="FY187" i="2"/>
  <c r="FT188" i="2"/>
  <c r="FE189" i="2"/>
  <c r="EZ190" i="2"/>
  <c r="GF190" i="2"/>
  <c r="GA191" i="2"/>
  <c r="FV192" i="2"/>
  <c r="FQ193" i="2"/>
  <c r="GA193" i="2"/>
  <c r="FV194" i="2"/>
  <c r="FQ195" i="2"/>
  <c r="FL196" i="2"/>
  <c r="FH5" i="2"/>
  <c r="FW192" i="2"/>
  <c r="GB193" i="2"/>
  <c r="GG194" i="2"/>
  <c r="GB195" i="2"/>
  <c r="GI196" i="2"/>
  <c r="GE5" i="2"/>
  <c r="FA84" i="2"/>
  <c r="FT93" i="2"/>
  <c r="FX106" i="2"/>
  <c r="FP114" i="2"/>
  <c r="FV120" i="2"/>
  <c r="FP125" i="2"/>
  <c r="GG128" i="2"/>
  <c r="FM132" i="2"/>
  <c r="FA137" i="2"/>
  <c r="FX141" i="2"/>
  <c r="FG146" i="2"/>
  <c r="GF150" i="2"/>
  <c r="GG153" i="2"/>
  <c r="GI156" i="2"/>
  <c r="FL159" i="2"/>
  <c r="FX161" i="2"/>
  <c r="GF163" i="2"/>
  <c r="FI166" i="2"/>
  <c r="FC41" i="2"/>
  <c r="GC62" i="2"/>
  <c r="FU74" i="2"/>
  <c r="GF81" i="2"/>
  <c r="FW86" i="2"/>
  <c r="GI90" i="2"/>
  <c r="GE95" i="2"/>
  <c r="FR99" i="2"/>
  <c r="FU102" i="2"/>
  <c r="FT105" i="2"/>
  <c r="FE108" i="2"/>
  <c r="FK110" i="2"/>
  <c r="FE112" i="2"/>
  <c r="FY113" i="2"/>
  <c r="FE115" i="2"/>
  <c r="GA116" i="2"/>
  <c r="FJ118" i="2"/>
  <c r="GA119" i="2"/>
  <c r="FM121" i="2"/>
  <c r="FW122" i="2"/>
  <c r="FZ123" i="2"/>
  <c r="GH124" i="2"/>
  <c r="FC126" i="2"/>
  <c r="FF127" i="2"/>
  <c r="FN128" i="2"/>
  <c r="FT129" i="2"/>
  <c r="FW130" i="2"/>
  <c r="GE131" i="2"/>
  <c r="EZ133" i="2"/>
  <c r="FC134" i="2"/>
  <c r="FK135" i="2"/>
  <c r="FQ136" i="2"/>
  <c r="FT137" i="2"/>
  <c r="GB138" i="2"/>
  <c r="GH139" i="2"/>
  <c r="EZ141" i="2"/>
  <c r="FH142" i="2"/>
  <c r="FN143" i="2"/>
  <c r="FQ144" i="2"/>
  <c r="FY145" i="2"/>
  <c r="GE146" i="2"/>
  <c r="GH147" i="2"/>
  <c r="FE149" i="2"/>
  <c r="FK150" i="2"/>
  <c r="FN151" i="2"/>
  <c r="FF152" i="2"/>
  <c r="GG152" i="2"/>
  <c r="FR153" i="2"/>
  <c r="FK154" i="2"/>
  <c r="GE154" i="2"/>
  <c r="FV155" i="2"/>
  <c r="FC156" i="2"/>
  <c r="GA156" i="2"/>
  <c r="FL157" i="2"/>
  <c r="GD157" i="2"/>
  <c r="FQ158" i="2"/>
  <c r="FB159" i="2"/>
  <c r="FT159" i="2"/>
  <c r="FG160" i="2"/>
  <c r="GC160" i="2"/>
  <c r="FJ161" i="2"/>
  <c r="GH161" i="2"/>
  <c r="FS162" i="2"/>
  <c r="EZ163" i="2"/>
  <c r="FX163" i="2"/>
  <c r="FI164" i="2"/>
  <c r="GA164" i="2"/>
  <c r="FN165" i="2"/>
  <c r="GJ165" i="2"/>
  <c r="FQ166" i="2"/>
  <c r="FD167" i="2"/>
  <c r="FZ167" i="2"/>
  <c r="FG168" i="2"/>
  <c r="GE168" i="2"/>
  <c r="FP169" i="2"/>
  <c r="GH169" i="2"/>
  <c r="FU170" i="2"/>
  <c r="FF171" i="2"/>
  <c r="FX171" i="2"/>
  <c r="FK172" i="2"/>
  <c r="GG172" i="2"/>
  <c r="FJ173" i="2"/>
  <c r="FZ173" i="2"/>
  <c r="FA174" i="2"/>
  <c r="FL174" i="2"/>
  <c r="FX174" i="2"/>
  <c r="GH174" i="2"/>
  <c r="FG175" i="2"/>
  <c r="FS175" i="2"/>
  <c r="GC175" i="2"/>
  <c r="FB176" i="2"/>
  <c r="FN176" i="2"/>
  <c r="FX176" i="2"/>
  <c r="GH176" i="2"/>
  <c r="FI177" i="2"/>
  <c r="FS177" i="2"/>
  <c r="GC177" i="2"/>
  <c r="FD178" i="2"/>
  <c r="FN178" i="2"/>
  <c r="FX178" i="2"/>
  <c r="GJ178" i="2"/>
  <c r="FI179" i="2"/>
  <c r="FS179" i="2"/>
  <c r="GE179" i="2"/>
  <c r="FD180" i="2"/>
  <c r="FN180" i="2"/>
  <c r="FZ180" i="2"/>
  <c r="GJ180" i="2"/>
  <c r="FI181" i="2"/>
  <c r="FU181" i="2"/>
  <c r="GE181" i="2"/>
  <c r="FD182" i="2"/>
  <c r="FP182" i="2"/>
  <c r="FZ182" i="2"/>
  <c r="GJ182" i="2"/>
  <c r="FK183" i="2"/>
  <c r="FU183" i="2"/>
  <c r="GE183" i="2"/>
  <c r="FF184" i="2"/>
  <c r="FP184" i="2"/>
  <c r="FZ184" i="2"/>
  <c r="FA185" i="2"/>
  <c r="FK185" i="2"/>
  <c r="FU185" i="2"/>
  <c r="GG185" i="2"/>
  <c r="FF186" i="2"/>
  <c r="FP186" i="2"/>
  <c r="GB186" i="2"/>
  <c r="FA187" i="2"/>
  <c r="FK187" i="2"/>
  <c r="FW187" i="2"/>
  <c r="GG187" i="2"/>
  <c r="FF188" i="2"/>
  <c r="FR188" i="2"/>
  <c r="GB188" i="2"/>
  <c r="FA189" i="2"/>
  <c r="FM189" i="2"/>
  <c r="FW189" i="2"/>
  <c r="GG189" i="2"/>
  <c r="FH190" i="2"/>
  <c r="FR190" i="2"/>
  <c r="GB190" i="2"/>
  <c r="FC191" i="2"/>
  <c r="FM191" i="2"/>
  <c r="FW191" i="2"/>
  <c r="GI191" i="2"/>
  <c r="FH192" i="2"/>
  <c r="FR192" i="2"/>
  <c r="GD192" i="2"/>
  <c r="FC193" i="2"/>
  <c r="FM193" i="2"/>
  <c r="GI193" i="2"/>
  <c r="FT194" i="2"/>
  <c r="FO195" i="2"/>
  <c r="GI195" i="2"/>
  <c r="FT196" i="2"/>
  <c r="FP5" i="2"/>
  <c r="FY178" i="2"/>
  <c r="FE180" i="2"/>
  <c r="FJ181" i="2"/>
  <c r="FE182" i="2"/>
  <c r="EZ183" i="2"/>
  <c r="GF183" i="2"/>
  <c r="GA184" i="2"/>
  <c r="FL185" i="2"/>
  <c r="FG186" i="2"/>
  <c r="FB187" i="2"/>
  <c r="FG188" i="2"/>
  <c r="FB189" i="2"/>
  <c r="GH189" i="2"/>
  <c r="GC190" i="2"/>
  <c r="FX191" i="2"/>
  <c r="FI192" i="2"/>
  <c r="FD193" i="2"/>
  <c r="GJ193" i="2"/>
  <c r="GE194" i="2"/>
  <c r="FZ195" i="2"/>
  <c r="FU196" i="2"/>
  <c r="FQ5" i="2"/>
  <c r="GC65" i="2"/>
  <c r="FQ92" i="2"/>
  <c r="FU103" i="2"/>
  <c r="GE110" i="2"/>
  <c r="FV115" i="2"/>
  <c r="FG120" i="2"/>
  <c r="FB124" i="2"/>
  <c r="FS127" i="2"/>
  <c r="GJ130" i="2"/>
  <c r="FV135" i="2"/>
  <c r="FB139" i="2"/>
  <c r="FS142" i="2"/>
  <c r="GJ145" i="2"/>
  <c r="FP149" i="2"/>
  <c r="FI152" i="2"/>
  <c r="FM154" i="2"/>
  <c r="FK156" i="2"/>
  <c r="FA158" i="2"/>
  <c r="FM160" i="2"/>
  <c r="FC162" i="2"/>
  <c r="GD163" i="2"/>
  <c r="FT165" i="2"/>
  <c r="FJ167" i="2"/>
  <c r="EZ169" i="2"/>
  <c r="GA170" i="2"/>
  <c r="FQ172" i="2"/>
  <c r="GB173" i="2"/>
  <c r="FZ174" i="2"/>
  <c r="FU175" i="2"/>
  <c r="FP176" i="2"/>
  <c r="FK177" i="2"/>
  <c r="FF178" i="2"/>
  <c r="FA179" i="2"/>
  <c r="GG179" i="2"/>
  <c r="FA181" i="2"/>
  <c r="GG181" i="2"/>
  <c r="FR182" i="2"/>
  <c r="FM183" i="2"/>
  <c r="FH184" i="2"/>
  <c r="FC185" i="2"/>
  <c r="GI185" i="2"/>
  <c r="FC187" i="2"/>
  <c r="GI187" i="2"/>
  <c r="GD188" i="2"/>
  <c r="FY189" i="2"/>
  <c r="FT190" i="2"/>
  <c r="FO191" i="2"/>
  <c r="FJ192" i="2"/>
  <c r="FE193" i="2"/>
  <c r="EZ194" i="2"/>
  <c r="GF194" i="2"/>
  <c r="GA195" i="2"/>
  <c r="FV196" i="2"/>
  <c r="FR5" i="2"/>
  <c r="FF193" i="2"/>
  <c r="FM194" i="2"/>
  <c r="FR195" i="2"/>
  <c r="FW196" i="2"/>
  <c r="FB52" i="2"/>
  <c r="EZ89" i="2"/>
  <c r="FG104" i="2"/>
  <c r="GD112" i="2"/>
  <c r="ES112" i="2" s="1"/>
  <c r="FB119" i="2"/>
  <c r="FM124" i="2"/>
  <c r="FD130" i="2"/>
  <c r="GA134" i="2"/>
  <c r="FR140" i="2"/>
  <c r="FD145" i="2"/>
  <c r="FU148" i="2"/>
  <c r="FU152" i="2"/>
  <c r="FH155" i="2"/>
  <c r="FV157" i="2"/>
  <c r="GH159" i="2"/>
  <c r="FE162" i="2"/>
  <c r="FS164" i="2"/>
  <c r="FA43" i="2"/>
  <c r="FD65" i="2"/>
  <c r="FP76" i="2"/>
  <c r="FD82" i="2"/>
  <c r="FJ87" i="2"/>
  <c r="GD91" i="2"/>
  <c r="FA96" i="2"/>
  <c r="GJ99" i="2"/>
  <c r="FF103" i="2"/>
  <c r="FX105" i="2"/>
  <c r="FS108" i="2"/>
  <c r="FY110" i="2"/>
  <c r="FH112" i="2"/>
  <c r="GF113" i="2"/>
  <c r="FO115" i="2"/>
  <c r="GF116" i="2"/>
  <c r="FQ118" i="2"/>
  <c r="EZ120" i="2"/>
  <c r="FQ121" i="2"/>
  <c r="GB122" i="2"/>
  <c r="GH123" i="2"/>
  <c r="EZ125" i="2"/>
  <c r="FH126" i="2"/>
  <c r="FN127" i="2"/>
  <c r="FQ128" i="2"/>
  <c r="FY129" i="2"/>
  <c r="GE130" i="2"/>
  <c r="GH131" i="2"/>
  <c r="FE133" i="2"/>
  <c r="FK134" i="2"/>
  <c r="FN135" i="2"/>
  <c r="FV136" i="2"/>
  <c r="GB137" i="2"/>
  <c r="GE138" i="2"/>
  <c r="ET138" i="2" s="1"/>
  <c r="EX138" i="1" s="1"/>
  <c r="FB140" i="2"/>
  <c r="FH141" i="2"/>
  <c r="FK142" i="2"/>
  <c r="FS143" i="2"/>
  <c r="FY144" i="2"/>
  <c r="GB145" i="2"/>
  <c r="GJ146" i="2"/>
  <c r="FE148" i="2"/>
  <c r="FH149" i="2"/>
  <c r="FP150" i="2"/>
  <c r="FV151" i="2"/>
  <c r="FG152" i="2"/>
  <c r="EZ153" i="2"/>
  <c r="FT153" i="2"/>
  <c r="FL154" i="2"/>
  <c r="FB155" i="2"/>
  <c r="FW155" i="2"/>
  <c r="FE156" i="2"/>
  <c r="GC156" i="2"/>
  <c r="FM157" i="2"/>
  <c r="GF157" i="2"/>
  <c r="FS158" i="2"/>
  <c r="FC159" i="2"/>
  <c r="FV159" i="2"/>
  <c r="FI160" i="2"/>
  <c r="GD160" i="2"/>
  <c r="FL161" i="2"/>
  <c r="GJ161" i="2"/>
  <c r="FT162" i="2"/>
  <c r="FB163" i="2"/>
  <c r="FZ163" i="2"/>
  <c r="FJ164" i="2"/>
  <c r="GC164" i="2"/>
  <c r="FP165" i="2"/>
  <c r="EZ166" i="2"/>
  <c r="FS166" i="2"/>
  <c r="FF167" i="2"/>
  <c r="GA167" i="2"/>
  <c r="FI168" i="2"/>
  <c r="GG168" i="2"/>
  <c r="FQ169" i="2"/>
  <c r="GJ169" i="2"/>
  <c r="FW170" i="2"/>
  <c r="FG171" i="2"/>
  <c r="FZ171" i="2"/>
  <c r="FM172" i="2"/>
  <c r="GH172" i="2"/>
  <c r="FK173" i="2"/>
  <c r="GA173" i="2"/>
  <c r="FC174" i="2"/>
  <c r="FM174" i="2"/>
  <c r="FY174" i="2"/>
  <c r="GI174" i="2"/>
  <c r="FH175" i="2"/>
  <c r="FT175" i="2"/>
  <c r="GD175" i="2"/>
  <c r="FC176" i="2"/>
  <c r="FO176" i="2"/>
  <c r="FY176" i="2"/>
  <c r="GI176" i="2"/>
  <c r="FJ177" i="2"/>
  <c r="FT177" i="2"/>
  <c r="GD177" i="2"/>
  <c r="FE178" i="2"/>
  <c r="FO178" i="2"/>
  <c r="FJ179" i="2"/>
  <c r="FT179" i="2"/>
  <c r="GF179" i="2"/>
  <c r="GA180" i="2"/>
  <c r="FV181" i="2"/>
  <c r="FQ182" i="2"/>
  <c r="FL183" i="2"/>
  <c r="FQ184" i="2"/>
  <c r="FV185" i="2"/>
  <c r="FQ186" i="2"/>
  <c r="FX187" i="2"/>
  <c r="FS188" i="2"/>
  <c r="FN189" i="2"/>
  <c r="FS190" i="2"/>
  <c r="FN191" i="2"/>
  <c r="FS192" i="2"/>
  <c r="FN193" i="2"/>
  <c r="FU194" i="2"/>
  <c r="FP195" i="2"/>
  <c r="FK196" i="2"/>
  <c r="GA5" i="2"/>
  <c r="FV77" i="2"/>
  <c r="FZ96" i="2"/>
  <c r="FF106" i="2"/>
  <c r="FT112" i="2"/>
  <c r="FE117" i="2"/>
  <c r="GA121" i="2"/>
  <c r="FH125" i="2"/>
  <c r="GB129" i="2"/>
  <c r="FH133" i="2"/>
  <c r="FY136" i="2"/>
  <c r="FE140" i="2"/>
  <c r="FV143" i="2"/>
  <c r="FJ148" i="2"/>
  <c r="FZ151" i="2"/>
  <c r="GB153" i="2"/>
  <c r="FX155" i="2"/>
  <c r="FN157" i="2"/>
  <c r="GB159" i="2"/>
  <c r="FR161" i="2"/>
  <c r="FH163" i="2"/>
  <c r="GI164" i="2"/>
  <c r="FY166" i="2"/>
  <c r="FR169" i="2"/>
  <c r="FH171" i="2"/>
  <c r="GI172" i="2"/>
  <c r="FD174" i="2"/>
  <c r="FK175" i="2"/>
  <c r="FF176" i="2"/>
  <c r="FA177" i="2"/>
  <c r="GG177" i="2"/>
  <c r="GB178" i="2"/>
  <c r="FW179" i="2"/>
  <c r="GB180" i="2"/>
  <c r="FW181" i="2"/>
  <c r="GB182" i="2"/>
  <c r="FW183" i="2"/>
  <c r="FR184" i="2"/>
  <c r="FY185" i="2"/>
  <c r="FT186" i="2"/>
  <c r="FO187" i="2"/>
  <c r="FJ188" i="2"/>
  <c r="FO189" i="2"/>
  <c r="FJ190" i="2"/>
  <c r="FE191" i="2"/>
  <c r="EZ192" i="2"/>
  <c r="GF192" i="2"/>
  <c r="FL194" i="2"/>
  <c r="FG195" i="2"/>
  <c r="FB196" i="2"/>
  <c r="GH196" i="2"/>
  <c r="GD5" i="2"/>
  <c r="FR193" i="2"/>
  <c r="FW194" i="2"/>
  <c r="FC196" i="2"/>
  <c r="FS5" i="2"/>
  <c r="FP70" i="2"/>
  <c r="FJ101" i="2"/>
  <c r="FJ111" i="2"/>
  <c r="FO117" i="2"/>
  <c r="FG123" i="2"/>
  <c r="GD127" i="2"/>
  <c r="FU133" i="2"/>
  <c r="FG138" i="2"/>
  <c r="GI143" i="2"/>
  <c r="FX149" i="2"/>
  <c r="FD153" i="2"/>
  <c r="GF155" i="2"/>
  <c r="FG158" i="2"/>
  <c r="FO160" i="2"/>
  <c r="FN163" i="2"/>
  <c r="FV165" i="2"/>
  <c r="GJ50" i="2"/>
  <c r="GA68" i="2"/>
  <c r="GG77" i="2"/>
  <c r="GD83" i="2"/>
  <c r="FM88" i="2"/>
  <c r="FY92" i="2"/>
  <c r="FH97" i="2"/>
  <c r="GE100" i="2"/>
  <c r="FY103" i="2"/>
  <c r="FS106" i="2"/>
  <c r="FD109" i="2"/>
  <c r="GJ110" i="2"/>
  <c r="FZ112" i="2"/>
  <c r="FJ114" i="2"/>
  <c r="FY115" i="2"/>
  <c r="FL117" i="2"/>
  <c r="GF118" i="2"/>
  <c r="FL120" i="2"/>
  <c r="GG121" i="2"/>
  <c r="FB123" i="2"/>
  <c r="FE124" i="2"/>
  <c r="FM125" i="2"/>
  <c r="FS126" i="2"/>
  <c r="FV127" i="2"/>
  <c r="GD128" i="2"/>
  <c r="GJ129" i="2"/>
  <c r="FB131" i="2"/>
  <c r="FJ132" i="2"/>
  <c r="FP133" i="2"/>
  <c r="FS134" i="2"/>
  <c r="GA135" i="2"/>
  <c r="GG136" i="2"/>
  <c r="GJ137" i="2"/>
  <c r="FG139" i="2"/>
  <c r="FM140" i="2"/>
  <c r="FP141" i="2"/>
  <c r="FX142" i="2"/>
  <c r="GD143" i="2"/>
  <c r="GG144" i="2"/>
  <c r="FD146" i="2"/>
  <c r="FJ147" i="2"/>
  <c r="FM148" i="2"/>
  <c r="FU149" i="2"/>
  <c r="GA150" i="2"/>
  <c r="GA151" i="2"/>
  <c r="FQ152" i="2"/>
  <c r="FB153" i="2"/>
  <c r="GF153" i="2"/>
  <c r="FO154" i="2"/>
  <c r="FG155" i="2"/>
  <c r="FZ155" i="2"/>
  <c r="FM156" i="2"/>
  <c r="GH156" i="2"/>
  <c r="FP157" i="2"/>
  <c r="FC158" i="2"/>
  <c r="FX158" i="2"/>
  <c r="FF159" i="2"/>
  <c r="GD159" i="2"/>
  <c r="FN160" i="2"/>
  <c r="GG160" i="2"/>
  <c r="FT161" i="2"/>
  <c r="FD162" i="2"/>
  <c r="FW162" i="2"/>
  <c r="FJ163" i="2"/>
  <c r="GE163" i="2"/>
  <c r="FM164" i="2"/>
  <c r="EZ165" i="2"/>
  <c r="FU165" i="2"/>
  <c r="FC166" i="2"/>
  <c r="GA166" i="2"/>
  <c r="FK167" i="2"/>
  <c r="GD167" i="2"/>
  <c r="FQ168" i="2"/>
  <c r="FA169" i="2"/>
  <c r="FT169" i="2"/>
  <c r="FG170" i="2"/>
  <c r="GB170" i="2"/>
  <c r="FJ171" i="2"/>
  <c r="GH171" i="2"/>
  <c r="FR172" i="2"/>
  <c r="EZ173" i="2"/>
  <c r="FP173" i="2"/>
  <c r="GC173" i="2"/>
  <c r="FE174" i="2"/>
  <c r="FQ174" i="2"/>
  <c r="GA174" i="2"/>
  <c r="EZ175" i="2"/>
  <c r="FL175" i="2"/>
  <c r="FV175" i="2"/>
  <c r="GF175" i="2"/>
  <c r="FG176" i="2"/>
  <c r="FQ176" i="2"/>
  <c r="GA176" i="2"/>
  <c r="FB177" i="2"/>
  <c r="FL177" i="2"/>
  <c r="FV177" i="2"/>
  <c r="GH177" i="2"/>
  <c r="FG178" i="2"/>
  <c r="FQ178" i="2"/>
  <c r="GC178" i="2"/>
  <c r="FB179" i="2"/>
  <c r="FL179" i="2"/>
  <c r="FX179" i="2"/>
  <c r="GH179" i="2"/>
  <c r="FG180" i="2"/>
  <c r="FS180" i="2"/>
  <c r="GC180" i="2"/>
  <c r="FB181" i="2"/>
  <c r="FN181" i="2"/>
  <c r="FX181" i="2"/>
  <c r="GH181" i="2"/>
  <c r="FI182" i="2"/>
  <c r="FS182" i="2"/>
  <c r="GC182" i="2"/>
  <c r="FD183" i="2"/>
  <c r="FN183" i="2"/>
  <c r="FX183" i="2"/>
  <c r="GJ183" i="2"/>
  <c r="FI184" i="2"/>
  <c r="FS184" i="2"/>
  <c r="GE184" i="2"/>
  <c r="FD185" i="2"/>
  <c r="FN185" i="2"/>
  <c r="FZ185" i="2"/>
  <c r="GJ185" i="2"/>
  <c r="FI186" i="2"/>
  <c r="FU186" i="2"/>
  <c r="GE186" i="2"/>
  <c r="FD187" i="2"/>
  <c r="FP187" i="2"/>
  <c r="FZ187" i="2"/>
  <c r="GJ187" i="2"/>
  <c r="FK188" i="2"/>
  <c r="FU188" i="2"/>
  <c r="GE188" i="2"/>
  <c r="FF189" i="2"/>
  <c r="FP189" i="2"/>
  <c r="FZ189" i="2"/>
  <c r="FA190" i="2"/>
  <c r="FK190" i="2"/>
  <c r="FU190" i="2"/>
  <c r="GG190" i="2"/>
  <c r="FF191" i="2"/>
  <c r="FP191" i="2"/>
  <c r="GB191" i="2"/>
  <c r="FA192" i="2"/>
  <c r="FK192" i="2"/>
  <c r="GG192" i="2"/>
  <c r="FA194" i="2"/>
  <c r="FH195" i="2"/>
  <c r="FM196" i="2"/>
  <c r="FI5" i="2"/>
  <c r="FB79" i="2"/>
  <c r="FN97" i="2"/>
  <c r="FR109" i="2"/>
  <c r="EZ116" i="2"/>
  <c r="GJ121" i="2"/>
  <c r="FX126" i="2"/>
  <c r="FJ131" i="2"/>
  <c r="GD135" i="2"/>
  <c r="ES135" i="2" s="1"/>
  <c r="EW135" i="1" s="1"/>
  <c r="FJ139" i="2"/>
  <c r="GA142" i="2"/>
  <c r="FO147" i="2"/>
  <c r="GB151" i="2"/>
  <c r="FW154" i="2"/>
  <c r="FQ156" i="2"/>
  <c r="FY158" i="2"/>
  <c r="FB161" i="2"/>
  <c r="GC162" i="2"/>
  <c r="FD165" i="2"/>
  <c r="FR56" i="2"/>
  <c r="FH89" i="2"/>
  <c r="FT104" i="2"/>
  <c r="FC113" i="2"/>
  <c r="FE119" i="2"/>
  <c r="FR124" i="2"/>
  <c r="FD129" i="2"/>
  <c r="FX133" i="2"/>
  <c r="FL138" i="2"/>
  <c r="GI142" i="2"/>
  <c r="FR147" i="2"/>
  <c r="GD151" i="2"/>
  <c r="GA154" i="2"/>
  <c r="EZ157" i="2"/>
  <c r="FN159" i="2"/>
  <c r="FY161" i="2"/>
  <c r="GH163" i="2"/>
  <c r="FK166" i="2"/>
  <c r="GJ167" i="2"/>
  <c r="FJ169" i="2"/>
  <c r="GE170" i="2"/>
  <c r="FS172" i="2"/>
  <c r="FT173" i="2"/>
  <c r="FS174" i="2"/>
  <c r="FM175" i="2"/>
  <c r="EZ176" i="2"/>
  <c r="GE176" i="2"/>
  <c r="FY177" i="2"/>
  <c r="FL178" i="2"/>
  <c r="FD179" i="2"/>
  <c r="GI179" i="2"/>
  <c r="FV180" i="2"/>
  <c r="FP181" i="2"/>
  <c r="FJ182" i="2"/>
  <c r="GH182" i="2"/>
  <c r="GB183" i="2"/>
  <c r="FV184" i="2"/>
  <c r="FI185" i="2"/>
  <c r="FA186" i="2"/>
  <c r="GF186" i="2"/>
  <c r="FS187" i="2"/>
  <c r="FM188" i="2"/>
  <c r="FG189" i="2"/>
  <c r="GE189" i="2"/>
  <c r="FY190" i="2"/>
  <c r="FS191" i="2"/>
  <c r="FF192" i="2"/>
  <c r="GI192" i="2"/>
  <c r="GC193" i="2"/>
  <c r="FP194" i="2"/>
  <c r="FJ195" i="2"/>
  <c r="FD196" i="2"/>
  <c r="GB196" i="2"/>
  <c r="FW5" i="2"/>
  <c r="GA187" i="2"/>
  <c r="FH189" i="2"/>
  <c r="FZ190" i="2"/>
  <c r="FT191" i="2"/>
  <c r="FA193" i="2"/>
  <c r="FX194" i="2"/>
  <c r="FK195" i="2"/>
  <c r="GJ196" i="2"/>
  <c r="GF70" i="2"/>
  <c r="FE107" i="2"/>
  <c r="GC120" i="2"/>
  <c r="FX125" i="2"/>
  <c r="GF134" i="2"/>
  <c r="FA144" i="2"/>
  <c r="FV152" i="2"/>
  <c r="FX157" i="2"/>
  <c r="FG162" i="2"/>
  <c r="FE168" i="2"/>
  <c r="FP171" i="2"/>
  <c r="GF173" i="2"/>
  <c r="FO175" i="2"/>
  <c r="FC177" i="2"/>
  <c r="FU178" i="2"/>
  <c r="FB180" i="2"/>
  <c r="FY181" i="2"/>
  <c r="FF183" i="2"/>
  <c r="FX184" i="2"/>
  <c r="FL186" i="2"/>
  <c r="GJ186" i="2"/>
  <c r="FV188" i="2"/>
  <c r="FC190" i="2"/>
  <c r="FU191" i="2"/>
  <c r="FI193" i="2"/>
  <c r="FY194" i="2"/>
  <c r="FF196" i="2"/>
  <c r="GF5" i="2"/>
  <c r="FX72" i="2"/>
  <c r="FS107" i="2"/>
  <c r="GF120" i="2"/>
  <c r="GI134" i="2"/>
  <c r="FW139" i="2"/>
  <c r="GC148" i="2"/>
  <c r="FP155" i="2"/>
  <c r="GJ159" i="2"/>
  <c r="FY164" i="2"/>
  <c r="GF169" i="2"/>
  <c r="FD173" i="2"/>
  <c r="GC174" i="2"/>
  <c r="FJ176" i="2"/>
  <c r="GI177" i="2"/>
  <c r="FP179" i="2"/>
  <c r="GH180" i="2"/>
  <c r="FG183" i="2"/>
  <c r="GF184" i="2"/>
  <c r="FM186" i="2"/>
  <c r="FW188" i="2"/>
  <c r="GI190" i="2"/>
  <c r="FJ193" i="2"/>
  <c r="FT195" i="2"/>
  <c r="GG5" i="2"/>
  <c r="GG166" i="2"/>
  <c r="GF174" i="2"/>
  <c r="GJ177" i="2"/>
  <c r="FE181" i="2"/>
  <c r="FO183" i="2"/>
  <c r="GA185" i="2"/>
  <c r="FB188" i="2"/>
  <c r="FR189" i="2"/>
  <c r="GJ194" i="2"/>
  <c r="GH5" i="2"/>
  <c r="GJ109" i="2"/>
  <c r="FJ116" i="2"/>
  <c r="FR131" i="2"/>
  <c r="FL145" i="2"/>
  <c r="FA156" i="2"/>
  <c r="FW160" i="2"/>
  <c r="FL167" i="2"/>
  <c r="FA172" i="2"/>
  <c r="FC175" i="2"/>
  <c r="FM177" i="2"/>
  <c r="FF181" i="2"/>
  <c r="FJ184" i="2"/>
  <c r="FV186" i="2"/>
  <c r="GH188" i="2"/>
  <c r="FG191" i="2"/>
  <c r="FF194" i="2"/>
  <c r="FR196" i="2"/>
  <c r="FR111" i="2"/>
  <c r="GI127" i="2"/>
  <c r="GC141" i="2"/>
  <c r="GH153" i="2"/>
  <c r="FX165" i="2"/>
  <c r="FM170" i="2"/>
  <c r="FD175" i="2"/>
  <c r="FH178" i="2"/>
  <c r="FG181" i="2"/>
  <c r="FK184" i="2"/>
  <c r="FQ187" i="2"/>
  <c r="FP190" i="2"/>
  <c r="FT193" i="2"/>
  <c r="FZ196" i="2"/>
  <c r="FX111" i="2"/>
  <c r="FA128" i="2"/>
  <c r="FT146" i="2"/>
  <c r="GG158" i="2"/>
  <c r="GD165" i="2"/>
  <c r="FC172" i="2"/>
  <c r="GJ175" i="2"/>
  <c r="FC179" i="2"/>
  <c r="FB182" i="2"/>
  <c r="FF185" i="2"/>
  <c r="FL188" i="2"/>
  <c r="FC192" i="2"/>
  <c r="FI195" i="2"/>
  <c r="FG59" i="2"/>
  <c r="FC90" i="2"/>
  <c r="FY104" i="2"/>
  <c r="FJ113" i="2"/>
  <c r="FQ119" i="2"/>
  <c r="FU124" i="2"/>
  <c r="FI129" i="2"/>
  <c r="GF133" i="2"/>
  <c r="FO138" i="2"/>
  <c r="FC143" i="2"/>
  <c r="FZ147" i="2"/>
  <c r="FA152" i="2"/>
  <c r="GB154" i="2"/>
  <c r="FF157" i="2"/>
  <c r="FR159" i="2"/>
  <c r="FZ161" i="2"/>
  <c r="FC164" i="2"/>
  <c r="FO166" i="2"/>
  <c r="FA168" i="2"/>
  <c r="FZ169" i="2"/>
  <c r="EZ171" i="2"/>
  <c r="FU172" i="2"/>
  <c r="GD173" i="2"/>
  <c r="FT174" i="2"/>
  <c r="FN175" i="2"/>
  <c r="FH176" i="2"/>
  <c r="GF176" i="2"/>
  <c r="FZ177" i="2"/>
  <c r="FT178" i="2"/>
  <c r="FG179" i="2"/>
  <c r="GJ179" i="2"/>
  <c r="GD180" i="2"/>
  <c r="FQ181" i="2"/>
  <c r="FK182" i="2"/>
  <c r="FE183" i="2"/>
  <c r="GC183" i="2"/>
  <c r="FW184" i="2"/>
  <c r="FQ185" i="2"/>
  <c r="FD186" i="2"/>
  <c r="GG186" i="2"/>
  <c r="FN188" i="2"/>
  <c r="FB190" i="2"/>
  <c r="FN192" i="2"/>
  <c r="GD193" i="2"/>
  <c r="FE196" i="2"/>
  <c r="FX5" i="2"/>
  <c r="FG94" i="2"/>
  <c r="FT114" i="2"/>
  <c r="FG130" i="2"/>
  <c r="FR139" i="2"/>
  <c r="FZ148" i="2"/>
  <c r="FJ155" i="2"/>
  <c r="GI159" i="2"/>
  <c r="FU164" i="2"/>
  <c r="GE166" i="2"/>
  <c r="GB169" i="2"/>
  <c r="GA172" i="2"/>
  <c r="GB174" i="2"/>
  <c r="FI176" i="2"/>
  <c r="GA177" i="2"/>
  <c r="FO179" i="2"/>
  <c r="GE180" i="2"/>
  <c r="FL182" i="2"/>
  <c r="EZ184" i="2"/>
  <c r="FR185" i="2"/>
  <c r="GB187" i="2"/>
  <c r="FI189" i="2"/>
  <c r="GH190" i="2"/>
  <c r="FO192" i="2"/>
  <c r="GG193" i="2"/>
  <c r="FS195" i="2"/>
  <c r="FA5" i="2"/>
  <c r="FO94" i="2"/>
  <c r="GD114" i="2"/>
  <c r="ES114" i="2" s="1"/>
  <c r="EW114" i="1" s="1"/>
  <c r="GC125" i="2"/>
  <c r="FO130" i="2"/>
  <c r="FI144" i="2"/>
  <c r="FW152" i="2"/>
  <c r="GB157" i="2"/>
  <c r="FM162" i="2"/>
  <c r="GF166" i="2"/>
  <c r="FR171" i="2"/>
  <c r="GJ173" i="2"/>
  <c r="FW175" i="2"/>
  <c r="FD177" i="2"/>
  <c r="FV178" i="2"/>
  <c r="FJ180" i="2"/>
  <c r="FZ181" i="2"/>
  <c r="FA184" i="2"/>
  <c r="FG187" i="2"/>
  <c r="FQ189" i="2"/>
  <c r="GC191" i="2"/>
  <c r="FD194" i="2"/>
  <c r="FN196" i="2"/>
  <c r="FE165" i="2"/>
  <c r="FV171" i="2"/>
  <c r="FR176" i="2"/>
  <c r="FK180" i="2"/>
  <c r="FB184" i="2"/>
  <c r="FN186" i="2"/>
  <c r="FZ188" i="2"/>
  <c r="FL190" i="2"/>
  <c r="FX192" i="2"/>
  <c r="FK193" i="2"/>
  <c r="FW195" i="2"/>
  <c r="FJ5" i="2"/>
  <c r="FW98" i="2"/>
  <c r="FL122" i="2"/>
  <c r="FF136" i="2"/>
  <c r="EZ150" i="2"/>
  <c r="FI158" i="2"/>
  <c r="FF165" i="2"/>
  <c r="FL170" i="2"/>
  <c r="FI174" i="2"/>
  <c r="FS176" i="2"/>
  <c r="FY179" i="2"/>
  <c r="EZ182" i="2"/>
  <c r="GH184" i="2"/>
  <c r="FC188" i="2"/>
  <c r="GE191" i="2"/>
  <c r="EZ195" i="2"/>
  <c r="FP101" i="2"/>
  <c r="FJ123" i="2"/>
  <c r="FO146" i="2"/>
  <c r="FR156" i="2"/>
  <c r="FO163" i="2"/>
  <c r="FR173" i="2"/>
  <c r="FV176" i="2"/>
  <c r="FZ179" i="2"/>
  <c r="GF182" i="2"/>
  <c r="GC185" i="2"/>
  <c r="GI188" i="2"/>
  <c r="FB192" i="2"/>
  <c r="FA195" i="2"/>
  <c r="GJ101" i="2"/>
  <c r="FZ132" i="2"/>
  <c r="FF151" i="2"/>
  <c r="FH161" i="2"/>
  <c r="FD169" i="2"/>
  <c r="FE175" i="2"/>
  <c r="FI178" i="2"/>
  <c r="FO181" i="2"/>
  <c r="FN184" i="2"/>
  <c r="FR187" i="2"/>
  <c r="FX190" i="2"/>
  <c r="FU193" i="2"/>
  <c r="GA196" i="2"/>
  <c r="FU168" i="2"/>
  <c r="FT182" i="2"/>
  <c r="FS185" i="2"/>
  <c r="GE187" i="2"/>
  <c r="FD190" i="2"/>
  <c r="FP192" i="2"/>
  <c r="GB194" i="2"/>
  <c r="FB5" i="2"/>
  <c r="FV168" i="2"/>
  <c r="FE173" i="2"/>
  <c r="FE177" i="2"/>
  <c r="FQ179" i="2"/>
  <c r="GC181" i="2"/>
  <c r="GG184" i="2"/>
  <c r="GD191" i="2"/>
  <c r="FE194" i="2"/>
  <c r="FO196" i="2"/>
  <c r="FE80" i="2"/>
  <c r="GI126" i="2"/>
  <c r="GC140" i="2"/>
  <c r="FP153" i="2"/>
  <c r="GI162" i="2"/>
  <c r="FW168" i="2"/>
  <c r="FF173" i="2"/>
  <c r="GA175" i="2"/>
  <c r="EZ178" i="2"/>
  <c r="FL180" i="2"/>
  <c r="FP183" i="2"/>
  <c r="FI187" i="2"/>
  <c r="FM190" i="2"/>
  <c r="FS193" i="2"/>
  <c r="FK5" i="2"/>
  <c r="GA117" i="2"/>
  <c r="FD137" i="2"/>
  <c r="FD161" i="2"/>
  <c r="FB169" i="2"/>
  <c r="FJ174" i="2"/>
  <c r="FN177" i="2"/>
  <c r="FA182" i="2"/>
  <c r="FE185" i="2"/>
  <c r="FD188" i="2"/>
  <c r="FH191" i="2"/>
  <c r="FN194" i="2"/>
  <c r="FT85" i="2"/>
  <c r="FR123" i="2"/>
  <c r="GF141" i="2"/>
  <c r="FS156" i="2"/>
  <c r="FT167" i="2"/>
  <c r="FS173" i="2"/>
  <c r="FQ177" i="2"/>
  <c r="FU180" i="2"/>
  <c r="GA183" i="2"/>
  <c r="FX186" i="2"/>
  <c r="GD189" i="2"/>
  <c r="GH192" i="2"/>
  <c r="FV5" i="2"/>
  <c r="GG79" i="2"/>
  <c r="FC98" i="2"/>
  <c r="FW109" i="2"/>
  <c r="FF116" i="2"/>
  <c r="FG122" i="2"/>
  <c r="GA126" i="2"/>
  <c r="FO131" i="2"/>
  <c r="FA136" i="2"/>
  <c r="FU140" i="2"/>
  <c r="FI145" i="2"/>
  <c r="GF149" i="2"/>
  <c r="FL153" i="2"/>
  <c r="GH155" i="2"/>
  <c r="FH158" i="2"/>
  <c r="FQ160" i="2"/>
  <c r="GE162" i="2"/>
  <c r="FK170" i="2"/>
  <c r="FH174" i="2"/>
  <c r="FX175" i="2"/>
  <c r="GD178" i="2"/>
  <c r="FU182" i="2"/>
  <c r="FH187" i="2"/>
  <c r="GJ190" i="2"/>
  <c r="GE178" i="2"/>
  <c r="FX182" i="2"/>
  <c r="GB185" i="2"/>
  <c r="FU189" i="2"/>
  <c r="FY192" i="2"/>
  <c r="GE195" i="2"/>
  <c r="GG84" i="2"/>
  <c r="FU132" i="2"/>
  <c r="GI150" i="2"/>
  <c r="GA158" i="2"/>
  <c r="FN167" i="2"/>
  <c r="FB172" i="2"/>
  <c r="GI175" i="2"/>
  <c r="GF178" i="2"/>
  <c r="FT180" i="2"/>
  <c r="FS183" i="2"/>
  <c r="FW186" i="2"/>
  <c r="GC189" i="2"/>
  <c r="FZ192" i="2"/>
  <c r="GF195" i="2"/>
  <c r="FN5" i="2"/>
  <c r="GG117" i="2"/>
  <c r="FL137" i="2"/>
  <c r="GJ153" i="2"/>
  <c r="FP163" i="2"/>
  <c r="GC170" i="2"/>
  <c r="FR174" i="2"/>
  <c r="GD176" i="2"/>
  <c r="GA179" i="2"/>
  <c r="GG182" i="2"/>
  <c r="EZ186" i="2"/>
  <c r="GJ188" i="2"/>
  <c r="FK191" i="2"/>
  <c r="FO194" i="2"/>
  <c r="GG195" i="2"/>
  <c r="ET92" i="2" l="1"/>
  <c r="EX92" i="1" s="1"/>
  <c r="DJ69" i="1"/>
  <c r="DH23" i="1"/>
  <c r="BY121" i="1"/>
  <c r="BV147" i="1"/>
  <c r="BX71" i="1"/>
  <c r="BX22" i="1"/>
  <c r="BV163" i="1"/>
  <c r="BV135" i="1"/>
  <c r="BV179" i="1"/>
  <c r="BV101" i="1"/>
  <c r="BV93" i="1"/>
  <c r="BV85" i="1"/>
  <c r="ET121" i="2"/>
  <c r="EX121" i="1" s="1"/>
  <c r="ER8" i="2"/>
  <c r="EV8" i="1" s="1"/>
  <c r="DI9" i="1"/>
  <c r="BY163" i="1"/>
  <c r="BY152" i="1"/>
  <c r="BX82" i="1"/>
  <c r="DI18" i="1"/>
  <c r="BY164" i="1"/>
  <c r="DI19" i="1"/>
  <c r="DI12" i="1"/>
  <c r="BY186" i="1"/>
  <c r="BY189" i="1"/>
  <c r="DK32" i="1"/>
  <c r="DK167" i="1"/>
  <c r="BX86" i="1"/>
  <c r="BX38" i="1"/>
  <c r="BX15" i="1"/>
  <c r="DK155" i="1"/>
  <c r="BV145" i="1"/>
  <c r="BX90" i="1"/>
  <c r="BX19" i="1"/>
  <c r="BV173" i="1"/>
  <c r="DJ94" i="1"/>
  <c r="BV123" i="1"/>
  <c r="BX98" i="1"/>
  <c r="BX61" i="1"/>
  <c r="BX39" i="1"/>
  <c r="BX14" i="1"/>
  <c r="BV185" i="1"/>
  <c r="BX101" i="1"/>
  <c r="BX85" i="1"/>
  <c r="BV106" i="1"/>
  <c r="BV98" i="1"/>
  <c r="BV90" i="1"/>
  <c r="BV78" i="1"/>
  <c r="BV74" i="1"/>
  <c r="BV70" i="1"/>
  <c r="BV66" i="1"/>
  <c r="BV62" i="1"/>
  <c r="BV58" i="1"/>
  <c r="BV54" i="1"/>
  <c r="BV50" i="1"/>
  <c r="BV46" i="1"/>
  <c r="BV42" i="1"/>
  <c r="BV38" i="1"/>
  <c r="BV34" i="1"/>
  <c r="BV30" i="1"/>
  <c r="BV26" i="1"/>
  <c r="BV22" i="1"/>
  <c r="BV18" i="1"/>
  <c r="BV14" i="1"/>
  <c r="BV10" i="1"/>
  <c r="BY182" i="1"/>
  <c r="BW116" i="1"/>
  <c r="BY136" i="1"/>
  <c r="BY120" i="1"/>
  <c r="DK175" i="1"/>
  <c r="BX35" i="1"/>
  <c r="BX40" i="1"/>
  <c r="BV103" i="1"/>
  <c r="BV95" i="1"/>
  <c r="BV87" i="1"/>
  <c r="DK133" i="1"/>
  <c r="DK165" i="1"/>
  <c r="DJ45" i="1"/>
  <c r="DJ77" i="1"/>
  <c r="DJ93" i="1"/>
  <c r="DK126" i="1"/>
  <c r="DK142" i="1"/>
  <c r="DK174" i="1"/>
  <c r="BY168" i="1"/>
  <c r="BY195" i="1"/>
  <c r="BY151" i="1"/>
  <c r="BX55" i="1"/>
  <c r="BX32" i="1"/>
  <c r="DJ102" i="1"/>
  <c r="BV81" i="1"/>
  <c r="BV77" i="1"/>
  <c r="BV73" i="1"/>
  <c r="BV69" i="1"/>
  <c r="BV65" i="1"/>
  <c r="BV61" i="1"/>
  <c r="BV57" i="1"/>
  <c r="BV53" i="1"/>
  <c r="BV49" i="1"/>
  <c r="BV45" i="1"/>
  <c r="BV41" i="1"/>
  <c r="BV37" i="1"/>
  <c r="BV33" i="1"/>
  <c r="BV29" i="1"/>
  <c r="BV21" i="1"/>
  <c r="DK137" i="1"/>
  <c r="DK169" i="1"/>
  <c r="ER16" i="2"/>
  <c r="EV16" i="1" s="1"/>
  <c r="BY139" i="1"/>
  <c r="BY115" i="1"/>
  <c r="DK191" i="1"/>
  <c r="BV125" i="1"/>
  <c r="BX52" i="1"/>
  <c r="BV177" i="1"/>
  <c r="BV115" i="1"/>
  <c r="BX193" i="1"/>
  <c r="BV171" i="1"/>
  <c r="BV195" i="1"/>
  <c r="BV193" i="1"/>
  <c r="BV191" i="1"/>
  <c r="BV189" i="1"/>
  <c r="DK24" i="1"/>
  <c r="DJ74" i="1"/>
  <c r="BV119" i="1"/>
  <c r="BX53" i="1"/>
  <c r="BX99" i="1"/>
  <c r="BX83" i="1"/>
  <c r="BV105" i="1"/>
  <c r="BV97" i="1"/>
  <c r="BV89" i="1"/>
  <c r="DJ97" i="1"/>
  <c r="BW107" i="1"/>
  <c r="BW105" i="1"/>
  <c r="BW103" i="1"/>
  <c r="BW101" i="1"/>
  <c r="BW99" i="1"/>
  <c r="BW97" i="1"/>
  <c r="BW95" i="1"/>
  <c r="BW93" i="1"/>
  <c r="BW91" i="1"/>
  <c r="BW89" i="1"/>
  <c r="BW87" i="1"/>
  <c r="BW85" i="1"/>
  <c r="BW83" i="1"/>
  <c r="BW81" i="1"/>
  <c r="BW79" i="1"/>
  <c r="BW77" i="1"/>
  <c r="BW75" i="1"/>
  <c r="BW73" i="1"/>
  <c r="BW71" i="1"/>
  <c r="BW69" i="1"/>
  <c r="BW67" i="1"/>
  <c r="BW65" i="1"/>
  <c r="BW63" i="1"/>
  <c r="BW61" i="1"/>
  <c r="BW59" i="1"/>
  <c r="BW57" i="1"/>
  <c r="BW55" i="1"/>
  <c r="BW53" i="1"/>
  <c r="BW51" i="1"/>
  <c r="BW49" i="1"/>
  <c r="BW47" i="1"/>
  <c r="BW45" i="1"/>
  <c r="BW43" i="1"/>
  <c r="BW41" i="1"/>
  <c r="BW39" i="1"/>
  <c r="BW37" i="1"/>
  <c r="BW35" i="1"/>
  <c r="BW33" i="1"/>
  <c r="BW31" i="1"/>
  <c r="BW29" i="1"/>
  <c r="BW27" i="1"/>
  <c r="BW25" i="1"/>
  <c r="DJ20" i="1"/>
  <c r="ET93" i="2"/>
  <c r="EX93" i="1" s="1"/>
  <c r="BY185" i="1"/>
  <c r="DJ44" i="1"/>
  <c r="BX27" i="1"/>
  <c r="BV24" i="1"/>
  <c r="DJ51" i="1"/>
  <c r="DJ67" i="1"/>
  <c r="BY26" i="1"/>
  <c r="BY20" i="1"/>
  <c r="BY18" i="1"/>
  <c r="BY16" i="1"/>
  <c r="BY14" i="1"/>
  <c r="BY12" i="1"/>
  <c r="BY10" i="1"/>
  <c r="BY8" i="1"/>
  <c r="BY6" i="1"/>
  <c r="BV6" i="1"/>
  <c r="DK129" i="1"/>
  <c r="DK193" i="1"/>
  <c r="DJ75" i="1"/>
  <c r="DJ91" i="1"/>
  <c r="DJ107" i="1"/>
  <c r="DK156" i="1"/>
  <c r="DK172" i="1"/>
  <c r="DK188" i="1"/>
  <c r="BY109" i="1"/>
  <c r="BY107" i="1"/>
  <c r="BY105" i="1"/>
  <c r="BY103" i="1"/>
  <c r="BY101" i="1"/>
  <c r="BY99" i="1"/>
  <c r="BY97" i="1"/>
  <c r="BY95" i="1"/>
  <c r="BY93" i="1"/>
  <c r="BY91" i="1"/>
  <c r="BY89" i="1"/>
  <c r="BY87" i="1"/>
  <c r="BY85" i="1"/>
  <c r="BY83" i="1"/>
  <c r="BY81" i="1"/>
  <c r="BY79" i="1"/>
  <c r="BY77" i="1"/>
  <c r="BY75" i="1"/>
  <c r="BY73" i="1"/>
  <c r="BY71" i="1"/>
  <c r="BY69" i="1"/>
  <c r="BY67" i="1"/>
  <c r="BY65" i="1"/>
  <c r="BY63" i="1"/>
  <c r="BY61" i="1"/>
  <c r="BY59" i="1"/>
  <c r="BY57" i="1"/>
  <c r="BY55" i="1"/>
  <c r="BY53" i="1"/>
  <c r="BY51" i="1"/>
  <c r="BY49" i="1"/>
  <c r="BY47" i="1"/>
  <c r="BY45" i="1"/>
  <c r="BY43" i="1"/>
  <c r="BY41" i="1"/>
  <c r="BY37" i="1"/>
  <c r="BY29" i="1"/>
  <c r="BY27" i="1"/>
  <c r="BY25" i="1"/>
  <c r="DI21" i="1"/>
  <c r="DI23" i="1"/>
  <c r="DJ25" i="1"/>
  <c r="DK42" i="1"/>
  <c r="DK44" i="1"/>
  <c r="DK46" i="1"/>
  <c r="DK48" i="1"/>
  <c r="DK50" i="1"/>
  <c r="DK52" i="1"/>
  <c r="DK54" i="1"/>
  <c r="DK56" i="1"/>
  <c r="DK58" i="1"/>
  <c r="DK60" i="1"/>
  <c r="DK62" i="1"/>
  <c r="DK64" i="1"/>
  <c r="DK66" i="1"/>
  <c r="DK68" i="1"/>
  <c r="DK70" i="1"/>
  <c r="DK72" i="1"/>
  <c r="DK74" i="1"/>
  <c r="DK76" i="1"/>
  <c r="DK78" i="1"/>
  <c r="DK80" i="1"/>
  <c r="DK82" i="1"/>
  <c r="DK84" i="1"/>
  <c r="DK86" i="1"/>
  <c r="DK88" i="1"/>
  <c r="DK90" i="1"/>
  <c r="DK92" i="1"/>
  <c r="DK94" i="1"/>
  <c r="DK96" i="1"/>
  <c r="DK98" i="1"/>
  <c r="DK100" i="1"/>
  <c r="DK102" i="1"/>
  <c r="DK104" i="1"/>
  <c r="DK106" i="1"/>
  <c r="DK108" i="1"/>
  <c r="BX46" i="1"/>
  <c r="DJ50" i="1"/>
  <c r="BY181" i="1"/>
  <c r="DJ104" i="1"/>
  <c r="BY149" i="1"/>
  <c r="BY145" i="1"/>
  <c r="BY141" i="1"/>
  <c r="BY117" i="1"/>
  <c r="BX65" i="1"/>
  <c r="BX42" i="1"/>
  <c r="BY5" i="1"/>
  <c r="BW24" i="1"/>
  <c r="BW22" i="1"/>
  <c r="BW6" i="1"/>
  <c r="DK30" i="1"/>
  <c r="DK22" i="1"/>
  <c r="BY187" i="1"/>
  <c r="DK119" i="1"/>
  <c r="DK183" i="1"/>
  <c r="DJ70" i="1"/>
  <c r="BX78" i="1"/>
  <c r="BW13" i="1"/>
  <c r="BY171" i="1"/>
  <c r="BY160" i="1"/>
  <c r="BY192" i="1"/>
  <c r="DK143" i="1"/>
  <c r="DK131" i="1"/>
  <c r="BX23" i="1"/>
  <c r="DK150" i="1"/>
  <c r="DK166" i="1"/>
  <c r="BV104" i="1"/>
  <c r="BV96" i="1"/>
  <c r="BV88" i="1"/>
  <c r="ER6" i="2"/>
  <c r="BX68" i="1"/>
  <c r="DK161" i="1"/>
  <c r="DJ59" i="1"/>
  <c r="DI111" i="1"/>
  <c r="BY39" i="1"/>
  <c r="BY31" i="1"/>
  <c r="BY19" i="1"/>
  <c r="BY17" i="1"/>
  <c r="BY15" i="1"/>
  <c r="BY13" i="1"/>
  <c r="BY11" i="1"/>
  <c r="BY9" i="1"/>
  <c r="BY7" i="1"/>
  <c r="DJ33" i="1"/>
  <c r="DJ41" i="1"/>
  <c r="DH113" i="1"/>
  <c r="DI118" i="1"/>
  <c r="DI120" i="1"/>
  <c r="DI122" i="1"/>
  <c r="DI126" i="1"/>
  <c r="DI132" i="1"/>
  <c r="DI136" i="1"/>
  <c r="DI138" i="1"/>
  <c r="DI140" i="1"/>
  <c r="DI142" i="1"/>
  <c r="DI144" i="1"/>
  <c r="DI146" i="1"/>
  <c r="DI148" i="1"/>
  <c r="DI154" i="1"/>
  <c r="DI156" i="1"/>
  <c r="DI158" i="1"/>
  <c r="DI160" i="1"/>
  <c r="DI162" i="1"/>
  <c r="DI164" i="1"/>
  <c r="DI166" i="1"/>
  <c r="DI168" i="1"/>
  <c r="DI170" i="1"/>
  <c r="DI172" i="1"/>
  <c r="DI176" i="1"/>
  <c r="DI180" i="1"/>
  <c r="DI184" i="1"/>
  <c r="DI190" i="1"/>
  <c r="DI192" i="1"/>
  <c r="DI194" i="1"/>
  <c r="DI196" i="1"/>
  <c r="DI113" i="1"/>
  <c r="BX96" i="1"/>
  <c r="DH9" i="1"/>
  <c r="DH13" i="1"/>
  <c r="DH17" i="1"/>
  <c r="DK190" i="1"/>
  <c r="DJ28" i="1"/>
  <c r="DJ100" i="1"/>
  <c r="DJ88" i="1"/>
  <c r="BY147" i="1"/>
  <c r="DI115" i="1"/>
  <c r="ER15" i="2"/>
  <c r="EV15" i="1" s="1"/>
  <c r="BY157" i="1"/>
  <c r="BY176" i="1"/>
  <c r="DJ92" i="1"/>
  <c r="DK135" i="1"/>
  <c r="DK123" i="1"/>
  <c r="BX57" i="1"/>
  <c r="BX31" i="1"/>
  <c r="BX106" i="1"/>
  <c r="BX73" i="1"/>
  <c r="BV102" i="1"/>
  <c r="BV94" i="1"/>
  <c r="BV86" i="1"/>
  <c r="BV80" i="1"/>
  <c r="BV76" i="1"/>
  <c r="BV72" i="1"/>
  <c r="BV68" i="1"/>
  <c r="BV64" i="1"/>
  <c r="BV60" i="1"/>
  <c r="BV56" i="1"/>
  <c r="BV52" i="1"/>
  <c r="BV48" i="1"/>
  <c r="BV44" i="1"/>
  <c r="BV40" i="1"/>
  <c r="BV36" i="1"/>
  <c r="BV32" i="1"/>
  <c r="BV28" i="1"/>
  <c r="BV20" i="1"/>
  <c r="BV16" i="1"/>
  <c r="BV12" i="1"/>
  <c r="BV8" i="1"/>
  <c r="BY30" i="1"/>
  <c r="BY22" i="1"/>
  <c r="DI22" i="1"/>
  <c r="DI24" i="1"/>
  <c r="DI129" i="1"/>
  <c r="DI147" i="1"/>
  <c r="DI155" i="1"/>
  <c r="DI175" i="1"/>
  <c r="DI177" i="1"/>
  <c r="ET103" i="2"/>
  <c r="EX103" i="1" s="1"/>
  <c r="ET97" i="2"/>
  <c r="EX97" i="1" s="1"/>
  <c r="ET11" i="2"/>
  <c r="EX11" i="1" s="1"/>
  <c r="BY165" i="1"/>
  <c r="BY172" i="1"/>
  <c r="BW144" i="1"/>
  <c r="BY175" i="1"/>
  <c r="BW146" i="1"/>
  <c r="BY142" i="1"/>
  <c r="BY126" i="1"/>
  <c r="BW196" i="1"/>
  <c r="BW194" i="1"/>
  <c r="BW192" i="1"/>
  <c r="BW190" i="1"/>
  <c r="DK195" i="1"/>
  <c r="BW168" i="1"/>
  <c r="BV124" i="1"/>
  <c r="BX77" i="1"/>
  <c r="BX28" i="1"/>
  <c r="DJ82" i="1"/>
  <c r="DI116" i="1"/>
  <c r="BW156" i="1"/>
  <c r="BV148" i="1"/>
  <c r="BV138" i="1"/>
  <c r="DJ66" i="1"/>
  <c r="ET119" i="2"/>
  <c r="EX119" i="1" s="1"/>
  <c r="BW140" i="1"/>
  <c r="BW111" i="1"/>
  <c r="BW120" i="1"/>
  <c r="BY169" i="1"/>
  <c r="BW136" i="1"/>
  <c r="DJ84" i="1"/>
  <c r="BY190" i="1"/>
  <c r="BW180" i="1"/>
  <c r="BW138" i="1"/>
  <c r="BY137" i="1"/>
  <c r="BY133" i="1"/>
  <c r="BY129" i="1"/>
  <c r="DK159" i="1"/>
  <c r="BV144" i="1"/>
  <c r="BX88" i="1"/>
  <c r="BX41" i="1"/>
  <c r="BV162" i="1"/>
  <c r="DK147" i="1"/>
  <c r="BV134" i="1"/>
  <c r="BX92" i="1"/>
  <c r="BX47" i="1"/>
  <c r="BV182" i="1"/>
  <c r="BV152" i="1"/>
  <c r="BV196" i="1"/>
  <c r="DJ43" i="1"/>
  <c r="DK124" i="1"/>
  <c r="DK140" i="1"/>
  <c r="BY35" i="1"/>
  <c r="BY33" i="1"/>
  <c r="BY23" i="1"/>
  <c r="BY21" i="1"/>
  <c r="DK116" i="1"/>
  <c r="DI124" i="1"/>
  <c r="DI128" i="1"/>
  <c r="DI130" i="1"/>
  <c r="DI134" i="1"/>
  <c r="DI150" i="1"/>
  <c r="DI152" i="1"/>
  <c r="DI174" i="1"/>
  <c r="DI178" i="1"/>
  <c r="DI182" i="1"/>
  <c r="DI186" i="1"/>
  <c r="DI188" i="1"/>
  <c r="ER7" i="2"/>
  <c r="EV7" i="1" s="1"/>
  <c r="BX80" i="1"/>
  <c r="DK158" i="1"/>
  <c r="DJ98" i="1"/>
  <c r="DJ61" i="1"/>
  <c r="DJ68" i="1"/>
  <c r="BW113" i="1"/>
  <c r="BY161" i="1"/>
  <c r="BW176" i="1"/>
  <c r="BW126" i="1"/>
  <c r="DJ96" i="1"/>
  <c r="BV113" i="1"/>
  <c r="BV178" i="1"/>
  <c r="BV160" i="1"/>
  <c r="DK171" i="1"/>
  <c r="BW162" i="1"/>
  <c r="BV142" i="1"/>
  <c r="DK39" i="1"/>
  <c r="BW166" i="1"/>
  <c r="BX56" i="1"/>
  <c r="BX33" i="1"/>
  <c r="BV150" i="1"/>
  <c r="BV17" i="1"/>
  <c r="BV13" i="1"/>
  <c r="BV9" i="1"/>
  <c r="DJ62" i="1"/>
  <c r="BX59" i="1"/>
  <c r="ES10" i="2"/>
  <c r="BY155" i="1"/>
  <c r="BY156" i="1"/>
  <c r="BY183" i="1"/>
  <c r="BY188" i="1"/>
  <c r="BY174" i="1"/>
  <c r="BW122" i="1"/>
  <c r="BY143" i="1"/>
  <c r="BY135" i="1"/>
  <c r="BY131" i="1"/>
  <c r="BY123" i="1"/>
  <c r="BY119" i="1"/>
  <c r="BY111" i="1"/>
  <c r="DK127" i="1"/>
  <c r="BX79" i="1"/>
  <c r="BV170" i="1"/>
  <c r="DK163" i="1"/>
  <c r="ER17" i="2"/>
  <c r="ES17" i="2" s="1"/>
  <c r="ER13" i="2"/>
  <c r="EV13" i="1" s="1"/>
  <c r="BY193" i="1"/>
  <c r="BW184" i="1"/>
  <c r="BW118" i="1"/>
  <c r="BV136" i="1"/>
  <c r="BX75" i="1"/>
  <c r="BV184" i="1"/>
  <c r="BV176" i="1"/>
  <c r="BV164" i="1"/>
  <c r="DK187" i="1"/>
  <c r="BW160" i="1"/>
  <c r="BV126" i="1"/>
  <c r="BV154" i="1"/>
  <c r="DJ46" i="1"/>
  <c r="DJ78" i="1"/>
  <c r="BW164" i="1"/>
  <c r="BV118" i="1"/>
  <c r="BX50" i="1"/>
  <c r="BX93" i="1"/>
  <c r="DK29" i="1"/>
  <c r="BX104" i="1"/>
  <c r="BX70" i="1"/>
  <c r="BV188" i="1"/>
  <c r="DK117" i="1"/>
  <c r="DK149" i="1"/>
  <c r="DK181" i="1"/>
  <c r="DJ53" i="1"/>
  <c r="DJ85" i="1"/>
  <c r="DJ101" i="1"/>
  <c r="DJ22" i="1"/>
  <c r="DK118" i="1"/>
  <c r="DK134" i="1"/>
  <c r="DK182" i="1"/>
  <c r="DK27" i="1"/>
  <c r="ET109" i="2"/>
  <c r="EX109" i="1" s="1"/>
  <c r="BV194" i="1"/>
  <c r="BV192" i="1"/>
  <c r="BV190" i="1"/>
  <c r="DK31" i="1"/>
  <c r="DJ58" i="1"/>
  <c r="DJ90" i="1"/>
  <c r="BW154" i="1"/>
  <c r="BX100" i="1"/>
  <c r="BX64" i="1"/>
  <c r="BV186" i="1"/>
  <c r="BX107" i="1"/>
  <c r="BX91" i="1"/>
  <c r="DH8" i="1"/>
  <c r="DH12" i="1"/>
  <c r="DH16" i="1"/>
  <c r="DH20" i="1"/>
  <c r="DJ23" i="1"/>
  <c r="DK125" i="1"/>
  <c r="DK157" i="1"/>
  <c r="DK189" i="1"/>
  <c r="DJ57" i="1"/>
  <c r="DJ73" i="1"/>
  <c r="DJ89" i="1"/>
  <c r="DJ105" i="1"/>
  <c r="BW108" i="1"/>
  <c r="BW106" i="1"/>
  <c r="BW104" i="1"/>
  <c r="BW102" i="1"/>
  <c r="BW100" i="1"/>
  <c r="BW98" i="1"/>
  <c r="BW96" i="1"/>
  <c r="BW94" i="1"/>
  <c r="BW92" i="1"/>
  <c r="BW90" i="1"/>
  <c r="BW88" i="1"/>
  <c r="BW86" i="1"/>
  <c r="BW84" i="1"/>
  <c r="BW82" i="1"/>
  <c r="BW80" i="1"/>
  <c r="BW78" i="1"/>
  <c r="BW76" i="1"/>
  <c r="BW74" i="1"/>
  <c r="BW72" i="1"/>
  <c r="BW70" i="1"/>
  <c r="BW68" i="1"/>
  <c r="BW66" i="1"/>
  <c r="BW64" i="1"/>
  <c r="BW62" i="1"/>
  <c r="BW60" i="1"/>
  <c r="BW58" i="1"/>
  <c r="BW56" i="1"/>
  <c r="BW54" i="1"/>
  <c r="BW52" i="1"/>
  <c r="BW50" i="1"/>
  <c r="BW48" i="1"/>
  <c r="BW46" i="1"/>
  <c r="BW44" i="1"/>
  <c r="BW42" i="1"/>
  <c r="BW40" i="1"/>
  <c r="BW38" i="1"/>
  <c r="BW36" i="1"/>
  <c r="BW34" i="1"/>
  <c r="BW32" i="1"/>
  <c r="BW30" i="1"/>
  <c r="BW28" i="1"/>
  <c r="BW26" i="1"/>
  <c r="BW20" i="1"/>
  <c r="BW18" i="1"/>
  <c r="BW16" i="1"/>
  <c r="BW14" i="1"/>
  <c r="BW12" i="1"/>
  <c r="BW10" i="1"/>
  <c r="BW8" i="1"/>
  <c r="DJ7" i="1"/>
  <c r="DJ9" i="1"/>
  <c r="DJ11" i="1"/>
  <c r="DJ13" i="1"/>
  <c r="DJ15" i="1"/>
  <c r="DJ17" i="1"/>
  <c r="DJ19" i="1"/>
  <c r="DK122" i="1"/>
  <c r="DK138" i="1"/>
  <c r="DK154" i="1"/>
  <c r="DK170" i="1"/>
  <c r="DK186" i="1"/>
  <c r="DK179" i="1"/>
  <c r="BW170" i="1"/>
  <c r="BX60" i="1"/>
  <c r="DJ42" i="1"/>
  <c r="DJ106" i="1"/>
  <c r="BW158" i="1"/>
  <c r="BV140" i="1"/>
  <c r="BV130" i="1"/>
  <c r="BX108" i="1"/>
  <c r="BX76" i="1"/>
  <c r="DK5" i="1"/>
  <c r="DI114" i="1"/>
  <c r="DH6" i="1"/>
  <c r="DH10" i="1"/>
  <c r="DH14" i="1"/>
  <c r="DH18" i="1"/>
  <c r="DK141" i="1"/>
  <c r="DK173" i="1"/>
  <c r="DK25" i="1"/>
  <c r="DJ49" i="1"/>
  <c r="DJ65" i="1"/>
  <c r="DJ81" i="1"/>
  <c r="BW109" i="1"/>
  <c r="BW23" i="1"/>
  <c r="BW21" i="1"/>
  <c r="BW19" i="1"/>
  <c r="BW17" i="1"/>
  <c r="BW15" i="1"/>
  <c r="BW11" i="1"/>
  <c r="BW9" i="1"/>
  <c r="BW7" i="1"/>
  <c r="DJ5" i="1"/>
  <c r="DJ6" i="1"/>
  <c r="DJ8" i="1"/>
  <c r="DJ10" i="1"/>
  <c r="DJ12" i="1"/>
  <c r="DJ14" i="1"/>
  <c r="DJ16" i="1"/>
  <c r="DJ18" i="1"/>
  <c r="DK130" i="1"/>
  <c r="DK146" i="1"/>
  <c r="DK162" i="1"/>
  <c r="DK178" i="1"/>
  <c r="DK194" i="1"/>
  <c r="DK145" i="1"/>
  <c r="DK177" i="1"/>
  <c r="DK37" i="1"/>
  <c r="DJ83" i="1"/>
  <c r="DJ99" i="1"/>
  <c r="DK132" i="1"/>
  <c r="DK148" i="1"/>
  <c r="DK164" i="1"/>
  <c r="DK180" i="1"/>
  <c r="DK196" i="1"/>
  <c r="BY108" i="1"/>
  <c r="BY106" i="1"/>
  <c r="BY104" i="1"/>
  <c r="BY102" i="1"/>
  <c r="BY100" i="1"/>
  <c r="BY98" i="1"/>
  <c r="BY96" i="1"/>
  <c r="BY94" i="1"/>
  <c r="BY92" i="1"/>
  <c r="BY90" i="1"/>
  <c r="BY88" i="1"/>
  <c r="BY86" i="1"/>
  <c r="BY84" i="1"/>
  <c r="BY82" i="1"/>
  <c r="BY80" i="1"/>
  <c r="BY78" i="1"/>
  <c r="BY76" i="1"/>
  <c r="BY74" i="1"/>
  <c r="BY72" i="1"/>
  <c r="BY70" i="1"/>
  <c r="BY68" i="1"/>
  <c r="BY66" i="1"/>
  <c r="BY64" i="1"/>
  <c r="BY62" i="1"/>
  <c r="BY60" i="1"/>
  <c r="BY58" i="1"/>
  <c r="BY56" i="1"/>
  <c r="BY54" i="1"/>
  <c r="BY52" i="1"/>
  <c r="BY50" i="1"/>
  <c r="BY48" i="1"/>
  <c r="BY46" i="1"/>
  <c r="BY44" i="1"/>
  <c r="BY42" i="1"/>
  <c r="BY40" i="1"/>
  <c r="BY38" i="1"/>
  <c r="BY36" i="1"/>
  <c r="BY34" i="1"/>
  <c r="BY32" i="1"/>
  <c r="BY28" i="1"/>
  <c r="BY24" i="1"/>
  <c r="DJ29" i="1"/>
  <c r="DJ37" i="1"/>
  <c r="DK41" i="1"/>
  <c r="DK43" i="1"/>
  <c r="DK45" i="1"/>
  <c r="DK47" i="1"/>
  <c r="DK49" i="1"/>
  <c r="DK51" i="1"/>
  <c r="DK53" i="1"/>
  <c r="DK55" i="1"/>
  <c r="DK57" i="1"/>
  <c r="DK59" i="1"/>
  <c r="DK61" i="1"/>
  <c r="DK63" i="1"/>
  <c r="DK65" i="1"/>
  <c r="DK67" i="1"/>
  <c r="DK69" i="1"/>
  <c r="DK71" i="1"/>
  <c r="DK73" i="1"/>
  <c r="DK75" i="1"/>
  <c r="DK77" i="1"/>
  <c r="DK79" i="1"/>
  <c r="DK81" i="1"/>
  <c r="DK83" i="1"/>
  <c r="DK85" i="1"/>
  <c r="DK87" i="1"/>
  <c r="DK89" i="1"/>
  <c r="DK91" i="1"/>
  <c r="DK93" i="1"/>
  <c r="DK95" i="1"/>
  <c r="DK97" i="1"/>
  <c r="DK99" i="1"/>
  <c r="DK101" i="1"/>
  <c r="DK103" i="1"/>
  <c r="DK105" i="1"/>
  <c r="DK107" i="1"/>
  <c r="DK112" i="1"/>
  <c r="DH109" i="1"/>
  <c r="DH117" i="1"/>
  <c r="DI117" i="1"/>
  <c r="DI119" i="1"/>
  <c r="DI121" i="1"/>
  <c r="DI123" i="1"/>
  <c r="DI125" i="1"/>
  <c r="DI127" i="1"/>
  <c r="DI131" i="1"/>
  <c r="DI133" i="1"/>
  <c r="DI135" i="1"/>
  <c r="DI137" i="1"/>
  <c r="DI139" i="1"/>
  <c r="DI141" i="1"/>
  <c r="DI143" i="1"/>
  <c r="DI145" i="1"/>
  <c r="DI149" i="1"/>
  <c r="DI151" i="1"/>
  <c r="DI153" i="1"/>
  <c r="DI157" i="1"/>
  <c r="DI159" i="1"/>
  <c r="DI161" i="1"/>
  <c r="DI163" i="1"/>
  <c r="DI165" i="1"/>
  <c r="DI167" i="1"/>
  <c r="DI169" i="1"/>
  <c r="DI171" i="1"/>
  <c r="DI173" i="1"/>
  <c r="DI179" i="1"/>
  <c r="DJ32" i="1"/>
  <c r="DJ40" i="1"/>
  <c r="DK115" i="1"/>
  <c r="DI25" i="1"/>
  <c r="DI27" i="1"/>
  <c r="DI29" i="1"/>
  <c r="DI31" i="1"/>
  <c r="DI33" i="1"/>
  <c r="DI35" i="1"/>
  <c r="DI37" i="1"/>
  <c r="DI39" i="1"/>
  <c r="DI41" i="1"/>
  <c r="DI43" i="1"/>
  <c r="DI45" i="1"/>
  <c r="DI47" i="1"/>
  <c r="DI49" i="1"/>
  <c r="DI51" i="1"/>
  <c r="DI53" i="1"/>
  <c r="DI55" i="1"/>
  <c r="DI57" i="1"/>
  <c r="DI59" i="1"/>
  <c r="DI61" i="1"/>
  <c r="DI63" i="1"/>
  <c r="DI65" i="1"/>
  <c r="DI67" i="1"/>
  <c r="DI69" i="1"/>
  <c r="DI71" i="1"/>
  <c r="DI73" i="1"/>
  <c r="DI75" i="1"/>
  <c r="DI77" i="1"/>
  <c r="DI79" i="1"/>
  <c r="DI81" i="1"/>
  <c r="DI83" i="1"/>
  <c r="DI85" i="1"/>
  <c r="DI87" i="1"/>
  <c r="DI89" i="1"/>
  <c r="DI91" i="1"/>
  <c r="DI93" i="1"/>
  <c r="DI95" i="1"/>
  <c r="DI97" i="1"/>
  <c r="DI99" i="1"/>
  <c r="DI101" i="1"/>
  <c r="DI103" i="1"/>
  <c r="DI105" i="1"/>
  <c r="DI107" i="1"/>
  <c r="DH112" i="1"/>
  <c r="DH119" i="1"/>
  <c r="DH121" i="1"/>
  <c r="DH123" i="1"/>
  <c r="DH125" i="1"/>
  <c r="DH127" i="1"/>
  <c r="DH129" i="1"/>
  <c r="DH131" i="1"/>
  <c r="DH133" i="1"/>
  <c r="DH135" i="1"/>
  <c r="DH137" i="1"/>
  <c r="DH139" i="1"/>
  <c r="DH141" i="1"/>
  <c r="DH143" i="1"/>
  <c r="DH145" i="1"/>
  <c r="DH147" i="1"/>
  <c r="DH149" i="1"/>
  <c r="DH151" i="1"/>
  <c r="DH153" i="1"/>
  <c r="DH155" i="1"/>
  <c r="DH157" i="1"/>
  <c r="DH159" i="1"/>
  <c r="DH161" i="1"/>
  <c r="DH163" i="1"/>
  <c r="DH165" i="1"/>
  <c r="DH167" i="1"/>
  <c r="DH169" i="1"/>
  <c r="DH171" i="1"/>
  <c r="DH173" i="1"/>
  <c r="DH175" i="1"/>
  <c r="DH177" i="1"/>
  <c r="DH179" i="1"/>
  <c r="DH181" i="1"/>
  <c r="DH183" i="1"/>
  <c r="DH185" i="1"/>
  <c r="DH187" i="1"/>
  <c r="DH189" i="1"/>
  <c r="DH191" i="1"/>
  <c r="DH193" i="1"/>
  <c r="DH195" i="1"/>
  <c r="ER9" i="2"/>
  <c r="ES14" i="2"/>
  <c r="ET14" i="2" s="1"/>
  <c r="EX14" i="1" s="1"/>
  <c r="ES16" i="2"/>
  <c r="EW16" i="1" s="1"/>
  <c r="DI6" i="1"/>
  <c r="BW177" i="1"/>
  <c r="BW129" i="1"/>
  <c r="DJ72" i="1"/>
  <c r="BW183" i="1"/>
  <c r="BW147" i="1"/>
  <c r="BW115" i="1"/>
  <c r="BW132" i="1"/>
  <c r="DJ48" i="1"/>
  <c r="BY167" i="1"/>
  <c r="BW148" i="1"/>
  <c r="DJ52" i="1"/>
  <c r="BY191" i="1"/>
  <c r="BY166" i="1"/>
  <c r="BW142" i="1"/>
  <c r="BW110" i="1"/>
  <c r="DI13" i="1"/>
  <c r="DK151" i="1"/>
  <c r="BW172" i="1"/>
  <c r="BV146" i="1"/>
  <c r="BX69" i="1"/>
  <c r="BX44" i="1"/>
  <c r="BX21" i="1"/>
  <c r="BV174" i="1"/>
  <c r="BV168" i="1"/>
  <c r="BY150" i="1"/>
  <c r="DK139" i="1"/>
  <c r="BW175" i="1"/>
  <c r="BV110" i="1"/>
  <c r="BX94" i="1"/>
  <c r="BX74" i="1"/>
  <c r="BX51" i="1"/>
  <c r="BX25" i="1"/>
  <c r="BV158" i="1"/>
  <c r="DJ54" i="1"/>
  <c r="DJ86" i="1"/>
  <c r="BW155" i="1"/>
  <c r="BX102" i="1"/>
  <c r="BX67" i="1"/>
  <c r="BX45" i="1"/>
  <c r="BX20" i="1"/>
  <c r="BV180" i="1"/>
  <c r="BX97" i="1"/>
  <c r="DJ24" i="1"/>
  <c r="BV23" i="1"/>
  <c r="BV19" i="1"/>
  <c r="BV15" i="1"/>
  <c r="BV11" i="1"/>
  <c r="BV7" i="1"/>
  <c r="DK121" i="1"/>
  <c r="DK153" i="1"/>
  <c r="DK185" i="1"/>
  <c r="DJ55" i="1"/>
  <c r="DJ71" i="1"/>
  <c r="DJ87" i="1"/>
  <c r="DJ103" i="1"/>
  <c r="DH21" i="1"/>
  <c r="DK26" i="1"/>
  <c r="DK6" i="1"/>
  <c r="DK8" i="1"/>
  <c r="DK10" i="1"/>
  <c r="DK12" i="1"/>
  <c r="DK14" i="1"/>
  <c r="DK16" i="1"/>
  <c r="DK18" i="1"/>
  <c r="DK20" i="1"/>
  <c r="DK120" i="1"/>
  <c r="DK136" i="1"/>
  <c r="DK152" i="1"/>
  <c r="DK168" i="1"/>
  <c r="DK184" i="1"/>
  <c r="DH24" i="1"/>
  <c r="DJ27" i="1"/>
  <c r="DJ35" i="1"/>
  <c r="DK110" i="1"/>
  <c r="DH27" i="1"/>
  <c r="DJ47" i="1"/>
  <c r="DJ63" i="1"/>
  <c r="DJ79" i="1"/>
  <c r="DJ95" i="1"/>
  <c r="DI112" i="1"/>
  <c r="DJ26" i="1"/>
  <c r="DJ34" i="1"/>
  <c r="DK109" i="1"/>
  <c r="DH29" i="1"/>
  <c r="DH31" i="1"/>
  <c r="DH33" i="1"/>
  <c r="DH35" i="1"/>
  <c r="DH37" i="1"/>
  <c r="DH39" i="1"/>
  <c r="DH41" i="1"/>
  <c r="DH43" i="1"/>
  <c r="DH45" i="1"/>
  <c r="DH47" i="1"/>
  <c r="DH49" i="1"/>
  <c r="DH51" i="1"/>
  <c r="DH53" i="1"/>
  <c r="DH55" i="1"/>
  <c r="DH57" i="1"/>
  <c r="DH59" i="1"/>
  <c r="DH61" i="1"/>
  <c r="DH63" i="1"/>
  <c r="DH65" i="1"/>
  <c r="DH67" i="1"/>
  <c r="DH69" i="1"/>
  <c r="DH71" i="1"/>
  <c r="DH73" i="1"/>
  <c r="DH75" i="1"/>
  <c r="DH77" i="1"/>
  <c r="DH79" i="1"/>
  <c r="DH81" i="1"/>
  <c r="DH83" i="1"/>
  <c r="DH85" i="1"/>
  <c r="DH87" i="1"/>
  <c r="DH89" i="1"/>
  <c r="DH91" i="1"/>
  <c r="DH93" i="1"/>
  <c r="DH95" i="1"/>
  <c r="DH97" i="1"/>
  <c r="DH99" i="1"/>
  <c r="DH101" i="1"/>
  <c r="DH103" i="1"/>
  <c r="DH105" i="1"/>
  <c r="DH107" i="1"/>
  <c r="DH115" i="1"/>
  <c r="DJ109" i="1"/>
  <c r="DJ111" i="1"/>
  <c r="DJ113" i="1"/>
  <c r="DJ115" i="1"/>
  <c r="DJ117" i="1"/>
  <c r="DJ119" i="1"/>
  <c r="DJ121" i="1"/>
  <c r="DJ123" i="1"/>
  <c r="DJ125" i="1"/>
  <c r="DJ127" i="1"/>
  <c r="DJ129" i="1"/>
  <c r="DJ131" i="1"/>
  <c r="DJ133" i="1"/>
  <c r="DJ135" i="1"/>
  <c r="DJ137" i="1"/>
  <c r="DJ139" i="1"/>
  <c r="DJ141" i="1"/>
  <c r="DJ143" i="1"/>
  <c r="DJ145" i="1"/>
  <c r="DJ147" i="1"/>
  <c r="DJ149" i="1"/>
  <c r="DJ151" i="1"/>
  <c r="DJ153" i="1"/>
  <c r="DJ155" i="1"/>
  <c r="DJ157" i="1"/>
  <c r="DJ159" i="1"/>
  <c r="DJ161" i="1"/>
  <c r="DJ163" i="1"/>
  <c r="DJ165" i="1"/>
  <c r="DJ167" i="1"/>
  <c r="DJ169" i="1"/>
  <c r="DJ171" i="1"/>
  <c r="DJ173" i="1"/>
  <c r="DJ175" i="1"/>
  <c r="DJ177" i="1"/>
  <c r="DJ179" i="1"/>
  <c r="DJ181" i="1"/>
  <c r="DJ183" i="1"/>
  <c r="DJ185" i="1"/>
  <c r="DJ187" i="1"/>
  <c r="DJ189" i="1"/>
  <c r="DJ191" i="1"/>
  <c r="DJ193" i="1"/>
  <c r="DJ195" i="1"/>
  <c r="ET114" i="2"/>
  <c r="EX114" i="1" s="1"/>
  <c r="ET107" i="2"/>
  <c r="EX107" i="1" s="1"/>
  <c r="ET115" i="2"/>
  <c r="EX115" i="1" s="1"/>
  <c r="ET98" i="2"/>
  <c r="EX98" i="1" s="1"/>
  <c r="ET99" i="2"/>
  <c r="EX99" i="1" s="1"/>
  <c r="ET135" i="2"/>
  <c r="EX135" i="1" s="1"/>
  <c r="ET112" i="2"/>
  <c r="EX112" i="1" s="1"/>
  <c r="EW112" i="1"/>
  <c r="ET136" i="2"/>
  <c r="EX136" i="1" s="1"/>
  <c r="EW136" i="1"/>
  <c r="ET118" i="2"/>
  <c r="EX118" i="1" s="1"/>
  <c r="EW118" i="1"/>
  <c r="ET116" i="2"/>
  <c r="EX116" i="1" s="1"/>
  <c r="EW116" i="1"/>
  <c r="ET110" i="2"/>
  <c r="EX110" i="1" s="1"/>
  <c r="EW110" i="1"/>
  <c r="ET102" i="2"/>
  <c r="EX102" i="1" s="1"/>
  <c r="EW102" i="1"/>
  <c r="ET100" i="2"/>
  <c r="EX100" i="1" s="1"/>
  <c r="EW100" i="1"/>
  <c r="ET95" i="2"/>
  <c r="EX95" i="1" s="1"/>
  <c r="EW95" i="1"/>
  <c r="ET94" i="2"/>
  <c r="EX94" i="1" s="1"/>
  <c r="EW94" i="1"/>
  <c r="ET96" i="2"/>
  <c r="EX96" i="1" s="1"/>
  <c r="EW96" i="1"/>
  <c r="ES12" i="2"/>
  <c r="EV12" i="1"/>
  <c r="ES9" i="2"/>
  <c r="EV9" i="1"/>
  <c r="EW14" i="1"/>
  <c r="ET39" i="2"/>
  <c r="EX39" i="1" s="1"/>
  <c r="EW39" i="1"/>
  <c r="ES6" i="2"/>
  <c r="EV6" i="1"/>
  <c r="ET10" i="2"/>
  <c r="EX10" i="1" s="1"/>
  <c r="EW10" i="1"/>
  <c r="ET16" i="2"/>
  <c r="EX16" i="1" s="1"/>
  <c r="DJ30" i="1"/>
  <c r="DJ38" i="1"/>
  <c r="DK113" i="1"/>
  <c r="DH110" i="1"/>
  <c r="DJ36" i="1"/>
  <c r="DK111" i="1"/>
  <c r="DI26" i="1"/>
  <c r="DI28" i="1"/>
  <c r="DI30" i="1"/>
  <c r="DI32" i="1"/>
  <c r="DI34" i="1"/>
  <c r="DI36" i="1"/>
  <c r="DI38" i="1"/>
  <c r="DI40" i="1"/>
  <c r="DI42" i="1"/>
  <c r="DI44" i="1"/>
  <c r="DI46" i="1"/>
  <c r="DI48" i="1"/>
  <c r="DI50" i="1"/>
  <c r="DI52" i="1"/>
  <c r="DI54" i="1"/>
  <c r="DI56" i="1"/>
  <c r="DI58" i="1"/>
  <c r="DI60" i="1"/>
  <c r="DI62" i="1"/>
  <c r="DI64" i="1"/>
  <c r="DI66" i="1"/>
  <c r="DI68" i="1"/>
  <c r="DI70" i="1"/>
  <c r="DI72" i="1"/>
  <c r="DI74" i="1"/>
  <c r="DI76" i="1"/>
  <c r="DI78" i="1"/>
  <c r="DI80" i="1"/>
  <c r="DI82" i="1"/>
  <c r="DI84" i="1"/>
  <c r="DI86" i="1"/>
  <c r="DI88" i="1"/>
  <c r="DI90" i="1"/>
  <c r="DI92" i="1"/>
  <c r="DI94" i="1"/>
  <c r="DI96" i="1"/>
  <c r="DI98" i="1"/>
  <c r="DI100" i="1"/>
  <c r="DI102" i="1"/>
  <c r="DI104" i="1"/>
  <c r="DI106" i="1"/>
  <c r="DI108" i="1"/>
  <c r="DH116" i="1"/>
  <c r="DH118" i="1"/>
  <c r="DH120" i="1"/>
  <c r="DH122" i="1"/>
  <c r="DH124" i="1"/>
  <c r="DH126" i="1"/>
  <c r="DH128" i="1"/>
  <c r="DH130" i="1"/>
  <c r="DH132" i="1"/>
  <c r="DH134" i="1"/>
  <c r="DH136" i="1"/>
  <c r="DH138" i="1"/>
  <c r="DH140" i="1"/>
  <c r="DH142" i="1"/>
  <c r="DH144" i="1"/>
  <c r="DH146" i="1"/>
  <c r="DH148" i="1"/>
  <c r="DH150" i="1"/>
  <c r="DH152" i="1"/>
  <c r="DH154" i="1"/>
  <c r="DH156" i="1"/>
  <c r="DH158" i="1"/>
  <c r="DH160" i="1"/>
  <c r="DH162" i="1"/>
  <c r="DH164" i="1"/>
  <c r="DH166" i="1"/>
  <c r="DH168" i="1"/>
  <c r="DH170" i="1"/>
  <c r="DH172" i="1"/>
  <c r="DH174" i="1"/>
  <c r="DH176" i="1"/>
  <c r="DH178" i="1"/>
  <c r="DH180" i="1"/>
  <c r="DH182" i="1"/>
  <c r="DH184" i="1"/>
  <c r="DH186" i="1"/>
  <c r="DH188" i="1"/>
  <c r="DH190" i="1"/>
  <c r="DH192" i="1"/>
  <c r="DH194" i="1"/>
  <c r="DH196" i="1"/>
  <c r="DK28" i="1"/>
  <c r="DH22" i="1"/>
  <c r="DK7" i="1"/>
  <c r="DK9" i="1"/>
  <c r="DK11" i="1"/>
  <c r="DK13" i="1"/>
  <c r="DK15" i="1"/>
  <c r="DK17" i="1"/>
  <c r="DK19" i="1"/>
  <c r="DK128" i="1"/>
  <c r="DK144" i="1"/>
  <c r="DK160" i="1"/>
  <c r="DK176" i="1"/>
  <c r="DK192" i="1"/>
  <c r="DH25" i="1"/>
  <c r="DJ31" i="1"/>
  <c r="DJ39" i="1"/>
  <c r="DK114" i="1"/>
  <c r="DH26" i="1"/>
  <c r="DH28" i="1"/>
  <c r="DH30" i="1"/>
  <c r="DH32" i="1"/>
  <c r="DH34" i="1"/>
  <c r="DH36" i="1"/>
  <c r="DH38" i="1"/>
  <c r="DH40" i="1"/>
  <c r="DH42" i="1"/>
  <c r="DH44" i="1"/>
  <c r="DH46" i="1"/>
  <c r="DH48" i="1"/>
  <c r="DH50" i="1"/>
  <c r="DH52" i="1"/>
  <c r="DH54" i="1"/>
  <c r="DH56" i="1"/>
  <c r="DH58" i="1"/>
  <c r="DH60" i="1"/>
  <c r="DH62" i="1"/>
  <c r="DH64" i="1"/>
  <c r="DH66" i="1"/>
  <c r="DH68" i="1"/>
  <c r="DH70" i="1"/>
  <c r="DH72" i="1"/>
  <c r="DH74" i="1"/>
  <c r="DH76" i="1"/>
  <c r="DH78" i="1"/>
  <c r="DH80" i="1"/>
  <c r="DH82" i="1"/>
  <c r="DH84" i="1"/>
  <c r="DH86" i="1"/>
  <c r="DH88" i="1"/>
  <c r="DH90" i="1"/>
  <c r="DH92" i="1"/>
  <c r="DH94" i="1"/>
  <c r="DH96" i="1"/>
  <c r="DH98" i="1"/>
  <c r="DH100" i="1"/>
  <c r="DH102" i="1"/>
  <c r="DH104" i="1"/>
  <c r="DH106" i="1"/>
  <c r="DH108" i="1"/>
  <c r="DH111" i="1"/>
  <c r="DJ110" i="1"/>
  <c r="DJ112" i="1"/>
  <c r="DJ114" i="1"/>
  <c r="DJ116" i="1"/>
  <c r="DJ118" i="1"/>
  <c r="DJ120" i="1"/>
  <c r="DJ122" i="1"/>
  <c r="DJ124" i="1"/>
  <c r="DJ126" i="1"/>
  <c r="DJ128" i="1"/>
  <c r="DJ130" i="1"/>
  <c r="DJ132" i="1"/>
  <c r="DJ134" i="1"/>
  <c r="DJ136" i="1"/>
  <c r="DJ138" i="1"/>
  <c r="DJ140" i="1"/>
  <c r="DJ142" i="1"/>
  <c r="DJ144" i="1"/>
  <c r="DJ146" i="1"/>
  <c r="DJ148" i="1"/>
  <c r="DJ150" i="1"/>
  <c r="DJ152" i="1"/>
  <c r="DJ154" i="1"/>
  <c r="DJ156" i="1"/>
  <c r="DJ158" i="1"/>
  <c r="DJ160" i="1"/>
  <c r="DJ162" i="1"/>
  <c r="DJ164" i="1"/>
  <c r="DJ166" i="1"/>
  <c r="DJ168" i="1"/>
  <c r="DJ170" i="1"/>
  <c r="DJ172" i="1"/>
  <c r="DJ174" i="1"/>
  <c r="DJ176" i="1"/>
  <c r="DJ178" i="1"/>
  <c r="DJ180" i="1"/>
  <c r="DJ182" i="1"/>
  <c r="DJ184" i="1"/>
  <c r="DJ186" i="1"/>
  <c r="DJ188" i="1"/>
  <c r="DJ190" i="1"/>
  <c r="DJ192" i="1"/>
  <c r="DJ194" i="1"/>
  <c r="DJ196" i="1"/>
  <c r="DH114" i="1"/>
  <c r="DI181" i="1"/>
  <c r="DI183" i="1"/>
  <c r="DI185" i="1"/>
  <c r="DI187" i="1"/>
  <c r="DI189" i="1"/>
  <c r="DI191" i="1"/>
  <c r="DI193" i="1"/>
  <c r="DI195" i="1"/>
  <c r="AJ3" i="4"/>
  <c r="AK3" i="4"/>
  <c r="AJ4" i="4"/>
  <c r="AK4" i="4"/>
  <c r="AJ5" i="4"/>
  <c r="AK5" i="4"/>
  <c r="AJ6" i="4"/>
  <c r="AK6" i="4"/>
  <c r="AJ7" i="4"/>
  <c r="AK7" i="4"/>
  <c r="AJ8" i="4"/>
  <c r="AK8" i="4"/>
  <c r="AJ9" i="4"/>
  <c r="AK9" i="4"/>
  <c r="AJ10" i="4"/>
  <c r="AK10" i="4"/>
  <c r="AJ11" i="4"/>
  <c r="AK11" i="4"/>
  <c r="AJ12" i="4"/>
  <c r="AK12" i="4"/>
  <c r="AJ13" i="4"/>
  <c r="AK13" i="4"/>
  <c r="AJ14" i="4"/>
  <c r="AK14" i="4"/>
  <c r="AJ15" i="4"/>
  <c r="AK15" i="4"/>
  <c r="AJ16" i="4"/>
  <c r="AK16" i="4"/>
  <c r="AJ17" i="4"/>
  <c r="AK17" i="4"/>
  <c r="AJ18" i="4"/>
  <c r="AK18" i="4"/>
  <c r="AJ19" i="4"/>
  <c r="AK19" i="4"/>
  <c r="AJ20" i="4"/>
  <c r="AK20" i="4"/>
  <c r="AJ21" i="4"/>
  <c r="AK21" i="4"/>
  <c r="AJ22" i="4"/>
  <c r="AK22" i="4"/>
  <c r="AJ23" i="4"/>
  <c r="AK23" i="4"/>
  <c r="AJ24" i="4"/>
  <c r="AK24" i="4"/>
  <c r="AJ25" i="4"/>
  <c r="AK25" i="4"/>
  <c r="AJ26" i="4"/>
  <c r="AK26" i="4"/>
  <c r="AJ27" i="4"/>
  <c r="AK27" i="4"/>
  <c r="AJ28" i="4"/>
  <c r="AK28" i="4"/>
  <c r="AJ29" i="4"/>
  <c r="AK29" i="4"/>
  <c r="AJ30" i="4"/>
  <c r="AK30" i="4"/>
  <c r="AJ31" i="4"/>
  <c r="AK31" i="4"/>
  <c r="AJ32" i="4"/>
  <c r="AK32" i="4"/>
  <c r="AJ33" i="4"/>
  <c r="AK33" i="4"/>
  <c r="AJ34" i="4"/>
  <c r="AK34" i="4"/>
  <c r="AJ35" i="4"/>
  <c r="AK35" i="4"/>
  <c r="AJ36" i="4"/>
  <c r="AK36" i="4"/>
  <c r="AJ37" i="4"/>
  <c r="AK37" i="4"/>
  <c r="AJ38" i="4"/>
  <c r="AK38" i="4"/>
  <c r="AJ39" i="4"/>
  <c r="AK39" i="4"/>
  <c r="AJ40" i="4"/>
  <c r="AK40" i="4"/>
  <c r="AJ41" i="4"/>
  <c r="AK41" i="4"/>
  <c r="AJ42" i="4"/>
  <c r="AK42" i="4"/>
  <c r="AJ43" i="4"/>
  <c r="AK43" i="4"/>
  <c r="AJ44" i="4"/>
  <c r="AK44" i="4"/>
  <c r="AJ45" i="4"/>
  <c r="AK45" i="4"/>
  <c r="AJ46" i="4"/>
  <c r="AK46" i="4"/>
  <c r="AJ47" i="4"/>
  <c r="AK47" i="4"/>
  <c r="AJ48" i="4"/>
  <c r="AK48" i="4"/>
  <c r="AJ49" i="4"/>
  <c r="AK49" i="4"/>
  <c r="AJ50" i="4"/>
  <c r="AK50" i="4"/>
  <c r="AJ51" i="4"/>
  <c r="AK51" i="4"/>
  <c r="AJ52" i="4"/>
  <c r="AK52" i="4"/>
  <c r="AJ53" i="4"/>
  <c r="AK53" i="4"/>
  <c r="AJ54" i="4"/>
  <c r="AK54" i="4"/>
  <c r="AJ55" i="4"/>
  <c r="AK55" i="4"/>
  <c r="AJ56" i="4"/>
  <c r="AK56" i="4"/>
  <c r="AJ57" i="4"/>
  <c r="AK57" i="4"/>
  <c r="AJ58" i="4"/>
  <c r="AK58" i="4"/>
  <c r="AJ59" i="4"/>
  <c r="AK59" i="4"/>
  <c r="AJ60" i="4"/>
  <c r="AK60" i="4"/>
  <c r="AJ61" i="4"/>
  <c r="AK61" i="4"/>
  <c r="AJ62" i="4"/>
  <c r="AK62" i="4"/>
  <c r="AJ63" i="4"/>
  <c r="AK63" i="4"/>
  <c r="AJ64" i="4"/>
  <c r="AK64" i="4"/>
  <c r="AJ65" i="4"/>
  <c r="AK65" i="4"/>
  <c r="AJ66" i="4"/>
  <c r="AK66" i="4"/>
  <c r="AJ67" i="4"/>
  <c r="AK67" i="4"/>
  <c r="AJ68" i="4"/>
  <c r="AK68" i="4"/>
  <c r="AJ69" i="4"/>
  <c r="AK69" i="4"/>
  <c r="AJ70" i="4"/>
  <c r="AK70" i="4"/>
  <c r="AJ71" i="4"/>
  <c r="AK71" i="4"/>
  <c r="AJ72" i="4"/>
  <c r="AK72" i="4"/>
  <c r="AJ73" i="4"/>
  <c r="AK73" i="4"/>
  <c r="AJ74" i="4"/>
  <c r="AK74" i="4"/>
  <c r="AJ75" i="4"/>
  <c r="AK75" i="4"/>
  <c r="AJ76" i="4"/>
  <c r="AK76" i="4"/>
  <c r="AJ77" i="4"/>
  <c r="AK77" i="4"/>
  <c r="AJ78" i="4"/>
  <c r="AK78" i="4"/>
  <c r="AJ79" i="4"/>
  <c r="AK79" i="4"/>
  <c r="AJ80" i="4"/>
  <c r="AK80" i="4"/>
  <c r="AJ81" i="4"/>
  <c r="AK81" i="4"/>
  <c r="AJ82" i="4"/>
  <c r="AK82" i="4"/>
  <c r="AJ83" i="4"/>
  <c r="AK83" i="4"/>
  <c r="AJ84" i="4"/>
  <c r="AK84" i="4"/>
  <c r="AJ85" i="4"/>
  <c r="AK85" i="4"/>
  <c r="AJ86" i="4"/>
  <c r="AK86" i="4"/>
  <c r="AJ87" i="4"/>
  <c r="AK87" i="4"/>
  <c r="AJ88" i="4"/>
  <c r="AK88" i="4"/>
  <c r="AJ89" i="4"/>
  <c r="AK89" i="4"/>
  <c r="AJ90" i="4"/>
  <c r="AK90" i="4"/>
  <c r="AJ91" i="4"/>
  <c r="AK91" i="4"/>
  <c r="AJ92" i="4"/>
  <c r="AK92" i="4"/>
  <c r="AJ93" i="4"/>
  <c r="AK93" i="4"/>
  <c r="AJ94" i="4"/>
  <c r="AK94" i="4"/>
  <c r="AJ95" i="4"/>
  <c r="AK95" i="4"/>
  <c r="AJ96" i="4"/>
  <c r="AK96" i="4"/>
  <c r="AJ97" i="4"/>
  <c r="AK97" i="4"/>
  <c r="AJ98" i="4"/>
  <c r="AK98" i="4"/>
  <c r="AJ99" i="4"/>
  <c r="AK99" i="4"/>
  <c r="AJ100" i="4"/>
  <c r="AK100" i="4"/>
  <c r="AJ101" i="4"/>
  <c r="AK101" i="4"/>
  <c r="AJ102" i="4"/>
  <c r="AK102" i="4"/>
  <c r="AJ103" i="4"/>
  <c r="AK103" i="4"/>
  <c r="AJ104" i="4"/>
  <c r="AK104" i="4"/>
  <c r="AJ105" i="4"/>
  <c r="AK105" i="4"/>
  <c r="AJ106" i="4"/>
  <c r="AK106" i="4"/>
  <c r="AJ107" i="4"/>
  <c r="AK107" i="4"/>
  <c r="AJ108" i="4"/>
  <c r="AK108" i="4"/>
  <c r="AJ109" i="4"/>
  <c r="AK109" i="4"/>
  <c r="AJ110" i="4"/>
  <c r="AK110" i="4"/>
  <c r="AJ111" i="4"/>
  <c r="AK111" i="4"/>
  <c r="AJ112" i="4"/>
  <c r="AK112" i="4"/>
  <c r="AJ113" i="4"/>
  <c r="AK113" i="4"/>
  <c r="AJ114" i="4"/>
  <c r="AK114" i="4"/>
  <c r="AJ115" i="4"/>
  <c r="AK115" i="4"/>
  <c r="AJ116" i="4"/>
  <c r="AK116" i="4"/>
  <c r="AJ117" i="4"/>
  <c r="AK117" i="4"/>
  <c r="AJ118" i="4"/>
  <c r="AK118" i="4"/>
  <c r="AJ119" i="4"/>
  <c r="AK119" i="4"/>
  <c r="AJ120" i="4"/>
  <c r="AK120" i="4"/>
  <c r="AJ121" i="4"/>
  <c r="AK121" i="4"/>
  <c r="AJ122" i="4"/>
  <c r="AK122" i="4"/>
  <c r="AJ123" i="4"/>
  <c r="AK123" i="4"/>
  <c r="AJ124" i="4"/>
  <c r="AK124" i="4"/>
  <c r="AJ125" i="4"/>
  <c r="AK125" i="4"/>
  <c r="AJ126" i="4"/>
  <c r="AK126" i="4"/>
  <c r="AJ127" i="4"/>
  <c r="AK127" i="4"/>
  <c r="AJ128" i="4"/>
  <c r="AK128" i="4"/>
  <c r="AJ129" i="4"/>
  <c r="AK129" i="4"/>
  <c r="AJ130" i="4"/>
  <c r="AK130" i="4"/>
  <c r="AJ131" i="4"/>
  <c r="AK131" i="4"/>
  <c r="AJ132" i="4"/>
  <c r="AK132" i="4"/>
  <c r="AJ133" i="4"/>
  <c r="AK133" i="4"/>
  <c r="AJ134" i="4"/>
  <c r="AK134" i="4"/>
  <c r="AJ135" i="4"/>
  <c r="AK135" i="4"/>
  <c r="AJ136" i="4"/>
  <c r="AK136" i="4"/>
  <c r="AJ137" i="4"/>
  <c r="AK137" i="4"/>
  <c r="AJ138" i="4"/>
  <c r="AK138" i="4"/>
  <c r="AJ139" i="4"/>
  <c r="AK139" i="4"/>
  <c r="AJ140" i="4"/>
  <c r="AK140" i="4"/>
  <c r="AJ141" i="4"/>
  <c r="AK141" i="4"/>
  <c r="AJ142" i="4"/>
  <c r="AK142" i="4"/>
  <c r="AJ143" i="4"/>
  <c r="AK143" i="4"/>
  <c r="AJ144" i="4"/>
  <c r="AK144" i="4"/>
  <c r="AJ145" i="4"/>
  <c r="AK145" i="4"/>
  <c r="AJ146" i="4"/>
  <c r="AK146" i="4"/>
  <c r="AJ147" i="4"/>
  <c r="AK147" i="4"/>
  <c r="AJ148" i="4"/>
  <c r="AK148" i="4"/>
  <c r="AJ149" i="4"/>
  <c r="AK149" i="4"/>
  <c r="AJ150" i="4"/>
  <c r="AK150" i="4"/>
  <c r="AJ151" i="4"/>
  <c r="AK151" i="4"/>
  <c r="AJ152" i="4"/>
  <c r="AK152" i="4"/>
  <c r="AJ153" i="4"/>
  <c r="AK153" i="4"/>
  <c r="AJ154" i="4"/>
  <c r="AK154" i="4"/>
  <c r="AJ155" i="4"/>
  <c r="AK155" i="4"/>
  <c r="AJ156" i="4"/>
  <c r="AK156" i="4"/>
  <c r="AJ157" i="4"/>
  <c r="AK157" i="4"/>
  <c r="AJ158" i="4"/>
  <c r="AK158" i="4"/>
  <c r="AJ159" i="4"/>
  <c r="AK159" i="4"/>
  <c r="AJ160" i="4"/>
  <c r="AK160" i="4"/>
  <c r="AJ161" i="4"/>
  <c r="AK161" i="4"/>
  <c r="AJ162" i="4"/>
  <c r="AK162" i="4"/>
  <c r="AJ163" i="4"/>
  <c r="AK163" i="4"/>
  <c r="AJ164" i="4"/>
  <c r="AK164" i="4"/>
  <c r="AJ165" i="4"/>
  <c r="AK165" i="4"/>
  <c r="AJ166" i="4"/>
  <c r="AK166" i="4"/>
  <c r="AJ167" i="4"/>
  <c r="AK167" i="4"/>
  <c r="AJ168" i="4"/>
  <c r="AK168" i="4"/>
  <c r="AJ169" i="4"/>
  <c r="AK169" i="4"/>
  <c r="AJ170" i="4"/>
  <c r="AK170" i="4"/>
  <c r="AJ171" i="4"/>
  <c r="AK171" i="4"/>
  <c r="AJ172" i="4"/>
  <c r="AK172" i="4"/>
  <c r="AJ173" i="4"/>
  <c r="AK173" i="4"/>
  <c r="AJ174" i="4"/>
  <c r="AK174" i="4"/>
  <c r="AJ175" i="4"/>
  <c r="AK175" i="4"/>
  <c r="AJ176" i="4"/>
  <c r="AK176" i="4"/>
  <c r="AJ177" i="4"/>
  <c r="AK177" i="4"/>
  <c r="AJ178" i="4"/>
  <c r="AK178" i="4"/>
  <c r="AJ179" i="4"/>
  <c r="AK179" i="4"/>
  <c r="AJ180" i="4"/>
  <c r="AK180" i="4"/>
  <c r="AJ181" i="4"/>
  <c r="AK181" i="4"/>
  <c r="AJ182" i="4"/>
  <c r="AK182" i="4"/>
  <c r="AJ183" i="4"/>
  <c r="AK183" i="4"/>
  <c r="AJ184" i="4"/>
  <c r="AK184" i="4"/>
  <c r="AJ185" i="4"/>
  <c r="AK185" i="4"/>
  <c r="AJ186" i="4"/>
  <c r="AK186" i="4"/>
  <c r="AJ187" i="4"/>
  <c r="AK187" i="4"/>
  <c r="AJ188" i="4"/>
  <c r="AK188" i="4"/>
  <c r="AJ189" i="4"/>
  <c r="AK189" i="4"/>
  <c r="AJ190" i="4"/>
  <c r="AK190" i="4"/>
  <c r="AJ191" i="4"/>
  <c r="AK191" i="4"/>
  <c r="AJ192" i="4"/>
  <c r="AK192" i="4"/>
  <c r="AJ193" i="4"/>
  <c r="AK193" i="4"/>
  <c r="AJ194" i="4"/>
  <c r="AK194" i="4"/>
  <c r="AJ195" i="4"/>
  <c r="AK195" i="4"/>
  <c r="AJ196" i="4"/>
  <c r="AK196" i="4"/>
  <c r="AJ197" i="4"/>
  <c r="AK197" i="4"/>
  <c r="AJ198" i="4"/>
  <c r="AK198" i="4"/>
  <c r="AJ199" i="4"/>
  <c r="AK199" i="4"/>
  <c r="AJ200" i="4"/>
  <c r="AK200" i="4"/>
  <c r="AJ201" i="4"/>
  <c r="AK201" i="4"/>
  <c r="AJ202" i="4"/>
  <c r="AK202" i="4"/>
  <c r="AJ203" i="4"/>
  <c r="AK203" i="4"/>
  <c r="AJ204" i="4"/>
  <c r="AK204" i="4"/>
  <c r="AJ205" i="4"/>
  <c r="AK205" i="4"/>
  <c r="AJ206" i="4"/>
  <c r="AK206" i="4"/>
  <c r="AJ207" i="4"/>
  <c r="AK207" i="4"/>
  <c r="AJ208" i="4"/>
  <c r="AK208" i="4"/>
  <c r="AJ209" i="4"/>
  <c r="AK209" i="4"/>
  <c r="AJ210" i="4"/>
  <c r="AK210" i="4"/>
  <c r="AJ211" i="4"/>
  <c r="AK211" i="4"/>
  <c r="AJ212" i="4"/>
  <c r="AK212" i="4"/>
  <c r="AJ213" i="4"/>
  <c r="AK213" i="4"/>
  <c r="AJ214" i="4"/>
  <c r="AK214" i="4"/>
  <c r="AJ215" i="4"/>
  <c r="AK215" i="4"/>
  <c r="AJ216" i="4"/>
  <c r="AK216" i="4"/>
  <c r="AJ217" i="4"/>
  <c r="AK217" i="4"/>
  <c r="AJ218" i="4"/>
  <c r="AK218" i="4"/>
  <c r="AJ219" i="4"/>
  <c r="AK219" i="4"/>
  <c r="AJ220" i="4"/>
  <c r="AK220" i="4"/>
  <c r="AJ221" i="4"/>
  <c r="AK221" i="4"/>
  <c r="AJ222" i="4"/>
  <c r="AK222" i="4"/>
  <c r="AJ223" i="4"/>
  <c r="AK223" i="4"/>
  <c r="AJ224" i="4"/>
  <c r="AK224" i="4"/>
  <c r="AJ225" i="4"/>
  <c r="AK225" i="4"/>
  <c r="AJ226" i="4"/>
  <c r="AK226" i="4"/>
  <c r="AJ227" i="4"/>
  <c r="AK227" i="4"/>
  <c r="AK2" i="4"/>
  <c r="AJ2" i="4"/>
  <c r="E227" i="4"/>
  <c r="ES8" i="2" l="1"/>
  <c r="EW8" i="1" s="1"/>
  <c r="EV17" i="1"/>
  <c r="ES15" i="2"/>
  <c r="ES7" i="2"/>
  <c r="ES13" i="2"/>
  <c r="ET6" i="2"/>
  <c r="EX6" i="1" s="1"/>
  <c r="EW6" i="1"/>
  <c r="ET17" i="2"/>
  <c r="EX17" i="1" s="1"/>
  <c r="EW17" i="1"/>
  <c r="ET9" i="2"/>
  <c r="EX9" i="1" s="1"/>
  <c r="EW9" i="1"/>
  <c r="ET12" i="2"/>
  <c r="EX12" i="1" s="1"/>
  <c r="EW12" i="1"/>
  <c r="A47" i="19"/>
  <c r="A48" i="19" s="1"/>
  <c r="CC11" i="2" s="1"/>
  <c r="B47" i="19"/>
  <c r="B48" i="19" s="1"/>
  <c r="CD14" i="2" s="1"/>
  <c r="C47" i="19"/>
  <c r="C48" i="19" s="1"/>
  <c r="D47" i="19"/>
  <c r="E47" i="19"/>
  <c r="E48" i="19"/>
  <c r="CG11" i="2" s="1"/>
  <c r="F47" i="19"/>
  <c r="G47" i="19"/>
  <c r="G48" i="19" s="1"/>
  <c r="H47" i="19"/>
  <c r="I47" i="19"/>
  <c r="I48" i="19" s="1"/>
  <c r="J47" i="19"/>
  <c r="K47" i="19"/>
  <c r="K48" i="19" s="1"/>
  <c r="L47" i="19"/>
  <c r="L48" i="19" s="1"/>
  <c r="M47" i="19"/>
  <c r="M48" i="19"/>
  <c r="N47" i="19"/>
  <c r="N48" i="19" s="1"/>
  <c r="O47" i="19"/>
  <c r="O48" i="19" s="1"/>
  <c r="P47" i="19"/>
  <c r="Q47" i="19"/>
  <c r="Q48" i="19"/>
  <c r="R47" i="19"/>
  <c r="R48" i="19" s="1"/>
  <c r="S47" i="19"/>
  <c r="S48" i="19" s="1"/>
  <c r="T47" i="19"/>
  <c r="U47" i="19"/>
  <c r="U48" i="19" s="1"/>
  <c r="V47" i="19"/>
  <c r="W47" i="19"/>
  <c r="W48" i="19" s="1"/>
  <c r="X47" i="19"/>
  <c r="Y47" i="19"/>
  <c r="Y48" i="19" s="1"/>
  <c r="Z47" i="19"/>
  <c r="Z48" i="19" s="1"/>
  <c r="AA47" i="19"/>
  <c r="AA48" i="19" s="1"/>
  <c r="AB47" i="19"/>
  <c r="AC47" i="19"/>
  <c r="AC48" i="19"/>
  <c r="D48" i="19"/>
  <c r="F48" i="19"/>
  <c r="H48" i="19"/>
  <c r="J48" i="19"/>
  <c r="P48" i="19"/>
  <c r="T48" i="19"/>
  <c r="V48" i="19"/>
  <c r="X48" i="19"/>
  <c r="CZ8" i="2" s="1"/>
  <c r="AB48" i="19"/>
  <c r="D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2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P71" i="5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1" i="18"/>
  <c r="AI22" i="18"/>
  <c r="AI23" i="18"/>
  <c r="AI24" i="18"/>
  <c r="AI25" i="18"/>
  <c r="AI26" i="18"/>
  <c r="AI27" i="18"/>
  <c r="AI28" i="18"/>
  <c r="AI29" i="18"/>
  <c r="AI30" i="18"/>
  <c r="AI31" i="18"/>
  <c r="AI32" i="18"/>
  <c r="AI33" i="18"/>
  <c r="AI34" i="18"/>
  <c r="AI35" i="18"/>
  <c r="AI36" i="18"/>
  <c r="AI37" i="18"/>
  <c r="AI38" i="18"/>
  <c r="AI39" i="18"/>
  <c r="AI40" i="18"/>
  <c r="AI41" i="18"/>
  <c r="AI42" i="18"/>
  <c r="AI43" i="18"/>
  <c r="AI44" i="18"/>
  <c r="AI45" i="18"/>
  <c r="AI46" i="18"/>
  <c r="AI47" i="18"/>
  <c r="AI48" i="18"/>
  <c r="AI49" i="18"/>
  <c r="AI50" i="18"/>
  <c r="AI51" i="18"/>
  <c r="AI52" i="18"/>
  <c r="AI53" i="18"/>
  <c r="AI54" i="18"/>
  <c r="AI55" i="18"/>
  <c r="AI56" i="18"/>
  <c r="AI57" i="18"/>
  <c r="AI58" i="18"/>
  <c r="AI59" i="18"/>
  <c r="AI60" i="18"/>
  <c r="AI61" i="18"/>
  <c r="AI62" i="18"/>
  <c r="AI63" i="18"/>
  <c r="AI64" i="18"/>
  <c r="AI65" i="18"/>
  <c r="AI66" i="18"/>
  <c r="AI67" i="18"/>
  <c r="AI68" i="18"/>
  <c r="AI69" i="18"/>
  <c r="AI70" i="18"/>
  <c r="AI71" i="18"/>
  <c r="AI72" i="18"/>
  <c r="AI73" i="18"/>
  <c r="AI74" i="18"/>
  <c r="AI75" i="18"/>
  <c r="AI76" i="18"/>
  <c r="AI77" i="18"/>
  <c r="AI78" i="18"/>
  <c r="AI79" i="18"/>
  <c r="AI80" i="18"/>
  <c r="AI81" i="18"/>
  <c r="AI82" i="18"/>
  <c r="AI83" i="18"/>
  <c r="AI84" i="18"/>
  <c r="AI85" i="18"/>
  <c r="AI86" i="18"/>
  <c r="AI87" i="18"/>
  <c r="AI88" i="18"/>
  <c r="AI89" i="18"/>
  <c r="AI90" i="18"/>
  <c r="AI91" i="18"/>
  <c r="AI92" i="18"/>
  <c r="AI93" i="18"/>
  <c r="AI94" i="18"/>
  <c r="AI95" i="18"/>
  <c r="AI96" i="18"/>
  <c r="AI97" i="18"/>
  <c r="AI98" i="18"/>
  <c r="AI99" i="18"/>
  <c r="AI100" i="18"/>
  <c r="AI101" i="18"/>
  <c r="AI102" i="18"/>
  <c r="AI103" i="18"/>
  <c r="AI104" i="18"/>
  <c r="AI105" i="18"/>
  <c r="AI106" i="18"/>
  <c r="AI107" i="18"/>
  <c r="AI108" i="18"/>
  <c r="AI109" i="18"/>
  <c r="AI110" i="18"/>
  <c r="AI111" i="18"/>
  <c r="AI112" i="18"/>
  <c r="AI113" i="18"/>
  <c r="AI114" i="18"/>
  <c r="AI115" i="18"/>
  <c r="AI116" i="18"/>
  <c r="AI117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AI151" i="18"/>
  <c r="AI152" i="18"/>
  <c r="AI153" i="18"/>
  <c r="AI154" i="18"/>
  <c r="AI155" i="18"/>
  <c r="AI156" i="18"/>
  <c r="AI157" i="18"/>
  <c r="AI158" i="18"/>
  <c r="AI159" i="18"/>
  <c r="AI160" i="18"/>
  <c r="AI161" i="18"/>
  <c r="AI162" i="18"/>
  <c r="AI163" i="18"/>
  <c r="AI164" i="18"/>
  <c r="AI165" i="18"/>
  <c r="AI166" i="18"/>
  <c r="AI167" i="18"/>
  <c r="AI168" i="18"/>
  <c r="AI169" i="18"/>
  <c r="AI170" i="18"/>
  <c r="AI171" i="18"/>
  <c r="AI172" i="18"/>
  <c r="AI173" i="18"/>
  <c r="AI174" i="18"/>
  <c r="AI175" i="18"/>
  <c r="AI176" i="18"/>
  <c r="AI177" i="18"/>
  <c r="AI178" i="18"/>
  <c r="AI179" i="18"/>
  <c r="AI180" i="18"/>
  <c r="AI181" i="18"/>
  <c r="AI182" i="18"/>
  <c r="AI183" i="18"/>
  <c r="AI184" i="18"/>
  <c r="AI185" i="18"/>
  <c r="AI186" i="18"/>
  <c r="AI187" i="18"/>
  <c r="AI188" i="18"/>
  <c r="AI189" i="18"/>
  <c r="AI190" i="18"/>
  <c r="AI191" i="18"/>
  <c r="AI192" i="18"/>
  <c r="AI193" i="18"/>
  <c r="AI194" i="18"/>
  <c r="AI195" i="18"/>
  <c r="AI196" i="18"/>
  <c r="AI197" i="18"/>
  <c r="AI198" i="18"/>
  <c r="AI199" i="18"/>
  <c r="AI200" i="18"/>
  <c r="AI201" i="18"/>
  <c r="AI202" i="18"/>
  <c r="AI203" i="18"/>
  <c r="AI204" i="18"/>
  <c r="AI205" i="18"/>
  <c r="AI206" i="18"/>
  <c r="AI207" i="18"/>
  <c r="AI208" i="18"/>
  <c r="AI209" i="18"/>
  <c r="AI210" i="18"/>
  <c r="AI211" i="18"/>
  <c r="AI212" i="18"/>
  <c r="AI213" i="18"/>
  <c r="AI214" i="18"/>
  <c r="AI215" i="18"/>
  <c r="AI216" i="18"/>
  <c r="AI217" i="18"/>
  <c r="AI218" i="18"/>
  <c r="AI219" i="18"/>
  <c r="AI220" i="18"/>
  <c r="AI221" i="18"/>
  <c r="AI222" i="18"/>
  <c r="AI223" i="18"/>
  <c r="AI224" i="18"/>
  <c r="AI225" i="18"/>
  <c r="AI226" i="18"/>
  <c r="B3" i="24"/>
  <c r="I3" i="24" s="1"/>
  <c r="B4" i="24"/>
  <c r="I4" i="24" s="1"/>
  <c r="J4" i="24"/>
  <c r="B5" i="24"/>
  <c r="I5" i="24" s="1"/>
  <c r="J5" i="24"/>
  <c r="B6" i="24"/>
  <c r="I6" i="24"/>
  <c r="J6" i="24"/>
  <c r="B7" i="24"/>
  <c r="B8" i="2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8" i="4"/>
  <c r="A5" i="1"/>
  <c r="F5" i="1"/>
  <c r="A6" i="1"/>
  <c r="F6" i="1"/>
  <c r="A7" i="1"/>
  <c r="F7" i="1"/>
  <c r="A8" i="1"/>
  <c r="F8" i="1"/>
  <c r="A9" i="1"/>
  <c r="F9" i="1"/>
  <c r="A10" i="1"/>
  <c r="F10" i="1"/>
  <c r="A11" i="1"/>
  <c r="F11" i="1"/>
  <c r="A12" i="1"/>
  <c r="F12" i="1"/>
  <c r="A13" i="1"/>
  <c r="F13" i="1"/>
  <c r="A14" i="1"/>
  <c r="F14" i="1"/>
  <c r="A15" i="1"/>
  <c r="F15" i="1"/>
  <c r="A16" i="1"/>
  <c r="F16" i="1"/>
  <c r="A17" i="1"/>
  <c r="F17" i="1"/>
  <c r="A18" i="1"/>
  <c r="F18" i="1"/>
  <c r="B18" i="1" s="1"/>
  <c r="A19" i="1"/>
  <c r="F19" i="1"/>
  <c r="A20" i="1"/>
  <c r="F20" i="1"/>
  <c r="A21" i="1"/>
  <c r="F21" i="1"/>
  <c r="A22" i="1"/>
  <c r="F22" i="1"/>
  <c r="A23" i="1"/>
  <c r="F23" i="1"/>
  <c r="A24" i="1"/>
  <c r="F24" i="1"/>
  <c r="A25" i="1"/>
  <c r="F25" i="1"/>
  <c r="A26" i="1"/>
  <c r="F26" i="1"/>
  <c r="A27" i="1"/>
  <c r="F27" i="1"/>
  <c r="A28" i="1"/>
  <c r="F28" i="1"/>
  <c r="A29" i="1"/>
  <c r="F29" i="1"/>
  <c r="A30" i="1"/>
  <c r="F30" i="1"/>
  <c r="A31" i="1"/>
  <c r="F31" i="1"/>
  <c r="A32" i="1"/>
  <c r="F32" i="1"/>
  <c r="A33" i="1"/>
  <c r="F33" i="1"/>
  <c r="A34" i="1"/>
  <c r="F34" i="1"/>
  <c r="A35" i="1"/>
  <c r="F35" i="1"/>
  <c r="A36" i="1"/>
  <c r="F36" i="1"/>
  <c r="A37" i="1"/>
  <c r="F37" i="1"/>
  <c r="A38" i="1"/>
  <c r="F38" i="1"/>
  <c r="A39" i="1"/>
  <c r="F39" i="1"/>
  <c r="A40" i="1"/>
  <c r="F40" i="1"/>
  <c r="A41" i="1"/>
  <c r="F41" i="1"/>
  <c r="A42" i="1"/>
  <c r="F42" i="1"/>
  <c r="A43" i="1"/>
  <c r="F43" i="1"/>
  <c r="A44" i="1"/>
  <c r="F44" i="1"/>
  <c r="A45" i="1"/>
  <c r="F45" i="1"/>
  <c r="A46" i="1"/>
  <c r="F46" i="1"/>
  <c r="A47" i="1"/>
  <c r="F47" i="1"/>
  <c r="A48" i="1"/>
  <c r="F48" i="1"/>
  <c r="A49" i="1"/>
  <c r="F49" i="1"/>
  <c r="A50" i="1"/>
  <c r="F50" i="1"/>
  <c r="A51" i="1"/>
  <c r="F51" i="1"/>
  <c r="A52" i="1"/>
  <c r="F52" i="1"/>
  <c r="A53" i="1"/>
  <c r="F53" i="1"/>
  <c r="A54" i="1"/>
  <c r="F54" i="1"/>
  <c r="A55" i="1"/>
  <c r="F55" i="1"/>
  <c r="A56" i="1"/>
  <c r="F56" i="1"/>
  <c r="A57" i="1"/>
  <c r="F57" i="1"/>
  <c r="C57" i="1" s="1"/>
  <c r="A58" i="1"/>
  <c r="F58" i="1"/>
  <c r="A59" i="1"/>
  <c r="F59" i="1"/>
  <c r="A60" i="1"/>
  <c r="F60" i="1"/>
  <c r="A61" i="1"/>
  <c r="F61" i="1"/>
  <c r="A62" i="1"/>
  <c r="F62" i="1"/>
  <c r="A63" i="1"/>
  <c r="F63" i="1"/>
  <c r="A64" i="1"/>
  <c r="F64" i="1"/>
  <c r="A65" i="1"/>
  <c r="F65" i="1"/>
  <c r="A66" i="1"/>
  <c r="F66" i="1"/>
  <c r="A67" i="1"/>
  <c r="F67" i="1"/>
  <c r="A68" i="1"/>
  <c r="F68" i="1"/>
  <c r="A69" i="1"/>
  <c r="F69" i="1"/>
  <c r="A70" i="1"/>
  <c r="F70" i="1"/>
  <c r="A71" i="1"/>
  <c r="F71" i="1"/>
  <c r="A72" i="1"/>
  <c r="F72" i="1"/>
  <c r="A73" i="1"/>
  <c r="F73" i="1"/>
  <c r="A74" i="1"/>
  <c r="F74" i="1"/>
  <c r="A75" i="1"/>
  <c r="F75" i="1"/>
  <c r="A76" i="1"/>
  <c r="F76" i="1"/>
  <c r="A77" i="1"/>
  <c r="F77" i="1"/>
  <c r="A78" i="1"/>
  <c r="F78" i="1"/>
  <c r="A79" i="1"/>
  <c r="F79" i="1"/>
  <c r="A80" i="1"/>
  <c r="F80" i="1"/>
  <c r="A81" i="1"/>
  <c r="F81" i="1"/>
  <c r="A82" i="1"/>
  <c r="F82" i="1"/>
  <c r="A83" i="1"/>
  <c r="F83" i="1"/>
  <c r="A84" i="1"/>
  <c r="F84" i="1"/>
  <c r="A85" i="1"/>
  <c r="F85" i="1"/>
  <c r="A86" i="1"/>
  <c r="F86" i="1"/>
  <c r="A87" i="1"/>
  <c r="F87" i="1"/>
  <c r="A88" i="1"/>
  <c r="F88" i="1"/>
  <c r="A89" i="1"/>
  <c r="F89" i="1"/>
  <c r="A90" i="1"/>
  <c r="F90" i="1"/>
  <c r="A91" i="1"/>
  <c r="F91" i="1"/>
  <c r="A92" i="1"/>
  <c r="F92" i="1"/>
  <c r="A93" i="1"/>
  <c r="F93" i="1"/>
  <c r="A94" i="1"/>
  <c r="F94" i="1"/>
  <c r="A95" i="1"/>
  <c r="F95" i="1"/>
  <c r="A96" i="1"/>
  <c r="F96" i="1"/>
  <c r="A97" i="1"/>
  <c r="F97" i="1"/>
  <c r="A98" i="1"/>
  <c r="F98" i="1"/>
  <c r="A99" i="1"/>
  <c r="F99" i="1"/>
  <c r="A100" i="1"/>
  <c r="F100" i="1"/>
  <c r="A101" i="1"/>
  <c r="F101" i="1"/>
  <c r="A102" i="1"/>
  <c r="F102" i="1"/>
  <c r="A103" i="1"/>
  <c r="F103" i="1"/>
  <c r="A104" i="1"/>
  <c r="F104" i="1"/>
  <c r="A105" i="1"/>
  <c r="F105" i="1"/>
  <c r="A106" i="1"/>
  <c r="F106" i="1"/>
  <c r="A107" i="1"/>
  <c r="F107" i="1"/>
  <c r="A108" i="1"/>
  <c r="F108" i="1"/>
  <c r="A109" i="1"/>
  <c r="F109" i="1"/>
  <c r="A110" i="1"/>
  <c r="F110" i="1"/>
  <c r="A111" i="1"/>
  <c r="F111" i="1"/>
  <c r="A112" i="1"/>
  <c r="F112" i="1"/>
  <c r="A113" i="1"/>
  <c r="F113" i="1"/>
  <c r="A114" i="1"/>
  <c r="F114" i="1"/>
  <c r="A115" i="1"/>
  <c r="F115" i="1"/>
  <c r="A116" i="1"/>
  <c r="F116" i="1"/>
  <c r="A117" i="1"/>
  <c r="F117" i="1"/>
  <c r="A118" i="1"/>
  <c r="F118" i="1"/>
  <c r="A119" i="1"/>
  <c r="F119" i="1"/>
  <c r="A120" i="1"/>
  <c r="F120" i="1"/>
  <c r="A121" i="1"/>
  <c r="F121" i="1"/>
  <c r="A122" i="1"/>
  <c r="F122" i="1"/>
  <c r="A123" i="1"/>
  <c r="F123" i="1"/>
  <c r="A124" i="1"/>
  <c r="F124" i="1"/>
  <c r="A125" i="1"/>
  <c r="F125" i="1"/>
  <c r="A126" i="1"/>
  <c r="F126" i="1"/>
  <c r="A127" i="1"/>
  <c r="F127" i="1"/>
  <c r="A128" i="1"/>
  <c r="F128" i="1"/>
  <c r="A129" i="1"/>
  <c r="F129" i="1"/>
  <c r="A130" i="1"/>
  <c r="F130" i="1"/>
  <c r="A131" i="1"/>
  <c r="F131" i="1"/>
  <c r="A132" i="1"/>
  <c r="F132" i="1"/>
  <c r="A133" i="1"/>
  <c r="F133" i="1"/>
  <c r="A134" i="1"/>
  <c r="F134" i="1"/>
  <c r="A135" i="1"/>
  <c r="F135" i="1"/>
  <c r="A136" i="1"/>
  <c r="F136" i="1"/>
  <c r="A137" i="1"/>
  <c r="F137" i="1"/>
  <c r="A138" i="1"/>
  <c r="F138" i="1"/>
  <c r="A139" i="1"/>
  <c r="F139" i="1"/>
  <c r="A140" i="1"/>
  <c r="F140" i="1"/>
  <c r="A141" i="1"/>
  <c r="F141" i="1"/>
  <c r="A142" i="1"/>
  <c r="F142" i="1"/>
  <c r="A143" i="1"/>
  <c r="F143" i="1"/>
  <c r="A144" i="1"/>
  <c r="F144" i="1"/>
  <c r="A145" i="1"/>
  <c r="F145" i="1"/>
  <c r="A146" i="1"/>
  <c r="F146" i="1"/>
  <c r="A147" i="1"/>
  <c r="F147" i="1"/>
  <c r="A148" i="1"/>
  <c r="F148" i="1"/>
  <c r="A149" i="1"/>
  <c r="F149" i="1"/>
  <c r="A150" i="1"/>
  <c r="F150" i="1"/>
  <c r="A151" i="1"/>
  <c r="F151" i="1"/>
  <c r="A152" i="1"/>
  <c r="F152" i="1"/>
  <c r="A153" i="1"/>
  <c r="F153" i="1"/>
  <c r="A154" i="1"/>
  <c r="F154" i="1"/>
  <c r="A155" i="1"/>
  <c r="F155" i="1"/>
  <c r="A156" i="1"/>
  <c r="F156" i="1"/>
  <c r="A157" i="1"/>
  <c r="F157" i="1"/>
  <c r="A158" i="1"/>
  <c r="F158" i="1"/>
  <c r="A159" i="1"/>
  <c r="F159" i="1"/>
  <c r="A160" i="1"/>
  <c r="F160" i="1"/>
  <c r="A161" i="1"/>
  <c r="F161" i="1"/>
  <c r="A162" i="1"/>
  <c r="F162" i="1"/>
  <c r="A163" i="1"/>
  <c r="F163" i="1"/>
  <c r="A164" i="1"/>
  <c r="F164" i="1"/>
  <c r="A165" i="1"/>
  <c r="F165" i="1"/>
  <c r="A166" i="1"/>
  <c r="F166" i="1"/>
  <c r="A167" i="1"/>
  <c r="F167" i="1"/>
  <c r="A168" i="1"/>
  <c r="F168" i="1"/>
  <c r="A169" i="1"/>
  <c r="F169" i="1"/>
  <c r="A170" i="1"/>
  <c r="F170" i="1"/>
  <c r="FY170" i="1" s="1"/>
  <c r="A171" i="1"/>
  <c r="F171" i="1"/>
  <c r="A172" i="1"/>
  <c r="F172" i="1"/>
  <c r="A173" i="1"/>
  <c r="F173" i="1"/>
  <c r="A174" i="1"/>
  <c r="F174" i="1"/>
  <c r="A175" i="1"/>
  <c r="F175" i="1"/>
  <c r="A176" i="1"/>
  <c r="F176" i="1"/>
  <c r="FY176" i="1" s="1"/>
  <c r="A177" i="1"/>
  <c r="F177" i="1"/>
  <c r="C177" i="1" s="1"/>
  <c r="A178" i="1"/>
  <c r="F178" i="1"/>
  <c r="A179" i="1"/>
  <c r="F179" i="1"/>
  <c r="A180" i="1"/>
  <c r="F180" i="1"/>
  <c r="FY180" i="1" s="1"/>
  <c r="A181" i="1"/>
  <c r="F181" i="1"/>
  <c r="A182" i="1"/>
  <c r="F182" i="1"/>
  <c r="A183" i="1"/>
  <c r="F183" i="1"/>
  <c r="A184" i="1"/>
  <c r="F184" i="1"/>
  <c r="A185" i="1"/>
  <c r="F185" i="1"/>
  <c r="A186" i="1"/>
  <c r="F186" i="1"/>
  <c r="A187" i="1"/>
  <c r="F187" i="1"/>
  <c r="A188" i="1"/>
  <c r="F188" i="1"/>
  <c r="A189" i="1"/>
  <c r="F189" i="1"/>
  <c r="A190" i="1"/>
  <c r="F190" i="1"/>
  <c r="A191" i="1"/>
  <c r="F191" i="1"/>
  <c r="A192" i="1"/>
  <c r="F192" i="1"/>
  <c r="A193" i="1"/>
  <c r="F193" i="1"/>
  <c r="A194" i="1"/>
  <c r="F194" i="1"/>
  <c r="A195" i="1"/>
  <c r="F195" i="1"/>
  <c r="A196" i="1"/>
  <c r="F196" i="1"/>
  <c r="B5" i="2"/>
  <c r="HK5" i="2" s="1"/>
  <c r="CC5" i="2"/>
  <c r="CD5" i="2"/>
  <c r="CG5" i="2"/>
  <c r="CH5" i="2"/>
  <c r="CJ5" i="2"/>
  <c r="CK5" i="2"/>
  <c r="CL5" i="2"/>
  <c r="CN5" i="2"/>
  <c r="CO5" i="2"/>
  <c r="CR5" i="2"/>
  <c r="CS5" i="2"/>
  <c r="CT5" i="2"/>
  <c r="CV5" i="2"/>
  <c r="CX5" i="2"/>
  <c r="CZ5" i="2"/>
  <c r="DB5" i="2"/>
  <c r="DD5" i="2"/>
  <c r="DE5" i="2"/>
  <c r="B6" i="2"/>
  <c r="HU6" i="2" s="1"/>
  <c r="CC6" i="2"/>
  <c r="CD6" i="2"/>
  <c r="CE6" i="2"/>
  <c r="CG6" i="2"/>
  <c r="CH6" i="2"/>
  <c r="CJ6" i="2"/>
  <c r="CK6" i="2"/>
  <c r="CL6" i="2"/>
  <c r="CM6" i="2"/>
  <c r="CQ6" i="2"/>
  <c r="CR6" i="2"/>
  <c r="CS6" i="2"/>
  <c r="CT6" i="2"/>
  <c r="CU6" i="2"/>
  <c r="CX6" i="2"/>
  <c r="CY6" i="2"/>
  <c r="CZ6" i="2"/>
  <c r="DA6" i="2"/>
  <c r="DB6" i="2"/>
  <c r="DC6" i="2"/>
  <c r="B7" i="2"/>
  <c r="GX7" i="2" s="1"/>
  <c r="HY7" i="2" s="1"/>
  <c r="CC7" i="2"/>
  <c r="CD7" i="2"/>
  <c r="CF7" i="2"/>
  <c r="CG7" i="2"/>
  <c r="CH7" i="2"/>
  <c r="CK7" i="2"/>
  <c r="CL7" i="2"/>
  <c r="CN7" i="2"/>
  <c r="CR7" i="2"/>
  <c r="CS7" i="2"/>
  <c r="CX7" i="2"/>
  <c r="CZ7" i="2"/>
  <c r="DA7" i="2"/>
  <c r="DB7" i="2"/>
  <c r="B8" i="2"/>
  <c r="CD8" i="2"/>
  <c r="CF8" i="2"/>
  <c r="CH8" i="2"/>
  <c r="CJ8" i="2"/>
  <c r="CL8" i="2"/>
  <c r="CQ8" i="2"/>
  <c r="CR8" i="2"/>
  <c r="CT8" i="2"/>
  <c r="CV8" i="2"/>
  <c r="CX8" i="2"/>
  <c r="CY8" i="2"/>
  <c r="DB8" i="2"/>
  <c r="B9" i="2"/>
  <c r="HR9" i="2" s="1"/>
  <c r="CC9" i="2"/>
  <c r="CD9" i="2"/>
  <c r="CF9" i="2"/>
  <c r="CG9" i="2"/>
  <c r="CH9" i="2"/>
  <c r="CJ9" i="2"/>
  <c r="CK9" i="2"/>
  <c r="CL9" i="2"/>
  <c r="CN9" i="2"/>
  <c r="CR9" i="2"/>
  <c r="CS9" i="2"/>
  <c r="CT9" i="2"/>
  <c r="CV9" i="2"/>
  <c r="CX9" i="2"/>
  <c r="DA9" i="2"/>
  <c r="DB9" i="2"/>
  <c r="B10" i="2"/>
  <c r="HR10" i="2" s="1"/>
  <c r="CD10" i="2"/>
  <c r="CF10" i="2"/>
  <c r="CH10" i="2"/>
  <c r="CJ10" i="2"/>
  <c r="CL10" i="2"/>
  <c r="CN10" i="2"/>
  <c r="CQ10" i="2"/>
  <c r="CR10" i="2"/>
  <c r="CT10" i="2"/>
  <c r="CV10" i="2"/>
  <c r="CX10" i="2"/>
  <c r="CY10" i="2"/>
  <c r="CZ10" i="2"/>
  <c r="DB10" i="2"/>
  <c r="B11" i="2"/>
  <c r="HT11" i="2" s="1"/>
  <c r="CD11" i="2"/>
  <c r="CF11" i="2"/>
  <c r="CH11" i="2"/>
  <c r="CJ11" i="2"/>
  <c r="CK11" i="2"/>
  <c r="CL11" i="2"/>
  <c r="CN11" i="2"/>
  <c r="CR11" i="2"/>
  <c r="CS11" i="2"/>
  <c r="CT11" i="2"/>
  <c r="CV11" i="2"/>
  <c r="CX11" i="2"/>
  <c r="DA11" i="2"/>
  <c r="B12" i="2"/>
  <c r="HT12" i="2" s="1"/>
  <c r="CD12" i="2"/>
  <c r="CF12" i="2"/>
  <c r="CH12" i="2"/>
  <c r="CL12" i="2"/>
  <c r="CN12" i="2"/>
  <c r="CQ12" i="2"/>
  <c r="CR12" i="2"/>
  <c r="CT12" i="2"/>
  <c r="CV12" i="2"/>
  <c r="CX12" i="2"/>
  <c r="CY12" i="2"/>
  <c r="CZ12" i="2"/>
  <c r="DB12" i="2"/>
  <c r="B13" i="2"/>
  <c r="CD13" i="2"/>
  <c r="CF13" i="2"/>
  <c r="CH13" i="2"/>
  <c r="CJ13" i="2"/>
  <c r="CL13" i="2"/>
  <c r="CN13" i="2"/>
  <c r="CQ13" i="2"/>
  <c r="CR13" i="2"/>
  <c r="CX13" i="2"/>
  <c r="CY13" i="2"/>
  <c r="CZ13" i="2"/>
  <c r="DB13" i="2"/>
  <c r="B14" i="2"/>
  <c r="HU14" i="2" s="1"/>
  <c r="CF14" i="2"/>
  <c r="CH14" i="2"/>
  <c r="CJ14" i="2"/>
  <c r="CL14" i="2"/>
  <c r="CN14" i="2"/>
  <c r="CQ14" i="2"/>
  <c r="CR14" i="2"/>
  <c r="CT14" i="2"/>
  <c r="CX14" i="2"/>
  <c r="CY14" i="2"/>
  <c r="CZ14" i="2"/>
  <c r="DB14" i="2"/>
  <c r="B15" i="2"/>
  <c r="HS15" i="2" s="1"/>
  <c r="CD15" i="2"/>
  <c r="CF15" i="2"/>
  <c r="CG15" i="2"/>
  <c r="CH15" i="2"/>
  <c r="CJ15" i="2"/>
  <c r="CL15" i="2"/>
  <c r="CN15" i="2"/>
  <c r="CR15" i="2"/>
  <c r="CS15" i="2"/>
  <c r="CT15" i="2"/>
  <c r="CX15" i="2"/>
  <c r="CZ15" i="2"/>
  <c r="DA15" i="2"/>
  <c r="DB15" i="2"/>
  <c r="B16" i="2"/>
  <c r="CC16" i="2"/>
  <c r="CD16" i="2"/>
  <c r="CF16" i="2"/>
  <c r="CG16" i="2"/>
  <c r="CH16" i="2"/>
  <c r="CJ16" i="2"/>
  <c r="CK16" i="2"/>
  <c r="CL16" i="2"/>
  <c r="CN16" i="2"/>
  <c r="CO16" i="2"/>
  <c r="CR16" i="2"/>
  <c r="CS16" i="2"/>
  <c r="CT16" i="2"/>
  <c r="CX16" i="2"/>
  <c r="CZ16" i="2"/>
  <c r="DA16" i="2"/>
  <c r="DB16" i="2"/>
  <c r="B17" i="2"/>
  <c r="HR17" i="2" s="1"/>
  <c r="CD17" i="2"/>
  <c r="CE17" i="2"/>
  <c r="CF17" i="2"/>
  <c r="CG17" i="2"/>
  <c r="CH17" i="2"/>
  <c r="CJ17" i="2"/>
  <c r="CL17" i="2"/>
  <c r="CM17" i="2"/>
  <c r="CN17" i="2"/>
  <c r="CO17" i="2"/>
  <c r="CQ17" i="2"/>
  <c r="CR17" i="2"/>
  <c r="CS17" i="2"/>
  <c r="CT17" i="2"/>
  <c r="CU17" i="2"/>
  <c r="CX17" i="2"/>
  <c r="CY17" i="2"/>
  <c r="DB17" i="2"/>
  <c r="DC17" i="2"/>
  <c r="B18" i="2"/>
  <c r="GX18" i="2" s="1"/>
  <c r="HY18" i="2" s="1"/>
  <c r="CD18" i="2"/>
  <c r="CF18" i="2"/>
  <c r="CH18" i="2"/>
  <c r="CJ18" i="2"/>
  <c r="CL18" i="2"/>
  <c r="CN18" i="2"/>
  <c r="CQ18" i="2"/>
  <c r="CR18" i="2"/>
  <c r="CX18" i="2"/>
  <c r="CY18" i="2"/>
  <c r="CZ18" i="2"/>
  <c r="DB18" i="2"/>
  <c r="B19" i="2"/>
  <c r="HT19" i="2" s="1"/>
  <c r="CD19" i="2"/>
  <c r="CE19" i="2"/>
  <c r="CF19" i="2"/>
  <c r="CG19" i="2"/>
  <c r="CH19" i="2"/>
  <c r="CJ19" i="2"/>
  <c r="CL19" i="2"/>
  <c r="CM19" i="2"/>
  <c r="CN19" i="2"/>
  <c r="CO19" i="2"/>
  <c r="CQ19" i="2"/>
  <c r="CR19" i="2"/>
  <c r="CS19" i="2"/>
  <c r="CT19" i="2"/>
  <c r="CU19" i="2"/>
  <c r="CX19" i="2"/>
  <c r="CY19" i="2"/>
  <c r="CZ19" i="2"/>
  <c r="DB19" i="2"/>
  <c r="DC19" i="2"/>
  <c r="B20" i="2"/>
  <c r="CD20" i="2"/>
  <c r="CE20" i="2"/>
  <c r="CF20" i="2"/>
  <c r="CH20" i="2"/>
  <c r="CJ20" i="2"/>
  <c r="CL20" i="2"/>
  <c r="CM20" i="2"/>
  <c r="CN20" i="2"/>
  <c r="CR20" i="2"/>
  <c r="CT20" i="2"/>
  <c r="CU20" i="2"/>
  <c r="CX20" i="2"/>
  <c r="CZ20" i="2"/>
  <c r="DB20" i="2"/>
  <c r="DC20" i="2"/>
  <c r="B21" i="2"/>
  <c r="HU21" i="2" s="1"/>
  <c r="CD21" i="2"/>
  <c r="CE21" i="2"/>
  <c r="CF21" i="2"/>
  <c r="CH21" i="2"/>
  <c r="CJ21" i="2"/>
  <c r="CL21" i="2"/>
  <c r="CM21" i="2"/>
  <c r="CN21" i="2"/>
  <c r="CR21" i="2"/>
  <c r="CT21" i="2"/>
  <c r="CU21" i="2"/>
  <c r="CX21" i="2"/>
  <c r="CZ21" i="2"/>
  <c r="DB21" i="2"/>
  <c r="DC21" i="2"/>
  <c r="B22" i="2"/>
  <c r="CD22" i="2"/>
  <c r="CE22" i="2"/>
  <c r="CH22" i="2"/>
  <c r="CJ22" i="2"/>
  <c r="CL22" i="2"/>
  <c r="CM22" i="2"/>
  <c r="CN22" i="2"/>
  <c r="CR22" i="2"/>
  <c r="CU22" i="2"/>
  <c r="CV22" i="2"/>
  <c r="CX22" i="2"/>
  <c r="CZ22" i="2"/>
  <c r="DB22" i="2"/>
  <c r="DC22" i="2"/>
  <c r="B23" i="2"/>
  <c r="CC23" i="2"/>
  <c r="CD23" i="2"/>
  <c r="CF23" i="2"/>
  <c r="CG23" i="2"/>
  <c r="CH23" i="2"/>
  <c r="CJ23" i="2"/>
  <c r="CK23" i="2"/>
  <c r="CL23" i="2"/>
  <c r="CN23" i="2"/>
  <c r="CO23" i="2"/>
  <c r="CR23" i="2"/>
  <c r="CS23" i="2"/>
  <c r="CT23" i="2"/>
  <c r="CX23" i="2"/>
  <c r="CZ23" i="2"/>
  <c r="DA23" i="2"/>
  <c r="DB23" i="2"/>
  <c r="B24" i="2"/>
  <c r="GX24" i="2" s="1"/>
  <c r="HY24" i="2" s="1"/>
  <c r="CD24" i="2"/>
  <c r="CF24" i="2"/>
  <c r="CG24" i="2"/>
  <c r="CH24" i="2"/>
  <c r="CJ24" i="2"/>
  <c r="CK24" i="2"/>
  <c r="CL24" i="2"/>
  <c r="CR24" i="2"/>
  <c r="CS24" i="2"/>
  <c r="CT24" i="2"/>
  <c r="CV24" i="2"/>
  <c r="CX24" i="2"/>
  <c r="DA24" i="2"/>
  <c r="DB24" i="2"/>
  <c r="B25" i="2"/>
  <c r="GX25" i="2" s="1"/>
  <c r="HY25" i="2" s="1"/>
  <c r="CD25" i="2"/>
  <c r="CH25" i="2"/>
  <c r="CJ25" i="2"/>
  <c r="CL25" i="2"/>
  <c r="CN25" i="2"/>
  <c r="CQ25" i="2"/>
  <c r="CR25" i="2"/>
  <c r="CT25" i="2"/>
  <c r="CX25" i="2"/>
  <c r="CY25" i="2"/>
  <c r="CZ25" i="2"/>
  <c r="DB25" i="2"/>
  <c r="B26" i="2"/>
  <c r="HS26" i="2" s="1"/>
  <c r="CD26" i="2"/>
  <c r="CF26" i="2"/>
  <c r="CH26" i="2"/>
  <c r="CJ26" i="2"/>
  <c r="CL26" i="2"/>
  <c r="CN26" i="2"/>
  <c r="CQ26" i="2"/>
  <c r="CR26" i="2"/>
  <c r="CT26" i="2"/>
  <c r="CV26" i="2"/>
  <c r="CX26" i="2"/>
  <c r="CY26" i="2"/>
  <c r="CZ26" i="2"/>
  <c r="B27" i="2"/>
  <c r="CD27" i="2"/>
  <c r="CE27" i="2"/>
  <c r="CF27" i="2"/>
  <c r="CH27" i="2"/>
  <c r="CL27" i="2"/>
  <c r="CM27" i="2"/>
  <c r="CN27" i="2"/>
  <c r="CR27" i="2"/>
  <c r="CT27" i="2"/>
  <c r="CU27" i="2"/>
  <c r="CX27" i="2"/>
  <c r="CZ27" i="2"/>
  <c r="DB27" i="2"/>
  <c r="DC27" i="2"/>
  <c r="B28" i="2"/>
  <c r="HT28" i="2" s="1"/>
  <c r="CD28" i="2"/>
  <c r="CF28" i="2"/>
  <c r="CG28" i="2"/>
  <c r="CH28" i="2"/>
  <c r="CJ28" i="2"/>
  <c r="CK28" i="2"/>
  <c r="CL28" i="2"/>
  <c r="CO28" i="2"/>
  <c r="CR28" i="2"/>
  <c r="CS28" i="2"/>
  <c r="CT28" i="2"/>
  <c r="CV28" i="2"/>
  <c r="CX28" i="2"/>
  <c r="CZ28" i="2"/>
  <c r="DA28" i="2"/>
  <c r="DB28" i="2"/>
  <c r="B29" i="2"/>
  <c r="GX29" i="2" s="1"/>
  <c r="HY29" i="2" s="1"/>
  <c r="CD29" i="2"/>
  <c r="CE29" i="2"/>
  <c r="CF29" i="2"/>
  <c r="CH29" i="2"/>
  <c r="CJ29" i="2"/>
  <c r="CL29" i="2"/>
  <c r="CM29" i="2"/>
  <c r="CN29" i="2"/>
  <c r="CR29" i="2"/>
  <c r="CT29" i="2"/>
  <c r="CU29" i="2"/>
  <c r="CV29" i="2"/>
  <c r="CX29" i="2"/>
  <c r="CZ29" i="2"/>
  <c r="DB29" i="2"/>
  <c r="DC29" i="2"/>
  <c r="B30" i="2"/>
  <c r="HU30" i="2" s="1"/>
  <c r="CD30" i="2"/>
  <c r="CF30" i="2"/>
  <c r="CH30" i="2"/>
  <c r="CJ30" i="2"/>
  <c r="CL30" i="2"/>
  <c r="CN30" i="2"/>
  <c r="CQ30" i="2"/>
  <c r="CR30" i="2"/>
  <c r="CT30" i="2"/>
  <c r="CV30" i="2"/>
  <c r="CX30" i="2"/>
  <c r="CY30" i="2"/>
  <c r="DB30" i="2"/>
  <c r="B31" i="2"/>
  <c r="HT31" i="2" s="1"/>
  <c r="CC31" i="2"/>
  <c r="CD31" i="2"/>
  <c r="CE31" i="2"/>
  <c r="CF31" i="2"/>
  <c r="CG31" i="2"/>
  <c r="CH31" i="2"/>
  <c r="CJ31" i="2"/>
  <c r="CK31" i="2"/>
  <c r="CL31" i="2"/>
  <c r="CM31" i="2"/>
  <c r="CN31" i="2"/>
  <c r="CQ31" i="2"/>
  <c r="CR31" i="2"/>
  <c r="CS31" i="2"/>
  <c r="CT31" i="2"/>
  <c r="CU31" i="2"/>
  <c r="CV31" i="2"/>
  <c r="CX31" i="2"/>
  <c r="CY31" i="2"/>
  <c r="CZ31" i="2"/>
  <c r="DA31" i="2"/>
  <c r="DB31" i="2"/>
  <c r="DC31" i="2"/>
  <c r="B32" i="2"/>
  <c r="HA32" i="2" s="1"/>
  <c r="CC32" i="2"/>
  <c r="CD32" i="2"/>
  <c r="CE32" i="2"/>
  <c r="CF32" i="2"/>
  <c r="CG32" i="2"/>
  <c r="CH32" i="2"/>
  <c r="CJ32" i="2"/>
  <c r="CK32" i="2"/>
  <c r="CL32" i="2"/>
  <c r="CM32" i="2"/>
  <c r="CN32" i="2"/>
  <c r="CO32" i="2"/>
  <c r="CQ32" i="2"/>
  <c r="CR32" i="2"/>
  <c r="CS32" i="2"/>
  <c r="CT32" i="2"/>
  <c r="CU32" i="2"/>
  <c r="CV32" i="2"/>
  <c r="CX32" i="2"/>
  <c r="CY32" i="2"/>
  <c r="CZ32" i="2"/>
  <c r="DA32" i="2"/>
  <c r="DB32" i="2"/>
  <c r="DC32" i="2"/>
  <c r="B33" i="2"/>
  <c r="CD33" i="2"/>
  <c r="CE33" i="2"/>
  <c r="CF33" i="2"/>
  <c r="CG33" i="2"/>
  <c r="CH33" i="2"/>
  <c r="CJ33" i="2"/>
  <c r="CK33" i="2"/>
  <c r="CL33" i="2"/>
  <c r="CM33" i="2"/>
  <c r="CN33" i="2"/>
  <c r="CO33" i="2"/>
  <c r="CQ33" i="2"/>
  <c r="CR33" i="2"/>
  <c r="CS33" i="2"/>
  <c r="CT33" i="2"/>
  <c r="CU33" i="2"/>
  <c r="CV33" i="2"/>
  <c r="CX33" i="2"/>
  <c r="CY33" i="2"/>
  <c r="CZ33" i="2"/>
  <c r="DA33" i="2"/>
  <c r="DB33" i="2"/>
  <c r="DC33" i="2"/>
  <c r="B34" i="2"/>
  <c r="HU34" i="2" s="1"/>
  <c r="CC34" i="2"/>
  <c r="CD34" i="2"/>
  <c r="CE34" i="2"/>
  <c r="CF34" i="2"/>
  <c r="CG34" i="2"/>
  <c r="CH34" i="2"/>
  <c r="CJ34" i="2"/>
  <c r="CK34" i="2"/>
  <c r="CL34" i="2"/>
  <c r="CM34" i="2"/>
  <c r="CN34" i="2"/>
  <c r="CO34" i="2"/>
  <c r="CQ34" i="2"/>
  <c r="CR34" i="2"/>
  <c r="CS34" i="2"/>
  <c r="CT34" i="2"/>
  <c r="CU34" i="2"/>
  <c r="CX34" i="2"/>
  <c r="CY34" i="2"/>
  <c r="CZ34" i="2"/>
  <c r="DA34" i="2"/>
  <c r="DB34" i="2"/>
  <c r="DC34" i="2"/>
  <c r="B35" i="2"/>
  <c r="CC35" i="2"/>
  <c r="CD35" i="2"/>
  <c r="CE35" i="2"/>
  <c r="CF35" i="2"/>
  <c r="CG35" i="2"/>
  <c r="CH35" i="2"/>
  <c r="CJ35" i="2"/>
  <c r="CK35" i="2"/>
  <c r="CL35" i="2"/>
  <c r="CM35" i="2"/>
  <c r="CN35" i="2"/>
  <c r="CQ35" i="2"/>
  <c r="CR35" i="2"/>
  <c r="CS35" i="2"/>
  <c r="CT35" i="2"/>
  <c r="CU35" i="2"/>
  <c r="CX35" i="2"/>
  <c r="CY35" i="2"/>
  <c r="CZ35" i="2"/>
  <c r="DA35" i="2"/>
  <c r="DB35" i="2"/>
  <c r="DC35" i="2"/>
  <c r="B36" i="2"/>
  <c r="HT36" i="2" s="1"/>
  <c r="CC36" i="2"/>
  <c r="CD36" i="2"/>
  <c r="CF36" i="2"/>
  <c r="CG36" i="2"/>
  <c r="CH36" i="2"/>
  <c r="CJ36" i="2"/>
  <c r="CK36" i="2"/>
  <c r="CL36" i="2"/>
  <c r="CN36" i="2"/>
  <c r="CO36" i="2"/>
  <c r="CR36" i="2"/>
  <c r="CS36" i="2"/>
  <c r="CT36" i="2"/>
  <c r="CX36" i="2"/>
  <c r="CZ36" i="2"/>
  <c r="DA36" i="2"/>
  <c r="DB36" i="2"/>
  <c r="B37" i="2"/>
  <c r="HT37" i="2" s="1"/>
  <c r="CC37" i="2"/>
  <c r="CD37" i="2"/>
  <c r="CF37" i="2"/>
  <c r="CG37" i="2"/>
  <c r="CH37" i="2"/>
  <c r="CJ37" i="2"/>
  <c r="CK37" i="2"/>
  <c r="CL37" i="2"/>
  <c r="CN37" i="2"/>
  <c r="CO37" i="2"/>
  <c r="CR37" i="2"/>
  <c r="CS37" i="2"/>
  <c r="CT37" i="2"/>
  <c r="CX37" i="2"/>
  <c r="CZ37" i="2"/>
  <c r="DA37" i="2"/>
  <c r="DB37" i="2"/>
  <c r="B38" i="2"/>
  <c r="HG38" i="2" s="1"/>
  <c r="CC38" i="2"/>
  <c r="CD38" i="2"/>
  <c r="CF38" i="2"/>
  <c r="CG38" i="2"/>
  <c r="CH38" i="2"/>
  <c r="CJ38" i="2"/>
  <c r="CK38" i="2"/>
  <c r="CL38" i="2"/>
  <c r="CN38" i="2"/>
  <c r="CR38" i="2"/>
  <c r="CS38" i="2"/>
  <c r="CT38" i="2"/>
  <c r="CV38" i="2"/>
  <c r="CX38" i="2"/>
  <c r="CZ38" i="2"/>
  <c r="DA38" i="2"/>
  <c r="DB38" i="2"/>
  <c r="B39" i="2"/>
  <c r="GX39" i="2" s="1"/>
  <c r="HY39" i="2" s="1"/>
  <c r="CC39" i="2"/>
  <c r="CD39" i="2"/>
  <c r="CF39" i="2"/>
  <c r="CG39" i="2"/>
  <c r="CH39" i="2"/>
  <c r="CJ39" i="2"/>
  <c r="CK39" i="2"/>
  <c r="CL39" i="2"/>
  <c r="CN39" i="2"/>
  <c r="CR39" i="2"/>
  <c r="CS39" i="2"/>
  <c r="CT39" i="2"/>
  <c r="CV39" i="2"/>
  <c r="CX39" i="2"/>
  <c r="CZ39" i="2"/>
  <c r="DA39" i="2"/>
  <c r="DB39" i="2"/>
  <c r="B40" i="2"/>
  <c r="CC40" i="2"/>
  <c r="CD40" i="2"/>
  <c r="CE40" i="2"/>
  <c r="CF40" i="2"/>
  <c r="CG40" i="2"/>
  <c r="CH40" i="2"/>
  <c r="CJ40" i="2"/>
  <c r="CK40" i="2"/>
  <c r="CL40" i="2"/>
  <c r="CM40" i="2"/>
  <c r="CN40" i="2"/>
  <c r="CO40" i="2"/>
  <c r="CQ40" i="2"/>
  <c r="CR40" i="2"/>
  <c r="CS40" i="2"/>
  <c r="CT40" i="2"/>
  <c r="CU40" i="2"/>
  <c r="CV40" i="2"/>
  <c r="CX40" i="2"/>
  <c r="CY40" i="2"/>
  <c r="CZ40" i="2"/>
  <c r="DA40" i="2"/>
  <c r="DB40" i="2"/>
  <c r="DC40" i="2"/>
  <c r="B41" i="2"/>
  <c r="HR41" i="2" s="1"/>
  <c r="CC41" i="2"/>
  <c r="CD41" i="2"/>
  <c r="CE41" i="2"/>
  <c r="CF41" i="2"/>
  <c r="CG41" i="2"/>
  <c r="CH41" i="2"/>
  <c r="CJ41" i="2"/>
  <c r="CK41" i="2"/>
  <c r="CL41" i="2"/>
  <c r="CM41" i="2"/>
  <c r="CN41" i="2"/>
  <c r="CQ41" i="2"/>
  <c r="CR41" i="2"/>
  <c r="CS41" i="2"/>
  <c r="CT41" i="2"/>
  <c r="CU41" i="2"/>
  <c r="CV41" i="2"/>
  <c r="CX41" i="2"/>
  <c r="CY41" i="2"/>
  <c r="DA41" i="2"/>
  <c r="DB41" i="2"/>
  <c r="DC41" i="2"/>
  <c r="B42" i="2"/>
  <c r="HR42" i="2" s="1"/>
  <c r="CD42" i="2"/>
  <c r="CF42" i="2"/>
  <c r="CG42" i="2"/>
  <c r="CH42" i="2"/>
  <c r="CJ42" i="2"/>
  <c r="CK42" i="2"/>
  <c r="CL42" i="2"/>
  <c r="CN42" i="2"/>
  <c r="CO42" i="2"/>
  <c r="CR42" i="2"/>
  <c r="CS42" i="2"/>
  <c r="CT42" i="2"/>
  <c r="CV42" i="2"/>
  <c r="CX42" i="2"/>
  <c r="CZ42" i="2"/>
  <c r="DA42" i="2"/>
  <c r="DB42" i="2"/>
  <c r="B43" i="2"/>
  <c r="HT43" i="2" s="1"/>
  <c r="CC43" i="2"/>
  <c r="CD43" i="2"/>
  <c r="CE43" i="2"/>
  <c r="CF43" i="2"/>
  <c r="CG43" i="2"/>
  <c r="CH43" i="2"/>
  <c r="CJ43" i="2"/>
  <c r="CK43" i="2"/>
  <c r="CL43" i="2"/>
  <c r="CM43" i="2"/>
  <c r="CN43" i="2"/>
  <c r="CQ43" i="2"/>
  <c r="CR43" i="2"/>
  <c r="CS43" i="2"/>
  <c r="CT43" i="2"/>
  <c r="CU43" i="2"/>
  <c r="CV43" i="2"/>
  <c r="CX43" i="2"/>
  <c r="CY43" i="2"/>
  <c r="CZ43" i="2"/>
  <c r="DA43" i="2"/>
  <c r="DB43" i="2"/>
  <c r="DC43" i="2"/>
  <c r="B44" i="2"/>
  <c r="CC44" i="2"/>
  <c r="CD44" i="2"/>
  <c r="CE44" i="2"/>
  <c r="CF44" i="2"/>
  <c r="CG44" i="2"/>
  <c r="CH44" i="2"/>
  <c r="CJ44" i="2"/>
  <c r="CK44" i="2"/>
  <c r="CL44" i="2"/>
  <c r="CM44" i="2"/>
  <c r="CN44" i="2"/>
  <c r="CO44" i="2"/>
  <c r="CQ44" i="2"/>
  <c r="CR44" i="2"/>
  <c r="CS44" i="2"/>
  <c r="CT44" i="2"/>
  <c r="CU44" i="2"/>
  <c r="CX44" i="2"/>
  <c r="CY44" i="2"/>
  <c r="CZ44" i="2"/>
  <c r="DA44" i="2"/>
  <c r="DB44" i="2"/>
  <c r="DC44" i="2"/>
  <c r="B45" i="2"/>
  <c r="GX45" i="2" s="1"/>
  <c r="HY45" i="2" s="1"/>
  <c r="CC45" i="2"/>
  <c r="CD45" i="2"/>
  <c r="CE45" i="2"/>
  <c r="CF45" i="2"/>
  <c r="CG45" i="2"/>
  <c r="CH45" i="2"/>
  <c r="CJ45" i="2"/>
  <c r="CK45" i="2"/>
  <c r="CL45" i="2"/>
  <c r="CM45" i="2"/>
  <c r="CN45" i="2"/>
  <c r="CO45" i="2"/>
  <c r="CQ45" i="2"/>
  <c r="CR45" i="2"/>
  <c r="CS45" i="2"/>
  <c r="CT45" i="2"/>
  <c r="CU45" i="2"/>
  <c r="CV45" i="2"/>
  <c r="CX45" i="2"/>
  <c r="CY45" i="2"/>
  <c r="CZ45" i="2"/>
  <c r="DA45" i="2"/>
  <c r="DB45" i="2"/>
  <c r="DC45" i="2"/>
  <c r="B46" i="2"/>
  <c r="HS46" i="2" s="1"/>
  <c r="CC46" i="2"/>
  <c r="CD46" i="2"/>
  <c r="CF46" i="2"/>
  <c r="CG46" i="2"/>
  <c r="CH46" i="2"/>
  <c r="CJ46" i="2"/>
  <c r="CK46" i="2"/>
  <c r="CL46" i="2"/>
  <c r="CN46" i="2"/>
  <c r="CO46" i="2"/>
  <c r="CR46" i="2"/>
  <c r="CS46" i="2"/>
  <c r="CT46" i="2"/>
  <c r="CX46" i="2"/>
  <c r="CZ46" i="2"/>
  <c r="DA46" i="2"/>
  <c r="DB46" i="2"/>
  <c r="B47" i="2"/>
  <c r="HT47" i="2" s="1"/>
  <c r="CC47" i="2"/>
  <c r="CD47" i="2"/>
  <c r="CF47" i="2"/>
  <c r="CG47" i="2"/>
  <c r="CH47" i="2"/>
  <c r="CJ47" i="2"/>
  <c r="CK47" i="2"/>
  <c r="CL47" i="2"/>
  <c r="CN47" i="2"/>
  <c r="CR47" i="2"/>
  <c r="CS47" i="2"/>
  <c r="CT47" i="2"/>
  <c r="CV47" i="2"/>
  <c r="CX47" i="2"/>
  <c r="CZ47" i="2"/>
  <c r="DA47" i="2"/>
  <c r="DB47" i="2"/>
  <c r="B48" i="2"/>
  <c r="CD48" i="2"/>
  <c r="CF48" i="2"/>
  <c r="CG48" i="2"/>
  <c r="CH48" i="2"/>
  <c r="CJ48" i="2"/>
  <c r="CK48" i="2"/>
  <c r="CL48" i="2"/>
  <c r="CN48" i="2"/>
  <c r="CO48" i="2"/>
  <c r="CR48" i="2"/>
  <c r="CS48" i="2"/>
  <c r="CT48" i="2"/>
  <c r="CV48" i="2"/>
  <c r="CX48" i="2"/>
  <c r="CZ48" i="2"/>
  <c r="DA48" i="2"/>
  <c r="DB48" i="2"/>
  <c r="B49" i="2"/>
  <c r="CC49" i="2"/>
  <c r="CD49" i="2"/>
  <c r="CF49" i="2"/>
  <c r="CG49" i="2"/>
  <c r="CH49" i="2"/>
  <c r="CJ49" i="2"/>
  <c r="CK49" i="2"/>
  <c r="CL49" i="2"/>
  <c r="CN49" i="2"/>
  <c r="CR49" i="2"/>
  <c r="CS49" i="2"/>
  <c r="CT49" i="2"/>
  <c r="CX49" i="2"/>
  <c r="DA49" i="2"/>
  <c r="DB49" i="2"/>
  <c r="B50" i="2"/>
  <c r="GX50" i="2" s="1"/>
  <c r="HY50" i="2" s="1"/>
  <c r="CC50" i="2"/>
  <c r="CD50" i="2"/>
  <c r="CF50" i="2"/>
  <c r="CG50" i="2"/>
  <c r="CH50" i="2"/>
  <c r="CJ50" i="2"/>
  <c r="CK50" i="2"/>
  <c r="CL50" i="2"/>
  <c r="CN50" i="2"/>
  <c r="CO50" i="2"/>
  <c r="CR50" i="2"/>
  <c r="CS50" i="2"/>
  <c r="CT50" i="2"/>
  <c r="CV50" i="2"/>
  <c r="CX50" i="2"/>
  <c r="CZ50" i="2"/>
  <c r="DA50" i="2"/>
  <c r="DB50" i="2"/>
  <c r="B51" i="2"/>
  <c r="CC51" i="2"/>
  <c r="CD51" i="2"/>
  <c r="CE51" i="2"/>
  <c r="CF51" i="2"/>
  <c r="CG51" i="2"/>
  <c r="CH51" i="2"/>
  <c r="CJ51" i="2"/>
  <c r="CK51" i="2"/>
  <c r="CL51" i="2"/>
  <c r="CM51" i="2"/>
  <c r="CN51" i="2"/>
  <c r="CO51" i="2"/>
  <c r="CQ51" i="2"/>
  <c r="CR51" i="2"/>
  <c r="CS51" i="2"/>
  <c r="CT51" i="2"/>
  <c r="CU51" i="2"/>
  <c r="CX51" i="2"/>
  <c r="CY51" i="2"/>
  <c r="CZ51" i="2"/>
  <c r="DA51" i="2"/>
  <c r="DB51" i="2"/>
  <c r="DC51" i="2"/>
  <c r="B52" i="2"/>
  <c r="HR52" i="2" s="1"/>
  <c r="CC52" i="2"/>
  <c r="CD52" i="2"/>
  <c r="CE52" i="2"/>
  <c r="CF52" i="2"/>
  <c r="CG52" i="2"/>
  <c r="CH52" i="2"/>
  <c r="CJ52" i="2"/>
  <c r="CK52" i="2"/>
  <c r="CL52" i="2"/>
  <c r="CM52" i="2"/>
  <c r="CN52" i="2"/>
  <c r="CQ52" i="2"/>
  <c r="CR52" i="2"/>
  <c r="CS52" i="2"/>
  <c r="CT52" i="2"/>
  <c r="CU52" i="2"/>
  <c r="CV52" i="2"/>
  <c r="CX52" i="2"/>
  <c r="CY52" i="2"/>
  <c r="CZ52" i="2"/>
  <c r="DA52" i="2"/>
  <c r="DB52" i="2"/>
  <c r="DC52" i="2"/>
  <c r="B53" i="2"/>
  <c r="HU53" i="2" s="1"/>
  <c r="CC53" i="2"/>
  <c r="CD53" i="2"/>
  <c r="CE53" i="2"/>
  <c r="CF53" i="2"/>
  <c r="CG53" i="2"/>
  <c r="CH53" i="2"/>
  <c r="CJ53" i="2"/>
  <c r="CK53" i="2"/>
  <c r="CL53" i="2"/>
  <c r="CM53" i="2"/>
  <c r="CN53" i="2"/>
  <c r="CO53" i="2"/>
  <c r="CQ53" i="2"/>
  <c r="CR53" i="2"/>
  <c r="CS53" i="2"/>
  <c r="CT53" i="2"/>
  <c r="CU53" i="2"/>
  <c r="CV53" i="2"/>
  <c r="CX53" i="2"/>
  <c r="CY53" i="2"/>
  <c r="CZ53" i="2"/>
  <c r="DA53" i="2"/>
  <c r="DB53" i="2"/>
  <c r="DC53" i="2"/>
  <c r="B54" i="2"/>
  <c r="GX54" i="2" s="1"/>
  <c r="HY54" i="2" s="1"/>
  <c r="CC54" i="2"/>
  <c r="CD54" i="2"/>
  <c r="CE54" i="2"/>
  <c r="CF54" i="2"/>
  <c r="CG54" i="2"/>
  <c r="CH54" i="2"/>
  <c r="CJ54" i="2"/>
  <c r="CK54" i="2"/>
  <c r="CL54" i="2"/>
  <c r="CM54" i="2"/>
  <c r="CN54" i="2"/>
  <c r="CO54" i="2"/>
  <c r="CQ54" i="2"/>
  <c r="CR54" i="2"/>
  <c r="CS54" i="2"/>
  <c r="CT54" i="2"/>
  <c r="CU54" i="2"/>
  <c r="CX54" i="2"/>
  <c r="CY54" i="2"/>
  <c r="CZ54" i="2"/>
  <c r="DA54" i="2"/>
  <c r="DB54" i="2"/>
  <c r="DC54" i="2"/>
  <c r="B55" i="2"/>
  <c r="HS55" i="2" s="1"/>
  <c r="CC55" i="2"/>
  <c r="CD55" i="2"/>
  <c r="CF55" i="2"/>
  <c r="CG55" i="2"/>
  <c r="CH55" i="2"/>
  <c r="CJ55" i="2"/>
  <c r="CK55" i="2"/>
  <c r="CL55" i="2"/>
  <c r="CN55" i="2"/>
  <c r="CR55" i="2"/>
  <c r="CS55" i="2"/>
  <c r="CT55" i="2"/>
  <c r="CX55" i="2"/>
  <c r="CZ55" i="2"/>
  <c r="DA55" i="2"/>
  <c r="DB55" i="2"/>
  <c r="B56" i="2"/>
  <c r="CD56" i="2"/>
  <c r="CF56" i="2"/>
  <c r="CG56" i="2"/>
  <c r="CH56" i="2"/>
  <c r="CJ56" i="2"/>
  <c r="CK56" i="2"/>
  <c r="CL56" i="2"/>
  <c r="CN56" i="2"/>
  <c r="CR56" i="2"/>
  <c r="CS56" i="2"/>
  <c r="CT56" i="2"/>
  <c r="CV56" i="2"/>
  <c r="CX56" i="2"/>
  <c r="CZ56" i="2"/>
  <c r="DA56" i="2"/>
  <c r="DB56" i="2"/>
  <c r="B57" i="2"/>
  <c r="GX57" i="2" s="1"/>
  <c r="HY57" i="2" s="1"/>
  <c r="CC57" i="2"/>
  <c r="CD57" i="2"/>
  <c r="CE57" i="2"/>
  <c r="CF57" i="2"/>
  <c r="CG57" i="2"/>
  <c r="CH57" i="2"/>
  <c r="CJ57" i="2"/>
  <c r="CK57" i="2"/>
  <c r="CL57" i="2"/>
  <c r="CM57" i="2"/>
  <c r="CN57" i="2"/>
  <c r="CO57" i="2"/>
  <c r="CQ57" i="2"/>
  <c r="CR57" i="2"/>
  <c r="CS57" i="2"/>
  <c r="CT57" i="2"/>
  <c r="CU57" i="2"/>
  <c r="CX57" i="2"/>
  <c r="CY57" i="2"/>
  <c r="CZ57" i="2"/>
  <c r="DA57" i="2"/>
  <c r="DB57" i="2"/>
  <c r="DC57" i="2"/>
  <c r="B58" i="2"/>
  <c r="HR58" i="2" s="1"/>
  <c r="CC58" i="2"/>
  <c r="CD58" i="2"/>
  <c r="CE58" i="2"/>
  <c r="CF58" i="2"/>
  <c r="CG58" i="2"/>
  <c r="CH58" i="2"/>
  <c r="CJ58" i="2"/>
  <c r="CK58" i="2"/>
  <c r="CL58" i="2"/>
  <c r="CM58" i="2"/>
  <c r="CN58" i="2"/>
  <c r="CO58" i="2"/>
  <c r="CQ58" i="2"/>
  <c r="CR58" i="2"/>
  <c r="CS58" i="2"/>
  <c r="CT58" i="2"/>
  <c r="CU58" i="2"/>
  <c r="CX58" i="2"/>
  <c r="CY58" i="2"/>
  <c r="CZ58" i="2"/>
  <c r="DA58" i="2"/>
  <c r="DB58" i="2"/>
  <c r="DC58" i="2"/>
  <c r="B59" i="2"/>
  <c r="GX59" i="2" s="1"/>
  <c r="HY59" i="2" s="1"/>
  <c r="CC59" i="2"/>
  <c r="CD59" i="2"/>
  <c r="CE59" i="2"/>
  <c r="CF59" i="2"/>
  <c r="CG59" i="2"/>
  <c r="CH59" i="2"/>
  <c r="CJ59" i="2"/>
  <c r="CK59" i="2"/>
  <c r="CL59" i="2"/>
  <c r="CM59" i="2"/>
  <c r="CN59" i="2"/>
  <c r="CO59" i="2"/>
  <c r="CQ59" i="2"/>
  <c r="CR59" i="2"/>
  <c r="CS59" i="2"/>
  <c r="CT59" i="2"/>
  <c r="CU59" i="2"/>
  <c r="CX59" i="2"/>
  <c r="CY59" i="2"/>
  <c r="CZ59" i="2"/>
  <c r="DA59" i="2"/>
  <c r="DB59" i="2"/>
  <c r="DC59" i="2"/>
  <c r="B60" i="2"/>
  <c r="HT60" i="2" s="1"/>
  <c r="CC60" i="2"/>
  <c r="CD60" i="2"/>
  <c r="CE60" i="2"/>
  <c r="CF60" i="2"/>
  <c r="CG60" i="2"/>
  <c r="CH60" i="2"/>
  <c r="CJ60" i="2"/>
  <c r="CK60" i="2"/>
  <c r="CL60" i="2"/>
  <c r="CM60" i="2"/>
  <c r="CN60" i="2"/>
  <c r="CO60" i="2"/>
  <c r="CQ60" i="2"/>
  <c r="CR60" i="2"/>
  <c r="CS60" i="2"/>
  <c r="CT60" i="2"/>
  <c r="CU60" i="2"/>
  <c r="CV60" i="2"/>
  <c r="CX60" i="2"/>
  <c r="CY60" i="2"/>
  <c r="DA60" i="2"/>
  <c r="DB60" i="2"/>
  <c r="DC60" i="2"/>
  <c r="B61" i="2"/>
  <c r="GX61" i="2" s="1"/>
  <c r="HY61" i="2" s="1"/>
  <c r="CC61" i="2"/>
  <c r="CD61" i="2"/>
  <c r="CF61" i="2"/>
  <c r="CG61" i="2"/>
  <c r="CH61" i="2"/>
  <c r="CJ61" i="2"/>
  <c r="CK61" i="2"/>
  <c r="CL61" i="2"/>
  <c r="CN61" i="2"/>
  <c r="CR61" i="2"/>
  <c r="CS61" i="2"/>
  <c r="CT61" i="2"/>
  <c r="CV61" i="2"/>
  <c r="CX61" i="2"/>
  <c r="DA61" i="2"/>
  <c r="DB61" i="2"/>
  <c r="B62" i="2"/>
  <c r="HR62" i="2" s="1"/>
  <c r="CC62" i="2"/>
  <c r="CD62" i="2"/>
  <c r="CF62" i="2"/>
  <c r="CG62" i="2"/>
  <c r="CH62" i="2"/>
  <c r="CJ62" i="2"/>
  <c r="CK62" i="2"/>
  <c r="CL62" i="2"/>
  <c r="CN62" i="2"/>
  <c r="CO62" i="2"/>
  <c r="CR62" i="2"/>
  <c r="CS62" i="2"/>
  <c r="CT62" i="2"/>
  <c r="CX62" i="2"/>
  <c r="CZ62" i="2"/>
  <c r="DA62" i="2"/>
  <c r="DB62" i="2"/>
  <c r="B63" i="2"/>
  <c r="HT63" i="2" s="1"/>
  <c r="CC63" i="2"/>
  <c r="CD63" i="2"/>
  <c r="CE63" i="2"/>
  <c r="CF63" i="2"/>
  <c r="CG63" i="2"/>
  <c r="CH63" i="2"/>
  <c r="CJ63" i="2"/>
  <c r="CK63" i="2"/>
  <c r="CL63" i="2"/>
  <c r="CM63" i="2"/>
  <c r="CN63" i="2"/>
  <c r="CO63" i="2"/>
  <c r="CQ63" i="2"/>
  <c r="CR63" i="2"/>
  <c r="CS63" i="2"/>
  <c r="CT63" i="2"/>
  <c r="CU63" i="2"/>
  <c r="CX63" i="2"/>
  <c r="CY63" i="2"/>
  <c r="CZ63" i="2"/>
  <c r="DA63" i="2"/>
  <c r="DB63" i="2"/>
  <c r="DC63" i="2"/>
  <c r="B64" i="2"/>
  <c r="CC64" i="2"/>
  <c r="CD64" i="2"/>
  <c r="CF64" i="2"/>
  <c r="CG64" i="2"/>
  <c r="CH64" i="2"/>
  <c r="CJ64" i="2"/>
  <c r="CK64" i="2"/>
  <c r="CL64" i="2"/>
  <c r="CN64" i="2"/>
  <c r="CO64" i="2"/>
  <c r="CR64" i="2"/>
  <c r="CS64" i="2"/>
  <c r="CT64" i="2"/>
  <c r="CV64" i="2"/>
  <c r="CX64" i="2"/>
  <c r="CZ64" i="2"/>
  <c r="DA64" i="2"/>
  <c r="DB64" i="2"/>
  <c r="B65" i="2"/>
  <c r="HR65" i="2" s="1"/>
  <c r="CC65" i="2"/>
  <c r="CD65" i="2"/>
  <c r="CF65" i="2"/>
  <c r="CG65" i="2"/>
  <c r="CH65" i="2"/>
  <c r="CJ65" i="2"/>
  <c r="CK65" i="2"/>
  <c r="CL65" i="2"/>
  <c r="CN65" i="2"/>
  <c r="CO65" i="2"/>
  <c r="CR65" i="2"/>
  <c r="CS65" i="2"/>
  <c r="CT65" i="2"/>
  <c r="CV65" i="2"/>
  <c r="CX65" i="2"/>
  <c r="CZ65" i="2"/>
  <c r="DA65" i="2"/>
  <c r="DB65" i="2"/>
  <c r="DC65" i="2"/>
  <c r="B66" i="2"/>
  <c r="GX66" i="2" s="1"/>
  <c r="HY66" i="2" s="1"/>
  <c r="CC66" i="2"/>
  <c r="CD66" i="2"/>
  <c r="CE66" i="2"/>
  <c r="CF66" i="2"/>
  <c r="CG66" i="2"/>
  <c r="CH66" i="2"/>
  <c r="CJ66" i="2"/>
  <c r="CK66" i="2"/>
  <c r="CL66" i="2"/>
  <c r="CM66" i="2"/>
  <c r="CN66" i="2"/>
  <c r="CQ66" i="2"/>
  <c r="CR66" i="2"/>
  <c r="CS66" i="2"/>
  <c r="CT66" i="2"/>
  <c r="CU66" i="2"/>
  <c r="CV66" i="2"/>
  <c r="CX66" i="2"/>
  <c r="CY66" i="2"/>
  <c r="CZ66" i="2"/>
  <c r="DA66" i="2"/>
  <c r="DB66" i="2"/>
  <c r="DC66" i="2"/>
  <c r="B67" i="2"/>
  <c r="HT67" i="2" s="1"/>
  <c r="CC67" i="2"/>
  <c r="CD67" i="2"/>
  <c r="CE67" i="2"/>
  <c r="CF67" i="2"/>
  <c r="CG67" i="2"/>
  <c r="CH67" i="2"/>
  <c r="CJ67" i="2"/>
  <c r="CK67" i="2"/>
  <c r="CL67" i="2"/>
  <c r="CM67" i="2"/>
  <c r="CN67" i="2"/>
  <c r="CO67" i="2"/>
  <c r="CQ67" i="2"/>
  <c r="CR67" i="2"/>
  <c r="CS67" i="2"/>
  <c r="CT67" i="2"/>
  <c r="CU67" i="2"/>
  <c r="CX67" i="2"/>
  <c r="CY67" i="2"/>
  <c r="DA67" i="2"/>
  <c r="DB67" i="2"/>
  <c r="DC67" i="2"/>
  <c r="B68" i="2"/>
  <c r="HT68" i="2" s="1"/>
  <c r="CC68" i="2"/>
  <c r="CD68" i="2"/>
  <c r="CE68" i="2"/>
  <c r="CF68" i="2"/>
  <c r="CG68" i="2"/>
  <c r="CH68" i="2"/>
  <c r="CJ68" i="2"/>
  <c r="CK68" i="2"/>
  <c r="CL68" i="2"/>
  <c r="CM68" i="2"/>
  <c r="CN68" i="2"/>
  <c r="CO68" i="2"/>
  <c r="CQ68" i="2"/>
  <c r="CR68" i="2"/>
  <c r="CS68" i="2"/>
  <c r="CT68" i="2"/>
  <c r="CU68" i="2"/>
  <c r="CV68" i="2"/>
  <c r="CX68" i="2"/>
  <c r="CY68" i="2"/>
  <c r="CZ68" i="2"/>
  <c r="DA68" i="2"/>
  <c r="DB68" i="2"/>
  <c r="DC68" i="2"/>
  <c r="B69" i="2"/>
  <c r="HR69" i="2" s="1"/>
  <c r="CC69" i="2"/>
  <c r="CD69" i="2"/>
  <c r="CE69" i="2"/>
  <c r="CF69" i="2"/>
  <c r="CG69" i="2"/>
  <c r="CH69" i="2"/>
  <c r="CJ69" i="2"/>
  <c r="CK69" i="2"/>
  <c r="CL69" i="2"/>
  <c r="CM69" i="2"/>
  <c r="CN69" i="2"/>
  <c r="CO69" i="2"/>
  <c r="CQ69" i="2"/>
  <c r="CR69" i="2"/>
  <c r="CS69" i="2"/>
  <c r="CT69" i="2"/>
  <c r="CU69" i="2"/>
  <c r="CX69" i="2"/>
  <c r="CY69" i="2"/>
  <c r="CZ69" i="2"/>
  <c r="DA69" i="2"/>
  <c r="DB69" i="2"/>
  <c r="DC69" i="2"/>
  <c r="B70" i="2"/>
  <c r="GX70" i="2" s="1"/>
  <c r="HY70" i="2" s="1"/>
  <c r="CC70" i="2"/>
  <c r="CD70" i="2"/>
  <c r="CE70" i="2"/>
  <c r="CF70" i="2"/>
  <c r="CG70" i="2"/>
  <c r="CH70" i="2"/>
  <c r="CJ70" i="2"/>
  <c r="CK70" i="2"/>
  <c r="CL70" i="2"/>
  <c r="CM70" i="2"/>
  <c r="CN70" i="2"/>
  <c r="CO70" i="2"/>
  <c r="CQ70" i="2"/>
  <c r="CR70" i="2"/>
  <c r="CS70" i="2"/>
  <c r="CT70" i="2"/>
  <c r="CU70" i="2"/>
  <c r="CX70" i="2"/>
  <c r="CY70" i="2"/>
  <c r="CZ70" i="2"/>
  <c r="DA70" i="2"/>
  <c r="DB70" i="2"/>
  <c r="DC70" i="2"/>
  <c r="B71" i="2"/>
  <c r="CC71" i="2"/>
  <c r="CD71" i="2"/>
  <c r="CE71" i="2"/>
  <c r="CF71" i="2"/>
  <c r="CG71" i="2"/>
  <c r="CH71" i="2"/>
  <c r="CJ71" i="2"/>
  <c r="CK71" i="2"/>
  <c r="CL71" i="2"/>
  <c r="CM71" i="2"/>
  <c r="CN71" i="2"/>
  <c r="CQ71" i="2"/>
  <c r="CR71" i="2"/>
  <c r="CS71" i="2"/>
  <c r="CT71" i="2"/>
  <c r="CU71" i="2"/>
  <c r="CV71" i="2"/>
  <c r="CX71" i="2"/>
  <c r="CY71" i="2"/>
  <c r="CZ71" i="2"/>
  <c r="DA71" i="2"/>
  <c r="DB71" i="2"/>
  <c r="DC71" i="2"/>
  <c r="B72" i="2"/>
  <c r="GX72" i="2" s="1"/>
  <c r="HY72" i="2" s="1"/>
  <c r="CC72" i="2"/>
  <c r="CD72" i="2"/>
  <c r="CE72" i="2"/>
  <c r="CF72" i="2"/>
  <c r="CG72" i="2"/>
  <c r="CH72" i="2"/>
  <c r="CJ72" i="2"/>
  <c r="CK72" i="2"/>
  <c r="CL72" i="2"/>
  <c r="CM72" i="2"/>
  <c r="CN72" i="2"/>
  <c r="CO72" i="2"/>
  <c r="CQ72" i="2"/>
  <c r="CR72" i="2"/>
  <c r="CS72" i="2"/>
  <c r="CT72" i="2"/>
  <c r="CU72" i="2"/>
  <c r="CV72" i="2"/>
  <c r="CX72" i="2"/>
  <c r="CY72" i="2"/>
  <c r="CZ72" i="2"/>
  <c r="DA72" i="2"/>
  <c r="DB72" i="2"/>
  <c r="DC72" i="2"/>
  <c r="B73" i="2"/>
  <c r="GX73" i="2" s="1"/>
  <c r="HY73" i="2" s="1"/>
  <c r="CD73" i="2"/>
  <c r="CE73" i="2"/>
  <c r="CF73" i="2"/>
  <c r="CG73" i="2"/>
  <c r="CH73" i="2"/>
  <c r="CJ73" i="2"/>
  <c r="CK73" i="2"/>
  <c r="CL73" i="2"/>
  <c r="CM73" i="2"/>
  <c r="CN73" i="2"/>
  <c r="CO73" i="2"/>
  <c r="CQ73" i="2"/>
  <c r="CR73" i="2"/>
  <c r="CS73" i="2"/>
  <c r="CT73" i="2"/>
  <c r="CU73" i="2"/>
  <c r="CV73" i="2"/>
  <c r="CX73" i="2"/>
  <c r="CY73" i="2"/>
  <c r="CZ73" i="2"/>
  <c r="DA73" i="2"/>
  <c r="DB73" i="2"/>
  <c r="DC73" i="2"/>
  <c r="B74" i="2"/>
  <c r="HU74" i="2" s="1"/>
  <c r="CC74" i="2"/>
  <c r="CD74" i="2"/>
  <c r="CE74" i="2"/>
  <c r="CF74" i="2"/>
  <c r="CG74" i="2"/>
  <c r="CH74" i="2"/>
  <c r="CJ74" i="2"/>
  <c r="CK74" i="2"/>
  <c r="CL74" i="2"/>
  <c r="CM74" i="2"/>
  <c r="CN74" i="2"/>
  <c r="CO74" i="2"/>
  <c r="CQ74" i="2"/>
  <c r="CR74" i="2"/>
  <c r="CS74" i="2"/>
  <c r="CT74" i="2"/>
  <c r="CU74" i="2"/>
  <c r="CX74" i="2"/>
  <c r="CY74" i="2"/>
  <c r="CZ74" i="2"/>
  <c r="DA74" i="2"/>
  <c r="DB74" i="2"/>
  <c r="DC74" i="2"/>
  <c r="B75" i="2"/>
  <c r="HC75" i="2" s="1"/>
  <c r="KR75" i="1" s="1"/>
  <c r="CC75" i="2"/>
  <c r="CD75" i="2"/>
  <c r="CE75" i="2"/>
  <c r="CF75" i="2"/>
  <c r="CG75" i="2"/>
  <c r="CH75" i="2"/>
  <c r="CJ75" i="2"/>
  <c r="CK75" i="2"/>
  <c r="CL75" i="2"/>
  <c r="CM75" i="2"/>
  <c r="CN75" i="2"/>
  <c r="CQ75" i="2"/>
  <c r="CR75" i="2"/>
  <c r="CS75" i="2"/>
  <c r="CT75" i="2"/>
  <c r="CU75" i="2"/>
  <c r="CV75" i="2"/>
  <c r="CX75" i="2"/>
  <c r="CY75" i="2"/>
  <c r="CZ75" i="2"/>
  <c r="DA75" i="2"/>
  <c r="DB75" i="2"/>
  <c r="DC75" i="2"/>
  <c r="B76" i="2"/>
  <c r="HT76" i="2" s="1"/>
  <c r="CC76" i="2"/>
  <c r="CD76" i="2"/>
  <c r="CE76" i="2"/>
  <c r="CF76" i="2"/>
  <c r="CG76" i="2"/>
  <c r="CH76" i="2"/>
  <c r="CJ76" i="2"/>
  <c r="CK76" i="2"/>
  <c r="CL76" i="2"/>
  <c r="CM76" i="2"/>
  <c r="CN76" i="2"/>
  <c r="CO76" i="2"/>
  <c r="CQ76" i="2"/>
  <c r="CR76" i="2"/>
  <c r="CS76" i="2"/>
  <c r="CT76" i="2"/>
  <c r="CU76" i="2"/>
  <c r="CV76" i="2"/>
  <c r="CX76" i="2"/>
  <c r="CY76" i="2"/>
  <c r="CZ76" i="2"/>
  <c r="DA76" i="2"/>
  <c r="DB76" i="2"/>
  <c r="DC76" i="2"/>
  <c r="B77" i="2"/>
  <c r="GX77" i="2" s="1"/>
  <c r="HY77" i="2" s="1"/>
  <c r="CD77" i="2"/>
  <c r="CE77" i="2"/>
  <c r="CF77" i="2"/>
  <c r="CG77" i="2"/>
  <c r="CH77" i="2"/>
  <c r="CJ77" i="2"/>
  <c r="CK77" i="2"/>
  <c r="CL77" i="2"/>
  <c r="CM77" i="2"/>
  <c r="CN77" i="2"/>
  <c r="CO77" i="2"/>
  <c r="CQ77" i="2"/>
  <c r="CR77" i="2"/>
  <c r="CS77" i="2"/>
  <c r="CT77" i="2"/>
  <c r="CU77" i="2"/>
  <c r="CV77" i="2"/>
  <c r="CX77" i="2"/>
  <c r="CY77" i="2"/>
  <c r="CZ77" i="2"/>
  <c r="DA77" i="2"/>
  <c r="DB77" i="2"/>
  <c r="DC77" i="2"/>
  <c r="B78" i="2"/>
  <c r="HS78" i="2" s="1"/>
  <c r="CC78" i="2"/>
  <c r="CD78" i="2"/>
  <c r="CE78" i="2"/>
  <c r="CF78" i="2"/>
  <c r="CG78" i="2"/>
  <c r="CH78" i="2"/>
  <c r="CJ78" i="2"/>
  <c r="CK78" i="2"/>
  <c r="CL78" i="2"/>
  <c r="CM78" i="2"/>
  <c r="CN78" i="2"/>
  <c r="CO78" i="2"/>
  <c r="CQ78" i="2"/>
  <c r="CR78" i="2"/>
  <c r="CS78" i="2"/>
  <c r="CT78" i="2"/>
  <c r="CU78" i="2"/>
  <c r="CX78" i="2"/>
  <c r="CY78" i="2"/>
  <c r="CZ78" i="2"/>
  <c r="DA78" i="2"/>
  <c r="DB78" i="2"/>
  <c r="DC78" i="2"/>
  <c r="B79" i="2"/>
  <c r="GX79" i="2" s="1"/>
  <c r="HY79" i="2" s="1"/>
  <c r="CC79" i="2"/>
  <c r="CD79" i="2"/>
  <c r="CE79" i="2"/>
  <c r="CF79" i="2"/>
  <c r="CG79" i="2"/>
  <c r="CH79" i="2"/>
  <c r="CJ79" i="2"/>
  <c r="CK79" i="2"/>
  <c r="CL79" i="2"/>
  <c r="CM79" i="2"/>
  <c r="CN79" i="2"/>
  <c r="CQ79" i="2"/>
  <c r="CR79" i="2"/>
  <c r="CS79" i="2"/>
  <c r="CT79" i="2"/>
  <c r="CU79" i="2"/>
  <c r="CV79" i="2"/>
  <c r="CX79" i="2"/>
  <c r="CY79" i="2"/>
  <c r="CZ79" i="2"/>
  <c r="DA79" i="2"/>
  <c r="DB79" i="2"/>
  <c r="DC79" i="2"/>
  <c r="B80" i="2"/>
  <c r="CC80" i="2"/>
  <c r="CD80" i="2"/>
  <c r="CE80" i="2"/>
  <c r="CF80" i="2"/>
  <c r="CG80" i="2"/>
  <c r="CH80" i="2"/>
  <c r="CJ80" i="2"/>
  <c r="CK80" i="2"/>
  <c r="CL80" i="2"/>
  <c r="CM80" i="2"/>
  <c r="CN80" i="2"/>
  <c r="CO80" i="2"/>
  <c r="CQ80" i="2"/>
  <c r="CR80" i="2"/>
  <c r="CS80" i="2"/>
  <c r="CT80" i="2"/>
  <c r="CU80" i="2"/>
  <c r="CV80" i="2"/>
  <c r="CX80" i="2"/>
  <c r="CY80" i="2"/>
  <c r="CZ80" i="2"/>
  <c r="DA80" i="2"/>
  <c r="DB80" i="2"/>
  <c r="DC80" i="2"/>
  <c r="B81" i="2"/>
  <c r="HR81" i="2" s="1"/>
  <c r="CD81" i="2"/>
  <c r="CE81" i="2"/>
  <c r="CF81" i="2"/>
  <c r="CG81" i="2"/>
  <c r="CH81" i="2"/>
  <c r="CJ81" i="2"/>
  <c r="CK81" i="2"/>
  <c r="CL81" i="2"/>
  <c r="CM81" i="2"/>
  <c r="CN81" i="2"/>
  <c r="CO81" i="2"/>
  <c r="CQ81" i="2"/>
  <c r="CR81" i="2"/>
  <c r="CS81" i="2"/>
  <c r="CT81" i="2"/>
  <c r="CU81" i="2"/>
  <c r="CV81" i="2"/>
  <c r="CX81" i="2"/>
  <c r="CY81" i="2"/>
  <c r="CZ81" i="2"/>
  <c r="DA81" i="2"/>
  <c r="DB81" i="2"/>
  <c r="DC81" i="2"/>
  <c r="B82" i="2"/>
  <c r="HR82" i="2" s="1"/>
  <c r="CC82" i="2"/>
  <c r="CD82" i="2"/>
  <c r="CE82" i="2"/>
  <c r="CF82" i="2"/>
  <c r="CG82" i="2"/>
  <c r="CH82" i="2"/>
  <c r="CJ82" i="2"/>
  <c r="CK82" i="2"/>
  <c r="CL82" i="2"/>
  <c r="CM82" i="2"/>
  <c r="CN82" i="2"/>
  <c r="CQ82" i="2"/>
  <c r="CR82" i="2"/>
  <c r="CS82" i="2"/>
  <c r="CT82" i="2"/>
  <c r="CU82" i="2"/>
  <c r="CX82" i="2"/>
  <c r="CY82" i="2"/>
  <c r="CZ82" i="2"/>
  <c r="DA82" i="2"/>
  <c r="DB82" i="2"/>
  <c r="DC82" i="2"/>
  <c r="B83" i="2"/>
  <c r="HT83" i="2" s="1"/>
  <c r="CC83" i="2"/>
  <c r="CD83" i="2"/>
  <c r="CE83" i="2"/>
  <c r="CF83" i="2"/>
  <c r="CG83" i="2"/>
  <c r="CH83" i="2"/>
  <c r="CJ83" i="2"/>
  <c r="CK83" i="2"/>
  <c r="CL83" i="2"/>
  <c r="CM83" i="2"/>
  <c r="CN83" i="2"/>
  <c r="CQ83" i="2"/>
  <c r="CR83" i="2"/>
  <c r="CS83" i="2"/>
  <c r="CT83" i="2"/>
  <c r="CU83" i="2"/>
  <c r="CV83" i="2"/>
  <c r="CX83" i="2"/>
  <c r="CY83" i="2"/>
  <c r="CZ83" i="2"/>
  <c r="DA83" i="2"/>
  <c r="DB83" i="2"/>
  <c r="DC83" i="2"/>
  <c r="B84" i="2"/>
  <c r="CC84" i="2"/>
  <c r="CD84" i="2"/>
  <c r="CE84" i="2"/>
  <c r="CF84" i="2"/>
  <c r="CG84" i="2"/>
  <c r="CH84" i="2"/>
  <c r="CJ84" i="2"/>
  <c r="CK84" i="2"/>
  <c r="CL84" i="2"/>
  <c r="CM84" i="2"/>
  <c r="CN84" i="2"/>
  <c r="CQ84" i="2"/>
  <c r="CR84" i="2"/>
  <c r="CS84" i="2"/>
  <c r="CT84" i="2"/>
  <c r="CU84" i="2"/>
  <c r="CV84" i="2"/>
  <c r="CX84" i="2"/>
  <c r="CY84" i="2"/>
  <c r="CZ84" i="2"/>
  <c r="DA84" i="2"/>
  <c r="DB84" i="2"/>
  <c r="DC84" i="2"/>
  <c r="B85" i="2"/>
  <c r="GX85" i="2" s="1"/>
  <c r="HY85" i="2" s="1"/>
  <c r="CD85" i="2"/>
  <c r="CE85" i="2"/>
  <c r="CF85" i="2"/>
  <c r="CG85" i="2"/>
  <c r="CH85" i="2"/>
  <c r="CJ85" i="2"/>
  <c r="CK85" i="2"/>
  <c r="CL85" i="2"/>
  <c r="CM85" i="2"/>
  <c r="CN85" i="2"/>
  <c r="CO85" i="2"/>
  <c r="CQ85" i="2"/>
  <c r="CR85" i="2"/>
  <c r="CS85" i="2"/>
  <c r="CT85" i="2"/>
  <c r="CU85" i="2"/>
  <c r="CV85" i="2"/>
  <c r="CX85" i="2"/>
  <c r="CY85" i="2"/>
  <c r="CZ85" i="2"/>
  <c r="DA85" i="2"/>
  <c r="DB85" i="2"/>
  <c r="DC85" i="2"/>
  <c r="B86" i="2"/>
  <c r="HS86" i="2" s="1"/>
  <c r="CC86" i="2"/>
  <c r="CD86" i="2"/>
  <c r="CE86" i="2"/>
  <c r="CF86" i="2"/>
  <c r="CG86" i="2"/>
  <c r="CH86" i="2"/>
  <c r="CJ86" i="2"/>
  <c r="CK86" i="2"/>
  <c r="CL86" i="2"/>
  <c r="CM86" i="2"/>
  <c r="CN86" i="2"/>
  <c r="CO86" i="2"/>
  <c r="CQ86" i="2"/>
  <c r="CR86" i="2"/>
  <c r="CS86" i="2"/>
  <c r="CT86" i="2"/>
  <c r="CU86" i="2"/>
  <c r="CX86" i="2"/>
  <c r="CY86" i="2"/>
  <c r="CZ86" i="2"/>
  <c r="DA86" i="2"/>
  <c r="DB86" i="2"/>
  <c r="DC86" i="2"/>
  <c r="B87" i="2"/>
  <c r="GX87" i="2" s="1"/>
  <c r="HY87" i="2" s="1"/>
  <c r="CC87" i="2"/>
  <c r="CD87" i="2"/>
  <c r="CE87" i="2"/>
  <c r="CF87" i="2"/>
  <c r="CG87" i="2"/>
  <c r="CH87" i="2"/>
  <c r="CJ87" i="2"/>
  <c r="CK87" i="2"/>
  <c r="CL87" i="2"/>
  <c r="CM87" i="2"/>
  <c r="CN87" i="2"/>
  <c r="CQ87" i="2"/>
  <c r="CR87" i="2"/>
  <c r="CS87" i="2"/>
  <c r="CT87" i="2"/>
  <c r="CU87" i="2"/>
  <c r="CX87" i="2"/>
  <c r="CY87" i="2"/>
  <c r="CZ87" i="2"/>
  <c r="DA87" i="2"/>
  <c r="DB87" i="2"/>
  <c r="DC87" i="2"/>
  <c r="B88" i="2"/>
  <c r="CC88" i="2"/>
  <c r="CD88" i="2"/>
  <c r="CE88" i="2"/>
  <c r="CF88" i="2"/>
  <c r="CG88" i="2"/>
  <c r="CH88" i="2"/>
  <c r="CJ88" i="2"/>
  <c r="CK88" i="2"/>
  <c r="CL88" i="2"/>
  <c r="CM88" i="2"/>
  <c r="CN88" i="2"/>
  <c r="CO88" i="2"/>
  <c r="CQ88" i="2"/>
  <c r="CR88" i="2"/>
  <c r="CS88" i="2"/>
  <c r="CT88" i="2"/>
  <c r="CU88" i="2"/>
  <c r="CV88" i="2"/>
  <c r="CX88" i="2"/>
  <c r="CY88" i="2"/>
  <c r="CZ88" i="2"/>
  <c r="DA88" i="2"/>
  <c r="DB88" i="2"/>
  <c r="DC88" i="2"/>
  <c r="B89" i="2"/>
  <c r="GX89" i="2" s="1"/>
  <c r="HY89" i="2" s="1"/>
  <c r="CC89" i="2"/>
  <c r="CD89" i="2"/>
  <c r="CE89" i="2"/>
  <c r="CF89" i="2"/>
  <c r="CG89" i="2"/>
  <c r="CH89" i="2"/>
  <c r="CJ89" i="2"/>
  <c r="CK89" i="2"/>
  <c r="CL89" i="2"/>
  <c r="CM89" i="2"/>
  <c r="CN89" i="2"/>
  <c r="CO89" i="2"/>
  <c r="CQ89" i="2"/>
  <c r="CR89" i="2"/>
  <c r="CS89" i="2"/>
  <c r="CT89" i="2"/>
  <c r="CU89" i="2"/>
  <c r="CV89" i="2"/>
  <c r="CX89" i="2"/>
  <c r="CY89" i="2"/>
  <c r="CZ89" i="2"/>
  <c r="DA89" i="2"/>
  <c r="DB89" i="2"/>
  <c r="DC89" i="2"/>
  <c r="B90" i="2"/>
  <c r="HU90" i="2" s="1"/>
  <c r="CC90" i="2"/>
  <c r="CD90" i="2"/>
  <c r="CE90" i="2"/>
  <c r="CF90" i="2"/>
  <c r="CG90" i="2"/>
  <c r="CH90" i="2"/>
  <c r="CJ90" i="2"/>
  <c r="CK90" i="2"/>
  <c r="CL90" i="2"/>
  <c r="CM90" i="2"/>
  <c r="CN90" i="2"/>
  <c r="CQ90" i="2"/>
  <c r="CR90" i="2"/>
  <c r="CS90" i="2"/>
  <c r="CT90" i="2"/>
  <c r="CU90" i="2"/>
  <c r="CV90" i="2"/>
  <c r="CX90" i="2"/>
  <c r="CY90" i="2"/>
  <c r="CZ90" i="2"/>
  <c r="DA90" i="2"/>
  <c r="DB90" i="2"/>
  <c r="DC90" i="2"/>
  <c r="B91" i="2"/>
  <c r="CC91" i="2"/>
  <c r="CD91" i="2"/>
  <c r="CE91" i="2"/>
  <c r="CF91" i="2"/>
  <c r="CG91" i="2"/>
  <c r="CH91" i="2"/>
  <c r="CJ91" i="2"/>
  <c r="CK91" i="2"/>
  <c r="CL91" i="2"/>
  <c r="CM91" i="2"/>
  <c r="CN91" i="2"/>
  <c r="CQ91" i="2"/>
  <c r="CR91" i="2"/>
  <c r="CS91" i="2"/>
  <c r="CT91" i="2"/>
  <c r="CU91" i="2"/>
  <c r="CX91" i="2"/>
  <c r="CY91" i="2"/>
  <c r="CZ91" i="2"/>
  <c r="DA91" i="2"/>
  <c r="DB91" i="2"/>
  <c r="DC91" i="2"/>
  <c r="B92" i="2"/>
  <c r="HT92" i="2" s="1"/>
  <c r="CC92" i="2"/>
  <c r="CD92" i="2"/>
  <c r="CE92" i="2"/>
  <c r="CF92" i="2"/>
  <c r="CG92" i="2"/>
  <c r="CH92" i="2"/>
  <c r="CJ92" i="2"/>
  <c r="CK92" i="2"/>
  <c r="CL92" i="2"/>
  <c r="CM92" i="2"/>
  <c r="CN92" i="2"/>
  <c r="CO92" i="2"/>
  <c r="CQ92" i="2"/>
  <c r="CR92" i="2"/>
  <c r="CS92" i="2"/>
  <c r="CT92" i="2"/>
  <c r="CU92" i="2"/>
  <c r="CV92" i="2"/>
  <c r="CX92" i="2"/>
  <c r="CY92" i="2"/>
  <c r="CZ92" i="2"/>
  <c r="DA92" i="2"/>
  <c r="DB92" i="2"/>
  <c r="DC92" i="2"/>
  <c r="B93" i="2"/>
  <c r="HU93" i="2" s="1"/>
  <c r="CC93" i="2"/>
  <c r="CD93" i="2"/>
  <c r="CE93" i="2"/>
  <c r="CF93" i="2"/>
  <c r="CG93" i="2"/>
  <c r="CH93" i="2"/>
  <c r="CJ93" i="2"/>
  <c r="CK93" i="2"/>
  <c r="CL93" i="2"/>
  <c r="CM93" i="2"/>
  <c r="CN93" i="2"/>
  <c r="CQ93" i="2"/>
  <c r="CR93" i="2"/>
  <c r="CS93" i="2"/>
  <c r="CT93" i="2"/>
  <c r="CU93" i="2"/>
  <c r="CX93" i="2"/>
  <c r="CY93" i="2"/>
  <c r="CZ93" i="2"/>
  <c r="DA93" i="2"/>
  <c r="DB93" i="2"/>
  <c r="DC93" i="2"/>
  <c r="B94" i="2"/>
  <c r="HU94" i="2" s="1"/>
  <c r="CC94" i="2"/>
  <c r="CD94" i="2"/>
  <c r="CE94" i="2"/>
  <c r="CF94" i="2"/>
  <c r="CG94" i="2"/>
  <c r="CH94" i="2"/>
  <c r="CJ94" i="2"/>
  <c r="CK94" i="2"/>
  <c r="CL94" i="2"/>
  <c r="CM94" i="2"/>
  <c r="CN94" i="2"/>
  <c r="CO94" i="2"/>
  <c r="CQ94" i="2"/>
  <c r="CR94" i="2"/>
  <c r="CS94" i="2"/>
  <c r="CT94" i="2"/>
  <c r="CU94" i="2"/>
  <c r="CV94" i="2"/>
  <c r="CX94" i="2"/>
  <c r="CY94" i="2"/>
  <c r="CZ94" i="2"/>
  <c r="DA94" i="2"/>
  <c r="DB94" i="2"/>
  <c r="DC94" i="2"/>
  <c r="B95" i="2"/>
  <c r="HS95" i="2" s="1"/>
  <c r="CC95" i="2"/>
  <c r="CD95" i="2"/>
  <c r="CE95" i="2"/>
  <c r="CF95" i="2"/>
  <c r="CG95" i="2"/>
  <c r="CH95" i="2"/>
  <c r="CJ95" i="2"/>
  <c r="CK95" i="2"/>
  <c r="CL95" i="2"/>
  <c r="CM95" i="2"/>
  <c r="CN95" i="2"/>
  <c r="CQ95" i="2"/>
  <c r="CR95" i="2"/>
  <c r="CS95" i="2"/>
  <c r="CT95" i="2"/>
  <c r="CU95" i="2"/>
  <c r="CX95" i="2"/>
  <c r="CY95" i="2"/>
  <c r="CZ95" i="2"/>
  <c r="DA95" i="2"/>
  <c r="DB95" i="2"/>
  <c r="DC95" i="2"/>
  <c r="B96" i="2"/>
  <c r="CC96" i="2"/>
  <c r="CD96" i="2"/>
  <c r="CE96" i="2"/>
  <c r="CF96" i="2"/>
  <c r="CG96" i="2"/>
  <c r="CH96" i="2"/>
  <c r="CJ96" i="2"/>
  <c r="CK96" i="2"/>
  <c r="CL96" i="2"/>
  <c r="CM96" i="2"/>
  <c r="CN96" i="2"/>
  <c r="CO96" i="2"/>
  <c r="CQ96" i="2"/>
  <c r="CR96" i="2"/>
  <c r="CS96" i="2"/>
  <c r="CT96" i="2"/>
  <c r="CU96" i="2"/>
  <c r="CV96" i="2"/>
  <c r="CX96" i="2"/>
  <c r="CY96" i="2"/>
  <c r="CZ96" i="2"/>
  <c r="DA96" i="2"/>
  <c r="DB96" i="2"/>
  <c r="DC96" i="2"/>
  <c r="B97" i="2"/>
  <c r="HR97" i="2" s="1"/>
  <c r="CC97" i="2"/>
  <c r="CD97" i="2"/>
  <c r="CE97" i="2"/>
  <c r="CF97" i="2"/>
  <c r="CG97" i="2"/>
  <c r="CH97" i="2"/>
  <c r="CJ97" i="2"/>
  <c r="CK97" i="2"/>
  <c r="CL97" i="2"/>
  <c r="CM97" i="2"/>
  <c r="CN97" i="2"/>
  <c r="CO97" i="2"/>
  <c r="CQ97" i="2"/>
  <c r="CR97" i="2"/>
  <c r="CS97" i="2"/>
  <c r="CT97" i="2"/>
  <c r="CU97" i="2"/>
  <c r="CV97" i="2"/>
  <c r="CX97" i="2"/>
  <c r="CY97" i="2"/>
  <c r="CZ97" i="2"/>
  <c r="DA97" i="2"/>
  <c r="DB97" i="2"/>
  <c r="DC97" i="2"/>
  <c r="B98" i="2"/>
  <c r="GX98" i="2" s="1"/>
  <c r="HY98" i="2" s="1"/>
  <c r="CC98" i="2"/>
  <c r="CD98" i="2"/>
  <c r="CE98" i="2"/>
  <c r="CF98" i="2"/>
  <c r="CG98" i="2"/>
  <c r="CH98" i="2"/>
  <c r="CJ98" i="2"/>
  <c r="CK98" i="2"/>
  <c r="CL98" i="2"/>
  <c r="CM98" i="2"/>
  <c r="CN98" i="2"/>
  <c r="CQ98" i="2"/>
  <c r="CR98" i="2"/>
  <c r="CS98" i="2"/>
  <c r="CT98" i="2"/>
  <c r="CU98" i="2"/>
  <c r="CX98" i="2"/>
  <c r="CY98" i="2"/>
  <c r="CZ98" i="2"/>
  <c r="DA98" i="2"/>
  <c r="DB98" i="2"/>
  <c r="DC98" i="2"/>
  <c r="B99" i="2"/>
  <c r="CC99" i="2"/>
  <c r="CD99" i="2"/>
  <c r="CE99" i="2"/>
  <c r="CF99" i="2"/>
  <c r="CG99" i="2"/>
  <c r="CH99" i="2"/>
  <c r="CJ99" i="2"/>
  <c r="CK99" i="2"/>
  <c r="CL99" i="2"/>
  <c r="CM99" i="2"/>
  <c r="CN99" i="2"/>
  <c r="CO99" i="2"/>
  <c r="CQ99" i="2"/>
  <c r="CR99" i="2"/>
  <c r="CS99" i="2"/>
  <c r="CT99" i="2"/>
  <c r="CU99" i="2"/>
  <c r="CX99" i="2"/>
  <c r="CY99" i="2"/>
  <c r="CZ99" i="2"/>
  <c r="DA99" i="2"/>
  <c r="DB99" i="2"/>
  <c r="DC99" i="2"/>
  <c r="B100" i="2"/>
  <c r="GX100" i="2" s="1"/>
  <c r="HY100" i="2" s="1"/>
  <c r="CC100" i="2"/>
  <c r="CD100" i="2"/>
  <c r="CE100" i="2"/>
  <c r="CF100" i="2"/>
  <c r="CG100" i="2"/>
  <c r="CH100" i="2"/>
  <c r="CJ100" i="2"/>
  <c r="CK100" i="2"/>
  <c r="CL100" i="2"/>
  <c r="CM100" i="2"/>
  <c r="CN100" i="2"/>
  <c r="CO100" i="2"/>
  <c r="CQ100" i="2"/>
  <c r="CR100" i="2"/>
  <c r="CS100" i="2"/>
  <c r="CT100" i="2"/>
  <c r="CU100" i="2"/>
  <c r="CX100" i="2"/>
  <c r="CY100" i="2"/>
  <c r="CZ100" i="2"/>
  <c r="DA100" i="2"/>
  <c r="DB100" i="2"/>
  <c r="DC100" i="2"/>
  <c r="B101" i="2"/>
  <c r="HR101" i="2" s="1"/>
  <c r="CC101" i="2"/>
  <c r="CD101" i="2"/>
  <c r="CE101" i="2"/>
  <c r="CF101" i="2"/>
  <c r="CG101" i="2"/>
  <c r="CH101" i="2"/>
  <c r="CJ101" i="2"/>
  <c r="CK101" i="2"/>
  <c r="CL101" i="2"/>
  <c r="CM101" i="2"/>
  <c r="CN101" i="2"/>
  <c r="CO101" i="2"/>
  <c r="CQ101" i="2"/>
  <c r="CR101" i="2"/>
  <c r="CS101" i="2"/>
  <c r="CT101" i="2"/>
  <c r="CU101" i="2"/>
  <c r="CX101" i="2"/>
  <c r="CY101" i="2"/>
  <c r="CZ101" i="2"/>
  <c r="DA101" i="2"/>
  <c r="DB101" i="2"/>
  <c r="DC101" i="2"/>
  <c r="B102" i="2"/>
  <c r="CC102" i="2"/>
  <c r="CD102" i="2"/>
  <c r="CE102" i="2"/>
  <c r="CF102" i="2"/>
  <c r="CG102" i="2"/>
  <c r="CH102" i="2"/>
  <c r="CJ102" i="2"/>
  <c r="CK102" i="2"/>
  <c r="CL102" i="2"/>
  <c r="CM102" i="2"/>
  <c r="CN102" i="2"/>
  <c r="CO102" i="2"/>
  <c r="CQ102" i="2"/>
  <c r="CR102" i="2"/>
  <c r="CS102" i="2"/>
  <c r="CT102" i="2"/>
  <c r="CU102" i="2"/>
  <c r="CX102" i="2"/>
  <c r="CY102" i="2"/>
  <c r="CZ102" i="2"/>
  <c r="DA102" i="2"/>
  <c r="DB102" i="2"/>
  <c r="DC102" i="2"/>
  <c r="B103" i="2"/>
  <c r="HS103" i="2" s="1"/>
  <c r="CC103" i="2"/>
  <c r="CD103" i="2"/>
  <c r="CE103" i="2"/>
  <c r="CF103" i="2"/>
  <c r="CG103" i="2"/>
  <c r="CH103" i="2"/>
  <c r="CJ103" i="2"/>
  <c r="CK103" i="2"/>
  <c r="CL103" i="2"/>
  <c r="CM103" i="2"/>
  <c r="CN103" i="2"/>
  <c r="CO103" i="2"/>
  <c r="CQ103" i="2"/>
  <c r="CR103" i="2"/>
  <c r="CS103" i="2"/>
  <c r="CT103" i="2"/>
  <c r="CU103" i="2"/>
  <c r="CV103" i="2"/>
  <c r="CX103" i="2"/>
  <c r="CY103" i="2"/>
  <c r="CZ103" i="2"/>
  <c r="DA103" i="2"/>
  <c r="DB103" i="2"/>
  <c r="DC103" i="2"/>
  <c r="B104" i="2"/>
  <c r="HT104" i="2" s="1"/>
  <c r="CC104" i="2"/>
  <c r="CD104" i="2"/>
  <c r="CE104" i="2"/>
  <c r="CF104" i="2"/>
  <c r="CG104" i="2"/>
  <c r="CH104" i="2"/>
  <c r="CJ104" i="2"/>
  <c r="CK104" i="2"/>
  <c r="CL104" i="2"/>
  <c r="CM104" i="2"/>
  <c r="CN104" i="2"/>
  <c r="CQ104" i="2"/>
  <c r="CR104" i="2"/>
  <c r="CS104" i="2"/>
  <c r="CT104" i="2"/>
  <c r="CU104" i="2"/>
  <c r="CV104" i="2"/>
  <c r="CX104" i="2"/>
  <c r="CY104" i="2"/>
  <c r="CZ104" i="2"/>
  <c r="DA104" i="2"/>
  <c r="DB104" i="2"/>
  <c r="DC104" i="2"/>
  <c r="B105" i="2"/>
  <c r="HR105" i="2" s="1"/>
  <c r="CC105" i="2"/>
  <c r="CD105" i="2"/>
  <c r="CE105" i="2"/>
  <c r="CF105" i="2"/>
  <c r="CG105" i="2"/>
  <c r="CH105" i="2"/>
  <c r="CJ105" i="2"/>
  <c r="CK105" i="2"/>
  <c r="CL105" i="2"/>
  <c r="CM105" i="2"/>
  <c r="CN105" i="2"/>
  <c r="CQ105" i="2"/>
  <c r="CR105" i="2"/>
  <c r="CS105" i="2"/>
  <c r="CT105" i="2"/>
  <c r="CU105" i="2"/>
  <c r="CV105" i="2"/>
  <c r="CX105" i="2"/>
  <c r="CY105" i="2"/>
  <c r="CZ105" i="2"/>
  <c r="DA105" i="2"/>
  <c r="DB105" i="2"/>
  <c r="DC105" i="2"/>
  <c r="B106" i="2"/>
  <c r="GX106" i="2" s="1"/>
  <c r="HY106" i="2" s="1"/>
  <c r="CC106" i="2"/>
  <c r="CD106" i="2"/>
  <c r="CE106" i="2"/>
  <c r="CF106" i="2"/>
  <c r="CG106" i="2"/>
  <c r="CH106" i="2"/>
  <c r="CJ106" i="2"/>
  <c r="CK106" i="2"/>
  <c r="CL106" i="2"/>
  <c r="CM106" i="2"/>
  <c r="CN106" i="2"/>
  <c r="CO106" i="2"/>
  <c r="CQ106" i="2"/>
  <c r="CR106" i="2"/>
  <c r="CS106" i="2"/>
  <c r="CT106" i="2"/>
  <c r="CU106" i="2"/>
  <c r="CX106" i="2"/>
  <c r="CY106" i="2"/>
  <c r="CZ106" i="2"/>
  <c r="DA106" i="2"/>
  <c r="DB106" i="2"/>
  <c r="DC106" i="2"/>
  <c r="B107" i="2"/>
  <c r="CC107" i="2"/>
  <c r="CD107" i="2"/>
  <c r="CE107" i="2"/>
  <c r="CF107" i="2"/>
  <c r="CG107" i="2"/>
  <c r="CH107" i="2"/>
  <c r="CJ107" i="2"/>
  <c r="CK107" i="2"/>
  <c r="CL107" i="2"/>
  <c r="CM107" i="2"/>
  <c r="CN107" i="2"/>
  <c r="CQ107" i="2"/>
  <c r="CR107" i="2"/>
  <c r="CS107" i="2"/>
  <c r="CT107" i="2"/>
  <c r="CU107" i="2"/>
  <c r="CV107" i="2"/>
  <c r="CX107" i="2"/>
  <c r="CY107" i="2"/>
  <c r="CZ107" i="2"/>
  <c r="DA107" i="2"/>
  <c r="DB107" i="2"/>
  <c r="DC107" i="2"/>
  <c r="B108" i="2"/>
  <c r="GX108" i="2" s="1"/>
  <c r="HY108" i="2" s="1"/>
  <c r="CC108" i="2"/>
  <c r="CD108" i="2"/>
  <c r="CE108" i="2"/>
  <c r="CF108" i="2"/>
  <c r="CG108" i="2"/>
  <c r="CH108" i="2"/>
  <c r="CJ108" i="2"/>
  <c r="CK108" i="2"/>
  <c r="CL108" i="2"/>
  <c r="CM108" i="2"/>
  <c r="CN108" i="2"/>
  <c r="CQ108" i="2"/>
  <c r="CR108" i="2"/>
  <c r="CS108" i="2"/>
  <c r="CT108" i="2"/>
  <c r="CU108" i="2"/>
  <c r="CX108" i="2"/>
  <c r="CY108" i="2"/>
  <c r="CZ108" i="2"/>
  <c r="DA108" i="2"/>
  <c r="DB108" i="2"/>
  <c r="DC108" i="2"/>
  <c r="B109" i="2"/>
  <c r="CC109" i="2"/>
  <c r="CD109" i="2"/>
  <c r="CE109" i="2"/>
  <c r="CF109" i="2"/>
  <c r="CG109" i="2"/>
  <c r="CH109" i="2"/>
  <c r="CJ109" i="2"/>
  <c r="CK109" i="2"/>
  <c r="CL109" i="2"/>
  <c r="CM109" i="2"/>
  <c r="CN109" i="2"/>
  <c r="CO109" i="2"/>
  <c r="CQ109" i="2"/>
  <c r="CR109" i="2"/>
  <c r="CS109" i="2"/>
  <c r="CT109" i="2"/>
  <c r="CU109" i="2"/>
  <c r="CV109" i="2"/>
  <c r="CX109" i="2"/>
  <c r="CY109" i="2"/>
  <c r="CZ109" i="2"/>
  <c r="DA109" i="2"/>
  <c r="DB109" i="2"/>
  <c r="DC109" i="2"/>
  <c r="B110" i="2"/>
  <c r="GX110" i="2" s="1"/>
  <c r="HY110" i="2" s="1"/>
  <c r="CC110" i="2"/>
  <c r="CD110" i="2"/>
  <c r="CE110" i="2"/>
  <c r="CF110" i="2"/>
  <c r="CG110" i="2"/>
  <c r="CH110" i="2"/>
  <c r="CJ110" i="2"/>
  <c r="CK110" i="2"/>
  <c r="CL110" i="2"/>
  <c r="CM110" i="2"/>
  <c r="CN110" i="2"/>
  <c r="CQ110" i="2"/>
  <c r="CR110" i="2"/>
  <c r="CS110" i="2"/>
  <c r="CT110" i="2"/>
  <c r="CU110" i="2"/>
  <c r="CX110" i="2"/>
  <c r="CY110" i="2"/>
  <c r="CZ110" i="2"/>
  <c r="DA110" i="2"/>
  <c r="DB110" i="2"/>
  <c r="DC110" i="2"/>
  <c r="B111" i="2"/>
  <c r="HT111" i="2" s="1"/>
  <c r="CC111" i="2"/>
  <c r="CD111" i="2"/>
  <c r="CE111" i="2"/>
  <c r="CF111" i="2"/>
  <c r="CG111" i="2"/>
  <c r="CH111" i="2"/>
  <c r="CJ111" i="2"/>
  <c r="CK111" i="2"/>
  <c r="CL111" i="2"/>
  <c r="CM111" i="2"/>
  <c r="CN111" i="2"/>
  <c r="CO111" i="2"/>
  <c r="CQ111" i="2"/>
  <c r="CR111" i="2"/>
  <c r="CS111" i="2"/>
  <c r="CT111" i="2"/>
  <c r="CU111" i="2"/>
  <c r="CV111" i="2"/>
  <c r="CX111" i="2"/>
  <c r="CY111" i="2"/>
  <c r="CZ111" i="2"/>
  <c r="DA111" i="2"/>
  <c r="DB111" i="2"/>
  <c r="DC111" i="2"/>
  <c r="B112" i="2"/>
  <c r="GX112" i="2" s="1"/>
  <c r="HY112" i="2" s="1"/>
  <c r="CC112" i="2"/>
  <c r="CD112" i="2"/>
  <c r="CE112" i="2"/>
  <c r="CF112" i="2"/>
  <c r="CG112" i="2"/>
  <c r="CH112" i="2"/>
  <c r="CJ112" i="2"/>
  <c r="CK112" i="2"/>
  <c r="CL112" i="2"/>
  <c r="CM112" i="2"/>
  <c r="CN112" i="2"/>
  <c r="CO112" i="2"/>
  <c r="CQ112" i="2"/>
  <c r="CR112" i="2"/>
  <c r="CS112" i="2"/>
  <c r="CT112" i="2"/>
  <c r="CU112" i="2"/>
  <c r="CX112" i="2"/>
  <c r="CY112" i="2"/>
  <c r="CZ112" i="2"/>
  <c r="DA112" i="2"/>
  <c r="DB112" i="2"/>
  <c r="DC112" i="2"/>
  <c r="B113" i="2"/>
  <c r="CC113" i="2"/>
  <c r="CD113" i="2"/>
  <c r="CE113" i="2"/>
  <c r="CF113" i="2"/>
  <c r="CG113" i="2"/>
  <c r="CH113" i="2"/>
  <c r="CJ113" i="2"/>
  <c r="CK113" i="2"/>
  <c r="CL113" i="2"/>
  <c r="CM113" i="2"/>
  <c r="CN113" i="2"/>
  <c r="CQ113" i="2"/>
  <c r="CR113" i="2"/>
  <c r="CS113" i="2"/>
  <c r="CT113" i="2"/>
  <c r="CU113" i="2"/>
  <c r="CV113" i="2"/>
  <c r="CX113" i="2"/>
  <c r="CY113" i="2"/>
  <c r="CZ113" i="2"/>
  <c r="DA113" i="2"/>
  <c r="DB113" i="2"/>
  <c r="DC113" i="2"/>
  <c r="B114" i="2"/>
  <c r="GX114" i="2" s="1"/>
  <c r="HY114" i="2" s="1"/>
  <c r="CC114" i="2"/>
  <c r="CD114" i="2"/>
  <c r="CE114" i="2"/>
  <c r="CF114" i="2"/>
  <c r="CG114" i="2"/>
  <c r="CH114" i="2"/>
  <c r="CJ114" i="2"/>
  <c r="CK114" i="2"/>
  <c r="CL114" i="2"/>
  <c r="CM114" i="2"/>
  <c r="CN114" i="2"/>
  <c r="CO114" i="2"/>
  <c r="CQ114" i="2"/>
  <c r="CR114" i="2"/>
  <c r="CS114" i="2"/>
  <c r="CT114" i="2"/>
  <c r="CU114" i="2"/>
  <c r="CX114" i="2"/>
  <c r="CY114" i="2"/>
  <c r="CZ114" i="2"/>
  <c r="DA114" i="2"/>
  <c r="DB114" i="2"/>
  <c r="DC114" i="2"/>
  <c r="B115" i="2"/>
  <c r="HT115" i="2" s="1"/>
  <c r="CC115" i="2"/>
  <c r="CD115" i="2"/>
  <c r="CE115" i="2"/>
  <c r="CF115" i="2"/>
  <c r="CG115" i="2"/>
  <c r="CH115" i="2"/>
  <c r="CJ115" i="2"/>
  <c r="CK115" i="2"/>
  <c r="CL115" i="2"/>
  <c r="CM115" i="2"/>
  <c r="CN115" i="2"/>
  <c r="CO115" i="2"/>
  <c r="CQ115" i="2"/>
  <c r="CR115" i="2"/>
  <c r="CS115" i="2"/>
  <c r="CT115" i="2"/>
  <c r="CU115" i="2"/>
  <c r="CX115" i="2"/>
  <c r="CY115" i="2"/>
  <c r="CZ115" i="2"/>
  <c r="DA115" i="2"/>
  <c r="DB115" i="2"/>
  <c r="DC115" i="2"/>
  <c r="B116" i="2"/>
  <c r="GX116" i="2" s="1"/>
  <c r="HY116" i="2" s="1"/>
  <c r="CC116" i="2"/>
  <c r="CD116" i="2"/>
  <c r="CE116" i="2"/>
  <c r="CF116" i="2"/>
  <c r="CG116" i="2"/>
  <c r="CH116" i="2"/>
  <c r="CJ116" i="2"/>
  <c r="CK116" i="2"/>
  <c r="CL116" i="2"/>
  <c r="CM116" i="2"/>
  <c r="CN116" i="2"/>
  <c r="CO116" i="2"/>
  <c r="CQ116" i="2"/>
  <c r="CR116" i="2"/>
  <c r="CS116" i="2"/>
  <c r="CT116" i="2"/>
  <c r="CU116" i="2"/>
  <c r="CX116" i="2"/>
  <c r="CY116" i="2"/>
  <c r="CZ116" i="2"/>
  <c r="DA116" i="2"/>
  <c r="DB116" i="2"/>
  <c r="DC116" i="2"/>
  <c r="B117" i="2"/>
  <c r="HU117" i="2" s="1"/>
  <c r="CC117" i="2"/>
  <c r="CD117" i="2"/>
  <c r="CE117" i="2"/>
  <c r="CF117" i="2"/>
  <c r="CG117" i="2"/>
  <c r="CH117" i="2"/>
  <c r="CJ117" i="2"/>
  <c r="CK117" i="2"/>
  <c r="CL117" i="2"/>
  <c r="CM117" i="2"/>
  <c r="CN117" i="2"/>
  <c r="CO117" i="2"/>
  <c r="CQ117" i="2"/>
  <c r="CR117" i="2"/>
  <c r="CS117" i="2"/>
  <c r="CT117" i="2"/>
  <c r="CU117" i="2"/>
  <c r="CV117" i="2"/>
  <c r="CX117" i="2"/>
  <c r="CY117" i="2"/>
  <c r="CZ117" i="2"/>
  <c r="DA117" i="2"/>
  <c r="DB117" i="2"/>
  <c r="DC117" i="2"/>
  <c r="B118" i="2"/>
  <c r="HS118" i="2" s="1"/>
  <c r="CC118" i="2"/>
  <c r="CD118" i="2"/>
  <c r="CE118" i="2"/>
  <c r="CF118" i="2"/>
  <c r="CG118" i="2"/>
  <c r="CH118" i="2"/>
  <c r="CJ118" i="2"/>
  <c r="CK118" i="2"/>
  <c r="CL118" i="2"/>
  <c r="CM118" i="2"/>
  <c r="CN118" i="2"/>
  <c r="CO118" i="2"/>
  <c r="CQ118" i="2"/>
  <c r="CR118" i="2"/>
  <c r="CS118" i="2"/>
  <c r="CT118" i="2"/>
  <c r="CU118" i="2"/>
  <c r="CX118" i="2"/>
  <c r="CY118" i="2"/>
  <c r="CZ118" i="2"/>
  <c r="DA118" i="2"/>
  <c r="DB118" i="2"/>
  <c r="DC118" i="2"/>
  <c r="B119" i="2"/>
  <c r="GX119" i="2" s="1"/>
  <c r="HY119" i="2" s="1"/>
  <c r="CC119" i="2"/>
  <c r="CD119" i="2"/>
  <c r="CE119" i="2"/>
  <c r="CF119" i="2"/>
  <c r="CG119" i="2"/>
  <c r="CH119" i="2"/>
  <c r="CJ119" i="2"/>
  <c r="CK119" i="2"/>
  <c r="CL119" i="2"/>
  <c r="CM119" i="2"/>
  <c r="CN119" i="2"/>
  <c r="CO119" i="2"/>
  <c r="CQ119" i="2"/>
  <c r="CR119" i="2"/>
  <c r="CS119" i="2"/>
  <c r="CT119" i="2"/>
  <c r="CU119" i="2"/>
  <c r="CV119" i="2"/>
  <c r="CX119" i="2"/>
  <c r="CY119" i="2"/>
  <c r="CZ119" i="2"/>
  <c r="DA119" i="2"/>
  <c r="DB119" i="2"/>
  <c r="DC119" i="2"/>
  <c r="B120" i="2"/>
  <c r="CC120" i="2"/>
  <c r="CD120" i="2"/>
  <c r="CE120" i="2"/>
  <c r="CF120" i="2"/>
  <c r="CG120" i="2"/>
  <c r="CH120" i="2"/>
  <c r="CJ120" i="2"/>
  <c r="CK120" i="2"/>
  <c r="CL120" i="2"/>
  <c r="CM120" i="2"/>
  <c r="CN120" i="2"/>
  <c r="CO120" i="2"/>
  <c r="CQ120" i="2"/>
  <c r="CR120" i="2"/>
  <c r="CS120" i="2"/>
  <c r="CT120" i="2"/>
  <c r="CU120" i="2"/>
  <c r="CX120" i="2"/>
  <c r="CY120" i="2"/>
  <c r="CZ120" i="2"/>
  <c r="DA120" i="2"/>
  <c r="DB120" i="2"/>
  <c r="DC120" i="2"/>
  <c r="B121" i="2"/>
  <c r="GX121" i="2" s="1"/>
  <c r="HY121" i="2" s="1"/>
  <c r="CC121" i="2"/>
  <c r="CD121" i="2"/>
  <c r="CE121" i="2"/>
  <c r="CF121" i="2"/>
  <c r="CG121" i="2"/>
  <c r="CH121" i="2"/>
  <c r="CJ121" i="2"/>
  <c r="CK121" i="2"/>
  <c r="CL121" i="2"/>
  <c r="CM121" i="2"/>
  <c r="CN121" i="2"/>
  <c r="CQ121" i="2"/>
  <c r="CR121" i="2"/>
  <c r="CS121" i="2"/>
  <c r="CT121" i="2"/>
  <c r="CU121" i="2"/>
  <c r="CV121" i="2"/>
  <c r="CX121" i="2"/>
  <c r="CY121" i="2"/>
  <c r="CZ121" i="2"/>
  <c r="DA121" i="2"/>
  <c r="DB121" i="2"/>
  <c r="DC121" i="2"/>
  <c r="B122" i="2"/>
  <c r="CC122" i="2"/>
  <c r="CD122" i="2"/>
  <c r="CE122" i="2"/>
  <c r="CF122" i="2"/>
  <c r="CG122" i="2"/>
  <c r="CH122" i="2"/>
  <c r="CJ122" i="2"/>
  <c r="CK122" i="2"/>
  <c r="CL122" i="2"/>
  <c r="CM122" i="2"/>
  <c r="CN122" i="2"/>
  <c r="CO122" i="2"/>
  <c r="CQ122" i="2"/>
  <c r="CR122" i="2"/>
  <c r="CS122" i="2"/>
  <c r="CT122" i="2"/>
  <c r="CU122" i="2"/>
  <c r="CX122" i="2"/>
  <c r="CY122" i="2"/>
  <c r="CZ122" i="2"/>
  <c r="DA122" i="2"/>
  <c r="DB122" i="2"/>
  <c r="DC122" i="2"/>
  <c r="B123" i="2"/>
  <c r="GX123" i="2" s="1"/>
  <c r="HY123" i="2" s="1"/>
  <c r="CC123" i="2"/>
  <c r="CD123" i="2"/>
  <c r="CE123" i="2"/>
  <c r="CF123" i="2"/>
  <c r="CG123" i="2"/>
  <c r="CH123" i="2"/>
  <c r="CJ123" i="2"/>
  <c r="CK123" i="2"/>
  <c r="CL123" i="2"/>
  <c r="CM123" i="2"/>
  <c r="CN123" i="2"/>
  <c r="CO123" i="2"/>
  <c r="CQ123" i="2"/>
  <c r="CR123" i="2"/>
  <c r="CS123" i="2"/>
  <c r="CT123" i="2"/>
  <c r="CU123" i="2"/>
  <c r="CX123" i="2"/>
  <c r="CY123" i="2"/>
  <c r="CZ123" i="2"/>
  <c r="DA123" i="2"/>
  <c r="DB123" i="2"/>
  <c r="DC123" i="2"/>
  <c r="B124" i="2"/>
  <c r="HT124" i="2" s="1"/>
  <c r="CC124" i="2"/>
  <c r="CD124" i="2"/>
  <c r="CE124" i="2"/>
  <c r="CF124" i="2"/>
  <c r="CG124" i="2"/>
  <c r="CH124" i="2"/>
  <c r="CJ124" i="2"/>
  <c r="CK124" i="2"/>
  <c r="CL124" i="2"/>
  <c r="CM124" i="2"/>
  <c r="CN124" i="2"/>
  <c r="CO124" i="2"/>
  <c r="CQ124" i="2"/>
  <c r="CR124" i="2"/>
  <c r="CS124" i="2"/>
  <c r="CT124" i="2"/>
  <c r="CU124" i="2"/>
  <c r="CX124" i="2"/>
  <c r="CY124" i="2"/>
  <c r="CZ124" i="2"/>
  <c r="DA124" i="2"/>
  <c r="DB124" i="2"/>
  <c r="DC124" i="2"/>
  <c r="B125" i="2"/>
  <c r="GX125" i="2" s="1"/>
  <c r="HY125" i="2" s="1"/>
  <c r="CC125" i="2"/>
  <c r="CD125" i="2"/>
  <c r="CE125" i="2"/>
  <c r="CF125" i="2"/>
  <c r="CG125" i="2"/>
  <c r="CH125" i="2"/>
  <c r="CJ125" i="2"/>
  <c r="CK125" i="2"/>
  <c r="CL125" i="2"/>
  <c r="CM125" i="2"/>
  <c r="CN125" i="2"/>
  <c r="CO125" i="2"/>
  <c r="CQ125" i="2"/>
  <c r="CR125" i="2"/>
  <c r="CS125" i="2"/>
  <c r="CT125" i="2"/>
  <c r="CU125" i="2"/>
  <c r="CV125" i="2"/>
  <c r="CX125" i="2"/>
  <c r="CY125" i="2"/>
  <c r="CZ125" i="2"/>
  <c r="DA125" i="2"/>
  <c r="DB125" i="2"/>
  <c r="DC125" i="2"/>
  <c r="B126" i="2"/>
  <c r="GX126" i="2" s="1"/>
  <c r="HY126" i="2" s="1"/>
  <c r="CC126" i="2"/>
  <c r="CD126" i="2"/>
  <c r="CE126" i="2"/>
  <c r="CF126" i="2"/>
  <c r="CG126" i="2"/>
  <c r="CH126" i="2"/>
  <c r="CJ126" i="2"/>
  <c r="CK126" i="2"/>
  <c r="CL126" i="2"/>
  <c r="CM126" i="2"/>
  <c r="CN126" i="2"/>
  <c r="CO126" i="2"/>
  <c r="CQ126" i="2"/>
  <c r="CR126" i="2"/>
  <c r="CS126" i="2"/>
  <c r="CT126" i="2"/>
  <c r="CU126" i="2"/>
  <c r="CX126" i="2"/>
  <c r="CY126" i="2"/>
  <c r="CZ126" i="2"/>
  <c r="DA126" i="2"/>
  <c r="DB126" i="2"/>
  <c r="DC126" i="2"/>
  <c r="B127" i="2"/>
  <c r="CC127" i="2"/>
  <c r="CD127" i="2"/>
  <c r="CE127" i="2"/>
  <c r="CF127" i="2"/>
  <c r="CG127" i="2"/>
  <c r="CH127" i="2"/>
  <c r="CJ127" i="2"/>
  <c r="CK127" i="2"/>
  <c r="CL127" i="2"/>
  <c r="CM127" i="2"/>
  <c r="CN127" i="2"/>
  <c r="CO127" i="2"/>
  <c r="CQ127" i="2"/>
  <c r="CR127" i="2"/>
  <c r="CS127" i="2"/>
  <c r="CT127" i="2"/>
  <c r="CU127" i="2"/>
  <c r="CV127" i="2"/>
  <c r="CX127" i="2"/>
  <c r="CY127" i="2"/>
  <c r="CZ127" i="2"/>
  <c r="DA127" i="2"/>
  <c r="DB127" i="2"/>
  <c r="DC127" i="2"/>
  <c r="B128" i="2"/>
  <c r="GX128" i="2" s="1"/>
  <c r="HY128" i="2" s="1"/>
  <c r="CC128" i="2"/>
  <c r="CD128" i="2"/>
  <c r="CE128" i="2"/>
  <c r="CF128" i="2"/>
  <c r="CG128" i="2"/>
  <c r="CH128" i="2"/>
  <c r="CJ128" i="2"/>
  <c r="CK128" i="2"/>
  <c r="CL128" i="2"/>
  <c r="CM128" i="2"/>
  <c r="CN128" i="2"/>
  <c r="CO128" i="2"/>
  <c r="CQ128" i="2"/>
  <c r="CR128" i="2"/>
  <c r="CS128" i="2"/>
  <c r="CT128" i="2"/>
  <c r="CU128" i="2"/>
  <c r="CV128" i="2"/>
  <c r="CX128" i="2"/>
  <c r="CY128" i="2"/>
  <c r="CZ128" i="2"/>
  <c r="DA128" i="2"/>
  <c r="DB128" i="2"/>
  <c r="DC128" i="2"/>
  <c r="B129" i="2"/>
  <c r="GX129" i="2" s="1"/>
  <c r="HY129" i="2" s="1"/>
  <c r="CC129" i="2"/>
  <c r="CD129" i="2"/>
  <c r="CE129" i="2"/>
  <c r="CF129" i="2"/>
  <c r="CG129" i="2"/>
  <c r="CH129" i="2"/>
  <c r="CJ129" i="2"/>
  <c r="CK129" i="2"/>
  <c r="CL129" i="2"/>
  <c r="CM129" i="2"/>
  <c r="CN129" i="2"/>
  <c r="CQ129" i="2"/>
  <c r="CR129" i="2"/>
  <c r="CS129" i="2"/>
  <c r="CT129" i="2"/>
  <c r="CU129" i="2"/>
  <c r="CV129" i="2"/>
  <c r="CX129" i="2"/>
  <c r="CY129" i="2"/>
  <c r="CZ129" i="2"/>
  <c r="DA129" i="2"/>
  <c r="DB129" i="2"/>
  <c r="DC129" i="2"/>
  <c r="B130" i="2"/>
  <c r="HR130" i="2" s="1"/>
  <c r="CC130" i="2"/>
  <c r="CD130" i="2"/>
  <c r="CE130" i="2"/>
  <c r="CF130" i="2"/>
  <c r="CG130" i="2"/>
  <c r="CH130" i="2"/>
  <c r="CJ130" i="2"/>
  <c r="CK130" i="2"/>
  <c r="CL130" i="2"/>
  <c r="CM130" i="2"/>
  <c r="CN130" i="2"/>
  <c r="CO130" i="2"/>
  <c r="CQ130" i="2"/>
  <c r="CR130" i="2"/>
  <c r="CS130" i="2"/>
  <c r="CT130" i="2"/>
  <c r="CU130" i="2"/>
  <c r="CV130" i="2"/>
  <c r="CX130" i="2"/>
  <c r="CY130" i="2"/>
  <c r="CZ130" i="2"/>
  <c r="DA130" i="2"/>
  <c r="DB130" i="2"/>
  <c r="DC130" i="2"/>
  <c r="B131" i="2"/>
  <c r="GX131" i="2" s="1"/>
  <c r="HY131" i="2" s="1"/>
  <c r="CC131" i="2"/>
  <c r="CD131" i="2"/>
  <c r="CE131" i="2"/>
  <c r="CF131" i="2"/>
  <c r="CG131" i="2"/>
  <c r="CH131" i="2"/>
  <c r="CJ131" i="2"/>
  <c r="CK131" i="2"/>
  <c r="CL131" i="2"/>
  <c r="CM131" i="2"/>
  <c r="CN131" i="2"/>
  <c r="CQ131" i="2"/>
  <c r="CR131" i="2"/>
  <c r="CS131" i="2"/>
  <c r="CT131" i="2"/>
  <c r="CU131" i="2"/>
  <c r="CX131" i="2"/>
  <c r="CY131" i="2"/>
  <c r="CZ131" i="2"/>
  <c r="DA131" i="2"/>
  <c r="DB131" i="2"/>
  <c r="DC131" i="2"/>
  <c r="B132" i="2"/>
  <c r="HT132" i="2" s="1"/>
  <c r="CC132" i="2"/>
  <c r="CD132" i="2"/>
  <c r="CE132" i="2"/>
  <c r="CF132" i="2"/>
  <c r="CG132" i="2"/>
  <c r="CH132" i="2"/>
  <c r="CJ132" i="2"/>
  <c r="CK132" i="2"/>
  <c r="CL132" i="2"/>
  <c r="CM132" i="2"/>
  <c r="CN132" i="2"/>
  <c r="CO132" i="2"/>
  <c r="CQ132" i="2"/>
  <c r="CR132" i="2"/>
  <c r="CS132" i="2"/>
  <c r="CT132" i="2"/>
  <c r="CU132" i="2"/>
  <c r="CV132" i="2"/>
  <c r="CX132" i="2"/>
  <c r="CY132" i="2"/>
  <c r="CZ132" i="2"/>
  <c r="DA132" i="2"/>
  <c r="DB132" i="2"/>
  <c r="DC132" i="2"/>
  <c r="B133" i="2"/>
  <c r="GX133" i="2" s="1"/>
  <c r="HY133" i="2" s="1"/>
  <c r="CC133" i="2"/>
  <c r="CD133" i="2"/>
  <c r="CE133" i="2"/>
  <c r="CF133" i="2"/>
  <c r="CG133" i="2"/>
  <c r="CH133" i="2"/>
  <c r="CJ133" i="2"/>
  <c r="CK133" i="2"/>
  <c r="CL133" i="2"/>
  <c r="CM133" i="2"/>
  <c r="CN133" i="2"/>
  <c r="CO133" i="2"/>
  <c r="CQ133" i="2"/>
  <c r="CR133" i="2"/>
  <c r="CS133" i="2"/>
  <c r="CT133" i="2"/>
  <c r="CU133" i="2"/>
  <c r="CX133" i="2"/>
  <c r="CY133" i="2"/>
  <c r="CZ133" i="2"/>
  <c r="DA133" i="2"/>
  <c r="DB133" i="2"/>
  <c r="DC133" i="2"/>
  <c r="B134" i="2"/>
  <c r="GR134" i="2" s="1"/>
  <c r="CC134" i="2"/>
  <c r="CD134" i="2"/>
  <c r="CE134" i="2"/>
  <c r="CF134" i="2"/>
  <c r="CG134" i="2"/>
  <c r="CH134" i="2"/>
  <c r="CJ134" i="2"/>
  <c r="CK134" i="2"/>
  <c r="CL134" i="2"/>
  <c r="CM134" i="2"/>
  <c r="CN134" i="2"/>
  <c r="CQ134" i="2"/>
  <c r="CR134" i="2"/>
  <c r="CS134" i="2"/>
  <c r="CT134" i="2"/>
  <c r="CU134" i="2"/>
  <c r="CX134" i="2"/>
  <c r="CY134" i="2"/>
  <c r="CZ134" i="2"/>
  <c r="DA134" i="2"/>
  <c r="DB134" i="2"/>
  <c r="DC134" i="2"/>
  <c r="B135" i="2"/>
  <c r="CC135" i="2"/>
  <c r="CD135" i="2"/>
  <c r="CE135" i="2"/>
  <c r="CF135" i="2"/>
  <c r="CG135" i="2"/>
  <c r="CH135" i="2"/>
  <c r="CJ135" i="2"/>
  <c r="CK135" i="2"/>
  <c r="CL135" i="2"/>
  <c r="CM135" i="2"/>
  <c r="CN135" i="2"/>
  <c r="CO135" i="2"/>
  <c r="CQ135" i="2"/>
  <c r="CR135" i="2"/>
  <c r="CS135" i="2"/>
  <c r="CT135" i="2"/>
  <c r="CU135" i="2"/>
  <c r="CV135" i="2"/>
  <c r="CX135" i="2"/>
  <c r="CY135" i="2"/>
  <c r="CZ135" i="2"/>
  <c r="DA135" i="2"/>
  <c r="DB135" i="2"/>
  <c r="DC135" i="2"/>
  <c r="B136" i="2"/>
  <c r="CC136" i="2"/>
  <c r="CD136" i="2"/>
  <c r="CE136" i="2"/>
  <c r="CF136" i="2"/>
  <c r="CG136" i="2"/>
  <c r="CH136" i="2"/>
  <c r="CJ136" i="2"/>
  <c r="CK136" i="2"/>
  <c r="CL136" i="2"/>
  <c r="CM136" i="2"/>
  <c r="CN136" i="2"/>
  <c r="CQ136" i="2"/>
  <c r="CR136" i="2"/>
  <c r="CS136" i="2"/>
  <c r="CT136" i="2"/>
  <c r="CU136" i="2"/>
  <c r="CV136" i="2"/>
  <c r="CX136" i="2"/>
  <c r="CY136" i="2"/>
  <c r="CZ136" i="2"/>
  <c r="DA136" i="2"/>
  <c r="DB136" i="2"/>
  <c r="DC136" i="2"/>
  <c r="B137" i="2"/>
  <c r="GX137" i="2" s="1"/>
  <c r="HY137" i="2" s="1"/>
  <c r="CC137" i="2"/>
  <c r="CD137" i="2"/>
  <c r="CE137" i="2"/>
  <c r="CF137" i="2"/>
  <c r="CG137" i="2"/>
  <c r="CH137" i="2"/>
  <c r="CJ137" i="2"/>
  <c r="CK137" i="2"/>
  <c r="CL137" i="2"/>
  <c r="CM137" i="2"/>
  <c r="CN137" i="2"/>
  <c r="CO137" i="2"/>
  <c r="CQ137" i="2"/>
  <c r="CR137" i="2"/>
  <c r="CS137" i="2"/>
  <c r="CT137" i="2"/>
  <c r="CU137" i="2"/>
  <c r="CV137" i="2"/>
  <c r="CX137" i="2"/>
  <c r="CY137" i="2"/>
  <c r="CZ137" i="2"/>
  <c r="DA137" i="2"/>
  <c r="DB137" i="2"/>
  <c r="DC137" i="2"/>
  <c r="B138" i="2"/>
  <c r="HU138" i="2" s="1"/>
  <c r="CC138" i="2"/>
  <c r="CD138" i="2"/>
  <c r="CE138" i="2"/>
  <c r="CF138" i="2"/>
  <c r="CG138" i="2"/>
  <c r="CH138" i="2"/>
  <c r="CJ138" i="2"/>
  <c r="CK138" i="2"/>
  <c r="CL138" i="2"/>
  <c r="CM138" i="2"/>
  <c r="CN138" i="2"/>
  <c r="CQ138" i="2"/>
  <c r="CR138" i="2"/>
  <c r="CS138" i="2"/>
  <c r="CT138" i="2"/>
  <c r="CU138" i="2"/>
  <c r="CV138" i="2"/>
  <c r="CX138" i="2"/>
  <c r="CY138" i="2"/>
  <c r="CZ138" i="2"/>
  <c r="DA138" i="2"/>
  <c r="DB138" i="2"/>
  <c r="DC138" i="2"/>
  <c r="B139" i="2"/>
  <c r="HT139" i="2" s="1"/>
  <c r="CC139" i="2"/>
  <c r="CD139" i="2"/>
  <c r="CE139" i="2"/>
  <c r="CF139" i="2"/>
  <c r="CG139" i="2"/>
  <c r="CH139" i="2"/>
  <c r="CJ139" i="2"/>
  <c r="CK139" i="2"/>
  <c r="CL139" i="2"/>
  <c r="CM139" i="2"/>
  <c r="CN139" i="2"/>
  <c r="CO139" i="2"/>
  <c r="CQ139" i="2"/>
  <c r="CR139" i="2"/>
  <c r="CS139" i="2"/>
  <c r="CT139" i="2"/>
  <c r="CU139" i="2"/>
  <c r="CV139" i="2"/>
  <c r="CX139" i="2"/>
  <c r="CY139" i="2"/>
  <c r="CZ139" i="2"/>
  <c r="DA139" i="2"/>
  <c r="DB139" i="2"/>
  <c r="DC139" i="2"/>
  <c r="B140" i="2"/>
  <c r="GX140" i="2" s="1"/>
  <c r="HY140" i="2" s="1"/>
  <c r="CC140" i="2"/>
  <c r="CD140" i="2"/>
  <c r="CE140" i="2"/>
  <c r="CF140" i="2"/>
  <c r="CG140" i="2"/>
  <c r="CH140" i="2"/>
  <c r="CJ140" i="2"/>
  <c r="CK140" i="2"/>
  <c r="CL140" i="2"/>
  <c r="CM140" i="2"/>
  <c r="CN140" i="2"/>
  <c r="CQ140" i="2"/>
  <c r="CR140" i="2"/>
  <c r="CS140" i="2"/>
  <c r="CT140" i="2"/>
  <c r="CU140" i="2"/>
  <c r="CV140" i="2"/>
  <c r="CX140" i="2"/>
  <c r="CY140" i="2"/>
  <c r="CZ140" i="2"/>
  <c r="DA140" i="2"/>
  <c r="DB140" i="2"/>
  <c r="DC140" i="2"/>
  <c r="B141" i="2"/>
  <c r="HU141" i="2" s="1"/>
  <c r="CC141" i="2"/>
  <c r="CD141" i="2"/>
  <c r="CE141" i="2"/>
  <c r="CF141" i="2"/>
  <c r="CG141" i="2"/>
  <c r="CH141" i="2"/>
  <c r="CJ141" i="2"/>
  <c r="CK141" i="2"/>
  <c r="CL141" i="2"/>
  <c r="CM141" i="2"/>
  <c r="CN141" i="2"/>
  <c r="CQ141" i="2"/>
  <c r="CR141" i="2"/>
  <c r="CS141" i="2"/>
  <c r="CT141" i="2"/>
  <c r="CU141" i="2"/>
  <c r="CV141" i="2"/>
  <c r="CX141" i="2"/>
  <c r="CY141" i="2"/>
  <c r="CZ141" i="2"/>
  <c r="DA141" i="2"/>
  <c r="DB141" i="2"/>
  <c r="DC141" i="2"/>
  <c r="B142" i="2"/>
  <c r="GX142" i="2" s="1"/>
  <c r="HY142" i="2" s="1"/>
  <c r="CC142" i="2"/>
  <c r="CD142" i="2"/>
  <c r="CE142" i="2"/>
  <c r="CF142" i="2"/>
  <c r="CG142" i="2"/>
  <c r="CH142" i="2"/>
  <c r="CJ142" i="2"/>
  <c r="CK142" i="2"/>
  <c r="CL142" i="2"/>
  <c r="CM142" i="2"/>
  <c r="CN142" i="2"/>
  <c r="CQ142" i="2"/>
  <c r="CR142" i="2"/>
  <c r="CS142" i="2"/>
  <c r="CT142" i="2"/>
  <c r="CU142" i="2"/>
  <c r="CV142" i="2"/>
  <c r="CX142" i="2"/>
  <c r="CY142" i="2"/>
  <c r="CZ142" i="2"/>
  <c r="DA142" i="2"/>
  <c r="DB142" i="2"/>
  <c r="DC142" i="2"/>
  <c r="B143" i="2"/>
  <c r="CC143" i="2"/>
  <c r="CD143" i="2"/>
  <c r="CE143" i="2"/>
  <c r="CF143" i="2"/>
  <c r="CG143" i="2"/>
  <c r="CH143" i="2"/>
  <c r="CJ143" i="2"/>
  <c r="CK143" i="2"/>
  <c r="CL143" i="2"/>
  <c r="CM143" i="2"/>
  <c r="CN143" i="2"/>
  <c r="CO143" i="2"/>
  <c r="CQ143" i="2"/>
  <c r="CR143" i="2"/>
  <c r="CS143" i="2"/>
  <c r="CT143" i="2"/>
  <c r="CU143" i="2"/>
  <c r="CX143" i="2"/>
  <c r="CY143" i="2"/>
  <c r="CZ143" i="2"/>
  <c r="DA143" i="2"/>
  <c r="DB143" i="2"/>
  <c r="DC143" i="2"/>
  <c r="B144" i="2"/>
  <c r="GX144" i="2" s="1"/>
  <c r="HY144" i="2" s="1"/>
  <c r="CC144" i="2"/>
  <c r="CD144" i="2"/>
  <c r="CE144" i="2"/>
  <c r="CF144" i="2"/>
  <c r="CG144" i="2"/>
  <c r="CH144" i="2"/>
  <c r="CJ144" i="2"/>
  <c r="CK144" i="2"/>
  <c r="CL144" i="2"/>
  <c r="CM144" i="2"/>
  <c r="CN144" i="2"/>
  <c r="CQ144" i="2"/>
  <c r="CR144" i="2"/>
  <c r="CS144" i="2"/>
  <c r="CT144" i="2"/>
  <c r="CU144" i="2"/>
  <c r="CV144" i="2"/>
  <c r="CX144" i="2"/>
  <c r="CY144" i="2"/>
  <c r="CZ144" i="2"/>
  <c r="DA144" i="2"/>
  <c r="DB144" i="2"/>
  <c r="DC144" i="2"/>
  <c r="B145" i="2"/>
  <c r="HR145" i="2" s="1"/>
  <c r="CC145" i="2"/>
  <c r="CD145" i="2"/>
  <c r="CE145" i="2"/>
  <c r="CF145" i="2"/>
  <c r="CG145" i="2"/>
  <c r="CH145" i="2"/>
  <c r="CJ145" i="2"/>
  <c r="CK145" i="2"/>
  <c r="CL145" i="2"/>
  <c r="CM145" i="2"/>
  <c r="CN145" i="2"/>
  <c r="CO145" i="2"/>
  <c r="CQ145" i="2"/>
  <c r="CR145" i="2"/>
  <c r="CS145" i="2"/>
  <c r="CT145" i="2"/>
  <c r="CU145" i="2"/>
  <c r="CV145" i="2"/>
  <c r="CX145" i="2"/>
  <c r="CY145" i="2"/>
  <c r="CZ145" i="2"/>
  <c r="DA145" i="2"/>
  <c r="DB145" i="2"/>
  <c r="DC145" i="2"/>
  <c r="B146" i="2"/>
  <c r="HR146" i="2" s="1"/>
  <c r="CC146" i="2"/>
  <c r="CD146" i="2"/>
  <c r="CE146" i="2"/>
  <c r="CF146" i="2"/>
  <c r="CG146" i="2"/>
  <c r="CH146" i="2"/>
  <c r="CJ146" i="2"/>
  <c r="CK146" i="2"/>
  <c r="CL146" i="2"/>
  <c r="CM146" i="2"/>
  <c r="CN146" i="2"/>
  <c r="CO146" i="2"/>
  <c r="CQ146" i="2"/>
  <c r="CR146" i="2"/>
  <c r="CS146" i="2"/>
  <c r="CT146" i="2"/>
  <c r="CU146" i="2"/>
  <c r="CX146" i="2"/>
  <c r="CY146" i="2"/>
  <c r="CZ146" i="2"/>
  <c r="DA146" i="2"/>
  <c r="DB146" i="2"/>
  <c r="DC146" i="2"/>
  <c r="B147" i="2"/>
  <c r="GX147" i="2" s="1"/>
  <c r="HY147" i="2" s="1"/>
  <c r="CC147" i="2"/>
  <c r="CD147" i="2"/>
  <c r="CE147" i="2"/>
  <c r="CF147" i="2"/>
  <c r="CG147" i="2"/>
  <c r="CH147" i="2"/>
  <c r="CJ147" i="2"/>
  <c r="CK147" i="2"/>
  <c r="CL147" i="2"/>
  <c r="CM147" i="2"/>
  <c r="CN147" i="2"/>
  <c r="CO147" i="2"/>
  <c r="CQ147" i="2"/>
  <c r="CR147" i="2"/>
  <c r="CS147" i="2"/>
  <c r="CT147" i="2"/>
  <c r="CU147" i="2"/>
  <c r="CV147" i="2"/>
  <c r="CX147" i="2"/>
  <c r="CY147" i="2"/>
  <c r="CZ147" i="2"/>
  <c r="DA147" i="2"/>
  <c r="DB147" i="2"/>
  <c r="DC147" i="2"/>
  <c r="B148" i="2"/>
  <c r="CC148" i="2"/>
  <c r="CD148" i="2"/>
  <c r="CE148" i="2"/>
  <c r="CF148" i="2"/>
  <c r="CG148" i="2"/>
  <c r="CH148" i="2"/>
  <c r="CJ148" i="2"/>
  <c r="CK148" i="2"/>
  <c r="CL148" i="2"/>
  <c r="CM148" i="2"/>
  <c r="CN148" i="2"/>
  <c r="CO148" i="2"/>
  <c r="CQ148" i="2"/>
  <c r="CR148" i="2"/>
  <c r="CS148" i="2"/>
  <c r="CT148" i="2"/>
  <c r="CU148" i="2"/>
  <c r="CX148" i="2"/>
  <c r="CY148" i="2"/>
  <c r="CZ148" i="2"/>
  <c r="DA148" i="2"/>
  <c r="DB148" i="2"/>
  <c r="DC148" i="2"/>
  <c r="B149" i="2"/>
  <c r="GX149" i="2" s="1"/>
  <c r="HY149" i="2" s="1"/>
  <c r="CC149" i="2"/>
  <c r="CD149" i="2"/>
  <c r="CE149" i="2"/>
  <c r="CF149" i="2"/>
  <c r="CG149" i="2"/>
  <c r="CH149" i="2"/>
  <c r="CJ149" i="2"/>
  <c r="CK149" i="2"/>
  <c r="CL149" i="2"/>
  <c r="CM149" i="2"/>
  <c r="CN149" i="2"/>
  <c r="CQ149" i="2"/>
  <c r="CR149" i="2"/>
  <c r="CS149" i="2"/>
  <c r="CT149" i="2"/>
  <c r="CU149" i="2"/>
  <c r="CV149" i="2"/>
  <c r="CX149" i="2"/>
  <c r="CY149" i="2"/>
  <c r="CZ149" i="2"/>
  <c r="DA149" i="2"/>
  <c r="DB149" i="2"/>
  <c r="DC149" i="2"/>
  <c r="B150" i="2"/>
  <c r="CC150" i="2"/>
  <c r="CD150" i="2"/>
  <c r="CE150" i="2"/>
  <c r="CF150" i="2"/>
  <c r="CG150" i="2"/>
  <c r="CH150" i="2"/>
  <c r="CJ150" i="2"/>
  <c r="CK150" i="2"/>
  <c r="CL150" i="2"/>
  <c r="CM150" i="2"/>
  <c r="CN150" i="2"/>
  <c r="CO150" i="2"/>
  <c r="CQ150" i="2"/>
  <c r="CR150" i="2"/>
  <c r="CS150" i="2"/>
  <c r="CT150" i="2"/>
  <c r="CU150" i="2"/>
  <c r="CX150" i="2"/>
  <c r="CY150" i="2"/>
  <c r="CZ150" i="2"/>
  <c r="DA150" i="2"/>
  <c r="DB150" i="2"/>
  <c r="DC150" i="2"/>
  <c r="B151" i="2"/>
  <c r="GX151" i="2" s="1"/>
  <c r="HY151" i="2" s="1"/>
  <c r="CC151" i="2"/>
  <c r="CD151" i="2"/>
  <c r="CE151" i="2"/>
  <c r="CF151" i="2"/>
  <c r="CG151" i="2"/>
  <c r="CH151" i="2"/>
  <c r="CJ151" i="2"/>
  <c r="CK151" i="2"/>
  <c r="CL151" i="2"/>
  <c r="CM151" i="2"/>
  <c r="CN151" i="2"/>
  <c r="CO151" i="2"/>
  <c r="CQ151" i="2"/>
  <c r="CR151" i="2"/>
  <c r="CS151" i="2"/>
  <c r="CT151" i="2"/>
  <c r="CU151" i="2"/>
  <c r="CX151" i="2"/>
  <c r="CY151" i="2"/>
  <c r="CZ151" i="2"/>
  <c r="DA151" i="2"/>
  <c r="DB151" i="2"/>
  <c r="DC151" i="2"/>
  <c r="B152" i="2"/>
  <c r="CC152" i="2"/>
  <c r="CD152" i="2"/>
  <c r="CE152" i="2"/>
  <c r="CF152" i="2"/>
  <c r="CG152" i="2"/>
  <c r="CH152" i="2"/>
  <c r="CJ152" i="2"/>
  <c r="CK152" i="2"/>
  <c r="CL152" i="2"/>
  <c r="CM152" i="2"/>
  <c r="CN152" i="2"/>
  <c r="CO152" i="2"/>
  <c r="CQ152" i="2"/>
  <c r="CR152" i="2"/>
  <c r="CS152" i="2"/>
  <c r="CT152" i="2"/>
  <c r="CU152" i="2"/>
  <c r="CX152" i="2"/>
  <c r="CY152" i="2"/>
  <c r="CZ152" i="2"/>
  <c r="DA152" i="2"/>
  <c r="DB152" i="2"/>
  <c r="DC152" i="2"/>
  <c r="B153" i="2"/>
  <c r="GX153" i="2" s="1"/>
  <c r="HY153" i="2" s="1"/>
  <c r="CC153" i="2"/>
  <c r="CD153" i="2"/>
  <c r="CE153" i="2"/>
  <c r="CF153" i="2"/>
  <c r="CG153" i="2"/>
  <c r="CH153" i="2"/>
  <c r="CJ153" i="2"/>
  <c r="CK153" i="2"/>
  <c r="CL153" i="2"/>
  <c r="CM153" i="2"/>
  <c r="CN153" i="2"/>
  <c r="CO153" i="2"/>
  <c r="CQ153" i="2"/>
  <c r="CR153" i="2"/>
  <c r="CS153" i="2"/>
  <c r="CT153" i="2"/>
  <c r="CU153" i="2"/>
  <c r="CV153" i="2"/>
  <c r="CX153" i="2"/>
  <c r="CY153" i="2"/>
  <c r="CZ153" i="2"/>
  <c r="DA153" i="2"/>
  <c r="DB153" i="2"/>
  <c r="DC153" i="2"/>
  <c r="B154" i="2"/>
  <c r="CC154" i="2"/>
  <c r="CD154" i="2"/>
  <c r="CE154" i="2"/>
  <c r="CF154" i="2"/>
  <c r="CG154" i="2"/>
  <c r="CH154" i="2"/>
  <c r="CJ154" i="2"/>
  <c r="CK154" i="2"/>
  <c r="CL154" i="2"/>
  <c r="CM154" i="2"/>
  <c r="CN154" i="2"/>
  <c r="CO154" i="2"/>
  <c r="CQ154" i="2"/>
  <c r="CR154" i="2"/>
  <c r="CS154" i="2"/>
  <c r="CT154" i="2"/>
  <c r="CU154" i="2"/>
  <c r="CX154" i="2"/>
  <c r="CY154" i="2"/>
  <c r="CZ154" i="2"/>
  <c r="DA154" i="2"/>
  <c r="DB154" i="2"/>
  <c r="DC154" i="2"/>
  <c r="B155" i="2"/>
  <c r="CC155" i="2"/>
  <c r="CD155" i="2"/>
  <c r="CE155" i="2"/>
  <c r="CF155" i="2"/>
  <c r="CG155" i="2"/>
  <c r="CH155" i="2"/>
  <c r="CJ155" i="2"/>
  <c r="CK155" i="2"/>
  <c r="CL155" i="2"/>
  <c r="CM155" i="2"/>
  <c r="CN155" i="2"/>
  <c r="CQ155" i="2"/>
  <c r="CR155" i="2"/>
  <c r="CS155" i="2"/>
  <c r="CT155" i="2"/>
  <c r="CU155" i="2"/>
  <c r="CV155" i="2"/>
  <c r="CX155" i="2"/>
  <c r="CY155" i="2"/>
  <c r="CZ155" i="2"/>
  <c r="DA155" i="2"/>
  <c r="DB155" i="2"/>
  <c r="DC155" i="2"/>
  <c r="B156" i="2"/>
  <c r="GX156" i="2" s="1"/>
  <c r="HY156" i="2" s="1"/>
  <c r="CC156" i="2"/>
  <c r="CD156" i="2"/>
  <c r="CE156" i="2"/>
  <c r="CF156" i="2"/>
  <c r="CG156" i="2"/>
  <c r="CH156" i="2"/>
  <c r="CJ156" i="2"/>
  <c r="CK156" i="2"/>
  <c r="CL156" i="2"/>
  <c r="CM156" i="2"/>
  <c r="CN156" i="2"/>
  <c r="CO156" i="2"/>
  <c r="CQ156" i="2"/>
  <c r="CR156" i="2"/>
  <c r="CS156" i="2"/>
  <c r="CT156" i="2"/>
  <c r="CU156" i="2"/>
  <c r="CV156" i="2"/>
  <c r="CX156" i="2"/>
  <c r="CY156" i="2"/>
  <c r="CZ156" i="2"/>
  <c r="DA156" i="2"/>
  <c r="DB156" i="2"/>
  <c r="DC156" i="2"/>
  <c r="B157" i="2"/>
  <c r="HT157" i="2" s="1"/>
  <c r="CC157" i="2"/>
  <c r="CD157" i="2"/>
  <c r="CE157" i="2"/>
  <c r="CF157" i="2"/>
  <c r="CG157" i="2"/>
  <c r="CH157" i="2"/>
  <c r="CJ157" i="2"/>
  <c r="CK157" i="2"/>
  <c r="CL157" i="2"/>
  <c r="CM157" i="2"/>
  <c r="CN157" i="2"/>
  <c r="CQ157" i="2"/>
  <c r="CR157" i="2"/>
  <c r="CS157" i="2"/>
  <c r="CT157" i="2"/>
  <c r="CU157" i="2"/>
  <c r="CV157" i="2"/>
  <c r="CX157" i="2"/>
  <c r="CY157" i="2"/>
  <c r="CZ157" i="2"/>
  <c r="DA157" i="2"/>
  <c r="DB157" i="2"/>
  <c r="DC157" i="2"/>
  <c r="B158" i="2"/>
  <c r="HU158" i="2" s="1"/>
  <c r="CC158" i="2"/>
  <c r="CD158" i="2"/>
  <c r="CE158" i="2"/>
  <c r="CF158" i="2"/>
  <c r="CG158" i="2"/>
  <c r="CH158" i="2"/>
  <c r="CJ158" i="2"/>
  <c r="CK158" i="2"/>
  <c r="CL158" i="2"/>
  <c r="CM158" i="2"/>
  <c r="CN158" i="2"/>
  <c r="CO158" i="2"/>
  <c r="CQ158" i="2"/>
  <c r="CR158" i="2"/>
  <c r="CS158" i="2"/>
  <c r="CT158" i="2"/>
  <c r="CU158" i="2"/>
  <c r="CV158" i="2"/>
  <c r="CX158" i="2"/>
  <c r="CY158" i="2"/>
  <c r="CZ158" i="2"/>
  <c r="DA158" i="2"/>
  <c r="DB158" i="2"/>
  <c r="DC158" i="2"/>
  <c r="B159" i="2"/>
  <c r="GX159" i="2" s="1"/>
  <c r="HY159" i="2" s="1"/>
  <c r="CC159" i="2"/>
  <c r="CD159" i="2"/>
  <c r="CE159" i="2"/>
  <c r="CF159" i="2"/>
  <c r="CG159" i="2"/>
  <c r="CH159" i="2"/>
  <c r="CJ159" i="2"/>
  <c r="CK159" i="2"/>
  <c r="CL159" i="2"/>
  <c r="CM159" i="2"/>
  <c r="CN159" i="2"/>
  <c r="CQ159" i="2"/>
  <c r="CR159" i="2"/>
  <c r="CS159" i="2"/>
  <c r="CT159" i="2"/>
  <c r="CU159" i="2"/>
  <c r="CV159" i="2"/>
  <c r="CX159" i="2"/>
  <c r="CY159" i="2"/>
  <c r="CZ159" i="2"/>
  <c r="DA159" i="2"/>
  <c r="DB159" i="2"/>
  <c r="DC159" i="2"/>
  <c r="B160" i="2"/>
  <c r="CC160" i="2"/>
  <c r="CD160" i="2"/>
  <c r="CE160" i="2"/>
  <c r="CF160" i="2"/>
  <c r="CG160" i="2"/>
  <c r="CH160" i="2"/>
  <c r="CJ160" i="2"/>
  <c r="CK160" i="2"/>
  <c r="CL160" i="2"/>
  <c r="CM160" i="2"/>
  <c r="CN160" i="2"/>
  <c r="CO160" i="2"/>
  <c r="CQ160" i="2"/>
  <c r="CR160" i="2"/>
  <c r="CS160" i="2"/>
  <c r="CT160" i="2"/>
  <c r="CU160" i="2"/>
  <c r="CV160" i="2"/>
  <c r="CX160" i="2"/>
  <c r="CY160" i="2"/>
  <c r="CZ160" i="2"/>
  <c r="DA160" i="2"/>
  <c r="DB160" i="2"/>
  <c r="DC160" i="2"/>
  <c r="B161" i="2"/>
  <c r="HR161" i="2" s="1"/>
  <c r="CC161" i="2"/>
  <c r="CD161" i="2"/>
  <c r="CE161" i="2"/>
  <c r="CF161" i="2"/>
  <c r="CG161" i="2"/>
  <c r="CH161" i="2"/>
  <c r="CJ161" i="2"/>
  <c r="CK161" i="2"/>
  <c r="CL161" i="2"/>
  <c r="CM161" i="2"/>
  <c r="CN161" i="2"/>
  <c r="CQ161" i="2"/>
  <c r="CR161" i="2"/>
  <c r="CS161" i="2"/>
  <c r="CT161" i="2"/>
  <c r="CU161" i="2"/>
  <c r="CX161" i="2"/>
  <c r="CY161" i="2"/>
  <c r="CZ161" i="2"/>
  <c r="DA161" i="2"/>
  <c r="DB161" i="2"/>
  <c r="DC161" i="2"/>
  <c r="B162" i="2"/>
  <c r="HR162" i="2" s="1"/>
  <c r="CC162" i="2"/>
  <c r="CD162" i="2"/>
  <c r="CE162" i="2"/>
  <c r="CF162" i="2"/>
  <c r="CG162" i="2"/>
  <c r="CH162" i="2"/>
  <c r="CJ162" i="2"/>
  <c r="CK162" i="2"/>
  <c r="CL162" i="2"/>
  <c r="CM162" i="2"/>
  <c r="CN162" i="2"/>
  <c r="CO162" i="2"/>
  <c r="CQ162" i="2"/>
  <c r="CR162" i="2"/>
  <c r="CS162" i="2"/>
  <c r="CT162" i="2"/>
  <c r="CU162" i="2"/>
  <c r="CV162" i="2"/>
  <c r="CX162" i="2"/>
  <c r="CY162" i="2"/>
  <c r="CZ162" i="2"/>
  <c r="DA162" i="2"/>
  <c r="DB162" i="2"/>
  <c r="DC162" i="2"/>
  <c r="B163" i="2"/>
  <c r="HT163" i="2" s="1"/>
  <c r="CC163" i="2"/>
  <c r="CD163" i="2"/>
  <c r="CE163" i="2"/>
  <c r="CF163" i="2"/>
  <c r="CG163" i="2"/>
  <c r="CH163" i="2"/>
  <c r="CJ163" i="2"/>
  <c r="CK163" i="2"/>
  <c r="CL163" i="2"/>
  <c r="CM163" i="2"/>
  <c r="CN163" i="2"/>
  <c r="CQ163" i="2"/>
  <c r="CR163" i="2"/>
  <c r="CS163" i="2"/>
  <c r="CT163" i="2"/>
  <c r="CU163" i="2"/>
  <c r="CV163" i="2"/>
  <c r="CX163" i="2"/>
  <c r="CY163" i="2"/>
  <c r="CZ163" i="2"/>
  <c r="DA163" i="2"/>
  <c r="DB163" i="2"/>
  <c r="DC163" i="2"/>
  <c r="B164" i="2"/>
  <c r="GX164" i="2" s="1"/>
  <c r="HY164" i="2" s="1"/>
  <c r="CC164" i="2"/>
  <c r="CD164" i="2"/>
  <c r="CE164" i="2"/>
  <c r="CF164" i="2"/>
  <c r="CG164" i="2"/>
  <c r="CH164" i="2"/>
  <c r="CJ164" i="2"/>
  <c r="CK164" i="2"/>
  <c r="CL164" i="2"/>
  <c r="CM164" i="2"/>
  <c r="CN164" i="2"/>
  <c r="CQ164" i="2"/>
  <c r="CR164" i="2"/>
  <c r="CS164" i="2"/>
  <c r="CT164" i="2"/>
  <c r="CU164" i="2"/>
  <c r="CV164" i="2"/>
  <c r="CX164" i="2"/>
  <c r="CY164" i="2"/>
  <c r="CZ164" i="2"/>
  <c r="DA164" i="2"/>
  <c r="DB164" i="2"/>
  <c r="DC164" i="2"/>
  <c r="B165" i="2"/>
  <c r="HU165" i="2" s="1"/>
  <c r="CC165" i="2"/>
  <c r="CD165" i="2"/>
  <c r="CE165" i="2"/>
  <c r="CF165" i="2"/>
  <c r="CG165" i="2"/>
  <c r="CH165" i="2"/>
  <c r="CJ165" i="2"/>
  <c r="CK165" i="2"/>
  <c r="CL165" i="2"/>
  <c r="CM165" i="2"/>
  <c r="CN165" i="2"/>
  <c r="CO165" i="2"/>
  <c r="CQ165" i="2"/>
  <c r="CR165" i="2"/>
  <c r="CS165" i="2"/>
  <c r="CT165" i="2"/>
  <c r="CU165" i="2"/>
  <c r="CX165" i="2"/>
  <c r="CY165" i="2"/>
  <c r="CZ165" i="2"/>
  <c r="DA165" i="2"/>
  <c r="DB165" i="2"/>
  <c r="DC165" i="2"/>
  <c r="B166" i="2"/>
  <c r="GX166" i="2" s="1"/>
  <c r="HY166" i="2" s="1"/>
  <c r="CC166" i="2"/>
  <c r="CD166" i="2"/>
  <c r="CE166" i="2"/>
  <c r="CF166" i="2"/>
  <c r="CG166" i="2"/>
  <c r="CH166" i="2"/>
  <c r="CJ166" i="2"/>
  <c r="CK166" i="2"/>
  <c r="CL166" i="2"/>
  <c r="CM166" i="2"/>
  <c r="CN166" i="2"/>
  <c r="CO166" i="2"/>
  <c r="CQ166" i="2"/>
  <c r="CR166" i="2"/>
  <c r="CS166" i="2"/>
  <c r="CT166" i="2"/>
  <c r="CU166" i="2"/>
  <c r="CX166" i="2"/>
  <c r="CY166" i="2"/>
  <c r="CZ166" i="2"/>
  <c r="DA166" i="2"/>
  <c r="DB166" i="2"/>
  <c r="DC166" i="2"/>
  <c r="B167" i="2"/>
  <c r="HS167" i="2" s="1"/>
  <c r="CC167" i="2"/>
  <c r="CD167" i="2"/>
  <c r="CE167" i="2"/>
  <c r="CF167" i="2"/>
  <c r="CG167" i="2"/>
  <c r="CH167" i="2"/>
  <c r="CJ167" i="2"/>
  <c r="CK167" i="2"/>
  <c r="CL167" i="2"/>
  <c r="CM167" i="2"/>
  <c r="CN167" i="2"/>
  <c r="CO167" i="2"/>
  <c r="CQ167" i="2"/>
  <c r="CR167" i="2"/>
  <c r="CS167" i="2"/>
  <c r="CT167" i="2"/>
  <c r="CU167" i="2"/>
  <c r="CV167" i="2"/>
  <c r="CX167" i="2"/>
  <c r="CY167" i="2"/>
  <c r="CZ167" i="2"/>
  <c r="DA167" i="2"/>
  <c r="DB167" i="2"/>
  <c r="DC167" i="2"/>
  <c r="B168" i="2"/>
  <c r="CC168" i="2"/>
  <c r="CD168" i="2"/>
  <c r="CE168" i="2"/>
  <c r="CF168" i="2"/>
  <c r="CG168" i="2"/>
  <c r="CH168" i="2"/>
  <c r="CJ168" i="2"/>
  <c r="CK168" i="2"/>
  <c r="CL168" i="2"/>
  <c r="CM168" i="2"/>
  <c r="CN168" i="2"/>
  <c r="CQ168" i="2"/>
  <c r="CR168" i="2"/>
  <c r="CS168" i="2"/>
  <c r="CT168" i="2"/>
  <c r="CU168" i="2"/>
  <c r="CV168" i="2"/>
  <c r="CX168" i="2"/>
  <c r="CY168" i="2"/>
  <c r="CZ168" i="2"/>
  <c r="DA168" i="2"/>
  <c r="DB168" i="2"/>
  <c r="DC168" i="2"/>
  <c r="B169" i="2"/>
  <c r="CC169" i="2"/>
  <c r="CD169" i="2"/>
  <c r="CE169" i="2"/>
  <c r="CF169" i="2"/>
  <c r="CG169" i="2"/>
  <c r="CH169" i="2"/>
  <c r="CJ169" i="2"/>
  <c r="CK169" i="2"/>
  <c r="CL169" i="2"/>
  <c r="CM169" i="2"/>
  <c r="CN169" i="2"/>
  <c r="CO169" i="2"/>
  <c r="CQ169" i="2"/>
  <c r="CR169" i="2"/>
  <c r="CS169" i="2"/>
  <c r="CT169" i="2"/>
  <c r="CU169" i="2"/>
  <c r="CV169" i="2"/>
  <c r="CX169" i="2"/>
  <c r="CY169" i="2"/>
  <c r="CZ169" i="2"/>
  <c r="DA169" i="2"/>
  <c r="DB169" i="2"/>
  <c r="DC169" i="2"/>
  <c r="B170" i="2"/>
  <c r="HU170" i="2" s="1"/>
  <c r="CC170" i="2"/>
  <c r="CD170" i="2"/>
  <c r="CE170" i="2"/>
  <c r="CF170" i="2"/>
  <c r="CG170" i="2"/>
  <c r="CH170" i="2"/>
  <c r="CJ170" i="2"/>
  <c r="CK170" i="2"/>
  <c r="CL170" i="2"/>
  <c r="CM170" i="2"/>
  <c r="CN170" i="2"/>
  <c r="CQ170" i="2"/>
  <c r="CR170" i="2"/>
  <c r="CS170" i="2"/>
  <c r="CT170" i="2"/>
  <c r="CU170" i="2"/>
  <c r="CV170" i="2"/>
  <c r="CX170" i="2"/>
  <c r="CY170" i="2"/>
  <c r="CZ170" i="2"/>
  <c r="DA170" i="2"/>
  <c r="DB170" i="2"/>
  <c r="DC170" i="2"/>
  <c r="B171" i="2"/>
  <c r="GX171" i="2" s="1"/>
  <c r="HY171" i="2" s="1"/>
  <c r="CC171" i="2"/>
  <c r="CD171" i="2"/>
  <c r="CE171" i="2"/>
  <c r="CF171" i="2"/>
  <c r="CG171" i="2"/>
  <c r="CH171" i="2"/>
  <c r="CJ171" i="2"/>
  <c r="CK171" i="2"/>
  <c r="CL171" i="2"/>
  <c r="CM171" i="2"/>
  <c r="CN171" i="2"/>
  <c r="CO171" i="2"/>
  <c r="CQ171" i="2"/>
  <c r="CR171" i="2"/>
  <c r="CS171" i="2"/>
  <c r="CT171" i="2"/>
  <c r="CU171" i="2"/>
  <c r="CX171" i="2"/>
  <c r="CY171" i="2"/>
  <c r="CZ171" i="2"/>
  <c r="DA171" i="2"/>
  <c r="DB171" i="2"/>
  <c r="DC171" i="2"/>
  <c r="B172" i="2"/>
  <c r="CC172" i="2"/>
  <c r="CD172" i="2"/>
  <c r="CE172" i="2"/>
  <c r="CF172" i="2"/>
  <c r="CG172" i="2"/>
  <c r="CH172" i="2"/>
  <c r="CJ172" i="2"/>
  <c r="CK172" i="2"/>
  <c r="CL172" i="2"/>
  <c r="CM172" i="2"/>
  <c r="CN172" i="2"/>
  <c r="CO172" i="2"/>
  <c r="CQ172" i="2"/>
  <c r="CR172" i="2"/>
  <c r="CS172" i="2"/>
  <c r="CT172" i="2"/>
  <c r="CU172" i="2"/>
  <c r="CX172" i="2"/>
  <c r="CY172" i="2"/>
  <c r="CZ172" i="2"/>
  <c r="DA172" i="2"/>
  <c r="DB172" i="2"/>
  <c r="DC172" i="2"/>
  <c r="B173" i="2"/>
  <c r="CC173" i="2"/>
  <c r="CD173" i="2"/>
  <c r="CE173" i="2"/>
  <c r="CF173" i="2"/>
  <c r="CG173" i="2"/>
  <c r="CH173" i="2"/>
  <c r="CJ173" i="2"/>
  <c r="CK173" i="2"/>
  <c r="CL173" i="2"/>
  <c r="CM173" i="2"/>
  <c r="CN173" i="2"/>
  <c r="CO173" i="2"/>
  <c r="CQ173" i="2"/>
  <c r="CR173" i="2"/>
  <c r="CS173" i="2"/>
  <c r="CT173" i="2"/>
  <c r="CU173" i="2"/>
  <c r="CV173" i="2"/>
  <c r="CX173" i="2"/>
  <c r="CY173" i="2"/>
  <c r="CZ173" i="2"/>
  <c r="DA173" i="2"/>
  <c r="DB173" i="2"/>
  <c r="DC173" i="2"/>
  <c r="B174" i="2"/>
  <c r="GX174" i="2" s="1"/>
  <c r="HY174" i="2" s="1"/>
  <c r="CC174" i="2"/>
  <c r="CD174" i="2"/>
  <c r="CE174" i="2"/>
  <c r="CF174" i="2"/>
  <c r="CG174" i="2"/>
  <c r="CH174" i="2"/>
  <c r="CJ174" i="2"/>
  <c r="CK174" i="2"/>
  <c r="CL174" i="2"/>
  <c r="CM174" i="2"/>
  <c r="CN174" i="2"/>
  <c r="CO174" i="2"/>
  <c r="CQ174" i="2"/>
  <c r="CR174" i="2"/>
  <c r="CS174" i="2"/>
  <c r="CT174" i="2"/>
  <c r="CU174" i="2"/>
  <c r="CX174" i="2"/>
  <c r="CY174" i="2"/>
  <c r="CZ174" i="2"/>
  <c r="DA174" i="2"/>
  <c r="DB174" i="2"/>
  <c r="DC174" i="2"/>
  <c r="B175" i="2"/>
  <c r="HS175" i="2" s="1"/>
  <c r="CC175" i="2"/>
  <c r="CD175" i="2"/>
  <c r="CE175" i="2"/>
  <c r="CF175" i="2"/>
  <c r="CG175" i="2"/>
  <c r="CH175" i="2"/>
  <c r="CJ175" i="2"/>
  <c r="CK175" i="2"/>
  <c r="CL175" i="2"/>
  <c r="CM175" i="2"/>
  <c r="CN175" i="2"/>
  <c r="CQ175" i="2"/>
  <c r="CR175" i="2"/>
  <c r="CS175" i="2"/>
  <c r="CT175" i="2"/>
  <c r="CU175" i="2"/>
  <c r="CV175" i="2"/>
  <c r="CX175" i="2"/>
  <c r="CY175" i="2"/>
  <c r="CZ175" i="2"/>
  <c r="DA175" i="2"/>
  <c r="DB175" i="2"/>
  <c r="DC175" i="2"/>
  <c r="B176" i="2"/>
  <c r="CC176" i="2"/>
  <c r="CD176" i="2"/>
  <c r="CE176" i="2"/>
  <c r="CF176" i="2"/>
  <c r="CG176" i="2"/>
  <c r="CH176" i="2"/>
  <c r="CJ176" i="2"/>
  <c r="CK176" i="2"/>
  <c r="CL176" i="2"/>
  <c r="CM176" i="2"/>
  <c r="CN176" i="2"/>
  <c r="CO176" i="2"/>
  <c r="CQ176" i="2"/>
  <c r="CR176" i="2"/>
  <c r="CS176" i="2"/>
  <c r="CT176" i="2"/>
  <c r="CU176" i="2"/>
  <c r="CV176" i="2"/>
  <c r="CX176" i="2"/>
  <c r="CY176" i="2"/>
  <c r="CZ176" i="2"/>
  <c r="DA176" i="2"/>
  <c r="DB176" i="2"/>
  <c r="DC176" i="2"/>
  <c r="B177" i="2"/>
  <c r="CC177" i="2"/>
  <c r="CD177" i="2"/>
  <c r="CE177" i="2"/>
  <c r="CF177" i="2"/>
  <c r="CG177" i="2"/>
  <c r="CH177" i="2"/>
  <c r="CJ177" i="2"/>
  <c r="CK177" i="2"/>
  <c r="CL177" i="2"/>
  <c r="CM177" i="2"/>
  <c r="CN177" i="2"/>
  <c r="CO177" i="2"/>
  <c r="CQ177" i="2"/>
  <c r="CR177" i="2"/>
  <c r="CS177" i="2"/>
  <c r="CT177" i="2"/>
  <c r="CU177" i="2"/>
  <c r="CX177" i="2"/>
  <c r="CY177" i="2"/>
  <c r="CZ177" i="2"/>
  <c r="DA177" i="2"/>
  <c r="DB177" i="2"/>
  <c r="DC177" i="2"/>
  <c r="B178" i="2"/>
  <c r="CC178" i="2"/>
  <c r="CD178" i="2"/>
  <c r="CE178" i="2"/>
  <c r="CF178" i="2"/>
  <c r="CG178" i="2"/>
  <c r="CH178" i="2"/>
  <c r="CJ178" i="2"/>
  <c r="CK178" i="2"/>
  <c r="CL178" i="2"/>
  <c r="CM178" i="2"/>
  <c r="CN178" i="2"/>
  <c r="CQ178" i="2"/>
  <c r="CR178" i="2"/>
  <c r="CS178" i="2"/>
  <c r="CT178" i="2"/>
  <c r="CU178" i="2"/>
  <c r="CV178" i="2"/>
  <c r="CX178" i="2"/>
  <c r="CY178" i="2"/>
  <c r="CZ178" i="2"/>
  <c r="DA178" i="2"/>
  <c r="DB178" i="2"/>
  <c r="DC178" i="2"/>
  <c r="B179" i="2"/>
  <c r="HT179" i="2" s="1"/>
  <c r="CC179" i="2"/>
  <c r="CD179" i="2"/>
  <c r="CE179" i="2"/>
  <c r="CF179" i="2"/>
  <c r="CG179" i="2"/>
  <c r="CH179" i="2"/>
  <c r="CJ179" i="2"/>
  <c r="CK179" i="2"/>
  <c r="CL179" i="2"/>
  <c r="CM179" i="2"/>
  <c r="CN179" i="2"/>
  <c r="CO179" i="2"/>
  <c r="CQ179" i="2"/>
  <c r="CR179" i="2"/>
  <c r="CS179" i="2"/>
  <c r="CT179" i="2"/>
  <c r="CU179" i="2"/>
  <c r="CV179" i="2"/>
  <c r="CX179" i="2"/>
  <c r="CY179" i="2"/>
  <c r="CZ179" i="2"/>
  <c r="DA179" i="2"/>
  <c r="DB179" i="2"/>
  <c r="DC179" i="2"/>
  <c r="B180" i="2"/>
  <c r="HT180" i="2" s="1"/>
  <c r="CC180" i="2"/>
  <c r="CD180" i="2"/>
  <c r="CE180" i="2"/>
  <c r="CF180" i="2"/>
  <c r="CG180" i="2"/>
  <c r="CH180" i="2"/>
  <c r="CJ180" i="2"/>
  <c r="CK180" i="2"/>
  <c r="CL180" i="2"/>
  <c r="CM180" i="2"/>
  <c r="CN180" i="2"/>
  <c r="CO180" i="2"/>
  <c r="CQ180" i="2"/>
  <c r="CR180" i="2"/>
  <c r="CS180" i="2"/>
  <c r="CT180" i="2"/>
  <c r="CU180" i="2"/>
  <c r="CV180" i="2"/>
  <c r="CX180" i="2"/>
  <c r="CY180" i="2"/>
  <c r="CZ180" i="2"/>
  <c r="DA180" i="2"/>
  <c r="DB180" i="2"/>
  <c r="DC180" i="2"/>
  <c r="B181" i="2"/>
  <c r="CC181" i="2"/>
  <c r="CD181" i="2"/>
  <c r="CE181" i="2"/>
  <c r="CF181" i="2"/>
  <c r="CG181" i="2"/>
  <c r="CH181" i="2"/>
  <c r="CJ181" i="2"/>
  <c r="CK181" i="2"/>
  <c r="CL181" i="2"/>
  <c r="CM181" i="2"/>
  <c r="CN181" i="2"/>
  <c r="CQ181" i="2"/>
  <c r="CR181" i="2"/>
  <c r="CS181" i="2"/>
  <c r="CT181" i="2"/>
  <c r="CU181" i="2"/>
  <c r="CV181" i="2"/>
  <c r="CX181" i="2"/>
  <c r="CY181" i="2"/>
  <c r="CZ181" i="2"/>
  <c r="DA181" i="2"/>
  <c r="DB181" i="2"/>
  <c r="DC181" i="2"/>
  <c r="B182" i="2"/>
  <c r="HS182" i="2" s="1"/>
  <c r="CC182" i="2"/>
  <c r="CD182" i="2"/>
  <c r="CE182" i="2"/>
  <c r="CF182" i="2"/>
  <c r="CG182" i="2"/>
  <c r="CH182" i="2"/>
  <c r="CJ182" i="2"/>
  <c r="CK182" i="2"/>
  <c r="CL182" i="2"/>
  <c r="CM182" i="2"/>
  <c r="CN182" i="2"/>
  <c r="CO182" i="2"/>
  <c r="CQ182" i="2"/>
  <c r="CR182" i="2"/>
  <c r="CS182" i="2"/>
  <c r="CT182" i="2"/>
  <c r="CU182" i="2"/>
  <c r="CV182" i="2"/>
  <c r="CX182" i="2"/>
  <c r="CY182" i="2"/>
  <c r="CZ182" i="2"/>
  <c r="DA182" i="2"/>
  <c r="DB182" i="2"/>
  <c r="DC182" i="2"/>
  <c r="B183" i="2"/>
  <c r="HS183" i="2" s="1"/>
  <c r="CC183" i="2"/>
  <c r="CD183" i="2"/>
  <c r="CE183" i="2"/>
  <c r="CF183" i="2"/>
  <c r="CG183" i="2"/>
  <c r="CH183" i="2"/>
  <c r="CJ183" i="2"/>
  <c r="CK183" i="2"/>
  <c r="CL183" i="2"/>
  <c r="CM183" i="2"/>
  <c r="CN183" i="2"/>
  <c r="CO183" i="2"/>
  <c r="CQ183" i="2"/>
  <c r="CR183" i="2"/>
  <c r="CS183" i="2"/>
  <c r="CT183" i="2"/>
  <c r="CU183" i="2"/>
  <c r="CV183" i="2"/>
  <c r="CX183" i="2"/>
  <c r="CY183" i="2"/>
  <c r="CZ183" i="2"/>
  <c r="DA183" i="2"/>
  <c r="DB183" i="2"/>
  <c r="DC183" i="2"/>
  <c r="B184" i="2"/>
  <c r="CC184" i="2"/>
  <c r="CD184" i="2"/>
  <c r="CE184" i="2"/>
  <c r="CF184" i="2"/>
  <c r="CG184" i="2"/>
  <c r="CH184" i="2"/>
  <c r="CJ184" i="2"/>
  <c r="CK184" i="2"/>
  <c r="CL184" i="2"/>
  <c r="CM184" i="2"/>
  <c r="CN184" i="2"/>
  <c r="CO184" i="2"/>
  <c r="CQ184" i="2"/>
  <c r="CR184" i="2"/>
  <c r="CS184" i="2"/>
  <c r="CT184" i="2"/>
  <c r="CU184" i="2"/>
  <c r="CV184" i="2"/>
  <c r="CX184" i="2"/>
  <c r="CY184" i="2"/>
  <c r="CZ184" i="2"/>
  <c r="DA184" i="2"/>
  <c r="DB184" i="2"/>
  <c r="DC184" i="2"/>
  <c r="B185" i="2"/>
  <c r="GX185" i="2" s="1"/>
  <c r="HY185" i="2" s="1"/>
  <c r="CC185" i="2"/>
  <c r="CD185" i="2"/>
  <c r="CE185" i="2"/>
  <c r="CF185" i="2"/>
  <c r="CG185" i="2"/>
  <c r="CH185" i="2"/>
  <c r="CJ185" i="2"/>
  <c r="CK185" i="2"/>
  <c r="CL185" i="2"/>
  <c r="CM185" i="2"/>
  <c r="CN185" i="2"/>
  <c r="CQ185" i="2"/>
  <c r="CR185" i="2"/>
  <c r="CS185" i="2"/>
  <c r="CT185" i="2"/>
  <c r="CU185" i="2"/>
  <c r="CV185" i="2"/>
  <c r="CX185" i="2"/>
  <c r="CY185" i="2"/>
  <c r="CZ185" i="2"/>
  <c r="DA185" i="2"/>
  <c r="DB185" i="2"/>
  <c r="DC185" i="2"/>
  <c r="B186" i="2"/>
  <c r="HR186" i="2" s="1"/>
  <c r="CC186" i="2"/>
  <c r="CD186" i="2"/>
  <c r="CE186" i="2"/>
  <c r="CF186" i="2"/>
  <c r="CG186" i="2"/>
  <c r="CH186" i="2"/>
  <c r="CJ186" i="2"/>
  <c r="CK186" i="2"/>
  <c r="CL186" i="2"/>
  <c r="CM186" i="2"/>
  <c r="CN186" i="2"/>
  <c r="CO186" i="2"/>
  <c r="CQ186" i="2"/>
  <c r="CR186" i="2"/>
  <c r="CS186" i="2"/>
  <c r="CT186" i="2"/>
  <c r="CU186" i="2"/>
  <c r="CV186" i="2"/>
  <c r="CX186" i="2"/>
  <c r="CY186" i="2"/>
  <c r="CZ186" i="2"/>
  <c r="DA186" i="2"/>
  <c r="DB186" i="2"/>
  <c r="DC186" i="2"/>
  <c r="B187" i="2"/>
  <c r="CC187" i="2"/>
  <c r="CD187" i="2"/>
  <c r="CE187" i="2"/>
  <c r="CF187" i="2"/>
  <c r="CG187" i="2"/>
  <c r="CH187" i="2"/>
  <c r="CJ187" i="2"/>
  <c r="CK187" i="2"/>
  <c r="CL187" i="2"/>
  <c r="CM187" i="2"/>
  <c r="CN187" i="2"/>
  <c r="CO187" i="2"/>
  <c r="CQ187" i="2"/>
  <c r="CR187" i="2"/>
  <c r="CS187" i="2"/>
  <c r="CT187" i="2"/>
  <c r="CU187" i="2"/>
  <c r="CV187" i="2"/>
  <c r="CX187" i="2"/>
  <c r="CY187" i="2"/>
  <c r="CZ187" i="2"/>
  <c r="DA187" i="2"/>
  <c r="DB187" i="2"/>
  <c r="DC187" i="2"/>
  <c r="B188" i="2"/>
  <c r="HT188" i="2" s="1"/>
  <c r="CC188" i="2"/>
  <c r="CD188" i="2"/>
  <c r="CE188" i="2"/>
  <c r="CF188" i="2"/>
  <c r="CG188" i="2"/>
  <c r="CH188" i="2"/>
  <c r="CJ188" i="2"/>
  <c r="CK188" i="2"/>
  <c r="CL188" i="2"/>
  <c r="CM188" i="2"/>
  <c r="CN188" i="2"/>
  <c r="CO188" i="2"/>
  <c r="CQ188" i="2"/>
  <c r="CR188" i="2"/>
  <c r="CS188" i="2"/>
  <c r="CT188" i="2"/>
  <c r="CU188" i="2"/>
  <c r="CX188" i="2"/>
  <c r="CY188" i="2"/>
  <c r="CZ188" i="2"/>
  <c r="DA188" i="2"/>
  <c r="DB188" i="2"/>
  <c r="DC188" i="2"/>
  <c r="B189" i="2"/>
  <c r="HU189" i="2" s="1"/>
  <c r="CC189" i="2"/>
  <c r="CD189" i="2"/>
  <c r="CE189" i="2"/>
  <c r="CF189" i="2"/>
  <c r="CG189" i="2"/>
  <c r="CH189" i="2"/>
  <c r="CJ189" i="2"/>
  <c r="CK189" i="2"/>
  <c r="CL189" i="2"/>
  <c r="CM189" i="2"/>
  <c r="CN189" i="2"/>
  <c r="CO189" i="2"/>
  <c r="CQ189" i="2"/>
  <c r="CR189" i="2"/>
  <c r="CS189" i="2"/>
  <c r="CT189" i="2"/>
  <c r="CU189" i="2"/>
  <c r="CX189" i="2"/>
  <c r="CY189" i="2"/>
  <c r="CZ189" i="2"/>
  <c r="DA189" i="2"/>
  <c r="DB189" i="2"/>
  <c r="DC189" i="2"/>
  <c r="B190" i="2"/>
  <c r="GX190" i="2" s="1"/>
  <c r="HY190" i="2" s="1"/>
  <c r="CC190" i="2"/>
  <c r="CD190" i="2"/>
  <c r="CE190" i="2"/>
  <c r="CF190" i="2"/>
  <c r="CG190" i="2"/>
  <c r="CH190" i="2"/>
  <c r="CJ190" i="2"/>
  <c r="CK190" i="2"/>
  <c r="CL190" i="2"/>
  <c r="CM190" i="2"/>
  <c r="CN190" i="2"/>
  <c r="CO190" i="2"/>
  <c r="CQ190" i="2"/>
  <c r="CR190" i="2"/>
  <c r="CS190" i="2"/>
  <c r="CT190" i="2"/>
  <c r="CU190" i="2"/>
  <c r="CV190" i="2"/>
  <c r="CX190" i="2"/>
  <c r="CY190" i="2"/>
  <c r="CZ190" i="2"/>
  <c r="DA190" i="2"/>
  <c r="DB190" i="2"/>
  <c r="DC190" i="2"/>
  <c r="B191" i="2"/>
  <c r="HT191" i="2" s="1"/>
  <c r="CC191" i="2"/>
  <c r="CD191" i="2"/>
  <c r="CE191" i="2"/>
  <c r="CF191" i="2"/>
  <c r="CG191" i="2"/>
  <c r="CH191" i="2"/>
  <c r="CJ191" i="2"/>
  <c r="CK191" i="2"/>
  <c r="CL191" i="2"/>
  <c r="CM191" i="2"/>
  <c r="CN191" i="2"/>
  <c r="CO191" i="2"/>
  <c r="CQ191" i="2"/>
  <c r="CR191" i="2"/>
  <c r="CS191" i="2"/>
  <c r="CT191" i="2"/>
  <c r="CU191" i="2"/>
  <c r="CX191" i="2"/>
  <c r="CY191" i="2"/>
  <c r="CZ191" i="2"/>
  <c r="DA191" i="2"/>
  <c r="DB191" i="2"/>
  <c r="DC191" i="2"/>
  <c r="B192" i="2"/>
  <c r="CC192" i="2"/>
  <c r="CD192" i="2"/>
  <c r="CE192" i="2"/>
  <c r="CF192" i="2"/>
  <c r="CG192" i="2"/>
  <c r="CH192" i="2"/>
  <c r="CJ192" i="2"/>
  <c r="CK192" i="2"/>
  <c r="CL192" i="2"/>
  <c r="CM192" i="2"/>
  <c r="CN192" i="2"/>
  <c r="CO192" i="2"/>
  <c r="CQ192" i="2"/>
  <c r="CR192" i="2"/>
  <c r="CS192" i="2"/>
  <c r="CT192" i="2"/>
  <c r="CU192" i="2"/>
  <c r="CV192" i="2"/>
  <c r="CX192" i="2"/>
  <c r="CY192" i="2"/>
  <c r="CZ192" i="2"/>
  <c r="DA192" i="2"/>
  <c r="DB192" i="2"/>
  <c r="DC192" i="2"/>
  <c r="B193" i="2"/>
  <c r="CC193" i="2"/>
  <c r="CD193" i="2"/>
  <c r="CE193" i="2"/>
  <c r="CF193" i="2"/>
  <c r="CG193" i="2"/>
  <c r="CH193" i="2"/>
  <c r="CJ193" i="2"/>
  <c r="CK193" i="2"/>
  <c r="CL193" i="2"/>
  <c r="CM193" i="2"/>
  <c r="CN193" i="2"/>
  <c r="CO193" i="2"/>
  <c r="CQ193" i="2"/>
  <c r="CR193" i="2"/>
  <c r="CS193" i="2"/>
  <c r="CT193" i="2"/>
  <c r="CU193" i="2"/>
  <c r="CV193" i="2"/>
  <c r="CX193" i="2"/>
  <c r="CY193" i="2"/>
  <c r="CZ193" i="2"/>
  <c r="DA193" i="2"/>
  <c r="DB193" i="2"/>
  <c r="DC193" i="2"/>
  <c r="B194" i="2"/>
  <c r="CC194" i="2"/>
  <c r="CD194" i="2"/>
  <c r="CE194" i="2"/>
  <c r="CF194" i="2"/>
  <c r="CG194" i="2"/>
  <c r="CH194" i="2"/>
  <c r="CJ194" i="2"/>
  <c r="CK194" i="2"/>
  <c r="CL194" i="2"/>
  <c r="CM194" i="2"/>
  <c r="CN194" i="2"/>
  <c r="CQ194" i="2"/>
  <c r="CR194" i="2"/>
  <c r="CS194" i="2"/>
  <c r="CT194" i="2"/>
  <c r="CU194" i="2"/>
  <c r="CV194" i="2"/>
  <c r="CX194" i="2"/>
  <c r="CY194" i="2"/>
  <c r="CZ194" i="2"/>
  <c r="DA194" i="2"/>
  <c r="DB194" i="2"/>
  <c r="DC194" i="2"/>
  <c r="B195" i="2"/>
  <c r="CC195" i="2"/>
  <c r="CD195" i="2"/>
  <c r="CE195" i="2"/>
  <c r="CF195" i="2"/>
  <c r="CG195" i="2"/>
  <c r="CH195" i="2"/>
  <c r="CJ195" i="2"/>
  <c r="CK195" i="2"/>
  <c r="CL195" i="2"/>
  <c r="CM195" i="2"/>
  <c r="CN195" i="2"/>
  <c r="CO195" i="2"/>
  <c r="CQ195" i="2"/>
  <c r="CR195" i="2"/>
  <c r="CS195" i="2"/>
  <c r="CT195" i="2"/>
  <c r="CU195" i="2"/>
  <c r="CV195" i="2"/>
  <c r="CX195" i="2"/>
  <c r="CY195" i="2"/>
  <c r="CZ195" i="2"/>
  <c r="DA195" i="2"/>
  <c r="DB195" i="2"/>
  <c r="DC195" i="2"/>
  <c r="B196" i="2"/>
  <c r="CC196" i="2"/>
  <c r="CD196" i="2"/>
  <c r="CE196" i="2"/>
  <c r="CF196" i="2"/>
  <c r="CG196" i="2"/>
  <c r="CH196" i="2"/>
  <c r="CJ196" i="2"/>
  <c r="CK196" i="2"/>
  <c r="CL196" i="2"/>
  <c r="CM196" i="2"/>
  <c r="CN196" i="2"/>
  <c r="CO196" i="2"/>
  <c r="CQ196" i="2"/>
  <c r="CR196" i="2"/>
  <c r="CS196" i="2"/>
  <c r="CT196" i="2"/>
  <c r="CU196" i="2"/>
  <c r="CV196" i="2"/>
  <c r="CX196" i="2"/>
  <c r="CY196" i="2"/>
  <c r="CZ196" i="2"/>
  <c r="DA196" i="2"/>
  <c r="DB196" i="2"/>
  <c r="DC196" i="2"/>
  <c r="K8" i="24"/>
  <c r="K7" i="24"/>
  <c r="K6" i="24"/>
  <c r="K5" i="24"/>
  <c r="K4" i="24"/>
  <c r="K3" i="24"/>
  <c r="DA8" i="2"/>
  <c r="DA10" i="2"/>
  <c r="DA12" i="2"/>
  <c r="DA13" i="2"/>
  <c r="DA14" i="2"/>
  <c r="DA18" i="2"/>
  <c r="DA20" i="2"/>
  <c r="DA21" i="2"/>
  <c r="DA22" i="2"/>
  <c r="DA25" i="2"/>
  <c r="DA26" i="2"/>
  <c r="DA27" i="2"/>
  <c r="DA29" i="2"/>
  <c r="DA30" i="2"/>
  <c r="CS8" i="2"/>
  <c r="CS10" i="2"/>
  <c r="CS12" i="2"/>
  <c r="CS13" i="2"/>
  <c r="CS14" i="2"/>
  <c r="CS18" i="2"/>
  <c r="CS20" i="2"/>
  <c r="CS21" i="2"/>
  <c r="CS22" i="2"/>
  <c r="CS25" i="2"/>
  <c r="CS26" i="2"/>
  <c r="CS27" i="2"/>
  <c r="CS29" i="2"/>
  <c r="CS30" i="2"/>
  <c r="CK8" i="2"/>
  <c r="CK10" i="2"/>
  <c r="CK12" i="2"/>
  <c r="CK13" i="2"/>
  <c r="CK14" i="2"/>
  <c r="CK18" i="2"/>
  <c r="CK20" i="2"/>
  <c r="CK21" i="2"/>
  <c r="CK22" i="2"/>
  <c r="CK25" i="2"/>
  <c r="CK26" i="2"/>
  <c r="CK27" i="2"/>
  <c r="CK29" i="2"/>
  <c r="CK30" i="2"/>
  <c r="CC8" i="2"/>
  <c r="CC10" i="2"/>
  <c r="CC12" i="2"/>
  <c r="CC13" i="2"/>
  <c r="CC14" i="2"/>
  <c r="CC18" i="2"/>
  <c r="CC20" i="2"/>
  <c r="CC21" i="2"/>
  <c r="CC22" i="2"/>
  <c r="CC25" i="2"/>
  <c r="CC26" i="2"/>
  <c r="CC27" i="2"/>
  <c r="CC29" i="2"/>
  <c r="CC30" i="2"/>
  <c r="CW8" i="2"/>
  <c r="CW10" i="2"/>
  <c r="CW12" i="2"/>
  <c r="CW13" i="2"/>
  <c r="CW14" i="2"/>
  <c r="CW18" i="2"/>
  <c r="CW20" i="2"/>
  <c r="CW21" i="2"/>
  <c r="CW22" i="2"/>
  <c r="CW25" i="2"/>
  <c r="CW26" i="2"/>
  <c r="CW27" i="2"/>
  <c r="CW29" i="2"/>
  <c r="CW30" i="2"/>
  <c r="CO8" i="2"/>
  <c r="CO10" i="2"/>
  <c r="CO12" i="2"/>
  <c r="CO13" i="2"/>
  <c r="CO14" i="2"/>
  <c r="CO18" i="2"/>
  <c r="CO20" i="2"/>
  <c r="CO21" i="2"/>
  <c r="CO22" i="2"/>
  <c r="CO25" i="2"/>
  <c r="CO26" i="2"/>
  <c r="CO27" i="2"/>
  <c r="CO29" i="2"/>
  <c r="CO30" i="2"/>
  <c r="CG8" i="2"/>
  <c r="CG10" i="2"/>
  <c r="CG12" i="2"/>
  <c r="CG13" i="2"/>
  <c r="CG14" i="2"/>
  <c r="CG18" i="2"/>
  <c r="CG20" i="2"/>
  <c r="CG21" i="2"/>
  <c r="CG22" i="2"/>
  <c r="CG25" i="2"/>
  <c r="CG26" i="2"/>
  <c r="CG27" i="2"/>
  <c r="CG29" i="2"/>
  <c r="CG30" i="2"/>
  <c r="ET8" i="2" l="1"/>
  <c r="EX8" i="1" s="1"/>
  <c r="ET15" i="2"/>
  <c r="EX15" i="1" s="1"/>
  <c r="EW15" i="1"/>
  <c r="EW13" i="1"/>
  <c r="ET13" i="2"/>
  <c r="EX13" i="1" s="1"/>
  <c r="EW7" i="1"/>
  <c r="ET7" i="2"/>
  <c r="EX7" i="1" s="1"/>
  <c r="C196" i="1"/>
  <c r="GT196" i="1"/>
  <c r="GU196" i="1"/>
  <c r="GW196" i="1"/>
  <c r="GO196" i="1"/>
  <c r="GP196" i="1"/>
  <c r="GX196" i="1"/>
  <c r="GQ196" i="1"/>
  <c r="GY196" i="1"/>
  <c r="GN196" i="1"/>
  <c r="GV196" i="1"/>
  <c r="GR196" i="1"/>
  <c r="GZ196" i="1"/>
  <c r="GS196" i="1"/>
  <c r="GM196" i="1"/>
  <c r="C192" i="1"/>
  <c r="GP192" i="1"/>
  <c r="GX192" i="1"/>
  <c r="GM192" i="1"/>
  <c r="GQ192" i="1"/>
  <c r="GY192" i="1"/>
  <c r="GS192" i="1"/>
  <c r="GT192" i="1"/>
  <c r="GU192" i="1"/>
  <c r="GR192" i="1"/>
  <c r="GZ192" i="1"/>
  <c r="GN192" i="1"/>
  <c r="GV192" i="1"/>
  <c r="GO192" i="1"/>
  <c r="GW192" i="1"/>
  <c r="GQ195" i="1"/>
  <c r="GY195" i="1"/>
  <c r="GS195" i="1"/>
  <c r="GR195" i="1"/>
  <c r="GZ195" i="1"/>
  <c r="GT195" i="1"/>
  <c r="GU195" i="1"/>
  <c r="GN195" i="1"/>
  <c r="GV195" i="1"/>
  <c r="GO195" i="1"/>
  <c r="GW195" i="1"/>
  <c r="GP195" i="1"/>
  <c r="GX195" i="1"/>
  <c r="GM195" i="1"/>
  <c r="FY194" i="1"/>
  <c r="GN194" i="1"/>
  <c r="GV194" i="1"/>
  <c r="GO194" i="1"/>
  <c r="GW194" i="1"/>
  <c r="GQ194" i="1"/>
  <c r="GZ194" i="1"/>
  <c r="GY194" i="1"/>
  <c r="GR194" i="1"/>
  <c r="GS194" i="1"/>
  <c r="GP194" i="1"/>
  <c r="GX194" i="1"/>
  <c r="GT194" i="1"/>
  <c r="GM194" i="1"/>
  <c r="GU194" i="1"/>
  <c r="GS193" i="1"/>
  <c r="GT193" i="1"/>
  <c r="GN193" i="1"/>
  <c r="GV193" i="1"/>
  <c r="GO193" i="1"/>
  <c r="GW193" i="1"/>
  <c r="GP193" i="1"/>
  <c r="GX193" i="1"/>
  <c r="GM193" i="1"/>
  <c r="GU193" i="1"/>
  <c r="GQ193" i="1"/>
  <c r="GY193" i="1"/>
  <c r="GR193" i="1"/>
  <c r="GZ193" i="1"/>
  <c r="CR179" i="1"/>
  <c r="CF15" i="1"/>
  <c r="CZ43" i="1"/>
  <c r="HF179" i="2"/>
  <c r="CI14" i="1"/>
  <c r="DF130" i="1"/>
  <c r="HS119" i="2"/>
  <c r="HR37" i="2"/>
  <c r="HU166" i="2"/>
  <c r="KZ166" i="1" s="1"/>
  <c r="CY15" i="1"/>
  <c r="BM56" i="1"/>
  <c r="HR109" i="2"/>
  <c r="CJ169" i="1"/>
  <c r="CK15" i="1"/>
  <c r="CW81" i="1"/>
  <c r="DB38" i="1"/>
  <c r="HR85" i="2"/>
  <c r="HU162" i="2"/>
  <c r="HL179" i="2"/>
  <c r="CL169" i="1"/>
  <c r="CZ15" i="1"/>
  <c r="CX102" i="1"/>
  <c r="CI53" i="1"/>
  <c r="HR77" i="2"/>
  <c r="HU154" i="2"/>
  <c r="HF169" i="2"/>
  <c r="CT169" i="1"/>
  <c r="BU15" i="1"/>
  <c r="CQ109" i="1"/>
  <c r="HS66" i="2"/>
  <c r="HU133" i="2"/>
  <c r="KZ133" i="1" s="1"/>
  <c r="HJ169" i="2"/>
  <c r="CL23" i="1"/>
  <c r="HR154" i="2"/>
  <c r="HR66" i="2"/>
  <c r="HU70" i="2"/>
  <c r="KZ70" i="1" s="1"/>
  <c r="HT147" i="2"/>
  <c r="HR50" i="2"/>
  <c r="HU50" i="2"/>
  <c r="KZ50" i="1" s="1"/>
  <c r="BQ31" i="1"/>
  <c r="CG127" i="1"/>
  <c r="GR179" i="2"/>
  <c r="GI179" i="1" s="1"/>
  <c r="BR188" i="1"/>
  <c r="CU40" i="1"/>
  <c r="DE172" i="1"/>
  <c r="HT119" i="2"/>
  <c r="HS39" i="2"/>
  <c r="HU42" i="2"/>
  <c r="DF178" i="1"/>
  <c r="HR157" i="2"/>
  <c r="BD134" i="1"/>
  <c r="KM134" i="1" s="1"/>
  <c r="BD23" i="1"/>
  <c r="KM23" i="1" s="1"/>
  <c r="CG51" i="1"/>
  <c r="CY38" i="1"/>
  <c r="AU180" i="1"/>
  <c r="HS190" i="2"/>
  <c r="HS154" i="2"/>
  <c r="HT39" i="2"/>
  <c r="HU157" i="2"/>
  <c r="HU45" i="2"/>
  <c r="KZ45" i="1" s="1"/>
  <c r="HT164" i="2"/>
  <c r="HS178" i="2"/>
  <c r="HS111" i="2"/>
  <c r="HR178" i="2"/>
  <c r="HM63" i="2"/>
  <c r="HC188" i="2"/>
  <c r="KR188" i="1" s="1"/>
  <c r="AT139" i="1"/>
  <c r="BE32" i="1"/>
  <c r="CV63" i="1"/>
  <c r="CY90" i="1"/>
  <c r="HS174" i="2"/>
  <c r="HS146" i="2"/>
  <c r="HT108" i="2"/>
  <c r="HS62" i="2"/>
  <c r="HU126" i="2"/>
  <c r="KZ126" i="1" s="1"/>
  <c r="HL36" i="2"/>
  <c r="HN171" i="2"/>
  <c r="HC30" i="2"/>
  <c r="KR30" i="1" s="1"/>
  <c r="CR63" i="1"/>
  <c r="HO179" i="2"/>
  <c r="CM111" i="1"/>
  <c r="HS166" i="2"/>
  <c r="HR133" i="2"/>
  <c r="HS102" i="2"/>
  <c r="HT52" i="2"/>
  <c r="HR25" i="2"/>
  <c r="HU85" i="2"/>
  <c r="KZ85" i="1" s="1"/>
  <c r="AZ139" i="1"/>
  <c r="HK178" i="2"/>
  <c r="HK179" i="2"/>
  <c r="CY40" i="1"/>
  <c r="BR6" i="1"/>
  <c r="HR165" i="2"/>
  <c r="HT100" i="2"/>
  <c r="HS50" i="2"/>
  <c r="HU190" i="2"/>
  <c r="KZ190" i="1" s="1"/>
  <c r="HU77" i="2"/>
  <c r="KZ77" i="1" s="1"/>
  <c r="HT87" i="2"/>
  <c r="HS7" i="2"/>
  <c r="HR189" i="2"/>
  <c r="HS110" i="2"/>
  <c r="CI40" i="1"/>
  <c r="HS38" i="2"/>
  <c r="HT23" i="2"/>
  <c r="GQ68" i="2"/>
  <c r="GH68" i="1" s="1"/>
  <c r="HU182" i="2"/>
  <c r="AT31" i="1"/>
  <c r="BK31" i="1"/>
  <c r="BK36" i="1"/>
  <c r="DE43" i="1"/>
  <c r="DC102" i="1"/>
  <c r="BM20" i="1"/>
  <c r="HD68" i="2"/>
  <c r="HT172" i="2"/>
  <c r="HR153" i="2"/>
  <c r="HT140" i="2"/>
  <c r="HR129" i="2"/>
  <c r="HT116" i="2"/>
  <c r="HS106" i="2"/>
  <c r="HS82" i="2"/>
  <c r="HR73" i="2"/>
  <c r="HT59" i="2"/>
  <c r="HR45" i="2"/>
  <c r="HS34" i="2"/>
  <c r="HS18" i="2"/>
  <c r="HU178" i="2"/>
  <c r="HU149" i="2"/>
  <c r="KZ149" i="1" s="1"/>
  <c r="HU110" i="2"/>
  <c r="KZ110" i="1" s="1"/>
  <c r="HU66" i="2"/>
  <c r="KZ66" i="1" s="1"/>
  <c r="HU37" i="2"/>
  <c r="HS98" i="2"/>
  <c r="DB138" i="1"/>
  <c r="HR98" i="2"/>
  <c r="HR74" i="2"/>
  <c r="HR61" i="2"/>
  <c r="HU114" i="2"/>
  <c r="KZ114" i="1" s="1"/>
  <c r="AX130" i="1"/>
  <c r="BT141" i="1"/>
  <c r="CX172" i="1"/>
  <c r="DE23" i="1"/>
  <c r="BF31" i="1"/>
  <c r="HT171" i="2"/>
  <c r="HT159" i="2"/>
  <c r="HT151" i="2"/>
  <c r="HS126" i="2"/>
  <c r="HS114" i="2"/>
  <c r="HR106" i="2"/>
  <c r="HS90" i="2"/>
  <c r="HS70" i="2"/>
  <c r="HR57" i="2"/>
  <c r="HS42" i="2"/>
  <c r="HR34" i="2"/>
  <c r="HR18" i="2"/>
  <c r="HU174" i="2"/>
  <c r="KZ174" i="1" s="1"/>
  <c r="HU146" i="2"/>
  <c r="HU106" i="2"/>
  <c r="KZ106" i="1" s="1"/>
  <c r="HU62" i="2"/>
  <c r="HU18" i="2"/>
  <c r="KZ18" i="1" s="1"/>
  <c r="HU82" i="2"/>
  <c r="AT22" i="1"/>
  <c r="BP14" i="1"/>
  <c r="HT75" i="2"/>
  <c r="HU125" i="2"/>
  <c r="KZ125" i="1" s="1"/>
  <c r="BQ36" i="1"/>
  <c r="HR185" i="2"/>
  <c r="HR173" i="2"/>
  <c r="HU38" i="2"/>
  <c r="HR169" i="2"/>
  <c r="HS159" i="2"/>
  <c r="HS151" i="2"/>
  <c r="HR138" i="2"/>
  <c r="HR125" i="2"/>
  <c r="HR114" i="2"/>
  <c r="HR90" i="2"/>
  <c r="HT79" i="2"/>
  <c r="HS31" i="2"/>
  <c r="HU173" i="2"/>
  <c r="HU142" i="2"/>
  <c r="KZ142" i="1" s="1"/>
  <c r="HU102" i="2"/>
  <c r="HU61" i="2"/>
  <c r="KZ61" i="1" s="1"/>
  <c r="HU29" i="2"/>
  <c r="KZ29" i="1" s="1"/>
  <c r="HR121" i="2"/>
  <c r="HT156" i="2"/>
  <c r="HS87" i="2"/>
  <c r="HT131" i="2"/>
  <c r="BF14" i="1"/>
  <c r="HS142" i="2"/>
  <c r="HS130" i="2"/>
  <c r="HD36" i="2"/>
  <c r="HE169" i="2"/>
  <c r="HI30" i="2"/>
  <c r="AT169" i="1"/>
  <c r="CQ23" i="1"/>
  <c r="BT36" i="1"/>
  <c r="BC63" i="1"/>
  <c r="DA9" i="1"/>
  <c r="BI82" i="1"/>
  <c r="HJ36" i="2"/>
  <c r="HA165" i="2"/>
  <c r="KP165" i="1" s="1"/>
  <c r="BJ130" i="1"/>
  <c r="BC23" i="1"/>
  <c r="DG36" i="1"/>
  <c r="AW43" i="1"/>
  <c r="BT63" i="1"/>
  <c r="AW9" i="1"/>
  <c r="CI82" i="1"/>
  <c r="HT167" i="2"/>
  <c r="HS158" i="2"/>
  <c r="HR149" i="2"/>
  <c r="HR137" i="2"/>
  <c r="HT123" i="2"/>
  <c r="HT103" i="2"/>
  <c r="HR89" i="2"/>
  <c r="HS79" i="2"/>
  <c r="HS54" i="2"/>
  <c r="HR29" i="2"/>
  <c r="HT7" i="2"/>
  <c r="HU98" i="2"/>
  <c r="KZ98" i="1" s="1"/>
  <c r="HU54" i="2"/>
  <c r="KZ54" i="1" s="1"/>
  <c r="CI23" i="1"/>
  <c r="AW23" i="1"/>
  <c r="CU22" i="1"/>
  <c r="BI22" i="1"/>
  <c r="GX181" i="2"/>
  <c r="HY181" i="2" s="1"/>
  <c r="HS181" i="2"/>
  <c r="HT181" i="2"/>
  <c r="CF139" i="1"/>
  <c r="CZ109" i="1"/>
  <c r="BN109" i="1"/>
  <c r="GX150" i="2"/>
  <c r="HY150" i="2" s="1"/>
  <c r="HR150" i="2"/>
  <c r="HT150" i="2"/>
  <c r="GX122" i="2"/>
  <c r="HY122" i="2" s="1"/>
  <c r="HT122" i="2"/>
  <c r="GX80" i="2"/>
  <c r="HY80" i="2" s="1"/>
  <c r="HR80" i="2"/>
  <c r="HU80" i="2"/>
  <c r="HS80" i="2"/>
  <c r="HT80" i="2"/>
  <c r="GX69" i="2"/>
  <c r="HY69" i="2" s="1"/>
  <c r="HS69" i="2"/>
  <c r="HT69" i="2"/>
  <c r="GX47" i="2"/>
  <c r="HY47" i="2" s="1"/>
  <c r="HU47" i="2"/>
  <c r="HR47" i="2"/>
  <c r="GX33" i="2"/>
  <c r="HY33" i="2" s="1"/>
  <c r="HU33" i="2"/>
  <c r="HS33" i="2"/>
  <c r="HT33" i="2"/>
  <c r="HL132" i="2"/>
  <c r="GX132" i="2"/>
  <c r="HY132" i="2" s="1"/>
  <c r="HR132" i="2"/>
  <c r="HU132" i="2"/>
  <c r="HS132" i="2"/>
  <c r="GX99" i="2"/>
  <c r="HY99" i="2" s="1"/>
  <c r="HR99" i="2"/>
  <c r="HS99" i="2"/>
  <c r="HU99" i="2"/>
  <c r="GX91" i="2"/>
  <c r="HY91" i="2" s="1"/>
  <c r="HR91" i="2"/>
  <c r="HS91" i="2"/>
  <c r="HU91" i="2"/>
  <c r="GX51" i="2"/>
  <c r="HY51" i="2" s="1"/>
  <c r="HR51" i="2"/>
  <c r="HS51" i="2"/>
  <c r="HU51" i="2"/>
  <c r="GX44" i="2"/>
  <c r="HY44" i="2" s="1"/>
  <c r="HR44" i="2"/>
  <c r="HU44" i="2"/>
  <c r="HS44" i="2"/>
  <c r="GX13" i="2"/>
  <c r="HY13" i="2" s="1"/>
  <c r="HS13" i="2"/>
  <c r="HT13" i="2"/>
  <c r="FZ194" i="1"/>
  <c r="KK194" i="1"/>
  <c r="FZ182" i="1"/>
  <c r="KK182" i="1"/>
  <c r="FZ170" i="1"/>
  <c r="KK170" i="1"/>
  <c r="FZ150" i="1"/>
  <c r="KK150" i="1"/>
  <c r="FZ134" i="1"/>
  <c r="KK134" i="1"/>
  <c r="FZ110" i="1"/>
  <c r="KK110" i="1"/>
  <c r="FZ94" i="1"/>
  <c r="KK94" i="1"/>
  <c r="FZ70" i="1"/>
  <c r="KK70" i="1"/>
  <c r="FZ54" i="1"/>
  <c r="KK54" i="1"/>
  <c r="FZ38" i="1"/>
  <c r="KK38" i="1"/>
  <c r="FZ26" i="1"/>
  <c r="KK26" i="1"/>
  <c r="FZ14" i="1"/>
  <c r="HR181" i="2"/>
  <c r="HS138" i="2"/>
  <c r="HR117" i="2"/>
  <c r="HT95" i="2"/>
  <c r="HS74" i="2"/>
  <c r="HR53" i="2"/>
  <c r="HS10" i="2"/>
  <c r="HU186" i="2"/>
  <c r="HU122" i="2"/>
  <c r="HU101" i="2"/>
  <c r="HU78" i="2"/>
  <c r="HU58" i="2"/>
  <c r="GX184" i="2"/>
  <c r="HY184" i="2" s="1"/>
  <c r="HR184" i="2"/>
  <c r="HU184" i="2"/>
  <c r="HS184" i="2"/>
  <c r="HT184" i="2"/>
  <c r="CX113" i="1"/>
  <c r="BL113" i="1"/>
  <c r="GX143" i="2"/>
  <c r="HY143" i="2" s="1"/>
  <c r="HU143" i="2"/>
  <c r="HR143" i="2"/>
  <c r="GX84" i="2"/>
  <c r="HY84" i="2" s="1"/>
  <c r="HR84" i="2"/>
  <c r="HU84" i="2"/>
  <c r="HS84" i="2"/>
  <c r="GX55" i="2"/>
  <c r="HY55" i="2" s="1"/>
  <c r="HU55" i="2"/>
  <c r="HR55" i="2"/>
  <c r="HS47" i="2"/>
  <c r="GX146" i="2"/>
  <c r="HY146" i="2" s="1"/>
  <c r="HT146" i="2"/>
  <c r="FZ178" i="1"/>
  <c r="KK178" i="1"/>
  <c r="FZ142" i="1"/>
  <c r="KK142" i="1"/>
  <c r="FZ126" i="1"/>
  <c r="KK126" i="1"/>
  <c r="FZ106" i="1"/>
  <c r="KK106" i="1"/>
  <c r="FZ78" i="1"/>
  <c r="KK78" i="1"/>
  <c r="FZ42" i="1"/>
  <c r="KK42" i="1"/>
  <c r="FZ22" i="1"/>
  <c r="KK22" i="1"/>
  <c r="FZ6" i="1"/>
  <c r="GX177" i="2"/>
  <c r="HY177" i="2" s="1"/>
  <c r="HU177" i="2"/>
  <c r="HS177" i="2"/>
  <c r="HT177" i="2"/>
  <c r="GX170" i="2"/>
  <c r="HY170" i="2" s="1"/>
  <c r="KZ170" i="1" s="1"/>
  <c r="HT170" i="2"/>
  <c r="HJ132" i="2"/>
  <c r="GX192" i="2"/>
  <c r="HY192" i="2" s="1"/>
  <c r="GX135" i="2"/>
  <c r="HY135" i="2" s="1"/>
  <c r="HU135" i="2"/>
  <c r="HR135" i="2"/>
  <c r="FY193" i="1"/>
  <c r="FZ193" i="1"/>
  <c r="KK193" i="1"/>
  <c r="KK165" i="1"/>
  <c r="FZ129" i="1"/>
  <c r="KK129" i="1"/>
  <c r="FZ105" i="1"/>
  <c r="KK105" i="1"/>
  <c r="C89" i="1"/>
  <c r="FZ89" i="1"/>
  <c r="KK89" i="1"/>
  <c r="FZ69" i="1"/>
  <c r="KK69" i="1"/>
  <c r="FZ61" i="1"/>
  <c r="KK61" i="1"/>
  <c r="KK45" i="1"/>
  <c r="KK25" i="1"/>
  <c r="HS186" i="2"/>
  <c r="HT143" i="2"/>
  <c r="HS122" i="2"/>
  <c r="HS94" i="2"/>
  <c r="HS58" i="2"/>
  <c r="HT51" i="2"/>
  <c r="HT44" i="2"/>
  <c r="HS30" i="2"/>
  <c r="HS23" i="2"/>
  <c r="HT15" i="2"/>
  <c r="HU181" i="2"/>
  <c r="HU10" i="2"/>
  <c r="GX175" i="2"/>
  <c r="HY175" i="2" s="1"/>
  <c r="HU175" i="2"/>
  <c r="HR175" i="2"/>
  <c r="CT16" i="1"/>
  <c r="BH16" i="1"/>
  <c r="CV51" i="1"/>
  <c r="BJ51" i="1"/>
  <c r="GX107" i="2"/>
  <c r="HY107" i="2" s="1"/>
  <c r="HR107" i="2"/>
  <c r="HS107" i="2"/>
  <c r="HU107" i="2"/>
  <c r="GX160" i="2"/>
  <c r="HY160" i="2" s="1"/>
  <c r="HR160" i="2"/>
  <c r="HU160" i="2"/>
  <c r="HS160" i="2"/>
  <c r="HT160" i="2"/>
  <c r="GX111" i="2"/>
  <c r="HY111" i="2" s="1"/>
  <c r="HU111" i="2"/>
  <c r="HR111" i="2"/>
  <c r="GX76" i="2"/>
  <c r="HY76" i="2" s="1"/>
  <c r="HR76" i="2"/>
  <c r="HU76" i="2"/>
  <c r="HS76" i="2"/>
  <c r="GX27" i="2"/>
  <c r="HY27" i="2" s="1"/>
  <c r="HR27" i="2"/>
  <c r="HS27" i="2"/>
  <c r="HU27" i="2"/>
  <c r="FZ162" i="1"/>
  <c r="KK162" i="1"/>
  <c r="FZ114" i="1"/>
  <c r="KK114" i="1"/>
  <c r="C86" i="1"/>
  <c r="FZ86" i="1"/>
  <c r="KK86" i="1"/>
  <c r="GX189" i="2"/>
  <c r="HY189" i="2" s="1"/>
  <c r="KZ189" i="1" s="1"/>
  <c r="HS189" i="2"/>
  <c r="HT189" i="2"/>
  <c r="CM56" i="1"/>
  <c r="BA56" i="1"/>
  <c r="CX20" i="1"/>
  <c r="BL20" i="1"/>
  <c r="GX102" i="2"/>
  <c r="HY102" i="2" s="1"/>
  <c r="HR102" i="2"/>
  <c r="HT102" i="2"/>
  <c r="GX68" i="2"/>
  <c r="HY68" i="2" s="1"/>
  <c r="HR68" i="2"/>
  <c r="HU68" i="2"/>
  <c r="HS68" i="2"/>
  <c r="FZ185" i="1"/>
  <c r="KK185" i="1"/>
  <c r="FZ169" i="1"/>
  <c r="KK169" i="1"/>
  <c r="FZ145" i="1"/>
  <c r="KK145" i="1"/>
  <c r="FZ133" i="1"/>
  <c r="KK133" i="1"/>
  <c r="FZ101" i="1"/>
  <c r="KK101" i="1"/>
  <c r="FZ73" i="1"/>
  <c r="KK73" i="1"/>
  <c r="HL6" i="2"/>
  <c r="GX134" i="2"/>
  <c r="HY134" i="2" s="1"/>
  <c r="HR134" i="2"/>
  <c r="HT134" i="2"/>
  <c r="GX105" i="2"/>
  <c r="HY105" i="2" s="1"/>
  <c r="HU105" i="2"/>
  <c r="HS105" i="2"/>
  <c r="HT105" i="2"/>
  <c r="GX71" i="2"/>
  <c r="HY71" i="2" s="1"/>
  <c r="HU71" i="2"/>
  <c r="HR71" i="2"/>
  <c r="GX46" i="2"/>
  <c r="HY46" i="2" s="1"/>
  <c r="HR46" i="2"/>
  <c r="HT46" i="2"/>
  <c r="GX19" i="2"/>
  <c r="HY19" i="2" s="1"/>
  <c r="HR19" i="2"/>
  <c r="HS19" i="2"/>
  <c r="HU19" i="2"/>
  <c r="GX5" i="2"/>
  <c r="HY5" i="2" s="1"/>
  <c r="HS5" i="2"/>
  <c r="HU5" i="2"/>
  <c r="HT5" i="2"/>
  <c r="HR5" i="2"/>
  <c r="HS150" i="2"/>
  <c r="HS143" i="2"/>
  <c r="HT135" i="2"/>
  <c r="HR122" i="2"/>
  <c r="HT107" i="2"/>
  <c r="HR93" i="2"/>
  <c r="HT71" i="2"/>
  <c r="HS22" i="2"/>
  <c r="HU134" i="2"/>
  <c r="CS169" i="1"/>
  <c r="BG169" i="1"/>
  <c r="GX187" i="2"/>
  <c r="HY187" i="2" s="1"/>
  <c r="HR187" i="2"/>
  <c r="HS187" i="2"/>
  <c r="HU187" i="2"/>
  <c r="GX168" i="2"/>
  <c r="HY168" i="2" s="1"/>
  <c r="HR168" i="2"/>
  <c r="HU168" i="2"/>
  <c r="HS168" i="2"/>
  <c r="HT168" i="2"/>
  <c r="CG154" i="1"/>
  <c r="AU154" i="1"/>
  <c r="CM172" i="1"/>
  <c r="BA172" i="1"/>
  <c r="GX136" i="2"/>
  <c r="HY136" i="2" s="1"/>
  <c r="HR136" i="2"/>
  <c r="HU136" i="2"/>
  <c r="HS136" i="2"/>
  <c r="HT136" i="2"/>
  <c r="HK96" i="2"/>
  <c r="GX96" i="2"/>
  <c r="HY96" i="2" s="1"/>
  <c r="HR96" i="2"/>
  <c r="HU96" i="2"/>
  <c r="HS96" i="2"/>
  <c r="HT96" i="2"/>
  <c r="HF58" i="2"/>
  <c r="GX58" i="2"/>
  <c r="HY58" i="2" s="1"/>
  <c r="HT58" i="2"/>
  <c r="GX41" i="2"/>
  <c r="HY41" i="2" s="1"/>
  <c r="HU41" i="2"/>
  <c r="HS41" i="2"/>
  <c r="HT41" i="2"/>
  <c r="GX26" i="2"/>
  <c r="HY26" i="2" s="1"/>
  <c r="HT26" i="2"/>
  <c r="GX17" i="2"/>
  <c r="HY17" i="2" s="1"/>
  <c r="HU17" i="2"/>
  <c r="HS17" i="2"/>
  <c r="HT17" i="2"/>
  <c r="GX12" i="2"/>
  <c r="HY12" i="2" s="1"/>
  <c r="HR12" i="2"/>
  <c r="HU12" i="2"/>
  <c r="HS12" i="2"/>
  <c r="GX11" i="2"/>
  <c r="HY11" i="2" s="1"/>
  <c r="HR11" i="2"/>
  <c r="HS11" i="2"/>
  <c r="HU11" i="2"/>
  <c r="GX10" i="2"/>
  <c r="HY10" i="2" s="1"/>
  <c r="HT10" i="2"/>
  <c r="GX118" i="2"/>
  <c r="HY118" i="2" s="1"/>
  <c r="HR118" i="2"/>
  <c r="HT118" i="2"/>
  <c r="GX95" i="2"/>
  <c r="HY95" i="2" s="1"/>
  <c r="HU95" i="2"/>
  <c r="HR95" i="2"/>
  <c r="FZ190" i="1"/>
  <c r="KK190" i="1"/>
  <c r="FZ174" i="1"/>
  <c r="KK174" i="1"/>
  <c r="FZ158" i="1"/>
  <c r="KK158" i="1"/>
  <c r="FZ154" i="1"/>
  <c r="KK154" i="1"/>
  <c r="KK138" i="1"/>
  <c r="FZ130" i="1"/>
  <c r="KK130" i="1"/>
  <c r="FZ122" i="1"/>
  <c r="KK122" i="1"/>
  <c r="FZ102" i="1"/>
  <c r="KK102" i="1"/>
  <c r="FZ90" i="1"/>
  <c r="KK90" i="1"/>
  <c r="FZ74" i="1"/>
  <c r="KK74" i="1"/>
  <c r="FZ62" i="1"/>
  <c r="KK62" i="1"/>
  <c r="B46" i="1"/>
  <c r="FZ46" i="1"/>
  <c r="KK46" i="1"/>
  <c r="DD127" i="1"/>
  <c r="BR127" i="1"/>
  <c r="GX183" i="2"/>
  <c r="HY183" i="2" s="1"/>
  <c r="HU183" i="2"/>
  <c r="HR183" i="2"/>
  <c r="GX167" i="2"/>
  <c r="HY167" i="2" s="1"/>
  <c r="HU167" i="2"/>
  <c r="HR167" i="2"/>
  <c r="HT187" i="2"/>
  <c r="HU118" i="2"/>
  <c r="HU13" i="2"/>
  <c r="GX195" i="2"/>
  <c r="HY195" i="2" s="1"/>
  <c r="GX138" i="2"/>
  <c r="HY138" i="2" s="1"/>
  <c r="KZ138" i="1" s="1"/>
  <c r="HT138" i="2"/>
  <c r="GX82" i="2"/>
  <c r="HY82" i="2" s="1"/>
  <c r="HT82" i="2"/>
  <c r="GX43" i="2"/>
  <c r="HY43" i="2" s="1"/>
  <c r="HR43" i="2"/>
  <c r="HS43" i="2"/>
  <c r="HU43" i="2"/>
  <c r="GX40" i="2"/>
  <c r="HY40" i="2" s="1"/>
  <c r="HR40" i="2"/>
  <c r="HU40" i="2"/>
  <c r="HS40" i="2"/>
  <c r="HT40" i="2"/>
  <c r="GX36" i="2"/>
  <c r="HY36" i="2" s="1"/>
  <c r="HN36" i="2"/>
  <c r="HR36" i="2"/>
  <c r="HU36" i="2"/>
  <c r="HS36" i="2"/>
  <c r="GQ36" i="2"/>
  <c r="GH36" i="1" s="1"/>
  <c r="GZ36" i="2"/>
  <c r="GX23" i="2"/>
  <c r="HY23" i="2" s="1"/>
  <c r="HU23" i="2"/>
  <c r="HR23" i="2"/>
  <c r="GX14" i="2"/>
  <c r="HY14" i="2" s="1"/>
  <c r="KZ14" i="1" s="1"/>
  <c r="HR14" i="2"/>
  <c r="HT14" i="2"/>
  <c r="FY189" i="1"/>
  <c r="FZ189" i="1"/>
  <c r="FY177" i="1"/>
  <c r="FZ177" i="1"/>
  <c r="KK177" i="1"/>
  <c r="FZ161" i="1"/>
  <c r="KK161" i="1"/>
  <c r="C153" i="1"/>
  <c r="FZ153" i="1"/>
  <c r="KK153" i="1"/>
  <c r="FZ149" i="1"/>
  <c r="KK149" i="1"/>
  <c r="C141" i="1"/>
  <c r="FZ141" i="1"/>
  <c r="KK141" i="1"/>
  <c r="FZ121" i="1"/>
  <c r="KK121" i="1"/>
  <c r="FZ113" i="1"/>
  <c r="KK113" i="1"/>
  <c r="C97" i="1"/>
  <c r="KK97" i="1"/>
  <c r="KK85" i="1"/>
  <c r="FY77" i="1"/>
  <c r="FZ77" i="1"/>
  <c r="KK77" i="1"/>
  <c r="B57" i="1"/>
  <c r="FZ57" i="1"/>
  <c r="KK57" i="1"/>
  <c r="FZ49" i="1"/>
  <c r="KK49" i="1"/>
  <c r="FZ37" i="1"/>
  <c r="KK37" i="1"/>
  <c r="B33" i="1"/>
  <c r="FZ33" i="1"/>
  <c r="KK33" i="1"/>
  <c r="FZ29" i="1"/>
  <c r="KK29" i="1"/>
  <c r="B21" i="1"/>
  <c r="FZ21" i="1"/>
  <c r="FZ17" i="1"/>
  <c r="B9" i="1"/>
  <c r="FZ9" i="1"/>
  <c r="CL148" i="1"/>
  <c r="AZ148" i="1"/>
  <c r="GX152" i="2"/>
  <c r="HY152" i="2" s="1"/>
  <c r="HR152" i="2"/>
  <c r="HU152" i="2"/>
  <c r="HS152" i="2"/>
  <c r="HT152" i="2"/>
  <c r="GX145" i="2"/>
  <c r="HY145" i="2" s="1"/>
  <c r="HU145" i="2"/>
  <c r="HS145" i="2"/>
  <c r="HT145" i="2"/>
  <c r="GX141" i="2"/>
  <c r="HY141" i="2" s="1"/>
  <c r="KZ141" i="1" s="1"/>
  <c r="HS141" i="2"/>
  <c r="HT141" i="2"/>
  <c r="GX120" i="2"/>
  <c r="HY120" i="2" s="1"/>
  <c r="HR120" i="2"/>
  <c r="HU120" i="2"/>
  <c r="HS120" i="2"/>
  <c r="HT120" i="2"/>
  <c r="GX113" i="2"/>
  <c r="HY113" i="2" s="1"/>
  <c r="HU113" i="2"/>
  <c r="HS113" i="2"/>
  <c r="HT113" i="2"/>
  <c r="GX86" i="2"/>
  <c r="HY86" i="2" s="1"/>
  <c r="HR86" i="2"/>
  <c r="HT86" i="2"/>
  <c r="GX67" i="2"/>
  <c r="HY67" i="2" s="1"/>
  <c r="HR67" i="2"/>
  <c r="HS67" i="2"/>
  <c r="HU67" i="2"/>
  <c r="GX60" i="2"/>
  <c r="HY60" i="2" s="1"/>
  <c r="HR60" i="2"/>
  <c r="HU60" i="2"/>
  <c r="HS60" i="2"/>
  <c r="GX35" i="2"/>
  <c r="HY35" i="2" s="1"/>
  <c r="HR35" i="2"/>
  <c r="HS35" i="2"/>
  <c r="HU35" i="2"/>
  <c r="GX30" i="2"/>
  <c r="HY30" i="2" s="1"/>
  <c r="KZ30" i="1" s="1"/>
  <c r="HR30" i="2"/>
  <c r="HT30" i="2"/>
  <c r="GX21" i="2"/>
  <c r="HY21" i="2" s="1"/>
  <c r="KZ21" i="1" s="1"/>
  <c r="HS21" i="2"/>
  <c r="HT21" i="2"/>
  <c r="GX16" i="2"/>
  <c r="HY16" i="2" s="1"/>
  <c r="HR16" i="2"/>
  <c r="HU16" i="2"/>
  <c r="HS16" i="2"/>
  <c r="HT16" i="2"/>
  <c r="HA22" i="2"/>
  <c r="KP22" i="1" s="1"/>
  <c r="HM30" i="2"/>
  <c r="HK163" i="2"/>
  <c r="BK81" i="1"/>
  <c r="HU194" i="2"/>
  <c r="GX194" i="2"/>
  <c r="HY194" i="2" s="1"/>
  <c r="GX182" i="2"/>
  <c r="HY182" i="2" s="1"/>
  <c r="HR182" i="2"/>
  <c r="HT182" i="2"/>
  <c r="GX176" i="2"/>
  <c r="HY176" i="2" s="1"/>
  <c r="HR176" i="2"/>
  <c r="HU176" i="2"/>
  <c r="HS176" i="2"/>
  <c r="HT176" i="2"/>
  <c r="GX155" i="2"/>
  <c r="HY155" i="2" s="1"/>
  <c r="HR155" i="2"/>
  <c r="HS155" i="2"/>
  <c r="HU155" i="2"/>
  <c r="GX127" i="2"/>
  <c r="HY127" i="2" s="1"/>
  <c r="HU127" i="2"/>
  <c r="HR127" i="2"/>
  <c r="GX101" i="2"/>
  <c r="HY101" i="2" s="1"/>
  <c r="HS101" i="2"/>
  <c r="HT101" i="2"/>
  <c r="GX93" i="2"/>
  <c r="HY93" i="2" s="1"/>
  <c r="KZ93" i="1" s="1"/>
  <c r="HS93" i="2"/>
  <c r="HT93" i="2"/>
  <c r="GX81" i="2"/>
  <c r="HY81" i="2" s="1"/>
  <c r="HU81" i="2"/>
  <c r="HS81" i="2"/>
  <c r="HT81" i="2"/>
  <c r="GX74" i="2"/>
  <c r="HY74" i="2" s="1"/>
  <c r="KZ74" i="1" s="1"/>
  <c r="HT74" i="2"/>
  <c r="GX56" i="2"/>
  <c r="HY56" i="2" s="1"/>
  <c r="HR56" i="2"/>
  <c r="HU56" i="2"/>
  <c r="HS56" i="2"/>
  <c r="HT56" i="2"/>
  <c r="FY192" i="1"/>
  <c r="FZ192" i="1"/>
  <c r="KK192" i="1"/>
  <c r="B188" i="1"/>
  <c r="FZ188" i="1"/>
  <c r="KK188" i="1"/>
  <c r="FZ180" i="1"/>
  <c r="KK180" i="1"/>
  <c r="B180" i="1"/>
  <c r="FZ176" i="1"/>
  <c r="KK176" i="1"/>
  <c r="FZ172" i="1"/>
  <c r="KK172" i="1"/>
  <c r="FZ160" i="1"/>
  <c r="KK160" i="1"/>
  <c r="FZ148" i="1"/>
  <c r="KK148" i="1"/>
  <c r="FZ144" i="1"/>
  <c r="KK144" i="1"/>
  <c r="FZ136" i="1"/>
  <c r="KK136" i="1"/>
  <c r="FZ128" i="1"/>
  <c r="KK128" i="1"/>
  <c r="FY120" i="1"/>
  <c r="FZ120" i="1"/>
  <c r="KK120" i="1"/>
  <c r="FZ116" i="1"/>
  <c r="KK116" i="1"/>
  <c r="FZ108" i="1"/>
  <c r="KK108" i="1"/>
  <c r="FZ104" i="1"/>
  <c r="KK104" i="1"/>
  <c r="FZ96" i="1"/>
  <c r="KK96" i="1"/>
  <c r="FZ88" i="1"/>
  <c r="KK88" i="1"/>
  <c r="FZ80" i="1"/>
  <c r="KK80" i="1"/>
  <c r="FZ72" i="1"/>
  <c r="KK72" i="1"/>
  <c r="FZ64" i="1"/>
  <c r="KK64" i="1"/>
  <c r="B52" i="1"/>
  <c r="FZ52" i="1"/>
  <c r="KK52" i="1"/>
  <c r="B40" i="1"/>
  <c r="FZ40" i="1"/>
  <c r="KK40" i="1"/>
  <c r="FZ32" i="1"/>
  <c r="KK32" i="1"/>
  <c r="FZ24" i="1"/>
  <c r="KK24" i="1"/>
  <c r="FY8" i="1"/>
  <c r="FZ8" i="1"/>
  <c r="HS170" i="2"/>
  <c r="HS135" i="2"/>
  <c r="HT127" i="2"/>
  <c r="HT99" i="2"/>
  <c r="HS71" i="2"/>
  <c r="HT35" i="2"/>
  <c r="HR21" i="2"/>
  <c r="HS14" i="2"/>
  <c r="HU69" i="2"/>
  <c r="HU46" i="2"/>
  <c r="HU26" i="2"/>
  <c r="CH178" i="1"/>
  <c r="AV178" i="1"/>
  <c r="HT175" i="2"/>
  <c r="CJ165" i="1"/>
  <c r="AX165" i="1"/>
  <c r="GX115" i="2"/>
  <c r="HY115" i="2" s="1"/>
  <c r="HR115" i="2"/>
  <c r="HS115" i="2"/>
  <c r="HU115" i="2"/>
  <c r="GX92" i="2"/>
  <c r="HY92" i="2" s="1"/>
  <c r="HR92" i="2"/>
  <c r="HU92" i="2"/>
  <c r="HS92" i="2"/>
  <c r="GX49" i="2"/>
  <c r="HY49" i="2" s="1"/>
  <c r="HU49" i="2"/>
  <c r="HS49" i="2"/>
  <c r="HT49" i="2"/>
  <c r="HR33" i="2"/>
  <c r="HR26" i="2"/>
  <c r="GX139" i="2"/>
  <c r="HY139" i="2" s="1"/>
  <c r="HR139" i="2"/>
  <c r="HS139" i="2"/>
  <c r="HU139" i="2"/>
  <c r="GX103" i="2"/>
  <c r="HY103" i="2" s="1"/>
  <c r="HU103" i="2"/>
  <c r="HR103" i="2"/>
  <c r="HH88" i="2"/>
  <c r="GK88" i="1" s="1"/>
  <c r="GX88" i="2"/>
  <c r="HY88" i="2" s="1"/>
  <c r="HR88" i="2"/>
  <c r="HU88" i="2"/>
  <c r="HS88" i="2"/>
  <c r="HT88" i="2"/>
  <c r="GX64" i="2"/>
  <c r="HY64" i="2" s="1"/>
  <c r="HR64" i="2"/>
  <c r="HU64" i="2"/>
  <c r="HS64" i="2"/>
  <c r="HT64" i="2"/>
  <c r="GQ28" i="2"/>
  <c r="GH28" i="1" s="1"/>
  <c r="GX28" i="2"/>
  <c r="HY28" i="2" s="1"/>
  <c r="HR28" i="2"/>
  <c r="HU28" i="2"/>
  <c r="HS28" i="2"/>
  <c r="GS8" i="2"/>
  <c r="GX8" i="2"/>
  <c r="HY8" i="2" s="1"/>
  <c r="HR8" i="2"/>
  <c r="HU8" i="2"/>
  <c r="HS8" i="2"/>
  <c r="HT8" i="2"/>
  <c r="GX6" i="2"/>
  <c r="HY6" i="2" s="1"/>
  <c r="KZ6" i="1" s="1"/>
  <c r="HR6" i="2"/>
  <c r="HT6" i="2"/>
  <c r="FZ186" i="1"/>
  <c r="KK186" i="1"/>
  <c r="FZ166" i="1"/>
  <c r="KK166" i="1"/>
  <c r="KK146" i="1"/>
  <c r="FZ118" i="1"/>
  <c r="KK118" i="1"/>
  <c r="FZ98" i="1"/>
  <c r="KK98" i="1"/>
  <c r="FZ82" i="1"/>
  <c r="KK82" i="1"/>
  <c r="FZ66" i="1"/>
  <c r="KK66" i="1"/>
  <c r="FZ58" i="1"/>
  <c r="KK58" i="1"/>
  <c r="FZ50" i="1"/>
  <c r="KK50" i="1"/>
  <c r="FZ34" i="1"/>
  <c r="KK34" i="1"/>
  <c r="FZ30" i="1"/>
  <c r="KK30" i="1"/>
  <c r="FZ18" i="1"/>
  <c r="CM102" i="1"/>
  <c r="BA102" i="1"/>
  <c r="GX186" i="2"/>
  <c r="HY186" i="2" s="1"/>
  <c r="HT186" i="2"/>
  <c r="GX163" i="2"/>
  <c r="HY163" i="2" s="1"/>
  <c r="HR163" i="2"/>
  <c r="HS163" i="2"/>
  <c r="HU163" i="2"/>
  <c r="GQ163" i="2"/>
  <c r="GH163" i="1" s="1"/>
  <c r="CG40" i="1"/>
  <c r="AU40" i="1"/>
  <c r="HG187" i="2"/>
  <c r="GX180" i="2"/>
  <c r="HY180" i="2" s="1"/>
  <c r="HR180" i="2"/>
  <c r="HU180" i="2"/>
  <c r="HS180" i="2"/>
  <c r="GX90" i="2"/>
  <c r="HY90" i="2" s="1"/>
  <c r="KZ90" i="1" s="1"/>
  <c r="HT90" i="2"/>
  <c r="HF90" i="2"/>
  <c r="GX75" i="2"/>
  <c r="HY75" i="2" s="1"/>
  <c r="HG75" i="2"/>
  <c r="FH75" i="1" s="1"/>
  <c r="HK75" i="2"/>
  <c r="HR75" i="2"/>
  <c r="HO75" i="2"/>
  <c r="HS75" i="2"/>
  <c r="HU75" i="2"/>
  <c r="GX63" i="2"/>
  <c r="HY63" i="2" s="1"/>
  <c r="HU63" i="2"/>
  <c r="HE63" i="2"/>
  <c r="HI63" i="2"/>
  <c r="HR63" i="2"/>
  <c r="GX38" i="2"/>
  <c r="HY38" i="2" s="1"/>
  <c r="HR38" i="2"/>
  <c r="HT38" i="2"/>
  <c r="GX32" i="2"/>
  <c r="HY32" i="2" s="1"/>
  <c r="HR32" i="2"/>
  <c r="HU32" i="2"/>
  <c r="HS32" i="2"/>
  <c r="HT32" i="2"/>
  <c r="GX22" i="2"/>
  <c r="HY22" i="2" s="1"/>
  <c r="GR22" i="2"/>
  <c r="GI22" i="1" s="1"/>
  <c r="HR22" i="2"/>
  <c r="HT22" i="2"/>
  <c r="GX9" i="2"/>
  <c r="HY9" i="2" s="1"/>
  <c r="HU9" i="2"/>
  <c r="HS9" i="2"/>
  <c r="HT9" i="2"/>
  <c r="HK9" i="2"/>
  <c r="FZ181" i="1"/>
  <c r="KK181" i="1"/>
  <c r="FZ173" i="1"/>
  <c r="KK173" i="1"/>
  <c r="C157" i="1"/>
  <c r="FZ157" i="1"/>
  <c r="KK157" i="1"/>
  <c r="FZ137" i="1"/>
  <c r="KK137" i="1"/>
  <c r="FZ125" i="1"/>
  <c r="KK125" i="1"/>
  <c r="FZ117" i="1"/>
  <c r="KK117" i="1"/>
  <c r="FZ109" i="1"/>
  <c r="KK109" i="1"/>
  <c r="C93" i="1"/>
  <c r="FZ93" i="1"/>
  <c r="KK93" i="1"/>
  <c r="FY81" i="1"/>
  <c r="FZ81" i="1"/>
  <c r="KK81" i="1"/>
  <c r="C65" i="1"/>
  <c r="FZ65" i="1"/>
  <c r="KK65" i="1"/>
  <c r="B53" i="1"/>
  <c r="FZ53" i="1"/>
  <c r="KK53" i="1"/>
  <c r="FZ41" i="1"/>
  <c r="KK41" i="1"/>
  <c r="GX148" i="2"/>
  <c r="HY148" i="2" s="1"/>
  <c r="HR148" i="2"/>
  <c r="HU148" i="2"/>
  <c r="HS148" i="2"/>
  <c r="GX124" i="2"/>
  <c r="HY124" i="2" s="1"/>
  <c r="HR124" i="2"/>
  <c r="HU124" i="2"/>
  <c r="HS124" i="2"/>
  <c r="GX117" i="2"/>
  <c r="HY117" i="2" s="1"/>
  <c r="KZ117" i="1" s="1"/>
  <c r="HS117" i="2"/>
  <c r="HT117" i="2"/>
  <c r="GQ94" i="2"/>
  <c r="GH94" i="1" s="1"/>
  <c r="GX94" i="2"/>
  <c r="HY94" i="2" s="1"/>
  <c r="KZ94" i="1" s="1"/>
  <c r="HR94" i="2"/>
  <c r="HT94" i="2"/>
  <c r="GX78" i="2"/>
  <c r="HY78" i="2" s="1"/>
  <c r="HR78" i="2"/>
  <c r="HT78" i="2"/>
  <c r="GX65" i="2"/>
  <c r="HY65" i="2" s="1"/>
  <c r="HU65" i="2"/>
  <c r="HS65" i="2"/>
  <c r="HT65" i="2"/>
  <c r="GX48" i="2"/>
  <c r="HY48" i="2" s="1"/>
  <c r="HR48" i="2"/>
  <c r="HI48" i="2"/>
  <c r="HU48" i="2"/>
  <c r="HS48" i="2"/>
  <c r="HT48" i="2"/>
  <c r="GX191" i="2"/>
  <c r="HY191" i="2" s="1"/>
  <c r="HU191" i="2"/>
  <c r="HR191" i="2"/>
  <c r="GX169" i="2"/>
  <c r="HY169" i="2" s="1"/>
  <c r="GS169" i="2"/>
  <c r="HU169" i="2"/>
  <c r="HS169" i="2"/>
  <c r="HT169" i="2"/>
  <c r="GR169" i="2"/>
  <c r="GI169" i="1" s="1"/>
  <c r="GX162" i="2"/>
  <c r="HY162" i="2" s="1"/>
  <c r="HT162" i="2"/>
  <c r="GX130" i="2"/>
  <c r="HY130" i="2" s="1"/>
  <c r="HT130" i="2"/>
  <c r="GX109" i="2"/>
  <c r="HY109" i="2" s="1"/>
  <c r="HS109" i="2"/>
  <c r="HT109" i="2"/>
  <c r="GX97" i="2"/>
  <c r="HY97" i="2" s="1"/>
  <c r="HU97" i="2"/>
  <c r="HS97" i="2"/>
  <c r="HT97" i="2"/>
  <c r="GX53" i="2"/>
  <c r="HY53" i="2" s="1"/>
  <c r="KZ53" i="1" s="1"/>
  <c r="HS53" i="2"/>
  <c r="HT53" i="2"/>
  <c r="GX31" i="2"/>
  <c r="HY31" i="2" s="1"/>
  <c r="HU31" i="2"/>
  <c r="HR31" i="2"/>
  <c r="GX20" i="2"/>
  <c r="HY20" i="2" s="1"/>
  <c r="HR20" i="2"/>
  <c r="HU20" i="2"/>
  <c r="HS20" i="2"/>
  <c r="GX15" i="2"/>
  <c r="HY15" i="2" s="1"/>
  <c r="HU15" i="2"/>
  <c r="HR15" i="2"/>
  <c r="FZ196" i="1"/>
  <c r="KK196" i="1"/>
  <c r="FZ184" i="1"/>
  <c r="KK184" i="1"/>
  <c r="B184" i="1"/>
  <c r="FZ168" i="1"/>
  <c r="KK168" i="1"/>
  <c r="FZ164" i="1"/>
  <c r="KK164" i="1"/>
  <c r="C156" i="1"/>
  <c r="FZ156" i="1"/>
  <c r="KK156" i="1"/>
  <c r="C152" i="1"/>
  <c r="FZ152" i="1"/>
  <c r="KK152" i="1"/>
  <c r="FZ140" i="1"/>
  <c r="KK140" i="1"/>
  <c r="FZ132" i="1"/>
  <c r="KK132" i="1"/>
  <c r="FZ124" i="1"/>
  <c r="KK124" i="1"/>
  <c r="FZ112" i="1"/>
  <c r="KK112" i="1"/>
  <c r="FZ100" i="1"/>
  <c r="KK100" i="1"/>
  <c r="C92" i="1"/>
  <c r="FZ92" i="1"/>
  <c r="KK92" i="1"/>
  <c r="FZ84" i="1"/>
  <c r="KK84" i="1"/>
  <c r="FY84" i="1"/>
  <c r="FZ76" i="1"/>
  <c r="KK76" i="1"/>
  <c r="FY76" i="1"/>
  <c r="C68" i="1"/>
  <c r="FZ68" i="1"/>
  <c r="KK68" i="1"/>
  <c r="FZ60" i="1"/>
  <c r="KK60" i="1"/>
  <c r="FZ56" i="1"/>
  <c r="KK56" i="1"/>
  <c r="FZ48" i="1"/>
  <c r="KK48" i="1"/>
  <c r="FZ44" i="1"/>
  <c r="KK44" i="1"/>
  <c r="FZ36" i="1"/>
  <c r="KK36" i="1"/>
  <c r="FZ28" i="1"/>
  <c r="KK28" i="1"/>
  <c r="FZ20" i="1"/>
  <c r="KK20" i="1"/>
  <c r="B12" i="1"/>
  <c r="FZ12" i="1"/>
  <c r="GS36" i="2"/>
  <c r="HM82" i="2"/>
  <c r="HC163" i="2"/>
  <c r="KR163" i="1" s="1"/>
  <c r="HE38" i="2"/>
  <c r="GX179" i="2"/>
  <c r="HY179" i="2" s="1"/>
  <c r="HR179" i="2"/>
  <c r="HS179" i="2"/>
  <c r="HU179" i="2"/>
  <c r="HN179" i="2"/>
  <c r="GX172" i="2"/>
  <c r="HY172" i="2" s="1"/>
  <c r="HR172" i="2"/>
  <c r="HU172" i="2"/>
  <c r="HS172" i="2"/>
  <c r="GX165" i="2"/>
  <c r="HY165" i="2" s="1"/>
  <c r="KZ165" i="1" s="1"/>
  <c r="HS165" i="2"/>
  <c r="HT165" i="2"/>
  <c r="GX161" i="2"/>
  <c r="HY161" i="2" s="1"/>
  <c r="GZ161" i="2"/>
  <c r="GJ161" i="1" s="1"/>
  <c r="HU161" i="2"/>
  <c r="HS161" i="2"/>
  <c r="HT161" i="2"/>
  <c r="GX158" i="2"/>
  <c r="HY158" i="2" s="1"/>
  <c r="KZ158" i="1" s="1"/>
  <c r="HR158" i="2"/>
  <c r="HT158" i="2"/>
  <c r="HS191" i="2"/>
  <c r="HT183" i="2"/>
  <c r="HR177" i="2"/>
  <c r="HR170" i="2"/>
  <c r="HS162" i="2"/>
  <c r="HT155" i="2"/>
  <c r="HT148" i="2"/>
  <c r="HR141" i="2"/>
  <c r="HS134" i="2"/>
  <c r="HS127" i="2"/>
  <c r="HR113" i="2"/>
  <c r="HT91" i="2"/>
  <c r="HT84" i="2"/>
  <c r="HS63" i="2"/>
  <c r="HT55" i="2"/>
  <c r="HR49" i="2"/>
  <c r="HT27" i="2"/>
  <c r="HT20" i="2"/>
  <c r="HR13" i="2"/>
  <c r="HS6" i="2"/>
  <c r="HU150" i="2"/>
  <c r="HU130" i="2"/>
  <c r="HU109" i="2"/>
  <c r="HU86" i="2"/>
  <c r="HU22" i="2"/>
  <c r="CR173" i="1"/>
  <c r="BF173" i="1"/>
  <c r="GX188" i="2"/>
  <c r="HY188" i="2" s="1"/>
  <c r="GX173" i="2"/>
  <c r="HY173" i="2" s="1"/>
  <c r="HH83" i="2"/>
  <c r="GK83" i="1" s="1"/>
  <c r="GX83" i="2"/>
  <c r="HY83" i="2" s="1"/>
  <c r="HS188" i="2"/>
  <c r="HT185" i="2"/>
  <c r="HS164" i="2"/>
  <c r="HR159" i="2"/>
  <c r="HS156" i="2"/>
  <c r="HT153" i="2"/>
  <c r="HR151" i="2"/>
  <c r="HS140" i="2"/>
  <c r="HT137" i="2"/>
  <c r="HT129" i="2"/>
  <c r="HT121" i="2"/>
  <c r="HR119" i="2"/>
  <c r="HS116" i="2"/>
  <c r="HS108" i="2"/>
  <c r="HS100" i="2"/>
  <c r="HT89" i="2"/>
  <c r="HR87" i="2"/>
  <c r="HR79" i="2"/>
  <c r="HT73" i="2"/>
  <c r="HT57" i="2"/>
  <c r="HS52" i="2"/>
  <c r="HR39" i="2"/>
  <c r="HT25" i="2"/>
  <c r="HR7" i="2"/>
  <c r="HU188" i="2"/>
  <c r="HU164" i="2"/>
  <c r="KZ164" i="1" s="1"/>
  <c r="HU156" i="2"/>
  <c r="KZ156" i="1" s="1"/>
  <c r="HU140" i="2"/>
  <c r="KZ140" i="1" s="1"/>
  <c r="HU116" i="2"/>
  <c r="KZ116" i="1" s="1"/>
  <c r="HU108" i="2"/>
  <c r="KZ108" i="1" s="1"/>
  <c r="HU100" i="2"/>
  <c r="KZ100" i="1" s="1"/>
  <c r="HU52" i="2"/>
  <c r="HT190" i="2"/>
  <c r="HR188" i="2"/>
  <c r="HS185" i="2"/>
  <c r="HT174" i="2"/>
  <c r="HT166" i="2"/>
  <c r="HR164" i="2"/>
  <c r="HR156" i="2"/>
  <c r="HS153" i="2"/>
  <c r="HT142" i="2"/>
  <c r="HR140" i="2"/>
  <c r="HS137" i="2"/>
  <c r="HS129" i="2"/>
  <c r="HT126" i="2"/>
  <c r="HS121" i="2"/>
  <c r="HR116" i="2"/>
  <c r="HT110" i="2"/>
  <c r="HR108" i="2"/>
  <c r="HR100" i="2"/>
  <c r="HS89" i="2"/>
  <c r="HS73" i="2"/>
  <c r="HT70" i="2"/>
  <c r="HT62" i="2"/>
  <c r="HS57" i="2"/>
  <c r="HT54" i="2"/>
  <c r="HS25" i="2"/>
  <c r="HU171" i="2"/>
  <c r="KZ171" i="1" s="1"/>
  <c r="HU147" i="2"/>
  <c r="KZ147" i="1" s="1"/>
  <c r="HU131" i="2"/>
  <c r="KZ131" i="1" s="1"/>
  <c r="HU123" i="2"/>
  <c r="KZ123" i="1" s="1"/>
  <c r="HU83" i="2"/>
  <c r="HU59" i="2"/>
  <c r="KZ59" i="1" s="1"/>
  <c r="HR190" i="2"/>
  <c r="HR174" i="2"/>
  <c r="HS171" i="2"/>
  <c r="HR166" i="2"/>
  <c r="HS147" i="2"/>
  <c r="HT144" i="2"/>
  <c r="HR142" i="2"/>
  <c r="HS131" i="2"/>
  <c r="HT128" i="2"/>
  <c r="HR126" i="2"/>
  <c r="HS123" i="2"/>
  <c r="HT112" i="2"/>
  <c r="HR110" i="2"/>
  <c r="HS83" i="2"/>
  <c r="HT72" i="2"/>
  <c r="HR70" i="2"/>
  <c r="HS59" i="2"/>
  <c r="HR54" i="2"/>
  <c r="HT24" i="2"/>
  <c r="HU185" i="2"/>
  <c r="KZ185" i="1" s="1"/>
  <c r="HU153" i="2"/>
  <c r="KZ153" i="1" s="1"/>
  <c r="HU137" i="2"/>
  <c r="KZ137" i="1" s="1"/>
  <c r="HU129" i="2"/>
  <c r="KZ129" i="1" s="1"/>
  <c r="HU121" i="2"/>
  <c r="KZ121" i="1" s="1"/>
  <c r="HU89" i="2"/>
  <c r="KZ89" i="1" s="1"/>
  <c r="HU73" i="2"/>
  <c r="KZ73" i="1" s="1"/>
  <c r="HU57" i="2"/>
  <c r="KZ57" i="1" s="1"/>
  <c r="HU25" i="2"/>
  <c r="KZ25" i="1" s="1"/>
  <c r="GS185" i="2"/>
  <c r="HM173" i="2"/>
  <c r="GX196" i="2"/>
  <c r="HY196" i="2" s="1"/>
  <c r="HG193" i="2"/>
  <c r="GX193" i="2"/>
  <c r="HY193" i="2" s="1"/>
  <c r="GX178" i="2"/>
  <c r="HY178" i="2" s="1"/>
  <c r="GX104" i="2"/>
  <c r="HY104" i="2" s="1"/>
  <c r="HA34" i="2"/>
  <c r="KP34" i="1" s="1"/>
  <c r="GX34" i="2"/>
  <c r="HY34" i="2" s="1"/>
  <c r="KZ34" i="1" s="1"/>
  <c r="HT173" i="2"/>
  <c r="HR171" i="2"/>
  <c r="HT149" i="2"/>
  <c r="HR147" i="2"/>
  <c r="HS144" i="2"/>
  <c r="HT133" i="2"/>
  <c r="HR131" i="2"/>
  <c r="HS128" i="2"/>
  <c r="HT125" i="2"/>
  <c r="HR123" i="2"/>
  <c r="HS112" i="2"/>
  <c r="HS104" i="2"/>
  <c r="HT85" i="2"/>
  <c r="HR83" i="2"/>
  <c r="HT77" i="2"/>
  <c r="HS72" i="2"/>
  <c r="HT61" i="2"/>
  <c r="HR59" i="2"/>
  <c r="HT45" i="2"/>
  <c r="HT29" i="2"/>
  <c r="HS24" i="2"/>
  <c r="HU144" i="2"/>
  <c r="KZ144" i="1" s="1"/>
  <c r="HU128" i="2"/>
  <c r="KZ128" i="1" s="1"/>
  <c r="HU112" i="2"/>
  <c r="KZ112" i="1" s="1"/>
  <c r="HU104" i="2"/>
  <c r="HU72" i="2"/>
  <c r="KZ72" i="1" s="1"/>
  <c r="HU24" i="2"/>
  <c r="KZ24" i="1" s="1"/>
  <c r="GX157" i="2"/>
  <c r="HY157" i="2" s="1"/>
  <c r="GX154" i="2"/>
  <c r="HY154" i="2" s="1"/>
  <c r="GX62" i="2"/>
  <c r="HY62" i="2" s="1"/>
  <c r="GX52" i="2"/>
  <c r="HY52" i="2" s="1"/>
  <c r="GX42" i="2"/>
  <c r="HY42" i="2" s="1"/>
  <c r="GX37" i="2"/>
  <c r="HY37" i="2" s="1"/>
  <c r="FZ195" i="1"/>
  <c r="KK195" i="1"/>
  <c r="FZ191" i="1"/>
  <c r="KK191" i="1"/>
  <c r="FZ187" i="1"/>
  <c r="KK187" i="1"/>
  <c r="FZ183" i="1"/>
  <c r="KK183" i="1"/>
  <c r="KK179" i="1"/>
  <c r="C175" i="1"/>
  <c r="FZ175" i="1"/>
  <c r="KK175" i="1"/>
  <c r="FY171" i="1"/>
  <c r="FZ171" i="1"/>
  <c r="KK171" i="1"/>
  <c r="FZ167" i="1"/>
  <c r="KK167" i="1"/>
  <c r="FZ163" i="1"/>
  <c r="KK163" i="1"/>
  <c r="FZ159" i="1"/>
  <c r="KK159" i="1"/>
  <c r="FZ155" i="1"/>
  <c r="KK155" i="1"/>
  <c r="FZ151" i="1"/>
  <c r="KK151" i="1"/>
  <c r="FZ147" i="1"/>
  <c r="KK147" i="1"/>
  <c r="FZ143" i="1"/>
  <c r="KK143" i="1"/>
  <c r="FZ139" i="1"/>
  <c r="KK139" i="1"/>
  <c r="FZ135" i="1"/>
  <c r="KK135" i="1"/>
  <c r="FZ131" i="1"/>
  <c r="KK131" i="1"/>
  <c r="FZ127" i="1"/>
  <c r="KK127" i="1"/>
  <c r="FZ123" i="1"/>
  <c r="KK123" i="1"/>
  <c r="FZ119" i="1"/>
  <c r="KK119" i="1"/>
  <c r="FZ115" i="1"/>
  <c r="KK115" i="1"/>
  <c r="FZ111" i="1"/>
  <c r="KK111" i="1"/>
  <c r="KK107" i="1"/>
  <c r="FZ103" i="1"/>
  <c r="KK103" i="1"/>
  <c r="FZ99" i="1"/>
  <c r="KK99" i="1"/>
  <c r="FZ95" i="1"/>
  <c r="KK95" i="1"/>
  <c r="FZ91" i="1"/>
  <c r="KK91" i="1"/>
  <c r="FZ87" i="1"/>
  <c r="KK87" i="1"/>
  <c r="C83" i="1"/>
  <c r="FZ83" i="1"/>
  <c r="KK83" i="1"/>
  <c r="FZ79" i="1"/>
  <c r="KK79" i="1"/>
  <c r="FZ75" i="1"/>
  <c r="KK75" i="1"/>
  <c r="FZ71" i="1"/>
  <c r="KK71" i="1"/>
  <c r="FZ67" i="1"/>
  <c r="KK67" i="1"/>
  <c r="FZ63" i="1"/>
  <c r="KK63" i="1"/>
  <c r="FZ59" i="1"/>
  <c r="KK59" i="1"/>
  <c r="FZ55" i="1"/>
  <c r="KK55" i="1"/>
  <c r="FZ51" i="1"/>
  <c r="KK51" i="1"/>
  <c r="FZ47" i="1"/>
  <c r="KK47" i="1"/>
  <c r="FZ43" i="1"/>
  <c r="KK43" i="1"/>
  <c r="FZ39" i="1"/>
  <c r="KK39" i="1"/>
  <c r="FZ35" i="1"/>
  <c r="KK35" i="1"/>
  <c r="FZ31" i="1"/>
  <c r="KK31" i="1"/>
  <c r="FZ27" i="1"/>
  <c r="KK27" i="1"/>
  <c r="FZ23" i="1"/>
  <c r="KK23" i="1"/>
  <c r="KK19" i="1"/>
  <c r="FZ19" i="1"/>
  <c r="FZ15" i="1"/>
  <c r="FZ11" i="1"/>
  <c r="FZ7" i="1"/>
  <c r="HT178" i="2"/>
  <c r="HS173" i="2"/>
  <c r="HS157" i="2"/>
  <c r="HT154" i="2"/>
  <c r="HS149" i="2"/>
  <c r="HR144" i="2"/>
  <c r="HS133" i="2"/>
  <c r="HR128" i="2"/>
  <c r="HS125" i="2"/>
  <c r="HT114" i="2"/>
  <c r="HR112" i="2"/>
  <c r="HT106" i="2"/>
  <c r="HR104" i="2"/>
  <c r="HT98" i="2"/>
  <c r="HS85" i="2"/>
  <c r="HS77" i="2"/>
  <c r="HR72" i="2"/>
  <c r="HT66" i="2"/>
  <c r="HS61" i="2"/>
  <c r="HT50" i="2"/>
  <c r="HS45" i="2"/>
  <c r="HT42" i="2"/>
  <c r="HS37" i="2"/>
  <c r="HT34" i="2"/>
  <c r="HS29" i="2"/>
  <c r="HR24" i="2"/>
  <c r="HT18" i="2"/>
  <c r="HU159" i="2"/>
  <c r="KZ159" i="1" s="1"/>
  <c r="HU151" i="2"/>
  <c r="KZ151" i="1" s="1"/>
  <c r="HU119" i="2"/>
  <c r="KZ119" i="1" s="1"/>
  <c r="HU87" i="2"/>
  <c r="KZ87" i="1" s="1"/>
  <c r="HU79" i="2"/>
  <c r="KZ79" i="1" s="1"/>
  <c r="HU39" i="2"/>
  <c r="KZ39" i="1" s="1"/>
  <c r="HU7" i="2"/>
  <c r="KZ7" i="1" s="1"/>
  <c r="GV36" i="2"/>
  <c r="HW36" i="2" s="1"/>
  <c r="GU74" i="2"/>
  <c r="HV74" i="2" s="1"/>
  <c r="GW7" i="2"/>
  <c r="HX7" i="2" s="1"/>
  <c r="GW38" i="2"/>
  <c r="HX38" i="2" s="1"/>
  <c r="GU36" i="2"/>
  <c r="HV36" i="2" s="1"/>
  <c r="GV152" i="2"/>
  <c r="HW152" i="2" s="1"/>
  <c r="GU75" i="2"/>
  <c r="HV75" i="2" s="1"/>
  <c r="GV14" i="2"/>
  <c r="HW14" i="2" s="1"/>
  <c r="GV148" i="2"/>
  <c r="HW148" i="2" s="1"/>
  <c r="GU10" i="2"/>
  <c r="HV10" i="2" s="1"/>
  <c r="KW10" i="1" s="1"/>
  <c r="HR195" i="2"/>
  <c r="HS192" i="2"/>
  <c r="HT194" i="2"/>
  <c r="HR192" i="2"/>
  <c r="HU196" i="2"/>
  <c r="HS194" i="2"/>
  <c r="HU195" i="2"/>
  <c r="HT196" i="2"/>
  <c r="HR194" i="2"/>
  <c r="HU193" i="2"/>
  <c r="HR196" i="2"/>
  <c r="HS193" i="2"/>
  <c r="HU192" i="2"/>
  <c r="HT195" i="2"/>
  <c r="HR193" i="2"/>
  <c r="HS196" i="2"/>
  <c r="HT193" i="2"/>
  <c r="GW193" i="2"/>
  <c r="HX193" i="2" s="1"/>
  <c r="HS195" i="2"/>
  <c r="HT192" i="2"/>
  <c r="HD185" i="2"/>
  <c r="HN163" i="2"/>
  <c r="HB132" i="2"/>
  <c r="KQ132" i="1" s="1"/>
  <c r="C190" i="1"/>
  <c r="GS28" i="2"/>
  <c r="GV163" i="2"/>
  <c r="HW163" i="2" s="1"/>
  <c r="HN185" i="2"/>
  <c r="HB179" i="2"/>
  <c r="HC169" i="2"/>
  <c r="HN169" i="2"/>
  <c r="FL169" i="1" s="1"/>
  <c r="GQ102" i="2"/>
  <c r="GH102" i="1" s="1"/>
  <c r="HB36" i="2"/>
  <c r="KQ36" i="1" s="1"/>
  <c r="HN14" i="2"/>
  <c r="HF14" i="2"/>
  <c r="B170" i="1"/>
  <c r="HA63" i="2"/>
  <c r="KP63" i="1" s="1"/>
  <c r="GU63" i="2"/>
  <c r="HV63" i="2" s="1"/>
  <c r="GA75" i="1"/>
  <c r="HH36" i="2"/>
  <c r="GK36" i="1" s="1"/>
  <c r="GU68" i="2"/>
  <c r="HD179" i="2"/>
  <c r="HD138" i="2"/>
  <c r="GS43" i="2"/>
  <c r="HF185" i="2"/>
  <c r="HK169" i="2"/>
  <c r="HM36" i="2"/>
  <c r="GR173" i="2"/>
  <c r="GI173" i="1" s="1"/>
  <c r="HJ88" i="2"/>
  <c r="HO95" i="2"/>
  <c r="GV185" i="2"/>
  <c r="HW185" i="2" s="1"/>
  <c r="HM88" i="2"/>
  <c r="HJ171" i="2"/>
  <c r="B176" i="1"/>
  <c r="HJ119" i="2"/>
  <c r="HE177" i="2"/>
  <c r="GS177" i="2"/>
  <c r="GR177" i="2"/>
  <c r="GI177" i="1" s="1"/>
  <c r="GU170" i="2"/>
  <c r="HV170" i="2" s="1"/>
  <c r="HL167" i="2"/>
  <c r="HI122" i="2"/>
  <c r="HL10" i="2"/>
  <c r="HD10" i="2"/>
  <c r="HG185" i="2"/>
  <c r="HH185" i="2"/>
  <c r="GZ185" i="2"/>
  <c r="GJ185" i="1" s="1"/>
  <c r="GW185" i="2"/>
  <c r="HX185" i="2" s="1"/>
  <c r="HO185" i="2"/>
  <c r="HL185" i="2"/>
  <c r="GV146" i="2"/>
  <c r="HW146" i="2" s="1"/>
  <c r="GR91" i="2"/>
  <c r="GI91" i="1" s="1"/>
  <c r="HL76" i="2"/>
  <c r="HJ76" i="2"/>
  <c r="GU28" i="2"/>
  <c r="GZ8" i="2"/>
  <c r="GJ8" i="1" s="1"/>
  <c r="HN6" i="2"/>
  <c r="GR51" i="2"/>
  <c r="GI51" i="1" s="1"/>
  <c r="HI44" i="2"/>
  <c r="FY186" i="1"/>
  <c r="GW13" i="2"/>
  <c r="HX13" i="2" s="1"/>
  <c r="HA170" i="2"/>
  <c r="HD51" i="2"/>
  <c r="GR132" i="2"/>
  <c r="GI132" i="1" s="1"/>
  <c r="HB185" i="2"/>
  <c r="HH8" i="2"/>
  <c r="GK8" i="1" s="1"/>
  <c r="HC173" i="2"/>
  <c r="HA173" i="2"/>
  <c r="KP173" i="1" s="1"/>
  <c r="GW173" i="2"/>
  <c r="HX173" i="2" s="1"/>
  <c r="HE173" i="2"/>
  <c r="HK173" i="2"/>
  <c r="GU173" i="2"/>
  <c r="HV173" i="2" s="1"/>
  <c r="HJ111" i="2"/>
  <c r="HN111" i="2"/>
  <c r="FY190" i="1"/>
  <c r="B182" i="1"/>
  <c r="HH51" i="2"/>
  <c r="GK51" i="1" s="1"/>
  <c r="B186" i="1"/>
  <c r="HD139" i="2"/>
  <c r="B126" i="1"/>
  <c r="GQ188" i="2"/>
  <c r="GH188" i="1" s="1"/>
  <c r="HD163" i="2"/>
  <c r="HF163" i="2"/>
  <c r="HJ163" i="2"/>
  <c r="HO163" i="2"/>
  <c r="HB163" i="2"/>
  <c r="KQ163" i="1" s="1"/>
  <c r="HE163" i="2"/>
  <c r="HO88" i="2"/>
  <c r="HD88" i="2"/>
  <c r="HB88" i="2"/>
  <c r="GS88" i="2"/>
  <c r="GV88" i="2"/>
  <c r="HW88" i="2" s="1"/>
  <c r="GQ88" i="2"/>
  <c r="GH88" i="1" s="1"/>
  <c r="GS51" i="2"/>
  <c r="GZ51" i="2"/>
  <c r="GJ51" i="1" s="1"/>
  <c r="HC44" i="2"/>
  <c r="HE185" i="2"/>
  <c r="EU96" i="1"/>
  <c r="GZ173" i="2"/>
  <c r="GJ173" i="1" s="1"/>
  <c r="HF88" i="2"/>
  <c r="GZ179" i="2"/>
  <c r="GQ169" i="2"/>
  <c r="GH169" i="1" s="1"/>
  <c r="HL102" i="2"/>
  <c r="HK193" i="2"/>
  <c r="HG101" i="2"/>
  <c r="HL40" i="2"/>
  <c r="C117" i="1"/>
  <c r="HJ68" i="2"/>
  <c r="HF68" i="2"/>
  <c r="HA36" i="2"/>
  <c r="KP36" i="1" s="1"/>
  <c r="HM32" i="2"/>
  <c r="HF32" i="2"/>
  <c r="GR14" i="2"/>
  <c r="GI14" i="1" s="1"/>
  <c r="HF36" i="2"/>
  <c r="HG23" i="2"/>
  <c r="FY196" i="1"/>
  <c r="HM68" i="2"/>
  <c r="HO31" i="2"/>
  <c r="HL137" i="2"/>
  <c r="GZ70" i="2"/>
  <c r="GJ70" i="1" s="1"/>
  <c r="HE50" i="2"/>
  <c r="GU50" i="2"/>
  <c r="HV50" i="2" s="1"/>
  <c r="HC50" i="2"/>
  <c r="HG50" i="2"/>
  <c r="HK50" i="2"/>
  <c r="HI50" i="2"/>
  <c r="GW50" i="2"/>
  <c r="HX50" i="2" s="1"/>
  <c r="GR50" i="2"/>
  <c r="GI50" i="1" s="1"/>
  <c r="HO50" i="2"/>
  <c r="HM50" i="2"/>
  <c r="HC29" i="2"/>
  <c r="KR29" i="1" s="1"/>
  <c r="HK85" i="2"/>
  <c r="HC85" i="2"/>
  <c r="GQ85" i="2"/>
  <c r="GH85" i="1" s="1"/>
  <c r="HK151" i="2"/>
  <c r="HD112" i="2"/>
  <c r="HK89" i="2"/>
  <c r="GU89" i="2"/>
  <c r="HV89" i="2" s="1"/>
  <c r="HO89" i="2"/>
  <c r="GW89" i="2"/>
  <c r="HX89" i="2" s="1"/>
  <c r="HC89" i="2"/>
  <c r="GA89" i="1" s="1"/>
  <c r="HI89" i="2"/>
  <c r="HA89" i="2"/>
  <c r="KP89" i="1" s="1"/>
  <c r="HE89" i="2"/>
  <c r="HM89" i="2"/>
  <c r="GR89" i="2"/>
  <c r="GI89" i="1" s="1"/>
  <c r="HC34" i="2"/>
  <c r="KR34" i="1" s="1"/>
  <c r="HO34" i="2"/>
  <c r="HK34" i="2"/>
  <c r="HG34" i="2"/>
  <c r="HI34" i="2"/>
  <c r="GW34" i="2"/>
  <c r="HX34" i="2" s="1"/>
  <c r="GR34" i="2"/>
  <c r="GI34" i="1" s="1"/>
  <c r="HO25" i="2"/>
  <c r="HC174" i="2"/>
  <c r="GA174" i="1" s="1"/>
  <c r="GW174" i="2"/>
  <c r="HX174" i="2" s="1"/>
  <c r="HG174" i="2"/>
  <c r="HO174" i="2"/>
  <c r="HN104" i="2"/>
  <c r="HF104" i="2"/>
  <c r="GV104" i="2"/>
  <c r="HW104" i="2" s="1"/>
  <c r="HK77" i="2"/>
  <c r="GU77" i="2"/>
  <c r="HV77" i="2" s="1"/>
  <c r="GQ189" i="2"/>
  <c r="GH189" i="1" s="1"/>
  <c r="HJ189" i="2"/>
  <c r="HL189" i="2"/>
  <c r="GU189" i="2"/>
  <c r="HV189" i="2" s="1"/>
  <c r="HD189" i="2"/>
  <c r="HC189" i="2"/>
  <c r="GR189" i="2"/>
  <c r="GI189" i="1" s="1"/>
  <c r="HO189" i="2"/>
  <c r="HK189" i="2"/>
  <c r="HG189" i="2"/>
  <c r="HM189" i="2"/>
  <c r="HI189" i="2"/>
  <c r="GW189" i="2"/>
  <c r="HX189" i="2" s="1"/>
  <c r="HH189" i="2"/>
  <c r="HA189" i="2"/>
  <c r="KP189" i="1" s="1"/>
  <c r="GV164" i="2"/>
  <c r="HW164" i="2" s="1"/>
  <c r="HN164" i="2"/>
  <c r="HO164" i="2"/>
  <c r="GQ164" i="2"/>
  <c r="GH164" i="1" s="1"/>
  <c r="HK164" i="2"/>
  <c r="HG164" i="2"/>
  <c r="GR147" i="2"/>
  <c r="GI147" i="1" s="1"/>
  <c r="GS147" i="2"/>
  <c r="HN147" i="2"/>
  <c r="HC147" i="2"/>
  <c r="KR147" i="1" s="1"/>
  <c r="HJ147" i="2"/>
  <c r="HB147" i="2"/>
  <c r="KQ147" i="1" s="1"/>
  <c r="GV147" i="2"/>
  <c r="HW147" i="2" s="1"/>
  <c r="GQ147" i="2"/>
  <c r="GH147" i="1" s="1"/>
  <c r="HD147" i="2"/>
  <c r="HL147" i="2"/>
  <c r="HB73" i="2"/>
  <c r="KQ73" i="1" s="1"/>
  <c r="HF73" i="2"/>
  <c r="HE73" i="2"/>
  <c r="HC73" i="2"/>
  <c r="GA73" i="1" s="1"/>
  <c r="HK73" i="2"/>
  <c r="HO73" i="2"/>
  <c r="GU73" i="2"/>
  <c r="HV73" i="2" s="1"/>
  <c r="HG73" i="2"/>
  <c r="GW73" i="2"/>
  <c r="HX73" i="2" s="1"/>
  <c r="GV42" i="2"/>
  <c r="HW42" i="2" s="1"/>
  <c r="HD42" i="2"/>
  <c r="HF42" i="2"/>
  <c r="GR42" i="2"/>
  <c r="GI42" i="1" s="1"/>
  <c r="GW42" i="2"/>
  <c r="HX42" i="2" s="1"/>
  <c r="HB42" i="2"/>
  <c r="KQ42" i="1" s="1"/>
  <c r="GQ42" i="2"/>
  <c r="GH42" i="1" s="1"/>
  <c r="HH42" i="2"/>
  <c r="GK42" i="1" s="1"/>
  <c r="HL42" i="2"/>
  <c r="HN42" i="2"/>
  <c r="HC42" i="2"/>
  <c r="GU42" i="2"/>
  <c r="HV42" i="2" s="1"/>
  <c r="KW42" i="1" s="1"/>
  <c r="HM42" i="2"/>
  <c r="HG42" i="2"/>
  <c r="HA42" i="2"/>
  <c r="KP42" i="1" s="1"/>
  <c r="HO42" i="2"/>
  <c r="HJ24" i="2"/>
  <c r="HF24" i="2"/>
  <c r="HL24" i="2"/>
  <c r="HD24" i="2"/>
  <c r="GS24" i="2"/>
  <c r="GR24" i="2"/>
  <c r="GI24" i="1" s="1"/>
  <c r="HN24" i="2"/>
  <c r="HB24" i="2"/>
  <c r="GZ24" i="2"/>
  <c r="GJ24" i="1" s="1"/>
  <c r="GV24" i="2"/>
  <c r="HW24" i="2" s="1"/>
  <c r="GW24" i="2"/>
  <c r="HX24" i="2" s="1"/>
  <c r="HA24" i="2"/>
  <c r="KP24" i="1" s="1"/>
  <c r="HE24" i="2"/>
  <c r="GU24" i="2"/>
  <c r="HV24" i="2" s="1"/>
  <c r="HK24" i="2"/>
  <c r="HC24" i="2"/>
  <c r="HO24" i="2"/>
  <c r="C179" i="1"/>
  <c r="B155" i="1"/>
  <c r="FY115" i="1"/>
  <c r="B95" i="1"/>
  <c r="C95" i="1"/>
  <c r="B71" i="1"/>
  <c r="C71" i="1"/>
  <c r="B51" i="1"/>
  <c r="FY39" i="1"/>
  <c r="B39" i="1"/>
  <c r="B27" i="1"/>
  <c r="FY11" i="1"/>
  <c r="B11" i="1"/>
  <c r="B7" i="1"/>
  <c r="HM195" i="2"/>
  <c r="GQ195" i="2"/>
  <c r="GH195" i="1" s="1"/>
  <c r="HK195" i="2"/>
  <c r="GW195" i="2"/>
  <c r="HX195" i="2" s="1"/>
  <c r="HO195" i="2"/>
  <c r="FM195" i="1" s="1"/>
  <c r="GS195" i="2"/>
  <c r="GR195" i="2"/>
  <c r="GI195" i="1" s="1"/>
  <c r="HC195" i="2"/>
  <c r="KR195" i="1" s="1"/>
  <c r="HE195" i="2"/>
  <c r="GU150" i="2"/>
  <c r="HV150" i="2" s="1"/>
  <c r="GS150" i="2"/>
  <c r="HD150" i="2"/>
  <c r="HH150" i="2"/>
  <c r="GK150" i="1" s="1"/>
  <c r="HL150" i="2"/>
  <c r="HM107" i="2"/>
  <c r="HI107" i="2"/>
  <c r="HJ107" i="2"/>
  <c r="HO107" i="2"/>
  <c r="HB107" i="2"/>
  <c r="GW107" i="2"/>
  <c r="HX107" i="2" s="1"/>
  <c r="GV107" i="2"/>
  <c r="HW107" i="2" s="1"/>
  <c r="HK107" i="2"/>
  <c r="HC107" i="2"/>
  <c r="GA107" i="1" s="1"/>
  <c r="HN107" i="2"/>
  <c r="HF107" i="2"/>
  <c r="GQ107" i="2"/>
  <c r="GH107" i="1" s="1"/>
  <c r="HE80" i="2"/>
  <c r="HM80" i="2"/>
  <c r="GU80" i="2"/>
  <c r="HV80" i="2" s="1"/>
  <c r="HI80" i="2"/>
  <c r="HL80" i="2"/>
  <c r="HH80" i="2"/>
  <c r="GS80" i="2"/>
  <c r="GQ80" i="2"/>
  <c r="HJ80" i="2"/>
  <c r="HF80" i="2"/>
  <c r="HB80" i="2"/>
  <c r="KQ80" i="1" s="1"/>
  <c r="HA80" i="2"/>
  <c r="HN80" i="2"/>
  <c r="HO47" i="2"/>
  <c r="HC47" i="2"/>
  <c r="KR47" i="1" s="1"/>
  <c r="HG47" i="2"/>
  <c r="GW47" i="2"/>
  <c r="HX47" i="2" s="1"/>
  <c r="KY47" i="1" s="1"/>
  <c r="HJ47" i="2"/>
  <c r="GU47" i="2"/>
  <c r="HV47" i="2" s="1"/>
  <c r="GR47" i="2"/>
  <c r="GI47" i="1" s="1"/>
  <c r="GS47" i="2"/>
  <c r="HL47" i="2"/>
  <c r="HA47" i="2"/>
  <c r="KP47" i="1" s="1"/>
  <c r="HN47" i="2"/>
  <c r="GV47" i="2"/>
  <c r="HW47" i="2" s="1"/>
  <c r="GZ47" i="2"/>
  <c r="GJ47" i="1" s="1"/>
  <c r="HF47" i="2"/>
  <c r="HH47" i="2"/>
  <c r="GK47" i="1" s="1"/>
  <c r="HM47" i="2"/>
  <c r="HB47" i="2"/>
  <c r="HD47" i="2"/>
  <c r="HI47" i="2"/>
  <c r="HK47" i="2"/>
  <c r="HE47" i="2"/>
  <c r="GQ47" i="2"/>
  <c r="GH47" i="1" s="1"/>
  <c r="FY167" i="1"/>
  <c r="HE42" i="2"/>
  <c r="GR160" i="2"/>
  <c r="GI160" i="1" s="1"/>
  <c r="HJ195" i="2"/>
  <c r="HM12" i="2"/>
  <c r="HI170" i="2"/>
  <c r="FY179" i="1"/>
  <c r="GU12" i="2"/>
  <c r="HV12" i="2" s="1"/>
  <c r="GU177" i="2"/>
  <c r="HV177" i="2" s="1"/>
  <c r="HI177" i="2"/>
  <c r="HA177" i="2"/>
  <c r="HB177" i="2"/>
  <c r="KQ177" i="1" s="1"/>
  <c r="HM177" i="2"/>
  <c r="HK177" i="2"/>
  <c r="GQ177" i="2"/>
  <c r="GH177" i="1" s="1"/>
  <c r="GV177" i="2"/>
  <c r="GW177" i="2"/>
  <c r="HX177" i="2" s="1"/>
  <c r="HF177" i="2"/>
  <c r="HG177" i="2"/>
  <c r="HN177" i="2"/>
  <c r="HO177" i="2"/>
  <c r="HC177" i="2"/>
  <c r="HJ177" i="2"/>
  <c r="HH177" i="2"/>
  <c r="GK177" i="1" s="1"/>
  <c r="GW129" i="2"/>
  <c r="HX129" i="2" s="1"/>
  <c r="HO129" i="2"/>
  <c r="GR129" i="2"/>
  <c r="GI129" i="1" s="1"/>
  <c r="HC129" i="2"/>
  <c r="GU129" i="2"/>
  <c r="HV129" i="2" s="1"/>
  <c r="GZ129" i="2"/>
  <c r="GJ129" i="1" s="1"/>
  <c r="HN129" i="2"/>
  <c r="HA129" i="2"/>
  <c r="KP129" i="1" s="1"/>
  <c r="GQ129" i="2"/>
  <c r="GH129" i="1" s="1"/>
  <c r="HM129" i="2"/>
  <c r="HI129" i="2"/>
  <c r="HB129" i="2"/>
  <c r="HE129" i="2"/>
  <c r="HJ129" i="2"/>
  <c r="HF126" i="2"/>
  <c r="GS126" i="2"/>
  <c r="HL126" i="2"/>
  <c r="HI126" i="2"/>
  <c r="GZ126" i="2"/>
  <c r="GJ126" i="1" s="1"/>
  <c r="HD126" i="2"/>
  <c r="GU62" i="2"/>
  <c r="HV62" i="2" s="1"/>
  <c r="KW62" i="1" s="1"/>
  <c r="GS62" i="2"/>
  <c r="HA62" i="2"/>
  <c r="HE62" i="2"/>
  <c r="HD62" i="2"/>
  <c r="GZ62" i="2"/>
  <c r="GJ62" i="1" s="1"/>
  <c r="HL62" i="2"/>
  <c r="HH62" i="2"/>
  <c r="HI62" i="2"/>
  <c r="HA39" i="2"/>
  <c r="KP39" i="1" s="1"/>
  <c r="HG39" i="2"/>
  <c r="HK39" i="2"/>
  <c r="HO39" i="2"/>
  <c r="HE39" i="2"/>
  <c r="HM39" i="2"/>
  <c r="HC39" i="2"/>
  <c r="GU39" i="2"/>
  <c r="HV39" i="2" s="1"/>
  <c r="C191" i="1"/>
  <c r="FY163" i="1"/>
  <c r="C151" i="1"/>
  <c r="C119" i="1"/>
  <c r="FY119" i="1"/>
  <c r="FY79" i="1"/>
  <c r="B59" i="1"/>
  <c r="C59" i="1"/>
  <c r="FY59" i="1"/>
  <c r="B47" i="1"/>
  <c r="FY47" i="1"/>
  <c r="FY31" i="1"/>
  <c r="C31" i="1"/>
  <c r="B19" i="1"/>
  <c r="HN167" i="2"/>
  <c r="HB167" i="2"/>
  <c r="KQ167" i="1" s="1"/>
  <c r="GQ167" i="2"/>
  <c r="GH167" i="1" s="1"/>
  <c r="HG167" i="2"/>
  <c r="HD167" i="2"/>
  <c r="GW167" i="2"/>
  <c r="HX167" i="2" s="1"/>
  <c r="GR167" i="2"/>
  <c r="GI167" i="1" s="1"/>
  <c r="HK167" i="2"/>
  <c r="HA167" i="2"/>
  <c r="HC167" i="2"/>
  <c r="KR167" i="1" s="1"/>
  <c r="HI167" i="2"/>
  <c r="HH167" i="2"/>
  <c r="GZ167" i="2"/>
  <c r="FE167" i="1" s="1"/>
  <c r="HO167" i="2"/>
  <c r="GU167" i="2"/>
  <c r="HV167" i="2" s="1"/>
  <c r="HE167" i="2"/>
  <c r="HA136" i="2"/>
  <c r="GU136" i="2"/>
  <c r="HV136" i="2" s="1"/>
  <c r="HJ136" i="2"/>
  <c r="GZ136" i="2"/>
  <c r="GJ136" i="1" s="1"/>
  <c r="HK136" i="2"/>
  <c r="HB136" i="2"/>
  <c r="HM136" i="2"/>
  <c r="GQ136" i="2"/>
  <c r="GH136" i="1" s="1"/>
  <c r="EU136" i="1"/>
  <c r="GV136" i="2"/>
  <c r="HW136" i="2" s="1"/>
  <c r="GW136" i="2"/>
  <c r="HX136" i="2" s="1"/>
  <c r="HC136" i="2"/>
  <c r="GA136" i="1" s="1"/>
  <c r="HG136" i="2"/>
  <c r="HE136" i="2"/>
  <c r="HI96" i="2"/>
  <c r="HM96" i="2"/>
  <c r="HO96" i="2"/>
  <c r="HA96" i="2"/>
  <c r="KP96" i="1" s="1"/>
  <c r="GZ96" i="2"/>
  <c r="HG96" i="2"/>
  <c r="HE96" i="2"/>
  <c r="HN96" i="2"/>
  <c r="GV96" i="2"/>
  <c r="HW96" i="2" s="1"/>
  <c r="HJ96" i="2"/>
  <c r="HH96" i="2"/>
  <c r="GK96" i="1" s="1"/>
  <c r="HF96" i="2"/>
  <c r="HC96" i="2"/>
  <c r="KR96" i="1" s="1"/>
  <c r="GR96" i="2"/>
  <c r="GI96" i="1" s="1"/>
  <c r="GQ96" i="2"/>
  <c r="GH96" i="1" s="1"/>
  <c r="GW96" i="2"/>
  <c r="HX96" i="2" s="1"/>
  <c r="HD96" i="2"/>
  <c r="HL96" i="2"/>
  <c r="HB96" i="2"/>
  <c r="KQ96" i="1" s="1"/>
  <c r="GS96" i="2"/>
  <c r="GS58" i="2"/>
  <c r="HK58" i="2"/>
  <c r="HA58" i="2"/>
  <c r="KP58" i="1" s="1"/>
  <c r="HM58" i="2"/>
  <c r="GU58" i="2"/>
  <c r="HV58" i="2" s="1"/>
  <c r="KW58" i="1" s="1"/>
  <c r="HN58" i="2"/>
  <c r="GV58" i="2"/>
  <c r="HW58" i="2" s="1"/>
  <c r="GQ58" i="2"/>
  <c r="GH58" i="1" s="1"/>
  <c r="HJ58" i="2"/>
  <c r="HB58" i="2"/>
  <c r="HI58" i="2"/>
  <c r="HD26" i="2"/>
  <c r="HB26" i="2"/>
  <c r="HM26" i="2"/>
  <c r="GV26" i="2"/>
  <c r="HW26" i="2" s="1"/>
  <c r="KX26" i="1" s="1"/>
  <c r="HI26" i="2"/>
  <c r="GS26" i="2"/>
  <c r="HE26" i="2"/>
  <c r="GZ26" i="2"/>
  <c r="GJ26" i="1" s="1"/>
  <c r="GR26" i="2"/>
  <c r="GI26" i="1" s="1"/>
  <c r="GQ26" i="2"/>
  <c r="GH26" i="1" s="1"/>
  <c r="HL26" i="2"/>
  <c r="HJ26" i="2"/>
  <c r="HH26" i="2"/>
  <c r="GK26" i="1" s="1"/>
  <c r="HG26" i="2"/>
  <c r="HK26" i="2"/>
  <c r="HA26" i="2"/>
  <c r="KP26" i="1" s="1"/>
  <c r="HN26" i="2"/>
  <c r="GU26" i="2"/>
  <c r="HV26" i="2" s="1"/>
  <c r="HO26" i="2"/>
  <c r="HC26" i="2"/>
  <c r="GW26" i="2"/>
  <c r="HX26" i="2" s="1"/>
  <c r="GW154" i="2"/>
  <c r="HX154" i="2" s="1"/>
  <c r="HI42" i="2"/>
  <c r="GU100" i="2"/>
  <c r="HV100" i="2" s="1"/>
  <c r="FY175" i="1"/>
  <c r="HI24" i="2"/>
  <c r="GW49" i="2"/>
  <c r="HX49" i="2" s="1"/>
  <c r="EU100" i="1"/>
  <c r="HL177" i="2"/>
  <c r="HK42" i="2"/>
  <c r="HG24" i="2"/>
  <c r="GS167" i="2"/>
  <c r="GV80" i="2"/>
  <c r="HW80" i="2" s="1"/>
  <c r="GZ80" i="2"/>
  <c r="GJ80" i="1" s="1"/>
  <c r="HF26" i="2"/>
  <c r="GS45" i="2"/>
  <c r="GQ183" i="2"/>
  <c r="GH183" i="1" s="1"/>
  <c r="HF183" i="2"/>
  <c r="HN183" i="2"/>
  <c r="GV183" i="2"/>
  <c r="HW183" i="2" s="1"/>
  <c r="KX183" i="1" s="1"/>
  <c r="HC183" i="2"/>
  <c r="GR183" i="2"/>
  <c r="GZ183" i="2"/>
  <c r="GJ183" i="1" s="1"/>
  <c r="HJ183" i="2"/>
  <c r="GW183" i="2"/>
  <c r="HX183" i="2" s="1"/>
  <c r="HG183" i="2"/>
  <c r="HO183" i="2"/>
  <c r="HO157" i="2"/>
  <c r="HG157" i="2"/>
  <c r="HL157" i="2"/>
  <c r="HH157" i="2"/>
  <c r="GK157" i="1" s="1"/>
  <c r="HN157" i="2"/>
  <c r="HB157" i="2"/>
  <c r="HD157" i="2"/>
  <c r="GS157" i="2"/>
  <c r="GQ157" i="2"/>
  <c r="GH157" i="1" s="1"/>
  <c r="GV157" i="2"/>
  <c r="HW157" i="2" s="1"/>
  <c r="HF157" i="2"/>
  <c r="HJ157" i="2"/>
  <c r="HE119" i="2"/>
  <c r="GQ119" i="2"/>
  <c r="GS119" i="2"/>
  <c r="HF119" i="2"/>
  <c r="HD119" i="2"/>
  <c r="HB119" i="2"/>
  <c r="KQ119" i="1" s="1"/>
  <c r="HL119" i="2"/>
  <c r="HI119" i="2"/>
  <c r="HC119" i="2"/>
  <c r="HA119" i="2"/>
  <c r="GU119" i="2"/>
  <c r="HV119" i="2" s="1"/>
  <c r="HK119" i="2"/>
  <c r="HN119" i="2"/>
  <c r="GZ119" i="2"/>
  <c r="GJ119" i="1" s="1"/>
  <c r="GV52" i="2"/>
  <c r="HW52" i="2" s="1"/>
  <c r="HK52" i="2"/>
  <c r="HG52" i="2"/>
  <c r="HM52" i="2"/>
  <c r="GW52" i="2"/>
  <c r="HX52" i="2" s="1"/>
  <c r="HO52" i="2"/>
  <c r="GR37" i="2"/>
  <c r="GI37" i="1" s="1"/>
  <c r="GZ37" i="2"/>
  <c r="GJ37" i="1" s="1"/>
  <c r="GU37" i="2"/>
  <c r="HV37" i="2" s="1"/>
  <c r="HE37" i="2"/>
  <c r="HK37" i="2"/>
  <c r="HI37" i="2"/>
  <c r="HM37" i="2"/>
  <c r="GW37" i="2"/>
  <c r="HX37" i="2" s="1"/>
  <c r="KY37" i="1" s="1"/>
  <c r="HA37" i="2"/>
  <c r="KP37" i="1" s="1"/>
  <c r="FY187" i="1"/>
  <c r="C187" i="1"/>
  <c r="B159" i="1"/>
  <c r="C159" i="1"/>
  <c r="C147" i="1"/>
  <c r="B135" i="1"/>
  <c r="B127" i="1"/>
  <c r="FY107" i="1"/>
  <c r="B67" i="1"/>
  <c r="C67" i="1"/>
  <c r="B43" i="1"/>
  <c r="HF129" i="2"/>
  <c r="HK192" i="2"/>
  <c r="HC192" i="2"/>
  <c r="HH192" i="2"/>
  <c r="HD192" i="2"/>
  <c r="GZ192" i="2"/>
  <c r="GJ192" i="1" s="1"/>
  <c r="HB192" i="2"/>
  <c r="KQ192" i="1" s="1"/>
  <c r="GR192" i="2"/>
  <c r="GI192" i="1" s="1"/>
  <c r="GV192" i="2"/>
  <c r="HW192" i="2" s="1"/>
  <c r="HA192" i="2"/>
  <c r="KP192" i="1" s="1"/>
  <c r="HE192" i="2"/>
  <c r="GS192" i="2"/>
  <c r="HJ192" i="2"/>
  <c r="HL192" i="2"/>
  <c r="HH160" i="2"/>
  <c r="GK160" i="1" s="1"/>
  <c r="GW160" i="2"/>
  <c r="HX160" i="2" s="1"/>
  <c r="HN160" i="2"/>
  <c r="HA160" i="2"/>
  <c r="KP160" i="1" s="1"/>
  <c r="GS160" i="2"/>
  <c r="HO160" i="2"/>
  <c r="GQ160" i="2"/>
  <c r="GH160" i="1" s="1"/>
  <c r="HK160" i="2"/>
  <c r="HJ160" i="2"/>
  <c r="HF160" i="2"/>
  <c r="GZ160" i="2"/>
  <c r="GJ160" i="1" s="1"/>
  <c r="GV160" i="2"/>
  <c r="HW160" i="2" s="1"/>
  <c r="HL160" i="2"/>
  <c r="HC160" i="2"/>
  <c r="KR160" i="1" s="1"/>
  <c r="HE160" i="2"/>
  <c r="HD160" i="2"/>
  <c r="HG160" i="2"/>
  <c r="HI160" i="2"/>
  <c r="HM115" i="2"/>
  <c r="GR115" i="2"/>
  <c r="GI115" i="1" s="1"/>
  <c r="GW115" i="2"/>
  <c r="HX115" i="2" s="1"/>
  <c r="KY115" i="1" s="1"/>
  <c r="HB115" i="2"/>
  <c r="KQ115" i="1" s="1"/>
  <c r="HE115" i="2"/>
  <c r="HA115" i="2"/>
  <c r="HJ115" i="2"/>
  <c r="HF115" i="2"/>
  <c r="HC115" i="2"/>
  <c r="HG115" i="2"/>
  <c r="HI115" i="2"/>
  <c r="HN115" i="2"/>
  <c r="GV115" i="2"/>
  <c r="HW115" i="2" s="1"/>
  <c r="GQ115" i="2"/>
  <c r="GH115" i="1" s="1"/>
  <c r="HH115" i="2"/>
  <c r="GK115" i="1" s="1"/>
  <c r="GU115" i="2"/>
  <c r="HV115" i="2" s="1"/>
  <c r="HO115" i="2"/>
  <c r="GU84" i="2"/>
  <c r="HV84" i="2" s="1"/>
  <c r="HI84" i="2"/>
  <c r="HE84" i="2"/>
  <c r="HD84" i="2"/>
  <c r="HL84" i="2"/>
  <c r="HN84" i="2"/>
  <c r="GS84" i="2"/>
  <c r="HJ84" i="2"/>
  <c r="HH84" i="2"/>
  <c r="HF84" i="2"/>
  <c r="HB84" i="2"/>
  <c r="GV84" i="2"/>
  <c r="HW84" i="2" s="1"/>
  <c r="GQ84" i="2"/>
  <c r="HH49" i="2"/>
  <c r="GK49" i="1" s="1"/>
  <c r="HN49" i="2"/>
  <c r="GZ49" i="2"/>
  <c r="GJ49" i="1" s="1"/>
  <c r="HB49" i="2"/>
  <c r="KQ49" i="1" s="1"/>
  <c r="HG49" i="2"/>
  <c r="HA49" i="2"/>
  <c r="HE49" i="2"/>
  <c r="HK49" i="2"/>
  <c r="HI49" i="2"/>
  <c r="GV49" i="2"/>
  <c r="HW49" i="2" s="1"/>
  <c r="HJ49" i="2"/>
  <c r="GU49" i="2"/>
  <c r="HV49" i="2" s="1"/>
  <c r="HM49" i="2"/>
  <c r="GQ49" i="2"/>
  <c r="GH49" i="1" s="1"/>
  <c r="GS49" i="2"/>
  <c r="HN41" i="2"/>
  <c r="HI41" i="2"/>
  <c r="HA41" i="2"/>
  <c r="KP41" i="1" s="1"/>
  <c r="GV41" i="2"/>
  <c r="HW41" i="2" s="1"/>
  <c r="GU41" i="2"/>
  <c r="HV41" i="2" s="1"/>
  <c r="KW41" i="1" s="1"/>
  <c r="HM41" i="2"/>
  <c r="HC41" i="2"/>
  <c r="HK41" i="2"/>
  <c r="HO41" i="2"/>
  <c r="HG41" i="2"/>
  <c r="GW17" i="2"/>
  <c r="HX17" i="2" s="1"/>
  <c r="HE17" i="2"/>
  <c r="HJ17" i="2"/>
  <c r="GZ17" i="2"/>
  <c r="GJ17" i="1" s="1"/>
  <c r="HI17" i="2"/>
  <c r="HM17" i="2"/>
  <c r="GR11" i="2"/>
  <c r="GI11" i="1" s="1"/>
  <c r="HK11" i="2"/>
  <c r="GU11" i="2"/>
  <c r="HV11" i="2" s="1"/>
  <c r="HA11" i="2"/>
  <c r="KP11" i="1" s="1"/>
  <c r="HE11" i="2"/>
  <c r="HI11" i="2"/>
  <c r="HO11" i="2"/>
  <c r="HB11" i="2"/>
  <c r="KQ11" i="1" s="1"/>
  <c r="HC11" i="2"/>
  <c r="GA11" i="1" s="1"/>
  <c r="HM11" i="2"/>
  <c r="HG11" i="2"/>
  <c r="GW11" i="2"/>
  <c r="HX11" i="2" s="1"/>
  <c r="KY11" i="1" s="1"/>
  <c r="HM167" i="2"/>
  <c r="GZ189" i="2"/>
  <c r="GJ189" i="1" s="1"/>
  <c r="HM24" i="2"/>
  <c r="HM62" i="2"/>
  <c r="HD177" i="2"/>
  <c r="GW186" i="2"/>
  <c r="HX186" i="2" s="1"/>
  <c r="HH186" i="2"/>
  <c r="GK186" i="1" s="1"/>
  <c r="HN186" i="2"/>
  <c r="HJ186" i="2"/>
  <c r="HB186" i="2"/>
  <c r="KQ186" i="1" s="1"/>
  <c r="HF186" i="2"/>
  <c r="HD186" i="2"/>
  <c r="GR186" i="2"/>
  <c r="GI186" i="1" s="1"/>
  <c r="HK154" i="2"/>
  <c r="GU154" i="2"/>
  <c r="HV154" i="2" s="1"/>
  <c r="HO154" i="2"/>
  <c r="HG154" i="2"/>
  <c r="HC154" i="2"/>
  <c r="GS100" i="2"/>
  <c r="HE100" i="2"/>
  <c r="HO100" i="2"/>
  <c r="HG100" i="2"/>
  <c r="HH100" i="2"/>
  <c r="GK100" i="1" s="1"/>
  <c r="HC100" i="2"/>
  <c r="KR100" i="1" s="1"/>
  <c r="HN100" i="2"/>
  <c r="GW100" i="2"/>
  <c r="HX100" i="2" s="1"/>
  <c r="GZ100" i="2"/>
  <c r="GJ100" i="1" s="1"/>
  <c r="HA100" i="2"/>
  <c r="HG45" i="2"/>
  <c r="HI45" i="2"/>
  <c r="GU45" i="2"/>
  <c r="HV45" i="2" s="1"/>
  <c r="HA45" i="2"/>
  <c r="KP45" i="1" s="1"/>
  <c r="HF45" i="2"/>
  <c r="GV45" i="2"/>
  <c r="HW45" i="2" s="1"/>
  <c r="GZ45" i="2"/>
  <c r="HJ45" i="2"/>
  <c r="GQ45" i="2"/>
  <c r="GH45" i="1" s="1"/>
  <c r="HD45" i="2"/>
  <c r="HN45" i="2"/>
  <c r="HL45" i="2"/>
  <c r="B183" i="1"/>
  <c r="C167" i="1"/>
  <c r="FY139" i="1"/>
  <c r="B139" i="1"/>
  <c r="B131" i="1"/>
  <c r="B123" i="1"/>
  <c r="FY111" i="1"/>
  <c r="B111" i="1"/>
  <c r="C99" i="1"/>
  <c r="B91" i="1"/>
  <c r="C75" i="1"/>
  <c r="B63" i="1"/>
  <c r="C55" i="1"/>
  <c r="FY55" i="1"/>
  <c r="B55" i="1"/>
  <c r="B35" i="1"/>
  <c r="C23" i="1"/>
  <c r="FY23" i="1"/>
  <c r="B23" i="1"/>
  <c r="GW180" i="2"/>
  <c r="HX180" i="2" s="1"/>
  <c r="KY180" i="1" s="1"/>
  <c r="HG180" i="2"/>
  <c r="HI180" i="2"/>
  <c r="GR180" i="2"/>
  <c r="GI180" i="1" s="1"/>
  <c r="HL180" i="2"/>
  <c r="GS180" i="2"/>
  <c r="HN180" i="2"/>
  <c r="HE180" i="2"/>
  <c r="GZ180" i="2"/>
  <c r="GJ180" i="1" s="1"/>
  <c r="HB180" i="2"/>
  <c r="KQ180" i="1" s="1"/>
  <c r="HD180" i="2"/>
  <c r="GV180" i="2"/>
  <c r="HW180" i="2" s="1"/>
  <c r="HH180" i="2"/>
  <c r="GK180" i="1" s="1"/>
  <c r="HJ180" i="2"/>
  <c r="HC180" i="2"/>
  <c r="KR180" i="1" s="1"/>
  <c r="HA180" i="2"/>
  <c r="GQ180" i="2"/>
  <c r="GH180" i="1" s="1"/>
  <c r="HH170" i="2"/>
  <c r="GK170" i="1" s="1"/>
  <c r="GS170" i="2"/>
  <c r="GV170" i="2"/>
  <c r="HW170" i="2" s="1"/>
  <c r="HL170" i="2"/>
  <c r="HK170" i="2"/>
  <c r="HG170" i="2"/>
  <c r="HO170" i="2"/>
  <c r="GW170" i="2"/>
  <c r="HX170" i="2" s="1"/>
  <c r="HM170" i="2"/>
  <c r="HC170" i="2"/>
  <c r="GU143" i="2"/>
  <c r="HV143" i="2" s="1"/>
  <c r="GW143" i="2"/>
  <c r="HX143" i="2" s="1"/>
  <c r="GZ143" i="2"/>
  <c r="HD143" i="2"/>
  <c r="GS143" i="2"/>
  <c r="HH143" i="2"/>
  <c r="HL143" i="2"/>
  <c r="HK143" i="2"/>
  <c r="HC122" i="2"/>
  <c r="KR122" i="1" s="1"/>
  <c r="GW122" i="2"/>
  <c r="HX122" i="2" s="1"/>
  <c r="HO122" i="2"/>
  <c r="HD122" i="2"/>
  <c r="HK122" i="2"/>
  <c r="HB122" i="2"/>
  <c r="KQ122" i="1" s="1"/>
  <c r="GV122" i="2"/>
  <c r="HW122" i="2" s="1"/>
  <c r="GS122" i="2"/>
  <c r="GR122" i="2"/>
  <c r="GI122" i="1" s="1"/>
  <c r="HN122" i="2"/>
  <c r="HL122" i="2"/>
  <c r="HJ122" i="2"/>
  <c r="HF122" i="2"/>
  <c r="GZ122" i="2"/>
  <c r="HA122" i="2"/>
  <c r="HM122" i="2"/>
  <c r="HE122" i="2"/>
  <c r="GU122" i="2"/>
  <c r="GQ122" i="2"/>
  <c r="GH122" i="1" s="1"/>
  <c r="HH92" i="2"/>
  <c r="GK92" i="1" s="1"/>
  <c r="HB92" i="2"/>
  <c r="KQ92" i="1" s="1"/>
  <c r="GR92" i="2"/>
  <c r="GI92" i="1" s="1"/>
  <c r="GZ92" i="2"/>
  <c r="GJ92" i="1" s="1"/>
  <c r="HM92" i="2"/>
  <c r="GS92" i="2"/>
  <c r="GU92" i="2"/>
  <c r="HV92" i="2" s="1"/>
  <c r="HA92" i="2"/>
  <c r="KP92" i="1" s="1"/>
  <c r="HN92" i="2"/>
  <c r="HL92" i="2"/>
  <c r="HF92" i="2"/>
  <c r="HK92" i="2"/>
  <c r="HO92" i="2"/>
  <c r="HC92" i="2"/>
  <c r="KR92" i="1" s="1"/>
  <c r="HG92" i="2"/>
  <c r="HI92" i="2"/>
  <c r="GU69" i="2"/>
  <c r="HV69" i="2" s="1"/>
  <c r="KW69" i="1" s="1"/>
  <c r="HI69" i="2"/>
  <c r="HO69" i="2"/>
  <c r="GQ69" i="2"/>
  <c r="GH69" i="1" s="1"/>
  <c r="GW69" i="2"/>
  <c r="HX69" i="2" s="1"/>
  <c r="GR69" i="2"/>
  <c r="GI69" i="1" s="1"/>
  <c r="HC69" i="2"/>
  <c r="HM69" i="2"/>
  <c r="HG69" i="2"/>
  <c r="HE69" i="2"/>
  <c r="HA69" i="2"/>
  <c r="HK69" i="2"/>
  <c r="HM55" i="2"/>
  <c r="HJ55" i="2"/>
  <c r="HE55" i="2"/>
  <c r="HN55" i="2"/>
  <c r="HI55" i="2"/>
  <c r="HF55" i="2"/>
  <c r="GZ55" i="2"/>
  <c r="GQ55" i="2"/>
  <c r="GH55" i="1" s="1"/>
  <c r="HO55" i="2"/>
  <c r="HB55" i="2"/>
  <c r="KQ55" i="1" s="1"/>
  <c r="HD55" i="2"/>
  <c r="HH55" i="2"/>
  <c r="GK55" i="1" s="1"/>
  <c r="GU55" i="2"/>
  <c r="HV55" i="2" s="1"/>
  <c r="GW55" i="2"/>
  <c r="HX55" i="2" s="1"/>
  <c r="HA55" i="2"/>
  <c r="GV55" i="2"/>
  <c r="HW55" i="2" s="1"/>
  <c r="KX55" i="1" s="1"/>
  <c r="HL55" i="2"/>
  <c r="HG33" i="2"/>
  <c r="GU33" i="2"/>
  <c r="HV33" i="2" s="1"/>
  <c r="GW33" i="2"/>
  <c r="HX33" i="2" s="1"/>
  <c r="GR33" i="2"/>
  <c r="GI33" i="1" s="1"/>
  <c r="HK33" i="2"/>
  <c r="HM33" i="2"/>
  <c r="HH33" i="2"/>
  <c r="GK33" i="1" s="1"/>
  <c r="HI33" i="2"/>
  <c r="HA33" i="2"/>
  <c r="HE33" i="2"/>
  <c r="GR12" i="2"/>
  <c r="GI12" i="1" s="1"/>
  <c r="HK12" i="2"/>
  <c r="HN12" i="2"/>
  <c r="HI12" i="2"/>
  <c r="HO12" i="2"/>
  <c r="GQ12" i="2"/>
  <c r="GH12" i="1" s="1"/>
  <c r="HA12" i="2"/>
  <c r="KP12" i="1" s="1"/>
  <c r="HG12" i="2"/>
  <c r="HF12" i="2"/>
  <c r="GV12" i="2"/>
  <c r="HW12" i="2" s="1"/>
  <c r="HC12" i="2"/>
  <c r="HC10" i="2"/>
  <c r="KR10" i="1" s="1"/>
  <c r="GS10" i="2"/>
  <c r="HJ10" i="2"/>
  <c r="HO10" i="2"/>
  <c r="GQ10" i="2"/>
  <c r="HN10" i="2"/>
  <c r="HE10" i="2"/>
  <c r="HA10" i="2"/>
  <c r="KP10" i="1" s="1"/>
  <c r="GV10" i="2"/>
  <c r="HW10" i="2" s="1"/>
  <c r="HH10" i="2"/>
  <c r="GK10" i="1" s="1"/>
  <c r="GZ10" i="2"/>
  <c r="GR10" i="2"/>
  <c r="GW10" i="2"/>
  <c r="HX10" i="2" s="1"/>
  <c r="HB10" i="2"/>
  <c r="HF10" i="2"/>
  <c r="HK10" i="2"/>
  <c r="HI10" i="2"/>
  <c r="HG10" i="2"/>
  <c r="HE170" i="2"/>
  <c r="GZ177" i="2"/>
  <c r="GJ177" i="1" s="1"/>
  <c r="C163" i="1"/>
  <c r="HO188" i="2"/>
  <c r="HG188" i="2"/>
  <c r="HJ188" i="2"/>
  <c r="HF188" i="2"/>
  <c r="HA188" i="2"/>
  <c r="KP188" i="1" s="1"/>
  <c r="HI188" i="2"/>
  <c r="GR185" i="2"/>
  <c r="HK185" i="2"/>
  <c r="GQ185" i="2"/>
  <c r="GH185" i="1" s="1"/>
  <c r="HJ185" i="2"/>
  <c r="HC185" i="2"/>
  <c r="GQ173" i="2"/>
  <c r="GH173" i="1" s="1"/>
  <c r="GV173" i="2"/>
  <c r="HW173" i="2" s="1"/>
  <c r="HN173" i="2"/>
  <c r="HB173" i="2"/>
  <c r="HG173" i="2"/>
  <c r="HF173" i="2"/>
  <c r="GZ163" i="2"/>
  <c r="GW163" i="2"/>
  <c r="HX163" i="2" s="1"/>
  <c r="KY163" i="1" s="1"/>
  <c r="HH163" i="2"/>
  <c r="GK163" i="1" s="1"/>
  <c r="HL163" i="2"/>
  <c r="GR163" i="2"/>
  <c r="HL146" i="2"/>
  <c r="HD146" i="2"/>
  <c r="GU139" i="2"/>
  <c r="HV139" i="2" s="1"/>
  <c r="HK139" i="2"/>
  <c r="HC139" i="2"/>
  <c r="EU139" i="1"/>
  <c r="GS139" i="2"/>
  <c r="GZ139" i="2"/>
  <c r="HH139" i="2"/>
  <c r="GK139" i="1" s="1"/>
  <c r="GU132" i="2"/>
  <c r="HV132" i="2" s="1"/>
  <c r="HH132" i="2"/>
  <c r="GK132" i="1" s="1"/>
  <c r="HD132" i="2"/>
  <c r="GZ132" i="2"/>
  <c r="GJ132" i="1" s="1"/>
  <c r="GS132" i="2"/>
  <c r="HN132" i="2"/>
  <c r="GQ132" i="2"/>
  <c r="GH132" i="1" s="1"/>
  <c r="GV118" i="2"/>
  <c r="HW118" i="2" s="1"/>
  <c r="KX118" i="1" s="1"/>
  <c r="HG118" i="2"/>
  <c r="HN118" i="2"/>
  <c r="HI118" i="2"/>
  <c r="HE118" i="2"/>
  <c r="HK118" i="2"/>
  <c r="HH118" i="2"/>
  <c r="GK118" i="1" s="1"/>
  <c r="HM118" i="2"/>
  <c r="HO111" i="2"/>
  <c r="GR111" i="2"/>
  <c r="GI111" i="1" s="1"/>
  <c r="HC111" i="2"/>
  <c r="HK111" i="2"/>
  <c r="HO103" i="2"/>
  <c r="GU99" i="2"/>
  <c r="HV99" i="2" s="1"/>
  <c r="HK99" i="2"/>
  <c r="HC99" i="2"/>
  <c r="KR99" i="1" s="1"/>
  <c r="GW95" i="2"/>
  <c r="HX95" i="2" s="1"/>
  <c r="HC91" i="2"/>
  <c r="KR91" i="1" s="1"/>
  <c r="HG91" i="2"/>
  <c r="GW91" i="2"/>
  <c r="HX91" i="2" s="1"/>
  <c r="GU91" i="2"/>
  <c r="HV91" i="2" s="1"/>
  <c r="HE91" i="2"/>
  <c r="HO91" i="2"/>
  <c r="HA91" i="2"/>
  <c r="HI91" i="2"/>
  <c r="GZ88" i="2"/>
  <c r="GJ88" i="1" s="1"/>
  <c r="HA88" i="2"/>
  <c r="KP88" i="1" s="1"/>
  <c r="HN88" i="2"/>
  <c r="HA76" i="2"/>
  <c r="KP76" i="1" s="1"/>
  <c r="GU76" i="2"/>
  <c r="HV76" i="2" s="1"/>
  <c r="HB76" i="2"/>
  <c r="HF76" i="2"/>
  <c r="GQ76" i="2"/>
  <c r="HH76" i="2"/>
  <c r="HM76" i="2"/>
  <c r="HD76" i="2"/>
  <c r="GZ76" i="2"/>
  <c r="GS76" i="2"/>
  <c r="GU64" i="2"/>
  <c r="HV64" i="2" s="1"/>
  <c r="HL64" i="2"/>
  <c r="HH64" i="2"/>
  <c r="HD64" i="2"/>
  <c r="GZ64" i="2"/>
  <c r="GS64" i="2"/>
  <c r="HN51" i="2"/>
  <c r="HB51" i="2"/>
  <c r="KQ51" i="1" s="1"/>
  <c r="HO51" i="2"/>
  <c r="HG51" i="2"/>
  <c r="GU51" i="2"/>
  <c r="HV51" i="2" s="1"/>
  <c r="HA44" i="2"/>
  <c r="KP44" i="1" s="1"/>
  <c r="HE44" i="2"/>
  <c r="HM44" i="2"/>
  <c r="HO44" i="2"/>
  <c r="HG44" i="2"/>
  <c r="HK44" i="2"/>
  <c r="HF28" i="2"/>
  <c r="GW28" i="2"/>
  <c r="HX28" i="2" s="1"/>
  <c r="KY28" i="1" s="1"/>
  <c r="HC28" i="2"/>
  <c r="GA28" i="1" s="1"/>
  <c r="HB28" i="2"/>
  <c r="HL28" i="2"/>
  <c r="HD28" i="2"/>
  <c r="GV28" i="2"/>
  <c r="HW28" i="2" s="1"/>
  <c r="HO28" i="2"/>
  <c r="GZ28" i="2"/>
  <c r="GJ28" i="1" s="1"/>
  <c r="HH28" i="2"/>
  <c r="GK28" i="1" s="1"/>
  <c r="HJ27" i="2"/>
  <c r="HG27" i="2"/>
  <c r="HC27" i="2"/>
  <c r="GA27" i="1" s="1"/>
  <c r="GR27" i="2"/>
  <c r="GI27" i="1" s="1"/>
  <c r="GU27" i="2"/>
  <c r="HV27" i="2" s="1"/>
  <c r="HI27" i="2"/>
  <c r="HE27" i="2"/>
  <c r="HA27" i="2"/>
  <c r="GS13" i="2"/>
  <c r="HE13" i="2"/>
  <c r="HL13" i="2"/>
  <c r="HJ13" i="2"/>
  <c r="HM13" i="2"/>
  <c r="HI13" i="2"/>
  <c r="GU13" i="2"/>
  <c r="HV13" i="2" s="1"/>
  <c r="HK13" i="2"/>
  <c r="HH13" i="2"/>
  <c r="GK13" i="1" s="1"/>
  <c r="HG13" i="2"/>
  <c r="HC8" i="2"/>
  <c r="HL8" i="2"/>
  <c r="GU8" i="2"/>
  <c r="HV8" i="2" s="1"/>
  <c r="HN8" i="2"/>
  <c r="HJ8" i="2"/>
  <c r="HF8" i="2"/>
  <c r="HB8" i="2"/>
  <c r="KQ8" i="1" s="1"/>
  <c r="GQ8" i="2"/>
  <c r="GH8" i="1" s="1"/>
  <c r="HA6" i="2"/>
  <c r="HB6" i="2"/>
  <c r="KQ6" i="1" s="1"/>
  <c r="HG6" i="2"/>
  <c r="HE6" i="2"/>
  <c r="GQ6" i="2"/>
  <c r="GH6" i="1" s="1"/>
  <c r="HD6" i="2"/>
  <c r="GZ6" i="2"/>
  <c r="GJ6" i="1" s="1"/>
  <c r="HK6" i="2"/>
  <c r="HH6" i="2"/>
  <c r="GK6" i="1" s="1"/>
  <c r="HF6" i="2"/>
  <c r="FG6" i="1" s="1"/>
  <c r="GW6" i="2"/>
  <c r="HX6" i="2" s="1"/>
  <c r="GV6" i="2"/>
  <c r="HW6" i="2" s="1"/>
  <c r="B190" i="1"/>
  <c r="C186" i="1"/>
  <c r="FY182" i="1"/>
  <c r="FY178" i="1"/>
  <c r="B178" i="1"/>
  <c r="FY174" i="1"/>
  <c r="C174" i="1"/>
  <c r="C170" i="1"/>
  <c r="FY166" i="1"/>
  <c r="B166" i="1"/>
  <c r="C166" i="1"/>
  <c r="B162" i="1"/>
  <c r="FY162" i="1"/>
  <c r="B158" i="1"/>
  <c r="C158" i="1"/>
  <c r="FY154" i="1"/>
  <c r="B154" i="1"/>
  <c r="C154" i="1"/>
  <c r="C150" i="1"/>
  <c r="FY150" i="1"/>
  <c r="B150" i="1"/>
  <c r="B146" i="1"/>
  <c r="C146" i="1"/>
  <c r="FY146" i="1"/>
  <c r="FY142" i="1"/>
  <c r="FY138" i="1"/>
  <c r="C138" i="1"/>
  <c r="HI173" i="2"/>
  <c r="GQ111" i="2"/>
  <c r="GH111" i="1" s="1"/>
  <c r="HD173" i="2"/>
  <c r="HL88" i="2"/>
  <c r="GV111" i="2"/>
  <c r="HW111" i="2" s="1"/>
  <c r="GR44" i="2"/>
  <c r="GI44" i="1" s="1"/>
  <c r="HO173" i="2"/>
  <c r="HB111" i="2"/>
  <c r="KQ111" i="1" s="1"/>
  <c r="HD8" i="2"/>
  <c r="GW44" i="2"/>
  <c r="HX44" i="2" s="1"/>
  <c r="GW188" i="2"/>
  <c r="HX188" i="2" s="1"/>
  <c r="KY188" i="1" s="1"/>
  <c r="HI28" i="2"/>
  <c r="C134" i="1"/>
  <c r="B134" i="1"/>
  <c r="FY130" i="1"/>
  <c r="B130" i="1"/>
  <c r="C130" i="1"/>
  <c r="FY126" i="1"/>
  <c r="B122" i="1"/>
  <c r="FY122" i="1"/>
  <c r="C118" i="1"/>
  <c r="B118" i="1"/>
  <c r="B114" i="1"/>
  <c r="C114" i="1"/>
  <c r="C110" i="1"/>
  <c r="FY110" i="1"/>
  <c r="C106" i="1"/>
  <c r="B106" i="1"/>
  <c r="C102" i="1"/>
  <c r="FY102" i="1"/>
  <c r="C98" i="1"/>
  <c r="B94" i="1"/>
  <c r="C94" i="1"/>
  <c r="FY94" i="1"/>
  <c r="FY90" i="1"/>
  <c r="C90" i="1"/>
  <c r="FY86" i="1"/>
  <c r="C82" i="1"/>
  <c r="FY66" i="1"/>
  <c r="C66" i="1"/>
  <c r="FY62" i="1"/>
  <c r="C62" i="1"/>
  <c r="FY58" i="1"/>
  <c r="FY50" i="1"/>
  <c r="FY46" i="1"/>
  <c r="FY42" i="1"/>
  <c r="C38" i="1"/>
  <c r="B34" i="1"/>
  <c r="FY30" i="1"/>
  <c r="B30" i="1"/>
  <c r="C22" i="1"/>
  <c r="B22" i="1"/>
  <c r="FY18" i="1"/>
  <c r="B10" i="1"/>
  <c r="FY6" i="1"/>
  <c r="B78" i="1"/>
  <c r="GV90" i="2"/>
  <c r="HW90" i="2" s="1"/>
  <c r="HN82" i="2"/>
  <c r="HI36" i="2"/>
  <c r="HM22" i="2"/>
  <c r="HK137" i="2"/>
  <c r="GS137" i="2"/>
  <c r="GS133" i="2"/>
  <c r="GZ123" i="2"/>
  <c r="GJ123" i="1" s="1"/>
  <c r="HG89" i="2"/>
  <c r="GS70" i="2"/>
  <c r="HD70" i="2"/>
  <c r="HL66" i="2"/>
  <c r="HA50" i="2"/>
  <c r="HM34" i="2"/>
  <c r="HE34" i="2"/>
  <c r="HL155" i="2"/>
  <c r="HE82" i="2"/>
  <c r="HC146" i="2"/>
  <c r="GA146" i="1" s="1"/>
  <c r="GW179" i="2"/>
  <c r="HX179" i="2" s="1"/>
  <c r="KY179" i="1" s="1"/>
  <c r="HH102" i="2"/>
  <c r="GK102" i="1" s="1"/>
  <c r="HB90" i="2"/>
  <c r="KQ90" i="1" s="1"/>
  <c r="GS90" i="2"/>
  <c r="HJ90" i="2"/>
  <c r="GS82" i="2"/>
  <c r="HH82" i="2"/>
  <c r="GK82" i="1" s="1"/>
  <c r="GV82" i="2"/>
  <c r="HW82" i="2" s="1"/>
  <c r="HB82" i="2"/>
  <c r="KQ82" i="1" s="1"/>
  <c r="HL82" i="2"/>
  <c r="GS68" i="2"/>
  <c r="GV68" i="2"/>
  <c r="HW68" i="2" s="1"/>
  <c r="HN68" i="2"/>
  <c r="HL43" i="2"/>
  <c r="HJ40" i="2"/>
  <c r="GZ40" i="2"/>
  <c r="GJ40" i="1" s="1"/>
  <c r="GR40" i="2"/>
  <c r="GI40" i="1" s="1"/>
  <c r="HI38" i="2"/>
  <c r="HK36" i="2"/>
  <c r="HO32" i="2"/>
  <c r="HE32" i="2"/>
  <c r="FF32" i="1" s="1"/>
  <c r="GU32" i="2"/>
  <c r="HV32" i="2" s="1"/>
  <c r="HD32" i="2"/>
  <c r="HK32" i="2"/>
  <c r="GV32" i="2"/>
  <c r="HW32" i="2" s="1"/>
  <c r="HO23" i="2"/>
  <c r="HC23" i="2"/>
  <c r="GW23" i="2"/>
  <c r="HX23" i="2" s="1"/>
  <c r="HO22" i="2"/>
  <c r="HD22" i="2"/>
  <c r="GU22" i="2"/>
  <c r="HV22" i="2" s="1"/>
  <c r="HE22" i="2"/>
  <c r="HG22" i="2"/>
  <c r="HF22" i="2"/>
  <c r="HB14" i="2"/>
  <c r="KQ14" i="1" s="1"/>
  <c r="B25" i="1"/>
  <c r="B5" i="1"/>
  <c r="GQ82" i="2"/>
  <c r="GH82" i="1" s="1"/>
  <c r="GZ133" i="2"/>
  <c r="GJ133" i="1" s="1"/>
  <c r="GW9" i="2"/>
  <c r="HX9" i="2" s="1"/>
  <c r="HJ14" i="2"/>
  <c r="HC32" i="2"/>
  <c r="GU38" i="2"/>
  <c r="HV38" i="2" s="1"/>
  <c r="HF74" i="2"/>
  <c r="HC144" i="2"/>
  <c r="KR144" i="1" s="1"/>
  <c r="HC133" i="2"/>
  <c r="HD123" i="2"/>
  <c r="HB116" i="2"/>
  <c r="HF112" i="2"/>
  <c r="HI104" i="2"/>
  <c r="HA70" i="2"/>
  <c r="KP70" i="1" s="1"/>
  <c r="HM70" i="2"/>
  <c r="HH70" i="2"/>
  <c r="GK70" i="1" s="1"/>
  <c r="HI66" i="2"/>
  <c r="HB50" i="2"/>
  <c r="HH123" i="2"/>
  <c r="GK123" i="1" s="1"/>
  <c r="HG25" i="2"/>
  <c r="GR36" i="2"/>
  <c r="GI36" i="1" s="1"/>
  <c r="HG36" i="2"/>
  <c r="GV74" i="2"/>
  <c r="HW74" i="2" s="1"/>
  <c r="HH137" i="2"/>
  <c r="GK137" i="1" s="1"/>
  <c r="HC22" i="2"/>
  <c r="GA22" i="1" s="1"/>
  <c r="HK104" i="2"/>
  <c r="GW99" i="2"/>
  <c r="HX99" i="2" s="1"/>
  <c r="HC157" i="2"/>
  <c r="HB195" i="2"/>
  <c r="KQ195" i="1" s="1"/>
  <c r="HF167" i="2"/>
  <c r="HG95" i="2"/>
  <c r="GR13" i="2"/>
  <c r="GI13" i="1" s="1"/>
  <c r="HK28" i="2"/>
  <c r="GV92" i="2"/>
  <c r="HC95" i="2"/>
  <c r="HI64" i="2"/>
  <c r="GS118" i="2"/>
  <c r="HM192" i="2"/>
  <c r="GR52" i="2"/>
  <c r="HI95" i="2"/>
  <c r="HF146" i="2"/>
  <c r="GV188" i="2"/>
  <c r="HW188" i="2" s="1"/>
  <c r="HH166" i="2"/>
  <c r="GK166" i="1" s="1"/>
  <c r="GR166" i="2"/>
  <c r="GI166" i="1" s="1"/>
  <c r="HJ166" i="2"/>
  <c r="HB166" i="2"/>
  <c r="GS166" i="2"/>
  <c r="GV166" i="2"/>
  <c r="HW166" i="2" s="1"/>
  <c r="GZ166" i="2"/>
  <c r="GJ166" i="1" s="1"/>
  <c r="HN166" i="2"/>
  <c r="HD166" i="2"/>
  <c r="HF166" i="2"/>
  <c r="GW166" i="2"/>
  <c r="HX166" i="2" s="1"/>
  <c r="HG166" i="2"/>
  <c r="HC166" i="2"/>
  <c r="HA166" i="2"/>
  <c r="HE166" i="2"/>
  <c r="HI166" i="2"/>
  <c r="HO166" i="2"/>
  <c r="HK166" i="2"/>
  <c r="GU166" i="2"/>
  <c r="HV166" i="2" s="1"/>
  <c r="HL166" i="2"/>
  <c r="HM166" i="2"/>
  <c r="GQ166" i="2"/>
  <c r="GH166" i="1" s="1"/>
  <c r="HC142" i="2"/>
  <c r="HE142" i="2"/>
  <c r="HG142" i="2"/>
  <c r="GU142" i="2"/>
  <c r="HV142" i="2" s="1"/>
  <c r="HB142" i="2"/>
  <c r="HI142" i="2"/>
  <c r="GW142" i="2"/>
  <c r="HX142" i="2" s="1"/>
  <c r="HO142" i="2"/>
  <c r="GQ142" i="2"/>
  <c r="GH142" i="1" s="1"/>
  <c r="HH142" i="2"/>
  <c r="GK142" i="1" s="1"/>
  <c r="HN142" i="2"/>
  <c r="HF142" i="2"/>
  <c r="GV142" i="2"/>
  <c r="HW142" i="2" s="1"/>
  <c r="GS142" i="2"/>
  <c r="GZ142" i="2"/>
  <c r="GJ142" i="1" s="1"/>
  <c r="HD142" i="2"/>
  <c r="HL142" i="2"/>
  <c r="GR142" i="2"/>
  <c r="HJ142" i="2"/>
  <c r="HE194" i="2"/>
  <c r="HB194" i="2"/>
  <c r="KQ194" i="1" s="1"/>
  <c r="GV194" i="2"/>
  <c r="HW194" i="2" s="1"/>
  <c r="HN194" i="2"/>
  <c r="HJ194" i="2"/>
  <c r="HF194" i="2"/>
  <c r="GR194" i="2"/>
  <c r="GI194" i="1" s="1"/>
  <c r="GZ194" i="2"/>
  <c r="HD194" i="2"/>
  <c r="HL194" i="2"/>
  <c r="GS194" i="2"/>
  <c r="HH194" i="2"/>
  <c r="GK194" i="1" s="1"/>
  <c r="HG194" i="2"/>
  <c r="GR149" i="2"/>
  <c r="GI149" i="1" s="1"/>
  <c r="HC149" i="2"/>
  <c r="KR149" i="1" s="1"/>
  <c r="HG149" i="2"/>
  <c r="HN149" i="2"/>
  <c r="HJ149" i="2"/>
  <c r="HF149" i="2"/>
  <c r="HO149" i="2"/>
  <c r="GV149" i="2"/>
  <c r="HW149" i="2" s="1"/>
  <c r="GQ149" i="2"/>
  <c r="GH149" i="1" s="1"/>
  <c r="HH149" i="2"/>
  <c r="GK149" i="1" s="1"/>
  <c r="HK149" i="2"/>
  <c r="GW149" i="2"/>
  <c r="HX149" i="2" s="1"/>
  <c r="HB149" i="2"/>
  <c r="HA149" i="2"/>
  <c r="KP149" i="1" s="1"/>
  <c r="GZ149" i="2"/>
  <c r="GJ149" i="1" s="1"/>
  <c r="HI149" i="2"/>
  <c r="GU149" i="2"/>
  <c r="HV149" i="2" s="1"/>
  <c r="HE149" i="2"/>
  <c r="HM149" i="2"/>
  <c r="GV159" i="2"/>
  <c r="HW159" i="2" s="1"/>
  <c r="HE182" i="2"/>
  <c r="GZ182" i="2"/>
  <c r="GJ182" i="1" s="1"/>
  <c r="HC182" i="2"/>
  <c r="HK182" i="2"/>
  <c r="GQ182" i="2"/>
  <c r="GH182" i="1" s="1"/>
  <c r="HA182" i="2"/>
  <c r="KP182" i="1" s="1"/>
  <c r="GW182" i="2"/>
  <c r="HX182" i="2" s="1"/>
  <c r="GU182" i="2"/>
  <c r="HV182" i="2" s="1"/>
  <c r="HI182" i="2"/>
  <c r="GS182" i="2"/>
  <c r="HJ182" i="2"/>
  <c r="HO182" i="2"/>
  <c r="HD182" i="2"/>
  <c r="HN182" i="2"/>
  <c r="GV182" i="2"/>
  <c r="HW182" i="2" s="1"/>
  <c r="KX182" i="1" s="1"/>
  <c r="HB182" i="2"/>
  <c r="KQ182" i="1" s="1"/>
  <c r="HL182" i="2"/>
  <c r="HG182" i="2"/>
  <c r="HF182" i="2"/>
  <c r="HM182" i="2"/>
  <c r="HH182" i="2"/>
  <c r="GK182" i="1" s="1"/>
  <c r="HL191" i="2"/>
  <c r="HB191" i="2"/>
  <c r="KQ191" i="1" s="1"/>
  <c r="HD191" i="2"/>
  <c r="GQ191" i="2"/>
  <c r="GH191" i="1" s="1"/>
  <c r="GZ191" i="2"/>
  <c r="GJ191" i="1" s="1"/>
  <c r="GS191" i="2"/>
  <c r="HJ191" i="2"/>
  <c r="HE191" i="2"/>
  <c r="HK191" i="2"/>
  <c r="HF191" i="2"/>
  <c r="HC191" i="2"/>
  <c r="GA191" i="1" s="1"/>
  <c r="HO191" i="2"/>
  <c r="HG191" i="2"/>
  <c r="GV191" i="2"/>
  <c r="HW191" i="2" s="1"/>
  <c r="GW191" i="2"/>
  <c r="HX191" i="2" s="1"/>
  <c r="KY191" i="1" s="1"/>
  <c r="HI191" i="2"/>
  <c r="HA191" i="2"/>
  <c r="GU191" i="2"/>
  <c r="HV191" i="2" s="1"/>
  <c r="HM191" i="2"/>
  <c r="HB176" i="2"/>
  <c r="KQ176" i="1" s="1"/>
  <c r="HG176" i="2"/>
  <c r="HJ176" i="2"/>
  <c r="GR176" i="2"/>
  <c r="GI176" i="1" s="1"/>
  <c r="HC176" i="2"/>
  <c r="KR176" i="1" s="1"/>
  <c r="HF176" i="2"/>
  <c r="HE176" i="2"/>
  <c r="HN176" i="2"/>
  <c r="HL176" i="2"/>
  <c r="HI176" i="2"/>
  <c r="HD176" i="2"/>
  <c r="HK176" i="2"/>
  <c r="GW176" i="2"/>
  <c r="HX176" i="2" s="1"/>
  <c r="GS176" i="2"/>
  <c r="HM176" i="2"/>
  <c r="GV176" i="2"/>
  <c r="GQ176" i="2"/>
  <c r="GH176" i="1" s="1"/>
  <c r="GU176" i="2"/>
  <c r="HV176" i="2" s="1"/>
  <c r="HO176" i="2"/>
  <c r="HH176" i="2"/>
  <c r="GK176" i="1" s="1"/>
  <c r="HA176" i="2"/>
  <c r="HD153" i="2"/>
  <c r="HA153" i="2"/>
  <c r="HK153" i="2"/>
  <c r="HE153" i="2"/>
  <c r="GR153" i="2"/>
  <c r="GI153" i="1" s="1"/>
  <c r="GU153" i="2"/>
  <c r="HV153" i="2" s="1"/>
  <c r="HI153" i="2"/>
  <c r="HO153" i="2"/>
  <c r="HC153" i="2"/>
  <c r="KR153" i="1" s="1"/>
  <c r="GQ153" i="2"/>
  <c r="GH153" i="1" s="1"/>
  <c r="HH153" i="2"/>
  <c r="GK153" i="1" s="1"/>
  <c r="HG153" i="2"/>
  <c r="GW153" i="2"/>
  <c r="HX153" i="2" s="1"/>
  <c r="HN153" i="2"/>
  <c r="HJ153" i="2"/>
  <c r="HF153" i="2"/>
  <c r="HB153" i="2"/>
  <c r="HM153" i="2"/>
  <c r="GV153" i="2"/>
  <c r="HW153" i="2" s="1"/>
  <c r="GZ153" i="2"/>
  <c r="GJ153" i="1" s="1"/>
  <c r="HO131" i="2"/>
  <c r="GW131" i="2"/>
  <c r="HX131" i="2" s="1"/>
  <c r="GR131" i="2"/>
  <c r="GI131" i="1" s="1"/>
  <c r="HG131" i="2"/>
  <c r="HK131" i="2"/>
  <c r="HC131" i="2"/>
  <c r="KR131" i="1" s="1"/>
  <c r="HF131" i="2"/>
  <c r="HB131" i="2"/>
  <c r="GS131" i="2"/>
  <c r="GV131" i="2"/>
  <c r="HW131" i="2" s="1"/>
  <c r="HD131" i="2"/>
  <c r="HN131" i="2"/>
  <c r="HL131" i="2"/>
  <c r="HJ131" i="2"/>
  <c r="GQ131" i="2"/>
  <c r="GH131" i="1" s="1"/>
  <c r="HA131" i="2"/>
  <c r="HE131" i="2"/>
  <c r="HI131" i="2"/>
  <c r="GU131" i="2"/>
  <c r="HV131" i="2" s="1"/>
  <c r="HM131" i="2"/>
  <c r="HA156" i="2"/>
  <c r="GR156" i="2"/>
  <c r="GI156" i="1" s="1"/>
  <c r="GU156" i="2"/>
  <c r="HV156" i="2" s="1"/>
  <c r="HI156" i="2"/>
  <c r="HL156" i="2"/>
  <c r="HE156" i="2"/>
  <c r="HH156" i="2"/>
  <c r="GK156" i="1" s="1"/>
  <c r="GS156" i="2"/>
  <c r="GV156" i="2"/>
  <c r="HW156" i="2" s="1"/>
  <c r="HM156" i="2"/>
  <c r="HN156" i="2"/>
  <c r="HC156" i="2"/>
  <c r="GA156" i="1" s="1"/>
  <c r="GQ156" i="2"/>
  <c r="GH156" i="1" s="1"/>
  <c r="HJ156" i="2"/>
  <c r="HD156" i="2"/>
  <c r="HF156" i="2"/>
  <c r="HB156" i="2"/>
  <c r="GZ156" i="2"/>
  <c r="GJ156" i="1" s="1"/>
  <c r="GR182" i="2"/>
  <c r="GI182" i="1" s="1"/>
  <c r="HI159" i="2"/>
  <c r="HM159" i="2"/>
  <c r="HA159" i="2"/>
  <c r="GU159" i="2"/>
  <c r="HV159" i="2" s="1"/>
  <c r="HE159" i="2"/>
  <c r="GW159" i="2"/>
  <c r="HX159" i="2" s="1"/>
  <c r="HK159" i="2"/>
  <c r="HG159" i="2"/>
  <c r="HC159" i="2"/>
  <c r="GR159" i="2"/>
  <c r="GI159" i="1" s="1"/>
  <c r="HO159" i="2"/>
  <c r="HL159" i="2"/>
  <c r="HB159" i="2"/>
  <c r="HN159" i="2"/>
  <c r="HJ159" i="2"/>
  <c r="HH159" i="2"/>
  <c r="GK159" i="1" s="1"/>
  <c r="HF159" i="2"/>
  <c r="HD159" i="2"/>
  <c r="GQ159" i="2"/>
  <c r="GH159" i="1" s="1"/>
  <c r="GS159" i="2"/>
  <c r="GZ159" i="2"/>
  <c r="GJ159" i="1" s="1"/>
  <c r="HO61" i="2"/>
  <c r="HJ181" i="2"/>
  <c r="HE181" i="2"/>
  <c r="HA181" i="2"/>
  <c r="HB181" i="2"/>
  <c r="KQ181" i="1" s="1"/>
  <c r="HI181" i="2"/>
  <c r="GQ181" i="2"/>
  <c r="GH181" i="1" s="1"/>
  <c r="GV181" i="2"/>
  <c r="HW181" i="2" s="1"/>
  <c r="HF181" i="2"/>
  <c r="HN181" i="2"/>
  <c r="HG181" i="2"/>
  <c r="HO181" i="2"/>
  <c r="GU181" i="2"/>
  <c r="HV181" i="2" s="1"/>
  <c r="HD181" i="2"/>
  <c r="GZ181" i="2"/>
  <c r="HM181" i="2"/>
  <c r="HC181" i="2"/>
  <c r="GW181" i="2"/>
  <c r="HX181" i="2" s="1"/>
  <c r="HK181" i="2"/>
  <c r="GU165" i="2"/>
  <c r="HV165" i="2" s="1"/>
  <c r="HG165" i="2"/>
  <c r="GW165" i="2"/>
  <c r="HX165" i="2" s="1"/>
  <c r="HO165" i="2"/>
  <c r="HM165" i="2"/>
  <c r="HH165" i="2"/>
  <c r="GK165" i="1" s="1"/>
  <c r="HK165" i="2"/>
  <c r="GZ165" i="2"/>
  <c r="GJ165" i="1" s="1"/>
  <c r="HE165" i="2"/>
  <c r="HL165" i="2"/>
  <c r="GQ165" i="2"/>
  <c r="GH165" i="1" s="1"/>
  <c r="GR165" i="2"/>
  <c r="GI165" i="1" s="1"/>
  <c r="HC165" i="2"/>
  <c r="HN165" i="2"/>
  <c r="HB165" i="2"/>
  <c r="HI165" i="2"/>
  <c r="GV165" i="2"/>
  <c r="HW165" i="2" s="1"/>
  <c r="GS165" i="2"/>
  <c r="HD165" i="2"/>
  <c r="GR152" i="2"/>
  <c r="GI152" i="1" s="1"/>
  <c r="HJ152" i="2"/>
  <c r="GQ152" i="2"/>
  <c r="GH152" i="1" s="1"/>
  <c r="HH152" i="2"/>
  <c r="GK152" i="1" s="1"/>
  <c r="HG152" i="2"/>
  <c r="HE152" i="2"/>
  <c r="GZ152" i="2"/>
  <c r="GJ152" i="1" s="1"/>
  <c r="HB152" i="2"/>
  <c r="KQ152" i="1" s="1"/>
  <c r="HC152" i="2"/>
  <c r="HK152" i="2"/>
  <c r="GS152" i="2"/>
  <c r="HO152" i="2"/>
  <c r="HM152" i="2"/>
  <c r="HD152" i="2"/>
  <c r="GU152" i="2"/>
  <c r="HV152" i="2" s="1"/>
  <c r="GW152" i="2"/>
  <c r="HX152" i="2" s="1"/>
  <c r="HL152" i="2"/>
  <c r="HI152" i="2"/>
  <c r="HA152" i="2"/>
  <c r="HN152" i="2"/>
  <c r="HF152" i="2"/>
  <c r="HM134" i="2"/>
  <c r="GU134" i="2"/>
  <c r="HV134" i="2" s="1"/>
  <c r="HI134" i="2"/>
  <c r="HD134" i="2"/>
  <c r="HE134" i="2"/>
  <c r="HB134" i="2"/>
  <c r="KQ134" i="1" s="1"/>
  <c r="HA134" i="2"/>
  <c r="GZ134" i="2"/>
  <c r="GJ134" i="1" s="1"/>
  <c r="HH134" i="2"/>
  <c r="GK134" i="1" s="1"/>
  <c r="GV134" i="2"/>
  <c r="HW134" i="2" s="1"/>
  <c r="GQ134" i="2"/>
  <c r="GH134" i="1" s="1"/>
  <c r="GS134" i="2"/>
  <c r="HJ134" i="2"/>
  <c r="HG134" i="2"/>
  <c r="HF134" i="2"/>
  <c r="HO134" i="2"/>
  <c r="HL134" i="2"/>
  <c r="HC134" i="2"/>
  <c r="HN134" i="2"/>
  <c r="HK134" i="2"/>
  <c r="HE113" i="2"/>
  <c r="HK113" i="2"/>
  <c r="HC113" i="2"/>
  <c r="KR113" i="1" s="1"/>
  <c r="HN113" i="2"/>
  <c r="HJ113" i="2"/>
  <c r="HF113" i="2"/>
  <c r="HB113" i="2"/>
  <c r="KQ113" i="1" s="1"/>
  <c r="GV113" i="2"/>
  <c r="HW113" i="2" s="1"/>
  <c r="GQ113" i="2"/>
  <c r="GH113" i="1" s="1"/>
  <c r="HI105" i="2"/>
  <c r="GW105" i="2"/>
  <c r="HX105" i="2" s="1"/>
  <c r="HO105" i="2"/>
  <c r="HC105" i="2"/>
  <c r="KR105" i="1" s="1"/>
  <c r="HE105" i="2"/>
  <c r="HG105" i="2"/>
  <c r="HK105" i="2"/>
  <c r="HC71" i="2"/>
  <c r="GA71" i="1" s="1"/>
  <c r="HA71" i="2"/>
  <c r="KP71" i="1" s="1"/>
  <c r="HG71" i="2"/>
  <c r="HK71" i="2"/>
  <c r="HM71" i="2"/>
  <c r="HE71" i="2"/>
  <c r="HO71" i="2"/>
  <c r="GU65" i="2"/>
  <c r="HV65" i="2" s="1"/>
  <c r="KW65" i="1" s="1"/>
  <c r="HA65" i="2"/>
  <c r="KP65" i="1" s="1"/>
  <c r="GW65" i="2"/>
  <c r="HX65" i="2" s="1"/>
  <c r="HE65" i="2"/>
  <c r="GQ65" i="2"/>
  <c r="HC65" i="2"/>
  <c r="HI65" i="2"/>
  <c r="HM65" i="2"/>
  <c r="HK65" i="2"/>
  <c r="KU65" i="1" s="1"/>
  <c r="HA35" i="2"/>
  <c r="HM35" i="2"/>
  <c r="HI35" i="2"/>
  <c r="HE35" i="2"/>
  <c r="HK35" i="2"/>
  <c r="HG35" i="2"/>
  <c r="HC35" i="2"/>
  <c r="GA35" i="1" s="1"/>
  <c r="GU35" i="2"/>
  <c r="HV35" i="2" s="1"/>
  <c r="HO35" i="2"/>
  <c r="HL30" i="2"/>
  <c r="GS30" i="2"/>
  <c r="HJ30" i="2"/>
  <c r="GR30" i="2"/>
  <c r="GI30" i="1" s="1"/>
  <c r="HH30" i="2"/>
  <c r="GQ30" i="2"/>
  <c r="GH30" i="1" s="1"/>
  <c r="GZ30" i="2"/>
  <c r="GJ30" i="1" s="1"/>
  <c r="GW30" i="2"/>
  <c r="HX30" i="2" s="1"/>
  <c r="HN30" i="2"/>
  <c r="HO30" i="2"/>
  <c r="HF30" i="2"/>
  <c r="HD30" i="2"/>
  <c r="HB30" i="2"/>
  <c r="KQ30" i="1" s="1"/>
  <c r="GV30" i="2"/>
  <c r="HW30" i="2" s="1"/>
  <c r="HG30" i="2"/>
  <c r="FH30" i="1" s="1"/>
  <c r="HE30" i="2"/>
  <c r="HA30" i="2"/>
  <c r="KP30" i="1" s="1"/>
  <c r="HK30" i="2"/>
  <c r="GU30" i="2"/>
  <c r="HV30" i="2" s="1"/>
  <c r="HI19" i="2"/>
  <c r="HA19" i="2"/>
  <c r="KP19" i="1" s="1"/>
  <c r="HE19" i="2"/>
  <c r="HM19" i="2"/>
  <c r="GU19" i="2"/>
  <c r="HV19" i="2" s="1"/>
  <c r="GQ16" i="2"/>
  <c r="GH16" i="1" s="1"/>
  <c r="HG16" i="2"/>
  <c r="GV16" i="2"/>
  <c r="HW16" i="2" s="1"/>
  <c r="HE16" i="2"/>
  <c r="GU16" i="2"/>
  <c r="HV16" i="2" s="1"/>
  <c r="GW16" i="2"/>
  <c r="HX16" i="2" s="1"/>
  <c r="HC16" i="2"/>
  <c r="HA16" i="2"/>
  <c r="HO5" i="2"/>
  <c r="FM5" i="1" s="1"/>
  <c r="GW5" i="2"/>
  <c r="HX5" i="2" s="1"/>
  <c r="HC5" i="2"/>
  <c r="KR5" i="1" s="1"/>
  <c r="HG5" i="2"/>
  <c r="HA5" i="2"/>
  <c r="KP5" i="1" s="1"/>
  <c r="HE5" i="2"/>
  <c r="GU5" i="2"/>
  <c r="HV5" i="2" s="1"/>
  <c r="HM5" i="2"/>
  <c r="HI5" i="2"/>
  <c r="HL187" i="2"/>
  <c r="GV187" i="2"/>
  <c r="HW187" i="2" s="1"/>
  <c r="KX187" i="1" s="1"/>
  <c r="GU187" i="2"/>
  <c r="HV187" i="2" s="1"/>
  <c r="HA187" i="2"/>
  <c r="KP187" i="1" s="1"/>
  <c r="HM187" i="2"/>
  <c r="GZ187" i="2"/>
  <c r="GJ187" i="1" s="1"/>
  <c r="HJ187" i="2"/>
  <c r="HD187" i="2"/>
  <c r="HN187" i="2"/>
  <c r="HF187" i="2"/>
  <c r="GQ187" i="2"/>
  <c r="GH187" i="1" s="1"/>
  <c r="HE187" i="2"/>
  <c r="HH187" i="2"/>
  <c r="GW187" i="2"/>
  <c r="HX187" i="2" s="1"/>
  <c r="HB187" i="2"/>
  <c r="GR187" i="2"/>
  <c r="HO187" i="2"/>
  <c r="HK187" i="2"/>
  <c r="GQ148" i="2"/>
  <c r="GH148" i="1" s="1"/>
  <c r="HH148" i="2"/>
  <c r="HA148" i="2"/>
  <c r="KP148" i="1" s="1"/>
  <c r="GR148" i="2"/>
  <c r="GI148" i="1" s="1"/>
  <c r="HJ148" i="2"/>
  <c r="HE148" i="2"/>
  <c r="HB148" i="2"/>
  <c r="HF148" i="2"/>
  <c r="HL148" i="2"/>
  <c r="GU148" i="2"/>
  <c r="HV148" i="2" s="1"/>
  <c r="HN148" i="2"/>
  <c r="GW148" i="2"/>
  <c r="HX148" i="2" s="1"/>
  <c r="GZ148" i="2"/>
  <c r="HO148" i="2"/>
  <c r="HI148" i="2"/>
  <c r="GS148" i="2"/>
  <c r="HM148" i="2"/>
  <c r="HC148" i="2"/>
  <c r="KR148" i="1" s="1"/>
  <c r="HD148" i="2"/>
  <c r="HK148" i="2"/>
  <c r="GS120" i="2"/>
  <c r="GZ120" i="2"/>
  <c r="GJ120" i="1" s="1"/>
  <c r="HH120" i="2"/>
  <c r="GK120" i="1" s="1"/>
  <c r="HD120" i="2"/>
  <c r="HA78" i="2"/>
  <c r="HI78" i="2"/>
  <c r="HE78" i="2"/>
  <c r="GU78" i="2"/>
  <c r="HV78" i="2" s="1"/>
  <c r="HH78" i="2"/>
  <c r="GK78" i="1" s="1"/>
  <c r="HJ78" i="2"/>
  <c r="GZ78" i="2"/>
  <c r="GJ78" i="1" s="1"/>
  <c r="HF78" i="2"/>
  <c r="HB78" i="2"/>
  <c r="HL78" i="2"/>
  <c r="GS78" i="2"/>
  <c r="HM78" i="2"/>
  <c r="HN78" i="2"/>
  <c r="GQ78" i="2"/>
  <c r="GH78" i="1" s="1"/>
  <c r="HA184" i="2"/>
  <c r="HO184" i="2"/>
  <c r="GW184" i="2"/>
  <c r="HG184" i="2"/>
  <c r="GS184" i="2"/>
  <c r="HC184" i="2"/>
  <c r="HJ184" i="2"/>
  <c r="GR184" i="2"/>
  <c r="GU184" i="2"/>
  <c r="HV184" i="2" s="1"/>
  <c r="GQ184" i="2"/>
  <c r="GH184" i="1" s="1"/>
  <c r="HI184" i="2"/>
  <c r="HB184" i="2"/>
  <c r="HH184" i="2"/>
  <c r="GK184" i="1" s="1"/>
  <c r="HL184" i="2"/>
  <c r="GV184" i="2"/>
  <c r="HW184" i="2" s="1"/>
  <c r="KX184" i="1" s="1"/>
  <c r="GZ184" i="2"/>
  <c r="GJ184" i="1" s="1"/>
  <c r="HM184" i="2"/>
  <c r="HF184" i="2"/>
  <c r="HE184" i="2"/>
  <c r="HN184" i="2"/>
  <c r="HK184" i="2"/>
  <c r="HD184" i="2"/>
  <c r="HO175" i="2"/>
  <c r="HM175" i="2"/>
  <c r="HD175" i="2"/>
  <c r="HN175" i="2"/>
  <c r="HF175" i="2"/>
  <c r="HJ175" i="2"/>
  <c r="HL175" i="2"/>
  <c r="GU175" i="2"/>
  <c r="HV175" i="2" s="1"/>
  <c r="GV175" i="2"/>
  <c r="HW175" i="2" s="1"/>
  <c r="KX175" i="1" s="1"/>
  <c r="GS175" i="2"/>
  <c r="HH175" i="2"/>
  <c r="GK175" i="1" s="1"/>
  <c r="HE175" i="2"/>
  <c r="HB175" i="2"/>
  <c r="KQ175" i="1" s="1"/>
  <c r="GZ175" i="2"/>
  <c r="GJ175" i="1" s="1"/>
  <c r="GQ175" i="2"/>
  <c r="GH175" i="1" s="1"/>
  <c r="GW175" i="2"/>
  <c r="HX175" i="2" s="1"/>
  <c r="HC175" i="2"/>
  <c r="HK175" i="2"/>
  <c r="GR175" i="2"/>
  <c r="GI175" i="1" s="1"/>
  <c r="HG145" i="2"/>
  <c r="HO145" i="2"/>
  <c r="HA145" i="2"/>
  <c r="HC145" i="2"/>
  <c r="HK145" i="2"/>
  <c r="HN145" i="2"/>
  <c r="GZ145" i="2"/>
  <c r="GJ145" i="1" s="1"/>
  <c r="HJ145" i="2"/>
  <c r="HH145" i="2"/>
  <c r="GK145" i="1" s="1"/>
  <c r="HF145" i="2"/>
  <c r="HI145" i="2"/>
  <c r="HB145" i="2"/>
  <c r="GV145" i="2"/>
  <c r="HW145" i="2" s="1"/>
  <c r="GR145" i="2"/>
  <c r="GQ145" i="2"/>
  <c r="GH145" i="1" s="1"/>
  <c r="GW145" i="2"/>
  <c r="HX145" i="2" s="1"/>
  <c r="HG117" i="2"/>
  <c r="HO117" i="2"/>
  <c r="HK117" i="2"/>
  <c r="GW117" i="2"/>
  <c r="HX117" i="2" s="1"/>
  <c r="HC117" i="2"/>
  <c r="HN67" i="2"/>
  <c r="HA67" i="2"/>
  <c r="KP67" i="1" s="1"/>
  <c r="HK67" i="2"/>
  <c r="HO67" i="2"/>
  <c r="HE67" i="2"/>
  <c r="HI67" i="2"/>
  <c r="HM67" i="2"/>
  <c r="GU67" i="2"/>
  <c r="HV67" i="2" s="1"/>
  <c r="GW48" i="2"/>
  <c r="HX48" i="2" s="1"/>
  <c r="HM48" i="2"/>
  <c r="HE48" i="2"/>
  <c r="GU48" i="2"/>
  <c r="HV48" i="2" s="1"/>
  <c r="HA48" i="2"/>
  <c r="KP48" i="1" s="1"/>
  <c r="GR48" i="2"/>
  <c r="GI48" i="1" s="1"/>
  <c r="HI21" i="2"/>
  <c r="GU21" i="2"/>
  <c r="HV21" i="2" s="1"/>
  <c r="HE21" i="2"/>
  <c r="HM21" i="2"/>
  <c r="HA21" i="2"/>
  <c r="KP21" i="1" s="1"/>
  <c r="GV78" i="2"/>
  <c r="HW78" i="2" s="1"/>
  <c r="KX78" i="1" s="1"/>
  <c r="HD94" i="2"/>
  <c r="HK196" i="2"/>
  <c r="HJ196" i="2"/>
  <c r="GV196" i="2"/>
  <c r="HW196" i="2" s="1"/>
  <c r="HB196" i="2"/>
  <c r="KQ196" i="1" s="1"/>
  <c r="HD196" i="2"/>
  <c r="GZ196" i="2"/>
  <c r="GJ196" i="1" s="1"/>
  <c r="HH196" i="2"/>
  <c r="GK196" i="1" s="1"/>
  <c r="HF196" i="2"/>
  <c r="GS196" i="2"/>
  <c r="HB193" i="2"/>
  <c r="KQ193" i="1" s="1"/>
  <c r="HJ193" i="2"/>
  <c r="HE193" i="2"/>
  <c r="GQ193" i="2"/>
  <c r="GH193" i="1" s="1"/>
  <c r="HC193" i="2"/>
  <c r="HO193" i="2"/>
  <c r="HJ190" i="2"/>
  <c r="HF190" i="2"/>
  <c r="HN190" i="2"/>
  <c r="GZ190" i="2"/>
  <c r="GR190" i="2"/>
  <c r="GI190" i="1" s="1"/>
  <c r="GS190" i="2"/>
  <c r="HB190" i="2"/>
  <c r="KQ190" i="1" s="1"/>
  <c r="HL190" i="2"/>
  <c r="HA178" i="2"/>
  <c r="KP178" i="1" s="1"/>
  <c r="HB178" i="2"/>
  <c r="KQ178" i="1" s="1"/>
  <c r="HG178" i="2"/>
  <c r="HO178" i="2"/>
  <c r="HC178" i="2"/>
  <c r="GQ178" i="2"/>
  <c r="GH178" i="1" s="1"/>
  <c r="HD171" i="2"/>
  <c r="HH171" i="2"/>
  <c r="GK171" i="1" s="1"/>
  <c r="GZ171" i="2"/>
  <c r="HG171" i="2"/>
  <c r="HI171" i="2"/>
  <c r="HA171" i="2"/>
  <c r="GR171" i="2"/>
  <c r="GI171" i="1" s="1"/>
  <c r="HC171" i="2"/>
  <c r="HK171" i="2"/>
  <c r="HB171" i="2"/>
  <c r="HE171" i="2"/>
  <c r="HM171" i="2"/>
  <c r="GV171" i="2"/>
  <c r="HW171" i="2" s="1"/>
  <c r="HM168" i="2"/>
  <c r="HB168" i="2"/>
  <c r="KQ168" i="1" s="1"/>
  <c r="GS168" i="2"/>
  <c r="HH168" i="2"/>
  <c r="HF168" i="2"/>
  <c r="HL168" i="2"/>
  <c r="GV168" i="2"/>
  <c r="HW168" i="2" s="1"/>
  <c r="GR168" i="2"/>
  <c r="GI168" i="1" s="1"/>
  <c r="GZ168" i="2"/>
  <c r="GJ168" i="1" s="1"/>
  <c r="HJ168" i="2"/>
  <c r="HE161" i="2"/>
  <c r="HF161" i="2"/>
  <c r="GV161" i="2"/>
  <c r="HW161" i="2" s="1"/>
  <c r="HB161" i="2"/>
  <c r="GR161" i="2"/>
  <c r="GS161" i="2"/>
  <c r="HL161" i="2"/>
  <c r="GU161" i="2"/>
  <c r="HV161" i="2" s="1"/>
  <c r="KW161" i="1" s="1"/>
  <c r="GW161" i="2"/>
  <c r="HX161" i="2" s="1"/>
  <c r="HG161" i="2"/>
  <c r="HO161" i="2"/>
  <c r="HN161" i="2"/>
  <c r="HK161" i="2"/>
  <c r="HC161" i="2"/>
  <c r="HH161" i="2"/>
  <c r="GK161" i="1" s="1"/>
  <c r="HD161" i="2"/>
  <c r="HJ161" i="2"/>
  <c r="HC158" i="2"/>
  <c r="KR158" i="1" s="1"/>
  <c r="HE158" i="2"/>
  <c r="HB158" i="2"/>
  <c r="KQ158" i="1" s="1"/>
  <c r="GV158" i="2"/>
  <c r="HW158" i="2" s="1"/>
  <c r="HH158" i="2"/>
  <c r="HL158" i="2"/>
  <c r="GU158" i="2"/>
  <c r="HV158" i="2" s="1"/>
  <c r="GZ158" i="2"/>
  <c r="GR158" i="2"/>
  <c r="GI158" i="1" s="1"/>
  <c r="GS158" i="2"/>
  <c r="HF158" i="2"/>
  <c r="HD158" i="2"/>
  <c r="HF171" i="2"/>
  <c r="HM145" i="2"/>
  <c r="HG148" i="2"/>
  <c r="HN162" i="2"/>
  <c r="HB162" i="2"/>
  <c r="HD162" i="2"/>
  <c r="HJ162" i="2"/>
  <c r="GS162" i="2"/>
  <c r="HF162" i="2"/>
  <c r="HG162" i="2"/>
  <c r="GR162" i="2"/>
  <c r="GI162" i="1" s="1"/>
  <c r="GW162" i="2"/>
  <c r="HX162" i="2" s="1"/>
  <c r="HO162" i="2"/>
  <c r="HM162" i="2"/>
  <c r="GQ162" i="2"/>
  <c r="GH162" i="1" s="1"/>
  <c r="GU162" i="2"/>
  <c r="GV162" i="2"/>
  <c r="HW162" i="2" s="1"/>
  <c r="HI162" i="2"/>
  <c r="HA162" i="2"/>
  <c r="KP162" i="1" s="1"/>
  <c r="HC162" i="2"/>
  <c r="KR162" i="1" s="1"/>
  <c r="HE162" i="2"/>
  <c r="HL162" i="2"/>
  <c r="GZ162" i="2"/>
  <c r="GJ162" i="1" s="1"/>
  <c r="HK162" i="2"/>
  <c r="HH162" i="2"/>
  <c r="GK162" i="1" s="1"/>
  <c r="HK124" i="2"/>
  <c r="GV124" i="2"/>
  <c r="HW124" i="2" s="1"/>
  <c r="HO124" i="2"/>
  <c r="HH124" i="2"/>
  <c r="GK124" i="1" s="1"/>
  <c r="GZ124" i="2"/>
  <c r="GJ124" i="1" s="1"/>
  <c r="GS124" i="2"/>
  <c r="GQ124" i="2"/>
  <c r="GH124" i="1" s="1"/>
  <c r="HD124" i="2"/>
  <c r="HE86" i="2"/>
  <c r="GV86" i="2"/>
  <c r="HW86" i="2" s="1"/>
  <c r="KX86" i="1" s="1"/>
  <c r="GQ86" i="2"/>
  <c r="GH86" i="1" s="1"/>
  <c r="HM86" i="2"/>
  <c r="HJ86" i="2"/>
  <c r="HB86" i="2"/>
  <c r="KQ86" i="1" s="1"/>
  <c r="HL86" i="2"/>
  <c r="HN86" i="2"/>
  <c r="HD86" i="2"/>
  <c r="GZ86" i="2"/>
  <c r="GS86" i="2"/>
  <c r="HH86" i="2"/>
  <c r="HC46" i="2"/>
  <c r="GQ171" i="2"/>
  <c r="GH171" i="1" s="1"/>
  <c r="HH181" i="2"/>
  <c r="GK181" i="1" s="1"/>
  <c r="HF165" i="2"/>
  <c r="HE145" i="2"/>
  <c r="HC187" i="2"/>
  <c r="GW134" i="2"/>
  <c r="HX134" i="2" s="1"/>
  <c r="GR5" i="2"/>
  <c r="GI5" i="1" s="1"/>
  <c r="GS181" i="2"/>
  <c r="HJ165" i="2"/>
  <c r="GQ155" i="2"/>
  <c r="GU155" i="2"/>
  <c r="HV155" i="2" s="1"/>
  <c r="GV155" i="2"/>
  <c r="HW155" i="2" s="1"/>
  <c r="HA155" i="2"/>
  <c r="HO155" i="2"/>
  <c r="HK155" i="2"/>
  <c r="HN155" i="2"/>
  <c r="HG155" i="2"/>
  <c r="GW155" i="2"/>
  <c r="HX155" i="2" s="1"/>
  <c r="HI155" i="2"/>
  <c r="HB155" i="2"/>
  <c r="KQ155" i="1" s="1"/>
  <c r="HM155" i="2"/>
  <c r="HF155" i="2"/>
  <c r="HJ155" i="2"/>
  <c r="HH155" i="2"/>
  <c r="GK155" i="1" s="1"/>
  <c r="GZ155" i="2"/>
  <c r="GJ155" i="1" s="1"/>
  <c r="HE155" i="2"/>
  <c r="GR155" i="2"/>
  <c r="GI155" i="1" s="1"/>
  <c r="GS155" i="2"/>
  <c r="HJ141" i="2"/>
  <c r="HM141" i="2"/>
  <c r="HA141" i="2"/>
  <c r="KP141" i="1" s="1"/>
  <c r="HI141" i="2"/>
  <c r="HK141" i="2"/>
  <c r="GU141" i="2"/>
  <c r="HV141" i="2" s="1"/>
  <c r="HC141" i="2"/>
  <c r="GR141" i="2"/>
  <c r="GI141" i="1" s="1"/>
  <c r="HE141" i="2"/>
  <c r="HO141" i="2"/>
  <c r="GW141" i="2"/>
  <c r="HX141" i="2" s="1"/>
  <c r="GS141" i="2"/>
  <c r="HG141" i="2"/>
  <c r="HH141" i="2"/>
  <c r="HL141" i="2"/>
  <c r="GZ141" i="2"/>
  <c r="HD141" i="2"/>
  <c r="HN94" i="2"/>
  <c r="GS94" i="2"/>
  <c r="HL94" i="2"/>
  <c r="HH94" i="2"/>
  <c r="GK94" i="1" s="1"/>
  <c r="GZ94" i="2"/>
  <c r="GJ94" i="1" s="1"/>
  <c r="GR94" i="2"/>
  <c r="GI94" i="1" s="1"/>
  <c r="HL60" i="2"/>
  <c r="HH60" i="2"/>
  <c r="HD60" i="2"/>
  <c r="GZ60" i="2"/>
  <c r="HM60" i="2"/>
  <c r="GS60" i="2"/>
  <c r="GU60" i="2"/>
  <c r="HV60" i="2" s="1"/>
  <c r="GR181" i="2"/>
  <c r="GW35" i="2"/>
  <c r="HX35" i="2" s="1"/>
  <c r="HO130" i="2"/>
  <c r="GU130" i="2"/>
  <c r="HV130" i="2" s="1"/>
  <c r="KW130" i="1" s="1"/>
  <c r="HI130" i="2"/>
  <c r="HC130" i="2"/>
  <c r="GA130" i="1" s="1"/>
  <c r="HK130" i="2"/>
  <c r="GW127" i="2"/>
  <c r="HX127" i="2" s="1"/>
  <c r="GS127" i="2"/>
  <c r="HF127" i="2"/>
  <c r="GV127" i="2"/>
  <c r="HW127" i="2" s="1"/>
  <c r="GQ127" i="2"/>
  <c r="GH127" i="1" s="1"/>
  <c r="GW109" i="2"/>
  <c r="HX109" i="2" s="1"/>
  <c r="HJ109" i="2"/>
  <c r="HF109" i="2"/>
  <c r="HC101" i="2"/>
  <c r="GA101" i="1" s="1"/>
  <c r="HI101" i="2"/>
  <c r="HK101" i="2"/>
  <c r="HM101" i="2"/>
  <c r="GW101" i="2"/>
  <c r="HX101" i="2" s="1"/>
  <c r="HE101" i="2"/>
  <c r="HM97" i="2"/>
  <c r="HO97" i="2"/>
  <c r="HI97" i="2"/>
  <c r="HG97" i="2"/>
  <c r="HA97" i="2"/>
  <c r="KP97" i="1" s="1"/>
  <c r="GW97" i="2"/>
  <c r="HX97" i="2" s="1"/>
  <c r="HE93" i="2"/>
  <c r="GU93" i="2"/>
  <c r="HV93" i="2" s="1"/>
  <c r="HC93" i="2"/>
  <c r="KR93" i="1" s="1"/>
  <c r="GR93" i="2"/>
  <c r="GI93" i="1" s="1"/>
  <c r="HM93" i="2"/>
  <c r="HI93" i="2"/>
  <c r="HB81" i="2"/>
  <c r="KQ81" i="1" s="1"/>
  <c r="HG81" i="2"/>
  <c r="HK81" i="2"/>
  <c r="HC81" i="2"/>
  <c r="GU81" i="2"/>
  <c r="HV81" i="2" s="1"/>
  <c r="KW81" i="1" s="1"/>
  <c r="HI74" i="2"/>
  <c r="HM74" i="2"/>
  <c r="HE74" i="2"/>
  <c r="GS74" i="2"/>
  <c r="HN74" i="2"/>
  <c r="HH74" i="2"/>
  <c r="HD74" i="2"/>
  <c r="GZ74" i="2"/>
  <c r="GQ56" i="2"/>
  <c r="GH56" i="1" s="1"/>
  <c r="HN56" i="2"/>
  <c r="GV56" i="2"/>
  <c r="HW56" i="2" s="1"/>
  <c r="HC53" i="2"/>
  <c r="GU53" i="2"/>
  <c r="HV53" i="2" s="1"/>
  <c r="HA53" i="2"/>
  <c r="KP53" i="1" s="1"/>
  <c r="GW53" i="2"/>
  <c r="HX53" i="2" s="1"/>
  <c r="HF53" i="2"/>
  <c r="GV53" i="2"/>
  <c r="HW53" i="2" s="1"/>
  <c r="HL53" i="2"/>
  <c r="HG53" i="2"/>
  <c r="HH53" i="2"/>
  <c r="HD53" i="2"/>
  <c r="GZ53" i="2"/>
  <c r="GS53" i="2"/>
  <c r="HN53" i="2"/>
  <c r="HM31" i="2"/>
  <c r="HE31" i="2"/>
  <c r="HI31" i="2"/>
  <c r="HK31" i="2"/>
  <c r="HG31" i="2"/>
  <c r="HC20" i="2"/>
  <c r="KR20" i="1" s="1"/>
  <c r="HA20" i="2"/>
  <c r="KP20" i="1" s="1"/>
  <c r="GW20" i="2"/>
  <c r="HX20" i="2" s="1"/>
  <c r="HH20" i="2"/>
  <c r="GK20" i="1" s="1"/>
  <c r="HG20" i="2"/>
  <c r="HO20" i="2"/>
  <c r="HD20" i="2"/>
  <c r="HI20" i="2"/>
  <c r="GU15" i="2"/>
  <c r="HV15" i="2" s="1"/>
  <c r="HM15" i="2"/>
  <c r="HI15" i="2"/>
  <c r="HA15" i="2"/>
  <c r="KP15" i="1" s="1"/>
  <c r="FY172" i="1"/>
  <c r="B172" i="1"/>
  <c r="C172" i="1"/>
  <c r="C168" i="1"/>
  <c r="B168" i="1"/>
  <c r="FY164" i="1"/>
  <c r="C164" i="1"/>
  <c r="FY160" i="1"/>
  <c r="B160" i="1"/>
  <c r="C160" i="1"/>
  <c r="FY156" i="1"/>
  <c r="B152" i="1"/>
  <c r="B148" i="1"/>
  <c r="FY148" i="1"/>
  <c r="C148" i="1"/>
  <c r="C144" i="1"/>
  <c r="B140" i="1"/>
  <c r="FY140" i="1"/>
  <c r="C140" i="1"/>
  <c r="C136" i="1"/>
  <c r="B132" i="1"/>
  <c r="C132" i="1"/>
  <c r="B128" i="1"/>
  <c r="FY128" i="1"/>
  <c r="C128" i="1"/>
  <c r="C124" i="1"/>
  <c r="B120" i="1"/>
  <c r="GL116" i="1"/>
  <c r="FY116" i="1"/>
  <c r="GL112" i="1"/>
  <c r="C112" i="1"/>
  <c r="FY112" i="1"/>
  <c r="FY96" i="1"/>
  <c r="FY92" i="1"/>
  <c r="FY88" i="1"/>
  <c r="C88" i="1"/>
  <c r="FY80" i="1"/>
  <c r="C80" i="1"/>
  <c r="B72" i="1"/>
  <c r="FY72" i="1"/>
  <c r="HB56" i="2"/>
  <c r="GQ109" i="2"/>
  <c r="GH109" i="1" s="1"/>
  <c r="GS20" i="2"/>
  <c r="GW81" i="2"/>
  <c r="HX81" i="2" s="1"/>
  <c r="HL74" i="2"/>
  <c r="HF56" i="2"/>
  <c r="GV109" i="2"/>
  <c r="HW109" i="2" s="1"/>
  <c r="HE20" i="2"/>
  <c r="HJ56" i="2"/>
  <c r="C64" i="1"/>
  <c r="HM174" i="2"/>
  <c r="HL140" i="2"/>
  <c r="HO123" i="2"/>
  <c r="GR116" i="2"/>
  <c r="GI116" i="1" s="1"/>
  <c r="HH112" i="2"/>
  <c r="GK112" i="1" s="1"/>
  <c r="HN112" i="2"/>
  <c r="HL104" i="2"/>
  <c r="HH104" i="2"/>
  <c r="GK104" i="1" s="1"/>
  <c r="HA104" i="2"/>
  <c r="GU104" i="2"/>
  <c r="HV104" i="2" s="1"/>
  <c r="HM104" i="2"/>
  <c r="GR104" i="2"/>
  <c r="HE104" i="2"/>
  <c r="HD89" i="2"/>
  <c r="HJ89" i="2"/>
  <c r="HH85" i="2"/>
  <c r="GK85" i="1" s="1"/>
  <c r="HI85" i="2"/>
  <c r="HN85" i="2"/>
  <c r="HO85" i="2"/>
  <c r="HM85" i="2"/>
  <c r="HN77" i="2"/>
  <c r="GW77" i="2"/>
  <c r="HX77" i="2" s="1"/>
  <c r="GU70" i="2"/>
  <c r="HV70" i="2" s="1"/>
  <c r="HI70" i="2"/>
  <c r="HE70" i="2"/>
  <c r="HM66" i="2"/>
  <c r="HA59" i="2"/>
  <c r="KP59" i="1" s="1"/>
  <c r="HI59" i="2"/>
  <c r="HF34" i="2"/>
  <c r="HD34" i="2"/>
  <c r="HB34" i="2"/>
  <c r="GV34" i="2"/>
  <c r="GQ34" i="2"/>
  <c r="GH34" i="1" s="1"/>
  <c r="HN34" i="2"/>
  <c r="HI29" i="2"/>
  <c r="HG29" i="2"/>
  <c r="HA25" i="2"/>
  <c r="KP25" i="1" s="1"/>
  <c r="HK25" i="2"/>
  <c r="HL70" i="2"/>
  <c r="GS66" i="2"/>
  <c r="GW137" i="2"/>
  <c r="EU137" i="1"/>
  <c r="GS123" i="2"/>
  <c r="HD151" i="2"/>
  <c r="HJ104" i="2"/>
  <c r="GQ104" i="2"/>
  <c r="GH104" i="1" s="1"/>
  <c r="HB140" i="2"/>
  <c r="KQ140" i="1" s="1"/>
  <c r="GZ34" i="2"/>
  <c r="GJ34" i="1" s="1"/>
  <c r="HI108" i="2"/>
  <c r="GU34" i="2"/>
  <c r="HV34" i="2" s="1"/>
  <c r="HD66" i="2"/>
  <c r="GR137" i="2"/>
  <c r="GI137" i="1" s="1"/>
  <c r="EU123" i="1"/>
  <c r="GS151" i="2"/>
  <c r="HJ151" i="2"/>
  <c r="HI174" i="2"/>
  <c r="HB104" i="2"/>
  <c r="HC104" i="2"/>
  <c r="GA104" i="1" s="1"/>
  <c r="HJ116" i="2"/>
  <c r="GZ140" i="2"/>
  <c r="GJ140" i="1" s="1"/>
  <c r="HK174" i="2"/>
  <c r="HH66" i="2"/>
  <c r="HN151" i="2"/>
  <c r="HG104" i="2"/>
  <c r="GS140" i="2"/>
  <c r="HH188" i="2"/>
  <c r="GK188" i="1" s="1"/>
  <c r="GS146" i="2"/>
  <c r="GR103" i="2"/>
  <c r="GI103" i="1" s="1"/>
  <c r="HA139" i="2"/>
  <c r="KP139" i="1" s="1"/>
  <c r="HI111" i="2"/>
  <c r="HF118" i="2"/>
  <c r="GQ186" i="2"/>
  <c r="GH186" i="1" s="1"/>
  <c r="HM146" i="2"/>
  <c r="HK102" i="2"/>
  <c r="HN102" i="2"/>
  <c r="HM102" i="2"/>
  <c r="GR102" i="2"/>
  <c r="GI102" i="1" s="1"/>
  <c r="HD102" i="2"/>
  <c r="GZ102" i="2"/>
  <c r="GJ102" i="1" s="1"/>
  <c r="GS102" i="2"/>
  <c r="GQ90" i="2"/>
  <c r="GH90" i="1" s="1"/>
  <c r="HJ82" i="2"/>
  <c r="GZ82" i="2"/>
  <c r="GJ82" i="1" s="1"/>
  <c r="HF82" i="2"/>
  <c r="HL68" i="2"/>
  <c r="HB68" i="2"/>
  <c r="HD43" i="2"/>
  <c r="GV43" i="2"/>
  <c r="HW43" i="2" s="1"/>
  <c r="HH43" i="2"/>
  <c r="GK43" i="1" s="1"/>
  <c r="HJ43" i="2"/>
  <c r="GZ43" i="2"/>
  <c r="GJ43" i="1" s="1"/>
  <c r="HN43" i="2"/>
  <c r="GS40" i="2"/>
  <c r="HF40" i="2"/>
  <c r="HH40" i="2"/>
  <c r="GK40" i="1" s="1"/>
  <c r="GV40" i="2"/>
  <c r="HW40" i="2" s="1"/>
  <c r="HB40" i="2"/>
  <c r="KQ40" i="1" s="1"/>
  <c r="HN40" i="2"/>
  <c r="HA38" i="2"/>
  <c r="KP38" i="1" s="1"/>
  <c r="HM38" i="2"/>
  <c r="HC38" i="2"/>
  <c r="GA38" i="1" s="1"/>
  <c r="GW36" i="2"/>
  <c r="HO36" i="2"/>
  <c r="HC36" i="2"/>
  <c r="HE36" i="2"/>
  <c r="HH32" i="2"/>
  <c r="GK32" i="1" s="1"/>
  <c r="HG32" i="2"/>
  <c r="HN32" i="2"/>
  <c r="HI32" i="2"/>
  <c r="GQ32" i="2"/>
  <c r="GH32" i="1" s="1"/>
  <c r="GW32" i="2"/>
  <c r="HX32" i="2" s="1"/>
  <c r="HH22" i="2"/>
  <c r="GK22" i="1" s="1"/>
  <c r="HN22" i="2"/>
  <c r="GW22" i="2"/>
  <c r="HX22" i="2" s="1"/>
  <c r="GQ22" i="2"/>
  <c r="GH22" i="1" s="1"/>
  <c r="HK22" i="2"/>
  <c r="GQ14" i="2"/>
  <c r="GH14" i="1" s="1"/>
  <c r="HL14" i="2"/>
  <c r="HC9" i="2"/>
  <c r="HG9" i="2"/>
  <c r="HO9" i="2"/>
  <c r="C129" i="1"/>
  <c r="HI23" i="2"/>
  <c r="GW85" i="2"/>
  <c r="HX85" i="2" s="1"/>
  <c r="HF85" i="2"/>
  <c r="HO140" i="2"/>
  <c r="HK140" i="2"/>
  <c r="HA140" i="2"/>
  <c r="GZ137" i="2"/>
  <c r="GJ137" i="1" s="1"/>
  <c r="HC137" i="2"/>
  <c r="HH133" i="2"/>
  <c r="GK133" i="1" s="1"/>
  <c r="HA123" i="2"/>
  <c r="KP123" i="1" s="1"/>
  <c r="HL108" i="2"/>
  <c r="GR108" i="2"/>
  <c r="GI108" i="1" s="1"/>
  <c r="HM108" i="2"/>
  <c r="HO104" i="2"/>
  <c r="GW104" i="2"/>
  <c r="HX104" i="2" s="1"/>
  <c r="KY104" i="1" s="1"/>
  <c r="HB89" i="2"/>
  <c r="HL89" i="2"/>
  <c r="GV85" i="2"/>
  <c r="HW85" i="2" s="1"/>
  <c r="GS85" i="2"/>
  <c r="HG85" i="2"/>
  <c r="HE85" i="2"/>
  <c r="HE66" i="2"/>
  <c r="GZ66" i="2"/>
  <c r="GJ66" i="1" s="1"/>
  <c r="GU59" i="2"/>
  <c r="HV59" i="2" s="1"/>
  <c r="HO59" i="2"/>
  <c r="HE59" i="2"/>
  <c r="HJ34" i="2"/>
  <c r="GU29" i="2"/>
  <c r="HV29" i="2" s="1"/>
  <c r="KW29" i="1" s="1"/>
  <c r="HK29" i="2"/>
  <c r="GU25" i="2"/>
  <c r="HV25" i="2" s="1"/>
  <c r="HI25" i="2"/>
  <c r="HE29" i="2"/>
  <c r="HM144" i="2"/>
  <c r="HJ112" i="2"/>
  <c r="HA85" i="2"/>
  <c r="GV89" i="2"/>
  <c r="HL112" i="2"/>
  <c r="HO108" i="2"/>
  <c r="GR119" i="2"/>
  <c r="HH129" i="2"/>
  <c r="GK129" i="1" s="1"/>
  <c r="HF111" i="2"/>
  <c r="GV119" i="2"/>
  <c r="HW119" i="2" s="1"/>
  <c r="HM119" i="2"/>
  <c r="GV129" i="2"/>
  <c r="HW129" i="2" s="1"/>
  <c r="HF147" i="2"/>
  <c r="GR8" i="2"/>
  <c r="GI8" i="1" s="1"/>
  <c r="GS189" i="2"/>
  <c r="C126" i="1"/>
  <c r="C142" i="1"/>
  <c r="GV8" i="2"/>
  <c r="GQ24" i="2"/>
  <c r="GH24" i="1" s="1"/>
  <c r="HH24" i="2"/>
  <c r="GK24" i="1" s="1"/>
  <c r="HC13" i="2"/>
  <c r="HH45" i="2"/>
  <c r="GK45" i="1" s="1"/>
  <c r="HA93" i="2"/>
  <c r="HO101" i="2"/>
  <c r="HH122" i="2"/>
  <c r="GK122" i="1" s="1"/>
  <c r="GV126" i="2"/>
  <c r="HW126" i="2" s="1"/>
  <c r="HM160" i="2"/>
  <c r="GU160" i="2"/>
  <c r="HV160" i="2" s="1"/>
  <c r="GQ161" i="2"/>
  <c r="GH161" i="1" s="1"/>
  <c r="HM161" i="2"/>
  <c r="GS163" i="2"/>
  <c r="HD168" i="2"/>
  <c r="GV190" i="2"/>
  <c r="HW190" i="2" s="1"/>
  <c r="HN158" i="2"/>
  <c r="HB160" i="2"/>
  <c r="HN168" i="2"/>
  <c r="HH190" i="2"/>
  <c r="HO136" i="2"/>
  <c r="HC164" i="2"/>
  <c r="HJ173" i="2"/>
  <c r="HF180" i="2"/>
  <c r="GV186" i="2"/>
  <c r="HW186" i="2" s="1"/>
  <c r="HL196" i="2"/>
  <c r="GQ20" i="2"/>
  <c r="GH20" i="1" s="1"/>
  <c r="HK20" i="2"/>
  <c r="HC37" i="2"/>
  <c r="GA37" i="1" s="1"/>
  <c r="GR45" i="2"/>
  <c r="GI45" i="1" s="1"/>
  <c r="GW41" i="2"/>
  <c r="HX41" i="2" s="1"/>
  <c r="GZ42" i="2"/>
  <c r="HG129" i="2"/>
  <c r="HK97" i="2"/>
  <c r="HG192" i="2"/>
  <c r="HM188" i="2"/>
  <c r="HL173" i="2"/>
  <c r="GU180" i="2"/>
  <c r="HV180" i="2" s="1"/>
  <c r="GW12" i="2"/>
  <c r="HX12" i="2" s="1"/>
  <c r="KY12" i="1" s="1"/>
  <c r="GZ20" i="2"/>
  <c r="GJ20" i="1" s="1"/>
  <c r="GW103" i="2"/>
  <c r="HX103" i="2" s="1"/>
  <c r="HA118" i="2"/>
  <c r="GR101" i="2"/>
  <c r="GI101" i="1" s="1"/>
  <c r="HH173" i="2"/>
  <c r="HO180" i="2"/>
  <c r="FY75" i="1"/>
  <c r="FY131" i="1"/>
  <c r="FY144" i="1"/>
  <c r="FY151" i="1"/>
  <c r="HC6" i="2"/>
  <c r="GR41" i="2"/>
  <c r="GI41" i="1" s="1"/>
  <c r="HG28" i="2"/>
  <c r="HA74" i="2"/>
  <c r="GU88" i="2"/>
  <c r="HK91" i="2"/>
  <c r="HD49" i="2"/>
  <c r="HC52" i="2"/>
  <c r="GA52" i="1" s="1"/>
  <c r="GQ100" i="2"/>
  <c r="GH100" i="1" s="1"/>
  <c r="HA111" i="2"/>
  <c r="KP111" i="1" s="1"/>
  <c r="HA130" i="2"/>
  <c r="GS136" i="2"/>
  <c r="GZ188" i="2"/>
  <c r="GJ188" i="1" s="1"/>
  <c r="HB170" i="2"/>
  <c r="HG8" i="2"/>
  <c r="HE51" i="2"/>
  <c r="HE126" i="2"/>
  <c r="HG132" i="2"/>
  <c r="HL44" i="2"/>
  <c r="HO196" i="2"/>
  <c r="HM190" i="2"/>
  <c r="HD190" i="2"/>
  <c r="HE178" i="2"/>
  <c r="HD178" i="2"/>
  <c r="HE97" i="2"/>
  <c r="HE53" i="2"/>
  <c r="HM53" i="2"/>
  <c r="B164" i="1"/>
  <c r="B124" i="1"/>
  <c r="HE189" i="2"/>
  <c r="HN189" i="2"/>
  <c r="HA154" i="2"/>
  <c r="KP154" i="1" s="1"/>
  <c r="GR126" i="2"/>
  <c r="GI126" i="1" s="1"/>
  <c r="HH126" i="2"/>
  <c r="GK126" i="1" s="1"/>
  <c r="HK100" i="2"/>
  <c r="HD100" i="2"/>
  <c r="HB100" i="2"/>
  <c r="HD73" i="2"/>
  <c r="HM73" i="2"/>
  <c r="HN73" i="2"/>
  <c r="HA73" i="2"/>
  <c r="KP73" i="1" s="1"/>
  <c r="GR73" i="2"/>
  <c r="GI73" i="1" s="1"/>
  <c r="GR62" i="2"/>
  <c r="GI62" i="1" s="1"/>
  <c r="GQ62" i="2"/>
  <c r="GH62" i="1" s="1"/>
  <c r="HD52" i="2"/>
  <c r="HI52" i="2"/>
  <c r="HE52" i="2"/>
  <c r="HK45" i="2"/>
  <c r="B147" i="1"/>
  <c r="FY123" i="1"/>
  <c r="B115" i="1"/>
  <c r="FY91" i="1"/>
  <c r="GL75" i="1"/>
  <c r="FY67" i="1"/>
  <c r="C51" i="1"/>
  <c r="FY51" i="1"/>
  <c r="C47" i="1"/>
  <c r="C43" i="1"/>
  <c r="C39" i="1"/>
  <c r="FY35" i="1"/>
  <c r="FY27" i="1"/>
  <c r="FY15" i="1"/>
  <c r="C11" i="1"/>
  <c r="HI76" i="2"/>
  <c r="GV51" i="2"/>
  <c r="HJ100" i="2"/>
  <c r="HB118" i="2"/>
  <c r="FY87" i="1"/>
  <c r="FY19" i="1"/>
  <c r="B79" i="1"/>
  <c r="GW62" i="2"/>
  <c r="HN195" i="2"/>
  <c r="GZ195" i="2"/>
  <c r="GJ195" i="1" s="1"/>
  <c r="GV195" i="2"/>
  <c r="HF192" i="2"/>
  <c r="HI192" i="2"/>
  <c r="GQ192" i="2"/>
  <c r="HJ170" i="2"/>
  <c r="HN170" i="2"/>
  <c r="GR170" i="2"/>
  <c r="GI170" i="1" s="1"/>
  <c r="HJ167" i="2"/>
  <c r="GQ150" i="2"/>
  <c r="GH150" i="1" s="1"/>
  <c r="HC150" i="2"/>
  <c r="KR150" i="1" s="1"/>
  <c r="HA150" i="2"/>
  <c r="HO143" i="2"/>
  <c r="HG143" i="2"/>
  <c r="HL136" i="2"/>
  <c r="HD136" i="2"/>
  <c r="HI136" i="2"/>
  <c r="GU107" i="2"/>
  <c r="HV107" i="2" s="1"/>
  <c r="HG107" i="2"/>
  <c r="HJ92" i="2"/>
  <c r="GQ92" i="2"/>
  <c r="GH92" i="1" s="1"/>
  <c r="EU92" i="1"/>
  <c r="HE92" i="2"/>
  <c r="HC84" i="2"/>
  <c r="HA84" i="2"/>
  <c r="GV69" i="2"/>
  <c r="HW69" i="2" s="1"/>
  <c r="HB69" i="2"/>
  <c r="HK55" i="2"/>
  <c r="GR55" i="2"/>
  <c r="GS55" i="2"/>
  <c r="GR49" i="2"/>
  <c r="GI49" i="1" s="1"/>
  <c r="HL49" i="2"/>
  <c r="GZ41" i="2"/>
  <c r="GJ41" i="1" s="1"/>
  <c r="HF41" i="2"/>
  <c r="GS41" i="2"/>
  <c r="HJ41" i="2"/>
  <c r="HB33" i="2"/>
  <c r="HG17" i="2"/>
  <c r="GS17" i="2"/>
  <c r="HK17" i="2"/>
  <c r="HB17" i="2"/>
  <c r="KQ17" i="1" s="1"/>
  <c r="HD17" i="2"/>
  <c r="GR17" i="2"/>
  <c r="GI17" i="1" s="1"/>
  <c r="GU17" i="2"/>
  <c r="HV17" i="2" s="1"/>
  <c r="KW17" i="1" s="1"/>
  <c r="GZ12" i="2"/>
  <c r="GJ12" i="1" s="1"/>
  <c r="HJ12" i="2"/>
  <c r="HL12" i="2"/>
  <c r="GS12" i="2"/>
  <c r="HE12" i="2"/>
  <c r="GS11" i="2"/>
  <c r="HN188" i="2"/>
  <c r="GR188" i="2"/>
  <c r="GI188" i="1" s="1"/>
  <c r="GU163" i="2"/>
  <c r="GU146" i="2"/>
  <c r="HV146" i="2" s="1"/>
  <c r="KW146" i="1" s="1"/>
  <c r="HI146" i="2"/>
  <c r="HO146" i="2"/>
  <c r="GZ146" i="2"/>
  <c r="GJ146" i="1" s="1"/>
  <c r="GR146" i="2"/>
  <c r="GI146" i="1" s="1"/>
  <c r="HM139" i="2"/>
  <c r="HE132" i="2"/>
  <c r="HM132" i="2"/>
  <c r="GV132" i="2"/>
  <c r="GQ118" i="2"/>
  <c r="GH118" i="1" s="1"/>
  <c r="HE111" i="2"/>
  <c r="GU103" i="2"/>
  <c r="HV103" i="2" s="1"/>
  <c r="HI103" i="2"/>
  <c r="HK103" i="2"/>
  <c r="HE103" i="2"/>
  <c r="GZ99" i="2"/>
  <c r="GJ99" i="1" s="1"/>
  <c r="HE99" i="2"/>
  <c r="HA99" i="2"/>
  <c r="KP99" i="1" s="1"/>
  <c r="HM95" i="2"/>
  <c r="HA95" i="2"/>
  <c r="KP95" i="1" s="1"/>
  <c r="HG64" i="2"/>
  <c r="HA64" i="2"/>
  <c r="HC51" i="2"/>
  <c r="HI51" i="2"/>
  <c r="HA51" i="2"/>
  <c r="HF51" i="2"/>
  <c r="HM28" i="2"/>
  <c r="HJ28" i="2"/>
  <c r="GS27" i="2"/>
  <c r="GZ13" i="2"/>
  <c r="GJ13" i="1" s="1"/>
  <c r="HA13" i="2"/>
  <c r="HI8" i="2"/>
  <c r="HM8" i="2"/>
  <c r="HE8" i="2"/>
  <c r="HO8" i="2"/>
  <c r="HO6" i="2"/>
  <c r="B194" i="1"/>
  <c r="B174" i="1"/>
  <c r="FY158" i="1"/>
  <c r="B142" i="1"/>
  <c r="B110" i="1"/>
  <c r="FY106" i="1"/>
  <c r="B98" i="1"/>
  <c r="B86" i="1"/>
  <c r="B74" i="1"/>
  <c r="FY70" i="1"/>
  <c r="B70" i="1"/>
  <c r="B66" i="1"/>
  <c r="B62" i="1"/>
  <c r="C50" i="1"/>
  <c r="B50" i="1"/>
  <c r="FY34" i="1"/>
  <c r="C26" i="1"/>
  <c r="B26" i="1"/>
  <c r="FY26" i="1"/>
  <c r="FY22" i="1"/>
  <c r="FY14" i="1"/>
  <c r="C10" i="1"/>
  <c r="FY10" i="1"/>
  <c r="KP32" i="1"/>
  <c r="HI102" i="2"/>
  <c r="GW102" i="2"/>
  <c r="HX102" i="2" s="1"/>
  <c r="HG102" i="2"/>
  <c r="HA102" i="2"/>
  <c r="KP102" i="1" s="1"/>
  <c r="HE102" i="2"/>
  <c r="HF102" i="2"/>
  <c r="EU102" i="1"/>
  <c r="HN63" i="2"/>
  <c r="HB43" i="2"/>
  <c r="HF43" i="2"/>
  <c r="HJ38" i="2"/>
  <c r="GR38" i="2"/>
  <c r="GI38" i="1" s="1"/>
  <c r="HK38" i="2"/>
  <c r="HB32" i="2"/>
  <c r="HK23" i="2"/>
  <c r="GV22" i="2"/>
  <c r="HJ22" i="2"/>
  <c r="GZ22" i="2"/>
  <c r="GJ22" i="1" s="1"/>
  <c r="HH14" i="2"/>
  <c r="GK14" i="1" s="1"/>
  <c r="HD14" i="2"/>
  <c r="HO102" i="2"/>
  <c r="GU23" i="2"/>
  <c r="HV23" i="2" s="1"/>
  <c r="GZ38" i="2"/>
  <c r="GJ38" i="1" s="1"/>
  <c r="HI82" i="2"/>
  <c r="HC123" i="2"/>
  <c r="GR123" i="2"/>
  <c r="GI123" i="1" s="1"/>
  <c r="HG123" i="2"/>
  <c r="HF116" i="2"/>
  <c r="HB112" i="2"/>
  <c r="KQ112" i="1" s="1"/>
  <c r="GS112" i="2"/>
  <c r="GQ112" i="2"/>
  <c r="GH112" i="1" s="1"/>
  <c r="GQ108" i="2"/>
  <c r="GH108" i="1" s="1"/>
  <c r="HJ108" i="2"/>
  <c r="HA108" i="2"/>
  <c r="GQ89" i="2"/>
  <c r="GH89" i="1" s="1"/>
  <c r="HN89" i="2"/>
  <c r="GS89" i="2"/>
  <c r="HF89" i="2"/>
  <c r="HL85" i="2"/>
  <c r="GU85" i="2"/>
  <c r="HD85" i="2"/>
  <c r="HO77" i="2"/>
  <c r="HG77" i="2"/>
  <c r="HA66" i="2"/>
  <c r="GU66" i="2"/>
  <c r="HV66" i="2" s="1"/>
  <c r="GR59" i="2"/>
  <c r="GI59" i="1" s="1"/>
  <c r="GQ59" i="2"/>
  <c r="GH59" i="1" s="1"/>
  <c r="HL34" i="2"/>
  <c r="GS34" i="2"/>
  <c r="HH34" i="2"/>
  <c r="GK34" i="1" s="1"/>
  <c r="GR29" i="2"/>
  <c r="GI29" i="1" s="1"/>
  <c r="HM29" i="2"/>
  <c r="HO29" i="2"/>
  <c r="HE25" i="2"/>
  <c r="HC25" i="2"/>
  <c r="GA25" i="1" s="1"/>
  <c r="HM25" i="2"/>
  <c r="GR25" i="2"/>
  <c r="GI25" i="1" s="1"/>
  <c r="GW25" i="2"/>
  <c r="HX25" i="2" s="1"/>
  <c r="HJ102" i="2"/>
  <c r="GS14" i="2"/>
  <c r="GR32" i="2"/>
  <c r="GI32" i="1" s="1"/>
  <c r="HA40" i="2"/>
  <c r="HC63" i="2"/>
  <c r="GA63" i="1" s="1"/>
  <c r="GW59" i="2"/>
  <c r="HX59" i="2" s="1"/>
  <c r="HB102" i="2"/>
  <c r="KQ102" i="1" s="1"/>
  <c r="GU102" i="2"/>
  <c r="GZ14" i="2"/>
  <c r="GJ14" i="1" s="1"/>
  <c r="HE68" i="2"/>
  <c r="GQ40" i="2"/>
  <c r="GH40" i="1" s="1"/>
  <c r="HJ32" i="2"/>
  <c r="HM40" i="2"/>
  <c r="GV102" i="2"/>
  <c r="HC102" i="2"/>
  <c r="KR102" i="1" s="1"/>
  <c r="GU188" i="2"/>
  <c r="GS173" i="2"/>
  <c r="GU44" i="2"/>
  <c r="HV44" i="2" s="1"/>
  <c r="HM91" i="2"/>
  <c r="GU118" i="2"/>
  <c r="HV118" i="2" s="1"/>
  <c r="KW118" i="1" s="1"/>
  <c r="HF132" i="2"/>
  <c r="HO99" i="2"/>
  <c r="HL186" i="2"/>
  <c r="HK147" i="2"/>
  <c r="GW27" i="2"/>
  <c r="HX27" i="2" s="1"/>
  <c r="HB45" i="2"/>
  <c r="KQ45" i="1" s="1"/>
  <c r="HE64" i="2"/>
  <c r="HJ6" i="2"/>
  <c r="HO118" i="2"/>
  <c r="HE154" i="2"/>
  <c r="B138" i="1"/>
  <c r="FY168" i="1"/>
  <c r="HI6" i="2"/>
  <c r="HE15" i="2"/>
  <c r="GR28" i="2"/>
  <c r="GI28" i="1" s="1"/>
  <c r="HA28" i="2"/>
  <c r="GV100" i="2"/>
  <c r="HW100" i="2" s="1"/>
  <c r="HM111" i="2"/>
  <c r="GZ118" i="2"/>
  <c r="GJ118" i="1" s="1"/>
  <c r="HN136" i="2"/>
  <c r="GR136" i="2"/>
  <c r="GI136" i="1" s="1"/>
  <c r="HB188" i="2"/>
  <c r="HH146" i="2"/>
  <c r="GK146" i="1" s="1"/>
  <c r="HF170" i="2"/>
  <c r="FY95" i="1"/>
  <c r="B75" i="1"/>
  <c r="GW8" i="2"/>
  <c r="HD12" i="2"/>
  <c r="HM51" i="2"/>
  <c r="GU52" i="2"/>
  <c r="HV52" i="2" s="1"/>
  <c r="KW52" i="1" s="1"/>
  <c r="HC45" i="2"/>
  <c r="GQ73" i="2"/>
  <c r="GH73" i="1" s="1"/>
  <c r="HL69" i="2"/>
  <c r="GZ73" i="2"/>
  <c r="GJ73" i="1" s="1"/>
  <c r="HM99" i="2"/>
  <c r="HB146" i="2"/>
  <c r="KQ146" i="1" s="1"/>
  <c r="HA132" i="2"/>
  <c r="B38" i="1"/>
  <c r="HF13" i="2"/>
  <c r="GV17" i="2"/>
  <c r="HW17" i="2" s="1"/>
  <c r="GZ27" i="2"/>
  <c r="GR196" i="2"/>
  <c r="GI196" i="1" s="1"/>
  <c r="HC190" i="2"/>
  <c r="KR190" i="1" s="1"/>
  <c r="HA190" i="2"/>
  <c r="KP190" i="1" s="1"/>
  <c r="GS178" i="2"/>
  <c r="GW178" i="2"/>
  <c r="HX178" i="2" s="1"/>
  <c r="HO168" i="2"/>
  <c r="GQ158" i="2"/>
  <c r="GH158" i="1" s="1"/>
  <c r="HJ158" i="2"/>
  <c r="HG130" i="2"/>
  <c r="GQ101" i="2"/>
  <c r="GH101" i="1" s="1"/>
  <c r="HA101" i="2"/>
  <c r="HC97" i="2"/>
  <c r="KR97" i="1" s="1"/>
  <c r="HO93" i="2"/>
  <c r="HJ81" i="2"/>
  <c r="GZ81" i="2"/>
  <c r="GJ81" i="1" s="1"/>
  <c r="HE56" i="2"/>
  <c r="GU56" i="2"/>
  <c r="HV56" i="2" s="1"/>
  <c r="HI56" i="2"/>
  <c r="HK53" i="2"/>
  <c r="HO53" i="2"/>
  <c r="GR31" i="2"/>
  <c r="GI31" i="1" s="1"/>
  <c r="HF20" i="2"/>
  <c r="GV20" i="2"/>
  <c r="HW20" i="2" s="1"/>
  <c r="HB20" i="2"/>
  <c r="GR20" i="2"/>
  <c r="GI20" i="1" s="1"/>
  <c r="HM20" i="2"/>
  <c r="GU20" i="2"/>
  <c r="HV20" i="2" s="1"/>
  <c r="C184" i="1"/>
  <c r="FY136" i="1"/>
  <c r="HF189" i="2"/>
  <c r="HE183" i="2"/>
  <c r="HE164" i="2"/>
  <c r="GW164" i="2"/>
  <c r="HX164" i="2" s="1"/>
  <c r="HA126" i="2"/>
  <c r="KP126" i="1" s="1"/>
  <c r="HC126" i="2"/>
  <c r="KR126" i="1" s="1"/>
  <c r="GQ126" i="2"/>
  <c r="GH126" i="1" s="1"/>
  <c r="HI100" i="2"/>
  <c r="HF100" i="2"/>
  <c r="GR100" i="2"/>
  <c r="GI100" i="1" s="1"/>
  <c r="HL100" i="2"/>
  <c r="HM100" i="2"/>
  <c r="GS73" i="2"/>
  <c r="HL73" i="2"/>
  <c r="HH73" i="2"/>
  <c r="GK73" i="1" s="1"/>
  <c r="HI73" i="2"/>
  <c r="GV73" i="2"/>
  <c r="HW73" i="2" s="1"/>
  <c r="HO62" i="2"/>
  <c r="HJ52" i="2"/>
  <c r="HF52" i="2"/>
  <c r="HA52" i="2"/>
  <c r="GW45" i="2"/>
  <c r="HO45" i="2"/>
  <c r="HE45" i="2"/>
  <c r="GS42" i="2"/>
  <c r="HJ42" i="2"/>
  <c r="HH39" i="2"/>
  <c r="GK39" i="1" s="1"/>
  <c r="GW39" i="2"/>
  <c r="HX39" i="2" s="1"/>
  <c r="HI39" i="2"/>
  <c r="HD37" i="2"/>
  <c r="GS37" i="2"/>
  <c r="HG37" i="2"/>
  <c r="FY159" i="1"/>
  <c r="B151" i="1"/>
  <c r="FY143" i="1"/>
  <c r="GL123" i="1"/>
  <c r="GL119" i="1"/>
  <c r="GL115" i="1"/>
  <c r="GL111" i="1"/>
  <c r="GL107" i="1"/>
  <c r="GL103" i="1"/>
  <c r="FY103" i="1"/>
  <c r="GL99" i="1"/>
  <c r="B99" i="1"/>
  <c r="GL95" i="1"/>
  <c r="GL91" i="1"/>
  <c r="GL87" i="1"/>
  <c r="GL83" i="1"/>
  <c r="B83" i="1"/>
  <c r="GL79" i="1"/>
  <c r="GL71" i="1"/>
  <c r="FY71" i="1"/>
  <c r="GL67" i="1"/>
  <c r="GL63" i="1"/>
  <c r="FY63" i="1"/>
  <c r="GL59" i="1"/>
  <c r="GL55" i="1"/>
  <c r="GL51" i="1"/>
  <c r="GL47" i="1"/>
  <c r="GL43" i="1"/>
  <c r="FY43" i="1"/>
  <c r="GL39" i="1"/>
  <c r="GL35" i="1"/>
  <c r="C35" i="1"/>
  <c r="GL31" i="1"/>
  <c r="GL27" i="1"/>
  <c r="C27" i="1"/>
  <c r="GL23" i="1"/>
  <c r="GL19" i="1"/>
  <c r="C19" i="1"/>
  <c r="GL15" i="1"/>
  <c r="C15" i="1"/>
  <c r="GL11" i="1"/>
  <c r="GL7" i="1"/>
  <c r="FY7" i="1"/>
  <c r="C7" i="1"/>
  <c r="HL118" i="2"/>
  <c r="HM45" i="2"/>
  <c r="HJ73" i="2"/>
  <c r="HK126" i="2"/>
  <c r="HG146" i="2"/>
  <c r="HO132" i="2"/>
  <c r="HI195" i="2"/>
  <c r="GU195" i="2"/>
  <c r="HF195" i="2"/>
  <c r="HO192" i="2"/>
  <c r="GW192" i="2"/>
  <c r="GU192" i="2"/>
  <c r="HV192" i="2" s="1"/>
  <c r="HN192" i="2"/>
  <c r="HM180" i="2"/>
  <c r="HK180" i="2"/>
  <c r="GQ170" i="2"/>
  <c r="GH170" i="1" s="1"/>
  <c r="GZ170" i="2"/>
  <c r="HD170" i="2"/>
  <c r="GV167" i="2"/>
  <c r="GW150" i="2"/>
  <c r="HX150" i="2" s="1"/>
  <c r="HE150" i="2"/>
  <c r="GV150" i="2"/>
  <c r="HW150" i="2" s="1"/>
  <c r="GZ150" i="2"/>
  <c r="HE143" i="2"/>
  <c r="HI143" i="2"/>
  <c r="HC143" i="2"/>
  <c r="HF136" i="2"/>
  <c r="HH136" i="2"/>
  <c r="GK136" i="1" s="1"/>
  <c r="HG122" i="2"/>
  <c r="HK115" i="2"/>
  <c r="HE107" i="2"/>
  <c r="GR107" i="2"/>
  <c r="GI107" i="1" s="1"/>
  <c r="HD107" i="2"/>
  <c r="GU96" i="2"/>
  <c r="HV96" i="2" s="1"/>
  <c r="HD92" i="2"/>
  <c r="GW92" i="2"/>
  <c r="HX92" i="2" s="1"/>
  <c r="KY92" i="1" s="1"/>
  <c r="HM84" i="2"/>
  <c r="HF69" i="2"/>
  <c r="HJ69" i="2"/>
  <c r="GS69" i="2"/>
  <c r="HD58" i="2"/>
  <c r="HG55" i="2"/>
  <c r="HC55" i="2"/>
  <c r="KR55" i="1" s="1"/>
  <c r="HF49" i="2"/>
  <c r="HC49" i="2"/>
  <c r="GA49" i="1" s="1"/>
  <c r="HD41" i="2"/>
  <c r="HH41" i="2"/>
  <c r="GK41" i="1" s="1"/>
  <c r="HL41" i="2"/>
  <c r="GQ41" i="2"/>
  <c r="GH41" i="1" s="1"/>
  <c r="HE41" i="2"/>
  <c r="HL33" i="2"/>
  <c r="HF33" i="2"/>
  <c r="GV33" i="2"/>
  <c r="HC33" i="2"/>
  <c r="HO33" i="2"/>
  <c r="HC17" i="2"/>
  <c r="HH17" i="2"/>
  <c r="HO17" i="2"/>
  <c r="GQ17" i="2"/>
  <c r="GH17" i="1" s="1"/>
  <c r="HL17" i="2"/>
  <c r="HN17" i="2"/>
  <c r="HF17" i="2"/>
  <c r="HA17" i="2"/>
  <c r="HB12" i="2"/>
  <c r="HH12" i="2"/>
  <c r="HF11" i="2"/>
  <c r="HJ11" i="2"/>
  <c r="HD11" i="2"/>
  <c r="HM10" i="2"/>
  <c r="HL188" i="2"/>
  <c r="GS188" i="2"/>
  <c r="HD188" i="2"/>
  <c r="HE188" i="2"/>
  <c r="GU185" i="2"/>
  <c r="HM185" i="2"/>
  <c r="HJ146" i="2"/>
  <c r="HE146" i="2"/>
  <c r="HN146" i="2"/>
  <c r="GW146" i="2"/>
  <c r="HK146" i="2"/>
  <c r="HA146" i="2"/>
  <c r="KP146" i="1" s="1"/>
  <c r="GQ146" i="2"/>
  <c r="GH146" i="1" s="1"/>
  <c r="HG139" i="2"/>
  <c r="GW139" i="2"/>
  <c r="HE139" i="2"/>
  <c r="HI132" i="2"/>
  <c r="GW132" i="2"/>
  <c r="HK132" i="2"/>
  <c r="HC132" i="2"/>
  <c r="GA132" i="1" s="1"/>
  <c r="GR118" i="2"/>
  <c r="GI118" i="1" s="1"/>
  <c r="HJ118" i="2"/>
  <c r="HD118" i="2"/>
  <c r="GW118" i="2"/>
  <c r="HX118" i="2" s="1"/>
  <c r="EU118" i="1"/>
  <c r="GS111" i="2"/>
  <c r="HG111" i="2"/>
  <c r="GU111" i="2"/>
  <c r="HV111" i="2" s="1"/>
  <c r="GW111" i="2"/>
  <c r="HX111" i="2" s="1"/>
  <c r="KY111" i="1" s="1"/>
  <c r="HM103" i="2"/>
  <c r="HA103" i="2"/>
  <c r="HG103" i="2"/>
  <c r="HC103" i="2"/>
  <c r="GA103" i="1" s="1"/>
  <c r="HI99" i="2"/>
  <c r="GR99" i="2"/>
  <c r="GI99" i="1" s="1"/>
  <c r="EU95" i="1"/>
  <c r="GU95" i="2"/>
  <c r="HV95" i="2" s="1"/>
  <c r="GR95" i="2"/>
  <c r="GI95" i="1" s="1"/>
  <c r="HE95" i="2"/>
  <c r="HK95" i="2"/>
  <c r="HF91" i="2"/>
  <c r="HE88" i="2"/>
  <c r="HI88" i="2"/>
  <c r="GV76" i="2"/>
  <c r="HW76" i="2" s="1"/>
  <c r="HM64" i="2"/>
  <c r="HK51" i="2"/>
  <c r="GW51" i="2"/>
  <c r="HJ51" i="2"/>
  <c r="HF44" i="2"/>
  <c r="GZ44" i="2"/>
  <c r="GJ44" i="1" s="1"/>
  <c r="HE28" i="2"/>
  <c r="HN28" i="2"/>
  <c r="HB27" i="2"/>
  <c r="HF27" i="2"/>
  <c r="GQ27" i="2"/>
  <c r="GH27" i="1" s="1"/>
  <c r="HN27" i="2"/>
  <c r="HD27" i="2"/>
  <c r="HK27" i="2"/>
  <c r="HM27" i="2"/>
  <c r="HD13" i="2"/>
  <c r="GQ13" i="2"/>
  <c r="GH13" i="1" s="1"/>
  <c r="HO13" i="2"/>
  <c r="HK8" i="2"/>
  <c r="HA8" i="2"/>
  <c r="GR6" i="2"/>
  <c r="GI6" i="1" s="1"/>
  <c r="GS6" i="2"/>
  <c r="HM6" i="2"/>
  <c r="GU6" i="2"/>
  <c r="HV6" i="2" s="1"/>
  <c r="C178" i="1"/>
  <c r="C162" i="1"/>
  <c r="FY134" i="1"/>
  <c r="GL122" i="1"/>
  <c r="C122" i="1"/>
  <c r="GL118" i="1"/>
  <c r="FY118" i="1"/>
  <c r="GL114" i="1"/>
  <c r="FY114" i="1"/>
  <c r="GL110" i="1"/>
  <c r="GL106" i="1"/>
  <c r="B102" i="1"/>
  <c r="GL98" i="1"/>
  <c r="FY98" i="1"/>
  <c r="GL94" i="1"/>
  <c r="GL90" i="1"/>
  <c r="B90" i="1"/>
  <c r="GL86" i="1"/>
  <c r="GL82" i="1"/>
  <c r="B82" i="1"/>
  <c r="GL78" i="1"/>
  <c r="FY78" i="1"/>
  <c r="GL74" i="1"/>
  <c r="FY74" i="1"/>
  <c r="GL70" i="1"/>
  <c r="GL66" i="1"/>
  <c r="GL62" i="1"/>
  <c r="GL58" i="1"/>
  <c r="B58" i="1"/>
  <c r="GL54" i="1"/>
  <c r="C54" i="1"/>
  <c r="FY54" i="1"/>
  <c r="B54" i="1"/>
  <c r="GL50" i="1"/>
  <c r="GL46" i="1"/>
  <c r="C46" i="1"/>
  <c r="GL42" i="1"/>
  <c r="C42" i="1"/>
  <c r="B42" i="1"/>
  <c r="GL38" i="1"/>
  <c r="FY38" i="1"/>
  <c r="GL34" i="1"/>
  <c r="C34" i="1"/>
  <c r="GL30" i="1"/>
  <c r="C30" i="1"/>
  <c r="GL26" i="1"/>
  <c r="GL22" i="1"/>
  <c r="GL18" i="1"/>
  <c r="C18" i="1"/>
  <c r="GL14" i="1"/>
  <c r="C14" i="1"/>
  <c r="B14" i="1"/>
  <c r="GL10" i="1"/>
  <c r="GL6" i="1"/>
  <c r="B6" i="1"/>
  <c r="C6" i="1"/>
  <c r="FY85" i="1"/>
  <c r="C85" i="1"/>
  <c r="B13" i="1"/>
  <c r="FY185" i="1"/>
  <c r="B185" i="1"/>
  <c r="B41" i="1"/>
  <c r="FY29" i="1"/>
  <c r="B17" i="1"/>
  <c r="C81" i="1"/>
  <c r="C185" i="1"/>
  <c r="C161" i="1"/>
  <c r="C133" i="1"/>
  <c r="C125" i="1"/>
  <c r="B169" i="1"/>
  <c r="FY173" i="1"/>
  <c r="B173" i="1"/>
  <c r="B29" i="1"/>
  <c r="C165" i="1"/>
  <c r="C137" i="1"/>
  <c r="B145" i="1"/>
  <c r="C105" i="1"/>
  <c r="C149" i="1"/>
  <c r="C189" i="1"/>
  <c r="C145" i="1"/>
  <c r="C181" i="1"/>
  <c r="C69" i="1"/>
  <c r="FY181" i="1"/>
  <c r="C73" i="1"/>
  <c r="FY191" i="1"/>
  <c r="C183" i="1"/>
  <c r="B107" i="1"/>
  <c r="C131" i="1"/>
  <c r="C139" i="1"/>
  <c r="C115" i="1"/>
  <c r="C107" i="1"/>
  <c r="FY183" i="1"/>
  <c r="C155" i="1"/>
  <c r="FY135" i="1"/>
  <c r="FY155" i="1"/>
  <c r="C103" i="1"/>
  <c r="C111" i="1"/>
  <c r="C123" i="1"/>
  <c r="FY83" i="1"/>
  <c r="FY99" i="1"/>
  <c r="B87" i="1"/>
  <c r="B103" i="1"/>
  <c r="B171" i="1"/>
  <c r="B167" i="1"/>
  <c r="B175" i="1"/>
  <c r="C127" i="1"/>
  <c r="C135" i="1"/>
  <c r="C143" i="1"/>
  <c r="C195" i="1"/>
  <c r="FY127" i="1"/>
  <c r="B143" i="1"/>
  <c r="FY147" i="1"/>
  <c r="B163" i="1"/>
  <c r="B119" i="1"/>
  <c r="C171" i="1"/>
  <c r="HA128" i="2"/>
  <c r="KP128" i="1" s="1"/>
  <c r="GQ128" i="2"/>
  <c r="GH128" i="1" s="1"/>
  <c r="HH128" i="2"/>
  <c r="HM128" i="2"/>
  <c r="GU128" i="2"/>
  <c r="HV128" i="2" s="1"/>
  <c r="HD128" i="2"/>
  <c r="HF128" i="2"/>
  <c r="HJ128" i="2"/>
  <c r="GS128" i="2"/>
  <c r="HN128" i="2"/>
  <c r="HI128" i="2"/>
  <c r="GV128" i="2"/>
  <c r="HW128" i="2" s="1"/>
  <c r="GR128" i="2"/>
  <c r="GI128" i="1" s="1"/>
  <c r="HE128" i="2"/>
  <c r="GZ128" i="2"/>
  <c r="GJ128" i="1" s="1"/>
  <c r="HO128" i="2"/>
  <c r="GW128" i="2"/>
  <c r="HX128" i="2" s="1"/>
  <c r="HB128" i="2"/>
  <c r="KQ128" i="1" s="1"/>
  <c r="HL128" i="2"/>
  <c r="HK128" i="2"/>
  <c r="HC128" i="2"/>
  <c r="GA128" i="1" s="1"/>
  <c r="HG128" i="2"/>
  <c r="HB125" i="2"/>
  <c r="KQ125" i="1" s="1"/>
  <c r="GW125" i="2"/>
  <c r="HX125" i="2" s="1"/>
  <c r="GV125" i="2"/>
  <c r="HW125" i="2" s="1"/>
  <c r="HE125" i="2"/>
  <c r="HO125" i="2"/>
  <c r="HD125" i="2"/>
  <c r="HH125" i="2"/>
  <c r="GK125" i="1" s="1"/>
  <c r="HK125" i="2"/>
  <c r="HM125" i="2"/>
  <c r="HG125" i="2"/>
  <c r="HA125" i="2"/>
  <c r="GU125" i="2"/>
  <c r="HV125" i="2" s="1"/>
  <c r="HC125" i="2"/>
  <c r="KR125" i="1" s="1"/>
  <c r="GR125" i="2"/>
  <c r="GS125" i="2"/>
  <c r="GZ125" i="2"/>
  <c r="GZ114" i="2"/>
  <c r="GR114" i="2"/>
  <c r="GI114" i="1" s="1"/>
  <c r="HJ114" i="2"/>
  <c r="HF114" i="2"/>
  <c r="HH114" i="2"/>
  <c r="GK114" i="1" s="1"/>
  <c r="HA114" i="2"/>
  <c r="HL114" i="2"/>
  <c r="GS114" i="2"/>
  <c r="GV114" i="2"/>
  <c r="HW114" i="2" s="1"/>
  <c r="HK114" i="2"/>
  <c r="GW114" i="2"/>
  <c r="HX114" i="2" s="1"/>
  <c r="HD114" i="2"/>
  <c r="HM114" i="2"/>
  <c r="HN114" i="2"/>
  <c r="HI114" i="2"/>
  <c r="HE114" i="2"/>
  <c r="GU114" i="2"/>
  <c r="HV114" i="2" s="1"/>
  <c r="HB114" i="2"/>
  <c r="KQ114" i="1" s="1"/>
  <c r="HG114" i="2"/>
  <c r="HO114" i="2"/>
  <c r="EU114" i="1"/>
  <c r="HC114" i="2"/>
  <c r="KR114" i="1" s="1"/>
  <c r="GQ114" i="2"/>
  <c r="GH114" i="1" s="1"/>
  <c r="HI106" i="2"/>
  <c r="HG106" i="2"/>
  <c r="HE106" i="2"/>
  <c r="HM106" i="2"/>
  <c r="GU106" i="2"/>
  <c r="HV106" i="2" s="1"/>
  <c r="HC106" i="2"/>
  <c r="KR106" i="1" s="1"/>
  <c r="HA106" i="2"/>
  <c r="HH106" i="2"/>
  <c r="GK106" i="1" s="1"/>
  <c r="GW106" i="2"/>
  <c r="HX106" i="2" s="1"/>
  <c r="EU106" i="1"/>
  <c r="HF106" i="2"/>
  <c r="GQ106" i="2"/>
  <c r="GS106" i="2"/>
  <c r="GO106" i="2" s="1"/>
  <c r="FV106" i="1" s="1"/>
  <c r="GZ106" i="2"/>
  <c r="GJ106" i="1" s="1"/>
  <c r="GR106" i="2"/>
  <c r="GI106" i="1" s="1"/>
  <c r="HD106" i="2"/>
  <c r="HB106" i="2"/>
  <c r="HL106" i="2"/>
  <c r="HO106" i="2"/>
  <c r="HN106" i="2"/>
  <c r="GV106" i="2"/>
  <c r="HW106" i="2" s="1"/>
  <c r="HJ106" i="2"/>
  <c r="HK106" i="2"/>
  <c r="HG87" i="2"/>
  <c r="HE87" i="2"/>
  <c r="GR87" i="2"/>
  <c r="GI87" i="1" s="1"/>
  <c r="GU87" i="2"/>
  <c r="HV87" i="2" s="1"/>
  <c r="HI87" i="2"/>
  <c r="GW87" i="2"/>
  <c r="HX87" i="2" s="1"/>
  <c r="HM87" i="2"/>
  <c r="HE72" i="2"/>
  <c r="GW61" i="2"/>
  <c r="HX61" i="2" s="1"/>
  <c r="HK61" i="2"/>
  <c r="GQ61" i="2"/>
  <c r="GH61" i="1" s="1"/>
  <c r="HA54" i="2"/>
  <c r="KP54" i="1" s="1"/>
  <c r="HB18" i="2"/>
  <c r="KQ18" i="1" s="1"/>
  <c r="GV18" i="2"/>
  <c r="HW18" i="2" s="1"/>
  <c r="HJ18" i="2"/>
  <c r="HN18" i="2"/>
  <c r="HO7" i="2"/>
  <c r="HD121" i="2"/>
  <c r="GR121" i="2"/>
  <c r="GI121" i="1" s="1"/>
  <c r="GU121" i="2"/>
  <c r="HV121" i="2" s="1"/>
  <c r="HE121" i="2"/>
  <c r="HI121" i="2"/>
  <c r="GW121" i="2"/>
  <c r="HX121" i="2" s="1"/>
  <c r="HN121" i="2"/>
  <c r="EU121" i="1"/>
  <c r="HJ121" i="2"/>
  <c r="GZ121" i="2"/>
  <c r="GJ121" i="1" s="1"/>
  <c r="HK121" i="2"/>
  <c r="HF121" i="2"/>
  <c r="HH121" i="2"/>
  <c r="GK121" i="1" s="1"/>
  <c r="HC121" i="2"/>
  <c r="HB121" i="2"/>
  <c r="GV121" i="2"/>
  <c r="HW121" i="2" s="1"/>
  <c r="HO121" i="2"/>
  <c r="GQ121" i="2"/>
  <c r="GH121" i="1" s="1"/>
  <c r="GV110" i="2"/>
  <c r="HW110" i="2" s="1"/>
  <c r="HC110" i="2"/>
  <c r="KR110" i="1" s="1"/>
  <c r="HE110" i="2"/>
  <c r="HL110" i="2"/>
  <c r="HG110" i="2"/>
  <c r="HJ110" i="2"/>
  <c r="EU110" i="1"/>
  <c r="HK110" i="2"/>
  <c r="HF110" i="2"/>
  <c r="GU110" i="2"/>
  <c r="HV110" i="2" s="1"/>
  <c r="HM110" i="2"/>
  <c r="GZ110" i="2"/>
  <c r="GJ110" i="1" s="1"/>
  <c r="HN110" i="2"/>
  <c r="HD110" i="2"/>
  <c r="HB110" i="2"/>
  <c r="GS110" i="2"/>
  <c r="GR110" i="2"/>
  <c r="GI110" i="1" s="1"/>
  <c r="GW110" i="2"/>
  <c r="HX110" i="2" s="1"/>
  <c r="HA110" i="2"/>
  <c r="KP110" i="1" s="1"/>
  <c r="HH110" i="2"/>
  <c r="GK110" i="1" s="1"/>
  <c r="HI110" i="2"/>
  <c r="GQ110" i="2"/>
  <c r="GH110" i="1" s="1"/>
  <c r="HO110" i="2"/>
  <c r="GR98" i="2"/>
  <c r="GI98" i="1" s="1"/>
  <c r="HH98" i="2"/>
  <c r="GK98" i="1" s="1"/>
  <c r="HC79" i="2"/>
  <c r="GA79" i="1" s="1"/>
  <c r="GI134" i="1"/>
  <c r="HC61" i="2"/>
  <c r="KR61" i="1" s="1"/>
  <c r="HI179" i="2"/>
  <c r="HA179" i="2"/>
  <c r="HE179" i="2"/>
  <c r="GU179" i="2"/>
  <c r="HV179" i="2" s="1"/>
  <c r="GV179" i="2"/>
  <c r="HM179" i="2"/>
  <c r="GQ179" i="2"/>
  <c r="HJ179" i="2"/>
  <c r="HC179" i="2"/>
  <c r="HH179" i="2"/>
  <c r="GK179" i="1" s="1"/>
  <c r="GS179" i="2"/>
  <c r="GQ172" i="2"/>
  <c r="HK172" i="2"/>
  <c r="GR172" i="2"/>
  <c r="GI172" i="1" s="1"/>
  <c r="HE172" i="2"/>
  <c r="HH172" i="2"/>
  <c r="HG172" i="2"/>
  <c r="HD172" i="2"/>
  <c r="HI172" i="2"/>
  <c r="GZ172" i="2"/>
  <c r="HM172" i="2"/>
  <c r="HO172" i="2"/>
  <c r="GU172" i="2"/>
  <c r="HV172" i="2" s="1"/>
  <c r="GW172" i="2"/>
  <c r="HX172" i="2" s="1"/>
  <c r="HB172" i="2"/>
  <c r="KQ172" i="1" s="1"/>
  <c r="GV172" i="2"/>
  <c r="HW172" i="2" s="1"/>
  <c r="GS172" i="2"/>
  <c r="HL172" i="2"/>
  <c r="HJ172" i="2"/>
  <c r="HA172" i="2"/>
  <c r="HC172" i="2"/>
  <c r="KR172" i="1" s="1"/>
  <c r="HF172" i="2"/>
  <c r="HN172" i="2"/>
  <c r="GU169" i="2"/>
  <c r="HI169" i="2"/>
  <c r="HD169" i="2"/>
  <c r="GW169" i="2"/>
  <c r="HO169" i="2"/>
  <c r="HM169" i="2"/>
  <c r="HG169" i="2"/>
  <c r="HL169" i="2"/>
  <c r="GZ169" i="2"/>
  <c r="GJ169" i="1" s="1"/>
  <c r="HB169" i="2"/>
  <c r="HH169" i="2"/>
  <c r="GK169" i="1" s="1"/>
  <c r="GV169" i="2"/>
  <c r="HW169" i="2" s="1"/>
  <c r="HA138" i="2"/>
  <c r="GV138" i="2"/>
  <c r="HW138" i="2" s="1"/>
  <c r="HN138" i="2"/>
  <c r="HC138" i="2"/>
  <c r="HL138" i="2"/>
  <c r="HJ138" i="2"/>
  <c r="HE138" i="2"/>
  <c r="GQ138" i="2"/>
  <c r="GU138" i="2"/>
  <c r="HV138" i="2" s="1"/>
  <c r="HM138" i="2"/>
  <c r="HG138" i="2"/>
  <c r="GZ138" i="2"/>
  <c r="GJ138" i="1" s="1"/>
  <c r="HI138" i="2"/>
  <c r="HH138" i="2"/>
  <c r="GK138" i="1" s="1"/>
  <c r="HK138" i="2"/>
  <c r="HF138" i="2"/>
  <c r="HO138" i="2"/>
  <c r="HB138" i="2"/>
  <c r="KQ138" i="1" s="1"/>
  <c r="GR138" i="2"/>
  <c r="GI138" i="1" s="1"/>
  <c r="GW138" i="2"/>
  <c r="HX138" i="2" s="1"/>
  <c r="GS138" i="2"/>
  <c r="EU138" i="1"/>
  <c r="HI135" i="2"/>
  <c r="HM135" i="2"/>
  <c r="HC135" i="2"/>
  <c r="GU135" i="2"/>
  <c r="HV135" i="2" s="1"/>
  <c r="HO135" i="2"/>
  <c r="GR135" i="2"/>
  <c r="GI135" i="1" s="1"/>
  <c r="HE135" i="2"/>
  <c r="EU135" i="1"/>
  <c r="GS135" i="2"/>
  <c r="GZ135" i="2"/>
  <c r="HD135" i="2"/>
  <c r="HG135" i="2"/>
  <c r="HH135" i="2"/>
  <c r="GK135" i="1" s="1"/>
  <c r="GW135" i="2"/>
  <c r="HX135" i="2" s="1"/>
  <c r="HK123" i="2"/>
  <c r="GZ89" i="2"/>
  <c r="HA29" i="2"/>
  <c r="GR85" i="2"/>
  <c r="GI85" i="1" s="1"/>
  <c r="HJ85" i="2"/>
  <c r="HN108" i="2"/>
  <c r="GV178" i="2"/>
  <c r="HW178" i="2" s="1"/>
  <c r="KX178" i="1" s="1"/>
  <c r="HN120" i="2"/>
  <c r="GQ120" i="2"/>
  <c r="GH120" i="1" s="1"/>
  <c r="GV120" i="2"/>
  <c r="HW120" i="2" s="1"/>
  <c r="HO113" i="2"/>
  <c r="HM105" i="2"/>
  <c r="GR105" i="2"/>
  <c r="GI105" i="1" s="1"/>
  <c r="HJ71" i="2"/>
  <c r="HN16" i="2"/>
  <c r="GS16" i="2"/>
  <c r="GW196" i="2"/>
  <c r="HX196" i="2" s="1"/>
  <c r="GU196" i="2"/>
  <c r="HV196" i="2" s="1"/>
  <c r="GQ196" i="2"/>
  <c r="GH196" i="1" s="1"/>
  <c r="HM196" i="2"/>
  <c r="HF193" i="2"/>
  <c r="GW190" i="2"/>
  <c r="HX190" i="2" s="1"/>
  <c r="GU190" i="2"/>
  <c r="HV190" i="2" s="1"/>
  <c r="HK190" i="2"/>
  <c r="HN178" i="2"/>
  <c r="GU178" i="2"/>
  <c r="HV178" i="2" s="1"/>
  <c r="GZ178" i="2"/>
  <c r="GJ178" i="1" s="1"/>
  <c r="HG168" i="2"/>
  <c r="HI168" i="2"/>
  <c r="HK168" i="2"/>
  <c r="HG158" i="2"/>
  <c r="GW130" i="2"/>
  <c r="HX130" i="2" s="1"/>
  <c r="HM130" i="2"/>
  <c r="HG74" i="2"/>
  <c r="GZ31" i="2"/>
  <c r="GW15" i="2"/>
  <c r="HX15" i="2" s="1"/>
  <c r="HC15" i="2"/>
  <c r="FY28" i="1"/>
  <c r="GU123" i="2"/>
  <c r="HV123" i="2" s="1"/>
  <c r="HN116" i="2"/>
  <c r="HK108" i="2"/>
  <c r="GR77" i="2"/>
  <c r="GI77" i="1" s="1"/>
  <c r="HM77" i="2"/>
  <c r="GS77" i="2"/>
  <c r="GV59" i="2"/>
  <c r="HN59" i="2"/>
  <c r="HM59" i="2"/>
  <c r="GZ85" i="2"/>
  <c r="GJ85" i="1" s="1"/>
  <c r="HK59" i="2"/>
  <c r="HH108" i="2"/>
  <c r="GK108" i="1" s="1"/>
  <c r="GQ168" i="2"/>
  <c r="GH168" i="1" s="1"/>
  <c r="GZ59" i="2"/>
  <c r="GJ59" i="1" s="1"/>
  <c r="HL77" i="2"/>
  <c r="HA193" i="2"/>
  <c r="KP193" i="1" s="1"/>
  <c r="EU97" i="1"/>
  <c r="GU186" i="2"/>
  <c r="HV186" i="2" s="1"/>
  <c r="KW186" i="1" s="1"/>
  <c r="HA186" i="2"/>
  <c r="KP186" i="1" s="1"/>
  <c r="HD183" i="2"/>
  <c r="HL183" i="2"/>
  <c r="GU183" i="2"/>
  <c r="HH183" i="2"/>
  <c r="GK183" i="1" s="1"/>
  <c r="HI164" i="2"/>
  <c r="HM164" i="2"/>
  <c r="HL164" i="2"/>
  <c r="HG147" i="2"/>
  <c r="HC77" i="2"/>
  <c r="KR77" i="1" s="1"/>
  <c r="GW123" i="2"/>
  <c r="HH89" i="2"/>
  <c r="GK89" i="1" s="1"/>
  <c r="GS104" i="2"/>
  <c r="GW29" i="2"/>
  <c r="HX29" i="2" s="1"/>
  <c r="HB85" i="2"/>
  <c r="HG59" i="2"/>
  <c r="GV108" i="2"/>
  <c r="HW108" i="2" s="1"/>
  <c r="HM158" i="2"/>
  <c r="HO15" i="2"/>
  <c r="HB59" i="2"/>
  <c r="KQ59" i="1" s="1"/>
  <c r="HC59" i="2"/>
  <c r="KR59" i="1" s="1"/>
  <c r="GS108" i="2"/>
  <c r="HA142" i="2"/>
  <c r="HL27" i="2"/>
  <c r="HG62" i="2"/>
  <c r="GQ91" i="2"/>
  <c r="GH91" i="1" s="1"/>
  <c r="HH95" i="2"/>
  <c r="GK95" i="1" s="1"/>
  <c r="HH99" i="2"/>
  <c r="GK99" i="1" s="1"/>
  <c r="GV64" i="2"/>
  <c r="HW64" i="2" s="1"/>
  <c r="HL174" i="2"/>
  <c r="HJ174" i="2"/>
  <c r="HF174" i="2"/>
  <c r="HE174" i="2"/>
  <c r="HB174" i="2"/>
  <c r="KQ174" i="1" s="1"/>
  <c r="HA174" i="2"/>
  <c r="KP174" i="1" s="1"/>
  <c r="GQ174" i="2"/>
  <c r="GH174" i="1" s="1"/>
  <c r="GU174" i="2"/>
  <c r="HV174" i="2" s="1"/>
  <c r="GR174" i="2"/>
  <c r="GI174" i="1" s="1"/>
  <c r="HC151" i="2"/>
  <c r="HF151" i="2"/>
  <c r="HB151" i="2"/>
  <c r="HL151" i="2"/>
  <c r="GV151" i="2"/>
  <c r="HW151" i="2" s="1"/>
  <c r="GQ151" i="2"/>
  <c r="GH151" i="1" s="1"/>
  <c r="HI144" i="2"/>
  <c r="HA144" i="2"/>
  <c r="KP144" i="1" s="1"/>
  <c r="GR144" i="2"/>
  <c r="GI144" i="1" s="1"/>
  <c r="HO144" i="2"/>
  <c r="GW144" i="2"/>
  <c r="HX144" i="2" s="1"/>
  <c r="GU144" i="2"/>
  <c r="HV144" i="2" s="1"/>
  <c r="GW140" i="2"/>
  <c r="HX140" i="2" s="1"/>
  <c r="HE140" i="2"/>
  <c r="HG140" i="2"/>
  <c r="HD140" i="2"/>
  <c r="HC140" i="2"/>
  <c r="GA140" i="1" s="1"/>
  <c r="HF140" i="2"/>
  <c r="GU140" i="2"/>
  <c r="HV140" i="2" s="1"/>
  <c r="HH140" i="2"/>
  <c r="HI140" i="2"/>
  <c r="GQ140" i="2"/>
  <c r="HJ140" i="2"/>
  <c r="GV140" i="2"/>
  <c r="HW140" i="2" s="1"/>
  <c r="HN140" i="2"/>
  <c r="HG137" i="2"/>
  <c r="HD137" i="2"/>
  <c r="HK133" i="2"/>
  <c r="HD133" i="2"/>
  <c r="HG127" i="2"/>
  <c r="HD127" i="2"/>
  <c r="HO127" i="2"/>
  <c r="HN127" i="2"/>
  <c r="HL127" i="2"/>
  <c r="HJ127" i="2"/>
  <c r="HB127" i="2"/>
  <c r="HO109" i="2"/>
  <c r="HK109" i="2"/>
  <c r="HC109" i="2"/>
  <c r="KR109" i="1" s="1"/>
  <c r="HN109" i="2"/>
  <c r="HG109" i="2"/>
  <c r="HB109" i="2"/>
  <c r="HI94" i="2"/>
  <c r="HE94" i="2"/>
  <c r="HA94" i="2"/>
  <c r="HJ94" i="2"/>
  <c r="HF94" i="2"/>
  <c r="HB94" i="2"/>
  <c r="KQ94" i="1" s="1"/>
  <c r="GU94" i="2"/>
  <c r="GV94" i="2"/>
  <c r="HW94" i="2" s="1"/>
  <c r="HF86" i="2"/>
  <c r="HA86" i="2"/>
  <c r="GU86" i="2"/>
  <c r="HV86" i="2" s="1"/>
  <c r="GR78" i="2"/>
  <c r="GI78" i="1" s="1"/>
  <c r="GR71" i="2"/>
  <c r="GI71" i="1" s="1"/>
  <c r="GZ71" i="2"/>
  <c r="GJ71" i="1" s="1"/>
  <c r="HD71" i="2"/>
  <c r="GU71" i="2"/>
  <c r="HV71" i="2" s="1"/>
  <c r="GQ71" i="2"/>
  <c r="GH71" i="1" s="1"/>
  <c r="GW71" i="2"/>
  <c r="HX71" i="2" s="1"/>
  <c r="GZ67" i="2"/>
  <c r="GV67" i="2"/>
  <c r="HW67" i="2" s="1"/>
  <c r="HD67" i="2"/>
  <c r="HB67" i="2"/>
  <c r="HL67" i="2"/>
  <c r="GQ67" i="2"/>
  <c r="GH67" i="1" s="1"/>
  <c r="HH67" i="2"/>
  <c r="GK67" i="1" s="1"/>
  <c r="GW67" i="2"/>
  <c r="HX67" i="2" s="1"/>
  <c r="KY67" i="1" s="1"/>
  <c r="GR67" i="2"/>
  <c r="GI67" i="1" s="1"/>
  <c r="HC67" i="2"/>
  <c r="HG67" i="2"/>
  <c r="HJ65" i="2"/>
  <c r="HF65" i="2"/>
  <c r="HB65" i="2"/>
  <c r="GV65" i="2"/>
  <c r="HW65" i="2" s="1"/>
  <c r="GR65" i="2"/>
  <c r="GI65" i="1" s="1"/>
  <c r="HN65" i="2"/>
  <c r="HH65" i="2"/>
  <c r="GK65" i="1" s="1"/>
  <c r="HO65" i="2"/>
  <c r="HD65" i="2"/>
  <c r="HA60" i="2"/>
  <c r="HI60" i="2"/>
  <c r="HE60" i="2"/>
  <c r="GQ60" i="2"/>
  <c r="GH60" i="1" s="1"/>
  <c r="HC60" i="2"/>
  <c r="GA60" i="1" s="1"/>
  <c r="HC48" i="2"/>
  <c r="HG48" i="2"/>
  <c r="HK48" i="2"/>
  <c r="HO48" i="2"/>
  <c r="HA46" i="2"/>
  <c r="KP46" i="1" s="1"/>
  <c r="HM46" i="2"/>
  <c r="HO46" i="2"/>
  <c r="HK46" i="2"/>
  <c r="HG46" i="2"/>
  <c r="HN35" i="2"/>
  <c r="GR35" i="2"/>
  <c r="GI35" i="1" s="1"/>
  <c r="GQ19" i="2"/>
  <c r="GH19" i="1" s="1"/>
  <c r="GS19" i="2"/>
  <c r="GZ16" i="2"/>
  <c r="HF16" i="2"/>
  <c r="HJ16" i="2"/>
  <c r="HL16" i="2"/>
  <c r="HO16" i="2"/>
  <c r="HM16" i="2"/>
  <c r="HI16" i="2"/>
  <c r="HK16" i="2"/>
  <c r="GR16" i="2"/>
  <c r="HB16" i="2"/>
  <c r="HN5" i="2"/>
  <c r="GZ5" i="2"/>
  <c r="GJ5" i="1" s="1"/>
  <c r="GS5" i="2"/>
  <c r="GV5" i="2"/>
  <c r="GS164" i="2"/>
  <c r="HM183" i="2"/>
  <c r="HK15" i="2"/>
  <c r="HI196" i="2"/>
  <c r="HG196" i="2"/>
  <c r="HE196" i="2"/>
  <c r="GR193" i="2"/>
  <c r="GI193" i="1" s="1"/>
  <c r="GS193" i="2"/>
  <c r="GZ193" i="2"/>
  <c r="GJ193" i="1" s="1"/>
  <c r="HI193" i="2"/>
  <c r="GV193" i="2"/>
  <c r="HW193" i="2" s="1"/>
  <c r="HM193" i="2"/>
  <c r="GU193" i="2"/>
  <c r="HI190" i="2"/>
  <c r="HG190" i="2"/>
  <c r="HE190" i="2"/>
  <c r="HM178" i="2"/>
  <c r="HH178" i="2"/>
  <c r="HI178" i="2"/>
  <c r="GR178" i="2"/>
  <c r="HJ178" i="2"/>
  <c r="GW171" i="2"/>
  <c r="HX171" i="2" s="1"/>
  <c r="HA168" i="2"/>
  <c r="HC168" i="2"/>
  <c r="HE168" i="2"/>
  <c r="GW158" i="2"/>
  <c r="HX158" i="2" s="1"/>
  <c r="HO158" i="2"/>
  <c r="HA158" i="2"/>
  <c r="KP158" i="1" s="1"/>
  <c r="HF130" i="2"/>
  <c r="GQ130" i="2"/>
  <c r="GH130" i="1" s="1"/>
  <c r="HJ130" i="2"/>
  <c r="GS130" i="2"/>
  <c r="GZ130" i="2"/>
  <c r="GJ130" i="1" s="1"/>
  <c r="HB130" i="2"/>
  <c r="KQ130" i="1" s="1"/>
  <c r="HH130" i="2"/>
  <c r="HL130" i="2"/>
  <c r="HE130" i="2"/>
  <c r="HF124" i="2"/>
  <c r="GR124" i="2"/>
  <c r="GI124" i="1" s="1"/>
  <c r="HE124" i="2"/>
  <c r="HM124" i="2"/>
  <c r="GW124" i="2"/>
  <c r="HX124" i="2" s="1"/>
  <c r="KY124" i="1" s="1"/>
  <c r="HI124" i="2"/>
  <c r="HA124" i="2"/>
  <c r="HB124" i="2"/>
  <c r="KQ124" i="1" s="1"/>
  <c r="HC124" i="2"/>
  <c r="KR124" i="1" s="1"/>
  <c r="GU124" i="2"/>
  <c r="HV124" i="2" s="1"/>
  <c r="GR120" i="2"/>
  <c r="HC120" i="2"/>
  <c r="HE120" i="2"/>
  <c r="HG120" i="2"/>
  <c r="HI120" i="2"/>
  <c r="HJ120" i="2"/>
  <c r="GW120" i="2"/>
  <c r="HX120" i="2" s="1"/>
  <c r="KY120" i="1" s="1"/>
  <c r="HF120" i="2"/>
  <c r="HA120" i="2"/>
  <c r="HL120" i="2"/>
  <c r="HB120" i="2"/>
  <c r="KQ120" i="1" s="1"/>
  <c r="HK120" i="2"/>
  <c r="HD117" i="2"/>
  <c r="GU117" i="2"/>
  <c r="HV117" i="2" s="1"/>
  <c r="GR117" i="2"/>
  <c r="GI117" i="1" s="1"/>
  <c r="HI113" i="2"/>
  <c r="HM113" i="2"/>
  <c r="GR113" i="2"/>
  <c r="GI113" i="1" s="1"/>
  <c r="GU113" i="2"/>
  <c r="HA113" i="2"/>
  <c r="HF105" i="2"/>
  <c r="HN105" i="2"/>
  <c r="HJ105" i="2"/>
  <c r="HB105" i="2"/>
  <c r="KQ105" i="1" s="1"/>
  <c r="GU105" i="2"/>
  <c r="HV105" i="2" s="1"/>
  <c r="KW105" i="1" s="1"/>
  <c r="HA105" i="2"/>
  <c r="HN75" i="2"/>
  <c r="HG186" i="2"/>
  <c r="HE186" i="2"/>
  <c r="HC186" i="2"/>
  <c r="GS183" i="2"/>
  <c r="HA164" i="2"/>
  <c r="HH164" i="2"/>
  <c r="GK164" i="1" s="1"/>
  <c r="GU164" i="2"/>
  <c r="GR164" i="2"/>
  <c r="HJ164" i="2"/>
  <c r="HD154" i="2"/>
  <c r="GS154" i="2"/>
  <c r="GV154" i="2"/>
  <c r="HW154" i="2" s="1"/>
  <c r="HE123" i="2"/>
  <c r="HI123" i="2"/>
  <c r="GW116" i="2"/>
  <c r="HX116" i="2" s="1"/>
  <c r="HK116" i="2"/>
  <c r="HG116" i="2"/>
  <c r="HO116" i="2"/>
  <c r="HH116" i="2"/>
  <c r="GK116" i="1" s="1"/>
  <c r="HI112" i="2"/>
  <c r="HE112" i="2"/>
  <c r="HO112" i="2"/>
  <c r="HC108" i="2"/>
  <c r="GA108" i="1" s="1"/>
  <c r="GQ97" i="2"/>
  <c r="GH97" i="1" s="1"/>
  <c r="HL97" i="2"/>
  <c r="HJ97" i="2"/>
  <c r="HH97" i="2"/>
  <c r="GK97" i="1" s="1"/>
  <c r="HD97" i="2"/>
  <c r="HD93" i="2"/>
  <c r="HL93" i="2"/>
  <c r="HH93" i="2"/>
  <c r="HB93" i="2"/>
  <c r="KQ93" i="1" s="1"/>
  <c r="GZ93" i="2"/>
  <c r="GJ93" i="1" s="1"/>
  <c r="GS93" i="2"/>
  <c r="GQ93" i="2"/>
  <c r="GH93" i="1" s="1"/>
  <c r="EU93" i="1"/>
  <c r="HE81" i="2"/>
  <c r="GW56" i="2"/>
  <c r="HX56" i="2" s="1"/>
  <c r="HF31" i="2"/>
  <c r="HL31" i="2"/>
  <c r="HH31" i="2"/>
  <c r="GK31" i="1" s="1"/>
  <c r="HJ31" i="2"/>
  <c r="HD31" i="2"/>
  <c r="HB31" i="2"/>
  <c r="GS31" i="2"/>
  <c r="GQ31" i="2"/>
  <c r="GH31" i="1" s="1"/>
  <c r="HJ15" i="2"/>
  <c r="GQ15" i="2"/>
  <c r="GH15" i="1" s="1"/>
  <c r="HN15" i="2"/>
  <c r="HL15" i="2"/>
  <c r="HD15" i="2"/>
  <c r="HG15" i="2"/>
  <c r="GR15" i="2"/>
  <c r="GI15" i="1" s="1"/>
  <c r="B192" i="1"/>
  <c r="GL124" i="1"/>
  <c r="GL120" i="1"/>
  <c r="GL108" i="1"/>
  <c r="B108" i="1"/>
  <c r="FY108" i="1"/>
  <c r="B104" i="1"/>
  <c r="C104" i="1"/>
  <c r="GL100" i="1"/>
  <c r="FY100" i="1"/>
  <c r="GL96" i="1"/>
  <c r="B96" i="1"/>
  <c r="GL92" i="1"/>
  <c r="GL88" i="1"/>
  <c r="B88" i="1"/>
  <c r="GL84" i="1"/>
  <c r="GL80" i="1"/>
  <c r="B80" i="1"/>
  <c r="GL76" i="1"/>
  <c r="GL72" i="1"/>
  <c r="GL68" i="1"/>
  <c r="FY68" i="1"/>
  <c r="GL64" i="1"/>
  <c r="B64" i="1"/>
  <c r="GL60" i="1"/>
  <c r="B60" i="1"/>
  <c r="GL56" i="1"/>
  <c r="GL52" i="1"/>
  <c r="FY52" i="1"/>
  <c r="GL48" i="1"/>
  <c r="C48" i="1"/>
  <c r="GL44" i="1"/>
  <c r="FY44" i="1"/>
  <c r="GL40" i="1"/>
  <c r="C40" i="1"/>
  <c r="FY40" i="1"/>
  <c r="GL36" i="1"/>
  <c r="B36" i="1"/>
  <c r="FY36" i="1"/>
  <c r="GL32" i="1"/>
  <c r="C32" i="1"/>
  <c r="FY32" i="1"/>
  <c r="GL28" i="1"/>
  <c r="GL24" i="1"/>
  <c r="C24" i="1"/>
  <c r="FY24" i="1"/>
  <c r="B24" i="1"/>
  <c r="GL20" i="1"/>
  <c r="C20" i="1"/>
  <c r="FY20" i="1"/>
  <c r="GL16" i="1"/>
  <c r="C16" i="1"/>
  <c r="FY16" i="1"/>
  <c r="B16" i="1"/>
  <c r="GL12" i="1"/>
  <c r="C12" i="1"/>
  <c r="GL8" i="1"/>
  <c r="C8" i="1"/>
  <c r="B8" i="1"/>
  <c r="HA56" i="2"/>
  <c r="HF108" i="2"/>
  <c r="HL116" i="2"/>
  <c r="HF164" i="2"/>
  <c r="HI186" i="2"/>
  <c r="B56" i="1"/>
  <c r="B68" i="1"/>
  <c r="C108" i="1"/>
  <c r="HM56" i="2"/>
  <c r="GR81" i="2"/>
  <c r="GI81" i="1" s="1"/>
  <c r="HO120" i="2"/>
  <c r="HN124" i="2"/>
  <c r="HD193" i="2"/>
  <c r="HI117" i="2"/>
  <c r="HC74" i="2"/>
  <c r="GS97" i="2"/>
  <c r="GV112" i="2"/>
  <c r="HW112" i="2" s="1"/>
  <c r="HL20" i="2"/>
  <c r="HO81" i="2"/>
  <c r="HG93" i="2"/>
  <c r="GU108" i="2"/>
  <c r="HV108" i="2" s="1"/>
  <c r="GS186" i="2"/>
  <c r="HB189" i="2"/>
  <c r="HI53" i="2"/>
  <c r="HN20" i="2"/>
  <c r="HD104" i="2"/>
  <c r="HK157" i="2"/>
  <c r="HM154" i="2"/>
  <c r="FY132" i="1"/>
  <c r="B136" i="1"/>
  <c r="FY152" i="1"/>
  <c r="B156" i="1"/>
  <c r="B116" i="1"/>
  <c r="C120" i="1"/>
  <c r="HA31" i="2"/>
  <c r="KP31" i="1" s="1"/>
  <c r="HD108" i="2"/>
  <c r="HD116" i="2"/>
  <c r="HK158" i="2"/>
  <c r="HD164" i="2"/>
  <c r="HL178" i="2"/>
  <c r="HK186" i="2"/>
  <c r="HO190" i="2"/>
  <c r="HA196" i="2"/>
  <c r="KP196" i="1" s="1"/>
  <c r="HN193" i="2"/>
  <c r="GW168" i="2"/>
  <c r="FY60" i="1"/>
  <c r="HM120" i="2"/>
  <c r="HL124" i="2"/>
  <c r="GQ154" i="2"/>
  <c r="GH154" i="1" s="1"/>
  <c r="HA161" i="2"/>
  <c r="HH193" i="2"/>
  <c r="GK193" i="1" s="1"/>
  <c r="HB97" i="2"/>
  <c r="KQ97" i="1" s="1"/>
  <c r="GZ105" i="2"/>
  <c r="GJ105" i="1" s="1"/>
  <c r="GW157" i="2"/>
  <c r="GR112" i="2"/>
  <c r="GW31" i="2"/>
  <c r="HX31" i="2" s="1"/>
  <c r="KY31" i="1" s="1"/>
  <c r="GW93" i="2"/>
  <c r="HX93" i="2" s="1"/>
  <c r="HE108" i="2"/>
  <c r="GZ112" i="2"/>
  <c r="GJ112" i="1" s="1"/>
  <c r="GV189" i="2"/>
  <c r="HB183" i="2"/>
  <c r="KQ183" i="1" s="1"/>
  <c r="GR53" i="2"/>
  <c r="GI53" i="1" s="1"/>
  <c r="HK129" i="2"/>
  <c r="GZ104" i="2"/>
  <c r="HK93" i="2"/>
  <c r="HI154" i="2"/>
  <c r="B144" i="1"/>
  <c r="B112" i="1"/>
  <c r="C116" i="1"/>
  <c r="FY124" i="1"/>
  <c r="C176" i="1"/>
  <c r="FY188" i="1"/>
  <c r="HC31" i="2"/>
  <c r="GU31" i="2"/>
  <c r="HV31" i="2" s="1"/>
  <c r="GR97" i="2"/>
  <c r="GI97" i="1" s="1"/>
  <c r="HB108" i="2"/>
  <c r="GZ116" i="2"/>
  <c r="GJ116" i="1" s="1"/>
  <c r="GW108" i="2"/>
  <c r="HX108" i="2" s="1"/>
  <c r="GQ116" i="2"/>
  <c r="GH116" i="1" s="1"/>
  <c r="HI158" i="2"/>
  <c r="HB164" i="2"/>
  <c r="KQ164" i="1" s="1"/>
  <c r="HF178" i="2"/>
  <c r="HM186" i="2"/>
  <c r="GQ190" i="2"/>
  <c r="HC196" i="2"/>
  <c r="GU168" i="2"/>
  <c r="FY56" i="1"/>
  <c r="GR63" i="2"/>
  <c r="GI63" i="1" s="1"/>
  <c r="GQ81" i="2"/>
  <c r="GH81" i="1" s="1"/>
  <c r="GU120" i="2"/>
  <c r="HV120" i="2" s="1"/>
  <c r="HJ124" i="2"/>
  <c r="GW113" i="2"/>
  <c r="HX113" i="2" s="1"/>
  <c r="HI161" i="2"/>
  <c r="HL193" i="2"/>
  <c r="HD130" i="2"/>
  <c r="B48" i="1"/>
  <c r="GU97" i="2"/>
  <c r="HV97" i="2" s="1"/>
  <c r="KW97" i="1" s="1"/>
  <c r="GZ108" i="2"/>
  <c r="GS116" i="2"/>
  <c r="HG108" i="2"/>
  <c r="GV116" i="2"/>
  <c r="HM123" i="2"/>
  <c r="GZ164" i="2"/>
  <c r="GJ164" i="1" s="1"/>
  <c r="HO186" i="2"/>
  <c r="FY64" i="1"/>
  <c r="C100" i="1"/>
  <c r="HM75" i="2"/>
  <c r="HI81" i="2"/>
  <c r="HG124" i="2"/>
  <c r="HG113" i="2"/>
  <c r="GU157" i="2"/>
  <c r="GR130" i="2"/>
  <c r="GI130" i="1" s="1"/>
  <c r="B28" i="1"/>
  <c r="FY48" i="1"/>
  <c r="HA195" i="2"/>
  <c r="HH195" i="2"/>
  <c r="GK195" i="1" s="1"/>
  <c r="HN150" i="2"/>
  <c r="HG150" i="2"/>
  <c r="HF150" i="2"/>
  <c r="HK150" i="2"/>
  <c r="HJ150" i="2"/>
  <c r="HI150" i="2"/>
  <c r="HB150" i="2"/>
  <c r="HM150" i="2"/>
  <c r="GR150" i="2"/>
  <c r="GI150" i="1" s="1"/>
  <c r="HO150" i="2"/>
  <c r="GR143" i="2"/>
  <c r="GI143" i="1" s="1"/>
  <c r="HA143" i="2"/>
  <c r="HB126" i="2"/>
  <c r="HG126" i="2"/>
  <c r="HM126" i="2"/>
  <c r="HN126" i="2"/>
  <c r="GU126" i="2"/>
  <c r="HV126" i="2" s="1"/>
  <c r="HO126" i="2"/>
  <c r="HJ126" i="2"/>
  <c r="GW126" i="2"/>
  <c r="HI187" i="2"/>
  <c r="HM142" i="2"/>
  <c r="GV13" i="2"/>
  <c r="HN13" i="2"/>
  <c r="GV27" i="2"/>
  <c r="HD39" i="2"/>
  <c r="GV44" i="2"/>
  <c r="HL52" i="2"/>
  <c r="HK62" i="2"/>
  <c r="GS95" i="2"/>
  <c r="HF99" i="2"/>
  <c r="HF62" i="2"/>
  <c r="HG99" i="2"/>
  <c r="GS187" i="2"/>
  <c r="HB13" i="2"/>
  <c r="HB44" i="2"/>
  <c r="GW76" i="2"/>
  <c r="HB91" i="2"/>
  <c r="HN95" i="2"/>
  <c r="HA98" i="2"/>
  <c r="HM98" i="2"/>
  <c r="GU98" i="2"/>
  <c r="HV98" i="2" s="1"/>
  <c r="HO98" i="2"/>
  <c r="HI98" i="2"/>
  <c r="HE98" i="2"/>
  <c r="HK98" i="2"/>
  <c r="HG98" i="2"/>
  <c r="GW98" i="2"/>
  <c r="HX98" i="2" s="1"/>
  <c r="EU98" i="1"/>
  <c r="HN98" i="2"/>
  <c r="HC98" i="2"/>
  <c r="HJ98" i="2"/>
  <c r="HF98" i="2"/>
  <c r="HD98" i="2"/>
  <c r="HL98" i="2"/>
  <c r="GQ98" i="2"/>
  <c r="HB98" i="2"/>
  <c r="HD87" i="2"/>
  <c r="GQ87" i="2"/>
  <c r="HL87" i="2"/>
  <c r="HK87" i="2"/>
  <c r="GS87" i="2"/>
  <c r="HN87" i="2"/>
  <c r="GV87" i="2"/>
  <c r="HW87" i="2" s="1"/>
  <c r="HF87" i="2"/>
  <c r="HH87" i="2"/>
  <c r="GK87" i="1" s="1"/>
  <c r="GZ87" i="2"/>
  <c r="GJ87" i="1" s="1"/>
  <c r="HB87" i="2"/>
  <c r="HO87" i="2"/>
  <c r="HA87" i="2"/>
  <c r="HJ87" i="2"/>
  <c r="HG83" i="2"/>
  <c r="HC83" i="2"/>
  <c r="HK83" i="2"/>
  <c r="HE83" i="2"/>
  <c r="GW83" i="2"/>
  <c r="HX83" i="2" s="1"/>
  <c r="KY83" i="1" s="1"/>
  <c r="GU83" i="2"/>
  <c r="HV83" i="2" s="1"/>
  <c r="GQ83" i="2"/>
  <c r="HM83" i="2"/>
  <c r="HN83" i="2"/>
  <c r="HI83" i="2"/>
  <c r="HA83" i="2"/>
  <c r="GS83" i="2"/>
  <c r="HJ83" i="2"/>
  <c r="HF83" i="2"/>
  <c r="HO83" i="2"/>
  <c r="GR83" i="2"/>
  <c r="HL83" i="2"/>
  <c r="HD83" i="2"/>
  <c r="HB83" i="2"/>
  <c r="KQ83" i="1" s="1"/>
  <c r="GV83" i="2"/>
  <c r="HW83" i="2" s="1"/>
  <c r="GS79" i="2"/>
  <c r="HJ79" i="2"/>
  <c r="HI79" i="2"/>
  <c r="GZ79" i="2"/>
  <c r="GJ79" i="1" s="1"/>
  <c r="HN79" i="2"/>
  <c r="HA79" i="2"/>
  <c r="GR79" i="2"/>
  <c r="HB79" i="2"/>
  <c r="KQ79" i="1" s="1"/>
  <c r="GV79" i="2"/>
  <c r="HW79" i="2" s="1"/>
  <c r="HE79" i="2"/>
  <c r="GQ79" i="2"/>
  <c r="GH79" i="1" s="1"/>
  <c r="HD79" i="2"/>
  <c r="HF79" i="2"/>
  <c r="HL79" i="2"/>
  <c r="GW79" i="2"/>
  <c r="HX79" i="2" s="1"/>
  <c r="HH79" i="2"/>
  <c r="GU79" i="2"/>
  <c r="HV79" i="2" s="1"/>
  <c r="HG79" i="2"/>
  <c r="HK79" i="2"/>
  <c r="HO79" i="2"/>
  <c r="HM79" i="2"/>
  <c r="HK72" i="2"/>
  <c r="GW72" i="2"/>
  <c r="HX72" i="2" s="1"/>
  <c r="HA72" i="2"/>
  <c r="HM72" i="2"/>
  <c r="GU72" i="2"/>
  <c r="HV72" i="2" s="1"/>
  <c r="GV72" i="2"/>
  <c r="HW72" i="2" s="1"/>
  <c r="HD72" i="2"/>
  <c r="HI72" i="2"/>
  <c r="GS72" i="2"/>
  <c r="HB72" i="2"/>
  <c r="KQ72" i="1" s="1"/>
  <c r="HL72" i="2"/>
  <c r="HH72" i="2"/>
  <c r="HH61" i="2"/>
  <c r="HD61" i="2"/>
  <c r="GZ61" i="2"/>
  <c r="GJ61" i="1" s="1"/>
  <c r="GV61" i="2"/>
  <c r="HW61" i="2" s="1"/>
  <c r="GS61" i="2"/>
  <c r="HN61" i="2"/>
  <c r="GR61" i="2"/>
  <c r="HJ61" i="2"/>
  <c r="HB61" i="2"/>
  <c r="HE61" i="2"/>
  <c r="GU61" i="2"/>
  <c r="HV61" i="2" s="1"/>
  <c r="HM61" i="2"/>
  <c r="HL61" i="2"/>
  <c r="HI61" i="2"/>
  <c r="HA61" i="2"/>
  <c r="KP61" i="1" s="1"/>
  <c r="HG61" i="2"/>
  <c r="HF61" i="2"/>
  <c r="GZ57" i="2"/>
  <c r="GJ57" i="1" s="1"/>
  <c r="HL57" i="2"/>
  <c r="GS57" i="2"/>
  <c r="GV57" i="2"/>
  <c r="HW57" i="2" s="1"/>
  <c r="GR57" i="2"/>
  <c r="HN57" i="2"/>
  <c r="HJ57" i="2"/>
  <c r="HF57" i="2"/>
  <c r="HD57" i="2"/>
  <c r="HB57" i="2"/>
  <c r="GW57" i="2"/>
  <c r="HX57" i="2" s="1"/>
  <c r="HC57" i="2"/>
  <c r="GQ57" i="2"/>
  <c r="GU57" i="2"/>
  <c r="HV57" i="2" s="1"/>
  <c r="HH57" i="2"/>
  <c r="GK57" i="1" s="1"/>
  <c r="HI57" i="2"/>
  <c r="HM57" i="2"/>
  <c r="HO57" i="2"/>
  <c r="HG57" i="2"/>
  <c r="HA57" i="2"/>
  <c r="HK57" i="2"/>
  <c r="HL54" i="2"/>
  <c r="HJ54" i="2"/>
  <c r="GZ54" i="2"/>
  <c r="GJ54" i="1" s="1"/>
  <c r="GQ54" i="2"/>
  <c r="GH54" i="1" s="1"/>
  <c r="HC54" i="2"/>
  <c r="HG54" i="2"/>
  <c r="GR54" i="2"/>
  <c r="GI54" i="1" s="1"/>
  <c r="HK54" i="2"/>
  <c r="HO54" i="2"/>
  <c r="GW54" i="2"/>
  <c r="HX54" i="2" s="1"/>
  <c r="GU54" i="2"/>
  <c r="HV54" i="2" s="1"/>
  <c r="HI54" i="2"/>
  <c r="HM54" i="2"/>
  <c r="HE54" i="2"/>
  <c r="HM18" i="2"/>
  <c r="GU18" i="2"/>
  <c r="HV18" i="2" s="1"/>
  <c r="GQ18" i="2"/>
  <c r="HF18" i="2"/>
  <c r="HG18" i="2"/>
  <c r="GR7" i="2"/>
  <c r="GI7" i="1" s="1"/>
  <c r="HK7" i="2"/>
  <c r="GS98" i="2"/>
  <c r="HF72" i="2"/>
  <c r="HN72" i="2"/>
  <c r="GV98" i="2"/>
  <c r="HW98" i="2" s="1"/>
  <c r="GZ72" i="2"/>
  <c r="HE57" i="2"/>
  <c r="HC87" i="2"/>
  <c r="HA18" i="2"/>
  <c r="HD174" i="2"/>
  <c r="GZ174" i="2"/>
  <c r="GJ174" i="1" s="1"/>
  <c r="HN174" i="2"/>
  <c r="GV174" i="2"/>
  <c r="HW174" i="2" s="1"/>
  <c r="HO151" i="2"/>
  <c r="HE151" i="2"/>
  <c r="GW151" i="2"/>
  <c r="HM151" i="2"/>
  <c r="HA151" i="2"/>
  <c r="HG151" i="2"/>
  <c r="HI151" i="2"/>
  <c r="GR151" i="2"/>
  <c r="GI151" i="1" s="1"/>
  <c r="HD144" i="2"/>
  <c r="HF144" i="2"/>
  <c r="GQ144" i="2"/>
  <c r="GH144" i="1" s="1"/>
  <c r="HH144" i="2"/>
  <c r="GK144" i="1" s="1"/>
  <c r="GV144" i="2"/>
  <c r="HW144" i="2" s="1"/>
  <c r="HN144" i="2"/>
  <c r="HE144" i="2"/>
  <c r="GS144" i="2"/>
  <c r="GZ144" i="2"/>
  <c r="GJ144" i="1" s="1"/>
  <c r="HM140" i="2"/>
  <c r="GR140" i="2"/>
  <c r="GI140" i="1" s="1"/>
  <c r="HN133" i="2"/>
  <c r="HF133" i="2"/>
  <c r="GU133" i="2"/>
  <c r="HV133" i="2" s="1"/>
  <c r="HA133" i="2"/>
  <c r="KP133" i="1" s="1"/>
  <c r="HI133" i="2"/>
  <c r="HM133" i="2"/>
  <c r="GR133" i="2"/>
  <c r="GI133" i="1" s="1"/>
  <c r="GW133" i="2"/>
  <c r="HG133" i="2"/>
  <c r="GR127" i="2"/>
  <c r="HE127" i="2"/>
  <c r="HK127" i="2"/>
  <c r="HC127" i="2"/>
  <c r="HA127" i="2"/>
  <c r="HI127" i="2"/>
  <c r="GZ109" i="2"/>
  <c r="GJ109" i="1" s="1"/>
  <c r="HL109" i="2"/>
  <c r="GS109" i="2"/>
  <c r="HE109" i="2"/>
  <c r="GU109" i="2"/>
  <c r="HM109" i="2"/>
  <c r="HA109" i="2"/>
  <c r="KP109" i="1" s="1"/>
  <c r="GR109" i="2"/>
  <c r="GI109" i="1" s="1"/>
  <c r="HI109" i="2"/>
  <c r="HK90" i="2"/>
  <c r="HI90" i="2"/>
  <c r="HC90" i="2"/>
  <c r="GA90" i="1" s="1"/>
  <c r="GW90" i="2"/>
  <c r="HA90" i="2"/>
  <c r="HD90" i="2"/>
  <c r="HL90" i="2"/>
  <c r="GZ90" i="2"/>
  <c r="HM90" i="2"/>
  <c r="GR82" i="2"/>
  <c r="GI82" i="1" s="1"/>
  <c r="HD82" i="2"/>
  <c r="HK82" i="2"/>
  <c r="HO82" i="2"/>
  <c r="HG82" i="2"/>
  <c r="HC82" i="2"/>
  <c r="GA82" i="1" s="1"/>
  <c r="GW82" i="2"/>
  <c r="HA82" i="2"/>
  <c r="GU82" i="2"/>
  <c r="GW75" i="2"/>
  <c r="HX75" i="2" s="1"/>
  <c r="KY75" i="1" s="1"/>
  <c r="GS75" i="2"/>
  <c r="HL75" i="2"/>
  <c r="GZ75" i="2"/>
  <c r="GJ75" i="1" s="1"/>
  <c r="HJ75" i="2"/>
  <c r="GR75" i="2"/>
  <c r="GI75" i="1" s="1"/>
  <c r="HB75" i="2"/>
  <c r="KQ75" i="1" s="1"/>
  <c r="HI75" i="2"/>
  <c r="HD75" i="2"/>
  <c r="HE75" i="2"/>
  <c r="HF75" i="2"/>
  <c r="HA75" i="2"/>
  <c r="HH75" i="2"/>
  <c r="GQ75" i="2"/>
  <c r="GH75" i="1" s="1"/>
  <c r="GV75" i="2"/>
  <c r="HW75" i="2" s="1"/>
  <c r="HC68" i="2"/>
  <c r="GA68" i="1" s="1"/>
  <c r="GW68" i="2"/>
  <c r="GR68" i="2"/>
  <c r="GI68" i="1" s="1"/>
  <c r="GZ68" i="2"/>
  <c r="GJ68" i="1" s="1"/>
  <c r="HO68" i="2"/>
  <c r="HA68" i="2"/>
  <c r="HD63" i="2"/>
  <c r="GZ63" i="2"/>
  <c r="GJ63" i="1" s="1"/>
  <c r="HL63" i="2"/>
  <c r="HJ63" i="2"/>
  <c r="GQ63" i="2"/>
  <c r="GH63" i="1" s="1"/>
  <c r="HH63" i="2"/>
  <c r="GK63" i="1" s="1"/>
  <c r="HF63" i="2"/>
  <c r="GV63" i="2"/>
  <c r="HW63" i="2" s="1"/>
  <c r="HK63" i="2"/>
  <c r="HB63" i="2"/>
  <c r="GS63" i="2"/>
  <c r="GW63" i="2"/>
  <c r="HX63" i="2" s="1"/>
  <c r="KY63" i="1" s="1"/>
  <c r="HG63" i="2"/>
  <c r="HO63" i="2"/>
  <c r="HK43" i="2"/>
  <c r="HA43" i="2"/>
  <c r="HG43" i="2"/>
  <c r="GU43" i="2"/>
  <c r="HV43" i="2" s="1"/>
  <c r="GQ43" i="2"/>
  <c r="GH43" i="1" s="1"/>
  <c r="HG40" i="2"/>
  <c r="HE40" i="2"/>
  <c r="HO40" i="2"/>
  <c r="GU40" i="2"/>
  <c r="HV40" i="2" s="1"/>
  <c r="HD40" i="2"/>
  <c r="HI40" i="2"/>
  <c r="HC40" i="2"/>
  <c r="HH38" i="2"/>
  <c r="GQ38" i="2"/>
  <c r="GH38" i="1" s="1"/>
  <c r="HF38" i="2"/>
  <c r="HN38" i="2"/>
  <c r="GV38" i="2"/>
  <c r="HL38" i="2"/>
  <c r="HD38" i="2"/>
  <c r="HB38" i="2"/>
  <c r="GS32" i="2"/>
  <c r="GZ32" i="2"/>
  <c r="HM23" i="2"/>
  <c r="HH23" i="2"/>
  <c r="GK23" i="1" s="1"/>
  <c r="HD23" i="2"/>
  <c r="GR23" i="2"/>
  <c r="GI23" i="1" s="1"/>
  <c r="HE23" i="2"/>
  <c r="HA23" i="2"/>
  <c r="GS22" i="2"/>
  <c r="HL22" i="2"/>
  <c r="HB22" i="2"/>
  <c r="GW14" i="2"/>
  <c r="HC14" i="2"/>
  <c r="HA14" i="2"/>
  <c r="HE14" i="2"/>
  <c r="HG14" i="2"/>
  <c r="HO14" i="2"/>
  <c r="HI14" i="2"/>
  <c r="GS9" i="2"/>
  <c r="HL9" i="2"/>
  <c r="HD9" i="2"/>
  <c r="GR9" i="2"/>
  <c r="GI9" i="1" s="1"/>
  <c r="HM9" i="2"/>
  <c r="HI9" i="2"/>
  <c r="B189" i="1"/>
  <c r="KK189" i="1"/>
  <c r="B177" i="1"/>
  <c r="C173" i="1"/>
  <c r="FY169" i="1"/>
  <c r="C169" i="1"/>
  <c r="FZ165" i="1"/>
  <c r="B165" i="1"/>
  <c r="FY165" i="1"/>
  <c r="B161" i="1"/>
  <c r="FY161" i="1"/>
  <c r="B157" i="1"/>
  <c r="FY157" i="1"/>
  <c r="B153" i="1"/>
  <c r="FY153" i="1"/>
  <c r="B149" i="1"/>
  <c r="FY149" i="1"/>
  <c r="FY145" i="1"/>
  <c r="B141" i="1"/>
  <c r="FY141" i="1"/>
  <c r="B137" i="1"/>
  <c r="FY137" i="1"/>
  <c r="B133" i="1"/>
  <c r="FY133" i="1"/>
  <c r="B129" i="1"/>
  <c r="FY129" i="1"/>
  <c r="GL125" i="1"/>
  <c r="B125" i="1"/>
  <c r="GL121" i="1"/>
  <c r="FY121" i="1"/>
  <c r="C121" i="1"/>
  <c r="B121" i="1"/>
  <c r="GL117" i="1"/>
  <c r="B117" i="1"/>
  <c r="GL113" i="1"/>
  <c r="FY113" i="1"/>
  <c r="C113" i="1"/>
  <c r="B113" i="1"/>
  <c r="GL109" i="1"/>
  <c r="C109" i="1"/>
  <c r="B109" i="1"/>
  <c r="GL105" i="1"/>
  <c r="FY105" i="1"/>
  <c r="C101" i="1"/>
  <c r="GL97" i="1"/>
  <c r="B97" i="1"/>
  <c r="FY97" i="1"/>
  <c r="FY93" i="1"/>
  <c r="GL89" i="1"/>
  <c r="FZ85" i="1"/>
  <c r="GL81" i="1"/>
  <c r="GL73" i="1"/>
  <c r="FY73" i="1"/>
  <c r="GL69" i="1"/>
  <c r="FY69" i="1"/>
  <c r="B69" i="1"/>
  <c r="GL65" i="1"/>
  <c r="FY65" i="1"/>
  <c r="B65" i="1"/>
  <c r="GL61" i="1"/>
  <c r="FY61" i="1"/>
  <c r="B61" i="1"/>
  <c r="GL57" i="1"/>
  <c r="FY49" i="1"/>
  <c r="C45" i="1"/>
  <c r="C25" i="1"/>
  <c r="FY25" i="1"/>
  <c r="GL21" i="1"/>
  <c r="KK21" i="1"/>
  <c r="C17" i="1"/>
  <c r="GL9" i="1"/>
  <c r="FY5" i="1"/>
  <c r="C5" i="1"/>
  <c r="HL32" i="2"/>
  <c r="HH174" i="2"/>
  <c r="GK174" i="1" s="1"/>
  <c r="GS38" i="2"/>
  <c r="GW40" i="2"/>
  <c r="B73" i="1"/>
  <c r="FY101" i="1"/>
  <c r="HI68" i="2"/>
  <c r="HL144" i="2"/>
  <c r="FY57" i="1"/>
  <c r="GU9" i="2"/>
  <c r="HV9" i="2" s="1"/>
  <c r="KW9" i="1" s="1"/>
  <c r="HH90" i="2"/>
  <c r="GK90" i="1" s="1"/>
  <c r="HJ144" i="2"/>
  <c r="HA9" i="2"/>
  <c r="KP9" i="1" s="1"/>
  <c r="HK14" i="2"/>
  <c r="GU151" i="2"/>
  <c r="HV151" i="2" s="1"/>
  <c r="GS174" i="2"/>
  <c r="HK144" i="2"/>
  <c r="FY109" i="1"/>
  <c r="FY117" i="1"/>
  <c r="FY125" i="1"/>
  <c r="HO133" i="2"/>
  <c r="HB144" i="2"/>
  <c r="FY89" i="1"/>
  <c r="FY9" i="1"/>
  <c r="HG68" i="2"/>
  <c r="HK183" i="2"/>
  <c r="HI183" i="2"/>
  <c r="HA183" i="2"/>
  <c r="HM157" i="2"/>
  <c r="HE157" i="2"/>
  <c r="HI157" i="2"/>
  <c r="HA157" i="2"/>
  <c r="GR157" i="2"/>
  <c r="GI157" i="1" s="1"/>
  <c r="HJ154" i="2"/>
  <c r="GR154" i="2"/>
  <c r="HF154" i="2"/>
  <c r="HB154" i="2"/>
  <c r="HN154" i="2"/>
  <c r="HL154" i="2"/>
  <c r="HH154" i="2"/>
  <c r="GK154" i="1" s="1"/>
  <c r="GZ154" i="2"/>
  <c r="GJ154" i="1" s="1"/>
  <c r="HA147" i="2"/>
  <c r="HE147" i="2"/>
  <c r="HM147" i="2"/>
  <c r="HO147" i="2"/>
  <c r="HL123" i="2"/>
  <c r="HA116" i="2"/>
  <c r="HE116" i="2"/>
  <c r="HI116" i="2"/>
  <c r="EU116" i="1"/>
  <c r="HM116" i="2"/>
  <c r="GU116" i="2"/>
  <c r="HV116" i="2" s="1"/>
  <c r="HC116" i="2"/>
  <c r="GA116" i="1" s="1"/>
  <c r="HA112" i="2"/>
  <c r="GU112" i="2"/>
  <c r="HM112" i="2"/>
  <c r="HG112" i="2"/>
  <c r="GW112" i="2"/>
  <c r="GU101" i="2"/>
  <c r="HV101" i="2" s="1"/>
  <c r="KW101" i="1" s="1"/>
  <c r="HL101" i="2"/>
  <c r="EU101" i="1"/>
  <c r="HJ101" i="2"/>
  <c r="HH101" i="2"/>
  <c r="GK101" i="1" s="1"/>
  <c r="HD101" i="2"/>
  <c r="HF101" i="2"/>
  <c r="GS101" i="2"/>
  <c r="HO94" i="2"/>
  <c r="GW94" i="2"/>
  <c r="HK94" i="2"/>
  <c r="EU94" i="1"/>
  <c r="HM94" i="2"/>
  <c r="HG94" i="2"/>
  <c r="HC94" i="2"/>
  <c r="KR94" i="1" s="1"/>
  <c r="HK86" i="2"/>
  <c r="HG86" i="2"/>
  <c r="HC86" i="2"/>
  <c r="GR86" i="2"/>
  <c r="GI86" i="1" s="1"/>
  <c r="HI86" i="2"/>
  <c r="HO78" i="2"/>
  <c r="HD78" i="2"/>
  <c r="HK78" i="2"/>
  <c r="HC78" i="2"/>
  <c r="GA78" i="1" s="1"/>
  <c r="HG78" i="2"/>
  <c r="GW78" i="2"/>
  <c r="HL71" i="2"/>
  <c r="GS71" i="2"/>
  <c r="HB71" i="2"/>
  <c r="HH71" i="2"/>
  <c r="GK71" i="1" s="1"/>
  <c r="HJ67" i="2"/>
  <c r="GS67" i="2"/>
  <c r="HF67" i="2"/>
  <c r="HG65" i="2"/>
  <c r="GZ65" i="2"/>
  <c r="GJ65" i="1" s="1"/>
  <c r="HL65" i="2"/>
  <c r="GS65" i="2"/>
  <c r="HG60" i="2"/>
  <c r="HF60" i="2"/>
  <c r="GW60" i="2"/>
  <c r="GR60" i="2"/>
  <c r="GI60" i="1" s="1"/>
  <c r="HO60" i="2"/>
  <c r="HD48" i="2"/>
  <c r="HB48" i="2"/>
  <c r="GZ48" i="2"/>
  <c r="HJ48" i="2"/>
  <c r="GV48" i="2"/>
  <c r="HN48" i="2"/>
  <c r="HF48" i="2"/>
  <c r="HH48" i="2"/>
  <c r="GK48" i="1" s="1"/>
  <c r="GQ48" i="2"/>
  <c r="GH48" i="1" s="1"/>
  <c r="GQ46" i="2"/>
  <c r="GH46" i="1" s="1"/>
  <c r="GV35" i="2"/>
  <c r="HW35" i="2" s="1"/>
  <c r="HG21" i="2"/>
  <c r="GQ21" i="2"/>
  <c r="GH21" i="1" s="1"/>
  <c r="HC21" i="2"/>
  <c r="GS21" i="2"/>
  <c r="GW21" i="2"/>
  <c r="HX21" i="2" s="1"/>
  <c r="GV21" i="2"/>
  <c r="HW21" i="2" s="1"/>
  <c r="HN21" i="2"/>
  <c r="HG19" i="2"/>
  <c r="GV19" i="2"/>
  <c r="HW19" i="2" s="1"/>
  <c r="HN19" i="2"/>
  <c r="HC19" i="2"/>
  <c r="GZ19" i="2"/>
  <c r="GW19" i="2"/>
  <c r="HB19" i="2"/>
  <c r="HF19" i="2"/>
  <c r="HH19" i="2"/>
  <c r="HJ19" i="2"/>
  <c r="HO19" i="2"/>
  <c r="HD19" i="2"/>
  <c r="HK19" i="2"/>
  <c r="HL19" i="2"/>
  <c r="GR19" i="2"/>
  <c r="HD16" i="2"/>
  <c r="HH16" i="2"/>
  <c r="HF5" i="2"/>
  <c r="HL5" i="2"/>
  <c r="GQ5" i="2"/>
  <c r="GH5" i="1" s="1"/>
  <c r="HJ5" i="2"/>
  <c r="HH5" i="2"/>
  <c r="GK5" i="1" s="1"/>
  <c r="HB5" i="2"/>
  <c r="HD5" i="2"/>
  <c r="HD77" i="2"/>
  <c r="HA77" i="2"/>
  <c r="HH77" i="2"/>
  <c r="HB77" i="2"/>
  <c r="KQ77" i="1" s="1"/>
  <c r="HI77" i="2"/>
  <c r="HJ77" i="2"/>
  <c r="GQ77" i="2"/>
  <c r="GH77" i="1" s="1"/>
  <c r="HK70" i="2"/>
  <c r="GR70" i="2"/>
  <c r="GI70" i="1" s="1"/>
  <c r="HK66" i="2"/>
  <c r="HL59" i="2"/>
  <c r="GS59" i="2"/>
  <c r="HH59" i="2"/>
  <c r="GK59" i="1" s="1"/>
  <c r="GQ25" i="2"/>
  <c r="GH25" i="1" s="1"/>
  <c r="HL25" i="2"/>
  <c r="HJ25" i="2"/>
  <c r="HD59" i="2"/>
  <c r="HF77" i="2"/>
  <c r="GS48" i="2"/>
  <c r="GZ101" i="2"/>
  <c r="GJ101" i="1" s="1"/>
  <c r="HF59" i="2"/>
  <c r="GZ77" i="2"/>
  <c r="GJ77" i="1" s="1"/>
  <c r="HJ59" i="2"/>
  <c r="HE77" i="2"/>
  <c r="GV77" i="2"/>
  <c r="HL195" i="2"/>
  <c r="HM143" i="2"/>
  <c r="GQ143" i="2"/>
  <c r="GH143" i="1" s="1"/>
  <c r="HG119" i="2"/>
  <c r="HN191" i="2"/>
  <c r="HH191" i="2"/>
  <c r="GK191" i="1" s="1"/>
  <c r="HK156" i="2"/>
  <c r="HL149" i="2"/>
  <c r="HK142" i="2"/>
  <c r="GQ44" i="2"/>
  <c r="GH44" i="1" s="1"/>
  <c r="HB52" i="2"/>
  <c r="HC62" i="2"/>
  <c r="HJ93" i="2"/>
  <c r="GZ97" i="2"/>
  <c r="GJ97" i="1" s="1"/>
  <c r="HN7" i="2"/>
  <c r="GQ7" i="2"/>
  <c r="GH7" i="1" s="1"/>
  <c r="GW18" i="2"/>
  <c r="HX18" i="2" s="1"/>
  <c r="HO18" i="2"/>
  <c r="HC7" i="2"/>
  <c r="GA7" i="1" s="1"/>
  <c r="HL18" i="2"/>
  <c r="GU7" i="2"/>
  <c r="HV7" i="2" s="1"/>
  <c r="HK40" i="2"/>
  <c r="HO38" i="2"/>
  <c r="HG7" i="2"/>
  <c r="HH18" i="2"/>
  <c r="HA7" i="2"/>
  <c r="KP7" i="1" s="1"/>
  <c r="HH46" i="2"/>
  <c r="HD46" i="2"/>
  <c r="HB46" i="2"/>
  <c r="GZ46" i="2"/>
  <c r="GJ46" i="1" s="1"/>
  <c r="HN46" i="2"/>
  <c r="GR46" i="2"/>
  <c r="HL46" i="2"/>
  <c r="GU46" i="2"/>
  <c r="HV46" i="2" s="1"/>
  <c r="HJ46" i="2"/>
  <c r="HF46" i="2"/>
  <c r="HE46" i="2"/>
  <c r="GV46" i="2"/>
  <c r="HW46" i="2" s="1"/>
  <c r="KX46" i="1" s="1"/>
  <c r="HI46" i="2"/>
  <c r="GW46" i="2"/>
  <c r="HX46" i="2" s="1"/>
  <c r="GS46" i="2"/>
  <c r="HC18" i="2"/>
  <c r="GA18" i="1" s="1"/>
  <c r="HD18" i="2"/>
  <c r="HE7" i="2"/>
  <c r="HE18" i="2"/>
  <c r="GZ18" i="2"/>
  <c r="HI7" i="2"/>
  <c r="GS18" i="2"/>
  <c r="HM7" i="2"/>
  <c r="HI18" i="2"/>
  <c r="GR18" i="2"/>
  <c r="GI18" i="1" s="1"/>
  <c r="HK18" i="2"/>
  <c r="GR74" i="2"/>
  <c r="GI74" i="1" s="1"/>
  <c r="HO74" i="2"/>
  <c r="HK56" i="2"/>
  <c r="HH56" i="2"/>
  <c r="GK56" i="1" s="1"/>
  <c r="HG56" i="2"/>
  <c r="HC56" i="2"/>
  <c r="HH35" i="2"/>
  <c r="GK35" i="1" s="1"/>
  <c r="HD35" i="2"/>
  <c r="HB35" i="2"/>
  <c r="GZ35" i="2"/>
  <c r="GJ35" i="1" s="1"/>
  <c r="HF23" i="2"/>
  <c r="GV23" i="2"/>
  <c r="HN23" i="2"/>
  <c r="GS23" i="2"/>
  <c r="HL23" i="2"/>
  <c r="GQ23" i="2"/>
  <c r="GH23" i="1" s="1"/>
  <c r="HJ9" i="2"/>
  <c r="GQ9" i="2"/>
  <c r="GH9" i="1" s="1"/>
  <c r="HH9" i="2"/>
  <c r="GK9" i="1" s="1"/>
  <c r="HF9" i="2"/>
  <c r="GL101" i="1"/>
  <c r="B101" i="1"/>
  <c r="GL93" i="1"/>
  <c r="B93" i="1"/>
  <c r="GL85" i="1"/>
  <c r="B85" i="1"/>
  <c r="GL77" i="1"/>
  <c r="B77" i="1"/>
  <c r="GL53" i="1"/>
  <c r="C53" i="1"/>
  <c r="GL49" i="1"/>
  <c r="GL45" i="1"/>
  <c r="FZ45" i="1"/>
  <c r="FY45" i="1"/>
  <c r="B45" i="1"/>
  <c r="GL41" i="1"/>
  <c r="FY41" i="1"/>
  <c r="GL37" i="1"/>
  <c r="C37" i="1"/>
  <c r="GL33" i="1"/>
  <c r="FY33" i="1"/>
  <c r="GL29" i="1"/>
  <c r="GL25" i="1"/>
  <c r="GL17" i="1"/>
  <c r="FY17" i="1"/>
  <c r="GL13" i="1"/>
  <c r="HA5" i="1"/>
  <c r="HA81" i="2"/>
  <c r="HN81" i="2"/>
  <c r="GV81" i="2"/>
  <c r="C13" i="1"/>
  <c r="C21" i="1"/>
  <c r="FZ25" i="1"/>
  <c r="FY53" i="1"/>
  <c r="HN9" i="2"/>
  <c r="HJ23" i="2"/>
  <c r="GQ35" i="2"/>
  <c r="GH35" i="1" s="1"/>
  <c r="HB37" i="2"/>
  <c r="HJ39" i="2"/>
  <c r="HC58" i="2"/>
  <c r="HK74" i="2"/>
  <c r="GZ131" i="2"/>
  <c r="GJ131" i="1" s="1"/>
  <c r="HL111" i="2"/>
  <c r="GS103" i="2"/>
  <c r="GQ70" i="2"/>
  <c r="GH70" i="1" s="1"/>
  <c r="HC70" i="2"/>
  <c r="HN70" i="2"/>
  <c r="GV70" i="2"/>
  <c r="HW70" i="2" s="1"/>
  <c r="HB70" i="2"/>
  <c r="HF66" i="2"/>
  <c r="HG66" i="2"/>
  <c r="GR66" i="2"/>
  <c r="GZ21" i="2"/>
  <c r="GJ21" i="1" s="1"/>
  <c r="HB21" i="2"/>
  <c r="HO21" i="2"/>
  <c r="HD21" i="2"/>
  <c r="HL81" i="2"/>
  <c r="GS81" i="2"/>
  <c r="C41" i="1"/>
  <c r="C49" i="1"/>
  <c r="B89" i="1"/>
  <c r="HK21" i="2"/>
  <c r="GS35" i="2"/>
  <c r="GR56" i="2"/>
  <c r="GI56" i="1" s="1"/>
  <c r="HG58" i="2"/>
  <c r="GW70" i="2"/>
  <c r="GZ111" i="2"/>
  <c r="GJ111" i="1" s="1"/>
  <c r="HF70" i="2"/>
  <c r="HG175" i="2"/>
  <c r="HJ125" i="2"/>
  <c r="HJ20" i="2"/>
  <c r="HH15" i="2"/>
  <c r="GK15" i="1" s="1"/>
  <c r="HB15" i="2"/>
  <c r="KQ15" i="1" s="1"/>
  <c r="GZ15" i="2"/>
  <c r="GS15" i="2"/>
  <c r="GL104" i="1"/>
  <c r="FY104" i="1"/>
  <c r="GR84" i="2"/>
  <c r="GI84" i="1" s="1"/>
  <c r="HO84" i="2"/>
  <c r="GZ84" i="2"/>
  <c r="GJ84" i="1" s="1"/>
  <c r="HG84" i="2"/>
  <c r="GR80" i="2"/>
  <c r="GI80" i="1" s="1"/>
  <c r="GW80" i="2"/>
  <c r="GW58" i="2"/>
  <c r="HL58" i="2"/>
  <c r="GR58" i="2"/>
  <c r="GI58" i="1" s="1"/>
  <c r="GR39" i="2"/>
  <c r="HF39" i="2"/>
  <c r="GV39" i="2"/>
  <c r="HW39" i="2" s="1"/>
  <c r="KX39" i="1" s="1"/>
  <c r="HN39" i="2"/>
  <c r="GS39" i="2"/>
  <c r="HL39" i="2"/>
  <c r="GQ39" i="2"/>
  <c r="GH39" i="1" s="1"/>
  <c r="HH37" i="2"/>
  <c r="HL37" i="2"/>
  <c r="HJ37" i="2"/>
  <c r="HF37" i="2"/>
  <c r="HB29" i="2"/>
  <c r="HH29" i="2"/>
  <c r="GK29" i="1" s="1"/>
  <c r="HF29" i="2"/>
  <c r="GV29" i="2"/>
  <c r="HB25" i="2"/>
  <c r="GZ25" i="2"/>
  <c r="GJ25" i="1" s="1"/>
  <c r="GV25" i="2"/>
  <c r="HN25" i="2"/>
  <c r="GS25" i="2"/>
  <c r="HM81" i="2"/>
  <c r="HH81" i="2"/>
  <c r="HA175" i="2"/>
  <c r="B81" i="1"/>
  <c r="GV9" i="2"/>
  <c r="HW9" i="2" s="1"/>
  <c r="HL21" i="2"/>
  <c r="HD25" i="2"/>
  <c r="GQ29" i="2"/>
  <c r="GH29" i="1" s="1"/>
  <c r="HF35" i="2"/>
  <c r="EU39" i="1"/>
  <c r="HO56" i="2"/>
  <c r="HO58" i="2"/>
  <c r="HO66" i="2"/>
  <c r="HO70" i="2"/>
  <c r="HG80" i="2"/>
  <c r="GZ186" i="2"/>
  <c r="GJ186" i="1" s="1"/>
  <c r="GV130" i="2"/>
  <c r="HW130" i="2" s="1"/>
  <c r="HN130" i="2"/>
  <c r="HE117" i="2"/>
  <c r="HH113" i="2"/>
  <c r="GK113" i="1" s="1"/>
  <c r="GS113" i="2"/>
  <c r="GV105" i="2"/>
  <c r="HH105" i="2"/>
  <c r="GK105" i="1" s="1"/>
  <c r="GQ105" i="2"/>
  <c r="GH105" i="1" s="1"/>
  <c r="HJ99" i="2"/>
  <c r="GQ99" i="2"/>
  <c r="GH99" i="1" s="1"/>
  <c r="HB99" i="2"/>
  <c r="GV99" i="2"/>
  <c r="HW99" i="2" s="1"/>
  <c r="HN99" i="2"/>
  <c r="EU99" i="1"/>
  <c r="HL99" i="2"/>
  <c r="HJ95" i="2"/>
  <c r="GZ95" i="2"/>
  <c r="GJ95" i="1" s="1"/>
  <c r="HD95" i="2"/>
  <c r="HB95" i="2"/>
  <c r="KQ95" i="1" s="1"/>
  <c r="GV95" i="2"/>
  <c r="HH91" i="2"/>
  <c r="GK91" i="1" s="1"/>
  <c r="HN91" i="2"/>
  <c r="HJ91" i="2"/>
  <c r="GR88" i="2"/>
  <c r="GI88" i="1" s="1"/>
  <c r="HK88" i="2"/>
  <c r="HG88" i="2"/>
  <c r="HC88" i="2"/>
  <c r="GW88" i="2"/>
  <c r="HK76" i="2"/>
  <c r="HO76" i="2"/>
  <c r="HG76" i="2"/>
  <c r="HC76" i="2"/>
  <c r="GW64" i="2"/>
  <c r="HF81" i="2"/>
  <c r="HI175" i="2"/>
  <c r="FY21" i="1"/>
  <c r="C29" i="1"/>
  <c r="FY37" i="1"/>
  <c r="GZ9" i="2"/>
  <c r="GJ9" i="1" s="1"/>
  <c r="HJ21" i="2"/>
  <c r="GZ23" i="2"/>
  <c r="HF25" i="2"/>
  <c r="HL29" i="2"/>
  <c r="HJ35" i="2"/>
  <c r="GZ39" i="2"/>
  <c r="GJ39" i="1" s="1"/>
  <c r="HO80" i="2"/>
  <c r="HD103" i="2"/>
  <c r="HH151" i="2"/>
  <c r="GK151" i="1" s="1"/>
  <c r="HL133" i="2"/>
  <c r="GQ133" i="2"/>
  <c r="GH133" i="1" s="1"/>
  <c r="HE133" i="2"/>
  <c r="HE9" i="2"/>
  <c r="HM14" i="2"/>
  <c r="GU14" i="2"/>
  <c r="HD69" i="2"/>
  <c r="HD81" i="2"/>
  <c r="C9" i="1"/>
  <c r="FY13" i="1"/>
  <c r="C33" i="1"/>
  <c r="FZ97" i="1"/>
  <c r="B105" i="1"/>
  <c r="HB9" i="2"/>
  <c r="HH21" i="2"/>
  <c r="HB23" i="2"/>
  <c r="HH25" i="2"/>
  <c r="GK25" i="1" s="1"/>
  <c r="HL35" i="2"/>
  <c r="GQ37" i="2"/>
  <c r="GH37" i="1" s="1"/>
  <c r="HB39" i="2"/>
  <c r="GW74" i="2"/>
  <c r="GW84" i="2"/>
  <c r="HL103" i="2"/>
  <c r="HH131" i="2"/>
  <c r="GK131" i="1" s="1"/>
  <c r="GV66" i="2"/>
  <c r="HW66" i="2" s="1"/>
  <c r="C52" i="1"/>
  <c r="B76" i="1"/>
  <c r="B84" i="1"/>
  <c r="B92" i="1"/>
  <c r="B100" i="1"/>
  <c r="HF143" i="2"/>
  <c r="HE90" i="2"/>
  <c r="HO90" i="2"/>
  <c r="GR90" i="2"/>
  <c r="GI90" i="1" s="1"/>
  <c r="HF54" i="2"/>
  <c r="HB41" i="2"/>
  <c r="B20" i="1"/>
  <c r="FY12" i="1"/>
  <c r="C28" i="1"/>
  <c r="C44" i="1"/>
  <c r="C36" i="1"/>
  <c r="HN196" i="2"/>
  <c r="GS149" i="2"/>
  <c r="HL115" i="2"/>
  <c r="EU115" i="1"/>
  <c r="HL107" i="2"/>
  <c r="HF97" i="2"/>
  <c r="HN97" i="2"/>
  <c r="GV97" i="2"/>
  <c r="HW97" i="2" s="1"/>
  <c r="HF93" i="2"/>
  <c r="HN93" i="2"/>
  <c r="GV93" i="2"/>
  <c r="HO86" i="2"/>
  <c r="GW86" i="2"/>
  <c r="HK60" i="2"/>
  <c r="HL48" i="2"/>
  <c r="HC43" i="2"/>
  <c r="GA30" i="1"/>
  <c r="GJ36" i="1"/>
  <c r="CW16" i="2"/>
  <c r="CW23" i="2"/>
  <c r="CW5" i="2"/>
  <c r="CW6" i="2"/>
  <c r="CW31" i="2"/>
  <c r="CW47" i="2"/>
  <c r="CW52" i="2"/>
  <c r="CW55" i="2"/>
  <c r="CW71" i="2"/>
  <c r="CW75" i="2"/>
  <c r="CW79" i="2"/>
  <c r="CW83" i="2"/>
  <c r="CW104" i="2"/>
  <c r="CW108" i="2"/>
  <c r="CW11" i="2"/>
  <c r="CW36" i="2"/>
  <c r="CW41" i="2"/>
  <c r="CW42" i="2"/>
  <c r="CW58" i="2"/>
  <c r="CW90" i="2"/>
  <c r="CW93" i="2"/>
  <c r="CW96" i="2"/>
  <c r="CW107" i="2"/>
  <c r="CW110" i="2"/>
  <c r="CW131" i="2"/>
  <c r="CW136" i="2"/>
  <c r="CW140" i="2"/>
  <c r="CW144" i="2"/>
  <c r="CW157" i="2"/>
  <c r="CW161" i="2"/>
  <c r="CW170" i="2"/>
  <c r="CW175" i="2"/>
  <c r="CW181" i="2"/>
  <c r="CW185" i="2"/>
  <c r="CW194" i="2"/>
  <c r="CW43" i="2"/>
  <c r="CW64" i="2"/>
  <c r="CW88" i="2"/>
  <c r="CW105" i="2"/>
  <c r="CW129" i="2"/>
  <c r="CW134" i="2"/>
  <c r="CW138" i="2"/>
  <c r="CW142" i="2"/>
  <c r="CW155" i="2"/>
  <c r="CW159" i="2"/>
  <c r="CW163" i="2"/>
  <c r="CW168" i="2"/>
  <c r="CW35" i="2"/>
  <c r="CW40" i="2"/>
  <c r="CW59" i="2"/>
  <c r="CW77" i="2"/>
  <c r="CW84" i="2"/>
  <c r="CW102" i="2"/>
  <c r="CW118" i="2"/>
  <c r="CW126" i="2"/>
  <c r="CW141" i="2"/>
  <c r="CW146" i="2"/>
  <c r="CW174" i="2"/>
  <c r="CW178" i="2"/>
  <c r="CW38" i="2"/>
  <c r="CW51" i="2"/>
  <c r="CW53" i="2"/>
  <c r="CW60" i="2"/>
  <c r="CW66" i="2"/>
  <c r="CW78" i="2"/>
  <c r="CW94" i="2"/>
  <c r="CW99" i="2"/>
  <c r="CW103" i="2"/>
  <c r="CW111" i="2"/>
  <c r="CW119" i="2"/>
  <c r="CW127" i="2"/>
  <c r="CW135" i="2"/>
  <c r="CW147" i="2"/>
  <c r="CW162" i="2"/>
  <c r="CW183" i="2"/>
  <c r="CW196" i="2"/>
  <c r="CW19" i="2"/>
  <c r="CW32" i="2"/>
  <c r="CW34" i="2"/>
  <c r="CW44" i="2"/>
  <c r="CW50" i="2"/>
  <c r="CW61" i="2"/>
  <c r="CW70" i="2"/>
  <c r="CW85" i="2"/>
  <c r="CW125" i="2"/>
  <c r="CW145" i="2"/>
  <c r="CW151" i="2"/>
  <c r="CW172" i="2"/>
  <c r="CW190" i="2"/>
  <c r="CW193" i="2"/>
  <c r="CW195" i="2"/>
  <c r="CW17" i="2"/>
  <c r="CW67" i="2"/>
  <c r="CW69" i="2"/>
  <c r="CW81" i="2"/>
  <c r="CW114" i="2"/>
  <c r="CW116" i="2"/>
  <c r="CW120" i="2"/>
  <c r="CW133" i="2"/>
  <c r="CW180" i="2"/>
  <c r="CW182" i="2"/>
  <c r="CW187" i="2"/>
  <c r="CW192" i="2"/>
  <c r="CW49" i="2"/>
  <c r="CW98" i="2"/>
  <c r="CW100" i="2"/>
  <c r="CW122" i="2"/>
  <c r="CW124" i="2"/>
  <c r="CW148" i="2"/>
  <c r="CW165" i="2"/>
  <c r="CW176" i="2"/>
  <c r="CW189" i="2"/>
  <c r="CW33" i="2"/>
  <c r="CW54" i="2"/>
  <c r="CW62" i="2"/>
  <c r="CW65" i="2"/>
  <c r="CW92" i="2"/>
  <c r="CW106" i="2"/>
  <c r="CW150" i="2"/>
  <c r="CW152" i="2"/>
  <c r="CW167" i="2"/>
  <c r="CW169" i="2"/>
  <c r="CW171" i="2"/>
  <c r="CW179" i="2"/>
  <c r="CW184" i="2"/>
  <c r="CW186" i="2"/>
  <c r="CW39" i="2"/>
  <c r="CW63" i="2"/>
  <c r="CW80" i="2"/>
  <c r="CW86" i="2"/>
  <c r="CW128" i="2"/>
  <c r="CW143" i="2"/>
  <c r="CW158" i="2"/>
  <c r="CW160" i="2"/>
  <c r="CW7" i="2"/>
  <c r="CW109" i="2"/>
  <c r="CW156" i="2"/>
  <c r="CW188" i="2"/>
  <c r="CW73" i="2"/>
  <c r="CW91" i="2"/>
  <c r="CW101" i="2"/>
  <c r="CW112" i="2"/>
  <c r="CW149" i="2"/>
  <c r="CW154" i="2"/>
  <c r="CW15" i="2"/>
  <c r="CW45" i="2"/>
  <c r="CW46" i="2"/>
  <c r="CW68" i="2"/>
  <c r="CW117" i="2"/>
  <c r="CW166" i="2"/>
  <c r="CW177" i="2"/>
  <c r="CW191" i="2"/>
  <c r="CW48" i="2"/>
  <c r="CW82" i="2"/>
  <c r="CW87" i="2"/>
  <c r="CW89" i="2"/>
  <c r="CW115" i="2"/>
  <c r="CW164" i="2"/>
  <c r="CW9" i="2"/>
  <c r="CW24" i="2"/>
  <c r="CW74" i="2"/>
  <c r="CW76" i="2"/>
  <c r="CW113" i="2"/>
  <c r="CW123" i="2"/>
  <c r="CW153" i="2"/>
  <c r="CW72" i="2"/>
  <c r="CW173" i="2"/>
  <c r="CW121" i="2"/>
  <c r="CW132" i="2"/>
  <c r="CW37" i="2"/>
  <c r="CW95" i="2"/>
  <c r="CW97" i="2"/>
  <c r="CW130" i="2"/>
  <c r="CW28" i="2"/>
  <c r="CW56" i="2"/>
  <c r="CW57" i="2"/>
  <c r="CP5" i="2"/>
  <c r="CP26" i="2"/>
  <c r="CP40" i="2"/>
  <c r="CP45" i="2"/>
  <c r="CP50" i="2"/>
  <c r="CP59" i="2"/>
  <c r="CP62" i="2"/>
  <c r="CP66" i="2"/>
  <c r="CP88" i="2"/>
  <c r="CP92" i="2"/>
  <c r="CP96" i="2"/>
  <c r="CP18" i="2"/>
  <c r="CP21" i="2"/>
  <c r="CP52" i="2"/>
  <c r="CP73" i="2"/>
  <c r="CP81" i="2"/>
  <c r="CP115" i="2"/>
  <c r="CP119" i="2"/>
  <c r="CP123" i="2"/>
  <c r="CP127" i="2"/>
  <c r="CP132" i="2"/>
  <c r="CP145" i="2"/>
  <c r="CP149" i="2"/>
  <c r="CP153" i="2"/>
  <c r="CP166" i="2"/>
  <c r="CP171" i="2"/>
  <c r="CP190" i="2"/>
  <c r="CP14" i="2"/>
  <c r="CP16" i="2"/>
  <c r="CP19" i="2"/>
  <c r="CP20" i="2"/>
  <c r="CP27" i="2"/>
  <c r="CP33" i="2"/>
  <c r="CP49" i="2"/>
  <c r="CP53" i="2"/>
  <c r="CP57" i="2"/>
  <c r="CP60" i="2"/>
  <c r="CP63" i="2"/>
  <c r="CP77" i="2"/>
  <c r="CP85" i="2"/>
  <c r="CP103" i="2"/>
  <c r="CP113" i="2"/>
  <c r="CP117" i="2"/>
  <c r="CP121" i="2"/>
  <c r="CP125" i="2"/>
  <c r="CP147" i="2"/>
  <c r="CP151" i="2"/>
  <c r="CP164" i="2"/>
  <c r="CP173" i="2"/>
  <c r="CP6" i="2"/>
  <c r="CP13" i="2"/>
  <c r="CP17" i="2"/>
  <c r="CP22" i="2"/>
  <c r="CP25" i="2"/>
  <c r="CP38" i="2"/>
  <c r="CP47" i="2"/>
  <c r="CP58" i="2"/>
  <c r="CP87" i="2"/>
  <c r="CP89" i="2"/>
  <c r="CP116" i="2"/>
  <c r="CP124" i="2"/>
  <c r="CP139" i="2"/>
  <c r="CP152" i="2"/>
  <c r="CP157" i="2"/>
  <c r="CP169" i="2"/>
  <c r="CP172" i="2"/>
  <c r="CP179" i="2"/>
  <c r="CP182" i="2"/>
  <c r="CP189" i="2"/>
  <c r="CP192" i="2"/>
  <c r="CP195" i="2"/>
  <c r="CP10" i="2"/>
  <c r="CP34" i="2"/>
  <c r="CP48" i="2"/>
  <c r="CP65" i="2"/>
  <c r="CP69" i="2"/>
  <c r="CP74" i="2"/>
  <c r="CP76" i="2"/>
  <c r="CP83" i="2"/>
  <c r="CP90" i="2"/>
  <c r="CP100" i="2"/>
  <c r="CP109" i="2"/>
  <c r="CP130" i="2"/>
  <c r="CP133" i="2"/>
  <c r="CP140" i="2"/>
  <c r="CP160" i="2"/>
  <c r="CP170" i="2"/>
  <c r="CP186" i="2"/>
  <c r="CP24" i="2"/>
  <c r="CP36" i="2"/>
  <c r="CP39" i="2"/>
  <c r="CP80" i="2"/>
  <c r="CP82" i="2"/>
  <c r="CP95" i="2"/>
  <c r="CP97" i="2"/>
  <c r="CP134" i="2"/>
  <c r="CP143" i="2"/>
  <c r="CP154" i="2"/>
  <c r="CP156" i="2"/>
  <c r="CP158" i="2"/>
  <c r="CP162" i="2"/>
  <c r="CP175" i="2"/>
  <c r="CP178" i="2"/>
  <c r="CP181" i="2"/>
  <c r="CP44" i="2"/>
  <c r="CP46" i="2"/>
  <c r="CP56" i="2"/>
  <c r="CP64" i="2"/>
  <c r="CP70" i="2"/>
  <c r="CP72" i="2"/>
  <c r="CP78" i="2"/>
  <c r="CP93" i="2"/>
  <c r="CP102" i="2"/>
  <c r="CP105" i="2"/>
  <c r="CP107" i="2"/>
  <c r="CP137" i="2"/>
  <c r="CP168" i="2"/>
  <c r="CP185" i="2"/>
  <c r="CP15" i="2"/>
  <c r="CP61" i="2"/>
  <c r="CP101" i="2"/>
  <c r="CP112" i="2"/>
  <c r="CP129" i="2"/>
  <c r="CP131" i="2"/>
  <c r="CP135" i="2"/>
  <c r="CP163" i="2"/>
  <c r="CP177" i="2"/>
  <c r="CP180" i="2"/>
  <c r="CP187" i="2"/>
  <c r="CP12" i="2"/>
  <c r="CP51" i="2"/>
  <c r="CP67" i="2"/>
  <c r="CP79" i="2"/>
  <c r="CP110" i="2"/>
  <c r="CP114" i="2"/>
  <c r="CP120" i="2"/>
  <c r="CP142" i="2"/>
  <c r="CP144" i="2"/>
  <c r="CP155" i="2"/>
  <c r="CP174" i="2"/>
  <c r="CP176" i="2"/>
  <c r="CP23" i="2"/>
  <c r="CP30" i="2"/>
  <c r="CP42" i="2"/>
  <c r="CP108" i="2"/>
  <c r="CP196" i="2"/>
  <c r="CP9" i="2"/>
  <c r="CP37" i="2"/>
  <c r="CP111" i="2"/>
  <c r="CP128" i="2"/>
  <c r="CP150" i="2"/>
  <c r="CP167" i="2"/>
  <c r="CP194" i="2"/>
  <c r="CP28" i="2"/>
  <c r="CP32" i="2"/>
  <c r="CP86" i="2"/>
  <c r="CP118" i="2"/>
  <c r="CP126" i="2"/>
  <c r="CP148" i="2"/>
  <c r="CP183" i="2"/>
  <c r="CP98" i="2"/>
  <c r="CP136" i="2"/>
  <c r="CP138" i="2"/>
  <c r="CP165" i="2"/>
  <c r="CP188" i="2"/>
  <c r="CP11" i="2"/>
  <c r="CP35" i="2"/>
  <c r="CP68" i="2"/>
  <c r="CP75" i="2"/>
  <c r="CP84" i="2"/>
  <c r="CP91" i="2"/>
  <c r="CP106" i="2"/>
  <c r="CP146" i="2"/>
  <c r="CP7" i="2"/>
  <c r="CP8" i="2"/>
  <c r="CP31" i="2"/>
  <c r="CP54" i="2"/>
  <c r="CP55" i="2"/>
  <c r="CP99" i="2"/>
  <c r="CP104" i="2"/>
  <c r="CP122" i="2"/>
  <c r="CP159" i="2"/>
  <c r="CP161" i="2"/>
  <c r="CP184" i="2"/>
  <c r="CP193" i="2"/>
  <c r="CP191" i="2"/>
  <c r="CP43" i="2"/>
  <c r="CP94" i="2"/>
  <c r="CP29" i="2"/>
  <c r="CP41" i="2"/>
  <c r="CI12" i="2"/>
  <c r="CI17" i="2"/>
  <c r="CI25" i="2"/>
  <c r="CI32" i="2"/>
  <c r="CI53" i="2"/>
  <c r="CI54" i="2"/>
  <c r="CI72" i="2"/>
  <c r="CI76" i="2"/>
  <c r="CI80" i="2"/>
  <c r="CI84" i="2"/>
  <c r="CI105" i="2"/>
  <c r="CI8" i="2"/>
  <c r="CI14" i="2"/>
  <c r="CI59" i="2"/>
  <c r="CI91" i="2"/>
  <c r="CI94" i="2"/>
  <c r="CI97" i="2"/>
  <c r="CI108" i="2"/>
  <c r="CI111" i="2"/>
  <c r="CI128" i="2"/>
  <c r="CI137" i="2"/>
  <c r="CI141" i="2"/>
  <c r="CI154" i="2"/>
  <c r="CI158" i="2"/>
  <c r="CI162" i="2"/>
  <c r="CI167" i="2"/>
  <c r="CI176" i="2"/>
  <c r="CI182" i="2"/>
  <c r="CI186" i="2"/>
  <c r="CI195" i="2"/>
  <c r="CI18" i="2"/>
  <c r="CI44" i="2"/>
  <c r="CI51" i="2"/>
  <c r="CI68" i="2"/>
  <c r="CI89" i="2"/>
  <c r="CI106" i="2"/>
  <c r="CI109" i="2"/>
  <c r="CI130" i="2"/>
  <c r="CI135" i="2"/>
  <c r="CI139" i="2"/>
  <c r="CI143" i="2"/>
  <c r="CI156" i="2"/>
  <c r="CI160" i="2"/>
  <c r="CI169" i="2"/>
  <c r="CI41" i="2"/>
  <c r="CI60" i="2"/>
  <c r="CI78" i="2"/>
  <c r="CI99" i="2"/>
  <c r="CI103" i="2"/>
  <c r="CI119" i="2"/>
  <c r="CI127" i="2"/>
  <c r="CI142" i="2"/>
  <c r="CI147" i="2"/>
  <c r="CI180" i="2"/>
  <c r="CI193" i="2"/>
  <c r="CI26" i="2"/>
  <c r="CI30" i="2"/>
  <c r="CI67" i="2"/>
  <c r="CI79" i="2"/>
  <c r="CI81" i="2"/>
  <c r="CI95" i="2"/>
  <c r="CI104" i="2"/>
  <c r="CI112" i="2"/>
  <c r="CI120" i="2"/>
  <c r="CI136" i="2"/>
  <c r="CI148" i="2"/>
  <c r="CI163" i="2"/>
  <c r="CI184" i="2"/>
  <c r="CI187" i="2"/>
  <c r="CI10" i="2"/>
  <c r="CI43" i="2"/>
  <c r="CI45" i="2"/>
  <c r="CI71" i="2"/>
  <c r="CI73" i="2"/>
  <c r="CI77" i="2"/>
  <c r="CI86" i="2"/>
  <c r="CI126" i="2"/>
  <c r="CI146" i="2"/>
  <c r="CI152" i="2"/>
  <c r="CI171" i="2"/>
  <c r="CI173" i="2"/>
  <c r="CI191" i="2"/>
  <c r="CI194" i="2"/>
  <c r="CI196" i="2"/>
  <c r="CI13" i="2"/>
  <c r="CI52" i="2"/>
  <c r="CI63" i="2"/>
  <c r="CI82" i="2"/>
  <c r="CI115" i="2"/>
  <c r="CI117" i="2"/>
  <c r="CI121" i="2"/>
  <c r="CI134" i="2"/>
  <c r="CI164" i="2"/>
  <c r="CI175" i="2"/>
  <c r="CI178" i="2"/>
  <c r="CI181" i="2"/>
  <c r="CI183" i="2"/>
  <c r="CI188" i="2"/>
  <c r="CI6" i="2"/>
  <c r="CI66" i="2"/>
  <c r="CI70" i="2"/>
  <c r="CI85" i="2"/>
  <c r="CI102" i="2"/>
  <c r="CI123" i="2"/>
  <c r="CI125" i="2"/>
  <c r="CI145" i="2"/>
  <c r="CI149" i="2"/>
  <c r="CI166" i="2"/>
  <c r="CI190" i="2"/>
  <c r="CI34" i="2"/>
  <c r="CI40" i="2"/>
  <c r="CI93" i="2"/>
  <c r="CI101" i="2"/>
  <c r="CI107" i="2"/>
  <c r="CI151" i="2"/>
  <c r="CI153" i="2"/>
  <c r="CI168" i="2"/>
  <c r="CI170" i="2"/>
  <c r="CI172" i="2"/>
  <c r="CI177" i="2"/>
  <c r="CI185" i="2"/>
  <c r="CI19" i="2"/>
  <c r="CI31" i="2"/>
  <c r="CI129" i="2"/>
  <c r="CI144" i="2"/>
  <c r="CI159" i="2"/>
  <c r="CI161" i="2"/>
  <c r="CI87" i="2"/>
  <c r="CI110" i="2"/>
  <c r="CI157" i="2"/>
  <c r="CI189" i="2"/>
  <c r="CI74" i="2"/>
  <c r="CI92" i="2"/>
  <c r="CI113" i="2"/>
  <c r="CI132" i="2"/>
  <c r="CI150" i="2"/>
  <c r="CI155" i="2"/>
  <c r="CI57" i="2"/>
  <c r="CI69" i="2"/>
  <c r="CI118" i="2"/>
  <c r="CI192" i="2"/>
  <c r="CI83" i="2"/>
  <c r="CI88" i="2"/>
  <c r="CI90" i="2"/>
  <c r="CI100" i="2"/>
  <c r="CI116" i="2"/>
  <c r="CI165" i="2"/>
  <c r="CI35" i="2"/>
  <c r="CI75" i="2"/>
  <c r="CI114" i="2"/>
  <c r="CI124" i="2"/>
  <c r="CI33" i="2"/>
  <c r="CI179" i="2"/>
  <c r="CI174" i="2"/>
  <c r="CI122" i="2"/>
  <c r="CI133" i="2"/>
  <c r="CI96" i="2"/>
  <c r="CI98" i="2"/>
  <c r="CI131" i="2"/>
  <c r="CI58" i="2"/>
  <c r="CP71" i="2"/>
  <c r="HO194" i="2"/>
  <c r="GW194" i="2"/>
  <c r="HC194" i="2"/>
  <c r="HA194" i="2"/>
  <c r="GU194" i="2"/>
  <c r="HV194" i="2" s="1"/>
  <c r="HM194" i="2"/>
  <c r="GQ194" i="2"/>
  <c r="HK194" i="2"/>
  <c r="HI194" i="2"/>
  <c r="CI138" i="2"/>
  <c r="CW137" i="2"/>
  <c r="HG163" i="2"/>
  <c r="HI163" i="2"/>
  <c r="HM163" i="2"/>
  <c r="HA163" i="2"/>
  <c r="CP141" i="2"/>
  <c r="CI140" i="2"/>
  <c r="CW139" i="2"/>
  <c r="GZ50" i="2"/>
  <c r="HN50" i="2"/>
  <c r="GS50" i="2"/>
  <c r="HJ50" i="2"/>
  <c r="HF50" i="2"/>
  <c r="HL50" i="2"/>
  <c r="HH50" i="2"/>
  <c r="HD50" i="2"/>
  <c r="GV50" i="2"/>
  <c r="GQ50" i="2"/>
  <c r="GH50" i="1" s="1"/>
  <c r="HD7" i="2"/>
  <c r="GZ7" i="2"/>
  <c r="HL7" i="2"/>
  <c r="GS7" i="2"/>
  <c r="HJ7" i="2"/>
  <c r="HH7" i="2"/>
  <c r="HF7" i="2"/>
  <c r="HB7" i="2"/>
  <c r="GV7" i="2"/>
  <c r="HW7" i="2" s="1"/>
  <c r="HI185" i="2"/>
  <c r="HA185" i="2"/>
  <c r="GZ176" i="2"/>
  <c r="GJ176" i="1" s="1"/>
  <c r="HH44" i="2"/>
  <c r="HN44" i="2"/>
  <c r="GS44" i="2"/>
  <c r="HJ44" i="2"/>
  <c r="HD44" i="2"/>
  <c r="HD29" i="2"/>
  <c r="GZ29" i="2"/>
  <c r="HN29" i="2"/>
  <c r="GS29" i="2"/>
  <c r="HJ29" i="2"/>
  <c r="HL135" i="2"/>
  <c r="HF135" i="2"/>
  <c r="HK135" i="2"/>
  <c r="HA135" i="2"/>
  <c r="HC72" i="2"/>
  <c r="HO72" i="2"/>
  <c r="HG72" i="2"/>
  <c r="GR72" i="2"/>
  <c r="GI72" i="1" s="1"/>
  <c r="HH69" i="2"/>
  <c r="GZ69" i="2"/>
  <c r="HN69" i="2"/>
  <c r="HN11" i="2"/>
  <c r="GV11" i="2"/>
  <c r="GZ11" i="2"/>
  <c r="HL11" i="2"/>
  <c r="GQ11" i="2"/>
  <c r="GH11" i="1" s="1"/>
  <c r="HH11" i="2"/>
  <c r="GS153" i="2"/>
  <c r="HL153" i="2"/>
  <c r="HO43" i="2"/>
  <c r="GW43" i="2"/>
  <c r="HM43" i="2"/>
  <c r="GR43" i="2"/>
  <c r="GI43" i="1" s="1"/>
  <c r="HI43" i="2"/>
  <c r="HE43" i="2"/>
  <c r="HA169" i="2"/>
  <c r="HH147" i="2"/>
  <c r="GK147" i="1" s="1"/>
  <c r="GZ147" i="2"/>
  <c r="GJ147" i="1" s="1"/>
  <c r="GW147" i="2"/>
  <c r="HI147" i="2"/>
  <c r="GU147" i="2"/>
  <c r="HV147" i="2" s="1"/>
  <c r="HL139" i="2"/>
  <c r="HI139" i="2"/>
  <c r="HN139" i="2"/>
  <c r="GQ139" i="2"/>
  <c r="GH139" i="1" s="1"/>
  <c r="HO139" i="2"/>
  <c r="GR139" i="2"/>
  <c r="GI139" i="1" s="1"/>
  <c r="HO137" i="2"/>
  <c r="HF137" i="2"/>
  <c r="HE137" i="2"/>
  <c r="EU107" i="1"/>
  <c r="HH107" i="2"/>
  <c r="GZ107" i="2"/>
  <c r="GS107" i="2"/>
  <c r="HA107" i="2"/>
  <c r="GQ51" i="2"/>
  <c r="GH51" i="1" s="1"/>
  <c r="HL51" i="2"/>
  <c r="HG144" i="2"/>
  <c r="HB141" i="2"/>
  <c r="GV141" i="2"/>
  <c r="HI71" i="2"/>
  <c r="GV71" i="2"/>
  <c r="HW71" i="2" s="1"/>
  <c r="HN71" i="2"/>
  <c r="HF71" i="2"/>
  <c r="HB64" i="2"/>
  <c r="HO64" i="2"/>
  <c r="GQ64" i="2"/>
  <c r="GH64" i="1" s="1"/>
  <c r="HK64" i="2"/>
  <c r="HF64" i="2"/>
  <c r="HC64" i="2"/>
  <c r="HJ64" i="2"/>
  <c r="HN64" i="2"/>
  <c r="GR64" i="2"/>
  <c r="HB54" i="2"/>
  <c r="HN54" i="2"/>
  <c r="GS54" i="2"/>
  <c r="HH54" i="2"/>
  <c r="HD54" i="2"/>
  <c r="GV54" i="2"/>
  <c r="HW54" i="2" s="1"/>
  <c r="HJ33" i="2"/>
  <c r="GQ33" i="2"/>
  <c r="GH33" i="1" s="1"/>
  <c r="HD33" i="2"/>
  <c r="GZ33" i="2"/>
  <c r="HN33" i="2"/>
  <c r="GS33" i="2"/>
  <c r="HG195" i="2"/>
  <c r="HD195" i="2"/>
  <c r="GZ127" i="2"/>
  <c r="GJ127" i="1" s="1"/>
  <c r="GU127" i="2"/>
  <c r="HV127" i="2" s="1"/>
  <c r="HH127" i="2"/>
  <c r="GK127" i="1" s="1"/>
  <c r="HM127" i="2"/>
  <c r="HC112" i="2"/>
  <c r="HK112" i="2"/>
  <c r="EU112" i="1"/>
  <c r="GZ91" i="2"/>
  <c r="GV91" i="2"/>
  <c r="HW91" i="2" s="1"/>
  <c r="KX91" i="1" s="1"/>
  <c r="HD91" i="2"/>
  <c r="GS91" i="2"/>
  <c r="HL91" i="2"/>
  <c r="HM121" i="2"/>
  <c r="GW156" i="2"/>
  <c r="HO156" i="2"/>
  <c r="HM117" i="2"/>
  <c r="HL125" i="2"/>
  <c r="HO119" i="2"/>
  <c r="GS99" i="2"/>
  <c r="HD99" i="2"/>
  <c r="HF95" i="2"/>
  <c r="HL95" i="2"/>
  <c r="GQ95" i="2"/>
  <c r="GH95" i="1" s="1"/>
  <c r="GW66" i="2"/>
  <c r="HC66" i="2"/>
  <c r="HL121" i="2"/>
  <c r="HH52" i="2"/>
  <c r="HN52" i="2"/>
  <c r="GS52" i="2"/>
  <c r="HF15" i="2"/>
  <c r="GQ52" i="2"/>
  <c r="GH52" i="1" s="1"/>
  <c r="HC80" i="2"/>
  <c r="HD111" i="2"/>
  <c r="HH111" i="2"/>
  <c r="HK84" i="2"/>
  <c r="HK68" i="2"/>
  <c r="HO37" i="2"/>
  <c r="HN37" i="2"/>
  <c r="GV37" i="2"/>
  <c r="GR21" i="2"/>
  <c r="HF21" i="2"/>
  <c r="HA121" i="2"/>
  <c r="HG121" i="2"/>
  <c r="HG156" i="2"/>
  <c r="HA117" i="2"/>
  <c r="GV15" i="2"/>
  <c r="GZ52" i="2"/>
  <c r="HK80" i="2"/>
  <c r="EU103" i="1"/>
  <c r="GZ98" i="2"/>
  <c r="GJ98" i="1" s="1"/>
  <c r="HN31" i="2"/>
  <c r="GV31" i="2"/>
  <c r="HO27" i="2"/>
  <c r="HH27" i="2"/>
  <c r="GU171" i="2"/>
  <c r="GS171" i="2"/>
  <c r="GZ151" i="2"/>
  <c r="GJ151" i="1" s="1"/>
  <c r="HN101" i="2"/>
  <c r="GV101" i="2"/>
  <c r="HJ70" i="2"/>
  <c r="CV6" i="2"/>
  <c r="CV15" i="2"/>
  <c r="CV27" i="2"/>
  <c r="CV13" i="2"/>
  <c r="CV18" i="2"/>
  <c r="CV19" i="2"/>
  <c r="CV25" i="2"/>
  <c r="CV35" i="2"/>
  <c r="CV37" i="2"/>
  <c r="CV44" i="2"/>
  <c r="CV46" i="2"/>
  <c r="CV51" i="2"/>
  <c r="CV58" i="2"/>
  <c r="CV63" i="2"/>
  <c r="CV87" i="2"/>
  <c r="CV91" i="2"/>
  <c r="CV95" i="2"/>
  <c r="CV14" i="2"/>
  <c r="CV16" i="2"/>
  <c r="CV17" i="2"/>
  <c r="CV20" i="2"/>
  <c r="CV34" i="2"/>
  <c r="CV49" i="2"/>
  <c r="CV54" i="2"/>
  <c r="CV69" i="2"/>
  <c r="CV70" i="2"/>
  <c r="CV78" i="2"/>
  <c r="CV86" i="2"/>
  <c r="CV114" i="2"/>
  <c r="CV118" i="2"/>
  <c r="CV122" i="2"/>
  <c r="CV126" i="2"/>
  <c r="CV148" i="2"/>
  <c r="CV152" i="2"/>
  <c r="CV165" i="2"/>
  <c r="CV174" i="2"/>
  <c r="CV189" i="2"/>
  <c r="CV7" i="2"/>
  <c r="CV21" i="2"/>
  <c r="CV59" i="2"/>
  <c r="CV67" i="2"/>
  <c r="CV74" i="2"/>
  <c r="CV82" i="2"/>
  <c r="CV98" i="2"/>
  <c r="CV99" i="2"/>
  <c r="CV100" i="2"/>
  <c r="CV101" i="2"/>
  <c r="CV102" i="2"/>
  <c r="CV108" i="2"/>
  <c r="CV112" i="2"/>
  <c r="CV116" i="2"/>
  <c r="CV120" i="2"/>
  <c r="CV124" i="2"/>
  <c r="CV133" i="2"/>
  <c r="CV146" i="2"/>
  <c r="CV150" i="2"/>
  <c r="CV172" i="2"/>
  <c r="CO9" i="2"/>
  <c r="CO11" i="2"/>
  <c r="CO15" i="2"/>
  <c r="CO24" i="2"/>
  <c r="CO31" i="2"/>
  <c r="CO49" i="2"/>
  <c r="CO52" i="2"/>
  <c r="CO61" i="2"/>
  <c r="CO71" i="2"/>
  <c r="CO75" i="2"/>
  <c r="CO79" i="2"/>
  <c r="CO83" i="2"/>
  <c r="CO104" i="2"/>
  <c r="CO108" i="2"/>
  <c r="CO6" i="2"/>
  <c r="CO7" i="2"/>
  <c r="CO35" i="2"/>
  <c r="CO38" i="2"/>
  <c r="CO39" i="2"/>
  <c r="CO41" i="2"/>
  <c r="CO47" i="2"/>
  <c r="CO66" i="2"/>
  <c r="CO87" i="2"/>
  <c r="CO90" i="2"/>
  <c r="CO93" i="2"/>
  <c r="CO107" i="2"/>
  <c r="CO110" i="2"/>
  <c r="CO131" i="2"/>
  <c r="CO136" i="2"/>
  <c r="CO140" i="2"/>
  <c r="CO144" i="2"/>
  <c r="CO157" i="2"/>
  <c r="CO161" i="2"/>
  <c r="CO170" i="2"/>
  <c r="CO175" i="2"/>
  <c r="CO181" i="2"/>
  <c r="CO185" i="2"/>
  <c r="CO194" i="2"/>
  <c r="CO43" i="2"/>
  <c r="CO55" i="2"/>
  <c r="CO95" i="2"/>
  <c r="CO105" i="2"/>
  <c r="CO129" i="2"/>
  <c r="CO134" i="2"/>
  <c r="CO138" i="2"/>
  <c r="CO142" i="2"/>
  <c r="CO155" i="2"/>
  <c r="CO159" i="2"/>
  <c r="CO163" i="2"/>
  <c r="CO168" i="2"/>
  <c r="HG70" i="2"/>
  <c r="HB101" i="2"/>
  <c r="HF123" i="2"/>
  <c r="HN143" i="2"/>
  <c r="CV191" i="2"/>
  <c r="CV188" i="2"/>
  <c r="CO178" i="2"/>
  <c r="CV177" i="2"/>
  <c r="CV171" i="2"/>
  <c r="CV166" i="2"/>
  <c r="CO164" i="2"/>
  <c r="CV161" i="2"/>
  <c r="CV154" i="2"/>
  <c r="CV151" i="2"/>
  <c r="CO149" i="2"/>
  <c r="CV143" i="2"/>
  <c r="CO141" i="2"/>
  <c r="CV134" i="2"/>
  <c r="CV131" i="2"/>
  <c r="CV123" i="2"/>
  <c r="CO121" i="2"/>
  <c r="CV115" i="2"/>
  <c r="CO113" i="2"/>
  <c r="CV110" i="2"/>
  <c r="HH109" i="2"/>
  <c r="GK109" i="1" s="1"/>
  <c r="CV106" i="2"/>
  <c r="CO98" i="2"/>
  <c r="CV93" i="2"/>
  <c r="CO91" i="2"/>
  <c r="HN90" i="2"/>
  <c r="HG90" i="2"/>
  <c r="CO84" i="2"/>
  <c r="CO82" i="2"/>
  <c r="GR76" i="2"/>
  <c r="CV62" i="2"/>
  <c r="CV57" i="2"/>
  <c r="CO56" i="2"/>
  <c r="CV55" i="2"/>
  <c r="CV36" i="2"/>
  <c r="CV23" i="2"/>
  <c r="I8" i="24"/>
  <c r="J8" i="24"/>
  <c r="DB11" i="2"/>
  <c r="DB26" i="2"/>
  <c r="CT7" i="2"/>
  <c r="CT13" i="2"/>
  <c r="CT18" i="2"/>
  <c r="CT22" i="2"/>
  <c r="CN6" i="2"/>
  <c r="CN8" i="2"/>
  <c r="CN24" i="2"/>
  <c r="CN28" i="2"/>
  <c r="I7" i="24"/>
  <c r="J7" i="24"/>
  <c r="CJ7" i="2"/>
  <c r="CJ12" i="2"/>
  <c r="CJ27" i="2"/>
  <c r="DA5" i="2"/>
  <c r="DA17" i="2"/>
  <c r="DA19" i="2"/>
  <c r="CC85" i="2"/>
  <c r="CC81" i="2"/>
  <c r="CC77" i="2"/>
  <c r="CC73" i="2"/>
  <c r="CZ67" i="2"/>
  <c r="CZ61" i="2"/>
  <c r="CZ60" i="2"/>
  <c r="CC56" i="2"/>
  <c r="CZ49" i="2"/>
  <c r="CC48" i="2"/>
  <c r="CC42" i="2"/>
  <c r="CZ41" i="2"/>
  <c r="CC33" i="2"/>
  <c r="CZ30" i="2"/>
  <c r="CZ24" i="2"/>
  <c r="CZ17" i="2"/>
  <c r="CC15" i="2"/>
  <c r="CZ11" i="2"/>
  <c r="CZ9" i="2"/>
  <c r="CF5" i="2"/>
  <c r="CF6" i="2"/>
  <c r="CF22" i="2"/>
  <c r="CF25" i="2"/>
  <c r="CK15" i="2"/>
  <c r="CK17" i="2"/>
  <c r="CK19" i="2"/>
  <c r="CC17" i="2"/>
  <c r="CC19" i="2"/>
  <c r="CC24" i="2"/>
  <c r="CC28" i="2"/>
  <c r="J3" i="24"/>
  <c r="FY195" i="1"/>
  <c r="C194" i="1"/>
  <c r="C193" i="1"/>
  <c r="B179" i="1"/>
  <c r="C180" i="1"/>
  <c r="B181" i="1"/>
  <c r="C182" i="1"/>
  <c r="FY184" i="1"/>
  <c r="B187" i="1"/>
  <c r="C188" i="1"/>
  <c r="B191" i="1"/>
  <c r="B193" i="1"/>
  <c r="B195" i="1"/>
  <c r="GL196" i="1"/>
  <c r="GL194" i="1"/>
  <c r="GL192" i="1"/>
  <c r="GL190" i="1"/>
  <c r="GL188" i="1"/>
  <c r="GL186" i="1"/>
  <c r="GL184" i="1"/>
  <c r="GL182" i="1"/>
  <c r="GL180" i="1"/>
  <c r="GL178" i="1"/>
  <c r="GL176" i="1"/>
  <c r="GL174" i="1"/>
  <c r="GL172" i="1"/>
  <c r="GL170" i="1"/>
  <c r="GL168" i="1"/>
  <c r="GL166" i="1"/>
  <c r="GL164" i="1"/>
  <c r="GL162" i="1"/>
  <c r="GL160" i="1"/>
  <c r="GL158" i="1"/>
  <c r="GL156" i="1"/>
  <c r="GL154" i="1"/>
  <c r="GL152" i="1"/>
  <c r="GL150" i="1"/>
  <c r="GL148" i="1"/>
  <c r="GL146" i="1"/>
  <c r="GL144" i="1"/>
  <c r="GL142" i="1"/>
  <c r="GL140" i="1"/>
  <c r="GL138" i="1"/>
  <c r="GL136" i="1"/>
  <c r="GL134" i="1"/>
  <c r="GL132" i="1"/>
  <c r="GL130" i="1"/>
  <c r="GL128" i="1"/>
  <c r="GL126" i="1"/>
  <c r="GL102" i="1"/>
  <c r="GL5" i="1"/>
  <c r="GL195" i="1"/>
  <c r="GL193" i="1"/>
  <c r="GL191" i="1"/>
  <c r="GL189" i="1"/>
  <c r="GL187" i="1"/>
  <c r="GL185" i="1"/>
  <c r="GL183" i="1"/>
  <c r="GL181" i="1"/>
  <c r="GL179" i="1"/>
  <c r="GL177" i="1"/>
  <c r="GL175" i="1"/>
  <c r="GL173" i="1"/>
  <c r="GL171" i="1"/>
  <c r="GL169" i="1"/>
  <c r="GL167" i="1"/>
  <c r="GL165" i="1"/>
  <c r="GL163" i="1"/>
  <c r="GL161" i="1"/>
  <c r="GL159" i="1"/>
  <c r="GL157" i="1"/>
  <c r="GL155" i="1"/>
  <c r="GL153" i="1"/>
  <c r="GL151" i="1"/>
  <c r="GL149" i="1"/>
  <c r="GL147" i="1"/>
  <c r="GL145" i="1"/>
  <c r="GL143" i="1"/>
  <c r="GL141" i="1"/>
  <c r="GL139" i="1"/>
  <c r="GL137" i="1"/>
  <c r="GL135" i="1"/>
  <c r="GL133" i="1"/>
  <c r="GL131" i="1"/>
  <c r="GL129" i="1"/>
  <c r="GL127" i="1"/>
  <c r="B196" i="1"/>
  <c r="GQ103" i="2"/>
  <c r="GH103" i="1" s="1"/>
  <c r="GV103" i="2"/>
  <c r="GZ103" i="2"/>
  <c r="HB103" i="2"/>
  <c r="HF103" i="2"/>
  <c r="HH103" i="2"/>
  <c r="HJ103" i="2"/>
  <c r="HN103" i="2"/>
  <c r="HL113" i="2"/>
  <c r="GZ115" i="2"/>
  <c r="GJ115" i="1" s="1"/>
  <c r="GS117" i="2"/>
  <c r="HL117" i="2"/>
  <c r="EU119" i="1"/>
  <c r="HH119" i="2"/>
  <c r="HD129" i="2"/>
  <c r="GQ137" i="2"/>
  <c r="GH137" i="1" s="1"/>
  <c r="HN137" i="2"/>
  <c r="HD145" i="2"/>
  <c r="GZ157" i="2"/>
  <c r="GW119" i="2"/>
  <c r="HM137" i="2"/>
  <c r="GU145" i="2"/>
  <c r="HH58" i="2"/>
  <c r="GZ58" i="2"/>
  <c r="HB60" i="2"/>
  <c r="HB62" i="2"/>
  <c r="HD80" i="2"/>
  <c r="HO171" i="2"/>
  <c r="HL171" i="2"/>
  <c r="C72" i="1"/>
  <c r="C70" i="1"/>
  <c r="C63" i="1"/>
  <c r="C60" i="1"/>
  <c r="C58" i="1"/>
  <c r="C56" i="1"/>
  <c r="B49" i="1"/>
  <c r="B44" i="1"/>
  <c r="B32" i="1"/>
  <c r="B31" i="1"/>
  <c r="HA27" i="1"/>
  <c r="HA25" i="1"/>
  <c r="HA19" i="1"/>
  <c r="HA17" i="1"/>
  <c r="B15" i="1"/>
  <c r="HA7" i="1"/>
  <c r="C96" i="1"/>
  <c r="C91" i="1"/>
  <c r="C87" i="1"/>
  <c r="C84" i="1"/>
  <c r="FY82" i="1"/>
  <c r="C79" i="1"/>
  <c r="C78" i="1"/>
  <c r="C77" i="1"/>
  <c r="C76" i="1"/>
  <c r="C74" i="1"/>
  <c r="HE58" i="2"/>
  <c r="CY5" i="2"/>
  <c r="CY7" i="2"/>
  <c r="CY9" i="2"/>
  <c r="CY11" i="2"/>
  <c r="CY15" i="2"/>
  <c r="CY16" i="2"/>
  <c r="CY20" i="2"/>
  <c r="CY21" i="2"/>
  <c r="CY22" i="2"/>
  <c r="CY23" i="2"/>
  <c r="CY24" i="2"/>
  <c r="CY27" i="2"/>
  <c r="CY28" i="2"/>
  <c r="CY29" i="2"/>
  <c r="CY36" i="2"/>
  <c r="CY37" i="2"/>
  <c r="CY38" i="2"/>
  <c r="CY39" i="2"/>
  <c r="CY42" i="2"/>
  <c r="CY46" i="2"/>
  <c r="CY47" i="2"/>
  <c r="CY48" i="2"/>
  <c r="CY49" i="2"/>
  <c r="CY50" i="2"/>
  <c r="CY55" i="2"/>
  <c r="CY56" i="2"/>
  <c r="CY61" i="2"/>
  <c r="CY62" i="2"/>
  <c r="CY64" i="2"/>
  <c r="CY65" i="2"/>
  <c r="CQ5" i="2"/>
  <c r="CQ7" i="2"/>
  <c r="CQ9" i="2"/>
  <c r="CQ11" i="2"/>
  <c r="CQ15" i="2"/>
  <c r="CQ16" i="2"/>
  <c r="CQ20" i="2"/>
  <c r="CQ21" i="2"/>
  <c r="CQ22" i="2"/>
  <c r="CQ23" i="2"/>
  <c r="CQ24" i="2"/>
  <c r="CQ27" i="2"/>
  <c r="CQ28" i="2"/>
  <c r="CQ29" i="2"/>
  <c r="CQ36" i="2"/>
  <c r="CQ37" i="2"/>
  <c r="CQ38" i="2"/>
  <c r="CQ39" i="2"/>
  <c r="CQ42" i="2"/>
  <c r="CQ46" i="2"/>
  <c r="CQ47" i="2"/>
  <c r="CQ48" i="2"/>
  <c r="CQ49" i="2"/>
  <c r="CQ50" i="2"/>
  <c r="CQ55" i="2"/>
  <c r="CQ56" i="2"/>
  <c r="CQ61" i="2"/>
  <c r="CQ62" i="2"/>
  <c r="CQ64" i="2"/>
  <c r="CQ65" i="2"/>
  <c r="CI5" i="2"/>
  <c r="CI7" i="2"/>
  <c r="CI9" i="2"/>
  <c r="CI11" i="2"/>
  <c r="CI15" i="2"/>
  <c r="CI16" i="2"/>
  <c r="CI20" i="2"/>
  <c r="CI21" i="2"/>
  <c r="CI22" i="2"/>
  <c r="CI23" i="2"/>
  <c r="CI24" i="2"/>
  <c r="CI27" i="2"/>
  <c r="CI28" i="2"/>
  <c r="CI29" i="2"/>
  <c r="CI36" i="2"/>
  <c r="CI37" i="2"/>
  <c r="CI38" i="2"/>
  <c r="CI39" i="2"/>
  <c r="CI42" i="2"/>
  <c r="CI46" i="2"/>
  <c r="CI47" i="2"/>
  <c r="CI48" i="2"/>
  <c r="CI49" i="2"/>
  <c r="CI50" i="2"/>
  <c r="CI55" i="2"/>
  <c r="CI56" i="2"/>
  <c r="CI61" i="2"/>
  <c r="CI62" i="2"/>
  <c r="CI64" i="2"/>
  <c r="CI65" i="2"/>
  <c r="GZ113" i="2"/>
  <c r="GJ113" i="1" s="1"/>
  <c r="GS115" i="2"/>
  <c r="HD115" i="2"/>
  <c r="GQ117" i="2"/>
  <c r="GV117" i="2"/>
  <c r="GZ117" i="2"/>
  <c r="HB117" i="2"/>
  <c r="HF117" i="2"/>
  <c r="HH117" i="2"/>
  <c r="HJ117" i="2"/>
  <c r="HN117" i="2"/>
  <c r="GQ123" i="2"/>
  <c r="GH123" i="1" s="1"/>
  <c r="HN123" i="2"/>
  <c r="GQ135" i="2"/>
  <c r="HN135" i="2"/>
  <c r="HF139" i="2"/>
  <c r="GS145" i="2"/>
  <c r="HL145" i="2"/>
  <c r="HD149" i="2"/>
  <c r="HD155" i="2"/>
  <c r="HC155" i="2"/>
  <c r="GZ56" i="2"/>
  <c r="GJ56" i="1" s="1"/>
  <c r="HN66" i="2"/>
  <c r="HJ66" i="2"/>
  <c r="HB66" i="2"/>
  <c r="GQ66" i="2"/>
  <c r="GH66" i="1" s="1"/>
  <c r="HJ72" i="2"/>
  <c r="GQ74" i="2"/>
  <c r="GH74" i="1" s="1"/>
  <c r="HN76" i="2"/>
  <c r="GR191" i="2"/>
  <c r="HE76" i="2"/>
  <c r="DC5" i="2"/>
  <c r="DC7" i="2"/>
  <c r="DC8" i="2"/>
  <c r="DC9" i="2"/>
  <c r="DC10" i="2"/>
  <c r="DC11" i="2"/>
  <c r="DC12" i="2"/>
  <c r="DC13" i="2"/>
  <c r="DC14" i="2"/>
  <c r="DC15" i="2"/>
  <c r="DC16" i="2"/>
  <c r="DC18" i="2"/>
  <c r="DC23" i="2"/>
  <c r="DC24" i="2"/>
  <c r="DC25" i="2"/>
  <c r="DC26" i="2"/>
  <c r="DC28" i="2"/>
  <c r="DC30" i="2"/>
  <c r="DC36" i="2"/>
  <c r="DC37" i="2"/>
  <c r="DC38" i="2"/>
  <c r="DC39" i="2"/>
  <c r="DC42" i="2"/>
  <c r="DC46" i="2"/>
  <c r="DC47" i="2"/>
  <c r="DC48" i="2"/>
  <c r="DC49" i="2"/>
  <c r="DC50" i="2"/>
  <c r="DC55" i="2"/>
  <c r="DC56" i="2"/>
  <c r="DC61" i="2"/>
  <c r="DC62" i="2"/>
  <c r="DC64" i="2"/>
  <c r="CU5" i="2"/>
  <c r="CU7" i="2"/>
  <c r="CU8" i="2"/>
  <c r="CU9" i="2"/>
  <c r="CU10" i="2"/>
  <c r="CU11" i="2"/>
  <c r="CU12" i="2"/>
  <c r="CU13" i="2"/>
  <c r="CU14" i="2"/>
  <c r="CU15" i="2"/>
  <c r="CU16" i="2"/>
  <c r="CU18" i="2"/>
  <c r="CU23" i="2"/>
  <c r="CU24" i="2"/>
  <c r="CU25" i="2"/>
  <c r="CU26" i="2"/>
  <c r="CU28" i="2"/>
  <c r="CU30" i="2"/>
  <c r="CU36" i="2"/>
  <c r="CU37" i="2"/>
  <c r="CU38" i="2"/>
  <c r="CU39" i="2"/>
  <c r="CU42" i="2"/>
  <c r="CU46" i="2"/>
  <c r="CU47" i="2"/>
  <c r="CU48" i="2"/>
  <c r="CU49" i="2"/>
  <c r="CU50" i="2"/>
  <c r="CU55" i="2"/>
  <c r="CU56" i="2"/>
  <c r="CU61" i="2"/>
  <c r="CU62" i="2"/>
  <c r="CU64" i="2"/>
  <c r="CU65" i="2"/>
  <c r="CM5" i="2"/>
  <c r="CM7" i="2"/>
  <c r="CM8" i="2"/>
  <c r="CM9" i="2"/>
  <c r="CM10" i="2"/>
  <c r="CM11" i="2"/>
  <c r="CM12" i="2"/>
  <c r="CM13" i="2"/>
  <c r="CM14" i="2"/>
  <c r="CM15" i="2"/>
  <c r="CM16" i="2"/>
  <c r="CM18" i="2"/>
  <c r="CM23" i="2"/>
  <c r="CM24" i="2"/>
  <c r="CM25" i="2"/>
  <c r="CM26" i="2"/>
  <c r="CM28" i="2"/>
  <c r="CM30" i="2"/>
  <c r="CM36" i="2"/>
  <c r="CM37" i="2"/>
  <c r="CM38" i="2"/>
  <c r="CM39" i="2"/>
  <c r="CM42" i="2"/>
  <c r="CM46" i="2"/>
  <c r="CM47" i="2"/>
  <c r="CM48" i="2"/>
  <c r="CM49" i="2"/>
  <c r="CM50" i="2"/>
  <c r="CM55" i="2"/>
  <c r="CM56" i="2"/>
  <c r="CM61" i="2"/>
  <c r="CM62" i="2"/>
  <c r="CM64" i="2"/>
  <c r="CM65" i="2"/>
  <c r="CE5" i="2"/>
  <c r="CE7" i="2"/>
  <c r="CE8" i="2"/>
  <c r="CE9" i="2"/>
  <c r="CE10" i="2"/>
  <c r="CE11" i="2"/>
  <c r="CE12" i="2"/>
  <c r="CE13" i="2"/>
  <c r="CE14" i="2"/>
  <c r="CE15" i="2"/>
  <c r="CE16" i="2"/>
  <c r="CE18" i="2"/>
  <c r="CE23" i="2"/>
  <c r="CE24" i="2"/>
  <c r="CE25" i="2"/>
  <c r="CE26" i="2"/>
  <c r="CE28" i="2"/>
  <c r="CE30" i="2"/>
  <c r="CE36" i="2"/>
  <c r="CE37" i="2"/>
  <c r="CE38" i="2"/>
  <c r="CE39" i="2"/>
  <c r="CE42" i="2"/>
  <c r="CE46" i="2"/>
  <c r="CE47" i="2"/>
  <c r="CE48" i="2"/>
  <c r="CE49" i="2"/>
  <c r="CE50" i="2"/>
  <c r="CE55" i="2"/>
  <c r="CE56" i="2"/>
  <c r="CE61" i="2"/>
  <c r="CE62" i="2"/>
  <c r="CE64" i="2"/>
  <c r="CE65" i="2"/>
  <c r="HA170" i="1"/>
  <c r="HA169" i="1"/>
  <c r="HA168" i="1"/>
  <c r="HA167" i="1"/>
  <c r="HA146" i="1"/>
  <c r="HA145" i="1"/>
  <c r="HA144" i="1"/>
  <c r="HA143" i="1"/>
  <c r="HA142" i="1"/>
  <c r="HA133" i="1"/>
  <c r="HA132" i="1"/>
  <c r="HA131" i="1"/>
  <c r="HA130" i="1"/>
  <c r="HA129" i="1"/>
  <c r="HA128" i="1"/>
  <c r="HA127" i="1"/>
  <c r="HA126" i="1"/>
  <c r="HA122" i="1"/>
  <c r="HA119" i="1"/>
  <c r="HA118" i="1"/>
  <c r="HA116" i="1"/>
  <c r="HA115" i="1"/>
  <c r="HA113" i="1"/>
  <c r="HA112" i="1"/>
  <c r="HA108" i="1"/>
  <c r="HA107" i="1"/>
  <c r="HA106" i="1"/>
  <c r="HA105" i="1"/>
  <c r="HA102" i="1"/>
  <c r="HA101" i="1"/>
  <c r="HA98" i="1"/>
  <c r="HA97" i="1"/>
  <c r="HA94" i="1"/>
  <c r="HA93" i="1"/>
  <c r="HA91" i="1"/>
  <c r="HA87" i="1"/>
  <c r="HA84" i="1"/>
  <c r="HA83" i="1"/>
  <c r="HA79" i="1"/>
  <c r="HA77" i="1"/>
  <c r="HA74" i="1"/>
  <c r="HA73" i="1"/>
  <c r="HA70" i="1"/>
  <c r="HA69" i="1"/>
  <c r="HA63" i="1"/>
  <c r="HA62" i="1"/>
  <c r="HA60" i="1"/>
  <c r="HA59" i="1"/>
  <c r="HA56" i="1"/>
  <c r="HA55" i="1"/>
  <c r="HA52" i="1"/>
  <c r="HA51" i="1"/>
  <c r="HA49" i="1"/>
  <c r="HA48" i="1"/>
  <c r="HA47" i="1"/>
  <c r="HA46" i="1"/>
  <c r="HA45" i="1"/>
  <c r="HA40" i="1"/>
  <c r="HA39" i="1"/>
  <c r="HA38" i="1"/>
  <c r="HA34" i="1"/>
  <c r="HA33" i="1"/>
  <c r="HA31" i="1"/>
  <c r="HA30" i="1"/>
  <c r="HA29" i="1"/>
  <c r="HA28" i="1"/>
  <c r="EU105" i="1"/>
  <c r="GS105" i="2"/>
  <c r="HD105" i="2"/>
  <c r="HL105" i="2"/>
  <c r="EU109" i="1"/>
  <c r="HD109" i="2"/>
  <c r="HD113" i="2"/>
  <c r="GS121" i="2"/>
  <c r="GV123" i="2"/>
  <c r="HB123" i="2"/>
  <c r="HJ123" i="2"/>
  <c r="GQ125" i="2"/>
  <c r="HF125" i="2"/>
  <c r="HN125" i="2"/>
  <c r="GS129" i="2"/>
  <c r="HL129" i="2"/>
  <c r="GV133" i="2"/>
  <c r="HB133" i="2"/>
  <c r="HJ133" i="2"/>
  <c r="GV135" i="2"/>
  <c r="HB135" i="2"/>
  <c r="HJ135" i="2"/>
  <c r="GV137" i="2"/>
  <c r="HB137" i="2"/>
  <c r="HJ137" i="2"/>
  <c r="GV139" i="2"/>
  <c r="HW139" i="2" s="1"/>
  <c r="HB139" i="2"/>
  <c r="HJ139" i="2"/>
  <c r="GQ141" i="2"/>
  <c r="HF141" i="2"/>
  <c r="HN141" i="2"/>
  <c r="GV143" i="2"/>
  <c r="HB143" i="2"/>
  <c r="HJ143" i="2"/>
  <c r="GU137" i="2"/>
  <c r="HA137" i="2"/>
  <c r="HI137" i="2"/>
  <c r="HL56" i="2"/>
  <c r="HD56" i="2"/>
  <c r="GS56" i="2"/>
  <c r="HN60" i="2"/>
  <c r="HJ60" i="2"/>
  <c r="GV60" i="2"/>
  <c r="HN62" i="2"/>
  <c r="HJ62" i="2"/>
  <c r="GV62" i="2"/>
  <c r="HH68" i="2"/>
  <c r="GQ72" i="2"/>
  <c r="HJ74" i="2"/>
  <c r="HB74" i="2"/>
  <c r="HG179" i="2"/>
  <c r="HL181" i="2"/>
  <c r="HK188" i="2"/>
  <c r="HI125" i="2"/>
  <c r="HC118" i="2"/>
  <c r="GU90" i="2"/>
  <c r="GZ83" i="2"/>
  <c r="HJ53" i="2"/>
  <c r="HB53" i="2"/>
  <c r="GQ53" i="2"/>
  <c r="HO49" i="2"/>
  <c r="HI22" i="2"/>
  <c r="C61" i="1"/>
  <c r="B37" i="1"/>
  <c r="HA9" i="1"/>
  <c r="HA11" i="1"/>
  <c r="HA13" i="1"/>
  <c r="HA15" i="1"/>
  <c r="HA21" i="1"/>
  <c r="HA23" i="1"/>
  <c r="HA196" i="1"/>
  <c r="HA195" i="1"/>
  <c r="HA194" i="1"/>
  <c r="HA193" i="1"/>
  <c r="HA192" i="1"/>
  <c r="HA191" i="1"/>
  <c r="HA190" i="1"/>
  <c r="HA189" i="1"/>
  <c r="HA188" i="1"/>
  <c r="HA187" i="1"/>
  <c r="HA186" i="1"/>
  <c r="HA185" i="1"/>
  <c r="HA184" i="1"/>
  <c r="HA183" i="1"/>
  <c r="HA182" i="1"/>
  <c r="HA181" i="1"/>
  <c r="HA180" i="1"/>
  <c r="HA179" i="1"/>
  <c r="HA178" i="1"/>
  <c r="HA177" i="1"/>
  <c r="HA176" i="1"/>
  <c r="HA175" i="1"/>
  <c r="HA174" i="1"/>
  <c r="HA173" i="1"/>
  <c r="HA172" i="1"/>
  <c r="HA171" i="1"/>
  <c r="HA166" i="1"/>
  <c r="HA165" i="1"/>
  <c r="HA164" i="1"/>
  <c r="HA163" i="1"/>
  <c r="HA162" i="1"/>
  <c r="HA161" i="1"/>
  <c r="HA160" i="1"/>
  <c r="HA159" i="1"/>
  <c r="HA158" i="1"/>
  <c r="HA157" i="1"/>
  <c r="HA156" i="1"/>
  <c r="HA155" i="1"/>
  <c r="HA154" i="1"/>
  <c r="HA153" i="1"/>
  <c r="HA152" i="1"/>
  <c r="HA151" i="1"/>
  <c r="HA150" i="1"/>
  <c r="HA149" i="1"/>
  <c r="HA148" i="1"/>
  <c r="HA147" i="1"/>
  <c r="HA141" i="1"/>
  <c r="HA140" i="1"/>
  <c r="HA139" i="1"/>
  <c r="HA138" i="1"/>
  <c r="HA137" i="1"/>
  <c r="HA136" i="1"/>
  <c r="HA135" i="1"/>
  <c r="HA134" i="1"/>
  <c r="HA125" i="1"/>
  <c r="HA124" i="1"/>
  <c r="HA123" i="1"/>
  <c r="HA121" i="1"/>
  <c r="HA120" i="1"/>
  <c r="HA117" i="1"/>
  <c r="HA114" i="1"/>
  <c r="HA111" i="1"/>
  <c r="HA110" i="1"/>
  <c r="HA109" i="1"/>
  <c r="HA104" i="1"/>
  <c r="HA103" i="1"/>
  <c r="HA100" i="1"/>
  <c r="HA99" i="1"/>
  <c r="HA96" i="1"/>
  <c r="HA95" i="1"/>
  <c r="HA92" i="1"/>
  <c r="HA90" i="1"/>
  <c r="HA89" i="1"/>
  <c r="HA88" i="1"/>
  <c r="HA86" i="1"/>
  <c r="HA85" i="1"/>
  <c r="HA82" i="1"/>
  <c r="HA81" i="1"/>
  <c r="HA80" i="1"/>
  <c r="HA78" i="1"/>
  <c r="HA76" i="1"/>
  <c r="HA75" i="1"/>
  <c r="HA72" i="1"/>
  <c r="HA71" i="1"/>
  <c r="HA68" i="1"/>
  <c r="HA67" i="1"/>
  <c r="HA66" i="1"/>
  <c r="HA65" i="1"/>
  <c r="HA64" i="1"/>
  <c r="HA61" i="1"/>
  <c r="HA58" i="1"/>
  <c r="HA57" i="1"/>
  <c r="HA54" i="1"/>
  <c r="HA53" i="1"/>
  <c r="HA50" i="1"/>
  <c r="HA44" i="1"/>
  <c r="HA43" i="1"/>
  <c r="HA42" i="1"/>
  <c r="HA41" i="1"/>
  <c r="HA37" i="1"/>
  <c r="HA36" i="1"/>
  <c r="HA35" i="1"/>
  <c r="HA32" i="1"/>
  <c r="GA10" i="1"/>
  <c r="HA6" i="1"/>
  <c r="HA8" i="1"/>
  <c r="HA10" i="1"/>
  <c r="HA12" i="1"/>
  <c r="HA14" i="1"/>
  <c r="HA16" i="1"/>
  <c r="HA18" i="1"/>
  <c r="HA20" i="1"/>
  <c r="HA22" i="1"/>
  <c r="HA24" i="1"/>
  <c r="HA26" i="1"/>
  <c r="EU193" i="1" l="1"/>
  <c r="ER193" i="2"/>
  <c r="EU190" i="1"/>
  <c r="ER190" i="2"/>
  <c r="EU36" i="1"/>
  <c r="ER36" i="2"/>
  <c r="EU143" i="1"/>
  <c r="ER143" i="2"/>
  <c r="EU113" i="1"/>
  <c r="ER113" i="2"/>
  <c r="EU27" i="1"/>
  <c r="ER27" i="2"/>
  <c r="EU21" i="1"/>
  <c r="ER21" i="2"/>
  <c r="EU50" i="1"/>
  <c r="ER50" i="2"/>
  <c r="EU37" i="1"/>
  <c r="ER37" i="2"/>
  <c r="EU18" i="1"/>
  <c r="ER18" i="2"/>
  <c r="EU25" i="1"/>
  <c r="ER25" i="2"/>
  <c r="EU79" i="1"/>
  <c r="ER79" i="2"/>
  <c r="EU140" i="1"/>
  <c r="ER140" i="2"/>
  <c r="EU168" i="1"/>
  <c r="ER168" i="2"/>
  <c r="EU128" i="1"/>
  <c r="ER128" i="2"/>
  <c r="EU51" i="1"/>
  <c r="ER51" i="2"/>
  <c r="EU33" i="1"/>
  <c r="ER33" i="2"/>
  <c r="EU43" i="1"/>
  <c r="ER43" i="2"/>
  <c r="EU85" i="1"/>
  <c r="ER85" i="2"/>
  <c r="EU60" i="1"/>
  <c r="ER60" i="2"/>
  <c r="EU148" i="1"/>
  <c r="ER148" i="2"/>
  <c r="EU166" i="1"/>
  <c r="ER166" i="2"/>
  <c r="EU32" i="1"/>
  <c r="ER32" i="2"/>
  <c r="EU170" i="1"/>
  <c r="ER170" i="2"/>
  <c r="EU192" i="1"/>
  <c r="ER192" i="2"/>
  <c r="EU62" i="1"/>
  <c r="ER62" i="2"/>
  <c r="EU185" i="1"/>
  <c r="ER185" i="2"/>
  <c r="EU54" i="1"/>
  <c r="ER54" i="2"/>
  <c r="EU83" i="1"/>
  <c r="ER83" i="2"/>
  <c r="EU179" i="1"/>
  <c r="ER179" i="2"/>
  <c r="EU159" i="1"/>
  <c r="ER159" i="2"/>
  <c r="EU84" i="1"/>
  <c r="ER84" i="2"/>
  <c r="EU189" i="1"/>
  <c r="ER189" i="2"/>
  <c r="EU147" i="1"/>
  <c r="ER147" i="2"/>
  <c r="EU69" i="1"/>
  <c r="ER69" i="2"/>
  <c r="EU59" i="1"/>
  <c r="ER59" i="2"/>
  <c r="EU38" i="1"/>
  <c r="ER38" i="2"/>
  <c r="EU195" i="1"/>
  <c r="ER195" i="2"/>
  <c r="EU133" i="1"/>
  <c r="ER133" i="2"/>
  <c r="EU187" i="1"/>
  <c r="ER187" i="2"/>
  <c r="EU152" i="1"/>
  <c r="ER152" i="2"/>
  <c r="EU153" i="1"/>
  <c r="ER153" i="2"/>
  <c r="EU88" i="1"/>
  <c r="ER88" i="2"/>
  <c r="EU173" i="1"/>
  <c r="ER173" i="2"/>
  <c r="EU154" i="1"/>
  <c r="ER154" i="2"/>
  <c r="EU129" i="1"/>
  <c r="ER129" i="2"/>
  <c r="EU177" i="1"/>
  <c r="ER177" i="2"/>
  <c r="EU73" i="1"/>
  <c r="ER73" i="2"/>
  <c r="EU104" i="1"/>
  <c r="ER104" i="2"/>
  <c r="EU44" i="1"/>
  <c r="ER44" i="2"/>
  <c r="EU57" i="1"/>
  <c r="ER57" i="2"/>
  <c r="EU130" i="1"/>
  <c r="ER130" i="2"/>
  <c r="EU145" i="1"/>
  <c r="ER145" i="2"/>
  <c r="EU167" i="1"/>
  <c r="ER167" i="2"/>
  <c r="EU90" i="1"/>
  <c r="ER90" i="2"/>
  <c r="EU58" i="1"/>
  <c r="ER58" i="2"/>
  <c r="EU127" i="1"/>
  <c r="ER127" i="2"/>
  <c r="EU29" i="1"/>
  <c r="ER29" i="2"/>
  <c r="EU151" i="1"/>
  <c r="ER151" i="2"/>
  <c r="EU81" i="1"/>
  <c r="ER81" i="2"/>
  <c r="EU150" i="1"/>
  <c r="ER150" i="2"/>
  <c r="EU164" i="1"/>
  <c r="ER164" i="2"/>
  <c r="EU125" i="1"/>
  <c r="ER125" i="2"/>
  <c r="EU155" i="1"/>
  <c r="ER155" i="2"/>
  <c r="EU165" i="1"/>
  <c r="ER165" i="2"/>
  <c r="EU182" i="1"/>
  <c r="ER182" i="2"/>
  <c r="EU22" i="1"/>
  <c r="ER22" i="2"/>
  <c r="EU76" i="1"/>
  <c r="ER76" i="2"/>
  <c r="EU163" i="1"/>
  <c r="ER163" i="2"/>
  <c r="EU26" i="1"/>
  <c r="ER26" i="2"/>
  <c r="EU82" i="1"/>
  <c r="ER82" i="2"/>
  <c r="EU87" i="1"/>
  <c r="ER87" i="2"/>
  <c r="EU142" i="1"/>
  <c r="ER142" i="2"/>
  <c r="EU61" i="1"/>
  <c r="ER61" i="2"/>
  <c r="EU108" i="1"/>
  <c r="ER108" i="2"/>
  <c r="EU178" i="1"/>
  <c r="ER178" i="2"/>
  <c r="EU172" i="1"/>
  <c r="ER172" i="2"/>
  <c r="EU55" i="1"/>
  <c r="ER55" i="2"/>
  <c r="EU184" i="1"/>
  <c r="ER184" i="2"/>
  <c r="EU149" i="1"/>
  <c r="ER149" i="2"/>
  <c r="EU146" i="1"/>
  <c r="ER146" i="2"/>
  <c r="EU45" i="1"/>
  <c r="ER45" i="2"/>
  <c r="EU41" i="1"/>
  <c r="ER41" i="2"/>
  <c r="EU160" i="1"/>
  <c r="ER160" i="2"/>
  <c r="EU80" i="1"/>
  <c r="ER80" i="2"/>
  <c r="EU42" i="1"/>
  <c r="ER42" i="2"/>
  <c r="EU70" i="1"/>
  <c r="ER70" i="2"/>
  <c r="EU183" i="1"/>
  <c r="ER183" i="2"/>
  <c r="EU40" i="1"/>
  <c r="ER40" i="2"/>
  <c r="EU196" i="1"/>
  <c r="ER196" i="2"/>
  <c r="EU77" i="1"/>
  <c r="ER77" i="2"/>
  <c r="EU49" i="1"/>
  <c r="ER49" i="2"/>
  <c r="EU52" i="1"/>
  <c r="ER52" i="2"/>
  <c r="EU91" i="1"/>
  <c r="ER91" i="2"/>
  <c r="EU19" i="1"/>
  <c r="ER19" i="2"/>
  <c r="EU67" i="1"/>
  <c r="ER67" i="2"/>
  <c r="EU71" i="1"/>
  <c r="ER71" i="2"/>
  <c r="EU126" i="1"/>
  <c r="ER126" i="2"/>
  <c r="EU120" i="1"/>
  <c r="ER120" i="2"/>
  <c r="EU31" i="1"/>
  <c r="ER31" i="2"/>
  <c r="EU132" i="1"/>
  <c r="ER132" i="2"/>
  <c r="EU174" i="1"/>
  <c r="ER174" i="2"/>
  <c r="EU74" i="1"/>
  <c r="ER74" i="2"/>
  <c r="EU171" i="1"/>
  <c r="ER171" i="2"/>
  <c r="EU175" i="1"/>
  <c r="ER175" i="2"/>
  <c r="EU78" i="1"/>
  <c r="ER78" i="2"/>
  <c r="EU30" i="1"/>
  <c r="ER30" i="2"/>
  <c r="EU20" i="1"/>
  <c r="ER20" i="2"/>
  <c r="EU64" i="1"/>
  <c r="ER64" i="2"/>
  <c r="EU180" i="1"/>
  <c r="ER180" i="2"/>
  <c r="EU161" i="1"/>
  <c r="ER161" i="2"/>
  <c r="EU63" i="1"/>
  <c r="ER63" i="2"/>
  <c r="EU186" i="1"/>
  <c r="ER186" i="2"/>
  <c r="EU144" i="1"/>
  <c r="ER144" i="2"/>
  <c r="EU141" i="1"/>
  <c r="ER141" i="2"/>
  <c r="EU181" i="1"/>
  <c r="ER181" i="2"/>
  <c r="EU47" i="1"/>
  <c r="ER47" i="2"/>
  <c r="EU56" i="1"/>
  <c r="ER56" i="2"/>
  <c r="EU131" i="1"/>
  <c r="ER131" i="2"/>
  <c r="EU23" i="1"/>
  <c r="ER23" i="2"/>
  <c r="EU35" i="1"/>
  <c r="ER35" i="2"/>
  <c r="EU72" i="1"/>
  <c r="ER72" i="2"/>
  <c r="EU53" i="1"/>
  <c r="ER53" i="2"/>
  <c r="EU124" i="1"/>
  <c r="ER124" i="2"/>
  <c r="EU111" i="1"/>
  <c r="ER111" i="2"/>
  <c r="EU68" i="1"/>
  <c r="ER68" i="2"/>
  <c r="EU162" i="1"/>
  <c r="ER162" i="2"/>
  <c r="EU158" i="1"/>
  <c r="ER158" i="2"/>
  <c r="EU191" i="1"/>
  <c r="ER191" i="2"/>
  <c r="EU66" i="1"/>
  <c r="ER66" i="2"/>
  <c r="EU157" i="1"/>
  <c r="ER157" i="2"/>
  <c r="EU28" i="1"/>
  <c r="ER28" i="2"/>
  <c r="EU169" i="1"/>
  <c r="ER169" i="2"/>
  <c r="EU117" i="1"/>
  <c r="ER117" i="2"/>
  <c r="EU194" i="1"/>
  <c r="ER194" i="2"/>
  <c r="EU46" i="1"/>
  <c r="ER46" i="2"/>
  <c r="EU48" i="1"/>
  <c r="ER48" i="2"/>
  <c r="EU75" i="1"/>
  <c r="ER75" i="2"/>
  <c r="EU188" i="1"/>
  <c r="ER188" i="2"/>
  <c r="EU86" i="1"/>
  <c r="ER86" i="2"/>
  <c r="EU65" i="1"/>
  <c r="ER65" i="2"/>
  <c r="EU134" i="1"/>
  <c r="ER134" i="2"/>
  <c r="EU156" i="1"/>
  <c r="ER156" i="2"/>
  <c r="EU176" i="1"/>
  <c r="ER176" i="2"/>
  <c r="EU122" i="1"/>
  <c r="ER122" i="2"/>
  <c r="EU24" i="1"/>
  <c r="ER24" i="2"/>
  <c r="EU34" i="1"/>
  <c r="ER34" i="2"/>
  <c r="EU89" i="1"/>
  <c r="ER89" i="2"/>
  <c r="FK47" i="1"/>
  <c r="KX119" i="1"/>
  <c r="KX79" i="1"/>
  <c r="KT26" i="1"/>
  <c r="FM162" i="1"/>
  <c r="FG152" i="1"/>
  <c r="FF106" i="1"/>
  <c r="FF16" i="1"/>
  <c r="FK169" i="1"/>
  <c r="FE184" i="1"/>
  <c r="FJ30" i="1"/>
  <c r="FJ189" i="1"/>
  <c r="FH189" i="1"/>
  <c r="FH95" i="1"/>
  <c r="FF171" i="1"/>
  <c r="FJ165" i="1"/>
  <c r="KS92" i="1"/>
  <c r="KT180" i="1"/>
  <c r="FM134" i="1"/>
  <c r="FH12" i="1"/>
  <c r="GC57" i="1"/>
  <c r="FF176" i="1"/>
  <c r="KU101" i="1"/>
  <c r="GC148" i="1"/>
  <c r="GA77" i="1"/>
  <c r="KT172" i="1"/>
  <c r="KT191" i="1"/>
  <c r="GB49" i="1"/>
  <c r="KY16" i="1"/>
  <c r="KY172" i="1"/>
  <c r="FJ51" i="1"/>
  <c r="KW106" i="1"/>
  <c r="KX151" i="1"/>
  <c r="GA149" i="1"/>
  <c r="KY108" i="1"/>
  <c r="FL98" i="1"/>
  <c r="ET185" i="1"/>
  <c r="GB180" i="1"/>
  <c r="KX97" i="1"/>
  <c r="KX56" i="1"/>
  <c r="KY105" i="1"/>
  <c r="KX120" i="1"/>
  <c r="KW60" i="1"/>
  <c r="KW93" i="1"/>
  <c r="KW23" i="1"/>
  <c r="KY102" i="1"/>
  <c r="KY15" i="1"/>
  <c r="FL171" i="1"/>
  <c r="KW66" i="1"/>
  <c r="KW149" i="1"/>
  <c r="KY95" i="1"/>
  <c r="FL76" i="1"/>
  <c r="FM58" i="1"/>
  <c r="KY77" i="1"/>
  <c r="KT36" i="1"/>
  <c r="KS44" i="1"/>
  <c r="GA47" i="1"/>
  <c r="KX41" i="1"/>
  <c r="GB182" i="1"/>
  <c r="KX72" i="1"/>
  <c r="KU73" i="1"/>
  <c r="GO105" i="2"/>
  <c r="FV105" i="1" s="1"/>
  <c r="GC58" i="1"/>
  <c r="KW144" i="1"/>
  <c r="GA147" i="1"/>
  <c r="FG160" i="1"/>
  <c r="FK176" i="1"/>
  <c r="KY171" i="1"/>
  <c r="FF71" i="1"/>
  <c r="KY101" i="1"/>
  <c r="KX139" i="1"/>
  <c r="GA99" i="1"/>
  <c r="GC153" i="1"/>
  <c r="FH47" i="1"/>
  <c r="FL192" i="1"/>
  <c r="FG92" i="1"/>
  <c r="KW151" i="1"/>
  <c r="FF36" i="1"/>
  <c r="FF34" i="1"/>
  <c r="KX45" i="1"/>
  <c r="FJ181" i="1"/>
  <c r="FM177" i="1"/>
  <c r="GA131" i="1"/>
  <c r="FH73" i="1"/>
  <c r="FE26" i="1"/>
  <c r="FL185" i="1"/>
  <c r="KS34" i="1"/>
  <c r="GO162" i="2"/>
  <c r="FV162" i="1" s="1"/>
  <c r="FL119" i="1"/>
  <c r="FG24" i="1"/>
  <c r="KY61" i="1"/>
  <c r="KY125" i="1"/>
  <c r="KX20" i="1"/>
  <c r="KW180" i="1"/>
  <c r="FM136" i="1"/>
  <c r="KW126" i="1"/>
  <c r="KY59" i="1"/>
  <c r="CW31" i="1"/>
  <c r="FG187" i="1"/>
  <c r="GK189" i="1"/>
  <c r="FM34" i="1"/>
  <c r="KY159" i="1"/>
  <c r="KW121" i="1"/>
  <c r="KX18" i="1"/>
  <c r="KX76" i="1"/>
  <c r="KW98" i="1"/>
  <c r="FG134" i="1"/>
  <c r="FM37" i="1"/>
  <c r="KR136" i="1"/>
  <c r="KR89" i="1"/>
  <c r="KW114" i="1"/>
  <c r="FK38" i="1"/>
  <c r="KY91" i="1"/>
  <c r="FH176" i="1"/>
  <c r="KL192" i="1"/>
  <c r="ET106" i="1"/>
  <c r="FL90" i="1"/>
  <c r="FG194" i="1"/>
  <c r="KW71" i="1"/>
  <c r="KY116" i="1"/>
  <c r="KW125" i="1"/>
  <c r="GB158" i="1"/>
  <c r="FM151" i="1"/>
  <c r="GB5" i="1"/>
  <c r="KT24" i="1"/>
  <c r="FE80" i="1"/>
  <c r="KX171" i="1"/>
  <c r="FM178" i="1"/>
  <c r="GC178" i="1"/>
  <c r="KW153" i="1"/>
  <c r="GC93" i="1"/>
  <c r="KW184" i="1"/>
  <c r="FE177" i="1"/>
  <c r="GC49" i="1"/>
  <c r="FK96" i="1"/>
  <c r="KL117" i="1"/>
  <c r="KU174" i="1"/>
  <c r="GB178" i="1"/>
  <c r="FG147" i="1"/>
  <c r="KR146" i="1"/>
  <c r="GA167" i="1"/>
  <c r="KW33" i="1"/>
  <c r="KS24" i="1"/>
  <c r="FJ96" i="1"/>
  <c r="FE62" i="1"/>
  <c r="GC177" i="1"/>
  <c r="KT47" i="1"/>
  <c r="KU85" i="1"/>
  <c r="FH115" i="1"/>
  <c r="GC167" i="1"/>
  <c r="KQ24" i="1"/>
  <c r="GB11" i="1"/>
  <c r="FH195" i="1"/>
  <c r="GC180" i="1"/>
  <c r="FM67" i="1"/>
  <c r="GB187" i="1"/>
  <c r="FH91" i="1"/>
  <c r="GC151" i="1"/>
  <c r="FH85" i="1"/>
  <c r="FJ152" i="1"/>
  <c r="KY10" i="1"/>
  <c r="KT132" i="1"/>
  <c r="KS47" i="1"/>
  <c r="FE159" i="1"/>
  <c r="FE134" i="1"/>
  <c r="GJ167" i="1"/>
  <c r="KR174" i="1"/>
  <c r="FK172" i="1"/>
  <c r="FE49" i="1"/>
  <c r="FF118" i="1"/>
  <c r="FE70" i="1"/>
  <c r="GC42" i="1"/>
  <c r="KT107" i="1"/>
  <c r="GB24" i="1"/>
  <c r="GA195" i="1"/>
  <c r="FL195" i="1"/>
  <c r="KU164" i="1"/>
  <c r="FH180" i="1"/>
  <c r="FF88" i="1"/>
  <c r="KX165" i="1"/>
  <c r="FJ132" i="1"/>
  <c r="KT10" i="1"/>
  <c r="FH136" i="1"/>
  <c r="KL110" i="1"/>
  <c r="BF179" i="1"/>
  <c r="GM166" i="2"/>
  <c r="FT166" i="1" s="1"/>
  <c r="KW57" i="1"/>
  <c r="KY39" i="1"/>
  <c r="GA93" i="1"/>
  <c r="FL26" i="1"/>
  <c r="FM23" i="1"/>
  <c r="FI168" i="1"/>
  <c r="GA122" i="1"/>
  <c r="KT84" i="1"/>
  <c r="FG189" i="1"/>
  <c r="GM59" i="2"/>
  <c r="FT59" i="1" s="1"/>
  <c r="KY57" i="1"/>
  <c r="KX64" i="1"/>
  <c r="FG169" i="1"/>
  <c r="KW96" i="1"/>
  <c r="KX40" i="1"/>
  <c r="KY23" i="1"/>
  <c r="FG69" i="1"/>
  <c r="FG132" i="1"/>
  <c r="FJ167" i="1"/>
  <c r="KU167" i="1"/>
  <c r="GA160" i="1"/>
  <c r="GB98" i="1"/>
  <c r="KX154" i="1"/>
  <c r="KW117" i="1"/>
  <c r="KY87" i="1"/>
  <c r="KW87" i="1"/>
  <c r="FF24" i="1"/>
  <c r="FF160" i="1"/>
  <c r="KX70" i="1"/>
  <c r="KW46" i="1"/>
  <c r="KW6" i="1"/>
  <c r="KX71" i="1"/>
  <c r="KX83" i="1"/>
  <c r="FE36" i="1"/>
  <c r="KX65" i="1"/>
  <c r="KW179" i="1"/>
  <c r="KY196" i="1"/>
  <c r="GB65" i="1"/>
  <c r="FE8" i="1"/>
  <c r="FJ177" i="1"/>
  <c r="GD24" i="1"/>
  <c r="FH153" i="1"/>
  <c r="KT192" i="1"/>
  <c r="GN96" i="2"/>
  <c r="FU96" i="1" s="1"/>
  <c r="KU27" i="1"/>
  <c r="FJ186" i="1"/>
  <c r="KZ62" i="1"/>
  <c r="BT178" i="1"/>
  <c r="GK30" i="1"/>
  <c r="GB93" i="1"/>
  <c r="GC101" i="1"/>
  <c r="FI163" i="1"/>
  <c r="FF20" i="1"/>
  <c r="FJ157" i="1"/>
  <c r="FJ145" i="1"/>
  <c r="KK15" i="1"/>
  <c r="FE30" i="1"/>
  <c r="GC22" i="1"/>
  <c r="FM117" i="1"/>
  <c r="FE175" i="1"/>
  <c r="FK122" i="1"/>
  <c r="FG182" i="1"/>
  <c r="FJ129" i="1"/>
  <c r="GB96" i="1"/>
  <c r="GD96" i="1"/>
  <c r="KU183" i="1"/>
  <c r="KX109" i="1"/>
  <c r="KY175" i="1"/>
  <c r="BM15" i="1"/>
  <c r="FJ120" i="1"/>
  <c r="FH49" i="1"/>
  <c r="FE37" i="1"/>
  <c r="FM103" i="1"/>
  <c r="FK39" i="1"/>
  <c r="KY38" i="1"/>
  <c r="DD188" i="1"/>
  <c r="AU127" i="1"/>
  <c r="FL17" i="1"/>
  <c r="FH33" i="1"/>
  <c r="KS162" i="1"/>
  <c r="FG181" i="1"/>
  <c r="FI187" i="1"/>
  <c r="FJ184" i="1"/>
  <c r="FJ92" i="1"/>
  <c r="GA5" i="1"/>
  <c r="KQ187" i="1"/>
  <c r="KY138" i="1"/>
  <c r="GB114" i="1"/>
  <c r="FF41" i="1"/>
  <c r="FH157" i="1"/>
  <c r="CP134" i="1"/>
  <c r="KN134" i="1" s="1"/>
  <c r="FE183" i="1"/>
  <c r="KY187" i="1"/>
  <c r="FL180" i="1"/>
  <c r="FK37" i="1"/>
  <c r="FN47" i="1"/>
  <c r="FK107" i="1"/>
  <c r="FG73" i="1"/>
  <c r="KZ162" i="1"/>
  <c r="FK24" i="1"/>
  <c r="KW120" i="1"/>
  <c r="KX150" i="1"/>
  <c r="FL136" i="1"/>
  <c r="KZ157" i="1"/>
  <c r="CJ130" i="1"/>
  <c r="ET154" i="1"/>
  <c r="FH152" i="1"/>
  <c r="FE192" i="1"/>
  <c r="FM137" i="1"/>
  <c r="FE51" i="1"/>
  <c r="FM51" i="1"/>
  <c r="FF45" i="1"/>
  <c r="GD84" i="1"/>
  <c r="FK55" i="1"/>
  <c r="KS42" i="1"/>
  <c r="KL196" i="1"/>
  <c r="FM119" i="1"/>
  <c r="KW40" i="1"/>
  <c r="GA96" i="1"/>
  <c r="KW107" i="1"/>
  <c r="FJ196" i="1"/>
  <c r="KY176" i="1"/>
  <c r="FG173" i="1"/>
  <c r="AT15" i="1"/>
  <c r="FJ115" i="1"/>
  <c r="KW16" i="1"/>
  <c r="FL160" i="1"/>
  <c r="GO174" i="2"/>
  <c r="FV174" i="1" s="1"/>
  <c r="KU95" i="1"/>
  <c r="KR191" i="1"/>
  <c r="FM91" i="1"/>
  <c r="FM85" i="1"/>
  <c r="FL89" i="1"/>
  <c r="FK5" i="1"/>
  <c r="GB152" i="1"/>
  <c r="FJ176" i="1"/>
  <c r="KY149" i="1"/>
  <c r="FH188" i="1"/>
  <c r="FM49" i="1"/>
  <c r="FE129" i="1"/>
  <c r="GA113" i="1"/>
  <c r="FL130" i="1"/>
  <c r="FF96" i="1"/>
  <c r="FE40" i="1"/>
  <c r="FH99" i="1"/>
  <c r="FG86" i="1"/>
  <c r="GO42" i="2"/>
  <c r="FV42" i="1" s="1"/>
  <c r="KW56" i="1"/>
  <c r="KR73" i="1"/>
  <c r="KX36" i="1"/>
  <c r="KZ37" i="1"/>
  <c r="DG15" i="1"/>
  <c r="AW82" i="1"/>
  <c r="KX75" i="1"/>
  <c r="FG42" i="1"/>
  <c r="KY155" i="1"/>
  <c r="GC12" i="1"/>
  <c r="FF37" i="1"/>
  <c r="FG177" i="1"/>
  <c r="FN24" i="1"/>
  <c r="FI24" i="1"/>
  <c r="KS63" i="1"/>
  <c r="GB42" i="1"/>
  <c r="KY121" i="1"/>
  <c r="FF114" i="1"/>
  <c r="FF93" i="1"/>
  <c r="KT184" i="1"/>
  <c r="KW5" i="1"/>
  <c r="KW76" i="1"/>
  <c r="KX9" i="1"/>
  <c r="GN182" i="2"/>
  <c r="FU182" i="1" s="1"/>
  <c r="KX21" i="1"/>
  <c r="FE78" i="1"/>
  <c r="KX63" i="1"/>
  <c r="GB168" i="1"/>
  <c r="KW172" i="1"/>
  <c r="FE188" i="1"/>
  <c r="FK82" i="1"/>
  <c r="KS131" i="1"/>
  <c r="KZ58" i="1"/>
  <c r="GK167" i="1"/>
  <c r="KW72" i="1"/>
  <c r="FM11" i="1"/>
  <c r="BM90" i="1"/>
  <c r="FJ36" i="1"/>
  <c r="KW43" i="1"/>
  <c r="KW133" i="1"/>
  <c r="KX106" i="1"/>
  <c r="FG122" i="1"/>
  <c r="GO38" i="2"/>
  <c r="FV38" i="1" s="1"/>
  <c r="KX53" i="1"/>
  <c r="FN171" i="1"/>
  <c r="KS165" i="1"/>
  <c r="FK63" i="1"/>
  <c r="KY79" i="1"/>
  <c r="KT173" i="1"/>
  <c r="KT162" i="1"/>
  <c r="FG172" i="1"/>
  <c r="FF18" i="1"/>
  <c r="KW79" i="1"/>
  <c r="KW86" i="1"/>
  <c r="CF169" i="1"/>
  <c r="FI49" i="1"/>
  <c r="FJ159" i="1"/>
  <c r="KR104" i="1"/>
  <c r="GD161" i="1"/>
  <c r="FM125" i="1"/>
  <c r="BH169" i="1"/>
  <c r="BA111" i="1"/>
  <c r="AZ169" i="1"/>
  <c r="KY164" i="1"/>
  <c r="KY109" i="1"/>
  <c r="FK184" i="1"/>
  <c r="FE187" i="1"/>
  <c r="FH16" i="1"/>
  <c r="FM41" i="1"/>
  <c r="KW100" i="1"/>
  <c r="FN96" i="1"/>
  <c r="KY129" i="1"/>
  <c r="FJ82" i="1"/>
  <c r="KW140" i="1"/>
  <c r="FK95" i="1"/>
  <c r="FI184" i="1"/>
  <c r="FK152" i="1"/>
  <c r="FL88" i="1"/>
  <c r="FK177" i="1"/>
  <c r="GC50" i="1"/>
  <c r="AW14" i="1"/>
  <c r="GC71" i="1"/>
  <c r="FE152" i="1"/>
  <c r="GD181" i="1"/>
  <c r="GC176" i="1"/>
  <c r="KL138" i="1"/>
  <c r="KL174" i="1"/>
  <c r="BF63" i="1"/>
  <c r="FN190" i="1"/>
  <c r="GC20" i="1"/>
  <c r="GM26" i="2"/>
  <c r="FT26" i="1" s="1"/>
  <c r="FI37" i="1"/>
  <c r="FE61" i="1"/>
  <c r="GB167" i="1"/>
  <c r="FK164" i="1"/>
  <c r="FH55" i="1"/>
  <c r="FL42" i="1"/>
  <c r="GC147" i="1"/>
  <c r="FF12" i="1"/>
  <c r="FM55" i="1"/>
  <c r="FH8" i="1"/>
  <c r="FG180" i="1"/>
  <c r="FI160" i="1"/>
  <c r="FF59" i="1"/>
  <c r="FK166" i="1"/>
  <c r="FE28" i="1"/>
  <c r="KU44" i="1"/>
  <c r="GC10" i="1"/>
  <c r="FK49" i="1"/>
  <c r="FF192" i="1"/>
  <c r="KX80" i="1"/>
  <c r="GO96" i="2"/>
  <c r="FV96" i="1" s="1"/>
  <c r="GC136" i="1"/>
  <c r="KW150" i="1"/>
  <c r="GC24" i="1"/>
  <c r="KW170" i="1"/>
  <c r="KZ178" i="1"/>
  <c r="KL182" i="1"/>
  <c r="FL148" i="1"/>
  <c r="FH77" i="1"/>
  <c r="KY143" i="1"/>
  <c r="KY170" i="1"/>
  <c r="KW154" i="1"/>
  <c r="KW47" i="1"/>
  <c r="KX146" i="1"/>
  <c r="DC36" i="1"/>
  <c r="BL172" i="1"/>
  <c r="KS71" i="1"/>
  <c r="FG81" i="1"/>
  <c r="FK64" i="1"/>
  <c r="KW30" i="1"/>
  <c r="GC182" i="1"/>
  <c r="GB149" i="1"/>
  <c r="KW38" i="1"/>
  <c r="KW32" i="1"/>
  <c r="CW36" i="1"/>
  <c r="AZ23" i="1"/>
  <c r="BN43" i="1"/>
  <c r="KR27" i="1"/>
  <c r="FL83" i="1"/>
  <c r="FM140" i="1"/>
  <c r="FM161" i="1"/>
  <c r="FM145" i="1"/>
  <c r="KW152" i="1"/>
  <c r="FI156" i="1"/>
  <c r="KY166" i="1"/>
  <c r="FG166" i="1"/>
  <c r="FK111" i="1"/>
  <c r="KY53" i="1"/>
  <c r="GC152" i="1"/>
  <c r="BT130" i="1"/>
  <c r="FG102" i="1"/>
  <c r="FF67" i="1"/>
  <c r="FJ123" i="1"/>
  <c r="FJ121" i="1"/>
  <c r="KX7" i="1"/>
  <c r="FH34" i="1"/>
  <c r="GC54" i="1"/>
  <c r="FM83" i="1"/>
  <c r="KX67" i="1"/>
  <c r="FH122" i="1"/>
  <c r="FH129" i="1"/>
  <c r="KX43" i="1"/>
  <c r="FK15" i="1"/>
  <c r="FM31" i="1"/>
  <c r="KY141" i="1"/>
  <c r="KW175" i="1"/>
  <c r="FH184" i="1"/>
  <c r="FF19" i="1"/>
  <c r="ET152" i="1"/>
  <c r="FF165" i="1"/>
  <c r="FH181" i="1"/>
  <c r="FL181" i="1"/>
  <c r="GD36" i="1"/>
  <c r="FZ138" i="1"/>
  <c r="AX169" i="1"/>
  <c r="DF36" i="1"/>
  <c r="CL139" i="1"/>
  <c r="FK13" i="1"/>
  <c r="KW132" i="1"/>
  <c r="KX173" i="1"/>
  <c r="BL102" i="1"/>
  <c r="CR31" i="1"/>
  <c r="BJ63" i="1"/>
  <c r="BQ102" i="1"/>
  <c r="KW147" i="1"/>
  <c r="GD162" i="1"/>
  <c r="FJ122" i="1"/>
  <c r="GA163" i="1"/>
  <c r="KY5" i="1"/>
  <c r="GA34" i="1"/>
  <c r="KW182" i="1"/>
  <c r="FH166" i="1"/>
  <c r="KY9" i="1"/>
  <c r="KY173" i="1"/>
  <c r="GA188" i="1"/>
  <c r="KL181" i="1"/>
  <c r="GD176" i="1"/>
  <c r="FL125" i="1"/>
  <c r="KX130" i="1"/>
  <c r="KS37" i="1"/>
  <c r="FF130" i="1"/>
  <c r="KY71" i="1"/>
  <c r="FG94" i="1"/>
  <c r="FE169" i="1"/>
  <c r="GO69" i="2"/>
  <c r="FV69" i="1" s="1"/>
  <c r="FG100" i="1"/>
  <c r="GC100" i="1"/>
  <c r="FH174" i="1"/>
  <c r="KL111" i="1"/>
  <c r="KZ161" i="1"/>
  <c r="KL68" i="1"/>
  <c r="KL184" i="1"/>
  <c r="CY56" i="1"/>
  <c r="BS172" i="1"/>
  <c r="KT49" i="1"/>
  <c r="GB97" i="1"/>
  <c r="GA100" i="1"/>
  <c r="FG114" i="1"/>
  <c r="FG190" i="1"/>
  <c r="KS96" i="1"/>
  <c r="FE142" i="1"/>
  <c r="KL90" i="1"/>
  <c r="KW127" i="1"/>
  <c r="KT102" i="1"/>
  <c r="FH163" i="1"/>
  <c r="FJ28" i="1"/>
  <c r="KX66" i="1"/>
  <c r="FM172" i="1"/>
  <c r="GC128" i="1"/>
  <c r="FI8" i="1"/>
  <c r="KY118" i="1"/>
  <c r="FL12" i="1"/>
  <c r="KT170" i="1"/>
  <c r="FH192" i="1"/>
  <c r="KY81" i="1"/>
  <c r="FI6" i="1"/>
  <c r="KT8" i="1"/>
  <c r="FH13" i="1"/>
  <c r="KW91" i="1"/>
  <c r="FH10" i="1"/>
  <c r="KS55" i="1"/>
  <c r="FL55" i="1"/>
  <c r="GD180" i="1"/>
  <c r="KS11" i="1"/>
  <c r="FK42" i="1"/>
  <c r="FK58" i="1"/>
  <c r="FG96" i="1"/>
  <c r="KT136" i="1"/>
  <c r="FI47" i="1"/>
  <c r="FL47" i="1"/>
  <c r="GC195" i="1"/>
  <c r="FM24" i="1"/>
  <c r="FL163" i="1"/>
  <c r="GC173" i="1"/>
  <c r="FF170" i="1"/>
  <c r="CI43" i="1"/>
  <c r="KZ49" i="1"/>
  <c r="GD100" i="1"/>
  <c r="GD102" i="1"/>
  <c r="GD134" i="1"/>
  <c r="FL152" i="1"/>
  <c r="ET176" i="1"/>
  <c r="FK104" i="1"/>
  <c r="GD177" i="1"/>
  <c r="FH177" i="1"/>
  <c r="FH24" i="1"/>
  <c r="FE24" i="1"/>
  <c r="KU189" i="1"/>
  <c r="FE189" i="1"/>
  <c r="FK48" i="1"/>
  <c r="KL137" i="1"/>
  <c r="FG108" i="1"/>
  <c r="FK105" i="1"/>
  <c r="KU134" i="1"/>
  <c r="FN156" i="1"/>
  <c r="FL176" i="1"/>
  <c r="FN192" i="1"/>
  <c r="DF63" i="1"/>
  <c r="BM38" i="1"/>
  <c r="FM179" i="1"/>
  <c r="FK117" i="1"/>
  <c r="FK128" i="1"/>
  <c r="KT12" i="1"/>
  <c r="KW26" i="1"/>
  <c r="KW50" i="1"/>
  <c r="KL154" i="1"/>
  <c r="GB99" i="1"/>
  <c r="FI102" i="1"/>
  <c r="FM38" i="1"/>
  <c r="FH93" i="1"/>
  <c r="KX17" i="1"/>
  <c r="FE14" i="1"/>
  <c r="FI51" i="1"/>
  <c r="FG192" i="1"/>
  <c r="GB118" i="1"/>
  <c r="GB192" i="1"/>
  <c r="FH9" i="1"/>
  <c r="KS59" i="1"/>
  <c r="FH141" i="1"/>
  <c r="FF182" i="1"/>
  <c r="CY20" i="1"/>
  <c r="KL190" i="1"/>
  <c r="BO9" i="1"/>
  <c r="KT175" i="1"/>
  <c r="FL144" i="1"/>
  <c r="ET144" i="1"/>
  <c r="KY34" i="1"/>
  <c r="BE109" i="1"/>
  <c r="KT16" i="1"/>
  <c r="FJ164" i="1"/>
  <c r="GA182" i="1"/>
  <c r="FH144" i="1"/>
  <c r="FF111" i="1"/>
  <c r="GC102" i="1"/>
  <c r="GB171" i="1"/>
  <c r="FF181" i="1"/>
  <c r="KW142" i="1"/>
  <c r="FM166" i="1"/>
  <c r="KX136" i="1"/>
  <c r="GD128" i="1"/>
  <c r="GA20" i="1"/>
  <c r="FI96" i="1"/>
  <c r="KU136" i="1"/>
  <c r="FM171" i="1"/>
  <c r="KS188" i="1"/>
  <c r="FJ134" i="1"/>
  <c r="GA144" i="1"/>
  <c r="GD26" i="1"/>
  <c r="FF100" i="1"/>
  <c r="FJ39" i="1"/>
  <c r="FM108" i="1"/>
  <c r="FJ6" i="1"/>
  <c r="KS89" i="1"/>
  <c r="KY27" i="1"/>
  <c r="GC97" i="1"/>
  <c r="FE161" i="1"/>
  <c r="FE173" i="1"/>
  <c r="KY6" i="1"/>
  <c r="KW99" i="1"/>
  <c r="KU47" i="1"/>
  <c r="KZ163" i="1"/>
  <c r="KL24" i="1"/>
  <c r="FF47" i="1"/>
  <c r="FN31" i="1"/>
  <c r="FJ142" i="1"/>
  <c r="GB26" i="1"/>
  <c r="KP100" i="1"/>
  <c r="FJ182" i="1"/>
  <c r="KX19" i="1"/>
  <c r="FH182" i="1"/>
  <c r="KW83" i="1"/>
  <c r="KT189" i="1"/>
  <c r="FN112" i="1"/>
  <c r="KT42" i="1"/>
  <c r="FF162" i="1"/>
  <c r="KU152" i="1"/>
  <c r="KW37" i="1"/>
  <c r="KY50" i="1"/>
  <c r="KX88" i="1"/>
  <c r="KL186" i="1"/>
  <c r="FN134" i="1"/>
  <c r="KK14" i="1"/>
  <c r="FJ26" i="1"/>
  <c r="FE160" i="1"/>
  <c r="KU173" i="1"/>
  <c r="KR182" i="1"/>
  <c r="KS123" i="1"/>
  <c r="GC25" i="1"/>
  <c r="GD34" i="1"/>
  <c r="KW134" i="1"/>
  <c r="KW115" i="1"/>
  <c r="CI9" i="1"/>
  <c r="FH63" i="1"/>
  <c r="KY85" i="1"/>
  <c r="KX168" i="1"/>
  <c r="FH145" i="1"/>
  <c r="FK148" i="1"/>
  <c r="KU187" i="1"/>
  <c r="FL187" i="1"/>
  <c r="KW19" i="1"/>
  <c r="FF65" i="1"/>
  <c r="FE181" i="1"/>
  <c r="GC131" i="1"/>
  <c r="FM176" i="1"/>
  <c r="FG142" i="1"/>
  <c r="AY15" i="1"/>
  <c r="KL185" i="1"/>
  <c r="KL114" i="1"/>
  <c r="BS23" i="1"/>
  <c r="KL193" i="1"/>
  <c r="BM40" i="1"/>
  <c r="KS65" i="1"/>
  <c r="KP16" i="1"/>
  <c r="KX35" i="1"/>
  <c r="KU144" i="1"/>
  <c r="FG140" i="1"/>
  <c r="FK134" i="1"/>
  <c r="ET169" i="1"/>
  <c r="KX121" i="1"/>
  <c r="KY150" i="1"/>
  <c r="GA172" i="1"/>
  <c r="FJ105" i="1"/>
  <c r="FE180" i="1"/>
  <c r="KS139" i="1"/>
  <c r="KW194" i="1"/>
  <c r="GB162" i="1"/>
  <c r="FE156" i="1"/>
  <c r="GB45" i="1"/>
  <c r="KW61" i="1"/>
  <c r="KR152" i="1"/>
  <c r="KK18" i="1"/>
  <c r="GB27" i="1"/>
  <c r="KY103" i="1"/>
  <c r="FE43" i="1"/>
  <c r="FL104" i="1"/>
  <c r="KW148" i="1"/>
  <c r="FK188" i="1"/>
  <c r="FK33" i="1"/>
  <c r="FE122" i="1"/>
  <c r="FL122" i="1"/>
  <c r="KW84" i="1"/>
  <c r="KY24" i="1"/>
  <c r="KL119" i="1"/>
  <c r="KL159" i="1"/>
  <c r="KL132" i="1"/>
  <c r="BE23" i="1"/>
  <c r="CU82" i="1"/>
  <c r="AU51" i="1"/>
  <c r="KU89" i="1"/>
  <c r="KY113" i="1"/>
  <c r="FF102" i="1"/>
  <c r="FJ66" i="1"/>
  <c r="FJ162" i="1"/>
  <c r="KX196" i="1"/>
  <c r="FG175" i="1"/>
  <c r="KT148" i="1"/>
  <c r="FF134" i="1"/>
  <c r="GD152" i="1"/>
  <c r="KY181" i="1"/>
  <c r="FL156" i="1"/>
  <c r="KW176" i="1"/>
  <c r="FN166" i="1"/>
  <c r="KX68" i="1"/>
  <c r="FN34" i="1"/>
  <c r="KW8" i="1"/>
  <c r="KX52" i="1"/>
  <c r="FF89" i="1"/>
  <c r="GB36" i="1"/>
  <c r="KX163" i="1"/>
  <c r="FE185" i="1"/>
  <c r="CG180" i="1"/>
  <c r="CR14" i="1"/>
  <c r="KZ19" i="1"/>
  <c r="CJ163" i="1"/>
  <c r="AX163" i="1"/>
  <c r="CJ38" i="1"/>
  <c r="AX38" i="1"/>
  <c r="CU102" i="1"/>
  <c r="BI102" i="1"/>
  <c r="CV172" i="1"/>
  <c r="BJ172" i="1"/>
  <c r="FJ78" i="1"/>
  <c r="FM33" i="1"/>
  <c r="FE88" i="1"/>
  <c r="DC31" i="1"/>
  <c r="GC163" i="1"/>
  <c r="FM163" i="1"/>
  <c r="FK25" i="1"/>
  <c r="FJ139" i="1"/>
  <c r="GJ122" i="1"/>
  <c r="GB148" i="1"/>
  <c r="KR28" i="1"/>
  <c r="CO63" i="1"/>
  <c r="KP130" i="1"/>
  <c r="FI130" i="1"/>
  <c r="KQ10" i="1"/>
  <c r="GB10" i="1"/>
  <c r="KR12" i="1"/>
  <c r="GA12" i="1"/>
  <c r="FL45" i="1"/>
  <c r="GK53" i="1"/>
  <c r="FJ53" i="1"/>
  <c r="GA53" i="1"/>
  <c r="KR53" i="1"/>
  <c r="FK162" i="1"/>
  <c r="FN162" i="1"/>
  <c r="KQ184" i="1"/>
  <c r="GB184" i="1"/>
  <c r="FG184" i="1"/>
  <c r="KR133" i="1"/>
  <c r="GA133" i="1"/>
  <c r="KT40" i="1"/>
  <c r="KQ179" i="1"/>
  <c r="FG179" i="1"/>
  <c r="FE196" i="1"/>
  <c r="KX87" i="1"/>
  <c r="GK190" i="1"/>
  <c r="FJ190" i="1"/>
  <c r="KS148" i="1"/>
  <c r="GI185" i="1"/>
  <c r="GN185" i="2"/>
  <c r="FU185" i="1" s="1"/>
  <c r="GC69" i="1"/>
  <c r="KU69" i="1"/>
  <c r="FM160" i="1"/>
  <c r="KU160" i="1"/>
  <c r="KQ136" i="1"/>
  <c r="FG136" i="1"/>
  <c r="KQ129" i="1"/>
  <c r="FI129" i="1"/>
  <c r="FG129" i="1"/>
  <c r="GB129" i="1"/>
  <c r="GA98" i="1"/>
  <c r="KR98" i="1"/>
  <c r="GK128" i="1"/>
  <c r="FJ128" i="1"/>
  <c r="GJ150" i="1"/>
  <c r="FE150" i="1"/>
  <c r="GJ27" i="1"/>
  <c r="FE27" i="1"/>
  <c r="KP150" i="1"/>
  <c r="GB150" i="1"/>
  <c r="GK173" i="1"/>
  <c r="FJ173" i="1"/>
  <c r="FK182" i="1"/>
  <c r="GD182" i="1"/>
  <c r="KR32" i="1"/>
  <c r="GC32" i="1"/>
  <c r="GA32" i="1"/>
  <c r="GC75" i="1"/>
  <c r="KU75" i="1"/>
  <c r="KY161" i="1"/>
  <c r="FL14" i="1"/>
  <c r="KS173" i="1"/>
  <c r="GC139" i="1"/>
  <c r="FM12" i="1"/>
  <c r="FK92" i="1"/>
  <c r="FK41" i="1"/>
  <c r="KZ154" i="1"/>
  <c r="FH133" i="1"/>
  <c r="FM81" i="1"/>
  <c r="FM169" i="1"/>
  <c r="KY110" i="1"/>
  <c r="FH102" i="1"/>
  <c r="FK85" i="1"/>
  <c r="KW80" i="1"/>
  <c r="KZ173" i="1"/>
  <c r="GO129" i="2"/>
  <c r="FV129" i="1" s="1"/>
  <c r="GC113" i="1"/>
  <c r="FE195" i="1"/>
  <c r="FN11" i="1"/>
  <c r="FF109" i="1"/>
  <c r="KR71" i="1"/>
  <c r="GA152" i="1"/>
  <c r="FJ149" i="1"/>
  <c r="KY98" i="1"/>
  <c r="FM148" i="1"/>
  <c r="KU67" i="1"/>
  <c r="FM123" i="1"/>
  <c r="KX114" i="1"/>
  <c r="FH139" i="1"/>
  <c r="FM196" i="1"/>
  <c r="FM104" i="1"/>
  <c r="KU36" i="1"/>
  <c r="FJ70" i="1"/>
  <c r="KW21" i="1"/>
  <c r="FE166" i="1"/>
  <c r="FG167" i="1"/>
  <c r="KY160" i="1"/>
  <c r="FF119" i="1"/>
  <c r="KY195" i="1"/>
  <c r="KW77" i="1"/>
  <c r="KY89" i="1"/>
  <c r="KY7" i="1"/>
  <c r="KZ42" i="1"/>
  <c r="KZ186" i="1"/>
  <c r="CV130" i="1"/>
  <c r="FE82" i="1"/>
  <c r="KX140" i="1"/>
  <c r="FL27" i="1"/>
  <c r="FJ118" i="1"/>
  <c r="KU148" i="1"/>
  <c r="FL43" i="1"/>
  <c r="FK67" i="1"/>
  <c r="FM184" i="1"/>
  <c r="FK19" i="1"/>
  <c r="FE165" i="1"/>
  <c r="KU181" i="1"/>
  <c r="GC159" i="1"/>
  <c r="KX153" i="1"/>
  <c r="KS153" i="1"/>
  <c r="FK191" i="1"/>
  <c r="FM39" i="1"/>
  <c r="FL177" i="1"/>
  <c r="KY42" i="1"/>
  <c r="BP38" i="1"/>
  <c r="GD141" i="1"/>
  <c r="FJ47" i="1"/>
  <c r="FE153" i="1"/>
  <c r="GB16" i="1"/>
  <c r="FJ175" i="1"/>
  <c r="FE191" i="1"/>
  <c r="FI67" i="1"/>
  <c r="ET68" i="1"/>
  <c r="FM127" i="1"/>
  <c r="FF144" i="1"/>
  <c r="KY54" i="1"/>
  <c r="KW190" i="1"/>
  <c r="KY128" i="1"/>
  <c r="KW44" i="1"/>
  <c r="KY25" i="1"/>
  <c r="GD76" i="1"/>
  <c r="FN160" i="1"/>
  <c r="FG82" i="1"/>
  <c r="FM141" i="1"/>
  <c r="FK141" i="1"/>
  <c r="KY152" i="1"/>
  <c r="FG159" i="1"/>
  <c r="KU191" i="1"/>
  <c r="KX159" i="1"/>
  <c r="KX149" i="1"/>
  <c r="FJ13" i="1"/>
  <c r="BI40" i="1"/>
  <c r="BU36" i="1"/>
  <c r="KZ15" i="1"/>
  <c r="BN15" i="1"/>
  <c r="FM75" i="1"/>
  <c r="KZ155" i="1"/>
  <c r="KZ35" i="1"/>
  <c r="DD6" i="1"/>
  <c r="AW53" i="1"/>
  <c r="KZ175" i="1"/>
  <c r="CF22" i="1"/>
  <c r="BP138" i="1"/>
  <c r="KW7" i="1"/>
  <c r="FI161" i="1"/>
  <c r="FF149" i="1"/>
  <c r="KX128" i="1"/>
  <c r="FH103" i="1"/>
  <c r="KT73" i="1"/>
  <c r="GD32" i="1"/>
  <c r="KS136" i="1"/>
  <c r="FM143" i="1"/>
  <c r="FN188" i="1"/>
  <c r="FJ24" i="1"/>
  <c r="GD85" i="1"/>
  <c r="KY97" i="1"/>
  <c r="FH89" i="1"/>
  <c r="FL96" i="1"/>
  <c r="FE47" i="1"/>
  <c r="FF42" i="1"/>
  <c r="KW189" i="1"/>
  <c r="KW89" i="1"/>
  <c r="KZ69" i="1"/>
  <c r="KL122" i="1"/>
  <c r="GC96" i="1"/>
  <c r="KZ44" i="1"/>
  <c r="GC7" i="1"/>
  <c r="GB76" i="1"/>
  <c r="FG76" i="1"/>
  <c r="CG32" i="1"/>
  <c r="AU32" i="1"/>
  <c r="FI173" i="1"/>
  <c r="KW111" i="1"/>
  <c r="KW73" i="1"/>
  <c r="KY189" i="1"/>
  <c r="KU50" i="1"/>
  <c r="KW173" i="1"/>
  <c r="FH173" i="1"/>
  <c r="KL118" i="1"/>
  <c r="CP23" i="1"/>
  <c r="KN23" i="1" s="1"/>
  <c r="CQ43" i="1"/>
  <c r="BE43" i="1"/>
  <c r="CS43" i="1"/>
  <c r="BG43" i="1"/>
  <c r="CS75" i="1"/>
  <c r="BG75" i="1"/>
  <c r="FJ180" i="1"/>
  <c r="KQ118" i="1"/>
  <c r="FG118" i="1"/>
  <c r="FL134" i="1"/>
  <c r="KX96" i="1"/>
  <c r="KS167" i="1"/>
  <c r="FK167" i="1"/>
  <c r="KZ20" i="1"/>
  <c r="KZ97" i="1"/>
  <c r="KZ28" i="1"/>
  <c r="KZ64" i="1"/>
  <c r="CO36" i="1"/>
  <c r="BC36" i="1"/>
  <c r="CI178" i="1"/>
  <c r="AW178" i="1"/>
  <c r="GC27" i="1"/>
  <c r="KR103" i="1"/>
  <c r="FN49" i="1"/>
  <c r="FK160" i="1"/>
  <c r="KS130" i="1"/>
  <c r="KW155" i="1"/>
  <c r="KQ148" i="1"/>
  <c r="FG148" i="1"/>
  <c r="CP31" i="1"/>
  <c r="KN31" i="1" s="1"/>
  <c r="BD31" i="1"/>
  <c r="KM31" i="1" s="1"/>
  <c r="FF46" i="1"/>
  <c r="FE59" i="1"/>
  <c r="FL77" i="1"/>
  <c r="KX174" i="1"/>
  <c r="FF140" i="1"/>
  <c r="KR81" i="1"/>
  <c r="GA81" i="1"/>
  <c r="KZ27" i="1"/>
  <c r="CO56" i="1"/>
  <c r="BC56" i="1"/>
  <c r="FJ125" i="1"/>
  <c r="FM139" i="1"/>
  <c r="FN44" i="1"/>
  <c r="FF148" i="1"/>
  <c r="FI148" i="1"/>
  <c r="KT75" i="1"/>
  <c r="GA164" i="1"/>
  <c r="KP153" i="1"/>
  <c r="FN173" i="1"/>
  <c r="FK91" i="1"/>
  <c r="GA105" i="1"/>
  <c r="GD184" i="1"/>
  <c r="FE120" i="1"/>
  <c r="FH65" i="1"/>
  <c r="KX113" i="1"/>
  <c r="FI181" i="1"/>
  <c r="FI131" i="1"/>
  <c r="GB176" i="1"/>
  <c r="KT176" i="1"/>
  <c r="FH191" i="1"/>
  <c r="FG191" i="1"/>
  <c r="KT182" i="1"/>
  <c r="FH25" i="1"/>
  <c r="GA23" i="1"/>
  <c r="KR23" i="1"/>
  <c r="KR85" i="1"/>
  <c r="GA85" i="1"/>
  <c r="GJ179" i="1"/>
  <c r="FE179" i="1"/>
  <c r="KZ107" i="1"/>
  <c r="CQ32" i="1"/>
  <c r="FZ10" i="1"/>
  <c r="KK10" i="1"/>
  <c r="CF31" i="1"/>
  <c r="CU32" i="1"/>
  <c r="BI32" i="1"/>
  <c r="DG22" i="1"/>
  <c r="BU22" i="1"/>
  <c r="CV75" i="1"/>
  <c r="BJ75" i="1"/>
  <c r="KY46" i="1"/>
  <c r="GN111" i="2"/>
  <c r="FU111" i="1" s="1"/>
  <c r="FE38" i="1"/>
  <c r="GC63" i="1"/>
  <c r="KX110" i="1"/>
  <c r="FK51" i="1"/>
  <c r="FG188" i="1"/>
  <c r="KW119" i="1"/>
  <c r="KS26" i="1"/>
  <c r="FK26" i="1"/>
  <c r="KW136" i="1"/>
  <c r="KY174" i="1"/>
  <c r="KW63" i="1"/>
  <c r="DB14" i="1"/>
  <c r="KS49" i="1"/>
  <c r="KY21" i="1"/>
  <c r="FN132" i="1"/>
  <c r="FL73" i="1"/>
  <c r="KX190" i="1"/>
  <c r="FJ112" i="1"/>
  <c r="FG186" i="1"/>
  <c r="KX147" i="1"/>
  <c r="KW74" i="1"/>
  <c r="KW123" i="1"/>
  <c r="FL172" i="1"/>
  <c r="KW128" i="1"/>
  <c r="GC146" i="1"/>
  <c r="FF188" i="1"/>
  <c r="FJ100" i="1"/>
  <c r="GD192" i="1"/>
  <c r="KY41" i="1"/>
  <c r="KW59" i="1"/>
  <c r="KY22" i="1"/>
  <c r="KY145" i="1"/>
  <c r="KX145" i="1"/>
  <c r="KX181" i="1"/>
  <c r="KW131" i="1"/>
  <c r="KW191" i="1"/>
  <c r="KY142" i="1"/>
  <c r="KX111" i="1"/>
  <c r="FG10" i="1"/>
  <c r="KW55" i="1"/>
  <c r="KW49" i="1"/>
  <c r="FK115" i="1"/>
  <c r="GC192" i="1"/>
  <c r="KY52" i="1"/>
  <c r="KX58" i="1"/>
  <c r="KW129" i="1"/>
  <c r="KW12" i="1"/>
  <c r="GC189" i="1"/>
  <c r="FG36" i="1"/>
  <c r="KY193" i="1"/>
  <c r="KZ196" i="1"/>
  <c r="KZ46" i="1"/>
  <c r="KW54" i="1"/>
  <c r="KW108" i="1"/>
  <c r="FL164" i="1"/>
  <c r="KY190" i="1"/>
  <c r="KW196" i="1"/>
  <c r="FE13" i="1"/>
  <c r="KW95" i="1"/>
  <c r="FF103" i="1"/>
  <c r="FI11" i="1"/>
  <c r="KW192" i="1"/>
  <c r="KX73" i="1"/>
  <c r="KW20" i="1"/>
  <c r="FK102" i="1"/>
  <c r="FE136" i="1"/>
  <c r="FM9" i="1"/>
  <c r="FJ104" i="1"/>
  <c r="FH81" i="1"/>
  <c r="KX162" i="1"/>
  <c r="FE162" i="1"/>
  <c r="KX158" i="1"/>
  <c r="KY117" i="1"/>
  <c r="KX16" i="1"/>
  <c r="KW165" i="1"/>
  <c r="KW159" i="1"/>
  <c r="KY131" i="1"/>
  <c r="FH111" i="1"/>
  <c r="FH185" i="1"/>
  <c r="FM10" i="1"/>
  <c r="KW143" i="1"/>
  <c r="KY100" i="1"/>
  <c r="FN129" i="1"/>
  <c r="FL107" i="1"/>
  <c r="KX107" i="1"/>
  <c r="KU24" i="1"/>
  <c r="FL24" i="1"/>
  <c r="GO24" i="2"/>
  <c r="FV24" i="1" s="1"/>
  <c r="KW36" i="1"/>
  <c r="KZ169" i="1"/>
  <c r="KZ78" i="1"/>
  <c r="FF63" i="1"/>
  <c r="KL113" i="1"/>
  <c r="FL36" i="1"/>
  <c r="KL6" i="1"/>
  <c r="KL42" i="1"/>
  <c r="KW31" i="1"/>
  <c r="FK60" i="1"/>
  <c r="FL65" i="1"/>
  <c r="KX94" i="1"/>
  <c r="KW174" i="1"/>
  <c r="KW178" i="1"/>
  <c r="KX169" i="1"/>
  <c r="KT128" i="1"/>
  <c r="FM13" i="1"/>
  <c r="FI170" i="1"/>
  <c r="FM97" i="1"/>
  <c r="KX126" i="1"/>
  <c r="KW34" i="1"/>
  <c r="KY127" i="1"/>
  <c r="KY162" i="1"/>
  <c r="KW158" i="1"/>
  <c r="KY48" i="1"/>
  <c r="FK35" i="1"/>
  <c r="KX142" i="1"/>
  <c r="FH142" i="1"/>
  <c r="KX188" i="1"/>
  <c r="KX82" i="1"/>
  <c r="KY26" i="1"/>
  <c r="KW167" i="1"/>
  <c r="FI177" i="1"/>
  <c r="FK170" i="1"/>
  <c r="FK12" i="1"/>
  <c r="GD80" i="1"/>
  <c r="GC107" i="1"/>
  <c r="KY107" i="1"/>
  <c r="FM77" i="1"/>
  <c r="FH50" i="1"/>
  <c r="FJ137" i="1"/>
  <c r="FG68" i="1"/>
  <c r="KT111" i="1"/>
  <c r="KZ195" i="1"/>
  <c r="KL19" i="1"/>
  <c r="KZ38" i="1"/>
  <c r="KL160" i="1"/>
  <c r="KL176" i="1"/>
  <c r="KZ182" i="1"/>
  <c r="KZ82" i="1"/>
  <c r="KZ41" i="1"/>
  <c r="FK30" i="1"/>
  <c r="KW18" i="1"/>
  <c r="FI83" i="1"/>
  <c r="KS187" i="1"/>
  <c r="FK126" i="1"/>
  <c r="KU150" i="1"/>
  <c r="KY93" i="1"/>
  <c r="KX112" i="1"/>
  <c r="FF186" i="1"/>
  <c r="KY158" i="1"/>
  <c r="FF190" i="1"/>
  <c r="KX172" i="1"/>
  <c r="KW110" i="1"/>
  <c r="KX125" i="1"/>
  <c r="FK88" i="1"/>
  <c r="FF17" i="1"/>
  <c r="FJ49" i="1"/>
  <c r="GD167" i="1"/>
  <c r="FK52" i="1"/>
  <c r="KU100" i="1"/>
  <c r="KX129" i="1"/>
  <c r="KW25" i="1"/>
  <c r="KY32" i="1"/>
  <c r="FM102" i="1"/>
  <c r="KW104" i="1"/>
  <c r="KW15" i="1"/>
  <c r="GC130" i="1"/>
  <c r="KW141" i="1"/>
  <c r="FH161" i="1"/>
  <c r="KT190" i="1"/>
  <c r="GD78" i="1"/>
  <c r="GD148" i="1"/>
  <c r="FK65" i="1"/>
  <c r="GB165" i="1"/>
  <c r="KT181" i="1"/>
  <c r="FI182" i="1"/>
  <c r="KX166" i="1"/>
  <c r="KY99" i="1"/>
  <c r="KW22" i="1"/>
  <c r="KX12" i="1"/>
  <c r="KX122" i="1"/>
  <c r="FK62" i="1"/>
  <c r="KX42" i="1"/>
  <c r="KZ180" i="1"/>
  <c r="KZ81" i="1"/>
  <c r="KZ194" i="1"/>
  <c r="KZ60" i="1"/>
  <c r="FF85" i="1"/>
  <c r="KU175" i="1"/>
  <c r="GC175" i="1"/>
  <c r="FN30" i="1"/>
  <c r="GC181" i="1"/>
  <c r="FK156" i="1"/>
  <c r="FI166" i="1"/>
  <c r="CT130" i="1"/>
  <c r="BH130" i="1"/>
  <c r="DG63" i="1"/>
  <c r="BU63" i="1"/>
  <c r="DC9" i="1"/>
  <c r="BQ9" i="1"/>
  <c r="GD130" i="1"/>
  <c r="FE149" i="1"/>
  <c r="KS85" i="1"/>
  <c r="KL123" i="1"/>
  <c r="KX54" i="1"/>
  <c r="KR132" i="1"/>
  <c r="FE44" i="1"/>
  <c r="FE34" i="1"/>
  <c r="GB12" i="1"/>
  <c r="FN21" i="1"/>
  <c r="FH175" i="1"/>
  <c r="GC29" i="1"/>
  <c r="FF153" i="1"/>
  <c r="KP85" i="1"/>
  <c r="FL111" i="1"/>
  <c r="KX57" i="1"/>
  <c r="KU147" i="1"/>
  <c r="KW160" i="1"/>
  <c r="FM20" i="1"/>
  <c r="KW53" i="1"/>
  <c r="FK93" i="1"/>
  <c r="GC30" i="1"/>
  <c r="KU30" i="1"/>
  <c r="KP156" i="1"/>
  <c r="FF156" i="1"/>
  <c r="CO23" i="1"/>
  <c r="KL18" i="1"/>
  <c r="AW40" i="1"/>
  <c r="DC15" i="1"/>
  <c r="BQ15" i="1"/>
  <c r="CS102" i="1"/>
  <c r="BG102" i="1"/>
  <c r="CX138" i="1"/>
  <c r="BL138" i="1"/>
  <c r="CI130" i="1"/>
  <c r="AW130" i="1"/>
  <c r="CJ32" i="1"/>
  <c r="AX32" i="1"/>
  <c r="FF164" i="1"/>
  <c r="FH179" i="1"/>
  <c r="GC55" i="1"/>
  <c r="FG158" i="1"/>
  <c r="GC149" i="1"/>
  <c r="KT43" i="1"/>
  <c r="FE41" i="1"/>
  <c r="KU146" i="1"/>
  <c r="GD12" i="1"/>
  <c r="FF39" i="1"/>
  <c r="FE85" i="1"/>
  <c r="GJ181" i="1"/>
  <c r="GB39" i="1"/>
  <c r="FN12" i="1"/>
  <c r="FM107" i="1"/>
  <c r="KU54" i="1"/>
  <c r="FJ114" i="1"/>
  <c r="GC132" i="1"/>
  <c r="GC126" i="1"/>
  <c r="GA148" i="1"/>
  <c r="GJ42" i="1"/>
  <c r="FE42" i="1"/>
  <c r="FH104" i="1"/>
  <c r="FF5" i="1"/>
  <c r="GB30" i="1"/>
  <c r="GD165" i="1"/>
  <c r="FH159" i="1"/>
  <c r="KX131" i="1"/>
  <c r="KT166" i="1"/>
  <c r="FE182" i="1"/>
  <c r="FH71" i="1"/>
  <c r="GO35" i="2"/>
  <c r="FV35" i="1" s="1"/>
  <c r="KY18" i="1"/>
  <c r="GA29" i="1"/>
  <c r="KX144" i="1"/>
  <c r="KX98" i="1"/>
  <c r="FN186" i="1"/>
  <c r="KQ89" i="1"/>
  <c r="KT89" i="1"/>
  <c r="KW70" i="1"/>
  <c r="KR130" i="1"/>
  <c r="FH130" i="1"/>
  <c r="KU145" i="1"/>
  <c r="KU165" i="1"/>
  <c r="GC165" i="1"/>
  <c r="FJ150" i="1"/>
  <c r="FJ42" i="1"/>
  <c r="KU71" i="1"/>
  <c r="KL171" i="1"/>
  <c r="FJ171" i="1"/>
  <c r="GO7" i="2"/>
  <c r="FV7" i="1" s="1"/>
  <c r="KS126" i="1"/>
  <c r="KL167" i="1"/>
  <c r="KX99" i="1"/>
  <c r="GA166" i="1"/>
  <c r="FF150" i="1"/>
  <c r="KQ171" i="1"/>
  <c r="KT93" i="1"/>
  <c r="FN191" i="1"/>
  <c r="FL109" i="1"/>
  <c r="KY140" i="1"/>
  <c r="FJ156" i="1"/>
  <c r="KW138" i="1"/>
  <c r="GC47" i="1"/>
  <c r="GB102" i="1"/>
  <c r="FJ85" i="1"/>
  <c r="FE102" i="1"/>
  <c r="GD104" i="1"/>
  <c r="FH29" i="1"/>
  <c r="KL134" i="1"/>
  <c r="GO107" i="2"/>
  <c r="FV107" i="1" s="1"/>
  <c r="FJ135" i="1"/>
  <c r="GO85" i="2"/>
  <c r="FV85" i="1" s="1"/>
  <c r="GD166" i="1"/>
  <c r="FM146" i="1"/>
  <c r="FN36" i="1"/>
  <c r="FG146" i="1"/>
  <c r="FK6" i="1"/>
  <c r="GB20" i="1"/>
  <c r="KU53" i="1"/>
  <c r="FM105" i="1"/>
  <c r="FI152" i="1"/>
  <c r="KW156" i="1"/>
  <c r="KY69" i="1"/>
  <c r="FN17" i="1"/>
  <c r="DF141" i="1"/>
  <c r="BS43" i="1"/>
  <c r="KS39" i="1"/>
  <c r="FI176" i="1"/>
  <c r="GB196" i="1"/>
  <c r="KL178" i="1"/>
  <c r="KS141" i="1"/>
  <c r="FH156" i="1"/>
  <c r="KQ166" i="1"/>
  <c r="KL151" i="1"/>
  <c r="FI36" i="1"/>
  <c r="KT125" i="1"/>
  <c r="FJ94" i="1"/>
  <c r="FE126" i="1"/>
  <c r="KR79" i="1"/>
  <c r="KR156" i="1"/>
  <c r="FN187" i="1"/>
  <c r="KX61" i="1"/>
  <c r="FI165" i="1"/>
  <c r="KS150" i="1"/>
  <c r="FH97" i="1"/>
  <c r="FE73" i="1"/>
  <c r="FF97" i="1"/>
  <c r="KY44" i="1"/>
  <c r="KY33" i="1"/>
  <c r="HV122" i="2"/>
  <c r="KW122" i="1" s="1"/>
  <c r="GM122" i="2"/>
  <c r="FT122" i="1" s="1"/>
  <c r="GK192" i="1"/>
  <c r="FJ192" i="1"/>
  <c r="KX6" i="1"/>
  <c r="FM122" i="1"/>
  <c r="GD17" i="1"/>
  <c r="FH41" i="1"/>
  <c r="KX49" i="1"/>
  <c r="KS160" i="1"/>
  <c r="FM52" i="1"/>
  <c r="FM42" i="1"/>
  <c r="FE96" i="1"/>
  <c r="FL129" i="1"/>
  <c r="GB47" i="1"/>
  <c r="KL15" i="1"/>
  <c r="KL23" i="1"/>
  <c r="KL59" i="1"/>
  <c r="KL67" i="1"/>
  <c r="KL75" i="1"/>
  <c r="KL131" i="1"/>
  <c r="KL135" i="1"/>
  <c r="KL139" i="1"/>
  <c r="KL195" i="1"/>
  <c r="KZ83" i="1"/>
  <c r="KU96" i="1"/>
  <c r="FJ88" i="1"/>
  <c r="FH27" i="1"/>
  <c r="GC185" i="1"/>
  <c r="FI10" i="1"/>
  <c r="FI12" i="1"/>
  <c r="FI122" i="1"/>
  <c r="FH170" i="1"/>
  <c r="FM170" i="1"/>
  <c r="KY17" i="1"/>
  <c r="KY154" i="1"/>
  <c r="KY177" i="1"/>
  <c r="KX24" i="1"/>
  <c r="KZ13" i="1"/>
  <c r="KZ134" i="1"/>
  <c r="FM173" i="1"/>
  <c r="KX28" i="1"/>
  <c r="FG55" i="1"/>
  <c r="KX84" i="1"/>
  <c r="KX192" i="1"/>
  <c r="KZ68" i="1"/>
  <c r="FN86" i="1"/>
  <c r="KW116" i="1"/>
  <c r="FJ22" i="1"/>
  <c r="FK23" i="1"/>
  <c r="FH113" i="1"/>
  <c r="FI178" i="1"/>
  <c r="KU93" i="1"/>
  <c r="KU157" i="1"/>
  <c r="GC120" i="1"/>
  <c r="KT178" i="1"/>
  <c r="FK183" i="1"/>
  <c r="FH147" i="1"/>
  <c r="FL85" i="1"/>
  <c r="KY135" i="1"/>
  <c r="KY106" i="1"/>
  <c r="KX100" i="1"/>
  <c r="GO89" i="2"/>
  <c r="FV89" i="1" s="1"/>
  <c r="GB51" i="1"/>
  <c r="KT69" i="1"/>
  <c r="KT112" i="1"/>
  <c r="FH53" i="1"/>
  <c r="KY30" i="1"/>
  <c r="FF44" i="1"/>
  <c r="GC99" i="1"/>
  <c r="KS12" i="1"/>
  <c r="FN55" i="1"/>
  <c r="KT55" i="1"/>
  <c r="FM69" i="1"/>
  <c r="KU195" i="1"/>
  <c r="FH42" i="1"/>
  <c r="KZ109" i="1"/>
  <c r="KZ65" i="1"/>
  <c r="KZ139" i="1"/>
  <c r="KZ176" i="1"/>
  <c r="KZ16" i="1"/>
  <c r="KZ120" i="1"/>
  <c r="KZ145" i="1"/>
  <c r="KZ12" i="1"/>
  <c r="KZ26" i="1"/>
  <c r="KZ102" i="1"/>
  <c r="KK6" i="1"/>
  <c r="KL126" i="1"/>
  <c r="KL142" i="1"/>
  <c r="KX90" i="1"/>
  <c r="KS6" i="1"/>
  <c r="KW45" i="1"/>
  <c r="KY167" i="1"/>
  <c r="FN177" i="1"/>
  <c r="KW177" i="1"/>
  <c r="FK34" i="1"/>
  <c r="KZ8" i="1"/>
  <c r="KU163" i="1"/>
  <c r="KZ67" i="1"/>
  <c r="FJ83" i="1"/>
  <c r="KS143" i="1"/>
  <c r="FH31" i="1"/>
  <c r="FJ124" i="1"/>
  <c r="KT140" i="1"/>
  <c r="FK144" i="1"/>
  <c r="KW135" i="1"/>
  <c r="FM99" i="1"/>
  <c r="ET187" i="1"/>
  <c r="KX69" i="1"/>
  <c r="KS76" i="1"/>
  <c r="FH28" i="1"/>
  <c r="FK32" i="1"/>
  <c r="FM25" i="1"/>
  <c r="FH187" i="1"/>
  <c r="KW78" i="1"/>
  <c r="KW187" i="1"/>
  <c r="FM30" i="1"/>
  <c r="KU28" i="1"/>
  <c r="KT195" i="1"/>
  <c r="KX74" i="1"/>
  <c r="KW13" i="1"/>
  <c r="FM44" i="1"/>
  <c r="KW51" i="1"/>
  <c r="KW64" i="1"/>
  <c r="KY122" i="1"/>
  <c r="KY186" i="1"/>
  <c r="KX157" i="1"/>
  <c r="ET96" i="1"/>
  <c r="FM167" i="1"/>
  <c r="KT163" i="1"/>
  <c r="KY185" i="1"/>
  <c r="KZ188" i="1"/>
  <c r="KZ191" i="1"/>
  <c r="KZ88" i="1"/>
  <c r="KL121" i="1"/>
  <c r="KZ36" i="1"/>
  <c r="KZ40" i="1"/>
  <c r="KZ10" i="1"/>
  <c r="KZ146" i="1"/>
  <c r="KZ143" i="1"/>
  <c r="KZ51" i="1"/>
  <c r="KZ99" i="1"/>
  <c r="CY98" i="1"/>
  <c r="BM98" i="1"/>
  <c r="DA7" i="1"/>
  <c r="BO7" i="1"/>
  <c r="CY54" i="1"/>
  <c r="BM54" i="1"/>
  <c r="GA84" i="1"/>
  <c r="KR84" i="1"/>
  <c r="GA158" i="1"/>
  <c r="DG87" i="1"/>
  <c r="BU87" i="1"/>
  <c r="CN18" i="1"/>
  <c r="BB18" i="1"/>
  <c r="CV7" i="1"/>
  <c r="BJ7" i="1"/>
  <c r="CT7" i="1"/>
  <c r="BH7" i="1"/>
  <c r="DE18" i="1"/>
  <c r="BS18" i="1"/>
  <c r="DD54" i="1"/>
  <c r="BR54" i="1"/>
  <c r="DA54" i="1"/>
  <c r="BO54" i="1"/>
  <c r="CK57" i="1"/>
  <c r="AY57" i="1"/>
  <c r="GA57" i="1"/>
  <c r="KR57" i="1"/>
  <c r="FN118" i="1"/>
  <c r="KT118" i="1"/>
  <c r="KU115" i="1"/>
  <c r="FM115" i="1"/>
  <c r="GC115" i="1"/>
  <c r="KU143" i="1"/>
  <c r="KR143" i="1"/>
  <c r="FK180" i="1"/>
  <c r="FN180" i="1"/>
  <c r="FK45" i="1"/>
  <c r="FN45" i="1"/>
  <c r="CF54" i="1"/>
  <c r="AT54" i="1"/>
  <c r="FG171" i="1"/>
  <c r="DE133" i="1"/>
  <c r="BS133" i="1"/>
  <c r="DA135" i="1"/>
  <c r="BO135" i="1"/>
  <c r="DB135" i="1"/>
  <c r="BP135" i="1"/>
  <c r="CP138" i="1"/>
  <c r="KN138" i="1" s="1"/>
  <c r="BD138" i="1"/>
  <c r="KM138" i="1" s="1"/>
  <c r="CV138" i="1"/>
  <c r="BJ138" i="1"/>
  <c r="CN138" i="1"/>
  <c r="BB138" i="1"/>
  <c r="CH169" i="1"/>
  <c r="AV169" i="1"/>
  <c r="CH172" i="1"/>
  <c r="AV172" i="1"/>
  <c r="CG172" i="1"/>
  <c r="AU172" i="1"/>
  <c r="CI172" i="1"/>
  <c r="AW172" i="1"/>
  <c r="DC179" i="1"/>
  <c r="BQ179" i="1"/>
  <c r="DE179" i="1"/>
  <c r="BS179" i="1"/>
  <c r="GD51" i="1"/>
  <c r="CT83" i="1"/>
  <c r="BH83" i="1"/>
  <c r="KU158" i="1"/>
  <c r="CF84" i="1"/>
  <c r="AT84" i="1"/>
  <c r="CF66" i="1"/>
  <c r="AT66" i="1"/>
  <c r="CT158" i="1"/>
  <c r="BH158" i="1"/>
  <c r="CJ158" i="1"/>
  <c r="AX158" i="1"/>
  <c r="CQ158" i="1"/>
  <c r="BE158" i="1"/>
  <c r="FL161" i="1"/>
  <c r="KT161" i="1"/>
  <c r="CQ161" i="1"/>
  <c r="BE161" i="1"/>
  <c r="DF161" i="1"/>
  <c r="BT161" i="1"/>
  <c r="CS161" i="1"/>
  <c r="BG161" i="1"/>
  <c r="CY161" i="1"/>
  <c r="BM161" i="1"/>
  <c r="CJ168" i="1"/>
  <c r="AX168" i="1"/>
  <c r="CU168" i="1"/>
  <c r="BI168" i="1"/>
  <c r="KT171" i="1"/>
  <c r="FI171" i="1"/>
  <c r="CI171" i="1"/>
  <c r="AW171" i="1"/>
  <c r="FE171" i="1"/>
  <c r="GJ171" i="1"/>
  <c r="DB178" i="1"/>
  <c r="BP178" i="1"/>
  <c r="CR178" i="1"/>
  <c r="BF178" i="1"/>
  <c r="CS178" i="1"/>
  <c r="BG178" i="1"/>
  <c r="CR190" i="1"/>
  <c r="BF190" i="1"/>
  <c r="DB190" i="1"/>
  <c r="BP190" i="1"/>
  <c r="CI190" i="1"/>
  <c r="AW190" i="1"/>
  <c r="DG190" i="1"/>
  <c r="BU190" i="1"/>
  <c r="FE190" i="1"/>
  <c r="GJ190" i="1"/>
  <c r="CT193" i="1"/>
  <c r="BH193" i="1"/>
  <c r="CK193" i="1"/>
  <c r="AY193" i="1"/>
  <c r="DF193" i="1"/>
  <c r="BT193" i="1"/>
  <c r="CG193" i="1"/>
  <c r="AU193" i="1"/>
  <c r="CO196" i="1"/>
  <c r="BC196" i="1"/>
  <c r="DE196" i="1"/>
  <c r="BS196" i="1"/>
  <c r="DA196" i="1"/>
  <c r="BO196" i="1"/>
  <c r="CW21" i="1"/>
  <c r="BK21" i="1"/>
  <c r="CF21" i="1"/>
  <c r="AT21" i="1"/>
  <c r="CM21" i="1"/>
  <c r="BA21" i="1"/>
  <c r="CI21" i="1"/>
  <c r="AW21" i="1"/>
  <c r="DE48" i="1"/>
  <c r="BS48" i="1"/>
  <c r="CR48" i="1"/>
  <c r="BF48" i="1"/>
  <c r="CH48" i="1"/>
  <c r="AV48" i="1"/>
  <c r="CK67" i="1"/>
  <c r="AY67" i="1"/>
  <c r="CY67" i="1"/>
  <c r="BM67" i="1"/>
  <c r="CL67" i="1"/>
  <c r="AZ67" i="1"/>
  <c r="CS67" i="1"/>
  <c r="BG67" i="1"/>
  <c r="CS117" i="1"/>
  <c r="BG117" i="1"/>
  <c r="DE117" i="1"/>
  <c r="BS117" i="1"/>
  <c r="CH117" i="1"/>
  <c r="AV117" i="1"/>
  <c r="KR117" i="1"/>
  <c r="GC117" i="1"/>
  <c r="FH117" i="1"/>
  <c r="CX145" i="1"/>
  <c r="BL145" i="1"/>
  <c r="CV145" i="1"/>
  <c r="BJ145" i="1"/>
  <c r="CK145" i="1"/>
  <c r="AY145" i="1"/>
  <c r="CO145" i="1"/>
  <c r="BC145" i="1"/>
  <c r="CF175" i="1"/>
  <c r="AT175" i="1"/>
  <c r="CP175" i="1"/>
  <c r="KN175" i="1" s="1"/>
  <c r="BD175" i="1"/>
  <c r="KM175" i="1" s="1"/>
  <c r="CK175" i="1"/>
  <c r="AY175" i="1"/>
  <c r="CP184" i="1"/>
  <c r="KN184" i="1" s="1"/>
  <c r="BD184" i="1"/>
  <c r="KM184" i="1" s="1"/>
  <c r="CH184" i="1"/>
  <c r="AV184" i="1"/>
  <c r="DA184" i="1"/>
  <c r="BO184" i="1"/>
  <c r="FN184" i="1"/>
  <c r="FL184" i="1"/>
  <c r="CF78" i="1"/>
  <c r="AT78" i="1"/>
  <c r="CK78" i="1"/>
  <c r="AY78" i="1"/>
  <c r="CQ78" i="1"/>
  <c r="BE78" i="1"/>
  <c r="DE78" i="1"/>
  <c r="BS78" i="1"/>
  <c r="DF120" i="1"/>
  <c r="BT120" i="1"/>
  <c r="DC120" i="1"/>
  <c r="BQ120" i="1"/>
  <c r="CY120" i="1"/>
  <c r="BM120" i="1"/>
  <c r="CN148" i="1"/>
  <c r="BB148" i="1"/>
  <c r="CF148" i="1"/>
  <c r="AT148" i="1"/>
  <c r="CS148" i="1"/>
  <c r="BG148" i="1"/>
  <c r="CQ148" i="1"/>
  <c r="BE148" i="1"/>
  <c r="GK148" i="1"/>
  <c r="FJ148" i="1"/>
  <c r="CZ187" i="1"/>
  <c r="BN187" i="1"/>
  <c r="CI187" i="1"/>
  <c r="AW187" i="1"/>
  <c r="DG5" i="1"/>
  <c r="BU5" i="1"/>
  <c r="CW5" i="1"/>
  <c r="BK5" i="1"/>
  <c r="DC5" i="1"/>
  <c r="BQ5" i="1"/>
  <c r="CY5" i="1"/>
  <c r="BM5" i="1"/>
  <c r="CY16" i="1"/>
  <c r="BM16" i="1"/>
  <c r="DB16" i="1"/>
  <c r="BP16" i="1"/>
  <c r="CZ19" i="1"/>
  <c r="BN19" i="1"/>
  <c r="CH19" i="1"/>
  <c r="AV19" i="1"/>
  <c r="CF126" i="1"/>
  <c r="AT126" i="1"/>
  <c r="GB124" i="1"/>
  <c r="CF102" i="1"/>
  <c r="AT102" i="1"/>
  <c r="CN20" i="1"/>
  <c r="BB20" i="1"/>
  <c r="CJ20" i="1"/>
  <c r="AX20" i="1"/>
  <c r="DE53" i="1"/>
  <c r="BS53" i="1"/>
  <c r="CS56" i="1"/>
  <c r="BG56" i="1"/>
  <c r="DA74" i="1"/>
  <c r="BO74" i="1"/>
  <c r="CT74" i="1"/>
  <c r="BH74" i="1"/>
  <c r="CQ74" i="1"/>
  <c r="BE74" i="1"/>
  <c r="CJ74" i="1"/>
  <c r="AX74" i="1"/>
  <c r="CH81" i="1"/>
  <c r="AV81" i="1"/>
  <c r="CU93" i="1"/>
  <c r="BI93" i="1"/>
  <c r="CY93" i="1"/>
  <c r="BM93" i="1"/>
  <c r="CT97" i="1"/>
  <c r="BH97" i="1"/>
  <c r="CH97" i="1"/>
  <c r="AV97" i="1"/>
  <c r="CO101" i="1"/>
  <c r="BC101" i="1"/>
  <c r="FK101" i="1"/>
  <c r="CV109" i="1"/>
  <c r="BJ109" i="1"/>
  <c r="CY109" i="1"/>
  <c r="BM109" i="1"/>
  <c r="CM127" i="1"/>
  <c r="BA127" i="1"/>
  <c r="DA127" i="1"/>
  <c r="BO127" i="1"/>
  <c r="DE130" i="1"/>
  <c r="BS130" i="1"/>
  <c r="GA117" i="1"/>
  <c r="CF98" i="1"/>
  <c r="AT98" i="1"/>
  <c r="CP98" i="1"/>
  <c r="KN98" i="1" s="1"/>
  <c r="BD98" i="1"/>
  <c r="KM98" i="1" s="1"/>
  <c r="CI57" i="1"/>
  <c r="AW57" i="1"/>
  <c r="KP66" i="1"/>
  <c r="FF66" i="1"/>
  <c r="KS66" i="1"/>
  <c r="CF104" i="1"/>
  <c r="AT104" i="1"/>
  <c r="GD118" i="1"/>
  <c r="FF175" i="1"/>
  <c r="KT22" i="1"/>
  <c r="DD30" i="1"/>
  <c r="BR30" i="1"/>
  <c r="CZ30" i="1"/>
  <c r="BN30" i="1"/>
  <c r="CV35" i="1"/>
  <c r="BJ35" i="1"/>
  <c r="CR35" i="1"/>
  <c r="BF35" i="1"/>
  <c r="CN35" i="1"/>
  <c r="BB35" i="1"/>
  <c r="CL35" i="1"/>
  <c r="AZ35" i="1"/>
  <c r="CQ65" i="1"/>
  <c r="BE65" i="1"/>
  <c r="CX65" i="1"/>
  <c r="BL65" i="1"/>
  <c r="CR65" i="1"/>
  <c r="BF65" i="1"/>
  <c r="CI71" i="1"/>
  <c r="AW71" i="1"/>
  <c r="DE71" i="1"/>
  <c r="BS71" i="1"/>
  <c r="CY105" i="1"/>
  <c r="BM105" i="1"/>
  <c r="DB105" i="1"/>
  <c r="BP105" i="1"/>
  <c r="CP113" i="1"/>
  <c r="KN113" i="1" s="1"/>
  <c r="BD113" i="1"/>
  <c r="KM113" i="1" s="1"/>
  <c r="DB113" i="1"/>
  <c r="BP113" i="1"/>
  <c r="DA134" i="1"/>
  <c r="BO134" i="1"/>
  <c r="CK134" i="1"/>
  <c r="AY134" i="1"/>
  <c r="CQ134" i="1"/>
  <c r="BE134" i="1"/>
  <c r="CR152" i="1"/>
  <c r="BF152" i="1"/>
  <c r="CH152" i="1"/>
  <c r="AV152" i="1"/>
  <c r="CI152" i="1"/>
  <c r="AW152" i="1"/>
  <c r="CL165" i="1"/>
  <c r="AZ165" i="1"/>
  <c r="CH165" i="1"/>
  <c r="AV165" i="1"/>
  <c r="CO165" i="1"/>
  <c r="BC165" i="1"/>
  <c r="CZ181" i="1"/>
  <c r="BN181" i="1"/>
  <c r="CF181" i="1"/>
  <c r="AT181" i="1"/>
  <c r="DA181" i="1"/>
  <c r="BO181" i="1"/>
  <c r="CJ176" i="1"/>
  <c r="AX176" i="1"/>
  <c r="CF159" i="1"/>
  <c r="AT159" i="1"/>
  <c r="CN159" i="1"/>
  <c r="BB159" i="1"/>
  <c r="CJ191" i="1"/>
  <c r="AX191" i="1"/>
  <c r="DF156" i="1"/>
  <c r="BT156" i="1"/>
  <c r="CZ156" i="1"/>
  <c r="BN156" i="1"/>
  <c r="DC156" i="1"/>
  <c r="BQ156" i="1"/>
  <c r="CU156" i="1"/>
  <c r="BI156" i="1"/>
  <c r="CF131" i="1"/>
  <c r="AT131" i="1"/>
  <c r="CI131" i="1"/>
  <c r="AW131" i="1"/>
  <c r="CX153" i="1"/>
  <c r="BL153" i="1"/>
  <c r="CU153" i="1"/>
  <c r="BI153" i="1"/>
  <c r="DG153" i="1"/>
  <c r="BU153" i="1"/>
  <c r="CO153" i="1"/>
  <c r="BC153" i="1"/>
  <c r="CP176" i="1"/>
  <c r="KN176" i="1" s="1"/>
  <c r="BD176" i="1"/>
  <c r="KM176" i="1" s="1"/>
  <c r="CH176" i="1"/>
  <c r="AV176" i="1"/>
  <c r="CL191" i="1"/>
  <c r="AZ191" i="1"/>
  <c r="CW191" i="1"/>
  <c r="BK191" i="1"/>
  <c r="DG191" i="1"/>
  <c r="BU191" i="1"/>
  <c r="CP182" i="1"/>
  <c r="KN182" i="1" s="1"/>
  <c r="BD182" i="1"/>
  <c r="KM182" i="1" s="1"/>
  <c r="CT182" i="1"/>
  <c r="BH182" i="1"/>
  <c r="CZ182" i="1"/>
  <c r="BN182" i="1"/>
  <c r="CQ182" i="1"/>
  <c r="BE182" i="1"/>
  <c r="DE149" i="1"/>
  <c r="BS149" i="1"/>
  <c r="CK149" i="1"/>
  <c r="AY149" i="1"/>
  <c r="CF149" i="1"/>
  <c r="AT149" i="1"/>
  <c r="CH194" i="1"/>
  <c r="AV194" i="1"/>
  <c r="CS194" i="1"/>
  <c r="BG194" i="1"/>
  <c r="CZ194" i="1"/>
  <c r="BN194" i="1"/>
  <c r="CF194" i="1"/>
  <c r="AT194" i="1"/>
  <c r="CH142" i="1"/>
  <c r="AV142" i="1"/>
  <c r="CI142" i="1"/>
  <c r="AW142" i="1"/>
  <c r="CF142" i="1"/>
  <c r="AT142" i="1"/>
  <c r="CP166" i="1"/>
  <c r="KN166" i="1" s="1"/>
  <c r="BD166" i="1"/>
  <c r="KM166" i="1" s="1"/>
  <c r="CJ166" i="1"/>
  <c r="AX166" i="1"/>
  <c r="CO166" i="1"/>
  <c r="BC166" i="1"/>
  <c r="CR6" i="1"/>
  <c r="BF6" i="1"/>
  <c r="DG6" i="1"/>
  <c r="BU6" i="1"/>
  <c r="DA8" i="1"/>
  <c r="BO8" i="1"/>
  <c r="CS8" i="1"/>
  <c r="BG8" i="1"/>
  <c r="CY13" i="1"/>
  <c r="BM13" i="1"/>
  <c r="DF13" i="1"/>
  <c r="BT13" i="1"/>
  <c r="CW27" i="1"/>
  <c r="BK27" i="1"/>
  <c r="CS27" i="1"/>
  <c r="BG27" i="1"/>
  <c r="DD28" i="1"/>
  <c r="BR28" i="1"/>
  <c r="DC28" i="1"/>
  <c r="BQ28" i="1"/>
  <c r="CP44" i="1"/>
  <c r="KN44" i="1" s="1"/>
  <c r="BD44" i="1"/>
  <c r="KM44" i="1" s="1"/>
  <c r="DE51" i="1"/>
  <c r="BS51" i="1"/>
  <c r="DD64" i="1"/>
  <c r="BR64" i="1"/>
  <c r="CJ64" i="1"/>
  <c r="AX64" i="1"/>
  <c r="CK76" i="1"/>
  <c r="AY76" i="1"/>
  <c r="CY76" i="1"/>
  <c r="BM76" i="1"/>
  <c r="DF76" i="1"/>
  <c r="BT76" i="1"/>
  <c r="CH88" i="1"/>
  <c r="AV88" i="1"/>
  <c r="CY88" i="1"/>
  <c r="BM88" i="1"/>
  <c r="CU91" i="1"/>
  <c r="BI91" i="1"/>
  <c r="CO91" i="1"/>
  <c r="BC91" i="1"/>
  <c r="CL95" i="1"/>
  <c r="AZ95" i="1"/>
  <c r="CW99" i="1"/>
  <c r="BK99" i="1"/>
  <c r="CT99" i="1"/>
  <c r="BH99" i="1"/>
  <c r="CG103" i="1"/>
  <c r="AU103" i="1"/>
  <c r="CL103" i="1"/>
  <c r="AZ103" i="1"/>
  <c r="CX111" i="1"/>
  <c r="BL111" i="1"/>
  <c r="CP111" i="1"/>
  <c r="KN111" i="1" s="1"/>
  <c r="BD111" i="1"/>
  <c r="KM111" i="1" s="1"/>
  <c r="CX118" i="1"/>
  <c r="BL118" i="1"/>
  <c r="CW118" i="1"/>
  <c r="BK118" i="1"/>
  <c r="CT132" i="1"/>
  <c r="BH132" i="1"/>
  <c r="CF132" i="1"/>
  <c r="AT132" i="1"/>
  <c r="CR139" i="1"/>
  <c r="BF139" i="1"/>
  <c r="CW139" i="1"/>
  <c r="BK139" i="1"/>
  <c r="CO146" i="1"/>
  <c r="BC146" i="1"/>
  <c r="CF146" i="1"/>
  <c r="AT146" i="1"/>
  <c r="DF163" i="1"/>
  <c r="BT163" i="1"/>
  <c r="CG163" i="1"/>
  <c r="AU163" i="1"/>
  <c r="CN173" i="1"/>
  <c r="BB173" i="1"/>
  <c r="CS185" i="1"/>
  <c r="BG185" i="1"/>
  <c r="CW185" i="1"/>
  <c r="BK185" i="1"/>
  <c r="DG188" i="1"/>
  <c r="BU188" i="1"/>
  <c r="CL42" i="1"/>
  <c r="AZ42" i="1"/>
  <c r="CU10" i="1"/>
  <c r="BI10" i="1"/>
  <c r="CF10" i="1"/>
  <c r="AT10" i="1"/>
  <c r="CW10" i="1"/>
  <c r="BK10" i="1"/>
  <c r="CN10" i="1"/>
  <c r="BB10" i="1"/>
  <c r="CL10" i="1"/>
  <c r="AZ10" i="1"/>
  <c r="CM12" i="1"/>
  <c r="BA12" i="1"/>
  <c r="CX12" i="1"/>
  <c r="BL12" i="1"/>
  <c r="DD12" i="1"/>
  <c r="BR12" i="1"/>
  <c r="CJ12" i="1"/>
  <c r="AX12" i="1"/>
  <c r="CZ33" i="1"/>
  <c r="BN33" i="1"/>
  <c r="CL33" i="1"/>
  <c r="AZ33" i="1"/>
  <c r="CR33" i="1"/>
  <c r="BF33" i="1"/>
  <c r="CZ55" i="1"/>
  <c r="BN55" i="1"/>
  <c r="DF55" i="1"/>
  <c r="BT55" i="1"/>
  <c r="CT55" i="1"/>
  <c r="BH55" i="1"/>
  <c r="CT69" i="1"/>
  <c r="BH69" i="1"/>
  <c r="CS69" i="1"/>
  <c r="BG69" i="1"/>
  <c r="CQ69" i="1"/>
  <c r="BE69" i="1"/>
  <c r="CZ69" i="1"/>
  <c r="BN69" i="1"/>
  <c r="DG92" i="1"/>
  <c r="BU92" i="1"/>
  <c r="CJ92" i="1"/>
  <c r="AX92" i="1"/>
  <c r="DC92" i="1"/>
  <c r="BQ92" i="1"/>
  <c r="CW92" i="1"/>
  <c r="BK92" i="1"/>
  <c r="CH122" i="1"/>
  <c r="AV122" i="1"/>
  <c r="CO122" i="1"/>
  <c r="BC122" i="1"/>
  <c r="CZ122" i="1"/>
  <c r="BN122" i="1"/>
  <c r="CK122" i="1"/>
  <c r="AY122" i="1"/>
  <c r="CG122" i="1"/>
  <c r="AU122" i="1"/>
  <c r="CR143" i="1"/>
  <c r="BF143" i="1"/>
  <c r="CX143" i="1"/>
  <c r="BL143" i="1"/>
  <c r="DC143" i="1"/>
  <c r="BQ143" i="1"/>
  <c r="CN170" i="1"/>
  <c r="BB170" i="1"/>
  <c r="CR170" i="1"/>
  <c r="BF170" i="1"/>
  <c r="CV170" i="1"/>
  <c r="BJ170" i="1"/>
  <c r="CX180" i="1"/>
  <c r="BL180" i="1"/>
  <c r="DG180" i="1"/>
  <c r="BU180" i="1"/>
  <c r="DD180" i="1"/>
  <c r="BR180" i="1"/>
  <c r="CK180" i="1"/>
  <c r="AY180" i="1"/>
  <c r="DD45" i="1"/>
  <c r="BR45" i="1"/>
  <c r="CU45" i="1"/>
  <c r="BI45" i="1"/>
  <c r="CO45" i="1"/>
  <c r="BC45" i="1"/>
  <c r="DC100" i="1"/>
  <c r="BQ100" i="1"/>
  <c r="CF100" i="1"/>
  <c r="AT100" i="1"/>
  <c r="CO100" i="1"/>
  <c r="BC100" i="1"/>
  <c r="CG100" i="1"/>
  <c r="AU100" i="1"/>
  <c r="CL100" i="1"/>
  <c r="AZ100" i="1"/>
  <c r="CQ154" i="1"/>
  <c r="BE154" i="1"/>
  <c r="DE154" i="1"/>
  <c r="BS154" i="1"/>
  <c r="CX186" i="1"/>
  <c r="BL186" i="1"/>
  <c r="CH186" i="1"/>
  <c r="AV186" i="1"/>
  <c r="CQ186" i="1"/>
  <c r="BE186" i="1"/>
  <c r="CM186" i="1"/>
  <c r="BA186" i="1"/>
  <c r="CU24" i="1"/>
  <c r="BI24" i="1"/>
  <c r="CX183" i="1"/>
  <c r="BL183" i="1"/>
  <c r="CO37" i="1"/>
  <c r="BC37" i="1"/>
  <c r="DF11" i="1"/>
  <c r="BT11" i="1"/>
  <c r="CU11" i="1"/>
  <c r="BI11" i="1"/>
  <c r="DA11" i="1"/>
  <c r="BO11" i="1"/>
  <c r="CH17" i="1"/>
  <c r="AV17" i="1"/>
  <c r="CU17" i="1"/>
  <c r="BI17" i="1"/>
  <c r="CP41" i="1"/>
  <c r="KN41" i="1" s="1"/>
  <c r="BD41" i="1"/>
  <c r="KM41" i="1" s="1"/>
  <c r="CJ41" i="1"/>
  <c r="AX41" i="1"/>
  <c r="DG41" i="1"/>
  <c r="BU41" i="1"/>
  <c r="CX49" i="1"/>
  <c r="BL49" i="1"/>
  <c r="CU49" i="1"/>
  <c r="BI49" i="1"/>
  <c r="CK49" i="1"/>
  <c r="AY49" i="1"/>
  <c r="DG84" i="1"/>
  <c r="BU84" i="1"/>
  <c r="DA84" i="1"/>
  <c r="BO84" i="1"/>
  <c r="CW84" i="1"/>
  <c r="BK84" i="1"/>
  <c r="CS115" i="1"/>
  <c r="BG115" i="1"/>
  <c r="DG115" i="1"/>
  <c r="BU115" i="1"/>
  <c r="DE160" i="1"/>
  <c r="BS160" i="1"/>
  <c r="CX192" i="1"/>
  <c r="BL192" i="1"/>
  <c r="CH192" i="1"/>
  <c r="AV192" i="1"/>
  <c r="DD192" i="1"/>
  <c r="BR192" i="1"/>
  <c r="CQ192" i="1"/>
  <c r="BE192" i="1"/>
  <c r="CZ37" i="1"/>
  <c r="BN37" i="1"/>
  <c r="CM37" i="1"/>
  <c r="BA37" i="1"/>
  <c r="CU37" i="1"/>
  <c r="BI37" i="1"/>
  <c r="CQ37" i="1"/>
  <c r="BE37" i="1"/>
  <c r="CO52" i="1"/>
  <c r="BC52" i="1"/>
  <c r="DA52" i="1"/>
  <c r="BO52" i="1"/>
  <c r="CT52" i="1"/>
  <c r="BH52" i="1"/>
  <c r="CO119" i="1"/>
  <c r="BC119" i="1"/>
  <c r="DE119" i="1"/>
  <c r="BS119" i="1"/>
  <c r="CV119" i="1"/>
  <c r="BJ119" i="1"/>
  <c r="CR157" i="1"/>
  <c r="BF157" i="1"/>
  <c r="CY157" i="1"/>
  <c r="BM157" i="1"/>
  <c r="DD157" i="1"/>
  <c r="BR157" i="1"/>
  <c r="CZ183" i="1"/>
  <c r="BN183" i="1"/>
  <c r="CN183" i="1"/>
  <c r="BB183" i="1"/>
  <c r="CT183" i="1"/>
  <c r="BH183" i="1"/>
  <c r="DB11" i="1"/>
  <c r="BP11" i="1"/>
  <c r="CJ26" i="1"/>
  <c r="AX26" i="1"/>
  <c r="CX26" i="1"/>
  <c r="BL26" i="1"/>
  <c r="GC26" i="1"/>
  <c r="FM26" i="1"/>
  <c r="CS26" i="1"/>
  <c r="BG26" i="1"/>
  <c r="CL26" i="1"/>
  <c r="AZ26" i="1"/>
  <c r="CP58" i="1"/>
  <c r="KN58" i="1" s="1"/>
  <c r="BD58" i="1"/>
  <c r="KM58" i="1" s="1"/>
  <c r="CG96" i="1"/>
  <c r="AU96" i="1"/>
  <c r="CN96" i="1"/>
  <c r="BB96" i="1"/>
  <c r="CP136" i="1"/>
  <c r="KN136" i="1" s="1"/>
  <c r="BD136" i="1"/>
  <c r="KM136" i="1" s="1"/>
  <c r="CS136" i="1"/>
  <c r="BG136" i="1"/>
  <c r="CI136" i="1"/>
  <c r="AW136" i="1"/>
  <c r="CF167" i="1"/>
  <c r="AT167" i="1"/>
  <c r="DB167" i="1"/>
  <c r="BP167" i="1"/>
  <c r="DD167" i="1"/>
  <c r="BR167" i="1"/>
  <c r="CO167" i="1"/>
  <c r="BC167" i="1"/>
  <c r="CP158" i="1"/>
  <c r="KN158" i="1" s="1"/>
  <c r="BD158" i="1"/>
  <c r="KM158" i="1" s="1"/>
  <c r="CZ23" i="1"/>
  <c r="BN23" i="1"/>
  <c r="CL31" i="1"/>
  <c r="AZ31" i="1"/>
  <c r="DB109" i="1"/>
  <c r="BP109" i="1"/>
  <c r="CJ43" i="1"/>
  <c r="AX43" i="1"/>
  <c r="CR9" i="1"/>
  <c r="BF9" i="1"/>
  <c r="DE9" i="1"/>
  <c r="BS9" i="1"/>
  <c r="CP22" i="1"/>
  <c r="KN22" i="1" s="1"/>
  <c r="BD22" i="1"/>
  <c r="KM22" i="1" s="1"/>
  <c r="CF127" i="1"/>
  <c r="AT127" i="1"/>
  <c r="CJ155" i="1"/>
  <c r="AX155" i="1"/>
  <c r="DD141" i="1"/>
  <c r="BR141" i="1"/>
  <c r="CN14" i="1"/>
  <c r="BB14" i="1"/>
  <c r="CY23" i="1"/>
  <c r="BM23" i="1"/>
  <c r="CT195" i="1"/>
  <c r="BH195" i="1"/>
  <c r="DE76" i="1"/>
  <c r="BS76" i="1"/>
  <c r="DD146" i="1"/>
  <c r="BR146" i="1"/>
  <c r="DB61" i="1"/>
  <c r="BP61" i="1"/>
  <c r="CK72" i="1"/>
  <c r="AY72" i="1"/>
  <c r="CF12" i="1"/>
  <c r="AT12" i="1"/>
  <c r="DG140" i="1"/>
  <c r="BU140" i="1"/>
  <c r="CP116" i="1"/>
  <c r="KN116" i="1" s="1"/>
  <c r="BD116" i="1"/>
  <c r="KM116" i="1" s="1"/>
  <c r="CK20" i="1"/>
  <c r="AY20" i="1"/>
  <c r="DA56" i="1"/>
  <c r="BO56" i="1"/>
  <c r="CL127" i="1"/>
  <c r="AZ127" i="1"/>
  <c r="DC56" i="1"/>
  <c r="BQ56" i="1"/>
  <c r="CR20" i="1"/>
  <c r="BF20" i="1"/>
  <c r="CQ81" i="1"/>
  <c r="BE81" i="1"/>
  <c r="DD15" i="1"/>
  <c r="BR15" i="1"/>
  <c r="CN21" i="1"/>
  <c r="BB21" i="1"/>
  <c r="CF117" i="1"/>
  <c r="AT117" i="1"/>
  <c r="CZ141" i="1"/>
  <c r="BN141" i="1"/>
  <c r="CT165" i="1"/>
  <c r="BH165" i="1"/>
  <c r="CJ60" i="1"/>
  <c r="AX60" i="1"/>
  <c r="DA60" i="1"/>
  <c r="BO60" i="1"/>
  <c r="CT60" i="1"/>
  <c r="BH60" i="1"/>
  <c r="CS60" i="1"/>
  <c r="BG60" i="1"/>
  <c r="CV94" i="1"/>
  <c r="BJ94" i="1"/>
  <c r="DD94" i="1"/>
  <c r="BR94" i="1"/>
  <c r="CJ94" i="1"/>
  <c r="AX94" i="1"/>
  <c r="CN141" i="1"/>
  <c r="BB141" i="1"/>
  <c r="CH141" i="1"/>
  <c r="AV141" i="1"/>
  <c r="CX155" i="1"/>
  <c r="BL155" i="1"/>
  <c r="CN155" i="1"/>
  <c r="BB155" i="1"/>
  <c r="CW187" i="1"/>
  <c r="BK187" i="1"/>
  <c r="CR196" i="1"/>
  <c r="BF196" i="1"/>
  <c r="DG124" i="1"/>
  <c r="BU124" i="1"/>
  <c r="CV105" i="1"/>
  <c r="BJ105" i="1"/>
  <c r="CZ165" i="1"/>
  <c r="BN165" i="1"/>
  <c r="CG48" i="1"/>
  <c r="AU48" i="1"/>
  <c r="CT46" i="1"/>
  <c r="BH46" i="1"/>
  <c r="CW46" i="1"/>
  <c r="BK46" i="1"/>
  <c r="DG86" i="1"/>
  <c r="BU86" i="1"/>
  <c r="CM86" i="1"/>
  <c r="BA86" i="1"/>
  <c r="CR86" i="1"/>
  <c r="BF86" i="1"/>
  <c r="CZ124" i="1"/>
  <c r="BN124" i="1"/>
  <c r="CJ124" i="1"/>
  <c r="AX124" i="1"/>
  <c r="DA162" i="1"/>
  <c r="BO162" i="1"/>
  <c r="DA105" i="1"/>
  <c r="BO105" i="1"/>
  <c r="CP112" i="1"/>
  <c r="KN112" i="1" s="1"/>
  <c r="BD112" i="1"/>
  <c r="KM112" i="1" s="1"/>
  <c r="CL25" i="1"/>
  <c r="AZ25" i="1"/>
  <c r="CS50" i="1"/>
  <c r="BG50" i="1"/>
  <c r="CW112" i="1"/>
  <c r="BK112" i="1"/>
  <c r="CQ116" i="1"/>
  <c r="BE116" i="1"/>
  <c r="CU144" i="1"/>
  <c r="BI144" i="1"/>
  <c r="CM108" i="1"/>
  <c r="BA108" i="1"/>
  <c r="CQ9" i="1"/>
  <c r="BE9" i="1"/>
  <c r="CG14" i="1"/>
  <c r="AU14" i="1"/>
  <c r="CL22" i="1"/>
  <c r="AZ22" i="1"/>
  <c r="CG38" i="1"/>
  <c r="AU38" i="1"/>
  <c r="DF82" i="1"/>
  <c r="BT82" i="1"/>
  <c r="CF90" i="1"/>
  <c r="AT90" i="1"/>
  <c r="CZ38" i="1"/>
  <c r="BN38" i="1"/>
  <c r="CV29" i="1"/>
  <c r="BJ29" i="1"/>
  <c r="CJ50" i="1"/>
  <c r="AX50" i="1"/>
  <c r="DE59" i="1"/>
  <c r="BS59" i="1"/>
  <c r="CW70" i="1"/>
  <c r="BK70" i="1"/>
  <c r="CZ70" i="1"/>
  <c r="BN70" i="1"/>
  <c r="DG77" i="1"/>
  <c r="BU77" i="1"/>
  <c r="CG77" i="1"/>
  <c r="AU77" i="1"/>
  <c r="CT89" i="1"/>
  <c r="BH89" i="1"/>
  <c r="DF108" i="1"/>
  <c r="BT108" i="1"/>
  <c r="CV108" i="1"/>
  <c r="BJ108" i="1"/>
  <c r="CH112" i="1"/>
  <c r="AV112" i="1"/>
  <c r="CS123" i="1"/>
  <c r="BG123" i="1"/>
  <c r="CQ133" i="1"/>
  <c r="BE133" i="1"/>
  <c r="CV38" i="1"/>
  <c r="BJ38" i="1"/>
  <c r="DB63" i="1"/>
  <c r="BP63" i="1"/>
  <c r="DC68" i="1"/>
  <c r="BQ68" i="1"/>
  <c r="CO75" i="1"/>
  <c r="BC75" i="1"/>
  <c r="DA75" i="1"/>
  <c r="BO75" i="1"/>
  <c r="CH82" i="1"/>
  <c r="AV82" i="1"/>
  <c r="CT90" i="1"/>
  <c r="BH90" i="1"/>
  <c r="CJ90" i="1"/>
  <c r="AX90" i="1"/>
  <c r="DD76" i="1"/>
  <c r="BR76" i="1"/>
  <c r="CF28" i="1"/>
  <c r="AT28" i="1"/>
  <c r="CU118" i="1"/>
  <c r="BI118" i="1"/>
  <c r="CN28" i="1"/>
  <c r="BB28" i="1"/>
  <c r="CM185" i="1"/>
  <c r="BA185" i="1"/>
  <c r="CH111" i="1"/>
  <c r="AV111" i="1"/>
  <c r="CS13" i="1"/>
  <c r="BG13" i="1"/>
  <c r="CS6" i="1"/>
  <c r="BG6" i="1"/>
  <c r="DC6" i="1"/>
  <c r="BQ6" i="1"/>
  <c r="DE8" i="1"/>
  <c r="BS8" i="1"/>
  <c r="CG8" i="1"/>
  <c r="AU8" i="1"/>
  <c r="DD8" i="1"/>
  <c r="BR8" i="1"/>
  <c r="CQ13" i="1"/>
  <c r="BE13" i="1"/>
  <c r="CI13" i="1"/>
  <c r="AW13" i="1"/>
  <c r="CP13" i="1"/>
  <c r="KN13" i="1" s="1"/>
  <c r="BD13" i="1"/>
  <c r="KM13" i="1" s="1"/>
  <c r="CG27" i="1"/>
  <c r="AU27" i="1"/>
  <c r="DD27" i="1"/>
  <c r="BR27" i="1"/>
  <c r="CW28" i="1"/>
  <c r="BK28" i="1"/>
  <c r="CM28" i="1"/>
  <c r="BA28" i="1"/>
  <c r="CS44" i="1"/>
  <c r="BG44" i="1"/>
  <c r="CS51" i="1"/>
  <c r="BG51" i="1"/>
  <c r="CO51" i="1"/>
  <c r="BC51" i="1"/>
  <c r="CN64" i="1"/>
  <c r="BB64" i="1"/>
  <c r="CO76" i="1"/>
  <c r="BC76" i="1"/>
  <c r="DG76" i="1"/>
  <c r="BU76" i="1"/>
  <c r="CG76" i="1"/>
  <c r="AU76" i="1"/>
  <c r="CN76" i="1"/>
  <c r="BB76" i="1"/>
  <c r="CI88" i="1"/>
  <c r="AW88" i="1"/>
  <c r="CV91" i="1"/>
  <c r="BJ91" i="1"/>
  <c r="DA91" i="1"/>
  <c r="BO91" i="1"/>
  <c r="CZ91" i="1"/>
  <c r="BN91" i="1"/>
  <c r="CM95" i="1"/>
  <c r="BA95" i="1"/>
  <c r="DA95" i="1"/>
  <c r="BO95" i="1"/>
  <c r="CS99" i="1"/>
  <c r="BG99" i="1"/>
  <c r="DF99" i="1"/>
  <c r="BT99" i="1"/>
  <c r="CP103" i="1"/>
  <c r="KN103" i="1" s="1"/>
  <c r="BD103" i="1"/>
  <c r="KM103" i="1" s="1"/>
  <c r="DE103" i="1"/>
  <c r="BS103" i="1"/>
  <c r="FM111" i="1"/>
  <c r="CW111" i="1"/>
  <c r="BK111" i="1"/>
  <c r="DB118" i="1"/>
  <c r="BP118" i="1"/>
  <c r="DF118" i="1"/>
  <c r="BT118" i="1"/>
  <c r="CU132" i="1"/>
  <c r="BI132" i="1"/>
  <c r="CM139" i="1"/>
  <c r="BA139" i="1"/>
  <c r="DG139" i="1"/>
  <c r="BU139" i="1"/>
  <c r="CG146" i="1"/>
  <c r="AU146" i="1"/>
  <c r="CW163" i="1"/>
  <c r="BK163" i="1"/>
  <c r="DA163" i="1"/>
  <c r="BO163" i="1"/>
  <c r="DD173" i="1"/>
  <c r="BR173" i="1"/>
  <c r="CQ188" i="1"/>
  <c r="BE188" i="1"/>
  <c r="DG164" i="1"/>
  <c r="BU164" i="1"/>
  <c r="CK33" i="1"/>
  <c r="AY33" i="1"/>
  <c r="CS10" i="1"/>
  <c r="BG10" i="1"/>
  <c r="CK10" i="1"/>
  <c r="AY10" i="1"/>
  <c r="CT10" i="1"/>
  <c r="BH10" i="1"/>
  <c r="CH10" i="1"/>
  <c r="AV10" i="1"/>
  <c r="CK12" i="1"/>
  <c r="AY12" i="1"/>
  <c r="CN12" i="1"/>
  <c r="BB12" i="1"/>
  <c r="DE33" i="1"/>
  <c r="BS33" i="1"/>
  <c r="CQ33" i="1"/>
  <c r="BE33" i="1"/>
  <c r="CY33" i="1"/>
  <c r="BM33" i="1"/>
  <c r="CU33" i="1"/>
  <c r="BI33" i="1"/>
  <c r="DE55" i="1"/>
  <c r="BS55" i="1"/>
  <c r="CJ55" i="1"/>
  <c r="AX55" i="1"/>
  <c r="DG69" i="1"/>
  <c r="BU69" i="1"/>
  <c r="CR69" i="1"/>
  <c r="BF69" i="1"/>
  <c r="DB69" i="1"/>
  <c r="BP69" i="1"/>
  <c r="CJ69" i="1"/>
  <c r="AX69" i="1"/>
  <c r="CY92" i="1"/>
  <c r="BM92" i="1"/>
  <c r="CH92" i="1"/>
  <c r="AV92" i="1"/>
  <c r="CQ92" i="1"/>
  <c r="BE92" i="1"/>
  <c r="CK92" i="1"/>
  <c r="AY92" i="1"/>
  <c r="CG92" i="1"/>
  <c r="AU92" i="1"/>
  <c r="CT122" i="1"/>
  <c r="BH122" i="1"/>
  <c r="CP122" i="1"/>
  <c r="KN122" i="1" s="1"/>
  <c r="BD122" i="1"/>
  <c r="KM122" i="1" s="1"/>
  <c r="DB143" i="1"/>
  <c r="BP143" i="1"/>
  <c r="CN143" i="1"/>
  <c r="BB143" i="1"/>
  <c r="CW143" i="1"/>
  <c r="BK143" i="1"/>
  <c r="CQ143" i="1"/>
  <c r="BE143" i="1"/>
  <c r="CH170" i="1"/>
  <c r="AV170" i="1"/>
  <c r="CY170" i="1"/>
  <c r="BM170" i="1"/>
  <c r="CI170" i="1"/>
  <c r="AW170" i="1"/>
  <c r="CS180" i="1"/>
  <c r="BG180" i="1"/>
  <c r="CI180" i="1"/>
  <c r="AW180" i="1"/>
  <c r="DA180" i="1"/>
  <c r="BO180" i="1"/>
  <c r="CW37" i="1"/>
  <c r="BK37" i="1"/>
  <c r="CV43" i="1"/>
  <c r="BJ43" i="1"/>
  <c r="CF75" i="1"/>
  <c r="AT75" i="1"/>
  <c r="CJ111" i="1"/>
  <c r="AX111" i="1"/>
  <c r="CZ32" i="1"/>
  <c r="BN32" i="1"/>
  <c r="CZ90" i="1"/>
  <c r="BN90" i="1"/>
  <c r="GC169" i="1"/>
  <c r="GA169" i="1"/>
  <c r="KU169" i="1"/>
  <c r="KR169" i="1"/>
  <c r="CR185" i="1"/>
  <c r="BF185" i="1"/>
  <c r="CO44" i="1"/>
  <c r="BC44" i="1"/>
  <c r="CJ42" i="1"/>
  <c r="AX42" i="1"/>
  <c r="CT157" i="1"/>
  <c r="BH157" i="1"/>
  <c r="CN6" i="1"/>
  <c r="BB6" i="1"/>
  <c r="CN139" i="1"/>
  <c r="BB139" i="1"/>
  <c r="DA102" i="1"/>
  <c r="BO102" i="1"/>
  <c r="KZ135" i="1"/>
  <c r="CR51" i="1"/>
  <c r="BF51" i="1"/>
  <c r="CQ72" i="1"/>
  <c r="BE72" i="1"/>
  <c r="CG150" i="1"/>
  <c r="AU150" i="1"/>
  <c r="GD164" i="1"/>
  <c r="KS122" i="1"/>
  <c r="KL98" i="1"/>
  <c r="FH121" i="1"/>
  <c r="FE99" i="1"/>
  <c r="FG71" i="1"/>
  <c r="GD43" i="1"/>
  <c r="GA91" i="1"/>
  <c r="GA97" i="1"/>
  <c r="GD65" i="1"/>
  <c r="KL82" i="1"/>
  <c r="FJ133" i="1"/>
  <c r="CG130" i="1"/>
  <c r="AU130" i="1"/>
  <c r="GB35" i="1"/>
  <c r="CF56" i="1"/>
  <c r="AT56" i="1"/>
  <c r="KP124" i="1"/>
  <c r="CF16" i="1"/>
  <c r="AT16" i="1"/>
  <c r="KR164" i="1"/>
  <c r="CI83" i="1"/>
  <c r="AW83" i="1"/>
  <c r="DG98" i="1"/>
  <c r="BU98" i="1"/>
  <c r="CS83" i="1"/>
  <c r="BG83" i="1"/>
  <c r="CV98" i="1"/>
  <c r="BJ98" i="1"/>
  <c r="KS15" i="1"/>
  <c r="DF72" i="1"/>
  <c r="BT72" i="1"/>
  <c r="CK7" i="1"/>
  <c r="AY7" i="1"/>
  <c r="CO7" i="1"/>
  <c r="BC7" i="1"/>
  <c r="CU7" i="1"/>
  <c r="BI7" i="1"/>
  <c r="CK18" i="1"/>
  <c r="AY18" i="1"/>
  <c r="CW18" i="1"/>
  <c r="BK18" i="1"/>
  <c r="CH54" i="1"/>
  <c r="AV54" i="1"/>
  <c r="CK54" i="1"/>
  <c r="AY54" i="1"/>
  <c r="CM57" i="1"/>
  <c r="BA57" i="1"/>
  <c r="CV57" i="1"/>
  <c r="BJ57" i="1"/>
  <c r="CU57" i="1"/>
  <c r="BI57" i="1"/>
  <c r="CY61" i="1"/>
  <c r="BM61" i="1"/>
  <c r="CF61" i="1"/>
  <c r="AT61" i="1"/>
  <c r="CN61" i="1"/>
  <c r="BB61" i="1"/>
  <c r="DA72" i="1"/>
  <c r="BO72" i="1"/>
  <c r="CT72" i="1"/>
  <c r="BH72" i="1"/>
  <c r="CL72" i="1"/>
  <c r="AZ72" i="1"/>
  <c r="CK79" i="1"/>
  <c r="AY79" i="1"/>
  <c r="DB79" i="1"/>
  <c r="BP79" i="1"/>
  <c r="DE79" i="1"/>
  <c r="BS79" i="1"/>
  <c r="CG83" i="1"/>
  <c r="AU83" i="1"/>
  <c r="CO87" i="1"/>
  <c r="BC87" i="1"/>
  <c r="CZ87" i="1"/>
  <c r="BN87" i="1"/>
  <c r="CP87" i="1"/>
  <c r="KN87" i="1" s="1"/>
  <c r="BD87" i="1"/>
  <c r="KM87" i="1" s="1"/>
  <c r="CN98" i="1"/>
  <c r="BB98" i="1"/>
  <c r="CQ98" i="1"/>
  <c r="BE98" i="1"/>
  <c r="KP122" i="1"/>
  <c r="KQ165" i="1"/>
  <c r="KU99" i="1"/>
  <c r="CX135" i="1"/>
  <c r="BL135" i="1"/>
  <c r="CT135" i="1"/>
  <c r="BH135" i="1"/>
  <c r="CQ135" i="1"/>
  <c r="BE135" i="1"/>
  <c r="CF138" i="1"/>
  <c r="AT138" i="1"/>
  <c r="CI138" i="1"/>
  <c r="AW138" i="1"/>
  <c r="CY169" i="1"/>
  <c r="BM169" i="1"/>
  <c r="DC169" i="1"/>
  <c r="BQ169" i="1"/>
  <c r="CG169" i="1"/>
  <c r="AU169" i="1"/>
  <c r="CS172" i="1"/>
  <c r="BG172" i="1"/>
  <c r="CR172" i="1"/>
  <c r="BF172" i="1"/>
  <c r="CH179" i="1"/>
  <c r="AV179" i="1"/>
  <c r="CL179" i="1"/>
  <c r="AZ179" i="1"/>
  <c r="DB57" i="1"/>
  <c r="BP57" i="1"/>
  <c r="CN57" i="1"/>
  <c r="BB57" i="1"/>
  <c r="CM110" i="1"/>
  <c r="BA110" i="1"/>
  <c r="CV110" i="1"/>
  <c r="BJ110" i="1"/>
  <c r="CT110" i="1"/>
  <c r="BH110" i="1"/>
  <c r="CR110" i="1"/>
  <c r="BF110" i="1"/>
  <c r="CZ121" i="1"/>
  <c r="BN121" i="1"/>
  <c r="CY121" i="1"/>
  <c r="BM121" i="1"/>
  <c r="CK121" i="1"/>
  <c r="AY121" i="1"/>
  <c r="CS121" i="1"/>
  <c r="BG121" i="1"/>
  <c r="DB121" i="1"/>
  <c r="BP121" i="1"/>
  <c r="CZ18" i="1"/>
  <c r="BN18" i="1"/>
  <c r="DF54" i="1"/>
  <c r="BT54" i="1"/>
  <c r="CT54" i="1"/>
  <c r="BH54" i="1"/>
  <c r="DA61" i="1"/>
  <c r="BO61" i="1"/>
  <c r="CV87" i="1"/>
  <c r="BJ87" i="1"/>
  <c r="CK87" i="1"/>
  <c r="AY87" i="1"/>
  <c r="DD106" i="1"/>
  <c r="BR106" i="1"/>
  <c r="CP106" i="1"/>
  <c r="KN106" i="1" s="1"/>
  <c r="BD106" i="1"/>
  <c r="KM106" i="1" s="1"/>
  <c r="DA106" i="1"/>
  <c r="BO106" i="1"/>
  <c r="CN114" i="1"/>
  <c r="BB114" i="1"/>
  <c r="CP114" i="1"/>
  <c r="KN114" i="1" s="1"/>
  <c r="BD114" i="1"/>
  <c r="KM114" i="1" s="1"/>
  <c r="DB114" i="1"/>
  <c r="BP114" i="1"/>
  <c r="CJ114" i="1"/>
  <c r="AX114" i="1"/>
  <c r="DF125" i="1"/>
  <c r="BT125" i="1"/>
  <c r="CN125" i="1"/>
  <c r="BB125" i="1"/>
  <c r="DD128" i="1"/>
  <c r="BR128" i="1"/>
  <c r="DC128" i="1"/>
  <c r="BQ128" i="1"/>
  <c r="DB128" i="1"/>
  <c r="BP128" i="1"/>
  <c r="DE128" i="1"/>
  <c r="BS128" i="1"/>
  <c r="CI128" i="1"/>
  <c r="AW128" i="1"/>
  <c r="GD55" i="1"/>
  <c r="DC14" i="1"/>
  <c r="BQ14" i="1"/>
  <c r="CU14" i="1"/>
  <c r="BI14" i="1"/>
  <c r="CZ22" i="1"/>
  <c r="BN22" i="1"/>
  <c r="DC38" i="1"/>
  <c r="BQ38" i="1"/>
  <c r="CP38" i="1"/>
  <c r="KN38" i="1" s="1"/>
  <c r="BD38" i="1"/>
  <c r="KM38" i="1" s="1"/>
  <c r="CM90" i="1"/>
  <c r="BA90" i="1"/>
  <c r="CH123" i="1"/>
  <c r="AV123" i="1"/>
  <c r="DF116" i="1"/>
  <c r="BT116" i="1"/>
  <c r="CH127" i="1"/>
  <c r="AV127" i="1"/>
  <c r="DG31" i="1"/>
  <c r="BU31" i="1"/>
  <c r="CV101" i="1"/>
  <c r="BJ101" i="1"/>
  <c r="CU127" i="1"/>
  <c r="BI127" i="1"/>
  <c r="CH31" i="1"/>
  <c r="AV31" i="1"/>
  <c r="CW20" i="1"/>
  <c r="BK20" i="1"/>
  <c r="CH56" i="1"/>
  <c r="AV56" i="1"/>
  <c r="CU15" i="1"/>
  <c r="BI15" i="1"/>
  <c r="CM168" i="1"/>
  <c r="BA168" i="1"/>
  <c r="CT196" i="1"/>
  <c r="BH196" i="1"/>
  <c r="DF148" i="1"/>
  <c r="BT148" i="1"/>
  <c r="CZ60" i="1"/>
  <c r="BN60" i="1"/>
  <c r="DD60" i="1"/>
  <c r="BR60" i="1"/>
  <c r="CH94" i="1"/>
  <c r="AV94" i="1"/>
  <c r="CU94" i="1"/>
  <c r="BI94" i="1"/>
  <c r="CN94" i="1"/>
  <c r="BB94" i="1"/>
  <c r="CP141" i="1"/>
  <c r="KN141" i="1" s="1"/>
  <c r="BD141" i="1"/>
  <c r="KM141" i="1" s="1"/>
  <c r="CX141" i="1"/>
  <c r="BL141" i="1"/>
  <c r="CW141" i="1"/>
  <c r="BK141" i="1"/>
  <c r="ET141" i="1"/>
  <c r="DG155" i="1"/>
  <c r="BU155" i="1"/>
  <c r="DF155" i="1"/>
  <c r="BT155" i="1"/>
  <c r="CK155" i="1"/>
  <c r="AY155" i="1"/>
  <c r="FN155" i="1"/>
  <c r="CK168" i="1"/>
  <c r="AY168" i="1"/>
  <c r="CL190" i="1"/>
  <c r="AZ190" i="1"/>
  <c r="CP152" i="1"/>
  <c r="KN152" i="1" s="1"/>
  <c r="BD152" i="1"/>
  <c r="KM152" i="1" s="1"/>
  <c r="DG67" i="1"/>
  <c r="BU67" i="1"/>
  <c r="CK46" i="1"/>
  <c r="AY46" i="1"/>
  <c r="CN162" i="1"/>
  <c r="BB162" i="1"/>
  <c r="CU46" i="1"/>
  <c r="BI46" i="1"/>
  <c r="CO46" i="1"/>
  <c r="BC46" i="1"/>
  <c r="CG46" i="1"/>
  <c r="AU46" i="1"/>
  <c r="DB86" i="1"/>
  <c r="BP86" i="1"/>
  <c r="CL86" i="1"/>
  <c r="AZ86" i="1"/>
  <c r="DC124" i="1"/>
  <c r="BQ124" i="1"/>
  <c r="CQ124" i="1"/>
  <c r="BE124" i="1"/>
  <c r="CY124" i="1"/>
  <c r="BM124" i="1"/>
  <c r="CU124" i="1"/>
  <c r="BI124" i="1"/>
  <c r="CY162" i="1"/>
  <c r="BM162" i="1"/>
  <c r="CL162" i="1"/>
  <c r="AZ162" i="1"/>
  <c r="CM162" i="1"/>
  <c r="BA162" i="1"/>
  <c r="CJ196" i="1"/>
  <c r="AX196" i="1"/>
  <c r="CV158" i="1"/>
  <c r="BJ158" i="1"/>
  <c r="CY158" i="1"/>
  <c r="BM158" i="1"/>
  <c r="CU158" i="1"/>
  <c r="BI158" i="1"/>
  <c r="CJ161" i="1"/>
  <c r="AX161" i="1"/>
  <c r="CL161" i="1"/>
  <c r="AZ161" i="1"/>
  <c r="CR161" i="1"/>
  <c r="BF161" i="1"/>
  <c r="DE161" i="1"/>
  <c r="BS161" i="1"/>
  <c r="CQ168" i="1"/>
  <c r="BE168" i="1"/>
  <c r="DC168" i="1"/>
  <c r="BQ168" i="1"/>
  <c r="DG168" i="1"/>
  <c r="BU168" i="1"/>
  <c r="CH171" i="1"/>
  <c r="AV171" i="1"/>
  <c r="CP171" i="1"/>
  <c r="KN171" i="1" s="1"/>
  <c r="BD171" i="1"/>
  <c r="KM171" i="1" s="1"/>
  <c r="CO171" i="1"/>
  <c r="BC171" i="1"/>
  <c r="GD171" i="1"/>
  <c r="CM178" i="1"/>
  <c r="BA178" i="1"/>
  <c r="CT178" i="1"/>
  <c r="BH178" i="1"/>
  <c r="CF178" i="1"/>
  <c r="AT178" i="1"/>
  <c r="CM190" i="1"/>
  <c r="BA190" i="1"/>
  <c r="CQ190" i="1"/>
  <c r="BE190" i="1"/>
  <c r="CM193" i="1"/>
  <c r="BA193" i="1"/>
  <c r="DB193" i="1"/>
  <c r="BP193" i="1"/>
  <c r="CQ196" i="1"/>
  <c r="BE196" i="1"/>
  <c r="DF196" i="1"/>
  <c r="BT196" i="1"/>
  <c r="CG196" i="1"/>
  <c r="AU196" i="1"/>
  <c r="CS21" i="1"/>
  <c r="BG21" i="1"/>
  <c r="DF21" i="1"/>
  <c r="BT21" i="1"/>
  <c r="CH21" i="1"/>
  <c r="AV21" i="1"/>
  <c r="CP48" i="1"/>
  <c r="KN48" i="1" s="1"/>
  <c r="BD48" i="1"/>
  <c r="KM48" i="1" s="1"/>
  <c r="CX48" i="1"/>
  <c r="BL48" i="1"/>
  <c r="CI67" i="1"/>
  <c r="AW67" i="1"/>
  <c r="CG67" i="1"/>
  <c r="AU67" i="1"/>
  <c r="CN67" i="1"/>
  <c r="BB67" i="1"/>
  <c r="DD117" i="1"/>
  <c r="BR117" i="1"/>
  <c r="CI117" i="1"/>
  <c r="AW117" i="1"/>
  <c r="CZ117" i="1"/>
  <c r="BN117" i="1"/>
  <c r="CK117" i="1"/>
  <c r="AY117" i="1"/>
  <c r="DB145" i="1"/>
  <c r="BP145" i="1"/>
  <c r="CV175" i="1"/>
  <c r="BJ175" i="1"/>
  <c r="CY175" i="1"/>
  <c r="BM175" i="1"/>
  <c r="CG175" i="1"/>
  <c r="AU175" i="1"/>
  <c r="DC175" i="1"/>
  <c r="BQ175" i="1"/>
  <c r="CS184" i="1"/>
  <c r="BG184" i="1"/>
  <c r="CT184" i="1"/>
  <c r="BH184" i="1"/>
  <c r="DC184" i="1"/>
  <c r="BQ184" i="1"/>
  <c r="CV78" i="1"/>
  <c r="BJ78" i="1"/>
  <c r="CT78" i="1"/>
  <c r="BH78" i="1"/>
  <c r="CS78" i="1"/>
  <c r="BG78" i="1"/>
  <c r="CL78" i="1"/>
  <c r="AZ78" i="1"/>
  <c r="CZ78" i="1"/>
  <c r="BN78" i="1"/>
  <c r="CR120" i="1"/>
  <c r="BF120" i="1"/>
  <c r="DE120" i="1"/>
  <c r="BS120" i="1"/>
  <c r="CX120" i="1"/>
  <c r="BL120" i="1"/>
  <c r="CT120" i="1"/>
  <c r="BH120" i="1"/>
  <c r="CT148" i="1"/>
  <c r="BH148" i="1"/>
  <c r="CZ148" i="1"/>
  <c r="BN148" i="1"/>
  <c r="CK148" i="1"/>
  <c r="AY148" i="1"/>
  <c r="DB187" i="1"/>
  <c r="BP187" i="1"/>
  <c r="DF187" i="1"/>
  <c r="BT187" i="1"/>
  <c r="DG187" i="1"/>
  <c r="BU187" i="1"/>
  <c r="CM187" i="1"/>
  <c r="BA187" i="1"/>
  <c r="CR5" i="1"/>
  <c r="BF5" i="1"/>
  <c r="CU5" i="1"/>
  <c r="BI5" i="1"/>
  <c r="DB5" i="1"/>
  <c r="BP5" i="1"/>
  <c r="BL5" i="1"/>
  <c r="CX5" i="1"/>
  <c r="CP16" i="1"/>
  <c r="KN16" i="1" s="1"/>
  <c r="BD16" i="1"/>
  <c r="KM16" i="1" s="1"/>
  <c r="DF16" i="1"/>
  <c r="BT16" i="1"/>
  <c r="DE16" i="1"/>
  <c r="BS16" i="1"/>
  <c r="DD19" i="1"/>
  <c r="BR19" i="1"/>
  <c r="CP19" i="1"/>
  <c r="KN19" i="1" s="1"/>
  <c r="BD19" i="1"/>
  <c r="KM19" i="1" s="1"/>
  <c r="CK19" i="1"/>
  <c r="AY19" i="1"/>
  <c r="CG19" i="1"/>
  <c r="AU19" i="1"/>
  <c r="KS30" i="1"/>
  <c r="FI30" i="1"/>
  <c r="CV30" i="1"/>
  <c r="BJ30" i="1"/>
  <c r="KX30" i="1"/>
  <c r="CY30" i="1"/>
  <c r="BM30" i="1"/>
  <c r="CR30" i="1"/>
  <c r="BF30" i="1"/>
  <c r="CP35" i="1"/>
  <c r="KN35" i="1" s="1"/>
  <c r="BD35" i="1"/>
  <c r="KM35" i="1" s="1"/>
  <c r="CW35" i="1"/>
  <c r="BK35" i="1"/>
  <c r="DE35" i="1"/>
  <c r="BS35" i="1"/>
  <c r="CF65" i="1"/>
  <c r="AT65" i="1"/>
  <c r="CZ65" i="1"/>
  <c r="BN65" i="1"/>
  <c r="CY65" i="1"/>
  <c r="BM65" i="1"/>
  <c r="CG71" i="1"/>
  <c r="AU71" i="1"/>
  <c r="DD71" i="1"/>
  <c r="BR71" i="1"/>
  <c r="CZ71" i="1"/>
  <c r="BN71" i="1"/>
  <c r="CF105" i="1"/>
  <c r="AT105" i="1"/>
  <c r="CZ105" i="1"/>
  <c r="BN105" i="1"/>
  <c r="DF105" i="1"/>
  <c r="BT105" i="1"/>
  <c r="DF113" i="1"/>
  <c r="BT113" i="1"/>
  <c r="CI113" i="1"/>
  <c r="AW113" i="1"/>
  <c r="CT113" i="1"/>
  <c r="BH113" i="1"/>
  <c r="CS113" i="1"/>
  <c r="BG113" i="1"/>
  <c r="DD134" i="1"/>
  <c r="BR134" i="1"/>
  <c r="CM134" i="1"/>
  <c r="BA134" i="1"/>
  <c r="DG134" i="1"/>
  <c r="BU134" i="1"/>
  <c r="DD152" i="1"/>
  <c r="BR152" i="1"/>
  <c r="CT152" i="1"/>
  <c r="BH152" i="1"/>
  <c r="CM152" i="1"/>
  <c r="BA152" i="1"/>
  <c r="CQ152" i="1"/>
  <c r="BE152" i="1"/>
  <c r="CG152" i="1"/>
  <c r="AU152" i="1"/>
  <c r="CP165" i="1"/>
  <c r="KN165" i="1" s="1"/>
  <c r="BD165" i="1"/>
  <c r="KM165" i="1" s="1"/>
  <c r="CF165" i="1"/>
  <c r="AT165" i="1"/>
  <c r="CQ165" i="1"/>
  <c r="BE165" i="1"/>
  <c r="CG181" i="1"/>
  <c r="AU181" i="1"/>
  <c r="DC181" i="1"/>
  <c r="BQ181" i="1"/>
  <c r="DE159" i="1"/>
  <c r="BS159" i="1"/>
  <c r="CV159" i="1"/>
  <c r="BJ159" i="1"/>
  <c r="CW159" i="1"/>
  <c r="BK159" i="1"/>
  <c r="CM159" i="1"/>
  <c r="BA159" i="1"/>
  <c r="DG156" i="1"/>
  <c r="BU156" i="1"/>
  <c r="CO156" i="1"/>
  <c r="BC156" i="1"/>
  <c r="DG131" i="1"/>
  <c r="BU131" i="1"/>
  <c r="CO131" i="1"/>
  <c r="BC131" i="1"/>
  <c r="CJ131" i="1"/>
  <c r="AX131" i="1"/>
  <c r="CZ153" i="1"/>
  <c r="BN153" i="1"/>
  <c r="CW153" i="1"/>
  <c r="BK153" i="1"/>
  <c r="CS153" i="1"/>
  <c r="BG153" i="1"/>
  <c r="CK153" i="1"/>
  <c r="AY153" i="1"/>
  <c r="CL176" i="1"/>
  <c r="AZ176" i="1"/>
  <c r="DB176" i="1"/>
  <c r="BP176" i="1"/>
  <c r="CR176" i="1"/>
  <c r="BF176" i="1"/>
  <c r="CO176" i="1"/>
  <c r="BC176" i="1"/>
  <c r="CW176" i="1"/>
  <c r="BK176" i="1"/>
  <c r="CR191" i="1"/>
  <c r="BF191" i="1"/>
  <c r="CV191" i="1"/>
  <c r="BJ191" i="1"/>
  <c r="DD191" i="1"/>
  <c r="BR191" i="1"/>
  <c r="CY191" i="1"/>
  <c r="BM191" i="1"/>
  <c r="DD182" i="1"/>
  <c r="BR182" i="1"/>
  <c r="DB182" i="1"/>
  <c r="BP182" i="1"/>
  <c r="CU182" i="1"/>
  <c r="BI182" i="1"/>
  <c r="DD149" i="1"/>
  <c r="BR149" i="1"/>
  <c r="CT149" i="1"/>
  <c r="BH149" i="1"/>
  <c r="DA149" i="1"/>
  <c r="BO149" i="1"/>
  <c r="CS149" i="1"/>
  <c r="BG149" i="1"/>
  <c r="CG149" i="1"/>
  <c r="AU149" i="1"/>
  <c r="DB194" i="1"/>
  <c r="BP194" i="1"/>
  <c r="CJ194" i="1"/>
  <c r="AX194" i="1"/>
  <c r="CW194" i="1"/>
  <c r="BK194" i="1"/>
  <c r="DF194" i="1"/>
  <c r="BT194" i="1"/>
  <c r="DA194" i="1"/>
  <c r="BO194" i="1"/>
  <c r="CK142" i="1"/>
  <c r="AY142" i="1"/>
  <c r="DD142" i="1"/>
  <c r="BR142" i="1"/>
  <c r="DC142" i="1"/>
  <c r="BQ142" i="1"/>
  <c r="CF166" i="1"/>
  <c r="AT166" i="1"/>
  <c r="CV166" i="1"/>
  <c r="BJ166" i="1"/>
  <c r="CN166" i="1"/>
  <c r="BB166" i="1"/>
  <c r="CS166" i="1"/>
  <c r="BG166" i="1"/>
  <c r="CI112" i="1"/>
  <c r="AW112" i="1"/>
  <c r="DC29" i="1"/>
  <c r="BQ29" i="1"/>
  <c r="DD50" i="1"/>
  <c r="BR50" i="1"/>
  <c r="CS77" i="1"/>
  <c r="BG77" i="1"/>
  <c r="CM116" i="1"/>
  <c r="BA116" i="1"/>
  <c r="DA25" i="1"/>
  <c r="BO25" i="1"/>
  <c r="CQ50" i="1"/>
  <c r="BE50" i="1"/>
  <c r="CO59" i="1"/>
  <c r="BC59" i="1"/>
  <c r="DF70" i="1"/>
  <c r="BT70" i="1"/>
  <c r="DG70" i="1"/>
  <c r="BU70" i="1"/>
  <c r="DC77" i="1"/>
  <c r="BQ77" i="1"/>
  <c r="CP77" i="1"/>
  <c r="KN77" i="1" s="1"/>
  <c r="BD77" i="1"/>
  <c r="KM77" i="1" s="1"/>
  <c r="DG108" i="1"/>
  <c r="BU108" i="1"/>
  <c r="CY112" i="1"/>
  <c r="BM112" i="1"/>
  <c r="DG112" i="1"/>
  <c r="BU112" i="1"/>
  <c r="DG123" i="1"/>
  <c r="BU123" i="1"/>
  <c r="CU140" i="1"/>
  <c r="BI140" i="1"/>
  <c r="DC48" i="1"/>
  <c r="BQ48" i="1"/>
  <c r="CQ22" i="1"/>
  <c r="BE22" i="1"/>
  <c r="CO38" i="1"/>
  <c r="BC38" i="1"/>
  <c r="CL63" i="1"/>
  <c r="AZ63" i="1"/>
  <c r="DF68" i="1"/>
  <c r="BT68" i="1"/>
  <c r="CP75" i="1"/>
  <c r="KN75" i="1" s="1"/>
  <c r="BD75" i="1"/>
  <c r="KM75" i="1" s="1"/>
  <c r="DD75" i="1"/>
  <c r="BR75" i="1"/>
  <c r="DG118" i="1"/>
  <c r="BU118" i="1"/>
  <c r="CL28" i="1"/>
  <c r="AZ28" i="1"/>
  <c r="DE188" i="1"/>
  <c r="BS188" i="1"/>
  <c r="DG111" i="1"/>
  <c r="BU111" i="1"/>
  <c r="CU28" i="1"/>
  <c r="BI28" i="1"/>
  <c r="DE173" i="1"/>
  <c r="BS173" i="1"/>
  <c r="CU111" i="1"/>
  <c r="BI111" i="1"/>
  <c r="DA188" i="1"/>
  <c r="BO188" i="1"/>
  <c r="DA45" i="1"/>
  <c r="BO45" i="1"/>
  <c r="CS45" i="1"/>
  <c r="BG45" i="1"/>
  <c r="CJ45" i="1"/>
  <c r="AX45" i="1"/>
  <c r="DG100" i="1"/>
  <c r="BU100" i="1"/>
  <c r="DA100" i="1"/>
  <c r="BO100" i="1"/>
  <c r="CW100" i="1"/>
  <c r="BK100" i="1"/>
  <c r="CI154" i="1"/>
  <c r="AW154" i="1"/>
  <c r="DG154" i="1"/>
  <c r="BU154" i="1"/>
  <c r="CX154" i="1"/>
  <c r="BL154" i="1"/>
  <c r="DF186" i="1"/>
  <c r="BT186" i="1"/>
  <c r="DG186" i="1"/>
  <c r="BU186" i="1"/>
  <c r="DB186" i="1"/>
  <c r="BP186" i="1"/>
  <c r="CI167" i="1"/>
  <c r="AW167" i="1"/>
  <c r="DE11" i="1"/>
  <c r="BS11" i="1"/>
  <c r="CS11" i="1"/>
  <c r="BG11" i="1"/>
  <c r="CV11" i="1"/>
  <c r="BJ11" i="1"/>
  <c r="KR11" i="1"/>
  <c r="FH11" i="1"/>
  <c r="GC11" i="1"/>
  <c r="CF17" i="1"/>
  <c r="AT17" i="1"/>
  <c r="CX17" i="1"/>
  <c r="BL17" i="1"/>
  <c r="CP17" i="1"/>
  <c r="KN17" i="1" s="1"/>
  <c r="BD17" i="1"/>
  <c r="KM17" i="1" s="1"/>
  <c r="CU41" i="1"/>
  <c r="BI41" i="1"/>
  <c r="CF41" i="1"/>
  <c r="AT41" i="1"/>
  <c r="CM41" i="1"/>
  <c r="BA41" i="1"/>
  <c r="CI41" i="1"/>
  <c r="AW41" i="1"/>
  <c r="CJ49" i="1"/>
  <c r="AX49" i="1"/>
  <c r="CV49" i="1"/>
  <c r="BJ49" i="1"/>
  <c r="DA49" i="1"/>
  <c r="BO49" i="1"/>
  <c r="CS84" i="1"/>
  <c r="BG84" i="1"/>
  <c r="CU84" i="1"/>
  <c r="BI84" i="1"/>
  <c r="DC115" i="1"/>
  <c r="BQ115" i="1"/>
  <c r="DF115" i="1"/>
  <c r="BT115" i="1"/>
  <c r="CS160" i="1"/>
  <c r="BG160" i="1"/>
  <c r="CO160" i="1"/>
  <c r="BC160" i="1"/>
  <c r="DB160" i="1"/>
  <c r="BP160" i="1"/>
  <c r="DF160" i="1"/>
  <c r="BT160" i="1"/>
  <c r="DC160" i="1"/>
  <c r="BQ160" i="1"/>
  <c r="CW192" i="1"/>
  <c r="BK192" i="1"/>
  <c r="CJ192" i="1"/>
  <c r="AX192" i="1"/>
  <c r="DA192" i="1"/>
  <c r="BO192" i="1"/>
  <c r="DG9" i="1"/>
  <c r="BU9" i="1"/>
  <c r="CJ14" i="1"/>
  <c r="AX14" i="1"/>
  <c r="CG23" i="1"/>
  <c r="AU23" i="1"/>
  <c r="CV32" i="1"/>
  <c r="BJ32" i="1"/>
  <c r="CZ36" i="1"/>
  <c r="BN36" i="1"/>
  <c r="CT38" i="1"/>
  <c r="BH38" i="1"/>
  <c r="CH43" i="1"/>
  <c r="AV43" i="1"/>
  <c r="CF63" i="1"/>
  <c r="AT63" i="1"/>
  <c r="CX130" i="1"/>
  <c r="BL130" i="1"/>
  <c r="CP193" i="1"/>
  <c r="KN193" i="1" s="1"/>
  <c r="BD193" i="1"/>
  <c r="KM193" i="1" s="1"/>
  <c r="CR102" i="1"/>
  <c r="BF102" i="1"/>
  <c r="CZ138" i="1"/>
  <c r="BN138" i="1"/>
  <c r="CY6" i="1"/>
  <c r="BM6" i="1"/>
  <c r="DB188" i="1"/>
  <c r="BP188" i="1"/>
  <c r="CF163" i="1"/>
  <c r="AT163" i="1"/>
  <c r="DB27" i="1"/>
  <c r="BP27" i="1"/>
  <c r="CL44" i="1"/>
  <c r="AZ44" i="1"/>
  <c r="CH44" i="1"/>
  <c r="AV44" i="1"/>
  <c r="CU51" i="1"/>
  <c r="BI51" i="1"/>
  <c r="CT51" i="1"/>
  <c r="BH51" i="1"/>
  <c r="CF118" i="1"/>
  <c r="AT118" i="1"/>
  <c r="CV163" i="1"/>
  <c r="BJ163" i="1"/>
  <c r="CF185" i="1"/>
  <c r="AT185" i="1"/>
  <c r="CZ163" i="1"/>
  <c r="BN163" i="1"/>
  <c r="DB99" i="1"/>
  <c r="BP99" i="1"/>
  <c r="CX139" i="1"/>
  <c r="BL139" i="1"/>
  <c r="CF173" i="1"/>
  <c r="AT173" i="1"/>
  <c r="CY44" i="1"/>
  <c r="BM44" i="1"/>
  <c r="FK44" i="1"/>
  <c r="CW6" i="1"/>
  <c r="BK6" i="1"/>
  <c r="CH8" i="1"/>
  <c r="AV8" i="1"/>
  <c r="DA13" i="1"/>
  <c r="BO13" i="1"/>
  <c r="CW64" i="1"/>
  <c r="BK64" i="1"/>
  <c r="CX64" i="1"/>
  <c r="BL64" i="1"/>
  <c r="CX76" i="1"/>
  <c r="BL76" i="1"/>
  <c r="CM91" i="1"/>
  <c r="BA91" i="1"/>
  <c r="CR103" i="1"/>
  <c r="BF103" i="1"/>
  <c r="CZ132" i="1"/>
  <c r="BN132" i="1"/>
  <c r="DA12" i="1"/>
  <c r="BO12" i="1"/>
  <c r="CW160" i="1"/>
  <c r="BK160" i="1"/>
  <c r="CQ119" i="1"/>
  <c r="BE119" i="1"/>
  <c r="DD177" i="1"/>
  <c r="BR177" i="1"/>
  <c r="CK45" i="1"/>
  <c r="AY45" i="1"/>
  <c r="CP15" i="1"/>
  <c r="KN15" i="1" s="1"/>
  <c r="BD15" i="1"/>
  <c r="KM15" i="1" s="1"/>
  <c r="DD130" i="1"/>
  <c r="BR130" i="1"/>
  <c r="DD185" i="1"/>
  <c r="BR185" i="1"/>
  <c r="CK22" i="1"/>
  <c r="AY22" i="1"/>
  <c r="CU64" i="1"/>
  <c r="BI64" i="1"/>
  <c r="CP32" i="1"/>
  <c r="KN32" i="1" s="1"/>
  <c r="BD32" i="1"/>
  <c r="KM32" i="1" s="1"/>
  <c r="CH138" i="1"/>
  <c r="AV138" i="1"/>
  <c r="DB13" i="1"/>
  <c r="BP13" i="1"/>
  <c r="CH136" i="1"/>
  <c r="AV136" i="1"/>
  <c r="CR193" i="1"/>
  <c r="BF193" i="1"/>
  <c r="CI173" i="1"/>
  <c r="AW173" i="1"/>
  <c r="CL97" i="1"/>
  <c r="AZ97" i="1"/>
  <c r="CW63" i="1"/>
  <c r="BK63" i="1"/>
  <c r="CF23" i="1"/>
  <c r="AT23" i="1"/>
  <c r="CN15" i="1"/>
  <c r="BB15" i="1"/>
  <c r="CH130" i="1"/>
  <c r="AV130" i="1"/>
  <c r="CR36" i="1"/>
  <c r="BF36" i="1"/>
  <c r="CK64" i="1"/>
  <c r="AY64" i="1"/>
  <c r="CS9" i="1"/>
  <c r="BG9" i="1"/>
  <c r="CI22" i="1"/>
  <c r="AW22" i="1"/>
  <c r="CN32" i="1"/>
  <c r="BB32" i="1"/>
  <c r="CW38" i="1"/>
  <c r="BK38" i="1"/>
  <c r="DF168" i="1"/>
  <c r="BT168" i="1"/>
  <c r="CJ102" i="1"/>
  <c r="AX102" i="1"/>
  <c r="KL50" i="1"/>
  <c r="GC158" i="1"/>
  <c r="FF10" i="1"/>
  <c r="GJ96" i="1"/>
  <c r="FF166" i="1"/>
  <c r="CF60" i="1"/>
  <c r="AT60" i="1"/>
  <c r="CG143" i="1"/>
  <c r="AU143" i="1"/>
  <c r="FH84" i="1"/>
  <c r="CL7" i="1"/>
  <c r="AZ7" i="1"/>
  <c r="CF40" i="1"/>
  <c r="AT40" i="1"/>
  <c r="FH119" i="1"/>
  <c r="DI5" i="1"/>
  <c r="BW5" i="1"/>
  <c r="CW79" i="1"/>
  <c r="BK79" i="1"/>
  <c r="CO54" i="1"/>
  <c r="BC54" i="1"/>
  <c r="CH61" i="1"/>
  <c r="AV61" i="1"/>
  <c r="KU170" i="1"/>
  <c r="CR7" i="1"/>
  <c r="BF7" i="1"/>
  <c r="CN7" i="1"/>
  <c r="BB7" i="1"/>
  <c r="CZ7" i="1"/>
  <c r="BN7" i="1"/>
  <c r="CQ18" i="1"/>
  <c r="BE18" i="1"/>
  <c r="CP18" i="1"/>
  <c r="KN18" i="1" s="1"/>
  <c r="BD18" i="1"/>
  <c r="KM18" i="1" s="1"/>
  <c r="CG18" i="1"/>
  <c r="AU18" i="1"/>
  <c r="CF18" i="1"/>
  <c r="AT18" i="1"/>
  <c r="CV54" i="1"/>
  <c r="BJ54" i="1"/>
  <c r="CR57" i="1"/>
  <c r="BF57" i="1"/>
  <c r="DG57" i="1"/>
  <c r="BU57" i="1"/>
  <c r="DF57" i="1"/>
  <c r="BT57" i="1"/>
  <c r="DD61" i="1"/>
  <c r="BR61" i="1"/>
  <c r="CO61" i="1"/>
  <c r="BC61" i="1"/>
  <c r="CW61" i="1"/>
  <c r="BK61" i="1"/>
  <c r="DB72" i="1"/>
  <c r="BP72" i="1"/>
  <c r="CL79" i="1"/>
  <c r="AZ79" i="1"/>
  <c r="CO79" i="1"/>
  <c r="BC79" i="1"/>
  <c r="CH83" i="1"/>
  <c r="AV83" i="1"/>
  <c r="CW83" i="1"/>
  <c r="BK83" i="1"/>
  <c r="CQ83" i="1"/>
  <c r="BE83" i="1"/>
  <c r="CR87" i="1"/>
  <c r="BF87" i="1"/>
  <c r="CJ87" i="1"/>
  <c r="AX87" i="1"/>
  <c r="CI98" i="1"/>
  <c r="AW98" i="1"/>
  <c r="DB98" i="1"/>
  <c r="BP98" i="1"/>
  <c r="KS105" i="1"/>
  <c r="FL105" i="1"/>
  <c r="FM158" i="1"/>
  <c r="FK178" i="1"/>
  <c r="DF109" i="1"/>
  <c r="BT109" i="1"/>
  <c r="CY137" i="1"/>
  <c r="BM137" i="1"/>
  <c r="CF144" i="1"/>
  <c r="AT144" i="1"/>
  <c r="CS144" i="1"/>
  <c r="BG144" i="1"/>
  <c r="CU174" i="1"/>
  <c r="BI174" i="1"/>
  <c r="CU135" i="1"/>
  <c r="BI135" i="1"/>
  <c r="CI135" i="1"/>
  <c r="AW135" i="1"/>
  <c r="CW138" i="1"/>
  <c r="BK138" i="1"/>
  <c r="DG138" i="1"/>
  <c r="BU138" i="1"/>
  <c r="CY138" i="1"/>
  <c r="BM138" i="1"/>
  <c r="CW169" i="1"/>
  <c r="BK169" i="1"/>
  <c r="CU172" i="1"/>
  <c r="BI172" i="1"/>
  <c r="CQ172" i="1"/>
  <c r="BE172" i="1"/>
  <c r="DD179" i="1"/>
  <c r="BR179" i="1"/>
  <c r="CQ179" i="1"/>
  <c r="BE179" i="1"/>
  <c r="DB179" i="1"/>
  <c r="BP179" i="1"/>
  <c r="CT57" i="1"/>
  <c r="BH57" i="1"/>
  <c r="CG57" i="1"/>
  <c r="AU57" i="1"/>
  <c r="CU98" i="1"/>
  <c r="BI98" i="1"/>
  <c r="CN110" i="1"/>
  <c r="BB110" i="1"/>
  <c r="DD110" i="1"/>
  <c r="BR110" i="1"/>
  <c r="DG110" i="1"/>
  <c r="BU110" i="1"/>
  <c r="FF110" i="1"/>
  <c r="CX121" i="1"/>
  <c r="BL121" i="1"/>
  <c r="CH121" i="1"/>
  <c r="AV121" i="1"/>
  <c r="CV121" i="1"/>
  <c r="BJ121" i="1"/>
  <c r="CW121" i="1"/>
  <c r="BK121" i="1"/>
  <c r="CU121" i="1"/>
  <c r="BI121" i="1"/>
  <c r="DD121" i="1"/>
  <c r="BR121" i="1"/>
  <c r="CL121" i="1"/>
  <c r="AZ121" i="1"/>
  <c r="CH18" i="1"/>
  <c r="AV18" i="1"/>
  <c r="CZ54" i="1"/>
  <c r="BN54" i="1"/>
  <c r="CL61" i="1"/>
  <c r="AZ61" i="1"/>
  <c r="CL87" i="1"/>
  <c r="AZ87" i="1"/>
  <c r="CS106" i="1"/>
  <c r="BG106" i="1"/>
  <c r="DC106" i="1"/>
  <c r="BQ106" i="1"/>
  <c r="CK106" i="1"/>
  <c r="AY106" i="1"/>
  <c r="CF114" i="1"/>
  <c r="AT114" i="1"/>
  <c r="CG114" i="1"/>
  <c r="AU114" i="1"/>
  <c r="CL114" i="1"/>
  <c r="AZ114" i="1"/>
  <c r="CU125" i="1"/>
  <c r="BI125" i="1"/>
  <c r="CQ125" i="1"/>
  <c r="BE125" i="1"/>
  <c r="CW125" i="1"/>
  <c r="BK125" i="1"/>
  <c r="DF128" i="1"/>
  <c r="BT128" i="1"/>
  <c r="DG128" i="1"/>
  <c r="BU128" i="1"/>
  <c r="FK27" i="1"/>
  <c r="FI88" i="1"/>
  <c r="CF62" i="1"/>
  <c r="AT62" i="1"/>
  <c r="FL173" i="1"/>
  <c r="FM29" i="1"/>
  <c r="CM14" i="1"/>
  <c r="BA14" i="1"/>
  <c r="DF14" i="1"/>
  <c r="BT14" i="1"/>
  <c r="CJ22" i="1"/>
  <c r="AX22" i="1"/>
  <c r="CW22" i="1"/>
  <c r="BK22" i="1"/>
  <c r="CM38" i="1"/>
  <c r="BA38" i="1"/>
  <c r="CQ68" i="1"/>
  <c r="BE68" i="1"/>
  <c r="CQ75" i="1"/>
  <c r="BE75" i="1"/>
  <c r="CS82" i="1"/>
  <c r="BG82" i="1"/>
  <c r="DA82" i="1"/>
  <c r="BO82" i="1"/>
  <c r="CX90" i="1"/>
  <c r="BL90" i="1"/>
  <c r="CX123" i="1"/>
  <c r="BL123" i="1"/>
  <c r="CU116" i="1"/>
  <c r="BI116" i="1"/>
  <c r="CS127" i="1"/>
  <c r="BG127" i="1"/>
  <c r="CX31" i="1"/>
  <c r="BL31" i="1"/>
  <c r="CS93" i="1"/>
  <c r="BG93" i="1"/>
  <c r="CL109" i="1"/>
  <c r="AZ109" i="1"/>
  <c r="CZ31" i="1"/>
  <c r="BN31" i="1"/>
  <c r="CF74" i="1"/>
  <c r="AT74" i="1"/>
  <c r="CI56" i="1"/>
  <c r="AW56" i="1"/>
  <c r="CF109" i="1"/>
  <c r="AT109" i="1"/>
  <c r="CU20" i="1"/>
  <c r="BI20" i="1"/>
  <c r="DB20" i="1"/>
  <c r="BP20" i="1"/>
  <c r="DC53" i="1"/>
  <c r="BQ53" i="1"/>
  <c r="CV53" i="1"/>
  <c r="BJ53" i="1"/>
  <c r="CU53" i="1"/>
  <c r="BI53" i="1"/>
  <c r="CW74" i="1"/>
  <c r="BK74" i="1"/>
  <c r="CR74" i="1"/>
  <c r="BF74" i="1"/>
  <c r="CZ81" i="1"/>
  <c r="BN81" i="1"/>
  <c r="CV81" i="1"/>
  <c r="BJ81" i="1"/>
  <c r="DE93" i="1"/>
  <c r="BS93" i="1"/>
  <c r="CO93" i="1"/>
  <c r="BC93" i="1"/>
  <c r="DD97" i="1"/>
  <c r="BR97" i="1"/>
  <c r="CZ97" i="1"/>
  <c r="BN97" i="1"/>
  <c r="CV97" i="1"/>
  <c r="BJ97" i="1"/>
  <c r="CJ101" i="1"/>
  <c r="AX101" i="1"/>
  <c r="DG101" i="1"/>
  <c r="BU101" i="1"/>
  <c r="CR101" i="1"/>
  <c r="BF101" i="1"/>
  <c r="CK109" i="1"/>
  <c r="AY109" i="1"/>
  <c r="DC127" i="1"/>
  <c r="BQ127" i="1"/>
  <c r="KX127" i="1"/>
  <c r="DA130" i="1"/>
  <c r="BO130" i="1"/>
  <c r="CX158" i="1"/>
  <c r="BL158" i="1"/>
  <c r="CN158" i="1"/>
  <c r="BB158" i="1"/>
  <c r="CF158" i="1"/>
  <c r="AT158" i="1"/>
  <c r="CM161" i="1"/>
  <c r="BA161" i="1"/>
  <c r="DD161" i="1"/>
  <c r="BR161" i="1"/>
  <c r="DA161" i="1"/>
  <c r="BO161" i="1"/>
  <c r="CH168" i="1"/>
  <c r="AV168" i="1"/>
  <c r="CI168" i="1"/>
  <c r="AW168" i="1"/>
  <c r="CS171" i="1"/>
  <c r="BG171" i="1"/>
  <c r="DB171" i="1"/>
  <c r="BP171" i="1"/>
  <c r="CF171" i="1"/>
  <c r="AT171" i="1"/>
  <c r="CK171" i="1"/>
  <c r="AY171" i="1"/>
  <c r="DE171" i="1"/>
  <c r="BS171" i="1"/>
  <c r="CJ178" i="1"/>
  <c r="AX178" i="1"/>
  <c r="CV178" i="1"/>
  <c r="BJ178" i="1"/>
  <c r="DA178" i="1"/>
  <c r="BO178" i="1"/>
  <c r="DF190" i="1"/>
  <c r="BT190" i="1"/>
  <c r="CH190" i="1"/>
  <c r="AV190" i="1"/>
  <c r="CS190" i="1"/>
  <c r="BG190" i="1"/>
  <c r="CF193" i="1"/>
  <c r="AT193" i="1"/>
  <c r="DE193" i="1"/>
  <c r="BS193" i="1"/>
  <c r="CI193" i="1"/>
  <c r="AW193" i="1"/>
  <c r="CX196" i="1"/>
  <c r="BL196" i="1"/>
  <c r="CL196" i="1"/>
  <c r="AZ196" i="1"/>
  <c r="CW196" i="1"/>
  <c r="BK196" i="1"/>
  <c r="DD21" i="1"/>
  <c r="BR21" i="1"/>
  <c r="DE21" i="1"/>
  <c r="BS21" i="1"/>
  <c r="DA21" i="1"/>
  <c r="BO21" i="1"/>
  <c r="DA48" i="1"/>
  <c r="BO48" i="1"/>
  <c r="CU48" i="1"/>
  <c r="BI48" i="1"/>
  <c r="DG48" i="1"/>
  <c r="BU48" i="1"/>
  <c r="KW48" i="1"/>
  <c r="KW67" i="1"/>
  <c r="DB67" i="1"/>
  <c r="BP67" i="1"/>
  <c r="CQ67" i="1"/>
  <c r="BE67" i="1"/>
  <c r="CR67" i="1"/>
  <c r="BF67" i="1"/>
  <c r="CT117" i="1"/>
  <c r="BH117" i="1"/>
  <c r="CJ117" i="1"/>
  <c r="AX117" i="1"/>
  <c r="CV117" i="1"/>
  <c r="BJ117" i="1"/>
  <c r="CN145" i="1"/>
  <c r="BB145" i="1"/>
  <c r="CP145" i="1"/>
  <c r="KN145" i="1" s="1"/>
  <c r="BD145" i="1"/>
  <c r="KM145" i="1" s="1"/>
  <c r="CN175" i="1"/>
  <c r="BB175" i="1"/>
  <c r="CU175" i="1"/>
  <c r="BI175" i="1"/>
  <c r="CO175" i="1"/>
  <c r="BC175" i="1"/>
  <c r="CJ184" i="1"/>
  <c r="AX184" i="1"/>
  <c r="CX184" i="1"/>
  <c r="BL184" i="1"/>
  <c r="CV184" i="1"/>
  <c r="BJ184" i="1"/>
  <c r="CO184" i="1"/>
  <c r="BC184" i="1"/>
  <c r="DC78" i="1"/>
  <c r="BQ78" i="1"/>
  <c r="DD78" i="1"/>
  <c r="BR78" i="1"/>
  <c r="CJ78" i="1"/>
  <c r="AX78" i="1"/>
  <c r="CP120" i="1"/>
  <c r="KN120" i="1" s="1"/>
  <c r="BD120" i="1"/>
  <c r="KM120" i="1" s="1"/>
  <c r="DD120" i="1"/>
  <c r="BR120" i="1"/>
  <c r="CH120" i="1"/>
  <c r="AV120" i="1"/>
  <c r="DD148" i="1"/>
  <c r="BR148" i="1"/>
  <c r="CJ148" i="1"/>
  <c r="AX148" i="1"/>
  <c r="DA148" i="1"/>
  <c r="BO148" i="1"/>
  <c r="DG148" i="1"/>
  <c r="BU148" i="1"/>
  <c r="DA187" i="1"/>
  <c r="BO187" i="1"/>
  <c r="DC187" i="1"/>
  <c r="BQ187" i="1"/>
  <c r="CT5" i="1"/>
  <c r="BH5" i="1"/>
  <c r="CL5" i="1"/>
  <c r="AZ5" i="1"/>
  <c r="CH5" i="1"/>
  <c r="AV5" i="1"/>
  <c r="CK16" i="1"/>
  <c r="AY16" i="1"/>
  <c r="CN16" i="1"/>
  <c r="BB16" i="1"/>
  <c r="CO16" i="1"/>
  <c r="BC16" i="1"/>
  <c r="DB19" i="1"/>
  <c r="BP19" i="1"/>
  <c r="CS19" i="1"/>
  <c r="BG19" i="1"/>
  <c r="CV19" i="1"/>
  <c r="BJ19" i="1"/>
  <c r="CR19" i="1"/>
  <c r="BF19" i="1"/>
  <c r="CS30" i="1"/>
  <c r="BG30" i="1"/>
  <c r="DE30" i="1"/>
  <c r="BS30" i="1"/>
  <c r="CW30" i="1"/>
  <c r="BK30" i="1"/>
  <c r="CI30" i="1"/>
  <c r="AW30" i="1"/>
  <c r="CF35" i="1"/>
  <c r="AT35" i="1"/>
  <c r="CI35" i="1"/>
  <c r="AW35" i="1"/>
  <c r="DD35" i="1"/>
  <c r="BR35" i="1"/>
  <c r="CO35" i="1"/>
  <c r="BC35" i="1"/>
  <c r="CO65" i="1"/>
  <c r="BC65" i="1"/>
  <c r="CS65" i="1"/>
  <c r="BG65" i="1"/>
  <c r="CI65" i="1"/>
  <c r="AW65" i="1"/>
  <c r="CF71" i="1"/>
  <c r="AT71" i="1"/>
  <c r="DG71" i="1"/>
  <c r="BU71" i="1"/>
  <c r="CW71" i="1"/>
  <c r="BK71" i="1"/>
  <c r="CJ71" i="1"/>
  <c r="AX71" i="1"/>
  <c r="CO105" i="1"/>
  <c r="BC105" i="1"/>
  <c r="DC105" i="1"/>
  <c r="BQ105" i="1"/>
  <c r="CP105" i="1"/>
  <c r="KN105" i="1" s="1"/>
  <c r="BD105" i="1"/>
  <c r="KM105" i="1" s="1"/>
  <c r="CH113" i="1"/>
  <c r="AV113" i="1"/>
  <c r="DD113" i="1"/>
  <c r="BR113" i="1"/>
  <c r="CH134" i="1"/>
  <c r="AV134" i="1"/>
  <c r="CW134" i="1"/>
  <c r="BK134" i="1"/>
  <c r="CS134" i="1"/>
  <c r="BG134" i="1"/>
  <c r="DA152" i="1"/>
  <c r="BO152" i="1"/>
  <c r="CF152" i="1"/>
  <c r="AT152" i="1"/>
  <c r="CS152" i="1"/>
  <c r="BG152" i="1"/>
  <c r="CU165" i="1"/>
  <c r="BI165" i="1"/>
  <c r="CR165" i="1"/>
  <c r="BF165" i="1"/>
  <c r="CG165" i="1"/>
  <c r="AU165" i="1"/>
  <c r="CS165" i="1"/>
  <c r="BG165" i="1"/>
  <c r="CL181" i="1"/>
  <c r="AZ181" i="1"/>
  <c r="CP181" i="1"/>
  <c r="KN181" i="1" s="1"/>
  <c r="BD181" i="1"/>
  <c r="KM181" i="1" s="1"/>
  <c r="CJ181" i="1"/>
  <c r="AX181" i="1"/>
  <c r="CW181" i="1"/>
  <c r="BK181" i="1"/>
  <c r="DB159" i="1"/>
  <c r="BP159" i="1"/>
  <c r="CT159" i="1"/>
  <c r="BH159" i="1"/>
  <c r="DG159" i="1"/>
  <c r="BU159" i="1"/>
  <c r="DC159" i="1"/>
  <c r="BQ159" i="1"/>
  <c r="CX156" i="1"/>
  <c r="BL156" i="1"/>
  <c r="CJ156" i="1"/>
  <c r="AX156" i="1"/>
  <c r="CY156" i="1"/>
  <c r="BM156" i="1"/>
  <c r="DB131" i="1"/>
  <c r="BP131" i="1"/>
  <c r="CS131" i="1"/>
  <c r="BG131" i="1"/>
  <c r="DB153" i="1"/>
  <c r="BP153" i="1"/>
  <c r="CR153" i="1"/>
  <c r="BF153" i="1"/>
  <c r="DA153" i="1"/>
  <c r="BO153" i="1"/>
  <c r="KY153" i="1"/>
  <c r="CK176" i="1"/>
  <c r="AY176" i="1"/>
  <c r="DD176" i="1"/>
  <c r="BR176" i="1"/>
  <c r="CT176" i="1"/>
  <c r="BH176" i="1"/>
  <c r="CQ176" i="1"/>
  <c r="BE176" i="1"/>
  <c r="CF176" i="1"/>
  <c r="AT176" i="1"/>
  <c r="CS191" i="1"/>
  <c r="BG191" i="1"/>
  <c r="DE191" i="1"/>
  <c r="BS191" i="1"/>
  <c r="CP191" i="1"/>
  <c r="KN191" i="1" s="1"/>
  <c r="BD191" i="1"/>
  <c r="KM191" i="1" s="1"/>
  <c r="CK191" i="1"/>
  <c r="AY191" i="1"/>
  <c r="CW182" i="1"/>
  <c r="BK182" i="1"/>
  <c r="CH182" i="1"/>
  <c r="AV182" i="1"/>
  <c r="CN149" i="1"/>
  <c r="BB149" i="1"/>
  <c r="CM149" i="1"/>
  <c r="BA149" i="1"/>
  <c r="CU194" i="1"/>
  <c r="BI194" i="1"/>
  <c r="CQ194" i="1"/>
  <c r="BE194" i="1"/>
  <c r="GJ194" i="1"/>
  <c r="FE194" i="1"/>
  <c r="CR194" i="1"/>
  <c r="BF194" i="1"/>
  <c r="CU142" i="1"/>
  <c r="BI142" i="1"/>
  <c r="CJ142" i="1"/>
  <c r="AX142" i="1"/>
  <c r="CW142" i="1"/>
  <c r="BK142" i="1"/>
  <c r="CT166" i="1"/>
  <c r="BH166" i="1"/>
  <c r="DC166" i="1"/>
  <c r="BQ166" i="1"/>
  <c r="DD166" i="1"/>
  <c r="BR166" i="1"/>
  <c r="CU166" i="1"/>
  <c r="BI166" i="1"/>
  <c r="FE6" i="1"/>
  <c r="DC112" i="1"/>
  <c r="BQ112" i="1"/>
  <c r="CM29" i="1"/>
  <c r="BA29" i="1"/>
  <c r="CN50" i="1"/>
  <c r="BB50" i="1"/>
  <c r="DC70" i="1"/>
  <c r="BQ70" i="1"/>
  <c r="DD77" i="1"/>
  <c r="BR77" i="1"/>
  <c r="CL112" i="1"/>
  <c r="AZ112" i="1"/>
  <c r="CY116" i="1"/>
  <c r="BM116" i="1"/>
  <c r="DF123" i="1"/>
  <c r="BT123" i="1"/>
  <c r="CI20" i="1"/>
  <c r="AW20" i="1"/>
  <c r="CS97" i="1"/>
  <c r="BG97" i="1"/>
  <c r="DD90" i="1"/>
  <c r="BR90" i="1"/>
  <c r="CX6" i="1"/>
  <c r="BL6" i="1"/>
  <c r="CR8" i="1"/>
  <c r="BF8" i="1"/>
  <c r="CU8" i="1"/>
  <c r="BI8" i="1"/>
  <c r="CO13" i="1"/>
  <c r="BC13" i="1"/>
  <c r="KP27" i="1"/>
  <c r="FF27" i="1"/>
  <c r="CH28" i="1"/>
  <c r="AV28" i="1"/>
  <c r="CG44" i="1"/>
  <c r="AU44" i="1"/>
  <c r="CN44" i="1"/>
  <c r="BB44" i="1"/>
  <c r="CN51" i="1"/>
  <c r="BB51" i="1"/>
  <c r="CJ51" i="1"/>
  <c r="AX51" i="1"/>
  <c r="DB64" i="1"/>
  <c r="BP64" i="1"/>
  <c r="DA76" i="1"/>
  <c r="BO76" i="1"/>
  <c r="CK88" i="1"/>
  <c r="AY88" i="1"/>
  <c r="CN91" i="1"/>
  <c r="BB91" i="1"/>
  <c r="CR91" i="1"/>
  <c r="BF91" i="1"/>
  <c r="CP95" i="1"/>
  <c r="KN95" i="1" s="1"/>
  <c r="BD95" i="1"/>
  <c r="KM95" i="1" s="1"/>
  <c r="CR95" i="1"/>
  <c r="BF95" i="1"/>
  <c r="CQ99" i="1"/>
  <c r="BE99" i="1"/>
  <c r="CU99" i="1"/>
  <c r="BI99" i="1"/>
  <c r="CW103" i="1"/>
  <c r="BK103" i="1"/>
  <c r="CZ103" i="1"/>
  <c r="BN103" i="1"/>
  <c r="CI111" i="1"/>
  <c r="AW111" i="1"/>
  <c r="CN111" i="1"/>
  <c r="BB111" i="1"/>
  <c r="CI118" i="1"/>
  <c r="AW118" i="1"/>
  <c r="CS118" i="1"/>
  <c r="BG118" i="1"/>
  <c r="CW132" i="1"/>
  <c r="BK132" i="1"/>
  <c r="DC132" i="1"/>
  <c r="BQ132" i="1"/>
  <c r="CO139" i="1"/>
  <c r="BC139" i="1"/>
  <c r="CQ146" i="1"/>
  <c r="BE146" i="1"/>
  <c r="CR163" i="1"/>
  <c r="BF163" i="1"/>
  <c r="CP173" i="1"/>
  <c r="KN173" i="1" s="1"/>
  <c r="BD173" i="1"/>
  <c r="KM173" i="1" s="1"/>
  <c r="CH185" i="1"/>
  <c r="AV185" i="1"/>
  <c r="CY185" i="1"/>
  <c r="BM185" i="1"/>
  <c r="DF188" i="1"/>
  <c r="BT188" i="1"/>
  <c r="CF188" i="1"/>
  <c r="AT188" i="1"/>
  <c r="CM24" i="1"/>
  <c r="BA24" i="1"/>
  <c r="CH12" i="1"/>
  <c r="AV12" i="1"/>
  <c r="CX10" i="1"/>
  <c r="BL10" i="1"/>
  <c r="CI10" i="1"/>
  <c r="AW10" i="1"/>
  <c r="DF10" i="1"/>
  <c r="BT10" i="1"/>
  <c r="DE10" i="1"/>
  <c r="BS10" i="1"/>
  <c r="CP12" i="1"/>
  <c r="KN12" i="1" s="1"/>
  <c r="BD12" i="1"/>
  <c r="KM12" i="1" s="1"/>
  <c r="CV12" i="1"/>
  <c r="BJ12" i="1"/>
  <c r="DB12" i="1"/>
  <c r="BP12" i="1"/>
  <c r="DC33" i="1"/>
  <c r="BQ33" i="1"/>
  <c r="CT33" i="1"/>
  <c r="BH33" i="1"/>
  <c r="CP33" i="1"/>
  <c r="KN33" i="1" s="1"/>
  <c r="BD33" i="1"/>
  <c r="KM33" i="1" s="1"/>
  <c r="KP33" i="1"/>
  <c r="FF33" i="1"/>
  <c r="CO55" i="1"/>
  <c r="BC55" i="1"/>
  <c r="CK55" i="1"/>
  <c r="AY55" i="1"/>
  <c r="CG55" i="1"/>
  <c r="AU55" i="1"/>
  <c r="DF69" i="1"/>
  <c r="BT69" i="1"/>
  <c r="CP69" i="1"/>
  <c r="KN69" i="1" s="1"/>
  <c r="BD69" i="1"/>
  <c r="KM69" i="1" s="1"/>
  <c r="DF92" i="1"/>
  <c r="BT92" i="1"/>
  <c r="CX92" i="1"/>
  <c r="BL92" i="1"/>
  <c r="DB122" i="1"/>
  <c r="BP122" i="1"/>
  <c r="CX122" i="1"/>
  <c r="BL122" i="1"/>
  <c r="DA122" i="1"/>
  <c r="BO122" i="1"/>
  <c r="DD122" i="1"/>
  <c r="BR122" i="1"/>
  <c r="CY143" i="1"/>
  <c r="BM143" i="1"/>
  <c r="CI143" i="1"/>
  <c r="AW143" i="1"/>
  <c r="CV143" i="1"/>
  <c r="BJ143" i="1"/>
  <c r="CJ143" i="1"/>
  <c r="AX143" i="1"/>
  <c r="DE143" i="1"/>
  <c r="BS143" i="1"/>
  <c r="CZ170" i="1"/>
  <c r="BN170" i="1"/>
  <c r="CW170" i="1"/>
  <c r="BK170" i="1"/>
  <c r="CP170" i="1"/>
  <c r="KN170" i="1" s="1"/>
  <c r="BD170" i="1"/>
  <c r="KM170" i="1" s="1"/>
  <c r="CO170" i="1"/>
  <c r="BC170" i="1"/>
  <c r="CH180" i="1"/>
  <c r="AV180" i="1"/>
  <c r="CR180" i="1"/>
  <c r="BF180" i="1"/>
  <c r="DB180" i="1"/>
  <c r="BP180" i="1"/>
  <c r="CF189" i="1"/>
  <c r="AT189" i="1"/>
  <c r="CW39" i="1"/>
  <c r="BK39" i="1"/>
  <c r="CK39" i="1"/>
  <c r="AY39" i="1"/>
  <c r="CY39" i="1"/>
  <c r="BM39" i="1"/>
  <c r="CQ39" i="1"/>
  <c r="BE39" i="1"/>
  <c r="CJ39" i="1"/>
  <c r="AX39" i="1"/>
  <c r="DG62" i="1"/>
  <c r="BU62" i="1"/>
  <c r="DA62" i="1"/>
  <c r="BO62" i="1"/>
  <c r="CT62" i="1"/>
  <c r="BH62" i="1"/>
  <c r="DF62" i="1"/>
  <c r="BT62" i="1"/>
  <c r="CN126" i="1"/>
  <c r="BB126" i="1"/>
  <c r="CV126" i="1"/>
  <c r="BJ126" i="1"/>
  <c r="CQ126" i="1"/>
  <c r="BE126" i="1"/>
  <c r="CF129" i="1"/>
  <c r="AT129" i="1"/>
  <c r="CX129" i="1"/>
  <c r="BL129" i="1"/>
  <c r="CG129" i="1"/>
  <c r="AU129" i="1"/>
  <c r="CO177" i="1"/>
  <c r="BC177" i="1"/>
  <c r="DE177" i="1"/>
  <c r="BS177" i="1"/>
  <c r="CQ177" i="1"/>
  <c r="BE177" i="1"/>
  <c r="CL177" i="1"/>
  <c r="AZ177" i="1"/>
  <c r="CW150" i="1"/>
  <c r="BK150" i="1"/>
  <c r="CR189" i="1"/>
  <c r="BF189" i="1"/>
  <c r="CY47" i="1"/>
  <c r="BM47" i="1"/>
  <c r="CQ47" i="1"/>
  <c r="BE47" i="1"/>
  <c r="CP47" i="1"/>
  <c r="KN47" i="1" s="1"/>
  <c r="BD47" i="1"/>
  <c r="KM47" i="1" s="1"/>
  <c r="KP80" i="1"/>
  <c r="FF80" i="1"/>
  <c r="CU80" i="1"/>
  <c r="BI80" i="1"/>
  <c r="DD107" i="1"/>
  <c r="BR107" i="1"/>
  <c r="CV107" i="1"/>
  <c r="BJ107" i="1"/>
  <c r="DC107" i="1"/>
  <c r="BQ107" i="1"/>
  <c r="CZ150" i="1"/>
  <c r="BN150" i="1"/>
  <c r="DA150" i="1"/>
  <c r="BO150" i="1"/>
  <c r="DG150" i="1"/>
  <c r="BU150" i="1"/>
  <c r="DG195" i="1"/>
  <c r="BU195" i="1"/>
  <c r="CG195" i="1"/>
  <c r="AU195" i="1"/>
  <c r="CH24" i="1"/>
  <c r="AV24" i="1"/>
  <c r="DC24" i="1"/>
  <c r="BQ24" i="1"/>
  <c r="CX24" i="1"/>
  <c r="BL24" i="1"/>
  <c r="DD24" i="1"/>
  <c r="BR24" i="1"/>
  <c r="DE24" i="1"/>
  <c r="BS24" i="1"/>
  <c r="CP42" i="1"/>
  <c r="KN42" i="1" s="1"/>
  <c r="BD42" i="1"/>
  <c r="KM42" i="1" s="1"/>
  <c r="DB42" i="1"/>
  <c r="BP42" i="1"/>
  <c r="CG42" i="1"/>
  <c r="AU42" i="1"/>
  <c r="CR73" i="1"/>
  <c r="BF73" i="1"/>
  <c r="CH73" i="1"/>
  <c r="AV73" i="1"/>
  <c r="CQ73" i="1"/>
  <c r="BE73" i="1"/>
  <c r="CN147" i="1"/>
  <c r="BB147" i="1"/>
  <c r="CI147" i="1"/>
  <c r="AW147" i="1"/>
  <c r="CN164" i="1"/>
  <c r="BB164" i="1"/>
  <c r="DC164" i="1"/>
  <c r="BQ164" i="1"/>
  <c r="CS164" i="1"/>
  <c r="BG164" i="1"/>
  <c r="CU189" i="1"/>
  <c r="BI189" i="1"/>
  <c r="DG189" i="1"/>
  <c r="BU189" i="1"/>
  <c r="DB66" i="1"/>
  <c r="BP66" i="1"/>
  <c r="CO66" i="1"/>
  <c r="BC66" i="1"/>
  <c r="CT66" i="1"/>
  <c r="BH66" i="1"/>
  <c r="CP66" i="1"/>
  <c r="KN66" i="1" s="1"/>
  <c r="BD66" i="1"/>
  <c r="KM66" i="1" s="1"/>
  <c r="CV77" i="1"/>
  <c r="BJ77" i="1"/>
  <c r="CH77" i="1"/>
  <c r="AV77" i="1"/>
  <c r="CX104" i="1"/>
  <c r="BL104" i="1"/>
  <c r="CH104" i="1"/>
  <c r="AV104" i="1"/>
  <c r="CT116" i="1"/>
  <c r="BH116" i="1"/>
  <c r="CN140" i="1"/>
  <c r="BB140" i="1"/>
  <c r="CG140" i="1"/>
  <c r="AU140" i="1"/>
  <c r="DB174" i="1"/>
  <c r="BP174" i="1"/>
  <c r="CV174" i="1"/>
  <c r="BJ174" i="1"/>
  <c r="CH25" i="1"/>
  <c r="AV25" i="1"/>
  <c r="CT25" i="1"/>
  <c r="BH25" i="1"/>
  <c r="CR34" i="1"/>
  <c r="BF34" i="1"/>
  <c r="DC34" i="1"/>
  <c r="BQ34" i="1"/>
  <c r="CR59" i="1"/>
  <c r="BF59" i="1"/>
  <c r="DB59" i="1"/>
  <c r="BP59" i="1"/>
  <c r="CO89" i="1"/>
  <c r="BC89" i="1"/>
  <c r="CL89" i="1"/>
  <c r="AZ89" i="1"/>
  <c r="DE112" i="1"/>
  <c r="BS112" i="1"/>
  <c r="DC151" i="1"/>
  <c r="BQ151" i="1"/>
  <c r="DD151" i="1"/>
  <c r="BR151" i="1"/>
  <c r="CR151" i="1"/>
  <c r="BF151" i="1"/>
  <c r="CM151" i="1"/>
  <c r="BA151" i="1"/>
  <c r="CZ85" i="1"/>
  <c r="BN85" i="1"/>
  <c r="CY85" i="1"/>
  <c r="BM85" i="1"/>
  <c r="DB85" i="1"/>
  <c r="BP85" i="1"/>
  <c r="CV123" i="1"/>
  <c r="BJ123" i="1"/>
  <c r="CX144" i="1"/>
  <c r="BL144" i="1"/>
  <c r="DB144" i="1"/>
  <c r="BP144" i="1"/>
  <c r="CQ144" i="1"/>
  <c r="BE144" i="1"/>
  <c r="DB29" i="1"/>
  <c r="BP29" i="1"/>
  <c r="CQ29" i="1"/>
  <c r="BE29" i="1"/>
  <c r="CL50" i="1"/>
  <c r="AZ50" i="1"/>
  <c r="CW50" i="1"/>
  <c r="BK50" i="1"/>
  <c r="CR50" i="1"/>
  <c r="BF50" i="1"/>
  <c r="DA70" i="1"/>
  <c r="BO70" i="1"/>
  <c r="CP108" i="1"/>
  <c r="KN108" i="1" s="1"/>
  <c r="BD108" i="1"/>
  <c r="KM108" i="1" s="1"/>
  <c r="CM133" i="1"/>
  <c r="BA133" i="1"/>
  <c r="CU133" i="1"/>
  <c r="BI133" i="1"/>
  <c r="CN137" i="1"/>
  <c r="BB137" i="1"/>
  <c r="CU137" i="1"/>
  <c r="BI137" i="1"/>
  <c r="CZ137" i="1"/>
  <c r="BN137" i="1"/>
  <c r="CO15" i="1"/>
  <c r="BC15" i="1"/>
  <c r="DA31" i="1"/>
  <c r="BO31" i="1"/>
  <c r="CV56" i="1"/>
  <c r="BJ56" i="1"/>
  <c r="DB22" i="1"/>
  <c r="BP22" i="1"/>
  <c r="CM40" i="1"/>
  <c r="BA40" i="1"/>
  <c r="DA23" i="1"/>
  <c r="BO23" i="1"/>
  <c r="CK9" i="1"/>
  <c r="AY9" i="1"/>
  <c r="CY22" i="1"/>
  <c r="BM22" i="1"/>
  <c r="CR23" i="1"/>
  <c r="BF23" i="1"/>
  <c r="DC32" i="1"/>
  <c r="BQ32" i="1"/>
  <c r="DG32" i="1"/>
  <c r="BU32" i="1"/>
  <c r="CH36" i="1"/>
  <c r="AV36" i="1"/>
  <c r="CI38" i="1"/>
  <c r="AW38" i="1"/>
  <c r="DA43" i="1"/>
  <c r="BO43" i="1"/>
  <c r="CQ40" i="1"/>
  <c r="BE40" i="1"/>
  <c r="CM63" i="1"/>
  <c r="BA63" i="1"/>
  <c r="DA101" i="1"/>
  <c r="BO101" i="1"/>
  <c r="CF130" i="1"/>
  <c r="AT130" i="1"/>
  <c r="CI102" i="1"/>
  <c r="AW102" i="1"/>
  <c r="CY102" i="1"/>
  <c r="BM102" i="1"/>
  <c r="CK138" i="1"/>
  <c r="AY138" i="1"/>
  <c r="CZ169" i="1"/>
  <c r="BN169" i="1"/>
  <c r="CP179" i="1"/>
  <c r="KN179" i="1" s="1"/>
  <c r="BD179" i="1"/>
  <c r="KM179" i="1" s="1"/>
  <c r="DA173" i="1"/>
  <c r="BO173" i="1"/>
  <c r="CH167" i="1"/>
  <c r="AV167" i="1"/>
  <c r="CM27" i="1"/>
  <c r="BA27" i="1"/>
  <c r="CQ44" i="1"/>
  <c r="BE44" i="1"/>
  <c r="CY51" i="1"/>
  <c r="BM51" i="1"/>
  <c r="KT88" i="1"/>
  <c r="FG88" i="1"/>
  <c r="CG88" i="1"/>
  <c r="AU88" i="1"/>
  <c r="CY95" i="1"/>
  <c r="BM95" i="1"/>
  <c r="CH163" i="1"/>
  <c r="AV163" i="1"/>
  <c r="CN188" i="1"/>
  <c r="BB188" i="1"/>
  <c r="CF51" i="1"/>
  <c r="AT51" i="1"/>
  <c r="CQ139" i="1"/>
  <c r="BE139" i="1"/>
  <c r="CV27" i="1"/>
  <c r="BJ27" i="1"/>
  <c r="DF6" i="1"/>
  <c r="BT6" i="1"/>
  <c r="CW8" i="1"/>
  <c r="BK8" i="1"/>
  <c r="CZ13" i="1"/>
  <c r="BN13" i="1"/>
  <c r="CQ28" i="1"/>
  <c r="BE28" i="1"/>
  <c r="CH64" i="1"/>
  <c r="AV64" i="1"/>
  <c r="CH103" i="1"/>
  <c r="AV103" i="1"/>
  <c r="CL132" i="1"/>
  <c r="AZ132" i="1"/>
  <c r="CL146" i="1"/>
  <c r="AZ146" i="1"/>
  <c r="CL185" i="1"/>
  <c r="AZ185" i="1"/>
  <c r="CP185" i="1"/>
  <c r="KN185" i="1" s="1"/>
  <c r="BD185" i="1"/>
  <c r="KM185" i="1" s="1"/>
  <c r="DC17" i="1"/>
  <c r="BQ17" i="1"/>
  <c r="CI84" i="1"/>
  <c r="AW84" i="1"/>
  <c r="CR160" i="1"/>
  <c r="BF160" i="1"/>
  <c r="DB129" i="1"/>
  <c r="BP129" i="1"/>
  <c r="CH15" i="1"/>
  <c r="AV15" i="1"/>
  <c r="DF132" i="1"/>
  <c r="BT132" i="1"/>
  <c r="DC27" i="1"/>
  <c r="BQ27" i="1"/>
  <c r="CI63" i="1"/>
  <c r="AW63" i="1"/>
  <c r="CY32" i="1"/>
  <c r="BM32" i="1"/>
  <c r="DD132" i="1"/>
  <c r="BR132" i="1"/>
  <c r="DC46" i="1"/>
  <c r="BQ46" i="1"/>
  <c r="CK111" i="1"/>
  <c r="AY111" i="1"/>
  <c r="KZ160" i="1"/>
  <c r="KZ192" i="1"/>
  <c r="FE20" i="1"/>
  <c r="GA180" i="1"/>
  <c r="GC122" i="1"/>
  <c r="FN176" i="1"/>
  <c r="FN182" i="1"/>
  <c r="KR68" i="1"/>
  <c r="GB70" i="1"/>
  <c r="DB7" i="1"/>
  <c r="BP7" i="1"/>
  <c r="GB92" i="1"/>
  <c r="CG156" i="1"/>
  <c r="AU156" i="1"/>
  <c r="CO72" i="1"/>
  <c r="BC72" i="1"/>
  <c r="CM83" i="1"/>
  <c r="BA83" i="1"/>
  <c r="DG72" i="1"/>
  <c r="BU72" i="1"/>
  <c r="DG18" i="1"/>
  <c r="BU18" i="1"/>
  <c r="KP176" i="1"/>
  <c r="DC83" i="1"/>
  <c r="BQ83" i="1"/>
  <c r="CZ98" i="1"/>
  <c r="BN98" i="1"/>
  <c r="CM61" i="1"/>
  <c r="BA61" i="1"/>
  <c r="KS154" i="1"/>
  <c r="CG168" i="1"/>
  <c r="AU168" i="1"/>
  <c r="CP109" i="1"/>
  <c r="KN109" i="1" s="1"/>
  <c r="BD109" i="1"/>
  <c r="KM109" i="1" s="1"/>
  <c r="DE127" i="1"/>
  <c r="BS127" i="1"/>
  <c r="KU111" i="1"/>
  <c r="CJ135" i="1"/>
  <c r="AX135" i="1"/>
  <c r="CY135" i="1"/>
  <c r="BM135" i="1"/>
  <c r="CV169" i="1"/>
  <c r="BJ169" i="1"/>
  <c r="CP169" i="1"/>
  <c r="KN169" i="1" s="1"/>
  <c r="BD169" i="1"/>
  <c r="KM169" i="1" s="1"/>
  <c r="DG169" i="1"/>
  <c r="BU169" i="1"/>
  <c r="DG172" i="1"/>
  <c r="BU172" i="1"/>
  <c r="CF172" i="1"/>
  <c r="AT172" i="1"/>
  <c r="CK179" i="1"/>
  <c r="AY179" i="1"/>
  <c r="CU179" i="1"/>
  <c r="BI179" i="1"/>
  <c r="CW179" i="1"/>
  <c r="BK179" i="1"/>
  <c r="FJ33" i="1"/>
  <c r="DF20" i="1"/>
  <c r="BT20" i="1"/>
  <c r="CL20" i="1"/>
  <c r="AZ20" i="1"/>
  <c r="CL53" i="1"/>
  <c r="AZ53" i="1"/>
  <c r="DF53" i="1"/>
  <c r="BT53" i="1"/>
  <c r="CW56" i="1"/>
  <c r="BK56" i="1"/>
  <c r="CQ56" i="1"/>
  <c r="BE56" i="1"/>
  <c r="CN74" i="1"/>
  <c r="BB74" i="1"/>
  <c r="CV74" i="1"/>
  <c r="BJ74" i="1"/>
  <c r="DC74" i="1"/>
  <c r="BQ74" i="1"/>
  <c r="CJ81" i="1"/>
  <c r="AX81" i="1"/>
  <c r="DG81" i="1"/>
  <c r="BU81" i="1"/>
  <c r="CH93" i="1"/>
  <c r="AV93" i="1"/>
  <c r="CN93" i="1"/>
  <c r="BB93" i="1"/>
  <c r="DA93" i="1"/>
  <c r="BO93" i="1"/>
  <c r="CW93" i="1"/>
  <c r="BK93" i="1"/>
  <c r="CG97" i="1"/>
  <c r="AU97" i="1"/>
  <c r="CJ97" i="1"/>
  <c r="AX97" i="1"/>
  <c r="DG97" i="1"/>
  <c r="BU97" i="1"/>
  <c r="CX101" i="1"/>
  <c r="BL101" i="1"/>
  <c r="CY101" i="1"/>
  <c r="BM101" i="1"/>
  <c r="CT109" i="1"/>
  <c r="BH109" i="1"/>
  <c r="CK127" i="1"/>
  <c r="AY127" i="1"/>
  <c r="CM130" i="1"/>
  <c r="BA130" i="1"/>
  <c r="DD65" i="1"/>
  <c r="BR65" i="1"/>
  <c r="CV181" i="1"/>
  <c r="BJ181" i="1"/>
  <c r="CH60" i="1"/>
  <c r="AV60" i="1"/>
  <c r="CW60" i="1"/>
  <c r="BK60" i="1"/>
  <c r="CY94" i="1"/>
  <c r="BM94" i="1"/>
  <c r="DC94" i="1"/>
  <c r="BQ94" i="1"/>
  <c r="CM94" i="1"/>
  <c r="BA94" i="1"/>
  <c r="DB94" i="1"/>
  <c r="BP94" i="1"/>
  <c r="CR141" i="1"/>
  <c r="BF141" i="1"/>
  <c r="CO141" i="1"/>
  <c r="BC141" i="1"/>
  <c r="CI141" i="1"/>
  <c r="AW141" i="1"/>
  <c r="CZ155" i="1"/>
  <c r="BN155" i="1"/>
  <c r="CR155" i="1"/>
  <c r="BF155" i="1"/>
  <c r="DE155" i="1"/>
  <c r="BS155" i="1"/>
  <c r="CG148" i="1"/>
  <c r="AU148" i="1"/>
  <c r="CR168" i="1"/>
  <c r="BF168" i="1"/>
  <c r="CG5" i="1"/>
  <c r="AU5" i="1"/>
  <c r="CF161" i="1"/>
  <c r="AT161" i="1"/>
  <c r="CH145" i="1"/>
  <c r="AV145" i="1"/>
  <c r="CL46" i="1"/>
  <c r="AZ46" i="1"/>
  <c r="CS46" i="1"/>
  <c r="BG46" i="1"/>
  <c r="DG46" i="1"/>
  <c r="BU46" i="1"/>
  <c r="CF86" i="1"/>
  <c r="AT86" i="1"/>
  <c r="CK86" i="1"/>
  <c r="AY86" i="1"/>
  <c r="CS86" i="1"/>
  <c r="BG86" i="1"/>
  <c r="DA124" i="1"/>
  <c r="BO124" i="1"/>
  <c r="CO124" i="1"/>
  <c r="BC124" i="1"/>
  <c r="CT124" i="1"/>
  <c r="BH124" i="1"/>
  <c r="CP124" i="1"/>
  <c r="KN124" i="1" s="1"/>
  <c r="BD124" i="1"/>
  <c r="KM124" i="1" s="1"/>
  <c r="DF162" i="1"/>
  <c r="BT162" i="1"/>
  <c r="CH162" i="1"/>
  <c r="AV162" i="1"/>
  <c r="CS162" i="1"/>
  <c r="BG162" i="1"/>
  <c r="CO162" i="1"/>
  <c r="BC162" i="1"/>
  <c r="CQ5" i="1"/>
  <c r="BE5" i="1"/>
  <c r="CV165" i="1"/>
  <c r="BJ165" i="1"/>
  <c r="CM158" i="1"/>
  <c r="BA158" i="1"/>
  <c r="DD158" i="1"/>
  <c r="BR158" i="1"/>
  <c r="CO161" i="1"/>
  <c r="BC161" i="1"/>
  <c r="CG161" i="1"/>
  <c r="AU161" i="1"/>
  <c r="CN168" i="1"/>
  <c r="BB168" i="1"/>
  <c r="DB168" i="1"/>
  <c r="BP168" i="1"/>
  <c r="DE168" i="1"/>
  <c r="BS168" i="1"/>
  <c r="CY168" i="1"/>
  <c r="BM168" i="1"/>
  <c r="CU171" i="1"/>
  <c r="BI171" i="1"/>
  <c r="CL171" i="1"/>
  <c r="AZ171" i="1"/>
  <c r="CQ171" i="1"/>
  <c r="BE171" i="1"/>
  <c r="DA171" i="1"/>
  <c r="BO171" i="1"/>
  <c r="CL178" i="1"/>
  <c r="AZ178" i="1"/>
  <c r="CW178" i="1"/>
  <c r="BK178" i="1"/>
  <c r="DC178" i="1"/>
  <c r="BQ178" i="1"/>
  <c r="DA190" i="1"/>
  <c r="BO190" i="1"/>
  <c r="CX190" i="1"/>
  <c r="BL190" i="1"/>
  <c r="CF190" i="1"/>
  <c r="AT190" i="1"/>
  <c r="DD193" i="1"/>
  <c r="BR193" i="1"/>
  <c r="CJ193" i="1"/>
  <c r="AX193" i="1"/>
  <c r="CS193" i="1"/>
  <c r="BG193" i="1"/>
  <c r="CY193" i="1"/>
  <c r="BM193" i="1"/>
  <c r="CS196" i="1"/>
  <c r="BG196" i="1"/>
  <c r="DB196" i="1"/>
  <c r="BP196" i="1"/>
  <c r="CI196" i="1"/>
  <c r="AW196" i="1"/>
  <c r="DB21" i="1"/>
  <c r="BP21" i="1"/>
  <c r="CO21" i="1"/>
  <c r="BC21" i="1"/>
  <c r="CK21" i="1"/>
  <c r="AY21" i="1"/>
  <c r="CV48" i="1"/>
  <c r="BJ48" i="1"/>
  <c r="DD48" i="1"/>
  <c r="BR48" i="1"/>
  <c r="CQ48" i="1"/>
  <c r="BE48" i="1"/>
  <c r="CZ67" i="1"/>
  <c r="BN67" i="1"/>
  <c r="CV67" i="1"/>
  <c r="BJ67" i="1"/>
  <c r="CU67" i="1"/>
  <c r="BI67" i="1"/>
  <c r="CY117" i="1"/>
  <c r="BM117" i="1"/>
  <c r="CG117" i="1"/>
  <c r="AU117" i="1"/>
  <c r="DG117" i="1"/>
  <c r="BU117" i="1"/>
  <c r="CF145" i="1"/>
  <c r="AT145" i="1"/>
  <c r="DF145" i="1"/>
  <c r="BT145" i="1"/>
  <c r="CI145" i="1"/>
  <c r="AW145" i="1"/>
  <c r="CM145" i="1"/>
  <c r="BA145" i="1"/>
  <c r="GA175" i="1"/>
  <c r="KR175" i="1"/>
  <c r="DE175" i="1"/>
  <c r="BS175" i="1"/>
  <c r="CG184" i="1"/>
  <c r="AU184" i="1"/>
  <c r="CU184" i="1"/>
  <c r="BI184" i="1"/>
  <c r="CF184" i="1"/>
  <c r="AT184" i="1"/>
  <c r="DE184" i="1"/>
  <c r="BS184" i="1"/>
  <c r="CG78" i="1"/>
  <c r="AU78" i="1"/>
  <c r="DG78" i="1"/>
  <c r="BU78" i="1"/>
  <c r="CM78" i="1"/>
  <c r="BA78" i="1"/>
  <c r="CN78" i="1"/>
  <c r="BB78" i="1"/>
  <c r="CU120" i="1"/>
  <c r="BI120" i="1"/>
  <c r="CF120" i="1"/>
  <c r="AT120" i="1"/>
  <c r="DA120" i="1"/>
  <c r="BO120" i="1"/>
  <c r="CV148" i="1"/>
  <c r="BJ148" i="1"/>
  <c r="DB148" i="1"/>
  <c r="BP148" i="1"/>
  <c r="CM148" i="1"/>
  <c r="BA148" i="1"/>
  <c r="CJ187" i="1"/>
  <c r="AX187" i="1"/>
  <c r="CO187" i="1"/>
  <c r="BC187" i="1"/>
  <c r="CP5" i="1"/>
  <c r="KN5" i="1" s="1"/>
  <c r="BD5" i="1"/>
  <c r="KM5" i="1" s="1"/>
  <c r="DE5" i="1"/>
  <c r="BS5" i="1"/>
  <c r="DA5" i="1"/>
  <c r="BO5" i="1"/>
  <c r="DG16" i="1"/>
  <c r="BU16" i="1"/>
  <c r="CU16" i="1"/>
  <c r="BI16" i="1"/>
  <c r="CZ16" i="1"/>
  <c r="BN16" i="1"/>
  <c r="CL19" i="1"/>
  <c r="AZ19" i="1"/>
  <c r="CN19" i="1"/>
  <c r="BB19" i="1"/>
  <c r="DG19" i="1"/>
  <c r="BU19" i="1"/>
  <c r="CO30" i="1"/>
  <c r="BC30" i="1"/>
  <c r="DF30" i="1"/>
  <c r="BT30" i="1"/>
  <c r="DB30" i="1"/>
  <c r="BP30" i="1"/>
  <c r="DC30" i="1"/>
  <c r="BQ30" i="1"/>
  <c r="CT30" i="1"/>
  <c r="BH30" i="1"/>
  <c r="CS35" i="1"/>
  <c r="BG35" i="1"/>
  <c r="CH35" i="1"/>
  <c r="AV35" i="1"/>
  <c r="DG35" i="1"/>
  <c r="BU35" i="1"/>
  <c r="CZ35" i="1"/>
  <c r="BN35" i="1"/>
  <c r="CP65" i="1"/>
  <c r="KN65" i="1" s="1"/>
  <c r="BD65" i="1"/>
  <c r="KM65" i="1" s="1"/>
  <c r="DG65" i="1"/>
  <c r="BU65" i="1"/>
  <c r="CV65" i="1"/>
  <c r="BJ65" i="1"/>
  <c r="CT65" i="1"/>
  <c r="BH65" i="1"/>
  <c r="CP71" i="1"/>
  <c r="KN71" i="1" s="1"/>
  <c r="BD71" i="1"/>
  <c r="KM71" i="1" s="1"/>
  <c r="CV71" i="1"/>
  <c r="BJ71" i="1"/>
  <c r="DC71" i="1"/>
  <c r="BQ71" i="1"/>
  <c r="CM105" i="1"/>
  <c r="BA105" i="1"/>
  <c r="CX105" i="1"/>
  <c r="BL105" i="1"/>
  <c r="CS105" i="1"/>
  <c r="BG105" i="1"/>
  <c r="CG113" i="1"/>
  <c r="AU113" i="1"/>
  <c r="CM113" i="1"/>
  <c r="BA113" i="1"/>
  <c r="CN113" i="1"/>
  <c r="BB113" i="1"/>
  <c r="DE113" i="1"/>
  <c r="BS113" i="1"/>
  <c r="CZ134" i="1"/>
  <c r="BN134" i="1"/>
  <c r="CN134" i="1"/>
  <c r="BB134" i="1"/>
  <c r="CO134" i="1"/>
  <c r="BC134" i="1"/>
  <c r="CV152" i="1"/>
  <c r="BJ152" i="1"/>
  <c r="CJ152" i="1"/>
  <c r="AX152" i="1"/>
  <c r="CU152" i="1"/>
  <c r="BI152" i="1"/>
  <c r="CN165" i="1"/>
  <c r="BB165" i="1"/>
  <c r="CW165" i="1"/>
  <c r="BK165" i="1"/>
  <c r="CI165" i="1"/>
  <c r="AW165" i="1"/>
  <c r="CH181" i="1"/>
  <c r="AV181" i="1"/>
  <c r="DD181" i="1"/>
  <c r="BR181" i="1"/>
  <c r="CI181" i="1"/>
  <c r="AW181" i="1"/>
  <c r="CJ159" i="1"/>
  <c r="AX159" i="1"/>
  <c r="CZ159" i="1"/>
  <c r="BN159" i="1"/>
  <c r="CS159" i="1"/>
  <c r="BG159" i="1"/>
  <c r="CP159" i="1"/>
  <c r="KN159" i="1" s="1"/>
  <c r="BD159" i="1"/>
  <c r="KM159" i="1" s="1"/>
  <c r="CO159" i="1"/>
  <c r="BC159" i="1"/>
  <c r="CI159" i="1"/>
  <c r="AW159" i="1"/>
  <c r="CP156" i="1"/>
  <c r="KN156" i="1" s="1"/>
  <c r="BD156" i="1"/>
  <c r="KM156" i="1" s="1"/>
  <c r="DB156" i="1"/>
  <c r="BP156" i="1"/>
  <c r="DA156" i="1"/>
  <c r="BO156" i="1"/>
  <c r="CL131" i="1"/>
  <c r="AZ131" i="1"/>
  <c r="CT131" i="1"/>
  <c r="BH131" i="1"/>
  <c r="DA131" i="1"/>
  <c r="BO131" i="1"/>
  <c r="CT153" i="1"/>
  <c r="BH153" i="1"/>
  <c r="CI153" i="1"/>
  <c r="AW153" i="1"/>
  <c r="DA176" i="1"/>
  <c r="BO176" i="1"/>
  <c r="DF176" i="1"/>
  <c r="BT176" i="1"/>
  <c r="CI176" i="1"/>
  <c r="AW176" i="1"/>
  <c r="CF191" i="1"/>
  <c r="AT191" i="1"/>
  <c r="DF191" i="1"/>
  <c r="BT191" i="1"/>
  <c r="DA191" i="1"/>
  <c r="BO191" i="1"/>
  <c r="DF182" i="1"/>
  <c r="BT182" i="1"/>
  <c r="CX182" i="1"/>
  <c r="BL182" i="1"/>
  <c r="CM182" i="1"/>
  <c r="BA182" i="1"/>
  <c r="DG182" i="1"/>
  <c r="BU182" i="1"/>
  <c r="FM182" i="1"/>
  <c r="KU182" i="1"/>
  <c r="CZ149" i="1"/>
  <c r="BN149" i="1"/>
  <c r="DF149" i="1"/>
  <c r="BT149" i="1"/>
  <c r="CI149" i="1"/>
  <c r="AW149" i="1"/>
  <c r="FJ194" i="1"/>
  <c r="CV194" i="1"/>
  <c r="BJ194" i="1"/>
  <c r="CG194" i="1"/>
  <c r="AU194" i="1"/>
  <c r="CM194" i="1"/>
  <c r="BA194" i="1"/>
  <c r="CR142" i="1"/>
  <c r="BF142" i="1"/>
  <c r="DB142" i="1"/>
  <c r="BP142" i="1"/>
  <c r="CY142" i="1"/>
  <c r="BM142" i="1"/>
  <c r="CO142" i="1"/>
  <c r="BC142" i="1"/>
  <c r="DF166" i="1"/>
  <c r="BT166" i="1"/>
  <c r="CX166" i="1"/>
  <c r="BL166" i="1"/>
  <c r="CK166" i="1"/>
  <c r="AY166" i="1"/>
  <c r="CG166" i="1"/>
  <c r="AU166" i="1"/>
  <c r="HW92" i="2"/>
  <c r="KX92" i="1" s="1"/>
  <c r="GN92" i="2"/>
  <c r="FU92" i="1" s="1"/>
  <c r="CJ108" i="1"/>
  <c r="AX108" i="1"/>
  <c r="CR25" i="1"/>
  <c r="BF25" i="1"/>
  <c r="CI29" i="1"/>
  <c r="AW29" i="1"/>
  <c r="CY50" i="1"/>
  <c r="BM50" i="1"/>
  <c r="CH50" i="1"/>
  <c r="AV50" i="1"/>
  <c r="CJ59" i="1"/>
  <c r="AX59" i="1"/>
  <c r="CV70" i="1"/>
  <c r="BJ70" i="1"/>
  <c r="CT77" i="1"/>
  <c r="BH77" i="1"/>
  <c r="DF85" i="1"/>
  <c r="BT85" i="1"/>
  <c r="CZ108" i="1"/>
  <c r="BN108" i="1"/>
  <c r="CO112" i="1"/>
  <c r="BC112" i="1"/>
  <c r="CJ116" i="1"/>
  <c r="AX116" i="1"/>
  <c r="CG123" i="1"/>
  <c r="AU123" i="1"/>
  <c r="DE144" i="1"/>
  <c r="BS144" i="1"/>
  <c r="CY9" i="1"/>
  <c r="BM9" i="1"/>
  <c r="CK38" i="1"/>
  <c r="AY38" i="1"/>
  <c r="CM68" i="1"/>
  <c r="BA68" i="1"/>
  <c r="CG75" i="1"/>
  <c r="AU75" i="1"/>
  <c r="CM82" i="1"/>
  <c r="BA82" i="1"/>
  <c r="DB82" i="1"/>
  <c r="BP82" i="1"/>
  <c r="CN90" i="1"/>
  <c r="BB90" i="1"/>
  <c r="DB102" i="1"/>
  <c r="BP102" i="1"/>
  <c r="CO111" i="1"/>
  <c r="BC111" i="1"/>
  <c r="DD13" i="1"/>
  <c r="BR13" i="1"/>
  <c r="CU163" i="1"/>
  <c r="BI163" i="1"/>
  <c r="DG99" i="1"/>
  <c r="BU99" i="1"/>
  <c r="CZ8" i="1"/>
  <c r="BN8" i="1"/>
  <c r="CK146" i="1"/>
  <c r="AY146" i="1"/>
  <c r="DD95" i="1"/>
  <c r="BR95" i="1"/>
  <c r="DC173" i="1"/>
  <c r="BQ173" i="1"/>
  <c r="DC39" i="1"/>
  <c r="BQ39" i="1"/>
  <c r="CX39" i="1"/>
  <c r="BL39" i="1"/>
  <c r="DB39" i="1"/>
  <c r="BP39" i="1"/>
  <c r="GC39" i="1"/>
  <c r="CN62" i="1"/>
  <c r="BB62" i="1"/>
  <c r="CZ62" i="1"/>
  <c r="BN62" i="1"/>
  <c r="CP62" i="1"/>
  <c r="KN62" i="1" s="1"/>
  <c r="BD62" i="1"/>
  <c r="KM62" i="1" s="1"/>
  <c r="DC126" i="1"/>
  <c r="BQ126" i="1"/>
  <c r="CY126" i="1"/>
  <c r="BM126" i="1"/>
  <c r="CZ126" i="1"/>
  <c r="BN126" i="1"/>
  <c r="CW126" i="1"/>
  <c r="BK126" i="1"/>
  <c r="CK129" i="1"/>
  <c r="AY129" i="1"/>
  <c r="CO129" i="1"/>
  <c r="BC129" i="1"/>
  <c r="CT129" i="1"/>
  <c r="BH129" i="1"/>
  <c r="DG129" i="1"/>
  <c r="BU129" i="1"/>
  <c r="CW177" i="1"/>
  <c r="BK177" i="1"/>
  <c r="DB177" i="1"/>
  <c r="BP177" i="1"/>
  <c r="CK84" i="1"/>
  <c r="AY84" i="1"/>
  <c r="CX150" i="1"/>
  <c r="BL150" i="1"/>
  <c r="CV47" i="1"/>
  <c r="BJ47" i="1"/>
  <c r="CW47" i="1"/>
  <c r="BK47" i="1"/>
  <c r="KX47" i="1"/>
  <c r="CL80" i="1"/>
  <c r="AZ80" i="1"/>
  <c r="CS80" i="1"/>
  <c r="BG80" i="1"/>
  <c r="CO80" i="1"/>
  <c r="BC80" i="1"/>
  <c r="DF80" i="1"/>
  <c r="BT80" i="1"/>
  <c r="CH107" i="1"/>
  <c r="AV107" i="1"/>
  <c r="CK107" i="1"/>
  <c r="AY107" i="1"/>
  <c r="CW107" i="1"/>
  <c r="BK107" i="1"/>
  <c r="CO150" i="1"/>
  <c r="BC150" i="1"/>
  <c r="CR150" i="1"/>
  <c r="BF150" i="1"/>
  <c r="CK150" i="1"/>
  <c r="AY150" i="1"/>
  <c r="CU150" i="1"/>
  <c r="BI150" i="1"/>
  <c r="CZ195" i="1"/>
  <c r="BN195" i="1"/>
  <c r="CW195" i="1"/>
  <c r="BK195" i="1"/>
  <c r="CP24" i="1"/>
  <c r="KN24" i="1" s="1"/>
  <c r="BD24" i="1"/>
  <c r="KM24" i="1" s="1"/>
  <c r="CN24" i="1"/>
  <c r="BB24" i="1"/>
  <c r="CO24" i="1"/>
  <c r="BC24" i="1"/>
  <c r="CQ42" i="1"/>
  <c r="BE42" i="1"/>
  <c r="DF42" i="1"/>
  <c r="BT42" i="1"/>
  <c r="CY42" i="1"/>
  <c r="BM42" i="1"/>
  <c r="CR42" i="1"/>
  <c r="BF42" i="1"/>
  <c r="DC73" i="1"/>
  <c r="BQ73" i="1"/>
  <c r="CG73" i="1"/>
  <c r="AU73" i="1"/>
  <c r="CU73" i="1"/>
  <c r="BI73" i="1"/>
  <c r="DB73" i="1"/>
  <c r="BP73" i="1"/>
  <c r="CS147" i="1"/>
  <c r="BG147" i="1"/>
  <c r="DG147" i="1"/>
  <c r="BU147" i="1"/>
  <c r="CK147" i="1"/>
  <c r="AY147" i="1"/>
  <c r="DB164" i="1"/>
  <c r="BP164" i="1"/>
  <c r="CT164" i="1"/>
  <c r="BH164" i="1"/>
  <c r="CJ164" i="1"/>
  <c r="AX164" i="1"/>
  <c r="DB189" i="1"/>
  <c r="BP189" i="1"/>
  <c r="CJ189" i="1"/>
  <c r="AX189" i="1"/>
  <c r="CZ66" i="1"/>
  <c r="BN66" i="1"/>
  <c r="CJ66" i="1"/>
  <c r="AX66" i="1"/>
  <c r="CF77" i="1"/>
  <c r="AT77" i="1"/>
  <c r="CL77" i="1"/>
  <c r="AZ77" i="1"/>
  <c r="KX104" i="1"/>
  <c r="DE104" i="1"/>
  <c r="BS104" i="1"/>
  <c r="CU104" i="1"/>
  <c r="BI104" i="1"/>
  <c r="CR140" i="1"/>
  <c r="BF140" i="1"/>
  <c r="DC140" i="1"/>
  <c r="BQ140" i="1"/>
  <c r="CJ140" i="1"/>
  <c r="AX140" i="1"/>
  <c r="DA174" i="1"/>
  <c r="BO174" i="1"/>
  <c r="CW174" i="1"/>
  <c r="BK174" i="1"/>
  <c r="CS25" i="1"/>
  <c r="BG25" i="1"/>
  <c r="DE25" i="1"/>
  <c r="BS25" i="1"/>
  <c r="CW25" i="1"/>
  <c r="BK25" i="1"/>
  <c r="DF34" i="1"/>
  <c r="BT34" i="1"/>
  <c r="CI34" i="1"/>
  <c r="AW34" i="1"/>
  <c r="CQ34" i="1"/>
  <c r="BE34" i="1"/>
  <c r="CM34" i="1"/>
  <c r="BA34" i="1"/>
  <c r="CF59" i="1"/>
  <c r="AT59" i="1"/>
  <c r="CH59" i="1"/>
  <c r="AV59" i="1"/>
  <c r="CX89" i="1"/>
  <c r="BL89" i="1"/>
  <c r="CG89" i="1"/>
  <c r="AU89" i="1"/>
  <c r="CT112" i="1"/>
  <c r="BH112" i="1"/>
  <c r="DE151" i="1"/>
  <c r="BS151" i="1"/>
  <c r="CJ151" i="1"/>
  <c r="AX151" i="1"/>
  <c r="CT151" i="1"/>
  <c r="BH151" i="1"/>
  <c r="CM85" i="1"/>
  <c r="BA85" i="1"/>
  <c r="CQ85" i="1"/>
  <c r="BE85" i="1"/>
  <c r="CG85" i="1"/>
  <c r="AU85" i="1"/>
  <c r="CJ85" i="1"/>
  <c r="AX85" i="1"/>
  <c r="CQ123" i="1"/>
  <c r="BE123" i="1"/>
  <c r="CZ144" i="1"/>
  <c r="BN144" i="1"/>
  <c r="DG144" i="1"/>
  <c r="BU144" i="1"/>
  <c r="DC144" i="1"/>
  <c r="BQ144" i="1"/>
  <c r="CF29" i="1"/>
  <c r="AT29" i="1"/>
  <c r="CL29" i="1"/>
  <c r="AZ29" i="1"/>
  <c r="CF50" i="1"/>
  <c r="AT50" i="1"/>
  <c r="DE70" i="1"/>
  <c r="BS70" i="1"/>
  <c r="CR70" i="1"/>
  <c r="BF70" i="1"/>
  <c r="CF108" i="1"/>
  <c r="AT108" i="1"/>
  <c r="DF133" i="1"/>
  <c r="BT133" i="1"/>
  <c r="CX133" i="1"/>
  <c r="BL133" i="1"/>
  <c r="CS137" i="1"/>
  <c r="BG137" i="1"/>
  <c r="CV137" i="1"/>
  <c r="BJ137" i="1"/>
  <c r="DE137" i="1"/>
  <c r="BS137" i="1"/>
  <c r="CT15" i="1"/>
  <c r="BH15" i="1"/>
  <c r="CV31" i="1"/>
  <c r="BJ31" i="1"/>
  <c r="CR81" i="1"/>
  <c r="BF81" i="1"/>
  <c r="CV14" i="1"/>
  <c r="BJ14" i="1"/>
  <c r="CJ36" i="1"/>
  <c r="AX36" i="1"/>
  <c r="CM15" i="1"/>
  <c r="BA15" i="1"/>
  <c r="CU63" i="1"/>
  <c r="BI63" i="1"/>
  <c r="DC103" i="1"/>
  <c r="BQ103" i="1"/>
  <c r="CT102" i="1"/>
  <c r="BH102" i="1"/>
  <c r="CN193" i="1"/>
  <c r="BB193" i="1"/>
  <c r="CZ188" i="1"/>
  <c r="BN188" i="1"/>
  <c r="KZ17" i="1"/>
  <c r="CX68" i="1"/>
  <c r="BL68" i="1"/>
  <c r="DF181" i="1"/>
  <c r="BT181" i="1"/>
  <c r="GD42" i="1"/>
  <c r="KU22" i="1"/>
  <c r="CF80" i="1"/>
  <c r="AT80" i="1"/>
  <c r="CG141" i="1"/>
  <c r="AU141" i="1"/>
  <c r="FJ153" i="1"/>
  <c r="FE128" i="1"/>
  <c r="GD160" i="1"/>
  <c r="GB8" i="1"/>
  <c r="FN39" i="1"/>
  <c r="KS176" i="1"/>
  <c r="CM7" i="1"/>
  <c r="BA7" i="1"/>
  <c r="FF7" i="1"/>
  <c r="KU29" i="1"/>
  <c r="FE132" i="1"/>
  <c r="CF32" i="1"/>
  <c r="AT32" i="1"/>
  <c r="CH79" i="1"/>
  <c r="AV79" i="1"/>
  <c r="DE72" i="1"/>
  <c r="BS72" i="1"/>
  <c r="CI18" i="1"/>
  <c r="AW18" i="1"/>
  <c r="CR79" i="1"/>
  <c r="BF79" i="1"/>
  <c r="CJ83" i="1"/>
  <c r="AX83" i="1"/>
  <c r="CL57" i="1"/>
  <c r="AZ57" i="1"/>
  <c r="GA170" i="1"/>
  <c r="CJ7" i="1"/>
  <c r="AX7" i="1"/>
  <c r="FM7" i="1"/>
  <c r="DA18" i="1"/>
  <c r="BO18" i="1"/>
  <c r="CI54" i="1"/>
  <c r="AW54" i="1"/>
  <c r="CQ54" i="1"/>
  <c r="BE54" i="1"/>
  <c r="CY57" i="1"/>
  <c r="BM57" i="1"/>
  <c r="CX57" i="1"/>
  <c r="BL57" i="1"/>
  <c r="CW72" i="1"/>
  <c r="BK72" i="1"/>
  <c r="CF72" i="1"/>
  <c r="AT72" i="1"/>
  <c r="KY72" i="1"/>
  <c r="DF79" i="1"/>
  <c r="BT79" i="1"/>
  <c r="CV79" i="1"/>
  <c r="BJ79" i="1"/>
  <c r="CS79" i="1"/>
  <c r="BG79" i="1"/>
  <c r="CJ79" i="1"/>
  <c r="AX79" i="1"/>
  <c r="DA83" i="1"/>
  <c r="BO83" i="1"/>
  <c r="CU83" i="1"/>
  <c r="BI83" i="1"/>
  <c r="CL83" i="1"/>
  <c r="AZ83" i="1"/>
  <c r="CG87" i="1"/>
  <c r="AU87" i="1"/>
  <c r="CU87" i="1"/>
  <c r="BI87" i="1"/>
  <c r="CS98" i="1"/>
  <c r="BG98" i="1"/>
  <c r="CG98" i="1"/>
  <c r="AU98" i="1"/>
  <c r="DC98" i="1"/>
  <c r="BQ98" i="1"/>
  <c r="GB195" i="1"/>
  <c r="GC111" i="1"/>
  <c r="GC134" i="1"/>
  <c r="KY130" i="1"/>
  <c r="FM113" i="1"/>
  <c r="FG113" i="1"/>
  <c r="CW57" i="1"/>
  <c r="BK57" i="1"/>
  <c r="CL110" i="1"/>
  <c r="AZ110" i="1"/>
  <c r="DE110" i="1"/>
  <c r="BS110" i="1"/>
  <c r="DE121" i="1"/>
  <c r="BS121" i="1"/>
  <c r="CR121" i="1"/>
  <c r="BF121" i="1"/>
  <c r="CP121" i="1"/>
  <c r="KN121" i="1" s="1"/>
  <c r="BD121" i="1"/>
  <c r="KM121" i="1" s="1"/>
  <c r="DD7" i="1"/>
  <c r="BR7" i="1"/>
  <c r="DB18" i="1"/>
  <c r="BP18" i="1"/>
  <c r="CT61" i="1"/>
  <c r="BH61" i="1"/>
  <c r="DC61" i="1"/>
  <c r="BQ61" i="1"/>
  <c r="CI72" i="1"/>
  <c r="AW72" i="1"/>
  <c r="CY87" i="1"/>
  <c r="BM87" i="1"/>
  <c r="CN106" i="1"/>
  <c r="BB106" i="1"/>
  <c r="DE106" i="1"/>
  <c r="BS106" i="1"/>
  <c r="CX106" i="1"/>
  <c r="BL106" i="1"/>
  <c r="DG106" i="1"/>
  <c r="BU106" i="1"/>
  <c r="CT114" i="1"/>
  <c r="BH114" i="1"/>
  <c r="DD114" i="1"/>
  <c r="BR114" i="1"/>
  <c r="CM114" i="1"/>
  <c r="BA114" i="1"/>
  <c r="CK114" i="1"/>
  <c r="AY114" i="1"/>
  <c r="KY114" i="1"/>
  <c r="CL125" i="1"/>
  <c r="AZ125" i="1"/>
  <c r="DC125" i="1"/>
  <c r="BQ125" i="1"/>
  <c r="DA125" i="1"/>
  <c r="BO125" i="1"/>
  <c r="CY125" i="1"/>
  <c r="BM125" i="1"/>
  <c r="CR125" i="1"/>
  <c r="BF125" i="1"/>
  <c r="CM128" i="1"/>
  <c r="BA128" i="1"/>
  <c r="CV128" i="1"/>
  <c r="BJ128" i="1"/>
  <c r="CR128" i="1"/>
  <c r="BF128" i="1"/>
  <c r="CF42" i="1"/>
  <c r="AT42" i="1"/>
  <c r="KT115" i="1"/>
  <c r="GD92" i="1"/>
  <c r="GB73" i="1"/>
  <c r="KU91" i="1"/>
  <c r="GC91" i="1"/>
  <c r="CO9" i="1"/>
  <c r="BC9" i="1"/>
  <c r="CH14" i="1"/>
  <c r="AV14" i="1"/>
  <c r="CR22" i="1"/>
  <c r="BF22" i="1"/>
  <c r="CH38" i="1"/>
  <c r="AV38" i="1"/>
  <c r="CY68" i="1"/>
  <c r="BM68" i="1"/>
  <c r="CL68" i="1"/>
  <c r="AZ68" i="1"/>
  <c r="CL75" i="1"/>
  <c r="AZ75" i="1"/>
  <c r="CN82" i="1"/>
  <c r="BB82" i="1"/>
  <c r="CV82" i="1"/>
  <c r="BJ82" i="1"/>
  <c r="CU90" i="1"/>
  <c r="BI90" i="1"/>
  <c r="CG60" i="1"/>
  <c r="AU60" i="1"/>
  <c r="CJ175" i="1"/>
  <c r="AX175" i="1"/>
  <c r="CR60" i="1"/>
  <c r="BF60" i="1"/>
  <c r="CM60" i="1"/>
  <c r="BA60" i="1"/>
  <c r="CX60" i="1"/>
  <c r="BL60" i="1"/>
  <c r="FE60" i="1"/>
  <c r="GJ60" i="1"/>
  <c r="CF94" i="1"/>
  <c r="AT94" i="1"/>
  <c r="DG94" i="1"/>
  <c r="BU94" i="1"/>
  <c r="CR94" i="1"/>
  <c r="BF94" i="1"/>
  <c r="CL94" i="1"/>
  <c r="AZ94" i="1"/>
  <c r="DC141" i="1"/>
  <c r="BQ141" i="1"/>
  <c r="CY141" i="1"/>
  <c r="BM141" i="1"/>
  <c r="CS155" i="1"/>
  <c r="BG155" i="1"/>
  <c r="CP117" i="1"/>
  <c r="KN117" i="1" s="1"/>
  <c r="BD117" i="1"/>
  <c r="KM117" i="1" s="1"/>
  <c r="CP162" i="1"/>
  <c r="KN162" i="1" s="1"/>
  <c r="BD162" i="1"/>
  <c r="KM162" i="1" s="1"/>
  <c r="CU187" i="1"/>
  <c r="BI187" i="1"/>
  <c r="CF113" i="1"/>
  <c r="AT113" i="1"/>
  <c r="CX134" i="1"/>
  <c r="BL134" i="1"/>
  <c r="CJ46" i="1"/>
  <c r="AX46" i="1"/>
  <c r="CN46" i="1"/>
  <c r="BB46" i="1"/>
  <c r="DE46" i="1"/>
  <c r="BS46" i="1"/>
  <c r="CZ86" i="1"/>
  <c r="BN86" i="1"/>
  <c r="DE86" i="1"/>
  <c r="BS86" i="1"/>
  <c r="CO86" i="1"/>
  <c r="BC86" i="1"/>
  <c r="CJ86" i="1"/>
  <c r="AX86" i="1"/>
  <c r="DD86" i="1"/>
  <c r="BR86" i="1"/>
  <c r="CX124" i="1"/>
  <c r="BL124" i="1"/>
  <c r="DD124" i="1"/>
  <c r="BR124" i="1"/>
  <c r="CN124" i="1"/>
  <c r="BB124" i="1"/>
  <c r="DG162" i="1"/>
  <c r="BU162" i="1"/>
  <c r="CZ162" i="1"/>
  <c r="BN162" i="1"/>
  <c r="CV162" i="1"/>
  <c r="BJ162" i="1"/>
  <c r="DE162" i="1"/>
  <c r="BS162" i="1"/>
  <c r="CK187" i="1"/>
  <c r="AY187" i="1"/>
  <c r="DB161" i="1"/>
  <c r="BP161" i="1"/>
  <c r="CX75" i="1"/>
  <c r="BL75" i="1"/>
  <c r="CT37" i="1"/>
  <c r="BH37" i="1"/>
  <c r="DE37" i="1"/>
  <c r="BS37" i="1"/>
  <c r="CS37" i="1"/>
  <c r="BG37" i="1"/>
  <c r="CL52" i="1"/>
  <c r="AZ52" i="1"/>
  <c r="DG52" i="1"/>
  <c r="BU52" i="1"/>
  <c r="CV52" i="1"/>
  <c r="BJ52" i="1"/>
  <c r="CU52" i="1"/>
  <c r="BI52" i="1"/>
  <c r="DB119" i="1"/>
  <c r="BP119" i="1"/>
  <c r="DC119" i="1"/>
  <c r="BQ119" i="1"/>
  <c r="CP119" i="1"/>
  <c r="KN119" i="1" s="1"/>
  <c r="BD119" i="1"/>
  <c r="KM119" i="1" s="1"/>
  <c r="CF157" i="1"/>
  <c r="AT157" i="1"/>
  <c r="DG157" i="1"/>
  <c r="BU157" i="1"/>
  <c r="DF157" i="1"/>
  <c r="BT157" i="1"/>
  <c r="CM157" i="1"/>
  <c r="BA157" i="1"/>
  <c r="KY183" i="1"/>
  <c r="CW183" i="1"/>
  <c r="BK183" i="1"/>
  <c r="CP183" i="1"/>
  <c r="KN183" i="1" s="1"/>
  <c r="BD183" i="1"/>
  <c r="KM183" i="1" s="1"/>
  <c r="DA183" i="1"/>
  <c r="BO183" i="1"/>
  <c r="CO62" i="1"/>
  <c r="BC62" i="1"/>
  <c r="CZ26" i="1"/>
  <c r="BN26" i="1"/>
  <c r="CG26" i="1"/>
  <c r="AU26" i="1"/>
  <c r="CW26" i="1"/>
  <c r="BK26" i="1"/>
  <c r="DF26" i="1"/>
  <c r="BT26" i="1"/>
  <c r="CX58" i="1"/>
  <c r="BL58" i="1"/>
  <c r="CS58" i="1"/>
  <c r="BG58" i="1"/>
  <c r="CY58" i="1"/>
  <c r="BM58" i="1"/>
  <c r="CP96" i="1"/>
  <c r="KN96" i="1" s="1"/>
  <c r="BD96" i="1"/>
  <c r="KM96" i="1" s="1"/>
  <c r="CQ96" i="1"/>
  <c r="BE96" i="1"/>
  <c r="DE96" i="1"/>
  <c r="BS96" i="1"/>
  <c r="CO136" i="1"/>
  <c r="BC136" i="1"/>
  <c r="CG136" i="1"/>
  <c r="AU136" i="1"/>
  <c r="DF167" i="1"/>
  <c r="BT167" i="1"/>
  <c r="DC167" i="1"/>
  <c r="BQ167" i="1"/>
  <c r="CZ14" i="1"/>
  <c r="BN14" i="1"/>
  <c r="CS22" i="1"/>
  <c r="BG22" i="1"/>
  <c r="DD23" i="1"/>
  <c r="BR23" i="1"/>
  <c r="CR32" i="1"/>
  <c r="BF32" i="1"/>
  <c r="CU36" i="1"/>
  <c r="BI36" i="1"/>
  <c r="CI36" i="1"/>
  <c r="AW36" i="1"/>
  <c r="CY43" i="1"/>
  <c r="BM43" i="1"/>
  <c r="CT43" i="1"/>
  <c r="BH43" i="1"/>
  <c r="DF40" i="1"/>
  <c r="BT40" i="1"/>
  <c r="CL40" i="1"/>
  <c r="AZ40" i="1"/>
  <c r="CY63" i="1"/>
  <c r="BM63" i="1"/>
  <c r="CH109" i="1"/>
  <c r="AV109" i="1"/>
  <c r="DG130" i="1"/>
  <c r="BU130" i="1"/>
  <c r="CL82" i="1"/>
  <c r="AZ82" i="1"/>
  <c r="CO102" i="1"/>
  <c r="BC102" i="1"/>
  <c r="CP102" i="1"/>
  <c r="KN102" i="1" s="1"/>
  <c r="BD102" i="1"/>
  <c r="KM102" i="1" s="1"/>
  <c r="DE138" i="1"/>
  <c r="BS138" i="1"/>
  <c r="CP172" i="1"/>
  <c r="KN172" i="1" s="1"/>
  <c r="BD172" i="1"/>
  <c r="KM172" i="1" s="1"/>
  <c r="CV179" i="1"/>
  <c r="BJ179" i="1"/>
  <c r="CO88" i="1"/>
  <c r="BC88" i="1"/>
  <c r="CJ139" i="1"/>
  <c r="AX139" i="1"/>
  <c r="DE27" i="1"/>
  <c r="BS27" i="1"/>
  <c r="CZ44" i="1"/>
  <c r="BN44" i="1"/>
  <c r="CM51" i="1"/>
  <c r="BA51" i="1"/>
  <c r="CN88" i="1"/>
  <c r="BB88" i="1"/>
  <c r="DG95" i="1"/>
  <c r="BU95" i="1"/>
  <c r="CL188" i="1"/>
  <c r="AZ188" i="1"/>
  <c r="CT8" i="1"/>
  <c r="BH8" i="1"/>
  <c r="CR132" i="1"/>
  <c r="BF132" i="1"/>
  <c r="CF99" i="1"/>
  <c r="AT99" i="1"/>
  <c r="CF111" i="1"/>
  <c r="AT111" i="1"/>
  <c r="DC139" i="1"/>
  <c r="BQ139" i="1"/>
  <c r="CV8" i="1"/>
  <c r="BJ8" i="1"/>
  <c r="CZ173" i="1"/>
  <c r="BN173" i="1"/>
  <c r="KP170" i="1"/>
  <c r="KS170" i="1"/>
  <c r="CF8" i="1"/>
  <c r="AT8" i="1"/>
  <c r="CQ8" i="1"/>
  <c r="BE8" i="1"/>
  <c r="DE13" i="1"/>
  <c r="BS13" i="1"/>
  <c r="CT28" i="1"/>
  <c r="BH28" i="1"/>
  <c r="CG64" i="1"/>
  <c r="AU64" i="1"/>
  <c r="CZ76" i="1"/>
  <c r="BN76" i="1"/>
  <c r="DD91" i="1"/>
  <c r="BR91" i="1"/>
  <c r="CF103" i="1"/>
  <c r="AT103" i="1"/>
  <c r="CS132" i="1"/>
  <c r="BG132" i="1"/>
  <c r="DG132" i="1"/>
  <c r="BU132" i="1"/>
  <c r="CY146" i="1"/>
  <c r="BM146" i="1"/>
  <c r="GK185" i="1"/>
  <c r="FJ185" i="1"/>
  <c r="CO17" i="1"/>
  <c r="BC17" i="1"/>
  <c r="DC55" i="1"/>
  <c r="BQ55" i="1"/>
  <c r="CZ129" i="1"/>
  <c r="BN129" i="1"/>
  <c r="CT20" i="1"/>
  <c r="BH20" i="1"/>
  <c r="DD43" i="1"/>
  <c r="BR43" i="1"/>
  <c r="CK23" i="1"/>
  <c r="AY23" i="1"/>
  <c r="CS81" i="1"/>
  <c r="BG81" i="1"/>
  <c r="CY14" i="1"/>
  <c r="BM14" i="1"/>
  <c r="DD135" i="1"/>
  <c r="BR135" i="1"/>
  <c r="CK60" i="1"/>
  <c r="AY60" i="1"/>
  <c r="CF82" i="1"/>
  <c r="AT82" i="1"/>
  <c r="CO14" i="1"/>
  <c r="BC14" i="1"/>
  <c r="CV36" i="1"/>
  <c r="BJ36" i="1"/>
  <c r="DC40" i="1"/>
  <c r="BQ40" i="1"/>
  <c r="KZ183" i="1"/>
  <c r="CO19" i="1"/>
  <c r="BC19" i="1"/>
  <c r="FL30" i="1"/>
  <c r="FN175" i="1"/>
  <c r="DC7" i="1"/>
  <c r="BQ7" i="1"/>
  <c r="GA92" i="1"/>
  <c r="GD30" i="1"/>
  <c r="CG142" i="1"/>
  <c r="AU142" i="1"/>
  <c r="GC65" i="1"/>
  <c r="CY72" i="1"/>
  <c r="BM72" i="1"/>
  <c r="CQ7" i="1"/>
  <c r="BE7" i="1"/>
  <c r="CJ72" i="1"/>
  <c r="AX72" i="1"/>
  <c r="CY18" i="1"/>
  <c r="BM18" i="1"/>
  <c r="CM18" i="1"/>
  <c r="BA18" i="1"/>
  <c r="CP54" i="1"/>
  <c r="KN54" i="1" s="1"/>
  <c r="BD54" i="1"/>
  <c r="KM54" i="1" s="1"/>
  <c r="CS54" i="1"/>
  <c r="BG54" i="1"/>
  <c r="DB54" i="1"/>
  <c r="BP54" i="1"/>
  <c r="DD57" i="1"/>
  <c r="BR57" i="1"/>
  <c r="DE61" i="1"/>
  <c r="BS61" i="1"/>
  <c r="CU72" i="1"/>
  <c r="BI72" i="1"/>
  <c r="DC72" i="1"/>
  <c r="BQ72" i="1"/>
  <c r="CG72" i="1"/>
  <c r="AU72" i="1"/>
  <c r="CS72" i="1"/>
  <c r="BG72" i="1"/>
  <c r="DG79" i="1"/>
  <c r="BU79" i="1"/>
  <c r="DD79" i="1"/>
  <c r="BR79" i="1"/>
  <c r="CY83" i="1"/>
  <c r="BM83" i="1"/>
  <c r="CK83" i="1"/>
  <c r="AY83" i="1"/>
  <c r="DF83" i="1"/>
  <c r="BT83" i="1"/>
  <c r="CH87" i="1"/>
  <c r="AV87" i="1"/>
  <c r="CX87" i="1"/>
  <c r="BL87" i="1"/>
  <c r="CT98" i="1"/>
  <c r="BH98" i="1"/>
  <c r="CR98" i="1"/>
  <c r="BF98" i="1"/>
  <c r="CM98" i="1"/>
  <c r="BA98" i="1"/>
  <c r="FN13" i="1"/>
  <c r="CZ127" i="1"/>
  <c r="BN127" i="1"/>
  <c r="CW133" i="1"/>
  <c r="BK133" i="1"/>
  <c r="DA140" i="1"/>
  <c r="BO140" i="1"/>
  <c r="CK151" i="1"/>
  <c r="AY151" i="1"/>
  <c r="KR22" i="1"/>
  <c r="CG79" i="1"/>
  <c r="AU79" i="1"/>
  <c r="CS110" i="1"/>
  <c r="BG110" i="1"/>
  <c r="CO110" i="1"/>
  <c r="BC110" i="1"/>
  <c r="CT121" i="1"/>
  <c r="BH121" i="1"/>
  <c r="CT18" i="1"/>
  <c r="BH18" i="1"/>
  <c r="DC54" i="1"/>
  <c r="BQ54" i="1"/>
  <c r="CS61" i="1"/>
  <c r="BG61" i="1"/>
  <c r="CN87" i="1"/>
  <c r="BB87" i="1"/>
  <c r="CI106" i="1"/>
  <c r="AW106" i="1"/>
  <c r="CF106" i="1"/>
  <c r="AT106" i="1"/>
  <c r="CO106" i="1"/>
  <c r="BC106" i="1"/>
  <c r="CH106" i="1"/>
  <c r="AV106" i="1"/>
  <c r="CX114" i="1"/>
  <c r="BL114" i="1"/>
  <c r="CV114" i="1"/>
  <c r="BJ114" i="1"/>
  <c r="CF125" i="1"/>
  <c r="AT125" i="1"/>
  <c r="CZ125" i="1"/>
  <c r="BN125" i="1"/>
  <c r="CS125" i="1"/>
  <c r="BG125" i="1"/>
  <c r="CM125" i="1"/>
  <c r="BA125" i="1"/>
  <c r="CK125" i="1"/>
  <c r="AY125" i="1"/>
  <c r="CI125" i="1"/>
  <c r="AW125" i="1"/>
  <c r="CQ128" i="1"/>
  <c r="BE128" i="1"/>
  <c r="CK128" i="1"/>
  <c r="AY128" i="1"/>
  <c r="CJ128" i="1"/>
  <c r="AX128" i="1"/>
  <c r="CW128" i="1"/>
  <c r="BK128" i="1"/>
  <c r="KS13" i="1"/>
  <c r="DB9" i="1"/>
  <c r="BP9" i="1"/>
  <c r="CI68" i="1"/>
  <c r="AW68" i="1"/>
  <c r="DG82" i="1"/>
  <c r="BU82" i="1"/>
  <c r="DF90" i="1"/>
  <c r="BT90" i="1"/>
  <c r="CN116" i="1"/>
  <c r="BB116" i="1"/>
  <c r="CZ123" i="1"/>
  <c r="BN123" i="1"/>
  <c r="FI34" i="1"/>
  <c r="DD93" i="1"/>
  <c r="BR93" i="1"/>
  <c r="DF81" i="1"/>
  <c r="BT81" i="1"/>
  <c r="CH20" i="1"/>
  <c r="AV20" i="1"/>
  <c r="CG81" i="1"/>
  <c r="AU81" i="1"/>
  <c r="DB15" i="1"/>
  <c r="BP15" i="1"/>
  <c r="CS101" i="1"/>
  <c r="BG101" i="1"/>
  <c r="CW127" i="1"/>
  <c r="BK127" i="1"/>
  <c r="DB31" i="1"/>
  <c r="BP31" i="1"/>
  <c r="CL130" i="1"/>
  <c r="AZ130" i="1"/>
  <c r="CS20" i="1"/>
  <c r="BG20" i="1"/>
  <c r="CO20" i="1"/>
  <c r="BC20" i="1"/>
  <c r="DD31" i="1"/>
  <c r="BR31" i="1"/>
  <c r="CQ53" i="1"/>
  <c r="BE53" i="1"/>
  <c r="CT53" i="1"/>
  <c r="BH53" i="1"/>
  <c r="CG53" i="1"/>
  <c r="AU53" i="1"/>
  <c r="CR56" i="1"/>
  <c r="BF56" i="1"/>
  <c r="CL56" i="1"/>
  <c r="AZ56" i="1"/>
  <c r="DG74" i="1"/>
  <c r="BU74" i="1"/>
  <c r="CP74" i="1"/>
  <c r="KN74" i="1" s="1"/>
  <c r="BD74" i="1"/>
  <c r="KM74" i="1" s="1"/>
  <c r="CO74" i="1"/>
  <c r="BC74" i="1"/>
  <c r="CX74" i="1"/>
  <c r="BL74" i="1"/>
  <c r="CM81" i="1"/>
  <c r="BA81" i="1"/>
  <c r="CI81" i="1"/>
  <c r="AW81" i="1"/>
  <c r="DC93" i="1"/>
  <c r="BQ93" i="1"/>
  <c r="CM93" i="1"/>
  <c r="BA93" i="1"/>
  <c r="CV93" i="1"/>
  <c r="BJ93" i="1"/>
  <c r="CR93" i="1"/>
  <c r="BF93" i="1"/>
  <c r="CP97" i="1"/>
  <c r="KN97" i="1" s="1"/>
  <c r="BD97" i="1"/>
  <c r="KM97" i="1" s="1"/>
  <c r="DB97" i="1"/>
  <c r="BP97" i="1"/>
  <c r="CM97" i="1"/>
  <c r="BA97" i="1"/>
  <c r="CQ101" i="1"/>
  <c r="BE101" i="1"/>
  <c r="CM101" i="1"/>
  <c r="BA101" i="1"/>
  <c r="DD101" i="1"/>
  <c r="BR101" i="1"/>
  <c r="CT101" i="1"/>
  <c r="BH101" i="1"/>
  <c r="DF101" i="1"/>
  <c r="BT101" i="1"/>
  <c r="DE109" i="1"/>
  <c r="BS109" i="1"/>
  <c r="CI109" i="1"/>
  <c r="AW109" i="1"/>
  <c r="CX127" i="1"/>
  <c r="BL127" i="1"/>
  <c r="DF46" i="1"/>
  <c r="BT46" i="1"/>
  <c r="CT168" i="1"/>
  <c r="BH168" i="1"/>
  <c r="DE60" i="1"/>
  <c r="BS60" i="1"/>
  <c r="DC60" i="1"/>
  <c r="BQ60" i="1"/>
  <c r="CU60" i="1"/>
  <c r="BI60" i="1"/>
  <c r="CI94" i="1"/>
  <c r="AW94" i="1"/>
  <c r="DA94" i="1"/>
  <c r="BO94" i="1"/>
  <c r="CK94" i="1"/>
  <c r="AY94" i="1"/>
  <c r="DE94" i="1"/>
  <c r="BS94" i="1"/>
  <c r="CT141" i="1"/>
  <c r="BH141" i="1"/>
  <c r="CQ141" i="1"/>
  <c r="BE141" i="1"/>
  <c r="CV155" i="1"/>
  <c r="BJ155" i="1"/>
  <c r="CT155" i="1"/>
  <c r="BH155" i="1"/>
  <c r="CG155" i="1"/>
  <c r="AU155" i="1"/>
  <c r="CM155" i="1"/>
  <c r="BA155" i="1"/>
  <c r="DG145" i="1"/>
  <c r="BU145" i="1"/>
  <c r="DF65" i="1"/>
  <c r="BT65" i="1"/>
  <c r="CJ145" i="1"/>
  <c r="AX145" i="1"/>
  <c r="CK161" i="1"/>
  <c r="AY161" i="1"/>
  <c r="CP196" i="1"/>
  <c r="KN196" i="1" s="1"/>
  <c r="BD196" i="1"/>
  <c r="KM196" i="1" s="1"/>
  <c r="KQ88" i="1"/>
  <c r="DA46" i="1"/>
  <c r="BO46" i="1"/>
  <c r="CQ46" i="1"/>
  <c r="BE46" i="1"/>
  <c r="CM46" i="1"/>
  <c r="BA46" i="1"/>
  <c r="GA46" i="1"/>
  <c r="KR46" i="1"/>
  <c r="CH86" i="1"/>
  <c r="AV86" i="1"/>
  <c r="CT86" i="1"/>
  <c r="BH86" i="1"/>
  <c r="CU86" i="1"/>
  <c r="BI86" i="1"/>
  <c r="CN86" i="1"/>
  <c r="BB86" i="1"/>
  <c r="CF124" i="1"/>
  <c r="AT124" i="1"/>
  <c r="CM124" i="1"/>
  <c r="BA124" i="1"/>
  <c r="CW124" i="1"/>
  <c r="BK124" i="1"/>
  <c r="KX124" i="1"/>
  <c r="CU162" i="1"/>
  <c r="BI162" i="1"/>
  <c r="CJ162" i="1"/>
  <c r="AX162" i="1"/>
  <c r="CF162" i="1"/>
  <c r="AT162" i="1"/>
  <c r="CQ162" i="1"/>
  <c r="BE162" i="1"/>
  <c r="DE181" i="1"/>
  <c r="BS181" i="1"/>
  <c r="CV134" i="1"/>
  <c r="BJ134" i="1"/>
  <c r="DD123" i="1"/>
  <c r="BR123" i="1"/>
  <c r="CS108" i="1"/>
  <c r="BG108" i="1"/>
  <c r="CH70" i="1"/>
  <c r="AV70" i="1"/>
  <c r="CT108" i="1"/>
  <c r="BH108" i="1"/>
  <c r="CN112" i="1"/>
  <c r="BB112" i="1"/>
  <c r="CM140" i="1"/>
  <c r="BA140" i="1"/>
  <c r="CI116" i="1"/>
  <c r="AW116" i="1"/>
  <c r="CX37" i="1"/>
  <c r="BL37" i="1"/>
  <c r="CY37" i="1"/>
  <c r="BM37" i="1"/>
  <c r="CI37" i="1"/>
  <c r="AW37" i="1"/>
  <c r="DD37" i="1"/>
  <c r="BR37" i="1"/>
  <c r="CH52" i="1"/>
  <c r="AV52" i="1"/>
  <c r="CK52" i="1"/>
  <c r="AY52" i="1"/>
  <c r="CY52" i="1"/>
  <c r="BM52" i="1"/>
  <c r="DF52" i="1"/>
  <c r="BT52" i="1"/>
  <c r="CI119" i="1"/>
  <c r="AW119" i="1"/>
  <c r="DA119" i="1"/>
  <c r="BO119" i="1"/>
  <c r="DA157" i="1"/>
  <c r="BO157" i="1"/>
  <c r="CQ157" i="1"/>
  <c r="BE157" i="1"/>
  <c r="CJ157" i="1"/>
  <c r="AX157" i="1"/>
  <c r="KQ157" i="1"/>
  <c r="FG157" i="1"/>
  <c r="CG157" i="1"/>
  <c r="AU157" i="1"/>
  <c r="CL183" i="1"/>
  <c r="AZ183" i="1"/>
  <c r="DF183" i="1"/>
  <c r="BT183" i="1"/>
  <c r="CQ183" i="1"/>
  <c r="BE183" i="1"/>
  <c r="DG73" i="1"/>
  <c r="BU73" i="1"/>
  <c r="CS55" i="1"/>
  <c r="BG55" i="1"/>
  <c r="CR26" i="1"/>
  <c r="BF26" i="1"/>
  <c r="CV26" i="1"/>
  <c r="BJ26" i="1"/>
  <c r="CP26" i="1"/>
  <c r="KN26" i="1" s="1"/>
  <c r="BD26" i="1"/>
  <c r="KM26" i="1" s="1"/>
  <c r="CQ26" i="1"/>
  <c r="BE26" i="1"/>
  <c r="KS58" i="1"/>
  <c r="GD58" i="1"/>
  <c r="DG58" i="1"/>
  <c r="BU58" i="1"/>
  <c r="CQ58" i="1"/>
  <c r="BE58" i="1"/>
  <c r="CI58" i="1"/>
  <c r="AW58" i="1"/>
  <c r="CU58" i="1"/>
  <c r="BI58" i="1"/>
  <c r="DA96" i="1"/>
  <c r="BO96" i="1"/>
  <c r="CZ96" i="1"/>
  <c r="BN96" i="1"/>
  <c r="CM96" i="1"/>
  <c r="BA96" i="1"/>
  <c r="CN136" i="1"/>
  <c r="BB136" i="1"/>
  <c r="CY136" i="1"/>
  <c r="BM136" i="1"/>
  <c r="DG136" i="1"/>
  <c r="BU136" i="1"/>
  <c r="CU167" i="1"/>
  <c r="BI167" i="1"/>
  <c r="CP167" i="1"/>
  <c r="KN167" i="1" s="1"/>
  <c r="BD167" i="1"/>
  <c r="KM167" i="1" s="1"/>
  <c r="CT167" i="1"/>
  <c r="BH167" i="1"/>
  <c r="CP39" i="1"/>
  <c r="KN39" i="1" s="1"/>
  <c r="BD39" i="1"/>
  <c r="KM39" i="1" s="1"/>
  <c r="DG39" i="1"/>
  <c r="BU39" i="1"/>
  <c r="CL62" i="1"/>
  <c r="AZ62" i="1"/>
  <c r="CX62" i="1"/>
  <c r="BL62" i="1"/>
  <c r="CW62" i="1"/>
  <c r="BK62" i="1"/>
  <c r="CK126" i="1"/>
  <c r="AY126" i="1"/>
  <c r="CU126" i="1"/>
  <c r="BI126" i="1"/>
  <c r="CR126" i="1"/>
  <c r="BF126" i="1"/>
  <c r="CP129" i="1"/>
  <c r="KN129" i="1" s="1"/>
  <c r="BD129" i="1"/>
  <c r="KM129" i="1" s="1"/>
  <c r="CL129" i="1"/>
  <c r="AZ129" i="1"/>
  <c r="CR177" i="1"/>
  <c r="BF177" i="1"/>
  <c r="CJ177" i="1"/>
  <c r="AX177" i="1"/>
  <c r="DA177" i="1"/>
  <c r="BO177" i="1"/>
  <c r="CQ55" i="1"/>
  <c r="BE55" i="1"/>
  <c r="DA47" i="1"/>
  <c r="BO47" i="1"/>
  <c r="CI47" i="1"/>
  <c r="AW47" i="1"/>
  <c r="CO47" i="1"/>
  <c r="BC47" i="1"/>
  <c r="CR47" i="1"/>
  <c r="BF47" i="1"/>
  <c r="CS47" i="1"/>
  <c r="BG47" i="1"/>
  <c r="DA80" i="1"/>
  <c r="BO80" i="1"/>
  <c r="CG80" i="1"/>
  <c r="AU80" i="1"/>
  <c r="CM107" i="1"/>
  <c r="BA107" i="1"/>
  <c r="CL107" i="1"/>
  <c r="AZ107" i="1"/>
  <c r="CN107" i="1"/>
  <c r="BB107" i="1"/>
  <c r="CV150" i="1"/>
  <c r="BJ150" i="1"/>
  <c r="DB150" i="1"/>
  <c r="BP150" i="1"/>
  <c r="CP150" i="1"/>
  <c r="KN150" i="1" s="1"/>
  <c r="BD150" i="1"/>
  <c r="KM150" i="1" s="1"/>
  <c r="CH195" i="1"/>
  <c r="AV195" i="1"/>
  <c r="DD195" i="1"/>
  <c r="BR195" i="1"/>
  <c r="CI195" i="1"/>
  <c r="AW195" i="1"/>
  <c r="DA24" i="1"/>
  <c r="BO24" i="1"/>
  <c r="CF24" i="1"/>
  <c r="AT24" i="1"/>
  <c r="CJ24" i="1"/>
  <c r="AX24" i="1"/>
  <c r="CO42" i="1"/>
  <c r="BC42" i="1"/>
  <c r="CN42" i="1"/>
  <c r="BB42" i="1"/>
  <c r="CZ42" i="1"/>
  <c r="BN42" i="1"/>
  <c r="CT42" i="1"/>
  <c r="BH42" i="1"/>
  <c r="DA73" i="1"/>
  <c r="BO73" i="1"/>
  <c r="CZ73" i="1"/>
  <c r="BN73" i="1"/>
  <c r="CJ73" i="1"/>
  <c r="AX73" i="1"/>
  <c r="CP73" i="1"/>
  <c r="KN73" i="1" s="1"/>
  <c r="BD73" i="1"/>
  <c r="KM73" i="1" s="1"/>
  <c r="CV147" i="1"/>
  <c r="BJ147" i="1"/>
  <c r="CU147" i="1"/>
  <c r="BI147" i="1"/>
  <c r="CM147" i="1"/>
  <c r="BA147" i="1"/>
  <c r="CM164" i="1"/>
  <c r="BA164" i="1"/>
  <c r="CF164" i="1"/>
  <c r="AT164" i="1"/>
  <c r="CU164" i="1"/>
  <c r="BI164" i="1"/>
  <c r="CQ189" i="1"/>
  <c r="BE189" i="1"/>
  <c r="KS189" i="1"/>
  <c r="CH189" i="1"/>
  <c r="AV189" i="1"/>
  <c r="CO189" i="1"/>
  <c r="BC189" i="1"/>
  <c r="CV66" i="1"/>
  <c r="BJ66" i="1"/>
  <c r="CH66" i="1"/>
  <c r="AV66" i="1"/>
  <c r="CI66" i="1"/>
  <c r="AW66" i="1"/>
  <c r="CJ77" i="1"/>
  <c r="AX77" i="1"/>
  <c r="CM104" i="1"/>
  <c r="BA104" i="1"/>
  <c r="DC104" i="1"/>
  <c r="BQ104" i="1"/>
  <c r="DA104" i="1"/>
  <c r="BO104" i="1"/>
  <c r="DG104" i="1"/>
  <c r="BU104" i="1"/>
  <c r="CF116" i="1"/>
  <c r="AT116" i="1"/>
  <c r="DF140" i="1"/>
  <c r="BT140" i="1"/>
  <c r="DB140" i="1"/>
  <c r="BP140" i="1"/>
  <c r="CI140" i="1"/>
  <c r="AW140" i="1"/>
  <c r="CH174" i="1"/>
  <c r="AV174" i="1"/>
  <c r="CY174" i="1"/>
  <c r="BM174" i="1"/>
  <c r="CK25" i="1"/>
  <c r="AY25" i="1"/>
  <c r="DC25" i="1"/>
  <c r="BQ25" i="1"/>
  <c r="DA34" i="1"/>
  <c r="BO34" i="1"/>
  <c r="GC34" i="1"/>
  <c r="KU34" i="1"/>
  <c r="CW34" i="1"/>
  <c r="BK34" i="1"/>
  <c r="CL34" i="1"/>
  <c r="AZ34" i="1"/>
  <c r="CH34" i="1"/>
  <c r="AV34" i="1"/>
  <c r="CK59" i="1"/>
  <c r="AY59" i="1"/>
  <c r="CP59" i="1"/>
  <c r="KN59" i="1" s="1"/>
  <c r="BD59" i="1"/>
  <c r="KM59" i="1" s="1"/>
  <c r="CX59" i="1"/>
  <c r="BL59" i="1"/>
  <c r="DC89" i="1"/>
  <c r="BQ89" i="1"/>
  <c r="DE89" i="1"/>
  <c r="BS89" i="1"/>
  <c r="CS89" i="1"/>
  <c r="BG89" i="1"/>
  <c r="CZ89" i="1"/>
  <c r="BN89" i="1"/>
  <c r="DA112" i="1"/>
  <c r="BO112" i="1"/>
  <c r="CP151" i="1"/>
  <c r="KN151" i="1" s="1"/>
  <c r="BD151" i="1"/>
  <c r="KM151" i="1" s="1"/>
  <c r="CL151" i="1"/>
  <c r="AZ151" i="1"/>
  <c r="CF151" i="1"/>
  <c r="AT151" i="1"/>
  <c r="CR85" i="1"/>
  <c r="BF85" i="1"/>
  <c r="CX85" i="1"/>
  <c r="BL85" i="1"/>
  <c r="CN123" i="1"/>
  <c r="BB123" i="1"/>
  <c r="CW144" i="1"/>
  <c r="BK144" i="1"/>
  <c r="CN144" i="1"/>
  <c r="BB144" i="1"/>
  <c r="CZ29" i="1"/>
  <c r="BN29" i="1"/>
  <c r="CJ29" i="1"/>
  <c r="AX29" i="1"/>
  <c r="DE50" i="1"/>
  <c r="BS50" i="1"/>
  <c r="CI70" i="1"/>
  <c r="AW70" i="1"/>
  <c r="CY70" i="1"/>
  <c r="BM70" i="1"/>
  <c r="DD108" i="1"/>
  <c r="BR108" i="1"/>
  <c r="CH133" i="1"/>
  <c r="AV133" i="1"/>
  <c r="CJ133" i="1"/>
  <c r="AX133" i="1"/>
  <c r="DD133" i="1"/>
  <c r="BR133" i="1"/>
  <c r="DF137" i="1"/>
  <c r="BT137" i="1"/>
  <c r="CF137" i="1"/>
  <c r="AT137" i="1"/>
  <c r="DB137" i="1"/>
  <c r="BP137" i="1"/>
  <c r="CG20" i="1"/>
  <c r="AU20" i="1"/>
  <c r="DA53" i="1"/>
  <c r="BO53" i="1"/>
  <c r="DB81" i="1"/>
  <c r="BP81" i="1"/>
  <c r="CJ63" i="1"/>
  <c r="AX63" i="1"/>
  <c r="DE36" i="1"/>
  <c r="BS36" i="1"/>
  <c r="CF9" i="1"/>
  <c r="AT9" i="1"/>
  <c r="CT56" i="1"/>
  <c r="BH56" i="1"/>
  <c r="CY74" i="1"/>
  <c r="BM74" i="1"/>
  <c r="DF127" i="1"/>
  <c r="BT127" i="1"/>
  <c r="CM135" i="1"/>
  <c r="BA135" i="1"/>
  <c r="DB141" i="1"/>
  <c r="BP141" i="1"/>
  <c r="DC23" i="1"/>
  <c r="BQ23" i="1"/>
  <c r="CO40" i="1"/>
  <c r="BC40" i="1"/>
  <c r="CT40" i="1"/>
  <c r="BH40" i="1"/>
  <c r="KZ91" i="1"/>
  <c r="CW69" i="1"/>
  <c r="BK69" i="1"/>
  <c r="FN123" i="1"/>
  <c r="KS166" i="1"/>
  <c r="FE145" i="1"/>
  <c r="CF64" i="1"/>
  <c r="AT64" i="1"/>
  <c r="CG144" i="1"/>
  <c r="AU144" i="1"/>
  <c r="CF44" i="1"/>
  <c r="AT44" i="1"/>
  <c r="CF48" i="1"/>
  <c r="AT48" i="1"/>
  <c r="FL196" i="1"/>
  <c r="FE81" i="1"/>
  <c r="FE15" i="1"/>
  <c r="CF46" i="1"/>
  <c r="AT46" i="1"/>
  <c r="KR128" i="1"/>
  <c r="FH92" i="1"/>
  <c r="CG174" i="1"/>
  <c r="AU174" i="1"/>
  <c r="DF61" i="1"/>
  <c r="BT61" i="1"/>
  <c r="CP72" i="1"/>
  <c r="KN72" i="1" s="1"/>
  <c r="BD72" i="1"/>
  <c r="KM72" i="1" s="1"/>
  <c r="CR54" i="1"/>
  <c r="BF54" i="1"/>
  <c r="CO98" i="1"/>
  <c r="BC98" i="1"/>
  <c r="DE7" i="1"/>
  <c r="BS7" i="1"/>
  <c r="CY7" i="1"/>
  <c r="BM7" i="1"/>
  <c r="DD18" i="1"/>
  <c r="BR18" i="1"/>
  <c r="CX18" i="1"/>
  <c r="BL18" i="1"/>
  <c r="CX54" i="1"/>
  <c r="BL54" i="1"/>
  <c r="CL54" i="1"/>
  <c r="AZ54" i="1"/>
  <c r="CJ57" i="1"/>
  <c r="AX57" i="1"/>
  <c r="CF57" i="1"/>
  <c r="AT57" i="1"/>
  <c r="CK61" i="1"/>
  <c r="AY61" i="1"/>
  <c r="CV72" i="1"/>
  <c r="BJ72" i="1"/>
  <c r="CM72" i="1"/>
  <c r="BA72" i="1"/>
  <c r="CR72" i="1"/>
  <c r="BF72" i="1"/>
  <c r="DD72" i="1"/>
  <c r="BR72" i="1"/>
  <c r="CY79" i="1"/>
  <c r="BM79" i="1"/>
  <c r="CN79" i="1"/>
  <c r="BB79" i="1"/>
  <c r="CZ83" i="1"/>
  <c r="BN83" i="1"/>
  <c r="CF83" i="1"/>
  <c r="AT83" i="1"/>
  <c r="CV83" i="1"/>
  <c r="BJ83" i="1"/>
  <c r="CP83" i="1"/>
  <c r="KN83" i="1" s="1"/>
  <c r="BD83" i="1"/>
  <c r="KM83" i="1" s="1"/>
  <c r="CW87" i="1"/>
  <c r="BK87" i="1"/>
  <c r="DA98" i="1"/>
  <c r="BO98" i="1"/>
  <c r="CX98" i="1"/>
  <c r="BL98" i="1"/>
  <c r="CJ127" i="1"/>
  <c r="AX127" i="1"/>
  <c r="CO133" i="1"/>
  <c r="BC133" i="1"/>
  <c r="DA151" i="1"/>
  <c r="BO151" i="1"/>
  <c r="KY29" i="1"/>
  <c r="DC135" i="1"/>
  <c r="BQ135" i="1"/>
  <c r="CL135" i="1"/>
  <c r="AZ135" i="1"/>
  <c r="CS138" i="1"/>
  <c r="BG138" i="1"/>
  <c r="DA169" i="1"/>
  <c r="BO169" i="1"/>
  <c r="CQ169" i="1"/>
  <c r="BE169" i="1"/>
  <c r="DE169" i="1"/>
  <c r="BS169" i="1"/>
  <c r="CO172" i="1"/>
  <c r="BC172" i="1"/>
  <c r="CW172" i="1"/>
  <c r="BK172" i="1"/>
  <c r="CZ172" i="1"/>
  <c r="BN172" i="1"/>
  <c r="CI179" i="1"/>
  <c r="AW179" i="1"/>
  <c r="CM179" i="1"/>
  <c r="BA179" i="1"/>
  <c r="CO179" i="1"/>
  <c r="BC179" i="1"/>
  <c r="DC57" i="1"/>
  <c r="BQ57" i="1"/>
  <c r="CF110" i="1"/>
  <c r="AT110" i="1"/>
  <c r="CH110" i="1"/>
  <c r="AV110" i="1"/>
  <c r="CZ110" i="1"/>
  <c r="BN110" i="1"/>
  <c r="CU110" i="1"/>
  <c r="BI110" i="1"/>
  <c r="DC121" i="1"/>
  <c r="BQ121" i="1"/>
  <c r="CM121" i="1"/>
  <c r="BA121" i="1"/>
  <c r="CF7" i="1"/>
  <c r="AT7" i="1"/>
  <c r="CU18" i="1"/>
  <c r="BI18" i="1"/>
  <c r="CO18" i="1"/>
  <c r="BC18" i="1"/>
  <c r="CG54" i="1"/>
  <c r="AU54" i="1"/>
  <c r="CP61" i="1"/>
  <c r="KN61" i="1" s="1"/>
  <c r="BD61" i="1"/>
  <c r="KM61" i="1" s="1"/>
  <c r="DB87" i="1"/>
  <c r="BP87" i="1"/>
  <c r="CR106" i="1"/>
  <c r="BF106" i="1"/>
  <c r="CQ106" i="1"/>
  <c r="BE106" i="1"/>
  <c r="CZ106" i="1"/>
  <c r="BN106" i="1"/>
  <c r="CR114" i="1"/>
  <c r="BF114" i="1"/>
  <c r="CS114" i="1"/>
  <c r="BG114" i="1"/>
  <c r="DE114" i="1"/>
  <c r="BS114" i="1"/>
  <c r="CH114" i="1"/>
  <c r="AV114" i="1"/>
  <c r="DG114" i="1"/>
  <c r="BU114" i="1"/>
  <c r="CX125" i="1"/>
  <c r="BL125" i="1"/>
  <c r="CV125" i="1"/>
  <c r="BJ125" i="1"/>
  <c r="CT125" i="1"/>
  <c r="BH125" i="1"/>
  <c r="CL128" i="1"/>
  <c r="AZ128" i="1"/>
  <c r="CX128" i="1"/>
  <c r="BL128" i="1"/>
  <c r="CZ128" i="1"/>
  <c r="BN128" i="1"/>
  <c r="CG187" i="1"/>
  <c r="AU187" i="1"/>
  <c r="KQ32" i="1"/>
  <c r="FI32" i="1"/>
  <c r="KQ43" i="1"/>
  <c r="FG43" i="1"/>
  <c r="CW9" i="1"/>
  <c r="BK9" i="1"/>
  <c r="CL9" i="1"/>
  <c r="AZ9" i="1"/>
  <c r="CT68" i="1"/>
  <c r="BH68" i="1"/>
  <c r="CY75" i="1"/>
  <c r="BM75" i="1"/>
  <c r="CP90" i="1"/>
  <c r="KN90" i="1" s="1"/>
  <c r="BD90" i="1"/>
  <c r="KM90" i="1" s="1"/>
  <c r="DD116" i="1"/>
  <c r="BR116" i="1"/>
  <c r="CO123" i="1"/>
  <c r="BC123" i="1"/>
  <c r="FF70" i="1"/>
  <c r="DG53" i="1"/>
  <c r="BU53" i="1"/>
  <c r="CM20" i="1"/>
  <c r="BA20" i="1"/>
  <c r="DG56" i="1"/>
  <c r="BU56" i="1"/>
  <c r="CS15" i="1"/>
  <c r="BG15" i="1"/>
  <c r="CG74" i="1"/>
  <c r="AU74" i="1"/>
  <c r="CX109" i="1"/>
  <c r="BL109" i="1"/>
  <c r="CU31" i="1"/>
  <c r="BI31" i="1"/>
  <c r="DD20" i="1"/>
  <c r="BR20" i="1"/>
  <c r="CZ20" i="1"/>
  <c r="BN20" i="1"/>
  <c r="KY20" i="1"/>
  <c r="CN31" i="1"/>
  <c r="BB31" i="1"/>
  <c r="DB53" i="1"/>
  <c r="BP53" i="1"/>
  <c r="CX53" i="1"/>
  <c r="BL53" i="1"/>
  <c r="CR53" i="1"/>
  <c r="BF53" i="1"/>
  <c r="CU74" i="1"/>
  <c r="BI74" i="1"/>
  <c r="CZ74" i="1"/>
  <c r="BN74" i="1"/>
  <c r="CH74" i="1"/>
  <c r="AV74" i="1"/>
  <c r="CX81" i="1"/>
  <c r="BL81" i="1"/>
  <c r="CT81" i="1"/>
  <c r="BH81" i="1"/>
  <c r="CL93" i="1"/>
  <c r="AZ93" i="1"/>
  <c r="DG93" i="1"/>
  <c r="BU93" i="1"/>
  <c r="DF97" i="1"/>
  <c r="BT97" i="1"/>
  <c r="CU97" i="1"/>
  <c r="BI97" i="1"/>
  <c r="CX97" i="1"/>
  <c r="BL97" i="1"/>
  <c r="CL101" i="1"/>
  <c r="AZ101" i="1"/>
  <c r="CH101" i="1"/>
  <c r="AV101" i="1"/>
  <c r="CP101" i="1"/>
  <c r="KN101" i="1" s="1"/>
  <c r="BD101" i="1"/>
  <c r="KM101" i="1" s="1"/>
  <c r="CM109" i="1"/>
  <c r="BA109" i="1"/>
  <c r="CR109" i="1"/>
  <c r="BF109" i="1"/>
  <c r="DG127" i="1"/>
  <c r="BU127" i="1"/>
  <c r="CO130" i="1"/>
  <c r="BC130" i="1"/>
  <c r="CO158" i="1"/>
  <c r="BC158" i="1"/>
  <c r="CK158" i="1"/>
  <c r="AY158" i="1"/>
  <c r="CZ161" i="1"/>
  <c r="BN161" i="1"/>
  <c r="CN161" i="1"/>
  <c r="BB161" i="1"/>
  <c r="CP161" i="1"/>
  <c r="KN161" i="1" s="1"/>
  <c r="BD161" i="1"/>
  <c r="KM161" i="1" s="1"/>
  <c r="CI161" i="1"/>
  <c r="AW161" i="1"/>
  <c r="CF168" i="1"/>
  <c r="AT168" i="1"/>
  <c r="DD168" i="1"/>
  <c r="BR168" i="1"/>
  <c r="CS168" i="1"/>
  <c r="BG168" i="1"/>
  <c r="DF171" i="1"/>
  <c r="BT171" i="1"/>
  <c r="CG171" i="1"/>
  <c r="AU171" i="1"/>
  <c r="DC171" i="1"/>
  <c r="BQ171" i="1"/>
  <c r="DG171" i="1"/>
  <c r="BU171" i="1"/>
  <c r="CZ178" i="1"/>
  <c r="BN178" i="1"/>
  <c r="CQ178" i="1"/>
  <c r="BE178" i="1"/>
  <c r="CO190" i="1"/>
  <c r="BC190" i="1"/>
  <c r="CV190" i="1"/>
  <c r="BJ190" i="1"/>
  <c r="CZ190" i="1"/>
  <c r="BN190" i="1"/>
  <c r="CW190" i="1"/>
  <c r="BK190" i="1"/>
  <c r="CV193" i="1"/>
  <c r="BJ193" i="1"/>
  <c r="CH193" i="1"/>
  <c r="AV193" i="1"/>
  <c r="DG193" i="1"/>
  <c r="BU193" i="1"/>
  <c r="CM196" i="1"/>
  <c r="BA196" i="1"/>
  <c r="DD196" i="1"/>
  <c r="BR196" i="1"/>
  <c r="CK196" i="1"/>
  <c r="AY196" i="1"/>
  <c r="CW145" i="1"/>
  <c r="BK145" i="1"/>
  <c r="CL21" i="1"/>
  <c r="AZ21" i="1"/>
  <c r="DC21" i="1"/>
  <c r="BQ21" i="1"/>
  <c r="CY21" i="1"/>
  <c r="BM21" i="1"/>
  <c r="CW48" i="1"/>
  <c r="BK48" i="1"/>
  <c r="CZ48" i="1"/>
  <c r="BN48" i="1"/>
  <c r="DA67" i="1"/>
  <c r="BO67" i="1"/>
  <c r="CH67" i="1"/>
  <c r="AV67" i="1"/>
  <c r="CM67" i="1"/>
  <c r="BA67" i="1"/>
  <c r="DF117" i="1"/>
  <c r="BT117" i="1"/>
  <c r="CL117" i="1"/>
  <c r="AZ117" i="1"/>
  <c r="CX117" i="1"/>
  <c r="BL117" i="1"/>
  <c r="CL145" i="1"/>
  <c r="AZ145" i="1"/>
  <c r="DD175" i="1"/>
  <c r="BR175" i="1"/>
  <c r="DA175" i="1"/>
  <c r="BO175" i="1"/>
  <c r="DG175" i="1"/>
  <c r="BU175" i="1"/>
  <c r="CN184" i="1"/>
  <c r="BB184" i="1"/>
  <c r="CK184" i="1"/>
  <c r="AY184" i="1"/>
  <c r="DF78" i="1"/>
  <c r="BT78" i="1"/>
  <c r="CY78" i="1"/>
  <c r="BM78" i="1"/>
  <c r="CO120" i="1"/>
  <c r="BC120" i="1"/>
  <c r="CL120" i="1"/>
  <c r="AZ120" i="1"/>
  <c r="DG120" i="1"/>
  <c r="BU120" i="1"/>
  <c r="CY148" i="1"/>
  <c r="BM148" i="1"/>
  <c r="CI148" i="1"/>
  <c r="AW148" i="1"/>
  <c r="DE148" i="1"/>
  <c r="BS148" i="1"/>
  <c r="CT187" i="1"/>
  <c r="BH187" i="1"/>
  <c r="CX187" i="1"/>
  <c r="BL187" i="1"/>
  <c r="CS187" i="1"/>
  <c r="BG187" i="1"/>
  <c r="CF5" i="1"/>
  <c r="AT5" i="1"/>
  <c r="CN5" i="1"/>
  <c r="BB5" i="1"/>
  <c r="CJ5" i="1"/>
  <c r="AX5" i="1"/>
  <c r="DA16" i="1"/>
  <c r="BO16" i="1"/>
  <c r="CG16" i="1"/>
  <c r="AU16" i="1"/>
  <c r="CS16" i="1"/>
  <c r="BG16" i="1"/>
  <c r="DE19" i="1"/>
  <c r="BS19" i="1"/>
  <c r="CX19" i="1"/>
  <c r="BL19" i="1"/>
  <c r="CT19" i="1"/>
  <c r="BH19" i="1"/>
  <c r="CP30" i="1"/>
  <c r="KN30" i="1" s="1"/>
  <c r="BD30" i="1"/>
  <c r="KM30" i="1" s="1"/>
  <c r="CX30" i="1"/>
  <c r="BL30" i="1"/>
  <c r="DA30" i="1"/>
  <c r="BO30" i="1"/>
  <c r="CU30" i="1"/>
  <c r="BI30" i="1"/>
  <c r="CU35" i="1"/>
  <c r="BI35" i="1"/>
  <c r="CM35" i="1"/>
  <c r="BA35" i="1"/>
  <c r="DB35" i="1"/>
  <c r="BP35" i="1"/>
  <c r="CL65" i="1"/>
  <c r="AZ65" i="1"/>
  <c r="DB65" i="1"/>
  <c r="BP65" i="1"/>
  <c r="CM65" i="1"/>
  <c r="BA65" i="1"/>
  <c r="CG65" i="1"/>
  <c r="AU65" i="1"/>
  <c r="CU71" i="1"/>
  <c r="BI71" i="1"/>
  <c r="CK71" i="1"/>
  <c r="AY71" i="1"/>
  <c r="CL71" i="1"/>
  <c r="AZ71" i="1"/>
  <c r="CH71" i="1"/>
  <c r="AV71" i="1"/>
  <c r="FM71" i="1"/>
  <c r="CH105" i="1"/>
  <c r="AV105" i="1"/>
  <c r="CI105" i="1"/>
  <c r="AW105" i="1"/>
  <c r="CR105" i="1"/>
  <c r="BF105" i="1"/>
  <c r="CQ105" i="1"/>
  <c r="BE105" i="1"/>
  <c r="DA113" i="1"/>
  <c r="BO113" i="1"/>
  <c r="CV113" i="1"/>
  <c r="BJ113" i="1"/>
  <c r="CK113" i="1"/>
  <c r="AY113" i="1"/>
  <c r="CQ113" i="1"/>
  <c r="BE113" i="1"/>
  <c r="CJ113" i="1"/>
  <c r="AX113" i="1"/>
  <c r="CY134" i="1"/>
  <c r="BM134" i="1"/>
  <c r="DB134" i="1"/>
  <c r="BP134" i="1"/>
  <c r="CT134" i="1"/>
  <c r="BH134" i="1"/>
  <c r="CG134" i="1"/>
  <c r="AU134" i="1"/>
  <c r="DE152" i="1"/>
  <c r="BS152" i="1"/>
  <c r="CN181" i="1"/>
  <c r="BB181" i="1"/>
  <c r="KW181" i="1"/>
  <c r="CT181" i="1"/>
  <c r="BH181" i="1"/>
  <c r="CK181" i="1"/>
  <c r="AY181" i="1"/>
  <c r="CU155" i="1"/>
  <c r="BI155" i="1"/>
  <c r="CX159" i="1"/>
  <c r="BL159" i="1"/>
  <c r="DA159" i="1"/>
  <c r="BO159" i="1"/>
  <c r="ET159" i="1"/>
  <c r="CN156" i="1"/>
  <c r="BB156" i="1"/>
  <c r="CH156" i="1"/>
  <c r="AV156" i="1"/>
  <c r="DD156" i="1"/>
  <c r="BR156" i="1"/>
  <c r="CF156" i="1"/>
  <c r="AT156" i="1"/>
  <c r="CN131" i="1"/>
  <c r="BB131" i="1"/>
  <c r="CQ131" i="1"/>
  <c r="BE131" i="1"/>
  <c r="CW131" i="1"/>
  <c r="BK131" i="1"/>
  <c r="CG131" i="1"/>
  <c r="AU131" i="1"/>
  <c r="DD153" i="1"/>
  <c r="BR153" i="1"/>
  <c r="DF153" i="1"/>
  <c r="BT153" i="1"/>
  <c r="DC153" i="1"/>
  <c r="BQ153" i="1"/>
  <c r="DE176" i="1"/>
  <c r="BS176" i="1"/>
  <c r="CM176" i="1"/>
  <c r="BA176" i="1"/>
  <c r="CU176" i="1"/>
  <c r="BI176" i="1"/>
  <c r="CH191" i="1"/>
  <c r="AV191" i="1"/>
  <c r="CU191" i="1"/>
  <c r="BI191" i="1"/>
  <c r="CG191" i="1"/>
  <c r="AU191" i="1"/>
  <c r="DA182" i="1"/>
  <c r="BO182" i="1"/>
  <c r="CJ182" i="1"/>
  <c r="AX182" i="1"/>
  <c r="DE182" i="1"/>
  <c r="BS182" i="1"/>
  <c r="CL149" i="1"/>
  <c r="AZ149" i="1"/>
  <c r="DB149" i="1"/>
  <c r="BP149" i="1"/>
  <c r="CR149" i="1"/>
  <c r="BF149" i="1"/>
  <c r="CQ149" i="1"/>
  <c r="BE149" i="1"/>
  <c r="CL194" i="1"/>
  <c r="AZ194" i="1"/>
  <c r="CY194" i="1"/>
  <c r="BM194" i="1"/>
  <c r="DE194" i="1"/>
  <c r="BS194" i="1"/>
  <c r="CX142" i="1"/>
  <c r="BL142" i="1"/>
  <c r="CP142" i="1"/>
  <c r="KN142" i="1" s="1"/>
  <c r="BD142" i="1"/>
  <c r="KM142" i="1" s="1"/>
  <c r="DA142" i="1"/>
  <c r="BO142" i="1"/>
  <c r="CS142" i="1"/>
  <c r="BG142" i="1"/>
  <c r="DA166" i="1"/>
  <c r="BO166" i="1"/>
  <c r="CZ166" i="1"/>
  <c r="BN166" i="1"/>
  <c r="CY166" i="1"/>
  <c r="BM166" i="1"/>
  <c r="CR116" i="1"/>
  <c r="BF116" i="1"/>
  <c r="CZ93" i="1"/>
  <c r="BN93" i="1"/>
  <c r="CQ25" i="1"/>
  <c r="BE25" i="1"/>
  <c r="CN108" i="1"/>
  <c r="BB108" i="1"/>
  <c r="CK123" i="1"/>
  <c r="AY123" i="1"/>
  <c r="CI174" i="1"/>
  <c r="AW174" i="1"/>
  <c r="CZ112" i="1"/>
  <c r="BN112" i="1"/>
  <c r="DA22" i="1"/>
  <c r="BO22" i="1"/>
  <c r="CO68" i="1"/>
  <c r="BC68" i="1"/>
  <c r="FG90" i="1"/>
  <c r="KT90" i="1"/>
  <c r="CY45" i="1"/>
  <c r="BM45" i="1"/>
  <c r="DE45" i="1"/>
  <c r="BS45" i="1"/>
  <c r="CH45" i="1"/>
  <c r="AV45" i="1"/>
  <c r="CT100" i="1"/>
  <c r="BH100" i="1"/>
  <c r="CY100" i="1"/>
  <c r="BM100" i="1"/>
  <c r="DB100" i="1"/>
  <c r="BP100" i="1"/>
  <c r="CR154" i="1"/>
  <c r="BF154" i="1"/>
  <c r="CY154" i="1"/>
  <c r="BM154" i="1"/>
  <c r="CV154" i="1"/>
  <c r="BJ154" i="1"/>
  <c r="CO154" i="1"/>
  <c r="BC154" i="1"/>
  <c r="CV186" i="1"/>
  <c r="BJ186" i="1"/>
  <c r="CK186" i="1"/>
  <c r="AY186" i="1"/>
  <c r="CZ186" i="1"/>
  <c r="BN186" i="1"/>
  <c r="CF186" i="1"/>
  <c r="AT186" i="1"/>
  <c r="CR96" i="1"/>
  <c r="BF96" i="1"/>
  <c r="CF37" i="1"/>
  <c r="AT37" i="1"/>
  <c r="CQ41" i="1"/>
  <c r="BE41" i="1"/>
  <c r="CF11" i="1"/>
  <c r="AT11" i="1"/>
  <c r="CN11" i="1"/>
  <c r="BB11" i="1"/>
  <c r="CT11" i="1"/>
  <c r="BH11" i="1"/>
  <c r="CJ17" i="1"/>
  <c r="AX17" i="1"/>
  <c r="CZ17" i="1"/>
  <c r="BN17" i="1"/>
  <c r="CR17" i="1"/>
  <c r="BF17" i="1"/>
  <c r="DB41" i="1"/>
  <c r="BP41" i="1"/>
  <c r="CW41" i="1"/>
  <c r="BK41" i="1"/>
  <c r="DF41" i="1"/>
  <c r="BT41" i="1"/>
  <c r="CV41" i="1"/>
  <c r="BJ41" i="1"/>
  <c r="DF49" i="1"/>
  <c r="BT49" i="1"/>
  <c r="DB49" i="1"/>
  <c r="BP49" i="1"/>
  <c r="CL84" i="1"/>
  <c r="AZ84" i="1"/>
  <c r="CJ84" i="1"/>
  <c r="AX84" i="1"/>
  <c r="CH84" i="1"/>
  <c r="AV84" i="1"/>
  <c r="CM115" i="1"/>
  <c r="BA115" i="1"/>
  <c r="CF115" i="1"/>
  <c r="AT115" i="1"/>
  <c r="CJ115" i="1"/>
  <c r="AX115" i="1"/>
  <c r="CP115" i="1"/>
  <c r="KN115" i="1" s="1"/>
  <c r="BD115" i="1"/>
  <c r="KM115" i="1" s="1"/>
  <c r="CV115" i="1"/>
  <c r="BJ115" i="1"/>
  <c r="CT160" i="1"/>
  <c r="BH160" i="1"/>
  <c r="CQ160" i="1"/>
  <c r="BE160" i="1"/>
  <c r="CG160" i="1"/>
  <c r="AU160" i="1"/>
  <c r="CK192" i="1"/>
  <c r="AY192" i="1"/>
  <c r="CN192" i="1"/>
  <c r="BB192" i="1"/>
  <c r="DC192" i="1"/>
  <c r="BQ192" i="1"/>
  <c r="CY165" i="1"/>
  <c r="BM165" i="1"/>
  <c r="CL172" i="1"/>
  <c r="AZ172" i="1"/>
  <c r="DF179" i="1"/>
  <c r="BT179" i="1"/>
  <c r="CG138" i="1"/>
  <c r="AU138" i="1"/>
  <c r="DF31" i="1"/>
  <c r="BT31" i="1"/>
  <c r="CP130" i="1"/>
  <c r="KN130" i="1" s="1"/>
  <c r="BD130" i="1"/>
  <c r="KM130" i="1" s="1"/>
  <c r="DC63" i="1"/>
  <c r="BQ63" i="1"/>
  <c r="CI48" i="1"/>
  <c r="AW48" i="1"/>
  <c r="DF32" i="1"/>
  <c r="BT32" i="1"/>
  <c r="CP9" i="1"/>
  <c r="KN9" i="1" s="1"/>
  <c r="BD9" i="1"/>
  <c r="KM9" i="1" s="1"/>
  <c r="DD63" i="1"/>
  <c r="BR63" i="1"/>
  <c r="DB6" i="1"/>
  <c r="BP6" i="1"/>
  <c r="CH95" i="1"/>
  <c r="AV95" i="1"/>
  <c r="DF184" i="1"/>
  <c r="BT184" i="1"/>
  <c r="KZ101" i="1"/>
  <c r="KL170" i="1"/>
  <c r="KZ132" i="1"/>
  <c r="CH33" i="1"/>
  <c r="AV33" i="1"/>
  <c r="DE98" i="1"/>
  <c r="BS98" i="1"/>
  <c r="CP79" i="1"/>
  <c r="KN79" i="1" s="1"/>
  <c r="BD79" i="1"/>
  <c r="KM79" i="1" s="1"/>
  <c r="CJ54" i="1"/>
  <c r="AX54" i="1"/>
  <c r="CX79" i="1"/>
  <c r="BL79" i="1"/>
  <c r="CS57" i="1"/>
  <c r="BG57" i="1"/>
  <c r="CI7" i="1"/>
  <c r="AW7" i="1"/>
  <c r="CH7" i="1"/>
  <c r="AV7" i="1"/>
  <c r="CP7" i="1"/>
  <c r="KN7" i="1" s="1"/>
  <c r="BD7" i="1"/>
  <c r="KM7" i="1" s="1"/>
  <c r="CV18" i="1"/>
  <c r="BJ18" i="1"/>
  <c r="CR18" i="1"/>
  <c r="BF18" i="1"/>
  <c r="DE54" i="1"/>
  <c r="BS54" i="1"/>
  <c r="DG54" i="1"/>
  <c r="BU54" i="1"/>
  <c r="CQ57" i="1"/>
  <c r="BE57" i="1"/>
  <c r="CP57" i="1"/>
  <c r="KN57" i="1" s="1"/>
  <c r="BD57" i="1"/>
  <c r="KM57" i="1" s="1"/>
  <c r="CJ61" i="1"/>
  <c r="AX61" i="1"/>
  <c r="CV61" i="1"/>
  <c r="BJ61" i="1"/>
  <c r="CG61" i="1"/>
  <c r="AU61" i="1"/>
  <c r="DC79" i="1"/>
  <c r="BQ79" i="1"/>
  <c r="CU79" i="1"/>
  <c r="BI79" i="1"/>
  <c r="CF79" i="1"/>
  <c r="AT79" i="1"/>
  <c r="CZ79" i="1"/>
  <c r="BN79" i="1"/>
  <c r="CX83" i="1"/>
  <c r="BL83" i="1"/>
  <c r="DB83" i="1"/>
  <c r="BP83" i="1"/>
  <c r="DE87" i="1"/>
  <c r="BS87" i="1"/>
  <c r="CJ98" i="1"/>
  <c r="AX98" i="1"/>
  <c r="CW98" i="1"/>
  <c r="BK98" i="1"/>
  <c r="CL98" i="1"/>
  <c r="AZ98" i="1"/>
  <c r="FL193" i="1"/>
  <c r="KX193" i="1"/>
  <c r="CO127" i="1"/>
  <c r="BC127" i="1"/>
  <c r="CG133" i="1"/>
  <c r="AU133" i="1"/>
  <c r="CK140" i="1"/>
  <c r="AY140" i="1"/>
  <c r="KX108" i="1"/>
  <c r="FE31" i="1"/>
  <c r="FK168" i="1"/>
  <c r="DG135" i="1"/>
  <c r="BU135" i="1"/>
  <c r="CF135" i="1"/>
  <c r="AT135" i="1"/>
  <c r="CU138" i="1"/>
  <c r="BI138" i="1"/>
  <c r="CQ138" i="1"/>
  <c r="BE138" i="1"/>
  <c r="DD138" i="1"/>
  <c r="BR138" i="1"/>
  <c r="KX138" i="1"/>
  <c r="CN169" i="1"/>
  <c r="BB169" i="1"/>
  <c r="CI169" i="1"/>
  <c r="AW169" i="1"/>
  <c r="FH169" i="1"/>
  <c r="CX169" i="1"/>
  <c r="BL169" i="1"/>
  <c r="DD172" i="1"/>
  <c r="BR172" i="1"/>
  <c r="DC172" i="1"/>
  <c r="BQ172" i="1"/>
  <c r="CY172" i="1"/>
  <c r="BM172" i="1"/>
  <c r="CN179" i="1"/>
  <c r="BB179" i="1"/>
  <c r="CH57" i="1"/>
  <c r="AV57" i="1"/>
  <c r="CQ79" i="1"/>
  <c r="BE79" i="1"/>
  <c r="DF98" i="1"/>
  <c r="BT98" i="1"/>
  <c r="DC110" i="1"/>
  <c r="BQ110" i="1"/>
  <c r="CO121" i="1"/>
  <c r="BC121" i="1"/>
  <c r="DG121" i="1"/>
  <c r="BU121" i="1"/>
  <c r="CG121" i="1"/>
  <c r="AU121" i="1"/>
  <c r="DF121" i="1"/>
  <c r="BT121" i="1"/>
  <c r="CN121" i="1"/>
  <c r="BB121" i="1"/>
  <c r="CW7" i="1"/>
  <c r="BK7" i="1"/>
  <c r="DC18" i="1"/>
  <c r="BQ18" i="1"/>
  <c r="CN54" i="1"/>
  <c r="BB54" i="1"/>
  <c r="CU61" i="1"/>
  <c r="BI61" i="1"/>
  <c r="DG61" i="1"/>
  <c r="BU61" i="1"/>
  <c r="CZ72" i="1"/>
  <c r="BN72" i="1"/>
  <c r="DA87" i="1"/>
  <c r="BO87" i="1"/>
  <c r="CW106" i="1"/>
  <c r="BK106" i="1"/>
  <c r="CT106" i="1"/>
  <c r="BH106" i="1"/>
  <c r="CM106" i="1"/>
  <c r="BA106" i="1"/>
  <c r="CV106" i="1"/>
  <c r="BJ106" i="1"/>
  <c r="CW114" i="1"/>
  <c r="BK114" i="1"/>
  <c r="DC114" i="1"/>
  <c r="BQ114" i="1"/>
  <c r="DA114" i="1"/>
  <c r="BO114" i="1"/>
  <c r="DD125" i="1"/>
  <c r="BR125" i="1"/>
  <c r="CJ125" i="1"/>
  <c r="AX125" i="1"/>
  <c r="DB125" i="1"/>
  <c r="BP125" i="1"/>
  <c r="GC125" i="1"/>
  <c r="CG125" i="1"/>
  <c r="AU125" i="1"/>
  <c r="CF128" i="1"/>
  <c r="AT128" i="1"/>
  <c r="CT128" i="1"/>
  <c r="BH128" i="1"/>
  <c r="CU128" i="1"/>
  <c r="BI128" i="1"/>
  <c r="DA128" i="1"/>
  <c r="BO128" i="1"/>
  <c r="CG173" i="1"/>
  <c r="AU173" i="1"/>
  <c r="FE92" i="1"/>
  <c r="FI150" i="1"/>
  <c r="KT108" i="1"/>
  <c r="FH123" i="1"/>
  <c r="KU23" i="1"/>
  <c r="KT28" i="1"/>
  <c r="KW103" i="1"/>
  <c r="FH107" i="1"/>
  <c r="KX186" i="1"/>
  <c r="DF9" i="1"/>
  <c r="BT9" i="1"/>
  <c r="CX14" i="1"/>
  <c r="BL14" i="1"/>
  <c r="CP14" i="1"/>
  <c r="KN14" i="1" s="1"/>
  <c r="BD14" i="1"/>
  <c r="KM14" i="1" s="1"/>
  <c r="CG22" i="1"/>
  <c r="AU22" i="1"/>
  <c r="CX38" i="1"/>
  <c r="BL38" i="1"/>
  <c r="DB68" i="1"/>
  <c r="BP68" i="1"/>
  <c r="DB75" i="1"/>
  <c r="BP75" i="1"/>
  <c r="DD82" i="1"/>
  <c r="BR82" i="1"/>
  <c r="CK82" i="1"/>
  <c r="AY82" i="1"/>
  <c r="CH90" i="1"/>
  <c r="AV90" i="1"/>
  <c r="GC104" i="1"/>
  <c r="CS116" i="1"/>
  <c r="BG116" i="1"/>
  <c r="KT104" i="1"/>
  <c r="DE123" i="1"/>
  <c r="BS123" i="1"/>
  <c r="KS70" i="1"/>
  <c r="DG20" i="1"/>
  <c r="BU20" i="1"/>
  <c r="CZ56" i="1"/>
  <c r="BN56" i="1"/>
  <c r="CY130" i="1"/>
  <c r="BM130" i="1"/>
  <c r="DF56" i="1"/>
  <c r="BT56" i="1"/>
  <c r="CF53" i="1"/>
  <c r="AT53" i="1"/>
  <c r="CJ53" i="1"/>
  <c r="AX53" i="1"/>
  <c r="CL81" i="1"/>
  <c r="AZ81" i="1"/>
  <c r="CL15" i="1"/>
  <c r="AZ15" i="1"/>
  <c r="CP20" i="1"/>
  <c r="KN20" i="1" s="1"/>
  <c r="BD20" i="1"/>
  <c r="KM20" i="1" s="1"/>
  <c r="DE20" i="1"/>
  <c r="BS20" i="1"/>
  <c r="CS31" i="1"/>
  <c r="BG31" i="1"/>
  <c r="DD53" i="1"/>
  <c r="BR53" i="1"/>
  <c r="CM53" i="1"/>
  <c r="BA53" i="1"/>
  <c r="CW53" i="1"/>
  <c r="BK53" i="1"/>
  <c r="CP53" i="1"/>
  <c r="KN53" i="1" s="1"/>
  <c r="BD53" i="1"/>
  <c r="KM53" i="1" s="1"/>
  <c r="CG56" i="1"/>
  <c r="AU56" i="1"/>
  <c r="DB56" i="1"/>
  <c r="BP56" i="1"/>
  <c r="CK74" i="1"/>
  <c r="AY74" i="1"/>
  <c r="DE74" i="1"/>
  <c r="BS74" i="1"/>
  <c r="CM74" i="1"/>
  <c r="BA74" i="1"/>
  <c r="DC81" i="1"/>
  <c r="BQ81" i="1"/>
  <c r="CY81" i="1"/>
  <c r="BM81" i="1"/>
  <c r="CK93" i="1"/>
  <c r="AY93" i="1"/>
  <c r="CG93" i="1"/>
  <c r="AU93" i="1"/>
  <c r="CR97" i="1"/>
  <c r="BF97" i="1"/>
  <c r="CW97" i="1"/>
  <c r="BK97" i="1"/>
  <c r="DC97" i="1"/>
  <c r="BQ97" i="1"/>
  <c r="DE101" i="1"/>
  <c r="BS101" i="1"/>
  <c r="CI101" i="1"/>
  <c r="AW101" i="1"/>
  <c r="CU101" i="1"/>
  <c r="BI101" i="1"/>
  <c r="DA109" i="1"/>
  <c r="BO109" i="1"/>
  <c r="CQ127" i="1"/>
  <c r="BE127" i="1"/>
  <c r="CT127" i="1"/>
  <c r="BH127" i="1"/>
  <c r="DC130" i="1"/>
  <c r="BQ130" i="1"/>
  <c r="DC158" i="1"/>
  <c r="BQ158" i="1"/>
  <c r="CN190" i="1"/>
  <c r="BB190" i="1"/>
  <c r="CO60" i="1"/>
  <c r="BC60" i="1"/>
  <c r="CN60" i="1"/>
  <c r="BB60" i="1"/>
  <c r="CG94" i="1"/>
  <c r="AU94" i="1"/>
  <c r="CT94" i="1"/>
  <c r="BH94" i="1"/>
  <c r="CQ94" i="1"/>
  <c r="BE94" i="1"/>
  <c r="CM141" i="1"/>
  <c r="BA141" i="1"/>
  <c r="DG141" i="1"/>
  <c r="BU141" i="1"/>
  <c r="CP155" i="1"/>
  <c r="KN155" i="1" s="1"/>
  <c r="BD155" i="1"/>
  <c r="KM155" i="1" s="1"/>
  <c r="CQ155" i="1"/>
  <c r="BE155" i="1"/>
  <c r="DA155" i="1"/>
  <c r="BO155" i="1"/>
  <c r="CO155" i="1"/>
  <c r="BC155" i="1"/>
  <c r="DA158" i="1"/>
  <c r="BO158" i="1"/>
  <c r="CX171" i="1"/>
  <c r="BL171" i="1"/>
  <c r="CR134" i="1"/>
  <c r="BF134" i="1"/>
  <c r="DA35" i="1"/>
  <c r="BO35" i="1"/>
  <c r="CQ16" i="1"/>
  <c r="BE16" i="1"/>
  <c r="CH155" i="1"/>
  <c r="AV155" i="1"/>
  <c r="DD46" i="1"/>
  <c r="BR46" i="1"/>
  <c r="CP46" i="1"/>
  <c r="KN46" i="1" s="1"/>
  <c r="BD46" i="1"/>
  <c r="KM46" i="1" s="1"/>
  <c r="CX46" i="1"/>
  <c r="BL46" i="1"/>
  <c r="CR46" i="1"/>
  <c r="BF46" i="1"/>
  <c r="CX86" i="1"/>
  <c r="BL86" i="1"/>
  <c r="DA86" i="1"/>
  <c r="BO86" i="1"/>
  <c r="CS124" i="1"/>
  <c r="BG124" i="1"/>
  <c r="CV124" i="1"/>
  <c r="BJ124" i="1"/>
  <c r="CI124" i="1"/>
  <c r="AW124" i="1"/>
  <c r="DF124" i="1"/>
  <c r="BT124" i="1"/>
  <c r="CT162" i="1"/>
  <c r="BH162" i="1"/>
  <c r="CX162" i="1"/>
  <c r="BL162" i="1"/>
  <c r="DD162" i="1"/>
  <c r="BR162" i="1"/>
  <c r="DC162" i="1"/>
  <c r="BQ162" i="1"/>
  <c r="CL30" i="1"/>
  <c r="AZ30" i="1"/>
  <c r="CT171" i="1"/>
  <c r="BH171" i="1"/>
  <c r="DF158" i="1"/>
  <c r="BT158" i="1"/>
  <c r="DB158" i="1"/>
  <c r="BP158" i="1"/>
  <c r="CS158" i="1"/>
  <c r="BG158" i="1"/>
  <c r="DC161" i="1"/>
  <c r="BQ161" i="1"/>
  <c r="CU161" i="1"/>
  <c r="BI161" i="1"/>
  <c r="KX161" i="1"/>
  <c r="CX168" i="1"/>
  <c r="BL168" i="1"/>
  <c r="CZ168" i="1"/>
  <c r="BN168" i="1"/>
  <c r="CW168" i="1"/>
  <c r="BK168" i="1"/>
  <c r="CR171" i="1"/>
  <c r="BF171" i="1"/>
  <c r="CY171" i="1"/>
  <c r="BM171" i="1"/>
  <c r="CP178" i="1"/>
  <c r="KN178" i="1" s="1"/>
  <c r="BD178" i="1"/>
  <c r="KM178" i="1" s="1"/>
  <c r="CY178" i="1"/>
  <c r="BM178" i="1"/>
  <c r="CU178" i="1"/>
  <c r="BI178" i="1"/>
  <c r="CY190" i="1"/>
  <c r="BM190" i="1"/>
  <c r="DD190" i="1"/>
  <c r="BR190" i="1"/>
  <c r="CK190" i="1"/>
  <c r="AY190" i="1"/>
  <c r="DA193" i="1"/>
  <c r="BO193" i="1"/>
  <c r="CX193" i="1"/>
  <c r="BL193" i="1"/>
  <c r="CQ193" i="1"/>
  <c r="BE193" i="1"/>
  <c r="CL193" i="1"/>
  <c r="AZ193" i="1"/>
  <c r="CW193" i="1"/>
  <c r="BK193" i="1"/>
  <c r="CV196" i="1"/>
  <c r="BJ196" i="1"/>
  <c r="CH196" i="1"/>
  <c r="AV196" i="1"/>
  <c r="CU196" i="1"/>
  <c r="BI196" i="1"/>
  <c r="DG196" i="1"/>
  <c r="BU196" i="1"/>
  <c r="CU21" i="1"/>
  <c r="BI21" i="1"/>
  <c r="CG21" i="1"/>
  <c r="AU21" i="1"/>
  <c r="CX21" i="1"/>
  <c r="BL21" i="1"/>
  <c r="CT21" i="1"/>
  <c r="BH21" i="1"/>
  <c r="CM48" i="1"/>
  <c r="BA48" i="1"/>
  <c r="CO48" i="1"/>
  <c r="BC48" i="1"/>
  <c r="CX67" i="1"/>
  <c r="BL67" i="1"/>
  <c r="CW67" i="1"/>
  <c r="BK67" i="1"/>
  <c r="DD67" i="1"/>
  <c r="BR67" i="1"/>
  <c r="CN117" i="1"/>
  <c r="BB117" i="1"/>
  <c r="CO117" i="1"/>
  <c r="BC117" i="1"/>
  <c r="DA117" i="1"/>
  <c r="BO117" i="1"/>
  <c r="CZ145" i="1"/>
  <c r="BN145" i="1"/>
  <c r="CU145" i="1"/>
  <c r="BI145" i="1"/>
  <c r="CS145" i="1"/>
  <c r="BG145" i="1"/>
  <c r="DA145" i="1"/>
  <c r="BO145" i="1"/>
  <c r="DE145" i="1"/>
  <c r="BS145" i="1"/>
  <c r="CL175" i="1"/>
  <c r="AZ175" i="1"/>
  <c r="CZ175" i="1"/>
  <c r="BN175" i="1"/>
  <c r="DF175" i="1"/>
  <c r="BT175" i="1"/>
  <c r="CM175" i="1"/>
  <c r="BA175" i="1"/>
  <c r="CR184" i="1"/>
  <c r="BF184" i="1"/>
  <c r="DB184" i="1"/>
  <c r="BP184" i="1"/>
  <c r="CM184" i="1"/>
  <c r="BA184" i="1"/>
  <c r="GC184" i="1"/>
  <c r="CX78" i="1"/>
  <c r="BL78" i="1"/>
  <c r="CU78" i="1"/>
  <c r="BI78" i="1"/>
  <c r="CP78" i="1"/>
  <c r="KN78" i="1" s="1"/>
  <c r="BD78" i="1"/>
  <c r="KM78" i="1" s="1"/>
  <c r="DB78" i="1"/>
  <c r="BP78" i="1"/>
  <c r="CO78" i="1"/>
  <c r="BC78" i="1"/>
  <c r="CZ120" i="1"/>
  <c r="BN120" i="1"/>
  <c r="CJ120" i="1"/>
  <c r="AX120" i="1"/>
  <c r="CM120" i="1"/>
  <c r="BA120" i="1"/>
  <c r="CI120" i="1"/>
  <c r="AW120" i="1"/>
  <c r="CP148" i="1"/>
  <c r="KN148" i="1" s="1"/>
  <c r="BD148" i="1"/>
  <c r="KM148" i="1" s="1"/>
  <c r="CH148" i="1"/>
  <c r="AV148" i="1"/>
  <c r="CU148" i="1"/>
  <c r="BI148" i="1"/>
  <c r="KY148" i="1"/>
  <c r="CL187" i="1"/>
  <c r="AZ187" i="1"/>
  <c r="CP187" i="1"/>
  <c r="KN187" i="1" s="1"/>
  <c r="BD187" i="1"/>
  <c r="KM187" i="1" s="1"/>
  <c r="DH5" i="1"/>
  <c r="BV5" i="1"/>
  <c r="CV5" i="1"/>
  <c r="BJ5" i="1"/>
  <c r="CM5" i="1"/>
  <c r="BA5" i="1"/>
  <c r="CI5" i="1"/>
  <c r="AW5" i="1"/>
  <c r="CM16" i="1"/>
  <c r="BA16" i="1"/>
  <c r="CW16" i="1"/>
  <c r="BK16" i="1"/>
  <c r="CH16" i="1"/>
  <c r="AV16" i="1"/>
  <c r="CU19" i="1"/>
  <c r="BI19" i="1"/>
  <c r="DA19" i="1"/>
  <c r="BO19" i="1"/>
  <c r="CW19" i="1"/>
  <c r="BK19" i="1"/>
  <c r="CF30" i="1"/>
  <c r="AT30" i="1"/>
  <c r="CH30" i="1"/>
  <c r="AV30" i="1"/>
  <c r="CG30" i="1"/>
  <c r="AU30" i="1"/>
  <c r="CT35" i="1"/>
  <c r="BH35" i="1"/>
  <c r="CK35" i="1"/>
  <c r="AY35" i="1"/>
  <c r="CJ65" i="1"/>
  <c r="AX65" i="1"/>
  <c r="CU65" i="1"/>
  <c r="BI65" i="1"/>
  <c r="CH65" i="1"/>
  <c r="AV65" i="1"/>
  <c r="CR71" i="1"/>
  <c r="BF71" i="1"/>
  <c r="CT71" i="1"/>
  <c r="BH71" i="1"/>
  <c r="CY71" i="1"/>
  <c r="BM71" i="1"/>
  <c r="CO71" i="1"/>
  <c r="BC71" i="1"/>
  <c r="DG105" i="1"/>
  <c r="BU105" i="1"/>
  <c r="DE105" i="1"/>
  <c r="BS105" i="1"/>
  <c r="CU105" i="1"/>
  <c r="BI105" i="1"/>
  <c r="CL105" i="1"/>
  <c r="AZ105" i="1"/>
  <c r="DC113" i="1"/>
  <c r="BQ113" i="1"/>
  <c r="CY113" i="1"/>
  <c r="BM113" i="1"/>
  <c r="CU113" i="1"/>
  <c r="BI113" i="1"/>
  <c r="CL113" i="1"/>
  <c r="AZ113" i="1"/>
  <c r="DC134" i="1"/>
  <c r="BQ134" i="1"/>
  <c r="CL134" i="1"/>
  <c r="AZ134" i="1"/>
  <c r="CY152" i="1"/>
  <c r="BM152" i="1"/>
  <c r="DB152" i="1"/>
  <c r="BP152" i="1"/>
  <c r="CK152" i="1"/>
  <c r="AY152" i="1"/>
  <c r="DD165" i="1"/>
  <c r="BR165" i="1"/>
  <c r="CX165" i="1"/>
  <c r="BL165" i="1"/>
  <c r="DE165" i="1"/>
  <c r="BS165" i="1"/>
  <c r="CQ181" i="1"/>
  <c r="BE181" i="1"/>
  <c r="CO181" i="1"/>
  <c r="BC181" i="1"/>
  <c r="CM181" i="1"/>
  <c r="BA181" i="1"/>
  <c r="CL159" i="1"/>
  <c r="AZ159" i="1"/>
  <c r="DF159" i="1"/>
  <c r="BT159" i="1"/>
  <c r="CG159" i="1"/>
  <c r="AU159" i="1"/>
  <c r="DE156" i="1"/>
  <c r="BS156" i="1"/>
  <c r="CK156" i="1"/>
  <c r="AY156" i="1"/>
  <c r="CR156" i="1"/>
  <c r="BF156" i="1"/>
  <c r="CW156" i="1"/>
  <c r="BK156" i="1"/>
  <c r="KX156" i="1"/>
  <c r="CP131" i="1"/>
  <c r="KN131" i="1" s="1"/>
  <c r="BD131" i="1"/>
  <c r="KM131" i="1" s="1"/>
  <c r="DC131" i="1"/>
  <c r="BQ131" i="1"/>
  <c r="CX131" i="1"/>
  <c r="BL131" i="1"/>
  <c r="CK131" i="1"/>
  <c r="AY131" i="1"/>
  <c r="CY131" i="1"/>
  <c r="BM131" i="1"/>
  <c r="CN153" i="1"/>
  <c r="BB153" i="1"/>
  <c r="CQ153" i="1"/>
  <c r="BE153" i="1"/>
  <c r="DE153" i="1"/>
  <c r="BS153" i="1"/>
  <c r="CX176" i="1"/>
  <c r="BL176" i="1"/>
  <c r="CG176" i="1"/>
  <c r="AU176" i="1"/>
  <c r="CZ191" i="1"/>
  <c r="BN191" i="1"/>
  <c r="CN191" i="1"/>
  <c r="BB191" i="1"/>
  <c r="CI191" i="1"/>
  <c r="AW191" i="1"/>
  <c r="CG182" i="1"/>
  <c r="AU182" i="1"/>
  <c r="CV182" i="1"/>
  <c r="BJ182" i="1"/>
  <c r="CK182" i="1"/>
  <c r="AY182" i="1"/>
  <c r="CS182" i="1"/>
  <c r="BG182" i="1"/>
  <c r="CV149" i="1"/>
  <c r="BJ149" i="1"/>
  <c r="DG149" i="1"/>
  <c r="BU149" i="1"/>
  <c r="CW149" i="1"/>
  <c r="BK149" i="1"/>
  <c r="CN194" i="1"/>
  <c r="BB194" i="1"/>
  <c r="CT194" i="1"/>
  <c r="BH194" i="1"/>
  <c r="CP194" i="1"/>
  <c r="KN194" i="1" s="1"/>
  <c r="BD194" i="1"/>
  <c r="KM194" i="1" s="1"/>
  <c r="CK194" i="1"/>
  <c r="AY194" i="1"/>
  <c r="KX194" i="1"/>
  <c r="CZ142" i="1"/>
  <c r="BN142" i="1"/>
  <c r="CN142" i="1"/>
  <c r="BB142" i="1"/>
  <c r="CM142" i="1"/>
  <c r="BA142" i="1"/>
  <c r="CR166" i="1"/>
  <c r="BF166" i="1"/>
  <c r="DB166" i="1"/>
  <c r="BP166" i="1"/>
  <c r="CO116" i="1"/>
  <c r="BC116" i="1"/>
  <c r="DB25" i="1"/>
  <c r="BP25" i="1"/>
  <c r="CP123" i="1"/>
  <c r="KN123" i="1" s="1"/>
  <c r="BD123" i="1"/>
  <c r="KM123" i="1" s="1"/>
  <c r="DE174" i="1"/>
  <c r="BS174" i="1"/>
  <c r="CU112" i="1"/>
  <c r="BI112" i="1"/>
  <c r="DA14" i="1"/>
  <c r="BO14" i="1"/>
  <c r="DF22" i="1"/>
  <c r="BT22" i="1"/>
  <c r="DA38" i="1"/>
  <c r="BO38" i="1"/>
  <c r="CV68" i="1"/>
  <c r="BJ68" i="1"/>
  <c r="CY82" i="1"/>
  <c r="BM82" i="1"/>
  <c r="CX82" i="1"/>
  <c r="BL82" i="1"/>
  <c r="CQ112" i="1"/>
  <c r="BE112" i="1"/>
  <c r="CI25" i="1"/>
  <c r="AW25" i="1"/>
  <c r="DA29" i="1"/>
  <c r="BO29" i="1"/>
  <c r="CZ50" i="1"/>
  <c r="BN50" i="1"/>
  <c r="CZ59" i="1"/>
  <c r="BN59" i="1"/>
  <c r="CN70" i="1"/>
  <c r="BB70" i="1"/>
  <c r="CO70" i="1"/>
  <c r="BC70" i="1"/>
  <c r="CK77" i="1"/>
  <c r="AY77" i="1"/>
  <c r="CU85" i="1"/>
  <c r="BI85" i="1"/>
  <c r="CW108" i="1"/>
  <c r="BK108" i="1"/>
  <c r="CV112" i="1"/>
  <c r="BJ112" i="1"/>
  <c r="CW116" i="1"/>
  <c r="BK116" i="1"/>
  <c r="CI123" i="1"/>
  <c r="AW123" i="1"/>
  <c r="CK48" i="1"/>
  <c r="AY48" i="1"/>
  <c r="CT22" i="1"/>
  <c r="BH22" i="1"/>
  <c r="CR38" i="1"/>
  <c r="BF38" i="1"/>
  <c r="CH68" i="1"/>
  <c r="AV68" i="1"/>
  <c r="DE75" i="1"/>
  <c r="BS75" i="1"/>
  <c r="DG75" i="1"/>
  <c r="BU75" i="1"/>
  <c r="DC82" i="1"/>
  <c r="BQ82" i="1"/>
  <c r="CK90" i="1"/>
  <c r="AY90" i="1"/>
  <c r="CQ102" i="1"/>
  <c r="BE102" i="1"/>
  <c r="CQ118" i="1"/>
  <c r="BE118" i="1"/>
  <c r="CS28" i="1"/>
  <c r="BG28" i="1"/>
  <c r="CO185" i="1"/>
  <c r="BC185" i="1"/>
  <c r="CS111" i="1"/>
  <c r="BG111" i="1"/>
  <c r="CK13" i="1"/>
  <c r="AY13" i="1"/>
  <c r="CO163" i="1"/>
  <c r="BC163" i="1"/>
  <c r="CH99" i="1"/>
  <c r="AV99" i="1"/>
  <c r="CK185" i="1"/>
  <c r="AY185" i="1"/>
  <c r="CZ6" i="1"/>
  <c r="BN6" i="1"/>
  <c r="CM6" i="1"/>
  <c r="BA6" i="1"/>
  <c r="CK8" i="1"/>
  <c r="AY8" i="1"/>
  <c r="CJ8" i="1"/>
  <c r="AX8" i="1"/>
  <c r="CN8" i="1"/>
  <c r="BB8" i="1"/>
  <c r="CV13" i="1"/>
  <c r="BJ13" i="1"/>
  <c r="CT13" i="1"/>
  <c r="BH13" i="1"/>
  <c r="CR27" i="1"/>
  <c r="BF27" i="1"/>
  <c r="CN27" i="1"/>
  <c r="BB27" i="1"/>
  <c r="DB28" i="1"/>
  <c r="BP28" i="1"/>
  <c r="CX28" i="1"/>
  <c r="BL28" i="1"/>
  <c r="CW44" i="1"/>
  <c r="BK44" i="1"/>
  <c r="DD44" i="1"/>
  <c r="BR44" i="1"/>
  <c r="DD51" i="1"/>
  <c r="BR51" i="1"/>
  <c r="CZ51" i="1"/>
  <c r="BN51" i="1"/>
  <c r="CQ64" i="1"/>
  <c r="BE64" i="1"/>
  <c r="CJ76" i="1"/>
  <c r="AX76" i="1"/>
  <c r="CP76" i="1"/>
  <c r="KN76" i="1" s="1"/>
  <c r="BD76" i="1"/>
  <c r="KM76" i="1" s="1"/>
  <c r="DA88" i="1"/>
  <c r="BO88" i="1"/>
  <c r="CT88" i="1"/>
  <c r="BH88" i="1"/>
  <c r="CS91" i="1"/>
  <c r="BG91" i="1"/>
  <c r="CI91" i="1"/>
  <c r="AW91" i="1"/>
  <c r="CJ91" i="1"/>
  <c r="AX91" i="1"/>
  <c r="CU95" i="1"/>
  <c r="BI95" i="1"/>
  <c r="CV95" i="1"/>
  <c r="BJ95" i="1"/>
  <c r="CI95" i="1"/>
  <c r="AW95" i="1"/>
  <c r="CV99" i="1"/>
  <c r="BJ99" i="1"/>
  <c r="CN99" i="1"/>
  <c r="BB99" i="1"/>
  <c r="CO103" i="1"/>
  <c r="BC103" i="1"/>
  <c r="DD111" i="1"/>
  <c r="BR111" i="1"/>
  <c r="DA111" i="1"/>
  <c r="BO111" i="1"/>
  <c r="DF111" i="1"/>
  <c r="BT111" i="1"/>
  <c r="DA118" i="1"/>
  <c r="BO118" i="1"/>
  <c r="CL118" i="1"/>
  <c r="AZ118" i="1"/>
  <c r="CV132" i="1"/>
  <c r="BJ132" i="1"/>
  <c r="CM132" i="1"/>
  <c r="BA132" i="1"/>
  <c r="CT139" i="1"/>
  <c r="BH139" i="1"/>
  <c r="CT146" i="1"/>
  <c r="BH146" i="1"/>
  <c r="CW146" i="1"/>
  <c r="BK146" i="1"/>
  <c r="CO173" i="1"/>
  <c r="BC173" i="1"/>
  <c r="CS173" i="1"/>
  <c r="BG173" i="1"/>
  <c r="CI185" i="1"/>
  <c r="AW185" i="1"/>
  <c r="CP188" i="1"/>
  <c r="KN188" i="1" s="1"/>
  <c r="BD188" i="1"/>
  <c r="KM188" i="1" s="1"/>
  <c r="CU188" i="1"/>
  <c r="BI188" i="1"/>
  <c r="CJ96" i="1"/>
  <c r="AX96" i="1"/>
  <c r="DE17" i="1"/>
  <c r="BS17" i="1"/>
  <c r="CM10" i="1"/>
  <c r="BA10" i="1"/>
  <c r="DC10" i="1"/>
  <c r="BQ10" i="1"/>
  <c r="CY10" i="1"/>
  <c r="BM10" i="1"/>
  <c r="CI12" i="1"/>
  <c r="AW12" i="1"/>
  <c r="CW12" i="1"/>
  <c r="BK12" i="1"/>
  <c r="CQ12" i="1"/>
  <c r="BE12" i="1"/>
  <c r="DG33" i="1"/>
  <c r="BU33" i="1"/>
  <c r="CV33" i="1"/>
  <c r="BJ33" i="1"/>
  <c r="CI33" i="1"/>
  <c r="AW33" i="1"/>
  <c r="DF33" i="1"/>
  <c r="BT33" i="1"/>
  <c r="CX55" i="1"/>
  <c r="BL55" i="1"/>
  <c r="DA55" i="1"/>
  <c r="BO55" i="1"/>
  <c r="CW55" i="1"/>
  <c r="BK55" i="1"/>
  <c r="CK69" i="1"/>
  <c r="AY69" i="1"/>
  <c r="CL69" i="1"/>
  <c r="AZ69" i="1"/>
  <c r="CO92" i="1"/>
  <c r="BC92" i="1"/>
  <c r="CU92" i="1"/>
  <c r="BI92" i="1"/>
  <c r="CL92" i="1"/>
  <c r="AZ92" i="1"/>
  <c r="CT92" i="1"/>
  <c r="BH92" i="1"/>
  <c r="CR92" i="1"/>
  <c r="BF92" i="1"/>
  <c r="DF122" i="1"/>
  <c r="BT122" i="1"/>
  <c r="CW122" i="1"/>
  <c r="BK122" i="1"/>
  <c r="CS122" i="1"/>
  <c r="BG122" i="1"/>
  <c r="CO143" i="1"/>
  <c r="BC143" i="1"/>
  <c r="DD170" i="1"/>
  <c r="BR170" i="1"/>
  <c r="CF170" i="1"/>
  <c r="AT170" i="1"/>
  <c r="DC170" i="1"/>
  <c r="BQ170" i="1"/>
  <c r="CZ180" i="1"/>
  <c r="BN180" i="1"/>
  <c r="CL180" i="1"/>
  <c r="AZ180" i="1"/>
  <c r="CF180" i="1"/>
  <c r="AT180" i="1"/>
  <c r="CP45" i="1"/>
  <c r="KN45" i="1" s="1"/>
  <c r="BD45" i="1"/>
  <c r="KM45" i="1" s="1"/>
  <c r="CT45" i="1"/>
  <c r="BH45" i="1"/>
  <c r="CZ45" i="1"/>
  <c r="BN45" i="1"/>
  <c r="CM100" i="1"/>
  <c r="BA100" i="1"/>
  <c r="DE100" i="1"/>
  <c r="BS100" i="1"/>
  <c r="CJ100" i="1"/>
  <c r="AX100" i="1"/>
  <c r="CP100" i="1"/>
  <c r="KN100" i="1" s="1"/>
  <c r="BD100" i="1"/>
  <c r="KM100" i="1" s="1"/>
  <c r="DF154" i="1"/>
  <c r="BT154" i="1"/>
  <c r="DD154" i="1"/>
  <c r="BR154" i="1"/>
  <c r="CH154" i="1"/>
  <c r="AV154" i="1"/>
  <c r="CI186" i="1"/>
  <c r="AW186" i="1"/>
  <c r="CW186" i="1"/>
  <c r="BK186" i="1"/>
  <c r="CL186" i="1"/>
  <c r="AZ186" i="1"/>
  <c r="DC186" i="1"/>
  <c r="BQ186" i="1"/>
  <c r="CM195" i="1"/>
  <c r="BA195" i="1"/>
  <c r="DF164" i="1"/>
  <c r="BT164" i="1"/>
  <c r="DG26" i="1"/>
  <c r="BU26" i="1"/>
  <c r="DD11" i="1"/>
  <c r="BR11" i="1"/>
  <c r="CH11" i="1"/>
  <c r="AV11" i="1"/>
  <c r="CK11" i="1"/>
  <c r="AY11" i="1"/>
  <c r="CK17" i="1"/>
  <c r="AY17" i="1"/>
  <c r="CY17" i="1"/>
  <c r="BM17" i="1"/>
  <c r="DF17" i="1"/>
  <c r="BT17" i="1"/>
  <c r="DC41" i="1"/>
  <c r="BQ41" i="1"/>
  <c r="CY41" i="1"/>
  <c r="BM41" i="1"/>
  <c r="CL49" i="1"/>
  <c r="AZ49" i="1"/>
  <c r="DE49" i="1"/>
  <c r="BS49" i="1"/>
  <c r="CR49" i="1"/>
  <c r="BF49" i="1"/>
  <c r="CN84" i="1"/>
  <c r="BB84" i="1"/>
  <c r="CV84" i="1"/>
  <c r="BJ84" i="1"/>
  <c r="CU115" i="1"/>
  <c r="BI115" i="1"/>
  <c r="CT115" i="1"/>
  <c r="BH115" i="1"/>
  <c r="FN115" i="1"/>
  <c r="CW115" i="1"/>
  <c r="BK115" i="1"/>
  <c r="CZ160" i="1"/>
  <c r="BN160" i="1"/>
  <c r="CV160" i="1"/>
  <c r="BJ160" i="1"/>
  <c r="CL160" i="1"/>
  <c r="AZ160" i="1"/>
  <c r="CP160" i="1"/>
  <c r="KN160" i="1" s="1"/>
  <c r="BD160" i="1"/>
  <c r="KM160" i="1" s="1"/>
  <c r="CM160" i="1"/>
  <c r="BA160" i="1"/>
  <c r="DG160" i="1"/>
  <c r="BU160" i="1"/>
  <c r="CZ192" i="1"/>
  <c r="BN192" i="1"/>
  <c r="CM192" i="1"/>
  <c r="BA192" i="1"/>
  <c r="CG192" i="1"/>
  <c r="AU192" i="1"/>
  <c r="DG37" i="1"/>
  <c r="BU37" i="1"/>
  <c r="CH37" i="1"/>
  <c r="AV37" i="1"/>
  <c r="CN37" i="1"/>
  <c r="BB37" i="1"/>
  <c r="DE52" i="1"/>
  <c r="BS52" i="1"/>
  <c r="DD52" i="1"/>
  <c r="BR52" i="1"/>
  <c r="CI52" i="1"/>
  <c r="AW52" i="1"/>
  <c r="CP52" i="1"/>
  <c r="KN52" i="1" s="1"/>
  <c r="BD52" i="1"/>
  <c r="KM52" i="1" s="1"/>
  <c r="CT119" i="1"/>
  <c r="BH119" i="1"/>
  <c r="CF119" i="1"/>
  <c r="AT119" i="1"/>
  <c r="CR119" i="1"/>
  <c r="BF119" i="1"/>
  <c r="CK119" i="1"/>
  <c r="AY119" i="1"/>
  <c r="CP157" i="1"/>
  <c r="KN157" i="1" s="1"/>
  <c r="BD157" i="1"/>
  <c r="KM157" i="1" s="1"/>
  <c r="CZ157" i="1"/>
  <c r="BN157" i="1"/>
  <c r="CN157" i="1"/>
  <c r="BB157" i="1"/>
  <c r="CW157" i="1"/>
  <c r="BK157" i="1"/>
  <c r="DG183" i="1"/>
  <c r="BU183" i="1"/>
  <c r="CY183" i="1"/>
  <c r="BM183" i="1"/>
  <c r="CS183" i="1"/>
  <c r="BG183" i="1"/>
  <c r="DG47" i="1"/>
  <c r="BU47" i="1"/>
  <c r="CQ49" i="1"/>
  <c r="BE49" i="1"/>
  <c r="CY26" i="1"/>
  <c r="BM26" i="1"/>
  <c r="DB26" i="1"/>
  <c r="BP26" i="1"/>
  <c r="CH58" i="1"/>
  <c r="AV58" i="1"/>
  <c r="CV58" i="1"/>
  <c r="BJ58" i="1"/>
  <c r="CT58" i="1"/>
  <c r="BH58" i="1"/>
  <c r="DF58" i="1"/>
  <c r="BT58" i="1"/>
  <c r="DC96" i="1"/>
  <c r="BQ96" i="1"/>
  <c r="CS96" i="1"/>
  <c r="BG96" i="1"/>
  <c r="CH96" i="1"/>
  <c r="AV96" i="1"/>
  <c r="CV96" i="1"/>
  <c r="BJ96" i="1"/>
  <c r="CW136" i="1"/>
  <c r="BK136" i="1"/>
  <c r="CZ136" i="1"/>
  <c r="BN136" i="1"/>
  <c r="CT136" i="1"/>
  <c r="BH136" i="1"/>
  <c r="KY136" i="1"/>
  <c r="DA167" i="1"/>
  <c r="BO167" i="1"/>
  <c r="CL167" i="1"/>
  <c r="AZ167" i="1"/>
  <c r="CN167" i="1"/>
  <c r="BB167" i="1"/>
  <c r="DG167" i="1"/>
  <c r="BU167" i="1"/>
  <c r="CT39" i="1"/>
  <c r="BH39" i="1"/>
  <c r="CG39" i="1"/>
  <c r="AU39" i="1"/>
  <c r="CL39" i="1"/>
  <c r="AZ39" i="1"/>
  <c r="DE62" i="1"/>
  <c r="BS62" i="1"/>
  <c r="CS62" i="1"/>
  <c r="BG62" i="1"/>
  <c r="CM126" i="1"/>
  <c r="BA126" i="1"/>
  <c r="CT126" i="1"/>
  <c r="BH126" i="1"/>
  <c r="CH126" i="1"/>
  <c r="AV126" i="1"/>
  <c r="CG126" i="1"/>
  <c r="AU126" i="1"/>
  <c r="CQ129" i="1"/>
  <c r="BE129" i="1"/>
  <c r="CU129" i="1"/>
  <c r="BI129" i="1"/>
  <c r="DF177" i="1"/>
  <c r="BT177" i="1"/>
  <c r="CV177" i="1"/>
  <c r="BJ177" i="1"/>
  <c r="CU177" i="1"/>
  <c r="BI177" i="1"/>
  <c r="CK177" i="1"/>
  <c r="AY177" i="1"/>
  <c r="DA69" i="1"/>
  <c r="BO69" i="1"/>
  <c r="CZ47" i="1"/>
  <c r="BN47" i="1"/>
  <c r="CG47" i="1"/>
  <c r="AU47" i="1"/>
  <c r="CJ80" i="1"/>
  <c r="AX80" i="1"/>
  <c r="CX80" i="1"/>
  <c r="BL80" i="1"/>
  <c r="CN80" i="1"/>
  <c r="BB80" i="1"/>
  <c r="CW80" i="1"/>
  <c r="BK80" i="1"/>
  <c r="CP80" i="1"/>
  <c r="KN80" i="1" s="1"/>
  <c r="BD80" i="1"/>
  <c r="KM80" i="1" s="1"/>
  <c r="DG107" i="1"/>
  <c r="BU107" i="1"/>
  <c r="CQ107" i="1"/>
  <c r="BE107" i="1"/>
  <c r="CR107" i="1"/>
  <c r="BF107" i="1"/>
  <c r="DF107" i="1"/>
  <c r="BT107" i="1"/>
  <c r="CT150" i="1"/>
  <c r="BH150" i="1"/>
  <c r="CL150" i="1"/>
  <c r="AZ150" i="1"/>
  <c r="DE150" i="1"/>
  <c r="BS150" i="1"/>
  <c r="CF150" i="1"/>
  <c r="AT150" i="1"/>
  <c r="CR195" i="1"/>
  <c r="BF195" i="1"/>
  <c r="CQ195" i="1"/>
  <c r="BE195" i="1"/>
  <c r="CN195" i="1"/>
  <c r="BB195" i="1"/>
  <c r="DG24" i="1"/>
  <c r="BU24" i="1"/>
  <c r="CZ24" i="1"/>
  <c r="BN24" i="1"/>
  <c r="CU42" i="1"/>
  <c r="BI42" i="1"/>
  <c r="CI42" i="1"/>
  <c r="AW42" i="1"/>
  <c r="KY73" i="1"/>
  <c r="CK73" i="1"/>
  <c r="AY73" i="1"/>
  <c r="DF73" i="1"/>
  <c r="BT73" i="1"/>
  <c r="CL73" i="1"/>
  <c r="AZ73" i="1"/>
  <c r="CT147" i="1"/>
  <c r="BH147" i="1"/>
  <c r="CP147" i="1"/>
  <c r="KN147" i="1" s="1"/>
  <c r="BD147" i="1"/>
  <c r="KM147" i="1" s="1"/>
  <c r="DA147" i="1"/>
  <c r="BO147" i="1"/>
  <c r="DD164" i="1"/>
  <c r="BR164" i="1"/>
  <c r="DE164" i="1"/>
  <c r="BS164" i="1"/>
  <c r="CZ164" i="1"/>
  <c r="BN164" i="1"/>
  <c r="DD189" i="1"/>
  <c r="BR189" i="1"/>
  <c r="CY189" i="1"/>
  <c r="BM189" i="1"/>
  <c r="CL189" i="1"/>
  <c r="AZ189" i="1"/>
  <c r="CZ189" i="1"/>
  <c r="BN189" i="1"/>
  <c r="CX66" i="1"/>
  <c r="BL66" i="1"/>
  <c r="CM66" i="1"/>
  <c r="BA66" i="1"/>
  <c r="DA66" i="1"/>
  <c r="BO66" i="1"/>
  <c r="CZ77" i="1"/>
  <c r="BN77" i="1"/>
  <c r="CW77" i="1"/>
  <c r="BK77" i="1"/>
  <c r="CV104" i="1"/>
  <c r="BJ104" i="1"/>
  <c r="CZ104" i="1"/>
  <c r="BN104" i="1"/>
  <c r="DE116" i="1"/>
  <c r="BS116" i="1"/>
  <c r="CY140" i="1"/>
  <c r="BM140" i="1"/>
  <c r="CT140" i="1"/>
  <c r="BH140" i="1"/>
  <c r="CZ140" i="1"/>
  <c r="BN140" i="1"/>
  <c r="DD174" i="1"/>
  <c r="BR174" i="1"/>
  <c r="CZ174" i="1"/>
  <c r="BN174" i="1"/>
  <c r="CK174" i="1"/>
  <c r="AY174" i="1"/>
  <c r="CO25" i="1"/>
  <c r="BC25" i="1"/>
  <c r="CP25" i="1"/>
  <c r="KN25" i="1" s="1"/>
  <c r="BD25" i="1"/>
  <c r="KM25" i="1" s="1"/>
  <c r="CX25" i="1"/>
  <c r="BL25" i="1"/>
  <c r="DB34" i="1"/>
  <c r="BP34" i="1"/>
  <c r="CX34" i="1"/>
  <c r="BL34" i="1"/>
  <c r="DA59" i="1"/>
  <c r="BO59" i="1"/>
  <c r="CM59" i="1"/>
  <c r="BA59" i="1"/>
  <c r="CQ59" i="1"/>
  <c r="BE59" i="1"/>
  <c r="CM89" i="1"/>
  <c r="BA89" i="1"/>
  <c r="CW89" i="1"/>
  <c r="BK89" i="1"/>
  <c r="CQ89" i="1"/>
  <c r="BE89" i="1"/>
  <c r="CF112" i="1"/>
  <c r="AT112" i="1"/>
  <c r="CH151" i="1"/>
  <c r="AV151" i="1"/>
  <c r="DF151" i="1"/>
  <c r="BT151" i="1"/>
  <c r="CV151" i="1"/>
  <c r="BJ151" i="1"/>
  <c r="CI133" i="1"/>
  <c r="AW133" i="1"/>
  <c r="CO85" i="1"/>
  <c r="BC85" i="1"/>
  <c r="DC85" i="1"/>
  <c r="BQ85" i="1"/>
  <c r="CN85" i="1"/>
  <c r="BB85" i="1"/>
  <c r="CR123" i="1"/>
  <c r="BF123" i="1"/>
  <c r="CI144" i="1"/>
  <c r="AW144" i="1"/>
  <c r="CM144" i="1"/>
  <c r="BA144" i="1"/>
  <c r="CR133" i="1"/>
  <c r="BF133" i="1"/>
  <c r="CK29" i="1"/>
  <c r="AY29" i="1"/>
  <c r="DF50" i="1"/>
  <c r="BT50" i="1"/>
  <c r="CI50" i="1"/>
  <c r="AW50" i="1"/>
  <c r="CK70" i="1"/>
  <c r="AY70" i="1"/>
  <c r="CF70" i="1"/>
  <c r="AT70" i="1"/>
  <c r="DA108" i="1"/>
  <c r="BO108" i="1"/>
  <c r="CP133" i="1"/>
  <c r="KN133" i="1" s="1"/>
  <c r="BD133" i="1"/>
  <c r="KM133" i="1" s="1"/>
  <c r="DC133" i="1"/>
  <c r="BQ133" i="1"/>
  <c r="CN133" i="1"/>
  <c r="BB133" i="1"/>
  <c r="CP137" i="1"/>
  <c r="KN137" i="1" s="1"/>
  <c r="BD137" i="1"/>
  <c r="KM137" i="1" s="1"/>
  <c r="DD137" i="1"/>
  <c r="BR137" i="1"/>
  <c r="CL137" i="1"/>
  <c r="AZ137" i="1"/>
  <c r="DA20" i="1"/>
  <c r="BO20" i="1"/>
  <c r="CN81" i="1"/>
  <c r="BB81" i="1"/>
  <c r="CZ9" i="1"/>
  <c r="BN9" i="1"/>
  <c r="CG36" i="1"/>
  <c r="AU36" i="1"/>
  <c r="CF97" i="1"/>
  <c r="AT97" i="1"/>
  <c r="CN9" i="1"/>
  <c r="BB9" i="1"/>
  <c r="CV22" i="1"/>
  <c r="BJ22" i="1"/>
  <c r="CS23" i="1"/>
  <c r="BG23" i="1"/>
  <c r="CI32" i="1"/>
  <c r="AW32" i="1"/>
  <c r="CY36" i="1"/>
  <c r="BM36" i="1"/>
  <c r="CF43" i="1"/>
  <c r="AT43" i="1"/>
  <c r="CK43" i="1"/>
  <c r="AY43" i="1"/>
  <c r="CW40" i="1"/>
  <c r="BK40" i="1"/>
  <c r="DB40" i="1"/>
  <c r="BP40" i="1"/>
  <c r="CT63" i="1"/>
  <c r="BH63" i="1"/>
  <c r="DG109" i="1"/>
  <c r="BU109" i="1"/>
  <c r="CR130" i="1"/>
  <c r="BF130" i="1"/>
  <c r="CT82" i="1"/>
  <c r="BH82" i="1"/>
  <c r="CH102" i="1"/>
  <c r="AV102" i="1"/>
  <c r="CG102" i="1"/>
  <c r="AU102" i="1"/>
  <c r="CO138" i="1"/>
  <c r="BC138" i="1"/>
  <c r="CU169" i="1"/>
  <c r="BI169" i="1"/>
  <c r="DC163" i="1"/>
  <c r="BQ163" i="1"/>
  <c r="CZ146" i="1"/>
  <c r="BN146" i="1"/>
  <c r="DG27" i="1"/>
  <c r="BU27" i="1"/>
  <c r="DB44" i="1"/>
  <c r="BP44" i="1"/>
  <c r="CT44" i="1"/>
  <c r="BH44" i="1"/>
  <c r="CP51" i="1"/>
  <c r="KN51" i="1" s="1"/>
  <c r="BD51" i="1"/>
  <c r="KM51" i="1" s="1"/>
  <c r="CX51" i="1"/>
  <c r="BL51" i="1"/>
  <c r="DE88" i="1"/>
  <c r="BS88" i="1"/>
  <c r="CJ88" i="1"/>
  <c r="AX88" i="1"/>
  <c r="CG95" i="1"/>
  <c r="AU95" i="1"/>
  <c r="CK118" i="1"/>
  <c r="AY118" i="1"/>
  <c r="DD163" i="1"/>
  <c r="BR163" i="1"/>
  <c r="CM26" i="1"/>
  <c r="BA26" i="1"/>
  <c r="CH146" i="1"/>
  <c r="AV146" i="1"/>
  <c r="DB139" i="1"/>
  <c r="BP139" i="1"/>
  <c r="CH173" i="1"/>
  <c r="AV173" i="1"/>
  <c r="CX188" i="1"/>
  <c r="BL188" i="1"/>
  <c r="CW95" i="1"/>
  <c r="BK95" i="1"/>
  <c r="CY8" i="1"/>
  <c r="BM8" i="1"/>
  <c r="CH13" i="1"/>
  <c r="AV13" i="1"/>
  <c r="CI64" i="1"/>
  <c r="AW64" i="1"/>
  <c r="CT76" i="1"/>
  <c r="BH76" i="1"/>
  <c r="CV103" i="1"/>
  <c r="BJ103" i="1"/>
  <c r="CJ132" i="1"/>
  <c r="AX132" i="1"/>
  <c r="CQ132" i="1"/>
  <c r="BE132" i="1"/>
  <c r="CN146" i="1"/>
  <c r="BB146" i="1"/>
  <c r="DE185" i="1"/>
  <c r="BS185" i="1"/>
  <c r="CM17" i="1"/>
  <c r="BA17" i="1"/>
  <c r="CU55" i="1"/>
  <c r="BI55" i="1"/>
  <c r="CX115" i="1"/>
  <c r="BL115" i="1"/>
  <c r="CV167" i="1"/>
  <c r="BJ167" i="1"/>
  <c r="CP177" i="1"/>
  <c r="KN177" i="1" s="1"/>
  <c r="BD177" i="1"/>
  <c r="KM177" i="1" s="1"/>
  <c r="DE129" i="1"/>
  <c r="BS129" i="1"/>
  <c r="CS119" i="1"/>
  <c r="BG119" i="1"/>
  <c r="DC20" i="1"/>
  <c r="BQ20" i="1"/>
  <c r="KX185" i="1"/>
  <c r="CT27" i="1"/>
  <c r="BH27" i="1"/>
  <c r="CU9" i="1"/>
  <c r="BI9" i="1"/>
  <c r="DG44" i="1"/>
  <c r="BU44" i="1"/>
  <c r="CH23" i="1"/>
  <c r="AV23" i="1"/>
  <c r="CS188" i="1"/>
  <c r="BG188" i="1"/>
  <c r="CW102" i="1"/>
  <c r="BK102" i="1"/>
  <c r="KX14" i="1"/>
  <c r="CF52" i="1"/>
  <c r="AT52" i="1"/>
  <c r="DD178" i="1"/>
  <c r="BR178" i="1"/>
  <c r="CT172" i="1"/>
  <c r="BH172" i="1"/>
  <c r="CP81" i="1"/>
  <c r="KN81" i="1" s="1"/>
  <c r="BD81" i="1"/>
  <c r="KM81" i="1" s="1"/>
  <c r="CV15" i="1"/>
  <c r="BJ15" i="1"/>
  <c r="DE15" i="1"/>
  <c r="BS15" i="1"/>
  <c r="DE31" i="1"/>
  <c r="BS31" i="1"/>
  <c r="KZ130" i="1"/>
  <c r="DD169" i="1"/>
  <c r="BR169" i="1"/>
  <c r="CP40" i="1"/>
  <c r="KN40" i="1" s="1"/>
  <c r="BD40" i="1"/>
  <c r="KM40" i="1" s="1"/>
  <c r="KZ48" i="1"/>
  <c r="KZ124" i="1"/>
  <c r="CN102" i="1"/>
  <c r="BB102" i="1"/>
  <c r="CH9" i="1"/>
  <c r="AV9" i="1"/>
  <c r="KZ22" i="1"/>
  <c r="DE32" i="1"/>
  <c r="BS32" i="1"/>
  <c r="CZ63" i="1"/>
  <c r="BN63" i="1"/>
  <c r="DD184" i="1"/>
  <c r="BR184" i="1"/>
  <c r="CY27" i="1"/>
  <c r="BM27" i="1"/>
  <c r="KZ115" i="1"/>
  <c r="DG102" i="1"/>
  <c r="BU102" i="1"/>
  <c r="KZ113" i="1"/>
  <c r="CV23" i="1"/>
  <c r="BJ23" i="1"/>
  <c r="CM43" i="1"/>
  <c r="BA43" i="1"/>
  <c r="CJ183" i="1"/>
  <c r="AX183" i="1"/>
  <c r="KZ95" i="1"/>
  <c r="CJ27" i="1"/>
  <c r="AX27" i="1"/>
  <c r="CV76" i="1"/>
  <c r="BJ76" i="1"/>
  <c r="CV135" i="1"/>
  <c r="BJ135" i="1"/>
  <c r="KZ150" i="1"/>
  <c r="DF112" i="1"/>
  <c r="BT112" i="1"/>
  <c r="CV116" i="1"/>
  <c r="BJ116" i="1"/>
  <c r="CY123" i="1"/>
  <c r="BM123" i="1"/>
  <c r="DG137" i="1"/>
  <c r="BU137" i="1"/>
  <c r="DE108" i="1"/>
  <c r="BS108" i="1"/>
  <c r="CX9" i="1"/>
  <c r="BL9" i="1"/>
  <c r="CL14" i="1"/>
  <c r="AZ14" i="1"/>
  <c r="FH23" i="1"/>
  <c r="CL38" i="1"/>
  <c r="AZ38" i="1"/>
  <c r="CJ82" i="1"/>
  <c r="AX82" i="1"/>
  <c r="CQ90" i="1"/>
  <c r="BE90" i="1"/>
  <c r="CR68" i="1"/>
  <c r="BF68" i="1"/>
  <c r="CW90" i="1"/>
  <c r="BK90" i="1"/>
  <c r="CU25" i="1"/>
  <c r="BI25" i="1"/>
  <c r="CR29" i="1"/>
  <c r="BF29" i="1"/>
  <c r="CG50" i="1"/>
  <c r="AU50" i="1"/>
  <c r="CS70" i="1"/>
  <c r="BG70" i="1"/>
  <c r="DA77" i="1"/>
  <c r="BO77" i="1"/>
  <c r="CP85" i="1"/>
  <c r="KN85" i="1" s="1"/>
  <c r="BD85" i="1"/>
  <c r="KM85" i="1" s="1"/>
  <c r="CS104" i="1"/>
  <c r="BG104" i="1"/>
  <c r="CU108" i="1"/>
  <c r="BI108" i="1"/>
  <c r="CR112" i="1"/>
  <c r="BF112" i="1"/>
  <c r="CK116" i="1"/>
  <c r="AY116" i="1"/>
  <c r="DB123" i="1"/>
  <c r="BP123" i="1"/>
  <c r="CG137" i="1"/>
  <c r="AU137" i="1"/>
  <c r="DG174" i="1"/>
  <c r="BU174" i="1"/>
  <c r="DD9" i="1"/>
  <c r="BR9" i="1"/>
  <c r="CN38" i="1"/>
  <c r="BB38" i="1"/>
  <c r="CP68" i="1"/>
  <c r="KN68" i="1" s="1"/>
  <c r="BD68" i="1"/>
  <c r="KM68" i="1" s="1"/>
  <c r="DA68" i="1"/>
  <c r="BO68" i="1"/>
  <c r="CJ75" i="1"/>
  <c r="AX75" i="1"/>
  <c r="CP82" i="1"/>
  <c r="KN82" i="1" s="1"/>
  <c r="BD82" i="1"/>
  <c r="KM82" i="1" s="1"/>
  <c r="CI90" i="1"/>
  <c r="AW90" i="1"/>
  <c r="CL102" i="1"/>
  <c r="AZ102" i="1"/>
  <c r="CO99" i="1"/>
  <c r="BC99" i="1"/>
  <c r="CX8" i="1"/>
  <c r="BL8" i="1"/>
  <c r="CM146" i="1"/>
  <c r="BA146" i="1"/>
  <c r="DE99" i="1"/>
  <c r="BS99" i="1"/>
  <c r="CJ6" i="1"/>
  <c r="AX6" i="1"/>
  <c r="CY139" i="1"/>
  <c r="BM139" i="1"/>
  <c r="CH91" i="1"/>
  <c r="AV91" i="1"/>
  <c r="CM163" i="1"/>
  <c r="BA163" i="1"/>
  <c r="CQ6" i="1"/>
  <c r="BE6" i="1"/>
  <c r="CH6" i="1"/>
  <c r="AV6" i="1"/>
  <c r="DF8" i="1"/>
  <c r="BT8" i="1"/>
  <c r="CN13" i="1"/>
  <c r="BB13" i="1"/>
  <c r="CW13" i="1"/>
  <c r="BK13" i="1"/>
  <c r="CU27" i="1"/>
  <c r="BI27" i="1"/>
  <c r="DF28" i="1"/>
  <c r="BT28" i="1"/>
  <c r="DE28" i="1"/>
  <c r="BS28" i="1"/>
  <c r="DA28" i="1"/>
  <c r="BO28" i="1"/>
  <c r="CR44" i="1"/>
  <c r="BF44" i="1"/>
  <c r="CL64" i="1"/>
  <c r="AZ64" i="1"/>
  <c r="CF76" i="1"/>
  <c r="AT76" i="1"/>
  <c r="CI76" i="1"/>
  <c r="AW76" i="1"/>
  <c r="CV88" i="1"/>
  <c r="BJ88" i="1"/>
  <c r="CY91" i="1"/>
  <c r="BM91" i="1"/>
  <c r="CF95" i="1"/>
  <c r="AT95" i="1"/>
  <c r="DE95" i="1"/>
  <c r="BS95" i="1"/>
  <c r="CR99" i="1"/>
  <c r="BF99" i="1"/>
  <c r="DD99" i="1"/>
  <c r="BR99" i="1"/>
  <c r="DF103" i="1"/>
  <c r="BT103" i="1"/>
  <c r="CJ103" i="1"/>
  <c r="AX103" i="1"/>
  <c r="DE111" i="1"/>
  <c r="BS111" i="1"/>
  <c r="CR111" i="1"/>
  <c r="BF111" i="1"/>
  <c r="DE118" i="1"/>
  <c r="BS118" i="1"/>
  <c r="CR118" i="1"/>
  <c r="BF118" i="1"/>
  <c r="DD118" i="1"/>
  <c r="BR118" i="1"/>
  <c r="CH132" i="1"/>
  <c r="AV132" i="1"/>
  <c r="CP139" i="1"/>
  <c r="KN139" i="1" s="1"/>
  <c r="BD139" i="1"/>
  <c r="KM139" i="1" s="1"/>
  <c r="CY163" i="1"/>
  <c r="BM163" i="1"/>
  <c r="CQ163" i="1"/>
  <c r="BE163" i="1"/>
  <c r="DF173" i="1"/>
  <c r="BT173" i="1"/>
  <c r="CX185" i="1"/>
  <c r="BL185" i="1"/>
  <c r="CM188" i="1"/>
  <c r="BA188" i="1"/>
  <c r="CW188" i="1"/>
  <c r="BK188" i="1"/>
  <c r="DE195" i="1"/>
  <c r="BS195" i="1"/>
  <c r="CN177" i="1"/>
  <c r="BB177" i="1"/>
  <c r="DD10" i="1"/>
  <c r="BR10" i="1"/>
  <c r="CP10" i="1"/>
  <c r="KN10" i="1" s="1"/>
  <c r="BD10" i="1"/>
  <c r="KM10" i="1" s="1"/>
  <c r="DG10" i="1"/>
  <c r="BU10" i="1"/>
  <c r="CO10" i="1"/>
  <c r="BC10" i="1"/>
  <c r="CG12" i="1"/>
  <c r="AU12" i="1"/>
  <c r="CU12" i="1"/>
  <c r="BI12" i="1"/>
  <c r="CL12" i="1"/>
  <c r="AZ12" i="1"/>
  <c r="DA33" i="1"/>
  <c r="BO33" i="1"/>
  <c r="CO33" i="1"/>
  <c r="BC33" i="1"/>
  <c r="DD55" i="1"/>
  <c r="BR55" i="1"/>
  <c r="CN55" i="1"/>
  <c r="BB55" i="1"/>
  <c r="CV55" i="1"/>
  <c r="BJ55" i="1"/>
  <c r="CR55" i="1"/>
  <c r="BF55" i="1"/>
  <c r="DC69" i="1"/>
  <c r="BQ69" i="1"/>
  <c r="DD92" i="1"/>
  <c r="BR92" i="1"/>
  <c r="DE92" i="1"/>
  <c r="BS92" i="1"/>
  <c r="DA92" i="1"/>
  <c r="BO92" i="1"/>
  <c r="CM122" i="1"/>
  <c r="BA122" i="1"/>
  <c r="DG122" i="1"/>
  <c r="BU122" i="1"/>
  <c r="CL122" i="1"/>
  <c r="AZ122" i="1"/>
  <c r="CI122" i="1"/>
  <c r="AW122" i="1"/>
  <c r="CN122" i="1"/>
  <c r="BB122" i="1"/>
  <c r="CL143" i="1"/>
  <c r="AZ143" i="1"/>
  <c r="CF143" i="1"/>
  <c r="AT143" i="1"/>
  <c r="CZ143" i="1"/>
  <c r="BN143" i="1"/>
  <c r="CM170" i="1"/>
  <c r="BA170" i="1"/>
  <c r="CJ170" i="1"/>
  <c r="AX170" i="1"/>
  <c r="CT170" i="1"/>
  <c r="BH170" i="1"/>
  <c r="DE170" i="1"/>
  <c r="BS170" i="1"/>
  <c r="CU180" i="1"/>
  <c r="BI180" i="1"/>
  <c r="CW180" i="1"/>
  <c r="BK180" i="1"/>
  <c r="CP180" i="1"/>
  <c r="KN180" i="1" s="1"/>
  <c r="BD180" i="1"/>
  <c r="KM180" i="1" s="1"/>
  <c r="DD129" i="1"/>
  <c r="BR129" i="1"/>
  <c r="CN45" i="1"/>
  <c r="BB45" i="1"/>
  <c r="CR45" i="1"/>
  <c r="BF45" i="1"/>
  <c r="CF45" i="1"/>
  <c r="AT45" i="1"/>
  <c r="CK100" i="1"/>
  <c r="AY100" i="1"/>
  <c r="CI100" i="1"/>
  <c r="AW100" i="1"/>
  <c r="DF100" i="1"/>
  <c r="BT100" i="1"/>
  <c r="CN154" i="1"/>
  <c r="BB154" i="1"/>
  <c r="CZ154" i="1"/>
  <c r="BN154" i="1"/>
  <c r="DA154" i="1"/>
  <c r="BO154" i="1"/>
  <c r="CS154" i="1"/>
  <c r="BG154" i="1"/>
  <c r="DA186" i="1"/>
  <c r="BO186" i="1"/>
  <c r="CP186" i="1"/>
  <c r="KN186" i="1" s="1"/>
  <c r="BD186" i="1"/>
  <c r="KM186" i="1" s="1"/>
  <c r="CS186" i="1"/>
  <c r="BG186" i="1"/>
  <c r="CO186" i="1"/>
  <c r="BC186" i="1"/>
  <c r="CG84" i="1"/>
  <c r="AU84" i="1"/>
  <c r="CL11" i="1"/>
  <c r="AZ11" i="1"/>
  <c r="CX11" i="1"/>
  <c r="BL11" i="1"/>
  <c r="DG11" i="1"/>
  <c r="BU11" i="1"/>
  <c r="CW11" i="1"/>
  <c r="BK11" i="1"/>
  <c r="KW11" i="1"/>
  <c r="CI17" i="1"/>
  <c r="AW17" i="1"/>
  <c r="CQ17" i="1"/>
  <c r="BE17" i="1"/>
  <c r="CS17" i="1"/>
  <c r="BG17" i="1"/>
  <c r="DD41" i="1"/>
  <c r="BR41" i="1"/>
  <c r="CO41" i="1"/>
  <c r="BC41" i="1"/>
  <c r="CX41" i="1"/>
  <c r="BL41" i="1"/>
  <c r="CT41" i="1"/>
  <c r="BH41" i="1"/>
  <c r="CS49" i="1"/>
  <c r="BG49" i="1"/>
  <c r="CH49" i="1"/>
  <c r="AV49" i="1"/>
  <c r="DD49" i="1"/>
  <c r="BR49" i="1"/>
  <c r="CW49" i="1"/>
  <c r="BK49" i="1"/>
  <c r="CT84" i="1"/>
  <c r="BH84" i="1"/>
  <c r="CQ115" i="1"/>
  <c r="BE115" i="1"/>
  <c r="CI115" i="1"/>
  <c r="AW115" i="1"/>
  <c r="CN115" i="1"/>
  <c r="BB115" i="1"/>
  <c r="CU160" i="1"/>
  <c r="BI160" i="1"/>
  <c r="CF160" i="1"/>
  <c r="AT160" i="1"/>
  <c r="CY160" i="1"/>
  <c r="BM160" i="1"/>
  <c r="CI160" i="1"/>
  <c r="AW160" i="1"/>
  <c r="CR192" i="1"/>
  <c r="BF192" i="1"/>
  <c r="CO192" i="1"/>
  <c r="BC192" i="1"/>
  <c r="CS192" i="1"/>
  <c r="BG192" i="1"/>
  <c r="CR37" i="1"/>
  <c r="BF37" i="1"/>
  <c r="DF37" i="1"/>
  <c r="BT37" i="1"/>
  <c r="DB37" i="1"/>
  <c r="BP37" i="1"/>
  <c r="DB52" i="1"/>
  <c r="BP52" i="1"/>
  <c r="CZ52" i="1"/>
  <c r="BN52" i="1"/>
  <c r="DD119" i="1"/>
  <c r="BR119" i="1"/>
  <c r="CL119" i="1"/>
  <c r="AZ119" i="1"/>
  <c r="CZ119" i="1"/>
  <c r="BN119" i="1"/>
  <c r="CW119" i="1"/>
  <c r="BK119" i="1"/>
  <c r="DG119" i="1"/>
  <c r="BU119" i="1"/>
  <c r="CK157" i="1"/>
  <c r="AY157" i="1"/>
  <c r="CO157" i="1"/>
  <c r="BC157" i="1"/>
  <c r="DB183" i="1"/>
  <c r="BP183" i="1"/>
  <c r="CF183" i="1"/>
  <c r="AT183" i="1"/>
  <c r="CF58" i="1"/>
  <c r="AT58" i="1"/>
  <c r="DA26" i="1"/>
  <c r="BO26" i="1"/>
  <c r="CF26" i="1"/>
  <c r="AT26" i="1"/>
  <c r="DD26" i="1"/>
  <c r="BR26" i="1"/>
  <c r="CK58" i="1"/>
  <c r="AY58" i="1"/>
  <c r="CO58" i="1"/>
  <c r="BC58" i="1"/>
  <c r="CW96" i="1"/>
  <c r="BK96" i="1"/>
  <c r="CF96" i="1"/>
  <c r="AT96" i="1"/>
  <c r="CO96" i="1"/>
  <c r="BC96" i="1"/>
  <c r="DD136" i="1"/>
  <c r="BR136" i="1"/>
  <c r="CF136" i="1"/>
  <c r="AT136" i="1"/>
  <c r="DC136" i="1"/>
  <c r="BQ136" i="1"/>
  <c r="CK136" i="1"/>
  <c r="AY136" i="1"/>
  <c r="CY167" i="1"/>
  <c r="BM167" i="1"/>
  <c r="CJ167" i="1"/>
  <c r="AX167" i="1"/>
  <c r="DE167" i="1"/>
  <c r="BS167" i="1"/>
  <c r="CR39" i="1"/>
  <c r="BF39" i="1"/>
  <c r="DA39" i="1"/>
  <c r="BO39" i="1"/>
  <c r="CS39" i="1"/>
  <c r="BG39" i="1"/>
  <c r="CQ62" i="1"/>
  <c r="BE62" i="1"/>
  <c r="CG62" i="1"/>
  <c r="AU62" i="1"/>
  <c r="DE126" i="1"/>
  <c r="BS126" i="1"/>
  <c r="CP126" i="1"/>
  <c r="KN126" i="1" s="1"/>
  <c r="BD126" i="1"/>
  <c r="KM126" i="1" s="1"/>
  <c r="CO126" i="1"/>
  <c r="BC126" i="1"/>
  <c r="DA129" i="1"/>
  <c r="BO129" i="1"/>
  <c r="CW129" i="1"/>
  <c r="BK129" i="1"/>
  <c r="CV129" i="1"/>
  <c r="BJ129" i="1"/>
  <c r="CG177" i="1"/>
  <c r="AU177" i="1"/>
  <c r="DC177" i="1"/>
  <c r="BQ177" i="1"/>
  <c r="CZ177" i="1"/>
  <c r="BN177" i="1"/>
  <c r="DG177" i="1"/>
  <c r="BU177" i="1"/>
  <c r="CT73" i="1"/>
  <c r="BH73" i="1"/>
  <c r="CP49" i="1"/>
  <c r="KN49" i="1" s="1"/>
  <c r="BD49" i="1"/>
  <c r="KM49" i="1" s="1"/>
  <c r="CF47" i="1"/>
  <c r="AT47" i="1"/>
  <c r="CH47" i="1"/>
  <c r="AV47" i="1"/>
  <c r="CT47" i="1"/>
  <c r="BH47" i="1"/>
  <c r="DD47" i="1"/>
  <c r="BR47" i="1"/>
  <c r="CH80" i="1"/>
  <c r="AV80" i="1"/>
  <c r="CR80" i="1"/>
  <c r="BF80" i="1"/>
  <c r="DB107" i="1"/>
  <c r="BP107" i="1"/>
  <c r="DA107" i="1"/>
  <c r="BO107" i="1"/>
  <c r="CQ150" i="1"/>
  <c r="BE150" i="1"/>
  <c r="CI150" i="1"/>
  <c r="AW150" i="1"/>
  <c r="DF150" i="1"/>
  <c r="BT150" i="1"/>
  <c r="CK195" i="1"/>
  <c r="AY195" i="1"/>
  <c r="DC195" i="1"/>
  <c r="BQ195" i="1"/>
  <c r="CU195" i="1"/>
  <c r="BI195" i="1"/>
  <c r="CY195" i="1"/>
  <c r="BM195" i="1"/>
  <c r="KW24" i="1"/>
  <c r="CI24" i="1"/>
  <c r="AW24" i="1"/>
  <c r="DF24" i="1"/>
  <c r="BT24" i="1"/>
  <c r="CW24" i="1"/>
  <c r="BK24" i="1"/>
  <c r="CQ24" i="1"/>
  <c r="BE24" i="1"/>
  <c r="DE42" i="1"/>
  <c r="BS42" i="1"/>
  <c r="DA42" i="1"/>
  <c r="BO42" i="1"/>
  <c r="CS73" i="1"/>
  <c r="BG73" i="1"/>
  <c r="CG147" i="1"/>
  <c r="AU147" i="1"/>
  <c r="CR147" i="1"/>
  <c r="BF147" i="1"/>
  <c r="CJ147" i="1"/>
  <c r="AX147" i="1"/>
  <c r="CL147" i="1"/>
  <c r="AZ147" i="1"/>
  <c r="DC147" i="1"/>
  <c r="BQ147" i="1"/>
  <c r="CV164" i="1"/>
  <c r="BJ164" i="1"/>
  <c r="CG164" i="1"/>
  <c r="AU164" i="1"/>
  <c r="CW189" i="1"/>
  <c r="BK189" i="1"/>
  <c r="CV189" i="1"/>
  <c r="BJ189" i="1"/>
  <c r="CX189" i="1"/>
  <c r="BL189" i="1"/>
  <c r="CK189" i="1"/>
  <c r="AY189" i="1"/>
  <c r="DE66" i="1"/>
  <c r="BS66" i="1"/>
  <c r="DF66" i="1"/>
  <c r="BT66" i="1"/>
  <c r="CR66" i="1"/>
  <c r="BF66" i="1"/>
  <c r="CU77" i="1"/>
  <c r="BI77" i="1"/>
  <c r="CK104" i="1"/>
  <c r="AY104" i="1"/>
  <c r="CG104" i="1"/>
  <c r="AU104" i="1"/>
  <c r="CW104" i="1"/>
  <c r="BK104" i="1"/>
  <c r="DC116" i="1"/>
  <c r="BQ116" i="1"/>
  <c r="DE140" i="1"/>
  <c r="BS140" i="1"/>
  <c r="DD140" i="1"/>
  <c r="BR140" i="1"/>
  <c r="CO140" i="1"/>
  <c r="BC140" i="1"/>
  <c r="DF174" i="1"/>
  <c r="BT174" i="1"/>
  <c r="CR174" i="1"/>
  <c r="BF174" i="1"/>
  <c r="CO174" i="1"/>
  <c r="BC174" i="1"/>
  <c r="CG25" i="1"/>
  <c r="AU25" i="1"/>
  <c r="DF25" i="1"/>
  <c r="BT25" i="1"/>
  <c r="CN34" i="1"/>
  <c r="BB34" i="1"/>
  <c r="CG34" i="1"/>
  <c r="AU34" i="1"/>
  <c r="CY34" i="1"/>
  <c r="BM34" i="1"/>
  <c r="CV34" i="1"/>
  <c r="BJ34" i="1"/>
  <c r="DE34" i="1"/>
  <c r="BS34" i="1"/>
  <c r="DF59" i="1"/>
  <c r="BT59" i="1"/>
  <c r="CI59" i="1"/>
  <c r="AW59" i="1"/>
  <c r="CU59" i="1"/>
  <c r="BI59" i="1"/>
  <c r="DG59" i="1"/>
  <c r="BU59" i="1"/>
  <c r="CP89" i="1"/>
  <c r="KN89" i="1" s="1"/>
  <c r="BD89" i="1"/>
  <c r="KM89" i="1" s="1"/>
  <c r="CF89" i="1"/>
  <c r="AT89" i="1"/>
  <c r="DF89" i="1"/>
  <c r="BT89" i="1"/>
  <c r="DB89" i="1"/>
  <c r="BP89" i="1"/>
  <c r="CH89" i="1"/>
  <c r="AV89" i="1"/>
  <c r="CG112" i="1"/>
  <c r="AU112" i="1"/>
  <c r="CX151" i="1"/>
  <c r="BL151" i="1"/>
  <c r="DG151" i="1"/>
  <c r="BU151" i="1"/>
  <c r="DG85" i="1"/>
  <c r="BU85" i="1"/>
  <c r="CK85" i="1"/>
  <c r="AY85" i="1"/>
  <c r="DA85" i="1"/>
  <c r="BO85" i="1"/>
  <c r="CW85" i="1"/>
  <c r="BK85" i="1"/>
  <c r="CF123" i="1"/>
  <c r="AT123" i="1"/>
  <c r="CH144" i="1"/>
  <c r="AV144" i="1"/>
  <c r="CJ144" i="1"/>
  <c r="AX144" i="1"/>
  <c r="DD144" i="1"/>
  <c r="BR144" i="1"/>
  <c r="CT29" i="1"/>
  <c r="BH29" i="1"/>
  <c r="DF29" i="1"/>
  <c r="BT29" i="1"/>
  <c r="CM50" i="1"/>
  <c r="BA50" i="1"/>
  <c r="CV50" i="1"/>
  <c r="BJ50" i="1"/>
  <c r="CG70" i="1"/>
  <c r="AU70" i="1"/>
  <c r="CP70" i="1"/>
  <c r="KN70" i="1" s="1"/>
  <c r="BD70" i="1"/>
  <c r="KM70" i="1" s="1"/>
  <c r="CL108" i="1"/>
  <c r="AZ108" i="1"/>
  <c r="CT133" i="1"/>
  <c r="BH133" i="1"/>
  <c r="CZ133" i="1"/>
  <c r="BN133" i="1"/>
  <c r="CY133" i="1"/>
  <c r="BM133" i="1"/>
  <c r="CH137" i="1"/>
  <c r="AV137" i="1"/>
  <c r="CW137" i="1"/>
  <c r="BK137" i="1"/>
  <c r="CV20" i="1"/>
  <c r="BJ20" i="1"/>
  <c r="CS53" i="1"/>
  <c r="BG53" i="1"/>
  <c r="CK63" i="1"/>
  <c r="AY63" i="1"/>
  <c r="CT32" i="1"/>
  <c r="BH32" i="1"/>
  <c r="CH22" i="1"/>
  <c r="AV22" i="1"/>
  <c r="CN23" i="1"/>
  <c r="BB23" i="1"/>
  <c r="DD36" i="1"/>
  <c r="BR36" i="1"/>
  <c r="CT36" i="1"/>
  <c r="BH36" i="1"/>
  <c r="CG43" i="1"/>
  <c r="AU43" i="1"/>
  <c r="CN68" i="1"/>
  <c r="BB68" i="1"/>
  <c r="CN40" i="1"/>
  <c r="BB40" i="1"/>
  <c r="CG63" i="1"/>
  <c r="AU63" i="1"/>
  <c r="CY127" i="1"/>
  <c r="BM127" i="1"/>
  <c r="CS130" i="1"/>
  <c r="BG130" i="1"/>
  <c r="CO90" i="1"/>
  <c r="BC90" i="1"/>
  <c r="CV102" i="1"/>
  <c r="BJ102" i="1"/>
  <c r="CR135" i="1"/>
  <c r="BF135" i="1"/>
  <c r="DA172" i="1"/>
  <c r="BO172" i="1"/>
  <c r="CF179" i="1"/>
  <c r="AT179" i="1"/>
  <c r="DE80" i="1"/>
  <c r="BS80" i="1"/>
  <c r="DB132" i="1"/>
  <c r="BP132" i="1"/>
  <c r="CI27" i="1"/>
  <c r="AW27" i="1"/>
  <c r="CM44" i="1"/>
  <c r="BA44" i="1"/>
  <c r="DA51" i="1"/>
  <c r="BO51" i="1"/>
  <c r="DG51" i="1"/>
  <c r="BU51" i="1"/>
  <c r="CZ88" i="1"/>
  <c r="BN88" i="1"/>
  <c r="DD88" i="1"/>
  <c r="BR88" i="1"/>
  <c r="DF95" i="1"/>
  <c r="BT95" i="1"/>
  <c r="CK188" i="1"/>
  <c r="AY188" i="1"/>
  <c r="CK173" i="1"/>
  <c r="AY173" i="1"/>
  <c r="DB8" i="1"/>
  <c r="BP8" i="1"/>
  <c r="CM99" i="1"/>
  <c r="BA99" i="1"/>
  <c r="CT111" i="1"/>
  <c r="BH111" i="1"/>
  <c r="CZ139" i="1"/>
  <c r="BN139" i="1"/>
  <c r="CW173" i="1"/>
  <c r="BK173" i="1"/>
  <c r="CI163" i="1"/>
  <c r="AW163" i="1"/>
  <c r="DB163" i="1"/>
  <c r="BP163" i="1"/>
  <c r="KY13" i="1"/>
  <c r="DC44" i="1"/>
  <c r="BQ44" i="1"/>
  <c r="CO8" i="1"/>
  <c r="BC8" i="1"/>
  <c r="CX13" i="1"/>
  <c r="BL13" i="1"/>
  <c r="CI28" i="1"/>
  <c r="AW28" i="1"/>
  <c r="DB91" i="1"/>
  <c r="BP91" i="1"/>
  <c r="CT103" i="1"/>
  <c r="BH103" i="1"/>
  <c r="DE132" i="1"/>
  <c r="BS132" i="1"/>
  <c r="DC146" i="1"/>
  <c r="BQ146" i="1"/>
  <c r="CJ185" i="1"/>
  <c r="AX185" i="1"/>
  <c r="DG17" i="1"/>
  <c r="BU17" i="1"/>
  <c r="CH115" i="1"/>
  <c r="AV115" i="1"/>
  <c r="CK24" i="1"/>
  <c r="AY24" i="1"/>
  <c r="CI39" i="1"/>
  <c r="AW39" i="1"/>
  <c r="DD147" i="1"/>
  <c r="BR147" i="1"/>
  <c r="CM31" i="1"/>
  <c r="BA31" i="1"/>
  <c r="CK51" i="1"/>
  <c r="AY51" i="1"/>
  <c r="CF6" i="1"/>
  <c r="AT6" i="1"/>
  <c r="DG40" i="1"/>
  <c r="BU40" i="1"/>
  <c r="CQ15" i="1"/>
  <c r="BE15" i="1"/>
  <c r="CN63" i="1"/>
  <c r="BB63" i="1"/>
  <c r="CQ14" i="1"/>
  <c r="BE14" i="1"/>
  <c r="DA36" i="1"/>
  <c r="BO36" i="1"/>
  <c r="DF138" i="1"/>
  <c r="BT138" i="1"/>
  <c r="CJ179" i="1"/>
  <c r="AX179" i="1"/>
  <c r="KZ193" i="1"/>
  <c r="KX152" i="1"/>
  <c r="CM62" i="1"/>
  <c r="BA62" i="1"/>
  <c r="DA165" i="1"/>
  <c r="BO165" i="1"/>
  <c r="KZ179" i="1"/>
  <c r="CU75" i="1"/>
  <c r="BI75" i="1"/>
  <c r="DG43" i="1"/>
  <c r="BU43" i="1"/>
  <c r="CN152" i="1"/>
  <c r="BB152" i="1"/>
  <c r="KZ31" i="1"/>
  <c r="CO109" i="1"/>
  <c r="BC109" i="1"/>
  <c r="DD32" i="1"/>
  <c r="BR32" i="1"/>
  <c r="DE63" i="1"/>
  <c r="BS63" i="1"/>
  <c r="CV9" i="1"/>
  <c r="BJ9" i="1"/>
  <c r="CM32" i="1"/>
  <c r="BA32" i="1"/>
  <c r="DA63" i="1"/>
  <c r="BO63" i="1"/>
  <c r="KZ63" i="1"/>
  <c r="CM64" i="1"/>
  <c r="BA64" i="1"/>
  <c r="DB93" i="1"/>
  <c r="BP93" i="1"/>
  <c r="CF14" i="1"/>
  <c r="AT14" i="1"/>
  <c r="CT23" i="1"/>
  <c r="BH23" i="1"/>
  <c r="DE40" i="1"/>
  <c r="BS40" i="1"/>
  <c r="CR43" i="1"/>
  <c r="BF43" i="1"/>
  <c r="CR82" i="1"/>
  <c r="BF82" i="1"/>
  <c r="KZ71" i="1"/>
  <c r="DF102" i="1"/>
  <c r="BT102" i="1"/>
  <c r="DE192" i="1"/>
  <c r="BS192" i="1"/>
  <c r="DF146" i="1"/>
  <c r="BT146" i="1"/>
  <c r="KZ55" i="1"/>
  <c r="DF143" i="1"/>
  <c r="BT143" i="1"/>
  <c r="KZ47" i="1"/>
  <c r="FF22" i="1"/>
  <c r="CV90" i="1"/>
  <c r="BJ90" i="1"/>
  <c r="CM169" i="1"/>
  <c r="BA169" i="1"/>
  <c r="CO82" i="1"/>
  <c r="BC82" i="1"/>
  <c r="DD25" i="1"/>
  <c r="BR25" i="1"/>
  <c r="CY29" i="1"/>
  <c r="BM29" i="1"/>
  <c r="CP50" i="1"/>
  <c r="KN50" i="1" s="1"/>
  <c r="BD50" i="1"/>
  <c r="KM50" i="1" s="1"/>
  <c r="CO50" i="1"/>
  <c r="BC50" i="1"/>
  <c r="CS66" i="1"/>
  <c r="BG66" i="1"/>
  <c r="DB70" i="1"/>
  <c r="BP70" i="1"/>
  <c r="CI77" i="1"/>
  <c r="AW77" i="1"/>
  <c r="DD104" i="1"/>
  <c r="BR104" i="1"/>
  <c r="CX108" i="1"/>
  <c r="BL108" i="1"/>
  <c r="CM112" i="1"/>
  <c r="BA112" i="1"/>
  <c r="CG116" i="1"/>
  <c r="AU116" i="1"/>
  <c r="DC137" i="1"/>
  <c r="BQ137" i="1"/>
  <c r="CF174" i="1"/>
  <c r="AT174" i="1"/>
  <c r="DE14" i="1"/>
  <c r="BS14" i="1"/>
  <c r="DF43" i="1"/>
  <c r="BT43" i="1"/>
  <c r="DE68" i="1"/>
  <c r="BS68" i="1"/>
  <c r="DD68" i="1"/>
  <c r="BR68" i="1"/>
  <c r="DC75" i="1"/>
  <c r="BQ75" i="1"/>
  <c r="CW82" i="1"/>
  <c r="BK82" i="1"/>
  <c r="CL90" i="1"/>
  <c r="AZ90" i="1"/>
  <c r="CX95" i="1"/>
  <c r="BL95" i="1"/>
  <c r="DA139" i="1"/>
  <c r="BO139" i="1"/>
  <c r="DB95" i="1"/>
  <c r="BP95" i="1"/>
  <c r="CI6" i="1"/>
  <c r="AW6" i="1"/>
  <c r="CK132" i="1"/>
  <c r="AY132" i="1"/>
  <c r="CU76" i="1"/>
  <c r="BI76" i="1"/>
  <c r="CI146" i="1"/>
  <c r="AW146" i="1"/>
  <c r="CT6" i="1"/>
  <c r="BH6" i="1"/>
  <c r="DA6" i="1"/>
  <c r="BO6" i="1"/>
  <c r="DC8" i="1"/>
  <c r="BQ8" i="1"/>
  <c r="CP8" i="1"/>
  <c r="KN8" i="1" s="1"/>
  <c r="BD8" i="1"/>
  <c r="KM8" i="1" s="1"/>
  <c r="FJ8" i="1"/>
  <c r="CM13" i="1"/>
  <c r="BA13" i="1"/>
  <c r="CG13" i="1"/>
  <c r="AU13" i="1"/>
  <c r="DF27" i="1"/>
  <c r="BT27" i="1"/>
  <c r="KW27" i="1"/>
  <c r="CO28" i="1"/>
  <c r="BC28" i="1"/>
  <c r="CK28" i="1"/>
  <c r="AY28" i="1"/>
  <c r="CQ51" i="1"/>
  <c r="BE51" i="1"/>
  <c r="DE64" i="1"/>
  <c r="BS64" i="1"/>
  <c r="CM76" i="1"/>
  <c r="BA76" i="1"/>
  <c r="CR76" i="1"/>
  <c r="BF76" i="1"/>
  <c r="CQ76" i="1"/>
  <c r="BE76" i="1"/>
  <c r="DC88" i="1"/>
  <c r="BQ88" i="1"/>
  <c r="DG88" i="1"/>
  <c r="BU88" i="1"/>
  <c r="CF91" i="1"/>
  <c r="AT91" i="1"/>
  <c r="DC91" i="1"/>
  <c r="BQ91" i="1"/>
  <c r="CG91" i="1"/>
  <c r="AU91" i="1"/>
  <c r="CS95" i="1"/>
  <c r="BG95" i="1"/>
  <c r="DC95" i="1"/>
  <c r="BQ95" i="1"/>
  <c r="CO95" i="1"/>
  <c r="BC95" i="1"/>
  <c r="DA99" i="1"/>
  <c r="BO99" i="1"/>
  <c r="CL99" i="1"/>
  <c r="AZ99" i="1"/>
  <c r="CN103" i="1"/>
  <c r="BB103" i="1"/>
  <c r="CZ111" i="1"/>
  <c r="BN111" i="1"/>
  <c r="CQ111" i="1"/>
  <c r="BE111" i="1"/>
  <c r="CZ118" i="1"/>
  <c r="BN118" i="1"/>
  <c r="CY118" i="1"/>
  <c r="BM118" i="1"/>
  <c r="CN118" i="1"/>
  <c r="BB118" i="1"/>
  <c r="CX132" i="1"/>
  <c r="BL132" i="1"/>
  <c r="FL132" i="1"/>
  <c r="DF139" i="1"/>
  <c r="BT139" i="1"/>
  <c r="CU139" i="1"/>
  <c r="BI139" i="1"/>
  <c r="CV146" i="1"/>
  <c r="BJ146" i="1"/>
  <c r="FJ163" i="1"/>
  <c r="CS163" i="1"/>
  <c r="BG163" i="1"/>
  <c r="CL173" i="1"/>
  <c r="AZ173" i="1"/>
  <c r="CU173" i="1"/>
  <c r="BI173" i="1"/>
  <c r="CV185" i="1"/>
  <c r="BJ185" i="1"/>
  <c r="DA185" i="1"/>
  <c r="BO185" i="1"/>
  <c r="CR188" i="1"/>
  <c r="BF188" i="1"/>
  <c r="DF84" i="1"/>
  <c r="BT84" i="1"/>
  <c r="CL154" i="1"/>
  <c r="AZ154" i="1"/>
  <c r="CR10" i="1"/>
  <c r="BF10" i="1"/>
  <c r="CV10" i="1"/>
  <c r="BJ10" i="1"/>
  <c r="CZ10" i="1"/>
  <c r="BN10" i="1"/>
  <c r="DF12" i="1"/>
  <c r="BT12" i="1"/>
  <c r="CT12" i="1"/>
  <c r="BH12" i="1"/>
  <c r="DE12" i="1"/>
  <c r="BS12" i="1"/>
  <c r="CS33" i="1"/>
  <c r="BG33" i="1"/>
  <c r="CN33" i="1"/>
  <c r="BB33" i="1"/>
  <c r="CP55" i="1"/>
  <c r="KN55" i="1" s="1"/>
  <c r="BD55" i="1"/>
  <c r="KM55" i="1" s="1"/>
  <c r="CF55" i="1"/>
  <c r="AT55" i="1"/>
  <c r="DG55" i="1"/>
  <c r="BU55" i="1"/>
  <c r="DD69" i="1"/>
  <c r="BR69" i="1"/>
  <c r="CI69" i="1"/>
  <c r="AW69" i="1"/>
  <c r="CF69" i="1"/>
  <c r="AT69" i="1"/>
  <c r="CM69" i="1"/>
  <c r="BA69" i="1"/>
  <c r="CM92" i="1"/>
  <c r="BA92" i="1"/>
  <c r="CI92" i="1"/>
  <c r="AW92" i="1"/>
  <c r="CU122" i="1"/>
  <c r="BI122" i="1"/>
  <c r="CR122" i="1"/>
  <c r="BF122" i="1"/>
  <c r="DA143" i="1"/>
  <c r="BO143" i="1"/>
  <c r="CP143" i="1"/>
  <c r="KN143" i="1" s="1"/>
  <c r="BD143" i="1"/>
  <c r="KM143" i="1" s="1"/>
  <c r="CK143" i="1"/>
  <c r="AY143" i="1"/>
  <c r="CS143" i="1"/>
  <c r="BG143" i="1"/>
  <c r="DF170" i="1"/>
  <c r="BT170" i="1"/>
  <c r="CG170" i="1"/>
  <c r="AU170" i="1"/>
  <c r="KX170" i="1"/>
  <c r="CT180" i="1"/>
  <c r="BH180" i="1"/>
  <c r="DE180" i="1"/>
  <c r="BS180" i="1"/>
  <c r="DF180" i="1"/>
  <c r="BT180" i="1"/>
  <c r="CM180" i="1"/>
  <c r="BA180" i="1"/>
  <c r="DG45" i="1"/>
  <c r="BU45" i="1"/>
  <c r="CQ45" i="1"/>
  <c r="BE45" i="1"/>
  <c r="DC45" i="1"/>
  <c r="BQ45" i="1"/>
  <c r="DD100" i="1"/>
  <c r="BR100" i="1"/>
  <c r="CU100" i="1"/>
  <c r="BI100" i="1"/>
  <c r="CR100" i="1"/>
  <c r="BF100" i="1"/>
  <c r="CN100" i="1"/>
  <c r="BB100" i="1"/>
  <c r="CP154" i="1"/>
  <c r="KN154" i="1" s="1"/>
  <c r="BD154" i="1"/>
  <c r="KM154" i="1" s="1"/>
  <c r="CW154" i="1"/>
  <c r="BK154" i="1"/>
  <c r="CT154" i="1"/>
  <c r="BH154" i="1"/>
  <c r="CM154" i="1"/>
  <c r="BA154" i="1"/>
  <c r="CY186" i="1"/>
  <c r="BM186" i="1"/>
  <c r="CN186" i="1"/>
  <c r="BB186" i="1"/>
  <c r="DE186" i="1"/>
  <c r="BS186" i="1"/>
  <c r="DD62" i="1"/>
  <c r="BR62" i="1"/>
  <c r="CQ11" i="1"/>
  <c r="BE11" i="1"/>
  <c r="CG11" i="1"/>
  <c r="AU11" i="1"/>
  <c r="DB17" i="1"/>
  <c r="BP17" i="1"/>
  <c r="CV17" i="1"/>
  <c r="BJ17" i="1"/>
  <c r="DD17" i="1"/>
  <c r="BR17" i="1"/>
  <c r="CZ41" i="1"/>
  <c r="BN41" i="1"/>
  <c r="CN41" i="1"/>
  <c r="BB41" i="1"/>
  <c r="CH41" i="1"/>
  <c r="AV41" i="1"/>
  <c r="CF49" i="1"/>
  <c r="AT49" i="1"/>
  <c r="DC49" i="1"/>
  <c r="BQ49" i="1"/>
  <c r="CM49" i="1"/>
  <c r="BA49" i="1"/>
  <c r="CZ49" i="1"/>
  <c r="BN49" i="1"/>
  <c r="CR84" i="1"/>
  <c r="BF84" i="1"/>
  <c r="DE84" i="1"/>
  <c r="BS84" i="1"/>
  <c r="DC84" i="1"/>
  <c r="BQ84" i="1"/>
  <c r="DD115" i="1"/>
  <c r="BR115" i="1"/>
  <c r="CL115" i="1"/>
  <c r="AZ115" i="1"/>
  <c r="CR115" i="1"/>
  <c r="BF115" i="1"/>
  <c r="CK160" i="1"/>
  <c r="AY160" i="1"/>
  <c r="CT192" i="1"/>
  <c r="BH192" i="1"/>
  <c r="CL192" i="1"/>
  <c r="AZ192" i="1"/>
  <c r="CP192" i="1"/>
  <c r="KN192" i="1" s="1"/>
  <c r="BD192" i="1"/>
  <c r="KM192" i="1" s="1"/>
  <c r="CF192" i="1"/>
  <c r="AT192" i="1"/>
  <c r="DC37" i="1"/>
  <c r="BQ37" i="1"/>
  <c r="CP37" i="1"/>
  <c r="KN37" i="1" s="1"/>
  <c r="BD37" i="1"/>
  <c r="KM37" i="1" s="1"/>
  <c r="CL37" i="1"/>
  <c r="AZ37" i="1"/>
  <c r="DC52" i="1"/>
  <c r="BQ52" i="1"/>
  <c r="CS52" i="1"/>
  <c r="BG52" i="1"/>
  <c r="CW52" i="1"/>
  <c r="BK52" i="1"/>
  <c r="DF119" i="1"/>
  <c r="BT119" i="1"/>
  <c r="CI157" i="1"/>
  <c r="AW157" i="1"/>
  <c r="CV157" i="1"/>
  <c r="BJ157" i="1"/>
  <c r="DE157" i="1"/>
  <c r="BS157" i="1"/>
  <c r="CU183" i="1"/>
  <c r="BI183" i="1"/>
  <c r="CM183" i="1"/>
  <c r="BA183" i="1"/>
  <c r="CV183" i="1"/>
  <c r="BJ183" i="1"/>
  <c r="CI183" i="1"/>
  <c r="AW183" i="1"/>
  <c r="CY69" i="1"/>
  <c r="BM69" i="1"/>
  <c r="DE26" i="1"/>
  <c r="BS26" i="1"/>
  <c r="CH26" i="1"/>
  <c r="AV26" i="1"/>
  <c r="CI26" i="1"/>
  <c r="AW26" i="1"/>
  <c r="CO26" i="1"/>
  <c r="BC26" i="1"/>
  <c r="CN26" i="1"/>
  <c r="BB26" i="1"/>
  <c r="DE58" i="1"/>
  <c r="BS58" i="1"/>
  <c r="CN58" i="1"/>
  <c r="BB58" i="1"/>
  <c r="CW58" i="1"/>
  <c r="BK58" i="1"/>
  <c r="DF96" i="1"/>
  <c r="BT96" i="1"/>
  <c r="KY96" i="1"/>
  <c r="CX96" i="1"/>
  <c r="BL96" i="1"/>
  <c r="CY96" i="1"/>
  <c r="BM96" i="1"/>
  <c r="FM96" i="1"/>
  <c r="DF136" i="1"/>
  <c r="BT136" i="1"/>
  <c r="DB136" i="1"/>
  <c r="BP136" i="1"/>
  <c r="CV136" i="1"/>
  <c r="BJ136" i="1"/>
  <c r="DA136" i="1"/>
  <c r="BO136" i="1"/>
  <c r="CR167" i="1"/>
  <c r="BF167" i="1"/>
  <c r="CZ167" i="1"/>
  <c r="BN167" i="1"/>
  <c r="CQ167" i="1"/>
  <c r="BE167" i="1"/>
  <c r="CS167" i="1"/>
  <c r="BG167" i="1"/>
  <c r="CU39" i="1"/>
  <c r="BI39" i="1"/>
  <c r="DF39" i="1"/>
  <c r="BT39" i="1"/>
  <c r="DD39" i="1"/>
  <c r="BR39" i="1"/>
  <c r="DE39" i="1"/>
  <c r="BS39" i="1"/>
  <c r="DB62" i="1"/>
  <c r="BP62" i="1"/>
  <c r="DC62" i="1"/>
  <c r="BQ62" i="1"/>
  <c r="CV62" i="1"/>
  <c r="BJ62" i="1"/>
  <c r="CR62" i="1"/>
  <c r="BF62" i="1"/>
  <c r="DF126" i="1"/>
  <c r="BT126" i="1"/>
  <c r="CS126" i="1"/>
  <c r="BG126" i="1"/>
  <c r="CX126" i="1"/>
  <c r="BL126" i="1"/>
  <c r="CI129" i="1"/>
  <c r="AW129" i="1"/>
  <c r="CS129" i="1"/>
  <c r="BG129" i="1"/>
  <c r="CH177" i="1"/>
  <c r="AV177" i="1"/>
  <c r="CS177" i="1"/>
  <c r="BG177" i="1"/>
  <c r="DA58" i="1"/>
  <c r="BO58" i="1"/>
  <c r="CZ11" i="1"/>
  <c r="BN11" i="1"/>
  <c r="DE47" i="1"/>
  <c r="BS47" i="1"/>
  <c r="CN47" i="1"/>
  <c r="BB47" i="1"/>
  <c r="CM80" i="1"/>
  <c r="BA80" i="1"/>
  <c r="CQ80" i="1"/>
  <c r="BE80" i="1"/>
  <c r="CY80" i="1"/>
  <c r="BM80" i="1"/>
  <c r="CZ107" i="1"/>
  <c r="BN107" i="1"/>
  <c r="CO107" i="1"/>
  <c r="BC107" i="1"/>
  <c r="CG107" i="1"/>
  <c r="AU107" i="1"/>
  <c r="CY107" i="1"/>
  <c r="BM107" i="1"/>
  <c r="CH150" i="1"/>
  <c r="AV150" i="1"/>
  <c r="DC150" i="1"/>
  <c r="BQ150" i="1"/>
  <c r="CM150" i="1"/>
  <c r="BA150" i="1"/>
  <c r="CX195" i="1"/>
  <c r="BL195" i="1"/>
  <c r="CL195" i="1"/>
  <c r="AZ195" i="1"/>
  <c r="CP195" i="1"/>
  <c r="KN195" i="1" s="1"/>
  <c r="BD195" i="1"/>
  <c r="KM195" i="1" s="1"/>
  <c r="CV24" i="1"/>
  <c r="BJ24" i="1"/>
  <c r="DB24" i="1"/>
  <c r="BP24" i="1"/>
  <c r="CM42" i="1"/>
  <c r="BA42" i="1"/>
  <c r="CX42" i="1"/>
  <c r="BL42" i="1"/>
  <c r="DD42" i="1"/>
  <c r="BR42" i="1"/>
  <c r="CK42" i="1"/>
  <c r="AY42" i="1"/>
  <c r="CY73" i="1"/>
  <c r="BM73" i="1"/>
  <c r="CX73" i="1"/>
  <c r="BL73" i="1"/>
  <c r="CF73" i="1"/>
  <c r="AT73" i="1"/>
  <c r="DD73" i="1"/>
  <c r="BR73" i="1"/>
  <c r="CY147" i="1"/>
  <c r="BM147" i="1"/>
  <c r="CW147" i="1"/>
  <c r="BK147" i="1"/>
  <c r="CZ147" i="1"/>
  <c r="BN147" i="1"/>
  <c r="DB147" i="1"/>
  <c r="BP147" i="1"/>
  <c r="CK164" i="1"/>
  <c r="AY164" i="1"/>
  <c r="CP164" i="1"/>
  <c r="KN164" i="1" s="1"/>
  <c r="BD164" i="1"/>
  <c r="KM164" i="1" s="1"/>
  <c r="CQ164" i="1"/>
  <c r="BE164" i="1"/>
  <c r="CW164" i="1"/>
  <c r="BK164" i="1"/>
  <c r="CS189" i="1"/>
  <c r="BG189" i="1"/>
  <c r="CG189" i="1"/>
  <c r="AU189" i="1"/>
  <c r="CI189" i="1"/>
  <c r="AW189" i="1"/>
  <c r="DA189" i="1"/>
  <c r="BO189" i="1"/>
  <c r="CL66" i="1"/>
  <c r="AZ66" i="1"/>
  <c r="DG66" i="1"/>
  <c r="BU66" i="1"/>
  <c r="DE77" i="1"/>
  <c r="BS77" i="1"/>
  <c r="CR104" i="1"/>
  <c r="BF104" i="1"/>
  <c r="CQ104" i="1"/>
  <c r="BE104" i="1"/>
  <c r="CJ104" i="1"/>
  <c r="AX104" i="1"/>
  <c r="DF104" i="1"/>
  <c r="BT104" i="1"/>
  <c r="DA116" i="1"/>
  <c r="BO116" i="1"/>
  <c r="CF140" i="1"/>
  <c r="AT140" i="1"/>
  <c r="CV140" i="1"/>
  <c r="BJ140" i="1"/>
  <c r="CQ140" i="1"/>
  <c r="BE140" i="1"/>
  <c r="CJ174" i="1"/>
  <c r="AX174" i="1"/>
  <c r="CP174" i="1"/>
  <c r="KN174" i="1" s="1"/>
  <c r="BD174" i="1"/>
  <c r="KM174" i="1" s="1"/>
  <c r="CQ174" i="1"/>
  <c r="BE174" i="1"/>
  <c r="CN25" i="1"/>
  <c r="BB25" i="1"/>
  <c r="DG25" i="1"/>
  <c r="BU25" i="1"/>
  <c r="CP34" i="1"/>
  <c r="KN34" i="1" s="1"/>
  <c r="BD34" i="1"/>
  <c r="KM34" i="1" s="1"/>
  <c r="DG34" i="1"/>
  <c r="BU34" i="1"/>
  <c r="CU34" i="1"/>
  <c r="BI34" i="1"/>
  <c r="CO34" i="1"/>
  <c r="BC34" i="1"/>
  <c r="DC59" i="1"/>
  <c r="BQ59" i="1"/>
  <c r="CY59" i="1"/>
  <c r="BM59" i="1"/>
  <c r="DD59" i="1"/>
  <c r="BR59" i="1"/>
  <c r="CV89" i="1"/>
  <c r="BJ89" i="1"/>
  <c r="CK89" i="1"/>
  <c r="AY89" i="1"/>
  <c r="CJ89" i="1"/>
  <c r="AX89" i="1"/>
  <c r="CX112" i="1"/>
  <c r="BL112" i="1"/>
  <c r="CZ151" i="1"/>
  <c r="BN151" i="1"/>
  <c r="CN151" i="1"/>
  <c r="BB151" i="1"/>
  <c r="CI151" i="1"/>
  <c r="AW151" i="1"/>
  <c r="CH85" i="1"/>
  <c r="AV85" i="1"/>
  <c r="CI85" i="1"/>
  <c r="AW85" i="1"/>
  <c r="CV85" i="1"/>
  <c r="BJ85" i="1"/>
  <c r="DD85" i="1"/>
  <c r="BR85" i="1"/>
  <c r="CV144" i="1"/>
  <c r="BJ144" i="1"/>
  <c r="CR144" i="1"/>
  <c r="BF144" i="1"/>
  <c r="CO144" i="1"/>
  <c r="BC144" i="1"/>
  <c r="DD29" i="1"/>
  <c r="BR29" i="1"/>
  <c r="DE29" i="1"/>
  <c r="BS29" i="1"/>
  <c r="DG29" i="1"/>
  <c r="BU29" i="1"/>
  <c r="DC50" i="1"/>
  <c r="BQ50" i="1"/>
  <c r="DD70" i="1"/>
  <c r="BR70" i="1"/>
  <c r="CU70" i="1"/>
  <c r="BI70" i="1"/>
  <c r="CO108" i="1"/>
  <c r="BC108" i="1"/>
  <c r="CK133" i="1"/>
  <c r="AY133" i="1"/>
  <c r="CS133" i="1"/>
  <c r="BG133" i="1"/>
  <c r="DA133" i="1"/>
  <c r="BO133" i="1"/>
  <c r="CK137" i="1"/>
  <c r="AY137" i="1"/>
  <c r="CX137" i="1"/>
  <c r="BL137" i="1"/>
  <c r="CK31" i="1"/>
  <c r="AY31" i="1"/>
  <c r="CX43" i="1"/>
  <c r="BL43" i="1"/>
  <c r="CS32" i="1"/>
  <c r="BG32" i="1"/>
  <c r="CW14" i="1"/>
  <c r="BK14" i="1"/>
  <c r="CM22" i="1"/>
  <c r="BA22" i="1"/>
  <c r="CO32" i="1"/>
  <c r="BC32" i="1"/>
  <c r="CL36" i="1"/>
  <c r="AZ36" i="1"/>
  <c r="CL43" i="1"/>
  <c r="AZ43" i="1"/>
  <c r="CS40" i="1"/>
  <c r="BG40" i="1"/>
  <c r="CS63" i="1"/>
  <c r="BG63" i="1"/>
  <c r="CP63" i="1"/>
  <c r="KN63" i="1" s="1"/>
  <c r="BD63" i="1"/>
  <c r="KM63" i="1" s="1"/>
  <c r="DG90" i="1"/>
  <c r="BU90" i="1"/>
  <c r="CS135" i="1"/>
  <c r="BG135" i="1"/>
  <c r="DF172" i="1"/>
  <c r="BT172" i="1"/>
  <c r="DA179" i="1"/>
  <c r="BO179" i="1"/>
  <c r="CI51" i="1"/>
  <c r="AW51" i="1"/>
  <c r="CO27" i="1"/>
  <c r="BC27" i="1"/>
  <c r="CH27" i="1"/>
  <c r="AV27" i="1"/>
  <c r="CJ44" i="1"/>
  <c r="AX44" i="1"/>
  <c r="CH51" i="1"/>
  <c r="AV51" i="1"/>
  <c r="DC51" i="1"/>
  <c r="BQ51" i="1"/>
  <c r="CQ88" i="1"/>
  <c r="BE88" i="1"/>
  <c r="CO118" i="1"/>
  <c r="BC118" i="1"/>
  <c r="CN163" i="1"/>
  <c r="BB163" i="1"/>
  <c r="CX163" i="1"/>
  <c r="BL163" i="1"/>
  <c r="CH188" i="1"/>
  <c r="AV188" i="1"/>
  <c r="CY188" i="1"/>
  <c r="BM188" i="1"/>
  <c r="CX103" i="1"/>
  <c r="BL103" i="1"/>
  <c r="DF64" i="1"/>
  <c r="BT64" i="1"/>
  <c r="CK99" i="1"/>
  <c r="AY99" i="1"/>
  <c r="CJ173" i="1"/>
  <c r="AX173" i="1"/>
  <c r="DG173" i="1"/>
  <c r="BU173" i="1"/>
  <c r="CK103" i="1"/>
  <c r="AY103" i="1"/>
  <c r="DD143" i="1"/>
  <c r="BR143" i="1"/>
  <c r="CX173" i="1"/>
  <c r="BL173" i="1"/>
  <c r="CP6" i="1"/>
  <c r="KN6" i="1" s="1"/>
  <c r="BD6" i="1"/>
  <c r="KM6" i="1" s="1"/>
  <c r="CM8" i="1"/>
  <c r="BA8" i="1"/>
  <c r="CR28" i="1"/>
  <c r="BF28" i="1"/>
  <c r="CR64" i="1"/>
  <c r="BF64" i="1"/>
  <c r="DA64" i="1"/>
  <c r="BO64" i="1"/>
  <c r="DC76" i="1"/>
  <c r="BQ76" i="1"/>
  <c r="CL91" i="1"/>
  <c r="AZ91" i="1"/>
  <c r="CS103" i="1"/>
  <c r="BG103" i="1"/>
  <c r="CN132" i="1"/>
  <c r="BB132" i="1"/>
  <c r="CJ146" i="1"/>
  <c r="AX146" i="1"/>
  <c r="CQ185" i="1"/>
  <c r="BE185" i="1"/>
  <c r="CN185" i="1"/>
  <c r="BB185" i="1"/>
  <c r="CX33" i="1"/>
  <c r="BL33" i="1"/>
  <c r="CK170" i="1"/>
  <c r="AY170" i="1"/>
  <c r="CG24" i="1"/>
  <c r="AU24" i="1"/>
  <c r="CZ100" i="1"/>
  <c r="BN100" i="1"/>
  <c r="CV39" i="1"/>
  <c r="BJ39" i="1"/>
  <c r="DF147" i="1"/>
  <c r="BT147" i="1"/>
  <c r="CT31" i="1"/>
  <c r="BH31" i="1"/>
  <c r="DE163" i="1"/>
  <c r="BS163" i="1"/>
  <c r="CN97" i="1"/>
  <c r="BB97" i="1"/>
  <c r="DC138" i="1"/>
  <c r="BQ138" i="1"/>
  <c r="CK40" i="1"/>
  <c r="AY40" i="1"/>
  <c r="CF81" i="1"/>
  <c r="AT81" i="1"/>
  <c r="DA40" i="1"/>
  <c r="BO40" i="1"/>
  <c r="CU68" i="1"/>
  <c r="BI68" i="1"/>
  <c r="CU23" i="1"/>
  <c r="BI23" i="1"/>
  <c r="CX36" i="1"/>
  <c r="BL36" i="1"/>
  <c r="CM138" i="1"/>
  <c r="BA138" i="1"/>
  <c r="CY179" i="1"/>
  <c r="BM179" i="1"/>
  <c r="CT173" i="1"/>
  <c r="BH173" i="1"/>
  <c r="DB185" i="1"/>
  <c r="BP185" i="1"/>
  <c r="KW75" i="1"/>
  <c r="DD22" i="1"/>
  <c r="BR22" i="1"/>
  <c r="CJ40" i="1"/>
  <c r="AX40" i="1"/>
  <c r="CJ138" i="1"/>
  <c r="AX138" i="1"/>
  <c r="CI15" i="1"/>
  <c r="AW15" i="1"/>
  <c r="CY31" i="1"/>
  <c r="BM31" i="1"/>
  <c r="CQ97" i="1"/>
  <c r="BE97" i="1"/>
  <c r="CZ130" i="1"/>
  <c r="BN130" i="1"/>
  <c r="CN43" i="1"/>
  <c r="BB43" i="1"/>
  <c r="CH135" i="1"/>
  <c r="AV135" i="1"/>
  <c r="CH32" i="1"/>
  <c r="AV32" i="1"/>
  <c r="KZ32" i="1"/>
  <c r="CH63" i="1"/>
  <c r="AV63" i="1"/>
  <c r="KZ75" i="1"/>
  <c r="DB146" i="1"/>
  <c r="BP146" i="1"/>
  <c r="KZ103" i="1"/>
  <c r="CG49" i="1"/>
  <c r="AU49" i="1"/>
  <c r="KZ56" i="1"/>
  <c r="CU81" i="1"/>
  <c r="BI81" i="1"/>
  <c r="CF101" i="1"/>
  <c r="AT101" i="1"/>
  <c r="KZ127" i="1"/>
  <c r="CV40" i="1"/>
  <c r="BJ40" i="1"/>
  <c r="KZ43" i="1"/>
  <c r="KZ136" i="1"/>
  <c r="KZ168" i="1"/>
  <c r="CQ19" i="1"/>
  <c r="BE19" i="1"/>
  <c r="DB90" i="1"/>
  <c r="BP90" i="1"/>
  <c r="CZ102" i="1"/>
  <c r="BN102" i="1"/>
  <c r="CN135" i="1"/>
  <c r="BB135" i="1"/>
  <c r="KZ80" i="1"/>
  <c r="FN116" i="1"/>
  <c r="FM147" i="1"/>
  <c r="DG7" i="1"/>
  <c r="BU7" i="1"/>
  <c r="CQ87" i="1"/>
  <c r="BE87" i="1"/>
  <c r="CS18" i="1"/>
  <c r="BG18" i="1"/>
  <c r="CM79" i="1"/>
  <c r="BA79" i="1"/>
  <c r="CS7" i="1"/>
  <c r="BG7" i="1"/>
  <c r="DF7" i="1"/>
  <c r="BT7" i="1"/>
  <c r="CG7" i="1"/>
  <c r="AU7" i="1"/>
  <c r="CL18" i="1"/>
  <c r="AZ18" i="1"/>
  <c r="CJ18" i="1"/>
  <c r="AX18" i="1"/>
  <c r="CW54" i="1"/>
  <c r="BK54" i="1"/>
  <c r="FH54" i="1"/>
  <c r="DA57" i="1"/>
  <c r="BO57" i="1"/>
  <c r="CR61" i="1"/>
  <c r="BF61" i="1"/>
  <c r="CQ61" i="1"/>
  <c r="BE61" i="1"/>
  <c r="CX72" i="1"/>
  <c r="BL72" i="1"/>
  <c r="CN72" i="1"/>
  <c r="BB72" i="1"/>
  <c r="CI79" i="1"/>
  <c r="AW79" i="1"/>
  <c r="CO83" i="1"/>
  <c r="BC83" i="1"/>
  <c r="DG83" i="1"/>
  <c r="BU83" i="1"/>
  <c r="GD83" i="1"/>
  <c r="DC87" i="1"/>
  <c r="BQ87" i="1"/>
  <c r="CI87" i="1"/>
  <c r="AW87" i="1"/>
  <c r="CS87" i="1"/>
  <c r="BG87" i="1"/>
  <c r="DD98" i="1"/>
  <c r="BR98" i="1"/>
  <c r="CH98" i="1"/>
  <c r="AV98" i="1"/>
  <c r="KY56" i="1"/>
  <c r="GD97" i="1"/>
  <c r="KW124" i="1"/>
  <c r="FM65" i="1"/>
  <c r="DG133" i="1"/>
  <c r="BU133" i="1"/>
  <c r="CQ137" i="1"/>
  <c r="BE137" i="1"/>
  <c r="FE140" i="1"/>
  <c r="CK144" i="1"/>
  <c r="AY144" i="1"/>
  <c r="KY144" i="1"/>
  <c r="CS151" i="1"/>
  <c r="BG151" i="1"/>
  <c r="CM174" i="1"/>
  <c r="BA174" i="1"/>
  <c r="CZ135" i="1"/>
  <c r="BN135" i="1"/>
  <c r="DF135" i="1"/>
  <c r="BT135" i="1"/>
  <c r="CT138" i="1"/>
  <c r="BH138" i="1"/>
  <c r="CK169" i="1"/>
  <c r="AY169" i="1"/>
  <c r="DF169" i="1"/>
  <c r="BT169" i="1"/>
  <c r="CT179" i="1"/>
  <c r="BH179" i="1"/>
  <c r="CG179" i="1"/>
  <c r="AU179" i="1"/>
  <c r="CO57" i="1"/>
  <c r="BC57" i="1"/>
  <c r="DB110" i="1"/>
  <c r="BP110" i="1"/>
  <c r="CJ110" i="1"/>
  <c r="AX110" i="1"/>
  <c r="DA110" i="1"/>
  <c r="BO110" i="1"/>
  <c r="CY110" i="1"/>
  <c r="BM110" i="1"/>
  <c r="CW110" i="1"/>
  <c r="BK110" i="1"/>
  <c r="DF110" i="1"/>
  <c r="BT110" i="1"/>
  <c r="CI121" i="1"/>
  <c r="AW121" i="1"/>
  <c r="CJ121" i="1"/>
  <c r="AX121" i="1"/>
  <c r="CX7" i="1"/>
  <c r="BL7" i="1"/>
  <c r="CI61" i="1"/>
  <c r="AW61" i="1"/>
  <c r="CZ61" i="1"/>
  <c r="BN61" i="1"/>
  <c r="DD83" i="1"/>
  <c r="BR83" i="1"/>
  <c r="CG106" i="1"/>
  <c r="AU106" i="1"/>
  <c r="CU106" i="1"/>
  <c r="BI106" i="1"/>
  <c r="DB106" i="1"/>
  <c r="BP106" i="1"/>
  <c r="CJ106" i="1"/>
  <c r="AX106" i="1"/>
  <c r="CU114" i="1"/>
  <c r="BI114" i="1"/>
  <c r="CO114" i="1"/>
  <c r="BC114" i="1"/>
  <c r="CP125" i="1"/>
  <c r="KN125" i="1" s="1"/>
  <c r="BD125" i="1"/>
  <c r="KM125" i="1" s="1"/>
  <c r="CH125" i="1"/>
  <c r="AV125" i="1"/>
  <c r="DG125" i="1"/>
  <c r="BU125" i="1"/>
  <c r="CN128" i="1"/>
  <c r="BB128" i="1"/>
  <c r="CG128" i="1"/>
  <c r="AU128" i="1"/>
  <c r="CH128" i="1"/>
  <c r="AV128" i="1"/>
  <c r="FL128" i="1"/>
  <c r="ET49" i="1"/>
  <c r="FG195" i="1"/>
  <c r="FM118" i="1"/>
  <c r="FI40" i="1"/>
  <c r="FI180" i="1"/>
  <c r="CG9" i="1"/>
  <c r="AU9" i="1"/>
  <c r="DE22" i="1"/>
  <c r="BS22" i="1"/>
  <c r="CF36" i="1"/>
  <c r="AT36" i="1"/>
  <c r="CU38" i="1"/>
  <c r="BI38" i="1"/>
  <c r="CI75" i="1"/>
  <c r="AW75" i="1"/>
  <c r="CM123" i="1"/>
  <c r="BA123" i="1"/>
  <c r="GD89" i="1"/>
  <c r="CJ109" i="1"/>
  <c r="AX109" i="1"/>
  <c r="CO31" i="1"/>
  <c r="BC31" i="1"/>
  <c r="DF74" i="1"/>
  <c r="BT74" i="1"/>
  <c r="CW109" i="1"/>
  <c r="BK109" i="1"/>
  <c r="CQ31" i="1"/>
  <c r="BE31" i="1"/>
  <c r="CW130" i="1"/>
  <c r="BK130" i="1"/>
  <c r="DE56" i="1"/>
  <c r="BS56" i="1"/>
  <c r="CF93" i="1"/>
  <c r="AT93" i="1"/>
  <c r="CG15" i="1"/>
  <c r="AU15" i="1"/>
  <c r="CF20" i="1"/>
  <c r="AT20" i="1"/>
  <c r="CZ53" i="1"/>
  <c r="BN53" i="1"/>
  <c r="CK53" i="1"/>
  <c r="AY53" i="1"/>
  <c r="DD56" i="1"/>
  <c r="BR56" i="1"/>
  <c r="DB74" i="1"/>
  <c r="BP74" i="1"/>
  <c r="DE81" i="1"/>
  <c r="BS81" i="1"/>
  <c r="DA81" i="1"/>
  <c r="BO81" i="1"/>
  <c r="CQ93" i="1"/>
  <c r="BE93" i="1"/>
  <c r="DF93" i="1"/>
  <c r="BT93" i="1"/>
  <c r="CI93" i="1"/>
  <c r="AW93" i="1"/>
  <c r="DE97" i="1"/>
  <c r="BS97" i="1"/>
  <c r="DA97" i="1"/>
  <c r="BO97" i="1"/>
  <c r="DC101" i="1"/>
  <c r="BQ101" i="1"/>
  <c r="CW101" i="1"/>
  <c r="BK101" i="1"/>
  <c r="CG109" i="1"/>
  <c r="AU109" i="1"/>
  <c r="CV127" i="1"/>
  <c r="BJ127" i="1"/>
  <c r="CI127" i="1"/>
  <c r="AW127" i="1"/>
  <c r="CQ130" i="1"/>
  <c r="BE130" i="1"/>
  <c r="CV16" i="1"/>
  <c r="BJ16" i="1"/>
  <c r="CR162" i="1"/>
  <c r="BF162" i="1"/>
  <c r="KY35" i="1"/>
  <c r="CL60" i="1"/>
  <c r="AZ60" i="1"/>
  <c r="DB60" i="1"/>
  <c r="BP60" i="1"/>
  <c r="CY60" i="1"/>
  <c r="BM60" i="1"/>
  <c r="DF60" i="1"/>
  <c r="BT60" i="1"/>
  <c r="DF94" i="1"/>
  <c r="BT94" i="1"/>
  <c r="CP94" i="1"/>
  <c r="KN94" i="1" s="1"/>
  <c r="BD94" i="1"/>
  <c r="KM94" i="1" s="1"/>
  <c r="CO94" i="1"/>
  <c r="BC94" i="1"/>
  <c r="CJ141" i="1"/>
  <c r="AX141" i="1"/>
  <c r="DE141" i="1"/>
  <c r="BS141" i="1"/>
  <c r="CS141" i="1"/>
  <c r="BG141" i="1"/>
  <c r="CK141" i="1"/>
  <c r="AY141" i="1"/>
  <c r="CW155" i="1"/>
  <c r="BK155" i="1"/>
  <c r="DD155" i="1"/>
  <c r="BR155" i="1"/>
  <c r="CL155" i="1"/>
  <c r="AZ155" i="1"/>
  <c r="CI155" i="1"/>
  <c r="AW155" i="1"/>
  <c r="DC155" i="1"/>
  <c r="BQ155" i="1"/>
  <c r="CI46" i="1"/>
  <c r="AW46" i="1"/>
  <c r="CV171" i="1"/>
  <c r="BJ171" i="1"/>
  <c r="CW78" i="1"/>
  <c r="BK78" i="1"/>
  <c r="DB46" i="1"/>
  <c r="BP46" i="1"/>
  <c r="CZ46" i="1"/>
  <c r="BN46" i="1"/>
  <c r="CV46" i="1"/>
  <c r="BJ46" i="1"/>
  <c r="CY86" i="1"/>
  <c r="BM86" i="1"/>
  <c r="CQ86" i="1"/>
  <c r="BE86" i="1"/>
  <c r="CW86" i="1"/>
  <c r="BK86" i="1"/>
  <c r="DF86" i="1"/>
  <c r="BT86" i="1"/>
  <c r="CH124" i="1"/>
  <c r="AV124" i="1"/>
  <c r="DB124" i="1"/>
  <c r="BP124" i="1"/>
  <c r="CL124" i="1"/>
  <c r="AZ124" i="1"/>
  <c r="CG124" i="1"/>
  <c r="AU124" i="1"/>
  <c r="DB162" i="1"/>
  <c r="BP162" i="1"/>
  <c r="CI162" i="1"/>
  <c r="AW162" i="1"/>
  <c r="CG162" i="1"/>
  <c r="AU162" i="1"/>
  <c r="CK178" i="1"/>
  <c r="AY178" i="1"/>
  <c r="CH158" i="1"/>
  <c r="AV158" i="1"/>
  <c r="DE158" i="1"/>
  <c r="BS158" i="1"/>
  <c r="DG158" i="1"/>
  <c r="BU158" i="1"/>
  <c r="CV161" i="1"/>
  <c r="BJ161" i="1"/>
  <c r="CT161" i="1"/>
  <c r="BH161" i="1"/>
  <c r="CW161" i="1"/>
  <c r="BK161" i="1"/>
  <c r="CV168" i="1"/>
  <c r="BJ168" i="1"/>
  <c r="DA168" i="1"/>
  <c r="BO168" i="1"/>
  <c r="CW171" i="1"/>
  <c r="BK171" i="1"/>
  <c r="DD171" i="1"/>
  <c r="BR171" i="1"/>
  <c r="CJ171" i="1"/>
  <c r="AX171" i="1"/>
  <c r="CX178" i="1"/>
  <c r="BL178" i="1"/>
  <c r="CO178" i="1"/>
  <c r="BC178" i="1"/>
  <c r="DG178" i="1"/>
  <c r="BU178" i="1"/>
  <c r="DC190" i="1"/>
  <c r="BQ190" i="1"/>
  <c r="DE190" i="1"/>
  <c r="BS190" i="1"/>
  <c r="CU190" i="1"/>
  <c r="BI190" i="1"/>
  <c r="CO193" i="1"/>
  <c r="BC193" i="1"/>
  <c r="CZ193" i="1"/>
  <c r="BN193" i="1"/>
  <c r="DC196" i="1"/>
  <c r="BQ196" i="1"/>
  <c r="CY196" i="1"/>
  <c r="BM196" i="1"/>
  <c r="CR21" i="1"/>
  <c r="BF21" i="1"/>
  <c r="CZ21" i="1"/>
  <c r="BN21" i="1"/>
  <c r="CV21" i="1"/>
  <c r="BJ21" i="1"/>
  <c r="DF48" i="1"/>
  <c r="BT48" i="1"/>
  <c r="CY48" i="1"/>
  <c r="BM48" i="1"/>
  <c r="CJ48" i="1"/>
  <c r="AX48" i="1"/>
  <c r="DB48" i="1"/>
  <c r="BP48" i="1"/>
  <c r="CF67" i="1"/>
  <c r="AT67" i="1"/>
  <c r="CJ67" i="1"/>
  <c r="AX67" i="1"/>
  <c r="CO67" i="1"/>
  <c r="BC67" i="1"/>
  <c r="DF67" i="1"/>
  <c r="BT67" i="1"/>
  <c r="CW117" i="1"/>
  <c r="BK117" i="1"/>
  <c r="CQ117" i="1"/>
  <c r="BE117" i="1"/>
  <c r="DC117" i="1"/>
  <c r="BQ117" i="1"/>
  <c r="CR145" i="1"/>
  <c r="BF145" i="1"/>
  <c r="CG145" i="1"/>
  <c r="AU145" i="1"/>
  <c r="CY145" i="1"/>
  <c r="BM145" i="1"/>
  <c r="DC145" i="1"/>
  <c r="BQ145" i="1"/>
  <c r="CT175" i="1"/>
  <c r="BH175" i="1"/>
  <c r="CX175" i="1"/>
  <c r="BL175" i="1"/>
  <c r="CH175" i="1"/>
  <c r="AV175" i="1"/>
  <c r="CR175" i="1"/>
  <c r="BF175" i="1"/>
  <c r="CQ175" i="1"/>
  <c r="BE175" i="1"/>
  <c r="CL184" i="1"/>
  <c r="AZ184" i="1"/>
  <c r="CZ184" i="1"/>
  <c r="BN184" i="1"/>
  <c r="CI184" i="1"/>
  <c r="AW184" i="1"/>
  <c r="DG184" i="1"/>
  <c r="BU184" i="1"/>
  <c r="DA78" i="1"/>
  <c r="BO78" i="1"/>
  <c r="CR78" i="1"/>
  <c r="BF78" i="1"/>
  <c r="CI78" i="1"/>
  <c r="AW78" i="1"/>
  <c r="CS120" i="1"/>
  <c r="BG120" i="1"/>
  <c r="CN120" i="1"/>
  <c r="BB120" i="1"/>
  <c r="CW120" i="1"/>
  <c r="BK120" i="1"/>
  <c r="CK120" i="1"/>
  <c r="AY120" i="1"/>
  <c r="CW148" i="1"/>
  <c r="BK148" i="1"/>
  <c r="DC148" i="1"/>
  <c r="BQ148" i="1"/>
  <c r="CR187" i="1"/>
  <c r="BF187" i="1"/>
  <c r="DD187" i="1"/>
  <c r="BR187" i="1"/>
  <c r="CN187" i="1"/>
  <c r="BB187" i="1"/>
  <c r="CV187" i="1"/>
  <c r="BJ187" i="1"/>
  <c r="DE187" i="1"/>
  <c r="BS187" i="1"/>
  <c r="CS5" i="1"/>
  <c r="BG5" i="1"/>
  <c r="CO5" i="1"/>
  <c r="BC5" i="1"/>
  <c r="CK5" i="1"/>
  <c r="AY5" i="1"/>
  <c r="CR16" i="1"/>
  <c r="BF16" i="1"/>
  <c r="CI16" i="1"/>
  <c r="AW16" i="1"/>
  <c r="DD16" i="1"/>
  <c r="BR16" i="1"/>
  <c r="CJ16" i="1"/>
  <c r="AX16" i="1"/>
  <c r="CJ19" i="1"/>
  <c r="AX19" i="1"/>
  <c r="DC19" i="1"/>
  <c r="BQ19" i="1"/>
  <c r="CY19" i="1"/>
  <c r="BM19" i="1"/>
  <c r="CQ30" i="1"/>
  <c r="BE30" i="1"/>
  <c r="CJ30" i="1"/>
  <c r="AX30" i="1"/>
  <c r="DG30" i="1"/>
  <c r="BU30" i="1"/>
  <c r="CK30" i="1"/>
  <c r="AY30" i="1"/>
  <c r="DF35" i="1"/>
  <c r="BT35" i="1"/>
  <c r="DC35" i="1"/>
  <c r="BQ35" i="1"/>
  <c r="KW35" i="1"/>
  <c r="CJ35" i="1"/>
  <c r="AX35" i="1"/>
  <c r="CN65" i="1"/>
  <c r="BB65" i="1"/>
  <c r="CK65" i="1"/>
  <c r="AY65" i="1"/>
  <c r="CN71" i="1"/>
  <c r="BB71" i="1"/>
  <c r="DA71" i="1"/>
  <c r="BO71" i="1"/>
  <c r="CQ71" i="1"/>
  <c r="BE71" i="1"/>
  <c r="CM71" i="1"/>
  <c r="BA71" i="1"/>
  <c r="CT105" i="1"/>
  <c r="BH105" i="1"/>
  <c r="CK105" i="1"/>
  <c r="AY105" i="1"/>
  <c r="CW105" i="1"/>
  <c r="BK105" i="1"/>
  <c r="DD105" i="1"/>
  <c r="BR105" i="1"/>
  <c r="CR113" i="1"/>
  <c r="BF113" i="1"/>
  <c r="CO113" i="1"/>
  <c r="BC113" i="1"/>
  <c r="DF134" i="1"/>
  <c r="BT134" i="1"/>
  <c r="DE134" i="1"/>
  <c r="BS134" i="1"/>
  <c r="DF152" i="1"/>
  <c r="BT152" i="1"/>
  <c r="CX152" i="1"/>
  <c r="BL152" i="1"/>
  <c r="CZ152" i="1"/>
  <c r="BN152" i="1"/>
  <c r="CW152" i="1"/>
  <c r="BK152" i="1"/>
  <c r="DF165" i="1"/>
  <c r="BT165" i="1"/>
  <c r="CM165" i="1"/>
  <c r="BA165" i="1"/>
  <c r="DB181" i="1"/>
  <c r="BP181" i="1"/>
  <c r="CU181" i="1"/>
  <c r="BI181" i="1"/>
  <c r="CY181" i="1"/>
  <c r="BM181" i="1"/>
  <c r="DG181" i="1"/>
  <c r="BU181" i="1"/>
  <c r="DD159" i="1"/>
  <c r="BR159" i="1"/>
  <c r="CH159" i="1"/>
  <c r="AV159" i="1"/>
  <c r="CY159" i="1"/>
  <c r="BM159" i="1"/>
  <c r="CT156" i="1"/>
  <c r="BH156" i="1"/>
  <c r="CI156" i="1"/>
  <c r="AW156" i="1"/>
  <c r="CM156" i="1"/>
  <c r="BA156" i="1"/>
  <c r="CQ156" i="1"/>
  <c r="BE156" i="1"/>
  <c r="FG156" i="1"/>
  <c r="DD131" i="1"/>
  <c r="BR131" i="1"/>
  <c r="CV131" i="1"/>
  <c r="BJ131" i="1"/>
  <c r="CH131" i="1"/>
  <c r="AV131" i="1"/>
  <c r="CR131" i="1"/>
  <c r="BF131" i="1"/>
  <c r="CJ153" i="1"/>
  <c r="AX153" i="1"/>
  <c r="CH153" i="1"/>
  <c r="AV153" i="1"/>
  <c r="CF153" i="1"/>
  <c r="AT153" i="1"/>
  <c r="CY153" i="1"/>
  <c r="BM153" i="1"/>
  <c r="CG153" i="1"/>
  <c r="AU153" i="1"/>
  <c r="CN176" i="1"/>
  <c r="BB176" i="1"/>
  <c r="CZ176" i="1"/>
  <c r="BN176" i="1"/>
  <c r="CS176" i="1"/>
  <c r="BG176" i="1"/>
  <c r="CY176" i="1"/>
  <c r="BM176" i="1"/>
  <c r="DB191" i="1"/>
  <c r="BP191" i="1"/>
  <c r="KX191" i="1"/>
  <c r="CO191" i="1"/>
  <c r="BC191" i="1"/>
  <c r="CM191" i="1"/>
  <c r="BA191" i="1"/>
  <c r="CL182" i="1"/>
  <c r="AZ182" i="1"/>
  <c r="CY182" i="1"/>
  <c r="BM182" i="1"/>
  <c r="CI182" i="1"/>
  <c r="AW182" i="1"/>
  <c r="DC182" i="1"/>
  <c r="BQ182" i="1"/>
  <c r="CO149" i="1"/>
  <c r="BC149" i="1"/>
  <c r="CH149" i="1"/>
  <c r="AV149" i="1"/>
  <c r="CY149" i="1"/>
  <c r="BM149" i="1"/>
  <c r="DD194" i="1"/>
  <c r="BR194" i="1"/>
  <c r="CX194" i="1"/>
  <c r="BL194" i="1"/>
  <c r="DC194" i="1"/>
  <c r="BQ194" i="1"/>
  <c r="CT142" i="1"/>
  <c r="BH142" i="1"/>
  <c r="CL142" i="1"/>
  <c r="AZ142" i="1"/>
  <c r="DE142" i="1"/>
  <c r="BS142" i="1"/>
  <c r="CQ166" i="1"/>
  <c r="BE166" i="1"/>
  <c r="DE166" i="1"/>
  <c r="BS166" i="1"/>
  <c r="CM166" i="1"/>
  <c r="BA166" i="1"/>
  <c r="CW166" i="1"/>
  <c r="BK166" i="1"/>
  <c r="KW166" i="1"/>
  <c r="CH108" i="1"/>
  <c r="AV108" i="1"/>
  <c r="CX29" i="1"/>
  <c r="BL29" i="1"/>
  <c r="CM70" i="1"/>
  <c r="BA70" i="1"/>
  <c r="CN77" i="1"/>
  <c r="BB77" i="1"/>
  <c r="CY108" i="1"/>
  <c r="BM108" i="1"/>
  <c r="CS112" i="1"/>
  <c r="BG112" i="1"/>
  <c r="DB116" i="1"/>
  <c r="BP116" i="1"/>
  <c r="CL123" i="1"/>
  <c r="AZ123" i="1"/>
  <c r="CW151" i="1"/>
  <c r="BK151" i="1"/>
  <c r="KX32" i="1"/>
  <c r="CM75" i="1"/>
  <c r="BA75" i="1"/>
  <c r="CS179" i="1"/>
  <c r="BG179" i="1"/>
  <c r="CK75" i="1"/>
  <c r="AY75" i="1"/>
  <c r="CJ25" i="1"/>
  <c r="AX25" i="1"/>
  <c r="CG29" i="1"/>
  <c r="AU29" i="1"/>
  <c r="CU50" i="1"/>
  <c r="BI50" i="1"/>
  <c r="CX50" i="1"/>
  <c r="BL50" i="1"/>
  <c r="DD66" i="1"/>
  <c r="BR66" i="1"/>
  <c r="CJ70" i="1"/>
  <c r="AX70" i="1"/>
  <c r="CO77" i="1"/>
  <c r="BC77" i="1"/>
  <c r="CR77" i="1"/>
  <c r="BF77" i="1"/>
  <c r="CY89" i="1"/>
  <c r="BM89" i="1"/>
  <c r="CN104" i="1"/>
  <c r="BB104" i="1"/>
  <c r="CQ108" i="1"/>
  <c r="BE108" i="1"/>
  <c r="CJ112" i="1"/>
  <c r="AX112" i="1"/>
  <c r="CZ116" i="1"/>
  <c r="BN116" i="1"/>
  <c r="CT123" i="1"/>
  <c r="BH123" i="1"/>
  <c r="DD14" i="1"/>
  <c r="BR14" i="1"/>
  <c r="CP43" i="1"/>
  <c r="KN43" i="1" s="1"/>
  <c r="BD43" i="1"/>
  <c r="KM43" i="1" s="1"/>
  <c r="CG68" i="1"/>
  <c r="AU68" i="1"/>
  <c r="DG68" i="1"/>
  <c r="BU68" i="1"/>
  <c r="DF75" i="1"/>
  <c r="BT75" i="1"/>
  <c r="DE82" i="1"/>
  <c r="BS82" i="1"/>
  <c r="CZ82" i="1"/>
  <c r="BN82" i="1"/>
  <c r="DE90" i="1"/>
  <c r="BS90" i="1"/>
  <c r="CG6" i="1"/>
  <c r="AU6" i="1"/>
  <c r="CO132" i="1"/>
  <c r="BC132" i="1"/>
  <c r="DG146" i="1"/>
  <c r="BU146" i="1"/>
  <c r="DG91" i="1"/>
  <c r="BU91" i="1"/>
  <c r="CP28" i="1"/>
  <c r="KN28" i="1" s="1"/>
  <c r="BD28" i="1"/>
  <c r="KM28" i="1" s="1"/>
  <c r="CS139" i="1"/>
  <c r="BG139" i="1"/>
  <c r="CK6" i="1"/>
  <c r="AY6" i="1"/>
  <c r="CI8" i="1"/>
  <c r="AW8" i="1"/>
  <c r="CL13" i="1"/>
  <c r="AZ13" i="1"/>
  <c r="CR13" i="1"/>
  <c r="BF13" i="1"/>
  <c r="CP27" i="1"/>
  <c r="KN27" i="1" s="1"/>
  <c r="BD27" i="1"/>
  <c r="KM27" i="1" s="1"/>
  <c r="CZ28" i="1"/>
  <c r="BN28" i="1"/>
  <c r="CV28" i="1"/>
  <c r="BJ28" i="1"/>
  <c r="CU44" i="1"/>
  <c r="BI44" i="1"/>
  <c r="DB51" i="1"/>
  <c r="BP51" i="1"/>
  <c r="CO64" i="1"/>
  <c r="BC64" i="1"/>
  <c r="CH76" i="1"/>
  <c r="AV76" i="1"/>
  <c r="DB76" i="1"/>
  <c r="BP76" i="1"/>
  <c r="CM88" i="1"/>
  <c r="BA88" i="1"/>
  <c r="CW91" i="1"/>
  <c r="BK91" i="1"/>
  <c r="CK91" i="1"/>
  <c r="AY91" i="1"/>
  <c r="CP91" i="1"/>
  <c r="KN91" i="1" s="1"/>
  <c r="BD91" i="1"/>
  <c r="KM91" i="1" s="1"/>
  <c r="CN95" i="1"/>
  <c r="BB95" i="1"/>
  <c r="CK95" i="1"/>
  <c r="AY95" i="1"/>
  <c r="CZ95" i="1"/>
  <c r="BN95" i="1"/>
  <c r="DC99" i="1"/>
  <c r="BQ99" i="1"/>
  <c r="CG99" i="1"/>
  <c r="AU99" i="1"/>
  <c r="CY99" i="1"/>
  <c r="BM99" i="1"/>
  <c r="CU103" i="1"/>
  <c r="BI103" i="1"/>
  <c r="CY111" i="1"/>
  <c r="BM111" i="1"/>
  <c r="DB111" i="1"/>
  <c r="BP111" i="1"/>
  <c r="CG118" i="1"/>
  <c r="AU118" i="1"/>
  <c r="FK118" i="1"/>
  <c r="CG132" i="1"/>
  <c r="AU132" i="1"/>
  <c r="CK139" i="1"/>
  <c r="AY139" i="1"/>
  <c r="KW139" i="1"/>
  <c r="CS146" i="1"/>
  <c r="BG146" i="1"/>
  <c r="DG163" i="1"/>
  <c r="BU163" i="1"/>
  <c r="DB173" i="1"/>
  <c r="BP173" i="1"/>
  <c r="CU185" i="1"/>
  <c r="BI185" i="1"/>
  <c r="DG185" i="1"/>
  <c r="BU185" i="1"/>
  <c r="CO188" i="1"/>
  <c r="BC188" i="1"/>
  <c r="CU69" i="1"/>
  <c r="BI69" i="1"/>
  <c r="DA10" i="1"/>
  <c r="BO10" i="1"/>
  <c r="CQ10" i="1"/>
  <c r="BE10" i="1"/>
  <c r="CJ10" i="1"/>
  <c r="AX10" i="1"/>
  <c r="KX10" i="1"/>
  <c r="CR12" i="1"/>
  <c r="BF12" i="1"/>
  <c r="CO12" i="1"/>
  <c r="BC12" i="1"/>
  <c r="DD33" i="1"/>
  <c r="BR33" i="1"/>
  <c r="CF33" i="1"/>
  <c r="AT33" i="1"/>
  <c r="CW33" i="1"/>
  <c r="BK33" i="1"/>
  <c r="CH55" i="1"/>
  <c r="AV55" i="1"/>
  <c r="CM55" i="1"/>
  <c r="BA55" i="1"/>
  <c r="CY55" i="1"/>
  <c r="BM55" i="1"/>
  <c r="KY55" i="1"/>
  <c r="CN69" i="1"/>
  <c r="BB69" i="1"/>
  <c r="DE69" i="1"/>
  <c r="BS69" i="1"/>
  <c r="CX69" i="1"/>
  <c r="BL69" i="1"/>
  <c r="DB92" i="1"/>
  <c r="BP92" i="1"/>
  <c r="CF92" i="1"/>
  <c r="AT92" i="1"/>
  <c r="CS92" i="1"/>
  <c r="BG92" i="1"/>
  <c r="CV92" i="1"/>
  <c r="BJ92" i="1"/>
  <c r="CP92" i="1"/>
  <c r="KN92" i="1" s="1"/>
  <c r="BD92" i="1"/>
  <c r="KM92" i="1" s="1"/>
  <c r="FM92" i="1"/>
  <c r="CJ122" i="1"/>
  <c r="AX122" i="1"/>
  <c r="CF122" i="1"/>
  <c r="AT122" i="1"/>
  <c r="CV122" i="1"/>
  <c r="BJ122" i="1"/>
  <c r="CT143" i="1"/>
  <c r="BH143" i="1"/>
  <c r="CU143" i="1"/>
  <c r="BI143" i="1"/>
  <c r="DB170" i="1"/>
  <c r="BP170" i="1"/>
  <c r="CL170" i="1"/>
  <c r="AZ170" i="1"/>
  <c r="CX170" i="1"/>
  <c r="BL170" i="1"/>
  <c r="DA170" i="1"/>
  <c r="BO170" i="1"/>
  <c r="CJ180" i="1"/>
  <c r="AX180" i="1"/>
  <c r="CY180" i="1"/>
  <c r="BM180" i="1"/>
  <c r="CO180" i="1"/>
  <c r="BC180" i="1"/>
  <c r="DC180" i="1"/>
  <c r="BQ180" i="1"/>
  <c r="CW45" i="1"/>
  <c r="BK45" i="1"/>
  <c r="DB45" i="1"/>
  <c r="BP45" i="1"/>
  <c r="CM45" i="1"/>
  <c r="BA45" i="1"/>
  <c r="CX100" i="1"/>
  <c r="BL100" i="1"/>
  <c r="CV100" i="1"/>
  <c r="BJ100" i="1"/>
  <c r="CU154" i="1"/>
  <c r="BI154" i="1"/>
  <c r="CF154" i="1"/>
  <c r="AT154" i="1"/>
  <c r="CK154" i="1"/>
  <c r="AY154" i="1"/>
  <c r="DC154" i="1"/>
  <c r="BQ154" i="1"/>
  <c r="CR186" i="1"/>
  <c r="BF186" i="1"/>
  <c r="DD186" i="1"/>
  <c r="BR186" i="1"/>
  <c r="CN49" i="1"/>
  <c r="BB49" i="1"/>
  <c r="DC11" i="1"/>
  <c r="BQ11" i="1"/>
  <c r="CP11" i="1"/>
  <c r="KN11" i="1" s="1"/>
  <c r="BD11" i="1"/>
  <c r="KM11" i="1" s="1"/>
  <c r="CY11" i="1"/>
  <c r="BM11" i="1"/>
  <c r="CR11" i="1"/>
  <c r="BF11" i="1"/>
  <c r="CT17" i="1"/>
  <c r="BH17" i="1"/>
  <c r="CW17" i="1"/>
  <c r="BK17" i="1"/>
  <c r="CN17" i="1"/>
  <c r="BB17" i="1"/>
  <c r="DE41" i="1"/>
  <c r="BS41" i="1"/>
  <c r="CG41" i="1"/>
  <c r="AU41" i="1"/>
  <c r="DA41" i="1"/>
  <c r="BO41" i="1"/>
  <c r="CO49" i="1"/>
  <c r="BC49" i="1"/>
  <c r="CT49" i="1"/>
  <c r="BH49" i="1"/>
  <c r="DG49" i="1"/>
  <c r="BU49" i="1"/>
  <c r="CI49" i="1"/>
  <c r="AW49" i="1"/>
  <c r="CY84" i="1"/>
  <c r="BM84" i="1"/>
  <c r="CQ84" i="1"/>
  <c r="BE84" i="1"/>
  <c r="CO84" i="1"/>
  <c r="BC84" i="1"/>
  <c r="CM84" i="1"/>
  <c r="BA84" i="1"/>
  <c r="DB115" i="1"/>
  <c r="BP115" i="1"/>
  <c r="KX115" i="1"/>
  <c r="CY115" i="1"/>
  <c r="BM115" i="1"/>
  <c r="DA115" i="1"/>
  <c r="BO115" i="1"/>
  <c r="CH160" i="1"/>
  <c r="AV160" i="1"/>
  <c r="CN160" i="1"/>
  <c r="BB160" i="1"/>
  <c r="DA160" i="1"/>
  <c r="BO160" i="1"/>
  <c r="KX160" i="1"/>
  <c r="CV192" i="1"/>
  <c r="BJ192" i="1"/>
  <c r="DB192" i="1"/>
  <c r="BP192" i="1"/>
  <c r="DF192" i="1"/>
  <c r="BT192" i="1"/>
  <c r="CP189" i="1"/>
  <c r="KN189" i="1" s="1"/>
  <c r="BD189" i="1"/>
  <c r="KM189" i="1" s="1"/>
  <c r="CV37" i="1"/>
  <c r="BJ37" i="1"/>
  <c r="CK37" i="1"/>
  <c r="AY37" i="1"/>
  <c r="CJ52" i="1"/>
  <c r="AX52" i="1"/>
  <c r="CX52" i="1"/>
  <c r="BL52" i="1"/>
  <c r="CG52" i="1"/>
  <c r="AU52" i="1"/>
  <c r="CH119" i="1"/>
  <c r="AV119" i="1"/>
  <c r="CJ119" i="1"/>
  <c r="AX119" i="1"/>
  <c r="CU119" i="1"/>
  <c r="BI119" i="1"/>
  <c r="CY119" i="1"/>
  <c r="BM119" i="1"/>
  <c r="CN119" i="1"/>
  <c r="BB119" i="1"/>
  <c r="CS157" i="1"/>
  <c r="BG157" i="1"/>
  <c r="DC157" i="1"/>
  <c r="BQ157" i="1"/>
  <c r="CL157" i="1"/>
  <c r="AZ157" i="1"/>
  <c r="DD183" i="1"/>
  <c r="BR183" i="1"/>
  <c r="CK183" i="1"/>
  <c r="AY183" i="1"/>
  <c r="CR183" i="1"/>
  <c r="BF183" i="1"/>
  <c r="DC183" i="1"/>
  <c r="BQ183" i="1"/>
  <c r="CK62" i="1"/>
  <c r="AY62" i="1"/>
  <c r="KY49" i="1"/>
  <c r="DC26" i="1"/>
  <c r="BQ26" i="1"/>
  <c r="CK26" i="1"/>
  <c r="AY26" i="1"/>
  <c r="CT26" i="1"/>
  <c r="BH26" i="1"/>
  <c r="DB58" i="1"/>
  <c r="BP58" i="1"/>
  <c r="DC58" i="1"/>
  <c r="BQ58" i="1"/>
  <c r="CM58" i="1"/>
  <c r="BA58" i="1"/>
  <c r="CG58" i="1"/>
  <c r="AU58" i="1"/>
  <c r="DB96" i="1"/>
  <c r="BP96" i="1"/>
  <c r="DD96" i="1"/>
  <c r="BR96" i="1"/>
  <c r="CK96" i="1"/>
  <c r="AY96" i="1"/>
  <c r="DG96" i="1"/>
  <c r="BU96" i="1"/>
  <c r="CI96" i="1"/>
  <c r="AW96" i="1"/>
  <c r="CX136" i="1"/>
  <c r="BL136" i="1"/>
  <c r="CU136" i="1"/>
  <c r="BI136" i="1"/>
  <c r="CM136" i="1"/>
  <c r="BA136" i="1"/>
  <c r="CX167" i="1"/>
  <c r="BL167" i="1"/>
  <c r="CK167" i="1"/>
  <c r="AY167" i="1"/>
  <c r="CF39" i="1"/>
  <c r="AT39" i="1"/>
  <c r="CH39" i="1"/>
  <c r="AV39" i="1"/>
  <c r="CN39" i="1"/>
  <c r="BB39" i="1"/>
  <c r="CO39" i="1"/>
  <c r="BC39" i="1"/>
  <c r="KS62" i="1"/>
  <c r="CJ62" i="1"/>
  <c r="AX62" i="1"/>
  <c r="CY62" i="1"/>
  <c r="BM62" i="1"/>
  <c r="CI126" i="1"/>
  <c r="AW126" i="1"/>
  <c r="DB126" i="1"/>
  <c r="BP126" i="1"/>
  <c r="DG126" i="1"/>
  <c r="BU126" i="1"/>
  <c r="CJ129" i="1"/>
  <c r="AX129" i="1"/>
  <c r="CN129" i="1"/>
  <c r="BB129" i="1"/>
  <c r="CM129" i="1"/>
  <c r="BA129" i="1"/>
  <c r="CX177" i="1"/>
  <c r="BL177" i="1"/>
  <c r="CI177" i="1"/>
  <c r="AW177" i="1"/>
  <c r="CJ47" i="1"/>
  <c r="AX47" i="1"/>
  <c r="CT189" i="1"/>
  <c r="BH189" i="1"/>
  <c r="CX47" i="1"/>
  <c r="BL47" i="1"/>
  <c r="CK47" i="1"/>
  <c r="AY47" i="1"/>
  <c r="DB47" i="1"/>
  <c r="BP47" i="1"/>
  <c r="CM47" i="1"/>
  <c r="BA47" i="1"/>
  <c r="CU47" i="1"/>
  <c r="BI47" i="1"/>
  <c r="DG80" i="1"/>
  <c r="BU80" i="1"/>
  <c r="CV80" i="1"/>
  <c r="BJ80" i="1"/>
  <c r="CI80" i="1"/>
  <c r="AW80" i="1"/>
  <c r="DE107" i="1"/>
  <c r="BS107" i="1"/>
  <c r="CX107" i="1"/>
  <c r="BL107" i="1"/>
  <c r="CJ107" i="1"/>
  <c r="AX107" i="1"/>
  <c r="CP107" i="1"/>
  <c r="KN107" i="1" s="1"/>
  <c r="BD107" i="1"/>
  <c r="KM107" i="1" s="1"/>
  <c r="CI107" i="1"/>
  <c r="AW107" i="1"/>
  <c r="CY150" i="1"/>
  <c r="BM150" i="1"/>
  <c r="CN150" i="1"/>
  <c r="BB150" i="1"/>
  <c r="CV195" i="1"/>
  <c r="BJ195" i="1"/>
  <c r="CO195" i="1"/>
  <c r="BC195" i="1"/>
  <c r="DB195" i="1"/>
  <c r="BP195" i="1"/>
  <c r="DF195" i="1"/>
  <c r="BT195" i="1"/>
  <c r="CT24" i="1"/>
  <c r="BH24" i="1"/>
  <c r="CL24" i="1"/>
  <c r="AZ24" i="1"/>
  <c r="CH42" i="1"/>
  <c r="AV42" i="1"/>
  <c r="CV42" i="1"/>
  <c r="BJ42" i="1"/>
  <c r="CO73" i="1"/>
  <c r="BC73" i="1"/>
  <c r="DE73" i="1"/>
  <c r="BS73" i="1"/>
  <c r="CN73" i="1"/>
  <c r="BB73" i="1"/>
  <c r="DE147" i="1"/>
  <c r="BS147" i="1"/>
  <c r="CH147" i="1"/>
  <c r="AV147" i="1"/>
  <c r="CF147" i="1"/>
  <c r="AT147" i="1"/>
  <c r="CQ147" i="1"/>
  <c r="BE147" i="1"/>
  <c r="CO164" i="1"/>
  <c r="BC164" i="1"/>
  <c r="DA164" i="1"/>
  <c r="BO164" i="1"/>
  <c r="CH164" i="1"/>
  <c r="AV164" i="1"/>
  <c r="CI164" i="1"/>
  <c r="AW164" i="1"/>
  <c r="CN189" i="1"/>
  <c r="BB189" i="1"/>
  <c r="DE189" i="1"/>
  <c r="BS189" i="1"/>
  <c r="CM189" i="1"/>
  <c r="BA189" i="1"/>
  <c r="CU66" i="1"/>
  <c r="BI66" i="1"/>
  <c r="CW66" i="1"/>
  <c r="BK66" i="1"/>
  <c r="DC66" i="1"/>
  <c r="BQ66" i="1"/>
  <c r="CY66" i="1"/>
  <c r="BM66" i="1"/>
  <c r="DF77" i="1"/>
  <c r="BT77" i="1"/>
  <c r="CM77" i="1"/>
  <c r="BA77" i="1"/>
  <c r="CO104" i="1"/>
  <c r="BC104" i="1"/>
  <c r="CY104" i="1"/>
  <c r="BM104" i="1"/>
  <c r="CL104" i="1"/>
  <c r="AZ104" i="1"/>
  <c r="CL116" i="1"/>
  <c r="AZ116" i="1"/>
  <c r="CW140" i="1"/>
  <c r="BK140" i="1"/>
  <c r="CH140" i="1"/>
  <c r="AV140" i="1"/>
  <c r="CN174" i="1"/>
  <c r="BB174" i="1"/>
  <c r="CL174" i="1"/>
  <c r="AZ174" i="1"/>
  <c r="CT174" i="1"/>
  <c r="BH174" i="1"/>
  <c r="CG59" i="1"/>
  <c r="AU59" i="1"/>
  <c r="CV25" i="1"/>
  <c r="BJ25" i="1"/>
  <c r="CY25" i="1"/>
  <c r="BM25" i="1"/>
  <c r="CT34" i="1"/>
  <c r="BH34" i="1"/>
  <c r="CZ34" i="1"/>
  <c r="BN34" i="1"/>
  <c r="CV59" i="1"/>
  <c r="BJ59" i="1"/>
  <c r="CT59" i="1"/>
  <c r="BH59" i="1"/>
  <c r="CL59" i="1"/>
  <c r="AZ59" i="1"/>
  <c r="DA89" i="1"/>
  <c r="BO89" i="1"/>
  <c r="DG89" i="1"/>
  <c r="BU89" i="1"/>
  <c r="CU89" i="1"/>
  <c r="BI89" i="1"/>
  <c r="DB112" i="1"/>
  <c r="BP112" i="1"/>
  <c r="CU151" i="1"/>
  <c r="BI151" i="1"/>
  <c r="CO151" i="1"/>
  <c r="BC151" i="1"/>
  <c r="CF85" i="1"/>
  <c r="AT85" i="1"/>
  <c r="CT85" i="1"/>
  <c r="BH85" i="1"/>
  <c r="CL85" i="1"/>
  <c r="AZ85" i="1"/>
  <c r="DA123" i="1"/>
  <c r="BO123" i="1"/>
  <c r="CY144" i="1"/>
  <c r="BM144" i="1"/>
  <c r="CT144" i="1"/>
  <c r="BH144" i="1"/>
  <c r="CP144" i="1"/>
  <c r="KN144" i="1" s="1"/>
  <c r="BD144" i="1"/>
  <c r="KM144" i="1" s="1"/>
  <c r="CU29" i="1"/>
  <c r="BI29" i="1"/>
  <c r="CN29" i="1"/>
  <c r="BB29" i="1"/>
  <c r="CT50" i="1"/>
  <c r="BH50" i="1"/>
  <c r="CL70" i="1"/>
  <c r="AZ70" i="1"/>
  <c r="CK108" i="1"/>
  <c r="AY108" i="1"/>
  <c r="CV133" i="1"/>
  <c r="BJ133" i="1"/>
  <c r="CL133" i="1"/>
  <c r="AZ133" i="1"/>
  <c r="CR137" i="1"/>
  <c r="BF137" i="1"/>
  <c r="CO137" i="1"/>
  <c r="BC137" i="1"/>
  <c r="DA137" i="1"/>
  <c r="BO137" i="1"/>
  <c r="CW15" i="1"/>
  <c r="BK15" i="1"/>
  <c r="CP56" i="1"/>
  <c r="KN56" i="1" s="1"/>
  <c r="BD56" i="1"/>
  <c r="KM56" i="1" s="1"/>
  <c r="CK68" i="1"/>
  <c r="AY68" i="1"/>
  <c r="CW43" i="1"/>
  <c r="BK43" i="1"/>
  <c r="CJ23" i="1"/>
  <c r="AX23" i="1"/>
  <c r="CM9" i="1"/>
  <c r="BA9" i="1"/>
  <c r="CT14" i="1"/>
  <c r="BH14" i="1"/>
  <c r="CN22" i="1"/>
  <c r="BB22" i="1"/>
  <c r="CX32" i="1"/>
  <c r="BL32" i="1"/>
  <c r="DA32" i="1"/>
  <c r="BO32" i="1"/>
  <c r="CU43" i="1"/>
  <c r="BI43" i="1"/>
  <c r="CF68" i="1"/>
  <c r="AT68" i="1"/>
  <c r="CZ40" i="1"/>
  <c r="BN40" i="1"/>
  <c r="CX63" i="1"/>
  <c r="BL63" i="1"/>
  <c r="CW75" i="1"/>
  <c r="BK75" i="1"/>
  <c r="DB127" i="1"/>
  <c r="BP127" i="1"/>
  <c r="DE102" i="1"/>
  <c r="BS102" i="1"/>
  <c r="DE135" i="1"/>
  <c r="BS135" i="1"/>
  <c r="CK172" i="1"/>
  <c r="AY172" i="1"/>
  <c r="CK44" i="1"/>
  <c r="AY44" i="1"/>
  <c r="DA146" i="1"/>
  <c r="BO146" i="1"/>
  <c r="CK27" i="1"/>
  <c r="AY27" i="1"/>
  <c r="DA27" i="1"/>
  <c r="BO27" i="1"/>
  <c r="CX44" i="1"/>
  <c r="BL44" i="1"/>
  <c r="DE44" i="1"/>
  <c r="BS44" i="1"/>
  <c r="DF51" i="1"/>
  <c r="BT51" i="1"/>
  <c r="CU88" i="1"/>
  <c r="BI88" i="1"/>
  <c r="CP88" i="1"/>
  <c r="KN88" i="1" s="1"/>
  <c r="BD88" i="1"/>
  <c r="KM88" i="1" s="1"/>
  <c r="CM118" i="1"/>
  <c r="BA118" i="1"/>
  <c r="CJ188" i="1"/>
  <c r="AX188" i="1"/>
  <c r="CS88" i="1"/>
  <c r="BG88" i="1"/>
  <c r="CX27" i="1"/>
  <c r="BL27" i="1"/>
  <c r="CJ99" i="1"/>
  <c r="AX99" i="1"/>
  <c r="CV139" i="1"/>
  <c r="BJ139" i="1"/>
  <c r="CH139" i="1"/>
  <c r="AV139" i="1"/>
  <c r="CY173" i="1"/>
  <c r="BM173" i="1"/>
  <c r="CW88" i="1"/>
  <c r="BK88" i="1"/>
  <c r="CP132" i="1"/>
  <c r="KN132" i="1" s="1"/>
  <c r="BD132" i="1"/>
  <c r="KM132" i="1" s="1"/>
  <c r="DE6" i="1"/>
  <c r="BS6" i="1"/>
  <c r="CF13" i="1"/>
  <c r="AT13" i="1"/>
  <c r="DC64" i="1"/>
  <c r="BQ64" i="1"/>
  <c r="CV64" i="1"/>
  <c r="BJ64" i="1"/>
  <c r="DG103" i="1"/>
  <c r="BU103" i="1"/>
  <c r="DA132" i="1"/>
  <c r="BO132" i="1"/>
  <c r="CP146" i="1"/>
  <c r="KN146" i="1" s="1"/>
  <c r="BD146" i="1"/>
  <c r="KM146" i="1" s="1"/>
  <c r="DE146" i="1"/>
  <c r="BS146" i="1"/>
  <c r="DC185" i="1"/>
  <c r="BQ185" i="1"/>
  <c r="CJ33" i="1"/>
  <c r="AX33" i="1"/>
  <c r="DD80" i="1"/>
  <c r="BR80" i="1"/>
  <c r="DG170" i="1"/>
  <c r="BU170" i="1"/>
  <c r="DF45" i="1"/>
  <c r="BT45" i="1"/>
  <c r="CK56" i="1"/>
  <c r="AY56" i="1"/>
  <c r="CQ82" i="1"/>
  <c r="BE82" i="1"/>
  <c r="DD102" i="1"/>
  <c r="BR102" i="1"/>
  <c r="CP36" i="1"/>
  <c r="KN36" i="1" s="1"/>
  <c r="BD36" i="1"/>
  <c r="KM36" i="1" s="1"/>
  <c r="CZ185" i="1"/>
  <c r="BN185" i="1"/>
  <c r="CX40" i="1"/>
  <c r="BL40" i="1"/>
  <c r="CX23" i="1"/>
  <c r="BL23" i="1"/>
  <c r="DF88" i="1"/>
  <c r="BT88" i="1"/>
  <c r="CG37" i="1"/>
  <c r="AU37" i="1"/>
  <c r="CJ154" i="1"/>
  <c r="AX154" i="1"/>
  <c r="KZ104" i="1"/>
  <c r="CF196" i="1"/>
  <c r="AT196" i="1"/>
  <c r="KZ52" i="1"/>
  <c r="CH161" i="1"/>
  <c r="AV161" i="1"/>
  <c r="KZ172" i="1"/>
  <c r="CX179" i="1"/>
  <c r="BL179" i="1"/>
  <c r="CS14" i="1"/>
  <c r="BG14" i="1"/>
  <c r="CN36" i="1"/>
  <c r="BB36" i="1"/>
  <c r="DF15" i="1"/>
  <c r="BT15" i="1"/>
  <c r="CN130" i="1"/>
  <c r="BB130" i="1"/>
  <c r="KZ148" i="1"/>
  <c r="DD40" i="1"/>
  <c r="BR40" i="1"/>
  <c r="DE38" i="1"/>
  <c r="BS38" i="1"/>
  <c r="CQ103" i="1"/>
  <c r="BE103" i="1"/>
  <c r="CX56" i="1"/>
  <c r="BL56" i="1"/>
  <c r="DD81" i="1"/>
  <c r="BR81" i="1"/>
  <c r="CP127" i="1"/>
  <c r="KN127" i="1" s="1"/>
  <c r="BD127" i="1"/>
  <c r="KM127" i="1" s="1"/>
  <c r="CR90" i="1"/>
  <c r="BF90" i="1"/>
  <c r="CV60" i="1"/>
  <c r="BJ60" i="1"/>
  <c r="KZ152" i="1"/>
  <c r="CM23" i="1"/>
  <c r="BA23" i="1"/>
  <c r="KZ23" i="1"/>
  <c r="CM36" i="1"/>
  <c r="BA36" i="1"/>
  <c r="KZ167" i="1"/>
  <c r="KZ118" i="1"/>
  <c r="KZ11" i="1"/>
  <c r="CJ136" i="1"/>
  <c r="AX136" i="1"/>
  <c r="KZ187" i="1"/>
  <c r="KZ76" i="1"/>
  <c r="KZ111" i="1"/>
  <c r="KZ181" i="1"/>
  <c r="CP135" i="1"/>
  <c r="KN135" i="1" s="1"/>
  <c r="BD135" i="1"/>
  <c r="KM135" i="1" s="1"/>
  <c r="KZ84" i="1"/>
  <c r="CJ13" i="1"/>
  <c r="AX13" i="1"/>
  <c r="CH72" i="1"/>
  <c r="AV72" i="1"/>
  <c r="DA79" i="1"/>
  <c r="BO79" i="1"/>
  <c r="CT79" i="1"/>
  <c r="BH79" i="1"/>
  <c r="DE83" i="1"/>
  <c r="BS83" i="1"/>
  <c r="CR83" i="1"/>
  <c r="BF83" i="1"/>
  <c r="CM87" i="1"/>
  <c r="BA87" i="1"/>
  <c r="CT87" i="1"/>
  <c r="BH87" i="1"/>
  <c r="DF87" i="1"/>
  <c r="BT87" i="1"/>
  <c r="CK98" i="1"/>
  <c r="AY98" i="1"/>
  <c r="GB44" i="1"/>
  <c r="CG158" i="1"/>
  <c r="AU158" i="1"/>
  <c r="CU109" i="1"/>
  <c r="BI109" i="1"/>
  <c r="FE133" i="1"/>
  <c r="CI137" i="1"/>
  <c r="AW137" i="1"/>
  <c r="CS140" i="1"/>
  <c r="BG140" i="1"/>
  <c r="DA144" i="1"/>
  <c r="BO144" i="1"/>
  <c r="CG151" i="1"/>
  <c r="AU151" i="1"/>
  <c r="DC174" i="1"/>
  <c r="BQ174" i="1"/>
  <c r="FK130" i="1"/>
  <c r="CW135" i="1"/>
  <c r="BK135" i="1"/>
  <c r="CG135" i="1"/>
  <c r="AU135" i="1"/>
  <c r="CL138" i="1"/>
  <c r="AZ138" i="1"/>
  <c r="DA138" i="1"/>
  <c r="BO138" i="1"/>
  <c r="CR169" i="1"/>
  <c r="BF169" i="1"/>
  <c r="CO169" i="1"/>
  <c r="BC169" i="1"/>
  <c r="DB172" i="1"/>
  <c r="BP172" i="1"/>
  <c r="CN172" i="1"/>
  <c r="BB172" i="1"/>
  <c r="CJ172" i="1"/>
  <c r="AX172" i="1"/>
  <c r="CZ179" i="1"/>
  <c r="BN179" i="1"/>
  <c r="DG179" i="1"/>
  <c r="BU179" i="1"/>
  <c r="CZ57" i="1"/>
  <c r="BN57" i="1"/>
  <c r="DE57" i="1"/>
  <c r="BS57" i="1"/>
  <c r="CX110" i="1"/>
  <c r="BL110" i="1"/>
  <c r="CQ110" i="1"/>
  <c r="BE110" i="1"/>
  <c r="CK110" i="1"/>
  <c r="AY110" i="1"/>
  <c r="CI110" i="1"/>
  <c r="AW110" i="1"/>
  <c r="CG110" i="1"/>
  <c r="AU110" i="1"/>
  <c r="CP110" i="1"/>
  <c r="KN110" i="1" s="1"/>
  <c r="BD110" i="1"/>
  <c r="KM110" i="1" s="1"/>
  <c r="CF121" i="1"/>
  <c r="AT121" i="1"/>
  <c r="DA121" i="1"/>
  <c r="BO121" i="1"/>
  <c r="CQ121" i="1"/>
  <c r="BE121" i="1"/>
  <c r="DF18" i="1"/>
  <c r="BT18" i="1"/>
  <c r="CU54" i="1"/>
  <c r="BI54" i="1"/>
  <c r="CM54" i="1"/>
  <c r="BA54" i="1"/>
  <c r="CX61" i="1"/>
  <c r="BL61" i="1"/>
  <c r="CN83" i="1"/>
  <c r="BB83" i="1"/>
  <c r="DD87" i="1"/>
  <c r="BR87" i="1"/>
  <c r="CF87" i="1"/>
  <c r="AT87" i="1"/>
  <c r="CY106" i="1"/>
  <c r="BM106" i="1"/>
  <c r="DF106" i="1"/>
  <c r="BT106" i="1"/>
  <c r="CL106" i="1"/>
  <c r="AZ106" i="1"/>
  <c r="CY114" i="1"/>
  <c r="BM114" i="1"/>
  <c r="CI114" i="1"/>
  <c r="AW114" i="1"/>
  <c r="DF114" i="1"/>
  <c r="BT114" i="1"/>
  <c r="CQ114" i="1"/>
  <c r="BE114" i="1"/>
  <c r="CZ114" i="1"/>
  <c r="BN114" i="1"/>
  <c r="CO125" i="1"/>
  <c r="BC125" i="1"/>
  <c r="DE125" i="1"/>
  <c r="BS125" i="1"/>
  <c r="CP128" i="1"/>
  <c r="KN128" i="1" s="1"/>
  <c r="BD128" i="1"/>
  <c r="KM128" i="1" s="1"/>
  <c r="CS128" i="1"/>
  <c r="BG128" i="1"/>
  <c r="CY128" i="1"/>
  <c r="BM128" i="1"/>
  <c r="CO128" i="1"/>
  <c r="BC128" i="1"/>
  <c r="CG188" i="1"/>
  <c r="AU188" i="1"/>
  <c r="CG167" i="1"/>
  <c r="AU167" i="1"/>
  <c r="FH146" i="1"/>
  <c r="KY178" i="1"/>
  <c r="CF34" i="1"/>
  <c r="AT34" i="1"/>
  <c r="FK8" i="1"/>
  <c r="FG51" i="1"/>
  <c r="FI192" i="1"/>
  <c r="KX85" i="1"/>
  <c r="CT9" i="1"/>
  <c r="BH9" i="1"/>
  <c r="CO22" i="1"/>
  <c r="BC22" i="1"/>
  <c r="CF38" i="1"/>
  <c r="AT38" i="1"/>
  <c r="DF38" i="1"/>
  <c r="BT38" i="1"/>
  <c r="CT75" i="1"/>
  <c r="BH75" i="1"/>
  <c r="DC90" i="1"/>
  <c r="BQ90" i="1"/>
  <c r="DC123" i="1"/>
  <c r="BQ123" i="1"/>
  <c r="CJ123" i="1"/>
  <c r="AX123" i="1"/>
  <c r="CN101" i="1"/>
  <c r="BB101" i="1"/>
  <c r="CS109" i="1"/>
  <c r="BG109" i="1"/>
  <c r="CH53" i="1"/>
  <c r="AV53" i="1"/>
  <c r="CJ15" i="1"/>
  <c r="AX15" i="1"/>
  <c r="CN127" i="1"/>
  <c r="BB127" i="1"/>
  <c r="CJ31" i="1"/>
  <c r="AX31" i="1"/>
  <c r="DB130" i="1"/>
  <c r="BP130" i="1"/>
  <c r="CR15" i="1"/>
  <c r="BF15" i="1"/>
  <c r="CQ20" i="1"/>
  <c r="BE20" i="1"/>
  <c r="CO53" i="1"/>
  <c r="BC53" i="1"/>
  <c r="CN53" i="1"/>
  <c r="BB53" i="1"/>
  <c r="CN56" i="1"/>
  <c r="BB56" i="1"/>
  <c r="DD74" i="1"/>
  <c r="BR74" i="1"/>
  <c r="CS74" i="1"/>
  <c r="BG74" i="1"/>
  <c r="CL74" i="1"/>
  <c r="AZ74" i="1"/>
  <c r="CO81" i="1"/>
  <c r="BC81" i="1"/>
  <c r="CK81" i="1"/>
  <c r="AY81" i="1"/>
  <c r="CX93" i="1"/>
  <c r="BL93" i="1"/>
  <c r="CP93" i="1"/>
  <c r="KN93" i="1" s="1"/>
  <c r="BD93" i="1"/>
  <c r="KM93" i="1" s="1"/>
  <c r="CJ93" i="1"/>
  <c r="AX93" i="1"/>
  <c r="CT93" i="1"/>
  <c r="BH93" i="1"/>
  <c r="CI97" i="1"/>
  <c r="AW97" i="1"/>
  <c r="CY97" i="1"/>
  <c r="BM97" i="1"/>
  <c r="CO97" i="1"/>
  <c r="BC97" i="1"/>
  <c r="CK97" i="1"/>
  <c r="AY97" i="1"/>
  <c r="CZ101" i="1"/>
  <c r="BN101" i="1"/>
  <c r="CK101" i="1"/>
  <c r="AY101" i="1"/>
  <c r="DB101" i="1"/>
  <c r="BP101" i="1"/>
  <c r="CG101" i="1"/>
  <c r="AU101" i="1"/>
  <c r="DC109" i="1"/>
  <c r="BQ109" i="1"/>
  <c r="CN109" i="1"/>
  <c r="BB109" i="1"/>
  <c r="CR127" i="1"/>
  <c r="BF127" i="1"/>
  <c r="CK130" i="1"/>
  <c r="AY130" i="1"/>
  <c r="CF141" i="1"/>
  <c r="AT141" i="1"/>
  <c r="DD145" i="1"/>
  <c r="BR145" i="1"/>
  <c r="CQ60" i="1"/>
  <c r="BE60" i="1"/>
  <c r="DG60" i="1"/>
  <c r="BU60" i="1"/>
  <c r="CI60" i="1"/>
  <c r="AW60" i="1"/>
  <c r="CP60" i="1"/>
  <c r="KN60" i="1" s="1"/>
  <c r="BD60" i="1"/>
  <c r="KM60" i="1" s="1"/>
  <c r="CX94" i="1"/>
  <c r="BL94" i="1"/>
  <c r="CW94" i="1"/>
  <c r="BK94" i="1"/>
  <c r="CS94" i="1"/>
  <c r="BG94" i="1"/>
  <c r="CZ94" i="1"/>
  <c r="BN94" i="1"/>
  <c r="CL141" i="1"/>
  <c r="AZ141" i="1"/>
  <c r="CV141" i="1"/>
  <c r="BJ141" i="1"/>
  <c r="CU141" i="1"/>
  <c r="BI141" i="1"/>
  <c r="DA141" i="1"/>
  <c r="BO141" i="1"/>
  <c r="CF155" i="1"/>
  <c r="AT155" i="1"/>
  <c r="DB155" i="1"/>
  <c r="BP155" i="1"/>
  <c r="CY155" i="1"/>
  <c r="BM155" i="1"/>
  <c r="KX155" i="1"/>
  <c r="CP21" i="1"/>
  <c r="KN21" i="1" s="1"/>
  <c r="BD21" i="1"/>
  <c r="KM21" i="1" s="1"/>
  <c r="CX16" i="1"/>
  <c r="BL16" i="1"/>
  <c r="KY134" i="1"/>
  <c r="CR117" i="1"/>
  <c r="BF117" i="1"/>
  <c r="CP168" i="1"/>
  <c r="KN168" i="1" s="1"/>
  <c r="BD168" i="1"/>
  <c r="KM168" i="1" s="1"/>
  <c r="DF19" i="1"/>
  <c r="BT19" i="1"/>
  <c r="CY46" i="1"/>
  <c r="BM46" i="1"/>
  <c r="CH46" i="1"/>
  <c r="AV46" i="1"/>
  <c r="CI86" i="1"/>
  <c r="AW86" i="1"/>
  <c r="DC86" i="1"/>
  <c r="BQ86" i="1"/>
  <c r="CV86" i="1"/>
  <c r="BJ86" i="1"/>
  <c r="CG86" i="1"/>
  <c r="AU86" i="1"/>
  <c r="CP86" i="1"/>
  <c r="KN86" i="1" s="1"/>
  <c r="BD86" i="1"/>
  <c r="KM86" i="1" s="1"/>
  <c r="DE124" i="1"/>
  <c r="BS124" i="1"/>
  <c r="CK124" i="1"/>
  <c r="AY124" i="1"/>
  <c r="CR124" i="1"/>
  <c r="BF124" i="1"/>
  <c r="CW162" i="1"/>
  <c r="BK162" i="1"/>
  <c r="CK162" i="1"/>
  <c r="AY162" i="1"/>
  <c r="CO152" i="1"/>
  <c r="BC152" i="1"/>
  <c r="CR158" i="1"/>
  <c r="BF158" i="1"/>
  <c r="CZ158" i="1"/>
  <c r="BN158" i="1"/>
  <c r="CI158" i="1"/>
  <c r="AW158" i="1"/>
  <c r="CW158" i="1"/>
  <c r="BK158" i="1"/>
  <c r="CX161" i="1"/>
  <c r="BL161" i="1"/>
  <c r="DG161" i="1"/>
  <c r="BU161" i="1"/>
  <c r="CO168" i="1"/>
  <c r="BC168" i="1"/>
  <c r="CL168" i="1"/>
  <c r="AZ168" i="1"/>
  <c r="CN171" i="1"/>
  <c r="BB171" i="1"/>
  <c r="CZ171" i="1"/>
  <c r="BN171" i="1"/>
  <c r="CM171" i="1"/>
  <c r="BA171" i="1"/>
  <c r="CN178" i="1"/>
  <c r="BB178" i="1"/>
  <c r="DE178" i="1"/>
  <c r="BS178" i="1"/>
  <c r="CP190" i="1"/>
  <c r="KN190" i="1" s="1"/>
  <c r="BD190" i="1"/>
  <c r="KM190" i="1" s="1"/>
  <c r="CT190" i="1"/>
  <c r="BH190" i="1"/>
  <c r="CJ190" i="1"/>
  <c r="AX190" i="1"/>
  <c r="CG190" i="1"/>
  <c r="AU190" i="1"/>
  <c r="FM193" i="1"/>
  <c r="DC193" i="1"/>
  <c r="BQ193" i="1"/>
  <c r="CU193" i="1"/>
  <c r="BI193" i="1"/>
  <c r="CZ196" i="1"/>
  <c r="BN196" i="1"/>
  <c r="CN196" i="1"/>
  <c r="BB196" i="1"/>
  <c r="CQ21" i="1"/>
  <c r="BE21" i="1"/>
  <c r="CJ21" i="1"/>
  <c r="AX21" i="1"/>
  <c r="DG21" i="1"/>
  <c r="BU21" i="1"/>
  <c r="CN48" i="1"/>
  <c r="BB48" i="1"/>
  <c r="CT48" i="1"/>
  <c r="BH48" i="1"/>
  <c r="CS48" i="1"/>
  <c r="BG48" i="1"/>
  <c r="CL48" i="1"/>
  <c r="AZ48" i="1"/>
  <c r="DC67" i="1"/>
  <c r="BQ67" i="1"/>
  <c r="DE67" i="1"/>
  <c r="BS67" i="1"/>
  <c r="CT67" i="1"/>
  <c r="BH67" i="1"/>
  <c r="CP67" i="1"/>
  <c r="KN67" i="1" s="1"/>
  <c r="BD67" i="1"/>
  <c r="KM67" i="1" s="1"/>
  <c r="CU117" i="1"/>
  <c r="BI117" i="1"/>
  <c r="DB117" i="1"/>
  <c r="BP117" i="1"/>
  <c r="CM117" i="1"/>
  <c r="BA117" i="1"/>
  <c r="CT145" i="1"/>
  <c r="BH145" i="1"/>
  <c r="CQ145" i="1"/>
  <c r="BE145" i="1"/>
  <c r="CW175" i="1"/>
  <c r="BK175" i="1"/>
  <c r="DB175" i="1"/>
  <c r="BP175" i="1"/>
  <c r="CI175" i="1"/>
  <c r="AW175" i="1"/>
  <c r="CS175" i="1"/>
  <c r="BG175" i="1"/>
  <c r="CQ184" i="1"/>
  <c r="BE184" i="1"/>
  <c r="CW184" i="1"/>
  <c r="BK184" i="1"/>
  <c r="CY184" i="1"/>
  <c r="BM184" i="1"/>
  <c r="CH78" i="1"/>
  <c r="AV78" i="1"/>
  <c r="CQ120" i="1"/>
  <c r="BE120" i="1"/>
  <c r="CG120" i="1"/>
  <c r="AU120" i="1"/>
  <c r="DB120" i="1"/>
  <c r="BP120" i="1"/>
  <c r="CV120" i="1"/>
  <c r="BJ120" i="1"/>
  <c r="CX148" i="1"/>
  <c r="BL148" i="1"/>
  <c r="CR148" i="1"/>
  <c r="BF148" i="1"/>
  <c r="CO148" i="1"/>
  <c r="BC148" i="1"/>
  <c r="CY187" i="1"/>
  <c r="BM187" i="1"/>
  <c r="CF187" i="1"/>
  <c r="AT187" i="1"/>
  <c r="CH187" i="1"/>
  <c r="AV187" i="1"/>
  <c r="CQ187" i="1"/>
  <c r="BE187" i="1"/>
  <c r="DF5" i="1"/>
  <c r="BT5" i="1"/>
  <c r="DD5" i="1"/>
  <c r="BR5" i="1"/>
  <c r="CZ5" i="1"/>
  <c r="BN5" i="1"/>
  <c r="DC16" i="1"/>
  <c r="BQ16" i="1"/>
  <c r="CL16" i="1"/>
  <c r="AZ16" i="1"/>
  <c r="CF19" i="1"/>
  <c r="AT19" i="1"/>
  <c r="CM19" i="1"/>
  <c r="BA19" i="1"/>
  <c r="CI19" i="1"/>
  <c r="AW19" i="1"/>
  <c r="CM30" i="1"/>
  <c r="BA30" i="1"/>
  <c r="CN30" i="1"/>
  <c r="BB30" i="1"/>
  <c r="CY35" i="1"/>
  <c r="BM35" i="1"/>
  <c r="CX35" i="1"/>
  <c r="BL35" i="1"/>
  <c r="CG35" i="1"/>
  <c r="AU35" i="1"/>
  <c r="CQ35" i="1"/>
  <c r="BE35" i="1"/>
  <c r="DE65" i="1"/>
  <c r="BS65" i="1"/>
  <c r="DA65" i="1"/>
  <c r="BO65" i="1"/>
  <c r="DC65" i="1"/>
  <c r="BQ65" i="1"/>
  <c r="CW65" i="1"/>
  <c r="BK65" i="1"/>
  <c r="KY65" i="1"/>
  <c r="CS71" i="1"/>
  <c r="BG71" i="1"/>
  <c r="DF71" i="1"/>
  <c r="BT71" i="1"/>
  <c r="DB71" i="1"/>
  <c r="BP71" i="1"/>
  <c r="CX71" i="1"/>
  <c r="BL71" i="1"/>
  <c r="CJ105" i="1"/>
  <c r="AX105" i="1"/>
  <c r="CG105" i="1"/>
  <c r="AU105" i="1"/>
  <c r="CN105" i="1"/>
  <c r="BB105" i="1"/>
  <c r="DG113" i="1"/>
  <c r="BU113" i="1"/>
  <c r="CW113" i="1"/>
  <c r="BK113" i="1"/>
  <c r="CZ113" i="1"/>
  <c r="BN113" i="1"/>
  <c r="CJ134" i="1"/>
  <c r="AX134" i="1"/>
  <c r="CI134" i="1"/>
  <c r="AW134" i="1"/>
  <c r="CF134" i="1"/>
  <c r="AT134" i="1"/>
  <c r="CU134" i="1"/>
  <c r="BI134" i="1"/>
  <c r="KX134" i="1"/>
  <c r="DC152" i="1"/>
  <c r="BQ152" i="1"/>
  <c r="DG152" i="1"/>
  <c r="BU152" i="1"/>
  <c r="DB165" i="1"/>
  <c r="BP165" i="1"/>
  <c r="CK165" i="1"/>
  <c r="AY165" i="1"/>
  <c r="DC165" i="1"/>
  <c r="BQ165" i="1"/>
  <c r="KY165" i="1"/>
  <c r="DG165" i="1"/>
  <c r="BU165" i="1"/>
  <c r="CX181" i="1"/>
  <c r="BL181" i="1"/>
  <c r="CS181" i="1"/>
  <c r="BG181" i="1"/>
  <c r="CR181" i="1"/>
  <c r="BF181" i="1"/>
  <c r="CU159" i="1"/>
  <c r="BI159" i="1"/>
  <c r="CR159" i="1"/>
  <c r="BF159" i="1"/>
  <c r="CQ159" i="1"/>
  <c r="BE159" i="1"/>
  <c r="CK159" i="1"/>
  <c r="AY159" i="1"/>
  <c r="CV156" i="1"/>
  <c r="BJ156" i="1"/>
  <c r="CL156" i="1"/>
  <c r="AZ156" i="1"/>
  <c r="CS156" i="1"/>
  <c r="BG156" i="1"/>
  <c r="DF131" i="1"/>
  <c r="BT131" i="1"/>
  <c r="CM131" i="1"/>
  <c r="BA131" i="1"/>
  <c r="CZ131" i="1"/>
  <c r="BN131" i="1"/>
  <c r="DE131" i="1"/>
  <c r="BS131" i="1"/>
  <c r="CU131" i="1"/>
  <c r="BI131" i="1"/>
  <c r="CV153" i="1"/>
  <c r="BJ153" i="1"/>
  <c r="CL153" i="1"/>
  <c r="AZ153" i="1"/>
  <c r="CP153" i="1"/>
  <c r="KN153" i="1" s="1"/>
  <c r="BD153" i="1"/>
  <c r="KM153" i="1" s="1"/>
  <c r="CM153" i="1"/>
  <c r="BA153" i="1"/>
  <c r="DC176" i="1"/>
  <c r="BQ176" i="1"/>
  <c r="CV176" i="1"/>
  <c r="BJ176" i="1"/>
  <c r="DG176" i="1"/>
  <c r="BU176" i="1"/>
  <c r="CT191" i="1"/>
  <c r="BH191" i="1"/>
  <c r="CX191" i="1"/>
  <c r="BL191" i="1"/>
  <c r="CQ191" i="1"/>
  <c r="BE191" i="1"/>
  <c r="DC191" i="1"/>
  <c r="BQ191" i="1"/>
  <c r="CN182" i="1"/>
  <c r="BB182" i="1"/>
  <c r="CR182" i="1"/>
  <c r="BF182" i="1"/>
  <c r="CF182" i="1"/>
  <c r="AT182" i="1"/>
  <c r="CO182" i="1"/>
  <c r="BC182" i="1"/>
  <c r="KY182" i="1"/>
  <c r="CJ149" i="1"/>
  <c r="AX149" i="1"/>
  <c r="CP149" i="1"/>
  <c r="KN149" i="1" s="1"/>
  <c r="BD149" i="1"/>
  <c r="KM149" i="1" s="1"/>
  <c r="CX149" i="1"/>
  <c r="BL149" i="1"/>
  <c r="DC149" i="1"/>
  <c r="BQ149" i="1"/>
  <c r="CU149" i="1"/>
  <c r="BI149" i="1"/>
  <c r="CI194" i="1"/>
  <c r="AW194" i="1"/>
  <c r="CO194" i="1"/>
  <c r="BC194" i="1"/>
  <c r="DG194" i="1"/>
  <c r="BU194" i="1"/>
  <c r="CV142" i="1"/>
  <c r="BJ142" i="1"/>
  <c r="DF142" i="1"/>
  <c r="BT142" i="1"/>
  <c r="DG142" i="1"/>
  <c r="BU142" i="1"/>
  <c r="CQ142" i="1"/>
  <c r="BE142" i="1"/>
  <c r="CL166" i="1"/>
  <c r="AZ166" i="1"/>
  <c r="CH166" i="1"/>
  <c r="AV166" i="1"/>
  <c r="DG166" i="1"/>
  <c r="BU166" i="1"/>
  <c r="CI166" i="1"/>
  <c r="AW166" i="1"/>
  <c r="DB108" i="1"/>
  <c r="BP108" i="1"/>
  <c r="CH29" i="1"/>
  <c r="AV29" i="1"/>
  <c r="CX70" i="1"/>
  <c r="BL70" i="1"/>
  <c r="CI108" i="1"/>
  <c r="AW108" i="1"/>
  <c r="DD112" i="1"/>
  <c r="BR112" i="1"/>
  <c r="CH116" i="1"/>
  <c r="AV116" i="1"/>
  <c r="CI74" i="1"/>
  <c r="AW74" i="1"/>
  <c r="CU123" i="1"/>
  <c r="BI123" i="1"/>
  <c r="FL68" i="1"/>
  <c r="CR75" i="1"/>
  <c r="BF75" i="1"/>
  <c r="FJ155" i="1"/>
  <c r="CZ68" i="1"/>
  <c r="BN68" i="1"/>
  <c r="CO29" i="1"/>
  <c r="BC29" i="1"/>
  <c r="CP29" i="1"/>
  <c r="KN29" i="1" s="1"/>
  <c r="BD29" i="1"/>
  <c r="KM29" i="1" s="1"/>
  <c r="DB50" i="1"/>
  <c r="BP50" i="1"/>
  <c r="DG50" i="1"/>
  <c r="BU50" i="1"/>
  <c r="CN66" i="1"/>
  <c r="BB66" i="1"/>
  <c r="CQ70" i="1"/>
  <c r="BE70" i="1"/>
  <c r="CX77" i="1"/>
  <c r="BL77" i="1"/>
  <c r="CY77" i="1"/>
  <c r="BM77" i="1"/>
  <c r="CI89" i="1"/>
  <c r="AW89" i="1"/>
  <c r="DC108" i="1"/>
  <c r="BQ108" i="1"/>
  <c r="CR108" i="1"/>
  <c r="BF108" i="1"/>
  <c r="CK112" i="1"/>
  <c r="AY112" i="1"/>
  <c r="DG116" i="1"/>
  <c r="BU116" i="1"/>
  <c r="DG14" i="1"/>
  <c r="BU14" i="1"/>
  <c r="CS38" i="1"/>
  <c r="BG38" i="1"/>
  <c r="CQ63" i="1"/>
  <c r="BE63" i="1"/>
  <c r="CJ68" i="1"/>
  <c r="AX68" i="1"/>
  <c r="CH75" i="1"/>
  <c r="AV75" i="1"/>
  <c r="CG82" i="1"/>
  <c r="AU82" i="1"/>
  <c r="CS90" i="1"/>
  <c r="BG90" i="1"/>
  <c r="CG90" i="1"/>
  <c r="AU90" i="1"/>
  <c r="CQ91" i="1"/>
  <c r="BE91" i="1"/>
  <c r="DB103" i="1"/>
  <c r="BP103" i="1"/>
  <c r="CH118" i="1"/>
  <c r="AV118" i="1"/>
  <c r="CS76" i="1"/>
  <c r="BG76" i="1"/>
  <c r="DC188" i="1"/>
  <c r="BQ188" i="1"/>
  <c r="CI103" i="1"/>
  <c r="AW103" i="1"/>
  <c r="CJ118" i="1"/>
  <c r="AX118" i="1"/>
  <c r="DG13" i="1"/>
  <c r="BU13" i="1"/>
  <c r="CI132" i="1"/>
  <c r="AW132" i="1"/>
  <c r="CO6" i="1"/>
  <c r="BC6" i="1"/>
  <c r="CV6" i="1"/>
  <c r="BJ6" i="1"/>
  <c r="CL8" i="1"/>
  <c r="AZ8" i="1"/>
  <c r="CU13" i="1"/>
  <c r="BI13" i="1"/>
  <c r="CF27" i="1"/>
  <c r="AT27" i="1"/>
  <c r="CY28" i="1"/>
  <c r="BM28" i="1"/>
  <c r="CJ28" i="1"/>
  <c r="AX28" i="1"/>
  <c r="DG28" i="1"/>
  <c r="BU28" i="1"/>
  <c r="DF44" i="1"/>
  <c r="BT44" i="1"/>
  <c r="CL51" i="1"/>
  <c r="AZ51" i="1"/>
  <c r="CS64" i="1"/>
  <c r="BG64" i="1"/>
  <c r="CZ64" i="1"/>
  <c r="BN64" i="1"/>
  <c r="CW76" i="1"/>
  <c r="BK76" i="1"/>
  <c r="CL76" i="1"/>
  <c r="AZ76" i="1"/>
  <c r="CX88" i="1"/>
  <c r="BL88" i="1"/>
  <c r="CF88" i="1"/>
  <c r="AT88" i="1"/>
  <c r="CX91" i="1"/>
  <c r="BL91" i="1"/>
  <c r="CT91" i="1"/>
  <c r="BH91" i="1"/>
  <c r="DE91" i="1"/>
  <c r="BS91" i="1"/>
  <c r="CQ95" i="1"/>
  <c r="BE95" i="1"/>
  <c r="CT95" i="1"/>
  <c r="BH95" i="1"/>
  <c r="CJ95" i="1"/>
  <c r="AX95" i="1"/>
  <c r="CX99" i="1"/>
  <c r="BL99" i="1"/>
  <c r="CP99" i="1"/>
  <c r="KN99" i="1" s="1"/>
  <c r="BD99" i="1"/>
  <c r="KM99" i="1" s="1"/>
  <c r="CI99" i="1"/>
  <c r="AW99" i="1"/>
  <c r="CY103" i="1"/>
  <c r="BM103" i="1"/>
  <c r="DD103" i="1"/>
  <c r="BR103" i="1"/>
  <c r="DC111" i="1"/>
  <c r="BQ111" i="1"/>
  <c r="CG111" i="1"/>
  <c r="AU111" i="1"/>
  <c r="CL111" i="1"/>
  <c r="AZ111" i="1"/>
  <c r="DC118" i="1"/>
  <c r="BQ118" i="1"/>
  <c r="CP118" i="1"/>
  <c r="KN118" i="1" s="1"/>
  <c r="BD118" i="1"/>
  <c r="KM118" i="1" s="1"/>
  <c r="CY132" i="1"/>
  <c r="BM132" i="1"/>
  <c r="DE139" i="1"/>
  <c r="BS139" i="1"/>
  <c r="CG139" i="1"/>
  <c r="AU139" i="1"/>
  <c r="CR146" i="1"/>
  <c r="BF146" i="1"/>
  <c r="CU146" i="1"/>
  <c r="BI146" i="1"/>
  <c r="CP163" i="1"/>
  <c r="KN163" i="1" s="1"/>
  <c r="BD163" i="1"/>
  <c r="KM163" i="1" s="1"/>
  <c r="CT163" i="1"/>
  <c r="BH163" i="1"/>
  <c r="CM173" i="1"/>
  <c r="BA173" i="1"/>
  <c r="CQ173" i="1"/>
  <c r="BE173" i="1"/>
  <c r="CT185" i="1"/>
  <c r="BH185" i="1"/>
  <c r="CG185" i="1"/>
  <c r="AU185" i="1"/>
  <c r="CT188" i="1"/>
  <c r="BH188" i="1"/>
  <c r="CI45" i="1"/>
  <c r="AW45" i="1"/>
  <c r="CG10" i="1"/>
  <c r="AU10" i="1"/>
  <c r="DB10" i="1"/>
  <c r="BP10" i="1"/>
  <c r="CY12" i="1"/>
  <c r="BM12" i="1"/>
  <c r="CS12" i="1"/>
  <c r="BG12" i="1"/>
  <c r="CZ12" i="1"/>
  <c r="BN12" i="1"/>
  <c r="DB33" i="1"/>
  <c r="BP33" i="1"/>
  <c r="CM33" i="1"/>
  <c r="BA33" i="1"/>
  <c r="CG33" i="1"/>
  <c r="AU33" i="1"/>
  <c r="DB55" i="1"/>
  <c r="BP55" i="1"/>
  <c r="CL55" i="1"/>
  <c r="AZ55" i="1"/>
  <c r="CI55" i="1"/>
  <c r="AW55" i="1"/>
  <c r="CG69" i="1"/>
  <c r="AU69" i="1"/>
  <c r="CV69" i="1"/>
  <c r="BJ69" i="1"/>
  <c r="CO69" i="1"/>
  <c r="BC69" i="1"/>
  <c r="CH69" i="1"/>
  <c r="AV69" i="1"/>
  <c r="CZ92" i="1"/>
  <c r="BN92" i="1"/>
  <c r="CN92" i="1"/>
  <c r="BB92" i="1"/>
  <c r="KW92" i="1"/>
  <c r="DE122" i="1"/>
  <c r="BS122" i="1"/>
  <c r="DC122" i="1"/>
  <c r="BQ122" i="1"/>
  <c r="CY122" i="1"/>
  <c r="BM122" i="1"/>
  <c r="DG143" i="1"/>
  <c r="BU143" i="1"/>
  <c r="CH143" i="1"/>
  <c r="AV143" i="1"/>
  <c r="CM143" i="1"/>
  <c r="BA143" i="1"/>
  <c r="CS170" i="1"/>
  <c r="BG170" i="1"/>
  <c r="CU170" i="1"/>
  <c r="BI170" i="1"/>
  <c r="CQ170" i="1"/>
  <c r="BE170" i="1"/>
  <c r="CV180" i="1"/>
  <c r="BJ180" i="1"/>
  <c r="CN180" i="1"/>
  <c r="BB180" i="1"/>
  <c r="KX180" i="1"/>
  <c r="CV45" i="1"/>
  <c r="BJ45" i="1"/>
  <c r="CL45" i="1"/>
  <c r="AZ45" i="1"/>
  <c r="CX45" i="1"/>
  <c r="BL45" i="1"/>
  <c r="KS45" i="1"/>
  <c r="CH100" i="1"/>
  <c r="AV100" i="1"/>
  <c r="CS100" i="1"/>
  <c r="BG100" i="1"/>
  <c r="CQ100" i="1"/>
  <c r="BE100" i="1"/>
  <c r="DB154" i="1"/>
  <c r="BP154" i="1"/>
  <c r="CT186" i="1"/>
  <c r="BH186" i="1"/>
  <c r="CG186" i="1"/>
  <c r="AU186" i="1"/>
  <c r="CJ186" i="1"/>
  <c r="AX186" i="1"/>
  <c r="CU186" i="1"/>
  <c r="BI186" i="1"/>
  <c r="CS42" i="1"/>
  <c r="BG42" i="1"/>
  <c r="CV73" i="1"/>
  <c r="BJ73" i="1"/>
  <c r="CM11" i="1"/>
  <c r="BA11" i="1"/>
  <c r="CJ11" i="1"/>
  <c r="AX11" i="1"/>
  <c r="CO11" i="1"/>
  <c r="BC11" i="1"/>
  <c r="CI11" i="1"/>
  <c r="AW11" i="1"/>
  <c r="CL17" i="1"/>
  <c r="AZ17" i="1"/>
  <c r="DA17" i="1"/>
  <c r="BO17" i="1"/>
  <c r="CG17" i="1"/>
  <c r="AU17" i="1"/>
  <c r="CR41" i="1"/>
  <c r="BF41" i="1"/>
  <c r="CL41" i="1"/>
  <c r="AZ41" i="1"/>
  <c r="CK41" i="1"/>
  <c r="AY41" i="1"/>
  <c r="CY49" i="1"/>
  <c r="BM49" i="1"/>
  <c r="CP84" i="1"/>
  <c r="KN84" i="1" s="1"/>
  <c r="BD84" i="1"/>
  <c r="KM84" i="1" s="1"/>
  <c r="DD84" i="1"/>
  <c r="BR84" i="1"/>
  <c r="DB84" i="1"/>
  <c r="BP84" i="1"/>
  <c r="CZ84" i="1"/>
  <c r="BN84" i="1"/>
  <c r="CX84" i="1"/>
  <c r="BL84" i="1"/>
  <c r="DE115" i="1"/>
  <c r="BS115" i="1"/>
  <c r="CZ115" i="1"/>
  <c r="BN115" i="1"/>
  <c r="CO115" i="1"/>
  <c r="BC115" i="1"/>
  <c r="CG115" i="1"/>
  <c r="AU115" i="1"/>
  <c r="CK115" i="1"/>
  <c r="AY115" i="1"/>
  <c r="CJ160" i="1"/>
  <c r="AX160" i="1"/>
  <c r="CX160" i="1"/>
  <c r="BL160" i="1"/>
  <c r="DD160" i="1"/>
  <c r="BR160" i="1"/>
  <c r="DG192" i="1"/>
  <c r="BU192" i="1"/>
  <c r="CU192" i="1"/>
  <c r="BI192" i="1"/>
  <c r="CY192" i="1"/>
  <c r="BM192" i="1"/>
  <c r="CI192" i="1"/>
  <c r="AW192" i="1"/>
  <c r="DA37" i="1"/>
  <c r="BO37" i="1"/>
  <c r="CJ37" i="1"/>
  <c r="AX37" i="1"/>
  <c r="CN52" i="1"/>
  <c r="BB52" i="1"/>
  <c r="CM52" i="1"/>
  <c r="BA52" i="1"/>
  <c r="CQ52" i="1"/>
  <c r="BE52" i="1"/>
  <c r="CR52" i="1"/>
  <c r="BF52" i="1"/>
  <c r="CM119" i="1"/>
  <c r="BA119" i="1"/>
  <c r="CX119" i="1"/>
  <c r="BL119" i="1"/>
  <c r="CG119" i="1"/>
  <c r="AU119" i="1"/>
  <c r="CH157" i="1"/>
  <c r="AV157" i="1"/>
  <c r="CX157" i="1"/>
  <c r="BL157" i="1"/>
  <c r="DB157" i="1"/>
  <c r="BP157" i="1"/>
  <c r="CU157" i="1"/>
  <c r="BI157" i="1"/>
  <c r="DE183" i="1"/>
  <c r="BS183" i="1"/>
  <c r="CO183" i="1"/>
  <c r="BC183" i="1"/>
  <c r="CG183" i="1"/>
  <c r="AU183" i="1"/>
  <c r="DC12" i="1"/>
  <c r="BQ12" i="1"/>
  <c r="DB80" i="1"/>
  <c r="BP80" i="1"/>
  <c r="CU26" i="1"/>
  <c r="BI26" i="1"/>
  <c r="CZ58" i="1"/>
  <c r="BN58" i="1"/>
  <c r="CJ58" i="1"/>
  <c r="AX58" i="1"/>
  <c r="DD58" i="1"/>
  <c r="BR58" i="1"/>
  <c r="CL58" i="1"/>
  <c r="AZ58" i="1"/>
  <c r="CR58" i="1"/>
  <c r="BF58" i="1"/>
  <c r="FL58" i="1"/>
  <c r="CU96" i="1"/>
  <c r="BI96" i="1"/>
  <c r="CL96" i="1"/>
  <c r="AZ96" i="1"/>
  <c r="CT96" i="1"/>
  <c r="BH96" i="1"/>
  <c r="CL136" i="1"/>
  <c r="AZ136" i="1"/>
  <c r="CQ136" i="1"/>
  <c r="BE136" i="1"/>
  <c r="CR136" i="1"/>
  <c r="BF136" i="1"/>
  <c r="DE136" i="1"/>
  <c r="BS136" i="1"/>
  <c r="CW167" i="1"/>
  <c r="BK167" i="1"/>
  <c r="CM167" i="1"/>
  <c r="BA167" i="1"/>
  <c r="KW39" i="1"/>
  <c r="CM39" i="1"/>
  <c r="BA39" i="1"/>
  <c r="CZ39" i="1"/>
  <c r="BN39" i="1"/>
  <c r="CH62" i="1"/>
  <c r="AV62" i="1"/>
  <c r="CI62" i="1"/>
  <c r="AW62" i="1"/>
  <c r="CU62" i="1"/>
  <c r="BI62" i="1"/>
  <c r="DD126" i="1"/>
  <c r="BR126" i="1"/>
  <c r="DA126" i="1"/>
  <c r="BO126" i="1"/>
  <c r="CJ126" i="1"/>
  <c r="AX126" i="1"/>
  <c r="CR129" i="1"/>
  <c r="BF129" i="1"/>
  <c r="DF129" i="1"/>
  <c r="BT129" i="1"/>
  <c r="CY129" i="1"/>
  <c r="BM129" i="1"/>
  <c r="CH129" i="1"/>
  <c r="AV129" i="1"/>
  <c r="DC129" i="1"/>
  <c r="BQ129" i="1"/>
  <c r="CM177" i="1"/>
  <c r="BA177" i="1"/>
  <c r="CT177" i="1"/>
  <c r="BH177" i="1"/>
  <c r="CF177" i="1"/>
  <c r="AT177" i="1"/>
  <c r="CY177" i="1"/>
  <c r="BM177" i="1"/>
  <c r="CH183" i="1"/>
  <c r="AV183" i="1"/>
  <c r="DC47" i="1"/>
  <c r="BQ47" i="1"/>
  <c r="CL47" i="1"/>
  <c r="AZ47" i="1"/>
  <c r="DF47" i="1"/>
  <c r="BT47" i="1"/>
  <c r="CZ80" i="1"/>
  <c r="BN80" i="1"/>
  <c r="CK80" i="1"/>
  <c r="AY80" i="1"/>
  <c r="CT80" i="1"/>
  <c r="BH80" i="1"/>
  <c r="CU107" i="1"/>
  <c r="BI107" i="1"/>
  <c r="CS107" i="1"/>
  <c r="BG107" i="1"/>
  <c r="CT107" i="1"/>
  <c r="BH107" i="1"/>
  <c r="CJ150" i="1"/>
  <c r="AX150" i="1"/>
  <c r="DD150" i="1"/>
  <c r="BR150" i="1"/>
  <c r="CS150" i="1"/>
  <c r="BG150" i="1"/>
  <c r="CF195" i="1"/>
  <c r="AT195" i="1"/>
  <c r="CJ195" i="1"/>
  <c r="AX195" i="1"/>
  <c r="CS195" i="1"/>
  <c r="BG195" i="1"/>
  <c r="DA195" i="1"/>
  <c r="BO195" i="1"/>
  <c r="CR24" i="1"/>
  <c r="BF24" i="1"/>
  <c r="CY24" i="1"/>
  <c r="BM24" i="1"/>
  <c r="CS24" i="1"/>
  <c r="BG24" i="1"/>
  <c r="DC42" i="1"/>
  <c r="BQ42" i="1"/>
  <c r="DG42" i="1"/>
  <c r="BU42" i="1"/>
  <c r="CW42" i="1"/>
  <c r="BK42" i="1"/>
  <c r="CW73" i="1"/>
  <c r="BK73" i="1"/>
  <c r="CM73" i="1"/>
  <c r="BA73" i="1"/>
  <c r="CI73" i="1"/>
  <c r="AW73" i="1"/>
  <c r="CX147" i="1"/>
  <c r="BL147" i="1"/>
  <c r="CO147" i="1"/>
  <c r="BC147" i="1"/>
  <c r="CL164" i="1"/>
  <c r="AZ164" i="1"/>
  <c r="CR164" i="1"/>
  <c r="BF164" i="1"/>
  <c r="CX164" i="1"/>
  <c r="BL164" i="1"/>
  <c r="CY164" i="1"/>
  <c r="BM164" i="1"/>
  <c r="KX164" i="1"/>
  <c r="DF189" i="1"/>
  <c r="BT189" i="1"/>
  <c r="DC189" i="1"/>
  <c r="BQ189" i="1"/>
  <c r="CQ66" i="1"/>
  <c r="BE66" i="1"/>
  <c r="CK66" i="1"/>
  <c r="AY66" i="1"/>
  <c r="CG66" i="1"/>
  <c r="AU66" i="1"/>
  <c r="DB77" i="1"/>
  <c r="BP77" i="1"/>
  <c r="CQ77" i="1"/>
  <c r="BE77" i="1"/>
  <c r="CP104" i="1"/>
  <c r="KN104" i="1" s="1"/>
  <c r="BD104" i="1"/>
  <c r="KM104" i="1" s="1"/>
  <c r="CI104" i="1"/>
  <c r="AW104" i="1"/>
  <c r="DB104" i="1"/>
  <c r="BP104" i="1"/>
  <c r="CX116" i="1"/>
  <c r="BL116" i="1"/>
  <c r="CP140" i="1"/>
  <c r="KN140" i="1" s="1"/>
  <c r="BD140" i="1"/>
  <c r="KM140" i="1" s="1"/>
  <c r="CL140" i="1"/>
  <c r="AZ140" i="1"/>
  <c r="CX140" i="1"/>
  <c r="BL140" i="1"/>
  <c r="CX174" i="1"/>
  <c r="BL174" i="1"/>
  <c r="CS174" i="1"/>
  <c r="BG174" i="1"/>
  <c r="CM25" i="1"/>
  <c r="BA25" i="1"/>
  <c r="CF25" i="1"/>
  <c r="AT25" i="1"/>
  <c r="CZ25" i="1"/>
  <c r="BN25" i="1"/>
  <c r="DD34" i="1"/>
  <c r="BR34" i="1"/>
  <c r="CK34" i="1"/>
  <c r="AY34" i="1"/>
  <c r="CS34" i="1"/>
  <c r="BG34" i="1"/>
  <c r="CJ34" i="1"/>
  <c r="AX34" i="1"/>
  <c r="CN59" i="1"/>
  <c r="BB59" i="1"/>
  <c r="CW59" i="1"/>
  <c r="BK59" i="1"/>
  <c r="CS59" i="1"/>
  <c r="BG59" i="1"/>
  <c r="CR89" i="1"/>
  <c r="BF89" i="1"/>
  <c r="CN89" i="1"/>
  <c r="BB89" i="1"/>
  <c r="DD89" i="1"/>
  <c r="BR89" i="1"/>
  <c r="CY151" i="1"/>
  <c r="BM151" i="1"/>
  <c r="DB151" i="1"/>
  <c r="BP151" i="1"/>
  <c r="CQ151" i="1"/>
  <c r="BE151" i="1"/>
  <c r="DE85" i="1"/>
  <c r="BS85" i="1"/>
  <c r="CS85" i="1"/>
  <c r="BG85" i="1"/>
  <c r="CW123" i="1"/>
  <c r="BK123" i="1"/>
  <c r="CL144" i="1"/>
  <c r="AZ144" i="1"/>
  <c r="DF144" i="1"/>
  <c r="BT144" i="1"/>
  <c r="CS29" i="1"/>
  <c r="BG29" i="1"/>
  <c r="CW29" i="1"/>
  <c r="BK29" i="1"/>
  <c r="FK50" i="1"/>
  <c r="CK50" i="1"/>
  <c r="AY50" i="1"/>
  <c r="DA50" i="1"/>
  <c r="BO50" i="1"/>
  <c r="CT70" i="1"/>
  <c r="BH70" i="1"/>
  <c r="CG108" i="1"/>
  <c r="AU108" i="1"/>
  <c r="CF133" i="1"/>
  <c r="AT133" i="1"/>
  <c r="DB133" i="1"/>
  <c r="BP133" i="1"/>
  <c r="CM137" i="1"/>
  <c r="BA137" i="1"/>
  <c r="CT137" i="1"/>
  <c r="BH137" i="1"/>
  <c r="CJ137" i="1"/>
  <c r="AX137" i="1"/>
  <c r="CX15" i="1"/>
  <c r="BL15" i="1"/>
  <c r="CG31" i="1"/>
  <c r="AU31" i="1"/>
  <c r="CU56" i="1"/>
  <c r="BI56" i="1"/>
  <c r="DG38" i="1"/>
  <c r="BU38" i="1"/>
  <c r="CR40" i="1"/>
  <c r="BF40" i="1"/>
  <c r="DF23" i="1"/>
  <c r="BT23" i="1"/>
  <c r="CJ9" i="1"/>
  <c r="AX9" i="1"/>
  <c r="CK14" i="1"/>
  <c r="AY14" i="1"/>
  <c r="CW23" i="1"/>
  <c r="BK23" i="1"/>
  <c r="CK32" i="1"/>
  <c r="AY32" i="1"/>
  <c r="CQ36" i="1"/>
  <c r="BE36" i="1"/>
  <c r="DD38" i="1"/>
  <c r="BR38" i="1"/>
  <c r="DB43" i="1"/>
  <c r="BP43" i="1"/>
  <c r="CS68" i="1"/>
  <c r="BG68" i="1"/>
  <c r="CH40" i="1"/>
  <c r="AV40" i="1"/>
  <c r="CZ75" i="1"/>
  <c r="BN75" i="1"/>
  <c r="CG178" i="1"/>
  <c r="AU178" i="1"/>
  <c r="DA90" i="1"/>
  <c r="BO90" i="1"/>
  <c r="CK102" i="1"/>
  <c r="AY102" i="1"/>
  <c r="CO135" i="1"/>
  <c r="BC135" i="1"/>
  <c r="CT118" i="1"/>
  <c r="BH118" i="1"/>
  <c r="CL27" i="1"/>
  <c r="AZ27" i="1"/>
  <c r="CM103" i="1"/>
  <c r="BA103" i="1"/>
  <c r="CZ27" i="1"/>
  <c r="BN27" i="1"/>
  <c r="DA44" i="1"/>
  <c r="BO44" i="1"/>
  <c r="CI44" i="1"/>
  <c r="AW44" i="1"/>
  <c r="CW51" i="1"/>
  <c r="BK51" i="1"/>
  <c r="CR88" i="1"/>
  <c r="BF88" i="1"/>
  <c r="CL88" i="1"/>
  <c r="AZ88" i="1"/>
  <c r="CL163" i="1"/>
  <c r="AZ163" i="1"/>
  <c r="CV188" i="1"/>
  <c r="BJ188" i="1"/>
  <c r="CI188" i="1"/>
  <c r="AW188" i="1"/>
  <c r="DG64" i="1"/>
  <c r="BU64" i="1"/>
  <c r="DF185" i="1"/>
  <c r="BT185" i="1"/>
  <c r="CZ99" i="1"/>
  <c r="BN99" i="1"/>
  <c r="CI139" i="1"/>
  <c r="AW139" i="1"/>
  <c r="DD139" i="1"/>
  <c r="BR139" i="1"/>
  <c r="CV173" i="1"/>
  <c r="BJ173" i="1"/>
  <c r="CT64" i="1"/>
  <c r="BH64" i="1"/>
  <c r="CL6" i="1"/>
  <c r="AZ6" i="1"/>
  <c r="DG8" i="1"/>
  <c r="BU8" i="1"/>
  <c r="DC13" i="1"/>
  <c r="BQ13" i="1"/>
  <c r="CG28" i="1"/>
  <c r="AU28" i="1"/>
  <c r="CP64" i="1"/>
  <c r="KN64" i="1" s="1"/>
  <c r="BD64" i="1"/>
  <c r="KM64" i="1" s="1"/>
  <c r="CY64" i="1"/>
  <c r="BM64" i="1"/>
  <c r="DF91" i="1"/>
  <c r="BT91" i="1"/>
  <c r="DA103" i="1"/>
  <c r="BO103" i="1"/>
  <c r="CX146" i="1"/>
  <c r="BL146" i="1"/>
  <c r="DG12" i="1"/>
  <c r="BU12" i="1"/>
  <c r="CS41" i="1"/>
  <c r="BG41" i="1"/>
  <c r="DC80" i="1"/>
  <c r="BQ80" i="1"/>
  <c r="CQ122" i="1"/>
  <c r="BE122" i="1"/>
  <c r="CL126" i="1"/>
  <c r="AZ126" i="1"/>
  <c r="CG45" i="1"/>
  <c r="AU45" i="1"/>
  <c r="DA15" i="1"/>
  <c r="BO15" i="1"/>
  <c r="CJ56" i="1"/>
  <c r="AX56" i="1"/>
  <c r="CQ38" i="1"/>
  <c r="BE38" i="1"/>
  <c r="DB88" i="1"/>
  <c r="BP88" i="1"/>
  <c r="CS36" i="1"/>
  <c r="BG36" i="1"/>
  <c r="DB169" i="1"/>
  <c r="BP169" i="1"/>
  <c r="DC43" i="1"/>
  <c r="BQ43" i="1"/>
  <c r="CV111" i="1"/>
  <c r="BJ111" i="1"/>
  <c r="CW32" i="1"/>
  <c r="BK32" i="1"/>
  <c r="CV44" i="1"/>
  <c r="BJ44" i="1"/>
  <c r="KX148" i="1"/>
  <c r="CT104" i="1"/>
  <c r="BH104" i="1"/>
  <c r="CL158" i="1"/>
  <c r="AZ158" i="1"/>
  <c r="CU6" i="1"/>
  <c r="BI6" i="1"/>
  <c r="CL32" i="1"/>
  <c r="AZ32" i="1"/>
  <c r="CI31" i="1"/>
  <c r="AW31" i="1"/>
  <c r="CY53" i="1"/>
  <c r="BM53" i="1"/>
  <c r="DD109" i="1"/>
  <c r="BR109" i="1"/>
  <c r="CU130" i="1"/>
  <c r="BI130" i="1"/>
  <c r="DB23" i="1"/>
  <c r="BP23" i="1"/>
  <c r="DB36" i="1"/>
  <c r="BP36" i="1"/>
  <c r="KZ9" i="1"/>
  <c r="CX22" i="1"/>
  <c r="BL22" i="1"/>
  <c r="DB32" i="1"/>
  <c r="BP32" i="1"/>
  <c r="CN75" i="1"/>
  <c r="BB75" i="1"/>
  <c r="CQ180" i="1"/>
  <c r="BE180" i="1"/>
  <c r="CQ27" i="1"/>
  <c r="BE27" i="1"/>
  <c r="CK163" i="1"/>
  <c r="AY163" i="1"/>
  <c r="KZ92" i="1"/>
  <c r="CW68" i="1"/>
  <c r="BK68" i="1"/>
  <c r="CL152" i="1"/>
  <c r="AZ152" i="1"/>
  <c r="KZ86" i="1"/>
  <c r="DC22" i="1"/>
  <c r="BQ22" i="1"/>
  <c r="DG23" i="1"/>
  <c r="BU23" i="1"/>
  <c r="CK36" i="1"/>
  <c r="AY36" i="1"/>
  <c r="CO43" i="1"/>
  <c r="BC43" i="1"/>
  <c r="CR138" i="1"/>
  <c r="BF138" i="1"/>
  <c r="CV118" i="1"/>
  <c r="BJ118" i="1"/>
  <c r="KZ96" i="1"/>
  <c r="KZ5" i="1"/>
  <c r="KZ105" i="1"/>
  <c r="CF107" i="1"/>
  <c r="AT107" i="1"/>
  <c r="CK135" i="1"/>
  <c r="AY135" i="1"/>
  <c r="KZ177" i="1"/>
  <c r="KZ184" i="1"/>
  <c r="KZ33" i="1"/>
  <c r="KZ122" i="1"/>
  <c r="GO65" i="2"/>
  <c r="FV65" i="1" s="1"/>
  <c r="GO145" i="2"/>
  <c r="FV145" i="1" s="1"/>
  <c r="GO142" i="2"/>
  <c r="FV142" i="1" s="1"/>
  <c r="GN159" i="2"/>
  <c r="FU159" i="1" s="1"/>
  <c r="ET100" i="1"/>
  <c r="GN122" i="2"/>
  <c r="FU122" i="1" s="1"/>
  <c r="GM58" i="2"/>
  <c r="FT58" i="1" s="1"/>
  <c r="GO39" i="2"/>
  <c r="FV39" i="1" s="1"/>
  <c r="ET82" i="1"/>
  <c r="GO148" i="2"/>
  <c r="FV148" i="1" s="1"/>
  <c r="GO181" i="2"/>
  <c r="FV181" i="1" s="1"/>
  <c r="ET175" i="1"/>
  <c r="GN175" i="2"/>
  <c r="FU175" i="1" s="1"/>
  <c r="ET133" i="1"/>
  <c r="ET78" i="1"/>
  <c r="ET45" i="1"/>
  <c r="GN129" i="2"/>
  <c r="FU129" i="1" s="1"/>
  <c r="GO165" i="2"/>
  <c r="FV165" i="1" s="1"/>
  <c r="GM187" i="2"/>
  <c r="FT187" i="1" s="1"/>
  <c r="ET193" i="1"/>
  <c r="ET138" i="1"/>
  <c r="ET12" i="1"/>
  <c r="GN146" i="2"/>
  <c r="FU146" i="1" s="1"/>
  <c r="GN30" i="2"/>
  <c r="FU30" i="1" s="1"/>
  <c r="ET65" i="1"/>
  <c r="ET177" i="1"/>
  <c r="GO153" i="2"/>
  <c r="FV153" i="1" s="1"/>
  <c r="GO91" i="2"/>
  <c r="FV91" i="1" s="1"/>
  <c r="GO134" i="2"/>
  <c r="FV134" i="1" s="1"/>
  <c r="GO102" i="2"/>
  <c r="FV102" i="1" s="1"/>
  <c r="ET83" i="1"/>
  <c r="ET122" i="1"/>
  <c r="ET167" i="1"/>
  <c r="GN166" i="2"/>
  <c r="FU166" i="1" s="1"/>
  <c r="GO44" i="2"/>
  <c r="FV44" i="1" s="1"/>
  <c r="GO18" i="2"/>
  <c r="FV18" i="1" s="1"/>
  <c r="ET135" i="1"/>
  <c r="GN115" i="2"/>
  <c r="FU115" i="1" s="1"/>
  <c r="GO15" i="2"/>
  <c r="FV15" i="1" s="1"/>
  <c r="ET88" i="1"/>
  <c r="ET60" i="1"/>
  <c r="GM115" i="2"/>
  <c r="FT115" i="1" s="1"/>
  <c r="GO11" i="2"/>
  <c r="FV11" i="1" s="1"/>
  <c r="GO154" i="2"/>
  <c r="FV154" i="1" s="1"/>
  <c r="ET196" i="1"/>
  <c r="GO5" i="2"/>
  <c r="FV5" i="1" s="1"/>
  <c r="GN47" i="2"/>
  <c r="FU47" i="1" s="1"/>
  <c r="GN26" i="2"/>
  <c r="FU26" i="1" s="1"/>
  <c r="GO100" i="2"/>
  <c r="FV100" i="1" s="1"/>
  <c r="ET74" i="1"/>
  <c r="GO71" i="2"/>
  <c r="FV71" i="1" s="1"/>
  <c r="GM107" i="2"/>
  <c r="FT107" i="1" s="1"/>
  <c r="ET183" i="1"/>
  <c r="ET87" i="1"/>
  <c r="GO183" i="2"/>
  <c r="FV183" i="1" s="1"/>
  <c r="GO193" i="2"/>
  <c r="FV193" i="1" s="1"/>
  <c r="ET140" i="1"/>
  <c r="GM159" i="2"/>
  <c r="FT159" i="1" s="1"/>
  <c r="ET102" i="1"/>
  <c r="GO159" i="2"/>
  <c r="FV159" i="1" s="1"/>
  <c r="ET143" i="1"/>
  <c r="ET137" i="1"/>
  <c r="GN160" i="2"/>
  <c r="FU160" i="1" s="1"/>
  <c r="GO23" i="2"/>
  <c r="FV23" i="1" s="1"/>
  <c r="GN192" i="2"/>
  <c r="FU192" i="1" s="1"/>
  <c r="GO186" i="2"/>
  <c r="FV186" i="1" s="1"/>
  <c r="ET70" i="1"/>
  <c r="ET153" i="1"/>
  <c r="ET163" i="1"/>
  <c r="GN156" i="2"/>
  <c r="FU156" i="1" s="1"/>
  <c r="GM47" i="2"/>
  <c r="FT47" i="1" s="1"/>
  <c r="GO173" i="2"/>
  <c r="FV173" i="1" s="1"/>
  <c r="GO136" i="2"/>
  <c r="FV136" i="1" s="1"/>
  <c r="GO55" i="2"/>
  <c r="FV55" i="1" s="1"/>
  <c r="GN170" i="2"/>
  <c r="FU170" i="1" s="1"/>
  <c r="ET89" i="1"/>
  <c r="ET11" i="1"/>
  <c r="GN45" i="2"/>
  <c r="FU45" i="1" s="1"/>
  <c r="ET79" i="1"/>
  <c r="ET98" i="1"/>
  <c r="ET21" i="1"/>
  <c r="ET86" i="1"/>
  <c r="GM150" i="2"/>
  <c r="FT150" i="1" s="1"/>
  <c r="ET101" i="1"/>
  <c r="ET155" i="1"/>
  <c r="ET19" i="1"/>
  <c r="ET173" i="1"/>
  <c r="ET195" i="1"/>
  <c r="ET132" i="1"/>
  <c r="ET84" i="1"/>
  <c r="ET7" i="1"/>
  <c r="ET31" i="1"/>
  <c r="GO115" i="2"/>
  <c r="FV115" i="1" s="1"/>
  <c r="GN190" i="2"/>
  <c r="FU190" i="1" s="1"/>
  <c r="GO95" i="2"/>
  <c r="FV95" i="1" s="1"/>
  <c r="ET25" i="1"/>
  <c r="ET9" i="1"/>
  <c r="ET53" i="1"/>
  <c r="ET171" i="1"/>
  <c r="ET120" i="1"/>
  <c r="ET8" i="1"/>
  <c r="ET10" i="1"/>
  <c r="ET33" i="1"/>
  <c r="ET190" i="1"/>
  <c r="ET110" i="1"/>
  <c r="ET180" i="1"/>
  <c r="ET156" i="1"/>
  <c r="ET80" i="1"/>
  <c r="ET18" i="1"/>
  <c r="GM180" i="2"/>
  <c r="FT180" i="1" s="1"/>
  <c r="ET151" i="1"/>
  <c r="ET149" i="1"/>
  <c r="ET129" i="1"/>
  <c r="ET36" i="1"/>
  <c r="HV162" i="2"/>
  <c r="KW162" i="1" s="1"/>
  <c r="GM162" i="2"/>
  <c r="FT162" i="1" s="1"/>
  <c r="ET63" i="1"/>
  <c r="ET77" i="1"/>
  <c r="ET118" i="1"/>
  <c r="HX184" i="2"/>
  <c r="KY184" i="1" s="1"/>
  <c r="GO184" i="2"/>
  <c r="FV184" i="1" s="1"/>
  <c r="ET105" i="1"/>
  <c r="GO171" i="2"/>
  <c r="FV171" i="1" s="1"/>
  <c r="ET90" i="1"/>
  <c r="ET56" i="1"/>
  <c r="ET75" i="1"/>
  <c r="HW176" i="2"/>
  <c r="KX176" i="1" s="1"/>
  <c r="GN176" i="2"/>
  <c r="FU176" i="1" s="1"/>
  <c r="ET69" i="1"/>
  <c r="ET37" i="1"/>
  <c r="ET112" i="1"/>
  <c r="ET161" i="1"/>
  <c r="ET16" i="1"/>
  <c r="ET109" i="1"/>
  <c r="ET103" i="1"/>
  <c r="ET126" i="1"/>
  <c r="ET188" i="1"/>
  <c r="ET23" i="1"/>
  <c r="ET54" i="1"/>
  <c r="ET72" i="1"/>
  <c r="ET81" i="1"/>
  <c r="ET71" i="1"/>
  <c r="ET57" i="1"/>
  <c r="ET128" i="1"/>
  <c r="ET93" i="1"/>
  <c r="ET121" i="1"/>
  <c r="ET52" i="1"/>
  <c r="ET40" i="1"/>
  <c r="ET46" i="1"/>
  <c r="ET162" i="1"/>
  <c r="ET48" i="1"/>
  <c r="ET148" i="1"/>
  <c r="ET44" i="1"/>
  <c r="ET116" i="1"/>
  <c r="ET22" i="1"/>
  <c r="ET125" i="1"/>
  <c r="ET130" i="1"/>
  <c r="ET85" i="1"/>
  <c r="ET94" i="1"/>
  <c r="ET59" i="1"/>
  <c r="ET136" i="1"/>
  <c r="ET15" i="1"/>
  <c r="ET158" i="1"/>
  <c r="ET114" i="1"/>
  <c r="ET29" i="1"/>
  <c r="ET66" i="1"/>
  <c r="ET124" i="1"/>
  <c r="ET35" i="1"/>
  <c r="ET165" i="1"/>
  <c r="ET131" i="1"/>
  <c r="ET76" i="1"/>
  <c r="ET95" i="1"/>
  <c r="ET17" i="1"/>
  <c r="ET115" i="1"/>
  <c r="ET39" i="1"/>
  <c r="ET150" i="1"/>
  <c r="ET67" i="1"/>
  <c r="ET123" i="1"/>
  <c r="ET99" i="1"/>
  <c r="ET50" i="1"/>
  <c r="ET139" i="1"/>
  <c r="ET189" i="1"/>
  <c r="ET111" i="1"/>
  <c r="ET28" i="1"/>
  <c r="ET160" i="1"/>
  <c r="ET119" i="1"/>
  <c r="ET58" i="1"/>
  <c r="ET107" i="1"/>
  <c r="ET97" i="1"/>
  <c r="ET20" i="1"/>
  <c r="ET104" i="1"/>
  <c r="ET51" i="1"/>
  <c r="ET91" i="1"/>
  <c r="ET170" i="1"/>
  <c r="ET24" i="1"/>
  <c r="ET14" i="1"/>
  <c r="ET181" i="1"/>
  <c r="ET142" i="1"/>
  <c r="ET64" i="1"/>
  <c r="ET47" i="1"/>
  <c r="ET73" i="1"/>
  <c r="ET178" i="1"/>
  <c r="ET26" i="1"/>
  <c r="ET166" i="1"/>
  <c r="ET147" i="1"/>
  <c r="ET6" i="1"/>
  <c r="ET13" i="1"/>
  <c r="ET55" i="1"/>
  <c r="ET62" i="1"/>
  <c r="ET164" i="1"/>
  <c r="ET41" i="1"/>
  <c r="ET32" i="1"/>
  <c r="ET92" i="1"/>
  <c r="ET146" i="1"/>
  <c r="GO33" i="2"/>
  <c r="FV33" i="1" s="1"/>
  <c r="GO152" i="2"/>
  <c r="FV152" i="1" s="1"/>
  <c r="GO9" i="2"/>
  <c r="FV9" i="1" s="1"/>
  <c r="GM184" i="2"/>
  <c r="FT184" i="1" s="1"/>
  <c r="GM32" i="2"/>
  <c r="FT32" i="1" s="1"/>
  <c r="GN131" i="2"/>
  <c r="FU131" i="1" s="1"/>
  <c r="GO180" i="2"/>
  <c r="FV180" i="1" s="1"/>
  <c r="GN85" i="2"/>
  <c r="FU85" i="1" s="1"/>
  <c r="GM120" i="2"/>
  <c r="FT120" i="1" s="1"/>
  <c r="GN172" i="2"/>
  <c r="FU172" i="1" s="1"/>
  <c r="GO56" i="2"/>
  <c r="FV56" i="1" s="1"/>
  <c r="GM55" i="2"/>
  <c r="FT55" i="1" s="1"/>
  <c r="GM111" i="2"/>
  <c r="FT111" i="1" s="1"/>
  <c r="GM16" i="2"/>
  <c r="FT16" i="1" s="1"/>
  <c r="GO30" i="2"/>
  <c r="FV30" i="1" s="1"/>
  <c r="GN91" i="2"/>
  <c r="FU91" i="1" s="1"/>
  <c r="GM127" i="2"/>
  <c r="FT127" i="1" s="1"/>
  <c r="GN108" i="2"/>
  <c r="FU108" i="1" s="1"/>
  <c r="GN100" i="2"/>
  <c r="FU100" i="1" s="1"/>
  <c r="GM160" i="2"/>
  <c r="FT160" i="1" s="1"/>
  <c r="GN180" i="2"/>
  <c r="FU180" i="1" s="1"/>
  <c r="GO109" i="2"/>
  <c r="FV109" i="1" s="1"/>
  <c r="GN134" i="2"/>
  <c r="FU134" i="1" s="1"/>
  <c r="GM132" i="2"/>
  <c r="FT132" i="1" s="1"/>
  <c r="GO163" i="2"/>
  <c r="FV163" i="1" s="1"/>
  <c r="GN158" i="2"/>
  <c r="FU158" i="1" s="1"/>
  <c r="GM147" i="2"/>
  <c r="FT147" i="1" s="1"/>
  <c r="GO52" i="2"/>
  <c r="FV52" i="1" s="1"/>
  <c r="GM182" i="2"/>
  <c r="FT182" i="1" s="1"/>
  <c r="GM175" i="2"/>
  <c r="FT175" i="1" s="1"/>
  <c r="GO164" i="2"/>
  <c r="FV164" i="1" s="1"/>
  <c r="GM34" i="2"/>
  <c r="FT34" i="1" s="1"/>
  <c r="GM142" i="2"/>
  <c r="FT142" i="1" s="1"/>
  <c r="GN69" i="2"/>
  <c r="FU69" i="1" s="1"/>
  <c r="GN140" i="2"/>
  <c r="FU140" i="1" s="1"/>
  <c r="GM129" i="2"/>
  <c r="FT129" i="1" s="1"/>
  <c r="GO50" i="2"/>
  <c r="FV50" i="1" s="1"/>
  <c r="GN94" i="2"/>
  <c r="FU94" i="1" s="1"/>
  <c r="GO103" i="2"/>
  <c r="FV103" i="1" s="1"/>
  <c r="GO97" i="2"/>
  <c r="FV97" i="1" s="1"/>
  <c r="GO176" i="2"/>
  <c r="FV176" i="1" s="1"/>
  <c r="GN28" i="2"/>
  <c r="FU28" i="1" s="1"/>
  <c r="GM153" i="2"/>
  <c r="FT153" i="1" s="1"/>
  <c r="GO185" i="2"/>
  <c r="FV185" i="1" s="1"/>
  <c r="GO189" i="2"/>
  <c r="FV189" i="1" s="1"/>
  <c r="GO187" i="2"/>
  <c r="FV187" i="1" s="1"/>
  <c r="GM156" i="2"/>
  <c r="FT156" i="1" s="1"/>
  <c r="GO32" i="2"/>
  <c r="FV32" i="1" s="1"/>
  <c r="ET42" i="1"/>
  <c r="GN44" i="2"/>
  <c r="FU44" i="1" s="1"/>
  <c r="HW44" i="2"/>
  <c r="KX44" i="1" s="1"/>
  <c r="GO192" i="2"/>
  <c r="FV192" i="1" s="1"/>
  <c r="HX192" i="2"/>
  <c r="KY192" i="1" s="1"/>
  <c r="GN22" i="2"/>
  <c r="FU22" i="1" s="1"/>
  <c r="HW22" i="2"/>
  <c r="KX22" i="1" s="1"/>
  <c r="GO62" i="2"/>
  <c r="FV62" i="1" s="1"/>
  <c r="HX62" i="2"/>
  <c r="KY62" i="1" s="1"/>
  <c r="GO137" i="2"/>
  <c r="FV137" i="1" s="1"/>
  <c r="HX137" i="2"/>
  <c r="KY137" i="1" s="1"/>
  <c r="GO126" i="2"/>
  <c r="FV126" i="1" s="1"/>
  <c r="HX126" i="2"/>
  <c r="KY126" i="1" s="1"/>
  <c r="GN59" i="2"/>
  <c r="FU59" i="1" s="1"/>
  <c r="HW59" i="2"/>
  <c r="KX59" i="1" s="1"/>
  <c r="GO45" i="2"/>
  <c r="FV45" i="1" s="1"/>
  <c r="HX45" i="2"/>
  <c r="KY45" i="1" s="1"/>
  <c r="GM163" i="2"/>
  <c r="FT163" i="1" s="1"/>
  <c r="HV163" i="2"/>
  <c r="KW163" i="1" s="1"/>
  <c r="GO119" i="2"/>
  <c r="FV119" i="1" s="1"/>
  <c r="HX119" i="2"/>
  <c r="KY119" i="1" s="1"/>
  <c r="GN101" i="2"/>
  <c r="FU101" i="1" s="1"/>
  <c r="HW101" i="2"/>
  <c r="KX101" i="1" s="1"/>
  <c r="GO51" i="2"/>
  <c r="FV51" i="1" s="1"/>
  <c r="HX51" i="2"/>
  <c r="KY51" i="1" s="1"/>
  <c r="GM185" i="2"/>
  <c r="FT185" i="1" s="1"/>
  <c r="HV185" i="2"/>
  <c r="KW185" i="1" s="1"/>
  <c r="GM88" i="2"/>
  <c r="FT88" i="1" s="1"/>
  <c r="HV88" i="2"/>
  <c r="KW88" i="1" s="1"/>
  <c r="GN34" i="2"/>
  <c r="FU34" i="1" s="1"/>
  <c r="HW34" i="2"/>
  <c r="KX34" i="1" s="1"/>
  <c r="GN60" i="2"/>
  <c r="FU60" i="1" s="1"/>
  <c r="HW60" i="2"/>
  <c r="KX60" i="1" s="1"/>
  <c r="GM137" i="2"/>
  <c r="FT137" i="1" s="1"/>
  <c r="HV137" i="2"/>
  <c r="KW137" i="1" s="1"/>
  <c r="GO121" i="2"/>
  <c r="FV121" i="1" s="1"/>
  <c r="GO99" i="2"/>
  <c r="FV99" i="1" s="1"/>
  <c r="GO43" i="2"/>
  <c r="HX43" i="2"/>
  <c r="KY43" i="1" s="1"/>
  <c r="GN11" i="2"/>
  <c r="FU11" i="1" s="1"/>
  <c r="HW11" i="2"/>
  <c r="KX11" i="1" s="1"/>
  <c r="GN188" i="2"/>
  <c r="FU188" i="1" s="1"/>
  <c r="GM148" i="2"/>
  <c r="FT148" i="1" s="1"/>
  <c r="GO127" i="2"/>
  <c r="FV127" i="1" s="1"/>
  <c r="GN29" i="2"/>
  <c r="FU29" i="1" s="1"/>
  <c r="HW29" i="2"/>
  <c r="KX29" i="1" s="1"/>
  <c r="GN81" i="2"/>
  <c r="FU81" i="1" s="1"/>
  <c r="HW81" i="2"/>
  <c r="KX81" i="1" s="1"/>
  <c r="GM69" i="2"/>
  <c r="FT69" i="1" s="1"/>
  <c r="GN168" i="2"/>
  <c r="FU168" i="1" s="1"/>
  <c r="GM96" i="2"/>
  <c r="FT96" i="1" s="1"/>
  <c r="GM168" i="2"/>
  <c r="FT168" i="1" s="1"/>
  <c r="HV168" i="2"/>
  <c r="KW168" i="1" s="1"/>
  <c r="GO47" i="2"/>
  <c r="FV47" i="1" s="1"/>
  <c r="GN24" i="2"/>
  <c r="FU24" i="1" s="1"/>
  <c r="GM183" i="2"/>
  <c r="FT183" i="1" s="1"/>
  <c r="HV183" i="2"/>
  <c r="KW183" i="1" s="1"/>
  <c r="GO167" i="2"/>
  <c r="FV167" i="1" s="1"/>
  <c r="GM36" i="2"/>
  <c r="FT36" i="1" s="1"/>
  <c r="GO188" i="2"/>
  <c r="FV188" i="1" s="1"/>
  <c r="GO36" i="2"/>
  <c r="FV36" i="1" s="1"/>
  <c r="HX36" i="2"/>
  <c r="KY36" i="1" s="1"/>
  <c r="GM68" i="2"/>
  <c r="FT68" i="1" s="1"/>
  <c r="HV68" i="2"/>
  <c r="KW68" i="1" s="1"/>
  <c r="GN116" i="2"/>
  <c r="FU116" i="1" s="1"/>
  <c r="HW116" i="2"/>
  <c r="KX116" i="1" s="1"/>
  <c r="GN117" i="2"/>
  <c r="FU117" i="1" s="1"/>
  <c r="HW117" i="2"/>
  <c r="KX117" i="1" s="1"/>
  <c r="GN25" i="2"/>
  <c r="FU25" i="1" s="1"/>
  <c r="HW25" i="2"/>
  <c r="KX25" i="1" s="1"/>
  <c r="GO74" i="2"/>
  <c r="FV74" i="1" s="1"/>
  <c r="HX74" i="2"/>
  <c r="KY74" i="1" s="1"/>
  <c r="GO78" i="2"/>
  <c r="FV78" i="1" s="1"/>
  <c r="HX78" i="2"/>
  <c r="KY78" i="1" s="1"/>
  <c r="GO76" i="2"/>
  <c r="FV76" i="1" s="1"/>
  <c r="HX76" i="2"/>
  <c r="KY76" i="1" s="1"/>
  <c r="GO132" i="2"/>
  <c r="FV132" i="1" s="1"/>
  <c r="HX132" i="2"/>
  <c r="KY132" i="1" s="1"/>
  <c r="GN105" i="2"/>
  <c r="FU105" i="1" s="1"/>
  <c r="HW105" i="2"/>
  <c r="KX105" i="1" s="1"/>
  <c r="GN179" i="2"/>
  <c r="FU179" i="1" s="1"/>
  <c r="HW179" i="2"/>
  <c r="KX179" i="1" s="1"/>
  <c r="GN167" i="2"/>
  <c r="FU167" i="1" s="1"/>
  <c r="HW167" i="2"/>
  <c r="KX167" i="1" s="1"/>
  <c r="GM82" i="2"/>
  <c r="FT82" i="1" s="1"/>
  <c r="HV82" i="2"/>
  <c r="KW82" i="1" s="1"/>
  <c r="GN50" i="2"/>
  <c r="FU50" i="1" s="1"/>
  <c r="HW50" i="2"/>
  <c r="KX50" i="1" s="1"/>
  <c r="GM171" i="2"/>
  <c r="FT171" i="1" s="1"/>
  <c r="HV171" i="2"/>
  <c r="KW171" i="1" s="1"/>
  <c r="GN143" i="2"/>
  <c r="FU143" i="1" s="1"/>
  <c r="HW143" i="2"/>
  <c r="KX143" i="1" s="1"/>
  <c r="GO66" i="2"/>
  <c r="FV66" i="1" s="1"/>
  <c r="HX66" i="2"/>
  <c r="KY66" i="1" s="1"/>
  <c r="GO70" i="2"/>
  <c r="FV70" i="1" s="1"/>
  <c r="HX70" i="2"/>
  <c r="KY70" i="1" s="1"/>
  <c r="GO82" i="2"/>
  <c r="FV82" i="1" s="1"/>
  <c r="HX82" i="2"/>
  <c r="KY82" i="1" s="1"/>
  <c r="GO90" i="2"/>
  <c r="FV90" i="1" s="1"/>
  <c r="HX90" i="2"/>
  <c r="KY90" i="1" s="1"/>
  <c r="GO151" i="2"/>
  <c r="FV151" i="1" s="1"/>
  <c r="HX151" i="2"/>
  <c r="KY151" i="1" s="1"/>
  <c r="GN27" i="2"/>
  <c r="FU27" i="1" s="1"/>
  <c r="HW27" i="2"/>
  <c r="KX27" i="1" s="1"/>
  <c r="GM164" i="2"/>
  <c r="FT164" i="1" s="1"/>
  <c r="HV164" i="2"/>
  <c r="KW164" i="1" s="1"/>
  <c r="GO139" i="2"/>
  <c r="FV139" i="1" s="1"/>
  <c r="HX139" i="2"/>
  <c r="KY139" i="1" s="1"/>
  <c r="GN51" i="2"/>
  <c r="FU51" i="1" s="1"/>
  <c r="HW51" i="2"/>
  <c r="KX51" i="1" s="1"/>
  <c r="GM90" i="2"/>
  <c r="FT90" i="1" s="1"/>
  <c r="HV90" i="2"/>
  <c r="KW90" i="1" s="1"/>
  <c r="GO117" i="2"/>
  <c r="FV117" i="1" s="1"/>
  <c r="GN103" i="2"/>
  <c r="FU103" i="1" s="1"/>
  <c r="HW103" i="2"/>
  <c r="KX103" i="1" s="1"/>
  <c r="GN141" i="2"/>
  <c r="FU141" i="1" s="1"/>
  <c r="HW141" i="2"/>
  <c r="KX141" i="1" s="1"/>
  <c r="GO80" i="2"/>
  <c r="FV80" i="1" s="1"/>
  <c r="HX80" i="2"/>
  <c r="KY80" i="1" s="1"/>
  <c r="GN38" i="2"/>
  <c r="FU38" i="1" s="1"/>
  <c r="HW38" i="2"/>
  <c r="KX38" i="1" s="1"/>
  <c r="GO61" i="2"/>
  <c r="FV61" i="1" s="1"/>
  <c r="GO77" i="2"/>
  <c r="FV77" i="1" s="1"/>
  <c r="GM169" i="2"/>
  <c r="FT169" i="1" s="1"/>
  <c r="HV169" i="2"/>
  <c r="KW169" i="1" s="1"/>
  <c r="GN8" i="2"/>
  <c r="FU8" i="1" s="1"/>
  <c r="HW8" i="2"/>
  <c r="KX8" i="1" s="1"/>
  <c r="GN133" i="2"/>
  <c r="FU133" i="1" s="1"/>
  <c r="HW133" i="2"/>
  <c r="KX133" i="1" s="1"/>
  <c r="GM145" i="2"/>
  <c r="FT145" i="1" s="1"/>
  <c r="HV145" i="2"/>
  <c r="KW145" i="1" s="1"/>
  <c r="GO147" i="2"/>
  <c r="FV147" i="1" s="1"/>
  <c r="HX147" i="2"/>
  <c r="KY147" i="1" s="1"/>
  <c r="GN42" i="2"/>
  <c r="FU42" i="1" s="1"/>
  <c r="GN93" i="2"/>
  <c r="FU93" i="1" s="1"/>
  <c r="HW93" i="2"/>
  <c r="KX93" i="1" s="1"/>
  <c r="GO64" i="2"/>
  <c r="FV64" i="1" s="1"/>
  <c r="HX64" i="2"/>
  <c r="KY64" i="1" s="1"/>
  <c r="GO81" i="2"/>
  <c r="FV81" i="1" s="1"/>
  <c r="GN23" i="2"/>
  <c r="FU23" i="1" s="1"/>
  <c r="HW23" i="2"/>
  <c r="KX23" i="1" s="1"/>
  <c r="GN77" i="2"/>
  <c r="FU77" i="1" s="1"/>
  <c r="HW77" i="2"/>
  <c r="KX77" i="1" s="1"/>
  <c r="GO111" i="2"/>
  <c r="FV111" i="1" s="1"/>
  <c r="GM109" i="2"/>
  <c r="FT109" i="1" s="1"/>
  <c r="HV109" i="2"/>
  <c r="KW109" i="1" s="1"/>
  <c r="GN5" i="2"/>
  <c r="FU5" i="1" s="1"/>
  <c r="HW5" i="2"/>
  <c r="KX5" i="1" s="1"/>
  <c r="GN165" i="2"/>
  <c r="FU165" i="1" s="1"/>
  <c r="GM136" i="2"/>
  <c r="FT136" i="1" s="1"/>
  <c r="GO123" i="2"/>
  <c r="FV123" i="1" s="1"/>
  <c r="HX123" i="2"/>
  <c r="KY123" i="1" s="1"/>
  <c r="GO16" i="2"/>
  <c r="FV16" i="1" s="1"/>
  <c r="GN33" i="2"/>
  <c r="FU33" i="1" s="1"/>
  <c r="HW33" i="2"/>
  <c r="KX33" i="1" s="1"/>
  <c r="GM195" i="2"/>
  <c r="FT195" i="1" s="1"/>
  <c r="HV195" i="2"/>
  <c r="KW195" i="1" s="1"/>
  <c r="GN102" i="2"/>
  <c r="FU102" i="1" s="1"/>
  <c r="HW102" i="2"/>
  <c r="KX102" i="1" s="1"/>
  <c r="GM102" i="2"/>
  <c r="FT102" i="1" s="1"/>
  <c r="HV102" i="2"/>
  <c r="KW102" i="1" s="1"/>
  <c r="GO26" i="2"/>
  <c r="FV26" i="1" s="1"/>
  <c r="GN132" i="2"/>
  <c r="FU132" i="1" s="1"/>
  <c r="HW132" i="2"/>
  <c r="KX132" i="1" s="1"/>
  <c r="GO13" i="2"/>
  <c r="FV13" i="1" s="1"/>
  <c r="GM28" i="2"/>
  <c r="FT28" i="1" s="1"/>
  <c r="HV28" i="2"/>
  <c r="KW28" i="1" s="1"/>
  <c r="GN123" i="2"/>
  <c r="FU123" i="1" s="1"/>
  <c r="HW123" i="2"/>
  <c r="KX123" i="1" s="1"/>
  <c r="GO133" i="2"/>
  <c r="FV133" i="1" s="1"/>
  <c r="HX133" i="2"/>
  <c r="KY133" i="1" s="1"/>
  <c r="GM8" i="2"/>
  <c r="FT8" i="1" s="1"/>
  <c r="GN195" i="2"/>
  <c r="FU195" i="1" s="1"/>
  <c r="HW195" i="2"/>
  <c r="KX195" i="1" s="1"/>
  <c r="GN49" i="2"/>
  <c r="FU49" i="1" s="1"/>
  <c r="GN62" i="2"/>
  <c r="FU62" i="1" s="1"/>
  <c r="HW62" i="2"/>
  <c r="KX62" i="1" s="1"/>
  <c r="GN135" i="2"/>
  <c r="FU135" i="1" s="1"/>
  <c r="HW135" i="2"/>
  <c r="KX135" i="1" s="1"/>
  <c r="GM104" i="2"/>
  <c r="FT104" i="1" s="1"/>
  <c r="GO156" i="2"/>
  <c r="FV156" i="1" s="1"/>
  <c r="HX156" i="2"/>
  <c r="KY156" i="1" s="1"/>
  <c r="GM177" i="2"/>
  <c r="FT177" i="1" s="1"/>
  <c r="GO149" i="2"/>
  <c r="FV149" i="1" s="1"/>
  <c r="GO25" i="2"/>
  <c r="FV25" i="1" s="1"/>
  <c r="GM178" i="2"/>
  <c r="FT178" i="1" s="1"/>
  <c r="GO48" i="2"/>
  <c r="FV48" i="1" s="1"/>
  <c r="GO60" i="2"/>
  <c r="FV60" i="1" s="1"/>
  <c r="HX60" i="2"/>
  <c r="KY60" i="1" s="1"/>
  <c r="GM112" i="2"/>
  <c r="FT112" i="1" s="1"/>
  <c r="HV112" i="2"/>
  <c r="KW112" i="1" s="1"/>
  <c r="GO40" i="2"/>
  <c r="FV40" i="1" s="1"/>
  <c r="HX40" i="2"/>
  <c r="KY40" i="1" s="1"/>
  <c r="GO22" i="2"/>
  <c r="FV22" i="1" s="1"/>
  <c r="GN13" i="2"/>
  <c r="FU13" i="1" s="1"/>
  <c r="HW13" i="2"/>
  <c r="KX13" i="1" s="1"/>
  <c r="GO157" i="2"/>
  <c r="FV157" i="1" s="1"/>
  <c r="HX157" i="2"/>
  <c r="KY157" i="1" s="1"/>
  <c r="GM193" i="2"/>
  <c r="FT193" i="1" s="1"/>
  <c r="HV193" i="2"/>
  <c r="KW193" i="1" s="1"/>
  <c r="GM94" i="2"/>
  <c r="FT94" i="1" s="1"/>
  <c r="HV94" i="2"/>
  <c r="KW94" i="1" s="1"/>
  <c r="GN17" i="2"/>
  <c r="FU17" i="1" s="1"/>
  <c r="GO146" i="2"/>
  <c r="FV146" i="1" s="1"/>
  <c r="HX146" i="2"/>
  <c r="KY146" i="1" s="1"/>
  <c r="GO73" i="2"/>
  <c r="FV73" i="1" s="1"/>
  <c r="GM85" i="2"/>
  <c r="FT85" i="1" s="1"/>
  <c r="HV85" i="2"/>
  <c r="KW85" i="1" s="1"/>
  <c r="GN177" i="2"/>
  <c r="FU177" i="1" s="1"/>
  <c r="HW177" i="2"/>
  <c r="KX177" i="1" s="1"/>
  <c r="GN137" i="2"/>
  <c r="FU137" i="1" s="1"/>
  <c r="HW137" i="2"/>
  <c r="KX137" i="1" s="1"/>
  <c r="GO94" i="2"/>
  <c r="FV94" i="1" s="1"/>
  <c r="HX94" i="2"/>
  <c r="KY94" i="1" s="1"/>
  <c r="GN31" i="2"/>
  <c r="FU31" i="1" s="1"/>
  <c r="HW31" i="2"/>
  <c r="KX31" i="1" s="1"/>
  <c r="GN15" i="2"/>
  <c r="FU15" i="1" s="1"/>
  <c r="HW15" i="2"/>
  <c r="KX15" i="1" s="1"/>
  <c r="GO194" i="2"/>
  <c r="FV194" i="1" s="1"/>
  <c r="HX194" i="2"/>
  <c r="KY194" i="1" s="1"/>
  <c r="GN169" i="2"/>
  <c r="FU169" i="1" s="1"/>
  <c r="GO87" i="2"/>
  <c r="FV87" i="1" s="1"/>
  <c r="GM51" i="2"/>
  <c r="FT51" i="1" s="1"/>
  <c r="GN37" i="2"/>
  <c r="FU37" i="1" s="1"/>
  <c r="HW37" i="2"/>
  <c r="KX37" i="1" s="1"/>
  <c r="GO86" i="2"/>
  <c r="FV86" i="1" s="1"/>
  <c r="HX86" i="2"/>
  <c r="KY86" i="1" s="1"/>
  <c r="GO84" i="2"/>
  <c r="FV84" i="1" s="1"/>
  <c r="HX84" i="2"/>
  <c r="KY84" i="1" s="1"/>
  <c r="GM14" i="2"/>
  <c r="FT14" i="1" s="1"/>
  <c r="HV14" i="2"/>
  <c r="KW14" i="1" s="1"/>
  <c r="GO88" i="2"/>
  <c r="FV88" i="1" s="1"/>
  <c r="HX88" i="2"/>
  <c r="KY88" i="1" s="1"/>
  <c r="GN95" i="2"/>
  <c r="FU95" i="1" s="1"/>
  <c r="HW95" i="2"/>
  <c r="KX95" i="1" s="1"/>
  <c r="GO58" i="2"/>
  <c r="FV58" i="1" s="1"/>
  <c r="HX58" i="2"/>
  <c r="KY58" i="1" s="1"/>
  <c r="GM134" i="2"/>
  <c r="FT134" i="1" s="1"/>
  <c r="GN155" i="2"/>
  <c r="FU155" i="1" s="1"/>
  <c r="GO19" i="2"/>
  <c r="FV19" i="1" s="1"/>
  <c r="HX19" i="2"/>
  <c r="KY19" i="1" s="1"/>
  <c r="GN48" i="2"/>
  <c r="FU48" i="1" s="1"/>
  <c r="HW48" i="2"/>
  <c r="KX48" i="1" s="1"/>
  <c r="GO112" i="2"/>
  <c r="FV112" i="1" s="1"/>
  <c r="HX112" i="2"/>
  <c r="KY112" i="1" s="1"/>
  <c r="GO160" i="2"/>
  <c r="FV160" i="1" s="1"/>
  <c r="GO14" i="2"/>
  <c r="FV14" i="1" s="1"/>
  <c r="HX14" i="2"/>
  <c r="KY14" i="1" s="1"/>
  <c r="GO68" i="2"/>
  <c r="FV68" i="1" s="1"/>
  <c r="HX68" i="2"/>
  <c r="KY68" i="1" s="1"/>
  <c r="GM157" i="2"/>
  <c r="FT157" i="1" s="1"/>
  <c r="HV157" i="2"/>
  <c r="KW157" i="1" s="1"/>
  <c r="GN189" i="2"/>
  <c r="FU189" i="1" s="1"/>
  <c r="HW189" i="2"/>
  <c r="KX189" i="1" s="1"/>
  <c r="GO168" i="2"/>
  <c r="FV168" i="1" s="1"/>
  <c r="HX168" i="2"/>
  <c r="KY168" i="1" s="1"/>
  <c r="GM113" i="2"/>
  <c r="FT113" i="1" s="1"/>
  <c r="HV113" i="2"/>
  <c r="KW113" i="1" s="1"/>
  <c r="GO169" i="2"/>
  <c r="FV169" i="1" s="1"/>
  <c r="HX169" i="2"/>
  <c r="KY169" i="1" s="1"/>
  <c r="GO8" i="2"/>
  <c r="FV8" i="1" s="1"/>
  <c r="HX8" i="2"/>
  <c r="KY8" i="1" s="1"/>
  <c r="GM188" i="2"/>
  <c r="FT188" i="1" s="1"/>
  <c r="HV188" i="2"/>
  <c r="KW188" i="1" s="1"/>
  <c r="GO17" i="2"/>
  <c r="FV17" i="1" s="1"/>
  <c r="GN89" i="2"/>
  <c r="FU89" i="1" s="1"/>
  <c r="HW89" i="2"/>
  <c r="KX89" i="1" s="1"/>
  <c r="GD195" i="1"/>
  <c r="FG178" i="1"/>
  <c r="GD175" i="1"/>
  <c r="FI186" i="1"/>
  <c r="FE109" i="1"/>
  <c r="KU120" i="1"/>
  <c r="FG77" i="1"/>
  <c r="FJ65" i="1"/>
  <c r="FH86" i="1"/>
  <c r="GB112" i="1"/>
  <c r="GC23" i="1"/>
  <c r="FN38" i="1"/>
  <c r="GM40" i="2"/>
  <c r="FT40" i="1" s="1"/>
  <c r="KS127" i="1"/>
  <c r="GB91" i="1"/>
  <c r="FG164" i="1"/>
  <c r="FE65" i="1"/>
  <c r="FH137" i="1"/>
  <c r="FL51" i="1"/>
  <c r="KU126" i="1"/>
  <c r="KT188" i="1"/>
  <c r="FI159" i="1"/>
  <c r="GA142" i="1"/>
  <c r="KR142" i="1"/>
  <c r="FE115" i="1"/>
  <c r="FM133" i="1"/>
  <c r="GM6" i="2"/>
  <c r="FT6" i="1" s="1"/>
  <c r="FL190" i="1"/>
  <c r="FN89" i="1"/>
  <c r="KT100" i="1"/>
  <c r="GB105" i="1"/>
  <c r="GC157" i="1"/>
  <c r="GC183" i="1"/>
  <c r="FG183" i="1"/>
  <c r="FE113" i="1"/>
  <c r="FG75" i="1"/>
  <c r="FL87" i="1"/>
  <c r="GB128" i="1"/>
  <c r="GD190" i="1"/>
  <c r="FI190" i="1"/>
  <c r="FE155" i="1"/>
  <c r="FL118" i="1"/>
  <c r="GD86" i="1"/>
  <c r="GJ31" i="1"/>
  <c r="KT164" i="1"/>
  <c r="KU132" i="1"/>
  <c r="GC52" i="1"/>
  <c r="GM22" i="2"/>
  <c r="FT22" i="1" s="1"/>
  <c r="FF40" i="1"/>
  <c r="FN104" i="1"/>
  <c r="FE57" i="1"/>
  <c r="FH46" i="1"/>
  <c r="FK173" i="1"/>
  <c r="GM158" i="2"/>
  <c r="FT158" i="1" s="1"/>
  <c r="FK171" i="1"/>
  <c r="GK66" i="1"/>
  <c r="FI118" i="1"/>
  <c r="GM71" i="2"/>
  <c r="FT71" i="1" s="1"/>
  <c r="FN90" i="1"/>
  <c r="GB190" i="1"/>
  <c r="FE118" i="1"/>
  <c r="KU57" i="1"/>
  <c r="GM101" i="2"/>
  <c r="FT101" i="1" s="1"/>
  <c r="FL75" i="1"/>
  <c r="FH127" i="1"/>
  <c r="FL174" i="1"/>
  <c r="FJ14" i="1"/>
  <c r="FG32" i="1"/>
  <c r="FK29" i="1"/>
  <c r="FN122" i="1"/>
  <c r="FH39" i="1"/>
  <c r="GD173" i="1"/>
  <c r="FK119" i="1"/>
  <c r="GM165" i="2"/>
  <c r="FT165" i="1" s="1"/>
  <c r="GM176" i="2"/>
  <c r="FT176" i="1" s="1"/>
  <c r="FL142" i="1"/>
  <c r="FG163" i="1"/>
  <c r="FM164" i="1"/>
  <c r="FK89" i="1"/>
  <c r="KS180" i="1"/>
  <c r="FM187" i="1"/>
  <c r="FM152" i="1"/>
  <c r="KT80" i="1"/>
  <c r="FI42" i="1"/>
  <c r="FM189" i="1"/>
  <c r="GM189" i="2"/>
  <c r="FT189" i="1" s="1"/>
  <c r="GC85" i="1"/>
  <c r="GM124" i="2"/>
  <c r="FT124" i="1" s="1"/>
  <c r="FE66" i="1"/>
  <c r="KS132" i="1"/>
  <c r="FL151" i="1"/>
  <c r="FG8" i="1"/>
  <c r="FF11" i="1"/>
  <c r="FF49" i="1"/>
  <c r="FH26" i="1"/>
  <c r="FL162" i="1"/>
  <c r="FI167" i="1"/>
  <c r="FK17" i="1"/>
  <c r="GC114" i="1"/>
  <c r="FH78" i="1"/>
  <c r="KS116" i="1"/>
  <c r="KT144" i="1"/>
  <c r="FK140" i="1"/>
  <c r="KR63" i="1"/>
  <c r="KL129" i="1"/>
  <c r="KP171" i="1"/>
  <c r="KS171" i="1"/>
  <c r="KR145" i="1"/>
  <c r="GA145" i="1"/>
  <c r="KL141" i="1"/>
  <c r="FE105" i="1"/>
  <c r="KL116" i="1"/>
  <c r="KT51" i="1"/>
  <c r="GA61" i="1"/>
  <c r="FJ144" i="1"/>
  <c r="FF151" i="1"/>
  <c r="FM126" i="1"/>
  <c r="KL39" i="1"/>
  <c r="GM20" i="2"/>
  <c r="FT20" i="1" s="1"/>
  <c r="FE12" i="1"/>
  <c r="FG176" i="1"/>
  <c r="GC89" i="1"/>
  <c r="FM89" i="1"/>
  <c r="GC82" i="1"/>
  <c r="GC90" i="1"/>
  <c r="FL100" i="1"/>
  <c r="KS46" i="1"/>
  <c r="GD136" i="1"/>
  <c r="GN98" i="2"/>
  <c r="FU98" i="1" s="1"/>
  <c r="FF54" i="1"/>
  <c r="FG124" i="1"/>
  <c r="FG33" i="1"/>
  <c r="KP49" i="1"/>
  <c r="FH90" i="1"/>
  <c r="FJ48" i="1"/>
  <c r="FN136" i="1"/>
  <c r="FJ5" i="1"/>
  <c r="GC94" i="1"/>
  <c r="GN144" i="2"/>
  <c r="FU144" i="1" s="1"/>
  <c r="GA114" i="1"/>
  <c r="FN73" i="1"/>
  <c r="FI20" i="1"/>
  <c r="FF64" i="1"/>
  <c r="FF108" i="1"/>
  <c r="GD10" i="1"/>
  <c r="FH59" i="1"/>
  <c r="GI163" i="1"/>
  <c r="GN163" i="2"/>
  <c r="FU163" i="1" s="1"/>
  <c r="FN80" i="1"/>
  <c r="KS80" i="1"/>
  <c r="KR107" i="1"/>
  <c r="KU107" i="1"/>
  <c r="KU63" i="1"/>
  <c r="KU119" i="1"/>
  <c r="KQ26" i="1"/>
  <c r="FG26" i="1"/>
  <c r="FF189" i="1"/>
  <c r="GN40" i="2"/>
  <c r="FU40" i="1" s="1"/>
  <c r="GO28" i="2"/>
  <c r="FV28" i="1" s="1"/>
  <c r="GJ64" i="1"/>
  <c r="FE64" i="1"/>
  <c r="KR44" i="1"/>
  <c r="GA44" i="1"/>
  <c r="KQ185" i="1"/>
  <c r="FG185" i="1"/>
  <c r="FM59" i="1"/>
  <c r="GC44" i="1"/>
  <c r="FM138" i="1"/>
  <c r="KS138" i="1"/>
  <c r="KS172" i="1"/>
  <c r="KU103" i="1"/>
  <c r="GO118" i="2"/>
  <c r="FV118" i="1" s="1"/>
  <c r="FI136" i="1"/>
  <c r="GO150" i="2"/>
  <c r="FV150" i="1" s="1"/>
  <c r="FM192" i="1"/>
  <c r="FN42" i="1"/>
  <c r="GO34" i="2"/>
  <c r="FV34" i="1" s="1"/>
  <c r="GN173" i="2"/>
  <c r="FU173" i="1" s="1"/>
  <c r="GD122" i="1"/>
  <c r="GJ143" i="1"/>
  <c r="FE143" i="1"/>
  <c r="FH158" i="1"/>
  <c r="FJ110" i="1"/>
  <c r="GO114" i="2"/>
  <c r="FV114" i="1" s="1"/>
  <c r="FG49" i="1"/>
  <c r="GO37" i="2"/>
  <c r="FV37" i="1" s="1"/>
  <c r="FJ34" i="1"/>
  <c r="FG89" i="1"/>
  <c r="GO179" i="2"/>
  <c r="FV179" i="1" s="1"/>
  <c r="GO6" i="2"/>
  <c r="FV6" i="1" s="1"/>
  <c r="FM6" i="1"/>
  <c r="GN186" i="2"/>
  <c r="FU186" i="1" s="1"/>
  <c r="FH44" i="1"/>
  <c r="GM42" i="2"/>
  <c r="FT42" i="1" s="1"/>
  <c r="KU37" i="1"/>
  <c r="FL168" i="1"/>
  <c r="GO122" i="2"/>
  <c r="FV122" i="1" s="1"/>
  <c r="KT58" i="1"/>
  <c r="GB58" i="1"/>
  <c r="FI73" i="1"/>
  <c r="GN41" i="2"/>
  <c r="FU41" i="1" s="1"/>
  <c r="FM22" i="1"/>
  <c r="ET34" i="1"/>
  <c r="FG165" i="1"/>
  <c r="FH100" i="1"/>
  <c r="FH167" i="1"/>
  <c r="FL188" i="1"/>
  <c r="FF92" i="1"/>
  <c r="FE100" i="1"/>
  <c r="FL40" i="1"/>
  <c r="FM174" i="1"/>
  <c r="KT165" i="1"/>
  <c r="FI149" i="1"/>
  <c r="FL166" i="1"/>
  <c r="FE123" i="1"/>
  <c r="KT185" i="1"/>
  <c r="GO10" i="2"/>
  <c r="FV10" i="1" s="1"/>
  <c r="FF69" i="1"/>
  <c r="FH96" i="1"/>
  <c r="GM167" i="2"/>
  <c r="FT167" i="1" s="1"/>
  <c r="FF173" i="1"/>
  <c r="FN94" i="1"/>
  <c r="FJ57" i="1"/>
  <c r="GB61" i="1"/>
  <c r="FN110" i="1"/>
  <c r="FI128" i="1"/>
  <c r="GM128" i="2"/>
  <c r="FT128" i="1" s="1"/>
  <c r="GD108" i="1"/>
  <c r="GO20" i="2"/>
  <c r="FV20" i="1" s="1"/>
  <c r="FK20" i="1"/>
  <c r="FJ71" i="1"/>
  <c r="KL52" i="1"/>
  <c r="FI18" i="1"/>
  <c r="FH7" i="1"/>
  <c r="GA120" i="1"/>
  <c r="KL177" i="1"/>
  <c r="FN61" i="1"/>
  <c r="FE116" i="1"/>
  <c r="FG130" i="1"/>
  <c r="FM168" i="1"/>
  <c r="FG193" i="1"/>
  <c r="GC174" i="1"/>
  <c r="KU172" i="1"/>
  <c r="FE121" i="1"/>
  <c r="GA150" i="1"/>
  <c r="GO41" i="2"/>
  <c r="FV41" i="1" s="1"/>
  <c r="GM149" i="2"/>
  <c r="FT149" i="1" s="1"/>
  <c r="KU149" i="1"/>
  <c r="FH149" i="1"/>
  <c r="FE174" i="1"/>
  <c r="GM46" i="2"/>
  <c r="FT46" i="1" s="1"/>
  <c r="FH126" i="1"/>
  <c r="GA126" i="1"/>
  <c r="FH22" i="1"/>
  <c r="FM157" i="1"/>
  <c r="KL48" i="1"/>
  <c r="KS151" i="1"/>
  <c r="GM121" i="2"/>
  <c r="FT121" i="1" s="1"/>
  <c r="FK83" i="1"/>
  <c r="GD138" i="1"/>
  <c r="KL74" i="1"/>
  <c r="KL87" i="1"/>
  <c r="FM36" i="1"/>
  <c r="KL26" i="1"/>
  <c r="KL158" i="1"/>
  <c r="FG155" i="1"/>
  <c r="FF21" i="1"/>
  <c r="GM78" i="2"/>
  <c r="FT78" i="1" s="1"/>
  <c r="KL189" i="1"/>
  <c r="GM110" i="2"/>
  <c r="FT110" i="1" s="1"/>
  <c r="GA94" i="1"/>
  <c r="GB144" i="1"/>
  <c r="FF128" i="1"/>
  <c r="GC53" i="1"/>
  <c r="KS144" i="1"/>
  <c r="KU87" i="1"/>
  <c r="GN118" i="2"/>
  <c r="FU118" i="1" s="1"/>
  <c r="KU104" i="1"/>
  <c r="GC138" i="1"/>
  <c r="GO172" i="2"/>
  <c r="FV172" i="1" s="1"/>
  <c r="FK146" i="1"/>
  <c r="GN162" i="2"/>
  <c r="FU162" i="1" s="1"/>
  <c r="FI162" i="1"/>
  <c r="KS27" i="1"/>
  <c r="FJ56" i="1"/>
  <c r="GD71" i="1"/>
  <c r="FL191" i="1"/>
  <c r="FE93" i="1"/>
  <c r="FJ95" i="1"/>
  <c r="KT130" i="1"/>
  <c r="FE178" i="1"/>
  <c r="FG128" i="1"/>
  <c r="KS48" i="1"/>
  <c r="GD20" i="1"/>
  <c r="GC18" i="1"/>
  <c r="GD187" i="1"/>
  <c r="FH143" i="1"/>
  <c r="GD5" i="1"/>
  <c r="FH5" i="1"/>
  <c r="KS57" i="1"/>
  <c r="FK123" i="1"/>
  <c r="KL136" i="1"/>
  <c r="KL124" i="1"/>
  <c r="GN193" i="2"/>
  <c r="FU193" i="1" s="1"/>
  <c r="FJ40" i="1"/>
  <c r="GC48" i="1"/>
  <c r="KL66" i="1"/>
  <c r="KL102" i="1"/>
  <c r="FF139" i="1"/>
  <c r="FJ41" i="1"/>
  <c r="FK28" i="1"/>
  <c r="KU137" i="1"/>
  <c r="GB155" i="1"/>
  <c r="FH183" i="1"/>
  <c r="FE17" i="1"/>
  <c r="GD170" i="1"/>
  <c r="FM130" i="1"/>
  <c r="FK159" i="1"/>
  <c r="KT156" i="1"/>
  <c r="FL182" i="1"/>
  <c r="KS149" i="1"/>
  <c r="FM149" i="1"/>
  <c r="KT149" i="1"/>
  <c r="KS69" i="1"/>
  <c r="GB88" i="1"/>
  <c r="FL8" i="1"/>
  <c r="KU139" i="1"/>
  <c r="KU10" i="1"/>
  <c r="KT122" i="1"/>
  <c r="FJ160" i="1"/>
  <c r="FF129" i="1"/>
  <c r="FK189" i="1"/>
  <c r="FG80" i="1"/>
  <c r="GA173" i="1"/>
  <c r="KR173" i="1"/>
  <c r="KT129" i="1"/>
  <c r="KU177" i="1"/>
  <c r="FM47" i="1"/>
  <c r="FF55" i="1"/>
  <c r="FI92" i="1"/>
  <c r="KU122" i="1"/>
  <c r="GO143" i="2"/>
  <c r="FV143" i="1" s="1"/>
  <c r="GO170" i="2"/>
  <c r="FV170" i="1" s="1"/>
  <c r="KL63" i="1"/>
  <c r="GM45" i="2"/>
  <c r="FT45" i="1" s="1"/>
  <c r="KU154" i="1"/>
  <c r="KT186" i="1"/>
  <c r="FK11" i="1"/>
  <c r="KS41" i="1"/>
  <c r="FF115" i="1"/>
  <c r="GC160" i="1"/>
  <c r="FG119" i="1"/>
  <c r="GO177" i="2"/>
  <c r="FV177" i="1" s="1"/>
  <c r="GO195" i="2"/>
  <c r="FV195" i="1" s="1"/>
  <c r="FM73" i="1"/>
  <c r="FM185" i="1"/>
  <c r="GN14" i="2"/>
  <c r="FU14" i="1" s="1"/>
  <c r="GD47" i="1"/>
  <c r="GJ10" i="1"/>
  <c r="FE10" i="1"/>
  <c r="GH10" i="1"/>
  <c r="GM10" i="2"/>
  <c r="FT10" i="1" s="1"/>
  <c r="KR41" i="1"/>
  <c r="GA41" i="1"/>
  <c r="FL49" i="1"/>
  <c r="GD49" i="1"/>
  <c r="KS135" i="1"/>
  <c r="FE106" i="1"/>
  <c r="KS110" i="1"/>
  <c r="KR37" i="1"/>
  <c r="FK157" i="1"/>
  <c r="GN75" i="2"/>
  <c r="FU75" i="1" s="1"/>
  <c r="FI90" i="1"/>
  <c r="FE144" i="1"/>
  <c r="KR60" i="1"/>
  <c r="KQ156" i="1"/>
  <c r="KQ188" i="1"/>
  <c r="GD149" i="1"/>
  <c r="GB156" i="1"/>
  <c r="FN168" i="1"/>
  <c r="KU61" i="1"/>
  <c r="FK106" i="1"/>
  <c r="GN128" i="2"/>
  <c r="FU128" i="1" s="1"/>
  <c r="KL10" i="1"/>
  <c r="FI146" i="1"/>
  <c r="FN84" i="1"/>
  <c r="FM45" i="1"/>
  <c r="FG34" i="1"/>
  <c r="KL20" i="1"/>
  <c r="GA59" i="1"/>
  <c r="KL54" i="1"/>
  <c r="KL108" i="1"/>
  <c r="FI15" i="1"/>
  <c r="FJ29" i="1"/>
  <c r="GC108" i="1"/>
  <c r="KU176" i="1"/>
  <c r="FJ55" i="1"/>
  <c r="FJ99" i="1"/>
  <c r="KU138" i="1"/>
  <c r="KU92" i="1"/>
  <c r="FM61" i="1"/>
  <c r="GC92" i="1"/>
  <c r="KT19" i="1"/>
  <c r="GO67" i="2"/>
  <c r="FV67" i="1" s="1"/>
  <c r="FJ108" i="1"/>
  <c r="FI119" i="1"/>
  <c r="GC154" i="1"/>
  <c r="GB83" i="1"/>
  <c r="FE130" i="1"/>
  <c r="FM109" i="1"/>
  <c r="FL59" i="1"/>
  <c r="FL116" i="1"/>
  <c r="FN149" i="1"/>
  <c r="FG138" i="1"/>
  <c r="GD119" i="1"/>
  <c r="KL150" i="1"/>
  <c r="FF99" i="1"/>
  <c r="FJ136" i="1"/>
  <c r="GM192" i="2"/>
  <c r="FT192" i="1" s="1"/>
  <c r="FL158" i="1"/>
  <c r="GN194" i="2"/>
  <c r="FU194" i="1" s="1"/>
  <c r="GD111" i="1"/>
  <c r="FJ188" i="1"/>
  <c r="FJ15" i="1"/>
  <c r="KT17" i="1"/>
  <c r="GA124" i="1"/>
  <c r="FF13" i="1"/>
  <c r="FN27" i="1"/>
  <c r="FE35" i="1"/>
  <c r="GC144" i="1"/>
  <c r="FJ46" i="1"/>
  <c r="GC95" i="1"/>
  <c r="FM154" i="1"/>
  <c r="FI126" i="1"/>
  <c r="FJ20" i="1"/>
  <c r="KL120" i="1"/>
  <c r="FJ116" i="1"/>
  <c r="GO130" i="2"/>
  <c r="FV130" i="1" s="1"/>
  <c r="FM16" i="1"/>
  <c r="FL35" i="1"/>
  <c r="KL11" i="1"/>
  <c r="KL27" i="1"/>
  <c r="KL51" i="1"/>
  <c r="FL186" i="1"/>
  <c r="GN149" i="2"/>
  <c r="FU149" i="1" s="1"/>
  <c r="KL94" i="1"/>
  <c r="GJ15" i="1"/>
  <c r="KP13" i="1"/>
  <c r="FI188" i="1"/>
  <c r="GA109" i="1"/>
  <c r="FI89" i="1"/>
  <c r="KL133" i="1"/>
  <c r="FI144" i="1"/>
  <c r="FH151" i="1"/>
  <c r="FJ170" i="1"/>
  <c r="KS168" i="1"/>
  <c r="GM186" i="2"/>
  <c r="FT186" i="1" s="1"/>
  <c r="KL62" i="1"/>
  <c r="GO92" i="2"/>
  <c r="FV92" i="1" s="1"/>
  <c r="KU180" i="1"/>
  <c r="GO27" i="2"/>
  <c r="FV27" i="1" s="1"/>
  <c r="FF73" i="1"/>
  <c r="FF25" i="1"/>
  <c r="GO53" i="2"/>
  <c r="FV53" i="1" s="1"/>
  <c r="FI145" i="1"/>
  <c r="FI55" i="1"/>
  <c r="FE77" i="1"/>
  <c r="KR140" i="1"/>
  <c r="GN20" i="2"/>
  <c r="FU20" i="1" s="1"/>
  <c r="FH125" i="1"/>
  <c r="KL147" i="1"/>
  <c r="FN170" i="1"/>
  <c r="KQ76" i="1"/>
  <c r="KT76" i="1"/>
  <c r="KP91" i="1"/>
  <c r="FF91" i="1"/>
  <c r="KQ173" i="1"/>
  <c r="GB173" i="1"/>
  <c r="GA125" i="1"/>
  <c r="FJ98" i="1"/>
  <c r="FH20" i="1"/>
  <c r="FK135" i="1"/>
  <c r="KL130" i="1"/>
  <c r="GN73" i="2"/>
  <c r="FU73" i="1" s="1"/>
  <c r="GC38" i="1"/>
  <c r="FJ109" i="1"/>
  <c r="KL100" i="1"/>
  <c r="FJ113" i="1"/>
  <c r="FN52" i="1"/>
  <c r="FH140" i="1"/>
  <c r="FG174" i="1"/>
  <c r="GM161" i="2"/>
  <c r="FT161" i="1" s="1"/>
  <c r="FI172" i="1"/>
  <c r="GC140" i="1"/>
  <c r="GC37" i="1"/>
  <c r="FJ32" i="1"/>
  <c r="GD57" i="1"/>
  <c r="FL79" i="1"/>
  <c r="GO31" i="2"/>
  <c r="FV31" i="1" s="1"/>
  <c r="FE5" i="1"/>
  <c r="FE137" i="1"/>
  <c r="FN169" i="1"/>
  <c r="FK103" i="1"/>
  <c r="KT119" i="1"/>
  <c r="FK108" i="1"/>
  <c r="GA26" i="1"/>
  <c r="KR26" i="1"/>
  <c r="FI26" i="1"/>
  <c r="FF26" i="1"/>
  <c r="KP136" i="1"/>
  <c r="GB136" i="1"/>
  <c r="FF136" i="1"/>
  <c r="GK62" i="1"/>
  <c r="FJ62" i="1"/>
  <c r="FK129" i="1"/>
  <c r="KS129" i="1"/>
  <c r="GD129" i="1"/>
  <c r="FI80" i="1"/>
  <c r="GB80" i="1"/>
  <c r="GH80" i="1"/>
  <c r="GM80" i="2"/>
  <c r="FT80" i="1" s="1"/>
  <c r="KR24" i="1"/>
  <c r="GA24" i="1"/>
  <c r="KR50" i="1"/>
  <c r="GA50" i="1"/>
  <c r="GJ139" i="1"/>
  <c r="FE139" i="1"/>
  <c r="GJ55" i="1"/>
  <c r="FE55" i="1"/>
  <c r="GB122" i="1"/>
  <c r="FF122" i="1"/>
  <c r="GK143" i="1"/>
  <c r="FJ143" i="1"/>
  <c r="GC170" i="1"/>
  <c r="KR170" i="1"/>
  <c r="GJ45" i="1"/>
  <c r="FE45" i="1"/>
  <c r="GH84" i="1"/>
  <c r="GM84" i="2"/>
  <c r="FT84" i="1" s="1"/>
  <c r="GA119" i="1"/>
  <c r="KR119" i="1"/>
  <c r="GI183" i="1"/>
  <c r="GN183" i="2"/>
  <c r="FU183" i="1" s="1"/>
  <c r="KU26" i="1"/>
  <c r="KP177" i="1"/>
  <c r="GB177" i="1"/>
  <c r="FF177" i="1"/>
  <c r="KS95" i="1"/>
  <c r="FL112" i="1"/>
  <c r="FK66" i="1"/>
  <c r="KT177" i="1"/>
  <c r="KR8" i="1"/>
  <c r="GA8" i="1"/>
  <c r="GJ76" i="1"/>
  <c r="FE76" i="1"/>
  <c r="FL10" i="1"/>
  <c r="GA154" i="1"/>
  <c r="KR154" i="1"/>
  <c r="FH154" i="1"/>
  <c r="GM49" i="2"/>
  <c r="FT49" i="1" s="1"/>
  <c r="FG115" i="1"/>
  <c r="KR192" i="1"/>
  <c r="GA192" i="1"/>
  <c r="KS177" i="1"/>
  <c r="FK21" i="1"/>
  <c r="FF48" i="1"/>
  <c r="GK64" i="1"/>
  <c r="FJ64" i="1"/>
  <c r="GN12" i="2"/>
  <c r="FU12" i="1" s="1"/>
  <c r="GK84" i="1"/>
  <c r="FJ84" i="1"/>
  <c r="KS115" i="1"/>
  <c r="GD115" i="1"/>
  <c r="FL115" i="1"/>
  <c r="KP119" i="1"/>
  <c r="GB119" i="1"/>
  <c r="KS119" i="1"/>
  <c r="GA183" i="1"/>
  <c r="KR183" i="1"/>
  <c r="KU42" i="1"/>
  <c r="GA177" i="1"/>
  <c r="KR177" i="1"/>
  <c r="GK80" i="1"/>
  <c r="FJ80" i="1"/>
  <c r="FK80" i="1"/>
  <c r="KQ28" i="1"/>
  <c r="FG28" i="1"/>
  <c r="KR111" i="1"/>
  <c r="GA111" i="1"/>
  <c r="GJ163" i="1"/>
  <c r="FE163" i="1"/>
  <c r="KR185" i="1"/>
  <c r="GA185" i="1"/>
  <c r="KU185" i="1"/>
  <c r="GM173" i="2"/>
  <c r="FT173" i="1" s="1"/>
  <c r="KP55" i="1"/>
  <c r="GB55" i="1"/>
  <c r="KR69" i="1"/>
  <c r="FH69" i="1"/>
  <c r="GA69" i="1"/>
  <c r="FL80" i="1"/>
  <c r="GA42" i="1"/>
  <c r="KR42" i="1"/>
  <c r="FM50" i="1"/>
  <c r="KR139" i="1"/>
  <c r="GA139" i="1"/>
  <c r="GI10" i="1"/>
  <c r="GN10" i="2"/>
  <c r="FU10" i="1" s="1"/>
  <c r="KU12" i="1"/>
  <c r="FK69" i="1"/>
  <c r="KQ84" i="1"/>
  <c r="FG84" i="1"/>
  <c r="FL84" i="1"/>
  <c r="KU192" i="1"/>
  <c r="GC119" i="1"/>
  <c r="FE119" i="1"/>
  <c r="FF167" i="1"/>
  <c r="KP167" i="1"/>
  <c r="KQ47" i="1"/>
  <c r="FG47" i="1"/>
  <c r="KQ107" i="1"/>
  <c r="FG107" i="1"/>
  <c r="KT147" i="1"/>
  <c r="FL147" i="1"/>
  <c r="KT187" i="1"/>
  <c r="FJ166" i="1"/>
  <c r="GK76" i="1"/>
  <c r="FJ76" i="1"/>
  <c r="GH76" i="1"/>
  <c r="GM76" i="2"/>
  <c r="FT76" i="1" s="1"/>
  <c r="KS10" i="1"/>
  <c r="KS33" i="1"/>
  <c r="KP180" i="1"/>
  <c r="FF180" i="1"/>
  <c r="KU11" i="1"/>
  <c r="KR115" i="1"/>
  <c r="GA115" i="1"/>
  <c r="KP115" i="1"/>
  <c r="GB115" i="1"/>
  <c r="FI115" i="1"/>
  <c r="FH160" i="1"/>
  <c r="GH119" i="1"/>
  <c r="GM119" i="2"/>
  <c r="FT119" i="1" s="1"/>
  <c r="GO49" i="2"/>
  <c r="FV49" i="1" s="1"/>
  <c r="FG58" i="1"/>
  <c r="KQ58" i="1"/>
  <c r="FJ10" i="1"/>
  <c r="KR39" i="1"/>
  <c r="GA39" i="1"/>
  <c r="KU39" i="1"/>
  <c r="GM12" i="2"/>
  <c r="FT12" i="1" s="1"/>
  <c r="FN107" i="1"/>
  <c r="GN147" i="2"/>
  <c r="FU147" i="1" s="1"/>
  <c r="FH148" i="1"/>
  <c r="KP69" i="1"/>
  <c r="GB6" i="1"/>
  <c r="KP6" i="1"/>
  <c r="FF6" i="1"/>
  <c r="KS91" i="1"/>
  <c r="KU41" i="1"/>
  <c r="GC41" i="1"/>
  <c r="FL157" i="1"/>
  <c r="KT157" i="1"/>
  <c r="FL183" i="1"/>
  <c r="FN26" i="1"/>
  <c r="FN58" i="1"/>
  <c r="KT96" i="1"/>
  <c r="KP62" i="1"/>
  <c r="FF62" i="1"/>
  <c r="KR129" i="1"/>
  <c r="GA129" i="1"/>
  <c r="GC73" i="1"/>
  <c r="GA189" i="1"/>
  <c r="KR189" i="1"/>
  <c r="GK46" i="1"/>
  <c r="FJ9" i="1"/>
  <c r="FN179" i="1"/>
  <c r="KP50" i="1"/>
  <c r="KS50" i="1"/>
  <c r="FF50" i="1"/>
  <c r="FE111" i="1"/>
  <c r="GC77" i="1"/>
  <c r="KS158" i="1"/>
  <c r="GN63" i="2"/>
  <c r="FU63" i="1" s="1"/>
  <c r="FI44" i="1"/>
  <c r="FF72" i="1"/>
  <c r="FL170" i="1"/>
  <c r="FM48" i="1"/>
  <c r="KT45" i="1"/>
  <c r="FK138" i="1"/>
  <c r="KL95" i="1"/>
  <c r="FN100" i="1"/>
  <c r="FL101" i="1"/>
  <c r="FF90" i="1"/>
  <c r="FJ101" i="1"/>
  <c r="FE154" i="1"/>
  <c r="FL178" i="1"/>
  <c r="GH192" i="1"/>
  <c r="FF57" i="1"/>
  <c r="GA162" i="1"/>
  <c r="FF126" i="1"/>
  <c r="FM106" i="1"/>
  <c r="FM155" i="1"/>
  <c r="KT78" i="1"/>
  <c r="KS19" i="1"/>
  <c r="FK165" i="1"/>
  <c r="FM181" i="1"/>
  <c r="KS36" i="1"/>
  <c r="FK36" i="1"/>
  <c r="KT21" i="1"/>
  <c r="FF116" i="1"/>
  <c r="FG45" i="1"/>
  <c r="KL22" i="1"/>
  <c r="KL166" i="1"/>
  <c r="GD146" i="1"/>
  <c r="KL55" i="1"/>
  <c r="KT81" i="1"/>
  <c r="GM89" i="2"/>
  <c r="FT89" i="1" s="1"/>
  <c r="FF141" i="1"/>
  <c r="GN148" i="2"/>
  <c r="FU148" i="1" s="1"/>
  <c r="FK70" i="1"/>
  <c r="FG112" i="1"/>
  <c r="GN54" i="2"/>
  <c r="FU54" i="1" s="1"/>
  <c r="FN79" i="1"/>
  <c r="GN130" i="2"/>
  <c r="FU130" i="1" s="1"/>
  <c r="FK81" i="1"/>
  <c r="KS133" i="1"/>
  <c r="GD188" i="1"/>
  <c r="KS120" i="1"/>
  <c r="KL83" i="1"/>
  <c r="FI45" i="1"/>
  <c r="KS20" i="1"/>
  <c r="FK74" i="1"/>
  <c r="FL175" i="1"/>
  <c r="FG30" i="1"/>
  <c r="FF152" i="1"/>
  <c r="GM152" i="2"/>
  <c r="FT152" i="1" s="1"/>
  <c r="GD156" i="1"/>
  <c r="FL153" i="1"/>
  <c r="ET191" i="1"/>
  <c r="FM191" i="1"/>
  <c r="GN7" i="2"/>
  <c r="FU7" i="1" s="1"/>
  <c r="FF133" i="1"/>
  <c r="GM61" i="2"/>
  <c r="FT61" i="1" s="1"/>
  <c r="GO83" i="2"/>
  <c r="FV83" i="1" s="1"/>
  <c r="FE71" i="1"/>
  <c r="FF29" i="1"/>
  <c r="KR38" i="1"/>
  <c r="FI138" i="1"/>
  <c r="FN172" i="1"/>
  <c r="KT167" i="1"/>
  <c r="FH114" i="1"/>
  <c r="FI27" i="1"/>
  <c r="KK11" i="1"/>
  <c r="GO178" i="2"/>
  <c r="FV178" i="1" s="1"/>
  <c r="GM62" i="2"/>
  <c r="FT62" i="1" s="1"/>
  <c r="KS32" i="1"/>
  <c r="FK149" i="1"/>
  <c r="FE151" i="1"/>
  <c r="FK71" i="1"/>
  <c r="KT77" i="1"/>
  <c r="KL86" i="1"/>
  <c r="KL92" i="1"/>
  <c r="GC103" i="1"/>
  <c r="FM27" i="1"/>
  <c r="KS121" i="1"/>
  <c r="FE54" i="1"/>
  <c r="FK139" i="1"/>
  <c r="GO29" i="2"/>
  <c r="FV29" i="1" s="1"/>
  <c r="FJ67" i="1"/>
  <c r="KU59" i="1"/>
  <c r="GN110" i="2"/>
  <c r="FU110" i="1" s="1"/>
  <c r="GB188" i="1"/>
  <c r="KS111" i="1"/>
  <c r="FM144" i="1"/>
  <c r="FJ63" i="1"/>
  <c r="KU77" i="1"/>
  <c r="FG97" i="1"/>
  <c r="GO113" i="2"/>
  <c r="FV113" i="1" s="1"/>
  <c r="FN51" i="1"/>
  <c r="KU55" i="1"/>
  <c r="GO59" i="2"/>
  <c r="FV59" i="1" s="1"/>
  <c r="FE101" i="1"/>
  <c r="GM116" i="2"/>
  <c r="FT116" i="1" s="1"/>
  <c r="FJ106" i="1"/>
  <c r="FG11" i="1"/>
  <c r="GM86" i="2"/>
  <c r="FT86" i="1" s="1"/>
  <c r="FG40" i="1"/>
  <c r="GC109" i="1"/>
  <c r="GO140" i="2"/>
  <c r="FV140" i="1" s="1"/>
  <c r="FK59" i="1"/>
  <c r="GM118" i="2"/>
  <c r="FT118" i="1" s="1"/>
  <c r="FH132" i="1"/>
  <c r="KU97" i="1"/>
  <c r="FF132" i="1"/>
  <c r="FF15" i="1"/>
  <c r="GC145" i="1"/>
  <c r="KL58" i="1"/>
  <c r="FK174" i="1"/>
  <c r="KT56" i="1"/>
  <c r="FK145" i="1"/>
  <c r="FH70" i="1"/>
  <c r="FM156" i="1"/>
  <c r="GN67" i="2"/>
  <c r="FU67" i="1" s="1"/>
  <c r="FE63" i="1"/>
  <c r="FJ59" i="1"/>
  <c r="FE79" i="1"/>
  <c r="KL85" i="1"/>
  <c r="GM38" i="2"/>
  <c r="FT38" i="1" s="1"/>
  <c r="FI19" i="1"/>
  <c r="FG154" i="1"/>
  <c r="FN142" i="1"/>
  <c r="FK142" i="1"/>
  <c r="FL126" i="1"/>
  <c r="GD150" i="1"/>
  <c r="KT124" i="1"/>
  <c r="GI120" i="1"/>
  <c r="GN120" i="2"/>
  <c r="FU120" i="1" s="1"/>
  <c r="KL30" i="1"/>
  <c r="KL38" i="1"/>
  <c r="FI91" i="1"/>
  <c r="FL38" i="1"/>
  <c r="KP152" i="1"/>
  <c r="KU20" i="1"/>
  <c r="KT79" i="1"/>
  <c r="GO98" i="2"/>
  <c r="FV98" i="1" s="1"/>
  <c r="FL61" i="1"/>
  <c r="FI72" i="1"/>
  <c r="FH172" i="1"/>
  <c r="FG105" i="1"/>
  <c r="FL140" i="1"/>
  <c r="GO190" i="2"/>
  <c r="FV190" i="1" s="1"/>
  <c r="KT71" i="1"/>
  <c r="FN120" i="1"/>
  <c r="GN121" i="2"/>
  <c r="FU121" i="1" s="1"/>
  <c r="FH128" i="1"/>
  <c r="KL61" i="1"/>
  <c r="KL188" i="1"/>
  <c r="KT70" i="1"/>
  <c r="FE75" i="1"/>
  <c r="FI39" i="1"/>
  <c r="FE25" i="1"/>
  <c r="FE46" i="1"/>
  <c r="KL21" i="1"/>
  <c r="GO144" i="2"/>
  <c r="FV144" i="1" s="1"/>
  <c r="FG18" i="1"/>
  <c r="GA54" i="1"/>
  <c r="KR54" i="1"/>
  <c r="GO108" i="2"/>
  <c r="FV108" i="1" s="1"/>
  <c r="GD31" i="1"/>
  <c r="GB186" i="1"/>
  <c r="GN106" i="2"/>
  <c r="FU106" i="1" s="1"/>
  <c r="GN114" i="2"/>
  <c r="FU114" i="1" s="1"/>
  <c r="KT114" i="1"/>
  <c r="GO125" i="2"/>
  <c r="FV125" i="1" s="1"/>
  <c r="KS128" i="1"/>
  <c r="KL175" i="1"/>
  <c r="GD8" i="1"/>
  <c r="KL183" i="1"/>
  <c r="FH116" i="1"/>
  <c r="GN151" i="2"/>
  <c r="FU151" i="1" s="1"/>
  <c r="GN87" i="2"/>
  <c r="FU87" i="1" s="1"/>
  <c r="FL179" i="1"/>
  <c r="KT179" i="1"/>
  <c r="KQ121" i="1"/>
  <c r="FG121" i="1"/>
  <c r="KL70" i="1"/>
  <c r="KT11" i="1"/>
  <c r="GD11" i="1"/>
  <c r="GD69" i="1"/>
  <c r="KR116" i="1"/>
  <c r="GN109" i="2"/>
  <c r="FU109" i="1" s="1"/>
  <c r="FM120" i="1"/>
  <c r="FH82" i="1"/>
  <c r="KR82" i="1"/>
  <c r="GI178" i="1"/>
  <c r="GN178" i="2"/>
  <c r="FU178" i="1" s="1"/>
  <c r="GB69" i="1"/>
  <c r="KQ69" i="1"/>
  <c r="KQ142" i="1"/>
  <c r="KT142" i="1"/>
  <c r="KQ116" i="1"/>
  <c r="KT116" i="1"/>
  <c r="FG14" i="1"/>
  <c r="KT14" i="1"/>
  <c r="KU32" i="1"/>
  <c r="FM32" i="1"/>
  <c r="FF155" i="1"/>
  <c r="KS155" i="1"/>
  <c r="FI155" i="1"/>
  <c r="FF78" i="1"/>
  <c r="FI78" i="1"/>
  <c r="FN37" i="1"/>
  <c r="FJ154" i="1"/>
  <c r="KL161" i="1"/>
  <c r="KL173" i="1"/>
  <c r="FI105" i="1"/>
  <c r="FG120" i="1"/>
  <c r="FN178" i="1"/>
  <c r="GC59" i="1"/>
  <c r="FN164" i="1"/>
  <c r="FM110" i="1"/>
  <c r="GO110" i="2"/>
  <c r="FV110" i="1" s="1"/>
  <c r="FL32" i="1"/>
  <c r="FN97" i="1"/>
  <c r="GC62" i="1"/>
  <c r="GO101" i="2"/>
  <c r="FV101" i="1" s="1"/>
  <c r="GB32" i="1"/>
  <c r="FI61" i="1"/>
  <c r="GM126" i="2"/>
  <c r="FT126" i="1" s="1"/>
  <c r="FF56" i="1"/>
  <c r="FJ31" i="1"/>
  <c r="FE97" i="1"/>
  <c r="FJ97" i="1"/>
  <c r="KU116" i="1"/>
  <c r="KS113" i="1"/>
  <c r="FK124" i="1"/>
  <c r="GC15" i="1"/>
  <c r="FG67" i="1"/>
  <c r="GO104" i="2"/>
  <c r="FV104" i="1" s="1"/>
  <c r="FM53" i="1"/>
  <c r="KL34" i="1"/>
  <c r="KL162" i="1"/>
  <c r="FN28" i="1"/>
  <c r="FN146" i="1"/>
  <c r="GM56" i="2"/>
  <c r="FT56" i="1" s="1"/>
  <c r="KT158" i="1"/>
  <c r="GC164" i="1"/>
  <c r="FN82" i="1"/>
  <c r="KS25" i="1"/>
  <c r="KU130" i="1"/>
  <c r="GO124" i="2"/>
  <c r="FV124" i="1" s="1"/>
  <c r="KU124" i="1"/>
  <c r="FI158" i="1"/>
  <c r="FJ161" i="1"/>
  <c r="GB193" i="1"/>
  <c r="GO196" i="2"/>
  <c r="FV196" i="1" s="1"/>
  <c r="FE94" i="1"/>
  <c r="KS134" i="1"/>
  <c r="FN152" i="1"/>
  <c r="KS152" i="1"/>
  <c r="KT152" i="1"/>
  <c r="FM165" i="1"/>
  <c r="GM181" i="2"/>
  <c r="FT181" i="1" s="1"/>
  <c r="GD131" i="1"/>
  <c r="GO131" i="2"/>
  <c r="FV131" i="1" s="1"/>
  <c r="FH131" i="1"/>
  <c r="KS191" i="1"/>
  <c r="GC28" i="1"/>
  <c r="FM28" i="1"/>
  <c r="FF53" i="1"/>
  <c r="KU117" i="1"/>
  <c r="ET134" i="1"/>
  <c r="FH32" i="1"/>
  <c r="ET30" i="1"/>
  <c r="GO175" i="2"/>
  <c r="FV175" i="1" s="1"/>
  <c r="GC191" i="1"/>
  <c r="FL149" i="1"/>
  <c r="KR157" i="1"/>
  <c r="GA157" i="1"/>
  <c r="KL31" i="1"/>
  <c r="FJ73" i="1"/>
  <c r="FI154" i="1"/>
  <c r="FL22" i="1"/>
  <c r="FL56" i="1"/>
  <c r="FE124" i="1"/>
  <c r="GO166" i="2"/>
  <c r="FV166" i="1" s="1"/>
  <c r="KR95" i="1"/>
  <c r="GA95" i="1"/>
  <c r="KQ50" i="1"/>
  <c r="GB50" i="1"/>
  <c r="FG116" i="1"/>
  <c r="FN8" i="1"/>
  <c r="GM131" i="2"/>
  <c r="FT131" i="1" s="1"/>
  <c r="GI52" i="1"/>
  <c r="GN52" i="2"/>
  <c r="FU52" i="1" s="1"/>
  <c r="FN111" i="1"/>
  <c r="FJ102" i="1"/>
  <c r="GN36" i="2"/>
  <c r="FU36" i="1" s="1"/>
  <c r="FJ37" i="1"/>
  <c r="GK37" i="1"/>
  <c r="FJ77" i="1"/>
  <c r="GK77" i="1"/>
  <c r="FF183" i="1"/>
  <c r="FI183" i="1"/>
  <c r="FE172" i="1"/>
  <c r="GJ172" i="1"/>
  <c r="GA179" i="1"/>
  <c r="KU179" i="1"/>
  <c r="KR179" i="1"/>
  <c r="GC179" i="1"/>
  <c r="FN63" i="1"/>
  <c r="FL63" i="1"/>
  <c r="GI127" i="1"/>
  <c r="GN127" i="2"/>
  <c r="FU127" i="1" s="1"/>
  <c r="KQ87" i="1"/>
  <c r="KT87" i="1"/>
  <c r="FG87" i="1"/>
  <c r="GH87" i="1"/>
  <c r="GM87" i="2"/>
  <c r="FT87" i="1" s="1"/>
  <c r="KR74" i="1"/>
  <c r="GC74" i="1"/>
  <c r="FH74" i="1"/>
  <c r="GA74" i="1"/>
  <c r="FJ93" i="1"/>
  <c r="GK93" i="1"/>
  <c r="KP120" i="1"/>
  <c r="GB120" i="1"/>
  <c r="FF120" i="1"/>
  <c r="GD120" i="1"/>
  <c r="FI120" i="1"/>
  <c r="GC168" i="1"/>
  <c r="KU168" i="1"/>
  <c r="FN158" i="1"/>
  <c r="GD158" i="1"/>
  <c r="FK158" i="1"/>
  <c r="FE56" i="1"/>
  <c r="FZ179" i="1"/>
  <c r="KL179" i="1"/>
  <c r="FL9" i="1"/>
  <c r="KQ110" i="1"/>
  <c r="GB110" i="1"/>
  <c r="FI110" i="1"/>
  <c r="FE23" i="1"/>
  <c r="GJ23" i="1"/>
  <c r="GN70" i="2"/>
  <c r="FU70" i="1" s="1"/>
  <c r="GJ108" i="1"/>
  <c r="FE108" i="1"/>
  <c r="GJ16" i="1"/>
  <c r="FE16" i="1"/>
  <c r="GB94" i="1"/>
  <c r="FF94" i="1"/>
  <c r="FJ174" i="1"/>
  <c r="FF9" i="1"/>
  <c r="FI142" i="1"/>
  <c r="KS142" i="1"/>
  <c r="FL108" i="1"/>
  <c r="FN108" i="1"/>
  <c r="FE21" i="1"/>
  <c r="FL120" i="1"/>
  <c r="GC110" i="1"/>
  <c r="FM124" i="1"/>
  <c r="GD178" i="1"/>
  <c r="GB146" i="1"/>
  <c r="GO158" i="2"/>
  <c r="FV158" i="1" s="1"/>
  <c r="GD193" i="1"/>
  <c r="GD114" i="1"/>
  <c r="FN10" i="1"/>
  <c r="FK10" i="1"/>
  <c r="ET145" i="1"/>
  <c r="GI184" i="1"/>
  <c r="GN184" i="2"/>
  <c r="FU184" i="1" s="1"/>
  <c r="KP184" i="1"/>
  <c r="FF184" i="1"/>
  <c r="GO120" i="2"/>
  <c r="FV120" i="1" s="1"/>
  <c r="GN187" i="2"/>
  <c r="FU187" i="1" s="1"/>
  <c r="GI187" i="1"/>
  <c r="GA153" i="1"/>
  <c r="FF146" i="1"/>
  <c r="GC124" i="1"/>
  <c r="KU162" i="1"/>
  <c r="FH48" i="1"/>
  <c r="KR166" i="1"/>
  <c r="KU166" i="1"/>
  <c r="GC166" i="1"/>
  <c r="KT86" i="1"/>
  <c r="FL86" i="1"/>
  <c r="KR171" i="1"/>
  <c r="GA171" i="1"/>
  <c r="FH171" i="1"/>
  <c r="FL131" i="1"/>
  <c r="KT131" i="1"/>
  <c r="FG153" i="1"/>
  <c r="KQ153" i="1"/>
  <c r="FI153" i="1"/>
  <c r="KU153" i="1"/>
  <c r="KP191" i="1"/>
  <c r="GB191" i="1"/>
  <c r="FF191" i="1"/>
  <c r="FI191" i="1"/>
  <c r="FG21" i="1"/>
  <c r="FJ91" i="1"/>
  <c r="FN54" i="1"/>
  <c r="FL71" i="1"/>
  <c r="FM43" i="1"/>
  <c r="FH110" i="1"/>
  <c r="FL93" i="1"/>
  <c r="FJ35" i="1"/>
  <c r="FM70" i="1"/>
  <c r="FF61" i="1"/>
  <c r="FG168" i="1"/>
  <c r="KR78" i="1"/>
  <c r="FF158" i="1"/>
  <c r="FG196" i="1"/>
  <c r="FE168" i="1"/>
  <c r="FJ193" i="1"/>
  <c r="KL64" i="1"/>
  <c r="FE164" i="1"/>
  <c r="KL172" i="1"/>
  <c r="KL148" i="1"/>
  <c r="KL56" i="1"/>
  <c r="FH15" i="1"/>
  <c r="FL15" i="1"/>
  <c r="FK112" i="1"/>
  <c r="GB164" i="1"/>
  <c r="FI124" i="1"/>
  <c r="FH190" i="1"/>
  <c r="FF196" i="1"/>
  <c r="KU171" i="1"/>
  <c r="KT34" i="1"/>
  <c r="FK131" i="1"/>
  <c r="GN71" i="2"/>
  <c r="FU71" i="1" s="1"/>
  <c r="FH62" i="1"/>
  <c r="KL81" i="1"/>
  <c r="KL53" i="1"/>
  <c r="GN99" i="2"/>
  <c r="FU99" i="1" s="1"/>
  <c r="FM153" i="1"/>
  <c r="GA176" i="1"/>
  <c r="FN131" i="1"/>
  <c r="FH124" i="1"/>
  <c r="GA55" i="1"/>
  <c r="KL99" i="1"/>
  <c r="KL127" i="1"/>
  <c r="KL35" i="1"/>
  <c r="KL104" i="1"/>
  <c r="KR62" i="1"/>
  <c r="GC162" i="1"/>
  <c r="FF154" i="1"/>
  <c r="KS146" i="1"/>
  <c r="FN25" i="1"/>
  <c r="FL81" i="1"/>
  <c r="GD196" i="1"/>
  <c r="FI193" i="1"/>
  <c r="KU110" i="1"/>
  <c r="GD168" i="1"/>
  <c r="FI33" i="1"/>
  <c r="KK8" i="1"/>
  <c r="FK120" i="1"/>
  <c r="GA190" i="1"/>
  <c r="FI17" i="1"/>
  <c r="KQ34" i="1"/>
  <c r="GB34" i="1"/>
  <c r="GI104" i="1"/>
  <c r="GN104" i="2"/>
  <c r="FU104" i="1" s="1"/>
  <c r="KR101" i="1"/>
  <c r="FH101" i="1"/>
  <c r="KL8" i="1"/>
  <c r="KL125" i="1"/>
  <c r="GN139" i="2"/>
  <c r="FU139" i="1" s="1"/>
  <c r="KL17" i="1"/>
  <c r="FN144" i="1"/>
  <c r="KL187" i="1"/>
  <c r="KL194" i="1"/>
  <c r="FL13" i="1"/>
  <c r="KR90" i="1"/>
  <c r="FL114" i="1"/>
  <c r="FG83" i="1"/>
  <c r="FJ87" i="1"/>
  <c r="GM151" i="2"/>
  <c r="FT151" i="1" s="1"/>
  <c r="FM90" i="1"/>
  <c r="GN9" i="2"/>
  <c r="FU9" i="1" s="1"/>
  <c r="FJ195" i="1"/>
  <c r="GN35" i="2"/>
  <c r="FU35" i="1" s="1"/>
  <c r="FH79" i="1"/>
  <c r="GC106" i="1"/>
  <c r="FL16" i="1"/>
  <c r="GK140" i="1"/>
  <c r="FJ140" i="1"/>
  <c r="ET172" i="1"/>
  <c r="KL107" i="1"/>
  <c r="KL115" i="1"/>
  <c r="KL155" i="1"/>
  <c r="KL78" i="1"/>
  <c r="FM17" i="1"/>
  <c r="FM132" i="1"/>
  <c r="KL71" i="1"/>
  <c r="GA110" i="1"/>
  <c r="FH106" i="1"/>
  <c r="GC116" i="1"/>
  <c r="FN128" i="1"/>
  <c r="GA106" i="1"/>
  <c r="KS178" i="1"/>
  <c r="FH162" i="1"/>
  <c r="KL46" i="1"/>
  <c r="GB170" i="1"/>
  <c r="KQ170" i="1"/>
  <c r="FK181" i="1"/>
  <c r="KS181" i="1"/>
  <c r="FL159" i="1"/>
  <c r="KT159" i="1"/>
  <c r="KU159" i="1"/>
  <c r="FM159" i="1"/>
  <c r="FK143" i="1"/>
  <c r="FM180" i="1"/>
  <c r="FK84" i="1"/>
  <c r="FE9" i="1"/>
  <c r="KS14" i="1"/>
  <c r="FJ23" i="1"/>
  <c r="FJ38" i="1"/>
  <c r="FK75" i="1"/>
  <c r="FI57" i="1"/>
  <c r="FH61" i="1"/>
  <c r="FJ61" i="1"/>
  <c r="GC79" i="1"/>
  <c r="GD98" i="1"/>
  <c r="GM31" i="2"/>
  <c r="FT31" i="1" s="1"/>
  <c r="GM108" i="2"/>
  <c r="FT108" i="1" s="1"/>
  <c r="GD16" i="1"/>
  <c r="GN65" i="2"/>
  <c r="FU65" i="1" s="1"/>
  <c r="FK94" i="1"/>
  <c r="FL92" i="1"/>
  <c r="FH164" i="1"/>
  <c r="GN32" i="2"/>
  <c r="FU32" i="1" s="1"/>
  <c r="KL163" i="1"/>
  <c r="FG17" i="1"/>
  <c r="FK136" i="1"/>
  <c r="KU38" i="1"/>
  <c r="FF178" i="1"/>
  <c r="KP155" i="1"/>
  <c r="GK74" i="1"/>
  <c r="FJ74" i="1"/>
  <c r="GO141" i="2"/>
  <c r="FV141" i="1" s="1"/>
  <c r="KR141" i="1"/>
  <c r="GA141" i="1"/>
  <c r="KT155" i="1"/>
  <c r="FL155" i="1"/>
  <c r="KU161" i="1"/>
  <c r="GC161" i="1"/>
  <c r="KU193" i="1"/>
  <c r="KR193" i="1"/>
  <c r="GA193" i="1"/>
  <c r="FM175" i="1"/>
  <c r="KS5" i="1"/>
  <c r="GM30" i="2"/>
  <c r="FT30" i="1" s="1"/>
  <c r="FM35" i="1"/>
  <c r="KS35" i="1"/>
  <c r="FH105" i="1"/>
  <c r="KT134" i="1"/>
  <c r="GB159" i="1"/>
  <c r="KQ159" i="1"/>
  <c r="KP159" i="1"/>
  <c r="FF159" i="1"/>
  <c r="FM131" i="1"/>
  <c r="KU131" i="1"/>
  <c r="GN153" i="2"/>
  <c r="FU153" i="1" s="1"/>
  <c r="GB153" i="1"/>
  <c r="GO191" i="2"/>
  <c r="FV191" i="1" s="1"/>
  <c r="GO182" i="2"/>
  <c r="FV182" i="1" s="1"/>
  <c r="FI100" i="1"/>
  <c r="KS51" i="1"/>
  <c r="KL7" i="1"/>
  <c r="FK97" i="1"/>
  <c r="KS97" i="1"/>
  <c r="GI181" i="1"/>
  <c r="GN181" i="2"/>
  <c r="FU181" i="1" s="1"/>
  <c r="GJ86" i="1"/>
  <c r="FE86" i="1"/>
  <c r="KQ162" i="1"/>
  <c r="FG162" i="1"/>
  <c r="GJ158" i="1"/>
  <c r="FE158" i="1"/>
  <c r="GK158" i="1"/>
  <c r="FJ158" i="1"/>
  <c r="GO161" i="2"/>
  <c r="FV161" i="1" s="1"/>
  <c r="KU184" i="1"/>
  <c r="KS184" i="1"/>
  <c r="GK187" i="1"/>
  <c r="FJ187" i="1"/>
  <c r="FF187" i="1"/>
  <c r="KT30" i="1"/>
  <c r="KR35" i="1"/>
  <c r="FH35" i="1"/>
  <c r="GC105" i="1"/>
  <c r="KU105" i="1"/>
  <c r="KP134" i="1"/>
  <c r="FI134" i="1"/>
  <c r="GB134" i="1"/>
  <c r="FN159" i="1"/>
  <c r="GN152" i="2"/>
  <c r="FU152" i="1" s="1"/>
  <c r="KP131" i="1"/>
  <c r="GB131" i="1"/>
  <c r="KQ131" i="1"/>
  <c r="FG131" i="1"/>
  <c r="FL102" i="1"/>
  <c r="FH38" i="1"/>
  <c r="GJ53" i="1"/>
  <c r="FE53" i="1"/>
  <c r="GK60" i="1"/>
  <c r="FJ60" i="1"/>
  <c r="GJ141" i="1"/>
  <c r="FE141" i="1"/>
  <c r="GC141" i="1"/>
  <c r="KU141" i="1"/>
  <c r="GI161" i="1"/>
  <c r="GN161" i="2"/>
  <c r="FU161" i="1" s="1"/>
  <c r="GK168" i="1"/>
  <c r="FJ168" i="1"/>
  <c r="GN171" i="2"/>
  <c r="FU171" i="1" s="1"/>
  <c r="KT196" i="1"/>
  <c r="GD145" i="1"/>
  <c r="FG145" i="1"/>
  <c r="KQ145" i="1"/>
  <c r="KS78" i="1"/>
  <c r="FK78" i="1"/>
  <c r="FN78" i="1"/>
  <c r="KP181" i="1"/>
  <c r="GB181" i="1"/>
  <c r="KS159" i="1"/>
  <c r="GD159" i="1"/>
  <c r="KS156" i="1"/>
  <c r="FH193" i="1"/>
  <c r="FK153" i="1"/>
  <c r="FN153" i="1"/>
  <c r="GD153" i="1"/>
  <c r="FH37" i="1"/>
  <c r="FM62" i="1"/>
  <c r="FM101" i="1"/>
  <c r="FK76" i="1"/>
  <c r="FJ43" i="1"/>
  <c r="GJ74" i="1"/>
  <c r="FE74" i="1"/>
  <c r="KU81" i="1"/>
  <c r="GC81" i="1"/>
  <c r="KR187" i="1"/>
  <c r="GA187" i="1"/>
  <c r="KQ161" i="1"/>
  <c r="FG161" i="1"/>
  <c r="KP78" i="1"/>
  <c r="GB78" i="1"/>
  <c r="GC35" i="1"/>
  <c r="KU35" i="1"/>
  <c r="KR65" i="1"/>
  <c r="GA65" i="1"/>
  <c r="GA134" i="1"/>
  <c r="FH134" i="1"/>
  <c r="KR134" i="1"/>
  <c r="KR181" i="1"/>
  <c r="GA181" i="1"/>
  <c r="KU5" i="1"/>
  <c r="GM191" i="2"/>
  <c r="FT191" i="1" s="1"/>
  <c r="KQ149" i="1"/>
  <c r="FG149" i="1"/>
  <c r="GI142" i="1"/>
  <c r="GN142" i="2"/>
  <c r="FU142" i="1" s="1"/>
  <c r="KP166" i="1"/>
  <c r="GB166" i="1"/>
  <c r="FI69" i="1"/>
  <c r="KK7" i="1"/>
  <c r="KQ104" i="1"/>
  <c r="FG104" i="1"/>
  <c r="GD155" i="1"/>
  <c r="FK155" i="1"/>
  <c r="GO155" i="2"/>
  <c r="FV155" i="1" s="1"/>
  <c r="GH155" i="1"/>
  <c r="GM155" i="2"/>
  <c r="FT155" i="1" s="1"/>
  <c r="GC171" i="1"/>
  <c r="KS21" i="1"/>
  <c r="KS67" i="1"/>
  <c r="KR184" i="1"/>
  <c r="GA184" i="1"/>
  <c r="FN148" i="1"/>
  <c r="GC187" i="1"/>
  <c r="KR16" i="1"/>
  <c r="GA16" i="1"/>
  <c r="FN181" i="1"/>
  <c r="GA159" i="1"/>
  <c r="KR159" i="1"/>
  <c r="GC5" i="1"/>
  <c r="FF131" i="1"/>
  <c r="KT153" i="1"/>
  <c r="FL194" i="1"/>
  <c r="KT194" i="1"/>
  <c r="GC193" i="1"/>
  <c r="FG170" i="1"/>
  <c r="KP104" i="1"/>
  <c r="GB104" i="1"/>
  <c r="FF104" i="1"/>
  <c r="KS104" i="1"/>
  <c r="KQ56" i="1"/>
  <c r="FG56" i="1"/>
  <c r="FK31" i="1"/>
  <c r="FN165" i="1"/>
  <c r="FL165" i="1"/>
  <c r="GK86" i="1"/>
  <c r="FJ86" i="1"/>
  <c r="GA161" i="1"/>
  <c r="KR161" i="1"/>
  <c r="KT168" i="1"/>
  <c r="KT193" i="1"/>
  <c r="FI104" i="1"/>
  <c r="GI145" i="1"/>
  <c r="GN145" i="2"/>
  <c r="FU145" i="1" s="1"/>
  <c r="KS145" i="1"/>
  <c r="FN145" i="1"/>
  <c r="KP145" i="1"/>
  <c r="GB145" i="1"/>
  <c r="FF145" i="1"/>
  <c r="FL78" i="1"/>
  <c r="FF30" i="1"/>
  <c r="GD191" i="1"/>
  <c r="GK141" i="1"/>
  <c r="FJ141" i="1"/>
  <c r="KR178" i="1"/>
  <c r="FH178" i="1"/>
  <c r="GA178" i="1"/>
  <c r="KU178" i="1"/>
  <c r="KT145" i="1"/>
  <c r="FL145" i="1"/>
  <c r="KQ78" i="1"/>
  <c r="FG78" i="1"/>
  <c r="GJ148" i="1"/>
  <c r="FE148" i="1"/>
  <c r="FF35" i="1"/>
  <c r="KP35" i="1"/>
  <c r="GH65" i="1"/>
  <c r="GM65" i="2"/>
  <c r="FT65" i="1" s="1"/>
  <c r="KT113" i="1"/>
  <c r="FL113" i="1"/>
  <c r="KU113" i="1"/>
  <c r="FH165" i="1"/>
  <c r="KR165" i="1"/>
  <c r="GA165" i="1"/>
  <c r="KS182" i="1"/>
  <c r="FN41" i="1"/>
  <c r="FL41" i="1"/>
  <c r="FI111" i="1"/>
  <c r="FG111" i="1"/>
  <c r="KR9" i="1"/>
  <c r="KU9" i="1"/>
  <c r="GA9" i="1"/>
  <c r="ET127" i="1"/>
  <c r="KL191" i="1"/>
  <c r="FN81" i="1"/>
  <c r="FM86" i="1"/>
  <c r="FJ89" i="1"/>
  <c r="FE193" i="1"/>
  <c r="GC61" i="1"/>
  <c r="GI55" i="1"/>
  <c r="GN55" i="2"/>
  <c r="FU55" i="1" s="1"/>
  <c r="FL189" i="1"/>
  <c r="FN189" i="1"/>
  <c r="KQ68" i="1"/>
  <c r="KT68" i="1"/>
  <c r="GM24" i="2"/>
  <c r="FT24" i="1" s="1"/>
  <c r="FI164" i="1"/>
  <c r="GD124" i="1"/>
  <c r="GD112" i="1"/>
  <c r="GD14" i="1"/>
  <c r="GM9" i="2"/>
  <c r="FT9" i="1" s="1"/>
  <c r="GB14" i="1"/>
  <c r="FI5" i="1"/>
  <c r="FI196" i="1"/>
  <c r="GC9" i="1"/>
  <c r="KL103" i="1"/>
  <c r="KL14" i="1"/>
  <c r="KL106" i="1"/>
  <c r="KR51" i="1"/>
  <c r="FH51" i="1"/>
  <c r="GA51" i="1"/>
  <c r="FK192" i="1"/>
  <c r="KS192" i="1"/>
  <c r="KR6" i="1"/>
  <c r="GA6" i="1"/>
  <c r="GC6" i="1"/>
  <c r="FH6" i="1"/>
  <c r="FJ126" i="1"/>
  <c r="KT82" i="1"/>
  <c r="FL82" i="1"/>
  <c r="KU6" i="1"/>
  <c r="FJ25" i="1"/>
  <c r="GD126" i="1"/>
  <c r="GD174" i="1"/>
  <c r="FM63" i="1"/>
  <c r="FM60" i="1"/>
  <c r="FL124" i="1"/>
  <c r="KS174" i="1"/>
  <c r="FN56" i="1"/>
  <c r="KL140" i="1"/>
  <c r="FF123" i="1"/>
  <c r="GM174" i="2"/>
  <c r="FT174" i="1" s="1"/>
  <c r="KP64" i="1"/>
  <c r="KS64" i="1"/>
  <c r="KT92" i="1"/>
  <c r="FN92" i="1"/>
  <c r="KR52" i="1"/>
  <c r="FH52" i="1"/>
  <c r="KU52" i="1"/>
  <c r="KP74" i="1"/>
  <c r="KS74" i="1"/>
  <c r="KR13" i="1"/>
  <c r="GA13" i="1"/>
  <c r="KU13" i="1"/>
  <c r="GC13" i="1"/>
  <c r="FE146" i="1"/>
  <c r="GM92" i="2"/>
  <c r="FT92" i="1" s="1"/>
  <c r="FM100" i="1"/>
  <c r="FF74" i="1"/>
  <c r="GN97" i="2"/>
  <c r="FU97" i="1" s="1"/>
  <c r="KT15" i="1"/>
  <c r="FE87" i="1"/>
  <c r="FF174" i="1"/>
  <c r="KS72" i="1"/>
  <c r="KL72" i="1"/>
  <c r="GO116" i="2"/>
  <c r="FV116" i="1" s="1"/>
  <c r="KL152" i="1"/>
  <c r="GC137" i="1"/>
  <c r="KR137" i="1"/>
  <c r="GA137" i="1"/>
  <c r="FL34" i="1"/>
  <c r="FN119" i="1"/>
  <c r="FJ45" i="1"/>
  <c r="FN71" i="1"/>
  <c r="KL40" i="1"/>
  <c r="GK61" i="1"/>
  <c r="GK38" i="1"/>
  <c r="FE39" i="1"/>
  <c r="GN174" i="2"/>
  <c r="FU174" i="1" s="1"/>
  <c r="KL28" i="1"/>
  <c r="FI81" i="1"/>
  <c r="FE95" i="1"/>
  <c r="FF124" i="1"/>
  <c r="FJ179" i="1"/>
  <c r="GB174" i="1"/>
  <c r="FJ183" i="1"/>
  <c r="FH150" i="1"/>
  <c r="KL60" i="1"/>
  <c r="FK186" i="1"/>
  <c r="GO93" i="2"/>
  <c r="FV93" i="1" s="1"/>
  <c r="FM190" i="1"/>
  <c r="GB130" i="1"/>
  <c r="GM19" i="2"/>
  <c r="FT19" i="1" s="1"/>
  <c r="FF95" i="1"/>
  <c r="KQ33" i="1"/>
  <c r="GB33" i="1"/>
  <c r="KP84" i="1"/>
  <c r="KS84" i="1"/>
  <c r="GB84" i="1"/>
  <c r="FI84" i="1"/>
  <c r="GO12" i="2"/>
  <c r="FV12" i="1" s="1"/>
  <c r="KP93" i="1"/>
  <c r="KS93" i="1"/>
  <c r="GI119" i="1"/>
  <c r="GN119" i="2"/>
  <c r="FU119" i="1" s="1"/>
  <c r="GB111" i="1"/>
  <c r="GM100" i="2"/>
  <c r="FT100" i="1" s="1"/>
  <c r="FH36" i="1"/>
  <c r="KR36" i="1"/>
  <c r="GC36" i="1"/>
  <c r="GA36" i="1"/>
  <c r="FM72" i="1"/>
  <c r="GM196" i="2"/>
  <c r="FT196" i="1" s="1"/>
  <c r="FG72" i="1"/>
  <c r="KL43" i="1"/>
  <c r="KL79" i="1"/>
  <c r="KP51" i="1"/>
  <c r="FF51" i="1"/>
  <c r="FL167" i="1"/>
  <c r="FN167" i="1"/>
  <c r="KQ100" i="1"/>
  <c r="GB100" i="1"/>
  <c r="KP118" i="1"/>
  <c r="KS118" i="1"/>
  <c r="GN126" i="2"/>
  <c r="FU126" i="1" s="1"/>
  <c r="KP140" i="1"/>
  <c r="GB140" i="1"/>
  <c r="FF84" i="1"/>
  <c r="KS38" i="1"/>
  <c r="FF38" i="1"/>
  <c r="GO54" i="2"/>
  <c r="FV54" i="1" s="1"/>
  <c r="KL16" i="1"/>
  <c r="FH60" i="1"/>
  <c r="FM186" i="1"/>
  <c r="GN136" i="2"/>
  <c r="FU136" i="1" s="1"/>
  <c r="KQ160" i="1"/>
  <c r="KT160" i="1"/>
  <c r="GB160" i="1"/>
  <c r="GB89" i="1"/>
  <c r="FN196" i="1"/>
  <c r="FI25" i="1"/>
  <c r="KL33" i="1"/>
  <c r="KL169" i="1"/>
  <c r="GM97" i="2"/>
  <c r="FT97" i="1" s="1"/>
  <c r="FH135" i="1"/>
  <c r="KP8" i="1"/>
  <c r="FF8" i="1"/>
  <c r="KS8" i="1"/>
  <c r="GK12" i="1"/>
  <c r="FJ12" i="1"/>
  <c r="KR17" i="1"/>
  <c r="FH17" i="1"/>
  <c r="GC17" i="1"/>
  <c r="GA17" i="1"/>
  <c r="KU17" i="1"/>
  <c r="GJ170" i="1"/>
  <c r="FE170" i="1"/>
  <c r="KL47" i="1"/>
  <c r="GA102" i="1"/>
  <c r="KU102" i="1"/>
  <c r="KR25" i="1"/>
  <c r="KU25" i="1"/>
  <c r="FN102" i="1"/>
  <c r="KS102" i="1"/>
  <c r="KQ27" i="1"/>
  <c r="FG27" i="1"/>
  <c r="KT27" i="1"/>
  <c r="FK99" i="1"/>
  <c r="KS99" i="1"/>
  <c r="FK132" i="1"/>
  <c r="GD132" i="1"/>
  <c r="KR49" i="1"/>
  <c r="KU49" i="1"/>
  <c r="FM95" i="1"/>
  <c r="KP108" i="1"/>
  <c r="KS108" i="1"/>
  <c r="GB15" i="1"/>
  <c r="KL105" i="1"/>
  <c r="KL101" i="1"/>
  <c r="KL25" i="1"/>
  <c r="KL73" i="1"/>
  <c r="KL109" i="1"/>
  <c r="KT126" i="1"/>
  <c r="KL164" i="1"/>
  <c r="KL44" i="1"/>
  <c r="FH138" i="1"/>
  <c r="KL143" i="1"/>
  <c r="KR45" i="1"/>
  <c r="GC45" i="1"/>
  <c r="KU45" i="1"/>
  <c r="FH45" i="1"/>
  <c r="GA45" i="1"/>
  <c r="KP28" i="1"/>
  <c r="FF28" i="1"/>
  <c r="FI28" i="1"/>
  <c r="GB28" i="1"/>
  <c r="GD28" i="1"/>
  <c r="KS28" i="1"/>
  <c r="KR123" i="1"/>
  <c r="GA123" i="1"/>
  <c r="GD27" i="1"/>
  <c r="GN107" i="2"/>
  <c r="FU107" i="1" s="1"/>
  <c r="GD45" i="1"/>
  <c r="KL37" i="1"/>
  <c r="KL65" i="1"/>
  <c r="KL29" i="1"/>
  <c r="KL41" i="1"/>
  <c r="KL57" i="1"/>
  <c r="KL165" i="1"/>
  <c r="KL128" i="1"/>
  <c r="KL156" i="1"/>
  <c r="KL12" i="1"/>
  <c r="KL36" i="1"/>
  <c r="KU125" i="1"/>
  <c r="KL91" i="1"/>
  <c r="GC8" i="1"/>
  <c r="KU8" i="1"/>
  <c r="FM8" i="1"/>
  <c r="FL146" i="1"/>
  <c r="KT146" i="1"/>
  <c r="KQ12" i="1"/>
  <c r="FG12" i="1"/>
  <c r="KR33" i="1"/>
  <c r="GC33" i="1"/>
  <c r="GA33" i="1"/>
  <c r="KU33" i="1"/>
  <c r="FK73" i="1"/>
  <c r="GD73" i="1"/>
  <c r="KS73" i="1"/>
  <c r="KQ20" i="1"/>
  <c r="FG20" i="1"/>
  <c r="KT6" i="1"/>
  <c r="FL6" i="1"/>
  <c r="KT32" i="1"/>
  <c r="FN32" i="1"/>
  <c r="FE22" i="1"/>
  <c r="GM146" i="2"/>
  <c r="FT146" i="1" s="1"/>
  <c r="FL97" i="1"/>
  <c r="KL69" i="1"/>
  <c r="FK110" i="1"/>
  <c r="GC51" i="1"/>
  <c r="KU51" i="1"/>
  <c r="KP103" i="1"/>
  <c r="KS103" i="1"/>
  <c r="GK17" i="1"/>
  <c r="FJ17" i="1"/>
  <c r="GM17" i="2"/>
  <c r="FT17" i="1" s="1"/>
  <c r="KP52" i="1"/>
  <c r="FF52" i="1"/>
  <c r="KS52" i="1"/>
  <c r="KP132" i="1"/>
  <c r="GB132" i="1"/>
  <c r="FI132" i="1"/>
  <c r="FK87" i="1"/>
  <c r="GA143" i="1"/>
  <c r="GC143" i="1"/>
  <c r="GM73" i="2"/>
  <c r="FT73" i="1" s="1"/>
  <c r="FJ146" i="1"/>
  <c r="GN6" i="2"/>
  <c r="FU6" i="1" s="1"/>
  <c r="KL76" i="1"/>
  <c r="KS88" i="1"/>
  <c r="FN88" i="1"/>
  <c r="FK100" i="1"/>
  <c r="KS100" i="1"/>
  <c r="GD6" i="1"/>
  <c r="FN6" i="1"/>
  <c r="GM41" i="2"/>
  <c r="FT41" i="1" s="1"/>
  <c r="GM170" i="2"/>
  <c r="FT170" i="1" s="1"/>
  <c r="GM27" i="2"/>
  <c r="FT27" i="1" s="1"/>
  <c r="GM13" i="2"/>
  <c r="FT13" i="1" s="1"/>
  <c r="FM66" i="1"/>
  <c r="KL93" i="1"/>
  <c r="FN138" i="1"/>
  <c r="FJ138" i="1"/>
  <c r="KU106" i="1"/>
  <c r="KP17" i="1"/>
  <c r="KS17" i="1"/>
  <c r="GB17" i="1"/>
  <c r="FK195" i="1"/>
  <c r="FN195" i="1"/>
  <c r="KP101" i="1"/>
  <c r="FF101" i="1"/>
  <c r="KS101" i="1"/>
  <c r="KP40" i="1"/>
  <c r="GB40" i="1"/>
  <c r="GN196" i="2"/>
  <c r="FU196" i="1" s="1"/>
  <c r="FL28" i="1"/>
  <c r="GD88" i="1"/>
  <c r="KL5" i="1"/>
  <c r="KL144" i="1"/>
  <c r="KL13" i="1"/>
  <c r="FZ107" i="1"/>
  <c r="KL180" i="1"/>
  <c r="KL45" i="1"/>
  <c r="GO75" i="2"/>
  <c r="FV75" i="1" s="1"/>
  <c r="GM79" i="2"/>
  <c r="FT79" i="1" s="1"/>
  <c r="FG79" i="1"/>
  <c r="KT31" i="1"/>
  <c r="GM91" i="2"/>
  <c r="FT91" i="1" s="1"/>
  <c r="GO135" i="2"/>
  <c r="FV135" i="1" s="1"/>
  <c r="FE110" i="1"/>
  <c r="FN106" i="1"/>
  <c r="KS106" i="1"/>
  <c r="FH98" i="1"/>
  <c r="KT85" i="1"/>
  <c r="KP138" i="1"/>
  <c r="GB138" i="1"/>
  <c r="FJ169" i="1"/>
  <c r="GD172" i="1"/>
  <c r="GK172" i="1"/>
  <c r="FJ172" i="1"/>
  <c r="KP179" i="1"/>
  <c r="FF179" i="1"/>
  <c r="GB179" i="1"/>
  <c r="FL110" i="1"/>
  <c r="KT110" i="1"/>
  <c r="GD106" i="1"/>
  <c r="KT106" i="1"/>
  <c r="FL106" i="1"/>
  <c r="GM114" i="2"/>
  <c r="FT114" i="1" s="1"/>
  <c r="KP125" i="1"/>
  <c r="GB125" i="1"/>
  <c r="FF125" i="1"/>
  <c r="FH94" i="1"/>
  <c r="FK113" i="1"/>
  <c r="KU109" i="1"/>
  <c r="KR138" i="1"/>
  <c r="GA138" i="1"/>
  <c r="KP172" i="1"/>
  <c r="FF172" i="1"/>
  <c r="GB172" i="1"/>
  <c r="KS179" i="1"/>
  <c r="GD179" i="1"/>
  <c r="FE138" i="1"/>
  <c r="KP106" i="1"/>
  <c r="FI106" i="1"/>
  <c r="GB106" i="1"/>
  <c r="KP142" i="1"/>
  <c r="FF142" i="1"/>
  <c r="GB142" i="1"/>
  <c r="GD142" i="1"/>
  <c r="FI85" i="1"/>
  <c r="GB85" i="1"/>
  <c r="KQ85" i="1"/>
  <c r="FG85" i="1"/>
  <c r="FF193" i="1"/>
  <c r="GO138" i="2"/>
  <c r="FV138" i="1" s="1"/>
  <c r="GH138" i="1"/>
  <c r="GM138" i="2"/>
  <c r="FT138" i="1" s="1"/>
  <c r="KU121" i="1"/>
  <c r="KR121" i="1"/>
  <c r="GA121" i="1"/>
  <c r="KU114" i="1"/>
  <c r="FM114" i="1"/>
  <c r="GM54" i="2"/>
  <c r="FT54" i="1" s="1"/>
  <c r="KR15" i="1"/>
  <c r="GA15" i="1"/>
  <c r="GJ89" i="1"/>
  <c r="FE89" i="1"/>
  <c r="ET168" i="1"/>
  <c r="FN85" i="1"/>
  <c r="FF138" i="1"/>
  <c r="FI179" i="1"/>
  <c r="FG110" i="1"/>
  <c r="KP114" i="1"/>
  <c r="FI114" i="1"/>
  <c r="GJ125" i="1"/>
  <c r="FE125" i="1"/>
  <c r="GC190" i="1"/>
  <c r="KU190" i="1"/>
  <c r="KU123" i="1"/>
  <c r="GC123" i="1"/>
  <c r="GJ135" i="1"/>
  <c r="FE135" i="1"/>
  <c r="GH179" i="1"/>
  <c r="GM179" i="2"/>
  <c r="FT179" i="1" s="1"/>
  <c r="FL121" i="1"/>
  <c r="KT121" i="1"/>
  <c r="FN114" i="1"/>
  <c r="KS114" i="1"/>
  <c r="FK114" i="1"/>
  <c r="FJ191" i="1"/>
  <c r="GM43" i="2"/>
  <c r="FT43" i="1" s="1"/>
  <c r="FM57" i="1"/>
  <c r="FM116" i="1"/>
  <c r="KP29" i="1"/>
  <c r="KS29" i="1"/>
  <c r="KR135" i="1"/>
  <c r="GA135" i="1"/>
  <c r="GC172" i="1"/>
  <c r="FK179" i="1"/>
  <c r="GH106" i="1"/>
  <c r="GM106" i="2"/>
  <c r="FT106" i="1" s="1"/>
  <c r="GO128" i="2"/>
  <c r="FV128" i="1" s="1"/>
  <c r="FN101" i="1"/>
  <c r="GO79" i="2"/>
  <c r="FV79" i="1" s="1"/>
  <c r="FN15" i="1"/>
  <c r="FL138" i="1"/>
  <c r="KT138" i="1"/>
  <c r="GN138" i="2"/>
  <c r="FU138" i="1" s="1"/>
  <c r="KQ169" i="1"/>
  <c r="KT169" i="1"/>
  <c r="GM172" i="2"/>
  <c r="FT172" i="1" s="1"/>
  <c r="GH172" i="1"/>
  <c r="GB59" i="1"/>
  <c r="GD110" i="1"/>
  <c r="FM121" i="1"/>
  <c r="GC121" i="1"/>
  <c r="FL18" i="1"/>
  <c r="KT18" i="1"/>
  <c r="KQ106" i="1"/>
  <c r="FG106" i="1"/>
  <c r="GJ114" i="1"/>
  <c r="FE114" i="1"/>
  <c r="GI125" i="1"/>
  <c r="GN125" i="2"/>
  <c r="FU125" i="1" s="1"/>
  <c r="FM128" i="1"/>
  <c r="KU128" i="1"/>
  <c r="GO63" i="2"/>
  <c r="FV63" i="1" s="1"/>
  <c r="FM87" i="1"/>
  <c r="KQ91" i="1"/>
  <c r="FG91" i="1"/>
  <c r="GD13" i="1"/>
  <c r="KQ13" i="1"/>
  <c r="FG13" i="1"/>
  <c r="GB13" i="1"/>
  <c r="KT13" i="1"/>
  <c r="FI13" i="1"/>
  <c r="FK150" i="1"/>
  <c r="FN150" i="1"/>
  <c r="GH190" i="1"/>
  <c r="GM190" i="2"/>
  <c r="FT190" i="1" s="1"/>
  <c r="KQ189" i="1"/>
  <c r="GB189" i="1"/>
  <c r="FI189" i="1"/>
  <c r="GK130" i="1"/>
  <c r="FJ130" i="1"/>
  <c r="FK190" i="1"/>
  <c r="KS190" i="1"/>
  <c r="FH196" i="1"/>
  <c r="KQ65" i="1"/>
  <c r="FI65" i="1"/>
  <c r="FG65" i="1"/>
  <c r="KQ67" i="1"/>
  <c r="GB67" i="1"/>
  <c r="GN53" i="2"/>
  <c r="FU53" i="1" s="1"/>
  <c r="FK187" i="1"/>
  <c r="KP195" i="1"/>
  <c r="KS195" i="1"/>
  <c r="FF195" i="1"/>
  <c r="KU31" i="1"/>
  <c r="KR31" i="1"/>
  <c r="GC31" i="1"/>
  <c r="GA31" i="1"/>
  <c r="GJ104" i="1"/>
  <c r="FE104" i="1"/>
  <c r="GI112" i="1"/>
  <c r="GN112" i="2"/>
  <c r="FU112" i="1" s="1"/>
  <c r="GB31" i="1"/>
  <c r="FF31" i="1"/>
  <c r="KS31" i="1"/>
  <c r="FI31" i="1"/>
  <c r="KL112" i="1"/>
  <c r="KP105" i="1"/>
  <c r="FF105" i="1"/>
  <c r="GD105" i="1"/>
  <c r="KT105" i="1"/>
  <c r="KT120" i="1"/>
  <c r="FN124" i="1"/>
  <c r="KS124" i="1"/>
  <c r="GM15" i="2"/>
  <c r="FT15" i="1" s="1"/>
  <c r="GM93" i="2"/>
  <c r="FT93" i="1" s="1"/>
  <c r="GI16" i="1"/>
  <c r="GN16" i="2"/>
  <c r="FU16" i="1" s="1"/>
  <c r="FG16" i="1"/>
  <c r="KS60" i="1"/>
  <c r="ET186" i="1"/>
  <c r="KT127" i="1"/>
  <c r="FL127" i="1"/>
  <c r="FI140" i="1"/>
  <c r="FI174" i="1"/>
  <c r="GN78" i="2"/>
  <c r="FU78" i="1" s="1"/>
  <c r="GM60" i="2"/>
  <c r="FT60" i="1" s="1"/>
  <c r="FK133" i="1"/>
  <c r="GN82" i="2"/>
  <c r="FU82" i="1" s="1"/>
  <c r="FH57" i="1"/>
  <c r="KL168" i="1"/>
  <c r="KQ31" i="1"/>
  <c r="FG31" i="1"/>
  <c r="KT97" i="1"/>
  <c r="GD113" i="1"/>
  <c r="FN113" i="1"/>
  <c r="GK178" i="1"/>
  <c r="FJ178" i="1"/>
  <c r="FK193" i="1"/>
  <c r="KS193" i="1"/>
  <c r="KK12" i="1"/>
  <c r="KR48" i="1"/>
  <c r="GA48" i="1"/>
  <c r="KP60" i="1"/>
  <c r="FF60" i="1"/>
  <c r="FL94" i="1"/>
  <c r="KT94" i="1"/>
  <c r="GM81" i="2"/>
  <c r="FT81" i="1" s="1"/>
  <c r="FH109" i="1"/>
  <c r="KR151" i="1"/>
  <c r="GA151" i="1"/>
  <c r="KU151" i="1"/>
  <c r="KT183" i="1"/>
  <c r="KQ126" i="1"/>
  <c r="GB126" i="1"/>
  <c r="FL150" i="1"/>
  <c r="KT150" i="1"/>
  <c r="KQ108" i="1"/>
  <c r="FI108" i="1"/>
  <c r="GB108" i="1"/>
  <c r="KU129" i="1"/>
  <c r="GC129" i="1"/>
  <c r="KP161" i="1"/>
  <c r="GB161" i="1"/>
  <c r="FK154" i="1"/>
  <c r="FK53" i="1"/>
  <c r="KS53" i="1"/>
  <c r="FK196" i="1"/>
  <c r="KS196" i="1"/>
  <c r="FM129" i="1"/>
  <c r="GN113" i="2"/>
  <c r="FU113" i="1" s="1"/>
  <c r="KR67" i="1"/>
  <c r="FH67" i="1"/>
  <c r="GA67" i="1"/>
  <c r="KP94" i="1"/>
  <c r="FI94" i="1"/>
  <c r="FF161" i="1"/>
  <c r="GH140" i="1"/>
  <c r="GM140" i="2"/>
  <c r="FT140" i="1" s="1"/>
  <c r="KU140" i="1"/>
  <c r="FI195" i="1"/>
  <c r="GD189" i="1"/>
  <c r="FE112" i="1"/>
  <c r="GD144" i="1"/>
  <c r="GN68" i="2"/>
  <c r="FU68" i="1" s="1"/>
  <c r="KQ44" i="1"/>
  <c r="FG44" i="1"/>
  <c r="GN150" i="2"/>
  <c r="FU150" i="1" s="1"/>
  <c r="GC150" i="1"/>
  <c r="FM150" i="1"/>
  <c r="FN126" i="1"/>
  <c r="KP56" i="1"/>
  <c r="KS56" i="1"/>
  <c r="GD56" i="1"/>
  <c r="FI56" i="1"/>
  <c r="KP113" i="1"/>
  <c r="GB113" i="1"/>
  <c r="FI113" i="1"/>
  <c r="KR168" i="1"/>
  <c r="GA168" i="1"/>
  <c r="FH168" i="1"/>
  <c r="FM15" i="1"/>
  <c r="KU15" i="1"/>
  <c r="GN124" i="2"/>
  <c r="FU124" i="1" s="1"/>
  <c r="KU16" i="1"/>
  <c r="GC16" i="1"/>
  <c r="GC46" i="1"/>
  <c r="FM46" i="1"/>
  <c r="KU46" i="1"/>
  <c r="KP86" i="1"/>
  <c r="FF86" i="1"/>
  <c r="FI86" i="1"/>
  <c r="GB86" i="1"/>
  <c r="GM130" i="2"/>
  <c r="FT130" i="1" s="1"/>
  <c r="GD140" i="1"/>
  <c r="KS140" i="1"/>
  <c r="KL145" i="1"/>
  <c r="FH40" i="1"/>
  <c r="GM144" i="2"/>
  <c r="FT144" i="1" s="1"/>
  <c r="FG126" i="1"/>
  <c r="KP143" i="1"/>
  <c r="FF143" i="1"/>
  <c r="GC186" i="1"/>
  <c r="KU186" i="1"/>
  <c r="GD186" i="1"/>
  <c r="KS186" i="1"/>
  <c r="FZ16" i="1"/>
  <c r="KK16" i="1"/>
  <c r="KP164" i="1"/>
  <c r="KS164" i="1"/>
  <c r="KR186" i="1"/>
  <c r="FH186" i="1"/>
  <c r="GA186" i="1"/>
  <c r="FM93" i="1"/>
  <c r="FK56" i="1"/>
  <c r="KU48" i="1"/>
  <c r="KT65" i="1"/>
  <c r="FN65" i="1"/>
  <c r="GB56" i="1"/>
  <c r="GC67" i="1"/>
  <c r="GM67" i="2"/>
  <c r="FT67" i="1" s="1"/>
  <c r="KL32" i="1"/>
  <c r="KL80" i="1"/>
  <c r="FN161" i="1"/>
  <c r="KS161" i="1"/>
  <c r="KR196" i="1"/>
  <c r="GA196" i="1"/>
  <c r="GC196" i="1"/>
  <c r="KU196" i="1"/>
  <c r="KR120" i="1"/>
  <c r="FH120" i="1"/>
  <c r="FN105" i="1"/>
  <c r="FK161" i="1"/>
  <c r="FK16" i="1"/>
  <c r="FN16" i="1"/>
  <c r="KS16" i="1"/>
  <c r="GJ67" i="1"/>
  <c r="FE67" i="1"/>
  <c r="GD94" i="1"/>
  <c r="KS94" i="1"/>
  <c r="FN193" i="1"/>
  <c r="KT109" i="1"/>
  <c r="FG109" i="1"/>
  <c r="KQ109" i="1"/>
  <c r="KQ150" i="1"/>
  <c r="FG150" i="1"/>
  <c r="KR108" i="1"/>
  <c r="FH108" i="1"/>
  <c r="KU108" i="1"/>
  <c r="GI164" i="1"/>
  <c r="GN164" i="2"/>
  <c r="FU164" i="1" s="1"/>
  <c r="KP168" i="1"/>
  <c r="FF168" i="1"/>
  <c r="KQ16" i="1"/>
  <c r="FI16" i="1"/>
  <c r="FF113" i="1"/>
  <c r="FG127" i="1"/>
  <c r="KQ127" i="1"/>
  <c r="GC133" i="1"/>
  <c r="KU133" i="1"/>
  <c r="KT151" i="1"/>
  <c r="FG151" i="1"/>
  <c r="KQ151" i="1"/>
  <c r="KT174" i="1"/>
  <c r="GM154" i="2"/>
  <c r="FT154" i="1" s="1"/>
  <c r="GD185" i="1"/>
  <c r="KU142" i="1"/>
  <c r="GC142" i="1"/>
  <c r="GC156" i="1"/>
  <c r="KU156" i="1"/>
  <c r="FL5" i="1"/>
  <c r="KT5" i="1"/>
  <c r="GK16" i="1"/>
  <c r="FJ16" i="1"/>
  <c r="FL19" i="1"/>
  <c r="FN19" i="1"/>
  <c r="GD19" i="1"/>
  <c r="GC86" i="1"/>
  <c r="KU86" i="1"/>
  <c r="KP147" i="1"/>
  <c r="FI147" i="1"/>
  <c r="GB147" i="1"/>
  <c r="GM25" i="2"/>
  <c r="FT25" i="1" s="1"/>
  <c r="FM14" i="1"/>
  <c r="GC14" i="1"/>
  <c r="KU14" i="1"/>
  <c r="KL153" i="1"/>
  <c r="KP23" i="1"/>
  <c r="FF23" i="1"/>
  <c r="KS23" i="1"/>
  <c r="GJ32" i="1"/>
  <c r="FE32" i="1"/>
  <c r="KQ38" i="1"/>
  <c r="FG38" i="1"/>
  <c r="GD38" i="1"/>
  <c r="GB38" i="1"/>
  <c r="KT38" i="1"/>
  <c r="GK75" i="1"/>
  <c r="FJ75" i="1"/>
  <c r="FM82" i="1"/>
  <c r="KU82" i="1"/>
  <c r="FK151" i="1"/>
  <c r="GD151" i="1"/>
  <c r="FN151" i="1"/>
  <c r="GM5" i="2"/>
  <c r="FT5" i="1" s="1"/>
  <c r="FK57" i="1"/>
  <c r="FN57" i="1"/>
  <c r="GO57" i="2"/>
  <c r="FV57" i="1" s="1"/>
  <c r="KP79" i="1"/>
  <c r="FF79" i="1"/>
  <c r="GB79" i="1"/>
  <c r="FI79" i="1"/>
  <c r="GI19" i="1"/>
  <c r="GN19" i="2"/>
  <c r="FU19" i="1" s="1"/>
  <c r="KQ19" i="1"/>
  <c r="GB19" i="1"/>
  <c r="GJ48" i="1"/>
  <c r="FE48" i="1"/>
  <c r="FL67" i="1"/>
  <c r="GD67" i="1"/>
  <c r="KT67" i="1"/>
  <c r="KS86" i="1"/>
  <c r="FK86" i="1"/>
  <c r="FZ13" i="1"/>
  <c r="KK13" i="1"/>
  <c r="KQ22" i="1"/>
  <c r="FG22" i="1"/>
  <c r="GB22" i="1"/>
  <c r="KQ63" i="1"/>
  <c r="FG63" i="1"/>
  <c r="GB63" i="1"/>
  <c r="KP90" i="1"/>
  <c r="GB90" i="1"/>
  <c r="FN109" i="1"/>
  <c r="KS109" i="1"/>
  <c r="GD109" i="1"/>
  <c r="KR127" i="1"/>
  <c r="GA127" i="1"/>
  <c r="GN86" i="2"/>
  <c r="FU86" i="1" s="1"/>
  <c r="FI38" i="1"/>
  <c r="FI22" i="1"/>
  <c r="KQ57" i="1"/>
  <c r="FG57" i="1"/>
  <c r="GD39" i="1"/>
  <c r="KL96" i="1"/>
  <c r="GM7" i="2"/>
  <c r="FT7" i="1" s="1"/>
  <c r="KQ5" i="1"/>
  <c r="FG5" i="1"/>
  <c r="GA19" i="1"/>
  <c r="FH19" i="1"/>
  <c r="KR19" i="1"/>
  <c r="KP183" i="1"/>
  <c r="GB183" i="1"/>
  <c r="KL149" i="1"/>
  <c r="FK9" i="1"/>
  <c r="KS9" i="1"/>
  <c r="KP14" i="1"/>
  <c r="FF14" i="1"/>
  <c r="FI14" i="1"/>
  <c r="KP68" i="1"/>
  <c r="FF68" i="1"/>
  <c r="GB68" i="1"/>
  <c r="FI68" i="1"/>
  <c r="KP75" i="1"/>
  <c r="FF75" i="1"/>
  <c r="FI75" i="1"/>
  <c r="GB75" i="1"/>
  <c r="FN75" i="1"/>
  <c r="GD75" i="1"/>
  <c r="KS75" i="1"/>
  <c r="GJ90" i="1"/>
  <c r="FE90" i="1"/>
  <c r="GM75" i="2"/>
  <c r="FT75" i="1" s="1"/>
  <c r="KQ61" i="1"/>
  <c r="FG61" i="1"/>
  <c r="KR83" i="1"/>
  <c r="FH83" i="1"/>
  <c r="GA83" i="1"/>
  <c r="GC19" i="1"/>
  <c r="KU19" i="1"/>
  <c r="FM19" i="1"/>
  <c r="GK19" i="1"/>
  <c r="FJ19" i="1"/>
  <c r="FM78" i="1"/>
  <c r="GC78" i="1"/>
  <c r="KU78" i="1"/>
  <c r="FM94" i="1"/>
  <c r="KU94" i="1"/>
  <c r="GI154" i="1"/>
  <c r="GN154" i="2"/>
  <c r="FU154" i="1" s="1"/>
  <c r="KS183" i="1"/>
  <c r="FN183" i="1"/>
  <c r="GD183" i="1"/>
  <c r="KS68" i="1"/>
  <c r="FN68" i="1"/>
  <c r="FK68" i="1"/>
  <c r="GD68" i="1"/>
  <c r="FE68" i="1"/>
  <c r="KR87" i="1"/>
  <c r="GA87" i="1"/>
  <c r="GN157" i="2"/>
  <c r="FU157" i="1" s="1"/>
  <c r="GH57" i="1"/>
  <c r="GM57" i="2"/>
  <c r="FT57" i="1" s="1"/>
  <c r="KQ98" i="1"/>
  <c r="FG98" i="1"/>
  <c r="FK98" i="1"/>
  <c r="FN5" i="1"/>
  <c r="FH87" i="1"/>
  <c r="GD7" i="1"/>
  <c r="FM142" i="1"/>
  <c r="FI59" i="1"/>
  <c r="FG59" i="1"/>
  <c r="GD77" i="1"/>
  <c r="FN77" i="1"/>
  <c r="KS77" i="1"/>
  <c r="FK77" i="1"/>
  <c r="KQ48" i="1"/>
  <c r="GB48" i="1"/>
  <c r="FI48" i="1"/>
  <c r="FG48" i="1"/>
  <c r="FL154" i="1"/>
  <c r="GD154" i="1"/>
  <c r="KT154" i="1"/>
  <c r="FN154" i="1"/>
  <c r="KR14" i="1"/>
  <c r="FH14" i="1"/>
  <c r="GA14" i="1"/>
  <c r="GA40" i="1"/>
  <c r="KR40" i="1"/>
  <c r="KP43" i="1"/>
  <c r="GB43" i="1"/>
  <c r="GD127" i="1"/>
  <c r="GC127" i="1"/>
  <c r="KU127" i="1"/>
  <c r="FN140" i="1"/>
  <c r="GM21" i="2"/>
  <c r="FT21" i="1" s="1"/>
  <c r="GJ72" i="1"/>
  <c r="FE72" i="1"/>
  <c r="GH18" i="1"/>
  <c r="GM18" i="2"/>
  <c r="FT18" i="1" s="1"/>
  <c r="GN57" i="2"/>
  <c r="FU57" i="1" s="1"/>
  <c r="GI57" i="1"/>
  <c r="ET61" i="1"/>
  <c r="GK72" i="1"/>
  <c r="FJ72" i="1"/>
  <c r="FK72" i="1"/>
  <c r="FM79" i="1"/>
  <c r="KU79" i="1"/>
  <c r="GK79" i="1"/>
  <c r="FJ79" i="1"/>
  <c r="KP83" i="1"/>
  <c r="FF83" i="1"/>
  <c r="GH98" i="1"/>
  <c r="GM98" i="2"/>
  <c r="FT98" i="1" s="1"/>
  <c r="KS98" i="1"/>
  <c r="FN98" i="1"/>
  <c r="GB95" i="1"/>
  <c r="KL9" i="1"/>
  <c r="GA62" i="1"/>
  <c r="KU62" i="1"/>
  <c r="KP77" i="1"/>
  <c r="FI77" i="1"/>
  <c r="GB77" i="1"/>
  <c r="FF77" i="1"/>
  <c r="KQ71" i="1"/>
  <c r="GB71" i="1"/>
  <c r="KR86" i="1"/>
  <c r="GA86" i="1"/>
  <c r="KP116" i="1"/>
  <c r="FI116" i="1"/>
  <c r="GB116" i="1"/>
  <c r="GM44" i="2"/>
  <c r="FT44" i="1" s="1"/>
  <c r="KP82" i="1"/>
  <c r="GB82" i="1"/>
  <c r="FF82" i="1"/>
  <c r="KS82" i="1"/>
  <c r="FI82" i="1"/>
  <c r="FJ90" i="1"/>
  <c r="FK90" i="1"/>
  <c r="GD90" i="1"/>
  <c r="KS90" i="1"/>
  <c r="KP151" i="1"/>
  <c r="GB151" i="1"/>
  <c r="FI151" i="1"/>
  <c r="KP18" i="1"/>
  <c r="GB18" i="1"/>
  <c r="GD61" i="1"/>
  <c r="FK61" i="1"/>
  <c r="KS61" i="1"/>
  <c r="KT61" i="1"/>
  <c r="GO72" i="2"/>
  <c r="FV72" i="1" s="1"/>
  <c r="KP72" i="1"/>
  <c r="GB72" i="1"/>
  <c r="GN79" i="2"/>
  <c r="FU79" i="1" s="1"/>
  <c r="GI79" i="1"/>
  <c r="GN83" i="2"/>
  <c r="FU83" i="1" s="1"/>
  <c r="GI83" i="1"/>
  <c r="FN83" i="1"/>
  <c r="KS83" i="1"/>
  <c r="GH83" i="1"/>
  <c r="GM83" i="2"/>
  <c r="FT83" i="1" s="1"/>
  <c r="FN87" i="1"/>
  <c r="GD87" i="1"/>
  <c r="FN67" i="1"/>
  <c r="GD82" i="1"/>
  <c r="GM139" i="2"/>
  <c r="FT139" i="1" s="1"/>
  <c r="GD93" i="1"/>
  <c r="FN59" i="1"/>
  <c r="GD59" i="1"/>
  <c r="KT59" i="1"/>
  <c r="FG19" i="1"/>
  <c r="GJ19" i="1"/>
  <c r="FE19" i="1"/>
  <c r="GO21" i="2"/>
  <c r="FV21" i="1" s="1"/>
  <c r="FL48" i="1"/>
  <c r="GD48" i="1"/>
  <c r="KT48" i="1"/>
  <c r="FN48" i="1"/>
  <c r="KP112" i="1"/>
  <c r="FF112" i="1"/>
  <c r="FI112" i="1"/>
  <c r="KS112" i="1"/>
  <c r="FF147" i="1"/>
  <c r="KQ154" i="1"/>
  <c r="GB154" i="1"/>
  <c r="KP157" i="1"/>
  <c r="FF157" i="1"/>
  <c r="GB157" i="1"/>
  <c r="FI157" i="1"/>
  <c r="GD40" i="1"/>
  <c r="FK40" i="1"/>
  <c r="KS40" i="1"/>
  <c r="FN40" i="1"/>
  <c r="KT63" i="1"/>
  <c r="GD63" i="1"/>
  <c r="FI109" i="1"/>
  <c r="GB109" i="1"/>
  <c r="GM48" i="2"/>
  <c r="FT48" i="1" s="1"/>
  <c r="GM77" i="2"/>
  <c r="FT77" i="1" s="1"/>
  <c r="FM54" i="1"/>
  <c r="KP57" i="1"/>
  <c r="GB57" i="1"/>
  <c r="FK79" i="1"/>
  <c r="GD79" i="1"/>
  <c r="KS79" i="1"/>
  <c r="KT83" i="1"/>
  <c r="KP87" i="1"/>
  <c r="FI87" i="1"/>
  <c r="KS87" i="1"/>
  <c r="GB87" i="1"/>
  <c r="FF87" i="1"/>
  <c r="KT98" i="1"/>
  <c r="GC98" i="1"/>
  <c r="KU98" i="1"/>
  <c r="KP98" i="1"/>
  <c r="FF98" i="1"/>
  <c r="FI98" i="1"/>
  <c r="FI63" i="1"/>
  <c r="KQ52" i="1"/>
  <c r="FI52" i="1"/>
  <c r="GB52" i="1"/>
  <c r="FG52" i="1"/>
  <c r="GD52" i="1"/>
  <c r="KT52" i="1"/>
  <c r="GM143" i="2"/>
  <c r="FT143" i="1" s="1"/>
  <c r="KR21" i="1"/>
  <c r="FH21" i="1"/>
  <c r="GA21" i="1"/>
  <c r="FK116" i="1"/>
  <c r="GD116" i="1"/>
  <c r="GD157" i="1"/>
  <c r="FN157" i="1"/>
  <c r="KS157" i="1"/>
  <c r="KQ144" i="1"/>
  <c r="FG144" i="1"/>
  <c r="KL157" i="1"/>
  <c r="FH68" i="1"/>
  <c r="KU90" i="1"/>
  <c r="FK109" i="1"/>
  <c r="KP127" i="1"/>
  <c r="FF127" i="1"/>
  <c r="GB127" i="1"/>
  <c r="FI127" i="1"/>
  <c r="FM183" i="1"/>
  <c r="FN174" i="1"/>
  <c r="FK54" i="1"/>
  <c r="KS54" i="1"/>
  <c r="FL57" i="1"/>
  <c r="KT57" i="1"/>
  <c r="GI61" i="1"/>
  <c r="GN61" i="2"/>
  <c r="FU61" i="1" s="1"/>
  <c r="GC83" i="1"/>
  <c r="KU83" i="1"/>
  <c r="GC87" i="1"/>
  <c r="FM98" i="1"/>
  <c r="GM63" i="2"/>
  <c r="FT63" i="1" s="1"/>
  <c r="KR43" i="1"/>
  <c r="GC43" i="1"/>
  <c r="FH43" i="1"/>
  <c r="GA43" i="1"/>
  <c r="KU43" i="1"/>
  <c r="KQ39" i="1"/>
  <c r="FG39" i="1"/>
  <c r="KR76" i="1"/>
  <c r="FH76" i="1"/>
  <c r="GA76" i="1"/>
  <c r="KR88" i="1"/>
  <c r="FH88" i="1"/>
  <c r="GA88" i="1"/>
  <c r="FL95" i="1"/>
  <c r="FN95" i="1"/>
  <c r="GD95" i="1"/>
  <c r="KT95" i="1"/>
  <c r="GM99" i="2"/>
  <c r="FT99" i="1" s="1"/>
  <c r="KQ21" i="1"/>
  <c r="GB21" i="1"/>
  <c r="KQ70" i="1"/>
  <c r="FG70" i="1"/>
  <c r="FI70" i="1"/>
  <c r="FZ5" i="1"/>
  <c r="KK5" i="1"/>
  <c r="GM105" i="2"/>
  <c r="FT105" i="1" s="1"/>
  <c r="GM133" i="2"/>
  <c r="FT133" i="1" s="1"/>
  <c r="FK18" i="1"/>
  <c r="KS18" i="1"/>
  <c r="FN18" i="1"/>
  <c r="GD18" i="1"/>
  <c r="FJ131" i="1"/>
  <c r="GN74" i="2"/>
  <c r="FU74" i="1" s="1"/>
  <c r="FE186" i="1"/>
  <c r="KQ41" i="1"/>
  <c r="GB41" i="1"/>
  <c r="FI41" i="1"/>
  <c r="GD41" i="1"/>
  <c r="KT41" i="1"/>
  <c r="FG41" i="1"/>
  <c r="KQ99" i="1"/>
  <c r="FI99" i="1"/>
  <c r="FG99" i="1"/>
  <c r="GC21" i="1"/>
  <c r="FM21" i="1"/>
  <c r="KU21" i="1"/>
  <c r="FL39" i="1"/>
  <c r="KT39" i="1"/>
  <c r="FN23" i="1"/>
  <c r="GD23" i="1"/>
  <c r="FL23" i="1"/>
  <c r="KT23" i="1"/>
  <c r="KL77" i="1"/>
  <c r="KP81" i="1"/>
  <c r="GD81" i="1"/>
  <c r="GB81" i="1"/>
  <c r="KS81" i="1"/>
  <c r="FF81" i="1"/>
  <c r="KQ35" i="1"/>
  <c r="FG35" i="1"/>
  <c r="FI35" i="1"/>
  <c r="KR56" i="1"/>
  <c r="GA56" i="1"/>
  <c r="GJ18" i="1"/>
  <c r="FE18" i="1"/>
  <c r="GO46" i="2"/>
  <c r="FV46" i="1" s="1"/>
  <c r="FI175" i="1"/>
  <c r="GN56" i="2"/>
  <c r="FU56" i="1" s="1"/>
  <c r="GM39" i="2"/>
  <c r="FT39" i="1" s="1"/>
  <c r="GD37" i="1"/>
  <c r="KT37" i="1"/>
  <c r="GI66" i="1"/>
  <c r="GN66" i="2"/>
  <c r="FU66" i="1" s="1"/>
  <c r="GM29" i="2"/>
  <c r="FT29" i="1" s="1"/>
  <c r="KR18" i="1"/>
  <c r="FH18" i="1"/>
  <c r="GI46" i="1"/>
  <c r="GN46" i="2"/>
  <c r="FU46" i="1" s="1"/>
  <c r="FL25" i="1"/>
  <c r="GN18" i="2"/>
  <c r="FU18" i="1" s="1"/>
  <c r="GK21" i="1"/>
  <c r="FJ21" i="1"/>
  <c r="FK14" i="1"/>
  <c r="FN14" i="1"/>
  <c r="KQ25" i="1"/>
  <c r="FG25" i="1"/>
  <c r="GB25" i="1"/>
  <c r="GD25" i="1"/>
  <c r="KT25" i="1"/>
  <c r="KQ37" i="1"/>
  <c r="GB37" i="1"/>
  <c r="FG37" i="1"/>
  <c r="KL49" i="1"/>
  <c r="FH56" i="1"/>
  <c r="GM70" i="2"/>
  <c r="FT70" i="1" s="1"/>
  <c r="KR7" i="1"/>
  <c r="KU7" i="1"/>
  <c r="FN93" i="1"/>
  <c r="FN163" i="1"/>
  <c r="KQ9" i="1"/>
  <c r="GB9" i="1"/>
  <c r="FI9" i="1"/>
  <c r="FG9" i="1"/>
  <c r="FM88" i="1"/>
  <c r="GC88" i="1"/>
  <c r="KU88" i="1"/>
  <c r="FL99" i="1"/>
  <c r="FN99" i="1"/>
  <c r="GD99" i="1"/>
  <c r="KT99" i="1"/>
  <c r="KQ29" i="1"/>
  <c r="GB29" i="1"/>
  <c r="FI29" i="1"/>
  <c r="FG29" i="1"/>
  <c r="GN58" i="2"/>
  <c r="FU58" i="1" s="1"/>
  <c r="GN84" i="2"/>
  <c r="FU84" i="1" s="1"/>
  <c r="GM35" i="2"/>
  <c r="FT35" i="1" s="1"/>
  <c r="GN90" i="2"/>
  <c r="FU90" i="1" s="1"/>
  <c r="FK46" i="1"/>
  <c r="GD46" i="1"/>
  <c r="FN46" i="1"/>
  <c r="KQ46" i="1"/>
  <c r="FI46" i="1"/>
  <c r="GB46" i="1"/>
  <c r="FG46" i="1"/>
  <c r="FM40" i="1"/>
  <c r="GC40" i="1"/>
  <c r="KU40" i="1"/>
  <c r="GN80" i="2"/>
  <c r="FU80" i="1" s="1"/>
  <c r="FJ151" i="1"/>
  <c r="FN130" i="1"/>
  <c r="FG93" i="1"/>
  <c r="FI93" i="1"/>
  <c r="KL84" i="1"/>
  <c r="KL97" i="1"/>
  <c r="GK81" i="1"/>
  <c r="FJ81" i="1"/>
  <c r="GI39" i="1"/>
  <c r="GN39" i="2"/>
  <c r="FU39" i="1" s="1"/>
  <c r="FN20" i="1"/>
  <c r="KT20" i="1"/>
  <c r="GM37" i="2"/>
  <c r="FT37" i="1" s="1"/>
  <c r="FI97" i="1"/>
  <c r="FL20" i="1"/>
  <c r="GM23" i="2"/>
  <c r="FT23" i="1" s="1"/>
  <c r="FL46" i="1"/>
  <c r="KT46" i="1"/>
  <c r="GD35" i="1"/>
  <c r="KT35" i="1"/>
  <c r="FN35" i="1"/>
  <c r="FK175" i="1"/>
  <c r="KS175" i="1"/>
  <c r="GC76" i="1"/>
  <c r="FM76" i="1"/>
  <c r="KU76" i="1"/>
  <c r="FM74" i="1"/>
  <c r="KU74" i="1"/>
  <c r="KK9" i="1"/>
  <c r="FM56" i="1"/>
  <c r="GC56" i="1"/>
  <c r="KU56" i="1"/>
  <c r="GD15" i="1"/>
  <c r="KS7" i="1"/>
  <c r="FK7" i="1"/>
  <c r="GK18" i="1"/>
  <c r="FJ18" i="1"/>
  <c r="KK17" i="1"/>
  <c r="FE84" i="1"/>
  <c r="FL54" i="1"/>
  <c r="KL88" i="1"/>
  <c r="GC60" i="1"/>
  <c r="KU60" i="1"/>
  <c r="KQ23" i="1"/>
  <c r="FI23" i="1"/>
  <c r="GB23" i="1"/>
  <c r="FG23" i="1"/>
  <c r="FL21" i="1"/>
  <c r="GD21" i="1"/>
  <c r="FN91" i="1"/>
  <c r="GD91" i="1"/>
  <c r="KT91" i="1"/>
  <c r="FL91" i="1"/>
  <c r="KP175" i="1"/>
  <c r="GB175" i="1"/>
  <c r="KR70" i="1"/>
  <c r="GA70" i="1"/>
  <c r="GC70" i="1"/>
  <c r="KU70" i="1"/>
  <c r="KR58" i="1"/>
  <c r="FH58" i="1"/>
  <c r="GA58" i="1"/>
  <c r="KU58" i="1"/>
  <c r="KL89" i="1"/>
  <c r="GD9" i="1"/>
  <c r="FN9" i="1"/>
  <c r="KT9" i="1"/>
  <c r="FM18" i="1"/>
  <c r="KU18" i="1"/>
  <c r="FE131" i="1"/>
  <c r="GN88" i="2"/>
  <c r="FU88" i="1" s="1"/>
  <c r="KP117" i="1"/>
  <c r="KS117" i="1"/>
  <c r="FF117" i="1"/>
  <c r="FK127" i="1"/>
  <c r="FN127" i="1"/>
  <c r="GK107" i="1"/>
  <c r="FJ107" i="1"/>
  <c r="FJ11" i="1"/>
  <c r="GK11" i="1"/>
  <c r="GC135" i="1"/>
  <c r="KU135" i="1"/>
  <c r="FJ50" i="1"/>
  <c r="GK50" i="1"/>
  <c r="FE50" i="1"/>
  <c r="GJ50" i="1"/>
  <c r="FE83" i="1"/>
  <c r="GJ83" i="1"/>
  <c r="FJ68" i="1"/>
  <c r="GK68" i="1"/>
  <c r="GC84" i="1"/>
  <c r="FM84" i="1"/>
  <c r="KU84" i="1"/>
  <c r="KR80" i="1"/>
  <c r="FH80" i="1"/>
  <c r="GA80" i="1"/>
  <c r="KQ54" i="1"/>
  <c r="FI54" i="1"/>
  <c r="FG54" i="1"/>
  <c r="KT54" i="1"/>
  <c r="GB54" i="1"/>
  <c r="FJ69" i="1"/>
  <c r="GK69" i="1"/>
  <c r="GM95" i="2"/>
  <c r="FT95" i="1" s="1"/>
  <c r="GM52" i="2"/>
  <c r="FT52" i="1" s="1"/>
  <c r="FE147" i="1"/>
  <c r="GM33" i="2"/>
  <c r="FT33" i="1" s="1"/>
  <c r="KP194" i="1"/>
  <c r="FF194" i="1"/>
  <c r="FI194" i="1"/>
  <c r="GB194" i="1"/>
  <c r="FE117" i="1"/>
  <c r="GJ117" i="1"/>
  <c r="KQ101" i="1"/>
  <c r="GB101" i="1"/>
  <c r="KT101" i="1"/>
  <c r="FG101" i="1"/>
  <c r="FI101" i="1"/>
  <c r="FM80" i="1"/>
  <c r="GC80" i="1"/>
  <c r="KU80" i="1"/>
  <c r="GI21" i="1"/>
  <c r="GN21" i="2"/>
  <c r="FU21" i="1" s="1"/>
  <c r="KT33" i="1"/>
  <c r="FN33" i="1"/>
  <c r="FL33" i="1"/>
  <c r="FM64" i="1"/>
  <c r="GC64" i="1"/>
  <c r="KU64" i="1"/>
  <c r="FF43" i="1"/>
  <c r="FI43" i="1"/>
  <c r="FE29" i="1"/>
  <c r="GJ29" i="1"/>
  <c r="FJ44" i="1"/>
  <c r="GK44" i="1"/>
  <c r="FG15" i="1"/>
  <c r="FJ7" i="1"/>
  <c r="GK7" i="1"/>
  <c r="FE7" i="1"/>
  <c r="GJ7" i="1"/>
  <c r="KT50" i="1"/>
  <c r="FL50" i="1"/>
  <c r="GD50" i="1"/>
  <c r="FN50" i="1"/>
  <c r="FM194" i="1"/>
  <c r="GC194" i="1"/>
  <c r="KU194" i="1"/>
  <c r="FJ119" i="1"/>
  <c r="GK119" i="1"/>
  <c r="FJ103" i="1"/>
  <c r="GK103" i="1"/>
  <c r="GI76" i="1"/>
  <c r="GN76" i="2"/>
  <c r="FU76" i="1" s="1"/>
  <c r="FL70" i="1"/>
  <c r="GD70" i="1"/>
  <c r="FJ27" i="1"/>
  <c r="GK27" i="1"/>
  <c r="FM112" i="1"/>
  <c r="GC112" i="1"/>
  <c r="KU112" i="1"/>
  <c r="FJ54" i="1"/>
  <c r="GK54" i="1"/>
  <c r="GI64" i="1"/>
  <c r="GN64" i="2"/>
  <c r="FU64" i="1" s="1"/>
  <c r="KP169" i="1"/>
  <c r="GB169" i="1"/>
  <c r="KS169" i="1"/>
  <c r="FI169" i="1"/>
  <c r="GD169" i="1"/>
  <c r="FL52" i="1"/>
  <c r="KP185" i="1"/>
  <c r="FF185" i="1"/>
  <c r="FI185" i="1"/>
  <c r="GB185" i="1"/>
  <c r="FI21" i="1"/>
  <c r="KP163" i="1"/>
  <c r="FF163" i="1"/>
  <c r="GB163" i="1"/>
  <c r="GM11" i="2"/>
  <c r="FT11" i="1" s="1"/>
  <c r="FF169" i="1"/>
  <c r="GD33" i="1"/>
  <c r="FE52" i="1"/>
  <c r="GJ52" i="1"/>
  <c r="KP121" i="1"/>
  <c r="FF121" i="1"/>
  <c r="FI121" i="1"/>
  <c r="GD121" i="1"/>
  <c r="GB121" i="1"/>
  <c r="GK111" i="1"/>
  <c r="FJ111" i="1"/>
  <c r="KR66" i="1"/>
  <c r="FH66" i="1"/>
  <c r="GC66" i="1"/>
  <c r="GA66" i="1"/>
  <c r="KU66" i="1"/>
  <c r="FE33" i="1"/>
  <c r="GJ33" i="1"/>
  <c r="KS147" i="1"/>
  <c r="FK147" i="1"/>
  <c r="GD147" i="1"/>
  <c r="FN147" i="1"/>
  <c r="FL69" i="1"/>
  <c r="FN69" i="1"/>
  <c r="KR72" i="1"/>
  <c r="FH72" i="1"/>
  <c r="GA72" i="1"/>
  <c r="GC72" i="1"/>
  <c r="KU72" i="1"/>
  <c r="FL29" i="1"/>
  <c r="FN29" i="1"/>
  <c r="KT29" i="1"/>
  <c r="FL44" i="1"/>
  <c r="GD44" i="1"/>
  <c r="KT44" i="1"/>
  <c r="FL11" i="1"/>
  <c r="FM135" i="1"/>
  <c r="FK185" i="1"/>
  <c r="KS185" i="1"/>
  <c r="FN185" i="1"/>
  <c r="FL7" i="1"/>
  <c r="FN7" i="1"/>
  <c r="KT7" i="1"/>
  <c r="FN70" i="1"/>
  <c r="FE176" i="1"/>
  <c r="GH194" i="1"/>
  <c r="GM194" i="2"/>
  <c r="FT194" i="1" s="1"/>
  <c r="KR194" i="1"/>
  <c r="GA194" i="1"/>
  <c r="FH194" i="1"/>
  <c r="FJ127" i="1"/>
  <c r="GC68" i="1"/>
  <c r="FM68" i="1"/>
  <c r="KU68" i="1"/>
  <c r="FJ52" i="1"/>
  <c r="GK52" i="1"/>
  <c r="GJ107" i="1"/>
  <c r="FE107" i="1"/>
  <c r="FK43" i="1"/>
  <c r="FN43" i="1"/>
  <c r="KS43" i="1"/>
  <c r="FE11" i="1"/>
  <c r="GJ11" i="1"/>
  <c r="GJ69" i="1"/>
  <c r="FE69" i="1"/>
  <c r="GD101" i="1"/>
  <c r="ET117" i="1"/>
  <c r="FE58" i="1"/>
  <c r="GJ58" i="1"/>
  <c r="FE157" i="1"/>
  <c r="GJ157" i="1"/>
  <c r="FE103" i="1"/>
  <c r="GJ103" i="1"/>
  <c r="FI95" i="1"/>
  <c r="FG95" i="1"/>
  <c r="FK121" i="1"/>
  <c r="FN121" i="1"/>
  <c r="KR112" i="1"/>
  <c r="FH112" i="1"/>
  <c r="GA112" i="1"/>
  <c r="KT64" i="1"/>
  <c r="FL64" i="1"/>
  <c r="GD64" i="1"/>
  <c r="FN64" i="1"/>
  <c r="KQ141" i="1"/>
  <c r="GB141" i="1"/>
  <c r="KT141" i="1"/>
  <c r="FL37" i="1"/>
  <c r="KP135" i="1"/>
  <c r="FF135" i="1"/>
  <c r="FE98" i="1"/>
  <c r="KQ7" i="1"/>
  <c r="GB7" i="1"/>
  <c r="FI7" i="1"/>
  <c r="FG7" i="1"/>
  <c r="FK163" i="1"/>
  <c r="KS163" i="1"/>
  <c r="GD163" i="1"/>
  <c r="FJ147" i="1"/>
  <c r="ET27" i="1"/>
  <c r="FE127" i="1"/>
  <c r="FI71" i="1"/>
  <c r="FJ117" i="1"/>
  <c r="GK117" i="1"/>
  <c r="FJ58" i="1"/>
  <c r="GK58" i="1"/>
  <c r="FL31" i="1"/>
  <c r="FE91" i="1"/>
  <c r="GJ91" i="1"/>
  <c r="KR64" i="1"/>
  <c r="FH64" i="1"/>
  <c r="GA64" i="1"/>
  <c r="KQ64" i="1"/>
  <c r="FG64" i="1"/>
  <c r="FI64" i="1"/>
  <c r="GB64" i="1"/>
  <c r="KP107" i="1"/>
  <c r="FF107" i="1"/>
  <c r="GD107" i="1"/>
  <c r="GB107" i="1"/>
  <c r="KS107" i="1"/>
  <c r="FI107" i="1"/>
  <c r="FG50" i="1"/>
  <c r="FI50" i="1"/>
  <c r="GD29" i="1"/>
  <c r="GN72" i="2"/>
  <c r="FU72" i="1" s="1"/>
  <c r="GN43" i="2"/>
  <c r="FK194" i="1"/>
  <c r="GD194" i="1"/>
  <c r="FN194" i="1"/>
  <c r="KS194" i="1"/>
  <c r="GM64" i="2"/>
  <c r="FT64" i="1" s="1"/>
  <c r="GM50" i="2"/>
  <c r="FT50" i="1" s="1"/>
  <c r="GD54" i="1"/>
  <c r="KL146" i="1"/>
  <c r="FZ146" i="1"/>
  <c r="KQ62" i="1"/>
  <c r="FG62" i="1"/>
  <c r="GB62" i="1"/>
  <c r="FI62" i="1"/>
  <c r="KQ60" i="1"/>
  <c r="FG60" i="1"/>
  <c r="GB60" i="1"/>
  <c r="FI60" i="1"/>
  <c r="FL103" i="1"/>
  <c r="FN103" i="1"/>
  <c r="GD103" i="1"/>
  <c r="KT103" i="1"/>
  <c r="KQ103" i="1"/>
  <c r="GB103" i="1"/>
  <c r="FI103" i="1"/>
  <c r="FG103" i="1"/>
  <c r="GM103" i="2"/>
  <c r="FT103" i="1" s="1"/>
  <c r="FF76" i="1"/>
  <c r="FI76" i="1"/>
  <c r="KT72" i="1"/>
  <c r="FN72" i="1"/>
  <c r="FL72" i="1"/>
  <c r="GD72" i="1"/>
  <c r="KQ66" i="1"/>
  <c r="FG66" i="1"/>
  <c r="GB66" i="1"/>
  <c r="FI66" i="1"/>
  <c r="KR155" i="1"/>
  <c r="GA155" i="1"/>
  <c r="FH155" i="1"/>
  <c r="KU155" i="1"/>
  <c r="GC155" i="1"/>
  <c r="GM135" i="2"/>
  <c r="FT135" i="1" s="1"/>
  <c r="GH135" i="1"/>
  <c r="FL117" i="1"/>
  <c r="FN117" i="1"/>
  <c r="GD117" i="1"/>
  <c r="KT117" i="1"/>
  <c r="GH117" i="1"/>
  <c r="GM117" i="2"/>
  <c r="FT117" i="1" s="1"/>
  <c r="GM66" i="2"/>
  <c r="FT66" i="1" s="1"/>
  <c r="FN76" i="1"/>
  <c r="GM74" i="2"/>
  <c r="FT74" i="1" s="1"/>
  <c r="GI191" i="1"/>
  <c r="GN191" i="2"/>
  <c r="FU191" i="1" s="1"/>
  <c r="KT66" i="1"/>
  <c r="FL66" i="1"/>
  <c r="FN66" i="1"/>
  <c r="GD66" i="1"/>
  <c r="KQ117" i="1"/>
  <c r="GB117" i="1"/>
  <c r="FI117" i="1"/>
  <c r="FG117" i="1"/>
  <c r="FF58" i="1"/>
  <c r="FI58" i="1"/>
  <c r="GD53" i="1"/>
  <c r="GM123" i="2"/>
  <c r="FT123" i="1" s="1"/>
  <c r="KQ53" i="1"/>
  <c r="GB53" i="1"/>
  <c r="FI53" i="1"/>
  <c r="FG53" i="1"/>
  <c r="KR118" i="1"/>
  <c r="FH118" i="1"/>
  <c r="GC118" i="1"/>
  <c r="GA118" i="1"/>
  <c r="GD125" i="1"/>
  <c r="FK125" i="1"/>
  <c r="FN125" i="1"/>
  <c r="KS125" i="1"/>
  <c r="GD74" i="1"/>
  <c r="KT74" i="1"/>
  <c r="FL74" i="1"/>
  <c r="FN74" i="1"/>
  <c r="KT62" i="1"/>
  <c r="FL62" i="1"/>
  <c r="FN62" i="1"/>
  <c r="GD62" i="1"/>
  <c r="FK137" i="1"/>
  <c r="FN137" i="1"/>
  <c r="GD137" i="1"/>
  <c r="KS137" i="1"/>
  <c r="KQ143" i="1"/>
  <c r="GB143" i="1"/>
  <c r="FG143" i="1"/>
  <c r="FI143" i="1"/>
  <c r="FN141" i="1"/>
  <c r="FL141" i="1"/>
  <c r="GM141" i="2"/>
  <c r="FT141" i="1" s="1"/>
  <c r="GH141" i="1"/>
  <c r="KQ139" i="1"/>
  <c r="GB139" i="1"/>
  <c r="FI139" i="1"/>
  <c r="FG139" i="1"/>
  <c r="FL137" i="1"/>
  <c r="KT137" i="1"/>
  <c r="GD135" i="1"/>
  <c r="FN135" i="1"/>
  <c r="KT135" i="1"/>
  <c r="FL135" i="1"/>
  <c r="KQ133" i="1"/>
  <c r="FI133" i="1"/>
  <c r="GB133" i="1"/>
  <c r="FG133" i="1"/>
  <c r="FI125" i="1"/>
  <c r="FG125" i="1"/>
  <c r="GD123" i="1"/>
  <c r="KT123" i="1"/>
  <c r="FL123" i="1"/>
  <c r="ET113" i="1"/>
  <c r="FK22" i="1"/>
  <c r="KS22" i="1"/>
  <c r="GD22" i="1"/>
  <c r="FN22" i="1"/>
  <c r="GH53" i="1"/>
  <c r="GM53" i="2"/>
  <c r="FT53" i="1" s="1"/>
  <c r="KT53" i="1"/>
  <c r="FN53" i="1"/>
  <c r="FL53" i="1"/>
  <c r="FM188" i="1"/>
  <c r="GC188" i="1"/>
  <c r="KU188" i="1"/>
  <c r="KQ74" i="1"/>
  <c r="GB74" i="1"/>
  <c r="FG74" i="1"/>
  <c r="FI74" i="1"/>
  <c r="GH72" i="1"/>
  <c r="GM72" i="2"/>
  <c r="FT72" i="1" s="1"/>
  <c r="KT60" i="1"/>
  <c r="FN60" i="1"/>
  <c r="FL60" i="1"/>
  <c r="GD60" i="1"/>
  <c r="KP137" i="1"/>
  <c r="FF137" i="1"/>
  <c r="GB137" i="1"/>
  <c r="FI137" i="1"/>
  <c r="GD143" i="1"/>
  <c r="FL143" i="1"/>
  <c r="FN143" i="1"/>
  <c r="KT143" i="1"/>
  <c r="FI141" i="1"/>
  <c r="FG141" i="1"/>
  <c r="GD139" i="1"/>
  <c r="FN139" i="1"/>
  <c r="KT139" i="1"/>
  <c r="FL139" i="1"/>
  <c r="KQ137" i="1"/>
  <c r="FG137" i="1"/>
  <c r="KQ135" i="1"/>
  <c r="FI135" i="1"/>
  <c r="GB135" i="1"/>
  <c r="FG135" i="1"/>
  <c r="GD133" i="1"/>
  <c r="FN133" i="1"/>
  <c r="FL133" i="1"/>
  <c r="KT133" i="1"/>
  <c r="GH125" i="1"/>
  <c r="GM125" i="2"/>
  <c r="FT125" i="1" s="1"/>
  <c r="KQ123" i="1"/>
  <c r="GB123" i="1"/>
  <c r="FI123" i="1"/>
  <c r="FG123" i="1"/>
  <c r="KU118" i="1"/>
  <c r="EV34" i="1" l="1"/>
  <c r="ES34" i="2"/>
  <c r="EV156" i="1"/>
  <c r="ES156" i="2"/>
  <c r="EV188" i="1"/>
  <c r="ES188" i="2"/>
  <c r="EV194" i="1"/>
  <c r="ES194" i="2"/>
  <c r="EV157" i="1"/>
  <c r="ES157" i="2"/>
  <c r="EV162" i="1"/>
  <c r="ES162" i="2"/>
  <c r="EV53" i="1"/>
  <c r="ES53" i="2"/>
  <c r="EV131" i="1"/>
  <c r="ES131" i="2"/>
  <c r="EV141" i="1"/>
  <c r="ES141" i="2"/>
  <c r="EV161" i="1"/>
  <c r="ES161" i="2"/>
  <c r="EV30" i="1"/>
  <c r="ES30" i="2"/>
  <c r="EV74" i="1"/>
  <c r="ES74" i="2"/>
  <c r="EV120" i="1"/>
  <c r="ES120" i="2"/>
  <c r="ES19" i="2"/>
  <c r="EV19" i="1"/>
  <c r="EV77" i="1"/>
  <c r="ES77" i="2"/>
  <c r="EV70" i="1"/>
  <c r="ES70" i="2"/>
  <c r="EV41" i="1"/>
  <c r="ES41" i="2"/>
  <c r="EV184" i="1"/>
  <c r="ES184" i="2"/>
  <c r="EV108" i="1"/>
  <c r="ES108" i="2"/>
  <c r="EV87" i="1"/>
  <c r="ES87" i="2"/>
  <c r="EV76" i="1"/>
  <c r="ES76" i="2"/>
  <c r="ES155" i="2"/>
  <c r="EV155" i="1"/>
  <c r="EV81" i="1"/>
  <c r="ES81" i="2"/>
  <c r="EV58" i="1"/>
  <c r="ES58" i="2"/>
  <c r="EV130" i="1"/>
  <c r="ES130" i="2"/>
  <c r="ES73" i="2"/>
  <c r="EV73" i="1"/>
  <c r="EV173" i="1"/>
  <c r="ES173" i="2"/>
  <c r="EV187" i="1"/>
  <c r="ES187" i="2"/>
  <c r="EV59" i="1"/>
  <c r="ES59" i="2"/>
  <c r="EV84" i="1"/>
  <c r="ES84" i="2"/>
  <c r="EV54" i="1"/>
  <c r="ES54" i="2"/>
  <c r="EV170" i="1"/>
  <c r="ES170" i="2"/>
  <c r="EV60" i="1"/>
  <c r="ES60" i="2"/>
  <c r="EV51" i="1"/>
  <c r="ES51" i="2"/>
  <c r="EV79" i="1"/>
  <c r="ES79" i="2"/>
  <c r="EV50" i="1"/>
  <c r="ES50" i="2"/>
  <c r="EV143" i="1"/>
  <c r="ES143" i="2"/>
  <c r="EV134" i="1"/>
  <c r="ES134" i="2"/>
  <c r="EV75" i="1"/>
  <c r="ES75" i="2"/>
  <c r="EV117" i="1"/>
  <c r="ES117" i="2"/>
  <c r="EV66" i="1"/>
  <c r="ES66" i="2"/>
  <c r="EV68" i="1"/>
  <c r="ES68" i="2"/>
  <c r="EV72" i="1"/>
  <c r="ES72" i="2"/>
  <c r="EV56" i="1"/>
  <c r="ES56" i="2"/>
  <c r="EV144" i="1"/>
  <c r="ES144" i="2"/>
  <c r="EV180" i="1"/>
  <c r="ES180" i="2"/>
  <c r="EV78" i="1"/>
  <c r="ES78" i="2"/>
  <c r="EV174" i="1"/>
  <c r="ES174" i="2"/>
  <c r="EV126" i="1"/>
  <c r="ES126" i="2"/>
  <c r="ES91" i="2"/>
  <c r="EV91" i="1"/>
  <c r="EV196" i="1"/>
  <c r="ES196" i="2"/>
  <c r="ES42" i="2"/>
  <c r="EV42" i="1"/>
  <c r="EV45" i="1"/>
  <c r="ES45" i="2"/>
  <c r="EV55" i="1"/>
  <c r="ES55" i="2"/>
  <c r="EV61" i="1"/>
  <c r="ES61" i="2"/>
  <c r="EV82" i="1"/>
  <c r="ES82" i="2"/>
  <c r="EV22" i="1"/>
  <c r="ES22" i="2"/>
  <c r="EV125" i="1"/>
  <c r="ES125" i="2"/>
  <c r="EV151" i="1"/>
  <c r="ES151" i="2"/>
  <c r="ES90" i="2"/>
  <c r="EV90" i="1"/>
  <c r="EV57" i="1"/>
  <c r="ES57" i="2"/>
  <c r="EV177" i="1"/>
  <c r="ES177" i="2"/>
  <c r="EV88" i="1"/>
  <c r="ES88" i="2"/>
  <c r="EV133" i="1"/>
  <c r="ES133" i="2"/>
  <c r="EV69" i="1"/>
  <c r="ES69" i="2"/>
  <c r="EV159" i="1"/>
  <c r="ES159" i="2"/>
  <c r="ES185" i="2"/>
  <c r="EV185" i="1"/>
  <c r="EV32" i="1"/>
  <c r="ES32" i="2"/>
  <c r="EV85" i="1"/>
  <c r="ES85" i="2"/>
  <c r="EV128" i="1"/>
  <c r="ES128" i="2"/>
  <c r="EV25" i="1"/>
  <c r="ES25" i="2"/>
  <c r="EV21" i="1"/>
  <c r="ES21" i="2"/>
  <c r="EV36" i="1"/>
  <c r="ES36" i="2"/>
  <c r="EV24" i="1"/>
  <c r="ES24" i="2"/>
  <c r="EV122" i="1"/>
  <c r="ES122" i="2"/>
  <c r="EV65" i="1"/>
  <c r="ES65" i="2"/>
  <c r="EV48" i="1"/>
  <c r="ES48" i="2"/>
  <c r="EV169" i="1"/>
  <c r="ES169" i="2"/>
  <c r="EV191" i="1"/>
  <c r="ES191" i="2"/>
  <c r="EV111" i="1"/>
  <c r="ES111" i="2"/>
  <c r="EV35" i="1"/>
  <c r="ES35" i="2"/>
  <c r="EV47" i="1"/>
  <c r="ES47" i="2"/>
  <c r="EV186" i="1"/>
  <c r="ES186" i="2"/>
  <c r="EV64" i="1"/>
  <c r="ES64" i="2"/>
  <c r="ES175" i="2"/>
  <c r="EV175" i="1"/>
  <c r="EV132" i="1"/>
  <c r="ES132" i="2"/>
  <c r="EV71" i="1"/>
  <c r="ES71" i="2"/>
  <c r="EV52" i="1"/>
  <c r="ES52" i="2"/>
  <c r="EV40" i="1"/>
  <c r="ES40" i="2"/>
  <c r="EV80" i="1"/>
  <c r="ES80" i="2"/>
  <c r="EV146" i="1"/>
  <c r="ES146" i="2"/>
  <c r="EV172" i="1"/>
  <c r="ES172" i="2"/>
  <c r="ES26" i="2"/>
  <c r="EV26" i="1"/>
  <c r="EV182" i="1"/>
  <c r="ES182" i="2"/>
  <c r="EV164" i="1"/>
  <c r="ES164" i="2"/>
  <c r="EV29" i="1"/>
  <c r="ES29" i="2"/>
  <c r="ES167" i="2"/>
  <c r="EV167" i="1"/>
  <c r="EV44" i="1"/>
  <c r="ES44" i="2"/>
  <c r="ES129" i="2"/>
  <c r="EV129" i="1"/>
  <c r="EV153" i="1"/>
  <c r="ES153" i="2"/>
  <c r="EV195" i="1"/>
  <c r="ES195" i="2"/>
  <c r="ES147" i="2"/>
  <c r="EV147" i="1"/>
  <c r="EV179" i="1"/>
  <c r="ES179" i="2"/>
  <c r="EV62" i="1"/>
  <c r="ES62" i="2"/>
  <c r="EV166" i="1"/>
  <c r="ES166" i="2"/>
  <c r="ES43" i="2"/>
  <c r="EV43" i="1"/>
  <c r="EV168" i="1"/>
  <c r="ES168" i="2"/>
  <c r="EV18" i="1"/>
  <c r="ES18" i="2"/>
  <c r="EV27" i="1"/>
  <c r="ES27" i="2"/>
  <c r="EV190" i="1"/>
  <c r="ES190" i="2"/>
  <c r="ES89" i="2"/>
  <c r="EV89" i="1"/>
  <c r="EV176" i="1"/>
  <c r="ES176" i="2"/>
  <c r="EV86" i="1"/>
  <c r="ES86" i="2"/>
  <c r="EV46" i="1"/>
  <c r="ES46" i="2"/>
  <c r="EV28" i="1"/>
  <c r="ES28" i="2"/>
  <c r="EV158" i="1"/>
  <c r="ES158" i="2"/>
  <c r="EV124" i="1"/>
  <c r="ES124" i="2"/>
  <c r="EV23" i="1"/>
  <c r="ES23" i="2"/>
  <c r="EV181" i="1"/>
  <c r="ES181" i="2"/>
  <c r="EV63" i="1"/>
  <c r="ES63" i="2"/>
  <c r="EV20" i="1"/>
  <c r="ES20" i="2"/>
  <c r="ES171" i="2"/>
  <c r="EV171" i="1"/>
  <c r="EV31" i="1"/>
  <c r="ES31" i="2"/>
  <c r="EV67" i="1"/>
  <c r="ES67" i="2"/>
  <c r="EV49" i="1"/>
  <c r="ES49" i="2"/>
  <c r="EV183" i="1"/>
  <c r="ES183" i="2"/>
  <c r="EV160" i="1"/>
  <c r="ES160" i="2"/>
  <c r="EV149" i="1"/>
  <c r="ES149" i="2"/>
  <c r="EV178" i="1"/>
  <c r="ES178" i="2"/>
  <c r="EV142" i="1"/>
  <c r="ES142" i="2"/>
  <c r="ES163" i="2"/>
  <c r="EV163" i="1"/>
  <c r="EV165" i="1"/>
  <c r="ES165" i="2"/>
  <c r="EV150" i="1"/>
  <c r="ES150" i="2"/>
  <c r="ES127" i="2"/>
  <c r="EV127" i="1"/>
  <c r="EV145" i="1"/>
  <c r="ES145" i="2"/>
  <c r="EV104" i="1"/>
  <c r="ES104" i="2"/>
  <c r="EV154" i="1"/>
  <c r="ES154" i="2"/>
  <c r="EV152" i="1"/>
  <c r="ES152" i="2"/>
  <c r="EV38" i="1"/>
  <c r="ES38" i="2"/>
  <c r="EV189" i="1"/>
  <c r="ES189" i="2"/>
  <c r="ES83" i="2"/>
  <c r="EV83" i="1"/>
  <c r="EV192" i="1"/>
  <c r="ES192" i="2"/>
  <c r="EV148" i="1"/>
  <c r="ES148" i="2"/>
  <c r="EV33" i="1"/>
  <c r="ES33" i="2"/>
  <c r="EV140" i="1"/>
  <c r="ES140" i="2"/>
  <c r="EV37" i="1"/>
  <c r="ES37" i="2"/>
  <c r="EV113" i="1"/>
  <c r="ES113" i="2"/>
  <c r="ES193" i="2"/>
  <c r="EV193" i="1"/>
  <c r="EO108" i="2"/>
  <c r="ES108" i="1" s="1"/>
  <c r="ET108" i="1"/>
  <c r="EO174" i="2"/>
  <c r="ES174" i="1" s="1"/>
  <c r="ET174" i="1"/>
  <c r="EO194" i="2"/>
  <c r="ES194" i="1" s="1"/>
  <c r="ET194" i="1"/>
  <c r="EO43" i="2"/>
  <c r="ES43" i="1" s="1"/>
  <c r="ET43" i="1"/>
  <c r="EO179" i="2"/>
  <c r="ES179" i="1" s="1"/>
  <c r="ET179" i="1"/>
  <c r="EO157" i="2"/>
  <c r="ES157" i="1" s="1"/>
  <c r="ET157" i="1"/>
  <c r="EO38" i="2"/>
  <c r="ES38" i="1" s="1"/>
  <c r="ET38" i="1"/>
  <c r="EO182" i="2"/>
  <c r="ES182" i="1" s="1"/>
  <c r="ET182" i="1"/>
  <c r="EO184" i="2"/>
  <c r="ES184" i="1" s="1"/>
  <c r="ET184" i="1"/>
  <c r="EO192" i="2"/>
  <c r="ES192" i="1" s="1"/>
  <c r="ET192" i="1"/>
  <c r="EO185" i="2"/>
  <c r="ES185" i="1" s="1"/>
  <c r="EO169" i="2"/>
  <c r="ES169" i="1" s="1"/>
  <c r="EO176" i="2"/>
  <c r="ES176" i="1" s="1"/>
  <c r="EO106" i="2"/>
  <c r="ES106" i="1" s="1"/>
  <c r="EO154" i="2"/>
  <c r="ES154" i="1" s="1"/>
  <c r="EO96" i="2"/>
  <c r="ES96" i="1" s="1"/>
  <c r="EO177" i="2"/>
  <c r="ES177" i="1" s="1"/>
  <c r="EO195" i="2"/>
  <c r="ES195" i="1" s="1"/>
  <c r="EO180" i="2"/>
  <c r="ES180" i="1" s="1"/>
  <c r="EO144" i="2"/>
  <c r="ES144" i="1" s="1"/>
  <c r="EO187" i="2"/>
  <c r="ES187" i="1" s="1"/>
  <c r="EO60" i="2"/>
  <c r="ES60" i="1" s="1"/>
  <c r="EO167" i="2"/>
  <c r="ES167" i="1" s="1"/>
  <c r="EO141" i="2"/>
  <c r="ES141" i="1" s="1"/>
  <c r="EN192" i="2"/>
  <c r="ER192" i="1" s="1"/>
  <c r="EO82" i="2"/>
  <c r="ES82" i="1" s="1"/>
  <c r="EO156" i="2"/>
  <c r="ES156" i="1" s="1"/>
  <c r="EO88" i="2"/>
  <c r="ES88" i="1" s="1"/>
  <c r="EO159" i="2"/>
  <c r="ES159" i="1" s="1"/>
  <c r="EO137" i="2"/>
  <c r="ES137" i="1" s="1"/>
  <c r="EO68" i="2"/>
  <c r="ES68" i="1" s="1"/>
  <c r="EO122" i="2"/>
  <c r="ES122" i="1" s="1"/>
  <c r="EO49" i="2"/>
  <c r="ES49" i="1" s="1"/>
  <c r="EO31" i="2"/>
  <c r="ES31" i="1" s="1"/>
  <c r="EO152" i="2"/>
  <c r="ES152" i="1" s="1"/>
  <c r="EO118" i="2"/>
  <c r="ES118" i="1" s="1"/>
  <c r="EO83" i="2"/>
  <c r="ES83" i="1" s="1"/>
  <c r="EO175" i="2"/>
  <c r="EO127" i="2"/>
  <c r="ES127" i="1" s="1"/>
  <c r="EO65" i="2"/>
  <c r="ES65" i="1" s="1"/>
  <c r="EO98" i="2"/>
  <c r="ES98" i="1" s="1"/>
  <c r="EO188" i="2"/>
  <c r="ES188" i="1" s="1"/>
  <c r="EO120" i="2"/>
  <c r="ES120" i="1" s="1"/>
  <c r="EO109" i="2"/>
  <c r="ES109" i="1" s="1"/>
  <c r="EO45" i="2"/>
  <c r="ES45" i="1" s="1"/>
  <c r="EO87" i="2"/>
  <c r="EO56" i="2"/>
  <c r="ES56" i="1" s="1"/>
  <c r="EO153" i="2"/>
  <c r="ES153" i="1" s="1"/>
  <c r="EO151" i="2"/>
  <c r="ES151" i="1" s="1"/>
  <c r="EO18" i="2"/>
  <c r="EO9" i="2"/>
  <c r="EO100" i="2"/>
  <c r="ES100" i="1" s="1"/>
  <c r="EO193" i="2"/>
  <c r="ES193" i="1" s="1"/>
  <c r="EO191" i="2"/>
  <c r="EO86" i="2"/>
  <c r="EO196" i="2"/>
  <c r="ES196" i="1" s="1"/>
  <c r="EO7" i="2"/>
  <c r="EO77" i="2"/>
  <c r="ES77" i="1" s="1"/>
  <c r="EO133" i="2"/>
  <c r="ES133" i="1" s="1"/>
  <c r="EO90" i="2"/>
  <c r="ES90" i="1" s="1"/>
  <c r="EO110" i="2"/>
  <c r="ES110" i="1" s="1"/>
  <c r="EO78" i="2"/>
  <c r="ES78" i="1" s="1"/>
  <c r="EO138" i="2"/>
  <c r="ES138" i="1" s="1"/>
  <c r="EO74" i="2"/>
  <c r="ES74" i="1" s="1"/>
  <c r="EO102" i="2"/>
  <c r="ES102" i="1" s="1"/>
  <c r="EO89" i="2"/>
  <c r="ES89" i="1" s="1"/>
  <c r="EO135" i="2"/>
  <c r="ES135" i="1" s="1"/>
  <c r="EO12" i="2"/>
  <c r="ES12" i="1" s="1"/>
  <c r="EO132" i="2"/>
  <c r="ES132" i="1" s="1"/>
  <c r="EO115" i="2"/>
  <c r="ES115" i="1" s="1"/>
  <c r="EO10" i="2"/>
  <c r="ES10" i="1" s="1"/>
  <c r="EO79" i="2"/>
  <c r="ES79" i="1" s="1"/>
  <c r="EO84" i="2"/>
  <c r="ES84" i="1" s="1"/>
  <c r="EO22" i="2"/>
  <c r="ES22" i="1" s="1"/>
  <c r="EO190" i="2"/>
  <c r="ES190" i="1" s="1"/>
  <c r="EO19" i="2"/>
  <c r="ES19" i="1" s="1"/>
  <c r="EO80" i="2"/>
  <c r="ES80" i="1" s="1"/>
  <c r="EO155" i="2"/>
  <c r="ES155" i="1" s="1"/>
  <c r="EO136" i="2"/>
  <c r="ES136" i="1" s="1"/>
  <c r="EO163" i="2"/>
  <c r="ES163" i="1" s="1"/>
  <c r="EO71" i="2"/>
  <c r="ES71" i="1" s="1"/>
  <c r="EO183" i="2"/>
  <c r="EO131" i="2"/>
  <c r="ES131" i="1" s="1"/>
  <c r="EO11" i="2"/>
  <c r="ES11" i="1" s="1"/>
  <c r="EO36" i="2"/>
  <c r="EO8" i="2"/>
  <c r="ES8" i="1" s="1"/>
  <c r="EO140" i="2"/>
  <c r="ES140" i="1" s="1"/>
  <c r="EO70" i="2"/>
  <c r="ES70" i="1" s="1"/>
  <c r="EO128" i="2"/>
  <c r="ES128" i="1" s="1"/>
  <c r="EO69" i="2"/>
  <c r="ES69" i="1" s="1"/>
  <c r="EO143" i="2"/>
  <c r="ES143" i="1" s="1"/>
  <c r="EO181" i="2"/>
  <c r="EO119" i="2"/>
  <c r="ES119" i="1" s="1"/>
  <c r="EO101" i="2"/>
  <c r="ES101" i="1" s="1"/>
  <c r="EO32" i="2"/>
  <c r="ES32" i="1" s="1"/>
  <c r="EO148" i="2"/>
  <c r="ES148" i="1" s="1"/>
  <c r="EO76" i="2"/>
  <c r="ES76" i="1" s="1"/>
  <c r="EO145" i="2"/>
  <c r="ES145" i="1" s="1"/>
  <c r="EO33" i="2"/>
  <c r="ES33" i="1" s="1"/>
  <c r="EO173" i="2"/>
  <c r="ES173" i="1" s="1"/>
  <c r="EO149" i="2"/>
  <c r="ES149" i="1" s="1"/>
  <c r="EO171" i="2"/>
  <c r="ES171" i="1" s="1"/>
  <c r="EO162" i="2"/>
  <c r="ES162" i="1" s="1"/>
  <c r="EO25" i="2"/>
  <c r="ES25" i="1" s="1"/>
  <c r="EO21" i="2"/>
  <c r="ES21" i="1" s="1"/>
  <c r="EO165" i="2"/>
  <c r="EO189" i="2"/>
  <c r="ES189" i="1" s="1"/>
  <c r="EO53" i="2"/>
  <c r="ES53" i="1" s="1"/>
  <c r="EO111" i="2"/>
  <c r="ES111" i="1" s="1"/>
  <c r="EO129" i="2"/>
  <c r="ES129" i="1" s="1"/>
  <c r="EO161" i="2"/>
  <c r="EO67" i="2"/>
  <c r="ES67" i="1" s="1"/>
  <c r="EO6" i="2"/>
  <c r="ES6" i="1" s="1"/>
  <c r="EO29" i="2"/>
  <c r="ES29" i="1" s="1"/>
  <c r="EO27" i="2"/>
  <c r="ES27" i="1" s="1"/>
  <c r="EO39" i="2"/>
  <c r="ES39" i="1" s="1"/>
  <c r="EO28" i="2"/>
  <c r="ES28" i="1" s="1"/>
  <c r="EO166" i="2"/>
  <c r="ES166" i="1" s="1"/>
  <c r="EO164" i="2"/>
  <c r="ES164" i="1" s="1"/>
  <c r="EO147" i="2"/>
  <c r="ES147" i="1" s="1"/>
  <c r="EO92" i="2"/>
  <c r="ES92" i="1" s="1"/>
  <c r="EO158" i="2"/>
  <c r="ES158" i="1" s="1"/>
  <c r="EO59" i="2"/>
  <c r="ES59" i="1" s="1"/>
  <c r="EO146" i="2"/>
  <c r="ES146" i="1" s="1"/>
  <c r="EO114" i="2"/>
  <c r="ES114" i="1" s="1"/>
  <c r="EO55" i="2"/>
  <c r="ES55" i="1" s="1"/>
  <c r="EO142" i="2"/>
  <c r="ES142" i="1" s="1"/>
  <c r="EO170" i="2"/>
  <c r="ES170" i="1" s="1"/>
  <c r="EO104" i="2"/>
  <c r="ES104" i="1" s="1"/>
  <c r="EO17" i="2"/>
  <c r="ES17" i="1" s="1"/>
  <c r="EO20" i="2"/>
  <c r="ES20" i="1" s="1"/>
  <c r="EO72" i="2"/>
  <c r="ES72" i="1" s="1"/>
  <c r="EO47" i="2"/>
  <c r="ES47" i="1" s="1"/>
  <c r="EO178" i="2"/>
  <c r="ES178" i="1" s="1"/>
  <c r="EO50" i="2"/>
  <c r="ES50" i="1" s="1"/>
  <c r="EO73" i="2"/>
  <c r="ES73" i="1" s="1"/>
  <c r="EO85" i="2"/>
  <c r="ES85" i="1" s="1"/>
  <c r="EO14" i="2"/>
  <c r="ES14" i="1" s="1"/>
  <c r="EO91" i="2"/>
  <c r="ES91" i="1" s="1"/>
  <c r="EO107" i="2"/>
  <c r="ES107" i="1" s="1"/>
  <c r="EO51" i="2"/>
  <c r="ES51" i="1" s="1"/>
  <c r="EO99" i="2"/>
  <c r="ES99" i="1" s="1"/>
  <c r="EO123" i="2"/>
  <c r="ES123" i="1" s="1"/>
  <c r="EO58" i="2"/>
  <c r="ES58" i="1" s="1"/>
  <c r="EO35" i="2"/>
  <c r="ES35" i="1" s="1"/>
  <c r="EO124" i="2"/>
  <c r="ES124" i="1" s="1"/>
  <c r="EO15" i="2"/>
  <c r="ES15" i="1" s="1"/>
  <c r="EO41" i="2"/>
  <c r="ES41" i="1" s="1"/>
  <c r="EO62" i="2"/>
  <c r="ES62" i="1" s="1"/>
  <c r="EO97" i="2"/>
  <c r="ES97" i="1" s="1"/>
  <c r="EO160" i="2"/>
  <c r="ES160" i="1" s="1"/>
  <c r="EO95" i="2"/>
  <c r="ES95" i="1" s="1"/>
  <c r="EO125" i="2"/>
  <c r="ES125" i="1" s="1"/>
  <c r="EO13" i="2"/>
  <c r="ES13" i="1" s="1"/>
  <c r="EO26" i="2"/>
  <c r="ES26" i="1" s="1"/>
  <c r="EO150" i="2"/>
  <c r="ES150" i="1" s="1"/>
  <c r="EO64" i="2"/>
  <c r="ES64" i="1" s="1"/>
  <c r="EO24" i="2"/>
  <c r="ES24" i="1" s="1"/>
  <c r="EO139" i="2"/>
  <c r="ES139" i="1" s="1"/>
  <c r="EO66" i="2"/>
  <c r="ES66" i="1" s="1"/>
  <c r="EO40" i="2"/>
  <c r="ES40" i="1" s="1"/>
  <c r="EO81" i="2"/>
  <c r="ES81" i="1" s="1"/>
  <c r="EO16" i="2"/>
  <c r="ES16" i="1" s="1"/>
  <c r="EO75" i="2"/>
  <c r="ES75" i="1" s="1"/>
  <c r="EO93" i="2"/>
  <c r="ES93" i="1" s="1"/>
  <c r="EO23" i="2"/>
  <c r="ES23" i="1" s="1"/>
  <c r="EO116" i="2"/>
  <c r="ES116" i="1" s="1"/>
  <c r="EO94" i="2"/>
  <c r="ES94" i="1" s="1"/>
  <c r="EO126" i="2"/>
  <c r="ES126" i="1" s="1"/>
  <c r="EO54" i="2"/>
  <c r="ES54" i="1" s="1"/>
  <c r="EO52" i="2"/>
  <c r="ES52" i="1" s="1"/>
  <c r="EO57" i="2"/>
  <c r="ES57" i="1" s="1"/>
  <c r="EO48" i="2"/>
  <c r="ES48" i="1" s="1"/>
  <c r="EO46" i="2"/>
  <c r="ES46" i="1" s="1"/>
  <c r="EO130" i="2"/>
  <c r="ES130" i="1" s="1"/>
  <c r="EO103" i="2"/>
  <c r="ES103" i="1" s="1"/>
  <c r="EO37" i="2"/>
  <c r="ES37" i="1" s="1"/>
  <c r="EO121" i="2"/>
  <c r="ES121" i="1" s="1"/>
  <c r="EO44" i="2"/>
  <c r="ES44" i="1" s="1"/>
  <c r="EO112" i="2"/>
  <c r="ES112" i="1" s="1"/>
  <c r="EO63" i="2"/>
  <c r="ES63" i="1" s="1"/>
  <c r="EO105" i="2"/>
  <c r="ES105" i="1" s="1"/>
  <c r="EO42" i="2"/>
  <c r="ES42" i="1" s="1"/>
  <c r="EO34" i="2"/>
  <c r="ES34" i="1" s="1"/>
  <c r="EO186" i="2"/>
  <c r="EO30" i="2"/>
  <c r="ES30" i="1" s="1"/>
  <c r="EO134" i="2"/>
  <c r="ES134" i="1" s="1"/>
  <c r="EO172" i="2"/>
  <c r="ES172" i="1" s="1"/>
  <c r="EN108" i="2"/>
  <c r="ER108" i="1" s="1"/>
  <c r="EO168" i="2"/>
  <c r="ES168" i="1" s="1"/>
  <c r="EO61" i="2"/>
  <c r="ES61" i="1" s="1"/>
  <c r="EO117" i="2"/>
  <c r="ES117" i="1" s="1"/>
  <c r="EN179" i="2"/>
  <c r="ER179" i="1" s="1"/>
  <c r="EO113" i="2"/>
  <c r="ES113" i="1" s="1"/>
  <c r="EN184" i="2"/>
  <c r="ER184" i="1" s="1"/>
  <c r="EN185" i="2" l="1"/>
  <c r="ER185" i="1" s="1"/>
  <c r="EN169" i="2"/>
  <c r="ER169" i="1" s="1"/>
  <c r="EN43" i="2"/>
  <c r="ER43" i="1" s="1"/>
  <c r="EN194" i="2"/>
  <c r="ER194" i="1" s="1"/>
  <c r="EN182" i="2"/>
  <c r="ER182" i="1" s="1"/>
  <c r="EN176" i="2"/>
  <c r="ER176" i="1" s="1"/>
  <c r="EN38" i="2"/>
  <c r="ER38" i="1" s="1"/>
  <c r="ET192" i="2"/>
  <c r="EX192" i="1" s="1"/>
  <c r="EW192" i="1"/>
  <c r="EW142" i="1"/>
  <c r="ET142" i="2"/>
  <c r="EX142" i="1" s="1"/>
  <c r="ET182" i="2"/>
  <c r="EX182" i="1" s="1"/>
  <c r="EW182" i="1"/>
  <c r="EW186" i="1"/>
  <c r="ET186" i="2"/>
  <c r="EX186" i="1" s="1"/>
  <c r="ET25" i="2"/>
  <c r="EX25" i="1" s="1"/>
  <c r="EW25" i="1"/>
  <c r="EW61" i="1"/>
  <c r="ET61" i="2"/>
  <c r="EX61" i="1" s="1"/>
  <c r="EW72" i="1"/>
  <c r="ET72" i="2"/>
  <c r="EX72" i="1" s="1"/>
  <c r="EW54" i="1"/>
  <c r="ET54" i="2"/>
  <c r="EX54" i="1" s="1"/>
  <c r="EW53" i="1"/>
  <c r="ET53" i="2"/>
  <c r="EX53" i="1" s="1"/>
  <c r="ET127" i="2"/>
  <c r="EX127" i="1" s="1"/>
  <c r="EW127" i="1"/>
  <c r="EN157" i="2"/>
  <c r="ER157" i="1" s="1"/>
  <c r="ET113" i="2"/>
  <c r="EX113" i="1" s="1"/>
  <c r="EW113" i="1"/>
  <c r="ET148" i="2"/>
  <c r="EX148" i="1" s="1"/>
  <c r="EW148" i="1"/>
  <c r="EW38" i="1"/>
  <c r="ET38" i="2"/>
  <c r="EX38" i="1" s="1"/>
  <c r="ET145" i="2"/>
  <c r="EX145" i="1" s="1"/>
  <c r="EW145" i="1"/>
  <c r="ET160" i="2"/>
  <c r="EX160" i="1" s="1"/>
  <c r="EW160" i="1"/>
  <c r="EW31" i="1"/>
  <c r="ET31" i="2"/>
  <c r="EX31" i="1" s="1"/>
  <c r="EW181" i="1"/>
  <c r="ET181" i="2"/>
  <c r="EX181" i="1" s="1"/>
  <c r="EW28" i="1"/>
  <c r="ET28" i="2"/>
  <c r="EX28" i="1" s="1"/>
  <c r="EW168" i="1"/>
  <c r="ET168" i="2"/>
  <c r="EX168" i="1" s="1"/>
  <c r="ET179" i="2"/>
  <c r="EX179" i="1" s="1"/>
  <c r="EW179" i="1"/>
  <c r="ET164" i="2"/>
  <c r="EX164" i="1" s="1"/>
  <c r="EW164" i="1"/>
  <c r="ET172" i="2"/>
  <c r="EX172" i="1" s="1"/>
  <c r="EW172" i="1"/>
  <c r="EW52" i="1"/>
  <c r="ET52" i="2"/>
  <c r="EX52" i="1" s="1"/>
  <c r="ET64" i="2"/>
  <c r="EX64" i="1" s="1"/>
  <c r="EW64" i="1"/>
  <c r="EW111" i="1"/>
  <c r="ET111" i="2"/>
  <c r="EX111" i="1" s="1"/>
  <c r="ET65" i="2"/>
  <c r="EX65" i="1" s="1"/>
  <c r="EW65" i="1"/>
  <c r="EW21" i="1"/>
  <c r="ET21" i="2"/>
  <c r="EX21" i="1" s="1"/>
  <c r="EW32" i="1"/>
  <c r="ET32" i="2"/>
  <c r="EX32" i="1" s="1"/>
  <c r="EW133" i="1"/>
  <c r="ET133" i="2"/>
  <c r="EX133" i="1" s="1"/>
  <c r="ET82" i="2"/>
  <c r="EX82" i="1" s="1"/>
  <c r="EW82" i="1"/>
  <c r="ET174" i="2"/>
  <c r="EX174" i="1" s="1"/>
  <c r="EW174" i="1"/>
  <c r="EW56" i="1"/>
  <c r="ET56" i="2"/>
  <c r="EX56" i="1" s="1"/>
  <c r="EW117" i="1"/>
  <c r="ET117" i="2"/>
  <c r="EX117" i="1" s="1"/>
  <c r="ET50" i="2"/>
  <c r="EX50" i="1" s="1"/>
  <c r="EW50" i="1"/>
  <c r="EW170" i="1"/>
  <c r="ET170" i="2"/>
  <c r="EX170" i="1" s="1"/>
  <c r="ET187" i="2"/>
  <c r="EX187" i="1" s="1"/>
  <c r="EW187" i="1"/>
  <c r="ET58" i="2"/>
  <c r="EX58" i="1" s="1"/>
  <c r="EW58" i="1"/>
  <c r="EW87" i="1"/>
  <c r="ET87" i="2"/>
  <c r="EX87" i="1" s="1"/>
  <c r="ET70" i="2"/>
  <c r="EX70" i="1" s="1"/>
  <c r="EW70" i="1"/>
  <c r="ET74" i="2"/>
  <c r="EX74" i="1" s="1"/>
  <c r="EW74" i="1"/>
  <c r="ET131" i="2"/>
  <c r="EX131" i="1" s="1"/>
  <c r="EW131" i="1"/>
  <c r="EW194" i="1"/>
  <c r="ET194" i="2"/>
  <c r="EX194" i="1" s="1"/>
  <c r="ET163" i="2"/>
  <c r="EX163" i="1" s="1"/>
  <c r="EW163" i="1"/>
  <c r="ET89" i="2"/>
  <c r="EX89" i="1" s="1"/>
  <c r="EW89" i="1"/>
  <c r="EW129" i="1"/>
  <c r="ET129" i="2"/>
  <c r="EX129" i="1" s="1"/>
  <c r="ET90" i="2"/>
  <c r="EX90" i="1" s="1"/>
  <c r="EW90" i="1"/>
  <c r="ET42" i="2"/>
  <c r="EX42" i="1" s="1"/>
  <c r="EW42" i="1"/>
  <c r="EW30" i="1"/>
  <c r="ET30" i="2"/>
  <c r="EX30" i="1" s="1"/>
  <c r="ET147" i="2"/>
  <c r="EX147" i="1" s="1"/>
  <c r="EW147" i="1"/>
  <c r="ET49" i="2"/>
  <c r="EX49" i="1" s="1"/>
  <c r="EW49" i="1"/>
  <c r="EW86" i="1"/>
  <c r="ET86" i="2"/>
  <c r="EX86" i="1" s="1"/>
  <c r="EW166" i="1"/>
  <c r="ET166" i="2"/>
  <c r="EX166" i="1" s="1"/>
  <c r="ET47" i="2"/>
  <c r="EX47" i="1" s="1"/>
  <c r="EW47" i="1"/>
  <c r="EW128" i="1"/>
  <c r="ET128" i="2"/>
  <c r="EX128" i="1" s="1"/>
  <c r="ET177" i="2"/>
  <c r="EX177" i="1" s="1"/>
  <c r="EW177" i="1"/>
  <c r="EW55" i="1"/>
  <c r="ET55" i="2"/>
  <c r="EX55" i="1" s="1"/>
  <c r="ET134" i="2"/>
  <c r="EX134" i="1" s="1"/>
  <c r="EW134" i="1"/>
  <c r="EW84" i="1"/>
  <c r="ET84" i="2"/>
  <c r="EX84" i="1" s="1"/>
  <c r="EW162" i="1"/>
  <c r="ET162" i="2"/>
  <c r="EX162" i="1" s="1"/>
  <c r="ET83" i="2"/>
  <c r="EX83" i="1" s="1"/>
  <c r="EW83" i="1"/>
  <c r="ET167" i="2"/>
  <c r="EX167" i="1" s="1"/>
  <c r="EW167" i="1"/>
  <c r="EW26" i="1"/>
  <c r="ET26" i="2"/>
  <c r="EX26" i="1" s="1"/>
  <c r="ET91" i="2"/>
  <c r="EX91" i="1" s="1"/>
  <c r="EW91" i="1"/>
  <c r="EW73" i="1"/>
  <c r="ET73" i="2"/>
  <c r="EX73" i="1" s="1"/>
  <c r="EW155" i="1"/>
  <c r="ET155" i="2"/>
  <c r="EX155" i="1" s="1"/>
  <c r="ET19" i="2"/>
  <c r="EX19" i="1" s="1"/>
  <c r="EW19" i="1"/>
  <c r="ET23" i="2"/>
  <c r="EX23" i="1" s="1"/>
  <c r="EW23" i="1"/>
  <c r="ET46" i="2"/>
  <c r="EX46" i="1" s="1"/>
  <c r="EW46" i="1"/>
  <c r="EW190" i="1"/>
  <c r="ET190" i="2"/>
  <c r="EX190" i="1" s="1"/>
  <c r="EW44" i="1"/>
  <c r="ET44" i="2"/>
  <c r="EX44" i="1" s="1"/>
  <c r="ET71" i="2"/>
  <c r="EX71" i="1" s="1"/>
  <c r="EW71" i="1"/>
  <c r="EW122" i="1"/>
  <c r="ET122" i="2"/>
  <c r="EX122" i="1" s="1"/>
  <c r="ET88" i="2"/>
  <c r="EX88" i="1" s="1"/>
  <c r="EW88" i="1"/>
  <c r="EW196" i="1"/>
  <c r="ET196" i="2"/>
  <c r="EX196" i="1" s="1"/>
  <c r="EW75" i="1"/>
  <c r="ET75" i="2"/>
  <c r="EX75" i="1" s="1"/>
  <c r="ET81" i="2"/>
  <c r="EX81" i="1" s="1"/>
  <c r="EW81" i="1"/>
  <c r="EW77" i="1"/>
  <c r="ET77" i="2"/>
  <c r="EX77" i="1" s="1"/>
  <c r="ET171" i="2"/>
  <c r="EX171" i="1" s="1"/>
  <c r="EW171" i="1"/>
  <c r="EW43" i="1"/>
  <c r="ET43" i="2"/>
  <c r="EX43" i="1" s="1"/>
  <c r="ET185" i="2"/>
  <c r="EX185" i="1" s="1"/>
  <c r="EW185" i="1"/>
  <c r="ET140" i="2"/>
  <c r="EX140" i="1" s="1"/>
  <c r="EW140" i="1"/>
  <c r="EW154" i="1"/>
  <c r="ET154" i="2"/>
  <c r="EX154" i="1" s="1"/>
  <c r="EW178" i="1"/>
  <c r="ET178" i="2"/>
  <c r="EX178" i="1" s="1"/>
  <c r="ET20" i="2"/>
  <c r="EX20" i="1" s="1"/>
  <c r="EW20" i="1"/>
  <c r="EW124" i="1"/>
  <c r="ET124" i="2"/>
  <c r="EX124" i="1" s="1"/>
  <c r="ET27" i="2"/>
  <c r="EX27" i="1" s="1"/>
  <c r="EW27" i="1"/>
  <c r="ET195" i="2"/>
  <c r="EX195" i="1" s="1"/>
  <c r="EW195" i="1"/>
  <c r="ET80" i="2"/>
  <c r="EX80" i="1" s="1"/>
  <c r="EW80" i="1"/>
  <c r="ET24" i="2"/>
  <c r="EX24" i="1" s="1"/>
  <c r="EW24" i="1"/>
  <c r="EW68" i="1"/>
  <c r="ET68" i="2"/>
  <c r="EX68" i="1" s="1"/>
  <c r="ET51" i="2"/>
  <c r="EX51" i="1" s="1"/>
  <c r="EW51" i="1"/>
  <c r="EW184" i="1"/>
  <c r="ET184" i="2"/>
  <c r="EX184" i="1" s="1"/>
  <c r="ET161" i="2"/>
  <c r="EX161" i="1" s="1"/>
  <c r="EW161" i="1"/>
  <c r="ET156" i="2"/>
  <c r="EX156" i="1" s="1"/>
  <c r="EW156" i="1"/>
  <c r="ET33" i="2"/>
  <c r="EX33" i="1" s="1"/>
  <c r="EW33" i="1"/>
  <c r="EW189" i="1"/>
  <c r="ET189" i="2"/>
  <c r="EX189" i="1" s="1"/>
  <c r="ET104" i="2"/>
  <c r="EX104" i="1" s="1"/>
  <c r="EW104" i="1"/>
  <c r="EW165" i="1"/>
  <c r="ET165" i="2"/>
  <c r="EX165" i="1" s="1"/>
  <c r="EW149" i="1"/>
  <c r="ET149" i="2"/>
  <c r="EX149" i="1" s="1"/>
  <c r="EW67" i="1"/>
  <c r="ET67" i="2"/>
  <c r="EX67" i="1" s="1"/>
  <c r="ET63" i="2"/>
  <c r="EX63" i="1" s="1"/>
  <c r="EW63" i="1"/>
  <c r="EW158" i="1"/>
  <c r="ET158" i="2"/>
  <c r="EX158" i="1" s="1"/>
  <c r="EW176" i="1"/>
  <c r="ET176" i="2"/>
  <c r="EX176" i="1" s="1"/>
  <c r="ET18" i="2"/>
  <c r="EX18" i="1" s="1"/>
  <c r="EW18" i="1"/>
  <c r="ET62" i="2"/>
  <c r="EX62" i="1" s="1"/>
  <c r="EW62" i="1"/>
  <c r="ET153" i="2"/>
  <c r="EX153" i="1" s="1"/>
  <c r="EW153" i="1"/>
  <c r="EW29" i="1"/>
  <c r="ET29" i="2"/>
  <c r="EX29" i="1" s="1"/>
  <c r="ET40" i="2"/>
  <c r="EX40" i="1" s="1"/>
  <c r="EW40" i="1"/>
  <c r="ET35" i="2"/>
  <c r="EX35" i="1" s="1"/>
  <c r="EW35" i="1"/>
  <c r="ET48" i="2"/>
  <c r="EX48" i="1" s="1"/>
  <c r="EW48" i="1"/>
  <c r="EW36" i="1"/>
  <c r="ET36" i="2"/>
  <c r="EX36" i="1" s="1"/>
  <c r="EW85" i="1"/>
  <c r="ET85" i="2"/>
  <c r="EX85" i="1" s="1"/>
  <c r="EW69" i="1"/>
  <c r="ET69" i="2"/>
  <c r="EX69" i="1" s="1"/>
  <c r="ET57" i="2"/>
  <c r="EX57" i="1" s="1"/>
  <c r="EW57" i="1"/>
  <c r="EW22" i="1"/>
  <c r="ET22" i="2"/>
  <c r="EX22" i="1" s="1"/>
  <c r="EW45" i="1"/>
  <c r="ET45" i="2"/>
  <c r="EX45" i="1" s="1"/>
  <c r="ET126" i="2"/>
  <c r="EX126" i="1" s="1"/>
  <c r="EW126" i="1"/>
  <c r="ET144" i="2"/>
  <c r="EX144" i="1" s="1"/>
  <c r="EW144" i="1"/>
  <c r="EW66" i="1"/>
  <c r="ET66" i="2"/>
  <c r="EX66" i="1" s="1"/>
  <c r="EW143" i="1"/>
  <c r="ET143" i="2"/>
  <c r="EX143" i="1" s="1"/>
  <c r="EW60" i="1"/>
  <c r="ET60" i="2"/>
  <c r="EX60" i="1" s="1"/>
  <c r="ET59" i="2"/>
  <c r="EX59" i="1" s="1"/>
  <c r="EW59" i="1"/>
  <c r="EW130" i="1"/>
  <c r="ET130" i="2"/>
  <c r="EX130" i="1" s="1"/>
  <c r="EW76" i="1"/>
  <c r="ET76" i="2"/>
  <c r="EX76" i="1" s="1"/>
  <c r="ET41" i="2"/>
  <c r="EX41" i="1" s="1"/>
  <c r="EW41" i="1"/>
  <c r="ET120" i="2"/>
  <c r="EX120" i="1" s="1"/>
  <c r="EW120" i="1"/>
  <c r="EW141" i="1"/>
  <c r="ET141" i="2"/>
  <c r="EX141" i="1" s="1"/>
  <c r="EW157" i="1"/>
  <c r="ET157" i="2"/>
  <c r="EX157" i="1" s="1"/>
  <c r="ET34" i="2"/>
  <c r="EX34" i="1" s="1"/>
  <c r="EW34" i="1"/>
  <c r="EW37" i="1"/>
  <c r="ET37" i="2"/>
  <c r="EX37" i="1" s="1"/>
  <c r="ET152" i="2"/>
  <c r="EX152" i="1" s="1"/>
  <c r="EW152" i="1"/>
  <c r="EW183" i="1"/>
  <c r="ET183" i="2"/>
  <c r="EX183" i="1" s="1"/>
  <c r="EW146" i="1"/>
  <c r="ET146" i="2"/>
  <c r="EX146" i="1" s="1"/>
  <c r="ET191" i="2"/>
  <c r="EX191" i="1" s="1"/>
  <c r="EW191" i="1"/>
  <c r="ET151" i="2"/>
  <c r="EX151" i="1" s="1"/>
  <c r="EW151" i="1"/>
  <c r="EW78" i="1"/>
  <c r="ET78" i="2"/>
  <c r="EX78" i="1" s="1"/>
  <c r="EW79" i="1"/>
  <c r="ET79" i="2"/>
  <c r="EX79" i="1" s="1"/>
  <c r="EW173" i="1"/>
  <c r="ET173" i="2"/>
  <c r="EX173" i="1" s="1"/>
  <c r="ET108" i="2"/>
  <c r="EX108" i="1" s="1"/>
  <c r="EW108" i="1"/>
  <c r="ET188" i="2"/>
  <c r="EX188" i="1" s="1"/>
  <c r="EW188" i="1"/>
  <c r="EW150" i="1"/>
  <c r="ET150" i="2"/>
  <c r="EX150" i="1" s="1"/>
  <c r="EW132" i="1"/>
  <c r="ET132" i="2"/>
  <c r="EX132" i="1" s="1"/>
  <c r="EW169" i="1"/>
  <c r="ET169" i="2"/>
  <c r="EX169" i="1" s="1"/>
  <c r="ET159" i="2"/>
  <c r="EX159" i="1" s="1"/>
  <c r="EW159" i="1"/>
  <c r="EW125" i="1"/>
  <c r="ET125" i="2"/>
  <c r="EX125" i="1" s="1"/>
  <c r="EW180" i="1"/>
  <c r="ET180" i="2"/>
  <c r="EX180" i="1" s="1"/>
  <c r="EN174" i="2"/>
  <c r="ER174" i="1" s="1"/>
  <c r="ET193" i="2"/>
  <c r="EX193" i="1" s="1"/>
  <c r="EW193" i="1"/>
  <c r="EW175" i="1"/>
  <c r="ET175" i="2"/>
  <c r="EX175" i="1" s="1"/>
  <c r="EN186" i="2"/>
  <c r="ER186" i="1" s="1"/>
  <c r="ES186" i="1"/>
  <c r="EN161" i="2"/>
  <c r="ER161" i="1" s="1"/>
  <c r="ES161" i="1"/>
  <c r="EN165" i="2"/>
  <c r="ER165" i="1" s="1"/>
  <c r="ES165" i="1"/>
  <c r="EN181" i="2"/>
  <c r="ER181" i="1" s="1"/>
  <c r="ES181" i="1"/>
  <c r="EN36" i="2"/>
  <c r="ER36" i="1" s="1"/>
  <c r="ES36" i="1"/>
  <c r="EN183" i="2"/>
  <c r="ER183" i="1" s="1"/>
  <c r="ES183" i="1"/>
  <c r="EN7" i="2"/>
  <c r="ER7" i="1" s="1"/>
  <c r="ES7" i="1"/>
  <c r="EN86" i="2"/>
  <c r="ER86" i="1" s="1"/>
  <c r="ES86" i="1"/>
  <c r="EN191" i="2"/>
  <c r="ER191" i="1" s="1"/>
  <c r="ES191" i="1"/>
  <c r="EN9" i="2"/>
  <c r="ER9" i="1" s="1"/>
  <c r="ES9" i="1"/>
  <c r="EN18" i="2"/>
  <c r="ES18" i="1"/>
  <c r="EN87" i="2"/>
  <c r="ER87" i="1" s="1"/>
  <c r="ES87" i="1"/>
  <c r="EN175" i="2"/>
  <c r="ER175" i="1" s="1"/>
  <c r="ES175" i="1"/>
  <c r="EN154" i="2"/>
  <c r="ER154" i="1" s="1"/>
  <c r="EN82" i="2"/>
  <c r="ER82" i="1" s="1"/>
  <c r="EM192" i="2"/>
  <c r="EN106" i="2"/>
  <c r="ER106" i="1" s="1"/>
  <c r="EN122" i="2"/>
  <c r="EN177" i="2"/>
  <c r="ER177" i="1" s="1"/>
  <c r="EN167" i="2"/>
  <c r="ER167" i="1" s="1"/>
  <c r="EN195" i="2"/>
  <c r="ER195" i="1" s="1"/>
  <c r="EN138" i="2"/>
  <c r="ER138" i="1" s="1"/>
  <c r="EN96" i="2"/>
  <c r="ER96" i="1" s="1"/>
  <c r="EN156" i="2"/>
  <c r="ER156" i="1" s="1"/>
  <c r="EN190" i="2"/>
  <c r="ER190" i="1" s="1"/>
  <c r="EN56" i="2"/>
  <c r="EN127" i="2"/>
  <c r="EN90" i="2"/>
  <c r="ER90" i="1" s="1"/>
  <c r="EN12" i="2"/>
  <c r="ER12" i="1" s="1"/>
  <c r="EN180" i="2"/>
  <c r="EN78" i="2"/>
  <c r="ER78" i="1" s="1"/>
  <c r="EN98" i="2"/>
  <c r="ER98" i="1" s="1"/>
  <c r="EN49" i="2"/>
  <c r="ER49" i="1" s="1"/>
  <c r="EN144" i="2"/>
  <c r="EN196" i="2"/>
  <c r="ER196" i="1" s="1"/>
  <c r="EN151" i="2"/>
  <c r="ER151" i="1" s="1"/>
  <c r="EN88" i="2"/>
  <c r="EN60" i="2"/>
  <c r="ER60" i="1" s="1"/>
  <c r="EN120" i="2"/>
  <c r="ER120" i="1" s="1"/>
  <c r="EN159" i="2"/>
  <c r="ER159" i="1" s="1"/>
  <c r="EN187" i="2"/>
  <c r="ER187" i="1" s="1"/>
  <c r="EN83" i="2"/>
  <c r="EN148" i="2"/>
  <c r="ER148" i="1" s="1"/>
  <c r="EN141" i="2"/>
  <c r="ER141" i="1" s="1"/>
  <c r="EN22" i="2"/>
  <c r="ER22" i="1" s="1"/>
  <c r="EN68" i="2"/>
  <c r="EN31" i="2"/>
  <c r="ER31" i="1" s="1"/>
  <c r="EN110" i="2"/>
  <c r="ER110" i="1" s="1"/>
  <c r="EN131" i="2"/>
  <c r="ER131" i="1" s="1"/>
  <c r="EN79" i="2"/>
  <c r="ER79" i="1" s="1"/>
  <c r="EN118" i="2"/>
  <c r="ER118" i="1" s="1"/>
  <c r="EN137" i="2"/>
  <c r="ER137" i="1" s="1"/>
  <c r="EN109" i="2"/>
  <c r="ER109" i="1" s="1"/>
  <c r="EN153" i="2"/>
  <c r="ER153" i="1" s="1"/>
  <c r="EN76" i="2"/>
  <c r="ER76" i="1" s="1"/>
  <c r="EN129" i="2"/>
  <c r="ER129" i="1" s="1"/>
  <c r="EN45" i="2"/>
  <c r="ER45" i="1" s="1"/>
  <c r="EN152" i="2"/>
  <c r="ER152" i="1" s="1"/>
  <c r="EN65" i="2"/>
  <c r="ER65" i="1" s="1"/>
  <c r="EN19" i="2"/>
  <c r="ER19" i="1" s="1"/>
  <c r="EN193" i="2"/>
  <c r="ER193" i="1" s="1"/>
  <c r="EN84" i="2"/>
  <c r="ER84" i="1" s="1"/>
  <c r="EN188" i="2"/>
  <c r="ER188" i="1" s="1"/>
  <c r="EN133" i="2"/>
  <c r="ER133" i="1" s="1"/>
  <c r="EN100" i="2"/>
  <c r="EN115" i="2"/>
  <c r="ER115" i="1" s="1"/>
  <c r="EN132" i="2"/>
  <c r="ER132" i="1" s="1"/>
  <c r="EN32" i="2"/>
  <c r="ER32" i="1" s="1"/>
  <c r="EN102" i="2"/>
  <c r="ER102" i="1" s="1"/>
  <c r="EN77" i="2"/>
  <c r="EM9" i="2"/>
  <c r="EQ9" i="1" s="1"/>
  <c r="EN136" i="2"/>
  <c r="ER136" i="1" s="1"/>
  <c r="EM7" i="2"/>
  <c r="EN71" i="2"/>
  <c r="ER71" i="1" s="1"/>
  <c r="EN155" i="2"/>
  <c r="ER155" i="1" s="1"/>
  <c r="EN145" i="2"/>
  <c r="EN128" i="2"/>
  <c r="EN135" i="2"/>
  <c r="ER135" i="1" s="1"/>
  <c r="EN89" i="2"/>
  <c r="ER89" i="1" s="1"/>
  <c r="EN162" i="2"/>
  <c r="ER162" i="1" s="1"/>
  <c r="EN74" i="2"/>
  <c r="ER74" i="1" s="1"/>
  <c r="EN11" i="2"/>
  <c r="ER11" i="1" s="1"/>
  <c r="EN163" i="2"/>
  <c r="ER163" i="1" s="1"/>
  <c r="EN119" i="2"/>
  <c r="ER119" i="1" s="1"/>
  <c r="EN80" i="2"/>
  <c r="ER80" i="1" s="1"/>
  <c r="EN10" i="2"/>
  <c r="ER10" i="1" s="1"/>
  <c r="EN143" i="2"/>
  <c r="ER143" i="1" s="1"/>
  <c r="EN69" i="2"/>
  <c r="ER69" i="1" s="1"/>
  <c r="EN70" i="2"/>
  <c r="ER70" i="1" s="1"/>
  <c r="EN140" i="2"/>
  <c r="ER140" i="1" s="1"/>
  <c r="EN8" i="2"/>
  <c r="ER8" i="1" s="1"/>
  <c r="EN101" i="2"/>
  <c r="ER101" i="1" s="1"/>
  <c r="EN33" i="2"/>
  <c r="ER33" i="1" s="1"/>
  <c r="EN53" i="2"/>
  <c r="ER53" i="1" s="1"/>
  <c r="EN171" i="2"/>
  <c r="ER171" i="1" s="1"/>
  <c r="EN149" i="2"/>
  <c r="ER149" i="1" s="1"/>
  <c r="EN173" i="2"/>
  <c r="ER173" i="1" s="1"/>
  <c r="EN189" i="2"/>
  <c r="ER189" i="1" s="1"/>
  <c r="EN21" i="2"/>
  <c r="ER21" i="1" s="1"/>
  <c r="EN111" i="2"/>
  <c r="ER111" i="1" s="1"/>
  <c r="EN25" i="2"/>
  <c r="ER25" i="1" s="1"/>
  <c r="EN52" i="2"/>
  <c r="ER52" i="1" s="1"/>
  <c r="EN150" i="2"/>
  <c r="ER150" i="1" s="1"/>
  <c r="EN160" i="2"/>
  <c r="ER160" i="1" s="1"/>
  <c r="EN99" i="2"/>
  <c r="ER99" i="1" s="1"/>
  <c r="EN29" i="2"/>
  <c r="ER29" i="1" s="1"/>
  <c r="EN37" i="2"/>
  <c r="ER37" i="1" s="1"/>
  <c r="EL18" i="2"/>
  <c r="EP18" i="1" s="1"/>
  <c r="EN54" i="2"/>
  <c r="ER54" i="1" s="1"/>
  <c r="EN75" i="2"/>
  <c r="ER75" i="1" s="1"/>
  <c r="EN124" i="2"/>
  <c r="ER124" i="1" s="1"/>
  <c r="EN85" i="2"/>
  <c r="ER85" i="1" s="1"/>
  <c r="EM36" i="2"/>
  <c r="EQ36" i="1" s="1"/>
  <c r="EN170" i="2"/>
  <c r="ER170" i="1" s="1"/>
  <c r="EN114" i="2"/>
  <c r="ER114" i="1" s="1"/>
  <c r="EN39" i="2"/>
  <c r="ER39" i="1" s="1"/>
  <c r="EN105" i="2"/>
  <c r="ER105" i="1" s="1"/>
  <c r="EN93" i="2"/>
  <c r="ER93" i="1" s="1"/>
  <c r="EN16" i="2"/>
  <c r="ER16" i="1" s="1"/>
  <c r="EN40" i="2"/>
  <c r="ER40" i="1" s="1"/>
  <c r="EN139" i="2"/>
  <c r="ER139" i="1" s="1"/>
  <c r="EN13" i="2"/>
  <c r="ER13" i="1" s="1"/>
  <c r="EN95" i="2"/>
  <c r="ER95" i="1" s="1"/>
  <c r="EN97" i="2"/>
  <c r="ER97" i="1" s="1"/>
  <c r="EN62" i="2"/>
  <c r="ER62" i="1" s="1"/>
  <c r="EN51" i="2"/>
  <c r="ER51" i="1" s="1"/>
  <c r="EM169" i="2"/>
  <c r="EQ169" i="1" s="1"/>
  <c r="EN20" i="2"/>
  <c r="ER20" i="1" s="1"/>
  <c r="EN146" i="2"/>
  <c r="ER146" i="1" s="1"/>
  <c r="EN92" i="2"/>
  <c r="ER92" i="1" s="1"/>
  <c r="EN28" i="2"/>
  <c r="ER28" i="1" s="1"/>
  <c r="EM154" i="2"/>
  <c r="EQ154" i="1" s="1"/>
  <c r="EN116" i="2"/>
  <c r="ER116" i="1" s="1"/>
  <c r="EN14" i="2"/>
  <c r="ER14" i="1" s="1"/>
  <c r="EN44" i="2"/>
  <c r="ER44" i="1" s="1"/>
  <c r="EN103" i="2"/>
  <c r="ER103" i="1" s="1"/>
  <c r="EN57" i="2"/>
  <c r="ER57" i="1" s="1"/>
  <c r="EN126" i="2"/>
  <c r="ER126" i="1" s="1"/>
  <c r="EN35" i="2"/>
  <c r="ER35" i="1" s="1"/>
  <c r="EN107" i="2"/>
  <c r="ER107" i="1" s="1"/>
  <c r="EN73" i="2"/>
  <c r="ER73" i="1" s="1"/>
  <c r="EN55" i="2"/>
  <c r="ER55" i="1" s="1"/>
  <c r="EN72" i="2"/>
  <c r="ER72" i="1" s="1"/>
  <c r="EN63" i="2"/>
  <c r="ER63" i="1" s="1"/>
  <c r="EN94" i="2"/>
  <c r="ER94" i="1" s="1"/>
  <c r="EN81" i="2"/>
  <c r="ER81" i="1" s="1"/>
  <c r="EN64" i="2"/>
  <c r="ER64" i="1" s="1"/>
  <c r="EN125" i="2"/>
  <c r="ER125" i="1" s="1"/>
  <c r="EM165" i="2"/>
  <c r="EQ165" i="1" s="1"/>
  <c r="EN41" i="2"/>
  <c r="ER41" i="1" s="1"/>
  <c r="EN178" i="2"/>
  <c r="ER178" i="1" s="1"/>
  <c r="EM185" i="2"/>
  <c r="EQ185" i="1" s="1"/>
  <c r="EN67" i="2"/>
  <c r="ER67" i="1" s="1"/>
  <c r="EN130" i="2"/>
  <c r="ER130" i="1" s="1"/>
  <c r="EN58" i="2"/>
  <c r="ER58" i="1" s="1"/>
  <c r="EN17" i="2"/>
  <c r="ER17" i="1" s="1"/>
  <c r="EN142" i="2"/>
  <c r="ER142" i="1" s="1"/>
  <c r="EN59" i="2"/>
  <c r="ER59" i="1" s="1"/>
  <c r="EN164" i="2"/>
  <c r="ER164" i="1" s="1"/>
  <c r="EN48" i="2"/>
  <c r="ER48" i="1" s="1"/>
  <c r="EN121" i="2"/>
  <c r="ER121" i="1" s="1"/>
  <c r="EN46" i="2"/>
  <c r="ER46" i="1" s="1"/>
  <c r="EN66" i="2"/>
  <c r="ER66" i="1" s="1"/>
  <c r="EN24" i="2"/>
  <c r="ER24" i="1" s="1"/>
  <c r="EN15" i="2"/>
  <c r="ER15" i="1" s="1"/>
  <c r="EN123" i="2"/>
  <c r="ER123" i="1" s="1"/>
  <c r="EN91" i="2"/>
  <c r="ER91" i="1" s="1"/>
  <c r="EN50" i="2"/>
  <c r="ER50" i="1" s="1"/>
  <c r="EN147" i="2"/>
  <c r="ER147" i="1" s="1"/>
  <c r="EN166" i="2"/>
  <c r="ER166" i="1" s="1"/>
  <c r="EN27" i="2"/>
  <c r="ER27" i="1" s="1"/>
  <c r="EN6" i="2"/>
  <c r="ER6" i="1" s="1"/>
  <c r="EN112" i="2"/>
  <c r="ER112" i="1" s="1"/>
  <c r="EN23" i="2"/>
  <c r="ER23" i="1" s="1"/>
  <c r="EN26" i="2"/>
  <c r="ER26" i="1" s="1"/>
  <c r="EN47" i="2"/>
  <c r="ER47" i="1" s="1"/>
  <c r="EM96" i="2"/>
  <c r="EQ96" i="1" s="1"/>
  <c r="EN104" i="2"/>
  <c r="ER104" i="1" s="1"/>
  <c r="EN158" i="2"/>
  <c r="ER158" i="1" s="1"/>
  <c r="EM181" i="2"/>
  <c r="EQ181" i="1" s="1"/>
  <c r="EN42" i="2"/>
  <c r="ER42" i="1" s="1"/>
  <c r="EN34" i="2"/>
  <c r="ER34" i="1" s="1"/>
  <c r="EN134" i="2"/>
  <c r="ER134" i="1" s="1"/>
  <c r="EN30" i="2"/>
  <c r="ER30" i="1" s="1"/>
  <c r="EN172" i="2"/>
  <c r="ER172" i="1" s="1"/>
  <c r="EM108" i="2"/>
  <c r="EQ108" i="1" s="1"/>
  <c r="EN168" i="2"/>
  <c r="ER168" i="1" s="1"/>
  <c r="EN61" i="2"/>
  <c r="ER61" i="1" s="1"/>
  <c r="EN117" i="2"/>
  <c r="ER117" i="1" s="1"/>
  <c r="EM179" i="2"/>
  <c r="EQ179" i="1" s="1"/>
  <c r="EM194" i="2"/>
  <c r="EQ194" i="1" s="1"/>
  <c r="EM184" i="2"/>
  <c r="EQ184" i="1" s="1"/>
  <c r="EM182" i="2"/>
  <c r="EQ182" i="1" s="1"/>
  <c r="EM38" i="2"/>
  <c r="EQ38" i="1" s="1"/>
  <c r="EN113" i="2"/>
  <c r="ER113" i="1" s="1"/>
  <c r="EM176" i="2"/>
  <c r="EQ176" i="1" s="1"/>
  <c r="EM43" i="2"/>
  <c r="EQ43" i="1" s="1"/>
  <c r="EM161" i="2" l="1"/>
  <c r="EQ161" i="1" s="1"/>
  <c r="EM175" i="2"/>
  <c r="EQ175" i="1" s="1"/>
  <c r="EM86" i="2"/>
  <c r="EQ86" i="1" s="1"/>
  <c r="EM191" i="2"/>
  <c r="EQ191" i="1" s="1"/>
  <c r="EM87" i="2"/>
  <c r="EQ87" i="1" s="1"/>
  <c r="EM174" i="2"/>
  <c r="EQ174" i="1" s="1"/>
  <c r="EM157" i="2"/>
  <c r="EQ157" i="1" s="1"/>
  <c r="EM183" i="2"/>
  <c r="EQ183" i="1" s="1"/>
  <c r="EM186" i="2"/>
  <c r="EQ186" i="1" s="1"/>
  <c r="EM128" i="2"/>
  <c r="EQ128" i="1" s="1"/>
  <c r="ER128" i="1"/>
  <c r="EM145" i="2"/>
  <c r="EQ145" i="1" s="1"/>
  <c r="ER145" i="1"/>
  <c r="EL7" i="2"/>
  <c r="EP7" i="1" s="1"/>
  <c r="EQ7" i="1"/>
  <c r="EM77" i="2"/>
  <c r="EQ77" i="1" s="1"/>
  <c r="ER77" i="1"/>
  <c r="EM100" i="2"/>
  <c r="EQ100" i="1" s="1"/>
  <c r="ER100" i="1"/>
  <c r="EM68" i="2"/>
  <c r="EQ68" i="1" s="1"/>
  <c r="ER68" i="1"/>
  <c r="EM83" i="2"/>
  <c r="EQ83" i="1" s="1"/>
  <c r="ER83" i="1"/>
  <c r="EM88" i="2"/>
  <c r="EQ88" i="1" s="1"/>
  <c r="ER88" i="1"/>
  <c r="EM144" i="2"/>
  <c r="EQ144" i="1" s="1"/>
  <c r="ER144" i="1"/>
  <c r="EM180" i="2"/>
  <c r="EQ180" i="1" s="1"/>
  <c r="ER180" i="1"/>
  <c r="EM127" i="2"/>
  <c r="EQ127" i="1" s="1"/>
  <c r="ER127" i="1"/>
  <c r="EM56" i="2"/>
  <c r="EQ56" i="1" s="1"/>
  <c r="ER56" i="1"/>
  <c r="EM122" i="2"/>
  <c r="EQ122" i="1" s="1"/>
  <c r="ER122" i="1"/>
  <c r="EL192" i="2"/>
  <c r="EP192" i="1" s="1"/>
  <c r="EQ192" i="1"/>
  <c r="EM18" i="2"/>
  <c r="EQ18" i="1" s="1"/>
  <c r="ER18" i="1"/>
  <c r="EM177" i="2"/>
  <c r="EQ177" i="1" s="1"/>
  <c r="EM106" i="2"/>
  <c r="EQ106" i="1" s="1"/>
  <c r="EM82" i="2"/>
  <c r="EQ82" i="1" s="1"/>
  <c r="EM167" i="2"/>
  <c r="EM78" i="2"/>
  <c r="EQ78" i="1" s="1"/>
  <c r="EM156" i="2"/>
  <c r="EQ156" i="1" s="1"/>
  <c r="EM151" i="2"/>
  <c r="EQ151" i="1" s="1"/>
  <c r="EM196" i="2"/>
  <c r="EM90" i="2"/>
  <c r="EM138" i="2"/>
  <c r="EQ138" i="1" s="1"/>
  <c r="EM49" i="2"/>
  <c r="EM148" i="2"/>
  <c r="EQ148" i="1" s="1"/>
  <c r="EM195" i="2"/>
  <c r="EQ195" i="1" s="1"/>
  <c r="EM12" i="2"/>
  <c r="EM136" i="2"/>
  <c r="EQ136" i="1" s="1"/>
  <c r="EM76" i="2"/>
  <c r="EM190" i="2"/>
  <c r="EQ190" i="1" s="1"/>
  <c r="EM32" i="2"/>
  <c r="EQ32" i="1" s="1"/>
  <c r="EM98" i="2"/>
  <c r="EQ98" i="1" s="1"/>
  <c r="EM120" i="2"/>
  <c r="EQ120" i="1" s="1"/>
  <c r="EM159" i="2"/>
  <c r="EQ159" i="1" s="1"/>
  <c r="EM22" i="2"/>
  <c r="EQ22" i="1" s="1"/>
  <c r="EM60" i="2"/>
  <c r="EQ60" i="1" s="1"/>
  <c r="EL9" i="2"/>
  <c r="EP9" i="1" s="1"/>
  <c r="EM118" i="2"/>
  <c r="EM155" i="2"/>
  <c r="EQ155" i="1" s="1"/>
  <c r="EM110" i="2"/>
  <c r="EQ110" i="1" s="1"/>
  <c r="EM187" i="2"/>
  <c r="EQ187" i="1" s="1"/>
  <c r="EM109" i="2"/>
  <c r="EM33" i="2"/>
  <c r="EM129" i="2"/>
  <c r="EQ129" i="1" s="1"/>
  <c r="EM131" i="2"/>
  <c r="EQ131" i="1" s="1"/>
  <c r="EM31" i="2"/>
  <c r="EQ31" i="1" s="1"/>
  <c r="EM141" i="2"/>
  <c r="EQ141" i="1" s="1"/>
  <c r="EM65" i="2"/>
  <c r="EQ65" i="1" s="1"/>
  <c r="EM119" i="2"/>
  <c r="EQ119" i="1" s="1"/>
  <c r="EM137" i="2"/>
  <c r="EQ137" i="1" s="1"/>
  <c r="EM79" i="2"/>
  <c r="EQ79" i="1" s="1"/>
  <c r="EM153" i="2"/>
  <c r="EQ153" i="1" s="1"/>
  <c r="EM152" i="2"/>
  <c r="EQ152" i="1" s="1"/>
  <c r="EM45" i="2"/>
  <c r="EQ45" i="1" s="1"/>
  <c r="EM84" i="2"/>
  <c r="EQ84" i="1" s="1"/>
  <c r="EM193" i="2"/>
  <c r="EQ193" i="1" s="1"/>
  <c r="EM19" i="2"/>
  <c r="EQ19" i="1" s="1"/>
  <c r="EM188" i="2"/>
  <c r="EQ188" i="1" s="1"/>
  <c r="EL177" i="2"/>
  <c r="EP177" i="1" s="1"/>
  <c r="EM89" i="2"/>
  <c r="EQ89" i="1" s="1"/>
  <c r="EM115" i="2"/>
  <c r="EM162" i="2"/>
  <c r="EQ162" i="1" s="1"/>
  <c r="EM102" i="2"/>
  <c r="EQ102" i="1" s="1"/>
  <c r="EM133" i="2"/>
  <c r="EQ133" i="1" s="1"/>
  <c r="EM71" i="2"/>
  <c r="EQ71" i="1" s="1"/>
  <c r="EM132" i="2"/>
  <c r="EQ132" i="1" s="1"/>
  <c r="EM80" i="2"/>
  <c r="EM189" i="2"/>
  <c r="EQ189" i="1" s="1"/>
  <c r="EM74" i="2"/>
  <c r="EQ74" i="1" s="1"/>
  <c r="EM135" i="2"/>
  <c r="EQ135" i="1" s="1"/>
  <c r="EM163" i="2"/>
  <c r="EQ163" i="1" s="1"/>
  <c r="EM10" i="2"/>
  <c r="EQ10" i="1" s="1"/>
  <c r="EM11" i="2"/>
  <c r="EQ11" i="1" s="1"/>
  <c r="EM69" i="2"/>
  <c r="EQ69" i="1" s="1"/>
  <c r="EM140" i="2"/>
  <c r="EQ140" i="1" s="1"/>
  <c r="EM143" i="2"/>
  <c r="EQ143" i="1" s="1"/>
  <c r="EM8" i="2"/>
  <c r="EQ8" i="1" s="1"/>
  <c r="EM101" i="2"/>
  <c r="EQ101" i="1" s="1"/>
  <c r="EM70" i="2"/>
  <c r="EQ70" i="1" s="1"/>
  <c r="EM111" i="2"/>
  <c r="EQ111" i="1" s="1"/>
  <c r="EM25" i="2"/>
  <c r="EQ25" i="1" s="1"/>
  <c r="EM173" i="2"/>
  <c r="EQ173" i="1" s="1"/>
  <c r="EL100" i="2"/>
  <c r="EP100" i="1" s="1"/>
  <c r="EM21" i="2"/>
  <c r="EQ21" i="1" s="1"/>
  <c r="EM171" i="2"/>
  <c r="EQ171" i="1" s="1"/>
  <c r="EM53" i="2"/>
  <c r="EQ53" i="1" s="1"/>
  <c r="EM149" i="2"/>
  <c r="EQ149" i="1" s="1"/>
  <c r="EM27" i="2"/>
  <c r="EQ27" i="1" s="1"/>
  <c r="EM91" i="2"/>
  <c r="EQ91" i="1" s="1"/>
  <c r="EM57" i="2"/>
  <c r="EQ57" i="1" s="1"/>
  <c r="EL154" i="2"/>
  <c r="EP154" i="1" s="1"/>
  <c r="EM51" i="2"/>
  <c r="EQ51" i="1" s="1"/>
  <c r="EM93" i="2"/>
  <c r="EQ93" i="1" s="1"/>
  <c r="EL161" i="2"/>
  <c r="EP161" i="1" s="1"/>
  <c r="EM46" i="2"/>
  <c r="EQ46" i="1" s="1"/>
  <c r="EM48" i="2"/>
  <c r="EQ48" i="1" s="1"/>
  <c r="EM14" i="2"/>
  <c r="EQ14" i="1" s="1"/>
  <c r="EM147" i="2"/>
  <c r="EQ147" i="1" s="1"/>
  <c r="EM24" i="2"/>
  <c r="EQ24" i="1" s="1"/>
  <c r="EM67" i="2"/>
  <c r="EQ67" i="1" s="1"/>
  <c r="EM72" i="2"/>
  <c r="EQ72" i="1" s="1"/>
  <c r="EM146" i="2"/>
  <c r="EQ146" i="1" s="1"/>
  <c r="EM13" i="2"/>
  <c r="EQ13" i="1" s="1"/>
  <c r="EM39" i="2"/>
  <c r="EQ39" i="1" s="1"/>
  <c r="EM170" i="2"/>
  <c r="EQ170" i="1" s="1"/>
  <c r="EL181" i="2"/>
  <c r="EP181" i="1" s="1"/>
  <c r="EM26" i="2"/>
  <c r="EQ26" i="1" s="1"/>
  <c r="EM112" i="2"/>
  <c r="EQ112" i="1" s="1"/>
  <c r="EM123" i="2"/>
  <c r="EQ123" i="1" s="1"/>
  <c r="EM66" i="2"/>
  <c r="EQ66" i="1" s="1"/>
  <c r="EM121" i="2"/>
  <c r="EQ121" i="1" s="1"/>
  <c r="EL86" i="2"/>
  <c r="EP86" i="1" s="1"/>
  <c r="EM58" i="2"/>
  <c r="EQ58" i="1" s="1"/>
  <c r="EM130" i="2"/>
  <c r="EQ130" i="1" s="1"/>
  <c r="EL185" i="2"/>
  <c r="EP185" i="1" s="1"/>
  <c r="EM94" i="2"/>
  <c r="EQ94" i="1" s="1"/>
  <c r="EM73" i="2"/>
  <c r="EQ73" i="1" s="1"/>
  <c r="EM103" i="2"/>
  <c r="EQ103" i="1" s="1"/>
  <c r="EM116" i="2"/>
  <c r="EQ116" i="1" s="1"/>
  <c r="EM20" i="2"/>
  <c r="EQ20" i="1" s="1"/>
  <c r="EM139" i="2"/>
  <c r="EQ139" i="1" s="1"/>
  <c r="EM54" i="2"/>
  <c r="EQ54" i="1" s="1"/>
  <c r="EM150" i="2"/>
  <c r="EQ150" i="1" s="1"/>
  <c r="EM55" i="2"/>
  <c r="EQ55" i="1" s="1"/>
  <c r="EM28" i="2"/>
  <c r="EQ28" i="1" s="1"/>
  <c r="EM62" i="2"/>
  <c r="EQ62" i="1" s="1"/>
  <c r="EM104" i="2"/>
  <c r="EQ104" i="1" s="1"/>
  <c r="EM166" i="2"/>
  <c r="EQ166" i="1" s="1"/>
  <c r="EM15" i="2"/>
  <c r="EQ15" i="1" s="1"/>
  <c r="EL87" i="2"/>
  <c r="EP87" i="1" s="1"/>
  <c r="EM164" i="2"/>
  <c r="EQ164" i="1" s="1"/>
  <c r="EM142" i="2"/>
  <c r="EQ142" i="1" s="1"/>
  <c r="EM125" i="2"/>
  <c r="EQ125" i="1" s="1"/>
  <c r="EM81" i="2"/>
  <c r="EQ81" i="1" s="1"/>
  <c r="EL122" i="2"/>
  <c r="EP122" i="1" s="1"/>
  <c r="EM107" i="2"/>
  <c r="EQ107" i="1" s="1"/>
  <c r="EM44" i="2"/>
  <c r="EQ44" i="1" s="1"/>
  <c r="EM97" i="2"/>
  <c r="EQ97" i="1" s="1"/>
  <c r="EM40" i="2"/>
  <c r="EQ40" i="1" s="1"/>
  <c r="EM114" i="2"/>
  <c r="EQ114" i="1" s="1"/>
  <c r="EL36" i="2"/>
  <c r="EP36" i="1" s="1"/>
  <c r="EK18" i="2"/>
  <c r="EO18" i="1" s="1"/>
  <c r="EM29" i="2"/>
  <c r="EQ29" i="1" s="1"/>
  <c r="EL156" i="2"/>
  <c r="EP156" i="1" s="1"/>
  <c r="EM160" i="2"/>
  <c r="EQ160" i="1" s="1"/>
  <c r="EL106" i="2"/>
  <c r="EP106" i="1" s="1"/>
  <c r="EM23" i="2"/>
  <c r="EQ23" i="1" s="1"/>
  <c r="EM59" i="2"/>
  <c r="EQ59" i="1" s="1"/>
  <c r="EL165" i="2"/>
  <c r="EP165" i="1" s="1"/>
  <c r="EM50" i="2"/>
  <c r="EQ50" i="1" s="1"/>
  <c r="EM47" i="2"/>
  <c r="EQ47" i="1" s="1"/>
  <c r="EM17" i="2"/>
  <c r="EQ17" i="1" s="1"/>
  <c r="EM124" i="2"/>
  <c r="EQ124" i="1" s="1"/>
  <c r="EM158" i="2"/>
  <c r="EQ158" i="1" s="1"/>
  <c r="EL96" i="2"/>
  <c r="EP96" i="1" s="1"/>
  <c r="EM6" i="2"/>
  <c r="EQ6" i="1" s="1"/>
  <c r="EM178" i="2"/>
  <c r="EQ178" i="1" s="1"/>
  <c r="EM41" i="2"/>
  <c r="EQ41" i="1" s="1"/>
  <c r="EM63" i="2"/>
  <c r="EQ63" i="1" s="1"/>
  <c r="EM35" i="2"/>
  <c r="EQ35" i="1" s="1"/>
  <c r="EM126" i="2"/>
  <c r="EQ126" i="1" s="1"/>
  <c r="EM92" i="2"/>
  <c r="EQ92" i="1" s="1"/>
  <c r="EL169" i="2"/>
  <c r="EP169" i="1" s="1"/>
  <c r="EM95" i="2"/>
  <c r="EQ95" i="1" s="1"/>
  <c r="EM105" i="2"/>
  <c r="EQ105" i="1" s="1"/>
  <c r="EM85" i="2"/>
  <c r="EQ85" i="1" s="1"/>
  <c r="EM75" i="2"/>
  <c r="EQ75" i="1" s="1"/>
  <c r="EM99" i="2"/>
  <c r="EQ99" i="1" s="1"/>
  <c r="EM52" i="2"/>
  <c r="EQ52" i="1" s="1"/>
  <c r="EM64" i="2"/>
  <c r="EQ64" i="1" s="1"/>
  <c r="EM16" i="2"/>
  <c r="EQ16" i="1" s="1"/>
  <c r="EM37" i="2"/>
  <c r="EQ37" i="1" s="1"/>
  <c r="EM42" i="2"/>
  <c r="EQ42" i="1" s="1"/>
  <c r="EM34" i="2"/>
  <c r="EQ34" i="1" s="1"/>
  <c r="EM134" i="2"/>
  <c r="EQ134" i="1" s="1"/>
  <c r="EM30" i="2"/>
  <c r="EQ30" i="1" s="1"/>
  <c r="EL191" i="2"/>
  <c r="EP191" i="1" s="1"/>
  <c r="EM172" i="2"/>
  <c r="EQ172" i="1" s="1"/>
  <c r="EL108" i="2"/>
  <c r="EP108" i="1" s="1"/>
  <c r="EL145" i="2"/>
  <c r="EP145" i="1" s="1"/>
  <c r="EM168" i="2"/>
  <c r="EQ168" i="1" s="1"/>
  <c r="EM61" i="2"/>
  <c r="EQ61" i="1" s="1"/>
  <c r="EM117" i="2"/>
  <c r="EQ117" i="1" s="1"/>
  <c r="EL179" i="2"/>
  <c r="EP179" i="1" s="1"/>
  <c r="EL175" i="2"/>
  <c r="EP175" i="1" s="1"/>
  <c r="EL38" i="2"/>
  <c r="EP38" i="1" s="1"/>
  <c r="EL127" i="2"/>
  <c r="EP127" i="1" s="1"/>
  <c r="EL43" i="2"/>
  <c r="EP43" i="1" s="1"/>
  <c r="EL176" i="2"/>
  <c r="EP176" i="1" s="1"/>
  <c r="EM113" i="2"/>
  <c r="EQ113" i="1" s="1"/>
  <c r="EL182" i="2"/>
  <c r="EP182" i="1" s="1"/>
  <c r="EL184" i="2"/>
  <c r="EP184" i="1" s="1"/>
  <c r="EL194" i="2"/>
  <c r="EP194" i="1" s="1"/>
  <c r="EL77" i="2" l="1"/>
  <c r="EP77" i="1" s="1"/>
  <c r="EL183" i="2"/>
  <c r="EP183" i="1" s="1"/>
  <c r="EL56" i="2"/>
  <c r="EP56" i="1" s="1"/>
  <c r="EL157" i="2"/>
  <c r="EP157" i="1" s="1"/>
  <c r="EL88" i="2"/>
  <c r="EP88" i="1" s="1"/>
  <c r="EL83" i="2"/>
  <c r="EP83" i="1" s="1"/>
  <c r="EK7" i="2"/>
  <c r="EO7" i="1" s="1"/>
  <c r="EL174" i="2"/>
  <c r="EP174" i="1" s="1"/>
  <c r="EK192" i="2"/>
  <c r="EO192" i="1" s="1"/>
  <c r="EL180" i="2"/>
  <c r="EP180" i="1" s="1"/>
  <c r="EL186" i="2"/>
  <c r="EP186" i="1" s="1"/>
  <c r="EL144" i="2"/>
  <c r="EP144" i="1" s="1"/>
  <c r="EL128" i="2"/>
  <c r="EP128" i="1" s="1"/>
  <c r="EL68" i="2"/>
  <c r="EP68" i="1" s="1"/>
  <c r="EL80" i="2"/>
  <c r="EP80" i="1" s="1"/>
  <c r="EQ80" i="1"/>
  <c r="EL115" i="2"/>
  <c r="EP115" i="1" s="1"/>
  <c r="EQ115" i="1"/>
  <c r="EL33" i="2"/>
  <c r="EP33" i="1" s="1"/>
  <c r="EQ33" i="1"/>
  <c r="EL109" i="2"/>
  <c r="EP109" i="1" s="1"/>
  <c r="EQ109" i="1"/>
  <c r="EL118" i="2"/>
  <c r="EP118" i="1" s="1"/>
  <c r="EQ118" i="1"/>
  <c r="EL76" i="2"/>
  <c r="EP76" i="1" s="1"/>
  <c r="EQ76" i="1"/>
  <c r="EL12" i="2"/>
  <c r="EP12" i="1" s="1"/>
  <c r="EQ12" i="1"/>
  <c r="EL49" i="2"/>
  <c r="EP49" i="1" s="1"/>
  <c r="EQ49" i="1"/>
  <c r="EL90" i="2"/>
  <c r="EP90" i="1" s="1"/>
  <c r="EQ90" i="1"/>
  <c r="EL196" i="2"/>
  <c r="EP196" i="1" s="1"/>
  <c r="EQ196" i="1"/>
  <c r="EL167" i="2"/>
  <c r="EP167" i="1" s="1"/>
  <c r="EQ167" i="1"/>
  <c r="EL138" i="2"/>
  <c r="EP138" i="1" s="1"/>
  <c r="EL78" i="2"/>
  <c r="EP78" i="1" s="1"/>
  <c r="EL22" i="2"/>
  <c r="EP22" i="1" s="1"/>
  <c r="EL195" i="2"/>
  <c r="EP195" i="1" s="1"/>
  <c r="EL159" i="2"/>
  <c r="EP159" i="1" s="1"/>
  <c r="EL120" i="2"/>
  <c r="EL82" i="2"/>
  <c r="EP82" i="1" s="1"/>
  <c r="EL151" i="2"/>
  <c r="EP151" i="1" s="1"/>
  <c r="EL119" i="2"/>
  <c r="EP119" i="1" s="1"/>
  <c r="EL98" i="2"/>
  <c r="EP98" i="1" s="1"/>
  <c r="EL162" i="2"/>
  <c r="EP162" i="1" s="1"/>
  <c r="EL136" i="2"/>
  <c r="EL60" i="2"/>
  <c r="EL148" i="2"/>
  <c r="EP148" i="1" s="1"/>
  <c r="EL190" i="2"/>
  <c r="EP190" i="1" s="1"/>
  <c r="EL32" i="2"/>
  <c r="EL89" i="2"/>
  <c r="EP89" i="1" s="1"/>
  <c r="EK9" i="2"/>
  <c r="EL129" i="2"/>
  <c r="EL155" i="2"/>
  <c r="EP155" i="1" s="1"/>
  <c r="EL131" i="2"/>
  <c r="EP131" i="1" s="1"/>
  <c r="EL110" i="2"/>
  <c r="EP110" i="1" s="1"/>
  <c r="EL187" i="2"/>
  <c r="EP187" i="1" s="1"/>
  <c r="EL65" i="2"/>
  <c r="EP65" i="1" s="1"/>
  <c r="EL141" i="2"/>
  <c r="EP141" i="1" s="1"/>
  <c r="EL31" i="2"/>
  <c r="EP31" i="1" s="1"/>
  <c r="EL84" i="2"/>
  <c r="EL79" i="2"/>
  <c r="EP79" i="1" s="1"/>
  <c r="EL137" i="2"/>
  <c r="EP137" i="1" s="1"/>
  <c r="EL153" i="2"/>
  <c r="EP153" i="1" s="1"/>
  <c r="EL45" i="2"/>
  <c r="EP45" i="1" s="1"/>
  <c r="EL152" i="2"/>
  <c r="EP152" i="1" s="1"/>
  <c r="EL19" i="2"/>
  <c r="EP19" i="1" s="1"/>
  <c r="EL193" i="2"/>
  <c r="EP193" i="1" s="1"/>
  <c r="EK177" i="2"/>
  <c r="EO177" i="1" s="1"/>
  <c r="EL188" i="2"/>
  <c r="EP188" i="1" s="1"/>
  <c r="EL102" i="2"/>
  <c r="EP102" i="1" s="1"/>
  <c r="EL132" i="2"/>
  <c r="EP132" i="1" s="1"/>
  <c r="EL133" i="2"/>
  <c r="EP133" i="1" s="1"/>
  <c r="EL189" i="2"/>
  <c r="EL71" i="2"/>
  <c r="EP71" i="1" s="1"/>
  <c r="EL74" i="2"/>
  <c r="EP74" i="1" s="1"/>
  <c r="EL135" i="2"/>
  <c r="EP135" i="1" s="1"/>
  <c r="EL11" i="2"/>
  <c r="EP11" i="1" s="1"/>
  <c r="EL10" i="2"/>
  <c r="EP10" i="1" s="1"/>
  <c r="EL163" i="2"/>
  <c r="EP163" i="1" s="1"/>
  <c r="EL101" i="2"/>
  <c r="EP101" i="1" s="1"/>
  <c r="EL8" i="2"/>
  <c r="EP8" i="1" s="1"/>
  <c r="EL140" i="2"/>
  <c r="EP140" i="1" s="1"/>
  <c r="EL70" i="2"/>
  <c r="EP70" i="1" s="1"/>
  <c r="EL143" i="2"/>
  <c r="EP143" i="1" s="1"/>
  <c r="EL69" i="2"/>
  <c r="EP69" i="1" s="1"/>
  <c r="EL21" i="2"/>
  <c r="EP21" i="1" s="1"/>
  <c r="EL149" i="2"/>
  <c r="EP149" i="1" s="1"/>
  <c r="EL171" i="2"/>
  <c r="EP171" i="1" s="1"/>
  <c r="EL111" i="2"/>
  <c r="EP111" i="1" s="1"/>
  <c r="EL25" i="2"/>
  <c r="EP25" i="1" s="1"/>
  <c r="EL53" i="2"/>
  <c r="EP53" i="1" s="1"/>
  <c r="EL173" i="2"/>
  <c r="EP173" i="1" s="1"/>
  <c r="EK100" i="2"/>
  <c r="EO100" i="1" s="1"/>
  <c r="EL35" i="2"/>
  <c r="EP35" i="1" s="1"/>
  <c r="EK109" i="2"/>
  <c r="EO109" i="1" s="1"/>
  <c r="EL17" i="2"/>
  <c r="EP17" i="1" s="1"/>
  <c r="EJ18" i="2"/>
  <c r="EN18" i="1" s="1"/>
  <c r="EL142" i="2"/>
  <c r="EP142" i="1" s="1"/>
  <c r="EL94" i="2"/>
  <c r="EP94" i="1" s="1"/>
  <c r="EK86" i="2"/>
  <c r="EO86" i="1" s="1"/>
  <c r="EL66" i="2"/>
  <c r="EP66" i="1" s="1"/>
  <c r="EL39" i="2"/>
  <c r="EP39" i="1" s="1"/>
  <c r="EL67" i="2"/>
  <c r="EP67" i="1" s="1"/>
  <c r="EL46" i="2"/>
  <c r="EP46" i="1" s="1"/>
  <c r="EL51" i="2"/>
  <c r="EP51" i="1" s="1"/>
  <c r="EL92" i="2"/>
  <c r="EP92" i="1" s="1"/>
  <c r="EK106" i="2"/>
  <c r="EO106" i="1" s="1"/>
  <c r="EK119" i="2"/>
  <c r="EO119" i="1" s="1"/>
  <c r="EK87" i="2"/>
  <c r="EO87" i="1" s="1"/>
  <c r="EL55" i="2"/>
  <c r="EP55" i="1" s="1"/>
  <c r="EK183" i="2"/>
  <c r="EO183" i="1" s="1"/>
  <c r="EL103" i="2"/>
  <c r="EP103" i="1" s="1"/>
  <c r="EL37" i="2"/>
  <c r="EP37" i="1" s="1"/>
  <c r="EL52" i="2"/>
  <c r="EP52" i="1" s="1"/>
  <c r="EL75" i="2"/>
  <c r="EP75" i="1" s="1"/>
  <c r="EL105" i="2"/>
  <c r="EP105" i="1" s="1"/>
  <c r="EL41" i="2"/>
  <c r="EP41" i="1" s="1"/>
  <c r="EK96" i="2"/>
  <c r="EO96" i="1" s="1"/>
  <c r="EL160" i="2"/>
  <c r="EP160" i="1" s="1"/>
  <c r="EL107" i="2"/>
  <c r="EP107" i="1" s="1"/>
  <c r="EL81" i="2"/>
  <c r="EP81" i="1" s="1"/>
  <c r="EL164" i="2"/>
  <c r="EP164" i="1" s="1"/>
  <c r="EK56" i="2"/>
  <c r="EO56" i="1" s="1"/>
  <c r="EK76" i="2"/>
  <c r="EO76" i="1" s="1"/>
  <c r="EL139" i="2"/>
  <c r="EP139" i="1" s="1"/>
  <c r="EK185" i="2"/>
  <c r="EO185" i="1" s="1"/>
  <c r="EL112" i="2"/>
  <c r="EP112" i="1" s="1"/>
  <c r="EK181" i="2"/>
  <c r="EO181" i="1" s="1"/>
  <c r="EL13" i="2"/>
  <c r="EP13" i="1" s="1"/>
  <c r="EL24" i="2"/>
  <c r="EP24" i="1" s="1"/>
  <c r="EL14" i="2"/>
  <c r="EP14" i="1" s="1"/>
  <c r="EK154" i="2"/>
  <c r="EO154" i="1" s="1"/>
  <c r="EL16" i="2"/>
  <c r="EP16" i="1" s="1"/>
  <c r="EL85" i="2"/>
  <c r="EP85" i="1" s="1"/>
  <c r="EL95" i="2"/>
  <c r="EP95" i="1" s="1"/>
  <c r="EK83" i="2"/>
  <c r="EO83" i="1" s="1"/>
  <c r="EL178" i="2"/>
  <c r="EP178" i="1" s="1"/>
  <c r="EK115" i="2"/>
  <c r="EO115" i="1" s="1"/>
  <c r="EL6" i="2"/>
  <c r="EP6" i="1" s="1"/>
  <c r="EL158" i="2"/>
  <c r="EP158" i="1" s="1"/>
  <c r="EL47" i="2"/>
  <c r="EP47" i="1" s="1"/>
  <c r="EL59" i="2"/>
  <c r="EP59" i="1" s="1"/>
  <c r="EK156" i="2"/>
  <c r="EO156" i="1" s="1"/>
  <c r="EK36" i="2"/>
  <c r="EO36" i="1" s="1"/>
  <c r="EL40" i="2"/>
  <c r="EP40" i="1" s="1"/>
  <c r="EL125" i="2"/>
  <c r="EP125" i="1" s="1"/>
  <c r="EK77" i="2"/>
  <c r="EO77" i="1" s="1"/>
  <c r="EL15" i="2"/>
  <c r="EP15" i="1" s="1"/>
  <c r="EL62" i="2"/>
  <c r="EP62" i="1" s="1"/>
  <c r="EK118" i="2"/>
  <c r="EO118" i="1" s="1"/>
  <c r="EL20" i="2"/>
  <c r="EP20" i="1" s="1"/>
  <c r="EL73" i="2"/>
  <c r="EP73" i="1" s="1"/>
  <c r="EL130" i="2"/>
  <c r="EP130" i="1" s="1"/>
  <c r="EL121" i="2"/>
  <c r="EP121" i="1" s="1"/>
  <c r="EL123" i="2"/>
  <c r="EP123" i="1" s="1"/>
  <c r="EK138" i="2"/>
  <c r="EO138" i="1" s="1"/>
  <c r="EL146" i="2"/>
  <c r="EP146" i="1" s="1"/>
  <c r="EL147" i="2"/>
  <c r="EP147" i="1" s="1"/>
  <c r="EK161" i="2"/>
  <c r="EO161" i="1" s="1"/>
  <c r="EL57" i="2"/>
  <c r="EP57" i="1" s="1"/>
  <c r="EL91" i="2"/>
  <c r="EP91" i="1" s="1"/>
  <c r="EL64" i="2"/>
  <c r="EP64" i="1" s="1"/>
  <c r="EL99" i="2"/>
  <c r="EP99" i="1" s="1"/>
  <c r="EK88" i="2"/>
  <c r="EO88" i="1" s="1"/>
  <c r="EK169" i="2"/>
  <c r="EO169" i="1" s="1"/>
  <c r="EL126" i="2"/>
  <c r="EP126" i="1" s="1"/>
  <c r="EL63" i="2"/>
  <c r="EP63" i="1" s="1"/>
  <c r="EL124" i="2"/>
  <c r="EP124" i="1" s="1"/>
  <c r="EL50" i="2"/>
  <c r="EP50" i="1" s="1"/>
  <c r="EK165" i="2"/>
  <c r="EO165" i="1" s="1"/>
  <c r="EL23" i="2"/>
  <c r="EP23" i="1" s="1"/>
  <c r="EL29" i="2"/>
  <c r="EP29" i="1" s="1"/>
  <c r="EL114" i="2"/>
  <c r="EP114" i="1" s="1"/>
  <c r="EL97" i="2"/>
  <c r="EP97" i="1" s="1"/>
  <c r="EL44" i="2"/>
  <c r="EP44" i="1" s="1"/>
  <c r="EK122" i="2"/>
  <c r="EO122" i="1" s="1"/>
  <c r="EK144" i="2"/>
  <c r="EO144" i="1" s="1"/>
  <c r="EL166" i="2"/>
  <c r="EP166" i="1" s="1"/>
  <c r="EL104" i="2"/>
  <c r="EP104" i="1" s="1"/>
  <c r="EL28" i="2"/>
  <c r="EP28" i="1" s="1"/>
  <c r="EL150" i="2"/>
  <c r="EP150" i="1" s="1"/>
  <c r="EL54" i="2"/>
  <c r="EP54" i="1" s="1"/>
  <c r="EL116" i="2"/>
  <c r="EP116" i="1" s="1"/>
  <c r="EL58" i="2"/>
  <c r="EP58" i="1" s="1"/>
  <c r="EL26" i="2"/>
  <c r="EP26" i="1" s="1"/>
  <c r="EL170" i="2"/>
  <c r="EP170" i="1" s="1"/>
  <c r="EL72" i="2"/>
  <c r="EP72" i="1" s="1"/>
  <c r="EL48" i="2"/>
  <c r="EP48" i="1" s="1"/>
  <c r="EL93" i="2"/>
  <c r="EP93" i="1" s="1"/>
  <c r="EL27" i="2"/>
  <c r="EP27" i="1" s="1"/>
  <c r="EL42" i="2"/>
  <c r="EP42" i="1" s="1"/>
  <c r="EL34" i="2"/>
  <c r="EP34" i="1" s="1"/>
  <c r="EL134" i="2"/>
  <c r="EP134" i="1" s="1"/>
  <c r="EL30" i="2"/>
  <c r="EP30" i="1" s="1"/>
  <c r="EK191" i="2"/>
  <c r="EO191" i="1" s="1"/>
  <c r="EL172" i="2"/>
  <c r="EP172" i="1" s="1"/>
  <c r="EK145" i="2"/>
  <c r="EO145" i="1" s="1"/>
  <c r="EK108" i="2"/>
  <c r="EO108" i="1" s="1"/>
  <c r="EL168" i="2"/>
  <c r="EP168" i="1" s="1"/>
  <c r="EL61" i="2"/>
  <c r="EP61" i="1" s="1"/>
  <c r="EL117" i="2"/>
  <c r="EP117" i="1" s="1"/>
  <c r="EK179" i="2"/>
  <c r="EO179" i="1" s="1"/>
  <c r="EJ192" i="2"/>
  <c r="EN192" i="1" s="1"/>
  <c r="EK194" i="2"/>
  <c r="EO194" i="1" s="1"/>
  <c r="EK176" i="2"/>
  <c r="EO176" i="1" s="1"/>
  <c r="EK38" i="2"/>
  <c r="EO38" i="1" s="1"/>
  <c r="EK175" i="2"/>
  <c r="EO175" i="1" s="1"/>
  <c r="EK184" i="2"/>
  <c r="EO184" i="1" s="1"/>
  <c r="EK182" i="2"/>
  <c r="EO182" i="1" s="1"/>
  <c r="EL113" i="2"/>
  <c r="EP113" i="1" s="1"/>
  <c r="EK43" i="2"/>
  <c r="EO43" i="1" s="1"/>
  <c r="EK127" i="2"/>
  <c r="EO127" i="1" s="1"/>
  <c r="EK157" i="2" l="1"/>
  <c r="EO157" i="1" s="1"/>
  <c r="EK196" i="2"/>
  <c r="EO196" i="1" s="1"/>
  <c r="EK174" i="2"/>
  <c r="EO174" i="1" s="1"/>
  <c r="EK151" i="2"/>
  <c r="EO151" i="1" s="1"/>
  <c r="EK186" i="2"/>
  <c r="EO186" i="1" s="1"/>
  <c r="EK33" i="2"/>
  <c r="EO33" i="1" s="1"/>
  <c r="EJ7" i="2"/>
  <c r="EN7" i="1" s="1"/>
  <c r="EK167" i="2"/>
  <c r="EO167" i="1" s="1"/>
  <c r="EK12" i="2"/>
  <c r="EO12" i="1" s="1"/>
  <c r="EK180" i="2"/>
  <c r="EO180" i="1" s="1"/>
  <c r="EK148" i="2"/>
  <c r="EO148" i="1" s="1"/>
  <c r="EK128" i="2"/>
  <c r="EO128" i="1" s="1"/>
  <c r="EK49" i="2"/>
  <c r="EO49" i="1" s="1"/>
  <c r="EK80" i="2"/>
  <c r="EO80" i="1" s="1"/>
  <c r="EK22" i="2"/>
  <c r="EO22" i="1" s="1"/>
  <c r="EK78" i="2"/>
  <c r="EO78" i="1" s="1"/>
  <c r="EK90" i="2"/>
  <c r="EO90" i="1" s="1"/>
  <c r="EK68" i="2"/>
  <c r="EO68" i="1" s="1"/>
  <c r="EK189" i="2"/>
  <c r="EO189" i="1" s="1"/>
  <c r="EP189" i="1"/>
  <c r="EK84" i="2"/>
  <c r="EO84" i="1" s="1"/>
  <c r="EP84" i="1"/>
  <c r="EK129" i="2"/>
  <c r="EO129" i="1" s="1"/>
  <c r="EP129" i="1"/>
  <c r="EJ9" i="2"/>
  <c r="EN9" i="1" s="1"/>
  <c r="EO9" i="1"/>
  <c r="EK32" i="2"/>
  <c r="EO32" i="1" s="1"/>
  <c r="EP32" i="1"/>
  <c r="EK60" i="2"/>
  <c r="EO60" i="1" s="1"/>
  <c r="EP60" i="1"/>
  <c r="EK136" i="2"/>
  <c r="EO136" i="1" s="1"/>
  <c r="EP136" i="1"/>
  <c r="EK120" i="2"/>
  <c r="EO120" i="1" s="1"/>
  <c r="EP120" i="1"/>
  <c r="EK162" i="2"/>
  <c r="EO162" i="1" s="1"/>
  <c r="EK159" i="2"/>
  <c r="EO159" i="1" s="1"/>
  <c r="EK195" i="2"/>
  <c r="EO195" i="1" s="1"/>
  <c r="EK82" i="2"/>
  <c r="EO82" i="1" s="1"/>
  <c r="EK190" i="2"/>
  <c r="EO190" i="1" s="1"/>
  <c r="EK98" i="2"/>
  <c r="EO98" i="1" s="1"/>
  <c r="EK89" i="2"/>
  <c r="EK155" i="2"/>
  <c r="EO155" i="1" s="1"/>
  <c r="EK131" i="2"/>
  <c r="EK110" i="2"/>
  <c r="EO110" i="1" s="1"/>
  <c r="EK65" i="2"/>
  <c r="EO65" i="1" s="1"/>
  <c r="EK187" i="2"/>
  <c r="EO187" i="1" s="1"/>
  <c r="EK31" i="2"/>
  <c r="EO31" i="1" s="1"/>
  <c r="EK141" i="2"/>
  <c r="EO141" i="1" s="1"/>
  <c r="EK137" i="2"/>
  <c r="EO137" i="1" s="1"/>
  <c r="EK79" i="2"/>
  <c r="EO79" i="1" s="1"/>
  <c r="EK153" i="2"/>
  <c r="EO153" i="1" s="1"/>
  <c r="EK152" i="2"/>
  <c r="EO152" i="1" s="1"/>
  <c r="EK45" i="2"/>
  <c r="EO45" i="1" s="1"/>
  <c r="EK193" i="2"/>
  <c r="EO193" i="1" s="1"/>
  <c r="EK19" i="2"/>
  <c r="EO19" i="1" s="1"/>
  <c r="EK188" i="2"/>
  <c r="EO188" i="1" s="1"/>
  <c r="EJ177" i="2"/>
  <c r="EN177" i="1" s="1"/>
  <c r="EK132" i="2"/>
  <c r="EO132" i="1" s="1"/>
  <c r="EK102" i="2"/>
  <c r="EO102" i="1" s="1"/>
  <c r="EK133" i="2"/>
  <c r="EO133" i="1" s="1"/>
  <c r="EK71" i="2"/>
  <c r="EO71" i="1" s="1"/>
  <c r="EK74" i="2"/>
  <c r="EO74" i="1" s="1"/>
  <c r="EK135" i="2"/>
  <c r="EO135" i="1" s="1"/>
  <c r="EK163" i="2"/>
  <c r="EO163" i="1" s="1"/>
  <c r="EK10" i="2"/>
  <c r="EO10" i="1" s="1"/>
  <c r="EK11" i="2"/>
  <c r="EO11" i="1" s="1"/>
  <c r="EK69" i="2"/>
  <c r="EO69" i="1" s="1"/>
  <c r="EK8" i="2"/>
  <c r="EO8" i="1" s="1"/>
  <c r="EK143" i="2"/>
  <c r="EO143" i="1" s="1"/>
  <c r="EK70" i="2"/>
  <c r="EO70" i="1" s="1"/>
  <c r="EK101" i="2"/>
  <c r="EO101" i="1" s="1"/>
  <c r="EK140" i="2"/>
  <c r="EO140" i="1" s="1"/>
  <c r="EJ180" i="2"/>
  <c r="EN180" i="1" s="1"/>
  <c r="EJ100" i="2"/>
  <c r="EN100" i="1" s="1"/>
  <c r="EK53" i="2"/>
  <c r="EO53" i="1" s="1"/>
  <c r="EK171" i="2"/>
  <c r="EO171" i="1" s="1"/>
  <c r="EK21" i="2"/>
  <c r="EO21" i="1" s="1"/>
  <c r="EK25" i="2"/>
  <c r="EO25" i="1" s="1"/>
  <c r="EK149" i="2"/>
  <c r="EO149" i="1" s="1"/>
  <c r="EJ80" i="2"/>
  <c r="EN80" i="1" s="1"/>
  <c r="EK173" i="2"/>
  <c r="EO173" i="1" s="1"/>
  <c r="EK111" i="2"/>
  <c r="EO111" i="1" s="1"/>
  <c r="EK29" i="2"/>
  <c r="EO29" i="1" s="1"/>
  <c r="EJ96" i="2"/>
  <c r="EN96" i="1" s="1"/>
  <c r="EJ183" i="2"/>
  <c r="EN183" i="1" s="1"/>
  <c r="EK48" i="2"/>
  <c r="EO48" i="1" s="1"/>
  <c r="EK62" i="2"/>
  <c r="EO62" i="1" s="1"/>
  <c r="EJ83" i="2"/>
  <c r="EN83" i="1" s="1"/>
  <c r="EK160" i="2"/>
  <c r="EO160" i="1" s="1"/>
  <c r="EK41" i="2"/>
  <c r="EO41" i="1" s="1"/>
  <c r="EJ119" i="2"/>
  <c r="EN119" i="1" s="1"/>
  <c r="EK27" i="2"/>
  <c r="EO27" i="1" s="1"/>
  <c r="EK150" i="2"/>
  <c r="EO150" i="1" s="1"/>
  <c r="EJ144" i="2"/>
  <c r="EN144" i="1" s="1"/>
  <c r="EK44" i="2"/>
  <c r="EO44" i="1" s="1"/>
  <c r="EK23" i="2"/>
  <c r="EO23" i="1" s="1"/>
  <c r="EK63" i="2"/>
  <c r="EO63" i="1" s="1"/>
  <c r="EK99" i="2"/>
  <c r="EO99" i="1" s="1"/>
  <c r="EJ161" i="2"/>
  <c r="EN161" i="1" s="1"/>
  <c r="EK130" i="2"/>
  <c r="EO130" i="1" s="1"/>
  <c r="EJ118" i="2"/>
  <c r="EN118" i="1" s="1"/>
  <c r="EJ32" i="2"/>
  <c r="EN32" i="1" s="1"/>
  <c r="EK125" i="2"/>
  <c r="EO125" i="1" s="1"/>
  <c r="EJ36" i="2"/>
  <c r="EN36" i="1" s="1"/>
  <c r="EK47" i="2"/>
  <c r="EO47" i="1" s="1"/>
  <c r="EK95" i="2"/>
  <c r="EO95" i="1" s="1"/>
  <c r="EK24" i="2"/>
  <c r="EO24" i="1" s="1"/>
  <c r="EK164" i="2"/>
  <c r="EO164" i="1" s="1"/>
  <c r="EJ151" i="2"/>
  <c r="EN151" i="1" s="1"/>
  <c r="EK52" i="2"/>
  <c r="EO52" i="1" s="1"/>
  <c r="EK55" i="2"/>
  <c r="EO55" i="1" s="1"/>
  <c r="EK92" i="2"/>
  <c r="EO92" i="1" s="1"/>
  <c r="EK46" i="2"/>
  <c r="EO46" i="1" s="1"/>
  <c r="EK66" i="2"/>
  <c r="EO66" i="1" s="1"/>
  <c r="EK17" i="2"/>
  <c r="EO17" i="1" s="1"/>
  <c r="EK35" i="2"/>
  <c r="EO35" i="1" s="1"/>
  <c r="EK166" i="2"/>
  <c r="EO166" i="1" s="1"/>
  <c r="EK57" i="2"/>
  <c r="EO57" i="1" s="1"/>
  <c r="EK40" i="2"/>
  <c r="EO40" i="1" s="1"/>
  <c r="EK112" i="2"/>
  <c r="EO112" i="1" s="1"/>
  <c r="EK51" i="2"/>
  <c r="EO51" i="1" s="1"/>
  <c r="EK54" i="2"/>
  <c r="EO54" i="1" s="1"/>
  <c r="EK121" i="2"/>
  <c r="EO121" i="1" s="1"/>
  <c r="EK16" i="2"/>
  <c r="EO16" i="1" s="1"/>
  <c r="EJ136" i="2"/>
  <c r="EN136" i="1" s="1"/>
  <c r="EK72" i="2"/>
  <c r="EO72" i="1" s="1"/>
  <c r="EK116" i="2"/>
  <c r="EO116" i="1" s="1"/>
  <c r="EK28" i="2"/>
  <c r="EO28" i="1" s="1"/>
  <c r="EK97" i="2"/>
  <c r="EO97" i="1" s="1"/>
  <c r="EJ165" i="2"/>
  <c r="EN165" i="1" s="1"/>
  <c r="EK126" i="2"/>
  <c r="EO126" i="1" s="1"/>
  <c r="EK64" i="2"/>
  <c r="EO64" i="1" s="1"/>
  <c r="EJ138" i="2"/>
  <c r="EN138" i="1" s="1"/>
  <c r="EK15" i="2"/>
  <c r="EO15" i="1" s="1"/>
  <c r="EJ156" i="2"/>
  <c r="EN156" i="1" s="1"/>
  <c r="EK158" i="2"/>
  <c r="EO158" i="1" s="1"/>
  <c r="EK178" i="2"/>
  <c r="EO178" i="1" s="1"/>
  <c r="EK85" i="2"/>
  <c r="EO85" i="1" s="1"/>
  <c r="EJ154" i="2"/>
  <c r="EN154" i="1" s="1"/>
  <c r="EK13" i="2"/>
  <c r="EO13" i="1" s="1"/>
  <c r="EJ12" i="2"/>
  <c r="EN12" i="1" s="1"/>
  <c r="EK139" i="2"/>
  <c r="EO139" i="1" s="1"/>
  <c r="EJ167" i="2"/>
  <c r="EN167" i="1" s="1"/>
  <c r="EK37" i="2"/>
  <c r="EO37" i="1" s="1"/>
  <c r="EJ159" i="2"/>
  <c r="EN159" i="1" s="1"/>
  <c r="EJ106" i="2"/>
  <c r="EN106" i="1" s="1"/>
  <c r="EK67" i="2"/>
  <c r="EO67" i="1" s="1"/>
  <c r="EJ86" i="2"/>
  <c r="EN86" i="1" s="1"/>
  <c r="EK142" i="2"/>
  <c r="EO142" i="1" s="1"/>
  <c r="EI18" i="2"/>
  <c r="EM18" i="1" s="1"/>
  <c r="EK26" i="2"/>
  <c r="EO26" i="1" s="1"/>
  <c r="EJ122" i="2"/>
  <c r="EN122" i="1" s="1"/>
  <c r="EK124" i="2"/>
  <c r="EO124" i="1" s="1"/>
  <c r="EK146" i="2"/>
  <c r="EO146" i="1" s="1"/>
  <c r="EK20" i="2"/>
  <c r="EO20" i="1" s="1"/>
  <c r="EJ115" i="2"/>
  <c r="EN115" i="1" s="1"/>
  <c r="EK14" i="2"/>
  <c r="EO14" i="1" s="1"/>
  <c r="EJ56" i="2"/>
  <c r="EN56" i="1" s="1"/>
  <c r="EK107" i="2"/>
  <c r="EO107" i="1" s="1"/>
  <c r="EK75" i="2"/>
  <c r="EO75" i="1" s="1"/>
  <c r="EJ196" i="2"/>
  <c r="EN196" i="1" s="1"/>
  <c r="EJ88" i="2"/>
  <c r="EN88" i="1" s="1"/>
  <c r="EJ49" i="2"/>
  <c r="EN49" i="1" s="1"/>
  <c r="EK93" i="2"/>
  <c r="EO93" i="1" s="1"/>
  <c r="EK170" i="2"/>
  <c r="EO170" i="1" s="1"/>
  <c r="EK58" i="2"/>
  <c r="EO58" i="1" s="1"/>
  <c r="EK104" i="2"/>
  <c r="EO104" i="1" s="1"/>
  <c r="EK114" i="2"/>
  <c r="EO114" i="1" s="1"/>
  <c r="EK50" i="2"/>
  <c r="EO50" i="1" s="1"/>
  <c r="EJ169" i="2"/>
  <c r="EN169" i="1" s="1"/>
  <c r="EK91" i="2"/>
  <c r="EO91" i="1" s="1"/>
  <c r="EK147" i="2"/>
  <c r="EO147" i="1" s="1"/>
  <c r="EK123" i="2"/>
  <c r="EO123" i="1" s="1"/>
  <c r="EK73" i="2"/>
  <c r="EO73" i="1" s="1"/>
  <c r="EJ77" i="2"/>
  <c r="EN77" i="1" s="1"/>
  <c r="EK59" i="2"/>
  <c r="EO59" i="1" s="1"/>
  <c r="EK6" i="2"/>
  <c r="EO6" i="1" s="1"/>
  <c r="EJ181" i="2"/>
  <c r="EN181" i="1" s="1"/>
  <c r="EJ185" i="2"/>
  <c r="EN185" i="1" s="1"/>
  <c r="EJ76" i="2"/>
  <c r="EN76" i="1" s="1"/>
  <c r="EK81" i="2"/>
  <c r="EO81" i="1" s="1"/>
  <c r="EK105" i="2"/>
  <c r="EO105" i="1" s="1"/>
  <c r="EK103" i="2"/>
  <c r="EO103" i="1" s="1"/>
  <c r="EJ87" i="2"/>
  <c r="EN87" i="1" s="1"/>
  <c r="EK39" i="2"/>
  <c r="EO39" i="1" s="1"/>
  <c r="EK94" i="2"/>
  <c r="EO94" i="1" s="1"/>
  <c r="EJ128" i="2"/>
  <c r="EN128" i="1" s="1"/>
  <c r="EJ109" i="2"/>
  <c r="EN109" i="1" s="1"/>
  <c r="EK42" i="2"/>
  <c r="EO42" i="1" s="1"/>
  <c r="EK34" i="2"/>
  <c r="EO34" i="1" s="1"/>
  <c r="EK134" i="2"/>
  <c r="EO134" i="1" s="1"/>
  <c r="EK30" i="2"/>
  <c r="EO30" i="1" s="1"/>
  <c r="EK172" i="2"/>
  <c r="EO172" i="1" s="1"/>
  <c r="EJ191" i="2"/>
  <c r="EN191" i="1" s="1"/>
  <c r="EJ145" i="2"/>
  <c r="EN145" i="1" s="1"/>
  <c r="EJ108" i="2"/>
  <c r="EN108" i="1" s="1"/>
  <c r="EK168" i="2"/>
  <c r="EO168" i="1" s="1"/>
  <c r="EJ186" i="2"/>
  <c r="EN186" i="1" s="1"/>
  <c r="EK61" i="2"/>
  <c r="EO61" i="1" s="1"/>
  <c r="EK117" i="2"/>
  <c r="EO117" i="1" s="1"/>
  <c r="EJ157" i="2"/>
  <c r="EN157" i="1" s="1"/>
  <c r="EJ174" i="2"/>
  <c r="EN174" i="1" s="1"/>
  <c r="EI192" i="2"/>
  <c r="EM192" i="1" s="1"/>
  <c r="EJ179" i="2"/>
  <c r="EN179" i="1" s="1"/>
  <c r="EJ127" i="2"/>
  <c r="EN127" i="1" s="1"/>
  <c r="EJ182" i="2"/>
  <c r="EN182" i="1" s="1"/>
  <c r="EJ194" i="2"/>
  <c r="EN194" i="1" s="1"/>
  <c r="EJ43" i="2"/>
  <c r="EN43" i="1" s="1"/>
  <c r="EK113" i="2"/>
  <c r="EO113" i="1" s="1"/>
  <c r="EJ184" i="2"/>
  <c r="EN184" i="1" s="1"/>
  <c r="EJ175" i="2"/>
  <c r="EN175" i="1" s="1"/>
  <c r="EJ38" i="2"/>
  <c r="EN38" i="1" s="1"/>
  <c r="EJ176" i="2"/>
  <c r="EN176" i="1" s="1"/>
  <c r="EI7" i="2" l="1"/>
  <c r="EM7" i="1" s="1"/>
  <c r="EJ22" i="2"/>
  <c r="EN22" i="1" s="1"/>
  <c r="EJ33" i="2"/>
  <c r="EN33" i="1" s="1"/>
  <c r="EJ129" i="2"/>
  <c r="EN129" i="1" s="1"/>
  <c r="EJ90" i="2"/>
  <c r="EN90" i="1" s="1"/>
  <c r="EJ162" i="2"/>
  <c r="EN162" i="1" s="1"/>
  <c r="EJ148" i="2"/>
  <c r="EN148" i="1" s="1"/>
  <c r="EJ68" i="2"/>
  <c r="EN68" i="1" s="1"/>
  <c r="EJ78" i="2"/>
  <c r="EN78" i="1" s="1"/>
  <c r="EJ189" i="2"/>
  <c r="EN189" i="1" s="1"/>
  <c r="EJ195" i="2"/>
  <c r="EN195" i="1" s="1"/>
  <c r="EJ60" i="2"/>
  <c r="EN60" i="1" s="1"/>
  <c r="EI9" i="2"/>
  <c r="EM9" i="1" s="1"/>
  <c r="EJ84" i="2"/>
  <c r="EN84" i="1" s="1"/>
  <c r="EJ120" i="2"/>
  <c r="EN120" i="1" s="1"/>
  <c r="EJ131" i="2"/>
  <c r="EN131" i="1" s="1"/>
  <c r="EO131" i="1"/>
  <c r="EJ89" i="2"/>
  <c r="EN89" i="1" s="1"/>
  <c r="EO89" i="1"/>
  <c r="EJ82" i="2"/>
  <c r="EN82" i="1" s="1"/>
  <c r="EJ98" i="2"/>
  <c r="EN98" i="1" s="1"/>
  <c r="EJ190" i="2"/>
  <c r="EN190" i="1" s="1"/>
  <c r="EJ155" i="2"/>
  <c r="EN155" i="1" s="1"/>
  <c r="EJ110" i="2"/>
  <c r="EN110" i="1" s="1"/>
  <c r="EJ65" i="2"/>
  <c r="EN65" i="1" s="1"/>
  <c r="EJ187" i="2"/>
  <c r="EN187" i="1" s="1"/>
  <c r="EJ141" i="2"/>
  <c r="EN141" i="1" s="1"/>
  <c r="EJ31" i="2"/>
  <c r="EN31" i="1" s="1"/>
  <c r="EJ79" i="2"/>
  <c r="EN79" i="1" s="1"/>
  <c r="EJ137" i="2"/>
  <c r="EN137" i="1" s="1"/>
  <c r="EJ153" i="2"/>
  <c r="EN153" i="1" s="1"/>
  <c r="EJ45" i="2"/>
  <c r="EN45" i="1" s="1"/>
  <c r="EJ152" i="2"/>
  <c r="EN152" i="1" s="1"/>
  <c r="EJ19" i="2"/>
  <c r="EN19" i="1" s="1"/>
  <c r="EJ193" i="2"/>
  <c r="EN193" i="1" s="1"/>
  <c r="EI177" i="2"/>
  <c r="EM177" i="1" s="1"/>
  <c r="EJ188" i="2"/>
  <c r="EN188" i="1" s="1"/>
  <c r="EJ133" i="2"/>
  <c r="EN133" i="1" s="1"/>
  <c r="EJ71" i="2"/>
  <c r="EN71" i="1" s="1"/>
  <c r="EJ132" i="2"/>
  <c r="EN132" i="1" s="1"/>
  <c r="EJ102" i="2"/>
  <c r="EN102" i="1" s="1"/>
  <c r="EJ135" i="2"/>
  <c r="EN135" i="1" s="1"/>
  <c r="EJ74" i="2"/>
  <c r="EN74" i="1" s="1"/>
  <c r="EJ11" i="2"/>
  <c r="EN11" i="1" s="1"/>
  <c r="EJ10" i="2"/>
  <c r="EN10" i="1" s="1"/>
  <c r="EJ163" i="2"/>
  <c r="EN163" i="1" s="1"/>
  <c r="EJ70" i="2"/>
  <c r="EN70" i="1" s="1"/>
  <c r="EI68" i="2"/>
  <c r="EM68" i="1" s="1"/>
  <c r="EJ143" i="2"/>
  <c r="EN143" i="1" s="1"/>
  <c r="EJ140" i="2"/>
  <c r="EN140" i="1" s="1"/>
  <c r="EJ8" i="2"/>
  <c r="EN8" i="1" s="1"/>
  <c r="EJ101" i="2"/>
  <c r="EN101" i="1" s="1"/>
  <c r="EJ69" i="2"/>
  <c r="EN69" i="1" s="1"/>
  <c r="EJ173" i="2"/>
  <c r="EN173" i="1" s="1"/>
  <c r="EI100" i="2"/>
  <c r="EM100" i="1" s="1"/>
  <c r="EJ21" i="2"/>
  <c r="EN21" i="1" s="1"/>
  <c r="EI80" i="2"/>
  <c r="EM80" i="1" s="1"/>
  <c r="EJ149" i="2"/>
  <c r="EN149" i="1" s="1"/>
  <c r="EJ171" i="2"/>
  <c r="EN171" i="1" s="1"/>
  <c r="EJ25" i="2"/>
  <c r="EN25" i="1" s="1"/>
  <c r="EJ53" i="2"/>
  <c r="EN53" i="1" s="1"/>
  <c r="EI180" i="2"/>
  <c r="EM180" i="1" s="1"/>
  <c r="EJ111" i="2"/>
  <c r="EN111" i="1" s="1"/>
  <c r="EI181" i="2"/>
  <c r="EM181" i="1" s="1"/>
  <c r="EJ58" i="2"/>
  <c r="EN58" i="1" s="1"/>
  <c r="EH18" i="2"/>
  <c r="EL18" i="1" s="1"/>
  <c r="EJ158" i="2"/>
  <c r="EN158" i="1" s="1"/>
  <c r="EJ54" i="2"/>
  <c r="EN54" i="1" s="1"/>
  <c r="EJ23" i="2"/>
  <c r="EN23" i="1" s="1"/>
  <c r="EI128" i="2"/>
  <c r="EM128" i="1" s="1"/>
  <c r="EJ124" i="2"/>
  <c r="EN124" i="1" s="1"/>
  <c r="EJ13" i="2"/>
  <c r="EN13" i="1" s="1"/>
  <c r="EI161" i="2"/>
  <c r="EM161" i="1" s="1"/>
  <c r="EJ94" i="2"/>
  <c r="EN94" i="1" s="1"/>
  <c r="EI87" i="2"/>
  <c r="EM87" i="1" s="1"/>
  <c r="EJ59" i="2"/>
  <c r="EN59" i="1" s="1"/>
  <c r="EJ73" i="2"/>
  <c r="EN73" i="1" s="1"/>
  <c r="EI169" i="2"/>
  <c r="EM169" i="1" s="1"/>
  <c r="EJ170" i="2"/>
  <c r="EN170" i="1" s="1"/>
  <c r="EH7" i="2"/>
  <c r="EL7" i="1" s="1"/>
  <c r="EJ107" i="2"/>
  <c r="EN107" i="1" s="1"/>
  <c r="EI122" i="2"/>
  <c r="EM122" i="1" s="1"/>
  <c r="EJ142" i="2"/>
  <c r="EN142" i="1" s="1"/>
  <c r="EI106" i="2"/>
  <c r="EM106" i="1" s="1"/>
  <c r="EI167" i="2"/>
  <c r="EM167" i="1" s="1"/>
  <c r="EI154" i="2"/>
  <c r="EM154" i="1" s="1"/>
  <c r="EI156" i="2"/>
  <c r="EM156" i="1" s="1"/>
  <c r="EJ28" i="2"/>
  <c r="EN28" i="1" s="1"/>
  <c r="EI136" i="2"/>
  <c r="EM136" i="1" s="1"/>
  <c r="EJ51" i="2"/>
  <c r="EN51" i="1" s="1"/>
  <c r="EJ166" i="2"/>
  <c r="EN166" i="1" s="1"/>
  <c r="EI151" i="2"/>
  <c r="EM151" i="1" s="1"/>
  <c r="EJ164" i="2"/>
  <c r="EN164" i="1" s="1"/>
  <c r="EJ24" i="2"/>
  <c r="EN24" i="1" s="1"/>
  <c r="EJ47" i="2"/>
  <c r="EN47" i="1" s="1"/>
  <c r="EI118" i="2"/>
  <c r="EM118" i="1" s="1"/>
  <c r="EJ99" i="2"/>
  <c r="EN99" i="1" s="1"/>
  <c r="EJ44" i="2"/>
  <c r="EN44" i="1" s="1"/>
  <c r="EI119" i="2"/>
  <c r="EM119" i="1" s="1"/>
  <c r="EJ48" i="2"/>
  <c r="EN48" i="1" s="1"/>
  <c r="EI183" i="2"/>
  <c r="EM183" i="1" s="1"/>
  <c r="EI89" i="2"/>
  <c r="EM89" i="1" s="1"/>
  <c r="EI32" i="2"/>
  <c r="EM32" i="1" s="1"/>
  <c r="EJ6" i="2"/>
  <c r="EN6" i="1" s="1"/>
  <c r="EJ75" i="2"/>
  <c r="EN75" i="1" s="1"/>
  <c r="EJ37" i="2"/>
  <c r="EN37" i="1" s="1"/>
  <c r="EI189" i="2"/>
  <c r="EM189" i="1" s="1"/>
  <c r="EI109" i="2"/>
  <c r="EM109" i="1" s="1"/>
  <c r="EJ39" i="2"/>
  <c r="EN39" i="1" s="1"/>
  <c r="EJ103" i="2"/>
  <c r="EN103" i="1" s="1"/>
  <c r="EJ123" i="2"/>
  <c r="EN123" i="1" s="1"/>
  <c r="EJ104" i="2"/>
  <c r="EN104" i="1" s="1"/>
  <c r="EJ93" i="2"/>
  <c r="EN93" i="1" s="1"/>
  <c r="EI88" i="2"/>
  <c r="EM88" i="1" s="1"/>
  <c r="EJ20" i="2"/>
  <c r="EN20" i="1" s="1"/>
  <c r="EJ26" i="2"/>
  <c r="EN26" i="1" s="1"/>
  <c r="EI86" i="2"/>
  <c r="EM86" i="1" s="1"/>
  <c r="EI159" i="2"/>
  <c r="EM159" i="1" s="1"/>
  <c r="EJ139" i="2"/>
  <c r="EN139" i="1" s="1"/>
  <c r="EJ85" i="2"/>
  <c r="EN85" i="1" s="1"/>
  <c r="EI138" i="2"/>
  <c r="EM138" i="1" s="1"/>
  <c r="EI165" i="2"/>
  <c r="EM165" i="1" s="1"/>
  <c r="EJ116" i="2"/>
  <c r="EN116" i="1" s="1"/>
  <c r="EJ16" i="2"/>
  <c r="EN16" i="1" s="1"/>
  <c r="EJ112" i="2"/>
  <c r="EN112" i="1" s="1"/>
  <c r="EJ35" i="2"/>
  <c r="EN35" i="1" s="1"/>
  <c r="EJ66" i="2"/>
  <c r="EN66" i="1" s="1"/>
  <c r="EJ55" i="2"/>
  <c r="EN55" i="1" s="1"/>
  <c r="EI36" i="2"/>
  <c r="EM36" i="1" s="1"/>
  <c r="EJ130" i="2"/>
  <c r="EN130" i="1" s="1"/>
  <c r="EJ63" i="2"/>
  <c r="EN63" i="1" s="1"/>
  <c r="EI144" i="2"/>
  <c r="EM144" i="1" s="1"/>
  <c r="EI83" i="2"/>
  <c r="EM83" i="1" s="1"/>
  <c r="EI96" i="2"/>
  <c r="EM96" i="1" s="1"/>
  <c r="EJ81" i="2"/>
  <c r="EN81" i="1" s="1"/>
  <c r="EJ114" i="2"/>
  <c r="EN114" i="1" s="1"/>
  <c r="EJ126" i="2"/>
  <c r="EN126" i="1" s="1"/>
  <c r="EJ72" i="2"/>
  <c r="EN72" i="1" s="1"/>
  <c r="EJ57" i="2"/>
  <c r="EN57" i="1" s="1"/>
  <c r="EJ92" i="2"/>
  <c r="EN92" i="1" s="1"/>
  <c r="EJ52" i="2"/>
  <c r="EN52" i="1" s="1"/>
  <c r="EJ160" i="2"/>
  <c r="EN160" i="1" s="1"/>
  <c r="EI76" i="2"/>
  <c r="EM76" i="1" s="1"/>
  <c r="EI56" i="2"/>
  <c r="EM56" i="1" s="1"/>
  <c r="EJ105" i="2"/>
  <c r="EN105" i="1" s="1"/>
  <c r="EJ91" i="2"/>
  <c r="EN91" i="1" s="1"/>
  <c r="EI115" i="2"/>
  <c r="EM115" i="1" s="1"/>
  <c r="EI185" i="2"/>
  <c r="EM185" i="1" s="1"/>
  <c r="EI33" i="2"/>
  <c r="EM33" i="1" s="1"/>
  <c r="EI77" i="2"/>
  <c r="EM77" i="1" s="1"/>
  <c r="EJ147" i="2"/>
  <c r="EN147" i="1" s="1"/>
  <c r="EJ50" i="2"/>
  <c r="EN50" i="1" s="1"/>
  <c r="EI49" i="2"/>
  <c r="EM49" i="1" s="1"/>
  <c r="EJ14" i="2"/>
  <c r="EN14" i="1" s="1"/>
  <c r="EJ146" i="2"/>
  <c r="EN146" i="1" s="1"/>
  <c r="EI98" i="2"/>
  <c r="EM98" i="1" s="1"/>
  <c r="EI12" i="2"/>
  <c r="EM12" i="1" s="1"/>
  <c r="EJ178" i="2"/>
  <c r="EN178" i="1" s="1"/>
  <c r="EJ15" i="2"/>
  <c r="EN15" i="1" s="1"/>
  <c r="EJ64" i="2"/>
  <c r="EN64" i="1" s="1"/>
  <c r="EJ97" i="2"/>
  <c r="EN97" i="1" s="1"/>
  <c r="EJ121" i="2"/>
  <c r="EN121" i="1" s="1"/>
  <c r="EJ40" i="2"/>
  <c r="EN40" i="1" s="1"/>
  <c r="EJ17" i="2"/>
  <c r="EN17" i="1" s="1"/>
  <c r="EJ46" i="2"/>
  <c r="EN46" i="1" s="1"/>
  <c r="EJ95" i="2"/>
  <c r="EN95" i="1" s="1"/>
  <c r="EJ125" i="2"/>
  <c r="EN125" i="1" s="1"/>
  <c r="EJ150" i="2"/>
  <c r="EN150" i="1" s="1"/>
  <c r="EJ27" i="2"/>
  <c r="EN27" i="1" s="1"/>
  <c r="EJ62" i="2"/>
  <c r="EN62" i="1" s="1"/>
  <c r="EJ29" i="2"/>
  <c r="EN29" i="1" s="1"/>
  <c r="EJ42" i="2"/>
  <c r="EN42" i="1" s="1"/>
  <c r="EI196" i="2"/>
  <c r="EM196" i="1" s="1"/>
  <c r="EJ67" i="2"/>
  <c r="EN67" i="1" s="1"/>
  <c r="EI22" i="2"/>
  <c r="EM22" i="1" s="1"/>
  <c r="EJ41" i="2"/>
  <c r="EN41" i="1" s="1"/>
  <c r="EJ34" i="2"/>
  <c r="EN34" i="1" s="1"/>
  <c r="EJ134" i="2"/>
  <c r="EN134" i="1" s="1"/>
  <c r="EJ30" i="2"/>
  <c r="EN30" i="1" s="1"/>
  <c r="EI191" i="2"/>
  <c r="EM191" i="1" s="1"/>
  <c r="EJ172" i="2"/>
  <c r="EN172" i="1" s="1"/>
  <c r="EI108" i="2"/>
  <c r="EM108" i="1" s="1"/>
  <c r="EI145" i="2"/>
  <c r="EM145" i="1" s="1"/>
  <c r="EJ168" i="2"/>
  <c r="EN168" i="1" s="1"/>
  <c r="EI186" i="2"/>
  <c r="EM186" i="1" s="1"/>
  <c r="EJ61" i="2"/>
  <c r="EN61" i="1" s="1"/>
  <c r="EJ117" i="2"/>
  <c r="EN117" i="1" s="1"/>
  <c r="EI157" i="2"/>
  <c r="EM157" i="1" s="1"/>
  <c r="EI179" i="2"/>
  <c r="EM179" i="1" s="1"/>
  <c r="EH192" i="2"/>
  <c r="EL192" i="1" s="1"/>
  <c r="EI174" i="2"/>
  <c r="EM174" i="1" s="1"/>
  <c r="EI38" i="2"/>
  <c r="EM38" i="1" s="1"/>
  <c r="EI175" i="2"/>
  <c r="EM175" i="1" s="1"/>
  <c r="EI43" i="2"/>
  <c r="EM43" i="1" s="1"/>
  <c r="EI194" i="2"/>
  <c r="EM194" i="1" s="1"/>
  <c r="EI182" i="2"/>
  <c r="EM182" i="1" s="1"/>
  <c r="EI127" i="2"/>
  <c r="EM127" i="1" s="1"/>
  <c r="EI176" i="2"/>
  <c r="EM176" i="1" s="1"/>
  <c r="EI184" i="2"/>
  <c r="EM184" i="1" s="1"/>
  <c r="EJ113" i="2"/>
  <c r="EN113" i="1" s="1"/>
  <c r="EI162" i="2" l="1"/>
  <c r="EM162" i="1" s="1"/>
  <c r="EI195" i="2"/>
  <c r="EM195" i="1" s="1"/>
  <c r="EI60" i="2"/>
  <c r="EM60" i="1" s="1"/>
  <c r="EI129" i="2"/>
  <c r="EM129" i="1" s="1"/>
  <c r="EI90" i="2"/>
  <c r="EM90" i="1" s="1"/>
  <c r="EI148" i="2"/>
  <c r="EM148" i="1" s="1"/>
  <c r="EI78" i="2"/>
  <c r="EM78" i="1" s="1"/>
  <c r="EI131" i="2"/>
  <c r="EM131" i="1" s="1"/>
  <c r="EH9" i="2"/>
  <c r="EL9" i="1" s="1"/>
  <c r="EI190" i="2"/>
  <c r="EM190" i="1" s="1"/>
  <c r="EI120" i="2"/>
  <c r="EM120" i="1" s="1"/>
  <c r="EI84" i="2"/>
  <c r="EM84" i="1" s="1"/>
  <c r="EI82" i="2"/>
  <c r="EM82" i="1" s="1"/>
  <c r="EI155" i="2"/>
  <c r="EM155" i="1" s="1"/>
  <c r="EI65" i="2"/>
  <c r="EI110" i="2"/>
  <c r="EM110" i="1" s="1"/>
  <c r="EI187" i="2"/>
  <c r="EM187" i="1" s="1"/>
  <c r="EI31" i="2"/>
  <c r="EM31" i="1" s="1"/>
  <c r="EI141" i="2"/>
  <c r="EM141" i="1" s="1"/>
  <c r="EI137" i="2"/>
  <c r="EM137" i="1" s="1"/>
  <c r="EI79" i="2"/>
  <c r="EM79" i="1" s="1"/>
  <c r="EI153" i="2"/>
  <c r="EM153" i="1" s="1"/>
  <c r="EI152" i="2"/>
  <c r="EM152" i="1" s="1"/>
  <c r="EI45" i="2"/>
  <c r="EM45" i="1" s="1"/>
  <c r="EI193" i="2"/>
  <c r="EM193" i="1" s="1"/>
  <c r="EI19" i="2"/>
  <c r="EM19" i="1" s="1"/>
  <c r="EI188" i="2"/>
  <c r="EM188" i="1" s="1"/>
  <c r="EH177" i="2"/>
  <c r="EL177" i="1" s="1"/>
  <c r="EI102" i="2"/>
  <c r="EM102" i="1" s="1"/>
  <c r="EI71" i="2"/>
  <c r="EM71" i="1" s="1"/>
  <c r="EI133" i="2"/>
  <c r="EM133" i="1" s="1"/>
  <c r="EI132" i="2"/>
  <c r="EM132" i="1" s="1"/>
  <c r="EI74" i="2"/>
  <c r="EM74" i="1" s="1"/>
  <c r="EI135" i="2"/>
  <c r="EM135" i="1" s="1"/>
  <c r="EI163" i="2"/>
  <c r="EM163" i="1" s="1"/>
  <c r="EI10" i="2"/>
  <c r="EM10" i="1" s="1"/>
  <c r="EI11" i="2"/>
  <c r="EM11" i="1" s="1"/>
  <c r="EI69" i="2"/>
  <c r="EM69" i="1" s="1"/>
  <c r="EI140" i="2"/>
  <c r="EM140" i="1" s="1"/>
  <c r="EI101" i="2"/>
  <c r="EM101" i="1" s="1"/>
  <c r="EI143" i="2"/>
  <c r="EM143" i="1" s="1"/>
  <c r="EH68" i="2"/>
  <c r="EL68" i="1" s="1"/>
  <c r="EI8" i="2"/>
  <c r="EM8" i="1" s="1"/>
  <c r="EI70" i="2"/>
  <c r="EM70" i="1" s="1"/>
  <c r="EH100" i="2"/>
  <c r="EL100" i="1" s="1"/>
  <c r="EI25" i="2"/>
  <c r="EM25" i="1" s="1"/>
  <c r="EH60" i="2"/>
  <c r="EL60" i="1" s="1"/>
  <c r="EI21" i="2"/>
  <c r="EM21" i="1" s="1"/>
  <c r="EH180" i="2"/>
  <c r="EL180" i="1" s="1"/>
  <c r="EI171" i="2"/>
  <c r="EM171" i="1" s="1"/>
  <c r="EH80" i="2"/>
  <c r="EL80" i="1" s="1"/>
  <c r="EI149" i="2"/>
  <c r="EM149" i="1" s="1"/>
  <c r="EI111" i="2"/>
  <c r="EM111" i="1" s="1"/>
  <c r="EI53" i="2"/>
  <c r="EM53" i="1" s="1"/>
  <c r="EI173" i="2"/>
  <c r="EM173" i="1" s="1"/>
  <c r="EI62" i="2"/>
  <c r="EM62" i="1" s="1"/>
  <c r="EI125" i="2"/>
  <c r="EM125" i="1" s="1"/>
  <c r="EI121" i="2"/>
  <c r="EM121" i="1" s="1"/>
  <c r="EI147" i="2"/>
  <c r="EM147" i="1" s="1"/>
  <c r="EI52" i="2"/>
  <c r="EM52" i="1" s="1"/>
  <c r="EI72" i="2"/>
  <c r="EM72" i="1" s="1"/>
  <c r="EI116" i="2"/>
  <c r="EM116" i="1" s="1"/>
  <c r="EI39" i="2"/>
  <c r="EM39" i="1" s="1"/>
  <c r="EI75" i="2"/>
  <c r="EM75" i="1" s="1"/>
  <c r="EI44" i="2"/>
  <c r="EM44" i="1" s="1"/>
  <c r="EI107" i="2"/>
  <c r="EM107" i="1" s="1"/>
  <c r="EI94" i="2"/>
  <c r="EM94" i="1" s="1"/>
  <c r="EI15" i="2"/>
  <c r="EM15" i="1" s="1"/>
  <c r="EI48" i="2"/>
  <c r="EM48" i="1" s="1"/>
  <c r="EI41" i="2"/>
  <c r="EM41" i="1" s="1"/>
  <c r="EI114" i="2"/>
  <c r="EM114" i="1" s="1"/>
  <c r="EH144" i="2"/>
  <c r="EL144" i="1" s="1"/>
  <c r="EI66" i="2"/>
  <c r="EM66" i="1" s="1"/>
  <c r="EI139" i="2"/>
  <c r="EM139" i="1" s="1"/>
  <c r="EI26" i="2"/>
  <c r="EM26" i="1" s="1"/>
  <c r="EI93" i="2"/>
  <c r="EM93" i="1" s="1"/>
  <c r="EI24" i="2"/>
  <c r="EM24" i="1" s="1"/>
  <c r="EI51" i="2"/>
  <c r="EM51" i="1" s="1"/>
  <c r="EH120" i="2"/>
  <c r="EL120" i="1" s="1"/>
  <c r="EI158" i="2"/>
  <c r="EM158" i="1" s="1"/>
  <c r="EH22" i="2"/>
  <c r="EL22" i="1" s="1"/>
  <c r="EI42" i="2"/>
  <c r="EM42" i="1" s="1"/>
  <c r="EI27" i="2"/>
  <c r="EM27" i="1" s="1"/>
  <c r="EI95" i="2"/>
  <c r="EM95" i="1" s="1"/>
  <c r="EI178" i="2"/>
  <c r="EM178" i="1" s="1"/>
  <c r="EH49" i="2"/>
  <c r="EL49" i="1" s="1"/>
  <c r="EH77" i="2"/>
  <c r="EL77" i="1" s="1"/>
  <c r="EH115" i="2"/>
  <c r="EL115" i="1" s="1"/>
  <c r="EH56" i="2"/>
  <c r="EL56" i="1" s="1"/>
  <c r="EI92" i="2"/>
  <c r="EM92" i="1" s="1"/>
  <c r="EI81" i="2"/>
  <c r="EM81" i="1" s="1"/>
  <c r="EH83" i="2"/>
  <c r="EL83" i="1" s="1"/>
  <c r="EI63" i="2"/>
  <c r="EM63" i="1" s="1"/>
  <c r="EI35" i="2"/>
  <c r="EM35" i="1" s="1"/>
  <c r="EH165" i="2"/>
  <c r="EL165" i="1" s="1"/>
  <c r="EH90" i="2"/>
  <c r="EL90" i="1" s="1"/>
  <c r="EI104" i="2"/>
  <c r="EM104" i="1" s="1"/>
  <c r="EH109" i="2"/>
  <c r="EL109" i="1" s="1"/>
  <c r="EI6" i="2"/>
  <c r="EM6" i="1" s="1"/>
  <c r="EH32" i="2"/>
  <c r="EL32" i="1" s="1"/>
  <c r="EI99" i="2"/>
  <c r="EM99" i="1" s="1"/>
  <c r="EI164" i="2"/>
  <c r="EM164" i="1" s="1"/>
  <c r="EH136" i="2"/>
  <c r="EL136" i="1" s="1"/>
  <c r="EH156" i="2"/>
  <c r="EL156" i="1" s="1"/>
  <c r="EH106" i="2"/>
  <c r="EL106" i="1" s="1"/>
  <c r="EG7" i="2"/>
  <c r="EK7" i="1" s="1"/>
  <c r="EH169" i="2"/>
  <c r="EL169" i="1" s="1"/>
  <c r="EG18" i="2"/>
  <c r="EK18" i="1" s="1"/>
  <c r="EI20" i="2"/>
  <c r="EM20" i="1" s="1"/>
  <c r="EI46" i="2"/>
  <c r="EM46" i="1" s="1"/>
  <c r="EI67" i="2"/>
  <c r="EM67" i="1" s="1"/>
  <c r="EI150" i="2"/>
  <c r="EM150" i="1" s="1"/>
  <c r="EI17" i="2"/>
  <c r="EM17" i="1" s="1"/>
  <c r="EI97" i="2"/>
  <c r="EM97" i="1" s="1"/>
  <c r="EH12" i="2"/>
  <c r="EL12" i="1" s="1"/>
  <c r="EI146" i="2"/>
  <c r="EM146" i="1" s="1"/>
  <c r="EH78" i="2"/>
  <c r="EL78" i="1" s="1"/>
  <c r="EH33" i="2"/>
  <c r="EL33" i="1" s="1"/>
  <c r="EI91" i="2"/>
  <c r="EM91" i="1" s="1"/>
  <c r="EH76" i="2"/>
  <c r="EL76" i="1" s="1"/>
  <c r="EI126" i="2"/>
  <c r="EM126" i="1" s="1"/>
  <c r="EI130" i="2"/>
  <c r="EM130" i="1" s="1"/>
  <c r="EI112" i="2"/>
  <c r="EM112" i="1" s="1"/>
  <c r="EH138" i="2"/>
  <c r="EL138" i="1" s="1"/>
  <c r="EH159" i="2"/>
  <c r="EL159" i="1" s="1"/>
  <c r="EH148" i="2"/>
  <c r="EL148" i="1" s="1"/>
  <c r="EH189" i="2"/>
  <c r="EL189" i="1" s="1"/>
  <c r="EH89" i="2"/>
  <c r="EL89" i="1" s="1"/>
  <c r="EH119" i="2"/>
  <c r="EL119" i="1" s="1"/>
  <c r="EH118" i="2"/>
  <c r="EL118" i="1" s="1"/>
  <c r="EH151" i="2"/>
  <c r="EL151" i="1" s="1"/>
  <c r="EI28" i="2"/>
  <c r="EM28" i="1" s="1"/>
  <c r="EH154" i="2"/>
  <c r="EL154" i="1" s="1"/>
  <c r="EI142" i="2"/>
  <c r="EM142" i="1" s="1"/>
  <c r="EI73" i="2"/>
  <c r="EM73" i="1" s="1"/>
  <c r="EI13" i="2"/>
  <c r="EM13" i="1" s="1"/>
  <c r="EH128" i="2"/>
  <c r="EL128" i="1" s="1"/>
  <c r="EI58" i="2"/>
  <c r="EM58" i="1" s="1"/>
  <c r="EI29" i="2"/>
  <c r="EM29" i="1" s="1"/>
  <c r="EH162" i="2"/>
  <c r="EL162" i="1" s="1"/>
  <c r="EI40" i="2"/>
  <c r="EM40" i="1" s="1"/>
  <c r="EH98" i="2"/>
  <c r="EL98" i="1" s="1"/>
  <c r="EI14" i="2"/>
  <c r="EM14" i="1" s="1"/>
  <c r="EI50" i="2"/>
  <c r="EM50" i="1" s="1"/>
  <c r="EH185" i="2"/>
  <c r="EL185" i="1" s="1"/>
  <c r="EI105" i="2"/>
  <c r="EM105" i="1" s="1"/>
  <c r="EI160" i="2"/>
  <c r="EM160" i="1" s="1"/>
  <c r="EI57" i="2"/>
  <c r="EM57" i="1" s="1"/>
  <c r="EH96" i="2"/>
  <c r="EL96" i="1" s="1"/>
  <c r="EH36" i="2"/>
  <c r="EL36" i="1" s="1"/>
  <c r="EI85" i="2"/>
  <c r="EM85" i="1" s="1"/>
  <c r="EH86" i="2"/>
  <c r="EL86" i="1" s="1"/>
  <c r="EH88" i="2"/>
  <c r="EL88" i="1" s="1"/>
  <c r="EI123" i="2"/>
  <c r="EM123" i="1" s="1"/>
  <c r="EI103" i="2"/>
  <c r="EM103" i="1" s="1"/>
  <c r="EI37" i="2"/>
  <c r="EM37" i="1" s="1"/>
  <c r="EH183" i="2"/>
  <c r="EL183" i="1" s="1"/>
  <c r="EI166" i="2"/>
  <c r="EM166" i="1" s="1"/>
  <c r="EH167" i="2"/>
  <c r="EL167" i="1" s="1"/>
  <c r="EH122" i="2"/>
  <c r="EL122" i="1" s="1"/>
  <c r="EI170" i="2"/>
  <c r="EM170" i="1" s="1"/>
  <c r="EI59" i="2"/>
  <c r="EM59" i="1" s="1"/>
  <c r="EH87" i="2"/>
  <c r="EL87" i="1" s="1"/>
  <c r="EH161" i="2"/>
  <c r="EL161" i="1" s="1"/>
  <c r="EI124" i="2"/>
  <c r="EM124" i="1" s="1"/>
  <c r="EI54" i="2"/>
  <c r="EM54" i="1" s="1"/>
  <c r="EH181" i="2"/>
  <c r="EL181" i="1" s="1"/>
  <c r="EH196" i="2"/>
  <c r="EL196" i="1" s="1"/>
  <c r="EI64" i="2"/>
  <c r="EM64" i="1" s="1"/>
  <c r="EI55" i="2"/>
  <c r="EM55" i="1" s="1"/>
  <c r="EI16" i="2"/>
  <c r="EM16" i="1" s="1"/>
  <c r="EI47" i="2"/>
  <c r="EM47" i="1" s="1"/>
  <c r="EI23" i="2"/>
  <c r="EM23" i="1" s="1"/>
  <c r="EI34" i="2"/>
  <c r="EM34" i="1" s="1"/>
  <c r="EI30" i="2"/>
  <c r="EM30" i="1" s="1"/>
  <c r="EI134" i="2"/>
  <c r="EM134" i="1" s="1"/>
  <c r="EI172" i="2"/>
  <c r="EM172" i="1" s="1"/>
  <c r="EH191" i="2"/>
  <c r="EL191" i="1" s="1"/>
  <c r="EH145" i="2"/>
  <c r="EL145" i="1" s="1"/>
  <c r="EH108" i="2"/>
  <c r="EL108" i="1" s="1"/>
  <c r="EI168" i="2"/>
  <c r="EM168" i="1" s="1"/>
  <c r="EH186" i="2"/>
  <c r="EL186" i="1" s="1"/>
  <c r="EI61" i="2"/>
  <c r="EM61" i="1" s="1"/>
  <c r="EI117" i="2"/>
  <c r="EM117" i="1" s="1"/>
  <c r="EH157" i="2"/>
  <c r="EL157" i="1" s="1"/>
  <c r="EH174" i="2"/>
  <c r="EL174" i="1" s="1"/>
  <c r="EH179" i="2"/>
  <c r="EL179" i="1" s="1"/>
  <c r="EG192" i="2"/>
  <c r="EK192" i="1" s="1"/>
  <c r="EH184" i="2"/>
  <c r="EL184" i="1" s="1"/>
  <c r="EH176" i="2"/>
  <c r="EL176" i="1" s="1"/>
  <c r="EH127" i="2"/>
  <c r="EL127" i="1" s="1"/>
  <c r="EH43" i="2"/>
  <c r="EL43" i="1" s="1"/>
  <c r="EH175" i="2"/>
  <c r="EL175" i="1" s="1"/>
  <c r="EI113" i="2"/>
  <c r="EM113" i="1" s="1"/>
  <c r="EH182" i="2"/>
  <c r="EL182" i="1" s="1"/>
  <c r="EH194" i="2"/>
  <c r="EL194" i="1" s="1"/>
  <c r="EH38" i="2"/>
  <c r="EL38" i="1" s="1"/>
  <c r="EH131" i="2" l="1"/>
  <c r="EL131" i="1" s="1"/>
  <c r="EH195" i="2"/>
  <c r="EL195" i="1" s="1"/>
  <c r="EH129" i="2"/>
  <c r="EL129" i="1" s="1"/>
  <c r="EG9" i="2"/>
  <c r="EK9" i="1" s="1"/>
  <c r="EH84" i="2"/>
  <c r="EL84" i="1" s="1"/>
  <c r="EH190" i="2"/>
  <c r="EL190" i="1" s="1"/>
  <c r="EH155" i="2"/>
  <c r="EL155" i="1" s="1"/>
  <c r="EH65" i="2"/>
  <c r="EL65" i="1" s="1"/>
  <c r="EM65" i="1"/>
  <c r="EH82" i="2"/>
  <c r="EL82" i="1" s="1"/>
  <c r="EH110" i="2"/>
  <c r="EL110" i="1" s="1"/>
  <c r="EH187" i="2"/>
  <c r="EL187" i="1" s="1"/>
  <c r="EH141" i="2"/>
  <c r="EL141" i="1" s="1"/>
  <c r="EH31" i="2"/>
  <c r="EL31" i="1" s="1"/>
  <c r="EH79" i="2"/>
  <c r="EL79" i="1" s="1"/>
  <c r="EH137" i="2"/>
  <c r="EL137" i="1" s="1"/>
  <c r="EH153" i="2"/>
  <c r="EL153" i="1" s="1"/>
  <c r="EH45" i="2"/>
  <c r="EL45" i="1" s="1"/>
  <c r="EH152" i="2"/>
  <c r="EL152" i="1" s="1"/>
  <c r="EH19" i="2"/>
  <c r="EL19" i="1" s="1"/>
  <c r="EH193" i="2"/>
  <c r="EL193" i="1" s="1"/>
  <c r="EG177" i="2"/>
  <c r="EK177" i="1" s="1"/>
  <c r="EH188" i="2"/>
  <c r="EL188" i="1" s="1"/>
  <c r="EH133" i="2"/>
  <c r="EL133" i="1" s="1"/>
  <c r="EH71" i="2"/>
  <c r="EL71" i="1" s="1"/>
  <c r="EH132" i="2"/>
  <c r="EL132" i="1" s="1"/>
  <c r="EH102" i="2"/>
  <c r="EL102" i="1" s="1"/>
  <c r="EH135" i="2"/>
  <c r="EL135" i="1" s="1"/>
  <c r="EH74" i="2"/>
  <c r="EL74" i="1" s="1"/>
  <c r="EH11" i="2"/>
  <c r="EL11" i="1" s="1"/>
  <c r="EH10" i="2"/>
  <c r="EL10" i="1" s="1"/>
  <c r="EH163" i="2"/>
  <c r="EL163" i="1" s="1"/>
  <c r="EH70" i="2"/>
  <c r="EL70" i="1" s="1"/>
  <c r="EH143" i="2"/>
  <c r="EL143" i="1" s="1"/>
  <c r="EH8" i="2"/>
  <c r="EL8" i="1" s="1"/>
  <c r="EH101" i="2"/>
  <c r="EL101" i="1" s="1"/>
  <c r="EG84" i="2"/>
  <c r="EK84" i="1" s="1"/>
  <c r="EH140" i="2"/>
  <c r="EL140" i="1" s="1"/>
  <c r="EG68" i="2"/>
  <c r="EK68" i="1" s="1"/>
  <c r="EH69" i="2"/>
  <c r="EL69" i="1" s="1"/>
  <c r="EH53" i="2"/>
  <c r="EL53" i="1" s="1"/>
  <c r="EH149" i="2"/>
  <c r="EL149" i="1" s="1"/>
  <c r="EH21" i="2"/>
  <c r="EL21" i="1" s="1"/>
  <c r="EG60" i="2"/>
  <c r="EK60" i="1" s="1"/>
  <c r="EH173" i="2"/>
  <c r="EL173" i="1" s="1"/>
  <c r="EH25" i="2"/>
  <c r="EL25" i="1" s="1"/>
  <c r="EH111" i="2"/>
  <c r="EL111" i="1" s="1"/>
  <c r="EH171" i="2"/>
  <c r="EL171" i="1" s="1"/>
  <c r="EG180" i="2"/>
  <c r="EK180" i="1" s="1"/>
  <c r="EG80" i="2"/>
  <c r="EK80" i="1" s="1"/>
  <c r="EG131" i="2"/>
  <c r="EK131" i="1" s="1"/>
  <c r="EG100" i="2"/>
  <c r="EK100" i="1" s="1"/>
  <c r="EG87" i="2"/>
  <c r="EK87" i="1" s="1"/>
  <c r="EG167" i="2"/>
  <c r="EK167" i="1" s="1"/>
  <c r="EG78" i="2"/>
  <c r="EK78" i="1" s="1"/>
  <c r="EF18" i="2"/>
  <c r="EJ18" i="1" s="1"/>
  <c r="EG169" i="2"/>
  <c r="EK169" i="1" s="1"/>
  <c r="EH55" i="2"/>
  <c r="EL55" i="1" s="1"/>
  <c r="EG88" i="2"/>
  <c r="EK88" i="1" s="1"/>
  <c r="EH17" i="2"/>
  <c r="EL17" i="1" s="1"/>
  <c r="EH23" i="2"/>
  <c r="EL23" i="1" s="1"/>
  <c r="EH47" i="2"/>
  <c r="EL47" i="1" s="1"/>
  <c r="EH64" i="2"/>
  <c r="EL64" i="1" s="1"/>
  <c r="EH54" i="2"/>
  <c r="EL54" i="1" s="1"/>
  <c r="EH59" i="2"/>
  <c r="EL59" i="1" s="1"/>
  <c r="EH37" i="2"/>
  <c r="EL37" i="1" s="1"/>
  <c r="EG86" i="2"/>
  <c r="EK86" i="1" s="1"/>
  <c r="EG96" i="2"/>
  <c r="EK96" i="1" s="1"/>
  <c r="EH105" i="2"/>
  <c r="EL105" i="1" s="1"/>
  <c r="EH14" i="2"/>
  <c r="EL14" i="1" s="1"/>
  <c r="EG162" i="2"/>
  <c r="EK162" i="1" s="1"/>
  <c r="EH58" i="2"/>
  <c r="EL58" i="1" s="1"/>
  <c r="EH73" i="2"/>
  <c r="EL73" i="1" s="1"/>
  <c r="EG151" i="2"/>
  <c r="EK151" i="1" s="1"/>
  <c r="EH130" i="2"/>
  <c r="EL130" i="1" s="1"/>
  <c r="EH146" i="2"/>
  <c r="EL146" i="1" s="1"/>
  <c r="EH46" i="2"/>
  <c r="EL46" i="1" s="1"/>
  <c r="EH164" i="2"/>
  <c r="EL164" i="1" s="1"/>
  <c r="EG109" i="2"/>
  <c r="EK109" i="1" s="1"/>
  <c r="EH35" i="2"/>
  <c r="EL35" i="1" s="1"/>
  <c r="EG22" i="2"/>
  <c r="EK22" i="1" s="1"/>
  <c r="EG120" i="2"/>
  <c r="EK120" i="1" s="1"/>
  <c r="EH26" i="2"/>
  <c r="EL26" i="1" s="1"/>
  <c r="EH114" i="2"/>
  <c r="EL114" i="1" s="1"/>
  <c r="EH15" i="2"/>
  <c r="EL15" i="1" s="1"/>
  <c r="EH44" i="2"/>
  <c r="EL44" i="1" s="1"/>
  <c r="EH121" i="2"/>
  <c r="EL121" i="1" s="1"/>
  <c r="EH160" i="2"/>
  <c r="EL160" i="1" s="1"/>
  <c r="EH6" i="2"/>
  <c r="EL6" i="1" s="1"/>
  <c r="EH42" i="2"/>
  <c r="EL42" i="1" s="1"/>
  <c r="EG144" i="2"/>
  <c r="EK144" i="1" s="1"/>
  <c r="EH107" i="2"/>
  <c r="EL107" i="1" s="1"/>
  <c r="EG189" i="2"/>
  <c r="EK189" i="1" s="1"/>
  <c r="EG159" i="2"/>
  <c r="EK159" i="1" s="1"/>
  <c r="EG76" i="2"/>
  <c r="EK76" i="1" s="1"/>
  <c r="EF7" i="2"/>
  <c r="EJ7" i="1" s="1"/>
  <c r="EG155" i="2"/>
  <c r="EK155" i="1" s="1"/>
  <c r="EG181" i="2"/>
  <c r="EK181" i="1" s="1"/>
  <c r="EH29" i="2"/>
  <c r="EL29" i="1" s="1"/>
  <c r="EG115" i="2"/>
  <c r="EK115" i="1" s="1"/>
  <c r="EH124" i="2"/>
  <c r="EL124" i="1" s="1"/>
  <c r="EH170" i="2"/>
  <c r="EL170" i="1" s="1"/>
  <c r="EH166" i="2"/>
  <c r="EL166" i="1" s="1"/>
  <c r="EH103" i="2"/>
  <c r="EL103" i="1" s="1"/>
  <c r="EH85" i="2"/>
  <c r="EL85" i="1" s="1"/>
  <c r="EH142" i="2"/>
  <c r="EL142" i="1" s="1"/>
  <c r="EG118" i="2"/>
  <c r="EK118" i="1" s="1"/>
  <c r="EG148" i="2"/>
  <c r="EK148" i="1" s="1"/>
  <c r="EG138" i="2"/>
  <c r="EK138" i="1" s="1"/>
  <c r="EH91" i="2"/>
  <c r="EL91" i="1" s="1"/>
  <c r="EG12" i="2"/>
  <c r="EK12" i="1" s="1"/>
  <c r="EH150" i="2"/>
  <c r="EL150" i="1" s="1"/>
  <c r="EH20" i="2"/>
  <c r="EL20" i="1" s="1"/>
  <c r="EG106" i="2"/>
  <c r="EK106" i="1" s="1"/>
  <c r="EH99" i="2"/>
  <c r="EL99" i="1" s="1"/>
  <c r="EH104" i="2"/>
  <c r="EL104" i="1" s="1"/>
  <c r="EH63" i="2"/>
  <c r="EL63" i="1" s="1"/>
  <c r="EH92" i="2"/>
  <c r="EL92" i="1" s="1"/>
  <c r="EG77" i="2"/>
  <c r="EK77" i="1" s="1"/>
  <c r="EH95" i="2"/>
  <c r="EL95" i="1" s="1"/>
  <c r="EH158" i="2"/>
  <c r="EL158" i="1" s="1"/>
  <c r="EH51" i="2"/>
  <c r="EL51" i="1" s="1"/>
  <c r="EH139" i="2"/>
  <c r="EL139" i="1" s="1"/>
  <c r="EH41" i="2"/>
  <c r="EL41" i="1" s="1"/>
  <c r="EH94" i="2"/>
  <c r="EL94" i="1" s="1"/>
  <c r="EH75" i="2"/>
  <c r="EL75" i="1" s="1"/>
  <c r="EH125" i="2"/>
  <c r="EL125" i="1" s="1"/>
  <c r="EG183" i="2"/>
  <c r="EK183" i="1" s="1"/>
  <c r="EH50" i="2"/>
  <c r="EL50" i="1" s="1"/>
  <c r="EH28" i="2"/>
  <c r="EL28" i="1" s="1"/>
  <c r="EG89" i="2"/>
  <c r="EK89" i="1" s="1"/>
  <c r="EG136" i="2"/>
  <c r="EK136" i="1" s="1"/>
  <c r="EG165" i="2"/>
  <c r="EK165" i="1" s="1"/>
  <c r="EH178" i="2"/>
  <c r="EL178" i="1" s="1"/>
  <c r="EH93" i="2"/>
  <c r="EL93" i="1" s="1"/>
  <c r="EH48" i="2"/>
  <c r="EL48" i="1" s="1"/>
  <c r="EH52" i="2"/>
  <c r="EL52" i="1" s="1"/>
  <c r="EG98" i="2"/>
  <c r="EK98" i="1" s="1"/>
  <c r="EG128" i="2"/>
  <c r="EK128" i="1" s="1"/>
  <c r="EG195" i="2"/>
  <c r="EK195" i="1" s="1"/>
  <c r="EH81" i="2"/>
  <c r="EL81" i="1" s="1"/>
  <c r="EH116" i="2"/>
  <c r="EL116" i="1" s="1"/>
  <c r="EH16" i="2"/>
  <c r="EL16" i="1" s="1"/>
  <c r="EG196" i="2"/>
  <c r="EK196" i="1" s="1"/>
  <c r="EG122" i="2"/>
  <c r="EK122" i="1" s="1"/>
  <c r="EH123" i="2"/>
  <c r="EL123" i="1" s="1"/>
  <c r="EG36" i="2"/>
  <c r="EK36" i="1" s="1"/>
  <c r="EH57" i="2"/>
  <c r="EL57" i="1" s="1"/>
  <c r="EH40" i="2"/>
  <c r="EL40" i="1" s="1"/>
  <c r="EH13" i="2"/>
  <c r="EL13" i="1" s="1"/>
  <c r="EG119" i="2"/>
  <c r="EK119" i="1" s="1"/>
  <c r="EH112" i="2"/>
  <c r="EL112" i="1" s="1"/>
  <c r="EH126" i="2"/>
  <c r="EL126" i="1" s="1"/>
  <c r="EH97" i="2"/>
  <c r="EL97" i="1" s="1"/>
  <c r="EH67" i="2"/>
  <c r="EL67" i="1" s="1"/>
  <c r="EG90" i="2"/>
  <c r="EK90" i="1" s="1"/>
  <c r="EH27" i="2"/>
  <c r="EL27" i="1" s="1"/>
  <c r="EG129" i="2"/>
  <c r="EK129" i="1" s="1"/>
  <c r="EH24" i="2"/>
  <c r="EL24" i="1" s="1"/>
  <c r="EH66" i="2"/>
  <c r="EL66" i="1" s="1"/>
  <c r="EH39" i="2"/>
  <c r="EL39" i="1" s="1"/>
  <c r="EH72" i="2"/>
  <c r="EL72" i="1" s="1"/>
  <c r="EH147" i="2"/>
  <c r="EL147" i="1" s="1"/>
  <c r="EH62" i="2"/>
  <c r="EL62" i="1" s="1"/>
  <c r="EG161" i="2"/>
  <c r="EK161" i="1" s="1"/>
  <c r="EG185" i="2"/>
  <c r="EK185" i="1" s="1"/>
  <c r="EG154" i="2"/>
  <c r="EK154" i="1" s="1"/>
  <c r="EG33" i="2"/>
  <c r="EK33" i="1" s="1"/>
  <c r="EG156" i="2"/>
  <c r="EK156" i="1" s="1"/>
  <c r="EG32" i="2"/>
  <c r="EK32" i="1" s="1"/>
  <c r="EG83" i="2"/>
  <c r="EK83" i="1" s="1"/>
  <c r="EG56" i="2"/>
  <c r="EK56" i="1" s="1"/>
  <c r="EG49" i="2"/>
  <c r="EK49" i="1" s="1"/>
  <c r="EH34" i="2"/>
  <c r="EL34" i="1" s="1"/>
  <c r="EH134" i="2"/>
  <c r="EL134" i="1" s="1"/>
  <c r="EH30" i="2"/>
  <c r="EL30" i="1" s="1"/>
  <c r="EH172" i="2"/>
  <c r="EL172" i="1" s="1"/>
  <c r="EG191" i="2"/>
  <c r="EK191" i="1" s="1"/>
  <c r="EG108" i="2"/>
  <c r="EK108" i="1" s="1"/>
  <c r="EG145" i="2"/>
  <c r="EK145" i="1" s="1"/>
  <c r="EH168" i="2"/>
  <c r="EL168" i="1" s="1"/>
  <c r="EG186" i="2"/>
  <c r="EK186" i="1" s="1"/>
  <c r="EH61" i="2"/>
  <c r="EL61" i="1" s="1"/>
  <c r="EH117" i="2"/>
  <c r="EL117" i="1" s="1"/>
  <c r="EG157" i="2"/>
  <c r="EK157" i="1" s="1"/>
  <c r="EF192" i="2"/>
  <c r="EJ192" i="1" s="1"/>
  <c r="EG179" i="2"/>
  <c r="EK179" i="1" s="1"/>
  <c r="EG174" i="2"/>
  <c r="EK174" i="1" s="1"/>
  <c r="EG194" i="2"/>
  <c r="EK194" i="1" s="1"/>
  <c r="EH113" i="2"/>
  <c r="EL113" i="1" s="1"/>
  <c r="EG175" i="2"/>
  <c r="EK175" i="1" s="1"/>
  <c r="EG127" i="2"/>
  <c r="EK127" i="1" s="1"/>
  <c r="EG176" i="2"/>
  <c r="EK176" i="1" s="1"/>
  <c r="EG184" i="2"/>
  <c r="EK184" i="1" s="1"/>
  <c r="EG38" i="2"/>
  <c r="EK38" i="1" s="1"/>
  <c r="EG182" i="2"/>
  <c r="EK182" i="1" s="1"/>
  <c r="EG43" i="2"/>
  <c r="EK43" i="1" s="1"/>
  <c r="EF9" i="2" l="1"/>
  <c r="EJ9" i="1" s="1"/>
  <c r="EG190" i="2"/>
  <c r="EK190" i="1" s="1"/>
  <c r="EG65" i="2"/>
  <c r="EK65" i="1" s="1"/>
  <c r="EG82" i="2"/>
  <c r="EK82" i="1" s="1"/>
  <c r="EG110" i="2"/>
  <c r="EK110" i="1" s="1"/>
  <c r="EG187" i="2"/>
  <c r="EK187" i="1" s="1"/>
  <c r="EG31" i="2"/>
  <c r="EK31" i="1" s="1"/>
  <c r="EG141" i="2"/>
  <c r="EK141" i="1" s="1"/>
  <c r="EG137" i="2"/>
  <c r="EK137" i="1" s="1"/>
  <c r="EG79" i="2"/>
  <c r="EK79" i="1" s="1"/>
  <c r="EG153" i="2"/>
  <c r="EK153" i="1" s="1"/>
  <c r="EG152" i="2"/>
  <c r="EK152" i="1" s="1"/>
  <c r="EG45" i="2"/>
  <c r="EK45" i="1" s="1"/>
  <c r="EG193" i="2"/>
  <c r="EK193" i="1" s="1"/>
  <c r="EG19" i="2"/>
  <c r="EK19" i="1" s="1"/>
  <c r="EG188" i="2"/>
  <c r="EK188" i="1" s="1"/>
  <c r="EF177" i="2"/>
  <c r="EJ177" i="1" s="1"/>
  <c r="EG132" i="2"/>
  <c r="EK132" i="1" s="1"/>
  <c r="EG102" i="2"/>
  <c r="EK102" i="1" s="1"/>
  <c r="EG71" i="2"/>
  <c r="EK71" i="1" s="1"/>
  <c r="EG133" i="2"/>
  <c r="EK133" i="1" s="1"/>
  <c r="EG74" i="2"/>
  <c r="EK74" i="1" s="1"/>
  <c r="EG135" i="2"/>
  <c r="EK135" i="1" s="1"/>
  <c r="EG163" i="2"/>
  <c r="EK163" i="1" s="1"/>
  <c r="EG10" i="2"/>
  <c r="EK10" i="1" s="1"/>
  <c r="EG11" i="2"/>
  <c r="EK11" i="1" s="1"/>
  <c r="EG69" i="2"/>
  <c r="EK69" i="1" s="1"/>
  <c r="EG101" i="2"/>
  <c r="EK101" i="1" s="1"/>
  <c r="EG8" i="2"/>
  <c r="EK8" i="1" s="1"/>
  <c r="EF68" i="2"/>
  <c r="EJ68" i="1" s="1"/>
  <c r="EG143" i="2"/>
  <c r="EK143" i="1" s="1"/>
  <c r="EG140" i="2"/>
  <c r="EK140" i="1" s="1"/>
  <c r="EF84" i="2"/>
  <c r="EJ84" i="1" s="1"/>
  <c r="EG70" i="2"/>
  <c r="EK70" i="1" s="1"/>
  <c r="EF180" i="2"/>
  <c r="EJ180" i="1" s="1"/>
  <c r="EG25" i="2"/>
  <c r="EK25" i="1" s="1"/>
  <c r="EG173" i="2"/>
  <c r="EK173" i="1" s="1"/>
  <c r="EF60" i="2"/>
  <c r="EJ60" i="1" s="1"/>
  <c r="EG149" i="2"/>
  <c r="EK149" i="1" s="1"/>
  <c r="EF131" i="2"/>
  <c r="EJ131" i="1" s="1"/>
  <c r="EG171" i="2"/>
  <c r="EK171" i="1" s="1"/>
  <c r="EG21" i="2"/>
  <c r="EK21" i="1" s="1"/>
  <c r="EF100" i="2"/>
  <c r="EJ100" i="1" s="1"/>
  <c r="EF80" i="2"/>
  <c r="EJ80" i="1" s="1"/>
  <c r="EG111" i="2"/>
  <c r="EK111" i="1" s="1"/>
  <c r="EG53" i="2"/>
  <c r="EK53" i="1" s="1"/>
  <c r="EG170" i="2"/>
  <c r="EK170" i="1" s="1"/>
  <c r="EE7" i="2"/>
  <c r="EI7" i="1" s="1"/>
  <c r="EF120" i="2"/>
  <c r="EJ120" i="1" s="1"/>
  <c r="EG130" i="2"/>
  <c r="EK130" i="1" s="1"/>
  <c r="EG112" i="2"/>
  <c r="EK112" i="1" s="1"/>
  <c r="EF36" i="2"/>
  <c r="EJ36" i="1" s="1"/>
  <c r="EF98" i="2"/>
  <c r="EJ98" i="1" s="1"/>
  <c r="EG48" i="2"/>
  <c r="EK48" i="1" s="1"/>
  <c r="EG28" i="2"/>
  <c r="EK28" i="1" s="1"/>
  <c r="EG104" i="2"/>
  <c r="EK104" i="1" s="1"/>
  <c r="EG15" i="2"/>
  <c r="EK15" i="1" s="1"/>
  <c r="EG35" i="2"/>
  <c r="EK35" i="1" s="1"/>
  <c r="EG23" i="2"/>
  <c r="EK23" i="1" s="1"/>
  <c r="EG55" i="2"/>
  <c r="EK55" i="1" s="1"/>
  <c r="EF87" i="2"/>
  <c r="EJ87" i="1" s="1"/>
  <c r="EF138" i="2"/>
  <c r="EJ138" i="1" s="1"/>
  <c r="EG107" i="2"/>
  <c r="EK107" i="1" s="1"/>
  <c r="EF32" i="2"/>
  <c r="EJ32" i="1" s="1"/>
  <c r="EG27" i="2"/>
  <c r="EK27" i="1" s="1"/>
  <c r="EG16" i="2"/>
  <c r="EK16" i="1" s="1"/>
  <c r="EF195" i="2"/>
  <c r="EJ195" i="1" s="1"/>
  <c r="EG93" i="2"/>
  <c r="EK93" i="1" s="1"/>
  <c r="EF136" i="2"/>
  <c r="EJ136" i="1" s="1"/>
  <c r="EG139" i="2"/>
  <c r="EK139" i="1" s="1"/>
  <c r="EF77" i="2"/>
  <c r="EJ77" i="1" s="1"/>
  <c r="EG99" i="2"/>
  <c r="EK99" i="1" s="1"/>
  <c r="EG150" i="2"/>
  <c r="EK150" i="1" s="1"/>
  <c r="EF115" i="2"/>
  <c r="EJ115" i="1" s="1"/>
  <c r="EF155" i="2"/>
  <c r="EJ155" i="1" s="1"/>
  <c r="EF76" i="2"/>
  <c r="EJ76" i="1" s="1"/>
  <c r="EF144" i="2"/>
  <c r="EJ144" i="1" s="1"/>
  <c r="EF22" i="2"/>
  <c r="EJ22" i="1" s="1"/>
  <c r="EF109" i="2"/>
  <c r="EJ109" i="1" s="1"/>
  <c r="EF151" i="2"/>
  <c r="EJ151" i="1" s="1"/>
  <c r="EF162" i="2"/>
  <c r="EJ162" i="1" s="1"/>
  <c r="EF86" i="2"/>
  <c r="EJ86" i="1" s="1"/>
  <c r="EG17" i="2"/>
  <c r="EK17" i="1" s="1"/>
  <c r="EF78" i="2"/>
  <c r="EJ78" i="1" s="1"/>
  <c r="EF196" i="2"/>
  <c r="EJ196" i="1" s="1"/>
  <c r="EG125" i="2"/>
  <c r="EK125" i="1" s="1"/>
  <c r="EF154" i="2"/>
  <c r="EJ154" i="1" s="1"/>
  <c r="EG147" i="2"/>
  <c r="EK147" i="1" s="1"/>
  <c r="EG67" i="2"/>
  <c r="EK67" i="1" s="1"/>
  <c r="EG123" i="2"/>
  <c r="EK123" i="1" s="1"/>
  <c r="EG50" i="2"/>
  <c r="EK50" i="1" s="1"/>
  <c r="EF148" i="2"/>
  <c r="EJ148" i="1" s="1"/>
  <c r="EG85" i="2"/>
  <c r="EK85" i="1" s="1"/>
  <c r="EG124" i="2"/>
  <c r="EK124" i="1" s="1"/>
  <c r="EG160" i="2"/>
  <c r="EK160" i="1" s="1"/>
  <c r="EG46" i="2"/>
  <c r="EK46" i="1" s="1"/>
  <c r="EG54" i="2"/>
  <c r="EK54" i="1" s="1"/>
  <c r="EF83" i="2"/>
  <c r="EJ83" i="1" s="1"/>
  <c r="EG62" i="2"/>
  <c r="EK62" i="1" s="1"/>
  <c r="EF129" i="2"/>
  <c r="EJ129" i="1" s="1"/>
  <c r="EF165" i="2"/>
  <c r="EJ165" i="1" s="1"/>
  <c r="EG95" i="2"/>
  <c r="EK95" i="1" s="1"/>
  <c r="EF96" i="2"/>
  <c r="EJ96" i="1" s="1"/>
  <c r="EF49" i="2"/>
  <c r="EJ49" i="1" s="1"/>
  <c r="EF156" i="2"/>
  <c r="EJ156" i="1" s="1"/>
  <c r="EF185" i="2"/>
  <c r="EJ185" i="1" s="1"/>
  <c r="EF90" i="2"/>
  <c r="EJ90" i="1" s="1"/>
  <c r="EG97" i="2"/>
  <c r="EK97" i="1" s="1"/>
  <c r="EF119" i="2"/>
  <c r="EJ119" i="1" s="1"/>
  <c r="EF128" i="2"/>
  <c r="EJ128" i="1" s="1"/>
  <c r="EE9" i="2"/>
  <c r="EI9" i="1" s="1"/>
  <c r="EG51" i="2"/>
  <c r="EK51" i="1" s="1"/>
  <c r="EG92" i="2"/>
  <c r="EK92" i="1" s="1"/>
  <c r="EF12" i="2"/>
  <c r="EJ12" i="1" s="1"/>
  <c r="EG103" i="2"/>
  <c r="EK103" i="1" s="1"/>
  <c r="EG29" i="2"/>
  <c r="EK29" i="1" s="1"/>
  <c r="EF159" i="2"/>
  <c r="EJ159" i="1" s="1"/>
  <c r="EG42" i="2"/>
  <c r="EK42" i="1" s="1"/>
  <c r="EG73" i="2"/>
  <c r="EK73" i="1" s="1"/>
  <c r="EG14" i="2"/>
  <c r="EK14" i="1" s="1"/>
  <c r="EF169" i="2"/>
  <c r="EJ169" i="1" s="1"/>
  <c r="EF33" i="2"/>
  <c r="EJ33" i="1" s="1"/>
  <c r="EG41" i="2"/>
  <c r="EK41" i="1" s="1"/>
  <c r="EG59" i="2"/>
  <c r="EK59" i="1" s="1"/>
  <c r="EG72" i="2"/>
  <c r="EK72" i="1" s="1"/>
  <c r="EG66" i="2"/>
  <c r="EK66" i="1" s="1"/>
  <c r="EG40" i="2"/>
  <c r="EK40" i="1" s="1"/>
  <c r="EG116" i="2"/>
  <c r="EK116" i="1" s="1"/>
  <c r="EG75" i="2"/>
  <c r="EK75" i="1" s="1"/>
  <c r="EF106" i="2"/>
  <c r="EJ106" i="1" s="1"/>
  <c r="EF118" i="2"/>
  <c r="EJ118" i="1" s="1"/>
  <c r="EG121" i="2"/>
  <c r="EK121" i="1" s="1"/>
  <c r="EG114" i="2"/>
  <c r="EK114" i="1" s="1"/>
  <c r="EG164" i="2"/>
  <c r="EK164" i="1" s="1"/>
  <c r="EG37" i="2"/>
  <c r="EK37" i="1" s="1"/>
  <c r="EG64" i="2"/>
  <c r="EK64" i="1" s="1"/>
  <c r="EF56" i="2"/>
  <c r="EJ56" i="1" s="1"/>
  <c r="EG39" i="2"/>
  <c r="EK39" i="1" s="1"/>
  <c r="EG24" i="2"/>
  <c r="EK24" i="1" s="1"/>
  <c r="EG126" i="2"/>
  <c r="EK126" i="1" s="1"/>
  <c r="EG13" i="2"/>
  <c r="EK13" i="1" s="1"/>
  <c r="EG57" i="2"/>
  <c r="EK57" i="1" s="1"/>
  <c r="EF122" i="2"/>
  <c r="EJ122" i="1" s="1"/>
  <c r="EG81" i="2"/>
  <c r="EK81" i="1" s="1"/>
  <c r="EG52" i="2"/>
  <c r="EK52" i="1" s="1"/>
  <c r="EF89" i="2"/>
  <c r="EJ89" i="1" s="1"/>
  <c r="EF183" i="2"/>
  <c r="EJ183" i="1" s="1"/>
  <c r="EG94" i="2"/>
  <c r="EK94" i="1" s="1"/>
  <c r="EG20" i="2"/>
  <c r="EK20" i="1" s="1"/>
  <c r="EG91" i="2"/>
  <c r="EK91" i="1" s="1"/>
  <c r="EG142" i="2"/>
  <c r="EK142" i="1" s="1"/>
  <c r="EG166" i="2"/>
  <c r="EK166" i="1" s="1"/>
  <c r="EF181" i="2"/>
  <c r="EJ181" i="1" s="1"/>
  <c r="EG6" i="2"/>
  <c r="EK6" i="1" s="1"/>
  <c r="EG26" i="2"/>
  <c r="EK26" i="1" s="1"/>
  <c r="EG146" i="2"/>
  <c r="EK146" i="1" s="1"/>
  <c r="EG58" i="2"/>
  <c r="EK58" i="1" s="1"/>
  <c r="EG105" i="2"/>
  <c r="EK105" i="1" s="1"/>
  <c r="EF88" i="2"/>
  <c r="EJ88" i="1" s="1"/>
  <c r="EE18" i="2"/>
  <c r="EI18" i="1" s="1"/>
  <c r="EF167" i="2"/>
  <c r="EJ167" i="1" s="1"/>
  <c r="EF161" i="2"/>
  <c r="EJ161" i="1" s="1"/>
  <c r="EG178" i="2"/>
  <c r="EK178" i="1" s="1"/>
  <c r="EG158" i="2"/>
  <c r="EK158" i="1" s="1"/>
  <c r="EG63" i="2"/>
  <c r="EK63" i="1" s="1"/>
  <c r="EF189" i="2"/>
  <c r="EJ189" i="1" s="1"/>
  <c r="EG44" i="2"/>
  <c r="EK44" i="1" s="1"/>
  <c r="EG47" i="2"/>
  <c r="EK47" i="1" s="1"/>
  <c r="EG34" i="2"/>
  <c r="EK34" i="1" s="1"/>
  <c r="EG134" i="2"/>
  <c r="EK134" i="1" s="1"/>
  <c r="EG30" i="2"/>
  <c r="EK30" i="1" s="1"/>
  <c r="EG172" i="2"/>
  <c r="EK172" i="1" s="1"/>
  <c r="EF191" i="2"/>
  <c r="EJ191" i="1" s="1"/>
  <c r="EF145" i="2"/>
  <c r="EJ145" i="1" s="1"/>
  <c r="EF108" i="2"/>
  <c r="EJ108" i="1" s="1"/>
  <c r="EG168" i="2"/>
  <c r="EK168" i="1" s="1"/>
  <c r="EF186" i="2"/>
  <c r="EJ186" i="1" s="1"/>
  <c r="EG61" i="2"/>
  <c r="EK61" i="1" s="1"/>
  <c r="EG117" i="2"/>
  <c r="EK117" i="1" s="1"/>
  <c r="EF157" i="2"/>
  <c r="EJ157" i="1" s="1"/>
  <c r="EF174" i="2"/>
  <c r="EJ174" i="1" s="1"/>
  <c r="EF179" i="2"/>
  <c r="EJ179" i="1" s="1"/>
  <c r="EE192" i="2"/>
  <c r="EI192" i="1" s="1"/>
  <c r="EF43" i="2"/>
  <c r="EJ43" i="1" s="1"/>
  <c r="EF182" i="2"/>
  <c r="EJ182" i="1" s="1"/>
  <c r="EF184" i="2"/>
  <c r="EJ184" i="1" s="1"/>
  <c r="EF176" i="2"/>
  <c r="EJ176" i="1" s="1"/>
  <c r="EF175" i="2"/>
  <c r="EJ175" i="1" s="1"/>
  <c r="EG113" i="2"/>
  <c r="EK113" i="1" s="1"/>
  <c r="EF38" i="2"/>
  <c r="EJ38" i="1" s="1"/>
  <c r="EF127" i="2"/>
  <c r="EJ127" i="1" s="1"/>
  <c r="EF194" i="2"/>
  <c r="EJ194" i="1" s="1"/>
  <c r="EF190" i="2" l="1"/>
  <c r="EJ190" i="1" s="1"/>
  <c r="EF65" i="2"/>
  <c r="EJ65" i="1" s="1"/>
  <c r="EF82" i="2"/>
  <c r="EJ82" i="1" s="1"/>
  <c r="EF110" i="2"/>
  <c r="EJ110" i="1" s="1"/>
  <c r="EF187" i="2"/>
  <c r="EJ187" i="1" s="1"/>
  <c r="EF141" i="2"/>
  <c r="EJ141" i="1" s="1"/>
  <c r="EF31" i="2"/>
  <c r="EJ31" i="1" s="1"/>
  <c r="EF79" i="2"/>
  <c r="EJ79" i="1" s="1"/>
  <c r="EF137" i="2"/>
  <c r="EJ137" i="1" s="1"/>
  <c r="EF153" i="2"/>
  <c r="EJ153" i="1" s="1"/>
  <c r="EF45" i="2"/>
  <c r="EJ45" i="1" s="1"/>
  <c r="EF152" i="2"/>
  <c r="EJ152" i="1" s="1"/>
  <c r="EF19" i="2"/>
  <c r="EJ19" i="1" s="1"/>
  <c r="EF193" i="2"/>
  <c r="EJ193" i="1" s="1"/>
  <c r="EE177" i="2"/>
  <c r="EI177" i="1" s="1"/>
  <c r="EF188" i="2"/>
  <c r="EJ188" i="1" s="1"/>
  <c r="EF133" i="2"/>
  <c r="EJ133" i="1" s="1"/>
  <c r="EF102" i="2"/>
  <c r="EJ102" i="1" s="1"/>
  <c r="EF71" i="2"/>
  <c r="EJ71" i="1" s="1"/>
  <c r="EF132" i="2"/>
  <c r="EJ132" i="1" s="1"/>
  <c r="EE65" i="2"/>
  <c r="EI65" i="1" s="1"/>
  <c r="EF135" i="2"/>
  <c r="EJ135" i="1" s="1"/>
  <c r="EF74" i="2"/>
  <c r="EJ74" i="1" s="1"/>
  <c r="EF11" i="2"/>
  <c r="EJ11" i="1" s="1"/>
  <c r="EF10" i="2"/>
  <c r="EJ10" i="1" s="1"/>
  <c r="EF163" i="2"/>
  <c r="EJ163" i="1" s="1"/>
  <c r="EF70" i="2"/>
  <c r="EJ70" i="1" s="1"/>
  <c r="EE68" i="2"/>
  <c r="EI68" i="1" s="1"/>
  <c r="EE84" i="2"/>
  <c r="EI84" i="1" s="1"/>
  <c r="EF8" i="2"/>
  <c r="EJ8" i="1" s="1"/>
  <c r="EF140" i="2"/>
  <c r="EJ140" i="1" s="1"/>
  <c r="EF101" i="2"/>
  <c r="EJ101" i="1" s="1"/>
  <c r="EF69" i="2"/>
  <c r="EJ69" i="1" s="1"/>
  <c r="EF143" i="2"/>
  <c r="EJ143" i="1" s="1"/>
  <c r="EE80" i="2"/>
  <c r="EI80" i="1" s="1"/>
  <c r="EE131" i="2"/>
  <c r="EI131" i="1" s="1"/>
  <c r="EF53" i="2"/>
  <c r="EJ53" i="1" s="1"/>
  <c r="EF149" i="2"/>
  <c r="EJ149" i="1" s="1"/>
  <c r="EF25" i="2"/>
  <c r="EJ25" i="1" s="1"/>
  <c r="EF111" i="2"/>
  <c r="EJ111" i="1" s="1"/>
  <c r="EE60" i="2"/>
  <c r="EI60" i="1" s="1"/>
  <c r="EF21" i="2"/>
  <c r="EJ21" i="1" s="1"/>
  <c r="EE180" i="2"/>
  <c r="EI180" i="1" s="1"/>
  <c r="EE100" i="2"/>
  <c r="EI100" i="1" s="1"/>
  <c r="EF173" i="2"/>
  <c r="EJ173" i="1" s="1"/>
  <c r="EF171" i="2"/>
  <c r="EJ171" i="1" s="1"/>
  <c r="EF58" i="2"/>
  <c r="EJ58" i="1" s="1"/>
  <c r="EF146" i="2"/>
  <c r="EJ146" i="1" s="1"/>
  <c r="EF91" i="2"/>
  <c r="EJ91" i="1" s="1"/>
  <c r="EE89" i="2"/>
  <c r="EI89" i="1" s="1"/>
  <c r="EF81" i="2"/>
  <c r="EJ81" i="1" s="1"/>
  <c r="EE33" i="2"/>
  <c r="EI33" i="1" s="1"/>
  <c r="EF42" i="2"/>
  <c r="EJ42" i="1" s="1"/>
  <c r="EF51" i="2"/>
  <c r="EJ51" i="1" s="1"/>
  <c r="EE83" i="2"/>
  <c r="EI83" i="1" s="1"/>
  <c r="EF160" i="2"/>
  <c r="EJ160" i="1" s="1"/>
  <c r="EF125" i="2"/>
  <c r="EJ125" i="1" s="1"/>
  <c r="EE78" i="2"/>
  <c r="EI78" i="1" s="1"/>
  <c r="EE144" i="2"/>
  <c r="EI144" i="1" s="1"/>
  <c r="EF150" i="2"/>
  <c r="EJ150" i="1" s="1"/>
  <c r="EE195" i="2"/>
  <c r="EI195" i="1" s="1"/>
  <c r="EE32" i="2"/>
  <c r="EI32" i="1" s="1"/>
  <c r="EF55" i="2"/>
  <c r="EJ55" i="1" s="1"/>
  <c r="EF104" i="2"/>
  <c r="EJ104" i="1" s="1"/>
  <c r="EE120" i="2"/>
  <c r="EI120" i="1" s="1"/>
  <c r="EF44" i="2"/>
  <c r="EJ44" i="1" s="1"/>
  <c r="ED18" i="2"/>
  <c r="EH18" i="1" s="1"/>
  <c r="EF126" i="2"/>
  <c r="EJ126" i="1" s="1"/>
  <c r="EF37" i="2"/>
  <c r="EJ37" i="1" s="1"/>
  <c r="EF14" i="2"/>
  <c r="EJ14" i="1" s="1"/>
  <c r="EE49" i="2"/>
  <c r="EI49" i="1" s="1"/>
  <c r="EF67" i="2"/>
  <c r="EJ67" i="1" s="1"/>
  <c r="EF15" i="2"/>
  <c r="EJ15" i="1" s="1"/>
  <c r="EF63" i="2"/>
  <c r="EJ63" i="1" s="1"/>
  <c r="EF6" i="2"/>
  <c r="EJ6" i="1" s="1"/>
  <c r="EF158" i="2"/>
  <c r="EJ158" i="1" s="1"/>
  <c r="EE118" i="2"/>
  <c r="EI118" i="1" s="1"/>
  <c r="EF97" i="2"/>
  <c r="EJ97" i="1" s="1"/>
  <c r="EE162" i="2"/>
  <c r="EI162" i="1" s="1"/>
  <c r="EE136" i="2"/>
  <c r="EI136" i="1" s="1"/>
  <c r="EE138" i="2"/>
  <c r="EI138" i="1" s="1"/>
  <c r="EE36" i="2"/>
  <c r="EI36" i="1" s="1"/>
  <c r="EF47" i="2"/>
  <c r="EJ47" i="1" s="1"/>
  <c r="EE189" i="2"/>
  <c r="EI189" i="1" s="1"/>
  <c r="EF178" i="2"/>
  <c r="EJ178" i="1" s="1"/>
  <c r="EE88" i="2"/>
  <c r="EI88" i="1" s="1"/>
  <c r="EF20" i="2"/>
  <c r="EJ20" i="1" s="1"/>
  <c r="EF52" i="2"/>
  <c r="EJ52" i="1" s="1"/>
  <c r="EE122" i="2"/>
  <c r="EI122" i="1" s="1"/>
  <c r="EE56" i="2"/>
  <c r="EI56" i="1" s="1"/>
  <c r="EF164" i="2"/>
  <c r="EJ164" i="1" s="1"/>
  <c r="EE106" i="2"/>
  <c r="EI106" i="1" s="1"/>
  <c r="EF40" i="2"/>
  <c r="EJ40" i="1" s="1"/>
  <c r="EF73" i="2"/>
  <c r="EJ73" i="1" s="1"/>
  <c r="EE159" i="2"/>
  <c r="EI159" i="1" s="1"/>
  <c r="EF103" i="2"/>
  <c r="EJ103" i="1" s="1"/>
  <c r="ED9" i="2"/>
  <c r="EH9" i="1" s="1"/>
  <c r="EE128" i="2"/>
  <c r="EI128" i="1" s="1"/>
  <c r="EE90" i="2"/>
  <c r="EI90" i="1" s="1"/>
  <c r="EE96" i="2"/>
  <c r="EI96" i="1" s="1"/>
  <c r="EF50" i="2"/>
  <c r="EJ50" i="1" s="1"/>
  <c r="EE76" i="2"/>
  <c r="EI76" i="1" s="1"/>
  <c r="EF16" i="2"/>
  <c r="EJ16" i="1" s="1"/>
  <c r="EF28" i="2"/>
  <c r="EJ28" i="1" s="1"/>
  <c r="ED7" i="2"/>
  <c r="EH7" i="1" s="1"/>
  <c r="EF59" i="2"/>
  <c r="EJ59" i="1" s="1"/>
  <c r="EF54" i="2"/>
  <c r="EJ54" i="1" s="1"/>
  <c r="EF124" i="2"/>
  <c r="EJ124" i="1" s="1"/>
  <c r="EE196" i="2"/>
  <c r="EI196" i="1" s="1"/>
  <c r="EE151" i="2"/>
  <c r="EI151" i="1" s="1"/>
  <c r="EF99" i="2"/>
  <c r="EJ99" i="1" s="1"/>
  <c r="EF93" i="2"/>
  <c r="EJ93" i="1" s="1"/>
  <c r="EF23" i="2"/>
  <c r="EJ23" i="1" s="1"/>
  <c r="EF112" i="2"/>
  <c r="EJ112" i="1" s="1"/>
  <c r="EE181" i="2"/>
  <c r="EI181" i="1" s="1"/>
  <c r="EE161" i="2"/>
  <c r="EI161" i="1" s="1"/>
  <c r="EF105" i="2"/>
  <c r="EJ105" i="1" s="1"/>
  <c r="EF26" i="2"/>
  <c r="EJ26" i="1" s="1"/>
  <c r="EF94" i="2"/>
  <c r="EJ94" i="1" s="1"/>
  <c r="EF24" i="2"/>
  <c r="EJ24" i="1" s="1"/>
  <c r="EF114" i="2"/>
  <c r="EJ114" i="1" s="1"/>
  <c r="EF75" i="2"/>
  <c r="EJ75" i="1" s="1"/>
  <c r="EF66" i="2"/>
  <c r="EJ66" i="1" s="1"/>
  <c r="EE190" i="2"/>
  <c r="EI190" i="1" s="1"/>
  <c r="EE169" i="2"/>
  <c r="EI169" i="1" s="1"/>
  <c r="EE185" i="2"/>
  <c r="EI185" i="1" s="1"/>
  <c r="EE129" i="2"/>
  <c r="EI129" i="1" s="1"/>
  <c r="EF85" i="2"/>
  <c r="EJ85" i="1" s="1"/>
  <c r="EF147" i="2"/>
  <c r="EJ147" i="1" s="1"/>
  <c r="EF17" i="2"/>
  <c r="EJ17" i="1" s="1"/>
  <c r="EE109" i="2"/>
  <c r="EI109" i="1" s="1"/>
  <c r="EE155" i="2"/>
  <c r="EI155" i="1" s="1"/>
  <c r="EE77" i="2"/>
  <c r="EI77" i="1" s="1"/>
  <c r="EF107" i="2"/>
  <c r="EJ107" i="1" s="1"/>
  <c r="EE87" i="2"/>
  <c r="EI87" i="1" s="1"/>
  <c r="EF48" i="2"/>
  <c r="EJ48" i="1" s="1"/>
  <c r="EF170" i="2"/>
  <c r="EJ170" i="1" s="1"/>
  <c r="EF166" i="2"/>
  <c r="EJ166" i="1" s="1"/>
  <c r="EF57" i="2"/>
  <c r="EJ57" i="1" s="1"/>
  <c r="EE12" i="2"/>
  <c r="EI12" i="1" s="1"/>
  <c r="EF95" i="2"/>
  <c r="EJ95" i="1" s="1"/>
  <c r="EF46" i="2"/>
  <c r="EJ46" i="1" s="1"/>
  <c r="EF123" i="2"/>
  <c r="EJ123" i="1" s="1"/>
  <c r="EE167" i="2"/>
  <c r="EI167" i="1" s="1"/>
  <c r="EF142" i="2"/>
  <c r="EJ142" i="1" s="1"/>
  <c r="EE183" i="2"/>
  <c r="EI183" i="1" s="1"/>
  <c r="EF13" i="2"/>
  <c r="EJ13" i="1" s="1"/>
  <c r="EF39" i="2"/>
  <c r="EJ39" i="1" s="1"/>
  <c r="EF64" i="2"/>
  <c r="EJ64" i="1" s="1"/>
  <c r="EF121" i="2"/>
  <c r="EJ121" i="1" s="1"/>
  <c r="EF116" i="2"/>
  <c r="EJ116" i="1" s="1"/>
  <c r="EF72" i="2"/>
  <c r="EJ72" i="1" s="1"/>
  <c r="EF41" i="2"/>
  <c r="EJ41" i="1" s="1"/>
  <c r="EF29" i="2"/>
  <c r="EJ29" i="1" s="1"/>
  <c r="EF92" i="2"/>
  <c r="EJ92" i="1" s="1"/>
  <c r="EE119" i="2"/>
  <c r="EI119" i="1" s="1"/>
  <c r="EE156" i="2"/>
  <c r="EI156" i="1" s="1"/>
  <c r="EE165" i="2"/>
  <c r="EI165" i="1" s="1"/>
  <c r="EE148" i="2"/>
  <c r="EI148" i="1" s="1"/>
  <c r="EE86" i="2"/>
  <c r="EI86" i="1" s="1"/>
  <c r="EE115" i="2"/>
  <c r="EI115" i="1" s="1"/>
  <c r="EF139" i="2"/>
  <c r="EJ139" i="1" s="1"/>
  <c r="EF27" i="2"/>
  <c r="EJ27" i="1" s="1"/>
  <c r="EF35" i="2"/>
  <c r="EJ35" i="1" s="1"/>
  <c r="EE98" i="2"/>
  <c r="EI98" i="1" s="1"/>
  <c r="EF130" i="2"/>
  <c r="EJ130" i="1" s="1"/>
  <c r="EF62" i="2"/>
  <c r="EJ62" i="1" s="1"/>
  <c r="EE154" i="2"/>
  <c r="EI154" i="1" s="1"/>
  <c r="EE22" i="2"/>
  <c r="EI22" i="1" s="1"/>
  <c r="EF34" i="2"/>
  <c r="EJ34" i="1" s="1"/>
  <c r="EF134" i="2"/>
  <c r="EJ134" i="1" s="1"/>
  <c r="EF30" i="2"/>
  <c r="EJ30" i="1" s="1"/>
  <c r="EF172" i="2"/>
  <c r="EJ172" i="1" s="1"/>
  <c r="EE191" i="2"/>
  <c r="EI191" i="1" s="1"/>
  <c r="EE108" i="2"/>
  <c r="EI108" i="1" s="1"/>
  <c r="EE145" i="2"/>
  <c r="EI145" i="1" s="1"/>
  <c r="EF168" i="2"/>
  <c r="EJ168" i="1" s="1"/>
  <c r="EE186" i="2"/>
  <c r="EI186" i="1" s="1"/>
  <c r="EF61" i="2"/>
  <c r="EJ61" i="1" s="1"/>
  <c r="EF117" i="2"/>
  <c r="EJ117" i="1" s="1"/>
  <c r="EE157" i="2"/>
  <c r="EI157" i="1" s="1"/>
  <c r="ED192" i="2"/>
  <c r="EH192" i="1" s="1"/>
  <c r="EE179" i="2"/>
  <c r="EI179" i="1" s="1"/>
  <c r="EE174" i="2"/>
  <c r="EI174" i="1" s="1"/>
  <c r="EE38" i="2"/>
  <c r="EI38" i="1" s="1"/>
  <c r="EF113" i="2"/>
  <c r="EJ113" i="1" s="1"/>
  <c r="EE175" i="2"/>
  <c r="EI175" i="1" s="1"/>
  <c r="EE184" i="2"/>
  <c r="EI184" i="1" s="1"/>
  <c r="EE194" i="2"/>
  <c r="EI194" i="1" s="1"/>
  <c r="EE127" i="2"/>
  <c r="EI127" i="1" s="1"/>
  <c r="EE176" i="2"/>
  <c r="EI176" i="1" s="1"/>
  <c r="EE182" i="2"/>
  <c r="EI182" i="1" s="1"/>
  <c r="EE43" i="2"/>
  <c r="EI43" i="1" s="1"/>
  <c r="EE82" i="2" l="1"/>
  <c r="EI82" i="1" s="1"/>
  <c r="EE110" i="2"/>
  <c r="EI110" i="1" s="1"/>
  <c r="EE187" i="2"/>
  <c r="EI187" i="1" s="1"/>
  <c r="EE31" i="2"/>
  <c r="EI31" i="1" s="1"/>
  <c r="EE141" i="2"/>
  <c r="EI141" i="1" s="1"/>
  <c r="EE137" i="2"/>
  <c r="EI137" i="1" s="1"/>
  <c r="EE79" i="2"/>
  <c r="EI79" i="1" s="1"/>
  <c r="EE153" i="2"/>
  <c r="EI153" i="1" s="1"/>
  <c r="EE152" i="2"/>
  <c r="EI152" i="1" s="1"/>
  <c r="EE45" i="2"/>
  <c r="EI45" i="1" s="1"/>
  <c r="EE193" i="2"/>
  <c r="EI193" i="1" s="1"/>
  <c r="EE19" i="2"/>
  <c r="EI19" i="1" s="1"/>
  <c r="EE188" i="2"/>
  <c r="EI188" i="1" s="1"/>
  <c r="ED177" i="2"/>
  <c r="EH177" i="1" s="1"/>
  <c r="EE71" i="2"/>
  <c r="EI71" i="1" s="1"/>
  <c r="EE102" i="2"/>
  <c r="EI102" i="1" s="1"/>
  <c r="EE133" i="2"/>
  <c r="EI133" i="1" s="1"/>
  <c r="EE132" i="2"/>
  <c r="EI132" i="1" s="1"/>
  <c r="EE74" i="2"/>
  <c r="EI74" i="1" s="1"/>
  <c r="EE135" i="2"/>
  <c r="EI135" i="1" s="1"/>
  <c r="ED65" i="2"/>
  <c r="EH65" i="1" s="1"/>
  <c r="EE163" i="2"/>
  <c r="EI163" i="1" s="1"/>
  <c r="EE10" i="2"/>
  <c r="EI10" i="1" s="1"/>
  <c r="EE11" i="2"/>
  <c r="EI11" i="1" s="1"/>
  <c r="EE143" i="2"/>
  <c r="EI143" i="1" s="1"/>
  <c r="EE8" i="2"/>
  <c r="EI8" i="1" s="1"/>
  <c r="EE69" i="2"/>
  <c r="EI69" i="1" s="1"/>
  <c r="ED84" i="2"/>
  <c r="EH84" i="1" s="1"/>
  <c r="EE101" i="2"/>
  <c r="EI101" i="1" s="1"/>
  <c r="ED68" i="2"/>
  <c r="EH68" i="1" s="1"/>
  <c r="EE140" i="2"/>
  <c r="EI140" i="1" s="1"/>
  <c r="EE70" i="2"/>
  <c r="EI70" i="1" s="1"/>
  <c r="EE53" i="2"/>
  <c r="EI53" i="1" s="1"/>
  <c r="ED60" i="2"/>
  <c r="EH60" i="1" s="1"/>
  <c r="EE171" i="2"/>
  <c r="EI171" i="1" s="1"/>
  <c r="ED100" i="2"/>
  <c r="EH100" i="1" s="1"/>
  <c r="ED180" i="2"/>
  <c r="EH180" i="1" s="1"/>
  <c r="EE25" i="2"/>
  <c r="EI25" i="1" s="1"/>
  <c r="ED131" i="2"/>
  <c r="EH131" i="1" s="1"/>
  <c r="EE111" i="2"/>
  <c r="EI111" i="1" s="1"/>
  <c r="EE173" i="2"/>
  <c r="EI173" i="1" s="1"/>
  <c r="EE21" i="2"/>
  <c r="EI21" i="1" s="1"/>
  <c r="EE149" i="2"/>
  <c r="EI149" i="1" s="1"/>
  <c r="ED80" i="2"/>
  <c r="EH80" i="1" s="1"/>
  <c r="ED87" i="2"/>
  <c r="EH87" i="1" s="1"/>
  <c r="EE105" i="2"/>
  <c r="EI105" i="1" s="1"/>
  <c r="EE93" i="2"/>
  <c r="EI93" i="1" s="1"/>
  <c r="EE16" i="2"/>
  <c r="EI16" i="1" s="1"/>
  <c r="EE15" i="2"/>
  <c r="EI15" i="1" s="1"/>
  <c r="EE142" i="2"/>
  <c r="EI142" i="1" s="1"/>
  <c r="ED12" i="2"/>
  <c r="EH12" i="1" s="1"/>
  <c r="EE166" i="2"/>
  <c r="EI166" i="1" s="1"/>
  <c r="ED190" i="2"/>
  <c r="EH190" i="1" s="1"/>
  <c r="EE24" i="2"/>
  <c r="EI24" i="1" s="1"/>
  <c r="ED181" i="2"/>
  <c r="EH181" i="1" s="1"/>
  <c r="EE50" i="2"/>
  <c r="EI50" i="1" s="1"/>
  <c r="ED189" i="2"/>
  <c r="EH189" i="1" s="1"/>
  <c r="ED136" i="2"/>
  <c r="EH136" i="1" s="1"/>
  <c r="ED33" i="2"/>
  <c r="EH33" i="1" s="1"/>
  <c r="EE27" i="2"/>
  <c r="EI27" i="1" s="1"/>
  <c r="ED165" i="2"/>
  <c r="EH165" i="1" s="1"/>
  <c r="EE29" i="2"/>
  <c r="EI29" i="1" s="1"/>
  <c r="EE39" i="2"/>
  <c r="EI39" i="1" s="1"/>
  <c r="EE123" i="2"/>
  <c r="EI123" i="1" s="1"/>
  <c r="EE124" i="2"/>
  <c r="EI124" i="1" s="1"/>
  <c r="EC7" i="2"/>
  <c r="EG7" i="1" s="1"/>
  <c r="EC9" i="2"/>
  <c r="EG9" i="1" s="1"/>
  <c r="ED56" i="2"/>
  <c r="EH56" i="1" s="1"/>
  <c r="EE20" i="2"/>
  <c r="EI20" i="1" s="1"/>
  <c r="EE44" i="2"/>
  <c r="EI44" i="1" s="1"/>
  <c r="EE55" i="2"/>
  <c r="EI55" i="1" s="1"/>
  <c r="ED144" i="2"/>
  <c r="EH144" i="1" s="1"/>
  <c r="ED83" i="2"/>
  <c r="EH83" i="1" s="1"/>
  <c r="ED86" i="2"/>
  <c r="EH86" i="1" s="1"/>
  <c r="EE62" i="2"/>
  <c r="EI62" i="1" s="1"/>
  <c r="EE116" i="2"/>
  <c r="EI116" i="1" s="1"/>
  <c r="EE13" i="2"/>
  <c r="EI13" i="1" s="1"/>
  <c r="ED167" i="2"/>
  <c r="EH167" i="1" s="1"/>
  <c r="EE170" i="2"/>
  <c r="EI170" i="1" s="1"/>
  <c r="EE107" i="2"/>
  <c r="EI107" i="1" s="1"/>
  <c r="ED155" i="2"/>
  <c r="EH155" i="1" s="1"/>
  <c r="EE147" i="2"/>
  <c r="EI147" i="1" s="1"/>
  <c r="EE66" i="2"/>
  <c r="EI66" i="1" s="1"/>
  <c r="ED161" i="2"/>
  <c r="EH161" i="1" s="1"/>
  <c r="EE112" i="2"/>
  <c r="EI112" i="1" s="1"/>
  <c r="EE54" i="2"/>
  <c r="EI54" i="1" s="1"/>
  <c r="EE28" i="2"/>
  <c r="EI28" i="1" s="1"/>
  <c r="ED96" i="2"/>
  <c r="EH96" i="1" s="1"/>
  <c r="EE103" i="2"/>
  <c r="EI103" i="1" s="1"/>
  <c r="EE40" i="2"/>
  <c r="EI40" i="1" s="1"/>
  <c r="EE158" i="2"/>
  <c r="EI158" i="1" s="1"/>
  <c r="ED78" i="2"/>
  <c r="EH78" i="1" s="1"/>
  <c r="EE81" i="2"/>
  <c r="EI81" i="1" s="1"/>
  <c r="EE146" i="2"/>
  <c r="EI146" i="1" s="1"/>
  <c r="EE99" i="2"/>
  <c r="EI99" i="1" s="1"/>
  <c r="ED76" i="2"/>
  <c r="EH76" i="1" s="1"/>
  <c r="EE47" i="2"/>
  <c r="EI47" i="1" s="1"/>
  <c r="ED162" i="2"/>
  <c r="EH162" i="1" s="1"/>
  <c r="EE67" i="2"/>
  <c r="EI67" i="1" s="1"/>
  <c r="EE37" i="2"/>
  <c r="EI37" i="1" s="1"/>
  <c r="ED32" i="2"/>
  <c r="EH32" i="1" s="1"/>
  <c r="ED77" i="2"/>
  <c r="EH77" i="1" s="1"/>
  <c r="ED98" i="2"/>
  <c r="EH98" i="1" s="1"/>
  <c r="EE139" i="2"/>
  <c r="EI139" i="1" s="1"/>
  <c r="EE121" i="2"/>
  <c r="EI121" i="1" s="1"/>
  <c r="ED109" i="2"/>
  <c r="EH109" i="1" s="1"/>
  <c r="EE85" i="2"/>
  <c r="EI85" i="1" s="1"/>
  <c r="EE75" i="2"/>
  <c r="EI75" i="1" s="1"/>
  <c r="EE94" i="2"/>
  <c r="EI94" i="1" s="1"/>
  <c r="ED151" i="2"/>
  <c r="EH151" i="1" s="1"/>
  <c r="ED159" i="2"/>
  <c r="EH159" i="1" s="1"/>
  <c r="ED106" i="2"/>
  <c r="EH106" i="1" s="1"/>
  <c r="ED88" i="2"/>
  <c r="EH88" i="1" s="1"/>
  <c r="ED36" i="2"/>
  <c r="EH36" i="1" s="1"/>
  <c r="EE97" i="2"/>
  <c r="EI97" i="1" s="1"/>
  <c r="EE6" i="2"/>
  <c r="EI6" i="1" s="1"/>
  <c r="EE14" i="2"/>
  <c r="EI14" i="1" s="1"/>
  <c r="EE126" i="2"/>
  <c r="EI126" i="1" s="1"/>
  <c r="ED120" i="2"/>
  <c r="EH120" i="1" s="1"/>
  <c r="EE125" i="2"/>
  <c r="EI125" i="1" s="1"/>
  <c r="EE51" i="2"/>
  <c r="EI51" i="1" s="1"/>
  <c r="EE58" i="2"/>
  <c r="EI58" i="1" s="1"/>
  <c r="EE130" i="2"/>
  <c r="EI130" i="1" s="1"/>
  <c r="EE72" i="2"/>
  <c r="EI72" i="1" s="1"/>
  <c r="ED185" i="2"/>
  <c r="EH185" i="1" s="1"/>
  <c r="ED22" i="2"/>
  <c r="EH22" i="1" s="1"/>
  <c r="ED148" i="2"/>
  <c r="EH148" i="1" s="1"/>
  <c r="ED119" i="2"/>
  <c r="EH119" i="1" s="1"/>
  <c r="EE95" i="2"/>
  <c r="EI95" i="1" s="1"/>
  <c r="EE48" i="2"/>
  <c r="EI48" i="1" s="1"/>
  <c r="ED90" i="2"/>
  <c r="EH90" i="1" s="1"/>
  <c r="ED122" i="2"/>
  <c r="EH122" i="1" s="1"/>
  <c r="ED195" i="2"/>
  <c r="EH195" i="1" s="1"/>
  <c r="ED89" i="2"/>
  <c r="EH89" i="1" s="1"/>
  <c r="ED156" i="2"/>
  <c r="EH156" i="1" s="1"/>
  <c r="EE46" i="2"/>
  <c r="EI46" i="1" s="1"/>
  <c r="ED154" i="2"/>
  <c r="EH154" i="1" s="1"/>
  <c r="EE35" i="2"/>
  <c r="EI35" i="1" s="1"/>
  <c r="ED115" i="2"/>
  <c r="EH115" i="1" s="1"/>
  <c r="EE41" i="2"/>
  <c r="EI41" i="1" s="1"/>
  <c r="EE64" i="2"/>
  <c r="EI64" i="1" s="1"/>
  <c r="ED183" i="2"/>
  <c r="EH183" i="1" s="1"/>
  <c r="EE57" i="2"/>
  <c r="EI57" i="1" s="1"/>
  <c r="EE17" i="2"/>
  <c r="EI17" i="1" s="1"/>
  <c r="ED129" i="2"/>
  <c r="EH129" i="1" s="1"/>
  <c r="EE114" i="2"/>
  <c r="EI114" i="1" s="1"/>
  <c r="EE26" i="2"/>
  <c r="EI26" i="1" s="1"/>
  <c r="ED196" i="2"/>
  <c r="EH196" i="1" s="1"/>
  <c r="EE59" i="2"/>
  <c r="EI59" i="1" s="1"/>
  <c r="ED128" i="2"/>
  <c r="EH128" i="1" s="1"/>
  <c r="EE73" i="2"/>
  <c r="EI73" i="1" s="1"/>
  <c r="EE164" i="2"/>
  <c r="EI164" i="1" s="1"/>
  <c r="EE52" i="2"/>
  <c r="EI52" i="1" s="1"/>
  <c r="EE178" i="2"/>
  <c r="EI178" i="1" s="1"/>
  <c r="ED118" i="2"/>
  <c r="EH118" i="1" s="1"/>
  <c r="EE63" i="2"/>
  <c r="EI63" i="1" s="1"/>
  <c r="ED49" i="2"/>
  <c r="EH49" i="1" s="1"/>
  <c r="EE104" i="2"/>
  <c r="EI104" i="1" s="1"/>
  <c r="EE150" i="2"/>
  <c r="EI150" i="1" s="1"/>
  <c r="EE160" i="2"/>
  <c r="EI160" i="1" s="1"/>
  <c r="EE42" i="2"/>
  <c r="EI42" i="1" s="1"/>
  <c r="EE92" i="2"/>
  <c r="EI92" i="1" s="1"/>
  <c r="ED169" i="2"/>
  <c r="EH169" i="1" s="1"/>
  <c r="EE23" i="2"/>
  <c r="EI23" i="1" s="1"/>
  <c r="ED138" i="2"/>
  <c r="EH138" i="1" s="1"/>
  <c r="EC18" i="2"/>
  <c r="EG18" i="1" s="1"/>
  <c r="EE91" i="2"/>
  <c r="EI91" i="1" s="1"/>
  <c r="EE34" i="2"/>
  <c r="EI34" i="1" s="1"/>
  <c r="EE30" i="2"/>
  <c r="EI30" i="1" s="1"/>
  <c r="EE134" i="2"/>
  <c r="EI134" i="1" s="1"/>
  <c r="ED191" i="2"/>
  <c r="EH191" i="1" s="1"/>
  <c r="EE172" i="2"/>
  <c r="EI172" i="1" s="1"/>
  <c r="ED145" i="2"/>
  <c r="EH145" i="1" s="1"/>
  <c r="ED108" i="2"/>
  <c r="EH108" i="1" s="1"/>
  <c r="EE168" i="2"/>
  <c r="EI168" i="1" s="1"/>
  <c r="ED186" i="2"/>
  <c r="EH186" i="1" s="1"/>
  <c r="EE61" i="2"/>
  <c r="EI61" i="1" s="1"/>
  <c r="EE117" i="2"/>
  <c r="EI117" i="1" s="1"/>
  <c r="ED157" i="2"/>
  <c r="EH157" i="1" s="1"/>
  <c r="ED174" i="2"/>
  <c r="EH174" i="1" s="1"/>
  <c r="ED179" i="2"/>
  <c r="EH179" i="1" s="1"/>
  <c r="EC192" i="2"/>
  <c r="EG192" i="1" s="1"/>
  <c r="ED182" i="2"/>
  <c r="EH182" i="1" s="1"/>
  <c r="ED194" i="2"/>
  <c r="EH194" i="1" s="1"/>
  <c r="ED175" i="2"/>
  <c r="EH175" i="1" s="1"/>
  <c r="EE113" i="2"/>
  <c r="EI113" i="1" s="1"/>
  <c r="ED38" i="2"/>
  <c r="EH38" i="1" s="1"/>
  <c r="ED43" i="2"/>
  <c r="EH43" i="1" s="1"/>
  <c r="ED176" i="2"/>
  <c r="EH176" i="1" s="1"/>
  <c r="ED127" i="2"/>
  <c r="EH127" i="1" s="1"/>
  <c r="ED184" i="2"/>
  <c r="EH184" i="1" s="1"/>
  <c r="ED82" i="2" l="1"/>
  <c r="EH82" i="1" s="1"/>
  <c r="ED110" i="2"/>
  <c r="EH110" i="1" s="1"/>
  <c r="ED187" i="2"/>
  <c r="EH187" i="1" s="1"/>
  <c r="ED141" i="2"/>
  <c r="EH141" i="1" s="1"/>
  <c r="ED31" i="2"/>
  <c r="EH31" i="1" s="1"/>
  <c r="ED79" i="2"/>
  <c r="EH79" i="1" s="1"/>
  <c r="ED137" i="2"/>
  <c r="EH137" i="1" s="1"/>
  <c r="ED153" i="2"/>
  <c r="EH153" i="1" s="1"/>
  <c r="ED45" i="2"/>
  <c r="EH45" i="1" s="1"/>
  <c r="ED152" i="2"/>
  <c r="EH152" i="1" s="1"/>
  <c r="ED19" i="2"/>
  <c r="EH19" i="1" s="1"/>
  <c r="ED193" i="2"/>
  <c r="EH193" i="1" s="1"/>
  <c r="EC177" i="2"/>
  <c r="EG177" i="1" s="1"/>
  <c r="ED188" i="2"/>
  <c r="EH188" i="1" s="1"/>
  <c r="ED132" i="2"/>
  <c r="EH132" i="1" s="1"/>
  <c r="ED102" i="2"/>
  <c r="EH102" i="1" s="1"/>
  <c r="ED133" i="2"/>
  <c r="EH133" i="1" s="1"/>
  <c r="ED71" i="2"/>
  <c r="EH71" i="1" s="1"/>
  <c r="EC65" i="2"/>
  <c r="EG65" i="1" s="1"/>
  <c r="ED135" i="2"/>
  <c r="EH135" i="1" s="1"/>
  <c r="ED74" i="2"/>
  <c r="EH74" i="1" s="1"/>
  <c r="ED11" i="2"/>
  <c r="EH11" i="1" s="1"/>
  <c r="ED10" i="2"/>
  <c r="EH10" i="1" s="1"/>
  <c r="ED163" i="2"/>
  <c r="EH163" i="1" s="1"/>
  <c r="ED70" i="2"/>
  <c r="EH70" i="1" s="1"/>
  <c r="EC84" i="2"/>
  <c r="EG84" i="1" s="1"/>
  <c r="ED140" i="2"/>
  <c r="EH140" i="1" s="1"/>
  <c r="ED69" i="2"/>
  <c r="EH69" i="1" s="1"/>
  <c r="EC68" i="2"/>
  <c r="EG68" i="1" s="1"/>
  <c r="ED8" i="2"/>
  <c r="EH8" i="1" s="1"/>
  <c r="ED143" i="2"/>
  <c r="EH143" i="1" s="1"/>
  <c r="ED101" i="2"/>
  <c r="EH101" i="1" s="1"/>
  <c r="ED171" i="2"/>
  <c r="EH171" i="1" s="1"/>
  <c r="ED173" i="2"/>
  <c r="EH173" i="1" s="1"/>
  <c r="EC180" i="2"/>
  <c r="EG180" i="1" s="1"/>
  <c r="ED111" i="2"/>
  <c r="EH111" i="1" s="1"/>
  <c r="ED149" i="2"/>
  <c r="EH149" i="1" s="1"/>
  <c r="EC131" i="2"/>
  <c r="EG131" i="1" s="1"/>
  <c r="EC100" i="2"/>
  <c r="EG100" i="1" s="1"/>
  <c r="EC80" i="2"/>
  <c r="EG80" i="1" s="1"/>
  <c r="EC60" i="2"/>
  <c r="EG60" i="1" s="1"/>
  <c r="ED21" i="2"/>
  <c r="EH21" i="1" s="1"/>
  <c r="ED53" i="2"/>
  <c r="EH53" i="1" s="1"/>
  <c r="ED25" i="2"/>
  <c r="EH25" i="1" s="1"/>
  <c r="ED178" i="2"/>
  <c r="EH178" i="1" s="1"/>
  <c r="ED26" i="2"/>
  <c r="EH26" i="1" s="1"/>
  <c r="ED64" i="2"/>
  <c r="EH64" i="1" s="1"/>
  <c r="EC156" i="2"/>
  <c r="EG156" i="1" s="1"/>
  <c r="EC122" i="2"/>
  <c r="EG122" i="1" s="1"/>
  <c r="EC119" i="2"/>
  <c r="EG119" i="1" s="1"/>
  <c r="EC185" i="2"/>
  <c r="EG185" i="1" s="1"/>
  <c r="ED51" i="2"/>
  <c r="EH51" i="1" s="1"/>
  <c r="ED14" i="2"/>
  <c r="EH14" i="1" s="1"/>
  <c r="EC36" i="2"/>
  <c r="EG36" i="1" s="1"/>
  <c r="ED67" i="2"/>
  <c r="EH67" i="1" s="1"/>
  <c r="ED81" i="2"/>
  <c r="EH81" i="1" s="1"/>
  <c r="ED158" i="2"/>
  <c r="EH158" i="1" s="1"/>
  <c r="EC161" i="2"/>
  <c r="EG161" i="1" s="1"/>
  <c r="EC167" i="2"/>
  <c r="EG167" i="1" s="1"/>
  <c r="ED62" i="2"/>
  <c r="EH62" i="1" s="1"/>
  <c r="ED44" i="2"/>
  <c r="EH44" i="1" s="1"/>
  <c r="EC56" i="2"/>
  <c r="EG56" i="1" s="1"/>
  <c r="ED124" i="2"/>
  <c r="EH124" i="1" s="1"/>
  <c r="EC165" i="2"/>
  <c r="EG165" i="1" s="1"/>
  <c r="ED166" i="2"/>
  <c r="EH166" i="1" s="1"/>
  <c r="ED16" i="2"/>
  <c r="EH16" i="1" s="1"/>
  <c r="ED42" i="2"/>
  <c r="EH42" i="1" s="1"/>
  <c r="EC128" i="2"/>
  <c r="EG128" i="1" s="1"/>
  <c r="EC77" i="2"/>
  <c r="EG77" i="1" s="1"/>
  <c r="EC76" i="2"/>
  <c r="EG76" i="1" s="1"/>
  <c r="EC96" i="2"/>
  <c r="EG96" i="1" s="1"/>
  <c r="EC155" i="2"/>
  <c r="EG155" i="1" s="1"/>
  <c r="EC181" i="2"/>
  <c r="EG181" i="1" s="1"/>
  <c r="ED23" i="2"/>
  <c r="EH23" i="1" s="1"/>
  <c r="ED160" i="2"/>
  <c r="EH160" i="1" s="1"/>
  <c r="EC49" i="2"/>
  <c r="EG49" i="1" s="1"/>
  <c r="ED52" i="2"/>
  <c r="EH52" i="1" s="1"/>
  <c r="ED41" i="2"/>
  <c r="EH41" i="1" s="1"/>
  <c r="EC154" i="2"/>
  <c r="EG154" i="1" s="1"/>
  <c r="ED95" i="2"/>
  <c r="EH95" i="1" s="1"/>
  <c r="EC148" i="2"/>
  <c r="EG148" i="1" s="1"/>
  <c r="ED72" i="2"/>
  <c r="EH72" i="1" s="1"/>
  <c r="ED125" i="2"/>
  <c r="EH125" i="1" s="1"/>
  <c r="EC88" i="2"/>
  <c r="EG88" i="1" s="1"/>
  <c r="ED139" i="2"/>
  <c r="EH139" i="1" s="1"/>
  <c r="EC162" i="2"/>
  <c r="EG162" i="1" s="1"/>
  <c r="ED99" i="2"/>
  <c r="EH99" i="1" s="1"/>
  <c r="EC78" i="2"/>
  <c r="EG78" i="1" s="1"/>
  <c r="ED28" i="2"/>
  <c r="EH28" i="1" s="1"/>
  <c r="ED27" i="2"/>
  <c r="EH27" i="1" s="1"/>
  <c r="ED93" i="2"/>
  <c r="EH93" i="1" s="1"/>
  <c r="ED91" i="2"/>
  <c r="EH91" i="1" s="1"/>
  <c r="ED114" i="2"/>
  <c r="EH114" i="1" s="1"/>
  <c r="EC90" i="2"/>
  <c r="EG90" i="1" s="1"/>
  <c r="EC151" i="2"/>
  <c r="EG151" i="1" s="1"/>
  <c r="ED85" i="2"/>
  <c r="EH85" i="1" s="1"/>
  <c r="ED107" i="2"/>
  <c r="EH107" i="1" s="1"/>
  <c r="ED13" i="2"/>
  <c r="EH13" i="1" s="1"/>
  <c r="EC83" i="2"/>
  <c r="EG83" i="1" s="1"/>
  <c r="ED123" i="2"/>
  <c r="EH123" i="1" s="1"/>
  <c r="EC136" i="2"/>
  <c r="EG136" i="1" s="1"/>
  <c r="ED24" i="2"/>
  <c r="EH24" i="1" s="1"/>
  <c r="EC12" i="2"/>
  <c r="EG12" i="1" s="1"/>
  <c r="ED150" i="2"/>
  <c r="EH150" i="1" s="1"/>
  <c r="ED63" i="2"/>
  <c r="EH63" i="1" s="1"/>
  <c r="ED164" i="2"/>
  <c r="EH164" i="1" s="1"/>
  <c r="ED59" i="2"/>
  <c r="EH59" i="1" s="1"/>
  <c r="EC115" i="2"/>
  <c r="EG115" i="1" s="1"/>
  <c r="EC89" i="2"/>
  <c r="EG89" i="1" s="1"/>
  <c r="EC120" i="2"/>
  <c r="EG120" i="1" s="1"/>
  <c r="ED6" i="2"/>
  <c r="EH6" i="1" s="1"/>
  <c r="EC106" i="2"/>
  <c r="EG106" i="1" s="1"/>
  <c r="ED94" i="2"/>
  <c r="EH94" i="1" s="1"/>
  <c r="EC109" i="2"/>
  <c r="EG109" i="1" s="1"/>
  <c r="ED40" i="2"/>
  <c r="EH40" i="1" s="1"/>
  <c r="ED54" i="2"/>
  <c r="EH54" i="1" s="1"/>
  <c r="ED66" i="2"/>
  <c r="EH66" i="1" s="1"/>
  <c r="EC86" i="2"/>
  <c r="EG86" i="1" s="1"/>
  <c r="EB9" i="2"/>
  <c r="EF9" i="1" s="1"/>
  <c r="ED39" i="2"/>
  <c r="EH39" i="1" s="1"/>
  <c r="EC189" i="2"/>
  <c r="EG189" i="1" s="1"/>
  <c r="ED142" i="2"/>
  <c r="EH142" i="1" s="1"/>
  <c r="ED105" i="2"/>
  <c r="EH105" i="1" s="1"/>
  <c r="EB18" i="2"/>
  <c r="EF18" i="1" s="1"/>
  <c r="ED92" i="2"/>
  <c r="EH92" i="1" s="1"/>
  <c r="EC129" i="2"/>
  <c r="EG129" i="1" s="1"/>
  <c r="ED57" i="2"/>
  <c r="EH57" i="1" s="1"/>
  <c r="ED46" i="2"/>
  <c r="EH46" i="1" s="1"/>
  <c r="ED130" i="2"/>
  <c r="EH130" i="1" s="1"/>
  <c r="EC32" i="2"/>
  <c r="EG32" i="1" s="1"/>
  <c r="ED47" i="2"/>
  <c r="EH47" i="1" s="1"/>
  <c r="ED170" i="2"/>
  <c r="EH170" i="1" s="1"/>
  <c r="ED116" i="2"/>
  <c r="EH116" i="1" s="1"/>
  <c r="EC144" i="2"/>
  <c r="EG144" i="1" s="1"/>
  <c r="EC190" i="2"/>
  <c r="EG190" i="1" s="1"/>
  <c r="EC169" i="2"/>
  <c r="EG169" i="1" s="1"/>
  <c r="ED104" i="2"/>
  <c r="EH104" i="1" s="1"/>
  <c r="EC118" i="2"/>
  <c r="EG118" i="1" s="1"/>
  <c r="ED17" i="2"/>
  <c r="EH17" i="1" s="1"/>
  <c r="EC183" i="2"/>
  <c r="EG183" i="1" s="1"/>
  <c r="EC195" i="2"/>
  <c r="EG195" i="1" s="1"/>
  <c r="ED48" i="2"/>
  <c r="EH48" i="1" s="1"/>
  <c r="EC22" i="2"/>
  <c r="EG22" i="1" s="1"/>
  <c r="ED58" i="2"/>
  <c r="EH58" i="1" s="1"/>
  <c r="ED126" i="2"/>
  <c r="EH126" i="1" s="1"/>
  <c r="ED97" i="2"/>
  <c r="EH97" i="1" s="1"/>
  <c r="EC159" i="2"/>
  <c r="EG159" i="1" s="1"/>
  <c r="ED121" i="2"/>
  <c r="EH121" i="1" s="1"/>
  <c r="ED37" i="2"/>
  <c r="EH37" i="1" s="1"/>
  <c r="ED103" i="2"/>
  <c r="EH103" i="1" s="1"/>
  <c r="ED147" i="2"/>
  <c r="EH147" i="1" s="1"/>
  <c r="ED55" i="2"/>
  <c r="EH55" i="1" s="1"/>
  <c r="ED20" i="2"/>
  <c r="EH20" i="1" s="1"/>
  <c r="EB7" i="2"/>
  <c r="EF7" i="1" s="1"/>
  <c r="EC33" i="2"/>
  <c r="EG33" i="1" s="1"/>
  <c r="EC138" i="2"/>
  <c r="EG138" i="1" s="1"/>
  <c r="ED73" i="2"/>
  <c r="EH73" i="1" s="1"/>
  <c r="EC196" i="2"/>
  <c r="EG196" i="1" s="1"/>
  <c r="ED35" i="2"/>
  <c r="EH35" i="1" s="1"/>
  <c r="ED75" i="2"/>
  <c r="EH75" i="1" s="1"/>
  <c r="EC98" i="2"/>
  <c r="EG98" i="1" s="1"/>
  <c r="ED146" i="2"/>
  <c r="EH146" i="1" s="1"/>
  <c r="ED112" i="2"/>
  <c r="EH112" i="1" s="1"/>
  <c r="ED29" i="2"/>
  <c r="EH29" i="1" s="1"/>
  <c r="ED50" i="2"/>
  <c r="EH50" i="1" s="1"/>
  <c r="ED15" i="2"/>
  <c r="EH15" i="1" s="1"/>
  <c r="EC87" i="2"/>
  <c r="EG87" i="1" s="1"/>
  <c r="ED34" i="2"/>
  <c r="EH34" i="1" s="1"/>
  <c r="ED134" i="2"/>
  <c r="EH134" i="1" s="1"/>
  <c r="ED30" i="2"/>
  <c r="EH30" i="1" s="1"/>
  <c r="ED172" i="2"/>
  <c r="EH172" i="1" s="1"/>
  <c r="EC191" i="2"/>
  <c r="EG191" i="1" s="1"/>
  <c r="EC108" i="2"/>
  <c r="EG108" i="1" s="1"/>
  <c r="EC145" i="2"/>
  <c r="EG145" i="1" s="1"/>
  <c r="ED168" i="2"/>
  <c r="EH168" i="1" s="1"/>
  <c r="EC186" i="2"/>
  <c r="EG186" i="1" s="1"/>
  <c r="ED61" i="2"/>
  <c r="EH61" i="1" s="1"/>
  <c r="ED117" i="2"/>
  <c r="EH117" i="1" s="1"/>
  <c r="EC157" i="2"/>
  <c r="EG157" i="1" s="1"/>
  <c r="EB192" i="2"/>
  <c r="EF192" i="1" s="1"/>
  <c r="EC179" i="2"/>
  <c r="EG179" i="1" s="1"/>
  <c r="EC174" i="2"/>
  <c r="EG174" i="1" s="1"/>
  <c r="EC184" i="2"/>
  <c r="EG184" i="1" s="1"/>
  <c r="EC176" i="2"/>
  <c r="EG176" i="1" s="1"/>
  <c r="EC43" i="2"/>
  <c r="EG43" i="1" s="1"/>
  <c r="EC175" i="2"/>
  <c r="EG175" i="1" s="1"/>
  <c r="EC194" i="2"/>
  <c r="EG194" i="1" s="1"/>
  <c r="EC127" i="2"/>
  <c r="EG127" i="1" s="1"/>
  <c r="EC38" i="2"/>
  <c r="EG38" i="1" s="1"/>
  <c r="ED113" i="2"/>
  <c r="EH113" i="1" s="1"/>
  <c r="EC182" i="2"/>
  <c r="EG182" i="1" s="1"/>
  <c r="EC82" i="2" l="1"/>
  <c r="EG82" i="1" s="1"/>
  <c r="EC110" i="2"/>
  <c r="EG110" i="1" s="1"/>
  <c r="EC187" i="2"/>
  <c r="EG187" i="1" s="1"/>
  <c r="EC31" i="2"/>
  <c r="EG31" i="1" s="1"/>
  <c r="EC141" i="2"/>
  <c r="EG141" i="1" s="1"/>
  <c r="EC137" i="2"/>
  <c r="EG137" i="1" s="1"/>
  <c r="EC79" i="2"/>
  <c r="EG79" i="1" s="1"/>
  <c r="EC153" i="2"/>
  <c r="EG153" i="1" s="1"/>
  <c r="EC152" i="2"/>
  <c r="EG152" i="1" s="1"/>
  <c r="EC45" i="2"/>
  <c r="EG45" i="1" s="1"/>
  <c r="EC193" i="2"/>
  <c r="EG193" i="1" s="1"/>
  <c r="EC19" i="2"/>
  <c r="EG19" i="1" s="1"/>
  <c r="EC188" i="2"/>
  <c r="EG188" i="1" s="1"/>
  <c r="EB177" i="2"/>
  <c r="EF177" i="1" s="1"/>
  <c r="EC133" i="2"/>
  <c r="EG133" i="1" s="1"/>
  <c r="EC102" i="2"/>
  <c r="EG102" i="1" s="1"/>
  <c r="EC71" i="2"/>
  <c r="EG71" i="1" s="1"/>
  <c r="EC132" i="2"/>
  <c r="EG132" i="1" s="1"/>
  <c r="EC74" i="2"/>
  <c r="EG74" i="1" s="1"/>
  <c r="EC135" i="2"/>
  <c r="EG135" i="1" s="1"/>
  <c r="EB65" i="2"/>
  <c r="EF65" i="1" s="1"/>
  <c r="EC163" i="2"/>
  <c r="EG163" i="1" s="1"/>
  <c r="EC10" i="2"/>
  <c r="EG10" i="1" s="1"/>
  <c r="EC11" i="2"/>
  <c r="EG11" i="1" s="1"/>
  <c r="EC101" i="2"/>
  <c r="EG101" i="1" s="1"/>
  <c r="EC69" i="2"/>
  <c r="EG69" i="1" s="1"/>
  <c r="EC143" i="2"/>
  <c r="EG143" i="1" s="1"/>
  <c r="EC140" i="2"/>
  <c r="EG140" i="1" s="1"/>
  <c r="EC8" i="2"/>
  <c r="EG8" i="1" s="1"/>
  <c r="EB84" i="2"/>
  <c r="EF84" i="1" s="1"/>
  <c r="EB68" i="2"/>
  <c r="EF68" i="1" s="1"/>
  <c r="EC70" i="2"/>
  <c r="EG70" i="1" s="1"/>
  <c r="EB100" i="2"/>
  <c r="EF100" i="1" s="1"/>
  <c r="EC21" i="2"/>
  <c r="EG21" i="1" s="1"/>
  <c r="EC111" i="2"/>
  <c r="EG111" i="1" s="1"/>
  <c r="EB180" i="2"/>
  <c r="EF180" i="1" s="1"/>
  <c r="EC25" i="2"/>
  <c r="EG25" i="1" s="1"/>
  <c r="EB60" i="2"/>
  <c r="EF60" i="1" s="1"/>
  <c r="EB131" i="2"/>
  <c r="EF131" i="1" s="1"/>
  <c r="EC53" i="2"/>
  <c r="EG53" i="1" s="1"/>
  <c r="EB80" i="2"/>
  <c r="EF80" i="1" s="1"/>
  <c r="EC149" i="2"/>
  <c r="EG149" i="1" s="1"/>
  <c r="EC173" i="2"/>
  <c r="EG173" i="1" s="1"/>
  <c r="EC171" i="2"/>
  <c r="EG171" i="1" s="1"/>
  <c r="EC125" i="2"/>
  <c r="EG125" i="1" s="1"/>
  <c r="EB165" i="2"/>
  <c r="EF165" i="1" s="1"/>
  <c r="EC14" i="2"/>
  <c r="EG14" i="1" s="1"/>
  <c r="EC64" i="2"/>
  <c r="EG64" i="1" s="1"/>
  <c r="EB87" i="2"/>
  <c r="EF87" i="1" s="1"/>
  <c r="EB98" i="2"/>
  <c r="EF98" i="1" s="1"/>
  <c r="EB183" i="2"/>
  <c r="EF183" i="1" s="1"/>
  <c r="EC116" i="2"/>
  <c r="EG116" i="1" s="1"/>
  <c r="EB32" i="2"/>
  <c r="EF32" i="1" s="1"/>
  <c r="EC57" i="2"/>
  <c r="EG57" i="1" s="1"/>
  <c r="EC105" i="2"/>
  <c r="EG105" i="1" s="1"/>
  <c r="EC39" i="2"/>
  <c r="EG39" i="1" s="1"/>
  <c r="EC66" i="2"/>
  <c r="EG66" i="1" s="1"/>
  <c r="EC6" i="2"/>
  <c r="EG6" i="1" s="1"/>
  <c r="EB12" i="2"/>
  <c r="EF12" i="1" s="1"/>
  <c r="EC13" i="2"/>
  <c r="EG13" i="1" s="1"/>
  <c r="EC85" i="2"/>
  <c r="EG85" i="1" s="1"/>
  <c r="EC160" i="2"/>
  <c r="EG160" i="1" s="1"/>
  <c r="EB77" i="2"/>
  <c r="EF77" i="1" s="1"/>
  <c r="EC62" i="2"/>
  <c r="EG62" i="1" s="1"/>
  <c r="EC81" i="2"/>
  <c r="EG81" i="1" s="1"/>
  <c r="EB196" i="2"/>
  <c r="EF196" i="1" s="1"/>
  <c r="EC97" i="2"/>
  <c r="EG97" i="1" s="1"/>
  <c r="EC15" i="2"/>
  <c r="EG15" i="1" s="1"/>
  <c r="EC73" i="2"/>
  <c r="EG73" i="1" s="1"/>
  <c r="EC126" i="2"/>
  <c r="EG126" i="1" s="1"/>
  <c r="EC17" i="2"/>
  <c r="EG17" i="1" s="1"/>
  <c r="EB129" i="2"/>
  <c r="EF129" i="1" s="1"/>
  <c r="EA9" i="2"/>
  <c r="EE9" i="1" s="1"/>
  <c r="EC54" i="2"/>
  <c r="EG54" i="1" s="1"/>
  <c r="EB109" i="2"/>
  <c r="EF109" i="1" s="1"/>
  <c r="EB120" i="2"/>
  <c r="EF120" i="1" s="1"/>
  <c r="EB89" i="2"/>
  <c r="EF89" i="1" s="1"/>
  <c r="EC63" i="2"/>
  <c r="EG63" i="1" s="1"/>
  <c r="EB151" i="2"/>
  <c r="EF151" i="1" s="1"/>
  <c r="EB78" i="2"/>
  <c r="EF78" i="1" s="1"/>
  <c r="EC72" i="2"/>
  <c r="EG72" i="1" s="1"/>
  <c r="EB128" i="2"/>
  <c r="EF128" i="1" s="1"/>
  <c r="EC16" i="2"/>
  <c r="EG16" i="1" s="1"/>
  <c r="EC124" i="2"/>
  <c r="EG124" i="1" s="1"/>
  <c r="EB167" i="2"/>
  <c r="EF167" i="1" s="1"/>
  <c r="EC67" i="2"/>
  <c r="EG67" i="1" s="1"/>
  <c r="EC51" i="2"/>
  <c r="EG51" i="1" s="1"/>
  <c r="EB122" i="2"/>
  <c r="EF122" i="1" s="1"/>
  <c r="EC26" i="2"/>
  <c r="EG26" i="1" s="1"/>
  <c r="EC75" i="2"/>
  <c r="EG75" i="1" s="1"/>
  <c r="EC20" i="2"/>
  <c r="EG20" i="1" s="1"/>
  <c r="EC147" i="2"/>
  <c r="EG147" i="1" s="1"/>
  <c r="EC37" i="2"/>
  <c r="EG37" i="1" s="1"/>
  <c r="EC48" i="2"/>
  <c r="EG48" i="1" s="1"/>
  <c r="EB169" i="2"/>
  <c r="EF169" i="1" s="1"/>
  <c r="EC170" i="2"/>
  <c r="EG170" i="1" s="1"/>
  <c r="EC130" i="2"/>
  <c r="EG130" i="1" s="1"/>
  <c r="EC142" i="2"/>
  <c r="EG142" i="1" s="1"/>
  <c r="EC24" i="2"/>
  <c r="EG24" i="1" s="1"/>
  <c r="EC107" i="2"/>
  <c r="EG107" i="1" s="1"/>
  <c r="EC139" i="2"/>
  <c r="EG139" i="1" s="1"/>
  <c r="EB155" i="2"/>
  <c r="EF155" i="1" s="1"/>
  <c r="EC55" i="2"/>
  <c r="EG55" i="1" s="1"/>
  <c r="EB195" i="2"/>
  <c r="EF195" i="1" s="1"/>
  <c r="EC92" i="2"/>
  <c r="EG92" i="1" s="1"/>
  <c r="EB189" i="2"/>
  <c r="EF189" i="1" s="1"/>
  <c r="EC94" i="2"/>
  <c r="EG94" i="1" s="1"/>
  <c r="EB115" i="2"/>
  <c r="EF115" i="1" s="1"/>
  <c r="EC150" i="2"/>
  <c r="EG150" i="1" s="1"/>
  <c r="EB83" i="2"/>
  <c r="EF83" i="1" s="1"/>
  <c r="EB90" i="2"/>
  <c r="EF90" i="1" s="1"/>
  <c r="EB148" i="2"/>
  <c r="EF148" i="1" s="1"/>
  <c r="EC52" i="2"/>
  <c r="EG52" i="1" s="1"/>
  <c r="EB96" i="2"/>
  <c r="EF96" i="1" s="1"/>
  <c r="EC166" i="2"/>
  <c r="EG166" i="1" s="1"/>
  <c r="EB185" i="2"/>
  <c r="EF185" i="1" s="1"/>
  <c r="EB156" i="2"/>
  <c r="EF156" i="1" s="1"/>
  <c r="EC178" i="2"/>
  <c r="EG178" i="1" s="1"/>
  <c r="EA7" i="2"/>
  <c r="EE7" i="1" s="1"/>
  <c r="EC164" i="2"/>
  <c r="EG164" i="1" s="1"/>
  <c r="EC91" i="2"/>
  <c r="EG91" i="1" s="1"/>
  <c r="EC28" i="2"/>
  <c r="EG28" i="1" s="1"/>
  <c r="EC112" i="2"/>
  <c r="EG112" i="1" s="1"/>
  <c r="EB138" i="2"/>
  <c r="EF138" i="1" s="1"/>
  <c r="EC103" i="2"/>
  <c r="EG103" i="1" s="1"/>
  <c r="EC121" i="2"/>
  <c r="EG121" i="1" s="1"/>
  <c r="EC58" i="2"/>
  <c r="EG58" i="1" s="1"/>
  <c r="EB118" i="2"/>
  <c r="EF118" i="1" s="1"/>
  <c r="EB190" i="2"/>
  <c r="EF190" i="1" s="1"/>
  <c r="EC40" i="2"/>
  <c r="EG40" i="1" s="1"/>
  <c r="EB136" i="2"/>
  <c r="EF136" i="1" s="1"/>
  <c r="EC93" i="2"/>
  <c r="EG93" i="1" s="1"/>
  <c r="EC99" i="2"/>
  <c r="EG99" i="1" s="1"/>
  <c r="EB88" i="2"/>
  <c r="EF88" i="1" s="1"/>
  <c r="EB154" i="2"/>
  <c r="EF154" i="1" s="1"/>
  <c r="EC23" i="2"/>
  <c r="EG23" i="1" s="1"/>
  <c r="EB56" i="2"/>
  <c r="EF56" i="1" s="1"/>
  <c r="EB161" i="2"/>
  <c r="EF161" i="1" s="1"/>
  <c r="EC50" i="2"/>
  <c r="EG50" i="1" s="1"/>
  <c r="EC35" i="2"/>
  <c r="EG35" i="1" s="1"/>
  <c r="EB33" i="2"/>
  <c r="EF33" i="1" s="1"/>
  <c r="EB159" i="2"/>
  <c r="EF159" i="1" s="1"/>
  <c r="EC46" i="2"/>
  <c r="EG46" i="1" s="1"/>
  <c r="EA18" i="2"/>
  <c r="EE18" i="1" s="1"/>
  <c r="EB86" i="2"/>
  <c r="EF86" i="1" s="1"/>
  <c r="EC59" i="2"/>
  <c r="EG59" i="1" s="1"/>
  <c r="EC123" i="2"/>
  <c r="EG123" i="1" s="1"/>
  <c r="EC41" i="2"/>
  <c r="EG41" i="1" s="1"/>
  <c r="EB181" i="2"/>
  <c r="EF181" i="1" s="1"/>
  <c r="EB76" i="2"/>
  <c r="EF76" i="1" s="1"/>
  <c r="EC44" i="2"/>
  <c r="EG44" i="1" s="1"/>
  <c r="EB119" i="2"/>
  <c r="EF119" i="1" s="1"/>
  <c r="EC29" i="2"/>
  <c r="EG29" i="1" s="1"/>
  <c r="EC146" i="2"/>
  <c r="EG146" i="1" s="1"/>
  <c r="EB22" i="2"/>
  <c r="EF22" i="1" s="1"/>
  <c r="EC104" i="2"/>
  <c r="EG104" i="1" s="1"/>
  <c r="EB144" i="2"/>
  <c r="EF144" i="1" s="1"/>
  <c r="EC47" i="2"/>
  <c r="EG47" i="1" s="1"/>
  <c r="EB106" i="2"/>
  <c r="EF106" i="1" s="1"/>
  <c r="EC114" i="2"/>
  <c r="EG114" i="1" s="1"/>
  <c r="EC27" i="2"/>
  <c r="EG27" i="1" s="1"/>
  <c r="EB162" i="2"/>
  <c r="EF162" i="1" s="1"/>
  <c r="EC95" i="2"/>
  <c r="EG95" i="1" s="1"/>
  <c r="EB49" i="2"/>
  <c r="EF49" i="1" s="1"/>
  <c r="EC42" i="2"/>
  <c r="EG42" i="1" s="1"/>
  <c r="EC158" i="2"/>
  <c r="EG158" i="1" s="1"/>
  <c r="EB36" i="2"/>
  <c r="EF36" i="1" s="1"/>
  <c r="EC34" i="2"/>
  <c r="EG34" i="1" s="1"/>
  <c r="EC30" i="2"/>
  <c r="EG30" i="1" s="1"/>
  <c r="EC134" i="2"/>
  <c r="EG134" i="1" s="1"/>
  <c r="EB191" i="2"/>
  <c r="EF191" i="1" s="1"/>
  <c r="EC172" i="2"/>
  <c r="EG172" i="1" s="1"/>
  <c r="EB145" i="2"/>
  <c r="EF145" i="1" s="1"/>
  <c r="EB108" i="2"/>
  <c r="EF108" i="1" s="1"/>
  <c r="EC168" i="2"/>
  <c r="EG168" i="1" s="1"/>
  <c r="EB186" i="2"/>
  <c r="EF186" i="1" s="1"/>
  <c r="EC61" i="2"/>
  <c r="EG61" i="1" s="1"/>
  <c r="EC117" i="2"/>
  <c r="EG117" i="1" s="1"/>
  <c r="EB157" i="2"/>
  <c r="EF157" i="1" s="1"/>
  <c r="EB174" i="2"/>
  <c r="EF174" i="1" s="1"/>
  <c r="EA192" i="2"/>
  <c r="EE192" i="1" s="1"/>
  <c r="EB179" i="2"/>
  <c r="EF179" i="1" s="1"/>
  <c r="EC113" i="2"/>
  <c r="EG113" i="1" s="1"/>
  <c r="EB38" i="2"/>
  <c r="EF38" i="1" s="1"/>
  <c r="EB194" i="2"/>
  <c r="EF194" i="1" s="1"/>
  <c r="EB176" i="2"/>
  <c r="EF176" i="1" s="1"/>
  <c r="EB182" i="2"/>
  <c r="EF182" i="1" s="1"/>
  <c r="EB127" i="2"/>
  <c r="EF127" i="1" s="1"/>
  <c r="EB175" i="2"/>
  <c r="EF175" i="1" s="1"/>
  <c r="EB43" i="2"/>
  <c r="EF43" i="1" s="1"/>
  <c r="EB184" i="2"/>
  <c r="EF184" i="1" s="1"/>
  <c r="EB82" i="2" l="1"/>
  <c r="EF82" i="1" s="1"/>
  <c r="EB110" i="2"/>
  <c r="EF110" i="1" s="1"/>
  <c r="EB187" i="2"/>
  <c r="EF187" i="1" s="1"/>
  <c r="EB141" i="2"/>
  <c r="EF141" i="1" s="1"/>
  <c r="EB31" i="2"/>
  <c r="EF31" i="1" s="1"/>
  <c r="EB79" i="2"/>
  <c r="EF79" i="1" s="1"/>
  <c r="EB137" i="2"/>
  <c r="EF137" i="1" s="1"/>
  <c r="EB153" i="2"/>
  <c r="EF153" i="1" s="1"/>
  <c r="EB45" i="2"/>
  <c r="EF45" i="1" s="1"/>
  <c r="EB152" i="2"/>
  <c r="EF152" i="1" s="1"/>
  <c r="EB19" i="2"/>
  <c r="EF19" i="1" s="1"/>
  <c r="EB193" i="2"/>
  <c r="EF193" i="1" s="1"/>
  <c r="EA177" i="2"/>
  <c r="EE177" i="1" s="1"/>
  <c r="EB188" i="2"/>
  <c r="EF188" i="1" s="1"/>
  <c r="EB102" i="2"/>
  <c r="EF102" i="1" s="1"/>
  <c r="EB71" i="2"/>
  <c r="EF71" i="1" s="1"/>
  <c r="EB132" i="2"/>
  <c r="EF132" i="1" s="1"/>
  <c r="EB133" i="2"/>
  <c r="EF133" i="1" s="1"/>
  <c r="EA65" i="2"/>
  <c r="EE65" i="1" s="1"/>
  <c r="EB135" i="2"/>
  <c r="EF135" i="1" s="1"/>
  <c r="EB74" i="2"/>
  <c r="EF74" i="1" s="1"/>
  <c r="EB11" i="2"/>
  <c r="EF11" i="1" s="1"/>
  <c r="EB10" i="2"/>
  <c r="EF10" i="1" s="1"/>
  <c r="EB163" i="2"/>
  <c r="EF163" i="1" s="1"/>
  <c r="EB70" i="2"/>
  <c r="EF70" i="1" s="1"/>
  <c r="EB140" i="2"/>
  <c r="EF140" i="1" s="1"/>
  <c r="EA68" i="2"/>
  <c r="EE68" i="1" s="1"/>
  <c r="EB143" i="2"/>
  <c r="EF143" i="1" s="1"/>
  <c r="EA84" i="2"/>
  <c r="EE84" i="1" s="1"/>
  <c r="EB69" i="2"/>
  <c r="EF69" i="1" s="1"/>
  <c r="EB8" i="2"/>
  <c r="EF8" i="1" s="1"/>
  <c r="EB101" i="2"/>
  <c r="EF101" i="1" s="1"/>
  <c r="EB53" i="2"/>
  <c r="EF53" i="1" s="1"/>
  <c r="EA180" i="2"/>
  <c r="EE180" i="1" s="1"/>
  <c r="EB171" i="2"/>
  <c r="EF171" i="1" s="1"/>
  <c r="EB173" i="2"/>
  <c r="EF173" i="1" s="1"/>
  <c r="EB111" i="2"/>
  <c r="EF111" i="1" s="1"/>
  <c r="EB149" i="2"/>
  <c r="EF149" i="1" s="1"/>
  <c r="EA60" i="2"/>
  <c r="EE60" i="1" s="1"/>
  <c r="EA131" i="2"/>
  <c r="EE131" i="1" s="1"/>
  <c r="EB21" i="2"/>
  <c r="EF21" i="1" s="1"/>
  <c r="EA80" i="2"/>
  <c r="EE80" i="1" s="1"/>
  <c r="EB25" i="2"/>
  <c r="EF25" i="1" s="1"/>
  <c r="EA100" i="2"/>
  <c r="EE100" i="1" s="1"/>
  <c r="EB42" i="2"/>
  <c r="EF42" i="1" s="1"/>
  <c r="EA162" i="2"/>
  <c r="EE162" i="1" s="1"/>
  <c r="EB47" i="2"/>
  <c r="EF47" i="1" s="1"/>
  <c r="EB146" i="2"/>
  <c r="EF146" i="1" s="1"/>
  <c r="EB44" i="2"/>
  <c r="EF44" i="1" s="1"/>
  <c r="EA33" i="2"/>
  <c r="EE33" i="1" s="1"/>
  <c r="EA88" i="2"/>
  <c r="EE88" i="1" s="1"/>
  <c r="EB40" i="2"/>
  <c r="EF40" i="1" s="1"/>
  <c r="EA156" i="2"/>
  <c r="EE156" i="1" s="1"/>
  <c r="EB147" i="2"/>
  <c r="EF147" i="1" s="1"/>
  <c r="EB26" i="2"/>
  <c r="EF26" i="1" s="1"/>
  <c r="EA167" i="2"/>
  <c r="EE167" i="1" s="1"/>
  <c r="EA89" i="2"/>
  <c r="EE89" i="1" s="1"/>
  <c r="DZ9" i="2"/>
  <c r="ED9" i="1" s="1"/>
  <c r="EB73" i="2"/>
  <c r="EF73" i="1" s="1"/>
  <c r="EB13" i="2"/>
  <c r="EF13" i="1" s="1"/>
  <c r="EA86" i="2"/>
  <c r="EE86" i="1" s="1"/>
  <c r="EA161" i="2"/>
  <c r="EE161" i="1" s="1"/>
  <c r="EA118" i="2"/>
  <c r="EE118" i="1" s="1"/>
  <c r="EA90" i="2"/>
  <c r="EE90" i="1" s="1"/>
  <c r="EA115" i="2"/>
  <c r="EE115" i="1" s="1"/>
  <c r="EB92" i="2"/>
  <c r="EF92" i="1" s="1"/>
  <c r="EB107" i="2"/>
  <c r="EF107" i="1" s="1"/>
  <c r="EB170" i="2"/>
  <c r="EF170" i="1" s="1"/>
  <c r="EB97" i="2"/>
  <c r="EF97" i="1" s="1"/>
  <c r="EB62" i="2"/>
  <c r="EF62" i="1" s="1"/>
  <c r="EB57" i="2"/>
  <c r="EF57" i="1" s="1"/>
  <c r="EA98" i="2"/>
  <c r="EE98" i="1" s="1"/>
  <c r="EA165" i="2"/>
  <c r="EE165" i="1" s="1"/>
  <c r="EA36" i="2"/>
  <c r="EE36" i="1" s="1"/>
  <c r="EB27" i="2"/>
  <c r="EF27" i="1" s="1"/>
  <c r="EB123" i="2"/>
  <c r="EF123" i="1" s="1"/>
  <c r="EA159" i="2"/>
  <c r="EE159" i="1" s="1"/>
  <c r="EA56" i="2"/>
  <c r="EE56" i="1" s="1"/>
  <c r="EB103" i="2"/>
  <c r="EF103" i="1" s="1"/>
  <c r="EB28" i="2"/>
  <c r="EF28" i="1" s="1"/>
  <c r="EA96" i="2"/>
  <c r="EE96" i="1" s="1"/>
  <c r="EA155" i="2"/>
  <c r="EE155" i="1" s="1"/>
  <c r="EB24" i="2"/>
  <c r="EF24" i="1" s="1"/>
  <c r="EA169" i="2"/>
  <c r="EE169" i="1" s="1"/>
  <c r="EA122" i="2"/>
  <c r="EE122" i="1" s="1"/>
  <c r="EB124" i="2"/>
  <c r="EF124" i="1" s="1"/>
  <c r="EA151" i="2"/>
  <c r="EE151" i="1" s="1"/>
  <c r="EA32" i="2"/>
  <c r="EE32" i="1" s="1"/>
  <c r="EA144" i="2"/>
  <c r="EE144" i="1" s="1"/>
  <c r="EB29" i="2"/>
  <c r="EF29" i="1" s="1"/>
  <c r="EA76" i="2"/>
  <c r="EE76" i="1" s="1"/>
  <c r="EB35" i="2"/>
  <c r="EF35" i="1" s="1"/>
  <c r="EB99" i="2"/>
  <c r="EF99" i="1" s="1"/>
  <c r="EB58" i="2"/>
  <c r="EF58" i="1" s="1"/>
  <c r="EA185" i="2"/>
  <c r="EE185" i="1" s="1"/>
  <c r="EB20" i="2"/>
  <c r="EF20" i="1" s="1"/>
  <c r="EA120" i="2"/>
  <c r="EE120" i="1" s="1"/>
  <c r="EA129" i="2"/>
  <c r="EE129" i="1" s="1"/>
  <c r="EA196" i="2"/>
  <c r="EE196" i="1" s="1"/>
  <c r="EA77" i="2"/>
  <c r="EE77" i="1" s="1"/>
  <c r="EB66" i="2"/>
  <c r="EF66" i="1" s="1"/>
  <c r="EA87" i="2"/>
  <c r="EE87" i="1" s="1"/>
  <c r="EB158" i="2"/>
  <c r="EF158" i="1" s="1"/>
  <c r="EA49" i="2"/>
  <c r="EE49" i="1" s="1"/>
  <c r="EB114" i="2"/>
  <c r="EF114" i="1" s="1"/>
  <c r="EB104" i="2"/>
  <c r="EF104" i="1" s="1"/>
  <c r="EB50" i="2"/>
  <c r="EF50" i="1" s="1"/>
  <c r="EB121" i="2"/>
  <c r="EF121" i="1" s="1"/>
  <c r="EA138" i="2"/>
  <c r="EE138" i="1" s="1"/>
  <c r="EB91" i="2"/>
  <c r="EF91" i="1" s="1"/>
  <c r="EB166" i="2"/>
  <c r="EF166" i="1" s="1"/>
  <c r="EB52" i="2"/>
  <c r="EF52" i="1" s="1"/>
  <c r="EA83" i="2"/>
  <c r="EE83" i="1" s="1"/>
  <c r="EB94" i="2"/>
  <c r="EF94" i="1" s="1"/>
  <c r="EA195" i="2"/>
  <c r="EE195" i="1" s="1"/>
  <c r="EB142" i="2"/>
  <c r="EF142" i="1" s="1"/>
  <c r="EB48" i="2"/>
  <c r="EF48" i="1" s="1"/>
  <c r="EB75" i="2"/>
  <c r="EF75" i="1" s="1"/>
  <c r="EA109" i="2"/>
  <c r="EE109" i="1" s="1"/>
  <c r="EB17" i="2"/>
  <c r="EF17" i="1" s="1"/>
  <c r="EB39" i="2"/>
  <c r="EF39" i="1" s="1"/>
  <c r="EB116" i="2"/>
  <c r="EF116" i="1" s="1"/>
  <c r="EB64" i="2"/>
  <c r="EF64" i="1" s="1"/>
  <c r="EB125" i="2"/>
  <c r="EF125" i="1" s="1"/>
  <c r="EA22" i="2"/>
  <c r="EE22" i="1" s="1"/>
  <c r="EA181" i="2"/>
  <c r="EE181" i="1" s="1"/>
  <c r="EB59" i="2"/>
  <c r="EF59" i="1" s="1"/>
  <c r="DZ18" i="2"/>
  <c r="ED18" i="1" s="1"/>
  <c r="EB23" i="2"/>
  <c r="EF23" i="1" s="1"/>
  <c r="EB93" i="2"/>
  <c r="EF93" i="1" s="1"/>
  <c r="DZ7" i="2"/>
  <c r="ED7" i="1" s="1"/>
  <c r="EB51" i="2"/>
  <c r="EF51" i="1" s="1"/>
  <c r="EB16" i="2"/>
  <c r="EF16" i="1" s="1"/>
  <c r="EB72" i="2"/>
  <c r="EF72" i="1" s="1"/>
  <c r="EB15" i="2"/>
  <c r="EF15" i="1" s="1"/>
  <c r="EA12" i="2"/>
  <c r="EE12" i="1" s="1"/>
  <c r="EB95" i="2"/>
  <c r="EF95" i="1" s="1"/>
  <c r="EA119" i="2"/>
  <c r="EE119" i="1" s="1"/>
  <c r="EB41" i="2"/>
  <c r="EF41" i="1" s="1"/>
  <c r="EA154" i="2"/>
  <c r="EE154" i="1" s="1"/>
  <c r="EA136" i="2"/>
  <c r="EE136" i="1" s="1"/>
  <c r="EA190" i="2"/>
  <c r="EE190" i="1" s="1"/>
  <c r="EB178" i="2"/>
  <c r="EF178" i="1" s="1"/>
  <c r="EB150" i="2"/>
  <c r="EF150" i="1" s="1"/>
  <c r="EB55" i="2"/>
  <c r="EF55" i="1" s="1"/>
  <c r="EB37" i="2"/>
  <c r="EF37" i="1" s="1"/>
  <c r="EA78" i="2"/>
  <c r="EE78" i="1" s="1"/>
  <c r="EB126" i="2"/>
  <c r="EF126" i="1" s="1"/>
  <c r="EB81" i="2"/>
  <c r="EF81" i="1" s="1"/>
  <c r="EB160" i="2"/>
  <c r="EF160" i="1" s="1"/>
  <c r="EB85" i="2"/>
  <c r="EF85" i="1" s="1"/>
  <c r="EB6" i="2"/>
  <c r="EF6" i="1" s="1"/>
  <c r="EB105" i="2"/>
  <c r="EF105" i="1" s="1"/>
  <c r="EB14" i="2"/>
  <c r="EF14" i="1" s="1"/>
  <c r="EA106" i="2"/>
  <c r="EE106" i="1" s="1"/>
  <c r="EB46" i="2"/>
  <c r="EF46" i="1" s="1"/>
  <c r="EB112" i="2"/>
  <c r="EF112" i="1" s="1"/>
  <c r="EB164" i="2"/>
  <c r="EF164" i="1" s="1"/>
  <c r="EA148" i="2"/>
  <c r="EE148" i="1" s="1"/>
  <c r="EA189" i="2"/>
  <c r="EE189" i="1" s="1"/>
  <c r="EB139" i="2"/>
  <c r="EF139" i="1" s="1"/>
  <c r="EB130" i="2"/>
  <c r="EF130" i="1" s="1"/>
  <c r="EB67" i="2"/>
  <c r="EF67" i="1" s="1"/>
  <c r="EA128" i="2"/>
  <c r="EE128" i="1" s="1"/>
  <c r="EB63" i="2"/>
  <c r="EF63" i="1" s="1"/>
  <c r="EB54" i="2"/>
  <c r="EF54" i="1" s="1"/>
  <c r="EA183" i="2"/>
  <c r="EE183" i="1" s="1"/>
  <c r="EB34" i="2"/>
  <c r="EF34" i="1" s="1"/>
  <c r="EB134" i="2"/>
  <c r="EF134" i="1" s="1"/>
  <c r="EB30" i="2"/>
  <c r="EF30" i="1" s="1"/>
  <c r="EB172" i="2"/>
  <c r="EF172" i="1" s="1"/>
  <c r="EA191" i="2"/>
  <c r="EE191" i="1" s="1"/>
  <c r="EA108" i="2"/>
  <c r="EE108" i="1" s="1"/>
  <c r="EA145" i="2"/>
  <c r="EE145" i="1" s="1"/>
  <c r="EB168" i="2"/>
  <c r="EF168" i="1" s="1"/>
  <c r="EA186" i="2"/>
  <c r="EE186" i="1" s="1"/>
  <c r="EB61" i="2"/>
  <c r="EF61" i="1" s="1"/>
  <c r="EB117" i="2"/>
  <c r="EF117" i="1" s="1"/>
  <c r="EA157" i="2"/>
  <c r="EE157" i="1" s="1"/>
  <c r="EA179" i="2"/>
  <c r="EE179" i="1" s="1"/>
  <c r="EA174" i="2"/>
  <c r="EE174" i="1" s="1"/>
  <c r="DZ192" i="2"/>
  <c r="ED192" i="1" s="1"/>
  <c r="EA175" i="2"/>
  <c r="EE175" i="1" s="1"/>
  <c r="EA127" i="2"/>
  <c r="EE127" i="1" s="1"/>
  <c r="EA194" i="2"/>
  <c r="EE194" i="1" s="1"/>
  <c r="EA38" i="2"/>
  <c r="EE38" i="1" s="1"/>
  <c r="EB113" i="2"/>
  <c r="EF113" i="1" s="1"/>
  <c r="EA184" i="2"/>
  <c r="EE184" i="1" s="1"/>
  <c r="EA43" i="2"/>
  <c r="EE43" i="1" s="1"/>
  <c r="EA182" i="2"/>
  <c r="EE182" i="1" s="1"/>
  <c r="EA176" i="2"/>
  <c r="EE176" i="1" s="1"/>
  <c r="EA82" i="2" l="1"/>
  <c r="EE82" i="1" s="1"/>
  <c r="EA110" i="2"/>
  <c r="EE110" i="1" s="1"/>
  <c r="EA187" i="2"/>
  <c r="EE187" i="1" s="1"/>
  <c r="EA31" i="2"/>
  <c r="EE31" i="1" s="1"/>
  <c r="EA141" i="2"/>
  <c r="EE141" i="1" s="1"/>
  <c r="EA137" i="2"/>
  <c r="EE137" i="1" s="1"/>
  <c r="EA79" i="2"/>
  <c r="EE79" i="1" s="1"/>
  <c r="EA153" i="2"/>
  <c r="EE153" i="1" s="1"/>
  <c r="EA152" i="2"/>
  <c r="EE152" i="1" s="1"/>
  <c r="EA45" i="2"/>
  <c r="EE45" i="1" s="1"/>
  <c r="EA193" i="2"/>
  <c r="EE193" i="1" s="1"/>
  <c r="EA19" i="2"/>
  <c r="EE19" i="1" s="1"/>
  <c r="EA188" i="2"/>
  <c r="EE188" i="1" s="1"/>
  <c r="DZ177" i="2"/>
  <c r="ED177" i="1" s="1"/>
  <c r="EA133" i="2"/>
  <c r="EE133" i="1" s="1"/>
  <c r="EA132" i="2"/>
  <c r="EE132" i="1" s="1"/>
  <c r="EA71" i="2"/>
  <c r="EE71" i="1" s="1"/>
  <c r="EA102" i="2"/>
  <c r="EE102" i="1" s="1"/>
  <c r="EA135" i="2"/>
  <c r="EE135" i="1" s="1"/>
  <c r="EA74" i="2"/>
  <c r="EE74" i="1" s="1"/>
  <c r="DZ65" i="2"/>
  <c r="ED65" i="1" s="1"/>
  <c r="EA163" i="2"/>
  <c r="EE163" i="1" s="1"/>
  <c r="EA10" i="2"/>
  <c r="EE10" i="1" s="1"/>
  <c r="EA11" i="2"/>
  <c r="EE11" i="1" s="1"/>
  <c r="EA101" i="2"/>
  <c r="EE101" i="1" s="1"/>
  <c r="EA8" i="2"/>
  <c r="EE8" i="1" s="1"/>
  <c r="DZ68" i="2"/>
  <c r="ED68" i="1" s="1"/>
  <c r="EA143" i="2"/>
  <c r="EE143" i="1" s="1"/>
  <c r="EA69" i="2"/>
  <c r="EE69" i="1" s="1"/>
  <c r="EA140" i="2"/>
  <c r="EE140" i="1" s="1"/>
  <c r="DZ84" i="2"/>
  <c r="ED84" i="1" s="1"/>
  <c r="EA70" i="2"/>
  <c r="EE70" i="1" s="1"/>
  <c r="DZ80" i="2"/>
  <c r="ED80" i="1" s="1"/>
  <c r="EA149" i="2"/>
  <c r="EE149" i="1" s="1"/>
  <c r="EA171" i="2"/>
  <c r="EE171" i="1" s="1"/>
  <c r="EA21" i="2"/>
  <c r="EE21" i="1" s="1"/>
  <c r="DZ100" i="2"/>
  <c r="ED100" i="1" s="1"/>
  <c r="DZ131" i="2"/>
  <c r="ED131" i="1" s="1"/>
  <c r="EA111" i="2"/>
  <c r="EE111" i="1" s="1"/>
  <c r="DZ180" i="2"/>
  <c r="ED180" i="1" s="1"/>
  <c r="EA173" i="2"/>
  <c r="EE173" i="1" s="1"/>
  <c r="EA53" i="2"/>
  <c r="EE53" i="1" s="1"/>
  <c r="EA25" i="2"/>
  <c r="EE25" i="1" s="1"/>
  <c r="DZ60" i="2"/>
  <c r="ED60" i="1" s="1"/>
  <c r="DZ128" i="2"/>
  <c r="ED128" i="1" s="1"/>
  <c r="EA105" i="2"/>
  <c r="EE105" i="1" s="1"/>
  <c r="EA72" i="2"/>
  <c r="EE72" i="1" s="1"/>
  <c r="EA67" i="2"/>
  <c r="EE67" i="1" s="1"/>
  <c r="EA6" i="2"/>
  <c r="EE6" i="1" s="1"/>
  <c r="EA37" i="2"/>
  <c r="EE37" i="1" s="1"/>
  <c r="DZ12" i="2"/>
  <c r="ED12" i="1" s="1"/>
  <c r="EA16" i="2"/>
  <c r="EE16" i="1" s="1"/>
  <c r="EA93" i="2"/>
  <c r="EE93" i="1" s="1"/>
  <c r="EA59" i="2"/>
  <c r="EE59" i="1" s="1"/>
  <c r="EA75" i="2"/>
  <c r="EE75" i="1" s="1"/>
  <c r="EA94" i="2"/>
  <c r="EE94" i="1" s="1"/>
  <c r="DZ129" i="2"/>
  <c r="ED129" i="1" s="1"/>
  <c r="DZ76" i="2"/>
  <c r="ED76" i="1" s="1"/>
  <c r="EA92" i="2"/>
  <c r="EE92" i="1" s="1"/>
  <c r="DY9" i="2"/>
  <c r="EC9" i="1" s="1"/>
  <c r="EA64" i="2"/>
  <c r="EE64" i="1" s="1"/>
  <c r="EA91" i="2"/>
  <c r="EE91" i="1" s="1"/>
  <c r="EA50" i="2"/>
  <c r="EE50" i="1" s="1"/>
  <c r="EA114" i="2"/>
  <c r="EE114" i="1" s="1"/>
  <c r="EA66" i="2"/>
  <c r="EE66" i="1" s="1"/>
  <c r="DZ185" i="2"/>
  <c r="ED185" i="1" s="1"/>
  <c r="DZ151" i="2"/>
  <c r="ED151" i="1" s="1"/>
  <c r="DZ169" i="2"/>
  <c r="ED169" i="1" s="1"/>
  <c r="EA103" i="2"/>
  <c r="EE103" i="1" s="1"/>
  <c r="DZ36" i="2"/>
  <c r="ED36" i="1" s="1"/>
  <c r="EA57" i="2"/>
  <c r="EE57" i="1" s="1"/>
  <c r="DZ118" i="2"/>
  <c r="ED118" i="1" s="1"/>
  <c r="EA147" i="2"/>
  <c r="EE147" i="1" s="1"/>
  <c r="EA47" i="2"/>
  <c r="EE47" i="1" s="1"/>
  <c r="EA178" i="2"/>
  <c r="EE178" i="1" s="1"/>
  <c r="EA41" i="2"/>
  <c r="EE41" i="1" s="1"/>
  <c r="EA130" i="2"/>
  <c r="EE130" i="1" s="1"/>
  <c r="EA164" i="2"/>
  <c r="EE164" i="1" s="1"/>
  <c r="EA126" i="2"/>
  <c r="EE126" i="1" s="1"/>
  <c r="EA15" i="2"/>
  <c r="EE15" i="1" s="1"/>
  <c r="EA23" i="2"/>
  <c r="EE23" i="1" s="1"/>
  <c r="DZ83" i="2"/>
  <c r="ED83" i="1" s="1"/>
  <c r="DZ49" i="2"/>
  <c r="ED49" i="1" s="1"/>
  <c r="EA58" i="2"/>
  <c r="EE58" i="1" s="1"/>
  <c r="EA29" i="2"/>
  <c r="EE29" i="1" s="1"/>
  <c r="EA24" i="2"/>
  <c r="EE24" i="1" s="1"/>
  <c r="EA62" i="2"/>
  <c r="EE62" i="1" s="1"/>
  <c r="EA170" i="2"/>
  <c r="EE170" i="1" s="1"/>
  <c r="DZ115" i="2"/>
  <c r="ED115" i="1" s="1"/>
  <c r="DZ106" i="2"/>
  <c r="ED106" i="1" s="1"/>
  <c r="EA54" i="2"/>
  <c r="EE54" i="1" s="1"/>
  <c r="EA85" i="2"/>
  <c r="EE85" i="1" s="1"/>
  <c r="EA55" i="2"/>
  <c r="EE55" i="1" s="1"/>
  <c r="DZ119" i="2"/>
  <c r="ED119" i="1" s="1"/>
  <c r="EA51" i="2"/>
  <c r="EE51" i="1" s="1"/>
  <c r="DZ181" i="2"/>
  <c r="ED181" i="1" s="1"/>
  <c r="EA116" i="2"/>
  <c r="EE116" i="1" s="1"/>
  <c r="EA48" i="2"/>
  <c r="EE48" i="1" s="1"/>
  <c r="DZ138" i="2"/>
  <c r="ED138" i="1" s="1"/>
  <c r="DZ120" i="2"/>
  <c r="ED120" i="1" s="1"/>
  <c r="DZ32" i="2"/>
  <c r="ED32" i="1" s="1"/>
  <c r="DZ96" i="2"/>
  <c r="ED96" i="1" s="1"/>
  <c r="EA123" i="2"/>
  <c r="EE123" i="1" s="1"/>
  <c r="DZ161" i="2"/>
  <c r="ED161" i="1" s="1"/>
  <c r="EA13" i="2"/>
  <c r="EE13" i="1" s="1"/>
  <c r="DZ89" i="2"/>
  <c r="ED89" i="1" s="1"/>
  <c r="DZ156" i="2"/>
  <c r="ED156" i="1" s="1"/>
  <c r="EA40" i="2"/>
  <c r="EE40" i="1" s="1"/>
  <c r="DZ183" i="2"/>
  <c r="ED183" i="1" s="1"/>
  <c r="DZ148" i="2"/>
  <c r="ED148" i="1" s="1"/>
  <c r="EA139" i="2"/>
  <c r="EE139" i="1" s="1"/>
  <c r="EA112" i="2"/>
  <c r="EE112" i="1" s="1"/>
  <c r="EA160" i="2"/>
  <c r="EE160" i="1" s="1"/>
  <c r="EA150" i="2"/>
  <c r="EE150" i="1" s="1"/>
  <c r="DZ190" i="2"/>
  <c r="ED190" i="1" s="1"/>
  <c r="EA17" i="2"/>
  <c r="EE17" i="1" s="1"/>
  <c r="DZ77" i="2"/>
  <c r="ED77" i="1" s="1"/>
  <c r="EA20" i="2"/>
  <c r="EE20" i="1" s="1"/>
  <c r="DZ144" i="2"/>
  <c r="ED144" i="1" s="1"/>
  <c r="DZ56" i="2"/>
  <c r="ED56" i="1" s="1"/>
  <c r="EA107" i="2"/>
  <c r="EE107" i="1" s="1"/>
  <c r="DZ90" i="2"/>
  <c r="ED90" i="1" s="1"/>
  <c r="DZ86" i="2"/>
  <c r="ED86" i="1" s="1"/>
  <c r="DZ167" i="2"/>
  <c r="ED167" i="1" s="1"/>
  <c r="DZ162" i="2"/>
  <c r="ED162" i="1" s="1"/>
  <c r="DZ154" i="2"/>
  <c r="ED154" i="1" s="1"/>
  <c r="EA63" i="2"/>
  <c r="EE63" i="1" s="1"/>
  <c r="EA14" i="2"/>
  <c r="EE14" i="1" s="1"/>
  <c r="DZ78" i="2"/>
  <c r="ED78" i="1" s="1"/>
  <c r="DZ22" i="2"/>
  <c r="ED22" i="1" s="1"/>
  <c r="EA39" i="2"/>
  <c r="EE39" i="1" s="1"/>
  <c r="EA142" i="2"/>
  <c r="EE142" i="1" s="1"/>
  <c r="EA52" i="2"/>
  <c r="EE52" i="1" s="1"/>
  <c r="EA121" i="2"/>
  <c r="EE121" i="1" s="1"/>
  <c r="EA104" i="2"/>
  <c r="EE104" i="1" s="1"/>
  <c r="EA158" i="2"/>
  <c r="EE158" i="1" s="1"/>
  <c r="EA99" i="2"/>
  <c r="EE99" i="1" s="1"/>
  <c r="EA124" i="2"/>
  <c r="EE124" i="1" s="1"/>
  <c r="DZ155" i="2"/>
  <c r="ED155" i="1" s="1"/>
  <c r="DZ165" i="2"/>
  <c r="ED165" i="1" s="1"/>
  <c r="EA97" i="2"/>
  <c r="EE97" i="1" s="1"/>
  <c r="DZ88" i="2"/>
  <c r="ED88" i="1" s="1"/>
  <c r="EA44" i="2"/>
  <c r="EE44" i="1" s="1"/>
  <c r="DZ189" i="2"/>
  <c r="ED189" i="1" s="1"/>
  <c r="EA46" i="2"/>
  <c r="EE46" i="1" s="1"/>
  <c r="EA81" i="2"/>
  <c r="EE81" i="1" s="1"/>
  <c r="DY7" i="2"/>
  <c r="EC7" i="1" s="1"/>
  <c r="DY18" i="2"/>
  <c r="EC18" i="1" s="1"/>
  <c r="EA125" i="2"/>
  <c r="EE125" i="1" s="1"/>
  <c r="DZ109" i="2"/>
  <c r="ED109" i="1" s="1"/>
  <c r="DZ195" i="2"/>
  <c r="ED195" i="1" s="1"/>
  <c r="EA166" i="2"/>
  <c r="EE166" i="1" s="1"/>
  <c r="DZ87" i="2"/>
  <c r="ED87" i="1" s="1"/>
  <c r="DZ196" i="2"/>
  <c r="ED196" i="1" s="1"/>
  <c r="DZ159" i="2"/>
  <c r="ED159" i="1" s="1"/>
  <c r="EA27" i="2"/>
  <c r="EE27" i="1" s="1"/>
  <c r="EA73" i="2"/>
  <c r="EE73" i="1" s="1"/>
  <c r="DZ33" i="2"/>
  <c r="ED33" i="1" s="1"/>
  <c r="EA146" i="2"/>
  <c r="EE146" i="1" s="1"/>
  <c r="EA42" i="2"/>
  <c r="EE42" i="1" s="1"/>
  <c r="DZ136" i="2"/>
  <c r="ED136" i="1" s="1"/>
  <c r="EA95" i="2"/>
  <c r="EE95" i="1" s="1"/>
  <c r="EA35" i="2"/>
  <c r="EE35" i="1" s="1"/>
  <c r="DZ122" i="2"/>
  <c r="ED122" i="1" s="1"/>
  <c r="EA28" i="2"/>
  <c r="EE28" i="1" s="1"/>
  <c r="DZ98" i="2"/>
  <c r="ED98" i="1" s="1"/>
  <c r="EA26" i="2"/>
  <c r="EE26" i="1" s="1"/>
  <c r="EA34" i="2"/>
  <c r="EE34" i="1" s="1"/>
  <c r="EA30" i="2"/>
  <c r="EE30" i="1" s="1"/>
  <c r="EA134" i="2"/>
  <c r="EE134" i="1" s="1"/>
  <c r="DZ191" i="2"/>
  <c r="ED191" i="1" s="1"/>
  <c r="EA172" i="2"/>
  <c r="EE172" i="1" s="1"/>
  <c r="DZ145" i="2"/>
  <c r="ED145" i="1" s="1"/>
  <c r="DZ108" i="2"/>
  <c r="ED108" i="1" s="1"/>
  <c r="EA168" i="2"/>
  <c r="EE168" i="1" s="1"/>
  <c r="DZ186" i="2"/>
  <c r="ED186" i="1" s="1"/>
  <c r="EA61" i="2"/>
  <c r="EE61" i="1" s="1"/>
  <c r="EA117" i="2"/>
  <c r="EE117" i="1" s="1"/>
  <c r="DZ157" i="2"/>
  <c r="ED157" i="1" s="1"/>
  <c r="DY192" i="2"/>
  <c r="EC192" i="1" s="1"/>
  <c r="DZ174" i="2"/>
  <c r="ED174" i="1" s="1"/>
  <c r="DZ179" i="2"/>
  <c r="ED179" i="1" s="1"/>
  <c r="DZ182" i="2"/>
  <c r="ED182" i="1" s="1"/>
  <c r="DZ127" i="2"/>
  <c r="ED127" i="1" s="1"/>
  <c r="DZ175" i="2"/>
  <c r="ED175" i="1" s="1"/>
  <c r="DZ176" i="2"/>
  <c r="ED176" i="1" s="1"/>
  <c r="DZ43" i="2"/>
  <c r="ED43" i="1" s="1"/>
  <c r="DZ184" i="2"/>
  <c r="ED184" i="1" s="1"/>
  <c r="EA113" i="2"/>
  <c r="EE113" i="1" s="1"/>
  <c r="DZ38" i="2"/>
  <c r="ED38" i="1" s="1"/>
  <c r="DZ194" i="2"/>
  <c r="ED194" i="1" s="1"/>
  <c r="DZ82" i="2" l="1"/>
  <c r="ED82" i="1" s="1"/>
  <c r="DZ110" i="2"/>
  <c r="ED110" i="1" s="1"/>
  <c r="DZ187" i="2"/>
  <c r="ED187" i="1" s="1"/>
  <c r="DZ141" i="2"/>
  <c r="ED141" i="1" s="1"/>
  <c r="DZ31" i="2"/>
  <c r="ED31" i="1" s="1"/>
  <c r="DZ79" i="2"/>
  <c r="ED79" i="1" s="1"/>
  <c r="DZ137" i="2"/>
  <c r="ED137" i="1" s="1"/>
  <c r="DZ153" i="2"/>
  <c r="ED153" i="1" s="1"/>
  <c r="DZ45" i="2"/>
  <c r="ED45" i="1" s="1"/>
  <c r="DZ152" i="2"/>
  <c r="ED152" i="1" s="1"/>
  <c r="DZ19" i="2"/>
  <c r="ED19" i="1" s="1"/>
  <c r="DZ193" i="2"/>
  <c r="ED193" i="1" s="1"/>
  <c r="DY177" i="2"/>
  <c r="EC177" i="1" s="1"/>
  <c r="DZ188" i="2"/>
  <c r="ED188" i="1" s="1"/>
  <c r="DZ71" i="2"/>
  <c r="ED71" i="1" s="1"/>
  <c r="DZ132" i="2"/>
  <c r="ED132" i="1" s="1"/>
  <c r="DZ133" i="2"/>
  <c r="ED133" i="1" s="1"/>
  <c r="DZ102" i="2"/>
  <c r="ED102" i="1" s="1"/>
  <c r="DY65" i="2"/>
  <c r="EC65" i="1" s="1"/>
  <c r="DZ74" i="2"/>
  <c r="ED74" i="1" s="1"/>
  <c r="DZ135" i="2"/>
  <c r="ED135" i="1" s="1"/>
  <c r="DZ11" i="2"/>
  <c r="ED11" i="1" s="1"/>
  <c r="DZ10" i="2"/>
  <c r="ED10" i="1" s="1"/>
  <c r="DZ163" i="2"/>
  <c r="ED163" i="1" s="1"/>
  <c r="DY84" i="2"/>
  <c r="EC84" i="1" s="1"/>
  <c r="DY68" i="2"/>
  <c r="EC68" i="1" s="1"/>
  <c r="DZ143" i="2"/>
  <c r="ED143" i="1" s="1"/>
  <c r="DZ70" i="2"/>
  <c r="ED70" i="1" s="1"/>
  <c r="DZ140" i="2"/>
  <c r="ED140" i="1" s="1"/>
  <c r="DZ8" i="2"/>
  <c r="ED8" i="1" s="1"/>
  <c r="DZ101" i="2"/>
  <c r="ED101" i="1" s="1"/>
  <c r="DZ69" i="2"/>
  <c r="ED69" i="1" s="1"/>
  <c r="DZ111" i="2"/>
  <c r="ED111" i="1" s="1"/>
  <c r="DZ21" i="2"/>
  <c r="ED21" i="1" s="1"/>
  <c r="DZ173" i="2"/>
  <c r="ED173" i="1" s="1"/>
  <c r="DY131" i="2"/>
  <c r="EC131" i="1" s="1"/>
  <c r="DZ171" i="2"/>
  <c r="ED171" i="1" s="1"/>
  <c r="DZ25" i="2"/>
  <c r="ED25" i="1" s="1"/>
  <c r="DY100" i="2"/>
  <c r="EC100" i="1" s="1"/>
  <c r="DZ149" i="2"/>
  <c r="ED149" i="1" s="1"/>
  <c r="DY180" i="2"/>
  <c r="EC180" i="1" s="1"/>
  <c r="DZ5" i="2"/>
  <c r="ED5" i="1" s="1"/>
  <c r="DY60" i="2"/>
  <c r="EC60" i="1" s="1"/>
  <c r="DZ53" i="2"/>
  <c r="ED53" i="1" s="1"/>
  <c r="DY80" i="2"/>
  <c r="EC80" i="1" s="1"/>
  <c r="DY136" i="2"/>
  <c r="EC136" i="1" s="1"/>
  <c r="DY109" i="2"/>
  <c r="EC109" i="1" s="1"/>
  <c r="DZ164" i="2"/>
  <c r="ED164" i="1" s="1"/>
  <c r="DZ47" i="2"/>
  <c r="ED47" i="1" s="1"/>
  <c r="DZ57" i="2"/>
  <c r="ED57" i="1" s="1"/>
  <c r="DZ50" i="2"/>
  <c r="ED50" i="1" s="1"/>
  <c r="KO9" i="1"/>
  <c r="DX9" i="2"/>
  <c r="EB9" i="1" s="1"/>
  <c r="DZ72" i="2"/>
  <c r="ED72" i="1" s="1"/>
  <c r="DZ73" i="2"/>
  <c r="ED73" i="1" s="1"/>
  <c r="DZ27" i="2"/>
  <c r="ED27" i="1" s="1"/>
  <c r="DZ46" i="2"/>
  <c r="ED46" i="1" s="1"/>
  <c r="DZ97" i="2"/>
  <c r="ED97" i="1" s="1"/>
  <c r="DZ121" i="2"/>
  <c r="ED121" i="1" s="1"/>
  <c r="DZ20" i="2"/>
  <c r="ED20" i="1" s="1"/>
  <c r="DY190" i="2"/>
  <c r="EC190" i="1" s="1"/>
  <c r="DZ85" i="2"/>
  <c r="ED85" i="1" s="1"/>
  <c r="DY151" i="2"/>
  <c r="EC151" i="1" s="1"/>
  <c r="DZ37" i="2"/>
  <c r="ED37" i="1" s="1"/>
  <c r="DY181" i="2"/>
  <c r="EC181" i="1" s="1"/>
  <c r="DZ26" i="2"/>
  <c r="ED26" i="1" s="1"/>
  <c r="DY122" i="2"/>
  <c r="EC122" i="1" s="1"/>
  <c r="DZ42" i="2"/>
  <c r="ED42" i="1" s="1"/>
  <c r="DY159" i="2"/>
  <c r="EC159" i="1" s="1"/>
  <c r="DY189" i="2"/>
  <c r="EC189" i="1" s="1"/>
  <c r="DY165" i="2"/>
  <c r="EC165" i="1" s="1"/>
  <c r="DZ99" i="2"/>
  <c r="ED99" i="1" s="1"/>
  <c r="DY78" i="2"/>
  <c r="EC78" i="1" s="1"/>
  <c r="DY162" i="2"/>
  <c r="EC162" i="1" s="1"/>
  <c r="DY86" i="2"/>
  <c r="EC86" i="1" s="1"/>
  <c r="DY56" i="2"/>
  <c r="EC56" i="1" s="1"/>
  <c r="DY77" i="2"/>
  <c r="EC77" i="1" s="1"/>
  <c r="DZ150" i="2"/>
  <c r="ED150" i="1" s="1"/>
  <c r="DY148" i="2"/>
  <c r="EC148" i="1" s="1"/>
  <c r="DY156" i="2"/>
  <c r="EC156" i="1" s="1"/>
  <c r="DY138" i="2"/>
  <c r="EC138" i="1" s="1"/>
  <c r="DZ51" i="2"/>
  <c r="ED51" i="1" s="1"/>
  <c r="DY115" i="2"/>
  <c r="EC115" i="1" s="1"/>
  <c r="DY83" i="2"/>
  <c r="EC83" i="1" s="1"/>
  <c r="DY36" i="2"/>
  <c r="EC36" i="1" s="1"/>
  <c r="DY185" i="2"/>
  <c r="EC185" i="1" s="1"/>
  <c r="DZ91" i="2"/>
  <c r="ED91" i="1" s="1"/>
  <c r="DZ94" i="2"/>
  <c r="ED94" i="1" s="1"/>
  <c r="DZ93" i="2"/>
  <c r="ED93" i="1" s="1"/>
  <c r="DZ40" i="2"/>
  <c r="ED40" i="1" s="1"/>
  <c r="DZ52" i="2"/>
  <c r="ED52" i="1" s="1"/>
  <c r="DZ123" i="2"/>
  <c r="ED123" i="1" s="1"/>
  <c r="DZ58" i="2"/>
  <c r="ED58" i="1" s="1"/>
  <c r="DZ130" i="2"/>
  <c r="ED130" i="1" s="1"/>
  <c r="DZ28" i="2"/>
  <c r="ED28" i="1" s="1"/>
  <c r="DZ29" i="2"/>
  <c r="ED29" i="1" s="1"/>
  <c r="DZ59" i="2"/>
  <c r="ED59" i="1" s="1"/>
  <c r="DZ35" i="2"/>
  <c r="ED35" i="1" s="1"/>
  <c r="DZ166" i="2"/>
  <c r="ED166" i="1" s="1"/>
  <c r="DZ44" i="2"/>
  <c r="ED44" i="1" s="1"/>
  <c r="DY155" i="2"/>
  <c r="EC155" i="1" s="1"/>
  <c r="DZ158" i="2"/>
  <c r="ED158" i="1" s="1"/>
  <c r="DY90" i="2"/>
  <c r="EC90" i="1" s="1"/>
  <c r="DZ17" i="2"/>
  <c r="ED17" i="1" s="1"/>
  <c r="DZ160" i="2"/>
  <c r="ED160" i="1" s="1"/>
  <c r="DY183" i="2"/>
  <c r="EC183" i="1" s="1"/>
  <c r="DY89" i="2"/>
  <c r="EC89" i="1" s="1"/>
  <c r="DY96" i="2"/>
  <c r="EC96" i="1" s="1"/>
  <c r="DY119" i="2"/>
  <c r="EC119" i="1" s="1"/>
  <c r="DZ54" i="2"/>
  <c r="ED54" i="1" s="1"/>
  <c r="DZ170" i="2"/>
  <c r="ED170" i="1" s="1"/>
  <c r="DZ41" i="2"/>
  <c r="ED41" i="1" s="1"/>
  <c r="DZ75" i="2"/>
  <c r="ED75" i="1" s="1"/>
  <c r="DZ6" i="2"/>
  <c r="ED6" i="1" s="1"/>
  <c r="DZ105" i="2"/>
  <c r="ED105" i="1" s="1"/>
  <c r="DX7" i="2"/>
  <c r="EB7" i="1" s="1"/>
  <c r="KO7" i="1"/>
  <c r="DY22" i="2"/>
  <c r="EC22" i="1" s="1"/>
  <c r="DZ139" i="2"/>
  <c r="ED139" i="1" s="1"/>
  <c r="DY161" i="2"/>
  <c r="EC161" i="1" s="1"/>
  <c r="DZ15" i="2"/>
  <c r="ED15" i="1" s="1"/>
  <c r="DY129" i="2"/>
  <c r="EC129" i="1" s="1"/>
  <c r="DZ146" i="2"/>
  <c r="ED146" i="1" s="1"/>
  <c r="DY196" i="2"/>
  <c r="EC196" i="1" s="1"/>
  <c r="DZ125" i="2"/>
  <c r="ED125" i="1" s="1"/>
  <c r="DZ142" i="2"/>
  <c r="ED142" i="1" s="1"/>
  <c r="DZ14" i="2"/>
  <c r="ED14" i="1" s="1"/>
  <c r="DZ48" i="2"/>
  <c r="ED48" i="1" s="1"/>
  <c r="DZ24" i="2"/>
  <c r="ED24" i="1" s="1"/>
  <c r="DZ147" i="2"/>
  <c r="ED147" i="1" s="1"/>
  <c r="DZ103" i="2"/>
  <c r="ED103" i="1" s="1"/>
  <c r="DZ66" i="2"/>
  <c r="ED66" i="1" s="1"/>
  <c r="DZ64" i="2"/>
  <c r="ED64" i="1" s="1"/>
  <c r="DZ92" i="2"/>
  <c r="ED92" i="1" s="1"/>
  <c r="DZ16" i="2"/>
  <c r="ED16" i="1" s="1"/>
  <c r="DY154" i="2"/>
  <c r="EC154" i="1" s="1"/>
  <c r="DY120" i="2"/>
  <c r="EC120" i="1" s="1"/>
  <c r="DY98" i="2"/>
  <c r="EC98" i="1" s="1"/>
  <c r="DY33" i="2"/>
  <c r="EC33" i="1" s="1"/>
  <c r="DY87" i="2"/>
  <c r="EC87" i="1" s="1"/>
  <c r="DX18" i="2"/>
  <c r="EB18" i="1" s="1"/>
  <c r="KO18" i="1"/>
  <c r="DY88" i="2"/>
  <c r="EC88" i="1" s="1"/>
  <c r="DY167" i="2"/>
  <c r="EC167" i="1" s="1"/>
  <c r="DZ107" i="2"/>
  <c r="ED107" i="1" s="1"/>
  <c r="DY144" i="2"/>
  <c r="EC144" i="1" s="1"/>
  <c r="DZ13" i="2"/>
  <c r="ED13" i="1" s="1"/>
  <c r="DY32" i="2"/>
  <c r="EC32" i="1" s="1"/>
  <c r="DZ116" i="2"/>
  <c r="ED116" i="1" s="1"/>
  <c r="DY106" i="2"/>
  <c r="EC106" i="1" s="1"/>
  <c r="DZ62" i="2"/>
  <c r="ED62" i="1" s="1"/>
  <c r="DY49" i="2"/>
  <c r="EC49" i="1" s="1"/>
  <c r="DZ126" i="2"/>
  <c r="ED126" i="1" s="1"/>
  <c r="DY118" i="2"/>
  <c r="EC118" i="1" s="1"/>
  <c r="DY169" i="2"/>
  <c r="EC169" i="1" s="1"/>
  <c r="DY76" i="2"/>
  <c r="EC76" i="1" s="1"/>
  <c r="DZ67" i="2"/>
  <c r="ED67" i="1" s="1"/>
  <c r="DY128" i="2"/>
  <c r="EC128" i="1" s="1"/>
  <c r="DZ95" i="2"/>
  <c r="ED95" i="1" s="1"/>
  <c r="DY195" i="2"/>
  <c r="EC195" i="1" s="1"/>
  <c r="DZ81" i="2"/>
  <c r="ED81" i="1" s="1"/>
  <c r="DZ124" i="2"/>
  <c r="ED124" i="1" s="1"/>
  <c r="DZ104" i="2"/>
  <c r="ED104" i="1" s="1"/>
  <c r="DZ39" i="2"/>
  <c r="ED39" i="1" s="1"/>
  <c r="DZ63" i="2"/>
  <c r="ED63" i="1" s="1"/>
  <c r="DZ112" i="2"/>
  <c r="ED112" i="1" s="1"/>
  <c r="DZ55" i="2"/>
  <c r="ED55" i="1" s="1"/>
  <c r="DZ23" i="2"/>
  <c r="ED23" i="1" s="1"/>
  <c r="DZ178" i="2"/>
  <c r="ED178" i="1" s="1"/>
  <c r="DZ114" i="2"/>
  <c r="ED114" i="1" s="1"/>
  <c r="DY12" i="2"/>
  <c r="EC12" i="1" s="1"/>
  <c r="DZ34" i="2"/>
  <c r="ED34" i="1" s="1"/>
  <c r="DZ134" i="2"/>
  <c r="ED134" i="1" s="1"/>
  <c r="DZ30" i="2"/>
  <c r="ED30" i="1" s="1"/>
  <c r="DZ172" i="2"/>
  <c r="ED172" i="1" s="1"/>
  <c r="DY191" i="2"/>
  <c r="EC191" i="1" s="1"/>
  <c r="DY108" i="2"/>
  <c r="EC108" i="1" s="1"/>
  <c r="DY145" i="2"/>
  <c r="EC145" i="1" s="1"/>
  <c r="DZ168" i="2"/>
  <c r="ED168" i="1" s="1"/>
  <c r="DY186" i="2"/>
  <c r="EC186" i="1" s="1"/>
  <c r="DZ61" i="2"/>
  <c r="ED61" i="1" s="1"/>
  <c r="DZ117" i="2"/>
  <c r="ED117" i="1" s="1"/>
  <c r="DY157" i="2"/>
  <c r="EC157" i="1" s="1"/>
  <c r="DY179" i="2"/>
  <c r="EC179" i="1" s="1"/>
  <c r="DY174" i="2"/>
  <c r="EC174" i="1" s="1"/>
  <c r="KO192" i="1"/>
  <c r="DX192" i="2"/>
  <c r="EB192" i="1" s="1"/>
  <c r="DY38" i="2"/>
  <c r="EC38" i="1" s="1"/>
  <c r="DY184" i="2"/>
  <c r="EC184" i="1" s="1"/>
  <c r="DY175" i="2"/>
  <c r="EC175" i="1" s="1"/>
  <c r="DY127" i="2"/>
  <c r="EC127" i="1" s="1"/>
  <c r="DY194" i="2"/>
  <c r="EC194" i="1" s="1"/>
  <c r="DZ113" i="2"/>
  <c r="ED113" i="1" s="1"/>
  <c r="DY43" i="2"/>
  <c r="EC43" i="1" s="1"/>
  <c r="DY176" i="2"/>
  <c r="EC176" i="1" s="1"/>
  <c r="DY182" i="2"/>
  <c r="EC182" i="1" s="1"/>
  <c r="DY82" i="2" l="1"/>
  <c r="EC82" i="1" s="1"/>
  <c r="DY110" i="2"/>
  <c r="EC110" i="1" s="1"/>
  <c r="DY187" i="2"/>
  <c r="EC187" i="1" s="1"/>
  <c r="DY31" i="2"/>
  <c r="EC31" i="1" s="1"/>
  <c r="DY141" i="2"/>
  <c r="EC141" i="1" s="1"/>
  <c r="DY137" i="2"/>
  <c r="EC137" i="1" s="1"/>
  <c r="DY79" i="2"/>
  <c r="EC79" i="1" s="1"/>
  <c r="DY153" i="2"/>
  <c r="EC153" i="1" s="1"/>
  <c r="DY152" i="2"/>
  <c r="EC152" i="1" s="1"/>
  <c r="DY45" i="2"/>
  <c r="EC45" i="1" s="1"/>
  <c r="DY193" i="2"/>
  <c r="EC193" i="1" s="1"/>
  <c r="DY19" i="2"/>
  <c r="EC19" i="1" s="1"/>
  <c r="DY188" i="2"/>
  <c r="EC188" i="1" s="1"/>
  <c r="DX177" i="2"/>
  <c r="EB177" i="1" s="1"/>
  <c r="KO177" i="1"/>
  <c r="DY102" i="2"/>
  <c r="EC102" i="1" s="1"/>
  <c r="DY133" i="2"/>
  <c r="EC133" i="1" s="1"/>
  <c r="DY132" i="2"/>
  <c r="EC132" i="1" s="1"/>
  <c r="DY71" i="2"/>
  <c r="EC71" i="1" s="1"/>
  <c r="DY135" i="2"/>
  <c r="EC135" i="1" s="1"/>
  <c r="DY74" i="2"/>
  <c r="EC74" i="1" s="1"/>
  <c r="DX65" i="2"/>
  <c r="EB65" i="1" s="1"/>
  <c r="KO65" i="1"/>
  <c r="DY163" i="2"/>
  <c r="EC163" i="1" s="1"/>
  <c r="DY10" i="2"/>
  <c r="EC10" i="1" s="1"/>
  <c r="DY11" i="2"/>
  <c r="EC11" i="1" s="1"/>
  <c r="DY69" i="2"/>
  <c r="EC69" i="1" s="1"/>
  <c r="DY101" i="2"/>
  <c r="EC101" i="1" s="1"/>
  <c r="DY143" i="2"/>
  <c r="EC143" i="1" s="1"/>
  <c r="KO68" i="1"/>
  <c r="DX68" i="2"/>
  <c r="EB68" i="1" s="1"/>
  <c r="DY70" i="2"/>
  <c r="EC70" i="1" s="1"/>
  <c r="DY8" i="2"/>
  <c r="EC8" i="1" s="1"/>
  <c r="DY140" i="2"/>
  <c r="EC140" i="1" s="1"/>
  <c r="DX84" i="2"/>
  <c r="EB84" i="1" s="1"/>
  <c r="KO84" i="1"/>
  <c r="KO60" i="1"/>
  <c r="DX60" i="2"/>
  <c r="EB60" i="1" s="1"/>
  <c r="KO100" i="1"/>
  <c r="DX100" i="2"/>
  <c r="EB100" i="1" s="1"/>
  <c r="KO131" i="1"/>
  <c r="DX131" i="2"/>
  <c r="EB131" i="1" s="1"/>
  <c r="DY5" i="2"/>
  <c r="EC5" i="1" s="1"/>
  <c r="KO80" i="1"/>
  <c r="DX80" i="2"/>
  <c r="EB80" i="1" s="1"/>
  <c r="DX180" i="2"/>
  <c r="EB180" i="1" s="1"/>
  <c r="KO180" i="1"/>
  <c r="DY171" i="2"/>
  <c r="EC171" i="1" s="1"/>
  <c r="DY173" i="2"/>
  <c r="EC173" i="1" s="1"/>
  <c r="DY21" i="2"/>
  <c r="EC21" i="1" s="1"/>
  <c r="DY25" i="2"/>
  <c r="EC25" i="1" s="1"/>
  <c r="DY53" i="2"/>
  <c r="EC53" i="1" s="1"/>
  <c r="DY149" i="2"/>
  <c r="EC149" i="1" s="1"/>
  <c r="DY111" i="2"/>
  <c r="EC111" i="1" s="1"/>
  <c r="DY48" i="2"/>
  <c r="EC48" i="1" s="1"/>
  <c r="DY75" i="2"/>
  <c r="EC75" i="1" s="1"/>
  <c r="DY160" i="2"/>
  <c r="EC160" i="1" s="1"/>
  <c r="DY28" i="2"/>
  <c r="EC28" i="1" s="1"/>
  <c r="KO185" i="1"/>
  <c r="DX185" i="2"/>
  <c r="EB185" i="1" s="1"/>
  <c r="KO181" i="1"/>
  <c r="DX181" i="2"/>
  <c r="EB181" i="1" s="1"/>
  <c r="DX195" i="2"/>
  <c r="EB195" i="1" s="1"/>
  <c r="KO195" i="1"/>
  <c r="KO33" i="1"/>
  <c r="DX33" i="2"/>
  <c r="EB33" i="1" s="1"/>
  <c r="DW7" i="2"/>
  <c r="EA7" i="1" s="1"/>
  <c r="KO78" i="1"/>
  <c r="DX78" i="2"/>
  <c r="EB78" i="1" s="1"/>
  <c r="KO151" i="1"/>
  <c r="DX151" i="2"/>
  <c r="EB151" i="1" s="1"/>
  <c r="DY72" i="2"/>
  <c r="EC72" i="1" s="1"/>
  <c r="DY44" i="2"/>
  <c r="EC44" i="1" s="1"/>
  <c r="KO12" i="1"/>
  <c r="DX12" i="2"/>
  <c r="EB12" i="1" s="1"/>
  <c r="DY114" i="2"/>
  <c r="EC114" i="1" s="1"/>
  <c r="DY104" i="2"/>
  <c r="EC104" i="1" s="1"/>
  <c r="KO169" i="1"/>
  <c r="DX169" i="2"/>
  <c r="EB169" i="1" s="1"/>
  <c r="DX32" i="2"/>
  <c r="EB32" i="1" s="1"/>
  <c r="KO32" i="1"/>
  <c r="KO144" i="1"/>
  <c r="DX144" i="2"/>
  <c r="EB144" i="1" s="1"/>
  <c r="KO98" i="1"/>
  <c r="DX98" i="2"/>
  <c r="EB98" i="1" s="1"/>
  <c r="DY16" i="2"/>
  <c r="EC16" i="1" s="1"/>
  <c r="DY103" i="2"/>
  <c r="EC103" i="1" s="1"/>
  <c r="DY14" i="2"/>
  <c r="EC14" i="1" s="1"/>
  <c r="DX196" i="2"/>
  <c r="EB196" i="1" s="1"/>
  <c r="KO196" i="1"/>
  <c r="DY15" i="2"/>
  <c r="EC15" i="1" s="1"/>
  <c r="DX96" i="2"/>
  <c r="EB96" i="1" s="1"/>
  <c r="KO96" i="1"/>
  <c r="DY166" i="2"/>
  <c r="EC166" i="1" s="1"/>
  <c r="DY59" i="2"/>
  <c r="EC59" i="1" s="1"/>
  <c r="DY58" i="2"/>
  <c r="EC58" i="1" s="1"/>
  <c r="DY94" i="2"/>
  <c r="EC94" i="1" s="1"/>
  <c r="DX36" i="2"/>
  <c r="EB36" i="1" s="1"/>
  <c r="KO36" i="1"/>
  <c r="KO156" i="1"/>
  <c r="DX156" i="2"/>
  <c r="EB156" i="1" s="1"/>
  <c r="KO56" i="1"/>
  <c r="DX56" i="2"/>
  <c r="EB56" i="1" s="1"/>
  <c r="DY99" i="2"/>
  <c r="EC99" i="1" s="1"/>
  <c r="DY42" i="2"/>
  <c r="EC42" i="1" s="1"/>
  <c r="DY20" i="2"/>
  <c r="EC20" i="1" s="1"/>
  <c r="DY46" i="2"/>
  <c r="EC46" i="1" s="1"/>
  <c r="DW9" i="2"/>
  <c r="EA9" i="1" s="1"/>
  <c r="DY164" i="2"/>
  <c r="EC164" i="1" s="1"/>
  <c r="KO90" i="1"/>
  <c r="DX90" i="2"/>
  <c r="EB90" i="1" s="1"/>
  <c r="DY52" i="2"/>
  <c r="EC52" i="1" s="1"/>
  <c r="DX77" i="2"/>
  <c r="EB77" i="1" s="1"/>
  <c r="KO77" i="1"/>
  <c r="DY97" i="2"/>
  <c r="EC97" i="1" s="1"/>
  <c r="DW18" i="2"/>
  <c r="EA18" i="1" s="1"/>
  <c r="DX115" i="2"/>
  <c r="EB115" i="1" s="1"/>
  <c r="KO115" i="1"/>
  <c r="KO119" i="1"/>
  <c r="DX119" i="2"/>
  <c r="EB119" i="1" s="1"/>
  <c r="KO190" i="1"/>
  <c r="DX190" i="2"/>
  <c r="EB190" i="1" s="1"/>
  <c r="DY178" i="2"/>
  <c r="EC178" i="1" s="1"/>
  <c r="DY112" i="2"/>
  <c r="EC112" i="1" s="1"/>
  <c r="DY124" i="2"/>
  <c r="EC124" i="1" s="1"/>
  <c r="DY95" i="2"/>
  <c r="EC95" i="1" s="1"/>
  <c r="KO118" i="1"/>
  <c r="DX118" i="2"/>
  <c r="EB118" i="1" s="1"/>
  <c r="DY62" i="2"/>
  <c r="EC62" i="1" s="1"/>
  <c r="DY13" i="2"/>
  <c r="EC13" i="1" s="1"/>
  <c r="DY107" i="2"/>
  <c r="EC107" i="1" s="1"/>
  <c r="KO87" i="1"/>
  <c r="DX87" i="2"/>
  <c r="EB87" i="1" s="1"/>
  <c r="DX120" i="2"/>
  <c r="EB120" i="1" s="1"/>
  <c r="KO120" i="1"/>
  <c r="DY92" i="2"/>
  <c r="EC92" i="1" s="1"/>
  <c r="DY147" i="2"/>
  <c r="EC147" i="1" s="1"/>
  <c r="DY142" i="2"/>
  <c r="EC142" i="1" s="1"/>
  <c r="DY146" i="2"/>
  <c r="EC146" i="1" s="1"/>
  <c r="DY105" i="2"/>
  <c r="EC105" i="1" s="1"/>
  <c r="DY41" i="2"/>
  <c r="EC41" i="1" s="1"/>
  <c r="DY170" i="2"/>
  <c r="EC170" i="1" s="1"/>
  <c r="DY17" i="2"/>
  <c r="EC17" i="1" s="1"/>
  <c r="DY29" i="2"/>
  <c r="EC29" i="1" s="1"/>
  <c r="DY123" i="2"/>
  <c r="EC123" i="1" s="1"/>
  <c r="DY40" i="2"/>
  <c r="EC40" i="1" s="1"/>
  <c r="DX86" i="2"/>
  <c r="EB86" i="1" s="1"/>
  <c r="KO86" i="1"/>
  <c r="DX165" i="2"/>
  <c r="EB165" i="1" s="1"/>
  <c r="KO165" i="1"/>
  <c r="DY37" i="2"/>
  <c r="EC37" i="1" s="1"/>
  <c r="DY121" i="2"/>
  <c r="EC121" i="1" s="1"/>
  <c r="DY27" i="2"/>
  <c r="EC27" i="1" s="1"/>
  <c r="DY50" i="2"/>
  <c r="EC50" i="1" s="1"/>
  <c r="KO109" i="1"/>
  <c r="DX109" i="2"/>
  <c r="EB109" i="1" s="1"/>
  <c r="DY55" i="2"/>
  <c r="EC55" i="1" s="1"/>
  <c r="DY116" i="2"/>
  <c r="EC116" i="1" s="1"/>
  <c r="DX88" i="2"/>
  <c r="EB88" i="1" s="1"/>
  <c r="KO88" i="1"/>
  <c r="DY66" i="2"/>
  <c r="EC66" i="1" s="1"/>
  <c r="DY125" i="2"/>
  <c r="EC125" i="1" s="1"/>
  <c r="DY139" i="2"/>
  <c r="EC139" i="1" s="1"/>
  <c r="DY35" i="2"/>
  <c r="EC35" i="1" s="1"/>
  <c r="DY130" i="2"/>
  <c r="EC130" i="1" s="1"/>
  <c r="DY93" i="2"/>
  <c r="EC93" i="1" s="1"/>
  <c r="KO138" i="1"/>
  <c r="DX138" i="2"/>
  <c r="EB138" i="1" s="1"/>
  <c r="KO89" i="1"/>
  <c r="DX89" i="2"/>
  <c r="EB89" i="1" s="1"/>
  <c r="DY158" i="2"/>
  <c r="EC158" i="1" s="1"/>
  <c r="DX148" i="2"/>
  <c r="EB148" i="1" s="1"/>
  <c r="KO148" i="1"/>
  <c r="DX122" i="2"/>
  <c r="EB122" i="1" s="1"/>
  <c r="KO122" i="1"/>
  <c r="DY39" i="2"/>
  <c r="EC39" i="1" s="1"/>
  <c r="DY67" i="2"/>
  <c r="EC67" i="1" s="1"/>
  <c r="DX49" i="2"/>
  <c r="EB49" i="1" s="1"/>
  <c r="KO49" i="1"/>
  <c r="DX129" i="2"/>
  <c r="EB129" i="1" s="1"/>
  <c r="KO129" i="1"/>
  <c r="DY47" i="2"/>
  <c r="EC47" i="1" s="1"/>
  <c r="KO76" i="1"/>
  <c r="DX76" i="2"/>
  <c r="EB76" i="1" s="1"/>
  <c r="DY23" i="2"/>
  <c r="EC23" i="1" s="1"/>
  <c r="DY63" i="2"/>
  <c r="EC63" i="1" s="1"/>
  <c r="DY81" i="2"/>
  <c r="EC81" i="1" s="1"/>
  <c r="KO128" i="1"/>
  <c r="DX128" i="2"/>
  <c r="EB128" i="1" s="1"/>
  <c r="DY126" i="2"/>
  <c r="EC126" i="1" s="1"/>
  <c r="KO167" i="1"/>
  <c r="DX167" i="2"/>
  <c r="EB167" i="1" s="1"/>
  <c r="KO154" i="1"/>
  <c r="DX154" i="2"/>
  <c r="EB154" i="1" s="1"/>
  <c r="DY64" i="2"/>
  <c r="EC64" i="1" s="1"/>
  <c r="DY24" i="2"/>
  <c r="EC24" i="1" s="1"/>
  <c r="DX161" i="2"/>
  <c r="EB161" i="1" s="1"/>
  <c r="KO161" i="1"/>
  <c r="DX22" i="2"/>
  <c r="EB22" i="1" s="1"/>
  <c r="KO22" i="1"/>
  <c r="DY6" i="2"/>
  <c r="EC6" i="1" s="1"/>
  <c r="DY54" i="2"/>
  <c r="EC54" i="1" s="1"/>
  <c r="KO183" i="1"/>
  <c r="DX183" i="2"/>
  <c r="EB183" i="1" s="1"/>
  <c r="DX155" i="2"/>
  <c r="EB155" i="1" s="1"/>
  <c r="KO155" i="1"/>
  <c r="DY91" i="2"/>
  <c r="EC91" i="1" s="1"/>
  <c r="DX83" i="2"/>
  <c r="EB83" i="1" s="1"/>
  <c r="KO83" i="1"/>
  <c r="DY51" i="2"/>
  <c r="EC51" i="1" s="1"/>
  <c r="DY150" i="2"/>
  <c r="EC150" i="1" s="1"/>
  <c r="KO162" i="1"/>
  <c r="DX162" i="2"/>
  <c r="EB162" i="1" s="1"/>
  <c r="KO189" i="1"/>
  <c r="DX189" i="2"/>
  <c r="EB189" i="1" s="1"/>
  <c r="KO159" i="1"/>
  <c r="DX159" i="2"/>
  <c r="EB159" i="1" s="1"/>
  <c r="DY26" i="2"/>
  <c r="EC26" i="1" s="1"/>
  <c r="DY85" i="2"/>
  <c r="EC85" i="1" s="1"/>
  <c r="DY73" i="2"/>
  <c r="EC73" i="1" s="1"/>
  <c r="DY57" i="2"/>
  <c r="EC57" i="1" s="1"/>
  <c r="KO136" i="1"/>
  <c r="DX136" i="2"/>
  <c r="EB136" i="1" s="1"/>
  <c r="DX106" i="2"/>
  <c r="EB106" i="1" s="1"/>
  <c r="KO106" i="1"/>
  <c r="DY34" i="2"/>
  <c r="EC34" i="1" s="1"/>
  <c r="DY30" i="2"/>
  <c r="EC30" i="1" s="1"/>
  <c r="DY134" i="2"/>
  <c r="EC134" i="1" s="1"/>
  <c r="KO191" i="1"/>
  <c r="DX191" i="2"/>
  <c r="EB191" i="1" s="1"/>
  <c r="DY172" i="2"/>
  <c r="EC172" i="1" s="1"/>
  <c r="DX145" i="2"/>
  <c r="EB145" i="1" s="1"/>
  <c r="KO145" i="1"/>
  <c r="KO108" i="1"/>
  <c r="DX108" i="2"/>
  <c r="EB108" i="1" s="1"/>
  <c r="DY168" i="2"/>
  <c r="EC168" i="1" s="1"/>
  <c r="DX186" i="2"/>
  <c r="EB186" i="1" s="1"/>
  <c r="KO186" i="1"/>
  <c r="DY61" i="2"/>
  <c r="EC61" i="1" s="1"/>
  <c r="DY117" i="2"/>
  <c r="EC117" i="1" s="1"/>
  <c r="DX157" i="2"/>
  <c r="EB157" i="1" s="1"/>
  <c r="KO157" i="1"/>
  <c r="DX174" i="2"/>
  <c r="EB174" i="1" s="1"/>
  <c r="KO174" i="1"/>
  <c r="DX179" i="2"/>
  <c r="EB179" i="1" s="1"/>
  <c r="KO179" i="1"/>
  <c r="DW192" i="2"/>
  <c r="EA192" i="1" s="1"/>
  <c r="KO182" i="1"/>
  <c r="DX182" i="2"/>
  <c r="EB182" i="1" s="1"/>
  <c r="KO176" i="1"/>
  <c r="DX176" i="2"/>
  <c r="EB176" i="1" s="1"/>
  <c r="DY113" i="2"/>
  <c r="EC113" i="1" s="1"/>
  <c r="KO194" i="1"/>
  <c r="DX194" i="2"/>
  <c r="EB194" i="1" s="1"/>
  <c r="KO127" i="1"/>
  <c r="DX127" i="2"/>
  <c r="EB127" i="1" s="1"/>
  <c r="KO175" i="1"/>
  <c r="DX175" i="2"/>
  <c r="EB175" i="1" s="1"/>
  <c r="DX43" i="2"/>
  <c r="EB43" i="1" s="1"/>
  <c r="KO43" i="1"/>
  <c r="KO184" i="1"/>
  <c r="DX184" i="2"/>
  <c r="EB184" i="1" s="1"/>
  <c r="DX38" i="2"/>
  <c r="EB38" i="1" s="1"/>
  <c r="KO38" i="1"/>
  <c r="KO82" i="1" l="1"/>
  <c r="DX82" i="2"/>
  <c r="EB82" i="1" s="1"/>
  <c r="KO110" i="1"/>
  <c r="DX110" i="2"/>
  <c r="EB110" i="1" s="1"/>
  <c r="DX187" i="2"/>
  <c r="EB187" i="1" s="1"/>
  <c r="KO187" i="1"/>
  <c r="KO141" i="1"/>
  <c r="DX141" i="2"/>
  <c r="EB141" i="1" s="1"/>
  <c r="KO31" i="1"/>
  <c r="DX31" i="2"/>
  <c r="EB31" i="1" s="1"/>
  <c r="KO79" i="1"/>
  <c r="DX79" i="2"/>
  <c r="EB79" i="1" s="1"/>
  <c r="DX137" i="2"/>
  <c r="EB137" i="1" s="1"/>
  <c r="KO137" i="1"/>
  <c r="KO153" i="1"/>
  <c r="DX153" i="2"/>
  <c r="EB153" i="1" s="1"/>
  <c r="KO45" i="1"/>
  <c r="DX45" i="2"/>
  <c r="EB45" i="1" s="1"/>
  <c r="DX152" i="2"/>
  <c r="EB152" i="1" s="1"/>
  <c r="KO152" i="1"/>
  <c r="KO19" i="1"/>
  <c r="DX19" i="2"/>
  <c r="EB19" i="1" s="1"/>
  <c r="KO193" i="1"/>
  <c r="DX193" i="2"/>
  <c r="EB193" i="1" s="1"/>
  <c r="DW177" i="2"/>
  <c r="EA177" i="1" s="1"/>
  <c r="KO188" i="1"/>
  <c r="DX188" i="2"/>
  <c r="EB188" i="1" s="1"/>
  <c r="KO132" i="1"/>
  <c r="DX132" i="2"/>
  <c r="EB132" i="1" s="1"/>
  <c r="KO71" i="1"/>
  <c r="DX71" i="2"/>
  <c r="EB71" i="1" s="1"/>
  <c r="DX133" i="2"/>
  <c r="EB133" i="1" s="1"/>
  <c r="KO133" i="1"/>
  <c r="KO102" i="1"/>
  <c r="DX102" i="2"/>
  <c r="EB102" i="1" s="1"/>
  <c r="DW65" i="2"/>
  <c r="EA65" i="1" s="1"/>
  <c r="DX74" i="2"/>
  <c r="EB74" i="1" s="1"/>
  <c r="KO74" i="1"/>
  <c r="DX135" i="2"/>
  <c r="EB135" i="1" s="1"/>
  <c r="KO135" i="1"/>
  <c r="DX11" i="2"/>
  <c r="EB11" i="1" s="1"/>
  <c r="KO11" i="1"/>
  <c r="DX10" i="2"/>
  <c r="EB10" i="1" s="1"/>
  <c r="KO10" i="1"/>
  <c r="KO163" i="1"/>
  <c r="DX163" i="2"/>
  <c r="EB163" i="1" s="1"/>
  <c r="DW84" i="2"/>
  <c r="EA84" i="1" s="1"/>
  <c r="DX140" i="2"/>
  <c r="EB140" i="1" s="1"/>
  <c r="KO140" i="1"/>
  <c r="DW68" i="2"/>
  <c r="EA68" i="1" s="1"/>
  <c r="KO143" i="1"/>
  <c r="DX143" i="2"/>
  <c r="EB143" i="1" s="1"/>
  <c r="DX8" i="2"/>
  <c r="EB8" i="1" s="1"/>
  <c r="KO8" i="1"/>
  <c r="DX101" i="2"/>
  <c r="EB101" i="1" s="1"/>
  <c r="KO101" i="1"/>
  <c r="DX70" i="2"/>
  <c r="EB70" i="1" s="1"/>
  <c r="KO70" i="1"/>
  <c r="DX69" i="2"/>
  <c r="EB69" i="1" s="1"/>
  <c r="KO69" i="1"/>
  <c r="KO53" i="1"/>
  <c r="DX53" i="2"/>
  <c r="EB53" i="1" s="1"/>
  <c r="DX173" i="2"/>
  <c r="EB173" i="1" s="1"/>
  <c r="KO173" i="1"/>
  <c r="DX5" i="2"/>
  <c r="EB5" i="1" s="1"/>
  <c r="KO5" i="1"/>
  <c r="KO111" i="1"/>
  <c r="DX111" i="2"/>
  <c r="EB111" i="1" s="1"/>
  <c r="DX25" i="2"/>
  <c r="EB25" i="1" s="1"/>
  <c r="KO25" i="1"/>
  <c r="KO171" i="1"/>
  <c r="DX171" i="2"/>
  <c r="EB171" i="1" s="1"/>
  <c r="DX21" i="2"/>
  <c r="EB21" i="1" s="1"/>
  <c r="KO21" i="1"/>
  <c r="DW100" i="2"/>
  <c r="EA100" i="1" s="1"/>
  <c r="DW131" i="2"/>
  <c r="EA131" i="1" s="1"/>
  <c r="DW180" i="2"/>
  <c r="EA180" i="1" s="1"/>
  <c r="DW80" i="2"/>
  <c r="EA80" i="1" s="1"/>
  <c r="DW60" i="2"/>
  <c r="EA60" i="1" s="1"/>
  <c r="KO149" i="1"/>
  <c r="DX149" i="2"/>
  <c r="EB149" i="1" s="1"/>
  <c r="KO54" i="1"/>
  <c r="DX54" i="2"/>
  <c r="EB54" i="1" s="1"/>
  <c r="KO64" i="1"/>
  <c r="DX64" i="2"/>
  <c r="EB64" i="1" s="1"/>
  <c r="DW138" i="2"/>
  <c r="EA138" i="1" s="1"/>
  <c r="DX50" i="2"/>
  <c r="EB50" i="1" s="1"/>
  <c r="KO50" i="1"/>
  <c r="KO29" i="1"/>
  <c r="DX29" i="2"/>
  <c r="EB29" i="1" s="1"/>
  <c r="KO105" i="1"/>
  <c r="DX105" i="2"/>
  <c r="EB105" i="1" s="1"/>
  <c r="KO147" i="1"/>
  <c r="DX147" i="2"/>
  <c r="EB147" i="1" s="1"/>
  <c r="KO107" i="1"/>
  <c r="DX107" i="2"/>
  <c r="EB107" i="1" s="1"/>
  <c r="KO95" i="1"/>
  <c r="DX95" i="2"/>
  <c r="EB95" i="1" s="1"/>
  <c r="DW190" i="2"/>
  <c r="EA190" i="1" s="1"/>
  <c r="DW90" i="2"/>
  <c r="EA90" i="1" s="1"/>
  <c r="KO20" i="1"/>
  <c r="DX20" i="2"/>
  <c r="EB20" i="1" s="1"/>
  <c r="DW156" i="2"/>
  <c r="EA156" i="1" s="1"/>
  <c r="DW98" i="2"/>
  <c r="EA98" i="1" s="1"/>
  <c r="DW169" i="2"/>
  <c r="EA169" i="1" s="1"/>
  <c r="DV7" i="2"/>
  <c r="DZ7" i="1" s="1"/>
  <c r="DX28" i="2"/>
  <c r="EB28" i="1" s="1"/>
  <c r="KO28" i="1"/>
  <c r="DW106" i="2"/>
  <c r="EA106" i="1" s="1"/>
  <c r="DW83" i="2"/>
  <c r="EA83" i="1" s="1"/>
  <c r="DW161" i="2"/>
  <c r="EA161" i="1" s="1"/>
  <c r="DW129" i="2"/>
  <c r="EA129" i="1" s="1"/>
  <c r="DW88" i="2"/>
  <c r="EA88" i="1" s="1"/>
  <c r="DW96" i="2"/>
  <c r="EA96" i="1" s="1"/>
  <c r="DW196" i="2"/>
  <c r="EA196" i="1" s="1"/>
  <c r="KO72" i="1"/>
  <c r="DX72" i="2"/>
  <c r="EB72" i="1" s="1"/>
  <c r="DW136" i="2"/>
  <c r="EA136" i="1" s="1"/>
  <c r="KO85" i="1"/>
  <c r="DX85" i="2"/>
  <c r="EB85" i="1" s="1"/>
  <c r="DW162" i="2"/>
  <c r="EA162" i="1" s="1"/>
  <c r="DX91" i="2"/>
  <c r="EB91" i="1" s="1"/>
  <c r="KO91" i="1"/>
  <c r="DW154" i="2"/>
  <c r="EA154" i="1" s="1"/>
  <c r="DX23" i="2"/>
  <c r="EB23" i="1" s="1"/>
  <c r="KO23" i="1"/>
  <c r="DX93" i="2"/>
  <c r="EB93" i="1" s="1"/>
  <c r="KO93" i="1"/>
  <c r="KO139" i="1"/>
  <c r="DX139" i="2"/>
  <c r="EB139" i="1" s="1"/>
  <c r="KO116" i="1"/>
  <c r="DX116" i="2"/>
  <c r="EB116" i="1" s="1"/>
  <c r="KO27" i="1"/>
  <c r="DX27" i="2"/>
  <c r="EB27" i="1" s="1"/>
  <c r="KO17" i="1"/>
  <c r="DX17" i="2"/>
  <c r="EB17" i="1" s="1"/>
  <c r="KO92" i="1"/>
  <c r="DX92" i="2"/>
  <c r="EB92" i="1" s="1"/>
  <c r="KO13" i="1"/>
  <c r="DX13" i="2"/>
  <c r="EB13" i="1" s="1"/>
  <c r="DX124" i="2"/>
  <c r="EB124" i="1" s="1"/>
  <c r="KO124" i="1"/>
  <c r="DW119" i="2"/>
  <c r="EA119" i="1" s="1"/>
  <c r="DX42" i="2"/>
  <c r="EB42" i="1" s="1"/>
  <c r="KO42" i="1"/>
  <c r="KO59" i="1"/>
  <c r="DX59" i="2"/>
  <c r="EB59" i="1" s="1"/>
  <c r="KO14" i="1"/>
  <c r="DX14" i="2"/>
  <c r="EB14" i="1" s="1"/>
  <c r="DW144" i="2"/>
  <c r="EA144" i="1" s="1"/>
  <c r="KO114" i="1"/>
  <c r="DX114" i="2"/>
  <c r="EB114" i="1" s="1"/>
  <c r="DW151" i="2"/>
  <c r="EA151" i="1" s="1"/>
  <c r="DX160" i="2"/>
  <c r="EB160" i="1" s="1"/>
  <c r="KO160" i="1"/>
  <c r="DW22" i="2"/>
  <c r="EA22" i="1" s="1"/>
  <c r="DW49" i="2"/>
  <c r="EA49" i="1" s="1"/>
  <c r="DW122" i="2"/>
  <c r="EA122" i="1" s="1"/>
  <c r="DX158" i="2"/>
  <c r="EB158" i="1" s="1"/>
  <c r="KO158" i="1"/>
  <c r="DW165" i="2"/>
  <c r="EA165" i="1" s="1"/>
  <c r="DW115" i="2"/>
  <c r="EA115" i="1" s="1"/>
  <c r="DW77" i="2"/>
  <c r="EA77" i="1" s="1"/>
  <c r="KO164" i="1"/>
  <c r="DX164" i="2"/>
  <c r="EB164" i="1" s="1"/>
  <c r="DW36" i="2"/>
  <c r="EA36" i="1" s="1"/>
  <c r="DW195" i="2"/>
  <c r="EA195" i="1" s="1"/>
  <c r="KO57" i="1"/>
  <c r="DX57" i="2"/>
  <c r="EB57" i="1" s="1"/>
  <c r="DX26" i="2"/>
  <c r="EB26" i="1" s="1"/>
  <c r="KO26" i="1"/>
  <c r="KO150" i="1"/>
  <c r="DX150" i="2"/>
  <c r="EB150" i="1" s="1"/>
  <c r="DX6" i="2"/>
  <c r="EB6" i="1" s="1"/>
  <c r="KO6" i="1"/>
  <c r="DW128" i="2"/>
  <c r="EA128" i="1" s="1"/>
  <c r="DW76" i="2"/>
  <c r="EA76" i="1" s="1"/>
  <c r="DX67" i="2"/>
  <c r="EB67" i="1" s="1"/>
  <c r="KO67" i="1"/>
  <c r="DW89" i="2"/>
  <c r="EA89" i="1" s="1"/>
  <c r="KO125" i="1"/>
  <c r="DX125" i="2"/>
  <c r="EB125" i="1" s="1"/>
  <c r="DX55" i="2"/>
  <c r="EB55" i="1" s="1"/>
  <c r="KO55" i="1"/>
  <c r="DX121" i="2"/>
  <c r="EB121" i="1" s="1"/>
  <c r="KO121" i="1"/>
  <c r="KO40" i="1"/>
  <c r="DX40" i="2"/>
  <c r="EB40" i="1" s="1"/>
  <c r="DX170" i="2"/>
  <c r="EB170" i="1" s="1"/>
  <c r="KO170" i="1"/>
  <c r="KO146" i="1"/>
  <c r="DX146" i="2"/>
  <c r="EB146" i="1" s="1"/>
  <c r="DX62" i="2"/>
  <c r="EB62" i="1" s="1"/>
  <c r="KO62" i="1"/>
  <c r="KO112" i="1"/>
  <c r="DX112" i="2"/>
  <c r="EB112" i="1" s="1"/>
  <c r="DV18" i="2"/>
  <c r="DZ18" i="1" s="1"/>
  <c r="KO99" i="1"/>
  <c r="DX99" i="2"/>
  <c r="EB99" i="1" s="1"/>
  <c r="KO94" i="1"/>
  <c r="DX94" i="2"/>
  <c r="EB94" i="1" s="1"/>
  <c r="KO166" i="1"/>
  <c r="DX166" i="2"/>
  <c r="EB166" i="1" s="1"/>
  <c r="DX103" i="2"/>
  <c r="EB103" i="1" s="1"/>
  <c r="KO103" i="1"/>
  <c r="DW12" i="2"/>
  <c r="EA12" i="1" s="1"/>
  <c r="DW33" i="2"/>
  <c r="EA33" i="1" s="1"/>
  <c r="DW181" i="2"/>
  <c r="EA181" i="1" s="1"/>
  <c r="KO75" i="1"/>
  <c r="DX75" i="2"/>
  <c r="EB75" i="1" s="1"/>
  <c r="DW189" i="2"/>
  <c r="EA189" i="1" s="1"/>
  <c r="KO126" i="1"/>
  <c r="DX126" i="2"/>
  <c r="EB126" i="1" s="1"/>
  <c r="DW155" i="2"/>
  <c r="EA155" i="1" s="1"/>
  <c r="DW148" i="2"/>
  <c r="EA148" i="1" s="1"/>
  <c r="DX130" i="2"/>
  <c r="EB130" i="1" s="1"/>
  <c r="KO130" i="1"/>
  <c r="DW86" i="2"/>
  <c r="EA86" i="1" s="1"/>
  <c r="DW120" i="2"/>
  <c r="EA120" i="1" s="1"/>
  <c r="DV9" i="2"/>
  <c r="DZ9" i="1" s="1"/>
  <c r="DW32" i="2"/>
  <c r="EA32" i="1" s="1"/>
  <c r="DX24" i="2"/>
  <c r="EB24" i="1" s="1"/>
  <c r="KO24" i="1"/>
  <c r="KO63" i="1"/>
  <c r="DX63" i="2"/>
  <c r="EB63" i="1" s="1"/>
  <c r="DW159" i="2"/>
  <c r="EA159" i="1" s="1"/>
  <c r="DX51" i="2"/>
  <c r="EB51" i="1" s="1"/>
  <c r="KO51" i="1"/>
  <c r="DW183" i="2"/>
  <c r="EA183" i="1" s="1"/>
  <c r="DW167" i="2"/>
  <c r="EA167" i="1" s="1"/>
  <c r="KO81" i="1"/>
  <c r="DX81" i="2"/>
  <c r="EB81" i="1" s="1"/>
  <c r="DX47" i="2"/>
  <c r="EB47" i="1" s="1"/>
  <c r="KO47" i="1"/>
  <c r="DX39" i="2"/>
  <c r="EB39" i="1" s="1"/>
  <c r="KO39" i="1"/>
  <c r="DX35" i="2"/>
  <c r="EB35" i="1" s="1"/>
  <c r="KO35" i="1"/>
  <c r="KO66" i="1"/>
  <c r="DX66" i="2"/>
  <c r="EB66" i="1" s="1"/>
  <c r="DW109" i="2"/>
  <c r="EA109" i="1" s="1"/>
  <c r="DX37" i="2"/>
  <c r="EB37" i="1" s="1"/>
  <c r="KO37" i="1"/>
  <c r="DX123" i="2"/>
  <c r="EB123" i="1" s="1"/>
  <c r="KO123" i="1"/>
  <c r="KO41" i="1"/>
  <c r="DX41" i="2"/>
  <c r="EB41" i="1" s="1"/>
  <c r="DW87" i="2"/>
  <c r="EA87" i="1" s="1"/>
  <c r="DW118" i="2"/>
  <c r="EA118" i="1" s="1"/>
  <c r="KO178" i="1"/>
  <c r="DX178" i="2"/>
  <c r="EB178" i="1" s="1"/>
  <c r="KO97" i="1"/>
  <c r="DX97" i="2"/>
  <c r="EB97" i="1" s="1"/>
  <c r="KO52" i="1"/>
  <c r="DX52" i="2"/>
  <c r="EB52" i="1" s="1"/>
  <c r="DX46" i="2"/>
  <c r="EB46" i="1" s="1"/>
  <c r="KO46" i="1"/>
  <c r="DW56" i="2"/>
  <c r="EA56" i="1" s="1"/>
  <c r="KO58" i="1"/>
  <c r="DX58" i="2"/>
  <c r="EB58" i="1" s="1"/>
  <c r="DX15" i="2"/>
  <c r="EB15" i="1" s="1"/>
  <c r="KO15" i="1"/>
  <c r="DX16" i="2"/>
  <c r="EB16" i="1" s="1"/>
  <c r="KO16" i="1"/>
  <c r="KO44" i="1"/>
  <c r="DX44" i="2"/>
  <c r="EB44" i="1" s="1"/>
  <c r="DW78" i="2"/>
  <c r="EA78" i="1" s="1"/>
  <c r="DW185" i="2"/>
  <c r="EA185" i="1" s="1"/>
  <c r="KO48" i="1"/>
  <c r="DX48" i="2"/>
  <c r="EB48" i="1" s="1"/>
  <c r="KO73" i="1"/>
  <c r="DX73" i="2"/>
  <c r="EB73" i="1" s="1"/>
  <c r="KO142" i="1"/>
  <c r="DX142" i="2"/>
  <c r="EB142" i="1" s="1"/>
  <c r="KO104" i="1"/>
  <c r="DX104" i="2"/>
  <c r="EB104" i="1" s="1"/>
  <c r="KO34" i="1"/>
  <c r="DX34" i="2"/>
  <c r="EB34" i="1" s="1"/>
  <c r="KO134" i="1"/>
  <c r="DX134" i="2"/>
  <c r="EB134" i="1" s="1"/>
  <c r="DX30" i="2"/>
  <c r="EB30" i="1" s="1"/>
  <c r="KO30" i="1"/>
  <c r="KO172" i="1"/>
  <c r="DX172" i="2"/>
  <c r="EB172" i="1" s="1"/>
  <c r="DW191" i="2"/>
  <c r="EA191" i="1" s="1"/>
  <c r="DW108" i="2"/>
  <c r="EA108" i="1" s="1"/>
  <c r="DW145" i="2"/>
  <c r="EA145" i="1" s="1"/>
  <c r="KO168" i="1"/>
  <c r="DX168" i="2"/>
  <c r="EB168" i="1" s="1"/>
  <c r="DW186" i="2"/>
  <c r="EA186" i="1" s="1"/>
  <c r="KO61" i="1"/>
  <c r="DX61" i="2"/>
  <c r="EB61" i="1" s="1"/>
  <c r="DX117" i="2"/>
  <c r="EB117" i="1" s="1"/>
  <c r="KO117" i="1"/>
  <c r="DW157" i="2"/>
  <c r="EA157" i="1" s="1"/>
  <c r="DW179" i="2"/>
  <c r="EA179" i="1" s="1"/>
  <c r="DW174" i="2"/>
  <c r="EA174" i="1" s="1"/>
  <c r="DV192" i="2"/>
  <c r="DZ192" i="1" s="1"/>
  <c r="DW43" i="2"/>
  <c r="EA43" i="1" s="1"/>
  <c r="DW38" i="2"/>
  <c r="EA38" i="1" s="1"/>
  <c r="DW184" i="2"/>
  <c r="EA184" i="1" s="1"/>
  <c r="DW175" i="2"/>
  <c r="EA175" i="1" s="1"/>
  <c r="DW127" i="2"/>
  <c r="EA127" i="1" s="1"/>
  <c r="DW194" i="2"/>
  <c r="EA194" i="1" s="1"/>
  <c r="KO113" i="1"/>
  <c r="DX113" i="2"/>
  <c r="EB113" i="1" s="1"/>
  <c r="DW176" i="2"/>
  <c r="EA176" i="1" s="1"/>
  <c r="DW182" i="2"/>
  <c r="EA182" i="1" s="1"/>
  <c r="DW82" i="2" l="1"/>
  <c r="EA82" i="1" s="1"/>
  <c r="DW110" i="2"/>
  <c r="EA110" i="1" s="1"/>
  <c r="DW187" i="2"/>
  <c r="EA187" i="1" s="1"/>
  <c r="DW31" i="2"/>
  <c r="EA31" i="1" s="1"/>
  <c r="DW141" i="2"/>
  <c r="EA141" i="1" s="1"/>
  <c r="DW137" i="2"/>
  <c r="EA137" i="1" s="1"/>
  <c r="DW79" i="2"/>
  <c r="EA79" i="1" s="1"/>
  <c r="DW153" i="2"/>
  <c r="EA153" i="1" s="1"/>
  <c r="DW152" i="2"/>
  <c r="EA152" i="1" s="1"/>
  <c r="DW45" i="2"/>
  <c r="EA45" i="1" s="1"/>
  <c r="DW193" i="2"/>
  <c r="EA193" i="1" s="1"/>
  <c r="DW19" i="2"/>
  <c r="EA19" i="1" s="1"/>
  <c r="DW188" i="2"/>
  <c r="EA188" i="1" s="1"/>
  <c r="DV177" i="2"/>
  <c r="DZ177" i="1" s="1"/>
  <c r="DW102" i="2"/>
  <c r="EA102" i="1" s="1"/>
  <c r="DW133" i="2"/>
  <c r="EA133" i="1" s="1"/>
  <c r="DW71" i="2"/>
  <c r="EA71" i="1" s="1"/>
  <c r="DW132" i="2"/>
  <c r="EA132" i="1" s="1"/>
  <c r="DW135" i="2"/>
  <c r="EA135" i="1" s="1"/>
  <c r="DW74" i="2"/>
  <c r="EA74" i="1" s="1"/>
  <c r="DV65" i="2"/>
  <c r="DZ65" i="1" s="1"/>
  <c r="DW163" i="2"/>
  <c r="EA163" i="1" s="1"/>
  <c r="DW10" i="2"/>
  <c r="EA10" i="1" s="1"/>
  <c r="DW11" i="2"/>
  <c r="EA11" i="1" s="1"/>
  <c r="DW69" i="2"/>
  <c r="EA69" i="1" s="1"/>
  <c r="DV68" i="2"/>
  <c r="DZ68" i="1" s="1"/>
  <c r="DW70" i="2"/>
  <c r="EA70" i="1" s="1"/>
  <c r="DW143" i="2"/>
  <c r="EA143" i="1" s="1"/>
  <c r="DW101" i="2"/>
  <c r="EA101" i="1" s="1"/>
  <c r="DW140" i="2"/>
  <c r="EA140" i="1" s="1"/>
  <c r="DV84" i="2"/>
  <c r="DZ84" i="1" s="1"/>
  <c r="DW8" i="2"/>
  <c r="EA8" i="1" s="1"/>
  <c r="DV80" i="2"/>
  <c r="DZ80" i="1" s="1"/>
  <c r="DW111" i="2"/>
  <c r="EA111" i="1" s="1"/>
  <c r="DV100" i="2"/>
  <c r="DZ100" i="1" s="1"/>
  <c r="DV180" i="2"/>
  <c r="DZ180" i="1" s="1"/>
  <c r="DW21" i="2"/>
  <c r="EA21" i="1" s="1"/>
  <c r="DW5" i="2"/>
  <c r="EA5" i="1" s="1"/>
  <c r="DW149" i="2"/>
  <c r="EA149" i="1" s="1"/>
  <c r="DW171" i="2"/>
  <c r="EA171" i="1" s="1"/>
  <c r="DW173" i="2"/>
  <c r="EA173" i="1" s="1"/>
  <c r="DW53" i="2"/>
  <c r="EA53" i="1" s="1"/>
  <c r="DV60" i="2"/>
  <c r="DZ60" i="1" s="1"/>
  <c r="DV131" i="2"/>
  <c r="DZ131" i="1" s="1"/>
  <c r="DW25" i="2"/>
  <c r="EA25" i="1" s="1"/>
  <c r="DV22" i="2"/>
  <c r="DZ22" i="1" s="1"/>
  <c r="DV98" i="2"/>
  <c r="DZ98" i="1" s="1"/>
  <c r="DW107" i="2"/>
  <c r="EA107" i="1" s="1"/>
  <c r="DW15" i="2"/>
  <c r="EA15" i="1" s="1"/>
  <c r="DW46" i="2"/>
  <c r="EA46" i="1" s="1"/>
  <c r="DV109" i="2"/>
  <c r="DZ109" i="1" s="1"/>
  <c r="DW47" i="2"/>
  <c r="EA47" i="1" s="1"/>
  <c r="DW24" i="2"/>
  <c r="EA24" i="1" s="1"/>
  <c r="DV148" i="2"/>
  <c r="DZ148" i="1" s="1"/>
  <c r="DV181" i="2"/>
  <c r="DZ181" i="1" s="1"/>
  <c r="DW103" i="2"/>
  <c r="EA103" i="1" s="1"/>
  <c r="DV36" i="2"/>
  <c r="DZ36" i="1" s="1"/>
  <c r="DV122" i="2"/>
  <c r="DZ122" i="1" s="1"/>
  <c r="DW23" i="2"/>
  <c r="EA23" i="1" s="1"/>
  <c r="DW91" i="2"/>
  <c r="EA91" i="1" s="1"/>
  <c r="DW28" i="2"/>
  <c r="EA28" i="1" s="1"/>
  <c r="DW73" i="2"/>
  <c r="EA73" i="1" s="1"/>
  <c r="DW52" i="2"/>
  <c r="EA52" i="1" s="1"/>
  <c r="DW178" i="2"/>
  <c r="EA178" i="1" s="1"/>
  <c r="DW66" i="2"/>
  <c r="EA66" i="1" s="1"/>
  <c r="DW81" i="2"/>
  <c r="EA81" i="1" s="1"/>
  <c r="DV120" i="2"/>
  <c r="DZ120" i="1" s="1"/>
  <c r="DV33" i="2"/>
  <c r="DZ33" i="1" s="1"/>
  <c r="DW166" i="2"/>
  <c r="EA166" i="1" s="1"/>
  <c r="DW164" i="2"/>
  <c r="EA164" i="1" s="1"/>
  <c r="DV144" i="2"/>
  <c r="DZ144" i="1" s="1"/>
  <c r="DW92" i="2"/>
  <c r="EA92" i="1" s="1"/>
  <c r="DW116" i="2"/>
  <c r="EA116" i="1" s="1"/>
  <c r="DV154" i="2"/>
  <c r="DZ154" i="1" s="1"/>
  <c r="DV162" i="2"/>
  <c r="DZ162" i="1" s="1"/>
  <c r="DW147" i="2"/>
  <c r="EA147" i="1" s="1"/>
  <c r="DV78" i="2"/>
  <c r="DZ78" i="1" s="1"/>
  <c r="DW123" i="2"/>
  <c r="EA123" i="1" s="1"/>
  <c r="DW51" i="2"/>
  <c r="EA51" i="1" s="1"/>
  <c r="DV189" i="2"/>
  <c r="DZ189" i="1" s="1"/>
  <c r="DU18" i="2"/>
  <c r="DY18" i="1" s="1"/>
  <c r="DW62" i="2"/>
  <c r="EA62" i="1" s="1"/>
  <c r="DW121" i="2"/>
  <c r="EA121" i="1" s="1"/>
  <c r="DW67" i="2"/>
  <c r="EA67" i="1" s="1"/>
  <c r="DW6" i="2"/>
  <c r="EA6" i="1" s="1"/>
  <c r="DV49" i="2"/>
  <c r="DZ49" i="1" s="1"/>
  <c r="DW160" i="2"/>
  <c r="EA160" i="1" s="1"/>
  <c r="DW42" i="2"/>
  <c r="EA42" i="1" s="1"/>
  <c r="DV196" i="2"/>
  <c r="DZ196" i="1" s="1"/>
  <c r="DV156" i="2"/>
  <c r="DZ156" i="1" s="1"/>
  <c r="DW50" i="2"/>
  <c r="EA50" i="1" s="1"/>
  <c r="DW104" i="2"/>
  <c r="EA104" i="1" s="1"/>
  <c r="DW126" i="2"/>
  <c r="EA126" i="1" s="1"/>
  <c r="DW112" i="2"/>
  <c r="EA112" i="1" s="1"/>
  <c r="DW57" i="2"/>
  <c r="EA57" i="1" s="1"/>
  <c r="DW142" i="2"/>
  <c r="EA142" i="1" s="1"/>
  <c r="DW48" i="2"/>
  <c r="EA48" i="1" s="1"/>
  <c r="DW44" i="2"/>
  <c r="EA44" i="1" s="1"/>
  <c r="DW58" i="2"/>
  <c r="EA58" i="1" s="1"/>
  <c r="DW97" i="2"/>
  <c r="EA97" i="1" s="1"/>
  <c r="DV118" i="2"/>
  <c r="DZ118" i="1" s="1"/>
  <c r="DV159" i="2"/>
  <c r="DZ159" i="1" s="1"/>
  <c r="DV32" i="2"/>
  <c r="DZ32" i="1" s="1"/>
  <c r="DV86" i="2"/>
  <c r="DZ86" i="1" s="1"/>
  <c r="DW94" i="2"/>
  <c r="EA94" i="1" s="1"/>
  <c r="DW146" i="2"/>
  <c r="EA146" i="1" s="1"/>
  <c r="DV76" i="2"/>
  <c r="DZ76" i="1" s="1"/>
  <c r="DW150" i="2"/>
  <c r="EA150" i="1" s="1"/>
  <c r="DV195" i="2"/>
  <c r="DZ195" i="1" s="1"/>
  <c r="DV77" i="2"/>
  <c r="DZ77" i="1" s="1"/>
  <c r="DW14" i="2"/>
  <c r="EA14" i="1" s="1"/>
  <c r="DW139" i="2"/>
  <c r="EA139" i="1" s="1"/>
  <c r="DW85" i="2"/>
  <c r="EA85" i="1" s="1"/>
  <c r="DV96" i="2"/>
  <c r="DZ96" i="1" s="1"/>
  <c r="DV88" i="2"/>
  <c r="DZ88" i="1" s="1"/>
  <c r="DV83" i="2"/>
  <c r="DZ83" i="1" s="1"/>
  <c r="DW20" i="2"/>
  <c r="EA20" i="1" s="1"/>
  <c r="DV190" i="2"/>
  <c r="DZ190" i="1" s="1"/>
  <c r="DW105" i="2"/>
  <c r="EA105" i="1" s="1"/>
  <c r="DW64" i="2"/>
  <c r="EA64" i="1" s="1"/>
  <c r="DU9" i="2"/>
  <c r="DY9" i="1" s="1"/>
  <c r="DV115" i="2"/>
  <c r="DZ115" i="1" s="1"/>
  <c r="DW59" i="2"/>
  <c r="EA59" i="1" s="1"/>
  <c r="DW35" i="2"/>
  <c r="EA35" i="1" s="1"/>
  <c r="DV167" i="2"/>
  <c r="DZ167" i="1" s="1"/>
  <c r="DV155" i="2"/>
  <c r="DZ155" i="1" s="1"/>
  <c r="DW55" i="2"/>
  <c r="EA55" i="1" s="1"/>
  <c r="DV165" i="2"/>
  <c r="DZ165" i="1" s="1"/>
  <c r="DV151" i="2"/>
  <c r="DZ151" i="1" s="1"/>
  <c r="DV119" i="2"/>
  <c r="DZ119" i="1" s="1"/>
  <c r="DU7" i="2"/>
  <c r="DY7" i="1" s="1"/>
  <c r="DW40" i="2"/>
  <c r="EA40" i="1" s="1"/>
  <c r="DV89" i="2"/>
  <c r="DZ89" i="1" s="1"/>
  <c r="DW13" i="2"/>
  <c r="EA13" i="1" s="1"/>
  <c r="DW27" i="2"/>
  <c r="EA27" i="1" s="1"/>
  <c r="DV161" i="2"/>
  <c r="DZ161" i="1" s="1"/>
  <c r="DV87" i="2"/>
  <c r="DZ87" i="1" s="1"/>
  <c r="DV183" i="2"/>
  <c r="DZ183" i="1" s="1"/>
  <c r="DW63" i="2"/>
  <c r="EA63" i="1" s="1"/>
  <c r="DW75" i="2"/>
  <c r="EA75" i="1" s="1"/>
  <c r="DW99" i="2"/>
  <c r="EA99" i="1" s="1"/>
  <c r="DW125" i="2"/>
  <c r="EA125" i="1" s="1"/>
  <c r="DW114" i="2"/>
  <c r="EA114" i="1" s="1"/>
  <c r="DW17" i="2"/>
  <c r="EA17" i="1" s="1"/>
  <c r="DV136" i="2"/>
  <c r="DZ136" i="1" s="1"/>
  <c r="DW72" i="2"/>
  <c r="EA72" i="1" s="1"/>
  <c r="DV169" i="2"/>
  <c r="DZ169" i="1" s="1"/>
  <c r="DW95" i="2"/>
  <c r="EA95" i="1" s="1"/>
  <c r="DW29" i="2"/>
  <c r="EA29" i="1" s="1"/>
  <c r="DW54" i="2"/>
  <c r="EA54" i="1" s="1"/>
  <c r="DW41" i="2"/>
  <c r="EA41" i="1" s="1"/>
  <c r="DV185" i="2"/>
  <c r="DZ185" i="1" s="1"/>
  <c r="DW16" i="2"/>
  <c r="EA16" i="1" s="1"/>
  <c r="DV56" i="2"/>
  <c r="DZ56" i="1" s="1"/>
  <c r="DW37" i="2"/>
  <c r="EA37" i="1" s="1"/>
  <c r="DW39" i="2"/>
  <c r="EA39" i="1" s="1"/>
  <c r="DW130" i="2"/>
  <c r="EA130" i="1" s="1"/>
  <c r="DV12" i="2"/>
  <c r="DZ12" i="1" s="1"/>
  <c r="DW170" i="2"/>
  <c r="EA170" i="1" s="1"/>
  <c r="DV128" i="2"/>
  <c r="DZ128" i="1" s="1"/>
  <c r="DW26" i="2"/>
  <c r="EA26" i="1" s="1"/>
  <c r="DW158" i="2"/>
  <c r="EA158" i="1" s="1"/>
  <c r="DW124" i="2"/>
  <c r="EA124" i="1" s="1"/>
  <c r="DW93" i="2"/>
  <c r="EA93" i="1" s="1"/>
  <c r="DV129" i="2"/>
  <c r="DZ129" i="1" s="1"/>
  <c r="DV106" i="2"/>
  <c r="DZ106" i="1" s="1"/>
  <c r="DV90" i="2"/>
  <c r="DZ90" i="1" s="1"/>
  <c r="DV138" i="2"/>
  <c r="DZ138" i="1" s="1"/>
  <c r="DW34" i="2"/>
  <c r="EA34" i="1" s="1"/>
  <c r="DW30" i="2"/>
  <c r="EA30" i="1" s="1"/>
  <c r="DW134" i="2"/>
  <c r="EA134" i="1" s="1"/>
  <c r="DV191" i="2"/>
  <c r="DZ191" i="1" s="1"/>
  <c r="DW172" i="2"/>
  <c r="EA172" i="1" s="1"/>
  <c r="DV145" i="2"/>
  <c r="DZ145" i="1" s="1"/>
  <c r="DV108" i="2"/>
  <c r="DZ108" i="1" s="1"/>
  <c r="DW168" i="2"/>
  <c r="EA168" i="1" s="1"/>
  <c r="DV186" i="2"/>
  <c r="DZ186" i="1" s="1"/>
  <c r="DW61" i="2"/>
  <c r="EA61" i="1" s="1"/>
  <c r="DW117" i="2"/>
  <c r="EA117" i="1" s="1"/>
  <c r="DV157" i="2"/>
  <c r="DZ157" i="1" s="1"/>
  <c r="DU192" i="2"/>
  <c r="DY192" i="1" s="1"/>
  <c r="DV174" i="2"/>
  <c r="DZ174" i="1" s="1"/>
  <c r="DV179" i="2"/>
  <c r="DZ179" i="1" s="1"/>
  <c r="DV176" i="2"/>
  <c r="DZ176" i="1" s="1"/>
  <c r="DV182" i="2"/>
  <c r="DZ182" i="1" s="1"/>
  <c r="DV194" i="2"/>
  <c r="DZ194" i="1" s="1"/>
  <c r="DV127" i="2"/>
  <c r="DZ127" i="1" s="1"/>
  <c r="DV38" i="2"/>
  <c r="DZ38" i="1" s="1"/>
  <c r="DV43" i="2"/>
  <c r="DZ43" i="1" s="1"/>
  <c r="DW113" i="2"/>
  <c r="EA113" i="1" s="1"/>
  <c r="DV175" i="2"/>
  <c r="DZ175" i="1" s="1"/>
  <c r="DV184" i="2"/>
  <c r="DZ184" i="1" s="1"/>
  <c r="DV82" i="2" l="1"/>
  <c r="DZ82" i="1" s="1"/>
  <c r="DV110" i="2"/>
  <c r="DZ110" i="1" s="1"/>
  <c r="DV187" i="2"/>
  <c r="DZ187" i="1" s="1"/>
  <c r="DV141" i="2"/>
  <c r="DZ141" i="1" s="1"/>
  <c r="DV31" i="2"/>
  <c r="DZ31" i="1" s="1"/>
  <c r="DV79" i="2"/>
  <c r="DZ79" i="1" s="1"/>
  <c r="DV137" i="2"/>
  <c r="DZ137" i="1" s="1"/>
  <c r="DV153" i="2"/>
  <c r="DZ153" i="1" s="1"/>
  <c r="DV45" i="2"/>
  <c r="DZ45" i="1" s="1"/>
  <c r="DV152" i="2"/>
  <c r="DZ152" i="1" s="1"/>
  <c r="DV19" i="2"/>
  <c r="DZ19" i="1" s="1"/>
  <c r="DV193" i="2"/>
  <c r="DZ193" i="1" s="1"/>
  <c r="DU177" i="2"/>
  <c r="DY177" i="1" s="1"/>
  <c r="DV188" i="2"/>
  <c r="DZ188" i="1" s="1"/>
  <c r="DV133" i="2"/>
  <c r="DZ133" i="1" s="1"/>
  <c r="DV132" i="2"/>
  <c r="DZ132" i="1" s="1"/>
  <c r="DV71" i="2"/>
  <c r="DZ71" i="1" s="1"/>
  <c r="DV102" i="2"/>
  <c r="DZ102" i="1" s="1"/>
  <c r="DU65" i="2"/>
  <c r="DY65" i="1" s="1"/>
  <c r="DV74" i="2"/>
  <c r="DZ74" i="1" s="1"/>
  <c r="DV135" i="2"/>
  <c r="DZ135" i="1" s="1"/>
  <c r="DV11" i="2"/>
  <c r="DZ11" i="1" s="1"/>
  <c r="DV10" i="2"/>
  <c r="DZ10" i="1" s="1"/>
  <c r="DV163" i="2"/>
  <c r="DZ163" i="1" s="1"/>
  <c r="DV8" i="2"/>
  <c r="DZ8" i="1" s="1"/>
  <c r="DU84" i="2"/>
  <c r="DY84" i="1" s="1"/>
  <c r="DV70" i="2"/>
  <c r="DZ70" i="1" s="1"/>
  <c r="DV140" i="2"/>
  <c r="DZ140" i="1" s="1"/>
  <c r="DU68" i="2"/>
  <c r="DY68" i="1" s="1"/>
  <c r="DV143" i="2"/>
  <c r="DZ143" i="1" s="1"/>
  <c r="DV101" i="2"/>
  <c r="DZ101" i="1" s="1"/>
  <c r="DV69" i="2"/>
  <c r="DZ69" i="1" s="1"/>
  <c r="DV53" i="2"/>
  <c r="DZ53" i="1" s="1"/>
  <c r="DV149" i="2"/>
  <c r="DZ149" i="1" s="1"/>
  <c r="DV173" i="2"/>
  <c r="DZ173" i="1" s="1"/>
  <c r="DV5" i="2"/>
  <c r="DZ5" i="1" s="1"/>
  <c r="DU131" i="2"/>
  <c r="DY131" i="1" s="1"/>
  <c r="DV171" i="2"/>
  <c r="DZ171" i="1" s="1"/>
  <c r="DV21" i="2"/>
  <c r="DZ21" i="1" s="1"/>
  <c r="DV25" i="2"/>
  <c r="DZ25" i="1" s="1"/>
  <c r="DU100" i="2"/>
  <c r="DY100" i="1" s="1"/>
  <c r="DV111" i="2"/>
  <c r="DZ111" i="1" s="1"/>
  <c r="DU60" i="2"/>
  <c r="DY60" i="1" s="1"/>
  <c r="DU180" i="2"/>
  <c r="DY180" i="1" s="1"/>
  <c r="DU80" i="2"/>
  <c r="DY80" i="1" s="1"/>
  <c r="DV93" i="2"/>
  <c r="DZ93" i="1" s="1"/>
  <c r="DV39" i="2"/>
  <c r="DZ39" i="1" s="1"/>
  <c r="DV17" i="2"/>
  <c r="DZ17" i="1" s="1"/>
  <c r="DV125" i="2"/>
  <c r="DZ125" i="1" s="1"/>
  <c r="DU161" i="2"/>
  <c r="DY161" i="1" s="1"/>
  <c r="DV139" i="2"/>
  <c r="DZ139" i="1" s="1"/>
  <c r="DV160" i="2"/>
  <c r="DZ160" i="1" s="1"/>
  <c r="DV52" i="2"/>
  <c r="DZ52" i="1" s="1"/>
  <c r="DU148" i="2"/>
  <c r="DY148" i="1" s="1"/>
  <c r="DU138" i="2"/>
  <c r="DY138" i="1" s="1"/>
  <c r="DV63" i="2"/>
  <c r="DZ63" i="1" s="1"/>
  <c r="DU89" i="2"/>
  <c r="DY89" i="1" s="1"/>
  <c r="DV55" i="2"/>
  <c r="DZ55" i="1" s="1"/>
  <c r="DU167" i="2"/>
  <c r="DY167" i="1" s="1"/>
  <c r="DU88" i="2"/>
  <c r="DY88" i="1" s="1"/>
  <c r="DU77" i="2"/>
  <c r="DY77" i="1" s="1"/>
  <c r="DV146" i="2"/>
  <c r="DZ146" i="1" s="1"/>
  <c r="DU32" i="2"/>
  <c r="DY32" i="1" s="1"/>
  <c r="DV142" i="2"/>
  <c r="DZ142" i="1" s="1"/>
  <c r="DV104" i="2"/>
  <c r="DZ104" i="1" s="1"/>
  <c r="DV147" i="2"/>
  <c r="DZ147" i="1" s="1"/>
  <c r="DU154" i="2"/>
  <c r="DY154" i="1" s="1"/>
  <c r="DV91" i="2"/>
  <c r="DZ91" i="1" s="1"/>
  <c r="DU185" i="2"/>
  <c r="DY185" i="1" s="1"/>
  <c r="DV164" i="2"/>
  <c r="DZ164" i="1" s="1"/>
  <c r="DV158" i="2"/>
  <c r="DZ158" i="1" s="1"/>
  <c r="DU90" i="2"/>
  <c r="DY90" i="1" s="1"/>
  <c r="DV124" i="2"/>
  <c r="DZ124" i="1" s="1"/>
  <c r="DV26" i="2"/>
  <c r="DZ26" i="1" s="1"/>
  <c r="DU12" i="2"/>
  <c r="DY12" i="1" s="1"/>
  <c r="DV72" i="2"/>
  <c r="DZ72" i="1" s="1"/>
  <c r="DV99" i="2"/>
  <c r="DZ99" i="1" s="1"/>
  <c r="DU183" i="2"/>
  <c r="DY183" i="1" s="1"/>
  <c r="DV27" i="2"/>
  <c r="DZ27" i="1" s="1"/>
  <c r="DU119" i="2"/>
  <c r="DY119" i="1" s="1"/>
  <c r="DV35" i="2"/>
  <c r="DZ35" i="1" s="1"/>
  <c r="DT9" i="2"/>
  <c r="DX9" i="1" s="1"/>
  <c r="DU190" i="2"/>
  <c r="DY190" i="1" s="1"/>
  <c r="DU195" i="2"/>
  <c r="DY195" i="1" s="1"/>
  <c r="DU159" i="2"/>
  <c r="DY159" i="1" s="1"/>
  <c r="DV58" i="2"/>
  <c r="DZ58" i="1" s="1"/>
  <c r="DV57" i="2"/>
  <c r="DZ57" i="1" s="1"/>
  <c r="DU49" i="2"/>
  <c r="DY49" i="1" s="1"/>
  <c r="DV67" i="2"/>
  <c r="DZ67" i="1" s="1"/>
  <c r="DU189" i="2"/>
  <c r="DY189" i="1" s="1"/>
  <c r="DU78" i="2"/>
  <c r="DY78" i="1" s="1"/>
  <c r="DV166" i="2"/>
  <c r="DZ166" i="1" s="1"/>
  <c r="DV81" i="2"/>
  <c r="DZ81" i="1" s="1"/>
  <c r="DV23" i="2"/>
  <c r="DZ23" i="1" s="1"/>
  <c r="DV24" i="2"/>
  <c r="DZ24" i="1" s="1"/>
  <c r="DV107" i="2"/>
  <c r="DZ107" i="1" s="1"/>
  <c r="DV6" i="2"/>
  <c r="DZ6" i="1" s="1"/>
  <c r="DV37" i="2"/>
  <c r="DZ37" i="1" s="1"/>
  <c r="DV29" i="2"/>
  <c r="DZ29" i="1" s="1"/>
  <c r="DV114" i="2"/>
  <c r="DZ114" i="1" s="1"/>
  <c r="DV40" i="2"/>
  <c r="DZ40" i="1" s="1"/>
  <c r="DU96" i="2"/>
  <c r="DY96" i="1" s="1"/>
  <c r="DV94" i="2"/>
  <c r="DZ94" i="1" s="1"/>
  <c r="DV50" i="2"/>
  <c r="DZ50" i="1" s="1"/>
  <c r="DV116" i="2"/>
  <c r="DZ116" i="1" s="1"/>
  <c r="DV28" i="2"/>
  <c r="DZ28" i="1" s="1"/>
  <c r="DV46" i="2"/>
  <c r="DZ46" i="1" s="1"/>
  <c r="DV105" i="2"/>
  <c r="DZ105" i="1" s="1"/>
  <c r="DV123" i="2"/>
  <c r="DZ123" i="1" s="1"/>
  <c r="DU56" i="2"/>
  <c r="DY56" i="1" s="1"/>
  <c r="DU87" i="2"/>
  <c r="DY87" i="1" s="1"/>
  <c r="DV64" i="2"/>
  <c r="DZ64" i="1" s="1"/>
  <c r="DV20" i="2"/>
  <c r="DZ20" i="1" s="1"/>
  <c r="DV150" i="2"/>
  <c r="DZ150" i="1" s="1"/>
  <c r="DV112" i="2"/>
  <c r="DZ112" i="1" s="1"/>
  <c r="DV121" i="2"/>
  <c r="DZ121" i="1" s="1"/>
  <c r="DV66" i="2"/>
  <c r="DZ66" i="1" s="1"/>
  <c r="DV103" i="2"/>
  <c r="DZ103" i="1" s="1"/>
  <c r="DV47" i="2"/>
  <c r="DZ47" i="1" s="1"/>
  <c r="DV15" i="2"/>
  <c r="DZ15" i="1" s="1"/>
  <c r="DV54" i="2"/>
  <c r="DZ54" i="1" s="1"/>
  <c r="DU106" i="2"/>
  <c r="DY106" i="1" s="1"/>
  <c r="DU128" i="2"/>
  <c r="DY128" i="1" s="1"/>
  <c r="DV130" i="2"/>
  <c r="DZ130" i="1" s="1"/>
  <c r="DV95" i="2"/>
  <c r="DZ95" i="1" s="1"/>
  <c r="DU136" i="2"/>
  <c r="DY136" i="1" s="1"/>
  <c r="DV13" i="2"/>
  <c r="DZ13" i="1" s="1"/>
  <c r="DU151" i="2"/>
  <c r="DY151" i="1" s="1"/>
  <c r="DV14" i="2"/>
  <c r="DZ14" i="1" s="1"/>
  <c r="DV44" i="2"/>
  <c r="DZ44" i="1" s="1"/>
  <c r="DU196" i="2"/>
  <c r="DY196" i="1" s="1"/>
  <c r="DV92" i="2"/>
  <c r="DZ92" i="1" s="1"/>
  <c r="DU33" i="2"/>
  <c r="DY33" i="1" s="1"/>
  <c r="DV73" i="2"/>
  <c r="DZ73" i="1" s="1"/>
  <c r="DU122" i="2"/>
  <c r="DY122" i="1" s="1"/>
  <c r="DU98" i="2"/>
  <c r="DY98" i="1" s="1"/>
  <c r="DU115" i="2"/>
  <c r="DY115" i="1" s="1"/>
  <c r="DV97" i="2"/>
  <c r="DZ97" i="1" s="1"/>
  <c r="DT18" i="2"/>
  <c r="DX18" i="1" s="1"/>
  <c r="DV41" i="2"/>
  <c r="DZ41" i="1" s="1"/>
  <c r="DV75" i="2"/>
  <c r="DZ75" i="1" s="1"/>
  <c r="DU129" i="2"/>
  <c r="DY129" i="1" s="1"/>
  <c r="DV16" i="2"/>
  <c r="DZ16" i="1" s="1"/>
  <c r="DU169" i="2"/>
  <c r="DY169" i="1" s="1"/>
  <c r="DU155" i="2"/>
  <c r="DY155" i="1" s="1"/>
  <c r="DV59" i="2"/>
  <c r="DZ59" i="1" s="1"/>
  <c r="DU83" i="2"/>
  <c r="DY83" i="1" s="1"/>
  <c r="DU156" i="2"/>
  <c r="DY156" i="1" s="1"/>
  <c r="DU144" i="2"/>
  <c r="DY144" i="1" s="1"/>
  <c r="DU120" i="2"/>
  <c r="DY120" i="1" s="1"/>
  <c r="DV178" i="2"/>
  <c r="DZ178" i="1" s="1"/>
  <c r="DU181" i="2"/>
  <c r="DY181" i="1" s="1"/>
  <c r="DU109" i="2"/>
  <c r="DY109" i="1" s="1"/>
  <c r="DU22" i="2"/>
  <c r="DY22" i="1" s="1"/>
  <c r="DV170" i="2"/>
  <c r="DZ170" i="1" s="1"/>
  <c r="DT7" i="2"/>
  <c r="DX7" i="1" s="1"/>
  <c r="DU165" i="2"/>
  <c r="DY165" i="1" s="1"/>
  <c r="DV85" i="2"/>
  <c r="DZ85" i="1" s="1"/>
  <c r="DU76" i="2"/>
  <c r="DY76" i="1" s="1"/>
  <c r="DU86" i="2"/>
  <c r="DY86" i="1" s="1"/>
  <c r="DU118" i="2"/>
  <c r="DY118" i="1" s="1"/>
  <c r="DV48" i="2"/>
  <c r="DZ48" i="1" s="1"/>
  <c r="DV126" i="2"/>
  <c r="DZ126" i="1" s="1"/>
  <c r="DV42" i="2"/>
  <c r="DZ42" i="1" s="1"/>
  <c r="DV62" i="2"/>
  <c r="DZ62" i="1" s="1"/>
  <c r="DV51" i="2"/>
  <c r="DZ51" i="1" s="1"/>
  <c r="DU162" i="2"/>
  <c r="DY162" i="1" s="1"/>
  <c r="DU36" i="2"/>
  <c r="DY36" i="1" s="1"/>
  <c r="DV34" i="2"/>
  <c r="DZ34" i="1" s="1"/>
  <c r="DV134" i="2"/>
  <c r="DZ134" i="1" s="1"/>
  <c r="DV30" i="2"/>
  <c r="DZ30" i="1" s="1"/>
  <c r="DV172" i="2"/>
  <c r="DZ172" i="1" s="1"/>
  <c r="DU191" i="2"/>
  <c r="DY191" i="1" s="1"/>
  <c r="DU108" i="2"/>
  <c r="DY108" i="1" s="1"/>
  <c r="DU145" i="2"/>
  <c r="DY145" i="1" s="1"/>
  <c r="DV168" i="2"/>
  <c r="DZ168" i="1" s="1"/>
  <c r="DU186" i="2"/>
  <c r="DY186" i="1" s="1"/>
  <c r="DV61" i="2"/>
  <c r="DZ61" i="1" s="1"/>
  <c r="DV117" i="2"/>
  <c r="DZ117" i="1" s="1"/>
  <c r="DU157" i="2"/>
  <c r="DY157" i="1" s="1"/>
  <c r="DU179" i="2"/>
  <c r="DY179" i="1" s="1"/>
  <c r="DU174" i="2"/>
  <c r="DY174" i="1" s="1"/>
  <c r="DT192" i="2"/>
  <c r="DX192" i="1" s="1"/>
  <c r="DU175" i="2"/>
  <c r="DY175" i="1" s="1"/>
  <c r="DU182" i="2"/>
  <c r="DY182" i="1" s="1"/>
  <c r="DU184" i="2"/>
  <c r="DY184" i="1" s="1"/>
  <c r="DV113" i="2"/>
  <c r="DZ113" i="1" s="1"/>
  <c r="DU43" i="2"/>
  <c r="DY43" i="1" s="1"/>
  <c r="DU38" i="2"/>
  <c r="DY38" i="1" s="1"/>
  <c r="DU127" i="2"/>
  <c r="DY127" i="1" s="1"/>
  <c r="DU194" i="2"/>
  <c r="DY194" i="1" s="1"/>
  <c r="DU176" i="2"/>
  <c r="DY176" i="1" s="1"/>
  <c r="DU82" i="2" l="1"/>
  <c r="DY82" i="1" s="1"/>
  <c r="DU110" i="2"/>
  <c r="DY110" i="1" s="1"/>
  <c r="DU187" i="2"/>
  <c r="DY187" i="1" s="1"/>
  <c r="DU31" i="2"/>
  <c r="DY31" i="1" s="1"/>
  <c r="DU141" i="2"/>
  <c r="DY141" i="1" s="1"/>
  <c r="DU137" i="2"/>
  <c r="DY137" i="1" s="1"/>
  <c r="DU79" i="2"/>
  <c r="DY79" i="1" s="1"/>
  <c r="DU153" i="2"/>
  <c r="DY153" i="1" s="1"/>
  <c r="DU152" i="2"/>
  <c r="DY152" i="1" s="1"/>
  <c r="DU45" i="2"/>
  <c r="DY45" i="1" s="1"/>
  <c r="DU193" i="2"/>
  <c r="DY193" i="1" s="1"/>
  <c r="DU19" i="2"/>
  <c r="DY19" i="1" s="1"/>
  <c r="DU188" i="2"/>
  <c r="DY188" i="1" s="1"/>
  <c r="DT177" i="2"/>
  <c r="DX177" i="1" s="1"/>
  <c r="DU102" i="2"/>
  <c r="DY102" i="1" s="1"/>
  <c r="DU132" i="2"/>
  <c r="DY132" i="1" s="1"/>
  <c r="DU71" i="2"/>
  <c r="DY71" i="1" s="1"/>
  <c r="DU133" i="2"/>
  <c r="DY133" i="1" s="1"/>
  <c r="DU74" i="2"/>
  <c r="DY74" i="1" s="1"/>
  <c r="DU135" i="2"/>
  <c r="DY135" i="1" s="1"/>
  <c r="DT65" i="2"/>
  <c r="DX65" i="1" s="1"/>
  <c r="DU163" i="2"/>
  <c r="DY163" i="1" s="1"/>
  <c r="DU10" i="2"/>
  <c r="DY10" i="1" s="1"/>
  <c r="DU11" i="2"/>
  <c r="DY11" i="1" s="1"/>
  <c r="DU101" i="2"/>
  <c r="DY101" i="1" s="1"/>
  <c r="DU70" i="2"/>
  <c r="DY70" i="1" s="1"/>
  <c r="DU140" i="2"/>
  <c r="DY140" i="1" s="1"/>
  <c r="DU143" i="2"/>
  <c r="DY143" i="1" s="1"/>
  <c r="DT84" i="2"/>
  <c r="DX84" i="1" s="1"/>
  <c r="DU69" i="2"/>
  <c r="DY69" i="1" s="1"/>
  <c r="DT68" i="2"/>
  <c r="DX68" i="1" s="1"/>
  <c r="DU8" i="2"/>
  <c r="DY8" i="1" s="1"/>
  <c r="DT60" i="2"/>
  <c r="DX60" i="1" s="1"/>
  <c r="DU21" i="2"/>
  <c r="DY21" i="1" s="1"/>
  <c r="DU173" i="2"/>
  <c r="DY173" i="1" s="1"/>
  <c r="DT80" i="2"/>
  <c r="DX80" i="1" s="1"/>
  <c r="DU171" i="2"/>
  <c r="DY171" i="1" s="1"/>
  <c r="DU149" i="2"/>
  <c r="DY149" i="1" s="1"/>
  <c r="DU111" i="2"/>
  <c r="DY111" i="1" s="1"/>
  <c r="DT100" i="2"/>
  <c r="DX100" i="1" s="1"/>
  <c r="DT131" i="2"/>
  <c r="DX131" i="1" s="1"/>
  <c r="DT180" i="2"/>
  <c r="DX180" i="1" s="1"/>
  <c r="DU25" i="2"/>
  <c r="DY25" i="1" s="1"/>
  <c r="DU5" i="2"/>
  <c r="DY5" i="1" s="1"/>
  <c r="DU53" i="2"/>
  <c r="DY53" i="1" s="1"/>
  <c r="DT109" i="2"/>
  <c r="DX109" i="1" s="1"/>
  <c r="DT36" i="2"/>
  <c r="DX36" i="1" s="1"/>
  <c r="DU62" i="2"/>
  <c r="DY62" i="1" s="1"/>
  <c r="DT118" i="2"/>
  <c r="DX118" i="1" s="1"/>
  <c r="DT156" i="2"/>
  <c r="DX156" i="1" s="1"/>
  <c r="DT122" i="2"/>
  <c r="DX122" i="1" s="1"/>
  <c r="DU47" i="2"/>
  <c r="DY47" i="1" s="1"/>
  <c r="DU64" i="2"/>
  <c r="DY64" i="1" s="1"/>
  <c r="DU116" i="2"/>
  <c r="DY116" i="1" s="1"/>
  <c r="DT96" i="2"/>
  <c r="DX96" i="1" s="1"/>
  <c r="DU29" i="2"/>
  <c r="DY29" i="1" s="1"/>
  <c r="DT189" i="2"/>
  <c r="DX189" i="1" s="1"/>
  <c r="DU57" i="2"/>
  <c r="DY57" i="1" s="1"/>
  <c r="DU72" i="2"/>
  <c r="DY72" i="1" s="1"/>
  <c r="DU147" i="2"/>
  <c r="DY147" i="1" s="1"/>
  <c r="DU160" i="2"/>
  <c r="DY160" i="1" s="1"/>
  <c r="DT155" i="2"/>
  <c r="DX155" i="1" s="1"/>
  <c r="DT151" i="2"/>
  <c r="DX151" i="1" s="1"/>
  <c r="DT167" i="2"/>
  <c r="DX167" i="1" s="1"/>
  <c r="DU42" i="2"/>
  <c r="DY42" i="1" s="1"/>
  <c r="DT86" i="2"/>
  <c r="DX86" i="1" s="1"/>
  <c r="DT165" i="2"/>
  <c r="DX165" i="1" s="1"/>
  <c r="DU170" i="2"/>
  <c r="DY170" i="1" s="1"/>
  <c r="DT144" i="2"/>
  <c r="DX144" i="1" s="1"/>
  <c r="DU73" i="2"/>
  <c r="DY73" i="1" s="1"/>
  <c r="DU44" i="2"/>
  <c r="DY44" i="1" s="1"/>
  <c r="DT106" i="2"/>
  <c r="DX106" i="1" s="1"/>
  <c r="DU103" i="2"/>
  <c r="DY103" i="1" s="1"/>
  <c r="DU105" i="2"/>
  <c r="DY105" i="1" s="1"/>
  <c r="DU24" i="2"/>
  <c r="DY24" i="1" s="1"/>
  <c r="DU67" i="2"/>
  <c r="DY67" i="1" s="1"/>
  <c r="DU146" i="2"/>
  <c r="DY146" i="1" s="1"/>
  <c r="DT148" i="2"/>
  <c r="DX148" i="1" s="1"/>
  <c r="DT119" i="2"/>
  <c r="DX119" i="1" s="1"/>
  <c r="DT138" i="2"/>
  <c r="DX138" i="1" s="1"/>
  <c r="DT181" i="2"/>
  <c r="DX181" i="1" s="1"/>
  <c r="DT129" i="2"/>
  <c r="DX129" i="1" s="1"/>
  <c r="DU97" i="2"/>
  <c r="DY97" i="1" s="1"/>
  <c r="DU95" i="2"/>
  <c r="DY95" i="1" s="1"/>
  <c r="DU121" i="2"/>
  <c r="DY121" i="1" s="1"/>
  <c r="DU150" i="2"/>
  <c r="DY150" i="1" s="1"/>
  <c r="DU37" i="2"/>
  <c r="DY37" i="1" s="1"/>
  <c r="DU81" i="2"/>
  <c r="DY81" i="1" s="1"/>
  <c r="DU58" i="2"/>
  <c r="DY58" i="1" s="1"/>
  <c r="DT190" i="2"/>
  <c r="DX190" i="1" s="1"/>
  <c r="DU27" i="2"/>
  <c r="DY27" i="1" s="1"/>
  <c r="DT90" i="2"/>
  <c r="DX90" i="1" s="1"/>
  <c r="DU164" i="2"/>
  <c r="DY164" i="1" s="1"/>
  <c r="DU91" i="2"/>
  <c r="DY91" i="1" s="1"/>
  <c r="DU55" i="2"/>
  <c r="DY55" i="1" s="1"/>
  <c r="DU139" i="2"/>
  <c r="DY139" i="1" s="1"/>
  <c r="DU17" i="2"/>
  <c r="DY17" i="1" s="1"/>
  <c r="DT120" i="2"/>
  <c r="DX120" i="1" s="1"/>
  <c r="DT136" i="2"/>
  <c r="DX136" i="1" s="1"/>
  <c r="DU123" i="2"/>
  <c r="DY123" i="1" s="1"/>
  <c r="DU107" i="2"/>
  <c r="DY107" i="1" s="1"/>
  <c r="DT32" i="2"/>
  <c r="DX32" i="1" s="1"/>
  <c r="DT162" i="2"/>
  <c r="DX162" i="1" s="1"/>
  <c r="DS7" i="2"/>
  <c r="DW7" i="1" s="1"/>
  <c r="DT169" i="2"/>
  <c r="DX169" i="1" s="1"/>
  <c r="DU75" i="2"/>
  <c r="DY75" i="1" s="1"/>
  <c r="DT33" i="2"/>
  <c r="DX33" i="1" s="1"/>
  <c r="DU14" i="2"/>
  <c r="DY14" i="1" s="1"/>
  <c r="DU112" i="2"/>
  <c r="DY112" i="1" s="1"/>
  <c r="DT87" i="2"/>
  <c r="DX87" i="1" s="1"/>
  <c r="DU46" i="2"/>
  <c r="DY46" i="1" s="1"/>
  <c r="DU166" i="2"/>
  <c r="DY166" i="1" s="1"/>
  <c r="DT159" i="2"/>
  <c r="DX159" i="1" s="1"/>
  <c r="DU52" i="2"/>
  <c r="DY52" i="1" s="1"/>
  <c r="DS18" i="2"/>
  <c r="DW18" i="1" s="1"/>
  <c r="DU124" i="2"/>
  <c r="DY124" i="1" s="1"/>
  <c r="DU125" i="2"/>
  <c r="DY125" i="1" s="1"/>
  <c r="DU126" i="2"/>
  <c r="DY126" i="1" s="1"/>
  <c r="DT76" i="2"/>
  <c r="DX76" i="1" s="1"/>
  <c r="DT22" i="2"/>
  <c r="DX22" i="1" s="1"/>
  <c r="DT83" i="2"/>
  <c r="DX83" i="1" s="1"/>
  <c r="DT115" i="2"/>
  <c r="DX115" i="1" s="1"/>
  <c r="DU13" i="2"/>
  <c r="DY13" i="1" s="1"/>
  <c r="DU130" i="2"/>
  <c r="DY130" i="1" s="1"/>
  <c r="DU54" i="2"/>
  <c r="DY54" i="1" s="1"/>
  <c r="DU50" i="2"/>
  <c r="DY50" i="1" s="1"/>
  <c r="DU40" i="2"/>
  <c r="DY40" i="1" s="1"/>
  <c r="DU6" i="2"/>
  <c r="DY6" i="1" s="1"/>
  <c r="DT49" i="2"/>
  <c r="DX49" i="1" s="1"/>
  <c r="DS9" i="2"/>
  <c r="DW9" i="1" s="1"/>
  <c r="DT183" i="2"/>
  <c r="DX183" i="1" s="1"/>
  <c r="DT12" i="2"/>
  <c r="DX12" i="1" s="1"/>
  <c r="DT185" i="2"/>
  <c r="DX185" i="1" s="1"/>
  <c r="DU104" i="2"/>
  <c r="DY104" i="1" s="1"/>
  <c r="DT77" i="2"/>
  <c r="DX77" i="1" s="1"/>
  <c r="DT89" i="2"/>
  <c r="DX89" i="1" s="1"/>
  <c r="DU39" i="2"/>
  <c r="DY39" i="1" s="1"/>
  <c r="DU51" i="2"/>
  <c r="DY51" i="1" s="1"/>
  <c r="DU48" i="2"/>
  <c r="DY48" i="1" s="1"/>
  <c r="DU85" i="2"/>
  <c r="DY85" i="1" s="1"/>
  <c r="DU178" i="2"/>
  <c r="DY178" i="1" s="1"/>
  <c r="DU41" i="2"/>
  <c r="DY41" i="1" s="1"/>
  <c r="DU92" i="2"/>
  <c r="DY92" i="1" s="1"/>
  <c r="DU15" i="2"/>
  <c r="DY15" i="1" s="1"/>
  <c r="DU20" i="2"/>
  <c r="DY20" i="1" s="1"/>
  <c r="DU114" i="2"/>
  <c r="DY114" i="1" s="1"/>
  <c r="DU23" i="2"/>
  <c r="DY23" i="1" s="1"/>
  <c r="DT195" i="2"/>
  <c r="DX195" i="1" s="1"/>
  <c r="DU35" i="2"/>
  <c r="DY35" i="1" s="1"/>
  <c r="DU99" i="2"/>
  <c r="DY99" i="1" s="1"/>
  <c r="DU158" i="2"/>
  <c r="DY158" i="1" s="1"/>
  <c r="DT88" i="2"/>
  <c r="DX88" i="1" s="1"/>
  <c r="DU63" i="2"/>
  <c r="DY63" i="1" s="1"/>
  <c r="DT161" i="2"/>
  <c r="DX161" i="1" s="1"/>
  <c r="DU93" i="2"/>
  <c r="DY93" i="1" s="1"/>
  <c r="DU59" i="2"/>
  <c r="DY59" i="1" s="1"/>
  <c r="DU16" i="2"/>
  <c r="DY16" i="1" s="1"/>
  <c r="DT98" i="2"/>
  <c r="DX98" i="1" s="1"/>
  <c r="DT196" i="2"/>
  <c r="DX196" i="1" s="1"/>
  <c r="DT128" i="2"/>
  <c r="DX128" i="1" s="1"/>
  <c r="DU66" i="2"/>
  <c r="DY66" i="1" s="1"/>
  <c r="DT56" i="2"/>
  <c r="DX56" i="1" s="1"/>
  <c r="DU28" i="2"/>
  <c r="DY28" i="1" s="1"/>
  <c r="DU94" i="2"/>
  <c r="DY94" i="1" s="1"/>
  <c r="DT78" i="2"/>
  <c r="DX78" i="1" s="1"/>
  <c r="DU26" i="2"/>
  <c r="DY26" i="1" s="1"/>
  <c r="DT154" i="2"/>
  <c r="DX154" i="1" s="1"/>
  <c r="DU142" i="2"/>
  <c r="DY142" i="1" s="1"/>
  <c r="DU34" i="2"/>
  <c r="DY34" i="1" s="1"/>
  <c r="DU30" i="2"/>
  <c r="DY30" i="1" s="1"/>
  <c r="DU134" i="2"/>
  <c r="DY134" i="1" s="1"/>
  <c r="DT191" i="2"/>
  <c r="DX191" i="1" s="1"/>
  <c r="DU172" i="2"/>
  <c r="DY172" i="1" s="1"/>
  <c r="DT145" i="2"/>
  <c r="DX145" i="1" s="1"/>
  <c r="DT108" i="2"/>
  <c r="DX108" i="1" s="1"/>
  <c r="DU168" i="2"/>
  <c r="DY168" i="1" s="1"/>
  <c r="DT186" i="2"/>
  <c r="DX186" i="1" s="1"/>
  <c r="DU61" i="2"/>
  <c r="DY61" i="1" s="1"/>
  <c r="DU117" i="2"/>
  <c r="DY117" i="1" s="1"/>
  <c r="DT157" i="2"/>
  <c r="DX157" i="1" s="1"/>
  <c r="DS192" i="2"/>
  <c r="DW192" i="1" s="1"/>
  <c r="DT174" i="2"/>
  <c r="DX174" i="1" s="1"/>
  <c r="DT179" i="2"/>
  <c r="DX179" i="1" s="1"/>
  <c r="DT43" i="2"/>
  <c r="DX43" i="1" s="1"/>
  <c r="DT176" i="2"/>
  <c r="DX176" i="1" s="1"/>
  <c r="DT127" i="2"/>
  <c r="DX127" i="1" s="1"/>
  <c r="DT38" i="2"/>
  <c r="DX38" i="1" s="1"/>
  <c r="DT184" i="2"/>
  <c r="DX184" i="1" s="1"/>
  <c r="DT182" i="2"/>
  <c r="DX182" i="1" s="1"/>
  <c r="DT175" i="2"/>
  <c r="DX175" i="1" s="1"/>
  <c r="DT194" i="2"/>
  <c r="DX194" i="1" s="1"/>
  <c r="DU113" i="2"/>
  <c r="DY113" i="1" s="1"/>
  <c r="DT82" i="2" l="1"/>
  <c r="DX82" i="1" s="1"/>
  <c r="DT110" i="2"/>
  <c r="DX110" i="1" s="1"/>
  <c r="DT187" i="2"/>
  <c r="DX187" i="1" s="1"/>
  <c r="DT141" i="2"/>
  <c r="DX141" i="1" s="1"/>
  <c r="DT31" i="2"/>
  <c r="DX31" i="1" s="1"/>
  <c r="DT79" i="2"/>
  <c r="DX79" i="1" s="1"/>
  <c r="DT137" i="2"/>
  <c r="DX137" i="1" s="1"/>
  <c r="DT153" i="2"/>
  <c r="DX153" i="1" s="1"/>
  <c r="DT45" i="2"/>
  <c r="DX45" i="1" s="1"/>
  <c r="DT152" i="2"/>
  <c r="DX152" i="1" s="1"/>
  <c r="DT19" i="2"/>
  <c r="DX19" i="1" s="1"/>
  <c r="DT193" i="2"/>
  <c r="DX193" i="1" s="1"/>
  <c r="DS177" i="2"/>
  <c r="DW177" i="1" s="1"/>
  <c r="DT188" i="2"/>
  <c r="DX188" i="1" s="1"/>
  <c r="DT71" i="2"/>
  <c r="DX71" i="1" s="1"/>
  <c r="DT133" i="2"/>
  <c r="DX133" i="1" s="1"/>
  <c r="DT132" i="2"/>
  <c r="DX132" i="1" s="1"/>
  <c r="DT102" i="2"/>
  <c r="DX102" i="1" s="1"/>
  <c r="DS65" i="2"/>
  <c r="DW65" i="1" s="1"/>
  <c r="DT135" i="2"/>
  <c r="DX135" i="1" s="1"/>
  <c r="DT74" i="2"/>
  <c r="DX74" i="1" s="1"/>
  <c r="DT11" i="2"/>
  <c r="DX11" i="1" s="1"/>
  <c r="DT10" i="2"/>
  <c r="DX10" i="1" s="1"/>
  <c r="DT163" i="2"/>
  <c r="DX163" i="1" s="1"/>
  <c r="DT143" i="2"/>
  <c r="DX143" i="1" s="1"/>
  <c r="DS68" i="2"/>
  <c r="DW68" i="1" s="1"/>
  <c r="DT140" i="2"/>
  <c r="DX140" i="1" s="1"/>
  <c r="DT69" i="2"/>
  <c r="DX69" i="1" s="1"/>
  <c r="DT70" i="2"/>
  <c r="DX70" i="1" s="1"/>
  <c r="DT8" i="2"/>
  <c r="DX8" i="1" s="1"/>
  <c r="DS84" i="2"/>
  <c r="DW84" i="1" s="1"/>
  <c r="DT101" i="2"/>
  <c r="DX101" i="1" s="1"/>
  <c r="DS180" i="2"/>
  <c r="DW180" i="1" s="1"/>
  <c r="DS100" i="2"/>
  <c r="DW100" i="1" s="1"/>
  <c r="DS80" i="2"/>
  <c r="DW80" i="1" s="1"/>
  <c r="DT53" i="2"/>
  <c r="DX53" i="1" s="1"/>
  <c r="DT173" i="2"/>
  <c r="DX173" i="1" s="1"/>
  <c r="DT5" i="2"/>
  <c r="DX5" i="1" s="1"/>
  <c r="DS131" i="2"/>
  <c r="DW131" i="1" s="1"/>
  <c r="DT111" i="2"/>
  <c r="DX111" i="1" s="1"/>
  <c r="DT149" i="2"/>
  <c r="DX149" i="1" s="1"/>
  <c r="DT21" i="2"/>
  <c r="DX21" i="1" s="1"/>
  <c r="DT25" i="2"/>
  <c r="DX25" i="1" s="1"/>
  <c r="DT171" i="2"/>
  <c r="DX171" i="1" s="1"/>
  <c r="DS60" i="2"/>
  <c r="DW60" i="1" s="1"/>
  <c r="DT112" i="2"/>
  <c r="DX112" i="1" s="1"/>
  <c r="DT29" i="2"/>
  <c r="DX29" i="1" s="1"/>
  <c r="DS78" i="2"/>
  <c r="DW78" i="1" s="1"/>
  <c r="DS161" i="2"/>
  <c r="DW161" i="1" s="1"/>
  <c r="DT15" i="2"/>
  <c r="DX15" i="1" s="1"/>
  <c r="DT48" i="2"/>
  <c r="DX48" i="1" s="1"/>
  <c r="DS185" i="2"/>
  <c r="DW185" i="1" s="1"/>
  <c r="DS49" i="2"/>
  <c r="DW49" i="1" s="1"/>
  <c r="DT13" i="2"/>
  <c r="DX13" i="1" s="1"/>
  <c r="DT126" i="2"/>
  <c r="DX126" i="1" s="1"/>
  <c r="DT166" i="2"/>
  <c r="DX166" i="1" s="1"/>
  <c r="DT75" i="2"/>
  <c r="DX75" i="1" s="1"/>
  <c r="DS32" i="2"/>
  <c r="DW32" i="1" s="1"/>
  <c r="DT27" i="2"/>
  <c r="DX27" i="1" s="1"/>
  <c r="DT37" i="2"/>
  <c r="DX37" i="1" s="1"/>
  <c r="DT95" i="2"/>
  <c r="DX95" i="1" s="1"/>
  <c r="DS118" i="2"/>
  <c r="DW118" i="1" s="1"/>
  <c r="DS56" i="2"/>
  <c r="DW56" i="1" s="1"/>
  <c r="DT105" i="2"/>
  <c r="DX105" i="1" s="1"/>
  <c r="DT72" i="2"/>
  <c r="DX72" i="1" s="1"/>
  <c r="DS154" i="2"/>
  <c r="DW154" i="1" s="1"/>
  <c r="DS196" i="2"/>
  <c r="DW196" i="1" s="1"/>
  <c r="DT99" i="2"/>
  <c r="DX99" i="1" s="1"/>
  <c r="DT23" i="2"/>
  <c r="DX23" i="1" s="1"/>
  <c r="DS12" i="2"/>
  <c r="DW12" i="1" s="1"/>
  <c r="DT6" i="2"/>
  <c r="DX6" i="1" s="1"/>
  <c r="DS22" i="2"/>
  <c r="DW22" i="1" s="1"/>
  <c r="DT125" i="2"/>
  <c r="DX125" i="1" s="1"/>
  <c r="DT14" i="2"/>
  <c r="DX14" i="1" s="1"/>
  <c r="DT17" i="2"/>
  <c r="DX17" i="1" s="1"/>
  <c r="DT91" i="2"/>
  <c r="DX91" i="1" s="1"/>
  <c r="DS181" i="2"/>
  <c r="DW181" i="1" s="1"/>
  <c r="DT67" i="2"/>
  <c r="DX67" i="1" s="1"/>
  <c r="DT170" i="2"/>
  <c r="DX170" i="1" s="1"/>
  <c r="DT160" i="2"/>
  <c r="DX160" i="1" s="1"/>
  <c r="DT57" i="2"/>
  <c r="DX57" i="1" s="1"/>
  <c r="DS144" i="2"/>
  <c r="DW144" i="1" s="1"/>
  <c r="DT42" i="2"/>
  <c r="DX42" i="1" s="1"/>
  <c r="DS155" i="2"/>
  <c r="DW155" i="1" s="1"/>
  <c r="DS156" i="2"/>
  <c r="DW156" i="1" s="1"/>
  <c r="DS89" i="2"/>
  <c r="DW89" i="1" s="1"/>
  <c r="DS115" i="2"/>
  <c r="DW115" i="1" s="1"/>
  <c r="DS169" i="2"/>
  <c r="DW169" i="1" s="1"/>
  <c r="DT107" i="2"/>
  <c r="DX107" i="1" s="1"/>
  <c r="DS136" i="2"/>
  <c r="DW136" i="1" s="1"/>
  <c r="DS190" i="2"/>
  <c r="DW190" i="1" s="1"/>
  <c r="DT97" i="2"/>
  <c r="DX97" i="1" s="1"/>
  <c r="DS119" i="2"/>
  <c r="DW119" i="1" s="1"/>
  <c r="DT44" i="2"/>
  <c r="DX44" i="1" s="1"/>
  <c r="DS96" i="2"/>
  <c r="DW96" i="1" s="1"/>
  <c r="DT47" i="2"/>
  <c r="DX47" i="1" s="1"/>
  <c r="DT62" i="2"/>
  <c r="DX62" i="1" s="1"/>
  <c r="DT51" i="2"/>
  <c r="DX51" i="1" s="1"/>
  <c r="DS98" i="2"/>
  <c r="DW98" i="1" s="1"/>
  <c r="DS77" i="2"/>
  <c r="DW77" i="1" s="1"/>
  <c r="DS183" i="2"/>
  <c r="DW183" i="1" s="1"/>
  <c r="DT40" i="2"/>
  <c r="DX40" i="1" s="1"/>
  <c r="DS83" i="2"/>
  <c r="DW83" i="1" s="1"/>
  <c r="DT124" i="2"/>
  <c r="DX124" i="1" s="1"/>
  <c r="DR7" i="2"/>
  <c r="DV7" i="1" s="1"/>
  <c r="DT139" i="2"/>
  <c r="DX139" i="1" s="1"/>
  <c r="DT164" i="2"/>
  <c r="DX164" i="1" s="1"/>
  <c r="DT58" i="2"/>
  <c r="DX58" i="1" s="1"/>
  <c r="DS129" i="2"/>
  <c r="DW129" i="1" s="1"/>
  <c r="DS148" i="2"/>
  <c r="DW148" i="1" s="1"/>
  <c r="DT24" i="2"/>
  <c r="DX24" i="1" s="1"/>
  <c r="DT103" i="2"/>
  <c r="DX103" i="1" s="1"/>
  <c r="DT147" i="2"/>
  <c r="DX147" i="1" s="1"/>
  <c r="DT116" i="2"/>
  <c r="DX116" i="1" s="1"/>
  <c r="DS36" i="2"/>
  <c r="DW36" i="1" s="1"/>
  <c r="DT178" i="2"/>
  <c r="DX178" i="1" s="1"/>
  <c r="DT52" i="2"/>
  <c r="DX52" i="1" s="1"/>
  <c r="DS120" i="2"/>
  <c r="DW120" i="1" s="1"/>
  <c r="DT94" i="2"/>
  <c r="DX94" i="1" s="1"/>
  <c r="DT66" i="2"/>
  <c r="DX66" i="1" s="1"/>
  <c r="DT63" i="2"/>
  <c r="DX63" i="1" s="1"/>
  <c r="DT35" i="2"/>
  <c r="DX35" i="1" s="1"/>
  <c r="DT114" i="2"/>
  <c r="DX114" i="1" s="1"/>
  <c r="DT92" i="2"/>
  <c r="DX92" i="1" s="1"/>
  <c r="DT54" i="2"/>
  <c r="DX54" i="1" s="1"/>
  <c r="DS76" i="2"/>
  <c r="DW76" i="1" s="1"/>
  <c r="DT46" i="2"/>
  <c r="DX46" i="1" s="1"/>
  <c r="DT123" i="2"/>
  <c r="DX123" i="1" s="1"/>
  <c r="DT150" i="2"/>
  <c r="DX150" i="1" s="1"/>
  <c r="DS165" i="2"/>
  <c r="DW165" i="1" s="1"/>
  <c r="DS167" i="2"/>
  <c r="DW167" i="1" s="1"/>
  <c r="DS189" i="2"/>
  <c r="DW189" i="1" s="1"/>
  <c r="DT158" i="2"/>
  <c r="DX158" i="1" s="1"/>
  <c r="DT28" i="2"/>
  <c r="DX28" i="1" s="1"/>
  <c r="DS128" i="2"/>
  <c r="DW128" i="1" s="1"/>
  <c r="DT41" i="2"/>
  <c r="DX41" i="1" s="1"/>
  <c r="DT85" i="2"/>
  <c r="DX85" i="1" s="1"/>
  <c r="DR9" i="2"/>
  <c r="DV9" i="1" s="1"/>
  <c r="DS87" i="2"/>
  <c r="DW87" i="1" s="1"/>
  <c r="DS162" i="2"/>
  <c r="DW162" i="1" s="1"/>
  <c r="DT55" i="2"/>
  <c r="DX55" i="1" s="1"/>
  <c r="DT81" i="2"/>
  <c r="DX81" i="1" s="1"/>
  <c r="DS106" i="2"/>
  <c r="DW106" i="1" s="1"/>
  <c r="DT73" i="2"/>
  <c r="DX73" i="1" s="1"/>
  <c r="DS86" i="2"/>
  <c r="DW86" i="1" s="1"/>
  <c r="DS151" i="2"/>
  <c r="DW151" i="1" s="1"/>
  <c r="DS122" i="2"/>
  <c r="DW122" i="1" s="1"/>
  <c r="DS109" i="2"/>
  <c r="DW109" i="1" s="1"/>
  <c r="DT142" i="2"/>
  <c r="DX142" i="1" s="1"/>
  <c r="DT59" i="2"/>
  <c r="DX59" i="1" s="1"/>
  <c r="DT26" i="2"/>
  <c r="DX26" i="1" s="1"/>
  <c r="DT16" i="2"/>
  <c r="DX16" i="1" s="1"/>
  <c r="DT93" i="2"/>
  <c r="DX93" i="1" s="1"/>
  <c r="DS88" i="2"/>
  <c r="DW88" i="1" s="1"/>
  <c r="DS195" i="2"/>
  <c r="DW195" i="1" s="1"/>
  <c r="DT20" i="2"/>
  <c r="DX20" i="1" s="1"/>
  <c r="DT39" i="2"/>
  <c r="DX39" i="1" s="1"/>
  <c r="DT104" i="2"/>
  <c r="DX104" i="1" s="1"/>
  <c r="DT50" i="2"/>
  <c r="DX50" i="1" s="1"/>
  <c r="DT130" i="2"/>
  <c r="DX130" i="1" s="1"/>
  <c r="DR18" i="2"/>
  <c r="DV18" i="1" s="1"/>
  <c r="DS159" i="2"/>
  <c r="DW159" i="1" s="1"/>
  <c r="DS33" i="2"/>
  <c r="DW33" i="1" s="1"/>
  <c r="DS90" i="2"/>
  <c r="DW90" i="1" s="1"/>
  <c r="DT121" i="2"/>
  <c r="DX121" i="1" s="1"/>
  <c r="DS138" i="2"/>
  <c r="DW138" i="1" s="1"/>
  <c r="DT146" i="2"/>
  <c r="DX146" i="1" s="1"/>
  <c r="DT64" i="2"/>
  <c r="DX64" i="1" s="1"/>
  <c r="DT34" i="2"/>
  <c r="DX34" i="1" s="1"/>
  <c r="DT134" i="2"/>
  <c r="DX134" i="1" s="1"/>
  <c r="DT30" i="2"/>
  <c r="DX30" i="1" s="1"/>
  <c r="DT172" i="2"/>
  <c r="DX172" i="1" s="1"/>
  <c r="DS191" i="2"/>
  <c r="DW191" i="1" s="1"/>
  <c r="DS108" i="2"/>
  <c r="DW108" i="1" s="1"/>
  <c r="DS145" i="2"/>
  <c r="DW145" i="1" s="1"/>
  <c r="DT168" i="2"/>
  <c r="DX168" i="1" s="1"/>
  <c r="DS186" i="2"/>
  <c r="DW186" i="1" s="1"/>
  <c r="DT61" i="2"/>
  <c r="DX61" i="1" s="1"/>
  <c r="DT117" i="2"/>
  <c r="DX117" i="1" s="1"/>
  <c r="DS157" i="2"/>
  <c r="DW157" i="1" s="1"/>
  <c r="DS179" i="2"/>
  <c r="DW179" i="1" s="1"/>
  <c r="DS174" i="2"/>
  <c r="DW174" i="1" s="1"/>
  <c r="DR192" i="2"/>
  <c r="DV192" i="1" s="1"/>
  <c r="DS194" i="2"/>
  <c r="DW194" i="1" s="1"/>
  <c r="DS182" i="2"/>
  <c r="DW182" i="1" s="1"/>
  <c r="DS176" i="2"/>
  <c r="DW176" i="1" s="1"/>
  <c r="DT113" i="2"/>
  <c r="DX113" i="1" s="1"/>
  <c r="DS175" i="2"/>
  <c r="DW175" i="1" s="1"/>
  <c r="DS184" i="2"/>
  <c r="DW184" i="1" s="1"/>
  <c r="DS38" i="2"/>
  <c r="DW38" i="1" s="1"/>
  <c r="DS127" i="2"/>
  <c r="DW127" i="1" s="1"/>
  <c r="DS43" i="2"/>
  <c r="DW43" i="1" s="1"/>
  <c r="DS82" i="2" l="1"/>
  <c r="DW82" i="1" s="1"/>
  <c r="DS110" i="2"/>
  <c r="DW110" i="1" s="1"/>
  <c r="DS187" i="2"/>
  <c r="DW187" i="1" s="1"/>
  <c r="DS31" i="2"/>
  <c r="DW31" i="1" s="1"/>
  <c r="DS141" i="2"/>
  <c r="DW141" i="1" s="1"/>
  <c r="DS137" i="2"/>
  <c r="DW137" i="1" s="1"/>
  <c r="DS79" i="2"/>
  <c r="DW79" i="1" s="1"/>
  <c r="DS153" i="2"/>
  <c r="DW153" i="1" s="1"/>
  <c r="DS152" i="2"/>
  <c r="DW152" i="1" s="1"/>
  <c r="DS45" i="2"/>
  <c r="DW45" i="1" s="1"/>
  <c r="DS193" i="2"/>
  <c r="DW193" i="1" s="1"/>
  <c r="DS19" i="2"/>
  <c r="DW19" i="1" s="1"/>
  <c r="DS188" i="2"/>
  <c r="DW188" i="1" s="1"/>
  <c r="DR177" i="2"/>
  <c r="DV177" i="1" s="1"/>
  <c r="DS132" i="2"/>
  <c r="DW132" i="1" s="1"/>
  <c r="DS102" i="2"/>
  <c r="DW102" i="1" s="1"/>
  <c r="DS133" i="2"/>
  <c r="DW133" i="1" s="1"/>
  <c r="DS71" i="2"/>
  <c r="DW71" i="1" s="1"/>
  <c r="DS74" i="2"/>
  <c r="DW74" i="1" s="1"/>
  <c r="DS135" i="2"/>
  <c r="DW135" i="1" s="1"/>
  <c r="DR65" i="2"/>
  <c r="DV65" i="1" s="1"/>
  <c r="DS163" i="2"/>
  <c r="DW163" i="1" s="1"/>
  <c r="DS10" i="2"/>
  <c r="DW10" i="1" s="1"/>
  <c r="DS11" i="2"/>
  <c r="DW11" i="1" s="1"/>
  <c r="DS69" i="2"/>
  <c r="DW69" i="1" s="1"/>
  <c r="DR84" i="2"/>
  <c r="DV84" i="1" s="1"/>
  <c r="DS140" i="2"/>
  <c r="DW140" i="1" s="1"/>
  <c r="DS8" i="2"/>
  <c r="DW8" i="1" s="1"/>
  <c r="DR68" i="2"/>
  <c r="DV68" i="1" s="1"/>
  <c r="DS101" i="2"/>
  <c r="DW101" i="1" s="1"/>
  <c r="DS143" i="2"/>
  <c r="DW143" i="1" s="1"/>
  <c r="DS70" i="2"/>
  <c r="DW70" i="1" s="1"/>
  <c r="DS25" i="2"/>
  <c r="DW25" i="1" s="1"/>
  <c r="DR131" i="2"/>
  <c r="DV131" i="1" s="1"/>
  <c r="DS21" i="2"/>
  <c r="DW21" i="1" s="1"/>
  <c r="DR60" i="2"/>
  <c r="DV60" i="1" s="1"/>
  <c r="DS5" i="2"/>
  <c r="DW5" i="1" s="1"/>
  <c r="DS171" i="2"/>
  <c r="DW171" i="1" s="1"/>
  <c r="DR100" i="2"/>
  <c r="DV100" i="1" s="1"/>
  <c r="DR80" i="2"/>
  <c r="DV80" i="1" s="1"/>
  <c r="DS149" i="2"/>
  <c r="DW149" i="1" s="1"/>
  <c r="DS173" i="2"/>
  <c r="DW173" i="1" s="1"/>
  <c r="DS53" i="2"/>
  <c r="DW53" i="1" s="1"/>
  <c r="DR180" i="2"/>
  <c r="DV180" i="1" s="1"/>
  <c r="DS111" i="2"/>
  <c r="DW111" i="1" s="1"/>
  <c r="DR195" i="2"/>
  <c r="DV195" i="1" s="1"/>
  <c r="DR78" i="2"/>
  <c r="DV78" i="1" s="1"/>
  <c r="DS121" i="2"/>
  <c r="DW121" i="1" s="1"/>
  <c r="DR159" i="2"/>
  <c r="DV159" i="1" s="1"/>
  <c r="DS50" i="2"/>
  <c r="DW50" i="1" s="1"/>
  <c r="DS26" i="2"/>
  <c r="DW26" i="1" s="1"/>
  <c r="DR106" i="2"/>
  <c r="DV106" i="1" s="1"/>
  <c r="DR162" i="2"/>
  <c r="DV162" i="1" s="1"/>
  <c r="DS85" i="2"/>
  <c r="DW85" i="1" s="1"/>
  <c r="DR165" i="2"/>
  <c r="DV165" i="1" s="1"/>
  <c r="DR119" i="2"/>
  <c r="DV119" i="1" s="1"/>
  <c r="DS107" i="2"/>
  <c r="DW107" i="1" s="1"/>
  <c r="DS57" i="2"/>
  <c r="DW57" i="1" s="1"/>
  <c r="DR181" i="2"/>
  <c r="DV181" i="1" s="1"/>
  <c r="DS6" i="2"/>
  <c r="DW6" i="1" s="1"/>
  <c r="DS99" i="2"/>
  <c r="DW99" i="1" s="1"/>
  <c r="DS27" i="2"/>
  <c r="DW27" i="1" s="1"/>
  <c r="DS166" i="2"/>
  <c r="DW166" i="1" s="1"/>
  <c r="DR77" i="2"/>
  <c r="DV77" i="1" s="1"/>
  <c r="DR96" i="2"/>
  <c r="DV96" i="1" s="1"/>
  <c r="DR88" i="2"/>
  <c r="DV88" i="1" s="1"/>
  <c r="DR151" i="2"/>
  <c r="DV151" i="1" s="1"/>
  <c r="DS81" i="2"/>
  <c r="DW81" i="1" s="1"/>
  <c r="DR87" i="2"/>
  <c r="DV87" i="1" s="1"/>
  <c r="DS92" i="2"/>
  <c r="DW92" i="1" s="1"/>
  <c r="DS103" i="2"/>
  <c r="DW103" i="1" s="1"/>
  <c r="DR169" i="2"/>
  <c r="DV169" i="1" s="1"/>
  <c r="DR89" i="2"/>
  <c r="DV89" i="1" s="1"/>
  <c r="DS42" i="2"/>
  <c r="DW42" i="1" s="1"/>
  <c r="DS160" i="2"/>
  <c r="DW160" i="1" s="1"/>
  <c r="DR12" i="2"/>
  <c r="DV12" i="1" s="1"/>
  <c r="DR196" i="2"/>
  <c r="DV196" i="1" s="1"/>
  <c r="DR49" i="2"/>
  <c r="DV49" i="1" s="1"/>
  <c r="DS63" i="2"/>
  <c r="DW63" i="1" s="1"/>
  <c r="DS124" i="2"/>
  <c r="DW124" i="1" s="1"/>
  <c r="DS64" i="2"/>
  <c r="DW64" i="1" s="1"/>
  <c r="DR90" i="2"/>
  <c r="DV90" i="1" s="1"/>
  <c r="DS104" i="2"/>
  <c r="DW104" i="1" s="1"/>
  <c r="DS41" i="2"/>
  <c r="DW41" i="1" s="1"/>
  <c r="DS158" i="2"/>
  <c r="DW158" i="1" s="1"/>
  <c r="DR76" i="2"/>
  <c r="DV76" i="1" s="1"/>
  <c r="DS52" i="2"/>
  <c r="DW52" i="1" s="1"/>
  <c r="DS58" i="2"/>
  <c r="DW58" i="1" s="1"/>
  <c r="DQ7" i="2"/>
  <c r="DU7" i="1" s="1"/>
  <c r="DR83" i="2"/>
  <c r="DV83" i="1" s="1"/>
  <c r="DR98" i="2"/>
  <c r="DV98" i="1" s="1"/>
  <c r="DS97" i="2"/>
  <c r="DW97" i="1" s="1"/>
  <c r="DS105" i="2"/>
  <c r="DW105" i="1" s="1"/>
  <c r="DS126" i="2"/>
  <c r="DW126" i="1" s="1"/>
  <c r="DS29" i="2"/>
  <c r="DW29" i="1" s="1"/>
  <c r="DS46" i="2"/>
  <c r="DW46" i="1" s="1"/>
  <c r="DR129" i="2"/>
  <c r="DV129" i="1" s="1"/>
  <c r="DR86" i="2"/>
  <c r="DV86" i="1" s="1"/>
  <c r="DS66" i="2"/>
  <c r="DW66" i="1" s="1"/>
  <c r="DS164" i="2"/>
  <c r="DW164" i="1" s="1"/>
  <c r="DS125" i="2"/>
  <c r="DW125" i="1" s="1"/>
  <c r="DS95" i="2"/>
  <c r="DW95" i="1" s="1"/>
  <c r="DR185" i="2"/>
  <c r="DV185" i="1" s="1"/>
  <c r="DR161" i="2"/>
  <c r="DV161" i="1" s="1"/>
  <c r="DR122" i="2"/>
  <c r="DV122" i="1" s="1"/>
  <c r="DR120" i="2"/>
  <c r="DV120" i="1" s="1"/>
  <c r="DR155" i="2"/>
  <c r="DV155" i="1" s="1"/>
  <c r="DS14" i="2"/>
  <c r="DW14" i="1" s="1"/>
  <c r="DS72" i="2"/>
  <c r="DW72" i="1" s="1"/>
  <c r="DS15" i="2"/>
  <c r="DW15" i="1" s="1"/>
  <c r="DS146" i="2"/>
  <c r="DW146" i="1" s="1"/>
  <c r="DQ18" i="2"/>
  <c r="DU18" i="1" s="1"/>
  <c r="DS59" i="2"/>
  <c r="DW59" i="1" s="1"/>
  <c r="DR138" i="2"/>
  <c r="DV138" i="1" s="1"/>
  <c r="DS39" i="2"/>
  <c r="DW39" i="1" s="1"/>
  <c r="DS142" i="2"/>
  <c r="DW142" i="1" s="1"/>
  <c r="DS93" i="2"/>
  <c r="DW93" i="1" s="1"/>
  <c r="DS55" i="2"/>
  <c r="DW55" i="1" s="1"/>
  <c r="DR128" i="2"/>
  <c r="DV128" i="1" s="1"/>
  <c r="DR189" i="2"/>
  <c r="DV189" i="1" s="1"/>
  <c r="DS150" i="2"/>
  <c r="DW150" i="1" s="1"/>
  <c r="DS54" i="2"/>
  <c r="DW54" i="1" s="1"/>
  <c r="DS114" i="2"/>
  <c r="DW114" i="1" s="1"/>
  <c r="DS178" i="2"/>
  <c r="DW178" i="1" s="1"/>
  <c r="DS116" i="2"/>
  <c r="DW116" i="1" s="1"/>
  <c r="DS24" i="2"/>
  <c r="DW24" i="1" s="1"/>
  <c r="DS40" i="2"/>
  <c r="DW40" i="1" s="1"/>
  <c r="DS51" i="2"/>
  <c r="DW51" i="1" s="1"/>
  <c r="DS62" i="2"/>
  <c r="DW62" i="1" s="1"/>
  <c r="DS44" i="2"/>
  <c r="DW44" i="1" s="1"/>
  <c r="DR190" i="2"/>
  <c r="DV190" i="1" s="1"/>
  <c r="DR144" i="2"/>
  <c r="DV144" i="1" s="1"/>
  <c r="DS170" i="2"/>
  <c r="DW170" i="1" s="1"/>
  <c r="DS91" i="2"/>
  <c r="DW91" i="1" s="1"/>
  <c r="DR56" i="2"/>
  <c r="DV56" i="1" s="1"/>
  <c r="DR32" i="2"/>
  <c r="DV32" i="1" s="1"/>
  <c r="DR33" i="2"/>
  <c r="DV33" i="1" s="1"/>
  <c r="DS130" i="2"/>
  <c r="DW130" i="1" s="1"/>
  <c r="DS16" i="2"/>
  <c r="DW16" i="1" s="1"/>
  <c r="DR109" i="2"/>
  <c r="DV109" i="1" s="1"/>
  <c r="DS123" i="2"/>
  <c r="DW123" i="1" s="1"/>
  <c r="DS35" i="2"/>
  <c r="DW35" i="1" s="1"/>
  <c r="DS94" i="2"/>
  <c r="DW94" i="1" s="1"/>
  <c r="DS147" i="2"/>
  <c r="DW147" i="1" s="1"/>
  <c r="DS139" i="2"/>
  <c r="DW139" i="1" s="1"/>
  <c r="DR183" i="2"/>
  <c r="DV183" i="1" s="1"/>
  <c r="DR115" i="2"/>
  <c r="DV115" i="1" s="1"/>
  <c r="DR154" i="2"/>
  <c r="DV154" i="1" s="1"/>
  <c r="DR118" i="2"/>
  <c r="DV118" i="1" s="1"/>
  <c r="DS37" i="2"/>
  <c r="DW37" i="1" s="1"/>
  <c r="DS13" i="2"/>
  <c r="DW13" i="1" s="1"/>
  <c r="DS48" i="2"/>
  <c r="DW48" i="1" s="1"/>
  <c r="DS112" i="2"/>
  <c r="DW112" i="1" s="1"/>
  <c r="DS20" i="2"/>
  <c r="DW20" i="1" s="1"/>
  <c r="DS73" i="2"/>
  <c r="DW73" i="1" s="1"/>
  <c r="DQ9" i="2"/>
  <c r="DU9" i="1" s="1"/>
  <c r="DS28" i="2"/>
  <c r="DW28" i="1" s="1"/>
  <c r="DR167" i="2"/>
  <c r="DV167" i="1" s="1"/>
  <c r="DR36" i="2"/>
  <c r="DV36" i="1" s="1"/>
  <c r="DR148" i="2"/>
  <c r="DV148" i="1" s="1"/>
  <c r="DS47" i="2"/>
  <c r="DW47" i="1" s="1"/>
  <c r="DR136" i="2"/>
  <c r="DV136" i="1" s="1"/>
  <c r="DR156" i="2"/>
  <c r="DV156" i="1" s="1"/>
  <c r="DS67" i="2"/>
  <c r="DW67" i="1" s="1"/>
  <c r="DS17" i="2"/>
  <c r="DW17" i="1" s="1"/>
  <c r="DR22" i="2"/>
  <c r="DV22" i="1" s="1"/>
  <c r="DS23" i="2"/>
  <c r="DW23" i="1" s="1"/>
  <c r="DS75" i="2"/>
  <c r="DW75" i="1" s="1"/>
  <c r="DS34" i="2"/>
  <c r="DW34" i="1" s="1"/>
  <c r="DS30" i="2"/>
  <c r="DW30" i="1" s="1"/>
  <c r="DS134" i="2"/>
  <c r="DW134" i="1" s="1"/>
  <c r="DR191" i="2"/>
  <c r="DV191" i="1" s="1"/>
  <c r="DS172" i="2"/>
  <c r="DW172" i="1" s="1"/>
  <c r="DR145" i="2"/>
  <c r="DV145" i="1" s="1"/>
  <c r="DR108" i="2"/>
  <c r="DV108" i="1" s="1"/>
  <c r="DS168" i="2"/>
  <c r="DW168" i="1" s="1"/>
  <c r="DR186" i="2"/>
  <c r="DV186" i="1" s="1"/>
  <c r="DS61" i="2"/>
  <c r="DW61" i="1" s="1"/>
  <c r="DS117" i="2"/>
  <c r="DW117" i="1" s="1"/>
  <c r="DR157" i="2"/>
  <c r="DV157" i="1" s="1"/>
  <c r="DQ192" i="2"/>
  <c r="DU192" i="1" s="1"/>
  <c r="DR179" i="2"/>
  <c r="DV179" i="1" s="1"/>
  <c r="DR174" i="2"/>
  <c r="DV174" i="1" s="1"/>
  <c r="DR127" i="2"/>
  <c r="DV127" i="1" s="1"/>
  <c r="DR38" i="2"/>
  <c r="DV38" i="1" s="1"/>
  <c r="DR184" i="2"/>
  <c r="DV184" i="1" s="1"/>
  <c r="DR175" i="2"/>
  <c r="DV175" i="1" s="1"/>
  <c r="DS113" i="2"/>
  <c r="DW113" i="1" s="1"/>
  <c r="DR176" i="2"/>
  <c r="DV176" i="1" s="1"/>
  <c r="DR194" i="2"/>
  <c r="DV194" i="1" s="1"/>
  <c r="DR43" i="2"/>
  <c r="DV43" i="1" s="1"/>
  <c r="DR182" i="2"/>
  <c r="DV182" i="1" s="1"/>
  <c r="DR82" i="2" l="1"/>
  <c r="DV82" i="1" s="1"/>
  <c r="DR110" i="2"/>
  <c r="DV110" i="1" s="1"/>
  <c r="DR187" i="2"/>
  <c r="DV187" i="1" s="1"/>
  <c r="DR141" i="2"/>
  <c r="DV141" i="1" s="1"/>
  <c r="DR31" i="2"/>
  <c r="DV31" i="1" s="1"/>
  <c r="DR79" i="2"/>
  <c r="DV79" i="1" s="1"/>
  <c r="DR137" i="2"/>
  <c r="DV137" i="1" s="1"/>
  <c r="DR153" i="2"/>
  <c r="DV153" i="1" s="1"/>
  <c r="DR45" i="2"/>
  <c r="DV45" i="1" s="1"/>
  <c r="DR152" i="2"/>
  <c r="DV152" i="1" s="1"/>
  <c r="DR19" i="2"/>
  <c r="DV19" i="1" s="1"/>
  <c r="DR193" i="2"/>
  <c r="DV193" i="1" s="1"/>
  <c r="DQ177" i="2"/>
  <c r="DU177" i="1" s="1"/>
  <c r="DR188" i="2"/>
  <c r="DV188" i="1" s="1"/>
  <c r="DR133" i="2"/>
  <c r="DV133" i="1" s="1"/>
  <c r="DR102" i="2"/>
  <c r="DV102" i="1" s="1"/>
  <c r="DR71" i="2"/>
  <c r="DV71" i="1" s="1"/>
  <c r="DR132" i="2"/>
  <c r="DV132" i="1" s="1"/>
  <c r="DR135" i="2"/>
  <c r="DV135" i="1" s="1"/>
  <c r="DQ65" i="2"/>
  <c r="DU65" i="1" s="1"/>
  <c r="DR74" i="2"/>
  <c r="DV74" i="1" s="1"/>
  <c r="DR11" i="2"/>
  <c r="DV11" i="1" s="1"/>
  <c r="DR10" i="2"/>
  <c r="DV10" i="1" s="1"/>
  <c r="DR163" i="2"/>
  <c r="DV163" i="1" s="1"/>
  <c r="DR140" i="2"/>
  <c r="DV140" i="1" s="1"/>
  <c r="DR70" i="2"/>
  <c r="DV70" i="1" s="1"/>
  <c r="DR143" i="2"/>
  <c r="DV143" i="1" s="1"/>
  <c r="DQ84" i="2"/>
  <c r="DU84" i="1" s="1"/>
  <c r="DR8" i="2"/>
  <c r="DV8" i="1" s="1"/>
  <c r="DR101" i="2"/>
  <c r="DV101" i="1" s="1"/>
  <c r="DR69" i="2"/>
  <c r="DV69" i="1" s="1"/>
  <c r="DQ68" i="2"/>
  <c r="DU68" i="1" s="1"/>
  <c r="DR21" i="2"/>
  <c r="DV21" i="1" s="1"/>
  <c r="DQ100" i="2"/>
  <c r="DU100" i="1" s="1"/>
  <c r="DR173" i="2"/>
  <c r="DV173" i="1" s="1"/>
  <c r="DR111" i="2"/>
  <c r="DV111" i="1" s="1"/>
  <c r="DR171" i="2"/>
  <c r="DV171" i="1" s="1"/>
  <c r="DR149" i="2"/>
  <c r="DV149" i="1" s="1"/>
  <c r="DQ131" i="2"/>
  <c r="DU131" i="1" s="1"/>
  <c r="DQ180" i="2"/>
  <c r="DU180" i="1" s="1"/>
  <c r="DR5" i="2"/>
  <c r="DV5" i="1" s="1"/>
  <c r="DQ60" i="2"/>
  <c r="DU60" i="1" s="1"/>
  <c r="DR25" i="2"/>
  <c r="DV25" i="1" s="1"/>
  <c r="DR53" i="2"/>
  <c r="DV53" i="1" s="1"/>
  <c r="DQ80" i="2"/>
  <c r="DU80" i="1" s="1"/>
  <c r="DR23" i="2"/>
  <c r="DV23" i="1" s="1"/>
  <c r="DR47" i="2"/>
  <c r="DV47" i="1" s="1"/>
  <c r="DR28" i="2"/>
  <c r="DV28" i="1" s="1"/>
  <c r="DR13" i="2"/>
  <c r="DV13" i="1" s="1"/>
  <c r="DQ115" i="2"/>
  <c r="DU115" i="1" s="1"/>
  <c r="DR139" i="2"/>
  <c r="DV139" i="1" s="1"/>
  <c r="DR16" i="2"/>
  <c r="DV16" i="1" s="1"/>
  <c r="DQ32" i="2"/>
  <c r="DU32" i="1" s="1"/>
  <c r="DR91" i="2"/>
  <c r="DV91" i="1" s="1"/>
  <c r="DQ190" i="2"/>
  <c r="DU190" i="1" s="1"/>
  <c r="DR59" i="2"/>
  <c r="DV59" i="1" s="1"/>
  <c r="DR72" i="2"/>
  <c r="DV72" i="1" s="1"/>
  <c r="DR97" i="2"/>
  <c r="DV97" i="1" s="1"/>
  <c r="DR42" i="2"/>
  <c r="DV42" i="1" s="1"/>
  <c r="DR57" i="2"/>
  <c r="DV57" i="1" s="1"/>
  <c r="DR50" i="2"/>
  <c r="DV50" i="1" s="1"/>
  <c r="DQ122" i="2"/>
  <c r="DU122" i="1" s="1"/>
  <c r="DQ22" i="2"/>
  <c r="DU22" i="1" s="1"/>
  <c r="DP9" i="2"/>
  <c r="DT9" i="1" s="1"/>
  <c r="DR37" i="2"/>
  <c r="DV37" i="1" s="1"/>
  <c r="DR147" i="2"/>
  <c r="DV147" i="1" s="1"/>
  <c r="DR130" i="2"/>
  <c r="DV130" i="1" s="1"/>
  <c r="DR24" i="2"/>
  <c r="DV24" i="1" s="1"/>
  <c r="DQ128" i="2"/>
  <c r="DU128" i="1" s="1"/>
  <c r="DQ138" i="2"/>
  <c r="DU138" i="1" s="1"/>
  <c r="DP18" i="2"/>
  <c r="DT18" i="1" s="1"/>
  <c r="DR14" i="2"/>
  <c r="DV14" i="1" s="1"/>
  <c r="DP7" i="2"/>
  <c r="DT7" i="1" s="1"/>
  <c r="DQ76" i="2"/>
  <c r="DU76" i="1" s="1"/>
  <c r="DR63" i="2"/>
  <c r="DV63" i="1" s="1"/>
  <c r="DQ196" i="2"/>
  <c r="DU196" i="1" s="1"/>
  <c r="DQ77" i="2"/>
  <c r="DU77" i="1" s="1"/>
  <c r="DR85" i="2"/>
  <c r="DV85" i="1" s="1"/>
  <c r="DQ148" i="2"/>
  <c r="DU148" i="1" s="1"/>
  <c r="DR112" i="2"/>
  <c r="DV112" i="1" s="1"/>
  <c r="DR123" i="2"/>
  <c r="DV123" i="1" s="1"/>
  <c r="DQ56" i="2"/>
  <c r="DU56" i="1" s="1"/>
  <c r="DR170" i="2"/>
  <c r="DV170" i="1" s="1"/>
  <c r="DR44" i="2"/>
  <c r="DV44" i="1" s="1"/>
  <c r="DR114" i="2"/>
  <c r="DV114" i="1" s="1"/>
  <c r="DR95" i="2"/>
  <c r="DV95" i="1" s="1"/>
  <c r="DR164" i="2"/>
  <c r="DV164" i="1" s="1"/>
  <c r="DR46" i="2"/>
  <c r="DV46" i="1" s="1"/>
  <c r="DR105" i="2"/>
  <c r="DV105" i="1" s="1"/>
  <c r="DQ90" i="2"/>
  <c r="DU90" i="1" s="1"/>
  <c r="DQ89" i="2"/>
  <c r="DU89" i="1" s="1"/>
  <c r="DQ151" i="2"/>
  <c r="DU151" i="1" s="1"/>
  <c r="DR99" i="2"/>
  <c r="DV99" i="1" s="1"/>
  <c r="DQ162" i="2"/>
  <c r="DU162" i="1" s="1"/>
  <c r="DQ159" i="2"/>
  <c r="DU159" i="1" s="1"/>
  <c r="DQ78" i="2"/>
  <c r="DU78" i="1" s="1"/>
  <c r="DQ83" i="2"/>
  <c r="DU83" i="1" s="1"/>
  <c r="DR104" i="2"/>
  <c r="DV104" i="1" s="1"/>
  <c r="DQ156" i="2"/>
  <c r="DU156" i="1" s="1"/>
  <c r="DQ136" i="2"/>
  <c r="DU136" i="1" s="1"/>
  <c r="DQ36" i="2"/>
  <c r="DU36" i="1" s="1"/>
  <c r="DR73" i="2"/>
  <c r="DV73" i="1" s="1"/>
  <c r="DQ183" i="2"/>
  <c r="DU183" i="1" s="1"/>
  <c r="DR94" i="2"/>
  <c r="DV94" i="1" s="1"/>
  <c r="DQ33" i="2"/>
  <c r="DU33" i="1" s="1"/>
  <c r="DR62" i="2"/>
  <c r="DV62" i="1" s="1"/>
  <c r="DR116" i="2"/>
  <c r="DV116" i="1" s="1"/>
  <c r="DR54" i="2"/>
  <c r="DV54" i="1" s="1"/>
  <c r="DR142" i="2"/>
  <c r="DV142" i="1" s="1"/>
  <c r="DR146" i="2"/>
  <c r="DV146" i="1" s="1"/>
  <c r="DQ161" i="2"/>
  <c r="DU161" i="1" s="1"/>
  <c r="DR29" i="2"/>
  <c r="DV29" i="1" s="1"/>
  <c r="DR58" i="2"/>
  <c r="DV58" i="1" s="1"/>
  <c r="DR158" i="2"/>
  <c r="DV158" i="1" s="1"/>
  <c r="DR64" i="2"/>
  <c r="DV64" i="1" s="1"/>
  <c r="DQ169" i="2"/>
  <c r="DU169" i="1" s="1"/>
  <c r="DR92" i="2"/>
  <c r="DV92" i="1" s="1"/>
  <c r="DQ88" i="2"/>
  <c r="DU88" i="1" s="1"/>
  <c r="DR121" i="2"/>
  <c r="DV121" i="1" s="1"/>
  <c r="DR40" i="2"/>
  <c r="DV40" i="1" s="1"/>
  <c r="DQ189" i="2"/>
  <c r="DU189" i="1" s="1"/>
  <c r="DQ129" i="2"/>
  <c r="DU129" i="1" s="1"/>
  <c r="DR81" i="2"/>
  <c r="DV81" i="1" s="1"/>
  <c r="DR27" i="2"/>
  <c r="DV27" i="1" s="1"/>
  <c r="DR17" i="2"/>
  <c r="DV17" i="1" s="1"/>
  <c r="DQ118" i="2"/>
  <c r="DU118" i="1" s="1"/>
  <c r="DQ144" i="2"/>
  <c r="DU144" i="1" s="1"/>
  <c r="DR55" i="2"/>
  <c r="DV55" i="1" s="1"/>
  <c r="DQ155" i="2"/>
  <c r="DU155" i="1" s="1"/>
  <c r="DR125" i="2"/>
  <c r="DV125" i="1" s="1"/>
  <c r="DR66" i="2"/>
  <c r="DV66" i="1" s="1"/>
  <c r="DQ12" i="2"/>
  <c r="DU12" i="1" s="1"/>
  <c r="DR6" i="2"/>
  <c r="DV6" i="1" s="1"/>
  <c r="DR107" i="2"/>
  <c r="DV107" i="1" s="1"/>
  <c r="DQ165" i="2"/>
  <c r="DU165" i="1" s="1"/>
  <c r="DQ106" i="2"/>
  <c r="DU106" i="1" s="1"/>
  <c r="DQ167" i="2"/>
  <c r="DU167" i="1" s="1"/>
  <c r="DR20" i="2"/>
  <c r="DV20" i="1" s="1"/>
  <c r="DQ154" i="2"/>
  <c r="DU154" i="1" s="1"/>
  <c r="DR51" i="2"/>
  <c r="DV51" i="1" s="1"/>
  <c r="DQ185" i="2"/>
  <c r="DU185" i="1" s="1"/>
  <c r="DQ86" i="2"/>
  <c r="DU86" i="1" s="1"/>
  <c r="DR124" i="2"/>
  <c r="DV124" i="1" s="1"/>
  <c r="DQ49" i="2"/>
  <c r="DU49" i="1" s="1"/>
  <c r="DR160" i="2"/>
  <c r="DV160" i="1" s="1"/>
  <c r="DR103" i="2"/>
  <c r="DV103" i="1" s="1"/>
  <c r="DQ87" i="2"/>
  <c r="DU87" i="1" s="1"/>
  <c r="DQ96" i="2"/>
  <c r="DU96" i="1" s="1"/>
  <c r="DQ119" i="2"/>
  <c r="DU119" i="1" s="1"/>
  <c r="DR26" i="2"/>
  <c r="DV26" i="1" s="1"/>
  <c r="DQ195" i="2"/>
  <c r="DU195" i="1" s="1"/>
  <c r="DR75" i="2"/>
  <c r="DV75" i="1" s="1"/>
  <c r="DR67" i="2"/>
  <c r="DV67" i="1" s="1"/>
  <c r="DR48" i="2"/>
  <c r="DV48" i="1" s="1"/>
  <c r="DR35" i="2"/>
  <c r="DV35" i="1" s="1"/>
  <c r="DQ109" i="2"/>
  <c r="DU109" i="1" s="1"/>
  <c r="DR178" i="2"/>
  <c r="DV178" i="1" s="1"/>
  <c r="DR150" i="2"/>
  <c r="DV150" i="1" s="1"/>
  <c r="DR93" i="2"/>
  <c r="DV93" i="1" s="1"/>
  <c r="DR39" i="2"/>
  <c r="DV39" i="1" s="1"/>
  <c r="DR15" i="2"/>
  <c r="DV15" i="1" s="1"/>
  <c r="DQ120" i="2"/>
  <c r="DU120" i="1" s="1"/>
  <c r="DR126" i="2"/>
  <c r="DV126" i="1" s="1"/>
  <c r="DQ98" i="2"/>
  <c r="DU98" i="1" s="1"/>
  <c r="DR52" i="2"/>
  <c r="DV52" i="1" s="1"/>
  <c r="DR41" i="2"/>
  <c r="DV41" i="1" s="1"/>
  <c r="DR166" i="2"/>
  <c r="DV166" i="1" s="1"/>
  <c r="DQ181" i="2"/>
  <c r="DU181" i="1" s="1"/>
  <c r="DR34" i="2"/>
  <c r="DV34" i="1" s="1"/>
  <c r="DR134" i="2"/>
  <c r="DV134" i="1" s="1"/>
  <c r="DR30" i="2"/>
  <c r="DV30" i="1" s="1"/>
  <c r="DR172" i="2"/>
  <c r="DV172" i="1" s="1"/>
  <c r="DQ191" i="2"/>
  <c r="DU191" i="1" s="1"/>
  <c r="DQ108" i="2"/>
  <c r="DU108" i="1" s="1"/>
  <c r="DQ145" i="2"/>
  <c r="DU145" i="1" s="1"/>
  <c r="DR168" i="2"/>
  <c r="DV168" i="1" s="1"/>
  <c r="DQ186" i="2"/>
  <c r="DU186" i="1" s="1"/>
  <c r="DR61" i="2"/>
  <c r="DV61" i="1" s="1"/>
  <c r="DR117" i="2"/>
  <c r="DV117" i="1" s="1"/>
  <c r="DQ157" i="2"/>
  <c r="DU157" i="1" s="1"/>
  <c r="DQ174" i="2"/>
  <c r="DU174" i="1" s="1"/>
  <c r="DQ179" i="2"/>
  <c r="DU179" i="1" s="1"/>
  <c r="DP192" i="2"/>
  <c r="DT192" i="1" s="1"/>
  <c r="DQ43" i="2"/>
  <c r="DU43" i="1" s="1"/>
  <c r="DQ194" i="2"/>
  <c r="DU194" i="1" s="1"/>
  <c r="DR113" i="2"/>
  <c r="DV113" i="1" s="1"/>
  <c r="DQ38" i="2"/>
  <c r="DU38" i="1" s="1"/>
  <c r="DQ127" i="2"/>
  <c r="DU127" i="1" s="1"/>
  <c r="DQ182" i="2"/>
  <c r="DU182" i="1" s="1"/>
  <c r="DQ176" i="2"/>
  <c r="DU176" i="1" s="1"/>
  <c r="DQ175" i="2"/>
  <c r="DU175" i="1" s="1"/>
  <c r="DQ184" i="2"/>
  <c r="DU184" i="1" s="1"/>
  <c r="DQ82" i="2" l="1"/>
  <c r="DU82" i="1" s="1"/>
  <c r="DQ110" i="2"/>
  <c r="DU110" i="1" s="1"/>
  <c r="DQ187" i="2"/>
  <c r="DU187" i="1" s="1"/>
  <c r="DQ31" i="2"/>
  <c r="DU31" i="1" s="1"/>
  <c r="DQ141" i="2"/>
  <c r="DU141" i="1" s="1"/>
  <c r="DQ137" i="2"/>
  <c r="DU137" i="1" s="1"/>
  <c r="DQ79" i="2"/>
  <c r="DU79" i="1" s="1"/>
  <c r="DQ153" i="2"/>
  <c r="DU153" i="1" s="1"/>
  <c r="DQ152" i="2"/>
  <c r="DU152" i="1" s="1"/>
  <c r="DQ45" i="2"/>
  <c r="DU45" i="1" s="1"/>
  <c r="DQ193" i="2"/>
  <c r="DU193" i="1" s="1"/>
  <c r="DQ19" i="2"/>
  <c r="DU19" i="1" s="1"/>
  <c r="DQ188" i="2"/>
  <c r="DU188" i="1" s="1"/>
  <c r="DP177" i="2"/>
  <c r="DT177" i="1" s="1"/>
  <c r="DQ71" i="2"/>
  <c r="DU71" i="1" s="1"/>
  <c r="DQ102" i="2"/>
  <c r="DU102" i="1" s="1"/>
  <c r="DQ132" i="2"/>
  <c r="DU132" i="1" s="1"/>
  <c r="DQ133" i="2"/>
  <c r="DU133" i="1" s="1"/>
  <c r="DQ74" i="2"/>
  <c r="DU74" i="1" s="1"/>
  <c r="DP65" i="2"/>
  <c r="DT65" i="1" s="1"/>
  <c r="DQ135" i="2"/>
  <c r="DU135" i="1" s="1"/>
  <c r="DQ163" i="2"/>
  <c r="DU163" i="1" s="1"/>
  <c r="DQ10" i="2"/>
  <c r="DU10" i="1" s="1"/>
  <c r="DQ11" i="2"/>
  <c r="DU11" i="1" s="1"/>
  <c r="DP84" i="2"/>
  <c r="DT84" i="1" s="1"/>
  <c r="DQ143" i="2"/>
  <c r="DU143" i="1" s="1"/>
  <c r="DQ69" i="2"/>
  <c r="DU69" i="1" s="1"/>
  <c r="DP68" i="2"/>
  <c r="DT68" i="1" s="1"/>
  <c r="DQ101" i="2"/>
  <c r="DU101" i="1" s="1"/>
  <c r="DQ70" i="2"/>
  <c r="DU70" i="1" s="1"/>
  <c r="DQ8" i="2"/>
  <c r="DU8" i="1" s="1"/>
  <c r="DQ140" i="2"/>
  <c r="DU140" i="1" s="1"/>
  <c r="DP60" i="2"/>
  <c r="DT60" i="1" s="1"/>
  <c r="DQ149" i="2"/>
  <c r="DU149" i="1" s="1"/>
  <c r="DQ173" i="2"/>
  <c r="DU173" i="1" s="1"/>
  <c r="DP80" i="2"/>
  <c r="DT80" i="1" s="1"/>
  <c r="DQ5" i="2"/>
  <c r="DU5" i="1" s="1"/>
  <c r="DP100" i="2"/>
  <c r="DT100" i="1" s="1"/>
  <c r="DQ53" i="2"/>
  <c r="DU53" i="1" s="1"/>
  <c r="DQ171" i="2"/>
  <c r="DU171" i="1" s="1"/>
  <c r="DP180" i="2"/>
  <c r="DT180" i="1" s="1"/>
  <c r="DQ21" i="2"/>
  <c r="DU21" i="1" s="1"/>
  <c r="DP131" i="2"/>
  <c r="DT131" i="1" s="1"/>
  <c r="DQ25" i="2"/>
  <c r="DU25" i="1" s="1"/>
  <c r="DQ111" i="2"/>
  <c r="DU111" i="1" s="1"/>
  <c r="DP181" i="2"/>
  <c r="DT181" i="1" s="1"/>
  <c r="DQ48" i="2"/>
  <c r="DU48" i="1" s="1"/>
  <c r="DP185" i="2"/>
  <c r="DT185" i="1" s="1"/>
  <c r="DP156" i="2"/>
  <c r="DT156" i="1" s="1"/>
  <c r="DP89" i="2"/>
  <c r="DT89" i="1" s="1"/>
  <c r="DQ46" i="2"/>
  <c r="DU46" i="1" s="1"/>
  <c r="DQ123" i="2"/>
  <c r="DU123" i="1" s="1"/>
  <c r="DP77" i="2"/>
  <c r="DT77" i="1" s="1"/>
  <c r="DQ63" i="2"/>
  <c r="DU63" i="1" s="1"/>
  <c r="DQ50" i="2"/>
  <c r="DU50" i="1" s="1"/>
  <c r="DQ97" i="2"/>
  <c r="DU97" i="1" s="1"/>
  <c r="DQ59" i="2"/>
  <c r="DU59" i="1" s="1"/>
  <c r="DP49" i="2"/>
  <c r="DT49" i="1" s="1"/>
  <c r="DP118" i="2"/>
  <c r="DT118" i="1" s="1"/>
  <c r="DP88" i="2"/>
  <c r="DT88" i="1" s="1"/>
  <c r="DQ64" i="2"/>
  <c r="DU64" i="1" s="1"/>
  <c r="DQ29" i="2"/>
  <c r="DU29" i="1" s="1"/>
  <c r="DQ142" i="2"/>
  <c r="DU142" i="1" s="1"/>
  <c r="DP83" i="2"/>
  <c r="DT83" i="1" s="1"/>
  <c r="DP98" i="2"/>
  <c r="DT98" i="1" s="1"/>
  <c r="DQ15" i="2"/>
  <c r="DU15" i="1" s="1"/>
  <c r="DQ178" i="2"/>
  <c r="DU178" i="1" s="1"/>
  <c r="DP96" i="2"/>
  <c r="DT96" i="1" s="1"/>
  <c r="DQ20" i="2"/>
  <c r="DU20" i="1" s="1"/>
  <c r="DP165" i="2"/>
  <c r="DT165" i="1" s="1"/>
  <c r="DP12" i="2"/>
  <c r="DT12" i="1" s="1"/>
  <c r="DP155" i="2"/>
  <c r="DT155" i="1" s="1"/>
  <c r="DQ81" i="2"/>
  <c r="DU81" i="1" s="1"/>
  <c r="DQ114" i="2"/>
  <c r="DU114" i="1" s="1"/>
  <c r="DQ14" i="2"/>
  <c r="DU14" i="1" s="1"/>
  <c r="DQ24" i="2"/>
  <c r="DU24" i="1" s="1"/>
  <c r="DQ37" i="2"/>
  <c r="DU37" i="1" s="1"/>
  <c r="DP32" i="2"/>
  <c r="DT32" i="1" s="1"/>
  <c r="DP115" i="2"/>
  <c r="DT115" i="1" s="1"/>
  <c r="DP167" i="2"/>
  <c r="DT167" i="1" s="1"/>
  <c r="DQ130" i="2"/>
  <c r="DU130" i="1" s="1"/>
  <c r="DQ23" i="2"/>
  <c r="DU23" i="1" s="1"/>
  <c r="DQ39" i="2"/>
  <c r="DU39" i="1" s="1"/>
  <c r="DQ26" i="2"/>
  <c r="DU26" i="1" s="1"/>
  <c r="DP87" i="2"/>
  <c r="DT87" i="1" s="1"/>
  <c r="DQ55" i="2"/>
  <c r="DU55" i="1" s="1"/>
  <c r="DP189" i="2"/>
  <c r="DT189" i="1" s="1"/>
  <c r="DQ92" i="2"/>
  <c r="DU92" i="1" s="1"/>
  <c r="DP161" i="2"/>
  <c r="DT161" i="1" s="1"/>
  <c r="DP33" i="2"/>
  <c r="DT33" i="1" s="1"/>
  <c r="DP78" i="2"/>
  <c r="DT78" i="1" s="1"/>
  <c r="DQ99" i="2"/>
  <c r="DU99" i="1" s="1"/>
  <c r="DQ44" i="2"/>
  <c r="DU44" i="1" s="1"/>
  <c r="DP76" i="2"/>
  <c r="DT76" i="1" s="1"/>
  <c r="DO18" i="2"/>
  <c r="DS18" i="1" s="1"/>
  <c r="DQ66" i="2"/>
  <c r="DU66" i="1" s="1"/>
  <c r="DQ40" i="2"/>
  <c r="DU40" i="1" s="1"/>
  <c r="DP169" i="2"/>
  <c r="DT169" i="1" s="1"/>
  <c r="DQ116" i="2"/>
  <c r="DU116" i="1" s="1"/>
  <c r="DP151" i="2"/>
  <c r="DT151" i="1" s="1"/>
  <c r="DP138" i="2"/>
  <c r="DT138" i="1" s="1"/>
  <c r="DP22" i="2"/>
  <c r="DT22" i="1" s="1"/>
  <c r="DQ42" i="2"/>
  <c r="DU42" i="1" s="1"/>
  <c r="DP190" i="2"/>
  <c r="DT190" i="1" s="1"/>
  <c r="DQ28" i="2"/>
  <c r="DU28" i="1" s="1"/>
  <c r="DQ164" i="2"/>
  <c r="DU164" i="1" s="1"/>
  <c r="DQ16" i="2"/>
  <c r="DU16" i="1" s="1"/>
  <c r="DQ41" i="2"/>
  <c r="DU41" i="1" s="1"/>
  <c r="DQ35" i="2"/>
  <c r="DU35" i="1" s="1"/>
  <c r="DQ93" i="2"/>
  <c r="DU93" i="1" s="1"/>
  <c r="DQ75" i="2"/>
  <c r="DU75" i="1" s="1"/>
  <c r="DQ103" i="2"/>
  <c r="DU103" i="1" s="1"/>
  <c r="DP144" i="2"/>
  <c r="DT144" i="1" s="1"/>
  <c r="DQ58" i="2"/>
  <c r="DU58" i="1" s="1"/>
  <c r="DQ146" i="2"/>
  <c r="DU146" i="1" s="1"/>
  <c r="DQ94" i="2"/>
  <c r="DU94" i="1" s="1"/>
  <c r="DP36" i="2"/>
  <c r="DT36" i="1" s="1"/>
  <c r="DP159" i="2"/>
  <c r="DT159" i="1" s="1"/>
  <c r="DQ95" i="2"/>
  <c r="DU95" i="1" s="1"/>
  <c r="DQ170" i="2"/>
  <c r="DU170" i="1" s="1"/>
  <c r="DP148" i="2"/>
  <c r="DT148" i="1" s="1"/>
  <c r="DO7" i="2"/>
  <c r="DS7" i="1" s="1"/>
  <c r="DQ147" i="2"/>
  <c r="DU147" i="1" s="1"/>
  <c r="DQ51" i="2"/>
  <c r="DU51" i="1" s="1"/>
  <c r="DQ107" i="2"/>
  <c r="DU107" i="1" s="1"/>
  <c r="DQ54" i="2"/>
  <c r="DU54" i="1" s="1"/>
  <c r="DQ126" i="2"/>
  <c r="DU126" i="1" s="1"/>
  <c r="DP86" i="2"/>
  <c r="DT86" i="1" s="1"/>
  <c r="DQ6" i="2"/>
  <c r="DU6" i="1" s="1"/>
  <c r="DP119" i="2"/>
  <c r="DT119" i="1" s="1"/>
  <c r="DP183" i="2"/>
  <c r="DT183" i="1" s="1"/>
  <c r="DQ91" i="2"/>
  <c r="DU91" i="1" s="1"/>
  <c r="DQ139" i="2"/>
  <c r="DU139" i="1" s="1"/>
  <c r="DQ47" i="2"/>
  <c r="DU47" i="1" s="1"/>
  <c r="DQ166" i="2"/>
  <c r="DU166" i="1" s="1"/>
  <c r="DP109" i="2"/>
  <c r="DT109" i="1" s="1"/>
  <c r="DQ67" i="2"/>
  <c r="DU67" i="1" s="1"/>
  <c r="DQ124" i="2"/>
  <c r="DU124" i="1" s="1"/>
  <c r="DQ17" i="2"/>
  <c r="DU17" i="1" s="1"/>
  <c r="DQ158" i="2"/>
  <c r="DU158" i="1" s="1"/>
  <c r="DQ73" i="2"/>
  <c r="DU73" i="1" s="1"/>
  <c r="DP90" i="2"/>
  <c r="DT90" i="1" s="1"/>
  <c r="DQ112" i="2"/>
  <c r="DU112" i="1" s="1"/>
  <c r="DO9" i="2"/>
  <c r="DS9" i="1" s="1"/>
  <c r="DQ57" i="2"/>
  <c r="DU57" i="1" s="1"/>
  <c r="DQ13" i="2"/>
  <c r="DU13" i="1" s="1"/>
  <c r="DQ150" i="2"/>
  <c r="DU150" i="1" s="1"/>
  <c r="DQ62" i="2"/>
  <c r="DU62" i="1" s="1"/>
  <c r="DP136" i="2"/>
  <c r="DT136" i="1" s="1"/>
  <c r="DQ104" i="2"/>
  <c r="DU104" i="1" s="1"/>
  <c r="DP162" i="2"/>
  <c r="DT162" i="1" s="1"/>
  <c r="DQ52" i="2"/>
  <c r="DU52" i="1" s="1"/>
  <c r="DP120" i="2"/>
  <c r="DT120" i="1" s="1"/>
  <c r="DP195" i="2"/>
  <c r="DT195" i="1" s="1"/>
  <c r="DQ160" i="2"/>
  <c r="DU160" i="1" s="1"/>
  <c r="DP154" i="2"/>
  <c r="DT154" i="1" s="1"/>
  <c r="DP106" i="2"/>
  <c r="DT106" i="1" s="1"/>
  <c r="DQ125" i="2"/>
  <c r="DU125" i="1" s="1"/>
  <c r="DQ27" i="2"/>
  <c r="DU27" i="1" s="1"/>
  <c r="DP129" i="2"/>
  <c r="DT129" i="1" s="1"/>
  <c r="DQ121" i="2"/>
  <c r="DU121" i="1" s="1"/>
  <c r="DQ105" i="2"/>
  <c r="DU105" i="1" s="1"/>
  <c r="DP56" i="2"/>
  <c r="DT56" i="1" s="1"/>
  <c r="DQ85" i="2"/>
  <c r="DU85" i="1" s="1"/>
  <c r="DP196" i="2"/>
  <c r="DT196" i="1" s="1"/>
  <c r="DP128" i="2"/>
  <c r="DT128" i="1" s="1"/>
  <c r="DP122" i="2"/>
  <c r="DT122" i="1" s="1"/>
  <c r="DQ72" i="2"/>
  <c r="DU72" i="1" s="1"/>
  <c r="DQ34" i="2"/>
  <c r="DU34" i="1" s="1"/>
  <c r="DQ30" i="2"/>
  <c r="DU30" i="1" s="1"/>
  <c r="DQ134" i="2"/>
  <c r="DU134" i="1" s="1"/>
  <c r="DP191" i="2"/>
  <c r="DT191" i="1" s="1"/>
  <c r="DQ172" i="2"/>
  <c r="DU172" i="1" s="1"/>
  <c r="DP145" i="2"/>
  <c r="DT145" i="1" s="1"/>
  <c r="DP108" i="2"/>
  <c r="DT108" i="1" s="1"/>
  <c r="DQ168" i="2"/>
  <c r="DU168" i="1" s="1"/>
  <c r="DP186" i="2"/>
  <c r="DT186" i="1" s="1"/>
  <c r="DQ61" i="2"/>
  <c r="DU61" i="1" s="1"/>
  <c r="DQ117" i="2"/>
  <c r="DU117" i="1" s="1"/>
  <c r="DP157" i="2"/>
  <c r="DT157" i="1" s="1"/>
  <c r="DP174" i="2"/>
  <c r="DT174" i="1" s="1"/>
  <c r="DO192" i="2"/>
  <c r="DS192" i="1" s="1"/>
  <c r="DP179" i="2"/>
  <c r="DT179" i="1" s="1"/>
  <c r="DP184" i="2"/>
  <c r="DT184" i="1" s="1"/>
  <c r="DP194" i="2"/>
  <c r="DT194" i="1" s="1"/>
  <c r="DP175" i="2"/>
  <c r="DT175" i="1" s="1"/>
  <c r="DP176" i="2"/>
  <c r="DT176" i="1" s="1"/>
  <c r="DP182" i="2"/>
  <c r="DT182" i="1" s="1"/>
  <c r="DP127" i="2"/>
  <c r="DT127" i="1" s="1"/>
  <c r="DP38" i="2"/>
  <c r="DT38" i="1" s="1"/>
  <c r="DQ113" i="2"/>
  <c r="DU113" i="1" s="1"/>
  <c r="DP43" i="2"/>
  <c r="DT43" i="1" s="1"/>
  <c r="DP82" i="2" l="1"/>
  <c r="DT82" i="1" s="1"/>
  <c r="DP110" i="2"/>
  <c r="DT110" i="1" s="1"/>
  <c r="DP187" i="2"/>
  <c r="DT187" i="1" s="1"/>
  <c r="DP141" i="2"/>
  <c r="DT141" i="1" s="1"/>
  <c r="DP31" i="2"/>
  <c r="DT31" i="1" s="1"/>
  <c r="DP79" i="2"/>
  <c r="DT79" i="1" s="1"/>
  <c r="DP137" i="2"/>
  <c r="DT137" i="1" s="1"/>
  <c r="DP153" i="2"/>
  <c r="DT153" i="1" s="1"/>
  <c r="DP45" i="2"/>
  <c r="DT45" i="1" s="1"/>
  <c r="DP152" i="2"/>
  <c r="DT152" i="1" s="1"/>
  <c r="DP19" i="2"/>
  <c r="DT19" i="1" s="1"/>
  <c r="DP193" i="2"/>
  <c r="DT193" i="1" s="1"/>
  <c r="DO177" i="2"/>
  <c r="DS177" i="1" s="1"/>
  <c r="DP188" i="2"/>
  <c r="DT188" i="1" s="1"/>
  <c r="DP133" i="2"/>
  <c r="DT133" i="1" s="1"/>
  <c r="DP132" i="2"/>
  <c r="DT132" i="1" s="1"/>
  <c r="DP102" i="2"/>
  <c r="DT102" i="1" s="1"/>
  <c r="DP71" i="2"/>
  <c r="DT71" i="1" s="1"/>
  <c r="DP135" i="2"/>
  <c r="DT135" i="1" s="1"/>
  <c r="DO65" i="2"/>
  <c r="DS65" i="1" s="1"/>
  <c r="DP74" i="2"/>
  <c r="DT74" i="1" s="1"/>
  <c r="DP11" i="2"/>
  <c r="DT11" i="1" s="1"/>
  <c r="DP10" i="2"/>
  <c r="DT10" i="1" s="1"/>
  <c r="DP163" i="2"/>
  <c r="DT163" i="1" s="1"/>
  <c r="DP140" i="2"/>
  <c r="DT140" i="1" s="1"/>
  <c r="DO68" i="2"/>
  <c r="DS68" i="1" s="1"/>
  <c r="DP69" i="2"/>
  <c r="DT69" i="1" s="1"/>
  <c r="DP8" i="2"/>
  <c r="DT8" i="1" s="1"/>
  <c r="DP70" i="2"/>
  <c r="DT70" i="1" s="1"/>
  <c r="DP143" i="2"/>
  <c r="DT143" i="1" s="1"/>
  <c r="DP101" i="2"/>
  <c r="DT101" i="1" s="1"/>
  <c r="DO84" i="2"/>
  <c r="DS84" i="1" s="1"/>
  <c r="DO131" i="2"/>
  <c r="DS131" i="1" s="1"/>
  <c r="DP53" i="2"/>
  <c r="DT53" i="1" s="1"/>
  <c r="DO80" i="2"/>
  <c r="DS80" i="1" s="1"/>
  <c r="DP21" i="2"/>
  <c r="DT21" i="1" s="1"/>
  <c r="DO100" i="2"/>
  <c r="DS100" i="1" s="1"/>
  <c r="DP173" i="2"/>
  <c r="DT173" i="1" s="1"/>
  <c r="DO180" i="2"/>
  <c r="DS180" i="1" s="1"/>
  <c r="DP25" i="2"/>
  <c r="DT25" i="1" s="1"/>
  <c r="DP149" i="2"/>
  <c r="DT149" i="1" s="1"/>
  <c r="DP111" i="2"/>
  <c r="DT111" i="1" s="1"/>
  <c r="DP171" i="2"/>
  <c r="DT171" i="1" s="1"/>
  <c r="DP5" i="2"/>
  <c r="DT5" i="1" s="1"/>
  <c r="DO60" i="2"/>
  <c r="DS60" i="1" s="1"/>
  <c r="DO129" i="2"/>
  <c r="DS129" i="1" s="1"/>
  <c r="DP150" i="2"/>
  <c r="DT150" i="1" s="1"/>
  <c r="DO90" i="2"/>
  <c r="DS90" i="1" s="1"/>
  <c r="DP124" i="2"/>
  <c r="DT124" i="1" s="1"/>
  <c r="DO144" i="2"/>
  <c r="DS144" i="1" s="1"/>
  <c r="DO151" i="2"/>
  <c r="DS151" i="1" s="1"/>
  <c r="DO189" i="2"/>
  <c r="DS189" i="1" s="1"/>
  <c r="DO87" i="2"/>
  <c r="DS87" i="1" s="1"/>
  <c r="DO12" i="2"/>
  <c r="DS12" i="1" s="1"/>
  <c r="DP178" i="2"/>
  <c r="DT178" i="1" s="1"/>
  <c r="DP123" i="2"/>
  <c r="DT123" i="1" s="1"/>
  <c r="DO119" i="2"/>
  <c r="DS119" i="1" s="1"/>
  <c r="DO196" i="2"/>
  <c r="DS196" i="1" s="1"/>
  <c r="DP27" i="2"/>
  <c r="DT27" i="1" s="1"/>
  <c r="DP57" i="2"/>
  <c r="DT57" i="1" s="1"/>
  <c r="DP67" i="2"/>
  <c r="DT67" i="1" s="1"/>
  <c r="DP47" i="2"/>
  <c r="DT47" i="1" s="1"/>
  <c r="DP147" i="2"/>
  <c r="DT147" i="1" s="1"/>
  <c r="DP170" i="2"/>
  <c r="DT170" i="1" s="1"/>
  <c r="DP94" i="2"/>
  <c r="DT94" i="1" s="1"/>
  <c r="DP103" i="2"/>
  <c r="DT103" i="1" s="1"/>
  <c r="DO76" i="2"/>
  <c r="DS76" i="1" s="1"/>
  <c r="DO33" i="2"/>
  <c r="DS33" i="1" s="1"/>
  <c r="DP26" i="2"/>
  <c r="DT26" i="1" s="1"/>
  <c r="DO167" i="2"/>
  <c r="DS167" i="1" s="1"/>
  <c r="DP24" i="2"/>
  <c r="DT24" i="1" s="1"/>
  <c r="DO49" i="2"/>
  <c r="DS49" i="1" s="1"/>
  <c r="DP72" i="2"/>
  <c r="DT72" i="1" s="1"/>
  <c r="DO148" i="2"/>
  <c r="DS148" i="1" s="1"/>
  <c r="DO106" i="2"/>
  <c r="DS106" i="1" s="1"/>
  <c r="DO120" i="2"/>
  <c r="DS120" i="1" s="1"/>
  <c r="DO136" i="2"/>
  <c r="DS136" i="1" s="1"/>
  <c r="DP73" i="2"/>
  <c r="DT73" i="1" s="1"/>
  <c r="DO183" i="2"/>
  <c r="DS183" i="1" s="1"/>
  <c r="DP6" i="2"/>
  <c r="DT6" i="1" s="1"/>
  <c r="DP54" i="2"/>
  <c r="DT54" i="1" s="1"/>
  <c r="DP35" i="2"/>
  <c r="DT35" i="1" s="1"/>
  <c r="DP164" i="2"/>
  <c r="DT164" i="1" s="1"/>
  <c r="DP42" i="2"/>
  <c r="DT42" i="1" s="1"/>
  <c r="DO165" i="2"/>
  <c r="DS165" i="1" s="1"/>
  <c r="DP15" i="2"/>
  <c r="DT15" i="1" s="1"/>
  <c r="DP29" i="2"/>
  <c r="DT29" i="1" s="1"/>
  <c r="DP50" i="2"/>
  <c r="DT50" i="1" s="1"/>
  <c r="DP46" i="2"/>
  <c r="DT46" i="1" s="1"/>
  <c r="DO185" i="2"/>
  <c r="DS185" i="1" s="1"/>
  <c r="DO195" i="2"/>
  <c r="DS195" i="1" s="1"/>
  <c r="DP93" i="2"/>
  <c r="DT93" i="1" s="1"/>
  <c r="DP37" i="2"/>
  <c r="DT37" i="1" s="1"/>
  <c r="DP97" i="2"/>
  <c r="DT97" i="1" s="1"/>
  <c r="DP158" i="2"/>
  <c r="DT158" i="1" s="1"/>
  <c r="DP146" i="2"/>
  <c r="DT146" i="1" s="1"/>
  <c r="DP41" i="2"/>
  <c r="DT41" i="1" s="1"/>
  <c r="DP28" i="2"/>
  <c r="DT28" i="1" s="1"/>
  <c r="DP44" i="2"/>
  <c r="DT44" i="1" s="1"/>
  <c r="DO161" i="2"/>
  <c r="DS161" i="1" s="1"/>
  <c r="DP39" i="2"/>
  <c r="DT39" i="1" s="1"/>
  <c r="DP81" i="2"/>
  <c r="DT81" i="1" s="1"/>
  <c r="DO98" i="2"/>
  <c r="DS98" i="1" s="1"/>
  <c r="DO89" i="2"/>
  <c r="DS89" i="1" s="1"/>
  <c r="DP130" i="2"/>
  <c r="DT130" i="1" s="1"/>
  <c r="DP142" i="2"/>
  <c r="DT142" i="1" s="1"/>
  <c r="DP105" i="2"/>
  <c r="DT105" i="1" s="1"/>
  <c r="DP85" i="2"/>
  <c r="DT85" i="1" s="1"/>
  <c r="DP52" i="2"/>
  <c r="DT52" i="1" s="1"/>
  <c r="DP62" i="2"/>
  <c r="DT62" i="1" s="1"/>
  <c r="DO109" i="2"/>
  <c r="DS109" i="1" s="1"/>
  <c r="DP139" i="2"/>
  <c r="DT139" i="1" s="1"/>
  <c r="DO86" i="2"/>
  <c r="DS86" i="1" s="1"/>
  <c r="DP107" i="2"/>
  <c r="DT107" i="1" s="1"/>
  <c r="DP95" i="2"/>
  <c r="DT95" i="1" s="1"/>
  <c r="DO22" i="2"/>
  <c r="DS22" i="1" s="1"/>
  <c r="DP116" i="2"/>
  <c r="DT116" i="1" s="1"/>
  <c r="DP55" i="2"/>
  <c r="DT55" i="1" s="1"/>
  <c r="DO115" i="2"/>
  <c r="DS115" i="1" s="1"/>
  <c r="DP14" i="2"/>
  <c r="DT14" i="1" s="1"/>
  <c r="DP20" i="2"/>
  <c r="DT20" i="1" s="1"/>
  <c r="DP64" i="2"/>
  <c r="DT64" i="1" s="1"/>
  <c r="DP63" i="2"/>
  <c r="DT63" i="1" s="1"/>
  <c r="DP48" i="2"/>
  <c r="DT48" i="1" s="1"/>
  <c r="DP104" i="2"/>
  <c r="DT104" i="1" s="1"/>
  <c r="DO36" i="2"/>
  <c r="DS36" i="1" s="1"/>
  <c r="DP40" i="2"/>
  <c r="DT40" i="1" s="1"/>
  <c r="DO78" i="2"/>
  <c r="DS78" i="1" s="1"/>
  <c r="DO118" i="2"/>
  <c r="DS118" i="1" s="1"/>
  <c r="DO154" i="2"/>
  <c r="DS154" i="1" s="1"/>
  <c r="DO122" i="2"/>
  <c r="DS122" i="1" s="1"/>
  <c r="DO56" i="2"/>
  <c r="DS56" i="1" s="1"/>
  <c r="DP160" i="2"/>
  <c r="DT160" i="1" s="1"/>
  <c r="DP17" i="2"/>
  <c r="DT17" i="1" s="1"/>
  <c r="DP91" i="2"/>
  <c r="DT91" i="1" s="1"/>
  <c r="DP51" i="2"/>
  <c r="DT51" i="1" s="1"/>
  <c r="DP58" i="2"/>
  <c r="DT58" i="1" s="1"/>
  <c r="DP75" i="2"/>
  <c r="DT75" i="1" s="1"/>
  <c r="DO190" i="2"/>
  <c r="DS190" i="1" s="1"/>
  <c r="DO138" i="2"/>
  <c r="DS138" i="1" s="1"/>
  <c r="DO169" i="2"/>
  <c r="DS169" i="1" s="1"/>
  <c r="DP66" i="2"/>
  <c r="DT66" i="1" s="1"/>
  <c r="DP99" i="2"/>
  <c r="DT99" i="1" s="1"/>
  <c r="DP92" i="2"/>
  <c r="DT92" i="1" s="1"/>
  <c r="DP23" i="2"/>
  <c r="DT23" i="1" s="1"/>
  <c r="DO32" i="2"/>
  <c r="DS32" i="1" s="1"/>
  <c r="DP114" i="2"/>
  <c r="DT114" i="1" s="1"/>
  <c r="DO181" i="2"/>
  <c r="DS181" i="1" s="1"/>
  <c r="DO128" i="2"/>
  <c r="DS128" i="1" s="1"/>
  <c r="DP121" i="2"/>
  <c r="DT121" i="1" s="1"/>
  <c r="DP125" i="2"/>
  <c r="DT125" i="1" s="1"/>
  <c r="DO162" i="2"/>
  <c r="DS162" i="1" s="1"/>
  <c r="DP13" i="2"/>
  <c r="DT13" i="1" s="1"/>
  <c r="DP112" i="2"/>
  <c r="DT112" i="1" s="1"/>
  <c r="DP166" i="2"/>
  <c r="DT166" i="1" s="1"/>
  <c r="DP126" i="2"/>
  <c r="DT126" i="1" s="1"/>
  <c r="DO159" i="2"/>
  <c r="DS159" i="1" s="1"/>
  <c r="DP16" i="2"/>
  <c r="DT16" i="1" s="1"/>
  <c r="DO155" i="2"/>
  <c r="DS155" i="1" s="1"/>
  <c r="DO96" i="2"/>
  <c r="DS96" i="1" s="1"/>
  <c r="DO83" i="2"/>
  <c r="DS83" i="1" s="1"/>
  <c r="DO88" i="2"/>
  <c r="DS88" i="1" s="1"/>
  <c r="DP59" i="2"/>
  <c r="DT59" i="1" s="1"/>
  <c r="DO77" i="2"/>
  <c r="DS77" i="1" s="1"/>
  <c r="DO156" i="2"/>
  <c r="DS156" i="1" s="1"/>
  <c r="DP34" i="2"/>
  <c r="DT34" i="1" s="1"/>
  <c r="DP134" i="2"/>
  <c r="DT134" i="1" s="1"/>
  <c r="DP30" i="2"/>
  <c r="DT30" i="1" s="1"/>
  <c r="DP172" i="2"/>
  <c r="DT172" i="1" s="1"/>
  <c r="DO191" i="2"/>
  <c r="DS191" i="1" s="1"/>
  <c r="DO108" i="2"/>
  <c r="DS108" i="1" s="1"/>
  <c r="DO145" i="2"/>
  <c r="DS145" i="1" s="1"/>
  <c r="DP168" i="2"/>
  <c r="DT168" i="1" s="1"/>
  <c r="DO186" i="2"/>
  <c r="DS186" i="1" s="1"/>
  <c r="DP61" i="2"/>
  <c r="DT61" i="1" s="1"/>
  <c r="DP117" i="2"/>
  <c r="DT117" i="1" s="1"/>
  <c r="DO157" i="2"/>
  <c r="DS157" i="1" s="1"/>
  <c r="DO179" i="2"/>
  <c r="DS179" i="1" s="1"/>
  <c r="DO174" i="2"/>
  <c r="DS174" i="1" s="1"/>
  <c r="DO127" i="2"/>
  <c r="DS127" i="1" s="1"/>
  <c r="DO175" i="2"/>
  <c r="DS175" i="1" s="1"/>
  <c r="DP113" i="2"/>
  <c r="DT113" i="1" s="1"/>
  <c r="DO43" i="2"/>
  <c r="DS43" i="1" s="1"/>
  <c r="DO38" i="2"/>
  <c r="DS38" i="1" s="1"/>
  <c r="DO182" i="2"/>
  <c r="DS182" i="1" s="1"/>
  <c r="DO176" i="2"/>
  <c r="DS176" i="1" s="1"/>
  <c r="DO194" i="2"/>
  <c r="DS194" i="1" s="1"/>
  <c r="DO184" i="2"/>
  <c r="DS184" i="1" s="1"/>
  <c r="DO82" i="2" l="1"/>
  <c r="DS82" i="1" s="1"/>
  <c r="DO110" i="2"/>
  <c r="DS110" i="1" s="1"/>
  <c r="DO187" i="2"/>
  <c r="DS187" i="1" s="1"/>
  <c r="DO31" i="2"/>
  <c r="DS31" i="1" s="1"/>
  <c r="DO141" i="2"/>
  <c r="DS141" i="1" s="1"/>
  <c r="DO137" i="2"/>
  <c r="DS137" i="1" s="1"/>
  <c r="DO79" i="2"/>
  <c r="DS79" i="1" s="1"/>
  <c r="DO153" i="2"/>
  <c r="DS153" i="1" s="1"/>
  <c r="DO152" i="2"/>
  <c r="DS152" i="1" s="1"/>
  <c r="DO45" i="2"/>
  <c r="DS45" i="1" s="1"/>
  <c r="DO193" i="2"/>
  <c r="DS193" i="1" s="1"/>
  <c r="DO19" i="2"/>
  <c r="DS19" i="1" s="1"/>
  <c r="DO188" i="2"/>
  <c r="DS188" i="1" s="1"/>
  <c r="DO132" i="2"/>
  <c r="DS132" i="1" s="1"/>
  <c r="DO71" i="2"/>
  <c r="DS71" i="1" s="1"/>
  <c r="DO102" i="2"/>
  <c r="DS102" i="1" s="1"/>
  <c r="DO133" i="2"/>
  <c r="DS133" i="1" s="1"/>
  <c r="DO74" i="2"/>
  <c r="DS74" i="1" s="1"/>
  <c r="DO135" i="2"/>
  <c r="DS135" i="1" s="1"/>
  <c r="DO163" i="2"/>
  <c r="DS163" i="1" s="1"/>
  <c r="DO10" i="2"/>
  <c r="DS10" i="1" s="1"/>
  <c r="DO11" i="2"/>
  <c r="DS11" i="1" s="1"/>
  <c r="DO8" i="2"/>
  <c r="DS8" i="1" s="1"/>
  <c r="DO69" i="2"/>
  <c r="DS69" i="1" s="1"/>
  <c r="DO101" i="2"/>
  <c r="DS101" i="1" s="1"/>
  <c r="DO143" i="2"/>
  <c r="DS143" i="1" s="1"/>
  <c r="DO140" i="2"/>
  <c r="DS140" i="1" s="1"/>
  <c r="DO70" i="2"/>
  <c r="DS70" i="1" s="1"/>
  <c r="DO5" i="2"/>
  <c r="DS5" i="1" s="1"/>
  <c r="DO25" i="2"/>
  <c r="DS25" i="1" s="1"/>
  <c r="DO21" i="2"/>
  <c r="DS21" i="1" s="1"/>
  <c r="DO171" i="2"/>
  <c r="DS171" i="1" s="1"/>
  <c r="DO111" i="2"/>
  <c r="DS111" i="1" s="1"/>
  <c r="DO53" i="2"/>
  <c r="DS53" i="1" s="1"/>
  <c r="DO173" i="2"/>
  <c r="DS173" i="1" s="1"/>
  <c r="DO149" i="2"/>
  <c r="DS149" i="1" s="1"/>
  <c r="DO58" i="2"/>
  <c r="DS58" i="1" s="1"/>
  <c r="DO41" i="2"/>
  <c r="DS41" i="1" s="1"/>
  <c r="DO26" i="2"/>
  <c r="DS26" i="1" s="1"/>
  <c r="DO13" i="2"/>
  <c r="DS13" i="1" s="1"/>
  <c r="DO23" i="2"/>
  <c r="DS23" i="1" s="1"/>
  <c r="DO160" i="2"/>
  <c r="DS160" i="1" s="1"/>
  <c r="DO20" i="2"/>
  <c r="DS20" i="1" s="1"/>
  <c r="DO52" i="2"/>
  <c r="DS52" i="1" s="1"/>
  <c r="DO130" i="2"/>
  <c r="DS130" i="1" s="1"/>
  <c r="DO39" i="2"/>
  <c r="DS39" i="1" s="1"/>
  <c r="DO54" i="2"/>
  <c r="DS54" i="1" s="1"/>
  <c r="DO72" i="2"/>
  <c r="DS72" i="1" s="1"/>
  <c r="DO94" i="2"/>
  <c r="DS94" i="1" s="1"/>
  <c r="DO124" i="2"/>
  <c r="DS124" i="1" s="1"/>
  <c r="DO104" i="2"/>
  <c r="DS104" i="1" s="1"/>
  <c r="DO92" i="2"/>
  <c r="DS92" i="1" s="1"/>
  <c r="DO51" i="2"/>
  <c r="DS51" i="1" s="1"/>
  <c r="DO48" i="2"/>
  <c r="DS48" i="1" s="1"/>
  <c r="DO85" i="2"/>
  <c r="DS85" i="1" s="1"/>
  <c r="DO93" i="2"/>
  <c r="DS93" i="1" s="1"/>
  <c r="DO50" i="2"/>
  <c r="DS50" i="1" s="1"/>
  <c r="DO42" i="2"/>
  <c r="DS42" i="1" s="1"/>
  <c r="DO6" i="2"/>
  <c r="DS6" i="1" s="1"/>
  <c r="DO170" i="2"/>
  <c r="DS170" i="1" s="1"/>
  <c r="DO57" i="2"/>
  <c r="DS57" i="1" s="1"/>
  <c r="DO67" i="2"/>
  <c r="DS67" i="1" s="1"/>
  <c r="DO126" i="2"/>
  <c r="DS126" i="1" s="1"/>
  <c r="DO14" i="2"/>
  <c r="DS14" i="1" s="1"/>
  <c r="DO139" i="2"/>
  <c r="DS139" i="1" s="1"/>
  <c r="DO146" i="2"/>
  <c r="DS146" i="1" s="1"/>
  <c r="DO123" i="2"/>
  <c r="DS123" i="1" s="1"/>
  <c r="DO46" i="2"/>
  <c r="DS46" i="1" s="1"/>
  <c r="DO91" i="2"/>
  <c r="DS91" i="1" s="1"/>
  <c r="DO63" i="2"/>
  <c r="DS63" i="1" s="1"/>
  <c r="DO44" i="2"/>
  <c r="DS44" i="1" s="1"/>
  <c r="DO164" i="2"/>
  <c r="DS164" i="1" s="1"/>
  <c r="DO147" i="2"/>
  <c r="DS147" i="1" s="1"/>
  <c r="DO37" i="2"/>
  <c r="DS37" i="1" s="1"/>
  <c r="DO114" i="2"/>
  <c r="DS114" i="1" s="1"/>
  <c r="DO99" i="2"/>
  <c r="DS99" i="1" s="1"/>
  <c r="DO59" i="2"/>
  <c r="DS59" i="1" s="1"/>
  <c r="DO166" i="2"/>
  <c r="DS166" i="1" s="1"/>
  <c r="DO125" i="2"/>
  <c r="DS125" i="1" s="1"/>
  <c r="DO40" i="2"/>
  <c r="DS40" i="1" s="1"/>
  <c r="DO95" i="2"/>
  <c r="DS95" i="1" s="1"/>
  <c r="DO105" i="2"/>
  <c r="DS105" i="1" s="1"/>
  <c r="DO158" i="2"/>
  <c r="DS158" i="1" s="1"/>
  <c r="DO29" i="2"/>
  <c r="DS29" i="1" s="1"/>
  <c r="DO24" i="2"/>
  <c r="DS24" i="1" s="1"/>
  <c r="DO27" i="2"/>
  <c r="DS27" i="1" s="1"/>
  <c r="DO178" i="2"/>
  <c r="DS178" i="1" s="1"/>
  <c r="DO150" i="2"/>
  <c r="DS150" i="1" s="1"/>
  <c r="DO116" i="2"/>
  <c r="DS116" i="1" s="1"/>
  <c r="DO112" i="2"/>
  <c r="DS112" i="1" s="1"/>
  <c r="DO121" i="2"/>
  <c r="DS121" i="1" s="1"/>
  <c r="DO66" i="2"/>
  <c r="DS66" i="1" s="1"/>
  <c r="DO17" i="2"/>
  <c r="DS17" i="1" s="1"/>
  <c r="DO64" i="2"/>
  <c r="DS64" i="1" s="1"/>
  <c r="DO107" i="2"/>
  <c r="DS107" i="1" s="1"/>
  <c r="DO62" i="2"/>
  <c r="DS62" i="1" s="1"/>
  <c r="DO142" i="2"/>
  <c r="DS142" i="1" s="1"/>
  <c r="DO81" i="2"/>
  <c r="DS81" i="1" s="1"/>
  <c r="DO28" i="2"/>
  <c r="DS28" i="1" s="1"/>
  <c r="DO97" i="2"/>
  <c r="DS97" i="1" s="1"/>
  <c r="DO35" i="2"/>
  <c r="DS35" i="1" s="1"/>
  <c r="DO73" i="2"/>
  <c r="DS73" i="1" s="1"/>
  <c r="DO47" i="2"/>
  <c r="DS47" i="1" s="1"/>
  <c r="DO16" i="2"/>
  <c r="DS16" i="1" s="1"/>
  <c r="DO75" i="2"/>
  <c r="DS75" i="1" s="1"/>
  <c r="DO55" i="2"/>
  <c r="DS55" i="1" s="1"/>
  <c r="DO15" i="2"/>
  <c r="DS15" i="1" s="1"/>
  <c r="DO103" i="2"/>
  <c r="DS103" i="1" s="1"/>
  <c r="DO34" i="2"/>
  <c r="DS34" i="1" s="1"/>
  <c r="DO30" i="2"/>
  <c r="DS30" i="1" s="1"/>
  <c r="DO134" i="2"/>
  <c r="DS134" i="1" s="1"/>
  <c r="DO172" i="2"/>
  <c r="DS172" i="1" s="1"/>
  <c r="DO168" i="2"/>
  <c r="DS168" i="1" s="1"/>
  <c r="DO61" i="2"/>
  <c r="DS61" i="1" s="1"/>
  <c r="DO117" i="2"/>
  <c r="DS117" i="1" s="1"/>
  <c r="DO113" i="2"/>
  <c r="DS113" i="1" s="1"/>
  <c r="ET5" i="1"/>
  <c r="ES5" i="1"/>
  <c r="EU5" i="1"/>
  <c r="ER5" i="2"/>
  <c r="ES5" i="2" s="1"/>
  <c r="EO5" i="2"/>
  <c r="EN5" i="2" s="1"/>
  <c r="ER5" i="1" s="1"/>
  <c r="EV5" i="1" l="1"/>
  <c r="EW5" i="1"/>
  <c r="ET5" i="2"/>
  <c r="EX5" i="1" s="1"/>
  <c r="EM5" i="2"/>
  <c r="EQ5" i="1" l="1"/>
  <c r="EL5" i="2"/>
  <c r="EK5" i="2" l="1"/>
  <c r="EP5" i="1"/>
  <c r="EJ5" i="2" l="1"/>
  <c r="EO5" i="1"/>
  <c r="EI5" i="2" l="1"/>
  <c r="EN5" i="1"/>
  <c r="EM5" i="1" l="1"/>
  <c r="EH5" i="2"/>
  <c r="EL5" i="1" l="1"/>
  <c r="EG5" i="2"/>
  <c r="EF5" i="2" l="1"/>
  <c r="EK5" i="1"/>
  <c r="EJ5" i="1" l="1"/>
  <c r="EE5" i="2"/>
  <c r="ED5" i="2" l="1"/>
  <c r="EI5" i="1"/>
  <c r="EC5" i="2" l="1"/>
  <c r="EH5" i="1"/>
  <c r="EB5" i="2" l="1"/>
  <c r="EG5" i="1"/>
  <c r="EF5" i="1" l="1"/>
  <c r="EA5" i="2"/>
  <c r="EE5" i="1" s="1"/>
</calcChain>
</file>

<file path=xl/comments1.xml><?xml version="1.0" encoding="utf-8"?>
<comments xmlns="http://schemas.openxmlformats.org/spreadsheetml/2006/main">
  <authors>
    <author>Charlie</author>
  </authors>
  <commentList>
    <comment ref="L2" authorId="0">
      <text>
        <r>
          <rPr>
            <b/>
            <sz val="9"/>
            <color indexed="81"/>
            <rFont val="Tahoma"/>
            <family val="2"/>
          </rPr>
          <t>Charlie: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香港和澳门</t>
        </r>
        <r>
          <rPr>
            <sz val="9"/>
            <color indexed="81"/>
            <rFont val="Tahoma"/>
            <family val="2"/>
          </rPr>
          <t>1984~1991</t>
        </r>
        <r>
          <rPr>
            <sz val="9"/>
            <color indexed="81"/>
            <rFont val="宋体"/>
            <family val="3"/>
            <charset val="134"/>
          </rPr>
          <t>年间数据为合并统计，本表中依照香港占</t>
        </r>
        <r>
          <rPr>
            <sz val="9"/>
            <color indexed="81"/>
            <rFont val="Tahoma"/>
            <family val="2"/>
          </rPr>
          <t>97.5%</t>
        </r>
        <r>
          <rPr>
            <sz val="9"/>
            <color indexed="81"/>
            <rFont val="宋体"/>
            <family val="3"/>
            <charset val="134"/>
          </rPr>
          <t>，澳门占</t>
        </r>
        <r>
          <rPr>
            <sz val="9"/>
            <color indexed="81"/>
            <rFont val="Tahoma"/>
            <family val="2"/>
          </rPr>
          <t>2.5%</t>
        </r>
        <r>
          <rPr>
            <sz val="9"/>
            <color indexed="81"/>
            <rFont val="宋体"/>
            <family val="3"/>
            <charset val="134"/>
          </rPr>
          <t>估算进行分解</t>
        </r>
      </text>
    </comment>
  </commentList>
</comments>
</file>

<file path=xl/comments2.xml><?xml version="1.0" encoding="utf-8"?>
<comments xmlns="http://schemas.openxmlformats.org/spreadsheetml/2006/main">
  <authors>
    <author>Charlie</author>
  </authors>
  <commentList>
    <comment ref="AO3" authorId="0">
      <text>
        <r>
          <rPr>
            <b/>
            <sz val="9"/>
            <color indexed="81"/>
            <rFont val="宋体"/>
            <family val="3"/>
            <charset val="134"/>
          </rPr>
          <t>Charlie:</t>
        </r>
        <r>
          <rPr>
            <sz val="9"/>
            <color indexed="81"/>
            <rFont val="宋体"/>
            <family val="3"/>
            <charset val="134"/>
          </rPr>
          <t xml:space="preserve">
GDPj stand for GDP of China. GDPi stand for GDP of FDI Source country</t>
        </r>
      </text>
    </comment>
  </commentList>
</comments>
</file>

<file path=xl/comments3.xml><?xml version="1.0" encoding="utf-8"?>
<comments xmlns="http://schemas.openxmlformats.org/spreadsheetml/2006/main">
  <authors>
    <author>Charlie</author>
  </authors>
  <commentList>
    <comment ref="C128" authorId="0">
      <text>
        <r>
          <rPr>
            <b/>
            <sz val="9"/>
            <color indexed="81"/>
            <rFont val="Tahoma"/>
            <family val="2"/>
          </rPr>
          <t>Charlie:</t>
        </r>
        <r>
          <rPr>
            <sz val="9"/>
            <color indexed="81"/>
            <rFont val="Tahoma"/>
            <family val="2"/>
          </rPr>
          <t xml:space="preserve">
this is soviet union data</t>
        </r>
      </text>
    </comment>
  </commentList>
</comments>
</file>

<file path=xl/sharedStrings.xml><?xml version="1.0" encoding="utf-8"?>
<sst xmlns="http://schemas.openxmlformats.org/spreadsheetml/2006/main" count="37035" uniqueCount="5106">
  <si>
    <t>Mexico</t>
  </si>
  <si>
    <t>蒙特塞拉特</t>
  </si>
  <si>
    <t>Montserrat</t>
  </si>
  <si>
    <t>430</t>
  </si>
  <si>
    <t>Nicaragua</t>
  </si>
  <si>
    <t>Panama</t>
  </si>
  <si>
    <t>432</t>
  </si>
  <si>
    <t>Paraguay</t>
  </si>
  <si>
    <t>Peru</t>
  </si>
  <si>
    <t>434</t>
  </si>
  <si>
    <t>波多黎各</t>
  </si>
  <si>
    <t>Puerto Rico</t>
  </si>
  <si>
    <t>435</t>
  </si>
  <si>
    <t>萨巴</t>
  </si>
  <si>
    <t>Saba</t>
  </si>
  <si>
    <t>圣卢西亚</t>
  </si>
  <si>
    <t>SaintLucia</t>
  </si>
  <si>
    <t>437</t>
  </si>
  <si>
    <t>圣马丁岛</t>
  </si>
  <si>
    <t>SaintMartinIs.</t>
  </si>
  <si>
    <t>438</t>
  </si>
  <si>
    <t>saintVincent&amp;Grenadines</t>
  </si>
  <si>
    <t>ElSalvador</t>
  </si>
  <si>
    <t>Suriname</t>
  </si>
  <si>
    <t>特立尼达和多巴哥</t>
  </si>
  <si>
    <t>Trinidad&amp;Tobago</t>
  </si>
  <si>
    <t>442</t>
  </si>
  <si>
    <t>Turks&amp;CaicosIs.</t>
  </si>
  <si>
    <t>443</t>
  </si>
  <si>
    <t>Uruguay</t>
  </si>
  <si>
    <t>444</t>
  </si>
  <si>
    <t>Venezuela</t>
  </si>
  <si>
    <t>英属维尔京群岛</t>
  </si>
  <si>
    <t>Br.VirginIs.</t>
  </si>
  <si>
    <t>圣其茨--尼维斯</t>
  </si>
  <si>
    <t>St.Kitts-Nevis</t>
  </si>
  <si>
    <t>447</t>
  </si>
  <si>
    <t>圣皮埃尔和密克隆</t>
  </si>
  <si>
    <t>St.Pierre and Miquelon</t>
  </si>
  <si>
    <t>448</t>
  </si>
  <si>
    <t>荷属安地列斯群岛</t>
  </si>
  <si>
    <t>the Netherlands Antilles</t>
  </si>
  <si>
    <t>449</t>
  </si>
  <si>
    <t>拉丁美洲其他国家（地区）</t>
  </si>
  <si>
    <t>Oth.L.Amer.nes</t>
  </si>
  <si>
    <t>499</t>
  </si>
  <si>
    <t>Canada</t>
  </si>
  <si>
    <t>501</t>
  </si>
  <si>
    <t>United States</t>
  </si>
  <si>
    <t>502</t>
  </si>
  <si>
    <t>Greenland</t>
  </si>
  <si>
    <t>503</t>
  </si>
  <si>
    <t>百慕大群岛</t>
  </si>
  <si>
    <t>Bermuda</t>
  </si>
  <si>
    <t>504</t>
  </si>
  <si>
    <t>北美洲其他国家（地区）</t>
  </si>
  <si>
    <t>Oth.N.Amer.nes</t>
  </si>
  <si>
    <t>599</t>
  </si>
  <si>
    <t>Australia</t>
  </si>
  <si>
    <t>601</t>
  </si>
  <si>
    <t>CookIs.</t>
  </si>
  <si>
    <t>602</t>
  </si>
  <si>
    <t>Fiji</t>
  </si>
  <si>
    <t>603</t>
  </si>
  <si>
    <t>Gambier Is.</t>
  </si>
  <si>
    <t>马克萨斯群岛</t>
  </si>
  <si>
    <t>Marquesas Is.</t>
  </si>
  <si>
    <t>605</t>
  </si>
  <si>
    <t>Nauru</t>
  </si>
  <si>
    <t>新喀里多尼亚</t>
  </si>
  <si>
    <t>New Caledonia</t>
  </si>
  <si>
    <t>Vanuatu</t>
  </si>
  <si>
    <t>608</t>
  </si>
  <si>
    <t>NewZealand</t>
  </si>
  <si>
    <t>诺福克岛</t>
  </si>
  <si>
    <t>NorfolkIs.</t>
  </si>
  <si>
    <t>PapuaNewGuinea</t>
  </si>
  <si>
    <t>611</t>
  </si>
  <si>
    <t>社会群岛</t>
  </si>
  <si>
    <t>SocietyIs.</t>
  </si>
  <si>
    <t>SolomonIs.</t>
  </si>
  <si>
    <t>613</t>
  </si>
  <si>
    <t>Tonga</t>
  </si>
  <si>
    <t>614</t>
  </si>
  <si>
    <t>土阿莫土群岛</t>
  </si>
  <si>
    <t>TuamotuIs.</t>
  </si>
  <si>
    <t>土布艾群岛</t>
  </si>
  <si>
    <t>TubaiIs.</t>
  </si>
  <si>
    <t>616</t>
  </si>
  <si>
    <t>Samoa</t>
  </si>
  <si>
    <t>Kiribati</t>
  </si>
  <si>
    <t>Tuvalu</t>
  </si>
  <si>
    <t>619</t>
  </si>
  <si>
    <t>密克罗尼西亚联邦</t>
  </si>
  <si>
    <t>MicronesiaFS</t>
  </si>
  <si>
    <t>620</t>
  </si>
  <si>
    <t>马绍尔群岛共和国</t>
  </si>
  <si>
    <t>MarshallIs.</t>
  </si>
  <si>
    <t>621</t>
  </si>
  <si>
    <t>帕劳共和国</t>
  </si>
  <si>
    <t>Palau</t>
  </si>
  <si>
    <t>法属波利尼西亚</t>
  </si>
  <si>
    <t>FrenchPolynesia</t>
  </si>
  <si>
    <t>瓦利斯和浮图纳</t>
  </si>
  <si>
    <t>Wallis and Futuna</t>
  </si>
  <si>
    <t>625</t>
  </si>
  <si>
    <t>大洋洲其他国家（地区）</t>
  </si>
  <si>
    <t>Oth.Ocean.nes</t>
  </si>
  <si>
    <t>699</t>
  </si>
  <si>
    <t>Source: 2003国别（地区）统计代码表 http://www.stats.gov.cn/tjbz/t20040607_402369834.htm</t>
    <phoneticPr fontId="10" type="noConversion"/>
  </si>
  <si>
    <t>Total</t>
  </si>
  <si>
    <t>UnitedArabEmirates</t>
    <phoneticPr fontId="10" type="noConversion"/>
  </si>
  <si>
    <t>Botswana</t>
    <phoneticPr fontId="10" type="noConversion"/>
  </si>
  <si>
    <t>哈萨克斯坦</t>
    <phoneticPr fontId="5" type="noConversion"/>
  </si>
  <si>
    <t>吉尔吉斯斯坦</t>
    <phoneticPr fontId="5" type="noConversion"/>
  </si>
  <si>
    <t>俄罗斯</t>
    <phoneticPr fontId="5" type="noConversion"/>
  </si>
  <si>
    <t>土库曼斯坦</t>
    <phoneticPr fontId="5" type="noConversion"/>
  </si>
  <si>
    <t>乌兹别克斯坦</t>
    <phoneticPr fontId="5" type="noConversion"/>
  </si>
  <si>
    <t>南斯拉夫</t>
    <phoneticPr fontId="5" type="noConversion"/>
  </si>
  <si>
    <t>Yugoslavia</t>
  </si>
  <si>
    <t>Other Latin America</t>
  </si>
  <si>
    <t>Taiwan</t>
  </si>
  <si>
    <t>Other Asia Country</t>
  </si>
  <si>
    <t>Other Africa Country</t>
  </si>
  <si>
    <t>Other Europe</t>
  </si>
  <si>
    <t>Other North America</t>
  </si>
  <si>
    <t>Other Ocean countries</t>
  </si>
  <si>
    <t>Other</t>
  </si>
  <si>
    <t>乌兹别克斯坦</t>
    <phoneticPr fontId="5" type="noConversion"/>
  </si>
  <si>
    <t>吉尔吉斯斯坦</t>
    <phoneticPr fontId="5" type="noConversion"/>
  </si>
  <si>
    <t>哈萨克斯坦</t>
    <phoneticPr fontId="5" type="noConversion"/>
  </si>
  <si>
    <t>Israel</t>
    <phoneticPr fontId="5" type="noConversion"/>
  </si>
  <si>
    <t>Other Pafic Is.</t>
    <phoneticPr fontId="5" type="noConversion"/>
  </si>
  <si>
    <t>New Zealand</t>
  </si>
  <si>
    <t>year</t>
  </si>
  <si>
    <t>ctry1</t>
  </si>
  <si>
    <t>ctry2</t>
  </si>
  <si>
    <t>total</t>
  </si>
  <si>
    <t>primary</t>
  </si>
  <si>
    <t>secondary</t>
  </si>
  <si>
    <t>tertiary</t>
  </si>
  <si>
    <t>lflowctry1</t>
  </si>
  <si>
    <t>lfmediumctry1</t>
  </si>
  <si>
    <t>lfhighctry1</t>
  </si>
  <si>
    <t>pop25plusctry1</t>
  </si>
  <si>
    <t>lflowctry2</t>
  </si>
  <si>
    <t>lfmediumctry2</t>
  </si>
  <si>
    <t>lfhighctry2</t>
  </si>
  <si>
    <t>pop25plusctry2</t>
  </si>
  <si>
    <t>Slovakia</t>
  </si>
  <si>
    <t>捷克</t>
    <phoneticPr fontId="5" type="noConversion"/>
  </si>
  <si>
    <t>斯洛伐克</t>
    <phoneticPr fontId="5" type="noConversion"/>
  </si>
  <si>
    <t>CN</t>
  </si>
  <si>
    <t>CN</t>
    <phoneticPr fontId="10" type="noConversion"/>
  </si>
  <si>
    <t>Country names</t>
  </si>
  <si>
    <t>ISO 3166-1-alpha-2 code</t>
  </si>
  <si>
    <t>AFGHANISTAN</t>
  </si>
  <si>
    <t>AF</t>
  </si>
  <si>
    <t>ÅLAND ISLANDS</t>
  </si>
  <si>
    <t>AX</t>
  </si>
  <si>
    <t>ALBANIA</t>
  </si>
  <si>
    <t>AL</t>
  </si>
  <si>
    <t>ALGERIA</t>
  </si>
  <si>
    <t>DZ</t>
  </si>
  <si>
    <t>AMERICAN SAMOA</t>
  </si>
  <si>
    <t>AS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</si>
  <si>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</si>
  <si>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</si>
  <si>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</si>
  <si>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</si>
  <si>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</si>
  <si>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</si>
  <si>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</si>
  <si>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</si>
  <si>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</si>
  <si>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</si>
  <si>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</si>
  <si>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</si>
  <si>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</si>
  <si>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</si>
  <si>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</si>
  <si>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</si>
  <si>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AUSTRALIA</t>
  </si>
  <si>
    <t>AU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</si>
  <si>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</si>
  <si>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</si>
  <si>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</si>
  <si>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</si>
  <si>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</si>
  <si>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</si>
  <si>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</si>
  <si>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</si>
  <si>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</si>
  <si>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</si>
  <si>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</si>
  <si>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</si>
  <si>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</si>
  <si>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</si>
  <si>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</si>
  <si>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</si>
  <si>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</si>
  <si>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</si>
  <si>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</si>
  <si>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</si>
  <si>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</si>
  <si>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</si>
  <si>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</si>
  <si>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</si>
  <si>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BOLIVIA, PLURINATIONAL STATE OF</t>
  </si>
  <si>
    <t>BO</t>
  </si>
  <si>
    <t>BOSNIA AND HERZEGOVINA</t>
  </si>
  <si>
    <t>BA</t>
  </si>
  <si>
    <t>BOTSWANA</t>
  </si>
  <si>
    <t>BW</t>
  </si>
  <si>
    <t>BOUVET ISLAND</t>
  </si>
  <si>
    <t>BV</t>
  </si>
  <si>
    <t>BRAZIL</t>
  </si>
  <si>
    <t>BR</t>
  </si>
  <si>
    <t>BRITISH INDIAN OCEAN TERRITORY</t>
  </si>
  <si>
    <t>IO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</si>
  <si>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</si>
  <si>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</si>
  <si>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</si>
  <si>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</si>
  <si>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</si>
  <si>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</si>
  <si>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</si>
  <si>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</si>
  <si>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</si>
  <si>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</si>
  <si>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</si>
  <si>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</si>
  <si>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</si>
  <si>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CAPE VERDE</t>
  </si>
  <si>
    <t>CV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</si>
  <si>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</si>
  <si>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</si>
  <si>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</si>
  <si>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</si>
  <si>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</si>
  <si>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</si>
  <si>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</si>
  <si>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</si>
  <si>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CHINA</t>
  </si>
  <si>
    <t>CHRISTMAS ISLAND</t>
  </si>
  <si>
    <t>CX</t>
  </si>
  <si>
    <t>COCOS (KEELING) ISLANDS</t>
  </si>
  <si>
    <t>CC</t>
  </si>
  <si>
    <t>COLOMBIA</t>
  </si>
  <si>
    <t>CO</t>
  </si>
  <si>
    <t>COMOROS</t>
  </si>
  <si>
    <t>KM</t>
  </si>
  <si>
    <t>CONGO</t>
  </si>
  <si>
    <t>CG</t>
  </si>
  <si>
    <t>CONGO, THE DEMOCRATIC REPUBLIC OF THE</t>
  </si>
  <si>
    <t>CD</t>
  </si>
  <si>
    <t>COOK ISLANDS</t>
  </si>
  <si>
    <t>CK</t>
  </si>
  <si>
    <t>COSTA RICA</t>
  </si>
  <si>
    <t>CR</t>
  </si>
  <si>
    <t>CÔTE D'IVOIRE</t>
  </si>
  <si>
    <t>CI</t>
  </si>
  <si>
    <t>CROATIA</t>
  </si>
  <si>
    <t>HR</t>
  </si>
  <si>
    <t>CUBA</t>
  </si>
  <si>
    <t>CU</t>
  </si>
  <si>
    <t>CYPRUS</t>
  </si>
  <si>
    <t>CY</t>
  </si>
  <si>
    <t>CZECH REPUBLIC</t>
  </si>
  <si>
    <t>CZ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</si>
  <si>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</si>
  <si>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</si>
  <si>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</si>
  <si>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</si>
  <si>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</si>
  <si>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</si>
  <si>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</si>
  <si>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</si>
  <si>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</si>
  <si>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</si>
  <si>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</si>
  <si>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</si>
  <si>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</si>
  <si>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</si>
  <si>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</si>
  <si>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</si>
  <si>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</si>
  <si>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</si>
  <si>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</si>
  <si>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</si>
  <si>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ETHIOPIA</t>
  </si>
  <si>
    <t>ET</t>
  </si>
  <si>
    <t>FALKLAND ISLANDS (MALVINAS)</t>
  </si>
  <si>
    <t>FK</t>
  </si>
  <si>
    <t>FAROE ISLANDS</t>
  </si>
  <si>
    <t>FO</t>
  </si>
  <si>
    <t>FIJI</t>
  </si>
  <si>
    <t>FJ</t>
  </si>
  <si>
    <t>FINLAND</t>
  </si>
  <si>
    <t>FI</t>
  </si>
  <si>
    <t>FRANCE</t>
  </si>
  <si>
    <t>FR</t>
  </si>
  <si>
    <t>FRENCH GUIANA</t>
  </si>
  <si>
    <t>GF</t>
  </si>
  <si>
    <t>FRENCH POLYNESIA</t>
  </si>
  <si>
    <t>PF</t>
  </si>
  <si>
    <t>FRENCH SOUTHERN TERRITORIES</t>
  </si>
  <si>
    <t>TF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</si>
  <si>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</si>
  <si>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</si>
  <si>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</si>
  <si>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</si>
  <si>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</si>
  <si>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</si>
  <si>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</si>
  <si>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</si>
  <si>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</si>
  <si>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</si>
  <si>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</si>
  <si>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</si>
  <si>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GREECE</t>
  </si>
  <si>
    <t>GR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</si>
  <si>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</si>
  <si>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</si>
  <si>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</si>
  <si>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</si>
  <si>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</si>
  <si>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</si>
  <si>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</si>
  <si>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</si>
  <si>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</si>
  <si>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GT</t>
  </si>
  <si>
    <t>GUERNSEY</t>
  </si>
  <si>
    <t>GG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</si>
  <si>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</si>
  <si>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</si>
  <si>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</si>
  <si>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</si>
  <si>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</si>
  <si>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</si>
  <si>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</si>
  <si>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</si>
  <si>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</si>
  <si>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</si>
  <si>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HOLY SEE (VATICAN CITY STATE)</t>
  </si>
  <si>
    <t>VA</t>
  </si>
  <si>
    <t>HONDURAS</t>
  </si>
  <si>
    <t>HN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</si>
  <si>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</si>
  <si>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</si>
  <si>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</si>
  <si>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</si>
  <si>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</si>
  <si>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</si>
  <si>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</si>
  <si>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</si>
  <si>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</si>
  <si>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</si>
  <si>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IRAN, ISLAMIC REPUBLIC OF</t>
  </si>
  <si>
    <t>IR</t>
  </si>
  <si>
    <t>IRAQ</t>
  </si>
  <si>
    <t>IQ</t>
  </si>
  <si>
    <t>IRELAND</t>
  </si>
  <si>
    <t>IE</t>
  </si>
  <si>
    <t>ISLE OF MAN</t>
  </si>
  <si>
    <t>IM</t>
  </si>
  <si>
    <t>ISRAEL</t>
  </si>
  <si>
    <t>IL</t>
  </si>
  <si>
    <t>ITALY</t>
  </si>
  <si>
    <t>IT</t>
  </si>
  <si>
    <t>JAMAICA</t>
  </si>
  <si>
    <t>JM</t>
  </si>
  <si>
    <t>JAPAN</t>
  </si>
  <si>
    <t>JP</t>
  </si>
  <si>
    <t>JERSEY</t>
  </si>
  <si>
    <t>JE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</si>
  <si>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</si>
  <si>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</si>
  <si>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</si>
  <si>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</si>
  <si>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</si>
  <si>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</si>
  <si>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</si>
  <si>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</si>
  <si>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KOREA, DEMOCRATIC PEOPLE'S REPUBLIC OF</t>
  </si>
  <si>
    <t>KP</t>
  </si>
  <si>
    <t>KOREA, REPUBLIC OF</t>
  </si>
  <si>
    <t>KR</t>
  </si>
  <si>
    <t>KUWAIT</t>
  </si>
  <si>
    <t>KW</t>
  </si>
  <si>
    <t>KYRGYZSTAN</t>
  </si>
  <si>
    <t>KG</t>
  </si>
  <si>
    <t>LAO PEOPLE'S DEMOCRATIC REPUBLIC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</si>
  <si>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</si>
  <si>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</si>
  <si>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</si>
  <si>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</si>
  <si>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</si>
  <si>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</si>
  <si>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</si>
  <si>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</si>
  <si>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</si>
  <si>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LIBYAN ARAB JAMAHIRIYA</t>
  </si>
  <si>
    <t>LY</t>
  </si>
  <si>
    <t>LIECHTENSTEIN</t>
  </si>
  <si>
    <t>LI</t>
  </si>
  <si>
    <t>LITHUANIA</t>
  </si>
  <si>
    <t>LT</t>
  </si>
  <si>
    <t>LUXEMBOURG</t>
  </si>
  <si>
    <t>LU</t>
  </si>
  <si>
    <t>MACAO</t>
  </si>
  <si>
    <t>MO</t>
  </si>
  <si>
    <t>MACEDONIA, THE FORMER YUGOSLAV REPUBLIC OF</t>
  </si>
  <si>
    <t>MK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</si>
  <si>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</si>
  <si>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</si>
  <si>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</si>
  <si>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</si>
  <si>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</si>
  <si>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</si>
  <si>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</si>
  <si>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</si>
  <si>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</si>
  <si>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</si>
  <si>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</si>
  <si>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</si>
  <si>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</si>
  <si>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</si>
  <si>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MARTINIQUE</t>
  </si>
  <si>
    <t>MQ</t>
  </si>
  <si>
    <t>MAURITANIA</t>
  </si>
  <si>
    <t>MR</t>
  </si>
  <si>
    <t>MAURITIUS</t>
  </si>
  <si>
    <t>MU</t>
  </si>
  <si>
    <t>MAYOTTE</t>
  </si>
  <si>
    <t>YT</t>
  </si>
  <si>
    <t>MEXICO</t>
  </si>
  <si>
    <t>MX</t>
  </si>
  <si>
    <t>MICRONESIA, FEDERATED STATES OF</t>
  </si>
  <si>
    <t>FM</t>
  </si>
  <si>
    <t>MOLDOVA, REPUBLIC OF</t>
  </si>
  <si>
    <t>MD</t>
  </si>
  <si>
    <t>MONACO</t>
  </si>
  <si>
    <t>MC</t>
  </si>
  <si>
    <t>MONGOLIA</t>
  </si>
  <si>
    <t>MN</t>
  </si>
  <si>
    <t>MONTENEGRO</t>
  </si>
  <si>
    <t>ME</t>
  </si>
  <si>
    <t>MONTSERRAT</t>
  </si>
  <si>
    <t>MS</t>
  </si>
  <si>
    <t>MOROCCO</t>
  </si>
  <si>
    <t>MA</t>
  </si>
  <si>
    <t>MOZAMBIQUE</t>
  </si>
  <si>
    <t>MZ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</si>
  <si>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</si>
  <si>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</si>
  <si>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</si>
  <si>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</si>
  <si>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</si>
  <si>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</si>
  <si>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</si>
  <si>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</si>
  <si>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NL</t>
  </si>
  <si>
    <t>NETHERLANDS ANTILLES</t>
  </si>
  <si>
    <t>AN</t>
  </si>
  <si>
    <t>NEW CALEDONIA</t>
  </si>
  <si>
    <t>NC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</si>
  <si>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</si>
  <si>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</si>
  <si>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</si>
  <si>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</si>
  <si>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</si>
  <si>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</si>
  <si>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</si>
  <si>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</si>
  <si>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NIUE</t>
  </si>
  <si>
    <t>NU</t>
  </si>
  <si>
    <t>NORFOLK ISLAND</t>
  </si>
  <si>
    <t>NF</t>
  </si>
  <si>
    <t>NORTHERN MARIANA ISLANDS</t>
  </si>
  <si>
    <t>MP</t>
  </si>
  <si>
    <t>NORWAY</t>
  </si>
  <si>
    <t>NO</t>
  </si>
  <si>
    <t>OMAN</t>
  </si>
  <si>
    <t>OM</t>
  </si>
  <si>
    <t>PAKISTAN</t>
  </si>
  <si>
    <t>PK</t>
  </si>
  <si>
    <t>PALAU</t>
  </si>
  <si>
    <t>PW</t>
  </si>
  <si>
    <t>PALESTINIAN TERRITORY, OCCUPIED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</si>
  <si>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</si>
  <si>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</si>
  <si>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</si>
  <si>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</si>
  <si>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</si>
  <si>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</si>
  <si>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</si>
  <si>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</si>
  <si>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</si>
  <si>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</si>
  <si>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</si>
  <si>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PITCAIRN</t>
  </si>
  <si>
    <t>PN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</si>
  <si>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</si>
  <si>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</si>
  <si>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</si>
  <si>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</si>
  <si>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</si>
  <si>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</si>
  <si>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</si>
  <si>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</si>
  <si>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RÉUNION</t>
  </si>
  <si>
    <t>RE</t>
  </si>
  <si>
    <t>ROMANIA</t>
  </si>
  <si>
    <t>RO</t>
  </si>
  <si>
    <t>RUSSIAN FEDERATION</t>
  </si>
  <si>
    <t>RU</t>
  </si>
  <si>
    <t>RWANDA</t>
  </si>
  <si>
    <t>RW</t>
  </si>
  <si>
    <t>SAINT BARTHÉLEMY</t>
  </si>
  <si>
    <t>BL</t>
  </si>
  <si>
    <t>SAINT HELENA, ASCENSION AND TRISTAN DA CUNHA</t>
  </si>
  <si>
    <t>SH</t>
  </si>
  <si>
    <t>SAINT KITTS AND NEVIS</t>
  </si>
  <si>
    <t>KN</t>
  </si>
  <si>
    <t>SAINT LUCIA</t>
  </si>
  <si>
    <t>LC</t>
  </si>
  <si>
    <t>SAINT MARTIN</t>
  </si>
  <si>
    <t>MF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</si>
  <si>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</si>
  <si>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</si>
  <si>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</si>
  <si>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</si>
  <si>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</si>
  <si>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</si>
  <si>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</si>
  <si>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</si>
  <si>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</si>
  <si>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</si>
  <si>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</si>
  <si>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</si>
  <si>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</si>
  <si>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</si>
  <si>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</t>
  </si>
  <si>
    <t>RS</t>
  </si>
  <si>
    <t>SEYCHELLES</t>
  </si>
  <si>
    <t>SC</t>
  </si>
  <si>
    <t>SIERRA LEONE</t>
  </si>
  <si>
    <t>SL</t>
  </si>
  <si>
    <t>SINGAPORE</t>
  </si>
  <si>
    <t>SG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</si>
  <si>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</si>
  <si>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</si>
  <si>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</si>
  <si>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</si>
  <si>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</si>
  <si>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</si>
  <si>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</si>
  <si>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</si>
  <si>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</si>
  <si>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</si>
  <si>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GEORGIA AND THE SOUTH SANDWICH ISLANDS</t>
  </si>
  <si>
    <t>GS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</si>
  <si>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</si>
  <si>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</si>
  <si>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</si>
  <si>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</si>
  <si>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</si>
  <si>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</si>
  <si>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</si>
  <si>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</si>
  <si>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SVALBARD AND JAN MAYEN</t>
  </si>
  <si>
    <t>SJ</t>
  </si>
  <si>
    <t>SWAZILAND</t>
  </si>
  <si>
    <t>SZ</t>
  </si>
  <si>
    <t>SWEDEN</t>
  </si>
  <si>
    <t>SE</t>
  </si>
  <si>
    <t>SWITZERLAND</t>
  </si>
  <si>
    <t>CH</t>
  </si>
  <si>
    <t>SYRIAN ARAB REPUBLIC</t>
  </si>
  <si>
    <t>SY</t>
  </si>
  <si>
    <t>TAIWAN, PROVINCE OF CHINA</t>
  </si>
  <si>
    <t>TW</t>
  </si>
  <si>
    <t>TAJIKISTAN</t>
  </si>
  <si>
    <t>TJ</t>
  </si>
  <si>
    <t>TANZANIA, UNITED REPUBLIC OF</t>
  </si>
  <si>
    <t>TZ</t>
  </si>
  <si>
    <t>THAILAND</t>
  </si>
  <si>
    <t>TH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</si>
  <si>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</si>
  <si>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</si>
  <si>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</si>
  <si>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</si>
  <si>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</si>
  <si>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</si>
  <si>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</si>
  <si>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</si>
  <si>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</si>
  <si>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</si>
  <si>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</si>
  <si>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</si>
  <si>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</si>
  <si>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</si>
  <si>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</si>
  <si>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TM</t>
  </si>
  <si>
    <t>TURKS AND CAICOS ISLANDS</t>
  </si>
  <si>
    <t>TC</t>
  </si>
  <si>
    <t>TUVALU</t>
  </si>
  <si>
    <t>TV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</si>
  <si>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</si>
  <si>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</si>
  <si>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</si>
  <si>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</si>
  <si>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</si>
  <si>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</si>
  <si>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</si>
  <si>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</si>
  <si>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</si>
  <si>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</si>
  <si>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UNITED STATES MINOR OUTLYING ISLANDS</t>
  </si>
  <si>
    <t>UM</t>
  </si>
  <si>
    <t>URUGUAY</t>
  </si>
  <si>
    <t>UY</t>
  </si>
  <si>
    <t>UZBEKISTAN</t>
  </si>
  <si>
    <t>UZ</t>
  </si>
  <si>
    <t>VANUATU</t>
  </si>
  <si>
    <t>VU</t>
  </si>
  <si>
    <t>VATICAN CITY STATE</t>
  </si>
  <si>
    <t>see HOLY SEE</t>
  </si>
  <si>
    <t>VENEZUELA, BOLIVARIAN REPUBLIC OF</t>
  </si>
  <si>
    <t>VE</t>
  </si>
  <si>
    <t>VIET NAM</t>
  </si>
  <si>
    <t>VN</t>
  </si>
  <si>
    <t>VIRGIN ISLANDS, BRITISH</t>
  </si>
  <si>
    <t>VG</t>
  </si>
  <si>
    <t>VIRGIN ISLANDS, U.S.</t>
  </si>
  <si>
    <t>VI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</si>
  <si>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</si>
  <si>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</si>
  <si>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</si>
  <si>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</si>
  <si>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</si>
  <si>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</si>
  <si>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</si>
  <si>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</si>
  <si>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</si>
  <si>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</si>
  <si>
    <t>KoreaRep</t>
    <phoneticPr fontId="10" type="noConversion"/>
  </si>
  <si>
    <t>New Zealand</t>
    <phoneticPr fontId="5" type="noConversion"/>
  </si>
  <si>
    <t>其他</t>
    <phoneticPr fontId="5" type="noConversion"/>
  </si>
  <si>
    <t>BRUNEI DARUSSALAM</t>
    <phoneticPr fontId="10" type="noConversion"/>
  </si>
  <si>
    <t>Myanmar</t>
    <phoneticPr fontId="5" type="noConversion"/>
  </si>
  <si>
    <r>
      <t xml:space="preserve">数据来源：《The </t>
    </r>
    <r>
      <rPr>
        <sz val="12"/>
        <rFont val="宋体"/>
        <family val="3"/>
        <charset val="134"/>
      </rPr>
      <t>distribution of the Overseas china in the contemporary World》P486</t>
    </r>
    <phoneticPr fontId="5" type="noConversion"/>
  </si>
  <si>
    <t>1980 round EM</t>
    <phoneticPr fontId="5" type="noConversion"/>
  </si>
  <si>
    <r>
      <t>中国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历年</t>
    </r>
    <r>
      <rPr>
        <sz val="12"/>
        <rFont val="Times New Roman"/>
        <family val="1"/>
      </rPr>
      <t xml:space="preserve"> FDI </t>
    </r>
    <r>
      <rPr>
        <sz val="12"/>
        <rFont val="宋体"/>
        <family val="3"/>
        <charset val="134"/>
      </rPr>
      <t>按国家区分，</t>
    </r>
    <r>
      <rPr>
        <sz val="12"/>
        <rFont val="Times New Roman"/>
        <family val="1"/>
      </rPr>
      <t>1984-1996</t>
    </r>
    <phoneticPr fontId="5" type="noConversion"/>
  </si>
  <si>
    <t xml:space="preserve">Country </t>
  </si>
  <si>
    <t xml:space="preserve">FDI84 </t>
  </si>
  <si>
    <t xml:space="preserve">FDI85 </t>
  </si>
  <si>
    <t xml:space="preserve">FDI86 </t>
  </si>
  <si>
    <t xml:space="preserve">FDI87 </t>
  </si>
  <si>
    <t xml:space="preserve">FDI88 </t>
  </si>
  <si>
    <t xml:space="preserve">FDI89 </t>
  </si>
  <si>
    <t xml:space="preserve">FDI90 </t>
  </si>
  <si>
    <t xml:space="preserve">FDI91 </t>
  </si>
  <si>
    <t xml:space="preserve">FDI92 </t>
  </si>
  <si>
    <t xml:space="preserve">FDI93 </t>
  </si>
  <si>
    <t xml:space="preserve">FDI94 </t>
  </si>
  <si>
    <t xml:space="preserve">FDI95 </t>
  </si>
  <si>
    <t xml:space="preserve">FDI96 </t>
  </si>
  <si>
    <r>
      <t>备注，以上数据来自</t>
    </r>
    <r>
      <rPr>
        <sz val="12"/>
        <rFont val="Times New Roman"/>
        <family val="1"/>
      </rPr>
      <t>Gao,2003,</t>
    </r>
    <r>
      <rPr>
        <sz val="12"/>
        <rFont val="宋体"/>
        <family val="3"/>
        <charset val="134"/>
      </rPr>
      <t>“</t>
    </r>
    <r>
      <rPr>
        <sz val="12"/>
        <rFont val="Times New Roman"/>
        <family val="1"/>
      </rPr>
      <t>Ethnic Chinese networks and international investment: evidence from inward FDI in China"</t>
    </r>
    <phoneticPr fontId="5" type="noConversion"/>
  </si>
  <si>
    <t>Hong Kong and Macao</t>
  </si>
  <si>
    <t>Myanmar</t>
    <phoneticPr fontId="5" type="noConversion"/>
  </si>
  <si>
    <t>DominicanRep</t>
    <phoneticPr fontId="5" type="noConversion"/>
  </si>
  <si>
    <t>Germany</t>
    <phoneticPr fontId="5" type="noConversion"/>
  </si>
  <si>
    <t>KoreaRep</t>
    <phoneticPr fontId="5" type="noConversion"/>
  </si>
  <si>
    <t>LaoPDR</t>
    <phoneticPr fontId="5" type="noConversion"/>
  </si>
  <si>
    <t>S.Africa</t>
    <phoneticPr fontId="5" type="noConversion"/>
  </si>
  <si>
    <t>SaudiArabia</t>
    <phoneticPr fontId="5" type="noConversion"/>
  </si>
  <si>
    <t>SriLanka</t>
    <phoneticPr fontId="5" type="noConversion"/>
  </si>
  <si>
    <t>Appendix A</t>
  </si>
  <si>
    <t>Ethnic Chinese population (1990)</t>
  </si>
  <si>
    <t xml:space="preserve">Region </t>
  </si>
  <si>
    <t xml:space="preserve">Ethnic Chinese </t>
  </si>
  <si>
    <t xml:space="preserve">Country population </t>
  </si>
  <si>
    <t xml:space="preserve">population (persons) </t>
  </si>
  <si>
    <t xml:space="preserve">(millions) </t>
  </si>
  <si>
    <t xml:space="preserve"> </t>
  </si>
  <si>
    <t>Note: Figures for countries with an asterisk (_x0005_) are for 1982 from Segal (1993).</t>
  </si>
  <si>
    <t>Source: Rauch and Trindade (2002) and Segal (1993).</t>
  </si>
  <si>
    <r>
      <t>备注</t>
    </r>
    <r>
      <rPr>
        <sz val="12"/>
        <rFont val="Times New Roman"/>
        <family val="1"/>
      </rPr>
      <t>:</t>
    </r>
    <r>
      <rPr>
        <sz val="12"/>
        <rFont val="宋体"/>
        <family val="3"/>
        <charset val="134"/>
      </rPr>
      <t>以上数据来源于</t>
    </r>
    <r>
      <rPr>
        <sz val="12"/>
        <rFont val="Times New Roman"/>
        <family val="1"/>
      </rPr>
      <t>"Ethnic Chinese networks and international investment.evidence from inward FDI in China"</t>
    </r>
    <phoneticPr fontId="19" type="noConversion"/>
  </si>
  <si>
    <t>备注,澳门人口1981年的总人口241，729,中国籍有177，691人（澳门政府1984年统计年鉴33、35页）,香港人口由港澳总人口相减得出</t>
    <phoneticPr fontId="19" type="noConversion"/>
  </si>
  <si>
    <r>
      <t>H</t>
    </r>
    <r>
      <rPr>
        <sz val="12"/>
        <rFont val="宋体"/>
        <family val="3"/>
        <charset val="134"/>
      </rPr>
      <t>ongKong</t>
    </r>
    <phoneticPr fontId="5" type="noConversion"/>
  </si>
  <si>
    <t>Macau</t>
    <phoneticPr fontId="5" type="noConversion"/>
  </si>
  <si>
    <r>
      <t>备注，香港和澳门1</t>
    </r>
    <r>
      <rPr>
        <sz val="12"/>
        <rFont val="宋体"/>
        <family val="3"/>
        <charset val="134"/>
      </rPr>
      <t>984~1991年间数据为合并统计，本表中依照香港占97.5%，澳门占2.5%估算进行分解</t>
    </r>
    <phoneticPr fontId="5" type="noConversion"/>
  </si>
  <si>
    <t>Myanmar</t>
    <phoneticPr fontId="5" type="noConversion"/>
  </si>
  <si>
    <t>Myanmar</t>
    <phoneticPr fontId="19" type="noConversion"/>
  </si>
  <si>
    <t>Costa Rica</t>
    <phoneticPr fontId="19" type="noConversion"/>
  </si>
  <si>
    <t>DominicanRep</t>
    <phoneticPr fontId="19" type="noConversion"/>
  </si>
  <si>
    <t>Germany</t>
    <phoneticPr fontId="19" type="noConversion"/>
  </si>
  <si>
    <t>Guatemala</t>
    <phoneticPr fontId="19" type="noConversion"/>
  </si>
  <si>
    <t>Honduras</t>
    <phoneticPr fontId="19" type="noConversion"/>
  </si>
  <si>
    <t>KoreaRep</t>
    <phoneticPr fontId="19" type="noConversion"/>
  </si>
  <si>
    <t>LaoPDR</t>
    <phoneticPr fontId="19" type="noConversion"/>
  </si>
  <si>
    <t>LibyanArabJm</t>
    <phoneticPr fontId="5" type="noConversion"/>
  </si>
  <si>
    <t>LibyanArabJm</t>
    <phoneticPr fontId="19" type="noConversion"/>
  </si>
  <si>
    <t>Panama</t>
    <phoneticPr fontId="19" type="noConversion"/>
  </si>
  <si>
    <t>S.Africa</t>
    <phoneticPr fontId="19" type="noConversion"/>
  </si>
  <si>
    <t>SaudiArabia</t>
    <phoneticPr fontId="19" type="noConversion"/>
  </si>
  <si>
    <r>
      <t>全球海外华人人口总数统计，按国家区分。</t>
    </r>
    <r>
      <rPr>
        <sz val="12"/>
        <rFont val="Times New Roman"/>
        <family val="1"/>
      </rPr>
      <t>2000round</t>
    </r>
    <phoneticPr fontId="19" type="noConversion"/>
  </si>
  <si>
    <t xml:space="preserve">Continent/Country </t>
    <phoneticPr fontId="19" type="noConversion"/>
  </si>
  <si>
    <t>Overseas Chinese Population(persons)</t>
    <phoneticPr fontId="19" type="noConversion"/>
  </si>
  <si>
    <t xml:space="preserve">Year of the  data </t>
    <phoneticPr fontId="19" type="noConversion"/>
  </si>
  <si>
    <t>% of local population</t>
  </si>
  <si>
    <t>% of Global Overseas Chinese population</t>
  </si>
  <si>
    <t xml:space="preserve">-- </t>
  </si>
  <si>
    <t>--</t>
  </si>
  <si>
    <t>Africa</t>
  </si>
  <si>
    <t>Oceania</t>
  </si>
  <si>
    <t>/</t>
    <phoneticPr fontId="19" type="noConversion"/>
  </si>
  <si>
    <t>2%-3%</t>
  </si>
  <si>
    <t>Asia</t>
  </si>
  <si>
    <t>Europe</t>
  </si>
  <si>
    <t>Americas</t>
  </si>
  <si>
    <t xml:space="preserve">--[46] </t>
  </si>
  <si>
    <t xml:space="preserve">--[47] </t>
  </si>
  <si>
    <t xml:space="preserve">--[citation needed] </t>
  </si>
  <si>
    <t xml:space="preserve">1921[48] </t>
  </si>
  <si>
    <t xml:space="preserve">2000[citation needed] </t>
  </si>
  <si>
    <t xml:space="preserve">2001[62][63] </t>
    <phoneticPr fontId="19" type="noConversion"/>
  </si>
  <si>
    <t xml:space="preserve">3 or 4% </t>
  </si>
  <si>
    <t xml:space="preserve">2001[citation needed] </t>
  </si>
  <si>
    <t xml:space="preserve">2003[66] </t>
    <phoneticPr fontId="19" type="noConversion"/>
  </si>
  <si>
    <t xml:space="preserve">2003[citation needed] </t>
  </si>
  <si>
    <t xml:space="preserve">2005[41] </t>
    <phoneticPr fontId="19" type="noConversion"/>
  </si>
  <si>
    <t xml:space="preserve">2005[49] </t>
    <phoneticPr fontId="19" type="noConversion"/>
  </si>
  <si>
    <t xml:space="preserve">2005[56] </t>
  </si>
  <si>
    <t xml:space="preserve">2006[37] </t>
  </si>
  <si>
    <t xml:space="preserve">2006[55] </t>
  </si>
  <si>
    <t xml:space="preserve">2007 [57] </t>
  </si>
  <si>
    <t xml:space="preserve">2007[51] </t>
  </si>
  <si>
    <t xml:space="preserve">2007[65][dubious – discuss] </t>
  </si>
  <si>
    <t xml:space="preserve">2007[67] </t>
  </si>
  <si>
    <t>Unknown</t>
  </si>
  <si>
    <t xml:space="preserve">2008[43] </t>
  </si>
  <si>
    <t xml:space="preserve">2008[44] </t>
  </si>
  <si>
    <t xml:space="preserve">2008[50] </t>
  </si>
  <si>
    <t>Serbia</t>
  </si>
  <si>
    <t xml:space="preserve">2008[54] </t>
  </si>
  <si>
    <t xml:space="preserve">2008[64] </t>
  </si>
  <si>
    <t xml:space="preserve">2009 [58] </t>
  </si>
  <si>
    <t xml:space="preserve">2009[36] </t>
  </si>
  <si>
    <t xml:space="preserve">2009[38] </t>
  </si>
  <si>
    <t xml:space="preserve">2009[39] </t>
  </si>
  <si>
    <t xml:space="preserve">2009[40] </t>
  </si>
  <si>
    <t xml:space="preserve">2009[citation needed] </t>
  </si>
  <si>
    <t xml:space="preserve">0,14% </t>
  </si>
  <si>
    <t>Statistics compiled using local country statistics or best available estimates. Note that the percentages may not add up due to varying census and estimate dates.</t>
  </si>
  <si>
    <t>备注：以上数据来自的Wikipedia的2000年中国在海外人口总体数据</t>
    <phoneticPr fontId="19" type="noConversion"/>
  </si>
  <si>
    <t>Trinidad &amp; Tobago</t>
    <phoneticPr fontId="19" type="noConversion"/>
  </si>
  <si>
    <r>
      <t>S</t>
    </r>
    <r>
      <rPr>
        <sz val="12"/>
        <rFont val="宋体"/>
        <family val="3"/>
        <charset val="134"/>
      </rPr>
      <t>.Africa</t>
    </r>
    <phoneticPr fontId="19" type="noConversion"/>
  </si>
  <si>
    <r>
      <t>Korea</t>
    </r>
    <r>
      <rPr>
        <sz val="12"/>
        <rFont val="宋体"/>
        <family val="3"/>
        <charset val="134"/>
      </rPr>
      <t>Rep</t>
    </r>
    <phoneticPr fontId="19" type="noConversion"/>
  </si>
  <si>
    <t>KoreaDPR</t>
    <phoneticPr fontId="19" type="noConversion"/>
  </si>
  <si>
    <t>UnitedArabEmirates</t>
    <phoneticPr fontId="19" type="noConversion"/>
  </si>
  <si>
    <t xml:space="preserve">1	</t>
  </si>
  <si>
    <t xml:space="preserve">218400	</t>
  </si>
  <si>
    <t xml:space="preserve">66	</t>
  </si>
  <si>
    <t xml:space="preserve">5	</t>
  </si>
  <si>
    <t xml:space="preserve">USA			</t>
  </si>
  <si>
    <t>English</t>
  </si>
  <si>
    <t xml:space="preserve">2	</t>
  </si>
  <si>
    <t xml:space="preserve">532800	</t>
  </si>
  <si>
    <t xml:space="preserve">113	</t>
  </si>
  <si>
    <t xml:space="preserve">7	</t>
  </si>
  <si>
    <t xml:space="preserve">GERMANY			</t>
  </si>
  <si>
    <t>German</t>
  </si>
  <si>
    <t xml:space="preserve">3	</t>
  </si>
  <si>
    <t xml:space="preserve">413920	</t>
  </si>
  <si>
    <t xml:space="preserve">90	</t>
  </si>
  <si>
    <t xml:space="preserve">99	</t>
  </si>
  <si>
    <t xml:space="preserve">JAPAN			</t>
  </si>
  <si>
    <t>Japanese</t>
  </si>
  <si>
    <t xml:space="preserve">4	</t>
  </si>
  <si>
    <t xml:space="preserve">538260	</t>
  </si>
  <si>
    <t xml:space="preserve">129	</t>
  </si>
  <si>
    <t xml:space="preserve">UK			</t>
  </si>
  <si>
    <t xml:space="preserve">532500	</t>
  </si>
  <si>
    <t xml:space="preserve">112	</t>
  </si>
  <si>
    <t xml:space="preserve">6	</t>
  </si>
  <si>
    <t xml:space="preserve">FRANCE			</t>
  </si>
  <si>
    <t>French</t>
  </si>
  <si>
    <t xml:space="preserve">533800	</t>
  </si>
  <si>
    <t xml:space="preserve">118	</t>
  </si>
  <si>
    <t xml:space="preserve">ITALY			</t>
  </si>
  <si>
    <t>Italian</t>
  </si>
  <si>
    <t xml:space="preserve">211240	</t>
  </si>
  <si>
    <t xml:space="preserve">50	</t>
  </si>
  <si>
    <t xml:space="preserve">CANADA			</t>
  </si>
  <si>
    <t xml:space="preserve">8	</t>
  </si>
  <si>
    <t xml:space="preserve">481560	</t>
  </si>
  <si>
    <t xml:space="preserve">83	</t>
  </si>
  <si>
    <t xml:space="preserve">CHINA			</t>
  </si>
  <si>
    <t>Chinese</t>
  </si>
  <si>
    <t xml:space="preserve">9	</t>
  </si>
  <si>
    <t xml:space="preserve">535280	</t>
  </si>
  <si>
    <t xml:space="preserve">121	</t>
  </si>
  <si>
    <t xml:space="preserve">NETHERLANDS		</t>
  </si>
  <si>
    <t>Dutch</t>
  </si>
  <si>
    <t xml:space="preserve">10	</t>
  </si>
  <si>
    <t xml:space="preserve">453440	</t>
  </si>
  <si>
    <t xml:space="preserve">84	</t>
  </si>
  <si>
    <t xml:space="preserve">HONG.KONG		</t>
  </si>
  <si>
    <t xml:space="preserve">11	</t>
  </si>
  <si>
    <t xml:space="preserve">530560	</t>
  </si>
  <si>
    <t xml:space="preserve">108	</t>
  </si>
  <si>
    <t xml:space="preserve">BELGIUM-LUX.		</t>
  </si>
  <si>
    <t xml:space="preserve">12	</t>
  </si>
  <si>
    <t xml:space="preserve">457020	</t>
  </si>
  <si>
    <t xml:space="preserve">100	</t>
  </si>
  <si>
    <t xml:space="preserve">SINGAPORE		</t>
  </si>
  <si>
    <t>Malay</t>
  </si>
  <si>
    <t xml:space="preserve">13	</t>
  </si>
  <si>
    <t xml:space="preserve">537240	</t>
  </si>
  <si>
    <t xml:space="preserve">125	</t>
  </si>
  <si>
    <t xml:space="preserve">SPAIN			</t>
  </si>
  <si>
    <t>Spanish</t>
  </si>
  <si>
    <t xml:space="preserve">14	</t>
  </si>
  <si>
    <t xml:space="preserve">454100	</t>
  </si>
  <si>
    <t xml:space="preserve">92	</t>
  </si>
  <si>
    <t xml:space="preserve">KOREA.RP		</t>
  </si>
  <si>
    <t>Korean</t>
  </si>
  <si>
    <t xml:space="preserve">16	</t>
  </si>
  <si>
    <t xml:space="preserve">334840	</t>
  </si>
  <si>
    <t xml:space="preserve">60	</t>
  </si>
  <si>
    <t xml:space="preserve">MEXICO			</t>
  </si>
  <si>
    <t xml:space="preserve">17	</t>
  </si>
  <si>
    <t xml:space="preserve">458960	</t>
  </si>
  <si>
    <t xml:space="preserve">103	</t>
  </si>
  <si>
    <t xml:space="preserve">TAIWAN			</t>
  </si>
  <si>
    <t xml:space="preserve">18	</t>
  </si>
  <si>
    <t xml:space="preserve">557560	</t>
  </si>
  <si>
    <t xml:space="preserve">127	</t>
  </si>
  <si>
    <t xml:space="preserve">SWITZERLAND		</t>
  </si>
  <si>
    <t xml:space="preserve">20	</t>
  </si>
  <si>
    <t xml:space="preserve">550400	</t>
  </si>
  <si>
    <t xml:space="preserve">107	</t>
  </si>
  <si>
    <t xml:space="preserve">AUSTRIA			</t>
  </si>
  <si>
    <t xml:space="preserve">21	</t>
  </si>
  <si>
    <t xml:space="preserve">557520	</t>
  </si>
  <si>
    <t xml:space="preserve">126	</t>
  </si>
  <si>
    <t xml:space="preserve">SWEDEN			</t>
  </si>
  <si>
    <t>Swedish</t>
  </si>
  <si>
    <t xml:space="preserve">22	</t>
  </si>
  <si>
    <t xml:space="preserve">457640	</t>
  </si>
  <si>
    <t xml:space="preserve">104	</t>
  </si>
  <si>
    <t xml:space="preserve">THAILAND		</t>
  </si>
  <si>
    <t>Thai</t>
  </si>
  <si>
    <t xml:space="preserve">23	</t>
  </si>
  <si>
    <t xml:space="preserve">710360	</t>
  </si>
  <si>
    <t xml:space="preserve">131	</t>
  </si>
  <si>
    <t xml:space="preserve">AUSTRALIA		</t>
  </si>
  <si>
    <t xml:space="preserve">24	</t>
  </si>
  <si>
    <t xml:space="preserve">454580	</t>
  </si>
  <si>
    <t xml:space="preserve">94	</t>
  </si>
  <si>
    <t xml:space="preserve">MALAYSIA		</t>
  </si>
  <si>
    <t xml:space="preserve">25	</t>
  </si>
  <si>
    <t xml:space="preserve">688100	</t>
  </si>
  <si>
    <t xml:space="preserve">0	</t>
  </si>
  <si>
    <t xml:space="preserve">FM.USSR			</t>
  </si>
  <si>
    <t>Russian</t>
  </si>
  <si>
    <t xml:space="preserve">26	</t>
  </si>
  <si>
    <t xml:space="preserve">446820	</t>
  </si>
  <si>
    <t xml:space="preserve">SAUDI.ARABIA		</t>
  </si>
  <si>
    <t>Arabic</t>
  </si>
  <si>
    <t xml:space="preserve">27	</t>
  </si>
  <si>
    <t xml:space="preserve">447920	</t>
  </si>
  <si>
    <t xml:space="preserve">128	</t>
  </si>
  <si>
    <t xml:space="preserve">TURKEY			</t>
  </si>
  <si>
    <t>Turkish</t>
  </si>
  <si>
    <t xml:space="preserve">28	</t>
  </si>
  <si>
    <t xml:space="preserve">453600	</t>
  </si>
  <si>
    <t xml:space="preserve">86	</t>
  </si>
  <si>
    <t xml:space="preserve">INDONESIA		</t>
  </si>
  <si>
    <t>Bahasa</t>
  </si>
  <si>
    <t xml:space="preserve">29	</t>
  </si>
  <si>
    <t xml:space="preserve">330760	</t>
  </si>
  <si>
    <t xml:space="preserve">69	</t>
  </si>
  <si>
    <t xml:space="preserve">BRAZIL			</t>
  </si>
  <si>
    <t>Portuguese</t>
  </si>
  <si>
    <t xml:space="preserve">30	</t>
  </si>
  <si>
    <t xml:space="preserve">532080	</t>
  </si>
  <si>
    <t xml:space="preserve">110	</t>
  </si>
  <si>
    <t xml:space="preserve">DENMARK			</t>
  </si>
  <si>
    <t>Danish</t>
  </si>
  <si>
    <t xml:space="preserve">31	</t>
  </si>
  <si>
    <t xml:space="preserve">555780	</t>
  </si>
  <si>
    <t xml:space="preserve">122	</t>
  </si>
  <si>
    <t>备注:原始数据中FDI的单位为万美元(market price)，GDP的单位为Usdollar at 2000,skilldifference的单位为小数点，未经百分比处理，NET的相关数据也是小数点单位，未经百分比处理。</t>
  </si>
  <si>
    <r>
      <t>备注：</t>
    </r>
    <r>
      <rPr>
        <sz val="12"/>
        <rFont val="Times New Roman"/>
        <family val="1"/>
      </rPr>
      <t>FDI</t>
    </r>
    <r>
      <rPr>
        <sz val="12"/>
        <rFont val="宋体"/>
        <family val="3"/>
        <charset val="134"/>
      </rPr>
      <t>单位为万美元（</t>
    </r>
    <r>
      <rPr>
        <sz val="12"/>
        <rFont val="Times New Roman"/>
        <family val="1"/>
      </rPr>
      <t>market price)</t>
    </r>
    <phoneticPr fontId="5" type="noConversion"/>
  </si>
  <si>
    <r>
      <t>备注：其中</t>
    </r>
    <r>
      <rPr>
        <sz val="12"/>
        <rFont val="Times New Roman"/>
        <family val="1"/>
      </rPr>
      <t>China</t>
    </r>
    <r>
      <rPr>
        <sz val="12"/>
        <rFont val="宋体"/>
        <family val="3"/>
        <charset val="134"/>
      </rPr>
      <t>的</t>
    </r>
    <r>
      <rPr>
        <sz val="12"/>
        <rFont val="Times New Roman"/>
        <family val="1"/>
      </rPr>
      <t>Population, tertiary, total</t>
    </r>
    <r>
      <rPr>
        <sz val="12"/>
        <rFont val="宋体"/>
        <family val="3"/>
        <charset val="134"/>
      </rPr>
      <t>数据有问题，改用中国统计局的数据</t>
    </r>
    <phoneticPr fontId="25" type="noConversion"/>
  </si>
  <si>
    <t xml:space="preserve">NORWAY			</t>
  </si>
  <si>
    <t>Norwegian</t>
  </si>
  <si>
    <t xml:space="preserve">32	</t>
  </si>
  <si>
    <t xml:space="preserve">536200	</t>
  </si>
  <si>
    <t xml:space="preserve">124	</t>
  </si>
  <si>
    <t xml:space="preserve">PORTUGAL		</t>
  </si>
  <si>
    <t xml:space="preserve">33	</t>
  </si>
  <si>
    <t xml:space="preserve">533720	</t>
  </si>
  <si>
    <t xml:space="preserve">117	</t>
  </si>
  <si>
    <t xml:space="preserve">IRELAND			</t>
  </si>
  <si>
    <t xml:space="preserve">34	</t>
  </si>
  <si>
    <t xml:space="preserve">413760	</t>
  </si>
  <si>
    <t xml:space="preserve">89	</t>
  </si>
  <si>
    <t xml:space="preserve">ISRAEL			</t>
  </si>
  <si>
    <t>Hebrew</t>
  </si>
  <si>
    <t xml:space="preserve">35	</t>
  </si>
  <si>
    <t xml:space="preserve">330320	</t>
  </si>
  <si>
    <t xml:space="preserve">67	</t>
  </si>
  <si>
    <t xml:space="preserve">ARGENTINA		</t>
  </si>
  <si>
    <t xml:space="preserve">36	</t>
  </si>
  <si>
    <t xml:space="preserve">552460	</t>
  </si>
  <si>
    <t xml:space="preserve">111	</t>
  </si>
  <si>
    <t xml:space="preserve">FINLAND			</t>
  </si>
  <si>
    <t>Finnish</t>
  </si>
  <si>
    <t xml:space="preserve">37	</t>
  </si>
  <si>
    <t xml:space="preserve">456080	</t>
  </si>
  <si>
    <t xml:space="preserve">98	</t>
  </si>
  <si>
    <t xml:space="preserve">PHILIPPINES		</t>
  </si>
  <si>
    <t xml:space="preserve">38	</t>
  </si>
  <si>
    <t xml:space="preserve">447840	</t>
  </si>
  <si>
    <t xml:space="preserve">105	</t>
  </si>
  <si>
    <t xml:space="preserve">UNTD.ARAB.EM		</t>
  </si>
  <si>
    <t xml:space="preserve">39	</t>
  </si>
  <si>
    <t xml:space="preserve">533000	</t>
  </si>
  <si>
    <t xml:space="preserve">114	</t>
  </si>
  <si>
    <t xml:space="preserve">GREECE			</t>
  </si>
  <si>
    <t>Greek</t>
  </si>
  <si>
    <t xml:space="preserve">40	</t>
  </si>
  <si>
    <t xml:space="preserve">117100	</t>
  </si>
  <si>
    <t xml:space="preserve">SOUTH.AFRICA		</t>
  </si>
  <si>
    <t xml:space="preserve">41	</t>
  </si>
  <si>
    <t xml:space="preserve">453560	</t>
  </si>
  <si>
    <t xml:space="preserve">85	</t>
  </si>
  <si>
    <t xml:space="preserve">INDIA			</t>
  </si>
  <si>
    <t xml:space="preserve">42	</t>
  </si>
  <si>
    <t xml:space="preserve">586160	</t>
  </si>
  <si>
    <t xml:space="preserve">123	</t>
  </si>
  <si>
    <t xml:space="preserve">POLAND			</t>
  </si>
  <si>
    <t>Polish</t>
  </si>
  <si>
    <t xml:space="preserve">43	</t>
  </si>
  <si>
    <t xml:space="preserve">598900	</t>
  </si>
  <si>
    <t xml:space="preserve">130	</t>
  </si>
  <si>
    <t xml:space="preserve">FM.YUGOSLAVIA		</t>
  </si>
  <si>
    <t>Serbo-Croatian</t>
  </si>
  <si>
    <t xml:space="preserve">44	</t>
  </si>
  <si>
    <t xml:space="preserve">338620	</t>
  </si>
  <si>
    <t xml:space="preserve">78	</t>
  </si>
  <si>
    <t xml:space="preserve">VENEZUELA		</t>
  </si>
  <si>
    <t xml:space="preserve">45	</t>
  </si>
  <si>
    <t xml:space="preserve">583480	</t>
  </si>
  <si>
    <t xml:space="preserve">115	</t>
  </si>
  <si>
    <t xml:space="preserve">HUNGARY			</t>
  </si>
  <si>
    <t>Hungarian</t>
  </si>
  <si>
    <t xml:space="preserve">46	</t>
  </si>
  <si>
    <t xml:space="preserve">443640	</t>
  </si>
  <si>
    <t xml:space="preserve">87	</t>
  </si>
  <si>
    <t xml:space="preserve">IRAN			</t>
  </si>
  <si>
    <t>Persian</t>
  </si>
  <si>
    <t xml:space="preserve">47	</t>
  </si>
  <si>
    <t xml:space="preserve">582000	</t>
  </si>
  <si>
    <t xml:space="preserve">CZECHOSLOVAKIA		</t>
  </si>
  <si>
    <t xml:space="preserve">48	</t>
  </si>
  <si>
    <t xml:space="preserve">331520	</t>
  </si>
  <si>
    <t xml:space="preserve">70	</t>
  </si>
  <si>
    <t xml:space="preserve">CHILE			</t>
  </si>
  <si>
    <t xml:space="preserve">49	</t>
  </si>
  <si>
    <t xml:space="preserve">365900	</t>
  </si>
  <si>
    <t xml:space="preserve">62	</t>
  </si>
  <si>
    <t xml:space="preserve">PANAMA			</t>
  </si>
  <si>
    <t xml:space="preserve">331700	</t>
  </si>
  <si>
    <t xml:space="preserve">71	</t>
  </si>
  <si>
    <t xml:space="preserve">COLOMBIA		</t>
  </si>
  <si>
    <t xml:space="preserve">51	</t>
  </si>
  <si>
    <t xml:space="preserve">455860	</t>
  </si>
  <si>
    <t xml:space="preserve">97	</t>
  </si>
  <si>
    <t xml:space="preserve">PAKISTAN		</t>
  </si>
  <si>
    <t>Urdu</t>
  </si>
  <si>
    <t xml:space="preserve">52	</t>
  </si>
  <si>
    <t xml:space="preserve">138180	</t>
  </si>
  <si>
    <t xml:space="preserve">EGYPT			</t>
  </si>
  <si>
    <t xml:space="preserve">53	</t>
  </si>
  <si>
    <t xml:space="preserve">715540	</t>
  </si>
  <si>
    <t xml:space="preserve">133	</t>
  </si>
  <si>
    <t xml:space="preserve">NEW.ZEALAND		</t>
  </si>
  <si>
    <t xml:space="preserve">54	</t>
  </si>
  <si>
    <t xml:space="preserve">135040	</t>
  </si>
  <si>
    <t xml:space="preserve">MOROCCO			</t>
  </si>
  <si>
    <t xml:space="preserve">55	</t>
  </si>
  <si>
    <t xml:space="preserve">130120	</t>
  </si>
  <si>
    <t xml:space="preserve">ALGERIA			</t>
  </si>
  <si>
    <t xml:space="preserve">56	</t>
  </si>
  <si>
    <t xml:space="preserve">586420	</t>
  </si>
  <si>
    <t xml:space="preserve">ROMANIA			</t>
  </si>
  <si>
    <t>Romanian</t>
  </si>
  <si>
    <t xml:space="preserve">57	</t>
  </si>
  <si>
    <t xml:space="preserve">165660	</t>
  </si>
  <si>
    <t xml:space="preserve">NIGERIA			</t>
  </si>
  <si>
    <t xml:space="preserve">58	</t>
  </si>
  <si>
    <t xml:space="preserve">137880	</t>
  </si>
  <si>
    <t xml:space="preserve">TUNISIA			</t>
  </si>
  <si>
    <t xml:space="preserve">59	</t>
  </si>
  <si>
    <t xml:space="preserve">444140	</t>
  </si>
  <si>
    <t xml:space="preserve">93	</t>
  </si>
  <si>
    <t xml:space="preserve">KUWAIT			</t>
  </si>
  <si>
    <t xml:space="preserve">164300	</t>
  </si>
  <si>
    <t xml:space="preserve">LIBERIA			</t>
  </si>
  <si>
    <t xml:space="preserve">61	</t>
  </si>
  <si>
    <t xml:space="preserve">134340	</t>
  </si>
  <si>
    <t xml:space="preserve">LIBY.ARAB.JM		</t>
  </si>
  <si>
    <t xml:space="preserve">336040	</t>
  </si>
  <si>
    <t xml:space="preserve">75	</t>
  </si>
  <si>
    <t xml:space="preserve">PERU			</t>
  </si>
  <si>
    <t xml:space="preserve">63	</t>
  </si>
  <si>
    <t xml:space="preserve">487040	</t>
  </si>
  <si>
    <t xml:space="preserve">VIETNAM			</t>
  </si>
  <si>
    <t>Vietnamese</t>
  </si>
  <si>
    <t xml:space="preserve">64	</t>
  </si>
  <si>
    <t xml:space="preserve">352140	</t>
  </si>
  <si>
    <t xml:space="preserve">DOMINICAN.RP		</t>
  </si>
  <si>
    <t xml:space="preserve">65	</t>
  </si>
  <si>
    <t xml:space="preserve">445120	</t>
  </si>
  <si>
    <t xml:space="preserve">96	</t>
  </si>
  <si>
    <t xml:space="preserve">OMAN			</t>
  </si>
  <si>
    <t xml:space="preserve">444000	</t>
  </si>
  <si>
    <t xml:space="preserve">91	</t>
  </si>
  <si>
    <t xml:space="preserve">JORDAN			</t>
  </si>
  <si>
    <t xml:space="preserve">355320	</t>
  </si>
  <si>
    <t xml:space="preserve">NETH.ANTILLES		</t>
  </si>
  <si>
    <t xml:space="preserve">68	</t>
  </si>
  <si>
    <t xml:space="preserve">444220	</t>
  </si>
  <si>
    <t xml:space="preserve">LEBANON			</t>
  </si>
  <si>
    <t xml:space="preserve">441960	</t>
  </si>
  <si>
    <t xml:space="preserve">109	</t>
  </si>
  <si>
    <t xml:space="preserve">CYPRUS			</t>
  </si>
  <si>
    <t xml:space="preserve">447600	</t>
  </si>
  <si>
    <t xml:space="preserve">SYRN.ARAB.RP		</t>
  </si>
  <si>
    <t xml:space="preserve">353120	</t>
  </si>
  <si>
    <t xml:space="preserve">GUADELOUPE		</t>
  </si>
  <si>
    <t xml:space="preserve">72	</t>
  </si>
  <si>
    <t xml:space="preserve">332180	</t>
  </si>
  <si>
    <t xml:space="preserve">ECUADOR			</t>
  </si>
  <si>
    <t xml:space="preserve">73	</t>
  </si>
  <si>
    <t xml:space="preserve">450500	</t>
  </si>
  <si>
    <t xml:space="preserve">81	</t>
  </si>
  <si>
    <t xml:space="preserve">BANGLADESH		</t>
  </si>
  <si>
    <t>Bangla</t>
  </si>
  <si>
    <t xml:space="preserve">74	</t>
  </si>
  <si>
    <t xml:space="preserve">338580	</t>
  </si>
  <si>
    <t xml:space="preserve">77	</t>
  </si>
  <si>
    <t xml:space="preserve">URUGUAY			</t>
  </si>
  <si>
    <t xml:space="preserve">350440	</t>
  </si>
  <si>
    <t xml:space="preserve">BAHAMAS			</t>
  </si>
  <si>
    <t xml:space="preserve">76	</t>
  </si>
  <si>
    <t xml:space="preserve">341880	</t>
  </si>
  <si>
    <t xml:space="preserve">COSTA.RICA		</t>
  </si>
  <si>
    <t xml:space="preserve">451440	</t>
  </si>
  <si>
    <t xml:space="preserve">101	</t>
  </si>
  <si>
    <t xml:space="preserve">SRI.LANKA		</t>
  </si>
  <si>
    <t>Sinhala</t>
  </si>
  <si>
    <t xml:space="preserve">574700	</t>
  </si>
  <si>
    <t xml:space="preserve">120	</t>
  </si>
  <si>
    <t xml:space="preserve">MALTA			</t>
  </si>
  <si>
    <t xml:space="preserve">79	</t>
  </si>
  <si>
    <t xml:space="preserve">336000	</t>
  </si>
  <si>
    <t xml:space="preserve">PARAGUAY		</t>
  </si>
  <si>
    <t xml:space="preserve">80	</t>
  </si>
  <si>
    <t xml:space="preserve">343200	</t>
  </si>
  <si>
    <t xml:space="preserve">GUATEMALA		</t>
  </si>
  <si>
    <t xml:space="preserve">581000	</t>
  </si>
  <si>
    <t xml:space="preserve">BULGARIA		</t>
  </si>
  <si>
    <t>Bulgarian</t>
  </si>
  <si>
    <t xml:space="preserve">82	</t>
  </si>
  <si>
    <t xml:space="preserve">450960	</t>
  </si>
  <si>
    <t xml:space="preserve">BRUNEI			</t>
  </si>
  <si>
    <t xml:space="preserve">440480	</t>
  </si>
  <si>
    <t xml:space="preserve">BAHRAIN			</t>
  </si>
  <si>
    <t xml:space="preserve">353880	</t>
  </si>
  <si>
    <t xml:space="preserve">JAMAICA			</t>
  </si>
  <si>
    <t xml:space="preserve">166380	</t>
  </si>
  <si>
    <t xml:space="preserve">REUNION			</t>
  </si>
  <si>
    <t xml:space="preserve">448870	</t>
  </si>
  <si>
    <t xml:space="preserve">106	</t>
  </si>
  <si>
    <t xml:space="preserve">YEMEN			</t>
  </si>
  <si>
    <t xml:space="preserve">362540	</t>
  </si>
  <si>
    <t xml:space="preserve">FRENCH.GUIANA		</t>
  </si>
  <si>
    <t xml:space="preserve">88	</t>
  </si>
  <si>
    <t xml:space="preserve">342220	</t>
  </si>
  <si>
    <t xml:space="preserve">EL.SALVADOR		</t>
  </si>
  <si>
    <t xml:space="preserve">330680	</t>
  </si>
  <si>
    <t xml:space="preserve">BOLIVIA			</t>
  </si>
  <si>
    <t xml:space="preserve">343400	</t>
  </si>
  <si>
    <t xml:space="preserve">HONDURAS		</t>
  </si>
  <si>
    <t xml:space="preserve">357800	</t>
  </si>
  <si>
    <t xml:space="preserve">TRINIDAD.TBG		</t>
  </si>
  <si>
    <t xml:space="preserve">351920	</t>
  </si>
  <si>
    <t xml:space="preserve">CUBA			</t>
  </si>
  <si>
    <t xml:space="preserve">167160	</t>
  </si>
  <si>
    <t xml:space="preserve">ZIMBABWE		</t>
  </si>
  <si>
    <t xml:space="preserve">446340	</t>
  </si>
  <si>
    <t xml:space="preserve">QATAR			</t>
  </si>
  <si>
    <t xml:space="preserve">95	</t>
  </si>
  <si>
    <t xml:space="preserve">162880	</t>
  </si>
  <si>
    <t xml:space="preserve">GHANA			</t>
  </si>
  <si>
    <t xml:space="preserve">725400	</t>
  </si>
  <si>
    <t xml:space="preserve">NEW.CALEDONIA		</t>
  </si>
  <si>
    <t xml:space="preserve">163840	</t>
  </si>
  <si>
    <t xml:space="preserve">COTE.D'IVOIRE		</t>
  </si>
  <si>
    <t xml:space="preserve">553520	</t>
  </si>
  <si>
    <t xml:space="preserve">116	</t>
  </si>
  <si>
    <t xml:space="preserve">ICELAND			</t>
  </si>
  <si>
    <t>Icelandic</t>
  </si>
  <si>
    <t xml:space="preserve">356580	</t>
  </si>
  <si>
    <t xml:space="preserve">ST.KITTS.NEV		</t>
  </si>
  <si>
    <t xml:space="preserve">164040	</t>
  </si>
  <si>
    <t xml:space="preserve">KENYA			</t>
  </si>
  <si>
    <t xml:space="preserve">484080	</t>
  </si>
  <si>
    <t xml:space="preserve">KOREA.D.P.RP		</t>
  </si>
  <si>
    <t xml:space="preserve">102	</t>
  </si>
  <si>
    <t xml:space="preserve">451040	</t>
  </si>
  <si>
    <t xml:space="preserve">MYANMAR			</t>
  </si>
  <si>
    <t>Burmese</t>
  </si>
  <si>
    <t xml:space="preserve">220600	</t>
  </si>
  <si>
    <t xml:space="preserve">BERMUDA			</t>
  </si>
  <si>
    <t xml:space="preserve">164800	</t>
  </si>
  <si>
    <t xml:space="preserve">MAURITIUS		</t>
  </si>
  <si>
    <t xml:space="preserve">166860	</t>
  </si>
  <si>
    <t xml:space="preserve">SENEGAL			</t>
  </si>
  <si>
    <t xml:space="preserve">168940	</t>
  </si>
  <si>
    <t xml:space="preserve">ZAMBIA			</t>
  </si>
  <si>
    <t xml:space="preserve">168340	</t>
  </si>
  <si>
    <t xml:space="preserve">UNTD.RP.TANZANIA	</t>
  </si>
  <si>
    <t xml:space="preserve">160240	</t>
  </si>
  <si>
    <t xml:space="preserve">ANGOLA			</t>
  </si>
  <si>
    <t xml:space="preserve">162300	</t>
  </si>
  <si>
    <t xml:space="preserve">ETHIOPIA		</t>
  </si>
  <si>
    <t>Amharic</t>
  </si>
  <si>
    <t xml:space="preserve">451160	</t>
  </si>
  <si>
    <t xml:space="preserve">CAMBODIA		</t>
  </si>
  <si>
    <t>Khmer</t>
  </si>
  <si>
    <t xml:space="preserve">141200	</t>
  </si>
  <si>
    <t xml:space="preserve">CAMEROON		</t>
  </si>
  <si>
    <t xml:space="preserve">142660	</t>
  </si>
  <si>
    <t xml:space="preserve">15	</t>
  </si>
  <si>
    <t xml:space="preserve">GABON			</t>
  </si>
  <si>
    <t xml:space="preserve">165080	</t>
  </si>
  <si>
    <t xml:space="preserve">MOZAMBIQUE		</t>
  </si>
  <si>
    <t xml:space="preserve">572920	</t>
  </si>
  <si>
    <t xml:space="preserve">GIBRALTAR	        </t>
  </si>
  <si>
    <t xml:space="preserve">725980	</t>
  </si>
  <si>
    <t xml:space="preserve">134	</t>
  </si>
  <si>
    <t xml:space="preserve">PAPUA.N.GUINEA		</t>
  </si>
  <si>
    <t xml:space="preserve">137360	</t>
  </si>
  <si>
    <t xml:space="preserve">SUDAN			</t>
  </si>
  <si>
    <t xml:space="preserve">162040	</t>
  </si>
  <si>
    <t xml:space="preserve">BENIN			</t>
  </si>
  <si>
    <t xml:space="preserve">119	</t>
  </si>
  <si>
    <t xml:space="preserve">350520	</t>
  </si>
  <si>
    <t xml:space="preserve">BARBADOS		</t>
  </si>
  <si>
    <t xml:space="preserve">367400	</t>
  </si>
  <si>
    <t xml:space="preserve">SURINAME		</t>
  </si>
  <si>
    <t xml:space="preserve">141780	</t>
  </si>
  <si>
    <t xml:space="preserve">CONGO			</t>
  </si>
  <si>
    <t xml:space="preserve">351360	</t>
  </si>
  <si>
    <t xml:space="preserve">CAYMAN.ISLDS		</t>
  </si>
  <si>
    <t xml:space="preserve">580080	</t>
  </si>
  <si>
    <t xml:space="preserve">ALBANIA			</t>
  </si>
  <si>
    <t>Albanian</t>
  </si>
  <si>
    <t xml:space="preserve">161800	</t>
  </si>
  <si>
    <t xml:space="preserve">ZAIRE			</t>
  </si>
  <si>
    <t xml:space="preserve">163240	</t>
  </si>
  <si>
    <t xml:space="preserve">GUINEA			</t>
  </si>
  <si>
    <t xml:space="preserve">443680	</t>
  </si>
  <si>
    <t xml:space="preserve">IRAQ			</t>
  </si>
  <si>
    <t xml:space="preserve">345580	</t>
  </si>
  <si>
    <t xml:space="preserve">NICARAGUA		</t>
  </si>
  <si>
    <t xml:space="preserve">164780	</t>
  </si>
  <si>
    <t xml:space="preserve">MAURITANIA		</t>
  </si>
  <si>
    <t xml:space="preserve">455240	</t>
  </si>
  <si>
    <t xml:space="preserve">NEPAL			</t>
  </si>
  <si>
    <t>Nepali</t>
  </si>
  <si>
    <t xml:space="preserve">164500	</t>
  </si>
  <si>
    <t xml:space="preserve">MADAGASCAR		</t>
  </si>
  <si>
    <t xml:space="preserve">167680	</t>
  </si>
  <si>
    <t xml:space="preserve">TOGO			</t>
  </si>
  <si>
    <t xml:space="preserve">132	</t>
  </si>
  <si>
    <t xml:space="preserve">363280	</t>
  </si>
  <si>
    <t xml:space="preserve">GUYANA			</t>
  </si>
  <si>
    <t xml:space="preserve">164540	</t>
  </si>
  <si>
    <t xml:space="preserve">MALAWI			</t>
  </si>
  <si>
    <t xml:space="preserve">722420	</t>
  </si>
  <si>
    <t xml:space="preserve">FIJI			</t>
  </si>
  <si>
    <t xml:space="preserve">135	</t>
  </si>
  <si>
    <t xml:space="preserve">353320	</t>
  </si>
  <si>
    <t xml:space="preserve">HAITI			</t>
  </si>
  <si>
    <t xml:space="preserve">136	</t>
  </si>
  <si>
    <t xml:space="preserve">223040	</t>
  </si>
  <si>
    <t xml:space="preserve">GREENLAND	        </t>
  </si>
  <si>
    <t xml:space="preserve">137	</t>
  </si>
  <si>
    <t xml:space="preserve">450040	</t>
  </si>
  <si>
    <t xml:space="preserve">AFGHANISTAN		</t>
  </si>
  <si>
    <t xml:space="preserve">138	</t>
  </si>
  <si>
    <t xml:space="preserve">164660	</t>
  </si>
  <si>
    <t xml:space="preserve">MALI			</t>
  </si>
  <si>
    <t xml:space="preserve">139	</t>
  </si>
  <si>
    <t xml:space="preserve">360840	</t>
  </si>
  <si>
    <t xml:space="preserve">BELIZE			</t>
  </si>
  <si>
    <t xml:space="preserve">140	</t>
  </si>
  <si>
    <t xml:space="preserve">454180	</t>
  </si>
  <si>
    <t xml:space="preserve">LAOS.P.DEM.R		</t>
  </si>
  <si>
    <t>Lao</t>
  </si>
  <si>
    <t xml:space="preserve">141	</t>
  </si>
  <si>
    <t xml:space="preserve">162620	</t>
  </si>
  <si>
    <t xml:space="preserve">DJIBOUTI		</t>
  </si>
  <si>
    <t xml:space="preserve">142	</t>
  </si>
  <si>
    <t xml:space="preserve">162700	</t>
  </si>
  <si>
    <t xml:space="preserve">GAMBIA			</t>
  </si>
  <si>
    <t xml:space="preserve">143	</t>
  </si>
  <si>
    <t xml:space="preserve">165620	</t>
  </si>
  <si>
    <t xml:space="preserve">NIGER			</t>
  </si>
  <si>
    <t xml:space="preserve">144	</t>
  </si>
  <si>
    <t xml:space="preserve">168000	</t>
  </si>
  <si>
    <t xml:space="preserve">UGANDA			</t>
  </si>
  <si>
    <t xml:space="preserve">145	</t>
  </si>
  <si>
    <t xml:space="preserve">168540	</t>
  </si>
  <si>
    <t xml:space="preserve">BURKINA.FASO		</t>
  </si>
  <si>
    <t xml:space="preserve">146	</t>
  </si>
  <si>
    <t xml:space="preserve">166900	</t>
  </si>
  <si>
    <t xml:space="preserve">SEYCHELLES		</t>
  </si>
  <si>
    <t xml:space="preserve">147	</t>
  </si>
  <si>
    <t xml:space="preserve">166240	</t>
  </si>
  <si>
    <t xml:space="preserve">19	</t>
  </si>
  <si>
    <t xml:space="preserve">GUINEA-BISSAU		</t>
  </si>
  <si>
    <t xml:space="preserve">148	</t>
  </si>
  <si>
    <t xml:space="preserve">722960	</t>
  </si>
  <si>
    <t xml:space="preserve">KIRIBATI		</t>
  </si>
  <si>
    <t xml:space="preserve">149	</t>
  </si>
  <si>
    <t xml:space="preserve">484960	</t>
  </si>
  <si>
    <t xml:space="preserve">MONGOLIA		</t>
  </si>
  <si>
    <t>Mongolian</t>
  </si>
  <si>
    <t xml:space="preserve">150	</t>
  </si>
  <si>
    <t xml:space="preserve">166940	</t>
  </si>
  <si>
    <t xml:space="preserve">SIERRA.LEONE		</t>
  </si>
  <si>
    <t xml:space="preserve">151	</t>
  </si>
  <si>
    <t xml:space="preserve">454620	</t>
  </si>
  <si>
    <t xml:space="preserve">MALDIVES		</t>
  </si>
  <si>
    <t xml:space="preserve">152	</t>
  </si>
  <si>
    <t xml:space="preserve">166460	</t>
  </si>
  <si>
    <t xml:space="preserve">RWANDA			</t>
  </si>
  <si>
    <t xml:space="preserve">153	</t>
  </si>
  <si>
    <t xml:space="preserve">167060	</t>
  </si>
  <si>
    <t xml:space="preserve">SOMALIA			</t>
  </si>
  <si>
    <t>Somali</t>
  </si>
  <si>
    <t xml:space="preserve">154	</t>
  </si>
  <si>
    <t xml:space="preserve">161740	</t>
  </si>
  <si>
    <t xml:space="preserve">COMOROS			</t>
  </si>
  <si>
    <t xml:space="preserve">155	</t>
  </si>
  <si>
    <t xml:space="preserve">161080	</t>
  </si>
  <si>
    <t xml:space="preserve">BURUNDI			</t>
  </si>
  <si>
    <t xml:space="preserve">157	</t>
  </si>
  <si>
    <t xml:space="preserve">141480	</t>
  </si>
  <si>
    <t xml:space="preserve">CHAD			</t>
  </si>
  <si>
    <t xml:space="preserve">158	</t>
  </si>
  <si>
    <t xml:space="preserve">141400	</t>
  </si>
  <si>
    <t xml:space="preserve">CENTRAL.AFR.REP		</t>
  </si>
  <si>
    <t xml:space="preserve">159	</t>
  </si>
  <si>
    <t xml:space="preserve">720900	</t>
  </si>
  <si>
    <t xml:space="preserve">SOLOMON.ISLDS		</t>
  </si>
  <si>
    <t xml:space="preserve">161	</t>
  </si>
  <si>
    <t xml:space="preserve">162260	</t>
  </si>
  <si>
    <t xml:space="preserve">EQ.GUINEA		</t>
  </si>
  <si>
    <t xml:space="preserve">162	</t>
  </si>
  <si>
    <t xml:space="preserve">226660	</t>
  </si>
  <si>
    <t xml:space="preserve">ST.PIERRE.MIQU	        </t>
  </si>
  <si>
    <t xml:space="preserve">164	</t>
  </si>
  <si>
    <t xml:space="preserve">357960	</t>
  </si>
  <si>
    <t xml:space="preserve">TURKS.CAICOS.ISL	</t>
  </si>
  <si>
    <t xml:space="preserve">165	</t>
  </si>
  <si>
    <t xml:space="preserve">166540	</t>
  </si>
  <si>
    <t xml:space="preserve">ST.HELENA	        </t>
  </si>
  <si>
    <t xml:space="preserve">166	</t>
  </si>
  <si>
    <t xml:space="preserve">362380	</t>
  </si>
  <si>
    <t xml:space="preserve">FALKLAND.ISL	        </t>
  </si>
  <si>
    <t xml:space="preserve">167	</t>
  </si>
  <si>
    <t xml:space="preserve">450640	</t>
  </si>
  <si>
    <t xml:space="preserve">BHUTAN			</t>
  </si>
  <si>
    <t xml:space="preserve">169	</t>
  </si>
  <si>
    <t xml:space="preserve">137320	</t>
  </si>
  <si>
    <t xml:space="preserve">WESTERN.SAHARA		</t>
  </si>
  <si>
    <t xml:space="preserve">170	</t>
  </si>
  <si>
    <t xml:space="preserve">160860	</t>
  </si>
  <si>
    <t xml:space="preserve">BR.IND.OC.TR	        </t>
  </si>
  <si>
    <t xml:space="preserve">176	</t>
  </si>
  <si>
    <t xml:space="preserve">582780	</t>
  </si>
  <si>
    <t xml:space="preserve">FM.GERMAN.DM.RP		</t>
  </si>
  <si>
    <t>Column:</t>
    <phoneticPr fontId="5" type="noConversion"/>
  </si>
  <si>
    <t>3 Penn World Tables v5 country code</t>
    <phoneticPr fontId="5" type="noConversion"/>
  </si>
  <si>
    <t>1  ROUGH ranking by GDP/cap</t>
    <phoneticPr fontId="5" type="noConversion"/>
  </si>
  <si>
    <t>2  World Trade Data Base country code(Stat-Can)</t>
    <phoneticPr fontId="5" type="noConversion"/>
  </si>
  <si>
    <t>d</t>
    <phoneticPr fontId="10" type="noConversion"/>
  </si>
  <si>
    <t>Country Name</t>
  </si>
  <si>
    <t>Country Code</t>
  </si>
  <si>
    <t>Series Name</t>
  </si>
  <si>
    <t>Series Code</t>
  </si>
  <si>
    <t>YR1980</t>
  </si>
  <si>
    <t>YR1981</t>
  </si>
  <si>
    <t>YR1982</t>
  </si>
  <si>
    <t>YR1983</t>
  </si>
  <si>
    <t>YR1984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</si>
  <si>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</si>
  <si>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</si>
  <si>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</si>
  <si>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</si>
  <si>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</si>
  <si>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</si>
  <si>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</si>
  <si>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</si>
  <si>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</si>
  <si>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</si>
  <si>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</si>
  <si>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</si>
  <si>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</si>
  <si>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</si>
  <si>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</si>
  <si>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YR2000</t>
  </si>
  <si>
    <t>YR2001</t>
  </si>
  <si>
    <t>YR2002</t>
  </si>
  <si>
    <t>YR2003</t>
  </si>
  <si>
    <t>YR2004</t>
  </si>
  <si>
    <t>YR2005</t>
  </si>
  <si>
    <t>YR2006</t>
  </si>
  <si>
    <t>YR2007</t>
  </si>
  <si>
    <t>YR2008</t>
  </si>
  <si>
    <t>AFG</t>
  </si>
  <si>
    <t>ALB</t>
  </si>
  <si>
    <t>DZA</t>
  </si>
  <si>
    <t>ASM</t>
  </si>
  <si>
    <t>ADO</t>
  </si>
  <si>
    <t>AGO</t>
  </si>
  <si>
    <t>Antigua and Barbuda</t>
  </si>
  <si>
    <t>ATG</t>
  </si>
  <si>
    <t>ARG</t>
  </si>
  <si>
    <t>ARM</t>
  </si>
  <si>
    <t>Aruba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</si>
  <si>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</si>
  <si>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</si>
  <si>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</si>
  <si>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</si>
  <si>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</si>
  <si>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</si>
  <si>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</si>
  <si>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</si>
  <si>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</si>
  <si>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</si>
  <si>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</si>
  <si>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</si>
  <si>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</si>
  <si>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</si>
  <si>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</si>
  <si>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Bosnia and Herzegovina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</si>
  <si>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</si>
  <si>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</si>
  <si>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</si>
  <si>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</si>
  <si>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</si>
  <si>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</si>
  <si>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</si>
  <si>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</si>
  <si>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</si>
  <si>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</si>
  <si>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</si>
  <si>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</si>
  <si>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</si>
  <si>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</si>
  <si>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Channel Islands</t>
  </si>
  <si>
    <t>CHI</t>
  </si>
  <si>
    <t>CHL</t>
  </si>
  <si>
    <t>CHN</t>
  </si>
  <si>
    <t>COL</t>
  </si>
  <si>
    <t>COM</t>
  </si>
  <si>
    <t>ZAR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</si>
  <si>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</si>
  <si>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</si>
  <si>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</si>
  <si>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</si>
  <si>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</si>
  <si>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</si>
  <si>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</si>
  <si>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</si>
  <si>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</si>
  <si>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</si>
  <si>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</si>
  <si>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East Asia &amp; Pacific</t>
  </si>
  <si>
    <t>EAP</t>
  </si>
  <si>
    <t>ECU</t>
  </si>
  <si>
    <t>EGY</t>
  </si>
  <si>
    <t>SLV</t>
  </si>
  <si>
    <t>GNQ</t>
  </si>
  <si>
    <t>ERI</t>
  </si>
  <si>
    <t>EST</t>
  </si>
  <si>
    <t>ETH</t>
  </si>
  <si>
    <t>Euro area</t>
  </si>
  <si>
    <t>EMU</t>
  </si>
  <si>
    <t>Europe &amp; Central Asia</t>
  </si>
  <si>
    <t>ECA</t>
  </si>
  <si>
    <t>Faeroe Islands</t>
  </si>
  <si>
    <t>FRO</t>
  </si>
  <si>
    <t>FJI</t>
  </si>
  <si>
    <t>FIN</t>
  </si>
  <si>
    <t>FRA</t>
  </si>
  <si>
    <t>French Polynesia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</si>
  <si>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</si>
  <si>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</si>
  <si>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</si>
  <si>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</si>
  <si>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</si>
  <si>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</si>
  <si>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</si>
  <si>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</si>
  <si>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</si>
  <si>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Guam</t>
  </si>
  <si>
    <t>GUM</t>
  </si>
  <si>
    <t>GTM</t>
  </si>
  <si>
    <t>GIN</t>
  </si>
  <si>
    <t>Guinea-Bissau</t>
  </si>
  <si>
    <t>GNB</t>
  </si>
  <si>
    <t>GUY</t>
  </si>
  <si>
    <t>HTI</t>
  </si>
  <si>
    <t>High income</t>
  </si>
  <si>
    <t>HIC</t>
  </si>
  <si>
    <t>High income: nonOECD</t>
  </si>
  <si>
    <t>NOC</t>
  </si>
  <si>
    <t>High income: OECD</t>
  </si>
  <si>
    <t>OEC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</si>
  <si>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</si>
  <si>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</si>
  <si>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</si>
  <si>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</si>
  <si>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</si>
  <si>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</si>
  <si>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</si>
  <si>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</si>
  <si>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</si>
  <si>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Isle of Man</t>
  </si>
  <si>
    <t>IMY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</si>
  <si>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</si>
  <si>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</si>
  <si>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</si>
  <si>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</si>
  <si>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</si>
  <si>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</si>
  <si>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</si>
  <si>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</si>
  <si>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</si>
  <si>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</si>
  <si>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</si>
  <si>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Kyrgyz Republic</t>
  </si>
  <si>
    <t>KGZ</t>
  </si>
  <si>
    <t>LAO</t>
  </si>
  <si>
    <t>Latin America &amp; Caribbean</t>
  </si>
  <si>
    <t>LAC</t>
  </si>
  <si>
    <t>LVA</t>
  </si>
  <si>
    <t>LBN</t>
  </si>
  <si>
    <t>LSO</t>
  </si>
  <si>
    <t>LBR</t>
  </si>
  <si>
    <t>LBY</t>
  </si>
  <si>
    <t>1. OECD-6 immigration stock by country of birth</t>
  </si>
  <si>
    <t>Number of immigrants in 1975</t>
  </si>
  <si>
    <t>全部</t>
    <phoneticPr fontId="5" type="noConversion"/>
  </si>
  <si>
    <t>中国历年外商直接投资情况统计(1979-2009)</t>
  </si>
  <si>
    <t>亿美元</t>
  </si>
  <si>
    <t>年度</t>
  </si>
  <si>
    <t>项目数</t>
  </si>
  <si>
    <t>合同外资金额</t>
  </si>
  <si>
    <t>1983</t>
  </si>
  <si>
    <t>638</t>
  </si>
  <si>
    <t>19.17</t>
  </si>
  <si>
    <t>1984</t>
  </si>
  <si>
    <t>2166</t>
  </si>
  <si>
    <t>28.75</t>
  </si>
  <si>
    <t>1985</t>
  </si>
  <si>
    <t>63.33</t>
  </si>
  <si>
    <t>1986</t>
  </si>
  <si>
    <t>1498</t>
  </si>
  <si>
    <t>33.30</t>
  </si>
  <si>
    <t>1987</t>
  </si>
  <si>
    <t>2233</t>
  </si>
  <si>
    <t>37.09</t>
  </si>
  <si>
    <t>1988</t>
  </si>
  <si>
    <t>5945</t>
  </si>
  <si>
    <t>52.97</t>
  </si>
  <si>
    <t>1989</t>
  </si>
  <si>
    <t>5779</t>
  </si>
  <si>
    <t>56.00</t>
  </si>
  <si>
    <t>7273</t>
  </si>
  <si>
    <t>65.96</t>
  </si>
  <si>
    <t>1991</t>
  </si>
  <si>
    <t>12978</t>
  </si>
  <si>
    <t>119.77</t>
  </si>
  <si>
    <t>1992</t>
  </si>
  <si>
    <t>48764</t>
  </si>
  <si>
    <t>581.24</t>
  </si>
  <si>
    <t>83437</t>
  </si>
  <si>
    <t>1114.36</t>
  </si>
  <si>
    <t>47549</t>
  </si>
  <si>
    <t>826.80</t>
  </si>
  <si>
    <t>37011</t>
  </si>
  <si>
    <t>912.82</t>
  </si>
  <si>
    <t>24556</t>
  </si>
  <si>
    <t>732.76</t>
  </si>
  <si>
    <t>21001</t>
  </si>
  <si>
    <t>510.03</t>
  </si>
  <si>
    <t>19799</t>
  </si>
  <si>
    <t>521.02</t>
  </si>
  <si>
    <t>16918</t>
  </si>
  <si>
    <t>412.23</t>
  </si>
  <si>
    <t>22347</t>
  </si>
  <si>
    <t>623.80</t>
  </si>
  <si>
    <t>26140</t>
  </si>
  <si>
    <t>691.95</t>
  </si>
  <si>
    <t>34171</t>
  </si>
  <si>
    <t>827.68</t>
  </si>
  <si>
    <t>41081</t>
  </si>
  <si>
    <t>1150.70</t>
  </si>
  <si>
    <t>43664</t>
  </si>
  <si>
    <t>1534.79</t>
  </si>
  <si>
    <t>44019</t>
  </si>
  <si>
    <t>1890.65</t>
  </si>
  <si>
    <t>41496</t>
  </si>
  <si>
    <t>1937.27</t>
  </si>
  <si>
    <t>37892</t>
  </si>
  <si>
    <t>2529.39</t>
  </si>
  <si>
    <t>2008</t>
  </si>
  <si>
    <t>N</t>
  </si>
  <si>
    <t>2009</t>
  </si>
  <si>
    <t>截至2007</t>
  </si>
  <si>
    <t>632348</t>
  </si>
  <si>
    <t>17323.39</t>
  </si>
  <si>
    <t>7907.47</t>
  </si>
  <si>
    <t>资料来源：商务部外资统计。</t>
  </si>
  <si>
    <t>摘编自《港澳经济年鉴2008》</t>
  </si>
  <si>
    <t>LIE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</si>
  <si>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</si>
  <si>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</si>
  <si>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</si>
  <si>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</si>
  <si>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</si>
  <si>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</si>
  <si>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</si>
  <si>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</si>
  <si>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</si>
  <si>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</si>
  <si>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</si>
  <si>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</si>
  <si>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</si>
  <si>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</si>
  <si>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</si>
  <si>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</si>
  <si>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</si>
  <si>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</si>
  <si>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</si>
  <si>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MYT</t>
  </si>
  <si>
    <t>MEX</t>
  </si>
  <si>
    <t>Micronesia, Fed. Sts.</t>
  </si>
  <si>
    <t>FSM</t>
  </si>
  <si>
    <t>Middle East &amp; North Africa</t>
  </si>
  <si>
    <t>MNA</t>
  </si>
  <si>
    <t>Middle income</t>
  </si>
  <si>
    <t>MIC</t>
  </si>
  <si>
    <t>MDA</t>
  </si>
  <si>
    <t>MCO</t>
  </si>
  <si>
    <t>MNG</t>
  </si>
  <si>
    <t>Montenegro</t>
  </si>
  <si>
    <t>MNE</t>
  </si>
  <si>
    <t>MAR</t>
  </si>
  <si>
    <t>MOZ</t>
  </si>
  <si>
    <t>MMR</t>
  </si>
  <si>
    <t>NAM</t>
  </si>
  <si>
    <t>NPL</t>
  </si>
  <si>
    <t>NLD</t>
  </si>
  <si>
    <t>Netherlands Antilles</t>
  </si>
  <si>
    <t>ANT</t>
  </si>
  <si>
    <t>NCL</t>
  </si>
  <si>
    <t>NZL</t>
  </si>
  <si>
    <t>NIC</t>
  </si>
  <si>
    <t>NER</t>
  </si>
  <si>
    <t>NGA</t>
  </si>
  <si>
    <t>Northern Mariana Islands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</si>
  <si>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</si>
  <si>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</si>
  <si>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</si>
  <si>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</si>
  <si>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</si>
  <si>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</si>
  <si>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</si>
  <si>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</si>
  <si>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</si>
  <si>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</si>
  <si>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</si>
  <si>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</si>
  <si>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</si>
  <si>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</si>
  <si>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</si>
  <si>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</si>
  <si>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</si>
  <si>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WSM</t>
  </si>
  <si>
    <t>San Marino</t>
  </si>
  <si>
    <t>SMR</t>
  </si>
  <si>
    <t>Sao Tome and Principe</t>
  </si>
  <si>
    <t>STP</t>
  </si>
  <si>
    <t>Saudi Arabia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</si>
  <si>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</si>
  <si>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</si>
  <si>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</si>
  <si>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</si>
  <si>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</si>
  <si>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</si>
  <si>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</si>
  <si>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</si>
  <si>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</si>
  <si>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</si>
  <si>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</si>
  <si>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South Asia</t>
  </si>
  <si>
    <t>SAS</t>
  </si>
  <si>
    <t>ESP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</si>
  <si>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</si>
  <si>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</si>
  <si>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</si>
  <si>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</si>
  <si>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</si>
  <si>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</si>
  <si>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</si>
  <si>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Sub-Saharan Africa</t>
  </si>
  <si>
    <t>SSA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</si>
  <si>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</si>
  <si>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</si>
  <si>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</si>
  <si>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</si>
  <si>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</si>
  <si>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</si>
  <si>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</si>
  <si>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</si>
  <si>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</si>
  <si>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Timor-Leste</t>
  </si>
  <si>
    <t>TMP</t>
  </si>
  <si>
    <t>TGO</t>
  </si>
  <si>
    <t>TON</t>
  </si>
  <si>
    <t>Trinidad and Tobago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</si>
  <si>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</si>
  <si>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</si>
  <si>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</si>
  <si>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</si>
  <si>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</si>
  <si>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</si>
  <si>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</si>
  <si>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</si>
  <si>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</si>
  <si>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Upper middle income</t>
  </si>
  <si>
    <t>UMC</t>
  </si>
  <si>
    <t>URY</t>
  </si>
  <si>
    <t>UZB</t>
  </si>
  <si>
    <t>VUT</t>
  </si>
  <si>
    <t>Venezuela, RB</t>
  </si>
  <si>
    <t>VEN</t>
  </si>
  <si>
    <t>VNM</t>
  </si>
  <si>
    <t>Virgin Islands (U.S.)</t>
  </si>
  <si>
    <t>VIR</t>
  </si>
  <si>
    <t>West Bank and Gaza</t>
  </si>
  <si>
    <t>WBG</t>
  </si>
  <si>
    <t>World</t>
  </si>
  <si>
    <t>WLD</t>
  </si>
  <si>
    <t>YEM</t>
  </si>
  <si>
    <t>ZMB</t>
  </si>
  <si>
    <t>ZWE</t>
  </si>
  <si>
    <r>
      <t>Series Name</t>
    </r>
    <r>
      <rPr>
        <sz val="12"/>
        <rFont val="宋体"/>
        <family val="3"/>
        <charset val="134"/>
      </rPr>
      <t>:GDP (constant 2000 US$)</t>
    </r>
    <phoneticPr fontId="25" type="noConversion"/>
  </si>
  <si>
    <r>
      <t>Series Code</t>
    </r>
    <r>
      <rPr>
        <sz val="12"/>
        <rFont val="宋体"/>
        <family val="3"/>
        <charset val="134"/>
      </rPr>
      <t>:NY.GDP.MKTP.KD</t>
    </r>
    <phoneticPr fontId="25" type="noConversion"/>
  </si>
  <si>
    <t>备注:</t>
    <phoneticPr fontId="25" type="noConversion"/>
  </si>
  <si>
    <t>数据来源:world bank</t>
    <phoneticPr fontId="25" type="noConversion"/>
  </si>
  <si>
    <t>YR2009</t>
  </si>
  <si>
    <t>SP.TER.TOTL.IN</t>
  </si>
  <si>
    <t>Population, total</t>
  </si>
  <si>
    <t>SP.POP.TOTL</t>
  </si>
  <si>
    <t>Population, tertiary, total</t>
  </si>
  <si>
    <t>数据来源：worldbank</t>
    <phoneticPr fontId="25" type="noConversion"/>
  </si>
  <si>
    <t>Samoa</t>
    <phoneticPr fontId="25" type="noConversion"/>
  </si>
  <si>
    <t>Antigua&amp;Barbuda</t>
    <phoneticPr fontId="25" type="noConversion"/>
  </si>
  <si>
    <t>Afrubs.Is</t>
    <phoneticPr fontId="5" type="noConversion"/>
  </si>
  <si>
    <t>Afrubs.Is</t>
    <phoneticPr fontId="25" type="noConversion"/>
  </si>
  <si>
    <t>Bahamas</t>
    <phoneticPr fontId="25" type="noConversion"/>
  </si>
  <si>
    <t>Byelorussia</t>
    <phoneticPr fontId="5" type="noConversion"/>
  </si>
  <si>
    <t>Bosnia&amp;Hercegovina</t>
    <phoneticPr fontId="5" type="noConversion"/>
  </si>
  <si>
    <t>Bosnia&amp;Hercegovina</t>
    <phoneticPr fontId="25" type="noConversion"/>
  </si>
  <si>
    <t>Brunei</t>
    <phoneticPr fontId="25" type="noConversion"/>
  </si>
  <si>
    <t>CapeVerde</t>
    <phoneticPr fontId="25" type="noConversion"/>
  </si>
  <si>
    <t>Cayman Is</t>
    <phoneticPr fontId="25" type="noConversion"/>
  </si>
  <si>
    <t>CentralAfrican</t>
    <phoneticPr fontId="5" type="noConversion"/>
  </si>
  <si>
    <t>CentralAfrican</t>
    <phoneticPr fontId="25" type="noConversion"/>
  </si>
  <si>
    <t>Congo</t>
    <phoneticPr fontId="25" type="noConversion"/>
  </si>
  <si>
    <t>Congo DR</t>
    <phoneticPr fontId="25" type="noConversion"/>
  </si>
  <si>
    <t>Coted’Lvoire</t>
    <phoneticPr fontId="25" type="noConversion"/>
  </si>
  <si>
    <t>Czech</t>
    <phoneticPr fontId="25" type="noConversion"/>
  </si>
  <si>
    <t>DominicanRep</t>
    <phoneticPr fontId="25" type="noConversion"/>
  </si>
  <si>
    <t>DominicanRep</t>
    <phoneticPr fontId="25" type="noConversion"/>
  </si>
  <si>
    <t>Egypt</t>
    <phoneticPr fontId="25" type="noConversion"/>
  </si>
  <si>
    <t>ElSalvador</t>
    <phoneticPr fontId="25" type="noConversion"/>
  </si>
  <si>
    <t>Eq.Guinea</t>
    <phoneticPr fontId="5" type="noConversion"/>
  </si>
  <si>
    <t>Eq.Guinea</t>
    <phoneticPr fontId="25" type="noConversion"/>
  </si>
  <si>
    <t>Gambia</t>
    <phoneticPr fontId="25" type="noConversion"/>
  </si>
  <si>
    <t>Gambia</t>
    <phoneticPr fontId="25" type="noConversion"/>
  </si>
  <si>
    <t>HongKong</t>
    <phoneticPr fontId="25" type="noConversion"/>
  </si>
  <si>
    <t>Iran</t>
    <phoneticPr fontId="25" type="noConversion"/>
  </si>
  <si>
    <t>Cayman Is</t>
    <phoneticPr fontId="5" type="noConversion"/>
  </si>
  <si>
    <t>KoreaDPR</t>
    <phoneticPr fontId="25" type="noConversion"/>
  </si>
  <si>
    <t>KoreaRep</t>
    <phoneticPr fontId="25" type="noConversion"/>
  </si>
  <si>
    <t>乌兹别克斯坦</t>
    <phoneticPr fontId="5" type="noConversion"/>
  </si>
  <si>
    <t>LaoPDR</t>
    <phoneticPr fontId="25" type="noConversion"/>
  </si>
  <si>
    <t>LibyanArabJm</t>
    <phoneticPr fontId="25" type="noConversion"/>
  </si>
  <si>
    <t>Macau</t>
    <phoneticPr fontId="25" type="noConversion"/>
  </si>
  <si>
    <t>Macedonia</t>
    <phoneticPr fontId="25" type="noConversion"/>
  </si>
  <si>
    <t>MarshallIs.</t>
    <phoneticPr fontId="25" type="noConversion"/>
  </si>
  <si>
    <t>Moldavia</t>
    <phoneticPr fontId="5" type="noConversion"/>
  </si>
  <si>
    <t>PapuaNewGuinea</t>
    <phoneticPr fontId="5" type="noConversion"/>
  </si>
  <si>
    <t>PapuaNewGuinea</t>
    <phoneticPr fontId="25" type="noConversion"/>
  </si>
  <si>
    <t>Russia</t>
    <phoneticPr fontId="25" type="noConversion"/>
  </si>
  <si>
    <t>SanMarino</t>
    <phoneticPr fontId="25" type="noConversion"/>
  </si>
  <si>
    <t>SaudiArabia</t>
    <phoneticPr fontId="25" type="noConversion"/>
  </si>
  <si>
    <t>Slovak</t>
    <phoneticPr fontId="25" type="noConversion"/>
  </si>
  <si>
    <t>SolomonIs.</t>
    <phoneticPr fontId="25" type="noConversion"/>
  </si>
  <si>
    <t>S.Africa</t>
    <phoneticPr fontId="25" type="noConversion"/>
  </si>
  <si>
    <t>SriLanka</t>
    <phoneticPr fontId="25" type="noConversion"/>
  </si>
  <si>
    <t>saintVincent&amp;Grenadines</t>
    <phoneticPr fontId="5" type="noConversion"/>
  </si>
  <si>
    <t>Syrian</t>
    <phoneticPr fontId="25" type="noConversion"/>
  </si>
  <si>
    <t>UnitedArabEmirates</t>
    <phoneticPr fontId="25" type="noConversion"/>
  </si>
  <si>
    <t>Yemen</t>
    <phoneticPr fontId="25" type="noConversion"/>
  </si>
  <si>
    <t>Country_Zh</t>
    <phoneticPr fontId="5" type="noConversion"/>
  </si>
  <si>
    <t>Country_En</t>
    <phoneticPr fontId="5" type="noConversion"/>
  </si>
  <si>
    <t>FDI_1984</t>
  </si>
  <si>
    <t>FDI_1985</t>
  </si>
  <si>
    <t>FDI_1986</t>
  </si>
  <si>
    <t>FDI_1987</t>
  </si>
  <si>
    <t>FDI_1988</t>
  </si>
  <si>
    <t>FDI_1989</t>
  </si>
  <si>
    <t>FDI_1990</t>
  </si>
  <si>
    <t>FDI_1991</t>
  </si>
  <si>
    <t>FDI_1992</t>
  </si>
  <si>
    <t>FDI_1993</t>
  </si>
  <si>
    <t>FDI_1994</t>
  </si>
  <si>
    <t>FDI_1995</t>
  </si>
  <si>
    <t>FDI_1996</t>
  </si>
  <si>
    <t>FDI_1997</t>
  </si>
  <si>
    <t>FDI_1998</t>
  </si>
  <si>
    <t>FDI_1999</t>
  </si>
  <si>
    <t>FDI_2000</t>
  </si>
  <si>
    <t>FDI_2001</t>
  </si>
  <si>
    <t>FDI_2002</t>
  </si>
  <si>
    <t>FDI_2003</t>
  </si>
  <si>
    <t>FDI_2004</t>
  </si>
  <si>
    <t>FDI_2005</t>
  </si>
  <si>
    <t>FDI_2006</t>
  </si>
  <si>
    <t>FDI_2007</t>
  </si>
  <si>
    <t>.</t>
  </si>
  <si>
    <t>Channel Islands</t>
    <phoneticPr fontId="25" type="noConversion"/>
  </si>
  <si>
    <r>
      <t>C</t>
    </r>
    <r>
      <rPr>
        <b/>
        <sz val="12"/>
        <rFont val="宋体"/>
        <family val="3"/>
        <charset val="134"/>
      </rPr>
      <t>ountry+SC</t>
    </r>
    <phoneticPr fontId="25" type="noConversion"/>
  </si>
  <si>
    <t>中国主要年份人口基本情况统计(1982-2009)</t>
  </si>
  <si>
    <t>指标</t>
  </si>
  <si>
    <t>单位</t>
  </si>
  <si>
    <t>1982年</t>
  </si>
  <si>
    <t>1990年</t>
  </si>
  <si>
    <t>2000年</t>
  </si>
  <si>
    <t>2008年</t>
  </si>
  <si>
    <t>2009年</t>
  </si>
  <si>
    <t>1.总人口(年末)</t>
  </si>
  <si>
    <t>万人</t>
  </si>
  <si>
    <t>101654</t>
  </si>
  <si>
    <t>114333</t>
  </si>
  <si>
    <t>126743</t>
  </si>
  <si>
    <t>132802</t>
  </si>
  <si>
    <t>133474</t>
  </si>
  <si>
    <t>按性别分</t>
  </si>
  <si>
    <t>男性人口</t>
  </si>
  <si>
    <t>52352</t>
  </si>
  <si>
    <t>58904</t>
  </si>
  <si>
    <t>65437</t>
  </si>
  <si>
    <t>68357</t>
  </si>
  <si>
    <t>68652</t>
  </si>
  <si>
    <t>女性人口</t>
  </si>
  <si>
    <t>49302</t>
  </si>
  <si>
    <t>55429</t>
  </si>
  <si>
    <t>61306</t>
  </si>
  <si>
    <t>64445</t>
  </si>
  <si>
    <t>64822</t>
  </si>
  <si>
    <t>按城乡分</t>
  </si>
  <si>
    <t>城镇人口</t>
  </si>
  <si>
    <t>21480</t>
  </si>
  <si>
    <t>30195</t>
  </si>
  <si>
    <t>45906</t>
  </si>
  <si>
    <t>60667</t>
  </si>
  <si>
    <t>62186</t>
  </si>
  <si>
    <t>乡村人口</t>
  </si>
  <si>
    <t>80174</t>
  </si>
  <si>
    <t>84138</t>
  </si>
  <si>
    <t>80837</t>
  </si>
  <si>
    <t>72135</t>
  </si>
  <si>
    <t>71288</t>
  </si>
  <si>
    <t>2.人口比重</t>
  </si>
  <si>
    <t>%</t>
  </si>
  <si>
    <t>51.5</t>
  </si>
  <si>
    <t>51.6</t>
  </si>
  <si>
    <t>51.4</t>
  </si>
  <si>
    <t>48.5</t>
  </si>
  <si>
    <t>48.4</t>
  </si>
  <si>
    <t>48.6</t>
  </si>
  <si>
    <t>21.1</t>
  </si>
  <si>
    <t>26.4</t>
  </si>
  <si>
    <t>36.2</t>
  </si>
  <si>
    <t>45.7</t>
  </si>
  <si>
    <t>46.6</t>
  </si>
  <si>
    <t>78.9</t>
  </si>
  <si>
    <t>73.6</t>
  </si>
  <si>
    <t>63.8</t>
  </si>
  <si>
    <t>54.3</t>
  </si>
  <si>
    <t>53.4</t>
  </si>
  <si>
    <t>3.出生率</t>
  </si>
  <si>
    <t>‰</t>
  </si>
  <si>
    <t>22.28</t>
  </si>
  <si>
    <t>21.06</t>
  </si>
  <si>
    <t>14.03</t>
  </si>
  <si>
    <t>12.14</t>
  </si>
  <si>
    <t>12.13</t>
  </si>
  <si>
    <t>4.死亡率</t>
  </si>
  <si>
    <t>6.60</t>
  </si>
  <si>
    <t>6.67</t>
  </si>
  <si>
    <t>6.45</t>
  </si>
  <si>
    <t>7.06</t>
  </si>
  <si>
    <t>7.08</t>
  </si>
  <si>
    <t>5.自然增长率</t>
  </si>
  <si>
    <t>15.68</t>
  </si>
  <si>
    <t>14.39</t>
  </si>
  <si>
    <t>7.58</t>
  </si>
  <si>
    <t>5.08</t>
  </si>
  <si>
    <t>5.05</t>
  </si>
  <si>
    <t>6.各年龄段人口比重</t>
  </si>
  <si>
    <t>0-14岁人口</t>
  </si>
  <si>
    <t>33.6</t>
  </si>
  <si>
    <t>27.7</t>
  </si>
  <si>
    <t>22.9</t>
  </si>
  <si>
    <t>19.0</t>
  </si>
  <si>
    <t>18.5</t>
  </si>
  <si>
    <t>15-64岁人口</t>
  </si>
  <si>
    <t>61.5</t>
  </si>
  <si>
    <t>66.7</t>
  </si>
  <si>
    <t>70.1</t>
  </si>
  <si>
    <t>72.7</t>
  </si>
  <si>
    <t>73.0</t>
  </si>
  <si>
    <t>65岁以上人口</t>
  </si>
  <si>
    <t>4.9</t>
  </si>
  <si>
    <t>5.6</t>
  </si>
  <si>
    <t>7.0</t>
  </si>
  <si>
    <t>8.3</t>
  </si>
  <si>
    <t>8.5</t>
  </si>
  <si>
    <t>7.总抚养比</t>
  </si>
  <si>
    <t>62.60</t>
  </si>
  <si>
    <t>49.93</t>
  </si>
  <si>
    <t>42.66</t>
  </si>
  <si>
    <t>37.36</t>
  </si>
  <si>
    <t>36.89</t>
  </si>
  <si>
    <t>少儿抚养比</t>
  </si>
  <si>
    <t>54.63</t>
  </si>
  <si>
    <t>41.53</t>
  </si>
  <si>
    <t>32.67</t>
  </si>
  <si>
    <t>26.03</t>
  </si>
  <si>
    <t>25.29</t>
  </si>
  <si>
    <t>老年抚养比</t>
  </si>
  <si>
    <t>7.97</t>
  </si>
  <si>
    <t>8.40</t>
  </si>
  <si>
    <t>9.99</t>
  </si>
  <si>
    <t>11.33</t>
  </si>
  <si>
    <t>11.60</t>
  </si>
  <si>
    <t>8.各种受教育程度人口</t>
  </si>
  <si>
    <t>9.占总人口比重</t>
  </si>
  <si>
    <t>小学</t>
  </si>
  <si>
    <t>35.4</t>
  </si>
  <si>
    <t>37.2</t>
  </si>
  <si>
    <t>35.7</t>
  </si>
  <si>
    <t>29.3</t>
  </si>
  <si>
    <t>28.2</t>
  </si>
  <si>
    <t>初中</t>
  </si>
  <si>
    <t>17.8</t>
  </si>
  <si>
    <t>23.3</t>
  </si>
  <si>
    <t>34.0</t>
  </si>
  <si>
    <t>38.4</t>
  </si>
  <si>
    <t>39.1</t>
  </si>
  <si>
    <t>高中</t>
  </si>
  <si>
    <t>6.6</t>
  </si>
  <si>
    <t>8.0</t>
  </si>
  <si>
    <t>11.1</t>
  </si>
  <si>
    <t>12.9</t>
  </si>
  <si>
    <t>大专及以上</t>
  </si>
  <si>
    <t>0.6</t>
  </si>
  <si>
    <t>1.4</t>
  </si>
  <si>
    <t>3.6</t>
  </si>
  <si>
    <t>6.3</t>
  </si>
  <si>
    <t>6.8</t>
  </si>
  <si>
    <t>10.平均预期寿命</t>
  </si>
  <si>
    <t>岁</t>
  </si>
  <si>
    <t>67.77*</t>
  </si>
  <si>
    <t>68.55</t>
  </si>
  <si>
    <t>71.40</t>
  </si>
  <si>
    <t>注：1.总人口包括中国人民解放军现役军人，但不包括香港、澳门特别行政区和台湾省人口。</t>
  </si>
  <si>
    <t>2.城镇人口中包括中国人民解放军现役军人。</t>
  </si>
  <si>
    <t>3.表中带“*”号的数字为1981年数据。</t>
  </si>
  <si>
    <t>4.总人口按常住人口口径统计。</t>
  </si>
  <si>
    <t>摘编自《中国统计摘要2010》</t>
  </si>
  <si>
    <r>
      <t>y = 0.6814x</t>
    </r>
    <r>
      <rPr>
        <vertAlign val="superscript"/>
        <sz val="10"/>
        <color indexed="8"/>
        <rFont val="宋体"/>
        <family val="3"/>
        <charset val="134"/>
      </rPr>
      <t>2</t>
    </r>
    <r>
      <rPr>
        <sz val="10"/>
        <color indexed="8"/>
        <rFont val="宋体"/>
        <family val="3"/>
        <charset val="134"/>
      </rPr>
      <t xml:space="preserve"> + 1.6543x + 54.403 </t>
    </r>
  </si>
  <si>
    <r>
      <t>1</t>
    </r>
    <r>
      <rPr>
        <sz val="12"/>
        <rFont val="宋体"/>
        <family val="3"/>
        <charset val="134"/>
      </rPr>
      <t>980~2008年高等教育人口比例用多项式插值推算而来</t>
    </r>
    <phoneticPr fontId="32" type="noConversion"/>
  </si>
  <si>
    <t>SKd_1980</t>
    <phoneticPr fontId="5" type="noConversion"/>
  </si>
  <si>
    <t>SKd_1981</t>
    <phoneticPr fontId="5" type="noConversion"/>
  </si>
  <si>
    <t>SKd_1982</t>
  </si>
  <si>
    <t>SKd_1983</t>
  </si>
  <si>
    <t>SKd_1984</t>
  </si>
  <si>
    <t>SKd_1985</t>
  </si>
  <si>
    <t>SKd_1986</t>
  </si>
  <si>
    <t>SKd_1987</t>
  </si>
  <si>
    <t>SKd_1988</t>
  </si>
  <si>
    <t>SKd_1989</t>
  </si>
  <si>
    <t>SKd_1990</t>
  </si>
  <si>
    <t>SKd_1991</t>
  </si>
  <si>
    <t>SKd_1992</t>
  </si>
  <si>
    <t>SKd_1993</t>
  </si>
  <si>
    <t>SKd_1994</t>
  </si>
  <si>
    <t>SKd_1995</t>
  </si>
  <si>
    <t>SKd_1996</t>
  </si>
  <si>
    <t>SKd_1997</t>
  </si>
  <si>
    <t>SKd_1998</t>
  </si>
  <si>
    <t>SKd_1999</t>
  </si>
  <si>
    <t>SKd_2000</t>
  </si>
  <si>
    <t>SKd_2001</t>
  </si>
  <si>
    <t>SKd_2002</t>
  </si>
  <si>
    <t>SKd_2003</t>
  </si>
  <si>
    <t>SKd_2004</t>
  </si>
  <si>
    <t>SKd_2005</t>
  </si>
  <si>
    <t>SKd_2006</t>
  </si>
  <si>
    <t>SKd_2007</t>
  </si>
  <si>
    <t>SKd_2008</t>
  </si>
  <si>
    <t>GDPs</t>
    <phoneticPr fontId="5" type="noConversion"/>
  </si>
  <si>
    <t>GDPd</t>
    <phoneticPr fontId="5" type="noConversion"/>
  </si>
  <si>
    <r>
      <t>GDPs</t>
    </r>
    <r>
      <rPr>
        <b/>
        <sz val="10"/>
        <rFont val="宋体"/>
        <family val="3"/>
        <charset val="134"/>
      </rPr>
      <t>_1980</t>
    </r>
    <phoneticPr fontId="5" type="noConversion"/>
  </si>
  <si>
    <r>
      <t>GDPs</t>
    </r>
    <r>
      <rPr>
        <b/>
        <sz val="10"/>
        <rFont val="宋体"/>
        <family val="3"/>
        <charset val="134"/>
      </rPr>
      <t>_1981</t>
    </r>
    <phoneticPr fontId="5" type="noConversion"/>
  </si>
  <si>
    <r>
      <t>GDPs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</si>
  <si>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</si>
  <si>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</si>
  <si>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</si>
  <si>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</si>
  <si>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</si>
  <si>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</si>
  <si>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</si>
  <si>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</si>
  <si>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</si>
  <si>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</si>
  <si>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</si>
  <si>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</si>
  <si>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</si>
  <si>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</si>
  <si>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</si>
  <si>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</si>
  <si>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</si>
  <si>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</si>
  <si>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</si>
  <si>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</si>
  <si>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</si>
  <si>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</si>
  <si>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</si>
  <si>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</si>
  <si>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</si>
  <si>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GDPs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</si>
  <si>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_1980</t>
    </r>
    <phoneticPr fontId="5" type="noConversion"/>
  </si>
  <si>
    <r>
      <t>GDPd</t>
    </r>
    <r>
      <rPr>
        <b/>
        <sz val="10"/>
        <rFont val="宋体"/>
        <family val="3"/>
        <charset val="134"/>
      </rPr>
      <t>_1981</t>
    </r>
    <phoneticPr fontId="5" type="noConversion"/>
  </si>
  <si>
    <r>
      <t>GDPd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</si>
  <si>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</si>
  <si>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</si>
  <si>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</si>
  <si>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</si>
  <si>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</si>
  <si>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</si>
  <si>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</si>
  <si>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</si>
  <si>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</si>
  <si>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</si>
  <si>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</si>
  <si>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</si>
  <si>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</si>
  <si>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</si>
  <si>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</si>
  <si>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</si>
  <si>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</si>
  <si>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</si>
  <si>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</si>
  <si>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</si>
  <si>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</si>
  <si>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</si>
  <si>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</si>
  <si>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</si>
  <si>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</si>
  <si>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</si>
  <si>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t>http://www.macalester.edu/research/economics/PAGE/HAVEMAN/Trade.Resources/Data/Gravity/dist.txt</t>
  </si>
  <si>
    <t>Country</t>
  </si>
  <si>
    <t>DistToChina</t>
  </si>
  <si>
    <t>Czechoslovakia</t>
  </si>
  <si>
    <t>Reunion.Islands</t>
  </si>
  <si>
    <t>Trinidad.And.Tobago</t>
  </si>
  <si>
    <t>Zaire</t>
  </si>
  <si>
    <t>United States</t>
    <phoneticPr fontId="32" type="noConversion"/>
  </si>
  <si>
    <t>United Kingdom</t>
    <phoneticPr fontId="32" type="noConversion"/>
  </si>
  <si>
    <t>HongKong</t>
    <phoneticPr fontId="32" type="noConversion"/>
  </si>
  <si>
    <t>Belgium</t>
    <phoneticPr fontId="32" type="noConversion"/>
  </si>
  <si>
    <t>KoreaRep</t>
    <phoneticPr fontId="32" type="noConversion"/>
  </si>
  <si>
    <t>Russia</t>
    <phoneticPr fontId="32" type="noConversion"/>
  </si>
  <si>
    <t>SaudiArabia</t>
    <phoneticPr fontId="32" type="noConversion"/>
  </si>
  <si>
    <t>Philippines</t>
    <phoneticPr fontId="32" type="noConversion"/>
  </si>
  <si>
    <t>UnitedArabEmirates</t>
    <phoneticPr fontId="32" type="noConversion"/>
  </si>
  <si>
    <t>S.Africa</t>
    <phoneticPr fontId="32" type="noConversion"/>
  </si>
  <si>
    <t>New Zealand</t>
    <phoneticPr fontId="32" type="noConversion"/>
  </si>
  <si>
    <t>DominicanRep</t>
    <phoneticPr fontId="32" type="noConversion"/>
  </si>
  <si>
    <t>Syrian</t>
    <phoneticPr fontId="32" type="noConversion"/>
  </si>
  <si>
    <t>Costa Rica</t>
    <phoneticPr fontId="32" type="noConversion"/>
  </si>
  <si>
    <t>SriLanka</t>
    <phoneticPr fontId="32" type="noConversion"/>
  </si>
  <si>
    <t>ElSalvador</t>
    <phoneticPr fontId="32" type="noConversion"/>
  </si>
  <si>
    <t>Coted’Lvoire</t>
    <phoneticPr fontId="32" type="noConversion"/>
  </si>
  <si>
    <t>PapuaNewGuinea</t>
    <phoneticPr fontId="32" type="noConversion"/>
  </si>
  <si>
    <t>Malawi</t>
    <phoneticPr fontId="32" type="noConversion"/>
  </si>
  <si>
    <t>LaoPDR</t>
    <phoneticPr fontId="32" type="noConversion"/>
  </si>
  <si>
    <t>Burkina Faso</t>
    <phoneticPr fontId="32" type="noConversion"/>
  </si>
  <si>
    <t>GuineaBissau</t>
    <phoneticPr fontId="32" type="noConversion"/>
  </si>
  <si>
    <t>Sierra Leone</t>
    <phoneticPr fontId="32" type="noConversion"/>
  </si>
  <si>
    <t>Chad</t>
    <phoneticPr fontId="32" type="noConversion"/>
  </si>
  <si>
    <t>CentralAfrican</t>
    <phoneticPr fontId="32" type="noConversion"/>
  </si>
  <si>
    <t>SolomonIs.</t>
    <phoneticPr fontId="32" type="noConversion"/>
  </si>
  <si>
    <t>ChinaNet</t>
    <phoneticPr fontId="5" type="noConversion"/>
  </si>
  <si>
    <r>
      <t>C</t>
    </r>
    <r>
      <rPr>
        <b/>
        <sz val="10"/>
        <rFont val="宋体"/>
        <family val="3"/>
        <charset val="134"/>
      </rPr>
      <t>ontinent</t>
    </r>
    <phoneticPr fontId="5" type="noConversion"/>
  </si>
  <si>
    <t>Filter1</t>
    <phoneticPr fontId="5" type="noConversion"/>
  </si>
  <si>
    <t>Filter2</t>
    <phoneticPr fontId="5" type="noConversion"/>
  </si>
  <si>
    <t>Filter3</t>
    <phoneticPr fontId="5" type="noConversion"/>
  </si>
  <si>
    <t>American Samoa</t>
    <phoneticPr fontId="25" type="noConversion"/>
  </si>
  <si>
    <t>Andorra</t>
    <phoneticPr fontId="25" type="noConversion"/>
  </si>
  <si>
    <t>Bahamas</t>
    <phoneticPr fontId="25" type="noConversion"/>
  </si>
  <si>
    <t>Belarus</t>
    <phoneticPr fontId="25" type="noConversion"/>
  </si>
  <si>
    <t>Bhutan</t>
    <phoneticPr fontId="25" type="noConversion"/>
  </si>
  <si>
    <t>Cayman Is</t>
    <phoneticPr fontId="25" type="noConversion"/>
  </si>
  <si>
    <t>Congo, Dem. Rep.</t>
    <phoneticPr fontId="25" type="noConversion"/>
  </si>
  <si>
    <t>Equatorial Guinea</t>
    <phoneticPr fontId="25" type="noConversion"/>
  </si>
  <si>
    <t>Faeroe Islands</t>
    <phoneticPr fontId="25" type="noConversion"/>
  </si>
  <si>
    <t>French Polynesia</t>
    <phoneticPr fontId="25" type="noConversion"/>
  </si>
  <si>
    <t>GuineaBissau</t>
    <phoneticPr fontId="25" type="noConversion"/>
  </si>
  <si>
    <t>Haiti</t>
    <phoneticPr fontId="25" type="noConversion"/>
  </si>
  <si>
    <r>
      <t>Hong</t>
    </r>
    <r>
      <rPr>
        <sz val="12"/>
        <rFont val="宋体"/>
        <family val="3"/>
        <charset val="134"/>
      </rPr>
      <t>Kong</t>
    </r>
    <phoneticPr fontId="25" type="noConversion"/>
  </si>
  <si>
    <r>
      <t>Korea</t>
    </r>
    <r>
      <rPr>
        <sz val="12"/>
        <rFont val="宋体"/>
        <family val="3"/>
        <charset val="134"/>
      </rPr>
      <t>DPR</t>
    </r>
    <phoneticPr fontId="25" type="noConversion"/>
  </si>
  <si>
    <t>LibyanArabJm</t>
    <phoneticPr fontId="5" type="noConversion"/>
  </si>
  <si>
    <t>Macedonia</t>
    <phoneticPr fontId="5" type="noConversion"/>
  </si>
  <si>
    <t>Maldives</t>
    <phoneticPr fontId="25" type="noConversion"/>
  </si>
  <si>
    <t>Mauritania</t>
    <phoneticPr fontId="25" type="noConversion"/>
  </si>
  <si>
    <r>
      <t>MarshallIs</t>
    </r>
    <r>
      <rPr>
        <sz val="12"/>
        <rFont val="宋体"/>
        <family val="3"/>
        <charset val="134"/>
      </rPr>
      <t>.</t>
    </r>
    <phoneticPr fontId="25" type="noConversion"/>
  </si>
  <si>
    <t>Mayotte</t>
    <phoneticPr fontId="25" type="noConversion"/>
  </si>
  <si>
    <t>Moldova</t>
    <phoneticPr fontId="25" type="noConversion"/>
  </si>
  <si>
    <t>Montenegro</t>
    <phoneticPr fontId="25" type="noConversion"/>
  </si>
  <si>
    <t>Netherlands Antilles</t>
    <phoneticPr fontId="25" type="noConversion"/>
  </si>
  <si>
    <t>Rwanda</t>
    <phoneticPr fontId="25" type="noConversion"/>
  </si>
  <si>
    <t>Serbia</t>
    <phoneticPr fontId="25" type="noConversion"/>
  </si>
  <si>
    <r>
      <t>S</t>
    </r>
    <r>
      <rPr>
        <sz val="12"/>
        <rFont val="宋体"/>
        <family val="3"/>
        <charset val="134"/>
      </rPr>
      <t>.</t>
    </r>
    <r>
      <rPr>
        <sz val="12"/>
        <rFont val="宋体"/>
        <family val="3"/>
        <charset val="134"/>
      </rPr>
      <t>Africa</t>
    </r>
    <phoneticPr fontId="25" type="noConversion"/>
  </si>
  <si>
    <t>Tadzhikistan</t>
    <phoneticPr fontId="5" type="noConversion"/>
  </si>
  <si>
    <t>Tadzhikistan</t>
    <phoneticPr fontId="25" type="noConversion"/>
  </si>
  <si>
    <t>UnitedArabEmirates</t>
    <phoneticPr fontId="5" type="noConversion"/>
  </si>
  <si>
    <t>Uzbekstan</t>
    <phoneticPr fontId="5" type="noConversion"/>
  </si>
  <si>
    <t>Uzbekstan</t>
    <phoneticPr fontId="25" type="noConversion"/>
  </si>
  <si>
    <t>Venezuela</t>
    <phoneticPr fontId="25" type="noConversion"/>
  </si>
  <si>
    <r>
      <t>Yeme</t>
    </r>
    <r>
      <rPr>
        <sz val="12"/>
        <rFont val="宋体"/>
        <family val="3"/>
        <charset val="134"/>
      </rPr>
      <t>n</t>
    </r>
    <phoneticPr fontId="25" type="noConversion"/>
  </si>
  <si>
    <t>Czech</t>
    <phoneticPr fontId="10" type="noConversion"/>
  </si>
  <si>
    <r>
      <t>Net</t>
    </r>
    <r>
      <rPr>
        <b/>
        <sz val="10"/>
        <rFont val="宋体"/>
        <family val="3"/>
        <charset val="134"/>
      </rPr>
      <t>_</t>
    </r>
    <r>
      <rPr>
        <b/>
        <sz val="10"/>
        <rFont val="宋体"/>
        <family val="3"/>
        <charset val="134"/>
      </rPr>
      <t>2_</t>
    </r>
    <r>
      <rPr>
        <b/>
        <sz val="10"/>
        <rFont val="宋体"/>
        <family val="3"/>
        <charset val="134"/>
      </rPr>
      <t>1980</t>
    </r>
    <phoneticPr fontId="5" type="noConversion"/>
  </si>
  <si>
    <r>
      <t>Net</t>
    </r>
    <r>
      <rPr>
        <b/>
        <sz val="10"/>
        <rFont val="宋体"/>
        <family val="3"/>
        <charset val="134"/>
      </rPr>
      <t>_</t>
    </r>
    <r>
      <rPr>
        <b/>
        <sz val="10"/>
        <rFont val="宋体"/>
        <family val="3"/>
        <charset val="134"/>
      </rPr>
      <t>2_</t>
    </r>
    <r>
      <rPr>
        <b/>
        <sz val="10"/>
        <rFont val="宋体"/>
        <family val="3"/>
        <charset val="134"/>
      </rPr>
      <t>1990</t>
    </r>
    <phoneticPr fontId="5" type="noConversion"/>
  </si>
  <si>
    <r>
      <t>Net_</t>
    </r>
    <r>
      <rPr>
        <b/>
        <sz val="10"/>
        <rFont val="宋体"/>
        <family val="3"/>
        <charset val="134"/>
      </rPr>
      <t>2_</t>
    </r>
    <r>
      <rPr>
        <b/>
        <sz val="10"/>
        <rFont val="宋体"/>
        <family val="3"/>
        <charset val="134"/>
      </rPr>
      <t>2000</t>
    </r>
    <phoneticPr fontId="5" type="noConversion"/>
  </si>
  <si>
    <r>
      <t>N</t>
    </r>
    <r>
      <rPr>
        <b/>
        <sz val="10"/>
        <rFont val="宋体"/>
        <family val="3"/>
        <charset val="134"/>
      </rPr>
      <t>et_1990</t>
    </r>
    <phoneticPr fontId="35" type="noConversion"/>
  </si>
  <si>
    <t>Net_Sec_1990</t>
    <phoneticPr fontId="35" type="noConversion"/>
  </si>
  <si>
    <t>Net_NT_1990</t>
    <phoneticPr fontId="35" type="noConversion"/>
  </si>
  <si>
    <t>GDP</t>
    <phoneticPr fontId="5" type="noConversion"/>
  </si>
  <si>
    <t>SK</t>
    <phoneticPr fontId="5" type="noConversion"/>
  </si>
  <si>
    <t>Net_2_1980</t>
    <phoneticPr fontId="5" type="noConversion"/>
  </si>
  <si>
    <t>Net_2_1990</t>
    <phoneticPr fontId="5" type="noConversion"/>
  </si>
  <si>
    <t>Net_2_2000</t>
    <phoneticPr fontId="5" type="noConversion"/>
  </si>
  <si>
    <t>EM_src2_1980</t>
    <phoneticPr fontId="5" type="noConversion"/>
  </si>
  <si>
    <t>EM_Src2_1990</t>
    <phoneticPr fontId="5" type="noConversion"/>
  </si>
  <si>
    <t>EM_src2_2000</t>
    <phoneticPr fontId="5" type="noConversion"/>
  </si>
  <si>
    <t>Pop_1980</t>
    <phoneticPr fontId="35" type="noConversion"/>
  </si>
  <si>
    <t>Pop_1990</t>
    <phoneticPr fontId="35" type="noConversion"/>
  </si>
  <si>
    <t>Pop_2000</t>
    <phoneticPr fontId="35" type="noConversion"/>
  </si>
  <si>
    <t>Net2</t>
    <phoneticPr fontId="32" type="noConversion"/>
  </si>
  <si>
    <t>Net1</t>
    <phoneticPr fontId="32" type="noConversion"/>
  </si>
  <si>
    <t>Net_2000</t>
    <phoneticPr fontId="35" type="noConversion"/>
  </si>
  <si>
    <t>Net_Sec_2000</t>
    <phoneticPr fontId="35" type="noConversion"/>
  </si>
  <si>
    <t>Net_NT_2000</t>
    <phoneticPr fontId="35" type="noConversion"/>
  </si>
  <si>
    <t>Net_Pri_1990</t>
    <phoneticPr fontId="35" type="noConversion"/>
  </si>
  <si>
    <t>Net_Ter_1990</t>
    <phoneticPr fontId="35" type="noConversion"/>
  </si>
  <si>
    <t>Net_Pri_2000</t>
    <phoneticPr fontId="35" type="noConversion"/>
  </si>
  <si>
    <t>Net_Ter_2000</t>
    <phoneticPr fontId="35" type="noConversion"/>
  </si>
  <si>
    <t>FDI_Delta</t>
    <phoneticPr fontId="35" type="noConversion"/>
  </si>
  <si>
    <t>Mig_NT_1990</t>
    <phoneticPr fontId="35" type="noConversion"/>
  </si>
  <si>
    <t>Mig_Ter_1990</t>
    <phoneticPr fontId="35" type="noConversion"/>
  </si>
  <si>
    <t>Mig_Ter_Delta</t>
    <phoneticPr fontId="35" type="noConversion"/>
  </si>
  <si>
    <t>Mig_NT_Delta</t>
    <phoneticPr fontId="35" type="noConversion"/>
  </si>
  <si>
    <t>GDP_HOST_PC_1990</t>
    <phoneticPr fontId="35" type="noConversion"/>
  </si>
  <si>
    <t>GDP_HOST_1990</t>
    <phoneticPr fontId="35" type="noConversion"/>
  </si>
  <si>
    <t>Rapoport</t>
    <phoneticPr fontId="35" type="noConversion"/>
  </si>
  <si>
    <t>自己填好数往下拖</t>
    <phoneticPr fontId="35" type="noConversion"/>
  </si>
  <si>
    <t>Argentina</t>
    <phoneticPr fontId="19" type="noConversion"/>
  </si>
  <si>
    <t>Italy</t>
    <phoneticPr fontId="19" type="noConversion"/>
  </si>
  <si>
    <t>Jamaica</t>
    <phoneticPr fontId="19" type="noConversion"/>
  </si>
  <si>
    <t>Nicaragua</t>
    <phoneticPr fontId="19" type="noConversion"/>
  </si>
  <si>
    <t>Nigeria</t>
    <phoneticPr fontId="19" type="noConversion"/>
  </si>
  <si>
    <t>Spain</t>
    <phoneticPr fontId="19" type="noConversion"/>
  </si>
  <si>
    <t>SriLanka</t>
    <phoneticPr fontId="19" type="noConversion"/>
  </si>
  <si>
    <r>
      <t>GDP</t>
    </r>
    <r>
      <rPr>
        <b/>
        <sz val="10"/>
        <rFont val="宋体"/>
        <family val="3"/>
        <charset val="134"/>
      </rPr>
      <t>j_1980</t>
    </r>
    <phoneticPr fontId="5" type="noConversion"/>
  </si>
  <si>
    <r>
      <t>GDP</t>
    </r>
    <r>
      <rPr>
        <b/>
        <sz val="10"/>
        <rFont val="宋体"/>
        <family val="3"/>
        <charset val="134"/>
      </rPr>
      <t>j_1981</t>
    </r>
    <phoneticPr fontId="5" type="noConversion"/>
  </si>
  <si>
    <r>
      <t>GDP</t>
    </r>
    <r>
      <rPr>
        <b/>
        <sz val="10"/>
        <rFont val="宋体"/>
        <family val="3"/>
        <charset val="134"/>
      </rPr>
      <t>j_1982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</si>
  <si>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</si>
  <si>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</si>
  <si>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</si>
  <si>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</si>
  <si>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</si>
  <si>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</si>
  <si>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j_1989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</si>
  <si>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</si>
  <si>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</si>
  <si>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</si>
  <si>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</si>
  <si>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</si>
  <si>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</si>
  <si>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</si>
  <si>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</si>
  <si>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</si>
  <si>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j_1999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</si>
  <si>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</si>
  <si>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</si>
  <si>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</si>
  <si>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</si>
  <si>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</si>
  <si>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</si>
  <si>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</si>
  <si>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</si>
  <si>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j_2008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</si>
  <si>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</t>
    </r>
    <phoneticPr fontId="5" type="noConversion"/>
  </si>
  <si>
    <r>
      <t>GDP</t>
    </r>
    <r>
      <rPr>
        <b/>
        <sz val="10"/>
        <rFont val="宋体"/>
        <family val="3"/>
        <charset val="134"/>
      </rPr>
      <t>i_1980</t>
    </r>
    <phoneticPr fontId="5" type="noConversion"/>
  </si>
  <si>
    <r>
      <t>GDP</t>
    </r>
    <r>
      <rPr>
        <b/>
        <sz val="10"/>
        <rFont val="宋体"/>
        <family val="3"/>
        <charset val="134"/>
      </rPr>
      <t>i_1981</t>
    </r>
    <phoneticPr fontId="5" type="noConversion"/>
  </si>
  <si>
    <r>
      <t>GDP</t>
    </r>
    <r>
      <rPr>
        <b/>
        <sz val="10"/>
        <rFont val="宋体"/>
        <family val="3"/>
        <charset val="134"/>
      </rPr>
      <t>i_1982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</si>
  <si>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</si>
  <si>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</si>
  <si>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</si>
  <si>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</si>
  <si>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</si>
  <si>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</si>
  <si>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i_1989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</si>
  <si>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</si>
  <si>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</si>
  <si>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</si>
  <si>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</si>
  <si>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</si>
  <si>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</si>
  <si>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</si>
  <si>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</si>
  <si>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</si>
  <si>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i_1999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</si>
  <si>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i_2000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</si>
  <si>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i_2001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</si>
  <si>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i_2002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</si>
  <si>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i_2003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</si>
  <si>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i_2004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</si>
  <si>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i_2005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</si>
  <si>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</si>
  <si>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i_2007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</si>
  <si>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i_2008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</si>
  <si>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i</t>
    </r>
    <phoneticPr fontId="5" type="noConversion"/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</si>
  <si>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_1980</t>
    </r>
    <phoneticPr fontId="5" type="noConversion"/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</si>
  <si>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_1981</t>
    </r>
    <phoneticPr fontId="5" type="noConversion"/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</si>
  <si>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</si>
  <si>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</si>
  <si>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</si>
  <si>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</si>
  <si>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</si>
  <si>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</si>
  <si>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</si>
  <si>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</si>
  <si>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</si>
  <si>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</si>
  <si>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</si>
  <si>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</si>
  <si>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</si>
  <si>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</si>
  <si>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</si>
  <si>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</si>
  <si>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</si>
  <si>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</si>
  <si>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</si>
  <si>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</si>
  <si>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</si>
  <si>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</si>
  <si>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</si>
  <si>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</si>
  <si>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</si>
  <si>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</si>
  <si>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</si>
  <si>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phoneticPr fontId="5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</si>
  <si>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_1980</t>
    </r>
    <phoneticPr fontId="32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</si>
  <si>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_1981</t>
    </r>
    <phoneticPr fontId="32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</si>
  <si>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</si>
  <si>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</si>
  <si>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</si>
  <si>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</si>
  <si>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</si>
  <si>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</si>
  <si>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</si>
  <si>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_1989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</si>
  <si>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</si>
  <si>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</si>
  <si>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</si>
  <si>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</si>
  <si>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</si>
  <si>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</si>
  <si>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</si>
  <si>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</si>
  <si>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</si>
  <si>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_1999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</si>
  <si>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</si>
  <si>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</si>
  <si>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</si>
  <si>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</si>
  <si>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</si>
  <si>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</si>
  <si>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</si>
  <si>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</si>
  <si>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</si>
  <si>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_Org_1980</t>
    </r>
    <phoneticPr fontId="5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</si>
  <si>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_Org_1981</t>
    </r>
    <phoneticPr fontId="5" type="noConversion"/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</si>
  <si>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</si>
  <si>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</si>
  <si>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</si>
  <si>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</si>
  <si>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</si>
  <si>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</si>
  <si>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</si>
  <si>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_Org_1989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</si>
  <si>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</si>
  <si>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</si>
  <si>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</si>
  <si>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</si>
  <si>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</si>
  <si>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</si>
  <si>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</si>
  <si>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</si>
  <si>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_Org_1998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</si>
  <si>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_Org_1999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</si>
  <si>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</si>
  <si>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</si>
  <si>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</si>
  <si>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</si>
  <si>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</si>
  <si>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</si>
  <si>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</si>
  <si>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_Org_2007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</si>
  <si>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_Org_2008</t>
    </r>
    <r>
      <rPr>
        <sz val="12"/>
        <rFont val="宋体"/>
        <family val="3"/>
        <charset val="134"/>
      </rPr>
      <t/>
    </r>
  </si>
  <si>
    <r>
      <t>S</t>
    </r>
    <r>
      <rPr>
        <b/>
        <sz val="10"/>
        <rFont val="宋体"/>
        <family val="3"/>
        <charset val="134"/>
      </rPr>
      <t>ki</t>
    </r>
    <phoneticPr fontId="5" type="noConversion"/>
  </si>
  <si>
    <t>Czech</t>
    <phoneticPr fontId="32" type="noConversion"/>
  </si>
  <si>
    <t>中国１９９５年外商直接投资实际发生额统计（按国别、地区分）</t>
  </si>
  <si>
    <t>单位：万美元</t>
  </si>
  <si>
    <t>国别.地区</t>
  </si>
  <si>
    <t>1993</t>
  </si>
  <si>
    <t>1994</t>
  </si>
  <si>
    <t>1995</t>
  </si>
  <si>
    <t>总计</t>
  </si>
  <si>
    <t>110751</t>
  </si>
  <si>
    <t>2751495</t>
  </si>
  <si>
    <t>3376650</t>
  </si>
  <si>
    <t>3752053</t>
  </si>
  <si>
    <t>孟加拉国</t>
  </si>
  <si>
    <t>10</t>
  </si>
  <si>
    <t>文莱</t>
  </si>
  <si>
    <t>15</t>
  </si>
  <si>
    <t>153</t>
  </si>
  <si>
    <t>缅甸</t>
  </si>
  <si>
    <t>283</t>
  </si>
  <si>
    <t>644</t>
  </si>
  <si>
    <t>289</t>
  </si>
  <si>
    <t>柬埔寨</t>
  </si>
  <si>
    <t>60</t>
  </si>
  <si>
    <t>25</t>
  </si>
  <si>
    <t>131</t>
  </si>
  <si>
    <t>塞浦路斯</t>
  </si>
  <si>
    <t>219</t>
  </si>
  <si>
    <t>89</t>
  </si>
  <si>
    <t>99</t>
  </si>
  <si>
    <t>朝鲜</t>
  </si>
  <si>
    <t>544</t>
  </si>
  <si>
    <t>1168</t>
  </si>
  <si>
    <t>925</t>
  </si>
  <si>
    <t>1348</t>
  </si>
  <si>
    <t>香港</t>
  </si>
  <si>
    <t>750707</t>
  </si>
  <si>
    <t>1727475</t>
  </si>
  <si>
    <t>1966544</t>
  </si>
  <si>
    <t>2006037</t>
  </si>
  <si>
    <t>印度</t>
  </si>
  <si>
    <t>360</t>
  </si>
  <si>
    <t>18</t>
  </si>
  <si>
    <t>印度尼西亚</t>
  </si>
  <si>
    <t>2017</t>
  </si>
  <si>
    <t>6575</t>
  </si>
  <si>
    <t>11570</t>
  </si>
  <si>
    <t>11163</t>
  </si>
  <si>
    <t>伊朗</t>
  </si>
  <si>
    <t>12</t>
  </si>
  <si>
    <t>以色列</t>
  </si>
  <si>
    <t>8</t>
  </si>
  <si>
    <t>68</t>
  </si>
  <si>
    <t>295</t>
  </si>
  <si>
    <t>日本</t>
  </si>
  <si>
    <t>70983</t>
  </si>
  <si>
    <t>132410</t>
  </si>
  <si>
    <t>207529</t>
  </si>
  <si>
    <t>310846</t>
  </si>
  <si>
    <t>约旦</t>
  </si>
  <si>
    <t>38</t>
  </si>
  <si>
    <t>科威特</t>
  </si>
  <si>
    <t>671</t>
  </si>
  <si>
    <t>8446</t>
  </si>
  <si>
    <t>7644</t>
  </si>
  <si>
    <t>2902</t>
  </si>
  <si>
    <t>老挝</t>
  </si>
  <si>
    <t>41</t>
  </si>
  <si>
    <t>5</t>
  </si>
  <si>
    <t>黎巴嫩</t>
  </si>
  <si>
    <t>11</t>
  </si>
  <si>
    <t>13</t>
  </si>
  <si>
    <t>澳门</t>
  </si>
  <si>
    <t>20200</t>
  </si>
  <si>
    <t>58650</t>
  </si>
  <si>
    <t>50937</t>
  </si>
  <si>
    <t>43982</t>
  </si>
  <si>
    <t>马来西亚</t>
  </si>
  <si>
    <t>2467</t>
  </si>
  <si>
    <t>9142</t>
  </si>
  <si>
    <t>20099</t>
  </si>
  <si>
    <t>25900</t>
  </si>
  <si>
    <t>蒙古</t>
  </si>
  <si>
    <t>20</t>
  </si>
  <si>
    <t>尼泊尔</t>
  </si>
  <si>
    <t>阿曼</t>
  </si>
  <si>
    <t>巴基斯坦</t>
  </si>
  <si>
    <t>菲律宾</t>
  </si>
  <si>
    <t>1628</t>
  </si>
  <si>
    <t>12250</t>
  </si>
  <si>
    <t>14040</t>
  </si>
  <si>
    <t>10578</t>
  </si>
  <si>
    <t>沙特阿拉伯</t>
  </si>
  <si>
    <t>2</t>
  </si>
  <si>
    <t>新加坡</t>
  </si>
  <si>
    <t>12231</t>
  </si>
  <si>
    <t>49004</t>
  </si>
  <si>
    <t>117961</t>
  </si>
  <si>
    <t>185122</t>
  </si>
  <si>
    <t>韩国</t>
  </si>
  <si>
    <t>11948</t>
  </si>
  <si>
    <t>37381</t>
  </si>
  <si>
    <t>72283</t>
  </si>
  <si>
    <t>104289</t>
  </si>
  <si>
    <t>斯里兰卡</t>
  </si>
  <si>
    <t>56</t>
  </si>
  <si>
    <t>43</t>
  </si>
  <si>
    <t>23</t>
  </si>
  <si>
    <t>泰国</t>
  </si>
  <si>
    <t>8303</t>
  </si>
  <si>
    <t>23318</t>
  </si>
  <si>
    <t>23487</t>
  </si>
  <si>
    <t>28824</t>
  </si>
  <si>
    <t>土耳其</t>
  </si>
  <si>
    <t>17</t>
  </si>
  <si>
    <t>45</t>
  </si>
  <si>
    <t>阿联酋</t>
  </si>
  <si>
    <t>222</t>
  </si>
  <si>
    <t>1261</t>
  </si>
  <si>
    <t>391</t>
  </si>
  <si>
    <t>150</t>
  </si>
  <si>
    <t>也门共和国</t>
  </si>
  <si>
    <t>越南</t>
  </si>
  <si>
    <t>902</t>
  </si>
  <si>
    <t>1161</t>
  </si>
  <si>
    <t>1849</t>
  </si>
  <si>
    <t>2830</t>
  </si>
  <si>
    <t>台湾</t>
  </si>
  <si>
    <t>105050</t>
  </si>
  <si>
    <t>313859</t>
  </si>
  <si>
    <t>339104</t>
  </si>
  <si>
    <t>316155</t>
  </si>
  <si>
    <t>贝宁</t>
  </si>
  <si>
    <t>16</t>
  </si>
  <si>
    <t>喀麦隆</t>
  </si>
  <si>
    <t>6</t>
  </si>
  <si>
    <t>埃及</t>
  </si>
  <si>
    <t>几内亚</t>
  </si>
  <si>
    <t>27</t>
  </si>
  <si>
    <t>科特迪瓦</t>
  </si>
  <si>
    <t>50</t>
  </si>
  <si>
    <t>肯尼亚</t>
  </si>
  <si>
    <t>330</t>
  </si>
  <si>
    <t>利比里亚</t>
  </si>
  <si>
    <t>1</t>
  </si>
  <si>
    <t>2866</t>
  </si>
  <si>
    <t>604</t>
  </si>
  <si>
    <t>1251</t>
  </si>
  <si>
    <t>利比亚</t>
  </si>
  <si>
    <t>110</t>
  </si>
  <si>
    <t>马达加斯加</t>
  </si>
  <si>
    <t>171</t>
  </si>
  <si>
    <t>433</t>
  </si>
  <si>
    <t>76</t>
  </si>
  <si>
    <t>72</t>
  </si>
  <si>
    <t>马里</t>
  </si>
  <si>
    <t>毛里塔尼亚</t>
  </si>
  <si>
    <t>30</t>
  </si>
  <si>
    <t>毛里求斯</t>
  </si>
  <si>
    <t>19</t>
  </si>
  <si>
    <t>119</t>
  </si>
  <si>
    <t>100</t>
  </si>
  <si>
    <t>尼日利亚</t>
  </si>
  <si>
    <t>140</t>
  </si>
  <si>
    <t>塞内加尔</t>
  </si>
  <si>
    <t>3</t>
  </si>
  <si>
    <t>塞拉利昂</t>
  </si>
  <si>
    <t>9</t>
  </si>
  <si>
    <t>64</t>
  </si>
  <si>
    <t>南非</t>
  </si>
  <si>
    <t>79</t>
  </si>
  <si>
    <t>400</t>
  </si>
  <si>
    <t>90</t>
  </si>
  <si>
    <t>苏丹</t>
  </si>
  <si>
    <t>坦桑尼亚</t>
  </si>
  <si>
    <t>多哥</t>
  </si>
  <si>
    <t>7</t>
  </si>
  <si>
    <t>69</t>
  </si>
  <si>
    <t>布基纳法索</t>
  </si>
  <si>
    <t>扎伊尔</t>
  </si>
  <si>
    <t>赞比亚</t>
  </si>
  <si>
    <t>斯威士兰</t>
  </si>
  <si>
    <t>比利时</t>
  </si>
  <si>
    <t>446</t>
  </si>
  <si>
    <t>2574</t>
  </si>
  <si>
    <t>3183</t>
  </si>
  <si>
    <t>5407</t>
  </si>
  <si>
    <t>丹麦</t>
  </si>
  <si>
    <t>1179</t>
  </si>
  <si>
    <t>415</t>
  </si>
  <si>
    <t>165</t>
  </si>
  <si>
    <t>3535</t>
  </si>
  <si>
    <t>英国</t>
  </si>
  <si>
    <t>3833</t>
  </si>
  <si>
    <t>22051</t>
  </si>
  <si>
    <t>68884</t>
  </si>
  <si>
    <t>91414</t>
  </si>
  <si>
    <t>8857</t>
  </si>
  <si>
    <t>5625</t>
  </si>
  <si>
    <t>25899</t>
  </si>
  <si>
    <t>38635</t>
  </si>
  <si>
    <t>法国</t>
  </si>
  <si>
    <t>4493</t>
  </si>
  <si>
    <t>14141</t>
  </si>
  <si>
    <t>19204</t>
  </si>
  <si>
    <t>28702</t>
  </si>
  <si>
    <t>爱尔兰</t>
  </si>
  <si>
    <t>意大利</t>
  </si>
  <si>
    <t>2069</t>
  </si>
  <si>
    <t>9989</t>
  </si>
  <si>
    <t>20616</t>
  </si>
  <si>
    <t>26331</t>
  </si>
  <si>
    <t>卢森堡</t>
  </si>
  <si>
    <t>70</t>
  </si>
  <si>
    <t>159</t>
  </si>
  <si>
    <t>144</t>
  </si>
  <si>
    <t>1029</t>
  </si>
  <si>
    <t>荷兰</t>
  </si>
  <si>
    <t>2841</t>
  </si>
  <si>
    <t>8400</t>
  </si>
  <si>
    <t>11105</t>
  </si>
  <si>
    <t>11411</t>
  </si>
  <si>
    <t>希腊</t>
  </si>
  <si>
    <t>102</t>
  </si>
  <si>
    <t>葡萄牙</t>
  </si>
  <si>
    <t>136</t>
  </si>
  <si>
    <t>西班牙</t>
  </si>
  <si>
    <t>970</t>
  </si>
  <si>
    <t>1018</t>
  </si>
  <si>
    <t>2632</t>
  </si>
  <si>
    <t>阿尔巴尼亚</t>
  </si>
  <si>
    <t>奥地利</t>
  </si>
  <si>
    <t>29</t>
  </si>
  <si>
    <t>1080</t>
  </si>
  <si>
    <t>1010</t>
  </si>
  <si>
    <t>1865</t>
  </si>
  <si>
    <t>保加利亚</t>
  </si>
  <si>
    <t>28</t>
  </si>
  <si>
    <t>芬兰</t>
  </si>
  <si>
    <t>51</t>
  </si>
  <si>
    <t>118</t>
  </si>
  <si>
    <t>486</t>
  </si>
  <si>
    <t>直布罗陀</t>
  </si>
  <si>
    <t>匈牙利</t>
  </si>
  <si>
    <t>306</t>
  </si>
  <si>
    <t>609</t>
  </si>
  <si>
    <t>371</t>
  </si>
  <si>
    <t>摩纳哥</t>
  </si>
  <si>
    <t>40</t>
  </si>
  <si>
    <t>马耳他</t>
  </si>
  <si>
    <t>422</t>
  </si>
  <si>
    <t>列支敦士登</t>
  </si>
  <si>
    <t>181</t>
  </si>
  <si>
    <t>挪威</t>
  </si>
  <si>
    <t>506</t>
  </si>
  <si>
    <t>134</t>
  </si>
  <si>
    <t>231</t>
  </si>
  <si>
    <t>波兰</t>
  </si>
  <si>
    <t>101</t>
  </si>
  <si>
    <t>186</t>
  </si>
  <si>
    <t>157</t>
  </si>
  <si>
    <t>罗马尼亚</t>
  </si>
  <si>
    <t>77</t>
  </si>
  <si>
    <t>瑞典</t>
  </si>
  <si>
    <t>199</t>
  </si>
  <si>
    <t>1496</t>
  </si>
  <si>
    <t>2418</t>
  </si>
  <si>
    <t>1356</t>
  </si>
  <si>
    <t>瑞士</t>
  </si>
  <si>
    <t>2914</t>
  </si>
  <si>
    <t>4102</t>
  </si>
  <si>
    <t>7054</t>
  </si>
  <si>
    <t>6353</t>
  </si>
  <si>
    <t>立陶宛</t>
  </si>
  <si>
    <t>24</t>
  </si>
  <si>
    <t>白俄罗斯</t>
  </si>
  <si>
    <t>126</t>
  </si>
  <si>
    <t>26</t>
  </si>
  <si>
    <t>63</t>
  </si>
  <si>
    <t>114</t>
  </si>
  <si>
    <t>22</t>
  </si>
  <si>
    <t>俄罗斯</t>
  </si>
  <si>
    <t>1627</t>
  </si>
  <si>
    <t>4094</t>
  </si>
  <si>
    <t>3578</t>
  </si>
  <si>
    <t>2290</t>
  </si>
  <si>
    <t>乌克兰</t>
  </si>
  <si>
    <t>55</t>
  </si>
  <si>
    <t>4</t>
  </si>
  <si>
    <t>捷克</t>
  </si>
  <si>
    <t>182</t>
  </si>
  <si>
    <t>332</t>
  </si>
  <si>
    <t>729</t>
  </si>
  <si>
    <t>127</t>
  </si>
  <si>
    <t>阿根廷</t>
  </si>
  <si>
    <t>176</t>
  </si>
  <si>
    <t>1225</t>
  </si>
  <si>
    <t>311</t>
  </si>
  <si>
    <t>431</t>
  </si>
  <si>
    <t>巴哈马</t>
  </si>
  <si>
    <t>46</t>
  </si>
  <si>
    <t>439</t>
  </si>
  <si>
    <t>伯利兹</t>
  </si>
  <si>
    <t>玻利维亚</t>
  </si>
  <si>
    <t>370</t>
  </si>
  <si>
    <t>300</t>
  </si>
  <si>
    <t>333</t>
  </si>
  <si>
    <t>464</t>
  </si>
  <si>
    <t>巴西</t>
  </si>
  <si>
    <t>195</t>
  </si>
  <si>
    <t>237</t>
  </si>
  <si>
    <t>156</t>
  </si>
  <si>
    <t>98</t>
  </si>
  <si>
    <t>615</t>
  </si>
  <si>
    <t>1212</t>
  </si>
  <si>
    <t>智利</t>
  </si>
  <si>
    <t>169</t>
  </si>
  <si>
    <t>107</t>
  </si>
  <si>
    <t>哥伦比亚</t>
  </si>
  <si>
    <t>35</t>
  </si>
  <si>
    <t>哥斯达黎加</t>
  </si>
  <si>
    <t>454</t>
  </si>
  <si>
    <t>200</t>
  </si>
  <si>
    <t>多米尼加共和国</t>
  </si>
  <si>
    <t>厄瓜多尔</t>
  </si>
  <si>
    <t>危地马拉</t>
  </si>
  <si>
    <t>264</t>
  </si>
  <si>
    <t>洪都拉斯</t>
  </si>
  <si>
    <t>52</t>
  </si>
  <si>
    <t>墨西哥</t>
  </si>
  <si>
    <t>93</t>
  </si>
  <si>
    <t>尼加拉瓜</t>
  </si>
  <si>
    <t>巴拿马</t>
  </si>
  <si>
    <t>819</t>
  </si>
  <si>
    <t>1484</t>
  </si>
  <si>
    <t>1830</t>
  </si>
  <si>
    <t>1566</t>
  </si>
  <si>
    <t>巴拉圭</t>
  </si>
  <si>
    <t>58</t>
  </si>
  <si>
    <t>187</t>
  </si>
  <si>
    <t>122</t>
  </si>
  <si>
    <t>秘鲁</t>
  </si>
  <si>
    <t>175</t>
  </si>
  <si>
    <t>124</t>
  </si>
  <si>
    <t>238</t>
  </si>
  <si>
    <t>乌拉圭</t>
  </si>
  <si>
    <t>加拿大</t>
  </si>
  <si>
    <t>5824</t>
  </si>
  <si>
    <t>13688</t>
  </si>
  <si>
    <t>21605</t>
  </si>
  <si>
    <t>25702</t>
  </si>
  <si>
    <t>美国</t>
  </si>
  <si>
    <t>51105</t>
  </si>
  <si>
    <t>206312</t>
  </si>
  <si>
    <t>249080</t>
  </si>
  <si>
    <t>308301</t>
  </si>
  <si>
    <t>百慕大</t>
  </si>
  <si>
    <t>1853</t>
  </si>
  <si>
    <t>5074</t>
  </si>
  <si>
    <t>10914</t>
  </si>
  <si>
    <t>澳大利亚</t>
  </si>
  <si>
    <t>3503</t>
  </si>
  <si>
    <t>10996</t>
  </si>
  <si>
    <t>18826</t>
  </si>
  <si>
    <t>23299</t>
  </si>
  <si>
    <t>斐济</t>
  </si>
  <si>
    <t>新西兰</t>
  </si>
  <si>
    <t>282</t>
  </si>
  <si>
    <t>912</t>
  </si>
  <si>
    <t>907</t>
  </si>
  <si>
    <t>2072</t>
  </si>
  <si>
    <t>巴布亚新几内亚</t>
  </si>
  <si>
    <t>所罗门群岛</t>
  </si>
  <si>
    <t>112</t>
  </si>
  <si>
    <t>汤加</t>
  </si>
  <si>
    <t>萨摩亚</t>
  </si>
  <si>
    <t>2360</t>
  </si>
  <si>
    <t>6339</t>
  </si>
  <si>
    <t>维尔京群岛</t>
  </si>
  <si>
    <t>1392</t>
  </si>
  <si>
    <t>12827</t>
  </si>
  <si>
    <t>30376</t>
  </si>
  <si>
    <t>马绍尔群岛</t>
  </si>
  <si>
    <t>193</t>
  </si>
  <si>
    <t>1896</t>
  </si>
  <si>
    <t>1037</t>
  </si>
  <si>
    <t>其他</t>
  </si>
  <si>
    <t>19243</t>
  </si>
  <si>
    <t>47604</t>
  </si>
  <si>
    <t>55743</t>
  </si>
  <si>
    <t>62825</t>
  </si>
  <si>
    <t>摘编自《中国对外经济统计年鉴1996》</t>
  </si>
  <si>
    <t>单位:万美元</t>
  </si>
  <si>
    <t>国别(地区)</t>
  </si>
  <si>
    <t>2006</t>
  </si>
  <si>
    <t>2007</t>
  </si>
  <si>
    <t>外商直接投资</t>
  </si>
  <si>
    <t>外商其他投资</t>
  </si>
  <si>
    <t>6302053</t>
  </si>
  <si>
    <t>405519</t>
  </si>
  <si>
    <t>7476778</t>
  </si>
  <si>
    <t>357152</t>
  </si>
  <si>
    <t>1.亚洲</t>
  </si>
  <si>
    <t>3508487</t>
  </si>
  <si>
    <t>210812</t>
  </si>
  <si>
    <t>4211735</t>
  </si>
  <si>
    <t>249781</t>
  </si>
  <si>
    <t>阿富汗</t>
  </si>
  <si>
    <t>233</t>
  </si>
  <si>
    <t>巴林</t>
  </si>
  <si>
    <t>120</t>
  </si>
  <si>
    <t>190</t>
  </si>
  <si>
    <t>642</t>
  </si>
  <si>
    <t>145</t>
  </si>
  <si>
    <t>29421</t>
  </si>
  <si>
    <t>37688</t>
  </si>
  <si>
    <t>736</t>
  </si>
  <si>
    <t>326</t>
  </si>
  <si>
    <t>212</t>
  </si>
  <si>
    <t>634</t>
  </si>
  <si>
    <t>618</t>
  </si>
  <si>
    <t>2317</t>
  </si>
  <si>
    <t>85</t>
  </si>
  <si>
    <t>92</t>
  </si>
  <si>
    <t>2023292</t>
  </si>
  <si>
    <t>195077</t>
  </si>
  <si>
    <t>2770342</t>
  </si>
  <si>
    <t>208811</t>
  </si>
  <si>
    <t>5239</t>
  </si>
  <si>
    <t>3404</t>
  </si>
  <si>
    <t>436</t>
  </si>
  <si>
    <t>10068</t>
  </si>
  <si>
    <t>13441</t>
  </si>
  <si>
    <t>640</t>
  </si>
  <si>
    <t>745</t>
  </si>
  <si>
    <t>伊拉克</t>
  </si>
  <si>
    <t>803</t>
  </si>
  <si>
    <t>2495</t>
  </si>
  <si>
    <t>459806</t>
  </si>
  <si>
    <t>11907</t>
  </si>
  <si>
    <t>358922</t>
  </si>
  <si>
    <t>16003</t>
  </si>
  <si>
    <t>132</t>
  </si>
  <si>
    <t>520</t>
  </si>
  <si>
    <t>687</t>
  </si>
  <si>
    <t>97</t>
  </si>
  <si>
    <t>60290</t>
  </si>
  <si>
    <t>905</t>
  </si>
  <si>
    <t>63700</t>
  </si>
  <si>
    <t>832</t>
  </si>
  <si>
    <t>39348</t>
  </si>
  <si>
    <t>919</t>
  </si>
  <si>
    <t>39725</t>
  </si>
  <si>
    <t>600</t>
  </si>
  <si>
    <t>322</t>
  </si>
  <si>
    <t>94</t>
  </si>
  <si>
    <t>248</t>
  </si>
  <si>
    <t>巴勒斯坦</t>
  </si>
  <si>
    <t>13434</t>
  </si>
  <si>
    <t>19532</t>
  </si>
  <si>
    <t>卡塔尔</t>
  </si>
  <si>
    <t>816</t>
  </si>
  <si>
    <t>12265</t>
  </si>
  <si>
    <t>226046</t>
  </si>
  <si>
    <t>318457</t>
  </si>
  <si>
    <t>168</t>
  </si>
  <si>
    <t>389487</t>
  </si>
  <si>
    <t>1232</t>
  </si>
  <si>
    <t>367831</t>
  </si>
  <si>
    <t>2034</t>
  </si>
  <si>
    <t>225</t>
  </si>
  <si>
    <t>叙利亚</t>
  </si>
  <si>
    <t>73</t>
  </si>
  <si>
    <t>148</t>
  </si>
  <si>
    <t>14482</t>
  </si>
  <si>
    <t>8948</t>
  </si>
  <si>
    <t>1345</t>
  </si>
  <si>
    <t>984</t>
  </si>
  <si>
    <t>14022</t>
  </si>
  <si>
    <t>10080</t>
  </si>
  <si>
    <t>149</t>
  </si>
  <si>
    <t>151</t>
  </si>
  <si>
    <t>1366</t>
  </si>
  <si>
    <t>213583</t>
  </si>
  <si>
    <t>674</t>
  </si>
  <si>
    <t>177437</t>
  </si>
  <si>
    <t>20698</t>
  </si>
  <si>
    <t>2.非洲</t>
  </si>
  <si>
    <t>121735</t>
  </si>
  <si>
    <t>150690</t>
  </si>
  <si>
    <t>阿尔及利亚</t>
  </si>
  <si>
    <t>658</t>
  </si>
  <si>
    <t>379</t>
  </si>
  <si>
    <t>安哥拉</t>
  </si>
  <si>
    <t>78</t>
  </si>
  <si>
    <t>232</t>
  </si>
  <si>
    <t>250</t>
  </si>
  <si>
    <t>博茨瓦纳</t>
  </si>
  <si>
    <t>14</t>
  </si>
  <si>
    <t>65</t>
  </si>
  <si>
    <t>-18</t>
  </si>
  <si>
    <t>佛得角</t>
  </si>
  <si>
    <t>227</t>
  </si>
  <si>
    <t>吉布提</t>
  </si>
  <si>
    <t>678</t>
  </si>
  <si>
    <t>赤道几内亚</t>
  </si>
  <si>
    <t>208</t>
  </si>
  <si>
    <t>埃塞俄比亚</t>
  </si>
  <si>
    <t>255</t>
  </si>
  <si>
    <t>53</t>
  </si>
  <si>
    <t>加蓬</t>
  </si>
  <si>
    <t>316</t>
  </si>
  <si>
    <t>224</t>
  </si>
  <si>
    <t>冈比亚</t>
  </si>
  <si>
    <t>170</t>
  </si>
  <si>
    <t>加纳</t>
  </si>
  <si>
    <t>21</t>
  </si>
  <si>
    <t>几内亚(比绍)</t>
  </si>
  <si>
    <t>84</t>
  </si>
  <si>
    <t>80</t>
  </si>
  <si>
    <t>96</t>
  </si>
  <si>
    <t>938</t>
  </si>
  <si>
    <t>1589</t>
  </si>
  <si>
    <t>103271</t>
  </si>
  <si>
    <t>133250</t>
  </si>
  <si>
    <t>摩洛哥</t>
  </si>
  <si>
    <t>48</t>
  </si>
  <si>
    <t>纳米比亚</t>
  </si>
  <si>
    <t>1295</t>
  </si>
  <si>
    <t>2000</t>
  </si>
  <si>
    <t>1211</t>
  </si>
  <si>
    <t>塞舌尔</t>
  </si>
  <si>
    <t>1573</t>
  </si>
  <si>
    <t>1594</t>
  </si>
  <si>
    <t>索马里</t>
  </si>
  <si>
    <t>9481</t>
  </si>
  <si>
    <t>6916</t>
  </si>
  <si>
    <t>乌干达</t>
  </si>
  <si>
    <t>75</t>
  </si>
  <si>
    <t>539</t>
  </si>
  <si>
    <t>津巴布韦</t>
  </si>
  <si>
    <t>346</t>
  </si>
  <si>
    <t>莱索托</t>
  </si>
  <si>
    <t>厄立特里亚</t>
  </si>
  <si>
    <t>非洲其他国家</t>
  </si>
  <si>
    <t>164</t>
  </si>
  <si>
    <t>116</t>
  </si>
  <si>
    <t>摘编自《中国贸易外经统计年鉴2008》</t>
  </si>
  <si>
    <t>2004</t>
  </si>
  <si>
    <t>2005</t>
  </si>
  <si>
    <t>6062998</t>
  </si>
  <si>
    <t>323250</t>
  </si>
  <si>
    <t>6032459</t>
  </si>
  <si>
    <t>348038</t>
  </si>
  <si>
    <t>3761986</t>
  </si>
  <si>
    <t>222570</t>
  </si>
  <si>
    <t>3571889</t>
  </si>
  <si>
    <t>240763</t>
  </si>
  <si>
    <t>2190</t>
  </si>
  <si>
    <t>1264</t>
  </si>
  <si>
    <t>380</t>
  </si>
  <si>
    <t>749</t>
  </si>
  <si>
    <t>885</t>
  </si>
  <si>
    <t>9605</t>
  </si>
  <si>
    <t>16039</t>
  </si>
  <si>
    <t>878</t>
  </si>
  <si>
    <t>374</t>
  </si>
  <si>
    <t>276</t>
  </si>
  <si>
    <t>160</t>
  </si>
  <si>
    <t>774</t>
  </si>
  <si>
    <t>273</t>
  </si>
  <si>
    <t>129</t>
  </si>
  <si>
    <t>1899830</t>
  </si>
  <si>
    <t>180673</t>
  </si>
  <si>
    <t>1794879</t>
  </si>
  <si>
    <t>184920</t>
  </si>
  <si>
    <t>1948</t>
  </si>
  <si>
    <t>2140</t>
  </si>
  <si>
    <t>10452</t>
  </si>
  <si>
    <t>8676</t>
  </si>
  <si>
    <t>429</t>
  </si>
  <si>
    <t>420</t>
  </si>
  <si>
    <t>549</t>
  </si>
  <si>
    <t>2330</t>
  </si>
  <si>
    <t>633</t>
  </si>
  <si>
    <t>545157</t>
  </si>
  <si>
    <t>6746</t>
  </si>
  <si>
    <t>652977</t>
  </si>
  <si>
    <t>11662</t>
  </si>
  <si>
    <t>937</t>
  </si>
  <si>
    <t>894</t>
  </si>
  <si>
    <t>425</t>
  </si>
  <si>
    <t>304</t>
  </si>
  <si>
    <t>421</t>
  </si>
  <si>
    <t>54639</t>
  </si>
  <si>
    <t>191</t>
  </si>
  <si>
    <t>60046</t>
  </si>
  <si>
    <t>826</t>
  </si>
  <si>
    <t>38504</t>
  </si>
  <si>
    <t>36139</t>
  </si>
  <si>
    <t>531</t>
  </si>
  <si>
    <t>768</t>
  </si>
  <si>
    <t>23324</t>
  </si>
  <si>
    <t>18890</t>
  </si>
  <si>
    <t>701</t>
  </si>
  <si>
    <t>200814</t>
  </si>
  <si>
    <t>180</t>
  </si>
  <si>
    <t>220432</t>
  </si>
  <si>
    <t>551</t>
  </si>
  <si>
    <t>624786</t>
  </si>
  <si>
    <t>542</t>
  </si>
  <si>
    <t>516834</t>
  </si>
  <si>
    <t>1618</t>
  </si>
  <si>
    <t>526</t>
  </si>
  <si>
    <t>61</t>
  </si>
  <si>
    <t>17868</t>
  </si>
  <si>
    <t>9590</t>
  </si>
  <si>
    <t>178</t>
  </si>
  <si>
    <t>2216</t>
  </si>
  <si>
    <t>8565</t>
  </si>
  <si>
    <t>9203</t>
  </si>
  <si>
    <t>286</t>
  </si>
  <si>
    <t>311749</t>
  </si>
  <si>
    <t>34061</t>
  </si>
  <si>
    <t>215171</t>
  </si>
  <si>
    <t>40462</t>
  </si>
  <si>
    <t>77568</t>
  </si>
  <si>
    <t>107086</t>
  </si>
  <si>
    <t>206</t>
  </si>
  <si>
    <t>270</t>
  </si>
  <si>
    <t>47</t>
  </si>
  <si>
    <t>590</t>
  </si>
  <si>
    <t>中非</t>
  </si>
  <si>
    <t>刚果</t>
  </si>
  <si>
    <t>343</t>
  </si>
  <si>
    <t>396</t>
  </si>
  <si>
    <t>532</t>
  </si>
  <si>
    <t>258</t>
  </si>
  <si>
    <t>49</t>
  </si>
  <si>
    <t>106</t>
  </si>
  <si>
    <t>285</t>
  </si>
  <si>
    <t>771</t>
  </si>
  <si>
    <t>318</t>
  </si>
  <si>
    <t>60232</t>
  </si>
  <si>
    <t>90777</t>
  </si>
  <si>
    <t>166</t>
  </si>
  <si>
    <t>尼日尔</t>
  </si>
  <si>
    <t>1583</t>
  </si>
  <si>
    <t>856</t>
  </si>
  <si>
    <t>654</t>
  </si>
  <si>
    <t>440</t>
  </si>
  <si>
    <t>82</t>
  </si>
  <si>
    <t>147</t>
  </si>
  <si>
    <t>10940</t>
  </si>
  <si>
    <t>10635</t>
  </si>
  <si>
    <t>突尼斯</t>
  </si>
  <si>
    <t>197</t>
  </si>
  <si>
    <t>385</t>
  </si>
  <si>
    <t>325</t>
  </si>
  <si>
    <t>115</t>
  </si>
  <si>
    <t>摘编自《中国贸易外经统计年鉴2006》</t>
  </si>
  <si>
    <t>中国１９９９年外商直接投资实际发生额统计（按国别、地区分）</t>
  </si>
  <si>
    <t>1996</t>
  </si>
  <si>
    <t>1997</t>
  </si>
  <si>
    <t>1998</t>
  </si>
  <si>
    <t>1999</t>
  </si>
  <si>
    <t>4174548</t>
  </si>
  <si>
    <t>4527701</t>
  </si>
  <si>
    <t>4546275</t>
  </si>
  <si>
    <t>4031871</t>
  </si>
  <si>
    <t>3300193</t>
  </si>
  <si>
    <t>3427589</t>
  </si>
  <si>
    <t>3133102</t>
  </si>
  <si>
    <t>2683231</t>
  </si>
  <si>
    <t>183</t>
  </si>
  <si>
    <t>268</t>
  </si>
  <si>
    <t>511</t>
  </si>
  <si>
    <t>1101</t>
  </si>
  <si>
    <t>744</t>
  </si>
  <si>
    <t>545</t>
  </si>
  <si>
    <t>290</t>
  </si>
  <si>
    <t>189</t>
  </si>
  <si>
    <t>1182</t>
  </si>
  <si>
    <t>1185</t>
  </si>
  <si>
    <t>510</t>
  </si>
  <si>
    <t>368</t>
  </si>
  <si>
    <t>2067732</t>
  </si>
  <si>
    <t>2063200</t>
  </si>
  <si>
    <t>1850836</t>
  </si>
  <si>
    <t>1636305</t>
  </si>
  <si>
    <t>557</t>
  </si>
  <si>
    <t>9354</t>
  </si>
  <si>
    <t>7998</t>
  </si>
  <si>
    <t>6897</t>
  </si>
  <si>
    <t>12917</t>
  </si>
  <si>
    <t>202</t>
  </si>
  <si>
    <t>2053</t>
  </si>
  <si>
    <t>697</t>
  </si>
  <si>
    <t>712</t>
  </si>
  <si>
    <t>327</t>
  </si>
  <si>
    <t>367935</t>
  </si>
  <si>
    <t>432647</t>
  </si>
  <si>
    <t>340036</t>
  </si>
  <si>
    <t>297308</t>
  </si>
  <si>
    <t>260</t>
  </si>
  <si>
    <t>2758</t>
  </si>
  <si>
    <t>59</t>
  </si>
  <si>
    <t>39</t>
  </si>
  <si>
    <t>58039</t>
  </si>
  <si>
    <t>39455</t>
  </si>
  <si>
    <t>42157</t>
  </si>
  <si>
    <t>30864</t>
  </si>
  <si>
    <t>45995</t>
  </si>
  <si>
    <t>38183</t>
  </si>
  <si>
    <t>34049</t>
  </si>
  <si>
    <t>23771</t>
  </si>
  <si>
    <t>740</t>
  </si>
  <si>
    <t>103</t>
  </si>
  <si>
    <t>5551</t>
  </si>
  <si>
    <t>15563</t>
  </si>
  <si>
    <t>17927</t>
  </si>
  <si>
    <t>11728</t>
  </si>
  <si>
    <t>256</t>
  </si>
  <si>
    <t>224356</t>
  </si>
  <si>
    <t>260641</t>
  </si>
  <si>
    <t>340397</t>
  </si>
  <si>
    <t>264249</t>
  </si>
  <si>
    <t>135752</t>
  </si>
  <si>
    <t>214238</t>
  </si>
  <si>
    <t>180320</t>
  </si>
  <si>
    <t>127473</t>
  </si>
  <si>
    <t>32331</t>
  </si>
  <si>
    <t>19400</t>
  </si>
  <si>
    <t>20538</t>
  </si>
  <si>
    <t>14832</t>
  </si>
  <si>
    <t>630</t>
  </si>
  <si>
    <t>559</t>
  </si>
  <si>
    <t>221</t>
  </si>
  <si>
    <t>154</t>
  </si>
  <si>
    <t>1414</t>
  </si>
  <si>
    <t>347484</t>
  </si>
  <si>
    <t>328939</t>
  </si>
  <si>
    <t>291521</t>
  </si>
  <si>
    <t>259870</t>
  </si>
  <si>
    <t>亚洲其他国家</t>
  </si>
  <si>
    <t>1925</t>
  </si>
  <si>
    <t>1202</t>
  </si>
  <si>
    <t>8237</t>
  </si>
  <si>
    <t>15876</t>
  </si>
  <si>
    <t>19606</t>
  </si>
  <si>
    <t>布隆迪</t>
  </si>
  <si>
    <t>36</t>
  </si>
  <si>
    <t>378</t>
  </si>
  <si>
    <t>340</t>
  </si>
  <si>
    <t>492</t>
  </si>
  <si>
    <t>217</t>
  </si>
  <si>
    <t>54</t>
  </si>
  <si>
    <t>37</t>
  </si>
  <si>
    <t>4586</t>
  </si>
  <si>
    <t>10050</t>
  </si>
  <si>
    <t>17025</t>
  </si>
  <si>
    <t>324</t>
  </si>
  <si>
    <t>635</t>
  </si>
  <si>
    <t>800</t>
  </si>
  <si>
    <t>350</t>
  </si>
  <si>
    <t>215</t>
  </si>
  <si>
    <t>105</t>
  </si>
  <si>
    <t>860</t>
  </si>
  <si>
    <t>3027</t>
  </si>
  <si>
    <t>3.欧洲</t>
  </si>
  <si>
    <t>300187</t>
  </si>
  <si>
    <t>443899</t>
  </si>
  <si>
    <t>430933</t>
  </si>
  <si>
    <t>479713</t>
  </si>
  <si>
    <t>4549</t>
  </si>
  <si>
    <t>3326</t>
  </si>
  <si>
    <t>2804</t>
  </si>
  <si>
    <t>8322</t>
  </si>
  <si>
    <t>EM_SRC2_80</t>
    <phoneticPr fontId="35" type="noConversion"/>
  </si>
  <si>
    <t>EM_SRC2_90</t>
    <phoneticPr fontId="35" type="noConversion"/>
  </si>
  <si>
    <t>2885</t>
  </si>
  <si>
    <t>1681</t>
  </si>
  <si>
    <t>6266</t>
  </si>
  <si>
    <t>8491</t>
  </si>
  <si>
    <t>130073</t>
  </si>
  <si>
    <t>185756</t>
  </si>
  <si>
    <t>117486</t>
  </si>
  <si>
    <t>104449</t>
  </si>
  <si>
    <t>德国</t>
  </si>
  <si>
    <t>51831</t>
  </si>
  <si>
    <t>99263</t>
  </si>
  <si>
    <t>73673</t>
  </si>
  <si>
    <t>137326</t>
  </si>
  <si>
    <t>42375</t>
  </si>
  <si>
    <t>47465</t>
  </si>
  <si>
    <t>71489</t>
  </si>
  <si>
    <t>88429</t>
  </si>
  <si>
    <t>1003</t>
  </si>
  <si>
    <t>305</t>
  </si>
  <si>
    <t>16694</t>
  </si>
  <si>
    <t>21504</t>
  </si>
  <si>
    <t>27457</t>
  </si>
  <si>
    <t>18744</t>
  </si>
  <si>
    <t>1026</t>
  </si>
  <si>
    <t>1151</t>
  </si>
  <si>
    <t>12511</t>
  </si>
  <si>
    <t>41380</t>
  </si>
  <si>
    <t>71882</t>
  </si>
  <si>
    <t>54168</t>
  </si>
  <si>
    <t>632</t>
  </si>
  <si>
    <t>489</t>
  </si>
  <si>
    <t>867</t>
  </si>
  <si>
    <t>831</t>
  </si>
  <si>
    <t>2073</t>
  </si>
  <si>
    <t>3881</t>
  </si>
  <si>
    <t>5383</t>
  </si>
  <si>
    <t>1754</t>
  </si>
  <si>
    <t>1117</t>
  </si>
  <si>
    <t>1675</t>
  </si>
  <si>
    <t>7461</t>
  </si>
  <si>
    <t>2113</t>
  </si>
  <si>
    <t>309</t>
  </si>
  <si>
    <t>710</t>
  </si>
  <si>
    <t>495</t>
  </si>
  <si>
    <t>3930</t>
  </si>
  <si>
    <t>6765</t>
  </si>
  <si>
    <t>406</t>
  </si>
  <si>
    <t>393</t>
  </si>
  <si>
    <t>567</t>
  </si>
  <si>
    <t>1073</t>
  </si>
  <si>
    <t>1204</t>
  </si>
  <si>
    <t>冰岛</t>
  </si>
  <si>
    <t>416</t>
  </si>
  <si>
    <t>57</t>
  </si>
  <si>
    <t>279</t>
  </si>
  <si>
    <t>2679</t>
  </si>
  <si>
    <t>646</t>
  </si>
  <si>
    <t>2592</t>
  </si>
  <si>
    <t>1859</t>
  </si>
  <si>
    <t>338</t>
  </si>
  <si>
    <t>354</t>
  </si>
  <si>
    <t>377</t>
  </si>
  <si>
    <t>1441</t>
  </si>
  <si>
    <t>圣马力诺</t>
  </si>
  <si>
    <t>5669</t>
  </si>
  <si>
    <t>4284</t>
  </si>
  <si>
    <t>13342</t>
  </si>
  <si>
    <t>15580</t>
  </si>
  <si>
    <t>18761</t>
  </si>
  <si>
    <t>21567</t>
  </si>
  <si>
    <t>22882</t>
  </si>
  <si>
    <t>24709</t>
  </si>
  <si>
    <t>爱沙尼亚</t>
  </si>
  <si>
    <t>摩尔多瓦</t>
  </si>
  <si>
    <t>1977</t>
  </si>
  <si>
    <t>1800</t>
  </si>
  <si>
    <t>1936</t>
  </si>
  <si>
    <t>1954</t>
  </si>
  <si>
    <t>南斯拉夫</t>
  </si>
  <si>
    <t>405</t>
  </si>
  <si>
    <t>645</t>
  </si>
  <si>
    <t>1042</t>
  </si>
  <si>
    <t>498</t>
  </si>
  <si>
    <t>507</t>
  </si>
  <si>
    <t>斯洛伐克</t>
  </si>
  <si>
    <t>马其顿</t>
  </si>
  <si>
    <t>欧洲其他国家</t>
  </si>
  <si>
    <t>4.拉丁美洲</t>
  </si>
  <si>
    <t>67093</t>
  </si>
  <si>
    <t>200136</t>
  </si>
  <si>
    <t>456213</t>
  </si>
  <si>
    <t>320447</t>
  </si>
  <si>
    <t>安提瓜和巴布达</t>
  </si>
  <si>
    <t>194</t>
  </si>
  <si>
    <t>128</t>
  </si>
  <si>
    <t>177</t>
  </si>
  <si>
    <t>阿鲁巴岛</t>
  </si>
  <si>
    <t>1624</t>
  </si>
  <si>
    <t>8077</t>
  </si>
  <si>
    <t>4301</t>
  </si>
  <si>
    <t>巴巴多斯</t>
  </si>
  <si>
    <t>392</t>
  </si>
  <si>
    <t>130</t>
  </si>
  <si>
    <t>1109</t>
  </si>
  <si>
    <t>2021</t>
  </si>
  <si>
    <t>5296</t>
  </si>
  <si>
    <t>15844</t>
  </si>
  <si>
    <t>32423</t>
  </si>
  <si>
    <t>37795</t>
  </si>
  <si>
    <t>483</t>
  </si>
  <si>
    <t>32</t>
  </si>
  <si>
    <t>228</t>
  </si>
  <si>
    <t>古巴</t>
  </si>
  <si>
    <t>87</t>
  </si>
  <si>
    <t>274</t>
  </si>
  <si>
    <t>143</t>
  </si>
  <si>
    <t>287</t>
  </si>
  <si>
    <t>牙买加</t>
  </si>
  <si>
    <t>198</t>
  </si>
  <si>
    <t>33</t>
  </si>
  <si>
    <t>1547</t>
  </si>
  <si>
    <t>7547</t>
  </si>
  <si>
    <t>6990</t>
  </si>
  <si>
    <t>8951</t>
  </si>
  <si>
    <t>500</t>
  </si>
  <si>
    <t>403</t>
  </si>
  <si>
    <t>229</t>
  </si>
  <si>
    <t>861</t>
  </si>
  <si>
    <t>272</t>
  </si>
  <si>
    <t>苏里南</t>
  </si>
  <si>
    <t>特克斯和凯科斯群岛</t>
  </si>
  <si>
    <t>委内瑞拉</t>
  </si>
  <si>
    <t>86</t>
  </si>
  <si>
    <t>565</t>
  </si>
  <si>
    <t>53761</t>
  </si>
  <si>
    <t>171717</t>
  </si>
  <si>
    <t>403134</t>
  </si>
  <si>
    <t>265896</t>
  </si>
  <si>
    <t>圣其茨-尼维斯</t>
  </si>
  <si>
    <t>5.北美洲</t>
  </si>
  <si>
    <t>386738</t>
  </si>
  <si>
    <t>368816</t>
  </si>
  <si>
    <t>432943</t>
  </si>
  <si>
    <t>461608</t>
  </si>
  <si>
    <t>33793</t>
  </si>
  <si>
    <t>34412</t>
  </si>
  <si>
    <t>31652</t>
  </si>
  <si>
    <t>31442</t>
  </si>
  <si>
    <t>344333</t>
  </si>
  <si>
    <t>323915</t>
  </si>
  <si>
    <t>389844</t>
  </si>
  <si>
    <t>421586</t>
  </si>
  <si>
    <t>格陵兰</t>
  </si>
  <si>
    <t>8612</t>
  </si>
  <si>
    <t>10489</t>
  </si>
  <si>
    <t>11447</t>
  </si>
  <si>
    <t>8580</t>
  </si>
  <si>
    <t>6.大洋洲及太平洋岛屿</t>
  </si>
  <si>
    <t>29816</t>
  </si>
  <si>
    <t>58619</t>
  </si>
  <si>
    <t>53369</t>
  </si>
  <si>
    <t>50920</t>
  </si>
  <si>
    <t>19392</t>
  </si>
  <si>
    <t>31374</t>
  </si>
  <si>
    <t>27197</t>
  </si>
  <si>
    <t>库克群岛</t>
  </si>
  <si>
    <t>113</t>
  </si>
  <si>
    <t>123</t>
  </si>
  <si>
    <t>402</t>
  </si>
  <si>
    <t>盖比群岛</t>
  </si>
  <si>
    <t>2243</t>
  </si>
  <si>
    <t>5318</t>
  </si>
  <si>
    <t>2664</t>
  </si>
  <si>
    <t>1839</t>
  </si>
  <si>
    <t>1040</t>
  </si>
  <si>
    <t>6563</t>
  </si>
  <si>
    <t>18438</t>
  </si>
  <si>
    <t>12654</t>
  </si>
  <si>
    <t>20136</t>
  </si>
  <si>
    <t>66</t>
  </si>
  <si>
    <t>其他太平洋岛屿</t>
  </si>
  <si>
    <t>455</t>
  </si>
  <si>
    <t>3021</t>
  </si>
  <si>
    <t>2104</t>
  </si>
  <si>
    <t>7.其他</t>
  </si>
  <si>
    <t>89319</t>
  </si>
  <si>
    <t>20405</t>
  </si>
  <si>
    <t>23839</t>
  </si>
  <si>
    <t>16346</t>
  </si>
  <si>
    <t>摘编自《中国对外经济统计年鉴2000》</t>
  </si>
  <si>
    <t>中国２００３年分国别（地区）外商投资实际发生额统计</t>
  </si>
  <si>
    <t>2002</t>
  </si>
  <si>
    <t>2003</t>
  </si>
  <si>
    <t>5274286</t>
  </si>
  <si>
    <t>226826</t>
  </si>
  <si>
    <t>5350467</t>
  </si>
  <si>
    <t>263548</t>
  </si>
  <si>
    <t>亚洲</t>
  </si>
  <si>
    <t>3243983</t>
  </si>
  <si>
    <t>196401</t>
  </si>
  <si>
    <t>3410169</t>
  </si>
  <si>
    <t>240559</t>
  </si>
  <si>
    <t>1736</t>
  </si>
  <si>
    <t>5260</t>
  </si>
  <si>
    <t>275</t>
  </si>
  <si>
    <t>1676</t>
  </si>
  <si>
    <t>351</t>
  </si>
  <si>
    <t>1374</t>
  </si>
  <si>
    <t>1252</t>
  </si>
  <si>
    <t>83</t>
  </si>
  <si>
    <t>1786093</t>
  </si>
  <si>
    <t>130902</t>
  </si>
  <si>
    <t>1770010</t>
  </si>
  <si>
    <t>181596</t>
  </si>
  <si>
    <t>3057</t>
  </si>
  <si>
    <t>1593</t>
  </si>
  <si>
    <t>12164</t>
  </si>
  <si>
    <t>15013</t>
  </si>
  <si>
    <t>952</t>
  </si>
  <si>
    <t>419009</t>
  </si>
  <si>
    <t>16608</t>
  </si>
  <si>
    <t>505419</t>
  </si>
  <si>
    <t>8828</t>
  </si>
  <si>
    <t>622</t>
  </si>
  <si>
    <t>515</t>
  </si>
  <si>
    <t>46838</t>
  </si>
  <si>
    <t>3335</t>
  </si>
  <si>
    <t>41660</t>
  </si>
  <si>
    <t>1550</t>
  </si>
  <si>
    <t>36786</t>
  </si>
  <si>
    <t>25103</t>
  </si>
  <si>
    <t>137</t>
  </si>
  <si>
    <t>18600</t>
  </si>
  <si>
    <t>22001</t>
  </si>
  <si>
    <t>1314</t>
  </si>
  <si>
    <t>355</t>
  </si>
  <si>
    <t>233720</t>
  </si>
  <si>
    <t>214</t>
  </si>
  <si>
    <t>205840</t>
  </si>
  <si>
    <t>142</t>
  </si>
  <si>
    <t>272073</t>
  </si>
  <si>
    <t>793</t>
  </si>
  <si>
    <t>448854</t>
  </si>
  <si>
    <t>755</t>
  </si>
  <si>
    <t>18772</t>
  </si>
  <si>
    <t>17352</t>
  </si>
  <si>
    <t>243</t>
  </si>
  <si>
    <t>1270</t>
  </si>
  <si>
    <t>3230</t>
  </si>
  <si>
    <t>6958</t>
  </si>
  <si>
    <t>251</t>
  </si>
  <si>
    <t>331</t>
  </si>
  <si>
    <t>397064</t>
  </si>
  <si>
    <t>44453</t>
  </si>
  <si>
    <t>337724</t>
  </si>
  <si>
    <t>47007</t>
  </si>
  <si>
    <t>非洲</t>
  </si>
  <si>
    <t>57013</t>
  </si>
  <si>
    <t>61776</t>
  </si>
  <si>
    <t>108</t>
  </si>
  <si>
    <t>1071</t>
  </si>
  <si>
    <t>334</t>
  </si>
  <si>
    <t>1124</t>
  </si>
  <si>
    <t>48369</t>
  </si>
  <si>
    <t>52098</t>
  </si>
  <si>
    <t>2083</t>
  </si>
  <si>
    <t>597</t>
  </si>
  <si>
    <t>246</t>
  </si>
  <si>
    <t>2593</t>
  </si>
  <si>
    <t>3245</t>
  </si>
  <si>
    <t>210</t>
  </si>
  <si>
    <t>234</t>
  </si>
  <si>
    <t>109</t>
  </si>
  <si>
    <t>欧洲</t>
  </si>
  <si>
    <t>407903</t>
  </si>
  <si>
    <t>4240</t>
  </si>
  <si>
    <t>427197</t>
  </si>
  <si>
    <t>4132</t>
  </si>
  <si>
    <t>12428</t>
  </si>
  <si>
    <t>11059</t>
  </si>
  <si>
    <t>7109</t>
  </si>
  <si>
    <t>4282</t>
  </si>
  <si>
    <t>89576</t>
  </si>
  <si>
    <t>2089</t>
  </si>
  <si>
    <t>74247</t>
  </si>
  <si>
    <t>1146</t>
  </si>
  <si>
    <t>92796</t>
  </si>
  <si>
    <t>85697</t>
  </si>
  <si>
    <t>2942</t>
  </si>
  <si>
    <t>57560</t>
  </si>
  <si>
    <t>2102</t>
  </si>
  <si>
    <t>60431</t>
  </si>
  <si>
    <t>1322</t>
  </si>
  <si>
    <t>1061</t>
  </si>
  <si>
    <t>17674</t>
  </si>
  <si>
    <t>31670</t>
  </si>
  <si>
    <t>1353</t>
  </si>
  <si>
    <t>17543</t>
  </si>
  <si>
    <t>57175</t>
  </si>
  <si>
    <t>72549</t>
  </si>
  <si>
    <t>617</t>
  </si>
  <si>
    <t>976</t>
  </si>
  <si>
    <t>9224</t>
  </si>
  <si>
    <t>9181</t>
  </si>
  <si>
    <t>6727</t>
  </si>
  <si>
    <t>9450</t>
  </si>
  <si>
    <t>6465</t>
  </si>
  <si>
    <t>3239</t>
  </si>
  <si>
    <t>31</t>
  </si>
  <si>
    <t>3073</t>
  </si>
  <si>
    <t>2366</t>
  </si>
  <si>
    <t>133</t>
  </si>
  <si>
    <t>2899</t>
  </si>
  <si>
    <t>1861</t>
  </si>
  <si>
    <t>367</t>
  </si>
  <si>
    <t>364</t>
  </si>
  <si>
    <t>2059</t>
  </si>
  <si>
    <t>1527</t>
  </si>
  <si>
    <t>450</t>
  </si>
  <si>
    <t>9980</t>
  </si>
  <si>
    <t>12030</t>
  </si>
  <si>
    <t>19980</t>
  </si>
  <si>
    <t>18134</t>
  </si>
  <si>
    <t>阿塞拜疆</t>
  </si>
  <si>
    <t>296</t>
  </si>
  <si>
    <t>3865</t>
  </si>
  <si>
    <t>5430</t>
  </si>
  <si>
    <t>克罗地亚</t>
  </si>
  <si>
    <t>1569</t>
  </si>
  <si>
    <t>1245</t>
  </si>
  <si>
    <t>1175</t>
  </si>
  <si>
    <t>拉丁美洲</t>
  </si>
  <si>
    <t>755040</t>
  </si>
  <si>
    <t>3720</t>
  </si>
  <si>
    <t>690657</t>
  </si>
  <si>
    <t>784</t>
  </si>
  <si>
    <t>1030</t>
  </si>
  <si>
    <t>1889</t>
  </si>
  <si>
    <t>8990</t>
  </si>
  <si>
    <t>8787</t>
  </si>
  <si>
    <t>1611</t>
  </si>
  <si>
    <t>2446</t>
  </si>
  <si>
    <t>2502</t>
  </si>
  <si>
    <t>1990</t>
  </si>
  <si>
    <t>607</t>
  </si>
  <si>
    <t>1536</t>
  </si>
  <si>
    <t>1671</t>
  </si>
  <si>
    <t>开曼群岛</t>
  </si>
  <si>
    <t>117954</t>
  </si>
  <si>
    <t>86604</t>
  </si>
  <si>
    <t>1189</t>
  </si>
  <si>
    <t>801</t>
  </si>
  <si>
    <t>598</t>
  </si>
  <si>
    <t>1407</t>
  </si>
  <si>
    <t>多米尼克</t>
  </si>
  <si>
    <t>786</t>
  </si>
  <si>
    <t>307</t>
  </si>
  <si>
    <t>格林纳达</t>
  </si>
  <si>
    <t>74</t>
  </si>
  <si>
    <t>731</t>
  </si>
  <si>
    <t>555</t>
  </si>
  <si>
    <t>4646</t>
  </si>
  <si>
    <t>3283</t>
  </si>
  <si>
    <t>萨尔瓦多</t>
  </si>
  <si>
    <t>34</t>
  </si>
  <si>
    <t>203</t>
  </si>
  <si>
    <t>611739</t>
  </si>
  <si>
    <t>577696</t>
  </si>
  <si>
    <t>1400</t>
  </si>
  <si>
    <t>拉丁美洲其他国家</t>
  </si>
  <si>
    <t>265</t>
  </si>
  <si>
    <t>610</t>
  </si>
  <si>
    <t>北美洲</t>
  </si>
  <si>
    <t>649032</t>
  </si>
  <si>
    <t>13249</t>
  </si>
  <si>
    <t>516135</t>
  </si>
  <si>
    <t>17253</t>
  </si>
  <si>
    <t>58798</t>
  </si>
  <si>
    <t>56351</t>
  </si>
  <si>
    <t>542392</t>
  </si>
  <si>
    <t>419851</t>
  </si>
  <si>
    <t>47842</t>
  </si>
  <si>
    <t>39820</t>
  </si>
  <si>
    <t>北美洲其他国家</t>
  </si>
  <si>
    <t>大洋洲及太平洋岛屿</t>
  </si>
  <si>
    <t>135302</t>
  </si>
  <si>
    <t>173119</t>
  </si>
  <si>
    <t>38070</t>
  </si>
  <si>
    <t>59253</t>
  </si>
  <si>
    <t>388</t>
  </si>
  <si>
    <t>瑙鲁</t>
  </si>
  <si>
    <t>4616</t>
  </si>
  <si>
    <t>6577</t>
  </si>
  <si>
    <t>81</t>
  </si>
  <si>
    <t>87947</t>
  </si>
  <si>
    <t>98572</t>
  </si>
  <si>
    <t>167</t>
  </si>
  <si>
    <t>图瓦卢</t>
  </si>
  <si>
    <t>基里巴斯</t>
  </si>
  <si>
    <t>668</t>
  </si>
  <si>
    <t>1102</t>
  </si>
  <si>
    <t>贝劳共和国</t>
  </si>
  <si>
    <t>5158</t>
  </si>
  <si>
    <t>2322</t>
  </si>
  <si>
    <t>1247</t>
  </si>
  <si>
    <t>大洋洲其他国家</t>
  </si>
  <si>
    <t>606</t>
  </si>
  <si>
    <t>465</t>
  </si>
  <si>
    <t>10086</t>
  </si>
  <si>
    <t>9086</t>
  </si>
  <si>
    <t>71414</t>
  </si>
  <si>
    <t>摘编自《中国对外经济统计年鉴2004》</t>
  </si>
  <si>
    <t>中国２００１年外商投资实际发生额统计（按国别、地区分）</t>
  </si>
  <si>
    <t>2001</t>
  </si>
  <si>
    <t>4071481</t>
  </si>
  <si>
    <t>864146</t>
  </si>
  <si>
    <t>4687759</t>
  </si>
  <si>
    <t>279453</t>
  </si>
  <si>
    <t>2548209</t>
  </si>
  <si>
    <t>166146</t>
  </si>
  <si>
    <t>2961326</t>
  </si>
  <si>
    <t>181004</t>
  </si>
  <si>
    <t>226</t>
  </si>
  <si>
    <t>230</t>
  </si>
  <si>
    <t>930</t>
  </si>
  <si>
    <t>297</t>
  </si>
  <si>
    <t>956</t>
  </si>
  <si>
    <t>158</t>
  </si>
  <si>
    <t>1549998</t>
  </si>
  <si>
    <t>122935</t>
  </si>
  <si>
    <t>1671730</t>
  </si>
  <si>
    <t>121779</t>
  </si>
  <si>
    <t>1044</t>
  </si>
  <si>
    <t>1197</t>
  </si>
  <si>
    <t>14694</t>
  </si>
  <si>
    <t>15964</t>
  </si>
  <si>
    <t>1491</t>
  </si>
  <si>
    <t>3096</t>
  </si>
  <si>
    <t>291585</t>
  </si>
  <si>
    <t>14532</t>
  </si>
  <si>
    <t>434842</t>
  </si>
  <si>
    <t>16079</t>
  </si>
  <si>
    <t>67</t>
  </si>
  <si>
    <t>1067</t>
  </si>
  <si>
    <t>2107</t>
  </si>
  <si>
    <t>104</t>
  </si>
  <si>
    <t>585</t>
  </si>
  <si>
    <t>34728</t>
  </si>
  <si>
    <t>3511</t>
  </si>
  <si>
    <t>32112</t>
  </si>
  <si>
    <t>3244</t>
  </si>
  <si>
    <t>20288</t>
  </si>
  <si>
    <t>26298</t>
  </si>
  <si>
    <t>299</t>
  </si>
  <si>
    <t>11112</t>
  </si>
  <si>
    <t>20939</t>
  </si>
  <si>
    <t>2556</t>
  </si>
  <si>
    <t>1513</t>
  </si>
  <si>
    <t>217220</t>
  </si>
  <si>
    <t>214355</t>
  </si>
  <si>
    <t>148961</t>
  </si>
  <si>
    <t>1081</t>
  </si>
  <si>
    <t>215178</t>
  </si>
  <si>
    <t>348</t>
  </si>
  <si>
    <t>20357</t>
  </si>
  <si>
    <t>19421</t>
  </si>
  <si>
    <t>337</t>
  </si>
  <si>
    <t>407</t>
  </si>
  <si>
    <t>595</t>
  </si>
  <si>
    <t>229628</t>
  </si>
  <si>
    <t>24044</t>
  </si>
  <si>
    <t>297994</t>
  </si>
  <si>
    <t>39215</t>
  </si>
  <si>
    <t>28771</t>
  </si>
  <si>
    <t>32977</t>
  </si>
  <si>
    <t>146</t>
  </si>
  <si>
    <t>26479</t>
  </si>
  <si>
    <t>30563</t>
  </si>
  <si>
    <t>652</t>
  </si>
  <si>
    <t>384</t>
  </si>
  <si>
    <t>836</t>
  </si>
  <si>
    <t>476539</t>
  </si>
  <si>
    <t>223</t>
  </si>
  <si>
    <t>448398</t>
  </si>
  <si>
    <t>1863</t>
  </si>
  <si>
    <t>5616</t>
  </si>
  <si>
    <t>4946</t>
  </si>
  <si>
    <t>5638</t>
  </si>
  <si>
    <t>116405</t>
  </si>
  <si>
    <t>105166</t>
  </si>
  <si>
    <t>104149</t>
  </si>
  <si>
    <t>121292</t>
  </si>
  <si>
    <t>85316</t>
  </si>
  <si>
    <t>53246</t>
  </si>
  <si>
    <t>1702</t>
  </si>
  <si>
    <t>20951</t>
  </si>
  <si>
    <t>21998</t>
  </si>
  <si>
    <t>2344</t>
  </si>
  <si>
    <t>2878</t>
  </si>
  <si>
    <t>78948</t>
  </si>
  <si>
    <t>139</t>
  </si>
  <si>
    <t>77611</t>
  </si>
  <si>
    <t>1289</t>
  </si>
  <si>
    <t>2602</t>
  </si>
  <si>
    <t>3400</t>
  </si>
  <si>
    <t>3389</t>
  </si>
  <si>
    <t>2259</t>
  </si>
  <si>
    <t>5778</t>
  </si>
  <si>
    <t>381</t>
  </si>
  <si>
    <t>5983</t>
  </si>
  <si>
    <t>7371</t>
  </si>
  <si>
    <t>1065</t>
  </si>
  <si>
    <t>2153</t>
  </si>
  <si>
    <t>399</t>
  </si>
  <si>
    <t>2410</t>
  </si>
  <si>
    <t>772</t>
  </si>
  <si>
    <t>1020</t>
  </si>
  <si>
    <t>15924</t>
  </si>
  <si>
    <t>8439</t>
  </si>
  <si>
    <t>19403</t>
  </si>
  <si>
    <t>20544</t>
  </si>
  <si>
    <t>1623</t>
  </si>
  <si>
    <t>2976</t>
  </si>
  <si>
    <t>71</t>
  </si>
  <si>
    <t>571</t>
  </si>
  <si>
    <t>975</t>
  </si>
  <si>
    <t>487</t>
  </si>
  <si>
    <t>1145</t>
  </si>
  <si>
    <t>波黑</t>
  </si>
  <si>
    <t>461658</t>
  </si>
  <si>
    <t>923</t>
  </si>
  <si>
    <t>630891</t>
  </si>
  <si>
    <t>732</t>
  </si>
  <si>
    <t>1389</t>
  </si>
  <si>
    <t>1638</t>
  </si>
  <si>
    <t>6776</t>
  </si>
  <si>
    <t>5960</t>
  </si>
  <si>
    <t>1214</t>
  </si>
  <si>
    <t>890</t>
  </si>
  <si>
    <t>1915</t>
  </si>
  <si>
    <t>707</t>
  </si>
  <si>
    <t>390</t>
  </si>
  <si>
    <t>62373</t>
  </si>
  <si>
    <t>106671</t>
  </si>
  <si>
    <t>44</t>
  </si>
  <si>
    <t>1234</t>
  </si>
  <si>
    <t>548</t>
  </si>
  <si>
    <t>法属圭亚那</t>
  </si>
  <si>
    <t>4263</t>
  </si>
  <si>
    <t>5785</t>
  </si>
  <si>
    <t>117</t>
  </si>
  <si>
    <t>圣文森特和格林纳丁斯</t>
  </si>
  <si>
    <t>383289</t>
  </si>
  <si>
    <t>504234</t>
  </si>
  <si>
    <t>478579</t>
  </si>
  <si>
    <t>3434</t>
  </si>
  <si>
    <t>509685</t>
  </si>
  <si>
    <t>10904</t>
  </si>
  <si>
    <t>27978</t>
  </si>
  <si>
    <t>3371</t>
  </si>
  <si>
    <t>44130</t>
  </si>
  <si>
    <t>438389</t>
  </si>
  <si>
    <t>443322</t>
  </si>
  <si>
    <t>10900</t>
  </si>
  <si>
    <t>12212</t>
  </si>
  <si>
    <t>20720</t>
  </si>
  <si>
    <t>69403</t>
  </si>
  <si>
    <t>101478</t>
  </si>
  <si>
    <t>30888</t>
  </si>
  <si>
    <t>33560</t>
  </si>
  <si>
    <t>728</t>
  </si>
  <si>
    <t>1822</t>
  </si>
  <si>
    <t>4818</t>
  </si>
  <si>
    <t>28316</t>
  </si>
  <si>
    <t>54321</t>
  </si>
  <si>
    <t>913</t>
  </si>
  <si>
    <t>779</t>
  </si>
  <si>
    <t>6456</t>
  </si>
  <si>
    <t>4629</t>
  </si>
  <si>
    <t>818</t>
  </si>
  <si>
    <t>2351</t>
  </si>
  <si>
    <t>693420</t>
  </si>
  <si>
    <t>3004</t>
  </si>
  <si>
    <t>84926</t>
  </si>
  <si>
    <t>摘编自《中国对外经济统计年鉴2002》</t>
  </si>
  <si>
    <t>479830</t>
  </si>
  <si>
    <t>363</t>
  </si>
  <si>
    <t>564310</t>
  </si>
  <si>
    <t>1408</t>
  </si>
  <si>
    <t>8209</t>
  </si>
  <si>
    <t>5384</t>
  </si>
  <si>
    <t>6571</t>
  </si>
  <si>
    <t>10043</t>
  </si>
  <si>
    <t>79282</t>
  </si>
  <si>
    <t>96475</t>
  </si>
  <si>
    <t>105848</t>
  </si>
  <si>
    <t>153004</t>
  </si>
  <si>
    <t>723</t>
  </si>
  <si>
    <t>65674</t>
  </si>
  <si>
    <t>61506</t>
  </si>
  <si>
    <t>456</t>
  </si>
  <si>
    <t>973</t>
  </si>
  <si>
    <t>28082</t>
  </si>
  <si>
    <t>32201</t>
  </si>
  <si>
    <t>14200</t>
  </si>
  <si>
    <t>81056</t>
  </si>
  <si>
    <t>104358</t>
  </si>
  <si>
    <t>612</t>
  </si>
  <si>
    <t>2819</t>
  </si>
  <si>
    <t>184</t>
  </si>
  <si>
    <t>3322</t>
  </si>
  <si>
    <t>413</t>
  </si>
  <si>
    <t>15075</t>
  </si>
  <si>
    <t>19690</t>
  </si>
  <si>
    <t>9761</t>
  </si>
  <si>
    <t>7630</t>
  </si>
  <si>
    <t>577</t>
  </si>
  <si>
    <t>2801</t>
  </si>
  <si>
    <t>2172</t>
  </si>
  <si>
    <t>155</t>
  </si>
  <si>
    <t>4996</t>
  </si>
  <si>
    <t>4545</t>
  </si>
  <si>
    <t>4780</t>
  </si>
  <si>
    <t>188</t>
  </si>
  <si>
    <t>2624</t>
  </si>
  <si>
    <t>3058</t>
  </si>
  <si>
    <t>5710</t>
  </si>
  <si>
    <t>12070</t>
  </si>
  <si>
    <t>11145</t>
  </si>
  <si>
    <t>20312</t>
  </si>
  <si>
    <t>20588</t>
  </si>
  <si>
    <t>359</t>
  </si>
  <si>
    <t>196</t>
  </si>
  <si>
    <t>12638</t>
  </si>
  <si>
    <t>8199</t>
  </si>
  <si>
    <t>1386</t>
  </si>
  <si>
    <t>斯洛文尼亚</t>
  </si>
  <si>
    <t>3363</t>
  </si>
  <si>
    <t>552</t>
  </si>
  <si>
    <t>207</t>
  </si>
  <si>
    <t>904353</t>
  </si>
  <si>
    <t>10307</t>
  </si>
  <si>
    <t>1129333</t>
  </si>
  <si>
    <t>11511</t>
  </si>
  <si>
    <t>3080</t>
  </si>
  <si>
    <t>1089</t>
  </si>
  <si>
    <t>4800</t>
  </si>
  <si>
    <t>7467</t>
  </si>
  <si>
    <t>3129</t>
  </si>
  <si>
    <t>9701</t>
  </si>
  <si>
    <t>1033</t>
  </si>
  <si>
    <t>2284</t>
  </si>
  <si>
    <t>3070</t>
  </si>
  <si>
    <t>2461</t>
  </si>
  <si>
    <t>204258</t>
  </si>
  <si>
    <t>194754</t>
  </si>
  <si>
    <t>339</t>
  </si>
  <si>
    <t>636</t>
  </si>
  <si>
    <t>Taiwan</t>
    <phoneticPr fontId="25" type="noConversion"/>
  </si>
  <si>
    <t>204</t>
  </si>
  <si>
    <t>2129</t>
  </si>
  <si>
    <t>3592</t>
  </si>
  <si>
    <t>4291</t>
  </si>
  <si>
    <t>830</t>
  </si>
  <si>
    <t>445</t>
  </si>
  <si>
    <t>1629</t>
  </si>
  <si>
    <t>673030</t>
  </si>
  <si>
    <t>902167</t>
  </si>
  <si>
    <t>1057</t>
  </si>
  <si>
    <t>623</t>
  </si>
  <si>
    <t>748</t>
  </si>
  <si>
    <t>497759</t>
  </si>
  <si>
    <t>372996</t>
  </si>
  <si>
    <t>1315</t>
  </si>
  <si>
    <t>61387</t>
  </si>
  <si>
    <t>45413</t>
  </si>
  <si>
    <t>394095</t>
  </si>
  <si>
    <t>306123</t>
  </si>
  <si>
    <t>42277</t>
  </si>
  <si>
    <t>21400</t>
  </si>
  <si>
    <t>197437</t>
  </si>
  <si>
    <t>199898</t>
  </si>
  <si>
    <t>66263</t>
  </si>
  <si>
    <t>40093</t>
  </si>
  <si>
    <t>637</t>
  </si>
  <si>
    <t>457</t>
  </si>
  <si>
    <t>700</t>
  </si>
  <si>
    <t>瓦努阿图</t>
  </si>
  <si>
    <t>11528</t>
  </si>
  <si>
    <t>12991</t>
  </si>
  <si>
    <t>114137</t>
  </si>
  <si>
    <t>136083</t>
  </si>
  <si>
    <t>1543</t>
  </si>
  <si>
    <t>4580</t>
  </si>
  <si>
    <t>1808</t>
  </si>
  <si>
    <t>4459</t>
  </si>
  <si>
    <t>280065</t>
  </si>
  <si>
    <t>89555</t>
  </si>
  <si>
    <t>86947</t>
  </si>
  <si>
    <t>93023</t>
  </si>
  <si>
    <t>东南亚国家联盟</t>
  </si>
  <si>
    <t>304053</t>
  </si>
  <si>
    <t>357</t>
  </si>
  <si>
    <t>310543</t>
  </si>
  <si>
    <t>1275</t>
  </si>
  <si>
    <t>欧洲联盟</t>
  </si>
  <si>
    <t>432861</t>
  </si>
  <si>
    <t>525331</t>
  </si>
  <si>
    <t>注：1.东南亚国家联盟包括：文莱、缅甸、柬埔塞、印度尼西亚、老挝、马来西亚、菲律宾、新加坡、泰国、越南。</t>
  </si>
  <si>
    <t>2.欧洲联盟包括：比利时、丹麦、英国、德国、法国、爱尔兰、意大利、卢森堡、荷兰、希腊、葡萄牙、西班牙、奥地利、芬兰、瑞典、塞浦路斯、匈牙利、马耳他、波兰、爱沙尼亚、拉脱维亚、立陶宛、斯洛文尼亚、捷克、斯洛伐克。</t>
  </si>
  <si>
    <t>571156</t>
  </si>
  <si>
    <t>1793</t>
  </si>
  <si>
    <t>438518</t>
  </si>
  <si>
    <t>2474</t>
  </si>
  <si>
    <t>7916</t>
  </si>
  <si>
    <t>9584</t>
  </si>
  <si>
    <t>19341</t>
  </si>
  <si>
    <t>12514</t>
  </si>
  <si>
    <t>72610</t>
  </si>
  <si>
    <t>83094</t>
  </si>
  <si>
    <t>414</t>
  </si>
  <si>
    <t>197871</t>
  </si>
  <si>
    <t>73397</t>
  </si>
  <si>
    <t>1756</t>
  </si>
  <si>
    <t>38269</t>
  </si>
  <si>
    <t>441</t>
  </si>
  <si>
    <t>45601</t>
  </si>
  <si>
    <t>2402</t>
  </si>
  <si>
    <t>6103</t>
  </si>
  <si>
    <t>34999</t>
  </si>
  <si>
    <t>34792</t>
  </si>
  <si>
    <t>9466</t>
  </si>
  <si>
    <t>8246</t>
  </si>
  <si>
    <t>84104</t>
  </si>
  <si>
    <t>61666</t>
  </si>
  <si>
    <t>235</t>
  </si>
  <si>
    <t>990</t>
  </si>
  <si>
    <t>823</t>
  </si>
  <si>
    <t>23517</t>
  </si>
  <si>
    <t>21324</t>
  </si>
  <si>
    <t>14943</t>
  </si>
  <si>
    <t>8234</t>
  </si>
  <si>
    <t>5544</t>
  </si>
  <si>
    <t>5589</t>
  </si>
  <si>
    <t>320</t>
  </si>
  <si>
    <t>1588</t>
  </si>
  <si>
    <t>3152</t>
  </si>
  <si>
    <t>2109</t>
  </si>
  <si>
    <t>220</t>
  </si>
  <si>
    <t>1319</t>
  </si>
  <si>
    <t>3424</t>
  </si>
  <si>
    <t>825</t>
  </si>
  <si>
    <t>920</t>
  </si>
  <si>
    <t>1779</t>
  </si>
  <si>
    <t>3044</t>
  </si>
  <si>
    <t>20447</t>
  </si>
  <si>
    <t>12636</t>
  </si>
  <si>
    <t>19663</t>
  </si>
  <si>
    <t>29932</t>
  </si>
  <si>
    <t>42</t>
  </si>
  <si>
    <t>423</t>
  </si>
  <si>
    <t>660</t>
  </si>
  <si>
    <t>6720</t>
  </si>
  <si>
    <t>5207</t>
  </si>
  <si>
    <t>467</t>
  </si>
  <si>
    <t>1855</t>
  </si>
  <si>
    <t>475</t>
  </si>
  <si>
    <t>1897</t>
  </si>
  <si>
    <t>1490</t>
  </si>
  <si>
    <t>1416262</t>
  </si>
  <si>
    <t>11398</t>
  </si>
  <si>
    <t>2013806</t>
  </si>
  <si>
    <t>686</t>
  </si>
  <si>
    <t>1113</t>
  </si>
  <si>
    <t>8394</t>
  </si>
  <si>
    <t>13493</t>
  </si>
  <si>
    <t>53548</t>
  </si>
  <si>
    <t>70958</t>
  </si>
  <si>
    <t>2345</t>
  </si>
  <si>
    <t>2421</t>
  </si>
  <si>
    <t>5560</t>
  </si>
  <si>
    <t>3164</t>
  </si>
  <si>
    <t>209546</t>
  </si>
  <si>
    <t>2275</t>
  </si>
  <si>
    <t>257078</t>
  </si>
  <si>
    <t>560</t>
  </si>
  <si>
    <t>719</t>
  </si>
  <si>
    <t>280</t>
  </si>
  <si>
    <t>566</t>
  </si>
  <si>
    <t>2580</t>
  </si>
  <si>
    <t>5956</t>
  </si>
  <si>
    <t>527</t>
  </si>
  <si>
    <t>478</t>
  </si>
  <si>
    <t>209</t>
  </si>
  <si>
    <t>1655244</t>
  </si>
  <si>
    <t>1124758</t>
  </si>
  <si>
    <t>9123</t>
  </si>
  <si>
    <t>1577</t>
  </si>
  <si>
    <t>1007</t>
  </si>
  <si>
    <t>841</t>
  </si>
  <si>
    <t>368699</t>
  </si>
  <si>
    <t>1371</t>
  </si>
  <si>
    <t>339027</t>
  </si>
  <si>
    <t>3364</t>
  </si>
  <si>
    <t>42416</t>
  </si>
  <si>
    <t>39658</t>
  </si>
  <si>
    <t>310</t>
  </si>
  <si>
    <t>286509</t>
  </si>
  <si>
    <t>261623</t>
  </si>
  <si>
    <t>3054</t>
  </si>
  <si>
    <t>39481</t>
  </si>
  <si>
    <t>37684</t>
  </si>
  <si>
    <t>293</t>
  </si>
  <si>
    <t>62</t>
  </si>
  <si>
    <t>225984</t>
  </si>
  <si>
    <t>213</t>
  </si>
  <si>
    <t>274283</t>
  </si>
  <si>
    <t>7000</t>
  </si>
  <si>
    <t>55189</t>
  </si>
  <si>
    <t>35387</t>
  </si>
  <si>
    <t>271</t>
  </si>
  <si>
    <t>2614</t>
  </si>
  <si>
    <t>298</t>
  </si>
  <si>
    <t>8340</t>
  </si>
  <si>
    <t>6391</t>
  </si>
  <si>
    <t>153754</t>
  </si>
  <si>
    <t>216988</t>
  </si>
  <si>
    <t>7391</t>
  </si>
  <si>
    <t>3710</t>
  </si>
  <si>
    <t>3627</t>
  </si>
  <si>
    <t>1266</t>
  </si>
  <si>
    <t>1239</t>
  </si>
  <si>
    <t>89690</t>
  </si>
  <si>
    <t>179932</t>
  </si>
  <si>
    <t>54733</t>
  </si>
  <si>
    <t>94365</t>
  </si>
  <si>
    <t>8.东南亚国家联盟</t>
  </si>
  <si>
    <t>335113</t>
  </si>
  <si>
    <t>438824</t>
  </si>
  <si>
    <t>9.欧洲联盟</t>
  </si>
  <si>
    <t>538711</t>
  </si>
  <si>
    <t>388910</t>
  </si>
  <si>
    <t>注：1.东南亚国家联盟包括：文莱、缅甸、柬埔寨、印度尼西亚、老挝、马来西亚、菲律宾、新加坡、泰国、越南。</t>
  </si>
  <si>
    <t>2.欧洲联盟包括：比利时、丹麦、英国、德国、法国、爱尔兰、意大利、卢森堡、荷兰、希腊、葡萄牙、西班牙、奥地利、芬兰、瑞典、塞浦路斯、匈牙</t>
  </si>
  <si>
    <t>利、马耳他、波兰、爱沙尼亚、拉脱维亚、立陶宛、斯洛文尼亚、捷克、斯洛伐克。</t>
  </si>
  <si>
    <t>亚洲</t>
    <phoneticPr fontId="5" type="noConversion"/>
  </si>
  <si>
    <t>非洲</t>
    <phoneticPr fontId="5" type="noConversion"/>
  </si>
  <si>
    <t>欧洲</t>
    <phoneticPr fontId="5" type="noConversion"/>
  </si>
  <si>
    <t>拉丁美洲</t>
    <phoneticPr fontId="5" type="noConversion"/>
  </si>
  <si>
    <t>北美洲</t>
    <phoneticPr fontId="5" type="noConversion"/>
  </si>
  <si>
    <t>其他</t>
    <phoneticPr fontId="5" type="noConversion"/>
  </si>
  <si>
    <t>大洋洲及太平洋岛屿</t>
    <phoneticPr fontId="5" type="noConversion"/>
  </si>
  <si>
    <t>Cintinent</t>
    <phoneticPr fontId="5" type="noConversion"/>
  </si>
  <si>
    <t>111</t>
  </si>
  <si>
    <t>121</t>
  </si>
  <si>
    <t>125</t>
  </si>
  <si>
    <t>135</t>
  </si>
  <si>
    <t>138</t>
  </si>
  <si>
    <t>141</t>
  </si>
  <si>
    <t>En</t>
    <phoneticPr fontId="5" type="noConversion"/>
  </si>
  <si>
    <t>12</t>
    <phoneticPr fontId="5" type="noConversion"/>
  </si>
  <si>
    <t>博茨瓦纳</t>
    <phoneticPr fontId="5" type="noConversion"/>
  </si>
  <si>
    <t>博茨瓦纳</t>
    <phoneticPr fontId="5" type="noConversion"/>
  </si>
  <si>
    <t>马里</t>
    <phoneticPr fontId="5" type="noConversion"/>
  </si>
  <si>
    <t>斯威士兰</t>
    <phoneticPr fontId="5" type="noConversion"/>
  </si>
  <si>
    <t>德国</t>
    <phoneticPr fontId="5" type="noConversion"/>
  </si>
  <si>
    <t>立陶宛</t>
    <phoneticPr fontId="5" type="noConversion"/>
  </si>
  <si>
    <t>南斯拉夫</t>
    <phoneticPr fontId="5" type="noConversion"/>
  </si>
  <si>
    <t>圭亚那</t>
    <phoneticPr fontId="5" type="noConversion"/>
  </si>
  <si>
    <t>圭亚那</t>
    <phoneticPr fontId="5" type="noConversion"/>
  </si>
  <si>
    <t>尼加拉瓜</t>
    <phoneticPr fontId="5" type="noConversion"/>
  </si>
  <si>
    <t>密克罗尼西亚</t>
    <phoneticPr fontId="5" type="noConversion"/>
  </si>
  <si>
    <t>大洋洲其他国家</t>
    <phoneticPr fontId="5" type="noConversion"/>
  </si>
  <si>
    <t>其他</t>
    <phoneticPr fontId="5" type="noConversion"/>
  </si>
  <si>
    <t>莫桑比克</t>
    <phoneticPr fontId="5" type="noConversion"/>
  </si>
  <si>
    <t>尼日尔</t>
    <phoneticPr fontId="5" type="noConversion"/>
  </si>
  <si>
    <t>中国2007年分国别(地区)外商投资实际金额统计</t>
    <phoneticPr fontId="5" type="noConversion"/>
  </si>
  <si>
    <t>中国2005年分国别(地区)外商投资实际发生额统计</t>
    <phoneticPr fontId="5" type="noConversion"/>
  </si>
  <si>
    <t>阿塞拜疆</t>
    <phoneticPr fontId="5" type="noConversion"/>
  </si>
  <si>
    <t>克罗地亚</t>
    <phoneticPr fontId="5" type="noConversion"/>
  </si>
  <si>
    <t>波黑</t>
    <phoneticPr fontId="5" type="noConversion"/>
  </si>
  <si>
    <t>圣文森特和格林纳丁斯</t>
    <phoneticPr fontId="5" type="noConversion"/>
  </si>
  <si>
    <t>秘鲁</t>
    <phoneticPr fontId="5" type="noConversion"/>
  </si>
  <si>
    <t>萨尔瓦多</t>
    <phoneticPr fontId="5" type="noConversion"/>
  </si>
  <si>
    <t>拉丁美洲其他国家</t>
    <phoneticPr fontId="5" type="noConversion"/>
  </si>
  <si>
    <t>北美洲其他国家</t>
    <phoneticPr fontId="5" type="noConversion"/>
  </si>
  <si>
    <t>瑙鲁</t>
    <phoneticPr fontId="5" type="noConversion"/>
  </si>
  <si>
    <t>图瓦卢</t>
    <phoneticPr fontId="5" type="noConversion"/>
  </si>
  <si>
    <t>巴林</t>
    <phoneticPr fontId="5" type="noConversion"/>
  </si>
  <si>
    <t>巴林</t>
    <phoneticPr fontId="5" type="noConversion"/>
  </si>
  <si>
    <t>香港</t>
    <phoneticPr fontId="5" type="noConversion"/>
  </si>
  <si>
    <t>澳门</t>
    <phoneticPr fontId="5" type="noConversion"/>
  </si>
  <si>
    <t>台湾</t>
    <phoneticPr fontId="5" type="noConversion"/>
  </si>
  <si>
    <t>安哥拉</t>
    <phoneticPr fontId="5" type="noConversion"/>
  </si>
  <si>
    <t>加纳</t>
    <phoneticPr fontId="5" type="noConversion"/>
  </si>
  <si>
    <t>埃塞俄比亚</t>
    <phoneticPr fontId="5" type="noConversion"/>
  </si>
  <si>
    <t>格鲁吉亚</t>
    <phoneticPr fontId="5" type="noConversion"/>
  </si>
  <si>
    <t>开曼群岛</t>
    <phoneticPr fontId="5" type="noConversion"/>
  </si>
  <si>
    <t>开曼群岛</t>
    <phoneticPr fontId="5" type="noConversion"/>
  </si>
  <si>
    <t>多米尼克</t>
    <phoneticPr fontId="5" type="noConversion"/>
  </si>
  <si>
    <t>格林纳达</t>
    <phoneticPr fontId="5" type="noConversion"/>
  </si>
  <si>
    <t>波多黎各</t>
    <phoneticPr fontId="5" type="noConversion"/>
  </si>
  <si>
    <t>波多黎各</t>
    <phoneticPr fontId="5" type="noConversion"/>
  </si>
  <si>
    <t>基里巴斯</t>
    <phoneticPr fontId="5" type="noConversion"/>
  </si>
  <si>
    <t>贝劳共和国</t>
    <phoneticPr fontId="5" type="noConversion"/>
  </si>
  <si>
    <t>贝劳共和国</t>
    <phoneticPr fontId="5" type="noConversion"/>
  </si>
  <si>
    <t>亚洲其他国家</t>
    <phoneticPr fontId="5" type="noConversion"/>
  </si>
  <si>
    <t>索马里</t>
    <phoneticPr fontId="5" type="noConversion"/>
  </si>
  <si>
    <t>索马里</t>
    <phoneticPr fontId="5" type="noConversion"/>
  </si>
  <si>
    <t>厄立特里亚</t>
    <phoneticPr fontId="5" type="noConversion"/>
  </si>
  <si>
    <t>亚美尼亚</t>
    <phoneticPr fontId="5" type="noConversion"/>
  </si>
  <si>
    <t>塔吉克斯坦</t>
    <phoneticPr fontId="5" type="noConversion"/>
  </si>
  <si>
    <t>斯洛文尼亚</t>
    <phoneticPr fontId="5" type="noConversion"/>
  </si>
  <si>
    <t>拉丁美洲其他国家</t>
    <phoneticPr fontId="5" type="noConversion"/>
  </si>
  <si>
    <t>瓦努阿图</t>
    <phoneticPr fontId="5" type="noConversion"/>
  </si>
  <si>
    <t>密克罗尼西亚</t>
    <phoneticPr fontId="5" type="noConversion"/>
  </si>
  <si>
    <t>大洋洲其他国家</t>
    <phoneticPr fontId="5" type="noConversion"/>
  </si>
  <si>
    <t>201</t>
  </si>
  <si>
    <t>205</t>
  </si>
  <si>
    <t>卡塔尔</t>
    <phoneticPr fontId="5" type="noConversion"/>
  </si>
  <si>
    <t>台湾</t>
    <phoneticPr fontId="5" type="noConversion"/>
  </si>
  <si>
    <t>6.大洋洲及太平洋岛屿</t>
    <phoneticPr fontId="5" type="noConversion"/>
  </si>
  <si>
    <t>开曼群岛</t>
    <phoneticPr fontId="5" type="noConversion"/>
  </si>
  <si>
    <t>多米尼加共和国</t>
    <phoneticPr fontId="5" type="noConversion"/>
  </si>
  <si>
    <t>拉丁美洲其他国家</t>
    <phoneticPr fontId="5" type="noConversion"/>
  </si>
  <si>
    <t>法属圭亚那</t>
    <phoneticPr fontId="5" type="noConversion"/>
  </si>
  <si>
    <t>多米尼加共和国</t>
    <phoneticPr fontId="5" type="noConversion"/>
  </si>
  <si>
    <t>多米尼克</t>
    <phoneticPr fontId="5" type="noConversion"/>
  </si>
  <si>
    <t>多米尼加共和国</t>
    <phoneticPr fontId="5" type="noConversion"/>
  </si>
  <si>
    <t>1992</t>
    <phoneticPr fontId="5" type="noConversion"/>
  </si>
  <si>
    <t>OriginSN</t>
    <phoneticPr fontId="5" type="noConversion"/>
  </si>
  <si>
    <t>Zh</t>
    <phoneticPr fontId="5" type="noConversion"/>
  </si>
  <si>
    <t>Afghanistan</t>
  </si>
  <si>
    <t>Bahrain</t>
  </si>
  <si>
    <t>Bangladesh</t>
  </si>
  <si>
    <t>不丹</t>
  </si>
  <si>
    <t>Bhutan</t>
  </si>
  <si>
    <t>Brunei</t>
  </si>
  <si>
    <t>Myanmar</t>
  </si>
  <si>
    <t>Cambodia</t>
  </si>
  <si>
    <t>Cyprus</t>
  </si>
  <si>
    <t>KoreaDPR</t>
  </si>
  <si>
    <t>HongKong</t>
  </si>
  <si>
    <t>India</t>
  </si>
  <si>
    <t>Indonesia</t>
  </si>
  <si>
    <t>Iran</t>
  </si>
  <si>
    <t>Iraq</t>
  </si>
  <si>
    <t>Israel</t>
  </si>
  <si>
    <t>Japan</t>
  </si>
  <si>
    <t>Jordan</t>
  </si>
  <si>
    <t>Kuwait</t>
  </si>
  <si>
    <t>LaoPDR</t>
  </si>
  <si>
    <t>Lebanon</t>
  </si>
  <si>
    <t>Macau</t>
  </si>
  <si>
    <t>Malaysia</t>
  </si>
  <si>
    <t>马尔代夫</t>
  </si>
  <si>
    <t>Maldives</t>
  </si>
  <si>
    <t>Mongolia</t>
  </si>
  <si>
    <t>Nepal</t>
  </si>
  <si>
    <t>Oman</t>
  </si>
  <si>
    <t>Pakistan</t>
  </si>
  <si>
    <t>Palestine</t>
  </si>
  <si>
    <t>Philippines</t>
  </si>
  <si>
    <t>Qatar</t>
  </si>
  <si>
    <t>SaudiArabia</t>
  </si>
  <si>
    <t>Singapore</t>
  </si>
  <si>
    <t>KoreaRep</t>
  </si>
  <si>
    <t>SriLanka</t>
  </si>
  <si>
    <t>Syrian</t>
  </si>
  <si>
    <t>Thailand</t>
  </si>
  <si>
    <t>Turkey</t>
  </si>
  <si>
    <t>阿拉伯联合酋长国</t>
  </si>
  <si>
    <t>UnitedArabEmirates</t>
  </si>
  <si>
    <t>Yemen</t>
  </si>
  <si>
    <t>Vietnam</t>
  </si>
  <si>
    <t>中华人民共和国</t>
  </si>
  <si>
    <t>China</t>
  </si>
  <si>
    <t>台湾省</t>
  </si>
  <si>
    <t>Taiwanprov</t>
  </si>
  <si>
    <t>东帝汶</t>
  </si>
  <si>
    <t>East Timor</t>
  </si>
  <si>
    <t>哈萨克斯坦</t>
  </si>
  <si>
    <t>Kazakhstan</t>
  </si>
  <si>
    <t>吉尔吉斯斯坦</t>
  </si>
  <si>
    <t>Kirghizia</t>
  </si>
  <si>
    <t>塔吉克斯坦</t>
  </si>
  <si>
    <t>Tadzhikistan</t>
  </si>
  <si>
    <t>土库曼斯坦</t>
  </si>
  <si>
    <t>Turkmenistan</t>
  </si>
  <si>
    <t>乌兹别克斯坦</t>
  </si>
  <si>
    <t>Uzbekstan</t>
  </si>
  <si>
    <t>亚洲其他国家（地区）</t>
  </si>
  <si>
    <t>Oth.Asia.nes</t>
  </si>
  <si>
    <t>Algeria</t>
  </si>
  <si>
    <t>Angola</t>
  </si>
  <si>
    <t>Benin</t>
  </si>
  <si>
    <t>博茨瓦那</t>
  </si>
  <si>
    <t>Botswana</t>
  </si>
  <si>
    <t>Burundi</t>
  </si>
  <si>
    <t>Cameroon</t>
  </si>
  <si>
    <t>加那利群岛</t>
  </si>
  <si>
    <t>CanaryIs.</t>
  </si>
  <si>
    <t>CapeVerde</t>
  </si>
  <si>
    <t>中非共和国</t>
  </si>
  <si>
    <t>CentralAfrican</t>
  </si>
  <si>
    <t>塞卜泰(休达)</t>
  </si>
  <si>
    <t>Ceuta</t>
  </si>
  <si>
    <t>乍得</t>
  </si>
  <si>
    <t>Chad</t>
  </si>
  <si>
    <t>211</t>
  </si>
  <si>
    <t>科摩罗</t>
  </si>
  <si>
    <t>Comoros</t>
  </si>
  <si>
    <t>Congo</t>
  </si>
  <si>
    <t>Djibouti</t>
  </si>
  <si>
    <t>Egypt</t>
  </si>
  <si>
    <t>Eq.Guinea</t>
  </si>
  <si>
    <t>216</t>
  </si>
  <si>
    <t>Ethiopia</t>
  </si>
  <si>
    <t>Gabon</t>
  </si>
  <si>
    <t>218</t>
  </si>
  <si>
    <t>Gambia</t>
  </si>
  <si>
    <t>Ghana</t>
  </si>
  <si>
    <t>Guinea</t>
  </si>
  <si>
    <t>GuineaBissau</t>
  </si>
  <si>
    <t>Coted’Lvoire</t>
  </si>
  <si>
    <t>Kenya</t>
  </si>
  <si>
    <t>Liberia</t>
  </si>
  <si>
    <t>LibyanArabJm</t>
  </si>
  <si>
    <t>Madagascar</t>
  </si>
  <si>
    <t>马拉维</t>
  </si>
  <si>
    <t>Malawi</t>
  </si>
  <si>
    <t>Mali</t>
  </si>
  <si>
    <t>Mauritania</t>
  </si>
  <si>
    <t>Mauritius</t>
  </si>
  <si>
    <t>Morocco</t>
  </si>
  <si>
    <t>莫桑比克</t>
  </si>
  <si>
    <t>Mozambique</t>
  </si>
  <si>
    <t>Namibia</t>
  </si>
  <si>
    <t>Niger</t>
  </si>
  <si>
    <t>Nigeria</t>
  </si>
  <si>
    <t>236</t>
  </si>
  <si>
    <t>留尼汪</t>
  </si>
  <si>
    <t>Reunion</t>
  </si>
  <si>
    <t>卢旺达</t>
  </si>
  <si>
    <t>Rwanda</t>
  </si>
  <si>
    <t>圣多美和普林西比</t>
  </si>
  <si>
    <t>SaoTome&amp;Principe</t>
  </si>
  <si>
    <t>239</t>
  </si>
  <si>
    <t>Senegal</t>
  </si>
  <si>
    <t>240</t>
  </si>
  <si>
    <t>Seychelles</t>
  </si>
  <si>
    <t>241</t>
  </si>
  <si>
    <t>Sierra Leone</t>
  </si>
  <si>
    <t>242</t>
  </si>
  <si>
    <t>Somalia</t>
  </si>
  <si>
    <t>S.Africa</t>
  </si>
  <si>
    <t>244</t>
  </si>
  <si>
    <t>西撒哈拉</t>
  </si>
  <si>
    <t>W.Sahara</t>
  </si>
  <si>
    <t>245</t>
  </si>
  <si>
    <t>Sudan</t>
  </si>
  <si>
    <t>Tanzania</t>
  </si>
  <si>
    <t>247</t>
  </si>
  <si>
    <t>Togo</t>
  </si>
  <si>
    <t>Tunisia</t>
  </si>
  <si>
    <t>249</t>
  </si>
  <si>
    <t>Uganda</t>
  </si>
  <si>
    <t>Burkina Faso</t>
  </si>
  <si>
    <t>民主刚果（扎伊尔）</t>
  </si>
  <si>
    <t>Congo DR</t>
  </si>
  <si>
    <t>252</t>
  </si>
  <si>
    <t>Zambia</t>
  </si>
  <si>
    <t>253</t>
  </si>
  <si>
    <t>Zimbabwe</t>
  </si>
  <si>
    <t>254</t>
  </si>
  <si>
    <t>Lesotho</t>
  </si>
  <si>
    <t>梅利利亚</t>
  </si>
  <si>
    <t>Melilla</t>
  </si>
  <si>
    <t>Swaziland</t>
  </si>
  <si>
    <t>257</t>
  </si>
  <si>
    <t>Eritrea</t>
  </si>
  <si>
    <t>马约特岛</t>
  </si>
  <si>
    <t>Mayotte</t>
  </si>
  <si>
    <t>259</t>
  </si>
  <si>
    <t>非洲其他国家（地区）</t>
  </si>
  <si>
    <t>Oth.Afr.nes</t>
  </si>
  <si>
    <t>Belgium</t>
  </si>
  <si>
    <t>301</t>
  </si>
  <si>
    <t>Denmark</t>
  </si>
  <si>
    <t>302</t>
  </si>
  <si>
    <t>United Kingdom</t>
  </si>
  <si>
    <t>303</t>
  </si>
  <si>
    <t>Germany</t>
  </si>
  <si>
    <t>France</t>
  </si>
  <si>
    <t>Ireland</t>
  </si>
  <si>
    <t>Italy</t>
  </si>
  <si>
    <t>Luxembourg</t>
  </si>
  <si>
    <t>308</t>
  </si>
  <si>
    <t>Netherlands</t>
  </si>
  <si>
    <t>Greece</t>
  </si>
  <si>
    <t>Portugal</t>
  </si>
  <si>
    <t>Spain</t>
  </si>
  <si>
    <t>312</t>
  </si>
  <si>
    <t>Albania</t>
  </si>
  <si>
    <t>313</t>
  </si>
  <si>
    <t>安道尔</t>
  </si>
  <si>
    <t>Andorra</t>
  </si>
  <si>
    <t>314</t>
  </si>
  <si>
    <t>Austria</t>
  </si>
  <si>
    <t>315</t>
  </si>
  <si>
    <t>Bulgaria</t>
  </si>
  <si>
    <t>Finland</t>
  </si>
  <si>
    <t>Gibraltar</t>
  </si>
  <si>
    <t>Hungary</t>
  </si>
  <si>
    <t>321</t>
  </si>
  <si>
    <t>Iceland</t>
  </si>
  <si>
    <t>Liechtenstein</t>
  </si>
  <si>
    <t>323</t>
  </si>
  <si>
    <t>Malta</t>
  </si>
  <si>
    <t>Monaco</t>
  </si>
  <si>
    <t>Norway</t>
  </si>
  <si>
    <t>Poland</t>
  </si>
  <si>
    <t>Romania</t>
  </si>
  <si>
    <t>328</t>
  </si>
  <si>
    <t>SanMarino</t>
  </si>
  <si>
    <t>329</t>
  </si>
  <si>
    <t>Sweden</t>
  </si>
  <si>
    <t>Switzerland</t>
  </si>
  <si>
    <t>Estonia</t>
  </si>
  <si>
    <t>拉脱维亚</t>
  </si>
  <si>
    <t>Latvia</t>
  </si>
  <si>
    <t>335</t>
  </si>
  <si>
    <t>Lithuania</t>
  </si>
  <si>
    <t>336</t>
  </si>
  <si>
    <t>格鲁吉亚</t>
  </si>
  <si>
    <t>Georgia</t>
  </si>
  <si>
    <t>亚美尼亚</t>
  </si>
  <si>
    <t>Armenia</t>
  </si>
  <si>
    <t>Azerbaijan</t>
  </si>
  <si>
    <t>Byelorussia</t>
  </si>
  <si>
    <t>Moldavia</t>
  </si>
  <si>
    <t>俄罗斯联邦</t>
  </si>
  <si>
    <t>Russia</t>
  </si>
  <si>
    <t>344</t>
  </si>
  <si>
    <t>Ukraine</t>
  </si>
  <si>
    <t>347</t>
  </si>
  <si>
    <t>塞尔维亚和黑山</t>
  </si>
  <si>
    <t>SerbiaandMontenegro</t>
  </si>
  <si>
    <t>349</t>
  </si>
  <si>
    <t>Slovenia</t>
  </si>
  <si>
    <t>Croatia</t>
  </si>
  <si>
    <t>Czech</t>
  </si>
  <si>
    <t>352</t>
  </si>
  <si>
    <t>Slovak</t>
  </si>
  <si>
    <t>353</t>
  </si>
  <si>
    <t>马其顿共和国</t>
  </si>
  <si>
    <t>Macedonia</t>
  </si>
  <si>
    <t>波斯尼亚—黑塞哥维那</t>
  </si>
  <si>
    <t>Bosnia&amp;Hercegovina</t>
  </si>
  <si>
    <t>梵蒂冈城国</t>
  </si>
  <si>
    <t>Vatican City State</t>
  </si>
  <si>
    <t>356</t>
  </si>
  <si>
    <t>欧洲其他国家（地区）</t>
  </si>
  <si>
    <t>Oth. Eur. Nes</t>
  </si>
  <si>
    <t>Antigua&amp;Barbuda</t>
  </si>
  <si>
    <t>401</t>
  </si>
  <si>
    <t>Argentina</t>
  </si>
  <si>
    <t>Afrubs.Is</t>
  </si>
  <si>
    <t>Bahamas</t>
  </si>
  <si>
    <t>404</t>
  </si>
  <si>
    <t>Barbados</t>
  </si>
  <si>
    <t>Belize</t>
  </si>
  <si>
    <t>Bolivia</t>
  </si>
  <si>
    <t>408</t>
  </si>
  <si>
    <t>博内尔</t>
  </si>
  <si>
    <t>Bonaire</t>
  </si>
  <si>
    <t>409</t>
  </si>
  <si>
    <t>Brazil</t>
  </si>
  <si>
    <t>410</t>
  </si>
  <si>
    <t>Cayman Is</t>
  </si>
  <si>
    <t>411</t>
  </si>
  <si>
    <t>Chile</t>
  </si>
  <si>
    <t>412</t>
  </si>
  <si>
    <t>Colombia</t>
  </si>
  <si>
    <t>多米尼加</t>
  </si>
  <si>
    <t>Dominica</t>
  </si>
  <si>
    <t>Costa Rica</t>
  </si>
  <si>
    <t>Cuba</t>
  </si>
  <si>
    <t>库腊索岛</t>
  </si>
  <si>
    <t>Curacao</t>
  </si>
  <si>
    <t>417</t>
  </si>
  <si>
    <t>DominicanRep</t>
  </si>
  <si>
    <t>418</t>
  </si>
  <si>
    <t>Ecuador</t>
  </si>
  <si>
    <t>419</t>
  </si>
  <si>
    <t>FrenchGuyana</t>
  </si>
  <si>
    <t>Grenada</t>
  </si>
  <si>
    <t>瓜德罗普岛</t>
  </si>
  <si>
    <t>Guadeloupe</t>
  </si>
  <si>
    <t>Guatemala</t>
  </si>
  <si>
    <t>圭亚那</t>
  </si>
  <si>
    <t>Guyana</t>
  </si>
  <si>
    <t>424</t>
  </si>
  <si>
    <t>海地</t>
  </si>
  <si>
    <t>Haiti</t>
  </si>
  <si>
    <t>Honduras</t>
  </si>
  <si>
    <t>426</t>
  </si>
  <si>
    <t>Jamaica</t>
  </si>
  <si>
    <t>427</t>
  </si>
  <si>
    <t>马提尼克岛</t>
  </si>
  <si>
    <t>Martinique</t>
  </si>
  <si>
    <t>428</t>
  </si>
  <si>
    <t>初等教育</t>
    <phoneticPr fontId="5" type="noConversion"/>
  </si>
  <si>
    <t>中等教育</t>
    <phoneticPr fontId="5" type="noConversion"/>
  </si>
  <si>
    <t>高等教育</t>
    <phoneticPr fontId="5" type="noConversion"/>
  </si>
  <si>
    <t>Year</t>
  </si>
  <si>
    <r>
      <t>Korea</t>
    </r>
    <r>
      <rPr>
        <sz val="12"/>
        <rFont val="宋体"/>
        <family val="3"/>
        <charset val="134"/>
      </rPr>
      <t>Rep</t>
    </r>
    <phoneticPr fontId="60" type="noConversion"/>
  </si>
  <si>
    <r>
      <t>E</t>
    </r>
    <r>
      <rPr>
        <sz val="12"/>
        <rFont val="宋体"/>
        <family val="3"/>
        <charset val="134"/>
      </rPr>
      <t>M_1995</t>
    </r>
    <phoneticPr fontId="35" type="noConversion"/>
  </si>
  <si>
    <r>
      <t>E</t>
    </r>
    <r>
      <rPr>
        <sz val="12"/>
        <rFont val="宋体"/>
        <family val="3"/>
        <charset val="134"/>
      </rPr>
      <t>M_1996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</si>
  <si>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M_1997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</si>
  <si>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M_1998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</si>
  <si>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M_1999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</si>
  <si>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M_2000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</si>
  <si>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M_2001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</si>
  <si>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M_2002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</si>
  <si>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M_2003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</si>
  <si>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M_2004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</si>
  <si>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M_2005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</si>
  <si>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M_2006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</si>
  <si>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M_2007</t>
    </r>
    <r>
      <rPr>
        <sz val="12"/>
        <rFont val="宋体"/>
        <family val="3"/>
        <charset val="134"/>
      </rPr>
      <t/>
    </r>
  </si>
  <si>
    <r>
      <t>E</t>
    </r>
    <r>
      <rPr>
        <sz val="12"/>
        <rFont val="宋体"/>
        <family val="3"/>
        <charset val="134"/>
      </rPr>
      <t>M_2008</t>
    </r>
    <r>
      <rPr>
        <sz val="12"/>
        <rFont val="宋体"/>
        <family val="3"/>
        <charset val="134"/>
      </rPr>
      <t/>
    </r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</si>
  <si>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</si>
  <si>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</si>
  <si>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</si>
  <si>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</si>
  <si>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</si>
  <si>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</si>
  <si>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</si>
  <si>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</si>
  <si>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</si>
  <si>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</si>
  <si>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</si>
  <si>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</si>
  <si>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</si>
  <si>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</si>
  <si>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</si>
  <si>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</si>
  <si>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</si>
  <si>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1978</t>
  </si>
  <si>
    <t>1979</t>
  </si>
  <si>
    <t>1980</t>
  </si>
  <si>
    <t>1981</t>
  </si>
  <si>
    <t>1982</t>
  </si>
  <si>
    <t>Arab World</t>
  </si>
  <si>
    <t>United Arab Emirates</t>
  </si>
  <si>
    <t>American Samoa</t>
  </si>
  <si>
    <t>Bahamas, The</t>
  </si>
  <si>
    <t>Belarus</t>
  </si>
  <si>
    <t>Brunei Darussalam</t>
  </si>
  <si>
    <t>Central African Republic</t>
  </si>
  <si>
    <t>Cote d'Ivoire</t>
  </si>
  <si>
    <t>Congo, Rep.</t>
  </si>
  <si>
    <t>Cape Verde</t>
  </si>
  <si>
    <t>Cayman Islands</t>
  </si>
  <si>
    <t>East Asia &amp; Pacific (developing only)</t>
  </si>
  <si>
    <t>East Asia &amp; Pacific (all income levels)</t>
  </si>
  <si>
    <t>Europe &amp; Central Asia (developing only)</t>
  </si>
  <si>
    <t>Europe &amp; Central Asia (all income levels)</t>
  </si>
  <si>
    <t>European Union</t>
  </si>
  <si>
    <t>Gambia, The</t>
  </si>
  <si>
    <t>Equatorial Guinea</t>
  </si>
  <si>
    <t>Heavily indebted poor countries (HIPC)</t>
  </si>
  <si>
    <t>Kosovo</t>
  </si>
  <si>
    <t>Latin America &amp; Caribbean (developing only)</t>
  </si>
  <si>
    <t>Latin America &amp; Caribbean (all income levels)</t>
  </si>
  <si>
    <t>Least developed countries: UN classification</t>
  </si>
  <si>
    <t>Moldova</t>
  </si>
  <si>
    <t>Middle East &amp; North Africa (all income levels)</t>
  </si>
  <si>
    <t>Marshall Islands</t>
  </si>
  <si>
    <t>Macedonia, FYR</t>
  </si>
  <si>
    <t>Middle East &amp; North Africa (developing only)</t>
  </si>
  <si>
    <t>North America</t>
  </si>
  <si>
    <t>OECD members</t>
  </si>
  <si>
    <t>Papua New Guinea</t>
  </si>
  <si>
    <t>Korea, Dem. Rep.</t>
  </si>
  <si>
    <t>Russian Federation</t>
  </si>
  <si>
    <t>Solomon Islands</t>
  </si>
  <si>
    <t>El Salvador</t>
  </si>
  <si>
    <t>Sub-Saharan Africa (developing only)</t>
  </si>
  <si>
    <t>Sub-Saharan Africa (all income levels)</t>
  </si>
  <si>
    <t>Slovak Republic</t>
  </si>
  <si>
    <t>Syrian Arab Republic</t>
  </si>
  <si>
    <t>Turks and Caicos Islands</t>
  </si>
  <si>
    <t>Tajikistan</t>
  </si>
  <si>
    <t>Uzbekistan</t>
  </si>
  <si>
    <t>Yemen, Rep.</t>
  </si>
  <si>
    <t>In</t>
    <phoneticPr fontId="5" type="noConversion"/>
  </si>
  <si>
    <t>Czech</t>
    <phoneticPr fontId="62" type="noConversion"/>
  </si>
  <si>
    <t>DominicanRep</t>
    <phoneticPr fontId="62" type="noConversion"/>
  </si>
  <si>
    <t>Egypt</t>
    <phoneticPr fontId="62" type="noConversion"/>
  </si>
  <si>
    <t>HongKong</t>
    <phoneticPr fontId="62" type="noConversion"/>
  </si>
  <si>
    <t>Iran</t>
    <phoneticPr fontId="62" type="noConversion"/>
  </si>
  <si>
    <t>KoreaRep</t>
    <phoneticPr fontId="62" type="noConversion"/>
  </si>
  <si>
    <t>LaoPDR</t>
    <phoneticPr fontId="62" type="noConversion"/>
  </si>
  <si>
    <t>LibyanArabJm</t>
    <phoneticPr fontId="62" type="noConversion"/>
  </si>
  <si>
    <t>SriLanka</t>
    <phoneticPr fontId="62" type="noConversion"/>
  </si>
  <si>
    <t>Macau</t>
    <phoneticPr fontId="62" type="noConversion"/>
  </si>
  <si>
    <t>SaudiArabia</t>
    <phoneticPr fontId="62" type="noConversion"/>
  </si>
  <si>
    <t>Venezuela</t>
    <phoneticPr fontId="62" type="noConversion"/>
  </si>
  <si>
    <t>S.Africa</t>
    <phoneticPr fontId="62" type="noConversion"/>
  </si>
  <si>
    <t>Life_1981</t>
  </si>
  <si>
    <t>Life_1982</t>
  </si>
  <si>
    <t>Life_1983</t>
  </si>
  <si>
    <t>Life_1984</t>
  </si>
  <si>
    <t>Life_1985</t>
  </si>
  <si>
    <t>Life_1986</t>
  </si>
  <si>
    <t>Life_1987</t>
  </si>
  <si>
    <t>Life_1988</t>
  </si>
  <si>
    <t>Life_1989</t>
  </si>
  <si>
    <t>Life_1990</t>
  </si>
  <si>
    <t>Life_1991</t>
  </si>
  <si>
    <t>Life_1992</t>
  </si>
  <si>
    <t>Life_1993</t>
  </si>
  <si>
    <t>Life_1994</t>
  </si>
  <si>
    <t>Life_1995</t>
  </si>
  <si>
    <t>Life_1996</t>
  </si>
  <si>
    <t>Life_1997</t>
  </si>
  <si>
    <t>Life_1998</t>
  </si>
  <si>
    <t>Life_1999</t>
  </si>
  <si>
    <t>Life_2000</t>
  </si>
  <si>
    <t>Life_2001</t>
  </si>
  <si>
    <t>Life_2002</t>
  </si>
  <si>
    <t>Life_2003</t>
  </si>
  <si>
    <t>Life_2004</t>
  </si>
  <si>
    <t>Life_2005</t>
  </si>
  <si>
    <t>Life_2006</t>
  </si>
  <si>
    <t>Life_2007</t>
  </si>
  <si>
    <t>Life_2008</t>
  </si>
  <si>
    <t>Life</t>
    <phoneticPr fontId="35" type="noConversion"/>
  </si>
  <si>
    <t>EM</t>
    <phoneticPr fontId="35" type="noConversion"/>
  </si>
  <si>
    <t>SK</t>
    <phoneticPr fontId="5" type="noConversion"/>
  </si>
  <si>
    <t>ChinaNet</t>
    <phoneticPr fontId="5" type="noConversion"/>
  </si>
  <si>
    <t>Dist</t>
    <phoneticPr fontId="5" type="noConversion"/>
  </si>
  <si>
    <t>Country_Zh</t>
    <phoneticPr fontId="5" type="noConversion"/>
  </si>
  <si>
    <t>Country_En</t>
    <phoneticPr fontId="5" type="noConversion"/>
  </si>
  <si>
    <t>FDI</t>
    <phoneticPr fontId="5" type="noConversion"/>
  </si>
  <si>
    <t>GDP</t>
    <phoneticPr fontId="5" type="noConversion"/>
  </si>
  <si>
    <r>
      <t>G</t>
    </r>
    <r>
      <rPr>
        <b/>
        <sz val="12"/>
        <rFont val="宋体"/>
        <family val="3"/>
        <charset val="134"/>
      </rPr>
      <t>DPSum90</t>
    </r>
    <phoneticPr fontId="35" type="noConversion"/>
  </si>
  <si>
    <r>
      <t>S</t>
    </r>
    <r>
      <rPr>
        <b/>
        <sz val="12"/>
        <rFont val="宋体"/>
        <family val="3"/>
        <charset val="134"/>
      </rPr>
      <t>KDiff90</t>
    </r>
    <phoneticPr fontId="35" type="noConversion"/>
  </si>
  <si>
    <t>GDPDiff90</t>
    <phoneticPr fontId="35" type="noConversion"/>
  </si>
  <si>
    <r>
      <t>M</t>
    </r>
    <r>
      <rPr>
        <b/>
        <sz val="12"/>
        <rFont val="宋体"/>
        <family val="3"/>
        <charset val="134"/>
      </rPr>
      <t>pri90</t>
    </r>
    <phoneticPr fontId="35" type="noConversion"/>
  </si>
  <si>
    <t>Msec90</t>
    <phoneticPr fontId="35" type="noConversion"/>
  </si>
  <si>
    <t>Mter90</t>
    <phoneticPr fontId="35" type="noConversion"/>
  </si>
  <si>
    <r>
      <t>d</t>
    </r>
    <r>
      <rPr>
        <b/>
        <sz val="12"/>
        <rFont val="宋体"/>
        <family val="3"/>
        <charset val="134"/>
      </rPr>
      <t>Mpri91to00</t>
    </r>
    <phoneticPr fontId="35" type="noConversion"/>
  </si>
  <si>
    <t>dMsec91to00</t>
    <phoneticPr fontId="35" type="noConversion"/>
  </si>
  <si>
    <t>dMter91to00</t>
    <phoneticPr fontId="35" type="noConversion"/>
  </si>
  <si>
    <r>
      <t>F</t>
    </r>
    <r>
      <rPr>
        <b/>
        <sz val="12"/>
        <rFont val="宋体"/>
        <family val="3"/>
        <charset val="134"/>
      </rPr>
      <t>DIstock90</t>
    </r>
    <phoneticPr fontId="35" type="noConversion"/>
  </si>
  <si>
    <t>FDIStock91to00</t>
    <phoneticPr fontId="35" type="noConversion"/>
  </si>
  <si>
    <t>中国2009年按国别(地区)分实际外商投资额统计(一)</t>
  </si>
  <si>
    <t>9239544</t>
  </si>
  <si>
    <t>285793</t>
  </si>
  <si>
    <t>9003267</t>
  </si>
  <si>
    <t>177121</t>
  </si>
  <si>
    <t>5634512</t>
  </si>
  <si>
    <t>194877</t>
  </si>
  <si>
    <t>6062289</t>
  </si>
  <si>
    <t>115524</t>
  </si>
  <si>
    <t>34042</t>
  </si>
  <si>
    <t>34812</t>
  </si>
  <si>
    <t>292</t>
  </si>
  <si>
    <t>1337</t>
  </si>
  <si>
    <t>2139</t>
  </si>
  <si>
    <t>1015</t>
  </si>
  <si>
    <t>中国香港</t>
  </si>
  <si>
    <t>4103640</t>
  </si>
  <si>
    <t>150548</t>
  </si>
  <si>
    <t>4607547</t>
  </si>
  <si>
    <t>65272</t>
  </si>
  <si>
    <t>8805</t>
  </si>
  <si>
    <t>5520</t>
  </si>
  <si>
    <t>16725</t>
  </si>
  <si>
    <t>11172</t>
  </si>
  <si>
    <t>2702</t>
  </si>
  <si>
    <t>1912</t>
  </si>
  <si>
    <t>2649</t>
  </si>
  <si>
    <t>1757</t>
  </si>
  <si>
    <t>365235</t>
  </si>
  <si>
    <t>24667</t>
  </si>
  <si>
    <t>410497</t>
  </si>
  <si>
    <t>22835</t>
  </si>
  <si>
    <t>341</t>
  </si>
  <si>
    <t>670</t>
  </si>
  <si>
    <t>中国澳门</t>
  </si>
  <si>
    <t>58161</t>
  </si>
  <si>
    <t>81471</t>
  </si>
  <si>
    <t>24696</t>
  </si>
  <si>
    <t>1387</t>
  </si>
  <si>
    <t>42874</t>
  </si>
  <si>
    <t>1600</t>
  </si>
  <si>
    <t>1452</t>
  </si>
  <si>
    <t>12687</t>
  </si>
  <si>
    <t>11101</t>
  </si>
  <si>
    <t>27524</t>
  </si>
  <si>
    <t>11365</t>
  </si>
  <si>
    <t>443529</t>
  </si>
  <si>
    <t>185</t>
  </si>
  <si>
    <t>360484</t>
  </si>
  <si>
    <t>313532</t>
  </si>
  <si>
    <t>1634</t>
  </si>
  <si>
    <t>270007</t>
  </si>
  <si>
    <t>2225</t>
  </si>
  <si>
    <t>12921</t>
  </si>
  <si>
    <t>4866</t>
  </si>
  <si>
    <t>1864</t>
  </si>
  <si>
    <t>9381</t>
  </si>
  <si>
    <t>10273</t>
  </si>
  <si>
    <t>也门</t>
  </si>
  <si>
    <t>484</t>
  </si>
  <si>
    <t>592</t>
  </si>
  <si>
    <t>中国台湾</t>
  </si>
  <si>
    <t>189868</t>
  </si>
  <si>
    <t>15968</t>
  </si>
  <si>
    <t>188055</t>
  </si>
  <si>
    <t>22560</t>
  </si>
  <si>
    <t>亚洲其他国家(地区)</t>
  </si>
  <si>
    <t>166788</t>
  </si>
  <si>
    <t>130969</t>
  </si>
  <si>
    <t>904</t>
  </si>
  <si>
    <t>651</t>
  </si>
  <si>
    <t>758</t>
  </si>
  <si>
    <t>1090</t>
  </si>
  <si>
    <t>576</t>
  </si>
  <si>
    <t>149371</t>
  </si>
  <si>
    <t>110378</t>
  </si>
  <si>
    <t>5504</t>
  </si>
  <si>
    <t>4226</t>
  </si>
  <si>
    <t>11790</t>
  </si>
  <si>
    <t>2560</t>
  </si>
  <si>
    <t>4120</t>
  </si>
  <si>
    <t>非洲其他国家(地区)</t>
  </si>
  <si>
    <t>720</t>
  </si>
  <si>
    <t>FDI_2008</t>
  </si>
  <si>
    <t>FDI_2009</t>
  </si>
  <si>
    <t>545937</t>
  </si>
  <si>
    <t>4941</t>
  </si>
  <si>
    <t>551771</t>
  </si>
  <si>
    <t>7429</t>
  </si>
  <si>
    <t>5586</t>
  </si>
  <si>
    <t>5660</t>
  </si>
  <si>
    <t>29376</t>
  </si>
  <si>
    <t>31552</t>
  </si>
  <si>
    <t>91401</t>
  </si>
  <si>
    <t>67902</t>
  </si>
  <si>
    <t>2247</t>
  </si>
  <si>
    <t>90049</t>
  </si>
  <si>
    <t>4460</t>
  </si>
  <si>
    <t>121657</t>
  </si>
  <si>
    <t>1920</t>
  </si>
  <si>
    <t>58775</t>
  </si>
  <si>
    <t>65365</t>
  </si>
  <si>
    <t>19829</t>
  </si>
  <si>
    <t>10125</t>
  </si>
  <si>
    <t>49326</t>
  </si>
  <si>
    <t>35168</t>
  </si>
  <si>
    <t>13283</t>
  </si>
  <si>
    <t>16060</t>
  </si>
  <si>
    <t>86216</t>
  </si>
  <si>
    <t>74128</t>
  </si>
  <si>
    <t>3262</t>
  </si>
  <si>
    <t>1309</t>
  </si>
  <si>
    <t>897</t>
  </si>
  <si>
    <t>829</t>
  </si>
  <si>
    <t>20890</t>
  </si>
  <si>
    <t>30285</t>
  </si>
  <si>
    <t>13255</t>
  </si>
  <si>
    <t>5410</t>
  </si>
  <si>
    <t>5294</t>
  </si>
  <si>
    <t>1549</t>
  </si>
  <si>
    <t>1748</t>
  </si>
  <si>
    <t>2026</t>
  </si>
  <si>
    <t>496</t>
  </si>
  <si>
    <t>2409</t>
  </si>
  <si>
    <t>3988</t>
  </si>
  <si>
    <t>1084</t>
  </si>
  <si>
    <t>3205</t>
  </si>
  <si>
    <t>13917</t>
  </si>
  <si>
    <t>32712</t>
  </si>
  <si>
    <t>24259</t>
  </si>
  <si>
    <t>30169</t>
  </si>
  <si>
    <t>哈萨克</t>
  </si>
  <si>
    <t>663</t>
  </si>
  <si>
    <t>2240</t>
  </si>
  <si>
    <t>吉尔吉斯</t>
  </si>
  <si>
    <t>5997</t>
  </si>
  <si>
    <t>3177</t>
  </si>
  <si>
    <t>462</t>
  </si>
  <si>
    <t>161</t>
  </si>
  <si>
    <t>3579</t>
  </si>
  <si>
    <t>欧洲其他国家(地区)</t>
  </si>
  <si>
    <t>2090344</t>
  </si>
  <si>
    <t>1293</t>
  </si>
  <si>
    <t>1468433</t>
  </si>
  <si>
    <t>16192</t>
  </si>
  <si>
    <t>1241</t>
  </si>
  <si>
    <t>35141</t>
  </si>
  <si>
    <t>9868</t>
  </si>
  <si>
    <t>125520</t>
  </si>
  <si>
    <t>55754</t>
  </si>
  <si>
    <t>6302</t>
  </si>
  <si>
    <t>3879</t>
  </si>
  <si>
    <t>5248</t>
  </si>
  <si>
    <t>314497</t>
  </si>
  <si>
    <t>258189</t>
  </si>
  <si>
    <t>466</t>
  </si>
  <si>
    <t>91</t>
  </si>
  <si>
    <t>3539</t>
  </si>
  <si>
    <t>1797</t>
  </si>
  <si>
    <t>267</t>
  </si>
  <si>
    <t>特克斯和凯科斯岛</t>
  </si>
  <si>
    <t>1595384</t>
  </si>
  <si>
    <t>1129858</t>
  </si>
  <si>
    <t>1363</t>
  </si>
  <si>
    <t>拉美洲其他国家(地区)</t>
  </si>
  <si>
    <t>369</t>
  </si>
  <si>
    <t>395780</t>
  </si>
  <si>
    <t>6555</t>
  </si>
  <si>
    <t>367672</t>
  </si>
  <si>
    <t>3112</t>
  </si>
  <si>
    <t>54328</t>
  </si>
  <si>
    <t>86177</t>
  </si>
  <si>
    <t>1180</t>
  </si>
  <si>
    <t>294434</t>
  </si>
  <si>
    <t>6245</t>
  </si>
  <si>
    <t>255499</t>
  </si>
  <si>
    <t>1932</t>
  </si>
  <si>
    <t>46898</t>
  </si>
  <si>
    <t>25771</t>
  </si>
  <si>
    <t>北美洲其他国家(地区)</t>
  </si>
  <si>
    <t>316987</t>
  </si>
  <si>
    <t>252877</t>
  </si>
  <si>
    <t>40707</t>
  </si>
  <si>
    <t>39437</t>
  </si>
  <si>
    <t>2030</t>
  </si>
  <si>
    <t>6923</t>
  </si>
  <si>
    <t>8495</t>
  </si>
  <si>
    <t>254975</t>
  </si>
  <si>
    <t>202003</t>
  </si>
  <si>
    <t>9456</t>
  </si>
  <si>
    <t>1063</t>
  </si>
  <si>
    <t>其它太平洋岛屿</t>
  </si>
  <si>
    <t>889</t>
  </si>
  <si>
    <t>1147</t>
  </si>
  <si>
    <t>大洋洲其他国家(地区)</t>
  </si>
  <si>
    <t>1521</t>
  </si>
  <si>
    <t>89196</t>
  </si>
  <si>
    <t>77902</t>
  </si>
  <si>
    <t>169256</t>
  </si>
  <si>
    <t>34758</t>
  </si>
  <si>
    <t>数据来源</t>
    <phoneticPr fontId="35" type="noConversion"/>
  </si>
  <si>
    <t>Gao,2003,“Ethnic Chinese networks and international investment: evidence from inward FDI in China"</t>
    <phoneticPr fontId="35" type="noConversion"/>
  </si>
  <si>
    <t>同左</t>
    <phoneticPr fontId="35" type="noConversion"/>
  </si>
  <si>
    <t>中国统计局</t>
    <phoneticPr fontId="35" type="noConversion"/>
  </si>
  <si>
    <t>世界银行</t>
    <phoneticPr fontId="35" type="noConversion"/>
  </si>
  <si>
    <r>
      <t>G</t>
    </r>
    <r>
      <rPr>
        <b/>
        <sz val="10"/>
        <rFont val="宋体"/>
        <family val="3"/>
        <charset val="134"/>
      </rPr>
      <t>DPs_2009</t>
    </r>
    <phoneticPr fontId="35" type="noConversion"/>
  </si>
  <si>
    <r>
      <t>G</t>
    </r>
    <r>
      <rPr>
        <b/>
        <sz val="10"/>
        <rFont val="宋体"/>
        <family val="3"/>
        <charset val="134"/>
      </rPr>
      <t>DPd_2009</t>
    </r>
    <phoneticPr fontId="35" type="noConversion"/>
  </si>
  <si>
    <r>
      <t>G</t>
    </r>
    <r>
      <rPr>
        <b/>
        <sz val="10"/>
        <rFont val="宋体"/>
        <family val="3"/>
        <charset val="134"/>
      </rPr>
      <t>DPj_2009</t>
    </r>
    <phoneticPr fontId="32" type="noConversion"/>
  </si>
  <si>
    <r>
      <t>G</t>
    </r>
    <r>
      <rPr>
        <b/>
        <sz val="10"/>
        <rFont val="宋体"/>
        <family val="3"/>
        <charset val="134"/>
      </rPr>
      <t>DPi_2009</t>
    </r>
    <phoneticPr fontId="32" type="noConversion"/>
  </si>
  <si>
    <t>http://www.macalester.edu/research/economics/PAGE/HAVEMAN/Trade.Resources/Data/Gravity/dist.txt</t>
    <phoneticPr fontId="35" type="noConversion"/>
  </si>
  <si>
    <r>
      <t>同F</t>
    </r>
    <r>
      <rPr>
        <sz val="12"/>
        <rFont val="宋体"/>
        <family val="3"/>
        <charset val="134"/>
      </rPr>
      <t>DI</t>
    </r>
    <phoneticPr fontId="35" type="noConversion"/>
  </si>
  <si>
    <t>世界银行</t>
    <phoneticPr fontId="35" type="noConversion"/>
  </si>
  <si>
    <t>《The distribution of the Overseas china in the contemporary World》P486</t>
    <phoneticPr fontId="35" type="noConversion"/>
  </si>
  <si>
    <t>Ethnic Chinese networks and international investment.evidence from inward FDI in China</t>
  </si>
  <si>
    <t>缺失数据按照邻国比例配给,单位人</t>
    <phoneticPr fontId="60" type="noConversion"/>
  </si>
  <si>
    <r>
      <t>来自O</t>
    </r>
    <r>
      <rPr>
        <sz val="12"/>
        <rFont val="宋体"/>
        <family val="3"/>
        <charset val="134"/>
      </rPr>
      <t>ECD,</t>
    </r>
    <r>
      <rPr>
        <sz val="12"/>
        <rFont val="宋体"/>
        <family val="3"/>
        <charset val="134"/>
      </rPr>
      <t>缺失数据按照邻国比例配给</t>
    </r>
    <phoneticPr fontId="35" type="noConversion"/>
  </si>
  <si>
    <r>
      <t>世界银行,</t>
    </r>
    <r>
      <rPr>
        <sz val="12"/>
        <rFont val="宋体"/>
        <family val="3"/>
        <charset val="134"/>
      </rPr>
      <t>2009年数据推算得到</t>
    </r>
    <phoneticPr fontId="35" type="noConversion"/>
  </si>
  <si>
    <t>同GDP</t>
    <phoneticPr fontId="35" type="noConversion"/>
  </si>
  <si>
    <t>同SkDiff</t>
    <phoneticPr fontId="35" type="noConversion"/>
  </si>
  <si>
    <t>世界银行及推算</t>
    <phoneticPr fontId="35" type="noConversion"/>
  </si>
  <si>
    <r>
      <t>0</t>
    </r>
    <r>
      <rPr>
        <sz val="12"/>
        <rFont val="宋体"/>
        <family val="3"/>
        <charset val="134"/>
      </rPr>
      <t>.0018指中国移民占日本劳动力人口0.18%</t>
    </r>
    <phoneticPr fontId="35" type="noConversion"/>
  </si>
  <si>
    <t>公里</t>
    <phoneticPr fontId="35" type="noConversion"/>
  </si>
  <si>
    <r>
      <t>K</t>
    </r>
    <r>
      <rPr>
        <b/>
        <sz val="12"/>
        <rFont val="宋体"/>
        <family val="3"/>
        <charset val="134"/>
      </rPr>
      <t>uglerdynamic</t>
    </r>
    <r>
      <rPr>
        <b/>
        <sz val="12"/>
        <rFont val="宋体"/>
        <family val="3"/>
        <charset val="134"/>
      </rPr>
      <t>Model</t>
    </r>
    <phoneticPr fontId="35" type="noConversion"/>
  </si>
  <si>
    <t>SP.POP.TOTL</t>
    <phoneticPr fontId="25" type="noConversion"/>
  </si>
  <si>
    <t>Tadzhikistan</t>
    <phoneticPr fontId="25" type="noConversion"/>
  </si>
  <si>
    <t>流量</t>
    <phoneticPr fontId="60" type="noConversion"/>
  </si>
  <si>
    <t>人,stock</t>
    <phoneticPr fontId="35" type="noConversion"/>
  </si>
  <si>
    <r>
      <t>Y</t>
    </r>
    <r>
      <rPr>
        <sz val="12"/>
        <rFont val="宋体"/>
        <family val="3"/>
        <charset val="134"/>
      </rPr>
      <t>R2009</t>
    </r>
    <phoneticPr fontId="25" type="noConversion"/>
  </si>
  <si>
    <r>
      <t>S</t>
    </r>
    <r>
      <rPr>
        <b/>
        <sz val="10"/>
        <rFont val="宋体"/>
        <family val="3"/>
        <charset val="134"/>
      </rPr>
      <t>Kd_2009</t>
    </r>
    <phoneticPr fontId="35" type="noConversion"/>
  </si>
  <si>
    <r>
      <t>E</t>
    </r>
    <r>
      <rPr>
        <sz val="12"/>
        <rFont val="宋体"/>
        <family val="3"/>
        <charset val="134"/>
      </rPr>
      <t>M_2009</t>
    </r>
  </si>
  <si>
    <t>复制2008年数据</t>
    <phoneticPr fontId="35" type="noConversion"/>
  </si>
  <si>
    <t>直接复制2008</t>
    <phoneticPr fontId="35" type="noConversion"/>
  </si>
  <si>
    <t>流量,全部人口</t>
    <phoneticPr fontId="35" type="noConversion"/>
  </si>
  <si>
    <t>b</t>
    <phoneticPr fontId="35" type="noConversion"/>
  </si>
  <si>
    <t>1995年配给的数据值得再探讨？？？？注意与本国的历史及以后数据相串联</t>
    <phoneticPr fontId="60" type="noConversion"/>
  </si>
  <si>
    <t>LifeD_1980</t>
    <phoneticPr fontId="35" type="noConversion"/>
  </si>
  <si>
    <t>LifeD_1981</t>
  </si>
  <si>
    <t>LifeD_1982</t>
  </si>
  <si>
    <t>LifeD_1983</t>
  </si>
  <si>
    <t>LifeD_1984</t>
  </si>
  <si>
    <t>LifeD_1985</t>
  </si>
  <si>
    <t>LifeD_1986</t>
  </si>
  <si>
    <t>LifeD_1987</t>
  </si>
  <si>
    <t>LifeD_1988</t>
  </si>
  <si>
    <t>LifeD_1989</t>
  </si>
  <si>
    <t>LifeD_1990</t>
  </si>
  <si>
    <t>LifeD_1991</t>
  </si>
  <si>
    <t>LifeD_1992</t>
  </si>
  <si>
    <t>LifeD_1993</t>
  </si>
  <si>
    <t>LifeD_1994</t>
  </si>
  <si>
    <t>LifeD_1995</t>
  </si>
  <si>
    <t>LifeD_1996</t>
  </si>
  <si>
    <t>LifeD_1997</t>
  </si>
  <si>
    <t>LifeD_1998</t>
  </si>
  <si>
    <t>LifeD_1999</t>
  </si>
  <si>
    <t>LifeD_2000</t>
  </si>
  <si>
    <t>LifeD_2001</t>
  </si>
  <si>
    <t>LifeD_2002</t>
  </si>
  <si>
    <t>LifeD_2003</t>
  </si>
  <si>
    <t>LifeD_2004</t>
  </si>
  <si>
    <t>LifeD_2005</t>
  </si>
  <si>
    <t>LifeD_2006</t>
  </si>
  <si>
    <t>LifeD_2007</t>
  </si>
  <si>
    <t>LifeD_2008</t>
  </si>
  <si>
    <t>LifeD_2009</t>
  </si>
  <si>
    <t>LifeD</t>
    <phoneticPr fontId="35" type="noConversion"/>
  </si>
  <si>
    <t>Life</t>
    <phoneticPr fontId="35" type="noConversion"/>
  </si>
  <si>
    <t>Life_1980</t>
    <phoneticPr fontId="35" type="noConversion"/>
  </si>
  <si>
    <t>Life_2009</t>
  </si>
  <si>
    <t>Congo, Dem. Rep.</t>
  </si>
  <si>
    <t>Côte d'Ivoire</t>
  </si>
  <si>
    <t>Dominican Republic</t>
  </si>
  <si>
    <t>Egypt, Arab Rep.</t>
  </si>
  <si>
    <t>Hong Kong, China</t>
  </si>
  <si>
    <t>Iran, Islamic Rep.</t>
  </si>
  <si>
    <t>Lao PDR</t>
  </si>
  <si>
    <t>Libya</t>
  </si>
  <si>
    <t>Macao, China</t>
  </si>
  <si>
    <t>São Tomé and Principe</t>
  </si>
  <si>
    <t>South Africa</t>
  </si>
  <si>
    <t>Sri Lanka</t>
  </si>
  <si>
    <t>Other South</t>
  </si>
  <si>
    <t>Other North</t>
  </si>
  <si>
    <t>TOTAL</t>
  </si>
  <si>
    <t/>
  </si>
  <si>
    <t>EM_OECD_1990</t>
    <phoneticPr fontId="35" type="noConversion"/>
  </si>
  <si>
    <t>EM_OECD_2000</t>
    <phoneticPr fontId="35" type="noConversion"/>
  </si>
  <si>
    <t>EM_OECD_2010</t>
  </si>
  <si>
    <t>KoreaRep</t>
    <phoneticPr fontId="87" type="noConversion"/>
  </si>
  <si>
    <t>Czech</t>
    <phoneticPr fontId="87" type="noConversion"/>
  </si>
  <si>
    <t>Net 3数据来自WB--&gt; T1.Estimates_of_Migrant_Stocks_2010.xls</t>
    <phoneticPr fontId="35" type="noConversion"/>
  </si>
  <si>
    <t>AND</t>
  </si>
  <si>
    <t>Anguilla</t>
  </si>
  <si>
    <t>AIA</t>
  </si>
  <si>
    <t>COD</t>
  </si>
  <si>
    <t>Cook Islands</t>
  </si>
  <si>
    <t>COK</t>
  </si>
  <si>
    <t>Falkland Islands (Malvinas)</t>
  </si>
  <si>
    <t>FLK</t>
  </si>
  <si>
    <t>French Guiana</t>
  </si>
  <si>
    <t>GUF</t>
  </si>
  <si>
    <t>GIB</t>
  </si>
  <si>
    <t>GLP</t>
  </si>
  <si>
    <t>KSV</t>
  </si>
  <si>
    <t>MTQ</t>
  </si>
  <si>
    <t>MSR</t>
  </si>
  <si>
    <t>Naura</t>
  </si>
  <si>
    <t>NRU</t>
  </si>
  <si>
    <t>Niue</t>
  </si>
  <si>
    <t>NIU</t>
  </si>
  <si>
    <t>Norfolk Island</t>
  </si>
  <si>
    <t>NFK</t>
  </si>
  <si>
    <t>REU</t>
  </si>
  <si>
    <t>Saint Helena</t>
  </si>
  <si>
    <t>SHN</t>
  </si>
  <si>
    <t>Saint Pierre and Miquelon</t>
  </si>
  <si>
    <t>SPM</t>
  </si>
  <si>
    <t>Serbia and Montenegro</t>
  </si>
  <si>
    <t>SCG</t>
  </si>
  <si>
    <t>TWN</t>
  </si>
  <si>
    <t>TLS</t>
  </si>
  <si>
    <t>Tokelau</t>
  </si>
  <si>
    <t>TKL</t>
  </si>
  <si>
    <t>TCA</t>
  </si>
  <si>
    <t>TUV</t>
  </si>
  <si>
    <t>Virgin Islands, British</t>
  </si>
  <si>
    <t>VGB</t>
  </si>
  <si>
    <t>WLF</t>
  </si>
  <si>
    <t>PSE</t>
  </si>
  <si>
    <t>Country</t>
    <phoneticPr fontId="92" type="noConversion"/>
  </si>
  <si>
    <t>CountryCode</t>
    <phoneticPr fontId="92" type="noConversion"/>
  </si>
  <si>
    <t>Year2000</t>
    <phoneticPr fontId="92" type="noConversion"/>
  </si>
  <si>
    <t>Year1990</t>
    <phoneticPr fontId="92" type="noConversion"/>
  </si>
  <si>
    <t>Year1980</t>
    <phoneticPr fontId="92" type="noConversion"/>
  </si>
  <si>
    <t>Year1970</t>
    <phoneticPr fontId="92" type="noConversion"/>
  </si>
  <si>
    <t>Year1960</t>
    <phoneticPr fontId="92" type="noConversion"/>
  </si>
  <si>
    <t>Country</t>
    <phoneticPr fontId="92" type="noConversion"/>
  </si>
  <si>
    <t>Year2010</t>
    <phoneticPr fontId="92" type="noConversion"/>
  </si>
  <si>
    <t>Belgium</t>
    <phoneticPr fontId="92" type="noConversion"/>
  </si>
  <si>
    <t>HongKong</t>
    <phoneticPr fontId="92" type="noConversion"/>
  </si>
  <si>
    <t>Iran</t>
    <phoneticPr fontId="92" type="noConversion"/>
  </si>
  <si>
    <t>LaoPDR</t>
    <phoneticPr fontId="92" type="noConversion"/>
  </si>
  <si>
    <t>Macau</t>
    <phoneticPr fontId="92" type="noConversion"/>
  </si>
  <si>
    <t>SaudiArabia</t>
    <phoneticPr fontId="92" type="noConversion"/>
  </si>
  <si>
    <t>KoreaRep</t>
    <phoneticPr fontId="92" type="noConversion"/>
  </si>
  <si>
    <t>SriLanka</t>
    <phoneticPr fontId="92" type="noConversion"/>
  </si>
  <si>
    <t>UnitedArabEmirates</t>
    <phoneticPr fontId="92" type="noConversion"/>
  </si>
  <si>
    <t>Egypt</t>
    <phoneticPr fontId="92" type="noConversion"/>
  </si>
  <si>
    <t>LibyanArabJm</t>
    <phoneticPr fontId="92" type="noConversion"/>
  </si>
  <si>
    <t>S.Africa</t>
    <phoneticPr fontId="5" type="noConversion"/>
  </si>
  <si>
    <t>S.Africa</t>
    <phoneticPr fontId="92" type="noConversion"/>
  </si>
  <si>
    <t>HongKong</t>
    <phoneticPr fontId="92" type="noConversion"/>
  </si>
  <si>
    <t>Iran</t>
    <phoneticPr fontId="92" type="noConversion"/>
  </si>
  <si>
    <t>KoreaRep</t>
    <phoneticPr fontId="92" type="noConversion"/>
  </si>
  <si>
    <t>Egypt</t>
    <phoneticPr fontId="92" type="noConversion"/>
  </si>
  <si>
    <t>Denmark</t>
    <phoneticPr fontId="92" type="noConversion"/>
  </si>
  <si>
    <t>Czech</t>
    <phoneticPr fontId="92" type="noConversion"/>
  </si>
  <si>
    <t>DominicanRep</t>
    <phoneticPr fontId="92" type="noConversion"/>
  </si>
  <si>
    <t>Venezuela</t>
    <phoneticPr fontId="92" type="noConversion"/>
  </si>
  <si>
    <t>EM3_80</t>
    <phoneticPr fontId="32" type="noConversion"/>
  </si>
  <si>
    <t>EM3_90</t>
    <phoneticPr fontId="32" type="noConversion"/>
  </si>
  <si>
    <t>EM3_00</t>
    <phoneticPr fontId="32" type="noConversion"/>
  </si>
  <si>
    <t>EM3_10</t>
    <phoneticPr fontId="32" type="noConversion"/>
  </si>
  <si>
    <t>Pop3_80</t>
    <phoneticPr fontId="32" type="noConversion"/>
  </si>
  <si>
    <t>Pop3_90</t>
    <phoneticPr fontId="32" type="noConversion"/>
  </si>
  <si>
    <t>Pop3_00</t>
    <phoneticPr fontId="32" type="noConversion"/>
  </si>
  <si>
    <t>Pop3_10</t>
    <phoneticPr fontId="32" type="noConversion"/>
  </si>
  <si>
    <t>Net3Data</t>
    <phoneticPr fontId="32" type="noConversion"/>
  </si>
  <si>
    <r>
      <t>P</t>
    </r>
    <r>
      <rPr>
        <b/>
        <sz val="10"/>
        <rFont val="宋体"/>
        <family val="3"/>
        <charset val="134"/>
      </rPr>
      <t>op2010</t>
    </r>
    <phoneticPr fontId="32" type="noConversion"/>
  </si>
  <si>
    <r>
      <t>N</t>
    </r>
    <r>
      <rPr>
        <b/>
        <sz val="12"/>
        <rFont val="宋体"/>
        <family val="3"/>
        <charset val="134"/>
      </rPr>
      <t>et3_80</t>
    </r>
    <phoneticPr fontId="35" type="noConversion"/>
  </si>
  <si>
    <r>
      <t>N</t>
    </r>
    <r>
      <rPr>
        <b/>
        <sz val="12"/>
        <rFont val="宋体"/>
        <family val="3"/>
        <charset val="134"/>
      </rPr>
      <t>et3_90</t>
    </r>
    <phoneticPr fontId="35" type="noConversion"/>
  </si>
  <si>
    <r>
      <t>N</t>
    </r>
    <r>
      <rPr>
        <b/>
        <sz val="12"/>
        <rFont val="宋体"/>
        <family val="3"/>
        <charset val="134"/>
      </rPr>
      <t>et3_00</t>
    </r>
    <phoneticPr fontId="35" type="noConversion"/>
  </si>
  <si>
    <r>
      <t>N</t>
    </r>
    <r>
      <rPr>
        <b/>
        <sz val="12"/>
        <rFont val="宋体"/>
        <family val="3"/>
        <charset val="134"/>
      </rPr>
      <t>et3_10</t>
    </r>
    <phoneticPr fontId="35" type="noConversion"/>
  </si>
  <si>
    <t>Caribbean (developing only)</t>
  </si>
  <si>
    <t>Caribbean small states</t>
  </si>
  <si>
    <t>Central Africa (developing only)</t>
  </si>
  <si>
    <t>Central America (developing only)</t>
  </si>
  <si>
    <t>Central Asia (developing only)</t>
  </si>
  <si>
    <t>Czech Republic</t>
  </si>
  <si>
    <t>East and Southern Africa (developing only)</t>
  </si>
  <si>
    <t>Eastern Asia (developing only)</t>
  </si>
  <si>
    <t>Eastern Europe (developing only)</t>
  </si>
  <si>
    <t>Hong Kong SAR, China</t>
  </si>
  <si>
    <t>Korea, Rep.</t>
  </si>
  <si>
    <t>Macao SAR, China</t>
  </si>
  <si>
    <t>Middle East (developing only)</t>
  </si>
  <si>
    <t>North Africa</t>
  </si>
  <si>
    <t>Other small states</t>
  </si>
  <si>
    <t>Pacific (developing only)</t>
  </si>
  <si>
    <t>Pacific island small states</t>
  </si>
  <si>
    <t>Sint Maarten (Dutch part)</t>
  </si>
  <si>
    <t>Small states</t>
  </si>
  <si>
    <t>South America (developing only)</t>
  </si>
  <si>
    <t>South Asia, excluding India</t>
  </si>
  <si>
    <t>South Sudan</t>
  </si>
  <si>
    <t>South-Eastern Asia (developing only)</t>
  </si>
  <si>
    <t>Southern Europe (developing only)</t>
  </si>
  <si>
    <t>St. Martin (French part)</t>
  </si>
  <si>
    <t>West Africa (developing only)</t>
  </si>
  <si>
    <t>Country_Name</t>
  </si>
  <si>
    <t>Country_Code</t>
  </si>
  <si>
    <t>Indicator_Name</t>
  </si>
  <si>
    <t>Indicator_Code</t>
  </si>
  <si>
    <t>2010</t>
  </si>
  <si>
    <t>2011</t>
  </si>
  <si>
    <t>ARB</t>
  </si>
  <si>
    <t>CRB</t>
  </si>
  <si>
    <t>CSS</t>
  </si>
  <si>
    <t>CFR</t>
  </si>
  <si>
    <t>CAM</t>
  </si>
  <si>
    <t>CAS</t>
  </si>
  <si>
    <t>CUW</t>
  </si>
  <si>
    <t>ESA</t>
  </si>
  <si>
    <t>EAS</t>
  </si>
  <si>
    <t>ESS</t>
  </si>
  <si>
    <t>EER</t>
  </si>
  <si>
    <t>ECS</t>
  </si>
  <si>
    <t>EUU</t>
  </si>
  <si>
    <t>HPC</t>
  </si>
  <si>
    <t>LCN</t>
  </si>
  <si>
    <t>LDC</t>
  </si>
  <si>
    <t>MEA</t>
  </si>
  <si>
    <t>MDE</t>
  </si>
  <si>
    <t>NAF</t>
  </si>
  <si>
    <t>NAC</t>
  </si>
  <si>
    <t>OED</t>
  </si>
  <si>
    <t>OSS</t>
  </si>
  <si>
    <t>PAC</t>
  </si>
  <si>
    <t>PSS</t>
  </si>
  <si>
    <t>SXM</t>
  </si>
  <si>
    <t>SST</t>
  </si>
  <si>
    <t>SAM</t>
  </si>
  <si>
    <t>SAX</t>
  </si>
  <si>
    <t>SSD</t>
  </si>
  <si>
    <t>SEA</t>
  </si>
  <si>
    <t>SER</t>
  </si>
  <si>
    <t>MAF</t>
  </si>
  <si>
    <t>SSF</t>
  </si>
  <si>
    <t>WAF</t>
  </si>
  <si>
    <r>
      <t>Y</t>
    </r>
    <r>
      <rPr>
        <b/>
        <sz val="12"/>
        <rFont val="宋体"/>
        <family val="3"/>
        <charset val="134"/>
      </rPr>
      <t>R2010</t>
    </r>
    <phoneticPr fontId="25" type="noConversion"/>
  </si>
  <si>
    <r>
      <t>Y</t>
    </r>
    <r>
      <rPr>
        <b/>
        <sz val="12"/>
        <rFont val="宋体"/>
        <family val="3"/>
        <charset val="134"/>
      </rPr>
      <t>R2011</t>
    </r>
    <phoneticPr fontId="25" type="noConversion"/>
  </si>
  <si>
    <t>万美元，折算为year2000平价</t>
    <phoneticPr fontId="35" type="noConversion"/>
  </si>
  <si>
    <t>stock</t>
    <phoneticPr fontId="35" type="noConversion"/>
  </si>
  <si>
    <t>海外华人数据库,stock</t>
    <phoneticPr fontId="35" type="noConversion"/>
  </si>
  <si>
    <t>万美元,flow,未折算为2000平价 (Todo,折算时要用美元的deflator而不是人民币的)</t>
    <phoneticPr fontId="35" type="noConversion"/>
  </si>
  <si>
    <t>数据来源：来源于Docquier主页的International migration by educational attainment (1990-2000) - Release 1.1数据库，网址是http://perso.uclouvain.be/frederic.docquier/oxlight.htm。</t>
    <phoneticPr fontId="10" type="noConversion"/>
  </si>
  <si>
    <t>备注：移民流量数据来源于OECD的网上国际移民数据库（International Migration Database），网址是：http://stats.oecd.org/Index.aspx?DataSetCode=MIG</t>
    <phoneticPr fontId="60" type="noConversion"/>
  </si>
  <si>
    <t>数据来源：移民存量数据来源于世界银行的“Migration &amp; Remittances Data国际移民与发展”主页中的“Bilateral Migration Database 1960-2000”表格</t>
    <phoneticPr fontId="92" type="noConversion"/>
  </si>
  <si>
    <t>数据来源：移民存量数据来源于世界银行的“Migration &amp; Remittances Data国际移民与发展”主页中的“Bilateral Migration Matrix 2010”表格</t>
    <phoneticPr fontId="92" type="noConversion"/>
  </si>
  <si>
    <t>GNB</t>
    <phoneticPr fontId="5" type="noConversion"/>
  </si>
  <si>
    <t>Gibraltar</t>
    <phoneticPr fontId="5" type="noConversion"/>
  </si>
  <si>
    <t>GIB</t>
    <phoneticPr fontId="5" type="noConversion"/>
  </si>
  <si>
    <t>KGZ</t>
    <phoneticPr fontId="5" type="noConversion"/>
  </si>
  <si>
    <t>YUG</t>
    <phoneticPr fontId="5" type="noConversion"/>
  </si>
  <si>
    <t>GUF</t>
    <phoneticPr fontId="5" type="noConversion"/>
  </si>
  <si>
    <t>VEN</t>
    <phoneticPr fontId="5" type="noConversion"/>
  </si>
  <si>
    <t>VIR</t>
    <phoneticPr fontId="5" type="noConversion"/>
  </si>
  <si>
    <t>KNA</t>
    <phoneticPr fontId="5" type="noConversion"/>
  </si>
  <si>
    <t>COK</t>
    <phoneticPr fontId="5" type="noConversion"/>
  </si>
  <si>
    <t>NRU</t>
    <phoneticPr fontId="5" type="noConversion"/>
  </si>
  <si>
    <t>PYF</t>
    <phoneticPr fontId="5" type="noConversion"/>
  </si>
  <si>
    <t>Tuvalu</t>
    <phoneticPr fontId="5" type="noConversion"/>
  </si>
  <si>
    <t>TUV</t>
    <phoneticPr fontId="5" type="noConversion"/>
  </si>
  <si>
    <t>FSM</t>
    <phoneticPr fontId="5" type="noConversion"/>
  </si>
  <si>
    <t>Turks&amp;CaicosIs.</t>
    <phoneticPr fontId="5" type="noConversion"/>
  </si>
  <si>
    <t>TCA</t>
    <phoneticPr fontId="5" type="noConversion"/>
  </si>
  <si>
    <t>TWN</t>
    <phoneticPr fontId="5" type="noConversion"/>
  </si>
  <si>
    <t>Palestine</t>
    <phoneticPr fontId="5" type="noConversion"/>
  </si>
  <si>
    <t>PSI</t>
    <phoneticPr fontId="5" type="noConversion"/>
  </si>
  <si>
    <r>
      <t>I</t>
    </r>
    <r>
      <rPr>
        <sz val="12"/>
        <rFont val="宋体"/>
        <family val="3"/>
        <charset val="134"/>
      </rPr>
      <t>SO</t>
    </r>
    <phoneticPr fontId="5" type="noConversion"/>
  </si>
  <si>
    <r>
      <t>I</t>
    </r>
    <r>
      <rPr>
        <b/>
        <sz val="10"/>
        <rFont val="宋体"/>
        <family val="3"/>
        <charset val="134"/>
      </rPr>
      <t>SO</t>
    </r>
    <phoneticPr fontId="35" type="noConversion"/>
  </si>
  <si>
    <t>ISO</t>
    <phoneticPr fontId="32" type="noConversion"/>
  </si>
  <si>
    <t>Should be 67, whIn67 70?</t>
  </si>
  <si>
    <t>In67</t>
  </si>
  <si>
    <t>Out67</t>
  </si>
  <si>
    <t>Indicator Name</t>
  </si>
  <si>
    <t>Indicator Code</t>
  </si>
  <si>
    <t>GDP deflator (base year varies by country)</t>
  </si>
  <si>
    <t>NY.GDP.DEFL.ZS</t>
  </si>
  <si>
    <t>GDP (constant 2000 US$)</t>
  </si>
  <si>
    <t>NY.GDP.MKTP.KD</t>
  </si>
  <si>
    <t>GDP (current US$)</t>
  </si>
  <si>
    <t>NY.GDP.MKTP.CD</t>
  </si>
  <si>
    <t>Labor force with tertiary education (% of total)</t>
  </si>
  <si>
    <t>SL.TLF.TERT.ZS</t>
  </si>
  <si>
    <t>Life expectancy at birth, total (years)</t>
  </si>
  <si>
    <t>SP.DYN.LE00.IN</t>
  </si>
  <si>
    <t>Not classified</t>
  </si>
  <si>
    <t>INX</t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</si>
  <si>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_2009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</si>
  <si>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</si>
  <si>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</si>
  <si>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</si>
  <si>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</si>
  <si>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</si>
  <si>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</si>
  <si>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j</t>
    </r>
    <r>
      <rPr>
        <b/>
        <sz val="10"/>
        <rFont val="宋体"/>
        <family val="3"/>
        <charset val="134"/>
      </rPr>
      <t>_2016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</si>
  <si>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_2009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</si>
  <si>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</si>
  <si>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</si>
  <si>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</si>
  <si>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</si>
  <si>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</si>
  <si>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</si>
  <si>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_2016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</si>
  <si>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_Org_2009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</si>
  <si>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_Org_2010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</si>
  <si>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_Org_2011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</si>
  <si>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_Org_2012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</si>
  <si>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_Org_2013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</si>
  <si>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_Org_2014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</si>
  <si>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_Org_2015</t>
    </r>
    <r>
      <rPr>
        <sz val="12"/>
        <rFont val="宋体"/>
        <family val="3"/>
        <charset val="134"/>
      </rPr>
      <t/>
    </r>
  </si>
  <si>
    <r>
      <t>SK</t>
    </r>
    <r>
      <rPr>
        <b/>
        <sz val="10"/>
        <rFont val="宋体"/>
        <family val="3"/>
        <charset val="134"/>
      </rPr>
      <t>i</t>
    </r>
    <r>
      <rPr>
        <b/>
        <sz val="10"/>
        <rFont val="宋体"/>
        <family val="3"/>
        <charset val="134"/>
      </rPr>
      <t>_Org_2016</t>
    </r>
    <r>
      <rPr>
        <sz val="12"/>
        <rFont val="宋体"/>
        <family val="3"/>
        <charset val="134"/>
      </rPr>
      <t/>
    </r>
  </si>
  <si>
    <r>
      <t>I</t>
    </r>
    <r>
      <rPr>
        <sz val="12"/>
        <rFont val="宋体"/>
        <family val="3"/>
        <charset val="134"/>
      </rPr>
      <t>SO+Indicator</t>
    </r>
    <phoneticPr fontId="5" type="noConversion"/>
  </si>
  <si>
    <t>SL.TLF.TERT.ZS</t>
    <phoneticPr fontId="5" type="noConversion"/>
  </si>
  <si>
    <r>
      <t>Net_2_20</t>
    </r>
    <r>
      <rPr>
        <b/>
        <sz val="10"/>
        <rFont val="宋体"/>
        <family val="3"/>
        <charset val="134"/>
      </rPr>
      <t>1</t>
    </r>
    <r>
      <rPr>
        <b/>
        <sz val="10"/>
        <rFont val="宋体"/>
        <family val="3"/>
        <charset val="134"/>
      </rPr>
      <t>0</t>
    </r>
    <phoneticPr fontId="32" type="noConversion"/>
  </si>
  <si>
    <r>
      <t>EM_src2_20</t>
    </r>
    <r>
      <rPr>
        <b/>
        <sz val="12"/>
        <rFont val="宋体"/>
        <family val="3"/>
        <charset val="134"/>
      </rPr>
      <t>1</t>
    </r>
    <r>
      <rPr>
        <b/>
        <sz val="12"/>
        <rFont val="宋体"/>
        <family val="3"/>
        <charset val="134"/>
      </rPr>
      <t>0</t>
    </r>
    <phoneticPr fontId="5" type="noConversion"/>
  </si>
  <si>
    <t>SKd_2010</t>
  </si>
  <si>
    <r>
      <t>S</t>
    </r>
    <r>
      <rPr>
        <b/>
        <sz val="10"/>
        <rFont val="宋体"/>
        <family val="3"/>
        <charset val="134"/>
      </rPr>
      <t>Kd_2011</t>
    </r>
    <r>
      <rPr>
        <sz val="11"/>
        <color theme="1"/>
        <rFont val="宋体"/>
        <family val="2"/>
        <scheme val="minor"/>
      </rPr>
      <t/>
    </r>
  </si>
  <si>
    <t>SKd_2012</t>
  </si>
  <si>
    <r>
      <t>S</t>
    </r>
    <r>
      <rPr>
        <b/>
        <sz val="10"/>
        <rFont val="宋体"/>
        <family val="3"/>
        <charset val="134"/>
      </rPr>
      <t>Kd_2013</t>
    </r>
    <r>
      <rPr>
        <sz val="11"/>
        <color theme="1"/>
        <rFont val="宋体"/>
        <family val="2"/>
        <scheme val="minor"/>
      </rPr>
      <t/>
    </r>
  </si>
  <si>
    <t>SKd_2014</t>
  </si>
  <si>
    <r>
      <t>S</t>
    </r>
    <r>
      <rPr>
        <b/>
        <sz val="10"/>
        <rFont val="宋体"/>
        <family val="3"/>
        <charset val="134"/>
      </rPr>
      <t>Kd_2015</t>
    </r>
    <r>
      <rPr>
        <sz val="11"/>
        <color theme="1"/>
        <rFont val="宋体"/>
        <family val="2"/>
        <scheme val="minor"/>
      </rPr>
      <t/>
    </r>
  </si>
  <si>
    <t>SKd_2016</t>
  </si>
  <si>
    <t>FDI_2010</t>
  </si>
  <si>
    <t>FDI_2011</t>
  </si>
  <si>
    <t>FDI_2012</t>
  </si>
  <si>
    <t>FDI_2013</t>
  </si>
  <si>
    <t>FDI_2014</t>
  </si>
  <si>
    <t>FDI_2015</t>
  </si>
  <si>
    <t>FDI_2016</t>
  </si>
  <si>
    <r>
      <t>GDPs</t>
    </r>
    <r>
      <rPr>
        <b/>
        <sz val="10"/>
        <rFont val="宋体"/>
        <family val="3"/>
        <charset val="134"/>
      </rPr>
      <t>_2010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</si>
  <si>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DPs_2011</t>
    </r>
    <r>
      <rPr>
        <sz val="11"/>
        <color theme="1"/>
        <rFont val="宋体"/>
        <family val="2"/>
        <scheme val="minor"/>
      </rPr>
      <t/>
    </r>
  </si>
  <si>
    <r>
      <t>GDPs</t>
    </r>
    <r>
      <rPr>
        <b/>
        <sz val="10"/>
        <rFont val="宋体"/>
        <family val="3"/>
        <charset val="134"/>
      </rPr>
      <t>_2012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</si>
  <si>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DPs_2013</t>
    </r>
    <r>
      <rPr>
        <sz val="11"/>
        <color theme="1"/>
        <rFont val="宋体"/>
        <family val="2"/>
        <scheme val="minor"/>
      </rPr>
      <t/>
    </r>
  </si>
  <si>
    <r>
      <t>GDPs</t>
    </r>
    <r>
      <rPr>
        <b/>
        <sz val="10"/>
        <rFont val="宋体"/>
        <family val="3"/>
        <charset val="134"/>
      </rPr>
      <t>_2014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</si>
  <si>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DPs_2015</t>
    </r>
    <r>
      <rPr>
        <sz val="11"/>
        <color theme="1"/>
        <rFont val="宋体"/>
        <family val="2"/>
        <scheme val="minor"/>
      </rPr>
      <t/>
    </r>
  </si>
  <si>
    <r>
      <t>GDPs</t>
    </r>
    <r>
      <rPr>
        <b/>
        <sz val="10"/>
        <rFont val="宋体"/>
        <family val="3"/>
        <charset val="134"/>
      </rPr>
      <t>_2016</t>
    </r>
    <r>
      <rPr>
        <sz val="12"/>
        <rFont val="宋体"/>
        <family val="3"/>
        <charset val="134"/>
      </rPr>
      <t/>
    </r>
  </si>
  <si>
    <r>
      <t>GDPd</t>
    </r>
    <r>
      <rPr>
        <b/>
        <sz val="10"/>
        <rFont val="宋体"/>
        <family val="3"/>
        <charset val="134"/>
      </rPr>
      <t>_2010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</si>
  <si>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DPd_2011</t>
    </r>
    <r>
      <rPr>
        <sz val="11"/>
        <color theme="1"/>
        <rFont val="宋体"/>
        <family val="2"/>
        <scheme val="minor"/>
      </rPr>
      <t/>
    </r>
  </si>
  <si>
    <r>
      <t>GDPd</t>
    </r>
    <r>
      <rPr>
        <b/>
        <sz val="10"/>
        <rFont val="宋体"/>
        <family val="3"/>
        <charset val="134"/>
      </rPr>
      <t>_2012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</si>
  <si>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DPd_2013</t>
    </r>
    <r>
      <rPr>
        <sz val="11"/>
        <color theme="1"/>
        <rFont val="宋体"/>
        <family val="2"/>
        <scheme val="minor"/>
      </rPr>
      <t/>
    </r>
  </si>
  <si>
    <r>
      <t>GDPd</t>
    </r>
    <r>
      <rPr>
        <b/>
        <sz val="10"/>
        <rFont val="宋体"/>
        <family val="3"/>
        <charset val="134"/>
      </rPr>
      <t>_2014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</si>
  <si>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DPd_2015</t>
    </r>
    <r>
      <rPr>
        <sz val="11"/>
        <color theme="1"/>
        <rFont val="宋体"/>
        <family val="2"/>
        <scheme val="minor"/>
      </rPr>
      <t/>
    </r>
  </si>
  <si>
    <r>
      <t>GDPd</t>
    </r>
    <r>
      <rPr>
        <b/>
        <sz val="10"/>
        <rFont val="宋体"/>
        <family val="3"/>
        <charset val="134"/>
      </rPr>
      <t>_2016</t>
    </r>
    <r>
      <rPr>
        <sz val="12"/>
        <rFont val="宋体"/>
        <family val="3"/>
        <charset val="134"/>
      </rPr>
      <t/>
    </r>
  </si>
  <si>
    <r>
      <t>Net_20</t>
    </r>
    <r>
      <rPr>
        <b/>
        <sz val="10"/>
        <rFont val="宋体"/>
        <family val="3"/>
        <charset val="134"/>
      </rPr>
      <t>1</t>
    </r>
    <r>
      <rPr>
        <b/>
        <sz val="10"/>
        <rFont val="宋体"/>
        <family val="3"/>
        <charset val="134"/>
      </rPr>
      <t>0</t>
    </r>
    <phoneticPr fontId="35" type="noConversion"/>
  </si>
  <si>
    <r>
      <t>Net_Pri_20</t>
    </r>
    <r>
      <rPr>
        <b/>
        <sz val="10"/>
        <rFont val="宋体"/>
        <family val="3"/>
        <charset val="134"/>
      </rPr>
      <t>1</t>
    </r>
    <r>
      <rPr>
        <b/>
        <sz val="10"/>
        <rFont val="宋体"/>
        <family val="3"/>
        <charset val="134"/>
      </rPr>
      <t>0</t>
    </r>
    <phoneticPr fontId="35" type="noConversion"/>
  </si>
  <si>
    <r>
      <t>Net_Sec_20</t>
    </r>
    <r>
      <rPr>
        <b/>
        <sz val="10"/>
        <rFont val="宋体"/>
        <family val="3"/>
        <charset val="134"/>
      </rPr>
      <t>1</t>
    </r>
    <r>
      <rPr>
        <b/>
        <sz val="10"/>
        <rFont val="宋体"/>
        <family val="3"/>
        <charset val="134"/>
      </rPr>
      <t>0</t>
    </r>
    <phoneticPr fontId="35" type="noConversion"/>
  </si>
  <si>
    <r>
      <t>Net_Ter_20</t>
    </r>
    <r>
      <rPr>
        <b/>
        <sz val="10"/>
        <rFont val="宋体"/>
        <family val="3"/>
        <charset val="134"/>
      </rPr>
      <t>1</t>
    </r>
    <r>
      <rPr>
        <b/>
        <sz val="10"/>
        <rFont val="宋体"/>
        <family val="3"/>
        <charset val="134"/>
      </rPr>
      <t>0</t>
    </r>
    <phoneticPr fontId="35" type="noConversion"/>
  </si>
  <si>
    <r>
      <t>Net_NT_20</t>
    </r>
    <r>
      <rPr>
        <b/>
        <sz val="10"/>
        <rFont val="宋体"/>
        <family val="3"/>
        <charset val="134"/>
      </rPr>
      <t>1</t>
    </r>
    <r>
      <rPr>
        <b/>
        <sz val="10"/>
        <rFont val="宋体"/>
        <family val="3"/>
        <charset val="134"/>
      </rPr>
      <t>0</t>
    </r>
    <phoneticPr fontId="35" type="noConversion"/>
  </si>
  <si>
    <r>
      <t>N</t>
    </r>
    <r>
      <rPr>
        <b/>
        <sz val="10"/>
        <rFont val="宋体"/>
        <family val="3"/>
        <charset val="134"/>
      </rPr>
      <t>et_2_2010</t>
    </r>
    <phoneticPr fontId="35" type="noConversion"/>
  </si>
  <si>
    <r>
      <t>E</t>
    </r>
    <r>
      <rPr>
        <sz val="12"/>
        <rFont val="宋体"/>
        <family val="3"/>
        <charset val="134"/>
      </rPr>
      <t>M_2010</t>
    </r>
  </si>
  <si>
    <r>
      <t>E</t>
    </r>
    <r>
      <rPr>
        <sz val="12"/>
        <rFont val="宋体"/>
        <family val="3"/>
        <charset val="134"/>
      </rPr>
      <t>M_2011</t>
    </r>
    <r>
      <rPr>
        <sz val="11"/>
        <color theme="1"/>
        <rFont val="宋体"/>
        <family val="2"/>
        <scheme val="minor"/>
      </rPr>
      <t/>
    </r>
  </si>
  <si>
    <r>
      <t>E</t>
    </r>
    <r>
      <rPr>
        <sz val="12"/>
        <rFont val="宋体"/>
        <family val="3"/>
        <charset val="134"/>
      </rPr>
      <t>M_2012</t>
    </r>
  </si>
  <si>
    <r>
      <t>E</t>
    </r>
    <r>
      <rPr>
        <sz val="12"/>
        <rFont val="宋体"/>
        <family val="3"/>
        <charset val="134"/>
      </rPr>
      <t>M_2013</t>
    </r>
    <r>
      <rPr>
        <sz val="11"/>
        <color theme="1"/>
        <rFont val="宋体"/>
        <family val="2"/>
        <scheme val="minor"/>
      </rPr>
      <t/>
    </r>
  </si>
  <si>
    <r>
      <t>E</t>
    </r>
    <r>
      <rPr>
        <sz val="12"/>
        <rFont val="宋体"/>
        <family val="3"/>
        <charset val="134"/>
      </rPr>
      <t>M_2014</t>
    </r>
  </si>
  <si>
    <r>
      <t>E</t>
    </r>
    <r>
      <rPr>
        <sz val="12"/>
        <rFont val="宋体"/>
        <family val="3"/>
        <charset val="134"/>
      </rPr>
      <t>M_2015</t>
    </r>
    <r>
      <rPr>
        <sz val="11"/>
        <color theme="1"/>
        <rFont val="宋体"/>
        <family val="2"/>
        <scheme val="minor"/>
      </rPr>
      <t/>
    </r>
  </si>
  <si>
    <r>
      <t>E</t>
    </r>
    <r>
      <rPr>
        <sz val="12"/>
        <rFont val="宋体"/>
        <family val="3"/>
        <charset val="134"/>
      </rPr>
      <t>M_2016</t>
    </r>
  </si>
  <si>
    <t>LifeD_2010</t>
  </si>
  <si>
    <t>LifeD_2011</t>
  </si>
  <si>
    <t>LifeD_2012</t>
  </si>
  <si>
    <t>LifeD_2013</t>
  </si>
  <si>
    <t>LifeD_2014</t>
  </si>
  <si>
    <t>LifeD_2015</t>
  </si>
  <si>
    <t>LifeD_2016</t>
  </si>
  <si>
    <t>Life_2010</t>
  </si>
  <si>
    <t>Life_2011</t>
  </si>
  <si>
    <t>Life_2012</t>
  </si>
  <si>
    <t>Life_2013</t>
  </si>
  <si>
    <t>Life_2014</t>
  </si>
  <si>
    <t>Life_2015</t>
  </si>
  <si>
    <t>Life_2016</t>
  </si>
  <si>
    <r>
      <t>GDP</t>
    </r>
    <r>
      <rPr>
        <b/>
        <sz val="10"/>
        <rFont val="宋体"/>
        <family val="3"/>
        <charset val="134"/>
      </rPr>
      <t>i_2010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</si>
  <si>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DPi_2011</t>
    </r>
    <r>
      <rPr>
        <sz val="11"/>
        <color theme="1"/>
        <rFont val="宋体"/>
        <family val="2"/>
        <scheme val="minor"/>
      </rPr>
      <t/>
    </r>
  </si>
  <si>
    <r>
      <t>GDP</t>
    </r>
    <r>
      <rPr>
        <b/>
        <sz val="10"/>
        <rFont val="宋体"/>
        <family val="3"/>
        <charset val="134"/>
      </rPr>
      <t>i_2012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</si>
  <si>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DPi_2013</t>
    </r>
    <r>
      <rPr>
        <sz val="11"/>
        <color theme="1"/>
        <rFont val="宋体"/>
        <family val="2"/>
        <scheme val="minor"/>
      </rPr>
      <t/>
    </r>
  </si>
  <si>
    <r>
      <t>GDP</t>
    </r>
    <r>
      <rPr>
        <b/>
        <sz val="10"/>
        <rFont val="宋体"/>
        <family val="3"/>
        <charset val="134"/>
      </rPr>
      <t>i_2014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</si>
  <si>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DPi_2015</t>
    </r>
    <r>
      <rPr>
        <sz val="11"/>
        <color theme="1"/>
        <rFont val="宋体"/>
        <family val="2"/>
        <scheme val="minor"/>
      </rPr>
      <t/>
    </r>
  </si>
  <si>
    <r>
      <t>GDP</t>
    </r>
    <r>
      <rPr>
        <b/>
        <sz val="10"/>
        <rFont val="宋体"/>
        <family val="3"/>
        <charset val="134"/>
      </rPr>
      <t>i_2016</t>
    </r>
    <r>
      <rPr>
        <sz val="12"/>
        <rFont val="宋体"/>
        <family val="3"/>
        <charset val="134"/>
      </rPr>
      <t/>
    </r>
  </si>
  <si>
    <r>
      <t>GDP</t>
    </r>
    <r>
      <rPr>
        <b/>
        <sz val="10"/>
        <rFont val="宋体"/>
        <family val="3"/>
        <charset val="134"/>
      </rPr>
      <t>j_2010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</si>
  <si>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DPj_2011</t>
    </r>
    <r>
      <rPr>
        <sz val="11"/>
        <color theme="1"/>
        <rFont val="宋体"/>
        <family val="2"/>
        <scheme val="minor"/>
      </rPr>
      <t/>
    </r>
  </si>
  <si>
    <r>
      <t>GDP</t>
    </r>
    <r>
      <rPr>
        <b/>
        <sz val="10"/>
        <rFont val="宋体"/>
        <family val="3"/>
        <charset val="134"/>
      </rPr>
      <t>j_2012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</si>
  <si>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DPj_2013</t>
    </r>
    <r>
      <rPr>
        <sz val="11"/>
        <color theme="1"/>
        <rFont val="宋体"/>
        <family val="2"/>
        <scheme val="minor"/>
      </rPr>
      <t/>
    </r>
  </si>
  <si>
    <r>
      <t>GDP</t>
    </r>
    <r>
      <rPr>
        <b/>
        <sz val="10"/>
        <rFont val="宋体"/>
        <family val="3"/>
        <charset val="134"/>
      </rPr>
      <t>j_2014</t>
    </r>
    <r>
      <rPr>
        <sz val="12"/>
        <rFont val="宋体"/>
        <family val="3"/>
        <charset val="134"/>
      </rPr>
      <t/>
    </r>
  </si>
  <si>
    <r>
      <t>G</t>
    </r>
    <r>
      <rPr>
        <b/>
        <sz val="10"/>
        <rFont val="宋体"/>
        <family val="3"/>
        <charset val="134"/>
      </rPr>
      <t>DPj_2015</t>
    </r>
    <r>
      <rPr>
        <sz val="11"/>
        <color theme="1"/>
        <rFont val="宋体"/>
        <family val="2"/>
        <scheme val="minor"/>
      </rPr>
      <t/>
    </r>
  </si>
  <si>
    <r>
      <t>GDP</t>
    </r>
    <r>
      <rPr>
        <b/>
        <sz val="10"/>
        <rFont val="宋体"/>
        <family val="3"/>
        <charset val="134"/>
      </rPr>
      <t>j_2016</t>
    </r>
    <r>
      <rPr>
        <sz val="12"/>
        <rFont val="宋体"/>
        <family val="3"/>
        <charset val="134"/>
      </rPr>
      <t/>
    </r>
  </si>
  <si>
    <t>NY.GDP.MKTP.KD</t>
    <phoneticPr fontId="5" type="noConversion"/>
  </si>
  <si>
    <t>爱尔兰</t>
    <phoneticPr fontId="32" type="noConversion"/>
  </si>
  <si>
    <t>0.07指技能差7%</t>
    <phoneticPr fontId="35" type="noConversion"/>
  </si>
  <si>
    <t>中国数据来自中国统计局(因为世行没有中国数据)(未统计年代由多项式插值计算).外国数据来自世界银行(未统计年代参考其他年代估算，08年以前缺失数据则往后查，08年以后缺失数据则往前查)</t>
    <phoneticPr fontId="35" type="noConversion"/>
  </si>
  <si>
    <t>向前反查</t>
    <phoneticPr fontId="35" type="noConversion"/>
  </si>
  <si>
    <t>FDI_1980</t>
  </si>
  <si>
    <t>FDI_1981</t>
  </si>
  <si>
    <t>FDI_1982</t>
  </si>
  <si>
    <t>FDI_1983</t>
  </si>
  <si>
    <t>.</t>
    <phoneticPr fontId="35" type="noConversion"/>
  </si>
  <si>
    <t>暂无数据</t>
    <phoneticPr fontId="35" type="noConversion"/>
  </si>
  <si>
    <t>10573235</t>
  </si>
  <si>
    <t>308622</t>
  </si>
  <si>
    <t>7759215</t>
  </si>
  <si>
    <t>243721</t>
  </si>
  <si>
    <t>1240</t>
  </si>
  <si>
    <t>30956</t>
  </si>
  <si>
    <t>1035</t>
  </si>
  <si>
    <t>1122</t>
  </si>
  <si>
    <t>6056677</t>
  </si>
  <si>
    <t>67314</t>
  </si>
  <si>
    <t>4931</t>
  </si>
  <si>
    <t>7684</t>
  </si>
  <si>
    <t>1786</t>
  </si>
  <si>
    <t>2596</t>
  </si>
  <si>
    <t>408372</t>
  </si>
  <si>
    <t>163597</t>
  </si>
  <si>
    <t>945</t>
  </si>
  <si>
    <t>65524</t>
  </si>
  <si>
    <t>29433</t>
  </si>
  <si>
    <t>570</t>
  </si>
  <si>
    <t>13806</t>
  </si>
  <si>
    <t>48397</t>
  </si>
  <si>
    <t>542820</t>
  </si>
  <si>
    <t>269217</t>
  </si>
  <si>
    <t>810</t>
  </si>
  <si>
    <t>5134</t>
  </si>
  <si>
    <t>986</t>
  </si>
  <si>
    <t>11003</t>
  </si>
  <si>
    <t>2079</t>
  </si>
  <si>
    <t>247574</t>
  </si>
  <si>
    <t>12016</t>
  </si>
  <si>
    <t>127992</t>
  </si>
  <si>
    <t>92884</t>
  </si>
  <si>
    <t>875</t>
  </si>
  <si>
    <t>22837</t>
  </si>
  <si>
    <t>6647</t>
  </si>
  <si>
    <t>683</t>
  </si>
  <si>
    <t>568</t>
  </si>
  <si>
    <t>592183</t>
  </si>
  <si>
    <t>5475</t>
  </si>
  <si>
    <t>3838</t>
  </si>
  <si>
    <t>36537</t>
  </si>
  <si>
    <t>1508</t>
  </si>
  <si>
    <t>71032</t>
  </si>
  <si>
    <t>88840</t>
  </si>
  <si>
    <t>123820</t>
  </si>
  <si>
    <t>6638</t>
  </si>
  <si>
    <t>39609</t>
  </si>
  <si>
    <t>24550</t>
  </si>
  <si>
    <t>91449</t>
  </si>
  <si>
    <t>1887</t>
  </si>
  <si>
    <t>451</t>
  </si>
  <si>
    <t>1058</t>
  </si>
  <si>
    <t>25449</t>
  </si>
  <si>
    <t>12531</t>
  </si>
  <si>
    <t>1837</t>
  </si>
  <si>
    <t>6452</t>
  </si>
  <si>
    <t>2369</t>
  </si>
  <si>
    <t>3847</t>
  </si>
  <si>
    <t>1243</t>
  </si>
  <si>
    <t>16105</t>
  </si>
  <si>
    <t>26130</t>
  </si>
  <si>
    <t>3497</t>
  </si>
  <si>
    <t>790</t>
  </si>
  <si>
    <t>2299</t>
  </si>
  <si>
    <t>1352563</t>
  </si>
  <si>
    <t>9732</t>
  </si>
  <si>
    <t>5592</t>
  </si>
  <si>
    <t>35584</t>
  </si>
  <si>
    <t>1673</t>
  </si>
  <si>
    <t>460</t>
  </si>
  <si>
    <t>5725</t>
  </si>
  <si>
    <t>249880</t>
  </si>
  <si>
    <t>727</t>
  </si>
  <si>
    <t>1525</t>
  </si>
  <si>
    <t>2481</t>
  </si>
  <si>
    <t>358</t>
  </si>
  <si>
    <t>1044734</t>
  </si>
  <si>
    <t>9682</t>
  </si>
  <si>
    <t>401372</t>
  </si>
  <si>
    <t>63485</t>
  </si>
  <si>
    <t>301734</t>
  </si>
  <si>
    <t>35963</t>
  </si>
  <si>
    <t>232777</t>
  </si>
  <si>
    <t>5915</t>
  </si>
  <si>
    <t>32501</t>
  </si>
  <si>
    <t>2997</t>
  </si>
  <si>
    <t>14229</t>
  </si>
  <si>
    <t>177333</t>
  </si>
  <si>
    <t>5800</t>
  </si>
  <si>
    <t>3031</t>
  </si>
  <si>
    <t>1555</t>
  </si>
  <si>
    <t>107133</t>
  </si>
  <si>
    <t>43116</t>
  </si>
  <si>
    <t>塔吉克斯坦</t>
    <phoneticPr fontId="66" type="noConversion"/>
  </si>
  <si>
    <t>2010</t>
    <phoneticPr fontId="66" type="noConversion"/>
  </si>
  <si>
    <t>08到11年数据如果缺失，取07年数据</t>
    <phoneticPr fontId="3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</si>
</sst>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);[Red]\(0\)"/>
    <numFmt numFmtId="177" formatCode="0_ "/>
    <numFmt numFmtId="178" formatCode="0.00_ "/>
  </numFmts>
  <fonts count="110">
    <font>
      <sz val="12"/>
      <name val="宋体"/>
      <charset val="134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Times New Roman"/>
      <family val="1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color indexed="10"/>
      <name val="Arial"/>
      <family val="2"/>
    </font>
    <font>
      <sz val="10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indexed="10"/>
      <name val="Times New Roman"/>
      <family val="1"/>
    </font>
    <font>
      <sz val="10"/>
      <name val="Arial Unicode MS"/>
      <family val="2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宋体"/>
      <family val="3"/>
      <charset val="134"/>
    </font>
    <font>
      <vertAlign val="superscript"/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0"/>
      <name val="Times New Roman"/>
      <family val="1"/>
    </font>
    <font>
      <u/>
      <sz val="10"/>
      <color indexed="12"/>
      <name val="Arial"/>
      <family val="2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63"/>
      <name val="Arial"/>
      <family val="2"/>
    </font>
    <font>
      <b/>
      <sz val="12"/>
      <color indexed="63"/>
      <name val="Arial"/>
      <family val="2"/>
    </font>
    <font>
      <sz val="10"/>
      <color indexed="8"/>
      <name val="宋体"/>
      <family val="3"/>
      <charset val="134"/>
    </font>
    <font>
      <sz val="11"/>
      <color indexed="8"/>
      <name val="Times New Roman"/>
      <family val="1"/>
    </font>
    <font>
      <sz val="9.35"/>
      <color indexed="8"/>
      <name val="Times New Roman"/>
      <family val="1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indexed="10"/>
      <name val="宋体"/>
      <family val="3"/>
      <charset val="134"/>
    </font>
    <font>
      <sz val="12"/>
      <color indexed="53"/>
      <name val="宋体"/>
      <family val="3"/>
      <charset val="134"/>
    </font>
    <font>
      <b/>
      <sz val="10"/>
      <color indexed="53"/>
      <name val="宋体"/>
      <family val="3"/>
      <charset val="134"/>
    </font>
    <font>
      <b/>
      <sz val="10"/>
      <name val="Times New Roman"/>
      <family val="1"/>
    </font>
    <font>
      <b/>
      <sz val="12"/>
      <name val="Times New Roman"/>
      <family val="1"/>
    </font>
    <font>
      <sz val="10"/>
      <color indexed="10"/>
      <name val="Times New Roman"/>
      <family val="1"/>
    </font>
    <font>
      <sz val="11"/>
      <name val="ＭＳ Ｐゴシック"/>
      <family val="2"/>
    </font>
    <font>
      <b/>
      <sz val="10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b/>
      <sz val="11"/>
      <color rgb="FFFA7D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i/>
      <sz val="11"/>
      <color rgb="FF7F7F7F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b/>
      <sz val="15"/>
      <color theme="3"/>
      <name val="宋体"/>
      <family val="3"/>
      <charset val="134"/>
      <scheme val="minor"/>
    </font>
    <font>
      <b/>
      <sz val="13"/>
      <color theme="3"/>
      <name val="宋体"/>
      <family val="3"/>
      <charset val="134"/>
      <scheme val="minor"/>
    </font>
    <font>
      <b/>
      <sz val="11"/>
      <color theme="3"/>
      <name val="宋体"/>
      <family val="3"/>
      <charset val="134"/>
      <scheme val="minor"/>
    </font>
    <font>
      <sz val="11"/>
      <color rgb="FF3F3F76"/>
      <name val="宋体"/>
      <family val="3"/>
      <charset val="134"/>
      <scheme val="minor"/>
    </font>
    <font>
      <sz val="11"/>
      <color rgb="FFFA7D00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b/>
      <sz val="11"/>
      <color rgb="FF3F3F3F"/>
      <name val="宋体"/>
      <family val="3"/>
      <charset val="134"/>
      <scheme val="minor"/>
    </font>
    <font>
      <b/>
      <sz val="18"/>
      <color theme="3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2"/>
      <color rgb="FFFF0000"/>
      <name val="宋体"/>
      <family val="3"/>
      <charset val="134"/>
    </font>
    <font>
      <sz val="11"/>
      <color theme="1"/>
      <name val="Calibri"/>
      <family val="2"/>
    </font>
    <font>
      <b/>
      <sz val="11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i/>
      <sz val="11"/>
      <name val="宋体"/>
      <family val="2"/>
      <scheme val="minor"/>
    </font>
    <font>
      <i/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theme="0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b/>
      <sz val="18"/>
      <color theme="3"/>
      <name val="宋体"/>
      <family val="2"/>
      <scheme val="major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b/>
      <sz val="10"/>
      <color indexed="51"/>
      <name val="宋体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6"/>
      </patternFill>
    </fill>
    <fill>
      <patternFill patternType="solid">
        <fgColor indexed="5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AA42"/>
        <bgColor indexed="64"/>
      </patternFill>
    </fill>
    <fill>
      <patternFill patternType="solid">
        <fgColor rgb="FFAD927B"/>
        <bgColor indexed="64"/>
      </patternFill>
    </fill>
    <fill>
      <patternFill patternType="solid">
        <fgColor rgb="FFF7EFDE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C00000"/>
        <bgColor indexed="26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indexed="26"/>
      </patternFill>
    </fill>
    <fill>
      <patternFill patternType="solid">
        <fgColor rgb="FFFF0000"/>
        <bgColor indexed="64"/>
      </patternFill>
    </fill>
  </fills>
  <borders count="39">
    <border>
      <left/>
      <right/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96">
    <xf numFmtId="0" fontId="0" fillId="0" borderId="0"/>
    <xf numFmtId="0" fontId="67" fillId="9" borderId="0" applyNumberFormat="0" applyBorder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67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68" fillId="22" borderId="0" applyNumberFormat="0" applyBorder="0" applyAlignment="0" applyProtection="0">
      <alignment vertical="center"/>
    </xf>
    <xf numFmtId="0" fontId="68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6" borderId="0" applyNumberFormat="0" applyBorder="0" applyAlignment="0" applyProtection="0">
      <alignment vertical="center"/>
    </xf>
    <xf numFmtId="0" fontId="68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70" fillId="34" borderId="22" applyNumberFormat="0" applyAlignment="0" applyProtection="0">
      <alignment vertical="center"/>
    </xf>
    <xf numFmtId="0" fontId="71" fillId="35" borderId="23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3" fontId="37" fillId="0" borderId="0" applyFill="0" applyBorder="0" applyAlignment="0" applyProtection="0"/>
    <xf numFmtId="0" fontId="73" fillId="36" borderId="0" applyNumberFormat="0" applyBorder="0" applyAlignment="0" applyProtection="0">
      <alignment vertical="center"/>
    </xf>
    <xf numFmtId="0" fontId="74" fillId="0" borderId="24" applyNumberFormat="0" applyFill="0" applyAlignment="0" applyProtection="0">
      <alignment vertical="center"/>
    </xf>
    <xf numFmtId="0" fontId="75" fillId="0" borderId="25" applyNumberFormat="0" applyFill="0" applyAlignment="0" applyProtection="0">
      <alignment vertical="center"/>
    </xf>
    <xf numFmtId="0" fontId="76" fillId="0" borderId="26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77" fillId="37" borderId="22" applyNumberFormat="0" applyAlignment="0" applyProtection="0">
      <alignment vertical="center"/>
    </xf>
    <xf numFmtId="0" fontId="78" fillId="0" borderId="27" applyNumberFormat="0" applyFill="0" applyAlignment="0" applyProtection="0">
      <alignment vertical="center"/>
    </xf>
    <xf numFmtId="0" fontId="79" fillId="38" borderId="0" applyNumberFormat="0" applyBorder="0" applyAlignment="0" applyProtection="0">
      <alignment vertical="center"/>
    </xf>
    <xf numFmtId="0" fontId="18" fillId="0" borderId="0"/>
    <xf numFmtId="0" fontId="24" fillId="0" borderId="0"/>
    <xf numFmtId="0" fontId="67" fillId="0" borderId="0">
      <alignment vertical="center"/>
    </xf>
    <xf numFmtId="0" fontId="37" fillId="0" borderId="0"/>
    <xf numFmtId="0" fontId="67" fillId="0" borderId="0"/>
    <xf numFmtId="0" fontId="67" fillId="0" borderId="0"/>
    <xf numFmtId="0" fontId="67" fillId="0" borderId="0">
      <alignment vertical="center"/>
    </xf>
    <xf numFmtId="0" fontId="43" fillId="39" borderId="28" applyNumberFormat="0" applyFont="0" applyAlignment="0" applyProtection="0">
      <alignment vertical="center"/>
    </xf>
    <xf numFmtId="0" fontId="80" fillId="34" borderId="29" applyNumberFormat="0" applyAlignment="0" applyProtection="0">
      <alignment vertical="center"/>
    </xf>
    <xf numFmtId="9" fontId="37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2" fillId="0" borderId="30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57" fillId="0" borderId="0"/>
    <xf numFmtId="0" fontId="85" fillId="0" borderId="0"/>
    <xf numFmtId="0" fontId="85" fillId="9" borderId="0" applyNumberFormat="0" applyBorder="0" applyAlignment="0" applyProtection="0"/>
    <xf numFmtId="0" fontId="85" fillId="10" borderId="0" applyNumberFormat="0" applyBorder="0" applyAlignment="0" applyProtection="0"/>
    <xf numFmtId="0" fontId="85" fillId="11" borderId="0" applyNumberFormat="0" applyBorder="0" applyAlignment="0" applyProtection="0"/>
    <xf numFmtId="0" fontId="85" fillId="12" borderId="0" applyNumberFormat="0" applyBorder="0" applyAlignment="0" applyProtection="0"/>
    <xf numFmtId="0" fontId="85" fillId="13" borderId="0" applyNumberFormat="0" applyBorder="0" applyAlignment="0" applyProtection="0"/>
    <xf numFmtId="0" fontId="85" fillId="14" borderId="0" applyNumberFormat="0" applyBorder="0" applyAlignment="0" applyProtection="0"/>
    <xf numFmtId="0" fontId="85" fillId="15" borderId="0" applyNumberFormat="0" applyBorder="0" applyAlignment="0" applyProtection="0"/>
    <xf numFmtId="0" fontId="85" fillId="16" borderId="0" applyNumberFormat="0" applyBorder="0" applyAlignment="0" applyProtection="0"/>
    <xf numFmtId="0" fontId="85" fillId="17" borderId="0" applyNumberFormat="0" applyBorder="0" applyAlignment="0" applyProtection="0"/>
    <xf numFmtId="0" fontId="85" fillId="18" borderId="0" applyNumberFormat="0" applyBorder="0" applyAlignment="0" applyProtection="0"/>
    <xf numFmtId="0" fontId="85" fillId="19" borderId="0" applyNumberFormat="0" applyBorder="0" applyAlignment="0" applyProtection="0"/>
    <xf numFmtId="0" fontId="85" fillId="20" borderId="0" applyNumberFormat="0" applyBorder="0" applyAlignment="0" applyProtection="0"/>
    <xf numFmtId="0" fontId="93" fillId="21" borderId="0" applyNumberFormat="0" applyBorder="0" applyAlignment="0" applyProtection="0"/>
    <xf numFmtId="0" fontId="93" fillId="22" borderId="0" applyNumberFormat="0" applyBorder="0" applyAlignment="0" applyProtection="0"/>
    <xf numFmtId="0" fontId="93" fillId="23" borderId="0" applyNumberFormat="0" applyBorder="0" applyAlignment="0" applyProtection="0"/>
    <xf numFmtId="0" fontId="93" fillId="24" borderId="0" applyNumberFormat="0" applyBorder="0" applyAlignment="0" applyProtection="0"/>
    <xf numFmtId="0" fontId="93" fillId="25" borderId="0" applyNumberFormat="0" applyBorder="0" applyAlignment="0" applyProtection="0"/>
    <xf numFmtId="0" fontId="93" fillId="26" borderId="0" applyNumberFormat="0" applyBorder="0" applyAlignment="0" applyProtection="0"/>
    <xf numFmtId="0" fontId="93" fillId="27" borderId="0" applyNumberFormat="0" applyBorder="0" applyAlignment="0" applyProtection="0"/>
    <xf numFmtId="0" fontId="93" fillId="28" borderId="0" applyNumberFormat="0" applyBorder="0" applyAlignment="0" applyProtection="0"/>
    <xf numFmtId="0" fontId="93" fillId="29" borderId="0" applyNumberFormat="0" applyBorder="0" applyAlignment="0" applyProtection="0"/>
    <xf numFmtId="0" fontId="93" fillId="30" borderId="0" applyNumberFormat="0" applyBorder="0" applyAlignment="0" applyProtection="0"/>
    <xf numFmtId="0" fontId="93" fillId="31" borderId="0" applyNumberFormat="0" applyBorder="0" applyAlignment="0" applyProtection="0"/>
    <xf numFmtId="0" fontId="93" fillId="32" borderId="0" applyNumberFormat="0" applyBorder="0" applyAlignment="0" applyProtection="0"/>
    <xf numFmtId="0" fontId="94" fillId="33" borderId="0" applyNumberFormat="0" applyBorder="0" applyAlignment="0" applyProtection="0"/>
    <xf numFmtId="0" fontId="95" fillId="34" borderId="22" applyNumberFormat="0" applyAlignment="0" applyProtection="0"/>
    <xf numFmtId="0" fontId="96" fillId="35" borderId="23" applyNumberFormat="0" applyAlignment="0" applyProtection="0"/>
    <xf numFmtId="0" fontId="97" fillId="0" borderId="0" applyNumberFormat="0" applyFill="0" applyBorder="0" applyAlignment="0" applyProtection="0"/>
    <xf numFmtId="0" fontId="98" fillId="36" borderId="0" applyNumberFormat="0" applyBorder="0" applyAlignment="0" applyProtection="0"/>
    <xf numFmtId="0" fontId="99" fillId="0" borderId="24" applyNumberFormat="0" applyFill="0" applyAlignment="0" applyProtection="0"/>
    <xf numFmtId="0" fontId="100" fillId="0" borderId="25" applyNumberFormat="0" applyFill="0" applyAlignment="0" applyProtection="0"/>
    <xf numFmtId="0" fontId="101" fillId="0" borderId="26" applyNumberFormat="0" applyFill="0" applyAlignment="0" applyProtection="0"/>
    <xf numFmtId="0" fontId="101" fillId="0" borderId="0" applyNumberFormat="0" applyFill="0" applyBorder="0" applyAlignment="0" applyProtection="0"/>
    <xf numFmtId="0" fontId="102" fillId="37" borderId="22" applyNumberFormat="0" applyAlignment="0" applyProtection="0"/>
    <xf numFmtId="0" fontId="103" fillId="0" borderId="27" applyNumberFormat="0" applyFill="0" applyAlignment="0" applyProtection="0"/>
    <xf numFmtId="0" fontId="104" fillId="38" borderId="0" applyNumberFormat="0" applyBorder="0" applyAlignment="0" applyProtection="0"/>
    <xf numFmtId="0" fontId="85" fillId="39" borderId="28" applyNumberFormat="0" applyFont="0" applyAlignment="0" applyProtection="0"/>
    <xf numFmtId="0" fontId="105" fillId="34" borderId="29" applyNumberFormat="0" applyAlignment="0" applyProtection="0"/>
    <xf numFmtId="0" fontId="106" fillId="0" borderId="0" applyNumberFormat="0" applyFill="0" applyBorder="0" applyAlignment="0" applyProtection="0"/>
    <xf numFmtId="0" fontId="107" fillId="0" borderId="30" applyNumberFormat="0" applyFill="0" applyAlignment="0" applyProtection="0"/>
    <xf numFmtId="0" fontId="108" fillId="0" borderId="0" applyNumberFormat="0" applyFill="0" applyBorder="0" applyAlignment="0" applyProtection="0"/>
  </cellStyleXfs>
  <cellXfs count="201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wrapText="1"/>
    </xf>
    <xf numFmtId="49" fontId="0" fillId="2" borderId="2" xfId="0" applyNumberFormat="1" applyFill="1" applyBorder="1"/>
    <xf numFmtId="49" fontId="0" fillId="3" borderId="2" xfId="0" applyNumberFormat="1" applyFill="1" applyBorder="1"/>
    <xf numFmtId="49" fontId="0" fillId="4" borderId="2" xfId="0" applyNumberFormat="1" applyFill="1" applyBorder="1"/>
    <xf numFmtId="0" fontId="6" fillId="0" borderId="0" xfId="0" applyFont="1"/>
    <xf numFmtId="49" fontId="6" fillId="3" borderId="2" xfId="0" applyNumberFormat="1" applyFont="1" applyFill="1" applyBorder="1"/>
    <xf numFmtId="49" fontId="6" fillId="3" borderId="0" xfId="0" applyNumberFormat="1" applyFont="1" applyFill="1" applyBorder="1"/>
    <xf numFmtId="0" fontId="0" fillId="0" borderId="2" xfId="0" applyBorder="1"/>
    <xf numFmtId="0" fontId="9" fillId="0" borderId="0" xfId="0" applyFont="1"/>
    <xf numFmtId="49" fontId="9" fillId="3" borderId="2" xfId="0" applyNumberFormat="1" applyFont="1" applyFill="1" applyBorder="1"/>
    <xf numFmtId="0" fontId="0" fillId="0" borderId="2" xfId="0" applyNumberFormat="1" applyBorder="1"/>
    <xf numFmtId="0" fontId="11" fillId="0" borderId="0" xfId="0" applyFont="1"/>
    <xf numFmtId="0" fontId="11" fillId="5" borderId="0" xfId="0" applyFont="1" applyFill="1"/>
    <xf numFmtId="3" fontId="11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44" fillId="6" borderId="3" xfId="0" applyFont="1" applyFill="1" applyBorder="1" applyAlignment="1">
      <alignment vertical="top" wrapText="1"/>
    </xf>
    <xf numFmtId="0" fontId="13" fillId="6" borderId="3" xfId="35" applyFont="1" applyFill="1" applyBorder="1" applyAlignment="1" applyProtection="1">
      <alignment vertical="top" wrapText="1"/>
    </xf>
    <xf numFmtId="0" fontId="45" fillId="6" borderId="4" xfId="0" applyFont="1" applyFill="1" applyBorder="1" applyAlignment="1">
      <alignment horizontal="left" vertical="top" wrapText="1"/>
    </xf>
    <xf numFmtId="0" fontId="45" fillId="6" borderId="5" xfId="0" applyFont="1" applyFill="1" applyBorder="1" applyAlignment="1">
      <alignment horizontal="left" vertical="top" wrapText="1"/>
    </xf>
    <xf numFmtId="0" fontId="44" fillId="6" borderId="6" xfId="0" applyFont="1" applyFill="1" applyBorder="1" applyAlignment="1">
      <alignment vertical="top" wrapText="1"/>
    </xf>
    <xf numFmtId="49" fontId="8" fillId="3" borderId="2" xfId="0" applyNumberFormat="1" applyFont="1" applyFill="1" applyBorder="1"/>
    <xf numFmtId="0" fontId="12" fillId="0" borderId="2" xfId="0" applyFont="1" applyBorder="1"/>
    <xf numFmtId="49" fontId="12" fillId="3" borderId="2" xfId="0" applyNumberFormat="1" applyFont="1" applyFill="1" applyBorder="1"/>
    <xf numFmtId="0" fontId="12" fillId="3" borderId="2" xfId="0" applyNumberFormat="1" applyFont="1" applyFill="1" applyBorder="1"/>
    <xf numFmtId="0" fontId="12" fillId="7" borderId="2" xfId="0" applyFont="1" applyFill="1" applyBorder="1"/>
    <xf numFmtId="0" fontId="0" fillId="7" borderId="2" xfId="0" applyFill="1" applyBorder="1"/>
    <xf numFmtId="49" fontId="14" fillId="3" borderId="2" xfId="0" applyNumberFormat="1" applyFont="1" applyFill="1" applyBorder="1"/>
    <xf numFmtId="49" fontId="15" fillId="3" borderId="2" xfId="0" applyNumberFormat="1" applyFont="1" applyFill="1" applyBorder="1"/>
    <xf numFmtId="176" fontId="6" fillId="0" borderId="0" xfId="0" applyNumberFormat="1" applyFont="1"/>
    <xf numFmtId="176" fontId="6" fillId="3" borderId="2" xfId="0" applyNumberFormat="1" applyFont="1" applyFill="1" applyBorder="1"/>
    <xf numFmtId="176" fontId="0" fillId="0" borderId="0" xfId="0" applyNumberFormat="1"/>
    <xf numFmtId="177" fontId="0" fillId="0" borderId="0" xfId="0" applyNumberFormat="1"/>
    <xf numFmtId="49" fontId="8" fillId="3" borderId="0" xfId="0" applyNumberFormat="1" applyFont="1" applyFill="1" applyBorder="1"/>
    <xf numFmtId="177" fontId="8" fillId="0" borderId="0" xfId="0" applyNumberFormat="1" applyFont="1"/>
    <xf numFmtId="0" fontId="18" fillId="0" borderId="0" xfId="40"/>
    <xf numFmtId="0" fontId="20" fillId="0" borderId="0" xfId="0" applyFont="1"/>
    <xf numFmtId="0" fontId="18" fillId="0" borderId="0" xfId="0" applyFont="1"/>
    <xf numFmtId="0" fontId="21" fillId="0" borderId="0" xfId="40" applyFont="1"/>
    <xf numFmtId="0" fontId="22" fillId="0" borderId="0" xfId="40" applyFont="1"/>
    <xf numFmtId="0" fontId="0" fillId="0" borderId="0" xfId="40" applyFont="1"/>
    <xf numFmtId="0" fontId="0" fillId="0" borderId="0" xfId="0" applyAlignment="1">
      <alignment vertical="center"/>
    </xf>
    <xf numFmtId="0" fontId="23" fillId="0" borderId="0" xfId="0" applyFont="1" applyAlignment="1"/>
    <xf numFmtId="0" fontId="24" fillId="0" borderId="0" xfId="0" applyFont="1" applyAlignment="1">
      <alignment vertical="center"/>
    </xf>
    <xf numFmtId="0" fontId="24" fillId="0" borderId="0" xfId="0" applyFont="1"/>
    <xf numFmtId="0" fontId="0" fillId="0" borderId="0" xfId="0" applyFont="1" applyAlignment="1">
      <alignment vertical="center"/>
    </xf>
    <xf numFmtId="0" fontId="48" fillId="0" borderId="0" xfId="42" applyFont="1">
      <alignment vertical="center"/>
    </xf>
    <xf numFmtId="0" fontId="26" fillId="0" borderId="0" xfId="41" applyFont="1"/>
    <xf numFmtId="0" fontId="27" fillId="0" borderId="0" xfId="41" applyFont="1"/>
    <xf numFmtId="0" fontId="24" fillId="0" borderId="0" xfId="41"/>
    <xf numFmtId="0" fontId="28" fillId="0" borderId="0" xfId="41" applyFont="1"/>
    <xf numFmtId="49" fontId="24" fillId="3" borderId="2" xfId="0" applyNumberFormat="1" applyFont="1" applyFill="1" applyBorder="1"/>
    <xf numFmtId="0" fontId="29" fillId="0" borderId="0" xfId="41" applyFont="1"/>
    <xf numFmtId="0" fontId="30" fillId="0" borderId="0" xfId="41" applyFont="1"/>
    <xf numFmtId="49" fontId="31" fillId="7" borderId="2" xfId="0" applyNumberFormat="1" applyFont="1" applyFill="1" applyBorder="1"/>
    <xf numFmtId="49" fontId="0" fillId="2" borderId="2" xfId="0" applyNumberFormat="1" applyFill="1" applyBorder="1" applyAlignment="1">
      <alignment vertical="center"/>
    </xf>
    <xf numFmtId="49" fontId="0" fillId="8" borderId="2" xfId="0" applyNumberFormat="1" applyFill="1" applyBorder="1" applyAlignment="1">
      <alignment vertical="center"/>
    </xf>
    <xf numFmtId="49" fontId="0" fillId="4" borderId="2" xfId="0" applyNumberFormat="1" applyFill="1" applyBorder="1" applyAlignment="1">
      <alignment vertical="center"/>
    </xf>
    <xf numFmtId="0" fontId="46" fillId="0" borderId="0" xfId="0" applyFont="1" applyAlignment="1">
      <alignment horizontal="left" readingOrder="1"/>
    </xf>
    <xf numFmtId="0" fontId="29" fillId="0" borderId="0" xfId="0" applyFont="1" applyAlignment="1">
      <alignment vertical="center"/>
    </xf>
    <xf numFmtId="0" fontId="67" fillId="0" borderId="0" xfId="42">
      <alignment vertical="center"/>
    </xf>
    <xf numFmtId="49" fontId="14" fillId="0" borderId="2" xfId="0" applyNumberFormat="1" applyFont="1" applyFill="1" applyBorder="1"/>
    <xf numFmtId="49" fontId="31" fillId="0" borderId="2" xfId="0" applyNumberFormat="1" applyFont="1" applyFill="1" applyBorder="1"/>
    <xf numFmtId="49" fontId="36" fillId="3" borderId="2" xfId="0" applyNumberFormat="1" applyFont="1" applyFill="1" applyBorder="1"/>
    <xf numFmtId="49" fontId="12" fillId="7" borderId="2" xfId="0" applyNumberFormat="1" applyFont="1" applyFill="1" applyBorder="1"/>
    <xf numFmtId="0" fontId="8" fillId="0" borderId="0" xfId="0" applyFont="1" applyAlignment="1">
      <alignment vertical="center"/>
    </xf>
    <xf numFmtId="49" fontId="41" fillId="0" borderId="2" xfId="0" applyNumberFormat="1" applyFont="1" applyFill="1" applyBorder="1"/>
    <xf numFmtId="49" fontId="40" fillId="0" borderId="2" xfId="0" applyNumberFormat="1" applyFont="1" applyFill="1" applyBorder="1"/>
    <xf numFmtId="1" fontId="38" fillId="0" borderId="7" xfId="43" applyNumberFormat="1" applyFont="1" applyBorder="1" applyAlignment="1">
      <alignment horizontal="center"/>
    </xf>
    <xf numFmtId="1" fontId="38" fillId="0" borderId="8" xfId="43" applyNumberFormat="1" applyFont="1" applyBorder="1" applyAlignment="1">
      <alignment horizontal="center"/>
    </xf>
    <xf numFmtId="1" fontId="38" fillId="0" borderId="0" xfId="43" applyNumberFormat="1" applyFont="1" applyBorder="1" applyAlignment="1">
      <alignment horizontal="center"/>
    </xf>
    <xf numFmtId="1" fontId="38" fillId="0" borderId="9" xfId="43" applyNumberFormat="1" applyFont="1" applyBorder="1" applyAlignment="1">
      <alignment horizontal="center"/>
    </xf>
    <xf numFmtId="49" fontId="40" fillId="0" borderId="0" xfId="0" applyNumberFormat="1" applyFont="1" applyFill="1" applyBorder="1"/>
    <xf numFmtId="49" fontId="40" fillId="7" borderId="2" xfId="0" applyNumberFormat="1" applyFont="1" applyFill="1" applyBorder="1"/>
    <xf numFmtId="49" fontId="40" fillId="0" borderId="10" xfId="0" applyNumberFormat="1" applyFont="1" applyFill="1" applyBorder="1"/>
    <xf numFmtId="49" fontId="41" fillId="0" borderId="10" xfId="0" applyNumberFormat="1" applyFont="1" applyFill="1" applyBorder="1"/>
    <xf numFmtId="3" fontId="40" fillId="0" borderId="0" xfId="0" applyNumberFormat="1" applyFont="1"/>
    <xf numFmtId="0" fontId="8" fillId="0" borderId="0" xfId="0" applyFont="1"/>
    <xf numFmtId="49" fontId="14" fillId="0" borderId="10" xfId="0" applyNumberFormat="1" applyFont="1" applyFill="1" applyBorder="1"/>
    <xf numFmtId="0" fontId="18" fillId="0" borderId="0" xfId="40" applyFont="1"/>
    <xf numFmtId="0" fontId="6" fillId="0" borderId="0" xfId="40" applyFont="1"/>
    <xf numFmtId="0" fontId="47" fillId="0" borderId="0" xfId="42" applyFont="1">
      <alignment vertical="center"/>
    </xf>
    <xf numFmtId="0" fontId="0" fillId="0" borderId="0" xfId="41" applyFont="1"/>
    <xf numFmtId="0" fontId="6" fillId="0" borderId="0" xfId="41" applyFont="1"/>
    <xf numFmtId="49" fontId="51" fillId="3" borderId="2" xfId="0" applyNumberFormat="1" applyFont="1" applyFill="1" applyBorder="1"/>
    <xf numFmtId="0" fontId="51" fillId="3" borderId="2" xfId="0" applyNumberFormat="1" applyFont="1" applyFill="1" applyBorder="1"/>
    <xf numFmtId="0" fontId="51" fillId="7" borderId="2" xfId="0" applyFont="1" applyFill="1" applyBorder="1"/>
    <xf numFmtId="0" fontId="21" fillId="0" borderId="2" xfId="0" applyFont="1" applyBorder="1"/>
    <xf numFmtId="0" fontId="21" fillId="0" borderId="0" xfId="0" applyFont="1"/>
    <xf numFmtId="0" fontId="51" fillId="0" borderId="2" xfId="0" applyFont="1" applyBorder="1"/>
    <xf numFmtId="49" fontId="53" fillId="0" borderId="2" xfId="0" applyNumberFormat="1" applyFont="1" applyFill="1" applyBorder="1"/>
    <xf numFmtId="0" fontId="52" fillId="7" borderId="2" xfId="0" applyFont="1" applyFill="1" applyBorder="1"/>
    <xf numFmtId="49" fontId="54" fillId="0" borderId="10" xfId="0" applyNumberFormat="1" applyFont="1" applyFill="1" applyBorder="1"/>
    <xf numFmtId="0" fontId="55" fillId="0" borderId="0" xfId="43" applyNumberFormat="1" applyFont="1" applyFill="1" applyBorder="1" applyAlignment="1" applyProtection="1">
      <alignment horizontal="left" vertical="top" wrapText="1"/>
      <protection locked="0"/>
    </xf>
    <xf numFmtId="0" fontId="54" fillId="0" borderId="0" xfId="43" applyFont="1" applyAlignment="1">
      <alignment horizontal="center"/>
    </xf>
    <xf numFmtId="0" fontId="37" fillId="0" borderId="0" xfId="43"/>
    <xf numFmtId="0" fontId="54" fillId="0" borderId="11" xfId="43" applyNumberFormat="1" applyFont="1" applyFill="1" applyBorder="1" applyAlignment="1" applyProtection="1">
      <alignment horizontal="left" vertical="top" wrapText="1"/>
      <protection locked="0"/>
    </xf>
    <xf numFmtId="3" fontId="56" fillId="0" borderId="0" xfId="43" applyNumberFormat="1" applyFont="1" applyAlignment="1">
      <alignment horizontal="center"/>
    </xf>
    <xf numFmtId="0" fontId="11" fillId="0" borderId="0" xfId="43" applyFont="1"/>
    <xf numFmtId="0" fontId="58" fillId="0" borderId="11" xfId="43" applyFont="1" applyBorder="1" applyAlignment="1">
      <alignment horizontal="center"/>
    </xf>
    <xf numFmtId="10" fontId="11" fillId="0" borderId="0" xfId="43" applyNumberFormat="1" applyFont="1"/>
    <xf numFmtId="0" fontId="0" fillId="0" borderId="2" xfId="0" applyFont="1" applyBorder="1" applyAlignment="1">
      <alignment wrapText="1"/>
    </xf>
    <xf numFmtId="0" fontId="0" fillId="0" borderId="0" xfId="0" applyFont="1" applyAlignment="1"/>
    <xf numFmtId="0" fontId="8" fillId="0" borderId="0" xfId="0" applyFont="1" applyAlignment="1"/>
    <xf numFmtId="0" fontId="0" fillId="0" borderId="12" xfId="0" applyFont="1" applyBorder="1" applyAlignment="1">
      <alignment wrapText="1"/>
    </xf>
    <xf numFmtId="49" fontId="0" fillId="2" borderId="12" xfId="0" applyNumberFormat="1" applyFont="1" applyFill="1" applyBorder="1" applyAlignment="1"/>
    <xf numFmtId="49" fontId="0" fillId="2" borderId="1" xfId="0" applyNumberFormat="1" applyFont="1" applyFill="1" applyBorder="1" applyAlignment="1"/>
    <xf numFmtId="49" fontId="0" fillId="3" borderId="12" xfId="0" applyNumberFormat="1" applyFont="1" applyFill="1" applyBorder="1" applyAlignment="1"/>
    <xf numFmtId="49" fontId="0" fillId="4" borderId="13" xfId="0" applyNumberFormat="1" applyFont="1" applyFill="1" applyBorder="1" applyAlignment="1"/>
    <xf numFmtId="49" fontId="21" fillId="4" borderId="13" xfId="0" applyNumberFormat="1" applyFont="1" applyFill="1" applyBorder="1" applyAlignment="1"/>
    <xf numFmtId="49" fontId="6" fillId="4" borderId="13" xfId="0" applyNumberFormat="1" applyFont="1" applyFill="1" applyBorder="1" applyAlignment="1"/>
    <xf numFmtId="49" fontId="21" fillId="3" borderId="12" xfId="0" applyNumberFormat="1" applyFont="1" applyFill="1" applyBorder="1" applyAlignment="1"/>
    <xf numFmtId="178" fontId="21" fillId="4" borderId="13" xfId="0" applyNumberFormat="1" applyFont="1" applyFill="1" applyBorder="1" applyAlignment="1"/>
    <xf numFmtId="0" fontId="59" fillId="0" borderId="11" xfId="43" applyFont="1" applyBorder="1" applyAlignment="1">
      <alignment horizontal="center"/>
    </xf>
    <xf numFmtId="0" fontId="83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61" fillId="0" borderId="0" xfId="0" applyFont="1"/>
    <xf numFmtId="0" fontId="67" fillId="0" borderId="0" xfId="45"/>
    <xf numFmtId="49" fontId="63" fillId="0" borderId="2" xfId="0" applyNumberFormat="1" applyFont="1" applyFill="1" applyBorder="1"/>
    <xf numFmtId="49" fontId="63" fillId="0" borderId="10" xfId="0" applyNumberFormat="1" applyFont="1" applyFill="1" applyBorder="1"/>
    <xf numFmtId="0" fontId="64" fillId="0" borderId="0" xfId="0" applyFont="1"/>
    <xf numFmtId="0" fontId="65" fillId="0" borderId="0" xfId="0" applyFont="1"/>
    <xf numFmtId="0" fontId="15" fillId="0" borderId="0" xfId="0" applyFont="1"/>
    <xf numFmtId="0" fontId="67" fillId="0" borderId="31" xfId="46" applyBorder="1" applyAlignment="1">
      <alignment vertical="center" wrapText="1"/>
    </xf>
    <xf numFmtId="0" fontId="67" fillId="0" borderId="0" xfId="46">
      <alignment vertical="center"/>
    </xf>
    <xf numFmtId="49" fontId="67" fillId="40" borderId="31" xfId="46" applyNumberFormat="1" applyFill="1" applyBorder="1">
      <alignment vertical="center"/>
    </xf>
    <xf numFmtId="49" fontId="67" fillId="41" borderId="31" xfId="46" applyNumberFormat="1" applyFill="1" applyBorder="1">
      <alignment vertical="center"/>
    </xf>
    <xf numFmtId="49" fontId="67" fillId="42" borderId="31" xfId="46" applyNumberFormat="1" applyFill="1" applyBorder="1">
      <alignment vertical="center"/>
    </xf>
    <xf numFmtId="49" fontId="0" fillId="41" borderId="31" xfId="0" applyNumberFormat="1" applyFill="1" applyBorder="1" applyAlignment="1">
      <alignment vertical="center"/>
    </xf>
    <xf numFmtId="49" fontId="0" fillId="42" borderId="31" xfId="0" applyNumberFormat="1" applyFill="1" applyBorder="1" applyAlignment="1">
      <alignment vertical="center"/>
    </xf>
    <xf numFmtId="0" fontId="0" fillId="0" borderId="14" xfId="0" applyBorder="1"/>
    <xf numFmtId="0" fontId="0" fillId="0" borderId="15" xfId="0" applyBorder="1"/>
    <xf numFmtId="0" fontId="0" fillId="0" borderId="1" xfId="0" applyBorder="1"/>
    <xf numFmtId="0" fontId="4" fillId="7" borderId="2" xfId="0" applyFont="1" applyFill="1" applyBorder="1"/>
    <xf numFmtId="49" fontId="14" fillId="7" borderId="2" xfId="0" applyNumberFormat="1" applyFont="1" applyFill="1" applyBorder="1"/>
    <xf numFmtId="0" fontId="7" fillId="7" borderId="2" xfId="35" applyFill="1" applyBorder="1" applyAlignment="1" applyProtection="1"/>
    <xf numFmtId="0" fontId="4" fillId="0" borderId="0" xfId="0" applyFont="1"/>
    <xf numFmtId="0" fontId="0" fillId="7" borderId="0" xfId="0" applyFont="1" applyFill="1" applyBorder="1"/>
    <xf numFmtId="0" fontId="4" fillId="7" borderId="0" xfId="0" applyFont="1" applyFill="1" applyBorder="1"/>
    <xf numFmtId="0" fontId="4" fillId="0" borderId="0" xfId="0" applyFont="1" applyAlignment="1">
      <alignment vertical="center"/>
    </xf>
    <xf numFmtId="0" fontId="4" fillId="0" borderId="0" xfId="41" applyFont="1"/>
    <xf numFmtId="0" fontId="67" fillId="0" borderId="0" xfId="44"/>
    <xf numFmtId="0" fontId="61" fillId="43" borderId="0" xfId="0" applyFont="1" applyFill="1"/>
    <xf numFmtId="0" fontId="3" fillId="0" borderId="0" xfId="54" applyFont="1"/>
    <xf numFmtId="0" fontId="88" fillId="44" borderId="36" xfId="54" applyFont="1" applyFill="1" applyBorder="1" applyAlignment="1">
      <alignment wrapText="1"/>
    </xf>
    <xf numFmtId="0" fontId="89" fillId="44" borderId="36" xfId="54" applyFont="1" applyFill="1" applyBorder="1" applyAlignment="1">
      <alignment wrapText="1"/>
    </xf>
    <xf numFmtId="0" fontId="86" fillId="44" borderId="36" xfId="54" applyFont="1" applyFill="1" applyBorder="1" applyAlignment="1">
      <alignment wrapText="1"/>
    </xf>
    <xf numFmtId="3" fontId="3" fillId="0" borderId="37" xfId="54" applyNumberFormat="1" applyFont="1" applyBorder="1"/>
    <xf numFmtId="3" fontId="90" fillId="0" borderId="37" xfId="54" applyNumberFormat="1" applyFont="1" applyBorder="1"/>
    <xf numFmtId="3" fontId="91" fillId="0" borderId="37" xfId="54" applyNumberFormat="1" applyFont="1" applyBorder="1"/>
    <xf numFmtId="0" fontId="90" fillId="0" borderId="0" xfId="54" applyFont="1"/>
    <xf numFmtId="0" fontId="91" fillId="0" borderId="0" xfId="54" applyFont="1"/>
    <xf numFmtId="49" fontId="54" fillId="0" borderId="0" xfId="0" applyNumberFormat="1" applyFont="1" applyFill="1" applyBorder="1"/>
    <xf numFmtId="0" fontId="88" fillId="44" borderId="36" xfId="54" applyFont="1" applyFill="1" applyBorder="1" applyAlignment="1">
      <alignment wrapText="1"/>
    </xf>
    <xf numFmtId="0" fontId="89" fillId="44" borderId="36" xfId="54" applyFont="1" applyFill="1" applyBorder="1" applyAlignment="1">
      <alignment wrapText="1"/>
    </xf>
    <xf numFmtId="0" fontId="86" fillId="44" borderId="36" xfId="54" applyFont="1" applyFill="1" applyBorder="1" applyAlignment="1">
      <alignment wrapText="1"/>
    </xf>
    <xf numFmtId="3" fontId="2" fillId="0" borderId="37" xfId="54" applyNumberFormat="1" applyFont="1" applyBorder="1"/>
    <xf numFmtId="3" fontId="90" fillId="0" borderId="37" xfId="54" applyNumberFormat="1" applyFont="1" applyBorder="1"/>
    <xf numFmtId="3" fontId="91" fillId="0" borderId="37" xfId="54" applyNumberFormat="1" applyFont="1" applyBorder="1"/>
    <xf numFmtId="0" fontId="88" fillId="44" borderId="37" xfId="54" applyFont="1" applyFill="1" applyBorder="1"/>
    <xf numFmtId="0" fontId="109" fillId="45" borderId="38" xfId="54" applyFont="1" applyFill="1" applyBorder="1" applyAlignment="1">
      <alignment vertical="center" wrapText="1"/>
    </xf>
    <xf numFmtId="49" fontId="14" fillId="0" borderId="0" xfId="0" applyNumberFormat="1" applyFont="1" applyFill="1" applyBorder="1"/>
    <xf numFmtId="0" fontId="15" fillId="0" borderId="0" xfId="41" applyFont="1"/>
    <xf numFmtId="0" fontId="4" fillId="0" borderId="0" xfId="0" applyNumberFormat="1" applyFont="1"/>
    <xf numFmtId="0" fontId="0" fillId="0" borderId="0" xfId="0" applyBorder="1"/>
    <xf numFmtId="0" fontId="21" fillId="0" borderId="0" xfId="0" applyFont="1" applyBorder="1"/>
    <xf numFmtId="49" fontId="15" fillId="0" borderId="2" xfId="0" applyNumberFormat="1" applyFont="1" applyFill="1" applyBorder="1"/>
    <xf numFmtId="49" fontId="40" fillId="46" borderId="2" xfId="0" applyNumberFormat="1" applyFont="1" applyFill="1" applyBorder="1"/>
    <xf numFmtId="0" fontId="4" fillId="46" borderId="2" xfId="0" applyFont="1" applyFill="1" applyBorder="1"/>
    <xf numFmtId="49" fontId="14" fillId="43" borderId="2" xfId="0" applyNumberFormat="1" applyFont="1" applyFill="1" applyBorder="1"/>
    <xf numFmtId="49" fontId="31" fillId="43" borderId="2" xfId="0" applyNumberFormat="1" applyFont="1" applyFill="1" applyBorder="1"/>
    <xf numFmtId="0" fontId="0" fillId="47" borderId="2" xfId="0" applyFill="1" applyBorder="1"/>
    <xf numFmtId="0" fontId="0" fillId="47" borderId="2" xfId="0" applyNumberFormat="1" applyFill="1" applyBorder="1"/>
    <xf numFmtId="0" fontId="0" fillId="48" borderId="2" xfId="0" applyFill="1" applyBorder="1"/>
    <xf numFmtId="0" fontId="52" fillId="48" borderId="2" xfId="0" applyFont="1" applyFill="1" applyBorder="1"/>
    <xf numFmtId="0" fontId="12" fillId="48" borderId="2" xfId="0" applyFont="1" applyFill="1" applyBorder="1"/>
    <xf numFmtId="0" fontId="0" fillId="47" borderId="0" xfId="0" applyFill="1"/>
    <xf numFmtId="0" fontId="4" fillId="0" borderId="0" xfId="0" applyNumberFormat="1" applyFont="1" applyFill="1" applyBorder="1"/>
    <xf numFmtId="0" fontId="0" fillId="49" borderId="2" xfId="0" applyFill="1" applyBorder="1"/>
    <xf numFmtId="49" fontId="4" fillId="41" borderId="31" xfId="0" applyNumberFormat="1" applyFont="1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" xfId="0" applyBorder="1" applyAlignment="1">
      <alignment horizontal="center"/>
    </xf>
    <xf numFmtId="0" fontId="42" fillId="0" borderId="14" xfId="0" applyFont="1" applyBorder="1" applyAlignment="1">
      <alignment horizontal="center"/>
    </xf>
    <xf numFmtId="49" fontId="0" fillId="2" borderId="16" xfId="0" applyNumberFormat="1" applyFill="1" applyBorder="1"/>
    <xf numFmtId="49" fontId="0" fillId="2" borderId="12" xfId="0" applyNumberFormat="1" applyFill="1" applyBorder="1"/>
    <xf numFmtId="49" fontId="0" fillId="2" borderId="14" xfId="0" applyNumberFormat="1" applyFill="1" applyBorder="1"/>
    <xf numFmtId="49" fontId="0" fillId="2" borderId="1" xfId="0" applyNumberFormat="1" applyFill="1" applyBorder="1"/>
    <xf numFmtId="49" fontId="67" fillId="40" borderId="32" xfId="46" applyNumberFormat="1" applyFill="1" applyBorder="1">
      <alignment vertical="center"/>
    </xf>
    <xf numFmtId="49" fontId="67" fillId="40" borderId="33" xfId="46" applyNumberFormat="1" applyFill="1" applyBorder="1">
      <alignment vertical="center"/>
    </xf>
    <xf numFmtId="49" fontId="67" fillId="40" borderId="34" xfId="46" applyNumberFormat="1" applyFill="1" applyBorder="1">
      <alignment vertical="center"/>
    </xf>
    <xf numFmtId="49" fontId="67" fillId="40" borderId="35" xfId="46" applyNumberFormat="1" applyFill="1" applyBorder="1">
      <alignment vertical="center"/>
    </xf>
    <xf numFmtId="0" fontId="0" fillId="0" borderId="1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</cellXfs>
  <cellStyles count="96">
    <cellStyle name="20% - Accent1 2" xfId="1"/>
    <cellStyle name="20% - Accent1 3" xfId="55"/>
    <cellStyle name="20% - Accent2 2" xfId="2"/>
    <cellStyle name="20% - Accent2 3" xfId="56"/>
    <cellStyle name="20% - Accent3 2" xfId="3"/>
    <cellStyle name="20% - Accent3 3" xfId="57"/>
    <cellStyle name="20% - Accent4 2" xfId="4"/>
    <cellStyle name="20% - Accent4 3" xfId="58"/>
    <cellStyle name="20% - Accent5 2" xfId="5"/>
    <cellStyle name="20% - Accent5 3" xfId="59"/>
    <cellStyle name="20% - Accent6 2" xfId="6"/>
    <cellStyle name="20% - Accent6 3" xfId="60"/>
    <cellStyle name="40% - Accent1 2" xfId="7"/>
    <cellStyle name="40% - Accent1 3" xfId="61"/>
    <cellStyle name="40% - Accent2 2" xfId="8"/>
    <cellStyle name="40% - Accent2 3" xfId="62"/>
    <cellStyle name="40% - Accent3 2" xfId="9"/>
    <cellStyle name="40% - Accent3 3" xfId="63"/>
    <cellStyle name="40% - Accent4 2" xfId="10"/>
    <cellStyle name="40% - Accent4 3" xfId="64"/>
    <cellStyle name="40% - Accent5 2" xfId="11"/>
    <cellStyle name="40% - Accent5 3" xfId="65"/>
    <cellStyle name="40% - Accent6 2" xfId="12"/>
    <cellStyle name="40% - Accent6 3" xfId="66"/>
    <cellStyle name="60% - Accent1 2" xfId="13"/>
    <cellStyle name="60% - Accent1 3" xfId="67"/>
    <cellStyle name="60% - Accent2 2" xfId="14"/>
    <cellStyle name="60% - Accent2 3" xfId="68"/>
    <cellStyle name="60% - Accent3 2" xfId="15"/>
    <cellStyle name="60% - Accent3 3" xfId="69"/>
    <cellStyle name="60% - Accent4 2" xfId="16"/>
    <cellStyle name="60% - Accent4 3" xfId="70"/>
    <cellStyle name="60% - Accent5 2" xfId="17"/>
    <cellStyle name="60% - Accent5 3" xfId="71"/>
    <cellStyle name="60% - Accent6 2" xfId="18"/>
    <cellStyle name="60% - Accent6 3" xfId="72"/>
    <cellStyle name="Accent1 2" xfId="19"/>
    <cellStyle name="Accent1 3" xfId="73"/>
    <cellStyle name="Accent2 2" xfId="20"/>
    <cellStyle name="Accent2 3" xfId="74"/>
    <cellStyle name="Accent3 2" xfId="21"/>
    <cellStyle name="Accent3 3" xfId="75"/>
    <cellStyle name="Accent4 2" xfId="22"/>
    <cellStyle name="Accent4 3" xfId="76"/>
    <cellStyle name="Accent5 2" xfId="23"/>
    <cellStyle name="Accent5 3" xfId="77"/>
    <cellStyle name="Accent6 2" xfId="24"/>
    <cellStyle name="Accent6 3" xfId="78"/>
    <cellStyle name="Bad 2" xfId="25"/>
    <cellStyle name="Bad 3" xfId="79"/>
    <cellStyle name="Calculation 2" xfId="26"/>
    <cellStyle name="Calculation 3" xfId="80"/>
    <cellStyle name="Check Cell 2" xfId="27"/>
    <cellStyle name="Check Cell 3" xfId="81"/>
    <cellStyle name="Explanatory Text 2" xfId="28"/>
    <cellStyle name="Explanatory Text 3" xfId="82"/>
    <cellStyle name="Financier0" xfId="29"/>
    <cellStyle name="Good 2" xfId="30"/>
    <cellStyle name="Good 3" xfId="83"/>
    <cellStyle name="Heading 1 2" xfId="31"/>
    <cellStyle name="Heading 1 3" xfId="84"/>
    <cellStyle name="Heading 2 2" xfId="32"/>
    <cellStyle name="Heading 2 3" xfId="85"/>
    <cellStyle name="Heading 3 2" xfId="33"/>
    <cellStyle name="Heading 3 3" xfId="86"/>
    <cellStyle name="Heading 4 2" xfId="34"/>
    <cellStyle name="Heading 4 3" xfId="87"/>
    <cellStyle name="Hyperlink" xfId="35" builtinId="8"/>
    <cellStyle name="Hyperlink 2" xfId="36"/>
    <cellStyle name="Input 2" xfId="37"/>
    <cellStyle name="Input 3" xfId="88"/>
    <cellStyle name="Linked Cell 2" xfId="38"/>
    <cellStyle name="Linked Cell 3" xfId="89"/>
    <cellStyle name="Neutral 2" xfId="39"/>
    <cellStyle name="Neutral 3" xfId="90"/>
    <cellStyle name="Normal" xfId="0" builtinId="0"/>
    <cellStyle name="Normal 2" xfId="40"/>
    <cellStyle name="Normal 3" xfId="41"/>
    <cellStyle name="Normal 4" xfId="42"/>
    <cellStyle name="Normal 5" xfId="43"/>
    <cellStyle name="Normal 6" xfId="44"/>
    <cellStyle name="Normal 7" xfId="45"/>
    <cellStyle name="Normal 8" xfId="46"/>
    <cellStyle name="Normal 9" xfId="54"/>
    <cellStyle name="Note 2" xfId="47"/>
    <cellStyle name="Note 3" xfId="91"/>
    <cellStyle name="Output 2" xfId="48"/>
    <cellStyle name="Output 3" xfId="92"/>
    <cellStyle name="Percent 2" xfId="49"/>
    <cellStyle name="Title 2" xfId="50"/>
    <cellStyle name="Title 3" xfId="93"/>
    <cellStyle name="Total 2" xfId="51"/>
    <cellStyle name="Total 3" xfId="94"/>
    <cellStyle name="Warning Text 2" xfId="52"/>
    <cellStyle name="Warning Text 3" xfId="95"/>
    <cellStyle name="標準_JB16" xfId="5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916666666666666E-2"/>
          <c:y val="4.8611111111111112E-2"/>
          <c:w val="0.59583333333333333"/>
          <c:h val="0.7951388888888888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CNPop!$B$41:$F$41</c:f>
              <c:numCache>
                <c:formatCode>General</c:formatCode>
                <c:ptCount val="5"/>
                <c:pt idx="0">
                  <c:v>2</c:v>
                </c:pt>
                <c:pt idx="1">
                  <c:v>10</c:v>
                </c:pt>
                <c:pt idx="2">
                  <c:v>20</c:v>
                </c:pt>
                <c:pt idx="3">
                  <c:v>28</c:v>
                </c:pt>
                <c:pt idx="4">
                  <c:v>29</c:v>
                </c:pt>
              </c:numCache>
            </c:numRef>
          </c:xVal>
          <c:yVal>
            <c:numRef>
              <c:f>CNPop!$B$42:$F$42</c:f>
              <c:numCache>
                <c:formatCode>General</c:formatCode>
                <c:ptCount val="5"/>
                <c:pt idx="0">
                  <c:v>60</c:v>
                </c:pt>
                <c:pt idx="1">
                  <c:v>140</c:v>
                </c:pt>
                <c:pt idx="2">
                  <c:v>360</c:v>
                </c:pt>
                <c:pt idx="3">
                  <c:v>630</c:v>
                </c:pt>
                <c:pt idx="4">
                  <c:v>680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9328"/>
        <c:axId val="54702080"/>
      </c:scatterChart>
      <c:valAx>
        <c:axId val="5465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54702080"/>
        <c:crosses val="autoZero"/>
        <c:crossBetween val="midCat"/>
      </c:valAx>
      <c:valAx>
        <c:axId val="54702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6593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95833333333337"/>
          <c:y val="0.41319444444444442"/>
          <c:w val="0.2416666666666667"/>
          <c:h val="0.1666666666666666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916666666666666"/>
          <c:y val="4.8611111111111112E-2"/>
          <c:w val="0.58958333333333257"/>
          <c:h val="0.79513888888888884"/>
        </c:manualLayout>
      </c:layout>
      <c:lineChart>
        <c:grouping val="standard"/>
        <c:varyColors val="0"/>
        <c:ser>
          <c:idx val="0"/>
          <c:order val="0"/>
          <c:tx>
            <c:strRef>
              <c:f>'OECD-6 Chart'!$B$2</c:f>
              <c:strCache>
                <c:ptCount val="1"/>
                <c:pt idx="0">
                  <c:v>全部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Chart'!$B$3:$B$8</c:f>
              <c:numCache>
                <c:formatCode>#,##0</c:formatCode>
                <c:ptCount val="6"/>
                <c:pt idx="0">
                  <c:v>293496.49052307568</c:v>
                </c:pt>
                <c:pt idx="1">
                  <c:v>355640.76457176276</c:v>
                </c:pt>
                <c:pt idx="2">
                  <c:v>514636.06113663811</c:v>
                </c:pt>
                <c:pt idx="3">
                  <c:v>714331.36122018448</c:v>
                </c:pt>
                <c:pt idx="4">
                  <c:v>935457.85855114344</c:v>
                </c:pt>
                <c:pt idx="5">
                  <c:v>1326543.2037805771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'OECD-6 Chart'!$C$2</c:f>
              <c:strCache>
                <c:ptCount val="1"/>
                <c:pt idx="0">
                  <c:v>初等教育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Chart'!$C$3:$C$8</c:f>
              <c:numCache>
                <c:formatCode>#,##0</c:formatCode>
                <c:ptCount val="6"/>
                <c:pt idx="0">
                  <c:v>121659.96020417166</c:v>
                </c:pt>
                <c:pt idx="1">
                  <c:v>131799.50000801589</c:v>
                </c:pt>
                <c:pt idx="2">
                  <c:v>184724.44268125389</c:v>
                </c:pt>
                <c:pt idx="3">
                  <c:v>240914.06272402933</c:v>
                </c:pt>
                <c:pt idx="4">
                  <c:v>318924.54063876363</c:v>
                </c:pt>
                <c:pt idx="5">
                  <c:v>350807.82889812655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'OECD-6 Chart'!$D$2</c:f>
              <c:strCache>
                <c:ptCount val="1"/>
                <c:pt idx="0">
                  <c:v>中等教育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Chart'!$D$3:$D$8</c:f>
              <c:numCache>
                <c:formatCode>#,##0</c:formatCode>
                <c:ptCount val="6"/>
                <c:pt idx="0">
                  <c:v>74954.642050410592</c:v>
                </c:pt>
                <c:pt idx="1">
                  <c:v>81443.637569508137</c:v>
                </c:pt>
                <c:pt idx="2">
                  <c:v>117435.59423223858</c:v>
                </c:pt>
                <c:pt idx="3">
                  <c:v>159600.96748118164</c:v>
                </c:pt>
                <c:pt idx="4">
                  <c:v>145009.41529466445</c:v>
                </c:pt>
                <c:pt idx="5">
                  <c:v>271146.73583428102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'OECD-6 Chart'!$E$2</c:f>
              <c:strCache>
                <c:ptCount val="1"/>
                <c:pt idx="0">
                  <c:v>高等教育</c:v>
                </c:pt>
              </c:strCache>
            </c:strRef>
          </c:tx>
          <c:cat>
            <c:numRef>
              <c:f>'OECD-6 Chart'!$A$3:$A$8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Chart'!$E$3:$E$8</c:f>
              <c:numCache>
                <c:formatCode>#,##0</c:formatCode>
                <c:ptCount val="6"/>
                <c:pt idx="0">
                  <c:v>96881.888268493421</c:v>
                </c:pt>
                <c:pt idx="1">
                  <c:v>142397.6269942387</c:v>
                </c:pt>
                <c:pt idx="2">
                  <c:v>212476.02422314562</c:v>
                </c:pt>
                <c:pt idx="3">
                  <c:v>313816.33101497358</c:v>
                </c:pt>
                <c:pt idx="4">
                  <c:v>471523.9026177153</c:v>
                </c:pt>
                <c:pt idx="5">
                  <c:v>704588.6390481696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48384"/>
        <c:axId val="124858752"/>
      </c:lineChart>
      <c:catAx>
        <c:axId val="12484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年代</a:t>
                </a:r>
                <a:endParaRPr lang="en-US" altLang="en-US"/>
              </a:p>
            </c:rich>
          </c:tx>
          <c:layout>
            <c:manualLayout>
              <c:xMode val="edge"/>
              <c:yMode val="edge"/>
              <c:x val="0.84399409448819041"/>
              <c:y val="0.8564814814814816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124858752"/>
        <c:crosses val="autoZero"/>
        <c:auto val="1"/>
        <c:lblAlgn val="ctr"/>
        <c:lblOffset val="100"/>
        <c:noMultiLvlLbl val="0"/>
      </c:catAx>
      <c:valAx>
        <c:axId val="12485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移民人数</a:t>
                </a:r>
                <a:endParaRPr lang="en-US" altLang="en-US"/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24848384"/>
        <c:crosses val="autoZero"/>
        <c:crossBetween val="between"/>
      </c:valAx>
      <c:spPr>
        <a:ln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"/>
          <c:y val="4.8611111111111112E-2"/>
          <c:w val="0.61250000000000004"/>
          <c:h val="0.79166666666666652"/>
        </c:manualLayout>
      </c:layout>
      <c:lineChart>
        <c:grouping val="standard"/>
        <c:varyColors val="0"/>
        <c:ser>
          <c:idx val="0"/>
          <c:order val="0"/>
          <c:tx>
            <c:strRef>
              <c:f>'OECD-6 Chart'!$I$2</c:f>
              <c:strCache>
                <c:ptCount val="1"/>
                <c:pt idx="0">
                  <c:v>初等教育</c:v>
                </c:pt>
              </c:strCache>
            </c:strRef>
          </c:tx>
          <c:cat>
            <c:numRef>
              <c:f>'OECD-6 Chart'!$H$3:$H$8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Chart'!$I$3:$I$8</c:f>
              <c:numCache>
                <c:formatCode>0.00%</c:formatCode>
                <c:ptCount val="6"/>
                <c:pt idx="0">
                  <c:v>0.41451930136318388</c:v>
                </c:pt>
                <c:pt idx="1">
                  <c:v>0.37059728000168779</c:v>
                </c:pt>
                <c:pt idx="2">
                  <c:v>0.35894189434231805</c:v>
                </c:pt>
                <c:pt idx="3">
                  <c:v>0.33725813509365205</c:v>
                </c:pt>
                <c:pt idx="4">
                  <c:v>0.34092881653987128</c:v>
                </c:pt>
                <c:pt idx="5">
                  <c:v>0.26445262234832839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'OECD-6 Chart'!$J$2</c:f>
              <c:strCache>
                <c:ptCount val="1"/>
                <c:pt idx="0">
                  <c:v>中等教育</c:v>
                </c:pt>
              </c:strCache>
            </c:strRef>
          </c:tx>
          <c:cat>
            <c:numRef>
              <c:f>'OECD-6 Chart'!$H$3:$H$8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Chart'!$J$3:$J$8</c:f>
              <c:numCache>
                <c:formatCode>0.00%</c:formatCode>
                <c:ptCount val="6"/>
                <c:pt idx="0">
                  <c:v>0.25538513907551275</c:v>
                </c:pt>
                <c:pt idx="1">
                  <c:v>0.22900534945024301</c:v>
                </c:pt>
                <c:pt idx="2">
                  <c:v>0.22819153786632709</c:v>
                </c:pt>
                <c:pt idx="3">
                  <c:v>0.22342707620810515</c:v>
                </c:pt>
                <c:pt idx="4">
                  <c:v>0.15501437501338439</c:v>
                </c:pt>
                <c:pt idx="5">
                  <c:v>0.20440098374597024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'OECD-6 Chart'!$K$2</c:f>
              <c:strCache>
                <c:ptCount val="1"/>
                <c:pt idx="0">
                  <c:v>高等教育</c:v>
                </c:pt>
              </c:strCache>
            </c:strRef>
          </c:tx>
          <c:cat>
            <c:numRef>
              <c:f>'OECD-6 Chart'!$H$3:$H$8</c:f>
              <c:numCache>
                <c:formatCode>General</c:formatCode>
                <c:ptCount val="6"/>
                <c:pt idx="0">
                  <c:v>1975</c:v>
                </c:pt>
                <c:pt idx="1">
                  <c:v>1980</c:v>
                </c:pt>
                <c:pt idx="2">
                  <c:v>1985</c:v>
                </c:pt>
                <c:pt idx="3">
                  <c:v>1990</c:v>
                </c:pt>
                <c:pt idx="4">
                  <c:v>1995</c:v>
                </c:pt>
                <c:pt idx="5">
                  <c:v>2000</c:v>
                </c:pt>
              </c:numCache>
            </c:numRef>
          </c:cat>
          <c:val>
            <c:numRef>
              <c:f>'OECD-6 Chart'!$K$3:$K$8</c:f>
              <c:numCache>
                <c:formatCode>0.00%</c:formatCode>
                <c:ptCount val="6"/>
                <c:pt idx="0">
                  <c:v>0.33009555956130332</c:v>
                </c:pt>
                <c:pt idx="1">
                  <c:v>0.40039737054806912</c:v>
                </c:pt>
                <c:pt idx="2">
                  <c:v>0.41286656779135483</c:v>
                </c:pt>
                <c:pt idx="3">
                  <c:v>0.43931478869824292</c:v>
                </c:pt>
                <c:pt idx="4">
                  <c:v>0.50405680844674428</c:v>
                </c:pt>
                <c:pt idx="5">
                  <c:v>0.53114639390570151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93056"/>
        <c:axId val="124903424"/>
      </c:lineChart>
      <c:catAx>
        <c:axId val="12489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年代</a:t>
                </a:r>
                <a:endParaRPr lang="en-US" altLang="en-US"/>
              </a:p>
            </c:rich>
          </c:tx>
          <c:layout>
            <c:manualLayout>
              <c:xMode val="edge"/>
              <c:yMode val="edge"/>
              <c:x val="0.85099431321084928"/>
              <c:y val="0.878680373286673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124903424"/>
        <c:crosses val="autoZero"/>
        <c:auto val="1"/>
        <c:lblAlgn val="ctr"/>
        <c:lblOffset val="100"/>
        <c:noMultiLvlLbl val="0"/>
      </c:catAx>
      <c:valAx>
        <c:axId val="124903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教育层次百分比</a:t>
                </a:r>
                <a:endParaRPr lang="en-US" altLang="en-US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489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0422552767516888"/>
          <c:y val="8.4415584415584416E-2"/>
          <c:w val="0.77112742346314034"/>
          <c:h val="0.6363636363636378"/>
        </c:manualLayout>
      </c:layout>
      <c:lineChart>
        <c:grouping val="standard"/>
        <c:varyColors val="0"/>
        <c:ser>
          <c:idx val="0"/>
          <c:order val="0"/>
          <c:tx>
            <c:strRef>
              <c:f>'FDI Chart'!$B$3</c:f>
              <c:strCache>
                <c:ptCount val="1"/>
              </c:strCache>
            </c:strRef>
          </c:tx>
          <c:spPr>
            <a:ln>
              <a:solidFill>
                <a:sysClr val="windowText" lastClr="000000">
                  <a:alpha val="76000"/>
                </a:sysClr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'FDI Chart'!$A$4:$A$30</c:f>
              <c:strCache>
                <c:ptCount val="27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</c:strCache>
            </c:strRef>
          </c:cat>
          <c:val>
            <c:numRef>
              <c:f>'FDI Chart'!$B$4:$B$30</c:f>
              <c:numCache>
                <c:formatCode>0.00_ </c:formatCode>
                <c:ptCount val="27"/>
                <c:pt idx="0">
                  <c:v>9.16</c:v>
                </c:pt>
                <c:pt idx="1">
                  <c:v>14.19</c:v>
                </c:pt>
                <c:pt idx="2">
                  <c:v>19.559999999999999</c:v>
                </c:pt>
                <c:pt idx="3">
                  <c:v>22.44</c:v>
                </c:pt>
                <c:pt idx="4">
                  <c:v>23.14</c:v>
                </c:pt>
                <c:pt idx="5">
                  <c:v>31.94</c:v>
                </c:pt>
                <c:pt idx="6">
                  <c:v>33.93</c:v>
                </c:pt>
                <c:pt idx="7">
                  <c:v>34.869999999999997</c:v>
                </c:pt>
                <c:pt idx="8">
                  <c:v>43.66</c:v>
                </c:pt>
                <c:pt idx="9">
                  <c:v>110.08</c:v>
                </c:pt>
                <c:pt idx="10">
                  <c:v>275.14999999999998</c:v>
                </c:pt>
                <c:pt idx="11">
                  <c:v>337.67</c:v>
                </c:pt>
                <c:pt idx="12">
                  <c:v>375.21</c:v>
                </c:pt>
                <c:pt idx="13">
                  <c:v>417.26</c:v>
                </c:pt>
                <c:pt idx="14">
                  <c:v>452.57</c:v>
                </c:pt>
                <c:pt idx="15">
                  <c:v>454.63</c:v>
                </c:pt>
                <c:pt idx="16">
                  <c:v>403.19</c:v>
                </c:pt>
                <c:pt idx="17">
                  <c:v>407.15</c:v>
                </c:pt>
                <c:pt idx="18">
                  <c:v>468.78</c:v>
                </c:pt>
                <c:pt idx="19">
                  <c:v>527.42999999999995</c:v>
                </c:pt>
                <c:pt idx="20">
                  <c:v>535.04999999999995</c:v>
                </c:pt>
                <c:pt idx="21">
                  <c:v>606.29999999999995</c:v>
                </c:pt>
                <c:pt idx="22">
                  <c:v>724.06</c:v>
                </c:pt>
                <c:pt idx="23">
                  <c:v>727.15</c:v>
                </c:pt>
                <c:pt idx="24">
                  <c:v>835.21</c:v>
                </c:pt>
                <c:pt idx="25">
                  <c:v>924</c:v>
                </c:pt>
                <c:pt idx="26">
                  <c:v>900.3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43008"/>
        <c:axId val="118045312"/>
      </c:lineChart>
      <c:catAx>
        <c:axId val="11804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  <a:cs typeface="宋体"/>
                  </a:defRPr>
                </a:pPr>
                <a:r>
                  <a:rPr lang="zh-CN" altLang="en-US"/>
                  <a:t>年代</a:t>
                </a:r>
              </a:p>
            </c:rich>
          </c:tx>
          <c:layout>
            <c:manualLayout>
              <c:xMode val="edge"/>
              <c:yMode val="edge"/>
              <c:x val="0.93309914605744704"/>
              <c:y val="0.89285714285714257"/>
            </c:manualLayout>
          </c:layout>
          <c:overlay val="0"/>
          <c:spPr>
            <a:noFill/>
            <a:ln w="25400">
              <a:noFill/>
            </a:ln>
          </c:spPr>
        </c:title>
        <c:numFmt formatCode="@" sourceLinked="1"/>
        <c:majorTickMark val="in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-27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1804531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804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altLang="zh-CN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FDI(</a:t>
                </a:r>
                <a:r>
                  <a:rPr lang="zh-CN" altLang="en-US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亿美元</a:t>
                </a:r>
                <a:r>
                  <a:rPr lang="en-US" altLang="zh-CN"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5211267605633839E-2"/>
              <c:y val="0.120129870129870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18043008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27</xdr:row>
      <xdr:rowOff>95250</xdr:rowOff>
    </xdr:from>
    <xdr:to>
      <xdr:col>14</xdr:col>
      <xdr:colOff>228600</xdr:colOff>
      <xdr:row>42</xdr:row>
      <xdr:rowOff>123825</xdr:rowOff>
    </xdr:to>
    <xdr:graphicFrame macro="">
      <xdr:nvGraphicFramePr>
        <xdr:cNvPr id="286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9</xdr:row>
      <xdr:rowOff>152400</xdr:rowOff>
    </xdr:from>
    <xdr:to>
      <xdr:col>5</xdr:col>
      <xdr:colOff>95250</xdr:colOff>
      <xdr:row>26</xdr:row>
      <xdr:rowOff>142875</xdr:rowOff>
    </xdr:to>
    <xdr:graphicFrame macro="">
      <xdr:nvGraphicFramePr>
        <xdr:cNvPr id="307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695325</xdr:colOff>
      <xdr:row>9</xdr:row>
      <xdr:rowOff>152400</xdr:rowOff>
    </xdr:from>
    <xdr:to>
      <xdr:col>11</xdr:col>
      <xdr:colOff>695325</xdr:colOff>
      <xdr:row>26</xdr:row>
      <xdr:rowOff>142875</xdr:rowOff>
    </xdr:to>
    <xdr:graphicFrame macro="">
      <xdr:nvGraphicFramePr>
        <xdr:cNvPr id="3074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8</xdr:row>
      <xdr:rowOff>76200</xdr:rowOff>
    </xdr:from>
    <xdr:to>
      <xdr:col>12</xdr:col>
      <xdr:colOff>419100</xdr:colOff>
      <xdr:row>24</xdr:row>
      <xdr:rowOff>114300</xdr:rowOff>
    </xdr:to>
    <xdr:graphicFrame macro="">
      <xdr:nvGraphicFramePr>
        <xdr:cNvPr id="3380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macalester.edu/research/economics/PAGE/HAVEMAN/Trade.Resources/Data/Gravity/dist.txt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so.org/iso/english_country_names_and_code_elements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S197"/>
  <sheetViews>
    <sheetView tabSelected="1" zoomScale="90" zoomScaleNormal="90" workbookViewId="0">
      <pane xSplit="7" ySplit="4" topLeftCell="FD23" activePane="bottomRight" state="frozenSplit"/>
      <selection activeCell="E1" sqref="E1"/>
      <selection pane="topRight" activeCell="H1" sqref="H1"/>
      <selection pane="bottomLeft" activeCell="E5" sqref="E5"/>
      <selection pane="bottomRight" activeCell="FJ39" sqref="FJ39"/>
    </sheetView>
  </sheetViews>
  <sheetFormatPr defaultRowHeight="14.25" outlineLevelCol="2"/>
  <cols>
    <col min="1" max="1" width="3.75" style="9" customWidth="1" outlineLevel="1"/>
    <col min="2" max="4" width="7.25" style="9" customWidth="1" outlineLevel="1"/>
    <col min="5" max="5" width="11.125" style="9" customWidth="1"/>
    <col min="6" max="6" width="5.25" style="12" customWidth="1"/>
    <col min="7" max="7" width="4.625" style="12" bestFit="1" customWidth="1"/>
    <col min="8" max="11" width="4.625" style="12" customWidth="1"/>
    <col min="12" max="44" width="11.5" style="28" customWidth="1" outlineLevel="1"/>
    <col min="45" max="45" width="6.5" style="28" bestFit="1" customWidth="1"/>
    <col min="46" max="82" width="12.5" style="28" customWidth="1" outlineLevel="2"/>
    <col min="83" max="83" width="6.875" style="28" customWidth="1" outlineLevel="1"/>
    <col min="84" max="120" width="12.5" style="28" customWidth="1" outlineLevel="2"/>
    <col min="121" max="121" width="6.875" style="28" customWidth="1" outlineLevel="1"/>
    <col min="122" max="122" width="4.5" style="28" bestFit="1" customWidth="1"/>
    <col min="123" max="132" width="12.25" style="28" customWidth="1" outlineLevel="2"/>
    <col min="133" max="133" width="12.25" style="93" customWidth="1" outlineLevel="2"/>
    <col min="134" max="142" width="12.25" style="28" customWidth="1" outlineLevel="2"/>
    <col min="143" max="143" width="12.25" style="93" customWidth="1" outlineLevel="2"/>
    <col min="144" max="147" width="12.25" style="28" customWidth="1" outlineLevel="2"/>
    <col min="148" max="148" width="12.25" style="93" customWidth="1" outlineLevel="2"/>
    <col min="149" max="159" width="12.25" style="28" customWidth="1" outlineLevel="2"/>
    <col min="160" max="160" width="4.5" style="28" bestFit="1" customWidth="1"/>
    <col min="161" max="161" width="9.5" style="28" customWidth="1" outlineLevel="1"/>
    <col min="162" max="164" width="13.875" style="28" customWidth="1" outlineLevel="1"/>
    <col min="165" max="165" width="12.75" style="28" customWidth="1" outlineLevel="1"/>
    <col min="166" max="166" width="9.5" style="28" customWidth="1" outlineLevel="1"/>
    <col min="167" max="169" width="13.875" style="28" customWidth="1" outlineLevel="1"/>
    <col min="170" max="175" width="12.75" style="28" customWidth="1" outlineLevel="1"/>
    <col min="176" max="179" width="11.5" style="28" customWidth="1" outlineLevel="1"/>
    <col min="180" max="180" width="9.375" style="28" customWidth="1"/>
    <col min="181" max="181" width="9.375" style="28" bestFit="1" customWidth="1"/>
    <col min="182" max="182" width="9" customWidth="1" outlineLevel="1"/>
    <col min="183" max="184" width="12.75" customWidth="1" outlineLevel="1"/>
    <col min="185" max="185" width="15" customWidth="1" outlineLevel="1"/>
    <col min="186" max="186" width="13.875" customWidth="1" outlineLevel="1"/>
    <col min="187" max="187" width="18.375" customWidth="1" outlineLevel="1"/>
    <col min="188" max="188" width="15" customWidth="1" outlineLevel="1"/>
    <col min="190" max="190" width="11" customWidth="1" outlineLevel="1"/>
    <col min="191" max="191" width="9" customWidth="1" outlineLevel="1"/>
    <col min="192" max="194" width="13.75" customWidth="1" outlineLevel="1"/>
    <col min="195" max="216" width="9" customWidth="1" outlineLevel="1"/>
    <col min="219" max="247" width="9" customWidth="1" outlineLevel="2"/>
    <col min="248" max="255" width="10.625" customWidth="1" outlineLevel="2"/>
    <col min="256" max="256" width="6.25" customWidth="1" outlineLevel="1"/>
    <col min="257" max="285" width="9" customWidth="1" outlineLevel="2"/>
    <col min="286" max="293" width="10.625" customWidth="1" outlineLevel="2"/>
    <col min="294" max="294" width="6.25" customWidth="1" outlineLevel="1"/>
    <col min="297" max="297" width="17.5" customWidth="1" outlineLevel="1"/>
    <col min="298" max="298" width="9" customWidth="1" outlineLevel="1"/>
    <col min="299" max="299" width="11.75" customWidth="1" outlineLevel="1"/>
    <col min="300" max="300" width="13.875" customWidth="1" outlineLevel="1"/>
    <col min="301" max="304" width="9" customWidth="1" outlineLevel="1"/>
    <col min="305" max="305" width="15" customWidth="1" outlineLevel="1"/>
    <col min="306" max="306" width="13" customWidth="1" outlineLevel="1"/>
    <col min="307" max="307" width="13.875" customWidth="1" outlineLevel="1"/>
    <col min="308" max="308" width="21.5" customWidth="1"/>
    <col min="309" max="312" width="13.625" customWidth="1" outlineLevel="1"/>
  </cols>
  <sheetData>
    <row r="1" spans="1:331">
      <c r="A1" s="12" t="s">
        <v>4645</v>
      </c>
      <c r="L1" s="136" t="s">
        <v>4856</v>
      </c>
      <c r="AT1" s="136" t="s">
        <v>4853</v>
      </c>
      <c r="DS1" s="136" t="s">
        <v>5000</v>
      </c>
      <c r="FI1" s="136" t="s">
        <v>4632</v>
      </c>
      <c r="FZ1" s="28"/>
      <c r="GA1" s="28"/>
      <c r="GB1" s="28"/>
      <c r="GC1" s="136" t="s">
        <v>4633</v>
      </c>
      <c r="GE1" t="s">
        <v>4854</v>
      </c>
      <c r="GL1" s="139" t="s">
        <v>4855</v>
      </c>
      <c r="GM1" s="139" t="s">
        <v>4638</v>
      </c>
      <c r="GN1" s="139"/>
      <c r="GO1" s="139"/>
      <c r="GP1" s="139"/>
      <c r="GQ1" s="139" t="s">
        <v>4644</v>
      </c>
      <c r="GR1" s="139" t="s">
        <v>4614</v>
      </c>
      <c r="GS1" s="139" t="s">
        <v>4614</v>
      </c>
      <c r="GT1" s="139" t="s">
        <v>4614</v>
      </c>
      <c r="GU1" s="139" t="s">
        <v>4614</v>
      </c>
      <c r="GV1" s="139" t="s">
        <v>4614</v>
      </c>
      <c r="GW1" s="139" t="s">
        <v>4614</v>
      </c>
      <c r="GX1" s="139" t="s">
        <v>4614</v>
      </c>
      <c r="GY1" s="139" t="s">
        <v>4614</v>
      </c>
      <c r="GZ1" s="139" t="s">
        <v>4614</v>
      </c>
      <c r="HA1" s="139" t="s">
        <v>4614</v>
      </c>
      <c r="HB1" s="139"/>
      <c r="HC1" s="139"/>
      <c r="HD1" s="139"/>
      <c r="HE1" s="139"/>
      <c r="HF1" s="139"/>
      <c r="HG1" s="139"/>
      <c r="HH1" s="139"/>
      <c r="HI1" s="139" t="s">
        <v>4614</v>
      </c>
      <c r="HJ1" s="139" t="s">
        <v>4614</v>
      </c>
      <c r="HK1" s="139" t="s">
        <v>4614</v>
      </c>
      <c r="HL1" s="139"/>
    </row>
    <row r="2" spans="1:331">
      <c r="A2" s="12" t="s">
        <v>4612</v>
      </c>
      <c r="L2" s="28" t="s">
        <v>4613</v>
      </c>
      <c r="M2" s="136" t="s">
        <v>4614</v>
      </c>
      <c r="N2" s="136" t="s">
        <v>4614</v>
      </c>
      <c r="O2" s="136" t="s">
        <v>4614</v>
      </c>
      <c r="P2" s="136" t="s">
        <v>4614</v>
      </c>
      <c r="Q2" s="136" t="s">
        <v>4614</v>
      </c>
      <c r="R2" s="136" t="s">
        <v>4614</v>
      </c>
      <c r="S2" s="136" t="s">
        <v>4614</v>
      </c>
      <c r="T2" s="136" t="s">
        <v>4615</v>
      </c>
      <c r="U2" s="136" t="s">
        <v>4615</v>
      </c>
      <c r="V2" s="136" t="s">
        <v>4615</v>
      </c>
      <c r="W2" s="136" t="s">
        <v>4615</v>
      </c>
      <c r="X2" s="136" t="s">
        <v>4615</v>
      </c>
      <c r="Y2" s="136" t="s">
        <v>4615</v>
      </c>
      <c r="Z2" s="136" t="s">
        <v>4615</v>
      </c>
      <c r="AA2" s="136" t="s">
        <v>4615</v>
      </c>
      <c r="AB2" s="136" t="s">
        <v>4615</v>
      </c>
      <c r="AC2" s="136" t="s">
        <v>4615</v>
      </c>
      <c r="AD2" s="136" t="s">
        <v>4615</v>
      </c>
      <c r="AE2" s="136" t="s">
        <v>4615</v>
      </c>
      <c r="AF2" s="136" t="s">
        <v>4615</v>
      </c>
      <c r="AG2" s="136" t="s">
        <v>4615</v>
      </c>
      <c r="AH2" s="136" t="s">
        <v>4615</v>
      </c>
      <c r="AI2" s="136" t="s">
        <v>4615</v>
      </c>
      <c r="AJ2" s="136" t="s">
        <v>4615</v>
      </c>
      <c r="AK2" s="136" t="s">
        <v>4615</v>
      </c>
      <c r="AL2" s="136" t="s">
        <v>4615</v>
      </c>
      <c r="AM2" s="136"/>
      <c r="AN2" s="136"/>
      <c r="AO2" s="136"/>
      <c r="AP2" s="136"/>
      <c r="AQ2" s="136"/>
      <c r="AR2" s="136"/>
      <c r="AT2" s="136" t="s">
        <v>4616</v>
      </c>
      <c r="AU2" s="136" t="s">
        <v>4616</v>
      </c>
      <c r="AV2" s="136" t="s">
        <v>4616</v>
      </c>
      <c r="AW2" s="136" t="s">
        <v>4616</v>
      </c>
      <c r="AX2" s="136" t="s">
        <v>4616</v>
      </c>
      <c r="AY2" s="136" t="s">
        <v>4616</v>
      </c>
      <c r="AZ2" s="136" t="s">
        <v>4616</v>
      </c>
      <c r="BA2" s="136" t="s">
        <v>4616</v>
      </c>
      <c r="BB2" s="136" t="s">
        <v>4616</v>
      </c>
      <c r="BC2" s="136" t="s">
        <v>4616</v>
      </c>
      <c r="BD2" s="136" t="s">
        <v>4616</v>
      </c>
      <c r="BE2" s="136" t="s">
        <v>4616</v>
      </c>
      <c r="BF2" s="136" t="s">
        <v>4616</v>
      </c>
      <c r="BG2" s="136" t="s">
        <v>4616</v>
      </c>
      <c r="BH2" s="136" t="s">
        <v>4616</v>
      </c>
      <c r="BI2" s="136" t="s">
        <v>4616</v>
      </c>
      <c r="BJ2" s="136" t="s">
        <v>4616</v>
      </c>
      <c r="BK2" s="136" t="s">
        <v>4616</v>
      </c>
      <c r="BL2" s="136" t="s">
        <v>4616</v>
      </c>
      <c r="BM2" s="136" t="s">
        <v>4616</v>
      </c>
      <c r="BN2" s="136" t="s">
        <v>4616</v>
      </c>
      <c r="BO2" s="136" t="s">
        <v>4616</v>
      </c>
      <c r="BP2" s="136" t="s">
        <v>4616</v>
      </c>
      <c r="BQ2" s="136" t="s">
        <v>4616</v>
      </c>
      <c r="BR2" s="136" t="s">
        <v>4616</v>
      </c>
      <c r="BS2" s="136" t="s">
        <v>4616</v>
      </c>
      <c r="BT2" s="136" t="s">
        <v>4616</v>
      </c>
      <c r="BU2" s="136" t="s">
        <v>4616</v>
      </c>
      <c r="BV2" s="136" t="s">
        <v>4616</v>
      </c>
      <c r="BW2" s="136" t="s">
        <v>4616</v>
      </c>
      <c r="BX2" s="136"/>
      <c r="BY2" s="136"/>
      <c r="BZ2" s="136"/>
      <c r="CA2" s="136"/>
      <c r="CB2" s="136"/>
      <c r="CC2" s="136"/>
      <c r="CD2" s="136"/>
      <c r="CF2" s="136" t="s">
        <v>4616</v>
      </c>
      <c r="CG2" s="136" t="s">
        <v>4616</v>
      </c>
      <c r="CH2" s="136" t="s">
        <v>4616</v>
      </c>
      <c r="CI2" s="136" t="s">
        <v>4616</v>
      </c>
      <c r="CJ2" s="136" t="s">
        <v>4616</v>
      </c>
      <c r="CK2" s="136" t="s">
        <v>4616</v>
      </c>
      <c r="CL2" s="136" t="s">
        <v>4616</v>
      </c>
      <c r="CM2" s="136" t="s">
        <v>4616</v>
      </c>
      <c r="CN2" s="136" t="s">
        <v>4616</v>
      </c>
      <c r="CO2" s="136" t="s">
        <v>4616</v>
      </c>
      <c r="CP2" s="136" t="s">
        <v>4616</v>
      </c>
      <c r="CQ2" s="136" t="s">
        <v>4616</v>
      </c>
      <c r="CR2" s="136" t="s">
        <v>4616</v>
      </c>
      <c r="CS2" s="136" t="s">
        <v>4616</v>
      </c>
      <c r="CT2" s="136" t="s">
        <v>4616</v>
      </c>
      <c r="CU2" s="136" t="s">
        <v>4616</v>
      </c>
      <c r="CV2" s="136" t="s">
        <v>4616</v>
      </c>
      <c r="CW2" s="136" t="s">
        <v>4616</v>
      </c>
      <c r="CX2" s="136" t="s">
        <v>4616</v>
      </c>
      <c r="CY2" s="136" t="s">
        <v>4616</v>
      </c>
      <c r="CZ2" s="136" t="s">
        <v>4616</v>
      </c>
      <c r="DA2" s="136" t="s">
        <v>4616</v>
      </c>
      <c r="DB2" s="136" t="s">
        <v>4616</v>
      </c>
      <c r="DC2" s="136" t="s">
        <v>4616</v>
      </c>
      <c r="DD2" s="136" t="s">
        <v>4616</v>
      </c>
      <c r="DE2" s="136" t="s">
        <v>4616</v>
      </c>
      <c r="DF2" s="136" t="s">
        <v>4616</v>
      </c>
      <c r="DG2" s="136" t="s">
        <v>4616</v>
      </c>
      <c r="DH2" s="136" t="s">
        <v>4616</v>
      </c>
      <c r="DS2" s="136" t="s">
        <v>5001</v>
      </c>
      <c r="DT2" s="136" t="s">
        <v>4614</v>
      </c>
      <c r="DU2" s="136" t="s">
        <v>4614</v>
      </c>
      <c r="DV2" s="136" t="s">
        <v>4614</v>
      </c>
      <c r="DW2" s="136" t="s">
        <v>4614</v>
      </c>
      <c r="DX2" s="136" t="s">
        <v>4614</v>
      </c>
      <c r="DY2" s="136" t="s">
        <v>4614</v>
      </c>
      <c r="DZ2" s="136" t="s">
        <v>4614</v>
      </c>
      <c r="EA2" s="136" t="s">
        <v>4614</v>
      </c>
      <c r="EB2" s="136" t="s">
        <v>4614</v>
      </c>
      <c r="EC2" s="136" t="s">
        <v>4614</v>
      </c>
      <c r="ED2" s="136" t="s">
        <v>4614</v>
      </c>
      <c r="EE2" s="136" t="s">
        <v>4614</v>
      </c>
      <c r="EF2" s="136" t="s">
        <v>4614</v>
      </c>
      <c r="EG2" s="136" t="s">
        <v>4614</v>
      </c>
      <c r="EH2" s="136" t="s">
        <v>4614</v>
      </c>
      <c r="EI2" s="136" t="s">
        <v>4614</v>
      </c>
      <c r="EJ2" s="136" t="s">
        <v>4614</v>
      </c>
      <c r="EK2" s="136" t="s">
        <v>4614</v>
      </c>
      <c r="EL2" s="136" t="s">
        <v>4614</v>
      </c>
      <c r="EM2" s="136" t="s">
        <v>4614</v>
      </c>
      <c r="EN2" s="136" t="s">
        <v>4614</v>
      </c>
      <c r="EO2" s="136" t="s">
        <v>4614</v>
      </c>
      <c r="EP2" s="136" t="s">
        <v>4614</v>
      </c>
      <c r="EQ2" s="136" t="s">
        <v>4614</v>
      </c>
      <c r="ER2" s="136" t="s">
        <v>4614</v>
      </c>
      <c r="ES2" s="136" t="s">
        <v>4614</v>
      </c>
      <c r="ET2" s="136" t="s">
        <v>4614</v>
      </c>
      <c r="EU2" s="136" t="s">
        <v>4614</v>
      </c>
      <c r="EV2" s="136" t="s">
        <v>5002</v>
      </c>
      <c r="EW2" s="136"/>
      <c r="EX2" s="136"/>
      <c r="EY2" s="136"/>
      <c r="EZ2" s="136"/>
      <c r="FA2" s="136"/>
      <c r="FB2" s="136"/>
      <c r="FC2" s="136"/>
      <c r="FE2" s="136" t="s">
        <v>4616</v>
      </c>
      <c r="FF2" s="136" t="s">
        <v>4616</v>
      </c>
      <c r="FG2" s="136" t="s">
        <v>4616</v>
      </c>
      <c r="FH2" s="136" t="s">
        <v>4616</v>
      </c>
      <c r="FI2" s="136" t="s">
        <v>4616</v>
      </c>
      <c r="FJ2" s="136" t="s">
        <v>4616</v>
      </c>
      <c r="FK2" s="136" t="s">
        <v>4616</v>
      </c>
      <c r="FL2" s="136" t="s">
        <v>4616</v>
      </c>
      <c r="FM2" s="136" t="s">
        <v>4616</v>
      </c>
      <c r="FN2" s="136" t="s">
        <v>4616</v>
      </c>
      <c r="FO2" s="136" t="s">
        <v>5008</v>
      </c>
      <c r="FP2" s="136"/>
      <c r="FQ2" s="136"/>
      <c r="FR2" s="136"/>
      <c r="FS2" s="136"/>
      <c r="FT2" s="136" t="s">
        <v>4616</v>
      </c>
      <c r="FU2" s="136" t="s">
        <v>4616</v>
      </c>
      <c r="FV2" s="136" t="s">
        <v>4616</v>
      </c>
      <c r="FW2" s="136" t="s">
        <v>5008</v>
      </c>
      <c r="FY2" s="138" t="s">
        <v>4621</v>
      </c>
      <c r="FZ2" s="140" t="s">
        <v>4622</v>
      </c>
      <c r="GA2" s="141" t="s">
        <v>4623</v>
      </c>
      <c r="GB2" s="141" t="s">
        <v>4623</v>
      </c>
      <c r="GC2" s="141" t="s">
        <v>4623</v>
      </c>
      <c r="GD2" s="141" t="s">
        <v>4623</v>
      </c>
      <c r="GH2" s="139" t="s">
        <v>4624</v>
      </c>
      <c r="GI2" t="s">
        <v>4625</v>
      </c>
      <c r="GM2" s="139" t="s">
        <v>4627</v>
      </c>
      <c r="GN2" s="139" t="s">
        <v>4614</v>
      </c>
      <c r="GO2" s="139" t="s">
        <v>4614</v>
      </c>
      <c r="GP2" s="139" t="s">
        <v>4614</v>
      </c>
      <c r="GQ2" s="139" t="s">
        <v>4614</v>
      </c>
      <c r="GR2" s="139" t="s">
        <v>4614</v>
      </c>
      <c r="GS2" s="139" t="s">
        <v>4614</v>
      </c>
      <c r="GT2" s="139" t="s">
        <v>4614</v>
      </c>
      <c r="GU2" s="139" t="s">
        <v>4614</v>
      </c>
      <c r="GV2" s="139" t="s">
        <v>4614</v>
      </c>
      <c r="GW2" s="139" t="s">
        <v>4614</v>
      </c>
      <c r="GX2" s="139" t="s">
        <v>4614</v>
      </c>
      <c r="GY2" s="139" t="s">
        <v>4614</v>
      </c>
      <c r="GZ2" s="139" t="s">
        <v>4614</v>
      </c>
      <c r="HA2" s="139" t="s">
        <v>4642</v>
      </c>
      <c r="HB2" s="139"/>
      <c r="HC2" s="139"/>
      <c r="HD2" s="139"/>
      <c r="HE2" s="139"/>
      <c r="HF2" s="139"/>
      <c r="HG2" s="139"/>
      <c r="HH2" s="139"/>
      <c r="HK2" s="139" t="s">
        <v>4628</v>
      </c>
      <c r="HL2" s="139" t="s">
        <v>4614</v>
      </c>
      <c r="HM2" s="139" t="s">
        <v>4614</v>
      </c>
      <c r="HN2" s="139" t="s">
        <v>4614</v>
      </c>
      <c r="HO2" s="139" t="s">
        <v>4614</v>
      </c>
      <c r="HP2" s="139" t="s">
        <v>4614</v>
      </c>
      <c r="HQ2" s="139" t="s">
        <v>4614</v>
      </c>
      <c r="HR2" s="139" t="s">
        <v>4614</v>
      </c>
      <c r="HS2" s="139" t="s">
        <v>4614</v>
      </c>
      <c r="HT2" s="139" t="s">
        <v>4614</v>
      </c>
      <c r="HU2" s="139" t="s">
        <v>4614</v>
      </c>
      <c r="HV2" s="139" t="s">
        <v>4614</v>
      </c>
      <c r="HW2" s="139" t="s">
        <v>4614</v>
      </c>
      <c r="HX2" s="139" t="s">
        <v>4614</v>
      </c>
      <c r="HY2" s="139" t="s">
        <v>4614</v>
      </c>
      <c r="HZ2" s="139" t="s">
        <v>4614</v>
      </c>
      <c r="IA2" s="139" t="s">
        <v>4614</v>
      </c>
      <c r="IB2" s="139" t="s">
        <v>4614</v>
      </c>
      <c r="IC2" s="139" t="s">
        <v>4614</v>
      </c>
      <c r="ID2" s="139" t="s">
        <v>4614</v>
      </c>
      <c r="IE2" s="139" t="s">
        <v>4614</v>
      </c>
      <c r="IF2" s="139" t="s">
        <v>4614</v>
      </c>
      <c r="IG2" s="139" t="s">
        <v>4614</v>
      </c>
      <c r="IH2" s="139" t="s">
        <v>4614</v>
      </c>
      <c r="II2" s="139" t="s">
        <v>4614</v>
      </c>
      <c r="IJ2" s="139" t="s">
        <v>4614</v>
      </c>
      <c r="IK2" s="139" t="s">
        <v>4614</v>
      </c>
      <c r="IL2" s="139" t="s">
        <v>4614</v>
      </c>
      <c r="IM2" s="139" t="s">
        <v>4614</v>
      </c>
      <c r="IN2" s="139" t="s">
        <v>4614</v>
      </c>
      <c r="IO2" s="139" t="s">
        <v>4614</v>
      </c>
      <c r="IP2" s="139"/>
      <c r="IQ2" s="139"/>
      <c r="IR2" s="139"/>
      <c r="IS2" s="139"/>
      <c r="IT2" s="139"/>
      <c r="IU2" s="139"/>
      <c r="IV2" s="139"/>
      <c r="IW2" s="139" t="s">
        <v>4628</v>
      </c>
      <c r="IX2" s="139" t="s">
        <v>4614</v>
      </c>
      <c r="IY2" s="139" t="s">
        <v>4614</v>
      </c>
      <c r="IZ2" s="139" t="s">
        <v>4614</v>
      </c>
      <c r="JA2" s="139" t="s">
        <v>4614</v>
      </c>
      <c r="JB2" s="139" t="s">
        <v>4614</v>
      </c>
      <c r="JC2" s="139" t="s">
        <v>4614</v>
      </c>
      <c r="JD2" s="139" t="s">
        <v>4614</v>
      </c>
      <c r="JE2" s="139" t="s">
        <v>4614</v>
      </c>
      <c r="JF2" s="139" t="s">
        <v>4614</v>
      </c>
      <c r="JG2" s="139" t="s">
        <v>4614</v>
      </c>
      <c r="JH2" s="139" t="s">
        <v>4614</v>
      </c>
      <c r="JI2" s="139" t="s">
        <v>4614</v>
      </c>
      <c r="JJ2" s="139" t="s">
        <v>4614</v>
      </c>
      <c r="JK2" s="139" t="s">
        <v>4614</v>
      </c>
      <c r="JL2" s="139" t="s">
        <v>4614</v>
      </c>
      <c r="JM2" s="139" t="s">
        <v>4614</v>
      </c>
      <c r="JN2" s="139" t="s">
        <v>4614</v>
      </c>
      <c r="JO2" s="139" t="s">
        <v>4614</v>
      </c>
      <c r="JP2" s="139" t="s">
        <v>4614</v>
      </c>
      <c r="JQ2" s="139" t="s">
        <v>4614</v>
      </c>
      <c r="JR2" s="139" t="s">
        <v>4614</v>
      </c>
      <c r="JS2" s="139" t="s">
        <v>4614</v>
      </c>
      <c r="JT2" s="139" t="s">
        <v>4614</v>
      </c>
      <c r="JU2" s="139" t="s">
        <v>4614</v>
      </c>
      <c r="JV2" s="139" t="s">
        <v>4614</v>
      </c>
      <c r="JW2" s="139" t="s">
        <v>4614</v>
      </c>
      <c r="JX2" s="139" t="s">
        <v>4614</v>
      </c>
      <c r="JY2" s="139" t="s">
        <v>4614</v>
      </c>
      <c r="JZ2" s="139" t="s">
        <v>4643</v>
      </c>
      <c r="KA2" s="139"/>
      <c r="KB2" s="139"/>
      <c r="KC2" s="139"/>
      <c r="KD2" s="139"/>
      <c r="KE2" s="139"/>
      <c r="KF2" s="139"/>
      <c r="KG2" s="139"/>
      <c r="KH2" s="139"/>
      <c r="KK2" s="139" t="s">
        <v>4622</v>
      </c>
      <c r="KL2" s="139" t="s">
        <v>4622</v>
      </c>
      <c r="KM2" s="139" t="s">
        <v>4629</v>
      </c>
      <c r="KN2" s="139" t="s">
        <v>4629</v>
      </c>
      <c r="KO2" s="139" t="s">
        <v>4630</v>
      </c>
      <c r="KP2" s="139" t="s">
        <v>4631</v>
      </c>
      <c r="KQ2" s="139" t="s">
        <v>4614</v>
      </c>
      <c r="KR2" s="139" t="s">
        <v>4614</v>
      </c>
      <c r="KS2" s="139" t="s">
        <v>4614</v>
      </c>
      <c r="KT2" s="139" t="s">
        <v>4614</v>
      </c>
      <c r="KU2" s="139" t="s">
        <v>4614</v>
      </c>
      <c r="KW2" s="139" t="s">
        <v>4702</v>
      </c>
    </row>
    <row r="3" spans="1:331">
      <c r="A3" s="9">
        <v>0</v>
      </c>
      <c r="B3" s="9">
        <v>1</v>
      </c>
      <c r="C3" s="9">
        <v>2</v>
      </c>
      <c r="D3" s="9">
        <v>3</v>
      </c>
      <c r="E3" s="9">
        <v>4</v>
      </c>
      <c r="F3" s="9">
        <v>5</v>
      </c>
      <c r="G3" s="9">
        <v>6</v>
      </c>
      <c r="H3" s="9">
        <v>7</v>
      </c>
      <c r="I3" s="9">
        <v>8</v>
      </c>
      <c r="J3" s="9">
        <v>9</v>
      </c>
      <c r="K3" s="9">
        <v>10</v>
      </c>
      <c r="L3" s="9">
        <v>11</v>
      </c>
      <c r="M3" s="9">
        <v>12</v>
      </c>
      <c r="N3" s="9">
        <v>13</v>
      </c>
      <c r="O3" s="9">
        <v>14</v>
      </c>
      <c r="P3" s="9">
        <v>15</v>
      </c>
      <c r="Q3" s="9">
        <v>16</v>
      </c>
      <c r="R3" s="9">
        <v>17</v>
      </c>
      <c r="S3" s="9">
        <v>18</v>
      </c>
      <c r="T3" s="9">
        <v>19</v>
      </c>
      <c r="U3" s="9">
        <v>20</v>
      </c>
      <c r="V3" s="9">
        <v>21</v>
      </c>
      <c r="W3" s="9">
        <v>22</v>
      </c>
      <c r="X3" s="9">
        <v>23</v>
      </c>
      <c r="Y3" s="9">
        <v>24</v>
      </c>
      <c r="Z3" s="9">
        <v>25</v>
      </c>
      <c r="AA3" s="9">
        <v>26</v>
      </c>
      <c r="AB3" s="9">
        <v>27</v>
      </c>
      <c r="AC3" s="9">
        <v>28</v>
      </c>
      <c r="AD3" s="9">
        <v>29</v>
      </c>
      <c r="AE3" s="9">
        <v>30</v>
      </c>
      <c r="AF3" s="9">
        <v>31</v>
      </c>
      <c r="AG3" s="9">
        <v>32</v>
      </c>
      <c r="AH3" s="9">
        <v>33</v>
      </c>
      <c r="AI3" s="9">
        <v>34</v>
      </c>
      <c r="AJ3" s="9">
        <v>35</v>
      </c>
      <c r="AK3" s="9">
        <v>36</v>
      </c>
      <c r="AL3" s="9">
        <v>37</v>
      </c>
      <c r="AM3" s="9">
        <v>38</v>
      </c>
      <c r="AN3" s="9">
        <v>39</v>
      </c>
      <c r="AO3" s="9">
        <v>40</v>
      </c>
      <c r="AP3" s="9">
        <v>41</v>
      </c>
      <c r="AQ3" s="9">
        <v>42</v>
      </c>
      <c r="AR3" s="9">
        <v>43</v>
      </c>
      <c r="AS3" s="9">
        <v>44</v>
      </c>
      <c r="AT3" s="9">
        <v>45</v>
      </c>
      <c r="AU3" s="9">
        <v>46</v>
      </c>
      <c r="AV3" s="9">
        <v>47</v>
      </c>
      <c r="AW3" s="9">
        <v>48</v>
      </c>
      <c r="AX3" s="9">
        <v>49</v>
      </c>
      <c r="AY3" s="9">
        <v>50</v>
      </c>
      <c r="AZ3" s="9">
        <v>51</v>
      </c>
      <c r="BA3" s="9">
        <v>52</v>
      </c>
      <c r="BB3" s="9">
        <v>53</v>
      </c>
      <c r="BC3" s="9">
        <v>54</v>
      </c>
      <c r="BD3" s="9">
        <v>55</v>
      </c>
      <c r="BE3" s="9">
        <v>56</v>
      </c>
      <c r="BF3" s="9">
        <v>57</v>
      </c>
      <c r="BG3" s="9">
        <v>58</v>
      </c>
      <c r="BH3" s="9">
        <v>59</v>
      </c>
      <c r="BI3" s="9">
        <v>60</v>
      </c>
      <c r="BJ3" s="9">
        <v>61</v>
      </c>
      <c r="BK3" s="9">
        <v>62</v>
      </c>
      <c r="BL3" s="9">
        <v>63</v>
      </c>
      <c r="BM3" s="9">
        <v>64</v>
      </c>
      <c r="BN3" s="9">
        <v>65</v>
      </c>
      <c r="BO3" s="9">
        <v>66</v>
      </c>
      <c r="BP3" s="9">
        <v>67</v>
      </c>
      <c r="BQ3" s="9">
        <v>68</v>
      </c>
      <c r="BR3" s="9">
        <v>69</v>
      </c>
      <c r="BS3" s="9">
        <v>70</v>
      </c>
      <c r="BT3" s="9">
        <v>71</v>
      </c>
      <c r="BU3" s="9">
        <v>72</v>
      </c>
      <c r="BV3" s="9">
        <v>73</v>
      </c>
      <c r="BW3" s="9">
        <v>74</v>
      </c>
      <c r="BX3" s="9">
        <v>75</v>
      </c>
      <c r="BY3" s="9">
        <v>76</v>
      </c>
      <c r="BZ3" s="9">
        <v>77</v>
      </c>
      <c r="CA3" s="9">
        <v>78</v>
      </c>
      <c r="CB3" s="9">
        <v>79</v>
      </c>
      <c r="CC3" s="9">
        <v>80</v>
      </c>
      <c r="CD3" s="9">
        <v>81</v>
      </c>
      <c r="CE3" s="9">
        <v>82</v>
      </c>
      <c r="CF3" s="9">
        <v>83</v>
      </c>
      <c r="CG3" s="9">
        <v>84</v>
      </c>
      <c r="CH3" s="9">
        <v>85</v>
      </c>
      <c r="CI3" s="9">
        <v>86</v>
      </c>
      <c r="CJ3" s="9">
        <v>87</v>
      </c>
      <c r="CK3" s="9">
        <v>88</v>
      </c>
      <c r="CL3" s="9">
        <v>89</v>
      </c>
      <c r="CM3" s="9">
        <v>90</v>
      </c>
      <c r="CN3" s="9">
        <v>91</v>
      </c>
      <c r="CO3" s="9">
        <v>92</v>
      </c>
      <c r="CP3" s="9">
        <v>93</v>
      </c>
      <c r="CQ3" s="9">
        <v>94</v>
      </c>
      <c r="CR3" s="9">
        <v>95</v>
      </c>
      <c r="CS3" s="9">
        <v>96</v>
      </c>
      <c r="CT3" s="9">
        <v>97</v>
      </c>
      <c r="CU3" s="9">
        <v>98</v>
      </c>
      <c r="CV3" s="9">
        <v>99</v>
      </c>
      <c r="CW3" s="9">
        <v>100</v>
      </c>
      <c r="CX3" s="9">
        <v>101</v>
      </c>
      <c r="CY3" s="9">
        <v>102</v>
      </c>
      <c r="CZ3" s="9">
        <v>103</v>
      </c>
      <c r="DA3" s="9">
        <v>104</v>
      </c>
      <c r="DB3" s="9">
        <v>105</v>
      </c>
      <c r="DC3" s="9">
        <v>106</v>
      </c>
      <c r="DD3" s="9">
        <v>107</v>
      </c>
      <c r="DE3" s="9">
        <v>108</v>
      </c>
      <c r="DF3" s="9">
        <v>109</v>
      </c>
      <c r="DG3" s="9">
        <v>110</v>
      </c>
      <c r="DH3" s="9">
        <v>111</v>
      </c>
      <c r="DI3" s="9">
        <v>112</v>
      </c>
      <c r="DJ3" s="9">
        <v>113</v>
      </c>
      <c r="DK3" s="9">
        <v>114</v>
      </c>
      <c r="DL3" s="9">
        <v>115</v>
      </c>
      <c r="DM3" s="9">
        <v>116</v>
      </c>
      <c r="DN3" s="9">
        <v>117</v>
      </c>
      <c r="DO3" s="9">
        <v>118</v>
      </c>
      <c r="DP3" s="9">
        <v>119</v>
      </c>
      <c r="DQ3" s="9">
        <v>120</v>
      </c>
      <c r="DR3" s="9">
        <v>121</v>
      </c>
      <c r="DS3" s="9">
        <v>122</v>
      </c>
      <c r="DT3" s="9">
        <v>123</v>
      </c>
      <c r="DU3" s="9">
        <v>124</v>
      </c>
      <c r="DV3" s="9">
        <v>125</v>
      </c>
      <c r="DW3" s="9">
        <v>126</v>
      </c>
      <c r="DX3" s="9">
        <v>127</v>
      </c>
      <c r="DY3" s="9">
        <v>128</v>
      </c>
      <c r="DZ3" s="9">
        <v>129</v>
      </c>
      <c r="EA3" s="9">
        <v>130</v>
      </c>
      <c r="EB3" s="9">
        <v>131</v>
      </c>
      <c r="EC3" s="9">
        <v>132</v>
      </c>
      <c r="ED3" s="9">
        <v>133</v>
      </c>
      <c r="EE3" s="9">
        <v>134</v>
      </c>
      <c r="EF3" s="9">
        <v>135</v>
      </c>
      <c r="EG3" s="9">
        <v>136</v>
      </c>
      <c r="EH3" s="9">
        <v>137</v>
      </c>
      <c r="EI3" s="9">
        <v>138</v>
      </c>
      <c r="EJ3" s="9">
        <v>139</v>
      </c>
      <c r="EK3" s="9">
        <v>140</v>
      </c>
      <c r="EL3" s="9">
        <v>141</v>
      </c>
      <c r="EM3" s="9">
        <v>142</v>
      </c>
      <c r="EN3" s="9">
        <v>143</v>
      </c>
      <c r="EO3" s="9">
        <v>144</v>
      </c>
      <c r="EP3" s="9">
        <v>145</v>
      </c>
      <c r="EQ3" s="9">
        <v>146</v>
      </c>
      <c r="ER3" s="9">
        <v>147</v>
      </c>
      <c r="ES3" s="9">
        <v>148</v>
      </c>
      <c r="ET3" s="9">
        <v>149</v>
      </c>
      <c r="EU3" s="9">
        <v>150</v>
      </c>
      <c r="EV3" s="9">
        <v>151</v>
      </c>
      <c r="EW3" s="9">
        <v>152</v>
      </c>
      <c r="EX3" s="9">
        <v>153</v>
      </c>
      <c r="EY3" s="9">
        <v>154</v>
      </c>
      <c r="EZ3" s="9">
        <v>155</v>
      </c>
      <c r="FA3" s="9">
        <v>156</v>
      </c>
      <c r="FB3" s="9">
        <v>157</v>
      </c>
      <c r="FC3" s="9">
        <v>158</v>
      </c>
      <c r="FD3" s="9">
        <v>159</v>
      </c>
      <c r="FE3" s="9">
        <v>160</v>
      </c>
      <c r="FF3" s="9">
        <v>161</v>
      </c>
      <c r="FG3" s="9">
        <v>162</v>
      </c>
      <c r="FH3" s="9">
        <v>163</v>
      </c>
      <c r="FI3" s="9">
        <v>164</v>
      </c>
      <c r="FJ3" s="9">
        <v>165</v>
      </c>
      <c r="FK3" s="9">
        <v>166</v>
      </c>
      <c r="FL3" s="9">
        <v>167</v>
      </c>
      <c r="FM3" s="9">
        <v>168</v>
      </c>
      <c r="FN3" s="9">
        <v>169</v>
      </c>
      <c r="FO3" s="181">
        <v>170</v>
      </c>
      <c r="FP3" s="181">
        <v>171</v>
      </c>
      <c r="FQ3" s="181">
        <v>172</v>
      </c>
      <c r="FR3" s="181">
        <v>173</v>
      </c>
      <c r="FS3" s="181">
        <v>174</v>
      </c>
      <c r="FT3" s="9">
        <v>175</v>
      </c>
      <c r="FU3" s="9">
        <v>176</v>
      </c>
      <c r="FV3" s="9">
        <v>177</v>
      </c>
      <c r="FW3" s="181">
        <v>178</v>
      </c>
      <c r="FX3" s="9">
        <v>179</v>
      </c>
      <c r="FY3" s="9">
        <v>180</v>
      </c>
      <c r="FZ3" s="9">
        <v>181</v>
      </c>
      <c r="GA3" s="9">
        <v>182</v>
      </c>
      <c r="GB3" s="9">
        <v>183</v>
      </c>
      <c r="GC3" s="9">
        <v>184</v>
      </c>
      <c r="GD3" s="9">
        <v>185</v>
      </c>
      <c r="GE3" s="9">
        <v>186</v>
      </c>
      <c r="GF3" s="9">
        <v>187</v>
      </c>
      <c r="GG3" s="9">
        <v>188</v>
      </c>
      <c r="GH3" s="9">
        <v>189</v>
      </c>
      <c r="GI3" s="9">
        <v>190</v>
      </c>
      <c r="GJ3" s="9">
        <v>191</v>
      </c>
      <c r="GK3" s="9">
        <v>192</v>
      </c>
      <c r="GL3" s="9">
        <v>193</v>
      </c>
      <c r="GM3" s="9">
        <v>194</v>
      </c>
      <c r="GN3" s="9">
        <v>195</v>
      </c>
      <c r="GO3" s="9">
        <v>196</v>
      </c>
      <c r="GP3" s="9">
        <v>197</v>
      </c>
      <c r="GQ3" s="9">
        <v>198</v>
      </c>
      <c r="GR3" s="9">
        <v>199</v>
      </c>
      <c r="GS3" s="9">
        <v>200</v>
      </c>
      <c r="GT3" s="9">
        <v>201</v>
      </c>
      <c r="GU3" s="9">
        <v>202</v>
      </c>
      <c r="GV3" s="9">
        <v>203</v>
      </c>
      <c r="GW3" s="9">
        <v>204</v>
      </c>
      <c r="GX3" s="9">
        <v>205</v>
      </c>
      <c r="GY3" s="9">
        <v>206</v>
      </c>
      <c r="GZ3" s="9">
        <v>207</v>
      </c>
      <c r="HA3" s="9">
        <v>208</v>
      </c>
      <c r="HB3" s="9">
        <v>209</v>
      </c>
      <c r="HC3" s="9">
        <v>210</v>
      </c>
      <c r="HD3" s="9">
        <v>211</v>
      </c>
      <c r="HE3" s="9">
        <v>212</v>
      </c>
      <c r="HF3" s="9">
        <v>213</v>
      </c>
      <c r="HG3" s="9">
        <v>214</v>
      </c>
      <c r="HH3" s="9">
        <v>215</v>
      </c>
      <c r="HI3" s="9">
        <v>216</v>
      </c>
      <c r="HJ3" s="9">
        <v>217</v>
      </c>
      <c r="HK3" s="9">
        <v>218</v>
      </c>
      <c r="HL3" s="9">
        <v>219</v>
      </c>
      <c r="HM3" s="9">
        <v>220</v>
      </c>
      <c r="HN3" s="9">
        <v>221</v>
      </c>
      <c r="HO3" s="9">
        <v>222</v>
      </c>
      <c r="HP3" s="9">
        <v>223</v>
      </c>
      <c r="HQ3" s="9">
        <v>224</v>
      </c>
      <c r="HR3" s="9">
        <v>225</v>
      </c>
      <c r="HS3" s="9">
        <v>226</v>
      </c>
      <c r="HT3" s="9">
        <v>227</v>
      </c>
      <c r="HU3" s="9">
        <v>228</v>
      </c>
      <c r="HV3" s="9">
        <v>229</v>
      </c>
      <c r="HW3" s="9">
        <v>230</v>
      </c>
      <c r="HX3" s="9">
        <v>231</v>
      </c>
      <c r="HY3" s="9">
        <v>232</v>
      </c>
      <c r="HZ3" s="9">
        <v>233</v>
      </c>
      <c r="IA3" s="9">
        <v>234</v>
      </c>
      <c r="IB3" s="9">
        <v>235</v>
      </c>
      <c r="IC3" s="9">
        <v>236</v>
      </c>
      <c r="ID3" s="9">
        <v>237</v>
      </c>
      <c r="IE3" s="9">
        <v>238</v>
      </c>
      <c r="IF3" s="9">
        <v>239</v>
      </c>
      <c r="IG3" s="9">
        <v>240</v>
      </c>
      <c r="IH3" s="9">
        <v>241</v>
      </c>
      <c r="II3" s="9">
        <v>242</v>
      </c>
      <c r="IJ3" s="9">
        <v>243</v>
      </c>
      <c r="IK3" s="9">
        <v>244</v>
      </c>
      <c r="IL3" s="9">
        <v>245</v>
      </c>
      <c r="IM3" s="9">
        <v>246</v>
      </c>
      <c r="IN3" s="9">
        <v>247</v>
      </c>
      <c r="IO3" s="9">
        <v>248</v>
      </c>
      <c r="IP3" s="9">
        <v>249</v>
      </c>
      <c r="IQ3" s="9">
        <v>250</v>
      </c>
      <c r="IR3" s="9">
        <v>251</v>
      </c>
      <c r="IS3" s="9">
        <v>252</v>
      </c>
      <c r="IT3" s="9">
        <v>253</v>
      </c>
      <c r="IU3" s="9">
        <v>254</v>
      </c>
      <c r="IV3" s="9">
        <v>255</v>
      </c>
      <c r="IW3" s="9">
        <v>256</v>
      </c>
      <c r="IX3" s="9">
        <v>257</v>
      </c>
      <c r="IY3" s="9">
        <v>258</v>
      </c>
      <c r="IZ3" s="9">
        <v>259</v>
      </c>
      <c r="JA3" s="9">
        <v>260</v>
      </c>
      <c r="JB3" s="9">
        <v>261</v>
      </c>
      <c r="JC3" s="9">
        <v>262</v>
      </c>
      <c r="JD3" s="9">
        <v>263</v>
      </c>
      <c r="JE3" s="9">
        <v>264</v>
      </c>
      <c r="JF3" s="9">
        <v>265</v>
      </c>
      <c r="JG3" s="9">
        <v>266</v>
      </c>
      <c r="JH3" s="9">
        <v>267</v>
      </c>
      <c r="JI3" s="9">
        <v>268</v>
      </c>
      <c r="JJ3" s="9">
        <v>269</v>
      </c>
      <c r="JK3" s="9">
        <v>270</v>
      </c>
      <c r="JL3" s="9">
        <v>271</v>
      </c>
      <c r="JM3" s="9">
        <v>272</v>
      </c>
      <c r="JN3" s="9">
        <v>273</v>
      </c>
      <c r="JO3" s="9">
        <v>274</v>
      </c>
      <c r="JP3" s="9">
        <v>275</v>
      </c>
      <c r="JQ3" s="9">
        <v>276</v>
      </c>
      <c r="JR3" s="9">
        <v>277</v>
      </c>
      <c r="JS3" s="9">
        <v>278</v>
      </c>
      <c r="JT3" s="9">
        <v>279</v>
      </c>
      <c r="JU3" s="9">
        <v>280</v>
      </c>
      <c r="JV3" s="9">
        <v>281</v>
      </c>
      <c r="JW3" s="9">
        <v>282</v>
      </c>
      <c r="JX3" s="9">
        <v>283</v>
      </c>
      <c r="JY3" s="9">
        <v>284</v>
      </c>
      <c r="JZ3" s="9">
        <v>285</v>
      </c>
      <c r="KA3" s="9">
        <v>286</v>
      </c>
      <c r="KB3" s="9">
        <v>287</v>
      </c>
      <c r="KC3" s="9">
        <v>288</v>
      </c>
      <c r="KD3" s="9">
        <v>289</v>
      </c>
      <c r="KE3" s="9">
        <v>290</v>
      </c>
      <c r="KF3" s="9">
        <v>291</v>
      </c>
      <c r="KG3" s="9">
        <v>292</v>
      </c>
      <c r="KH3" s="9">
        <v>293</v>
      </c>
      <c r="KI3" s="9">
        <v>294</v>
      </c>
      <c r="KJ3" s="9">
        <v>295</v>
      </c>
      <c r="KK3" s="9">
        <v>296</v>
      </c>
      <c r="KL3" s="9">
        <v>297</v>
      </c>
      <c r="KM3" s="9">
        <v>298</v>
      </c>
      <c r="KN3" s="9">
        <v>299</v>
      </c>
      <c r="KO3" s="9">
        <v>300</v>
      </c>
      <c r="KP3" s="9">
        <v>301</v>
      </c>
      <c r="KQ3" s="9">
        <v>302</v>
      </c>
      <c r="KR3" s="9">
        <v>303</v>
      </c>
      <c r="KS3" s="9">
        <v>304</v>
      </c>
      <c r="KT3" s="9">
        <v>305</v>
      </c>
      <c r="KU3" s="9">
        <v>306</v>
      </c>
      <c r="KV3" s="9">
        <v>307</v>
      </c>
      <c r="KW3" s="9">
        <v>308</v>
      </c>
      <c r="KX3" s="9">
        <v>309</v>
      </c>
      <c r="KY3" s="9">
        <v>310</v>
      </c>
      <c r="KZ3" s="9">
        <v>311</v>
      </c>
    </row>
    <row r="4" spans="1:331" ht="15">
      <c r="A4" s="63" t="s">
        <v>2046</v>
      </c>
      <c r="B4" s="63" t="s">
        <v>2047</v>
      </c>
      <c r="C4" s="63" t="s">
        <v>2048</v>
      </c>
      <c r="D4" s="63" t="s">
        <v>2049</v>
      </c>
      <c r="E4" s="121" t="s">
        <v>4397</v>
      </c>
      <c r="F4" s="121" t="s">
        <v>4398</v>
      </c>
      <c r="G4" s="63" t="s">
        <v>4882</v>
      </c>
      <c r="H4" s="63" t="s">
        <v>5003</v>
      </c>
      <c r="I4" s="63" t="s">
        <v>5004</v>
      </c>
      <c r="J4" s="63" t="s">
        <v>5005</v>
      </c>
      <c r="K4" s="63" t="s">
        <v>5006</v>
      </c>
      <c r="L4" s="63" t="s">
        <v>1744</v>
      </c>
      <c r="M4" s="63" t="s">
        <v>1745</v>
      </c>
      <c r="N4" s="63" t="s">
        <v>1746</v>
      </c>
      <c r="O4" s="63" t="s">
        <v>1747</v>
      </c>
      <c r="P4" s="63" t="s">
        <v>1748</v>
      </c>
      <c r="Q4" s="63" t="s">
        <v>1749</v>
      </c>
      <c r="R4" s="63" t="s">
        <v>1750</v>
      </c>
      <c r="S4" s="63" t="s">
        <v>1751</v>
      </c>
      <c r="T4" s="63" t="s">
        <v>1752</v>
      </c>
      <c r="U4" s="63" t="s">
        <v>1753</v>
      </c>
      <c r="V4" s="63" t="s">
        <v>1754</v>
      </c>
      <c r="W4" s="63" t="s">
        <v>1755</v>
      </c>
      <c r="X4" s="63" t="s">
        <v>1756</v>
      </c>
      <c r="Y4" s="63" t="s">
        <v>1757</v>
      </c>
      <c r="Z4" s="63" t="s">
        <v>1758</v>
      </c>
      <c r="AA4" s="63" t="s">
        <v>1759</v>
      </c>
      <c r="AB4" s="63" t="s">
        <v>1760</v>
      </c>
      <c r="AC4" s="63" t="s">
        <v>1761</v>
      </c>
      <c r="AD4" s="63" t="s">
        <v>1762</v>
      </c>
      <c r="AE4" s="63" t="s">
        <v>1763</v>
      </c>
      <c r="AF4" s="63" t="s">
        <v>1764</v>
      </c>
      <c r="AG4" s="63" t="s">
        <v>1765</v>
      </c>
      <c r="AH4" s="63" t="s">
        <v>1766</v>
      </c>
      <c r="AI4" s="63" t="s">
        <v>1767</v>
      </c>
      <c r="AJ4" s="63" t="s">
        <v>4495</v>
      </c>
      <c r="AK4" s="63" t="s">
        <v>4496</v>
      </c>
      <c r="AL4" s="63" t="s">
        <v>4936</v>
      </c>
      <c r="AM4" s="63" t="s">
        <v>4937</v>
      </c>
      <c r="AN4" s="63" t="s">
        <v>4938</v>
      </c>
      <c r="AO4" s="63" t="s">
        <v>4939</v>
      </c>
      <c r="AP4" s="63" t="s">
        <v>4940</v>
      </c>
      <c r="AQ4" s="63" t="s">
        <v>4941</v>
      </c>
      <c r="AR4" s="63" t="s">
        <v>4942</v>
      </c>
      <c r="AS4" s="121" t="s">
        <v>4399</v>
      </c>
      <c r="AT4" s="64" t="s">
        <v>1954</v>
      </c>
      <c r="AU4" s="64" t="s">
        <v>1955</v>
      </c>
      <c r="AV4" s="64" t="s">
        <v>1956</v>
      </c>
      <c r="AW4" s="64" t="s">
        <v>1957</v>
      </c>
      <c r="AX4" s="64" t="s">
        <v>1958</v>
      </c>
      <c r="AY4" s="64" t="s">
        <v>1959</v>
      </c>
      <c r="AZ4" s="64" t="s">
        <v>1960</v>
      </c>
      <c r="BA4" s="64" t="s">
        <v>1961</v>
      </c>
      <c r="BB4" s="64" t="s">
        <v>1962</v>
      </c>
      <c r="BC4" s="64" t="s">
        <v>1963</v>
      </c>
      <c r="BD4" s="64" t="s">
        <v>1964</v>
      </c>
      <c r="BE4" s="64" t="s">
        <v>1965</v>
      </c>
      <c r="BF4" s="64" t="s">
        <v>1966</v>
      </c>
      <c r="BG4" s="64" t="s">
        <v>1967</v>
      </c>
      <c r="BH4" s="64" t="s">
        <v>1968</v>
      </c>
      <c r="BI4" s="64" t="s">
        <v>1969</v>
      </c>
      <c r="BJ4" s="64" t="s">
        <v>1970</v>
      </c>
      <c r="BK4" s="64" t="s">
        <v>1971</v>
      </c>
      <c r="BL4" s="64" t="s">
        <v>1972</v>
      </c>
      <c r="BM4" s="64" t="s">
        <v>1973</v>
      </c>
      <c r="BN4" s="64" t="s">
        <v>1974</v>
      </c>
      <c r="BO4" s="64" t="s">
        <v>1975</v>
      </c>
      <c r="BP4" s="64" t="s">
        <v>1976</v>
      </c>
      <c r="BQ4" s="64" t="s">
        <v>1977</v>
      </c>
      <c r="BR4" s="64" t="s">
        <v>1978</v>
      </c>
      <c r="BS4" s="64" t="s">
        <v>1979</v>
      </c>
      <c r="BT4" s="64" t="s">
        <v>1980</v>
      </c>
      <c r="BU4" s="64" t="s">
        <v>1981</v>
      </c>
      <c r="BV4" s="64" t="s">
        <v>1982</v>
      </c>
      <c r="BW4" s="63" t="s">
        <v>4617</v>
      </c>
      <c r="BX4" s="64" t="s">
        <v>4943</v>
      </c>
      <c r="BY4" s="63" t="s">
        <v>4944</v>
      </c>
      <c r="BZ4" s="64" t="s">
        <v>4945</v>
      </c>
      <c r="CA4" s="63" t="s">
        <v>4946</v>
      </c>
      <c r="CB4" s="64" t="s">
        <v>4947</v>
      </c>
      <c r="CC4" s="63" t="s">
        <v>4948</v>
      </c>
      <c r="CD4" s="64" t="s">
        <v>4949</v>
      </c>
      <c r="CE4" s="64" t="s">
        <v>1952</v>
      </c>
      <c r="CF4" s="64" t="s">
        <v>1983</v>
      </c>
      <c r="CG4" s="64" t="s">
        <v>1984</v>
      </c>
      <c r="CH4" s="64" t="s">
        <v>1985</v>
      </c>
      <c r="CI4" s="64" t="s">
        <v>1986</v>
      </c>
      <c r="CJ4" s="64" t="s">
        <v>1987</v>
      </c>
      <c r="CK4" s="64" t="s">
        <v>1988</v>
      </c>
      <c r="CL4" s="64" t="s">
        <v>1989</v>
      </c>
      <c r="CM4" s="64" t="s">
        <v>1990</v>
      </c>
      <c r="CN4" s="64" t="s">
        <v>1991</v>
      </c>
      <c r="CO4" s="64" t="s">
        <v>1992</v>
      </c>
      <c r="CP4" s="64" t="s">
        <v>1993</v>
      </c>
      <c r="CQ4" s="64" t="s">
        <v>1994</v>
      </c>
      <c r="CR4" s="64" t="s">
        <v>1995</v>
      </c>
      <c r="CS4" s="64" t="s">
        <v>1996</v>
      </c>
      <c r="CT4" s="64" t="s">
        <v>1997</v>
      </c>
      <c r="CU4" s="64" t="s">
        <v>1998</v>
      </c>
      <c r="CV4" s="64" t="s">
        <v>1999</v>
      </c>
      <c r="CW4" s="64" t="s">
        <v>2000</v>
      </c>
      <c r="CX4" s="64" t="s">
        <v>2001</v>
      </c>
      <c r="CY4" s="64" t="s">
        <v>2002</v>
      </c>
      <c r="CZ4" s="64" t="s">
        <v>2003</v>
      </c>
      <c r="DA4" s="64" t="s">
        <v>2004</v>
      </c>
      <c r="DB4" s="64" t="s">
        <v>2005</v>
      </c>
      <c r="DC4" s="64" t="s">
        <v>2006</v>
      </c>
      <c r="DD4" s="64" t="s">
        <v>2007</v>
      </c>
      <c r="DE4" s="64" t="s">
        <v>2008</v>
      </c>
      <c r="DF4" s="64" t="s">
        <v>2009</v>
      </c>
      <c r="DG4" s="64" t="s">
        <v>2010</v>
      </c>
      <c r="DH4" s="64" t="s">
        <v>2011</v>
      </c>
      <c r="DI4" s="63" t="s">
        <v>4618</v>
      </c>
      <c r="DJ4" s="64" t="s">
        <v>4950</v>
      </c>
      <c r="DK4" s="63" t="s">
        <v>4951</v>
      </c>
      <c r="DL4" s="64" t="s">
        <v>4952</v>
      </c>
      <c r="DM4" s="63" t="s">
        <v>4953</v>
      </c>
      <c r="DN4" s="64" t="s">
        <v>4954</v>
      </c>
      <c r="DO4" s="63" t="s">
        <v>4955</v>
      </c>
      <c r="DP4" s="64" t="s">
        <v>4956</v>
      </c>
      <c r="DQ4" s="64" t="s">
        <v>1953</v>
      </c>
      <c r="DR4" s="121" t="s">
        <v>4400</v>
      </c>
      <c r="DS4" s="64" t="s">
        <v>1923</v>
      </c>
      <c r="DT4" s="64" t="s">
        <v>1924</v>
      </c>
      <c r="DU4" s="64" t="s">
        <v>1925</v>
      </c>
      <c r="DV4" s="64" t="s">
        <v>1926</v>
      </c>
      <c r="DW4" s="64" t="s">
        <v>1927</v>
      </c>
      <c r="DX4" s="64" t="s">
        <v>1928</v>
      </c>
      <c r="DY4" s="64" t="s">
        <v>1929</v>
      </c>
      <c r="DZ4" s="64" t="s">
        <v>1930</v>
      </c>
      <c r="EA4" s="64" t="s">
        <v>1931</v>
      </c>
      <c r="EB4" s="64" t="s">
        <v>1932</v>
      </c>
      <c r="EC4" s="92" t="s">
        <v>1933</v>
      </c>
      <c r="ED4" s="64" t="s">
        <v>1934</v>
      </c>
      <c r="EE4" s="64" t="s">
        <v>1935</v>
      </c>
      <c r="EF4" s="64" t="s">
        <v>1936</v>
      </c>
      <c r="EG4" s="64" t="s">
        <v>1937</v>
      </c>
      <c r="EH4" s="64" t="s">
        <v>1938</v>
      </c>
      <c r="EI4" s="64" t="s">
        <v>1939</v>
      </c>
      <c r="EJ4" s="64" t="s">
        <v>1940</v>
      </c>
      <c r="EK4" s="64" t="s">
        <v>1941</v>
      </c>
      <c r="EL4" s="64" t="s">
        <v>1942</v>
      </c>
      <c r="EM4" s="92" t="s">
        <v>1943</v>
      </c>
      <c r="EN4" s="64" t="s">
        <v>1944</v>
      </c>
      <c r="EO4" s="64" t="s">
        <v>1945</v>
      </c>
      <c r="EP4" s="64" t="s">
        <v>1946</v>
      </c>
      <c r="EQ4" s="64" t="s">
        <v>1947</v>
      </c>
      <c r="ER4" s="92" t="s">
        <v>1948</v>
      </c>
      <c r="ES4" s="64" t="s">
        <v>1949</v>
      </c>
      <c r="ET4" s="64" t="s">
        <v>1950</v>
      </c>
      <c r="EU4" s="64" t="s">
        <v>1951</v>
      </c>
      <c r="EV4" s="172" t="s">
        <v>4640</v>
      </c>
      <c r="EW4" s="173" t="s">
        <v>4929</v>
      </c>
      <c r="EX4" s="172" t="s">
        <v>4930</v>
      </c>
      <c r="EY4" s="64" t="s">
        <v>4931</v>
      </c>
      <c r="EZ4" s="63" t="s">
        <v>4932</v>
      </c>
      <c r="FA4" s="64" t="s">
        <v>4933</v>
      </c>
      <c r="FB4" s="63" t="s">
        <v>4934</v>
      </c>
      <c r="FC4" s="64" t="s">
        <v>4935</v>
      </c>
      <c r="FD4" s="121" t="s">
        <v>4394</v>
      </c>
      <c r="FE4" s="69" t="s">
        <v>2087</v>
      </c>
      <c r="FF4" s="69" t="s">
        <v>2106</v>
      </c>
      <c r="FG4" s="69" t="s">
        <v>2088</v>
      </c>
      <c r="FH4" s="69" t="s">
        <v>2107</v>
      </c>
      <c r="FI4" s="69" t="s">
        <v>2089</v>
      </c>
      <c r="FJ4" s="69" t="s">
        <v>2103</v>
      </c>
      <c r="FK4" s="69" t="s">
        <v>2108</v>
      </c>
      <c r="FL4" s="69" t="s">
        <v>2104</v>
      </c>
      <c r="FM4" s="69" t="s">
        <v>2109</v>
      </c>
      <c r="FN4" s="69" t="s">
        <v>2105</v>
      </c>
      <c r="FO4" s="63" t="s">
        <v>4957</v>
      </c>
      <c r="FP4" s="63" t="s">
        <v>4958</v>
      </c>
      <c r="FQ4" s="63" t="s">
        <v>4959</v>
      </c>
      <c r="FR4" s="63" t="s">
        <v>4960</v>
      </c>
      <c r="FS4" s="63" t="s">
        <v>4961</v>
      </c>
      <c r="FT4" s="69" t="s">
        <v>2084</v>
      </c>
      <c r="FU4" s="69" t="s">
        <v>2085</v>
      </c>
      <c r="FV4" s="69" t="s">
        <v>2086</v>
      </c>
      <c r="FW4" s="63" t="s">
        <v>4962</v>
      </c>
      <c r="FX4" s="121" t="s">
        <v>4395</v>
      </c>
      <c r="FY4" s="121" t="s">
        <v>4396</v>
      </c>
      <c r="FZ4" s="80" t="s">
        <v>2110</v>
      </c>
      <c r="GA4" s="80" t="s">
        <v>2112</v>
      </c>
      <c r="GB4" s="80" t="s">
        <v>2111</v>
      </c>
      <c r="GC4" s="80" t="s">
        <v>2113</v>
      </c>
      <c r="GD4" s="80" t="s">
        <v>2114</v>
      </c>
      <c r="GE4" s="80" t="s">
        <v>2115</v>
      </c>
      <c r="GF4" s="80" t="s">
        <v>2116</v>
      </c>
      <c r="GG4" s="122" t="s">
        <v>2117</v>
      </c>
      <c r="GH4" s="94" t="s">
        <v>3052</v>
      </c>
      <c r="GI4" s="94" t="s">
        <v>3053</v>
      </c>
      <c r="GJ4" s="155" t="s">
        <v>4697</v>
      </c>
      <c r="GK4" s="155" t="s">
        <v>4698</v>
      </c>
      <c r="GL4" s="155" t="s">
        <v>4699</v>
      </c>
      <c r="GM4" s="119" t="s">
        <v>4271</v>
      </c>
      <c r="GN4" s="119" t="s">
        <v>4272</v>
      </c>
      <c r="GO4" s="119" t="s">
        <v>4273</v>
      </c>
      <c r="GP4" s="119" t="s">
        <v>4274</v>
      </c>
      <c r="GQ4" s="119" t="s">
        <v>4275</v>
      </c>
      <c r="GR4" s="119" t="s">
        <v>4276</v>
      </c>
      <c r="GS4" s="119" t="s">
        <v>4277</v>
      </c>
      <c r="GT4" s="119" t="s">
        <v>4278</v>
      </c>
      <c r="GU4" s="119" t="s">
        <v>4279</v>
      </c>
      <c r="GV4" s="119" t="s">
        <v>4280</v>
      </c>
      <c r="GW4" s="119" t="s">
        <v>4281</v>
      </c>
      <c r="GX4" s="119" t="s">
        <v>4282</v>
      </c>
      <c r="GY4" s="119" t="s">
        <v>4283</v>
      </c>
      <c r="GZ4" s="119" t="s">
        <v>4284</v>
      </c>
      <c r="HA4" s="145" t="s">
        <v>4641</v>
      </c>
      <c r="HB4" s="145" t="s">
        <v>4963</v>
      </c>
      <c r="HC4" s="145" t="s">
        <v>4964</v>
      </c>
      <c r="HD4" s="145" t="s">
        <v>4965</v>
      </c>
      <c r="HE4" s="145" t="s">
        <v>4966</v>
      </c>
      <c r="HF4" s="145" t="s">
        <v>4967</v>
      </c>
      <c r="HG4" s="145" t="s">
        <v>4968</v>
      </c>
      <c r="HH4" s="145" t="s">
        <v>4969</v>
      </c>
      <c r="HI4" s="123" t="s">
        <v>4393</v>
      </c>
      <c r="HJ4" s="123"/>
      <c r="HK4" t="s">
        <v>4647</v>
      </c>
      <c r="HL4" t="s">
        <v>4648</v>
      </c>
      <c r="HM4" t="s">
        <v>4649</v>
      </c>
      <c r="HN4" t="s">
        <v>4650</v>
      </c>
      <c r="HO4" t="s">
        <v>4651</v>
      </c>
      <c r="HP4" t="s">
        <v>4652</v>
      </c>
      <c r="HQ4" t="s">
        <v>4653</v>
      </c>
      <c r="HR4" t="s">
        <v>4654</v>
      </c>
      <c r="HS4" t="s">
        <v>4655</v>
      </c>
      <c r="HT4" t="s">
        <v>4656</v>
      </c>
      <c r="HU4" t="s">
        <v>4657</v>
      </c>
      <c r="HV4" t="s">
        <v>4658</v>
      </c>
      <c r="HW4" t="s">
        <v>4659</v>
      </c>
      <c r="HX4" t="s">
        <v>4660</v>
      </c>
      <c r="HY4" t="s">
        <v>4661</v>
      </c>
      <c r="HZ4" t="s">
        <v>4662</v>
      </c>
      <c r="IA4" t="s">
        <v>4663</v>
      </c>
      <c r="IB4" t="s">
        <v>4664</v>
      </c>
      <c r="IC4" t="s">
        <v>4665</v>
      </c>
      <c r="ID4" t="s">
        <v>4666</v>
      </c>
      <c r="IE4" t="s">
        <v>4667</v>
      </c>
      <c r="IF4" t="s">
        <v>4668</v>
      </c>
      <c r="IG4" t="s">
        <v>4669</v>
      </c>
      <c r="IH4" t="s">
        <v>4670</v>
      </c>
      <c r="II4" t="s">
        <v>4671</v>
      </c>
      <c r="IJ4" t="s">
        <v>4672</v>
      </c>
      <c r="IK4" t="s">
        <v>4673</v>
      </c>
      <c r="IL4" t="s">
        <v>4674</v>
      </c>
      <c r="IM4" t="s">
        <v>4675</v>
      </c>
      <c r="IN4" t="s">
        <v>4676</v>
      </c>
      <c r="IO4" t="s">
        <v>4970</v>
      </c>
      <c r="IP4" t="s">
        <v>4971</v>
      </c>
      <c r="IQ4" t="s">
        <v>4972</v>
      </c>
      <c r="IR4" t="s">
        <v>4973</v>
      </c>
      <c r="IS4" t="s">
        <v>4974</v>
      </c>
      <c r="IT4" t="s">
        <v>4975</v>
      </c>
      <c r="IU4" t="s">
        <v>4976</v>
      </c>
      <c r="IV4" t="s">
        <v>4677</v>
      </c>
      <c r="IW4" t="s">
        <v>4679</v>
      </c>
      <c r="IX4" t="s">
        <v>4364</v>
      </c>
      <c r="IY4" t="s">
        <v>4365</v>
      </c>
      <c r="IZ4" t="s">
        <v>4366</v>
      </c>
      <c r="JA4" t="s">
        <v>4367</v>
      </c>
      <c r="JB4" t="s">
        <v>4368</v>
      </c>
      <c r="JC4" t="s">
        <v>4369</v>
      </c>
      <c r="JD4" t="s">
        <v>4370</v>
      </c>
      <c r="JE4" t="s">
        <v>4371</v>
      </c>
      <c r="JF4" t="s">
        <v>4372</v>
      </c>
      <c r="JG4" t="s">
        <v>4373</v>
      </c>
      <c r="JH4" t="s">
        <v>4374</v>
      </c>
      <c r="JI4" t="s">
        <v>4375</v>
      </c>
      <c r="JJ4" t="s">
        <v>4376</v>
      </c>
      <c r="JK4" t="s">
        <v>4377</v>
      </c>
      <c r="JL4" t="s">
        <v>4378</v>
      </c>
      <c r="JM4" t="s">
        <v>4379</v>
      </c>
      <c r="JN4" t="s">
        <v>4380</v>
      </c>
      <c r="JO4" t="s">
        <v>4381</v>
      </c>
      <c r="JP4" t="s">
        <v>4382</v>
      </c>
      <c r="JQ4" t="s">
        <v>4383</v>
      </c>
      <c r="JR4" t="s">
        <v>4384</v>
      </c>
      <c r="JS4" t="s">
        <v>4385</v>
      </c>
      <c r="JT4" t="s">
        <v>4386</v>
      </c>
      <c r="JU4" t="s">
        <v>4387</v>
      </c>
      <c r="JV4" t="s">
        <v>4388</v>
      </c>
      <c r="JW4" t="s">
        <v>4389</v>
      </c>
      <c r="JX4" t="s">
        <v>4390</v>
      </c>
      <c r="JY4" t="s">
        <v>4391</v>
      </c>
      <c r="JZ4" t="s">
        <v>4680</v>
      </c>
      <c r="KA4" t="s">
        <v>4977</v>
      </c>
      <c r="KB4" t="s">
        <v>4978</v>
      </c>
      <c r="KC4" t="s">
        <v>4979</v>
      </c>
      <c r="KD4" t="s">
        <v>4980</v>
      </c>
      <c r="KE4" t="s">
        <v>4981</v>
      </c>
      <c r="KF4" t="s">
        <v>4982</v>
      </c>
      <c r="KG4" t="s">
        <v>4983</v>
      </c>
      <c r="KH4" t="s">
        <v>4678</v>
      </c>
      <c r="KI4" s="123" t="s">
        <v>4392</v>
      </c>
      <c r="KJ4" s="123"/>
      <c r="KK4" s="125" t="s">
        <v>4411</v>
      </c>
      <c r="KL4" s="125" t="s">
        <v>4410</v>
      </c>
      <c r="KM4" s="124" t="s">
        <v>4401</v>
      </c>
      <c r="KN4" s="124" t="s">
        <v>4403</v>
      </c>
      <c r="KO4" s="124" t="s">
        <v>4402</v>
      </c>
      <c r="KP4" s="124" t="s">
        <v>4404</v>
      </c>
      <c r="KQ4" s="124" t="s">
        <v>4405</v>
      </c>
      <c r="KR4" s="124" t="s">
        <v>4406</v>
      </c>
      <c r="KS4" s="124" t="s">
        <v>4407</v>
      </c>
      <c r="KT4" s="124" t="s">
        <v>4408</v>
      </c>
      <c r="KU4" s="124" t="s">
        <v>4409</v>
      </c>
      <c r="KV4" s="125" t="s">
        <v>4634</v>
      </c>
      <c r="KW4" s="125" t="s">
        <v>4781</v>
      </c>
      <c r="KX4" s="125" t="s">
        <v>4782</v>
      </c>
      <c r="KY4" s="125" t="s">
        <v>4783</v>
      </c>
      <c r="KZ4" s="125" t="s">
        <v>4784</v>
      </c>
      <c r="LA4" s="123"/>
      <c r="LB4" s="123"/>
      <c r="LC4" s="123"/>
      <c r="LD4" s="123"/>
      <c r="LE4" s="123"/>
      <c r="LF4" s="123"/>
      <c r="LG4" s="123"/>
      <c r="LH4" s="123"/>
      <c r="LI4" s="123"/>
      <c r="LJ4" s="123"/>
      <c r="LK4" s="123"/>
      <c r="LL4" s="123"/>
      <c r="LM4" s="123"/>
      <c r="LN4" s="123"/>
      <c r="LO4" s="123"/>
      <c r="LP4" s="123"/>
      <c r="LQ4" s="123"/>
      <c r="LR4" s="123"/>
      <c r="LS4" s="123"/>
    </row>
    <row r="5" spans="1:331">
      <c r="A5" s="24">
        <f t="shared" ref="A5:A68" si="0">VLOOKUP($E5,Area_Country,4,FALSE)</f>
        <v>3</v>
      </c>
      <c r="B5" s="24" t="str">
        <f>IF(ISNA(VLOOKUP($F5,Area_EM_90_2,1,FALSE)),"Out","InEM90")</f>
        <v>Out</v>
      </c>
      <c r="C5" s="24" t="str">
        <f t="shared" ref="C5:C36" si="1">IF(ISNA(VLOOKUP($F5,Area_EM_90,1,FALSE)),"Out","InOECD90")</f>
        <v>Out</v>
      </c>
      <c r="D5" s="24" t="str">
        <f t="shared" ref="D5:D36" si="2">VLOOKUP(G5,AREA_COUNTRY_ISO,4,FALSE)</f>
        <v>Out67</v>
      </c>
      <c r="E5" s="25" t="s">
        <v>3942</v>
      </c>
      <c r="F5" s="26" t="str">
        <f t="shared" ref="F5:F68" si="3">VLOOKUP($E5,Area_Country,2,FALSE)</f>
        <v>Bahrain</v>
      </c>
      <c r="G5" s="166" t="s">
        <v>1357</v>
      </c>
      <c r="H5" s="166" t="s">
        <v>5007</v>
      </c>
      <c r="I5" s="166" t="s">
        <v>5007</v>
      </c>
      <c r="J5" s="180" t="s">
        <v>5007</v>
      </c>
      <c r="K5" s="180" t="s">
        <v>5007</v>
      </c>
      <c r="L5" s="27">
        <f>IFERROR(VLOOKUP($F5,Area_FDI_84_96,Seq!B$1,FALSE),0)</f>
        <v>0</v>
      </c>
      <c r="M5" s="27">
        <f>IFERROR(VLOOKUP($F5,Area_FDI_84_96,Seq!C$1,FALSE),0)</f>
        <v>0</v>
      </c>
      <c r="N5" s="27">
        <f>IFERROR(VLOOKUP($F5,Area_FDI_84_96,Seq!D$1,FALSE),0)</f>
        <v>0</v>
      </c>
      <c r="O5" s="27">
        <f>IFERROR(VLOOKUP($F5,Area_FDI_84_96,Seq!E$1,FALSE),0)</f>
        <v>0</v>
      </c>
      <c r="P5" s="27">
        <f>IFERROR(VLOOKUP($F5,Area_FDI_84_96,Seq!F$1,FALSE),0)</f>
        <v>0</v>
      </c>
      <c r="Q5" s="27">
        <f>IFERROR(VLOOKUP($F5,Area_FDI_84_96,Seq!G$1,FALSE),0)</f>
        <v>0</v>
      </c>
      <c r="R5" s="27">
        <f>IFERROR(VLOOKUP($F5,Area_FDI_84_96,Seq!H$1,FALSE),0)</f>
        <v>0</v>
      </c>
      <c r="S5" s="27">
        <f>IFERROR(VLOOKUP($F5,Area_FDI_84_96,Seq!I$1,FALSE),0)</f>
        <v>0</v>
      </c>
      <c r="T5" s="27">
        <f>IFERROR(VALUE(VLOOKUP($E5,Area_FDI_92_95,Seq!B$1,FALSE)),0)</f>
        <v>0</v>
      </c>
      <c r="U5" s="27">
        <f>IFERROR(VALUE(VLOOKUP($E5,Area_FDI_92_95,Seq!C$1,FALSE)),0)</f>
        <v>0</v>
      </c>
      <c r="V5" s="27">
        <f>IFERROR(VALUE(VLOOKUP($E5,Area_FDI_92_95,Seq!D$1,FALSE)),0)</f>
        <v>0</v>
      </c>
      <c r="W5" s="27">
        <f>IFERROR(VALUE(VLOOKUP($E5,Area_FDI_92_95,Seq!E$1,FALSE)),0)</f>
        <v>0</v>
      </c>
      <c r="X5" s="27">
        <f>IFERROR(VALUE(VLOOKUP($E5,Area_FDI_96_99,Seq!B$1,FALSE)),0)</f>
        <v>0</v>
      </c>
      <c r="Y5" s="27">
        <f>IFERROR(VALUE(VLOOKUP($E5,Area_FDI_96_99,Seq!C$1,FALSE)),0)</f>
        <v>0</v>
      </c>
      <c r="Z5" s="27">
        <f>IFERROR(VALUE(VLOOKUP($E5,Area_FDI_96_99,Seq!D$1,FALSE)),0)</f>
        <v>0</v>
      </c>
      <c r="AA5" s="27">
        <f>IFERROR(VALUE(VLOOKUP($E5,Area_FDI_96_99,Seq!E$1,FALSE)),0)</f>
        <v>0</v>
      </c>
      <c r="AB5" s="27">
        <f t="shared" ref="AB5:AB36" si="4">IFERROR(VALUE(VLOOKUP($E5,Area_FDI_00_01,2,FALSE)),0)</f>
        <v>0</v>
      </c>
      <c r="AC5" s="27">
        <f t="shared" ref="AC5:AC36" si="5">IFERROR(VALUE(VLOOKUP($E5,Area_FDI_00_01,4,FALSE)),0)</f>
        <v>0</v>
      </c>
      <c r="AD5" s="27">
        <f t="shared" ref="AD5:AD36" si="6">IFERROR(VALUE(VLOOKUP($E5,Area_FDI_02_03,2,FALSE)),0)</f>
        <v>0</v>
      </c>
      <c r="AE5" s="27">
        <f t="shared" ref="AE5:AE36" si="7">IFERROR(VALUE(VLOOKUP($E5,Area_FDI_02_03,4,FALSE)),0)</f>
        <v>101</v>
      </c>
      <c r="AF5" s="27">
        <f t="shared" ref="AF5:AF36" si="8">IFERROR(VALUE(VLOOKUP($E5,Area_FDI_04_05,2,FALSE)),0)</f>
        <v>380</v>
      </c>
      <c r="AG5" s="27">
        <f t="shared" ref="AG5:AG36" si="9">IFERROR(VALUE(VLOOKUP($E5,Area_FDI_04_05,4,FALSE)),0)</f>
        <v>6</v>
      </c>
      <c r="AH5" s="27">
        <f t="shared" ref="AH5:AH36" si="10">IFERROR(VALUE(VLOOKUP($E5,Area_FDI_06_07,2,FALSE)),0)</f>
        <v>120</v>
      </c>
      <c r="AI5" s="27">
        <f t="shared" ref="AI5:AI36" si="11">IFERROR(VALUE(VLOOKUP($E5,Area_FDI_06_07,4,FALSE)),0)</f>
        <v>190</v>
      </c>
      <c r="AJ5" s="27">
        <f t="shared" ref="AJ5:AJ36" si="12">IFERROR(VALUE(VLOOKUP($E5,AREA_FDI_08_10,2,FALSE)),0)</f>
        <v>205</v>
      </c>
      <c r="AK5" s="27">
        <f t="shared" ref="AK5:AK36" si="13">IFERROR(VALUE(VLOOKUP($E5,AREA_FDI_08_10,4,FALSE)),0)</f>
        <v>360</v>
      </c>
      <c r="AL5" s="27">
        <f t="shared" ref="AL5:AL36" si="14">IFERROR(VALUE(VLOOKUP($E5,AREA_FDI_08_10,6,FALSE)),0)</f>
        <v>105</v>
      </c>
      <c r="AM5" s="27"/>
      <c r="AN5" s="27"/>
      <c r="AO5" s="27"/>
      <c r="AP5" s="27"/>
      <c r="AQ5" s="27"/>
      <c r="AR5" s="27"/>
      <c r="AS5" s="27"/>
      <c r="AT5" s="27">
        <f>IFERROR(work!D5+work!AP5,".")</f>
        <v>18692441.931388576</v>
      </c>
      <c r="AU5" s="27">
        <f>IFERROR(work!E5+work!AQ5,".")</f>
        <v>19622557.767341398</v>
      </c>
      <c r="AV5" s="27">
        <f>IFERROR(work!F5+work!AR5,".")</f>
        <v>21345391.2838392</v>
      </c>
      <c r="AW5" s="27">
        <f>IFERROR(work!G5+work!AS5,".")</f>
        <v>23656267.165874179</v>
      </c>
      <c r="AX5" s="27">
        <f>IFERROR(work!H5+work!AT5,".")</f>
        <v>27214203.026997279</v>
      </c>
      <c r="AY5" s="27">
        <f>IFERROR(work!I5+work!AU5,".")</f>
        <v>30817014.946379784</v>
      </c>
      <c r="AZ5" s="27">
        <f>IFERROR(work!J5+work!AV5,".")</f>
        <v>33500659.87959861</v>
      </c>
      <c r="BA5" s="27">
        <f>IFERROR(work!K5+work!AW5,".")</f>
        <v>37382229.10036207</v>
      </c>
      <c r="BB5" s="27">
        <f>IFERROR(work!L5+work!AX5,".")</f>
        <v>41588604.888820142</v>
      </c>
      <c r="BC5" s="27">
        <f>IFERROR(work!M5+work!AY5,".")</f>
        <v>43277174.896830335</v>
      </c>
      <c r="BD5" s="27">
        <f>IFERROR(work!N5+work!AZ5,".")</f>
        <v>44924546.27337347</v>
      </c>
      <c r="BE5" s="27">
        <f>IFERROR(work!O5+work!BA5,".")</f>
        <v>49067037.747221239</v>
      </c>
      <c r="BF5" s="27">
        <f>IFERROR(work!P5+work!BB5,".")</f>
        <v>55995739.755034618</v>
      </c>
      <c r="BG5" s="27">
        <f>IFERROR(work!Q5+work!BC5,".")</f>
        <v>63828911.928919725</v>
      </c>
      <c r="BH5" s="27">
        <f>IFERROR(work!R5+work!BD5,".")</f>
        <v>72107405.457524925</v>
      </c>
      <c r="BI5" s="27">
        <f>IFERROR(work!S5+work!BE5,".")</f>
        <v>79923837.940575734</v>
      </c>
      <c r="BJ5" s="27">
        <f>IFERROR(work!T5+work!BF5,".")</f>
        <v>87878215.336309075</v>
      </c>
      <c r="BK5" s="27">
        <f>IFERROR(work!U5+work!BG5,".")</f>
        <v>96009191.280054733</v>
      </c>
      <c r="BL5" s="27">
        <f>IFERROR(work!V5+work!BH5,".")</f>
        <v>103477061.86955459</v>
      </c>
      <c r="BM5" s="27">
        <f>IFERROR(work!W5+work!BI5,".")</f>
        <v>111317369.0333125</v>
      </c>
      <c r="BN5" s="27">
        <f>IFERROR(work!X5+work!BJ5,".")</f>
        <v>120644562.50930023</v>
      </c>
      <c r="BO5" s="27">
        <f>IFERROR(work!Y5+work!BK5,".")</f>
        <v>130628569.64126351</v>
      </c>
      <c r="BP5" s="27">
        <f>IFERROR(work!Z5+work!BL5,".")</f>
        <v>142483754.08274511</v>
      </c>
      <c r="BQ5" s="27">
        <f>IFERROR(work!AA5+work!BM5,".")</f>
        <v>156707557.00769919</v>
      </c>
      <c r="BR5" s="27">
        <f>IFERROR(work!AB5+work!BN5,".")</f>
        <v>172492685.38707155</v>
      </c>
      <c r="BS5" s="27">
        <f>IFERROR(work!AC5+work!BO5,".")</f>
        <v>191949587.78901297</v>
      </c>
      <c r="BT5" s="27">
        <f>IFERROR(work!AD5+work!BP5,".")</f>
        <v>216262928.54373512</v>
      </c>
      <c r="BU5" s="27">
        <f>IFERROR(work!AE5+work!BQ5,".")</f>
        <v>246905302.07301724</v>
      </c>
      <c r="BV5" s="27">
        <f>IFERROR(work!AF5+work!BR5,".")</f>
        <v>270567356.96967876</v>
      </c>
      <c r="BW5" s="27">
        <f>IFERROR(work!AG5+work!BS5,".")</f>
        <v>295379277.97578275</v>
      </c>
      <c r="BX5" s="27">
        <f>IFERROR(work!AH5+work!BT5,".")</f>
        <v>326018672.08569491</v>
      </c>
      <c r="BY5" s="27" t="str">
        <f>IFERROR(work!AI5+work!BU5,".")</f>
        <v>.</v>
      </c>
      <c r="BZ5" s="27"/>
      <c r="CA5" s="27"/>
      <c r="CB5" s="27"/>
      <c r="CC5" s="27"/>
      <c r="CD5" s="27"/>
      <c r="CE5" s="27"/>
      <c r="CF5" s="27">
        <f>IFERROR(work!AP5-work!D5,".")</f>
        <v>-17895782.156332802</v>
      </c>
      <c r="CG5" s="27">
        <f>IFERROR(work!AQ5-work!E5,".")</f>
        <v>-18868253.972941503</v>
      </c>
      <c r="CH5" s="27">
        <f>IFERROR(work!AR5-work!F5,".")</f>
        <v>-20648084.324809466</v>
      </c>
      <c r="CI5" s="27">
        <f>IFERROR(work!AS5-work!G5,".")</f>
        <v>-22914497.284117345</v>
      </c>
      <c r="CJ5" s="27">
        <f>IFERROR(work!AT5-work!H5,".")</f>
        <v>-26435317.619392868</v>
      </c>
      <c r="CK5" s="27">
        <f>IFERROR(work!AU5-work!I5,".")</f>
        <v>-30075190.987272959</v>
      </c>
      <c r="CL5" s="27">
        <f>IFERROR(work!AV5-work!J5,".")</f>
        <v>-32750060.176215611</v>
      </c>
      <c r="CM5" s="27">
        <f>IFERROR(work!AW5-work!K5,".")</f>
        <v>-36553574.481926613</v>
      </c>
      <c r="CN5" s="27">
        <f>IFERROR(work!AX5-work!L5,".")</f>
        <v>-40701944.498267144</v>
      </c>
      <c r="CO5" s="27">
        <f>IFERROR(work!AY5-work!M5,".")</f>
        <v>-42387287.015127674</v>
      </c>
      <c r="CP5" s="27">
        <f>IFERROR(work!AZ5-work!N5,".")</f>
        <v>-43995165.19123891</v>
      </c>
      <c r="CQ5" s="27">
        <f>IFERROR(work!BA5-work!O5,".")</f>
        <v>-48033287.17213545</v>
      </c>
      <c r="CR5" s="27">
        <f>IFERROR(work!BB5-work!P5,".")</f>
        <v>-54892831.302870624</v>
      </c>
      <c r="CS5" s="27">
        <f>IFERROR(work!BC5-work!Q5,".")</f>
        <v>-62584059.077092431</v>
      </c>
      <c r="CT5" s="27">
        <f>IFERROR(work!BD5-work!R5,".")</f>
        <v>-70865664.750274658</v>
      </c>
      <c r="CU5" s="27">
        <f>IFERROR(work!BE5-work!S5,".")</f>
        <v>-78633296.919873968</v>
      </c>
      <c r="CV5" s="27">
        <f>IFERROR(work!BF5-work!T5,".")</f>
        <v>-86534633.010185748</v>
      </c>
      <c r="CW5" s="27">
        <f>IFERROR(work!BG5-work!U5,".")</f>
        <v>-94624051.962664112</v>
      </c>
      <c r="CX5" s="27">
        <f>IFERROR(work!BH5-work!V5,".")</f>
        <v>-102025574.34609644</v>
      </c>
      <c r="CY5" s="27">
        <f>IFERROR(work!BI5-work!W5,".")</f>
        <v>-109803467.53472799</v>
      </c>
      <c r="CZ5" s="27">
        <f>IFERROR(work!BJ5-work!X5,".")</f>
        <v>-119050424.33045563</v>
      </c>
      <c r="DA5" s="27">
        <f>IFERROR(work!BK5-work!Y5,".")</f>
        <v>-128961101.10619205</v>
      </c>
      <c r="DB5" s="27">
        <f>IFERROR(work!BL5-work!Z5,".")</f>
        <v>-140728576.7027289</v>
      </c>
      <c r="DC5" s="27">
        <f>IFERROR(work!BM5-work!AA5,".")</f>
        <v>-154826006.85632181</v>
      </c>
      <c r="DD5" s="27">
        <f>IFERROR(work!BN5-work!AB5,".")</f>
        <v>-170505768.42721701</v>
      </c>
      <c r="DE5" s="27">
        <f>IFERROR(work!BO5-work!AC5,".")</f>
        <v>-189807691.30628979</v>
      </c>
      <c r="DF5" s="27">
        <f>IFERROR(work!BP5-work!AD5,".")</f>
        <v>-213977524.9966695</v>
      </c>
      <c r="DG5" s="27">
        <f>IFERROR(work!BQ5-work!AE5,".")</f>
        <v>-244429295.87012631</v>
      </c>
      <c r="DH5" s="27">
        <f>IFERROR(work!BR5-work!AF5,".")</f>
        <v>-267935362.37600574</v>
      </c>
      <c r="DI5" s="27">
        <f>IFERROR(work!BS5-work!AG5,".")</f>
        <v>-292665691.54970586</v>
      </c>
      <c r="DJ5" s="27">
        <f>IFERROR(work!BT5-work!AH5,".")</f>
        <v>-323182974.27044451</v>
      </c>
      <c r="DK5" s="27" t="str">
        <f>IFERROR(work!BU5-work!AI5,".")</f>
        <v>.</v>
      </c>
      <c r="DL5" s="27"/>
      <c r="DM5" s="27"/>
      <c r="DN5" s="27"/>
      <c r="DO5" s="27"/>
      <c r="DP5" s="27"/>
      <c r="DQ5" s="27"/>
      <c r="DR5" s="27"/>
      <c r="DS5" s="27">
        <f>IFERROR(work!DO5-work!CC5,".")</f>
        <v>0.16200000762939454</v>
      </c>
      <c r="DT5" s="27">
        <f>IFERROR(work!DP5-work!CD5,".")</f>
        <v>0.16100000762939454</v>
      </c>
      <c r="DU5" s="27">
        <f>IFERROR(work!DQ5-work!CE5,".")</f>
        <v>0.16100000762939454</v>
      </c>
      <c r="DV5" s="27">
        <f>IFERROR(work!DR5-work!CF5,".")</f>
        <v>0.16000000762939454</v>
      </c>
      <c r="DW5" s="27">
        <f>IFERROR(work!DS5-work!CG5,".")</f>
        <v>0.16000000762939454</v>
      </c>
      <c r="DX5" s="27">
        <f>IFERROR(work!DT5-work!CH5,".")</f>
        <v>0.15900000762939454</v>
      </c>
      <c r="DY5" s="27">
        <f>IFERROR(work!DU5-work!CI5,".")</f>
        <v>0.15800000762939453</v>
      </c>
      <c r="DZ5" s="27">
        <f>IFERROR(work!DV5-work!CJ5,".")</f>
        <v>0.15700000762939453</v>
      </c>
      <c r="EA5" s="27">
        <f>IFERROR(work!DW5-work!CK5,".")</f>
        <v>0.15600000762939453</v>
      </c>
      <c r="EB5" s="27">
        <f>IFERROR(work!DX5-work!CL5,".")</f>
        <v>0.15500000762939453</v>
      </c>
      <c r="EC5" s="27">
        <f>IFERROR(work!DY5-work!CM5,".")</f>
        <v>0.15300000762939453</v>
      </c>
      <c r="ED5" s="27">
        <f>IFERROR(work!DZ5-work!CN5,".")</f>
        <v>0.15100000762939453</v>
      </c>
      <c r="EE5" s="27" t="str">
        <f>IFERROR(work!EA5-work!CO5,".")</f>
        <v>.</v>
      </c>
      <c r="EF5" s="27" t="str">
        <f>IFERROR(work!EB5-work!CP5,".")</f>
        <v>.</v>
      </c>
      <c r="EG5" s="27" t="str">
        <f>IFERROR(work!EC5-work!CQ5,".")</f>
        <v>.</v>
      </c>
      <c r="EH5" s="27" t="str">
        <f>IFERROR(work!ED5-work!CR5,".")</f>
        <v>.</v>
      </c>
      <c r="EI5" s="27" t="str">
        <f>IFERROR(work!EE5-work!CS5,".")</f>
        <v>.</v>
      </c>
      <c r="EJ5" s="27" t="str">
        <f>IFERROR(work!EF5-work!CT5,".")</f>
        <v>.</v>
      </c>
      <c r="EK5" s="27" t="str">
        <f>IFERROR(work!EG5-work!CU5,".")</f>
        <v>.</v>
      </c>
      <c r="EL5" s="27" t="str">
        <f>IFERROR(work!EH5-work!CV5,".")</f>
        <v>.</v>
      </c>
      <c r="EM5" s="27" t="str">
        <f>IFERROR(work!EI5-work!CW5,".")</f>
        <v>.</v>
      </c>
      <c r="EN5" s="27" t="str">
        <f>IFERROR(work!EJ5-work!CX5,".")</f>
        <v>.</v>
      </c>
      <c r="EO5" s="27" t="str">
        <f>IFERROR(work!EK5-work!CY5,".")</f>
        <v>.</v>
      </c>
      <c r="EP5" s="27" t="str">
        <f>IFERROR(work!EL5-work!CZ5,".")</f>
        <v>.</v>
      </c>
      <c r="EQ5" s="27" t="str">
        <f>IFERROR(work!EM5-work!DA5,".")</f>
        <v>.</v>
      </c>
      <c r="ER5" s="27" t="str">
        <f>IFERROR(work!EN5-work!DB5,".")</f>
        <v>.</v>
      </c>
      <c r="ES5" s="27" t="str">
        <f>IFERROR(work!EO5-work!DC5,".")</f>
        <v>.</v>
      </c>
      <c r="ET5" s="27" t="str">
        <f>IFERROR(work!EP5-work!DD5,".")</f>
        <v>.</v>
      </c>
      <c r="EU5" s="27" t="str">
        <f>IFERROR(work!EQ5-work!DE5,".")</f>
        <v>.</v>
      </c>
      <c r="EV5" s="27" t="str">
        <f>IFERROR(work!ER5-work!DF5,".")</f>
        <v>.</v>
      </c>
      <c r="EW5" s="27" t="str">
        <f>IFERROR(work!ES5-work!DG5,".")</f>
        <v>.</v>
      </c>
      <c r="EX5" s="27" t="str">
        <f>IFERROR(work!ET5-work!DH5,".")</f>
        <v>.</v>
      </c>
      <c r="EY5" s="27"/>
      <c r="EZ5" s="27"/>
      <c r="FA5" s="27"/>
      <c r="FB5" s="27"/>
      <c r="FC5" s="27"/>
      <c r="FD5" s="27"/>
      <c r="FE5" s="27" t="str">
        <f>IF(ISNUMBER(work!GZ5/work!HD5),work!GZ5/work!HD5,".")</f>
        <v>.</v>
      </c>
      <c r="FF5" s="27" t="str">
        <f>IF(ISNUMBER(work!HA5/work!HE5),work!HA5/work!HE5,".")</f>
        <v>.</v>
      </c>
      <c r="FG5" s="27" t="str">
        <f>IF(ISNUMBER(work!HB5/work!HF5),work!HB5/work!HF5,".")</f>
        <v>.</v>
      </c>
      <c r="FH5" s="27" t="str">
        <f>IF(ISNUMBER(work!HC5/work!HG5),work!HC5/work!HG5,".")</f>
        <v>.</v>
      </c>
      <c r="FI5" s="27" t="str">
        <f>IF(ISNUMBER((work!HA5+work!HB5)/(work!HE5+work!HF5)),(work!HA5+work!HB5)/(work!HE5+work!HF5),".")</f>
        <v>.</v>
      </c>
      <c r="FJ5" s="27" t="str">
        <f>IF(ISNUMBER(work!HH5/work!HL5),work!HH5/work!HL5,".")</f>
        <v>.</v>
      </c>
      <c r="FK5" s="27" t="str">
        <f>IF(ISNUMBER(work!HI5/work!HM5),work!HI5/work!HM5,".")</f>
        <v>.</v>
      </c>
      <c r="FL5" s="27" t="str">
        <f>IF(ISNUMBER(work!HJ5/work!HN5),work!HJ5/work!HN5,".")</f>
        <v>.</v>
      </c>
      <c r="FM5" s="27" t="str">
        <f>IF(ISNUMBER(work!HK5/work!HO5),work!HK5/work!HO5,".")</f>
        <v>.</v>
      </c>
      <c r="FN5" s="27" t="str">
        <f>IF(ISNUMBER((work!HI5+work!HJ5)/(work!HM5+work!HN5)),(work!HI5+work!HJ5)/(work!HM5+work!HN5),".")</f>
        <v>.</v>
      </c>
      <c r="FO5" s="27" t="s">
        <v>5007</v>
      </c>
      <c r="FP5" s="27" t="s">
        <v>5007</v>
      </c>
      <c r="FQ5" s="27" t="s">
        <v>5007</v>
      </c>
      <c r="FR5" s="27" t="s">
        <v>5007</v>
      </c>
      <c r="FS5" s="27" t="s">
        <v>5007</v>
      </c>
      <c r="FT5" s="27" t="str">
        <f>work!GM5</f>
        <v>.</v>
      </c>
      <c r="FU5" s="27" t="str">
        <f>work!GN5</f>
        <v>.</v>
      </c>
      <c r="FV5" s="27" t="str">
        <f>work!GO5</f>
        <v>.</v>
      </c>
      <c r="FW5" s="27" t="s">
        <v>5007</v>
      </c>
      <c r="FX5" s="27"/>
      <c r="FY5" s="27">
        <f t="shared" ref="FY5:FY36" si="15">IF(ISNA(VLOOKUP(F5,Area_Dist,2,FALSE)),".",VLOOKUP(F5,Area_Dist,2,FALSE))</f>
        <v>6185.2449999999999</v>
      </c>
      <c r="FZ5">
        <f>IF(ISNUMBER(AB5-R5),AB5-R5,".")</f>
        <v>0</v>
      </c>
      <c r="GA5" t="str">
        <f>work!HC5</f>
        <v>.</v>
      </c>
      <c r="GB5" t="str">
        <f>IF(ISNUMBER(work!HA5+work!HB5),work!HA5+work!HB5,".")</f>
        <v>.</v>
      </c>
      <c r="GC5" t="str">
        <f>IF(ISNUMBER(work!HK5-work!HC5),work!HK5-work!HC5,".")</f>
        <v>.</v>
      </c>
      <c r="GD5" t="str">
        <f>IF(ISNUMBER(work!HI5+work!HJ5-work!HA5-work!HB5),(work!HI5+work!HJ5-work!HA5-work!HB5),".")</f>
        <v>.</v>
      </c>
      <c r="GE5" s="79" t="s">
        <v>2118</v>
      </c>
      <c r="GF5" s="79" t="s">
        <v>2118</v>
      </c>
      <c r="GH5" t="str">
        <f>work!GQ5</f>
        <v>.</v>
      </c>
      <c r="GI5" t="str">
        <f>work!GR5</f>
        <v>.</v>
      </c>
      <c r="GJ5" t="str">
        <f>work!GZ5</f>
        <v>.</v>
      </c>
      <c r="GK5" t="str">
        <f>work!HH5</f>
        <v>.</v>
      </c>
      <c r="GL5">
        <f t="shared" ref="GL5:GL36" si="16">IFERROR(VLOOKUP(F5,Area_EM2010,2,FALSE),".")</f>
        <v>0</v>
      </c>
      <c r="GM5" t="str">
        <f>IFERROR(VLOOKUP($F5,AREA_EM_ALLYEAR,Seq!B$1,FALSE),".")</f>
        <v>.</v>
      </c>
      <c r="GN5" t="str">
        <f>IFERROR(VLOOKUP($F5,AREA_EM_ALLYEAR,Seq!C$1,FALSE),".")</f>
        <v>.</v>
      </c>
      <c r="GO5" t="str">
        <f>IFERROR(VLOOKUP($F5,AREA_EM_ALLYEAR,Seq!D$1,FALSE),".")</f>
        <v>.</v>
      </c>
      <c r="GP5" t="str">
        <f>IFERROR(VLOOKUP($F5,AREA_EM_ALLYEAR,Seq!E$1,FALSE),".")</f>
        <v>.</v>
      </c>
      <c r="GQ5" t="str">
        <f>IFERROR(VLOOKUP($F5,AREA_EM_ALLYEAR,Seq!F$1,FALSE),".")</f>
        <v>.</v>
      </c>
      <c r="GR5" t="str">
        <f>IFERROR(VLOOKUP($F5,AREA_EM_ALLYEAR,Seq!G$1,FALSE),".")</f>
        <v>.</v>
      </c>
      <c r="GS5" t="str">
        <f>IFERROR(VLOOKUP($F5,AREA_EM_ALLYEAR,Seq!H$1,FALSE),".")</f>
        <v>.</v>
      </c>
      <c r="GT5" t="str">
        <f>IFERROR(VLOOKUP($F5,AREA_EM_ALLYEAR,Seq!I$1,FALSE),".")</f>
        <v>.</v>
      </c>
      <c r="GU5" t="str">
        <f>IFERROR(VLOOKUP($F5,AREA_EM_ALLYEAR,Seq!J$1,FALSE),".")</f>
        <v>.</v>
      </c>
      <c r="GV5" t="str">
        <f>IFERROR(VLOOKUP($F5,AREA_EM_ALLYEAR,Seq!K$1,FALSE),".")</f>
        <v>.</v>
      </c>
      <c r="GW5" t="str">
        <f>IFERROR(VLOOKUP($F5,AREA_EM_ALLYEAR,Seq!L$1,FALSE),".")</f>
        <v>.</v>
      </c>
      <c r="GX5" t="str">
        <f>IFERROR(VLOOKUP($F5,AREA_EM_ALLYEAR,Seq!M$1,FALSE),".")</f>
        <v>.</v>
      </c>
      <c r="GY5" t="str">
        <f>IFERROR(VLOOKUP($F5,AREA_EM_ALLYEAR,Seq!N$1,FALSE),".")</f>
        <v>.</v>
      </c>
      <c r="GZ5" t="str">
        <f>IFERROR(VLOOKUP($F5,AREA_EM_ALLYEAR,Seq!O$1,FALSE),".")</f>
        <v>.</v>
      </c>
      <c r="HA5" t="str">
        <f>GZ5</f>
        <v>.</v>
      </c>
      <c r="HK5" s="139">
        <f>IFERROR(VLOOKUP(CONCATENATE($G5, ".SP.DYN.LE00.IN"),AREA_WB_6ATTRS,Seq!B$1,FALSE)-VLOOKUP("CHN.SP.DYN.LE00.IN",AREA_WB_6ATTRS,Seq!B$1,FALSE),".")</f>
        <v>2.880682926829266</v>
      </c>
      <c r="HL5" s="139">
        <f>IFERROR(VLOOKUP(CONCATENATE($G5, ".SP.DYN.LE00.IN"),AREA_WB_6ATTRS,Seq!C$1,FALSE)-VLOOKUP("CHN.SP.DYN.LE00.IN",AREA_WB_6ATTRS,Seq!C$1,FALSE),".")</f>
        <v>2.9993658536585315</v>
      </c>
      <c r="HM5" s="139">
        <f>IFERROR(VLOOKUP(CONCATENATE($G5, ".SP.DYN.LE00.IN"),AREA_WB_6ATTRS,Seq!D$1,FALSE)-VLOOKUP("CHN.SP.DYN.LE00.IN",AREA_WB_6ATTRS,Seq!D$1,FALSE),".")</f>
        <v>3.0826097560975541</v>
      </c>
      <c r="HN5" s="139">
        <f>IFERROR(VLOOKUP(CONCATENATE($G5, ".SP.DYN.LE00.IN"),AREA_WB_6ATTRS,Seq!E$1,FALSE)-VLOOKUP("CHN.SP.DYN.LE00.IN",AREA_WB_6ATTRS,Seq!E$1,FALSE),".")</f>
        <v>3.1412926829268315</v>
      </c>
      <c r="HO5" s="139">
        <f>IFERROR(VLOOKUP(CONCATENATE($G5, ".SP.DYN.LE00.IN"),AREA_WB_6ATTRS,Seq!F$1,FALSE)-VLOOKUP("CHN.SP.DYN.LE00.IN",AREA_WB_6ATTRS,Seq!F$1,FALSE),".")</f>
        <v>3.1764634146341564</v>
      </c>
      <c r="HP5" s="139">
        <f>IFERROR(VLOOKUP(CONCATENATE($G5, ".SP.DYN.LE00.IN"),AREA_WB_6ATTRS,Seq!G$1,FALSE)-VLOOKUP("CHN.SP.DYN.LE00.IN",AREA_WB_6ATTRS,Seq!G$1,FALSE),".")</f>
        <v>3.1886097560975628</v>
      </c>
      <c r="HQ5" s="139">
        <f>IFERROR(VLOOKUP(CONCATENATE($G5, ".SP.DYN.LE00.IN"),AREA_WB_6ATTRS,Seq!H$1,FALSE)-VLOOKUP("CHN.SP.DYN.LE00.IN",AREA_WB_6ATTRS,Seq!H$1,FALSE),".")</f>
        <v>3.1802195121951229</v>
      </c>
      <c r="HR5" s="139">
        <f>IFERROR(VLOOKUP(CONCATENATE($G5, ".SP.DYN.LE00.IN"),AREA_WB_6ATTRS,Seq!I$1,FALSE)-VLOOKUP("CHN.SP.DYN.LE00.IN",AREA_WB_6ATTRS,Seq!I$1,FALSE),".")</f>
        <v>3.1542682926829286</v>
      </c>
      <c r="HS5" s="139">
        <f>IFERROR(VLOOKUP(CONCATENATE($G5, ".SP.DYN.LE00.IN"),AREA_WB_6ATTRS,Seq!J$1,FALSE)-VLOOKUP("CHN.SP.DYN.LE00.IN",AREA_WB_6ATTRS,Seq!J$1,FALSE),".")</f>
        <v>3.1128048780487774</v>
      </c>
      <c r="HT5" s="139">
        <f>IFERROR(VLOOKUP(CONCATENATE($G5, ".SP.DYN.LE00.IN"),AREA_WB_6ATTRS,Seq!K$1,FALSE)-VLOOKUP("CHN.SP.DYN.LE00.IN",AREA_WB_6ATTRS,Seq!K$1,FALSE),".")</f>
        <v>3.0627804878048721</v>
      </c>
      <c r="HU5" s="139">
        <f>IFERROR(VLOOKUP(CONCATENATE($G5, ".SP.DYN.LE00.IN"),AREA_WB_6ATTRS,Seq!L$1,FALSE)-VLOOKUP("CHN.SP.DYN.LE00.IN",AREA_WB_6ATTRS,Seq!L$1,FALSE),".")</f>
        <v>3.0052195121951399</v>
      </c>
      <c r="HV5" s="139">
        <f>IFERROR(VLOOKUP(CONCATENATE($G5, ".SP.DYN.LE00.IN"),AREA_WB_6ATTRS,Seq!M$1,FALSE)-VLOOKUP("CHN.SP.DYN.LE00.IN",AREA_WB_6ATTRS,Seq!M$1,FALSE),".")</f>
        <v>2.9456585365853698</v>
      </c>
      <c r="HW5" s="139">
        <f>IFERROR(VLOOKUP(CONCATENATE($G5, ".SP.DYN.LE00.IN"),AREA_WB_6ATTRS,Seq!N$1,FALSE)-VLOOKUP("CHN.SP.DYN.LE00.IN",AREA_WB_6ATTRS,Seq!N$1,FALSE),".")</f>
        <v>2.8855609756097635</v>
      </c>
      <c r="HX5" s="139">
        <f>IFERROR(VLOOKUP(CONCATENATE($G5, ".SP.DYN.LE00.IN"),AREA_WB_6ATTRS,Seq!O$1,FALSE)-VLOOKUP("CHN.SP.DYN.LE00.IN",AREA_WB_6ATTRS,Seq!O$1,FALSE),".")</f>
        <v>2.8264634146341479</v>
      </c>
      <c r="HY5" s="139">
        <f>IFERROR(VLOOKUP(CONCATENATE($G5, ".SP.DYN.LE00.IN"),AREA_WB_6ATTRS,Seq!P$1,FALSE)-VLOOKUP("CHN.SP.DYN.LE00.IN",AREA_WB_6ATTRS,Seq!P$1,FALSE),".")</f>
        <v>2.7708780487804887</v>
      </c>
      <c r="HZ5" s="139">
        <f>IFERROR(VLOOKUP(CONCATENATE($G5, ".SP.DYN.LE00.IN"),AREA_WB_6ATTRS,Seq!Q$1,FALSE)-VLOOKUP("CHN.SP.DYN.LE00.IN",AREA_WB_6ATTRS,Seq!Q$1,FALSE),".")</f>
        <v>2.7222926829268204</v>
      </c>
      <c r="IA5" s="139">
        <f>IFERROR(VLOOKUP(CONCATENATE($G5, ".SP.DYN.LE00.IN"),AREA_WB_6ATTRS,Seq!R$1,FALSE)-VLOOKUP("CHN.SP.DYN.LE00.IN",AREA_WB_6ATTRS,Seq!R$1,FALSE),".")</f>
        <v>2.6812195121951277</v>
      </c>
      <c r="IB5" s="139">
        <f>IFERROR(VLOOKUP(CONCATENATE($G5, ".SP.DYN.LE00.IN"),AREA_WB_6ATTRS,Seq!S$1,FALSE)-VLOOKUP("CHN.SP.DYN.LE00.IN",AREA_WB_6ATTRS,Seq!S$1,FALSE),".")</f>
        <v>2.6471463414633973</v>
      </c>
      <c r="IC5" s="139">
        <f>IFERROR(VLOOKUP(CONCATENATE($G5, ".SP.DYN.LE00.IN"),AREA_WB_6ATTRS,Seq!T$1,FALSE)-VLOOKUP("CHN.SP.DYN.LE00.IN",AREA_WB_6ATTRS,Seq!T$1,FALSE),".")</f>
        <v>2.6160731707316955</v>
      </c>
      <c r="ID5" s="139">
        <f>IFERROR(VLOOKUP(CONCATENATE($G5, ".SP.DYN.LE00.IN"),AREA_WB_6ATTRS,Seq!U$1,FALSE)-VLOOKUP("CHN.SP.DYN.LE00.IN",AREA_WB_6ATTRS,Seq!U$1,FALSE),".")</f>
        <v>2.5879756097560858</v>
      </c>
      <c r="IE5" s="139">
        <f>IFERROR(VLOOKUP(CONCATENATE($G5, ".SP.DYN.LE00.IN"),AREA_WB_6ATTRS,Seq!V$1,FALSE)-VLOOKUP("CHN.SP.DYN.LE00.IN",AREA_WB_6ATTRS,Seq!V$1,FALSE),".")</f>
        <v>2.5543658536585383</v>
      </c>
      <c r="IF5" s="139">
        <f>IFERROR(VLOOKUP(CONCATENATE($G5, ".SP.DYN.LE00.IN"),AREA_WB_6ATTRS,Seq!W$1,FALSE)-VLOOKUP("CHN.SP.DYN.LE00.IN",AREA_WB_6ATTRS,Seq!W$1,FALSE),".")</f>
        <v>2.5127560975609669</v>
      </c>
      <c r="IG5" s="139">
        <f>IFERROR(VLOOKUP(CONCATENATE($G5, ".SP.DYN.LE00.IN"),AREA_WB_6ATTRS,Seq!X$1,FALSE)-VLOOKUP("CHN.SP.DYN.LE00.IN",AREA_WB_6ATTRS,Seq!X$1,FALSE),".")</f>
        <v>2.4580975609756166</v>
      </c>
      <c r="IH5" s="139">
        <f>IFERROR(VLOOKUP(CONCATENATE($G5, ".SP.DYN.LE00.IN"),AREA_WB_6ATTRS,Seq!Y$1,FALSE)-VLOOKUP("CHN.SP.DYN.LE00.IN",AREA_WB_6ATTRS,Seq!Y$1,FALSE),".")</f>
        <v>2.390414634146353</v>
      </c>
      <c r="II5" s="139">
        <f>IFERROR(VLOOKUP(CONCATENATE($G5, ".SP.DYN.LE00.IN"),AREA_WB_6ATTRS,Seq!Z$1,FALSE)-VLOOKUP("CHN.SP.DYN.LE00.IN",AREA_WB_6ATTRS,Seq!Z$1,FALSE),".")</f>
        <v>2.3091951219512197</v>
      </c>
      <c r="IJ5" s="139">
        <f>IFERROR(VLOOKUP(CONCATENATE($G5, ".SP.DYN.LE00.IN"),AREA_WB_6ATTRS,Seq!AA$1,FALSE)-VLOOKUP("CHN.SP.DYN.LE00.IN",AREA_WB_6ATTRS,Seq!AA$1,FALSE),".")</f>
        <v>2.2164146341463464</v>
      </c>
      <c r="IK5" s="139">
        <f>IFERROR(VLOOKUP(CONCATENATE($G5, ".SP.DYN.LE00.IN"),AREA_WB_6ATTRS,Seq!AB$1,FALSE)-VLOOKUP("CHN.SP.DYN.LE00.IN",AREA_WB_6ATTRS,Seq!AB$1,FALSE),".")</f>
        <v>2.1180975609756132</v>
      </c>
      <c r="IL5" s="139">
        <f>IFERROR(VLOOKUP(CONCATENATE($G5, ".SP.DYN.LE00.IN"),AREA_WB_6ATTRS,Seq!AC$1,FALSE)-VLOOKUP("CHN.SP.DYN.LE00.IN",AREA_WB_6ATTRS,Seq!AC$1,FALSE),".")</f>
        <v>2.0187073170731651</v>
      </c>
      <c r="IM5" s="139">
        <f>IFERROR(VLOOKUP(CONCATENATE($G5, ".SP.DYN.LE00.IN"),AREA_WB_6ATTRS,Seq!AD$1,FALSE)-VLOOKUP("CHN.SP.DYN.LE00.IN",AREA_WB_6ATTRS,Seq!AD$1,FALSE),".")</f>
        <v>1.9232682926829341</v>
      </c>
      <c r="IN5" s="139">
        <f>IFERROR(VLOOKUP(CONCATENATE($G5, ".SP.DYN.LE00.IN"),AREA_WB_6ATTRS,Seq!AE$1,FALSE)-VLOOKUP("CHN.SP.DYN.LE00.IN",AREA_WB_6ATTRS,Seq!AE$1,FALSE),".")</f>
        <v>1.8332682926829307</v>
      </c>
      <c r="IO5" s="139">
        <f>IFERROR(VLOOKUP(CONCATENATE($G5, ".SP.DYN.LE00.IN"),AREA_WB_6ATTRS,Seq!AF$1,FALSE)-VLOOKUP("CHN.SP.DYN.LE00.IN",AREA_WB_6ATTRS,Seq!AF$1,FALSE),".")</f>
        <v>1.7507317073170725</v>
      </c>
      <c r="IP5" s="139" t="str">
        <f>IFERROR(VLOOKUP(CONCATENATE($G5, ".SP.DYN.LE00.IN"),AREA_WB_6ATTRS,Seq!AG$1,FALSE)-VLOOKUP("CHN.SP.DYN.LE00.IN",AREA_WB_6ATTRS,Seq!AG$1,FALSE),".")</f>
        <v>.</v>
      </c>
      <c r="IW5">
        <f>IFERROR(VLOOKUP(CONCATENATE($G5, ".SP.DYN.LE00.IN"),AREA_WB_6ATTRS,Seq!B$1,FALSE),".")</f>
        <v>69.874487804878058</v>
      </c>
      <c r="IX5">
        <f>IFERROR(VLOOKUP(CONCATENATE($G5, ".SP.DYN.LE00.IN"),AREA_WB_6ATTRS,Seq!C$1,FALSE),".")</f>
        <v>70.262292682926841</v>
      </c>
      <c r="IY5">
        <f>IFERROR(VLOOKUP(CONCATENATE($G5, ".SP.DYN.LE00.IN"),AREA_WB_6ATTRS,Seq!D$1,FALSE),".")</f>
        <v>70.617512195121947</v>
      </c>
      <c r="IZ5">
        <f>IFERROR(VLOOKUP(CONCATENATE($G5, ".SP.DYN.LE00.IN"),AREA_WB_6ATTRS,Seq!E$1,FALSE),".")</f>
        <v>70.941146341463423</v>
      </c>
      <c r="JA5">
        <f>IFERROR(VLOOKUP(CONCATENATE($G5, ".SP.DYN.LE00.IN"),AREA_WB_6ATTRS,Seq!F$1,FALSE),".")</f>
        <v>71.235731707317086</v>
      </c>
      <c r="JB5">
        <f>IFERROR(VLOOKUP(CONCATENATE($G5, ".SP.DYN.LE00.IN"),AREA_WB_6ATTRS,Seq!G$1,FALSE),".")</f>
        <v>71.501756097560985</v>
      </c>
      <c r="JC5">
        <f>IFERROR(VLOOKUP(CONCATENATE($G5, ".SP.DYN.LE00.IN"),AREA_WB_6ATTRS,Seq!H$1,FALSE),".")</f>
        <v>71.739707317073183</v>
      </c>
      <c r="JD5">
        <f>IFERROR(VLOOKUP(CONCATENATE($G5, ".SP.DYN.LE00.IN"),AREA_WB_6ATTRS,Seq!I$1,FALSE),".")</f>
        <v>71.951585365853674</v>
      </c>
      <c r="JE5">
        <f>IFERROR(VLOOKUP(CONCATENATE($G5, ".SP.DYN.LE00.IN"),AREA_WB_6ATTRS,Seq!J$1,FALSE),".")</f>
        <v>72.139926829268305</v>
      </c>
      <c r="JF5">
        <f>IFERROR(VLOOKUP(CONCATENATE($G5, ".SP.DYN.LE00.IN"),AREA_WB_6ATTRS,Seq!K$1,FALSE),".")</f>
        <v>72.309707317073176</v>
      </c>
      <c r="JG5">
        <f>IFERROR(VLOOKUP(CONCATENATE($G5, ".SP.DYN.LE00.IN"),AREA_WB_6ATTRS,Seq!L$1,FALSE),".")</f>
        <v>72.464951219512216</v>
      </c>
      <c r="JH5">
        <f>IFERROR(VLOOKUP(CONCATENATE($G5, ".SP.DYN.LE00.IN"),AREA_WB_6ATTRS,Seq!M$1,FALSE),".")</f>
        <v>72.609682926829279</v>
      </c>
      <c r="JI5">
        <f>IFERROR(VLOOKUP(CONCATENATE($G5, ".SP.DYN.LE00.IN"),AREA_WB_6ATTRS,Seq!N$1,FALSE),".")</f>
        <v>72.747390243902444</v>
      </c>
      <c r="JJ5">
        <f>IFERROR(VLOOKUP(CONCATENATE($G5, ".SP.DYN.LE00.IN"),AREA_WB_6ATTRS,Seq!O$1,FALSE),".")</f>
        <v>72.881097560975618</v>
      </c>
      <c r="JK5">
        <f>IFERROR(VLOOKUP(CONCATENATE($G5, ".SP.DYN.LE00.IN"),AREA_WB_6ATTRS,Seq!P$1,FALSE),".")</f>
        <v>73.013804878048788</v>
      </c>
      <c r="JL5">
        <f>IFERROR(VLOOKUP(CONCATENATE($G5, ".SP.DYN.LE00.IN"),AREA_WB_6ATTRS,Seq!Q$1,FALSE),".")</f>
        <v>73.147024390243899</v>
      </c>
      <c r="JM5">
        <f>IFERROR(VLOOKUP(CONCATENATE($G5, ".SP.DYN.LE00.IN"),AREA_WB_6ATTRS,Seq!R$1,FALSE),".")</f>
        <v>73.28024390243904</v>
      </c>
      <c r="JN5">
        <f>IFERROR(VLOOKUP(CONCATENATE($G5, ".SP.DYN.LE00.IN"),AREA_WB_6ATTRS,Seq!S$1,FALSE),".")</f>
        <v>73.413463414634137</v>
      </c>
      <c r="JO5">
        <f>IFERROR(VLOOKUP(CONCATENATE($G5, ".SP.DYN.LE00.IN"),AREA_WB_6ATTRS,Seq!T$1,FALSE),".")</f>
        <v>73.54317073170732</v>
      </c>
      <c r="JP5">
        <f>IFERROR(VLOOKUP(CONCATENATE($G5, ".SP.DYN.LE00.IN"),AREA_WB_6ATTRS,Seq!U$1,FALSE),".")</f>
        <v>73.671365853658543</v>
      </c>
      <c r="JQ5">
        <f>IFERROR(VLOOKUP(CONCATENATE($G5, ".SP.DYN.LE00.IN"),AREA_WB_6ATTRS,Seq!V$1,FALSE),".")</f>
        <v>73.796073170731717</v>
      </c>
      <c r="JR5">
        <f>IFERROR(VLOOKUP(CONCATENATE($G5, ".SP.DYN.LE00.IN"),AREA_WB_6ATTRS,Seq!W$1,FALSE),".")</f>
        <v>73.918292682926833</v>
      </c>
      <c r="JS5">
        <f>IFERROR(VLOOKUP(CONCATENATE($G5, ".SP.DYN.LE00.IN"),AREA_WB_6ATTRS,Seq!X$1,FALSE),".")</f>
        <v>74.037536585365856</v>
      </c>
      <c r="JT5">
        <f>IFERROR(VLOOKUP(CONCATENATE($G5, ".SP.DYN.LE00.IN"),AREA_WB_6ATTRS,Seq!Y$1,FALSE),".")</f>
        <v>74.155292682926842</v>
      </c>
      <c r="JU5">
        <f>IFERROR(VLOOKUP(CONCATENATE($G5, ".SP.DYN.LE00.IN"),AREA_WB_6ATTRS,Seq!Z$1,FALSE),".")</f>
        <v>74.271536585365865</v>
      </c>
      <c r="JV5">
        <f>IFERROR(VLOOKUP(CONCATENATE($G5, ".SP.DYN.LE00.IN"),AREA_WB_6ATTRS,Seq!AA$1,FALSE),".")</f>
        <v>74.387731707317087</v>
      </c>
      <c r="JW5">
        <f>IFERROR(VLOOKUP(CONCATENATE($G5, ".SP.DYN.LE00.IN"),AREA_WB_6ATTRS,Seq!AB$1,FALSE),".")</f>
        <v>74.507829268292696</v>
      </c>
      <c r="JX5">
        <f>IFERROR(VLOOKUP(CONCATENATE($G5, ".SP.DYN.LE00.IN"),AREA_WB_6ATTRS,Seq!AC$1,FALSE),".")</f>
        <v>74.631292682926826</v>
      </c>
      <c r="JY5">
        <f>IFERROR(VLOOKUP(CONCATENATE($G5, ".SP.DYN.LE00.IN"),AREA_WB_6ATTRS,Seq!AD$1,FALSE),".")</f>
        <v>74.75860975609757</v>
      </c>
      <c r="JZ5">
        <f>IFERROR(VLOOKUP(CONCATENATE($G5, ".SP.DYN.LE00.IN"),AREA_WB_6ATTRS,Seq!AE$1,FALSE),".")</f>
        <v>74.889780487804885</v>
      </c>
      <c r="KA5">
        <f>IFERROR(VLOOKUP(CONCATENATE($G5, ".SP.DYN.LE00.IN"),AREA_WB_6ATTRS,Seq!AF$1,FALSE),".")</f>
        <v>75.023829268292701</v>
      </c>
      <c r="KB5" t="str">
        <f>IFERROR(VLOOKUP(CONCATENATE($G5, ".SP.DYN.LE00.IN"),AREA_WB_6ATTRS,Seq!AG$1,FALSE),".")</f>
        <v>.</v>
      </c>
      <c r="KK5">
        <f>SUM(R5:AA5)</f>
        <v>0</v>
      </c>
      <c r="KL5">
        <f>SUM(L5:R5)</f>
        <v>0</v>
      </c>
      <c r="KM5">
        <f t="shared" ref="KM5:KM18" si="17">IF(ISNUMBER(BD5),BD5,".")</f>
        <v>44924546.27337347</v>
      </c>
      <c r="KN5">
        <f t="shared" ref="KN5:KN18" si="18">IF(ISNUMBER(CP5),CP5,".")</f>
        <v>-43995165.19123891</v>
      </c>
      <c r="KO5">
        <f>EC5</f>
        <v>0.15300000762939453</v>
      </c>
      <c r="KP5" t="str">
        <f>work!HA5</f>
        <v>.</v>
      </c>
      <c r="KQ5" t="str">
        <f>work!HB5</f>
        <v>.</v>
      </c>
      <c r="KR5" t="str">
        <f>work!HC5</f>
        <v>.</v>
      </c>
      <c r="KS5" t="str">
        <f>IF(ISNUMBER(work!HI5-work!HA5),work!HI5-work!HA5,".")</f>
        <v>.</v>
      </c>
      <c r="KT5" t="str">
        <f>IF(ISNUMBER(work!HJ5-work!HB5),work!HJ5-work!HB5,".")</f>
        <v>.</v>
      </c>
      <c r="KU5" t="str">
        <f>IF(ISNUMBER(work!HK5-work!HC5),work!HK5-work!HC5,".")</f>
        <v>.</v>
      </c>
      <c r="KW5">
        <f>IFERROR(work!HR5/work!HV5,".")</f>
        <v>2.8530506027429632E-4</v>
      </c>
      <c r="KX5">
        <f>IFERROR(work!HS5/work!HW5,".")</f>
        <v>3.3674678264820917E-4</v>
      </c>
      <c r="KY5">
        <f>IFERROR(work!HT5/work!HX5,".")</f>
        <v>3.9076201670123014E-4</v>
      </c>
      <c r="KZ5">
        <f>IFERROR(work!HU5/work!HY5,".")</f>
        <v>0</v>
      </c>
    </row>
    <row r="6" spans="1:331">
      <c r="A6" s="24">
        <f t="shared" si="0"/>
        <v>4</v>
      </c>
      <c r="B6" s="24" t="str">
        <f t="shared" ref="B6:B36" si="19">IF(ISNA(VLOOKUP(F6,Area_EM_90_2,1,FALSE)),"Out","InEM90")</f>
        <v>Out</v>
      </c>
      <c r="C6" s="24" t="str">
        <f t="shared" si="1"/>
        <v>Out</v>
      </c>
      <c r="D6" s="24" t="str">
        <f t="shared" si="2"/>
        <v>Out67</v>
      </c>
      <c r="E6" s="25" t="s">
        <v>2681</v>
      </c>
      <c r="F6" s="26" t="str">
        <f t="shared" si="3"/>
        <v>Afghanistan</v>
      </c>
      <c r="G6" s="166" t="s">
        <v>1341</v>
      </c>
      <c r="H6" s="166" t="s">
        <v>5007</v>
      </c>
      <c r="I6" s="166" t="s">
        <v>5007</v>
      </c>
      <c r="J6" s="180" t="s">
        <v>5007</v>
      </c>
      <c r="K6" s="180" t="s">
        <v>5007</v>
      </c>
      <c r="L6" s="27">
        <f>IFERROR(VLOOKUP($F6,Area_FDI_84_96,Seq!B$1,FALSE),0)</f>
        <v>0</v>
      </c>
      <c r="M6" s="27">
        <f>IFERROR(VLOOKUP($F6,Area_FDI_84_96,Seq!C$1,FALSE),0)</f>
        <v>0</v>
      </c>
      <c r="N6" s="27">
        <f>IFERROR(VLOOKUP($F6,Area_FDI_84_96,Seq!D$1,FALSE),0)</f>
        <v>0</v>
      </c>
      <c r="O6" s="27">
        <f>IFERROR(VLOOKUP($F6,Area_FDI_84_96,Seq!E$1,FALSE),0)</f>
        <v>0</v>
      </c>
      <c r="P6" s="27">
        <f>IFERROR(VLOOKUP($F6,Area_FDI_84_96,Seq!F$1,FALSE),0)</f>
        <v>0</v>
      </c>
      <c r="Q6" s="27">
        <f>IFERROR(VLOOKUP($F6,Area_FDI_84_96,Seq!G$1,FALSE),0)</f>
        <v>0</v>
      </c>
      <c r="R6" s="27">
        <f>IFERROR(VLOOKUP($F6,Area_FDI_84_96,Seq!H$1,FALSE),0)</f>
        <v>0</v>
      </c>
      <c r="S6" s="27">
        <f>IFERROR(VLOOKUP($F6,Area_FDI_84_96,Seq!I$1,FALSE),0)</f>
        <v>0</v>
      </c>
      <c r="T6" s="27">
        <f>IFERROR(VALUE(VLOOKUP($E6,Area_FDI_92_95,Seq!B$1,FALSE)),0)</f>
        <v>0</v>
      </c>
      <c r="U6" s="27">
        <f>IFERROR(VALUE(VLOOKUP($E6,Area_FDI_92_95,Seq!C$1,FALSE)),0)</f>
        <v>0</v>
      </c>
      <c r="V6" s="27">
        <f>IFERROR(VALUE(VLOOKUP($E6,Area_FDI_92_95,Seq!D$1,FALSE)),0)</f>
        <v>0</v>
      </c>
      <c r="W6" s="27">
        <f>IFERROR(VALUE(VLOOKUP($E6,Area_FDI_92_95,Seq!E$1,FALSE)),0)</f>
        <v>0</v>
      </c>
      <c r="X6" s="27">
        <f>IFERROR(VALUE(VLOOKUP($E6,Area_FDI_96_99,Seq!B$1,FALSE)),0)</f>
        <v>0</v>
      </c>
      <c r="Y6" s="27">
        <f>IFERROR(VALUE(VLOOKUP($E6,Area_FDI_96_99,Seq!C$1,FALSE)),0)</f>
        <v>0</v>
      </c>
      <c r="Z6" s="27">
        <f>IFERROR(VALUE(VLOOKUP($E6,Area_FDI_96_99,Seq!D$1,FALSE)),0)</f>
        <v>212</v>
      </c>
      <c r="AA6" s="27">
        <f>IFERROR(VALUE(VLOOKUP($E6,Area_FDI_96_99,Seq!E$1,FALSE)),0)</f>
        <v>0</v>
      </c>
      <c r="AB6" s="27">
        <f t="shared" si="4"/>
        <v>0</v>
      </c>
      <c r="AC6" s="27">
        <f t="shared" si="5"/>
        <v>50</v>
      </c>
      <c r="AD6" s="27">
        <f t="shared" si="6"/>
        <v>0</v>
      </c>
      <c r="AE6" s="27">
        <f t="shared" si="7"/>
        <v>0</v>
      </c>
      <c r="AF6" s="27">
        <f t="shared" si="8"/>
        <v>2190</v>
      </c>
      <c r="AG6" s="27">
        <f t="shared" si="9"/>
        <v>1264</v>
      </c>
      <c r="AH6" s="27">
        <f t="shared" si="10"/>
        <v>195</v>
      </c>
      <c r="AI6" s="27">
        <f t="shared" si="11"/>
        <v>233</v>
      </c>
      <c r="AJ6" s="27">
        <f t="shared" si="12"/>
        <v>228</v>
      </c>
      <c r="AK6" s="27">
        <f t="shared" si="13"/>
        <v>786</v>
      </c>
      <c r="AL6" s="27">
        <f t="shared" si="14"/>
        <v>1240</v>
      </c>
      <c r="AM6" s="27"/>
      <c r="AN6" s="27"/>
      <c r="AO6" s="27"/>
      <c r="AP6" s="27"/>
      <c r="AQ6" s="27"/>
      <c r="AR6" s="27"/>
      <c r="AS6" s="27"/>
      <c r="AT6" s="27" t="str">
        <f>IFERROR(work!D6+work!AP6,".")</f>
        <v>.</v>
      </c>
      <c r="AU6" s="27" t="str">
        <f>IFERROR(work!E6+work!AQ6,".")</f>
        <v>.</v>
      </c>
      <c r="AV6" s="27" t="str">
        <f>IFERROR(work!F6+work!AR6,".")</f>
        <v>.</v>
      </c>
      <c r="AW6" s="27" t="str">
        <f>IFERROR(work!G6+work!AS6,".")</f>
        <v>.</v>
      </c>
      <c r="AX6" s="27" t="str">
        <f>IFERROR(work!H6+work!AT6,".")</f>
        <v>.</v>
      </c>
      <c r="AY6" s="27" t="str">
        <f>IFERROR(work!I6+work!AU6,".")</f>
        <v>.</v>
      </c>
      <c r="AZ6" s="27" t="str">
        <f>IFERROR(work!J6+work!AV6,".")</f>
        <v>.</v>
      </c>
      <c r="BA6" s="27" t="str">
        <f>IFERROR(work!K6+work!AW6,".")</f>
        <v>.</v>
      </c>
      <c r="BB6" s="27" t="str">
        <f>IFERROR(work!L6+work!AX6,".")</f>
        <v>.</v>
      </c>
      <c r="BC6" s="27" t="str">
        <f>IFERROR(work!M6+work!AY6,".")</f>
        <v>.</v>
      </c>
      <c r="BD6" s="27" t="str">
        <f>IFERROR(work!N6+work!AZ6,".")</f>
        <v>.</v>
      </c>
      <c r="BE6" s="27" t="str">
        <f>IFERROR(work!O6+work!BA6,".")</f>
        <v>.</v>
      </c>
      <c r="BF6" s="27" t="str">
        <f>IFERROR(work!P6+work!BB6,".")</f>
        <v>.</v>
      </c>
      <c r="BG6" s="27" t="str">
        <f>IFERROR(work!Q6+work!BC6,".")</f>
        <v>.</v>
      </c>
      <c r="BH6" s="27" t="str">
        <f>IFERROR(work!R6+work!BD6,".")</f>
        <v>.</v>
      </c>
      <c r="BI6" s="27" t="str">
        <f>IFERROR(work!S6+work!BE6,".")</f>
        <v>.</v>
      </c>
      <c r="BJ6" s="27" t="str">
        <f>IFERROR(work!T6+work!BF6,".")</f>
        <v>.</v>
      </c>
      <c r="BK6" s="27" t="str">
        <f>IFERROR(work!U6+work!BG6,".")</f>
        <v>.</v>
      </c>
      <c r="BL6" s="27" t="str">
        <f>IFERROR(work!V6+work!BH6,".")</f>
        <v>.</v>
      </c>
      <c r="BM6" s="27" t="str">
        <f>IFERROR(work!W6+work!BI6,".")</f>
        <v>.</v>
      </c>
      <c r="BN6" s="27" t="str">
        <f>IFERROR(work!X6+work!BJ6,".")</f>
        <v>.</v>
      </c>
      <c r="BO6" s="27" t="str">
        <f>IFERROR(work!Y6+work!BK6,".")</f>
        <v>.</v>
      </c>
      <c r="BP6" s="27" t="str">
        <f>IFERROR(work!Z6+work!BL6,".")</f>
        <v>.</v>
      </c>
      <c r="BQ6" s="27" t="str">
        <f>IFERROR(work!AA6+work!BM6,".")</f>
        <v>.</v>
      </c>
      <c r="BR6" s="27" t="str">
        <f>IFERROR(work!AB6+work!BN6,".")</f>
        <v>.</v>
      </c>
      <c r="BS6" s="27" t="str">
        <f>IFERROR(work!AC6+work!BO6,".")</f>
        <v>.</v>
      </c>
      <c r="BT6" s="27" t="str">
        <f>IFERROR(work!AD6+work!BP6,".")</f>
        <v>.</v>
      </c>
      <c r="BU6" s="27" t="str">
        <f>IFERROR(work!AE6+work!BQ6,".")</f>
        <v>.</v>
      </c>
      <c r="BV6" s="27" t="str">
        <f>IFERROR(work!AF6+work!BR6,".")</f>
        <v>.</v>
      </c>
      <c r="BW6" s="27" t="str">
        <f>IFERROR(work!AG6+work!BS6,".")</f>
        <v>.</v>
      </c>
      <c r="BX6" s="27" t="str">
        <f>IFERROR(work!AH6+work!BT6,".")</f>
        <v>.</v>
      </c>
      <c r="BY6" s="27" t="str">
        <f>IFERROR(work!AI6+work!BU6,".")</f>
        <v>.</v>
      </c>
      <c r="BZ6" s="27"/>
      <c r="CA6" s="27"/>
      <c r="CB6" s="27"/>
      <c r="CC6" s="27"/>
      <c r="CD6" s="27"/>
      <c r="CE6" s="27"/>
      <c r="CF6" s="27" t="str">
        <f>IFERROR(work!AP6-work!D6,".")</f>
        <v>.</v>
      </c>
      <c r="CG6" s="27" t="str">
        <f>IFERROR(work!AQ6-work!E6,".")</f>
        <v>.</v>
      </c>
      <c r="CH6" s="27" t="str">
        <f>IFERROR(work!AR6-work!F6,".")</f>
        <v>.</v>
      </c>
      <c r="CI6" s="27" t="str">
        <f>IFERROR(work!AS6-work!G6,".")</f>
        <v>.</v>
      </c>
      <c r="CJ6" s="27" t="str">
        <f>IFERROR(work!AT6-work!H6,".")</f>
        <v>.</v>
      </c>
      <c r="CK6" s="27" t="str">
        <f>IFERROR(work!AU6-work!I6,".")</f>
        <v>.</v>
      </c>
      <c r="CL6" s="27" t="str">
        <f>IFERROR(work!AV6-work!J6,".")</f>
        <v>.</v>
      </c>
      <c r="CM6" s="27" t="str">
        <f>IFERROR(work!AW6-work!K6,".")</f>
        <v>.</v>
      </c>
      <c r="CN6" s="27" t="str">
        <f>IFERROR(work!AX6-work!L6,".")</f>
        <v>.</v>
      </c>
      <c r="CO6" s="27" t="str">
        <f>IFERROR(work!AY6-work!M6,".")</f>
        <v>.</v>
      </c>
      <c r="CP6" s="27" t="str">
        <f>IFERROR(work!AZ6-work!N6,".")</f>
        <v>.</v>
      </c>
      <c r="CQ6" s="27" t="str">
        <f>IFERROR(work!BA6-work!O6,".")</f>
        <v>.</v>
      </c>
      <c r="CR6" s="27" t="str">
        <f>IFERROR(work!BB6-work!P6,".")</f>
        <v>.</v>
      </c>
      <c r="CS6" s="27" t="str">
        <f>IFERROR(work!BC6-work!Q6,".")</f>
        <v>.</v>
      </c>
      <c r="CT6" s="27" t="str">
        <f>IFERROR(work!BD6-work!R6,".")</f>
        <v>.</v>
      </c>
      <c r="CU6" s="27" t="str">
        <f>IFERROR(work!BE6-work!S6,".")</f>
        <v>.</v>
      </c>
      <c r="CV6" s="27" t="str">
        <f>IFERROR(work!BF6-work!T6,".")</f>
        <v>.</v>
      </c>
      <c r="CW6" s="27" t="str">
        <f>IFERROR(work!BG6-work!U6,".")</f>
        <v>.</v>
      </c>
      <c r="CX6" s="27" t="str">
        <f>IFERROR(work!BH6-work!V6,".")</f>
        <v>.</v>
      </c>
      <c r="CY6" s="27" t="str">
        <f>IFERROR(work!BI6-work!W6,".")</f>
        <v>.</v>
      </c>
      <c r="CZ6" s="27" t="str">
        <f>IFERROR(work!BJ6-work!X6,".")</f>
        <v>.</v>
      </c>
      <c r="DA6" s="27" t="str">
        <f>IFERROR(work!BK6-work!Y6,".")</f>
        <v>.</v>
      </c>
      <c r="DB6" s="27" t="str">
        <f>IFERROR(work!BL6-work!Z6,".")</f>
        <v>.</v>
      </c>
      <c r="DC6" s="27" t="str">
        <f>IFERROR(work!BM6-work!AA6,".")</f>
        <v>.</v>
      </c>
      <c r="DD6" s="27" t="str">
        <f>IFERROR(work!BN6-work!AB6,".")</f>
        <v>.</v>
      </c>
      <c r="DE6" s="27" t="str">
        <f>IFERROR(work!BO6-work!AC6,".")</f>
        <v>.</v>
      </c>
      <c r="DF6" s="27" t="str">
        <f>IFERROR(work!BP6-work!AD6,".")</f>
        <v>.</v>
      </c>
      <c r="DG6" s="27" t="str">
        <f>IFERROR(work!BQ6-work!AE6,".")</f>
        <v>.</v>
      </c>
      <c r="DH6" s="27" t="str">
        <f>IFERROR(work!BR6-work!AF6,".")</f>
        <v>.</v>
      </c>
      <c r="DI6" s="27" t="str">
        <f>IFERROR(work!BS6-work!AG6,".")</f>
        <v>.</v>
      </c>
      <c r="DJ6" s="27" t="str">
        <f>IFERROR(work!BT6-work!AH6,".")</f>
        <v>.</v>
      </c>
      <c r="DK6" s="27" t="str">
        <f>IFERROR(work!BU6-work!AI6,".")</f>
        <v>.</v>
      </c>
      <c r="DL6" s="27"/>
      <c r="DM6" s="27"/>
      <c r="DN6" s="27"/>
      <c r="DO6" s="27"/>
      <c r="DP6" s="27"/>
      <c r="DQ6" s="27"/>
      <c r="DR6" s="27"/>
      <c r="DS6" s="27" t="str">
        <f>IFERROR(work!DO6-work!CC6,".")</f>
        <v>.</v>
      </c>
      <c r="DT6" s="27" t="str">
        <f>IFERROR(work!DP6-work!CD6,".")</f>
        <v>.</v>
      </c>
      <c r="DU6" s="27" t="str">
        <f>IFERROR(work!DQ6-work!CE6,".")</f>
        <v>.</v>
      </c>
      <c r="DV6" s="27" t="str">
        <f>IFERROR(work!DR6-work!CF6,".")</f>
        <v>.</v>
      </c>
      <c r="DW6" s="27" t="str">
        <f>IFERROR(work!DS6-work!CG6,".")</f>
        <v>.</v>
      </c>
      <c r="DX6" s="27" t="str">
        <f>IFERROR(work!DT6-work!CH6,".")</f>
        <v>.</v>
      </c>
      <c r="DY6" s="27" t="str">
        <f>IFERROR(work!DU6-work!CI6,".")</f>
        <v>.</v>
      </c>
      <c r="DZ6" s="27" t="str">
        <f>IFERROR(work!DV6-work!CJ6,".")</f>
        <v>.</v>
      </c>
      <c r="EA6" s="27" t="str">
        <f>IFERROR(work!DW6-work!CK6,".")</f>
        <v>.</v>
      </c>
      <c r="EB6" s="27" t="str">
        <f>IFERROR(work!DX6-work!CL6,".")</f>
        <v>.</v>
      </c>
      <c r="EC6" s="27" t="str">
        <f>IFERROR(work!DY6-work!CM6,".")</f>
        <v>.</v>
      </c>
      <c r="ED6" s="27" t="str">
        <f>IFERROR(work!DZ6-work!CN6,".")</f>
        <v>.</v>
      </c>
      <c r="EE6" s="27" t="str">
        <f>IFERROR(work!EA6-work!CO6,".")</f>
        <v>.</v>
      </c>
      <c r="EF6" s="27" t="str">
        <f>IFERROR(work!EB6-work!CP6,".")</f>
        <v>.</v>
      </c>
      <c r="EG6" s="27" t="str">
        <f>IFERROR(work!EC6-work!CQ6,".")</f>
        <v>.</v>
      </c>
      <c r="EH6" s="27" t="str">
        <f>IFERROR(work!ED6-work!CR6,".")</f>
        <v>.</v>
      </c>
      <c r="EI6" s="27" t="str">
        <f>IFERROR(work!EE6-work!CS6,".")</f>
        <v>.</v>
      </c>
      <c r="EJ6" s="27" t="str">
        <f>IFERROR(work!EF6-work!CT6,".")</f>
        <v>.</v>
      </c>
      <c r="EK6" s="27" t="str">
        <f>IFERROR(work!EG6-work!CU6,".")</f>
        <v>.</v>
      </c>
      <c r="EL6" s="27" t="str">
        <f>IFERROR(work!EH6-work!CV6,".")</f>
        <v>.</v>
      </c>
      <c r="EM6" s="27" t="str">
        <f>IFERROR(work!EI6-work!CW6,".")</f>
        <v>.</v>
      </c>
      <c r="EN6" s="27" t="str">
        <f>IFERROR(work!EJ6-work!CX6,".")</f>
        <v>.</v>
      </c>
      <c r="EO6" s="27" t="str">
        <f>IFERROR(work!EK6-work!CY6,".")</f>
        <v>.</v>
      </c>
      <c r="EP6" s="27" t="str">
        <f>IFERROR(work!EL6-work!CZ6,".")</f>
        <v>.</v>
      </c>
      <c r="EQ6" s="27" t="str">
        <f>IFERROR(work!EM6-work!DA6,".")</f>
        <v>.</v>
      </c>
      <c r="ER6" s="27" t="str">
        <f>IFERROR(work!EN6-work!DB6,".")</f>
        <v>.</v>
      </c>
      <c r="ES6" s="27" t="str">
        <f>IFERROR(work!EO6-work!DC6,".")</f>
        <v>.</v>
      </c>
      <c r="ET6" s="27" t="str">
        <f>IFERROR(work!EP6-work!DD6,".")</f>
        <v>.</v>
      </c>
      <c r="EU6" s="27" t="str">
        <f>IFERROR(work!EQ6-work!DE6,".")</f>
        <v>.</v>
      </c>
      <c r="EV6" s="27" t="str">
        <f>IFERROR(work!ER6-work!DF6,".")</f>
        <v>.</v>
      </c>
      <c r="EW6" s="27" t="str">
        <f>IFERROR(work!ES6-work!DG6,".")</f>
        <v>.</v>
      </c>
      <c r="EX6" s="27" t="str">
        <f>IFERROR(work!ET6-work!DH6,".")</f>
        <v>.</v>
      </c>
      <c r="EY6" s="27"/>
      <c r="EZ6" s="27"/>
      <c r="FA6" s="27"/>
      <c r="FB6" s="27"/>
      <c r="FC6" s="27"/>
      <c r="FD6" s="27"/>
      <c r="FE6" s="27" t="str">
        <f>IF(ISNUMBER(work!GZ6/work!HD6),work!GZ6/work!HD6,".")</f>
        <v>.</v>
      </c>
      <c r="FF6" s="27" t="str">
        <f>IF(ISNUMBER(work!HA6/work!HE6),work!HA6/work!HE6,".")</f>
        <v>.</v>
      </c>
      <c r="FG6" s="27" t="str">
        <f>IF(ISNUMBER(work!HB6/work!HF6),work!HB6/work!HF6,".")</f>
        <v>.</v>
      </c>
      <c r="FH6" s="27" t="str">
        <f>IF(ISNUMBER(work!HC6/work!HG6),work!HC6/work!HG6,".")</f>
        <v>.</v>
      </c>
      <c r="FI6" s="27" t="str">
        <f>IF(ISNUMBER((work!HA6+work!HB6)/(work!HE6+work!HF6)),(work!HA6+work!HB6)/(work!HE6+work!HF6),".")</f>
        <v>.</v>
      </c>
      <c r="FJ6" s="27" t="str">
        <f>IF(ISNUMBER(work!HH6/work!HL6),work!HH6/work!HL6,".")</f>
        <v>.</v>
      </c>
      <c r="FK6" s="27" t="str">
        <f>IF(ISNUMBER(work!HI6/work!HM6),work!HI6/work!HM6,".")</f>
        <v>.</v>
      </c>
      <c r="FL6" s="27" t="str">
        <f>IF(ISNUMBER(work!HJ6/work!HN6),work!HJ6/work!HN6,".")</f>
        <v>.</v>
      </c>
      <c r="FM6" s="27" t="str">
        <f>IF(ISNUMBER(work!HK6/work!HO6),work!HK6/work!HO6,".")</f>
        <v>.</v>
      </c>
      <c r="FN6" s="27" t="str">
        <f>IF(ISNUMBER((work!HI6+work!HJ6)/(work!HM6+work!HN6)),(work!HI6+work!HJ6)/(work!HM6+work!HN6),".")</f>
        <v>.</v>
      </c>
      <c r="FO6" s="27" t="s">
        <v>5007</v>
      </c>
      <c r="FP6" s="27" t="s">
        <v>5007</v>
      </c>
      <c r="FQ6" s="27" t="s">
        <v>5007</v>
      </c>
      <c r="FR6" s="27" t="s">
        <v>5007</v>
      </c>
      <c r="FS6" s="27" t="s">
        <v>5007</v>
      </c>
      <c r="FT6" s="27">
        <f>work!GM6</f>
        <v>6.8378326659531198E-6</v>
      </c>
      <c r="FU6" s="27" t="str">
        <f>work!GN6</f>
        <v>.</v>
      </c>
      <c r="FV6" s="27" t="str">
        <f>work!GO6</f>
        <v>.</v>
      </c>
      <c r="FW6" s="27" t="s">
        <v>5007</v>
      </c>
      <c r="FX6" s="27"/>
      <c r="FY6" s="27">
        <f t="shared" si="15"/>
        <v>4177.3190000000004</v>
      </c>
      <c r="FZ6">
        <f t="shared" ref="FZ6:FZ69" si="20">IF(ISNUMBER(AB6-R6),AB6-R6,".")</f>
        <v>0</v>
      </c>
      <c r="GA6" t="str">
        <f>work!HC6</f>
        <v>.</v>
      </c>
      <c r="GB6" t="str">
        <f>IF(ISNUMBER(work!HA6+work!HB6),work!HA6+work!HB6,".")</f>
        <v>.</v>
      </c>
      <c r="GC6" t="str">
        <f>IF(ISNUMBER(work!HK6-work!HC6),work!HK6-work!HC6,".")</f>
        <v>.</v>
      </c>
      <c r="GD6" t="str">
        <f>IF(ISNUMBER(work!HI6+work!HJ6-work!HA6-work!HB6),(work!HI6+work!HJ6-work!HA6-work!HB6),".")</f>
        <v>.</v>
      </c>
      <c r="GH6">
        <f>work!GQ6</f>
        <v>103</v>
      </c>
      <c r="GI6" t="str">
        <f>work!GR6</f>
        <v>.</v>
      </c>
      <c r="GJ6" t="str">
        <f>work!GZ6</f>
        <v>.</v>
      </c>
      <c r="GK6" t="str">
        <f>work!HH6</f>
        <v>.</v>
      </c>
      <c r="GL6" t="str">
        <f t="shared" si="16"/>
        <v/>
      </c>
      <c r="GM6" t="str">
        <f>IFERROR(VLOOKUP($F6,AREA_EM_ALLYEAR,Seq!B$1,FALSE),".")</f>
        <v>.</v>
      </c>
      <c r="GN6" t="str">
        <f>IFERROR(VLOOKUP($F6,AREA_EM_ALLYEAR,Seq!C$1,FALSE),".")</f>
        <v>.</v>
      </c>
      <c r="GO6" t="str">
        <f>IFERROR(VLOOKUP($F6,AREA_EM_ALLYEAR,Seq!D$1,FALSE),".")</f>
        <v>.</v>
      </c>
      <c r="GP6" t="str">
        <f>IFERROR(VLOOKUP($F6,AREA_EM_ALLYEAR,Seq!E$1,FALSE),".")</f>
        <v>.</v>
      </c>
      <c r="GQ6" t="str">
        <f>IFERROR(VLOOKUP($F6,AREA_EM_ALLYEAR,Seq!F$1,FALSE),".")</f>
        <v>.</v>
      </c>
      <c r="GR6" t="str">
        <f>IFERROR(VLOOKUP($F6,AREA_EM_ALLYEAR,Seq!G$1,FALSE),".")</f>
        <v>.</v>
      </c>
      <c r="GS6" t="str">
        <f>IFERROR(VLOOKUP($F6,AREA_EM_ALLYEAR,Seq!H$1,FALSE),".")</f>
        <v>.</v>
      </c>
      <c r="GT6" t="str">
        <f>IFERROR(VLOOKUP($F6,AREA_EM_ALLYEAR,Seq!I$1,FALSE),".")</f>
        <v>.</v>
      </c>
      <c r="GU6" t="str">
        <f>IFERROR(VLOOKUP($F6,AREA_EM_ALLYEAR,Seq!J$1,FALSE),".")</f>
        <v>.</v>
      </c>
      <c r="GV6" t="str">
        <f>IFERROR(VLOOKUP($F6,AREA_EM_ALLYEAR,Seq!K$1,FALSE),".")</f>
        <v>.</v>
      </c>
      <c r="GW6" t="str">
        <f>IFERROR(VLOOKUP($F6,AREA_EM_ALLYEAR,Seq!L$1,FALSE),".")</f>
        <v>.</v>
      </c>
      <c r="GX6" t="str">
        <f>IFERROR(VLOOKUP($F6,AREA_EM_ALLYEAR,Seq!M$1,FALSE),".")</f>
        <v>.</v>
      </c>
      <c r="GY6" t="str">
        <f>IFERROR(VLOOKUP($F6,AREA_EM_ALLYEAR,Seq!N$1,FALSE),".")</f>
        <v>.</v>
      </c>
      <c r="GZ6" t="str">
        <f>IFERROR(VLOOKUP($F6,AREA_EM_ALLYEAR,Seq!O$1,FALSE),".")</f>
        <v>.</v>
      </c>
      <c r="HA6" t="str">
        <f t="shared" ref="HA6:HA69" si="21">GZ6</f>
        <v>.</v>
      </c>
      <c r="HK6" s="139">
        <f>IFERROR(VLOOKUP(CONCATENATE($G6, ".SP.DYN.LE00.IN"),AREA_WB_6ATTRS,Seq!B$1,FALSE)-VLOOKUP("CHN.SP.DYN.LE00.IN",AREA_WB_6ATTRS,Seq!B$1,FALSE),".")</f>
        <v>-27.789682926829279</v>
      </c>
      <c r="HL6" s="139">
        <f>IFERROR(VLOOKUP(CONCATENATE($G6, ".SP.DYN.LE00.IN"),AREA_WB_6ATTRS,Seq!C$1,FALSE)-VLOOKUP("CHN.SP.DYN.LE00.IN",AREA_WB_6ATTRS,Seq!C$1,FALSE),".")</f>
        <v>-27.73597560975611</v>
      </c>
      <c r="HM6" s="139">
        <f>IFERROR(VLOOKUP(CONCATENATE($G6, ".SP.DYN.LE00.IN"),AREA_WB_6ATTRS,Seq!D$1,FALSE)-VLOOKUP("CHN.SP.DYN.LE00.IN",AREA_WB_6ATTRS,Seq!D$1,FALSE),".")</f>
        <v>-27.695073170731703</v>
      </c>
      <c r="HN6" s="139">
        <f>IFERROR(VLOOKUP(CONCATENATE($G6, ".SP.DYN.LE00.IN"),AREA_WB_6ATTRS,Seq!E$1,FALSE)-VLOOKUP("CHN.SP.DYN.LE00.IN",AREA_WB_6ATTRS,Seq!E$1,FALSE),".")</f>
        <v>-27.650609756097566</v>
      </c>
      <c r="HO6" s="139">
        <f>IFERROR(VLOOKUP(CONCATENATE($G6, ".SP.DYN.LE00.IN"),AREA_WB_6ATTRS,Seq!F$1,FALSE)-VLOOKUP("CHN.SP.DYN.LE00.IN",AREA_WB_6ATTRS,Seq!F$1,FALSE),".")</f>
        <v>-27.600585365853654</v>
      </c>
      <c r="HP6" s="139">
        <f>IFERROR(VLOOKUP(CONCATENATE($G6, ".SP.DYN.LE00.IN"),AREA_WB_6ATTRS,Seq!G$1,FALSE)-VLOOKUP("CHN.SP.DYN.LE00.IN",AREA_WB_6ATTRS,Seq!G$1,FALSE),".")</f>
        <v>-27.54256097560976</v>
      </c>
      <c r="HQ6" s="139">
        <f>IFERROR(VLOOKUP(CONCATENATE($G6, ".SP.DYN.LE00.IN"),AREA_WB_6ATTRS,Seq!H$1,FALSE)-VLOOKUP("CHN.SP.DYN.LE00.IN",AREA_WB_6ATTRS,Seq!H$1,FALSE),".")</f>
        <v>-27.474609756097564</v>
      </c>
      <c r="HR6" s="139">
        <f>IFERROR(VLOOKUP(CONCATENATE($G6, ".SP.DYN.LE00.IN"),AREA_WB_6ATTRS,Seq!I$1,FALSE)-VLOOKUP("CHN.SP.DYN.LE00.IN",AREA_WB_6ATTRS,Seq!I$1,FALSE),".")</f>
        <v>-27.398317073170738</v>
      </c>
      <c r="HS6" s="139">
        <f>IFERROR(VLOOKUP(CONCATENATE($G6, ".SP.DYN.LE00.IN"),AREA_WB_6ATTRS,Seq!J$1,FALSE)-VLOOKUP("CHN.SP.DYN.LE00.IN",AREA_WB_6ATTRS,Seq!J$1,FALSE),".")</f>
        <v>-27.316195121951232</v>
      </c>
      <c r="HT6" s="139">
        <f>IFERROR(VLOOKUP(CONCATENATE($G6, ".SP.DYN.LE00.IN"),AREA_WB_6ATTRS,Seq!K$1,FALSE)-VLOOKUP("CHN.SP.DYN.LE00.IN",AREA_WB_6ATTRS,Seq!K$1,FALSE),".")</f>
        <v>-27.225731707317081</v>
      </c>
      <c r="HU6" s="139">
        <f>IFERROR(VLOOKUP(CONCATENATE($G6, ".SP.DYN.LE00.IN"),AREA_WB_6ATTRS,Seq!L$1,FALSE)-VLOOKUP("CHN.SP.DYN.LE00.IN",AREA_WB_6ATTRS,Seq!L$1,FALSE),".")</f>
        <v>-27.130365853658539</v>
      </c>
      <c r="HV6" s="139">
        <f>IFERROR(VLOOKUP(CONCATENATE($G6, ".SP.DYN.LE00.IN"),AREA_WB_6ATTRS,Seq!M$1,FALSE)-VLOOKUP("CHN.SP.DYN.LE00.IN",AREA_WB_6ATTRS,Seq!M$1,FALSE),".")</f>
        <v>-27.028024390243907</v>
      </c>
      <c r="HW6" s="139">
        <f>IFERROR(VLOOKUP(CONCATENATE($G6, ".SP.DYN.LE00.IN"),AREA_WB_6ATTRS,Seq!N$1,FALSE)-VLOOKUP("CHN.SP.DYN.LE00.IN",AREA_WB_6ATTRS,Seq!N$1,FALSE),".")</f>
        <v>-26.922097560975601</v>
      </c>
      <c r="HX6" s="139">
        <f>IFERROR(VLOOKUP(CONCATENATE($G6, ".SP.DYN.LE00.IN"),AREA_WB_6ATTRS,Seq!O$1,FALSE)-VLOOKUP("CHN.SP.DYN.LE00.IN",AREA_WB_6ATTRS,Seq!O$1,FALSE),".")</f>
        <v>-26.812536585365862</v>
      </c>
      <c r="HY6" s="139">
        <f>IFERROR(VLOOKUP(CONCATENATE($G6, ".SP.DYN.LE00.IN"),AREA_WB_6ATTRS,Seq!P$1,FALSE)-VLOOKUP("CHN.SP.DYN.LE00.IN",AREA_WB_6ATTRS,Seq!P$1,FALSE),".")</f>
        <v>-26.700268292682928</v>
      </c>
      <c r="HZ6" s="139">
        <f>IFERROR(VLOOKUP(CONCATENATE($G6, ".SP.DYN.LE00.IN"),AREA_WB_6ATTRS,Seq!Q$1,FALSE)-VLOOKUP("CHN.SP.DYN.LE00.IN",AREA_WB_6ATTRS,Seq!Q$1,FALSE),".")</f>
        <v>-26.583829268292682</v>
      </c>
      <c r="IA6" s="139">
        <f>IFERROR(VLOOKUP(CONCATENATE($G6, ".SP.DYN.LE00.IN"),AREA_WB_6ATTRS,Seq!R$1,FALSE)-VLOOKUP("CHN.SP.DYN.LE00.IN",AREA_WB_6ATTRS,Seq!R$1,FALSE),".")</f>
        <v>-26.462219512195126</v>
      </c>
      <c r="IB6" s="139">
        <f>IFERROR(VLOOKUP(CONCATENATE($G6, ".SP.DYN.LE00.IN"),AREA_WB_6ATTRS,Seq!S$1,FALSE)-VLOOKUP("CHN.SP.DYN.LE00.IN",AREA_WB_6ATTRS,Seq!S$1,FALSE),".")</f>
        <v>-26.336512195121962</v>
      </c>
      <c r="IC6" s="139">
        <f>IFERROR(VLOOKUP(CONCATENATE($G6, ".SP.DYN.LE00.IN"),AREA_WB_6ATTRS,Seq!T$1,FALSE)-VLOOKUP("CHN.SP.DYN.LE00.IN",AREA_WB_6ATTRS,Seq!T$1,FALSE),".")</f>
        <v>-26.205756097560986</v>
      </c>
      <c r="ID6" s="139">
        <f>IFERROR(VLOOKUP(CONCATENATE($G6, ".SP.DYN.LE00.IN"),AREA_WB_6ATTRS,Seq!U$1,FALSE)-VLOOKUP("CHN.SP.DYN.LE00.IN",AREA_WB_6ATTRS,Seq!U$1,FALSE),".")</f>
        <v>-26.073536585365865</v>
      </c>
      <c r="IE6" s="139">
        <f>IFERROR(VLOOKUP(CONCATENATE($G6, ".SP.DYN.LE00.IN"),AREA_WB_6ATTRS,Seq!V$1,FALSE)-VLOOKUP("CHN.SP.DYN.LE00.IN",AREA_WB_6ATTRS,Seq!V$1,FALSE),".")</f>
        <v>-25.948853658536592</v>
      </c>
      <c r="IF6" s="139">
        <f>IFERROR(VLOOKUP(CONCATENATE($G6, ".SP.DYN.LE00.IN"),AREA_WB_6ATTRS,Seq!W$1,FALSE)-VLOOKUP("CHN.SP.DYN.LE00.IN",AREA_WB_6ATTRS,Seq!W$1,FALSE),".")</f>
        <v>-25.838268292682933</v>
      </c>
      <c r="IG6" s="139">
        <f>IFERROR(VLOOKUP(CONCATENATE($G6, ".SP.DYN.LE00.IN"),AREA_WB_6ATTRS,Seq!X$1,FALSE)-VLOOKUP("CHN.SP.DYN.LE00.IN",AREA_WB_6ATTRS,Seq!X$1,FALSE),".")</f>
        <v>-25.746292682926814</v>
      </c>
      <c r="IH6" s="139">
        <f>IFERROR(VLOOKUP(CONCATENATE($G6, ".SP.DYN.LE00.IN"),AREA_WB_6ATTRS,Seq!Y$1,FALSE)-VLOOKUP("CHN.SP.DYN.LE00.IN",AREA_WB_6ATTRS,Seq!Y$1,FALSE),".")</f>
        <v>-25.672439024390243</v>
      </c>
      <c r="II6" s="139">
        <f>IFERROR(VLOOKUP(CONCATENATE($G6, ".SP.DYN.LE00.IN"),AREA_WB_6ATTRS,Seq!Z$1,FALSE)-VLOOKUP("CHN.SP.DYN.LE00.IN",AREA_WB_6ATTRS,Seq!Z$1,FALSE),".")</f>
        <v>-25.611146341463424</v>
      </c>
      <c r="IJ6" s="139">
        <f>IFERROR(VLOOKUP(CONCATENATE($G6, ".SP.DYN.LE00.IN"),AREA_WB_6ATTRS,Seq!AA$1,FALSE)-VLOOKUP("CHN.SP.DYN.LE00.IN",AREA_WB_6ATTRS,Seq!AA$1,FALSE),".")</f>
        <v>-25.554902439024396</v>
      </c>
      <c r="IK6" s="139">
        <f>IFERROR(VLOOKUP(CONCATENATE($G6, ".SP.DYN.LE00.IN"),AREA_WB_6ATTRS,Seq!AB$1,FALSE)-VLOOKUP("CHN.SP.DYN.LE00.IN",AREA_WB_6ATTRS,Seq!AB$1,FALSE),".")</f>
        <v>-25.490634146341463</v>
      </c>
      <c r="IL6" s="139">
        <f>IFERROR(VLOOKUP(CONCATENATE($G6, ".SP.DYN.LE00.IN"),AREA_WB_6ATTRS,Seq!AC$1,FALSE)-VLOOKUP("CHN.SP.DYN.LE00.IN",AREA_WB_6ATTRS,Seq!AC$1,FALSE),".")</f>
        <v>-25.407268292682922</v>
      </c>
      <c r="IM6" s="139">
        <f>IFERROR(VLOOKUP(CONCATENATE($G6, ".SP.DYN.LE00.IN"),AREA_WB_6ATTRS,Seq!AD$1,FALSE)-VLOOKUP("CHN.SP.DYN.LE00.IN",AREA_WB_6ATTRS,Seq!AD$1,FALSE),".")</f>
        <v>-25.296780487804881</v>
      </c>
      <c r="IN6" s="139">
        <f>IFERROR(VLOOKUP(CONCATENATE($G6, ".SP.DYN.LE00.IN"),AREA_WB_6ATTRS,Seq!AE$1,FALSE)-VLOOKUP("CHN.SP.DYN.LE00.IN",AREA_WB_6ATTRS,Seq!AE$1,FALSE),".")</f>
        <v>-25.157658536585366</v>
      </c>
      <c r="IO6" s="139">
        <f>IFERROR(VLOOKUP(CONCATENATE($G6, ".SP.DYN.LE00.IN"),AREA_WB_6ATTRS,Seq!AF$1,FALSE)-VLOOKUP("CHN.SP.DYN.LE00.IN",AREA_WB_6ATTRS,Seq!AF$1,FALSE),".")</f>
        <v>-24.99090243902441</v>
      </c>
      <c r="IP6" s="139" t="str">
        <f>IFERROR(VLOOKUP(CONCATENATE($G6, ".SP.DYN.LE00.IN"),AREA_WB_6ATTRS,Seq!AG$1,FALSE)-VLOOKUP("CHN.SP.DYN.LE00.IN",AREA_WB_6ATTRS,Seq!AG$1,FALSE),".")</f>
        <v>.</v>
      </c>
      <c r="IW6">
        <f>IFERROR(VLOOKUP(CONCATENATE($G6, ".SP.DYN.LE00.IN"),AREA_WB_6ATTRS,Seq!B$1,FALSE),".")</f>
        <v>39.204121951219513</v>
      </c>
      <c r="IX6">
        <f>IFERROR(VLOOKUP(CONCATENATE($G6, ".SP.DYN.LE00.IN"),AREA_WB_6ATTRS,Seq!C$1,FALSE),".")</f>
        <v>39.526951219512199</v>
      </c>
      <c r="IY6">
        <f>IFERROR(VLOOKUP(CONCATENATE($G6, ".SP.DYN.LE00.IN"),AREA_WB_6ATTRS,Seq!D$1,FALSE),".")</f>
        <v>39.839829268292689</v>
      </c>
      <c r="IZ6">
        <f>IFERROR(VLOOKUP(CONCATENATE($G6, ".SP.DYN.LE00.IN"),AREA_WB_6ATTRS,Seq!E$1,FALSE),".")</f>
        <v>40.149243902439025</v>
      </c>
      <c r="JA6">
        <f>IFERROR(VLOOKUP(CONCATENATE($G6, ".SP.DYN.LE00.IN"),AREA_WB_6ATTRS,Seq!F$1,FALSE),".")</f>
        <v>40.458682926829276</v>
      </c>
      <c r="JB6">
        <f>IFERROR(VLOOKUP(CONCATENATE($G6, ".SP.DYN.LE00.IN"),AREA_WB_6ATTRS,Seq!G$1,FALSE),".")</f>
        <v>40.770585365853663</v>
      </c>
      <c r="JC6">
        <f>IFERROR(VLOOKUP(CONCATENATE($G6, ".SP.DYN.LE00.IN"),AREA_WB_6ATTRS,Seq!H$1,FALSE),".")</f>
        <v>41.084878048780496</v>
      </c>
      <c r="JD6">
        <f>IFERROR(VLOOKUP(CONCATENATE($G6, ".SP.DYN.LE00.IN"),AREA_WB_6ATTRS,Seq!I$1,FALSE),".")</f>
        <v>41.399000000000008</v>
      </c>
      <c r="JE6">
        <f>IFERROR(VLOOKUP(CONCATENATE($G6, ".SP.DYN.LE00.IN"),AREA_WB_6ATTRS,Seq!J$1,FALSE),".")</f>
        <v>41.710926829268296</v>
      </c>
      <c r="JF6">
        <f>IFERROR(VLOOKUP(CONCATENATE($G6, ".SP.DYN.LE00.IN"),AREA_WB_6ATTRS,Seq!K$1,FALSE),".")</f>
        <v>42.021195121951223</v>
      </c>
      <c r="JG6">
        <f>IFERROR(VLOOKUP(CONCATENATE($G6, ".SP.DYN.LE00.IN"),AREA_WB_6ATTRS,Seq!L$1,FALSE),".")</f>
        <v>42.329365853658537</v>
      </c>
      <c r="JH6">
        <f>IFERROR(VLOOKUP(CONCATENATE($G6, ".SP.DYN.LE00.IN"),AREA_WB_6ATTRS,Seq!M$1,FALSE),".")</f>
        <v>42.636000000000003</v>
      </c>
      <c r="JI6">
        <f>IFERROR(VLOOKUP(CONCATENATE($G6, ".SP.DYN.LE00.IN"),AREA_WB_6ATTRS,Seq!N$1,FALSE),".")</f>
        <v>42.93973170731708</v>
      </c>
      <c r="JJ6">
        <f>IFERROR(VLOOKUP(CONCATENATE($G6, ".SP.DYN.LE00.IN"),AREA_WB_6ATTRS,Seq!O$1,FALSE),".")</f>
        <v>43.242097560975608</v>
      </c>
      <c r="JK6">
        <f>IFERROR(VLOOKUP(CONCATENATE($G6, ".SP.DYN.LE00.IN"),AREA_WB_6ATTRS,Seq!P$1,FALSE),".")</f>
        <v>43.542658536585371</v>
      </c>
      <c r="JL6">
        <f>IFERROR(VLOOKUP(CONCATENATE($G6, ".SP.DYN.LE00.IN"),AREA_WB_6ATTRS,Seq!Q$1,FALSE),".")</f>
        <v>43.840902439024397</v>
      </c>
      <c r="JM6">
        <f>IFERROR(VLOOKUP(CONCATENATE($G6, ".SP.DYN.LE00.IN"),AREA_WB_6ATTRS,Seq!R$1,FALSE),".")</f>
        <v>44.136804878048785</v>
      </c>
      <c r="JN6">
        <f>IFERROR(VLOOKUP(CONCATENATE($G6, ".SP.DYN.LE00.IN"),AREA_WB_6ATTRS,Seq!S$1,FALSE),".")</f>
        <v>44.429804878048778</v>
      </c>
      <c r="JO6">
        <f>IFERROR(VLOOKUP(CONCATENATE($G6, ".SP.DYN.LE00.IN"),AREA_WB_6ATTRS,Seq!T$1,FALSE),".")</f>
        <v>44.721341463414639</v>
      </c>
      <c r="JP6">
        <f>IFERROR(VLOOKUP(CONCATENATE($G6, ".SP.DYN.LE00.IN"),AREA_WB_6ATTRS,Seq!U$1,FALSE),".")</f>
        <v>45.009853658536592</v>
      </c>
      <c r="JQ6">
        <f>IFERROR(VLOOKUP(CONCATENATE($G6, ".SP.DYN.LE00.IN"),AREA_WB_6ATTRS,Seq!V$1,FALSE),".")</f>
        <v>45.292853658536586</v>
      </c>
      <c r="JR6">
        <f>IFERROR(VLOOKUP(CONCATENATE($G6, ".SP.DYN.LE00.IN"),AREA_WB_6ATTRS,Seq!W$1,FALSE),".")</f>
        <v>45.567268292682932</v>
      </c>
      <c r="JS6">
        <f>IFERROR(VLOOKUP(CONCATENATE($G6, ".SP.DYN.LE00.IN"),AREA_WB_6ATTRS,Seq!X$1,FALSE),".")</f>
        <v>45.833146341463426</v>
      </c>
      <c r="JT6">
        <f>IFERROR(VLOOKUP(CONCATENATE($G6, ".SP.DYN.LE00.IN"),AREA_WB_6ATTRS,Seq!Y$1,FALSE),".")</f>
        <v>46.092439024390245</v>
      </c>
      <c r="JU6">
        <f>IFERROR(VLOOKUP(CONCATENATE($G6, ".SP.DYN.LE00.IN"),AREA_WB_6ATTRS,Seq!Z$1,FALSE),".")</f>
        <v>46.351195121951221</v>
      </c>
      <c r="JV6">
        <f>IFERROR(VLOOKUP(CONCATENATE($G6, ".SP.DYN.LE00.IN"),AREA_WB_6ATTRS,Seq!AA$1,FALSE),".")</f>
        <v>46.616414634146345</v>
      </c>
      <c r="JW6">
        <f>IFERROR(VLOOKUP(CONCATENATE($G6, ".SP.DYN.LE00.IN"),AREA_WB_6ATTRS,Seq!AB$1,FALSE),".")</f>
        <v>46.899097560975619</v>
      </c>
      <c r="JX6">
        <f>IFERROR(VLOOKUP(CONCATENATE($G6, ".SP.DYN.LE00.IN"),AREA_WB_6ATTRS,Seq!AC$1,FALSE),".")</f>
        <v>47.20531707317074</v>
      </c>
      <c r="JY6">
        <f>IFERROR(VLOOKUP(CONCATENATE($G6, ".SP.DYN.LE00.IN"),AREA_WB_6ATTRS,Seq!AD$1,FALSE),".")</f>
        <v>47.538560975609755</v>
      </c>
      <c r="JZ6">
        <f>IFERROR(VLOOKUP(CONCATENATE($G6, ".SP.DYN.LE00.IN"),AREA_WB_6ATTRS,Seq!AE$1,FALSE),".")</f>
        <v>47.898853658536588</v>
      </c>
      <c r="KA6">
        <f>IFERROR(VLOOKUP(CONCATENATE($G6, ".SP.DYN.LE00.IN"),AREA_WB_6ATTRS,Seq!AF$1,FALSE),".")</f>
        <v>48.282195121951219</v>
      </c>
      <c r="KB6" t="str">
        <f>IFERROR(VLOOKUP(CONCATENATE($G6, ".SP.DYN.LE00.IN"),AREA_WB_6ATTRS,Seq!AG$1,FALSE),".")</f>
        <v>.</v>
      </c>
      <c r="KK6">
        <f t="shared" ref="KK6:KK18" si="22">SUM(R6:AA6)</f>
        <v>212</v>
      </c>
      <c r="KL6">
        <f t="shared" ref="KL6:KL69" si="23">SUM(L6:R6)</f>
        <v>0</v>
      </c>
      <c r="KM6" t="str">
        <f t="shared" si="17"/>
        <v>.</v>
      </c>
      <c r="KN6" t="str">
        <f t="shared" si="18"/>
        <v>.</v>
      </c>
      <c r="KO6" t="str">
        <f t="shared" ref="KO6:KO69" si="24">EC6</f>
        <v>.</v>
      </c>
      <c r="KP6" t="str">
        <f>work!HA6</f>
        <v>.</v>
      </c>
      <c r="KQ6" t="str">
        <f>work!HB6</f>
        <v>.</v>
      </c>
      <c r="KR6" t="str">
        <f>work!HC6</f>
        <v>.</v>
      </c>
      <c r="KS6" t="str">
        <f>IF(ISNUMBER(work!HI6-work!HA6),work!HI6-work!HA6,".")</f>
        <v>.</v>
      </c>
      <c r="KT6" t="str">
        <f>IF(ISNUMBER(work!HJ6-work!HB6),work!HJ6-work!HB6,".")</f>
        <v>.</v>
      </c>
      <c r="KU6" t="str">
        <f>IF(ISNUMBER(work!HK6-work!HC6),work!HK6-work!HC6,".")</f>
        <v>.</v>
      </c>
      <c r="KW6">
        <f>IFERROR(work!HR6/work!HV6,".")</f>
        <v>1.3609278606994074E-5</v>
      </c>
      <c r="KX6">
        <f>IFERROR(work!HS6/work!HW6,".")</f>
        <v>6.9998113820056068E-6</v>
      </c>
      <c r="KY6">
        <f>IFERROR(work!HT6/work!HX6,".")</f>
        <v>9.7332581559043237E-7</v>
      </c>
      <c r="KZ6" t="str">
        <f>IFERROR(work!HU6/work!HY6,".")</f>
        <v>.</v>
      </c>
    </row>
    <row r="7" spans="1:331">
      <c r="A7" s="24">
        <f t="shared" si="0"/>
        <v>5</v>
      </c>
      <c r="B7" s="24" t="str">
        <f t="shared" si="19"/>
        <v>Out</v>
      </c>
      <c r="C7" s="24" t="str">
        <f t="shared" si="1"/>
        <v>Out</v>
      </c>
      <c r="D7" s="24" t="str">
        <f t="shared" si="2"/>
        <v>Out67</v>
      </c>
      <c r="E7" s="25" t="s">
        <v>2287</v>
      </c>
      <c r="F7" s="26" t="str">
        <f t="shared" si="3"/>
        <v>Bangladesh</v>
      </c>
      <c r="G7" s="166" t="s">
        <v>1358</v>
      </c>
      <c r="H7" s="166" t="s">
        <v>5007</v>
      </c>
      <c r="I7" s="166" t="s">
        <v>5007</v>
      </c>
      <c r="J7" s="180" t="s">
        <v>5007</v>
      </c>
      <c r="K7" s="180" t="s">
        <v>5007</v>
      </c>
      <c r="L7" s="27">
        <f>IFERROR(VLOOKUP($F7,Area_FDI_84_96,Seq!B$1,FALSE),0)</f>
        <v>0</v>
      </c>
      <c r="M7" s="27">
        <f>IFERROR(VLOOKUP($F7,Area_FDI_84_96,Seq!C$1,FALSE),0)</f>
        <v>0</v>
      </c>
      <c r="N7" s="27">
        <f>IFERROR(VLOOKUP($F7,Area_FDI_84_96,Seq!D$1,FALSE),0)</f>
        <v>0</v>
      </c>
      <c r="O7" s="27">
        <f>IFERROR(VLOOKUP($F7,Area_FDI_84_96,Seq!E$1,FALSE),0)</f>
        <v>0</v>
      </c>
      <c r="P7" s="27">
        <f>IFERROR(VLOOKUP($F7,Area_FDI_84_96,Seq!F$1,FALSE),0)</f>
        <v>0</v>
      </c>
      <c r="Q7" s="27">
        <f>IFERROR(VLOOKUP($F7,Area_FDI_84_96,Seq!G$1,FALSE),0)</f>
        <v>0</v>
      </c>
      <c r="R7" s="27">
        <f>IFERROR(VLOOKUP($F7,Area_FDI_84_96,Seq!H$1,FALSE),0)</f>
        <v>0</v>
      </c>
      <c r="S7" s="27">
        <f>IFERROR(VLOOKUP($F7,Area_FDI_84_96,Seq!I$1,FALSE),0)</f>
        <v>0</v>
      </c>
      <c r="T7" s="27">
        <f>IFERROR(VALUE(VLOOKUP($E7,Area_FDI_92_95,Seq!B$1,FALSE)),0)</f>
        <v>0</v>
      </c>
      <c r="U7" s="27">
        <f>IFERROR(VALUE(VLOOKUP($E7,Area_FDI_92_95,Seq!C$1,FALSE)),0)</f>
        <v>0</v>
      </c>
      <c r="V7" s="27">
        <f>IFERROR(VALUE(VLOOKUP($E7,Area_FDI_92_95,Seq!D$1,FALSE)),0)</f>
        <v>0</v>
      </c>
      <c r="W7" s="27">
        <f>IFERROR(VALUE(VLOOKUP($E7,Area_FDI_92_95,Seq!E$1,FALSE)),0)</f>
        <v>10</v>
      </c>
      <c r="X7" s="27">
        <f>IFERROR(VALUE(VLOOKUP($E7,Area_FDI_96_99,Seq!B$1,FALSE)),0)</f>
        <v>0</v>
      </c>
      <c r="Y7" s="27">
        <f>IFERROR(VALUE(VLOOKUP($E7,Area_FDI_96_99,Seq!C$1,FALSE)),0)</f>
        <v>10</v>
      </c>
      <c r="Z7" s="27">
        <f>IFERROR(VALUE(VLOOKUP($E7,Area_FDI_96_99,Seq!D$1,FALSE)),0)</f>
        <v>17</v>
      </c>
      <c r="AA7" s="27">
        <f>IFERROR(VALUE(VLOOKUP($E7,Area_FDI_96_99,Seq!E$1,FALSE)),0)</f>
        <v>43</v>
      </c>
      <c r="AB7" s="27">
        <f t="shared" si="4"/>
        <v>66</v>
      </c>
      <c r="AC7" s="27">
        <f t="shared" si="5"/>
        <v>226</v>
      </c>
      <c r="AD7" s="27">
        <f t="shared" si="6"/>
        <v>48</v>
      </c>
      <c r="AE7" s="27">
        <f t="shared" si="7"/>
        <v>306</v>
      </c>
      <c r="AF7" s="27">
        <f t="shared" si="8"/>
        <v>749</v>
      </c>
      <c r="AG7" s="27">
        <f t="shared" si="9"/>
        <v>885</v>
      </c>
      <c r="AH7" s="27">
        <f t="shared" si="10"/>
        <v>642</v>
      </c>
      <c r="AI7" s="27">
        <f t="shared" si="11"/>
        <v>145</v>
      </c>
      <c r="AJ7" s="27">
        <f t="shared" si="12"/>
        <v>65</v>
      </c>
      <c r="AK7" s="27">
        <f t="shared" si="13"/>
        <v>93</v>
      </c>
      <c r="AL7" s="27">
        <f t="shared" si="14"/>
        <v>18</v>
      </c>
      <c r="AM7" s="27"/>
      <c r="AN7" s="27"/>
      <c r="AO7" s="27"/>
      <c r="AP7" s="27"/>
      <c r="AQ7" s="27"/>
      <c r="AR7" s="27"/>
      <c r="AS7" s="27"/>
      <c r="AT7" s="27">
        <f>IFERROR(work!D7+work!AP7,".")</f>
        <v>20340217.04512056</v>
      </c>
      <c r="AU7" s="27">
        <f>IFERROR(work!E7+work!AQ7,".")</f>
        <v>21369303.743582327</v>
      </c>
      <c r="AV7" s="27">
        <f>IFERROR(work!F7+work!AR7,".")</f>
        <v>23171109.405971803</v>
      </c>
      <c r="AW7" s="27">
        <f>IFERROR(work!G7+work!AS7,".")</f>
        <v>25547078.504529111</v>
      </c>
      <c r="AX7" s="27">
        <f>IFERROR(work!H7+work!AT7,".")</f>
        <v>29203627.67536547</v>
      </c>
      <c r="AY7" s="27">
        <f>IFERROR(work!I7+work!AU7,".")</f>
        <v>32901647.889424611</v>
      </c>
      <c r="AZ7" s="27">
        <f>IFERROR(work!J7+work!AV7,".")</f>
        <v>35685230.506455436</v>
      </c>
      <c r="BA7" s="27">
        <f>IFERROR(work!K7+work!AW7,".")</f>
        <v>39623313.387092069</v>
      </c>
      <c r="BB7" s="27">
        <f>IFERROR(work!L7+work!AX7,".")</f>
        <v>43858021.997968979</v>
      </c>
      <c r="BC7" s="27">
        <f>IFERROR(work!M7+work!AY7,".")</f>
        <v>45615844.763759509</v>
      </c>
      <c r="BD7" s="27">
        <f>IFERROR(work!N7+work!AZ7,".")</f>
        <v>47408852.586107396</v>
      </c>
      <c r="BE7" s="27">
        <f>IFERROR(work!O7+work!BA7,".")</f>
        <v>51597636.803196058</v>
      </c>
      <c r="BF7" s="27">
        <f>IFERROR(work!P7+work!BB7,".")</f>
        <v>58645326.161466315</v>
      </c>
      <c r="BG7" s="27">
        <f>IFERROR(work!Q7+work!BC7,".")</f>
        <v>66553953.75555791</v>
      </c>
      <c r="BH7" s="27">
        <f>IFERROR(work!R7+work!BD7,".")</f>
        <v>74970737.510380939</v>
      </c>
      <c r="BI7" s="27">
        <f>IFERROR(work!S7+work!BE7,".")</f>
        <v>82934368.623281613</v>
      </c>
      <c r="BJ7" s="27">
        <f>IFERROR(work!T7+work!BF7,".")</f>
        <v>91031195.326549441</v>
      </c>
      <c r="BK7" s="27">
        <f>IFERROR(work!U7+work!BG7,".")</f>
        <v>99347454.299064636</v>
      </c>
      <c r="BL7" s="27">
        <f>IFERROR(work!V7+work!BH7,".")</f>
        <v>106992863.82897483</v>
      </c>
      <c r="BM7" s="27">
        <f>IFERROR(work!W7+work!BI7,".")</f>
        <v>115008494.63067533</v>
      </c>
      <c r="BN7" s="27">
        <f>IFERROR(work!X7+work!BJ7,".")</f>
        <v>124559985.96609141</v>
      </c>
      <c r="BO7" s="27">
        <f>IFERROR(work!Y7+work!BK7,".")</f>
        <v>134755865.44196233</v>
      </c>
      <c r="BP7" s="27">
        <f>IFERROR(work!Z7+work!BL7,".")</f>
        <v>146786245.32447547</v>
      </c>
      <c r="BQ7" s="27">
        <f>IFERROR(work!AA7+work!BM7,".")</f>
        <v>161219126.56822187</v>
      </c>
      <c r="BR7" s="27">
        <f>IFERROR(work!AB7+work!BN7,".")</f>
        <v>177293460.97191218</v>
      </c>
      <c r="BS7" s="27">
        <f>IFERROR(work!AC7+work!BO7,".")</f>
        <v>197017947.97484824</v>
      </c>
      <c r="BT7" s="27">
        <f>IFERROR(work!AD7+work!BP7,".")</f>
        <v>221666530.65324554</v>
      </c>
      <c r="BU7" s="27">
        <f>IFERROR(work!AE7+work!BQ7,".")</f>
        <v>252634388.95914948</v>
      </c>
      <c r="BV7" s="27">
        <f>IFERROR(work!AF7+work!BR7,".")</f>
        <v>276649742.5973466</v>
      </c>
      <c r="BW7" s="27">
        <f>IFERROR(work!AG7+work!BS7,".")</f>
        <v>301845620.58667845</v>
      </c>
      <c r="BX7" s="27">
        <f>IFERROR(work!AH7+work!BT7,".")</f>
        <v>332898771.70321631</v>
      </c>
      <c r="BY7" s="27">
        <f>IFERROR(work!AI7+work!BU7,".")</f>
        <v>362990279.84534717</v>
      </c>
      <c r="BZ7" s="27"/>
      <c r="CA7" s="27"/>
      <c r="CB7" s="27"/>
      <c r="CC7" s="27"/>
      <c r="CD7" s="27"/>
      <c r="CE7" s="27"/>
      <c r="CF7" s="27">
        <f>IFERROR(work!AP7-work!D7,".")</f>
        <v>-16248007.042600818</v>
      </c>
      <c r="CG7" s="27">
        <f>IFERROR(work!AQ7-work!E7,".")</f>
        <v>-17121507.996700574</v>
      </c>
      <c r="CH7" s="27">
        <f>IFERROR(work!AR7-work!F7,".")</f>
        <v>-18822366.202676862</v>
      </c>
      <c r="CI7" s="27">
        <f>IFERROR(work!AS7-work!G7,".")</f>
        <v>-21023685.945462413</v>
      </c>
      <c r="CJ7" s="27">
        <f>IFERROR(work!AT7-work!H7,".")</f>
        <v>-24445892.971024677</v>
      </c>
      <c r="CK7" s="27">
        <f>IFERROR(work!AU7-work!I7,".")</f>
        <v>-27990558.044228133</v>
      </c>
      <c r="CL7" s="27">
        <f>IFERROR(work!AV7-work!J7,".")</f>
        <v>-30565489.549358781</v>
      </c>
      <c r="CM7" s="27">
        <f>IFERROR(work!AW7-work!K7,".")</f>
        <v>-34312490.195196614</v>
      </c>
      <c r="CN7" s="27">
        <f>IFERROR(work!AX7-work!L7,".")</f>
        <v>-38432527.389118306</v>
      </c>
      <c r="CO7" s="27">
        <f>IFERROR(work!AY7-work!M7,".")</f>
        <v>-40048617.1481985</v>
      </c>
      <c r="CP7" s="27">
        <f>IFERROR(work!AZ7-work!N7,".")</f>
        <v>-41510858.878504984</v>
      </c>
      <c r="CQ7" s="27">
        <f>IFERROR(work!BA7-work!O7,".")</f>
        <v>-45502688.116160631</v>
      </c>
      <c r="CR7" s="27">
        <f>IFERROR(work!BB7-work!P7,".")</f>
        <v>-52243244.896438926</v>
      </c>
      <c r="CS7" s="27">
        <f>IFERROR(work!BC7-work!Q7,".")</f>
        <v>-59859017.250454247</v>
      </c>
      <c r="CT7" s="27">
        <f>IFERROR(work!BD7-work!R7,".")</f>
        <v>-68002332.697418645</v>
      </c>
      <c r="CU7" s="27">
        <f>IFERROR(work!BE7-work!S7,".")</f>
        <v>-75622766.237168089</v>
      </c>
      <c r="CV7" s="27">
        <f>IFERROR(work!BF7-work!T7,".")</f>
        <v>-83381653.019945383</v>
      </c>
      <c r="CW7" s="27">
        <f>IFERROR(work!BG7-work!U7,".")</f>
        <v>-91285788.943654209</v>
      </c>
      <c r="CX7" s="27">
        <f>IFERROR(work!BH7-work!V7,".")</f>
        <v>-98509772.386676207</v>
      </c>
      <c r="CY7" s="27">
        <f>IFERROR(work!BI7-work!W7,".")</f>
        <v>-106112341.93736516</v>
      </c>
      <c r="CZ7" s="27">
        <f>IFERROR(work!BJ7-work!X7,".")</f>
        <v>-115135000.87366445</v>
      </c>
      <c r="DA7" s="27">
        <f>IFERROR(work!BK7-work!Y7,".")</f>
        <v>-124833805.30549324</v>
      </c>
      <c r="DB7" s="27">
        <f>IFERROR(work!BL7-work!Z7,".")</f>
        <v>-136426085.46099854</v>
      </c>
      <c r="DC7" s="27">
        <f>IFERROR(work!BM7-work!AA7,".")</f>
        <v>-150314437.29579914</v>
      </c>
      <c r="DD7" s="27">
        <f>IFERROR(work!BN7-work!AB7,".")</f>
        <v>-165704992.84237638</v>
      </c>
      <c r="DE7" s="27">
        <f>IFERROR(work!BO7-work!AC7,".")</f>
        <v>-184739331.12045452</v>
      </c>
      <c r="DF7" s="27">
        <f>IFERROR(work!BP7-work!AD7,".")</f>
        <v>-208573922.88715908</v>
      </c>
      <c r="DG7" s="27">
        <f>IFERROR(work!BQ7-work!AE7,".")</f>
        <v>-238700208.98399407</v>
      </c>
      <c r="DH7" s="27">
        <f>IFERROR(work!BR7-work!AF7,".")</f>
        <v>-261852976.74833789</v>
      </c>
      <c r="DI7" s="27">
        <f>IFERROR(work!BS7-work!AG7,".")</f>
        <v>-286199348.93881017</v>
      </c>
      <c r="DJ7" s="27">
        <f>IFERROR(work!BT7-work!AH7,".")</f>
        <v>-316302874.65292311</v>
      </c>
      <c r="DK7" s="27">
        <f>IFERROR(work!BU7-work!AI7,".")</f>
        <v>-345288716.32920074</v>
      </c>
      <c r="DL7" s="27"/>
      <c r="DM7" s="27"/>
      <c r="DN7" s="27"/>
      <c r="DO7" s="27"/>
      <c r="DP7" s="27"/>
      <c r="DQ7" s="27"/>
      <c r="DR7" s="27"/>
      <c r="DS7" s="27" t="str">
        <f>IFERROR(work!DO7-work!CC7,".")</f>
        <v>.</v>
      </c>
      <c r="DT7" s="27" t="str">
        <f>IFERROR(work!DP7-work!CD7,".")</f>
        <v>.</v>
      </c>
      <c r="DU7" s="27" t="str">
        <f>IFERROR(work!DQ7-work!CE7,".")</f>
        <v>.</v>
      </c>
      <c r="DV7" s="27" t="str">
        <f>IFERROR(work!DR7-work!CF7,".")</f>
        <v>.</v>
      </c>
      <c r="DW7" s="27" t="str">
        <f>IFERROR(work!DS7-work!CG7,".")</f>
        <v>.</v>
      </c>
      <c r="DX7" s="27" t="str">
        <f>IFERROR(work!DT7-work!CH7,".")</f>
        <v>.</v>
      </c>
      <c r="DY7" s="27" t="str">
        <f>IFERROR(work!DU7-work!CI7,".")</f>
        <v>.</v>
      </c>
      <c r="DZ7" s="27" t="str">
        <f>IFERROR(work!DV7-work!CJ7,".")</f>
        <v>.</v>
      </c>
      <c r="EA7" s="27" t="str">
        <f>IFERROR(work!DW7-work!CK7,".")</f>
        <v>.</v>
      </c>
      <c r="EB7" s="27" t="str">
        <f>IFERROR(work!DX7-work!CL7,".")</f>
        <v>.</v>
      </c>
      <c r="EC7" s="27" t="str">
        <f>IFERROR(work!DY7-work!CM7,".")</f>
        <v>.</v>
      </c>
      <c r="ED7" s="27" t="str">
        <f>IFERROR(work!DZ7-work!CN7,".")</f>
        <v>.</v>
      </c>
      <c r="EE7" s="27" t="str">
        <f>IFERROR(work!EA7-work!CO7,".")</f>
        <v>.</v>
      </c>
      <c r="EF7" s="27" t="str">
        <f>IFERROR(work!EB7-work!CP7,".")</f>
        <v>.</v>
      </c>
      <c r="EG7" s="27" t="str">
        <f>IFERROR(work!EC7-work!CQ7,".")</f>
        <v>.</v>
      </c>
      <c r="EH7" s="27" t="str">
        <f>IFERROR(work!ED7-work!CR7,".")</f>
        <v>.</v>
      </c>
      <c r="EI7" s="27" t="str">
        <f>IFERROR(work!EE7-work!CS7,".")</f>
        <v>.</v>
      </c>
      <c r="EJ7" s="27" t="str">
        <f>IFERROR(work!EF7-work!CT7,".")</f>
        <v>.</v>
      </c>
      <c r="EK7" s="27" t="str">
        <f>IFERROR(work!EG7-work!CU7,".")</f>
        <v>.</v>
      </c>
      <c r="EL7" s="27" t="str">
        <f>IFERROR(work!EH7-work!CV7,".")</f>
        <v>.</v>
      </c>
      <c r="EM7" s="27" t="str">
        <f>IFERROR(work!EI7-work!CW7,".")</f>
        <v>.</v>
      </c>
      <c r="EN7" s="27" t="str">
        <f>IFERROR(work!EJ7-work!CX7,".")</f>
        <v>.</v>
      </c>
      <c r="EO7" s="27" t="str">
        <f>IFERROR(work!EK7-work!CY7,".")</f>
        <v>.</v>
      </c>
      <c r="EP7" s="27" t="str">
        <f>IFERROR(work!EL7-work!CZ7,".")</f>
        <v>.</v>
      </c>
      <c r="EQ7" s="27" t="str">
        <f>IFERROR(work!EM7-work!DA7,".")</f>
        <v>.</v>
      </c>
      <c r="ER7" s="27" t="str">
        <f>IFERROR(work!EN7-work!DB7,".")</f>
        <v>.</v>
      </c>
      <c r="ES7" s="27" t="str">
        <f>IFERROR(work!EO7-work!DC7,".")</f>
        <v>.</v>
      </c>
      <c r="ET7" s="27" t="str">
        <f>IFERROR(work!EP7-work!DD7,".")</f>
        <v>.</v>
      </c>
      <c r="EU7" s="27" t="str">
        <f>IFERROR(work!EQ7-work!DE7,".")</f>
        <v>.</v>
      </c>
      <c r="EV7" s="27" t="str">
        <f>IFERROR(work!ER7-work!DF7,".")</f>
        <v>.</v>
      </c>
      <c r="EW7" s="27" t="str">
        <f>IFERROR(work!ES7-work!DG7,".")</f>
        <v>.</v>
      </c>
      <c r="EX7" s="27" t="str">
        <f>IFERROR(work!ET7-work!DH7,".")</f>
        <v>.</v>
      </c>
      <c r="EY7" s="27"/>
      <c r="EZ7" s="27"/>
      <c r="FA7" s="27"/>
      <c r="FB7" s="27"/>
      <c r="FC7" s="27"/>
      <c r="FD7" s="27"/>
      <c r="FE7" s="27" t="str">
        <f>IF(ISNUMBER(work!GZ7/work!HD7),work!GZ7/work!HD7,".")</f>
        <v>.</v>
      </c>
      <c r="FF7" s="27" t="str">
        <f>IF(ISNUMBER(work!HA7/work!HE7),work!HA7/work!HE7,".")</f>
        <v>.</v>
      </c>
      <c r="FG7" s="27" t="str">
        <f>IF(ISNUMBER(work!HB7/work!HF7),work!HB7/work!HF7,".")</f>
        <v>.</v>
      </c>
      <c r="FH7" s="27" t="str">
        <f>IF(ISNUMBER(work!HC7/work!HG7),work!HC7/work!HG7,".")</f>
        <v>.</v>
      </c>
      <c r="FI7" s="27" t="str">
        <f>IF(ISNUMBER((work!HA7+work!HB7)/(work!HE7+work!HF7)),(work!HA7+work!HB7)/(work!HE7+work!HF7),".")</f>
        <v>.</v>
      </c>
      <c r="FJ7" s="27" t="str">
        <f>IF(ISNUMBER(work!HH7/work!HL7),work!HH7/work!HL7,".")</f>
        <v>.</v>
      </c>
      <c r="FK7" s="27" t="str">
        <f>IF(ISNUMBER(work!HI7/work!HM7),work!HI7/work!HM7,".")</f>
        <v>.</v>
      </c>
      <c r="FL7" s="27" t="str">
        <f>IF(ISNUMBER(work!HJ7/work!HN7),work!HJ7/work!HN7,".")</f>
        <v>.</v>
      </c>
      <c r="FM7" s="27" t="str">
        <f>IF(ISNUMBER(work!HK7/work!HO7),work!HK7/work!HO7,".")</f>
        <v>.</v>
      </c>
      <c r="FN7" s="27" t="str">
        <f>IF(ISNUMBER((work!HI7+work!HJ7)/(work!HM7+work!HN7)),(work!HI7+work!HJ7)/(work!HM7+work!HN7),".")</f>
        <v>.</v>
      </c>
      <c r="FO7" s="27" t="s">
        <v>5007</v>
      </c>
      <c r="FP7" s="27" t="s">
        <v>5007</v>
      </c>
      <c r="FQ7" s="27" t="s">
        <v>5007</v>
      </c>
      <c r="FR7" s="27" t="s">
        <v>5007</v>
      </c>
      <c r="FS7" s="27" t="s">
        <v>5007</v>
      </c>
      <c r="FT7" s="27">
        <f>work!GM7</f>
        <v>7.7436048195090173E-6</v>
      </c>
      <c r="FU7" s="27" t="str">
        <f>work!GN7</f>
        <v>.</v>
      </c>
      <c r="FV7" s="27" t="str">
        <f>work!GO7</f>
        <v>.</v>
      </c>
      <c r="FW7" s="27" t="s">
        <v>5007</v>
      </c>
      <c r="FX7" s="27"/>
      <c r="FY7" s="27">
        <f t="shared" si="15"/>
        <v>3028.9720000000002</v>
      </c>
      <c r="FZ7">
        <f t="shared" si="20"/>
        <v>66</v>
      </c>
      <c r="GA7" t="str">
        <f>work!HC7</f>
        <v>.</v>
      </c>
      <c r="GB7" t="str">
        <f>IF(ISNUMBER(work!HA7+work!HB7),work!HA7+work!HB7,".")</f>
        <v>.</v>
      </c>
      <c r="GC7" t="str">
        <f>IF(ISNUMBER(work!HK7-work!HC7),work!HK7-work!HC7,".")</f>
        <v>.</v>
      </c>
      <c r="GD7" t="str">
        <f>IF(ISNUMBER(work!HI7+work!HJ7-work!HA7-work!HB7),(work!HI7+work!HJ7-work!HA7-work!HB7),".")</f>
        <v>.</v>
      </c>
      <c r="GH7">
        <f>work!GQ7</f>
        <v>700</v>
      </c>
      <c r="GI7" t="str">
        <f>work!GR7</f>
        <v>.</v>
      </c>
      <c r="GJ7" t="str">
        <f>work!GZ7</f>
        <v>.</v>
      </c>
      <c r="GK7" t="str">
        <f>work!HH7</f>
        <v>.</v>
      </c>
      <c r="GL7">
        <f t="shared" si="16"/>
        <v>0</v>
      </c>
      <c r="GM7" t="str">
        <f>IFERROR(VLOOKUP($F7,AREA_EM_ALLYEAR,Seq!B$1,FALSE),".")</f>
        <v>.</v>
      </c>
      <c r="GN7" t="str">
        <f>IFERROR(VLOOKUP($F7,AREA_EM_ALLYEAR,Seq!C$1,FALSE),".")</f>
        <v>.</v>
      </c>
      <c r="GO7" t="str">
        <f>IFERROR(VLOOKUP($F7,AREA_EM_ALLYEAR,Seq!D$1,FALSE),".")</f>
        <v>.</v>
      </c>
      <c r="GP7" t="str">
        <f>IFERROR(VLOOKUP($F7,AREA_EM_ALLYEAR,Seq!E$1,FALSE),".")</f>
        <v>.</v>
      </c>
      <c r="GQ7" t="str">
        <f>IFERROR(VLOOKUP($F7,AREA_EM_ALLYEAR,Seq!F$1,FALSE),".")</f>
        <v>.</v>
      </c>
      <c r="GR7" t="str">
        <f>IFERROR(VLOOKUP($F7,AREA_EM_ALLYEAR,Seq!G$1,FALSE),".")</f>
        <v>.</v>
      </c>
      <c r="GS7" t="str">
        <f>IFERROR(VLOOKUP($F7,AREA_EM_ALLYEAR,Seq!H$1,FALSE),".")</f>
        <v>.</v>
      </c>
      <c r="GT7" t="str">
        <f>IFERROR(VLOOKUP($F7,AREA_EM_ALLYEAR,Seq!I$1,FALSE),".")</f>
        <v>.</v>
      </c>
      <c r="GU7" t="str">
        <f>IFERROR(VLOOKUP($F7,AREA_EM_ALLYEAR,Seq!J$1,FALSE),".")</f>
        <v>.</v>
      </c>
      <c r="GV7" t="str">
        <f>IFERROR(VLOOKUP($F7,AREA_EM_ALLYEAR,Seq!K$1,FALSE),".")</f>
        <v>.</v>
      </c>
      <c r="GW7" t="str">
        <f>IFERROR(VLOOKUP($F7,AREA_EM_ALLYEAR,Seq!L$1,FALSE),".")</f>
        <v>.</v>
      </c>
      <c r="GX7" t="str">
        <f>IFERROR(VLOOKUP($F7,AREA_EM_ALLYEAR,Seq!M$1,FALSE),".")</f>
        <v>.</v>
      </c>
      <c r="GY7" t="str">
        <f>IFERROR(VLOOKUP($F7,AREA_EM_ALLYEAR,Seq!N$1,FALSE),".")</f>
        <v>.</v>
      </c>
      <c r="GZ7" t="str">
        <f>IFERROR(VLOOKUP($F7,AREA_EM_ALLYEAR,Seq!O$1,FALSE),".")</f>
        <v>.</v>
      </c>
      <c r="HA7" t="str">
        <f t="shared" si="21"/>
        <v>.</v>
      </c>
      <c r="HK7" s="139">
        <f>IFERROR(VLOOKUP(CONCATENATE($G7, ".SP.DYN.LE00.IN"),AREA_WB_6ATTRS,Seq!B$1,FALSE)-VLOOKUP("CHN.SP.DYN.LE00.IN",AREA_WB_6ATTRS,Seq!B$1,FALSE),".")</f>
        <v>-11.757951219512201</v>
      </c>
      <c r="HL7" s="139">
        <f>IFERROR(VLOOKUP(CONCATENATE($G7, ".SP.DYN.LE00.IN"),AREA_WB_6ATTRS,Seq!C$1,FALSE)-VLOOKUP("CHN.SP.DYN.LE00.IN",AREA_WB_6ATTRS,Seq!C$1,FALSE),".")</f>
        <v>-11.454000000000015</v>
      </c>
      <c r="HM7" s="139">
        <f>IFERROR(VLOOKUP(CONCATENATE($G7, ".SP.DYN.LE00.IN"),AREA_WB_6ATTRS,Seq!D$1,FALSE)-VLOOKUP("CHN.SP.DYN.LE00.IN",AREA_WB_6ATTRS,Seq!D$1,FALSE),".")</f>
        <v>-11.454707317073172</v>
      </c>
      <c r="HN7" s="139">
        <f>IFERROR(VLOOKUP(CONCATENATE($G7, ".SP.DYN.LE00.IN"),AREA_WB_6ATTRS,Seq!E$1,FALSE)-VLOOKUP("CHN.SP.DYN.LE00.IN",AREA_WB_6ATTRS,Seq!E$1,FALSE),".")</f>
        <v>-11.491731707317072</v>
      </c>
      <c r="HO7" s="139">
        <f>IFERROR(VLOOKUP(CONCATENATE($G7, ".SP.DYN.LE00.IN"),AREA_WB_6ATTRS,Seq!F$1,FALSE)-VLOOKUP("CHN.SP.DYN.LE00.IN",AREA_WB_6ATTRS,Seq!F$1,FALSE),".")</f>
        <v>-11.47736585365854</v>
      </c>
      <c r="HP7" s="139">
        <f>IFERROR(VLOOKUP(CONCATENATE($G7, ".SP.DYN.LE00.IN"),AREA_WB_6ATTRS,Seq!G$1,FALSE)-VLOOKUP("CHN.SP.DYN.LE00.IN",AREA_WB_6ATTRS,Seq!G$1,FALSE),".")</f>
        <v>-11.360731707317079</v>
      </c>
      <c r="HQ7" s="139">
        <f>IFERROR(VLOOKUP(CONCATENATE($G7, ".SP.DYN.LE00.IN"),AREA_WB_6ATTRS,Seq!H$1,FALSE)-VLOOKUP("CHN.SP.DYN.LE00.IN",AREA_WB_6ATTRS,Seq!H$1,FALSE),".")</f>
        <v>-11.136268292682928</v>
      </c>
      <c r="HR7" s="139">
        <f>IFERROR(VLOOKUP(CONCATENATE($G7, ".SP.DYN.LE00.IN"),AREA_WB_6ATTRS,Seq!I$1,FALSE)-VLOOKUP("CHN.SP.DYN.LE00.IN",AREA_WB_6ATTRS,Seq!I$1,FALSE),".")</f>
        <v>-10.860951219512202</v>
      </c>
      <c r="HS7" s="139">
        <f>IFERROR(VLOOKUP(CONCATENATE($G7, ".SP.DYN.LE00.IN"),AREA_WB_6ATTRS,Seq!J$1,FALSE)-VLOOKUP("CHN.SP.DYN.LE00.IN",AREA_WB_6ATTRS,Seq!J$1,FALSE),".")</f>
        <v>-10.580146341463418</v>
      </c>
      <c r="HT7" s="139">
        <f>IFERROR(VLOOKUP(CONCATENATE($G7, ".SP.DYN.LE00.IN"),AREA_WB_6ATTRS,Seq!K$1,FALSE)-VLOOKUP("CHN.SP.DYN.LE00.IN",AREA_WB_6ATTRS,Seq!K$1,FALSE),".")</f>
        <v>-10.288853658536588</v>
      </c>
      <c r="HU7" s="139">
        <f>IFERROR(VLOOKUP(CONCATENATE($G7, ".SP.DYN.LE00.IN"),AREA_WB_6ATTRS,Seq!L$1,FALSE)-VLOOKUP("CHN.SP.DYN.LE00.IN",AREA_WB_6ATTRS,Seq!L$1,FALSE),".")</f>
        <v>-9.9885853658536519</v>
      </c>
      <c r="HV7" s="139">
        <f>IFERROR(VLOOKUP(CONCATENATE($G7, ".SP.DYN.LE00.IN"),AREA_WB_6ATTRS,Seq!M$1,FALSE)-VLOOKUP("CHN.SP.DYN.LE00.IN",AREA_WB_6ATTRS,Seq!M$1,FALSE),".")</f>
        <v>-9.6743170731707266</v>
      </c>
      <c r="HW7" s="139">
        <f>IFERROR(VLOOKUP(CONCATENATE($G7, ".SP.DYN.LE00.IN"),AREA_WB_6ATTRS,Seq!N$1,FALSE)-VLOOKUP("CHN.SP.DYN.LE00.IN",AREA_WB_6ATTRS,Seq!N$1,FALSE),".")</f>
        <v>-9.3470975609755982</v>
      </c>
      <c r="HX7" s="139">
        <f>IFERROR(VLOOKUP(CONCATENATE($G7, ".SP.DYN.LE00.IN"),AREA_WB_6ATTRS,Seq!O$1,FALSE)-VLOOKUP("CHN.SP.DYN.LE00.IN",AREA_WB_6ATTRS,Seq!O$1,FALSE),".")</f>
        <v>-9.0079024390243916</v>
      </c>
      <c r="HY7" s="139">
        <f>IFERROR(VLOOKUP(CONCATENATE($G7, ".SP.DYN.LE00.IN"),AREA_WB_6ATTRS,Seq!P$1,FALSE)-VLOOKUP("CHN.SP.DYN.LE00.IN",AREA_WB_6ATTRS,Seq!P$1,FALSE),".")</f>
        <v>-8.6597073170731704</v>
      </c>
      <c r="HZ7" s="139">
        <f>IFERROR(VLOOKUP(CONCATENATE($G7, ".SP.DYN.LE00.IN"),AREA_WB_6ATTRS,Seq!Q$1,FALSE)-VLOOKUP("CHN.SP.DYN.LE00.IN",AREA_WB_6ATTRS,Seq!Q$1,FALSE),".")</f>
        <v>-8.3020487804878087</v>
      </c>
      <c r="IA7" s="139">
        <f>IFERROR(VLOOKUP(CONCATENATE($G7, ".SP.DYN.LE00.IN"),AREA_WB_6ATTRS,Seq!R$1,FALSE)-VLOOKUP("CHN.SP.DYN.LE00.IN",AREA_WB_6ATTRS,Seq!R$1,FALSE),".")</f>
        <v>-7.9369024390244007</v>
      </c>
      <c r="IB7" s="139">
        <f>IFERROR(VLOOKUP(CONCATENATE($G7, ".SP.DYN.LE00.IN"),AREA_WB_6ATTRS,Seq!S$1,FALSE)-VLOOKUP("CHN.SP.DYN.LE00.IN",AREA_WB_6ATTRS,Seq!S$1,FALSE),".")</f>
        <v>-7.5697560975609761</v>
      </c>
      <c r="IC7" s="139">
        <f>IFERROR(VLOOKUP(CONCATENATE($G7, ".SP.DYN.LE00.IN"),AREA_WB_6ATTRS,Seq!T$1,FALSE)-VLOOKUP("CHN.SP.DYN.LE00.IN",AREA_WB_6ATTRS,Seq!T$1,FALSE),".")</f>
        <v>-7.2051219512195317</v>
      </c>
      <c r="ID7" s="139">
        <f>IFERROR(VLOOKUP(CONCATENATE($G7, ".SP.DYN.LE00.IN"),AREA_WB_6ATTRS,Seq!U$1,FALSE)-VLOOKUP("CHN.SP.DYN.LE00.IN",AREA_WB_6ATTRS,Seq!U$1,FALSE),".")</f>
        <v>-6.8494878048780521</v>
      </c>
      <c r="IE7" s="139">
        <f>IFERROR(VLOOKUP(CONCATENATE($G7, ".SP.DYN.LE00.IN"),AREA_WB_6ATTRS,Seq!V$1,FALSE)-VLOOKUP("CHN.SP.DYN.LE00.IN",AREA_WB_6ATTRS,Seq!V$1,FALSE),".")</f>
        <v>-6.5113658536585319</v>
      </c>
      <c r="IF7" s="139">
        <f>IFERROR(VLOOKUP(CONCATENATE($G7, ".SP.DYN.LE00.IN"),AREA_WB_6ATTRS,Seq!W$1,FALSE)-VLOOKUP("CHN.SP.DYN.LE00.IN",AREA_WB_6ATTRS,Seq!W$1,FALSE),".")</f>
        <v>-6.1972195121951188</v>
      </c>
      <c r="IG7" s="139">
        <f>IFERROR(VLOOKUP(CONCATENATE($G7, ".SP.DYN.LE00.IN"),AREA_WB_6ATTRS,Seq!X$1,FALSE)-VLOOKUP("CHN.SP.DYN.LE00.IN",AREA_WB_6ATTRS,Seq!X$1,FALSE),".")</f>
        <v>-5.9111219512195134</v>
      </c>
      <c r="IH7" s="139">
        <f>IFERROR(VLOOKUP(CONCATENATE($G7, ".SP.DYN.LE00.IN"),AREA_WB_6ATTRS,Seq!Y$1,FALSE)-VLOOKUP("CHN.SP.DYN.LE00.IN",AREA_WB_6ATTRS,Seq!Y$1,FALSE),".")</f>
        <v>-5.6550243902439092</v>
      </c>
      <c r="II7" s="139">
        <f>IFERROR(VLOOKUP(CONCATENATE($G7, ".SP.DYN.LE00.IN"),AREA_WB_6ATTRS,Seq!Z$1,FALSE)-VLOOKUP("CHN.SP.DYN.LE00.IN",AREA_WB_6ATTRS,Seq!Z$1,FALSE),".")</f>
        <v>-5.4309756097561035</v>
      </c>
      <c r="IJ7" s="139">
        <f>IFERROR(VLOOKUP(CONCATENATE($G7, ".SP.DYN.LE00.IN"),AREA_WB_6ATTRS,Seq!AA$1,FALSE)-VLOOKUP("CHN.SP.DYN.LE00.IN",AREA_WB_6ATTRS,Seq!AA$1,FALSE),".")</f>
        <v>-5.2390243902438982</v>
      </c>
      <c r="IK7" s="139">
        <f>IFERROR(VLOOKUP(CONCATENATE($G7, ".SP.DYN.LE00.IN"),AREA_WB_6ATTRS,Seq!AB$1,FALSE)-VLOOKUP("CHN.SP.DYN.LE00.IN",AREA_WB_6ATTRS,Seq!AB$1,FALSE),".")</f>
        <v>-5.0796585365853559</v>
      </c>
      <c r="IL7" s="139">
        <f>IFERROR(VLOOKUP(CONCATENATE($G7, ".SP.DYN.LE00.IN"),AREA_WB_6ATTRS,Seq!AC$1,FALSE)-VLOOKUP("CHN.SP.DYN.LE00.IN",AREA_WB_6ATTRS,Seq!AC$1,FALSE),".")</f>
        <v>-4.9459268292682879</v>
      </c>
      <c r="IM7" s="139">
        <f>IFERROR(VLOOKUP(CONCATENATE($G7, ".SP.DYN.LE00.IN"),AREA_WB_6ATTRS,Seq!AD$1,FALSE)-VLOOKUP("CHN.SP.DYN.LE00.IN",AREA_WB_6ATTRS,Seq!AD$1,FALSE),".")</f>
        <v>-4.8313170731707231</v>
      </c>
      <c r="IN7" s="139">
        <f>IFERROR(VLOOKUP(CONCATENATE($G7, ".SP.DYN.LE00.IN"),AREA_WB_6ATTRS,Seq!AE$1,FALSE)-VLOOKUP("CHN.SP.DYN.LE00.IN",AREA_WB_6ATTRS,Seq!AE$1,FALSE),".")</f>
        <v>-4.7312926829268207</v>
      </c>
      <c r="IO7" s="139">
        <f>IFERROR(VLOOKUP(CONCATENATE($G7, ".SP.DYN.LE00.IN"),AREA_WB_6ATTRS,Seq!AF$1,FALSE)-VLOOKUP("CHN.SP.DYN.LE00.IN",AREA_WB_6ATTRS,Seq!AF$1,FALSE),".")</f>
        <v>-4.6382926829268456</v>
      </c>
      <c r="IP7" s="139" t="str">
        <f>IFERROR(VLOOKUP(CONCATENATE($G7, ".SP.DYN.LE00.IN"),AREA_WB_6ATTRS,Seq!AG$1,FALSE)-VLOOKUP("CHN.SP.DYN.LE00.IN",AREA_WB_6ATTRS,Seq!AG$1,FALSE),".")</f>
        <v>.</v>
      </c>
      <c r="IW7">
        <f>IFERROR(VLOOKUP(CONCATENATE($G7, ".SP.DYN.LE00.IN"),AREA_WB_6ATTRS,Seq!B$1,FALSE),".")</f>
        <v>55.235853658536591</v>
      </c>
      <c r="IX7">
        <f>IFERROR(VLOOKUP(CONCATENATE($G7, ".SP.DYN.LE00.IN"),AREA_WB_6ATTRS,Seq!C$1,FALSE),".")</f>
        <v>55.808926829268295</v>
      </c>
      <c r="IY7">
        <f>IFERROR(VLOOKUP(CONCATENATE($G7, ".SP.DYN.LE00.IN"),AREA_WB_6ATTRS,Seq!D$1,FALSE),".")</f>
        <v>56.08019512195122</v>
      </c>
      <c r="IZ7">
        <f>IFERROR(VLOOKUP(CONCATENATE($G7, ".SP.DYN.LE00.IN"),AREA_WB_6ATTRS,Seq!E$1,FALSE),".")</f>
        <v>56.308121951219519</v>
      </c>
      <c r="JA7">
        <f>IFERROR(VLOOKUP(CONCATENATE($G7, ".SP.DYN.LE00.IN"),AREA_WB_6ATTRS,Seq!F$1,FALSE),".")</f>
        <v>56.58190243902439</v>
      </c>
      <c r="JB7">
        <f>IFERROR(VLOOKUP(CONCATENATE($G7, ".SP.DYN.LE00.IN"),AREA_WB_6ATTRS,Seq!G$1,FALSE),".")</f>
        <v>56.952414634146344</v>
      </c>
      <c r="JC7">
        <f>IFERROR(VLOOKUP(CONCATENATE($G7, ".SP.DYN.LE00.IN"),AREA_WB_6ATTRS,Seq!H$1,FALSE),".")</f>
        <v>57.423219512195132</v>
      </c>
      <c r="JD7">
        <f>IFERROR(VLOOKUP(CONCATENATE($G7, ".SP.DYN.LE00.IN"),AREA_WB_6ATTRS,Seq!I$1,FALSE),".")</f>
        <v>57.936365853658543</v>
      </c>
      <c r="JE7">
        <f>IFERROR(VLOOKUP(CONCATENATE($G7, ".SP.DYN.LE00.IN"),AREA_WB_6ATTRS,Seq!J$1,FALSE),".")</f>
        <v>58.446975609756109</v>
      </c>
      <c r="JF7">
        <f>IFERROR(VLOOKUP(CONCATENATE($G7, ".SP.DYN.LE00.IN"),AREA_WB_6ATTRS,Seq!K$1,FALSE),".")</f>
        <v>58.958073170731716</v>
      </c>
      <c r="JG7">
        <f>IFERROR(VLOOKUP(CONCATENATE($G7, ".SP.DYN.LE00.IN"),AREA_WB_6ATTRS,Seq!L$1,FALSE),".")</f>
        <v>59.471146341463424</v>
      </c>
      <c r="JH7">
        <f>IFERROR(VLOOKUP(CONCATENATE($G7, ".SP.DYN.LE00.IN"),AREA_WB_6ATTRS,Seq!M$1,FALSE),".")</f>
        <v>59.989707317073183</v>
      </c>
      <c r="JI7">
        <f>IFERROR(VLOOKUP(CONCATENATE($G7, ".SP.DYN.LE00.IN"),AREA_WB_6ATTRS,Seq!N$1,FALSE),".")</f>
        <v>60.514731707317083</v>
      </c>
      <c r="JJ7">
        <f>IFERROR(VLOOKUP(CONCATENATE($G7, ".SP.DYN.LE00.IN"),AREA_WB_6ATTRS,Seq!O$1,FALSE),".")</f>
        <v>61.046731707317079</v>
      </c>
      <c r="JK7">
        <f>IFERROR(VLOOKUP(CONCATENATE($G7, ".SP.DYN.LE00.IN"),AREA_WB_6ATTRS,Seq!P$1,FALSE),".")</f>
        <v>61.583219512195129</v>
      </c>
      <c r="JL7">
        <f>IFERROR(VLOOKUP(CONCATENATE($G7, ".SP.DYN.LE00.IN"),AREA_WB_6ATTRS,Seq!Q$1,FALSE),".")</f>
        <v>62.12268292682927</v>
      </c>
      <c r="JM7">
        <f>IFERROR(VLOOKUP(CONCATENATE($G7, ".SP.DYN.LE00.IN"),AREA_WB_6ATTRS,Seq!R$1,FALSE),".")</f>
        <v>62.662121951219511</v>
      </c>
      <c r="JN7">
        <f>IFERROR(VLOOKUP(CONCATENATE($G7, ".SP.DYN.LE00.IN"),AREA_WB_6ATTRS,Seq!S$1,FALSE),".")</f>
        <v>63.196560975609763</v>
      </c>
      <c r="JO7">
        <f>IFERROR(VLOOKUP(CONCATENATE($G7, ".SP.DYN.LE00.IN"),AREA_WB_6ATTRS,Seq!T$1,FALSE),".")</f>
        <v>63.721975609756093</v>
      </c>
      <c r="JP7">
        <f>IFERROR(VLOOKUP(CONCATENATE($G7, ".SP.DYN.LE00.IN"),AREA_WB_6ATTRS,Seq!U$1,FALSE),".")</f>
        <v>64.233902439024405</v>
      </c>
      <c r="JQ7">
        <f>IFERROR(VLOOKUP(CONCATENATE($G7, ".SP.DYN.LE00.IN"),AREA_WB_6ATTRS,Seq!V$1,FALSE),".")</f>
        <v>64.730341463414646</v>
      </c>
      <c r="JR7">
        <f>IFERROR(VLOOKUP(CONCATENATE($G7, ".SP.DYN.LE00.IN"),AREA_WB_6ATTRS,Seq!W$1,FALSE),".")</f>
        <v>65.208317073170747</v>
      </c>
      <c r="JS7">
        <f>IFERROR(VLOOKUP(CONCATENATE($G7, ".SP.DYN.LE00.IN"),AREA_WB_6ATTRS,Seq!X$1,FALSE),".")</f>
        <v>65.668317073170726</v>
      </c>
      <c r="JT7">
        <f>IFERROR(VLOOKUP(CONCATENATE($G7, ".SP.DYN.LE00.IN"),AREA_WB_6ATTRS,Seq!Y$1,FALSE),".")</f>
        <v>66.109853658536579</v>
      </c>
      <c r="JU7">
        <f>IFERROR(VLOOKUP(CONCATENATE($G7, ".SP.DYN.LE00.IN"),AREA_WB_6ATTRS,Seq!Z$1,FALSE),".")</f>
        <v>66.531365853658542</v>
      </c>
      <c r="JV7">
        <f>IFERROR(VLOOKUP(CONCATENATE($G7, ".SP.DYN.LE00.IN"),AREA_WB_6ATTRS,Seq!AA$1,FALSE),".")</f>
        <v>66.932292682926843</v>
      </c>
      <c r="JW7">
        <f>IFERROR(VLOOKUP(CONCATENATE($G7, ".SP.DYN.LE00.IN"),AREA_WB_6ATTRS,Seq!AB$1,FALSE),".")</f>
        <v>67.310073170731727</v>
      </c>
      <c r="JX7">
        <f>IFERROR(VLOOKUP(CONCATENATE($G7, ".SP.DYN.LE00.IN"),AREA_WB_6ATTRS,Seq!AC$1,FALSE),".")</f>
        <v>67.666658536585373</v>
      </c>
      <c r="JY7">
        <f>IFERROR(VLOOKUP(CONCATENATE($G7, ".SP.DYN.LE00.IN"),AREA_WB_6ATTRS,Seq!AD$1,FALSE),".")</f>
        <v>68.004024390243913</v>
      </c>
      <c r="JZ7">
        <f>IFERROR(VLOOKUP(CONCATENATE($G7, ".SP.DYN.LE00.IN"),AREA_WB_6ATTRS,Seq!AE$1,FALSE),".")</f>
        <v>68.325219512195133</v>
      </c>
      <c r="KA7">
        <f>IFERROR(VLOOKUP(CONCATENATE($G7, ".SP.DYN.LE00.IN"),AREA_WB_6ATTRS,Seq!AF$1,FALSE),".")</f>
        <v>68.634804878048783</v>
      </c>
      <c r="KB7" t="str">
        <f>IFERROR(VLOOKUP(CONCATENATE($G7, ".SP.DYN.LE00.IN"),AREA_WB_6ATTRS,Seq!AG$1,FALSE),".")</f>
        <v>.</v>
      </c>
      <c r="KK7">
        <f t="shared" si="22"/>
        <v>80</v>
      </c>
      <c r="KL7">
        <f t="shared" si="23"/>
        <v>0</v>
      </c>
      <c r="KM7">
        <f t="shared" si="17"/>
        <v>47408852.586107396</v>
      </c>
      <c r="KN7">
        <f t="shared" si="18"/>
        <v>-41510858.878504984</v>
      </c>
      <c r="KO7" t="str">
        <f t="shared" si="24"/>
        <v>.</v>
      </c>
      <c r="KP7" t="str">
        <f>work!HA7</f>
        <v>.</v>
      </c>
      <c r="KQ7" t="str">
        <f>work!HB7</f>
        <v>.</v>
      </c>
      <c r="KR7" t="str">
        <f>work!HC7</f>
        <v>.</v>
      </c>
      <c r="KS7" t="str">
        <f>IF(ISNUMBER(work!HI7-work!HA7),work!HI7-work!HA7,".")</f>
        <v>.</v>
      </c>
      <c r="KT7" t="str">
        <f>IF(ISNUMBER(work!HJ7-work!HB7),work!HJ7-work!HB7,".")</f>
        <v>.</v>
      </c>
      <c r="KU7" t="str">
        <f>IF(ISNUMBER(work!HK7-work!HC7),work!HK7-work!HC7,".")</f>
        <v>.</v>
      </c>
      <c r="KW7">
        <f>IFERROR(work!HR7/work!HV7,".")</f>
        <v>1.0287932117347694E-6</v>
      </c>
      <c r="KX7">
        <f>IFERROR(work!HS7/work!HW7,".")</f>
        <v>8.8210760690597199E-7</v>
      </c>
      <c r="KY7">
        <f>IFERROR(work!HT7/work!HX7,".")</f>
        <v>7.8853759586352781E-7</v>
      </c>
      <c r="KZ7">
        <f>IFERROR(work!HU7/work!HY7,".")</f>
        <v>0</v>
      </c>
    </row>
    <row r="8" spans="1:331">
      <c r="A8" s="24">
        <f t="shared" si="0"/>
        <v>6</v>
      </c>
      <c r="B8" s="24" t="str">
        <f t="shared" si="19"/>
        <v>Out</v>
      </c>
      <c r="C8" s="24" t="str">
        <f t="shared" si="1"/>
        <v>Out</v>
      </c>
      <c r="D8" s="24" t="str">
        <f t="shared" si="2"/>
        <v>Out67</v>
      </c>
      <c r="E8" s="25" t="s">
        <v>2289</v>
      </c>
      <c r="F8" s="26" t="str">
        <f t="shared" si="3"/>
        <v>Brunei</v>
      </c>
      <c r="G8" s="166" t="s">
        <v>1371</v>
      </c>
      <c r="H8" s="166" t="s">
        <v>5007</v>
      </c>
      <c r="I8" s="166" t="s">
        <v>5007</v>
      </c>
      <c r="J8" s="180" t="s">
        <v>5007</v>
      </c>
      <c r="K8" s="180" t="s">
        <v>5007</v>
      </c>
      <c r="L8" s="27">
        <f>IFERROR(VLOOKUP($F8,Area_FDI_84_96,Seq!B$1,FALSE),0)</f>
        <v>0</v>
      </c>
      <c r="M8" s="27">
        <f>IFERROR(VLOOKUP($F8,Area_FDI_84_96,Seq!C$1,FALSE),0)</f>
        <v>0</v>
      </c>
      <c r="N8" s="27">
        <f>IFERROR(VLOOKUP($F8,Area_FDI_84_96,Seq!D$1,FALSE),0)</f>
        <v>0</v>
      </c>
      <c r="O8" s="27">
        <f>IFERROR(VLOOKUP($F8,Area_FDI_84_96,Seq!E$1,FALSE),0)</f>
        <v>0</v>
      </c>
      <c r="P8" s="27">
        <f>IFERROR(VLOOKUP($F8,Area_FDI_84_96,Seq!F$1,FALSE),0)</f>
        <v>0</v>
      </c>
      <c r="Q8" s="27">
        <f>IFERROR(VLOOKUP($F8,Area_FDI_84_96,Seq!G$1,FALSE),0)</f>
        <v>0</v>
      </c>
      <c r="R8" s="27">
        <f>IFERROR(VLOOKUP($F8,Area_FDI_84_96,Seq!H$1,FALSE),0)</f>
        <v>0</v>
      </c>
      <c r="S8" s="27">
        <f>IFERROR(VLOOKUP($F8,Area_FDI_84_96,Seq!I$1,FALSE),0)</f>
        <v>0</v>
      </c>
      <c r="T8" s="27">
        <f>IFERROR(VALUE(VLOOKUP($E8,Area_FDI_92_95,Seq!B$1,FALSE)),0)</f>
        <v>0</v>
      </c>
      <c r="U8" s="27">
        <f>IFERROR(VALUE(VLOOKUP($E8,Area_FDI_92_95,Seq!C$1,FALSE)),0)</f>
        <v>15</v>
      </c>
      <c r="V8" s="27">
        <f>IFERROR(VALUE(VLOOKUP($E8,Area_FDI_92_95,Seq!D$1,FALSE)),0)</f>
        <v>153</v>
      </c>
      <c r="W8" s="27">
        <f>IFERROR(VALUE(VLOOKUP($E8,Area_FDI_92_95,Seq!E$1,FALSE)),0)</f>
        <v>0</v>
      </c>
      <c r="X8" s="27">
        <f>IFERROR(VALUE(VLOOKUP($E8,Area_FDI_96_99,Seq!B$1,FALSE)),0)</f>
        <v>0</v>
      </c>
      <c r="Y8" s="27">
        <f>IFERROR(VALUE(VLOOKUP($E8,Area_FDI_96_99,Seq!C$1,FALSE)),0)</f>
        <v>9</v>
      </c>
      <c r="Z8" s="27">
        <f>IFERROR(VALUE(VLOOKUP($E8,Area_FDI_96_99,Seq!D$1,FALSE)),0)</f>
        <v>183</v>
      </c>
      <c r="AA8" s="27">
        <f>IFERROR(VALUE(VLOOKUP($E8,Area_FDI_96_99,Seq!E$1,FALSE)),0)</f>
        <v>18</v>
      </c>
      <c r="AB8" s="27">
        <f t="shared" si="4"/>
        <v>0</v>
      </c>
      <c r="AC8" s="27">
        <f t="shared" si="5"/>
        <v>10</v>
      </c>
      <c r="AD8" s="27">
        <f t="shared" si="6"/>
        <v>1736</v>
      </c>
      <c r="AE8" s="27">
        <f t="shared" si="7"/>
        <v>5260</v>
      </c>
      <c r="AF8" s="27">
        <f t="shared" si="8"/>
        <v>9605</v>
      </c>
      <c r="AG8" s="27">
        <f t="shared" si="9"/>
        <v>16039</v>
      </c>
      <c r="AH8" s="27">
        <f t="shared" si="10"/>
        <v>29421</v>
      </c>
      <c r="AI8" s="27">
        <f t="shared" si="11"/>
        <v>37688</v>
      </c>
      <c r="AJ8" s="27">
        <f t="shared" si="12"/>
        <v>34042</v>
      </c>
      <c r="AK8" s="27">
        <f t="shared" si="13"/>
        <v>34812</v>
      </c>
      <c r="AL8" s="27">
        <f t="shared" si="14"/>
        <v>30956</v>
      </c>
      <c r="AM8" s="27"/>
      <c r="AN8" s="27"/>
      <c r="AO8" s="27"/>
      <c r="AP8" s="27"/>
      <c r="AQ8" s="27"/>
      <c r="AR8" s="27"/>
      <c r="AS8" s="27"/>
      <c r="AT8" s="27">
        <f>IFERROR(work!D8+work!AP8,".")</f>
        <v>18871561.501636118</v>
      </c>
      <c r="AU8" s="27">
        <f>IFERROR(work!E8+work!AQ8,".")</f>
        <v>19708366.064927474</v>
      </c>
      <c r="AV8" s="27">
        <f>IFERROR(work!F8+work!AR8,".")</f>
        <v>21478015.738842554</v>
      </c>
      <c r="AW8" s="27">
        <f>IFERROR(work!G8+work!AS8,".")</f>
        <v>23769073.599685956</v>
      </c>
      <c r="AX8" s="27">
        <f>IFERROR(work!H8+work!AT8,".")</f>
        <v>27311353.249552689</v>
      </c>
      <c r="AY8" s="27">
        <f>IFERROR(work!I8+work!AU8,".")</f>
        <v>30925442.014015429</v>
      </c>
      <c r="AZ8" s="27">
        <f>IFERROR(work!J8+work!AV8,".")</f>
        <v>33591682.768550709</v>
      </c>
      <c r="BA8" s="27">
        <f>IFERROR(work!K8+work!AW8,".")</f>
        <v>37443593.560770139</v>
      </c>
      <c r="BB8" s="27">
        <f>IFERROR(work!L8+work!AX8,".")</f>
        <v>41626186.544440277</v>
      </c>
      <c r="BC8" s="27">
        <f>IFERROR(work!M8+work!AY8,".")</f>
        <v>43307976.960215412</v>
      </c>
      <c r="BD8" s="27">
        <f>IFERROR(work!N8+work!AZ8,".")</f>
        <v>44940784.610642299</v>
      </c>
      <c r="BE8" s="27">
        <f>IFERROR(work!O8+work!BA8,".")</f>
        <v>49046221.077989154</v>
      </c>
      <c r="BF8" s="27">
        <f>IFERROR(work!P8+work!BB8,".")</f>
        <v>55963949.493855961</v>
      </c>
      <c r="BG8" s="27">
        <f>IFERROR(work!Q8+work!BC8,".")</f>
        <v>63727732.229080789</v>
      </c>
      <c r="BH8" s="27">
        <f>IFERROR(work!R8+work!BD8,".")</f>
        <v>72024177.107307523</v>
      </c>
      <c r="BI8" s="27">
        <f>IFERROR(work!S8+work!BE8,".")</f>
        <v>79840288.84419018</v>
      </c>
      <c r="BJ8" s="27">
        <f>IFERROR(work!T8+work!BF8,".")</f>
        <v>87784313.717439458</v>
      </c>
      <c r="BK8" s="27">
        <f>IFERROR(work!U8+work!BG8,".")</f>
        <v>95886009.41794157</v>
      </c>
      <c r="BL8" s="27">
        <f>IFERROR(work!V8+work!BH8,".")</f>
        <v>103317525.82577769</v>
      </c>
      <c r="BM8" s="27">
        <f>IFERROR(work!W8+work!BI8,".")</f>
        <v>111143907.54519007</v>
      </c>
      <c r="BN8" s="27">
        <f>IFERROR(work!X8+work!BJ8,".")</f>
        <v>120447608.75166447</v>
      </c>
      <c r="BO8" s="27">
        <f>IFERROR(work!Y8+work!BK8,".")</f>
        <v>130411418.11869082</v>
      </c>
      <c r="BP8" s="27">
        <f>IFERROR(work!Z8+work!BL8,".")</f>
        <v>142246622.8211399</v>
      </c>
      <c r="BQ8" s="27">
        <f>IFERROR(work!AA8+work!BM8,".")</f>
        <v>156425837.95615098</v>
      </c>
      <c r="BR8" s="27">
        <f>IFERROR(work!AB8+work!BN8,".")</f>
        <v>172161606.6690717</v>
      </c>
      <c r="BS8" s="27">
        <f>IFERROR(work!AC8+work!BO8,".")</f>
        <v>191543586.07692659</v>
      </c>
      <c r="BT8" s="27">
        <f>IFERROR(work!AD8+work!BP8,".")</f>
        <v>215814415.78886029</v>
      </c>
      <c r="BU8" s="27">
        <f>IFERROR(work!AE8+work!BQ8,".")</f>
        <v>246362561.0777517</v>
      </c>
      <c r="BV8" s="27">
        <f>IFERROR(work!AF8+work!BR8,".")</f>
        <v>269933141.47955728</v>
      </c>
      <c r="BW8" s="27">
        <f>IFERROR(work!AG8+work!BS8,".")</f>
        <v>294692230.58779424</v>
      </c>
      <c r="BX8" s="27">
        <f>IFERROR(work!AH8+work!BT8,".")</f>
        <v>325287975.46880603</v>
      </c>
      <c r="BY8" s="27" t="str">
        <f>IFERROR(work!AI8+work!BU8,".")</f>
        <v>.</v>
      </c>
      <c r="BZ8" s="27"/>
      <c r="CA8" s="27"/>
      <c r="CB8" s="27"/>
      <c r="CC8" s="27"/>
      <c r="CD8" s="27"/>
      <c r="CE8" s="27"/>
      <c r="CF8" s="27">
        <f>IFERROR(work!AP8-work!D8,".")</f>
        <v>-17716662.58608526</v>
      </c>
      <c r="CG8" s="27">
        <f>IFERROR(work!AQ8-work!E8,".")</f>
        <v>-18782445.675355427</v>
      </c>
      <c r="CH8" s="27">
        <f>IFERROR(work!AR8-work!F8,".")</f>
        <v>-20515459.869806111</v>
      </c>
      <c r="CI8" s="27">
        <f>IFERROR(work!AS8-work!G8,".")</f>
        <v>-22801690.850305568</v>
      </c>
      <c r="CJ8" s="27">
        <f>IFERROR(work!AT8-work!H8,".")</f>
        <v>-26338167.396837458</v>
      </c>
      <c r="CK8" s="27">
        <f>IFERROR(work!AU8-work!I8,".")</f>
        <v>-29966763.919637315</v>
      </c>
      <c r="CL8" s="27">
        <f>IFERROR(work!AV8-work!J8,".")</f>
        <v>-32659037.287263509</v>
      </c>
      <c r="CM8" s="27">
        <f>IFERROR(work!AW8-work!K8,".")</f>
        <v>-36492210.021518543</v>
      </c>
      <c r="CN8" s="27">
        <f>IFERROR(work!AX8-work!L8,".")</f>
        <v>-40664362.842647009</v>
      </c>
      <c r="CO8" s="27">
        <f>IFERROR(work!AY8-work!M8,".")</f>
        <v>-42356484.951742597</v>
      </c>
      <c r="CP8" s="27">
        <f>IFERROR(work!AZ8-work!N8,".")</f>
        <v>-43978926.853970081</v>
      </c>
      <c r="CQ8" s="27">
        <f>IFERROR(work!BA8-work!O8,".")</f>
        <v>-48054103.841367535</v>
      </c>
      <c r="CR8" s="27">
        <f>IFERROR(work!BB8-work!P8,".")</f>
        <v>-54924621.564049281</v>
      </c>
      <c r="CS8" s="27">
        <f>IFERROR(work!BC8-work!Q8,".")</f>
        <v>-62685238.776931368</v>
      </c>
      <c r="CT8" s="27">
        <f>IFERROR(work!BD8-work!R8,".")</f>
        <v>-70948893.10049206</v>
      </c>
      <c r="CU8" s="27">
        <f>IFERROR(work!BE8-work!S8,".")</f>
        <v>-78716846.016259521</v>
      </c>
      <c r="CV8" s="27">
        <f>IFERROR(work!BF8-work!T8,".")</f>
        <v>-86628534.629055366</v>
      </c>
      <c r="CW8" s="27">
        <f>IFERROR(work!BG8-work!U8,".")</f>
        <v>-94747233.824777275</v>
      </c>
      <c r="CX8" s="27">
        <f>IFERROR(work!BH8-work!V8,".")</f>
        <v>-102185110.38987334</v>
      </c>
      <c r="CY8" s="27">
        <f>IFERROR(work!BI8-work!W8,".")</f>
        <v>-109976929.02285042</v>
      </c>
      <c r="CZ8" s="27">
        <f>IFERROR(work!BJ8-work!X8,".")</f>
        <v>-119247378.08809139</v>
      </c>
      <c r="DA8" s="27">
        <f>IFERROR(work!BK8-work!Y8,".")</f>
        <v>-129178252.62876475</v>
      </c>
      <c r="DB8" s="27">
        <f>IFERROR(work!BL8-work!Z8,".")</f>
        <v>-140965707.9643341</v>
      </c>
      <c r="DC8" s="27">
        <f>IFERROR(work!BM8-work!AA8,".")</f>
        <v>-155107725.90787002</v>
      </c>
      <c r="DD8" s="27">
        <f>IFERROR(work!BN8-work!AB8,".")</f>
        <v>-170836847.14521685</v>
      </c>
      <c r="DE8" s="27">
        <f>IFERROR(work!BO8-work!AC8,".")</f>
        <v>-190213693.01837617</v>
      </c>
      <c r="DF8" s="27">
        <f>IFERROR(work!BP8-work!AD8,".")</f>
        <v>-214426037.75154433</v>
      </c>
      <c r="DG8" s="27">
        <f>IFERROR(work!BQ8-work!AE8,".")</f>
        <v>-244972036.86539185</v>
      </c>
      <c r="DH8" s="27">
        <f>IFERROR(work!BR8-work!AF8,".")</f>
        <v>-268569577.86612725</v>
      </c>
      <c r="DI8" s="27">
        <f>IFERROR(work!BS8-work!AG8,".")</f>
        <v>-293352738.93769437</v>
      </c>
      <c r="DJ8" s="27">
        <f>IFERROR(work!BT8-work!AH8,".")</f>
        <v>-323913670.88733339</v>
      </c>
      <c r="DK8" s="27" t="str">
        <f>IFERROR(work!BU8-work!AI8,".")</f>
        <v>.</v>
      </c>
      <c r="DL8" s="27"/>
      <c r="DM8" s="27"/>
      <c r="DN8" s="27"/>
      <c r="DO8" s="27"/>
      <c r="DP8" s="27"/>
      <c r="DQ8" s="27"/>
      <c r="DR8" s="27"/>
      <c r="DS8" s="27" t="str">
        <f>IFERROR(work!DO8-work!CC8,".")</f>
        <v>.</v>
      </c>
      <c r="DT8" s="27" t="str">
        <f>IFERROR(work!DP8-work!CD8,".")</f>
        <v>.</v>
      </c>
      <c r="DU8" s="27" t="str">
        <f>IFERROR(work!DQ8-work!CE8,".")</f>
        <v>.</v>
      </c>
      <c r="DV8" s="27" t="str">
        <f>IFERROR(work!DR8-work!CF8,".")</f>
        <v>.</v>
      </c>
      <c r="DW8" s="27" t="str">
        <f>IFERROR(work!DS8-work!CG8,".")</f>
        <v>.</v>
      </c>
      <c r="DX8" s="27" t="str">
        <f>IFERROR(work!DT8-work!CH8,".")</f>
        <v>.</v>
      </c>
      <c r="DY8" s="27" t="str">
        <f>IFERROR(work!DU8-work!CI8,".")</f>
        <v>.</v>
      </c>
      <c r="DZ8" s="27" t="str">
        <f>IFERROR(work!DV8-work!CJ8,".")</f>
        <v>.</v>
      </c>
      <c r="EA8" s="27" t="str">
        <f>IFERROR(work!DW8-work!CK8,".")</f>
        <v>.</v>
      </c>
      <c r="EB8" s="27" t="str">
        <f>IFERROR(work!DX8-work!CL8,".")</f>
        <v>.</v>
      </c>
      <c r="EC8" s="27" t="str">
        <f>IFERROR(work!DY8-work!CM8,".")</f>
        <v>.</v>
      </c>
      <c r="ED8" s="27" t="str">
        <f>IFERROR(work!DZ8-work!CN8,".")</f>
        <v>.</v>
      </c>
      <c r="EE8" s="27" t="str">
        <f>IFERROR(work!EA8-work!CO8,".")</f>
        <v>.</v>
      </c>
      <c r="EF8" s="27" t="str">
        <f>IFERROR(work!EB8-work!CP8,".")</f>
        <v>.</v>
      </c>
      <c r="EG8" s="27" t="str">
        <f>IFERROR(work!EC8-work!CQ8,".")</f>
        <v>.</v>
      </c>
      <c r="EH8" s="27" t="str">
        <f>IFERROR(work!ED8-work!CR8,".")</f>
        <v>.</v>
      </c>
      <c r="EI8" s="27" t="str">
        <f>IFERROR(work!EE8-work!CS8,".")</f>
        <v>.</v>
      </c>
      <c r="EJ8" s="27" t="str">
        <f>IFERROR(work!EF8-work!CT8,".")</f>
        <v>.</v>
      </c>
      <c r="EK8" s="27" t="str">
        <f>IFERROR(work!EG8-work!CU8,".")</f>
        <v>.</v>
      </c>
      <c r="EL8" s="27" t="str">
        <f>IFERROR(work!EH8-work!CV8,".")</f>
        <v>.</v>
      </c>
      <c r="EM8" s="27" t="str">
        <f>IFERROR(work!EI8-work!CW8,".")</f>
        <v>.</v>
      </c>
      <c r="EN8" s="27" t="str">
        <f>IFERROR(work!EJ8-work!CX8,".")</f>
        <v>.</v>
      </c>
      <c r="EO8" s="27" t="str">
        <f>IFERROR(work!EK8-work!CY8,".")</f>
        <v>.</v>
      </c>
      <c r="EP8" s="27" t="str">
        <f>IFERROR(work!EL8-work!CZ8,".")</f>
        <v>.</v>
      </c>
      <c r="EQ8" s="27" t="str">
        <f>IFERROR(work!EM8-work!DA8,".")</f>
        <v>.</v>
      </c>
      <c r="ER8" s="27" t="str">
        <f>IFERROR(work!EN8-work!DB8,".")</f>
        <v>.</v>
      </c>
      <c r="ES8" s="27" t="str">
        <f>IFERROR(work!EO8-work!DC8,".")</f>
        <v>.</v>
      </c>
      <c r="ET8" s="27" t="str">
        <f>IFERROR(work!EP8-work!DD8,".")</f>
        <v>.</v>
      </c>
      <c r="EU8" s="27" t="str">
        <f>IFERROR(work!EQ8-work!DE8,".")</f>
        <v>.</v>
      </c>
      <c r="EV8" s="27" t="str">
        <f>IFERROR(work!ER8-work!DF8,".")</f>
        <v>.</v>
      </c>
      <c r="EW8" s="27" t="str">
        <f>IFERROR(work!ES8-work!DG8,".")</f>
        <v>.</v>
      </c>
      <c r="EX8" s="27" t="str">
        <f>IFERROR(work!ET8-work!DH8,".")</f>
        <v>.</v>
      </c>
      <c r="EY8" s="27"/>
      <c r="EZ8" s="27"/>
      <c r="FA8" s="27"/>
      <c r="FB8" s="27"/>
      <c r="FC8" s="27"/>
      <c r="FD8" s="27"/>
      <c r="FE8" s="27" t="str">
        <f>IF(ISNUMBER(work!GZ8/work!HD8),work!GZ8/work!HD8,".")</f>
        <v>.</v>
      </c>
      <c r="FF8" s="27" t="str">
        <f>IF(ISNUMBER(work!HA8/work!HE8),work!HA8/work!HE8,".")</f>
        <v>.</v>
      </c>
      <c r="FG8" s="27" t="str">
        <f>IF(ISNUMBER(work!HB8/work!HF8),work!HB8/work!HF8,".")</f>
        <v>.</v>
      </c>
      <c r="FH8" s="27" t="str">
        <f>IF(ISNUMBER(work!HC8/work!HG8),work!HC8/work!HG8,".")</f>
        <v>.</v>
      </c>
      <c r="FI8" s="27" t="str">
        <f>IF(ISNUMBER((work!HA8+work!HB8)/(work!HE8+work!HF8)),(work!HA8+work!HB8)/(work!HE8+work!HF8),".")</f>
        <v>.</v>
      </c>
      <c r="FJ8" s="27" t="str">
        <f>IF(ISNUMBER(work!HH8/work!HL8),work!HH8/work!HL8,".")</f>
        <v>.</v>
      </c>
      <c r="FK8" s="27" t="str">
        <f>IF(ISNUMBER(work!HI8/work!HM8),work!HI8/work!HM8,".")</f>
        <v>.</v>
      </c>
      <c r="FL8" s="27" t="str">
        <f>IF(ISNUMBER(work!HJ8/work!HN8),work!HJ8/work!HN8,".")</f>
        <v>.</v>
      </c>
      <c r="FM8" s="27" t="str">
        <f>IF(ISNUMBER(work!HK8/work!HO8),work!HK8/work!HO8,".")</f>
        <v>.</v>
      </c>
      <c r="FN8" s="27" t="str">
        <f>IF(ISNUMBER((work!HI8+work!HJ8)/(work!HM8+work!HN8)),(work!HI8+work!HJ8)/(work!HM8+work!HN8),".")</f>
        <v>.</v>
      </c>
      <c r="FO8" s="27" t="s">
        <v>5007</v>
      </c>
      <c r="FP8" s="27" t="s">
        <v>5007</v>
      </c>
      <c r="FQ8" s="27" t="s">
        <v>5007</v>
      </c>
      <c r="FR8" s="27" t="s">
        <v>5007</v>
      </c>
      <c r="FS8" s="27" t="s">
        <v>5007</v>
      </c>
      <c r="FT8" s="27">
        <f>work!GM8</f>
        <v>0.20443148144310669</v>
      </c>
      <c r="FU8" s="27" t="str">
        <f>work!GN8</f>
        <v>.</v>
      </c>
      <c r="FV8" s="27">
        <f>work!GO8</f>
        <v>0.12894674499431735</v>
      </c>
      <c r="FW8" s="27" t="s">
        <v>5007</v>
      </c>
      <c r="FX8" s="27"/>
      <c r="FY8" s="27" t="str">
        <f t="shared" si="15"/>
        <v>.</v>
      </c>
      <c r="FZ8">
        <f t="shared" si="20"/>
        <v>0</v>
      </c>
      <c r="GA8" t="str">
        <f>work!HC8</f>
        <v>.</v>
      </c>
      <c r="GB8" t="str">
        <f>IF(ISNUMBER(work!HA8+work!HB8),work!HA8+work!HB8,".")</f>
        <v>.</v>
      </c>
      <c r="GC8" t="str">
        <f>IF(ISNUMBER(work!HK8-work!HC8),work!HK8-work!HC8,".")</f>
        <v>.</v>
      </c>
      <c r="GD8" t="str">
        <f>IF(ISNUMBER(work!HI8+work!HJ8-work!HA8-work!HB8),(work!HI8+work!HJ8-work!HA8-work!HB8),".")</f>
        <v>.</v>
      </c>
      <c r="GH8">
        <f>work!GQ8</f>
        <v>39461</v>
      </c>
      <c r="GI8" t="str">
        <f>work!GR8</f>
        <v>.</v>
      </c>
      <c r="GJ8" t="str">
        <f>work!GZ8</f>
        <v>.</v>
      </c>
      <c r="GK8" t="str">
        <f>work!HH8</f>
        <v>.</v>
      </c>
      <c r="GL8" t="str">
        <f t="shared" si="16"/>
        <v>.</v>
      </c>
      <c r="GM8" t="str">
        <f>IFERROR(VLOOKUP($F8,AREA_EM_ALLYEAR,Seq!B$1,FALSE),".")</f>
        <v>.</v>
      </c>
      <c r="GN8" t="str">
        <f>IFERROR(VLOOKUP($F8,AREA_EM_ALLYEAR,Seq!C$1,FALSE),".")</f>
        <v>.</v>
      </c>
      <c r="GO8" t="str">
        <f>IFERROR(VLOOKUP($F8,AREA_EM_ALLYEAR,Seq!D$1,FALSE),".")</f>
        <v>.</v>
      </c>
      <c r="GP8" t="str">
        <f>IFERROR(VLOOKUP($F8,AREA_EM_ALLYEAR,Seq!E$1,FALSE),".")</f>
        <v>.</v>
      </c>
      <c r="GQ8" t="str">
        <f>IFERROR(VLOOKUP($F8,AREA_EM_ALLYEAR,Seq!F$1,FALSE),".")</f>
        <v>.</v>
      </c>
      <c r="GR8" t="str">
        <f>IFERROR(VLOOKUP($F8,AREA_EM_ALLYEAR,Seq!G$1,FALSE),".")</f>
        <v>.</v>
      </c>
      <c r="GS8" t="str">
        <f>IFERROR(VLOOKUP($F8,AREA_EM_ALLYEAR,Seq!H$1,FALSE),".")</f>
        <v>.</v>
      </c>
      <c r="GT8" t="str">
        <f>IFERROR(VLOOKUP($F8,AREA_EM_ALLYEAR,Seq!I$1,FALSE),".")</f>
        <v>.</v>
      </c>
      <c r="GU8" t="str">
        <f>IFERROR(VLOOKUP($F8,AREA_EM_ALLYEAR,Seq!J$1,FALSE),".")</f>
        <v>.</v>
      </c>
      <c r="GV8" t="str">
        <f>IFERROR(VLOOKUP($F8,AREA_EM_ALLYEAR,Seq!K$1,FALSE),".")</f>
        <v>.</v>
      </c>
      <c r="GW8" t="str">
        <f>IFERROR(VLOOKUP($F8,AREA_EM_ALLYEAR,Seq!L$1,FALSE),".")</f>
        <v>.</v>
      </c>
      <c r="GX8" t="str">
        <f>IFERROR(VLOOKUP($F8,AREA_EM_ALLYEAR,Seq!M$1,FALSE),".")</f>
        <v>.</v>
      </c>
      <c r="GY8" t="str">
        <f>IFERROR(VLOOKUP($F8,AREA_EM_ALLYEAR,Seq!N$1,FALSE),".")</f>
        <v>.</v>
      </c>
      <c r="GZ8" t="str">
        <f>IFERROR(VLOOKUP($F8,AREA_EM_ALLYEAR,Seq!O$1,FALSE),".")</f>
        <v>.</v>
      </c>
      <c r="HA8" t="str">
        <f t="shared" si="21"/>
        <v>.</v>
      </c>
      <c r="HK8" s="139">
        <f>IFERROR(VLOOKUP(CONCATENATE($G8, ".SP.DYN.LE00.IN"),AREA_WB_6ATTRS,Seq!B$1,FALSE)-VLOOKUP("CHN.SP.DYN.LE00.IN",AREA_WB_6ATTRS,Seq!B$1,FALSE),".")</f>
        <v>3.7234146341463372</v>
      </c>
      <c r="HL8" s="139">
        <f>IFERROR(VLOOKUP(CONCATENATE($G8, ".SP.DYN.LE00.IN"),AREA_WB_6ATTRS,Seq!C$1,FALSE)-VLOOKUP("CHN.SP.DYN.LE00.IN",AREA_WB_6ATTRS,Seq!C$1,FALSE),".")</f>
        <v>3.7728292682926678</v>
      </c>
      <c r="HM8" s="139">
        <f>IFERROR(VLOOKUP(CONCATENATE($G8, ".SP.DYN.LE00.IN"),AREA_WB_6ATTRS,Seq!D$1,FALSE)-VLOOKUP("CHN.SP.DYN.LE00.IN",AREA_WB_6ATTRS,Seq!D$1,FALSE),".")</f>
        <v>3.8133902439024467</v>
      </c>
      <c r="HN8" s="139">
        <f>IFERROR(VLOOKUP(CONCATENATE($G8, ".SP.DYN.LE00.IN"),AREA_WB_6ATTRS,Seq!E$1,FALSE)-VLOOKUP("CHN.SP.DYN.LE00.IN",AREA_WB_6ATTRS,Seq!E$1,FALSE),".")</f>
        <v>3.8539756097561053</v>
      </c>
      <c r="HO8" s="139">
        <f>IFERROR(VLOOKUP(CONCATENATE($G8, ".SP.DYN.LE00.IN"),AREA_WB_6ATTRS,Seq!F$1,FALSE)-VLOOKUP("CHN.SP.DYN.LE00.IN",AREA_WB_6ATTRS,Seq!F$1,FALSE),".")</f>
        <v>3.8950975609756142</v>
      </c>
      <c r="HP8" s="139">
        <f>IFERROR(VLOOKUP(CONCATENATE($G8, ".SP.DYN.LE00.IN"),AREA_WB_6ATTRS,Seq!G$1,FALSE)-VLOOKUP("CHN.SP.DYN.LE00.IN",AREA_WB_6ATTRS,Seq!G$1,FALSE),".")</f>
        <v>3.9357560975609829</v>
      </c>
      <c r="HQ8" s="139">
        <f>IFERROR(VLOOKUP(CONCATENATE($G8, ".SP.DYN.LE00.IN"),AREA_WB_6ATTRS,Seq!H$1,FALSE)-VLOOKUP("CHN.SP.DYN.LE00.IN",AREA_WB_6ATTRS,Seq!H$1,FALSE),".")</f>
        <v>3.9789512195121972</v>
      </c>
      <c r="HR8" s="139">
        <f>IFERROR(VLOOKUP(CONCATENATE($G8, ".SP.DYN.LE00.IN"),AREA_WB_6ATTRS,Seq!I$1,FALSE)-VLOOKUP("CHN.SP.DYN.LE00.IN",AREA_WB_6ATTRS,Seq!I$1,FALSE),".")</f>
        <v>4.0261707317073103</v>
      </c>
      <c r="HS8" s="139">
        <f>IFERROR(VLOOKUP(CONCATENATE($G8, ".SP.DYN.LE00.IN"),AREA_WB_6ATTRS,Seq!J$1,FALSE)-VLOOKUP("CHN.SP.DYN.LE00.IN",AREA_WB_6ATTRS,Seq!J$1,FALSE),".")</f>
        <v>4.0769268292682739</v>
      </c>
      <c r="HT8" s="139">
        <f>IFERROR(VLOOKUP(CONCATENATE($G8, ".SP.DYN.LE00.IN"),AREA_WB_6ATTRS,Seq!K$1,FALSE)-VLOOKUP("CHN.SP.DYN.LE00.IN",AREA_WB_6ATTRS,Seq!K$1,FALSE),".")</f>
        <v>4.1341707317073144</v>
      </c>
      <c r="HU8" s="139">
        <f>IFERROR(VLOOKUP(CONCATENATE($G8, ".SP.DYN.LE00.IN"),AREA_WB_6ATTRS,Seq!L$1,FALSE)-VLOOKUP("CHN.SP.DYN.LE00.IN",AREA_WB_6ATTRS,Seq!L$1,FALSE),".")</f>
        <v>4.1939268292683067</v>
      </c>
      <c r="HV8" s="139">
        <f>IFERROR(VLOOKUP(CONCATENATE($G8, ".SP.DYN.LE00.IN"),AREA_WB_6ATTRS,Seq!M$1,FALSE)-VLOOKUP("CHN.SP.DYN.LE00.IN",AREA_WB_6ATTRS,Seq!M$1,FALSE),".")</f>
        <v>4.2591951219512083</v>
      </c>
      <c r="HW8" s="139">
        <f>IFERROR(VLOOKUP(CONCATENATE($G8, ".SP.DYN.LE00.IN"),AREA_WB_6ATTRS,Seq!N$1,FALSE)-VLOOKUP("CHN.SP.DYN.LE00.IN",AREA_WB_6ATTRS,Seq!N$1,FALSE),".")</f>
        <v>4.3269512195121962</v>
      </c>
      <c r="HX8" s="139">
        <f>IFERROR(VLOOKUP(CONCATENATE($G8, ".SP.DYN.LE00.IN"),AREA_WB_6ATTRS,Seq!O$1,FALSE)-VLOOKUP("CHN.SP.DYN.LE00.IN",AREA_WB_6ATTRS,Seq!O$1,FALSE),".")</f>
        <v>4.3961951219512088</v>
      </c>
      <c r="HY8" s="139">
        <f>IFERROR(VLOOKUP(CONCATENATE($G8, ".SP.DYN.LE00.IN"),AREA_WB_6ATTRS,Seq!P$1,FALSE)-VLOOKUP("CHN.SP.DYN.LE00.IN",AREA_WB_6ATTRS,Seq!P$1,FALSE),".")</f>
        <v>4.4669512195121968</v>
      </c>
      <c r="HZ8" s="139">
        <f>IFERROR(VLOOKUP(CONCATENATE($G8, ".SP.DYN.LE00.IN"),AREA_WB_6ATTRS,Seq!Q$1,FALSE)-VLOOKUP("CHN.SP.DYN.LE00.IN",AREA_WB_6ATTRS,Seq!Q$1,FALSE),".")</f>
        <v>4.5426829268292721</v>
      </c>
      <c r="IA8" s="139">
        <f>IFERROR(VLOOKUP(CONCATENATE($G8, ".SP.DYN.LE00.IN"),AREA_WB_6ATTRS,Seq!R$1,FALSE)-VLOOKUP("CHN.SP.DYN.LE00.IN",AREA_WB_6ATTRS,Seq!R$1,FALSE),".")</f>
        <v>4.624902439024396</v>
      </c>
      <c r="IB8" s="139">
        <f>IFERROR(VLOOKUP(CONCATENATE($G8, ".SP.DYN.LE00.IN"),AREA_WB_6ATTRS,Seq!S$1,FALSE)-VLOOKUP("CHN.SP.DYN.LE00.IN",AREA_WB_6ATTRS,Seq!S$1,FALSE),".")</f>
        <v>4.714585365853651</v>
      </c>
      <c r="IC8" s="139">
        <f>IFERROR(VLOOKUP(CONCATENATE($G8, ".SP.DYN.LE00.IN"),AREA_WB_6ATTRS,Seq!T$1,FALSE)-VLOOKUP("CHN.SP.DYN.LE00.IN",AREA_WB_6ATTRS,Seq!T$1,FALSE),".")</f>
        <v>4.8092682926829298</v>
      </c>
      <c r="ID8" s="139">
        <f>IFERROR(VLOOKUP(CONCATENATE($G8, ".SP.DYN.LE00.IN"),AREA_WB_6ATTRS,Seq!U$1,FALSE)-VLOOKUP("CHN.SP.DYN.LE00.IN",AREA_WB_6ATTRS,Seq!U$1,FALSE),".")</f>
        <v>4.9049512195121707</v>
      </c>
      <c r="IE8" s="139">
        <f>IFERROR(VLOOKUP(CONCATENATE($G8, ".SP.DYN.LE00.IN"),AREA_WB_6ATTRS,Seq!V$1,FALSE)-VLOOKUP("CHN.SP.DYN.LE00.IN",AREA_WB_6ATTRS,Seq!V$1,FALSE),".")</f>
        <v>4.9906341463414634</v>
      </c>
      <c r="IF8" s="139">
        <f>IFERROR(VLOOKUP(CONCATENATE($G8, ".SP.DYN.LE00.IN"),AREA_WB_6ATTRS,Seq!W$1,FALSE)-VLOOKUP("CHN.SP.DYN.LE00.IN",AREA_WB_6ATTRS,Seq!W$1,FALSE),".")</f>
        <v>5.0593658536585338</v>
      </c>
      <c r="IG8" s="139">
        <f>IFERROR(VLOOKUP(CONCATENATE($G8, ".SP.DYN.LE00.IN"),AREA_WB_6ATTRS,Seq!X$1,FALSE)-VLOOKUP("CHN.SP.DYN.LE00.IN",AREA_WB_6ATTRS,Seq!X$1,FALSE),".")</f>
        <v>5.1016097560975595</v>
      </c>
      <c r="IH8" s="139">
        <f>IFERROR(VLOOKUP(CONCATENATE($G8, ".SP.DYN.LE00.IN"),AREA_WB_6ATTRS,Seq!Y$1,FALSE)-VLOOKUP("CHN.SP.DYN.LE00.IN",AREA_WB_6ATTRS,Seq!Y$1,FALSE),".")</f>
        <v>5.115926829268318</v>
      </c>
      <c r="II8" s="139">
        <f>IFERROR(VLOOKUP(CONCATENATE($G8, ".SP.DYN.LE00.IN"),AREA_WB_6ATTRS,Seq!Z$1,FALSE)-VLOOKUP("CHN.SP.DYN.LE00.IN",AREA_WB_6ATTRS,Seq!Z$1,FALSE),".")</f>
        <v>5.1002926829268205</v>
      </c>
      <c r="IJ8" s="139">
        <f>IFERROR(VLOOKUP(CONCATENATE($G8, ".SP.DYN.LE00.IN"),AREA_WB_6ATTRS,Seq!AA$1,FALSE)-VLOOKUP("CHN.SP.DYN.LE00.IN",AREA_WB_6ATTRS,Seq!AA$1,FALSE),".")</f>
        <v>5.0572682926829202</v>
      </c>
      <c r="IK8" s="139">
        <f>IFERROR(VLOOKUP(CONCATENATE($G8, ".SP.DYN.LE00.IN"),AREA_WB_6ATTRS,Seq!AB$1,FALSE)-VLOOKUP("CHN.SP.DYN.LE00.IN",AREA_WB_6ATTRS,Seq!AB$1,FALSE),".")</f>
        <v>4.9908780487804734</v>
      </c>
      <c r="IL8" s="139">
        <f>IFERROR(VLOOKUP(CONCATENATE($G8, ".SP.DYN.LE00.IN"),AREA_WB_6ATTRS,Seq!AC$1,FALSE)-VLOOKUP("CHN.SP.DYN.LE00.IN",AREA_WB_6ATTRS,Seq!AC$1,FALSE),".")</f>
        <v>4.9116097560975618</v>
      </c>
      <c r="IM8" s="139">
        <f>IFERROR(VLOOKUP(CONCATENATE($G8, ".SP.DYN.LE00.IN"),AREA_WB_6ATTRS,Seq!AD$1,FALSE)-VLOOKUP("CHN.SP.DYN.LE00.IN",AREA_WB_6ATTRS,Seq!AD$1,FALSE),".")</f>
        <v>4.8269512195121962</v>
      </c>
      <c r="IN8" s="139">
        <f>IFERROR(VLOOKUP(CONCATENATE($G8, ".SP.DYN.LE00.IN"),AREA_WB_6ATTRS,Seq!AE$1,FALSE)-VLOOKUP("CHN.SP.DYN.LE00.IN",AREA_WB_6ATTRS,Seq!AE$1,FALSE),".")</f>
        <v>4.7414146341463379</v>
      </c>
      <c r="IO8" s="139">
        <f>IFERROR(VLOOKUP(CONCATENATE($G8, ".SP.DYN.LE00.IN"),AREA_WB_6ATTRS,Seq!AF$1,FALSE)-VLOOKUP("CHN.SP.DYN.LE00.IN",AREA_WB_6ATTRS,Seq!AF$1,FALSE),".")</f>
        <v>4.6589268292682817</v>
      </c>
      <c r="IP8" s="139" t="str">
        <f>IFERROR(VLOOKUP(CONCATENATE($G8, ".SP.DYN.LE00.IN"),AREA_WB_6ATTRS,Seq!AG$1,FALSE)-VLOOKUP("CHN.SP.DYN.LE00.IN",AREA_WB_6ATTRS,Seq!AG$1,FALSE),".")</f>
        <v>.</v>
      </c>
      <c r="IW8">
        <f>IFERROR(VLOOKUP(CONCATENATE($G8, ".SP.DYN.LE00.IN"),AREA_WB_6ATTRS,Seq!B$1,FALSE),".")</f>
        <v>70.717219512195129</v>
      </c>
      <c r="IX8">
        <f>IFERROR(VLOOKUP(CONCATENATE($G8, ".SP.DYN.LE00.IN"),AREA_WB_6ATTRS,Seq!C$1,FALSE),".")</f>
        <v>71.035756097560977</v>
      </c>
      <c r="IY8">
        <f>IFERROR(VLOOKUP(CONCATENATE($G8, ".SP.DYN.LE00.IN"),AREA_WB_6ATTRS,Seq!D$1,FALSE),".")</f>
        <v>71.348292682926839</v>
      </c>
      <c r="IZ8">
        <f>IFERROR(VLOOKUP(CONCATENATE($G8, ".SP.DYN.LE00.IN"),AREA_WB_6ATTRS,Seq!E$1,FALSE),".")</f>
        <v>71.653829268292696</v>
      </c>
      <c r="JA8">
        <f>IFERROR(VLOOKUP(CONCATENATE($G8, ".SP.DYN.LE00.IN"),AREA_WB_6ATTRS,Seq!F$1,FALSE),".")</f>
        <v>71.954365853658544</v>
      </c>
      <c r="JB8">
        <f>IFERROR(VLOOKUP(CONCATENATE($G8, ".SP.DYN.LE00.IN"),AREA_WB_6ATTRS,Seq!G$1,FALSE),".")</f>
        <v>72.248902439024405</v>
      </c>
      <c r="JC8">
        <f>IFERROR(VLOOKUP(CONCATENATE($G8, ".SP.DYN.LE00.IN"),AREA_WB_6ATTRS,Seq!H$1,FALSE),".")</f>
        <v>72.538439024390257</v>
      </c>
      <c r="JD8">
        <f>IFERROR(VLOOKUP(CONCATENATE($G8, ".SP.DYN.LE00.IN"),AREA_WB_6ATTRS,Seq!I$1,FALSE),".")</f>
        <v>72.823487804878056</v>
      </c>
      <c r="JE8">
        <f>IFERROR(VLOOKUP(CONCATENATE($G8, ".SP.DYN.LE00.IN"),AREA_WB_6ATTRS,Seq!J$1,FALSE),".")</f>
        <v>73.104048780487801</v>
      </c>
      <c r="JF8">
        <f>IFERROR(VLOOKUP(CONCATENATE($G8, ".SP.DYN.LE00.IN"),AREA_WB_6ATTRS,Seq!K$1,FALSE),".")</f>
        <v>73.381097560975618</v>
      </c>
      <c r="JG8">
        <f>IFERROR(VLOOKUP(CONCATENATE($G8, ".SP.DYN.LE00.IN"),AREA_WB_6ATTRS,Seq!L$1,FALSE),".")</f>
        <v>73.653658536585382</v>
      </c>
      <c r="JH8">
        <f>IFERROR(VLOOKUP(CONCATENATE($G8, ".SP.DYN.LE00.IN"),AREA_WB_6ATTRS,Seq!M$1,FALSE),".")</f>
        <v>73.923219512195118</v>
      </c>
      <c r="JI8">
        <f>IFERROR(VLOOKUP(CONCATENATE($G8, ".SP.DYN.LE00.IN"),AREA_WB_6ATTRS,Seq!N$1,FALSE),".")</f>
        <v>74.188780487804877</v>
      </c>
      <c r="JJ8">
        <f>IFERROR(VLOOKUP(CONCATENATE($G8, ".SP.DYN.LE00.IN"),AREA_WB_6ATTRS,Seq!O$1,FALSE),".")</f>
        <v>74.450829268292679</v>
      </c>
      <c r="JK8">
        <f>IFERROR(VLOOKUP(CONCATENATE($G8, ".SP.DYN.LE00.IN"),AREA_WB_6ATTRS,Seq!P$1,FALSE),".")</f>
        <v>74.709878048780496</v>
      </c>
      <c r="JL8">
        <f>IFERROR(VLOOKUP(CONCATENATE($G8, ".SP.DYN.LE00.IN"),AREA_WB_6ATTRS,Seq!Q$1,FALSE),".")</f>
        <v>74.967414634146351</v>
      </c>
      <c r="JM8">
        <f>IFERROR(VLOOKUP(CONCATENATE($G8, ".SP.DYN.LE00.IN"),AREA_WB_6ATTRS,Seq!R$1,FALSE),".")</f>
        <v>75.223926829268308</v>
      </c>
      <c r="JN8">
        <f>IFERROR(VLOOKUP(CONCATENATE($G8, ".SP.DYN.LE00.IN"),AREA_WB_6ATTRS,Seq!S$1,FALSE),".")</f>
        <v>75.480902439024391</v>
      </c>
      <c r="JO8">
        <f>IFERROR(VLOOKUP(CONCATENATE($G8, ".SP.DYN.LE00.IN"),AREA_WB_6ATTRS,Seq!T$1,FALSE),".")</f>
        <v>75.736365853658555</v>
      </c>
      <c r="JP8">
        <f>IFERROR(VLOOKUP(CONCATENATE($G8, ".SP.DYN.LE00.IN"),AREA_WB_6ATTRS,Seq!U$1,FALSE),".")</f>
        <v>75.988341463414628</v>
      </c>
      <c r="JQ8">
        <f>IFERROR(VLOOKUP(CONCATENATE($G8, ".SP.DYN.LE00.IN"),AREA_WB_6ATTRS,Seq!V$1,FALSE),".")</f>
        <v>76.232341463414642</v>
      </c>
      <c r="JR8">
        <f>IFERROR(VLOOKUP(CONCATENATE($G8, ".SP.DYN.LE00.IN"),AREA_WB_6ATTRS,Seq!W$1,FALSE),".")</f>
        <v>76.464902439024399</v>
      </c>
      <c r="JS8">
        <f>IFERROR(VLOOKUP(CONCATENATE($G8, ".SP.DYN.LE00.IN"),AREA_WB_6ATTRS,Seq!X$1,FALSE),".")</f>
        <v>76.681048780487799</v>
      </c>
      <c r="JT8">
        <f>IFERROR(VLOOKUP(CONCATENATE($G8, ".SP.DYN.LE00.IN"),AREA_WB_6ATTRS,Seq!Y$1,FALSE),".")</f>
        <v>76.880804878048806</v>
      </c>
      <c r="JU8">
        <f>IFERROR(VLOOKUP(CONCATENATE($G8, ".SP.DYN.LE00.IN"),AREA_WB_6ATTRS,Seq!Z$1,FALSE),".")</f>
        <v>77.062634146341466</v>
      </c>
      <c r="JV8">
        <f>IFERROR(VLOOKUP(CONCATENATE($G8, ".SP.DYN.LE00.IN"),AREA_WB_6ATTRS,Seq!AA$1,FALSE),".")</f>
        <v>77.228585365853661</v>
      </c>
      <c r="JW8">
        <f>IFERROR(VLOOKUP(CONCATENATE($G8, ".SP.DYN.LE00.IN"),AREA_WB_6ATTRS,Seq!AB$1,FALSE),".")</f>
        <v>77.380609756097556</v>
      </c>
      <c r="JX8">
        <f>IFERROR(VLOOKUP(CONCATENATE($G8, ".SP.DYN.LE00.IN"),AREA_WB_6ATTRS,Seq!AC$1,FALSE),".")</f>
        <v>77.524195121951223</v>
      </c>
      <c r="JY8">
        <f>IFERROR(VLOOKUP(CONCATENATE($G8, ".SP.DYN.LE00.IN"),AREA_WB_6ATTRS,Seq!AD$1,FALSE),".")</f>
        <v>77.662292682926832</v>
      </c>
      <c r="JZ8">
        <f>IFERROR(VLOOKUP(CONCATENATE($G8, ".SP.DYN.LE00.IN"),AREA_WB_6ATTRS,Seq!AE$1,FALSE),".")</f>
        <v>77.797926829268292</v>
      </c>
      <c r="KA8">
        <f>IFERROR(VLOOKUP(CONCATENATE($G8, ".SP.DYN.LE00.IN"),AREA_WB_6ATTRS,Seq!AF$1,FALSE),".")</f>
        <v>77.93202439024391</v>
      </c>
      <c r="KB8" t="str">
        <f>IFERROR(VLOOKUP(CONCATENATE($G8, ".SP.DYN.LE00.IN"),AREA_WB_6ATTRS,Seq!AG$1,FALSE),".")</f>
        <v>.</v>
      </c>
      <c r="KK8">
        <f t="shared" si="22"/>
        <v>378</v>
      </c>
      <c r="KL8">
        <f t="shared" si="23"/>
        <v>0</v>
      </c>
      <c r="KM8">
        <f t="shared" si="17"/>
        <v>44940784.610642299</v>
      </c>
      <c r="KN8">
        <f t="shared" si="18"/>
        <v>-43978926.853970081</v>
      </c>
      <c r="KO8" t="str">
        <f t="shared" si="24"/>
        <v>.</v>
      </c>
      <c r="KP8" t="str">
        <f>work!HA8</f>
        <v>.</v>
      </c>
      <c r="KQ8" t="str">
        <f>work!HB8</f>
        <v>.</v>
      </c>
      <c r="KR8" t="str">
        <f>work!HC8</f>
        <v>.</v>
      </c>
      <c r="KS8" t="str">
        <f>IF(ISNUMBER(work!HI8-work!HA8),work!HI8-work!HA8,".")</f>
        <v>.</v>
      </c>
      <c r="KT8" t="str">
        <f>IF(ISNUMBER(work!HJ8-work!HB8),work!HJ8-work!HB8,".")</f>
        <v>.</v>
      </c>
      <c r="KU8" t="str">
        <f>IF(ISNUMBER(work!HK8-work!HC8),work!HK8-work!HC8,".")</f>
        <v>.</v>
      </c>
      <c r="KW8" t="str">
        <f>IFERROR(work!HR8/work!HV8,".")</f>
        <v>.</v>
      </c>
      <c r="KX8" t="str">
        <f>IFERROR(work!HS8/work!HW8,".")</f>
        <v>.</v>
      </c>
      <c r="KY8" t="str">
        <f>IFERROR(work!HT8/work!HX8,".")</f>
        <v>.</v>
      </c>
      <c r="KZ8" t="str">
        <f>IFERROR(work!HU8/work!HY8,".")</f>
        <v>.</v>
      </c>
    </row>
    <row r="9" spans="1:331">
      <c r="A9" s="24">
        <f t="shared" si="0"/>
        <v>7</v>
      </c>
      <c r="B9" s="24" t="str">
        <f t="shared" si="19"/>
        <v>InEM90</v>
      </c>
      <c r="C9" s="24" t="str">
        <f t="shared" si="1"/>
        <v>Out</v>
      </c>
      <c r="D9" s="24" t="str">
        <f t="shared" si="2"/>
        <v>In67</v>
      </c>
      <c r="E9" s="25" t="s">
        <v>2292</v>
      </c>
      <c r="F9" s="26" t="str">
        <f t="shared" si="3"/>
        <v>Myanmar</v>
      </c>
      <c r="G9" s="166" t="s">
        <v>1584</v>
      </c>
      <c r="H9" s="166" t="s">
        <v>5007</v>
      </c>
      <c r="I9" s="166" t="s">
        <v>5007</v>
      </c>
      <c r="J9" s="180" t="s">
        <v>5007</v>
      </c>
      <c r="K9" s="180" t="s">
        <v>5007</v>
      </c>
      <c r="L9" s="27">
        <f>IFERROR(VLOOKUP($F9,Area_FDI_84_96,Seq!B$1,FALSE),0)</f>
        <v>0</v>
      </c>
      <c r="M9" s="27">
        <f>IFERROR(VLOOKUP($F9,Area_FDI_84_96,Seq!C$1,FALSE),0)</f>
        <v>0</v>
      </c>
      <c r="N9" s="27">
        <f>IFERROR(VLOOKUP($F9,Area_FDI_84_96,Seq!D$1,FALSE),0)</f>
        <v>0</v>
      </c>
      <c r="O9" s="27">
        <f>IFERROR(VLOOKUP($F9,Area_FDI_84_96,Seq!E$1,FALSE),0)</f>
        <v>0</v>
      </c>
      <c r="P9" s="27">
        <f>IFERROR(VLOOKUP($F9,Area_FDI_84_96,Seq!F$1,FALSE),0)</f>
        <v>0</v>
      </c>
      <c r="Q9" s="27">
        <f>IFERROR(VLOOKUP($F9,Area_FDI_84_96,Seq!G$1,FALSE),0)</f>
        <v>0</v>
      </c>
      <c r="R9" s="27">
        <f>IFERROR(VLOOKUP($F9,Area_FDI_84_96,Seq!H$1,FALSE),0)</f>
        <v>0</v>
      </c>
      <c r="S9" s="27">
        <f>IFERROR(VLOOKUP($F9,Area_FDI_84_96,Seq!I$1,FALSE),0)</f>
        <v>0</v>
      </c>
      <c r="T9" s="27">
        <f>IFERROR(VALUE(VLOOKUP($E9,Area_FDI_92_95,Seq!B$1,FALSE)),0)</f>
        <v>283</v>
      </c>
      <c r="U9" s="27">
        <f>IFERROR(VALUE(VLOOKUP($E9,Area_FDI_92_95,Seq!C$1,FALSE)),0)</f>
        <v>644</v>
      </c>
      <c r="V9" s="27">
        <f>IFERROR(VALUE(VLOOKUP($E9,Area_FDI_92_95,Seq!D$1,FALSE)),0)</f>
        <v>289</v>
      </c>
      <c r="W9" s="27">
        <f>IFERROR(VALUE(VLOOKUP($E9,Area_FDI_92_95,Seq!E$1,FALSE)),0)</f>
        <v>0</v>
      </c>
      <c r="X9" s="27">
        <f>IFERROR(VALUE(VLOOKUP($E9,Area_FDI_96_99,Seq!B$1,FALSE)),0)</f>
        <v>58</v>
      </c>
      <c r="Y9" s="27">
        <f>IFERROR(VALUE(VLOOKUP($E9,Area_FDI_96_99,Seq!C$1,FALSE)),0)</f>
        <v>268</v>
      </c>
      <c r="Z9" s="27">
        <f>IFERROR(VALUE(VLOOKUP($E9,Area_FDI_96_99,Seq!D$1,FALSE)),0)</f>
        <v>511</v>
      </c>
      <c r="AA9" s="27">
        <f>IFERROR(VALUE(VLOOKUP($E9,Area_FDI_96_99,Seq!E$1,FALSE)),0)</f>
        <v>1101</v>
      </c>
      <c r="AB9" s="27">
        <f t="shared" si="4"/>
        <v>230</v>
      </c>
      <c r="AC9" s="27">
        <f t="shared" si="5"/>
        <v>226</v>
      </c>
      <c r="AD9" s="27">
        <f t="shared" si="6"/>
        <v>1676</v>
      </c>
      <c r="AE9" s="27">
        <f t="shared" si="7"/>
        <v>351</v>
      </c>
      <c r="AF9" s="27">
        <f t="shared" si="8"/>
        <v>878</v>
      </c>
      <c r="AG9" s="27">
        <f t="shared" si="9"/>
        <v>374</v>
      </c>
      <c r="AH9" s="27">
        <f t="shared" si="10"/>
        <v>736</v>
      </c>
      <c r="AI9" s="27">
        <f t="shared" si="11"/>
        <v>326</v>
      </c>
      <c r="AJ9" s="27">
        <f t="shared" si="12"/>
        <v>330</v>
      </c>
      <c r="AK9" s="27">
        <f t="shared" si="13"/>
        <v>339</v>
      </c>
      <c r="AL9" s="27">
        <f t="shared" si="14"/>
        <v>352</v>
      </c>
      <c r="AM9" s="27"/>
      <c r="AN9" s="27"/>
      <c r="AO9" s="27"/>
      <c r="AP9" s="27"/>
      <c r="AQ9" s="27"/>
      <c r="AR9" s="27"/>
      <c r="AS9" s="27"/>
      <c r="AT9" s="27" t="str">
        <f>IFERROR(work!D9+work!AP9,".")</f>
        <v>.</v>
      </c>
      <c r="AU9" s="27" t="str">
        <f>IFERROR(work!E9+work!AQ9,".")</f>
        <v>.</v>
      </c>
      <c r="AV9" s="27" t="str">
        <f>IFERROR(work!F9+work!AR9,".")</f>
        <v>.</v>
      </c>
      <c r="AW9" s="27" t="str">
        <f>IFERROR(work!G9+work!AS9,".")</f>
        <v>.</v>
      </c>
      <c r="AX9" s="27" t="str">
        <f>IFERROR(work!H9+work!AT9,".")</f>
        <v>.</v>
      </c>
      <c r="AY9" s="27" t="str">
        <f>IFERROR(work!I9+work!AU9,".")</f>
        <v>.</v>
      </c>
      <c r="AZ9" s="27" t="str">
        <f>IFERROR(work!J9+work!AV9,".")</f>
        <v>.</v>
      </c>
      <c r="BA9" s="27" t="str">
        <f>IFERROR(work!K9+work!AW9,".")</f>
        <v>.</v>
      </c>
      <c r="BB9" s="27" t="str">
        <f>IFERROR(work!L9+work!AX9,".")</f>
        <v>.</v>
      </c>
      <c r="BC9" s="27" t="str">
        <f>IFERROR(work!M9+work!AY9,".")</f>
        <v>.</v>
      </c>
      <c r="BD9" s="27" t="str">
        <f>IFERROR(work!N9+work!AZ9,".")</f>
        <v>.</v>
      </c>
      <c r="BE9" s="27" t="str">
        <f>IFERROR(work!O9+work!BA9,".")</f>
        <v>.</v>
      </c>
      <c r="BF9" s="27" t="str">
        <f>IFERROR(work!P9+work!BB9,".")</f>
        <v>.</v>
      </c>
      <c r="BG9" s="27" t="str">
        <f>IFERROR(work!Q9+work!BC9,".")</f>
        <v>.</v>
      </c>
      <c r="BH9" s="27" t="str">
        <f>IFERROR(work!R9+work!BD9,".")</f>
        <v>.</v>
      </c>
      <c r="BI9" s="27" t="str">
        <f>IFERROR(work!S9+work!BE9,".")</f>
        <v>.</v>
      </c>
      <c r="BJ9" s="27" t="str">
        <f>IFERROR(work!T9+work!BF9,".")</f>
        <v>.</v>
      </c>
      <c r="BK9" s="27" t="str">
        <f>IFERROR(work!U9+work!BG9,".")</f>
        <v>.</v>
      </c>
      <c r="BL9" s="27" t="str">
        <f>IFERROR(work!V9+work!BH9,".")</f>
        <v>.</v>
      </c>
      <c r="BM9" s="27" t="str">
        <f>IFERROR(work!W9+work!BI9,".")</f>
        <v>.</v>
      </c>
      <c r="BN9" s="27" t="str">
        <f>IFERROR(work!X9+work!BJ9,".")</f>
        <v>.</v>
      </c>
      <c r="BO9" s="27" t="str">
        <f>IFERROR(work!Y9+work!BK9,".")</f>
        <v>.</v>
      </c>
      <c r="BP9" s="27" t="str">
        <f>IFERROR(work!Z9+work!BL9,".")</f>
        <v>.</v>
      </c>
      <c r="BQ9" s="27" t="str">
        <f>IFERROR(work!AA9+work!BM9,".")</f>
        <v>.</v>
      </c>
      <c r="BR9" s="27" t="str">
        <f>IFERROR(work!AB9+work!BN9,".")</f>
        <v>.</v>
      </c>
      <c r="BS9" s="27" t="str">
        <f>IFERROR(work!AC9+work!BO9,".")</f>
        <v>.</v>
      </c>
      <c r="BT9" s="27" t="str">
        <f>IFERROR(work!AD9+work!BP9,".")</f>
        <v>.</v>
      </c>
      <c r="BU9" s="27" t="str">
        <f>IFERROR(work!AE9+work!BQ9,".")</f>
        <v>.</v>
      </c>
      <c r="BV9" s="27" t="str">
        <f>IFERROR(work!AF9+work!BR9,".")</f>
        <v>.</v>
      </c>
      <c r="BW9" s="27" t="str">
        <f>IFERROR(work!AG9+work!BS9,".")</f>
        <v>.</v>
      </c>
      <c r="BX9" s="27" t="str">
        <f>IFERROR(work!AH9+work!BT9,".")</f>
        <v>.</v>
      </c>
      <c r="BY9" s="27" t="str">
        <f>IFERROR(work!AI9+work!BU9,".")</f>
        <v>.</v>
      </c>
      <c r="BZ9" s="27"/>
      <c r="CA9" s="27"/>
      <c r="CB9" s="27"/>
      <c r="CC9" s="27"/>
      <c r="CD9" s="27"/>
      <c r="CE9" s="27"/>
      <c r="CF9" s="27" t="str">
        <f>IFERROR(work!AP9-work!D9,".")</f>
        <v>.</v>
      </c>
      <c r="CG9" s="27" t="str">
        <f>IFERROR(work!AQ9-work!E9,".")</f>
        <v>.</v>
      </c>
      <c r="CH9" s="27" t="str">
        <f>IFERROR(work!AR9-work!F9,".")</f>
        <v>.</v>
      </c>
      <c r="CI9" s="27" t="str">
        <f>IFERROR(work!AS9-work!G9,".")</f>
        <v>.</v>
      </c>
      <c r="CJ9" s="27" t="str">
        <f>IFERROR(work!AT9-work!H9,".")</f>
        <v>.</v>
      </c>
      <c r="CK9" s="27" t="str">
        <f>IFERROR(work!AU9-work!I9,".")</f>
        <v>.</v>
      </c>
      <c r="CL9" s="27" t="str">
        <f>IFERROR(work!AV9-work!J9,".")</f>
        <v>.</v>
      </c>
      <c r="CM9" s="27" t="str">
        <f>IFERROR(work!AW9-work!K9,".")</f>
        <v>.</v>
      </c>
      <c r="CN9" s="27" t="str">
        <f>IFERROR(work!AX9-work!L9,".")</f>
        <v>.</v>
      </c>
      <c r="CO9" s="27" t="str">
        <f>IFERROR(work!AY9-work!M9,".")</f>
        <v>.</v>
      </c>
      <c r="CP9" s="27" t="str">
        <f>IFERROR(work!AZ9-work!N9,".")</f>
        <v>.</v>
      </c>
      <c r="CQ9" s="27" t="str">
        <f>IFERROR(work!BA9-work!O9,".")</f>
        <v>.</v>
      </c>
      <c r="CR9" s="27" t="str">
        <f>IFERROR(work!BB9-work!P9,".")</f>
        <v>.</v>
      </c>
      <c r="CS9" s="27" t="str">
        <f>IFERROR(work!BC9-work!Q9,".")</f>
        <v>.</v>
      </c>
      <c r="CT9" s="27" t="str">
        <f>IFERROR(work!BD9-work!R9,".")</f>
        <v>.</v>
      </c>
      <c r="CU9" s="27" t="str">
        <f>IFERROR(work!BE9-work!S9,".")</f>
        <v>.</v>
      </c>
      <c r="CV9" s="27" t="str">
        <f>IFERROR(work!BF9-work!T9,".")</f>
        <v>.</v>
      </c>
      <c r="CW9" s="27" t="str">
        <f>IFERROR(work!BG9-work!U9,".")</f>
        <v>.</v>
      </c>
      <c r="CX9" s="27" t="str">
        <f>IFERROR(work!BH9-work!V9,".")</f>
        <v>.</v>
      </c>
      <c r="CY9" s="27" t="str">
        <f>IFERROR(work!BI9-work!W9,".")</f>
        <v>.</v>
      </c>
      <c r="CZ9" s="27" t="str">
        <f>IFERROR(work!BJ9-work!X9,".")</f>
        <v>.</v>
      </c>
      <c r="DA9" s="27" t="str">
        <f>IFERROR(work!BK9-work!Y9,".")</f>
        <v>.</v>
      </c>
      <c r="DB9" s="27" t="str">
        <f>IFERROR(work!BL9-work!Z9,".")</f>
        <v>.</v>
      </c>
      <c r="DC9" s="27" t="str">
        <f>IFERROR(work!BM9-work!AA9,".")</f>
        <v>.</v>
      </c>
      <c r="DD9" s="27" t="str">
        <f>IFERROR(work!BN9-work!AB9,".")</f>
        <v>.</v>
      </c>
      <c r="DE9" s="27" t="str">
        <f>IFERROR(work!BO9-work!AC9,".")</f>
        <v>.</v>
      </c>
      <c r="DF9" s="27" t="str">
        <f>IFERROR(work!BP9-work!AD9,".")</f>
        <v>.</v>
      </c>
      <c r="DG9" s="27" t="str">
        <f>IFERROR(work!BQ9-work!AE9,".")</f>
        <v>.</v>
      </c>
      <c r="DH9" s="27" t="str">
        <f>IFERROR(work!BR9-work!AF9,".")</f>
        <v>.</v>
      </c>
      <c r="DI9" s="27" t="str">
        <f>IFERROR(work!BS9-work!AG9,".")</f>
        <v>.</v>
      </c>
      <c r="DJ9" s="27" t="str">
        <f>IFERROR(work!BT9-work!AH9,".")</f>
        <v>.</v>
      </c>
      <c r="DK9" s="27" t="str">
        <f>IFERROR(work!BU9-work!AI9,".")</f>
        <v>.</v>
      </c>
      <c r="DL9" s="27"/>
      <c r="DM9" s="27"/>
      <c r="DN9" s="27"/>
      <c r="DO9" s="27"/>
      <c r="DP9" s="27"/>
      <c r="DQ9" s="27"/>
      <c r="DR9" s="27"/>
      <c r="DS9" s="27" t="str">
        <f>IFERROR(work!DO9-work!CC9,".")</f>
        <v>.</v>
      </c>
      <c r="DT9" s="27" t="str">
        <f>IFERROR(work!DP9-work!CD9,".")</f>
        <v>.</v>
      </c>
      <c r="DU9" s="27" t="str">
        <f>IFERROR(work!DQ9-work!CE9,".")</f>
        <v>.</v>
      </c>
      <c r="DV9" s="27" t="str">
        <f>IFERROR(work!DR9-work!CF9,".")</f>
        <v>.</v>
      </c>
      <c r="DW9" s="27" t="str">
        <f>IFERROR(work!DS9-work!CG9,".")</f>
        <v>.</v>
      </c>
      <c r="DX9" s="27" t="str">
        <f>IFERROR(work!DT9-work!CH9,".")</f>
        <v>.</v>
      </c>
      <c r="DY9" s="27" t="str">
        <f>IFERROR(work!DU9-work!CI9,".")</f>
        <v>.</v>
      </c>
      <c r="DZ9" s="27" t="str">
        <f>IFERROR(work!DV9-work!CJ9,".")</f>
        <v>.</v>
      </c>
      <c r="EA9" s="27" t="str">
        <f>IFERROR(work!DW9-work!CK9,".")</f>
        <v>.</v>
      </c>
      <c r="EB9" s="27" t="str">
        <f>IFERROR(work!DX9-work!CL9,".")</f>
        <v>.</v>
      </c>
      <c r="EC9" s="27" t="str">
        <f>IFERROR(work!DY9-work!CM9,".")</f>
        <v>.</v>
      </c>
      <c r="ED9" s="27" t="str">
        <f>IFERROR(work!DZ9-work!CN9,".")</f>
        <v>.</v>
      </c>
      <c r="EE9" s="27" t="str">
        <f>IFERROR(work!EA9-work!CO9,".")</f>
        <v>.</v>
      </c>
      <c r="EF9" s="27" t="str">
        <f>IFERROR(work!EB9-work!CP9,".")</f>
        <v>.</v>
      </c>
      <c r="EG9" s="27" t="str">
        <f>IFERROR(work!EC9-work!CQ9,".")</f>
        <v>.</v>
      </c>
      <c r="EH9" s="27" t="str">
        <f>IFERROR(work!ED9-work!CR9,".")</f>
        <v>.</v>
      </c>
      <c r="EI9" s="27" t="str">
        <f>IFERROR(work!EE9-work!CS9,".")</f>
        <v>.</v>
      </c>
      <c r="EJ9" s="27" t="str">
        <f>IFERROR(work!EF9-work!CT9,".")</f>
        <v>.</v>
      </c>
      <c r="EK9" s="27" t="str">
        <f>IFERROR(work!EG9-work!CU9,".")</f>
        <v>.</v>
      </c>
      <c r="EL9" s="27" t="str">
        <f>IFERROR(work!EH9-work!CV9,".")</f>
        <v>.</v>
      </c>
      <c r="EM9" s="27" t="str">
        <f>IFERROR(work!EI9-work!CW9,".")</f>
        <v>.</v>
      </c>
      <c r="EN9" s="27" t="str">
        <f>IFERROR(work!EJ9-work!CX9,".")</f>
        <v>.</v>
      </c>
      <c r="EO9" s="27" t="str">
        <f>IFERROR(work!EK9-work!CY9,".")</f>
        <v>.</v>
      </c>
      <c r="EP9" s="27" t="str">
        <f>IFERROR(work!EL9-work!CZ9,".")</f>
        <v>.</v>
      </c>
      <c r="EQ9" s="27" t="str">
        <f>IFERROR(work!EM9-work!DA9,".")</f>
        <v>.</v>
      </c>
      <c r="ER9" s="27" t="str">
        <f>IFERROR(work!EN9-work!DB9,".")</f>
        <v>.</v>
      </c>
      <c r="ES9" s="27" t="str">
        <f>IFERROR(work!EO9-work!DC9,".")</f>
        <v>.</v>
      </c>
      <c r="ET9" s="27" t="str">
        <f>IFERROR(work!EP9-work!DD9,".")</f>
        <v>.</v>
      </c>
      <c r="EU9" s="27" t="str">
        <f>IFERROR(work!EQ9-work!DE9,".")</f>
        <v>.</v>
      </c>
      <c r="EV9" s="27" t="str">
        <f>IFERROR(work!ER9-work!DF9,".")</f>
        <v>.</v>
      </c>
      <c r="EW9" s="27" t="str">
        <f>IFERROR(work!ES9-work!DG9,".")</f>
        <v>.</v>
      </c>
      <c r="EX9" s="27" t="str">
        <f>IFERROR(work!ET9-work!DH9,".")</f>
        <v>.</v>
      </c>
      <c r="EY9" s="27"/>
      <c r="EZ9" s="27"/>
      <c r="FA9" s="27"/>
      <c r="FB9" s="27"/>
      <c r="FC9" s="27"/>
      <c r="FD9" s="27"/>
      <c r="FE9" s="27" t="str">
        <f>IF(ISNUMBER(work!GZ9/work!HD9),work!GZ9/work!HD9,".")</f>
        <v>.</v>
      </c>
      <c r="FF9" s="27" t="str">
        <f>IF(ISNUMBER(work!HA9/work!HE9),work!HA9/work!HE9,".")</f>
        <v>.</v>
      </c>
      <c r="FG9" s="27" t="str">
        <f>IF(ISNUMBER(work!HB9/work!HF9),work!HB9/work!HF9,".")</f>
        <v>.</v>
      </c>
      <c r="FH9" s="27" t="str">
        <f>IF(ISNUMBER(work!HC9/work!HG9),work!HC9/work!HG9,".")</f>
        <v>.</v>
      </c>
      <c r="FI9" s="27" t="str">
        <f>IF(ISNUMBER((work!HA9+work!HB9)/(work!HE9+work!HF9)),(work!HA9+work!HB9)/(work!HE9+work!HF9),".")</f>
        <v>.</v>
      </c>
      <c r="FJ9" s="27" t="str">
        <f>IF(ISNUMBER(work!HH9/work!HL9),work!HH9/work!HL9,".")</f>
        <v>.</v>
      </c>
      <c r="FK9" s="27" t="str">
        <f>IF(ISNUMBER(work!HI9/work!HM9),work!HI9/work!HM9,".")</f>
        <v>.</v>
      </c>
      <c r="FL9" s="27" t="str">
        <f>IF(ISNUMBER(work!HJ9/work!HN9),work!HJ9/work!HN9,".")</f>
        <v>.</v>
      </c>
      <c r="FM9" s="27" t="str">
        <f>IF(ISNUMBER(work!HK9/work!HO9),work!HK9/work!HO9,".")</f>
        <v>.</v>
      </c>
      <c r="FN9" s="27" t="str">
        <f>IF(ISNUMBER((work!HI9+work!HJ9)/(work!HM9+work!HN9)),(work!HI9+work!HJ9)/(work!HM9+work!HN9),".")</f>
        <v>.</v>
      </c>
      <c r="FO9" s="27" t="s">
        <v>5007</v>
      </c>
      <c r="FP9" s="27" t="s">
        <v>5007</v>
      </c>
      <c r="FQ9" s="27" t="s">
        <v>5007</v>
      </c>
      <c r="FR9" s="27" t="s">
        <v>5007</v>
      </c>
      <c r="FS9" s="27" t="s">
        <v>5007</v>
      </c>
      <c r="FT9" s="27">
        <f>work!GM9</f>
        <v>2.0857437951580293E-2</v>
      </c>
      <c r="FU9" s="27">
        <f>work!GN9</f>
        <v>1.7138175832640521E-2</v>
      </c>
      <c r="FV9" s="27">
        <f>work!GO9</f>
        <v>2.3628368949469639E-2</v>
      </c>
      <c r="FW9" s="27" t="s">
        <v>5007</v>
      </c>
      <c r="FX9" s="27"/>
      <c r="FY9" s="27">
        <f t="shared" si="15"/>
        <v>3233.3629999999998</v>
      </c>
      <c r="FZ9">
        <f t="shared" si="20"/>
        <v>230</v>
      </c>
      <c r="GA9" t="str">
        <f>work!HC9</f>
        <v>.</v>
      </c>
      <c r="GB9" t="str">
        <f>IF(ISNUMBER(work!HA9+work!HB9),work!HA9+work!HB9,".")</f>
        <v>.</v>
      </c>
      <c r="GC9" t="str">
        <f>IF(ISNUMBER(work!HK9-work!HC9),work!HK9-work!HC9,".")</f>
        <v>.</v>
      </c>
      <c r="GD9" t="str">
        <f>IF(ISNUMBER(work!HI9+work!HJ9-work!HA9-work!HB9),(work!HI9+work!HJ9-work!HA9-work!HB9),".")</f>
        <v>.</v>
      </c>
      <c r="GH9">
        <f>work!GQ9</f>
        <v>700000</v>
      </c>
      <c r="GI9">
        <f>work!GR9</f>
        <v>700000</v>
      </c>
      <c r="GJ9" t="str">
        <f>work!GZ9</f>
        <v>.</v>
      </c>
      <c r="GK9" t="str">
        <f>work!HH9</f>
        <v>.</v>
      </c>
      <c r="GL9">
        <f t="shared" si="16"/>
        <v>40721.820050810624</v>
      </c>
      <c r="GM9" t="str">
        <f>IFERROR(VLOOKUP($F9,AREA_EM_ALLYEAR,Seq!B$1,FALSE),".")</f>
        <v>.</v>
      </c>
      <c r="GN9" t="str">
        <f>IFERROR(VLOOKUP($F9,AREA_EM_ALLYEAR,Seq!C$1,FALSE),".")</f>
        <v>.</v>
      </c>
      <c r="GO9" t="str">
        <f>IFERROR(VLOOKUP($F9,AREA_EM_ALLYEAR,Seq!D$1,FALSE),".")</f>
        <v>.</v>
      </c>
      <c r="GP9" t="str">
        <f>IFERROR(VLOOKUP($F9,AREA_EM_ALLYEAR,Seq!E$1,FALSE),".")</f>
        <v>.</v>
      </c>
      <c r="GQ9" t="str">
        <f>IFERROR(VLOOKUP($F9,AREA_EM_ALLYEAR,Seq!F$1,FALSE),".")</f>
        <v>.</v>
      </c>
      <c r="GR9" t="str">
        <f>IFERROR(VLOOKUP($F9,AREA_EM_ALLYEAR,Seq!G$1,FALSE),".")</f>
        <v>.</v>
      </c>
      <c r="GS9" t="str">
        <f>IFERROR(VLOOKUP($F9,AREA_EM_ALLYEAR,Seq!H$1,FALSE),".")</f>
        <v>.</v>
      </c>
      <c r="GT9" t="str">
        <f>IFERROR(VLOOKUP($F9,AREA_EM_ALLYEAR,Seq!I$1,FALSE),".")</f>
        <v>.</v>
      </c>
      <c r="GU9" t="str">
        <f>IFERROR(VLOOKUP($F9,AREA_EM_ALLYEAR,Seq!J$1,FALSE),".")</f>
        <v>.</v>
      </c>
      <c r="GV9" t="str">
        <f>IFERROR(VLOOKUP($F9,AREA_EM_ALLYEAR,Seq!K$1,FALSE),".")</f>
        <v>.</v>
      </c>
      <c r="GW9" t="str">
        <f>IFERROR(VLOOKUP($F9,AREA_EM_ALLYEAR,Seq!L$1,FALSE),".")</f>
        <v>.</v>
      </c>
      <c r="GX9" t="str">
        <f>IFERROR(VLOOKUP($F9,AREA_EM_ALLYEAR,Seq!M$1,FALSE),".")</f>
        <v>.</v>
      </c>
      <c r="GY9" t="str">
        <f>IFERROR(VLOOKUP($F9,AREA_EM_ALLYEAR,Seq!N$1,FALSE),".")</f>
        <v>.</v>
      </c>
      <c r="GZ9" t="str">
        <f>IFERROR(VLOOKUP($F9,AREA_EM_ALLYEAR,Seq!O$1,FALSE),".")</f>
        <v>.</v>
      </c>
      <c r="HA9" t="str">
        <f t="shared" si="21"/>
        <v>.</v>
      </c>
      <c r="HK9" s="139">
        <f>IFERROR(VLOOKUP(CONCATENATE($G9, ".SP.DYN.LE00.IN"),AREA_WB_6ATTRS,Seq!B$1,FALSE)-VLOOKUP("CHN.SP.DYN.LE00.IN",AREA_WB_6ATTRS,Seq!B$1,FALSE),".")</f>
        <v>-11.958219512195129</v>
      </c>
      <c r="HL9" s="139">
        <f>IFERROR(VLOOKUP(CONCATENATE($G9, ".SP.DYN.LE00.IN"),AREA_WB_6ATTRS,Seq!C$1,FALSE)-VLOOKUP("CHN.SP.DYN.LE00.IN",AREA_WB_6ATTRS,Seq!C$1,FALSE),".")</f>
        <v>-12.088341463414643</v>
      </c>
      <c r="HM9" s="139">
        <f>IFERROR(VLOOKUP(CONCATENATE($G9, ".SP.DYN.LE00.IN"),AREA_WB_6ATTRS,Seq!D$1,FALSE)-VLOOKUP("CHN.SP.DYN.LE00.IN",AREA_WB_6ATTRS,Seq!D$1,FALSE),".")</f>
        <v>-12.270804878048772</v>
      </c>
      <c r="HN9" s="139">
        <f>IFERROR(VLOOKUP(CONCATENATE($G9, ".SP.DYN.LE00.IN"),AREA_WB_6ATTRS,Seq!E$1,FALSE)-VLOOKUP("CHN.SP.DYN.LE00.IN",AREA_WB_6ATTRS,Seq!E$1,FALSE),".")</f>
        <v>-12.467731707317078</v>
      </c>
      <c r="HO9" s="139">
        <f>IFERROR(VLOOKUP(CONCATENATE($G9, ".SP.DYN.LE00.IN"),AREA_WB_6ATTRS,Seq!F$1,FALSE)-VLOOKUP("CHN.SP.DYN.LE00.IN",AREA_WB_6ATTRS,Seq!F$1,FALSE),".")</f>
        <v>-12.655634146341463</v>
      </c>
      <c r="HP9" s="139">
        <f>IFERROR(VLOOKUP(CONCATENATE($G9, ".SP.DYN.LE00.IN"),AREA_WB_6ATTRS,Seq!G$1,FALSE)-VLOOKUP("CHN.SP.DYN.LE00.IN",AREA_WB_6ATTRS,Seq!G$1,FALSE),".")</f>
        <v>-12.798487804878057</v>
      </c>
      <c r="HQ9" s="139">
        <f>IFERROR(VLOOKUP(CONCATENATE($G9, ".SP.DYN.LE00.IN"),AREA_WB_6ATTRS,Seq!H$1,FALSE)-VLOOKUP("CHN.SP.DYN.LE00.IN",AREA_WB_6ATTRS,Seq!H$1,FALSE),".")</f>
        <v>-12.863317073170734</v>
      </c>
      <c r="HR9" s="139">
        <f>IFERROR(VLOOKUP(CONCATENATE($G9, ".SP.DYN.LE00.IN"),AREA_WB_6ATTRS,Seq!I$1,FALSE)-VLOOKUP("CHN.SP.DYN.LE00.IN",AREA_WB_6ATTRS,Seq!I$1,FALSE),".")</f>
        <v>-12.83512195121952</v>
      </c>
      <c r="HS9" s="139">
        <f>IFERROR(VLOOKUP(CONCATENATE($G9, ".SP.DYN.LE00.IN"),AREA_WB_6ATTRS,Seq!J$1,FALSE)-VLOOKUP("CHN.SP.DYN.LE00.IN",AREA_WB_6ATTRS,Seq!J$1,FALSE),".")</f>
        <v>-12.710414634146346</v>
      </c>
      <c r="HT9" s="139">
        <f>IFERROR(VLOOKUP(CONCATENATE($G9, ".SP.DYN.LE00.IN"),AREA_WB_6ATTRS,Seq!K$1,FALSE)-VLOOKUP("CHN.SP.DYN.LE00.IN",AREA_WB_6ATTRS,Seq!K$1,FALSE),".")</f>
        <v>-12.490219512195125</v>
      </c>
      <c r="HU9" s="139">
        <f>IFERROR(VLOOKUP(CONCATENATE($G9, ".SP.DYN.LE00.IN"),AREA_WB_6ATTRS,Seq!L$1,FALSE)-VLOOKUP("CHN.SP.DYN.LE00.IN",AREA_WB_6ATTRS,Seq!L$1,FALSE),".")</f>
        <v>-12.186024390243901</v>
      </c>
      <c r="HV9" s="139">
        <f>IFERROR(VLOOKUP(CONCATENATE($G9, ".SP.DYN.LE00.IN"),AREA_WB_6ATTRS,Seq!M$1,FALSE)-VLOOKUP("CHN.SP.DYN.LE00.IN",AREA_WB_6ATTRS,Seq!M$1,FALSE),".")</f>
        <v>-11.81931707317073</v>
      </c>
      <c r="HW9" s="139">
        <f>IFERROR(VLOOKUP(CONCATENATE($G9, ".SP.DYN.LE00.IN"),AREA_WB_6ATTRS,Seq!N$1,FALSE)-VLOOKUP("CHN.SP.DYN.LE00.IN",AREA_WB_6ATTRS,Seq!N$1,FALSE),".")</f>
        <v>-11.424097560975596</v>
      </c>
      <c r="HX9" s="139">
        <f>IFERROR(VLOOKUP(CONCATENATE($G9, ".SP.DYN.LE00.IN"),AREA_WB_6ATTRS,Seq!O$1,FALSE)-VLOOKUP("CHN.SP.DYN.LE00.IN",AREA_WB_6ATTRS,Seq!O$1,FALSE),".")</f>
        <v>-11.033878048780494</v>
      </c>
      <c r="HY9" s="139">
        <f>IFERROR(VLOOKUP(CONCATENATE($G9, ".SP.DYN.LE00.IN"),AREA_WB_6ATTRS,Seq!P$1,FALSE)-VLOOKUP("CHN.SP.DYN.LE00.IN",AREA_WB_6ATTRS,Seq!P$1,FALSE),".")</f>
        <v>-10.669634146341465</v>
      </c>
      <c r="HZ9" s="139">
        <f>IFERROR(VLOOKUP(CONCATENATE($G9, ".SP.DYN.LE00.IN"),AREA_WB_6ATTRS,Seq!Q$1,FALSE)-VLOOKUP("CHN.SP.DYN.LE00.IN",AREA_WB_6ATTRS,Seq!Q$1,FALSE),".")</f>
        <v>-10.346390243902441</v>
      </c>
      <c r="IA9" s="139">
        <f>IFERROR(VLOOKUP(CONCATENATE($G9, ".SP.DYN.LE00.IN"),AREA_WB_6ATTRS,Seq!R$1,FALSE)-VLOOKUP("CHN.SP.DYN.LE00.IN",AREA_WB_6ATTRS,Seq!R$1,FALSE),".")</f>
        <v>-10.072609756097563</v>
      </c>
      <c r="IB9" s="139">
        <f>IFERROR(VLOOKUP(CONCATENATE($G9, ".SP.DYN.LE00.IN"),AREA_WB_6ATTRS,Seq!S$1,FALSE)-VLOOKUP("CHN.SP.DYN.LE00.IN",AREA_WB_6ATTRS,Seq!S$1,FALSE),".")</f>
        <v>-9.8428292682926823</v>
      </c>
      <c r="IC9" s="139">
        <f>IFERROR(VLOOKUP(CONCATENATE($G9, ".SP.DYN.LE00.IN"),AREA_WB_6ATTRS,Seq!T$1,FALSE)-VLOOKUP("CHN.SP.DYN.LE00.IN",AREA_WB_6ATTRS,Seq!T$1,FALSE),".")</f>
        <v>-9.6505121951219692</v>
      </c>
      <c r="ID9" s="139">
        <f>IFERROR(VLOOKUP(CONCATENATE($G9, ".SP.DYN.LE00.IN"),AREA_WB_6ATTRS,Seq!U$1,FALSE)-VLOOKUP("CHN.SP.DYN.LE00.IN",AREA_WB_6ATTRS,Seq!U$1,FALSE),".")</f>
        <v>-9.4962439024390406</v>
      </c>
      <c r="IE9" s="139">
        <f>IFERROR(VLOOKUP(CONCATENATE($G9, ".SP.DYN.LE00.IN"),AREA_WB_6ATTRS,Seq!V$1,FALSE)-VLOOKUP("CHN.SP.DYN.LE00.IN",AREA_WB_6ATTRS,Seq!V$1,FALSE),".")</f>
        <v>-9.3859999999999957</v>
      </c>
      <c r="IF9" s="139">
        <f>IFERROR(VLOOKUP(CONCATENATE($G9, ".SP.DYN.LE00.IN"),AREA_WB_6ATTRS,Seq!W$1,FALSE)-VLOOKUP("CHN.SP.DYN.LE00.IN",AREA_WB_6ATTRS,Seq!W$1,FALSE),".")</f>
        <v>-9.3217560975609857</v>
      </c>
      <c r="IG9" s="139">
        <f>IFERROR(VLOOKUP(CONCATENATE($G9, ".SP.DYN.LE00.IN"),AREA_WB_6ATTRS,Seq!X$1,FALSE)-VLOOKUP("CHN.SP.DYN.LE00.IN",AREA_WB_6ATTRS,Seq!X$1,FALSE),".")</f>
        <v>-9.2966097560975456</v>
      </c>
      <c r="IH9" s="139">
        <f>IFERROR(VLOOKUP(CONCATENATE($G9, ".SP.DYN.LE00.IN"),AREA_WB_6ATTRS,Seq!Y$1,FALSE)-VLOOKUP("CHN.SP.DYN.LE00.IN",AREA_WB_6ATTRS,Seq!Y$1,FALSE),".")</f>
        <v>-9.2980487804877896</v>
      </c>
      <c r="II9" s="139">
        <f>IFERROR(VLOOKUP(CONCATENATE($G9, ".SP.DYN.LE00.IN"),AREA_WB_6ATTRS,Seq!Z$1,FALSE)-VLOOKUP("CHN.SP.DYN.LE00.IN",AREA_WB_6ATTRS,Seq!Z$1,FALSE),".")</f>
        <v>-9.3106341463414637</v>
      </c>
      <c r="IJ9" s="139">
        <f>IFERROR(VLOOKUP(CONCATENATE($G9, ".SP.DYN.LE00.IN"),AREA_WB_6ATTRS,Seq!AA$1,FALSE)-VLOOKUP("CHN.SP.DYN.LE00.IN",AREA_WB_6ATTRS,Seq!AA$1,FALSE),".")</f>
        <v>-9.312439024390244</v>
      </c>
      <c r="IK9" s="139">
        <f>IFERROR(VLOOKUP(CONCATENATE($G9, ".SP.DYN.LE00.IN"),AREA_WB_6ATTRS,Seq!AB$1,FALSE)-VLOOKUP("CHN.SP.DYN.LE00.IN",AREA_WB_6ATTRS,Seq!AB$1,FALSE),".")</f>
        <v>-9.2785121951219622</v>
      </c>
      <c r="IL9" s="139">
        <f>IFERROR(VLOOKUP(CONCATENATE($G9, ".SP.DYN.LE00.IN"),AREA_WB_6ATTRS,Seq!AC$1,FALSE)-VLOOKUP("CHN.SP.DYN.LE00.IN",AREA_WB_6ATTRS,Seq!AC$1,FALSE),".")</f>
        <v>-9.1944146341463409</v>
      </c>
      <c r="IM9" s="139">
        <f>IFERROR(VLOOKUP(CONCATENATE($G9, ".SP.DYN.LE00.IN"),AREA_WB_6ATTRS,Seq!AD$1,FALSE)-VLOOKUP("CHN.SP.DYN.LE00.IN",AREA_WB_6ATTRS,Seq!AD$1,FALSE),".")</f>
        <v>-9.0535853658536567</v>
      </c>
      <c r="IN9" s="139">
        <f>IFERROR(VLOOKUP(CONCATENATE($G9, ".SP.DYN.LE00.IN"),AREA_WB_6ATTRS,Seq!AE$1,FALSE)-VLOOKUP("CHN.SP.DYN.LE00.IN",AREA_WB_6ATTRS,Seq!AE$1,FALSE),".")</f>
        <v>-8.8570000000000135</v>
      </c>
      <c r="IO9" s="139">
        <f>IFERROR(VLOOKUP(CONCATENATE($G9, ".SP.DYN.LE00.IN"),AREA_WB_6ATTRS,Seq!AF$1,FALSE)-VLOOKUP("CHN.SP.DYN.LE00.IN",AREA_WB_6ATTRS,Seq!AF$1,FALSE),".")</f>
        <v>-8.6110000000000184</v>
      </c>
      <c r="IP9" s="139" t="str">
        <f>IFERROR(VLOOKUP(CONCATENATE($G9, ".SP.DYN.LE00.IN"),AREA_WB_6ATTRS,Seq!AG$1,FALSE)-VLOOKUP("CHN.SP.DYN.LE00.IN",AREA_WB_6ATTRS,Seq!AG$1,FALSE),".")</f>
        <v>.</v>
      </c>
      <c r="IW9">
        <f>IFERROR(VLOOKUP(CONCATENATE($G9, ".SP.DYN.LE00.IN"),AREA_WB_6ATTRS,Seq!B$1,FALSE),".")</f>
        <v>55.035585365853663</v>
      </c>
      <c r="IX9">
        <f>IFERROR(VLOOKUP(CONCATENATE($G9, ".SP.DYN.LE00.IN"),AREA_WB_6ATTRS,Seq!C$1,FALSE),".")</f>
        <v>55.174585365853666</v>
      </c>
      <c r="IY9">
        <f>IFERROR(VLOOKUP(CONCATENATE($G9, ".SP.DYN.LE00.IN"),AREA_WB_6ATTRS,Seq!D$1,FALSE),".")</f>
        <v>55.264097560975621</v>
      </c>
      <c r="IZ9">
        <f>IFERROR(VLOOKUP(CONCATENATE($G9, ".SP.DYN.LE00.IN"),AREA_WB_6ATTRS,Seq!E$1,FALSE),".")</f>
        <v>55.332121951219513</v>
      </c>
      <c r="JA9">
        <f>IFERROR(VLOOKUP(CONCATENATE($G9, ".SP.DYN.LE00.IN"),AREA_WB_6ATTRS,Seq!F$1,FALSE),".")</f>
        <v>55.403634146341467</v>
      </c>
      <c r="JB9">
        <f>IFERROR(VLOOKUP(CONCATENATE($G9, ".SP.DYN.LE00.IN"),AREA_WB_6ATTRS,Seq!G$1,FALSE),".")</f>
        <v>55.514658536585365</v>
      </c>
      <c r="JC9">
        <f>IFERROR(VLOOKUP(CONCATENATE($G9, ".SP.DYN.LE00.IN"),AREA_WB_6ATTRS,Seq!H$1,FALSE),".")</f>
        <v>55.696170731707326</v>
      </c>
      <c r="JD9">
        <f>IFERROR(VLOOKUP(CONCATENATE($G9, ".SP.DYN.LE00.IN"),AREA_WB_6ATTRS,Seq!I$1,FALSE),".")</f>
        <v>55.962195121951225</v>
      </c>
      <c r="JE9">
        <f>IFERROR(VLOOKUP(CONCATENATE($G9, ".SP.DYN.LE00.IN"),AREA_WB_6ATTRS,Seq!J$1,FALSE),".")</f>
        <v>56.316707317073181</v>
      </c>
      <c r="JF9">
        <f>IFERROR(VLOOKUP(CONCATENATE($G9, ".SP.DYN.LE00.IN"),AREA_WB_6ATTRS,Seq!K$1,FALSE),".")</f>
        <v>56.756707317073179</v>
      </c>
      <c r="JG9">
        <f>IFERROR(VLOOKUP(CONCATENATE($G9, ".SP.DYN.LE00.IN"),AREA_WB_6ATTRS,Seq!L$1,FALSE),".")</f>
        <v>57.273707317073175</v>
      </c>
      <c r="JH9">
        <f>IFERROR(VLOOKUP(CONCATENATE($G9, ".SP.DYN.LE00.IN"),AREA_WB_6ATTRS,Seq!M$1,FALSE),".")</f>
        <v>57.84470731707318</v>
      </c>
      <c r="JI9">
        <f>IFERROR(VLOOKUP(CONCATENATE($G9, ".SP.DYN.LE00.IN"),AREA_WB_6ATTRS,Seq!N$1,FALSE),".")</f>
        <v>58.437731707317084</v>
      </c>
      <c r="JJ9">
        <f>IFERROR(VLOOKUP(CONCATENATE($G9, ".SP.DYN.LE00.IN"),AREA_WB_6ATTRS,Seq!O$1,FALSE),".")</f>
        <v>59.020756097560977</v>
      </c>
      <c r="JK9">
        <f>IFERROR(VLOOKUP(CONCATENATE($G9, ".SP.DYN.LE00.IN"),AREA_WB_6ATTRS,Seq!P$1,FALSE),".")</f>
        <v>59.573292682926834</v>
      </c>
      <c r="JL9">
        <f>IFERROR(VLOOKUP(CONCATENATE($G9, ".SP.DYN.LE00.IN"),AREA_WB_6ATTRS,Seq!Q$1,FALSE),".")</f>
        <v>60.078341463414638</v>
      </c>
      <c r="JM9">
        <f>IFERROR(VLOOKUP(CONCATENATE($G9, ".SP.DYN.LE00.IN"),AREA_WB_6ATTRS,Seq!R$1,FALSE),".")</f>
        <v>60.526414634146349</v>
      </c>
      <c r="JN9">
        <f>IFERROR(VLOOKUP(CONCATENATE($G9, ".SP.DYN.LE00.IN"),AREA_WB_6ATTRS,Seq!S$1,FALSE),".")</f>
        <v>60.923487804878057</v>
      </c>
      <c r="JO9">
        <f>IFERROR(VLOOKUP(CONCATENATE($G9, ".SP.DYN.LE00.IN"),AREA_WB_6ATTRS,Seq!T$1,FALSE),".")</f>
        <v>61.276585365853656</v>
      </c>
      <c r="JP9">
        <f>IFERROR(VLOOKUP(CONCATENATE($G9, ".SP.DYN.LE00.IN"),AREA_WB_6ATTRS,Seq!U$1,FALSE),".")</f>
        <v>61.587146341463416</v>
      </c>
      <c r="JQ9">
        <f>IFERROR(VLOOKUP(CONCATENATE($G9, ".SP.DYN.LE00.IN"),AREA_WB_6ATTRS,Seq!V$1,FALSE),".")</f>
        <v>61.855707317073183</v>
      </c>
      <c r="JR9">
        <f>IFERROR(VLOOKUP(CONCATENATE($G9, ".SP.DYN.LE00.IN"),AREA_WB_6ATTRS,Seq!W$1,FALSE),".")</f>
        <v>62.08378048780488</v>
      </c>
      <c r="JS9">
        <f>IFERROR(VLOOKUP(CONCATENATE($G9, ".SP.DYN.LE00.IN"),AREA_WB_6ATTRS,Seq!X$1,FALSE),".")</f>
        <v>62.282829268292694</v>
      </c>
      <c r="JT9">
        <f>IFERROR(VLOOKUP(CONCATENATE($G9, ".SP.DYN.LE00.IN"),AREA_WB_6ATTRS,Seq!Y$1,FALSE),".")</f>
        <v>62.466829268292699</v>
      </c>
      <c r="JU9">
        <f>IFERROR(VLOOKUP(CONCATENATE($G9, ".SP.DYN.LE00.IN"),AREA_WB_6ATTRS,Seq!Z$1,FALSE),".")</f>
        <v>62.651707317073182</v>
      </c>
      <c r="JV9">
        <f>IFERROR(VLOOKUP(CONCATENATE($G9, ".SP.DYN.LE00.IN"),AREA_WB_6ATTRS,Seq!AA$1,FALSE),".")</f>
        <v>62.858878048780497</v>
      </c>
      <c r="JW9">
        <f>IFERROR(VLOOKUP(CONCATENATE($G9, ".SP.DYN.LE00.IN"),AREA_WB_6ATTRS,Seq!AB$1,FALSE),".")</f>
        <v>63.11121951219512</v>
      </c>
      <c r="JX9">
        <f>IFERROR(VLOOKUP(CONCATENATE($G9, ".SP.DYN.LE00.IN"),AREA_WB_6ATTRS,Seq!AC$1,FALSE),".")</f>
        <v>63.41817073170732</v>
      </c>
      <c r="JY9">
        <f>IFERROR(VLOOKUP(CONCATENATE($G9, ".SP.DYN.LE00.IN"),AREA_WB_6ATTRS,Seq!AD$1,FALSE),".")</f>
        <v>63.781756097560979</v>
      </c>
      <c r="JZ9">
        <f>IFERROR(VLOOKUP(CONCATENATE($G9, ".SP.DYN.LE00.IN"),AREA_WB_6ATTRS,Seq!AE$1,FALSE),".")</f>
        <v>64.19951219512194</v>
      </c>
      <c r="KA9">
        <f>IFERROR(VLOOKUP(CONCATENATE($G9, ".SP.DYN.LE00.IN"),AREA_WB_6ATTRS,Seq!AF$1,FALSE),".")</f>
        <v>64.66209756097561</v>
      </c>
      <c r="KB9" t="str">
        <f>IFERROR(VLOOKUP(CONCATENATE($G9, ".SP.DYN.LE00.IN"),AREA_WB_6ATTRS,Seq!AG$1,FALSE),".")</f>
        <v>.</v>
      </c>
      <c r="KK9">
        <f t="shared" si="22"/>
        <v>3154</v>
      </c>
      <c r="KL9">
        <f t="shared" si="23"/>
        <v>0</v>
      </c>
      <c r="KM9" t="str">
        <f t="shared" si="17"/>
        <v>.</v>
      </c>
      <c r="KN9" t="str">
        <f t="shared" si="18"/>
        <v>.</v>
      </c>
      <c r="KO9" t="str">
        <f t="shared" si="24"/>
        <v>.</v>
      </c>
      <c r="KP9" t="str">
        <f>work!HA9</f>
        <v>.</v>
      </c>
      <c r="KQ9" t="str">
        <f>work!HB9</f>
        <v>.</v>
      </c>
      <c r="KR9" t="str">
        <f>work!HC9</f>
        <v>.</v>
      </c>
      <c r="KS9" t="str">
        <f>IF(ISNUMBER(work!HI9-work!HA9),work!HI9-work!HA9,".")</f>
        <v>.</v>
      </c>
      <c r="KT9" t="str">
        <f>IF(ISNUMBER(work!HJ9-work!HB9),work!HJ9-work!HB9,".")</f>
        <v>.</v>
      </c>
      <c r="KU9" t="str">
        <f>IF(ISNUMBER(work!HK9-work!HC9),work!HK9-work!HC9,".")</f>
        <v>.</v>
      </c>
      <c r="KW9">
        <f>IFERROR(work!HR9/work!HV9,".")</f>
        <v>2.5953208006550665E-3</v>
      </c>
      <c r="KX9">
        <f>IFERROR(work!HS9/work!HW9,".")</f>
        <v>1.6424982886919354E-3</v>
      </c>
      <c r="KY9">
        <f>IFERROR(work!HT9/work!HX9,".")</f>
        <v>9.7370041278212215E-4</v>
      </c>
      <c r="KZ9">
        <f>IFERROR(work!HU9/work!HY9,".")</f>
        <v>8.4902549595531295E-4</v>
      </c>
    </row>
    <row r="10" spans="1:331">
      <c r="A10" s="24">
        <f t="shared" si="0"/>
        <v>8</v>
      </c>
      <c r="B10" s="24" t="str">
        <f t="shared" si="19"/>
        <v>Out</v>
      </c>
      <c r="C10" s="24" t="str">
        <f t="shared" si="1"/>
        <v>Out</v>
      </c>
      <c r="D10" s="24" t="str">
        <f t="shared" si="2"/>
        <v>Out67</v>
      </c>
      <c r="E10" s="25" t="s">
        <v>2296</v>
      </c>
      <c r="F10" s="26" t="str">
        <f t="shared" si="3"/>
        <v>Cambodia</v>
      </c>
      <c r="G10" s="166" t="s">
        <v>1375</v>
      </c>
      <c r="H10" s="166" t="s">
        <v>5007</v>
      </c>
      <c r="I10" s="166" t="s">
        <v>5007</v>
      </c>
      <c r="J10" s="180" t="s">
        <v>5007</v>
      </c>
      <c r="K10" s="180" t="s">
        <v>5007</v>
      </c>
      <c r="L10" s="27">
        <f>IFERROR(VLOOKUP($F10,Area_FDI_84_96,Seq!B$1,FALSE),0)</f>
        <v>0</v>
      </c>
      <c r="M10" s="27">
        <f>IFERROR(VLOOKUP($F10,Area_FDI_84_96,Seq!C$1,FALSE),0)</f>
        <v>0</v>
      </c>
      <c r="N10" s="27">
        <f>IFERROR(VLOOKUP($F10,Area_FDI_84_96,Seq!D$1,FALSE),0)</f>
        <v>0</v>
      </c>
      <c r="O10" s="27">
        <f>IFERROR(VLOOKUP($F10,Area_FDI_84_96,Seq!E$1,FALSE),0)</f>
        <v>0</v>
      </c>
      <c r="P10" s="27">
        <f>IFERROR(VLOOKUP($F10,Area_FDI_84_96,Seq!F$1,FALSE),0)</f>
        <v>0</v>
      </c>
      <c r="Q10" s="27">
        <f>IFERROR(VLOOKUP($F10,Area_FDI_84_96,Seq!G$1,FALSE),0)</f>
        <v>0</v>
      </c>
      <c r="R10" s="27">
        <f>IFERROR(VLOOKUP($F10,Area_FDI_84_96,Seq!H$1,FALSE),0)</f>
        <v>0</v>
      </c>
      <c r="S10" s="27">
        <f>IFERROR(VLOOKUP($F10,Area_FDI_84_96,Seq!I$1,FALSE),0)</f>
        <v>0</v>
      </c>
      <c r="T10" s="27">
        <f>IFERROR(VALUE(VLOOKUP($E10,Area_FDI_92_95,Seq!B$1,FALSE)),0)</f>
        <v>0</v>
      </c>
      <c r="U10" s="27">
        <f>IFERROR(VALUE(VLOOKUP($E10,Area_FDI_92_95,Seq!C$1,FALSE)),0)</f>
        <v>60</v>
      </c>
      <c r="V10" s="27">
        <f>IFERROR(VALUE(VLOOKUP($E10,Area_FDI_92_95,Seq!D$1,FALSE)),0)</f>
        <v>25</v>
      </c>
      <c r="W10" s="27">
        <f>IFERROR(VALUE(VLOOKUP($E10,Area_FDI_92_95,Seq!E$1,FALSE)),0)</f>
        <v>131</v>
      </c>
      <c r="X10" s="27">
        <f>IFERROR(VALUE(VLOOKUP($E10,Area_FDI_96_99,Seq!B$1,FALSE)),0)</f>
        <v>744</v>
      </c>
      <c r="Y10" s="27">
        <f>IFERROR(VALUE(VLOOKUP($E10,Area_FDI_96_99,Seq!C$1,FALSE)),0)</f>
        <v>545</v>
      </c>
      <c r="Z10" s="27">
        <f>IFERROR(VALUE(VLOOKUP($E10,Area_FDI_96_99,Seq!D$1,FALSE)),0)</f>
        <v>290</v>
      </c>
      <c r="AA10" s="27">
        <f>IFERROR(VALUE(VLOOKUP($E10,Area_FDI_96_99,Seq!E$1,FALSE)),0)</f>
        <v>248</v>
      </c>
      <c r="AB10" s="27">
        <f t="shared" si="4"/>
        <v>194</v>
      </c>
      <c r="AC10" s="27">
        <f t="shared" si="5"/>
        <v>930</v>
      </c>
      <c r="AD10" s="27">
        <f t="shared" si="6"/>
        <v>1374</v>
      </c>
      <c r="AE10" s="27">
        <f t="shared" si="7"/>
        <v>1252</v>
      </c>
      <c r="AF10" s="27">
        <f t="shared" si="8"/>
        <v>2069</v>
      </c>
      <c r="AG10" s="27">
        <f t="shared" si="9"/>
        <v>276</v>
      </c>
      <c r="AH10" s="27">
        <f t="shared" si="10"/>
        <v>212</v>
      </c>
      <c r="AI10" s="27">
        <f t="shared" si="11"/>
        <v>634</v>
      </c>
      <c r="AJ10" s="27">
        <f t="shared" si="12"/>
        <v>292</v>
      </c>
      <c r="AK10" s="27">
        <f t="shared" si="13"/>
        <v>1337</v>
      </c>
      <c r="AL10" s="27">
        <f t="shared" si="14"/>
        <v>1035</v>
      </c>
      <c r="AM10" s="27"/>
      <c r="AN10" s="27"/>
      <c r="AO10" s="27"/>
      <c r="AP10" s="27"/>
      <c r="AQ10" s="27"/>
      <c r="AR10" s="27"/>
      <c r="AS10" s="27"/>
      <c r="AT10" s="27" t="str">
        <f>IFERROR(work!D10+work!AP10,".")</f>
        <v>.</v>
      </c>
      <c r="AU10" s="27" t="str">
        <f>IFERROR(work!E10+work!AQ10,".")</f>
        <v>.</v>
      </c>
      <c r="AV10" s="27" t="str">
        <f>IFERROR(work!F10+work!AR10,".")</f>
        <v>.</v>
      </c>
      <c r="AW10" s="27" t="str">
        <f>IFERROR(work!G10+work!AS10,".")</f>
        <v>.</v>
      </c>
      <c r="AX10" s="27" t="str">
        <f>IFERROR(work!H10+work!AT10,".")</f>
        <v>.</v>
      </c>
      <c r="AY10" s="27" t="str">
        <f>IFERROR(work!I10+work!AU10,".")</f>
        <v>.</v>
      </c>
      <c r="AZ10" s="27" t="str">
        <f>IFERROR(work!J10+work!AV10,".")</f>
        <v>.</v>
      </c>
      <c r="BA10" s="27" t="str">
        <f>IFERROR(work!K10+work!AW10,".")</f>
        <v>.</v>
      </c>
      <c r="BB10" s="27" t="str">
        <f>IFERROR(work!L10+work!AX10,".")</f>
        <v>.</v>
      </c>
      <c r="BC10" s="27" t="str">
        <f>IFERROR(work!M10+work!AY10,".")</f>
        <v>.</v>
      </c>
      <c r="BD10" s="27" t="str">
        <f>IFERROR(work!N10+work!AZ10,".")</f>
        <v>.</v>
      </c>
      <c r="BE10" s="27" t="str">
        <f>IFERROR(work!O10+work!BA10,".")</f>
        <v>.</v>
      </c>
      <c r="BF10" s="27" t="str">
        <f>IFERROR(work!P10+work!BB10,".")</f>
        <v>.</v>
      </c>
      <c r="BG10" s="27">
        <f>IFERROR(work!Q10+work!BC10,".")</f>
        <v>63427593.939177833</v>
      </c>
      <c r="BH10" s="27">
        <f>IFERROR(work!R10+work!BD10,".")</f>
        <v>71727763.223743409</v>
      </c>
      <c r="BI10" s="27">
        <f>IFERROR(work!S10+work!BE10,".")</f>
        <v>79535337.643347085</v>
      </c>
      <c r="BJ10" s="27">
        <f>IFERROR(work!T10+work!BF10,".")</f>
        <v>87477091.661726505</v>
      </c>
      <c r="BK10" s="27">
        <f>IFERROR(work!U10+work!BG10,".")</f>
        <v>95602500.062204808</v>
      </c>
      <c r="BL10" s="27">
        <f>IFERROR(work!V10+work!BH10,".")</f>
        <v>103051516.29339962</v>
      </c>
      <c r="BM10" s="27">
        <f>IFERROR(work!W10+work!BI10,".")</f>
        <v>110896369.34679458</v>
      </c>
      <c r="BN10" s="27">
        <f>IFERROR(work!X10+work!BJ10,".")</f>
        <v>120212896.59150559</v>
      </c>
      <c r="BO10" s="27">
        <f>IFERROR(work!Y10+work!BK10,".")</f>
        <v>130189611.96028349</v>
      </c>
      <c r="BP10" s="27">
        <f>IFERROR(work!Z10+work!BL10,".")</f>
        <v>142027344.16701755</v>
      </c>
      <c r="BQ10" s="27">
        <f>IFERROR(work!AA10+work!BM10,".")</f>
        <v>156223785.74655181</v>
      </c>
      <c r="BR10" s="27">
        <f>IFERROR(work!AB10+work!BN10,".")</f>
        <v>172003487.33241087</v>
      </c>
      <c r="BS10" s="27">
        <f>IFERROR(work!AC10+work!BO10,".")</f>
        <v>191449714.91069573</v>
      </c>
      <c r="BT10" s="27">
        <f>IFERROR(work!AD10+work!BP10,".")</f>
        <v>215752813.15836453</v>
      </c>
      <c r="BU10" s="27">
        <f>IFERROR(work!AE10+work!BQ10,".")</f>
        <v>246364488.69887257</v>
      </c>
      <c r="BV10" s="27">
        <f>IFERROR(work!AF10+work!BR10,".")</f>
        <v>269995202.39089036</v>
      </c>
      <c r="BW10" s="27">
        <f>IFERROR(work!AG10+work!BS10,".")</f>
        <v>294766972.36981153</v>
      </c>
      <c r="BX10" s="27">
        <f>IFERROR(work!AH10+work!BT10,".")</f>
        <v>325389705.16612917</v>
      </c>
      <c r="BY10" s="27">
        <f>IFERROR(work!AI10+work!BU10,".")</f>
        <v>354983057.54489988</v>
      </c>
      <c r="BZ10" s="27"/>
      <c r="CA10" s="27"/>
      <c r="CB10" s="27"/>
      <c r="CC10" s="27"/>
      <c r="CD10" s="27"/>
      <c r="CE10" s="27"/>
      <c r="CF10" s="27" t="str">
        <f>IFERROR(work!AP10-work!D10,".")</f>
        <v>.</v>
      </c>
      <c r="CG10" s="27" t="str">
        <f>IFERROR(work!AQ10-work!E10,".")</f>
        <v>.</v>
      </c>
      <c r="CH10" s="27" t="str">
        <f>IFERROR(work!AR10-work!F10,".")</f>
        <v>.</v>
      </c>
      <c r="CI10" s="27" t="str">
        <f>IFERROR(work!AS10-work!G10,".")</f>
        <v>.</v>
      </c>
      <c r="CJ10" s="27" t="str">
        <f>IFERROR(work!AT10-work!H10,".")</f>
        <v>.</v>
      </c>
      <c r="CK10" s="27" t="str">
        <f>IFERROR(work!AU10-work!I10,".")</f>
        <v>.</v>
      </c>
      <c r="CL10" s="27" t="str">
        <f>IFERROR(work!AV10-work!J10,".")</f>
        <v>.</v>
      </c>
      <c r="CM10" s="27" t="str">
        <f>IFERROR(work!AW10-work!K10,".")</f>
        <v>.</v>
      </c>
      <c r="CN10" s="27" t="str">
        <f>IFERROR(work!AX10-work!L10,".")</f>
        <v>.</v>
      </c>
      <c r="CO10" s="27" t="str">
        <f>IFERROR(work!AY10-work!M10,".")</f>
        <v>.</v>
      </c>
      <c r="CP10" s="27" t="str">
        <f>IFERROR(work!AZ10-work!N10,".")</f>
        <v>.</v>
      </c>
      <c r="CQ10" s="27" t="str">
        <f>IFERROR(work!BA10-work!O10,".")</f>
        <v>.</v>
      </c>
      <c r="CR10" s="27" t="str">
        <f>IFERROR(work!BB10-work!P10,".")</f>
        <v>.</v>
      </c>
      <c r="CS10" s="27">
        <f>IFERROR(work!BC10-work!Q10,".")</f>
        <v>-62985377.066834323</v>
      </c>
      <c r="CT10" s="27">
        <f>IFERROR(work!BD10-work!R10,".")</f>
        <v>-71245306.984056175</v>
      </c>
      <c r="CU10" s="27">
        <f>IFERROR(work!BE10-work!S10,".")</f>
        <v>-79021797.217102617</v>
      </c>
      <c r="CV10" s="27">
        <f>IFERROR(work!BF10-work!T10,".")</f>
        <v>-86935756.684768319</v>
      </c>
      <c r="CW10" s="27">
        <f>IFERROR(work!BG10-work!U10,".")</f>
        <v>-95030743.180514038</v>
      </c>
      <c r="CX10" s="27">
        <f>IFERROR(work!BH10-work!V10,".")</f>
        <v>-102451119.92225142</v>
      </c>
      <c r="CY10" s="27">
        <f>IFERROR(work!BI10-work!W10,".")</f>
        <v>-110224467.22124591</v>
      </c>
      <c r="CZ10" s="27">
        <f>IFERROR(work!BJ10-work!X10,".")</f>
        <v>-119482090.24825028</v>
      </c>
      <c r="DA10" s="27">
        <f>IFERROR(work!BK10-work!Y10,".")</f>
        <v>-129400058.78717208</v>
      </c>
      <c r="DB10" s="27">
        <f>IFERROR(work!BL10-work!Z10,".")</f>
        <v>-141184986.61845645</v>
      </c>
      <c r="DC10" s="27">
        <f>IFERROR(work!BM10-work!AA10,".")</f>
        <v>-155309778.11746919</v>
      </c>
      <c r="DD10" s="27">
        <f>IFERROR(work!BN10-work!AB10,".")</f>
        <v>-170994966.48187768</v>
      </c>
      <c r="DE10" s="27">
        <f>IFERROR(work!BO10-work!AC10,".")</f>
        <v>-190307564.18460703</v>
      </c>
      <c r="DF10" s="27">
        <f>IFERROR(work!BP10-work!AD10,".")</f>
        <v>-214487640.38204008</v>
      </c>
      <c r="DG10" s="27">
        <f>IFERROR(work!BQ10-work!AE10,".")</f>
        <v>-244970109.24427098</v>
      </c>
      <c r="DH10" s="27">
        <f>IFERROR(work!BR10-work!AF10,".")</f>
        <v>-268507516.95479417</v>
      </c>
      <c r="DI10" s="27">
        <f>IFERROR(work!BS10-work!AG10,".")</f>
        <v>-293277997.15567708</v>
      </c>
      <c r="DJ10" s="27">
        <f>IFERROR(work!BT10-work!AH10,".")</f>
        <v>-323811941.19001025</v>
      </c>
      <c r="DK10" s="27">
        <f>IFERROR(work!BU10-work!AI10,".")</f>
        <v>-353295938.62964803</v>
      </c>
      <c r="DL10" s="27"/>
      <c r="DM10" s="27"/>
      <c r="DN10" s="27"/>
      <c r="DO10" s="27"/>
      <c r="DP10" s="27"/>
      <c r="DQ10" s="27"/>
      <c r="DR10" s="27"/>
      <c r="DS10" s="27" t="str">
        <f>IFERROR(work!DO10-work!CC10,".")</f>
        <v>.</v>
      </c>
      <c r="DT10" s="27" t="str">
        <f>IFERROR(work!DP10-work!CD10,".")</f>
        <v>.</v>
      </c>
      <c r="DU10" s="27" t="str">
        <f>IFERROR(work!DQ10-work!CE10,".")</f>
        <v>.</v>
      </c>
      <c r="DV10" s="27" t="str">
        <f>IFERROR(work!DR10-work!CF10,".")</f>
        <v>.</v>
      </c>
      <c r="DW10" s="27" t="str">
        <f>IFERROR(work!DS10-work!CG10,".")</f>
        <v>.</v>
      </c>
      <c r="DX10" s="27" t="str">
        <f>IFERROR(work!DT10-work!CH10,".")</f>
        <v>.</v>
      </c>
      <c r="DY10" s="27" t="str">
        <f>IFERROR(work!DU10-work!CI10,".")</f>
        <v>.</v>
      </c>
      <c r="DZ10" s="27" t="str">
        <f>IFERROR(work!DV10-work!CJ10,".")</f>
        <v>.</v>
      </c>
      <c r="EA10" s="27" t="str">
        <f>IFERROR(work!DW10-work!CK10,".")</f>
        <v>.</v>
      </c>
      <c r="EB10" s="27" t="str">
        <f>IFERROR(work!DX10-work!CL10,".")</f>
        <v>.</v>
      </c>
      <c r="EC10" s="27" t="str">
        <f>IFERROR(work!DY10-work!CM10,".")</f>
        <v>.</v>
      </c>
      <c r="ED10" s="27" t="str">
        <f>IFERROR(work!DZ10-work!CN10,".")</f>
        <v>.</v>
      </c>
      <c r="EE10" s="27" t="str">
        <f>IFERROR(work!EA10-work!CO10,".")</f>
        <v>.</v>
      </c>
      <c r="EF10" s="27" t="str">
        <f>IFERROR(work!EB10-work!CP10,".")</f>
        <v>.</v>
      </c>
      <c r="EG10" s="27" t="str">
        <f>IFERROR(work!EC10-work!CQ10,".")</f>
        <v>.</v>
      </c>
      <c r="EH10" s="27" t="str">
        <f>IFERROR(work!ED10-work!CR10,".")</f>
        <v>.</v>
      </c>
      <c r="EI10" s="27" t="str">
        <f>IFERROR(work!EE10-work!CS10,".")</f>
        <v>.</v>
      </c>
      <c r="EJ10" s="27" t="str">
        <f>IFERROR(work!EF10-work!CT10,".")</f>
        <v>.</v>
      </c>
      <c r="EK10" s="27" t="str">
        <f>IFERROR(work!EG10-work!CU10,".")</f>
        <v>.</v>
      </c>
      <c r="EL10" s="27" t="str">
        <f>IFERROR(work!EH10-work!CV10,".")</f>
        <v>.</v>
      </c>
      <c r="EM10" s="27" t="str">
        <f>IFERROR(work!EI10-work!CW10,".")</f>
        <v>.</v>
      </c>
      <c r="EN10" s="27" t="str">
        <f>IFERROR(work!EJ10-work!CX10,".")</f>
        <v>.</v>
      </c>
      <c r="EO10" s="27" t="str">
        <f>IFERROR(work!EK10-work!CY10,".")</f>
        <v>.</v>
      </c>
      <c r="EP10" s="27" t="str">
        <f>IFERROR(work!EL10-work!CZ10,".")</f>
        <v>.</v>
      </c>
      <c r="EQ10" s="27" t="str">
        <f>IFERROR(work!EM10-work!DA10,".")</f>
        <v>.</v>
      </c>
      <c r="ER10" s="27" t="str">
        <f>IFERROR(work!EN10-work!DB10,".")</f>
        <v>.</v>
      </c>
      <c r="ES10" s="27" t="str">
        <f>IFERROR(work!EO10-work!DC10,".")</f>
        <v>.</v>
      </c>
      <c r="ET10" s="27" t="str">
        <f>IFERROR(work!EP10-work!DD10,".")</f>
        <v>.</v>
      </c>
      <c r="EU10" s="27" t="str">
        <f>IFERROR(work!EQ10-work!DE10,".")</f>
        <v>.</v>
      </c>
      <c r="EV10" s="27" t="str">
        <f>IFERROR(work!ER10-work!DF10,".")</f>
        <v>.</v>
      </c>
      <c r="EW10" s="27" t="str">
        <f>IFERROR(work!ES10-work!DG10,".")</f>
        <v>.</v>
      </c>
      <c r="EX10" s="27" t="str">
        <f>IFERROR(work!ET10-work!DH10,".")</f>
        <v>.</v>
      </c>
      <c r="EY10" s="27"/>
      <c r="EZ10" s="27"/>
      <c r="FA10" s="27"/>
      <c r="FB10" s="27"/>
      <c r="FC10" s="27"/>
      <c r="FD10" s="27"/>
      <c r="FE10" s="27" t="str">
        <f>IF(ISNUMBER(work!GZ10/work!HD10),work!GZ10/work!HD10,".")</f>
        <v>.</v>
      </c>
      <c r="FF10" s="27" t="str">
        <f>IF(ISNUMBER(work!HA10/work!HE10),work!HA10/work!HE10,".")</f>
        <v>.</v>
      </c>
      <c r="FG10" s="27" t="str">
        <f>IF(ISNUMBER(work!HB10/work!HF10),work!HB10/work!HF10,".")</f>
        <v>.</v>
      </c>
      <c r="FH10" s="27" t="str">
        <f>IF(ISNUMBER(work!HC10/work!HG10),work!HC10/work!HG10,".")</f>
        <v>.</v>
      </c>
      <c r="FI10" s="27" t="str">
        <f>IF(ISNUMBER((work!HA10+work!HB10)/(work!HE10+work!HF10)),(work!HA10+work!HB10)/(work!HE10+work!HF10),".")</f>
        <v>.</v>
      </c>
      <c r="FJ10" s="27" t="str">
        <f>IF(ISNUMBER(work!HH10/work!HL10),work!HH10/work!HL10,".")</f>
        <v>.</v>
      </c>
      <c r="FK10" s="27" t="str">
        <f>IF(ISNUMBER(work!HI10/work!HM10),work!HI10/work!HM10,".")</f>
        <v>.</v>
      </c>
      <c r="FL10" s="27" t="str">
        <f>IF(ISNUMBER(work!HJ10/work!HN10),work!HJ10/work!HN10,".")</f>
        <v>.</v>
      </c>
      <c r="FM10" s="27" t="str">
        <f>IF(ISNUMBER(work!HK10/work!HO10),work!HK10/work!HO10,".")</f>
        <v>.</v>
      </c>
      <c r="FN10" s="27" t="str">
        <f>IF(ISNUMBER((work!HI10+work!HJ10)/(work!HM10+work!HN10)),(work!HI10+work!HJ10)/(work!HM10+work!HN10),".")</f>
        <v>.</v>
      </c>
      <c r="FO10" s="27" t="s">
        <v>5007</v>
      </c>
      <c r="FP10" s="27" t="s">
        <v>5007</v>
      </c>
      <c r="FQ10" s="27" t="s">
        <v>5007</v>
      </c>
      <c r="FR10" s="27" t="s">
        <v>5007</v>
      </c>
      <c r="FS10" s="27" t="s">
        <v>5007</v>
      </c>
      <c r="FT10" s="27">
        <f>work!GM10</f>
        <v>7.4097873213203888E-3</v>
      </c>
      <c r="FU10" s="27" t="str">
        <f>work!GN10</f>
        <v>.</v>
      </c>
      <c r="FV10" s="27">
        <f>work!GO10</f>
        <v>2.6948283168144106E-2</v>
      </c>
      <c r="FW10" s="27" t="s">
        <v>5007</v>
      </c>
      <c r="FX10" s="27"/>
      <c r="FY10" s="27" t="str">
        <f t="shared" si="15"/>
        <v>.</v>
      </c>
      <c r="FZ10">
        <f t="shared" si="20"/>
        <v>194</v>
      </c>
      <c r="GA10" t="str">
        <f>work!HC10</f>
        <v>.</v>
      </c>
      <c r="GB10" t="str">
        <f>IF(ISNUMBER(work!HA10+work!HB10),work!HA10+work!HB10,".")</f>
        <v>.</v>
      </c>
      <c r="GC10" t="str">
        <f>IF(ISNUMBER(work!HK10-work!HC10),work!HK10-work!HC10,".")</f>
        <v>.</v>
      </c>
      <c r="GD10" t="str">
        <f>IF(ISNUMBER(work!HI10+work!HJ10-work!HA10-work!HB10),(work!HI10+work!HJ10-work!HA10-work!HB10),".")</f>
        <v>.</v>
      </c>
      <c r="GH10">
        <f>work!GQ10</f>
        <v>50000</v>
      </c>
      <c r="GI10" t="str">
        <f>work!GR10</f>
        <v>.</v>
      </c>
      <c r="GJ10" t="str">
        <f>work!GZ10</f>
        <v>.</v>
      </c>
      <c r="GK10" t="str">
        <f>work!HH10</f>
        <v>.</v>
      </c>
      <c r="GL10">
        <f t="shared" si="16"/>
        <v>7238.7071890311681</v>
      </c>
      <c r="GM10" t="str">
        <f>IFERROR(VLOOKUP($F10,AREA_EM_ALLYEAR,Seq!B$1,FALSE),".")</f>
        <v>.</v>
      </c>
      <c r="GN10" t="str">
        <f>IFERROR(VLOOKUP($F10,AREA_EM_ALLYEAR,Seq!C$1,FALSE),".")</f>
        <v>.</v>
      </c>
      <c r="GO10" t="str">
        <f>IFERROR(VLOOKUP($F10,AREA_EM_ALLYEAR,Seq!D$1,FALSE),".")</f>
        <v>.</v>
      </c>
      <c r="GP10" t="str">
        <f>IFERROR(VLOOKUP($F10,AREA_EM_ALLYEAR,Seq!E$1,FALSE),".")</f>
        <v>.</v>
      </c>
      <c r="GQ10" t="str">
        <f>IFERROR(VLOOKUP($F10,AREA_EM_ALLYEAR,Seq!F$1,FALSE),".")</f>
        <v>.</v>
      </c>
      <c r="GR10" t="str">
        <f>IFERROR(VLOOKUP($F10,AREA_EM_ALLYEAR,Seq!G$1,FALSE),".")</f>
        <v>.</v>
      </c>
      <c r="GS10" t="str">
        <f>IFERROR(VLOOKUP($F10,AREA_EM_ALLYEAR,Seq!H$1,FALSE),".")</f>
        <v>.</v>
      </c>
      <c r="GT10" t="str">
        <f>IFERROR(VLOOKUP($F10,AREA_EM_ALLYEAR,Seq!I$1,FALSE),".")</f>
        <v>.</v>
      </c>
      <c r="GU10" t="str">
        <f>IFERROR(VLOOKUP($F10,AREA_EM_ALLYEAR,Seq!J$1,FALSE),".")</f>
        <v>.</v>
      </c>
      <c r="GV10" t="str">
        <f>IFERROR(VLOOKUP($F10,AREA_EM_ALLYEAR,Seq!K$1,FALSE),".")</f>
        <v>.</v>
      </c>
      <c r="GW10" t="str">
        <f>IFERROR(VLOOKUP($F10,AREA_EM_ALLYEAR,Seq!L$1,FALSE),".")</f>
        <v>.</v>
      </c>
      <c r="GX10" t="str">
        <f>IFERROR(VLOOKUP($F10,AREA_EM_ALLYEAR,Seq!M$1,FALSE),".")</f>
        <v>.</v>
      </c>
      <c r="GY10" t="str">
        <f>IFERROR(VLOOKUP($F10,AREA_EM_ALLYEAR,Seq!N$1,FALSE),".")</f>
        <v>.</v>
      </c>
      <c r="GZ10" t="str">
        <f>IFERROR(VLOOKUP($F10,AREA_EM_ALLYEAR,Seq!O$1,FALSE),".")</f>
        <v>.</v>
      </c>
      <c r="HA10" t="str">
        <f t="shared" si="21"/>
        <v>.</v>
      </c>
      <c r="HK10" s="139">
        <f>IFERROR(VLOOKUP(CONCATENATE($G10, ".SP.DYN.LE00.IN"),AREA_WB_6ATTRS,Seq!B$1,FALSE)-VLOOKUP("CHN.SP.DYN.LE00.IN",AREA_WB_6ATTRS,Seq!B$1,FALSE),".")</f>
        <v>-28.369731707317079</v>
      </c>
      <c r="HL10" s="139">
        <f>IFERROR(VLOOKUP(CONCATENATE($G10, ".SP.DYN.LE00.IN"),AREA_WB_6ATTRS,Seq!C$1,FALSE)-VLOOKUP("CHN.SP.DYN.LE00.IN",AREA_WB_6ATTRS,Seq!C$1,FALSE),".")</f>
        <v>-25.322341463414638</v>
      </c>
      <c r="HM10" s="139">
        <f>IFERROR(VLOOKUP(CONCATENATE($G10, ".SP.DYN.LE00.IN"),AREA_WB_6ATTRS,Seq!D$1,FALSE)-VLOOKUP("CHN.SP.DYN.LE00.IN",AREA_WB_6ATTRS,Seq!D$1,FALSE),".")</f>
        <v>-22.25817073170731</v>
      </c>
      <c r="HN10" s="139">
        <f>IFERROR(VLOOKUP(CONCATENATE($G10, ".SP.DYN.LE00.IN"),AREA_WB_6ATTRS,Seq!E$1,FALSE)-VLOOKUP("CHN.SP.DYN.LE00.IN",AREA_WB_6ATTRS,Seq!E$1,FALSE),".")</f>
        <v>-19.548658536585364</v>
      </c>
      <c r="HO10" s="139">
        <f>IFERROR(VLOOKUP(CONCATENATE($G10, ".SP.DYN.LE00.IN"),AREA_WB_6ATTRS,Seq!F$1,FALSE)-VLOOKUP("CHN.SP.DYN.LE00.IN",AREA_WB_6ATTRS,Seq!F$1,FALSE),".")</f>
        <v>-17.387658536585363</v>
      </c>
      <c r="HP10" s="139">
        <f>IFERROR(VLOOKUP(CONCATENATE($G10, ".SP.DYN.LE00.IN"),AREA_WB_6ATTRS,Seq!G$1,FALSE)-VLOOKUP("CHN.SP.DYN.LE00.IN",AREA_WB_6ATTRS,Seq!G$1,FALSE),".")</f>
        <v>-15.878121951219519</v>
      </c>
      <c r="HQ10" s="139">
        <f>IFERROR(VLOOKUP(CONCATENATE($G10, ".SP.DYN.LE00.IN"),AREA_WB_6ATTRS,Seq!H$1,FALSE)-VLOOKUP("CHN.SP.DYN.LE00.IN",AREA_WB_6ATTRS,Seq!H$1,FALSE),".")</f>
        <v>-14.988585365853673</v>
      </c>
      <c r="HR10" s="139">
        <f>IFERROR(VLOOKUP(CONCATENATE($G10, ".SP.DYN.LE00.IN"),AREA_WB_6ATTRS,Seq!I$1,FALSE)-VLOOKUP("CHN.SP.DYN.LE00.IN",AREA_WB_6ATTRS,Seq!I$1,FALSE),".")</f>
        <v>-14.501170731707333</v>
      </c>
      <c r="HS10" s="139">
        <f>IFERROR(VLOOKUP(CONCATENATE($G10, ".SP.DYN.LE00.IN"),AREA_WB_6ATTRS,Seq!J$1,FALSE)-VLOOKUP("CHN.SP.DYN.LE00.IN",AREA_WB_6ATTRS,Seq!J$1,FALSE),".")</f>
        <v>-14.227487804878059</v>
      </c>
      <c r="HT10" s="139">
        <f>IFERROR(VLOOKUP(CONCATENATE($G10, ".SP.DYN.LE00.IN"),AREA_WB_6ATTRS,Seq!K$1,FALSE)-VLOOKUP("CHN.SP.DYN.LE00.IN",AREA_WB_6ATTRS,Seq!K$1,FALSE),".")</f>
        <v>-14.099073170731714</v>
      </c>
      <c r="HU10" s="139">
        <f>IFERROR(VLOOKUP(CONCATENATE($G10, ".SP.DYN.LE00.IN"),AREA_WB_6ATTRS,Seq!L$1,FALSE)-VLOOKUP("CHN.SP.DYN.LE00.IN",AREA_WB_6ATTRS,Seq!L$1,FALSE),".")</f>
        <v>-14.062439024390244</v>
      </c>
      <c r="HV10" s="139">
        <f>IFERROR(VLOOKUP(CONCATENATE($G10, ".SP.DYN.LE00.IN"),AREA_WB_6ATTRS,Seq!M$1,FALSE)-VLOOKUP("CHN.SP.DYN.LE00.IN",AREA_WB_6ATTRS,Seq!M$1,FALSE),".")</f>
        <v>-14.082560975609752</v>
      </c>
      <c r="HW10" s="139">
        <f>IFERROR(VLOOKUP(CONCATENATE($G10, ".SP.DYN.LE00.IN"),AREA_WB_6ATTRS,Seq!N$1,FALSE)-VLOOKUP("CHN.SP.DYN.LE00.IN",AREA_WB_6ATTRS,Seq!N$1,FALSE),".")</f>
        <v>-14.147439024390238</v>
      </c>
      <c r="HX10" s="139">
        <f>IFERROR(VLOOKUP(CONCATENATE($G10, ".SP.DYN.LE00.IN"),AREA_WB_6ATTRS,Seq!O$1,FALSE)-VLOOKUP("CHN.SP.DYN.LE00.IN",AREA_WB_6ATTRS,Seq!O$1,FALSE),".")</f>
        <v>-14.238585365853659</v>
      </c>
      <c r="HY10" s="139">
        <f>IFERROR(VLOOKUP(CONCATENATE($G10, ".SP.DYN.LE00.IN"),AREA_WB_6ATTRS,Seq!P$1,FALSE)-VLOOKUP("CHN.SP.DYN.LE00.IN",AREA_WB_6ATTRS,Seq!P$1,FALSE),".")</f>
        <v>-14.319073170731706</v>
      </c>
      <c r="HZ10" s="139">
        <f>IFERROR(VLOOKUP(CONCATENATE($G10, ".SP.DYN.LE00.IN"),AREA_WB_6ATTRS,Seq!Q$1,FALSE)-VLOOKUP("CHN.SP.DYN.LE00.IN",AREA_WB_6ATTRS,Seq!Q$1,FALSE),".")</f>
        <v>-14.359463414634142</v>
      </c>
      <c r="IA10" s="139">
        <f>IFERROR(VLOOKUP(CONCATENATE($G10, ".SP.DYN.LE00.IN"),AREA_WB_6ATTRS,Seq!R$1,FALSE)-VLOOKUP("CHN.SP.DYN.LE00.IN",AREA_WB_6ATTRS,Seq!R$1,FALSE),".")</f>
        <v>-14.341756097560975</v>
      </c>
      <c r="IB10" s="139">
        <f>IFERROR(VLOOKUP(CONCATENATE($G10, ".SP.DYN.LE00.IN"),AREA_WB_6ATTRS,Seq!S$1,FALSE)-VLOOKUP("CHN.SP.DYN.LE00.IN",AREA_WB_6ATTRS,Seq!S$1,FALSE),".")</f>
        <v>-14.27404878048781</v>
      </c>
      <c r="IC10" s="139">
        <f>IFERROR(VLOOKUP(CONCATENATE($G10, ".SP.DYN.LE00.IN"),AREA_WB_6ATTRS,Seq!T$1,FALSE)-VLOOKUP("CHN.SP.DYN.LE00.IN",AREA_WB_6ATTRS,Seq!T$1,FALSE),".")</f>
        <v>-14.159951219512202</v>
      </c>
      <c r="ID10" s="139">
        <f>IFERROR(VLOOKUP(CONCATENATE($G10, ".SP.DYN.LE00.IN"),AREA_WB_6ATTRS,Seq!U$1,FALSE)-VLOOKUP("CHN.SP.DYN.LE00.IN",AREA_WB_6ATTRS,Seq!U$1,FALSE),".")</f>
        <v>-13.994560975609772</v>
      </c>
      <c r="IE10" s="139">
        <f>IFERROR(VLOOKUP(CONCATENATE($G10, ".SP.DYN.LE00.IN"),AREA_WB_6ATTRS,Seq!V$1,FALSE)-VLOOKUP("CHN.SP.DYN.LE00.IN",AREA_WB_6ATTRS,Seq!V$1,FALSE),".")</f>
        <v>-13.777560975609759</v>
      </c>
      <c r="IF10" s="139">
        <f>IFERROR(VLOOKUP(CONCATENATE($G10, ".SP.DYN.LE00.IN"),AREA_WB_6ATTRS,Seq!W$1,FALSE)-VLOOKUP("CHN.SP.DYN.LE00.IN",AREA_WB_6ATTRS,Seq!W$1,FALSE),".")</f>
        <v>-13.509073170731718</v>
      </c>
      <c r="IG10" s="139">
        <f>IFERROR(VLOOKUP(CONCATENATE($G10, ".SP.DYN.LE00.IN"),AREA_WB_6ATTRS,Seq!X$1,FALSE)-VLOOKUP("CHN.SP.DYN.LE00.IN",AREA_WB_6ATTRS,Seq!X$1,FALSE),".")</f>
        <v>-13.20421951219511</v>
      </c>
      <c r="IH10" s="139">
        <f>IFERROR(VLOOKUP(CONCATENATE($G10, ".SP.DYN.LE00.IN"),AREA_WB_6ATTRS,Seq!Y$1,FALSE)-VLOOKUP("CHN.SP.DYN.LE00.IN",AREA_WB_6ATTRS,Seq!Y$1,FALSE),".")</f>
        <v>-12.875439024390232</v>
      </c>
      <c r="II10" s="139">
        <f>IFERROR(VLOOKUP(CONCATENATE($G10, ".SP.DYN.LE00.IN"),AREA_WB_6ATTRS,Seq!Z$1,FALSE)-VLOOKUP("CHN.SP.DYN.LE00.IN",AREA_WB_6ATTRS,Seq!Z$1,FALSE),".")</f>
        <v>-12.53370731707318</v>
      </c>
      <c r="IJ10" s="139">
        <f>IFERROR(VLOOKUP(CONCATENATE($G10, ".SP.DYN.LE00.IN"),AREA_WB_6ATTRS,Seq!AA$1,FALSE)-VLOOKUP("CHN.SP.DYN.LE00.IN",AREA_WB_6ATTRS,Seq!AA$1,FALSE),".")</f>
        <v>-12.191926829268297</v>
      </c>
      <c r="IK10" s="139">
        <f>IFERROR(VLOOKUP(CONCATENATE($G10, ".SP.DYN.LE00.IN"),AREA_WB_6ATTRS,Seq!AB$1,FALSE)-VLOOKUP("CHN.SP.DYN.LE00.IN",AREA_WB_6ATTRS,Seq!AB$1,FALSE),".")</f>
        <v>-11.861414634146335</v>
      </c>
      <c r="IL10" s="139">
        <f>IFERROR(VLOOKUP(CONCATENATE($G10, ".SP.DYN.LE00.IN"),AREA_WB_6ATTRS,Seq!AC$1,FALSE)-VLOOKUP("CHN.SP.DYN.LE00.IN",AREA_WB_6ATTRS,Seq!AC$1,FALSE),".")</f>
        <v>-11.547999999999995</v>
      </c>
      <c r="IM10" s="139">
        <f>IFERROR(VLOOKUP(CONCATENATE($G10, ".SP.DYN.LE00.IN"),AREA_WB_6ATTRS,Seq!AD$1,FALSE)-VLOOKUP("CHN.SP.DYN.LE00.IN",AREA_WB_6ATTRS,Seq!AD$1,FALSE),".")</f>
        <v>-11.254487804878046</v>
      </c>
      <c r="IN10" s="139">
        <f>IFERROR(VLOOKUP(CONCATENATE($G10, ".SP.DYN.LE00.IN"),AREA_WB_6ATTRS,Seq!AE$1,FALSE)-VLOOKUP("CHN.SP.DYN.LE00.IN",AREA_WB_6ATTRS,Seq!AE$1,FALSE),".")</f>
        <v>-10.984317073170729</v>
      </c>
      <c r="IO10" s="139">
        <f>IFERROR(VLOOKUP(CONCATENATE($G10, ".SP.DYN.LE00.IN"),AREA_WB_6ATTRS,Seq!AF$1,FALSE)-VLOOKUP("CHN.SP.DYN.LE00.IN",AREA_WB_6ATTRS,Seq!AF$1,FALSE),".")</f>
        <v>-10.736878048780497</v>
      </c>
      <c r="IP10" s="139" t="str">
        <f>IFERROR(VLOOKUP(CONCATENATE($G10, ".SP.DYN.LE00.IN"),AREA_WB_6ATTRS,Seq!AG$1,FALSE)-VLOOKUP("CHN.SP.DYN.LE00.IN",AREA_WB_6ATTRS,Seq!AG$1,FALSE),".")</f>
        <v>.</v>
      </c>
      <c r="IW10">
        <f>IFERROR(VLOOKUP(CONCATENATE($G10, ".SP.DYN.LE00.IN"),AREA_WB_6ATTRS,Seq!B$1,FALSE),".")</f>
        <v>38.624073170731712</v>
      </c>
      <c r="IX10">
        <f>IFERROR(VLOOKUP(CONCATENATE($G10, ".SP.DYN.LE00.IN"),AREA_WB_6ATTRS,Seq!C$1,FALSE),".")</f>
        <v>41.940585365853671</v>
      </c>
      <c r="IY10">
        <f>IFERROR(VLOOKUP(CONCATENATE($G10, ".SP.DYN.LE00.IN"),AREA_WB_6ATTRS,Seq!D$1,FALSE),".")</f>
        <v>45.276731707317083</v>
      </c>
      <c r="IZ10">
        <f>IFERROR(VLOOKUP(CONCATENATE($G10, ".SP.DYN.LE00.IN"),AREA_WB_6ATTRS,Seq!E$1,FALSE),".")</f>
        <v>48.251195121951227</v>
      </c>
      <c r="JA10">
        <f>IFERROR(VLOOKUP(CONCATENATE($G10, ".SP.DYN.LE00.IN"),AREA_WB_6ATTRS,Seq!F$1,FALSE),".")</f>
        <v>50.671609756097567</v>
      </c>
      <c r="JB10">
        <f>IFERROR(VLOOKUP(CONCATENATE($G10, ".SP.DYN.LE00.IN"),AREA_WB_6ATTRS,Seq!G$1,FALSE),".")</f>
        <v>52.435024390243903</v>
      </c>
      <c r="JC10">
        <f>IFERROR(VLOOKUP(CONCATENATE($G10, ".SP.DYN.LE00.IN"),AREA_WB_6ATTRS,Seq!H$1,FALSE),".")</f>
        <v>53.570902439024387</v>
      </c>
      <c r="JD10">
        <f>IFERROR(VLOOKUP(CONCATENATE($G10, ".SP.DYN.LE00.IN"),AREA_WB_6ATTRS,Seq!I$1,FALSE),".")</f>
        <v>54.296146341463412</v>
      </c>
      <c r="JE10">
        <f>IFERROR(VLOOKUP(CONCATENATE($G10, ".SP.DYN.LE00.IN"),AREA_WB_6ATTRS,Seq!J$1,FALSE),".")</f>
        <v>54.799634146341468</v>
      </c>
      <c r="JF10">
        <f>IFERROR(VLOOKUP(CONCATENATE($G10, ".SP.DYN.LE00.IN"),AREA_WB_6ATTRS,Seq!K$1,FALSE),".")</f>
        <v>55.14785365853659</v>
      </c>
      <c r="JG10">
        <f>IFERROR(VLOOKUP(CONCATENATE($G10, ".SP.DYN.LE00.IN"),AREA_WB_6ATTRS,Seq!L$1,FALSE),".")</f>
        <v>55.397292682926832</v>
      </c>
      <c r="JH10">
        <f>IFERROR(VLOOKUP(CONCATENATE($G10, ".SP.DYN.LE00.IN"),AREA_WB_6ATTRS,Seq!M$1,FALSE),".")</f>
        <v>55.581463414634158</v>
      </c>
      <c r="JI10">
        <f>IFERROR(VLOOKUP(CONCATENATE($G10, ".SP.DYN.LE00.IN"),AREA_WB_6ATTRS,Seq!N$1,FALSE),".")</f>
        <v>55.714390243902443</v>
      </c>
      <c r="JJ10">
        <f>IFERROR(VLOOKUP(CONCATENATE($G10, ".SP.DYN.LE00.IN"),AREA_WB_6ATTRS,Seq!O$1,FALSE),".")</f>
        <v>55.816048780487812</v>
      </c>
      <c r="JK10">
        <f>IFERROR(VLOOKUP(CONCATENATE($G10, ".SP.DYN.LE00.IN"),AREA_WB_6ATTRS,Seq!P$1,FALSE),".")</f>
        <v>55.923853658536594</v>
      </c>
      <c r="JL10">
        <f>IFERROR(VLOOKUP(CONCATENATE($G10, ".SP.DYN.LE00.IN"),AREA_WB_6ATTRS,Seq!Q$1,FALSE),".")</f>
        <v>56.065268292682937</v>
      </c>
      <c r="JM10">
        <f>IFERROR(VLOOKUP(CONCATENATE($G10, ".SP.DYN.LE00.IN"),AREA_WB_6ATTRS,Seq!R$1,FALSE),".")</f>
        <v>56.257268292682937</v>
      </c>
      <c r="JN10">
        <f>IFERROR(VLOOKUP(CONCATENATE($G10, ".SP.DYN.LE00.IN"),AREA_WB_6ATTRS,Seq!S$1,FALSE),".")</f>
        <v>56.49226829268293</v>
      </c>
      <c r="JO10">
        <f>IFERROR(VLOOKUP(CONCATENATE($G10, ".SP.DYN.LE00.IN"),AREA_WB_6ATTRS,Seq!T$1,FALSE),".")</f>
        <v>56.767146341463423</v>
      </c>
      <c r="JP10">
        <f>IFERROR(VLOOKUP(CONCATENATE($G10, ".SP.DYN.LE00.IN"),AREA_WB_6ATTRS,Seq!U$1,FALSE),".")</f>
        <v>57.088829268292685</v>
      </c>
      <c r="JQ10">
        <f>IFERROR(VLOOKUP(CONCATENATE($G10, ".SP.DYN.LE00.IN"),AREA_WB_6ATTRS,Seq!V$1,FALSE),".")</f>
        <v>57.464146341463419</v>
      </c>
      <c r="JR10">
        <f>IFERROR(VLOOKUP(CONCATENATE($G10, ".SP.DYN.LE00.IN"),AREA_WB_6ATTRS,Seq!W$1,FALSE),".")</f>
        <v>57.896463414634148</v>
      </c>
      <c r="JS10">
        <f>IFERROR(VLOOKUP(CONCATENATE($G10, ".SP.DYN.LE00.IN"),AREA_WB_6ATTRS,Seq!X$1,FALSE),".")</f>
        <v>58.37521951219513</v>
      </c>
      <c r="JT10">
        <f>IFERROR(VLOOKUP(CONCATENATE($G10, ".SP.DYN.LE00.IN"),AREA_WB_6ATTRS,Seq!Y$1,FALSE),".")</f>
        <v>58.889439024390256</v>
      </c>
      <c r="JU10">
        <f>IFERROR(VLOOKUP(CONCATENATE($G10, ".SP.DYN.LE00.IN"),AREA_WB_6ATTRS,Seq!Z$1,FALSE),".")</f>
        <v>59.428634146341466</v>
      </c>
      <c r="JV10">
        <f>IFERROR(VLOOKUP(CONCATENATE($G10, ".SP.DYN.LE00.IN"),AREA_WB_6ATTRS,Seq!AA$1,FALSE),".")</f>
        <v>59.979390243902444</v>
      </c>
      <c r="JW10">
        <f>IFERROR(VLOOKUP(CONCATENATE($G10, ".SP.DYN.LE00.IN"),AREA_WB_6ATTRS,Seq!AB$1,FALSE),".")</f>
        <v>60.528317073170747</v>
      </c>
      <c r="JX10">
        <f>IFERROR(VLOOKUP(CONCATENATE($G10, ".SP.DYN.LE00.IN"),AREA_WB_6ATTRS,Seq!AC$1,FALSE),".")</f>
        <v>61.064585365853667</v>
      </c>
      <c r="JY10">
        <f>IFERROR(VLOOKUP(CONCATENATE($G10, ".SP.DYN.LE00.IN"),AREA_WB_6ATTRS,Seq!AD$1,FALSE),".")</f>
        <v>61.58085365853659</v>
      </c>
      <c r="JZ10">
        <f>IFERROR(VLOOKUP(CONCATENATE($G10, ".SP.DYN.LE00.IN"),AREA_WB_6ATTRS,Seq!AE$1,FALSE),".")</f>
        <v>62.072195121951225</v>
      </c>
      <c r="KA10">
        <f>IFERROR(VLOOKUP(CONCATENATE($G10, ".SP.DYN.LE00.IN"),AREA_WB_6ATTRS,Seq!AF$1,FALSE),".")</f>
        <v>62.536219512195132</v>
      </c>
      <c r="KB10" t="str">
        <f>IFERROR(VLOOKUP(CONCATENATE($G10, ".SP.DYN.LE00.IN"),AREA_WB_6ATTRS,Seq!AG$1,FALSE),".")</f>
        <v>.</v>
      </c>
      <c r="KK10">
        <f t="shared" si="22"/>
        <v>2043</v>
      </c>
      <c r="KL10">
        <f t="shared" si="23"/>
        <v>0</v>
      </c>
      <c r="KM10" t="str">
        <f t="shared" si="17"/>
        <v>.</v>
      </c>
      <c r="KN10" t="str">
        <f t="shared" si="18"/>
        <v>.</v>
      </c>
      <c r="KO10" t="str">
        <f t="shared" si="24"/>
        <v>.</v>
      </c>
      <c r="KP10" t="str">
        <f>work!HA10</f>
        <v>.</v>
      </c>
      <c r="KQ10" t="str">
        <f>work!HB10</f>
        <v>.</v>
      </c>
      <c r="KR10" t="str">
        <f>work!HC10</f>
        <v>.</v>
      </c>
      <c r="KS10" t="str">
        <f>IF(ISNUMBER(work!HI10-work!HA10),work!HI10-work!HA10,".")</f>
        <v>.</v>
      </c>
      <c r="KT10" t="str">
        <f>IF(ISNUMBER(work!HJ10-work!HB10),work!HJ10-work!HB10,".")</f>
        <v>.</v>
      </c>
      <c r="KU10" t="str">
        <f>IF(ISNUMBER(work!HK10-work!HC10),work!HK10-work!HC10,".")</f>
        <v>.</v>
      </c>
      <c r="KW10">
        <f>IFERROR(work!HR10/work!HV10,".")</f>
        <v>1.33376171783767E-5</v>
      </c>
      <c r="KX10">
        <f>IFERROR(work!HS10/work!HW10,".")</f>
        <v>8.5138378760936281E-5</v>
      </c>
      <c r="KY10">
        <f>IFERROR(work!HT10/work!HX10,".")</f>
        <v>3.9883035885092654E-4</v>
      </c>
      <c r="KZ10">
        <f>IFERROR(work!HU10/work!HY10,".")</f>
        <v>5.1199438608450398E-4</v>
      </c>
    </row>
    <row r="11" spans="1:331">
      <c r="A11" s="24">
        <f t="shared" si="0"/>
        <v>9</v>
      </c>
      <c r="B11" s="24" t="str">
        <f t="shared" si="19"/>
        <v>Out</v>
      </c>
      <c r="C11" s="24" t="str">
        <f t="shared" si="1"/>
        <v>Out</v>
      </c>
      <c r="D11" s="24" t="str">
        <f t="shared" si="2"/>
        <v>Out67</v>
      </c>
      <c r="E11" s="25" t="s">
        <v>2300</v>
      </c>
      <c r="F11" s="26" t="str">
        <f t="shared" si="3"/>
        <v>Cyprus</v>
      </c>
      <c r="G11" s="166" t="s">
        <v>1394</v>
      </c>
      <c r="H11" s="166" t="s">
        <v>5007</v>
      </c>
      <c r="I11" s="166" t="s">
        <v>5007</v>
      </c>
      <c r="J11" s="180" t="s">
        <v>5007</v>
      </c>
      <c r="K11" s="180" t="s">
        <v>5007</v>
      </c>
      <c r="L11" s="27">
        <f>IFERROR(VLOOKUP($F11,Area_FDI_84_96,Seq!B$1,FALSE),0)</f>
        <v>0</v>
      </c>
      <c r="M11" s="27">
        <f>IFERROR(VLOOKUP($F11,Area_FDI_84_96,Seq!C$1,FALSE),0)</f>
        <v>0</v>
      </c>
      <c r="N11" s="27">
        <f>IFERROR(VLOOKUP($F11,Area_FDI_84_96,Seq!D$1,FALSE),0)</f>
        <v>0</v>
      </c>
      <c r="O11" s="27">
        <f>IFERROR(VLOOKUP($F11,Area_FDI_84_96,Seq!E$1,FALSE),0)</f>
        <v>0</v>
      </c>
      <c r="P11" s="27">
        <f>IFERROR(VLOOKUP($F11,Area_FDI_84_96,Seq!F$1,FALSE),0)</f>
        <v>0</v>
      </c>
      <c r="Q11" s="27">
        <f>IFERROR(VLOOKUP($F11,Area_FDI_84_96,Seq!G$1,FALSE),0)</f>
        <v>0</v>
      </c>
      <c r="R11" s="27">
        <f>IFERROR(VLOOKUP($F11,Area_FDI_84_96,Seq!H$1,FALSE),0)</f>
        <v>0</v>
      </c>
      <c r="S11" s="27">
        <f>IFERROR(VLOOKUP($F11,Area_FDI_84_96,Seq!I$1,FALSE),0)</f>
        <v>0</v>
      </c>
      <c r="T11" s="27">
        <f>IFERROR(VALUE(VLOOKUP($E11,Area_FDI_92_95,Seq!B$1,FALSE)),0)</f>
        <v>0</v>
      </c>
      <c r="U11" s="27">
        <f>IFERROR(VALUE(VLOOKUP($E11,Area_FDI_92_95,Seq!C$1,FALSE)),0)</f>
        <v>219</v>
      </c>
      <c r="V11" s="27">
        <f>IFERROR(VALUE(VLOOKUP($E11,Area_FDI_92_95,Seq!D$1,FALSE)),0)</f>
        <v>89</v>
      </c>
      <c r="W11" s="27">
        <f>IFERROR(VALUE(VLOOKUP($E11,Area_FDI_92_95,Seq!E$1,FALSE)),0)</f>
        <v>99</v>
      </c>
      <c r="X11" s="27">
        <f>IFERROR(VALUE(VLOOKUP($E11,Area_FDI_96_99,Seq!B$1,FALSE)),0)</f>
        <v>70</v>
      </c>
      <c r="Y11" s="27">
        <f>IFERROR(VALUE(VLOOKUP($E11,Area_FDI_96_99,Seq!C$1,FALSE)),0)</f>
        <v>15</v>
      </c>
      <c r="Z11" s="27">
        <f>IFERROR(VALUE(VLOOKUP($E11,Area_FDI_96_99,Seq!D$1,FALSE)),0)</f>
        <v>425</v>
      </c>
      <c r="AA11" s="27">
        <f>IFERROR(VALUE(VLOOKUP($E11,Area_FDI_96_99,Seq!E$1,FALSE)),0)</f>
        <v>189</v>
      </c>
      <c r="AB11" s="27">
        <f t="shared" si="4"/>
        <v>297</v>
      </c>
      <c r="AC11" s="27">
        <f t="shared" si="5"/>
        <v>495</v>
      </c>
      <c r="AD11" s="27">
        <f t="shared" si="6"/>
        <v>107</v>
      </c>
      <c r="AE11" s="27">
        <f t="shared" si="7"/>
        <v>83</v>
      </c>
      <c r="AF11" s="27">
        <f t="shared" si="8"/>
        <v>160</v>
      </c>
      <c r="AG11" s="27">
        <f t="shared" si="9"/>
        <v>774</v>
      </c>
      <c r="AH11" s="27">
        <f t="shared" si="10"/>
        <v>618</v>
      </c>
      <c r="AI11" s="27">
        <f t="shared" si="11"/>
        <v>2317</v>
      </c>
      <c r="AJ11" s="27">
        <f t="shared" si="12"/>
        <v>2139</v>
      </c>
      <c r="AK11" s="27">
        <f t="shared" si="13"/>
        <v>1015</v>
      </c>
      <c r="AL11" s="27">
        <f t="shared" si="14"/>
        <v>1756</v>
      </c>
      <c r="AM11" s="27"/>
      <c r="AN11" s="27"/>
      <c r="AO11" s="27"/>
      <c r="AP11" s="27"/>
      <c r="AQ11" s="27"/>
      <c r="AR11" s="27"/>
      <c r="AS11" s="27"/>
      <c r="AT11" s="27">
        <f>IFERROR(work!D11+work!AP11,".")</f>
        <v>18632454.02052334</v>
      </c>
      <c r="AU11" s="27">
        <f>IFERROR(work!E11+work!AQ11,".")</f>
        <v>19592263.907243408</v>
      </c>
      <c r="AV11" s="27">
        <f>IFERROR(work!F11+work!AR11,".")</f>
        <v>21364482.633201689</v>
      </c>
      <c r="AW11" s="27">
        <f>IFERROR(work!G11+work!AS11,".")</f>
        <v>23673655.236032434</v>
      </c>
      <c r="AX11" s="27">
        <f>IFERROR(work!H11+work!AT11,".")</f>
        <v>27247037.871465649</v>
      </c>
      <c r="AY11" s="27">
        <f>IFERROR(work!I11+work!AU11,".")</f>
        <v>30888998.387907896</v>
      </c>
      <c r="AZ11" s="27">
        <f>IFERROR(work!J11+work!AV11,".")</f>
        <v>33584660.079534329</v>
      </c>
      <c r="BA11" s="27">
        <f>IFERROR(work!K11+work!AW11,".")</f>
        <v>37459652.53249447</v>
      </c>
      <c r="BB11" s="27">
        <f>IFERROR(work!L11+work!AX11,".")</f>
        <v>41679546.032566987</v>
      </c>
      <c r="BC11" s="27">
        <f>IFERROR(work!M11+work!AY11,".")</f>
        <v>43408963.111657009</v>
      </c>
      <c r="BD11" s="27">
        <f>IFERROR(work!N11+work!AZ11,".")</f>
        <v>45079289.136790596</v>
      </c>
      <c r="BE11" s="27">
        <f>IFERROR(work!O11+work!BA11,".")</f>
        <v>49174176.57418891</v>
      </c>
      <c r="BF11" s="27">
        <f>IFERROR(work!P11+work!BB11,".")</f>
        <v>56126956.970227182</v>
      </c>
      <c r="BG11" s="27">
        <f>IFERROR(work!Q11+work!BC11,".")</f>
        <v>63893935.644369565</v>
      </c>
      <c r="BH11" s="27">
        <f>IFERROR(work!R11+work!BD11,".")</f>
        <v>72214544.803603724</v>
      </c>
      <c r="BI11" s="27">
        <f>IFERROR(work!S11+work!BE11,".")</f>
        <v>80050985.721610725</v>
      </c>
      <c r="BJ11" s="27">
        <f>IFERROR(work!T11+work!BF11,".")</f>
        <v>87993123.216360077</v>
      </c>
      <c r="BK11" s="27">
        <f>IFERROR(work!U11+work!BG11,".")</f>
        <v>96121796.427277833</v>
      </c>
      <c r="BL11" s="27">
        <f>IFERROR(work!V11+work!BH11,".")</f>
        <v>103597099.97684076</v>
      </c>
      <c r="BM11" s="27">
        <f>IFERROR(work!W11+work!BI11,".")</f>
        <v>111447193.70467703</v>
      </c>
      <c r="BN11" s="27">
        <f>IFERROR(work!X11+work!BJ11,".")</f>
        <v>120778987.17552584</v>
      </c>
      <c r="BO11" s="27">
        <f>IFERROR(work!Y11+work!BK11,".")</f>
        <v>130763826.89116417</v>
      </c>
      <c r="BP11" s="27">
        <f>IFERROR(work!Z11+work!BL11,".")</f>
        <v>142595420.81215265</v>
      </c>
      <c r="BQ11" s="27">
        <f>IFERROR(work!AA11+work!BM11,".")</f>
        <v>156775170.24492285</v>
      </c>
      <c r="BR11" s="27">
        <f>IFERROR(work!AB11+work!BN11,".")</f>
        <v>172550216.53956652</v>
      </c>
      <c r="BS11" s="27">
        <f>IFERROR(work!AC11+work!BO11,".")</f>
        <v>191970722.48827344</v>
      </c>
      <c r="BT11" s="27">
        <f>IFERROR(work!AD11+work!BP11,".")</f>
        <v>216257361.54871315</v>
      </c>
      <c r="BU11" s="27">
        <f>IFERROR(work!AE11+work!BQ11,".")</f>
        <v>246862774.93764153</v>
      </c>
      <c r="BV11" s="27">
        <f>IFERROR(work!AF11+work!BR11,".")</f>
        <v>270490190.96407694</v>
      </c>
      <c r="BW11" s="27">
        <f>IFERROR(work!AG11+work!BS11,".")</f>
        <v>295240675.14917219</v>
      </c>
      <c r="BX11" s="27">
        <f>IFERROR(work!AH11+work!BT11,".")</f>
        <v>325832900.93490291</v>
      </c>
      <c r="BY11" s="27">
        <f>IFERROR(work!AI11+work!BU11,".")</f>
        <v>355377440.53422964</v>
      </c>
      <c r="BZ11" s="27"/>
      <c r="CA11" s="27"/>
      <c r="CB11" s="27"/>
      <c r="CC11" s="27"/>
      <c r="CD11" s="27"/>
      <c r="CE11" s="27"/>
      <c r="CF11" s="27">
        <f>IFERROR(work!AP11-work!D11,".")</f>
        <v>-17955770.067198038</v>
      </c>
      <c r="CG11" s="27">
        <f>IFERROR(work!AQ11-work!E11,".")</f>
        <v>-18898547.833039492</v>
      </c>
      <c r="CH11" s="27">
        <f>IFERROR(work!AR11-work!F11,".")</f>
        <v>-20628992.975446977</v>
      </c>
      <c r="CI11" s="27">
        <f>IFERROR(work!AS11-work!G11,".")</f>
        <v>-22897109.21395909</v>
      </c>
      <c r="CJ11" s="27">
        <f>IFERROR(work!AT11-work!H11,".")</f>
        <v>-26402482.774924498</v>
      </c>
      <c r="CK11" s="27">
        <f>IFERROR(work!AU11-work!I11,".")</f>
        <v>-30003207.545744848</v>
      </c>
      <c r="CL11" s="27">
        <f>IFERROR(work!AV11-work!J11,".")</f>
        <v>-32666059.976279892</v>
      </c>
      <c r="CM11" s="27">
        <f>IFERROR(work!AW11-work!K11,".")</f>
        <v>-36476151.049794212</v>
      </c>
      <c r="CN11" s="27">
        <f>IFERROR(work!AX11-work!L11,".")</f>
        <v>-40611003.354520299</v>
      </c>
      <c r="CO11" s="27">
        <f>IFERROR(work!AY11-work!M11,".")</f>
        <v>-42255498.800301</v>
      </c>
      <c r="CP11" s="27">
        <f>IFERROR(work!AZ11-work!N11,".")</f>
        <v>-43840422.327821784</v>
      </c>
      <c r="CQ11" s="27">
        <f>IFERROR(work!BA11-work!O11,".")</f>
        <v>-47926148.345167778</v>
      </c>
      <c r="CR11" s="27">
        <f>IFERROR(work!BB11-work!P11,".")</f>
        <v>-54761614.08767806</v>
      </c>
      <c r="CS11" s="27">
        <f>IFERROR(work!BC11-work!Q11,".")</f>
        <v>-62519035.361642592</v>
      </c>
      <c r="CT11" s="27">
        <f>IFERROR(work!BD11-work!R11,".")</f>
        <v>-70758525.40419586</v>
      </c>
      <c r="CU11" s="27">
        <f>IFERROR(work!BE11-work!S11,".")</f>
        <v>-78506149.138838977</v>
      </c>
      <c r="CV11" s="27">
        <f>IFERROR(work!BF11-work!T11,".")</f>
        <v>-86419725.130134746</v>
      </c>
      <c r="CW11" s="27">
        <f>IFERROR(work!BG11-work!U11,".")</f>
        <v>-94511446.815441012</v>
      </c>
      <c r="CX11" s="27">
        <f>IFERROR(work!BH11-work!V11,".")</f>
        <v>-101905536.23881027</v>
      </c>
      <c r="CY11" s="27">
        <f>IFERROR(work!BI11-work!W11,".")</f>
        <v>-109673642.86336346</v>
      </c>
      <c r="CZ11" s="27">
        <f>IFERROR(work!BJ11-work!X11,".")</f>
        <v>-118915999.66423002</v>
      </c>
      <c r="DA11" s="27">
        <f>IFERROR(work!BK11-work!Y11,".")</f>
        <v>-128825843.8562914</v>
      </c>
      <c r="DB11" s="27">
        <f>IFERROR(work!BL11-work!Z11,".")</f>
        <v>-140616909.97332135</v>
      </c>
      <c r="DC11" s="27">
        <f>IFERROR(work!BM11-work!AA11,".")</f>
        <v>-154758393.61909816</v>
      </c>
      <c r="DD11" s="27">
        <f>IFERROR(work!BN11-work!AB11,".")</f>
        <v>-170448237.27472204</v>
      </c>
      <c r="DE11" s="27">
        <f>IFERROR(work!BO11-work!AC11,".")</f>
        <v>-189786556.60702932</v>
      </c>
      <c r="DF11" s="27">
        <f>IFERROR(work!BP11-work!AD11,".")</f>
        <v>-213983091.99169147</v>
      </c>
      <c r="DG11" s="27">
        <f>IFERROR(work!BQ11-work!AE11,".")</f>
        <v>-244471823.00550202</v>
      </c>
      <c r="DH11" s="27">
        <f>IFERROR(work!BR11-work!AF11,".")</f>
        <v>-268012528.38160759</v>
      </c>
      <c r="DI11" s="27">
        <f>IFERROR(work!BS11-work!AG11,".")</f>
        <v>-292804294.37631643</v>
      </c>
      <c r="DJ11" s="27">
        <f>IFERROR(work!BT11-work!AH11,".")</f>
        <v>-323368745.42123652</v>
      </c>
      <c r="DK11" s="27">
        <f>IFERROR(work!BU11-work!AI11,".")</f>
        <v>-352901555.64031827</v>
      </c>
      <c r="DL11" s="27"/>
      <c r="DM11" s="27"/>
      <c r="DN11" s="27"/>
      <c r="DO11" s="27"/>
      <c r="DP11" s="27"/>
      <c r="DQ11" s="27"/>
      <c r="DR11" s="27"/>
      <c r="DS11" s="27">
        <f>IFERROR(work!DO11-work!CC11,".")</f>
        <v>0.22100000381469725</v>
      </c>
      <c r="DT11" s="27">
        <f>IFERROR(work!DP11-work!CD11,".")</f>
        <v>0.22000000381469725</v>
      </c>
      <c r="DU11" s="27">
        <f>IFERROR(work!DQ11-work!CE11,".")</f>
        <v>0.22000000381469725</v>
      </c>
      <c r="DV11" s="27">
        <f>IFERROR(work!DR11-work!CF11,".")</f>
        <v>0.21900000381469725</v>
      </c>
      <c r="DW11" s="27">
        <f>IFERROR(work!DS11-work!CG11,".")</f>
        <v>0.21900000381469725</v>
      </c>
      <c r="DX11" s="27">
        <f>IFERROR(work!DT11-work!CH11,".")</f>
        <v>0.21800000381469725</v>
      </c>
      <c r="DY11" s="27">
        <f>IFERROR(work!DU11-work!CI11,".")</f>
        <v>0.21700000381469725</v>
      </c>
      <c r="DZ11" s="27">
        <f>IFERROR(work!DV11-work!CJ11,".")</f>
        <v>0.21600000381469725</v>
      </c>
      <c r="EA11" s="27">
        <f>IFERROR(work!DW11-work!CK11,".")</f>
        <v>0.21500000381469725</v>
      </c>
      <c r="EB11" s="27">
        <f>IFERROR(work!DX11-work!CL11,".")</f>
        <v>0.21400000381469725</v>
      </c>
      <c r="EC11" s="27">
        <f>IFERROR(work!DY11-work!CM11,".")</f>
        <v>0.21200000381469725</v>
      </c>
      <c r="ED11" s="27">
        <f>IFERROR(work!DZ11-work!CN11,".")</f>
        <v>0.21000000381469724</v>
      </c>
      <c r="EE11" s="27">
        <f>IFERROR(work!EA11-work!CO11,".")</f>
        <v>0.20900000381469724</v>
      </c>
      <c r="EF11" s="27">
        <f>IFERROR(work!EB11-work!CP11,".")</f>
        <v>0.24700000381469725</v>
      </c>
      <c r="EG11" s="27">
        <f>IFERROR(work!EC11-work!CQ11,".")</f>
        <v>0.24500000381469725</v>
      </c>
      <c r="EH11" s="27">
        <f>IFERROR(work!ED11-work!CR11,".")</f>
        <v>0.24300000381469725</v>
      </c>
      <c r="EI11" s="27">
        <f>IFERROR(work!EE11-work!CS11,".")</f>
        <v>0.24000000381469724</v>
      </c>
      <c r="EJ11" s="27">
        <f>IFERROR(work!EF11-work!CT11,".")</f>
        <v>0.23800000381469724</v>
      </c>
      <c r="EK11" s="27">
        <f>IFERROR(work!EG11-work!CU11,".")</f>
        <v>0.23600000381469724</v>
      </c>
      <c r="EL11" s="27">
        <f>IFERROR(work!EH11-work!CV11,".")</f>
        <v>0.23300000381469724</v>
      </c>
      <c r="EM11" s="27">
        <f>IFERROR(work!EI11-work!CW11,".")</f>
        <v>0.24299999618530274</v>
      </c>
      <c r="EN11" s="27">
        <f>IFERROR(work!EJ11-work!CX11,".")</f>
        <v>0.25999999618530273</v>
      </c>
      <c r="EO11" s="27">
        <f>IFERROR(work!EK11-work!CY11,".")</f>
        <v>0.27699999618530274</v>
      </c>
      <c r="EP11" s="27">
        <f>IFERROR(work!EL11-work!CZ11,".")</f>
        <v>0.28000000000000003</v>
      </c>
      <c r="EQ11" s="27">
        <f>IFERROR(work!EM11-work!DA11,".")</f>
        <v>0.26800000762939452</v>
      </c>
      <c r="ER11" s="27">
        <f>IFERROR(work!EN11-work!DB11,".")</f>
        <v>0.26000000762939451</v>
      </c>
      <c r="ES11" s="27">
        <f>IFERROR(work!EO11-work!DC11,".")</f>
        <v>0.27900000000000003</v>
      </c>
      <c r="ET11" s="27">
        <f>IFERROR(work!EP11-work!DD11,".")</f>
        <v>0.29599998474121092</v>
      </c>
      <c r="EU11" s="27">
        <f>IFERROR(work!EQ11-work!DE11,".")</f>
        <v>0.30799998474121093</v>
      </c>
      <c r="EV11" s="27">
        <f>IFERROR(work!ER11-work!DF11,".")</f>
        <v>0.29600001525878905</v>
      </c>
      <c r="EW11" s="27">
        <f>IFERROR(work!ES11-work!DG11,".")</f>
        <v>0.3050000076293945</v>
      </c>
      <c r="EX11" s="27">
        <f>IFERROR(work!ET11-work!DH11,".")</f>
        <v>0.30100000762939449</v>
      </c>
      <c r="EY11" s="27"/>
      <c r="EZ11" s="27"/>
      <c r="FA11" s="27"/>
      <c r="FB11" s="27"/>
      <c r="FC11" s="27"/>
      <c r="FD11" s="27"/>
      <c r="FE11" s="27" t="str">
        <f>IF(ISNUMBER(work!GZ11/work!HD11),work!GZ11/work!HD11,".")</f>
        <v>.</v>
      </c>
      <c r="FF11" s="27" t="str">
        <f>IF(ISNUMBER(work!HA11/work!HE11),work!HA11/work!HE11,".")</f>
        <v>.</v>
      </c>
      <c r="FG11" s="27" t="str">
        <f>IF(ISNUMBER(work!HB11/work!HF11),work!HB11/work!HF11,".")</f>
        <v>.</v>
      </c>
      <c r="FH11" s="27" t="str">
        <f>IF(ISNUMBER(work!HC11/work!HG11),work!HC11/work!HG11,".")</f>
        <v>.</v>
      </c>
      <c r="FI11" s="27" t="str">
        <f>IF(ISNUMBER((work!HA11+work!HB11)/(work!HE11+work!HF11)),(work!HA11+work!HB11)/(work!HE11+work!HF11),".")</f>
        <v>.</v>
      </c>
      <c r="FJ11" s="27" t="str">
        <f>IF(ISNUMBER(work!HH11/work!HL11),work!HH11/work!HL11,".")</f>
        <v>.</v>
      </c>
      <c r="FK11" s="27" t="str">
        <f>IF(ISNUMBER(work!HI11/work!HM11),work!HI11/work!HM11,".")</f>
        <v>.</v>
      </c>
      <c r="FL11" s="27" t="str">
        <f>IF(ISNUMBER(work!HJ11/work!HN11),work!HJ11/work!HN11,".")</f>
        <v>.</v>
      </c>
      <c r="FM11" s="27" t="str">
        <f>IF(ISNUMBER(work!HK11/work!HO11),work!HK11/work!HO11,".")</f>
        <v>.</v>
      </c>
      <c r="FN11" s="27" t="str">
        <f>IF(ISNUMBER((work!HI11+work!HJ11)/(work!HM11+work!HN11)),(work!HI11+work!HJ11)/(work!HM11+work!HN11),".")</f>
        <v>.</v>
      </c>
      <c r="FO11" s="27" t="s">
        <v>5007</v>
      </c>
      <c r="FP11" s="27" t="s">
        <v>5007</v>
      </c>
      <c r="FQ11" s="27" t="s">
        <v>5007</v>
      </c>
      <c r="FR11" s="27" t="s">
        <v>5007</v>
      </c>
      <c r="FS11" s="27" t="s">
        <v>5007</v>
      </c>
      <c r="FT11" s="27" t="str">
        <f>work!GM11</f>
        <v>.</v>
      </c>
      <c r="FU11" s="27" t="str">
        <f>work!GN11</f>
        <v>.</v>
      </c>
      <c r="FV11" s="27" t="str">
        <f>work!GO11</f>
        <v>.</v>
      </c>
      <c r="FW11" s="27" t="s">
        <v>5007</v>
      </c>
      <c r="FX11" s="27"/>
      <c r="FY11" s="27">
        <f t="shared" si="15"/>
        <v>7070.5550000000003</v>
      </c>
      <c r="FZ11">
        <f t="shared" si="20"/>
        <v>297</v>
      </c>
      <c r="GA11" t="str">
        <f>work!HC11</f>
        <v>.</v>
      </c>
      <c r="GB11" t="str">
        <f>IF(ISNUMBER(work!HA11+work!HB11),work!HA11+work!HB11,".")</f>
        <v>.</v>
      </c>
      <c r="GC11" t="str">
        <f>IF(ISNUMBER(work!HK11-work!HC11),work!HK11-work!HC11,".")</f>
        <v>.</v>
      </c>
      <c r="GD11" t="str">
        <f>IF(ISNUMBER(work!HI11+work!HJ11-work!HA11-work!HB11),(work!HI11+work!HJ11-work!HA11-work!HB11),".")</f>
        <v>.</v>
      </c>
      <c r="GH11" t="str">
        <f>work!GQ11</f>
        <v>.</v>
      </c>
      <c r="GI11" t="str">
        <f>work!GR11</f>
        <v>.</v>
      </c>
      <c r="GJ11" t="str">
        <f>work!GZ11</f>
        <v>.</v>
      </c>
      <c r="GK11" t="str">
        <f>work!HH11</f>
        <v>.</v>
      </c>
      <c r="GL11">
        <f t="shared" si="16"/>
        <v>1404.1349490811858</v>
      </c>
      <c r="GM11" t="str">
        <f>IFERROR(VLOOKUP($F11,AREA_EM_ALLYEAR,Seq!B$1,FALSE),".")</f>
        <v>.</v>
      </c>
      <c r="GN11" t="str">
        <f>IFERROR(VLOOKUP($F11,AREA_EM_ALLYEAR,Seq!C$1,FALSE),".")</f>
        <v>.</v>
      </c>
      <c r="GO11" t="str">
        <f>IFERROR(VLOOKUP($F11,AREA_EM_ALLYEAR,Seq!D$1,FALSE),".")</f>
        <v>.</v>
      </c>
      <c r="GP11" t="str">
        <f>IFERROR(VLOOKUP($F11,AREA_EM_ALLYEAR,Seq!E$1,FALSE),".")</f>
        <v>.</v>
      </c>
      <c r="GQ11" t="str">
        <f>IFERROR(VLOOKUP($F11,AREA_EM_ALLYEAR,Seq!F$1,FALSE),".")</f>
        <v>.</v>
      </c>
      <c r="GR11" t="str">
        <f>IFERROR(VLOOKUP($F11,AREA_EM_ALLYEAR,Seq!G$1,FALSE),".")</f>
        <v>.</v>
      </c>
      <c r="GS11" t="str">
        <f>IFERROR(VLOOKUP($F11,AREA_EM_ALLYEAR,Seq!H$1,FALSE),".")</f>
        <v>.</v>
      </c>
      <c r="GT11" t="str">
        <f>IFERROR(VLOOKUP($F11,AREA_EM_ALLYEAR,Seq!I$1,FALSE),".")</f>
        <v>.</v>
      </c>
      <c r="GU11" t="str">
        <f>IFERROR(VLOOKUP($F11,AREA_EM_ALLYEAR,Seq!J$1,FALSE),".")</f>
        <v>.</v>
      </c>
      <c r="GV11" t="str">
        <f>IFERROR(VLOOKUP($F11,AREA_EM_ALLYEAR,Seq!K$1,FALSE),".")</f>
        <v>.</v>
      </c>
      <c r="GW11" t="str">
        <f>IFERROR(VLOOKUP($F11,AREA_EM_ALLYEAR,Seq!L$1,FALSE),".")</f>
        <v>.</v>
      </c>
      <c r="GX11" t="str">
        <f>IFERROR(VLOOKUP($F11,AREA_EM_ALLYEAR,Seq!M$1,FALSE),".")</f>
        <v>.</v>
      </c>
      <c r="GY11" t="str">
        <f>IFERROR(VLOOKUP($F11,AREA_EM_ALLYEAR,Seq!N$1,FALSE),".")</f>
        <v>.</v>
      </c>
      <c r="GZ11" t="str">
        <f>IFERROR(VLOOKUP($F11,AREA_EM_ALLYEAR,Seq!O$1,FALSE),".")</f>
        <v>.</v>
      </c>
      <c r="HA11" t="str">
        <f t="shared" si="21"/>
        <v>.</v>
      </c>
      <c r="HK11" s="139">
        <f>IFERROR(VLOOKUP(CONCATENATE($G11, ".SP.DYN.LE00.IN"),AREA_WB_6ATTRS,Seq!B$1,FALSE)-VLOOKUP("CHN.SP.DYN.LE00.IN",AREA_WB_6ATTRS,Seq!B$1,FALSE),".")</f>
        <v>7.7546829268292612</v>
      </c>
      <c r="HL11" s="139">
        <f>IFERROR(VLOOKUP(CONCATENATE($G11, ".SP.DYN.LE00.IN"),AREA_WB_6ATTRS,Seq!C$1,FALSE)-VLOOKUP("CHN.SP.DYN.LE00.IN",AREA_WB_6ATTRS,Seq!C$1,FALSE),".")</f>
        <v>7.6795609756097463</v>
      </c>
      <c r="HM11" s="139">
        <f>IFERROR(VLOOKUP(CONCATENATE($G11, ".SP.DYN.LE00.IN"),AREA_WB_6ATTRS,Seq!D$1,FALSE)-VLOOKUP("CHN.SP.DYN.LE00.IN",AREA_WB_6ATTRS,Seq!D$1,FALSE),".")</f>
        <v>7.596585365853656</v>
      </c>
      <c r="HN11" s="139">
        <f>IFERROR(VLOOKUP(CONCATENATE($G11, ".SP.DYN.LE00.IN"),AREA_WB_6ATTRS,Seq!E$1,FALSE)-VLOOKUP("CHN.SP.DYN.LE00.IN",AREA_WB_6ATTRS,Seq!E$1,FALSE),".")</f>
        <v>7.5156341463414691</v>
      </c>
      <c r="HO11" s="139">
        <f>IFERROR(VLOOKUP(CONCATENATE($G11, ".SP.DYN.LE00.IN"),AREA_WB_6ATTRS,Seq!F$1,FALSE)-VLOOKUP("CHN.SP.DYN.LE00.IN",AREA_WB_6ATTRS,Seq!F$1,FALSE),".")</f>
        <v>7.4367073170731715</v>
      </c>
      <c r="HP11" s="139">
        <f>IFERROR(VLOOKUP(CONCATENATE($G11, ".SP.DYN.LE00.IN"),AREA_WB_6ATTRS,Seq!G$1,FALSE)-VLOOKUP("CHN.SP.DYN.LE00.IN",AREA_WB_6ATTRS,Seq!G$1,FALSE),".")</f>
        <v>7.3598048780487773</v>
      </c>
      <c r="HQ11" s="139">
        <f>IFERROR(VLOOKUP(CONCATENATE($G11, ".SP.DYN.LE00.IN"),AREA_WB_6ATTRS,Seq!H$1,FALSE)-VLOOKUP("CHN.SP.DYN.LE00.IN",AREA_WB_6ATTRS,Seq!H$1,FALSE),".")</f>
        <v>7.2864390243902335</v>
      </c>
      <c r="HR11" s="139">
        <f>IFERROR(VLOOKUP(CONCATENATE($G11, ".SP.DYN.LE00.IN"),AREA_WB_6ATTRS,Seq!I$1,FALSE)-VLOOKUP("CHN.SP.DYN.LE00.IN",AREA_WB_6ATTRS,Seq!I$1,FALSE),".")</f>
        <v>7.2180731707316994</v>
      </c>
      <c r="HS11" s="139">
        <f>IFERROR(VLOOKUP(CONCATENATE($G11, ".SP.DYN.LE00.IN"),AREA_WB_6ATTRS,Seq!J$1,FALSE)-VLOOKUP("CHN.SP.DYN.LE00.IN",AREA_WB_6ATTRS,Seq!J$1,FALSE),".")</f>
        <v>7.1547073170731608</v>
      </c>
      <c r="HT11" s="139">
        <f>IFERROR(VLOOKUP(CONCATENATE($G11, ".SP.DYN.LE00.IN"),AREA_WB_6ATTRS,Seq!K$1,FALSE)-VLOOKUP("CHN.SP.DYN.LE00.IN",AREA_WB_6ATTRS,Seq!K$1,FALSE),".")</f>
        <v>7.0973414634146508</v>
      </c>
      <c r="HU11" s="139">
        <f>IFERROR(VLOOKUP(CONCATENATE($G11, ".SP.DYN.LE00.IN"),AREA_WB_6ATTRS,Seq!L$1,FALSE)-VLOOKUP("CHN.SP.DYN.LE00.IN",AREA_WB_6ATTRS,Seq!L$1,FALSE),".")</f>
        <v>7.0449756097561078</v>
      </c>
      <c r="HV11" s="139">
        <f>IFERROR(VLOOKUP(CONCATENATE($G11, ".SP.DYN.LE00.IN"),AREA_WB_6ATTRS,Seq!M$1,FALSE)-VLOOKUP("CHN.SP.DYN.LE00.IN",AREA_WB_6ATTRS,Seq!M$1,FALSE),".")</f>
        <v>6.9980975609756086</v>
      </c>
      <c r="HW11" s="139">
        <f>IFERROR(VLOOKUP(CONCATENATE($G11, ".SP.DYN.LE00.IN"),AREA_WB_6ATTRS,Seq!N$1,FALSE)-VLOOKUP("CHN.SP.DYN.LE00.IN",AREA_WB_6ATTRS,Seq!N$1,FALSE),".")</f>
        <v>6.9542195121951238</v>
      </c>
      <c r="HX11" s="139">
        <f>IFERROR(VLOOKUP(CONCATENATE($G11, ".SP.DYN.LE00.IN"),AREA_WB_6ATTRS,Seq!O$1,FALSE)-VLOOKUP("CHN.SP.DYN.LE00.IN",AREA_WB_6ATTRS,Seq!O$1,FALSE),".")</f>
        <v>6.9133414634146391</v>
      </c>
      <c r="HY11" s="139">
        <f>IFERROR(VLOOKUP(CONCATENATE($G11, ".SP.DYN.LE00.IN"),AREA_WB_6ATTRS,Seq!P$1,FALSE)-VLOOKUP("CHN.SP.DYN.LE00.IN",AREA_WB_6ATTRS,Seq!P$1,FALSE),".")</f>
        <v>6.8729756097560966</v>
      </c>
      <c r="HZ11" s="139">
        <f>IFERROR(VLOOKUP(CONCATENATE($G11, ".SP.DYN.LE00.IN"),AREA_WB_6ATTRS,Seq!Q$1,FALSE)-VLOOKUP("CHN.SP.DYN.LE00.IN",AREA_WB_6ATTRS,Seq!Q$1,FALSE),".")</f>
        <v>6.8375853658536556</v>
      </c>
      <c r="IA11" s="139">
        <f>IFERROR(VLOOKUP(CONCATENATE($G11, ".SP.DYN.LE00.IN"),AREA_WB_6ATTRS,Seq!R$1,FALSE)-VLOOKUP("CHN.SP.DYN.LE00.IN",AREA_WB_6ATTRS,Seq!R$1,FALSE),".")</f>
        <v>6.8067317073170699</v>
      </c>
      <c r="IB11" s="139">
        <f>IFERROR(VLOOKUP(CONCATENATE($G11, ".SP.DYN.LE00.IN"),AREA_WB_6ATTRS,Seq!S$1,FALSE)-VLOOKUP("CHN.SP.DYN.LE00.IN",AREA_WB_6ATTRS,Seq!S$1,FALSE),".")</f>
        <v>6.7808536585365857</v>
      </c>
      <c r="IC11" s="139">
        <f>IFERROR(VLOOKUP(CONCATENATE($G11, ".SP.DYN.LE00.IN"),AREA_WB_6ATTRS,Seq!T$1,FALSE)-VLOOKUP("CHN.SP.DYN.LE00.IN",AREA_WB_6ATTRS,Seq!T$1,FALSE),".")</f>
        <v>6.7590000000000003</v>
      </c>
      <c r="ID11" s="139">
        <f>IFERROR(VLOOKUP(CONCATENATE($G11, ".SP.DYN.LE00.IN"),AREA_WB_6ATTRS,Seq!U$1,FALSE)-VLOOKUP("CHN.SP.DYN.LE00.IN",AREA_WB_6ATTRS,Seq!U$1,FALSE),".")</f>
        <v>6.740121951219507</v>
      </c>
      <c r="IE11" s="139">
        <f>IFERROR(VLOOKUP(CONCATENATE($G11, ".SP.DYN.LE00.IN"),AREA_WB_6ATTRS,Seq!V$1,FALSE)-VLOOKUP("CHN.SP.DYN.LE00.IN",AREA_WB_6ATTRS,Seq!V$1,FALSE),".")</f>
        <v>6.7152195121951195</v>
      </c>
      <c r="IF11" s="139">
        <f>IFERROR(VLOOKUP(CONCATENATE($G11, ".SP.DYN.LE00.IN"),AREA_WB_6ATTRS,Seq!W$1,FALSE)-VLOOKUP("CHN.SP.DYN.LE00.IN",AREA_WB_6ATTRS,Seq!W$1,FALSE),".")</f>
        <v>6.6798048780487704</v>
      </c>
      <c r="IG11" s="139">
        <f>IFERROR(VLOOKUP(CONCATENATE($G11, ".SP.DYN.LE00.IN"),AREA_WB_6ATTRS,Seq!X$1,FALSE)-VLOOKUP("CHN.SP.DYN.LE00.IN",AREA_WB_6ATTRS,Seq!X$1,FALSE),".")</f>
        <v>6.6298292682926956</v>
      </c>
      <c r="IH11" s="139">
        <f>IFERROR(VLOOKUP(CONCATENATE($G11, ".SP.DYN.LE00.IN"),AREA_WB_6ATTRS,Seq!Y$1,FALSE)-VLOOKUP("CHN.SP.DYN.LE00.IN",AREA_WB_6ATTRS,Seq!Y$1,FALSE),".")</f>
        <v>6.5653170731707462</v>
      </c>
      <c r="II11" s="139">
        <f>IFERROR(VLOOKUP(CONCATENATE($G11, ".SP.DYN.LE00.IN"),AREA_WB_6ATTRS,Seq!Z$1,FALSE)-VLOOKUP("CHN.SP.DYN.LE00.IN",AREA_WB_6ATTRS,Seq!Z$1,FALSE),".")</f>
        <v>6.4877560975609754</v>
      </c>
      <c r="IJ11" s="139">
        <f>IFERROR(VLOOKUP(CONCATENATE($G11, ".SP.DYN.LE00.IN"),AREA_WB_6ATTRS,Seq!AA$1,FALSE)-VLOOKUP("CHN.SP.DYN.LE00.IN",AREA_WB_6ATTRS,Seq!AA$1,FALSE),".")</f>
        <v>6.4026341463414553</v>
      </c>
      <c r="IK11" s="139">
        <f>IFERROR(VLOOKUP(CONCATENATE($G11, ".SP.DYN.LE00.IN"),AREA_WB_6ATTRS,Seq!AB$1,FALSE)-VLOOKUP("CHN.SP.DYN.LE00.IN",AREA_WB_6ATTRS,Seq!AB$1,FALSE),".")</f>
        <v>6.3190000000000026</v>
      </c>
      <c r="IL11" s="139">
        <f>IFERROR(VLOOKUP(CONCATENATE($G11, ".SP.DYN.LE00.IN"),AREA_WB_6ATTRS,Seq!AC$1,FALSE)-VLOOKUP("CHN.SP.DYN.LE00.IN",AREA_WB_6ATTRS,Seq!AC$1,FALSE),".")</f>
        <v>6.2453170731707388</v>
      </c>
      <c r="IM11" s="139">
        <f>IFERROR(VLOOKUP(CONCATENATE($G11, ".SP.DYN.LE00.IN"),AREA_WB_6ATTRS,Seq!AD$1,FALSE)-VLOOKUP("CHN.SP.DYN.LE00.IN",AREA_WB_6ATTRS,Seq!AD$1,FALSE),".")</f>
        <v>6.1861219512195191</v>
      </c>
      <c r="IN11" s="139">
        <f>IFERROR(VLOOKUP(CONCATENATE($G11, ".SP.DYN.LE00.IN"),AREA_WB_6ATTRS,Seq!AE$1,FALSE)-VLOOKUP("CHN.SP.DYN.LE00.IN",AREA_WB_6ATTRS,Seq!AE$1,FALSE),".")</f>
        <v>6.1404390243902469</v>
      </c>
      <c r="IO11" s="139">
        <f>IFERROR(VLOOKUP(CONCATENATE($G11, ".SP.DYN.LE00.IN"),AREA_WB_6ATTRS,Seq!AF$1,FALSE)-VLOOKUP("CHN.SP.DYN.LE00.IN",AREA_WB_6ATTRS,Seq!AF$1,FALSE),".")</f>
        <v>6.1072926829268255</v>
      </c>
      <c r="IP11" s="139" t="str">
        <f>IFERROR(VLOOKUP(CONCATENATE($G11, ".SP.DYN.LE00.IN"),AREA_WB_6ATTRS,Seq!AG$1,FALSE)-VLOOKUP("CHN.SP.DYN.LE00.IN",AREA_WB_6ATTRS,Seq!AG$1,FALSE),".")</f>
        <v>.</v>
      </c>
      <c r="IW11">
        <f>IFERROR(VLOOKUP(CONCATENATE($G11, ".SP.DYN.LE00.IN"),AREA_WB_6ATTRS,Seq!B$1,FALSE),".")</f>
        <v>74.748487804878053</v>
      </c>
      <c r="IX11">
        <f>IFERROR(VLOOKUP(CONCATENATE($G11, ".SP.DYN.LE00.IN"),AREA_WB_6ATTRS,Seq!C$1,FALSE),".")</f>
        <v>74.942487804878056</v>
      </c>
      <c r="IY11">
        <f>IFERROR(VLOOKUP(CONCATENATE($G11, ".SP.DYN.LE00.IN"),AREA_WB_6ATTRS,Seq!D$1,FALSE),".")</f>
        <v>75.131487804878049</v>
      </c>
      <c r="IZ11">
        <f>IFERROR(VLOOKUP(CONCATENATE($G11, ".SP.DYN.LE00.IN"),AREA_WB_6ATTRS,Seq!E$1,FALSE),".")</f>
        <v>75.31548780487806</v>
      </c>
      <c r="JA11">
        <f>IFERROR(VLOOKUP(CONCATENATE($G11, ".SP.DYN.LE00.IN"),AREA_WB_6ATTRS,Seq!F$1,FALSE),".")</f>
        <v>75.495975609756101</v>
      </c>
      <c r="JB11">
        <f>IFERROR(VLOOKUP(CONCATENATE($G11, ".SP.DYN.LE00.IN"),AREA_WB_6ATTRS,Seq!G$1,FALSE),".")</f>
        <v>75.6729512195122</v>
      </c>
      <c r="JC11">
        <f>IFERROR(VLOOKUP(CONCATENATE($G11, ".SP.DYN.LE00.IN"),AREA_WB_6ATTRS,Seq!H$1,FALSE),".")</f>
        <v>75.845926829268294</v>
      </c>
      <c r="JD11">
        <f>IFERROR(VLOOKUP(CONCATENATE($G11, ".SP.DYN.LE00.IN"),AREA_WB_6ATTRS,Seq!I$1,FALSE),".")</f>
        <v>76.015390243902445</v>
      </c>
      <c r="JE11">
        <f>IFERROR(VLOOKUP(CONCATENATE($G11, ".SP.DYN.LE00.IN"),AREA_WB_6ATTRS,Seq!J$1,FALSE),".")</f>
        <v>76.181829268292688</v>
      </c>
      <c r="JF11">
        <f>IFERROR(VLOOKUP(CONCATENATE($G11, ".SP.DYN.LE00.IN"),AREA_WB_6ATTRS,Seq!K$1,FALSE),".")</f>
        <v>76.344268292682955</v>
      </c>
      <c r="JG11">
        <f>IFERROR(VLOOKUP(CONCATENATE($G11, ".SP.DYN.LE00.IN"),AREA_WB_6ATTRS,Seq!L$1,FALSE),".")</f>
        <v>76.504707317073184</v>
      </c>
      <c r="JH11">
        <f>IFERROR(VLOOKUP(CONCATENATE($G11, ".SP.DYN.LE00.IN"),AREA_WB_6ATTRS,Seq!M$1,FALSE),".")</f>
        <v>76.662121951219518</v>
      </c>
      <c r="JI11">
        <f>IFERROR(VLOOKUP(CONCATENATE($G11, ".SP.DYN.LE00.IN"),AREA_WB_6ATTRS,Seq!N$1,FALSE),".")</f>
        <v>76.816048780487804</v>
      </c>
      <c r="JJ11">
        <f>IFERROR(VLOOKUP(CONCATENATE($G11, ".SP.DYN.LE00.IN"),AREA_WB_6ATTRS,Seq!O$1,FALSE),".")</f>
        <v>76.96797560975611</v>
      </c>
      <c r="JK11">
        <f>IFERROR(VLOOKUP(CONCATENATE($G11, ".SP.DYN.LE00.IN"),AREA_WB_6ATTRS,Seq!P$1,FALSE),".")</f>
        <v>77.115902439024396</v>
      </c>
      <c r="JL11">
        <f>IFERROR(VLOOKUP(CONCATENATE($G11, ".SP.DYN.LE00.IN"),AREA_WB_6ATTRS,Seq!Q$1,FALSE),".")</f>
        <v>77.262317073170735</v>
      </c>
      <c r="JM11">
        <f>IFERROR(VLOOKUP(CONCATENATE($G11, ".SP.DYN.LE00.IN"),AREA_WB_6ATTRS,Seq!R$1,FALSE),".")</f>
        <v>77.405756097560982</v>
      </c>
      <c r="JN11">
        <f>IFERROR(VLOOKUP(CONCATENATE($G11, ".SP.DYN.LE00.IN"),AREA_WB_6ATTRS,Seq!S$1,FALSE),".")</f>
        <v>77.547170731707325</v>
      </c>
      <c r="JO11">
        <f>IFERROR(VLOOKUP(CONCATENATE($G11, ".SP.DYN.LE00.IN"),AREA_WB_6ATTRS,Seq!T$1,FALSE),".")</f>
        <v>77.686097560975625</v>
      </c>
      <c r="JP11">
        <f>IFERROR(VLOOKUP(CONCATENATE($G11, ".SP.DYN.LE00.IN"),AREA_WB_6ATTRS,Seq!U$1,FALSE),".")</f>
        <v>77.823512195121964</v>
      </c>
      <c r="JQ11">
        <f>IFERROR(VLOOKUP(CONCATENATE($G11, ".SP.DYN.LE00.IN"),AREA_WB_6ATTRS,Seq!V$1,FALSE),".")</f>
        <v>77.956926829268298</v>
      </c>
      <c r="JR11">
        <f>IFERROR(VLOOKUP(CONCATENATE($G11, ".SP.DYN.LE00.IN"),AREA_WB_6ATTRS,Seq!W$1,FALSE),".")</f>
        <v>78.085341463414636</v>
      </c>
      <c r="JS11">
        <f>IFERROR(VLOOKUP(CONCATENATE($G11, ".SP.DYN.LE00.IN"),AREA_WB_6ATTRS,Seq!X$1,FALSE),".")</f>
        <v>78.209268292682935</v>
      </c>
      <c r="JT11">
        <f>IFERROR(VLOOKUP(CONCATENATE($G11, ".SP.DYN.LE00.IN"),AREA_WB_6ATTRS,Seq!Y$1,FALSE),".")</f>
        <v>78.330195121951235</v>
      </c>
      <c r="JU11">
        <f>IFERROR(VLOOKUP(CONCATENATE($G11, ".SP.DYN.LE00.IN"),AREA_WB_6ATTRS,Seq!Z$1,FALSE),".")</f>
        <v>78.450097560975621</v>
      </c>
      <c r="JV11">
        <f>IFERROR(VLOOKUP(CONCATENATE($G11, ".SP.DYN.LE00.IN"),AREA_WB_6ATTRS,Seq!AA$1,FALSE),".")</f>
        <v>78.573951219512196</v>
      </c>
      <c r="JW11">
        <f>IFERROR(VLOOKUP(CONCATENATE($G11, ".SP.DYN.LE00.IN"),AREA_WB_6ATTRS,Seq!AB$1,FALSE),".")</f>
        <v>78.708731707317085</v>
      </c>
      <c r="JX11">
        <f>IFERROR(VLOOKUP(CONCATENATE($G11, ".SP.DYN.LE00.IN"),AREA_WB_6ATTRS,Seq!AC$1,FALSE),".")</f>
        <v>78.8579024390244</v>
      </c>
      <c r="JY11">
        <f>IFERROR(VLOOKUP(CONCATENATE($G11, ".SP.DYN.LE00.IN"),AREA_WB_6ATTRS,Seq!AD$1,FALSE),".")</f>
        <v>79.021463414634155</v>
      </c>
      <c r="JZ11">
        <f>IFERROR(VLOOKUP(CONCATENATE($G11, ".SP.DYN.LE00.IN"),AREA_WB_6ATTRS,Seq!AE$1,FALSE),".")</f>
        <v>79.196951219512201</v>
      </c>
      <c r="KA11">
        <f>IFERROR(VLOOKUP(CONCATENATE($G11, ".SP.DYN.LE00.IN"),AREA_WB_6ATTRS,Seq!AF$1,FALSE),".")</f>
        <v>79.380390243902454</v>
      </c>
      <c r="KB11" t="str">
        <f>IFERROR(VLOOKUP(CONCATENATE($G11, ".SP.DYN.LE00.IN"),AREA_WB_6ATTRS,Seq!AG$1,FALSE),".")</f>
        <v>.</v>
      </c>
      <c r="KK11">
        <f t="shared" si="22"/>
        <v>1106</v>
      </c>
      <c r="KL11">
        <f t="shared" si="23"/>
        <v>0</v>
      </c>
      <c r="KM11">
        <f t="shared" si="17"/>
        <v>45079289.136790596</v>
      </c>
      <c r="KN11">
        <f t="shared" si="18"/>
        <v>-43840422.327821784</v>
      </c>
      <c r="KO11">
        <f t="shared" si="24"/>
        <v>0.21200000381469725</v>
      </c>
      <c r="KP11" t="str">
        <f>work!HA11</f>
        <v>.</v>
      </c>
      <c r="KQ11" t="str">
        <f>work!HB11</f>
        <v>.</v>
      </c>
      <c r="KR11" t="str">
        <f>work!HC11</f>
        <v>.</v>
      </c>
      <c r="KS11" t="str">
        <f>IF(ISNUMBER(work!HI11-work!HA11),work!HI11-work!HA11,".")</f>
        <v>.</v>
      </c>
      <c r="KT11" t="str">
        <f>IF(ISNUMBER(work!HJ11-work!HB11),work!HJ11-work!HB11,".")</f>
        <v>.</v>
      </c>
      <c r="KU11" t="str">
        <f>IF(ISNUMBER(work!HK11-work!HC11),work!HK11-work!HC11,".")</f>
        <v>.</v>
      </c>
      <c r="KW11">
        <f>IFERROR(work!HR11/work!HV11,".")</f>
        <v>1.9968214530640571E-4</v>
      </c>
      <c r="KX11">
        <f>IFERROR(work!HS11/work!HW11,".")</f>
        <v>2.571279542165311E-4</v>
      </c>
      <c r="KY11">
        <f>IFERROR(work!HT11/work!HX11,".")</f>
        <v>9.2549392517483323E-4</v>
      </c>
      <c r="KZ11">
        <f>IFERROR(work!HU11/work!HY11,".")</f>
        <v>1.2722681700590732E-3</v>
      </c>
    </row>
    <row r="12" spans="1:331">
      <c r="A12" s="24">
        <f t="shared" si="0"/>
        <v>10</v>
      </c>
      <c r="B12" s="24" t="str">
        <f t="shared" si="19"/>
        <v>Out</v>
      </c>
      <c r="C12" s="24" t="str">
        <f t="shared" si="1"/>
        <v>Out</v>
      </c>
      <c r="D12" s="24" t="str">
        <f t="shared" si="2"/>
        <v>Out67</v>
      </c>
      <c r="E12" s="25" t="s">
        <v>2304</v>
      </c>
      <c r="F12" s="26" t="str">
        <f t="shared" si="3"/>
        <v>KoreaDPR</v>
      </c>
      <c r="G12" s="166" t="s">
        <v>1461</v>
      </c>
      <c r="H12" s="166" t="s">
        <v>5007</v>
      </c>
      <c r="I12" s="166" t="s">
        <v>5007</v>
      </c>
      <c r="J12" s="180" t="s">
        <v>5007</v>
      </c>
      <c r="K12" s="180" t="s">
        <v>5007</v>
      </c>
      <c r="L12" s="27">
        <f>IFERROR(VLOOKUP($F12,Area_FDI_84_96,Seq!B$1,FALSE),0)</f>
        <v>0</v>
      </c>
      <c r="M12" s="27">
        <f>IFERROR(VLOOKUP($F12,Area_FDI_84_96,Seq!C$1,FALSE),0)</f>
        <v>0</v>
      </c>
      <c r="N12" s="27">
        <f>IFERROR(VLOOKUP($F12,Area_FDI_84_96,Seq!D$1,FALSE),0)</f>
        <v>0</v>
      </c>
      <c r="O12" s="27">
        <f>IFERROR(VLOOKUP($F12,Area_FDI_84_96,Seq!E$1,FALSE),0)</f>
        <v>0</v>
      </c>
      <c r="P12" s="27">
        <f>IFERROR(VLOOKUP($F12,Area_FDI_84_96,Seq!F$1,FALSE),0)</f>
        <v>0</v>
      </c>
      <c r="Q12" s="27">
        <f>IFERROR(VLOOKUP($F12,Area_FDI_84_96,Seq!G$1,FALSE),0)</f>
        <v>0</v>
      </c>
      <c r="R12" s="27">
        <f>IFERROR(VLOOKUP($F12,Area_FDI_84_96,Seq!H$1,FALSE),0)</f>
        <v>0</v>
      </c>
      <c r="S12" s="27">
        <f>IFERROR(VLOOKUP($F12,Area_FDI_84_96,Seq!I$1,FALSE),0)</f>
        <v>0</v>
      </c>
      <c r="T12" s="27">
        <f>IFERROR(VALUE(VLOOKUP($E12,Area_FDI_92_95,Seq!B$1,FALSE)),0)</f>
        <v>544</v>
      </c>
      <c r="U12" s="27">
        <f>IFERROR(VALUE(VLOOKUP($E12,Area_FDI_92_95,Seq!C$1,FALSE)),0)</f>
        <v>1168</v>
      </c>
      <c r="V12" s="27">
        <f>IFERROR(VALUE(VLOOKUP($E12,Area_FDI_92_95,Seq!D$1,FALSE)),0)</f>
        <v>925</v>
      </c>
      <c r="W12" s="27">
        <f>IFERROR(VALUE(VLOOKUP($E12,Area_FDI_92_95,Seq!E$1,FALSE)),0)</f>
        <v>1348</v>
      </c>
      <c r="X12" s="27">
        <f>IFERROR(VALUE(VLOOKUP($E12,Area_FDI_96_99,Seq!B$1,FALSE)),0)</f>
        <v>1182</v>
      </c>
      <c r="Y12" s="27">
        <f>IFERROR(VALUE(VLOOKUP($E12,Area_FDI_96_99,Seq!C$1,FALSE)),0)</f>
        <v>1185</v>
      </c>
      <c r="Z12" s="27">
        <f>IFERROR(VALUE(VLOOKUP($E12,Area_FDI_96_99,Seq!D$1,FALSE)),0)</f>
        <v>510</v>
      </c>
      <c r="AA12" s="27">
        <f>IFERROR(VALUE(VLOOKUP($E12,Area_FDI_96_99,Seq!E$1,FALSE)),0)</f>
        <v>368</v>
      </c>
      <c r="AB12" s="27">
        <f t="shared" si="4"/>
        <v>956</v>
      </c>
      <c r="AC12" s="27">
        <f t="shared" si="5"/>
        <v>158</v>
      </c>
      <c r="AD12" s="27">
        <f t="shared" si="6"/>
        <v>374</v>
      </c>
      <c r="AE12" s="27">
        <f t="shared" si="7"/>
        <v>238</v>
      </c>
      <c r="AF12" s="27">
        <f t="shared" si="8"/>
        <v>273</v>
      </c>
      <c r="AG12" s="27">
        <f t="shared" si="9"/>
        <v>129</v>
      </c>
      <c r="AH12" s="27">
        <f t="shared" si="10"/>
        <v>85</v>
      </c>
      <c r="AI12" s="27">
        <f t="shared" si="11"/>
        <v>92</v>
      </c>
      <c r="AJ12" s="27">
        <f t="shared" si="12"/>
        <v>193</v>
      </c>
      <c r="AK12" s="27">
        <f t="shared" si="13"/>
        <v>151</v>
      </c>
      <c r="AL12" s="27">
        <f t="shared" si="14"/>
        <v>1122</v>
      </c>
      <c r="AM12" s="27"/>
      <c r="AN12" s="27"/>
      <c r="AO12" s="27"/>
      <c r="AP12" s="27"/>
      <c r="AQ12" s="27"/>
      <c r="AR12" s="27"/>
      <c r="AS12" s="27"/>
      <c r="AT12" s="27" t="str">
        <f>IFERROR(work!D12+work!AP12,".")</f>
        <v>.</v>
      </c>
      <c r="AU12" s="27" t="str">
        <f>IFERROR(work!E12+work!AQ12,".")</f>
        <v>.</v>
      </c>
      <c r="AV12" s="27" t="str">
        <f>IFERROR(work!F12+work!AR12,".")</f>
        <v>.</v>
      </c>
      <c r="AW12" s="27" t="str">
        <f>IFERROR(work!G12+work!AS12,".")</f>
        <v>.</v>
      </c>
      <c r="AX12" s="27" t="str">
        <f>IFERROR(work!H12+work!AT12,".")</f>
        <v>.</v>
      </c>
      <c r="AY12" s="27" t="str">
        <f>IFERROR(work!I12+work!AU12,".")</f>
        <v>.</v>
      </c>
      <c r="AZ12" s="27" t="str">
        <f>IFERROR(work!J12+work!AV12,".")</f>
        <v>.</v>
      </c>
      <c r="BA12" s="27" t="str">
        <f>IFERROR(work!K12+work!AW12,".")</f>
        <v>.</v>
      </c>
      <c r="BB12" s="27" t="str">
        <f>IFERROR(work!L12+work!AX12,".")</f>
        <v>.</v>
      </c>
      <c r="BC12" s="27" t="str">
        <f>IFERROR(work!M12+work!AY12,".")</f>
        <v>.</v>
      </c>
      <c r="BD12" s="27" t="str">
        <f>IFERROR(work!N12+work!AZ12,".")</f>
        <v>.</v>
      </c>
      <c r="BE12" s="27" t="str">
        <f>IFERROR(work!O12+work!BA12,".")</f>
        <v>.</v>
      </c>
      <c r="BF12" s="27" t="str">
        <f>IFERROR(work!P12+work!BB12,".")</f>
        <v>.</v>
      </c>
      <c r="BG12" s="27" t="str">
        <f>IFERROR(work!Q12+work!BC12,".")</f>
        <v>.</v>
      </c>
      <c r="BH12" s="27" t="str">
        <f>IFERROR(work!R12+work!BD12,".")</f>
        <v>.</v>
      </c>
      <c r="BI12" s="27" t="str">
        <f>IFERROR(work!S12+work!BE12,".")</f>
        <v>.</v>
      </c>
      <c r="BJ12" s="27" t="str">
        <f>IFERROR(work!T12+work!BF12,".")</f>
        <v>.</v>
      </c>
      <c r="BK12" s="27" t="str">
        <f>IFERROR(work!U12+work!BG12,".")</f>
        <v>.</v>
      </c>
      <c r="BL12" s="27" t="str">
        <f>IFERROR(work!V12+work!BH12,".")</f>
        <v>.</v>
      </c>
      <c r="BM12" s="27" t="str">
        <f>IFERROR(work!W12+work!BI12,".")</f>
        <v>.</v>
      </c>
      <c r="BN12" s="27" t="str">
        <f>IFERROR(work!X12+work!BJ12,".")</f>
        <v>.</v>
      </c>
      <c r="BO12" s="27" t="str">
        <f>IFERROR(work!Y12+work!BK12,".")</f>
        <v>.</v>
      </c>
      <c r="BP12" s="27" t="str">
        <f>IFERROR(work!Z12+work!BL12,".")</f>
        <v>.</v>
      </c>
      <c r="BQ12" s="27" t="str">
        <f>IFERROR(work!AA12+work!BM12,".")</f>
        <v>.</v>
      </c>
      <c r="BR12" s="27" t="str">
        <f>IFERROR(work!AB12+work!BN12,".")</f>
        <v>.</v>
      </c>
      <c r="BS12" s="27" t="str">
        <f>IFERROR(work!AC12+work!BO12,".")</f>
        <v>.</v>
      </c>
      <c r="BT12" s="27" t="str">
        <f>IFERROR(work!AD12+work!BP12,".")</f>
        <v>.</v>
      </c>
      <c r="BU12" s="27" t="str">
        <f>IFERROR(work!AE12+work!BQ12,".")</f>
        <v>.</v>
      </c>
      <c r="BV12" s="27" t="str">
        <f>IFERROR(work!AF12+work!BR12,".")</f>
        <v>.</v>
      </c>
      <c r="BW12" s="27" t="str">
        <f>IFERROR(work!AG12+work!BS12,".")</f>
        <v>.</v>
      </c>
      <c r="BX12" s="27" t="str">
        <f>IFERROR(work!AH12+work!BT12,".")</f>
        <v>.</v>
      </c>
      <c r="BY12" s="27" t="str">
        <f>IFERROR(work!AI12+work!BU12,".")</f>
        <v>.</v>
      </c>
      <c r="BZ12" s="27"/>
      <c r="CA12" s="27"/>
      <c r="CB12" s="27"/>
      <c r="CC12" s="27"/>
      <c r="CD12" s="27"/>
      <c r="CE12" s="27"/>
      <c r="CF12" s="27" t="str">
        <f>IFERROR(work!AP12-work!D12,".")</f>
        <v>.</v>
      </c>
      <c r="CG12" s="27" t="str">
        <f>IFERROR(work!AQ12-work!E12,".")</f>
        <v>.</v>
      </c>
      <c r="CH12" s="27" t="str">
        <f>IFERROR(work!AR12-work!F12,".")</f>
        <v>.</v>
      </c>
      <c r="CI12" s="27" t="str">
        <f>IFERROR(work!AS12-work!G12,".")</f>
        <v>.</v>
      </c>
      <c r="CJ12" s="27" t="str">
        <f>IFERROR(work!AT12-work!H12,".")</f>
        <v>.</v>
      </c>
      <c r="CK12" s="27" t="str">
        <f>IFERROR(work!AU12-work!I12,".")</f>
        <v>.</v>
      </c>
      <c r="CL12" s="27" t="str">
        <f>IFERROR(work!AV12-work!J12,".")</f>
        <v>.</v>
      </c>
      <c r="CM12" s="27" t="str">
        <f>IFERROR(work!AW12-work!K12,".")</f>
        <v>.</v>
      </c>
      <c r="CN12" s="27" t="str">
        <f>IFERROR(work!AX12-work!L12,".")</f>
        <v>.</v>
      </c>
      <c r="CO12" s="27" t="str">
        <f>IFERROR(work!AY12-work!M12,".")</f>
        <v>.</v>
      </c>
      <c r="CP12" s="27" t="str">
        <f>IFERROR(work!AZ12-work!N12,".")</f>
        <v>.</v>
      </c>
      <c r="CQ12" s="27" t="str">
        <f>IFERROR(work!BA12-work!O12,".")</f>
        <v>.</v>
      </c>
      <c r="CR12" s="27" t="str">
        <f>IFERROR(work!BB12-work!P12,".")</f>
        <v>.</v>
      </c>
      <c r="CS12" s="27" t="str">
        <f>IFERROR(work!BC12-work!Q12,".")</f>
        <v>.</v>
      </c>
      <c r="CT12" s="27" t="str">
        <f>IFERROR(work!BD12-work!R12,".")</f>
        <v>.</v>
      </c>
      <c r="CU12" s="27" t="str">
        <f>IFERROR(work!BE12-work!S12,".")</f>
        <v>.</v>
      </c>
      <c r="CV12" s="27" t="str">
        <f>IFERROR(work!BF12-work!T12,".")</f>
        <v>.</v>
      </c>
      <c r="CW12" s="27" t="str">
        <f>IFERROR(work!BG12-work!U12,".")</f>
        <v>.</v>
      </c>
      <c r="CX12" s="27" t="str">
        <f>IFERROR(work!BH12-work!V12,".")</f>
        <v>.</v>
      </c>
      <c r="CY12" s="27" t="str">
        <f>IFERROR(work!BI12-work!W12,".")</f>
        <v>.</v>
      </c>
      <c r="CZ12" s="27" t="str">
        <f>IFERROR(work!BJ12-work!X12,".")</f>
        <v>.</v>
      </c>
      <c r="DA12" s="27" t="str">
        <f>IFERROR(work!BK12-work!Y12,".")</f>
        <v>.</v>
      </c>
      <c r="DB12" s="27" t="str">
        <f>IFERROR(work!BL12-work!Z12,".")</f>
        <v>.</v>
      </c>
      <c r="DC12" s="27" t="str">
        <f>IFERROR(work!BM12-work!AA12,".")</f>
        <v>.</v>
      </c>
      <c r="DD12" s="27" t="str">
        <f>IFERROR(work!BN12-work!AB12,".")</f>
        <v>.</v>
      </c>
      <c r="DE12" s="27" t="str">
        <f>IFERROR(work!BO12-work!AC12,".")</f>
        <v>.</v>
      </c>
      <c r="DF12" s="27" t="str">
        <f>IFERROR(work!BP12-work!AD12,".")</f>
        <v>.</v>
      </c>
      <c r="DG12" s="27" t="str">
        <f>IFERROR(work!BQ12-work!AE12,".")</f>
        <v>.</v>
      </c>
      <c r="DH12" s="27" t="str">
        <f>IFERROR(work!BR12-work!AF12,".")</f>
        <v>.</v>
      </c>
      <c r="DI12" s="27" t="str">
        <f>IFERROR(work!BS12-work!AG12,".")</f>
        <v>.</v>
      </c>
      <c r="DJ12" s="27" t="str">
        <f>IFERROR(work!BT12-work!AH12,".")</f>
        <v>.</v>
      </c>
      <c r="DK12" s="27" t="str">
        <f>IFERROR(work!BU12-work!AI12,".")</f>
        <v>.</v>
      </c>
      <c r="DL12" s="27"/>
      <c r="DM12" s="27"/>
      <c r="DN12" s="27"/>
      <c r="DO12" s="27"/>
      <c r="DP12" s="27"/>
      <c r="DQ12" s="27"/>
      <c r="DR12" s="27"/>
      <c r="DS12" s="27" t="str">
        <f>IFERROR(work!DO12-work!CC12,".")</f>
        <v>.</v>
      </c>
      <c r="DT12" s="27" t="str">
        <f>IFERROR(work!DP12-work!CD12,".")</f>
        <v>.</v>
      </c>
      <c r="DU12" s="27" t="str">
        <f>IFERROR(work!DQ12-work!CE12,".")</f>
        <v>.</v>
      </c>
      <c r="DV12" s="27" t="str">
        <f>IFERROR(work!DR12-work!CF12,".")</f>
        <v>.</v>
      </c>
      <c r="DW12" s="27" t="str">
        <f>IFERROR(work!DS12-work!CG12,".")</f>
        <v>.</v>
      </c>
      <c r="DX12" s="27" t="str">
        <f>IFERROR(work!DT12-work!CH12,".")</f>
        <v>.</v>
      </c>
      <c r="DY12" s="27" t="str">
        <f>IFERROR(work!DU12-work!CI12,".")</f>
        <v>.</v>
      </c>
      <c r="DZ12" s="27" t="str">
        <f>IFERROR(work!DV12-work!CJ12,".")</f>
        <v>.</v>
      </c>
      <c r="EA12" s="27" t="str">
        <f>IFERROR(work!DW12-work!CK12,".")</f>
        <v>.</v>
      </c>
      <c r="EB12" s="27" t="str">
        <f>IFERROR(work!DX12-work!CL12,".")</f>
        <v>.</v>
      </c>
      <c r="EC12" s="27" t="str">
        <f>IFERROR(work!DY12-work!CM12,".")</f>
        <v>.</v>
      </c>
      <c r="ED12" s="27" t="str">
        <f>IFERROR(work!DZ12-work!CN12,".")</f>
        <v>.</v>
      </c>
      <c r="EE12" s="27" t="str">
        <f>IFERROR(work!EA12-work!CO12,".")</f>
        <v>.</v>
      </c>
      <c r="EF12" s="27" t="str">
        <f>IFERROR(work!EB12-work!CP12,".")</f>
        <v>.</v>
      </c>
      <c r="EG12" s="27" t="str">
        <f>IFERROR(work!EC12-work!CQ12,".")</f>
        <v>.</v>
      </c>
      <c r="EH12" s="27" t="str">
        <f>IFERROR(work!ED12-work!CR12,".")</f>
        <v>.</v>
      </c>
      <c r="EI12" s="27" t="str">
        <f>IFERROR(work!EE12-work!CS12,".")</f>
        <v>.</v>
      </c>
      <c r="EJ12" s="27" t="str">
        <f>IFERROR(work!EF12-work!CT12,".")</f>
        <v>.</v>
      </c>
      <c r="EK12" s="27" t="str">
        <f>IFERROR(work!EG12-work!CU12,".")</f>
        <v>.</v>
      </c>
      <c r="EL12" s="27" t="str">
        <f>IFERROR(work!EH12-work!CV12,".")</f>
        <v>.</v>
      </c>
      <c r="EM12" s="27" t="str">
        <f>IFERROR(work!EI12-work!CW12,".")</f>
        <v>.</v>
      </c>
      <c r="EN12" s="27" t="str">
        <f>IFERROR(work!EJ12-work!CX12,".")</f>
        <v>.</v>
      </c>
      <c r="EO12" s="27" t="str">
        <f>IFERROR(work!EK12-work!CY12,".")</f>
        <v>.</v>
      </c>
      <c r="EP12" s="27" t="str">
        <f>IFERROR(work!EL12-work!CZ12,".")</f>
        <v>.</v>
      </c>
      <c r="EQ12" s="27" t="str">
        <f>IFERROR(work!EM12-work!DA12,".")</f>
        <v>.</v>
      </c>
      <c r="ER12" s="27" t="str">
        <f>IFERROR(work!EN12-work!DB12,".")</f>
        <v>.</v>
      </c>
      <c r="ES12" s="27" t="str">
        <f>IFERROR(work!EO12-work!DC12,".")</f>
        <v>.</v>
      </c>
      <c r="ET12" s="27" t="str">
        <f>IFERROR(work!EP12-work!DD12,".")</f>
        <v>.</v>
      </c>
      <c r="EU12" s="27" t="str">
        <f>IFERROR(work!EQ12-work!DE12,".")</f>
        <v>.</v>
      </c>
      <c r="EV12" s="27" t="str">
        <f>IFERROR(work!ER12-work!DF12,".")</f>
        <v>.</v>
      </c>
      <c r="EW12" s="27" t="str">
        <f>IFERROR(work!ES12-work!DG12,".")</f>
        <v>.</v>
      </c>
      <c r="EX12" s="27" t="str">
        <f>IFERROR(work!ET12-work!DH12,".")</f>
        <v>.</v>
      </c>
      <c r="EY12" s="27"/>
      <c r="EZ12" s="27"/>
      <c r="FA12" s="27"/>
      <c r="FB12" s="27"/>
      <c r="FC12" s="27"/>
      <c r="FD12" s="27"/>
      <c r="FE12" s="27" t="str">
        <f>IF(ISNUMBER(work!GZ12/work!HD12),work!GZ12/work!HD12,".")</f>
        <v>.</v>
      </c>
      <c r="FF12" s="27" t="str">
        <f>IF(ISNUMBER(work!HA12/work!HE12),work!HA12/work!HE12,".")</f>
        <v>.</v>
      </c>
      <c r="FG12" s="27" t="str">
        <f>IF(ISNUMBER(work!HB12/work!HF12),work!HB12/work!HF12,".")</f>
        <v>.</v>
      </c>
      <c r="FH12" s="27" t="str">
        <f>IF(ISNUMBER(work!HC12/work!HG12),work!HC12/work!HG12,".")</f>
        <v>.</v>
      </c>
      <c r="FI12" s="27" t="str">
        <f>IF(ISNUMBER((work!HA12+work!HB12)/(work!HE12+work!HF12)),(work!HA12+work!HB12)/(work!HE12+work!HF12),".")</f>
        <v>.</v>
      </c>
      <c r="FJ12" s="27" t="str">
        <f>IF(ISNUMBER(work!HH12/work!HL12),work!HH12/work!HL12,".")</f>
        <v>.</v>
      </c>
      <c r="FK12" s="27" t="str">
        <f>IF(ISNUMBER(work!HI12/work!HM12),work!HI12/work!HM12,".")</f>
        <v>.</v>
      </c>
      <c r="FL12" s="27" t="str">
        <f>IF(ISNUMBER(work!HJ12/work!HN12),work!HJ12/work!HN12,".")</f>
        <v>.</v>
      </c>
      <c r="FM12" s="27" t="str">
        <f>IF(ISNUMBER(work!HK12/work!HO12),work!HK12/work!HO12,".")</f>
        <v>.</v>
      </c>
      <c r="FN12" s="27" t="str">
        <f>IF(ISNUMBER((work!HI12+work!HJ12)/(work!HM12+work!HN12)),(work!HI12+work!HJ12)/(work!HM12+work!HN12),".")</f>
        <v>.</v>
      </c>
      <c r="FO12" s="27" t="s">
        <v>5007</v>
      </c>
      <c r="FP12" s="27" t="s">
        <v>5007</v>
      </c>
      <c r="FQ12" s="27" t="s">
        <v>5007</v>
      </c>
      <c r="FR12" s="27" t="s">
        <v>5007</v>
      </c>
      <c r="FS12" s="27" t="s">
        <v>5007</v>
      </c>
      <c r="FT12" s="27">
        <f>work!GM12</f>
        <v>5.8006861051525173E-4</v>
      </c>
      <c r="FU12" s="27" t="str">
        <f>work!GN12</f>
        <v>.</v>
      </c>
      <c r="FV12" s="27">
        <f>work!GO12</f>
        <v>4.3747000596271619E-4</v>
      </c>
      <c r="FW12" s="27" t="s">
        <v>5007</v>
      </c>
      <c r="FX12" s="27"/>
      <c r="FY12" s="27" t="str">
        <f t="shared" si="15"/>
        <v>.</v>
      </c>
      <c r="FZ12">
        <f t="shared" si="20"/>
        <v>956</v>
      </c>
      <c r="GA12" t="str">
        <f>work!HC12</f>
        <v>.</v>
      </c>
      <c r="GB12" t="str">
        <f>IF(ISNUMBER(work!HA12+work!HB12),work!HA12+work!HB12,".")</f>
        <v>.</v>
      </c>
      <c r="GC12" t="str">
        <f>IF(ISNUMBER(work!HK12-work!HC12),work!HK12-work!HC12,".")</f>
        <v>.</v>
      </c>
      <c r="GD12" t="str">
        <f>IF(ISNUMBER(work!HI12+work!HJ12-work!HA12-work!HB12),(work!HI12+work!HJ12-work!HA12-work!HB12),".")</f>
        <v>.</v>
      </c>
      <c r="GH12">
        <f>work!GQ12</f>
        <v>10000</v>
      </c>
      <c r="GI12" t="str">
        <f>work!GR12</f>
        <v>.</v>
      </c>
      <c r="GJ12" t="str">
        <f>work!GZ12</f>
        <v>.</v>
      </c>
      <c r="GK12" t="str">
        <f>work!HH12</f>
        <v>.</v>
      </c>
      <c r="GL12" t="str">
        <f t="shared" si="16"/>
        <v>.</v>
      </c>
      <c r="GM12" t="str">
        <f>IFERROR(VLOOKUP($F12,AREA_EM_ALLYEAR,Seq!B$1,FALSE),".")</f>
        <v>.</v>
      </c>
      <c r="GN12" t="str">
        <f>IFERROR(VLOOKUP($F12,AREA_EM_ALLYEAR,Seq!C$1,FALSE),".")</f>
        <v>.</v>
      </c>
      <c r="GO12" t="str">
        <f>IFERROR(VLOOKUP($F12,AREA_EM_ALLYEAR,Seq!D$1,FALSE),".")</f>
        <v>.</v>
      </c>
      <c r="GP12" t="str">
        <f>IFERROR(VLOOKUP($F12,AREA_EM_ALLYEAR,Seq!E$1,FALSE),".")</f>
        <v>.</v>
      </c>
      <c r="GQ12" t="str">
        <f>IFERROR(VLOOKUP($F12,AREA_EM_ALLYEAR,Seq!F$1,FALSE),".")</f>
        <v>.</v>
      </c>
      <c r="GR12" t="str">
        <f>IFERROR(VLOOKUP($F12,AREA_EM_ALLYEAR,Seq!G$1,FALSE),".")</f>
        <v>.</v>
      </c>
      <c r="GS12" t="str">
        <f>IFERROR(VLOOKUP($F12,AREA_EM_ALLYEAR,Seq!H$1,FALSE),".")</f>
        <v>.</v>
      </c>
      <c r="GT12" t="str">
        <f>IFERROR(VLOOKUP($F12,AREA_EM_ALLYEAR,Seq!I$1,FALSE),".")</f>
        <v>.</v>
      </c>
      <c r="GU12" t="str">
        <f>IFERROR(VLOOKUP($F12,AREA_EM_ALLYEAR,Seq!J$1,FALSE),".")</f>
        <v>.</v>
      </c>
      <c r="GV12" t="str">
        <f>IFERROR(VLOOKUP($F12,AREA_EM_ALLYEAR,Seq!K$1,FALSE),".")</f>
        <v>.</v>
      </c>
      <c r="GW12" t="str">
        <f>IFERROR(VLOOKUP($F12,AREA_EM_ALLYEAR,Seq!L$1,FALSE),".")</f>
        <v>.</v>
      </c>
      <c r="GX12" t="str">
        <f>IFERROR(VLOOKUP($F12,AREA_EM_ALLYEAR,Seq!M$1,FALSE),".")</f>
        <v>.</v>
      </c>
      <c r="GY12" t="str">
        <f>IFERROR(VLOOKUP($F12,AREA_EM_ALLYEAR,Seq!N$1,FALSE),".")</f>
        <v>.</v>
      </c>
      <c r="GZ12" t="str">
        <f>IFERROR(VLOOKUP($F12,AREA_EM_ALLYEAR,Seq!O$1,FALSE),".")</f>
        <v>.</v>
      </c>
      <c r="HA12" t="str">
        <f t="shared" si="21"/>
        <v>.</v>
      </c>
      <c r="HK12" s="139">
        <f>IFERROR(VLOOKUP(CONCATENATE($G12, ".SP.DYN.LE00.IN"),AREA_WB_6ATTRS,Seq!B$1,FALSE)-VLOOKUP("CHN.SP.DYN.LE00.IN",AREA_WB_6ATTRS,Seq!B$1,FALSE),".")</f>
        <v>0.70482926829267001</v>
      </c>
      <c r="HL12" s="139">
        <f>IFERROR(VLOOKUP(CONCATENATE($G12, ".SP.DYN.LE00.IN"),AREA_WB_6ATTRS,Seq!C$1,FALSE)-VLOOKUP("CHN.SP.DYN.LE00.IN",AREA_WB_6ATTRS,Seq!C$1,FALSE),".")</f>
        <v>0.81997560975608508</v>
      </c>
      <c r="HM12" s="139">
        <f>IFERROR(VLOOKUP(CONCATENATE($G12, ".SP.DYN.LE00.IN"),AREA_WB_6ATTRS,Seq!D$1,FALSE)-VLOOKUP("CHN.SP.DYN.LE00.IN",AREA_WB_6ATTRS,Seq!D$1,FALSE),".")</f>
        <v>0.91953658536584726</v>
      </c>
      <c r="HN12" s="139">
        <f>IFERROR(VLOOKUP(CONCATENATE($G12, ".SP.DYN.LE00.IN"),AREA_WB_6ATTRS,Seq!E$1,FALSE)-VLOOKUP("CHN.SP.DYN.LE00.IN",AREA_WB_6ATTRS,Seq!E$1,FALSE),".")</f>
        <v>1.0147560975609764</v>
      </c>
      <c r="HO12" s="139">
        <f>IFERROR(VLOOKUP(CONCATENATE($G12, ".SP.DYN.LE00.IN"),AREA_WB_6ATTRS,Seq!F$1,FALSE)-VLOOKUP("CHN.SP.DYN.LE00.IN",AREA_WB_6ATTRS,Seq!F$1,FALSE),".")</f>
        <v>1.0999756097561004</v>
      </c>
      <c r="HP12" s="139">
        <f>IFERROR(VLOOKUP(CONCATENATE($G12, ".SP.DYN.LE00.IN"),AREA_WB_6ATTRS,Seq!G$1,FALSE)-VLOOKUP("CHN.SP.DYN.LE00.IN",AREA_WB_6ATTRS,Seq!G$1,FALSE),".")</f>
        <v>1.1799268292682967</v>
      </c>
      <c r="HQ12" s="139">
        <f>IFERROR(VLOOKUP(CONCATENATE($G12, ".SP.DYN.LE00.IN"),AREA_WB_6ATTRS,Seq!H$1,FALSE)-VLOOKUP("CHN.SP.DYN.LE00.IN",AREA_WB_6ATTRS,Seq!H$1,FALSE),".")</f>
        <v>1.2578048780487734</v>
      </c>
      <c r="HR12" s="139">
        <f>IFERROR(VLOOKUP(CONCATENATE($G12, ".SP.DYN.LE00.IN"),AREA_WB_6ATTRS,Seq!I$1,FALSE)-VLOOKUP("CHN.SP.DYN.LE00.IN",AREA_WB_6ATTRS,Seq!I$1,FALSE),".")</f>
        <v>1.3174878048780414</v>
      </c>
      <c r="HS12" s="139">
        <f>IFERROR(VLOOKUP(CONCATENATE($G12, ".SP.DYN.LE00.IN"),AREA_WB_6ATTRS,Seq!J$1,FALSE)-VLOOKUP("CHN.SP.DYN.LE00.IN",AREA_WB_6ATTRS,Seq!J$1,FALSE),".")</f>
        <v>1.3279999999999887</v>
      </c>
      <c r="HT12" s="139">
        <f>IFERROR(VLOOKUP(CONCATENATE($G12, ".SP.DYN.LE00.IN"),AREA_WB_6ATTRS,Seq!K$1,FALSE)-VLOOKUP("CHN.SP.DYN.LE00.IN",AREA_WB_6ATTRS,Seq!K$1,FALSE),".")</f>
        <v>1.255902439024382</v>
      </c>
      <c r="HU12" s="139">
        <f>IFERROR(VLOOKUP(CONCATENATE($G12, ".SP.DYN.LE00.IN"),AREA_WB_6ATTRS,Seq!L$1,FALSE)-VLOOKUP("CHN.SP.DYN.LE00.IN",AREA_WB_6ATTRS,Seq!L$1,FALSE),".")</f>
        <v>1.0065365853658506</v>
      </c>
      <c r="HV12" s="139">
        <f>IFERROR(VLOOKUP(CONCATENATE($G12, ".SP.DYN.LE00.IN"),AREA_WB_6ATTRS,Seq!M$1,FALSE)-VLOOKUP("CHN.SP.DYN.LE00.IN",AREA_WB_6ATTRS,Seq!M$1,FALSE),".")</f>
        <v>0.47529268292682048</v>
      </c>
      <c r="HW12" s="139">
        <f>IFERROR(VLOOKUP(CONCATENATE($G12, ".SP.DYN.LE00.IN"),AREA_WB_6ATTRS,Seq!N$1,FALSE)-VLOOKUP("CHN.SP.DYN.LE00.IN",AREA_WB_6ATTRS,Seq!N$1,FALSE),".")</f>
        <v>-0.36548780487804322</v>
      </c>
      <c r="HX12" s="139">
        <f>IFERROR(VLOOKUP(CONCATENATE($G12, ".SP.DYN.LE00.IN"),AREA_WB_6ATTRS,Seq!O$1,FALSE)-VLOOKUP("CHN.SP.DYN.LE00.IN",AREA_WB_6ATTRS,Seq!O$1,FALSE),".")</f>
        <v>-1.4840243902439028</v>
      </c>
      <c r="HY12" s="139">
        <f>IFERROR(VLOOKUP(CONCATENATE($G12, ".SP.DYN.LE00.IN"),AREA_WB_6ATTRS,Seq!P$1,FALSE)-VLOOKUP("CHN.SP.DYN.LE00.IN",AREA_WB_6ATTRS,Seq!P$1,FALSE),".")</f>
        <v>-2.8027560975609873</v>
      </c>
      <c r="HZ12" s="139">
        <f>IFERROR(VLOOKUP(CONCATENATE($G12, ".SP.DYN.LE00.IN"),AREA_WB_6ATTRS,Seq!Q$1,FALSE)-VLOOKUP("CHN.SP.DYN.LE00.IN",AREA_WB_6ATTRS,Seq!Q$1,FALSE),".")</f>
        <v>-4.1528292682926917</v>
      </c>
      <c r="IA12" s="139">
        <f>IFERROR(VLOOKUP(CONCATENATE($G12, ".SP.DYN.LE00.IN"),AREA_WB_6ATTRS,Seq!R$1,FALSE)-VLOOKUP("CHN.SP.DYN.LE00.IN",AREA_WB_6ATTRS,Seq!R$1,FALSE),".")</f>
        <v>-5.3269512195121962</v>
      </c>
      <c r="IB12" s="139">
        <f>IFERROR(VLOOKUP(CONCATENATE($G12, ".SP.DYN.LE00.IN"),AREA_WB_6ATTRS,Seq!S$1,FALSE)-VLOOKUP("CHN.SP.DYN.LE00.IN",AREA_WB_6ATTRS,Seq!S$1,FALSE),".")</f>
        <v>-6.1645121951219579</v>
      </c>
      <c r="IC12" s="139">
        <f>IFERROR(VLOOKUP(CONCATENATE($G12, ".SP.DYN.LE00.IN"),AREA_WB_6ATTRS,Seq!T$1,FALSE)-VLOOKUP("CHN.SP.DYN.LE00.IN",AREA_WB_6ATTRS,Seq!T$1,FALSE),".")</f>
        <v>-6.5702682926829397</v>
      </c>
      <c r="ID12" s="139">
        <f>IFERROR(VLOOKUP(CONCATENATE($G12, ".SP.DYN.LE00.IN"),AREA_WB_6ATTRS,Seq!U$1,FALSE)-VLOOKUP("CHN.SP.DYN.LE00.IN",AREA_WB_6ATTRS,Seq!U$1,FALSE),".")</f>
        <v>-6.5338292682927062</v>
      </c>
      <c r="IE12" s="139">
        <f>IFERROR(VLOOKUP(CONCATENATE($G12, ".SP.DYN.LE00.IN"),AREA_WB_6ATTRS,Seq!V$1,FALSE)-VLOOKUP("CHN.SP.DYN.LE00.IN",AREA_WB_6ATTRS,Seq!V$1,FALSE),".")</f>
        <v>-6.1311951219512224</v>
      </c>
      <c r="IF12" s="139">
        <f>IFERROR(VLOOKUP(CONCATENATE($G12, ".SP.DYN.LE00.IN"),AREA_WB_6ATTRS,Seq!W$1,FALSE)-VLOOKUP("CHN.SP.DYN.LE00.IN",AREA_WB_6ATTRS,Seq!W$1,FALSE),".")</f>
        <v>-5.5072682926829231</v>
      </c>
      <c r="IG12" s="139">
        <f>IFERROR(VLOOKUP(CONCATENATE($G12, ".SP.DYN.LE00.IN"),AREA_WB_6ATTRS,Seq!X$1,FALSE)-VLOOKUP("CHN.SP.DYN.LE00.IN",AREA_WB_6ATTRS,Seq!X$1,FALSE),".")</f>
        <v>-4.8643658536585264</v>
      </c>
      <c r="IH12" s="139">
        <f>IFERROR(VLOOKUP(CONCATENATE($G12, ".SP.DYN.LE00.IN"),AREA_WB_6ATTRS,Seq!Y$1,FALSE)-VLOOKUP("CHN.SP.DYN.LE00.IN",AREA_WB_6ATTRS,Seq!Y$1,FALSE),".")</f>
        <v>-4.359292682926835</v>
      </c>
      <c r="II12" s="139">
        <f>IFERROR(VLOOKUP(CONCATENATE($G12, ".SP.DYN.LE00.IN"),AREA_WB_6ATTRS,Seq!Z$1,FALSE)-VLOOKUP("CHN.SP.DYN.LE00.IN",AREA_WB_6ATTRS,Seq!Z$1,FALSE),".")</f>
        <v>-4.0569756097560941</v>
      </c>
      <c r="IJ12" s="139">
        <f>IFERROR(VLOOKUP(CONCATENATE($G12, ".SP.DYN.LE00.IN"),AREA_WB_6ATTRS,Seq!AA$1,FALSE)-VLOOKUP("CHN.SP.DYN.LE00.IN",AREA_WB_6ATTRS,Seq!AA$1,FALSE),".")</f>
        <v>-3.975829268292685</v>
      </c>
      <c r="IK12" s="139">
        <f>IFERROR(VLOOKUP(CONCATENATE($G12, ".SP.DYN.LE00.IN"),AREA_WB_6ATTRS,Seq!AB$1,FALSE)-VLOOKUP("CHN.SP.DYN.LE00.IN",AREA_WB_6ATTRS,Seq!AB$1,FALSE),".")</f>
        <v>-4.0817073170731675</v>
      </c>
      <c r="IL12" s="139">
        <f>IFERROR(VLOOKUP(CONCATENATE($G12, ".SP.DYN.LE00.IN"),AREA_WB_6ATTRS,Seq!AC$1,FALSE)-VLOOKUP("CHN.SP.DYN.LE00.IN",AREA_WB_6ATTRS,Seq!AC$1,FALSE),".")</f>
        <v>-4.271658536585349</v>
      </c>
      <c r="IM12" s="139">
        <f>IFERROR(VLOOKUP(CONCATENATE($G12, ".SP.DYN.LE00.IN"),AREA_WB_6ATTRS,Seq!AD$1,FALSE)-VLOOKUP("CHN.SP.DYN.LE00.IN",AREA_WB_6ATTRS,Seq!AD$1,FALSE),".")</f>
        <v>-4.4612439024390227</v>
      </c>
      <c r="IN12" s="139">
        <f>IFERROR(VLOOKUP(CONCATENATE($G12, ".SP.DYN.LE00.IN"),AREA_WB_6ATTRS,Seq!AE$1,FALSE)-VLOOKUP("CHN.SP.DYN.LE00.IN",AREA_WB_6ATTRS,Seq!AE$1,FALSE),".")</f>
        <v>-4.6241219512195073</v>
      </c>
      <c r="IO12" s="139">
        <f>IFERROR(VLOOKUP(CONCATENATE($G12, ".SP.DYN.LE00.IN"),AREA_WB_6ATTRS,Seq!AF$1,FALSE)-VLOOKUP("CHN.SP.DYN.LE00.IN",AREA_WB_6ATTRS,Seq!AF$1,FALSE),".")</f>
        <v>-4.7409512195121977</v>
      </c>
      <c r="IP12" s="139" t="str">
        <f>IFERROR(VLOOKUP(CONCATENATE($G12, ".SP.DYN.LE00.IN"),AREA_WB_6ATTRS,Seq!AG$1,FALSE)-VLOOKUP("CHN.SP.DYN.LE00.IN",AREA_WB_6ATTRS,Seq!AG$1,FALSE),".")</f>
        <v>.</v>
      </c>
      <c r="IW12">
        <f>IFERROR(VLOOKUP(CONCATENATE($G12, ".SP.DYN.LE00.IN"),AREA_WB_6ATTRS,Seq!B$1,FALSE),".")</f>
        <v>67.698634146341462</v>
      </c>
      <c r="IX12">
        <f>IFERROR(VLOOKUP(CONCATENATE($G12, ".SP.DYN.LE00.IN"),AREA_WB_6ATTRS,Seq!C$1,FALSE),".")</f>
        <v>68.082902439024394</v>
      </c>
      <c r="IY12">
        <f>IFERROR(VLOOKUP(CONCATENATE($G12, ".SP.DYN.LE00.IN"),AREA_WB_6ATTRS,Seq!D$1,FALSE),".")</f>
        <v>68.45443902439024</v>
      </c>
      <c r="IZ12">
        <f>IFERROR(VLOOKUP(CONCATENATE($G12, ".SP.DYN.LE00.IN"),AREA_WB_6ATTRS,Seq!E$1,FALSE),".")</f>
        <v>68.814609756097568</v>
      </c>
      <c r="JA12">
        <f>IFERROR(VLOOKUP(CONCATENATE($G12, ".SP.DYN.LE00.IN"),AREA_WB_6ATTRS,Seq!F$1,FALSE),".")</f>
        <v>69.15924390243903</v>
      </c>
      <c r="JB12">
        <f>IFERROR(VLOOKUP(CONCATENATE($G12, ".SP.DYN.LE00.IN"),AREA_WB_6ATTRS,Seq!G$1,FALSE),".")</f>
        <v>69.493073170731719</v>
      </c>
      <c r="JC12">
        <f>IFERROR(VLOOKUP(CONCATENATE($G12, ".SP.DYN.LE00.IN"),AREA_WB_6ATTRS,Seq!H$1,FALSE),".")</f>
        <v>69.817292682926833</v>
      </c>
      <c r="JD12">
        <f>IFERROR(VLOOKUP(CONCATENATE($G12, ".SP.DYN.LE00.IN"),AREA_WB_6ATTRS,Seq!I$1,FALSE),".")</f>
        <v>70.114804878048787</v>
      </c>
      <c r="JE12">
        <f>IFERROR(VLOOKUP(CONCATENATE($G12, ".SP.DYN.LE00.IN"),AREA_WB_6ATTRS,Seq!J$1,FALSE),".")</f>
        <v>70.355121951219516</v>
      </c>
      <c r="JF12">
        <f>IFERROR(VLOOKUP(CONCATENATE($G12, ".SP.DYN.LE00.IN"),AREA_WB_6ATTRS,Seq!K$1,FALSE),".")</f>
        <v>70.502829268292686</v>
      </c>
      <c r="JG12">
        <f>IFERROR(VLOOKUP(CONCATENATE($G12, ".SP.DYN.LE00.IN"),AREA_WB_6ATTRS,Seq!L$1,FALSE),".")</f>
        <v>70.466268292682926</v>
      </c>
      <c r="JH12">
        <f>IFERROR(VLOOKUP(CONCATENATE($G12, ".SP.DYN.LE00.IN"),AREA_WB_6ATTRS,Seq!M$1,FALSE),".")</f>
        <v>70.13931707317073</v>
      </c>
      <c r="JI12">
        <f>IFERROR(VLOOKUP(CONCATENATE($G12, ".SP.DYN.LE00.IN"),AREA_WB_6ATTRS,Seq!N$1,FALSE),".")</f>
        <v>69.496341463414637</v>
      </c>
      <c r="JJ12">
        <f>IFERROR(VLOOKUP(CONCATENATE($G12, ".SP.DYN.LE00.IN"),AREA_WB_6ATTRS,Seq!O$1,FALSE),".")</f>
        <v>68.570609756097568</v>
      </c>
      <c r="JK12">
        <f>IFERROR(VLOOKUP(CONCATENATE($G12, ".SP.DYN.LE00.IN"),AREA_WB_6ATTRS,Seq!P$1,FALSE),".")</f>
        <v>67.440170731707312</v>
      </c>
      <c r="JL12">
        <f>IFERROR(VLOOKUP(CONCATENATE($G12, ".SP.DYN.LE00.IN"),AREA_WB_6ATTRS,Seq!Q$1,FALSE),".")</f>
        <v>66.271902439024387</v>
      </c>
      <c r="JM12">
        <f>IFERROR(VLOOKUP(CONCATENATE($G12, ".SP.DYN.LE00.IN"),AREA_WB_6ATTRS,Seq!R$1,FALSE),".")</f>
        <v>65.272073170731716</v>
      </c>
      <c r="JN12">
        <f>IFERROR(VLOOKUP(CONCATENATE($G12, ".SP.DYN.LE00.IN"),AREA_WB_6ATTRS,Seq!S$1,FALSE),".")</f>
        <v>64.601804878048782</v>
      </c>
      <c r="JO12">
        <f>IFERROR(VLOOKUP(CONCATENATE($G12, ".SP.DYN.LE00.IN"),AREA_WB_6ATTRS,Seq!T$1,FALSE),".")</f>
        <v>64.356829268292685</v>
      </c>
      <c r="JP12">
        <f>IFERROR(VLOOKUP(CONCATENATE($G12, ".SP.DYN.LE00.IN"),AREA_WB_6ATTRS,Seq!U$1,FALSE),".")</f>
        <v>64.549560975609751</v>
      </c>
      <c r="JQ12">
        <f>IFERROR(VLOOKUP(CONCATENATE($G12, ".SP.DYN.LE00.IN"),AREA_WB_6ATTRS,Seq!V$1,FALSE),".")</f>
        <v>65.110512195121956</v>
      </c>
      <c r="JR12">
        <f>IFERROR(VLOOKUP(CONCATENATE($G12, ".SP.DYN.LE00.IN"),AREA_WB_6ATTRS,Seq!W$1,FALSE),".")</f>
        <v>65.898268292682943</v>
      </c>
      <c r="JS12">
        <f>IFERROR(VLOOKUP(CONCATENATE($G12, ".SP.DYN.LE00.IN"),AREA_WB_6ATTRS,Seq!X$1,FALSE),".")</f>
        <v>66.715073170731714</v>
      </c>
      <c r="JT12">
        <f>IFERROR(VLOOKUP(CONCATENATE($G12, ".SP.DYN.LE00.IN"),AREA_WB_6ATTRS,Seq!Y$1,FALSE),".")</f>
        <v>67.405585365853653</v>
      </c>
      <c r="JU12">
        <f>IFERROR(VLOOKUP(CONCATENATE($G12, ".SP.DYN.LE00.IN"),AREA_WB_6ATTRS,Seq!Z$1,FALSE),".")</f>
        <v>67.905365853658552</v>
      </c>
      <c r="JV12">
        <f>IFERROR(VLOOKUP(CONCATENATE($G12, ".SP.DYN.LE00.IN"),AREA_WB_6ATTRS,Seq!AA$1,FALSE),".")</f>
        <v>68.195487804878056</v>
      </c>
      <c r="JW12">
        <f>IFERROR(VLOOKUP(CONCATENATE($G12, ".SP.DYN.LE00.IN"),AREA_WB_6ATTRS,Seq!AB$1,FALSE),".")</f>
        <v>68.308024390243915</v>
      </c>
      <c r="JX12">
        <f>IFERROR(VLOOKUP(CONCATENATE($G12, ".SP.DYN.LE00.IN"),AREA_WB_6ATTRS,Seq!AC$1,FALSE),".")</f>
        <v>68.340926829268312</v>
      </c>
      <c r="JY12">
        <f>IFERROR(VLOOKUP(CONCATENATE($G12, ".SP.DYN.LE00.IN"),AREA_WB_6ATTRS,Seq!AD$1,FALSE),".")</f>
        <v>68.374097560975613</v>
      </c>
      <c r="JZ12">
        <f>IFERROR(VLOOKUP(CONCATENATE($G12, ".SP.DYN.LE00.IN"),AREA_WB_6ATTRS,Seq!AE$1,FALSE),".")</f>
        <v>68.432390243902447</v>
      </c>
      <c r="KA12">
        <f>IFERROR(VLOOKUP(CONCATENATE($G12, ".SP.DYN.LE00.IN"),AREA_WB_6ATTRS,Seq!AF$1,FALSE),".")</f>
        <v>68.532146341463431</v>
      </c>
      <c r="KB12" t="str">
        <f>IFERROR(VLOOKUP(CONCATENATE($G12, ".SP.DYN.LE00.IN"),AREA_WB_6ATTRS,Seq!AG$1,FALSE),".")</f>
        <v>.</v>
      </c>
      <c r="KK12">
        <f t="shared" si="22"/>
        <v>7230</v>
      </c>
      <c r="KL12">
        <f t="shared" si="23"/>
        <v>0</v>
      </c>
      <c r="KM12" t="str">
        <f t="shared" si="17"/>
        <v>.</v>
      </c>
      <c r="KN12" t="str">
        <f t="shared" si="18"/>
        <v>.</v>
      </c>
      <c r="KO12" t="str">
        <f t="shared" si="24"/>
        <v>.</v>
      </c>
      <c r="KP12" t="str">
        <f>work!HA12</f>
        <v>.</v>
      </c>
      <c r="KQ12" t="str">
        <f>work!HB12</f>
        <v>.</v>
      </c>
      <c r="KR12" t="str">
        <f>work!HC12</f>
        <v>.</v>
      </c>
      <c r="KS12" t="str">
        <f>IF(ISNUMBER(work!HI12-work!HA12),work!HI12-work!HA12,".")</f>
        <v>.</v>
      </c>
      <c r="KT12" t="str">
        <f>IF(ISNUMBER(work!HJ12-work!HB12),work!HJ12-work!HB12,".")</f>
        <v>.</v>
      </c>
      <c r="KU12" t="str">
        <f>IF(ISNUMBER(work!HK12-work!HC12),work!HK12-work!HC12,".")</f>
        <v>.</v>
      </c>
      <c r="KW12" t="str">
        <f>IFERROR(work!HR12/work!HV12,".")</f>
        <v>.</v>
      </c>
      <c r="KX12" t="str">
        <f>IFERROR(work!HS12/work!HW12,".")</f>
        <v>.</v>
      </c>
      <c r="KY12" t="str">
        <f>IFERROR(work!HT12/work!HX12,".")</f>
        <v>.</v>
      </c>
      <c r="KZ12" t="str">
        <f>IFERROR(work!HU12/work!HY12,".")</f>
        <v>.</v>
      </c>
    </row>
    <row r="13" spans="1:331">
      <c r="A13" s="24">
        <f t="shared" si="0"/>
        <v>11</v>
      </c>
      <c r="B13" s="24" t="str">
        <f t="shared" si="19"/>
        <v>InEM90</v>
      </c>
      <c r="C13" s="24" t="str">
        <f t="shared" si="1"/>
        <v>Out</v>
      </c>
      <c r="D13" s="24" t="str">
        <f t="shared" si="2"/>
        <v>In67</v>
      </c>
      <c r="E13" s="25" t="s">
        <v>2309</v>
      </c>
      <c r="F13" s="26" t="str">
        <f t="shared" si="3"/>
        <v>HongKong</v>
      </c>
      <c r="G13" s="166" t="s">
        <v>1443</v>
      </c>
      <c r="H13" s="166" t="s">
        <v>5007</v>
      </c>
      <c r="I13" s="166" t="s">
        <v>5007</v>
      </c>
      <c r="J13" s="180" t="s">
        <v>5007</v>
      </c>
      <c r="K13" s="180" t="s">
        <v>5007</v>
      </c>
      <c r="L13" s="27">
        <f>IFERROR(VLOOKUP($F13,Area_FDI_84_96,Seq!B$1,FALSE),0)</f>
        <v>0</v>
      </c>
      <c r="M13" s="27">
        <f>IFERROR(VLOOKUP($F13,Area_FDI_84_96,Seq!C$1,FALSE),0)</f>
        <v>0</v>
      </c>
      <c r="N13" s="27">
        <f>IFERROR(VLOOKUP($F13,Area_FDI_84_96,Seq!D$1,FALSE),0)</f>
        <v>0</v>
      </c>
      <c r="O13" s="27">
        <f>IFERROR(VLOOKUP($F13,Area_FDI_84_96,Seq!E$1,FALSE),0)</f>
        <v>0</v>
      </c>
      <c r="P13" s="27">
        <f>IFERROR(VLOOKUP($F13,Area_FDI_84_96,Seq!F$1,FALSE),0)</f>
        <v>0</v>
      </c>
      <c r="Q13" s="27">
        <f>IFERROR(VLOOKUP($F13,Area_FDI_84_96,Seq!G$1,FALSE),0)</f>
        <v>0</v>
      </c>
      <c r="R13" s="27">
        <f>IFERROR(VLOOKUP($F13,Area_FDI_84_96,Seq!H$1,FALSE),0)</f>
        <v>0</v>
      </c>
      <c r="S13" s="27">
        <f>IFERROR(VLOOKUP($F13,Area_FDI_84_96,Seq!I$1,FALSE),0)</f>
        <v>0</v>
      </c>
      <c r="T13" s="27">
        <f>IFERROR(VALUE(VLOOKUP($E13,Area_FDI_92_95,Seq!B$1,FALSE)),0)</f>
        <v>750707</v>
      </c>
      <c r="U13" s="27">
        <f>IFERROR(VALUE(VLOOKUP($E13,Area_FDI_92_95,Seq!C$1,FALSE)),0)</f>
        <v>1727475</v>
      </c>
      <c r="V13" s="27">
        <f>IFERROR(VALUE(VLOOKUP($E13,Area_FDI_92_95,Seq!D$1,FALSE)),0)</f>
        <v>1966544</v>
      </c>
      <c r="W13" s="27">
        <f>IFERROR(VALUE(VLOOKUP($E13,Area_FDI_92_95,Seq!E$1,FALSE)),0)</f>
        <v>2006037</v>
      </c>
      <c r="X13" s="27">
        <f>IFERROR(VALUE(VLOOKUP($E13,Area_FDI_96_99,Seq!B$1,FALSE)),0)</f>
        <v>2067732</v>
      </c>
      <c r="Y13" s="27">
        <f>IFERROR(VALUE(VLOOKUP($E13,Area_FDI_96_99,Seq!C$1,FALSE)),0)</f>
        <v>2063200</v>
      </c>
      <c r="Z13" s="27">
        <f>IFERROR(VALUE(VLOOKUP($E13,Area_FDI_96_99,Seq!D$1,FALSE)),0)</f>
        <v>1850836</v>
      </c>
      <c r="AA13" s="27">
        <f>IFERROR(VALUE(VLOOKUP($E13,Area_FDI_96_99,Seq!E$1,FALSE)),0)</f>
        <v>1636305</v>
      </c>
      <c r="AB13" s="27">
        <f t="shared" si="4"/>
        <v>1549998</v>
      </c>
      <c r="AC13" s="27">
        <f t="shared" si="5"/>
        <v>1671730</v>
      </c>
      <c r="AD13" s="27">
        <f t="shared" si="6"/>
        <v>1786093</v>
      </c>
      <c r="AE13" s="27">
        <f t="shared" si="7"/>
        <v>1770010</v>
      </c>
      <c r="AF13" s="27">
        <f t="shared" si="8"/>
        <v>1899830</v>
      </c>
      <c r="AG13" s="27">
        <f t="shared" si="9"/>
        <v>1794879</v>
      </c>
      <c r="AH13" s="27">
        <f t="shared" si="10"/>
        <v>2023292</v>
      </c>
      <c r="AI13" s="27">
        <f t="shared" si="11"/>
        <v>2770342</v>
      </c>
      <c r="AJ13" s="27">
        <f t="shared" si="12"/>
        <v>0</v>
      </c>
      <c r="AK13" s="27">
        <f t="shared" si="13"/>
        <v>0</v>
      </c>
      <c r="AL13" s="27">
        <f t="shared" si="14"/>
        <v>0</v>
      </c>
      <c r="AM13" s="27"/>
      <c r="AN13" s="27"/>
      <c r="AO13" s="27"/>
      <c r="AP13" s="27"/>
      <c r="AQ13" s="27"/>
      <c r="AR13" s="27"/>
      <c r="AS13" s="27"/>
      <c r="AT13" s="27">
        <f>IFERROR(work!D13+work!AP13,".")</f>
        <v>24309144.620994985</v>
      </c>
      <c r="AU13" s="27">
        <f>IFERROR(work!E13+work!AQ13,".")</f>
        <v>25820872.357736371</v>
      </c>
      <c r="AV13" s="27">
        <f>IFERROR(work!F13+work!AR13,".")</f>
        <v>27764235.620982617</v>
      </c>
      <c r="AW13" s="27">
        <f>IFERROR(work!G13+work!AS13,".")</f>
        <v>30456626.345207829</v>
      </c>
      <c r="AX13" s="27">
        <f>IFERROR(work!H13+work!AT13,".")</f>
        <v>34707582.698863901</v>
      </c>
      <c r="AY13" s="27">
        <f>IFERROR(work!I13+work!AU13,".")</f>
        <v>38381868.559386499</v>
      </c>
      <c r="AZ13" s="27">
        <f>IFERROR(work!J13+work!AV13,".")</f>
        <v>41941824.020641021</v>
      </c>
      <c r="BA13" s="27">
        <f>IFERROR(work!K13+work!AW13,".")</f>
        <v>46966744.99675905</v>
      </c>
      <c r="BB13" s="27">
        <f>IFERROR(work!L13+work!AX13,".")</f>
        <v>51988488.394904256</v>
      </c>
      <c r="BC13" s="27">
        <f>IFERROR(work!M13+work!AY13,".")</f>
        <v>53916395.634596691</v>
      </c>
      <c r="BD13" s="27">
        <f>IFERROR(work!N13+work!AZ13,".")</f>
        <v>55976134.321122542</v>
      </c>
      <c r="BE13" s="27">
        <f>IFERROR(work!O13+work!BA13,".")</f>
        <v>60722239.326395661</v>
      </c>
      <c r="BF13" s="27">
        <f>IFERROR(work!P13+work!BB13,".")</f>
        <v>68358016.103477746</v>
      </c>
      <c r="BG13" s="27">
        <f>IFERROR(work!Q13+work!BC13,".")</f>
        <v>76900614.725639179</v>
      </c>
      <c r="BH13" s="27">
        <f>IFERROR(work!R13+work!BD13,".")</f>
        <v>86004135.422281235</v>
      </c>
      <c r="BI13" s="27">
        <f>IFERROR(work!S13+work!BE13,".")</f>
        <v>94129096.348428771</v>
      </c>
      <c r="BJ13" s="27">
        <f>IFERROR(work!T13+work!BF13,".")</f>
        <v>102679622.05730633</v>
      </c>
      <c r="BK13" s="27">
        <f>IFERROR(work!U13+work!BG13,".")</f>
        <v>111572186.51806903</v>
      </c>
      <c r="BL13" s="27">
        <f>IFERROR(work!V13+work!BH13,".")</f>
        <v>118027259.81282169</v>
      </c>
      <c r="BM13" s="27">
        <f>IFERROR(work!W13+work!BI13,".")</f>
        <v>126226805.35863824</v>
      </c>
      <c r="BN13" s="27">
        <f>IFERROR(work!X13+work!BJ13,".")</f>
        <v>136759594.73119202</v>
      </c>
      <c r="BO13" s="27">
        <f>IFERROR(work!Y13+work!BK13,".")</f>
        <v>146791040.84943643</v>
      </c>
      <c r="BP13" s="27">
        <f>IFERROR(work!Z13+work!BL13,".")</f>
        <v>158915268.46439236</v>
      </c>
      <c r="BQ13" s="27">
        <f>IFERROR(work!AA13+work!BM13,".")</f>
        <v>173596199.01330018</v>
      </c>
      <c r="BR13" s="27">
        <f>IFERROR(work!AB13+work!BN13,".")</f>
        <v>190838191.44019607</v>
      </c>
      <c r="BS13" s="27">
        <f>IFERROR(work!AC13+work!BO13,".")</f>
        <v>211587209.49744013</v>
      </c>
      <c r="BT13" s="27">
        <f>IFERROR(work!AD13+work!BP13,".")</f>
        <v>237282491.82785392</v>
      </c>
      <c r="BU13" s="27">
        <f>IFERROR(work!AE13+work!BQ13,".")</f>
        <v>269245585.21866959</v>
      </c>
      <c r="BV13" s="27">
        <f>IFERROR(work!AF13+work!BR13,".")</f>
        <v>293373435.57139993</v>
      </c>
      <c r="BW13" s="27">
        <f>IFERROR(work!AG13+work!BS13,".")</f>
        <v>317502786.98076773</v>
      </c>
      <c r="BX13" s="27">
        <f>IFERROR(work!AH13+work!BT13,".")</f>
        <v>349717719.20047194</v>
      </c>
      <c r="BY13" s="27">
        <f>IFERROR(work!AI13+work!BU13,".")</f>
        <v>380553170.03833306</v>
      </c>
      <c r="BZ13" s="27"/>
      <c r="CA13" s="27"/>
      <c r="CB13" s="27"/>
      <c r="CC13" s="27"/>
      <c r="CD13" s="27"/>
      <c r="CE13" s="27"/>
      <c r="CF13" s="27">
        <f>IFERROR(work!AP13-work!D13,".")</f>
        <v>-12279079.466726393</v>
      </c>
      <c r="CG13" s="27">
        <f>IFERROR(work!AQ13-work!E13,".")</f>
        <v>-12669939.382546529</v>
      </c>
      <c r="CH13" s="27">
        <f>IFERROR(work!AR13-work!F13,".")</f>
        <v>-14229239.987666048</v>
      </c>
      <c r="CI13" s="27">
        <f>IFERROR(work!AS13-work!G13,".")</f>
        <v>-16114138.104783695</v>
      </c>
      <c r="CJ13" s="27">
        <f>IFERROR(work!AT13-work!H13,".")</f>
        <v>-18941937.947526246</v>
      </c>
      <c r="CK13" s="27">
        <f>IFERROR(work!AU13-work!I13,".")</f>
        <v>-22510337.374266244</v>
      </c>
      <c r="CL13" s="27">
        <f>IFERROR(work!AV13-work!J13,".")</f>
        <v>-24308896.0351732</v>
      </c>
      <c r="CM13" s="27">
        <f>IFERROR(work!AW13-work!K13,".")</f>
        <v>-26969058.585529633</v>
      </c>
      <c r="CN13" s="27">
        <f>IFERROR(work!AX13-work!L13,".")</f>
        <v>-30302060.99218303</v>
      </c>
      <c r="CO13" s="27">
        <f>IFERROR(work!AY13-work!M13,".")</f>
        <v>-31748066.277361315</v>
      </c>
      <c r="CP13" s="27">
        <f>IFERROR(work!AZ13-work!N13,".")</f>
        <v>-32943577.143489841</v>
      </c>
      <c r="CQ13" s="27">
        <f>IFERROR(work!BA13-work!O13,".")</f>
        <v>-36378085.592961028</v>
      </c>
      <c r="CR13" s="27">
        <f>IFERROR(work!BB13-work!P13,".")</f>
        <v>-42530554.954427496</v>
      </c>
      <c r="CS13" s="27">
        <f>IFERROR(work!BC13-work!Q13,".")</f>
        <v>-49512356.280372985</v>
      </c>
      <c r="CT13" s="27">
        <f>IFERROR(work!BD13-work!R13,".")</f>
        <v>-56968934.785518341</v>
      </c>
      <c r="CU13" s="27">
        <f>IFERROR(work!BE13-work!S13,".")</f>
        <v>-64428038.512020931</v>
      </c>
      <c r="CV13" s="27">
        <f>IFERROR(work!BF13-work!T13,".")</f>
        <v>-71733226.289188489</v>
      </c>
      <c r="CW13" s="27">
        <f>IFERROR(work!BG13-work!U13,".")</f>
        <v>-79061056.724649817</v>
      </c>
      <c r="CX13" s="27">
        <f>IFERROR(work!BH13-work!V13,".")</f>
        <v>-87475376.402829349</v>
      </c>
      <c r="CY13" s="27">
        <f>IFERROR(work!BI13-work!W13,".")</f>
        <v>-94894031.209402248</v>
      </c>
      <c r="CZ13" s="27">
        <f>IFERROR(work!BJ13-work!X13,".")</f>
        <v>-102935392.10856384</v>
      </c>
      <c r="DA13" s="27">
        <f>IFERROR(work!BK13-work!Y13,".")</f>
        <v>-112798629.89801912</v>
      </c>
      <c r="DB13" s="27">
        <f>IFERROR(work!BL13-work!Z13,".")</f>
        <v>-124297062.32108164</v>
      </c>
      <c r="DC13" s="27">
        <f>IFERROR(work!BM13-work!AA13,".")</f>
        <v>-137937364.85072082</v>
      </c>
      <c r="DD13" s="27">
        <f>IFERROR(work!BN13-work!AB13,".")</f>
        <v>-152160262.37409249</v>
      </c>
      <c r="DE13" s="27">
        <f>IFERROR(work!BO13-work!AC13,".")</f>
        <v>-170170069.59786263</v>
      </c>
      <c r="DF13" s="27">
        <f>IFERROR(work!BP13-work!AD13,".")</f>
        <v>-192957961.7125507</v>
      </c>
      <c r="DG13" s="27">
        <f>IFERROR(work!BQ13-work!AE13,".")</f>
        <v>-222089012.72447395</v>
      </c>
      <c r="DH13" s="27">
        <f>IFERROR(work!BR13-work!AF13,".")</f>
        <v>-245129283.77428463</v>
      </c>
      <c r="DI13" s="27">
        <f>IFERROR(work!BS13-work!AG13,".")</f>
        <v>-270542182.54472089</v>
      </c>
      <c r="DJ13" s="27">
        <f>IFERROR(work!BT13-work!AH13,".")</f>
        <v>-299483927.15566748</v>
      </c>
      <c r="DK13" s="27">
        <f>IFERROR(work!BU13-work!AI13,".")</f>
        <v>-327725826.13621485</v>
      </c>
      <c r="DL13" s="27"/>
      <c r="DM13" s="27"/>
      <c r="DN13" s="27"/>
      <c r="DO13" s="27"/>
      <c r="DP13" s="27"/>
      <c r="DQ13" s="27"/>
      <c r="DR13" s="27"/>
      <c r="DS13" s="27">
        <f>IFERROR(work!DO13-work!CC13,".")</f>
        <v>0.20499999999999999</v>
      </c>
      <c r="DT13" s="27">
        <f>IFERROR(work!DP13-work!CD13,".")</f>
        <v>0.20399999999999999</v>
      </c>
      <c r="DU13" s="27">
        <f>IFERROR(work!DQ13-work!CE13,".")</f>
        <v>0.20399999999999999</v>
      </c>
      <c r="DV13" s="27">
        <f>IFERROR(work!DR13-work!CF13,".")</f>
        <v>0.20299999999999999</v>
      </c>
      <c r="DW13" s="27">
        <f>IFERROR(work!DS13-work!CG13,".")</f>
        <v>0.20299999999999999</v>
      </c>
      <c r="DX13" s="27">
        <f>IFERROR(work!DT13-work!CH13,".")</f>
        <v>0.20199999999999999</v>
      </c>
      <c r="DY13" s="27">
        <f>IFERROR(work!DU13-work!CI13,".")</f>
        <v>0.20099999999999998</v>
      </c>
      <c r="DZ13" s="27">
        <f>IFERROR(work!DV13-work!CJ13,".")</f>
        <v>0.19999999999999998</v>
      </c>
      <c r="EA13" s="27">
        <f>IFERROR(work!DW13-work!CK13,".")</f>
        <v>0.19899999999999998</v>
      </c>
      <c r="EB13" s="27">
        <f>IFERROR(work!DX13-work!CL13,".")</f>
        <v>0.19799999999999998</v>
      </c>
      <c r="EC13" s="27">
        <f>IFERROR(work!DY13-work!CM13,".")</f>
        <v>0.19599999999999998</v>
      </c>
      <c r="ED13" s="27">
        <f>IFERROR(work!DZ13-work!CN13,".")</f>
        <v>0.19400000000000001</v>
      </c>
      <c r="EE13" s="27">
        <f>IFERROR(work!EA13-work!CO13,".")</f>
        <v>0.193</v>
      </c>
      <c r="EF13" s="27">
        <f>IFERROR(work!EB13-work!CP13,".")</f>
        <v>0.191</v>
      </c>
      <c r="EG13" s="27">
        <f>IFERROR(work!EC13-work!CQ13,".")</f>
        <v>0.189</v>
      </c>
      <c r="EH13" s="27">
        <f>IFERROR(work!ED13-work!CR13,".")</f>
        <v>0.187</v>
      </c>
      <c r="EI13" s="27">
        <f>IFERROR(work!EE13-work!CS13,".")</f>
        <v>0.184</v>
      </c>
      <c r="EJ13" s="27">
        <f>IFERROR(work!EF13-work!CT13,".")</f>
        <v>0.182</v>
      </c>
      <c r="EK13" s="27">
        <f>IFERROR(work!EG13-work!CU13,".")</f>
        <v>0.18</v>
      </c>
      <c r="EL13" s="27">
        <f>IFERROR(work!EH13-work!CV13,".")</f>
        <v>0.17699999999999999</v>
      </c>
      <c r="EM13" s="27">
        <f>IFERROR(work!EI13-work!CW13,".")</f>
        <v>0.17399999999999999</v>
      </c>
      <c r="EN13" s="27">
        <f>IFERROR(work!EJ13-work!CX13,".")</f>
        <v>0.17099999999999999</v>
      </c>
      <c r="EO13" s="27">
        <f>IFERROR(work!EK13-work!CY13,".")</f>
        <v>0.16799999999999998</v>
      </c>
      <c r="EP13" s="27">
        <f>IFERROR(work!EL13-work!CZ13,".")</f>
        <v>0.18200000762939456</v>
      </c>
      <c r="EQ13" s="27">
        <f>IFERROR(work!EM13-work!DA13,".")</f>
        <v>0.17800000762939455</v>
      </c>
      <c r="ER13" s="27">
        <f>IFERROR(work!EN13-work!DB13,".")</f>
        <v>0.188</v>
      </c>
      <c r="ES13" s="27">
        <f>IFERROR(work!EO13-work!DC13,".")</f>
        <v>0.19400000000000001</v>
      </c>
      <c r="ET13" s="27">
        <f>IFERROR(work!EP13-work!DD13,".")</f>
        <v>0.19799999237060545</v>
      </c>
      <c r="EU13" s="27">
        <f>IFERROR(work!EQ13-work!DE13,".")</f>
        <v>0.19900000762939452</v>
      </c>
      <c r="EV13" s="27">
        <f>IFERROR(work!ER13-work!DF13,".")</f>
        <v>0.19400000762939451</v>
      </c>
      <c r="EW13" s="27">
        <f>IFERROR(work!ES13-work!DG13,".")</f>
        <v>0.19000000762939451</v>
      </c>
      <c r="EX13" s="27">
        <f>IFERROR(work!ET13-work!DH13,".")</f>
        <v>0.1860000076293945</v>
      </c>
      <c r="EY13" s="27"/>
      <c r="EZ13" s="27"/>
      <c r="FA13" s="27"/>
      <c r="FB13" s="27"/>
      <c r="FC13" s="27"/>
      <c r="FD13" s="27"/>
      <c r="FE13" s="27" t="str">
        <f>IF(ISNUMBER(work!GZ13/work!HD13),work!GZ13/work!HD13,".")</f>
        <v>.</v>
      </c>
      <c r="FF13" s="27" t="str">
        <f>IF(ISNUMBER(work!HA13/work!HE13),work!HA13/work!HE13,".")</f>
        <v>.</v>
      </c>
      <c r="FG13" s="27" t="str">
        <f>IF(ISNUMBER(work!HB13/work!HF13),work!HB13/work!HF13,".")</f>
        <v>.</v>
      </c>
      <c r="FH13" s="27" t="str">
        <f>IF(ISNUMBER(work!HC13/work!HG13),work!HC13/work!HG13,".")</f>
        <v>.</v>
      </c>
      <c r="FI13" s="27" t="str">
        <f>IF(ISNUMBER((work!HA13+work!HB13)/(work!HE13+work!HF13)),(work!HA13+work!HB13)/(work!HE13+work!HF13),".")</f>
        <v>.</v>
      </c>
      <c r="FJ13" s="27" t="str">
        <f>IF(ISNUMBER(work!HH13/work!HL13),work!HH13/work!HL13,".")</f>
        <v>.</v>
      </c>
      <c r="FK13" s="27" t="str">
        <f>IF(ISNUMBER(work!HI13/work!HM13),work!HI13/work!HM13,".")</f>
        <v>.</v>
      </c>
      <c r="FL13" s="27" t="str">
        <f>IF(ISNUMBER(work!HJ13/work!HN13),work!HJ13/work!HN13,".")</f>
        <v>.</v>
      </c>
      <c r="FM13" s="27" t="str">
        <f>IF(ISNUMBER(work!HK13/work!HO13),work!HK13/work!HO13,".")</f>
        <v>.</v>
      </c>
      <c r="FN13" s="27" t="str">
        <f>IF(ISNUMBER((work!HI13+work!HJ13)/(work!HM13+work!HN13)),(work!HI13+work!HJ13)/(work!HM13+work!HN13),".")</f>
        <v>.</v>
      </c>
      <c r="FO13" s="27" t="s">
        <v>5007</v>
      </c>
      <c r="FP13" s="27" t="s">
        <v>5007</v>
      </c>
      <c r="FQ13" s="27" t="s">
        <v>5007</v>
      </c>
      <c r="FR13" s="27" t="s">
        <v>5007</v>
      </c>
      <c r="FS13" s="27" t="s">
        <v>5007</v>
      </c>
      <c r="FT13" s="27">
        <f>work!GM13</f>
        <v>0.96494242657660323</v>
      </c>
      <c r="FU13" s="27">
        <f>work!GN13</f>
        <v>0.95508966605311596</v>
      </c>
      <c r="FV13" s="27" t="str">
        <f>work!GO13</f>
        <v>.</v>
      </c>
      <c r="FW13" s="27" t="s">
        <v>5007</v>
      </c>
      <c r="FX13" s="27"/>
      <c r="FY13" s="27">
        <f t="shared" si="15"/>
        <v>1979.039</v>
      </c>
      <c r="FZ13">
        <f t="shared" si="20"/>
        <v>1549998</v>
      </c>
      <c r="GA13" t="str">
        <f>work!HC13</f>
        <v>.</v>
      </c>
      <c r="GB13" t="str">
        <f>IF(ISNUMBER(work!HA13+work!HB13),work!HA13+work!HB13,".")</f>
        <v>.</v>
      </c>
      <c r="GC13" t="str">
        <f>IF(ISNUMBER(work!HK13-work!HC13),work!HK13-work!HC13,".")</f>
        <v>.</v>
      </c>
      <c r="GD13" t="str">
        <f>IF(ISNUMBER(work!HI13+work!HJ13-work!HA13-work!HB13),(work!HI13+work!HJ13-work!HA13-work!HB13),".")</f>
        <v>.</v>
      </c>
      <c r="GH13">
        <f>work!GQ13</f>
        <v>4885600</v>
      </c>
      <c r="GI13">
        <f>work!GR13</f>
        <v>5448309</v>
      </c>
      <c r="GJ13" t="str">
        <f>work!GZ13</f>
        <v>.</v>
      </c>
      <c r="GK13" t="str">
        <f>work!HH13</f>
        <v>.</v>
      </c>
      <c r="GL13" t="str">
        <f t="shared" si="16"/>
        <v>.</v>
      </c>
      <c r="GM13" t="str">
        <f>IFERROR(VLOOKUP($F13,AREA_EM_ALLYEAR,Seq!B$1,FALSE),".")</f>
        <v>.</v>
      </c>
      <c r="GN13" t="str">
        <f>IFERROR(VLOOKUP($F13,AREA_EM_ALLYEAR,Seq!C$1,FALSE),".")</f>
        <v>.</v>
      </c>
      <c r="GO13" t="str">
        <f>IFERROR(VLOOKUP($F13,AREA_EM_ALLYEAR,Seq!D$1,FALSE),".")</f>
        <v>.</v>
      </c>
      <c r="GP13" t="str">
        <f>IFERROR(VLOOKUP($F13,AREA_EM_ALLYEAR,Seq!E$1,FALSE),".")</f>
        <v>.</v>
      </c>
      <c r="GQ13" t="str">
        <f>IFERROR(VLOOKUP($F13,AREA_EM_ALLYEAR,Seq!F$1,FALSE),".")</f>
        <v>.</v>
      </c>
      <c r="GR13" t="str">
        <f>IFERROR(VLOOKUP($F13,AREA_EM_ALLYEAR,Seq!G$1,FALSE),".")</f>
        <v>.</v>
      </c>
      <c r="GS13" t="str">
        <f>IFERROR(VLOOKUP($F13,AREA_EM_ALLYEAR,Seq!H$1,FALSE),".")</f>
        <v>.</v>
      </c>
      <c r="GT13" t="str">
        <f>IFERROR(VLOOKUP($F13,AREA_EM_ALLYEAR,Seq!I$1,FALSE),".")</f>
        <v>.</v>
      </c>
      <c r="GU13" t="str">
        <f>IFERROR(VLOOKUP($F13,AREA_EM_ALLYEAR,Seq!J$1,FALSE),".")</f>
        <v>.</v>
      </c>
      <c r="GV13" t="str">
        <f>IFERROR(VLOOKUP($F13,AREA_EM_ALLYEAR,Seq!K$1,FALSE),".")</f>
        <v>.</v>
      </c>
      <c r="GW13" t="str">
        <f>IFERROR(VLOOKUP($F13,AREA_EM_ALLYEAR,Seq!L$1,FALSE),".")</f>
        <v>.</v>
      </c>
      <c r="GX13" t="str">
        <f>IFERROR(VLOOKUP($F13,AREA_EM_ALLYEAR,Seq!M$1,FALSE),".")</f>
        <v>.</v>
      </c>
      <c r="GY13" t="str">
        <f>IFERROR(VLOOKUP($F13,AREA_EM_ALLYEAR,Seq!N$1,FALSE),".")</f>
        <v>.</v>
      </c>
      <c r="GZ13" t="str">
        <f>IFERROR(VLOOKUP($F13,AREA_EM_ALLYEAR,Seq!O$1,FALSE),".")</f>
        <v>.</v>
      </c>
      <c r="HA13" t="str">
        <f t="shared" si="21"/>
        <v>.</v>
      </c>
      <c r="HK13" s="139">
        <f>IFERROR(VLOOKUP(CONCATENATE($G13, ".SP.DYN.LE00.IN"),AREA_WB_6ATTRS,Seq!B$1,FALSE)-VLOOKUP("CHN.SP.DYN.LE00.IN",AREA_WB_6ATTRS,Seq!B$1,FALSE),".")</f>
        <v>7.6793658536585241</v>
      </c>
      <c r="HL13" s="139">
        <f>IFERROR(VLOOKUP(CONCATENATE($G13, ".SP.DYN.LE00.IN"),AREA_WB_6ATTRS,Seq!C$1,FALSE)-VLOOKUP("CHN.SP.DYN.LE00.IN",AREA_WB_6ATTRS,Seq!C$1,FALSE),".")</f>
        <v>8.0614634146341473</v>
      </c>
      <c r="HM13" s="139">
        <f>IFERROR(VLOOKUP(CONCATENATE($G13, ".SP.DYN.LE00.IN"),AREA_WB_6ATTRS,Seq!D$1,FALSE)-VLOOKUP("CHN.SP.DYN.LE00.IN",AREA_WB_6ATTRS,Seq!D$1,FALSE),".")</f>
        <v>7.8943658536585417</v>
      </c>
      <c r="HN13" s="139">
        <f>IFERROR(VLOOKUP(CONCATENATE($G13, ".SP.DYN.LE00.IN"),AREA_WB_6ATTRS,Seq!E$1,FALSE)-VLOOKUP("CHN.SP.DYN.LE00.IN",AREA_WB_6ATTRS,Seq!E$1,FALSE),".")</f>
        <v>7.4757560975609749</v>
      </c>
      <c r="HO13" s="139">
        <f>IFERROR(VLOOKUP(CONCATENATE($G13, ".SP.DYN.LE00.IN"),AREA_WB_6ATTRS,Seq!F$1,FALSE)-VLOOKUP("CHN.SP.DYN.LE00.IN",AREA_WB_6ATTRS,Seq!F$1,FALSE),".")</f>
        <v>7.9700000000000131</v>
      </c>
      <c r="HP13" s="139">
        <f>IFERROR(VLOOKUP(CONCATENATE($G13, ".SP.DYN.LE00.IN"),AREA_WB_6ATTRS,Seq!G$1,FALSE)-VLOOKUP("CHN.SP.DYN.LE00.IN",AREA_WB_6ATTRS,Seq!G$1,FALSE),".")</f>
        <v>8.1209999999999951</v>
      </c>
      <c r="HQ13" s="139">
        <f>IFERROR(VLOOKUP(CONCATENATE($G13, ".SP.DYN.LE00.IN"),AREA_WB_6ATTRS,Seq!H$1,FALSE)-VLOOKUP("CHN.SP.DYN.LE00.IN",AREA_WB_6ATTRS,Seq!H$1,FALSE),".")</f>
        <v>8.1258780487804785</v>
      </c>
      <c r="HR13" s="139">
        <f>IFERROR(VLOOKUP(CONCATENATE($G13, ".SP.DYN.LE00.IN"),AREA_WB_6ATTRS,Seq!I$1,FALSE)-VLOOKUP("CHN.SP.DYN.LE00.IN",AREA_WB_6ATTRS,Seq!I$1,FALSE),".")</f>
        <v>8.0856097560975542</v>
      </c>
      <c r="HS13" s="139">
        <f>IFERROR(VLOOKUP(CONCATENATE($G13, ".SP.DYN.LE00.IN"),AREA_WB_6ATTRS,Seq!J$1,FALSE)-VLOOKUP("CHN.SP.DYN.LE00.IN",AREA_WB_6ATTRS,Seq!J$1,FALSE),".")</f>
        <v>8.0558048780487752</v>
      </c>
      <c r="HT13" s="139">
        <f>IFERROR(VLOOKUP(CONCATENATE($G13, ".SP.DYN.LE00.IN"),AREA_WB_6ATTRS,Seq!K$1,FALSE)-VLOOKUP("CHN.SP.DYN.LE00.IN",AREA_WB_6ATTRS,Seq!K$1,FALSE),".")</f>
        <v>7.7823414634146388</v>
      </c>
      <c r="HU13" s="139">
        <f>IFERROR(VLOOKUP(CONCATENATE($G13, ".SP.DYN.LE00.IN"),AREA_WB_6ATTRS,Seq!L$1,FALSE)-VLOOKUP("CHN.SP.DYN.LE00.IN",AREA_WB_6ATTRS,Seq!L$1,FALSE),".")</f>
        <v>7.9207560975609823</v>
      </c>
      <c r="HV13" s="139">
        <f>IFERROR(VLOOKUP(CONCATENATE($G13, ".SP.DYN.LE00.IN"),AREA_WB_6ATTRS,Seq!M$1,FALSE)-VLOOKUP("CHN.SP.DYN.LE00.IN",AREA_WB_6ATTRS,Seq!M$1,FALSE),".")</f>
        <v>8.2189024390244043</v>
      </c>
      <c r="HW13" s="139">
        <f>IFERROR(VLOOKUP(CONCATENATE($G13, ".SP.DYN.LE00.IN"),AREA_WB_6ATTRS,Seq!N$1,FALSE)-VLOOKUP("CHN.SP.DYN.LE00.IN",AREA_WB_6ATTRS,Seq!N$1,FALSE),".")</f>
        <v>7.8162195121951328</v>
      </c>
      <c r="HX13" s="139">
        <f>IFERROR(VLOOKUP(CONCATENATE($G13, ".SP.DYN.LE00.IN"),AREA_WB_6ATTRS,Seq!O$1,FALSE)-VLOOKUP("CHN.SP.DYN.LE00.IN",AREA_WB_6ATTRS,Seq!O$1,FALSE),".")</f>
        <v>7.977073170731714</v>
      </c>
      <c r="HY13" s="139">
        <f>IFERROR(VLOOKUP(CONCATENATE($G13, ".SP.DYN.LE00.IN"),AREA_WB_6ATTRS,Seq!P$1,FALSE)-VLOOKUP("CHN.SP.DYN.LE00.IN",AREA_WB_6ATTRS,Seq!P$1,FALSE),".")</f>
        <v>8.2863414634146437</v>
      </c>
      <c r="HZ13" s="139">
        <f>IFERROR(VLOOKUP(CONCATENATE($G13, ".SP.DYN.LE00.IN"),AREA_WB_6ATTRS,Seq!Q$1,FALSE)-VLOOKUP("CHN.SP.DYN.LE00.IN",AREA_WB_6ATTRS,Seq!Q$1,FALSE),".")</f>
        <v>8.258195121951232</v>
      </c>
      <c r="IA13" s="139">
        <f>IFERROR(VLOOKUP(CONCATENATE($G13, ".SP.DYN.LE00.IN"),AREA_WB_6ATTRS,Seq!R$1,FALSE)-VLOOKUP("CHN.SP.DYN.LE00.IN",AREA_WB_6ATTRS,Seq!R$1,FALSE),".")</f>
        <v>9.0278048780487836</v>
      </c>
      <c r="IB13" s="139">
        <f>IFERROR(VLOOKUP(CONCATENATE($G13, ".SP.DYN.LE00.IN"),AREA_WB_6ATTRS,Seq!S$1,FALSE)-VLOOKUP("CHN.SP.DYN.LE00.IN",AREA_WB_6ATTRS,Seq!S$1,FALSE),".")</f>
        <v>9.3605121951219417</v>
      </c>
      <c r="IC13" s="139">
        <f>IFERROR(VLOOKUP(CONCATENATE($G13, ".SP.DYN.LE00.IN"),AREA_WB_6ATTRS,Seq!T$1,FALSE)-VLOOKUP("CHN.SP.DYN.LE00.IN",AREA_WB_6ATTRS,Seq!T$1,FALSE),".")</f>
        <v>9.2046097560975539</v>
      </c>
      <c r="ID13" s="139">
        <f>IFERROR(VLOOKUP(CONCATENATE($G13, ".SP.DYN.LE00.IN"),AREA_WB_6ATTRS,Seq!U$1,FALSE)-VLOOKUP("CHN.SP.DYN.LE00.IN",AREA_WB_6ATTRS,Seq!U$1,FALSE),".")</f>
        <v>9.2995365853658569</v>
      </c>
      <c r="IE13" s="139">
        <f>IFERROR(VLOOKUP(CONCATENATE($G13, ".SP.DYN.LE00.IN"),AREA_WB_6ATTRS,Seq!V$1,FALSE)-VLOOKUP("CHN.SP.DYN.LE00.IN",AREA_WB_6ATTRS,Seq!V$1,FALSE),".")</f>
        <v>9.636341463414638</v>
      </c>
      <c r="IF13" s="139">
        <f>IFERROR(VLOOKUP(CONCATENATE($G13, ".SP.DYN.LE00.IN"),AREA_WB_6ATTRS,Seq!W$1,FALSE)-VLOOKUP("CHN.SP.DYN.LE00.IN",AREA_WB_6ATTRS,Seq!W$1,FALSE),".")</f>
        <v>10.018853658536585</v>
      </c>
      <c r="IG13" s="139">
        <f>IFERROR(VLOOKUP(CONCATENATE($G13, ".SP.DYN.LE00.IN"),AREA_WB_6ATTRS,Seq!X$1,FALSE)-VLOOKUP("CHN.SP.DYN.LE00.IN",AREA_WB_6ATTRS,Seq!X$1,FALSE),".")</f>
        <v>9.8986097560975708</v>
      </c>
      <c r="IH13" s="139">
        <f>IFERROR(VLOOKUP(CONCATENATE($G13, ".SP.DYN.LE00.IN"),AREA_WB_6ATTRS,Seq!Y$1,FALSE)-VLOOKUP("CHN.SP.DYN.LE00.IN",AREA_WB_6ATTRS,Seq!Y$1,FALSE),".")</f>
        <v>9.5643902439024373</v>
      </c>
      <c r="II13" s="139">
        <f>IFERROR(VLOOKUP(CONCATENATE($G13, ".SP.DYN.LE00.IN"),AREA_WB_6ATTRS,Seq!Z$1,FALSE)-VLOOKUP("CHN.SP.DYN.LE00.IN",AREA_WB_6ATTRS,Seq!Z$1,FALSE),".")</f>
        <v>9.818146341463418</v>
      </c>
      <c r="IJ13" s="139">
        <f>IFERROR(VLOOKUP(CONCATENATE($G13, ".SP.DYN.LE00.IN"),AREA_WB_6ATTRS,Seq!AA$1,FALSE)-VLOOKUP("CHN.SP.DYN.LE00.IN",AREA_WB_6ATTRS,Seq!AA$1,FALSE),".")</f>
        <v>9.4091707317073201</v>
      </c>
      <c r="IK13" s="139">
        <f>IFERROR(VLOOKUP(CONCATENATE($G13, ".SP.DYN.LE00.IN"),AREA_WB_6ATTRS,Seq!AB$1,FALSE)-VLOOKUP("CHN.SP.DYN.LE00.IN",AREA_WB_6ATTRS,Seq!AB$1,FALSE),".")</f>
        <v>9.9858780487804921</v>
      </c>
      <c r="IL13" s="139">
        <f>IFERROR(VLOOKUP(CONCATENATE($G13, ".SP.DYN.LE00.IN"),AREA_WB_6ATTRS,Seq!AC$1,FALSE)-VLOOKUP("CHN.SP.DYN.LE00.IN",AREA_WB_6ATTRS,Seq!AC$1,FALSE),".")</f>
        <v>9.7630243902439133</v>
      </c>
      <c r="IM13" s="139">
        <f>IFERROR(VLOOKUP(CONCATENATE($G13, ".SP.DYN.LE00.IN"),AREA_WB_6ATTRS,Seq!AD$1,FALSE)-VLOOKUP("CHN.SP.DYN.LE00.IN",AREA_WB_6ATTRS,Seq!AD$1,FALSE),".")</f>
        <v>9.5044146341463431</v>
      </c>
      <c r="IN13" s="139">
        <f>IFERROR(VLOOKUP(CONCATENATE($G13, ".SP.DYN.LE00.IN"),AREA_WB_6ATTRS,Seq!AE$1,FALSE)-VLOOKUP("CHN.SP.DYN.LE00.IN",AREA_WB_6ATTRS,Seq!AE$1,FALSE),".")</f>
        <v>9.6678780487804943</v>
      </c>
      <c r="IO13" s="139">
        <f>IFERROR(VLOOKUP(CONCATENATE($G13, ".SP.DYN.LE00.IN"),AREA_WB_6ATTRS,Seq!AF$1,FALSE)-VLOOKUP("CHN.SP.DYN.LE00.IN",AREA_WB_6ATTRS,Seq!AF$1,FALSE),".")</f>
        <v>9.6049512195121878</v>
      </c>
      <c r="IP13" s="139" t="str">
        <f>IFERROR(VLOOKUP(CONCATENATE($G13, ".SP.DYN.LE00.IN"),AREA_WB_6ATTRS,Seq!AG$1,FALSE)-VLOOKUP("CHN.SP.DYN.LE00.IN",AREA_WB_6ATTRS,Seq!AG$1,FALSE),".")</f>
        <v>.</v>
      </c>
      <c r="IW13">
        <f>IFERROR(VLOOKUP(CONCATENATE($G13, ".SP.DYN.LE00.IN"),AREA_WB_6ATTRS,Seq!B$1,FALSE),".")</f>
        <v>74.673170731707316</v>
      </c>
      <c r="IX13">
        <f>IFERROR(VLOOKUP(CONCATENATE($G13, ".SP.DYN.LE00.IN"),AREA_WB_6ATTRS,Seq!C$1,FALSE),".")</f>
        <v>75.324390243902457</v>
      </c>
      <c r="IY13">
        <f>IFERROR(VLOOKUP(CONCATENATE($G13, ".SP.DYN.LE00.IN"),AREA_WB_6ATTRS,Seq!D$1,FALSE),".")</f>
        <v>75.429268292682934</v>
      </c>
      <c r="IZ13">
        <f>IFERROR(VLOOKUP(CONCATENATE($G13, ".SP.DYN.LE00.IN"),AREA_WB_6ATTRS,Seq!E$1,FALSE),".")</f>
        <v>75.275609756097566</v>
      </c>
      <c r="JA13">
        <f>IFERROR(VLOOKUP(CONCATENATE($G13, ".SP.DYN.LE00.IN"),AREA_WB_6ATTRS,Seq!F$1,FALSE),".")</f>
        <v>76.029268292682943</v>
      </c>
      <c r="JB13">
        <f>IFERROR(VLOOKUP(CONCATENATE($G13, ".SP.DYN.LE00.IN"),AREA_WB_6ATTRS,Seq!G$1,FALSE),".")</f>
        <v>76.434146341463418</v>
      </c>
      <c r="JC13">
        <f>IFERROR(VLOOKUP(CONCATENATE($G13, ".SP.DYN.LE00.IN"),AREA_WB_6ATTRS,Seq!H$1,FALSE),".")</f>
        <v>76.685365853658539</v>
      </c>
      <c r="JD13">
        <f>IFERROR(VLOOKUP(CONCATENATE($G13, ".SP.DYN.LE00.IN"),AREA_WB_6ATTRS,Seq!I$1,FALSE),".")</f>
        <v>76.8829268292683</v>
      </c>
      <c r="JE13">
        <f>IFERROR(VLOOKUP(CONCATENATE($G13, ".SP.DYN.LE00.IN"),AREA_WB_6ATTRS,Seq!J$1,FALSE),".")</f>
        <v>77.082926829268303</v>
      </c>
      <c r="JF13">
        <f>IFERROR(VLOOKUP(CONCATENATE($G13, ".SP.DYN.LE00.IN"),AREA_WB_6ATTRS,Seq!K$1,FALSE),".")</f>
        <v>77.029268292682943</v>
      </c>
      <c r="JG13">
        <f>IFERROR(VLOOKUP(CONCATENATE($G13, ".SP.DYN.LE00.IN"),AREA_WB_6ATTRS,Seq!L$1,FALSE),".")</f>
        <v>77.380487804878058</v>
      </c>
      <c r="JH13">
        <f>IFERROR(VLOOKUP(CONCATENATE($G13, ".SP.DYN.LE00.IN"),AREA_WB_6ATTRS,Seq!M$1,FALSE),".")</f>
        <v>77.882926829268314</v>
      </c>
      <c r="JI13">
        <f>IFERROR(VLOOKUP(CONCATENATE($G13, ".SP.DYN.LE00.IN"),AREA_WB_6ATTRS,Seq!N$1,FALSE),".")</f>
        <v>77.678048780487813</v>
      </c>
      <c r="JJ13">
        <f>IFERROR(VLOOKUP(CONCATENATE($G13, ".SP.DYN.LE00.IN"),AREA_WB_6ATTRS,Seq!O$1,FALSE),".")</f>
        <v>78.031707317073185</v>
      </c>
      <c r="JK13">
        <f>IFERROR(VLOOKUP(CONCATENATE($G13, ".SP.DYN.LE00.IN"),AREA_WB_6ATTRS,Seq!P$1,FALSE),".")</f>
        <v>78.529268292682943</v>
      </c>
      <c r="JL13">
        <f>IFERROR(VLOOKUP(CONCATENATE($G13, ".SP.DYN.LE00.IN"),AREA_WB_6ATTRS,Seq!Q$1,FALSE),".")</f>
        <v>78.682926829268311</v>
      </c>
      <c r="JM13">
        <f>IFERROR(VLOOKUP(CONCATENATE($G13, ".SP.DYN.LE00.IN"),AREA_WB_6ATTRS,Seq!R$1,FALSE),".")</f>
        <v>79.626829268292695</v>
      </c>
      <c r="JN13">
        <f>IFERROR(VLOOKUP(CONCATENATE($G13, ".SP.DYN.LE00.IN"),AREA_WB_6ATTRS,Seq!S$1,FALSE),".")</f>
        <v>80.126829268292681</v>
      </c>
      <c r="JO13">
        <f>IFERROR(VLOOKUP(CONCATENATE($G13, ".SP.DYN.LE00.IN"),AREA_WB_6ATTRS,Seq!T$1,FALSE),".")</f>
        <v>80.131707317073179</v>
      </c>
      <c r="JP13">
        <f>IFERROR(VLOOKUP(CONCATENATE($G13, ".SP.DYN.LE00.IN"),AREA_WB_6ATTRS,Seq!U$1,FALSE),".")</f>
        <v>80.382926829268314</v>
      </c>
      <c r="JQ13">
        <f>IFERROR(VLOOKUP(CONCATENATE($G13, ".SP.DYN.LE00.IN"),AREA_WB_6ATTRS,Seq!V$1,FALSE),".")</f>
        <v>80.878048780487816</v>
      </c>
      <c r="JR13">
        <f>IFERROR(VLOOKUP(CONCATENATE($G13, ".SP.DYN.LE00.IN"),AREA_WB_6ATTRS,Seq!W$1,FALSE),".")</f>
        <v>81.424390243902451</v>
      </c>
      <c r="JS13">
        <f>IFERROR(VLOOKUP(CONCATENATE($G13, ".SP.DYN.LE00.IN"),AREA_WB_6ATTRS,Seq!X$1,FALSE),".")</f>
        <v>81.478048780487811</v>
      </c>
      <c r="JT13">
        <f>IFERROR(VLOOKUP(CONCATENATE($G13, ".SP.DYN.LE00.IN"),AREA_WB_6ATTRS,Seq!Y$1,FALSE),".")</f>
        <v>81.329268292682926</v>
      </c>
      <c r="JU13">
        <f>IFERROR(VLOOKUP(CONCATENATE($G13, ".SP.DYN.LE00.IN"),AREA_WB_6ATTRS,Seq!Z$1,FALSE),".")</f>
        <v>81.780487804878064</v>
      </c>
      <c r="JV13">
        <f>IFERROR(VLOOKUP(CONCATENATE($G13, ".SP.DYN.LE00.IN"),AREA_WB_6ATTRS,Seq!AA$1,FALSE),".")</f>
        <v>81.580487804878061</v>
      </c>
      <c r="JW13">
        <f>IFERROR(VLOOKUP(CONCATENATE($G13, ".SP.DYN.LE00.IN"),AREA_WB_6ATTRS,Seq!AB$1,FALSE),".")</f>
        <v>82.375609756097575</v>
      </c>
      <c r="JX13">
        <f>IFERROR(VLOOKUP(CONCATENATE($G13, ".SP.DYN.LE00.IN"),AREA_WB_6ATTRS,Seq!AC$1,FALSE),".")</f>
        <v>82.375609756097575</v>
      </c>
      <c r="JY13">
        <f>IFERROR(VLOOKUP(CONCATENATE($G13, ".SP.DYN.LE00.IN"),AREA_WB_6ATTRS,Seq!AD$1,FALSE),".")</f>
        <v>82.339756097560979</v>
      </c>
      <c r="JZ13">
        <f>IFERROR(VLOOKUP(CONCATENATE($G13, ".SP.DYN.LE00.IN"),AREA_WB_6ATTRS,Seq!AE$1,FALSE),".")</f>
        <v>82.724390243902448</v>
      </c>
      <c r="KA13">
        <f>IFERROR(VLOOKUP(CONCATENATE($G13, ".SP.DYN.LE00.IN"),AREA_WB_6ATTRS,Seq!AF$1,FALSE),".")</f>
        <v>82.878048780487816</v>
      </c>
      <c r="KB13" t="str">
        <f>IFERROR(VLOOKUP(CONCATENATE($G13, ".SP.DYN.LE00.IN"),AREA_WB_6ATTRS,Seq!AG$1,FALSE),".")</f>
        <v>.</v>
      </c>
      <c r="KK13">
        <f t="shared" si="22"/>
        <v>14068836</v>
      </c>
      <c r="KL13">
        <f t="shared" si="23"/>
        <v>0</v>
      </c>
      <c r="KM13">
        <f t="shared" si="17"/>
        <v>55976134.321122542</v>
      </c>
      <c r="KN13">
        <f t="shared" si="18"/>
        <v>-32943577.143489841</v>
      </c>
      <c r="KO13">
        <f t="shared" si="24"/>
        <v>0.19599999999999998</v>
      </c>
      <c r="KP13" t="str">
        <f>work!HA13</f>
        <v>.</v>
      </c>
      <c r="KQ13" t="str">
        <f>work!HB13</f>
        <v>.</v>
      </c>
      <c r="KR13" t="str">
        <f>work!HC13</f>
        <v>.</v>
      </c>
      <c r="KS13" t="str">
        <f>IF(ISNUMBER(work!HI13-work!HA13),work!HI13-work!HA13,".")</f>
        <v>.</v>
      </c>
      <c r="KT13" t="str">
        <f>IF(ISNUMBER(work!HJ13-work!HB13),work!HJ13-work!HB13,".")</f>
        <v>.</v>
      </c>
      <c r="KU13" t="str">
        <f>IF(ISNUMBER(work!HK13-work!HC13),work!HK13-work!HC13,".")</f>
        <v>.</v>
      </c>
      <c r="KW13">
        <f>IFERROR(work!HR13/work!HV13,".")</f>
        <v>0.37492544093539532</v>
      </c>
      <c r="KX13">
        <f>IFERROR(work!HS13/work!HW13,".")</f>
        <v>0.34965220440003508</v>
      </c>
      <c r="KY13">
        <f>IFERROR(work!HT13/work!HX13,".")</f>
        <v>0.32479279819954987</v>
      </c>
      <c r="KZ13">
        <f>IFERROR(work!HU13/work!HY13,".")</f>
        <v>0.31473767975939676</v>
      </c>
    </row>
    <row r="14" spans="1:331">
      <c r="A14" s="24">
        <f t="shared" si="0"/>
        <v>12</v>
      </c>
      <c r="B14" s="24" t="str">
        <f t="shared" si="19"/>
        <v>InEM90</v>
      </c>
      <c r="C14" s="24" t="str">
        <f t="shared" si="1"/>
        <v>Out</v>
      </c>
      <c r="D14" s="24" t="str">
        <f t="shared" si="2"/>
        <v>In67</v>
      </c>
      <c r="E14" s="25" t="s">
        <v>2314</v>
      </c>
      <c r="F14" s="26" t="str">
        <f t="shared" si="3"/>
        <v>India</v>
      </c>
      <c r="G14" s="166" t="s">
        <v>1446</v>
      </c>
      <c r="H14" s="166" t="s">
        <v>5007</v>
      </c>
      <c r="I14" s="166" t="s">
        <v>5007</v>
      </c>
      <c r="J14" s="180" t="s">
        <v>5007</v>
      </c>
      <c r="K14" s="180" t="s">
        <v>5007</v>
      </c>
      <c r="L14" s="27">
        <f>IFERROR(VLOOKUP($F14,Area_FDI_84_96,Seq!B$1,FALSE),0)</f>
        <v>0</v>
      </c>
      <c r="M14" s="27">
        <f>IFERROR(VLOOKUP($F14,Area_FDI_84_96,Seq!C$1,FALSE),0)</f>
        <v>0</v>
      </c>
      <c r="N14" s="27">
        <f>IFERROR(VLOOKUP($F14,Area_FDI_84_96,Seq!D$1,FALSE),0)</f>
        <v>0</v>
      </c>
      <c r="O14" s="27">
        <f>IFERROR(VLOOKUP($F14,Area_FDI_84_96,Seq!E$1,FALSE),0)</f>
        <v>0</v>
      </c>
      <c r="P14" s="27">
        <f>IFERROR(VLOOKUP($F14,Area_FDI_84_96,Seq!F$1,FALSE),0)</f>
        <v>0</v>
      </c>
      <c r="Q14" s="27">
        <f>IFERROR(VLOOKUP($F14,Area_FDI_84_96,Seq!G$1,FALSE),0)</f>
        <v>0</v>
      </c>
      <c r="R14" s="27">
        <f>IFERROR(VLOOKUP($F14,Area_FDI_84_96,Seq!H$1,FALSE),0)</f>
        <v>0</v>
      </c>
      <c r="S14" s="27">
        <f>IFERROR(VLOOKUP($F14,Area_FDI_84_96,Seq!I$1,FALSE),0)</f>
        <v>0</v>
      </c>
      <c r="T14" s="27">
        <f>IFERROR(VALUE(VLOOKUP($E14,Area_FDI_92_95,Seq!B$1,FALSE)),0)</f>
        <v>0</v>
      </c>
      <c r="U14" s="27">
        <f>IFERROR(VALUE(VLOOKUP($E14,Area_FDI_92_95,Seq!C$1,FALSE)),0)</f>
        <v>0</v>
      </c>
      <c r="V14" s="27">
        <f>IFERROR(VALUE(VLOOKUP($E14,Area_FDI_92_95,Seq!D$1,FALSE)),0)</f>
        <v>360</v>
      </c>
      <c r="W14" s="27">
        <f>IFERROR(VALUE(VLOOKUP($E14,Area_FDI_92_95,Seq!E$1,FALSE)),0)</f>
        <v>18</v>
      </c>
      <c r="X14" s="27">
        <f>IFERROR(VALUE(VLOOKUP($E14,Area_FDI_96_99,Seq!B$1,FALSE)),0)</f>
        <v>0</v>
      </c>
      <c r="Y14" s="27">
        <f>IFERROR(VALUE(VLOOKUP($E14,Area_FDI_96_99,Seq!C$1,FALSE)),0)</f>
        <v>38</v>
      </c>
      <c r="Z14" s="27">
        <f>IFERROR(VALUE(VLOOKUP($E14,Area_FDI_96_99,Seq!D$1,FALSE)),0)</f>
        <v>557</v>
      </c>
      <c r="AA14" s="27">
        <f>IFERROR(VALUE(VLOOKUP($E14,Area_FDI_96_99,Seq!E$1,FALSE)),0)</f>
        <v>49</v>
      </c>
      <c r="AB14" s="27">
        <f t="shared" si="4"/>
        <v>1044</v>
      </c>
      <c r="AC14" s="27">
        <f t="shared" si="5"/>
        <v>1197</v>
      </c>
      <c r="AD14" s="27">
        <f t="shared" si="6"/>
        <v>3057</v>
      </c>
      <c r="AE14" s="27">
        <f t="shared" si="7"/>
        <v>1593</v>
      </c>
      <c r="AF14" s="27">
        <f t="shared" si="8"/>
        <v>1948</v>
      </c>
      <c r="AG14" s="27">
        <f t="shared" si="9"/>
        <v>2140</v>
      </c>
      <c r="AH14" s="27">
        <f t="shared" si="10"/>
        <v>5239</v>
      </c>
      <c r="AI14" s="27">
        <f t="shared" si="11"/>
        <v>3404</v>
      </c>
      <c r="AJ14" s="27">
        <f t="shared" si="12"/>
        <v>8805</v>
      </c>
      <c r="AK14" s="27">
        <f t="shared" si="13"/>
        <v>5520</v>
      </c>
      <c r="AL14" s="27">
        <f t="shared" si="14"/>
        <v>4931</v>
      </c>
      <c r="AM14" s="27"/>
      <c r="AN14" s="27"/>
      <c r="AO14" s="27"/>
      <c r="AP14" s="27"/>
      <c r="AQ14" s="27"/>
      <c r="AR14" s="27"/>
      <c r="AS14" s="27"/>
      <c r="AT14" s="27">
        <f>IFERROR(work!D14+work!AP14,".")</f>
        <v>34396057.12594483</v>
      </c>
      <c r="AU14" s="27">
        <f>IFERROR(work!E14+work!AQ14,".")</f>
        <v>36314466.561250858</v>
      </c>
      <c r="AV14" s="27">
        <f>IFERROR(work!F14+work!AR14,".")</f>
        <v>38659073.511683717</v>
      </c>
      <c r="AW14" s="27">
        <f>IFERROR(work!G14+work!AS14,".")</f>
        <v>42235106.665923126</v>
      </c>
      <c r="AX14" s="27">
        <f>IFERROR(work!H14+work!AT14,".")</f>
        <v>46498504.059439555</v>
      </c>
      <c r="AY14" s="27">
        <f>IFERROR(work!I14+work!AU14,".")</f>
        <v>51153564.067400202</v>
      </c>
      <c r="AZ14" s="27">
        <f>IFERROR(work!J14+work!AV14,".")</f>
        <v>54821926.296028949</v>
      </c>
      <c r="BA14" s="27">
        <f>IFERROR(work!K14+work!AW14,".")</f>
        <v>59524814.072143361</v>
      </c>
      <c r="BB14" s="27">
        <f>IFERROR(work!L14+work!AX14,".")</f>
        <v>65873917.522377744</v>
      </c>
      <c r="BC14" s="27">
        <f>IFERROR(work!M14+work!AY14,".")</f>
        <v>69031571.074264318</v>
      </c>
      <c r="BD14" s="27">
        <f>IFERROR(work!N14+work!AZ14,".")</f>
        <v>72108924.431859627</v>
      </c>
      <c r="BE14" s="27">
        <f>IFERROR(work!O14+work!BA14,".")</f>
        <v>76491435.208203077</v>
      </c>
      <c r="BF14" s="27">
        <f>IFERROR(work!P14+work!BB14,".")</f>
        <v>84917409.503005311</v>
      </c>
      <c r="BG14" s="27">
        <f>IFERROR(work!Q14+work!BC14,".")</f>
        <v>94079811.642021209</v>
      </c>
      <c r="BH14" s="27">
        <f>IFERROR(work!R14+work!BD14,".")</f>
        <v>104415692.58757594</v>
      </c>
      <c r="BI14" s="27">
        <f>IFERROR(work!S14+work!BE14,".")</f>
        <v>114701941.26059267</v>
      </c>
      <c r="BJ14" s="27">
        <f>IFERROR(work!T14+work!BF14,".")</f>
        <v>125304093.49223761</v>
      </c>
      <c r="BK14" s="27">
        <f>IFERROR(work!U14+work!BG14,".")</f>
        <v>134957178.29543883</v>
      </c>
      <c r="BL14" s="27">
        <f>IFERROR(work!V14+work!BH14,".")</f>
        <v>144843411.64027405</v>
      </c>
      <c r="BM14" s="27">
        <f>IFERROR(work!W14+work!BI14,".")</f>
        <v>156214795.50877088</v>
      </c>
      <c r="BN14" s="27">
        <f>IFERROR(work!X14+work!BJ14,".")</f>
        <v>167316656.1906912</v>
      </c>
      <c r="BO14" s="27">
        <f>IFERROR(work!Y14+work!BK14,".")</f>
        <v>179610981.00818264</v>
      </c>
      <c r="BP14" s="27">
        <f>IFERROR(work!Z14+work!BL14,".")</f>
        <v>193368893.84017289</v>
      </c>
      <c r="BQ14" s="27">
        <f>IFERROR(work!AA14+work!BM14,".")</f>
        <v>211641538.73409948</v>
      </c>
      <c r="BR14" s="27">
        <f>IFERROR(work!AB14+work!BN14,".")</f>
        <v>231759482.28531885</v>
      </c>
      <c r="BS14" s="27">
        <f>IFERROR(work!AC14+work!BO14,".")</f>
        <v>256733983.3293708</v>
      </c>
      <c r="BT14" s="27">
        <f>IFERROR(work!AD14+work!BP14,".")</f>
        <v>287076388.7060287</v>
      </c>
      <c r="BU14" s="27">
        <f>IFERROR(work!AE14+work!BQ14,".")</f>
        <v>324676132.70779455</v>
      </c>
      <c r="BV14" s="27">
        <f>IFERROR(work!AF14+work!BR14,".")</f>
        <v>351334402.07985586</v>
      </c>
      <c r="BW14" s="27">
        <f>IFERROR(work!AG14+work!BS14,".")</f>
        <v>382867715.68196857</v>
      </c>
      <c r="BX14" s="27">
        <f>IFERROR(work!AH14+work!BT14,".")</f>
        <v>421933318.19930315</v>
      </c>
      <c r="BY14" s="27">
        <f>IFERROR(work!AI14+work!BU14,".")</f>
        <v>458145042.33796549</v>
      </c>
      <c r="BZ14" s="27"/>
      <c r="CA14" s="27"/>
      <c r="CB14" s="27"/>
      <c r="CC14" s="27"/>
      <c r="CD14" s="27"/>
      <c r="CE14" s="27"/>
      <c r="CF14" s="27">
        <f>IFERROR(work!AP14-work!D14,".")</f>
        <v>-2192166.961776549</v>
      </c>
      <c r="CG14" s="27">
        <f>IFERROR(work!AQ14-work!E14,".")</f>
        <v>-2176345.1790320426</v>
      </c>
      <c r="CH14" s="27">
        <f>IFERROR(work!AR14-work!F14,".")</f>
        <v>-3334402.0969649479</v>
      </c>
      <c r="CI14" s="27">
        <f>IFERROR(work!AS14-work!G14,".")</f>
        <v>-4335657.7840683982</v>
      </c>
      <c r="CJ14" s="27">
        <f>IFERROR(work!AT14-work!H14,".")</f>
        <v>-7151016.5869505964</v>
      </c>
      <c r="CK14" s="27">
        <f>IFERROR(work!AU14-work!I14,".")</f>
        <v>-9738641.8662525453</v>
      </c>
      <c r="CL14" s="27">
        <f>IFERROR(work!AV14-work!J14,".")</f>
        <v>-11428793.759785272</v>
      </c>
      <c r="CM14" s="27">
        <f>IFERROR(work!AW14-work!K14,".")</f>
        <v>-14410989.510145321</v>
      </c>
      <c r="CN14" s="27">
        <f>IFERROR(work!AX14-work!L14,".")</f>
        <v>-16416631.864709545</v>
      </c>
      <c r="CO14" s="27">
        <f>IFERROR(work!AY14-work!M14,".")</f>
        <v>-16632890.837693684</v>
      </c>
      <c r="CP14" s="27">
        <f>IFERROR(work!AZ14-work!N14,".")</f>
        <v>-16810787.032752749</v>
      </c>
      <c r="CQ14" s="27">
        <f>IFERROR(work!BA14-work!O14,".")</f>
        <v>-20608889.711153608</v>
      </c>
      <c r="CR14" s="27">
        <f>IFERROR(work!BB14-work!P14,".")</f>
        <v>-25971161.554899931</v>
      </c>
      <c r="CS14" s="27">
        <f>IFERROR(work!BC14-work!Q14,".")</f>
        <v>-32333159.36399094</v>
      </c>
      <c r="CT14" s="27">
        <f>IFERROR(work!BD14-work!R14,".")</f>
        <v>-38557377.620223641</v>
      </c>
      <c r="CU14" s="27">
        <f>IFERROR(work!BE14-work!S14,".")</f>
        <v>-43855193.599857025</v>
      </c>
      <c r="CV14" s="27">
        <f>IFERROR(work!BF14-work!T14,".")</f>
        <v>-49108754.854257211</v>
      </c>
      <c r="CW14" s="27">
        <f>IFERROR(work!BG14-work!U14,".")</f>
        <v>-55676064.947280012</v>
      </c>
      <c r="CX14" s="27">
        <f>IFERROR(work!BH14-work!V14,".")</f>
        <v>-60659224.575376973</v>
      </c>
      <c r="CY14" s="27">
        <f>IFERROR(work!BI14-work!W14,".")</f>
        <v>-64906041.059269607</v>
      </c>
      <c r="CZ14" s="27">
        <f>IFERROR(work!BJ14-work!X14,".")</f>
        <v>-72378330.64906466</v>
      </c>
      <c r="DA14" s="27">
        <f>IFERROR(work!BK14-work!Y14,".")</f>
        <v>-79978689.739272937</v>
      </c>
      <c r="DB14" s="27">
        <f>IFERROR(work!BL14-work!Z14,".")</f>
        <v>-89843436.945301116</v>
      </c>
      <c r="DC14" s="27">
        <f>IFERROR(work!BM14-work!AA14,".")</f>
        <v>-99892025.129921526</v>
      </c>
      <c r="DD14" s="27">
        <f>IFERROR(work!BN14-work!AB14,".")</f>
        <v>-111238971.52896971</v>
      </c>
      <c r="DE14" s="27">
        <f>IFERROR(work!BO14-work!AC14,".")</f>
        <v>-125023295.76593195</v>
      </c>
      <c r="DF14" s="27">
        <f>IFERROR(work!BP14-work!AD14,".")</f>
        <v>-143164064.83437595</v>
      </c>
      <c r="DG14" s="27">
        <f>IFERROR(work!BQ14-work!AE14,".")</f>
        <v>-166658465.23534903</v>
      </c>
      <c r="DH14" s="27">
        <f>IFERROR(work!BR14-work!AF14,".")</f>
        <v>-187168317.26582867</v>
      </c>
      <c r="DI14" s="27">
        <f>IFERROR(work!BS14-work!AG14,".")</f>
        <v>-205177253.84352008</v>
      </c>
      <c r="DJ14" s="27">
        <f>IFERROR(work!BT14-work!AH14,".")</f>
        <v>-227268328.15683627</v>
      </c>
      <c r="DK14" s="27">
        <f>IFERROR(work!BU14-work!AI14,".")</f>
        <v>-250133953.83658242</v>
      </c>
      <c r="DL14" s="27"/>
      <c r="DM14" s="27"/>
      <c r="DN14" s="27"/>
      <c r="DO14" s="27"/>
      <c r="DP14" s="27"/>
      <c r="DQ14" s="27"/>
      <c r="DR14" s="27"/>
      <c r="DS14" s="27" t="str">
        <f>IFERROR(work!DO14-work!CC14,".")</f>
        <v>.</v>
      </c>
      <c r="DT14" s="27" t="str">
        <f>IFERROR(work!DP14-work!CD14,".")</f>
        <v>.</v>
      </c>
      <c r="DU14" s="27" t="str">
        <f>IFERROR(work!DQ14-work!CE14,".")</f>
        <v>.</v>
      </c>
      <c r="DV14" s="27" t="str">
        <f>IFERROR(work!DR14-work!CF14,".")</f>
        <v>.</v>
      </c>
      <c r="DW14" s="27" t="str">
        <f>IFERROR(work!DS14-work!CG14,".")</f>
        <v>.</v>
      </c>
      <c r="DX14" s="27" t="str">
        <f>IFERROR(work!DT14-work!CH14,".")</f>
        <v>.</v>
      </c>
      <c r="DY14" s="27" t="str">
        <f>IFERROR(work!DU14-work!CI14,".")</f>
        <v>.</v>
      </c>
      <c r="DZ14" s="27" t="str">
        <f>IFERROR(work!DV14-work!CJ14,".")</f>
        <v>.</v>
      </c>
      <c r="EA14" s="27" t="str">
        <f>IFERROR(work!DW14-work!CK14,".")</f>
        <v>.</v>
      </c>
      <c r="EB14" s="27" t="str">
        <f>IFERROR(work!DX14-work!CL14,".")</f>
        <v>.</v>
      </c>
      <c r="EC14" s="27" t="str">
        <f>IFERROR(work!DY14-work!CM14,".")</f>
        <v>.</v>
      </c>
      <c r="ED14" s="27" t="str">
        <f>IFERROR(work!DZ14-work!CN14,".")</f>
        <v>.</v>
      </c>
      <c r="EE14" s="27" t="str">
        <f>IFERROR(work!EA14-work!CO14,".")</f>
        <v>.</v>
      </c>
      <c r="EF14" s="27" t="str">
        <f>IFERROR(work!EB14-work!CP14,".")</f>
        <v>.</v>
      </c>
      <c r="EG14" s="27" t="str">
        <f>IFERROR(work!EC14-work!CQ14,".")</f>
        <v>.</v>
      </c>
      <c r="EH14" s="27" t="str">
        <f>IFERROR(work!ED14-work!CR14,".")</f>
        <v>.</v>
      </c>
      <c r="EI14" s="27" t="str">
        <f>IFERROR(work!EE14-work!CS14,".")</f>
        <v>.</v>
      </c>
      <c r="EJ14" s="27" t="str">
        <f>IFERROR(work!EF14-work!CT14,".")</f>
        <v>.</v>
      </c>
      <c r="EK14" s="27" t="str">
        <f>IFERROR(work!EG14-work!CU14,".")</f>
        <v>.</v>
      </c>
      <c r="EL14" s="27" t="str">
        <f>IFERROR(work!EH14-work!CV14,".")</f>
        <v>.</v>
      </c>
      <c r="EM14" s="27" t="str">
        <f>IFERROR(work!EI14-work!CW14,".")</f>
        <v>.</v>
      </c>
      <c r="EN14" s="27" t="str">
        <f>IFERROR(work!EJ14-work!CX14,".")</f>
        <v>.</v>
      </c>
      <c r="EO14" s="27" t="str">
        <f>IFERROR(work!EK14-work!CY14,".")</f>
        <v>.</v>
      </c>
      <c r="EP14" s="27" t="str">
        <f>IFERROR(work!EL14-work!CZ14,".")</f>
        <v>.</v>
      </c>
      <c r="EQ14" s="27" t="str">
        <f>IFERROR(work!EM14-work!DA14,".")</f>
        <v>.</v>
      </c>
      <c r="ER14" s="27" t="str">
        <f>IFERROR(work!EN14-work!DB14,".")</f>
        <v>.</v>
      </c>
      <c r="ES14" s="27" t="str">
        <f>IFERROR(work!EO14-work!DC14,".")</f>
        <v>.</v>
      </c>
      <c r="ET14" s="27" t="str">
        <f>IFERROR(work!EP14-work!DD14,".")</f>
        <v>.</v>
      </c>
      <c r="EU14" s="27" t="str">
        <f>IFERROR(work!EQ14-work!DE14,".")</f>
        <v>.</v>
      </c>
      <c r="EV14" s="27" t="str">
        <f>IFERROR(work!ER14-work!DF14,".")</f>
        <v>.</v>
      </c>
      <c r="EW14" s="27" t="str">
        <f>IFERROR(work!ES14-work!DG14,".")</f>
        <v>.</v>
      </c>
      <c r="EX14" s="27" t="str">
        <f>IFERROR(work!ET14-work!DH14,".")</f>
        <v>.</v>
      </c>
      <c r="EY14" s="27"/>
      <c r="EZ14" s="27"/>
      <c r="FA14" s="27"/>
      <c r="FB14" s="27"/>
      <c r="FC14" s="27"/>
      <c r="FD14" s="27"/>
      <c r="FE14" s="27" t="str">
        <f>IF(ISNUMBER(work!GZ14/work!HD14),work!GZ14/work!HD14,".")</f>
        <v>.</v>
      </c>
      <c r="FF14" s="27" t="str">
        <f>IF(ISNUMBER(work!HA14/work!HE14),work!HA14/work!HE14,".")</f>
        <v>.</v>
      </c>
      <c r="FG14" s="27" t="str">
        <f>IF(ISNUMBER(work!HB14/work!HF14),work!HB14/work!HF14,".")</f>
        <v>.</v>
      </c>
      <c r="FH14" s="27" t="str">
        <f>IF(ISNUMBER(work!HC14/work!HG14),work!HC14/work!HG14,".")</f>
        <v>.</v>
      </c>
      <c r="FI14" s="27" t="str">
        <f>IF(ISNUMBER((work!HA14+work!HB14)/(work!HE14+work!HF14)),(work!HA14+work!HB14)/(work!HE14+work!HF14),".")</f>
        <v>.</v>
      </c>
      <c r="FJ14" s="27" t="str">
        <f>IF(ISNUMBER(work!HH14/work!HL14),work!HH14/work!HL14,".")</f>
        <v>.</v>
      </c>
      <c r="FK14" s="27" t="str">
        <f>IF(ISNUMBER(work!HI14/work!HM14),work!HI14/work!HM14,".")</f>
        <v>.</v>
      </c>
      <c r="FL14" s="27" t="str">
        <f>IF(ISNUMBER(work!HJ14/work!HN14),work!HJ14/work!HN14,".")</f>
        <v>.</v>
      </c>
      <c r="FM14" s="27" t="str">
        <f>IF(ISNUMBER(work!HK14/work!HO14),work!HK14/work!HO14,".")</f>
        <v>.</v>
      </c>
      <c r="FN14" s="27" t="str">
        <f>IF(ISNUMBER((work!HI14+work!HJ14)/(work!HM14+work!HN14)),(work!HI14+work!HJ14)/(work!HM14+work!HN14),".")</f>
        <v>.</v>
      </c>
      <c r="FO14" s="27" t="s">
        <v>5007</v>
      </c>
      <c r="FP14" s="27" t="s">
        <v>5007</v>
      </c>
      <c r="FQ14" s="27" t="s">
        <v>5007</v>
      </c>
      <c r="FR14" s="27" t="s">
        <v>5007</v>
      </c>
      <c r="FS14" s="27" t="s">
        <v>5007</v>
      </c>
      <c r="FT14" s="27">
        <f>work!GM14</f>
        <v>1.6003910773832732E-4</v>
      </c>
      <c r="FU14" s="27">
        <f>work!GN14</f>
        <v>2.4719987286863681E-5</v>
      </c>
      <c r="FV14" s="27">
        <f>work!GO14</f>
        <v>1.8650035484972779E-4</v>
      </c>
      <c r="FW14" s="27" t="s">
        <v>5007</v>
      </c>
      <c r="FX14" s="27"/>
      <c r="FY14" s="27">
        <f t="shared" si="15"/>
        <v>3780.8560000000002</v>
      </c>
      <c r="FZ14">
        <f t="shared" si="20"/>
        <v>1044</v>
      </c>
      <c r="GA14" t="str">
        <f>work!HC14</f>
        <v>.</v>
      </c>
      <c r="GB14" t="str">
        <f>IF(ISNUMBER(work!HA14+work!HB14),work!HA14+work!HB14,".")</f>
        <v>.</v>
      </c>
      <c r="GC14" t="str">
        <f>IF(ISNUMBER(work!HK14-work!HC14),work!HK14-work!HC14,".")</f>
        <v>.</v>
      </c>
      <c r="GD14" t="str">
        <f>IF(ISNUMBER(work!HI14+work!HJ14-work!HA14-work!HB14),(work!HI14+work!HJ14-work!HA14-work!HB14),".")</f>
        <v>.</v>
      </c>
      <c r="GH14">
        <f>work!GQ14</f>
        <v>110000</v>
      </c>
      <c r="GI14">
        <f>work!GR14</f>
        <v>21000</v>
      </c>
      <c r="GJ14" t="str">
        <f>work!GZ14</f>
        <v>.</v>
      </c>
      <c r="GK14" t="str">
        <f>work!HH14</f>
        <v>.</v>
      </c>
      <c r="GL14">
        <f t="shared" si="16"/>
        <v>25630.730513237544</v>
      </c>
      <c r="GM14" t="str">
        <f>IFERROR(VLOOKUP($F14,AREA_EM_ALLYEAR,Seq!B$1,FALSE),".")</f>
        <v>.</v>
      </c>
      <c r="GN14" t="str">
        <f>IFERROR(VLOOKUP($F14,AREA_EM_ALLYEAR,Seq!C$1,FALSE),".")</f>
        <v>.</v>
      </c>
      <c r="GO14" t="str">
        <f>IFERROR(VLOOKUP($F14,AREA_EM_ALLYEAR,Seq!D$1,FALSE),".")</f>
        <v>.</v>
      </c>
      <c r="GP14" t="str">
        <f>IFERROR(VLOOKUP($F14,AREA_EM_ALLYEAR,Seq!E$1,FALSE),".")</f>
        <v>.</v>
      </c>
      <c r="GQ14" t="str">
        <f>IFERROR(VLOOKUP($F14,AREA_EM_ALLYEAR,Seq!F$1,FALSE),".")</f>
        <v>.</v>
      </c>
      <c r="GR14" t="str">
        <f>IFERROR(VLOOKUP($F14,AREA_EM_ALLYEAR,Seq!G$1,FALSE),".")</f>
        <v>.</v>
      </c>
      <c r="GS14" t="str">
        <f>IFERROR(VLOOKUP($F14,AREA_EM_ALLYEAR,Seq!H$1,FALSE),".")</f>
        <v>.</v>
      </c>
      <c r="GT14" t="str">
        <f>IFERROR(VLOOKUP($F14,AREA_EM_ALLYEAR,Seq!I$1,FALSE),".")</f>
        <v>.</v>
      </c>
      <c r="GU14" t="str">
        <f>IFERROR(VLOOKUP($F14,AREA_EM_ALLYEAR,Seq!J$1,FALSE),".")</f>
        <v>.</v>
      </c>
      <c r="GV14" t="str">
        <f>IFERROR(VLOOKUP($F14,AREA_EM_ALLYEAR,Seq!K$1,FALSE),".")</f>
        <v>.</v>
      </c>
      <c r="GW14" t="str">
        <f>IFERROR(VLOOKUP($F14,AREA_EM_ALLYEAR,Seq!L$1,FALSE),".")</f>
        <v>.</v>
      </c>
      <c r="GX14" t="str">
        <f>IFERROR(VLOOKUP($F14,AREA_EM_ALLYEAR,Seq!M$1,FALSE),".")</f>
        <v>.</v>
      </c>
      <c r="GY14" t="str">
        <f>IFERROR(VLOOKUP($F14,AREA_EM_ALLYEAR,Seq!N$1,FALSE),".")</f>
        <v>.</v>
      </c>
      <c r="GZ14" t="str">
        <f>IFERROR(VLOOKUP($F14,AREA_EM_ALLYEAR,Seq!O$1,FALSE),".")</f>
        <v>.</v>
      </c>
      <c r="HA14" t="str">
        <f t="shared" si="21"/>
        <v>.</v>
      </c>
      <c r="HK14" s="139">
        <f>IFERROR(VLOOKUP(CONCATENATE($G14, ".SP.DYN.LE00.IN"),AREA_WB_6ATTRS,Seq!B$1,FALSE)-VLOOKUP("CHN.SP.DYN.LE00.IN",AREA_WB_6ATTRS,Seq!B$1,FALSE),".")</f>
        <v>-11.64673170731708</v>
      </c>
      <c r="HL14" s="139">
        <f>IFERROR(VLOOKUP(CONCATENATE($G14, ".SP.DYN.LE00.IN"),AREA_WB_6ATTRS,Seq!C$1,FALSE)-VLOOKUP("CHN.SP.DYN.LE00.IN",AREA_WB_6ATTRS,Seq!C$1,FALSE),".")</f>
        <v>-11.525341463414648</v>
      </c>
      <c r="HM14" s="139">
        <f>IFERROR(VLOOKUP(CONCATENATE($G14, ".SP.DYN.LE00.IN"),AREA_WB_6ATTRS,Seq!D$1,FALSE)-VLOOKUP("CHN.SP.DYN.LE00.IN",AREA_WB_6ATTRS,Seq!D$1,FALSE),".")</f>
        <v>-11.444536585365846</v>
      </c>
      <c r="HN14" s="139">
        <f>IFERROR(VLOOKUP(CONCATENATE($G14, ".SP.DYN.LE00.IN"),AREA_WB_6ATTRS,Seq!E$1,FALSE)-VLOOKUP("CHN.SP.DYN.LE00.IN",AREA_WB_6ATTRS,Seq!E$1,FALSE),".")</f>
        <v>-11.380097560975614</v>
      </c>
      <c r="HO14" s="139">
        <f>IFERROR(VLOOKUP(CONCATENATE($G14, ".SP.DYN.LE00.IN"),AREA_WB_6ATTRS,Seq!F$1,FALSE)-VLOOKUP("CHN.SP.DYN.LE00.IN",AREA_WB_6ATTRS,Seq!F$1,FALSE),".")</f>
        <v>-11.326609756097554</v>
      </c>
      <c r="HP14" s="139">
        <f>IFERROR(VLOOKUP(CONCATENATE($G14, ".SP.DYN.LE00.IN"),AREA_WB_6ATTRS,Seq!G$1,FALSE)-VLOOKUP("CHN.SP.DYN.LE00.IN",AREA_WB_6ATTRS,Seq!G$1,FALSE),".")</f>
        <v>-11.281219512195129</v>
      </c>
      <c r="HQ14" s="139">
        <f>IFERROR(VLOOKUP(CONCATENATE($G14, ".SP.DYN.LE00.IN"),AREA_WB_6ATTRS,Seq!H$1,FALSE)-VLOOKUP("CHN.SP.DYN.LE00.IN",AREA_WB_6ATTRS,Seq!H$1,FALSE),".")</f>
        <v>-11.242121951219517</v>
      </c>
      <c r="HR14" s="139">
        <f>IFERROR(VLOOKUP(CONCATENATE($G14, ".SP.DYN.LE00.IN"),AREA_WB_6ATTRS,Seq!I$1,FALSE)-VLOOKUP("CHN.SP.DYN.LE00.IN",AREA_WB_6ATTRS,Seq!I$1,FALSE),".")</f>
        <v>-11.208878048780498</v>
      </c>
      <c r="HS14" s="139">
        <f>IFERROR(VLOOKUP(CONCATENATE($G14, ".SP.DYN.LE00.IN"),AREA_WB_6ATTRS,Seq!J$1,FALSE)-VLOOKUP("CHN.SP.DYN.LE00.IN",AREA_WB_6ATTRS,Seq!J$1,FALSE),".")</f>
        <v>-11.180024390243908</v>
      </c>
      <c r="HT14" s="139">
        <f>IFERROR(VLOOKUP(CONCATENATE($G14, ".SP.DYN.LE00.IN"),AREA_WB_6ATTRS,Seq!K$1,FALSE)-VLOOKUP("CHN.SP.DYN.LE00.IN",AREA_WB_6ATTRS,Seq!K$1,FALSE),".")</f>
        <v>-11.147536585365856</v>
      </c>
      <c r="HU14" s="139">
        <f>IFERROR(VLOOKUP(CONCATENATE($G14, ".SP.DYN.LE00.IN"),AREA_WB_6ATTRS,Seq!L$1,FALSE)-VLOOKUP("CHN.SP.DYN.LE00.IN",AREA_WB_6ATTRS,Seq!L$1,FALSE),".")</f>
        <v>-11.106878048780487</v>
      </c>
      <c r="HV14" s="139">
        <f>IFERROR(VLOOKUP(CONCATENATE($G14, ".SP.DYN.LE00.IN"),AREA_WB_6ATTRS,Seq!M$1,FALSE)-VLOOKUP("CHN.SP.DYN.LE00.IN",AREA_WB_6ATTRS,Seq!M$1,FALSE),".")</f>
        <v>-11.048341463414637</v>
      </c>
      <c r="HW14" s="139">
        <f>IFERROR(VLOOKUP(CONCATENATE($G14, ".SP.DYN.LE00.IN"),AREA_WB_6ATTRS,Seq!N$1,FALSE)-VLOOKUP("CHN.SP.DYN.LE00.IN",AREA_WB_6ATTRS,Seq!N$1,FALSE),".")</f>
        <v>-10.969317073170728</v>
      </c>
      <c r="HX14" s="139">
        <f>IFERROR(VLOOKUP(CONCATENATE($G14, ".SP.DYN.LE00.IN"),AREA_WB_6ATTRS,Seq!O$1,FALSE)-VLOOKUP("CHN.SP.DYN.LE00.IN",AREA_WB_6ATTRS,Seq!O$1,FALSE),".")</f>
        <v>-10.868146341463415</v>
      </c>
      <c r="HY14" s="139">
        <f>IFERROR(VLOOKUP(CONCATENATE($G14, ".SP.DYN.LE00.IN"),AREA_WB_6ATTRS,Seq!P$1,FALSE)-VLOOKUP("CHN.SP.DYN.LE00.IN",AREA_WB_6ATTRS,Seq!P$1,FALSE),".")</f>
        <v>-10.743756097560976</v>
      </c>
      <c r="HZ14" s="139">
        <f>IFERROR(VLOOKUP(CONCATENATE($G14, ".SP.DYN.LE00.IN"),AREA_WB_6ATTRS,Seq!Q$1,FALSE)-VLOOKUP("CHN.SP.DYN.LE00.IN",AREA_WB_6ATTRS,Seq!Q$1,FALSE),".")</f>
        <v>-10.593170731707318</v>
      </c>
      <c r="IA14" s="139">
        <f>IFERROR(VLOOKUP(CONCATENATE($G14, ".SP.DYN.LE00.IN"),AREA_WB_6ATTRS,Seq!R$1,FALSE)-VLOOKUP("CHN.SP.DYN.LE00.IN",AREA_WB_6ATTRS,Seq!R$1,FALSE),".")</f>
        <v>-10.42041463414634</v>
      </c>
      <c r="IB14" s="139">
        <f>IFERROR(VLOOKUP(CONCATENATE($G14, ".SP.DYN.LE00.IN"),AREA_WB_6ATTRS,Seq!S$1,FALSE)-VLOOKUP("CHN.SP.DYN.LE00.IN",AREA_WB_6ATTRS,Seq!S$1,FALSE),".")</f>
        <v>-10.230585365853656</v>
      </c>
      <c r="IC14" s="139">
        <f>IFERROR(VLOOKUP(CONCATENATE($G14, ".SP.DYN.LE00.IN"),AREA_WB_6ATTRS,Seq!T$1,FALSE)-VLOOKUP("CHN.SP.DYN.LE00.IN",AREA_WB_6ATTRS,Seq!T$1,FALSE),".")</f>
        <v>-10.031756097560979</v>
      </c>
      <c r="ID14" s="139">
        <f>IFERROR(VLOOKUP(CONCATENATE($G14, ".SP.DYN.LE00.IN"),AREA_WB_6ATTRS,Seq!U$1,FALSE)-VLOOKUP("CHN.SP.DYN.LE00.IN",AREA_WB_6ATTRS,Seq!U$1,FALSE),".")</f>
        <v>-9.8275121951219617</v>
      </c>
      <c r="IE14" s="139">
        <f>IFERROR(VLOOKUP(CONCATENATE($G14, ".SP.DYN.LE00.IN"),AREA_WB_6ATTRS,Seq!V$1,FALSE)-VLOOKUP("CHN.SP.DYN.LE00.IN",AREA_WB_6ATTRS,Seq!V$1,FALSE),".")</f>
        <v>-9.6278292682926789</v>
      </c>
      <c r="IF14" s="139">
        <f>IFERROR(VLOOKUP(CONCATENATE($G14, ".SP.DYN.LE00.IN"),AREA_WB_6ATTRS,Seq!W$1,FALSE)-VLOOKUP("CHN.SP.DYN.LE00.IN",AREA_WB_6ATTRS,Seq!W$1,FALSE),".")</f>
        <v>-9.4367560975609805</v>
      </c>
      <c r="IG14" s="139">
        <f>IFERROR(VLOOKUP(CONCATENATE($G14, ".SP.DYN.LE00.IN"),AREA_WB_6ATTRS,Seq!X$1,FALSE)-VLOOKUP("CHN.SP.DYN.LE00.IN",AREA_WB_6ATTRS,Seq!X$1,FALSE),".")</f>
        <v>-9.2583170731707298</v>
      </c>
      <c r="IH14" s="139">
        <f>IFERROR(VLOOKUP(CONCATENATE($G14, ".SP.DYN.LE00.IN"),AREA_WB_6ATTRS,Seq!Y$1,FALSE)-VLOOKUP("CHN.SP.DYN.LE00.IN",AREA_WB_6ATTRS,Seq!Y$1,FALSE),".")</f>
        <v>-9.0939268292682911</v>
      </c>
      <c r="II14" s="139">
        <f>IFERROR(VLOOKUP(CONCATENATE($G14, ".SP.DYN.LE00.IN"),AREA_WB_6ATTRS,Seq!Z$1,FALSE)-VLOOKUP("CHN.SP.DYN.LE00.IN",AREA_WB_6ATTRS,Seq!Z$1,FALSE),".")</f>
        <v>-8.9430243902438988</v>
      </c>
      <c r="IJ14" s="139">
        <f>IFERROR(VLOOKUP(CONCATENATE($G14, ".SP.DYN.LE00.IN"),AREA_WB_6ATTRS,Seq!AA$1,FALSE)-VLOOKUP("CHN.SP.DYN.LE00.IN",AREA_WB_6ATTRS,Seq!AA$1,FALSE),".")</f>
        <v>-8.8040731707317121</v>
      </c>
      <c r="IK14" s="139">
        <f>IFERROR(VLOOKUP(CONCATENATE($G14, ".SP.DYN.LE00.IN"),AREA_WB_6ATTRS,Seq!AB$1,FALSE)-VLOOKUP("CHN.SP.DYN.LE00.IN",AREA_WB_6ATTRS,Seq!AB$1,FALSE),".")</f>
        <v>-8.6729268292682988</v>
      </c>
      <c r="IL14" s="139">
        <f>IFERROR(VLOOKUP(CONCATENATE($G14, ".SP.DYN.LE00.IN"),AREA_WB_6ATTRS,Seq!AC$1,FALSE)-VLOOKUP("CHN.SP.DYN.LE00.IN",AREA_WB_6ATTRS,Seq!AC$1,FALSE),".")</f>
        <v>-8.5440487804877989</v>
      </c>
      <c r="IM14" s="139">
        <f>IFERROR(VLOOKUP(CONCATENATE($G14, ".SP.DYN.LE00.IN"),AREA_WB_6ATTRS,Seq!AD$1,FALSE)-VLOOKUP("CHN.SP.DYN.LE00.IN",AREA_WB_6ATTRS,Seq!AD$1,FALSE),".")</f>
        <v>-8.4123902439024363</v>
      </c>
      <c r="IN14" s="139">
        <f>IFERROR(VLOOKUP(CONCATENATE($G14, ".SP.DYN.LE00.IN"),AREA_WB_6ATTRS,Seq!AE$1,FALSE)-VLOOKUP("CHN.SP.DYN.LE00.IN",AREA_WB_6ATTRS,Seq!AE$1,FALSE),".")</f>
        <v>-8.2779512195121896</v>
      </c>
      <c r="IO14" s="139">
        <f>IFERROR(VLOOKUP(CONCATENATE($G14, ".SP.DYN.LE00.IN"),AREA_WB_6ATTRS,Seq!AF$1,FALSE)-VLOOKUP("CHN.SP.DYN.LE00.IN",AREA_WB_6ATTRS,Seq!AF$1,FALSE),".")</f>
        <v>-8.1417560975609859</v>
      </c>
      <c r="IP14" s="139" t="str">
        <f>IFERROR(VLOOKUP(CONCATENATE($G14, ".SP.DYN.LE00.IN"),AREA_WB_6ATTRS,Seq!AG$1,FALSE)-VLOOKUP("CHN.SP.DYN.LE00.IN",AREA_WB_6ATTRS,Seq!AG$1,FALSE),".")</f>
        <v>.</v>
      </c>
      <c r="IW14">
        <f>IFERROR(VLOOKUP(CONCATENATE($G14, ".SP.DYN.LE00.IN"),AREA_WB_6ATTRS,Seq!B$1,FALSE),".")</f>
        <v>55.347073170731711</v>
      </c>
      <c r="IX14">
        <f>IFERROR(VLOOKUP(CONCATENATE($G14, ".SP.DYN.LE00.IN"),AREA_WB_6ATTRS,Seq!C$1,FALSE),".")</f>
        <v>55.737585365853661</v>
      </c>
      <c r="IY14">
        <f>IFERROR(VLOOKUP(CONCATENATE($G14, ".SP.DYN.LE00.IN"),AREA_WB_6ATTRS,Seq!D$1,FALSE),".")</f>
        <v>56.090365853658547</v>
      </c>
      <c r="IZ14">
        <f>IFERROR(VLOOKUP(CONCATENATE($G14, ".SP.DYN.LE00.IN"),AREA_WB_6ATTRS,Seq!E$1,FALSE),".")</f>
        <v>56.419756097560978</v>
      </c>
      <c r="JA14">
        <f>IFERROR(VLOOKUP(CONCATENATE($G14, ".SP.DYN.LE00.IN"),AREA_WB_6ATTRS,Seq!F$1,FALSE),".")</f>
        <v>56.732658536585376</v>
      </c>
      <c r="JB14">
        <f>IFERROR(VLOOKUP(CONCATENATE($G14, ".SP.DYN.LE00.IN"),AREA_WB_6ATTRS,Seq!G$1,FALSE),".")</f>
        <v>57.031926829268293</v>
      </c>
      <c r="JC14">
        <f>IFERROR(VLOOKUP(CONCATENATE($G14, ".SP.DYN.LE00.IN"),AREA_WB_6ATTRS,Seq!H$1,FALSE),".")</f>
        <v>57.317365853658544</v>
      </c>
      <c r="JD14">
        <f>IFERROR(VLOOKUP(CONCATENATE($G14, ".SP.DYN.LE00.IN"),AREA_WB_6ATTRS,Seq!I$1,FALSE),".")</f>
        <v>57.588439024390247</v>
      </c>
      <c r="JE14">
        <f>IFERROR(VLOOKUP(CONCATENATE($G14, ".SP.DYN.LE00.IN"),AREA_WB_6ATTRS,Seq!J$1,FALSE),".")</f>
        <v>57.84709756097562</v>
      </c>
      <c r="JF14">
        <f>IFERROR(VLOOKUP(CONCATENATE($G14, ".SP.DYN.LE00.IN"),AREA_WB_6ATTRS,Seq!K$1,FALSE),".")</f>
        <v>58.099390243902448</v>
      </c>
      <c r="JG14">
        <f>IFERROR(VLOOKUP(CONCATENATE($G14, ".SP.DYN.LE00.IN"),AREA_WB_6ATTRS,Seq!L$1,FALSE),".")</f>
        <v>58.352853658536588</v>
      </c>
      <c r="JH14">
        <f>IFERROR(VLOOKUP(CONCATENATE($G14, ".SP.DYN.LE00.IN"),AREA_WB_6ATTRS,Seq!M$1,FALSE),".")</f>
        <v>58.615682926829273</v>
      </c>
      <c r="JI14">
        <f>IFERROR(VLOOKUP(CONCATENATE($G14, ".SP.DYN.LE00.IN"),AREA_WB_6ATTRS,Seq!N$1,FALSE),".")</f>
        <v>58.892512195121952</v>
      </c>
      <c r="JJ14">
        <f>IFERROR(VLOOKUP(CONCATENATE($G14, ".SP.DYN.LE00.IN"),AREA_WB_6ATTRS,Seq!O$1,FALSE),".")</f>
        <v>59.186487804878055</v>
      </c>
      <c r="JK14">
        <f>IFERROR(VLOOKUP(CONCATENATE($G14, ".SP.DYN.LE00.IN"),AREA_WB_6ATTRS,Seq!P$1,FALSE),".")</f>
        <v>59.499170731707324</v>
      </c>
      <c r="JL14">
        <f>IFERROR(VLOOKUP(CONCATENATE($G14, ".SP.DYN.LE00.IN"),AREA_WB_6ATTRS,Seq!Q$1,FALSE),".")</f>
        <v>59.831560975609761</v>
      </c>
      <c r="JM14">
        <f>IFERROR(VLOOKUP(CONCATENATE($G14, ".SP.DYN.LE00.IN"),AREA_WB_6ATTRS,Seq!R$1,FALSE),".")</f>
        <v>60.178609756097572</v>
      </c>
      <c r="JN14">
        <f>IFERROR(VLOOKUP(CONCATENATE($G14, ".SP.DYN.LE00.IN"),AREA_WB_6ATTRS,Seq!S$1,FALSE),".")</f>
        <v>60.535731707317083</v>
      </c>
      <c r="JO14">
        <f>IFERROR(VLOOKUP(CONCATENATE($G14, ".SP.DYN.LE00.IN"),AREA_WB_6ATTRS,Seq!T$1,FALSE),".")</f>
        <v>60.895341463414645</v>
      </c>
      <c r="JP14">
        <f>IFERROR(VLOOKUP(CONCATENATE($G14, ".SP.DYN.LE00.IN"),AREA_WB_6ATTRS,Seq!U$1,FALSE),".")</f>
        <v>61.255878048780495</v>
      </c>
      <c r="JQ14">
        <f>IFERROR(VLOOKUP(CONCATENATE($G14, ".SP.DYN.LE00.IN"),AREA_WB_6ATTRS,Seq!V$1,FALSE),".")</f>
        <v>61.613878048780499</v>
      </c>
      <c r="JR14">
        <f>IFERROR(VLOOKUP(CONCATENATE($G14, ".SP.DYN.LE00.IN"),AREA_WB_6ATTRS,Seq!W$1,FALSE),".")</f>
        <v>61.968780487804885</v>
      </c>
      <c r="JS14">
        <f>IFERROR(VLOOKUP(CONCATENATE($G14, ".SP.DYN.LE00.IN"),AREA_WB_6ATTRS,Seq!X$1,FALSE),".")</f>
        <v>62.32112195121951</v>
      </c>
      <c r="JT14">
        <f>IFERROR(VLOOKUP(CONCATENATE($G14, ".SP.DYN.LE00.IN"),AREA_WB_6ATTRS,Seq!Y$1,FALSE),".")</f>
        <v>62.670951219512197</v>
      </c>
      <c r="JU14">
        <f>IFERROR(VLOOKUP(CONCATENATE($G14, ".SP.DYN.LE00.IN"),AREA_WB_6ATTRS,Seq!Z$1,FALSE),".")</f>
        <v>63.019317073170747</v>
      </c>
      <c r="JV14">
        <f>IFERROR(VLOOKUP(CONCATENATE($G14, ".SP.DYN.LE00.IN"),AREA_WB_6ATTRS,Seq!AA$1,FALSE),".")</f>
        <v>63.367243902439029</v>
      </c>
      <c r="JW14">
        <f>IFERROR(VLOOKUP(CONCATENATE($G14, ".SP.DYN.LE00.IN"),AREA_WB_6ATTRS,Seq!AB$1,FALSE),".")</f>
        <v>63.716804878048784</v>
      </c>
      <c r="JX14">
        <f>IFERROR(VLOOKUP(CONCATENATE($G14, ".SP.DYN.LE00.IN"),AREA_WB_6ATTRS,Seq!AC$1,FALSE),".")</f>
        <v>64.068536585365862</v>
      </c>
      <c r="JY14">
        <f>IFERROR(VLOOKUP(CONCATENATE($G14, ".SP.DYN.LE00.IN"),AREA_WB_6ATTRS,Seq!AD$1,FALSE),".")</f>
        <v>64.4229512195122</v>
      </c>
      <c r="JZ14">
        <f>IFERROR(VLOOKUP(CONCATENATE($G14, ".SP.DYN.LE00.IN"),AREA_WB_6ATTRS,Seq!AE$1,FALSE),".")</f>
        <v>64.778560975609764</v>
      </c>
      <c r="KA14">
        <f>IFERROR(VLOOKUP(CONCATENATE($G14, ".SP.DYN.LE00.IN"),AREA_WB_6ATTRS,Seq!AF$1,FALSE),".")</f>
        <v>65.131341463414643</v>
      </c>
      <c r="KB14" t="str">
        <f>IFERROR(VLOOKUP(CONCATENATE($G14, ".SP.DYN.LE00.IN"),AREA_WB_6ATTRS,Seq!AG$1,FALSE),".")</f>
        <v>.</v>
      </c>
      <c r="KK14">
        <f t="shared" si="22"/>
        <v>1022</v>
      </c>
      <c r="KL14">
        <f t="shared" si="23"/>
        <v>0</v>
      </c>
      <c r="KM14">
        <f t="shared" si="17"/>
        <v>72108924.431859627</v>
      </c>
      <c r="KN14">
        <f t="shared" si="18"/>
        <v>-16810787.032752749</v>
      </c>
      <c r="KO14" t="str">
        <f t="shared" si="24"/>
        <v>.</v>
      </c>
      <c r="KP14" t="str">
        <f>work!HA14</f>
        <v>.</v>
      </c>
      <c r="KQ14" t="str">
        <f>work!HB14</f>
        <v>.</v>
      </c>
      <c r="KR14" t="str">
        <f>work!HC14</f>
        <v>.</v>
      </c>
      <c r="KS14" t="str">
        <f>IF(ISNUMBER(work!HI14-work!HA14),work!HI14-work!HA14,".")</f>
        <v>.</v>
      </c>
      <c r="KT14" t="str">
        <f>IF(ISNUMBER(work!HJ14-work!HB14),work!HJ14-work!HB14,".")</f>
        <v>.</v>
      </c>
      <c r="KU14" t="str">
        <f>IF(ISNUMBER(work!HK14-work!HC14),work!HK14-work!HC14,".")</f>
        <v>.</v>
      </c>
      <c r="KW14">
        <f>IFERROR(work!HR14/work!HV14,".")</f>
        <v>4.4626177742342853E-5</v>
      </c>
      <c r="KX14">
        <f>IFERROR(work!HS14/work!HW14,".")</f>
        <v>2.0773029316727779E-5</v>
      </c>
      <c r="KY14">
        <f>IFERROR(work!HT14/work!HX14,".")</f>
        <v>2.5592490769477607E-8</v>
      </c>
      <c r="KZ14">
        <f>IFERROR(work!HU14/work!HY14,".")</f>
        <v>2.092963470060525E-5</v>
      </c>
    </row>
    <row r="15" spans="1:331">
      <c r="A15" s="24">
        <f t="shared" si="0"/>
        <v>13</v>
      </c>
      <c r="B15" s="24" t="str">
        <f t="shared" si="19"/>
        <v>InEM90</v>
      </c>
      <c r="C15" s="24" t="str">
        <f t="shared" si="1"/>
        <v>Out</v>
      </c>
      <c r="D15" s="24" t="str">
        <f t="shared" si="2"/>
        <v>In67</v>
      </c>
      <c r="E15" s="25" t="s">
        <v>2317</v>
      </c>
      <c r="F15" s="26" t="str">
        <f t="shared" si="3"/>
        <v>Indonesia</v>
      </c>
      <c r="G15" s="166" t="s">
        <v>1447</v>
      </c>
      <c r="H15" s="166" t="s">
        <v>5007</v>
      </c>
      <c r="I15" s="166" t="s">
        <v>5007</v>
      </c>
      <c r="J15" s="180" t="s">
        <v>5007</v>
      </c>
      <c r="K15" s="180" t="s">
        <v>5007</v>
      </c>
      <c r="L15" s="27">
        <f>IFERROR(VLOOKUP($F15,Area_FDI_84_96,Seq!B$1,FALSE),0)</f>
        <v>0</v>
      </c>
      <c r="M15" s="27">
        <f>IFERROR(VLOOKUP($F15,Area_FDI_84_96,Seq!C$1,FALSE),0)</f>
        <v>8</v>
      </c>
      <c r="N15" s="27">
        <f>IFERROR(VLOOKUP($F15,Area_FDI_84_96,Seq!D$1,FALSE),0)</f>
        <v>49</v>
      </c>
      <c r="O15" s="27">
        <f>IFERROR(VLOOKUP($F15,Area_FDI_84_96,Seq!E$1,FALSE),0)</f>
        <v>0</v>
      </c>
      <c r="P15" s="27">
        <f>IFERROR(VLOOKUP($F15,Area_FDI_84_96,Seq!F$1,FALSE),0)</f>
        <v>32</v>
      </c>
      <c r="Q15" s="27">
        <f>IFERROR(VLOOKUP($F15,Area_FDI_84_96,Seq!G$1,FALSE),0)</f>
        <v>137</v>
      </c>
      <c r="R15" s="27">
        <f>IFERROR(VLOOKUP($F15,Area_FDI_84_96,Seq!H$1,FALSE),0)</f>
        <v>100</v>
      </c>
      <c r="S15" s="27">
        <f>IFERROR(VLOOKUP($F15,Area_FDI_84_96,Seq!I$1,FALSE),0)</f>
        <v>218</v>
      </c>
      <c r="T15" s="27">
        <f>IFERROR(VALUE(VLOOKUP($E15,Area_FDI_92_95,Seq!B$1,FALSE)),0)</f>
        <v>2017</v>
      </c>
      <c r="U15" s="27">
        <f>IFERROR(VALUE(VLOOKUP($E15,Area_FDI_92_95,Seq!C$1,FALSE)),0)</f>
        <v>6575</v>
      </c>
      <c r="V15" s="27">
        <f>IFERROR(VALUE(VLOOKUP($E15,Area_FDI_92_95,Seq!D$1,FALSE)),0)</f>
        <v>11570</v>
      </c>
      <c r="W15" s="27">
        <f>IFERROR(VALUE(VLOOKUP($E15,Area_FDI_92_95,Seq!E$1,FALSE)),0)</f>
        <v>11163</v>
      </c>
      <c r="X15" s="27">
        <f>IFERROR(VALUE(VLOOKUP($E15,Area_FDI_96_99,Seq!B$1,FALSE)),0)</f>
        <v>9354</v>
      </c>
      <c r="Y15" s="27">
        <f>IFERROR(VALUE(VLOOKUP($E15,Area_FDI_96_99,Seq!C$1,FALSE)),0)</f>
        <v>7998</v>
      </c>
      <c r="Z15" s="27">
        <f>IFERROR(VALUE(VLOOKUP($E15,Area_FDI_96_99,Seq!D$1,FALSE)),0)</f>
        <v>6897</v>
      </c>
      <c r="AA15" s="27">
        <f>IFERROR(VALUE(VLOOKUP($E15,Area_FDI_96_99,Seq!E$1,FALSE)),0)</f>
        <v>12917</v>
      </c>
      <c r="AB15" s="27">
        <f t="shared" si="4"/>
        <v>14694</v>
      </c>
      <c r="AC15" s="27">
        <f t="shared" si="5"/>
        <v>15964</v>
      </c>
      <c r="AD15" s="27">
        <f t="shared" si="6"/>
        <v>12164</v>
      </c>
      <c r="AE15" s="27">
        <f t="shared" si="7"/>
        <v>15013</v>
      </c>
      <c r="AF15" s="27">
        <f t="shared" si="8"/>
        <v>10452</v>
      </c>
      <c r="AG15" s="27">
        <f t="shared" si="9"/>
        <v>8676</v>
      </c>
      <c r="AH15" s="27">
        <f t="shared" si="10"/>
        <v>10068</v>
      </c>
      <c r="AI15" s="27">
        <f t="shared" si="11"/>
        <v>13441</v>
      </c>
      <c r="AJ15" s="27">
        <f t="shared" si="12"/>
        <v>16725</v>
      </c>
      <c r="AK15" s="27">
        <f t="shared" si="13"/>
        <v>11172</v>
      </c>
      <c r="AL15" s="27">
        <f t="shared" si="14"/>
        <v>7684</v>
      </c>
      <c r="AM15" s="27"/>
      <c r="AN15" s="27"/>
      <c r="AO15" s="27"/>
      <c r="AP15" s="27"/>
      <c r="AQ15" s="27"/>
      <c r="AR15" s="27"/>
      <c r="AS15" s="27"/>
      <c r="AT15" s="27">
        <f>IFERROR(work!D15+work!AP15,".")</f>
        <v>24176239.32976054</v>
      </c>
      <c r="AU15" s="27">
        <f>IFERROR(work!E15+work!AQ15,".")</f>
        <v>25606820.121964108</v>
      </c>
      <c r="AV15" s="27">
        <f>IFERROR(work!F15+work!AR15,".")</f>
        <v>27428386.757893804</v>
      </c>
      <c r="AW15" s="27">
        <f>IFERROR(work!G15+work!AS15,".")</f>
        <v>30260499.580008544</v>
      </c>
      <c r="AX15" s="27">
        <f>IFERROR(work!H15+work!AT15,".")</f>
        <v>34300143.695874631</v>
      </c>
      <c r="AY15" s="27">
        <f>IFERROR(work!I15+work!AU15,".")</f>
        <v>38181445.696324527</v>
      </c>
      <c r="AZ15" s="27">
        <f>IFERROR(work!J15+work!AV15,".")</f>
        <v>41322078.541652068</v>
      </c>
      <c r="BA15" s="27">
        <f>IFERROR(work!K15+work!AW15,".")</f>
        <v>45599046.643500119</v>
      </c>
      <c r="BB15" s="27">
        <f>IFERROR(work!L15+work!AX15,".")</f>
        <v>50324987.384875186</v>
      </c>
      <c r="BC15" s="27">
        <f>IFERROR(work!M15+work!AY15,".")</f>
        <v>52845894.322200581</v>
      </c>
      <c r="BD15" s="27">
        <f>IFERROR(work!N15+work!AZ15,".")</f>
        <v>55374906.338607818</v>
      </c>
      <c r="BE15" s="27">
        <f>IFERROR(work!O15+work!BA15,".")</f>
        <v>60439686.533271335</v>
      </c>
      <c r="BF15" s="27">
        <f>IFERROR(work!P15+work!BB15,".")</f>
        <v>68192292.878937587</v>
      </c>
      <c r="BG15" s="27">
        <f>IFERROR(work!Q15+work!BC15,".")</f>
        <v>76879242.91970031</v>
      </c>
      <c r="BH15" s="27">
        <f>IFERROR(work!R15+work!BD15,".")</f>
        <v>86190227.54672569</v>
      </c>
      <c r="BI15" s="27">
        <f>IFERROR(work!S15+work!BE15,".")</f>
        <v>95216834.536348253</v>
      </c>
      <c r="BJ15" s="27">
        <f>IFERROR(work!T15+work!BF15,".")</f>
        <v>104362818.97170655</v>
      </c>
      <c r="BK15" s="27">
        <f>IFERROR(work!U15+work!BG15,".")</f>
        <v>113279345.10820585</v>
      </c>
      <c r="BL15" s="27">
        <f>IFERROR(work!V15+work!BH15,".")</f>
        <v>118356124.47139822</v>
      </c>
      <c r="BM15" s="27">
        <f>IFERROR(work!W15+work!BI15,".")</f>
        <v>126288678.92652521</v>
      </c>
      <c r="BN15" s="27">
        <f>IFERROR(work!X15+work!BJ15,".")</f>
        <v>136349594.64602879</v>
      </c>
      <c r="BO15" s="27">
        <f>IFERROR(work!Y15+work!BK15,".")</f>
        <v>146898185.12113899</v>
      </c>
      <c r="BP15" s="27">
        <f>IFERROR(work!Z15+work!BL15,".")</f>
        <v>159479076.15304515</v>
      </c>
      <c r="BQ15" s="27">
        <f>IFERROR(work!AA15+work!BM15,".")</f>
        <v>174494083.79944909</v>
      </c>
      <c r="BR15" s="27">
        <f>IFERROR(work!AB15+work!BN15,".")</f>
        <v>191168675.72483671</v>
      </c>
      <c r="BS15" s="27">
        <f>IFERROR(work!AC15+work!BO15,".")</f>
        <v>211667785.76436219</v>
      </c>
      <c r="BT15" s="27">
        <f>IFERROR(work!AD15+work!BP15,".")</f>
        <v>237052973.89684969</v>
      </c>
      <c r="BU15" s="27">
        <f>IFERROR(work!AE15+work!BQ15,".")</f>
        <v>268991683.78224558</v>
      </c>
      <c r="BV15" s="27">
        <f>IFERROR(work!AF15+work!BR15,".")</f>
        <v>293978403.59659922</v>
      </c>
      <c r="BW15" s="27">
        <f>IFERROR(work!AG15+work!BS15,".")</f>
        <v>319894112.41296005</v>
      </c>
      <c r="BX15" s="27">
        <f>IFERROR(work!AH15+work!BT15,".")</f>
        <v>352075290.92005831</v>
      </c>
      <c r="BY15" s="27">
        <f>IFERROR(work!AI15+work!BU15,".")</f>
        <v>383387986.52050912</v>
      </c>
      <c r="BZ15" s="27"/>
      <c r="CA15" s="27"/>
      <c r="CB15" s="27"/>
      <c r="CC15" s="27"/>
      <c r="CD15" s="27"/>
      <c r="CE15" s="27"/>
      <c r="CF15" s="27">
        <f>IFERROR(work!AP15-work!D15,".")</f>
        <v>-12411984.757960837</v>
      </c>
      <c r="CG15" s="27">
        <f>IFERROR(work!AQ15-work!E15,".")</f>
        <v>-12883991.618318792</v>
      </c>
      <c r="CH15" s="27">
        <f>IFERROR(work!AR15-work!F15,".")</f>
        <v>-14565088.850754861</v>
      </c>
      <c r="CI15" s="27">
        <f>IFERROR(work!AS15-work!G15,".")</f>
        <v>-16310264.869982978</v>
      </c>
      <c r="CJ15" s="27">
        <f>IFERROR(work!AT15-work!H15,".")</f>
        <v>-19349376.950515516</v>
      </c>
      <c r="CK15" s="27">
        <f>IFERROR(work!AU15-work!I15,".")</f>
        <v>-22710760.237328216</v>
      </c>
      <c r="CL15" s="27">
        <f>IFERROR(work!AV15-work!J15,".")</f>
        <v>-24928641.514162157</v>
      </c>
      <c r="CM15" s="27">
        <f>IFERROR(work!AW15-work!K15,".")</f>
        <v>-28336756.938788559</v>
      </c>
      <c r="CN15" s="27">
        <f>IFERROR(work!AX15-work!L15,".")</f>
        <v>-31965562.0022121</v>
      </c>
      <c r="CO15" s="27">
        <f>IFERROR(work!AY15-work!M15,".")</f>
        <v>-32818567.589757428</v>
      </c>
      <c r="CP15" s="27">
        <f>IFERROR(work!AZ15-work!N15,".")</f>
        <v>-33544805.126004558</v>
      </c>
      <c r="CQ15" s="27">
        <f>IFERROR(work!BA15-work!O15,".")</f>
        <v>-36660638.386085354</v>
      </c>
      <c r="CR15" s="27">
        <f>IFERROR(work!BB15-work!P15,".")</f>
        <v>-42696278.178967662</v>
      </c>
      <c r="CS15" s="27">
        <f>IFERROR(work!BC15-work!Q15,".")</f>
        <v>-49533728.08631184</v>
      </c>
      <c r="CT15" s="27">
        <f>IFERROR(work!BD15-work!R15,".")</f>
        <v>-56782842.661073886</v>
      </c>
      <c r="CU15" s="27">
        <f>IFERROR(work!BE15-work!S15,".")</f>
        <v>-63340300.324101448</v>
      </c>
      <c r="CV15" s="27">
        <f>IFERROR(work!BF15-work!T15,".")</f>
        <v>-70050029.374788269</v>
      </c>
      <c r="CW15" s="27">
        <f>IFERROR(work!BG15-work!U15,".")</f>
        <v>-77353898.134512991</v>
      </c>
      <c r="CX15" s="27">
        <f>IFERROR(work!BH15-work!V15,".")</f>
        <v>-87146511.744252816</v>
      </c>
      <c r="CY15" s="27">
        <f>IFERROR(work!BI15-work!W15,".")</f>
        <v>-94832157.641515285</v>
      </c>
      <c r="CZ15" s="27">
        <f>IFERROR(work!BJ15-work!X15,".")</f>
        <v>-103345392.19372706</v>
      </c>
      <c r="DA15" s="27">
        <f>IFERROR(work!BK15-work!Y15,".")</f>
        <v>-112691485.62631658</v>
      </c>
      <c r="DB15" s="27">
        <f>IFERROR(work!BL15-work!Z15,".")</f>
        <v>-123733254.63242884</v>
      </c>
      <c r="DC15" s="27">
        <f>IFERROR(work!BM15-work!AA15,".")</f>
        <v>-137039480.06457192</v>
      </c>
      <c r="DD15" s="27">
        <f>IFERROR(work!BN15-work!AB15,".")</f>
        <v>-151829778.08945185</v>
      </c>
      <c r="DE15" s="27">
        <f>IFERROR(work!BO15-work!AC15,".")</f>
        <v>-170089493.33094057</v>
      </c>
      <c r="DF15" s="27">
        <f>IFERROR(work!BP15-work!AD15,".")</f>
        <v>-193187479.64355493</v>
      </c>
      <c r="DG15" s="27">
        <f>IFERROR(work!BQ15-work!AE15,".")</f>
        <v>-222342914.160898</v>
      </c>
      <c r="DH15" s="27">
        <f>IFERROR(work!BR15-work!AF15,".")</f>
        <v>-244524315.74908528</v>
      </c>
      <c r="DI15" s="27">
        <f>IFERROR(work!BS15-work!AG15,".")</f>
        <v>-268150857.11252859</v>
      </c>
      <c r="DJ15" s="27">
        <f>IFERROR(work!BT15-work!AH15,".")</f>
        <v>-297126355.43608111</v>
      </c>
      <c r="DK15" s="27">
        <f>IFERROR(work!BU15-work!AI15,".")</f>
        <v>-324891009.65403879</v>
      </c>
      <c r="DL15" s="27"/>
      <c r="DM15" s="27"/>
      <c r="DN15" s="27"/>
      <c r="DO15" s="27"/>
      <c r="DP15" s="27"/>
      <c r="DQ15" s="27"/>
      <c r="DR15" s="27"/>
      <c r="DS15" s="27">
        <f>IFERROR(work!DO15-work!CC15,".")</f>
        <v>0.14699999809265135</v>
      </c>
      <c r="DT15" s="27">
        <f>IFERROR(work!DP15-work!CD15,".")</f>
        <v>0.14599999809265135</v>
      </c>
      <c r="DU15" s="27">
        <f>IFERROR(work!DQ15-work!CE15,".")</f>
        <v>0.14599999809265135</v>
      </c>
      <c r="DV15" s="27">
        <f>IFERROR(work!DR15-work!CF15,".")</f>
        <v>0.14499999809265135</v>
      </c>
      <c r="DW15" s="27">
        <f>IFERROR(work!DS15-work!CG15,".")</f>
        <v>0.14499999809265135</v>
      </c>
      <c r="DX15" s="27">
        <f>IFERROR(work!DT15-work!CH15,".")</f>
        <v>0.14399999809265135</v>
      </c>
      <c r="DY15" s="27">
        <f>IFERROR(work!DU15-work!CI15,".")</f>
        <v>0.14299999809265135</v>
      </c>
      <c r="DZ15" s="27">
        <f>IFERROR(work!DV15-work!CJ15,".")</f>
        <v>0.14199999809265135</v>
      </c>
      <c r="EA15" s="27">
        <f>IFERROR(work!DW15-work!CK15,".")</f>
        <v>0.14099999809265135</v>
      </c>
      <c r="EB15" s="27">
        <f>IFERROR(work!DX15-work!CL15,".")</f>
        <v>0.13999999809265135</v>
      </c>
      <c r="EC15" s="27">
        <f>IFERROR(work!DY15-work!CM15,".")</f>
        <v>0.13799999809265134</v>
      </c>
      <c r="ED15" s="27">
        <f>IFERROR(work!DZ15-work!CN15,".")</f>
        <v>0.13599999809265134</v>
      </c>
      <c r="EE15" s="27">
        <f>IFERROR(work!EA15-work!CO15,".")</f>
        <v>0.13499999809265134</v>
      </c>
      <c r="EF15" s="27">
        <f>IFERROR(work!EB15-work!CP15,".")</f>
        <v>0.13299999809265137</v>
      </c>
      <c r="EG15" s="27">
        <f>IFERROR(work!EC15-work!CQ15,".")</f>
        <v>0.13099999809265137</v>
      </c>
      <c r="EH15" s="27">
        <f>IFERROR(work!ED15-work!CR15,".")</f>
        <v>6.9999999999999993E-3</v>
      </c>
      <c r="EI15" s="27">
        <f>IFERROR(work!EE15-work!CS15,".")</f>
        <v>4.0000000000000001E-3</v>
      </c>
      <c r="EJ15" s="27">
        <f>IFERROR(work!EF15-work!CT15,".")</f>
        <v>1.3999998092651369E-2</v>
      </c>
      <c r="EK15" s="27">
        <f>IFERROR(work!EG15-work!CU15,".")</f>
        <v>1.1999998092651371E-2</v>
      </c>
      <c r="EL15" s="27">
        <f>IFERROR(work!EH15-work!CV15,".")</f>
        <v>8.3999998092651365E-2</v>
      </c>
      <c r="EM15" s="27">
        <f>IFERROR(work!EI15-work!CW15,".")</f>
        <v>9.9999990463256888E-3</v>
      </c>
      <c r="EN15" s="27">
        <f>IFERROR(work!EJ15-work!CX15,".")</f>
        <v>1.1000000000000003E-2</v>
      </c>
      <c r="EO15" s="27">
        <f>IFERROR(work!EK15-work!CY15,".")</f>
        <v>7.0000009536743124E-3</v>
      </c>
      <c r="EP15" s="27">
        <f>IFERROR(work!EL15-work!CZ15,".")</f>
        <v>0</v>
      </c>
      <c r="EQ15" s="27">
        <f>IFERROR(work!EM15-work!DA15,".")</f>
        <v>4.0000019073486298E-3</v>
      </c>
      <c r="ER15" s="27">
        <f>IFERROR(work!EN15-work!DB15,".")</f>
        <v>3.9999990463256835E-3</v>
      </c>
      <c r="ES15" s="27">
        <f>IFERROR(work!EO15-work!DC15,".")</f>
        <v>5.9999980926513652E-3</v>
      </c>
      <c r="ET15" s="27">
        <f>IFERROR(work!EP15-work!DD15,".")</f>
        <v>5.0000000000000044E-3</v>
      </c>
      <c r="EU15" s="27">
        <f>IFERROR(work!EQ15-work!DE15,".")</f>
        <v>7.999999046325687E-3</v>
      </c>
      <c r="EV15" s="27">
        <f>IFERROR(work!ER15-work!DF15,".")</f>
        <v>2.9999990463256826E-3</v>
      </c>
      <c r="EW15" s="27">
        <f>IFERROR(work!ES15-work!DG15,".")</f>
        <v>-1.0000009536743071E-3</v>
      </c>
      <c r="EX15" s="27">
        <f>IFERROR(work!ET15-work!DH15,".")</f>
        <v>-5.0000009536743106E-3</v>
      </c>
      <c r="EY15" s="27"/>
      <c r="EZ15" s="27"/>
      <c r="FA15" s="27"/>
      <c r="FB15" s="27"/>
      <c r="FC15" s="27"/>
      <c r="FD15" s="27"/>
      <c r="FE15" s="27" t="str">
        <f>IF(ISNUMBER(work!GZ15/work!HD15),work!GZ15/work!HD15,".")</f>
        <v>.</v>
      </c>
      <c r="FF15" s="27" t="str">
        <f>IF(ISNUMBER(work!HA15/work!HE15),work!HA15/work!HE15,".")</f>
        <v>.</v>
      </c>
      <c r="FG15" s="27" t="str">
        <f>IF(ISNUMBER(work!HB15/work!HF15),work!HB15/work!HF15,".")</f>
        <v>.</v>
      </c>
      <c r="FH15" s="27" t="str">
        <f>IF(ISNUMBER(work!HC15/work!HG15),work!HC15/work!HG15,".")</f>
        <v>.</v>
      </c>
      <c r="FI15" s="27" t="str">
        <f>IF(ISNUMBER((work!HA15+work!HB15)/(work!HE15+work!HF15)),(work!HA15+work!HB15)/(work!HE15+work!HF15),".")</f>
        <v>.</v>
      </c>
      <c r="FJ15" s="27" t="str">
        <f>IF(ISNUMBER(work!HH15/work!HL15),work!HH15/work!HL15,".")</f>
        <v>.</v>
      </c>
      <c r="FK15" s="27" t="str">
        <f>IF(ISNUMBER(work!HI15/work!HM15),work!HI15/work!HM15,".")</f>
        <v>.</v>
      </c>
      <c r="FL15" s="27" t="str">
        <f>IF(ISNUMBER(work!HJ15/work!HN15),work!HJ15/work!HN15,".")</f>
        <v>.</v>
      </c>
      <c r="FM15" s="27" t="str">
        <f>IF(ISNUMBER(work!HK15/work!HO15),work!HK15/work!HO15,".")</f>
        <v>.</v>
      </c>
      <c r="FN15" s="27" t="str">
        <f>IF(ISNUMBER((work!HI15+work!HJ15)/(work!HM15+work!HN15)),(work!HI15+work!HJ15)/(work!HM15+work!HN15),".")</f>
        <v>.</v>
      </c>
      <c r="FO15" s="27" t="s">
        <v>5007</v>
      </c>
      <c r="FP15" s="27" t="s">
        <v>5007</v>
      </c>
      <c r="FQ15" s="27" t="s">
        <v>5007</v>
      </c>
      <c r="FR15" s="27" t="s">
        <v>5007</v>
      </c>
      <c r="FS15" s="27" t="s">
        <v>5007</v>
      </c>
      <c r="FT15" s="27">
        <f>work!GM15</f>
        <v>4.1956031102722176E-2</v>
      </c>
      <c r="FU15" s="27">
        <f>work!GN15</f>
        <v>4.0927891678866346E-2</v>
      </c>
      <c r="FV15" s="27">
        <f>work!GO15</f>
        <v>3.6857901638574421E-2</v>
      </c>
      <c r="FW15" s="27" t="s">
        <v>5007</v>
      </c>
      <c r="FX15" s="27"/>
      <c r="FY15" s="27">
        <f t="shared" si="15"/>
        <v>5224.7579999999998</v>
      </c>
      <c r="FZ15">
        <f t="shared" si="20"/>
        <v>14594</v>
      </c>
      <c r="GA15" t="str">
        <f>work!HC15</f>
        <v>.</v>
      </c>
      <c r="GB15" t="str">
        <f>IF(ISNUMBER(work!HA15+work!HB15),work!HA15+work!HB15,".")</f>
        <v>.</v>
      </c>
      <c r="GC15" t="str">
        <f>IF(ISNUMBER(work!HK15-work!HC15),work!HK15-work!HC15,".")</f>
        <v>.</v>
      </c>
      <c r="GD15" t="str">
        <f>IF(ISNUMBER(work!HI15+work!HJ15-work!HA15-work!HB15),(work!HI15+work!HJ15-work!HA15-work!HB15),".")</f>
        <v>.</v>
      </c>
      <c r="GH15">
        <f>work!GQ15</f>
        <v>6150000</v>
      </c>
      <c r="GI15">
        <f>work!GR15</f>
        <v>7260000</v>
      </c>
      <c r="GJ15" t="str">
        <f>work!GZ15</f>
        <v>.</v>
      </c>
      <c r="GK15" t="str">
        <f>work!HH15</f>
        <v>.</v>
      </c>
      <c r="GL15">
        <f t="shared" si="16"/>
        <v>76913.008299891153</v>
      </c>
      <c r="GM15" t="str">
        <f>IFERROR(VLOOKUP($F15,AREA_EM_ALLYEAR,Seq!B$1,FALSE),".")</f>
        <v>.</v>
      </c>
      <c r="GN15" t="str">
        <f>IFERROR(VLOOKUP($F15,AREA_EM_ALLYEAR,Seq!C$1,FALSE),".")</f>
        <v>.</v>
      </c>
      <c r="GO15" t="str">
        <f>IFERROR(VLOOKUP($F15,AREA_EM_ALLYEAR,Seq!D$1,FALSE),".")</f>
        <v>.</v>
      </c>
      <c r="GP15" t="str">
        <f>IFERROR(VLOOKUP($F15,AREA_EM_ALLYEAR,Seq!E$1,FALSE),".")</f>
        <v>.</v>
      </c>
      <c r="GQ15" t="str">
        <f>IFERROR(VLOOKUP($F15,AREA_EM_ALLYEAR,Seq!F$1,FALSE),".")</f>
        <v>.</v>
      </c>
      <c r="GR15" t="str">
        <f>IFERROR(VLOOKUP($F15,AREA_EM_ALLYEAR,Seq!G$1,FALSE),".")</f>
        <v>.</v>
      </c>
      <c r="GS15" t="str">
        <f>IFERROR(VLOOKUP($F15,AREA_EM_ALLYEAR,Seq!H$1,FALSE),".")</f>
        <v>.</v>
      </c>
      <c r="GT15" t="str">
        <f>IFERROR(VLOOKUP($F15,AREA_EM_ALLYEAR,Seq!I$1,FALSE),".")</f>
        <v>.</v>
      </c>
      <c r="GU15" t="str">
        <f>IFERROR(VLOOKUP($F15,AREA_EM_ALLYEAR,Seq!J$1,FALSE),".")</f>
        <v>.</v>
      </c>
      <c r="GV15" t="str">
        <f>IFERROR(VLOOKUP($F15,AREA_EM_ALLYEAR,Seq!K$1,FALSE),".")</f>
        <v>.</v>
      </c>
      <c r="GW15" t="str">
        <f>IFERROR(VLOOKUP($F15,AREA_EM_ALLYEAR,Seq!L$1,FALSE),".")</f>
        <v>.</v>
      </c>
      <c r="GX15" t="str">
        <f>IFERROR(VLOOKUP($F15,AREA_EM_ALLYEAR,Seq!M$1,FALSE),".")</f>
        <v>.</v>
      </c>
      <c r="GY15" t="str">
        <f>IFERROR(VLOOKUP($F15,AREA_EM_ALLYEAR,Seq!N$1,FALSE),".")</f>
        <v>.</v>
      </c>
      <c r="GZ15" t="str">
        <f>IFERROR(VLOOKUP($F15,AREA_EM_ALLYEAR,Seq!O$1,FALSE),".")</f>
        <v>.</v>
      </c>
      <c r="HA15" t="str">
        <f t="shared" si="21"/>
        <v>.</v>
      </c>
      <c r="HK15" s="139">
        <f>IFERROR(VLOOKUP(CONCATENATE($G15, ".SP.DYN.LE00.IN"),AREA_WB_6ATTRS,Seq!B$1,FALSE)-VLOOKUP("CHN.SP.DYN.LE00.IN",AREA_WB_6ATTRS,Seq!B$1,FALSE),".")</f>
        <v>-9.4026829268292715</v>
      </c>
      <c r="HL15" s="139">
        <f>IFERROR(VLOOKUP(CONCATENATE($G15, ".SP.DYN.LE00.IN"),AREA_WB_6ATTRS,Seq!C$1,FALSE)-VLOOKUP("CHN.SP.DYN.LE00.IN",AREA_WB_6ATTRS,Seq!C$1,FALSE),".")</f>
        <v>-9.1693170731707383</v>
      </c>
      <c r="HM15" s="139">
        <f>IFERROR(VLOOKUP(CONCATENATE($G15, ".SP.DYN.LE00.IN"),AREA_WB_6ATTRS,Seq!D$1,FALSE)-VLOOKUP("CHN.SP.DYN.LE00.IN",AREA_WB_6ATTRS,Seq!D$1,FALSE),".")</f>
        <v>-8.9508048780487712</v>
      </c>
      <c r="HN15" s="139">
        <f>IFERROR(VLOOKUP(CONCATENATE($G15, ".SP.DYN.LE00.IN"),AREA_WB_6ATTRS,Seq!E$1,FALSE)-VLOOKUP("CHN.SP.DYN.LE00.IN",AREA_WB_6ATTRS,Seq!E$1,FALSE),".")</f>
        <v>-8.7367317073170696</v>
      </c>
      <c r="HO15" s="139">
        <f>IFERROR(VLOOKUP(CONCATENATE($G15, ".SP.DYN.LE00.IN"),AREA_WB_6ATTRS,Seq!F$1,FALSE)-VLOOKUP("CHN.SP.DYN.LE00.IN",AREA_WB_6ATTRS,Seq!F$1,FALSE),".")</f>
        <v>-8.5286341463414601</v>
      </c>
      <c r="HP15" s="139">
        <f>IFERROR(VLOOKUP(CONCATENATE($G15, ".SP.DYN.LE00.IN"),AREA_WB_6ATTRS,Seq!G$1,FALSE)-VLOOKUP("CHN.SP.DYN.LE00.IN",AREA_WB_6ATTRS,Seq!G$1,FALSE),".")</f>
        <v>-8.326487804878056</v>
      </c>
      <c r="HQ15" s="139">
        <f>IFERROR(VLOOKUP(CONCATENATE($G15, ".SP.DYN.LE00.IN"),AREA_WB_6ATTRS,Seq!H$1,FALSE)-VLOOKUP("CHN.SP.DYN.LE00.IN",AREA_WB_6ATTRS,Seq!H$1,FALSE),".")</f>
        <v>-8.1282926829268334</v>
      </c>
      <c r="HR15" s="139">
        <f>IFERROR(VLOOKUP(CONCATENATE($G15, ".SP.DYN.LE00.IN"),AREA_WB_6ATTRS,Seq!I$1,FALSE)-VLOOKUP("CHN.SP.DYN.LE00.IN",AREA_WB_6ATTRS,Seq!I$1,FALSE),".")</f>
        <v>-7.9320975609756132</v>
      </c>
      <c r="HS15" s="139">
        <f>IFERROR(VLOOKUP(CONCATENATE($G15, ".SP.DYN.LE00.IN"),AREA_WB_6ATTRS,Seq!J$1,FALSE)-VLOOKUP("CHN.SP.DYN.LE00.IN",AREA_WB_6ATTRS,Seq!J$1,FALSE),".")</f>
        <v>-7.7388536585365912</v>
      </c>
      <c r="HT15" s="139">
        <f>IFERROR(VLOOKUP(CONCATENATE($G15, ".SP.DYN.LE00.IN"),AREA_WB_6ATTRS,Seq!K$1,FALSE)-VLOOKUP("CHN.SP.DYN.LE00.IN",AREA_WB_6ATTRS,Seq!K$1,FALSE),".")</f>
        <v>-7.5461219512195115</v>
      </c>
      <c r="HU15" s="139">
        <f>IFERROR(VLOOKUP(CONCATENATE($G15, ".SP.DYN.LE00.IN"),AREA_WB_6ATTRS,Seq!L$1,FALSE)-VLOOKUP("CHN.SP.DYN.LE00.IN",AREA_WB_6ATTRS,Seq!L$1,FALSE),".")</f>
        <v>-7.3558780487804825</v>
      </c>
      <c r="HV15" s="139">
        <f>IFERROR(VLOOKUP(CONCATENATE($G15, ".SP.DYN.LE00.IN"),AREA_WB_6ATTRS,Seq!M$1,FALSE)-VLOOKUP("CHN.SP.DYN.LE00.IN",AREA_WB_6ATTRS,Seq!M$1,FALSE),".")</f>
        <v>-7.1671219512195137</v>
      </c>
      <c r="HW15" s="139">
        <f>IFERROR(VLOOKUP(CONCATENATE($G15, ".SP.DYN.LE00.IN"),AREA_WB_6ATTRS,Seq!N$1,FALSE)-VLOOKUP("CHN.SP.DYN.LE00.IN",AREA_WB_6ATTRS,Seq!N$1,FALSE),".")</f>
        <v>-6.9813658536585379</v>
      </c>
      <c r="HX15" s="139">
        <f>IFERROR(VLOOKUP(CONCATENATE($G15, ".SP.DYN.LE00.IN"),AREA_WB_6ATTRS,Seq!O$1,FALSE)-VLOOKUP("CHN.SP.DYN.LE00.IN",AREA_WB_6ATTRS,Seq!O$1,FALSE),".")</f>
        <v>-6.8000975609756011</v>
      </c>
      <c r="HY15" s="139">
        <f>IFERROR(VLOOKUP(CONCATENATE($G15, ".SP.DYN.LE00.IN"),AREA_WB_6ATTRS,Seq!P$1,FALSE)-VLOOKUP("CHN.SP.DYN.LE00.IN",AREA_WB_6ATTRS,Seq!P$1,FALSE),".")</f>
        <v>-6.6223170731707199</v>
      </c>
      <c r="HZ15" s="139">
        <f>IFERROR(VLOOKUP(CONCATENATE($G15, ".SP.DYN.LE00.IN"),AREA_WB_6ATTRS,Seq!Q$1,FALSE)-VLOOKUP("CHN.SP.DYN.LE00.IN",AREA_WB_6ATTRS,Seq!Q$1,FALSE),".")</f>
        <v>-6.4470243902438966</v>
      </c>
      <c r="IA15" s="139">
        <f>IFERROR(VLOOKUP(CONCATENATE($G15, ".SP.DYN.LE00.IN"),AREA_WB_6ATTRS,Seq!R$1,FALSE)-VLOOKUP("CHN.SP.DYN.LE00.IN",AREA_WB_6ATTRS,Seq!R$1,FALSE),".")</f>
        <v>-6.2712195121951169</v>
      </c>
      <c r="IB15" s="139">
        <f>IFERROR(VLOOKUP(CONCATENATE($G15, ".SP.DYN.LE00.IN"),AREA_WB_6ATTRS,Seq!S$1,FALSE)-VLOOKUP("CHN.SP.DYN.LE00.IN",AREA_WB_6ATTRS,Seq!S$1,FALSE),".")</f>
        <v>-6.0968780487804821</v>
      </c>
      <c r="IC15" s="139">
        <f>IFERROR(VLOOKUP(CONCATENATE($G15, ".SP.DYN.LE00.IN"),AREA_WB_6ATTRS,Seq!T$1,FALSE)-VLOOKUP("CHN.SP.DYN.LE00.IN",AREA_WB_6ATTRS,Seq!T$1,FALSE),".")</f>
        <v>-5.9235365853658664</v>
      </c>
      <c r="ID15" s="139">
        <f>IFERROR(VLOOKUP(CONCATENATE($G15, ".SP.DYN.LE00.IN"),AREA_WB_6ATTRS,Seq!U$1,FALSE)-VLOOKUP("CHN.SP.DYN.LE00.IN",AREA_WB_6ATTRS,Seq!U$1,FALSE),".")</f>
        <v>-5.7526829268292801</v>
      </c>
      <c r="IE15" s="139">
        <f>IFERROR(VLOOKUP(CONCATENATE($G15, ".SP.DYN.LE00.IN"),AREA_WB_6ATTRS,Seq!V$1,FALSE)-VLOOKUP("CHN.SP.DYN.LE00.IN",AREA_WB_6ATTRS,Seq!V$1,FALSE),".")</f>
        <v>-5.595341463414627</v>
      </c>
      <c r="IF15" s="139">
        <f>IFERROR(VLOOKUP(CONCATENATE($G15, ".SP.DYN.LE00.IN"),AREA_WB_6ATTRS,Seq!W$1,FALSE)-VLOOKUP("CHN.SP.DYN.LE00.IN",AREA_WB_6ATTRS,Seq!W$1,FALSE),".")</f>
        <v>-5.4564634146341433</v>
      </c>
      <c r="IG15" s="139">
        <f>IFERROR(VLOOKUP(CONCATENATE($G15, ".SP.DYN.LE00.IN"),AREA_WB_6ATTRS,Seq!X$1,FALSE)-VLOOKUP("CHN.SP.DYN.LE00.IN",AREA_WB_6ATTRS,Seq!X$1,FALSE),".")</f>
        <v>-5.3416341463414625</v>
      </c>
      <c r="IH15" s="139">
        <f>IFERROR(VLOOKUP(CONCATENATE($G15, ".SP.DYN.LE00.IN"),AREA_WB_6ATTRS,Seq!Y$1,FALSE)-VLOOKUP("CHN.SP.DYN.LE00.IN",AREA_WB_6ATTRS,Seq!Y$1,FALSE),".")</f>
        <v>-5.2483414634146328</v>
      </c>
      <c r="II15" s="139">
        <f>IFERROR(VLOOKUP(CONCATENATE($G15, ".SP.DYN.LE00.IN"),AREA_WB_6ATTRS,Seq!Z$1,FALSE)-VLOOKUP("CHN.SP.DYN.LE00.IN",AREA_WB_6ATTRS,Seq!Z$1,FALSE),".")</f>
        <v>-5.1710975609756105</v>
      </c>
      <c r="IJ15" s="139">
        <f>IFERROR(VLOOKUP(CONCATENATE($G15, ".SP.DYN.LE00.IN"),AREA_WB_6ATTRS,Seq!AA$1,FALSE)-VLOOKUP("CHN.SP.DYN.LE00.IN",AREA_WB_6ATTRS,Seq!AA$1,FALSE),".")</f>
        <v>-5.097951219512197</v>
      </c>
      <c r="IK15" s="139">
        <f>IFERROR(VLOOKUP(CONCATENATE($G15, ".SP.DYN.LE00.IN"),AREA_WB_6ATTRS,Seq!AB$1,FALSE)-VLOOKUP("CHN.SP.DYN.LE00.IN",AREA_WB_6ATTRS,Seq!AB$1,FALSE),".")</f>
        <v>-5.012902439024387</v>
      </c>
      <c r="IL15" s="139">
        <f>IFERROR(VLOOKUP(CONCATENATE($G15, ".SP.DYN.LE00.IN"),AREA_WB_6ATTRS,Seq!AC$1,FALSE)-VLOOKUP("CHN.SP.DYN.LE00.IN",AREA_WB_6ATTRS,Seq!AC$1,FALSE),".")</f>
        <v>-4.9030000000000058</v>
      </c>
      <c r="IM15" s="139">
        <f>IFERROR(VLOOKUP(CONCATENATE($G15, ".SP.DYN.LE00.IN"),AREA_WB_6ATTRS,Seq!AD$1,FALSE)-VLOOKUP("CHN.SP.DYN.LE00.IN",AREA_WB_6ATTRS,Seq!AD$1,FALSE),".")</f>
        <v>-4.7601951219512131</v>
      </c>
      <c r="IN15" s="139">
        <f>IFERROR(VLOOKUP(CONCATENATE($G15, ".SP.DYN.LE00.IN"),AREA_WB_6ATTRS,Seq!AE$1,FALSE)-VLOOKUP("CHN.SP.DYN.LE00.IN",AREA_WB_6ATTRS,Seq!AE$1,FALSE),".")</f>
        <v>-4.5855365853658583</v>
      </c>
      <c r="IO15" s="139">
        <f>IFERROR(VLOOKUP(CONCATENATE($G15, ".SP.DYN.LE00.IN"),AREA_WB_6ATTRS,Seq!AF$1,FALSE)-VLOOKUP("CHN.SP.DYN.LE00.IN",AREA_WB_6ATTRS,Seq!AF$1,FALSE),".")</f>
        <v>-4.3834390243902703</v>
      </c>
      <c r="IP15" s="139" t="str">
        <f>IFERROR(VLOOKUP(CONCATENATE($G15, ".SP.DYN.LE00.IN"),AREA_WB_6ATTRS,Seq!AG$1,FALSE)-VLOOKUP("CHN.SP.DYN.LE00.IN",AREA_WB_6ATTRS,Seq!AG$1,FALSE),".")</f>
        <v>.</v>
      </c>
      <c r="IW15">
        <f>IFERROR(VLOOKUP(CONCATENATE($G15, ".SP.DYN.LE00.IN"),AREA_WB_6ATTRS,Seq!B$1,FALSE),".")</f>
        <v>57.59112195121952</v>
      </c>
      <c r="IX15">
        <f>IFERROR(VLOOKUP(CONCATENATE($G15, ".SP.DYN.LE00.IN"),AREA_WB_6ATTRS,Seq!C$1,FALSE),".")</f>
        <v>58.093609756097571</v>
      </c>
      <c r="IY15">
        <f>IFERROR(VLOOKUP(CONCATENATE($G15, ".SP.DYN.LE00.IN"),AREA_WB_6ATTRS,Seq!D$1,FALSE),".")</f>
        <v>58.584097560975621</v>
      </c>
      <c r="IZ15">
        <f>IFERROR(VLOOKUP(CONCATENATE($G15, ".SP.DYN.LE00.IN"),AREA_WB_6ATTRS,Seq!E$1,FALSE),".")</f>
        <v>59.063121951219522</v>
      </c>
      <c r="JA15">
        <f>IFERROR(VLOOKUP(CONCATENATE($G15, ".SP.DYN.LE00.IN"),AREA_WB_6ATTRS,Seq!F$1,FALSE),".")</f>
        <v>59.53063414634147</v>
      </c>
      <c r="JB15">
        <f>IFERROR(VLOOKUP(CONCATENATE($G15, ".SP.DYN.LE00.IN"),AREA_WB_6ATTRS,Seq!G$1,FALSE),".")</f>
        <v>59.986658536585367</v>
      </c>
      <c r="JC15">
        <f>IFERROR(VLOOKUP(CONCATENATE($G15, ".SP.DYN.LE00.IN"),AREA_WB_6ATTRS,Seq!H$1,FALSE),".")</f>
        <v>60.431195121951227</v>
      </c>
      <c r="JD15">
        <f>IFERROR(VLOOKUP(CONCATENATE($G15, ".SP.DYN.LE00.IN"),AREA_WB_6ATTRS,Seq!I$1,FALSE),".")</f>
        <v>60.865219512195132</v>
      </c>
      <c r="JE15">
        <f>IFERROR(VLOOKUP(CONCATENATE($G15, ".SP.DYN.LE00.IN"),AREA_WB_6ATTRS,Seq!J$1,FALSE),".")</f>
        <v>61.288268292682936</v>
      </c>
      <c r="JF15">
        <f>IFERROR(VLOOKUP(CONCATENATE($G15, ".SP.DYN.LE00.IN"),AREA_WB_6ATTRS,Seq!K$1,FALSE),".")</f>
        <v>61.700804878048793</v>
      </c>
      <c r="JG15">
        <f>IFERROR(VLOOKUP(CONCATENATE($G15, ".SP.DYN.LE00.IN"),AREA_WB_6ATTRS,Seq!L$1,FALSE),".")</f>
        <v>62.103853658536593</v>
      </c>
      <c r="JH15">
        <f>IFERROR(VLOOKUP(CONCATENATE($G15, ".SP.DYN.LE00.IN"),AREA_WB_6ATTRS,Seq!M$1,FALSE),".")</f>
        <v>62.496902439024396</v>
      </c>
      <c r="JI15">
        <f>IFERROR(VLOOKUP(CONCATENATE($G15, ".SP.DYN.LE00.IN"),AREA_WB_6ATTRS,Seq!N$1,FALSE),".")</f>
        <v>62.880463414634143</v>
      </c>
      <c r="JJ15">
        <f>IFERROR(VLOOKUP(CONCATENATE($G15, ".SP.DYN.LE00.IN"),AREA_WB_6ATTRS,Seq!O$1,FALSE),".")</f>
        <v>63.254536585365869</v>
      </c>
      <c r="JK15">
        <f>IFERROR(VLOOKUP(CONCATENATE($G15, ".SP.DYN.LE00.IN"),AREA_WB_6ATTRS,Seq!P$1,FALSE),".")</f>
        <v>63.620609756097579</v>
      </c>
      <c r="JL15">
        <f>IFERROR(VLOOKUP(CONCATENATE($G15, ".SP.DYN.LE00.IN"),AREA_WB_6ATTRS,Seq!Q$1,FALSE),".")</f>
        <v>63.977707317073182</v>
      </c>
      <c r="JM15">
        <f>IFERROR(VLOOKUP(CONCATENATE($G15, ".SP.DYN.LE00.IN"),AREA_WB_6ATTRS,Seq!R$1,FALSE),".")</f>
        <v>64.327804878048795</v>
      </c>
      <c r="JN15">
        <f>IFERROR(VLOOKUP(CONCATENATE($G15, ".SP.DYN.LE00.IN"),AREA_WB_6ATTRS,Seq!S$1,FALSE),".")</f>
        <v>64.669439024390257</v>
      </c>
      <c r="JO15">
        <f>IFERROR(VLOOKUP(CONCATENATE($G15, ".SP.DYN.LE00.IN"),AREA_WB_6ATTRS,Seq!T$1,FALSE),".")</f>
        <v>65.003560975609759</v>
      </c>
      <c r="JP15">
        <f>IFERROR(VLOOKUP(CONCATENATE($G15, ".SP.DYN.LE00.IN"),AREA_WB_6ATTRS,Seq!U$1,FALSE),".")</f>
        <v>65.330707317073177</v>
      </c>
      <c r="JQ15">
        <f>IFERROR(VLOOKUP(CONCATENATE($G15, ".SP.DYN.LE00.IN"),AREA_WB_6ATTRS,Seq!V$1,FALSE),".")</f>
        <v>65.646365853658551</v>
      </c>
      <c r="JR15">
        <f>IFERROR(VLOOKUP(CONCATENATE($G15, ".SP.DYN.LE00.IN"),AREA_WB_6ATTRS,Seq!W$1,FALSE),".")</f>
        <v>65.949073170731722</v>
      </c>
      <c r="JS15">
        <f>IFERROR(VLOOKUP(CONCATENATE($G15, ".SP.DYN.LE00.IN"),AREA_WB_6ATTRS,Seq!X$1,FALSE),".")</f>
        <v>66.237804878048777</v>
      </c>
      <c r="JT15">
        <f>IFERROR(VLOOKUP(CONCATENATE($G15, ".SP.DYN.LE00.IN"),AREA_WB_6ATTRS,Seq!Y$1,FALSE),".")</f>
        <v>66.516536585365856</v>
      </c>
      <c r="JU15">
        <f>IFERROR(VLOOKUP(CONCATENATE($G15, ".SP.DYN.LE00.IN"),AREA_WB_6ATTRS,Seq!Z$1,FALSE),".")</f>
        <v>66.791243902439035</v>
      </c>
      <c r="JV15">
        <f>IFERROR(VLOOKUP(CONCATENATE($G15, ".SP.DYN.LE00.IN"),AREA_WB_6ATTRS,Seq!AA$1,FALSE),".")</f>
        <v>67.073365853658544</v>
      </c>
      <c r="JW15">
        <f>IFERROR(VLOOKUP(CONCATENATE($G15, ".SP.DYN.LE00.IN"),AREA_WB_6ATTRS,Seq!AB$1,FALSE),".")</f>
        <v>67.376829268292695</v>
      </c>
      <c r="JX15">
        <f>IFERROR(VLOOKUP(CONCATENATE($G15, ".SP.DYN.LE00.IN"),AREA_WB_6ATTRS,Seq!AC$1,FALSE),".")</f>
        <v>67.709585365853656</v>
      </c>
      <c r="JY15">
        <f>IFERROR(VLOOKUP(CONCATENATE($G15, ".SP.DYN.LE00.IN"),AREA_WB_6ATTRS,Seq!AD$1,FALSE),".")</f>
        <v>68.075146341463423</v>
      </c>
      <c r="JZ15">
        <f>IFERROR(VLOOKUP(CONCATENATE($G15, ".SP.DYN.LE00.IN"),AREA_WB_6ATTRS,Seq!AE$1,FALSE),".")</f>
        <v>68.470975609756096</v>
      </c>
      <c r="KA15">
        <f>IFERROR(VLOOKUP(CONCATENATE($G15, ".SP.DYN.LE00.IN"),AREA_WB_6ATTRS,Seq!AF$1,FALSE),".")</f>
        <v>68.889658536585358</v>
      </c>
      <c r="KB15" t="str">
        <f>IFERROR(VLOOKUP(CONCATENATE($G15, ".SP.DYN.LE00.IN"),AREA_WB_6ATTRS,Seq!AG$1,FALSE),".")</f>
        <v>.</v>
      </c>
      <c r="KK15">
        <f t="shared" si="22"/>
        <v>68809</v>
      </c>
      <c r="KL15">
        <f t="shared" si="23"/>
        <v>326</v>
      </c>
      <c r="KM15">
        <f t="shared" si="17"/>
        <v>55374906.338607818</v>
      </c>
      <c r="KN15">
        <f t="shared" si="18"/>
        <v>-33544805.126004558</v>
      </c>
      <c r="KO15">
        <f t="shared" si="24"/>
        <v>0.13799999809265134</v>
      </c>
      <c r="KP15" t="str">
        <f>work!HA15</f>
        <v>.</v>
      </c>
      <c r="KQ15" t="str">
        <f>work!HB15</f>
        <v>.</v>
      </c>
      <c r="KR15" t="str">
        <f>work!HC15</f>
        <v>.</v>
      </c>
      <c r="KS15" t="str">
        <f>IF(ISNUMBER(work!HI15-work!HA15),work!HI15-work!HA15,".")</f>
        <v>.</v>
      </c>
      <c r="KT15" t="str">
        <f>IF(ISNUMBER(work!HJ15-work!HB15),work!HJ15-work!HB15,".")</f>
        <v>.</v>
      </c>
      <c r="KU15" t="str">
        <f>IF(ISNUMBER(work!HK15-work!HC15),work!HK15-work!HC15,".")</f>
        <v>.</v>
      </c>
      <c r="KW15">
        <f>IFERROR(work!HR15/work!HV15,".")</f>
        <v>4.6239639546526937E-3</v>
      </c>
      <c r="KX15">
        <f>IFERROR(work!HS15/work!HW15,".")</f>
        <v>2.3643242504889574E-3</v>
      </c>
      <c r="KY15">
        <f>IFERROR(work!HT15/work!HX15,".")</f>
        <v>3.9615594815809623E-4</v>
      </c>
      <c r="KZ15">
        <f>IFERROR(work!HU15/work!HY15,".")</f>
        <v>3.2064329785767734E-4</v>
      </c>
    </row>
    <row r="16" spans="1:331">
      <c r="A16" s="24">
        <f t="shared" si="0"/>
        <v>14</v>
      </c>
      <c r="B16" s="24" t="str">
        <f t="shared" si="19"/>
        <v>InEM90</v>
      </c>
      <c r="C16" s="24" t="str">
        <f t="shared" si="1"/>
        <v>Out</v>
      </c>
      <c r="D16" s="24" t="str">
        <f t="shared" si="2"/>
        <v>In67</v>
      </c>
      <c r="E16" s="25" t="s">
        <v>2322</v>
      </c>
      <c r="F16" s="26" t="str">
        <f t="shared" si="3"/>
        <v>Iran</v>
      </c>
      <c r="G16" s="166" t="s">
        <v>1448</v>
      </c>
      <c r="H16" s="166" t="s">
        <v>5007</v>
      </c>
      <c r="I16" s="166" t="s">
        <v>5007</v>
      </c>
      <c r="J16" s="180" t="s">
        <v>5007</v>
      </c>
      <c r="K16" s="180" t="s">
        <v>5007</v>
      </c>
      <c r="L16" s="27">
        <f>IFERROR(VLOOKUP($F16,Area_FDI_84_96,Seq!B$1,FALSE),0)</f>
        <v>0</v>
      </c>
      <c r="M16" s="27">
        <f>IFERROR(VLOOKUP($F16,Area_FDI_84_96,Seq!C$1,FALSE),0)</f>
        <v>0</v>
      </c>
      <c r="N16" s="27">
        <f>IFERROR(VLOOKUP($F16,Area_FDI_84_96,Seq!D$1,FALSE),0)</f>
        <v>0</v>
      </c>
      <c r="O16" s="27">
        <f>IFERROR(VLOOKUP($F16,Area_FDI_84_96,Seq!E$1,FALSE),0)</f>
        <v>0</v>
      </c>
      <c r="P16" s="27">
        <f>IFERROR(VLOOKUP($F16,Area_FDI_84_96,Seq!F$1,FALSE),0)</f>
        <v>0</v>
      </c>
      <c r="Q16" s="27">
        <f>IFERROR(VLOOKUP($F16,Area_FDI_84_96,Seq!G$1,FALSE),0)</f>
        <v>0</v>
      </c>
      <c r="R16" s="27">
        <f>IFERROR(VLOOKUP($F16,Area_FDI_84_96,Seq!H$1,FALSE),0)</f>
        <v>0</v>
      </c>
      <c r="S16" s="27">
        <f>IFERROR(VLOOKUP($F16,Area_FDI_84_96,Seq!I$1,FALSE),0)</f>
        <v>0</v>
      </c>
      <c r="T16" s="27">
        <f>IFERROR(VALUE(VLOOKUP($E16,Area_FDI_92_95,Seq!B$1,FALSE)),0)</f>
        <v>12</v>
      </c>
      <c r="U16" s="27">
        <f>IFERROR(VALUE(VLOOKUP($E16,Area_FDI_92_95,Seq!C$1,FALSE)),0)</f>
        <v>0</v>
      </c>
      <c r="V16" s="27">
        <f>IFERROR(VALUE(VLOOKUP($E16,Area_FDI_92_95,Seq!D$1,FALSE)),0)</f>
        <v>0</v>
      </c>
      <c r="W16" s="27">
        <f>IFERROR(VALUE(VLOOKUP($E16,Area_FDI_92_95,Seq!E$1,FALSE)),0)</f>
        <v>0</v>
      </c>
      <c r="X16" s="27">
        <f>IFERROR(VALUE(VLOOKUP($E16,Area_FDI_96_99,Seq!B$1,FALSE)),0)</f>
        <v>2</v>
      </c>
      <c r="Y16" s="27">
        <f>IFERROR(VALUE(VLOOKUP($E16,Area_FDI_96_99,Seq!C$1,FALSE)),0)</f>
        <v>38</v>
      </c>
      <c r="Z16" s="27">
        <f>IFERROR(VALUE(VLOOKUP($E16,Area_FDI_96_99,Seq!D$1,FALSE)),0)</f>
        <v>56</v>
      </c>
      <c r="AA16" s="27">
        <f>IFERROR(VALUE(VLOOKUP($E16,Area_FDI_96_99,Seq!E$1,FALSE)),0)</f>
        <v>0</v>
      </c>
      <c r="AB16" s="27">
        <f t="shared" si="4"/>
        <v>20</v>
      </c>
      <c r="AC16" s="27">
        <f t="shared" si="5"/>
        <v>99</v>
      </c>
      <c r="AD16" s="27">
        <f t="shared" si="6"/>
        <v>8</v>
      </c>
      <c r="AE16" s="27">
        <f t="shared" si="7"/>
        <v>55</v>
      </c>
      <c r="AF16" s="27">
        <f t="shared" si="8"/>
        <v>429</v>
      </c>
      <c r="AG16" s="27">
        <f t="shared" si="9"/>
        <v>420</v>
      </c>
      <c r="AH16" s="27">
        <f t="shared" si="10"/>
        <v>640</v>
      </c>
      <c r="AI16" s="27">
        <f t="shared" si="11"/>
        <v>745</v>
      </c>
      <c r="AJ16" s="27">
        <f t="shared" si="12"/>
        <v>2702</v>
      </c>
      <c r="AK16" s="27">
        <f t="shared" si="13"/>
        <v>1912</v>
      </c>
      <c r="AL16" s="27">
        <f t="shared" si="14"/>
        <v>1786</v>
      </c>
      <c r="AM16" s="27"/>
      <c r="AN16" s="27"/>
      <c r="AO16" s="27"/>
      <c r="AP16" s="27"/>
      <c r="AQ16" s="27"/>
      <c r="AR16" s="27"/>
      <c r="AS16" s="27"/>
      <c r="AT16" s="27">
        <f>IFERROR(work!D16+work!AP16,".")</f>
        <v>24022782.655344043</v>
      </c>
      <c r="AU16" s="27">
        <f>IFERROR(work!E16+work!AQ16,".")</f>
        <v>24676264.170143373</v>
      </c>
      <c r="AV16" s="27">
        <f>IFERROR(work!F16+work!AR16,".")</f>
        <v>27131261.197973363</v>
      </c>
      <c r="AW16" s="27">
        <f>IFERROR(work!G16+work!AS16,".")</f>
        <v>30193359.218689512</v>
      </c>
      <c r="AX16" s="27">
        <f>IFERROR(work!H16+work!AT16,".")</f>
        <v>33624025.093075514</v>
      </c>
      <c r="AY16" s="27">
        <f>IFERROR(work!I16+work!AU16,".")</f>
        <v>37385781.54088024</v>
      </c>
      <c r="AZ16" s="27">
        <f>IFERROR(work!J16+work!AV16,".")</f>
        <v>39428614.731064305</v>
      </c>
      <c r="BA16" s="27">
        <f>IFERROR(work!K16+work!AW16,".")</f>
        <v>43182678.065287873</v>
      </c>
      <c r="BB16" s="27">
        <f>IFERROR(work!L16+work!AX16,".")</f>
        <v>46968568.113328725</v>
      </c>
      <c r="BC16" s="27">
        <f>IFERROR(work!M16+work!AY16,".")</f>
        <v>49015285.08589112</v>
      </c>
      <c r="BD16" s="27">
        <f>IFERROR(work!N16+work!AZ16,".")</f>
        <v>51489231.803846568</v>
      </c>
      <c r="BE16" s="27">
        <f>IFERROR(work!O16+work!BA16,".")</f>
        <v>56464843.245482817</v>
      </c>
      <c r="BF16" s="27">
        <f>IFERROR(work!P16+work!BB16,".")</f>
        <v>63695424.995031074</v>
      </c>
      <c r="BG16" s="27">
        <f>IFERROR(work!Q16+work!BC16,".")</f>
        <v>71327604.356376573</v>
      </c>
      <c r="BH16" s="27">
        <f>IFERROR(work!R16+work!BD16,".")</f>
        <v>79579185.122933939</v>
      </c>
      <c r="BI16" s="27">
        <f>IFERROR(work!S16+work!BE16,".")</f>
        <v>87585890.029082969</v>
      </c>
      <c r="BJ16" s="27">
        <f>IFERROR(work!T16+work!BF16,".")</f>
        <v>96103627.747631252</v>
      </c>
      <c r="BK16" s="27">
        <f>IFERROR(work!U16+work!BG16,".")</f>
        <v>104514978.34539248</v>
      </c>
      <c r="BL16" s="27">
        <f>IFERROR(work!V16+work!BH16,".")</f>
        <v>112201763.63914846</v>
      </c>
      <c r="BM16" s="27">
        <f>IFERROR(work!W16+work!BI16,".")</f>
        <v>120193618.63051903</v>
      </c>
      <c r="BN16" s="27">
        <f>IFERROR(work!X16+work!BJ16,".")</f>
        <v>129976144.91762367</v>
      </c>
      <c r="BO16" s="27">
        <f>IFERROR(work!Y16+work!BK16,".")</f>
        <v>140295175.15423208</v>
      </c>
      <c r="BP16" s="27">
        <f>IFERROR(work!Z16+work!BL16,".")</f>
        <v>152895668.51640013</v>
      </c>
      <c r="BQ16" s="27">
        <f>IFERROR(work!AA16+work!BM16,".")</f>
        <v>167859497.21388018</v>
      </c>
      <c r="BR16" s="27">
        <f>IFERROR(work!AB16+work!BN16,".")</f>
        <v>184206742.06336978</v>
      </c>
      <c r="BS16" s="27">
        <f>IFERROR(work!AC16+work!BO16,".")</f>
        <v>204173674.64612877</v>
      </c>
      <c r="BT16" s="27">
        <f>IFERROR(work!AD16+work!BP16,".")</f>
        <v>229198862.741696</v>
      </c>
      <c r="BU16" s="27">
        <f>IFERROR(work!AE16+work!BQ16,".")</f>
        <v>260847558.40598476</v>
      </c>
      <c r="BV16" s="27">
        <f>IFERROR(work!AF16+work!BR16,".")</f>
        <v>284780765.07424676</v>
      </c>
      <c r="BW16" s="27">
        <f>IFERROR(work!AG16+work!BS16,".")</f>
        <v>309831419.4613741</v>
      </c>
      <c r="BX16" s="27" t="str">
        <f>IFERROR(work!AH16+work!BT16,".")</f>
        <v>.</v>
      </c>
      <c r="BY16" s="27" t="str">
        <f>IFERROR(work!AI16+work!BU16,".")</f>
        <v>.</v>
      </c>
      <c r="BZ16" s="27"/>
      <c r="CA16" s="27"/>
      <c r="CB16" s="27"/>
      <c r="CC16" s="27"/>
      <c r="CD16" s="27"/>
      <c r="CE16" s="27"/>
      <c r="CF16" s="27">
        <f>IFERROR(work!AP16-work!D16,".")</f>
        <v>-12565441.432377335</v>
      </c>
      <c r="CG16" s="27">
        <f>IFERROR(work!AQ16-work!E16,".")</f>
        <v>-13814547.570139527</v>
      </c>
      <c r="CH16" s="27">
        <f>IFERROR(work!AR16-work!F16,".")</f>
        <v>-14862214.410675302</v>
      </c>
      <c r="CI16" s="27">
        <f>IFERROR(work!AS16-work!G16,".")</f>
        <v>-16377405.231302012</v>
      </c>
      <c r="CJ16" s="27">
        <f>IFERROR(work!AT16-work!H16,".")</f>
        <v>-20025495.553314634</v>
      </c>
      <c r="CK16" s="27">
        <f>IFERROR(work!AU16-work!I16,".")</f>
        <v>-23506424.392772503</v>
      </c>
      <c r="CL16" s="27">
        <f>IFERROR(work!AV16-work!J16,".")</f>
        <v>-26822105.324749921</v>
      </c>
      <c r="CM16" s="27">
        <f>IFERROR(work!AW16-work!K16,".")</f>
        <v>-30753125.517000813</v>
      </c>
      <c r="CN16" s="27">
        <f>IFERROR(work!AX16-work!L16,".")</f>
        <v>-35321981.27375856</v>
      </c>
      <c r="CO16" s="27">
        <f>IFERROR(work!AY16-work!M16,".")</f>
        <v>-36649176.826066889</v>
      </c>
      <c r="CP16" s="27">
        <f>IFERROR(work!AZ16-work!N16,".")</f>
        <v>-37430479.660765812</v>
      </c>
      <c r="CQ16" s="27">
        <f>IFERROR(work!BA16-work!O16,".")</f>
        <v>-40635481.673873872</v>
      </c>
      <c r="CR16" s="27">
        <f>IFERROR(work!BB16-work!P16,".")</f>
        <v>-47193146.062874168</v>
      </c>
      <c r="CS16" s="27">
        <f>IFERROR(work!BC16-work!Q16,".")</f>
        <v>-55085366.649635591</v>
      </c>
      <c r="CT16" s="27">
        <f>IFERROR(work!BD16-work!R16,".")</f>
        <v>-63393885.084865637</v>
      </c>
      <c r="CU16" s="27">
        <f>IFERROR(work!BE16-work!S16,".")</f>
        <v>-70971244.831366733</v>
      </c>
      <c r="CV16" s="27">
        <f>IFERROR(work!BF16-work!T16,".")</f>
        <v>-78309220.598863572</v>
      </c>
      <c r="CW16" s="27">
        <f>IFERROR(work!BG16-work!U16,".")</f>
        <v>-86118264.897326365</v>
      </c>
      <c r="CX16" s="27">
        <f>IFERROR(work!BH16-work!V16,".")</f>
        <v>-93300872.576502576</v>
      </c>
      <c r="CY16" s="27">
        <f>IFERROR(work!BI16-work!W16,".")</f>
        <v>-100927217.93752146</v>
      </c>
      <c r="CZ16" s="27">
        <f>IFERROR(work!BJ16-work!X16,".")</f>
        <v>-109718841.92213219</v>
      </c>
      <c r="DA16" s="27">
        <f>IFERROR(work!BK16-work!Y16,".")</f>
        <v>-119294495.59322348</v>
      </c>
      <c r="DB16" s="27">
        <f>IFERROR(work!BL16-work!Z16,".")</f>
        <v>-130316662.26907387</v>
      </c>
      <c r="DC16" s="27">
        <f>IFERROR(work!BM16-work!AA16,".")</f>
        <v>-143674066.65014082</v>
      </c>
      <c r="DD16" s="27">
        <f>IFERROR(work!BN16-work!AB16,".")</f>
        <v>-158791711.75091878</v>
      </c>
      <c r="DE16" s="27">
        <f>IFERROR(work!BO16-work!AC16,".")</f>
        <v>-177583604.44917399</v>
      </c>
      <c r="DF16" s="27">
        <f>IFERROR(work!BP16-work!AD16,".")</f>
        <v>-201041590.79870862</v>
      </c>
      <c r="DG16" s="27">
        <f>IFERROR(work!BQ16-work!AE16,".")</f>
        <v>-230487039.53715879</v>
      </c>
      <c r="DH16" s="27">
        <f>IFERROR(work!BR16-work!AF16,".")</f>
        <v>-253721954.27143776</v>
      </c>
      <c r="DI16" s="27">
        <f>IFERROR(work!BS16-work!AG16,".")</f>
        <v>-278213550.06411451</v>
      </c>
      <c r="DJ16" s="27" t="str">
        <f>IFERROR(work!BT16-work!AH16,".")</f>
        <v>.</v>
      </c>
      <c r="DK16" s="27" t="str">
        <f>IFERROR(work!BU16-work!AI16,".")</f>
        <v>.</v>
      </c>
      <c r="DL16" s="27"/>
      <c r="DM16" s="27"/>
      <c r="DN16" s="27"/>
      <c r="DO16" s="27"/>
      <c r="DP16" s="27"/>
      <c r="DQ16" s="27"/>
      <c r="DR16" s="27"/>
      <c r="DS16" s="27">
        <f>IFERROR(work!DO16-work!CC16,".")</f>
        <v>8.8000001907348635E-2</v>
      </c>
      <c r="DT16" s="27">
        <f>IFERROR(work!DP16-work!CD16,".")</f>
        <v>8.7000001907348634E-2</v>
      </c>
      <c r="DU16" s="27">
        <f>IFERROR(work!DQ16-work!CE16,".")</f>
        <v>8.7000001907348634E-2</v>
      </c>
      <c r="DV16" s="27">
        <f>IFERROR(work!DR16-work!CF16,".")</f>
        <v>8.6000001907348633E-2</v>
      </c>
      <c r="DW16" s="27">
        <f>IFERROR(work!DS16-work!CG16,".")</f>
        <v>8.6000001907348633E-2</v>
      </c>
      <c r="DX16" s="27">
        <f>IFERROR(work!DT16-work!CH16,".")</f>
        <v>8.5000001907348632E-2</v>
      </c>
      <c r="DY16" s="27">
        <f>IFERROR(work!DU16-work!CI16,".")</f>
        <v>8.4000001907348645E-2</v>
      </c>
      <c r="DZ16" s="27">
        <f>IFERROR(work!DV16-work!CJ16,".")</f>
        <v>8.3000001907348644E-2</v>
      </c>
      <c r="EA16" s="27">
        <f>IFERROR(work!DW16-work!CK16,".")</f>
        <v>8.2000001907348644E-2</v>
      </c>
      <c r="EB16" s="27">
        <f>IFERROR(work!DX16-work!CL16,".")</f>
        <v>8.1000001907348643E-2</v>
      </c>
      <c r="EC16" s="27">
        <f>IFERROR(work!DY16-work!CM16,".")</f>
        <v>7.9000001907348641E-2</v>
      </c>
      <c r="ED16" s="27">
        <f>IFERROR(work!DZ16-work!CN16,".")</f>
        <v>7.7000001907348639E-2</v>
      </c>
      <c r="EE16" s="27">
        <f>IFERROR(work!EA16-work!CO16,".")</f>
        <v>7.6000001907348638E-2</v>
      </c>
      <c r="EF16" s="27">
        <f>IFERROR(work!EB16-work!CP16,".")</f>
        <v>7.4000001907348636E-2</v>
      </c>
      <c r="EG16" s="27">
        <f>IFERROR(work!EC16-work!CQ16,".")</f>
        <v>7.2000001907348635E-2</v>
      </c>
      <c r="EH16" s="27">
        <f>IFERROR(work!ED16-work!CR16,".")</f>
        <v>7.0000001907348647E-2</v>
      </c>
      <c r="EI16" s="27">
        <f>IFERROR(work!EE16-work!CS16,".")</f>
        <v>6.7000001907348644E-2</v>
      </c>
      <c r="EJ16" s="27">
        <f>IFERROR(work!EF16-work!CT16,".")</f>
        <v>0.11599999618530274</v>
      </c>
      <c r="EK16" s="27">
        <f>IFERROR(work!EG16-work!CU16,".")</f>
        <v>0.11399999618530274</v>
      </c>
      <c r="EL16" s="27">
        <f>IFERROR(work!EH16-work!CV16,".")</f>
        <v>0.11099999618530274</v>
      </c>
      <c r="EM16" s="27">
        <f>IFERROR(work!EI16-work!CW16,".")</f>
        <v>0.10799999618530273</v>
      </c>
      <c r="EN16" s="27">
        <f>IFERROR(work!EJ16-work!CX16,".")</f>
        <v>0.10499999618530273</v>
      </c>
      <c r="EO16" s="27">
        <f>IFERROR(work!EK16-work!CY16,".")</f>
        <v>0.10199999618530273</v>
      </c>
      <c r="EP16" s="27">
        <f>IFERROR(work!EL16-work!CZ16,".")</f>
        <v>9.8999996185302738E-2</v>
      </c>
      <c r="EQ16" s="27">
        <f>IFERROR(work!EM16-work!DA16,".")</f>
        <v>9.4999996185302735E-2</v>
      </c>
      <c r="ER16" s="27">
        <f>IFERROR(work!EN16-work!DB16,".")</f>
        <v>9.1999996185302746E-2</v>
      </c>
      <c r="ES16" s="27">
        <f>IFERROR(work!EO16-work!DC16,".")</f>
        <v>0.11899999999999999</v>
      </c>
      <c r="ET16" s="27">
        <f>IFERROR(work!EP16-work!DD16,".")</f>
        <v>0.11499999999999999</v>
      </c>
      <c r="EU16" s="27">
        <f>IFERROR(work!EQ16-work!DE16,".")</f>
        <v>0.12499999237060547</v>
      </c>
      <c r="EV16" s="27">
        <f>IFERROR(work!ER16-work!DF16,".")</f>
        <v>0.11999999237060546</v>
      </c>
      <c r="EW16" s="27">
        <f>IFERROR(work!ES16-work!DG16,".")</f>
        <v>0.11599999237060547</v>
      </c>
      <c r="EX16" s="27">
        <f>IFERROR(work!ET16-work!DH16,".")</f>
        <v>0.11199999237060547</v>
      </c>
      <c r="EY16" s="27"/>
      <c r="EZ16" s="27"/>
      <c r="FA16" s="27"/>
      <c r="FB16" s="27"/>
      <c r="FC16" s="27"/>
      <c r="FD16" s="27"/>
      <c r="FE16" s="27" t="str">
        <f>IF(ISNUMBER(work!GZ16/work!HD16),work!GZ16/work!HD16,".")</f>
        <v>.</v>
      </c>
      <c r="FF16" s="27" t="str">
        <f>IF(ISNUMBER(work!HA16/work!HE16),work!HA16/work!HE16,".")</f>
        <v>.</v>
      </c>
      <c r="FG16" s="27" t="str">
        <f>IF(ISNUMBER(work!HB16/work!HF16),work!HB16/work!HF16,".")</f>
        <v>.</v>
      </c>
      <c r="FH16" s="27" t="str">
        <f>IF(ISNUMBER(work!HC16/work!HG16),work!HC16/work!HG16,".")</f>
        <v>.</v>
      </c>
      <c r="FI16" s="27" t="str">
        <f>IF(ISNUMBER((work!HA16+work!HB16)/(work!HE16+work!HF16)),(work!HA16+work!HB16)/(work!HE16+work!HF16),".")</f>
        <v>.</v>
      </c>
      <c r="FJ16" s="27" t="str">
        <f>IF(ISNUMBER(work!HH16/work!HL16),work!HH16/work!HL16,".")</f>
        <v>.</v>
      </c>
      <c r="FK16" s="27" t="str">
        <f>IF(ISNUMBER(work!HI16/work!HM16),work!HI16/work!HM16,".")</f>
        <v>.</v>
      </c>
      <c r="FL16" s="27" t="str">
        <f>IF(ISNUMBER(work!HJ16/work!HN16),work!HJ16/work!HN16,".")</f>
        <v>.</v>
      </c>
      <c r="FM16" s="27" t="str">
        <f>IF(ISNUMBER(work!HK16/work!HO16),work!HK16/work!HO16,".")</f>
        <v>.</v>
      </c>
      <c r="FN16" s="27" t="str">
        <f>IF(ISNUMBER((work!HI16+work!HJ16)/(work!HM16+work!HN16)),(work!HI16+work!HJ16)/(work!HM16+work!HN16),".")</f>
        <v>.</v>
      </c>
      <c r="FO16" s="27" t="s">
        <v>5007</v>
      </c>
      <c r="FP16" s="27" t="s">
        <v>5007</v>
      </c>
      <c r="FQ16" s="27" t="s">
        <v>5007</v>
      </c>
      <c r="FR16" s="27" t="s">
        <v>5007</v>
      </c>
      <c r="FS16" s="27" t="s">
        <v>5007</v>
      </c>
      <c r="FT16" s="27">
        <f>work!GM16</f>
        <v>7.6679276147633168E-6</v>
      </c>
      <c r="FU16" s="27">
        <f>work!GN16</f>
        <v>5.5147058823529415E-6</v>
      </c>
      <c r="FV16" s="27" t="str">
        <f>work!GO16</f>
        <v>.</v>
      </c>
      <c r="FW16" s="27" t="s">
        <v>5007</v>
      </c>
      <c r="FX16" s="27"/>
      <c r="FY16" s="27">
        <f t="shared" si="15"/>
        <v>5606.5150000000003</v>
      </c>
      <c r="FZ16">
        <f t="shared" si="20"/>
        <v>20</v>
      </c>
      <c r="GA16" t="str">
        <f>work!HC16</f>
        <v>.</v>
      </c>
      <c r="GB16" t="str">
        <f>IF(ISNUMBER(work!HA16+work!HB16),work!HA16+work!HB16,".")</f>
        <v>.</v>
      </c>
      <c r="GC16" t="str">
        <f>IF(ISNUMBER(work!HK16-work!HC16),work!HK16-work!HC16,".")</f>
        <v>.</v>
      </c>
      <c r="GD16" t="str">
        <f>IF(ISNUMBER(work!HI16+work!HJ16-work!HA16-work!HB16),(work!HI16+work!HJ16-work!HA16-work!HB16),".")</f>
        <v>.</v>
      </c>
      <c r="GH16">
        <f>work!GQ16</f>
        <v>300</v>
      </c>
      <c r="GI16">
        <f>work!GR16</f>
        <v>300</v>
      </c>
      <c r="GJ16" t="str">
        <f>work!GZ16</f>
        <v>.</v>
      </c>
      <c r="GK16" t="str">
        <f>work!HH16</f>
        <v>.</v>
      </c>
      <c r="GL16" t="str">
        <f t="shared" si="16"/>
        <v>.</v>
      </c>
      <c r="GM16" t="str">
        <f>IFERROR(VLOOKUP($F16,AREA_EM_ALLYEAR,Seq!B$1,FALSE),".")</f>
        <v>.</v>
      </c>
      <c r="GN16" t="str">
        <f>IFERROR(VLOOKUP($F16,AREA_EM_ALLYEAR,Seq!C$1,FALSE),".")</f>
        <v>.</v>
      </c>
      <c r="GO16" t="str">
        <f>IFERROR(VLOOKUP($F16,AREA_EM_ALLYEAR,Seq!D$1,FALSE),".")</f>
        <v>.</v>
      </c>
      <c r="GP16" t="str">
        <f>IFERROR(VLOOKUP($F16,AREA_EM_ALLYEAR,Seq!E$1,FALSE),".")</f>
        <v>.</v>
      </c>
      <c r="GQ16" t="str">
        <f>IFERROR(VLOOKUP($F16,AREA_EM_ALLYEAR,Seq!F$1,FALSE),".")</f>
        <v>.</v>
      </c>
      <c r="GR16" t="str">
        <f>IFERROR(VLOOKUP($F16,AREA_EM_ALLYEAR,Seq!G$1,FALSE),".")</f>
        <v>.</v>
      </c>
      <c r="GS16" t="str">
        <f>IFERROR(VLOOKUP($F16,AREA_EM_ALLYEAR,Seq!H$1,FALSE),".")</f>
        <v>.</v>
      </c>
      <c r="GT16" t="str">
        <f>IFERROR(VLOOKUP($F16,AREA_EM_ALLYEAR,Seq!I$1,FALSE),".")</f>
        <v>.</v>
      </c>
      <c r="GU16" t="str">
        <f>IFERROR(VLOOKUP($F16,AREA_EM_ALLYEAR,Seq!J$1,FALSE),".")</f>
        <v>.</v>
      </c>
      <c r="GV16" t="str">
        <f>IFERROR(VLOOKUP($F16,AREA_EM_ALLYEAR,Seq!K$1,FALSE),".")</f>
        <v>.</v>
      </c>
      <c r="GW16" t="str">
        <f>IFERROR(VLOOKUP($F16,AREA_EM_ALLYEAR,Seq!L$1,FALSE),".")</f>
        <v>.</v>
      </c>
      <c r="GX16" t="str">
        <f>IFERROR(VLOOKUP($F16,AREA_EM_ALLYEAR,Seq!M$1,FALSE),".")</f>
        <v>.</v>
      </c>
      <c r="GY16" t="str">
        <f>IFERROR(VLOOKUP($F16,AREA_EM_ALLYEAR,Seq!N$1,FALSE),".")</f>
        <v>.</v>
      </c>
      <c r="GZ16" t="str">
        <f>IFERROR(VLOOKUP($F16,AREA_EM_ALLYEAR,Seq!O$1,FALSE),".")</f>
        <v>.</v>
      </c>
      <c r="HA16" t="str">
        <f t="shared" si="21"/>
        <v>.</v>
      </c>
      <c r="HK16" s="139">
        <f>IFERROR(VLOOKUP(CONCATENATE($G16, ".SP.DYN.LE00.IN"),AREA_WB_6ATTRS,Seq!B$1,FALSE)-VLOOKUP("CHN.SP.DYN.LE00.IN",AREA_WB_6ATTRS,Seq!B$1,FALSE),".")</f>
        <v>-14.649560975609759</v>
      </c>
      <c r="HL16" s="139">
        <f>IFERROR(VLOOKUP(CONCATENATE($G16, ".SP.DYN.LE00.IN"),AREA_WB_6ATTRS,Seq!C$1,FALSE)-VLOOKUP("CHN.SP.DYN.LE00.IN",AREA_WB_6ATTRS,Seq!C$1,FALSE),".")</f>
        <v>-16.108024390243919</v>
      </c>
      <c r="HM16" s="139">
        <f>IFERROR(VLOOKUP(CONCATENATE($G16, ".SP.DYN.LE00.IN"),AREA_WB_6ATTRS,Seq!D$1,FALSE)-VLOOKUP("CHN.SP.DYN.LE00.IN",AREA_WB_6ATTRS,Seq!D$1,FALSE),".")</f>
        <v>-17.194487804878044</v>
      </c>
      <c r="HN16" s="139">
        <f>IFERROR(VLOOKUP(CONCATENATE($G16, ".SP.DYN.LE00.IN"),AREA_WB_6ATTRS,Seq!E$1,FALSE)-VLOOKUP("CHN.SP.DYN.LE00.IN",AREA_WB_6ATTRS,Seq!E$1,FALSE),".")</f>
        <v>-17.694097560975607</v>
      </c>
      <c r="HO16" s="139">
        <f>IFERROR(VLOOKUP(CONCATENATE($G16, ".SP.DYN.LE00.IN"),AREA_WB_6ATTRS,Seq!F$1,FALSE)-VLOOKUP("CHN.SP.DYN.LE00.IN",AREA_WB_6ATTRS,Seq!F$1,FALSE),".")</f>
        <v>-17.527829268292685</v>
      </c>
      <c r="HP16" s="139">
        <f>IFERROR(VLOOKUP(CONCATENATE($G16, ".SP.DYN.LE00.IN"),AREA_WB_6ATTRS,Seq!G$1,FALSE)-VLOOKUP("CHN.SP.DYN.LE00.IN",AREA_WB_6ATTRS,Seq!G$1,FALSE),".")</f>
        <v>-16.678048780487806</v>
      </c>
      <c r="HQ16" s="139">
        <f>IFERROR(VLOOKUP(CONCATENATE($G16, ".SP.DYN.LE00.IN"),AREA_WB_6ATTRS,Seq!H$1,FALSE)-VLOOKUP("CHN.SP.DYN.LE00.IN",AREA_WB_6ATTRS,Seq!H$1,FALSE),".")</f>
        <v>-15.218926829268298</v>
      </c>
      <c r="HR16" s="139">
        <f>IFERROR(VLOOKUP(CONCATENATE($G16, ".SP.DYN.LE00.IN"),AREA_WB_6ATTRS,Seq!I$1,FALSE)-VLOOKUP("CHN.SP.DYN.LE00.IN",AREA_WB_6ATTRS,Seq!I$1,FALSE),".")</f>
        <v>-13.383097560975614</v>
      </c>
      <c r="HS16" s="139">
        <f>IFERROR(VLOOKUP(CONCATENATE($G16, ".SP.DYN.LE00.IN"),AREA_WB_6ATTRS,Seq!J$1,FALSE)-VLOOKUP("CHN.SP.DYN.LE00.IN",AREA_WB_6ATTRS,Seq!J$1,FALSE),".")</f>
        <v>-11.400048780487815</v>
      </c>
      <c r="HT16" s="139">
        <f>IFERROR(VLOOKUP(CONCATENATE($G16, ".SP.DYN.LE00.IN"),AREA_WB_6ATTRS,Seq!K$1,FALSE)-VLOOKUP("CHN.SP.DYN.LE00.IN",AREA_WB_6ATTRS,Seq!K$1,FALSE),".")</f>
        <v>-9.4062195121951291</v>
      </c>
      <c r="HU16" s="139">
        <f>IFERROR(VLOOKUP(CONCATENATE($G16, ".SP.DYN.LE00.IN"),AREA_WB_6ATTRS,Seq!L$1,FALSE)-VLOOKUP("CHN.SP.DYN.LE00.IN",AREA_WB_6ATTRS,Seq!L$1,FALSE),".")</f>
        <v>-7.5492682926829247</v>
      </c>
      <c r="HV16" s="139">
        <f>IFERROR(VLOOKUP(CONCATENATE($G16, ".SP.DYN.LE00.IN"),AREA_WB_6ATTRS,Seq!M$1,FALSE)-VLOOKUP("CHN.SP.DYN.LE00.IN",AREA_WB_6ATTRS,Seq!M$1,FALSE),".")</f>
        <v>-5.9385365853658598</v>
      </c>
      <c r="HW16" s="139">
        <f>IFERROR(VLOOKUP(CONCATENATE($G16, ".SP.DYN.LE00.IN"),AREA_WB_6ATTRS,Seq!N$1,FALSE)-VLOOKUP("CHN.SP.DYN.LE00.IN",AREA_WB_6ATTRS,Seq!N$1,FALSE),".")</f>
        <v>-4.5977804878048687</v>
      </c>
      <c r="HX16" s="139">
        <f>IFERROR(VLOOKUP(CONCATENATE($G16, ".SP.DYN.LE00.IN"),AREA_WB_6ATTRS,Seq!O$1,FALSE)-VLOOKUP("CHN.SP.DYN.LE00.IN",AREA_WB_6ATTRS,Seq!O$1,FALSE),".")</f>
        <v>-3.5347804878048805</v>
      </c>
      <c r="HY16" s="139">
        <f>IFERROR(VLOOKUP(CONCATENATE($G16, ".SP.DYN.LE00.IN"),AREA_WB_6ATTRS,Seq!P$1,FALSE)-VLOOKUP("CHN.SP.DYN.LE00.IN",AREA_WB_6ATTRS,Seq!P$1,FALSE),".")</f>
        <v>-2.7654390243902469</v>
      </c>
      <c r="HZ16" s="139">
        <f>IFERROR(VLOOKUP(CONCATENATE($G16, ".SP.DYN.LE00.IN"),AREA_WB_6ATTRS,Seq!Q$1,FALSE)-VLOOKUP("CHN.SP.DYN.LE00.IN",AREA_WB_6ATTRS,Seq!Q$1,FALSE),".")</f>
        <v>-2.2702682926829141</v>
      </c>
      <c r="IA16" s="139">
        <f>IFERROR(VLOOKUP(CONCATENATE($G16, ".SP.DYN.LE00.IN"),AREA_WB_6ATTRS,Seq!R$1,FALSE)-VLOOKUP("CHN.SP.DYN.LE00.IN",AREA_WB_6ATTRS,Seq!R$1,FALSE),".")</f>
        <v>-1.995829268292681</v>
      </c>
      <c r="IB16" s="139">
        <f>IFERROR(VLOOKUP(CONCATENATE($G16, ".SP.DYN.LE00.IN"),AREA_WB_6ATTRS,Seq!S$1,FALSE)-VLOOKUP("CHN.SP.DYN.LE00.IN",AREA_WB_6ATTRS,Seq!S$1,FALSE),".")</f>
        <v>-1.8466585365853661</v>
      </c>
      <c r="IC16" s="139">
        <f>IFERROR(VLOOKUP(CONCATENATE($G16, ".SP.DYN.LE00.IN"),AREA_WB_6ATTRS,Seq!T$1,FALSE)-VLOOKUP("CHN.SP.DYN.LE00.IN",AREA_WB_6ATTRS,Seq!T$1,FALSE),".")</f>
        <v>-1.7390731707317286</v>
      </c>
      <c r="ID16" s="139">
        <f>IFERROR(VLOOKUP(CONCATENATE($G16, ".SP.DYN.LE00.IN"),AREA_WB_6ATTRS,Seq!U$1,FALSE)-VLOOKUP("CHN.SP.DYN.LE00.IN",AREA_WB_6ATTRS,Seq!U$1,FALSE),".")</f>
        <v>-1.6315609756097729</v>
      </c>
      <c r="IE16" s="139">
        <f>IFERROR(VLOOKUP(CONCATENATE($G16, ".SP.DYN.LE00.IN"),AREA_WB_6ATTRS,Seq!V$1,FALSE)-VLOOKUP("CHN.SP.DYN.LE00.IN",AREA_WB_6ATTRS,Seq!V$1,FALSE),".")</f>
        <v>-1.5020487804877973</v>
      </c>
      <c r="IF16" s="139">
        <f>IFERROR(VLOOKUP(CONCATENATE($G16, ".SP.DYN.LE00.IN"),AREA_WB_6ATTRS,Seq!W$1,FALSE)-VLOOKUP("CHN.SP.DYN.LE00.IN",AREA_WB_6ATTRS,Seq!W$1,FALSE),".")</f>
        <v>-1.3470000000000084</v>
      </c>
      <c r="IG16" s="139">
        <f>IFERROR(VLOOKUP(CONCATENATE($G16, ".SP.DYN.LE00.IN"),AREA_WB_6ATTRS,Seq!X$1,FALSE)-VLOOKUP("CHN.SP.DYN.LE00.IN",AREA_WB_6ATTRS,Seq!X$1,FALSE),".")</f>
        <v>-1.1926585365853555</v>
      </c>
      <c r="IH16" s="139">
        <f>IFERROR(VLOOKUP(CONCATENATE($G16, ".SP.DYN.LE00.IN"),AREA_WB_6ATTRS,Seq!Y$1,FALSE)-VLOOKUP("CHN.SP.DYN.LE00.IN",AREA_WB_6ATTRS,Seq!Y$1,FALSE),".")</f>
        <v>-1.0574878048780363</v>
      </c>
      <c r="II16" s="139">
        <f>IFERROR(VLOOKUP(CONCATENATE($G16, ".SP.DYN.LE00.IN"),AREA_WB_6ATTRS,Seq!Z$1,FALSE)-VLOOKUP("CHN.SP.DYN.LE00.IN",AREA_WB_6ATTRS,Seq!Z$1,FALSE),".")</f>
        <v>-0.93987804878049985</v>
      </c>
      <c r="IJ16" s="139">
        <f>IFERROR(VLOOKUP(CONCATENATE($G16, ".SP.DYN.LE00.IN"),AREA_WB_6ATTRS,Seq!AA$1,FALSE)-VLOOKUP("CHN.SP.DYN.LE00.IN",AREA_WB_6ATTRS,Seq!AA$1,FALSE),".")</f>
        <v>-0.83821951219513835</v>
      </c>
      <c r="IK16" s="139">
        <f>IFERROR(VLOOKUP(CONCATENATE($G16, ".SP.DYN.LE00.IN"),AREA_WB_6ATTRS,Seq!AB$1,FALSE)-VLOOKUP("CHN.SP.DYN.LE00.IN",AREA_WB_6ATTRS,Seq!AB$1,FALSE),".")</f>
        <v>-0.75126829268293704</v>
      </c>
      <c r="IL16" s="139">
        <f>IFERROR(VLOOKUP(CONCATENATE($G16, ".SP.DYN.LE00.IN"),AREA_WB_6ATTRS,Seq!AC$1,FALSE)-VLOOKUP("CHN.SP.DYN.LE00.IN",AREA_WB_6ATTRS,Seq!AC$1,FALSE),".")</f>
        <v>-0.67795121951218107</v>
      </c>
      <c r="IM16" s="139">
        <f>IFERROR(VLOOKUP(CONCATENATE($G16, ".SP.DYN.LE00.IN"),AREA_WB_6ATTRS,Seq!AD$1,FALSE)-VLOOKUP("CHN.SP.DYN.LE00.IN",AREA_WB_6ATTRS,Seq!AD$1,FALSE),".")</f>
        <v>-0.6156829268292654</v>
      </c>
      <c r="IN16" s="139">
        <f>IFERROR(VLOOKUP(CONCATENATE($G16, ".SP.DYN.LE00.IN"),AREA_WB_6ATTRS,Seq!AE$1,FALSE)-VLOOKUP("CHN.SP.DYN.LE00.IN",AREA_WB_6ATTRS,Seq!AE$1,FALSE),".")</f>
        <v>-0.56443902439025351</v>
      </c>
      <c r="IO16" s="139">
        <f>IFERROR(VLOOKUP(CONCATENATE($G16, ".SP.DYN.LE00.IN"),AREA_WB_6ATTRS,Seq!AF$1,FALSE)-VLOOKUP("CHN.SP.DYN.LE00.IN",AREA_WB_6ATTRS,Seq!AF$1,FALSE),".")</f>
        <v>-0.52124390243903918</v>
      </c>
      <c r="IP16" s="139" t="str">
        <f>IFERROR(VLOOKUP(CONCATENATE($G16, ".SP.DYN.LE00.IN"),AREA_WB_6ATTRS,Seq!AG$1,FALSE)-VLOOKUP("CHN.SP.DYN.LE00.IN",AREA_WB_6ATTRS,Seq!AG$1,FALSE),".")</f>
        <v>.</v>
      </c>
      <c r="IW16">
        <f>IFERROR(VLOOKUP(CONCATENATE($G16, ".SP.DYN.LE00.IN"),AREA_WB_6ATTRS,Seq!B$1,FALSE),".")</f>
        <v>52.344243902439032</v>
      </c>
      <c r="IX16">
        <f>IFERROR(VLOOKUP(CONCATENATE($G16, ".SP.DYN.LE00.IN"),AREA_WB_6ATTRS,Seq!C$1,FALSE),".")</f>
        <v>51.15490243902439</v>
      </c>
      <c r="IY16">
        <f>IFERROR(VLOOKUP(CONCATENATE($G16, ".SP.DYN.LE00.IN"),AREA_WB_6ATTRS,Seq!D$1,FALSE),".")</f>
        <v>50.340414634146349</v>
      </c>
      <c r="IZ16">
        <f>IFERROR(VLOOKUP(CONCATENATE($G16, ".SP.DYN.LE00.IN"),AREA_WB_6ATTRS,Seq!E$1,FALSE),".")</f>
        <v>50.105756097560985</v>
      </c>
      <c r="JA16">
        <f>IFERROR(VLOOKUP(CONCATENATE($G16, ".SP.DYN.LE00.IN"),AREA_WB_6ATTRS,Seq!F$1,FALSE),".")</f>
        <v>50.531439024390245</v>
      </c>
      <c r="JB16">
        <f>IFERROR(VLOOKUP(CONCATENATE($G16, ".SP.DYN.LE00.IN"),AREA_WB_6ATTRS,Seq!G$1,FALSE),".")</f>
        <v>51.635097560975616</v>
      </c>
      <c r="JC16">
        <f>IFERROR(VLOOKUP(CONCATENATE($G16, ".SP.DYN.LE00.IN"),AREA_WB_6ATTRS,Seq!H$1,FALSE),".")</f>
        <v>53.340560975609762</v>
      </c>
      <c r="JD16">
        <f>IFERROR(VLOOKUP(CONCATENATE($G16, ".SP.DYN.LE00.IN"),AREA_WB_6ATTRS,Seq!I$1,FALSE),".")</f>
        <v>55.414219512195132</v>
      </c>
      <c r="JE16">
        <f>IFERROR(VLOOKUP(CONCATENATE($G16, ".SP.DYN.LE00.IN"),AREA_WB_6ATTRS,Seq!J$1,FALSE),".")</f>
        <v>57.627073170731713</v>
      </c>
      <c r="JF16">
        <f>IFERROR(VLOOKUP(CONCATENATE($G16, ".SP.DYN.LE00.IN"),AREA_WB_6ATTRS,Seq!K$1,FALSE),".")</f>
        <v>59.840707317073175</v>
      </c>
      <c r="JG16">
        <f>IFERROR(VLOOKUP(CONCATENATE($G16, ".SP.DYN.LE00.IN"),AREA_WB_6ATTRS,Seq!L$1,FALSE),".")</f>
        <v>61.910463414634151</v>
      </c>
      <c r="JH16">
        <f>IFERROR(VLOOKUP(CONCATENATE($G16, ".SP.DYN.LE00.IN"),AREA_WB_6ATTRS,Seq!M$1,FALSE),".")</f>
        <v>63.72548780487805</v>
      </c>
      <c r="JI16">
        <f>IFERROR(VLOOKUP(CONCATENATE($G16, ".SP.DYN.LE00.IN"),AREA_WB_6ATTRS,Seq!N$1,FALSE),".")</f>
        <v>65.264048780487812</v>
      </c>
      <c r="JJ16">
        <f>IFERROR(VLOOKUP(CONCATENATE($G16, ".SP.DYN.LE00.IN"),AREA_WB_6ATTRS,Seq!O$1,FALSE),".")</f>
        <v>66.51985365853659</v>
      </c>
      <c r="JK16">
        <f>IFERROR(VLOOKUP(CONCATENATE($G16, ".SP.DYN.LE00.IN"),AREA_WB_6ATTRS,Seq!P$1,FALSE),".")</f>
        <v>67.477487804878052</v>
      </c>
      <c r="JL16">
        <f>IFERROR(VLOOKUP(CONCATENATE($G16, ".SP.DYN.LE00.IN"),AREA_WB_6ATTRS,Seq!Q$1,FALSE),".")</f>
        <v>68.154463414634165</v>
      </c>
      <c r="JM16">
        <f>IFERROR(VLOOKUP(CONCATENATE($G16, ".SP.DYN.LE00.IN"),AREA_WB_6ATTRS,Seq!R$1,FALSE),".")</f>
        <v>68.603195121951231</v>
      </c>
      <c r="JN16">
        <f>IFERROR(VLOOKUP(CONCATENATE($G16, ".SP.DYN.LE00.IN"),AREA_WB_6ATTRS,Seq!S$1,FALSE),".")</f>
        <v>68.919658536585374</v>
      </c>
      <c r="JO16">
        <f>IFERROR(VLOOKUP(CONCATENATE($G16, ".SP.DYN.LE00.IN"),AREA_WB_6ATTRS,Seq!T$1,FALSE),".")</f>
        <v>69.188024390243896</v>
      </c>
      <c r="JP16">
        <f>IFERROR(VLOOKUP(CONCATENATE($G16, ".SP.DYN.LE00.IN"),AREA_WB_6ATTRS,Seq!U$1,FALSE),".")</f>
        <v>69.451829268292684</v>
      </c>
      <c r="JQ16">
        <f>IFERROR(VLOOKUP(CONCATENATE($G16, ".SP.DYN.LE00.IN"),AREA_WB_6ATTRS,Seq!V$1,FALSE),".")</f>
        <v>69.739658536585381</v>
      </c>
      <c r="JR16">
        <f>IFERROR(VLOOKUP(CONCATENATE($G16, ".SP.DYN.LE00.IN"),AREA_WB_6ATTRS,Seq!W$1,FALSE),".")</f>
        <v>70.058536585365857</v>
      </c>
      <c r="JS16">
        <f>IFERROR(VLOOKUP(CONCATENATE($G16, ".SP.DYN.LE00.IN"),AREA_WB_6ATTRS,Seq!X$1,FALSE),".")</f>
        <v>70.386780487804884</v>
      </c>
      <c r="JT16">
        <f>IFERROR(VLOOKUP(CONCATENATE($G16, ".SP.DYN.LE00.IN"),AREA_WB_6ATTRS,Seq!Y$1,FALSE),".")</f>
        <v>70.707390243902452</v>
      </c>
      <c r="JU16">
        <f>IFERROR(VLOOKUP(CONCATENATE($G16, ".SP.DYN.LE00.IN"),AREA_WB_6ATTRS,Seq!Z$1,FALSE),".")</f>
        <v>71.022463414634146</v>
      </c>
      <c r="JV16">
        <f>IFERROR(VLOOKUP(CONCATENATE($G16, ".SP.DYN.LE00.IN"),AREA_WB_6ATTRS,Seq!AA$1,FALSE),".")</f>
        <v>71.333097560975602</v>
      </c>
      <c r="JW16">
        <f>IFERROR(VLOOKUP(CONCATENATE($G16, ".SP.DYN.LE00.IN"),AREA_WB_6ATTRS,Seq!AB$1,FALSE),".")</f>
        <v>71.638463414634145</v>
      </c>
      <c r="JX16">
        <f>IFERROR(VLOOKUP(CONCATENATE($G16, ".SP.DYN.LE00.IN"),AREA_WB_6ATTRS,Seq!AC$1,FALSE),".")</f>
        <v>71.93463414634148</v>
      </c>
      <c r="JY16">
        <f>IFERROR(VLOOKUP(CONCATENATE($G16, ".SP.DYN.LE00.IN"),AREA_WB_6ATTRS,Seq!AD$1,FALSE),".")</f>
        <v>72.219658536585371</v>
      </c>
      <c r="JZ16">
        <f>IFERROR(VLOOKUP(CONCATENATE($G16, ".SP.DYN.LE00.IN"),AREA_WB_6ATTRS,Seq!AE$1,FALSE),".")</f>
        <v>72.4920731707317</v>
      </c>
      <c r="KA16">
        <f>IFERROR(VLOOKUP(CONCATENATE($G16, ".SP.DYN.LE00.IN"),AREA_WB_6ATTRS,Seq!AF$1,FALSE),".")</f>
        <v>72.751853658536589</v>
      </c>
      <c r="KB16" t="str">
        <f>IFERROR(VLOOKUP(CONCATENATE($G16, ".SP.DYN.LE00.IN"),AREA_WB_6ATTRS,Seq!AG$1,FALSE),".")</f>
        <v>.</v>
      </c>
      <c r="KK16">
        <f t="shared" si="22"/>
        <v>108</v>
      </c>
      <c r="KL16">
        <f t="shared" si="23"/>
        <v>0</v>
      </c>
      <c r="KM16">
        <f t="shared" si="17"/>
        <v>51489231.803846568</v>
      </c>
      <c r="KN16">
        <f t="shared" si="18"/>
        <v>-37430479.660765812</v>
      </c>
      <c r="KO16">
        <f t="shared" si="24"/>
        <v>7.9000001907348641E-2</v>
      </c>
      <c r="KP16" t="str">
        <f>work!HA16</f>
        <v>.</v>
      </c>
      <c r="KQ16" t="str">
        <f>work!HB16</f>
        <v>.</v>
      </c>
      <c r="KR16" t="str">
        <f>work!HC16</f>
        <v>.</v>
      </c>
      <c r="KS16" t="str">
        <f>IF(ISNUMBER(work!HI16-work!HA16),work!HI16-work!HA16,".")</f>
        <v>.</v>
      </c>
      <c r="KT16" t="str">
        <f>IF(ISNUMBER(work!HJ16-work!HB16),work!HJ16-work!HB16,".")</f>
        <v>.</v>
      </c>
      <c r="KU16" t="str">
        <f>IF(ISNUMBER(work!HK16-work!HC16),work!HK16-work!HC16,".")</f>
        <v>.</v>
      </c>
      <c r="KW16">
        <f>IFERROR(work!HR16/work!HV16,".")</f>
        <v>1.2779879357938862E-7</v>
      </c>
      <c r="KX16">
        <f>IFERROR(work!HS16/work!HW16,".")</f>
        <v>2.389705882352941E-7</v>
      </c>
      <c r="KY16">
        <f>IFERROR(work!HT16/work!HX16,".")</f>
        <v>1.7203992669681649E-7</v>
      </c>
      <c r="KZ16">
        <f>IFERROR(work!HU16/work!HY16,".")</f>
        <v>0</v>
      </c>
    </row>
    <row r="17" spans="1:312">
      <c r="A17" s="24">
        <f t="shared" si="0"/>
        <v>15</v>
      </c>
      <c r="B17" s="24" t="str">
        <f t="shared" si="19"/>
        <v>Out</v>
      </c>
      <c r="C17" s="24" t="str">
        <f t="shared" si="1"/>
        <v>Out</v>
      </c>
      <c r="D17" s="24" t="str">
        <f t="shared" si="2"/>
        <v>Out67</v>
      </c>
      <c r="E17" s="25" t="s">
        <v>2709</v>
      </c>
      <c r="F17" s="26" t="str">
        <f t="shared" si="3"/>
        <v>Iraq</v>
      </c>
      <c r="G17" s="166" t="s">
        <v>1449</v>
      </c>
      <c r="H17" s="166" t="s">
        <v>5007</v>
      </c>
      <c r="I17" s="166" t="s">
        <v>5007</v>
      </c>
      <c r="J17" s="180" t="s">
        <v>5007</v>
      </c>
      <c r="K17" s="180" t="s">
        <v>5007</v>
      </c>
      <c r="L17" s="27">
        <f>IFERROR(VLOOKUP($F17,Area_FDI_84_96,Seq!B$1,FALSE),0)</f>
        <v>0</v>
      </c>
      <c r="M17" s="27">
        <f>IFERROR(VLOOKUP($F17,Area_FDI_84_96,Seq!C$1,FALSE),0)</f>
        <v>0</v>
      </c>
      <c r="N17" s="27">
        <f>IFERROR(VLOOKUP($F17,Area_FDI_84_96,Seq!D$1,FALSE),0)</f>
        <v>0</v>
      </c>
      <c r="O17" s="27">
        <f>IFERROR(VLOOKUP($F17,Area_FDI_84_96,Seq!E$1,FALSE),0)</f>
        <v>0</v>
      </c>
      <c r="P17" s="27">
        <f>IFERROR(VLOOKUP($F17,Area_FDI_84_96,Seq!F$1,FALSE),0)</f>
        <v>0</v>
      </c>
      <c r="Q17" s="27">
        <f>IFERROR(VLOOKUP($F17,Area_FDI_84_96,Seq!G$1,FALSE),0)</f>
        <v>0</v>
      </c>
      <c r="R17" s="27">
        <f>IFERROR(VLOOKUP($F17,Area_FDI_84_96,Seq!H$1,FALSE),0)</f>
        <v>0</v>
      </c>
      <c r="S17" s="27">
        <f>IFERROR(VLOOKUP($F17,Area_FDI_84_96,Seq!I$1,FALSE),0)</f>
        <v>0</v>
      </c>
      <c r="T17" s="27">
        <f>IFERROR(VALUE(VLOOKUP($E17,Area_FDI_92_95,Seq!B$1,FALSE)),0)</f>
        <v>0</v>
      </c>
      <c r="U17" s="27">
        <f>IFERROR(VALUE(VLOOKUP($E17,Area_FDI_92_95,Seq!C$1,FALSE)),0)</f>
        <v>0</v>
      </c>
      <c r="V17" s="27">
        <f>IFERROR(VALUE(VLOOKUP($E17,Area_FDI_92_95,Seq!D$1,FALSE)),0)</f>
        <v>0</v>
      </c>
      <c r="W17" s="27">
        <f>IFERROR(VALUE(VLOOKUP($E17,Area_FDI_92_95,Seq!E$1,FALSE)),0)</f>
        <v>0</v>
      </c>
      <c r="X17" s="27">
        <f>IFERROR(VALUE(VLOOKUP($E17,Area_FDI_96_99,Seq!B$1,FALSE)),0)</f>
        <v>0</v>
      </c>
      <c r="Y17" s="27">
        <f>IFERROR(VALUE(VLOOKUP($E17,Area_FDI_96_99,Seq!C$1,FALSE)),0)</f>
        <v>0</v>
      </c>
      <c r="Z17" s="27">
        <f>IFERROR(VALUE(VLOOKUP($E17,Area_FDI_96_99,Seq!D$1,FALSE)),0)</f>
        <v>7</v>
      </c>
      <c r="AA17" s="27">
        <f>IFERROR(VALUE(VLOOKUP($E17,Area_FDI_96_99,Seq!E$1,FALSE)),0)</f>
        <v>202</v>
      </c>
      <c r="AB17" s="27">
        <f t="shared" si="4"/>
        <v>18</v>
      </c>
      <c r="AC17" s="27">
        <f t="shared" si="5"/>
        <v>0</v>
      </c>
      <c r="AD17" s="27">
        <f t="shared" si="6"/>
        <v>150</v>
      </c>
      <c r="AE17" s="27">
        <f t="shared" si="7"/>
        <v>7</v>
      </c>
      <c r="AF17" s="27">
        <f t="shared" si="8"/>
        <v>549</v>
      </c>
      <c r="AG17" s="27">
        <f t="shared" si="9"/>
        <v>311</v>
      </c>
      <c r="AH17" s="27">
        <f t="shared" si="10"/>
        <v>150</v>
      </c>
      <c r="AI17" s="27">
        <f t="shared" si="11"/>
        <v>27</v>
      </c>
      <c r="AJ17" s="27">
        <f t="shared" si="12"/>
        <v>324</v>
      </c>
      <c r="AK17" s="27">
        <f t="shared" si="13"/>
        <v>140</v>
      </c>
      <c r="AL17" s="27">
        <f t="shared" si="14"/>
        <v>212</v>
      </c>
      <c r="AM17" s="27"/>
      <c r="AN17" s="27"/>
      <c r="AO17" s="27"/>
      <c r="AP17" s="27"/>
      <c r="AQ17" s="27"/>
      <c r="AR17" s="27"/>
      <c r="AS17" s="27"/>
      <c r="AT17" s="27" t="str">
        <f>IFERROR(work!D17+work!AP17,".")</f>
        <v>.</v>
      </c>
      <c r="AU17" s="27" t="str">
        <f>IFERROR(work!E17+work!AQ17,".")</f>
        <v>.</v>
      </c>
      <c r="AV17" s="27" t="str">
        <f>IFERROR(work!F17+work!AR17,".")</f>
        <v>.</v>
      </c>
      <c r="AW17" s="27" t="str">
        <f>IFERROR(work!G17+work!AS17,".")</f>
        <v>.</v>
      </c>
      <c r="AX17" s="27" t="str">
        <f>IFERROR(work!H17+work!AT17,".")</f>
        <v>.</v>
      </c>
      <c r="AY17" s="27" t="str">
        <f>IFERROR(work!I17+work!AU17,".")</f>
        <v>.</v>
      </c>
      <c r="AZ17" s="27" t="str">
        <f>IFERROR(work!J17+work!AV17,".")</f>
        <v>.</v>
      </c>
      <c r="BA17" s="27" t="str">
        <f>IFERROR(work!K17+work!AW17,".")</f>
        <v>.</v>
      </c>
      <c r="BB17" s="27" t="str">
        <f>IFERROR(work!L17+work!AX17,".")</f>
        <v>.</v>
      </c>
      <c r="BC17" s="27" t="str">
        <f>IFERROR(work!M17+work!AY17,".")</f>
        <v>.</v>
      </c>
      <c r="BD17" s="27" t="str">
        <f>IFERROR(work!N17+work!AZ17,".")</f>
        <v>.</v>
      </c>
      <c r="BE17" s="27" t="str">
        <f>IFERROR(work!O17+work!BA17,".")</f>
        <v>.</v>
      </c>
      <c r="BF17" s="27" t="str">
        <f>IFERROR(work!P17+work!BB17,".")</f>
        <v>.</v>
      </c>
      <c r="BG17" s="27" t="str">
        <f>IFERROR(work!Q17+work!BC17,".")</f>
        <v>.</v>
      </c>
      <c r="BH17" s="27" t="str">
        <f>IFERROR(work!R17+work!BD17,".")</f>
        <v>.</v>
      </c>
      <c r="BI17" s="27" t="str">
        <f>IFERROR(work!S17+work!BE17,".")</f>
        <v>.</v>
      </c>
      <c r="BJ17" s="27" t="str">
        <f>IFERROR(work!T17+work!BF17,".")</f>
        <v>.</v>
      </c>
      <c r="BK17" s="27">
        <f>IFERROR(work!U17+work!BG17,".")</f>
        <v>96922688.081942052</v>
      </c>
      <c r="BL17" s="27">
        <f>IFERROR(work!V17+work!BH17,".")</f>
        <v>104916295.6966909</v>
      </c>
      <c r="BM17" s="27">
        <f>IFERROR(work!W17+work!BI17,".")</f>
        <v>113262310.31492424</v>
      </c>
      <c r="BN17" s="27">
        <f>IFERROR(work!X17+work!BJ17,".")</f>
        <v>122433204.09345306</v>
      </c>
      <c r="BO17" s="27">
        <f>IFERROR(work!Y17+work!BK17,".")</f>
        <v>132209889.14284696</v>
      </c>
      <c r="BP17" s="27">
        <f>IFERROR(work!Z17+work!BL17,".")</f>
        <v>143832844.96786487</v>
      </c>
      <c r="BQ17" s="27">
        <f>IFERROR(work!AA17+work!BM17,".")</f>
        <v>157073842.84261057</v>
      </c>
      <c r="BR17" s="27">
        <f>IFERROR(work!AB17+work!BN17,".")</f>
        <v>173414071.14117336</v>
      </c>
      <c r="BS17" s="27">
        <f>IFERROR(work!AC17+work!BO17,".")</f>
        <v>192780079.88010985</v>
      </c>
      <c r="BT17" s="27">
        <f>IFERROR(work!AD17+work!BP17,".")</f>
        <v>217139556.4032732</v>
      </c>
      <c r="BU17" s="27">
        <f>IFERROR(work!AE17+work!BQ17,".")</f>
        <v>247716918.54913872</v>
      </c>
      <c r="BV17" s="27">
        <f>IFERROR(work!AF17+work!BR17,".")</f>
        <v>271495693.11027807</v>
      </c>
      <c r="BW17" s="27">
        <f>IFERROR(work!AG17+work!BS17,".")</f>
        <v>296361080.20455241</v>
      </c>
      <c r="BX17" s="27">
        <f>IFERROR(work!AH17+work!BT17,".")</f>
        <v>326959163.38119304</v>
      </c>
      <c r="BY17" s="27">
        <f>IFERROR(work!AI17+work!BU17,".")</f>
        <v>356731386.53286064</v>
      </c>
      <c r="BZ17" s="27"/>
      <c r="CA17" s="27"/>
      <c r="CB17" s="27"/>
      <c r="CC17" s="27"/>
      <c r="CD17" s="27"/>
      <c r="CE17" s="27"/>
      <c r="CF17" s="27" t="str">
        <f>IFERROR(work!AP17-work!D17,".")</f>
        <v>.</v>
      </c>
      <c r="CG17" s="27" t="str">
        <f>IFERROR(work!AQ17-work!E17,".")</f>
        <v>.</v>
      </c>
      <c r="CH17" s="27" t="str">
        <f>IFERROR(work!AR17-work!F17,".")</f>
        <v>.</v>
      </c>
      <c r="CI17" s="27" t="str">
        <f>IFERROR(work!AS17-work!G17,".")</f>
        <v>.</v>
      </c>
      <c r="CJ17" s="27" t="str">
        <f>IFERROR(work!AT17-work!H17,".")</f>
        <v>.</v>
      </c>
      <c r="CK17" s="27" t="str">
        <f>IFERROR(work!AU17-work!I17,".")</f>
        <v>.</v>
      </c>
      <c r="CL17" s="27" t="str">
        <f>IFERROR(work!AV17-work!J17,".")</f>
        <v>.</v>
      </c>
      <c r="CM17" s="27" t="str">
        <f>IFERROR(work!AW17-work!K17,".")</f>
        <v>.</v>
      </c>
      <c r="CN17" s="27" t="str">
        <f>IFERROR(work!AX17-work!L17,".")</f>
        <v>.</v>
      </c>
      <c r="CO17" s="27" t="str">
        <f>IFERROR(work!AY17-work!M17,".")</f>
        <v>.</v>
      </c>
      <c r="CP17" s="27" t="str">
        <f>IFERROR(work!AZ17-work!N17,".")</f>
        <v>.</v>
      </c>
      <c r="CQ17" s="27" t="str">
        <f>IFERROR(work!BA17-work!O17,".")</f>
        <v>.</v>
      </c>
      <c r="CR17" s="27" t="str">
        <f>IFERROR(work!BB17-work!P17,".")</f>
        <v>.</v>
      </c>
      <c r="CS17" s="27" t="str">
        <f>IFERROR(work!BC17-work!Q17,".")</f>
        <v>.</v>
      </c>
      <c r="CT17" s="27" t="str">
        <f>IFERROR(work!BD17-work!R17,".")</f>
        <v>.</v>
      </c>
      <c r="CU17" s="27" t="str">
        <f>IFERROR(work!BE17-work!S17,".")</f>
        <v>.</v>
      </c>
      <c r="CV17" s="27" t="str">
        <f>IFERROR(work!BF17-work!T17,".")</f>
        <v>.</v>
      </c>
      <c r="CW17" s="27">
        <f>IFERROR(work!BG17-work!U17,".")</f>
        <v>-93710555.160776794</v>
      </c>
      <c r="CX17" s="27">
        <f>IFERROR(work!BH17-work!V17,".")</f>
        <v>-100586340.51896013</v>
      </c>
      <c r="CY17" s="27">
        <f>IFERROR(work!BI17-work!W17,".")</f>
        <v>-107858526.25311625</v>
      </c>
      <c r="CZ17" s="27">
        <f>IFERROR(work!BJ17-work!X17,".")</f>
        <v>-117261782.7463028</v>
      </c>
      <c r="DA17" s="27">
        <f>IFERROR(work!BK17-work!Y17,".")</f>
        <v>-127379781.60460861</v>
      </c>
      <c r="DB17" s="27">
        <f>IFERROR(work!BL17-work!Z17,".")</f>
        <v>-139379485.81760913</v>
      </c>
      <c r="DC17" s="27">
        <f>IFERROR(work!BM17-work!AA17,".")</f>
        <v>-154459721.02141044</v>
      </c>
      <c r="DD17" s="27">
        <f>IFERROR(work!BN17-work!AB17,".")</f>
        <v>-169584382.67311519</v>
      </c>
      <c r="DE17" s="27">
        <f>IFERROR(work!BO17-work!AC17,".")</f>
        <v>-188977199.21519291</v>
      </c>
      <c r="DF17" s="27">
        <f>IFERROR(work!BP17-work!AD17,".")</f>
        <v>-213100897.13713142</v>
      </c>
      <c r="DG17" s="27">
        <f>IFERROR(work!BQ17-work!AE17,".")</f>
        <v>-243617679.39400482</v>
      </c>
      <c r="DH17" s="27">
        <f>IFERROR(work!BR17-work!AF17,".")</f>
        <v>-267007026.23540646</v>
      </c>
      <c r="DI17" s="27">
        <f>IFERROR(work!BS17-work!AG17,".")</f>
        <v>-291683889.3209362</v>
      </c>
      <c r="DJ17" s="27">
        <f>IFERROR(work!BT17-work!AH17,".")</f>
        <v>-322242482.97494638</v>
      </c>
      <c r="DK17" s="27">
        <f>IFERROR(work!BU17-work!AI17,".")</f>
        <v>-351547609.64168727</v>
      </c>
      <c r="DL17" s="27"/>
      <c r="DM17" s="27"/>
      <c r="DN17" s="27"/>
      <c r="DO17" s="27"/>
      <c r="DP17" s="27"/>
      <c r="DQ17" s="27"/>
      <c r="DR17" s="27"/>
      <c r="DS17" s="27" t="str">
        <f>IFERROR(work!DO17-work!CC17,".")</f>
        <v>.</v>
      </c>
      <c r="DT17" s="27" t="str">
        <f>IFERROR(work!DP17-work!CD17,".")</f>
        <v>.</v>
      </c>
      <c r="DU17" s="27" t="str">
        <f>IFERROR(work!DQ17-work!CE17,".")</f>
        <v>.</v>
      </c>
      <c r="DV17" s="27" t="str">
        <f>IFERROR(work!DR17-work!CF17,".")</f>
        <v>.</v>
      </c>
      <c r="DW17" s="27" t="str">
        <f>IFERROR(work!DS17-work!CG17,".")</f>
        <v>.</v>
      </c>
      <c r="DX17" s="27" t="str">
        <f>IFERROR(work!DT17-work!CH17,".")</f>
        <v>.</v>
      </c>
      <c r="DY17" s="27" t="str">
        <f>IFERROR(work!DU17-work!CI17,".")</f>
        <v>.</v>
      </c>
      <c r="DZ17" s="27" t="str">
        <f>IFERROR(work!DV17-work!CJ17,".")</f>
        <v>.</v>
      </c>
      <c r="EA17" s="27" t="str">
        <f>IFERROR(work!DW17-work!CK17,".")</f>
        <v>.</v>
      </c>
      <c r="EB17" s="27" t="str">
        <f>IFERROR(work!DX17-work!CL17,".")</f>
        <v>.</v>
      </c>
      <c r="EC17" s="27" t="str">
        <f>IFERROR(work!DY17-work!CM17,".")</f>
        <v>.</v>
      </c>
      <c r="ED17" s="27" t="str">
        <f>IFERROR(work!DZ17-work!CN17,".")</f>
        <v>.</v>
      </c>
      <c r="EE17" s="27" t="str">
        <f>IFERROR(work!EA17-work!CO17,".")</f>
        <v>.</v>
      </c>
      <c r="EF17" s="27" t="str">
        <f>IFERROR(work!EB17-work!CP17,".")</f>
        <v>.</v>
      </c>
      <c r="EG17" s="27" t="str">
        <f>IFERROR(work!EC17-work!CQ17,".")</f>
        <v>.</v>
      </c>
      <c r="EH17" s="27" t="str">
        <f>IFERROR(work!ED17-work!CR17,".")</f>
        <v>.</v>
      </c>
      <c r="EI17" s="27" t="str">
        <f>IFERROR(work!EE17-work!CS17,".")</f>
        <v>.</v>
      </c>
      <c r="EJ17" s="27" t="str">
        <f>IFERROR(work!EF17-work!CT17,".")</f>
        <v>.</v>
      </c>
      <c r="EK17" s="27" t="str">
        <f>IFERROR(work!EG17-work!CU17,".")</f>
        <v>.</v>
      </c>
      <c r="EL17" s="27" t="str">
        <f>IFERROR(work!EH17-work!CV17,".")</f>
        <v>.</v>
      </c>
      <c r="EM17" s="27" t="str">
        <f>IFERROR(work!EI17-work!CW17,".")</f>
        <v>.</v>
      </c>
      <c r="EN17" s="27" t="str">
        <f>IFERROR(work!EJ17-work!CX17,".")</f>
        <v>.</v>
      </c>
      <c r="EO17" s="27" t="str">
        <f>IFERROR(work!EK17-work!CY17,".")</f>
        <v>.</v>
      </c>
      <c r="EP17" s="27" t="str">
        <f>IFERROR(work!EL17-work!CZ17,".")</f>
        <v>.</v>
      </c>
      <c r="EQ17" s="27" t="str">
        <f>IFERROR(work!EM17-work!DA17,".")</f>
        <v>.</v>
      </c>
      <c r="ER17" s="27" t="str">
        <f>IFERROR(work!EN17-work!DB17,".")</f>
        <v>.</v>
      </c>
      <c r="ES17" s="27" t="str">
        <f>IFERROR(work!EO17-work!DC17,".")</f>
        <v>.</v>
      </c>
      <c r="ET17" s="27" t="str">
        <f>IFERROR(work!EP17-work!DD17,".")</f>
        <v>.</v>
      </c>
      <c r="EU17" s="27" t="str">
        <f>IFERROR(work!EQ17-work!DE17,".")</f>
        <v>.</v>
      </c>
      <c r="EV17" s="27" t="str">
        <f>IFERROR(work!ER17-work!DF17,".")</f>
        <v>.</v>
      </c>
      <c r="EW17" s="27" t="str">
        <f>IFERROR(work!ES17-work!DG17,".")</f>
        <v>.</v>
      </c>
      <c r="EX17" s="27" t="str">
        <f>IFERROR(work!ET17-work!DH17,".")</f>
        <v>.</v>
      </c>
      <c r="EY17" s="27"/>
      <c r="EZ17" s="27"/>
      <c r="FA17" s="27"/>
      <c r="FB17" s="27"/>
      <c r="FC17" s="27"/>
      <c r="FD17" s="27"/>
      <c r="FE17" s="27" t="str">
        <f>IF(ISNUMBER(work!GZ17/work!HD17),work!GZ17/work!HD17,".")</f>
        <v>.</v>
      </c>
      <c r="FF17" s="27" t="str">
        <f>IF(ISNUMBER(work!HA17/work!HE17),work!HA17/work!HE17,".")</f>
        <v>.</v>
      </c>
      <c r="FG17" s="27" t="str">
        <f>IF(ISNUMBER(work!HB17/work!HF17),work!HB17/work!HF17,".")</f>
        <v>.</v>
      </c>
      <c r="FH17" s="27" t="str">
        <f>IF(ISNUMBER(work!HC17/work!HG17),work!HC17/work!HG17,".")</f>
        <v>.</v>
      </c>
      <c r="FI17" s="27" t="str">
        <f>IF(ISNUMBER((work!HA17+work!HB17)/(work!HE17+work!HF17)),(work!HA17+work!HB17)/(work!HE17+work!HF17),".")</f>
        <v>.</v>
      </c>
      <c r="FJ17" s="27" t="str">
        <f>IF(ISNUMBER(work!HH17/work!HL17),work!HH17/work!HL17,".")</f>
        <v>.</v>
      </c>
      <c r="FK17" s="27" t="str">
        <f>IF(ISNUMBER(work!HI17/work!HM17),work!HI17/work!HM17,".")</f>
        <v>.</v>
      </c>
      <c r="FL17" s="27" t="str">
        <f>IF(ISNUMBER(work!HJ17/work!HN17),work!HJ17/work!HN17,".")</f>
        <v>.</v>
      </c>
      <c r="FM17" s="27" t="str">
        <f>IF(ISNUMBER(work!HK17/work!HO17),work!HK17/work!HO17,".")</f>
        <v>.</v>
      </c>
      <c r="FN17" s="27" t="str">
        <f>IF(ISNUMBER((work!HI17+work!HJ17)/(work!HM17+work!HN17)),(work!HI17+work!HJ17)/(work!HM17+work!HN17),".")</f>
        <v>.</v>
      </c>
      <c r="FO17" s="27" t="s">
        <v>5007</v>
      </c>
      <c r="FP17" s="27" t="s">
        <v>5007</v>
      </c>
      <c r="FQ17" s="27" t="s">
        <v>5007</v>
      </c>
      <c r="FR17" s="27" t="s">
        <v>5007</v>
      </c>
      <c r="FS17" s="27" t="s">
        <v>5007</v>
      </c>
      <c r="FT17" s="27" t="str">
        <f>work!GM17</f>
        <v>.</v>
      </c>
      <c r="FU17" s="27" t="str">
        <f>work!GN17</f>
        <v>.</v>
      </c>
      <c r="FV17" s="27" t="str">
        <f>work!GO17</f>
        <v>.</v>
      </c>
      <c r="FW17" s="27" t="s">
        <v>5007</v>
      </c>
      <c r="FX17" s="27"/>
      <c r="FY17" s="27">
        <f t="shared" si="15"/>
        <v>6295.509</v>
      </c>
      <c r="FZ17">
        <f t="shared" si="20"/>
        <v>18</v>
      </c>
      <c r="GA17" t="str">
        <f>work!HC17</f>
        <v>.</v>
      </c>
      <c r="GB17" t="str">
        <f>IF(ISNUMBER(work!HA17+work!HB17),work!HA17+work!HB17,".")</f>
        <v>.</v>
      </c>
      <c r="GC17" t="str">
        <f>IF(ISNUMBER(work!HK17-work!HC17),work!HK17-work!HC17,".")</f>
        <v>.</v>
      </c>
      <c r="GD17" t="str">
        <f>IF(ISNUMBER(work!HI17+work!HJ17-work!HA17-work!HB17),(work!HI17+work!HJ17-work!HA17-work!HB17),".")</f>
        <v>.</v>
      </c>
      <c r="GH17" t="str">
        <f>work!GQ17</f>
        <v>.</v>
      </c>
      <c r="GI17" t="str">
        <f>work!GR17</f>
        <v>.</v>
      </c>
      <c r="GJ17" t="str">
        <f>work!GZ17</f>
        <v>.</v>
      </c>
      <c r="GK17" t="str">
        <f>work!HH17</f>
        <v>.</v>
      </c>
      <c r="GL17">
        <f t="shared" si="16"/>
        <v>0</v>
      </c>
      <c r="GM17" t="str">
        <f>IFERROR(VLOOKUP($F17,AREA_EM_ALLYEAR,Seq!B$1,FALSE),".")</f>
        <v>.</v>
      </c>
      <c r="GN17" t="str">
        <f>IFERROR(VLOOKUP($F17,AREA_EM_ALLYEAR,Seq!C$1,FALSE),".")</f>
        <v>.</v>
      </c>
      <c r="GO17" t="str">
        <f>IFERROR(VLOOKUP($F17,AREA_EM_ALLYEAR,Seq!D$1,FALSE),".")</f>
        <v>.</v>
      </c>
      <c r="GP17" t="str">
        <f>IFERROR(VLOOKUP($F17,AREA_EM_ALLYEAR,Seq!E$1,FALSE),".")</f>
        <v>.</v>
      </c>
      <c r="GQ17" t="str">
        <f>IFERROR(VLOOKUP($F17,AREA_EM_ALLYEAR,Seq!F$1,FALSE),".")</f>
        <v>.</v>
      </c>
      <c r="GR17" t="str">
        <f>IFERROR(VLOOKUP($F17,AREA_EM_ALLYEAR,Seq!G$1,FALSE),".")</f>
        <v>.</v>
      </c>
      <c r="GS17" t="str">
        <f>IFERROR(VLOOKUP($F17,AREA_EM_ALLYEAR,Seq!H$1,FALSE),".")</f>
        <v>.</v>
      </c>
      <c r="GT17" t="str">
        <f>IFERROR(VLOOKUP($F17,AREA_EM_ALLYEAR,Seq!I$1,FALSE),".")</f>
        <v>.</v>
      </c>
      <c r="GU17" t="str">
        <f>IFERROR(VLOOKUP($F17,AREA_EM_ALLYEAR,Seq!J$1,FALSE),".")</f>
        <v>.</v>
      </c>
      <c r="GV17" t="str">
        <f>IFERROR(VLOOKUP($F17,AREA_EM_ALLYEAR,Seq!K$1,FALSE),".")</f>
        <v>.</v>
      </c>
      <c r="GW17" t="str">
        <f>IFERROR(VLOOKUP($F17,AREA_EM_ALLYEAR,Seq!L$1,FALSE),".")</f>
        <v>.</v>
      </c>
      <c r="GX17" t="str">
        <f>IFERROR(VLOOKUP($F17,AREA_EM_ALLYEAR,Seq!M$1,FALSE),".")</f>
        <v>.</v>
      </c>
      <c r="GY17" t="str">
        <f>IFERROR(VLOOKUP($F17,AREA_EM_ALLYEAR,Seq!N$1,FALSE),".")</f>
        <v>.</v>
      </c>
      <c r="GZ17" t="str">
        <f>IFERROR(VLOOKUP($F17,AREA_EM_ALLYEAR,Seq!O$1,FALSE),".")</f>
        <v>.</v>
      </c>
      <c r="HA17" t="str">
        <f t="shared" si="21"/>
        <v>.</v>
      </c>
      <c r="HK17" s="139">
        <f>IFERROR(VLOOKUP(CONCATENATE($G17, ".SP.DYN.LE00.IN"),AREA_WB_6ATTRS,Seq!B$1,FALSE)-VLOOKUP("CHN.SP.DYN.LE00.IN",AREA_WB_6ATTRS,Seq!B$1,FALSE),".")</f>
        <v>-9.7090975609756143</v>
      </c>
      <c r="HL17" s="139">
        <f>IFERROR(VLOOKUP(CONCATENATE($G17, ".SP.DYN.LE00.IN"),AREA_WB_6ATTRS,Seq!C$1,FALSE)-VLOOKUP("CHN.SP.DYN.LE00.IN",AREA_WB_6ATTRS,Seq!C$1,FALSE),".")</f>
        <v>-10.934707317073183</v>
      </c>
      <c r="HM17" s="139">
        <f>IFERROR(VLOOKUP(CONCATENATE($G17, ".SP.DYN.LE00.IN"),AREA_WB_6ATTRS,Seq!D$1,FALSE)-VLOOKUP("CHN.SP.DYN.LE00.IN",AREA_WB_6ATTRS,Seq!D$1,FALSE),".")</f>
        <v>-11.70278048780488</v>
      </c>
      <c r="HN17" s="139">
        <f>IFERROR(VLOOKUP(CONCATENATE($G17, ".SP.DYN.LE00.IN"),AREA_WB_6ATTRS,Seq!E$1,FALSE)-VLOOKUP("CHN.SP.DYN.LE00.IN",AREA_WB_6ATTRS,Seq!E$1,FALSE),".")</f>
        <v>-11.84968292682926</v>
      </c>
      <c r="HO17" s="139">
        <f>IFERROR(VLOOKUP(CONCATENATE($G17, ".SP.DYN.LE00.IN"),AREA_WB_6ATTRS,Seq!F$1,FALSE)-VLOOKUP("CHN.SP.DYN.LE00.IN",AREA_WB_6ATTRS,Seq!F$1,FALSE),".")</f>
        <v>-11.336853658536583</v>
      </c>
      <c r="HP17" s="139">
        <f>IFERROR(VLOOKUP(CONCATENATE($G17, ".SP.DYN.LE00.IN"),AREA_WB_6ATTRS,Seq!G$1,FALSE)-VLOOKUP("CHN.SP.DYN.LE00.IN",AREA_WB_6ATTRS,Seq!G$1,FALSE),".")</f>
        <v>-10.207829268292677</v>
      </c>
      <c r="HQ17" s="139">
        <f>IFERROR(VLOOKUP(CONCATENATE($G17, ".SP.DYN.LE00.IN"),AREA_WB_6ATTRS,Seq!H$1,FALSE)-VLOOKUP("CHN.SP.DYN.LE00.IN",AREA_WB_6ATTRS,Seq!H$1,FALSE),".")</f>
        <v>-8.5992926829268299</v>
      </c>
      <c r="HR17" s="139">
        <f>IFERROR(VLOOKUP(CONCATENATE($G17, ".SP.DYN.LE00.IN"),AREA_WB_6ATTRS,Seq!I$1,FALSE)-VLOOKUP("CHN.SP.DYN.LE00.IN",AREA_WB_6ATTRS,Seq!I$1,FALSE),".")</f>
        <v>-6.7719512195122036</v>
      </c>
      <c r="HS17" s="139">
        <f>IFERROR(VLOOKUP(CONCATENATE($G17, ".SP.DYN.LE00.IN"),AREA_WB_6ATTRS,Seq!J$1,FALSE)-VLOOKUP("CHN.SP.DYN.LE00.IN",AREA_WB_6ATTRS,Seq!J$1,FALSE),".")</f>
        <v>-4.9646341463414672</v>
      </c>
      <c r="HT17" s="139">
        <f>IFERROR(VLOOKUP(CONCATENATE($G17, ".SP.DYN.LE00.IN"),AREA_WB_6ATTRS,Seq!K$1,FALSE)-VLOOKUP("CHN.SP.DYN.LE00.IN",AREA_WB_6ATTRS,Seq!K$1,FALSE),".")</f>
        <v>-3.3105121951219445</v>
      </c>
      <c r="HU17" s="139">
        <f>IFERROR(VLOOKUP(CONCATENATE($G17, ".SP.DYN.LE00.IN"),AREA_WB_6ATTRS,Seq!L$1,FALSE)-VLOOKUP("CHN.SP.DYN.LE00.IN",AREA_WB_6ATTRS,Seq!L$1,FALSE),".")</f>
        <v>-1.9255365853658333</v>
      </c>
      <c r="HV17" s="139">
        <f>IFERROR(VLOOKUP(CONCATENATE($G17, ".SP.DYN.LE00.IN"),AREA_WB_6ATTRS,Seq!M$1,FALSE)-VLOOKUP("CHN.SP.DYN.LE00.IN",AREA_WB_6ATTRS,Seq!M$1,FALSE),".")</f>
        <v>-0.86475609756097072</v>
      </c>
      <c r="HW17" s="139">
        <f>IFERROR(VLOOKUP(CONCATENATE($G17, ".SP.DYN.LE00.IN"),AREA_WB_6ATTRS,Seq!N$1,FALSE)-VLOOKUP("CHN.SP.DYN.LE00.IN",AREA_WB_6ATTRS,Seq!N$1,FALSE),".")</f>
        <v>-8.9902439024371006E-2</v>
      </c>
      <c r="HX17" s="139">
        <f>IFERROR(VLOOKUP(CONCATENATE($G17, ".SP.DYN.LE00.IN"),AREA_WB_6ATTRS,Seq!O$1,FALSE)-VLOOKUP("CHN.SP.DYN.LE00.IN",AREA_WB_6ATTRS,Seq!O$1,FALSE),".")</f>
        <v>0.44146341463414274</v>
      </c>
      <c r="HY17" s="139">
        <f>IFERROR(VLOOKUP(CONCATENATE($G17, ".SP.DYN.LE00.IN"),AREA_WB_6ATTRS,Seq!P$1,FALSE)-VLOOKUP("CHN.SP.DYN.LE00.IN",AREA_WB_6ATTRS,Seq!P$1,FALSE),".")</f>
        <v>0.73324390243902826</v>
      </c>
      <c r="HZ17" s="139">
        <f>IFERROR(VLOOKUP(CONCATENATE($G17, ".SP.DYN.LE00.IN"),AREA_WB_6ATTRS,Seq!Q$1,FALSE)-VLOOKUP("CHN.SP.DYN.LE00.IN",AREA_WB_6ATTRS,Seq!Q$1,FALSE),".")</f>
        <v>0.80997560975609417</v>
      </c>
      <c r="IA17" s="139">
        <f>IFERROR(VLOOKUP(CONCATENATE($G17, ".SP.DYN.LE00.IN"),AREA_WB_6ATTRS,Seq!R$1,FALSE)-VLOOKUP("CHN.SP.DYN.LE00.IN",AREA_WB_6ATTRS,Seq!R$1,FALSE),".")</f>
        <v>0.71275609756096969</v>
      </c>
      <c r="IB17" s="139">
        <f>IFERROR(VLOOKUP(CONCATENATE($G17, ".SP.DYN.LE00.IN"),AREA_WB_6ATTRS,Seq!S$1,FALSE)-VLOOKUP("CHN.SP.DYN.LE00.IN",AREA_WB_6ATTRS,Seq!S$1,FALSE),".")</f>
        <v>0.49792682926829457</v>
      </c>
      <c r="IC17" s="139">
        <f>IFERROR(VLOOKUP(CONCATENATE($G17, ".SP.DYN.LE00.IN"),AREA_WB_6ATTRS,Seq!T$1,FALSE)-VLOOKUP("CHN.SP.DYN.LE00.IN",AREA_WB_6ATTRS,Seq!T$1,FALSE),".")</f>
        <v>0.21356097560973808</v>
      </c>
      <c r="ID17" s="139">
        <f>IFERROR(VLOOKUP(CONCATENATE($G17, ".SP.DYN.LE00.IN"),AREA_WB_6ATTRS,Seq!U$1,FALSE)-VLOOKUP("CHN.SP.DYN.LE00.IN",AREA_WB_6ATTRS,Seq!U$1,FALSE),".")</f>
        <v>-0.11451219512196076</v>
      </c>
      <c r="IE17" s="139">
        <f>IFERROR(VLOOKUP(CONCATENATE($G17, ".SP.DYN.LE00.IN"),AREA_WB_6ATTRS,Seq!V$1,FALSE)-VLOOKUP("CHN.SP.DYN.LE00.IN",AREA_WB_6ATTRS,Seq!V$1,FALSE),".")</f>
        <v>-0.49821951219512073</v>
      </c>
      <c r="IF17" s="139">
        <f>IFERROR(VLOOKUP(CONCATENATE($G17, ".SP.DYN.LE00.IN"),AREA_WB_6ATTRS,Seq!W$1,FALSE)-VLOOKUP("CHN.SP.DYN.LE00.IN",AREA_WB_6ATTRS,Seq!W$1,FALSE),".")</f>
        <v>-0.97095121951220165</v>
      </c>
      <c r="IG17" s="139">
        <f>IFERROR(VLOOKUP(CONCATENATE($G17, ".SP.DYN.LE00.IN"),AREA_WB_6ATTRS,Seq!X$1,FALSE)-VLOOKUP("CHN.SP.DYN.LE00.IN",AREA_WB_6ATTRS,Seq!X$1,FALSE),".")</f>
        <v>-1.5535609756097557</v>
      </c>
      <c r="IH17" s="139">
        <f>IFERROR(VLOOKUP(CONCATENATE($G17, ".SP.DYN.LE00.IN"),AREA_WB_6ATTRS,Seq!Y$1,FALSE)-VLOOKUP("CHN.SP.DYN.LE00.IN",AREA_WB_6ATTRS,Seq!Y$1,FALSE),".")</f>
        <v>-2.238780487804874</v>
      </c>
      <c r="II17" s="139">
        <f>IFERROR(VLOOKUP(CONCATENATE($G17, ".SP.DYN.LE00.IN"),AREA_WB_6ATTRS,Seq!Z$1,FALSE)-VLOOKUP("CHN.SP.DYN.LE00.IN",AREA_WB_6ATTRS,Seq!Z$1,FALSE),".")</f>
        <v>-2.9835609756097625</v>
      </c>
      <c r="IJ17" s="139">
        <f>IFERROR(VLOOKUP(CONCATENATE($G17, ".SP.DYN.LE00.IN"),AREA_WB_6ATTRS,Seq!AA$1,FALSE)-VLOOKUP("CHN.SP.DYN.LE00.IN",AREA_WB_6ATTRS,Seq!AA$1,FALSE),".")</f>
        <v>-3.7076829268292641</v>
      </c>
      <c r="IK17" s="139">
        <f>IFERROR(VLOOKUP(CONCATENATE($G17, ".SP.DYN.LE00.IN"),AREA_WB_6ATTRS,Seq!AB$1,FALSE)-VLOOKUP("CHN.SP.DYN.LE00.IN",AREA_WB_6ATTRS,Seq!AB$1,FALSE),".")</f>
        <v>-4.3179268292682877</v>
      </c>
      <c r="IL17" s="139">
        <f>IFERROR(VLOOKUP(CONCATENATE($G17, ".SP.DYN.LE00.IN"),AREA_WB_6ATTRS,Seq!AC$1,FALSE)-VLOOKUP("CHN.SP.DYN.LE00.IN",AREA_WB_6ATTRS,Seq!AC$1,FALSE),".")</f>
        <v>-4.7485121951219469</v>
      </c>
      <c r="IM17" s="139">
        <f>IFERROR(VLOOKUP(CONCATENATE($G17, ".SP.DYN.LE00.IN"),AREA_WB_6ATTRS,Seq!AD$1,FALSE)-VLOOKUP("CHN.SP.DYN.LE00.IN",AREA_WB_6ATTRS,Seq!AD$1,FALSE),".")</f>
        <v>-4.9642195121951147</v>
      </c>
      <c r="IN17" s="139">
        <f>IFERROR(VLOOKUP(CONCATENATE($G17, ".SP.DYN.LE00.IN"),AREA_WB_6ATTRS,Seq!AE$1,FALSE)-VLOOKUP("CHN.SP.DYN.LE00.IN",AREA_WB_6ATTRS,Seq!AE$1,FALSE),".")</f>
        <v>-4.9649999999999892</v>
      </c>
      <c r="IO17" s="139">
        <f>IFERROR(VLOOKUP(CONCATENATE($G17, ".SP.DYN.LE00.IN"),AREA_WB_6ATTRS,Seq!AF$1,FALSE)-VLOOKUP("CHN.SP.DYN.LE00.IN",AREA_WB_6ATTRS,Seq!AF$1,FALSE),".")</f>
        <v>-4.7870487804878223</v>
      </c>
      <c r="IP17" s="139" t="str">
        <f>IFERROR(VLOOKUP(CONCATENATE($G17, ".SP.DYN.LE00.IN"),AREA_WB_6ATTRS,Seq!AG$1,FALSE)-VLOOKUP("CHN.SP.DYN.LE00.IN",AREA_WB_6ATTRS,Seq!AG$1,FALSE),".")</f>
        <v>.</v>
      </c>
      <c r="IW17">
        <f>IFERROR(VLOOKUP(CONCATENATE($G17, ".SP.DYN.LE00.IN"),AREA_WB_6ATTRS,Seq!B$1,FALSE),".")</f>
        <v>57.284707317073178</v>
      </c>
      <c r="IX17">
        <f>IFERROR(VLOOKUP(CONCATENATE($G17, ".SP.DYN.LE00.IN"),AREA_WB_6ATTRS,Seq!C$1,FALSE),".")</f>
        <v>56.328219512195126</v>
      </c>
      <c r="IY17">
        <f>IFERROR(VLOOKUP(CONCATENATE($G17, ".SP.DYN.LE00.IN"),AREA_WB_6ATTRS,Seq!D$1,FALSE),".")</f>
        <v>55.832121951219513</v>
      </c>
      <c r="IZ17">
        <f>IFERROR(VLOOKUP(CONCATENATE($G17, ".SP.DYN.LE00.IN"),AREA_WB_6ATTRS,Seq!E$1,FALSE),".")</f>
        <v>55.950170731707331</v>
      </c>
      <c r="JA17">
        <f>IFERROR(VLOOKUP(CONCATENATE($G17, ".SP.DYN.LE00.IN"),AREA_WB_6ATTRS,Seq!F$1,FALSE),".")</f>
        <v>56.722414634146347</v>
      </c>
      <c r="JB17">
        <f>IFERROR(VLOOKUP(CONCATENATE($G17, ".SP.DYN.LE00.IN"),AREA_WB_6ATTRS,Seq!G$1,FALSE),".")</f>
        <v>58.105317073170745</v>
      </c>
      <c r="JC17">
        <f>IFERROR(VLOOKUP(CONCATENATE($G17, ".SP.DYN.LE00.IN"),AREA_WB_6ATTRS,Seq!H$1,FALSE),".")</f>
        <v>59.96019512195123</v>
      </c>
      <c r="JD17">
        <f>IFERROR(VLOOKUP(CONCATENATE($G17, ".SP.DYN.LE00.IN"),AREA_WB_6ATTRS,Seq!I$1,FALSE),".")</f>
        <v>62.025365853658542</v>
      </c>
      <c r="JE17">
        <f>IFERROR(VLOOKUP(CONCATENATE($G17, ".SP.DYN.LE00.IN"),AREA_WB_6ATTRS,Seq!J$1,FALSE),".")</f>
        <v>64.06248780487806</v>
      </c>
      <c r="JF17">
        <f>IFERROR(VLOOKUP(CONCATENATE($G17, ".SP.DYN.LE00.IN"),AREA_WB_6ATTRS,Seq!K$1,FALSE),".")</f>
        <v>65.93641463414636</v>
      </c>
      <c r="JG17">
        <f>IFERROR(VLOOKUP(CONCATENATE($G17, ".SP.DYN.LE00.IN"),AREA_WB_6ATTRS,Seq!L$1,FALSE),".")</f>
        <v>67.534195121951242</v>
      </c>
      <c r="JH17">
        <f>IFERROR(VLOOKUP(CONCATENATE($G17, ".SP.DYN.LE00.IN"),AREA_WB_6ATTRS,Seq!M$1,FALSE),".")</f>
        <v>68.799268292682939</v>
      </c>
      <c r="JI17">
        <f>IFERROR(VLOOKUP(CONCATENATE($G17, ".SP.DYN.LE00.IN"),AREA_WB_6ATTRS,Seq!N$1,FALSE),".")</f>
        <v>69.77192682926831</v>
      </c>
      <c r="JJ17">
        <f>IFERROR(VLOOKUP(CONCATENATE($G17, ".SP.DYN.LE00.IN"),AREA_WB_6ATTRS,Seq!O$1,FALSE),".")</f>
        <v>70.496097560975613</v>
      </c>
      <c r="JK17">
        <f>IFERROR(VLOOKUP(CONCATENATE($G17, ".SP.DYN.LE00.IN"),AREA_WB_6ATTRS,Seq!P$1,FALSE),".")</f>
        <v>70.976170731707327</v>
      </c>
      <c r="JL17">
        <f>IFERROR(VLOOKUP(CONCATENATE($G17, ".SP.DYN.LE00.IN"),AREA_WB_6ATTRS,Seq!Q$1,FALSE),".")</f>
        <v>71.234707317073173</v>
      </c>
      <c r="JM17">
        <f>IFERROR(VLOOKUP(CONCATENATE($G17, ".SP.DYN.LE00.IN"),AREA_WB_6ATTRS,Seq!R$1,FALSE),".")</f>
        <v>71.311780487804882</v>
      </c>
      <c r="JN17">
        <f>IFERROR(VLOOKUP(CONCATENATE($G17, ".SP.DYN.LE00.IN"),AREA_WB_6ATTRS,Seq!S$1,FALSE),".")</f>
        <v>71.264243902439034</v>
      </c>
      <c r="JO17">
        <f>IFERROR(VLOOKUP(CONCATENATE($G17, ".SP.DYN.LE00.IN"),AREA_WB_6ATTRS,Seq!T$1,FALSE),".")</f>
        <v>71.140658536585363</v>
      </c>
      <c r="JP17">
        <f>IFERROR(VLOOKUP(CONCATENATE($G17, ".SP.DYN.LE00.IN"),AREA_WB_6ATTRS,Seq!U$1,FALSE),".")</f>
        <v>70.968878048780496</v>
      </c>
      <c r="JQ17">
        <f>IFERROR(VLOOKUP(CONCATENATE($G17, ".SP.DYN.LE00.IN"),AREA_WB_6ATTRS,Seq!V$1,FALSE),".")</f>
        <v>70.743487804878058</v>
      </c>
      <c r="JR17">
        <f>IFERROR(VLOOKUP(CONCATENATE($G17, ".SP.DYN.LE00.IN"),AREA_WB_6ATTRS,Seq!W$1,FALSE),".")</f>
        <v>70.434585365853664</v>
      </c>
      <c r="JS17">
        <f>IFERROR(VLOOKUP(CONCATENATE($G17, ".SP.DYN.LE00.IN"),AREA_WB_6ATTRS,Seq!X$1,FALSE),".")</f>
        <v>70.025878048780484</v>
      </c>
      <c r="JT17">
        <f>IFERROR(VLOOKUP(CONCATENATE($G17, ".SP.DYN.LE00.IN"),AREA_WB_6ATTRS,Seq!Y$1,FALSE),".")</f>
        <v>69.526097560975614</v>
      </c>
      <c r="JU17">
        <f>IFERROR(VLOOKUP(CONCATENATE($G17, ".SP.DYN.LE00.IN"),AREA_WB_6ATTRS,Seq!Z$1,FALSE),".")</f>
        <v>68.978780487804883</v>
      </c>
      <c r="JV17">
        <f>IFERROR(VLOOKUP(CONCATENATE($G17, ".SP.DYN.LE00.IN"),AREA_WB_6ATTRS,Seq!AA$1,FALSE),".")</f>
        <v>68.463634146341477</v>
      </c>
      <c r="JW17">
        <f>IFERROR(VLOOKUP(CONCATENATE($G17, ".SP.DYN.LE00.IN"),AREA_WB_6ATTRS,Seq!AB$1,FALSE),".")</f>
        <v>68.071804878048795</v>
      </c>
      <c r="JX17">
        <f>IFERROR(VLOOKUP(CONCATENATE($G17, ".SP.DYN.LE00.IN"),AREA_WB_6ATTRS,Seq!AC$1,FALSE),".")</f>
        <v>67.864073170731714</v>
      </c>
      <c r="JY17">
        <f>IFERROR(VLOOKUP(CONCATENATE($G17, ".SP.DYN.LE00.IN"),AREA_WB_6ATTRS,Seq!AD$1,FALSE),".")</f>
        <v>67.871121951219521</v>
      </c>
      <c r="JZ17">
        <f>IFERROR(VLOOKUP(CONCATENATE($G17, ".SP.DYN.LE00.IN"),AREA_WB_6ATTRS,Seq!AE$1,FALSE),".")</f>
        <v>68.091512195121965</v>
      </c>
      <c r="KA17">
        <f>IFERROR(VLOOKUP(CONCATENATE($G17, ".SP.DYN.LE00.IN"),AREA_WB_6ATTRS,Seq!AF$1,FALSE),".")</f>
        <v>68.486048780487806</v>
      </c>
      <c r="KB17" t="str">
        <f>IFERROR(VLOOKUP(CONCATENATE($G17, ".SP.DYN.LE00.IN"),AREA_WB_6ATTRS,Seq!AG$1,FALSE),".")</f>
        <v>.</v>
      </c>
      <c r="KK17">
        <f t="shared" si="22"/>
        <v>209</v>
      </c>
      <c r="KL17">
        <f t="shared" si="23"/>
        <v>0</v>
      </c>
      <c r="KM17" t="str">
        <f t="shared" si="17"/>
        <v>.</v>
      </c>
      <c r="KN17" t="str">
        <f t="shared" si="18"/>
        <v>.</v>
      </c>
      <c r="KO17" t="str">
        <f t="shared" si="24"/>
        <v>.</v>
      </c>
      <c r="KP17" t="str">
        <f>work!HA17</f>
        <v>.</v>
      </c>
      <c r="KQ17" t="str">
        <f>work!HB17</f>
        <v>.</v>
      </c>
      <c r="KR17" t="str">
        <f>work!HC17</f>
        <v>.</v>
      </c>
      <c r="KS17" t="str">
        <f>IF(ISNUMBER(work!HI17-work!HA17),work!HI17-work!HA17,".")</f>
        <v>.</v>
      </c>
      <c r="KT17" t="str">
        <f>IF(ISNUMBER(work!HJ17-work!HB17),work!HJ17-work!HB17,".")</f>
        <v>.</v>
      </c>
      <c r="KU17" t="str">
        <f>IF(ISNUMBER(work!HK17-work!HC17),work!HK17-work!HC17,".")</f>
        <v>.</v>
      </c>
      <c r="KW17">
        <f>IFERROR(work!HR17/work!HV17,".")</f>
        <v>6.403667565409551E-7</v>
      </c>
      <c r="KX17">
        <f>IFERROR(work!HS17/work!HW17,".")</f>
        <v>2.6455223119515784E-7</v>
      </c>
      <c r="KY17">
        <f>IFERROR(work!HT17/work!HX17,".")</f>
        <v>0</v>
      </c>
      <c r="KZ17">
        <f>IFERROR(work!HU17/work!HY17,".")</f>
        <v>0</v>
      </c>
    </row>
    <row r="18" spans="1:312">
      <c r="A18" s="24">
        <f t="shared" si="0"/>
        <v>16</v>
      </c>
      <c r="B18" s="24" t="str">
        <f t="shared" si="19"/>
        <v>Out</v>
      </c>
      <c r="C18" s="24" t="str">
        <f t="shared" si="1"/>
        <v>Out</v>
      </c>
      <c r="D18" s="24" t="str">
        <f t="shared" si="2"/>
        <v>Out67</v>
      </c>
      <c r="E18" s="25" t="s">
        <v>2324</v>
      </c>
      <c r="F18" s="26" t="str">
        <f t="shared" si="3"/>
        <v>Israel</v>
      </c>
      <c r="G18" s="166" t="s">
        <v>1453</v>
      </c>
      <c r="H18" s="166" t="s">
        <v>5007</v>
      </c>
      <c r="I18" s="166" t="s">
        <v>5007</v>
      </c>
      <c r="J18" s="180" t="s">
        <v>5007</v>
      </c>
      <c r="K18" s="180" t="s">
        <v>5007</v>
      </c>
      <c r="L18" s="27">
        <f>IFERROR(VLOOKUP($F18,Area_FDI_84_96,Seq!B$1,FALSE),0)</f>
        <v>0</v>
      </c>
      <c r="M18" s="27">
        <f>IFERROR(VLOOKUP($F18,Area_FDI_84_96,Seq!C$1,FALSE),0)</f>
        <v>0</v>
      </c>
      <c r="N18" s="27">
        <f>IFERROR(VLOOKUP($F18,Area_FDI_84_96,Seq!D$1,FALSE),0)</f>
        <v>0</v>
      </c>
      <c r="O18" s="27">
        <f>IFERROR(VLOOKUP($F18,Area_FDI_84_96,Seq!E$1,FALSE),0)</f>
        <v>0</v>
      </c>
      <c r="P18" s="27">
        <f>IFERROR(VLOOKUP($F18,Area_FDI_84_96,Seq!F$1,FALSE),0)</f>
        <v>0</v>
      </c>
      <c r="Q18" s="27">
        <f>IFERROR(VLOOKUP($F18,Area_FDI_84_96,Seq!G$1,FALSE),0)</f>
        <v>0</v>
      </c>
      <c r="R18" s="27">
        <f>IFERROR(VLOOKUP($F18,Area_FDI_84_96,Seq!H$1,FALSE),0)</f>
        <v>0</v>
      </c>
      <c r="S18" s="27">
        <f>IFERROR(VLOOKUP($F18,Area_FDI_84_96,Seq!I$1,FALSE),0)</f>
        <v>0</v>
      </c>
      <c r="T18" s="27">
        <f>IFERROR(VALUE(VLOOKUP($E18,Area_FDI_92_95,Seq!B$1,FALSE)),0)</f>
        <v>8</v>
      </c>
      <c r="U18" s="27">
        <f>IFERROR(VALUE(VLOOKUP($E18,Area_FDI_92_95,Seq!C$1,FALSE)),0)</f>
        <v>68</v>
      </c>
      <c r="V18" s="27">
        <f>IFERROR(VALUE(VLOOKUP($E18,Area_FDI_92_95,Seq!D$1,FALSE)),0)</f>
        <v>295</v>
      </c>
      <c r="W18" s="27">
        <f>IFERROR(VALUE(VLOOKUP($E18,Area_FDI_92_95,Seq!E$1,FALSE)),0)</f>
        <v>68</v>
      </c>
      <c r="X18" s="27">
        <f>IFERROR(VALUE(VLOOKUP($E18,Area_FDI_96_99,Seq!B$1,FALSE)),0)</f>
        <v>2053</v>
      </c>
      <c r="Y18" s="27">
        <f>IFERROR(VALUE(VLOOKUP($E18,Area_FDI_96_99,Seq!C$1,FALSE)),0)</f>
        <v>697</v>
      </c>
      <c r="Z18" s="27">
        <f>IFERROR(VALUE(VLOOKUP($E18,Area_FDI_96_99,Seq!D$1,FALSE)),0)</f>
        <v>712</v>
      </c>
      <c r="AA18" s="27">
        <f>IFERROR(VALUE(VLOOKUP($E18,Area_FDI_96_99,Seq!E$1,FALSE)),0)</f>
        <v>327</v>
      </c>
      <c r="AB18" s="27">
        <f t="shared" si="4"/>
        <v>1491</v>
      </c>
      <c r="AC18" s="27">
        <f t="shared" si="5"/>
        <v>3096</v>
      </c>
      <c r="AD18" s="27">
        <f t="shared" si="6"/>
        <v>952</v>
      </c>
      <c r="AE18" s="27">
        <f t="shared" si="7"/>
        <v>1573</v>
      </c>
      <c r="AF18" s="27">
        <f t="shared" si="8"/>
        <v>2330</v>
      </c>
      <c r="AG18" s="27">
        <f t="shared" si="9"/>
        <v>633</v>
      </c>
      <c r="AH18" s="27">
        <f t="shared" si="10"/>
        <v>803</v>
      </c>
      <c r="AI18" s="27">
        <f t="shared" si="11"/>
        <v>2495</v>
      </c>
      <c r="AJ18" s="27">
        <f t="shared" si="12"/>
        <v>2649</v>
      </c>
      <c r="AK18" s="27">
        <f t="shared" si="13"/>
        <v>1757</v>
      </c>
      <c r="AL18" s="27">
        <f t="shared" si="14"/>
        <v>2596</v>
      </c>
      <c r="AM18" s="27"/>
      <c r="AN18" s="27"/>
      <c r="AO18" s="27"/>
      <c r="AP18" s="27"/>
      <c r="AQ18" s="27"/>
      <c r="AR18" s="27"/>
      <c r="AS18" s="27"/>
      <c r="AT18" s="27">
        <f>IFERROR(work!D18+work!AP18,".")</f>
        <v>23279947.227328863</v>
      </c>
      <c r="AU18" s="27">
        <f>IFERROR(work!E18+work!AQ18,".")</f>
        <v>24487904.782944735</v>
      </c>
      <c r="AV18" s="27">
        <f>IFERROR(work!F18+work!AR18,".")</f>
        <v>26334064.948372774</v>
      </c>
      <c r="AW18" s="27">
        <f>IFERROR(work!G18+work!AS18,".")</f>
        <v>28810093.370562363</v>
      </c>
      <c r="AX18" s="27">
        <f>IFERROR(work!H18+work!AT18,".")</f>
        <v>32399401.306661747</v>
      </c>
      <c r="AY18" s="27">
        <f>IFERROR(work!I18+work!AU18,".")</f>
        <v>36212947.680167779</v>
      </c>
      <c r="AZ18" s="27">
        <f>IFERROR(work!J18+work!AV18,".")</f>
        <v>39168519.252289668</v>
      </c>
      <c r="BA18" s="27">
        <f>IFERROR(work!K18+work!AW18,".")</f>
        <v>43445424.398553327</v>
      </c>
      <c r="BB18" s="27">
        <f>IFERROR(work!L18+work!AX18,".")</f>
        <v>47753911.504714884</v>
      </c>
      <c r="BC18" s="27">
        <f>IFERROR(work!M18+work!AY18,".")</f>
        <v>49498305.947135821</v>
      </c>
      <c r="BD18" s="27">
        <f>IFERROR(work!N18+work!AZ18,".")</f>
        <v>51581588.266939074</v>
      </c>
      <c r="BE18" s="27">
        <f>IFERROR(work!O18+work!BA18,".")</f>
        <v>56220224.175664596</v>
      </c>
      <c r="BF18" s="27">
        <f>IFERROR(work!P18+work!BB18,".")</f>
        <v>63546002.60186287</v>
      </c>
      <c r="BG18" s="27">
        <f>IFERROR(work!Q18+work!BC18,".")</f>
        <v>71758404.635803893</v>
      </c>
      <c r="BH18" s="27">
        <f>IFERROR(work!R18+work!BD18,".")</f>
        <v>80631258.378999218</v>
      </c>
      <c r="BI18" s="27">
        <f>IFERROR(work!S18+work!BE18,".")</f>
        <v>89020247.439514443</v>
      </c>
      <c r="BJ18" s="27">
        <f>IFERROR(work!T18+work!BF18,".")</f>
        <v>97482926.53278321</v>
      </c>
      <c r="BK18" s="27">
        <f>IFERROR(work!U18+work!BG18,".")</f>
        <v>105939598.45319062</v>
      </c>
      <c r="BL18" s="27">
        <f>IFERROR(work!V18+work!BH18,".")</f>
        <v>113811686.44945741</v>
      </c>
      <c r="BM18" s="27">
        <f>IFERROR(work!W18+work!BI18,".")</f>
        <v>121991958.30838884</v>
      </c>
      <c r="BN18" s="27">
        <f>IFERROR(work!X18+work!BJ18,".")</f>
        <v>132337008.54017814</v>
      </c>
      <c r="BO18" s="27">
        <f>IFERROR(work!Y18+work!BK18,".")</f>
        <v>142256453.92454535</v>
      </c>
      <c r="BP18" s="27">
        <f>IFERROR(work!Z18+work!BL18,".")</f>
        <v>153996063.06029725</v>
      </c>
      <c r="BQ18" s="27">
        <f>IFERROR(work!AA18+work!BM18,".")</f>
        <v>168344037.74774617</v>
      </c>
      <c r="BR18" s="27">
        <f>IFERROR(work!AB18+work!BN18,".")</f>
        <v>184685764.97599441</v>
      </c>
      <c r="BS18" s="27">
        <f>IFERROR(work!AC18+work!BO18,".")</f>
        <v>204716649.97841269</v>
      </c>
      <c r="BT18" s="27">
        <f>IFERROR(work!AD18+work!BP18,".")</f>
        <v>229732367.00410661</v>
      </c>
      <c r="BU18" s="27">
        <f>IFERROR(work!AE18+work!BQ18,".")</f>
        <v>261082639.44364923</v>
      </c>
      <c r="BV18" s="27">
        <f>IFERROR(work!AF18+work!BR18,".")</f>
        <v>285287675.01956648</v>
      </c>
      <c r="BW18" s="27">
        <f>IFERROR(work!AG18+work!BS18,".")</f>
        <v>310193035.08737504</v>
      </c>
      <c r="BX18" s="27">
        <f>IFERROR(work!AH18+work!BT18,".")</f>
        <v>341554986.29810983</v>
      </c>
      <c r="BY18" s="27">
        <f>IFERROR(work!AI18+work!BU18,".")</f>
        <v>371891636.59295213</v>
      </c>
      <c r="BZ18" s="27"/>
      <c r="CA18" s="27"/>
      <c r="CB18" s="27"/>
      <c r="CC18" s="27"/>
      <c r="CD18" s="27"/>
      <c r="CE18" s="27"/>
      <c r="CF18" s="27">
        <f>IFERROR(work!AP18-work!D18,".")</f>
        <v>-13308276.860392515</v>
      </c>
      <c r="CG18" s="27">
        <f>IFERROR(work!AQ18-work!E18,".")</f>
        <v>-14002906.957338165</v>
      </c>
      <c r="CH18" s="27">
        <f>IFERROR(work!AR18-work!F18,".")</f>
        <v>-15659410.660275891</v>
      </c>
      <c r="CI18" s="27">
        <f>IFERROR(work!AS18-work!G18,".")</f>
        <v>-17760671.079429161</v>
      </c>
      <c r="CJ18" s="27">
        <f>IFERROR(work!AT18-work!H18,".")</f>
        <v>-21250119.3397284</v>
      </c>
      <c r="CK18" s="27">
        <f>IFERROR(work!AU18-work!I18,".")</f>
        <v>-24679258.253484964</v>
      </c>
      <c r="CL18" s="27">
        <f>IFERROR(work!AV18-work!J18,".")</f>
        <v>-27082200.80352455</v>
      </c>
      <c r="CM18" s="27">
        <f>IFERROR(work!AW18-work!K18,".")</f>
        <v>-30490379.183735359</v>
      </c>
      <c r="CN18" s="27">
        <f>IFERROR(work!AX18-work!L18,".")</f>
        <v>-34536637.882372402</v>
      </c>
      <c r="CO18" s="27">
        <f>IFERROR(work!AY18-work!M18,".")</f>
        <v>-36166155.964822188</v>
      </c>
      <c r="CP18" s="27">
        <f>IFERROR(work!AZ18-work!N18,".")</f>
        <v>-37338123.197673306</v>
      </c>
      <c r="CQ18" s="27">
        <f>IFERROR(work!BA18-work!O18,".")</f>
        <v>-40880100.743692093</v>
      </c>
      <c r="CR18" s="27">
        <f>IFERROR(work!BB18-work!P18,".")</f>
        <v>-47342568.456042372</v>
      </c>
      <c r="CS18" s="27">
        <f>IFERROR(work!BC18-work!Q18,".")</f>
        <v>-54654566.370208263</v>
      </c>
      <c r="CT18" s="27">
        <f>IFERROR(work!BD18-work!R18,".")</f>
        <v>-62341811.828800365</v>
      </c>
      <c r="CU18" s="27">
        <f>IFERROR(work!BE18-work!S18,".")</f>
        <v>-69536887.420935258</v>
      </c>
      <c r="CV18" s="27">
        <f>IFERROR(work!BF18-work!T18,".")</f>
        <v>-76929921.813711613</v>
      </c>
      <c r="CW18" s="27">
        <f>IFERROR(work!BG18-work!U18,".")</f>
        <v>-84693644.789528221</v>
      </c>
      <c r="CX18" s="27">
        <f>IFERROR(work!BH18-work!V18,".")</f>
        <v>-91690949.766193628</v>
      </c>
      <c r="CY18" s="27">
        <f>IFERROR(work!BI18-work!W18,".")</f>
        <v>-99128878.259651646</v>
      </c>
      <c r="CZ18" s="27">
        <f>IFERROR(work!BJ18-work!X18,".")</f>
        <v>-107357978.29957773</v>
      </c>
      <c r="DA18" s="27">
        <f>IFERROR(work!BK18-work!Y18,".")</f>
        <v>-117333216.82291022</v>
      </c>
      <c r="DB18" s="27">
        <f>IFERROR(work!BL18-work!Z18,".")</f>
        <v>-129216267.72517675</v>
      </c>
      <c r="DC18" s="27">
        <f>IFERROR(work!BM18-work!AA18,".")</f>
        <v>-143189526.11627483</v>
      </c>
      <c r="DD18" s="27">
        <f>IFERROR(work!BN18-work!AB18,".")</f>
        <v>-158312688.83829415</v>
      </c>
      <c r="DE18" s="27">
        <f>IFERROR(work!BO18-work!AC18,".")</f>
        <v>-177040629.11689007</v>
      </c>
      <c r="DF18" s="27">
        <f>IFERROR(work!BP18-work!AD18,".")</f>
        <v>-200508086.53629801</v>
      </c>
      <c r="DG18" s="27">
        <f>IFERROR(work!BQ18-work!AE18,".")</f>
        <v>-230251958.49949431</v>
      </c>
      <c r="DH18" s="27">
        <f>IFERROR(work!BR18-work!AF18,".")</f>
        <v>-253215044.32611802</v>
      </c>
      <c r="DI18" s="27">
        <f>IFERROR(work!BS18-work!AG18,".")</f>
        <v>-277851934.43811357</v>
      </c>
      <c r="DJ18" s="27">
        <f>IFERROR(work!BT18-work!AH18,".")</f>
        <v>-307646660.05802959</v>
      </c>
      <c r="DK18" s="27">
        <f>IFERROR(work!BU18-work!AI18,".")</f>
        <v>-336387359.58159578</v>
      </c>
      <c r="DL18" s="27"/>
      <c r="DM18" s="27"/>
      <c r="DN18" s="27"/>
      <c r="DO18" s="27"/>
      <c r="DP18" s="27"/>
      <c r="DQ18" s="27"/>
      <c r="DR18" s="27"/>
      <c r="DS18" s="27">
        <f>IFERROR(work!DO18-work!CC18,".")</f>
        <v>0.43299999237060549</v>
      </c>
      <c r="DT18" s="27">
        <f>IFERROR(work!DP18-work!CD18,".")</f>
        <v>0.43199999237060549</v>
      </c>
      <c r="DU18" s="27">
        <f>IFERROR(work!DQ18-work!CE18,".")</f>
        <v>0.43199999237060549</v>
      </c>
      <c r="DV18" s="27">
        <f>IFERROR(work!DR18-work!CF18,".")</f>
        <v>0.43099999237060549</v>
      </c>
      <c r="DW18" s="27">
        <f>IFERROR(work!DS18-work!CG18,".")</f>
        <v>0.43099999237060549</v>
      </c>
      <c r="DX18" s="27">
        <f>IFERROR(work!DT18-work!CH18,".")</f>
        <v>0.42999999237060549</v>
      </c>
      <c r="DY18" s="27">
        <f>IFERROR(work!DU18-work!CI18,".")</f>
        <v>0.42899999237060549</v>
      </c>
      <c r="DZ18" s="27">
        <f>IFERROR(work!DV18-work!CJ18,".")</f>
        <v>0.42799999237060549</v>
      </c>
      <c r="EA18" s="27">
        <f>IFERROR(work!DW18-work!CK18,".")</f>
        <v>0.42699999237060549</v>
      </c>
      <c r="EB18" s="27">
        <f>IFERROR(work!DX18-work!CL18,".")</f>
        <v>0.42599999237060548</v>
      </c>
      <c r="EC18" s="27">
        <f>IFERROR(work!DY18-work!CM18,".")</f>
        <v>0.42399999237060548</v>
      </c>
      <c r="ED18" s="27">
        <f>IFERROR(work!DZ18-work!CN18,".")</f>
        <v>0.42199999237060548</v>
      </c>
      <c r="EE18" s="27">
        <f>IFERROR(work!EA18-work!CO18,".")</f>
        <v>0.42099999237060548</v>
      </c>
      <c r="EF18" s="27">
        <f>IFERROR(work!EB18-work!CP18,".")</f>
        <v>0.41899999237060548</v>
      </c>
      <c r="EG18" s="27">
        <f>IFERROR(work!EC18-work!CQ18,".")</f>
        <v>0.41699999237060548</v>
      </c>
      <c r="EH18" s="27">
        <f>IFERROR(work!ED18-work!CR18,".")</f>
        <v>0.41499999237060547</v>
      </c>
      <c r="EI18" s="27">
        <f>IFERROR(work!EE18-work!CS18,".")</f>
        <v>0.41199999237060547</v>
      </c>
      <c r="EJ18" s="27">
        <f>IFERROR(work!EF18-work!CT18,".")</f>
        <v>0.4340000076293945</v>
      </c>
      <c r="EK18" s="27">
        <f>IFERROR(work!EG18-work!CU18,".")</f>
        <v>0.4320000076293945</v>
      </c>
      <c r="EL18" s="27">
        <f>IFERROR(work!EH18-work!CV18,".")</f>
        <v>0.44199999999999995</v>
      </c>
      <c r="EM18" s="27">
        <f>IFERROR(work!EI18-work!CW18,".")</f>
        <v>0.37300001525878906</v>
      </c>
      <c r="EN18" s="27">
        <f>IFERROR(work!EJ18-work!CX18,".")</f>
        <v>0.37699998474121094</v>
      </c>
      <c r="EO18" s="27">
        <f>IFERROR(work!EK18-work!CY18,".")</f>
        <v>0.38200001525878907</v>
      </c>
      <c r="EP18" s="27">
        <f>IFERROR(work!EL18-work!CZ18,".")</f>
        <v>0.38500000000000001</v>
      </c>
      <c r="EQ18" s="27">
        <f>IFERROR(work!EM18-work!DA18,".")</f>
        <v>0.39100000000000001</v>
      </c>
      <c r="ER18" s="27">
        <f>IFERROR(work!EN18-work!DB18,".")</f>
        <v>0.39300000000000002</v>
      </c>
      <c r="ES18" s="27">
        <f>IFERROR(work!EO18-work!DC18,".")</f>
        <v>0.38600000762939451</v>
      </c>
      <c r="ET18" s="27">
        <f>IFERROR(work!EP18-work!DD18,".")</f>
        <v>0.38700000762939452</v>
      </c>
      <c r="EU18" s="27">
        <f>IFERROR(work!EQ18-work!DE18,".")</f>
        <v>0.38799998474121095</v>
      </c>
      <c r="EV18" s="27">
        <f>IFERROR(work!ER18-work!DF18,".")</f>
        <v>0.38299998474121094</v>
      </c>
      <c r="EW18" s="27">
        <f>IFERROR(work!ES18-work!DG18,".")</f>
        <v>0.37899998474121094</v>
      </c>
      <c r="EX18" s="27">
        <f>IFERROR(work!ET18-work!DH18,".")</f>
        <v>0.37499998474121093</v>
      </c>
      <c r="EY18" s="27"/>
      <c r="EZ18" s="27"/>
      <c r="FA18" s="27"/>
      <c r="FB18" s="27"/>
      <c r="FC18" s="27"/>
      <c r="FD18" s="27"/>
      <c r="FE18" s="27" t="str">
        <f>IF(ISNUMBER(work!GZ18/work!HD18),work!GZ18/work!HD18,".")</f>
        <v>.</v>
      </c>
      <c r="FF18" s="27" t="str">
        <f>IF(ISNUMBER(work!HA18/work!HE18),work!HA18/work!HE18,".")</f>
        <v>.</v>
      </c>
      <c r="FG18" s="27" t="str">
        <f>IF(ISNUMBER(work!HB18/work!HF18),work!HB18/work!HF18,".")</f>
        <v>.</v>
      </c>
      <c r="FH18" s="27" t="str">
        <f>IF(ISNUMBER(work!HC18/work!HG18),work!HC18/work!HG18,".")</f>
        <v>.</v>
      </c>
      <c r="FI18" s="27" t="str">
        <f>IF(ISNUMBER((work!HA18+work!HB18)/(work!HE18+work!HF18)),(work!HA18+work!HB18)/(work!HE18+work!HF18),".")</f>
        <v>.</v>
      </c>
      <c r="FJ18" s="27" t="str">
        <f>IF(ISNUMBER(work!HH18/work!HL18),work!HH18/work!HL18,".")</f>
        <v>.</v>
      </c>
      <c r="FK18" s="27" t="str">
        <f>IF(ISNUMBER(work!HI18/work!HM18),work!HI18/work!HM18,".")</f>
        <v>.</v>
      </c>
      <c r="FL18" s="27" t="str">
        <f>IF(ISNUMBER(work!HJ18/work!HN18),work!HJ18/work!HN18,".")</f>
        <v>.</v>
      </c>
      <c r="FM18" s="27" t="str">
        <f>IF(ISNUMBER(work!HK18/work!HO18),work!HK18/work!HO18,".")</f>
        <v>.</v>
      </c>
      <c r="FN18" s="27" t="str">
        <f>IF(ISNUMBER((work!HI18+work!HJ18)/(work!HM18+work!HN18)),(work!HI18+work!HJ18)/(work!HM18+work!HN18),".")</f>
        <v>.</v>
      </c>
      <c r="FO18" s="27" t="s">
        <v>5007</v>
      </c>
      <c r="FP18" s="27" t="s">
        <v>5007</v>
      </c>
      <c r="FQ18" s="27" t="s">
        <v>5007</v>
      </c>
      <c r="FR18" s="27" t="s">
        <v>5007</v>
      </c>
      <c r="FS18" s="27" t="s">
        <v>5007</v>
      </c>
      <c r="FT18" s="27" t="str">
        <f>work!GM18</f>
        <v>.</v>
      </c>
      <c r="FU18" s="27" t="str">
        <f>work!GN18</f>
        <v>.</v>
      </c>
      <c r="FV18" s="27">
        <f>work!GO18</f>
        <v>3.6571792017808871E-3</v>
      </c>
      <c r="FW18" s="27" t="s">
        <v>5007</v>
      </c>
      <c r="FX18" s="27"/>
      <c r="FY18" s="27">
        <f t="shared" si="15"/>
        <v>7144.3779999999997</v>
      </c>
      <c r="FZ18">
        <f t="shared" si="20"/>
        <v>1491</v>
      </c>
      <c r="GA18" t="str">
        <f>work!HC18</f>
        <v>.</v>
      </c>
      <c r="GB18" t="str">
        <f>IF(ISNUMBER(work!HA18+work!HB18),work!HA18+work!HB18,".")</f>
        <v>.</v>
      </c>
      <c r="GC18" t="str">
        <f>IF(ISNUMBER(work!HK18-work!HC18),work!HK18-work!HC18,".")</f>
        <v>.</v>
      </c>
      <c r="GD18" t="str">
        <f>IF(ISNUMBER(work!HI18+work!HJ18-work!HA18-work!HB18),(work!HI18+work!HJ18-work!HA18-work!HB18),".")</f>
        <v>.</v>
      </c>
      <c r="GH18" t="str">
        <f>work!GQ18</f>
        <v>.</v>
      </c>
      <c r="GI18" t="str">
        <f>work!GR18</f>
        <v>.</v>
      </c>
      <c r="GJ18" t="str">
        <f>work!GZ18</f>
        <v>.</v>
      </c>
      <c r="GK18" t="str">
        <f>work!HH18</f>
        <v>.</v>
      </c>
      <c r="GL18">
        <f t="shared" si="16"/>
        <v>0</v>
      </c>
      <c r="GM18" t="str">
        <f>IFERROR(VLOOKUP($F18,AREA_EM_ALLYEAR,Seq!B$1,FALSE),".")</f>
        <v>.</v>
      </c>
      <c r="GN18" t="str">
        <f>IFERROR(VLOOKUP($F18,AREA_EM_ALLYEAR,Seq!C$1,FALSE),".")</f>
        <v>.</v>
      </c>
      <c r="GO18" t="str">
        <f>IFERROR(VLOOKUP($F18,AREA_EM_ALLYEAR,Seq!D$1,FALSE),".")</f>
        <v>.</v>
      </c>
      <c r="GP18" t="str">
        <f>IFERROR(VLOOKUP($F18,AREA_EM_ALLYEAR,Seq!E$1,FALSE),".")</f>
        <v>.</v>
      </c>
      <c r="GQ18" t="str">
        <f>IFERROR(VLOOKUP($F18,AREA_EM_ALLYEAR,Seq!F$1,FALSE),".")</f>
        <v>.</v>
      </c>
      <c r="GR18" t="str">
        <f>IFERROR(VLOOKUP($F18,AREA_EM_ALLYEAR,Seq!G$1,FALSE),".")</f>
        <v>.</v>
      </c>
      <c r="GS18" t="str">
        <f>IFERROR(VLOOKUP($F18,AREA_EM_ALLYEAR,Seq!H$1,FALSE),".")</f>
        <v>.</v>
      </c>
      <c r="GT18" t="str">
        <f>IFERROR(VLOOKUP($F18,AREA_EM_ALLYEAR,Seq!I$1,FALSE),".")</f>
        <v>.</v>
      </c>
      <c r="GU18" t="str">
        <f>IFERROR(VLOOKUP($F18,AREA_EM_ALLYEAR,Seq!J$1,FALSE),".")</f>
        <v>.</v>
      </c>
      <c r="GV18" t="str">
        <f>IFERROR(VLOOKUP($F18,AREA_EM_ALLYEAR,Seq!K$1,FALSE),".")</f>
        <v>.</v>
      </c>
      <c r="GW18" t="str">
        <f>IFERROR(VLOOKUP($F18,AREA_EM_ALLYEAR,Seq!L$1,FALSE),".")</f>
        <v>.</v>
      </c>
      <c r="GX18" t="str">
        <f>IFERROR(VLOOKUP($F18,AREA_EM_ALLYEAR,Seq!M$1,FALSE),".")</f>
        <v>.</v>
      </c>
      <c r="GY18" t="str">
        <f>IFERROR(VLOOKUP($F18,AREA_EM_ALLYEAR,Seq!N$1,FALSE),".")</f>
        <v>.</v>
      </c>
      <c r="GZ18" t="str">
        <f>IFERROR(VLOOKUP($F18,AREA_EM_ALLYEAR,Seq!O$1,FALSE),".")</f>
        <v>.</v>
      </c>
      <c r="HA18" t="str">
        <f t="shared" si="21"/>
        <v>.</v>
      </c>
      <c r="HK18" s="139">
        <f>IFERROR(VLOOKUP(CONCATENATE($G18, ".SP.DYN.LE00.IN"),AREA_WB_6ATTRS,Seq!B$1,FALSE)-VLOOKUP("CHN.SP.DYN.LE00.IN",AREA_WB_6ATTRS,Seq!B$1,FALSE),".")</f>
        <v>6.8818048780487686</v>
      </c>
      <c r="HL18" s="139">
        <f>IFERROR(VLOOKUP(CONCATENATE($G18, ".SP.DYN.LE00.IN"),AREA_WB_6ATTRS,Seq!C$1,FALSE)-VLOOKUP("CHN.SP.DYN.LE00.IN",AREA_WB_6ATTRS,Seq!C$1,FALSE),".")</f>
        <v>6.9980487804878067</v>
      </c>
      <c r="HM18" s="139">
        <f>IFERROR(VLOOKUP(CONCATENATE($G18, ".SP.DYN.LE00.IN"),AREA_WB_6ATTRS,Seq!D$1,FALSE)-VLOOKUP("CHN.SP.DYN.LE00.IN",AREA_WB_6ATTRS,Seq!D$1,FALSE),".")</f>
        <v>6.5748536585365969</v>
      </c>
      <c r="HN18" s="139">
        <f>IFERROR(VLOOKUP(CONCATENATE($G18, ".SP.DYN.LE00.IN"),AREA_WB_6ATTRS,Seq!E$1,FALSE)-VLOOKUP("CHN.SP.DYN.LE00.IN",AREA_WB_6ATTRS,Seq!E$1,FALSE),".")</f>
        <v>6.6586829268292576</v>
      </c>
      <c r="HO18" s="139">
        <f>IFERROR(VLOOKUP(CONCATENATE($G18, ".SP.DYN.LE00.IN"),AREA_WB_6ATTRS,Seq!F$1,FALSE)-VLOOKUP("CHN.SP.DYN.LE00.IN",AREA_WB_6ATTRS,Seq!F$1,FALSE),".")</f>
        <v>6.7480487804878067</v>
      </c>
      <c r="HP18" s="139">
        <f>IFERROR(VLOOKUP(CONCATENATE($G18, ".SP.DYN.LE00.IN"),AREA_WB_6ATTRS,Seq!G$1,FALSE)-VLOOKUP("CHN.SP.DYN.LE00.IN",AREA_WB_6ATTRS,Seq!G$1,FALSE),".")</f>
        <v>6.8941707317073195</v>
      </c>
      <c r="HQ18" s="139">
        <f>IFERROR(VLOOKUP(CONCATENATE($G18, ".SP.DYN.LE00.IN"),AREA_WB_6ATTRS,Seq!H$1,FALSE)-VLOOKUP("CHN.SP.DYN.LE00.IN",AREA_WB_6ATTRS,Seq!H$1,FALSE),".")</f>
        <v>6.3966097560975612</v>
      </c>
      <c r="HR18" s="139">
        <f>IFERROR(VLOOKUP(CONCATENATE($G18, ".SP.DYN.LE00.IN"),AREA_WB_6ATTRS,Seq!I$1,FALSE)-VLOOKUP("CHN.SP.DYN.LE00.IN",AREA_WB_6ATTRS,Seq!I$1,FALSE),".")</f>
        <v>6.4612195121951146</v>
      </c>
      <c r="HS18" s="139">
        <f>IFERROR(VLOOKUP(CONCATENATE($G18, ".SP.DYN.LE00.IN"),AREA_WB_6ATTRS,Seq!J$1,FALSE)-VLOOKUP("CHN.SP.DYN.LE00.IN",AREA_WB_6ATTRS,Seq!J$1,FALSE),".")</f>
        <v>5.4094634146341463</v>
      </c>
      <c r="HT18" s="139">
        <f>IFERROR(VLOOKUP(CONCATENATE($G18, ".SP.DYN.LE00.IN"),AREA_WB_6ATTRS,Seq!K$1,FALSE)-VLOOKUP("CHN.SP.DYN.LE00.IN",AREA_WB_6ATTRS,Seq!K$1,FALSE),".")</f>
        <v>7.0603902439024324</v>
      </c>
      <c r="HU18" s="139">
        <f>IFERROR(VLOOKUP(CONCATENATE($G18, ".SP.DYN.LE00.IN"),AREA_WB_6ATTRS,Seq!L$1,FALSE)-VLOOKUP("CHN.SP.DYN.LE00.IN",AREA_WB_6ATTRS,Seq!L$1,FALSE),".")</f>
        <v>7.1475853658536721</v>
      </c>
      <c r="HV18" s="139">
        <f>IFERROR(VLOOKUP(CONCATENATE($G18, ".SP.DYN.LE00.IN"),AREA_WB_6ATTRS,Seq!M$1,FALSE)-VLOOKUP("CHN.SP.DYN.LE00.IN",AREA_WB_6ATTRS,Seq!M$1,FALSE),".")</f>
        <v>7.0945121951219647</v>
      </c>
      <c r="HW18" s="139">
        <f>IFERROR(VLOOKUP(CONCATENATE($G18, ".SP.DYN.LE00.IN"),AREA_WB_6ATTRS,Seq!N$1,FALSE)-VLOOKUP("CHN.SP.DYN.LE00.IN",AREA_WB_6ATTRS,Seq!N$1,FALSE),".")</f>
        <v>6.6430487804878169</v>
      </c>
      <c r="HX18" s="139">
        <f>IFERROR(VLOOKUP(CONCATENATE($G18, ".SP.DYN.LE00.IN"),AREA_WB_6ATTRS,Seq!O$1,FALSE)-VLOOKUP("CHN.SP.DYN.LE00.IN",AREA_WB_6ATTRS,Seq!O$1,FALSE),".")</f>
        <v>7.0990243902438976</v>
      </c>
      <c r="HY18" s="139">
        <f>IFERROR(VLOOKUP(CONCATENATE($G18, ".SP.DYN.LE00.IN"),AREA_WB_6ATTRS,Seq!P$1,FALSE)-VLOOKUP("CHN.SP.DYN.LE00.IN",AREA_WB_6ATTRS,Seq!P$1,FALSE),".")</f>
        <v>7.1595121951219625</v>
      </c>
      <c r="HZ18" s="139">
        <f>IFERROR(VLOOKUP(CONCATENATE($G18, ".SP.DYN.LE00.IN"),AREA_WB_6ATTRS,Seq!Q$1,FALSE)-VLOOKUP("CHN.SP.DYN.LE00.IN",AREA_WB_6ATTRS,Seq!Q$1,FALSE),".")</f>
        <v>7.0264878048780588</v>
      </c>
      <c r="IA18" s="139">
        <f>IFERROR(VLOOKUP(CONCATENATE($G18, ".SP.DYN.LE00.IN"),AREA_WB_6ATTRS,Seq!R$1,FALSE)-VLOOKUP("CHN.SP.DYN.LE00.IN",AREA_WB_6ATTRS,Seq!R$1,FALSE),".")</f>
        <v>7.5058536585365943</v>
      </c>
      <c r="IB18" s="139">
        <f>IFERROR(VLOOKUP(CONCATENATE($G18, ".SP.DYN.LE00.IN"),AREA_WB_6ATTRS,Seq!S$1,FALSE)-VLOOKUP("CHN.SP.DYN.LE00.IN",AREA_WB_6ATTRS,Seq!S$1,FALSE),".")</f>
        <v>7.2336829268292604</v>
      </c>
      <c r="IC18" s="139">
        <f>IFERROR(VLOOKUP(CONCATENATE($G18, ".SP.DYN.LE00.IN"),AREA_WB_6ATTRS,Seq!T$1,FALSE)-VLOOKUP("CHN.SP.DYN.LE00.IN",AREA_WB_6ATTRS,Seq!T$1,FALSE),".")</f>
        <v>7.2216829268292457</v>
      </c>
      <c r="ID18" s="139">
        <f>IFERROR(VLOOKUP(CONCATENATE($G18, ".SP.DYN.LE00.IN"),AREA_WB_6ATTRS,Seq!U$1,FALSE)-VLOOKUP("CHN.SP.DYN.LE00.IN",AREA_WB_6ATTRS,Seq!U$1,FALSE),".")</f>
        <v>7.5751463414634088</v>
      </c>
      <c r="IE18" s="139">
        <f>IFERROR(VLOOKUP(CONCATENATE($G18, ".SP.DYN.LE00.IN"),AREA_WB_6ATTRS,Seq!V$1,FALSE)-VLOOKUP("CHN.SP.DYN.LE00.IN",AREA_WB_6ATTRS,Seq!V$1,FALSE),".")</f>
        <v>7.7119512195122013</v>
      </c>
      <c r="IF18" s="139">
        <f>IFERROR(VLOOKUP(CONCATENATE($G18, ".SP.DYN.LE00.IN"),AREA_WB_6ATTRS,Seq!W$1,FALSE)-VLOOKUP("CHN.SP.DYN.LE00.IN",AREA_WB_6ATTRS,Seq!W$1,FALSE),".")</f>
        <v>8.0017804878048793</v>
      </c>
      <c r="IG18" s="139">
        <f>IFERROR(VLOOKUP(CONCATENATE($G18, ".SP.DYN.LE00.IN"),AREA_WB_6ATTRS,Seq!X$1,FALSE)-VLOOKUP("CHN.SP.DYN.LE00.IN",AREA_WB_6ATTRS,Seq!X$1,FALSE),".")</f>
        <v>7.8717804878048838</v>
      </c>
      <c r="IH18" s="139">
        <f>IFERROR(VLOOKUP(CONCATENATE($G18, ".SP.DYN.LE00.IN"),AREA_WB_6ATTRS,Seq!Y$1,FALSE)-VLOOKUP("CHN.SP.DYN.LE00.IN",AREA_WB_6ATTRS,Seq!Y$1,FALSE),".")</f>
        <v>7.8839024390243964</v>
      </c>
      <c r="II18" s="139">
        <f>IFERROR(VLOOKUP(CONCATENATE($G18, ".SP.DYN.LE00.IN"),AREA_WB_6ATTRS,Seq!Z$1,FALSE)-VLOOKUP("CHN.SP.DYN.LE00.IN",AREA_WB_6ATTRS,Seq!Z$1,FALSE),".")</f>
        <v>8.1839999999999975</v>
      </c>
      <c r="IJ18" s="139">
        <f>IFERROR(VLOOKUP(CONCATENATE($G18, ".SP.DYN.LE00.IN"),AREA_WB_6ATTRS,Seq!AA$1,FALSE)-VLOOKUP("CHN.SP.DYN.LE00.IN",AREA_WB_6ATTRS,Seq!AA$1,FALSE),".")</f>
        <v>7.9799024390243858</v>
      </c>
      <c r="IK18" s="139">
        <f>IFERROR(VLOOKUP(CONCATENATE($G18, ".SP.DYN.LE00.IN"),AREA_WB_6ATTRS,Seq!AB$1,FALSE)-VLOOKUP("CHN.SP.DYN.LE00.IN",AREA_WB_6ATTRS,Seq!AB$1,FALSE),".")</f>
        <v>7.9151463414634122</v>
      </c>
      <c r="IL18" s="139">
        <f>IFERROR(VLOOKUP(CONCATENATE($G18, ".SP.DYN.LE00.IN"),AREA_WB_6ATTRS,Seq!AC$1,FALSE)-VLOOKUP("CHN.SP.DYN.LE00.IN",AREA_WB_6ATTRS,Seq!AC$1,FALSE),".")</f>
        <v>7.9922926829268448</v>
      </c>
      <c r="IM18" s="139">
        <f>IFERROR(VLOOKUP(CONCATENATE($G18, ".SP.DYN.LE00.IN"),AREA_WB_6ATTRS,Seq!AD$1,FALSE)-VLOOKUP("CHN.SP.DYN.LE00.IN",AREA_WB_6ATTRS,Seq!AD$1,FALSE),".")</f>
        <v>8.1670975609756198</v>
      </c>
      <c r="IN18" s="139">
        <f>IFERROR(VLOOKUP(CONCATENATE($G18, ".SP.DYN.LE00.IN"),AREA_WB_6ATTRS,Seq!AE$1,FALSE)-VLOOKUP("CHN.SP.DYN.LE00.IN",AREA_WB_6ATTRS,Seq!AE$1,FALSE),".")</f>
        <v>8.4971463414634201</v>
      </c>
      <c r="IO18" s="139">
        <f>IFERROR(VLOOKUP(CONCATENATE($G18, ".SP.DYN.LE00.IN"),AREA_WB_6ATTRS,Seq!AF$1,FALSE)-VLOOKUP("CHN.SP.DYN.LE00.IN",AREA_WB_6ATTRS,Seq!AF$1,FALSE),".")</f>
        <v>8.231780487804869</v>
      </c>
      <c r="IP18" s="139" t="str">
        <f>IFERROR(VLOOKUP(CONCATENATE($G18, ".SP.DYN.LE00.IN"),AREA_WB_6ATTRS,Seq!AG$1,FALSE)-VLOOKUP("CHN.SP.DYN.LE00.IN",AREA_WB_6ATTRS,Seq!AG$1,FALSE),".")</f>
        <v>.</v>
      </c>
      <c r="IW18">
        <f>IFERROR(VLOOKUP(CONCATENATE($G18, ".SP.DYN.LE00.IN"),AREA_WB_6ATTRS,Seq!B$1,FALSE),".")</f>
        <v>73.87560975609756</v>
      </c>
      <c r="IX18">
        <f>IFERROR(VLOOKUP(CONCATENATE($G18, ".SP.DYN.LE00.IN"),AREA_WB_6ATTRS,Seq!C$1,FALSE),".")</f>
        <v>74.260975609756116</v>
      </c>
      <c r="IY18">
        <f>IFERROR(VLOOKUP(CONCATENATE($G18, ".SP.DYN.LE00.IN"),AREA_WB_6ATTRS,Seq!D$1,FALSE),".")</f>
        <v>74.109756097560989</v>
      </c>
      <c r="IZ18">
        <f>IFERROR(VLOOKUP(CONCATENATE($G18, ".SP.DYN.LE00.IN"),AREA_WB_6ATTRS,Seq!E$1,FALSE),".")</f>
        <v>74.458536585365849</v>
      </c>
      <c r="JA18">
        <f>IFERROR(VLOOKUP(CONCATENATE($G18, ".SP.DYN.LE00.IN"),AREA_WB_6ATTRS,Seq!F$1,FALSE),".")</f>
        <v>74.807317073170736</v>
      </c>
      <c r="JB18">
        <f>IFERROR(VLOOKUP(CONCATENATE($G18, ".SP.DYN.LE00.IN"),AREA_WB_6ATTRS,Seq!G$1,FALSE),".")</f>
        <v>75.207317073170742</v>
      </c>
      <c r="JC18">
        <f>IFERROR(VLOOKUP(CONCATENATE($G18, ".SP.DYN.LE00.IN"),AREA_WB_6ATTRS,Seq!H$1,FALSE),".")</f>
        <v>74.956097560975621</v>
      </c>
      <c r="JD18">
        <f>IFERROR(VLOOKUP(CONCATENATE($G18, ".SP.DYN.LE00.IN"),AREA_WB_6ATTRS,Seq!I$1,FALSE),".")</f>
        <v>75.25853658536586</v>
      </c>
      <c r="JE18">
        <f>IFERROR(VLOOKUP(CONCATENATE($G18, ".SP.DYN.LE00.IN"),AREA_WB_6ATTRS,Seq!J$1,FALSE),".")</f>
        <v>74.436585365853674</v>
      </c>
      <c r="JF18">
        <f>IFERROR(VLOOKUP(CONCATENATE($G18, ".SP.DYN.LE00.IN"),AREA_WB_6ATTRS,Seq!K$1,FALSE),".")</f>
        <v>76.307317073170736</v>
      </c>
      <c r="JG18">
        <f>IFERROR(VLOOKUP(CONCATENATE($G18, ".SP.DYN.LE00.IN"),AREA_WB_6ATTRS,Seq!L$1,FALSE),".")</f>
        <v>76.607317073170748</v>
      </c>
      <c r="JH18">
        <f>IFERROR(VLOOKUP(CONCATENATE($G18, ".SP.DYN.LE00.IN"),AREA_WB_6ATTRS,Seq!M$1,FALSE),".")</f>
        <v>76.758536585365874</v>
      </c>
      <c r="JI18">
        <f>IFERROR(VLOOKUP(CONCATENATE($G18, ".SP.DYN.LE00.IN"),AREA_WB_6ATTRS,Seq!N$1,FALSE),".")</f>
        <v>76.504878048780498</v>
      </c>
      <c r="JJ18">
        <f>IFERROR(VLOOKUP(CONCATENATE($G18, ".SP.DYN.LE00.IN"),AREA_WB_6ATTRS,Seq!O$1,FALSE),".")</f>
        <v>77.153658536585368</v>
      </c>
      <c r="JK18">
        <f>IFERROR(VLOOKUP(CONCATENATE($G18, ".SP.DYN.LE00.IN"),AREA_WB_6ATTRS,Seq!P$1,FALSE),".")</f>
        <v>77.402439024390262</v>
      </c>
      <c r="JL18">
        <f>IFERROR(VLOOKUP(CONCATENATE($G18, ".SP.DYN.LE00.IN"),AREA_WB_6ATTRS,Seq!Q$1,FALSE),".")</f>
        <v>77.451219512195138</v>
      </c>
      <c r="JM18">
        <f>IFERROR(VLOOKUP(CONCATENATE($G18, ".SP.DYN.LE00.IN"),AREA_WB_6ATTRS,Seq!R$1,FALSE),".")</f>
        <v>78.104878048780506</v>
      </c>
      <c r="JN18">
        <f>IFERROR(VLOOKUP(CONCATENATE($G18, ".SP.DYN.LE00.IN"),AREA_WB_6ATTRS,Seq!S$1,FALSE),".")</f>
        <v>78</v>
      </c>
      <c r="JO18">
        <f>IFERROR(VLOOKUP(CONCATENATE($G18, ".SP.DYN.LE00.IN"),AREA_WB_6ATTRS,Seq!T$1,FALSE),".")</f>
        <v>78.148780487804871</v>
      </c>
      <c r="JP18">
        <f>IFERROR(VLOOKUP(CONCATENATE($G18, ".SP.DYN.LE00.IN"),AREA_WB_6ATTRS,Seq!U$1,FALSE),".")</f>
        <v>78.658536585365866</v>
      </c>
      <c r="JQ18">
        <f>IFERROR(VLOOKUP(CONCATENATE($G18, ".SP.DYN.LE00.IN"),AREA_WB_6ATTRS,Seq!V$1,FALSE),".")</f>
        <v>78.95365853658538</v>
      </c>
      <c r="JR18">
        <f>IFERROR(VLOOKUP(CONCATENATE($G18, ".SP.DYN.LE00.IN"),AREA_WB_6ATTRS,Seq!W$1,FALSE),".")</f>
        <v>79.407317073170745</v>
      </c>
      <c r="JS18">
        <f>IFERROR(VLOOKUP(CONCATENATE($G18, ".SP.DYN.LE00.IN"),AREA_WB_6ATTRS,Seq!X$1,FALSE),".")</f>
        <v>79.451219512195124</v>
      </c>
      <c r="JT18">
        <f>IFERROR(VLOOKUP(CONCATENATE($G18, ".SP.DYN.LE00.IN"),AREA_WB_6ATTRS,Seq!Y$1,FALSE),".")</f>
        <v>79.648780487804885</v>
      </c>
      <c r="JU18">
        <f>IFERROR(VLOOKUP(CONCATENATE($G18, ".SP.DYN.LE00.IN"),AREA_WB_6ATTRS,Seq!Z$1,FALSE),".")</f>
        <v>80.146341463414643</v>
      </c>
      <c r="JV18">
        <f>IFERROR(VLOOKUP(CONCATENATE($G18, ".SP.DYN.LE00.IN"),AREA_WB_6ATTRS,Seq!AA$1,FALSE),".")</f>
        <v>80.151219512195127</v>
      </c>
      <c r="JW18">
        <f>IFERROR(VLOOKUP(CONCATENATE($G18, ".SP.DYN.LE00.IN"),AREA_WB_6ATTRS,Seq!AB$1,FALSE),".")</f>
        <v>80.304878048780495</v>
      </c>
      <c r="JX18">
        <f>IFERROR(VLOOKUP(CONCATENATE($G18, ".SP.DYN.LE00.IN"),AREA_WB_6ATTRS,Seq!AC$1,FALSE),".")</f>
        <v>80.604878048780506</v>
      </c>
      <c r="JY18">
        <f>IFERROR(VLOOKUP(CONCATENATE($G18, ".SP.DYN.LE00.IN"),AREA_WB_6ATTRS,Seq!AD$1,FALSE),".")</f>
        <v>81.002439024390256</v>
      </c>
      <c r="JZ18">
        <f>IFERROR(VLOOKUP(CONCATENATE($G18, ".SP.DYN.LE00.IN"),AREA_WB_6ATTRS,Seq!AE$1,FALSE),".")</f>
        <v>81.553658536585374</v>
      </c>
      <c r="KA18">
        <f>IFERROR(VLOOKUP(CONCATENATE($G18, ".SP.DYN.LE00.IN"),AREA_WB_6ATTRS,Seq!AF$1,FALSE),".")</f>
        <v>81.504878048780498</v>
      </c>
      <c r="KB18" t="str">
        <f>IFERROR(VLOOKUP(CONCATENATE($G18, ".SP.DYN.LE00.IN"),AREA_WB_6ATTRS,Seq!AG$1,FALSE),".")</f>
        <v>.</v>
      </c>
      <c r="KK18">
        <f t="shared" si="22"/>
        <v>4228</v>
      </c>
      <c r="KL18">
        <f t="shared" si="23"/>
        <v>0</v>
      </c>
      <c r="KM18">
        <f t="shared" si="17"/>
        <v>51581588.266939074</v>
      </c>
      <c r="KN18">
        <f t="shared" si="18"/>
        <v>-37338123.197673306</v>
      </c>
      <c r="KO18">
        <f t="shared" si="24"/>
        <v>0.42399999237060548</v>
      </c>
      <c r="KP18" t="str">
        <f>work!HA18</f>
        <v>.</v>
      </c>
      <c r="KQ18" t="str">
        <f>work!HB18</f>
        <v>.</v>
      </c>
      <c r="KR18" t="str">
        <f>work!HC18</f>
        <v>.</v>
      </c>
      <c r="KS18" t="str">
        <f>IF(ISNUMBER(work!HI18-work!HA18),work!HI18-work!HA18,".")</f>
        <v>.</v>
      </c>
      <c r="KT18" t="str">
        <f>IF(ISNUMBER(work!HJ18-work!HB18),work!HJ18-work!HB18,".")</f>
        <v>.</v>
      </c>
      <c r="KU18" t="str">
        <f>IF(ISNUMBER(work!HK18-work!HC18),work!HK18-work!HC18,".")</f>
        <v>.</v>
      </c>
      <c r="KW18">
        <f>IFERROR(work!HR18/work!HV18,".")</f>
        <v>2.5786487880350696E-7</v>
      </c>
      <c r="KX18">
        <f>IFERROR(work!HS18/work!HW18,".")</f>
        <v>3.0042918454935624E-6</v>
      </c>
      <c r="KY18">
        <f>IFERROR(work!HT18/work!HX18,".")</f>
        <v>5.0882493242168866E-6</v>
      </c>
      <c r="KZ18">
        <f>IFERROR(work!HU18/work!HY18,".")</f>
        <v>0</v>
      </c>
    </row>
    <row r="19" spans="1:312">
      <c r="A19" s="24">
        <f t="shared" si="0"/>
        <v>17</v>
      </c>
      <c r="B19" s="24" t="str">
        <f t="shared" si="19"/>
        <v>InEM90</v>
      </c>
      <c r="C19" s="24" t="str">
        <f t="shared" si="1"/>
        <v>InOECD90</v>
      </c>
      <c r="D19" s="24" t="str">
        <f t="shared" si="2"/>
        <v>In67</v>
      </c>
      <c r="E19" s="25" t="s">
        <v>2328</v>
      </c>
      <c r="F19" s="26" t="str">
        <f t="shared" si="3"/>
        <v>Japan</v>
      </c>
      <c r="G19" s="166" t="s">
        <v>1456</v>
      </c>
      <c r="H19" s="166" t="s">
        <v>5007</v>
      </c>
      <c r="I19" s="166" t="s">
        <v>5007</v>
      </c>
      <c r="J19" s="180" t="s">
        <v>5007</v>
      </c>
      <c r="K19" s="180" t="s">
        <v>5007</v>
      </c>
      <c r="L19" s="27">
        <f>IFERROR(VLOOKUP($F19,Area_FDI_84_96,Seq!B$1,FALSE),0)</f>
        <v>22458</v>
      </c>
      <c r="M19" s="27">
        <f>IFERROR(VLOOKUP($F19,Area_FDI_84_96,Seq!C$1,FALSE),0)</f>
        <v>31507</v>
      </c>
      <c r="N19" s="27">
        <f>IFERROR(VLOOKUP($F19,Area_FDI_84_96,Seq!D$1,FALSE),0)</f>
        <v>20133</v>
      </c>
      <c r="O19" s="27">
        <f>IFERROR(VLOOKUP($F19,Area_FDI_84_96,Seq!E$1,FALSE),0)</f>
        <v>21970</v>
      </c>
      <c r="P19" s="27">
        <f>IFERROR(VLOOKUP($F19,Area_FDI_84_96,Seq!F$1,FALSE),0)</f>
        <v>51453</v>
      </c>
      <c r="Q19" s="27">
        <f>IFERROR(VLOOKUP($F19,Area_FDI_84_96,Seq!G$1,FALSE),0)</f>
        <v>35634</v>
      </c>
      <c r="R19" s="27">
        <f>IFERROR(VLOOKUP($F19,Area_FDI_84_96,Seq!H$1,FALSE),0)</f>
        <v>50338</v>
      </c>
      <c r="S19" s="27">
        <f>IFERROR(VLOOKUP($F19,Area_FDI_84_96,Seq!I$1,FALSE),0)</f>
        <v>53250</v>
      </c>
      <c r="T19" s="27">
        <f>IFERROR(VALUE(VLOOKUP($E19,Area_FDI_92_95,Seq!B$1,FALSE)),0)</f>
        <v>70983</v>
      </c>
      <c r="U19" s="27">
        <f>IFERROR(VALUE(VLOOKUP($E19,Area_FDI_92_95,Seq!C$1,FALSE)),0)</f>
        <v>132410</v>
      </c>
      <c r="V19" s="27">
        <f>IFERROR(VALUE(VLOOKUP($E19,Area_FDI_92_95,Seq!D$1,FALSE)),0)</f>
        <v>207529</v>
      </c>
      <c r="W19" s="27">
        <f>IFERROR(VALUE(VLOOKUP($E19,Area_FDI_92_95,Seq!E$1,FALSE)),0)</f>
        <v>310846</v>
      </c>
      <c r="X19" s="27">
        <f>IFERROR(VALUE(VLOOKUP($E19,Area_FDI_96_99,Seq!B$1,FALSE)),0)</f>
        <v>367935</v>
      </c>
      <c r="Y19" s="27">
        <f>IFERROR(VALUE(VLOOKUP($E19,Area_FDI_96_99,Seq!C$1,FALSE)),0)</f>
        <v>432647</v>
      </c>
      <c r="Z19" s="27">
        <f>IFERROR(VALUE(VLOOKUP($E19,Area_FDI_96_99,Seq!D$1,FALSE)),0)</f>
        <v>340036</v>
      </c>
      <c r="AA19" s="27">
        <f>IFERROR(VALUE(VLOOKUP($E19,Area_FDI_96_99,Seq!E$1,FALSE)),0)</f>
        <v>297308</v>
      </c>
      <c r="AB19" s="27">
        <f t="shared" si="4"/>
        <v>291585</v>
      </c>
      <c r="AC19" s="27">
        <f t="shared" si="5"/>
        <v>434842</v>
      </c>
      <c r="AD19" s="27">
        <f t="shared" si="6"/>
        <v>419009</v>
      </c>
      <c r="AE19" s="27">
        <f t="shared" si="7"/>
        <v>505419</v>
      </c>
      <c r="AF19" s="27">
        <f t="shared" si="8"/>
        <v>545157</v>
      </c>
      <c r="AG19" s="27">
        <f t="shared" si="9"/>
        <v>652977</v>
      </c>
      <c r="AH19" s="27">
        <f t="shared" si="10"/>
        <v>459806</v>
      </c>
      <c r="AI19" s="27">
        <f t="shared" si="11"/>
        <v>358922</v>
      </c>
      <c r="AJ19" s="27">
        <f t="shared" si="12"/>
        <v>365235</v>
      </c>
      <c r="AK19" s="27">
        <f t="shared" si="13"/>
        <v>410497</v>
      </c>
      <c r="AL19" s="27">
        <f t="shared" si="14"/>
        <v>408372</v>
      </c>
      <c r="AM19" s="27"/>
      <c r="AN19" s="27"/>
      <c r="AO19" s="27"/>
      <c r="AP19" s="27"/>
      <c r="AQ19" s="27"/>
      <c r="AR19" s="27"/>
      <c r="AS19" s="27"/>
      <c r="AT19" s="27">
        <f>IFERROR(work!D19+work!AP19,".")</f>
        <v>287146428.29833615</v>
      </c>
      <c r="AU19" s="27">
        <f>IFERROR(work!E19+work!AQ19,".")</f>
        <v>299327263.84677601</v>
      </c>
      <c r="AV19" s="27">
        <f>IFERROR(work!F19+work!AR19,".")</f>
        <v>310535863.03436863</v>
      </c>
      <c r="AW19" s="27">
        <f>IFERROR(work!G19+work!AS19,".")</f>
        <v>321686541.58910465</v>
      </c>
      <c r="AX19" s="27">
        <f>IFERROR(work!H19+work!AT19,".")</f>
        <v>338546246.10360557</v>
      </c>
      <c r="AY19" s="27">
        <f>IFERROR(work!I19+work!AU19,".")</f>
        <v>361910022.94054091</v>
      </c>
      <c r="AZ19" s="27">
        <f>IFERROR(work!J19+work!AV19,".")</f>
        <v>373973277.61279947</v>
      </c>
      <c r="BA19" s="27">
        <f>IFERROR(work!K19+work!AW19,".")</f>
        <v>391815898.98930347</v>
      </c>
      <c r="BB19" s="27">
        <f>IFERROR(work!L19+work!AX19,".")</f>
        <v>421353171.37809122</v>
      </c>
      <c r="BC19" s="27">
        <f>IFERROR(work!M19+work!AY19,".")</f>
        <v>443457871.58152485</v>
      </c>
      <c r="BD19" s="27">
        <f>IFERROR(work!N19+work!AZ19,".")</f>
        <v>467409952.74341124</v>
      </c>
      <c r="BE19" s="27">
        <f>IFERROR(work!O19+work!BA19,".")</f>
        <v>485560562.0028913</v>
      </c>
      <c r="BF19" s="27">
        <f>IFERROR(work!P19+work!BB19,".")</f>
        <v>496033930.73056674</v>
      </c>
      <c r="BG19" s="27">
        <f>IFERROR(work!Q19+work!BC19,".")</f>
        <v>504549815.33413434</v>
      </c>
      <c r="BH19" s="27">
        <f>IFERROR(work!R19+work!BD19,".")</f>
        <v>516641209.91172534</v>
      </c>
      <c r="BI19" s="27">
        <f>IFERROR(work!S19+work!BE19,".")</f>
        <v>533079674.78343195</v>
      </c>
      <c r="BJ19" s="27">
        <f>IFERROR(work!T19+work!BF19,".")</f>
        <v>552851988.33329153</v>
      </c>
      <c r="BK19" s="27">
        <f>IFERROR(work!U19+work!BG19,".")</f>
        <v>568392159.52352905</v>
      </c>
      <c r="BL19" s="27">
        <f>IFERROR(work!V19+work!BH19,".")</f>
        <v>566350453.62014461</v>
      </c>
      <c r="BM19" s="27">
        <f>IFERROR(work!W19+work!BI19,".")</f>
        <v>573235427.70901036</v>
      </c>
      <c r="BN19" s="27">
        <f>IFERROR(work!X19+work!BJ19,".")</f>
        <v>592967369.4469924</v>
      </c>
      <c r="BO19" s="27">
        <f>IFERROR(work!Y19+work!BK19,".")</f>
        <v>604596471.4254272</v>
      </c>
      <c r="BP19" s="27">
        <f>IFERROR(work!Z19+work!BL19,".")</f>
        <v>617782582.22642732</v>
      </c>
      <c r="BQ19" s="27">
        <f>IFERROR(work!AA19+work!BM19,".")</f>
        <v>639967303.38208437</v>
      </c>
      <c r="BR19" s="27">
        <f>IFERROR(work!AB19+work!BN19,".")</f>
        <v>667130415.87665081</v>
      </c>
      <c r="BS19" s="27">
        <f>IFERROR(work!AC19+work!BO19,".")</f>
        <v>692966555.50768971</v>
      </c>
      <c r="BT19" s="27">
        <f>IFERROR(work!AD19+work!BP19,".")</f>
        <v>725708010.37271547</v>
      </c>
      <c r="BU19" s="27">
        <f>IFERROR(work!AE19+work!BQ19,".")</f>
        <v>767448117.67106175</v>
      </c>
      <c r="BV19" s="27">
        <f>IFERROR(work!AF19+work!BR19,".")</f>
        <v>785597121.34400654</v>
      </c>
      <c r="BW19" s="27">
        <f>IFERROR(work!AG19+work!BS19,".")</f>
        <v>781829937.58612275</v>
      </c>
      <c r="BX19" s="27">
        <f>IFERROR(work!AH19+work!BT19,".")</f>
        <v>834043088.9772377</v>
      </c>
      <c r="BY19" s="27">
        <f>IFERROR(work!AI19+work!BU19,".")</f>
        <v>860015668.23511505</v>
      </c>
      <c r="BZ19" s="27"/>
      <c r="CA19" s="27"/>
      <c r="CB19" s="27"/>
      <c r="CC19" s="27"/>
      <c r="CD19" s="27"/>
      <c r="CE19" s="27"/>
      <c r="CF19" s="27">
        <f>IFERROR(work!AP19-work!D19,".")</f>
        <v>250558204.2106148</v>
      </c>
      <c r="CG19" s="27">
        <f>IFERROR(work!AQ19-work!E19,".")</f>
        <v>260836452.10649312</v>
      </c>
      <c r="CH19" s="27">
        <f>IFERROR(work!AR19-work!F19,".")</f>
        <v>268542387.42571998</v>
      </c>
      <c r="CI19" s="27">
        <f>IFERROR(work!AS19-work!G19,".")</f>
        <v>275115777.13911307</v>
      </c>
      <c r="CJ19" s="27">
        <f>IFERROR(work!AT19-work!H19,".")</f>
        <v>284896725.45721537</v>
      </c>
      <c r="CK19" s="27">
        <f>IFERROR(work!AU19-work!I19,".")</f>
        <v>301017817.00688815</v>
      </c>
      <c r="CL19" s="27">
        <f>IFERROR(work!AV19-work!J19,".")</f>
        <v>307722557.5569852</v>
      </c>
      <c r="CM19" s="27">
        <f>IFERROR(work!AW19-work!K19,".")</f>
        <v>317880095.40701485</v>
      </c>
      <c r="CN19" s="27">
        <f>IFERROR(work!AX19-work!L19,".")</f>
        <v>339062621.99100387</v>
      </c>
      <c r="CO19" s="27">
        <f>IFERROR(work!AY19-work!M19,".")</f>
        <v>357793409.66956687</v>
      </c>
      <c r="CP19" s="27">
        <f>IFERROR(work!AZ19-work!N19,".")</f>
        <v>378490241.27879888</v>
      </c>
      <c r="CQ19" s="27">
        <f>IFERROR(work!BA19-work!O19,".")</f>
        <v>388460237.0835346</v>
      </c>
      <c r="CR19" s="27">
        <f>IFERROR(work!BB19-work!P19,".")</f>
        <v>385145359.67266154</v>
      </c>
      <c r="CS19" s="27">
        <f>IFERROR(work!BC19-work!Q19,".")</f>
        <v>378136844.32812214</v>
      </c>
      <c r="CT19" s="27">
        <f>IFERROR(work!BD19-work!R19,".")</f>
        <v>373668139.70392579</v>
      </c>
      <c r="CU19" s="27">
        <f>IFERROR(work!BE19-work!S19,".")</f>
        <v>374522539.92298228</v>
      </c>
      <c r="CV19" s="27">
        <f>IFERROR(work!BF19-work!T19,".")</f>
        <v>378439139.98679674</v>
      </c>
      <c r="CW19" s="27">
        <f>IFERROR(work!BG19-work!U19,".")</f>
        <v>377758916.28081024</v>
      </c>
      <c r="CX19" s="27">
        <f>IFERROR(work!BH19-work!V19,".")</f>
        <v>360847817.40449351</v>
      </c>
      <c r="CY19" s="27">
        <f>IFERROR(work!BI19-work!W19,".")</f>
        <v>352114591.14096981</v>
      </c>
      <c r="CZ19" s="27">
        <f>IFERROR(work!BJ19-work!X19,".")</f>
        <v>353272382.6072365</v>
      </c>
      <c r="DA19" s="27">
        <f>IFERROR(work!BK19-work!Y19,".")</f>
        <v>345006800.6779716</v>
      </c>
      <c r="DB19" s="27">
        <f>IFERROR(work!BL19-work!Z19,".")</f>
        <v>334570251.44095337</v>
      </c>
      <c r="DC19" s="27">
        <f>IFERROR(work!BM19-work!AA19,".")</f>
        <v>328433739.51806343</v>
      </c>
      <c r="DD19" s="27">
        <f>IFERROR(work!BN19-work!AB19,".")</f>
        <v>324131962.06236231</v>
      </c>
      <c r="DE19" s="27">
        <f>IFERROR(work!BO19-work!AC19,".")</f>
        <v>311209276.41238701</v>
      </c>
      <c r="DF19" s="27">
        <f>IFERROR(work!BP19-work!AD19,".")</f>
        <v>295467556.83231091</v>
      </c>
      <c r="DG19" s="27">
        <f>IFERROR(work!BQ19-work!AE19,".")</f>
        <v>276113519.72791815</v>
      </c>
      <c r="DH19" s="27">
        <f>IFERROR(work!BR19-work!AF19,".")</f>
        <v>247094401.99832207</v>
      </c>
      <c r="DI19" s="27">
        <f>IFERROR(work!BS19-work!AG19,".")</f>
        <v>193784968.06063414</v>
      </c>
      <c r="DJ19" s="27">
        <f>IFERROR(work!BT19-work!AH19,".")</f>
        <v>184841442.62109834</v>
      </c>
      <c r="DK19" s="27">
        <f>IFERROR(work!BU19-work!AI19,".")</f>
        <v>151736672.06056714</v>
      </c>
      <c r="DL19" s="27"/>
      <c r="DM19" s="27"/>
      <c r="DN19" s="27"/>
      <c r="DO19" s="27"/>
      <c r="DP19" s="27"/>
      <c r="DQ19" s="27"/>
      <c r="DR19" s="27"/>
      <c r="DS19" s="27">
        <f>IFERROR(work!DO19-work!CC19,".")</f>
        <v>0.20700000762939452</v>
      </c>
      <c r="DT19" s="27">
        <f>IFERROR(work!DP19-work!CD19,".")</f>
        <v>0.20600000762939452</v>
      </c>
      <c r="DU19" s="27">
        <f>IFERROR(work!DQ19-work!CE19,".")</f>
        <v>0.20600000762939452</v>
      </c>
      <c r="DV19" s="27">
        <f>IFERROR(work!DR19-work!CF19,".")</f>
        <v>0.20500000762939452</v>
      </c>
      <c r="DW19" s="27">
        <f>IFERROR(work!DS19-work!CG19,".")</f>
        <v>0.20500000762939452</v>
      </c>
      <c r="DX19" s="27">
        <f>IFERROR(work!DT19-work!CH19,".")</f>
        <v>0.20400000762939452</v>
      </c>
      <c r="DY19" s="27">
        <f>IFERROR(work!DU19-work!CI19,".")</f>
        <v>0.20300000762939452</v>
      </c>
      <c r="DZ19" s="27">
        <f>IFERROR(work!DV19-work!CJ19,".")</f>
        <v>0.20200000762939452</v>
      </c>
      <c r="EA19" s="27">
        <f>IFERROR(work!DW19-work!CK19,".")</f>
        <v>0.20100000762939452</v>
      </c>
      <c r="EB19" s="27">
        <f>IFERROR(work!DX19-work!CL19,".")</f>
        <v>0.20000000762939452</v>
      </c>
      <c r="EC19" s="27">
        <f>IFERROR(work!DY19-work!CM19,".")</f>
        <v>0.19800000762939451</v>
      </c>
      <c r="ED19" s="27">
        <f>IFERROR(work!DZ19-work!CN19,".")</f>
        <v>0.29000000381469726</v>
      </c>
      <c r="EE19" s="27">
        <f>IFERROR(work!EA19-work!CO19,".")</f>
        <v>0.28900000381469726</v>
      </c>
      <c r="EF19" s="27">
        <f>IFERROR(work!EB19-work!CP19,".")</f>
        <v>0.28700000381469726</v>
      </c>
      <c r="EG19" s="27">
        <f>IFERROR(work!EC19-work!CQ19,".")</f>
        <v>0.28500000381469726</v>
      </c>
      <c r="EH19" s="27">
        <f>IFERROR(work!ED19-work!CR19,".")</f>
        <v>0.28300000381469725</v>
      </c>
      <c r="EI19" s="27">
        <f>IFERROR(work!EE19-work!CS19,".")</f>
        <v>0.28000000381469725</v>
      </c>
      <c r="EJ19" s="27">
        <f>IFERROR(work!EF19-work!CT19,".")</f>
        <v>0.28099999618530269</v>
      </c>
      <c r="EK19" s="27">
        <f>IFERROR(work!EG19-work!CU19,".")</f>
        <v>0.29099998474121092</v>
      </c>
      <c r="EL19" s="27">
        <f>IFERROR(work!EH19-work!CV19,".")</f>
        <v>0.30100001525878906</v>
      </c>
      <c r="EM19" s="27">
        <f>IFERROR(work!EI19-work!CW19,".")</f>
        <v>0.314</v>
      </c>
      <c r="EN19" s="27">
        <f>IFERROR(work!EJ19-work!CX19,".")</f>
        <v>0.316</v>
      </c>
      <c r="EO19" s="27">
        <f>IFERROR(work!EK19-work!CY19,".")</f>
        <v>0.32399998474121094</v>
      </c>
      <c r="EP19" s="27">
        <f>IFERROR(work!EL19-work!CZ19,".")</f>
        <v>0.32700000762939457</v>
      </c>
      <c r="EQ19" s="27">
        <f>IFERROR(work!EM19-work!DA19,".")</f>
        <v>0.34600000000000003</v>
      </c>
      <c r="ER19" s="27">
        <f>IFERROR(work!EN19-work!DB19,".")</f>
        <v>0.34300000000000003</v>
      </c>
      <c r="ES19" s="27">
        <f>IFERROR(work!EO19-work!DC19,".")</f>
        <v>0.32600000762939452</v>
      </c>
      <c r="ET19" s="27">
        <f>IFERROR(work!EP19-work!DD19,".")</f>
        <v>0.33900001525878909</v>
      </c>
      <c r="EU19" s="27">
        <f>IFERROR(work!EQ19-work!DE19,".")</f>
        <v>0.35100001525878904</v>
      </c>
      <c r="EV19" s="27">
        <f>IFERROR(work!ER19-work!DF19,".")</f>
        <v>0.34600001525878904</v>
      </c>
      <c r="EW19" s="27">
        <f>IFERROR(work!ES19-work!DG19,".")</f>
        <v>0.34200001525878904</v>
      </c>
      <c r="EX19" s="27">
        <f>IFERROR(work!ET19-work!DH19,".")</f>
        <v>0.33800001525878903</v>
      </c>
      <c r="EY19" s="27"/>
      <c r="EZ19" s="27"/>
      <c r="FA19" s="27"/>
      <c r="FB19" s="27"/>
      <c r="FC19" s="27"/>
      <c r="FD19" s="27"/>
      <c r="FE19" s="27">
        <f>IF(ISNUMBER(work!GZ19/work!HD19),work!GZ19/work!HD19,".")</f>
        <v>1.8329777246735512E-3</v>
      </c>
      <c r="FF19" s="27">
        <f>IF(ISNUMBER(work!HA19/work!HE19),work!HA19/work!HE19,".")</f>
        <v>2.1824672925568425E-3</v>
      </c>
      <c r="FG19" s="27">
        <f>IF(ISNUMBER(work!HB19/work!HF19),work!HB19/work!HF19,".")</f>
        <v>1.1184340659340659E-3</v>
      </c>
      <c r="FH19" s="27">
        <f>IF(ISNUMBER(work!HC19/work!HG19),work!HC19/work!HG19,".")</f>
        <v>2.7687356321839081E-3</v>
      </c>
      <c r="FI19" s="27">
        <f>IF(ISNUMBER((work!HA19+work!HB19)/(work!HE19+work!HF19)),(work!HA19+work!HB19)/(work!HE19+work!HF19),".")</f>
        <v>1.582520955898236E-3</v>
      </c>
      <c r="FJ19" s="27">
        <f>IF(ISNUMBER(work!HH19/work!HL19),work!HH19/work!HL19,".")</f>
        <v>1.9544819519802465E-3</v>
      </c>
      <c r="FK19" s="27">
        <f>IF(ISNUMBER(work!HI19/work!HM19),work!HI19/work!HM19,".")</f>
        <v>2.3946311317740434E-3</v>
      </c>
      <c r="FL19" s="27">
        <f>IF(ISNUMBER(work!HJ19/work!HN19),work!HJ19/work!HN19,".")</f>
        <v>1.2381944444444445E-3</v>
      </c>
      <c r="FM19" s="27">
        <f>IF(ISNUMBER(work!HK19/work!HO19),work!HK19/work!HO19,".")</f>
        <v>2.8109251101321587E-3</v>
      </c>
      <c r="FN19" s="27">
        <f>IF(ISNUMBER((work!HI19+work!HJ19)/(work!HM19+work!HN19)),(work!HI19+work!HJ19)/(work!HM19+work!HN19),".")</f>
        <v>1.6766435499531831E-3</v>
      </c>
      <c r="FO19" s="27" t="s">
        <v>5007</v>
      </c>
      <c r="FP19" s="27" t="s">
        <v>5007</v>
      </c>
      <c r="FQ19" s="27" t="s">
        <v>5007</v>
      </c>
      <c r="FR19" s="27" t="s">
        <v>5007</v>
      </c>
      <c r="FS19" s="27" t="s">
        <v>5007</v>
      </c>
      <c r="FT19" s="27">
        <f>work!GM19</f>
        <v>4.6759774622801459E-4</v>
      </c>
      <c r="FU19" s="27">
        <f>work!GN19</f>
        <v>1.1130187717040239E-3</v>
      </c>
      <c r="FV19" s="27">
        <f>work!GO19</f>
        <v>4.0952234570820522E-3</v>
      </c>
      <c r="FW19" s="27" t="s">
        <v>5007</v>
      </c>
      <c r="FX19" s="27"/>
      <c r="FY19" s="27">
        <f t="shared" si="15"/>
        <v>2101.5329999999999</v>
      </c>
      <c r="FZ19">
        <f t="shared" si="20"/>
        <v>241247</v>
      </c>
      <c r="GA19">
        <f>work!HC19</f>
        <v>48176</v>
      </c>
      <c r="GB19">
        <f>IF(ISNUMBER(work!HA19+work!HB19),work!HA19+work!HB19,".")</f>
        <v>102163</v>
      </c>
      <c r="GC19">
        <f>IF(ISNUMBER(work!HK19-work!HC19),work!HK19-work!HC19,".")</f>
        <v>15632</v>
      </c>
      <c r="GD19">
        <f>IF(ISNUMBER(work!HI19+work!HJ19-work!HA19-work!HB19),(work!HI19+work!HJ19-work!HA19-work!HB19),".")</f>
        <v>14499</v>
      </c>
      <c r="GH19">
        <f>work!GQ19</f>
        <v>54607</v>
      </c>
      <c r="GI19">
        <f>work!GR19</f>
        <v>137499</v>
      </c>
      <c r="GJ19">
        <f>work!GZ19</f>
        <v>150339</v>
      </c>
      <c r="GK19">
        <f>work!HH19</f>
        <v>180471</v>
      </c>
      <c r="GL19">
        <f t="shared" si="16"/>
        <v>613890.19833178399</v>
      </c>
      <c r="GM19">
        <f>IFERROR(VLOOKUP($F19,AREA_EM_ALLYEAR,Seq!B$1,FALSE),".")</f>
        <v>38828</v>
      </c>
      <c r="GN19">
        <f>IFERROR(VLOOKUP($F19,AREA_EM_ALLYEAR,Seq!C$1,FALSE),".")</f>
        <v>45634</v>
      </c>
      <c r="GO19">
        <f>IFERROR(VLOOKUP($F19,AREA_EM_ALLYEAR,Seq!D$1,FALSE),".")</f>
        <v>52327</v>
      </c>
      <c r="GP19">
        <f>IFERROR(VLOOKUP($F19,AREA_EM_ALLYEAR,Seq!E$1,FALSE),".")</f>
        <v>55723</v>
      </c>
      <c r="GQ19">
        <f>IFERROR(VLOOKUP($F19,AREA_EM_ALLYEAR,Seq!F$1,FALSE),".")</f>
        <v>59142</v>
      </c>
      <c r="GR19">
        <f>IFERROR(VLOOKUP($F19,AREA_EM_ALLYEAR,Seq!G$1,FALSE),".")</f>
        <v>75281</v>
      </c>
      <c r="GS19">
        <f>IFERROR(VLOOKUP($F19,AREA_EM_ALLYEAR,Seq!H$1,FALSE),".")</f>
        <v>86437</v>
      </c>
      <c r="GT19">
        <f>IFERROR(VLOOKUP($F19,AREA_EM_ALLYEAR,Seq!I$1,FALSE),".")</f>
        <v>88619</v>
      </c>
      <c r="GU19">
        <f>IFERROR(VLOOKUP($F19,AREA_EM_ALLYEAR,Seq!J$1,FALSE),".")</f>
        <v>92218</v>
      </c>
      <c r="GV19">
        <f>IFERROR(VLOOKUP($F19,AREA_EM_ALLYEAR,Seq!K$1,FALSE),".")</f>
        <v>90300</v>
      </c>
      <c r="GW19">
        <f>IFERROR(VLOOKUP($F19,AREA_EM_ALLYEAR,Seq!L$1,FALSE),".")</f>
        <v>105824</v>
      </c>
      <c r="GX19">
        <f>IFERROR(VLOOKUP($F19,AREA_EM_ALLYEAR,Seq!M$1,FALSE),".")</f>
        <v>112532</v>
      </c>
      <c r="GY19">
        <f>IFERROR(VLOOKUP($F19,AREA_EM_ALLYEAR,Seq!N$1,FALSE),".")</f>
        <v>125338</v>
      </c>
      <c r="GZ19">
        <f>IFERROR(VLOOKUP($F19,AREA_EM_ALLYEAR,Seq!O$1,FALSE),".")</f>
        <v>134178</v>
      </c>
      <c r="HA19">
        <f t="shared" si="21"/>
        <v>134178</v>
      </c>
      <c r="HK19" s="139">
        <f>IFERROR(VLOOKUP(CONCATENATE($G19, ".SP.DYN.LE00.IN"),AREA_WB_6ATTRS,Seq!B$1,FALSE)-VLOOKUP("CHN.SP.DYN.LE00.IN",AREA_WB_6ATTRS,Seq!B$1,FALSE),".")</f>
        <v>9.0979024390243808</v>
      </c>
      <c r="HL19" s="139">
        <f>IFERROR(VLOOKUP(CONCATENATE($G19, ".SP.DYN.LE00.IN"),AREA_WB_6ATTRS,Seq!C$1,FALSE)-VLOOKUP("CHN.SP.DYN.LE00.IN",AREA_WB_6ATTRS,Seq!C$1,FALSE),".")</f>
        <v>9.1514634146341507</v>
      </c>
      <c r="HM19" s="139">
        <f>IFERROR(VLOOKUP(CONCATENATE($G19, ".SP.DYN.LE00.IN"),AREA_WB_6ATTRS,Seq!D$1,FALSE)-VLOOKUP("CHN.SP.DYN.LE00.IN",AREA_WB_6ATTRS,Seq!D$1,FALSE),".")</f>
        <v>9.3880243902439133</v>
      </c>
      <c r="HN19" s="139">
        <f>IFERROR(VLOOKUP(CONCATENATE($G19, ".SP.DYN.LE00.IN"),AREA_WB_6ATTRS,Seq!E$1,FALSE)-VLOOKUP("CHN.SP.DYN.LE00.IN",AREA_WB_6ATTRS,Seq!E$1,FALSE),".")</f>
        <v>9.161609756097576</v>
      </c>
      <c r="HO19" s="139">
        <f>IFERROR(VLOOKUP(CONCATENATE($G19, ".SP.DYN.LE00.IN"),AREA_WB_6ATTRS,Seq!F$1,FALSE)-VLOOKUP("CHN.SP.DYN.LE00.IN",AREA_WB_6ATTRS,Seq!F$1,FALSE),".")</f>
        <v>9.3060975609756014</v>
      </c>
      <c r="HP19" s="139">
        <f>IFERROR(VLOOKUP(CONCATENATE($G19, ".SP.DYN.LE00.IN"),AREA_WB_6ATTRS,Seq!G$1,FALSE)-VLOOKUP("CHN.SP.DYN.LE00.IN",AREA_WB_6ATTRS,Seq!G$1,FALSE),".")</f>
        <v>9.3373414634146172</v>
      </c>
      <c r="HQ19" s="139">
        <f>IFERROR(VLOOKUP(CONCATENATE($G19, ".SP.DYN.LE00.IN"),AREA_WB_6ATTRS,Seq!H$1,FALSE)-VLOOKUP("CHN.SP.DYN.LE00.IN",AREA_WB_6ATTRS,Seq!H$1,FALSE),".")</f>
        <v>9.5051463414634156</v>
      </c>
      <c r="HR19" s="139">
        <f>IFERROR(VLOOKUP(CONCATENATE($G19, ".SP.DYN.LE00.IN"),AREA_WB_6ATTRS,Seq!I$1,FALSE)-VLOOKUP("CHN.SP.DYN.LE00.IN",AREA_WB_6ATTRS,Seq!I$1,FALSE),".")</f>
        <v>9.6863414634146352</v>
      </c>
      <c r="HS19" s="139">
        <f>IFERROR(VLOOKUP(CONCATENATE($G19, ".SP.DYN.LE00.IN"),AREA_WB_6ATTRS,Seq!J$1,FALSE)-VLOOKUP("CHN.SP.DYN.LE00.IN",AREA_WB_6ATTRS,Seq!J$1,FALSE),".")</f>
        <v>9.3721463414634059</v>
      </c>
      <c r="HT19" s="139">
        <f>IFERROR(VLOOKUP(CONCATENATE($G19, ".SP.DYN.LE00.IN"),AREA_WB_6ATTRS,Seq!K$1,FALSE)-VLOOKUP("CHN.SP.DYN.LE00.IN",AREA_WB_6ATTRS,Seq!K$1,FALSE),".")</f>
        <v>9.57112195121951</v>
      </c>
      <c r="HU19" s="139">
        <f>IFERROR(VLOOKUP(CONCATENATE($G19, ".SP.DYN.LE00.IN"),AREA_WB_6ATTRS,Seq!L$1,FALSE)-VLOOKUP("CHN.SP.DYN.LE00.IN",AREA_WB_6ATTRS,Seq!L$1,FALSE),".")</f>
        <v>9.3770975609756135</v>
      </c>
      <c r="HV19" s="139">
        <f>IFERROR(VLOOKUP(CONCATENATE($G19, ".SP.DYN.LE00.IN"),AREA_WB_6ATTRS,Seq!M$1,FALSE)-VLOOKUP("CHN.SP.DYN.LE00.IN",AREA_WB_6ATTRS,Seq!M$1,FALSE),".")</f>
        <v>9.4367073170731715</v>
      </c>
      <c r="HW19" s="139">
        <f>IFERROR(VLOOKUP(CONCATENATE($G19, ".SP.DYN.LE00.IN"),AREA_WB_6ATTRS,Seq!N$1,FALSE)-VLOOKUP("CHN.SP.DYN.LE00.IN",AREA_WB_6ATTRS,Seq!N$1,FALSE),".")</f>
        <v>9.2920731707317117</v>
      </c>
      <c r="HX19" s="139">
        <f>IFERROR(VLOOKUP(CONCATENATE($G19, ".SP.DYN.LE00.IN"),AREA_WB_6ATTRS,Seq!O$1,FALSE)-VLOOKUP("CHN.SP.DYN.LE00.IN",AREA_WB_6ATTRS,Seq!O$1,FALSE),".")</f>
        <v>9.2390243902438982</v>
      </c>
      <c r="HY19" s="139">
        <f>IFERROR(VLOOKUP(CONCATENATE($G19, ".SP.DYN.LE00.IN"),AREA_WB_6ATTRS,Seq!P$1,FALSE)-VLOOKUP("CHN.SP.DYN.LE00.IN",AREA_WB_6ATTRS,Seq!P$1,FALSE),".")</f>
        <v>9.4441463414634086</v>
      </c>
      <c r="HZ19" s="139">
        <f>IFERROR(VLOOKUP(CONCATENATE($G19, ".SP.DYN.LE00.IN"),AREA_WB_6ATTRS,Seq!Q$1,FALSE)-VLOOKUP("CHN.SP.DYN.LE00.IN",AREA_WB_6ATTRS,Seq!Q$1,FALSE),".")</f>
        <v>9.1116097560975788</v>
      </c>
      <c r="IA19" s="139">
        <f>IFERROR(VLOOKUP(CONCATENATE($G19, ".SP.DYN.LE00.IN"),AREA_WB_6ATTRS,Seq!R$1,FALSE)-VLOOKUP("CHN.SP.DYN.LE00.IN",AREA_WB_6ATTRS,Seq!R$1,FALSE),".")</f>
        <v>9.6012195121951294</v>
      </c>
      <c r="IB19" s="139">
        <f>IFERROR(VLOOKUP(CONCATENATE($G19, ".SP.DYN.LE00.IN"),AREA_WB_6ATTRS,Seq!S$1,FALSE)-VLOOKUP("CHN.SP.DYN.LE00.IN",AREA_WB_6ATTRS,Seq!S$1,FALSE),".")</f>
        <v>9.657829268292673</v>
      </c>
      <c r="IC19" s="139">
        <f>IFERROR(VLOOKUP(CONCATENATE($G19, ".SP.DYN.LE00.IN"),AREA_WB_6ATTRS,Seq!T$1,FALSE)-VLOOKUP("CHN.SP.DYN.LE00.IN",AREA_WB_6ATTRS,Seq!T$1,FALSE),".")</f>
        <v>9.5743658536585343</v>
      </c>
      <c r="ID19" s="139">
        <f>IFERROR(VLOOKUP(CONCATENATE($G19, ".SP.DYN.LE00.IN"),AREA_WB_6ATTRS,Seq!U$1,FALSE)-VLOOKUP("CHN.SP.DYN.LE00.IN",AREA_WB_6ATTRS,Seq!U$1,FALSE),".")</f>
        <v>9.4873414634146371</v>
      </c>
      <c r="IE19" s="139">
        <f>IFERROR(VLOOKUP(CONCATENATE($G19, ".SP.DYN.LE00.IN"),AREA_WB_6ATTRS,Seq!V$1,FALSE)-VLOOKUP("CHN.SP.DYN.LE00.IN",AREA_WB_6ATTRS,Seq!V$1,FALSE),".")</f>
        <v>9.8343902439024475</v>
      </c>
      <c r="IF19" s="139">
        <f>IFERROR(VLOOKUP(CONCATENATE($G19, ".SP.DYN.LE00.IN"),AREA_WB_6ATTRS,Seq!W$1,FALSE)-VLOOKUP("CHN.SP.DYN.LE00.IN",AREA_WB_6ATTRS,Seq!W$1,FALSE),".")</f>
        <v>10.011536585365846</v>
      </c>
      <c r="IG19" s="139">
        <f>IFERROR(VLOOKUP(CONCATENATE($G19, ".SP.DYN.LE00.IN"),AREA_WB_6ATTRS,Seq!X$1,FALSE)-VLOOKUP("CHN.SP.DYN.LE00.IN",AREA_WB_6ATTRS,Seq!X$1,FALSE),".")</f>
        <v>9.9839756097561008</v>
      </c>
      <c r="IH19" s="139">
        <f>IFERROR(VLOOKUP(CONCATENATE($G19, ".SP.DYN.LE00.IN"),AREA_WB_6ATTRS,Seq!Y$1,FALSE)-VLOOKUP("CHN.SP.DYN.LE00.IN",AREA_WB_6ATTRS,Seq!Y$1,FALSE),".")</f>
        <v>9.9951219512195166</v>
      </c>
      <c r="II19" s="139">
        <f>IFERROR(VLOOKUP(CONCATENATE($G19, ".SP.DYN.LE00.IN"),AREA_WB_6ATTRS,Seq!Z$1,FALSE)-VLOOKUP("CHN.SP.DYN.LE00.IN",AREA_WB_6ATTRS,Seq!Z$1,FALSE),".")</f>
        <v>10.067902439024394</v>
      </c>
      <c r="IJ19" s="139">
        <f>IFERROR(VLOOKUP(CONCATENATE($G19, ".SP.DYN.LE00.IN"),AREA_WB_6ATTRS,Seq!AA$1,FALSE)-VLOOKUP("CHN.SP.DYN.LE00.IN",AREA_WB_6ATTRS,Seq!AA$1,FALSE),".")</f>
        <v>9.7538048780487827</v>
      </c>
      <c r="IK19" s="139">
        <f>IFERROR(VLOOKUP(CONCATENATE($G19, ".SP.DYN.LE00.IN"),AREA_WB_6ATTRS,Seq!AB$1,FALSE)-VLOOKUP("CHN.SP.DYN.LE00.IN",AREA_WB_6ATTRS,Seq!AB$1,FALSE),".")</f>
        <v>9.9322195121951182</v>
      </c>
      <c r="IL19" s="139">
        <f>IFERROR(VLOOKUP(CONCATENATE($G19, ".SP.DYN.LE00.IN"),AREA_WB_6ATTRS,Seq!AC$1,FALSE)-VLOOKUP("CHN.SP.DYN.LE00.IN",AREA_WB_6ATTRS,Seq!AC$1,FALSE),".")</f>
        <v>9.8944878048780538</v>
      </c>
      <c r="IM19" s="139">
        <f>IFERROR(VLOOKUP(CONCATENATE($G19, ".SP.DYN.LE00.IN"),AREA_WB_6ATTRS,Seq!AD$1,FALSE)-VLOOKUP("CHN.SP.DYN.LE00.IN",AREA_WB_6ATTRS,Seq!AD$1,FALSE),".")</f>
        <v>9.7522195121951398</v>
      </c>
      <c r="IN19" s="139">
        <f>IFERROR(VLOOKUP(CONCATENATE($G19, ".SP.DYN.LE00.IN"),AREA_WB_6ATTRS,Seq!AE$1,FALSE)-VLOOKUP("CHN.SP.DYN.LE00.IN",AREA_WB_6ATTRS,Seq!AE$1,FALSE),".")</f>
        <v>9.874951219512198</v>
      </c>
      <c r="IO19" s="139">
        <f>IFERROR(VLOOKUP(CONCATENATE($G19, ".SP.DYN.LE00.IN"),AREA_WB_6ATTRS,Seq!AF$1,FALSE)-VLOOKUP("CHN.SP.DYN.LE00.IN",AREA_WB_6ATTRS,Seq!AF$1,FALSE),".")</f>
        <v>9.6595853658536441</v>
      </c>
      <c r="IP19" s="139" t="str">
        <f>IFERROR(VLOOKUP(CONCATENATE($G19, ".SP.DYN.LE00.IN"),AREA_WB_6ATTRS,Seq!AG$1,FALSE)-VLOOKUP("CHN.SP.DYN.LE00.IN",AREA_WB_6ATTRS,Seq!AG$1,FALSE),".")</f>
        <v>.</v>
      </c>
      <c r="IW19">
        <f>IFERROR(VLOOKUP(CONCATENATE($G19, ".SP.DYN.LE00.IN"),AREA_WB_6ATTRS,Seq!B$1,FALSE),".")</f>
        <v>76.091707317073173</v>
      </c>
      <c r="IX19">
        <f>IFERROR(VLOOKUP(CONCATENATE($G19, ".SP.DYN.LE00.IN"),AREA_WB_6ATTRS,Seq!C$1,FALSE),".")</f>
        <v>76.41439024390246</v>
      </c>
      <c r="IY19">
        <f>IFERROR(VLOOKUP(CONCATENATE($G19, ".SP.DYN.LE00.IN"),AREA_WB_6ATTRS,Seq!D$1,FALSE),".")</f>
        <v>76.922926829268306</v>
      </c>
      <c r="IZ19">
        <f>IFERROR(VLOOKUP(CONCATENATE($G19, ".SP.DYN.LE00.IN"),AREA_WB_6ATTRS,Seq!E$1,FALSE),".")</f>
        <v>76.961463414634167</v>
      </c>
      <c r="JA19">
        <f>IFERROR(VLOOKUP(CONCATENATE($G19, ".SP.DYN.LE00.IN"),AREA_WB_6ATTRS,Seq!F$1,FALSE),".")</f>
        <v>77.365365853658531</v>
      </c>
      <c r="JB19">
        <f>IFERROR(VLOOKUP(CONCATENATE($G19, ".SP.DYN.LE00.IN"),AREA_WB_6ATTRS,Seq!G$1,FALSE),".")</f>
        <v>77.65048780487804</v>
      </c>
      <c r="JC19">
        <f>IFERROR(VLOOKUP(CONCATENATE($G19, ".SP.DYN.LE00.IN"),AREA_WB_6ATTRS,Seq!H$1,FALSE),".")</f>
        <v>78.064634146341476</v>
      </c>
      <c r="JD19">
        <f>IFERROR(VLOOKUP(CONCATENATE($G19, ".SP.DYN.LE00.IN"),AREA_WB_6ATTRS,Seq!I$1,FALSE),".")</f>
        <v>78.483658536585381</v>
      </c>
      <c r="JE19">
        <f>IFERROR(VLOOKUP(CONCATENATE($G19, ".SP.DYN.LE00.IN"),AREA_WB_6ATTRS,Seq!J$1,FALSE),".")</f>
        <v>78.399268292682933</v>
      </c>
      <c r="JF19">
        <f>IFERROR(VLOOKUP(CONCATENATE($G19, ".SP.DYN.LE00.IN"),AREA_WB_6ATTRS,Seq!K$1,FALSE),".")</f>
        <v>78.818048780487814</v>
      </c>
      <c r="JG19">
        <f>IFERROR(VLOOKUP(CONCATENATE($G19, ".SP.DYN.LE00.IN"),AREA_WB_6ATTRS,Seq!L$1,FALSE),".")</f>
        <v>78.836829268292689</v>
      </c>
      <c r="JH19">
        <f>IFERROR(VLOOKUP(CONCATENATE($G19, ".SP.DYN.LE00.IN"),AREA_WB_6ATTRS,Seq!M$1,FALSE),".")</f>
        <v>79.100731707317081</v>
      </c>
      <c r="JI19">
        <f>IFERROR(VLOOKUP(CONCATENATE($G19, ".SP.DYN.LE00.IN"),AREA_WB_6ATTRS,Seq!N$1,FALSE),".")</f>
        <v>79.153902439024392</v>
      </c>
      <c r="JJ19">
        <f>IFERROR(VLOOKUP(CONCATENATE($G19, ".SP.DYN.LE00.IN"),AREA_WB_6ATTRS,Seq!O$1,FALSE),".")</f>
        <v>79.293658536585369</v>
      </c>
      <c r="JK19">
        <f>IFERROR(VLOOKUP(CONCATENATE($G19, ".SP.DYN.LE00.IN"),AREA_WB_6ATTRS,Seq!P$1,FALSE),".")</f>
        <v>79.687073170731708</v>
      </c>
      <c r="JL19">
        <f>IFERROR(VLOOKUP(CONCATENATE($G19, ".SP.DYN.LE00.IN"),AREA_WB_6ATTRS,Seq!Q$1,FALSE),".")</f>
        <v>79.536341463414658</v>
      </c>
      <c r="JM19">
        <f>IFERROR(VLOOKUP(CONCATENATE($G19, ".SP.DYN.LE00.IN"),AREA_WB_6ATTRS,Seq!R$1,FALSE),".")</f>
        <v>80.200243902439041</v>
      </c>
      <c r="JN19">
        <f>IFERROR(VLOOKUP(CONCATENATE($G19, ".SP.DYN.LE00.IN"),AREA_WB_6ATTRS,Seq!S$1,FALSE),".")</f>
        <v>80.424146341463413</v>
      </c>
      <c r="JO19">
        <f>IFERROR(VLOOKUP(CONCATENATE($G19, ".SP.DYN.LE00.IN"),AREA_WB_6ATTRS,Seq!T$1,FALSE),".")</f>
        <v>80.501463414634159</v>
      </c>
      <c r="JP19">
        <f>IFERROR(VLOOKUP(CONCATENATE($G19, ".SP.DYN.LE00.IN"),AREA_WB_6ATTRS,Seq!U$1,FALSE),".")</f>
        <v>80.570731707317094</v>
      </c>
      <c r="JQ19">
        <f>IFERROR(VLOOKUP(CONCATENATE($G19, ".SP.DYN.LE00.IN"),AREA_WB_6ATTRS,Seq!V$1,FALSE),".")</f>
        <v>81.076097560975626</v>
      </c>
      <c r="JR19">
        <f>IFERROR(VLOOKUP(CONCATENATE($G19, ".SP.DYN.LE00.IN"),AREA_WB_6ATTRS,Seq!W$1,FALSE),".")</f>
        <v>81.417073170731712</v>
      </c>
      <c r="JS19">
        <f>IFERROR(VLOOKUP(CONCATENATE($G19, ".SP.DYN.LE00.IN"),AREA_WB_6ATTRS,Seq!X$1,FALSE),".")</f>
        <v>81.563414634146341</v>
      </c>
      <c r="JT19">
        <f>IFERROR(VLOOKUP(CONCATENATE($G19, ".SP.DYN.LE00.IN"),AREA_WB_6ATTRS,Seq!Y$1,FALSE),".")</f>
        <v>81.760000000000005</v>
      </c>
      <c r="JU19">
        <f>IFERROR(VLOOKUP(CONCATENATE($G19, ".SP.DYN.LE00.IN"),AREA_WB_6ATTRS,Seq!Z$1,FALSE),".")</f>
        <v>82.03024390243904</v>
      </c>
      <c r="JV19">
        <f>IFERROR(VLOOKUP(CONCATENATE($G19, ".SP.DYN.LE00.IN"),AREA_WB_6ATTRS,Seq!AA$1,FALSE),".")</f>
        <v>81.925121951219523</v>
      </c>
      <c r="JW19">
        <f>IFERROR(VLOOKUP(CONCATENATE($G19, ".SP.DYN.LE00.IN"),AREA_WB_6ATTRS,Seq!AB$1,FALSE),".")</f>
        <v>82.321951219512201</v>
      </c>
      <c r="JX19">
        <f>IFERROR(VLOOKUP(CONCATENATE($G19, ".SP.DYN.LE00.IN"),AREA_WB_6ATTRS,Seq!AC$1,FALSE),".")</f>
        <v>82.507073170731715</v>
      </c>
      <c r="JY19">
        <f>IFERROR(VLOOKUP(CONCATENATE($G19, ".SP.DYN.LE00.IN"),AREA_WB_6ATTRS,Seq!AD$1,FALSE),".")</f>
        <v>82.587560975609776</v>
      </c>
      <c r="JZ19">
        <f>IFERROR(VLOOKUP(CONCATENATE($G19, ".SP.DYN.LE00.IN"),AREA_WB_6ATTRS,Seq!AE$1,FALSE),".")</f>
        <v>82.931463414634152</v>
      </c>
      <c r="KA19">
        <f>IFERROR(VLOOKUP(CONCATENATE($G19, ".SP.DYN.LE00.IN"),AREA_WB_6ATTRS,Seq!AF$1,FALSE),".")</f>
        <v>82.932682926829273</v>
      </c>
      <c r="KB19" t="str">
        <f>IFERROR(VLOOKUP(CONCATENATE($G19, ".SP.DYN.LE00.IN"),AREA_WB_6ATTRS,Seq!AG$1,FALSE),".")</f>
        <v>.</v>
      </c>
      <c r="KK19">
        <f>SUM(S19:AB19)</f>
        <v>2504529</v>
      </c>
      <c r="KL19">
        <f t="shared" si="23"/>
        <v>233493</v>
      </c>
      <c r="KM19">
        <f>IF(ISNUMBER(BD19),BD19,".")</f>
        <v>467409952.74341124</v>
      </c>
      <c r="KN19">
        <f>IF(ISNUMBER(CP19),CP19,".")</f>
        <v>378490241.27879888</v>
      </c>
      <c r="KO19">
        <f t="shared" si="24"/>
        <v>0.19800000762939451</v>
      </c>
      <c r="KP19">
        <f>work!HA19</f>
        <v>61452</v>
      </c>
      <c r="KQ19">
        <f>work!HB19</f>
        <v>40711</v>
      </c>
      <c r="KR19">
        <f>work!HC19</f>
        <v>48176</v>
      </c>
      <c r="KS19">
        <f>IF(ISNUMBER(work!HI19-work!HA19),work!HI19-work!HA19,".")</f>
        <v>1720</v>
      </c>
      <c r="KT19">
        <f>IF(ISNUMBER(work!HJ19-work!HB19),work!HJ19-work!HB19,".")</f>
        <v>12779</v>
      </c>
      <c r="KU19">
        <f>IF(ISNUMBER(work!HK19-work!HC19),work!HK19-work!HC19,".")</f>
        <v>15632</v>
      </c>
      <c r="KW19">
        <f>IFERROR(work!HR19/work!HV19,".")</f>
        <v>4.4849377472555704E-4</v>
      </c>
      <c r="KX19">
        <f>IFERROR(work!HS19/work!HW19,".")</f>
        <v>1.0913572451977951E-3</v>
      </c>
      <c r="KY19">
        <f>IFERROR(work!HT19/work!HX19,".")</f>
        <v>2.6443997793016475E-3</v>
      </c>
      <c r="KZ19">
        <f>IFERROR(work!HU19/work!HY19,".")</f>
        <v>4.8166966454925358E-3</v>
      </c>
    </row>
    <row r="20" spans="1:312">
      <c r="A20" s="24">
        <f t="shared" si="0"/>
        <v>18</v>
      </c>
      <c r="B20" s="24" t="str">
        <f t="shared" si="19"/>
        <v>Out</v>
      </c>
      <c r="C20" s="24" t="str">
        <f t="shared" si="1"/>
        <v>Out</v>
      </c>
      <c r="D20" s="24" t="str">
        <f t="shared" si="2"/>
        <v>Out67</v>
      </c>
      <c r="E20" s="25" t="s">
        <v>2333</v>
      </c>
      <c r="F20" s="26" t="str">
        <f t="shared" si="3"/>
        <v>Jordan</v>
      </c>
      <c r="G20" s="166" t="s">
        <v>1457</v>
      </c>
      <c r="H20" s="166" t="s">
        <v>5007</v>
      </c>
      <c r="I20" s="166" t="s">
        <v>5007</v>
      </c>
      <c r="J20" s="180" t="s">
        <v>5007</v>
      </c>
      <c r="K20" s="180" t="s">
        <v>5007</v>
      </c>
      <c r="L20" s="27">
        <f>IFERROR(VLOOKUP($F20,Area_FDI_84_96,Seq!B$1,FALSE),0)</f>
        <v>0</v>
      </c>
      <c r="M20" s="27">
        <f>IFERROR(VLOOKUP($F20,Area_FDI_84_96,Seq!C$1,FALSE),0)</f>
        <v>0</v>
      </c>
      <c r="N20" s="27">
        <f>IFERROR(VLOOKUP($F20,Area_FDI_84_96,Seq!D$1,FALSE),0)</f>
        <v>0</v>
      </c>
      <c r="O20" s="27">
        <f>IFERROR(VLOOKUP($F20,Area_FDI_84_96,Seq!E$1,FALSE),0)</f>
        <v>0</v>
      </c>
      <c r="P20" s="27">
        <f>IFERROR(VLOOKUP($F20,Area_FDI_84_96,Seq!F$1,FALSE),0)</f>
        <v>0</v>
      </c>
      <c r="Q20" s="27">
        <f>IFERROR(VLOOKUP($F20,Area_FDI_84_96,Seq!G$1,FALSE),0)</f>
        <v>0</v>
      </c>
      <c r="R20" s="27">
        <f>IFERROR(VLOOKUP($F20,Area_FDI_84_96,Seq!H$1,FALSE),0)</f>
        <v>0</v>
      </c>
      <c r="S20" s="27">
        <f>IFERROR(VLOOKUP($F20,Area_FDI_84_96,Seq!I$1,FALSE),0)</f>
        <v>0</v>
      </c>
      <c r="T20" s="27">
        <f>IFERROR(VALUE(VLOOKUP($E20,Area_FDI_92_95,Seq!B$1,FALSE)),0)</f>
        <v>0</v>
      </c>
      <c r="U20" s="27">
        <f>IFERROR(VALUE(VLOOKUP($E20,Area_FDI_92_95,Seq!C$1,FALSE)),0)</f>
        <v>0</v>
      </c>
      <c r="V20" s="27">
        <f>IFERROR(VALUE(VLOOKUP($E20,Area_FDI_92_95,Seq!D$1,FALSE)),0)</f>
        <v>38</v>
      </c>
      <c r="W20" s="27">
        <f>IFERROR(VALUE(VLOOKUP($E20,Area_FDI_92_95,Seq!E$1,FALSE)),0)</f>
        <v>0</v>
      </c>
      <c r="X20" s="27">
        <f>IFERROR(VALUE(VLOOKUP($E20,Area_FDI_96_99,Seq!B$1,FALSE)),0)</f>
        <v>0</v>
      </c>
      <c r="Y20" s="27">
        <f>IFERROR(VALUE(VLOOKUP($E20,Area_FDI_96_99,Seq!C$1,FALSE)),0)</f>
        <v>0</v>
      </c>
      <c r="Z20" s="27">
        <f>IFERROR(VALUE(VLOOKUP($E20,Area_FDI_96_99,Seq!D$1,FALSE)),0)</f>
        <v>12</v>
      </c>
      <c r="AA20" s="27">
        <f>IFERROR(VALUE(VLOOKUP($E20,Area_FDI_96_99,Seq!E$1,FALSE)),0)</f>
        <v>0</v>
      </c>
      <c r="AB20" s="27">
        <f t="shared" si="4"/>
        <v>25</v>
      </c>
      <c r="AC20" s="27">
        <f t="shared" si="5"/>
        <v>67</v>
      </c>
      <c r="AD20" s="27">
        <f t="shared" si="6"/>
        <v>49</v>
      </c>
      <c r="AE20" s="27">
        <f t="shared" si="7"/>
        <v>622</v>
      </c>
      <c r="AF20" s="27">
        <f t="shared" si="8"/>
        <v>937</v>
      </c>
      <c r="AG20" s="27">
        <f t="shared" si="9"/>
        <v>894</v>
      </c>
      <c r="AH20" s="27">
        <f t="shared" si="10"/>
        <v>132</v>
      </c>
      <c r="AI20" s="27">
        <f t="shared" si="11"/>
        <v>520</v>
      </c>
      <c r="AJ20" s="27">
        <f t="shared" si="12"/>
        <v>341</v>
      </c>
      <c r="AK20" s="27">
        <f t="shared" si="13"/>
        <v>87</v>
      </c>
      <c r="AL20" s="27">
        <f t="shared" si="14"/>
        <v>640</v>
      </c>
      <c r="AM20" s="27"/>
      <c r="AN20" s="27"/>
      <c r="AO20" s="27"/>
      <c r="AP20" s="27"/>
      <c r="AQ20" s="27"/>
      <c r="AR20" s="27"/>
      <c r="AS20" s="27"/>
      <c r="AT20" s="27">
        <f>IFERROR(work!D20+work!AP20,".")</f>
        <v>18715411.744406361</v>
      </c>
      <c r="AU20" s="27">
        <f>IFERROR(work!E20+work!AQ20,".")</f>
        <v>19686538.32399264</v>
      </c>
      <c r="AV20" s="27">
        <f>IFERROR(work!F20+work!AR20,".")</f>
        <v>21470447.9939331</v>
      </c>
      <c r="AW20" s="27">
        <f>IFERROR(work!G20+work!AS20,".")</f>
        <v>23768521.100602236</v>
      </c>
      <c r="AX20" s="27">
        <f>IFERROR(work!H20+work!AT20,".")</f>
        <v>27349645.518874139</v>
      </c>
      <c r="AY20" s="27">
        <f>IFERROR(work!I20+work!AU20,".")</f>
        <v>30989130.254873432</v>
      </c>
      <c r="AZ20" s="27">
        <f>IFERROR(work!J20+work!AV20,".")</f>
        <v>33706476.102567509</v>
      </c>
      <c r="BA20" s="27">
        <f>IFERROR(work!K20+work!AW20,".")</f>
        <v>37565844.669206262</v>
      </c>
      <c r="BB20" s="27">
        <f>IFERROR(work!L20+work!AX20,".")</f>
        <v>41732143.062018618</v>
      </c>
      <c r="BC20" s="27">
        <f>IFERROR(work!M20+work!AY20,".")</f>
        <v>43340153.123830564</v>
      </c>
      <c r="BD20" s="27">
        <f>IFERROR(work!N20+work!AZ20,".")</f>
        <v>44972723.797643185</v>
      </c>
      <c r="BE20" s="27">
        <f>IFERROR(work!O20+work!BA20,".")</f>
        <v>49072384.722433433</v>
      </c>
      <c r="BF20" s="27">
        <f>IFERROR(work!P20+work!BB20,".")</f>
        <v>56063979.745827079</v>
      </c>
      <c r="BG20" s="27">
        <f>IFERROR(work!Q20+work!BC20,".")</f>
        <v>63854877.227408573</v>
      </c>
      <c r="BH20" s="27">
        <f>IFERROR(work!R20+work!BD20,".")</f>
        <v>72167255.783768922</v>
      </c>
      <c r="BI20" s="27">
        <f>IFERROR(work!S20+work!BE20,".")</f>
        <v>80001403.49466674</v>
      </c>
      <c r="BJ20" s="27">
        <f>IFERROR(work!T20+work!BF20,".")</f>
        <v>87944349.388971552</v>
      </c>
      <c r="BK20" s="27">
        <f>IFERROR(work!U20+work!BG20,".")</f>
        <v>96078954.624864101</v>
      </c>
      <c r="BL20" s="27">
        <f>IFERROR(work!V20+work!BH20,".")</f>
        <v>103536615.22443157</v>
      </c>
      <c r="BM20" s="27">
        <f>IFERROR(work!W20+work!BI20,".")</f>
        <v>111372344.84266561</v>
      </c>
      <c r="BN20" s="27">
        <f>IFERROR(work!X20+work!BJ20,".")</f>
        <v>120693882.71080123</v>
      </c>
      <c r="BO20" s="27">
        <f>IFERROR(work!Y20+work!BK20,".")</f>
        <v>130685823.42413177</v>
      </c>
      <c r="BP20" s="27">
        <f>IFERROR(work!Z20+work!BL20,".")</f>
        <v>142548704.19193339</v>
      </c>
      <c r="BQ20" s="27">
        <f>IFERROR(work!AA20+work!BM20,".")</f>
        <v>156748700.70751905</v>
      </c>
      <c r="BR20" s="27">
        <f>IFERROR(work!AB20+work!BN20,".")</f>
        <v>172565187.63095629</v>
      </c>
      <c r="BS20" s="27">
        <f>IFERROR(work!AC20+work!BO20,".")</f>
        <v>192031170.22045854</v>
      </c>
      <c r="BT20" s="27">
        <f>IFERROR(work!AD20+work!BP20,".")</f>
        <v>216366203.60219949</v>
      </c>
      <c r="BU20" s="27">
        <f>IFERROR(work!AE20+work!BQ20,".")</f>
        <v>247015143.35976937</v>
      </c>
      <c r="BV20" s="27">
        <f>IFERROR(work!AF20+work!BR20,".")</f>
        <v>270696685.67557323</v>
      </c>
      <c r="BW20" s="27">
        <f>IFERROR(work!AG20+work!BS20,".")</f>
        <v>295547064.42680448</v>
      </c>
      <c r="BX20" s="27">
        <f>IFERROR(work!AH20+work!BT20,".")</f>
        <v>326160575.74506217</v>
      </c>
      <c r="BY20" s="27">
        <f>IFERROR(work!AI20+work!BU20,".")</f>
        <v>355739609.30389261</v>
      </c>
      <c r="BZ20" s="27"/>
      <c r="CA20" s="27"/>
      <c r="CB20" s="27"/>
      <c r="CC20" s="27"/>
      <c r="CD20" s="27"/>
      <c r="CE20" s="27"/>
      <c r="CF20" s="27">
        <f>IFERROR(work!AP20-work!D20,".")</f>
        <v>-17872812.343315016</v>
      </c>
      <c r="CG20" s="27">
        <f>IFERROR(work!AQ20-work!E20,".")</f>
        <v>-18804273.416290261</v>
      </c>
      <c r="CH20" s="27">
        <f>IFERROR(work!AR20-work!F20,".")</f>
        <v>-20523027.614715565</v>
      </c>
      <c r="CI20" s="27">
        <f>IFERROR(work!AS20-work!G20,".")</f>
        <v>-22802243.349389289</v>
      </c>
      <c r="CJ20" s="27">
        <f>IFERROR(work!AT20-work!H20,".")</f>
        <v>-26299875.127516009</v>
      </c>
      <c r="CK20" s="27">
        <f>IFERROR(work!AU20-work!I20,".")</f>
        <v>-29903075.678779311</v>
      </c>
      <c r="CL20" s="27">
        <f>IFERROR(work!AV20-work!J20,".")</f>
        <v>-32544243.953246709</v>
      </c>
      <c r="CM20" s="27">
        <f>IFERROR(work!AW20-work!K20,".")</f>
        <v>-36369958.913082421</v>
      </c>
      <c r="CN20" s="27">
        <f>IFERROR(work!AX20-work!L20,".")</f>
        <v>-40558406.325068668</v>
      </c>
      <c r="CO20" s="27">
        <f>IFERROR(work!AY20-work!M20,".")</f>
        <v>-42324308.788127445</v>
      </c>
      <c r="CP20" s="27">
        <f>IFERROR(work!AZ20-work!N20,".")</f>
        <v>-43946987.666969195</v>
      </c>
      <c r="CQ20" s="27">
        <f>IFERROR(work!BA20-work!O20,".")</f>
        <v>-48027940.196923256</v>
      </c>
      <c r="CR20" s="27">
        <f>IFERROR(work!BB20-work!P20,".")</f>
        <v>-54824591.312078163</v>
      </c>
      <c r="CS20" s="27">
        <f>IFERROR(work!BC20-work!Q20,".")</f>
        <v>-62558093.778603584</v>
      </c>
      <c r="CT20" s="27">
        <f>IFERROR(work!BD20-work!R20,".")</f>
        <v>-70805814.424030662</v>
      </c>
      <c r="CU20" s="27">
        <f>IFERROR(work!BE20-work!S20,".")</f>
        <v>-78555731.365782961</v>
      </c>
      <c r="CV20" s="27">
        <f>IFERROR(work!BF20-work!T20,".")</f>
        <v>-86468498.957523271</v>
      </c>
      <c r="CW20" s="27">
        <f>IFERROR(work!BG20-work!U20,".")</f>
        <v>-94554288.617854744</v>
      </c>
      <c r="CX20" s="27">
        <f>IFERROR(work!BH20-work!V20,".")</f>
        <v>-101966020.99121946</v>
      </c>
      <c r="CY20" s="27">
        <f>IFERROR(work!BI20-work!W20,".")</f>
        <v>-109748491.72537488</v>
      </c>
      <c r="CZ20" s="27">
        <f>IFERROR(work!BJ20-work!X20,".")</f>
        <v>-119001104.12895463</v>
      </c>
      <c r="DA20" s="27">
        <f>IFERROR(work!BK20-work!Y20,".")</f>
        <v>-128903847.3233238</v>
      </c>
      <c r="DB20" s="27">
        <f>IFERROR(work!BL20-work!Z20,".")</f>
        <v>-140663626.59354061</v>
      </c>
      <c r="DC20" s="27">
        <f>IFERROR(work!BM20-work!AA20,".")</f>
        <v>-154784863.15650195</v>
      </c>
      <c r="DD20" s="27">
        <f>IFERROR(work!BN20-work!AB20,".")</f>
        <v>-170433266.18333226</v>
      </c>
      <c r="DE20" s="27">
        <f>IFERROR(work!BO20-work!AC20,".")</f>
        <v>-189726108.87484422</v>
      </c>
      <c r="DF20" s="27">
        <f>IFERROR(work!BP20-work!AD20,".")</f>
        <v>-213874249.93820512</v>
      </c>
      <c r="DG20" s="27">
        <f>IFERROR(work!BQ20-work!AE20,".")</f>
        <v>-244319454.58337417</v>
      </c>
      <c r="DH20" s="27">
        <f>IFERROR(work!BR20-work!AF20,".")</f>
        <v>-267806033.67011127</v>
      </c>
      <c r="DI20" s="27">
        <f>IFERROR(work!BS20-work!AG20,".")</f>
        <v>-292497905.09868413</v>
      </c>
      <c r="DJ20" s="27">
        <f>IFERROR(work!BT20-work!AH20,".")</f>
        <v>-323041070.61107725</v>
      </c>
      <c r="DK20" s="27">
        <f>IFERROR(work!BU20-work!AI20,".")</f>
        <v>-352539386.8706553</v>
      </c>
      <c r="DL20" s="27"/>
      <c r="DM20" s="27"/>
      <c r="DN20" s="27"/>
      <c r="DO20" s="27"/>
      <c r="DP20" s="27"/>
      <c r="DQ20" s="27"/>
      <c r="DR20" s="27"/>
      <c r="DS20" s="27" t="str">
        <f>IFERROR(work!DO20-work!CC20,".")</f>
        <v>.</v>
      </c>
      <c r="DT20" s="27" t="str">
        <f>IFERROR(work!DP20-work!CD20,".")</f>
        <v>.</v>
      </c>
      <c r="DU20" s="27" t="str">
        <f>IFERROR(work!DQ20-work!CE20,".")</f>
        <v>.</v>
      </c>
      <c r="DV20" s="27" t="str">
        <f>IFERROR(work!DR20-work!CF20,".")</f>
        <v>.</v>
      </c>
      <c r="DW20" s="27" t="str">
        <f>IFERROR(work!DS20-work!CG20,".")</f>
        <v>.</v>
      </c>
      <c r="DX20" s="27" t="str">
        <f>IFERROR(work!DT20-work!CH20,".")</f>
        <v>.</v>
      </c>
      <c r="DY20" s="27" t="str">
        <f>IFERROR(work!DU20-work!CI20,".")</f>
        <v>.</v>
      </c>
      <c r="DZ20" s="27" t="str">
        <f>IFERROR(work!DV20-work!CJ20,".")</f>
        <v>.</v>
      </c>
      <c r="EA20" s="27" t="str">
        <f>IFERROR(work!DW20-work!CK20,".")</f>
        <v>.</v>
      </c>
      <c r="EB20" s="27" t="str">
        <f>IFERROR(work!DX20-work!CL20,".")</f>
        <v>.</v>
      </c>
      <c r="EC20" s="27" t="str">
        <f>IFERROR(work!DY20-work!CM20,".")</f>
        <v>.</v>
      </c>
      <c r="ED20" s="27" t="str">
        <f>IFERROR(work!DZ20-work!CN20,".")</f>
        <v>.</v>
      </c>
      <c r="EE20" s="27" t="str">
        <f>IFERROR(work!EA20-work!CO20,".")</f>
        <v>.</v>
      </c>
      <c r="EF20" s="27" t="str">
        <f>IFERROR(work!EB20-work!CP20,".")</f>
        <v>.</v>
      </c>
      <c r="EG20" s="27" t="str">
        <f>IFERROR(work!EC20-work!CQ20,".")</f>
        <v>.</v>
      </c>
      <c r="EH20" s="27" t="str">
        <f>IFERROR(work!ED20-work!CR20,".")</f>
        <v>.</v>
      </c>
      <c r="EI20" s="27" t="str">
        <f>IFERROR(work!EE20-work!CS20,".")</f>
        <v>.</v>
      </c>
      <c r="EJ20" s="27" t="str">
        <f>IFERROR(work!EF20-work!CT20,".")</f>
        <v>.</v>
      </c>
      <c r="EK20" s="27" t="str">
        <f>IFERROR(work!EG20-work!CU20,".")</f>
        <v>.</v>
      </c>
      <c r="EL20" s="27" t="str">
        <f>IFERROR(work!EH20-work!CV20,".")</f>
        <v>.</v>
      </c>
      <c r="EM20" s="27" t="str">
        <f>IFERROR(work!EI20-work!CW20,".")</f>
        <v>.</v>
      </c>
      <c r="EN20" s="27" t="str">
        <f>IFERROR(work!EJ20-work!CX20,".")</f>
        <v>.</v>
      </c>
      <c r="EO20" s="27" t="str">
        <f>IFERROR(work!EK20-work!CY20,".")</f>
        <v>.</v>
      </c>
      <c r="EP20" s="27" t="str">
        <f>IFERROR(work!EL20-work!CZ20,".")</f>
        <v>.</v>
      </c>
      <c r="EQ20" s="27" t="str">
        <f>IFERROR(work!EM20-work!DA20,".")</f>
        <v>.</v>
      </c>
      <c r="ER20" s="27" t="str">
        <f>IFERROR(work!EN20-work!DB20,".")</f>
        <v>.</v>
      </c>
      <c r="ES20" s="27" t="str">
        <f>IFERROR(work!EO20-work!DC20,".")</f>
        <v>.</v>
      </c>
      <c r="ET20" s="27" t="str">
        <f>IFERROR(work!EP20-work!DD20,".")</f>
        <v>.</v>
      </c>
      <c r="EU20" s="27" t="str">
        <f>IFERROR(work!EQ20-work!DE20,".")</f>
        <v>.</v>
      </c>
      <c r="EV20" s="27" t="str">
        <f>IFERROR(work!ER20-work!DF20,".")</f>
        <v>.</v>
      </c>
      <c r="EW20" s="27" t="str">
        <f>IFERROR(work!ES20-work!DG20,".")</f>
        <v>.</v>
      </c>
      <c r="EX20" s="27" t="str">
        <f>IFERROR(work!ET20-work!DH20,".")</f>
        <v>.</v>
      </c>
      <c r="EY20" s="27"/>
      <c r="EZ20" s="27"/>
      <c r="FA20" s="27"/>
      <c r="FB20" s="27"/>
      <c r="FC20" s="27"/>
      <c r="FD20" s="27"/>
      <c r="FE20" s="27" t="str">
        <f>IF(ISNUMBER(work!GZ20/work!HD20),work!GZ20/work!HD20,".")</f>
        <v>.</v>
      </c>
      <c r="FF20" s="27" t="str">
        <f>IF(ISNUMBER(work!HA20/work!HE20),work!HA20/work!HE20,".")</f>
        <v>.</v>
      </c>
      <c r="FG20" s="27" t="str">
        <f>IF(ISNUMBER(work!HB20/work!HF20),work!HB20/work!HF20,".")</f>
        <v>.</v>
      </c>
      <c r="FH20" s="27" t="str">
        <f>IF(ISNUMBER(work!HC20/work!HG20),work!HC20/work!HG20,".")</f>
        <v>.</v>
      </c>
      <c r="FI20" s="27" t="str">
        <f>IF(ISNUMBER((work!HA20+work!HB20)/(work!HE20+work!HF20)),(work!HA20+work!HB20)/(work!HE20+work!HF20),".")</f>
        <v>.</v>
      </c>
      <c r="FJ20" s="27" t="str">
        <f>IF(ISNUMBER(work!HH20/work!HL20),work!HH20/work!HL20,".")</f>
        <v>.</v>
      </c>
      <c r="FK20" s="27" t="str">
        <f>IF(ISNUMBER(work!HI20/work!HM20),work!HI20/work!HM20,".")</f>
        <v>.</v>
      </c>
      <c r="FL20" s="27" t="str">
        <f>IF(ISNUMBER(work!HJ20/work!HN20),work!HJ20/work!HN20,".")</f>
        <v>.</v>
      </c>
      <c r="FM20" s="27" t="str">
        <f>IF(ISNUMBER(work!HK20/work!HO20),work!HK20/work!HO20,".")</f>
        <v>.</v>
      </c>
      <c r="FN20" s="27" t="str">
        <f>IF(ISNUMBER((work!HI20+work!HJ20)/(work!HM20+work!HN20)),(work!HI20+work!HJ20)/(work!HM20+work!HN20),".")</f>
        <v>.</v>
      </c>
      <c r="FO20" s="27" t="s">
        <v>5007</v>
      </c>
      <c r="FP20" s="27" t="s">
        <v>5007</v>
      </c>
      <c r="FQ20" s="27" t="s">
        <v>5007</v>
      </c>
      <c r="FR20" s="27" t="s">
        <v>5007</v>
      </c>
      <c r="FS20" s="27" t="s">
        <v>5007</v>
      </c>
      <c r="FT20" s="27">
        <f>work!GM20</f>
        <v>2.7510316368638239E-5</v>
      </c>
      <c r="FU20" s="27" t="str">
        <f>work!GN20</f>
        <v>.</v>
      </c>
      <c r="FV20" s="27" t="str">
        <f>work!GO20</f>
        <v>.</v>
      </c>
      <c r="FW20" s="27" t="s">
        <v>5007</v>
      </c>
      <c r="FX20" s="27"/>
      <c r="FY20" s="27">
        <f t="shared" si="15"/>
        <v>7059.12</v>
      </c>
      <c r="FZ20">
        <f t="shared" si="20"/>
        <v>25</v>
      </c>
      <c r="GA20" t="str">
        <f>work!HC20</f>
        <v>.</v>
      </c>
      <c r="GB20" t="str">
        <f>IF(ISNUMBER(work!HA20+work!HB20),work!HA20+work!HB20,".")</f>
        <v>.</v>
      </c>
      <c r="GC20" t="str">
        <f>IF(ISNUMBER(work!HK20-work!HC20),work!HK20-work!HC20,".")</f>
        <v>.</v>
      </c>
      <c r="GD20" t="str">
        <f>IF(ISNUMBER(work!HI20+work!HJ20-work!HA20-work!HB20),(work!HI20+work!HJ20-work!HA20-work!HB20),".")</f>
        <v>.</v>
      </c>
      <c r="GH20">
        <f>work!GQ20</f>
        <v>60</v>
      </c>
      <c r="GI20" t="str">
        <f>work!GR20</f>
        <v>.</v>
      </c>
      <c r="GJ20" t="str">
        <f>work!GZ20</f>
        <v>.</v>
      </c>
      <c r="GK20" t="str">
        <f>work!HH20</f>
        <v>.</v>
      </c>
      <c r="GL20">
        <f t="shared" si="16"/>
        <v>76220.616843371841</v>
      </c>
      <c r="GM20" t="str">
        <f>IFERROR(VLOOKUP($F20,AREA_EM_ALLYEAR,Seq!B$1,FALSE),".")</f>
        <v>.</v>
      </c>
      <c r="GN20" t="str">
        <f>IFERROR(VLOOKUP($F20,AREA_EM_ALLYEAR,Seq!C$1,FALSE),".")</f>
        <v>.</v>
      </c>
      <c r="GO20" t="str">
        <f>IFERROR(VLOOKUP($F20,AREA_EM_ALLYEAR,Seq!D$1,FALSE),".")</f>
        <v>.</v>
      </c>
      <c r="GP20" t="str">
        <f>IFERROR(VLOOKUP($F20,AREA_EM_ALLYEAR,Seq!E$1,FALSE),".")</f>
        <v>.</v>
      </c>
      <c r="GQ20" t="str">
        <f>IFERROR(VLOOKUP($F20,AREA_EM_ALLYEAR,Seq!F$1,FALSE),".")</f>
        <v>.</v>
      </c>
      <c r="GR20" t="str">
        <f>IFERROR(VLOOKUP($F20,AREA_EM_ALLYEAR,Seq!G$1,FALSE),".")</f>
        <v>.</v>
      </c>
      <c r="GS20" t="str">
        <f>IFERROR(VLOOKUP($F20,AREA_EM_ALLYEAR,Seq!H$1,FALSE),".")</f>
        <v>.</v>
      </c>
      <c r="GT20" t="str">
        <f>IFERROR(VLOOKUP($F20,AREA_EM_ALLYEAR,Seq!I$1,FALSE),".")</f>
        <v>.</v>
      </c>
      <c r="GU20" t="str">
        <f>IFERROR(VLOOKUP($F20,AREA_EM_ALLYEAR,Seq!J$1,FALSE),".")</f>
        <v>.</v>
      </c>
      <c r="GV20" t="str">
        <f>IFERROR(VLOOKUP($F20,AREA_EM_ALLYEAR,Seq!K$1,FALSE),".")</f>
        <v>.</v>
      </c>
      <c r="GW20" t="str">
        <f>IFERROR(VLOOKUP($F20,AREA_EM_ALLYEAR,Seq!L$1,FALSE),".")</f>
        <v>.</v>
      </c>
      <c r="GX20" t="str">
        <f>IFERROR(VLOOKUP($F20,AREA_EM_ALLYEAR,Seq!M$1,FALSE),".")</f>
        <v>.</v>
      </c>
      <c r="GY20" t="str">
        <f>IFERROR(VLOOKUP($F20,AREA_EM_ALLYEAR,Seq!N$1,FALSE),".")</f>
        <v>.</v>
      </c>
      <c r="GZ20" t="str">
        <f>IFERROR(VLOOKUP($F20,AREA_EM_ALLYEAR,Seq!O$1,FALSE),".")</f>
        <v>.</v>
      </c>
      <c r="HA20" t="str">
        <f t="shared" si="21"/>
        <v>.</v>
      </c>
      <c r="HK20" s="139">
        <f>IFERROR(VLOOKUP(CONCATENATE($G20, ".SP.DYN.LE00.IN"),AREA_WB_6ATTRS,Seq!B$1,FALSE)-VLOOKUP("CHN.SP.DYN.LE00.IN",AREA_WB_6ATTRS,Seq!B$1,FALSE),".")</f>
        <v>4.2975609756098265E-2</v>
      </c>
      <c r="HL20" s="139">
        <f>IFERROR(VLOOKUP(CONCATENATE($G20, ".SP.DYN.LE00.IN"),AREA_WB_6ATTRS,Seq!C$1,FALSE)-VLOOKUP("CHN.SP.DYN.LE00.IN",AREA_WB_6ATTRS,Seq!C$1,FALSE),".")</f>
        <v>0.2196341463414484</v>
      </c>
      <c r="HM20" s="139">
        <f>IFERROR(VLOOKUP(CONCATENATE($G20, ".SP.DYN.LE00.IN"),AREA_WB_6ATTRS,Seq!D$1,FALSE)-VLOOKUP("CHN.SP.DYN.LE00.IN",AREA_WB_6ATTRS,Seq!D$1,FALSE),".")</f>
        <v>0.36260975609755519</v>
      </c>
      <c r="HN20" s="139">
        <f>IFERROR(VLOOKUP(CONCATENATE($G20, ".SP.DYN.LE00.IN"),AREA_WB_6ATTRS,Seq!E$1,FALSE)-VLOOKUP("CHN.SP.DYN.LE00.IN",AREA_WB_6ATTRS,Seq!E$1,FALSE),".")</f>
        <v>0.48778048780488348</v>
      </c>
      <c r="HO20" s="139">
        <f>IFERROR(VLOOKUP(CONCATENATE($G20, ".SP.DYN.LE00.IN"),AREA_WB_6ATTRS,Seq!F$1,FALSE)-VLOOKUP("CHN.SP.DYN.LE00.IN",AREA_WB_6ATTRS,Seq!F$1,FALSE),".")</f>
        <v>0.59412195121950617</v>
      </c>
      <c r="HP20" s="139">
        <f>IFERROR(VLOOKUP(CONCATENATE($G20, ".SP.DYN.LE00.IN"),AREA_WB_6ATTRS,Seq!G$1,FALSE)-VLOOKUP("CHN.SP.DYN.LE00.IN",AREA_WB_6ATTRS,Seq!G$1,FALSE),".")</f>
        <v>0.68460975609755792</v>
      </c>
      <c r="HQ20" s="139">
        <f>IFERROR(VLOOKUP(CONCATENATE($G20, ".SP.DYN.LE00.IN"),AREA_WB_6ATTRS,Seq!H$1,FALSE)-VLOOKUP("CHN.SP.DYN.LE00.IN",AREA_WB_6ATTRS,Seq!H$1,FALSE),".")</f>
        <v>0.76268292682927097</v>
      </c>
      <c r="HR20" s="139">
        <f>IFERROR(VLOOKUP(CONCATENATE($G20, ".SP.DYN.LE00.IN"),AREA_WB_6ATTRS,Seq!I$1,FALSE)-VLOOKUP("CHN.SP.DYN.LE00.IN",AREA_WB_6ATTRS,Seq!I$1,FALSE),".")</f>
        <v>0.83026829268293056</v>
      </c>
      <c r="HS20" s="139">
        <f>IFERROR(VLOOKUP(CONCATENATE($G20, ".SP.DYN.LE00.IN"),AREA_WB_6ATTRS,Seq!J$1,FALSE)-VLOOKUP("CHN.SP.DYN.LE00.IN",AREA_WB_6ATTRS,Seq!J$1,FALSE),".")</f>
        <v>0.88682926829267217</v>
      </c>
      <c r="HT20" s="139">
        <f>IFERROR(VLOOKUP(CONCATENATE($G20, ".SP.DYN.LE00.IN"),AREA_WB_6ATTRS,Seq!K$1,FALSE)-VLOOKUP("CHN.SP.DYN.LE00.IN",AREA_WB_6ATTRS,Seq!K$1,FALSE),".")</f>
        <v>0.93634146341462099</v>
      </c>
      <c r="HU20" s="139">
        <f>IFERROR(VLOOKUP(CONCATENATE($G20, ".SP.DYN.LE00.IN"),AREA_WB_6ATTRS,Seq!L$1,FALSE)-VLOOKUP("CHN.SP.DYN.LE00.IN",AREA_WB_6ATTRS,Seq!L$1,FALSE),".")</f>
        <v>0.97478048780487825</v>
      </c>
      <c r="HV20" s="139">
        <f>IFERROR(VLOOKUP(CONCATENATE($G20, ".SP.DYN.LE00.IN"),AREA_WB_6ATTRS,Seq!M$1,FALSE)-VLOOKUP("CHN.SP.DYN.LE00.IN",AREA_WB_6ATTRS,Seq!M$1,FALSE),".")</f>
        <v>1.0031951219512081</v>
      </c>
      <c r="HW20" s="139">
        <f>IFERROR(VLOOKUP(CONCATENATE($G20, ".SP.DYN.LE00.IN"),AREA_WB_6ATTRS,Seq!N$1,FALSE)-VLOOKUP("CHN.SP.DYN.LE00.IN",AREA_WB_6ATTRS,Seq!N$1,FALSE),".")</f>
        <v>1.0185853658536672</v>
      </c>
      <c r="HX20" s="139">
        <f>IFERROR(VLOOKUP(CONCATENATE($G20, ".SP.DYN.LE00.IN"),AREA_WB_6ATTRS,Seq!O$1,FALSE)-VLOOKUP("CHN.SP.DYN.LE00.IN",AREA_WB_6ATTRS,Seq!O$1,FALSE),".")</f>
        <v>1.0194878048780538</v>
      </c>
      <c r="HY20" s="139">
        <f>IFERROR(VLOOKUP(CONCATENATE($G20, ".SP.DYN.LE00.IN"),AREA_WB_6ATTRS,Seq!P$1,FALSE)-VLOOKUP("CHN.SP.DYN.LE00.IN",AREA_WB_6ATTRS,Seq!P$1,FALSE),".")</f>
        <v>1.0079024390243916</v>
      </c>
      <c r="HZ20" s="139">
        <f>IFERROR(VLOOKUP(CONCATENATE($G20, ".SP.DYN.LE00.IN"),AREA_WB_6ATTRS,Seq!Q$1,FALSE)-VLOOKUP("CHN.SP.DYN.LE00.IN",AREA_WB_6ATTRS,Seq!Q$1,FALSE),".")</f>
        <v>0.98775609756097538</v>
      </c>
      <c r="IA20" s="139">
        <f>IFERROR(VLOOKUP(CONCATENATE($G20, ".SP.DYN.LE00.IN"),AREA_WB_6ATTRS,Seq!R$1,FALSE)-VLOOKUP("CHN.SP.DYN.LE00.IN",AREA_WB_6ATTRS,Seq!R$1,FALSE),".")</f>
        <v>0.96207317073171339</v>
      </c>
      <c r="IB20" s="139">
        <f>IFERROR(VLOOKUP(CONCATENATE($G20, ".SP.DYN.LE00.IN"),AREA_WB_6ATTRS,Seq!S$1,FALSE)-VLOOKUP("CHN.SP.DYN.LE00.IN",AREA_WB_6ATTRS,Seq!S$1,FALSE),".")</f>
        <v>0.93229268292682832</v>
      </c>
      <c r="IC20" s="139">
        <f>IFERROR(VLOOKUP(CONCATENATE($G20, ".SP.DYN.LE00.IN"),AREA_WB_6ATTRS,Seq!T$1,FALSE)-VLOOKUP("CHN.SP.DYN.LE00.IN",AREA_WB_6ATTRS,Seq!T$1,FALSE),".")</f>
        <v>0.90192682926829093</v>
      </c>
      <c r="ID20" s="139">
        <f>IFERROR(VLOOKUP(CONCATENATE($G20, ".SP.DYN.LE00.IN"),AREA_WB_6ATTRS,Seq!U$1,FALSE)-VLOOKUP("CHN.SP.DYN.LE00.IN",AREA_WB_6ATTRS,Seq!U$1,FALSE),".")</f>
        <v>0.86992682926828024</v>
      </c>
      <c r="IE20" s="139">
        <f>IFERROR(VLOOKUP(CONCATENATE($G20, ".SP.DYN.LE00.IN"),AREA_WB_6ATTRS,Seq!V$1,FALSE)-VLOOKUP("CHN.SP.DYN.LE00.IN",AREA_WB_6ATTRS,Seq!V$1,FALSE),".")</f>
        <v>0.83331707317073267</v>
      </c>
      <c r="IF20" s="139">
        <f>IFERROR(VLOOKUP(CONCATENATE($G20, ".SP.DYN.LE00.IN"),AREA_WB_6ATTRS,Seq!W$1,FALSE)-VLOOKUP("CHN.SP.DYN.LE00.IN",AREA_WB_6ATTRS,Seq!W$1,FALSE),".")</f>
        <v>0.78712195121951822</v>
      </c>
      <c r="IG20" s="139">
        <f>IFERROR(VLOOKUP(CONCATENATE($G20, ".SP.DYN.LE00.IN"),AREA_WB_6ATTRS,Seq!X$1,FALSE)-VLOOKUP("CHN.SP.DYN.LE00.IN",AREA_WB_6ATTRS,Seq!X$1,FALSE),".")</f>
        <v>0.728341463414651</v>
      </c>
      <c r="IH20" s="139">
        <f>IFERROR(VLOOKUP(CONCATENATE($G20, ".SP.DYN.LE00.IN"),AREA_WB_6ATTRS,Seq!Y$1,FALSE)-VLOOKUP("CHN.SP.DYN.LE00.IN",AREA_WB_6ATTRS,Seq!Y$1,FALSE),".")</f>
        <v>0.65548780487804947</v>
      </c>
      <c r="II20" s="139">
        <f>IFERROR(VLOOKUP(CONCATENATE($G20, ".SP.DYN.LE00.IN"),AREA_WB_6ATTRS,Seq!Z$1,FALSE)-VLOOKUP("CHN.SP.DYN.LE00.IN",AREA_WB_6ATTRS,Seq!Z$1,FALSE),".")</f>
        <v>0.5691219512195147</v>
      </c>
      <c r="IJ20" s="139">
        <f>IFERROR(VLOOKUP(CONCATENATE($G20, ".SP.DYN.LE00.IN"),AREA_WB_6ATTRS,Seq!AA$1,FALSE)-VLOOKUP("CHN.SP.DYN.LE00.IN",AREA_WB_6ATTRS,Seq!AA$1,FALSE),".")</f>
        <v>0.47370731707317759</v>
      </c>
      <c r="IK20" s="139">
        <f>IFERROR(VLOOKUP(CONCATENATE($G20, ".SP.DYN.LE00.IN"),AREA_WB_6ATTRS,Seq!AB$1,FALSE)-VLOOKUP("CHN.SP.DYN.LE00.IN",AREA_WB_6ATTRS,Seq!AB$1,FALSE),".")</f>
        <v>0.37378048780489337</v>
      </c>
      <c r="IL20" s="139">
        <f>IFERROR(VLOOKUP(CONCATENATE($G20, ".SP.DYN.LE00.IN"),AREA_WB_6ATTRS,Seq!AC$1,FALSE)-VLOOKUP("CHN.SP.DYN.LE00.IN",AREA_WB_6ATTRS,Seq!AC$1,FALSE),".")</f>
        <v>0.27434146341464327</v>
      </c>
      <c r="IM20" s="139">
        <f>IFERROR(VLOOKUP(CONCATENATE($G20, ".SP.DYN.LE00.IN"),AREA_WB_6ATTRS,Seq!AD$1,FALSE)-VLOOKUP("CHN.SP.DYN.LE00.IN",AREA_WB_6ATTRS,Seq!AD$1,FALSE),".")</f>
        <v>0.1808780487804853</v>
      </c>
      <c r="IN20" s="139">
        <f>IFERROR(VLOOKUP(CONCATENATE($G20, ".SP.DYN.LE00.IN"),AREA_WB_6ATTRS,Seq!AE$1,FALSE)-VLOOKUP("CHN.SP.DYN.LE00.IN",AREA_WB_6ATTRS,Seq!AE$1,FALSE),".")</f>
        <v>9.4439024390254644E-2</v>
      </c>
      <c r="IO20" s="139">
        <f>IFERROR(VLOOKUP(CONCATENATE($G20, ".SP.DYN.LE00.IN"),AREA_WB_6ATTRS,Seq!AF$1,FALSE)-VLOOKUP("CHN.SP.DYN.LE00.IN",AREA_WB_6ATTRS,Seq!AF$1,FALSE),".")</f>
        <v>1.6560975609735351E-2</v>
      </c>
      <c r="IP20" s="139" t="str">
        <f>IFERROR(VLOOKUP(CONCATENATE($G20, ".SP.DYN.LE00.IN"),AREA_WB_6ATTRS,Seq!AG$1,FALSE)-VLOOKUP("CHN.SP.DYN.LE00.IN",AREA_WB_6ATTRS,Seq!AG$1,FALSE),".")</f>
        <v>.</v>
      </c>
      <c r="IW20">
        <f>IFERROR(VLOOKUP(CONCATENATE($G20, ".SP.DYN.LE00.IN"),AREA_WB_6ATTRS,Seq!B$1,FALSE),".")</f>
        <v>67.03678048780489</v>
      </c>
      <c r="IX20">
        <f>IFERROR(VLOOKUP(CONCATENATE($G20, ".SP.DYN.LE00.IN"),AREA_WB_6ATTRS,Seq!C$1,FALSE),".")</f>
        <v>67.482560975609758</v>
      </c>
      <c r="IY20">
        <f>IFERROR(VLOOKUP(CONCATENATE($G20, ".SP.DYN.LE00.IN"),AREA_WB_6ATTRS,Seq!D$1,FALSE),".")</f>
        <v>67.897512195121948</v>
      </c>
      <c r="IZ20">
        <f>IFERROR(VLOOKUP(CONCATENATE($G20, ".SP.DYN.LE00.IN"),AREA_WB_6ATTRS,Seq!E$1,FALSE),".")</f>
        <v>68.287634146341475</v>
      </c>
      <c r="JA20">
        <f>IFERROR(VLOOKUP(CONCATENATE($G20, ".SP.DYN.LE00.IN"),AREA_WB_6ATTRS,Seq!F$1,FALSE),".")</f>
        <v>68.653390243902436</v>
      </c>
      <c r="JB20">
        <f>IFERROR(VLOOKUP(CONCATENATE($G20, ".SP.DYN.LE00.IN"),AREA_WB_6ATTRS,Seq!G$1,FALSE),".")</f>
        <v>68.99775609756098</v>
      </c>
      <c r="JC20">
        <f>IFERROR(VLOOKUP(CONCATENATE($G20, ".SP.DYN.LE00.IN"),AREA_WB_6ATTRS,Seq!H$1,FALSE),".")</f>
        <v>69.322170731707331</v>
      </c>
      <c r="JD20">
        <f>IFERROR(VLOOKUP(CONCATENATE($G20, ".SP.DYN.LE00.IN"),AREA_WB_6ATTRS,Seq!I$1,FALSE),".")</f>
        <v>69.627585365853676</v>
      </c>
      <c r="JE20">
        <f>IFERROR(VLOOKUP(CONCATENATE($G20, ".SP.DYN.LE00.IN"),AREA_WB_6ATTRS,Seq!J$1,FALSE),".")</f>
        <v>69.913951219512199</v>
      </c>
      <c r="JF20">
        <f>IFERROR(VLOOKUP(CONCATENATE($G20, ".SP.DYN.LE00.IN"),AREA_WB_6ATTRS,Seq!K$1,FALSE),".")</f>
        <v>70.183268292682925</v>
      </c>
      <c r="JG20">
        <f>IFERROR(VLOOKUP(CONCATENATE($G20, ".SP.DYN.LE00.IN"),AREA_WB_6ATTRS,Seq!L$1,FALSE),".")</f>
        <v>70.434512195121954</v>
      </c>
      <c r="JH20">
        <f>IFERROR(VLOOKUP(CONCATENATE($G20, ".SP.DYN.LE00.IN"),AREA_WB_6ATTRS,Seq!M$1,FALSE),".")</f>
        <v>70.667219512195118</v>
      </c>
      <c r="JI20">
        <f>IFERROR(VLOOKUP(CONCATENATE($G20, ".SP.DYN.LE00.IN"),AREA_WB_6ATTRS,Seq!N$1,FALSE),".")</f>
        <v>70.880414634146348</v>
      </c>
      <c r="JJ20">
        <f>IFERROR(VLOOKUP(CONCATENATE($G20, ".SP.DYN.LE00.IN"),AREA_WB_6ATTRS,Seq!O$1,FALSE),".")</f>
        <v>71.074121951219524</v>
      </c>
      <c r="JK20">
        <f>IFERROR(VLOOKUP(CONCATENATE($G20, ".SP.DYN.LE00.IN"),AREA_WB_6ATTRS,Seq!P$1,FALSE),".")</f>
        <v>71.250829268292691</v>
      </c>
      <c r="JL20">
        <f>IFERROR(VLOOKUP(CONCATENATE($G20, ".SP.DYN.LE00.IN"),AREA_WB_6ATTRS,Seq!Q$1,FALSE),".")</f>
        <v>71.412487804878054</v>
      </c>
      <c r="JM20">
        <f>IFERROR(VLOOKUP(CONCATENATE($G20, ".SP.DYN.LE00.IN"),AREA_WB_6ATTRS,Seq!R$1,FALSE),".")</f>
        <v>71.561097560975625</v>
      </c>
      <c r="JN20">
        <f>IFERROR(VLOOKUP(CONCATENATE($G20, ".SP.DYN.LE00.IN"),AREA_WB_6ATTRS,Seq!S$1,FALSE),".")</f>
        <v>71.698609756097568</v>
      </c>
      <c r="JO20">
        <f>IFERROR(VLOOKUP(CONCATENATE($G20, ".SP.DYN.LE00.IN"),AREA_WB_6ATTRS,Seq!T$1,FALSE),".")</f>
        <v>71.829024390243916</v>
      </c>
      <c r="JP20">
        <f>IFERROR(VLOOKUP(CONCATENATE($G20, ".SP.DYN.LE00.IN"),AREA_WB_6ATTRS,Seq!U$1,FALSE),".")</f>
        <v>71.953317073170737</v>
      </c>
      <c r="JQ20">
        <f>IFERROR(VLOOKUP(CONCATENATE($G20, ".SP.DYN.LE00.IN"),AREA_WB_6ATTRS,Seq!V$1,FALSE),".")</f>
        <v>72.075024390243911</v>
      </c>
      <c r="JR20">
        <f>IFERROR(VLOOKUP(CONCATENATE($G20, ".SP.DYN.LE00.IN"),AREA_WB_6ATTRS,Seq!W$1,FALSE),".")</f>
        <v>72.192658536585384</v>
      </c>
      <c r="JS20">
        <f>IFERROR(VLOOKUP(CONCATENATE($G20, ".SP.DYN.LE00.IN"),AREA_WB_6ATTRS,Seq!X$1,FALSE),".")</f>
        <v>72.307780487804891</v>
      </c>
      <c r="JT20">
        <f>IFERROR(VLOOKUP(CONCATENATE($G20, ".SP.DYN.LE00.IN"),AREA_WB_6ATTRS,Seq!Y$1,FALSE),".")</f>
        <v>72.420365853658538</v>
      </c>
      <c r="JU20">
        <f>IFERROR(VLOOKUP(CONCATENATE($G20, ".SP.DYN.LE00.IN"),AREA_WB_6ATTRS,Seq!Z$1,FALSE),".")</f>
        <v>72.53146341463416</v>
      </c>
      <c r="JV20">
        <f>IFERROR(VLOOKUP(CONCATENATE($G20, ".SP.DYN.LE00.IN"),AREA_WB_6ATTRS,Seq!AA$1,FALSE),".")</f>
        <v>72.645024390243918</v>
      </c>
      <c r="JW20">
        <f>IFERROR(VLOOKUP(CONCATENATE($G20, ".SP.DYN.LE00.IN"),AREA_WB_6ATTRS,Seq!AB$1,FALSE),".")</f>
        <v>72.763512195121976</v>
      </c>
      <c r="JX20">
        <f>IFERROR(VLOOKUP(CONCATENATE($G20, ".SP.DYN.LE00.IN"),AREA_WB_6ATTRS,Seq!AC$1,FALSE),".")</f>
        <v>72.886926829268305</v>
      </c>
      <c r="JY20">
        <f>IFERROR(VLOOKUP(CONCATENATE($G20, ".SP.DYN.LE00.IN"),AREA_WB_6ATTRS,Seq!AD$1,FALSE),".")</f>
        <v>73.016219512195121</v>
      </c>
      <c r="JZ20">
        <f>IFERROR(VLOOKUP(CONCATENATE($G20, ".SP.DYN.LE00.IN"),AREA_WB_6ATTRS,Seq!AE$1,FALSE),".")</f>
        <v>73.150951219512208</v>
      </c>
      <c r="KA20">
        <f>IFERROR(VLOOKUP(CONCATENATE($G20, ".SP.DYN.LE00.IN"),AREA_WB_6ATTRS,Seq!AF$1,FALSE),".")</f>
        <v>73.289658536585364</v>
      </c>
      <c r="KB20" t="str">
        <f>IFERROR(VLOOKUP(CONCATENATE($G20, ".SP.DYN.LE00.IN"),AREA_WB_6ATTRS,Seq!AG$1,FALSE),".")</f>
        <v>.</v>
      </c>
      <c r="KK20">
        <f t="shared" ref="KK20:KK83" si="25">SUM(S20:AB20)</f>
        <v>75</v>
      </c>
      <c r="KL20">
        <f t="shared" si="23"/>
        <v>0</v>
      </c>
      <c r="KM20">
        <f t="shared" ref="KM20:KM83" si="26">IF(ISNUMBER(BD20),BD20,".")</f>
        <v>44972723.797643185</v>
      </c>
      <c r="KN20">
        <f t="shared" ref="KN20:KN83" si="27">IF(ISNUMBER(CP20),CP20,".")</f>
        <v>-43946987.666969195</v>
      </c>
      <c r="KO20" t="str">
        <f t="shared" si="24"/>
        <v>.</v>
      </c>
      <c r="KP20" t="str">
        <f>work!HA20</f>
        <v>.</v>
      </c>
      <c r="KQ20" t="str">
        <f>work!HB20</f>
        <v>.</v>
      </c>
      <c r="KR20" t="str">
        <f>work!HC20</f>
        <v>.</v>
      </c>
      <c r="KS20" t="str">
        <f>IF(ISNUMBER(work!HI20-work!HA20),work!HI20-work!HA20,".")</f>
        <v>.</v>
      </c>
      <c r="KT20" t="str">
        <f>IF(ISNUMBER(work!HJ20-work!HB20),work!HJ20-work!HB20,".")</f>
        <v>.</v>
      </c>
      <c r="KU20" t="str">
        <f>IF(ISNUMBER(work!HK20-work!HC20),work!HK20-work!HC20,".")</f>
        <v>.</v>
      </c>
      <c r="KW20">
        <f>IFERROR(work!HR20/work!HV20,".")</f>
        <v>4.5850527281063731E-7</v>
      </c>
      <c r="KX20">
        <f>IFERROR(work!HS20/work!HW20,".")</f>
        <v>3.9432176656151422E-5</v>
      </c>
      <c r="KY20">
        <f>IFERROR(work!HT20/work!HX20,".")</f>
        <v>1.9057842626367899E-3</v>
      </c>
      <c r="KZ20">
        <f>IFERROR(work!HU20/work!HY20,".")</f>
        <v>1.2604699329150296E-2</v>
      </c>
    </row>
    <row r="21" spans="1:312">
      <c r="A21" s="24">
        <f t="shared" si="0"/>
        <v>19</v>
      </c>
      <c r="B21" s="24" t="str">
        <f t="shared" si="19"/>
        <v>InEM90</v>
      </c>
      <c r="C21" s="24" t="str">
        <f t="shared" si="1"/>
        <v>Out</v>
      </c>
      <c r="D21" s="24" t="str">
        <f t="shared" si="2"/>
        <v>Out67</v>
      </c>
      <c r="E21" s="25" t="s">
        <v>2335</v>
      </c>
      <c r="F21" s="26" t="str">
        <f t="shared" si="3"/>
        <v>Kuwait</v>
      </c>
      <c r="G21" s="166" t="s">
        <v>1463</v>
      </c>
      <c r="H21" s="166" t="s">
        <v>5007</v>
      </c>
      <c r="I21" s="166" t="s">
        <v>5007</v>
      </c>
      <c r="J21" s="180" t="s">
        <v>5007</v>
      </c>
      <c r="K21" s="180" t="s">
        <v>5007</v>
      </c>
      <c r="L21" s="27">
        <f>IFERROR(VLOOKUP($F21,Area_FDI_84_96,Seq!B$1,FALSE),0)</f>
        <v>0</v>
      </c>
      <c r="M21" s="27">
        <f>IFERROR(VLOOKUP($F21,Area_FDI_84_96,Seq!C$1,FALSE),0)</f>
        <v>0</v>
      </c>
      <c r="N21" s="27">
        <f>IFERROR(VLOOKUP($F21,Area_FDI_84_96,Seq!D$1,FALSE),0)</f>
        <v>0</v>
      </c>
      <c r="O21" s="27">
        <f>IFERROR(VLOOKUP($F21,Area_FDI_84_96,Seq!E$1,FALSE),0)</f>
        <v>0</v>
      </c>
      <c r="P21" s="27">
        <f>IFERROR(VLOOKUP($F21,Area_FDI_84_96,Seq!F$1,FALSE),0)</f>
        <v>337</v>
      </c>
      <c r="Q21" s="27">
        <f>IFERROR(VLOOKUP($F21,Area_FDI_84_96,Seq!G$1,FALSE),0)</f>
        <v>0</v>
      </c>
      <c r="R21" s="27">
        <f>IFERROR(VLOOKUP($F21,Area_FDI_84_96,Seq!H$1,FALSE),0)</f>
        <v>2400</v>
      </c>
      <c r="S21" s="27">
        <f>IFERROR(VLOOKUP($F21,Area_FDI_84_96,Seq!I$1,FALSE),0)</f>
        <v>24</v>
      </c>
      <c r="T21" s="27">
        <f>IFERROR(VALUE(VLOOKUP($E21,Area_FDI_92_95,Seq!B$1,FALSE)),0)</f>
        <v>671</v>
      </c>
      <c r="U21" s="27">
        <f>IFERROR(VALUE(VLOOKUP($E21,Area_FDI_92_95,Seq!C$1,FALSE)),0)</f>
        <v>8446</v>
      </c>
      <c r="V21" s="27">
        <f>IFERROR(VALUE(VLOOKUP($E21,Area_FDI_92_95,Seq!D$1,FALSE)),0)</f>
        <v>7644</v>
      </c>
      <c r="W21" s="27">
        <f>IFERROR(VALUE(VLOOKUP($E21,Area_FDI_92_95,Seq!E$1,FALSE)),0)</f>
        <v>2902</v>
      </c>
      <c r="X21" s="27">
        <f>IFERROR(VALUE(VLOOKUP($E21,Area_FDI_96_99,Seq!B$1,FALSE)),0)</f>
        <v>260</v>
      </c>
      <c r="Y21" s="27">
        <f>IFERROR(VALUE(VLOOKUP($E21,Area_FDI_96_99,Seq!C$1,FALSE)),0)</f>
        <v>2758</v>
      </c>
      <c r="Z21" s="27">
        <f>IFERROR(VALUE(VLOOKUP($E21,Area_FDI_96_99,Seq!D$1,FALSE)),0)</f>
        <v>59</v>
      </c>
      <c r="AA21" s="27">
        <f>IFERROR(VALUE(VLOOKUP($E21,Area_FDI_96_99,Seq!E$1,FALSE)),0)</f>
        <v>248</v>
      </c>
      <c r="AB21" s="27">
        <f t="shared" si="4"/>
        <v>1067</v>
      </c>
      <c r="AC21" s="27">
        <f t="shared" si="5"/>
        <v>2107</v>
      </c>
      <c r="AD21" s="27">
        <f t="shared" si="6"/>
        <v>20</v>
      </c>
      <c r="AE21" s="27">
        <f t="shared" si="7"/>
        <v>10</v>
      </c>
      <c r="AF21" s="27">
        <f t="shared" si="8"/>
        <v>89</v>
      </c>
      <c r="AG21" s="27">
        <f t="shared" si="9"/>
        <v>45</v>
      </c>
      <c r="AH21" s="27">
        <f t="shared" si="10"/>
        <v>10</v>
      </c>
      <c r="AI21" s="27">
        <f t="shared" si="11"/>
        <v>29</v>
      </c>
      <c r="AJ21" s="27">
        <f t="shared" si="12"/>
        <v>63</v>
      </c>
      <c r="AK21" s="27">
        <f t="shared" si="13"/>
        <v>54</v>
      </c>
      <c r="AL21" s="27">
        <f t="shared" si="14"/>
        <v>47</v>
      </c>
      <c r="AM21" s="27"/>
      <c r="AN21" s="27"/>
      <c r="AO21" s="27"/>
      <c r="AP21" s="27"/>
      <c r="AQ21" s="27"/>
      <c r="AR21" s="27"/>
      <c r="AS21" s="27"/>
      <c r="AT21" s="27" t="str">
        <f>IFERROR(work!D21+work!AP21,".")</f>
        <v>.</v>
      </c>
      <c r="AU21" s="27" t="str">
        <f>IFERROR(work!E21+work!AQ21,".")</f>
        <v>.</v>
      </c>
      <c r="AV21" s="27" t="str">
        <f>IFERROR(work!F21+work!AR21,".")</f>
        <v>.</v>
      </c>
      <c r="AW21" s="27" t="str">
        <f>IFERROR(work!G21+work!AS21,".")</f>
        <v>.</v>
      </c>
      <c r="AX21" s="27" t="str">
        <f>IFERROR(work!H21+work!AT21,".")</f>
        <v>.</v>
      </c>
      <c r="AY21" s="27" t="str">
        <f>IFERROR(work!I21+work!AU21,".")</f>
        <v>.</v>
      </c>
      <c r="AZ21" s="27" t="str">
        <f>IFERROR(work!J21+work!AV21,".")</f>
        <v>.</v>
      </c>
      <c r="BA21" s="27" t="str">
        <f>IFERROR(work!K21+work!AW21,".")</f>
        <v>.</v>
      </c>
      <c r="BB21" s="27" t="str">
        <f>IFERROR(work!L21+work!AX21,".")</f>
        <v>.</v>
      </c>
      <c r="BC21" s="27" t="str">
        <f>IFERROR(work!M21+work!AY21,".")</f>
        <v>.</v>
      </c>
      <c r="BD21" s="27" t="str">
        <f>IFERROR(work!N21+work!AZ21,".")</f>
        <v>.</v>
      </c>
      <c r="BE21" s="27" t="str">
        <f>IFERROR(work!O21+work!BA21,".")</f>
        <v>.</v>
      </c>
      <c r="BF21" s="27">
        <f>IFERROR(work!P21+work!BB21,".")</f>
        <v>57697294.393889889</v>
      </c>
      <c r="BG21" s="27">
        <f>IFERROR(work!Q21+work!BC21,".")</f>
        <v>66225302.621745378</v>
      </c>
      <c r="BH21" s="27">
        <f>IFERROR(work!R21+work!BD21,".")</f>
        <v>74760024.635955632</v>
      </c>
      <c r="BI21" s="27">
        <f>IFERROR(work!S21+work!BE21,".")</f>
        <v>82711092.610305786</v>
      </c>
      <c r="BJ21" s="27">
        <f>IFERROR(work!T21+work!BF21,".")</f>
        <v>90659720.487952709</v>
      </c>
      <c r="BK21" s="27">
        <f>IFERROR(work!U21+work!BG21,".")</f>
        <v>98855329.180069938</v>
      </c>
      <c r="BL21" s="27">
        <f>IFERROR(work!V21+work!BH21,".")</f>
        <v>106419615.08778696</v>
      </c>
      <c r="BM21" s="27">
        <f>IFERROR(work!W21+work!BI21,".")</f>
        <v>114163089.09232754</v>
      </c>
      <c r="BN21" s="27">
        <f>IFERROR(work!X21+work!BJ21,".")</f>
        <v>123619294.56673542</v>
      </c>
      <c r="BO21" s="27">
        <f>IFERROR(work!Y21+work!BK21,".")</f>
        <v>133594133.94931404</v>
      </c>
      <c r="BP21" s="27">
        <f>IFERROR(work!Z21+work!BL21,".")</f>
        <v>145519442.92559084</v>
      </c>
      <c r="BQ21" s="27">
        <f>IFERROR(work!AA21+work!BM21,".")</f>
        <v>160357839.13355464</v>
      </c>
      <c r="BR21" s="27">
        <f>IFERROR(work!AB21+work!BN21,".")</f>
        <v>176558571.94324592</v>
      </c>
      <c r="BS21" s="27">
        <f>IFERROR(work!AC21+work!BO21,".")</f>
        <v>196474275.15757981</v>
      </c>
      <c r="BT21" s="27">
        <f>IFERROR(work!AD21+work!BP21,".")</f>
        <v>221006835.43184701</v>
      </c>
      <c r="BU21" s="27">
        <f>IFERROR(work!AE21+work!BQ21,".")</f>
        <v>251811329.0299902</v>
      </c>
      <c r="BV21" s="27">
        <f>IFERROR(work!AF21+work!BR21,".")</f>
        <v>275700748.02516407</v>
      </c>
      <c r="BW21" s="27">
        <f>IFERROR(work!AG21+work!BS21,".")</f>
        <v>300139729.61492157</v>
      </c>
      <c r="BX21" s="27">
        <f>IFERROR(work!AH21+work!BT21,".")</f>
        <v>330926666.07970619</v>
      </c>
      <c r="BY21" s="27">
        <f>IFERROR(work!AI21+work!BU21,".")</f>
        <v>360983427.52255446</v>
      </c>
      <c r="BZ21" s="27"/>
      <c r="CA21" s="27"/>
      <c r="CB21" s="27"/>
      <c r="CC21" s="27"/>
      <c r="CD21" s="27"/>
      <c r="CE21" s="27"/>
      <c r="CF21" s="27" t="str">
        <f>IFERROR(work!AP21-work!D21,".")</f>
        <v>.</v>
      </c>
      <c r="CG21" s="27" t="str">
        <f>IFERROR(work!AQ21-work!E21,".")</f>
        <v>.</v>
      </c>
      <c r="CH21" s="27" t="str">
        <f>IFERROR(work!AR21-work!F21,".")</f>
        <v>.</v>
      </c>
      <c r="CI21" s="27" t="str">
        <f>IFERROR(work!AS21-work!G21,".")</f>
        <v>.</v>
      </c>
      <c r="CJ21" s="27" t="str">
        <f>IFERROR(work!AT21-work!H21,".")</f>
        <v>.</v>
      </c>
      <c r="CK21" s="27" t="str">
        <f>IFERROR(work!AU21-work!I21,".")</f>
        <v>.</v>
      </c>
      <c r="CL21" s="27" t="str">
        <f>IFERROR(work!AV21-work!J21,".")</f>
        <v>.</v>
      </c>
      <c r="CM21" s="27" t="str">
        <f>IFERROR(work!AW21-work!K21,".")</f>
        <v>.</v>
      </c>
      <c r="CN21" s="27" t="str">
        <f>IFERROR(work!AX21-work!L21,".")</f>
        <v>.</v>
      </c>
      <c r="CO21" s="27" t="str">
        <f>IFERROR(work!AY21-work!M21,".")</f>
        <v>.</v>
      </c>
      <c r="CP21" s="27" t="str">
        <f>IFERROR(work!AZ21-work!N21,".")</f>
        <v>.</v>
      </c>
      <c r="CQ21" s="27" t="str">
        <f>IFERROR(work!BA21-work!O21,".")</f>
        <v>.</v>
      </c>
      <c r="CR21" s="27">
        <f>IFERROR(work!BB21-work!P21,".")</f>
        <v>-53191276.664015353</v>
      </c>
      <c r="CS21" s="27">
        <f>IFERROR(work!BC21-work!Q21,".")</f>
        <v>-60187668.384266779</v>
      </c>
      <c r="CT21" s="27">
        <f>IFERROR(work!BD21-work!R21,".")</f>
        <v>-68213045.571843952</v>
      </c>
      <c r="CU21" s="27">
        <f>IFERROR(work!BE21-work!S21,".")</f>
        <v>-75846042.250143915</v>
      </c>
      <c r="CV21" s="27">
        <f>IFERROR(work!BF21-work!T21,".")</f>
        <v>-83753127.858542114</v>
      </c>
      <c r="CW21" s="27">
        <f>IFERROR(work!BG21-work!U21,".")</f>
        <v>-91777914.062648907</v>
      </c>
      <c r="CX21" s="27">
        <f>IFERROR(work!BH21-work!V21,".")</f>
        <v>-99083021.127864078</v>
      </c>
      <c r="CY21" s="27">
        <f>IFERROR(work!BI21-work!W21,".")</f>
        <v>-106957747.47571295</v>
      </c>
      <c r="CZ21" s="27">
        <f>IFERROR(work!BJ21-work!X21,".")</f>
        <v>-116075692.27302045</v>
      </c>
      <c r="DA21" s="27">
        <f>IFERROR(work!BK21-work!Y21,".")</f>
        <v>-125995536.79814152</v>
      </c>
      <c r="DB21" s="27">
        <f>IFERROR(work!BL21-work!Z21,".")</f>
        <v>-137692887.85988316</v>
      </c>
      <c r="DC21" s="27">
        <f>IFERROR(work!BM21-work!AA21,".")</f>
        <v>-151175724.73046637</v>
      </c>
      <c r="DD21" s="27">
        <f>IFERROR(work!BN21-work!AB21,".")</f>
        <v>-166439881.87104264</v>
      </c>
      <c r="DE21" s="27">
        <f>IFERROR(work!BO21-work!AC21,".")</f>
        <v>-185283003.93772295</v>
      </c>
      <c r="DF21" s="27">
        <f>IFERROR(work!BP21-work!AD21,".")</f>
        <v>-209233618.10855761</v>
      </c>
      <c r="DG21" s="27">
        <f>IFERROR(work!BQ21-work!AE21,".")</f>
        <v>-239523268.91315335</v>
      </c>
      <c r="DH21" s="27">
        <f>IFERROR(work!BR21-work!AF21,".")</f>
        <v>-262801971.32052046</v>
      </c>
      <c r="DI21" s="27">
        <f>IFERROR(work!BS21-work!AG21,".")</f>
        <v>-287905239.91056705</v>
      </c>
      <c r="DJ21" s="27">
        <f>IFERROR(work!BT21-work!AH21,".")</f>
        <v>-318274980.27643323</v>
      </c>
      <c r="DK21" s="27">
        <f>IFERROR(work!BU21-work!AI21,".")</f>
        <v>-347295568.65199345</v>
      </c>
      <c r="DL21" s="27"/>
      <c r="DM21" s="27"/>
      <c r="DN21" s="27"/>
      <c r="DO21" s="27"/>
      <c r="DP21" s="27"/>
      <c r="DQ21" s="27"/>
      <c r="DR21" s="27"/>
      <c r="DS21" s="27">
        <f>IFERROR(work!DO21-work!CC21,".")</f>
        <v>0.185</v>
      </c>
      <c r="DT21" s="27">
        <f>IFERROR(work!DP21-work!CD21,".")</f>
        <v>0.184</v>
      </c>
      <c r="DU21" s="27">
        <f>IFERROR(work!DQ21-work!CE21,".")</f>
        <v>0.184</v>
      </c>
      <c r="DV21" s="27">
        <f>IFERROR(work!DR21-work!CF21,".")</f>
        <v>0.183</v>
      </c>
      <c r="DW21" s="27">
        <f>IFERROR(work!DS21-work!CG21,".")</f>
        <v>0.183</v>
      </c>
      <c r="DX21" s="27">
        <f>IFERROR(work!DT21-work!CH21,".")</f>
        <v>0.182</v>
      </c>
      <c r="DY21" s="27">
        <f>IFERROR(work!DU21-work!CI21,".")</f>
        <v>0.18099999999999999</v>
      </c>
      <c r="DZ21" s="27">
        <f>IFERROR(work!DV21-work!CJ21,".")</f>
        <v>0.18</v>
      </c>
      <c r="EA21" s="27">
        <f>IFERROR(work!DW21-work!CK21,".")</f>
        <v>0.17899999999999999</v>
      </c>
      <c r="EB21" s="27">
        <f>IFERROR(work!DX21-work!CL21,".")</f>
        <v>0.12499999809265137</v>
      </c>
      <c r="EC21" s="27">
        <f>IFERROR(work!DY21-work!CM21,".")</f>
        <v>0.12299999809265137</v>
      </c>
      <c r="ED21" s="27">
        <f>IFERROR(work!DZ21-work!CN21,".")</f>
        <v>0.12099999809265137</v>
      </c>
      <c r="EE21" s="27">
        <f>IFERROR(work!EA21-work!CO21,".")</f>
        <v>0.11999999809265137</v>
      </c>
      <c r="EF21" s="27">
        <f>IFERROR(work!EB21-work!CP21,".")</f>
        <v>0.11799999809265137</v>
      </c>
      <c r="EG21" s="27">
        <f>IFERROR(work!EC21-work!CQ21,".")</f>
        <v>0.11599999809265137</v>
      </c>
      <c r="EH21" s="27">
        <f>IFERROR(work!ED21-work!CR21,".")</f>
        <v>0.11399999809265138</v>
      </c>
      <c r="EI21" s="27">
        <f>IFERROR(work!EE21-work!CS21,".")</f>
        <v>0.14100000762939455</v>
      </c>
      <c r="EJ21" s="27">
        <f>IFERROR(work!EF21-work!CT21,".")</f>
        <v>0.13900000762939455</v>
      </c>
      <c r="EK21" s="27">
        <f>IFERROR(work!EG21-work!CU21,".")</f>
        <v>0.13700000762939454</v>
      </c>
      <c r="EL21" s="27">
        <f>IFERROR(work!EH21-work!CV21,".")</f>
        <v>0.13400000762939454</v>
      </c>
      <c r="EM21" s="27">
        <f>IFERROR(work!EI21-work!CW21,".")</f>
        <v>0.13100000762939454</v>
      </c>
      <c r="EN21" s="27">
        <f>IFERROR(work!EJ21-work!CX21,".")</f>
        <v>0.12800000762939454</v>
      </c>
      <c r="EO21" s="27">
        <f>IFERROR(work!EK21-work!CY21,".")</f>
        <v>0.12500000762939453</v>
      </c>
      <c r="EP21" s="27">
        <f>IFERROR(work!EL21-work!CZ21,".")</f>
        <v>0.12200000762939454</v>
      </c>
      <c r="EQ21" s="27" t="str">
        <f>IFERROR(work!EM21-work!DA21,".")</f>
        <v>.</v>
      </c>
      <c r="ER21" s="27" t="str">
        <f>IFERROR(work!EN21-work!DB21,".")</f>
        <v>.</v>
      </c>
      <c r="ES21" s="27" t="str">
        <f>IFERROR(work!EO21-work!DC21,".")</f>
        <v>.</v>
      </c>
      <c r="ET21" s="27" t="str">
        <f>IFERROR(work!EP21-work!DD21,".")</f>
        <v>.</v>
      </c>
      <c r="EU21" s="27" t="str">
        <f>IFERROR(work!EQ21-work!DE21,".")</f>
        <v>.</v>
      </c>
      <c r="EV21" s="27" t="str">
        <f>IFERROR(work!ER21-work!DF21,".")</f>
        <v>.</v>
      </c>
      <c r="EW21" s="27" t="str">
        <f>IFERROR(work!ES21-work!DG21,".")</f>
        <v>.</v>
      </c>
      <c r="EX21" s="27" t="str">
        <f>IFERROR(work!ET21-work!DH21,".")</f>
        <v>.</v>
      </c>
      <c r="EY21" s="27"/>
      <c r="EZ21" s="27"/>
      <c r="FA21" s="27"/>
      <c r="FB21" s="27"/>
      <c r="FC21" s="27"/>
      <c r="FD21" s="27"/>
      <c r="FE21" s="27" t="str">
        <f>IF(ISNUMBER(work!GZ21/work!HD21),work!GZ21/work!HD21,".")</f>
        <v>.</v>
      </c>
      <c r="FF21" s="27" t="str">
        <f>IF(ISNUMBER(work!HA21/work!HE21),work!HA21/work!HE21,".")</f>
        <v>.</v>
      </c>
      <c r="FG21" s="27" t="str">
        <f>IF(ISNUMBER(work!HB21/work!HF21),work!HB21/work!HF21,".")</f>
        <v>.</v>
      </c>
      <c r="FH21" s="27" t="str">
        <f>IF(ISNUMBER(work!HC21/work!HG21),work!HC21/work!HG21,".")</f>
        <v>.</v>
      </c>
      <c r="FI21" s="27" t="str">
        <f>IF(ISNUMBER((work!HA21+work!HB21)/(work!HE21+work!HF21)),(work!HA21+work!HB21)/(work!HE21+work!HF21),".")</f>
        <v>.</v>
      </c>
      <c r="FJ21" s="27" t="str">
        <f>IF(ISNUMBER(work!HH21/work!HL21),work!HH21/work!HL21,".")</f>
        <v>.</v>
      </c>
      <c r="FK21" s="27" t="str">
        <f>IF(ISNUMBER(work!HI21/work!HM21),work!HI21/work!HM21,".")</f>
        <v>.</v>
      </c>
      <c r="FL21" s="27" t="str">
        <f>IF(ISNUMBER(work!HJ21/work!HN21),work!HJ21/work!HN21,".")</f>
        <v>.</v>
      </c>
      <c r="FM21" s="27" t="str">
        <f>IF(ISNUMBER(work!HK21/work!HO21),work!HK21/work!HO21,".")</f>
        <v>.</v>
      </c>
      <c r="FN21" s="27" t="str">
        <f>IF(ISNUMBER((work!HI21+work!HJ21)/(work!HM21+work!HN21)),(work!HI21+work!HJ21)/(work!HM21+work!HN21),".")</f>
        <v>.</v>
      </c>
      <c r="FO21" s="27" t="s">
        <v>5007</v>
      </c>
      <c r="FP21" s="27" t="s">
        <v>5007</v>
      </c>
      <c r="FQ21" s="27" t="s">
        <v>5007</v>
      </c>
      <c r="FR21" s="27" t="s">
        <v>5007</v>
      </c>
      <c r="FS21" s="27" t="s">
        <v>5007</v>
      </c>
      <c r="FT21" s="27" t="str">
        <f>work!GM21</f>
        <v>.</v>
      </c>
      <c r="FU21" s="27">
        <f>work!GN21</f>
        <v>9.4117647058823535E-5</v>
      </c>
      <c r="FV21" s="27" t="str">
        <f>work!GO21</f>
        <v>.</v>
      </c>
      <c r="FW21" s="27" t="s">
        <v>5007</v>
      </c>
      <c r="FX21" s="27"/>
      <c r="FY21" s="27">
        <f t="shared" si="15"/>
        <v>6222.3649999999998</v>
      </c>
      <c r="FZ21">
        <f t="shared" si="20"/>
        <v>-1333</v>
      </c>
      <c r="GA21" t="str">
        <f>work!HC21</f>
        <v>.</v>
      </c>
      <c r="GB21" t="str">
        <f>IF(ISNUMBER(work!HA21+work!HB21),work!HA21+work!HB21,".")</f>
        <v>.</v>
      </c>
      <c r="GC21" t="str">
        <f>IF(ISNUMBER(work!HK21-work!HC21),work!HK21-work!HC21,".")</f>
        <v>.</v>
      </c>
      <c r="GD21" t="str">
        <f>IF(ISNUMBER(work!HI21+work!HJ21-work!HA21-work!HB21),(work!HI21+work!HJ21-work!HA21-work!HB21),".")</f>
        <v>.</v>
      </c>
      <c r="GH21" t="str">
        <f>work!GQ21</f>
        <v>.</v>
      </c>
      <c r="GI21">
        <f>work!GR21</f>
        <v>200</v>
      </c>
      <c r="GJ21" t="str">
        <f>work!GZ21</f>
        <v>.</v>
      </c>
      <c r="GK21" t="str">
        <f>work!HH21</f>
        <v>.</v>
      </c>
      <c r="GL21">
        <f t="shared" si="16"/>
        <v>0</v>
      </c>
      <c r="GM21" t="str">
        <f>IFERROR(VLOOKUP($F21,AREA_EM_ALLYEAR,Seq!B$1,FALSE),".")</f>
        <v>.</v>
      </c>
      <c r="GN21" t="str">
        <f>IFERROR(VLOOKUP($F21,AREA_EM_ALLYEAR,Seq!C$1,FALSE),".")</f>
        <v>.</v>
      </c>
      <c r="GO21" t="str">
        <f>IFERROR(VLOOKUP($F21,AREA_EM_ALLYEAR,Seq!D$1,FALSE),".")</f>
        <v>.</v>
      </c>
      <c r="GP21" t="str">
        <f>IFERROR(VLOOKUP($F21,AREA_EM_ALLYEAR,Seq!E$1,FALSE),".")</f>
        <v>.</v>
      </c>
      <c r="GQ21" t="str">
        <f>IFERROR(VLOOKUP($F21,AREA_EM_ALLYEAR,Seq!F$1,FALSE),".")</f>
        <v>.</v>
      </c>
      <c r="GR21" t="str">
        <f>IFERROR(VLOOKUP($F21,AREA_EM_ALLYEAR,Seq!G$1,FALSE),".")</f>
        <v>.</v>
      </c>
      <c r="GS21" t="str">
        <f>IFERROR(VLOOKUP($F21,AREA_EM_ALLYEAR,Seq!H$1,FALSE),".")</f>
        <v>.</v>
      </c>
      <c r="GT21" t="str">
        <f>IFERROR(VLOOKUP($F21,AREA_EM_ALLYEAR,Seq!I$1,FALSE),".")</f>
        <v>.</v>
      </c>
      <c r="GU21" t="str">
        <f>IFERROR(VLOOKUP($F21,AREA_EM_ALLYEAR,Seq!J$1,FALSE),".")</f>
        <v>.</v>
      </c>
      <c r="GV21" t="str">
        <f>IFERROR(VLOOKUP($F21,AREA_EM_ALLYEAR,Seq!K$1,FALSE),".")</f>
        <v>.</v>
      </c>
      <c r="GW21" t="str">
        <f>IFERROR(VLOOKUP($F21,AREA_EM_ALLYEAR,Seq!L$1,FALSE),".")</f>
        <v>.</v>
      </c>
      <c r="GX21" t="str">
        <f>IFERROR(VLOOKUP($F21,AREA_EM_ALLYEAR,Seq!M$1,FALSE),".")</f>
        <v>.</v>
      </c>
      <c r="GY21" t="str">
        <f>IFERROR(VLOOKUP($F21,AREA_EM_ALLYEAR,Seq!N$1,FALSE),".")</f>
        <v>.</v>
      </c>
      <c r="GZ21" t="str">
        <f>IFERROR(VLOOKUP($F21,AREA_EM_ALLYEAR,Seq!O$1,FALSE),".")</f>
        <v>.</v>
      </c>
      <c r="HA21" t="str">
        <f t="shared" si="21"/>
        <v>.</v>
      </c>
      <c r="HK21" s="139">
        <f>IFERROR(VLOOKUP(CONCATENATE($G21, ".SP.DYN.LE00.IN"),AREA_WB_6ATTRS,Seq!B$1,FALSE)-VLOOKUP("CHN.SP.DYN.LE00.IN",AREA_WB_6ATTRS,Seq!B$1,FALSE),".")</f>
        <v>3.4629024390243899</v>
      </c>
      <c r="HL21" s="139">
        <f>IFERROR(VLOOKUP(CONCATENATE($G21, ".SP.DYN.LE00.IN"),AREA_WB_6ATTRS,Seq!C$1,FALSE)-VLOOKUP("CHN.SP.DYN.LE00.IN",AREA_WB_6ATTRS,Seq!C$1,FALSE),".")</f>
        <v>3.4879024390243814</v>
      </c>
      <c r="HM21" s="139">
        <f>IFERROR(VLOOKUP(CONCATENATE($G21, ".SP.DYN.LE00.IN"),AREA_WB_6ATTRS,Seq!D$1,FALSE)-VLOOKUP("CHN.SP.DYN.LE00.IN",AREA_WB_6ATTRS,Seq!D$1,FALSE),".")</f>
        <v>3.4955853658536711</v>
      </c>
      <c r="HN21" s="139">
        <f>IFERROR(VLOOKUP(CONCATENATE($G21, ".SP.DYN.LE00.IN"),AREA_WB_6ATTRS,Seq!E$1,FALSE)-VLOOKUP("CHN.SP.DYN.LE00.IN",AREA_WB_6ATTRS,Seq!E$1,FALSE),".")</f>
        <v>3.4942926829268259</v>
      </c>
      <c r="HO21" s="139">
        <f>IFERROR(VLOOKUP(CONCATENATE($G21, ".SP.DYN.LE00.IN"),AREA_WB_6ATTRS,Seq!F$1,FALSE)-VLOOKUP("CHN.SP.DYN.LE00.IN",AREA_WB_6ATTRS,Seq!F$1,FALSE),".")</f>
        <v>3.4820243902439074</v>
      </c>
      <c r="HP21" s="139">
        <f>IFERROR(VLOOKUP(CONCATENATE($G21, ".SP.DYN.LE00.IN"),AREA_WB_6ATTRS,Seq!G$1,FALSE)-VLOOKUP("CHN.SP.DYN.LE00.IN",AREA_WB_6ATTRS,Seq!G$1,FALSE),".")</f>
        <v>3.4587317073170709</v>
      </c>
      <c r="HQ21" s="139">
        <f>IFERROR(VLOOKUP(CONCATENATE($G21, ".SP.DYN.LE00.IN"),AREA_WB_6ATTRS,Seq!H$1,FALSE)-VLOOKUP("CHN.SP.DYN.LE00.IN",AREA_WB_6ATTRS,Seq!H$1,FALSE),".")</f>
        <v>3.4254146341463354</v>
      </c>
      <c r="HR21" s="139">
        <f>IFERROR(VLOOKUP(CONCATENATE($G21, ".SP.DYN.LE00.IN"),AREA_WB_6ATTRS,Seq!I$1,FALSE)-VLOOKUP("CHN.SP.DYN.LE00.IN",AREA_WB_6ATTRS,Seq!I$1,FALSE),".")</f>
        <v>3.383560975609754</v>
      </c>
      <c r="HS21" s="139">
        <f>IFERROR(VLOOKUP(CONCATENATE($G21, ".SP.DYN.LE00.IN"),AREA_WB_6ATTRS,Seq!J$1,FALSE)-VLOOKUP("CHN.SP.DYN.LE00.IN",AREA_WB_6ATTRS,Seq!J$1,FALSE),".")</f>
        <v>3.3346585365853656</v>
      </c>
      <c r="HT21" s="139">
        <f>IFERROR(VLOOKUP(CONCATENATE($G21, ".SP.DYN.LE00.IN"),AREA_WB_6ATTRS,Seq!K$1,FALSE)-VLOOKUP("CHN.SP.DYN.LE00.IN",AREA_WB_6ATTRS,Seq!K$1,FALSE),".")</f>
        <v>3.28117073170732</v>
      </c>
      <c r="HU21" s="139">
        <f>IFERROR(VLOOKUP(CONCATENATE($G21, ".SP.DYN.LE00.IN"),AREA_WB_6ATTRS,Seq!L$1,FALSE)-VLOOKUP("CHN.SP.DYN.LE00.IN",AREA_WB_6ATTRS,Seq!L$1,FALSE),".")</f>
        <v>3.2221219512195205</v>
      </c>
      <c r="HV21" s="139">
        <f>IFERROR(VLOOKUP(CONCATENATE($G21, ".SP.DYN.LE00.IN"),AREA_WB_6ATTRS,Seq!M$1,FALSE)-VLOOKUP("CHN.SP.DYN.LE00.IN",AREA_WB_6ATTRS,Seq!M$1,FALSE),".")</f>
        <v>3.1585121951219577</v>
      </c>
      <c r="HW21" s="139">
        <f>IFERROR(VLOOKUP(CONCATENATE($G21, ".SP.DYN.LE00.IN"),AREA_WB_6ATTRS,Seq!N$1,FALSE)-VLOOKUP("CHN.SP.DYN.LE00.IN",AREA_WB_6ATTRS,Seq!N$1,FALSE),".")</f>
        <v>3.0908292682926941</v>
      </c>
      <c r="HX21" s="139">
        <f>IFERROR(VLOOKUP(CONCATENATE($G21, ".SP.DYN.LE00.IN"),AREA_WB_6ATTRS,Seq!O$1,FALSE)-VLOOKUP("CHN.SP.DYN.LE00.IN",AREA_WB_6ATTRS,Seq!O$1,FALSE),".")</f>
        <v>3.0190975609756094</v>
      </c>
      <c r="HY21" s="139">
        <f>IFERROR(VLOOKUP(CONCATENATE($G21, ".SP.DYN.LE00.IN"),AREA_WB_6ATTRS,Seq!P$1,FALSE)-VLOOKUP("CHN.SP.DYN.LE00.IN",AREA_WB_6ATTRS,Seq!P$1,FALSE),".")</f>
        <v>2.9443170731707511</v>
      </c>
      <c r="HZ21" s="139">
        <f>IFERROR(VLOOKUP(CONCATENATE($G21, ".SP.DYN.LE00.IN"),AREA_WB_6ATTRS,Seq!Q$1,FALSE)-VLOOKUP("CHN.SP.DYN.LE00.IN",AREA_WB_6ATTRS,Seq!Q$1,FALSE),".")</f>
        <v>2.8694878048780481</v>
      </c>
      <c r="IA21" s="139">
        <f>IFERROR(VLOOKUP(CONCATENATE($G21, ".SP.DYN.LE00.IN"),AREA_WB_6ATTRS,Seq!R$1,FALSE)-VLOOKUP("CHN.SP.DYN.LE00.IN",AREA_WB_6ATTRS,Seq!R$1,FALSE),".")</f>
        <v>2.7966341463414608</v>
      </c>
      <c r="IB21" s="139">
        <f>IFERROR(VLOOKUP(CONCATENATE($G21, ".SP.DYN.LE00.IN"),AREA_WB_6ATTRS,Seq!S$1,FALSE)-VLOOKUP("CHN.SP.DYN.LE00.IN",AREA_WB_6ATTRS,Seq!S$1,FALSE),".")</f>
        <v>2.7247317073170763</v>
      </c>
      <c r="IC21" s="139">
        <f>IFERROR(VLOOKUP(CONCATENATE($G21, ".SP.DYN.LE00.IN"),AREA_WB_6ATTRS,Seq!T$1,FALSE)-VLOOKUP("CHN.SP.DYN.LE00.IN",AREA_WB_6ATTRS,Seq!T$1,FALSE),".")</f>
        <v>2.6552926829268273</v>
      </c>
      <c r="ID21" s="139">
        <f>IFERROR(VLOOKUP(CONCATENATE($G21, ".SP.DYN.LE00.IN"),AREA_WB_6ATTRS,Seq!U$1,FALSE)-VLOOKUP("CHN.SP.DYN.LE00.IN",AREA_WB_6ATTRS,Seq!U$1,FALSE),".")</f>
        <v>2.5863170731707186</v>
      </c>
      <c r="IE21" s="139">
        <f>IFERROR(VLOOKUP(CONCATENATE($G21, ".SP.DYN.LE00.IN"),AREA_WB_6ATTRS,Seq!V$1,FALSE)-VLOOKUP("CHN.SP.DYN.LE00.IN",AREA_WB_6ATTRS,Seq!V$1,FALSE),".")</f>
        <v>2.5107804878048796</v>
      </c>
      <c r="IF21" s="139">
        <f>IFERROR(VLOOKUP(CONCATENATE($G21, ".SP.DYN.LE00.IN"),AREA_WB_6ATTRS,Seq!W$1,FALSE)-VLOOKUP("CHN.SP.DYN.LE00.IN",AREA_WB_6ATTRS,Seq!W$1,FALSE),".")</f>
        <v>2.4252439024390071</v>
      </c>
      <c r="IG21" s="139">
        <f>IFERROR(VLOOKUP(CONCATENATE($G21, ".SP.DYN.LE00.IN"),AREA_WB_6ATTRS,Seq!X$1,FALSE)-VLOOKUP("CHN.SP.DYN.LE00.IN",AREA_WB_6ATTRS,Seq!X$1,FALSE),".")</f>
        <v>2.3241219512195244</v>
      </c>
      <c r="IH21" s="139">
        <f>IFERROR(VLOOKUP(CONCATENATE($G21, ".SP.DYN.LE00.IN"),AREA_WB_6ATTRS,Seq!Y$1,FALSE)-VLOOKUP("CHN.SP.DYN.LE00.IN",AREA_WB_6ATTRS,Seq!Y$1,FALSE),".")</f>
        <v>2.208951219512187</v>
      </c>
      <c r="II21" s="139">
        <f>IFERROR(VLOOKUP(CONCATENATE($G21, ".SP.DYN.LE00.IN"),AREA_WB_6ATTRS,Seq!Z$1,FALSE)-VLOOKUP("CHN.SP.DYN.LE00.IN",AREA_WB_6ATTRS,Seq!Z$1,FALSE),".")</f>
        <v>2.0802439024390225</v>
      </c>
      <c r="IJ21" s="139">
        <f>IFERROR(VLOOKUP(CONCATENATE($G21, ".SP.DYN.LE00.IN"),AREA_WB_6ATTRS,Seq!AA$1,FALSE)-VLOOKUP("CHN.SP.DYN.LE00.IN",AREA_WB_6ATTRS,Seq!AA$1,FALSE),".")</f>
        <v>1.9419756097560992</v>
      </c>
      <c r="IK21" s="139">
        <f>IFERROR(VLOOKUP(CONCATENATE($G21, ".SP.DYN.LE00.IN"),AREA_WB_6ATTRS,Seq!AB$1,FALSE)-VLOOKUP("CHN.SP.DYN.LE00.IN",AREA_WB_6ATTRS,Seq!AB$1,FALSE),".")</f>
        <v>1.8021707317073208</v>
      </c>
      <c r="IL21" s="139">
        <f>IFERROR(VLOOKUP(CONCATENATE($G21, ".SP.DYN.LE00.IN"),AREA_WB_6ATTRS,Seq!AC$1,FALSE)-VLOOKUP("CHN.SP.DYN.LE00.IN",AREA_WB_6ATTRS,Seq!AC$1,FALSE),".")</f>
        <v>1.6673170731707359</v>
      </c>
      <c r="IM21" s="139">
        <f>IFERROR(VLOOKUP(CONCATENATE($G21, ".SP.DYN.LE00.IN"),AREA_WB_6ATTRS,Seq!AD$1,FALSE)-VLOOKUP("CHN.SP.DYN.LE00.IN",AREA_WB_6ATTRS,Seq!AD$1,FALSE),".")</f>
        <v>1.5429512195122044</v>
      </c>
      <c r="IN21" s="139">
        <f>IFERROR(VLOOKUP(CONCATENATE($G21, ".SP.DYN.LE00.IN"),AREA_WB_6ATTRS,Seq!AE$1,FALSE)-VLOOKUP("CHN.SP.DYN.LE00.IN",AREA_WB_6ATTRS,Seq!AE$1,FALSE),".")</f>
        <v>1.4310487804878136</v>
      </c>
      <c r="IO21" s="139">
        <f>IFERROR(VLOOKUP(CONCATENATE($G21, ".SP.DYN.LE00.IN"),AREA_WB_6ATTRS,Seq!AF$1,FALSE)-VLOOKUP("CHN.SP.DYN.LE00.IN",AREA_WB_6ATTRS,Seq!AF$1,FALSE),".")</f>
        <v>1.3316341463414574</v>
      </c>
      <c r="IP21" s="139" t="str">
        <f>IFERROR(VLOOKUP(CONCATENATE($G21, ".SP.DYN.LE00.IN"),AREA_WB_6ATTRS,Seq!AG$1,FALSE)-VLOOKUP("CHN.SP.DYN.LE00.IN",AREA_WB_6ATTRS,Seq!AG$1,FALSE),".")</f>
        <v>.</v>
      </c>
      <c r="IW21">
        <f>IFERROR(VLOOKUP(CONCATENATE($G21, ".SP.DYN.LE00.IN"),AREA_WB_6ATTRS,Seq!B$1,FALSE),".")</f>
        <v>70.456707317073182</v>
      </c>
      <c r="IX21">
        <f>IFERROR(VLOOKUP(CONCATENATE($G21, ".SP.DYN.LE00.IN"),AREA_WB_6ATTRS,Seq!C$1,FALSE),".")</f>
        <v>70.750829268292691</v>
      </c>
      <c r="IY21">
        <f>IFERROR(VLOOKUP(CONCATENATE($G21, ".SP.DYN.LE00.IN"),AREA_WB_6ATTRS,Seq!D$1,FALSE),".")</f>
        <v>71.030487804878064</v>
      </c>
      <c r="IZ21">
        <f>IFERROR(VLOOKUP(CONCATENATE($G21, ".SP.DYN.LE00.IN"),AREA_WB_6ATTRS,Seq!E$1,FALSE),".")</f>
        <v>71.294146341463417</v>
      </c>
      <c r="JA21">
        <f>IFERROR(VLOOKUP(CONCATENATE($G21, ".SP.DYN.LE00.IN"),AREA_WB_6ATTRS,Seq!F$1,FALSE),".")</f>
        <v>71.541292682926837</v>
      </c>
      <c r="JB21">
        <f>IFERROR(VLOOKUP(CONCATENATE($G21, ".SP.DYN.LE00.IN"),AREA_WB_6ATTRS,Seq!G$1,FALSE),".")</f>
        <v>71.771878048780493</v>
      </c>
      <c r="JC21">
        <f>IFERROR(VLOOKUP(CONCATENATE($G21, ".SP.DYN.LE00.IN"),AREA_WB_6ATTRS,Seq!H$1,FALSE),".")</f>
        <v>71.984902439024395</v>
      </c>
      <c r="JD21">
        <f>IFERROR(VLOOKUP(CONCATENATE($G21, ".SP.DYN.LE00.IN"),AREA_WB_6ATTRS,Seq!I$1,FALSE),".")</f>
        <v>72.1808780487805</v>
      </c>
      <c r="JE21">
        <f>IFERROR(VLOOKUP(CONCATENATE($G21, ".SP.DYN.LE00.IN"),AREA_WB_6ATTRS,Seq!J$1,FALSE),".")</f>
        <v>72.361780487804893</v>
      </c>
      <c r="JF21">
        <f>IFERROR(VLOOKUP(CONCATENATE($G21, ".SP.DYN.LE00.IN"),AREA_WB_6ATTRS,Seq!K$1,FALSE),".")</f>
        <v>72.528097560975624</v>
      </c>
      <c r="JG21">
        <f>IFERROR(VLOOKUP(CONCATENATE($G21, ".SP.DYN.LE00.IN"),AREA_WB_6ATTRS,Seq!L$1,FALSE),".")</f>
        <v>72.681853658536596</v>
      </c>
      <c r="JH21">
        <f>IFERROR(VLOOKUP(CONCATENATE($G21, ".SP.DYN.LE00.IN"),AREA_WB_6ATTRS,Seq!M$1,FALSE),".")</f>
        <v>72.822536585365867</v>
      </c>
      <c r="JI21">
        <f>IFERROR(VLOOKUP(CONCATENATE($G21, ".SP.DYN.LE00.IN"),AREA_WB_6ATTRS,Seq!N$1,FALSE),".")</f>
        <v>72.952658536585375</v>
      </c>
      <c r="JJ21">
        <f>IFERROR(VLOOKUP(CONCATENATE($G21, ".SP.DYN.LE00.IN"),AREA_WB_6ATTRS,Seq!O$1,FALSE),".")</f>
        <v>73.07373170731708</v>
      </c>
      <c r="JK21">
        <f>IFERROR(VLOOKUP(CONCATENATE($G21, ".SP.DYN.LE00.IN"),AREA_WB_6ATTRS,Seq!P$1,FALSE),".")</f>
        <v>73.18724390243905</v>
      </c>
      <c r="JL21">
        <f>IFERROR(VLOOKUP(CONCATENATE($G21, ".SP.DYN.LE00.IN"),AREA_WB_6ATTRS,Seq!Q$1,FALSE),".")</f>
        <v>73.294219512195127</v>
      </c>
      <c r="JM21">
        <f>IFERROR(VLOOKUP(CONCATENATE($G21, ".SP.DYN.LE00.IN"),AREA_WB_6ATTRS,Seq!R$1,FALSE),".")</f>
        <v>73.395658536585373</v>
      </c>
      <c r="JN21">
        <f>IFERROR(VLOOKUP(CONCATENATE($G21, ".SP.DYN.LE00.IN"),AREA_WB_6ATTRS,Seq!S$1,FALSE),".")</f>
        <v>73.491048780487816</v>
      </c>
      <c r="JO21">
        <f>IFERROR(VLOOKUP(CONCATENATE($G21, ".SP.DYN.LE00.IN"),AREA_WB_6ATTRS,Seq!T$1,FALSE),".")</f>
        <v>73.582390243902452</v>
      </c>
      <c r="JP21">
        <f>IFERROR(VLOOKUP(CONCATENATE($G21, ".SP.DYN.LE00.IN"),AREA_WB_6ATTRS,Seq!U$1,FALSE),".")</f>
        <v>73.669707317073176</v>
      </c>
      <c r="JQ21">
        <f>IFERROR(VLOOKUP(CONCATENATE($G21, ".SP.DYN.LE00.IN"),AREA_WB_6ATTRS,Seq!V$1,FALSE),".")</f>
        <v>73.752487804878058</v>
      </c>
      <c r="JR21">
        <f>IFERROR(VLOOKUP(CONCATENATE($G21, ".SP.DYN.LE00.IN"),AREA_WB_6ATTRS,Seq!W$1,FALSE),".")</f>
        <v>73.830780487804873</v>
      </c>
      <c r="JS21">
        <f>IFERROR(VLOOKUP(CONCATENATE($G21, ".SP.DYN.LE00.IN"),AREA_WB_6ATTRS,Seq!X$1,FALSE),".")</f>
        <v>73.903560975609764</v>
      </c>
      <c r="JT21">
        <f>IFERROR(VLOOKUP(CONCATENATE($G21, ".SP.DYN.LE00.IN"),AREA_WB_6ATTRS,Seq!Y$1,FALSE),".")</f>
        <v>73.973829268292675</v>
      </c>
      <c r="JU21">
        <f>IFERROR(VLOOKUP(CONCATENATE($G21, ".SP.DYN.LE00.IN"),AREA_WB_6ATTRS,Seq!Z$1,FALSE),".")</f>
        <v>74.042585365853668</v>
      </c>
      <c r="JV21">
        <f>IFERROR(VLOOKUP(CONCATENATE($G21, ".SP.DYN.LE00.IN"),AREA_WB_6ATTRS,Seq!AA$1,FALSE),".")</f>
        <v>74.11329268292684</v>
      </c>
      <c r="JW21">
        <f>IFERROR(VLOOKUP(CONCATENATE($G21, ".SP.DYN.LE00.IN"),AREA_WB_6ATTRS,Seq!AB$1,FALSE),".")</f>
        <v>74.191902439024403</v>
      </c>
      <c r="JX21">
        <f>IFERROR(VLOOKUP(CONCATENATE($G21, ".SP.DYN.LE00.IN"),AREA_WB_6ATTRS,Seq!AC$1,FALSE),".")</f>
        <v>74.279902439024397</v>
      </c>
      <c r="JY21">
        <f>IFERROR(VLOOKUP(CONCATENATE($G21, ".SP.DYN.LE00.IN"),AREA_WB_6ATTRS,Seq!AD$1,FALSE),".")</f>
        <v>74.37829268292684</v>
      </c>
      <c r="JZ21">
        <f>IFERROR(VLOOKUP(CONCATENATE($G21, ".SP.DYN.LE00.IN"),AREA_WB_6ATTRS,Seq!AE$1,FALSE),".")</f>
        <v>74.487560975609767</v>
      </c>
      <c r="KA21">
        <f>IFERROR(VLOOKUP(CONCATENATE($G21, ".SP.DYN.LE00.IN"),AREA_WB_6ATTRS,Seq!AF$1,FALSE),".")</f>
        <v>74.604731707317086</v>
      </c>
      <c r="KB21" t="str">
        <f>IFERROR(VLOOKUP(CONCATENATE($G21, ".SP.DYN.LE00.IN"),AREA_WB_6ATTRS,Seq!AG$1,FALSE),".")</f>
        <v>.</v>
      </c>
      <c r="KK21">
        <f t="shared" si="25"/>
        <v>24079</v>
      </c>
      <c r="KL21">
        <f t="shared" si="23"/>
        <v>2737</v>
      </c>
      <c r="KM21" t="str">
        <f t="shared" si="26"/>
        <v>.</v>
      </c>
      <c r="KN21" t="str">
        <f t="shared" si="27"/>
        <v>.</v>
      </c>
      <c r="KO21">
        <f t="shared" si="24"/>
        <v>0.12299999809265137</v>
      </c>
      <c r="KP21" t="str">
        <f>work!HA21</f>
        <v>.</v>
      </c>
      <c r="KQ21" t="str">
        <f>work!HB21</f>
        <v>.</v>
      </c>
      <c r="KR21" t="str">
        <f>work!HC21</f>
        <v>.</v>
      </c>
      <c r="KS21" t="str">
        <f>IF(ISNUMBER(work!HI21-work!HA21),work!HI21-work!HA21,".")</f>
        <v>.</v>
      </c>
      <c r="KT21" t="str">
        <f>IF(ISNUMBER(work!HJ21-work!HB21),work!HJ21-work!HB21,".")</f>
        <v>.</v>
      </c>
      <c r="KU21" t="str">
        <f>IF(ISNUMBER(work!HK21-work!HC21),work!HK21-work!HC21,".")</f>
        <v>.</v>
      </c>
      <c r="KW21">
        <f>IFERROR(work!HR21/work!HV21,".")</f>
        <v>7.2727272727272723E-6</v>
      </c>
      <c r="KX21">
        <f>IFERROR(work!HS21/work!HW21,".")</f>
        <v>3.247058823529412E-4</v>
      </c>
      <c r="KY21">
        <f>IFERROR(work!HT21/work!HX21,".")</f>
        <v>2.9726027397260273E-4</v>
      </c>
      <c r="KZ21">
        <f>IFERROR(work!HU21/work!HY21,".")</f>
        <v>0</v>
      </c>
    </row>
    <row r="22" spans="1:312">
      <c r="A22" s="24">
        <f t="shared" si="0"/>
        <v>20</v>
      </c>
      <c r="B22" s="24" t="str">
        <f t="shared" si="19"/>
        <v>InEM90</v>
      </c>
      <c r="C22" s="24" t="str">
        <f t="shared" si="1"/>
        <v>Out</v>
      </c>
      <c r="D22" s="24" t="str">
        <f t="shared" si="2"/>
        <v>In67</v>
      </c>
      <c r="E22" s="25" t="s">
        <v>2340</v>
      </c>
      <c r="F22" s="26" t="str">
        <f t="shared" si="3"/>
        <v>LaoPDR</v>
      </c>
      <c r="G22" s="166" t="s">
        <v>1466</v>
      </c>
      <c r="H22" s="166" t="s">
        <v>5007</v>
      </c>
      <c r="I22" s="166" t="s">
        <v>5007</v>
      </c>
      <c r="J22" s="180" t="s">
        <v>5007</v>
      </c>
      <c r="K22" s="180" t="s">
        <v>5007</v>
      </c>
      <c r="L22" s="27">
        <f>IFERROR(VLOOKUP($F22,Area_FDI_84_96,Seq!B$1,FALSE),0)</f>
        <v>0</v>
      </c>
      <c r="M22" s="27">
        <f>IFERROR(VLOOKUP($F22,Area_FDI_84_96,Seq!C$1,FALSE),0)</f>
        <v>0</v>
      </c>
      <c r="N22" s="27">
        <f>IFERROR(VLOOKUP($F22,Area_FDI_84_96,Seq!D$1,FALSE),0)</f>
        <v>0</v>
      </c>
      <c r="O22" s="27">
        <f>IFERROR(VLOOKUP($F22,Area_FDI_84_96,Seq!E$1,FALSE),0)</f>
        <v>0</v>
      </c>
      <c r="P22" s="27">
        <f>IFERROR(VLOOKUP($F22,Area_FDI_84_96,Seq!F$1,FALSE),0)</f>
        <v>0</v>
      </c>
      <c r="Q22" s="27">
        <f>IFERROR(VLOOKUP($F22,Area_FDI_84_96,Seq!G$1,FALSE),0)</f>
        <v>0</v>
      </c>
      <c r="R22" s="27">
        <f>IFERROR(VLOOKUP($F22,Area_FDI_84_96,Seq!H$1,FALSE),0)</f>
        <v>0</v>
      </c>
      <c r="S22" s="27">
        <f>IFERROR(VLOOKUP($F22,Area_FDI_84_96,Seq!I$1,FALSE),0)</f>
        <v>0</v>
      </c>
      <c r="T22" s="27">
        <f>IFERROR(VALUE(VLOOKUP($E22,Area_FDI_92_95,Seq!B$1,FALSE)),0)</f>
        <v>41</v>
      </c>
      <c r="U22" s="27">
        <f>IFERROR(VALUE(VLOOKUP($E22,Area_FDI_92_95,Seq!C$1,FALSE)),0)</f>
        <v>0</v>
      </c>
      <c r="V22" s="27">
        <f>IFERROR(VALUE(VLOOKUP($E22,Area_FDI_92_95,Seq!D$1,FALSE)),0)</f>
        <v>5</v>
      </c>
      <c r="W22" s="27">
        <f>IFERROR(VALUE(VLOOKUP($E22,Area_FDI_92_95,Seq!E$1,FALSE)),0)</f>
        <v>0</v>
      </c>
      <c r="X22" s="27">
        <f>IFERROR(VALUE(VLOOKUP($E22,Area_FDI_96_99,Seq!B$1,FALSE)),0)</f>
        <v>15</v>
      </c>
      <c r="Y22" s="27">
        <f>IFERROR(VALUE(VLOOKUP($E22,Area_FDI_96_99,Seq!C$1,FALSE)),0)</f>
        <v>39</v>
      </c>
      <c r="Z22" s="27">
        <f>IFERROR(VALUE(VLOOKUP($E22,Area_FDI_96_99,Seq!D$1,FALSE)),0)</f>
        <v>112</v>
      </c>
      <c r="AA22" s="27">
        <f>IFERROR(VALUE(VLOOKUP($E22,Area_FDI_96_99,Seq!E$1,FALSE)),0)</f>
        <v>0</v>
      </c>
      <c r="AB22" s="27">
        <f t="shared" si="4"/>
        <v>307</v>
      </c>
      <c r="AC22" s="27">
        <f t="shared" si="5"/>
        <v>104</v>
      </c>
      <c r="AD22" s="27">
        <f t="shared" si="6"/>
        <v>515</v>
      </c>
      <c r="AE22" s="27">
        <f t="shared" si="7"/>
        <v>40</v>
      </c>
      <c r="AF22" s="27">
        <f t="shared" si="8"/>
        <v>425</v>
      </c>
      <c r="AG22" s="27">
        <f t="shared" si="9"/>
        <v>0</v>
      </c>
      <c r="AH22" s="27">
        <f t="shared" si="10"/>
        <v>0</v>
      </c>
      <c r="AI22" s="27">
        <f t="shared" si="11"/>
        <v>300</v>
      </c>
      <c r="AJ22" s="27">
        <f t="shared" si="12"/>
        <v>670</v>
      </c>
      <c r="AK22" s="27">
        <f t="shared" si="13"/>
        <v>243</v>
      </c>
      <c r="AL22" s="27">
        <f t="shared" si="14"/>
        <v>945</v>
      </c>
      <c r="AM22" s="27"/>
      <c r="AN22" s="27"/>
      <c r="AO22" s="27"/>
      <c r="AP22" s="27"/>
      <c r="AQ22" s="27"/>
      <c r="AR22" s="27"/>
      <c r="AS22" s="27"/>
      <c r="AT22" s="27" t="str">
        <f>IFERROR(work!D22+work!AP22,".")</f>
        <v>.</v>
      </c>
      <c r="AU22" s="27" t="str">
        <f>IFERROR(work!E22+work!AQ22,".")</f>
        <v>.</v>
      </c>
      <c r="AV22" s="27" t="str">
        <f>IFERROR(work!F22+work!AR22,".")</f>
        <v>.</v>
      </c>
      <c r="AW22" s="27" t="str">
        <f>IFERROR(work!G22+work!AS22,".")</f>
        <v>.</v>
      </c>
      <c r="AX22" s="27">
        <f>IFERROR(work!H22+work!AT22,".")</f>
        <v>26898067.349443339</v>
      </c>
      <c r="AY22" s="27">
        <f>IFERROR(work!I22+work!AU22,".")</f>
        <v>30523126.632876329</v>
      </c>
      <c r="AZ22" s="27">
        <f>IFERROR(work!J22+work!AV22,".")</f>
        <v>33206146.402686454</v>
      </c>
      <c r="BA22" s="27">
        <f>IFERROR(work!K22+work!AW22,".")</f>
        <v>37047536.319945812</v>
      </c>
      <c r="BB22" s="27">
        <f>IFERROR(work!L22+work!AX22,".")</f>
        <v>41223308.408211865</v>
      </c>
      <c r="BC22" s="27">
        <f>IFERROR(work!M22+work!AY22,".")</f>
        <v>42921338.151543513</v>
      </c>
      <c r="BD22" s="27">
        <f>IFERROR(work!N22+work!AZ22,".")</f>
        <v>44554937.1899141</v>
      </c>
      <c r="BE22" s="27">
        <f>IFERROR(work!O22+work!BA22,".")</f>
        <v>48649329.15262264</v>
      </c>
      <c r="BF22" s="27">
        <f>IFERROR(work!P22+work!BB22,".")</f>
        <v>55548965.748977572</v>
      </c>
      <c r="BG22" s="27">
        <f>IFERROR(work!Q22+work!BC22,".")</f>
        <v>63317355.000243753</v>
      </c>
      <c r="BH22" s="27">
        <f>IFERROR(work!R22+work!BD22,".")</f>
        <v>71606450.463961825</v>
      </c>
      <c r="BI22" s="27">
        <f>IFERROR(work!S22+work!BE22,".")</f>
        <v>79406914.344231024</v>
      </c>
      <c r="BJ22" s="27">
        <f>IFERROR(work!T22+work!BF22,".")</f>
        <v>87343663.376946807</v>
      </c>
      <c r="BK22" s="27">
        <f>IFERROR(work!U22+work!BG22,".")</f>
        <v>95463292.028399453</v>
      </c>
      <c r="BL22" s="27">
        <f>IFERROR(work!V22+work!BH22,".")</f>
        <v>102903807.82180238</v>
      </c>
      <c r="BM22" s="27">
        <f>IFERROR(work!W22+work!BI22,".")</f>
        <v>110724049.4699741</v>
      </c>
      <c r="BN22" s="27">
        <f>IFERROR(work!X22+work!BJ22,".")</f>
        <v>120020613.22212315</v>
      </c>
      <c r="BO22" s="27">
        <f>IFERROR(work!Y22+work!BK22,".")</f>
        <v>129977912.01057985</v>
      </c>
      <c r="BP22" s="27">
        <f>IFERROR(work!Z22+work!BL22,".")</f>
        <v>141800077.87633595</v>
      </c>
      <c r="BQ22" s="27">
        <f>IFERROR(work!AA22+work!BM22,".")</f>
        <v>155972459.07998785</v>
      </c>
      <c r="BR22" s="27">
        <f>IFERROR(work!AB22+work!BN22,".")</f>
        <v>171717980.38186222</v>
      </c>
      <c r="BS22" s="27">
        <f>IFERROR(work!AC22+work!BO22,".")</f>
        <v>191112941.07514501</v>
      </c>
      <c r="BT22" s="27">
        <f>IFERROR(work!AD22+work!BP22,".")</f>
        <v>215374723.37008184</v>
      </c>
      <c r="BU22" s="27">
        <f>IFERROR(work!AE22+work!BQ22,".")</f>
        <v>245941129.24244666</v>
      </c>
      <c r="BV22" s="27">
        <f>IFERROR(work!AF22+work!BR22,".")</f>
        <v>269546616.89614737</v>
      </c>
      <c r="BW22" s="27">
        <f>IFERROR(work!AG22+work!BS22,".")</f>
        <v>294339891.51835573</v>
      </c>
      <c r="BX22" s="27">
        <f>IFERROR(work!AH22+work!BT22,".")</f>
        <v>324945294.90783668</v>
      </c>
      <c r="BY22" s="27">
        <f>IFERROR(work!AI22+work!BU22,".")</f>
        <v>354511660.702981</v>
      </c>
      <c r="BZ22" s="27"/>
      <c r="CA22" s="27"/>
      <c r="CB22" s="27"/>
      <c r="CC22" s="27"/>
      <c r="CD22" s="27"/>
      <c r="CE22" s="27"/>
      <c r="CF22" s="27" t="str">
        <f>IFERROR(work!AP22-work!D22,".")</f>
        <v>.</v>
      </c>
      <c r="CG22" s="27" t="str">
        <f>IFERROR(work!AQ22-work!E22,".")</f>
        <v>.</v>
      </c>
      <c r="CH22" s="27" t="str">
        <f>IFERROR(work!AR22-work!F22,".")</f>
        <v>.</v>
      </c>
      <c r="CI22" s="27" t="str">
        <f>IFERROR(work!AS22-work!G22,".")</f>
        <v>.</v>
      </c>
      <c r="CJ22" s="27">
        <f>IFERROR(work!AT22-work!H22,".")</f>
        <v>-26751453.296946809</v>
      </c>
      <c r="CK22" s="27">
        <f>IFERROR(work!AU22-work!I22,".")</f>
        <v>-30369079.300776415</v>
      </c>
      <c r="CL22" s="27">
        <f>IFERROR(work!AV22-work!J22,".")</f>
        <v>-33044573.653127767</v>
      </c>
      <c r="CM22" s="27">
        <f>IFERROR(work!AW22-work!K22,".")</f>
        <v>-36888267.26234287</v>
      </c>
      <c r="CN22" s="27">
        <f>IFERROR(work!AX22-work!L22,".")</f>
        <v>-41067240.978875421</v>
      </c>
      <c r="CO22" s="27">
        <f>IFERROR(work!AY22-work!M22,".")</f>
        <v>-42743123.760414496</v>
      </c>
      <c r="CP22" s="27">
        <f>IFERROR(work!AZ22-work!N22,".")</f>
        <v>-44364774.27469828</v>
      </c>
      <c r="CQ22" s="27">
        <f>IFERROR(work!BA22-work!O22,".")</f>
        <v>-48450995.766734049</v>
      </c>
      <c r="CR22" s="27">
        <f>IFERROR(work!BB22-work!P22,".")</f>
        <v>-55339605.30892767</v>
      </c>
      <c r="CS22" s="27">
        <f>IFERROR(work!BC22-work!Q22,".")</f>
        <v>-63095616.005768403</v>
      </c>
      <c r="CT22" s="27">
        <f>IFERROR(work!BD22-work!R22,".")</f>
        <v>-71366619.743837759</v>
      </c>
      <c r="CU22" s="27">
        <f>IFERROR(work!BE22-work!S22,".")</f>
        <v>-79150220.516218677</v>
      </c>
      <c r="CV22" s="27">
        <f>IFERROR(work!BF22-work!T22,".")</f>
        <v>-87069184.969548017</v>
      </c>
      <c r="CW22" s="27">
        <f>IFERROR(work!BG22-work!U22,".")</f>
        <v>-95169951.214319393</v>
      </c>
      <c r="CX22" s="27">
        <f>IFERROR(work!BH22-work!V22,".")</f>
        <v>-102598828.39384866</v>
      </c>
      <c r="CY22" s="27">
        <f>IFERROR(work!BI22-work!W22,".")</f>
        <v>-110396787.09806639</v>
      </c>
      <c r="CZ22" s="27">
        <f>IFERROR(work!BJ22-work!X22,".")</f>
        <v>-119674373.61763272</v>
      </c>
      <c r="DA22" s="27">
        <f>IFERROR(work!BK22-work!Y22,".")</f>
        <v>-129611758.73687571</v>
      </c>
      <c r="DB22" s="27">
        <f>IFERROR(work!BL22-work!Z22,".")</f>
        <v>-141412252.90913805</v>
      </c>
      <c r="DC22" s="27">
        <f>IFERROR(work!BM22-work!AA22,".")</f>
        <v>-155561104.78403315</v>
      </c>
      <c r="DD22" s="27">
        <f>IFERROR(work!BN22-work!AB22,".")</f>
        <v>-171280473.43242633</v>
      </c>
      <c r="DE22" s="27">
        <f>IFERROR(work!BO22-work!AC22,".")</f>
        <v>-190644338.02015775</v>
      </c>
      <c r="DF22" s="27">
        <f>IFERROR(work!BP22-work!AD22,".")</f>
        <v>-214865730.17032278</v>
      </c>
      <c r="DG22" s="27">
        <f>IFERROR(work!BQ22-work!AE22,".")</f>
        <v>-245393468.70069689</v>
      </c>
      <c r="DH22" s="27">
        <f>IFERROR(work!BR22-work!AF22,".")</f>
        <v>-268956102.44953716</v>
      </c>
      <c r="DI22" s="27">
        <f>IFERROR(work!BS22-work!AG22,".")</f>
        <v>-293705078.00713289</v>
      </c>
      <c r="DJ22" s="27">
        <f>IFERROR(work!BT22-work!AH22,".")</f>
        <v>-324256351.44830275</v>
      </c>
      <c r="DK22" s="27">
        <f>IFERROR(work!BU22-work!AI22,".")</f>
        <v>-353767335.47156692</v>
      </c>
      <c r="DL22" s="27"/>
      <c r="DM22" s="27"/>
      <c r="DN22" s="27"/>
      <c r="DO22" s="27"/>
      <c r="DP22" s="27"/>
      <c r="DQ22" s="27"/>
      <c r="DR22" s="27"/>
      <c r="DS22" s="27" t="str">
        <f>IFERROR(work!DO22-work!CC22,".")</f>
        <v>.</v>
      </c>
      <c r="DT22" s="27" t="str">
        <f>IFERROR(work!DP22-work!CD22,".")</f>
        <v>.</v>
      </c>
      <c r="DU22" s="27" t="str">
        <f>IFERROR(work!DQ22-work!CE22,".")</f>
        <v>.</v>
      </c>
      <c r="DV22" s="27" t="str">
        <f>IFERROR(work!DR22-work!CF22,".")</f>
        <v>.</v>
      </c>
      <c r="DW22" s="27" t="str">
        <f>IFERROR(work!DS22-work!CG22,".")</f>
        <v>.</v>
      </c>
      <c r="DX22" s="27" t="str">
        <f>IFERROR(work!DT22-work!CH22,".")</f>
        <v>.</v>
      </c>
      <c r="DY22" s="27" t="str">
        <f>IFERROR(work!DU22-work!CI22,".")</f>
        <v>.</v>
      </c>
      <c r="DZ22" s="27" t="str">
        <f>IFERROR(work!DV22-work!CJ22,".")</f>
        <v>.</v>
      </c>
      <c r="EA22" s="27" t="str">
        <f>IFERROR(work!DW22-work!CK22,".")</f>
        <v>.</v>
      </c>
      <c r="EB22" s="27" t="str">
        <f>IFERROR(work!DX22-work!CL22,".")</f>
        <v>.</v>
      </c>
      <c r="EC22" s="27" t="str">
        <f>IFERROR(work!DY22-work!CM22,".")</f>
        <v>.</v>
      </c>
      <c r="ED22" s="27" t="str">
        <f>IFERROR(work!DZ22-work!CN22,".")</f>
        <v>.</v>
      </c>
      <c r="EE22" s="27" t="str">
        <f>IFERROR(work!EA22-work!CO22,".")</f>
        <v>.</v>
      </c>
      <c r="EF22" s="27" t="str">
        <f>IFERROR(work!EB22-work!CP22,".")</f>
        <v>.</v>
      </c>
      <c r="EG22" s="27" t="str">
        <f>IFERROR(work!EC22-work!CQ22,".")</f>
        <v>.</v>
      </c>
      <c r="EH22" s="27" t="str">
        <f>IFERROR(work!ED22-work!CR22,".")</f>
        <v>.</v>
      </c>
      <c r="EI22" s="27" t="str">
        <f>IFERROR(work!EE22-work!CS22,".")</f>
        <v>.</v>
      </c>
      <c r="EJ22" s="27" t="str">
        <f>IFERROR(work!EF22-work!CT22,".")</f>
        <v>.</v>
      </c>
      <c r="EK22" s="27" t="str">
        <f>IFERROR(work!EG22-work!CU22,".")</f>
        <v>.</v>
      </c>
      <c r="EL22" s="27" t="str">
        <f>IFERROR(work!EH22-work!CV22,".")</f>
        <v>.</v>
      </c>
      <c r="EM22" s="27" t="str">
        <f>IFERROR(work!EI22-work!CW22,".")</f>
        <v>.</v>
      </c>
      <c r="EN22" s="27" t="str">
        <f>IFERROR(work!EJ22-work!CX22,".")</f>
        <v>.</v>
      </c>
      <c r="EO22" s="27" t="str">
        <f>IFERROR(work!EK22-work!CY22,".")</f>
        <v>.</v>
      </c>
      <c r="EP22" s="27" t="str">
        <f>IFERROR(work!EL22-work!CZ22,".")</f>
        <v>.</v>
      </c>
      <c r="EQ22" s="27" t="str">
        <f>IFERROR(work!EM22-work!DA22,".")</f>
        <v>.</v>
      </c>
      <c r="ER22" s="27" t="str">
        <f>IFERROR(work!EN22-work!DB22,".")</f>
        <v>.</v>
      </c>
      <c r="ES22" s="27" t="str">
        <f>IFERROR(work!EO22-work!DC22,".")</f>
        <v>.</v>
      </c>
      <c r="ET22" s="27" t="str">
        <f>IFERROR(work!EP22-work!DD22,".")</f>
        <v>.</v>
      </c>
      <c r="EU22" s="27" t="str">
        <f>IFERROR(work!EQ22-work!DE22,".")</f>
        <v>.</v>
      </c>
      <c r="EV22" s="27" t="str">
        <f>IFERROR(work!ER22-work!DF22,".")</f>
        <v>.</v>
      </c>
      <c r="EW22" s="27" t="str">
        <f>IFERROR(work!ES22-work!DG22,".")</f>
        <v>.</v>
      </c>
      <c r="EX22" s="27" t="str">
        <f>IFERROR(work!ET22-work!DH22,".")</f>
        <v>.</v>
      </c>
      <c r="EY22" s="27"/>
      <c r="EZ22" s="27"/>
      <c r="FA22" s="27"/>
      <c r="FB22" s="27"/>
      <c r="FC22" s="27"/>
      <c r="FD22" s="27"/>
      <c r="FE22" s="27" t="str">
        <f>IF(ISNUMBER(work!GZ22/work!HD22),work!GZ22/work!HD22,".")</f>
        <v>.</v>
      </c>
      <c r="FF22" s="27" t="str">
        <f>IF(ISNUMBER(work!HA22/work!HE22),work!HA22/work!HE22,".")</f>
        <v>.</v>
      </c>
      <c r="FG22" s="27" t="str">
        <f>IF(ISNUMBER(work!HB22/work!HF22),work!HB22/work!HF22,".")</f>
        <v>.</v>
      </c>
      <c r="FH22" s="27" t="str">
        <f>IF(ISNUMBER(work!HC22/work!HG22),work!HC22/work!HG22,".")</f>
        <v>.</v>
      </c>
      <c r="FI22" s="27" t="str">
        <f>IF(ISNUMBER((work!HA22+work!HB22)/(work!HE22+work!HF22)),(work!HA22+work!HB22)/(work!HE22+work!HF22),".")</f>
        <v>.</v>
      </c>
      <c r="FJ22" s="27" t="str">
        <f>IF(ISNUMBER(work!HH22/work!HL22),work!HH22/work!HL22,".")</f>
        <v>.</v>
      </c>
      <c r="FK22" s="27" t="str">
        <f>IF(ISNUMBER(work!HI22/work!HM22),work!HI22/work!HM22,".")</f>
        <v>.</v>
      </c>
      <c r="FL22" s="27" t="str">
        <f>IF(ISNUMBER(work!HJ22/work!HN22),work!HJ22/work!HN22,".")</f>
        <v>.</v>
      </c>
      <c r="FM22" s="27" t="str">
        <f>IF(ISNUMBER(work!HK22/work!HO22),work!HK22/work!HO22,".")</f>
        <v>.</v>
      </c>
      <c r="FN22" s="27" t="str">
        <f>IF(ISNUMBER((work!HI22+work!HJ22)/(work!HM22+work!HN22)),(work!HI22+work!HJ22)/(work!HM22+work!HN22),".")</f>
        <v>.</v>
      </c>
      <c r="FO22" s="27" t="s">
        <v>5007</v>
      </c>
      <c r="FP22" s="27" t="s">
        <v>5007</v>
      </c>
      <c r="FQ22" s="27" t="s">
        <v>5007</v>
      </c>
      <c r="FR22" s="27" t="s">
        <v>5007</v>
      </c>
      <c r="FS22" s="27" t="s">
        <v>5007</v>
      </c>
      <c r="FT22" s="27">
        <f>work!GM22</f>
        <v>3.0887811453385815E-3</v>
      </c>
      <c r="FU22" s="27">
        <f>work!GN22</f>
        <v>2.3772218406781166E-3</v>
      </c>
      <c r="FV22" s="27">
        <f>work!GO22</f>
        <v>3.4380157763958141E-2</v>
      </c>
      <c r="FW22" s="27" t="s">
        <v>5007</v>
      </c>
      <c r="FX22" s="27"/>
      <c r="FY22" s="27">
        <f t="shared" si="15"/>
        <v>2781.2620000000002</v>
      </c>
      <c r="FZ22">
        <f t="shared" si="20"/>
        <v>307</v>
      </c>
      <c r="GA22" t="str">
        <f>work!HC22</f>
        <v>.</v>
      </c>
      <c r="GB22" t="str">
        <f>IF(ISNUMBER(work!HA22+work!HB22),work!HA22+work!HB22,".")</f>
        <v>.</v>
      </c>
      <c r="GC22" t="str">
        <f>IF(ISNUMBER(work!HK22-work!HC22),work!HK22-work!HC22,".")</f>
        <v>.</v>
      </c>
      <c r="GD22" t="str">
        <f>IF(ISNUMBER(work!HI22+work!HJ22-work!HA22-work!HB22),(work!HI22+work!HJ22-work!HA22-work!HB22),".")</f>
        <v>.</v>
      </c>
      <c r="GH22">
        <f>work!GQ22</f>
        <v>10000</v>
      </c>
      <c r="GI22">
        <f>work!GR22</f>
        <v>10000</v>
      </c>
      <c r="GJ22" t="str">
        <f>work!GZ22</f>
        <v>.</v>
      </c>
      <c r="GK22" t="str">
        <f>work!HH22</f>
        <v>.</v>
      </c>
      <c r="GL22" t="str">
        <f t="shared" si="16"/>
        <v>.</v>
      </c>
      <c r="GM22" t="str">
        <f>IFERROR(VLOOKUP($F22,AREA_EM_ALLYEAR,Seq!B$1,FALSE),".")</f>
        <v>.</v>
      </c>
      <c r="GN22" t="str">
        <f>IFERROR(VLOOKUP($F22,AREA_EM_ALLYEAR,Seq!C$1,FALSE),".")</f>
        <v>.</v>
      </c>
      <c r="GO22" t="str">
        <f>IFERROR(VLOOKUP($F22,AREA_EM_ALLYEAR,Seq!D$1,FALSE),".")</f>
        <v>.</v>
      </c>
      <c r="GP22" t="str">
        <f>IFERROR(VLOOKUP($F22,AREA_EM_ALLYEAR,Seq!E$1,FALSE),".")</f>
        <v>.</v>
      </c>
      <c r="GQ22" t="str">
        <f>IFERROR(VLOOKUP($F22,AREA_EM_ALLYEAR,Seq!F$1,FALSE),".")</f>
        <v>.</v>
      </c>
      <c r="GR22" t="str">
        <f>IFERROR(VLOOKUP($F22,AREA_EM_ALLYEAR,Seq!G$1,FALSE),".")</f>
        <v>.</v>
      </c>
      <c r="GS22" t="str">
        <f>IFERROR(VLOOKUP($F22,AREA_EM_ALLYEAR,Seq!H$1,FALSE),".")</f>
        <v>.</v>
      </c>
      <c r="GT22" t="str">
        <f>IFERROR(VLOOKUP($F22,AREA_EM_ALLYEAR,Seq!I$1,FALSE),".")</f>
        <v>.</v>
      </c>
      <c r="GU22" t="str">
        <f>IFERROR(VLOOKUP($F22,AREA_EM_ALLYEAR,Seq!J$1,FALSE),".")</f>
        <v>.</v>
      </c>
      <c r="GV22" t="str">
        <f>IFERROR(VLOOKUP($F22,AREA_EM_ALLYEAR,Seq!K$1,FALSE),".")</f>
        <v>.</v>
      </c>
      <c r="GW22" t="str">
        <f>IFERROR(VLOOKUP($F22,AREA_EM_ALLYEAR,Seq!L$1,FALSE),".")</f>
        <v>.</v>
      </c>
      <c r="GX22" t="str">
        <f>IFERROR(VLOOKUP($F22,AREA_EM_ALLYEAR,Seq!M$1,FALSE),".")</f>
        <v>.</v>
      </c>
      <c r="GY22" t="str">
        <f>IFERROR(VLOOKUP($F22,AREA_EM_ALLYEAR,Seq!N$1,FALSE),".")</f>
        <v>.</v>
      </c>
      <c r="GZ22" t="str">
        <f>IFERROR(VLOOKUP($F22,AREA_EM_ALLYEAR,Seq!O$1,FALSE),".")</f>
        <v>.</v>
      </c>
      <c r="HA22" t="str">
        <f t="shared" si="21"/>
        <v>.</v>
      </c>
      <c r="HK22" s="139">
        <f>IFERROR(VLOOKUP(CONCATENATE($G22, ".SP.DYN.LE00.IN"),AREA_WB_6ATTRS,Seq!B$1,FALSE)-VLOOKUP("CHN.SP.DYN.LE00.IN",AREA_WB_6ATTRS,Seq!B$1,FALSE),".")</f>
        <v>-18.231585365853668</v>
      </c>
      <c r="HL22" s="139">
        <f>IFERROR(VLOOKUP(CONCATENATE($G22, ".SP.DYN.LE00.IN"),AREA_WB_6ATTRS,Seq!C$1,FALSE)-VLOOKUP("CHN.SP.DYN.LE00.IN",AREA_WB_6ATTRS,Seq!C$1,FALSE),".")</f>
        <v>-18.136219512195133</v>
      </c>
      <c r="HM22" s="139">
        <f>IFERROR(VLOOKUP(CONCATENATE($G22, ".SP.DYN.LE00.IN"),AREA_WB_6ATTRS,Seq!D$1,FALSE)-VLOOKUP("CHN.SP.DYN.LE00.IN",AREA_WB_6ATTRS,Seq!D$1,FALSE),".")</f>
        <v>-18.012219512195117</v>
      </c>
      <c r="HN22" s="139">
        <f>IFERROR(VLOOKUP(CONCATENATE($G22, ".SP.DYN.LE00.IN"),AREA_WB_6ATTRS,Seq!E$1,FALSE)-VLOOKUP("CHN.SP.DYN.LE00.IN",AREA_WB_6ATTRS,Seq!E$1,FALSE),".")</f>
        <v>-17.843146341463417</v>
      </c>
      <c r="HO22" s="139">
        <f>IFERROR(VLOOKUP(CONCATENATE($G22, ".SP.DYN.LE00.IN"),AREA_WB_6ATTRS,Seq!F$1,FALSE)-VLOOKUP("CHN.SP.DYN.LE00.IN",AREA_WB_6ATTRS,Seq!F$1,FALSE),".")</f>
        <v>-17.626487804878046</v>
      </c>
      <c r="HP22" s="139">
        <f>IFERROR(VLOOKUP(CONCATENATE($G22, ".SP.DYN.LE00.IN"),AREA_WB_6ATTRS,Seq!G$1,FALSE)-VLOOKUP("CHN.SP.DYN.LE00.IN",AREA_WB_6ATTRS,Seq!G$1,FALSE),".")</f>
        <v>-17.355731707317076</v>
      </c>
      <c r="HQ22" s="139">
        <f>IFERROR(VLOOKUP(CONCATENATE($G22, ".SP.DYN.LE00.IN"),AREA_WB_6ATTRS,Seq!H$1,FALSE)-VLOOKUP("CHN.SP.DYN.LE00.IN",AREA_WB_6ATTRS,Seq!H$1,FALSE),".")</f>
        <v>-17.022926829268307</v>
      </c>
      <c r="HR22" s="139">
        <f>IFERROR(VLOOKUP(CONCATENATE($G22, ".SP.DYN.LE00.IN"),AREA_WB_6ATTRS,Seq!I$1,FALSE)-VLOOKUP("CHN.SP.DYN.LE00.IN",AREA_WB_6ATTRS,Seq!I$1,FALSE),".")</f>
        <v>-16.629634146341466</v>
      </c>
      <c r="HS22" s="139">
        <f>IFERROR(VLOOKUP(CONCATENATE($G22, ".SP.DYN.LE00.IN"),AREA_WB_6ATTRS,Seq!J$1,FALSE)-VLOOKUP("CHN.SP.DYN.LE00.IN",AREA_WB_6ATTRS,Seq!J$1,FALSE),".")</f>
        <v>-16.182853658536594</v>
      </c>
      <c r="HT22" s="139">
        <f>IFERROR(VLOOKUP(CONCATENATE($G22, ".SP.DYN.LE00.IN"),AREA_WB_6ATTRS,Seq!K$1,FALSE)-VLOOKUP("CHN.SP.DYN.LE00.IN",AREA_WB_6ATTRS,Seq!K$1,FALSE),".")</f>
        <v>-15.686658536585369</v>
      </c>
      <c r="HU22" s="139">
        <f>IFERROR(VLOOKUP(CONCATENATE($G22, ".SP.DYN.LE00.IN"),AREA_WB_6ATTRS,Seq!L$1,FALSE)-VLOOKUP("CHN.SP.DYN.LE00.IN",AREA_WB_6ATTRS,Seq!L$1,FALSE),".")</f>
        <v>-15.151512195121946</v>
      </c>
      <c r="HV22" s="139">
        <f>IFERROR(VLOOKUP(CONCATENATE($G22, ".SP.DYN.LE00.IN"),AREA_WB_6ATTRS,Seq!M$1,FALSE)-VLOOKUP("CHN.SP.DYN.LE00.IN",AREA_WB_6ATTRS,Seq!M$1,FALSE),".")</f>
        <v>-14.583414634146344</v>
      </c>
      <c r="HW22" s="139">
        <f>IFERROR(VLOOKUP(CONCATENATE($G22, ".SP.DYN.LE00.IN"),AREA_WB_6ATTRS,Seq!N$1,FALSE)-VLOOKUP("CHN.SP.DYN.LE00.IN",AREA_WB_6ATTRS,Seq!N$1,FALSE),".")</f>
        <v>-13.995341463414633</v>
      </c>
      <c r="HX22" s="139">
        <f>IFERROR(VLOOKUP(CONCATENATE($G22, ".SP.DYN.LE00.IN"),AREA_WB_6ATTRS,Seq!O$1,FALSE)-VLOOKUP("CHN.SP.DYN.LE00.IN",AREA_WB_6ATTRS,Seq!O$1,FALSE),".")</f>
        <v>-13.400268292682931</v>
      </c>
      <c r="HY22" s="139">
        <f>IFERROR(VLOOKUP(CONCATENATE($G22, ".SP.DYN.LE00.IN"),AREA_WB_6ATTRS,Seq!P$1,FALSE)-VLOOKUP("CHN.SP.DYN.LE00.IN",AREA_WB_6ATTRS,Seq!P$1,FALSE),".")</f>
        <v>-12.812170731707326</v>
      </c>
      <c r="HZ22" s="139">
        <f>IFERROR(VLOOKUP(CONCATENATE($G22, ".SP.DYN.LE00.IN"),AREA_WB_6ATTRS,Seq!Q$1,FALSE)-VLOOKUP("CHN.SP.DYN.LE00.IN",AREA_WB_6ATTRS,Seq!Q$1,FALSE),".")</f>
        <v>-12.242585365853657</v>
      </c>
      <c r="IA22" s="139">
        <f>IFERROR(VLOOKUP(CONCATENATE($G22, ".SP.DYN.LE00.IN"),AREA_WB_6ATTRS,Seq!R$1,FALSE)-VLOOKUP("CHN.SP.DYN.LE00.IN",AREA_WB_6ATTRS,Seq!R$1,FALSE),".")</f>
        <v>-11.703439024390249</v>
      </c>
      <c r="IB22" s="139">
        <f>IFERROR(VLOOKUP(CONCATENATE($G22, ".SP.DYN.LE00.IN"),AREA_WB_6ATTRS,Seq!S$1,FALSE)-VLOOKUP("CHN.SP.DYN.LE00.IN",AREA_WB_6ATTRS,Seq!S$1,FALSE),".")</f>
        <v>-11.196756097560979</v>
      </c>
      <c r="IC22" s="139">
        <f>IFERROR(VLOOKUP(CONCATENATE($G22, ".SP.DYN.LE00.IN"),AREA_WB_6ATTRS,Seq!T$1,FALSE)-VLOOKUP("CHN.SP.DYN.LE00.IN",AREA_WB_6ATTRS,Seq!T$1,FALSE),".")</f>
        <v>-10.720536585365863</v>
      </c>
      <c r="ID22" s="139">
        <f>IFERROR(VLOOKUP(CONCATENATE($G22, ".SP.DYN.LE00.IN"),AREA_WB_6ATTRS,Seq!U$1,FALSE)-VLOOKUP("CHN.SP.DYN.LE00.IN",AREA_WB_6ATTRS,Seq!U$1,FALSE),".")</f>
        <v>-10.272317073170747</v>
      </c>
      <c r="IE22" s="139">
        <f>IFERROR(VLOOKUP(CONCATENATE($G22, ".SP.DYN.LE00.IN"),AREA_WB_6ATTRS,Seq!V$1,FALSE)-VLOOKUP("CHN.SP.DYN.LE00.IN",AREA_WB_6ATTRS,Seq!V$1,FALSE),".")</f>
        <v>-9.8470975609756053</v>
      </c>
      <c r="IF22" s="139">
        <f>IFERROR(VLOOKUP(CONCATENATE($G22, ".SP.DYN.LE00.IN"),AREA_WB_6ATTRS,Seq!W$1,FALSE)-VLOOKUP("CHN.SP.DYN.LE00.IN",AREA_WB_6ATTRS,Seq!W$1,FALSE),".")</f>
        <v>-9.427365853658543</v>
      </c>
      <c r="IG22" s="139">
        <f>IFERROR(VLOOKUP(CONCATENATE($G22, ".SP.DYN.LE00.IN"),AREA_WB_6ATTRS,Seq!X$1,FALSE)-VLOOKUP("CHN.SP.DYN.LE00.IN",AREA_WB_6ATTRS,Seq!X$1,FALSE),".")</f>
        <v>-9.0041951219512129</v>
      </c>
      <c r="IH22" s="139">
        <f>IFERROR(VLOOKUP(CONCATENATE($G22, ".SP.DYN.LE00.IN"),AREA_WB_6ATTRS,Seq!Y$1,FALSE)-VLOOKUP("CHN.SP.DYN.LE00.IN",AREA_WB_6ATTRS,Seq!Y$1,FALSE),".")</f>
        <v>-8.5725609756097612</v>
      </c>
      <c r="II22" s="139">
        <f>IFERROR(VLOOKUP(CONCATENATE($G22, ".SP.DYN.LE00.IN"),AREA_WB_6ATTRS,Seq!Z$1,FALSE)-VLOOKUP("CHN.SP.DYN.LE00.IN",AREA_WB_6ATTRS,Seq!Z$1,FALSE),".")</f>
        <v>-8.136487804878044</v>
      </c>
      <c r="IJ22" s="139">
        <f>IFERROR(VLOOKUP(CONCATENATE($G22, ".SP.DYN.LE00.IN"),AREA_WB_6ATTRS,Seq!AA$1,FALSE)-VLOOKUP("CHN.SP.DYN.LE00.IN",AREA_WB_6ATTRS,Seq!AA$1,FALSE),".")</f>
        <v>-7.7090487804878052</v>
      </c>
      <c r="IK22" s="139">
        <f>IFERROR(VLOOKUP(CONCATENATE($G22, ".SP.DYN.LE00.IN"),AREA_WB_6ATTRS,Seq!AB$1,FALSE)-VLOOKUP("CHN.SP.DYN.LE00.IN",AREA_WB_6ATTRS,Seq!AB$1,FALSE),".")</f>
        <v>-7.3092195121951278</v>
      </c>
      <c r="IL22" s="139">
        <f>IFERROR(VLOOKUP(CONCATENATE($G22, ".SP.DYN.LE00.IN"),AREA_WB_6ATTRS,Seq!AC$1,FALSE)-VLOOKUP("CHN.SP.DYN.LE00.IN",AREA_WB_6ATTRS,Seq!AC$1,FALSE),".")</f>
        <v>-6.9530243902438968</v>
      </c>
      <c r="IM22" s="139">
        <f>IFERROR(VLOOKUP(CONCATENATE($G22, ".SP.DYN.LE00.IN"),AREA_WB_6ATTRS,Seq!AD$1,FALSE)-VLOOKUP("CHN.SP.DYN.LE00.IN",AREA_WB_6ATTRS,Seq!AD$1,FALSE),".")</f>
        <v>-6.6509512195121943</v>
      </c>
      <c r="IN22" s="139">
        <f>IFERROR(VLOOKUP(CONCATENATE($G22, ".SP.DYN.LE00.IN"),AREA_WB_6ATTRS,Seq!AE$1,FALSE)-VLOOKUP("CHN.SP.DYN.LE00.IN",AREA_WB_6ATTRS,Seq!AE$1,FALSE),".")</f>
        <v>-6.4049999999999869</v>
      </c>
      <c r="IO22" s="139">
        <f>IFERROR(VLOOKUP(CONCATENATE($G22, ".SP.DYN.LE00.IN"),AREA_WB_6ATTRS,Seq!AF$1,FALSE)-VLOOKUP("CHN.SP.DYN.LE00.IN",AREA_WB_6ATTRS,Seq!AF$1,FALSE),".")</f>
        <v>-6.2090975609756214</v>
      </c>
      <c r="IP22" s="139" t="str">
        <f>IFERROR(VLOOKUP(CONCATENATE($G22, ".SP.DYN.LE00.IN"),AREA_WB_6ATTRS,Seq!AG$1,FALSE)-VLOOKUP("CHN.SP.DYN.LE00.IN",AREA_WB_6ATTRS,Seq!AG$1,FALSE),".")</f>
        <v>.</v>
      </c>
      <c r="IW22">
        <f>IFERROR(VLOOKUP(CONCATENATE($G22, ".SP.DYN.LE00.IN"),AREA_WB_6ATTRS,Seq!B$1,FALSE),".")</f>
        <v>48.762219512195124</v>
      </c>
      <c r="IX22">
        <f>IFERROR(VLOOKUP(CONCATENATE($G22, ".SP.DYN.LE00.IN"),AREA_WB_6ATTRS,Seq!C$1,FALSE),".")</f>
        <v>49.126707317073176</v>
      </c>
      <c r="IY22">
        <f>IFERROR(VLOOKUP(CONCATENATE($G22, ".SP.DYN.LE00.IN"),AREA_WB_6ATTRS,Seq!D$1,FALSE),".")</f>
        <v>49.522682926829276</v>
      </c>
      <c r="IZ22">
        <f>IFERROR(VLOOKUP(CONCATENATE($G22, ".SP.DYN.LE00.IN"),AREA_WB_6ATTRS,Seq!E$1,FALSE),".")</f>
        <v>49.956707317073175</v>
      </c>
      <c r="JA22">
        <f>IFERROR(VLOOKUP(CONCATENATE($G22, ".SP.DYN.LE00.IN"),AREA_WB_6ATTRS,Seq!F$1,FALSE),".")</f>
        <v>50.432780487804884</v>
      </c>
      <c r="JB22">
        <f>IFERROR(VLOOKUP(CONCATENATE($G22, ".SP.DYN.LE00.IN"),AREA_WB_6ATTRS,Seq!G$1,FALSE),".")</f>
        <v>50.957414634146346</v>
      </c>
      <c r="JC22">
        <f>IFERROR(VLOOKUP(CONCATENATE($G22, ".SP.DYN.LE00.IN"),AREA_WB_6ATTRS,Seq!H$1,FALSE),".")</f>
        <v>51.536560975609753</v>
      </c>
      <c r="JD22">
        <f>IFERROR(VLOOKUP(CONCATENATE($G22, ".SP.DYN.LE00.IN"),AREA_WB_6ATTRS,Seq!I$1,FALSE),".")</f>
        <v>52.167682926829279</v>
      </c>
      <c r="JE22">
        <f>IFERROR(VLOOKUP(CONCATENATE($G22, ".SP.DYN.LE00.IN"),AREA_WB_6ATTRS,Seq!J$1,FALSE),".")</f>
        <v>52.844268292682933</v>
      </c>
      <c r="JF22">
        <f>IFERROR(VLOOKUP(CONCATENATE($G22, ".SP.DYN.LE00.IN"),AREA_WB_6ATTRS,Seq!K$1,FALSE),".")</f>
        <v>53.560268292682935</v>
      </c>
      <c r="JG22">
        <f>IFERROR(VLOOKUP(CONCATENATE($G22, ".SP.DYN.LE00.IN"),AREA_WB_6ATTRS,Seq!L$1,FALSE),".")</f>
        <v>54.30821951219513</v>
      </c>
      <c r="JH22">
        <f>IFERROR(VLOOKUP(CONCATENATE($G22, ".SP.DYN.LE00.IN"),AREA_WB_6ATTRS,Seq!M$1,FALSE),".")</f>
        <v>55.080609756097566</v>
      </c>
      <c r="JI22">
        <f>IFERROR(VLOOKUP(CONCATENATE($G22, ".SP.DYN.LE00.IN"),AREA_WB_6ATTRS,Seq!N$1,FALSE),".")</f>
        <v>55.866487804878048</v>
      </c>
      <c r="JJ22">
        <f>IFERROR(VLOOKUP(CONCATENATE($G22, ".SP.DYN.LE00.IN"),AREA_WB_6ATTRS,Seq!O$1,FALSE),".")</f>
        <v>56.65436585365854</v>
      </c>
      <c r="JK22">
        <f>IFERROR(VLOOKUP(CONCATENATE($G22, ".SP.DYN.LE00.IN"),AREA_WB_6ATTRS,Seq!P$1,FALSE),".")</f>
        <v>57.430756097560973</v>
      </c>
      <c r="JL22">
        <f>IFERROR(VLOOKUP(CONCATENATE($G22, ".SP.DYN.LE00.IN"),AREA_WB_6ATTRS,Seq!Q$1,FALSE),".")</f>
        <v>58.182146341463422</v>
      </c>
      <c r="JM22">
        <f>IFERROR(VLOOKUP(CONCATENATE($G22, ".SP.DYN.LE00.IN"),AREA_WB_6ATTRS,Seq!R$1,FALSE),".")</f>
        <v>58.895585365853663</v>
      </c>
      <c r="JN22">
        <f>IFERROR(VLOOKUP(CONCATENATE($G22, ".SP.DYN.LE00.IN"),AREA_WB_6ATTRS,Seq!S$1,FALSE),".")</f>
        <v>59.569560975609761</v>
      </c>
      <c r="JO22">
        <f>IFERROR(VLOOKUP(CONCATENATE($G22, ".SP.DYN.LE00.IN"),AREA_WB_6ATTRS,Seq!T$1,FALSE),".")</f>
        <v>60.206560975609761</v>
      </c>
      <c r="JP22">
        <f>IFERROR(VLOOKUP(CONCATENATE($G22, ".SP.DYN.LE00.IN"),AREA_WB_6ATTRS,Seq!U$1,FALSE),".")</f>
        <v>60.81107317073171</v>
      </c>
      <c r="JQ22">
        <f>IFERROR(VLOOKUP(CONCATENATE($G22, ".SP.DYN.LE00.IN"),AREA_WB_6ATTRS,Seq!V$1,FALSE),".")</f>
        <v>61.394609756097573</v>
      </c>
      <c r="JR22">
        <f>IFERROR(VLOOKUP(CONCATENATE($G22, ".SP.DYN.LE00.IN"),AREA_WB_6ATTRS,Seq!W$1,FALSE),".")</f>
        <v>61.978170731707323</v>
      </c>
      <c r="JS22">
        <f>IFERROR(VLOOKUP(CONCATENATE($G22, ".SP.DYN.LE00.IN"),AREA_WB_6ATTRS,Seq!X$1,FALSE),".")</f>
        <v>62.575243902439027</v>
      </c>
      <c r="JT22">
        <f>IFERROR(VLOOKUP(CONCATENATE($G22, ".SP.DYN.LE00.IN"),AREA_WB_6ATTRS,Seq!Y$1,FALSE),".")</f>
        <v>63.192317073170727</v>
      </c>
      <c r="JU22">
        <f>IFERROR(VLOOKUP(CONCATENATE($G22, ".SP.DYN.LE00.IN"),AREA_WB_6ATTRS,Seq!Z$1,FALSE),".")</f>
        <v>63.825853658536602</v>
      </c>
      <c r="JV22">
        <f>IFERROR(VLOOKUP(CONCATENATE($G22, ".SP.DYN.LE00.IN"),AREA_WB_6ATTRS,Seq!AA$1,FALSE),".")</f>
        <v>64.462268292682936</v>
      </c>
      <c r="JW22">
        <f>IFERROR(VLOOKUP(CONCATENATE($G22, ".SP.DYN.LE00.IN"),AREA_WB_6ATTRS,Seq!AB$1,FALSE),".")</f>
        <v>65.080512195121955</v>
      </c>
      <c r="JX22">
        <f>IFERROR(VLOOKUP(CONCATENATE($G22, ".SP.DYN.LE00.IN"),AREA_WB_6ATTRS,Seq!AC$1,FALSE),".")</f>
        <v>65.659560975609764</v>
      </c>
      <c r="JY22">
        <f>IFERROR(VLOOKUP(CONCATENATE($G22, ".SP.DYN.LE00.IN"),AREA_WB_6ATTRS,Seq!AD$1,FALSE),".")</f>
        <v>66.184390243902442</v>
      </c>
      <c r="JZ22">
        <f>IFERROR(VLOOKUP(CONCATENATE($G22, ".SP.DYN.LE00.IN"),AREA_WB_6ATTRS,Seq!AE$1,FALSE),".")</f>
        <v>66.651512195121967</v>
      </c>
      <c r="KA22">
        <f>IFERROR(VLOOKUP(CONCATENATE($G22, ".SP.DYN.LE00.IN"),AREA_WB_6ATTRS,Seq!AF$1,FALSE),".")</f>
        <v>67.064000000000007</v>
      </c>
      <c r="KB22" t="str">
        <f>IFERROR(VLOOKUP(CONCATENATE($G22, ".SP.DYN.LE00.IN"),AREA_WB_6ATTRS,Seq!AG$1,FALSE),".")</f>
        <v>.</v>
      </c>
      <c r="KK22">
        <f t="shared" si="25"/>
        <v>519</v>
      </c>
      <c r="KL22">
        <f t="shared" si="23"/>
        <v>0</v>
      </c>
      <c r="KM22">
        <f t="shared" si="26"/>
        <v>44554937.1899141</v>
      </c>
      <c r="KN22">
        <f t="shared" si="27"/>
        <v>-44364774.27469828</v>
      </c>
      <c r="KO22" t="str">
        <f t="shared" si="24"/>
        <v>.</v>
      </c>
      <c r="KP22" t="str">
        <f>work!HA22</f>
        <v>.</v>
      </c>
      <c r="KQ22" t="str">
        <f>work!HB22</f>
        <v>.</v>
      </c>
      <c r="KR22" t="str">
        <f>work!HC22</f>
        <v>.</v>
      </c>
      <c r="KS22" t="str">
        <f>IF(ISNUMBER(work!HI22-work!HA22),work!HI22-work!HA22,".")</f>
        <v>.</v>
      </c>
      <c r="KT22" t="str">
        <f>IF(ISNUMBER(work!HJ22-work!HB22),work!HJ22-work!HB22,".")</f>
        <v>.</v>
      </c>
      <c r="KU22" t="str">
        <f>IF(ISNUMBER(work!HK22-work!HC22),work!HK22-work!HC22,".")</f>
        <v>.</v>
      </c>
      <c r="KW22">
        <f>IFERROR(work!HR22/work!HV22,".")</f>
        <v>1.2336591894482295E-3</v>
      </c>
      <c r="KX22">
        <f>IFERROR(work!HS22/work!HW22,".")</f>
        <v>9.9819545090074134E-4</v>
      </c>
      <c r="KY22">
        <f>IFERROR(work!HT22/work!HX22,".")</f>
        <v>7.3862788811647484E-4</v>
      </c>
      <c r="KZ22">
        <f>IFERROR(work!HU22/work!HY22,".")</f>
        <v>2.7329111839288246E-4</v>
      </c>
    </row>
    <row r="23" spans="1:312">
      <c r="A23" s="24">
        <f t="shared" si="0"/>
        <v>21</v>
      </c>
      <c r="B23" s="24" t="str">
        <f t="shared" si="19"/>
        <v>Out</v>
      </c>
      <c r="C23" s="24" t="str">
        <f t="shared" si="1"/>
        <v>Out</v>
      </c>
      <c r="D23" s="24" t="str">
        <f t="shared" si="2"/>
        <v>Out67</v>
      </c>
      <c r="E23" s="25" t="s">
        <v>2343</v>
      </c>
      <c r="F23" s="26" t="str">
        <f t="shared" si="3"/>
        <v>Lebanon</v>
      </c>
      <c r="G23" s="166" t="s">
        <v>1470</v>
      </c>
      <c r="H23" s="166" t="s">
        <v>5007</v>
      </c>
      <c r="I23" s="166" t="s">
        <v>5007</v>
      </c>
      <c r="J23" s="180" t="s">
        <v>5007</v>
      </c>
      <c r="K23" s="180" t="s">
        <v>5007</v>
      </c>
      <c r="L23" s="27">
        <f>IFERROR(VLOOKUP($F23,Area_FDI_84_96,Seq!B$1,FALSE),0)</f>
        <v>0</v>
      </c>
      <c r="M23" s="27">
        <f>IFERROR(VLOOKUP($F23,Area_FDI_84_96,Seq!C$1,FALSE),0)</f>
        <v>0</v>
      </c>
      <c r="N23" s="27">
        <f>IFERROR(VLOOKUP($F23,Area_FDI_84_96,Seq!D$1,FALSE),0)</f>
        <v>0</v>
      </c>
      <c r="O23" s="27">
        <f>IFERROR(VLOOKUP($F23,Area_FDI_84_96,Seq!E$1,FALSE),0)</f>
        <v>0</v>
      </c>
      <c r="P23" s="27">
        <f>IFERROR(VLOOKUP($F23,Area_FDI_84_96,Seq!F$1,FALSE),0)</f>
        <v>0</v>
      </c>
      <c r="Q23" s="27">
        <f>IFERROR(VLOOKUP($F23,Area_FDI_84_96,Seq!G$1,FALSE),0)</f>
        <v>0</v>
      </c>
      <c r="R23" s="27">
        <f>IFERROR(VLOOKUP($F23,Area_FDI_84_96,Seq!H$1,FALSE),0)</f>
        <v>0</v>
      </c>
      <c r="S23" s="27">
        <f>IFERROR(VLOOKUP($F23,Area_FDI_84_96,Seq!I$1,FALSE),0)</f>
        <v>0</v>
      </c>
      <c r="T23" s="27">
        <f>IFERROR(VALUE(VLOOKUP($E23,Area_FDI_92_95,Seq!B$1,FALSE)),0)</f>
        <v>11</v>
      </c>
      <c r="U23" s="27">
        <f>IFERROR(VALUE(VLOOKUP($E23,Area_FDI_92_95,Seq!C$1,FALSE)),0)</f>
        <v>0</v>
      </c>
      <c r="V23" s="27">
        <f>IFERROR(VALUE(VLOOKUP($E23,Area_FDI_92_95,Seq!D$1,FALSE)),0)</f>
        <v>13</v>
      </c>
      <c r="W23" s="27">
        <f>IFERROR(VALUE(VLOOKUP($E23,Area_FDI_92_95,Seq!E$1,FALSE)),0)</f>
        <v>0</v>
      </c>
      <c r="X23" s="27">
        <f>IFERROR(VALUE(VLOOKUP($E23,Area_FDI_96_99,Seq!B$1,FALSE)),0)</f>
        <v>0</v>
      </c>
      <c r="Y23" s="27">
        <f>IFERROR(VALUE(VLOOKUP($E23,Area_FDI_96_99,Seq!C$1,FALSE)),0)</f>
        <v>0</v>
      </c>
      <c r="Z23" s="27">
        <f>IFERROR(VALUE(VLOOKUP($E23,Area_FDI_96_99,Seq!D$1,FALSE)),0)</f>
        <v>0</v>
      </c>
      <c r="AA23" s="27">
        <f>IFERROR(VALUE(VLOOKUP($E23,Area_FDI_96_99,Seq!E$1,FALSE)),0)</f>
        <v>20</v>
      </c>
      <c r="AB23" s="27">
        <f t="shared" si="4"/>
        <v>25</v>
      </c>
      <c r="AC23" s="27">
        <f t="shared" si="5"/>
        <v>585</v>
      </c>
      <c r="AD23" s="27">
        <f t="shared" si="6"/>
        <v>20</v>
      </c>
      <c r="AE23" s="27">
        <f t="shared" si="7"/>
        <v>124</v>
      </c>
      <c r="AF23" s="27">
        <f t="shared" si="8"/>
        <v>304</v>
      </c>
      <c r="AG23" s="27">
        <f t="shared" si="9"/>
        <v>421</v>
      </c>
      <c r="AH23" s="27">
        <f t="shared" si="10"/>
        <v>687</v>
      </c>
      <c r="AI23" s="27">
        <f t="shared" si="11"/>
        <v>97</v>
      </c>
      <c r="AJ23" s="27">
        <f t="shared" si="12"/>
        <v>245</v>
      </c>
      <c r="AK23" s="27">
        <f t="shared" si="13"/>
        <v>115</v>
      </c>
      <c r="AL23" s="27">
        <f t="shared" si="14"/>
        <v>249</v>
      </c>
      <c r="AM23" s="27"/>
      <c r="AN23" s="27"/>
      <c r="AO23" s="27"/>
      <c r="AP23" s="27"/>
      <c r="AQ23" s="27"/>
      <c r="AR23" s="27"/>
      <c r="AS23" s="27"/>
      <c r="AT23" s="27" t="str">
        <f>IFERROR(work!D23+work!AP23,".")</f>
        <v>.</v>
      </c>
      <c r="AU23" s="27" t="str">
        <f>IFERROR(work!E23+work!AQ23,".")</f>
        <v>.</v>
      </c>
      <c r="AV23" s="27" t="str">
        <f>IFERROR(work!F23+work!AR23,".")</f>
        <v>.</v>
      </c>
      <c r="AW23" s="27" t="str">
        <f>IFERROR(work!G23+work!AS23,".")</f>
        <v>.</v>
      </c>
      <c r="AX23" s="27" t="str">
        <f>IFERROR(work!H23+work!AT23,".")</f>
        <v>.</v>
      </c>
      <c r="AY23" s="27" t="str">
        <f>IFERROR(work!I23+work!AU23,".")</f>
        <v>.</v>
      </c>
      <c r="AZ23" s="27" t="str">
        <f>IFERROR(work!J23+work!AV23,".")</f>
        <v>.</v>
      </c>
      <c r="BA23" s="27" t="str">
        <f>IFERROR(work!K23+work!AW23,".")</f>
        <v>.</v>
      </c>
      <c r="BB23" s="27">
        <f>IFERROR(work!L23+work!AX23,".")</f>
        <v>42386974.116075017</v>
      </c>
      <c r="BC23" s="27">
        <f>IFERROR(work!M23+work!AY23,".")</f>
        <v>43546815.088776454</v>
      </c>
      <c r="BD23" s="27">
        <f>IFERROR(work!N23+work!AZ23,".")</f>
        <v>45364041.617059603</v>
      </c>
      <c r="BE23" s="27">
        <f>IFERROR(work!O23+work!BA23,".")</f>
        <v>49799753.764005817</v>
      </c>
      <c r="BF23" s="27">
        <f>IFERROR(work!P23+work!BB23,".")</f>
        <v>56750107.654172026</v>
      </c>
      <c r="BG23" s="27">
        <f>IFERROR(work!Q23+work!BC23,".")</f>
        <v>64603688.618111253</v>
      </c>
      <c r="BH23" s="27">
        <f>IFERROR(work!R23+work!BD23,".")</f>
        <v>72995558.452836111</v>
      </c>
      <c r="BI23" s="27">
        <f>IFERROR(work!S23+work!BE23,".")</f>
        <v>80886204.634558871</v>
      </c>
      <c r="BJ23" s="27">
        <f>IFERROR(work!T23+work!BF23,".")</f>
        <v>88896637.724887356</v>
      </c>
      <c r="BK23" s="27">
        <f>IFERROR(work!U23+work!BG23,".")</f>
        <v>96968183.604431108</v>
      </c>
      <c r="BL23" s="27">
        <f>IFERROR(work!V23+work!BH23,".")</f>
        <v>104462214.82181033</v>
      </c>
      <c r="BM23" s="27">
        <f>IFERROR(work!W23+work!BI23,".")</f>
        <v>112263563.36527632</v>
      </c>
      <c r="BN23" s="27">
        <f>IFERROR(work!X23+work!BJ23,".")</f>
        <v>121573529.90412337</v>
      </c>
      <c r="BO23" s="27">
        <f>IFERROR(work!Y23+work!BK23,".")</f>
        <v>131589110.988718</v>
      </c>
      <c r="BP23" s="27">
        <f>IFERROR(work!Z23+work!BL23,".")</f>
        <v>143460977.65190679</v>
      </c>
      <c r="BQ23" s="27">
        <f>IFERROR(work!AA23+work!BM23,".")</f>
        <v>157681641.70482984</v>
      </c>
      <c r="BR23" s="27">
        <f>IFERROR(work!AB23+work!BN23,".")</f>
        <v>173557295.25700787</v>
      </c>
      <c r="BS23" s="27">
        <f>IFERROR(work!AC23+work!BO23,".")</f>
        <v>192957288.58101362</v>
      </c>
      <c r="BT23" s="27">
        <f>IFERROR(work!AD23+work!BP23,".")</f>
        <v>217211359.92447561</v>
      </c>
      <c r="BU23" s="27">
        <f>IFERROR(work!AE23+work!BQ23,".")</f>
        <v>247915284.93692359</v>
      </c>
      <c r="BV23" s="27">
        <f>IFERROR(work!AF23+work!BR23,".")</f>
        <v>271707790.31968957</v>
      </c>
      <c r="BW23" s="27">
        <f>IFERROR(work!AG23+work!BS23,".")</f>
        <v>296687712.01457363</v>
      </c>
      <c r="BX23" s="27">
        <f>IFERROR(work!AH23+work!BT23,".")</f>
        <v>327452616.3375271</v>
      </c>
      <c r="BY23" s="27">
        <f>IFERROR(work!AI23+work!BU23,".")</f>
        <v>357076845.04151505</v>
      </c>
      <c r="BZ23" s="27"/>
      <c r="CA23" s="27"/>
      <c r="CB23" s="27"/>
      <c r="CC23" s="27"/>
      <c r="CD23" s="27"/>
      <c r="CE23" s="27"/>
      <c r="CF23" s="27" t="str">
        <f>IFERROR(work!AP23-work!D23,".")</f>
        <v>.</v>
      </c>
      <c r="CG23" s="27" t="str">
        <f>IFERROR(work!AQ23-work!E23,".")</f>
        <v>.</v>
      </c>
      <c r="CH23" s="27" t="str">
        <f>IFERROR(work!AR23-work!F23,".")</f>
        <v>.</v>
      </c>
      <c r="CI23" s="27" t="str">
        <f>IFERROR(work!AS23-work!G23,".")</f>
        <v>.</v>
      </c>
      <c r="CJ23" s="27" t="str">
        <f>IFERROR(work!AT23-work!H23,".")</f>
        <v>.</v>
      </c>
      <c r="CK23" s="27" t="str">
        <f>IFERROR(work!AU23-work!I23,".")</f>
        <v>.</v>
      </c>
      <c r="CL23" s="27" t="str">
        <f>IFERROR(work!AV23-work!J23,".")</f>
        <v>.</v>
      </c>
      <c r="CM23" s="27" t="str">
        <f>IFERROR(work!AW23-work!K23,".")</f>
        <v>.</v>
      </c>
      <c r="CN23" s="27">
        <f>IFERROR(work!AX23-work!L23,".")</f>
        <v>-39903575.271012269</v>
      </c>
      <c r="CO23" s="27">
        <f>IFERROR(work!AY23-work!M23,".")</f>
        <v>-42117646.823181555</v>
      </c>
      <c r="CP23" s="27">
        <f>IFERROR(work!AZ23-work!N23,".")</f>
        <v>-43555669.847552776</v>
      </c>
      <c r="CQ23" s="27">
        <f>IFERROR(work!BA23-work!O23,".")</f>
        <v>-47300571.155350871</v>
      </c>
      <c r="CR23" s="27">
        <f>IFERROR(work!BB23-work!P23,".")</f>
        <v>-54138463.403733216</v>
      </c>
      <c r="CS23" s="27">
        <f>IFERROR(work!BC23-work!Q23,".")</f>
        <v>-61809282.387900904</v>
      </c>
      <c r="CT23" s="27">
        <f>IFERROR(work!BD23-work!R23,".")</f>
        <v>-69977511.754963472</v>
      </c>
      <c r="CU23" s="27">
        <f>IFERROR(work!BE23-work!S23,".")</f>
        <v>-77670930.22589083</v>
      </c>
      <c r="CV23" s="27">
        <f>IFERROR(work!BF23-work!T23,".")</f>
        <v>-85516210.621607468</v>
      </c>
      <c r="CW23" s="27">
        <f>IFERROR(work!BG23-work!U23,".")</f>
        <v>-93665059.638287738</v>
      </c>
      <c r="CX23" s="27">
        <f>IFERROR(work!BH23-work!V23,".")</f>
        <v>-101040421.3938407</v>
      </c>
      <c r="CY23" s="27">
        <f>IFERROR(work!BI23-work!W23,".")</f>
        <v>-108857273.20276417</v>
      </c>
      <c r="CZ23" s="27">
        <f>IFERROR(work!BJ23-work!X23,".")</f>
        <v>-118121456.9356325</v>
      </c>
      <c r="DA23" s="27">
        <f>IFERROR(work!BK23-work!Y23,".")</f>
        <v>-128000559.75873756</v>
      </c>
      <c r="DB23" s="27">
        <f>IFERROR(work!BL23-work!Z23,".")</f>
        <v>-139751353.13356721</v>
      </c>
      <c r="DC23" s="27">
        <f>IFERROR(work!BM23-work!AA23,".")</f>
        <v>-153851922.15919116</v>
      </c>
      <c r="DD23" s="27">
        <f>IFERROR(work!BN23-work!AB23,".")</f>
        <v>-169441158.55728069</v>
      </c>
      <c r="DE23" s="27">
        <f>IFERROR(work!BO23-work!AC23,".")</f>
        <v>-188799990.51428914</v>
      </c>
      <c r="DF23" s="27">
        <f>IFERROR(work!BP23-work!AD23,".")</f>
        <v>-213029093.61592901</v>
      </c>
      <c r="DG23" s="27">
        <f>IFERROR(work!BQ23-work!AE23,".")</f>
        <v>-243419313.00621995</v>
      </c>
      <c r="DH23" s="27">
        <f>IFERROR(work!BR23-work!AF23,".")</f>
        <v>-266794929.02599499</v>
      </c>
      <c r="DI23" s="27">
        <f>IFERROR(work!BS23-work!AG23,".")</f>
        <v>-291357257.51091498</v>
      </c>
      <c r="DJ23" s="27">
        <f>IFERROR(work!BT23-work!AH23,".")</f>
        <v>-321749030.01861233</v>
      </c>
      <c r="DK23" s="27">
        <f>IFERROR(work!BU23-work!AI23,".")</f>
        <v>-351202151.13303286</v>
      </c>
      <c r="DL23" s="27"/>
      <c r="DM23" s="27"/>
      <c r="DN23" s="27"/>
      <c r="DO23" s="27"/>
      <c r="DP23" s="27"/>
      <c r="DQ23" s="27"/>
      <c r="DR23" s="27"/>
      <c r="DS23" s="27">
        <f>IFERROR(work!DO23-work!CC23,".")</f>
        <v>0.23600000381469727</v>
      </c>
      <c r="DT23" s="27">
        <f>IFERROR(work!DP23-work!CD23,".")</f>
        <v>0.23500000381469727</v>
      </c>
      <c r="DU23" s="27">
        <f>IFERROR(work!DQ23-work!CE23,".")</f>
        <v>0.23500000381469727</v>
      </c>
      <c r="DV23" s="27">
        <f>IFERROR(work!DR23-work!CF23,".")</f>
        <v>0.23400000381469727</v>
      </c>
      <c r="DW23" s="27">
        <f>IFERROR(work!DS23-work!CG23,".")</f>
        <v>0.23400000381469727</v>
      </c>
      <c r="DX23" s="27">
        <f>IFERROR(work!DT23-work!CH23,".")</f>
        <v>0.23300000381469727</v>
      </c>
      <c r="DY23" s="27">
        <f>IFERROR(work!DU23-work!CI23,".")</f>
        <v>0.23200000381469726</v>
      </c>
      <c r="DZ23" s="27">
        <f>IFERROR(work!DV23-work!CJ23,".")</f>
        <v>0.23100000381469726</v>
      </c>
      <c r="EA23" s="27">
        <f>IFERROR(work!DW23-work!CK23,".")</f>
        <v>0.23000000381469726</v>
      </c>
      <c r="EB23" s="27">
        <f>IFERROR(work!DX23-work!CL23,".")</f>
        <v>0.22900000381469726</v>
      </c>
      <c r="EC23" s="27">
        <f>IFERROR(work!DY23-work!CM23,".")</f>
        <v>0.22700000381469726</v>
      </c>
      <c r="ED23" s="27">
        <f>IFERROR(work!DZ23-work!CN23,".")</f>
        <v>0.22500000381469726</v>
      </c>
      <c r="EE23" s="27">
        <f>IFERROR(work!EA23-work!CO23,".")</f>
        <v>0.22400000381469726</v>
      </c>
      <c r="EF23" s="27">
        <f>IFERROR(work!EB23-work!CP23,".")</f>
        <v>0.22200000381469728</v>
      </c>
      <c r="EG23" s="27">
        <f>IFERROR(work!EC23-work!CQ23,".")</f>
        <v>0.22000000381469728</v>
      </c>
      <c r="EH23" s="27">
        <f>IFERROR(work!ED23-work!CR23,".")</f>
        <v>0.21800000381469728</v>
      </c>
      <c r="EI23" s="27">
        <f>IFERROR(work!EE23-work!CS23,".")</f>
        <v>0.21500000381469728</v>
      </c>
      <c r="EJ23" s="27">
        <f>IFERROR(work!EF23-work!CT23,".")</f>
        <v>0.21300000381469728</v>
      </c>
      <c r="EK23" s="27">
        <f>IFERROR(work!EG23-work!CU23,".")</f>
        <v>0.21100000381469727</v>
      </c>
      <c r="EL23" s="27">
        <f>IFERROR(work!EH23-work!CV23,".")</f>
        <v>0.20800000381469727</v>
      </c>
      <c r="EM23" s="27">
        <f>IFERROR(work!EI23-work!CW23,".")</f>
        <v>0.20500000381469727</v>
      </c>
      <c r="EN23" s="27">
        <f>IFERROR(work!EJ23-work!CX23,".")</f>
        <v>0.20200000381469727</v>
      </c>
      <c r="EO23" s="27">
        <f>IFERROR(work!EK23-work!CY23,".")</f>
        <v>0.19900000381469726</v>
      </c>
      <c r="EP23" s="27">
        <f>IFERROR(work!EL23-work!CZ23,".")</f>
        <v>0.19600000381469729</v>
      </c>
      <c r="EQ23" s="27">
        <f>IFERROR(work!EM23-work!DA23,".")</f>
        <v>0.19200000381469728</v>
      </c>
      <c r="ER23" s="27">
        <f>IFERROR(work!EN23-work!DB23,".")</f>
        <v>0.18900000381469728</v>
      </c>
      <c r="ES23" s="27">
        <f>IFERROR(work!EO23-work!DC23,".")</f>
        <v>0.18500000381469728</v>
      </c>
      <c r="ET23" s="27">
        <f>IFERROR(work!EP23-work!DD23,".")</f>
        <v>0.18100000381469727</v>
      </c>
      <c r="EU23" s="27">
        <f>IFERROR(work!EQ23-work!DE23,".")</f>
        <v>0.17800000381469727</v>
      </c>
      <c r="EV23" s="27">
        <f>IFERROR(work!ER23-work!DF23,".")</f>
        <v>0.17300000381469727</v>
      </c>
      <c r="EW23" s="27">
        <f>IFERROR(work!ES23-work!DG23,".")</f>
        <v>0.16900000381469726</v>
      </c>
      <c r="EX23" s="27">
        <f>IFERROR(work!ET23-work!DH23,".")</f>
        <v>0.16500000381469726</v>
      </c>
      <c r="EY23" s="27"/>
      <c r="EZ23" s="27"/>
      <c r="FA23" s="27"/>
      <c r="FB23" s="27"/>
      <c r="FC23" s="27"/>
      <c r="FD23" s="27"/>
      <c r="FE23" s="27" t="str">
        <f>IF(ISNUMBER(work!GZ23/work!HD23),work!GZ23/work!HD23,".")</f>
        <v>.</v>
      </c>
      <c r="FF23" s="27" t="str">
        <f>IF(ISNUMBER(work!HA23/work!HE23),work!HA23/work!HE23,".")</f>
        <v>.</v>
      </c>
      <c r="FG23" s="27" t="str">
        <f>IF(ISNUMBER(work!HB23/work!HF23),work!HB23/work!HF23,".")</f>
        <v>.</v>
      </c>
      <c r="FH23" s="27" t="str">
        <f>IF(ISNUMBER(work!HC23/work!HG23),work!HC23/work!HG23,".")</f>
        <v>.</v>
      </c>
      <c r="FI23" s="27" t="str">
        <f>IF(ISNUMBER((work!HA23+work!HB23)/(work!HE23+work!HF23)),(work!HA23+work!HB23)/(work!HE23+work!HF23),".")</f>
        <v>.</v>
      </c>
      <c r="FJ23" s="27" t="str">
        <f>IF(ISNUMBER(work!HH23/work!HL23),work!HH23/work!HL23,".")</f>
        <v>.</v>
      </c>
      <c r="FK23" s="27" t="str">
        <f>IF(ISNUMBER(work!HI23/work!HM23),work!HI23/work!HM23,".")</f>
        <v>.</v>
      </c>
      <c r="FL23" s="27" t="str">
        <f>IF(ISNUMBER(work!HJ23/work!HN23),work!HJ23/work!HN23,".")</f>
        <v>.</v>
      </c>
      <c r="FM23" s="27" t="str">
        <f>IF(ISNUMBER(work!HK23/work!HO23),work!HK23/work!HO23,".")</f>
        <v>.</v>
      </c>
      <c r="FN23" s="27" t="str">
        <f>IF(ISNUMBER((work!HI23+work!HJ23)/(work!HM23+work!HN23)),(work!HI23+work!HJ23)/(work!HM23+work!HN23),".")</f>
        <v>.</v>
      </c>
      <c r="FO23" s="27" t="s">
        <v>5007</v>
      </c>
      <c r="FP23" s="27" t="s">
        <v>5007</v>
      </c>
      <c r="FQ23" s="27" t="s">
        <v>5007</v>
      </c>
      <c r="FR23" s="27" t="s">
        <v>5007</v>
      </c>
      <c r="FS23" s="27" t="s">
        <v>5007</v>
      </c>
      <c r="FT23" s="27" t="str">
        <f>work!GM23</f>
        <v>.</v>
      </c>
      <c r="FU23" s="27" t="str">
        <f>work!GN23</f>
        <v>.</v>
      </c>
      <c r="FV23" s="27" t="str">
        <f>work!GO23</f>
        <v>.</v>
      </c>
      <c r="FW23" s="27" t="s">
        <v>5007</v>
      </c>
      <c r="FX23" s="27"/>
      <c r="FY23" s="27" t="str">
        <f t="shared" si="15"/>
        <v>.</v>
      </c>
      <c r="FZ23">
        <f t="shared" si="20"/>
        <v>25</v>
      </c>
      <c r="GA23" t="str">
        <f>work!HC23</f>
        <v>.</v>
      </c>
      <c r="GB23" t="str">
        <f>IF(ISNUMBER(work!HA23+work!HB23),work!HA23+work!HB23,".")</f>
        <v>.</v>
      </c>
      <c r="GC23" t="str">
        <f>IF(ISNUMBER(work!HK23-work!HC23),work!HK23-work!HC23,".")</f>
        <v>.</v>
      </c>
      <c r="GD23" t="str">
        <f>IF(ISNUMBER(work!HI23+work!HJ23-work!HA23-work!HB23),(work!HI23+work!HJ23-work!HA23-work!HB23),".")</f>
        <v>.</v>
      </c>
      <c r="GH23" t="str">
        <f>work!GQ23</f>
        <v>.</v>
      </c>
      <c r="GI23" t="str">
        <f>work!GR23</f>
        <v>.</v>
      </c>
      <c r="GJ23" t="str">
        <f>work!GZ23</f>
        <v>.</v>
      </c>
      <c r="GK23" t="str">
        <f>work!HH23</f>
        <v>.</v>
      </c>
      <c r="GL23" t="str">
        <f t="shared" si="16"/>
        <v/>
      </c>
      <c r="GM23" t="str">
        <f>IFERROR(VLOOKUP($F23,AREA_EM_ALLYEAR,Seq!B$1,FALSE),".")</f>
        <v>.</v>
      </c>
      <c r="GN23" t="str">
        <f>IFERROR(VLOOKUP($F23,AREA_EM_ALLYEAR,Seq!C$1,FALSE),".")</f>
        <v>.</v>
      </c>
      <c r="GO23" t="str">
        <f>IFERROR(VLOOKUP($F23,AREA_EM_ALLYEAR,Seq!D$1,FALSE),".")</f>
        <v>.</v>
      </c>
      <c r="GP23" t="str">
        <f>IFERROR(VLOOKUP($F23,AREA_EM_ALLYEAR,Seq!E$1,FALSE),".")</f>
        <v>.</v>
      </c>
      <c r="GQ23" t="str">
        <f>IFERROR(VLOOKUP($F23,AREA_EM_ALLYEAR,Seq!F$1,FALSE),".")</f>
        <v>.</v>
      </c>
      <c r="GR23" t="str">
        <f>IFERROR(VLOOKUP($F23,AREA_EM_ALLYEAR,Seq!G$1,FALSE),".")</f>
        <v>.</v>
      </c>
      <c r="GS23" t="str">
        <f>IFERROR(VLOOKUP($F23,AREA_EM_ALLYEAR,Seq!H$1,FALSE),".")</f>
        <v>.</v>
      </c>
      <c r="GT23" t="str">
        <f>IFERROR(VLOOKUP($F23,AREA_EM_ALLYEAR,Seq!I$1,FALSE),".")</f>
        <v>.</v>
      </c>
      <c r="GU23" t="str">
        <f>IFERROR(VLOOKUP($F23,AREA_EM_ALLYEAR,Seq!J$1,FALSE),".")</f>
        <v>.</v>
      </c>
      <c r="GV23" t="str">
        <f>IFERROR(VLOOKUP($F23,AREA_EM_ALLYEAR,Seq!K$1,FALSE),".")</f>
        <v>.</v>
      </c>
      <c r="GW23" t="str">
        <f>IFERROR(VLOOKUP($F23,AREA_EM_ALLYEAR,Seq!L$1,FALSE),".")</f>
        <v>.</v>
      </c>
      <c r="GX23" t="str">
        <f>IFERROR(VLOOKUP($F23,AREA_EM_ALLYEAR,Seq!M$1,FALSE),".")</f>
        <v>.</v>
      </c>
      <c r="GY23" t="str">
        <f>IFERROR(VLOOKUP($F23,AREA_EM_ALLYEAR,Seq!N$1,FALSE),".")</f>
        <v>.</v>
      </c>
      <c r="GZ23" t="str">
        <f>IFERROR(VLOOKUP($F23,AREA_EM_ALLYEAR,Seq!O$1,FALSE),".")</f>
        <v>.</v>
      </c>
      <c r="HA23" t="str">
        <f t="shared" si="21"/>
        <v>.</v>
      </c>
      <c r="HK23" s="139">
        <f>IFERROR(VLOOKUP(CONCATENATE($G23, ".SP.DYN.LE00.IN"),AREA_WB_6ATTRS,Seq!B$1,FALSE)-VLOOKUP("CHN.SP.DYN.LE00.IN",AREA_WB_6ATTRS,Seq!B$1,FALSE),".")</f>
        <v>-0.41941463414634939</v>
      </c>
      <c r="HL23" s="139">
        <f>IFERROR(VLOOKUP(CONCATENATE($G23, ".SP.DYN.LE00.IN"),AREA_WB_6ATTRS,Seq!C$1,FALSE)-VLOOKUP("CHN.SP.DYN.LE00.IN",AREA_WB_6ATTRS,Seq!C$1,FALSE),".")</f>
        <v>-0.5140731707317201</v>
      </c>
      <c r="HM23" s="139">
        <f>IFERROR(VLOOKUP(CONCATENATE($G23, ".SP.DYN.LE00.IN"),AREA_WB_6ATTRS,Seq!D$1,FALSE)-VLOOKUP("CHN.SP.DYN.LE00.IN",AREA_WB_6ATTRS,Seq!D$1,FALSE),".")</f>
        <v>-0.60704878048780131</v>
      </c>
      <c r="HN23" s="139">
        <f>IFERROR(VLOOKUP(CONCATENATE($G23, ".SP.DYN.LE00.IN"),AREA_WB_6ATTRS,Seq!E$1,FALSE)-VLOOKUP("CHN.SP.DYN.LE00.IN",AREA_WB_6ATTRS,Seq!E$1,FALSE),".")</f>
        <v>-0.69146341463414274</v>
      </c>
      <c r="HO23" s="139">
        <f>IFERROR(VLOOKUP(CONCATENATE($G23, ".SP.DYN.LE00.IN"),AREA_WB_6ATTRS,Seq!F$1,FALSE)-VLOOKUP("CHN.SP.DYN.LE00.IN",AREA_WB_6ATTRS,Seq!F$1,FALSE),".")</f>
        <v>-0.76829268292681263</v>
      </c>
      <c r="HP23" s="139">
        <f>IFERROR(VLOOKUP(CONCATENATE($G23, ".SP.DYN.LE00.IN"),AREA_WB_6ATTRS,Seq!G$1,FALSE)-VLOOKUP("CHN.SP.DYN.LE00.IN",AREA_WB_6ATTRS,Seq!G$1,FALSE),".")</f>
        <v>-0.83143902439024941</v>
      </c>
      <c r="HQ23" s="139">
        <f>IFERROR(VLOOKUP(CONCATENATE($G23, ".SP.DYN.LE00.IN"),AREA_WB_6ATTRS,Seq!H$1,FALSE)-VLOOKUP("CHN.SP.DYN.LE00.IN",AREA_WB_6ATTRS,Seq!H$1,FALSE),".")</f>
        <v>-0.87280487804878248</v>
      </c>
      <c r="HR23" s="139">
        <f>IFERROR(VLOOKUP(CONCATENATE($G23, ".SP.DYN.LE00.IN"),AREA_WB_6ATTRS,Seq!I$1,FALSE)-VLOOKUP("CHN.SP.DYN.LE00.IN",AREA_WB_6ATTRS,Seq!I$1,FALSE),".")</f>
        <v>-0.88785365853658504</v>
      </c>
      <c r="HS23" s="139">
        <f>IFERROR(VLOOKUP(CONCATENATE($G23, ".SP.DYN.LE00.IN"),AREA_WB_6ATTRS,Seq!J$1,FALSE)-VLOOKUP("CHN.SP.DYN.LE00.IN",AREA_WB_6ATTRS,Seq!J$1,FALSE),".")</f>
        <v>-0.87607317073171487</v>
      </c>
      <c r="HT23" s="139">
        <f>IFERROR(VLOOKUP(CONCATENATE($G23, ".SP.DYN.LE00.IN"),AREA_WB_6ATTRS,Seq!K$1,FALSE)-VLOOKUP("CHN.SP.DYN.LE00.IN",AREA_WB_6ATTRS,Seq!K$1,FALSE),".")</f>
        <v>-0.84000000000000341</v>
      </c>
      <c r="HU23" s="139">
        <f>IFERROR(VLOOKUP(CONCATENATE($G23, ".SP.DYN.LE00.IN"),AREA_WB_6ATTRS,Seq!L$1,FALSE)-VLOOKUP("CHN.SP.DYN.LE00.IN",AREA_WB_6ATTRS,Seq!L$1,FALSE),".")</f>
        <v>-0.78770731707317054</v>
      </c>
      <c r="HV23" s="139">
        <f>IFERROR(VLOOKUP(CONCATENATE($G23, ".SP.DYN.LE00.IN"),AREA_WB_6ATTRS,Seq!M$1,FALSE)-VLOOKUP("CHN.SP.DYN.LE00.IN",AREA_WB_6ATTRS,Seq!M$1,FALSE),".")</f>
        <v>-0.72780487804877225</v>
      </c>
      <c r="HW23" s="139">
        <f>IFERROR(VLOOKUP(CONCATENATE($G23, ".SP.DYN.LE00.IN"),AREA_WB_6ATTRS,Seq!N$1,FALSE)-VLOOKUP("CHN.SP.DYN.LE00.IN",AREA_WB_6ATTRS,Seq!N$1,FALSE),".")</f>
        <v>-0.67139024390243662</v>
      </c>
      <c r="HX23" s="139">
        <f>IFERROR(VLOOKUP(CONCATENATE($G23, ".SP.DYN.LE00.IN"),AREA_WB_6ATTRS,Seq!O$1,FALSE)-VLOOKUP("CHN.SP.DYN.LE00.IN",AREA_WB_6ATTRS,Seq!O$1,FALSE),".")</f>
        <v>-0.62712195121950742</v>
      </c>
      <c r="HY23" s="139">
        <f>IFERROR(VLOOKUP(CONCATENATE($G23, ".SP.DYN.LE00.IN"),AREA_WB_6ATTRS,Seq!P$1,FALSE)-VLOOKUP("CHN.SP.DYN.LE00.IN",AREA_WB_6ATTRS,Seq!P$1,FALSE),".")</f>
        <v>-0.59851219512195541</v>
      </c>
      <c r="HZ23" s="139">
        <f>IFERROR(VLOOKUP(CONCATENATE($G23, ".SP.DYN.LE00.IN"),AREA_WB_6ATTRS,Seq!Q$1,FALSE)-VLOOKUP("CHN.SP.DYN.LE00.IN",AREA_WB_6ATTRS,Seq!Q$1,FALSE),".")</f>
        <v>-0.58465853658535138</v>
      </c>
      <c r="IA23" s="139">
        <f>IFERROR(VLOOKUP(CONCATENATE($G23, ".SP.DYN.LE00.IN"),AREA_WB_6ATTRS,Seq!R$1,FALSE)-VLOOKUP("CHN.SP.DYN.LE00.IN",AREA_WB_6ATTRS,Seq!R$1,FALSE),".")</f>
        <v>-0.58353658536586295</v>
      </c>
      <c r="IB23" s="139">
        <f>IFERROR(VLOOKUP(CONCATENATE($G23, ".SP.DYN.LE00.IN"),AREA_WB_6ATTRS,Seq!S$1,FALSE)-VLOOKUP("CHN.SP.DYN.LE00.IN",AREA_WB_6ATTRS,Seq!S$1,FALSE),".")</f>
        <v>-0.58912195121951072</v>
      </c>
      <c r="IC23" s="139">
        <f>IFERROR(VLOOKUP(CONCATENATE($G23, ".SP.DYN.LE00.IN"),AREA_WB_6ATTRS,Seq!T$1,FALSE)-VLOOKUP("CHN.SP.DYN.LE00.IN",AREA_WB_6ATTRS,Seq!T$1,FALSE),".")</f>
        <v>-0.59534146341465544</v>
      </c>
      <c r="ID23" s="139">
        <f>IFERROR(VLOOKUP(CONCATENATE($G23, ".SP.DYN.LE00.IN"),AREA_WB_6ATTRS,Seq!U$1,FALSE)-VLOOKUP("CHN.SP.DYN.LE00.IN",AREA_WB_6ATTRS,Seq!U$1,FALSE),".")</f>
        <v>-0.59970731707318237</v>
      </c>
      <c r="IE23" s="139">
        <f>IFERROR(VLOOKUP(CONCATENATE($G23, ".SP.DYN.LE00.IN"),AREA_WB_6ATTRS,Seq!V$1,FALSE)-VLOOKUP("CHN.SP.DYN.LE00.IN",AREA_WB_6ATTRS,Seq!V$1,FALSE),".")</f>
        <v>-0.60468292682926972</v>
      </c>
      <c r="IF23" s="139">
        <f>IFERROR(VLOOKUP(CONCATENATE($G23, ".SP.DYN.LE00.IN"),AREA_WB_6ATTRS,Seq!W$1,FALSE)-VLOOKUP("CHN.SP.DYN.LE00.IN",AREA_WB_6ATTRS,Seq!W$1,FALSE),".")</f>
        <v>-0.61021951219512971</v>
      </c>
      <c r="IG23" s="139">
        <f>IFERROR(VLOOKUP(CONCATENATE($G23, ".SP.DYN.LE00.IN"),AREA_WB_6ATTRS,Seq!X$1,FALSE)-VLOOKUP("CHN.SP.DYN.LE00.IN",AREA_WB_6ATTRS,Seq!X$1,FALSE),".")</f>
        <v>-0.62036585365852659</v>
      </c>
      <c r="IH23" s="139">
        <f>IFERROR(VLOOKUP(CONCATENATE($G23, ".SP.DYN.LE00.IN"),AREA_WB_6ATTRS,Seq!Y$1,FALSE)-VLOOKUP("CHN.SP.DYN.LE00.IN",AREA_WB_6ATTRS,Seq!Y$1,FALSE),".")</f>
        <v>-0.63553658536584123</v>
      </c>
      <c r="II23" s="139">
        <f>IFERROR(VLOOKUP(CONCATENATE($G23, ".SP.DYN.LE00.IN"),AREA_WB_6ATTRS,Seq!Z$1,FALSE)-VLOOKUP("CHN.SP.DYN.LE00.IN",AREA_WB_6ATTRS,Seq!Z$1,FALSE),".")</f>
        <v>-0.65568292682927165</v>
      </c>
      <c r="IJ23" s="139">
        <f>IFERROR(VLOOKUP(CONCATENATE($G23, ".SP.DYN.LE00.IN"),AREA_WB_6ATTRS,Seq!AA$1,FALSE)-VLOOKUP("CHN.SP.DYN.LE00.IN",AREA_WB_6ATTRS,Seq!AA$1,FALSE),".")</f>
        <v>-0.68180487804879419</v>
      </c>
      <c r="IK23" s="139">
        <f>IFERROR(VLOOKUP(CONCATENATE($G23, ".SP.DYN.LE00.IN"),AREA_WB_6ATTRS,Seq!AB$1,FALSE)-VLOOKUP("CHN.SP.DYN.LE00.IN",AREA_WB_6ATTRS,Seq!AB$1,FALSE),".")</f>
        <v>-0.71331707317074233</v>
      </c>
      <c r="IL23" s="139">
        <f>IFERROR(VLOOKUP(CONCATENATE($G23, ".SP.DYN.LE00.IN"),AREA_WB_6ATTRS,Seq!AC$1,FALSE)-VLOOKUP("CHN.SP.DYN.LE00.IN",AREA_WB_6ATTRS,Seq!AC$1,FALSE),".")</f>
        <v>-0.74973170731706773</v>
      </c>
      <c r="IM23" s="139">
        <f>IFERROR(VLOOKUP(CONCATENATE($G23, ".SP.DYN.LE00.IN"),AREA_WB_6ATTRS,Seq!AD$1,FALSE)-VLOOKUP("CHN.SP.DYN.LE00.IN",AREA_WB_6ATTRS,Seq!AD$1,FALSE),".")</f>
        <v>-0.78802439024389059</v>
      </c>
      <c r="IN23" s="139">
        <f>IFERROR(VLOOKUP(CONCATENATE($G23, ".SP.DYN.LE00.IN"),AREA_WB_6ATTRS,Seq!AE$1,FALSE)-VLOOKUP("CHN.SP.DYN.LE00.IN",AREA_WB_6ATTRS,Seq!AE$1,FALSE),".")</f>
        <v>-0.82673170731706591</v>
      </c>
      <c r="IO23" s="139">
        <f>IFERROR(VLOOKUP(CONCATENATE($G23, ".SP.DYN.LE00.IN"),AREA_WB_6ATTRS,Seq!AF$1,FALSE)-VLOOKUP("CHN.SP.DYN.LE00.IN",AREA_WB_6ATTRS,Seq!AF$1,FALSE),".")</f>
        <v>-0.86434146341464668</v>
      </c>
      <c r="IP23" s="139" t="str">
        <f>IFERROR(VLOOKUP(CONCATENATE($G23, ".SP.DYN.LE00.IN"),AREA_WB_6ATTRS,Seq!AG$1,FALSE)-VLOOKUP("CHN.SP.DYN.LE00.IN",AREA_WB_6ATTRS,Seq!AG$1,FALSE),".")</f>
        <v>.</v>
      </c>
      <c r="IW23">
        <f>IFERROR(VLOOKUP(CONCATENATE($G23, ".SP.DYN.LE00.IN"),AREA_WB_6ATTRS,Seq!B$1,FALSE),".")</f>
        <v>66.574390243902442</v>
      </c>
      <c r="IX23">
        <f>IFERROR(VLOOKUP(CONCATENATE($G23, ".SP.DYN.LE00.IN"),AREA_WB_6ATTRS,Seq!C$1,FALSE),".")</f>
        <v>66.748853658536589</v>
      </c>
      <c r="IY23">
        <f>IFERROR(VLOOKUP(CONCATENATE($G23, ".SP.DYN.LE00.IN"),AREA_WB_6ATTRS,Seq!D$1,FALSE),".")</f>
        <v>66.927853658536591</v>
      </c>
      <c r="IZ23">
        <f>IFERROR(VLOOKUP(CONCATENATE($G23, ".SP.DYN.LE00.IN"),AREA_WB_6ATTRS,Seq!E$1,FALSE),".")</f>
        <v>67.108390243902448</v>
      </c>
      <c r="JA23">
        <f>IFERROR(VLOOKUP(CONCATENATE($G23, ".SP.DYN.LE00.IN"),AREA_WB_6ATTRS,Seq!F$1,FALSE),".")</f>
        <v>67.290975609756117</v>
      </c>
      <c r="JB23">
        <f>IFERROR(VLOOKUP(CONCATENATE($G23, ".SP.DYN.LE00.IN"),AREA_WB_6ATTRS,Seq!G$1,FALSE),".")</f>
        <v>67.481707317073173</v>
      </c>
      <c r="JC23">
        <f>IFERROR(VLOOKUP(CONCATENATE($G23, ".SP.DYN.LE00.IN"),AREA_WB_6ATTRS,Seq!H$1,FALSE),".")</f>
        <v>67.686682926829278</v>
      </c>
      <c r="JD23">
        <f>IFERROR(VLOOKUP(CONCATENATE($G23, ".SP.DYN.LE00.IN"),AREA_WB_6ATTRS,Seq!I$1,FALSE),".")</f>
        <v>67.90946341463416</v>
      </c>
      <c r="JE23">
        <f>IFERROR(VLOOKUP(CONCATENATE($G23, ".SP.DYN.LE00.IN"),AREA_WB_6ATTRS,Seq!J$1,FALSE),".")</f>
        <v>68.151048780487812</v>
      </c>
      <c r="JF23">
        <f>IFERROR(VLOOKUP(CONCATENATE($G23, ".SP.DYN.LE00.IN"),AREA_WB_6ATTRS,Seq!K$1,FALSE),".")</f>
        <v>68.406926829268301</v>
      </c>
      <c r="JG23">
        <f>IFERROR(VLOOKUP(CONCATENATE($G23, ".SP.DYN.LE00.IN"),AREA_WB_6ATTRS,Seq!L$1,FALSE),".")</f>
        <v>68.672024390243905</v>
      </c>
      <c r="JH23">
        <f>IFERROR(VLOOKUP(CONCATENATE($G23, ".SP.DYN.LE00.IN"),AREA_WB_6ATTRS,Seq!M$1,FALSE),".")</f>
        <v>68.936219512195137</v>
      </c>
      <c r="JI23">
        <f>IFERROR(VLOOKUP(CONCATENATE($G23, ".SP.DYN.LE00.IN"),AREA_WB_6ATTRS,Seq!N$1,FALSE),".")</f>
        <v>69.190439024390244</v>
      </c>
      <c r="JJ23">
        <f>IFERROR(VLOOKUP(CONCATENATE($G23, ".SP.DYN.LE00.IN"),AREA_WB_6ATTRS,Seq!O$1,FALSE),".")</f>
        <v>69.427512195121963</v>
      </c>
      <c r="JK23">
        <f>IFERROR(VLOOKUP(CONCATENATE($G23, ".SP.DYN.LE00.IN"),AREA_WB_6ATTRS,Seq!P$1,FALSE),".")</f>
        <v>69.644414634146344</v>
      </c>
      <c r="JL23">
        <f>IFERROR(VLOOKUP(CONCATENATE($G23, ".SP.DYN.LE00.IN"),AREA_WB_6ATTRS,Seq!Q$1,FALSE),".")</f>
        <v>69.840073170731728</v>
      </c>
      <c r="JM23">
        <f>IFERROR(VLOOKUP(CONCATENATE($G23, ".SP.DYN.LE00.IN"),AREA_WB_6ATTRS,Seq!R$1,FALSE),".")</f>
        <v>70.015487804878049</v>
      </c>
      <c r="JN23">
        <f>IFERROR(VLOOKUP(CONCATENATE($G23, ".SP.DYN.LE00.IN"),AREA_WB_6ATTRS,Seq!S$1,FALSE),".")</f>
        <v>70.177195121951229</v>
      </c>
      <c r="JO23">
        <f>IFERROR(VLOOKUP(CONCATENATE($G23, ".SP.DYN.LE00.IN"),AREA_WB_6ATTRS,Seq!T$1,FALSE),".")</f>
        <v>70.331756097560969</v>
      </c>
      <c r="JP23">
        <f>IFERROR(VLOOKUP(CONCATENATE($G23, ".SP.DYN.LE00.IN"),AREA_WB_6ATTRS,Seq!U$1,FALSE),".")</f>
        <v>70.483682926829275</v>
      </c>
      <c r="JQ23">
        <f>IFERROR(VLOOKUP(CONCATENATE($G23, ".SP.DYN.LE00.IN"),AREA_WB_6ATTRS,Seq!V$1,FALSE),".")</f>
        <v>70.637024390243909</v>
      </c>
      <c r="JR23">
        <f>IFERROR(VLOOKUP(CONCATENATE($G23, ".SP.DYN.LE00.IN"),AREA_WB_6ATTRS,Seq!W$1,FALSE),".")</f>
        <v>70.795317073170736</v>
      </c>
      <c r="JS23">
        <f>IFERROR(VLOOKUP(CONCATENATE($G23, ".SP.DYN.LE00.IN"),AREA_WB_6ATTRS,Seq!X$1,FALSE),".")</f>
        <v>70.959073170731713</v>
      </c>
      <c r="JT23">
        <f>IFERROR(VLOOKUP(CONCATENATE($G23, ".SP.DYN.LE00.IN"),AREA_WB_6ATTRS,Seq!Y$1,FALSE),".")</f>
        <v>71.129341463414647</v>
      </c>
      <c r="JU23">
        <f>IFERROR(VLOOKUP(CONCATENATE($G23, ".SP.DYN.LE00.IN"),AREA_WB_6ATTRS,Seq!Z$1,FALSE),".")</f>
        <v>71.306658536585374</v>
      </c>
      <c r="JV23">
        <f>IFERROR(VLOOKUP(CONCATENATE($G23, ".SP.DYN.LE00.IN"),AREA_WB_6ATTRS,Seq!AA$1,FALSE),".")</f>
        <v>71.489512195121947</v>
      </c>
      <c r="JW23">
        <f>IFERROR(VLOOKUP(CONCATENATE($G23, ".SP.DYN.LE00.IN"),AREA_WB_6ATTRS,Seq!AB$1,FALSE),".")</f>
        <v>71.67641463414634</v>
      </c>
      <c r="JX23">
        <f>IFERROR(VLOOKUP(CONCATENATE($G23, ".SP.DYN.LE00.IN"),AREA_WB_6ATTRS,Seq!AC$1,FALSE),".")</f>
        <v>71.862853658536594</v>
      </c>
      <c r="JY23">
        <f>IFERROR(VLOOKUP(CONCATENATE($G23, ".SP.DYN.LE00.IN"),AREA_WB_6ATTRS,Seq!AD$1,FALSE),".")</f>
        <v>72.047317073170746</v>
      </c>
      <c r="JZ23">
        <f>IFERROR(VLOOKUP(CONCATENATE($G23, ".SP.DYN.LE00.IN"),AREA_WB_6ATTRS,Seq!AE$1,FALSE),".")</f>
        <v>72.229780487804888</v>
      </c>
      <c r="KA23">
        <f>IFERROR(VLOOKUP(CONCATENATE($G23, ".SP.DYN.LE00.IN"),AREA_WB_6ATTRS,Seq!AF$1,FALSE),".")</f>
        <v>72.408756097560982</v>
      </c>
      <c r="KB23" t="str">
        <f>IFERROR(VLOOKUP(CONCATENATE($G23, ".SP.DYN.LE00.IN"),AREA_WB_6ATTRS,Seq!AG$1,FALSE),".")</f>
        <v>.</v>
      </c>
      <c r="KK23">
        <f t="shared" si="25"/>
        <v>69</v>
      </c>
      <c r="KL23">
        <f t="shared" si="23"/>
        <v>0</v>
      </c>
      <c r="KM23">
        <f t="shared" si="26"/>
        <v>45364041.617059603</v>
      </c>
      <c r="KN23">
        <f t="shared" si="27"/>
        <v>-43555669.847552776</v>
      </c>
      <c r="KO23">
        <f t="shared" si="24"/>
        <v>0.22700000381469726</v>
      </c>
      <c r="KP23" t="str">
        <f>work!HA23</f>
        <v>.</v>
      </c>
      <c r="KQ23" t="str">
        <f>work!HB23</f>
        <v>.</v>
      </c>
      <c r="KR23" t="str">
        <f>work!HC23</f>
        <v>.</v>
      </c>
      <c r="KS23" t="str">
        <f>IF(ISNUMBER(work!HI23-work!HA23),work!HI23-work!HA23,".")</f>
        <v>.</v>
      </c>
      <c r="KT23" t="str">
        <f>IF(ISNUMBER(work!HJ23-work!HB23),work!HJ23-work!HB23,".")</f>
        <v>.</v>
      </c>
      <c r="KU23" t="str">
        <f>IF(ISNUMBER(work!HK23-work!HC23),work!HK23-work!HC23,".")</f>
        <v>.</v>
      </c>
      <c r="KW23">
        <f>IFERROR(work!HR23/work!HV23,".")</f>
        <v>0</v>
      </c>
      <c r="KX23">
        <f>IFERROR(work!HS23/work!HW23,".")</f>
        <v>1.6138126222336982E-5</v>
      </c>
      <c r="KY23">
        <f>IFERROR(work!HT23/work!HX23,".")</f>
        <v>8.7480181099880368E-5</v>
      </c>
      <c r="KZ23" t="str">
        <f>IFERROR(work!HU23/work!HY23,".")</f>
        <v>.</v>
      </c>
    </row>
    <row r="24" spans="1:312">
      <c r="A24" s="24">
        <f t="shared" si="0"/>
        <v>22</v>
      </c>
      <c r="B24" s="24" t="str">
        <f t="shared" si="19"/>
        <v>InEM90</v>
      </c>
      <c r="C24" s="24" t="str">
        <f t="shared" si="1"/>
        <v>Out</v>
      </c>
      <c r="D24" s="24" t="str">
        <f t="shared" si="2"/>
        <v>In67</v>
      </c>
      <c r="E24" s="25" t="s">
        <v>2346</v>
      </c>
      <c r="F24" s="26" t="str">
        <f t="shared" si="3"/>
        <v>Macau</v>
      </c>
      <c r="G24" s="166" t="s">
        <v>1558</v>
      </c>
      <c r="H24" s="166" t="s">
        <v>5007</v>
      </c>
      <c r="I24" s="166" t="s">
        <v>5007</v>
      </c>
      <c r="J24" s="180" t="s">
        <v>5007</v>
      </c>
      <c r="K24" s="180" t="s">
        <v>5007</v>
      </c>
      <c r="L24" s="27">
        <f>IFERROR(VLOOKUP($F24,Area_FDI_84_96,Seq!B$1,FALSE),0)</f>
        <v>0</v>
      </c>
      <c r="M24" s="27">
        <f>IFERROR(VLOOKUP($F24,Area_FDI_84_96,Seq!C$1,FALSE),0)</f>
        <v>0</v>
      </c>
      <c r="N24" s="27">
        <f>IFERROR(VLOOKUP($F24,Area_FDI_84_96,Seq!D$1,FALSE),0)</f>
        <v>0</v>
      </c>
      <c r="O24" s="27">
        <f>IFERROR(VLOOKUP($F24,Area_FDI_84_96,Seq!E$1,FALSE),0)</f>
        <v>0</v>
      </c>
      <c r="P24" s="27">
        <f>IFERROR(VLOOKUP($F24,Area_FDI_84_96,Seq!F$1,FALSE),0)</f>
        <v>0</v>
      </c>
      <c r="Q24" s="27">
        <f>IFERROR(VLOOKUP($F24,Area_FDI_84_96,Seq!G$1,FALSE),0)</f>
        <v>0</v>
      </c>
      <c r="R24" s="27">
        <f>IFERROR(VLOOKUP($F24,Area_FDI_84_96,Seq!H$1,FALSE),0)</f>
        <v>0</v>
      </c>
      <c r="S24" s="27">
        <f>IFERROR(VLOOKUP($F24,Area_FDI_84_96,Seq!I$1,FALSE),0)</f>
        <v>0</v>
      </c>
      <c r="T24" s="27">
        <f>IFERROR(VALUE(VLOOKUP($E24,Area_FDI_92_95,Seq!B$1,FALSE)),0)</f>
        <v>20200</v>
      </c>
      <c r="U24" s="27">
        <f>IFERROR(VALUE(VLOOKUP($E24,Area_FDI_92_95,Seq!C$1,FALSE)),0)</f>
        <v>58650</v>
      </c>
      <c r="V24" s="27">
        <f>IFERROR(VALUE(VLOOKUP($E24,Area_FDI_92_95,Seq!D$1,FALSE)),0)</f>
        <v>50937</v>
      </c>
      <c r="W24" s="27">
        <f>IFERROR(VALUE(VLOOKUP($E24,Area_FDI_92_95,Seq!E$1,FALSE)),0)</f>
        <v>43982</v>
      </c>
      <c r="X24" s="27">
        <f>IFERROR(VALUE(VLOOKUP($E24,Area_FDI_96_99,Seq!B$1,FALSE)),0)</f>
        <v>58039</v>
      </c>
      <c r="Y24" s="27">
        <f>IFERROR(VALUE(VLOOKUP($E24,Area_FDI_96_99,Seq!C$1,FALSE)),0)</f>
        <v>39455</v>
      </c>
      <c r="Z24" s="27">
        <f>IFERROR(VALUE(VLOOKUP($E24,Area_FDI_96_99,Seq!D$1,FALSE)),0)</f>
        <v>42157</v>
      </c>
      <c r="AA24" s="27">
        <f>IFERROR(VALUE(VLOOKUP($E24,Area_FDI_96_99,Seq!E$1,FALSE)),0)</f>
        <v>30864</v>
      </c>
      <c r="AB24" s="27">
        <f t="shared" si="4"/>
        <v>34728</v>
      </c>
      <c r="AC24" s="27">
        <f t="shared" si="5"/>
        <v>32112</v>
      </c>
      <c r="AD24" s="27">
        <f t="shared" si="6"/>
        <v>46838</v>
      </c>
      <c r="AE24" s="27">
        <f t="shared" si="7"/>
        <v>41660</v>
      </c>
      <c r="AF24" s="27">
        <f t="shared" si="8"/>
        <v>54639</v>
      </c>
      <c r="AG24" s="27">
        <f t="shared" si="9"/>
        <v>60046</v>
      </c>
      <c r="AH24" s="27">
        <f t="shared" si="10"/>
        <v>60290</v>
      </c>
      <c r="AI24" s="27">
        <f t="shared" si="11"/>
        <v>63700</v>
      </c>
      <c r="AJ24" s="27">
        <f t="shared" si="12"/>
        <v>0</v>
      </c>
      <c r="AK24" s="27">
        <f t="shared" si="13"/>
        <v>0</v>
      </c>
      <c r="AL24" s="27">
        <f t="shared" si="14"/>
        <v>0</v>
      </c>
      <c r="AM24" s="27"/>
      <c r="AN24" s="27"/>
      <c r="AO24" s="27"/>
      <c r="AP24" s="27"/>
      <c r="AQ24" s="27"/>
      <c r="AR24" s="27"/>
      <c r="AS24" s="27"/>
      <c r="AT24" s="27" t="str">
        <f>IFERROR(work!D24+work!AP24,".")</f>
        <v>.</v>
      </c>
      <c r="AU24" s="27" t="str">
        <f>IFERROR(work!E24+work!AQ24,".")</f>
        <v>.</v>
      </c>
      <c r="AV24" s="27">
        <f>IFERROR(work!F24+work!AR24,".")</f>
        <v>21258391.297310155</v>
      </c>
      <c r="AW24" s="27">
        <f>IFERROR(work!G24+work!AS24,".")</f>
        <v>23573201.067280166</v>
      </c>
      <c r="AX24" s="27">
        <f>IFERROR(work!H24+work!AT24,".")</f>
        <v>27137043.767073654</v>
      </c>
      <c r="AY24" s="27">
        <f>IFERROR(work!I24+work!AU24,".")</f>
        <v>30760572.394812103</v>
      </c>
      <c r="AZ24" s="27">
        <f>IFERROR(work!J24+work!AV24,".")</f>
        <v>33460898.907567885</v>
      </c>
      <c r="BA24" s="27">
        <f>IFERROR(work!K24+work!AW24,".")</f>
        <v>37351422.730596609</v>
      </c>
      <c r="BB24" s="27">
        <f>IFERROR(work!L24+work!AX24,".")</f>
        <v>41558710.266273186</v>
      </c>
      <c r="BC24" s="27">
        <f>IFERROR(work!M24+work!AY24,".")</f>
        <v>43266338.307345025</v>
      </c>
      <c r="BD24" s="27">
        <f>IFERROR(work!N24+work!AZ24,".")</f>
        <v>44928691.671781488</v>
      </c>
      <c r="BE24" s="27">
        <f>IFERROR(work!O24+work!BA24,".")</f>
        <v>49036345.328914233</v>
      </c>
      <c r="BF24" s="27">
        <f>IFERROR(work!P24+work!BB24,".")</f>
        <v>55995130.719796881</v>
      </c>
      <c r="BG24" s="27">
        <f>IFERROR(work!Q24+work!BC24,".")</f>
        <v>63785974.643774241</v>
      </c>
      <c r="BH24" s="27">
        <f>IFERROR(work!R24+work!BD24,".")</f>
        <v>72090942.277720988</v>
      </c>
      <c r="BI24" s="27">
        <f>IFERROR(work!S24+work!BE24,".")</f>
        <v>79902920.040782139</v>
      </c>
      <c r="BJ24" s="27">
        <f>IFERROR(work!T24+work!BF24,".")</f>
        <v>87828279.373362467</v>
      </c>
      <c r="BK24" s="27">
        <f>IFERROR(work!U24+work!BG24,".")</f>
        <v>95936611.255874142</v>
      </c>
      <c r="BL24" s="27">
        <f>IFERROR(work!V24+work!BH24,".")</f>
        <v>103342788.21915255</v>
      </c>
      <c r="BM24" s="27">
        <f>IFERROR(work!W24+work!BI24,".")</f>
        <v>111137693.11267543</v>
      </c>
      <c r="BN24" s="27">
        <f>IFERROR(work!X24+work!BJ24,".")</f>
        <v>120457672.91376647</v>
      </c>
      <c r="BO24" s="27">
        <f>IFERROR(work!Y24+work!BK24,".")</f>
        <v>130422710.07293908</v>
      </c>
      <c r="BP24" s="27">
        <f>IFERROR(work!Z24+work!BL24,".")</f>
        <v>142289942.11666811</v>
      </c>
      <c r="BQ24" s="27">
        <f>IFERROR(work!AA24+work!BM24,".")</f>
        <v>156536601.86189854</v>
      </c>
      <c r="BR24" s="27">
        <f>IFERROR(work!AB24+work!BN24,".")</f>
        <v>172476009.65244463</v>
      </c>
      <c r="BS24" s="27">
        <f>IFERROR(work!AC24+work!BO24,".")</f>
        <v>191938855.29764405</v>
      </c>
      <c r="BT24" s="27">
        <f>IFERROR(work!AD24+work!BP24,".")</f>
        <v>216333449.17521286</v>
      </c>
      <c r="BU24" s="27">
        <f>IFERROR(work!AE24+work!BQ24,".")</f>
        <v>247054993.40101489</v>
      </c>
      <c r="BV24" s="27">
        <f>IFERROR(work!AF24+work!BR24,".")</f>
        <v>270685267.95140815</v>
      </c>
      <c r="BW24" s="27">
        <f>IFERROR(work!AG24+work!BS24,".")</f>
        <v>295481123.51963031</v>
      </c>
      <c r="BX24" s="27">
        <f>IFERROR(work!AH24+work!BT24,".")</f>
        <v>326453818.34257174</v>
      </c>
      <c r="BY24" s="27">
        <f>IFERROR(work!AI24+work!BU24,".")</f>
        <v>356376804.88487017</v>
      </c>
      <c r="BZ24" s="27"/>
      <c r="CA24" s="27"/>
      <c r="CB24" s="27"/>
      <c r="CC24" s="27"/>
      <c r="CD24" s="27"/>
      <c r="CE24" s="27"/>
      <c r="CF24" s="27" t="str">
        <f>IFERROR(work!AP24-work!D24,".")</f>
        <v>.</v>
      </c>
      <c r="CG24" s="27" t="str">
        <f>IFERROR(work!AQ24-work!E24,".")</f>
        <v>.</v>
      </c>
      <c r="CH24" s="27">
        <f>IFERROR(work!AR24-work!F24,".")</f>
        <v>-20735084.31133851</v>
      </c>
      <c r="CI24" s="27">
        <f>IFERROR(work!AS24-work!G24,".")</f>
        <v>-22997563.382711358</v>
      </c>
      <c r="CJ24" s="27">
        <f>IFERROR(work!AT24-work!H24,".")</f>
        <v>-26512476.879316494</v>
      </c>
      <c r="CK24" s="27">
        <f>IFERROR(work!AU24-work!I24,".")</f>
        <v>-30131633.53884064</v>
      </c>
      <c r="CL24" s="27">
        <f>IFERROR(work!AV24-work!J24,".")</f>
        <v>-32789821.148246337</v>
      </c>
      <c r="CM24" s="27">
        <f>IFERROR(work!AW24-work!K24,".")</f>
        <v>-36584380.851692073</v>
      </c>
      <c r="CN24" s="27">
        <f>IFERROR(work!AX24-work!L24,".")</f>
        <v>-40731839.1208141</v>
      </c>
      <c r="CO24" s="27">
        <f>IFERROR(work!AY24-work!M24,".")</f>
        <v>-42398123.604612984</v>
      </c>
      <c r="CP24" s="27">
        <f>IFERROR(work!AZ24-work!N24,".")</f>
        <v>-43991019.792830892</v>
      </c>
      <c r="CQ24" s="27">
        <f>IFERROR(work!BA24-work!O24,".")</f>
        <v>-48063979.590442456</v>
      </c>
      <c r="CR24" s="27">
        <f>IFERROR(work!BB24-work!P24,".")</f>
        <v>-54893440.338108361</v>
      </c>
      <c r="CS24" s="27">
        <f>IFERROR(work!BC24-work!Q24,".")</f>
        <v>-62626996.362237915</v>
      </c>
      <c r="CT24" s="27">
        <f>IFERROR(work!BD24-work!R24,".")</f>
        <v>-70882127.930078596</v>
      </c>
      <c r="CU24" s="27">
        <f>IFERROR(work!BE24-work!S24,".")</f>
        <v>-78654214.819667563</v>
      </c>
      <c r="CV24" s="27">
        <f>IFERROR(work!BF24-work!T24,".")</f>
        <v>-86584568.973132357</v>
      </c>
      <c r="CW24" s="27">
        <f>IFERROR(work!BG24-work!U24,".")</f>
        <v>-94696631.986844704</v>
      </c>
      <c r="CX24" s="27">
        <f>IFERROR(work!BH24-work!V24,".")</f>
        <v>-102159847.99649848</v>
      </c>
      <c r="CY24" s="27">
        <f>IFERROR(work!BI24-work!W24,".")</f>
        <v>-109983143.45536506</v>
      </c>
      <c r="CZ24" s="27">
        <f>IFERROR(work!BJ24-work!X24,".")</f>
        <v>-119237313.92598939</v>
      </c>
      <c r="DA24" s="27">
        <f>IFERROR(work!BK24-work!Y24,".")</f>
        <v>-129166960.67451648</v>
      </c>
      <c r="DB24" s="27">
        <f>IFERROR(work!BL24-work!Z24,".")</f>
        <v>-140922388.6688059</v>
      </c>
      <c r="DC24" s="27">
        <f>IFERROR(work!BM24-work!AA24,".")</f>
        <v>-154996962.00212246</v>
      </c>
      <c r="DD24" s="27">
        <f>IFERROR(work!BN24-work!AB24,".")</f>
        <v>-170522444.16184393</v>
      </c>
      <c r="DE24" s="27">
        <f>IFERROR(work!BO24-work!AC24,".")</f>
        <v>-189818423.79765871</v>
      </c>
      <c r="DF24" s="27">
        <f>IFERROR(work!BP24-work!AD24,".")</f>
        <v>-213907004.36519176</v>
      </c>
      <c r="DG24" s="27">
        <f>IFERROR(work!BQ24-work!AE24,".")</f>
        <v>-244279604.54212865</v>
      </c>
      <c r="DH24" s="27">
        <f>IFERROR(work!BR24-work!AF24,".")</f>
        <v>-267817451.39427635</v>
      </c>
      <c r="DI24" s="27">
        <f>IFERROR(work!BS24-work!AG24,".")</f>
        <v>-292563846.0058583</v>
      </c>
      <c r="DJ24" s="27">
        <f>IFERROR(work!BT24-work!AH24,".")</f>
        <v>-322747828.01356769</v>
      </c>
      <c r="DK24" s="27">
        <f>IFERROR(work!BU24-work!AI24,".")</f>
        <v>-351902191.28967774</v>
      </c>
      <c r="DL24" s="27"/>
      <c r="DM24" s="27"/>
      <c r="DN24" s="27"/>
      <c r="DO24" s="27"/>
      <c r="DP24" s="27"/>
      <c r="DQ24" s="27"/>
      <c r="DR24" s="27"/>
      <c r="DS24" s="27">
        <f>IFERROR(work!DO24-work!CC24,".")</f>
        <v>8.1000003814697255E-2</v>
      </c>
      <c r="DT24" s="27">
        <f>IFERROR(work!DP24-work!CD24,".")</f>
        <v>8.0000003814697254E-2</v>
      </c>
      <c r="DU24" s="27">
        <f>IFERROR(work!DQ24-work!CE24,".")</f>
        <v>8.0000003814697254E-2</v>
      </c>
      <c r="DV24" s="27">
        <f>IFERROR(work!DR24-work!CF24,".")</f>
        <v>7.9000003814697253E-2</v>
      </c>
      <c r="DW24" s="27">
        <f>IFERROR(work!DS24-work!CG24,".")</f>
        <v>7.9000003814697253E-2</v>
      </c>
      <c r="DX24" s="27">
        <f>IFERROR(work!DT24-work!CH24,".")</f>
        <v>7.8000003814697266E-2</v>
      </c>
      <c r="DY24" s="27">
        <f>IFERROR(work!DU24-work!CI24,".")</f>
        <v>7.7000003814697265E-2</v>
      </c>
      <c r="DZ24" s="27">
        <f>IFERROR(work!DV24-work!CJ24,".")</f>
        <v>7.6000003814697265E-2</v>
      </c>
      <c r="EA24" s="27">
        <f>IFERROR(work!DW24-work!CK24,".")</f>
        <v>7.5000003814697264E-2</v>
      </c>
      <c r="EB24" s="27">
        <f>IFERROR(work!DX24-work!CL24,".")</f>
        <v>7.4000003814697263E-2</v>
      </c>
      <c r="EC24" s="27">
        <f>IFERROR(work!DY24-work!CM24,".")</f>
        <v>7.2000003814697261E-2</v>
      </c>
      <c r="ED24" s="27">
        <f>IFERROR(work!DZ24-work!CN24,".")</f>
        <v>7.0000003814697259E-2</v>
      </c>
      <c r="EE24" s="27">
        <f>IFERROR(work!EA24-work!CO24,".")</f>
        <v>6.9000003814697258E-2</v>
      </c>
      <c r="EF24" s="27">
        <f>IFERROR(work!EB24-work!CP24,".")</f>
        <v>6.7000003814697257E-2</v>
      </c>
      <c r="EG24" s="27">
        <f>IFERROR(work!EC24-work!CQ24,".")</f>
        <v>6.5000003814697255E-2</v>
      </c>
      <c r="EH24" s="27">
        <f>IFERROR(work!ED24-work!CR24,".")</f>
        <v>6.3000003814697253E-2</v>
      </c>
      <c r="EI24" s="27">
        <f>IFERROR(work!EE24-work!CS24,".")</f>
        <v>6.0000003814697264E-2</v>
      </c>
      <c r="EJ24" s="27">
        <f>IFERROR(work!EF24-work!CT24,".")</f>
        <v>6.2E-2</v>
      </c>
      <c r="EK24" s="27">
        <f>IFERROR(work!EG24-work!CU24,".")</f>
        <v>6.6999998092651364E-2</v>
      </c>
      <c r="EL24" s="27">
        <f>IFERROR(work!EH24-work!CV24,".")</f>
        <v>7.6999999999999999E-2</v>
      </c>
      <c r="EM24" s="27">
        <f>IFERROR(work!EI24-work!CW24,".")</f>
        <v>8.5999998092651381E-2</v>
      </c>
      <c r="EN24" s="27">
        <f>IFERROR(work!EJ24-work!CX24,".")</f>
        <v>7.9999996185302735E-2</v>
      </c>
      <c r="EO24" s="27">
        <f>IFERROR(work!EK24-work!CY24,".")</f>
        <v>8.7999999999999995E-2</v>
      </c>
      <c r="EP24" s="27">
        <f>IFERROR(work!EL24-work!CZ24,".")</f>
        <v>0.10399999618530274</v>
      </c>
      <c r="EQ24" s="27">
        <f>IFERROR(work!EM24-work!DA24,".")</f>
        <v>0.10400000190734864</v>
      </c>
      <c r="ER24" s="27">
        <f>IFERROR(work!EN24-work!DB24,".")</f>
        <v>0.10100000190734865</v>
      </c>
      <c r="ES24" s="27">
        <f>IFERROR(work!EO24-work!DC24,".")</f>
        <v>0.11199999237060548</v>
      </c>
      <c r="ET24" s="27">
        <f>IFERROR(work!EP24-work!DD24,".")</f>
        <v>0.12899999618530272</v>
      </c>
      <c r="EU24" s="27">
        <f>IFERROR(work!EQ24-work!DE24,".")</f>
        <v>0.14599999618530274</v>
      </c>
      <c r="EV24" s="27">
        <f>IFERROR(work!ER24-work!DF24,".")</f>
        <v>0.14099999618530273</v>
      </c>
      <c r="EW24" s="27">
        <f>IFERROR(work!ES24-work!DG24,".")</f>
        <v>0.13699999618530273</v>
      </c>
      <c r="EX24" s="27">
        <f>IFERROR(work!ET24-work!DH24,".")</f>
        <v>0.13299999618530273</v>
      </c>
      <c r="EY24" s="27"/>
      <c r="EZ24" s="27"/>
      <c r="FA24" s="27"/>
      <c r="FB24" s="27"/>
      <c r="FC24" s="27"/>
      <c r="FD24" s="27"/>
      <c r="FE24" s="27" t="str">
        <f>IF(ISNUMBER(work!GZ24/work!HD24),work!GZ24/work!HD24,".")</f>
        <v>.</v>
      </c>
      <c r="FF24" s="27" t="str">
        <f>IF(ISNUMBER(work!HA24/work!HE24),work!HA24/work!HE24,".")</f>
        <v>.</v>
      </c>
      <c r="FG24" s="27" t="str">
        <f>IF(ISNUMBER(work!HB24/work!HF24),work!HB24/work!HF24,".")</f>
        <v>.</v>
      </c>
      <c r="FH24" s="27" t="str">
        <f>IF(ISNUMBER(work!HC24/work!HG24),work!HC24/work!HG24,".")</f>
        <v>.</v>
      </c>
      <c r="FI24" s="27" t="str">
        <f>IF(ISNUMBER((work!HA24+work!HB24)/(work!HE24+work!HF24)),(work!HA24+work!HB24)/(work!HE24+work!HF24),".")</f>
        <v>.</v>
      </c>
      <c r="FJ24" s="27" t="str">
        <f>IF(ISNUMBER(work!HH24/work!HL24),work!HH24/work!HL24,".")</f>
        <v>.</v>
      </c>
      <c r="FK24" s="27" t="str">
        <f>IF(ISNUMBER(work!HI24/work!HM24),work!HI24/work!HM24,".")</f>
        <v>.</v>
      </c>
      <c r="FL24" s="27" t="str">
        <f>IF(ISNUMBER(work!HJ24/work!HN24),work!HJ24/work!HN24,".")</f>
        <v>.</v>
      </c>
      <c r="FM24" s="27" t="str">
        <f>IF(ISNUMBER(work!HK24/work!HO24),work!HK24/work!HO24,".")</f>
        <v>.</v>
      </c>
      <c r="FN24" s="27" t="str">
        <f>IF(ISNUMBER((work!HI24+work!HJ24)/(work!HM24+work!HN24)),(work!HI24+work!HJ24)/(work!HM24+work!HN24),".")</f>
        <v>.</v>
      </c>
      <c r="FO24" s="27" t="s">
        <v>5007</v>
      </c>
      <c r="FP24" s="27" t="s">
        <v>5007</v>
      </c>
      <c r="FQ24" s="27" t="s">
        <v>5007</v>
      </c>
      <c r="FR24" s="27" t="s">
        <v>5007</v>
      </c>
      <c r="FS24" s="27" t="s">
        <v>5007</v>
      </c>
      <c r="FT24" s="27">
        <f>work!GM24</f>
        <v>1.0758157694261046</v>
      </c>
      <c r="FU24" s="27">
        <f>work!GN24</f>
        <v>0.47746888368193641</v>
      </c>
      <c r="FV24" s="27" t="str">
        <f>work!GO24</f>
        <v>.</v>
      </c>
      <c r="FW24" s="27" t="s">
        <v>5007</v>
      </c>
      <c r="FX24" s="27"/>
      <c r="FY24" s="27" t="str">
        <f t="shared" si="15"/>
        <v>.</v>
      </c>
      <c r="FZ24">
        <f t="shared" si="20"/>
        <v>34728</v>
      </c>
      <c r="GA24" t="str">
        <f>work!HC24</f>
        <v>.</v>
      </c>
      <c r="GB24" t="str">
        <f>IF(ISNUMBER(work!HA24+work!HB24),work!HA24+work!HB24,".")</f>
        <v>.</v>
      </c>
      <c r="GC24" t="str">
        <f>IF(ISNUMBER(work!HK24-work!HC24),work!HK24-work!HC24,".")</f>
        <v>.</v>
      </c>
      <c r="GD24" t="str">
        <f>IF(ISNUMBER(work!HI24+work!HJ24-work!HA24-work!HB24),(work!HI24+work!HJ24-work!HA24-work!HB24),".")</f>
        <v>.</v>
      </c>
      <c r="GH24">
        <f>work!GQ24</f>
        <v>271140</v>
      </c>
      <c r="GI24">
        <f>work!GR24</f>
        <v>177691</v>
      </c>
      <c r="GJ24" t="str">
        <f>work!GZ24</f>
        <v>.</v>
      </c>
      <c r="GK24" t="str">
        <f>work!HH24</f>
        <v>.</v>
      </c>
      <c r="GL24" t="str">
        <f t="shared" si="16"/>
        <v>.</v>
      </c>
      <c r="GM24" t="str">
        <f>IFERROR(VLOOKUP($F24,AREA_EM_ALLYEAR,Seq!B$1,FALSE),".")</f>
        <v>.</v>
      </c>
      <c r="GN24" t="str">
        <f>IFERROR(VLOOKUP($F24,AREA_EM_ALLYEAR,Seq!C$1,FALSE),".")</f>
        <v>.</v>
      </c>
      <c r="GO24" t="str">
        <f>IFERROR(VLOOKUP($F24,AREA_EM_ALLYEAR,Seq!D$1,FALSE),".")</f>
        <v>.</v>
      </c>
      <c r="GP24" t="str">
        <f>IFERROR(VLOOKUP($F24,AREA_EM_ALLYEAR,Seq!E$1,FALSE),".")</f>
        <v>.</v>
      </c>
      <c r="GQ24" t="str">
        <f>IFERROR(VLOOKUP($F24,AREA_EM_ALLYEAR,Seq!F$1,FALSE),".")</f>
        <v>.</v>
      </c>
      <c r="GR24" t="str">
        <f>IFERROR(VLOOKUP($F24,AREA_EM_ALLYEAR,Seq!G$1,FALSE),".")</f>
        <v>.</v>
      </c>
      <c r="GS24" t="str">
        <f>IFERROR(VLOOKUP($F24,AREA_EM_ALLYEAR,Seq!H$1,FALSE),".")</f>
        <v>.</v>
      </c>
      <c r="GT24" t="str">
        <f>IFERROR(VLOOKUP($F24,AREA_EM_ALLYEAR,Seq!I$1,FALSE),".")</f>
        <v>.</v>
      </c>
      <c r="GU24" t="str">
        <f>IFERROR(VLOOKUP($F24,AREA_EM_ALLYEAR,Seq!J$1,FALSE),".")</f>
        <v>.</v>
      </c>
      <c r="GV24" t="str">
        <f>IFERROR(VLOOKUP($F24,AREA_EM_ALLYEAR,Seq!K$1,FALSE),".")</f>
        <v>.</v>
      </c>
      <c r="GW24" t="str">
        <f>IFERROR(VLOOKUP($F24,AREA_EM_ALLYEAR,Seq!L$1,FALSE),".")</f>
        <v>.</v>
      </c>
      <c r="GX24" t="str">
        <f>IFERROR(VLOOKUP($F24,AREA_EM_ALLYEAR,Seq!M$1,FALSE),".")</f>
        <v>.</v>
      </c>
      <c r="GY24" t="str">
        <f>IFERROR(VLOOKUP($F24,AREA_EM_ALLYEAR,Seq!N$1,FALSE),".")</f>
        <v>.</v>
      </c>
      <c r="GZ24" t="str">
        <f>IFERROR(VLOOKUP($F24,AREA_EM_ALLYEAR,Seq!O$1,FALSE),".")</f>
        <v>.</v>
      </c>
      <c r="HA24" t="str">
        <f t="shared" si="21"/>
        <v>.</v>
      </c>
      <c r="HK24" s="139">
        <f>IFERROR(VLOOKUP(CONCATENATE($G24, ".SP.DYN.LE00.IN"),AREA_WB_6ATTRS,Seq!B$1,FALSE)-VLOOKUP("CHN.SP.DYN.LE00.IN",AREA_WB_6ATTRS,Seq!B$1,FALSE),".")</f>
        <v>6.2502439024390242</v>
      </c>
      <c r="HL24" s="139">
        <f>IFERROR(VLOOKUP(CONCATENATE($G24, ".SP.DYN.LE00.IN"),AREA_WB_6ATTRS,Seq!C$1,FALSE)-VLOOKUP("CHN.SP.DYN.LE00.IN",AREA_WB_6ATTRS,Seq!C$1,FALSE),".")</f>
        <v>6.2987804878048763</v>
      </c>
      <c r="HM24" s="139">
        <f>IFERROR(VLOOKUP(CONCATENATE($G24, ".SP.DYN.LE00.IN"),AREA_WB_6ATTRS,Seq!D$1,FALSE)-VLOOKUP("CHN.SP.DYN.LE00.IN",AREA_WB_6ATTRS,Seq!D$1,FALSE),".")</f>
        <v>6.3374878048780516</v>
      </c>
      <c r="HN24" s="139">
        <f>IFERROR(VLOOKUP(CONCATENATE($G24, ".SP.DYN.LE00.IN"),AREA_WB_6ATTRS,Seq!E$1,FALSE)-VLOOKUP("CHN.SP.DYN.LE00.IN",AREA_WB_6ATTRS,Seq!E$1,FALSE),".")</f>
        <v>6.3767317073170773</v>
      </c>
      <c r="HO24" s="139">
        <f>IFERROR(VLOOKUP(CONCATENATE($G24, ".SP.DYN.LE00.IN"),AREA_WB_6ATTRS,Seq!F$1,FALSE)-VLOOKUP("CHN.SP.DYN.LE00.IN",AREA_WB_6ATTRS,Seq!F$1,FALSE),".")</f>
        <v>6.4140243902439096</v>
      </c>
      <c r="HP24" s="139">
        <f>IFERROR(VLOOKUP(CONCATENATE($G24, ".SP.DYN.LE00.IN"),AREA_WB_6ATTRS,Seq!G$1,FALSE)-VLOOKUP("CHN.SP.DYN.LE00.IN",AREA_WB_6ATTRS,Seq!G$1,FALSE),".")</f>
        <v>6.4518780487804861</v>
      </c>
      <c r="HQ24" s="139">
        <f>IFERROR(VLOOKUP(CONCATENATE($G24, ".SP.DYN.LE00.IN"),AREA_WB_6ATTRS,Seq!H$1,FALSE)-VLOOKUP("CHN.SP.DYN.LE00.IN",AREA_WB_6ATTRS,Seq!H$1,FALSE),".")</f>
        <v>6.4912682926829177</v>
      </c>
      <c r="HR24" s="139">
        <f>IFERROR(VLOOKUP(CONCATENATE($G24, ".SP.DYN.LE00.IN"),AREA_WB_6ATTRS,Seq!I$1,FALSE)-VLOOKUP("CHN.SP.DYN.LE00.IN",AREA_WB_6ATTRS,Seq!I$1,FALSE),".")</f>
        <v>6.5337073170731657</v>
      </c>
      <c r="HS24" s="139">
        <f>IFERROR(VLOOKUP(CONCATENATE($G24, ".SP.DYN.LE00.IN"),AREA_WB_6ATTRS,Seq!J$1,FALSE)-VLOOKUP("CHN.SP.DYN.LE00.IN",AREA_WB_6ATTRS,Seq!J$1,FALSE),".")</f>
        <v>6.5787073170731674</v>
      </c>
      <c r="HT24" s="139">
        <f>IFERROR(VLOOKUP(CONCATENATE($G24, ".SP.DYN.LE00.IN"),AREA_WB_6ATTRS,Seq!K$1,FALSE)-VLOOKUP("CHN.SP.DYN.LE00.IN",AREA_WB_6ATTRS,Seq!K$1,FALSE),".")</f>
        <v>6.6287073170731645</v>
      </c>
      <c r="HU24" s="139">
        <f>IFERROR(VLOOKUP(CONCATENATE($G24, ".SP.DYN.LE00.IN"),AREA_WB_6ATTRS,Seq!L$1,FALSE)-VLOOKUP("CHN.SP.DYN.LE00.IN",AREA_WB_6ATTRS,Seq!L$1,FALSE),".")</f>
        <v>6.6807073170731854</v>
      </c>
      <c r="HV24" s="139">
        <f>IFERROR(VLOOKUP(CONCATENATE($G24, ".SP.DYN.LE00.IN"),AREA_WB_6ATTRS,Seq!M$1,FALSE)-VLOOKUP("CHN.SP.DYN.LE00.IN",AREA_WB_6ATTRS,Seq!M$1,FALSE),".")</f>
        <v>6.7362439024390284</v>
      </c>
      <c r="HW24" s="139">
        <f>IFERROR(VLOOKUP(CONCATENATE($G24, ".SP.DYN.LE00.IN"),AREA_WB_6ATTRS,Seq!N$1,FALSE)-VLOOKUP("CHN.SP.DYN.LE00.IN",AREA_WB_6ATTRS,Seq!N$1,FALSE),".")</f>
        <v>6.7932682926829244</v>
      </c>
      <c r="HX24" s="139">
        <f>IFERROR(VLOOKUP(CONCATENATE($G24, ".SP.DYN.LE00.IN"),AREA_WB_6ATTRS,Seq!O$1,FALSE)-VLOOKUP("CHN.SP.DYN.LE00.IN",AREA_WB_6ATTRS,Seq!O$1,FALSE),".")</f>
        <v>6.8508048780487769</v>
      </c>
      <c r="HY24" s="139">
        <f>IFERROR(VLOOKUP(CONCATENATE($G24, ".SP.DYN.LE00.IN"),AREA_WB_6ATTRS,Seq!P$1,FALSE)-VLOOKUP("CHN.SP.DYN.LE00.IN",AREA_WB_6ATTRS,Seq!P$1,FALSE),".")</f>
        <v>6.9073414634146388</v>
      </c>
      <c r="HZ24" s="139">
        <f>IFERROR(VLOOKUP(CONCATENATE($G24, ".SP.DYN.LE00.IN"),AREA_WB_6ATTRS,Seq!Q$1,FALSE)-VLOOKUP("CHN.SP.DYN.LE00.IN",AREA_WB_6ATTRS,Seq!Q$1,FALSE),".")</f>
        <v>6.9663658536585302</v>
      </c>
      <c r="IA24" s="139">
        <f>IFERROR(VLOOKUP(CONCATENATE($G24, ".SP.DYN.LE00.IN"),AREA_WB_6ATTRS,Seq!R$1,FALSE)-VLOOKUP("CHN.SP.DYN.LE00.IN",AREA_WB_6ATTRS,Seq!R$1,FALSE),".")</f>
        <v>7.0294146341463346</v>
      </c>
      <c r="IB24" s="139">
        <f>IFERROR(VLOOKUP(CONCATENATE($G24, ".SP.DYN.LE00.IN"),AREA_WB_6ATTRS,Seq!S$1,FALSE)-VLOOKUP("CHN.SP.DYN.LE00.IN",AREA_WB_6ATTRS,Seq!S$1,FALSE),".")</f>
        <v>7.094975609756105</v>
      </c>
      <c r="IC24" s="139">
        <f>IFERROR(VLOOKUP(CONCATENATE($G24, ".SP.DYN.LE00.IN"),AREA_WB_6ATTRS,Seq!T$1,FALSE)-VLOOKUP("CHN.SP.DYN.LE00.IN",AREA_WB_6ATTRS,Seq!T$1,FALSE),".")</f>
        <v>7.1630731707317068</v>
      </c>
      <c r="ID24" s="139">
        <f>IFERROR(VLOOKUP(CONCATENATE($G24, ".SP.DYN.LE00.IN"),AREA_WB_6ATTRS,Seq!U$1,FALSE)-VLOOKUP("CHN.SP.DYN.LE00.IN",AREA_WB_6ATTRS,Seq!U$1,FALSE),".")</f>
        <v>7.2321707317072992</v>
      </c>
      <c r="IE24" s="139">
        <f>IFERROR(VLOOKUP(CONCATENATE($G24, ".SP.DYN.LE00.IN"),AREA_WB_6ATTRS,Seq!V$1,FALSE)-VLOOKUP("CHN.SP.DYN.LE00.IN",AREA_WB_6ATTRS,Seq!V$1,FALSE),".")</f>
        <v>7.295268292682934</v>
      </c>
      <c r="IF24" s="139">
        <f>IFERROR(VLOOKUP(CONCATENATE($G24, ".SP.DYN.LE00.IN"),AREA_WB_6ATTRS,Seq!W$1,FALSE)-VLOOKUP("CHN.SP.DYN.LE00.IN",AREA_WB_6ATTRS,Seq!W$1,FALSE),".")</f>
        <v>7.3468536585365882</v>
      </c>
      <c r="IG24" s="139">
        <f>IFERROR(VLOOKUP(CONCATENATE($G24, ".SP.DYN.LE00.IN"),AREA_WB_6ATTRS,Seq!X$1,FALSE)-VLOOKUP("CHN.SP.DYN.LE00.IN",AREA_WB_6ATTRS,Seq!X$1,FALSE),".")</f>
        <v>7.381853658536599</v>
      </c>
      <c r="IH24" s="139">
        <f>IFERROR(VLOOKUP(CONCATENATE($G24, ".SP.DYN.LE00.IN"),AREA_WB_6ATTRS,Seq!Y$1,FALSE)-VLOOKUP("CHN.SP.DYN.LE00.IN",AREA_WB_6ATTRS,Seq!Y$1,FALSE),".")</f>
        <v>7.4013414634146386</v>
      </c>
      <c r="II24" s="139">
        <f>IFERROR(VLOOKUP(CONCATENATE($G24, ".SP.DYN.LE00.IN"),AREA_WB_6ATTRS,Seq!Z$1,FALSE)-VLOOKUP("CHN.SP.DYN.LE00.IN",AREA_WB_6ATTRS,Seq!Z$1,FALSE),".")</f>
        <v>7.4062926829268179</v>
      </c>
      <c r="IJ24" s="139">
        <f>IFERROR(VLOOKUP(CONCATENATE($G24, ".SP.DYN.LE00.IN"),AREA_WB_6ATTRS,Seq!AA$1,FALSE)-VLOOKUP("CHN.SP.DYN.LE00.IN",AREA_WB_6ATTRS,Seq!AA$1,FALSE),".")</f>
        <v>7.4032682926829239</v>
      </c>
      <c r="IK24" s="139">
        <f>IFERROR(VLOOKUP(CONCATENATE($G24, ".SP.DYN.LE00.IN"),AREA_WB_6ATTRS,Seq!AB$1,FALSE)-VLOOKUP("CHN.SP.DYN.LE00.IN",AREA_WB_6ATTRS,Seq!AB$1,FALSE),".")</f>
        <v>7.401853658536595</v>
      </c>
      <c r="IL24" s="139">
        <f>IFERROR(VLOOKUP(CONCATENATE($G24, ".SP.DYN.LE00.IN"),AREA_WB_6ATTRS,Seq!AC$1,FALSE)-VLOOKUP("CHN.SP.DYN.LE00.IN",AREA_WB_6ATTRS,Seq!AC$1,FALSE),".")</f>
        <v>7.4100975609756006</v>
      </c>
      <c r="IM24" s="139">
        <f>IFERROR(VLOOKUP(CONCATENATE($G24, ".SP.DYN.LE00.IN"),AREA_WB_6ATTRS,Seq!AD$1,FALSE)-VLOOKUP("CHN.SP.DYN.LE00.IN",AREA_WB_6ATTRS,Seq!AD$1,FALSE),".")</f>
        <v>7.4320000000000022</v>
      </c>
      <c r="IN24" s="139">
        <f>IFERROR(VLOOKUP(CONCATENATE($G24, ".SP.DYN.LE00.IN"),AREA_WB_6ATTRS,Seq!AE$1,FALSE)-VLOOKUP("CHN.SP.DYN.LE00.IN",AREA_WB_6ATTRS,Seq!AE$1,FALSE),".")</f>
        <v>7.4645365853658632</v>
      </c>
      <c r="IO24" s="139">
        <f>IFERROR(VLOOKUP(CONCATENATE($G24, ".SP.DYN.LE00.IN"),AREA_WB_6ATTRS,Seq!AF$1,FALSE)-VLOOKUP("CHN.SP.DYN.LE00.IN",AREA_WB_6ATTRS,Seq!AF$1,FALSE),".")</f>
        <v>7.5022195121950972</v>
      </c>
      <c r="IP24" s="139" t="str">
        <f>IFERROR(VLOOKUP(CONCATENATE($G24, ".SP.DYN.LE00.IN"),AREA_WB_6ATTRS,Seq!AG$1,FALSE)-VLOOKUP("CHN.SP.DYN.LE00.IN",AREA_WB_6ATTRS,Seq!AG$1,FALSE),".")</f>
        <v>.</v>
      </c>
      <c r="IW24">
        <f>IFERROR(VLOOKUP(CONCATENATE($G24, ".SP.DYN.LE00.IN"),AREA_WB_6ATTRS,Seq!B$1,FALSE),".")</f>
        <v>73.244048780487816</v>
      </c>
      <c r="IX24">
        <f>IFERROR(VLOOKUP(CONCATENATE($G24, ".SP.DYN.LE00.IN"),AREA_WB_6ATTRS,Seq!C$1,FALSE),".")</f>
        <v>73.561707317073186</v>
      </c>
      <c r="IY24">
        <f>IFERROR(VLOOKUP(CONCATENATE($G24, ".SP.DYN.LE00.IN"),AREA_WB_6ATTRS,Seq!D$1,FALSE),".")</f>
        <v>73.872390243902444</v>
      </c>
      <c r="IZ24">
        <f>IFERROR(VLOOKUP(CONCATENATE($G24, ".SP.DYN.LE00.IN"),AREA_WB_6ATTRS,Seq!E$1,FALSE),".")</f>
        <v>74.176585365853668</v>
      </c>
      <c r="JA24">
        <f>IFERROR(VLOOKUP(CONCATENATE($G24, ".SP.DYN.LE00.IN"),AREA_WB_6ATTRS,Seq!F$1,FALSE),".")</f>
        <v>74.473292682926839</v>
      </c>
      <c r="JB24">
        <f>IFERROR(VLOOKUP(CONCATENATE($G24, ".SP.DYN.LE00.IN"),AREA_WB_6ATTRS,Seq!G$1,FALSE),".")</f>
        <v>74.765024390243909</v>
      </c>
      <c r="JC24">
        <f>IFERROR(VLOOKUP(CONCATENATE($G24, ".SP.DYN.LE00.IN"),AREA_WB_6ATTRS,Seq!H$1,FALSE),".")</f>
        <v>75.050756097560978</v>
      </c>
      <c r="JD24">
        <f>IFERROR(VLOOKUP(CONCATENATE($G24, ".SP.DYN.LE00.IN"),AREA_WB_6ATTRS,Seq!I$1,FALSE),".")</f>
        <v>75.331024390243911</v>
      </c>
      <c r="JE24">
        <f>IFERROR(VLOOKUP(CONCATENATE($G24, ".SP.DYN.LE00.IN"),AREA_WB_6ATTRS,Seq!J$1,FALSE),".")</f>
        <v>75.605829268292695</v>
      </c>
      <c r="JF24">
        <f>IFERROR(VLOOKUP(CONCATENATE($G24, ".SP.DYN.LE00.IN"),AREA_WB_6ATTRS,Seq!K$1,FALSE),".")</f>
        <v>75.875634146341469</v>
      </c>
      <c r="JG24">
        <f>IFERROR(VLOOKUP(CONCATENATE($G24, ".SP.DYN.LE00.IN"),AREA_WB_6ATTRS,Seq!L$1,FALSE),".")</f>
        <v>76.140439024390261</v>
      </c>
      <c r="JH24">
        <f>IFERROR(VLOOKUP(CONCATENATE($G24, ".SP.DYN.LE00.IN"),AREA_WB_6ATTRS,Seq!M$1,FALSE),".")</f>
        <v>76.400268292682938</v>
      </c>
      <c r="JI24">
        <f>IFERROR(VLOOKUP(CONCATENATE($G24, ".SP.DYN.LE00.IN"),AREA_WB_6ATTRS,Seq!N$1,FALSE),".")</f>
        <v>76.655097560975605</v>
      </c>
      <c r="JJ24">
        <f>IFERROR(VLOOKUP(CONCATENATE($G24, ".SP.DYN.LE00.IN"),AREA_WB_6ATTRS,Seq!O$1,FALSE),".")</f>
        <v>76.905439024390247</v>
      </c>
      <c r="JK24">
        <f>IFERROR(VLOOKUP(CONCATENATE($G24, ".SP.DYN.LE00.IN"),AREA_WB_6ATTRS,Seq!P$1,FALSE),".")</f>
        <v>77.150268292682938</v>
      </c>
      <c r="JL24">
        <f>IFERROR(VLOOKUP(CONCATENATE($G24, ".SP.DYN.LE00.IN"),AREA_WB_6ATTRS,Seq!Q$1,FALSE),".")</f>
        <v>77.391097560975609</v>
      </c>
      <c r="JM24">
        <f>IFERROR(VLOOKUP(CONCATENATE($G24, ".SP.DYN.LE00.IN"),AREA_WB_6ATTRS,Seq!R$1,FALSE),".")</f>
        <v>77.628439024390246</v>
      </c>
      <c r="JN24">
        <f>IFERROR(VLOOKUP(CONCATENATE($G24, ".SP.DYN.LE00.IN"),AREA_WB_6ATTRS,Seq!S$1,FALSE),".")</f>
        <v>77.861292682926845</v>
      </c>
      <c r="JO24">
        <f>IFERROR(VLOOKUP(CONCATENATE($G24, ".SP.DYN.LE00.IN"),AREA_WB_6ATTRS,Seq!T$1,FALSE),".")</f>
        <v>78.090170731707332</v>
      </c>
      <c r="JP24">
        <f>IFERROR(VLOOKUP(CONCATENATE($G24, ".SP.DYN.LE00.IN"),AREA_WB_6ATTRS,Seq!U$1,FALSE),".")</f>
        <v>78.315560975609756</v>
      </c>
      <c r="JQ24">
        <f>IFERROR(VLOOKUP(CONCATENATE($G24, ".SP.DYN.LE00.IN"),AREA_WB_6ATTRS,Seq!V$1,FALSE),".")</f>
        <v>78.536975609756112</v>
      </c>
      <c r="JR24">
        <f>IFERROR(VLOOKUP(CONCATENATE($G24, ".SP.DYN.LE00.IN"),AREA_WB_6ATTRS,Seq!W$1,FALSE),".")</f>
        <v>78.752390243902454</v>
      </c>
      <c r="JS24">
        <f>IFERROR(VLOOKUP(CONCATENATE($G24, ".SP.DYN.LE00.IN"),AREA_WB_6ATTRS,Seq!X$1,FALSE),".")</f>
        <v>78.961292682926839</v>
      </c>
      <c r="JT24">
        <f>IFERROR(VLOOKUP(CONCATENATE($G24, ".SP.DYN.LE00.IN"),AREA_WB_6ATTRS,Seq!Y$1,FALSE),".")</f>
        <v>79.166219512195127</v>
      </c>
      <c r="JU24">
        <f>IFERROR(VLOOKUP(CONCATENATE($G24, ".SP.DYN.LE00.IN"),AREA_WB_6ATTRS,Seq!Z$1,FALSE),".")</f>
        <v>79.368634146341464</v>
      </c>
      <c r="JV24">
        <f>IFERROR(VLOOKUP(CONCATENATE($G24, ".SP.DYN.LE00.IN"),AREA_WB_6ATTRS,Seq!AA$1,FALSE),".")</f>
        <v>79.574585365853665</v>
      </c>
      <c r="JW24">
        <f>IFERROR(VLOOKUP(CONCATENATE($G24, ".SP.DYN.LE00.IN"),AREA_WB_6ATTRS,Seq!AB$1,FALSE),".")</f>
        <v>79.791585365853678</v>
      </c>
      <c r="JX24">
        <f>IFERROR(VLOOKUP(CONCATENATE($G24, ".SP.DYN.LE00.IN"),AREA_WB_6ATTRS,Seq!AC$1,FALSE),".")</f>
        <v>80.022682926829262</v>
      </c>
      <c r="JY24">
        <f>IFERROR(VLOOKUP(CONCATENATE($G24, ".SP.DYN.LE00.IN"),AREA_WB_6ATTRS,Seq!AD$1,FALSE),".")</f>
        <v>80.267341463414638</v>
      </c>
      <c r="JZ24">
        <f>IFERROR(VLOOKUP(CONCATENATE($G24, ".SP.DYN.LE00.IN"),AREA_WB_6ATTRS,Seq!AE$1,FALSE),".")</f>
        <v>80.521048780487817</v>
      </c>
      <c r="KA24">
        <f>IFERROR(VLOOKUP(CONCATENATE($G24, ".SP.DYN.LE00.IN"),AREA_WB_6ATTRS,Seq!AF$1,FALSE),".")</f>
        <v>80.775317073170726</v>
      </c>
      <c r="KB24" t="str">
        <f>IFERROR(VLOOKUP(CONCATENATE($G24, ".SP.DYN.LE00.IN"),AREA_WB_6ATTRS,Seq!AG$1,FALSE),".")</f>
        <v>.</v>
      </c>
      <c r="KK24">
        <f t="shared" si="25"/>
        <v>379012</v>
      </c>
      <c r="KL24">
        <f t="shared" si="23"/>
        <v>0</v>
      </c>
      <c r="KM24">
        <f t="shared" si="26"/>
        <v>44928691.671781488</v>
      </c>
      <c r="KN24">
        <f t="shared" si="27"/>
        <v>-43991019.792830892</v>
      </c>
      <c r="KO24">
        <f t="shared" si="24"/>
        <v>7.2000003814697261E-2</v>
      </c>
      <c r="KP24" t="str">
        <f>work!HA24</f>
        <v>.</v>
      </c>
      <c r="KQ24" t="str">
        <f>work!HB24</f>
        <v>.</v>
      </c>
      <c r="KR24" t="str">
        <f>work!HC24</f>
        <v>.</v>
      </c>
      <c r="KS24" t="str">
        <f>IF(ISNUMBER(work!HI24-work!HA24),work!HI24-work!HA24,".")</f>
        <v>.</v>
      </c>
      <c r="KT24" t="str">
        <f>IF(ISNUMBER(work!HJ24-work!HB24),work!HJ24-work!HB24,".")</f>
        <v>.</v>
      </c>
      <c r="KU24" t="str">
        <f>IF(ISNUMBER(work!HK24-work!HC24),work!HK24-work!HC24,".")</f>
        <v>.</v>
      </c>
      <c r="KW24">
        <f>IFERROR(work!HR24/work!HV24,".")</f>
        <v>0.35771648044692739</v>
      </c>
      <c r="KX24">
        <f>IFERROR(work!HS24/work!HW24,".")</f>
        <v>0.45208140759689591</v>
      </c>
      <c r="KY24">
        <f>IFERROR(work!HT24/work!HX24,".")</f>
        <v>0.46241307513302399</v>
      </c>
      <c r="KZ24">
        <f>IFERROR(work!HU24/work!HY24,".")</f>
        <v>0.45330258853719047</v>
      </c>
    </row>
    <row r="25" spans="1:312">
      <c r="A25" s="24">
        <f t="shared" si="0"/>
        <v>23</v>
      </c>
      <c r="B25" s="24" t="str">
        <f t="shared" si="19"/>
        <v>InEM90</v>
      </c>
      <c r="C25" s="24" t="str">
        <f t="shared" si="1"/>
        <v>Out</v>
      </c>
      <c r="D25" s="24" t="str">
        <f t="shared" si="2"/>
        <v>In67</v>
      </c>
      <c r="E25" s="25" t="s">
        <v>2351</v>
      </c>
      <c r="F25" s="26" t="str">
        <f t="shared" si="3"/>
        <v>Malaysia</v>
      </c>
      <c r="G25" s="166" t="s">
        <v>1562</v>
      </c>
      <c r="H25" s="166" t="s">
        <v>5007</v>
      </c>
      <c r="I25" s="166" t="s">
        <v>5007</v>
      </c>
      <c r="J25" s="180" t="s">
        <v>5007</v>
      </c>
      <c r="K25" s="180" t="s">
        <v>5007</v>
      </c>
      <c r="L25" s="27">
        <f>IFERROR(VLOOKUP($F25,Area_FDI_84_96,Seq!B$1,FALSE),0)</f>
        <v>57</v>
      </c>
      <c r="M25" s="27">
        <f>IFERROR(VLOOKUP($F25,Area_FDI_84_96,Seq!C$1,FALSE),0)</f>
        <v>25</v>
      </c>
      <c r="N25" s="27">
        <f>IFERROR(VLOOKUP($F25,Area_FDI_84_96,Seq!D$1,FALSE),0)</f>
        <v>41</v>
      </c>
      <c r="O25" s="27">
        <f>IFERROR(VLOOKUP($F25,Area_FDI_84_96,Seq!E$1,FALSE),0)</f>
        <v>13</v>
      </c>
      <c r="P25" s="27">
        <f>IFERROR(VLOOKUP($F25,Area_FDI_84_96,Seq!F$1,FALSE),0)</f>
        <v>130</v>
      </c>
      <c r="Q25" s="27">
        <f>IFERROR(VLOOKUP($F25,Area_FDI_84_96,Seq!G$1,FALSE),0)</f>
        <v>40</v>
      </c>
      <c r="R25" s="27">
        <f>IFERROR(VLOOKUP($F25,Area_FDI_84_96,Seq!H$1,FALSE),0)</f>
        <v>64</v>
      </c>
      <c r="S25" s="27">
        <f>IFERROR(VLOOKUP($F25,Area_FDI_84_96,Seq!I$1,FALSE),0)</f>
        <v>196</v>
      </c>
      <c r="T25" s="27">
        <f>IFERROR(VALUE(VLOOKUP($E25,Area_FDI_92_95,Seq!B$1,FALSE)),0)</f>
        <v>2467</v>
      </c>
      <c r="U25" s="27">
        <f>IFERROR(VALUE(VLOOKUP($E25,Area_FDI_92_95,Seq!C$1,FALSE)),0)</f>
        <v>9142</v>
      </c>
      <c r="V25" s="27">
        <f>IFERROR(VALUE(VLOOKUP($E25,Area_FDI_92_95,Seq!D$1,FALSE)),0)</f>
        <v>20099</v>
      </c>
      <c r="W25" s="27">
        <f>IFERROR(VALUE(VLOOKUP($E25,Area_FDI_92_95,Seq!E$1,FALSE)),0)</f>
        <v>25900</v>
      </c>
      <c r="X25" s="27">
        <f>IFERROR(VALUE(VLOOKUP($E25,Area_FDI_96_99,Seq!B$1,FALSE)),0)</f>
        <v>45995</v>
      </c>
      <c r="Y25" s="27">
        <f>IFERROR(VALUE(VLOOKUP($E25,Area_FDI_96_99,Seq!C$1,FALSE)),0)</f>
        <v>38183</v>
      </c>
      <c r="Z25" s="27">
        <f>IFERROR(VALUE(VLOOKUP($E25,Area_FDI_96_99,Seq!D$1,FALSE)),0)</f>
        <v>34049</v>
      </c>
      <c r="AA25" s="27">
        <f>IFERROR(VALUE(VLOOKUP($E25,Area_FDI_96_99,Seq!E$1,FALSE)),0)</f>
        <v>23771</v>
      </c>
      <c r="AB25" s="27">
        <f t="shared" si="4"/>
        <v>20288</v>
      </c>
      <c r="AC25" s="27">
        <f t="shared" si="5"/>
        <v>26298</v>
      </c>
      <c r="AD25" s="27">
        <f t="shared" si="6"/>
        <v>36786</v>
      </c>
      <c r="AE25" s="27">
        <f t="shared" si="7"/>
        <v>25103</v>
      </c>
      <c r="AF25" s="27">
        <f t="shared" si="8"/>
        <v>38504</v>
      </c>
      <c r="AG25" s="27">
        <f t="shared" si="9"/>
        <v>36139</v>
      </c>
      <c r="AH25" s="27">
        <f t="shared" si="10"/>
        <v>39348</v>
      </c>
      <c r="AI25" s="27">
        <f t="shared" si="11"/>
        <v>39725</v>
      </c>
      <c r="AJ25" s="27">
        <f t="shared" si="12"/>
        <v>24696</v>
      </c>
      <c r="AK25" s="27">
        <f t="shared" si="13"/>
        <v>42874</v>
      </c>
      <c r="AL25" s="27">
        <f t="shared" si="14"/>
        <v>29433</v>
      </c>
      <c r="AM25" s="27"/>
      <c r="AN25" s="27"/>
      <c r="AO25" s="27"/>
      <c r="AP25" s="27"/>
      <c r="AQ25" s="27"/>
      <c r="AR25" s="27"/>
      <c r="AS25" s="27"/>
      <c r="AT25" s="27">
        <f>IFERROR(work!D25+work!AP25,".")</f>
        <v>20935607.657232743</v>
      </c>
      <c r="AU25" s="27">
        <f>IFERROR(work!E25+work!AQ25,".")</f>
        <v>22070272.84965324</v>
      </c>
      <c r="AV25" s="27">
        <f>IFERROR(work!F25+work!AR25,".")</f>
        <v>23989428.064535279</v>
      </c>
      <c r="AW25" s="27">
        <f>IFERROR(work!G25+work!AS25,".")</f>
        <v>26465123.152562104</v>
      </c>
      <c r="AX25" s="27">
        <f>IFERROR(work!H25+work!AT25,".")</f>
        <v>30251310.36727681</v>
      </c>
      <c r="AY25" s="27">
        <f>IFERROR(work!I25+work!AU25,".")</f>
        <v>33834198.602497138</v>
      </c>
      <c r="AZ25" s="27">
        <f>IFERROR(work!J25+work!AV25,".")</f>
        <v>36552503.766631082</v>
      </c>
      <c r="BA25" s="27">
        <f>IFERROR(work!K25+work!AW25,".")</f>
        <v>40579722.148457579</v>
      </c>
      <c r="BB25" s="27">
        <f>IFERROR(work!L25+work!AX25,".")</f>
        <v>45116027.797624245</v>
      </c>
      <c r="BC25" s="27">
        <f>IFERROR(work!M25+work!AY25,".")</f>
        <v>47162673.977314219</v>
      </c>
      <c r="BD25" s="27">
        <f>IFERROR(work!N25+work!AZ25,".")</f>
        <v>49180456.481498115</v>
      </c>
      <c r="BE25" s="27">
        <f>IFERROR(work!O25+work!BA25,".")</f>
        <v>53721366.495297767</v>
      </c>
      <c r="BF25" s="27">
        <f>IFERROR(work!P25+work!BB25,".")</f>
        <v>61074957.036770701</v>
      </c>
      <c r="BG25" s="27">
        <f>IFERROR(work!Q25+work!BC25,".")</f>
        <v>69394308.963309214</v>
      </c>
      <c r="BH25" s="27">
        <f>IFERROR(work!R25+work!BD25,".")</f>
        <v>78244383.509674743</v>
      </c>
      <c r="BI25" s="27">
        <f>IFERROR(work!S25+work!BE25,".")</f>
        <v>86700650.30534859</v>
      </c>
      <c r="BJ25" s="27">
        <f>IFERROR(work!T25+work!BF25,".")</f>
        <v>95370915.81273444</v>
      </c>
      <c r="BK25" s="27">
        <f>IFERROR(work!U25+work!BG25,".")</f>
        <v>104078977.99675226</v>
      </c>
      <c r="BL25" s="27">
        <f>IFERROR(work!V25+work!BH25,".")</f>
        <v>110868816.28031315</v>
      </c>
      <c r="BM25" s="27">
        <f>IFERROR(work!W25+work!BI25,".")</f>
        <v>119176136.82649508</v>
      </c>
      <c r="BN25" s="27">
        <f>IFERROR(work!X25+work!BJ25,".")</f>
        <v>129226467.10408846</v>
      </c>
      <c r="BO25" s="27">
        <f>IFERROR(work!Y25+work!BK25,".")</f>
        <v>139222361.68951726</v>
      </c>
      <c r="BP25" s="27">
        <f>IFERROR(work!Z25+work!BL25,".")</f>
        <v>151541928.55063173</v>
      </c>
      <c r="BQ25" s="27">
        <f>IFERROR(work!AA25+work!BM25,".")</f>
        <v>166277676.6688526</v>
      </c>
      <c r="BR25" s="27">
        <f>IFERROR(work!AB25+work!BN25,".")</f>
        <v>182723121.64398637</v>
      </c>
      <c r="BS25" s="27">
        <f>IFERROR(work!AC25+work!BO25,".")</f>
        <v>202701007.96870402</v>
      </c>
      <c r="BT25" s="27">
        <f>IFERROR(work!AD25+work!BP25,".")</f>
        <v>227634068.87546545</v>
      </c>
      <c r="BU25" s="27">
        <f>IFERROR(work!AE25+work!BQ25,".")</f>
        <v>258992062.1294665</v>
      </c>
      <c r="BV25" s="27">
        <f>IFERROR(work!AF25+work!BR25,".")</f>
        <v>283216708.26094002</v>
      </c>
      <c r="BW25" s="27">
        <f>IFERROR(work!AG25+work!BS25,".")</f>
        <v>307759357.7625137</v>
      </c>
      <c r="BX25" s="27">
        <f>IFERROR(work!AH25+work!BT25,".")</f>
        <v>339325916.13927424</v>
      </c>
      <c r="BY25" s="27">
        <f>IFERROR(work!AI25+work!BU25,".")</f>
        <v>369620999.45225501</v>
      </c>
      <c r="BZ25" s="27"/>
      <c r="CA25" s="27"/>
      <c r="CB25" s="27"/>
      <c r="CC25" s="27"/>
      <c r="CD25" s="27"/>
      <c r="CE25" s="27"/>
      <c r="CF25" s="27">
        <f>IFERROR(work!AP25-work!D25,".")</f>
        <v>-15652616.430488635</v>
      </c>
      <c r="CG25" s="27">
        <f>IFERROR(work!AQ25-work!E25,".")</f>
        <v>-16420538.89062966</v>
      </c>
      <c r="CH25" s="27">
        <f>IFERROR(work!AR25-work!F25,".")</f>
        <v>-18004047.544113386</v>
      </c>
      <c r="CI25" s="27">
        <f>IFERROR(work!AS25-work!G25,".")</f>
        <v>-20105641.29742942</v>
      </c>
      <c r="CJ25" s="27">
        <f>IFERROR(work!AT25-work!H25,".")</f>
        <v>-23398210.279113337</v>
      </c>
      <c r="CK25" s="27">
        <f>IFERROR(work!AU25-work!I25,".")</f>
        <v>-27058007.331155609</v>
      </c>
      <c r="CL25" s="27">
        <f>IFERROR(work!AV25-work!J25,".")</f>
        <v>-29698216.289183136</v>
      </c>
      <c r="CM25" s="27">
        <f>IFERROR(work!AW25-work!K25,".")</f>
        <v>-33356081.433831103</v>
      </c>
      <c r="CN25" s="27">
        <f>IFERROR(work!AX25-work!L25,".")</f>
        <v>-37174521.58946304</v>
      </c>
      <c r="CO25" s="27">
        <f>IFERROR(work!AY25-work!M25,".")</f>
        <v>-38501787.93464379</v>
      </c>
      <c r="CP25" s="27">
        <f>IFERROR(work!AZ25-work!N25,".")</f>
        <v>-39739254.983114265</v>
      </c>
      <c r="CQ25" s="27">
        <f>IFERROR(work!BA25-work!O25,".")</f>
        <v>-43378958.424058922</v>
      </c>
      <c r="CR25" s="27">
        <f>IFERROR(work!BB25-work!P25,".")</f>
        <v>-49813614.02113454</v>
      </c>
      <c r="CS25" s="27">
        <f>IFERROR(work!BC25-work!Q25,".")</f>
        <v>-57018662.042702943</v>
      </c>
      <c r="CT25" s="27">
        <f>IFERROR(work!BD25-work!R25,".")</f>
        <v>-64728686.698124841</v>
      </c>
      <c r="CU25" s="27">
        <f>IFERROR(work!BE25-work!S25,".")</f>
        <v>-71856484.555101112</v>
      </c>
      <c r="CV25" s="27">
        <f>IFERROR(work!BF25-work!T25,".")</f>
        <v>-79041932.533760384</v>
      </c>
      <c r="CW25" s="27">
        <f>IFERROR(work!BG25-work!U25,".")</f>
        <v>-86554265.245966583</v>
      </c>
      <c r="CX25" s="27">
        <f>IFERROR(work!BH25-work!V25,".")</f>
        <v>-94633819.935337886</v>
      </c>
      <c r="CY25" s="27">
        <f>IFERROR(work!BI25-work!W25,".")</f>
        <v>-101944699.74154541</v>
      </c>
      <c r="CZ25" s="27">
        <f>IFERROR(work!BJ25-work!X25,".")</f>
        <v>-110468519.73566741</v>
      </c>
      <c r="DA25" s="27">
        <f>IFERROR(work!BK25-work!Y25,".")</f>
        <v>-120367309.05793831</v>
      </c>
      <c r="DB25" s="27">
        <f>IFERROR(work!BL25-work!Z25,".")</f>
        <v>-131670402.23484227</v>
      </c>
      <c r="DC25" s="27">
        <f>IFERROR(work!BM25-work!AA25,".")</f>
        <v>-145255887.19516841</v>
      </c>
      <c r="DD25" s="27">
        <f>IFERROR(work!BN25-work!AB25,".")</f>
        <v>-160275332.17030218</v>
      </c>
      <c r="DE25" s="27">
        <f>IFERROR(work!BO25-work!AC25,".")</f>
        <v>-179056271.12659875</v>
      </c>
      <c r="DF25" s="27">
        <f>IFERROR(work!BP25-work!AD25,".")</f>
        <v>-202606384.66493917</v>
      </c>
      <c r="DG25" s="27">
        <f>IFERROR(work!BQ25-work!AE25,".")</f>
        <v>-232342535.81367704</v>
      </c>
      <c r="DH25" s="27">
        <f>IFERROR(work!BR25-work!AF25,".")</f>
        <v>-255286011.08474451</v>
      </c>
      <c r="DI25" s="27">
        <f>IFERROR(work!BS25-work!AG25,".")</f>
        <v>-280285611.76297492</v>
      </c>
      <c r="DJ25" s="27">
        <f>IFERROR(work!BT25-work!AH25,".")</f>
        <v>-309875730.21686518</v>
      </c>
      <c r="DK25" s="27">
        <f>IFERROR(work!BU25-work!AI25,".")</f>
        <v>-338657996.7222929</v>
      </c>
      <c r="DL25" s="27"/>
      <c r="DM25" s="27"/>
      <c r="DN25" s="27"/>
      <c r="DO25" s="27"/>
      <c r="DP25" s="27"/>
      <c r="DQ25" s="27"/>
      <c r="DR25" s="27"/>
      <c r="DS25" s="27">
        <f>IFERROR(work!DO25-work!CC25,".")</f>
        <v>0.19799999237060548</v>
      </c>
      <c r="DT25" s="27">
        <f>IFERROR(work!DP25-work!CD25,".")</f>
        <v>0.19699999237060548</v>
      </c>
      <c r="DU25" s="27">
        <f>IFERROR(work!DQ25-work!CE25,".")</f>
        <v>0.19699999237060548</v>
      </c>
      <c r="DV25" s="27">
        <f>IFERROR(work!DR25-work!CF25,".")</f>
        <v>0.19599999237060547</v>
      </c>
      <c r="DW25" s="27">
        <f>IFERROR(work!DS25-work!CG25,".")</f>
        <v>0.19599999237060547</v>
      </c>
      <c r="DX25" s="27">
        <f>IFERROR(work!DT25-work!CH25,".")</f>
        <v>0.19499999237060547</v>
      </c>
      <c r="DY25" s="27">
        <f>IFERROR(work!DU25-work!CI25,".")</f>
        <v>0.19399999237060547</v>
      </c>
      <c r="DZ25" s="27">
        <f>IFERROR(work!DV25-work!CJ25,".")</f>
        <v>0.19299999237060547</v>
      </c>
      <c r="EA25" s="27">
        <f>IFERROR(work!DW25-work!CK25,".")</f>
        <v>0.19199999237060547</v>
      </c>
      <c r="EB25" s="27">
        <f>IFERROR(work!DX25-work!CL25,".")</f>
        <v>0.19099999237060547</v>
      </c>
      <c r="EC25" s="27">
        <f>IFERROR(work!DY25-work!CM25,".")</f>
        <v>0.18899999237060547</v>
      </c>
      <c r="ED25" s="27">
        <f>IFERROR(work!DZ25-work!CN25,".")</f>
        <v>0.18699999237060549</v>
      </c>
      <c r="EE25" s="27">
        <f>IFERROR(work!EA25-work!CO25,".")</f>
        <v>0.18599999237060549</v>
      </c>
      <c r="EF25" s="27">
        <f>IFERROR(work!EB25-work!CP25,".")</f>
        <v>0.18399999237060549</v>
      </c>
      <c r="EG25" s="27">
        <f>IFERROR(work!EC25-work!CQ25,".")</f>
        <v>0.18199999237060549</v>
      </c>
      <c r="EH25" s="27">
        <f>IFERROR(work!ED25-work!CR25,".")</f>
        <v>0.17999999237060549</v>
      </c>
      <c r="EI25" s="27">
        <f>IFERROR(work!EE25-work!CS25,".")</f>
        <v>0.17699999237060549</v>
      </c>
      <c r="EJ25" s="27">
        <f>IFERROR(work!EF25-work!CT25,".")</f>
        <v>0.17499999237060548</v>
      </c>
      <c r="EK25" s="27">
        <f>IFERROR(work!EG25-work!CU25,".")</f>
        <v>0.17299999237060548</v>
      </c>
      <c r="EL25" s="27">
        <f>IFERROR(work!EH25-work!CV25,".")</f>
        <v>0.16999999237060548</v>
      </c>
      <c r="EM25" s="27">
        <f>IFERROR(work!EI25-work!CW25,".")</f>
        <v>0.16699999237060548</v>
      </c>
      <c r="EN25" s="27">
        <f>IFERROR(work!EJ25-work!CX25,".")</f>
        <v>0.16399999237060547</v>
      </c>
      <c r="EO25" s="27">
        <f>IFERROR(work!EK25-work!CY25,".")</f>
        <v>0.16099999237060547</v>
      </c>
      <c r="EP25" s="27">
        <f>IFERROR(work!EL25-work!CZ25,".")</f>
        <v>0.15799999237060547</v>
      </c>
      <c r="EQ25" s="27">
        <f>IFERROR(work!EM25-work!DA25,".")</f>
        <v>0.15399999237060547</v>
      </c>
      <c r="ER25" s="27">
        <f>IFERROR(work!EN25-work!DB25,".")</f>
        <v>0.15099999237060549</v>
      </c>
      <c r="ES25" s="27">
        <f>IFERROR(work!EO25-work!DC25,".")</f>
        <v>0.14699999237060549</v>
      </c>
      <c r="ET25" s="27">
        <f>IFERROR(work!EP25-work!DD25,".")</f>
        <v>0.14299999237060548</v>
      </c>
      <c r="EU25" s="27">
        <f>IFERROR(work!EQ25-work!DE25,".")</f>
        <v>0.14900000762939453</v>
      </c>
      <c r="EV25" s="27">
        <f>IFERROR(work!ER25-work!DF25,".")</f>
        <v>0.14400000762939452</v>
      </c>
      <c r="EW25" s="27">
        <f>IFERROR(work!ES25-work!DG25,".")</f>
        <v>0.14000000762939452</v>
      </c>
      <c r="EX25" s="27">
        <f>IFERROR(work!ET25-work!DH25,".")</f>
        <v>0.13600000762939451</v>
      </c>
      <c r="EY25" s="27"/>
      <c r="EZ25" s="27"/>
      <c r="FA25" s="27"/>
      <c r="FB25" s="27"/>
      <c r="FC25" s="27"/>
      <c r="FD25" s="27"/>
      <c r="FE25" s="27" t="str">
        <f>IF(ISNUMBER(work!GZ25/work!HD25),work!GZ25/work!HD25,".")</f>
        <v>.</v>
      </c>
      <c r="FF25" s="27" t="str">
        <f>IF(ISNUMBER(work!HA25/work!HE25),work!HA25/work!HE25,".")</f>
        <v>.</v>
      </c>
      <c r="FG25" s="27" t="str">
        <f>IF(ISNUMBER(work!HB25/work!HF25),work!HB25/work!HF25,".")</f>
        <v>.</v>
      </c>
      <c r="FH25" s="27" t="str">
        <f>IF(ISNUMBER(work!HC25/work!HG25),work!HC25/work!HG25,".")</f>
        <v>.</v>
      </c>
      <c r="FI25" s="27" t="str">
        <f>IF(ISNUMBER((work!HA25+work!HB25)/(work!HE25+work!HF25)),(work!HA25+work!HB25)/(work!HE25+work!HF25),".")</f>
        <v>.</v>
      </c>
      <c r="FJ25" s="27" t="str">
        <f>IF(ISNUMBER(work!HH25/work!HL25),work!HH25/work!HL25,".")</f>
        <v>.</v>
      </c>
      <c r="FK25" s="27" t="str">
        <f>IF(ISNUMBER(work!HI25/work!HM25),work!HI25/work!HM25,".")</f>
        <v>.</v>
      </c>
      <c r="FL25" s="27" t="str">
        <f>IF(ISNUMBER(work!HJ25/work!HN25),work!HJ25/work!HN25,".")</f>
        <v>.</v>
      </c>
      <c r="FM25" s="27" t="str">
        <f>IF(ISNUMBER(work!HK25/work!HO25),work!HK25/work!HO25,".")</f>
        <v>.</v>
      </c>
      <c r="FN25" s="27" t="str">
        <f>IF(ISNUMBER((work!HI25+work!HJ25)/(work!HM25+work!HN25)),(work!HI25+work!HJ25)/(work!HM25+work!HN25),".")</f>
        <v>.</v>
      </c>
      <c r="FO25" s="27" t="s">
        <v>5007</v>
      </c>
      <c r="FP25" s="27" t="s">
        <v>5007</v>
      </c>
      <c r="FQ25" s="27" t="s">
        <v>5007</v>
      </c>
      <c r="FR25" s="27" t="s">
        <v>5007</v>
      </c>
      <c r="FS25" s="27" t="s">
        <v>5007</v>
      </c>
      <c r="FT25" s="27">
        <f>work!GM25</f>
        <v>0.26378156450846846</v>
      </c>
      <c r="FU25" s="27">
        <f>work!GN25</f>
        <v>0.28735027418419617</v>
      </c>
      <c r="FV25" s="27">
        <f>work!GO25</f>
        <v>0.26585470284697932</v>
      </c>
      <c r="FW25" s="27" t="s">
        <v>5007</v>
      </c>
      <c r="FX25" s="27"/>
      <c r="FY25" s="27">
        <f t="shared" si="15"/>
        <v>4351.4129999999996</v>
      </c>
      <c r="FZ25">
        <f t="shared" si="20"/>
        <v>20224</v>
      </c>
      <c r="GA25" t="str">
        <f>work!HC25</f>
        <v>.</v>
      </c>
      <c r="GB25" t="str">
        <f>IF(ISNUMBER(work!HA25+work!HB25),work!HA25+work!HB25,".")</f>
        <v>.</v>
      </c>
      <c r="GC25" t="str">
        <f>IF(ISNUMBER(work!HK25-work!HC25),work!HK25-work!HC25,".")</f>
        <v>.</v>
      </c>
      <c r="GD25" t="str">
        <f>IF(ISNUMBER(work!HI25+work!HJ25-work!HA25-work!HB25),(work!HI25+work!HJ25-work!HA25-work!HB25),".")</f>
        <v>.</v>
      </c>
      <c r="GH25">
        <f>work!GQ25</f>
        <v>3630542</v>
      </c>
      <c r="GI25">
        <f>work!GR25</f>
        <v>5202000</v>
      </c>
      <c r="GJ25" t="str">
        <f>work!GZ25</f>
        <v>.</v>
      </c>
      <c r="GK25" t="str">
        <f>work!HH25</f>
        <v>.</v>
      </c>
      <c r="GL25">
        <f t="shared" si="16"/>
        <v>125584.44389875331</v>
      </c>
      <c r="GM25" t="str">
        <f>IFERROR(VLOOKUP($F25,AREA_EM_ALLYEAR,Seq!B$1,FALSE),".")</f>
        <v>.</v>
      </c>
      <c r="GN25" t="str">
        <f>IFERROR(VLOOKUP($F25,AREA_EM_ALLYEAR,Seq!C$1,FALSE),".")</f>
        <v>.</v>
      </c>
      <c r="GO25" t="str">
        <f>IFERROR(VLOOKUP($F25,AREA_EM_ALLYEAR,Seq!D$1,FALSE),".")</f>
        <v>.</v>
      </c>
      <c r="GP25" t="str">
        <f>IFERROR(VLOOKUP($F25,AREA_EM_ALLYEAR,Seq!E$1,FALSE),".")</f>
        <v>.</v>
      </c>
      <c r="GQ25" t="str">
        <f>IFERROR(VLOOKUP($F25,AREA_EM_ALLYEAR,Seq!F$1,FALSE),".")</f>
        <v>.</v>
      </c>
      <c r="GR25" t="str">
        <f>IFERROR(VLOOKUP($F25,AREA_EM_ALLYEAR,Seq!G$1,FALSE),".")</f>
        <v>.</v>
      </c>
      <c r="GS25" t="str">
        <f>IFERROR(VLOOKUP($F25,AREA_EM_ALLYEAR,Seq!H$1,FALSE),".")</f>
        <v>.</v>
      </c>
      <c r="GT25" t="str">
        <f>IFERROR(VLOOKUP($F25,AREA_EM_ALLYEAR,Seq!I$1,FALSE),".")</f>
        <v>.</v>
      </c>
      <c r="GU25" t="str">
        <f>IFERROR(VLOOKUP($F25,AREA_EM_ALLYEAR,Seq!J$1,FALSE),".")</f>
        <v>.</v>
      </c>
      <c r="GV25" t="str">
        <f>IFERROR(VLOOKUP($F25,AREA_EM_ALLYEAR,Seq!K$1,FALSE),".")</f>
        <v>.</v>
      </c>
      <c r="GW25" t="str">
        <f>IFERROR(VLOOKUP($F25,AREA_EM_ALLYEAR,Seq!L$1,FALSE),".")</f>
        <v>.</v>
      </c>
      <c r="GX25" t="str">
        <f>IFERROR(VLOOKUP($F25,AREA_EM_ALLYEAR,Seq!M$1,FALSE),".")</f>
        <v>.</v>
      </c>
      <c r="GY25" t="str">
        <f>IFERROR(VLOOKUP($F25,AREA_EM_ALLYEAR,Seq!N$1,FALSE),".")</f>
        <v>.</v>
      </c>
      <c r="GZ25" t="str">
        <f>IFERROR(VLOOKUP($F25,AREA_EM_ALLYEAR,Seq!O$1,FALSE),".")</f>
        <v>.</v>
      </c>
      <c r="HA25" t="str">
        <f t="shared" si="21"/>
        <v>.</v>
      </c>
      <c r="HK25" s="139">
        <f>IFERROR(VLOOKUP(CONCATENATE($G25, ".SP.DYN.LE00.IN"),AREA_WB_6ATTRS,Seq!B$1,FALSE)-VLOOKUP("CHN.SP.DYN.LE00.IN",AREA_WB_6ATTRS,Seq!B$1,FALSE),".")</f>
        <v>0.40904878048779381</v>
      </c>
      <c r="HL25" s="139">
        <f>IFERROR(VLOOKUP(CONCATENATE($G25, ".SP.DYN.LE00.IN"),AREA_WB_6ATTRS,Seq!C$1,FALSE)-VLOOKUP("CHN.SP.DYN.LE00.IN",AREA_WB_6ATTRS,Seq!C$1,FALSE),".")</f>
        <v>0.43819512195121035</v>
      </c>
      <c r="HM25" s="139">
        <f>IFERROR(VLOOKUP(CONCATENATE($G25, ".SP.DYN.LE00.IN"),AREA_WB_6ATTRS,Seq!D$1,FALSE)-VLOOKUP("CHN.SP.DYN.LE00.IN",AREA_WB_6ATTRS,Seq!D$1,FALSE),".")</f>
        <v>0.45648780487805141</v>
      </c>
      <c r="HN25" s="139">
        <f>IFERROR(VLOOKUP(CONCATENATE($G25, ".SP.DYN.LE00.IN"),AREA_WB_6ATTRS,Seq!E$1,FALSE)-VLOOKUP("CHN.SP.DYN.LE00.IN",AREA_WB_6ATTRS,Seq!E$1,FALSE),".")</f>
        <v>0.47434146341464611</v>
      </c>
      <c r="HO25" s="139">
        <f>IFERROR(VLOOKUP(CONCATENATE($G25, ".SP.DYN.LE00.IN"),AREA_WB_6ATTRS,Seq!F$1,FALSE)-VLOOKUP("CHN.SP.DYN.LE00.IN",AREA_WB_6ATTRS,Seq!F$1,FALSE),".")</f>
        <v>0.49124390243902383</v>
      </c>
      <c r="HP25" s="139">
        <f>IFERROR(VLOOKUP(CONCATENATE($G25, ".SP.DYN.LE00.IN"),AREA_WB_6ATTRS,Seq!G$1,FALSE)-VLOOKUP("CHN.SP.DYN.LE00.IN",AREA_WB_6ATTRS,Seq!G$1,FALSE),".")</f>
        <v>0.50670731707316463</v>
      </c>
      <c r="HQ25" s="139">
        <f>IFERROR(VLOOKUP(CONCATENATE($G25, ".SP.DYN.LE00.IN"),AREA_WB_6ATTRS,Seq!H$1,FALSE)-VLOOKUP("CHN.SP.DYN.LE00.IN",AREA_WB_6ATTRS,Seq!H$1,FALSE),".")</f>
        <v>0.5232195121951122</v>
      </c>
      <c r="HR25" s="139">
        <f>IFERROR(VLOOKUP(CONCATENATE($G25, ".SP.DYN.LE00.IN"),AREA_WB_6ATTRS,Seq!I$1,FALSE)-VLOOKUP("CHN.SP.DYN.LE00.IN",AREA_WB_6ATTRS,Seq!I$1,FALSE),".")</f>
        <v>0.5402682926829101</v>
      </c>
      <c r="HS25" s="139">
        <f>IFERROR(VLOOKUP(CONCATENATE($G25, ".SP.DYN.LE00.IN"),AREA_WB_6ATTRS,Seq!J$1,FALSE)-VLOOKUP("CHN.SP.DYN.LE00.IN",AREA_WB_6ATTRS,Seq!J$1,FALSE),".")</f>
        <v>0.55936585365853375</v>
      </c>
      <c r="HT25" s="139">
        <f>IFERROR(VLOOKUP(CONCATENATE($G25, ".SP.DYN.LE00.IN"),AREA_WB_6ATTRS,Seq!K$1,FALSE)-VLOOKUP("CHN.SP.DYN.LE00.IN",AREA_WB_6ATTRS,Seq!K$1,FALSE),".")</f>
        <v>0.58248780487805618</v>
      </c>
      <c r="HU25" s="139">
        <f>IFERROR(VLOOKUP(CONCATENATE($G25, ".SP.DYN.LE00.IN"),AREA_WB_6ATTRS,Seq!L$1,FALSE)-VLOOKUP("CHN.SP.DYN.LE00.IN",AREA_WB_6ATTRS,Seq!L$1,FALSE),".")</f>
        <v>0.6056341463414725</v>
      </c>
      <c r="HV25" s="139">
        <f>IFERROR(VLOOKUP(CONCATENATE($G25, ".SP.DYN.LE00.IN"),AREA_WB_6ATTRS,Seq!M$1,FALSE)-VLOOKUP("CHN.SP.DYN.LE00.IN",AREA_WB_6ATTRS,Seq!M$1,FALSE),".")</f>
        <v>0.63180487804878283</v>
      </c>
      <c r="HW25" s="139">
        <f>IFERROR(VLOOKUP(CONCATENATE($G25, ".SP.DYN.LE00.IN"),AREA_WB_6ATTRS,Seq!N$1,FALSE)-VLOOKUP("CHN.SP.DYN.LE00.IN",AREA_WB_6ATTRS,Seq!N$1,FALSE),".")</f>
        <v>0.65900000000000603</v>
      </c>
      <c r="HX25" s="139">
        <f>IFERROR(VLOOKUP(CONCATENATE($G25, ".SP.DYN.LE00.IN"),AREA_WB_6ATTRS,Seq!O$1,FALSE)-VLOOKUP("CHN.SP.DYN.LE00.IN",AREA_WB_6ATTRS,Seq!O$1,FALSE),".")</f>
        <v>0.68521951219513255</v>
      </c>
      <c r="HY25" s="139">
        <f>IFERROR(VLOOKUP(CONCATENATE($G25, ".SP.DYN.LE00.IN"),AREA_WB_6ATTRS,Seq!P$1,FALSE)-VLOOKUP("CHN.SP.DYN.LE00.IN",AREA_WB_6ATTRS,Seq!P$1,FALSE),".")</f>
        <v>0.71095121951218232</v>
      </c>
      <c r="HZ25" s="139">
        <f>IFERROR(VLOOKUP(CONCATENATE($G25, ".SP.DYN.LE00.IN"),AREA_WB_6ATTRS,Seq!Q$1,FALSE)-VLOOKUP("CHN.SP.DYN.LE00.IN",AREA_WB_6ATTRS,Seq!Q$1,FALSE),".")</f>
        <v>0.73870731707319237</v>
      </c>
      <c r="IA25" s="139">
        <f>IFERROR(VLOOKUP(CONCATENATE($G25, ".SP.DYN.LE00.IN"),AREA_WB_6ATTRS,Seq!R$1,FALSE)-VLOOKUP("CHN.SP.DYN.LE00.IN",AREA_WB_6ATTRS,Seq!R$1,FALSE),".")</f>
        <v>0.76948780487805379</v>
      </c>
      <c r="IB25" s="139">
        <f>IFERROR(VLOOKUP(CONCATENATE($G25, ".SP.DYN.LE00.IN"),AREA_WB_6ATTRS,Seq!S$1,FALSE)-VLOOKUP("CHN.SP.DYN.LE00.IN",AREA_WB_6ATTRS,Seq!S$1,FALSE),".")</f>
        <v>0.8027804878048812</v>
      </c>
      <c r="IC25" s="139">
        <f>IFERROR(VLOOKUP(CONCATENATE($G25, ".SP.DYN.LE00.IN"),AREA_WB_6ATTRS,Seq!T$1,FALSE)-VLOOKUP("CHN.SP.DYN.LE00.IN",AREA_WB_6ATTRS,Seq!T$1,FALSE),".")</f>
        <v>0.83760975609754951</v>
      </c>
      <c r="ID25" s="139">
        <f>IFERROR(VLOOKUP(CONCATENATE($G25, ".SP.DYN.LE00.IN"),AREA_WB_6ATTRS,Seq!U$1,FALSE)-VLOOKUP("CHN.SP.DYN.LE00.IN",AREA_WB_6ATTRS,Seq!U$1,FALSE),".")</f>
        <v>0.87295121951218846</v>
      </c>
      <c r="IE25" s="139">
        <f>IFERROR(VLOOKUP(CONCATENATE($G25, ".SP.DYN.LE00.IN"),AREA_WB_6ATTRS,Seq!V$1,FALSE)-VLOOKUP("CHN.SP.DYN.LE00.IN",AREA_WB_6ATTRS,Seq!V$1,FALSE),".")</f>
        <v>0.90078048780488018</v>
      </c>
      <c r="IF25" s="139">
        <f>IFERROR(VLOOKUP(CONCATENATE($G25, ".SP.DYN.LE00.IN"),AREA_WB_6ATTRS,Seq!W$1,FALSE)-VLOOKUP("CHN.SP.DYN.LE00.IN",AREA_WB_6ATTRS,Seq!W$1,FALSE),".")</f>
        <v>0.91558536585365857</v>
      </c>
      <c r="IG25" s="139">
        <f>IFERROR(VLOOKUP(CONCATENATE($G25, ".SP.DYN.LE00.IN"),AREA_WB_6ATTRS,Seq!X$1,FALSE)-VLOOKUP("CHN.SP.DYN.LE00.IN",AREA_WB_6ATTRS,Seq!X$1,FALSE),".")</f>
        <v>0.91282926829269684</v>
      </c>
      <c r="IH25" s="139">
        <f>IFERROR(VLOOKUP(CONCATENATE($G25, ".SP.DYN.LE00.IN"),AREA_WB_6ATTRS,Seq!Y$1,FALSE)-VLOOKUP("CHN.SP.DYN.LE00.IN",AREA_WB_6ATTRS,Seq!Y$1,FALSE),".")</f>
        <v>0.89302439024390878</v>
      </c>
      <c r="II25" s="139">
        <f>IFERROR(VLOOKUP(CONCATENATE($G25, ".SP.DYN.LE00.IN"),AREA_WB_6ATTRS,Seq!Z$1,FALSE)-VLOOKUP("CHN.SP.DYN.LE00.IN",AREA_WB_6ATTRS,Seq!Z$1,FALSE),".")</f>
        <v>0.85921951219511072</v>
      </c>
      <c r="IJ25" s="139">
        <f>IFERROR(VLOOKUP(CONCATENATE($G25, ".SP.DYN.LE00.IN"),AREA_WB_6ATTRS,Seq!AA$1,FALSE)-VLOOKUP("CHN.SP.DYN.LE00.IN",AREA_WB_6ATTRS,Seq!AA$1,FALSE),".")</f>
        <v>0.81697560975608496</v>
      </c>
      <c r="IK25" s="139">
        <f>IFERROR(VLOOKUP(CONCATENATE($G25, ".SP.DYN.LE00.IN"),AREA_WB_6ATTRS,Seq!AB$1,FALSE)-VLOOKUP("CHN.SP.DYN.LE00.IN",AREA_WB_6ATTRS,Seq!AB$1,FALSE),".")</f>
        <v>0.77687804878047473</v>
      </c>
      <c r="IL25" s="139">
        <f>IFERROR(VLOOKUP(CONCATENATE($G25, ".SP.DYN.LE00.IN"),AREA_WB_6ATTRS,Seq!AC$1,FALSE)-VLOOKUP("CHN.SP.DYN.LE00.IN",AREA_WB_6ATTRS,Seq!AC$1,FALSE),".")</f>
        <v>0.74646341463414956</v>
      </c>
      <c r="IM25" s="139">
        <f>IFERROR(VLOOKUP(CONCATENATE($G25, ".SP.DYN.LE00.IN"),AREA_WB_6ATTRS,Seq!AD$1,FALSE)-VLOOKUP("CHN.SP.DYN.LE00.IN",AREA_WB_6ATTRS,Seq!AD$1,FALSE),".")</f>
        <v>0.73278048780490224</v>
      </c>
      <c r="IN25" s="139">
        <f>IFERROR(VLOOKUP(CONCATENATE($G25, ".SP.DYN.LE00.IN"),AREA_WB_6ATTRS,Seq!AE$1,FALSE)-VLOOKUP("CHN.SP.DYN.LE00.IN",AREA_WB_6ATTRS,Seq!AE$1,FALSE),".")</f>
        <v>0.73429268292683503</v>
      </c>
      <c r="IO25" s="139">
        <f>IFERROR(VLOOKUP(CONCATENATE($G25, ".SP.DYN.LE00.IN"),AREA_WB_6ATTRS,Seq!AF$1,FALSE)-VLOOKUP("CHN.SP.DYN.LE00.IN",AREA_WB_6ATTRS,Seq!AF$1,FALSE),".")</f>
        <v>0.75146341463414501</v>
      </c>
      <c r="IP25" s="139" t="str">
        <f>IFERROR(VLOOKUP(CONCATENATE($G25, ".SP.DYN.LE00.IN"),AREA_WB_6ATTRS,Seq!AG$1,FALSE)-VLOOKUP("CHN.SP.DYN.LE00.IN",AREA_WB_6ATTRS,Seq!AG$1,FALSE),".")</f>
        <v>.</v>
      </c>
      <c r="IW25">
        <f>IFERROR(VLOOKUP(CONCATENATE($G25, ".SP.DYN.LE00.IN"),AREA_WB_6ATTRS,Seq!B$1,FALSE),".")</f>
        <v>67.402853658536586</v>
      </c>
      <c r="IX25">
        <f>IFERROR(VLOOKUP(CONCATENATE($G25, ".SP.DYN.LE00.IN"),AREA_WB_6ATTRS,Seq!C$1,FALSE),".")</f>
        <v>67.70112195121952</v>
      </c>
      <c r="IY25">
        <f>IFERROR(VLOOKUP(CONCATENATE($G25, ".SP.DYN.LE00.IN"),AREA_WB_6ATTRS,Seq!D$1,FALSE),".")</f>
        <v>67.991390243902444</v>
      </c>
      <c r="IZ25">
        <f>IFERROR(VLOOKUP(CONCATENATE($G25, ".SP.DYN.LE00.IN"),AREA_WB_6ATTRS,Seq!E$1,FALSE),".")</f>
        <v>68.274195121951237</v>
      </c>
      <c r="JA25">
        <f>IFERROR(VLOOKUP(CONCATENATE($G25, ".SP.DYN.LE00.IN"),AREA_WB_6ATTRS,Seq!F$1,FALSE),".")</f>
        <v>68.550512195121954</v>
      </c>
      <c r="JB25">
        <f>IFERROR(VLOOKUP(CONCATENATE($G25, ".SP.DYN.LE00.IN"),AREA_WB_6ATTRS,Seq!G$1,FALSE),".")</f>
        <v>68.819853658536587</v>
      </c>
      <c r="JC25">
        <f>IFERROR(VLOOKUP(CONCATENATE($G25, ".SP.DYN.LE00.IN"),AREA_WB_6ATTRS,Seq!H$1,FALSE),".")</f>
        <v>69.082707317073172</v>
      </c>
      <c r="JD25">
        <f>IFERROR(VLOOKUP(CONCATENATE($G25, ".SP.DYN.LE00.IN"),AREA_WB_6ATTRS,Seq!I$1,FALSE),".")</f>
        <v>69.337585365853656</v>
      </c>
      <c r="JE25">
        <f>IFERROR(VLOOKUP(CONCATENATE($G25, ".SP.DYN.LE00.IN"),AREA_WB_6ATTRS,Seq!J$1,FALSE),".")</f>
        <v>69.586487804878061</v>
      </c>
      <c r="JF25">
        <f>IFERROR(VLOOKUP(CONCATENATE($G25, ".SP.DYN.LE00.IN"),AREA_WB_6ATTRS,Seq!K$1,FALSE),".")</f>
        <v>69.82941463414636</v>
      </c>
      <c r="JG25">
        <f>IFERROR(VLOOKUP(CONCATENATE($G25, ".SP.DYN.LE00.IN"),AREA_WB_6ATTRS,Seq!L$1,FALSE),".")</f>
        <v>70.065365853658548</v>
      </c>
      <c r="JH25">
        <f>IFERROR(VLOOKUP(CONCATENATE($G25, ".SP.DYN.LE00.IN"),AREA_WB_6ATTRS,Seq!M$1,FALSE),".")</f>
        <v>70.295829268292692</v>
      </c>
      <c r="JI25">
        <f>IFERROR(VLOOKUP(CONCATENATE($G25, ".SP.DYN.LE00.IN"),AREA_WB_6ATTRS,Seq!N$1,FALSE),".")</f>
        <v>70.520829268292687</v>
      </c>
      <c r="JJ25">
        <f>IFERROR(VLOOKUP(CONCATENATE($G25, ".SP.DYN.LE00.IN"),AREA_WB_6ATTRS,Seq!O$1,FALSE),".")</f>
        <v>70.739853658536603</v>
      </c>
      <c r="JK25">
        <f>IFERROR(VLOOKUP(CONCATENATE($G25, ".SP.DYN.LE00.IN"),AREA_WB_6ATTRS,Seq!P$1,FALSE),".")</f>
        <v>70.953878048780481</v>
      </c>
      <c r="JL25">
        <f>IFERROR(VLOOKUP(CONCATENATE($G25, ".SP.DYN.LE00.IN"),AREA_WB_6ATTRS,Seq!Q$1,FALSE),".")</f>
        <v>71.163439024390271</v>
      </c>
      <c r="JM25">
        <f>IFERROR(VLOOKUP(CONCATENATE($G25, ".SP.DYN.LE00.IN"),AREA_WB_6ATTRS,Seq!R$1,FALSE),".")</f>
        <v>71.368512195121966</v>
      </c>
      <c r="JN25">
        <f>IFERROR(VLOOKUP(CONCATENATE($G25, ".SP.DYN.LE00.IN"),AREA_WB_6ATTRS,Seq!S$1,FALSE),".")</f>
        <v>71.569097560975621</v>
      </c>
      <c r="JO25">
        <f>IFERROR(VLOOKUP(CONCATENATE($G25, ".SP.DYN.LE00.IN"),AREA_WB_6ATTRS,Seq!T$1,FALSE),".")</f>
        <v>71.764707317073174</v>
      </c>
      <c r="JP25">
        <f>IFERROR(VLOOKUP(CONCATENATE($G25, ".SP.DYN.LE00.IN"),AREA_WB_6ATTRS,Seq!U$1,FALSE),".")</f>
        <v>71.956341463414645</v>
      </c>
      <c r="JQ25">
        <f>IFERROR(VLOOKUP(CONCATENATE($G25, ".SP.DYN.LE00.IN"),AREA_WB_6ATTRS,Seq!V$1,FALSE),".")</f>
        <v>72.142487804878058</v>
      </c>
      <c r="JR25">
        <f>IFERROR(VLOOKUP(CONCATENATE($G25, ".SP.DYN.LE00.IN"),AREA_WB_6ATTRS,Seq!W$1,FALSE),".")</f>
        <v>72.321121951219524</v>
      </c>
      <c r="JS25">
        <f>IFERROR(VLOOKUP(CONCATENATE($G25, ".SP.DYN.LE00.IN"),AREA_WB_6ATTRS,Seq!X$1,FALSE),".")</f>
        <v>72.492268292682937</v>
      </c>
      <c r="JT25">
        <f>IFERROR(VLOOKUP(CONCATENATE($G25, ".SP.DYN.LE00.IN"),AREA_WB_6ATTRS,Seq!Y$1,FALSE),".")</f>
        <v>72.657902439024397</v>
      </c>
      <c r="JU25">
        <f>IFERROR(VLOOKUP(CONCATENATE($G25, ".SP.DYN.LE00.IN"),AREA_WB_6ATTRS,Seq!Z$1,FALSE),".")</f>
        <v>72.821560975609756</v>
      </c>
      <c r="JV25">
        <f>IFERROR(VLOOKUP(CONCATENATE($G25, ".SP.DYN.LE00.IN"),AREA_WB_6ATTRS,Seq!AA$1,FALSE),".")</f>
        <v>72.988292682926826</v>
      </c>
      <c r="JW25">
        <f>IFERROR(VLOOKUP(CONCATENATE($G25, ".SP.DYN.LE00.IN"),AREA_WB_6ATTRS,Seq!AB$1,FALSE),".")</f>
        <v>73.166609756097557</v>
      </c>
      <c r="JX25">
        <f>IFERROR(VLOOKUP(CONCATENATE($G25, ".SP.DYN.LE00.IN"),AREA_WB_6ATTRS,Seq!AC$1,FALSE),".")</f>
        <v>73.359048780487811</v>
      </c>
      <c r="JY25">
        <f>IFERROR(VLOOKUP(CONCATENATE($G25, ".SP.DYN.LE00.IN"),AREA_WB_6ATTRS,Seq!AD$1,FALSE),".")</f>
        <v>73.568121951219538</v>
      </c>
      <c r="JZ25">
        <f>IFERROR(VLOOKUP(CONCATENATE($G25, ".SP.DYN.LE00.IN"),AREA_WB_6ATTRS,Seq!AE$1,FALSE),".")</f>
        <v>73.790804878048789</v>
      </c>
      <c r="KA25">
        <f>IFERROR(VLOOKUP(CONCATENATE($G25, ".SP.DYN.LE00.IN"),AREA_WB_6ATTRS,Seq!AF$1,FALSE),".")</f>
        <v>74.024560975609774</v>
      </c>
      <c r="KB25" t="str">
        <f>IFERROR(VLOOKUP(CONCATENATE($G25, ".SP.DYN.LE00.IN"),AREA_WB_6ATTRS,Seq!AG$1,FALSE),".")</f>
        <v>.</v>
      </c>
      <c r="KK25">
        <f t="shared" si="25"/>
        <v>220090</v>
      </c>
      <c r="KL25">
        <f t="shared" si="23"/>
        <v>370</v>
      </c>
      <c r="KM25">
        <f t="shared" si="26"/>
        <v>49180456.481498115</v>
      </c>
      <c r="KN25">
        <f t="shared" si="27"/>
        <v>-39739254.983114265</v>
      </c>
      <c r="KO25">
        <f t="shared" si="24"/>
        <v>0.18899999237060547</v>
      </c>
      <c r="KP25" t="str">
        <f>work!HA25</f>
        <v>.</v>
      </c>
      <c r="KQ25" t="str">
        <f>work!HB25</f>
        <v>.</v>
      </c>
      <c r="KR25" t="str">
        <f>work!HC25</f>
        <v>.</v>
      </c>
      <c r="KS25" t="str">
        <f>IF(ISNUMBER(work!HI25-work!HA25),work!HI25-work!HA25,".")</f>
        <v>.</v>
      </c>
      <c r="KT25" t="str">
        <f>IF(ISNUMBER(work!HJ25-work!HB25),work!HJ25-work!HB25,".")</f>
        <v>.</v>
      </c>
      <c r="KU25" t="str">
        <f>IF(ISNUMBER(work!HK25-work!HC25),work!HK25-work!HC25,".")</f>
        <v>.</v>
      </c>
      <c r="KW25">
        <f>IFERROR(work!HR25/work!HV25,".")</f>
        <v>2.0803809163711315E-2</v>
      </c>
      <c r="KX25">
        <f>IFERROR(work!HS25/work!HW25,".")</f>
        <v>8.1324215237397347E-3</v>
      </c>
      <c r="KY25">
        <f>IFERROR(work!HT25/work!HX25,".")</f>
        <v>3.242212264832945E-3</v>
      </c>
      <c r="KZ25">
        <f>IFERROR(work!HU25/work!HY25,".")</f>
        <v>4.421829116145852E-3</v>
      </c>
    </row>
    <row r="26" spans="1:312">
      <c r="A26" s="24">
        <f t="shared" si="0"/>
        <v>24</v>
      </c>
      <c r="B26" s="24" t="str">
        <f t="shared" si="19"/>
        <v>Out</v>
      </c>
      <c r="C26" s="24" t="str">
        <f t="shared" si="1"/>
        <v>Out</v>
      </c>
      <c r="D26" s="24" t="str">
        <f t="shared" si="2"/>
        <v>Out67</v>
      </c>
      <c r="E26" s="25" t="s">
        <v>2356</v>
      </c>
      <c r="F26" s="26" t="str">
        <f t="shared" si="3"/>
        <v>Mongolia</v>
      </c>
      <c r="G26" s="166" t="s">
        <v>1579</v>
      </c>
      <c r="H26" s="166" t="s">
        <v>5007</v>
      </c>
      <c r="I26" s="166" t="s">
        <v>5007</v>
      </c>
      <c r="J26" s="180" t="s">
        <v>5007</v>
      </c>
      <c r="K26" s="180" t="s">
        <v>5007</v>
      </c>
      <c r="L26" s="27">
        <f>IFERROR(VLOOKUP($F26,Area_FDI_84_96,Seq!B$1,FALSE),0)</f>
        <v>0</v>
      </c>
      <c r="M26" s="27">
        <f>IFERROR(VLOOKUP($F26,Area_FDI_84_96,Seq!C$1,FALSE),0)</f>
        <v>0</v>
      </c>
      <c r="N26" s="27">
        <f>IFERROR(VLOOKUP($F26,Area_FDI_84_96,Seq!D$1,FALSE),0)</f>
        <v>0</v>
      </c>
      <c r="O26" s="27">
        <f>IFERROR(VLOOKUP($F26,Area_FDI_84_96,Seq!E$1,FALSE),0)</f>
        <v>0</v>
      </c>
      <c r="P26" s="27">
        <f>IFERROR(VLOOKUP($F26,Area_FDI_84_96,Seq!F$1,FALSE),0)</f>
        <v>0</v>
      </c>
      <c r="Q26" s="27">
        <f>IFERROR(VLOOKUP($F26,Area_FDI_84_96,Seq!G$1,FALSE),0)</f>
        <v>0</v>
      </c>
      <c r="R26" s="27">
        <f>IFERROR(VLOOKUP($F26,Area_FDI_84_96,Seq!H$1,FALSE),0)</f>
        <v>0</v>
      </c>
      <c r="S26" s="27">
        <f>IFERROR(VLOOKUP($F26,Area_FDI_84_96,Seq!I$1,FALSE),0)</f>
        <v>0</v>
      </c>
      <c r="T26" s="27">
        <f>IFERROR(VALUE(VLOOKUP($E26,Area_FDI_92_95,Seq!B$1,FALSE)),0)</f>
        <v>0</v>
      </c>
      <c r="U26" s="27">
        <f>IFERROR(VALUE(VLOOKUP($E26,Area_FDI_92_95,Seq!C$1,FALSE)),0)</f>
        <v>20</v>
      </c>
      <c r="V26" s="27">
        <f>IFERROR(VALUE(VLOOKUP($E26,Area_FDI_92_95,Seq!D$1,FALSE)),0)</f>
        <v>0</v>
      </c>
      <c r="W26" s="27">
        <f>IFERROR(VALUE(VLOOKUP($E26,Area_FDI_92_95,Seq!E$1,FALSE)),0)</f>
        <v>15</v>
      </c>
      <c r="X26" s="27">
        <f>IFERROR(VALUE(VLOOKUP($E26,Area_FDI_96_99,Seq!B$1,FALSE)),0)</f>
        <v>85</v>
      </c>
      <c r="Y26" s="27">
        <f>IFERROR(VALUE(VLOOKUP($E26,Area_FDI_96_99,Seq!C$1,FALSE)),0)</f>
        <v>740</v>
      </c>
      <c r="Z26" s="27">
        <f>IFERROR(VALUE(VLOOKUP($E26,Area_FDI_96_99,Seq!D$1,FALSE)),0)</f>
        <v>103</v>
      </c>
      <c r="AA26" s="27">
        <f>IFERROR(VALUE(VLOOKUP($E26,Area_FDI_96_99,Seq!E$1,FALSE)),0)</f>
        <v>6</v>
      </c>
      <c r="AB26" s="27">
        <f t="shared" si="4"/>
        <v>526</v>
      </c>
      <c r="AC26" s="27">
        <f t="shared" si="5"/>
        <v>10</v>
      </c>
      <c r="AD26" s="27">
        <f t="shared" si="6"/>
        <v>76</v>
      </c>
      <c r="AE26" s="27">
        <f t="shared" si="7"/>
        <v>18</v>
      </c>
      <c r="AF26" s="27">
        <f t="shared" si="8"/>
        <v>15</v>
      </c>
      <c r="AG26" s="27">
        <f t="shared" si="9"/>
        <v>134</v>
      </c>
      <c r="AH26" s="27">
        <f t="shared" si="10"/>
        <v>322</v>
      </c>
      <c r="AI26" s="27">
        <f t="shared" si="11"/>
        <v>94</v>
      </c>
      <c r="AJ26" s="27">
        <f t="shared" si="12"/>
        <v>141</v>
      </c>
      <c r="AK26" s="27">
        <f t="shared" si="13"/>
        <v>231</v>
      </c>
      <c r="AL26" s="27">
        <f t="shared" si="14"/>
        <v>325</v>
      </c>
      <c r="AM26" s="27"/>
      <c r="AN26" s="27"/>
      <c r="AO26" s="27"/>
      <c r="AP26" s="27"/>
      <c r="AQ26" s="27"/>
      <c r="AR26" s="27"/>
      <c r="AS26" s="27"/>
      <c r="AT26" s="27" t="str">
        <f>IFERROR(work!D26+work!AP26,".")</f>
        <v>.</v>
      </c>
      <c r="AU26" s="27">
        <f>IFERROR(work!E26+work!AQ26,".")</f>
        <v>19319399.113948427</v>
      </c>
      <c r="AV26" s="27">
        <f>IFERROR(work!F26+work!AR26,".")</f>
        <v>21076903.665243041</v>
      </c>
      <c r="AW26" s="27">
        <f>IFERROR(work!G26+work!AS26,".")</f>
        <v>23370224.992667492</v>
      </c>
      <c r="AX26" s="27">
        <f>IFERROR(work!H26+work!AT26,".")</f>
        <v>26914637.168149918</v>
      </c>
      <c r="AY26" s="27">
        <f>IFERROR(work!I26+work!AU26,".")</f>
        <v>30541114.361124784</v>
      </c>
      <c r="AZ26" s="27">
        <f>IFERROR(work!J26+work!AV26,".")</f>
        <v>33229278.735203639</v>
      </c>
      <c r="BA26" s="27">
        <f>IFERROR(work!K26+work!AW26,".")</f>
        <v>37075414.681223936</v>
      </c>
      <c r="BB26" s="27">
        <f>IFERROR(work!L26+work!AX26,".")</f>
        <v>41258279.31228403</v>
      </c>
      <c r="BC26" s="27">
        <f>IFERROR(work!M26+work!AY26,".")</f>
        <v>42949957.128887072</v>
      </c>
      <c r="BD26" s="27">
        <f>IFERROR(work!N26+work!AZ26,".")</f>
        <v>44573832.96211604</v>
      </c>
      <c r="BE26" s="27">
        <f>IFERROR(work!O26+work!BA26,".")</f>
        <v>48654231.028033659</v>
      </c>
      <c r="BF26" s="27">
        <f>IFERROR(work!P26+work!BB26,".")</f>
        <v>55538721.025968716</v>
      </c>
      <c r="BG26" s="27">
        <f>IFERROR(work!Q26+work!BC26,".")</f>
        <v>63297928.535975613</v>
      </c>
      <c r="BH26" s="27">
        <f>IFERROR(work!R26+work!BD26,".")</f>
        <v>71579929.881137624</v>
      </c>
      <c r="BI26" s="27">
        <f>IFERROR(work!S26+work!BE26,".")</f>
        <v>79377917.457148731</v>
      </c>
      <c r="BJ26" s="27">
        <f>IFERROR(work!T26+work!BF26,".")</f>
        <v>87307994.766506061</v>
      </c>
      <c r="BK26" s="27">
        <f>IFERROR(work!U26+work!BG26,".")</f>
        <v>95422150.129722714</v>
      </c>
      <c r="BL26" s="27">
        <f>IFERROR(work!V26+work!BH26,".")</f>
        <v>102860371.20146586</v>
      </c>
      <c r="BM26" s="27">
        <f>IFERROR(work!W26+work!BI26,".")</f>
        <v>110672819.7100518</v>
      </c>
      <c r="BN26" s="27">
        <f>IFERROR(work!X26+work!BJ26,".")</f>
        <v>119961183.03609215</v>
      </c>
      <c r="BO26" s="27">
        <f>IFERROR(work!Y26+work!BK26,".")</f>
        <v>129911881.91522838</v>
      </c>
      <c r="BP26" s="27">
        <f>IFERROR(work!Z26+work!BL26,".")</f>
        <v>141728751.72184271</v>
      </c>
      <c r="BQ26" s="27">
        <f>IFERROR(work!AA26+work!BM26,".")</f>
        <v>155897954.98550859</v>
      </c>
      <c r="BR26" s="27">
        <f>IFERROR(work!AB26+work!BN26,".")</f>
        <v>171644337.63008329</v>
      </c>
      <c r="BS26" s="27">
        <f>IFERROR(work!AC26+work!BO26,".")</f>
        <v>191034276.11695364</v>
      </c>
      <c r="BT26" s="27">
        <f>IFERROR(work!AD26+work!BP26,".")</f>
        <v>215289179.96982029</v>
      </c>
      <c r="BU26" s="27">
        <f>IFERROR(work!AE26+work!BQ26,".")</f>
        <v>245853566.52272516</v>
      </c>
      <c r="BV26" s="27">
        <f>IFERROR(work!AF26+work!BR26,".")</f>
        <v>269454205.72141767</v>
      </c>
      <c r="BW26" s="27">
        <f>IFERROR(work!AG26+work!BS26,".")</f>
        <v>294222757.50849354</v>
      </c>
      <c r="BX26" s="27">
        <f>IFERROR(work!AH26+work!BT26,".")</f>
        <v>324813843.6078968</v>
      </c>
      <c r="BY26" s="27">
        <f>IFERROR(work!AI26+work!BU26,".")</f>
        <v>354389289.95869744</v>
      </c>
      <c r="BZ26" s="27"/>
      <c r="CA26" s="27"/>
      <c r="CB26" s="27"/>
      <c r="CC26" s="27"/>
      <c r="CD26" s="27"/>
      <c r="CE26" s="27"/>
      <c r="CF26" s="27" t="str">
        <f>IFERROR(work!AP26-work!D26,".")</f>
        <v>.</v>
      </c>
      <c r="CG26" s="27">
        <f>IFERROR(work!AQ26-work!E26,".")</f>
        <v>-19171412.626334473</v>
      </c>
      <c r="CH26" s="27">
        <f>IFERROR(work!AR26-work!F26,".")</f>
        <v>-20916571.943405624</v>
      </c>
      <c r="CI26" s="27">
        <f>IFERROR(work!AS26-work!G26,".")</f>
        <v>-23200539.457324032</v>
      </c>
      <c r="CJ26" s="27">
        <f>IFERROR(work!AT26-work!H26,".")</f>
        <v>-26734883.478240229</v>
      </c>
      <c r="CK26" s="27">
        <f>IFERROR(work!AU26-work!I26,".")</f>
        <v>-30351091.57252796</v>
      </c>
      <c r="CL26" s="27">
        <f>IFERROR(work!AV26-work!J26,".")</f>
        <v>-33021441.320610583</v>
      </c>
      <c r="CM26" s="27">
        <f>IFERROR(work!AW26-work!K26,".")</f>
        <v>-36860388.901064746</v>
      </c>
      <c r="CN26" s="27">
        <f>IFERROR(work!AX26-work!L26,".")</f>
        <v>-41032270.074803255</v>
      </c>
      <c r="CO26" s="27">
        <f>IFERROR(work!AY26-work!M26,".")</f>
        <v>-42714504.783070937</v>
      </c>
      <c r="CP26" s="27">
        <f>IFERROR(work!AZ26-work!N26,".")</f>
        <v>-44345878.502496339</v>
      </c>
      <c r="CQ26" s="27">
        <f>IFERROR(work!BA26-work!O26,".")</f>
        <v>-48446093.89132303</v>
      </c>
      <c r="CR26" s="27">
        <f>IFERROR(work!BB26-work!P26,".")</f>
        <v>-55349850.031936526</v>
      </c>
      <c r="CS26" s="27">
        <f>IFERROR(work!BC26-work!Q26,".")</f>
        <v>-63115042.470036544</v>
      </c>
      <c r="CT26" s="27">
        <f>IFERROR(work!BD26-work!R26,".")</f>
        <v>-71393140.326661959</v>
      </c>
      <c r="CU26" s="27">
        <f>IFERROR(work!BE26-work!S26,".")</f>
        <v>-79179217.403300971</v>
      </c>
      <c r="CV26" s="27">
        <f>IFERROR(work!BF26-work!T26,".")</f>
        <v>-87104853.579988763</v>
      </c>
      <c r="CW26" s="27">
        <f>IFERROR(work!BG26-work!U26,".")</f>
        <v>-95211093.112996131</v>
      </c>
      <c r="CX26" s="27">
        <f>IFERROR(work!BH26-work!V26,".")</f>
        <v>-102642265.01418518</v>
      </c>
      <c r="CY26" s="27">
        <f>IFERROR(work!BI26-work!W26,".")</f>
        <v>-110448016.85798869</v>
      </c>
      <c r="CZ26" s="27">
        <f>IFERROR(work!BJ26-work!X26,".")</f>
        <v>-119733803.80366372</v>
      </c>
      <c r="DA26" s="27">
        <f>IFERROR(work!BK26-work!Y26,".")</f>
        <v>-129677788.83222719</v>
      </c>
      <c r="DB26" s="27">
        <f>IFERROR(work!BL26-work!Z26,".")</f>
        <v>-141483579.0636313</v>
      </c>
      <c r="DC26" s="27">
        <f>IFERROR(work!BM26-work!AA26,".")</f>
        <v>-155635608.87851241</v>
      </c>
      <c r="DD26" s="27">
        <f>IFERROR(work!BN26-work!AB26,".")</f>
        <v>-171354116.18420526</v>
      </c>
      <c r="DE26" s="27">
        <f>IFERROR(work!BO26-work!AC26,".")</f>
        <v>-190723002.97834912</v>
      </c>
      <c r="DF26" s="27">
        <f>IFERROR(work!BP26-work!AD26,".")</f>
        <v>-214951273.57058433</v>
      </c>
      <c r="DG26" s="27">
        <f>IFERROR(work!BQ26-work!AE26,".")</f>
        <v>-245481031.42041838</v>
      </c>
      <c r="DH26" s="27">
        <f>IFERROR(work!BR26-work!AF26,".")</f>
        <v>-269048513.62426686</v>
      </c>
      <c r="DI26" s="27">
        <f>IFERROR(work!BS26-work!AG26,".")</f>
        <v>-293822212.01699507</v>
      </c>
      <c r="DJ26" s="27">
        <f>IFERROR(work!BT26-work!AH26,".")</f>
        <v>-324387802.74824262</v>
      </c>
      <c r="DK26" s="27">
        <f>IFERROR(work!BU26-work!AI26,".")</f>
        <v>-353889706.21585047</v>
      </c>
      <c r="DL26" s="27"/>
      <c r="DM26" s="27"/>
      <c r="DN26" s="27"/>
      <c r="DO26" s="27"/>
      <c r="DP26" s="27"/>
      <c r="DQ26" s="27"/>
      <c r="DR26" s="27"/>
      <c r="DS26" s="27" t="str">
        <f>IFERROR(work!DO26-work!CC26,".")</f>
        <v>.</v>
      </c>
      <c r="DT26" s="27" t="str">
        <f>IFERROR(work!DP26-work!CD26,".")</f>
        <v>.</v>
      </c>
      <c r="DU26" s="27" t="str">
        <f>IFERROR(work!DQ26-work!CE26,".")</f>
        <v>.</v>
      </c>
      <c r="DV26" s="27" t="str">
        <f>IFERROR(work!DR26-work!CF26,".")</f>
        <v>.</v>
      </c>
      <c r="DW26" s="27" t="str">
        <f>IFERROR(work!DS26-work!CG26,".")</f>
        <v>.</v>
      </c>
      <c r="DX26" s="27" t="str">
        <f>IFERROR(work!DT26-work!CH26,".")</f>
        <v>.</v>
      </c>
      <c r="DY26" s="27" t="str">
        <f>IFERROR(work!DU26-work!CI26,".")</f>
        <v>.</v>
      </c>
      <c r="DZ26" s="27" t="str">
        <f>IFERROR(work!DV26-work!CJ26,".")</f>
        <v>.</v>
      </c>
      <c r="EA26" s="27" t="str">
        <f>IFERROR(work!DW26-work!CK26,".")</f>
        <v>.</v>
      </c>
      <c r="EB26" s="27" t="str">
        <f>IFERROR(work!DX26-work!CL26,".")</f>
        <v>.</v>
      </c>
      <c r="EC26" s="27" t="str">
        <f>IFERROR(work!DY26-work!CM26,".")</f>
        <v>.</v>
      </c>
      <c r="ED26" s="27" t="str">
        <f>IFERROR(work!DZ26-work!CN26,".")</f>
        <v>.</v>
      </c>
      <c r="EE26" s="27" t="str">
        <f>IFERROR(work!EA26-work!CO26,".")</f>
        <v>.</v>
      </c>
      <c r="EF26" s="27" t="str">
        <f>IFERROR(work!EB26-work!CP26,".")</f>
        <v>.</v>
      </c>
      <c r="EG26" s="27" t="str">
        <f>IFERROR(work!EC26-work!CQ26,".")</f>
        <v>.</v>
      </c>
      <c r="EH26" s="27" t="str">
        <f>IFERROR(work!ED26-work!CR26,".")</f>
        <v>.</v>
      </c>
      <c r="EI26" s="27" t="str">
        <f>IFERROR(work!EE26-work!CS26,".")</f>
        <v>.</v>
      </c>
      <c r="EJ26" s="27" t="str">
        <f>IFERROR(work!EF26-work!CT26,".")</f>
        <v>.</v>
      </c>
      <c r="EK26" s="27" t="str">
        <f>IFERROR(work!EG26-work!CU26,".")</f>
        <v>.</v>
      </c>
      <c r="EL26" s="27" t="str">
        <f>IFERROR(work!EH26-work!CV26,".")</f>
        <v>.</v>
      </c>
      <c r="EM26" s="27" t="str">
        <f>IFERROR(work!EI26-work!CW26,".")</f>
        <v>.</v>
      </c>
      <c r="EN26" s="27" t="str">
        <f>IFERROR(work!EJ26-work!CX26,".")</f>
        <v>.</v>
      </c>
      <c r="EO26" s="27" t="str">
        <f>IFERROR(work!EK26-work!CY26,".")</f>
        <v>.</v>
      </c>
      <c r="EP26" s="27" t="str">
        <f>IFERROR(work!EL26-work!CZ26,".")</f>
        <v>.</v>
      </c>
      <c r="EQ26" s="27" t="str">
        <f>IFERROR(work!EM26-work!DA26,".")</f>
        <v>.</v>
      </c>
      <c r="ER26" s="27" t="str">
        <f>IFERROR(work!EN26-work!DB26,".")</f>
        <v>.</v>
      </c>
      <c r="ES26" s="27" t="str">
        <f>IFERROR(work!EO26-work!DC26,".")</f>
        <v>.</v>
      </c>
      <c r="ET26" s="27" t="str">
        <f>IFERROR(work!EP26-work!DD26,".")</f>
        <v>.</v>
      </c>
      <c r="EU26" s="27" t="str">
        <f>IFERROR(work!EQ26-work!DE26,".")</f>
        <v>.</v>
      </c>
      <c r="EV26" s="27" t="str">
        <f>IFERROR(work!ER26-work!DF26,".")</f>
        <v>.</v>
      </c>
      <c r="EW26" s="27" t="str">
        <f>IFERROR(work!ES26-work!DG26,".")</f>
        <v>.</v>
      </c>
      <c r="EX26" s="27" t="str">
        <f>IFERROR(work!ET26-work!DH26,".")</f>
        <v>.</v>
      </c>
      <c r="EY26" s="27"/>
      <c r="EZ26" s="27"/>
      <c r="FA26" s="27"/>
      <c r="FB26" s="27"/>
      <c r="FC26" s="27"/>
      <c r="FD26" s="27"/>
      <c r="FE26" s="27" t="str">
        <f>IF(ISNUMBER(work!GZ26/work!HD26),work!GZ26/work!HD26,".")</f>
        <v>.</v>
      </c>
      <c r="FF26" s="27" t="str">
        <f>IF(ISNUMBER(work!HA26/work!HE26),work!HA26/work!HE26,".")</f>
        <v>.</v>
      </c>
      <c r="FG26" s="27" t="str">
        <f>IF(ISNUMBER(work!HB26/work!HF26),work!HB26/work!HF26,".")</f>
        <v>.</v>
      </c>
      <c r="FH26" s="27" t="str">
        <f>IF(ISNUMBER(work!HC26/work!HG26),work!HC26/work!HG26,".")</f>
        <v>.</v>
      </c>
      <c r="FI26" s="27" t="str">
        <f>IF(ISNUMBER((work!HA26+work!HB26)/(work!HE26+work!HF26)),(work!HA26+work!HB26)/(work!HE26+work!HF26),".")</f>
        <v>.</v>
      </c>
      <c r="FJ26" s="27" t="str">
        <f>IF(ISNUMBER(work!HH26/work!HL26),work!HH26/work!HL26,".")</f>
        <v>.</v>
      </c>
      <c r="FK26" s="27" t="str">
        <f>IF(ISNUMBER(work!HI26/work!HM26),work!HI26/work!HM26,".")</f>
        <v>.</v>
      </c>
      <c r="FL26" s="27" t="str">
        <f>IF(ISNUMBER(work!HJ26/work!HN26),work!HJ26/work!HN26,".")</f>
        <v>.</v>
      </c>
      <c r="FM26" s="27" t="str">
        <f>IF(ISNUMBER(work!HK26/work!HO26),work!HK26/work!HO26,".")</f>
        <v>.</v>
      </c>
      <c r="FN26" s="27" t="str">
        <f>IF(ISNUMBER((work!HI26+work!HJ26)/(work!HM26+work!HN26)),(work!HI26+work!HJ26)/(work!HM26+work!HN26),".")</f>
        <v>.</v>
      </c>
      <c r="FO26" s="27" t="s">
        <v>5007</v>
      </c>
      <c r="FP26" s="27" t="s">
        <v>5007</v>
      </c>
      <c r="FQ26" s="27" t="s">
        <v>5007</v>
      </c>
      <c r="FR26" s="27" t="s">
        <v>5007</v>
      </c>
      <c r="FS26" s="27" t="s">
        <v>5007</v>
      </c>
      <c r="FT26" s="27">
        <f>work!GM26</f>
        <v>2.4052540369182444E-3</v>
      </c>
      <c r="FU26" s="27" t="str">
        <f>work!GN26</f>
        <v>.</v>
      </c>
      <c r="FV26" s="27">
        <f>work!GO26</f>
        <v>5.5374253357927373E-4</v>
      </c>
      <c r="FW26" s="27" t="s">
        <v>5007</v>
      </c>
      <c r="FX26" s="27"/>
      <c r="FY26" s="27">
        <f t="shared" si="15"/>
        <v>1170.0519999999999</v>
      </c>
      <c r="FZ26">
        <f t="shared" si="20"/>
        <v>526</v>
      </c>
      <c r="GA26" t="str">
        <f>work!HC26</f>
        <v>.</v>
      </c>
      <c r="GB26" t="str">
        <f>IF(ISNUMBER(work!HA26+work!HB26),work!HA26+work!HB26,".")</f>
        <v>.</v>
      </c>
      <c r="GC26" t="str">
        <f>IF(ISNUMBER(work!HK26-work!HC26),work!HK26-work!HC26,".")</f>
        <v>.</v>
      </c>
      <c r="GD26" t="str">
        <f>IF(ISNUMBER(work!HI26+work!HJ26-work!HA26-work!HB26),(work!HI26+work!HJ26-work!HA26-work!HB26),".")</f>
        <v>.</v>
      </c>
      <c r="GH26">
        <f>work!GQ26</f>
        <v>4000</v>
      </c>
      <c r="GI26" t="str">
        <f>work!GR26</f>
        <v>.</v>
      </c>
      <c r="GJ26" t="str">
        <f>work!GZ26</f>
        <v>.</v>
      </c>
      <c r="GK26" t="str">
        <f>work!HH26</f>
        <v>.</v>
      </c>
      <c r="GL26">
        <f t="shared" si="16"/>
        <v>2474.5679012345677</v>
      </c>
      <c r="GM26" t="str">
        <f>IFERROR(VLOOKUP($F26,AREA_EM_ALLYEAR,Seq!B$1,FALSE),".")</f>
        <v>.</v>
      </c>
      <c r="GN26" t="str">
        <f>IFERROR(VLOOKUP($F26,AREA_EM_ALLYEAR,Seq!C$1,FALSE),".")</f>
        <v>.</v>
      </c>
      <c r="GO26" t="str">
        <f>IFERROR(VLOOKUP($F26,AREA_EM_ALLYEAR,Seq!D$1,FALSE),".")</f>
        <v>.</v>
      </c>
      <c r="GP26" t="str">
        <f>IFERROR(VLOOKUP($F26,AREA_EM_ALLYEAR,Seq!E$1,FALSE),".")</f>
        <v>.</v>
      </c>
      <c r="GQ26" t="str">
        <f>IFERROR(VLOOKUP($F26,AREA_EM_ALLYEAR,Seq!F$1,FALSE),".")</f>
        <v>.</v>
      </c>
      <c r="GR26" t="str">
        <f>IFERROR(VLOOKUP($F26,AREA_EM_ALLYEAR,Seq!G$1,FALSE),".")</f>
        <v>.</v>
      </c>
      <c r="GS26" t="str">
        <f>IFERROR(VLOOKUP($F26,AREA_EM_ALLYEAR,Seq!H$1,FALSE),".")</f>
        <v>.</v>
      </c>
      <c r="GT26" t="str">
        <f>IFERROR(VLOOKUP($F26,AREA_EM_ALLYEAR,Seq!I$1,FALSE),".")</f>
        <v>.</v>
      </c>
      <c r="GU26" t="str">
        <f>IFERROR(VLOOKUP($F26,AREA_EM_ALLYEAR,Seq!J$1,FALSE),".")</f>
        <v>.</v>
      </c>
      <c r="GV26" t="str">
        <f>IFERROR(VLOOKUP($F26,AREA_EM_ALLYEAR,Seq!K$1,FALSE),".")</f>
        <v>.</v>
      </c>
      <c r="GW26" t="str">
        <f>IFERROR(VLOOKUP($F26,AREA_EM_ALLYEAR,Seq!L$1,FALSE),".")</f>
        <v>.</v>
      </c>
      <c r="GX26" t="str">
        <f>IFERROR(VLOOKUP($F26,AREA_EM_ALLYEAR,Seq!M$1,FALSE),".")</f>
        <v>.</v>
      </c>
      <c r="GY26" t="str">
        <f>IFERROR(VLOOKUP($F26,AREA_EM_ALLYEAR,Seq!N$1,FALSE),".")</f>
        <v>.</v>
      </c>
      <c r="GZ26" t="str">
        <f>IFERROR(VLOOKUP($F26,AREA_EM_ALLYEAR,Seq!O$1,FALSE),".")</f>
        <v>.</v>
      </c>
      <c r="HA26" t="str">
        <f t="shared" si="21"/>
        <v>.</v>
      </c>
      <c r="HK26" s="139">
        <f>IFERROR(VLOOKUP(CONCATENATE($G26, ".SP.DYN.LE00.IN"),AREA_WB_6ATTRS,Seq!B$1,FALSE)-VLOOKUP("CHN.SP.DYN.LE00.IN",AREA_WB_6ATTRS,Seq!B$1,FALSE),".")</f>
        <v>-9.6609024390243903</v>
      </c>
      <c r="HL26" s="139">
        <f>IFERROR(VLOOKUP(CONCATENATE($G26, ".SP.DYN.LE00.IN"),AREA_WB_6ATTRS,Seq!C$1,FALSE)-VLOOKUP("CHN.SP.DYN.LE00.IN",AREA_WB_6ATTRS,Seq!C$1,FALSE),".")</f>
        <v>-9.7845609756097716</v>
      </c>
      <c r="HM26" s="139">
        <f>IFERROR(VLOOKUP(CONCATENATE($G26, ".SP.DYN.LE00.IN"),AREA_WB_6ATTRS,Seq!D$1,FALSE)-VLOOKUP("CHN.SP.DYN.LE00.IN",AREA_WB_6ATTRS,Seq!D$1,FALSE),".")</f>
        <v>-9.8259024390243894</v>
      </c>
      <c r="HN26" s="139">
        <f>IFERROR(VLOOKUP(CONCATENATE($G26, ".SP.DYN.LE00.IN"),AREA_WB_6ATTRS,Seq!E$1,FALSE)-VLOOKUP("CHN.SP.DYN.LE00.IN",AREA_WB_6ATTRS,Seq!E$1,FALSE),".")</f>
        <v>-9.7806097560975616</v>
      </c>
      <c r="HO26" s="139">
        <f>IFERROR(VLOOKUP(CONCATENATE($G26, ".SP.DYN.LE00.IN"),AREA_WB_6ATTRS,Seq!F$1,FALSE)-VLOOKUP("CHN.SP.DYN.LE00.IN",AREA_WB_6ATTRS,Seq!F$1,FALSE),".")</f>
        <v>-9.6592682926829312</v>
      </c>
      <c r="HP26" s="139">
        <f>IFERROR(VLOOKUP(CONCATENATE($G26, ".SP.DYN.LE00.IN"),AREA_WB_6ATTRS,Seq!G$1,FALSE)-VLOOKUP("CHN.SP.DYN.LE00.IN",AREA_WB_6ATTRS,Seq!G$1,FALSE),".")</f>
        <v>-9.487146341463415</v>
      </c>
      <c r="HQ26" s="139">
        <f>IFERROR(VLOOKUP(CONCATENATE($G26, ".SP.DYN.LE00.IN"),AREA_WB_6ATTRS,Seq!H$1,FALSE)-VLOOKUP("CHN.SP.DYN.LE00.IN",AREA_WB_6ATTRS,Seq!H$1,FALSE),".")</f>
        <v>-9.2970487804878132</v>
      </c>
      <c r="HR26" s="139">
        <f>IFERROR(VLOOKUP(CONCATENATE($G26, ".SP.DYN.LE00.IN"),AREA_WB_6ATTRS,Seq!I$1,FALSE)-VLOOKUP("CHN.SP.DYN.LE00.IN",AREA_WB_6ATTRS,Seq!I$1,FALSE),".")</f>
        <v>-9.1261463414634179</v>
      </c>
      <c r="HS26" s="139">
        <f>IFERROR(VLOOKUP(CONCATENATE($G26, ".SP.DYN.LE00.IN"),AREA_WB_6ATTRS,Seq!J$1,FALSE)-VLOOKUP("CHN.SP.DYN.LE00.IN",AREA_WB_6ATTRS,Seq!J$1,FALSE),".")</f>
        <v>-9.0013902439024491</v>
      </c>
      <c r="HT26" s="139">
        <f>IFERROR(VLOOKUP(CONCATENATE($G26, ".SP.DYN.LE00.IN"),AREA_WB_6ATTRS,Seq!K$1,FALSE)-VLOOKUP("CHN.SP.DYN.LE00.IN",AREA_WB_6ATTRS,Seq!K$1,FALSE),".")</f>
        <v>-8.9301707317073209</v>
      </c>
      <c r="HU26" s="139">
        <f>IFERROR(VLOOKUP(CONCATENATE($G26, ".SP.DYN.LE00.IN"),AREA_WB_6ATTRS,Seq!L$1,FALSE)-VLOOKUP("CHN.SP.DYN.LE00.IN",AREA_WB_6ATTRS,Seq!L$1,FALSE),".")</f>
        <v>-8.9214634146341396</v>
      </c>
      <c r="HV26" s="139">
        <f>IFERROR(VLOOKUP(CONCATENATE($G26, ".SP.DYN.LE00.IN"),AREA_WB_6ATTRS,Seq!M$1,FALSE)-VLOOKUP("CHN.SP.DYN.LE00.IN",AREA_WB_6ATTRS,Seq!M$1,FALSE),".")</f>
        <v>-8.9656097560975638</v>
      </c>
      <c r="HW26" s="139">
        <f>IFERROR(VLOOKUP(CONCATENATE($G26, ".SP.DYN.LE00.IN"),AREA_WB_6ATTRS,Seq!N$1,FALSE)-VLOOKUP("CHN.SP.DYN.LE00.IN",AREA_WB_6ATTRS,Seq!N$1,FALSE),".")</f>
        <v>-9.0371951219512141</v>
      </c>
      <c r="HX26" s="139">
        <f>IFERROR(VLOOKUP(CONCATENATE($G26, ".SP.DYN.LE00.IN"),AREA_WB_6ATTRS,Seq!O$1,FALSE)-VLOOKUP("CHN.SP.DYN.LE00.IN",AREA_WB_6ATTRS,Seq!O$1,FALSE),".")</f>
        <v>-9.1076097560975597</v>
      </c>
      <c r="HY26" s="139">
        <f>IFERROR(VLOOKUP(CONCATENATE($G26, ".SP.DYN.LE00.IN"),AREA_WB_6ATTRS,Seq!P$1,FALSE)-VLOOKUP("CHN.SP.DYN.LE00.IN",AREA_WB_6ATTRS,Seq!P$1,FALSE),".")</f>
        <v>-9.1585365853658587</v>
      </c>
      <c r="HZ26" s="139">
        <f>IFERROR(VLOOKUP(CONCATENATE($G26, ".SP.DYN.LE00.IN"),AREA_WB_6ATTRS,Seq!Q$1,FALSE)-VLOOKUP("CHN.SP.DYN.LE00.IN",AREA_WB_6ATTRS,Seq!Q$1,FALSE),".")</f>
        <v>-9.1631707317073179</v>
      </c>
      <c r="IA26" s="139">
        <f>IFERROR(VLOOKUP(CONCATENATE($G26, ".SP.DYN.LE00.IN"),AREA_WB_6ATTRS,Seq!R$1,FALSE)-VLOOKUP("CHN.SP.DYN.LE00.IN",AREA_WB_6ATTRS,Seq!R$1,FALSE),".")</f>
        <v>-9.0999512195121923</v>
      </c>
      <c r="IB26" s="139">
        <f>IFERROR(VLOOKUP(CONCATENATE($G26, ".SP.DYN.LE00.IN"),AREA_WB_6ATTRS,Seq!S$1,FALSE)-VLOOKUP("CHN.SP.DYN.LE00.IN",AREA_WB_6ATTRS,Seq!S$1,FALSE),".")</f>
        <v>-8.9627073170731819</v>
      </c>
      <c r="IC26" s="139">
        <f>IFERROR(VLOOKUP(CONCATENATE($G26, ".SP.DYN.LE00.IN"),AREA_WB_6ATTRS,Seq!T$1,FALSE)-VLOOKUP("CHN.SP.DYN.LE00.IN",AREA_WB_6ATTRS,Seq!T$1,FALSE),".")</f>
        <v>-8.75134146341464</v>
      </c>
      <c r="ID26" s="139">
        <f>IFERROR(VLOOKUP(CONCATENATE($G26, ".SP.DYN.LE00.IN"),AREA_WB_6ATTRS,Seq!U$1,FALSE)-VLOOKUP("CHN.SP.DYN.LE00.IN",AREA_WB_6ATTRS,Seq!U$1,FALSE),".")</f>
        <v>-8.4668780487804938</v>
      </c>
      <c r="IE26" s="139">
        <f>IFERROR(VLOOKUP(CONCATENATE($G26, ".SP.DYN.LE00.IN"),AREA_WB_6ATTRS,Seq!V$1,FALSE)-VLOOKUP("CHN.SP.DYN.LE00.IN",AREA_WB_6ATTRS,Seq!V$1,FALSE),".")</f>
        <v>-8.1203658536585337</v>
      </c>
      <c r="IF26" s="139">
        <f>IFERROR(VLOOKUP(CONCATENATE($G26, ".SP.DYN.LE00.IN"),AREA_WB_6ATTRS,Seq!W$1,FALSE)-VLOOKUP("CHN.SP.DYN.LE00.IN",AREA_WB_6ATTRS,Seq!W$1,FALSE),".")</f>
        <v>-7.7235609756097645</v>
      </c>
      <c r="IG26" s="139">
        <f>IFERROR(VLOOKUP(CONCATENATE($G26, ".SP.DYN.LE00.IN"),AREA_WB_6ATTRS,Seq!X$1,FALSE)-VLOOKUP("CHN.SP.DYN.LE00.IN",AREA_WB_6ATTRS,Seq!X$1,FALSE),".")</f>
        <v>-7.3025121951219489</v>
      </c>
      <c r="IH26" s="139">
        <f>IFERROR(VLOOKUP(CONCATENATE($G26, ".SP.DYN.LE00.IN"),AREA_WB_6ATTRS,Seq!Y$1,FALSE)-VLOOKUP("CHN.SP.DYN.LE00.IN",AREA_WB_6ATTRS,Seq!Y$1,FALSE),".")</f>
        <v>-6.8824390243902371</v>
      </c>
      <c r="II26" s="139">
        <f>IFERROR(VLOOKUP(CONCATENATE($G26, ".SP.DYN.LE00.IN"),AREA_WB_6ATTRS,Seq!Z$1,FALSE)-VLOOKUP("CHN.SP.DYN.LE00.IN",AREA_WB_6ATTRS,Seq!Z$1,FALSE),".")</f>
        <v>-6.4814634146341632</v>
      </c>
      <c r="IJ26" s="139">
        <f>IFERROR(VLOOKUP(CONCATENATE($G26, ".SP.DYN.LE00.IN"),AREA_WB_6ATTRS,Seq!AA$1,FALSE)-VLOOKUP("CHN.SP.DYN.LE00.IN",AREA_WB_6ATTRS,Seq!AA$1,FALSE),".")</f>
        <v>-6.1189512195121978</v>
      </c>
      <c r="IK26" s="139">
        <f>IFERROR(VLOOKUP(CONCATENATE($G26, ".SP.DYN.LE00.IN"),AREA_WB_6ATTRS,Seq!AB$1,FALSE)-VLOOKUP("CHN.SP.DYN.LE00.IN",AREA_WB_6ATTRS,Seq!AB$1,FALSE),".")</f>
        <v>-5.8104634146341425</v>
      </c>
      <c r="IL26" s="139">
        <f>IFERROR(VLOOKUP(CONCATENATE($G26, ".SP.DYN.LE00.IN"),AREA_WB_6ATTRS,Seq!AC$1,FALSE)-VLOOKUP("CHN.SP.DYN.LE00.IN",AREA_WB_6ATTRS,Seq!AC$1,FALSE),".")</f>
        <v>-5.5550243902439007</v>
      </c>
      <c r="IM26" s="139">
        <f>IFERROR(VLOOKUP(CONCATENATE($G26, ".SP.DYN.LE00.IN"),AREA_WB_6ATTRS,Seq!AD$1,FALSE)-VLOOKUP("CHN.SP.DYN.LE00.IN",AREA_WB_6ATTRS,Seq!AD$1,FALSE),".")</f>
        <v>-5.3490975609756077</v>
      </c>
      <c r="IN26" s="139">
        <f>IFERROR(VLOOKUP(CONCATENATE($G26, ".SP.DYN.LE00.IN"),AREA_WB_6ATTRS,Seq!AE$1,FALSE)-VLOOKUP("CHN.SP.DYN.LE00.IN",AREA_WB_6ATTRS,Seq!AE$1,FALSE),".")</f>
        <v>-5.1923902439024516</v>
      </c>
      <c r="IO26" s="139">
        <f>IFERROR(VLOOKUP(CONCATENATE($G26, ".SP.DYN.LE00.IN"),AREA_WB_6ATTRS,Seq!AF$1,FALSE)-VLOOKUP("CHN.SP.DYN.LE00.IN",AREA_WB_6ATTRS,Seq!AF$1,FALSE),".")</f>
        <v>-5.0781219512195435</v>
      </c>
      <c r="IP26" s="139" t="str">
        <f>IFERROR(VLOOKUP(CONCATENATE($G26, ".SP.DYN.LE00.IN"),AREA_WB_6ATTRS,Seq!AG$1,FALSE)-VLOOKUP("CHN.SP.DYN.LE00.IN",AREA_WB_6ATTRS,Seq!AG$1,FALSE),".")</f>
        <v>.</v>
      </c>
      <c r="IW26">
        <f>IFERROR(VLOOKUP(CONCATENATE($G26, ".SP.DYN.LE00.IN"),AREA_WB_6ATTRS,Seq!B$1,FALSE),".")</f>
        <v>57.332902439024402</v>
      </c>
      <c r="IX26">
        <f>IFERROR(VLOOKUP(CONCATENATE($G26, ".SP.DYN.LE00.IN"),AREA_WB_6ATTRS,Seq!C$1,FALSE),".")</f>
        <v>57.478365853658538</v>
      </c>
      <c r="IY26">
        <f>IFERROR(VLOOKUP(CONCATENATE($G26, ".SP.DYN.LE00.IN"),AREA_WB_6ATTRS,Seq!D$1,FALSE),".")</f>
        <v>57.709000000000003</v>
      </c>
      <c r="IZ26">
        <f>IFERROR(VLOOKUP(CONCATENATE($G26, ".SP.DYN.LE00.IN"),AREA_WB_6ATTRS,Seq!E$1,FALSE),".")</f>
        <v>58.01924390243903</v>
      </c>
      <c r="JA26">
        <f>IFERROR(VLOOKUP(CONCATENATE($G26, ".SP.DYN.LE00.IN"),AREA_WB_6ATTRS,Seq!F$1,FALSE),".")</f>
        <v>58.4</v>
      </c>
      <c r="JB26">
        <f>IFERROR(VLOOKUP(CONCATENATE($G26, ".SP.DYN.LE00.IN"),AREA_WB_6ATTRS,Seq!G$1,FALSE),".")</f>
        <v>58.826000000000008</v>
      </c>
      <c r="JC26">
        <f>IFERROR(VLOOKUP(CONCATENATE($G26, ".SP.DYN.LE00.IN"),AREA_WB_6ATTRS,Seq!H$1,FALSE),".")</f>
        <v>59.262439024390247</v>
      </c>
      <c r="JD26">
        <f>IFERROR(VLOOKUP(CONCATENATE($G26, ".SP.DYN.LE00.IN"),AREA_WB_6ATTRS,Seq!I$1,FALSE),".")</f>
        <v>59.671170731707328</v>
      </c>
      <c r="JE26">
        <f>IFERROR(VLOOKUP(CONCATENATE($G26, ".SP.DYN.LE00.IN"),AREA_WB_6ATTRS,Seq!J$1,FALSE),".")</f>
        <v>60.025731707317078</v>
      </c>
      <c r="JF26">
        <f>IFERROR(VLOOKUP(CONCATENATE($G26, ".SP.DYN.LE00.IN"),AREA_WB_6ATTRS,Seq!K$1,FALSE),".")</f>
        <v>60.316756097560983</v>
      </c>
      <c r="JG26">
        <f>IFERROR(VLOOKUP(CONCATENATE($G26, ".SP.DYN.LE00.IN"),AREA_WB_6ATTRS,Seq!L$1,FALSE),".")</f>
        <v>60.538268292682936</v>
      </c>
      <c r="JH26">
        <f>IFERROR(VLOOKUP(CONCATENATE($G26, ".SP.DYN.LE00.IN"),AREA_WB_6ATTRS,Seq!M$1,FALSE),".")</f>
        <v>60.698414634146346</v>
      </c>
      <c r="JI26">
        <f>IFERROR(VLOOKUP(CONCATENATE($G26, ".SP.DYN.LE00.IN"),AREA_WB_6ATTRS,Seq!N$1,FALSE),".")</f>
        <v>60.824634146341467</v>
      </c>
      <c r="JJ26">
        <f>IFERROR(VLOOKUP(CONCATENATE($G26, ".SP.DYN.LE00.IN"),AREA_WB_6ATTRS,Seq!O$1,FALSE),".")</f>
        <v>60.947024390243911</v>
      </c>
      <c r="JK26">
        <f>IFERROR(VLOOKUP(CONCATENATE($G26, ".SP.DYN.LE00.IN"),AREA_WB_6ATTRS,Seq!P$1,FALSE),".")</f>
        <v>61.08439024390244</v>
      </c>
      <c r="JL26">
        <f>IFERROR(VLOOKUP(CONCATENATE($G26, ".SP.DYN.LE00.IN"),AREA_WB_6ATTRS,Seq!Q$1,FALSE),".")</f>
        <v>61.261560975609761</v>
      </c>
      <c r="JM26">
        <f>IFERROR(VLOOKUP(CONCATENATE($G26, ".SP.DYN.LE00.IN"),AREA_WB_6ATTRS,Seq!R$1,FALSE),".")</f>
        <v>61.49907317073172</v>
      </c>
      <c r="JN26">
        <f>IFERROR(VLOOKUP(CONCATENATE($G26, ".SP.DYN.LE00.IN"),AREA_WB_6ATTRS,Seq!S$1,FALSE),".")</f>
        <v>61.803609756097558</v>
      </c>
      <c r="JO26">
        <f>IFERROR(VLOOKUP(CONCATENATE($G26, ".SP.DYN.LE00.IN"),AREA_WB_6ATTRS,Seq!T$1,FALSE),".")</f>
        <v>62.175756097560985</v>
      </c>
      <c r="JP26">
        <f>IFERROR(VLOOKUP(CONCATENATE($G26, ".SP.DYN.LE00.IN"),AREA_WB_6ATTRS,Seq!U$1,FALSE),".")</f>
        <v>62.616512195121963</v>
      </c>
      <c r="JQ26">
        <f>IFERROR(VLOOKUP(CONCATENATE($G26, ".SP.DYN.LE00.IN"),AREA_WB_6ATTRS,Seq!V$1,FALSE),".")</f>
        <v>63.121341463414645</v>
      </c>
      <c r="JR26">
        <f>IFERROR(VLOOKUP(CONCATENATE($G26, ".SP.DYN.LE00.IN"),AREA_WB_6ATTRS,Seq!W$1,FALSE),".")</f>
        <v>63.681975609756101</v>
      </c>
      <c r="JS26">
        <f>IFERROR(VLOOKUP(CONCATENATE($G26, ".SP.DYN.LE00.IN"),AREA_WB_6ATTRS,Seq!X$1,FALSE),".")</f>
        <v>64.276926829268291</v>
      </c>
      <c r="JT26">
        <f>IFERROR(VLOOKUP(CONCATENATE($G26, ".SP.DYN.LE00.IN"),AREA_WB_6ATTRS,Seq!Y$1,FALSE),".")</f>
        <v>64.882439024390251</v>
      </c>
      <c r="JU26">
        <f>IFERROR(VLOOKUP(CONCATENATE($G26, ".SP.DYN.LE00.IN"),AREA_WB_6ATTRS,Seq!Z$1,FALSE),".")</f>
        <v>65.480878048780482</v>
      </c>
      <c r="JV26">
        <f>IFERROR(VLOOKUP(CONCATENATE($G26, ".SP.DYN.LE00.IN"),AREA_WB_6ATTRS,Seq!AA$1,FALSE),".")</f>
        <v>66.052365853658543</v>
      </c>
      <c r="JW26">
        <f>IFERROR(VLOOKUP(CONCATENATE($G26, ".SP.DYN.LE00.IN"),AREA_WB_6ATTRS,Seq!AB$1,FALSE),".")</f>
        <v>66.57926829268294</v>
      </c>
      <c r="JX26">
        <f>IFERROR(VLOOKUP(CONCATENATE($G26, ".SP.DYN.LE00.IN"),AREA_WB_6ATTRS,Seq!AC$1,FALSE),".")</f>
        <v>67.057560975609761</v>
      </c>
      <c r="JY26">
        <f>IFERROR(VLOOKUP(CONCATENATE($G26, ".SP.DYN.LE00.IN"),AREA_WB_6ATTRS,Seq!AD$1,FALSE),".")</f>
        <v>67.486243902439028</v>
      </c>
      <c r="JZ26">
        <f>IFERROR(VLOOKUP(CONCATENATE($G26, ".SP.DYN.LE00.IN"),AREA_WB_6ATTRS,Seq!AE$1,FALSE),".")</f>
        <v>67.864121951219502</v>
      </c>
      <c r="KA26">
        <f>IFERROR(VLOOKUP(CONCATENATE($G26, ".SP.DYN.LE00.IN"),AREA_WB_6ATTRS,Seq!AF$1,FALSE),".")</f>
        <v>68.194975609756085</v>
      </c>
      <c r="KB26" t="str">
        <f>IFERROR(VLOOKUP(CONCATENATE($G26, ".SP.DYN.LE00.IN"),AREA_WB_6ATTRS,Seq!AG$1,FALSE),".")</f>
        <v>.</v>
      </c>
      <c r="KK26">
        <f t="shared" si="25"/>
        <v>1495</v>
      </c>
      <c r="KL26">
        <f t="shared" si="23"/>
        <v>0</v>
      </c>
      <c r="KM26">
        <f t="shared" si="26"/>
        <v>44573832.96211604</v>
      </c>
      <c r="KN26">
        <f t="shared" si="27"/>
        <v>-44345878.502496339</v>
      </c>
      <c r="KO26" t="str">
        <f t="shared" si="24"/>
        <v>.</v>
      </c>
      <c r="KP26" t="str">
        <f>work!HA26</f>
        <v>.</v>
      </c>
      <c r="KQ26" t="str">
        <f>work!HB26</f>
        <v>.</v>
      </c>
      <c r="KR26" t="str">
        <f>work!HC26</f>
        <v>.</v>
      </c>
      <c r="KS26" t="str">
        <f>IF(ISNUMBER(work!HI26-work!HA26),work!HI26-work!HA26,".")</f>
        <v>.</v>
      </c>
      <c r="KT26" t="str">
        <f>IF(ISNUMBER(work!HJ26-work!HB26),work!HJ26-work!HB26,".")</f>
        <v>.</v>
      </c>
      <c r="KU26" t="str">
        <f>IF(ISNUMBER(work!HK26-work!HC26),work!HK26-work!HC26,".")</f>
        <v>.</v>
      </c>
      <c r="KW26">
        <f>IFERROR(work!HR26/work!HV26,".")</f>
        <v>9.843502146087914E-4</v>
      </c>
      <c r="KX26">
        <f>IFERROR(work!HS26/work!HW26,".")</f>
        <v>9.0204324753619006E-4</v>
      </c>
      <c r="KY26">
        <f>IFERROR(work!HT26/work!HX26,".")</f>
        <v>1.0221007309150314E-3</v>
      </c>
      <c r="KZ26">
        <f>IFERROR(work!HU26/work!HY26,".")</f>
        <v>8.9788352806641496E-4</v>
      </c>
    </row>
    <row r="27" spans="1:312">
      <c r="A27" s="24">
        <f t="shared" si="0"/>
        <v>25</v>
      </c>
      <c r="B27" s="24" t="str">
        <f t="shared" si="19"/>
        <v>Out</v>
      </c>
      <c r="C27" s="24" t="str">
        <f t="shared" si="1"/>
        <v>Out</v>
      </c>
      <c r="D27" s="24" t="str">
        <f t="shared" si="2"/>
        <v>Out67</v>
      </c>
      <c r="E27" s="25" t="s">
        <v>2358</v>
      </c>
      <c r="F27" s="26" t="str">
        <f t="shared" si="3"/>
        <v>Nepal</v>
      </c>
      <c r="G27" s="166" t="s">
        <v>1586</v>
      </c>
      <c r="H27" s="166" t="s">
        <v>5007</v>
      </c>
      <c r="I27" s="166" t="s">
        <v>5007</v>
      </c>
      <c r="J27" s="180" t="s">
        <v>5007</v>
      </c>
      <c r="K27" s="180" t="s">
        <v>5007</v>
      </c>
      <c r="L27" s="27">
        <f>IFERROR(VLOOKUP($F27,Area_FDI_84_96,Seq!B$1,FALSE),0)</f>
        <v>0</v>
      </c>
      <c r="M27" s="27">
        <f>IFERROR(VLOOKUP($F27,Area_FDI_84_96,Seq!C$1,FALSE),0)</f>
        <v>0</v>
      </c>
      <c r="N27" s="27">
        <f>IFERROR(VLOOKUP($F27,Area_FDI_84_96,Seq!D$1,FALSE),0)</f>
        <v>0</v>
      </c>
      <c r="O27" s="27">
        <f>IFERROR(VLOOKUP($F27,Area_FDI_84_96,Seq!E$1,FALSE),0)</f>
        <v>0</v>
      </c>
      <c r="P27" s="27">
        <f>IFERROR(VLOOKUP($F27,Area_FDI_84_96,Seq!F$1,FALSE),0)</f>
        <v>0</v>
      </c>
      <c r="Q27" s="27">
        <f>IFERROR(VLOOKUP($F27,Area_FDI_84_96,Seq!G$1,FALSE),0)</f>
        <v>0</v>
      </c>
      <c r="R27" s="27">
        <f>IFERROR(VLOOKUP($F27,Area_FDI_84_96,Seq!H$1,FALSE),0)</f>
        <v>0</v>
      </c>
      <c r="S27" s="27">
        <f>IFERROR(VLOOKUP($F27,Area_FDI_84_96,Seq!I$1,FALSE),0)</f>
        <v>0</v>
      </c>
      <c r="T27" s="27">
        <f>IFERROR(VALUE(VLOOKUP($E27,Area_FDI_92_95,Seq!B$1,FALSE)),0)</f>
        <v>0</v>
      </c>
      <c r="U27" s="27">
        <f>IFERROR(VALUE(VLOOKUP($E27,Area_FDI_92_95,Seq!C$1,FALSE)),0)</f>
        <v>0</v>
      </c>
      <c r="V27" s="27">
        <f>IFERROR(VALUE(VLOOKUP($E27,Area_FDI_92_95,Seq!D$1,FALSE)),0)</f>
        <v>12</v>
      </c>
      <c r="W27" s="27">
        <f>IFERROR(VALUE(VLOOKUP($E27,Area_FDI_92_95,Seq!E$1,FALSE)),0)</f>
        <v>0</v>
      </c>
      <c r="X27" s="27">
        <f>IFERROR(VALUE(VLOOKUP($E27,Area_FDI_96_99,Seq!B$1,FALSE)),0)</f>
        <v>5</v>
      </c>
      <c r="Y27" s="27">
        <f>IFERROR(VALUE(VLOOKUP($E27,Area_FDI_96_99,Seq!C$1,FALSE)),0)</f>
        <v>10</v>
      </c>
      <c r="Z27" s="27">
        <f>IFERROR(VALUE(VLOOKUP($E27,Area_FDI_96_99,Seq!D$1,FALSE)),0)</f>
        <v>0</v>
      </c>
      <c r="AA27" s="27">
        <f>IFERROR(VALUE(VLOOKUP($E27,Area_FDI_96_99,Seq!E$1,FALSE)),0)</f>
        <v>0</v>
      </c>
      <c r="AB27" s="27">
        <f t="shared" si="4"/>
        <v>20</v>
      </c>
      <c r="AC27" s="27">
        <f t="shared" si="5"/>
        <v>0</v>
      </c>
      <c r="AD27" s="27">
        <f t="shared" si="6"/>
        <v>0</v>
      </c>
      <c r="AE27" s="27">
        <f t="shared" si="7"/>
        <v>0</v>
      </c>
      <c r="AF27" s="27">
        <f t="shared" si="8"/>
        <v>78</v>
      </c>
      <c r="AG27" s="27">
        <f t="shared" si="9"/>
        <v>1</v>
      </c>
      <c r="AH27" s="27">
        <f t="shared" si="10"/>
        <v>9</v>
      </c>
      <c r="AI27" s="27">
        <f t="shared" si="11"/>
        <v>23</v>
      </c>
      <c r="AJ27" s="27">
        <f t="shared" si="12"/>
        <v>0</v>
      </c>
      <c r="AK27" s="27">
        <f t="shared" si="13"/>
        <v>0</v>
      </c>
      <c r="AL27" s="27">
        <f t="shared" si="14"/>
        <v>25</v>
      </c>
      <c r="AM27" s="27"/>
      <c r="AN27" s="27"/>
      <c r="AO27" s="27"/>
      <c r="AP27" s="27"/>
      <c r="AQ27" s="27"/>
      <c r="AR27" s="27"/>
      <c r="AS27" s="27"/>
      <c r="AT27" s="27">
        <f>IFERROR(work!D27+work!AP27,".")</f>
        <v>18506732.236421324</v>
      </c>
      <c r="AU27" s="27">
        <f>IFERROR(work!E27+work!AQ27,".")</f>
        <v>19475762.784186408</v>
      </c>
      <c r="AV27" s="27">
        <f>IFERROR(work!F27+work!AR27,".")</f>
        <v>21235800.769108217</v>
      </c>
      <c r="AW27" s="27">
        <f>IFERROR(work!G27+work!AS27,".")</f>
        <v>23517327.315060098</v>
      </c>
      <c r="AX27" s="27">
        <f>IFERROR(work!H27+work!AT27,".")</f>
        <v>27079160.319040246</v>
      </c>
      <c r="AY27" s="27">
        <f>IFERROR(work!I27+work!AU27,".")</f>
        <v>30716135.601404928</v>
      </c>
      <c r="AZ27" s="27">
        <f>IFERROR(work!J27+work!AV27,".")</f>
        <v>33407721.408869114</v>
      </c>
      <c r="BA27" s="27">
        <f>IFERROR(work!K27+work!AW27,".")</f>
        <v>37255050.943270333</v>
      </c>
      <c r="BB27" s="27">
        <f>IFERROR(work!L27+work!AX27,".")</f>
        <v>41454525.166592985</v>
      </c>
      <c r="BC27" s="27">
        <f>IFERROR(work!M27+work!AY27,".")</f>
        <v>43154870.885839559</v>
      </c>
      <c r="BD27" s="27">
        <f>IFERROR(work!N27+work!AZ27,".")</f>
        <v>44797450.140180856</v>
      </c>
      <c r="BE27" s="27">
        <f>IFERROR(work!O27+work!BA27,".")</f>
        <v>48909255.387191765</v>
      </c>
      <c r="BF27" s="27">
        <f>IFERROR(work!P27+work!BB27,".")</f>
        <v>55818124.272183135</v>
      </c>
      <c r="BG27" s="27">
        <f>IFERROR(work!Q27+work!BC27,".")</f>
        <v>63594716.4770962</v>
      </c>
      <c r="BH27" s="27">
        <f>IFERROR(work!R27+work!BD27,".")</f>
        <v>71906663.145333976</v>
      </c>
      <c r="BI27" s="27">
        <f>IFERROR(work!S27+work!BE27,".")</f>
        <v>79713267.410722598</v>
      </c>
      <c r="BJ27" s="27">
        <f>IFERROR(work!T27+work!BF27,".")</f>
        <v>87664286.204015419</v>
      </c>
      <c r="BK27" s="27">
        <f>IFERROR(work!U27+work!BG27,".")</f>
        <v>95797599.331926689</v>
      </c>
      <c r="BL27" s="27">
        <f>IFERROR(work!V27+work!BH27,".")</f>
        <v>103246803.97951053</v>
      </c>
      <c r="BM27" s="27">
        <f>IFERROR(work!W27+work!BI27,".")</f>
        <v>111077767.8327872</v>
      </c>
      <c r="BN27" s="27">
        <f>IFERROR(work!X27+work!BJ27,".")</f>
        <v>120396918.64066844</v>
      </c>
      <c r="BO27" s="27">
        <f>IFERROR(work!Y27+work!BK27,".")</f>
        <v>130370631.70098746</v>
      </c>
      <c r="BP27" s="27">
        <f>IFERROR(work!Z27+work!BL27,".")</f>
        <v>142182654.21237475</v>
      </c>
      <c r="BQ27" s="27">
        <f>IFERROR(work!AA27+work!BM27,".")</f>
        <v>156366013.45330724</v>
      </c>
      <c r="BR27" s="27">
        <f>IFERROR(work!AB27+work!BN27,".")</f>
        <v>172126518.06310442</v>
      </c>
      <c r="BS27" s="27">
        <f>IFERROR(work!AC27+work!BO27,".")</f>
        <v>191527755.29861489</v>
      </c>
      <c r="BT27" s="27">
        <f>IFERROR(work!AD27+work!BP27,".")</f>
        <v>215791182.76571444</v>
      </c>
      <c r="BU27" s="27">
        <f>IFERROR(work!AE27+work!BQ27,".")</f>
        <v>246361145.03529418</v>
      </c>
      <c r="BV27" s="27">
        <f>IFERROR(work!AF27+work!BR27,".")</f>
        <v>269987562.53495806</v>
      </c>
      <c r="BW27" s="27">
        <f>IFERROR(work!AG27+work!BS27,".")</f>
        <v>294792060.67138022</v>
      </c>
      <c r="BX27" s="27">
        <f>IFERROR(work!AH27+work!BT27,".")</f>
        <v>325407464.64343148</v>
      </c>
      <c r="BY27" s="27">
        <f>IFERROR(work!AI27+work!BU27,".")</f>
        <v>354977469.94225991</v>
      </c>
      <c r="BZ27" s="27"/>
      <c r="CA27" s="27"/>
      <c r="CB27" s="27"/>
      <c r="CC27" s="27"/>
      <c r="CD27" s="27"/>
      <c r="CE27" s="27"/>
      <c r="CF27" s="27">
        <f>IFERROR(work!AP27-work!D27,".")</f>
        <v>-18081491.851300053</v>
      </c>
      <c r="CG27" s="27">
        <f>IFERROR(work!AQ27-work!E27,".")</f>
        <v>-19015048.956096493</v>
      </c>
      <c r="CH27" s="27">
        <f>IFERROR(work!AR27-work!F27,".")</f>
        <v>-20757674.839540448</v>
      </c>
      <c r="CI27" s="27">
        <f>IFERROR(work!AS27-work!G27,".")</f>
        <v>-23053437.134931426</v>
      </c>
      <c r="CJ27" s="27">
        <f>IFERROR(work!AT27-work!H27,".")</f>
        <v>-26570360.327349901</v>
      </c>
      <c r="CK27" s="27">
        <f>IFERROR(work!AU27-work!I27,".")</f>
        <v>-30176070.332247816</v>
      </c>
      <c r="CL27" s="27">
        <f>IFERROR(work!AV27-work!J27,".")</f>
        <v>-32842998.646945108</v>
      </c>
      <c r="CM27" s="27">
        <f>IFERROR(work!AW27-work!K27,".")</f>
        <v>-36680752.639018349</v>
      </c>
      <c r="CN27" s="27">
        <f>IFERROR(work!AX27-work!L27,".")</f>
        <v>-40836024.2204943</v>
      </c>
      <c r="CO27" s="27">
        <f>IFERROR(work!AY27-work!M27,".")</f>
        <v>-42509591.02611845</v>
      </c>
      <c r="CP27" s="27">
        <f>IFERROR(work!AZ27-work!N27,".")</f>
        <v>-44122261.324431524</v>
      </c>
      <c r="CQ27" s="27">
        <f>IFERROR(work!BA27-work!O27,".")</f>
        <v>-48191069.532164924</v>
      </c>
      <c r="CR27" s="27">
        <f>IFERROR(work!BB27-work!P27,".")</f>
        <v>-55070446.785722107</v>
      </c>
      <c r="CS27" s="27">
        <f>IFERROR(work!BC27-work!Q27,".")</f>
        <v>-62818254.528915957</v>
      </c>
      <c r="CT27" s="27">
        <f>IFERROR(work!BD27-work!R27,".")</f>
        <v>-71066407.062465608</v>
      </c>
      <c r="CU27" s="27">
        <f>IFERROR(work!BE27-work!S27,".")</f>
        <v>-78843867.449727103</v>
      </c>
      <c r="CV27" s="27">
        <f>IFERROR(work!BF27-work!T27,".")</f>
        <v>-86748562.142479405</v>
      </c>
      <c r="CW27" s="27">
        <f>IFERROR(work!BG27-work!U27,".")</f>
        <v>-94835643.910792157</v>
      </c>
      <c r="CX27" s="27">
        <f>IFERROR(work!BH27-work!V27,".")</f>
        <v>-102255832.2361405</v>
      </c>
      <c r="CY27" s="27">
        <f>IFERROR(work!BI27-work!W27,".")</f>
        <v>-110043068.73525329</v>
      </c>
      <c r="CZ27" s="27">
        <f>IFERROR(work!BJ27-work!X27,".")</f>
        <v>-119298068.19908743</v>
      </c>
      <c r="DA27" s="27">
        <f>IFERROR(work!BK27-work!Y27,".")</f>
        <v>-129219039.04646811</v>
      </c>
      <c r="DB27" s="27">
        <f>IFERROR(work!BL27-work!Z27,".")</f>
        <v>-141029676.57309926</v>
      </c>
      <c r="DC27" s="27">
        <f>IFERROR(work!BM27-work!AA27,".")</f>
        <v>-155167550.41071376</v>
      </c>
      <c r="DD27" s="27">
        <f>IFERROR(work!BN27-work!AB27,".")</f>
        <v>-170871935.75118414</v>
      </c>
      <c r="DE27" s="27">
        <f>IFERROR(work!BO27-work!AC27,".")</f>
        <v>-190229523.79668787</v>
      </c>
      <c r="DF27" s="27">
        <f>IFERROR(work!BP27-work!AD27,".")</f>
        <v>-214449270.77469018</v>
      </c>
      <c r="DG27" s="27">
        <f>IFERROR(work!BQ27-work!AE27,".")</f>
        <v>-244973452.90784937</v>
      </c>
      <c r="DH27" s="27">
        <f>IFERROR(work!BR27-work!AF27,".")</f>
        <v>-268515156.81072646</v>
      </c>
      <c r="DI27" s="27">
        <f>IFERROR(work!BS27-work!AG27,".")</f>
        <v>-293252908.85410839</v>
      </c>
      <c r="DJ27" s="27">
        <f>IFERROR(work!BT27-work!AH27,".")</f>
        <v>-323794181.71270794</v>
      </c>
      <c r="DK27" s="27">
        <f>IFERROR(work!BU27-work!AI27,".")</f>
        <v>-353301526.232288</v>
      </c>
      <c r="DL27" s="27"/>
      <c r="DM27" s="27"/>
      <c r="DN27" s="27"/>
      <c r="DO27" s="27"/>
      <c r="DP27" s="27"/>
      <c r="DQ27" s="27"/>
      <c r="DR27" s="27"/>
      <c r="DS27" s="27">
        <f>IFERROR(work!DO27-work!CC27,".")</f>
        <v>9.8999996185302724E-2</v>
      </c>
      <c r="DT27" s="27">
        <f>IFERROR(work!DP27-work!CD27,".")</f>
        <v>9.7999996185302723E-2</v>
      </c>
      <c r="DU27" s="27">
        <f>IFERROR(work!DQ27-work!CE27,".")</f>
        <v>9.7999996185302723E-2</v>
      </c>
      <c r="DV27" s="27">
        <f>IFERROR(work!DR27-work!CF27,".")</f>
        <v>9.6999996185302723E-2</v>
      </c>
      <c r="DW27" s="27">
        <f>IFERROR(work!DS27-work!CG27,".")</f>
        <v>9.6999996185302723E-2</v>
      </c>
      <c r="DX27" s="27">
        <f>IFERROR(work!DT27-work!CH27,".")</f>
        <v>9.5999996185302722E-2</v>
      </c>
      <c r="DY27" s="27">
        <f>IFERROR(work!DU27-work!CI27,".")</f>
        <v>9.4999996185302735E-2</v>
      </c>
      <c r="DZ27" s="27">
        <f>IFERROR(work!DV27-work!CJ27,".")</f>
        <v>9.3999996185302734E-2</v>
      </c>
      <c r="EA27" s="27">
        <f>IFERROR(work!DW27-work!CK27,".")</f>
        <v>9.2999996185302733E-2</v>
      </c>
      <c r="EB27" s="27">
        <f>IFERROR(work!DX27-work!CL27,".")</f>
        <v>9.1999996185302732E-2</v>
      </c>
      <c r="EC27" s="27">
        <f>IFERROR(work!DY27-work!CM27,".")</f>
        <v>8.999999618530273E-2</v>
      </c>
      <c r="ED27" s="27">
        <f>IFERROR(work!DZ27-work!CN27,".")</f>
        <v>8.7999996185302728E-2</v>
      </c>
      <c r="EE27" s="27">
        <f>IFERROR(work!EA27-work!CO27,".")</f>
        <v>8.6999996185302728E-2</v>
      </c>
      <c r="EF27" s="27">
        <f>IFERROR(work!EB27-work!CP27,".")</f>
        <v>8.4999996185302726E-2</v>
      </c>
      <c r="EG27" s="27">
        <f>IFERROR(work!EC27-work!CQ27,".")</f>
        <v>8.2999996185302724E-2</v>
      </c>
      <c r="EH27" s="27">
        <f>IFERROR(work!ED27-work!CR27,".")</f>
        <v>8.0999996185302736E-2</v>
      </c>
      <c r="EI27" s="27" t="str">
        <f>IFERROR(work!EE27-work!CS27,".")</f>
        <v>.</v>
      </c>
      <c r="EJ27" s="27" t="str">
        <f>IFERROR(work!EF27-work!CT27,".")</f>
        <v>.</v>
      </c>
      <c r="EK27" s="27" t="str">
        <f>IFERROR(work!EG27-work!CU27,".")</f>
        <v>.</v>
      </c>
      <c r="EL27" s="27" t="str">
        <f>IFERROR(work!EH27-work!CV27,".")</f>
        <v>.</v>
      </c>
      <c r="EM27" s="27" t="str">
        <f>IFERROR(work!EI27-work!CW27,".")</f>
        <v>.</v>
      </c>
      <c r="EN27" s="27" t="str">
        <f>IFERROR(work!EJ27-work!CX27,".")</f>
        <v>.</v>
      </c>
      <c r="EO27" s="27" t="str">
        <f>IFERROR(work!EK27-work!CY27,".")</f>
        <v>.</v>
      </c>
      <c r="EP27" s="27" t="str">
        <f>IFERROR(work!EL27-work!CZ27,".")</f>
        <v>.</v>
      </c>
      <c r="EQ27" s="27" t="str">
        <f>IFERROR(work!EM27-work!DA27,".")</f>
        <v>.</v>
      </c>
      <c r="ER27" s="27" t="str">
        <f>IFERROR(work!EN27-work!DB27,".")</f>
        <v>.</v>
      </c>
      <c r="ES27" s="27" t="str">
        <f>IFERROR(work!EO27-work!DC27,".")</f>
        <v>.</v>
      </c>
      <c r="ET27" s="27" t="str">
        <f>IFERROR(work!EP27-work!DD27,".")</f>
        <v>.</v>
      </c>
      <c r="EU27" s="27" t="str">
        <f>IFERROR(work!EQ27-work!DE27,".")</f>
        <v>.</v>
      </c>
      <c r="EV27" s="27" t="str">
        <f>IFERROR(work!ER27-work!DF27,".")</f>
        <v>.</v>
      </c>
      <c r="EW27" s="27" t="str">
        <f>IFERROR(work!ES27-work!DG27,".")</f>
        <v>.</v>
      </c>
      <c r="EX27" s="27" t="str">
        <f>IFERROR(work!ET27-work!DH27,".")</f>
        <v>.</v>
      </c>
      <c r="EY27" s="27"/>
      <c r="EZ27" s="27"/>
      <c r="FA27" s="27"/>
      <c r="FB27" s="27"/>
      <c r="FC27" s="27"/>
      <c r="FD27" s="27"/>
      <c r="FE27" s="27" t="str">
        <f>IF(ISNUMBER(work!GZ27/work!HD27),work!GZ27/work!HD27,".")</f>
        <v>.</v>
      </c>
      <c r="FF27" s="27" t="str">
        <f>IF(ISNUMBER(work!HA27/work!HE27),work!HA27/work!HE27,".")</f>
        <v>.</v>
      </c>
      <c r="FG27" s="27" t="str">
        <f>IF(ISNUMBER(work!HB27/work!HF27),work!HB27/work!HF27,".")</f>
        <v>.</v>
      </c>
      <c r="FH27" s="27" t="str">
        <f>IF(ISNUMBER(work!HC27/work!HG27),work!HC27/work!HG27,".")</f>
        <v>.</v>
      </c>
      <c r="FI27" s="27" t="str">
        <f>IF(ISNUMBER((work!HA27+work!HB27)/(work!HE27+work!HF27)),(work!HA27+work!HB27)/(work!HE27+work!HF27),".")</f>
        <v>.</v>
      </c>
      <c r="FJ27" s="27" t="str">
        <f>IF(ISNUMBER(work!HH27/work!HL27),work!HH27/work!HL27,".")</f>
        <v>.</v>
      </c>
      <c r="FK27" s="27" t="str">
        <f>IF(ISNUMBER(work!HI27/work!HM27),work!HI27/work!HM27,".")</f>
        <v>.</v>
      </c>
      <c r="FL27" s="27" t="str">
        <f>IF(ISNUMBER(work!HJ27/work!HN27),work!HJ27/work!HN27,".")</f>
        <v>.</v>
      </c>
      <c r="FM27" s="27" t="str">
        <f>IF(ISNUMBER(work!HK27/work!HO27),work!HK27/work!HO27,".")</f>
        <v>.</v>
      </c>
      <c r="FN27" s="27" t="str">
        <f>IF(ISNUMBER((work!HI27+work!HJ27)/(work!HM27+work!HN27)),(work!HI27+work!HJ27)/(work!HM27+work!HN27),".")</f>
        <v>.</v>
      </c>
      <c r="FO27" s="27" t="s">
        <v>5007</v>
      </c>
      <c r="FP27" s="27" t="s">
        <v>5007</v>
      </c>
      <c r="FQ27" s="27" t="s">
        <v>5007</v>
      </c>
      <c r="FR27" s="27" t="s">
        <v>5007</v>
      </c>
      <c r="FS27" s="27" t="s">
        <v>5007</v>
      </c>
      <c r="FT27" s="27">
        <f>work!GM27</f>
        <v>6.0434951006514226E-4</v>
      </c>
      <c r="FU27" s="27" t="str">
        <f>work!GN27</f>
        <v>.</v>
      </c>
      <c r="FV27" s="27" t="str">
        <f>work!GO27</f>
        <v>.</v>
      </c>
      <c r="FW27" s="27" t="s">
        <v>5007</v>
      </c>
      <c r="FX27" s="27"/>
      <c r="FY27" s="27">
        <f t="shared" si="15"/>
        <v>3157.1129999999998</v>
      </c>
      <c r="FZ27">
        <f t="shared" si="20"/>
        <v>20</v>
      </c>
      <c r="GA27" t="str">
        <f>work!HC27</f>
        <v>.</v>
      </c>
      <c r="GB27" t="str">
        <f>IF(ISNUMBER(work!HA27+work!HB27),work!HA27+work!HB27,".")</f>
        <v>.</v>
      </c>
      <c r="GC27" t="str">
        <f>IF(ISNUMBER(work!HK27-work!HC27),work!HK27-work!HC27,".")</f>
        <v>.</v>
      </c>
      <c r="GD27" t="str">
        <f>IF(ISNUMBER(work!HI27+work!HJ27-work!HA27-work!HB27),(work!HI27+work!HJ27-work!HA27-work!HB27),".")</f>
        <v>.</v>
      </c>
      <c r="GH27">
        <f>work!GQ27</f>
        <v>9100</v>
      </c>
      <c r="GI27" t="str">
        <f>work!GR27</f>
        <v>.</v>
      </c>
      <c r="GJ27" t="str">
        <f>work!GZ27</f>
        <v>.</v>
      </c>
      <c r="GK27" t="str">
        <f>work!HH27</f>
        <v>.</v>
      </c>
      <c r="GL27">
        <f t="shared" si="16"/>
        <v>10905.307151864528</v>
      </c>
      <c r="GM27" t="str">
        <f>IFERROR(VLOOKUP($F27,AREA_EM_ALLYEAR,Seq!B$1,FALSE),".")</f>
        <v>.</v>
      </c>
      <c r="GN27" t="str">
        <f>IFERROR(VLOOKUP($F27,AREA_EM_ALLYEAR,Seq!C$1,FALSE),".")</f>
        <v>.</v>
      </c>
      <c r="GO27" t="str">
        <f>IFERROR(VLOOKUP($F27,AREA_EM_ALLYEAR,Seq!D$1,FALSE),".")</f>
        <v>.</v>
      </c>
      <c r="GP27" t="str">
        <f>IFERROR(VLOOKUP($F27,AREA_EM_ALLYEAR,Seq!E$1,FALSE),".")</f>
        <v>.</v>
      </c>
      <c r="GQ27" t="str">
        <f>IFERROR(VLOOKUP($F27,AREA_EM_ALLYEAR,Seq!F$1,FALSE),".")</f>
        <v>.</v>
      </c>
      <c r="GR27" t="str">
        <f>IFERROR(VLOOKUP($F27,AREA_EM_ALLYEAR,Seq!G$1,FALSE),".")</f>
        <v>.</v>
      </c>
      <c r="GS27" t="str">
        <f>IFERROR(VLOOKUP($F27,AREA_EM_ALLYEAR,Seq!H$1,FALSE),".")</f>
        <v>.</v>
      </c>
      <c r="GT27" t="str">
        <f>IFERROR(VLOOKUP($F27,AREA_EM_ALLYEAR,Seq!I$1,FALSE),".")</f>
        <v>.</v>
      </c>
      <c r="GU27" t="str">
        <f>IFERROR(VLOOKUP($F27,AREA_EM_ALLYEAR,Seq!J$1,FALSE),".")</f>
        <v>.</v>
      </c>
      <c r="GV27" t="str">
        <f>IFERROR(VLOOKUP($F27,AREA_EM_ALLYEAR,Seq!K$1,FALSE),".")</f>
        <v>.</v>
      </c>
      <c r="GW27" t="str">
        <f>IFERROR(VLOOKUP($F27,AREA_EM_ALLYEAR,Seq!L$1,FALSE),".")</f>
        <v>.</v>
      </c>
      <c r="GX27" t="str">
        <f>IFERROR(VLOOKUP($F27,AREA_EM_ALLYEAR,Seq!M$1,FALSE),".")</f>
        <v>.</v>
      </c>
      <c r="GY27" t="str">
        <f>IFERROR(VLOOKUP($F27,AREA_EM_ALLYEAR,Seq!N$1,FALSE),".")</f>
        <v>.</v>
      </c>
      <c r="GZ27" t="str">
        <f>IFERROR(VLOOKUP($F27,AREA_EM_ALLYEAR,Seq!O$1,FALSE),".")</f>
        <v>.</v>
      </c>
      <c r="HA27" t="str">
        <f t="shared" si="21"/>
        <v>.</v>
      </c>
      <c r="HK27" s="139">
        <f>IFERROR(VLOOKUP(CONCATENATE($G27, ".SP.DYN.LE00.IN"),AREA_WB_6ATTRS,Seq!B$1,FALSE)-VLOOKUP("CHN.SP.DYN.LE00.IN",AREA_WB_6ATTRS,Seq!B$1,FALSE),".")</f>
        <v>-18.839195121951228</v>
      </c>
      <c r="HL27" s="139">
        <f>IFERROR(VLOOKUP(CONCATENATE($G27, ".SP.DYN.LE00.IN"),AREA_WB_6ATTRS,Seq!C$1,FALSE)-VLOOKUP("CHN.SP.DYN.LE00.IN",AREA_WB_6ATTRS,Seq!C$1,FALSE),".")</f>
        <v>-18.536609756097576</v>
      </c>
      <c r="HM27" s="139">
        <f>IFERROR(VLOOKUP(CONCATENATE($G27, ".SP.DYN.LE00.IN"),AREA_WB_6ATTRS,Seq!D$1,FALSE)-VLOOKUP("CHN.SP.DYN.LE00.IN",AREA_WB_6ATTRS,Seq!D$1,FALSE),".")</f>
        <v>-18.232682926829263</v>
      </c>
      <c r="HN27" s="139">
        <f>IFERROR(VLOOKUP(CONCATENATE($G27, ".SP.DYN.LE00.IN"),AREA_WB_6ATTRS,Seq!E$1,FALSE)-VLOOKUP("CHN.SP.DYN.LE00.IN",AREA_WB_6ATTRS,Seq!E$1,FALSE),".")</f>
        <v>-17.918121951219511</v>
      </c>
      <c r="HO27" s="139">
        <f>IFERROR(VLOOKUP(CONCATENATE($G27, ".SP.DYN.LE00.IN"),AREA_WB_6ATTRS,Seq!F$1,FALSE)-VLOOKUP("CHN.SP.DYN.LE00.IN",AREA_WB_6ATTRS,Seq!F$1,FALSE),".")</f>
        <v>-17.593463414634144</v>
      </c>
      <c r="HP27" s="139">
        <f>IFERROR(VLOOKUP(CONCATENATE($G27, ".SP.DYN.LE00.IN"),AREA_WB_6ATTRS,Seq!G$1,FALSE)-VLOOKUP("CHN.SP.DYN.LE00.IN",AREA_WB_6ATTRS,Seq!G$1,FALSE),".")</f>
        <v>-17.263317073170732</v>
      </c>
      <c r="HQ27" s="139">
        <f>IFERROR(VLOOKUP(CONCATENATE($G27, ".SP.DYN.LE00.IN"),AREA_WB_6ATTRS,Seq!H$1,FALSE)-VLOOKUP("CHN.SP.DYN.LE00.IN",AREA_WB_6ATTRS,Seq!H$1,FALSE),".")</f>
        <v>-16.928853658536589</v>
      </c>
      <c r="HR27" s="139">
        <f>IFERROR(VLOOKUP(CONCATENATE($G27, ".SP.DYN.LE00.IN"),AREA_WB_6ATTRS,Seq!I$1,FALSE)-VLOOKUP("CHN.SP.DYN.LE00.IN",AREA_WB_6ATTRS,Seq!I$1,FALSE),".")</f>
        <v>-16.590682926829274</v>
      </c>
      <c r="HS27" s="139">
        <f>IFERROR(VLOOKUP(CONCATENATE($G27, ".SP.DYN.LE00.IN"),AREA_WB_6ATTRS,Seq!J$1,FALSE)-VLOOKUP("CHN.SP.DYN.LE00.IN",AREA_WB_6ATTRS,Seq!J$1,FALSE),".")</f>
        <v>-16.245390243902449</v>
      </c>
      <c r="HT27" s="139">
        <f>IFERROR(VLOOKUP(CONCATENATE($G27, ".SP.DYN.LE00.IN"),AREA_WB_6ATTRS,Seq!K$1,FALSE)-VLOOKUP("CHN.SP.DYN.LE00.IN",AREA_WB_6ATTRS,Seq!K$1,FALSE),".")</f>
        <v>-15.885487804878053</v>
      </c>
      <c r="HU27" s="139">
        <f>IFERROR(VLOOKUP(CONCATENATE($G27, ".SP.DYN.LE00.IN"),AREA_WB_6ATTRS,Seq!L$1,FALSE)-VLOOKUP("CHN.SP.DYN.LE00.IN",AREA_WB_6ATTRS,Seq!L$1,FALSE),".")</f>
        <v>-15.503</v>
      </c>
      <c r="HV27" s="139">
        <f>IFERROR(VLOOKUP(CONCATENATE($G27, ".SP.DYN.LE00.IN"),AREA_WB_6ATTRS,Seq!M$1,FALSE)-VLOOKUP("CHN.SP.DYN.LE00.IN",AREA_WB_6ATTRS,Seq!M$1,FALSE),".")</f>
        <v>-15.083317073170733</v>
      </c>
      <c r="HW27" s="139">
        <f>IFERROR(VLOOKUP(CONCATENATE($G27, ".SP.DYN.LE00.IN"),AREA_WB_6ATTRS,Seq!N$1,FALSE)-VLOOKUP("CHN.SP.DYN.LE00.IN",AREA_WB_6ATTRS,Seq!N$1,FALSE),".")</f>
        <v>-14.619341463414628</v>
      </c>
      <c r="HX27" s="139">
        <f>IFERROR(VLOOKUP(CONCATENATE($G27, ".SP.DYN.LE00.IN"),AREA_WB_6ATTRS,Seq!O$1,FALSE)-VLOOKUP("CHN.SP.DYN.LE00.IN",AREA_WB_6ATTRS,Seq!O$1,FALSE),".")</f>
        <v>-14.1089512195122</v>
      </c>
      <c r="HY27" s="139">
        <f>IFERROR(VLOOKUP(CONCATENATE($G27, ".SP.DYN.LE00.IN"),AREA_WB_6ATTRS,Seq!P$1,FALSE)-VLOOKUP("CHN.SP.DYN.LE00.IN",AREA_WB_6ATTRS,Seq!P$1,FALSE),".")</f>
        <v>-13.553560975609756</v>
      </c>
      <c r="HZ27" s="139">
        <f>IFERROR(VLOOKUP(CONCATENATE($G27, ".SP.DYN.LE00.IN"),AREA_WB_6ATTRS,Seq!Q$1,FALSE)-VLOOKUP("CHN.SP.DYN.LE00.IN",AREA_WB_6ATTRS,Seq!Q$1,FALSE),".")</f>
        <v>-12.956097560975614</v>
      </c>
      <c r="IA27" s="139">
        <f>IFERROR(VLOOKUP(CONCATENATE($G27, ".SP.DYN.LE00.IN"),AREA_WB_6ATTRS,Seq!R$1,FALSE)-VLOOKUP("CHN.SP.DYN.LE00.IN",AREA_WB_6ATTRS,Seq!R$1,FALSE),".")</f>
        <v>-12.325512195121952</v>
      </c>
      <c r="IB27" s="139">
        <f>IFERROR(VLOOKUP(CONCATENATE($G27, ".SP.DYN.LE00.IN"),AREA_WB_6ATTRS,Seq!S$1,FALSE)-VLOOKUP("CHN.SP.DYN.LE00.IN",AREA_WB_6ATTRS,Seq!S$1,FALSE),".")</f>
        <v>-11.676317073170736</v>
      </c>
      <c r="IC27" s="139">
        <f>IFERROR(VLOOKUP(CONCATENATE($G27, ".SP.DYN.LE00.IN"),AREA_WB_6ATTRS,Seq!T$1,FALSE)-VLOOKUP("CHN.SP.DYN.LE00.IN",AREA_WB_6ATTRS,Seq!T$1,FALSE),".")</f>
        <v>-11.021000000000008</v>
      </c>
      <c r="ID27" s="139">
        <f>IFERROR(VLOOKUP(CONCATENATE($G27, ".SP.DYN.LE00.IN"),AREA_WB_6ATTRS,Seq!U$1,FALSE)-VLOOKUP("CHN.SP.DYN.LE00.IN",AREA_WB_6ATTRS,Seq!U$1,FALSE),".")</f>
        <v>-10.367585365853671</v>
      </c>
      <c r="IE27" s="139">
        <f>IFERROR(VLOOKUP(CONCATENATE($G27, ".SP.DYN.LE00.IN"),AREA_WB_6ATTRS,Seq!V$1,FALSE)-VLOOKUP("CHN.SP.DYN.LE00.IN",AREA_WB_6ATTRS,Seq!V$1,FALSE),".")</f>
        <v>-9.720073170731709</v>
      </c>
      <c r="IF27" s="139">
        <f>IFERROR(VLOOKUP(CONCATENATE($G27, ".SP.DYN.LE00.IN"),AREA_WB_6ATTRS,Seq!W$1,FALSE)-VLOOKUP("CHN.SP.DYN.LE00.IN",AREA_WB_6ATTRS,Seq!W$1,FALSE),".")</f>
        <v>-9.0729268292683045</v>
      </c>
      <c r="IG27" s="139">
        <f>IFERROR(VLOOKUP(CONCATENATE($G27, ".SP.DYN.LE00.IN"),AREA_WB_6ATTRS,Seq!X$1,FALSE)-VLOOKUP("CHN.SP.DYN.LE00.IN",AREA_WB_6ATTRS,Seq!X$1,FALSE),".")</f>
        <v>-8.4257804878048645</v>
      </c>
      <c r="IH27" s="139">
        <f>IFERROR(VLOOKUP(CONCATENATE($G27, ".SP.DYN.LE00.IN"),AREA_WB_6ATTRS,Seq!Y$1,FALSE)-VLOOKUP("CHN.SP.DYN.LE00.IN",AREA_WB_6ATTRS,Seq!Y$1,FALSE),".")</f>
        <v>-7.7845853658536512</v>
      </c>
      <c r="II27" s="139">
        <f>IFERROR(VLOOKUP(CONCATENATE($G27, ".SP.DYN.LE00.IN"),AREA_WB_6ATTRS,Seq!Z$1,FALSE)-VLOOKUP("CHN.SP.DYN.LE00.IN",AREA_WB_6ATTRS,Seq!Z$1,FALSE),".")</f>
        <v>-7.1633902439024411</v>
      </c>
      <c r="IJ27" s="139">
        <f>IFERROR(VLOOKUP(CONCATENATE($G27, ".SP.DYN.LE00.IN"),AREA_WB_6ATTRS,Seq!AA$1,FALSE)-VLOOKUP("CHN.SP.DYN.LE00.IN",AREA_WB_6ATTRS,Seq!AA$1,FALSE),".")</f>
        <v>-6.5847317073170757</v>
      </c>
      <c r="IK27" s="139">
        <f>IFERROR(VLOOKUP(CONCATENATE($G27, ".SP.DYN.LE00.IN"),AREA_WB_6ATTRS,Seq!AB$1,FALSE)-VLOOKUP("CHN.SP.DYN.LE00.IN",AREA_WB_6ATTRS,Seq!AB$1,FALSE),".")</f>
        <v>-6.0745853658536504</v>
      </c>
      <c r="IL27" s="139">
        <f>IFERROR(VLOOKUP(CONCATENATE($G27, ".SP.DYN.LE00.IN"),AREA_WB_6ATTRS,Seq!AC$1,FALSE)-VLOOKUP("CHN.SP.DYN.LE00.IN",AREA_WB_6ATTRS,Seq!AC$1,FALSE),".")</f>
        <v>-5.6464878048780349</v>
      </c>
      <c r="IM27" s="139">
        <f>IFERROR(VLOOKUP(CONCATENATE($G27, ".SP.DYN.LE00.IN"),AREA_WB_6ATTRS,Seq!AD$1,FALSE)-VLOOKUP("CHN.SP.DYN.LE00.IN",AREA_WB_6ATTRS,Seq!AD$1,FALSE),".")</f>
        <v>-5.3073902439024323</v>
      </c>
      <c r="IN27" s="139">
        <f>IFERROR(VLOOKUP(CONCATENATE($G27, ".SP.DYN.LE00.IN"),AREA_WB_6ATTRS,Seq!AE$1,FALSE)-VLOOKUP("CHN.SP.DYN.LE00.IN",AREA_WB_6ATTRS,Seq!AE$1,FALSE),".")</f>
        <v>-5.0548292682926643</v>
      </c>
      <c r="IO27" s="139">
        <f>IFERROR(VLOOKUP(CONCATENATE($G27, ".SP.DYN.LE00.IN"),AREA_WB_6ATTRS,Seq!AF$1,FALSE)-VLOOKUP("CHN.SP.DYN.LE00.IN",AREA_WB_6ATTRS,Seq!AF$1,FALSE),".")</f>
        <v>-4.8782682926829324</v>
      </c>
      <c r="IP27" s="139" t="str">
        <f>IFERROR(VLOOKUP(CONCATENATE($G27, ".SP.DYN.LE00.IN"),AREA_WB_6ATTRS,Seq!AG$1,FALSE)-VLOOKUP("CHN.SP.DYN.LE00.IN",AREA_WB_6ATTRS,Seq!AG$1,FALSE),".")</f>
        <v>.</v>
      </c>
      <c r="IW27">
        <f>IFERROR(VLOOKUP(CONCATENATE($G27, ".SP.DYN.LE00.IN"),AREA_WB_6ATTRS,Seq!B$1,FALSE),".")</f>
        <v>48.154609756097564</v>
      </c>
      <c r="IX27">
        <f>IFERROR(VLOOKUP(CONCATENATE($G27, ".SP.DYN.LE00.IN"),AREA_WB_6ATTRS,Seq!C$1,FALSE),".")</f>
        <v>48.726317073170733</v>
      </c>
      <c r="IY27">
        <f>IFERROR(VLOOKUP(CONCATENATE($G27, ".SP.DYN.LE00.IN"),AREA_WB_6ATTRS,Seq!D$1,FALSE),".")</f>
        <v>49.30221951219513</v>
      </c>
      <c r="IZ27">
        <f>IFERROR(VLOOKUP(CONCATENATE($G27, ".SP.DYN.LE00.IN"),AREA_WB_6ATTRS,Seq!E$1,FALSE),".")</f>
        <v>49.88173170731708</v>
      </c>
      <c r="JA27">
        <f>IFERROR(VLOOKUP(CONCATENATE($G27, ".SP.DYN.LE00.IN"),AREA_WB_6ATTRS,Seq!F$1,FALSE),".")</f>
        <v>50.465804878048786</v>
      </c>
      <c r="JB27">
        <f>IFERROR(VLOOKUP(CONCATENATE($G27, ".SP.DYN.LE00.IN"),AREA_WB_6ATTRS,Seq!G$1,FALSE),".")</f>
        <v>51.04982926829269</v>
      </c>
      <c r="JC27">
        <f>IFERROR(VLOOKUP(CONCATENATE($G27, ".SP.DYN.LE00.IN"),AREA_WB_6ATTRS,Seq!H$1,FALSE),".")</f>
        <v>51.630634146341471</v>
      </c>
      <c r="JD27">
        <f>IFERROR(VLOOKUP(CONCATENATE($G27, ".SP.DYN.LE00.IN"),AREA_WB_6ATTRS,Seq!I$1,FALSE),".")</f>
        <v>52.206634146341472</v>
      </c>
      <c r="JE27">
        <f>IFERROR(VLOOKUP(CONCATENATE($G27, ".SP.DYN.LE00.IN"),AREA_WB_6ATTRS,Seq!J$1,FALSE),".")</f>
        <v>52.781731707317078</v>
      </c>
      <c r="JF27">
        <f>IFERROR(VLOOKUP(CONCATENATE($G27, ".SP.DYN.LE00.IN"),AREA_WB_6ATTRS,Seq!K$1,FALSE),".")</f>
        <v>53.361439024390251</v>
      </c>
      <c r="JG27">
        <f>IFERROR(VLOOKUP(CONCATENATE($G27, ".SP.DYN.LE00.IN"),AREA_WB_6ATTRS,Seq!L$1,FALSE),".")</f>
        <v>53.956731707317076</v>
      </c>
      <c r="JH27">
        <f>IFERROR(VLOOKUP(CONCATENATE($G27, ".SP.DYN.LE00.IN"),AREA_WB_6ATTRS,Seq!M$1,FALSE),".")</f>
        <v>54.580707317073177</v>
      </c>
      <c r="JI27">
        <f>IFERROR(VLOOKUP(CONCATENATE($G27, ".SP.DYN.LE00.IN"),AREA_WB_6ATTRS,Seq!N$1,FALSE),".")</f>
        <v>55.242487804878053</v>
      </c>
      <c r="JJ27">
        <f>IFERROR(VLOOKUP(CONCATENATE($G27, ".SP.DYN.LE00.IN"),AREA_WB_6ATTRS,Seq!O$1,FALSE),".")</f>
        <v>55.945682926829271</v>
      </c>
      <c r="JK27">
        <f>IFERROR(VLOOKUP(CONCATENATE($G27, ".SP.DYN.LE00.IN"),AREA_WB_6ATTRS,Seq!P$1,FALSE),".")</f>
        <v>56.689365853658543</v>
      </c>
      <c r="JL27">
        <f>IFERROR(VLOOKUP(CONCATENATE($G27, ".SP.DYN.LE00.IN"),AREA_WB_6ATTRS,Seq!Q$1,FALSE),".")</f>
        <v>57.468634146341465</v>
      </c>
      <c r="JM27">
        <f>IFERROR(VLOOKUP(CONCATENATE($G27, ".SP.DYN.LE00.IN"),AREA_WB_6ATTRS,Seq!R$1,FALSE),".")</f>
        <v>58.27351219512196</v>
      </c>
      <c r="JN27">
        <f>IFERROR(VLOOKUP(CONCATENATE($G27, ".SP.DYN.LE00.IN"),AREA_WB_6ATTRS,Seq!S$1,FALSE),".")</f>
        <v>59.09</v>
      </c>
      <c r="JO27">
        <f>IFERROR(VLOOKUP(CONCATENATE($G27, ".SP.DYN.LE00.IN"),AREA_WB_6ATTRS,Seq!T$1,FALSE),".")</f>
        <v>59.906097560975617</v>
      </c>
      <c r="JP27">
        <f>IFERROR(VLOOKUP(CONCATENATE($G27, ".SP.DYN.LE00.IN"),AREA_WB_6ATTRS,Seq!U$1,FALSE),".")</f>
        <v>60.715804878048786</v>
      </c>
      <c r="JQ27">
        <f>IFERROR(VLOOKUP(CONCATENATE($G27, ".SP.DYN.LE00.IN"),AREA_WB_6ATTRS,Seq!V$1,FALSE),".")</f>
        <v>61.521634146341469</v>
      </c>
      <c r="JR27">
        <f>IFERROR(VLOOKUP(CONCATENATE($G27, ".SP.DYN.LE00.IN"),AREA_WB_6ATTRS,Seq!W$1,FALSE),".")</f>
        <v>62.332609756097561</v>
      </c>
      <c r="JS27">
        <f>IFERROR(VLOOKUP(CONCATENATE($G27, ".SP.DYN.LE00.IN"),AREA_WB_6ATTRS,Seq!X$1,FALSE),".")</f>
        <v>63.153658536585375</v>
      </c>
      <c r="JT27">
        <f>IFERROR(VLOOKUP(CONCATENATE($G27, ".SP.DYN.LE00.IN"),AREA_WB_6ATTRS,Seq!Y$1,FALSE),".")</f>
        <v>63.980292682926837</v>
      </c>
      <c r="JU27">
        <f>IFERROR(VLOOKUP(CONCATENATE($G27, ".SP.DYN.LE00.IN"),AREA_WB_6ATTRS,Seq!Z$1,FALSE),".")</f>
        <v>64.798951219512205</v>
      </c>
      <c r="JV27">
        <f>IFERROR(VLOOKUP(CONCATENATE($G27, ".SP.DYN.LE00.IN"),AREA_WB_6ATTRS,Seq!AA$1,FALSE),".")</f>
        <v>65.586585365853665</v>
      </c>
      <c r="JW27">
        <f>IFERROR(VLOOKUP(CONCATENATE($G27, ".SP.DYN.LE00.IN"),AREA_WB_6ATTRS,Seq!AB$1,FALSE),".")</f>
        <v>66.315146341463432</v>
      </c>
      <c r="JX27">
        <f>IFERROR(VLOOKUP(CONCATENATE($G27, ".SP.DYN.LE00.IN"),AREA_WB_6ATTRS,Seq!AC$1,FALSE),".")</f>
        <v>66.966097560975626</v>
      </c>
      <c r="JY27">
        <f>IFERROR(VLOOKUP(CONCATENATE($G27, ".SP.DYN.LE00.IN"),AREA_WB_6ATTRS,Seq!AD$1,FALSE),".")</f>
        <v>67.527951219512204</v>
      </c>
      <c r="JZ27">
        <f>IFERROR(VLOOKUP(CONCATENATE($G27, ".SP.DYN.LE00.IN"),AREA_WB_6ATTRS,Seq!AE$1,FALSE),".")</f>
        <v>68.001682926829289</v>
      </c>
      <c r="KA27">
        <f>IFERROR(VLOOKUP(CONCATENATE($G27, ".SP.DYN.LE00.IN"),AREA_WB_6ATTRS,Seq!AF$1,FALSE),".")</f>
        <v>68.394829268292696</v>
      </c>
      <c r="KB27" t="str">
        <f>IFERROR(VLOOKUP(CONCATENATE($G27, ".SP.DYN.LE00.IN"),AREA_WB_6ATTRS,Seq!AG$1,FALSE),".")</f>
        <v>.</v>
      </c>
      <c r="KK27">
        <f t="shared" si="25"/>
        <v>47</v>
      </c>
      <c r="KL27">
        <f t="shared" si="23"/>
        <v>0</v>
      </c>
      <c r="KM27">
        <f t="shared" si="26"/>
        <v>44797450.140180856</v>
      </c>
      <c r="KN27">
        <f t="shared" si="27"/>
        <v>-44122261.324431524</v>
      </c>
      <c r="KO27">
        <f t="shared" si="24"/>
        <v>8.999999618530273E-2</v>
      </c>
      <c r="KP27" t="str">
        <f>work!HA27</f>
        <v>.</v>
      </c>
      <c r="KQ27" t="str">
        <f>work!HB27</f>
        <v>.</v>
      </c>
      <c r="KR27" t="str">
        <f>work!HC27</f>
        <v>.</v>
      </c>
      <c r="KS27" t="str">
        <f>IF(ISNUMBER(work!HI27-work!HA27),work!HI27-work!HA27,".")</f>
        <v>.</v>
      </c>
      <c r="KT27" t="str">
        <f>IF(ISNUMBER(work!HJ27-work!HB27),work!HJ27-work!HB27,".")</f>
        <v>.</v>
      </c>
      <c r="KU27" t="str">
        <f>IF(ISNUMBER(work!HK27-work!HC27),work!HK27-work!HC27,".")</f>
        <v>.</v>
      </c>
      <c r="KW27">
        <f>IFERROR(work!HR27/work!HV27,".")</f>
        <v>1.7021404332933621E-4</v>
      </c>
      <c r="KX27">
        <f>IFERROR(work!HS27/work!HW27,".")</f>
        <v>3.2452832163897272E-6</v>
      </c>
      <c r="KY27">
        <f>IFERROR(work!HT27/work!HX27,".")</f>
        <v>5.1203851249987922E-5</v>
      </c>
      <c r="KZ27">
        <f>IFERROR(work!HU27/work!HY27,".")</f>
        <v>3.6400329298928133E-4</v>
      </c>
    </row>
    <row r="28" spans="1:312">
      <c r="A28" s="24">
        <f t="shared" si="0"/>
        <v>26</v>
      </c>
      <c r="B28" s="24" t="str">
        <f t="shared" si="19"/>
        <v>Out</v>
      </c>
      <c r="C28" s="24" t="str">
        <f t="shared" si="1"/>
        <v>Out</v>
      </c>
      <c r="D28" s="24" t="str">
        <f t="shared" si="2"/>
        <v>Out67</v>
      </c>
      <c r="E28" s="25" t="s">
        <v>2359</v>
      </c>
      <c r="F28" s="26" t="str">
        <f t="shared" si="3"/>
        <v>Oman</v>
      </c>
      <c r="G28" s="166" t="s">
        <v>1598</v>
      </c>
      <c r="H28" s="166" t="s">
        <v>5007</v>
      </c>
      <c r="I28" s="166" t="s">
        <v>5007</v>
      </c>
      <c r="J28" s="180" t="s">
        <v>5007</v>
      </c>
      <c r="K28" s="180" t="s">
        <v>5007</v>
      </c>
      <c r="L28" s="27">
        <f>IFERROR(VLOOKUP($F28,Area_FDI_84_96,Seq!B$1,FALSE),0)</f>
        <v>0</v>
      </c>
      <c r="M28" s="27">
        <f>IFERROR(VLOOKUP($F28,Area_FDI_84_96,Seq!C$1,FALSE),0)</f>
        <v>0</v>
      </c>
      <c r="N28" s="27">
        <f>IFERROR(VLOOKUP($F28,Area_FDI_84_96,Seq!D$1,FALSE),0)</f>
        <v>0</v>
      </c>
      <c r="O28" s="27">
        <f>IFERROR(VLOOKUP($F28,Area_FDI_84_96,Seq!E$1,FALSE),0)</f>
        <v>0</v>
      </c>
      <c r="P28" s="27">
        <f>IFERROR(VLOOKUP($F28,Area_FDI_84_96,Seq!F$1,FALSE),0)</f>
        <v>0</v>
      </c>
      <c r="Q28" s="27">
        <f>IFERROR(VLOOKUP($F28,Area_FDI_84_96,Seq!G$1,FALSE),0)</f>
        <v>0</v>
      </c>
      <c r="R28" s="27">
        <f>IFERROR(VLOOKUP($F28,Area_FDI_84_96,Seq!H$1,FALSE),0)</f>
        <v>0</v>
      </c>
      <c r="S28" s="27">
        <f>IFERROR(VLOOKUP($F28,Area_FDI_84_96,Seq!I$1,FALSE),0)</f>
        <v>0</v>
      </c>
      <c r="T28" s="27">
        <f>IFERROR(VALUE(VLOOKUP($E28,Area_FDI_92_95,Seq!B$1,FALSE)),0)</f>
        <v>0</v>
      </c>
      <c r="U28" s="27">
        <f>IFERROR(VALUE(VLOOKUP($E28,Area_FDI_92_95,Seq!C$1,FALSE)),0)</f>
        <v>0</v>
      </c>
      <c r="V28" s="27">
        <f>IFERROR(VALUE(VLOOKUP($E28,Area_FDI_92_95,Seq!D$1,FALSE)),0)</f>
        <v>0</v>
      </c>
      <c r="W28" s="27">
        <f>IFERROR(VALUE(VLOOKUP($E28,Area_FDI_92_95,Seq!E$1,FALSE)),0)</f>
        <v>12</v>
      </c>
      <c r="X28" s="27">
        <f>IFERROR(VALUE(VLOOKUP($E28,Area_FDI_96_99,Seq!B$1,FALSE)),0)</f>
        <v>0</v>
      </c>
      <c r="Y28" s="27">
        <f>IFERROR(VALUE(VLOOKUP($E28,Area_FDI_96_99,Seq!C$1,FALSE)),0)</f>
        <v>0</v>
      </c>
      <c r="Z28" s="27">
        <f>IFERROR(VALUE(VLOOKUP($E28,Area_FDI_96_99,Seq!D$1,FALSE)),0)</f>
        <v>878</v>
      </c>
      <c r="AA28" s="27">
        <f>IFERROR(VALUE(VLOOKUP($E28,Area_FDI_96_99,Seq!E$1,FALSE)),0)</f>
        <v>0</v>
      </c>
      <c r="AB28" s="27">
        <f t="shared" si="4"/>
        <v>0</v>
      </c>
      <c r="AC28" s="27">
        <f t="shared" si="5"/>
        <v>0</v>
      </c>
      <c r="AD28" s="27">
        <f t="shared" si="6"/>
        <v>0</v>
      </c>
      <c r="AE28" s="27">
        <f t="shared" si="7"/>
        <v>126</v>
      </c>
      <c r="AF28" s="27">
        <f t="shared" si="8"/>
        <v>0</v>
      </c>
      <c r="AG28" s="27">
        <f t="shared" si="9"/>
        <v>0</v>
      </c>
      <c r="AH28" s="27">
        <f t="shared" si="10"/>
        <v>0</v>
      </c>
      <c r="AI28" s="27">
        <f t="shared" si="11"/>
        <v>52</v>
      </c>
      <c r="AJ28" s="27">
        <f t="shared" si="12"/>
        <v>0</v>
      </c>
      <c r="AK28" s="27">
        <f t="shared" si="13"/>
        <v>0</v>
      </c>
      <c r="AL28" s="27">
        <f t="shared" si="14"/>
        <v>5</v>
      </c>
      <c r="AM28" s="27"/>
      <c r="AN28" s="27"/>
      <c r="AO28" s="27"/>
      <c r="AP28" s="27"/>
      <c r="AQ28" s="27"/>
      <c r="AR28" s="27"/>
      <c r="AS28" s="27"/>
      <c r="AT28" s="27">
        <f>IFERROR(work!D28+work!AP28,".")</f>
        <v>18829922.562641792</v>
      </c>
      <c r="AU28" s="27">
        <f>IFERROR(work!E28+work!AQ28,".")</f>
        <v>19872556.430497963</v>
      </c>
      <c r="AV28" s="27">
        <f>IFERROR(work!F28+work!AR28,".")</f>
        <v>21696448.66928342</v>
      </c>
      <c r="AW28" s="27">
        <f>IFERROR(work!G28+work!AS28,".")</f>
        <v>24101711.589280948</v>
      </c>
      <c r="AX28" s="27">
        <f>IFERROR(work!H28+work!AT28,".")</f>
        <v>27777511.341795437</v>
      </c>
      <c r="AY28" s="27">
        <f>IFERROR(work!I28+work!AU28,".")</f>
        <v>31532307.694745421</v>
      </c>
      <c r="AZ28" s="27">
        <f>IFERROR(work!J28+work!AV28,".")</f>
        <v>34233312.306797981</v>
      </c>
      <c r="BA28" s="27">
        <f>IFERROR(work!K28+work!AW28,".")</f>
        <v>38037731.830803432</v>
      </c>
      <c r="BB28" s="27">
        <f>IFERROR(work!L28+work!AX28,".")</f>
        <v>42278909.68848896</v>
      </c>
      <c r="BC28" s="27">
        <f>IFERROR(work!M28+work!AY28,".")</f>
        <v>44099145.847523421</v>
      </c>
      <c r="BD28" s="27">
        <f>IFERROR(work!N28+work!AZ28,".")</f>
        <v>45725118.248450637</v>
      </c>
      <c r="BE28" s="27">
        <f>IFERROR(work!O28+work!BA28,".")</f>
        <v>49892278.010369539</v>
      </c>
      <c r="BF28" s="27">
        <f>IFERROR(work!P28+work!BB28,".")</f>
        <v>56899325.117595881</v>
      </c>
      <c r="BG28" s="27">
        <f>IFERROR(work!Q28+work!BC28,".")</f>
        <v>64749452.557065941</v>
      </c>
      <c r="BH28" s="27">
        <f>IFERROR(work!R28+work!BD28,".")</f>
        <v>73089304.084658429</v>
      </c>
      <c r="BI28" s="27">
        <f>IFERROR(work!S28+work!BE28,".")</f>
        <v>80961423.882482499</v>
      </c>
      <c r="BJ28" s="27">
        <f>IFERROR(work!T28+work!BF28,".")</f>
        <v>88940539.419818282</v>
      </c>
      <c r="BK28" s="27">
        <f>IFERROR(work!U28+work!BG28,".")</f>
        <v>97155364.926668316</v>
      </c>
      <c r="BL28" s="27">
        <f>IFERROR(work!V28+work!BH28,".")</f>
        <v>104638647.22656174</v>
      </c>
      <c r="BM28" s="27">
        <f>IFERROR(work!W28+work!BI28,".")</f>
        <v>112445391.88888885</v>
      </c>
      <c r="BN28" s="27">
        <f>IFERROR(work!X28+work!BJ28,".")</f>
        <v>121834281.47490507</v>
      </c>
      <c r="BO28" s="27">
        <f>IFERROR(work!Y28+work!BK28,".")</f>
        <v>131930266.90087862</v>
      </c>
      <c r="BP28" s="27">
        <f>IFERROR(work!Z28+work!BL28,".")</f>
        <v>143796441.72038761</v>
      </c>
      <c r="BQ28" s="27">
        <f>IFERROR(work!AA28+work!BM28,".")</f>
        <v>157963629.08864406</v>
      </c>
      <c r="BR28" s="27">
        <f>IFERROR(work!AB28+work!BN28,".")</f>
        <v>173770766.86710337</v>
      </c>
      <c r="BS28" s="27">
        <f>IFERROR(work!AC28+work!BO28,".")</f>
        <v>193240904.81361124</v>
      </c>
      <c r="BT28" s="27">
        <f>IFERROR(work!AD28+work!BP28,".")</f>
        <v>217612416.62578997</v>
      </c>
      <c r="BU28" s="27">
        <f>IFERROR(work!AE28+work!BQ28,".")</f>
        <v>248328957.73733938</v>
      </c>
      <c r="BV28" s="27">
        <f>IFERROR(work!AF28+work!BR28,".")</f>
        <v>272253710.7606281</v>
      </c>
      <c r="BW28" s="27">
        <f>IFERROR(work!AG28+work!BS28,".")</f>
        <v>297057861.7124958</v>
      </c>
      <c r="BX28" s="27">
        <f>IFERROR(work!AH28+work!BT28,".")</f>
        <v>327757615.20581126</v>
      </c>
      <c r="BY28" s="27">
        <f>IFERROR(work!AI28+work!BU28,".")</f>
        <v>357469913.67654133</v>
      </c>
      <c r="BZ28" s="27"/>
      <c r="CA28" s="27"/>
      <c r="CB28" s="27"/>
      <c r="CC28" s="27"/>
      <c r="CD28" s="27"/>
      <c r="CE28" s="27"/>
      <c r="CF28" s="27">
        <f>IFERROR(work!AP28-work!D28,".")</f>
        <v>-17758301.525079586</v>
      </c>
      <c r="CG28" s="27">
        <f>IFERROR(work!AQ28-work!E28,".")</f>
        <v>-18618255.309784938</v>
      </c>
      <c r="CH28" s="27">
        <f>IFERROR(work!AR28-work!F28,".")</f>
        <v>-20297026.939365245</v>
      </c>
      <c r="CI28" s="27">
        <f>IFERROR(work!AS28-work!G28,".")</f>
        <v>-22469052.860710576</v>
      </c>
      <c r="CJ28" s="27">
        <f>IFERROR(work!AT28-work!H28,".")</f>
        <v>-25872009.30459471</v>
      </c>
      <c r="CK28" s="27">
        <f>IFERROR(work!AU28-work!I28,".")</f>
        <v>-29359898.238907322</v>
      </c>
      <c r="CL28" s="27">
        <f>IFERROR(work!AV28-work!J28,".")</f>
        <v>-32017407.749016244</v>
      </c>
      <c r="CM28" s="27">
        <f>IFERROR(work!AW28-work!K28,".")</f>
        <v>-35898071.751485251</v>
      </c>
      <c r="CN28" s="27">
        <f>IFERROR(work!AX28-work!L28,".")</f>
        <v>-40011639.698598325</v>
      </c>
      <c r="CO28" s="27">
        <f>IFERROR(work!AY28-work!M28,".")</f>
        <v>-41565316.064434588</v>
      </c>
      <c r="CP28" s="27">
        <f>IFERROR(work!AZ28-work!N28,".")</f>
        <v>-43194593.216161743</v>
      </c>
      <c r="CQ28" s="27">
        <f>IFERROR(work!BA28-work!O28,".")</f>
        <v>-47208046.90898715</v>
      </c>
      <c r="CR28" s="27">
        <f>IFERROR(work!BB28-work!P28,".")</f>
        <v>-53989245.940309361</v>
      </c>
      <c r="CS28" s="27">
        <f>IFERROR(work!BC28-work!Q28,".")</f>
        <v>-61663518.448946215</v>
      </c>
      <c r="CT28" s="27">
        <f>IFERROR(work!BD28-work!R28,".")</f>
        <v>-69883766.123141155</v>
      </c>
      <c r="CU28" s="27">
        <f>IFERROR(work!BE28-work!S28,".")</f>
        <v>-77595710.977967203</v>
      </c>
      <c r="CV28" s="27">
        <f>IFERROR(work!BF28-work!T28,".")</f>
        <v>-85472308.926676542</v>
      </c>
      <c r="CW28" s="27">
        <f>IFERROR(work!BG28-work!U28,".")</f>
        <v>-93477878.316050529</v>
      </c>
      <c r="CX28" s="27">
        <f>IFERROR(work!BH28-work!V28,".")</f>
        <v>-100863988.9890893</v>
      </c>
      <c r="CY28" s="27">
        <f>IFERROR(work!BI28-work!W28,".")</f>
        <v>-108675444.67915164</v>
      </c>
      <c r="CZ28" s="27">
        <f>IFERROR(work!BJ28-work!X28,".")</f>
        <v>-117860705.36485079</v>
      </c>
      <c r="DA28" s="27">
        <f>IFERROR(work!BK28-work!Y28,".")</f>
        <v>-127659403.84657694</v>
      </c>
      <c r="DB28" s="27">
        <f>IFERROR(work!BL28-work!Z28,".")</f>
        <v>-139415889.06508639</v>
      </c>
      <c r="DC28" s="27">
        <f>IFERROR(work!BM28-work!AA28,".")</f>
        <v>-153569934.77537695</v>
      </c>
      <c r="DD28" s="27">
        <f>IFERROR(work!BN28-work!AB28,".")</f>
        <v>-169227686.94718519</v>
      </c>
      <c r="DE28" s="27">
        <f>IFERROR(work!BO28-work!AC28,".")</f>
        <v>-188516374.28169152</v>
      </c>
      <c r="DF28" s="27">
        <f>IFERROR(work!BP28-work!AD28,".")</f>
        <v>-212628036.91461465</v>
      </c>
      <c r="DG28" s="27">
        <f>IFERROR(work!BQ28-work!AE28,".")</f>
        <v>-243005640.20580417</v>
      </c>
      <c r="DH28" s="27">
        <f>IFERROR(work!BR28-work!AF28,".")</f>
        <v>-266249008.58505639</v>
      </c>
      <c r="DI28" s="27">
        <f>IFERROR(work!BS28-work!AG28,".")</f>
        <v>-290987107.81299281</v>
      </c>
      <c r="DJ28" s="27">
        <f>IFERROR(work!BT28-work!AH28,".")</f>
        <v>-321444031.15032816</v>
      </c>
      <c r="DK28" s="27">
        <f>IFERROR(work!BU28-work!AI28,".")</f>
        <v>-350809082.49800658</v>
      </c>
      <c r="DL28" s="27"/>
      <c r="DM28" s="27"/>
      <c r="DN28" s="27"/>
      <c r="DO28" s="27"/>
      <c r="DP28" s="27"/>
      <c r="DQ28" s="27"/>
      <c r="DR28" s="27"/>
      <c r="DS28" s="27">
        <f>IFERROR(work!DO28-work!CC28,".")</f>
        <v>0.16700000762939451</v>
      </c>
      <c r="DT28" s="27">
        <f>IFERROR(work!DP28-work!CD28,".")</f>
        <v>0.16600000762939451</v>
      </c>
      <c r="DU28" s="27">
        <f>IFERROR(work!DQ28-work!CE28,".")</f>
        <v>0.16600000762939451</v>
      </c>
      <c r="DV28" s="27">
        <f>IFERROR(work!DR28-work!CF28,".")</f>
        <v>0.16500000762939451</v>
      </c>
      <c r="DW28" s="27">
        <f>IFERROR(work!DS28-work!CG28,".")</f>
        <v>0.16500000762939451</v>
      </c>
      <c r="DX28" s="27">
        <f>IFERROR(work!DT28-work!CH28,".")</f>
        <v>0.16400000762939451</v>
      </c>
      <c r="DY28" s="27">
        <f>IFERROR(work!DU28-work!CI28,".")</f>
        <v>0.16300000762939451</v>
      </c>
      <c r="DZ28" s="27">
        <f>IFERROR(work!DV28-work!CJ28,".")</f>
        <v>0.16200000762939451</v>
      </c>
      <c r="EA28" s="27">
        <f>IFERROR(work!DW28-work!CK28,".")</f>
        <v>0.16100000762939451</v>
      </c>
      <c r="EB28" s="27">
        <f>IFERROR(work!DX28-work!CL28,".")</f>
        <v>0.16000000762939451</v>
      </c>
      <c r="EC28" s="27">
        <f>IFERROR(work!DY28-work!CM28,".")</f>
        <v>0.15800000762939451</v>
      </c>
      <c r="ED28" s="27">
        <f>IFERROR(work!DZ28-work!CN28,".")</f>
        <v>0.15600000762939453</v>
      </c>
      <c r="EE28" s="27">
        <f>IFERROR(work!EA28-work!CO28,".")</f>
        <v>0.15500000762939453</v>
      </c>
      <c r="EF28" s="27">
        <f>IFERROR(work!EB28-work!CP28,".")</f>
        <v>0.15300000762939453</v>
      </c>
      <c r="EG28" s="27">
        <f>IFERROR(work!EC28-work!CQ28,".")</f>
        <v>0.15100000762939453</v>
      </c>
      <c r="EH28" s="27">
        <f>IFERROR(work!ED28-work!CR28,".")</f>
        <v>0.14900000762939453</v>
      </c>
      <c r="EI28" s="27">
        <f>IFERROR(work!EE28-work!CS28,".")</f>
        <v>0.14600000762939452</v>
      </c>
      <c r="EJ28" s="27">
        <f>IFERROR(work!EF28-work!CT28,".")</f>
        <v>0.11000000190734863</v>
      </c>
      <c r="EK28" s="27">
        <f>IFERROR(work!EG28-work!CU28,".")</f>
        <v>0.10800000190734863</v>
      </c>
      <c r="EL28" s="27">
        <f>IFERROR(work!EH28-work!CV28,".")</f>
        <v>0.10500000190734862</v>
      </c>
      <c r="EM28" s="27">
        <f>IFERROR(work!EI28-work!CW28,".")</f>
        <v>0.10200000190734862</v>
      </c>
      <c r="EN28" s="27" t="str">
        <f>IFERROR(work!EJ28-work!CX28,".")</f>
        <v>.</v>
      </c>
      <c r="EO28" s="27" t="str">
        <f>IFERROR(work!EK28-work!CY28,".")</f>
        <v>.</v>
      </c>
      <c r="EP28" s="27" t="str">
        <f>IFERROR(work!EL28-work!CZ28,".")</f>
        <v>.</v>
      </c>
      <c r="EQ28" s="27" t="str">
        <f>IFERROR(work!EM28-work!DA28,".")</f>
        <v>.</v>
      </c>
      <c r="ER28" s="27" t="str">
        <f>IFERROR(work!EN28-work!DB28,".")</f>
        <v>.</v>
      </c>
      <c r="ES28" s="27" t="str">
        <f>IFERROR(work!EO28-work!DC28,".")</f>
        <v>.</v>
      </c>
      <c r="ET28" s="27" t="str">
        <f>IFERROR(work!EP28-work!DD28,".")</f>
        <v>.</v>
      </c>
      <c r="EU28" s="27" t="str">
        <f>IFERROR(work!EQ28-work!DE28,".")</f>
        <v>.</v>
      </c>
      <c r="EV28" s="27" t="str">
        <f>IFERROR(work!ER28-work!DF28,".")</f>
        <v>.</v>
      </c>
      <c r="EW28" s="27" t="str">
        <f>IFERROR(work!ES28-work!DG28,".")</f>
        <v>.</v>
      </c>
      <c r="EX28" s="27" t="str">
        <f>IFERROR(work!ET28-work!DH28,".")</f>
        <v>.</v>
      </c>
      <c r="EY28" s="27"/>
      <c r="EZ28" s="27"/>
      <c r="FA28" s="27"/>
      <c r="FB28" s="27"/>
      <c r="FC28" s="27"/>
      <c r="FD28" s="27"/>
      <c r="FE28" s="27" t="str">
        <f>IF(ISNUMBER(work!GZ28/work!HD28),work!GZ28/work!HD28,".")</f>
        <v>.</v>
      </c>
      <c r="FF28" s="27" t="str">
        <f>IF(ISNUMBER(work!HA28/work!HE28),work!HA28/work!HE28,".")</f>
        <v>.</v>
      </c>
      <c r="FG28" s="27" t="str">
        <f>IF(ISNUMBER(work!HB28/work!HF28),work!HB28/work!HF28,".")</f>
        <v>.</v>
      </c>
      <c r="FH28" s="27" t="str">
        <f>IF(ISNUMBER(work!HC28/work!HG28),work!HC28/work!HG28,".")</f>
        <v>.</v>
      </c>
      <c r="FI28" s="27" t="str">
        <f>IF(ISNUMBER((work!HA28+work!HB28)/(work!HE28+work!HF28)),(work!HA28+work!HB28)/(work!HE28+work!HF28),".")</f>
        <v>.</v>
      </c>
      <c r="FJ28" s="27" t="str">
        <f>IF(ISNUMBER(work!HH28/work!HL28),work!HH28/work!HL28,".")</f>
        <v>.</v>
      </c>
      <c r="FK28" s="27" t="str">
        <f>IF(ISNUMBER(work!HI28/work!HM28),work!HI28/work!HM28,".")</f>
        <v>.</v>
      </c>
      <c r="FL28" s="27" t="str">
        <f>IF(ISNUMBER(work!HJ28/work!HN28),work!HJ28/work!HN28,".")</f>
        <v>.</v>
      </c>
      <c r="FM28" s="27" t="str">
        <f>IF(ISNUMBER(work!HK28/work!HO28),work!HK28/work!HO28,".")</f>
        <v>.</v>
      </c>
      <c r="FN28" s="27" t="str">
        <f>IF(ISNUMBER((work!HI28+work!HJ28)/(work!HM28+work!HN28)),(work!HI28+work!HJ28)/(work!HM28+work!HN28),".")</f>
        <v>.</v>
      </c>
      <c r="FO28" s="27" t="s">
        <v>5007</v>
      </c>
      <c r="FP28" s="27" t="s">
        <v>5007</v>
      </c>
      <c r="FQ28" s="27" t="s">
        <v>5007</v>
      </c>
      <c r="FR28" s="27" t="s">
        <v>5007</v>
      </c>
      <c r="FS28" s="27" t="s">
        <v>5007</v>
      </c>
      <c r="FT28" s="27" t="str">
        <f>work!GM28</f>
        <v>.</v>
      </c>
      <c r="FU28" s="27" t="str">
        <f>work!GN28</f>
        <v>.</v>
      </c>
      <c r="FV28" s="27" t="str">
        <f>work!GO28</f>
        <v>.</v>
      </c>
      <c r="FW28" s="27" t="s">
        <v>5007</v>
      </c>
      <c r="FX28" s="27"/>
      <c r="FY28" s="27">
        <f t="shared" si="15"/>
        <v>5659.5959999999995</v>
      </c>
      <c r="FZ28">
        <f t="shared" si="20"/>
        <v>0</v>
      </c>
      <c r="GA28" t="str">
        <f>work!HC28</f>
        <v>.</v>
      </c>
      <c r="GB28" t="str">
        <f>IF(ISNUMBER(work!HA28+work!HB28),work!HA28+work!HB28,".")</f>
        <v>.</v>
      </c>
      <c r="GC28" t="str">
        <f>IF(ISNUMBER(work!HK28-work!HC28),work!HK28-work!HC28,".")</f>
        <v>.</v>
      </c>
      <c r="GD28" t="str">
        <f>IF(ISNUMBER(work!HI28+work!HJ28-work!HA28-work!HB28),(work!HI28+work!HJ28-work!HA28-work!HB28),".")</f>
        <v>.</v>
      </c>
      <c r="GH28" t="str">
        <f>work!GQ28</f>
        <v>.</v>
      </c>
      <c r="GI28" t="str">
        <f>work!GR28</f>
        <v>.</v>
      </c>
      <c r="GJ28" t="str">
        <f>work!GZ28</f>
        <v>.</v>
      </c>
      <c r="GK28" t="str">
        <f>work!HH28</f>
        <v>.</v>
      </c>
      <c r="GL28">
        <f t="shared" si="16"/>
        <v>0</v>
      </c>
      <c r="GM28" t="str">
        <f>IFERROR(VLOOKUP($F28,AREA_EM_ALLYEAR,Seq!B$1,FALSE),".")</f>
        <v>.</v>
      </c>
      <c r="GN28" t="str">
        <f>IFERROR(VLOOKUP($F28,AREA_EM_ALLYEAR,Seq!C$1,FALSE),".")</f>
        <v>.</v>
      </c>
      <c r="GO28" t="str">
        <f>IFERROR(VLOOKUP($F28,AREA_EM_ALLYEAR,Seq!D$1,FALSE),".")</f>
        <v>.</v>
      </c>
      <c r="GP28" t="str">
        <f>IFERROR(VLOOKUP($F28,AREA_EM_ALLYEAR,Seq!E$1,FALSE),".")</f>
        <v>.</v>
      </c>
      <c r="GQ28" t="str">
        <f>IFERROR(VLOOKUP($F28,AREA_EM_ALLYEAR,Seq!F$1,FALSE),".")</f>
        <v>.</v>
      </c>
      <c r="GR28" t="str">
        <f>IFERROR(VLOOKUP($F28,AREA_EM_ALLYEAR,Seq!G$1,FALSE),".")</f>
        <v>.</v>
      </c>
      <c r="GS28" t="str">
        <f>IFERROR(VLOOKUP($F28,AREA_EM_ALLYEAR,Seq!H$1,FALSE),".")</f>
        <v>.</v>
      </c>
      <c r="GT28" t="str">
        <f>IFERROR(VLOOKUP($F28,AREA_EM_ALLYEAR,Seq!I$1,FALSE),".")</f>
        <v>.</v>
      </c>
      <c r="GU28" t="str">
        <f>IFERROR(VLOOKUP($F28,AREA_EM_ALLYEAR,Seq!J$1,FALSE),".")</f>
        <v>.</v>
      </c>
      <c r="GV28" t="str">
        <f>IFERROR(VLOOKUP($F28,AREA_EM_ALLYEAR,Seq!K$1,FALSE),".")</f>
        <v>.</v>
      </c>
      <c r="GW28" t="str">
        <f>IFERROR(VLOOKUP($F28,AREA_EM_ALLYEAR,Seq!L$1,FALSE),".")</f>
        <v>.</v>
      </c>
      <c r="GX28" t="str">
        <f>IFERROR(VLOOKUP($F28,AREA_EM_ALLYEAR,Seq!M$1,FALSE),".")</f>
        <v>.</v>
      </c>
      <c r="GY28" t="str">
        <f>IFERROR(VLOOKUP($F28,AREA_EM_ALLYEAR,Seq!N$1,FALSE),".")</f>
        <v>.</v>
      </c>
      <c r="GZ28" t="str">
        <f>IFERROR(VLOOKUP($F28,AREA_EM_ALLYEAR,Seq!O$1,FALSE),".")</f>
        <v>.</v>
      </c>
      <c r="HA28" t="str">
        <f t="shared" si="21"/>
        <v>.</v>
      </c>
      <c r="HK28" s="139">
        <f>IFERROR(VLOOKUP(CONCATENATE($G28, ".SP.DYN.LE00.IN"),AREA_WB_6ATTRS,Seq!B$1,FALSE)-VLOOKUP("CHN.SP.DYN.LE00.IN",AREA_WB_6ATTRS,Seq!B$1,FALSE),".")</f>
        <v>-6.2254146341463468</v>
      </c>
      <c r="HL28" s="139">
        <f>IFERROR(VLOOKUP(CONCATENATE($G28, ".SP.DYN.LE00.IN"),AREA_WB_6ATTRS,Seq!C$1,FALSE)-VLOOKUP("CHN.SP.DYN.LE00.IN",AREA_WB_6ATTRS,Seq!C$1,FALSE),".")</f>
        <v>-5.4375365853658622</v>
      </c>
      <c r="HM28" s="139">
        <f>IFERROR(VLOOKUP(CONCATENATE($G28, ".SP.DYN.LE00.IN"),AREA_WB_6ATTRS,Seq!D$1,FALSE)-VLOOKUP("CHN.SP.DYN.LE00.IN",AREA_WB_6ATTRS,Seq!D$1,FALSE),".")</f>
        <v>-4.6461219512195129</v>
      </c>
      <c r="HN28" s="139">
        <f>IFERROR(VLOOKUP(CONCATENATE($G28, ".SP.DYN.LE00.IN"),AREA_WB_6ATTRS,Seq!E$1,FALSE)-VLOOKUP("CHN.SP.DYN.LE00.IN",AREA_WB_6ATTRS,Seq!E$1,FALSE),".")</f>
        <v>-3.8487317073170644</v>
      </c>
      <c r="HO28" s="139">
        <f>IFERROR(VLOOKUP(CONCATENATE($G28, ".SP.DYN.LE00.IN"),AREA_WB_6ATTRS,Seq!F$1,FALSE)-VLOOKUP("CHN.SP.DYN.LE00.IN",AREA_WB_6ATTRS,Seq!F$1,FALSE),".")</f>
        <v>-3.0558536585365772</v>
      </c>
      <c r="HP28" s="139">
        <f>IFERROR(VLOOKUP(CONCATENATE($G28, ".SP.DYN.LE00.IN"),AREA_WB_6ATTRS,Seq!G$1,FALSE)-VLOOKUP("CHN.SP.DYN.LE00.IN",AREA_WB_6ATTRS,Seq!G$1,FALSE),".")</f>
        <v>-2.2744146341463249</v>
      </c>
      <c r="HQ28" s="139">
        <f>IFERROR(VLOOKUP(CONCATENATE($G28, ".SP.DYN.LE00.IN"),AREA_WB_6ATTRS,Seq!H$1,FALSE)-VLOOKUP("CHN.SP.DYN.LE00.IN",AREA_WB_6ATTRS,Seq!H$1,FALSE),".")</f>
        <v>-1.5078048780487734</v>
      </c>
      <c r="HR28" s="139">
        <f>IFERROR(VLOOKUP(CONCATENATE($G28, ".SP.DYN.LE00.IN"),AREA_WB_6ATTRS,Seq!I$1,FALSE)-VLOOKUP("CHN.SP.DYN.LE00.IN",AREA_WB_6ATTRS,Seq!I$1,FALSE),".")</f>
        <v>-0.76551219512195701</v>
      </c>
      <c r="HS28" s="139">
        <f>IFERROR(VLOOKUP(CONCATENATE($G28, ".SP.DYN.LE00.IN"),AREA_WB_6ATTRS,Seq!J$1,FALSE)-VLOOKUP("CHN.SP.DYN.LE00.IN",AREA_WB_6ATTRS,Seq!J$1,FALSE),".")</f>
        <v>-6.0487804878064821E-2</v>
      </c>
      <c r="HT28" s="139">
        <f>IFERROR(VLOOKUP(CONCATENATE($G28, ".SP.DYN.LE00.IN"),AREA_WB_6ATTRS,Seq!K$1,FALSE)-VLOOKUP("CHN.SP.DYN.LE00.IN",AREA_WB_6ATTRS,Seq!K$1,FALSE),".")</f>
        <v>0.59378048780487802</v>
      </c>
      <c r="HU28" s="139">
        <f>IFERROR(VLOOKUP(CONCATENATE($G28, ".SP.DYN.LE00.IN"),AREA_WB_6ATTRS,Seq!L$1,FALSE)-VLOOKUP("CHN.SP.DYN.LE00.IN",AREA_WB_6ATTRS,Seq!L$1,FALSE),".")</f>
        <v>1.1732195121951321</v>
      </c>
      <c r="HV28" s="139">
        <f>IFERROR(VLOOKUP(CONCATENATE($G28, ".SP.DYN.LE00.IN"),AREA_WB_6ATTRS,Seq!M$1,FALSE)-VLOOKUP("CHN.SP.DYN.LE00.IN",AREA_WB_6ATTRS,Seq!M$1,FALSE),".")</f>
        <v>1.6572682926829287</v>
      </c>
      <c r="HW28" s="139">
        <f>IFERROR(VLOOKUP(CONCATENATE($G28, ".SP.DYN.LE00.IN"),AREA_WB_6ATTRS,Seq!N$1,FALSE)-VLOOKUP("CHN.SP.DYN.LE00.IN",AREA_WB_6ATTRS,Seq!N$1,FALSE),".")</f>
        <v>2.0398292682926922</v>
      </c>
      <c r="HX28" s="139">
        <f>IFERROR(VLOOKUP(CONCATENATE($G28, ".SP.DYN.LE00.IN"),AREA_WB_6ATTRS,Seq!O$1,FALSE)-VLOOKUP("CHN.SP.DYN.LE00.IN",AREA_WB_6ATTRS,Seq!O$1,FALSE),".")</f>
        <v>2.3203414634146355</v>
      </c>
      <c r="HY28" s="139">
        <f>IFERROR(VLOOKUP(CONCATENATE($G28, ".SP.DYN.LE00.IN"),AREA_WB_6ATTRS,Seq!P$1,FALSE)-VLOOKUP("CHN.SP.DYN.LE00.IN",AREA_WB_6ATTRS,Seq!P$1,FALSE),".")</f>
        <v>2.5048048780487875</v>
      </c>
      <c r="HZ28" s="139">
        <f>IFERROR(VLOOKUP(CONCATENATE($G28, ".SP.DYN.LE00.IN"),AREA_WB_6ATTRS,Seq!Q$1,FALSE)-VLOOKUP("CHN.SP.DYN.LE00.IN",AREA_WB_6ATTRS,Seq!Q$1,FALSE),".")</f>
        <v>2.6182926829268354</v>
      </c>
      <c r="IA28" s="139">
        <f>IFERROR(VLOOKUP(CONCATENATE($G28, ".SP.DYN.LE00.IN"),AREA_WB_6ATTRS,Seq!R$1,FALSE)-VLOOKUP("CHN.SP.DYN.LE00.IN",AREA_WB_6ATTRS,Seq!R$1,FALSE),".")</f>
        <v>2.6915121951219589</v>
      </c>
      <c r="IB28" s="139">
        <f>IFERROR(VLOOKUP(CONCATENATE($G28, ".SP.DYN.LE00.IN"),AREA_WB_6ATTRS,Seq!S$1,FALSE)-VLOOKUP("CHN.SP.DYN.LE00.IN",AREA_WB_6ATTRS,Seq!S$1,FALSE),".")</f>
        <v>2.7485121951219469</v>
      </c>
      <c r="IC28" s="139">
        <f>IFERROR(VLOOKUP(CONCATENATE($G28, ".SP.DYN.LE00.IN"),AREA_WB_6ATTRS,Seq!T$1,FALSE)-VLOOKUP("CHN.SP.DYN.LE00.IN",AREA_WB_6ATTRS,Seq!T$1,FALSE),".")</f>
        <v>2.8037073170731617</v>
      </c>
      <c r="ID28" s="139">
        <f>IFERROR(VLOOKUP(CONCATENATE($G28, ".SP.DYN.LE00.IN"),AREA_WB_6ATTRS,Seq!U$1,FALSE)-VLOOKUP("CHN.SP.DYN.LE00.IN",AREA_WB_6ATTRS,Seq!U$1,FALSE),".")</f>
        <v>2.8548780487804635</v>
      </c>
      <c r="IE28" s="139">
        <f>IFERROR(VLOOKUP(CONCATENATE($G28, ".SP.DYN.LE00.IN"),AREA_WB_6ATTRS,Seq!V$1,FALSE)-VLOOKUP("CHN.SP.DYN.LE00.IN",AREA_WB_6ATTRS,Seq!V$1,FALSE),".")</f>
        <v>2.8685853658536615</v>
      </c>
      <c r="IF28" s="139">
        <f>IFERROR(VLOOKUP(CONCATENATE($G28, ".SP.DYN.LE00.IN"),AREA_WB_6ATTRS,Seq!W$1,FALSE)-VLOOKUP("CHN.SP.DYN.LE00.IN",AREA_WB_6ATTRS,Seq!W$1,FALSE),".")</f>
        <v>2.8003170731707314</v>
      </c>
      <c r="IG28" s="139">
        <f>IFERROR(VLOOKUP(CONCATENATE($G28, ".SP.DYN.LE00.IN"),AREA_WB_6ATTRS,Seq!X$1,FALSE)-VLOOKUP("CHN.SP.DYN.LE00.IN",AREA_WB_6ATTRS,Seq!X$1,FALSE),".")</f>
        <v>2.6162195121951299</v>
      </c>
      <c r="IH28" s="139">
        <f>IFERROR(VLOOKUP(CONCATENATE($G28, ".SP.DYN.LE00.IN"),AREA_WB_6ATTRS,Seq!Y$1,FALSE)-VLOOKUP("CHN.SP.DYN.LE00.IN",AREA_WB_6ATTRS,Seq!Y$1,FALSE),".")</f>
        <v>2.3081951219512291</v>
      </c>
      <c r="II28" s="139">
        <f>IFERROR(VLOOKUP(CONCATENATE($G28, ".SP.DYN.LE00.IN"),AREA_WB_6ATTRS,Seq!Z$1,FALSE)-VLOOKUP("CHN.SP.DYN.LE00.IN",AREA_WB_6ATTRS,Seq!Z$1,FALSE),".")</f>
        <v>1.8928292682926724</v>
      </c>
      <c r="IJ28" s="139">
        <f>IFERROR(VLOOKUP(CONCATENATE($G28, ".SP.DYN.LE00.IN"),AREA_WB_6ATTRS,Seq!AA$1,FALSE)-VLOOKUP("CHN.SP.DYN.LE00.IN",AREA_WB_6ATTRS,Seq!AA$1,FALSE),".")</f>
        <v>1.4133902439024411</v>
      </c>
      <c r="IK28" s="139">
        <f>IFERROR(VLOOKUP(CONCATENATE($G28, ".SP.DYN.LE00.IN"),AREA_WB_6ATTRS,Seq!AB$1,FALSE)-VLOOKUP("CHN.SP.DYN.LE00.IN",AREA_WB_6ATTRS,Seq!AB$1,FALSE),".")</f>
        <v>0.92785365853657709</v>
      </c>
      <c r="IL28" s="139">
        <f>IFERROR(VLOOKUP(CONCATENATE($G28, ".SP.DYN.LE00.IN"),AREA_WB_6ATTRS,Seq!AC$1,FALSE)-VLOOKUP("CHN.SP.DYN.LE00.IN",AREA_WB_6ATTRS,Seq!AC$1,FALSE),".")</f>
        <v>0.49629268292683548</v>
      </c>
      <c r="IM28" s="139">
        <f>IFERROR(VLOOKUP(CONCATENATE($G28, ".SP.DYN.LE00.IN"),AREA_WB_6ATTRS,Seq!AD$1,FALSE)-VLOOKUP("CHN.SP.DYN.LE00.IN",AREA_WB_6ATTRS,Seq!AD$1,FALSE),".")</f>
        <v>0.16326829268294318</v>
      </c>
      <c r="IN28" s="139">
        <f>IFERROR(VLOOKUP(CONCATENATE($G28, ".SP.DYN.LE00.IN"),AREA_WB_6ATTRS,Seq!AE$1,FALSE)-VLOOKUP("CHN.SP.DYN.LE00.IN",AREA_WB_6ATTRS,Seq!AE$1,FALSE),".")</f>
        <v>-5.2414634146330741E-2</v>
      </c>
      <c r="IO28" s="139">
        <f>IFERROR(VLOOKUP(CONCATENATE($G28, ".SP.DYN.LE00.IN"),AREA_WB_6ATTRS,Seq!AF$1,FALSE)-VLOOKUP("CHN.SP.DYN.LE00.IN",AREA_WB_6ATTRS,Seq!AF$1,FALSE),".")</f>
        <v>-0.14848780487807289</v>
      </c>
      <c r="IP28" s="139" t="str">
        <f>IFERROR(VLOOKUP(CONCATENATE($G28, ".SP.DYN.LE00.IN"),AREA_WB_6ATTRS,Seq!AG$1,FALSE)-VLOOKUP("CHN.SP.DYN.LE00.IN",AREA_WB_6ATTRS,Seq!AG$1,FALSE),".")</f>
        <v>.</v>
      </c>
      <c r="IW28">
        <f>IFERROR(VLOOKUP(CONCATENATE($G28, ".SP.DYN.LE00.IN"),AREA_WB_6ATTRS,Seq!B$1,FALSE),".")</f>
        <v>60.768390243902445</v>
      </c>
      <c r="IX28">
        <f>IFERROR(VLOOKUP(CONCATENATE($G28, ".SP.DYN.LE00.IN"),AREA_WB_6ATTRS,Seq!C$1,FALSE),".")</f>
        <v>61.825390243902447</v>
      </c>
      <c r="IY28">
        <f>IFERROR(VLOOKUP(CONCATENATE($G28, ".SP.DYN.LE00.IN"),AREA_WB_6ATTRS,Seq!D$1,FALSE),".")</f>
        <v>62.88878048780488</v>
      </c>
      <c r="IZ28">
        <f>IFERROR(VLOOKUP(CONCATENATE($G28, ".SP.DYN.LE00.IN"),AREA_WB_6ATTRS,Seq!E$1,FALSE),".")</f>
        <v>63.951121951219527</v>
      </c>
      <c r="JA28">
        <f>IFERROR(VLOOKUP(CONCATENATE($G28, ".SP.DYN.LE00.IN"),AREA_WB_6ATTRS,Seq!F$1,FALSE),".")</f>
        <v>65.003414634146353</v>
      </c>
      <c r="JB28">
        <f>IFERROR(VLOOKUP(CONCATENATE($G28, ".SP.DYN.LE00.IN"),AREA_WB_6ATTRS,Seq!G$1,FALSE),".")</f>
        <v>66.038731707317098</v>
      </c>
      <c r="JC28">
        <f>IFERROR(VLOOKUP(CONCATENATE($G28, ".SP.DYN.LE00.IN"),AREA_WB_6ATTRS,Seq!H$1,FALSE),".")</f>
        <v>67.051682926829287</v>
      </c>
      <c r="JD28">
        <f>IFERROR(VLOOKUP(CONCATENATE($G28, ".SP.DYN.LE00.IN"),AREA_WB_6ATTRS,Seq!I$1,FALSE),".")</f>
        <v>68.031804878048789</v>
      </c>
      <c r="JE28">
        <f>IFERROR(VLOOKUP(CONCATENATE($G28, ".SP.DYN.LE00.IN"),AREA_WB_6ATTRS,Seq!J$1,FALSE),".")</f>
        <v>68.966634146341462</v>
      </c>
      <c r="JF28">
        <f>IFERROR(VLOOKUP(CONCATENATE($G28, ".SP.DYN.LE00.IN"),AREA_WB_6ATTRS,Seq!K$1,FALSE),".")</f>
        <v>69.840707317073182</v>
      </c>
      <c r="JG28">
        <f>IFERROR(VLOOKUP(CONCATENATE($G28, ".SP.DYN.LE00.IN"),AREA_WB_6ATTRS,Seq!L$1,FALSE),".")</f>
        <v>70.632951219512208</v>
      </c>
      <c r="JH28">
        <f>IFERROR(VLOOKUP(CONCATENATE($G28, ".SP.DYN.LE00.IN"),AREA_WB_6ATTRS,Seq!M$1,FALSE),".")</f>
        <v>71.321292682926838</v>
      </c>
      <c r="JI28">
        <f>IFERROR(VLOOKUP(CONCATENATE($G28, ".SP.DYN.LE00.IN"),AREA_WB_6ATTRS,Seq!N$1,FALSE),".")</f>
        <v>71.901658536585373</v>
      </c>
      <c r="JJ28">
        <f>IFERROR(VLOOKUP(CONCATENATE($G28, ".SP.DYN.LE00.IN"),AREA_WB_6ATTRS,Seq!O$1,FALSE),".")</f>
        <v>72.374975609756106</v>
      </c>
      <c r="JK28">
        <f>IFERROR(VLOOKUP(CONCATENATE($G28, ".SP.DYN.LE00.IN"),AREA_WB_6ATTRS,Seq!P$1,FALSE),".")</f>
        <v>72.747731707317087</v>
      </c>
      <c r="JL28">
        <f>IFERROR(VLOOKUP(CONCATENATE($G28, ".SP.DYN.LE00.IN"),AREA_WB_6ATTRS,Seq!Q$1,FALSE),".")</f>
        <v>73.043024390243914</v>
      </c>
      <c r="JM28">
        <f>IFERROR(VLOOKUP(CONCATENATE($G28, ".SP.DYN.LE00.IN"),AREA_WB_6ATTRS,Seq!R$1,FALSE),".")</f>
        <v>73.290536585365871</v>
      </c>
      <c r="JN28">
        <f>IFERROR(VLOOKUP(CONCATENATE($G28, ".SP.DYN.LE00.IN"),AREA_WB_6ATTRS,Seq!S$1,FALSE),".")</f>
        <v>73.514829268292686</v>
      </c>
      <c r="JO28">
        <f>IFERROR(VLOOKUP(CONCATENATE($G28, ".SP.DYN.LE00.IN"),AREA_WB_6ATTRS,Seq!T$1,FALSE),".")</f>
        <v>73.730804878048787</v>
      </c>
      <c r="JP28">
        <f>IFERROR(VLOOKUP(CONCATENATE($G28, ".SP.DYN.LE00.IN"),AREA_WB_6ATTRS,Seq!U$1,FALSE),".")</f>
        <v>73.93826829268292</v>
      </c>
      <c r="JQ28">
        <f>IFERROR(VLOOKUP(CONCATENATE($G28, ".SP.DYN.LE00.IN"),AREA_WB_6ATTRS,Seq!V$1,FALSE),".")</f>
        <v>74.11029268292684</v>
      </c>
      <c r="JR28">
        <f>IFERROR(VLOOKUP(CONCATENATE($G28, ".SP.DYN.LE00.IN"),AREA_WB_6ATTRS,Seq!W$1,FALSE),".")</f>
        <v>74.205853658536597</v>
      </c>
      <c r="JS28">
        <f>IFERROR(VLOOKUP(CONCATENATE($G28, ".SP.DYN.LE00.IN"),AREA_WB_6ATTRS,Seq!X$1,FALSE),".")</f>
        <v>74.19565853658537</v>
      </c>
      <c r="JT28">
        <f>IFERROR(VLOOKUP(CONCATENATE($G28, ".SP.DYN.LE00.IN"),AREA_WB_6ATTRS,Seq!Y$1,FALSE),".")</f>
        <v>74.073073170731718</v>
      </c>
      <c r="JU28">
        <f>IFERROR(VLOOKUP(CONCATENATE($G28, ".SP.DYN.LE00.IN"),AREA_WB_6ATTRS,Seq!Z$1,FALSE),".")</f>
        <v>73.855170731707318</v>
      </c>
      <c r="JV28">
        <f>IFERROR(VLOOKUP(CONCATENATE($G28, ".SP.DYN.LE00.IN"),AREA_WB_6ATTRS,Seq!AA$1,FALSE),".")</f>
        <v>73.584707317073182</v>
      </c>
      <c r="JW28">
        <f>IFERROR(VLOOKUP(CONCATENATE($G28, ".SP.DYN.LE00.IN"),AREA_WB_6ATTRS,Seq!AB$1,FALSE),".")</f>
        <v>73.31758536585366</v>
      </c>
      <c r="JX28">
        <f>IFERROR(VLOOKUP(CONCATENATE($G28, ".SP.DYN.LE00.IN"),AREA_WB_6ATTRS,Seq!AC$1,FALSE),".")</f>
        <v>73.108878048780497</v>
      </c>
      <c r="JY28">
        <f>IFERROR(VLOOKUP(CONCATENATE($G28, ".SP.DYN.LE00.IN"),AREA_WB_6ATTRS,Seq!AD$1,FALSE),".")</f>
        <v>72.998609756097579</v>
      </c>
      <c r="JZ28">
        <f>IFERROR(VLOOKUP(CONCATENATE($G28, ".SP.DYN.LE00.IN"),AREA_WB_6ATTRS,Seq!AE$1,FALSE),".")</f>
        <v>73.004097560975623</v>
      </c>
      <c r="KA28">
        <f>IFERROR(VLOOKUP(CONCATENATE($G28, ".SP.DYN.LE00.IN"),AREA_WB_6ATTRS,Seq!AF$1,FALSE),".")</f>
        <v>73.124609756097556</v>
      </c>
      <c r="KB28" t="str">
        <f>IFERROR(VLOOKUP(CONCATENATE($G28, ".SP.DYN.LE00.IN"),AREA_WB_6ATTRS,Seq!AG$1,FALSE),".")</f>
        <v>.</v>
      </c>
      <c r="KK28">
        <f t="shared" si="25"/>
        <v>890</v>
      </c>
      <c r="KL28">
        <f t="shared" si="23"/>
        <v>0</v>
      </c>
      <c r="KM28">
        <f t="shared" si="26"/>
        <v>45725118.248450637</v>
      </c>
      <c r="KN28">
        <f t="shared" si="27"/>
        <v>-43194593.216161743</v>
      </c>
      <c r="KO28">
        <f t="shared" si="24"/>
        <v>0.15800000762939451</v>
      </c>
      <c r="KP28" t="str">
        <f>work!HA28</f>
        <v>.</v>
      </c>
      <c r="KQ28" t="str">
        <f>work!HB28</f>
        <v>.</v>
      </c>
      <c r="KR28" t="str">
        <f>work!HC28</f>
        <v>.</v>
      </c>
      <c r="KS28" t="str">
        <f>IF(ISNUMBER(work!HI28-work!HA28),work!HI28-work!HA28,".")</f>
        <v>.</v>
      </c>
      <c r="KT28" t="str">
        <f>IF(ISNUMBER(work!HJ28-work!HB28),work!HJ28-work!HB28,".")</f>
        <v>.</v>
      </c>
      <c r="KU28" t="str">
        <f>IF(ISNUMBER(work!HK28-work!HC28),work!HK28-work!HC28,".")</f>
        <v>.</v>
      </c>
      <c r="KW28">
        <f>IFERROR(work!HR28/work!HV28,".")</f>
        <v>1.6842942091438649E-6</v>
      </c>
      <c r="KX28">
        <f>IFERROR(work!HS28/work!HW28,".")</f>
        <v>3.2555651172708813E-6</v>
      </c>
      <c r="KY28">
        <f>IFERROR(work!HT28/work!HX28,".")</f>
        <v>3.3303027578237136E-6</v>
      </c>
      <c r="KZ28">
        <f>IFERROR(work!HU28/work!HY28,".")</f>
        <v>0</v>
      </c>
    </row>
    <row r="29" spans="1:312">
      <c r="A29" s="24">
        <f t="shared" si="0"/>
        <v>27</v>
      </c>
      <c r="B29" s="24" t="str">
        <f t="shared" si="19"/>
        <v>InEM90</v>
      </c>
      <c r="C29" s="24" t="str">
        <f t="shared" si="1"/>
        <v>Out</v>
      </c>
      <c r="D29" s="24" t="str">
        <f t="shared" si="2"/>
        <v>In67</v>
      </c>
      <c r="E29" s="25" t="s">
        <v>2360</v>
      </c>
      <c r="F29" s="26" t="str">
        <f t="shared" si="3"/>
        <v>Pakistan</v>
      </c>
      <c r="G29" s="166" t="s">
        <v>1599</v>
      </c>
      <c r="H29" s="166" t="s">
        <v>5007</v>
      </c>
      <c r="I29" s="166" t="s">
        <v>5007</v>
      </c>
      <c r="J29" s="180" t="s">
        <v>5007</v>
      </c>
      <c r="K29" s="180" t="s">
        <v>5007</v>
      </c>
      <c r="L29" s="27">
        <f>IFERROR(VLOOKUP($F29,Area_FDI_84_96,Seq!B$1,FALSE),0)</f>
        <v>0</v>
      </c>
      <c r="M29" s="27">
        <f>IFERROR(VLOOKUP($F29,Area_FDI_84_96,Seq!C$1,FALSE),0)</f>
        <v>0</v>
      </c>
      <c r="N29" s="27">
        <f>IFERROR(VLOOKUP($F29,Area_FDI_84_96,Seq!D$1,FALSE),0)</f>
        <v>0</v>
      </c>
      <c r="O29" s="27">
        <f>IFERROR(VLOOKUP($F29,Area_FDI_84_96,Seq!E$1,FALSE),0)</f>
        <v>0</v>
      </c>
      <c r="P29" s="27">
        <f>IFERROR(VLOOKUP($F29,Area_FDI_84_96,Seq!F$1,FALSE),0)</f>
        <v>0</v>
      </c>
      <c r="Q29" s="27">
        <f>IFERROR(VLOOKUP($F29,Area_FDI_84_96,Seq!G$1,FALSE),0)</f>
        <v>0</v>
      </c>
      <c r="R29" s="27">
        <f>IFERROR(VLOOKUP($F29,Area_FDI_84_96,Seq!H$1,FALSE),0)</f>
        <v>0</v>
      </c>
      <c r="S29" s="27">
        <f>IFERROR(VLOOKUP($F29,Area_FDI_84_96,Seq!I$1,FALSE),0)</f>
        <v>0</v>
      </c>
      <c r="T29" s="27">
        <f>IFERROR(VALUE(VLOOKUP($E29,Area_FDI_92_95,Seq!B$1,FALSE)),0)</f>
        <v>0</v>
      </c>
      <c r="U29" s="27">
        <f>IFERROR(VALUE(VLOOKUP($E29,Area_FDI_92_95,Seq!C$1,FALSE)),0)</f>
        <v>10</v>
      </c>
      <c r="V29" s="27">
        <f>IFERROR(VALUE(VLOOKUP($E29,Area_FDI_92_95,Seq!D$1,FALSE)),0)</f>
        <v>15</v>
      </c>
      <c r="W29" s="27">
        <f>IFERROR(VALUE(VLOOKUP($E29,Area_FDI_92_95,Seq!E$1,FALSE)),0)</f>
        <v>0</v>
      </c>
      <c r="X29" s="27">
        <f>IFERROR(VALUE(VLOOKUP($E29,Area_FDI_96_99,Seq!B$1,FALSE)),0)</f>
        <v>20</v>
      </c>
      <c r="Y29" s="27">
        <f>IFERROR(VALUE(VLOOKUP($E29,Area_FDI_96_99,Seq!C$1,FALSE)),0)</f>
        <v>12</v>
      </c>
      <c r="Z29" s="27">
        <f>IFERROR(VALUE(VLOOKUP($E29,Area_FDI_96_99,Seq!D$1,FALSE)),0)</f>
        <v>119</v>
      </c>
      <c r="AA29" s="27">
        <f>IFERROR(VALUE(VLOOKUP($E29,Area_FDI_96_99,Seq!E$1,FALSE)),0)</f>
        <v>189</v>
      </c>
      <c r="AB29" s="27">
        <f t="shared" si="4"/>
        <v>102</v>
      </c>
      <c r="AC29" s="27">
        <f t="shared" si="5"/>
        <v>299</v>
      </c>
      <c r="AD29" s="27">
        <f t="shared" si="6"/>
        <v>137</v>
      </c>
      <c r="AE29" s="27">
        <f t="shared" si="7"/>
        <v>343</v>
      </c>
      <c r="AF29" s="27">
        <f t="shared" si="8"/>
        <v>454</v>
      </c>
      <c r="AG29" s="27">
        <f t="shared" si="9"/>
        <v>768</v>
      </c>
      <c r="AH29" s="27">
        <f t="shared" si="10"/>
        <v>618</v>
      </c>
      <c r="AI29" s="27">
        <f t="shared" si="11"/>
        <v>248</v>
      </c>
      <c r="AJ29" s="27">
        <f t="shared" si="12"/>
        <v>1452</v>
      </c>
      <c r="AK29" s="27">
        <f t="shared" si="13"/>
        <v>380</v>
      </c>
      <c r="AL29" s="27">
        <f t="shared" si="14"/>
        <v>570</v>
      </c>
      <c r="AM29" s="27"/>
      <c r="AN29" s="27"/>
      <c r="AO29" s="27"/>
      <c r="AP29" s="27"/>
      <c r="AQ29" s="27"/>
      <c r="AR29" s="27"/>
      <c r="AS29" s="27"/>
      <c r="AT29" s="27">
        <f>IFERROR(work!D29+work!AP29,".")</f>
        <v>21026241.390730526</v>
      </c>
      <c r="AU29" s="27">
        <f>IFERROR(work!E29+work!AQ29,".")</f>
        <v>22193940.723064847</v>
      </c>
      <c r="AV29" s="27">
        <f>IFERROR(work!F29+work!AR29,".")</f>
        <v>24138032.734107453</v>
      </c>
      <c r="AW29" s="27">
        <f>IFERROR(work!G29+work!AS29,".")</f>
        <v>26639606.009823851</v>
      </c>
      <c r="AX29" s="27">
        <f>IFERROR(work!H29+work!AT29,".")</f>
        <v>30348882.439121529</v>
      </c>
      <c r="AY29" s="27">
        <f>IFERROR(work!I29+work!AU29,".")</f>
        <v>34237780.47598207</v>
      </c>
      <c r="AZ29" s="27">
        <f>IFERROR(work!J29+work!AV29,".")</f>
        <v>37125642.501686975</v>
      </c>
      <c r="BA29" s="27">
        <f>IFERROR(work!K29+work!AW29,".")</f>
        <v>41226296.212014362</v>
      </c>
      <c r="BB29" s="27">
        <f>IFERROR(work!L29+work!AX29,".")</f>
        <v>45728383.560602129</v>
      </c>
      <c r="BC29" s="27">
        <f>IFERROR(work!M29+work!AY29,".")</f>
        <v>47642651.431013845</v>
      </c>
      <c r="BD29" s="27">
        <f>IFERROR(work!N29+work!AZ29,".")</f>
        <v>49484752.98042658</v>
      </c>
      <c r="BE29" s="27">
        <f>IFERROR(work!O29+work!BA29,".")</f>
        <v>53829398.286532313</v>
      </c>
      <c r="BF29" s="27">
        <f>IFERROR(work!P29+work!BB29,".")</f>
        <v>61130333.874486879</v>
      </c>
      <c r="BG29" s="27">
        <f>IFERROR(work!Q29+work!BC29,".")</f>
        <v>68992480.232386172</v>
      </c>
      <c r="BH29" s="27">
        <f>IFERROR(work!R29+work!BD29,".")</f>
        <v>77488776.500258341</v>
      </c>
      <c r="BI29" s="27">
        <f>IFERROR(work!S29+work!BE29,".")</f>
        <v>85578676.607241273</v>
      </c>
      <c r="BJ29" s="27">
        <f>IFERROR(work!T29+work!BF29,".")</f>
        <v>93811873.262481749</v>
      </c>
      <c r="BK29" s="27">
        <f>IFERROR(work!U29+work!BG29,".")</f>
        <v>101989076.12296635</v>
      </c>
      <c r="BL29" s="27">
        <f>IFERROR(work!V29+work!BH29,".")</f>
        <v>109593935.83240646</v>
      </c>
      <c r="BM29" s="27">
        <f>IFERROR(work!W29+work!BI29,".")</f>
        <v>117653484.90046519</v>
      </c>
      <c r="BN29" s="27">
        <f>IFERROR(work!X29+work!BJ29,".")</f>
        <v>127242730.91685788</v>
      </c>
      <c r="BO29" s="27">
        <f>IFERROR(work!Y29+work!BK29,".")</f>
        <v>137336682.2732681</v>
      </c>
      <c r="BP29" s="27">
        <f>IFERROR(work!Z29+work!BL29,".")</f>
        <v>149391193.8641876</v>
      </c>
      <c r="BQ29" s="27">
        <f>IFERROR(work!AA29+work!BM29,".")</f>
        <v>163929097.86813423</v>
      </c>
      <c r="BR29" s="27">
        <f>IFERROR(work!AB29+work!BN29,".")</f>
        <v>180262988.91750365</v>
      </c>
      <c r="BS29" s="27">
        <f>IFERROR(work!AC29+work!BO29,".")</f>
        <v>200314345.85706565</v>
      </c>
      <c r="BT29" s="27">
        <f>IFERROR(work!AD29+work!BP29,".")</f>
        <v>225138827.80325142</v>
      </c>
      <c r="BU29" s="27">
        <f>IFERROR(work!AE29+work!BQ29,".")</f>
        <v>256255268.74872822</v>
      </c>
      <c r="BV29" s="27">
        <f>IFERROR(work!AF29+work!BR29,".")</f>
        <v>280008311.41801071</v>
      </c>
      <c r="BW29" s="27">
        <f>IFERROR(work!AG29+work!BS29,".")</f>
        <v>305166187.13288403</v>
      </c>
      <c r="BX29" s="27">
        <f>IFERROR(work!AH29+work!BT29,".")</f>
        <v>336206347.48567671</v>
      </c>
      <c r="BY29" s="27">
        <f>IFERROR(work!AI29+work!BU29,".")</f>
        <v>366018539.81255913</v>
      </c>
      <c r="BZ29" s="27"/>
      <c r="CA29" s="27"/>
      <c r="CB29" s="27"/>
      <c r="CC29" s="27"/>
      <c r="CD29" s="27"/>
      <c r="CE29" s="27"/>
      <c r="CF29" s="27">
        <f>IFERROR(work!AP29-work!D29,".")</f>
        <v>-15561982.696990851</v>
      </c>
      <c r="CG29" s="27">
        <f>IFERROR(work!AQ29-work!E29,".")</f>
        <v>-16296871.017218051</v>
      </c>
      <c r="CH29" s="27">
        <f>IFERROR(work!AR29-work!F29,".")</f>
        <v>-17855442.874541212</v>
      </c>
      <c r="CI29" s="27">
        <f>IFERROR(work!AS29-work!G29,".")</f>
        <v>-19931158.440167673</v>
      </c>
      <c r="CJ29" s="27">
        <f>IFERROR(work!AT29-work!H29,".")</f>
        <v>-23300638.207268618</v>
      </c>
      <c r="CK29" s="27">
        <f>IFERROR(work!AU29-work!I29,".")</f>
        <v>-26654425.457670674</v>
      </c>
      <c r="CL29" s="27">
        <f>IFERROR(work!AV29-work!J29,".")</f>
        <v>-29125077.554127246</v>
      </c>
      <c r="CM29" s="27">
        <f>IFERROR(work!AW29-work!K29,".")</f>
        <v>-32709507.37027432</v>
      </c>
      <c r="CN29" s="27">
        <f>IFERROR(work!AX29-work!L29,".")</f>
        <v>-36562165.826485157</v>
      </c>
      <c r="CO29" s="27">
        <f>IFERROR(work!AY29-work!M29,".")</f>
        <v>-38021810.480944164</v>
      </c>
      <c r="CP29" s="27">
        <f>IFERROR(work!AZ29-work!N29,".")</f>
        <v>-39434958.4841858</v>
      </c>
      <c r="CQ29" s="27">
        <f>IFERROR(work!BA29-work!O29,".")</f>
        <v>-43270926.632824376</v>
      </c>
      <c r="CR29" s="27">
        <f>IFERROR(work!BB29-work!P29,".")</f>
        <v>-49758237.183418363</v>
      </c>
      <c r="CS29" s="27">
        <f>IFERROR(work!BC29-work!Q29,".")</f>
        <v>-57420490.773625977</v>
      </c>
      <c r="CT29" s="27">
        <f>IFERROR(work!BD29-work!R29,".")</f>
        <v>-65484293.707541242</v>
      </c>
      <c r="CU29" s="27">
        <f>IFERROR(work!BE29-work!S29,".")</f>
        <v>-72978458.253208429</v>
      </c>
      <c r="CV29" s="27">
        <f>IFERROR(work!BF29-work!T29,".")</f>
        <v>-80600975.084013075</v>
      </c>
      <c r="CW29" s="27">
        <f>IFERROR(work!BG29-work!U29,".")</f>
        <v>-88644167.119752496</v>
      </c>
      <c r="CX29" s="27">
        <f>IFERROR(work!BH29-work!V29,".")</f>
        <v>-95908700.383244574</v>
      </c>
      <c r="CY29" s="27">
        <f>IFERROR(work!BI29-work!W29,".")</f>
        <v>-103467351.6675753</v>
      </c>
      <c r="CZ29" s="27">
        <f>IFERROR(work!BJ29-work!X29,".")</f>
        <v>-112452255.92289798</v>
      </c>
      <c r="DA29" s="27">
        <f>IFERROR(work!BK29-work!Y29,".")</f>
        <v>-122252988.47418745</v>
      </c>
      <c r="DB29" s="27">
        <f>IFERROR(work!BL29-work!Z29,".")</f>
        <v>-133821136.9212864</v>
      </c>
      <c r="DC29" s="27">
        <f>IFERROR(work!BM29-work!AA29,".")</f>
        <v>-147604465.99588677</v>
      </c>
      <c r="DD29" s="27">
        <f>IFERROR(work!BN29-work!AB29,".")</f>
        <v>-162735464.8967849</v>
      </c>
      <c r="DE29" s="27">
        <f>IFERROR(work!BO29-work!AC29,".")</f>
        <v>-181442933.23823711</v>
      </c>
      <c r="DF29" s="27">
        <f>IFERROR(work!BP29-work!AD29,".")</f>
        <v>-205101625.7371532</v>
      </c>
      <c r="DG29" s="27">
        <f>IFERROR(work!BQ29-work!AE29,".")</f>
        <v>-235079329.19441533</v>
      </c>
      <c r="DH29" s="27">
        <f>IFERROR(work!BR29-work!AF29,".")</f>
        <v>-258494407.92767379</v>
      </c>
      <c r="DI29" s="27">
        <f>IFERROR(work!BS29-work!AG29,".")</f>
        <v>-282878782.39260459</v>
      </c>
      <c r="DJ29" s="27">
        <f>IFERROR(work!BT29-work!AH29,".")</f>
        <v>-312995298.87046272</v>
      </c>
      <c r="DK29" s="27">
        <f>IFERROR(work!BU29-work!AI29,".")</f>
        <v>-342260456.36198878</v>
      </c>
      <c r="DL29" s="27"/>
      <c r="DM29" s="27"/>
      <c r="DN29" s="27"/>
      <c r="DO29" s="27"/>
      <c r="DP29" s="27"/>
      <c r="DQ29" s="27"/>
      <c r="DR29" s="27"/>
      <c r="DS29" s="27">
        <f>IFERROR(work!DO29-work!CC29,".")</f>
        <v>0.21700000762939453</v>
      </c>
      <c r="DT29" s="27">
        <f>IFERROR(work!DP29-work!CD29,".")</f>
        <v>0.21600000762939453</v>
      </c>
      <c r="DU29" s="27">
        <f>IFERROR(work!DQ29-work!CE29,".")</f>
        <v>0.21600000762939453</v>
      </c>
      <c r="DV29" s="27">
        <f>IFERROR(work!DR29-work!CF29,".")</f>
        <v>0.21500000762939453</v>
      </c>
      <c r="DW29" s="27">
        <f>IFERROR(work!DS29-work!CG29,".")</f>
        <v>0.21500000762939453</v>
      </c>
      <c r="DX29" s="27">
        <f>IFERROR(work!DT29-work!CH29,".")</f>
        <v>0.21400000762939453</v>
      </c>
      <c r="DY29" s="27">
        <f>IFERROR(work!DU29-work!CI29,".")</f>
        <v>0.21300000762939453</v>
      </c>
      <c r="DZ29" s="27">
        <f>IFERROR(work!DV29-work!CJ29,".")</f>
        <v>0.21200000762939453</v>
      </c>
      <c r="EA29" s="27">
        <f>IFERROR(work!DW29-work!CK29,".")</f>
        <v>0.21100000762939453</v>
      </c>
      <c r="EB29" s="27">
        <f>IFERROR(work!DX29-work!CL29,".")</f>
        <v>0.21000000762939453</v>
      </c>
      <c r="EC29" s="27">
        <f>IFERROR(work!DY29-work!CM29,".")</f>
        <v>0.20800000762939452</v>
      </c>
      <c r="ED29" s="27">
        <f>IFERROR(work!DZ29-work!CN29,".")</f>
        <v>0.20600000762939452</v>
      </c>
      <c r="EE29" s="27">
        <f>IFERROR(work!EA29-work!CO29,".")</f>
        <v>0.20500000762939452</v>
      </c>
      <c r="EF29" s="27">
        <f>IFERROR(work!EB29-work!CP29,".")</f>
        <v>0.20300000762939455</v>
      </c>
      <c r="EG29" s="27">
        <f>IFERROR(work!EC29-work!CQ29,".")</f>
        <v>0.20100000762939454</v>
      </c>
      <c r="EH29" s="27">
        <f>IFERROR(work!ED29-work!CR29,".")</f>
        <v>0.19900000762939454</v>
      </c>
      <c r="EI29" s="27">
        <f>IFERROR(work!EE29-work!CS29,".")</f>
        <v>0.19600000762939454</v>
      </c>
      <c r="EJ29" s="27">
        <f>IFERROR(work!EF29-work!CT29,".")</f>
        <v>0.19400000762939454</v>
      </c>
      <c r="EK29" s="27">
        <f>IFERROR(work!EG29-work!CU29,".")</f>
        <v>0.19200000762939454</v>
      </c>
      <c r="EL29" s="27">
        <f>IFERROR(work!EH29-work!CV29,".")</f>
        <v>0.18900000762939453</v>
      </c>
      <c r="EM29" s="27">
        <f>IFERROR(work!EI29-work!CW29,".")</f>
        <v>0.18600000762939453</v>
      </c>
      <c r="EN29" s="27">
        <f>IFERROR(work!EJ29-work!CX29,".")</f>
        <v>0.18300000762939453</v>
      </c>
      <c r="EO29" s="27">
        <f>IFERROR(work!EK29-work!CY29,".")</f>
        <v>0.18000000762939453</v>
      </c>
      <c r="EP29" s="27">
        <f>IFERROR(work!EL29-work!CZ29,".")</f>
        <v>0.1879999923706055</v>
      </c>
      <c r="EQ29" s="27">
        <f>IFERROR(work!EM29-work!DA29,".")</f>
        <v>0.18399999237060549</v>
      </c>
      <c r="ER29" s="27">
        <f>IFERROR(work!EN29-work!DB29,".")</f>
        <v>0.183</v>
      </c>
      <c r="ES29" s="27">
        <f>IFERROR(work!EO29-work!DC29,".")</f>
        <v>0.17899999999999999</v>
      </c>
      <c r="ET29" s="27">
        <f>IFERROR(work!EP29-work!DD29,".")</f>
        <v>0.18200000762939453</v>
      </c>
      <c r="EU29" s="27">
        <f>IFERROR(work!EQ29-work!DE29,".")</f>
        <v>0.18800000381469728</v>
      </c>
      <c r="EV29" s="27">
        <f>IFERROR(work!ER29-work!DF29,".")</f>
        <v>0.18300000381469728</v>
      </c>
      <c r="EW29" s="27">
        <f>IFERROR(work!ES29-work!DG29,".")</f>
        <v>0.17900000381469727</v>
      </c>
      <c r="EX29" s="27">
        <f>IFERROR(work!ET29-work!DH29,".")</f>
        <v>0.17500000381469727</v>
      </c>
      <c r="EY29" s="27"/>
      <c r="EZ29" s="27"/>
      <c r="FA29" s="27"/>
      <c r="FB29" s="27"/>
      <c r="FC29" s="27"/>
      <c r="FD29" s="27"/>
      <c r="FE29" s="27" t="str">
        <f>IF(ISNUMBER(work!GZ29/work!HD29),work!GZ29/work!HD29,".")</f>
        <v>.</v>
      </c>
      <c r="FF29" s="27" t="str">
        <f>IF(ISNUMBER(work!HA29/work!HE29),work!HA29/work!HE29,".")</f>
        <v>.</v>
      </c>
      <c r="FG29" s="27" t="str">
        <f>IF(ISNUMBER(work!HB29/work!HF29),work!HB29/work!HF29,".")</f>
        <v>.</v>
      </c>
      <c r="FH29" s="27" t="str">
        <f>IF(ISNUMBER(work!HC29/work!HG29),work!HC29/work!HG29,".")</f>
        <v>.</v>
      </c>
      <c r="FI29" s="27" t="str">
        <f>IF(ISNUMBER((work!HA29+work!HB29)/(work!HE29+work!HF29)),(work!HA29+work!HB29)/(work!HE29+work!HF29),".")</f>
        <v>.</v>
      </c>
      <c r="FJ29" s="27" t="str">
        <f>IF(ISNUMBER(work!HH29/work!HL29),work!HH29/work!HL29,".")</f>
        <v>.</v>
      </c>
      <c r="FK29" s="27" t="str">
        <f>IF(ISNUMBER(work!HI29/work!HM29),work!HI29/work!HM29,".")</f>
        <v>.</v>
      </c>
      <c r="FL29" s="27" t="str">
        <f>IF(ISNUMBER(work!HJ29/work!HN29),work!HJ29/work!HN29,".")</f>
        <v>.</v>
      </c>
      <c r="FM29" s="27" t="str">
        <f>IF(ISNUMBER(work!HK29/work!HO29),work!HK29/work!HO29,".")</f>
        <v>.</v>
      </c>
      <c r="FN29" s="27" t="str">
        <f>IF(ISNUMBER((work!HI29+work!HJ29)/(work!HM29+work!HN29)),(work!HI29+work!HJ29)/(work!HM29+work!HN29),".")</f>
        <v>.</v>
      </c>
      <c r="FO29" s="27" t="s">
        <v>5007</v>
      </c>
      <c r="FP29" s="27" t="s">
        <v>5007</v>
      </c>
      <c r="FQ29" s="27" t="s">
        <v>5007</v>
      </c>
      <c r="FR29" s="27" t="s">
        <v>5007</v>
      </c>
      <c r="FS29" s="27" t="s">
        <v>5007</v>
      </c>
      <c r="FT29" s="27">
        <f>work!GM29</f>
        <v>4.3514874747654822E-5</v>
      </c>
      <c r="FU29" s="27">
        <f>work!GN29</f>
        <v>3.3341032577227996E-5</v>
      </c>
      <c r="FV29" s="27">
        <f>work!GO29</f>
        <v>7.2421784472769408E-5</v>
      </c>
      <c r="FW29" s="27" t="s">
        <v>5007</v>
      </c>
      <c r="FX29" s="27"/>
      <c r="FY29" s="27">
        <f t="shared" si="15"/>
        <v>3875.393</v>
      </c>
      <c r="FZ29">
        <f t="shared" si="20"/>
        <v>102</v>
      </c>
      <c r="GA29" t="str">
        <f>work!HC29</f>
        <v>.</v>
      </c>
      <c r="GB29" t="str">
        <f>IF(ISNUMBER(work!HA29+work!HB29),work!HA29+work!HB29,".")</f>
        <v>.</v>
      </c>
      <c r="GC29" t="str">
        <f>IF(ISNUMBER(work!HK29-work!HC29),work!HK29-work!HC29,".")</f>
        <v>.</v>
      </c>
      <c r="GD29" t="str">
        <f>IF(ISNUMBER(work!HI29+work!HJ29-work!HA29-work!HB29),(work!HI29+work!HJ29-work!HA29-work!HB29),".")</f>
        <v>.</v>
      </c>
      <c r="GH29">
        <f>work!GQ29</f>
        <v>3600</v>
      </c>
      <c r="GI29">
        <f>work!GR29</f>
        <v>3600</v>
      </c>
      <c r="GJ29" t="str">
        <f>work!GZ29</f>
        <v>.</v>
      </c>
      <c r="GK29" t="str">
        <f>work!HH29</f>
        <v>.</v>
      </c>
      <c r="GL29" t="str">
        <f t="shared" si="16"/>
        <v/>
      </c>
      <c r="GM29" t="str">
        <f>IFERROR(VLOOKUP($F29,AREA_EM_ALLYEAR,Seq!B$1,FALSE),".")</f>
        <v>.</v>
      </c>
      <c r="GN29" t="str">
        <f>IFERROR(VLOOKUP($F29,AREA_EM_ALLYEAR,Seq!C$1,FALSE),".")</f>
        <v>.</v>
      </c>
      <c r="GO29" t="str">
        <f>IFERROR(VLOOKUP($F29,AREA_EM_ALLYEAR,Seq!D$1,FALSE),".")</f>
        <v>.</v>
      </c>
      <c r="GP29" t="str">
        <f>IFERROR(VLOOKUP($F29,AREA_EM_ALLYEAR,Seq!E$1,FALSE),".")</f>
        <v>.</v>
      </c>
      <c r="GQ29" t="str">
        <f>IFERROR(VLOOKUP($F29,AREA_EM_ALLYEAR,Seq!F$1,FALSE),".")</f>
        <v>.</v>
      </c>
      <c r="GR29" t="str">
        <f>IFERROR(VLOOKUP($F29,AREA_EM_ALLYEAR,Seq!G$1,FALSE),".")</f>
        <v>.</v>
      </c>
      <c r="GS29" t="str">
        <f>IFERROR(VLOOKUP($F29,AREA_EM_ALLYEAR,Seq!H$1,FALSE),".")</f>
        <v>.</v>
      </c>
      <c r="GT29" t="str">
        <f>IFERROR(VLOOKUP($F29,AREA_EM_ALLYEAR,Seq!I$1,FALSE),".")</f>
        <v>.</v>
      </c>
      <c r="GU29" t="str">
        <f>IFERROR(VLOOKUP($F29,AREA_EM_ALLYEAR,Seq!J$1,FALSE),".")</f>
        <v>.</v>
      </c>
      <c r="GV29" t="str">
        <f>IFERROR(VLOOKUP($F29,AREA_EM_ALLYEAR,Seq!K$1,FALSE),".")</f>
        <v>.</v>
      </c>
      <c r="GW29" t="str">
        <f>IFERROR(VLOOKUP($F29,AREA_EM_ALLYEAR,Seq!L$1,FALSE),".")</f>
        <v>.</v>
      </c>
      <c r="GX29" t="str">
        <f>IFERROR(VLOOKUP($F29,AREA_EM_ALLYEAR,Seq!M$1,FALSE),".")</f>
        <v>.</v>
      </c>
      <c r="GY29" t="str">
        <f>IFERROR(VLOOKUP($F29,AREA_EM_ALLYEAR,Seq!N$1,FALSE),".")</f>
        <v>.</v>
      </c>
      <c r="GZ29" t="str">
        <f>IFERROR(VLOOKUP($F29,AREA_EM_ALLYEAR,Seq!O$1,FALSE),".")</f>
        <v>.</v>
      </c>
      <c r="HA29" t="str">
        <f t="shared" si="21"/>
        <v>.</v>
      </c>
      <c r="HK29" s="139">
        <f>IFERROR(VLOOKUP(CONCATENATE($G29, ".SP.DYN.LE00.IN"),AREA_WB_6ATTRS,Seq!B$1,FALSE)-VLOOKUP("CHN.SP.DYN.LE00.IN",AREA_WB_6ATTRS,Seq!B$1,FALSE),".")</f>
        <v>-9.0789756097560996</v>
      </c>
      <c r="HL29" s="139">
        <f>IFERROR(VLOOKUP(CONCATENATE($G29, ".SP.DYN.LE00.IN"),AREA_WB_6ATTRS,Seq!C$1,FALSE)-VLOOKUP("CHN.SP.DYN.LE00.IN",AREA_WB_6ATTRS,Seq!C$1,FALSE),".")</f>
        <v>-9.0205609756097687</v>
      </c>
      <c r="HM29" s="139">
        <f>IFERROR(VLOOKUP(CONCATENATE($G29, ".SP.DYN.LE00.IN"),AREA_WB_6ATTRS,Seq!D$1,FALSE)-VLOOKUP("CHN.SP.DYN.LE00.IN",AREA_WB_6ATTRS,Seq!D$1,FALSE),".")</f>
        <v>-8.9829268292682869</v>
      </c>
      <c r="HN29" s="139">
        <f>IFERROR(VLOOKUP(CONCATENATE($G29, ".SP.DYN.LE00.IN"),AREA_WB_6ATTRS,Seq!E$1,FALSE)-VLOOKUP("CHN.SP.DYN.LE00.IN",AREA_WB_6ATTRS,Seq!E$1,FALSE),".")</f>
        <v>-8.951707317073172</v>
      </c>
      <c r="HO29" s="139">
        <f>IFERROR(VLOOKUP(CONCATENATE($G29, ".SP.DYN.LE00.IN"),AREA_WB_6ATTRS,Seq!F$1,FALSE)-VLOOKUP("CHN.SP.DYN.LE00.IN",AREA_WB_6ATTRS,Seq!F$1,FALSE),".")</f>
        <v>-8.9253902439024344</v>
      </c>
      <c r="HP29" s="139">
        <f>IFERROR(VLOOKUP(CONCATENATE($G29, ".SP.DYN.LE00.IN"),AREA_WB_6ATTRS,Seq!G$1,FALSE)-VLOOKUP("CHN.SP.DYN.LE00.IN",AREA_WB_6ATTRS,Seq!G$1,FALSE),".")</f>
        <v>-8.8999756097561047</v>
      </c>
      <c r="HQ29" s="139">
        <f>IFERROR(VLOOKUP(CONCATENATE($G29, ".SP.DYN.LE00.IN"),AREA_WB_6ATTRS,Seq!H$1,FALSE)-VLOOKUP("CHN.SP.DYN.LE00.IN",AREA_WB_6ATTRS,Seq!H$1,FALSE),".")</f>
        <v>-8.8714390243902486</v>
      </c>
      <c r="HR29" s="139">
        <f>IFERROR(VLOOKUP(CONCATENATE($G29, ".SP.DYN.LE00.IN"),AREA_WB_6ATTRS,Seq!I$1,FALSE)-VLOOKUP("CHN.SP.DYN.LE00.IN",AREA_WB_6ATTRS,Seq!I$1,FALSE),".")</f>
        <v>-8.8363170731707399</v>
      </c>
      <c r="HS29" s="139">
        <f>IFERROR(VLOOKUP(CONCATENATE($G29, ".SP.DYN.LE00.IN"),AREA_WB_6ATTRS,Seq!J$1,FALSE)-VLOOKUP("CHN.SP.DYN.LE00.IN",AREA_WB_6ATTRS,Seq!J$1,FALSE),".")</f>
        <v>-8.7966097560975669</v>
      </c>
      <c r="HT29" s="139">
        <f>IFERROR(VLOOKUP(CONCATENATE($G29, ".SP.DYN.LE00.IN"),AREA_WB_6ATTRS,Seq!K$1,FALSE)-VLOOKUP("CHN.SP.DYN.LE00.IN",AREA_WB_6ATTRS,Seq!K$1,FALSE),".")</f>
        <v>-8.7478536585365916</v>
      </c>
      <c r="HU29" s="139">
        <f>IFERROR(VLOOKUP(CONCATENATE($G29, ".SP.DYN.LE00.IN"),AREA_WB_6ATTRS,Seq!L$1,FALSE)-VLOOKUP("CHN.SP.DYN.LE00.IN",AREA_WB_6ATTRS,Seq!L$1,FALSE),".")</f>
        <v>-8.6925365853658505</v>
      </c>
      <c r="HV29" s="139">
        <f>IFERROR(VLOOKUP(CONCATENATE($G29, ".SP.DYN.LE00.IN"),AREA_WB_6ATTRS,Seq!M$1,FALSE)-VLOOKUP("CHN.SP.DYN.LE00.IN",AREA_WB_6ATTRS,Seq!M$1,FALSE),".")</f>
        <v>-8.6306829268292731</v>
      </c>
      <c r="HW29" s="139">
        <f>IFERROR(VLOOKUP(CONCATENATE($G29, ".SP.DYN.LE00.IN"),AREA_WB_6ATTRS,Seq!N$1,FALSE)-VLOOKUP("CHN.SP.DYN.LE00.IN",AREA_WB_6ATTRS,Seq!N$1,FALSE),".")</f>
        <v>-8.566804878048778</v>
      </c>
      <c r="HX29" s="139">
        <f>IFERROR(VLOOKUP(CONCATENATE($G29, ".SP.DYN.LE00.IN"),AREA_WB_6ATTRS,Seq!O$1,FALSE)-VLOOKUP("CHN.SP.DYN.LE00.IN",AREA_WB_6ATTRS,Seq!O$1,FALSE),".")</f>
        <v>-8.502902439024389</v>
      </c>
      <c r="HY29" s="139">
        <f>IFERROR(VLOOKUP(CONCATENATE($G29, ".SP.DYN.LE00.IN"),AREA_WB_6ATTRS,Seq!P$1,FALSE)-VLOOKUP("CHN.SP.DYN.LE00.IN",AREA_WB_6ATTRS,Seq!P$1,FALSE),".")</f>
        <v>-8.4409512195121934</v>
      </c>
      <c r="HZ29" s="139">
        <f>IFERROR(VLOOKUP(CONCATENATE($G29, ".SP.DYN.LE00.IN"),AREA_WB_6ATTRS,Seq!Q$1,FALSE)-VLOOKUP("CHN.SP.DYN.LE00.IN",AREA_WB_6ATTRS,Seq!Q$1,FALSE),".")</f>
        <v>-8.3789999999999978</v>
      </c>
      <c r="IA29" s="139">
        <f>IFERROR(VLOOKUP(CONCATENATE($G29, ".SP.DYN.LE00.IN"),AREA_WB_6ATTRS,Seq!R$1,FALSE)-VLOOKUP("CHN.SP.DYN.LE00.IN",AREA_WB_6ATTRS,Seq!R$1,FALSE),".")</f>
        <v>-8.3170243902439083</v>
      </c>
      <c r="IB29" s="139">
        <f>IFERROR(VLOOKUP(CONCATENATE($G29, ".SP.DYN.LE00.IN"),AREA_WB_6ATTRS,Seq!S$1,FALSE)-VLOOKUP("CHN.SP.DYN.LE00.IN",AREA_WB_6ATTRS,Seq!S$1,FALSE),".")</f>
        <v>-8.2540000000000049</v>
      </c>
      <c r="IC29" s="139">
        <f>IFERROR(VLOOKUP(CONCATENATE($G29, ".SP.DYN.LE00.IN"),AREA_WB_6ATTRS,Seq!T$1,FALSE)-VLOOKUP("CHN.SP.DYN.LE00.IN",AREA_WB_6ATTRS,Seq!T$1,FALSE),".")</f>
        <v>-8.1919268292683043</v>
      </c>
      <c r="ID29" s="139">
        <f>IFERROR(VLOOKUP(CONCATENATE($G29, ".SP.DYN.LE00.IN"),AREA_WB_6ATTRS,Seq!U$1,FALSE)-VLOOKUP("CHN.SP.DYN.LE00.IN",AREA_WB_6ATTRS,Seq!U$1,FALSE),".")</f>
        <v>-8.1308536585365871</v>
      </c>
      <c r="IE29" s="139">
        <f>IFERROR(VLOOKUP(CONCATENATE($G29, ".SP.DYN.LE00.IN"),AREA_WB_6ATTRS,Seq!V$1,FALSE)-VLOOKUP("CHN.SP.DYN.LE00.IN",AREA_WB_6ATTRS,Seq!V$1,FALSE),".")</f>
        <v>-8.0797560975609812</v>
      </c>
      <c r="IF29" s="139">
        <f>IFERROR(VLOOKUP(CONCATENATE($G29, ".SP.DYN.LE00.IN"),AREA_WB_6ATTRS,Seq!W$1,FALSE)-VLOOKUP("CHN.SP.DYN.LE00.IN",AREA_WB_6ATTRS,Seq!W$1,FALSE),".")</f>
        <v>-8.0431463414634194</v>
      </c>
      <c r="IG29" s="139">
        <f>IFERROR(VLOOKUP(CONCATENATE($G29, ".SP.DYN.LE00.IN"),AREA_WB_6ATTRS,Seq!X$1,FALSE)-VLOOKUP("CHN.SP.DYN.LE00.IN",AREA_WB_6ATTRS,Seq!X$1,FALSE),".")</f>
        <v>-8.0260731707316921</v>
      </c>
      <c r="IH29" s="139">
        <f>IFERROR(VLOOKUP(CONCATENATE($G29, ".SP.DYN.LE00.IN"),AREA_WB_6ATTRS,Seq!Y$1,FALSE)-VLOOKUP("CHN.SP.DYN.LE00.IN",AREA_WB_6ATTRS,Seq!Y$1,FALSE),".")</f>
        <v>-8.0260243902438972</v>
      </c>
      <c r="II29" s="139">
        <f>IFERROR(VLOOKUP(CONCATENATE($G29, ".SP.DYN.LE00.IN"),AREA_WB_6ATTRS,Seq!Z$1,FALSE)-VLOOKUP("CHN.SP.DYN.LE00.IN",AREA_WB_6ATTRS,Seq!Z$1,FALSE),".")</f>
        <v>-8.0415365853658685</v>
      </c>
      <c r="IJ29" s="139">
        <f>IFERROR(VLOOKUP(CONCATENATE($G29, ".SP.DYN.LE00.IN"),AREA_WB_6ATTRS,Seq!AA$1,FALSE)-VLOOKUP("CHN.SP.DYN.LE00.IN",AREA_WB_6ATTRS,Seq!AA$1,FALSE),".")</f>
        <v>-8.0666341463414568</v>
      </c>
      <c r="IK29" s="139">
        <f>IFERROR(VLOOKUP(CONCATENATE($G29, ".SP.DYN.LE00.IN"),AREA_WB_6ATTRS,Seq!AB$1,FALSE)-VLOOKUP("CHN.SP.DYN.LE00.IN",AREA_WB_6ATTRS,Seq!AB$1,FALSE),".")</f>
        <v>-8.0922926829268249</v>
      </c>
      <c r="IL29" s="139">
        <f>IFERROR(VLOOKUP(CONCATENATE($G29, ".SP.DYN.LE00.IN"),AREA_WB_6ATTRS,Seq!AC$1,FALSE)-VLOOKUP("CHN.SP.DYN.LE00.IN",AREA_WB_6ATTRS,Seq!AC$1,FALSE),".")</f>
        <v>-8.1100487804878014</v>
      </c>
      <c r="IM29" s="139">
        <f>IFERROR(VLOOKUP(CONCATENATE($G29, ".SP.DYN.LE00.IN"),AREA_WB_6ATTRS,Seq!AD$1,FALSE)-VLOOKUP("CHN.SP.DYN.LE00.IN",AREA_WB_6ATTRS,Seq!AD$1,FALSE),".")</f>
        <v>-8.1133902439024297</v>
      </c>
      <c r="IN29" s="139">
        <f>IFERROR(VLOOKUP(CONCATENATE($G29, ".SP.DYN.LE00.IN"),AREA_WB_6ATTRS,Seq!AE$1,FALSE)-VLOOKUP("CHN.SP.DYN.LE00.IN",AREA_WB_6ATTRS,Seq!AE$1,FALSE),".")</f>
        <v>-8.101292682926811</v>
      </c>
      <c r="IO29" s="139">
        <f>IFERROR(VLOOKUP(CONCATENATE($G29, ".SP.DYN.LE00.IN"),AREA_WB_6ATTRS,Seq!AF$1,FALSE)-VLOOKUP("CHN.SP.DYN.LE00.IN",AREA_WB_6ATTRS,Seq!AF$1,FALSE),".")</f>
        <v>-8.0742439024390364</v>
      </c>
      <c r="IP29" s="139" t="str">
        <f>IFERROR(VLOOKUP(CONCATENATE($G29, ".SP.DYN.LE00.IN"),AREA_WB_6ATTRS,Seq!AG$1,FALSE)-VLOOKUP("CHN.SP.DYN.LE00.IN",AREA_WB_6ATTRS,Seq!AG$1,FALSE),".")</f>
        <v>.</v>
      </c>
      <c r="IW29">
        <f>IFERROR(VLOOKUP(CONCATENATE($G29, ".SP.DYN.LE00.IN"),AREA_WB_6ATTRS,Seq!B$1,FALSE),".")</f>
        <v>57.914829268292692</v>
      </c>
      <c r="IX29">
        <f>IFERROR(VLOOKUP(CONCATENATE($G29, ".SP.DYN.LE00.IN"),AREA_WB_6ATTRS,Seq!C$1,FALSE),".")</f>
        <v>58.242365853658541</v>
      </c>
      <c r="IY29">
        <f>IFERROR(VLOOKUP(CONCATENATE($G29, ".SP.DYN.LE00.IN"),AREA_WB_6ATTRS,Seq!D$1,FALSE),".")</f>
        <v>58.551975609756106</v>
      </c>
      <c r="IZ29">
        <f>IFERROR(VLOOKUP(CONCATENATE($G29, ".SP.DYN.LE00.IN"),AREA_WB_6ATTRS,Seq!E$1,FALSE),".")</f>
        <v>58.848146341463419</v>
      </c>
      <c r="JA29">
        <f>IFERROR(VLOOKUP(CONCATENATE($G29, ".SP.DYN.LE00.IN"),AREA_WB_6ATTRS,Seq!F$1,FALSE),".")</f>
        <v>59.133878048780495</v>
      </c>
      <c r="JB29">
        <f>IFERROR(VLOOKUP(CONCATENATE($G29, ".SP.DYN.LE00.IN"),AREA_WB_6ATTRS,Seq!G$1,FALSE),".")</f>
        <v>59.413170731707318</v>
      </c>
      <c r="JC29">
        <f>IFERROR(VLOOKUP(CONCATENATE($G29, ".SP.DYN.LE00.IN"),AREA_WB_6ATTRS,Seq!H$1,FALSE),".")</f>
        <v>59.688048780487811</v>
      </c>
      <c r="JD29">
        <f>IFERROR(VLOOKUP(CONCATENATE($G29, ".SP.DYN.LE00.IN"),AREA_WB_6ATTRS,Seq!I$1,FALSE),".")</f>
        <v>59.961000000000006</v>
      </c>
      <c r="JE29">
        <f>IFERROR(VLOOKUP(CONCATENATE($G29, ".SP.DYN.LE00.IN"),AREA_WB_6ATTRS,Seq!J$1,FALSE),".")</f>
        <v>60.23051219512196</v>
      </c>
      <c r="JF29">
        <f>IFERROR(VLOOKUP(CONCATENATE($G29, ".SP.DYN.LE00.IN"),AREA_WB_6ATTRS,Seq!K$1,FALSE),".")</f>
        <v>60.499073170731712</v>
      </c>
      <c r="JG29">
        <f>IFERROR(VLOOKUP(CONCATENATE($G29, ".SP.DYN.LE00.IN"),AREA_WB_6ATTRS,Seq!L$1,FALSE),".")</f>
        <v>60.767195121951225</v>
      </c>
      <c r="JH29">
        <f>IFERROR(VLOOKUP(CONCATENATE($G29, ".SP.DYN.LE00.IN"),AREA_WB_6ATTRS,Seq!M$1,FALSE),".")</f>
        <v>61.033341463414637</v>
      </c>
      <c r="JI29">
        <f>IFERROR(VLOOKUP(CONCATENATE($G29, ".SP.DYN.LE00.IN"),AREA_WB_6ATTRS,Seq!N$1,FALSE),".")</f>
        <v>61.295024390243903</v>
      </c>
      <c r="JJ29">
        <f>IFERROR(VLOOKUP(CONCATENATE($G29, ".SP.DYN.LE00.IN"),AREA_WB_6ATTRS,Seq!O$1,FALSE),".")</f>
        <v>61.551731707317082</v>
      </c>
      <c r="JK29">
        <f>IFERROR(VLOOKUP(CONCATENATE($G29, ".SP.DYN.LE00.IN"),AREA_WB_6ATTRS,Seq!P$1,FALSE),".")</f>
        <v>61.801975609756106</v>
      </c>
      <c r="JL29">
        <f>IFERROR(VLOOKUP(CONCATENATE($G29, ".SP.DYN.LE00.IN"),AREA_WB_6ATTRS,Seq!Q$1,FALSE),".")</f>
        <v>62.045731707317081</v>
      </c>
      <c r="JM29">
        <f>IFERROR(VLOOKUP(CONCATENATE($G29, ".SP.DYN.LE00.IN"),AREA_WB_6ATTRS,Seq!R$1,FALSE),".")</f>
        <v>62.282000000000004</v>
      </c>
      <c r="JN29">
        <f>IFERROR(VLOOKUP(CONCATENATE($G29, ".SP.DYN.LE00.IN"),AREA_WB_6ATTRS,Seq!S$1,FALSE),".")</f>
        <v>62.512317073170735</v>
      </c>
      <c r="JO29">
        <f>IFERROR(VLOOKUP(CONCATENATE($G29, ".SP.DYN.LE00.IN"),AREA_WB_6ATTRS,Seq!T$1,FALSE),".")</f>
        <v>62.735170731707321</v>
      </c>
      <c r="JP29">
        <f>IFERROR(VLOOKUP(CONCATENATE($G29, ".SP.DYN.LE00.IN"),AREA_WB_6ATTRS,Seq!U$1,FALSE),".")</f>
        <v>62.95253658536587</v>
      </c>
      <c r="JQ29">
        <f>IFERROR(VLOOKUP(CONCATENATE($G29, ".SP.DYN.LE00.IN"),AREA_WB_6ATTRS,Seq!V$1,FALSE),".")</f>
        <v>63.161951219512197</v>
      </c>
      <c r="JR29">
        <f>IFERROR(VLOOKUP(CONCATENATE($G29, ".SP.DYN.LE00.IN"),AREA_WB_6ATTRS,Seq!W$1,FALSE),".")</f>
        <v>63.362390243902446</v>
      </c>
      <c r="JS29">
        <f>IFERROR(VLOOKUP(CONCATENATE($G29, ".SP.DYN.LE00.IN"),AREA_WB_6ATTRS,Seq!X$1,FALSE),".")</f>
        <v>63.553365853658548</v>
      </c>
      <c r="JT29">
        <f>IFERROR(VLOOKUP(CONCATENATE($G29, ".SP.DYN.LE00.IN"),AREA_WB_6ATTRS,Seq!Y$1,FALSE),".")</f>
        <v>63.738853658536591</v>
      </c>
      <c r="JU29">
        <f>IFERROR(VLOOKUP(CONCATENATE($G29, ".SP.DYN.LE00.IN"),AREA_WB_6ATTRS,Seq!Z$1,FALSE),".")</f>
        <v>63.920804878048777</v>
      </c>
      <c r="JV29">
        <f>IFERROR(VLOOKUP(CONCATENATE($G29, ".SP.DYN.LE00.IN"),AREA_WB_6ATTRS,Seq!AA$1,FALSE),".")</f>
        <v>64.104682926829284</v>
      </c>
      <c r="JW29">
        <f>IFERROR(VLOOKUP(CONCATENATE($G29, ".SP.DYN.LE00.IN"),AREA_WB_6ATTRS,Seq!AB$1,FALSE),".")</f>
        <v>64.297439024390258</v>
      </c>
      <c r="JX29">
        <f>IFERROR(VLOOKUP(CONCATENATE($G29, ".SP.DYN.LE00.IN"),AREA_WB_6ATTRS,Seq!AC$1,FALSE),".")</f>
        <v>64.50253658536586</v>
      </c>
      <c r="JY29">
        <f>IFERROR(VLOOKUP(CONCATENATE($G29, ".SP.DYN.LE00.IN"),AREA_WB_6ATTRS,Seq!AD$1,FALSE),".")</f>
        <v>64.721951219512206</v>
      </c>
      <c r="JZ29">
        <f>IFERROR(VLOOKUP(CONCATENATE($G29, ".SP.DYN.LE00.IN"),AREA_WB_6ATTRS,Seq!AE$1,FALSE),".")</f>
        <v>64.955219512195143</v>
      </c>
      <c r="KA29">
        <f>IFERROR(VLOOKUP(CONCATENATE($G29, ".SP.DYN.LE00.IN"),AREA_WB_6ATTRS,Seq!AF$1,FALSE),".")</f>
        <v>65.198853658536592</v>
      </c>
      <c r="KB29" t="str">
        <f>IFERROR(VLOOKUP(CONCATENATE($G29, ".SP.DYN.LE00.IN"),AREA_WB_6ATTRS,Seq!AG$1,FALSE),".")</f>
        <v>.</v>
      </c>
      <c r="KK29">
        <f t="shared" si="25"/>
        <v>467</v>
      </c>
      <c r="KL29">
        <f t="shared" si="23"/>
        <v>0</v>
      </c>
      <c r="KM29">
        <f t="shared" si="26"/>
        <v>49484752.98042658</v>
      </c>
      <c r="KN29">
        <f t="shared" si="27"/>
        <v>-39434958.4841858</v>
      </c>
      <c r="KO29">
        <f t="shared" si="24"/>
        <v>0.20800000762939452</v>
      </c>
      <c r="KP29" t="str">
        <f>work!HA29</f>
        <v>.</v>
      </c>
      <c r="KQ29" t="str">
        <f>work!HB29</f>
        <v>.</v>
      </c>
      <c r="KR29" t="str">
        <f>work!HC29</f>
        <v>.</v>
      </c>
      <c r="KS29" t="str">
        <f>IF(ISNUMBER(work!HI29-work!HA29),work!HI29-work!HA29,".")</f>
        <v>.</v>
      </c>
      <c r="KT29" t="str">
        <f>IF(ISNUMBER(work!HJ29-work!HB29),work!HJ29-work!HB29,".")</f>
        <v>.</v>
      </c>
      <c r="KU29" t="str">
        <f>IF(ISNUMBER(work!HK29-work!HC29),work!HK29-work!HC29,".")</f>
        <v>.</v>
      </c>
      <c r="KW29">
        <f>IFERROR(work!HR29/work!HV29,".")</f>
        <v>1.8022410624653706E-5</v>
      </c>
      <c r="KX29">
        <f>IFERROR(work!HS29/work!HW29,".")</f>
        <v>1.1085893331928308E-5</v>
      </c>
      <c r="KY29">
        <f>IFERROR(work!HT29/work!HX29,".")</f>
        <v>6.9597334878331404E-6</v>
      </c>
      <c r="KZ29" t="str">
        <f>IFERROR(work!HU29/work!HY29,".")</f>
        <v>.</v>
      </c>
    </row>
    <row r="30" spans="1:312">
      <c r="A30" s="24">
        <f t="shared" si="0"/>
        <v>28</v>
      </c>
      <c r="B30" s="24" t="str">
        <f t="shared" si="19"/>
        <v>Out</v>
      </c>
      <c r="C30" s="24" t="str">
        <f t="shared" si="1"/>
        <v>Out</v>
      </c>
      <c r="D30" s="24" t="str">
        <f t="shared" si="2"/>
        <v>Out67</v>
      </c>
      <c r="E30" s="25" t="s">
        <v>2731</v>
      </c>
      <c r="F30" s="26" t="str">
        <f t="shared" si="3"/>
        <v>Palestine</v>
      </c>
      <c r="G30" s="166" t="s">
        <v>4880</v>
      </c>
      <c r="H30" s="166" t="s">
        <v>5007</v>
      </c>
      <c r="I30" s="166" t="s">
        <v>5007</v>
      </c>
      <c r="J30" s="180" t="s">
        <v>5007</v>
      </c>
      <c r="K30" s="180" t="s">
        <v>5007</v>
      </c>
      <c r="L30" s="27">
        <f>IFERROR(VLOOKUP($F30,Area_FDI_84_96,Seq!B$1,FALSE),0)</f>
        <v>0</v>
      </c>
      <c r="M30" s="27">
        <f>IFERROR(VLOOKUP($F30,Area_FDI_84_96,Seq!C$1,FALSE),0)</f>
        <v>0</v>
      </c>
      <c r="N30" s="27">
        <f>IFERROR(VLOOKUP($F30,Area_FDI_84_96,Seq!D$1,FALSE),0)</f>
        <v>0</v>
      </c>
      <c r="O30" s="27">
        <f>IFERROR(VLOOKUP($F30,Area_FDI_84_96,Seq!E$1,FALSE),0)</f>
        <v>0</v>
      </c>
      <c r="P30" s="27">
        <f>IFERROR(VLOOKUP($F30,Area_FDI_84_96,Seq!F$1,FALSE),0)</f>
        <v>0</v>
      </c>
      <c r="Q30" s="27">
        <f>IFERROR(VLOOKUP($F30,Area_FDI_84_96,Seq!G$1,FALSE),0)</f>
        <v>0</v>
      </c>
      <c r="R30" s="27">
        <f>IFERROR(VLOOKUP($F30,Area_FDI_84_96,Seq!H$1,FALSE),0)</f>
        <v>0</v>
      </c>
      <c r="S30" s="27">
        <f>IFERROR(VLOOKUP($F30,Area_FDI_84_96,Seq!I$1,FALSE),0)</f>
        <v>0</v>
      </c>
      <c r="T30" s="27">
        <f>IFERROR(VALUE(VLOOKUP($E30,Area_FDI_92_95,Seq!B$1,FALSE)),0)</f>
        <v>0</v>
      </c>
      <c r="U30" s="27">
        <f>IFERROR(VALUE(VLOOKUP($E30,Area_FDI_92_95,Seq!C$1,FALSE)),0)</f>
        <v>0</v>
      </c>
      <c r="V30" s="27">
        <f>IFERROR(VALUE(VLOOKUP($E30,Area_FDI_92_95,Seq!D$1,FALSE)),0)</f>
        <v>0</v>
      </c>
      <c r="W30" s="27">
        <f>IFERROR(VALUE(VLOOKUP($E30,Area_FDI_92_95,Seq!E$1,FALSE)),0)</f>
        <v>0</v>
      </c>
      <c r="X30" s="27">
        <f>IFERROR(VALUE(VLOOKUP($E30,Area_FDI_96_99,Seq!B$1,FALSE)),0)</f>
        <v>0</v>
      </c>
      <c r="Y30" s="27">
        <f>IFERROR(VALUE(VLOOKUP($E30,Area_FDI_96_99,Seq!C$1,FALSE)),0)</f>
        <v>1</v>
      </c>
      <c r="Z30" s="27">
        <f>IFERROR(VALUE(VLOOKUP($E30,Area_FDI_96_99,Seq!D$1,FALSE)),0)</f>
        <v>10</v>
      </c>
      <c r="AA30" s="27">
        <f>IFERROR(VALUE(VLOOKUP($E30,Area_FDI_96_99,Seq!E$1,FALSE)),0)</f>
        <v>0</v>
      </c>
      <c r="AB30" s="27">
        <f t="shared" si="4"/>
        <v>10</v>
      </c>
      <c r="AC30" s="27">
        <f t="shared" si="5"/>
        <v>10</v>
      </c>
      <c r="AD30" s="27">
        <f t="shared" si="6"/>
        <v>0</v>
      </c>
      <c r="AE30" s="27">
        <f t="shared" si="7"/>
        <v>0</v>
      </c>
      <c r="AF30" s="27">
        <f t="shared" si="8"/>
        <v>0</v>
      </c>
      <c r="AG30" s="27">
        <f t="shared" si="9"/>
        <v>10</v>
      </c>
      <c r="AH30" s="27">
        <f t="shared" si="10"/>
        <v>0</v>
      </c>
      <c r="AI30" s="27">
        <f t="shared" si="11"/>
        <v>25</v>
      </c>
      <c r="AJ30" s="27">
        <f t="shared" si="12"/>
        <v>0</v>
      </c>
      <c r="AK30" s="27">
        <f t="shared" si="13"/>
        <v>5</v>
      </c>
      <c r="AL30" s="27">
        <f t="shared" si="14"/>
        <v>6</v>
      </c>
      <c r="AM30" s="27"/>
      <c r="AN30" s="27"/>
      <c r="AO30" s="27"/>
      <c r="AP30" s="27"/>
      <c r="AQ30" s="27"/>
      <c r="AR30" s="27"/>
      <c r="AS30" s="27"/>
      <c r="AT30" s="27" t="str">
        <f>IFERROR(work!D30+work!AP30,".")</f>
        <v>.</v>
      </c>
      <c r="AU30" s="27" t="str">
        <f>IFERROR(work!E30+work!AQ30,".")</f>
        <v>.</v>
      </c>
      <c r="AV30" s="27" t="str">
        <f>IFERROR(work!F30+work!AR30,".")</f>
        <v>.</v>
      </c>
      <c r="AW30" s="27" t="str">
        <f>IFERROR(work!G30+work!AS30,".")</f>
        <v>.</v>
      </c>
      <c r="AX30" s="27" t="str">
        <f>IFERROR(work!H30+work!AT30,".")</f>
        <v>.</v>
      </c>
      <c r="AY30" s="27" t="str">
        <f>IFERROR(work!I30+work!AU30,".")</f>
        <v>.</v>
      </c>
      <c r="AZ30" s="27" t="str">
        <f>IFERROR(work!J30+work!AV30,".")</f>
        <v>.</v>
      </c>
      <c r="BA30" s="27" t="str">
        <f>IFERROR(work!K30+work!AW30,".")</f>
        <v>.</v>
      </c>
      <c r="BB30" s="27" t="str">
        <f>IFERROR(work!L30+work!AX30,".")</f>
        <v>.</v>
      </c>
      <c r="BC30" s="27" t="str">
        <f>IFERROR(work!M30+work!AY30,".")</f>
        <v>.</v>
      </c>
      <c r="BD30" s="27" t="str">
        <f>IFERROR(work!N30+work!AZ30,".")</f>
        <v>.</v>
      </c>
      <c r="BE30" s="27" t="str">
        <f>IFERROR(work!O30+work!BA30,".")</f>
        <v>.</v>
      </c>
      <c r="BF30" s="27" t="str">
        <f>IFERROR(work!P30+work!BB30,".")</f>
        <v>.</v>
      </c>
      <c r="BG30" s="27" t="str">
        <f>IFERROR(work!Q30+work!BC30,".")</f>
        <v>.</v>
      </c>
      <c r="BH30" s="27" t="str">
        <f>IFERROR(work!R30+work!BD30,".")</f>
        <v>.</v>
      </c>
      <c r="BI30" s="27" t="str">
        <f>IFERROR(work!S30+work!BE30,".")</f>
        <v>.</v>
      </c>
      <c r="BJ30" s="27" t="str">
        <f>IFERROR(work!T30+work!BF30,".")</f>
        <v>.</v>
      </c>
      <c r="BK30" s="27" t="str">
        <f>IFERROR(work!U30+work!BG30,".")</f>
        <v>.</v>
      </c>
      <c r="BL30" s="27" t="str">
        <f>IFERROR(work!V30+work!BH30,".")</f>
        <v>.</v>
      </c>
      <c r="BM30" s="27" t="str">
        <f>IFERROR(work!W30+work!BI30,".")</f>
        <v>.</v>
      </c>
      <c r="BN30" s="27" t="str">
        <f>IFERROR(work!X30+work!BJ30,".")</f>
        <v>.</v>
      </c>
      <c r="BO30" s="27" t="str">
        <f>IFERROR(work!Y30+work!BK30,".")</f>
        <v>.</v>
      </c>
      <c r="BP30" s="27" t="str">
        <f>IFERROR(work!Z30+work!BL30,".")</f>
        <v>.</v>
      </c>
      <c r="BQ30" s="27" t="str">
        <f>IFERROR(work!AA30+work!BM30,".")</f>
        <v>.</v>
      </c>
      <c r="BR30" s="27" t="str">
        <f>IFERROR(work!AB30+work!BN30,".")</f>
        <v>.</v>
      </c>
      <c r="BS30" s="27" t="str">
        <f>IFERROR(work!AC30+work!BO30,".")</f>
        <v>.</v>
      </c>
      <c r="BT30" s="27" t="str">
        <f>IFERROR(work!AD30+work!BP30,".")</f>
        <v>.</v>
      </c>
      <c r="BU30" s="27" t="str">
        <f>IFERROR(work!AE30+work!BQ30,".")</f>
        <v>.</v>
      </c>
      <c r="BV30" s="27" t="str">
        <f>IFERROR(work!AF30+work!BR30,".")</f>
        <v>.</v>
      </c>
      <c r="BW30" s="27" t="str">
        <f>IFERROR(work!AG30+work!BS30,".")</f>
        <v>.</v>
      </c>
      <c r="BX30" s="27" t="str">
        <f>IFERROR(work!AH30+work!BT30,".")</f>
        <v>.</v>
      </c>
      <c r="BY30" s="27" t="str">
        <f>IFERROR(work!AI30+work!BU30,".")</f>
        <v>.</v>
      </c>
      <c r="BZ30" s="27"/>
      <c r="CA30" s="27"/>
      <c r="CB30" s="27"/>
      <c r="CC30" s="27"/>
      <c r="CD30" s="27"/>
      <c r="CE30" s="27"/>
      <c r="CF30" s="27" t="str">
        <f>IFERROR(work!AP30-work!D30,".")</f>
        <v>.</v>
      </c>
      <c r="CG30" s="27" t="str">
        <f>IFERROR(work!AQ30-work!E30,".")</f>
        <v>.</v>
      </c>
      <c r="CH30" s="27" t="str">
        <f>IFERROR(work!AR30-work!F30,".")</f>
        <v>.</v>
      </c>
      <c r="CI30" s="27" t="str">
        <f>IFERROR(work!AS30-work!G30,".")</f>
        <v>.</v>
      </c>
      <c r="CJ30" s="27" t="str">
        <f>IFERROR(work!AT30-work!H30,".")</f>
        <v>.</v>
      </c>
      <c r="CK30" s="27" t="str">
        <f>IFERROR(work!AU30-work!I30,".")</f>
        <v>.</v>
      </c>
      <c r="CL30" s="27" t="str">
        <f>IFERROR(work!AV30-work!J30,".")</f>
        <v>.</v>
      </c>
      <c r="CM30" s="27" t="str">
        <f>IFERROR(work!AW30-work!K30,".")</f>
        <v>.</v>
      </c>
      <c r="CN30" s="27" t="str">
        <f>IFERROR(work!AX30-work!L30,".")</f>
        <v>.</v>
      </c>
      <c r="CO30" s="27" t="str">
        <f>IFERROR(work!AY30-work!M30,".")</f>
        <v>.</v>
      </c>
      <c r="CP30" s="27" t="str">
        <f>IFERROR(work!AZ30-work!N30,".")</f>
        <v>.</v>
      </c>
      <c r="CQ30" s="27" t="str">
        <f>IFERROR(work!BA30-work!O30,".")</f>
        <v>.</v>
      </c>
      <c r="CR30" s="27" t="str">
        <f>IFERROR(work!BB30-work!P30,".")</f>
        <v>.</v>
      </c>
      <c r="CS30" s="27" t="str">
        <f>IFERROR(work!BC30-work!Q30,".")</f>
        <v>.</v>
      </c>
      <c r="CT30" s="27" t="str">
        <f>IFERROR(work!BD30-work!R30,".")</f>
        <v>.</v>
      </c>
      <c r="CU30" s="27" t="str">
        <f>IFERROR(work!BE30-work!S30,".")</f>
        <v>.</v>
      </c>
      <c r="CV30" s="27" t="str">
        <f>IFERROR(work!BF30-work!T30,".")</f>
        <v>.</v>
      </c>
      <c r="CW30" s="27" t="str">
        <f>IFERROR(work!BG30-work!U30,".")</f>
        <v>.</v>
      </c>
      <c r="CX30" s="27" t="str">
        <f>IFERROR(work!BH30-work!V30,".")</f>
        <v>.</v>
      </c>
      <c r="CY30" s="27" t="str">
        <f>IFERROR(work!BI30-work!W30,".")</f>
        <v>.</v>
      </c>
      <c r="CZ30" s="27" t="str">
        <f>IFERROR(work!BJ30-work!X30,".")</f>
        <v>.</v>
      </c>
      <c r="DA30" s="27" t="str">
        <f>IFERROR(work!BK30-work!Y30,".")</f>
        <v>.</v>
      </c>
      <c r="DB30" s="27" t="str">
        <f>IFERROR(work!BL30-work!Z30,".")</f>
        <v>.</v>
      </c>
      <c r="DC30" s="27" t="str">
        <f>IFERROR(work!BM30-work!AA30,".")</f>
        <v>.</v>
      </c>
      <c r="DD30" s="27" t="str">
        <f>IFERROR(work!BN30-work!AB30,".")</f>
        <v>.</v>
      </c>
      <c r="DE30" s="27" t="str">
        <f>IFERROR(work!BO30-work!AC30,".")</f>
        <v>.</v>
      </c>
      <c r="DF30" s="27" t="str">
        <f>IFERROR(work!BP30-work!AD30,".")</f>
        <v>.</v>
      </c>
      <c r="DG30" s="27" t="str">
        <f>IFERROR(work!BQ30-work!AE30,".")</f>
        <v>.</v>
      </c>
      <c r="DH30" s="27" t="str">
        <f>IFERROR(work!BR30-work!AF30,".")</f>
        <v>.</v>
      </c>
      <c r="DI30" s="27" t="str">
        <f>IFERROR(work!BS30-work!AG30,".")</f>
        <v>.</v>
      </c>
      <c r="DJ30" s="27" t="str">
        <f>IFERROR(work!BT30-work!AH30,".")</f>
        <v>.</v>
      </c>
      <c r="DK30" s="27" t="str">
        <f>IFERROR(work!BU30-work!AI30,".")</f>
        <v>.</v>
      </c>
      <c r="DL30" s="27"/>
      <c r="DM30" s="27"/>
      <c r="DN30" s="27"/>
      <c r="DO30" s="27"/>
      <c r="DP30" s="27"/>
      <c r="DQ30" s="27"/>
      <c r="DR30" s="27"/>
      <c r="DS30" s="27" t="str">
        <f>IFERROR(work!DO30-work!CC30,".")</f>
        <v>.</v>
      </c>
      <c r="DT30" s="27" t="str">
        <f>IFERROR(work!DP30-work!CD30,".")</f>
        <v>.</v>
      </c>
      <c r="DU30" s="27" t="str">
        <f>IFERROR(work!DQ30-work!CE30,".")</f>
        <v>.</v>
      </c>
      <c r="DV30" s="27" t="str">
        <f>IFERROR(work!DR30-work!CF30,".")</f>
        <v>.</v>
      </c>
      <c r="DW30" s="27" t="str">
        <f>IFERROR(work!DS30-work!CG30,".")</f>
        <v>.</v>
      </c>
      <c r="DX30" s="27" t="str">
        <f>IFERROR(work!DT30-work!CH30,".")</f>
        <v>.</v>
      </c>
      <c r="DY30" s="27" t="str">
        <f>IFERROR(work!DU30-work!CI30,".")</f>
        <v>.</v>
      </c>
      <c r="DZ30" s="27" t="str">
        <f>IFERROR(work!DV30-work!CJ30,".")</f>
        <v>.</v>
      </c>
      <c r="EA30" s="27" t="str">
        <f>IFERROR(work!DW30-work!CK30,".")</f>
        <v>.</v>
      </c>
      <c r="EB30" s="27" t="str">
        <f>IFERROR(work!DX30-work!CL30,".")</f>
        <v>.</v>
      </c>
      <c r="EC30" s="27" t="str">
        <f>IFERROR(work!DY30-work!CM30,".")</f>
        <v>.</v>
      </c>
      <c r="ED30" s="27" t="str">
        <f>IFERROR(work!DZ30-work!CN30,".")</f>
        <v>.</v>
      </c>
      <c r="EE30" s="27" t="str">
        <f>IFERROR(work!EA30-work!CO30,".")</f>
        <v>.</v>
      </c>
      <c r="EF30" s="27" t="str">
        <f>IFERROR(work!EB30-work!CP30,".")</f>
        <v>.</v>
      </c>
      <c r="EG30" s="27" t="str">
        <f>IFERROR(work!EC30-work!CQ30,".")</f>
        <v>.</v>
      </c>
      <c r="EH30" s="27" t="str">
        <f>IFERROR(work!ED30-work!CR30,".")</f>
        <v>.</v>
      </c>
      <c r="EI30" s="27" t="str">
        <f>IFERROR(work!EE30-work!CS30,".")</f>
        <v>.</v>
      </c>
      <c r="EJ30" s="27" t="str">
        <f>IFERROR(work!EF30-work!CT30,".")</f>
        <v>.</v>
      </c>
      <c r="EK30" s="27" t="str">
        <f>IFERROR(work!EG30-work!CU30,".")</f>
        <v>.</v>
      </c>
      <c r="EL30" s="27" t="str">
        <f>IFERROR(work!EH30-work!CV30,".")</f>
        <v>.</v>
      </c>
      <c r="EM30" s="27" t="str">
        <f>IFERROR(work!EI30-work!CW30,".")</f>
        <v>.</v>
      </c>
      <c r="EN30" s="27" t="str">
        <f>IFERROR(work!EJ30-work!CX30,".")</f>
        <v>.</v>
      </c>
      <c r="EO30" s="27" t="str">
        <f>IFERROR(work!EK30-work!CY30,".")</f>
        <v>.</v>
      </c>
      <c r="EP30" s="27" t="str">
        <f>IFERROR(work!EL30-work!CZ30,".")</f>
        <v>.</v>
      </c>
      <c r="EQ30" s="27" t="str">
        <f>IFERROR(work!EM30-work!DA30,".")</f>
        <v>.</v>
      </c>
      <c r="ER30" s="27" t="str">
        <f>IFERROR(work!EN30-work!DB30,".")</f>
        <v>.</v>
      </c>
      <c r="ES30" s="27" t="str">
        <f>IFERROR(work!EO30-work!DC30,".")</f>
        <v>.</v>
      </c>
      <c r="ET30" s="27" t="str">
        <f>IFERROR(work!EP30-work!DD30,".")</f>
        <v>.</v>
      </c>
      <c r="EU30" s="27" t="str">
        <f>IFERROR(work!EQ30-work!DE30,".")</f>
        <v>.</v>
      </c>
      <c r="EV30" s="27" t="str">
        <f>IFERROR(work!ER30-work!DF30,".")</f>
        <v>.</v>
      </c>
      <c r="EW30" s="27" t="str">
        <f>IFERROR(work!ES30-work!DG30,".")</f>
        <v>.</v>
      </c>
      <c r="EX30" s="27" t="str">
        <f>IFERROR(work!ET30-work!DH30,".")</f>
        <v>.</v>
      </c>
      <c r="EY30" s="27"/>
      <c r="EZ30" s="27"/>
      <c r="FA30" s="27"/>
      <c r="FB30" s="27"/>
      <c r="FC30" s="27"/>
      <c r="FD30" s="27"/>
      <c r="FE30" s="27" t="str">
        <f>IF(ISNUMBER(work!GZ30/work!HD30),work!GZ30/work!HD30,".")</f>
        <v>.</v>
      </c>
      <c r="FF30" s="27" t="str">
        <f>IF(ISNUMBER(work!HA30/work!HE30),work!HA30/work!HE30,".")</f>
        <v>.</v>
      </c>
      <c r="FG30" s="27" t="str">
        <f>IF(ISNUMBER(work!HB30/work!HF30),work!HB30/work!HF30,".")</f>
        <v>.</v>
      </c>
      <c r="FH30" s="27" t="str">
        <f>IF(ISNUMBER(work!HC30/work!HG30),work!HC30/work!HG30,".")</f>
        <v>.</v>
      </c>
      <c r="FI30" s="27" t="str">
        <f>IF(ISNUMBER((work!HA30+work!HB30)/(work!HE30+work!HF30)),(work!HA30+work!HB30)/(work!HE30+work!HF30),".")</f>
        <v>.</v>
      </c>
      <c r="FJ30" s="27" t="str">
        <f>IF(ISNUMBER(work!HH30/work!HL30),work!HH30/work!HL30,".")</f>
        <v>.</v>
      </c>
      <c r="FK30" s="27" t="str">
        <f>IF(ISNUMBER(work!HI30/work!HM30),work!HI30/work!HM30,".")</f>
        <v>.</v>
      </c>
      <c r="FL30" s="27" t="str">
        <f>IF(ISNUMBER(work!HJ30/work!HN30),work!HJ30/work!HN30,".")</f>
        <v>.</v>
      </c>
      <c r="FM30" s="27" t="str">
        <f>IF(ISNUMBER(work!HK30/work!HO30),work!HK30/work!HO30,".")</f>
        <v>.</v>
      </c>
      <c r="FN30" s="27" t="str">
        <f>IF(ISNUMBER((work!HI30+work!HJ30)/(work!HM30+work!HN30)),(work!HI30+work!HJ30)/(work!HM30+work!HN30),".")</f>
        <v>.</v>
      </c>
      <c r="FO30" s="27" t="s">
        <v>5007</v>
      </c>
      <c r="FP30" s="27" t="s">
        <v>5007</v>
      </c>
      <c r="FQ30" s="27" t="s">
        <v>5007</v>
      </c>
      <c r="FR30" s="27" t="s">
        <v>5007</v>
      </c>
      <c r="FS30" s="27" t="s">
        <v>5007</v>
      </c>
      <c r="FT30" s="27" t="str">
        <f>work!GM30</f>
        <v>.</v>
      </c>
      <c r="FU30" s="27" t="str">
        <f>work!GN30</f>
        <v>.</v>
      </c>
      <c r="FV30" s="27" t="str">
        <f>work!GO30</f>
        <v>.</v>
      </c>
      <c r="FW30" s="27" t="s">
        <v>5007</v>
      </c>
      <c r="FX30" s="27"/>
      <c r="FY30" s="27" t="str">
        <f t="shared" si="15"/>
        <v>.</v>
      </c>
      <c r="FZ30">
        <f t="shared" si="20"/>
        <v>10</v>
      </c>
      <c r="GA30" t="str">
        <f>work!HC30</f>
        <v>.</v>
      </c>
      <c r="GB30" t="str">
        <f>IF(ISNUMBER(work!HA30+work!HB30),work!HA30+work!HB30,".")</f>
        <v>.</v>
      </c>
      <c r="GC30" t="str">
        <f>IF(ISNUMBER(work!HK30-work!HC30),work!HK30-work!HC30,".")</f>
        <v>.</v>
      </c>
      <c r="GD30" t="str">
        <f>IF(ISNUMBER(work!HI30+work!HJ30-work!HA30-work!HB30),(work!HI30+work!HJ30-work!HA30-work!HB30),".")</f>
        <v>.</v>
      </c>
      <c r="GH30" t="str">
        <f>work!GQ30</f>
        <v>.</v>
      </c>
      <c r="GI30" t="str">
        <f>work!GR30</f>
        <v>.</v>
      </c>
      <c r="GJ30" t="str">
        <f>work!GZ30</f>
        <v>.</v>
      </c>
      <c r="GK30" t="str">
        <f>work!HH30</f>
        <v>.</v>
      </c>
      <c r="GL30" t="str">
        <f t="shared" si="16"/>
        <v>.</v>
      </c>
      <c r="GM30" t="str">
        <f>IFERROR(VLOOKUP($F30,AREA_EM_ALLYEAR,Seq!B$1,FALSE),".")</f>
        <v>.</v>
      </c>
      <c r="GN30" t="str">
        <f>IFERROR(VLOOKUP($F30,AREA_EM_ALLYEAR,Seq!C$1,FALSE),".")</f>
        <v>.</v>
      </c>
      <c r="GO30" t="str">
        <f>IFERROR(VLOOKUP($F30,AREA_EM_ALLYEAR,Seq!D$1,FALSE),".")</f>
        <v>.</v>
      </c>
      <c r="GP30" t="str">
        <f>IFERROR(VLOOKUP($F30,AREA_EM_ALLYEAR,Seq!E$1,FALSE),".")</f>
        <v>.</v>
      </c>
      <c r="GQ30" t="str">
        <f>IFERROR(VLOOKUP($F30,AREA_EM_ALLYEAR,Seq!F$1,FALSE),".")</f>
        <v>.</v>
      </c>
      <c r="GR30" t="str">
        <f>IFERROR(VLOOKUP($F30,AREA_EM_ALLYEAR,Seq!G$1,FALSE),".")</f>
        <v>.</v>
      </c>
      <c r="GS30" t="str">
        <f>IFERROR(VLOOKUP($F30,AREA_EM_ALLYEAR,Seq!H$1,FALSE),".")</f>
        <v>.</v>
      </c>
      <c r="GT30" t="str">
        <f>IFERROR(VLOOKUP($F30,AREA_EM_ALLYEAR,Seq!I$1,FALSE),".")</f>
        <v>.</v>
      </c>
      <c r="GU30" t="str">
        <f>IFERROR(VLOOKUP($F30,AREA_EM_ALLYEAR,Seq!J$1,FALSE),".")</f>
        <v>.</v>
      </c>
      <c r="GV30" t="str">
        <f>IFERROR(VLOOKUP($F30,AREA_EM_ALLYEAR,Seq!K$1,FALSE),".")</f>
        <v>.</v>
      </c>
      <c r="GW30" t="str">
        <f>IFERROR(VLOOKUP($F30,AREA_EM_ALLYEAR,Seq!L$1,FALSE),".")</f>
        <v>.</v>
      </c>
      <c r="GX30" t="str">
        <f>IFERROR(VLOOKUP($F30,AREA_EM_ALLYEAR,Seq!M$1,FALSE),".")</f>
        <v>.</v>
      </c>
      <c r="GY30" t="str">
        <f>IFERROR(VLOOKUP($F30,AREA_EM_ALLYEAR,Seq!N$1,FALSE),".")</f>
        <v>.</v>
      </c>
      <c r="GZ30" t="str">
        <f>IFERROR(VLOOKUP($F30,AREA_EM_ALLYEAR,Seq!O$1,FALSE),".")</f>
        <v>.</v>
      </c>
      <c r="HA30" t="str">
        <f t="shared" si="21"/>
        <v>.</v>
      </c>
      <c r="HK30" s="139" t="str">
        <f>IFERROR(VLOOKUP(CONCATENATE($G30, ".SP.DYN.LE00.IN"),AREA_WB_6ATTRS,Seq!B$1,FALSE)-VLOOKUP("CHN.SP.DYN.LE00.IN",AREA_WB_6ATTRS,Seq!B$1,FALSE),".")</f>
        <v>.</v>
      </c>
      <c r="HL30" s="139" t="str">
        <f>IFERROR(VLOOKUP(CONCATENATE($G30, ".SP.DYN.LE00.IN"),AREA_WB_6ATTRS,Seq!C$1,FALSE)-VLOOKUP("CHN.SP.DYN.LE00.IN",AREA_WB_6ATTRS,Seq!C$1,FALSE),".")</f>
        <v>.</v>
      </c>
      <c r="HM30" s="139" t="str">
        <f>IFERROR(VLOOKUP(CONCATENATE($G30, ".SP.DYN.LE00.IN"),AREA_WB_6ATTRS,Seq!D$1,FALSE)-VLOOKUP("CHN.SP.DYN.LE00.IN",AREA_WB_6ATTRS,Seq!D$1,FALSE),".")</f>
        <v>.</v>
      </c>
      <c r="HN30" s="139" t="str">
        <f>IFERROR(VLOOKUP(CONCATENATE($G30, ".SP.DYN.LE00.IN"),AREA_WB_6ATTRS,Seq!E$1,FALSE)-VLOOKUP("CHN.SP.DYN.LE00.IN",AREA_WB_6ATTRS,Seq!E$1,FALSE),".")</f>
        <v>.</v>
      </c>
      <c r="HO30" s="139" t="str">
        <f>IFERROR(VLOOKUP(CONCATENATE($G30, ".SP.DYN.LE00.IN"),AREA_WB_6ATTRS,Seq!F$1,FALSE)-VLOOKUP("CHN.SP.DYN.LE00.IN",AREA_WB_6ATTRS,Seq!F$1,FALSE),".")</f>
        <v>.</v>
      </c>
      <c r="HP30" s="139" t="str">
        <f>IFERROR(VLOOKUP(CONCATENATE($G30, ".SP.DYN.LE00.IN"),AREA_WB_6ATTRS,Seq!G$1,FALSE)-VLOOKUP("CHN.SP.DYN.LE00.IN",AREA_WB_6ATTRS,Seq!G$1,FALSE),".")</f>
        <v>.</v>
      </c>
      <c r="HQ30" s="139" t="str">
        <f>IFERROR(VLOOKUP(CONCATENATE($G30, ".SP.DYN.LE00.IN"),AREA_WB_6ATTRS,Seq!H$1,FALSE)-VLOOKUP("CHN.SP.DYN.LE00.IN",AREA_WB_6ATTRS,Seq!H$1,FALSE),".")</f>
        <v>.</v>
      </c>
      <c r="HR30" s="139" t="str">
        <f>IFERROR(VLOOKUP(CONCATENATE($G30, ".SP.DYN.LE00.IN"),AREA_WB_6ATTRS,Seq!I$1,FALSE)-VLOOKUP("CHN.SP.DYN.LE00.IN",AREA_WB_6ATTRS,Seq!I$1,FALSE),".")</f>
        <v>.</v>
      </c>
      <c r="HS30" s="139" t="str">
        <f>IFERROR(VLOOKUP(CONCATENATE($G30, ".SP.DYN.LE00.IN"),AREA_WB_6ATTRS,Seq!J$1,FALSE)-VLOOKUP("CHN.SP.DYN.LE00.IN",AREA_WB_6ATTRS,Seq!J$1,FALSE),".")</f>
        <v>.</v>
      </c>
      <c r="HT30" s="139" t="str">
        <f>IFERROR(VLOOKUP(CONCATENATE($G30, ".SP.DYN.LE00.IN"),AREA_WB_6ATTRS,Seq!K$1,FALSE)-VLOOKUP("CHN.SP.DYN.LE00.IN",AREA_WB_6ATTRS,Seq!K$1,FALSE),".")</f>
        <v>.</v>
      </c>
      <c r="HU30" s="139" t="str">
        <f>IFERROR(VLOOKUP(CONCATENATE($G30, ".SP.DYN.LE00.IN"),AREA_WB_6ATTRS,Seq!L$1,FALSE)-VLOOKUP("CHN.SP.DYN.LE00.IN",AREA_WB_6ATTRS,Seq!L$1,FALSE),".")</f>
        <v>.</v>
      </c>
      <c r="HV30" s="139" t="str">
        <f>IFERROR(VLOOKUP(CONCATENATE($G30, ".SP.DYN.LE00.IN"),AREA_WB_6ATTRS,Seq!M$1,FALSE)-VLOOKUP("CHN.SP.DYN.LE00.IN",AREA_WB_6ATTRS,Seq!M$1,FALSE),".")</f>
        <v>.</v>
      </c>
      <c r="HW30" s="139" t="str">
        <f>IFERROR(VLOOKUP(CONCATENATE($G30, ".SP.DYN.LE00.IN"),AREA_WB_6ATTRS,Seq!N$1,FALSE)-VLOOKUP("CHN.SP.DYN.LE00.IN",AREA_WB_6ATTRS,Seq!N$1,FALSE),".")</f>
        <v>.</v>
      </c>
      <c r="HX30" s="139" t="str">
        <f>IFERROR(VLOOKUP(CONCATENATE($G30, ".SP.DYN.LE00.IN"),AREA_WB_6ATTRS,Seq!O$1,FALSE)-VLOOKUP("CHN.SP.DYN.LE00.IN",AREA_WB_6ATTRS,Seq!O$1,FALSE),".")</f>
        <v>.</v>
      </c>
      <c r="HY30" s="139" t="str">
        <f>IFERROR(VLOOKUP(CONCATENATE($G30, ".SP.DYN.LE00.IN"),AREA_WB_6ATTRS,Seq!P$1,FALSE)-VLOOKUP("CHN.SP.DYN.LE00.IN",AREA_WB_6ATTRS,Seq!P$1,FALSE),".")</f>
        <v>.</v>
      </c>
      <c r="HZ30" s="139" t="str">
        <f>IFERROR(VLOOKUP(CONCATENATE($G30, ".SP.DYN.LE00.IN"),AREA_WB_6ATTRS,Seq!Q$1,FALSE)-VLOOKUP("CHN.SP.DYN.LE00.IN",AREA_WB_6ATTRS,Seq!Q$1,FALSE),".")</f>
        <v>.</v>
      </c>
      <c r="IA30" s="139" t="str">
        <f>IFERROR(VLOOKUP(CONCATENATE($G30, ".SP.DYN.LE00.IN"),AREA_WB_6ATTRS,Seq!R$1,FALSE)-VLOOKUP("CHN.SP.DYN.LE00.IN",AREA_WB_6ATTRS,Seq!R$1,FALSE),".")</f>
        <v>.</v>
      </c>
      <c r="IB30" s="139" t="str">
        <f>IFERROR(VLOOKUP(CONCATENATE($G30, ".SP.DYN.LE00.IN"),AREA_WB_6ATTRS,Seq!S$1,FALSE)-VLOOKUP("CHN.SP.DYN.LE00.IN",AREA_WB_6ATTRS,Seq!S$1,FALSE),".")</f>
        <v>.</v>
      </c>
      <c r="IC30" s="139" t="str">
        <f>IFERROR(VLOOKUP(CONCATENATE($G30, ".SP.DYN.LE00.IN"),AREA_WB_6ATTRS,Seq!T$1,FALSE)-VLOOKUP("CHN.SP.DYN.LE00.IN",AREA_WB_6ATTRS,Seq!T$1,FALSE),".")</f>
        <v>.</v>
      </c>
      <c r="ID30" s="139" t="str">
        <f>IFERROR(VLOOKUP(CONCATENATE($G30, ".SP.DYN.LE00.IN"),AREA_WB_6ATTRS,Seq!U$1,FALSE)-VLOOKUP("CHN.SP.DYN.LE00.IN",AREA_WB_6ATTRS,Seq!U$1,FALSE),".")</f>
        <v>.</v>
      </c>
      <c r="IE30" s="139" t="str">
        <f>IFERROR(VLOOKUP(CONCATENATE($G30, ".SP.DYN.LE00.IN"),AREA_WB_6ATTRS,Seq!V$1,FALSE)-VLOOKUP("CHN.SP.DYN.LE00.IN",AREA_WB_6ATTRS,Seq!V$1,FALSE),".")</f>
        <v>.</v>
      </c>
      <c r="IF30" s="139" t="str">
        <f>IFERROR(VLOOKUP(CONCATENATE($G30, ".SP.DYN.LE00.IN"),AREA_WB_6ATTRS,Seq!W$1,FALSE)-VLOOKUP("CHN.SP.DYN.LE00.IN",AREA_WB_6ATTRS,Seq!W$1,FALSE),".")</f>
        <v>.</v>
      </c>
      <c r="IG30" s="139" t="str">
        <f>IFERROR(VLOOKUP(CONCATENATE($G30, ".SP.DYN.LE00.IN"),AREA_WB_6ATTRS,Seq!X$1,FALSE)-VLOOKUP("CHN.SP.DYN.LE00.IN",AREA_WB_6ATTRS,Seq!X$1,FALSE),".")</f>
        <v>.</v>
      </c>
      <c r="IH30" s="139" t="str">
        <f>IFERROR(VLOOKUP(CONCATENATE($G30, ".SP.DYN.LE00.IN"),AREA_WB_6ATTRS,Seq!Y$1,FALSE)-VLOOKUP("CHN.SP.DYN.LE00.IN",AREA_WB_6ATTRS,Seq!Y$1,FALSE),".")</f>
        <v>.</v>
      </c>
      <c r="II30" s="139" t="str">
        <f>IFERROR(VLOOKUP(CONCATENATE($G30, ".SP.DYN.LE00.IN"),AREA_WB_6ATTRS,Seq!Z$1,FALSE)-VLOOKUP("CHN.SP.DYN.LE00.IN",AREA_WB_6ATTRS,Seq!Z$1,FALSE),".")</f>
        <v>.</v>
      </c>
      <c r="IJ30" s="139" t="str">
        <f>IFERROR(VLOOKUP(CONCATENATE($G30, ".SP.DYN.LE00.IN"),AREA_WB_6ATTRS,Seq!AA$1,FALSE)-VLOOKUP("CHN.SP.DYN.LE00.IN",AREA_WB_6ATTRS,Seq!AA$1,FALSE),".")</f>
        <v>.</v>
      </c>
      <c r="IK30" s="139" t="str">
        <f>IFERROR(VLOOKUP(CONCATENATE($G30, ".SP.DYN.LE00.IN"),AREA_WB_6ATTRS,Seq!AB$1,FALSE)-VLOOKUP("CHN.SP.DYN.LE00.IN",AREA_WB_6ATTRS,Seq!AB$1,FALSE),".")</f>
        <v>.</v>
      </c>
      <c r="IL30" s="139" t="str">
        <f>IFERROR(VLOOKUP(CONCATENATE($G30, ".SP.DYN.LE00.IN"),AREA_WB_6ATTRS,Seq!AC$1,FALSE)-VLOOKUP("CHN.SP.DYN.LE00.IN",AREA_WB_6ATTRS,Seq!AC$1,FALSE),".")</f>
        <v>.</v>
      </c>
      <c r="IM30" s="139" t="str">
        <f>IFERROR(VLOOKUP(CONCATENATE($G30, ".SP.DYN.LE00.IN"),AREA_WB_6ATTRS,Seq!AD$1,FALSE)-VLOOKUP("CHN.SP.DYN.LE00.IN",AREA_WB_6ATTRS,Seq!AD$1,FALSE),".")</f>
        <v>.</v>
      </c>
      <c r="IN30" s="139" t="str">
        <f>IFERROR(VLOOKUP(CONCATENATE($G30, ".SP.DYN.LE00.IN"),AREA_WB_6ATTRS,Seq!AE$1,FALSE)-VLOOKUP("CHN.SP.DYN.LE00.IN",AREA_WB_6ATTRS,Seq!AE$1,FALSE),".")</f>
        <v>.</v>
      </c>
      <c r="IO30" s="139" t="str">
        <f>IFERROR(VLOOKUP(CONCATENATE($G30, ".SP.DYN.LE00.IN"),AREA_WB_6ATTRS,Seq!AF$1,FALSE)-VLOOKUP("CHN.SP.DYN.LE00.IN",AREA_WB_6ATTRS,Seq!AF$1,FALSE),".")</f>
        <v>.</v>
      </c>
      <c r="IP30" s="139" t="str">
        <f>IFERROR(VLOOKUP(CONCATENATE($G30, ".SP.DYN.LE00.IN"),AREA_WB_6ATTRS,Seq!AG$1,FALSE)-VLOOKUP("CHN.SP.DYN.LE00.IN",AREA_WB_6ATTRS,Seq!AG$1,FALSE),".")</f>
        <v>.</v>
      </c>
      <c r="IW30" t="str">
        <f>IFERROR(VLOOKUP(CONCATENATE($G30, ".SP.DYN.LE00.IN"),AREA_WB_6ATTRS,Seq!B$1,FALSE),".")</f>
        <v>.</v>
      </c>
      <c r="IX30" t="str">
        <f>IFERROR(VLOOKUP(CONCATENATE($G30, ".SP.DYN.LE00.IN"),AREA_WB_6ATTRS,Seq!C$1,FALSE),".")</f>
        <v>.</v>
      </c>
      <c r="IY30" t="str">
        <f>IFERROR(VLOOKUP(CONCATENATE($G30, ".SP.DYN.LE00.IN"),AREA_WB_6ATTRS,Seq!D$1,FALSE),".")</f>
        <v>.</v>
      </c>
      <c r="IZ30" t="str">
        <f>IFERROR(VLOOKUP(CONCATENATE($G30, ".SP.DYN.LE00.IN"),AREA_WB_6ATTRS,Seq!E$1,FALSE),".")</f>
        <v>.</v>
      </c>
      <c r="JA30" t="str">
        <f>IFERROR(VLOOKUP(CONCATENATE($G30, ".SP.DYN.LE00.IN"),AREA_WB_6ATTRS,Seq!F$1,FALSE),".")</f>
        <v>.</v>
      </c>
      <c r="JB30" t="str">
        <f>IFERROR(VLOOKUP(CONCATENATE($G30, ".SP.DYN.LE00.IN"),AREA_WB_6ATTRS,Seq!G$1,FALSE),".")</f>
        <v>.</v>
      </c>
      <c r="JC30" t="str">
        <f>IFERROR(VLOOKUP(CONCATENATE($G30, ".SP.DYN.LE00.IN"),AREA_WB_6ATTRS,Seq!H$1,FALSE),".")</f>
        <v>.</v>
      </c>
      <c r="JD30" t="str">
        <f>IFERROR(VLOOKUP(CONCATENATE($G30, ".SP.DYN.LE00.IN"),AREA_WB_6ATTRS,Seq!I$1,FALSE),".")</f>
        <v>.</v>
      </c>
      <c r="JE30" t="str">
        <f>IFERROR(VLOOKUP(CONCATENATE($G30, ".SP.DYN.LE00.IN"),AREA_WB_6ATTRS,Seq!J$1,FALSE),".")</f>
        <v>.</v>
      </c>
      <c r="JF30" t="str">
        <f>IFERROR(VLOOKUP(CONCATENATE($G30, ".SP.DYN.LE00.IN"),AREA_WB_6ATTRS,Seq!K$1,FALSE),".")</f>
        <v>.</v>
      </c>
      <c r="JG30" t="str">
        <f>IFERROR(VLOOKUP(CONCATENATE($G30, ".SP.DYN.LE00.IN"),AREA_WB_6ATTRS,Seq!L$1,FALSE),".")</f>
        <v>.</v>
      </c>
      <c r="JH30" t="str">
        <f>IFERROR(VLOOKUP(CONCATENATE($G30, ".SP.DYN.LE00.IN"),AREA_WB_6ATTRS,Seq!M$1,FALSE),".")</f>
        <v>.</v>
      </c>
      <c r="JI30" t="str">
        <f>IFERROR(VLOOKUP(CONCATENATE($G30, ".SP.DYN.LE00.IN"),AREA_WB_6ATTRS,Seq!N$1,FALSE),".")</f>
        <v>.</v>
      </c>
      <c r="JJ30" t="str">
        <f>IFERROR(VLOOKUP(CONCATENATE($G30, ".SP.DYN.LE00.IN"),AREA_WB_6ATTRS,Seq!O$1,FALSE),".")</f>
        <v>.</v>
      </c>
      <c r="JK30" t="str">
        <f>IFERROR(VLOOKUP(CONCATENATE($G30, ".SP.DYN.LE00.IN"),AREA_WB_6ATTRS,Seq!P$1,FALSE),".")</f>
        <v>.</v>
      </c>
      <c r="JL30" t="str">
        <f>IFERROR(VLOOKUP(CONCATENATE($G30, ".SP.DYN.LE00.IN"),AREA_WB_6ATTRS,Seq!Q$1,FALSE),".")</f>
        <v>.</v>
      </c>
      <c r="JM30" t="str">
        <f>IFERROR(VLOOKUP(CONCATENATE($G30, ".SP.DYN.LE00.IN"),AREA_WB_6ATTRS,Seq!R$1,FALSE),".")</f>
        <v>.</v>
      </c>
      <c r="JN30" t="str">
        <f>IFERROR(VLOOKUP(CONCATENATE($G30, ".SP.DYN.LE00.IN"),AREA_WB_6ATTRS,Seq!S$1,FALSE),".")</f>
        <v>.</v>
      </c>
      <c r="JO30" t="str">
        <f>IFERROR(VLOOKUP(CONCATENATE($G30, ".SP.DYN.LE00.IN"),AREA_WB_6ATTRS,Seq!T$1,FALSE),".")</f>
        <v>.</v>
      </c>
      <c r="JP30" t="str">
        <f>IFERROR(VLOOKUP(CONCATENATE($G30, ".SP.DYN.LE00.IN"),AREA_WB_6ATTRS,Seq!U$1,FALSE),".")</f>
        <v>.</v>
      </c>
      <c r="JQ30" t="str">
        <f>IFERROR(VLOOKUP(CONCATENATE($G30, ".SP.DYN.LE00.IN"),AREA_WB_6ATTRS,Seq!V$1,FALSE),".")</f>
        <v>.</v>
      </c>
      <c r="JR30" t="str">
        <f>IFERROR(VLOOKUP(CONCATENATE($G30, ".SP.DYN.LE00.IN"),AREA_WB_6ATTRS,Seq!W$1,FALSE),".")</f>
        <v>.</v>
      </c>
      <c r="JS30" t="str">
        <f>IFERROR(VLOOKUP(CONCATENATE($G30, ".SP.DYN.LE00.IN"),AREA_WB_6ATTRS,Seq!X$1,FALSE),".")</f>
        <v>.</v>
      </c>
      <c r="JT30" t="str">
        <f>IFERROR(VLOOKUP(CONCATENATE($G30, ".SP.DYN.LE00.IN"),AREA_WB_6ATTRS,Seq!Y$1,FALSE),".")</f>
        <v>.</v>
      </c>
      <c r="JU30" t="str">
        <f>IFERROR(VLOOKUP(CONCATENATE($G30, ".SP.DYN.LE00.IN"),AREA_WB_6ATTRS,Seq!Z$1,FALSE),".")</f>
        <v>.</v>
      </c>
      <c r="JV30" t="str">
        <f>IFERROR(VLOOKUP(CONCATENATE($G30, ".SP.DYN.LE00.IN"),AREA_WB_6ATTRS,Seq!AA$1,FALSE),".")</f>
        <v>.</v>
      </c>
      <c r="JW30" t="str">
        <f>IFERROR(VLOOKUP(CONCATENATE($G30, ".SP.DYN.LE00.IN"),AREA_WB_6ATTRS,Seq!AB$1,FALSE),".")</f>
        <v>.</v>
      </c>
      <c r="JX30" t="str">
        <f>IFERROR(VLOOKUP(CONCATENATE($G30, ".SP.DYN.LE00.IN"),AREA_WB_6ATTRS,Seq!AC$1,FALSE),".")</f>
        <v>.</v>
      </c>
      <c r="JY30" t="str">
        <f>IFERROR(VLOOKUP(CONCATENATE($G30, ".SP.DYN.LE00.IN"),AREA_WB_6ATTRS,Seq!AD$1,FALSE),".")</f>
        <v>.</v>
      </c>
      <c r="JZ30" t="str">
        <f>IFERROR(VLOOKUP(CONCATENATE($G30, ".SP.DYN.LE00.IN"),AREA_WB_6ATTRS,Seq!AE$1,FALSE),".")</f>
        <v>.</v>
      </c>
      <c r="KA30" t="str">
        <f>IFERROR(VLOOKUP(CONCATENATE($G30, ".SP.DYN.LE00.IN"),AREA_WB_6ATTRS,Seq!AF$1,FALSE),".")</f>
        <v>.</v>
      </c>
      <c r="KB30" t="str">
        <f>IFERROR(VLOOKUP(CONCATENATE($G30, ".SP.DYN.LE00.IN"),AREA_WB_6ATTRS,Seq!AG$1,FALSE),".")</f>
        <v>.</v>
      </c>
      <c r="KK30">
        <f t="shared" si="25"/>
        <v>21</v>
      </c>
      <c r="KL30">
        <f t="shared" si="23"/>
        <v>0</v>
      </c>
      <c r="KM30" t="str">
        <f t="shared" si="26"/>
        <v>.</v>
      </c>
      <c r="KN30" t="str">
        <f t="shared" si="27"/>
        <v>.</v>
      </c>
      <c r="KO30" t="str">
        <f t="shared" si="24"/>
        <v>.</v>
      </c>
      <c r="KP30" t="str">
        <f>work!HA30</f>
        <v>.</v>
      </c>
      <c r="KQ30" t="str">
        <f>work!HB30</f>
        <v>.</v>
      </c>
      <c r="KR30" t="str">
        <f>work!HC30</f>
        <v>.</v>
      </c>
      <c r="KS30" t="str">
        <f>IF(ISNUMBER(work!HI30-work!HA30),work!HI30-work!HA30,".")</f>
        <v>.</v>
      </c>
      <c r="KT30" t="str">
        <f>IF(ISNUMBER(work!HJ30-work!HB30),work!HJ30-work!HB30,".")</f>
        <v>.</v>
      </c>
      <c r="KU30" t="str">
        <f>IF(ISNUMBER(work!HK30-work!HC30),work!HK30-work!HC30,".")</f>
        <v>.</v>
      </c>
      <c r="KW30" t="str">
        <f>IFERROR(work!HR30/work!HV30,".")</f>
        <v>.</v>
      </c>
      <c r="KX30" t="str">
        <f>IFERROR(work!HS30/work!HW30,".")</f>
        <v>.</v>
      </c>
      <c r="KY30" t="str">
        <f>IFERROR(work!HT30/work!HX30,".")</f>
        <v>.</v>
      </c>
      <c r="KZ30" t="str">
        <f>IFERROR(work!HU30/work!HY30,".")</f>
        <v>.</v>
      </c>
    </row>
    <row r="31" spans="1:312">
      <c r="A31" s="24">
        <f t="shared" si="0"/>
        <v>29</v>
      </c>
      <c r="B31" s="24" t="str">
        <f t="shared" si="19"/>
        <v>InEM90</v>
      </c>
      <c r="C31" s="24" t="str">
        <f t="shared" si="1"/>
        <v>Out</v>
      </c>
      <c r="D31" s="24" t="str">
        <f t="shared" si="2"/>
        <v>In67</v>
      </c>
      <c r="E31" s="25" t="s">
        <v>2361</v>
      </c>
      <c r="F31" s="26" t="str">
        <f t="shared" si="3"/>
        <v>Philippines</v>
      </c>
      <c r="G31" s="166" t="s">
        <v>1605</v>
      </c>
      <c r="H31" s="166" t="s">
        <v>5007</v>
      </c>
      <c r="I31" s="166" t="s">
        <v>5007</v>
      </c>
      <c r="J31" s="180" t="s">
        <v>5007</v>
      </c>
      <c r="K31" s="180" t="s">
        <v>5007</v>
      </c>
      <c r="L31" s="27">
        <f>IFERROR(VLOOKUP($F31,Area_FDI_84_96,Seq!B$1,FALSE),0)</f>
        <v>229</v>
      </c>
      <c r="M31" s="27">
        <f>IFERROR(VLOOKUP($F31,Area_FDI_84_96,Seq!C$1,FALSE),0)</f>
        <v>311</v>
      </c>
      <c r="N31" s="27">
        <f>IFERROR(VLOOKUP($F31,Area_FDI_84_96,Seq!D$1,FALSE),0)</f>
        <v>108</v>
      </c>
      <c r="O31" s="27">
        <f>IFERROR(VLOOKUP($F31,Area_FDI_84_96,Seq!E$1,FALSE),0)</f>
        <v>380</v>
      </c>
      <c r="P31" s="27">
        <f>IFERROR(VLOOKUP($F31,Area_FDI_84_96,Seq!F$1,FALSE),0)</f>
        <v>363</v>
      </c>
      <c r="Q31" s="27">
        <f>IFERROR(VLOOKUP($F31,Area_FDI_84_96,Seq!G$1,FALSE),0)</f>
        <v>152</v>
      </c>
      <c r="R31" s="27">
        <f>IFERROR(VLOOKUP($F31,Area_FDI_84_96,Seq!H$1,FALSE),0)</f>
        <v>167</v>
      </c>
      <c r="S31" s="27">
        <f>IFERROR(VLOOKUP($F31,Area_FDI_84_96,Seq!I$1,FALSE),0)</f>
        <v>585</v>
      </c>
      <c r="T31" s="27">
        <f>IFERROR(VALUE(VLOOKUP($E31,Area_FDI_92_95,Seq!B$1,FALSE)),0)</f>
        <v>1628</v>
      </c>
      <c r="U31" s="27">
        <f>IFERROR(VALUE(VLOOKUP($E31,Area_FDI_92_95,Seq!C$1,FALSE)),0)</f>
        <v>12250</v>
      </c>
      <c r="V31" s="27">
        <f>IFERROR(VALUE(VLOOKUP($E31,Area_FDI_92_95,Seq!D$1,FALSE)),0)</f>
        <v>14040</v>
      </c>
      <c r="W31" s="27">
        <f>IFERROR(VALUE(VLOOKUP($E31,Area_FDI_92_95,Seq!E$1,FALSE)),0)</f>
        <v>10578</v>
      </c>
      <c r="X31" s="27">
        <f>IFERROR(VALUE(VLOOKUP($E31,Area_FDI_96_99,Seq!B$1,FALSE)),0)</f>
        <v>5551</v>
      </c>
      <c r="Y31" s="27">
        <f>IFERROR(VALUE(VLOOKUP($E31,Area_FDI_96_99,Seq!C$1,FALSE)),0)</f>
        <v>15563</v>
      </c>
      <c r="Z31" s="27">
        <f>IFERROR(VALUE(VLOOKUP($E31,Area_FDI_96_99,Seq!D$1,FALSE)),0)</f>
        <v>17927</v>
      </c>
      <c r="AA31" s="27">
        <f>IFERROR(VALUE(VLOOKUP($E31,Area_FDI_96_99,Seq!E$1,FALSE)),0)</f>
        <v>11728</v>
      </c>
      <c r="AB31" s="27">
        <f t="shared" si="4"/>
        <v>11112</v>
      </c>
      <c r="AC31" s="27">
        <f t="shared" si="5"/>
        <v>20939</v>
      </c>
      <c r="AD31" s="27">
        <f t="shared" si="6"/>
        <v>18600</v>
      </c>
      <c r="AE31" s="27">
        <f t="shared" si="7"/>
        <v>22001</v>
      </c>
      <c r="AF31" s="27">
        <f t="shared" si="8"/>
        <v>23324</v>
      </c>
      <c r="AG31" s="27">
        <f t="shared" si="9"/>
        <v>18890</v>
      </c>
      <c r="AH31" s="27">
        <f t="shared" si="10"/>
        <v>13434</v>
      </c>
      <c r="AI31" s="27">
        <f t="shared" si="11"/>
        <v>19532</v>
      </c>
      <c r="AJ31" s="27">
        <f t="shared" si="12"/>
        <v>12687</v>
      </c>
      <c r="AK31" s="27">
        <f t="shared" si="13"/>
        <v>11101</v>
      </c>
      <c r="AL31" s="27">
        <f t="shared" si="14"/>
        <v>13806</v>
      </c>
      <c r="AM31" s="27"/>
      <c r="AN31" s="27"/>
      <c r="AO31" s="27"/>
      <c r="AP31" s="27"/>
      <c r="AQ31" s="27"/>
      <c r="AR31" s="27"/>
      <c r="AS31" s="27"/>
      <c r="AT31" s="27">
        <f>IFERROR(work!D31+work!AP31,".")</f>
        <v>23463605.333195206</v>
      </c>
      <c r="AU31" s="27">
        <f>IFERROR(work!E31+work!AQ31,".")</f>
        <v>24591864.829897456</v>
      </c>
      <c r="AV31" s="27">
        <f>IFERROR(work!F31+work!AR31,".")</f>
        <v>26536702.62914551</v>
      </c>
      <c r="AW31" s="27">
        <f>IFERROR(work!G31+work!AS31,".")</f>
        <v>28929200.142787296</v>
      </c>
      <c r="AX31" s="27">
        <f>IFERROR(work!H31+work!AT31,".")</f>
        <v>32055242.930964589</v>
      </c>
      <c r="AY31" s="27">
        <f>IFERROR(work!I31+work!AU31,".")</f>
        <v>35294414.670268491</v>
      </c>
      <c r="AZ31" s="27">
        <f>IFERROR(work!J31+work!AV31,".")</f>
        <v>38139328.011891328</v>
      </c>
      <c r="BA31" s="27">
        <f>IFERROR(work!K31+work!AW31,".")</f>
        <v>42198053.764577053</v>
      </c>
      <c r="BB31" s="27">
        <f>IFERROR(work!L31+work!AX31,".")</f>
        <v>46728595.005503625</v>
      </c>
      <c r="BC31" s="27">
        <f>IFERROR(work!M31+work!AY31,".")</f>
        <v>48762013.663891606</v>
      </c>
      <c r="BD31" s="27">
        <f>IFERROR(work!N31+work!AZ31,".")</f>
        <v>50569723.942331143</v>
      </c>
      <c r="BE31" s="27">
        <f>IFERROR(work!O31+work!BA31,".")</f>
        <v>54624695.184682846</v>
      </c>
      <c r="BF31" s="27">
        <f>IFERROR(work!P31+work!BB31,".")</f>
        <v>61539326.060642458</v>
      </c>
      <c r="BG31" s="27">
        <f>IFERROR(work!Q31+work!BC31,".")</f>
        <v>69430515.815066844</v>
      </c>
      <c r="BH31" s="27">
        <f>IFERROR(work!R31+work!BD31,".")</f>
        <v>77983652.422553301</v>
      </c>
      <c r="BI31" s="27">
        <f>IFERROR(work!S31+work!BE31,".")</f>
        <v>86079664.871453479</v>
      </c>
      <c r="BJ31" s="27">
        <f>IFERROR(work!T31+work!BF31,".")</f>
        <v>94405105.165580586</v>
      </c>
      <c r="BK31" s="27">
        <f>IFERROR(work!U31+work!BG31,".")</f>
        <v>102888580.30214033</v>
      </c>
      <c r="BL31" s="27">
        <f>IFERROR(work!V31+work!BH31,".")</f>
        <v>110279607.62273782</v>
      </c>
      <c r="BM31" s="27">
        <f>IFERROR(work!W31+work!BI31,".")</f>
        <v>118320724.16834669</v>
      </c>
      <c r="BN31" s="27">
        <f>IFERROR(work!X31+work!BJ31,".")</f>
        <v>127950122.88800232</v>
      </c>
      <c r="BO31" s="27">
        <f>IFERROR(work!Y31+work!BK31,".")</f>
        <v>138131954.32370329</v>
      </c>
      <c r="BP31" s="27">
        <f>IFERROR(work!Z31+work!BL31,".")</f>
        <v>150247247.20742229</v>
      </c>
      <c r="BQ31" s="27">
        <f>IFERROR(work!AA31+work!BM31,".")</f>
        <v>164837356.94322222</v>
      </c>
      <c r="BR31" s="27">
        <f>IFERROR(work!AB31+work!BN31,".")</f>
        <v>181177316.05436894</v>
      </c>
      <c r="BS31" s="27">
        <f>IFERROR(work!AC31+work!BO31,".")</f>
        <v>201019115.22376388</v>
      </c>
      <c r="BT31" s="27">
        <f>IFERROR(work!AD31+work!BP31,".")</f>
        <v>225792362.82408565</v>
      </c>
      <c r="BU31" s="27">
        <f>IFERROR(work!AE31+work!BQ31,".")</f>
        <v>257045574.89048606</v>
      </c>
      <c r="BV31" s="27">
        <f>IFERROR(work!AF31+work!BR31,".")</f>
        <v>281102147.75803816</v>
      </c>
      <c r="BW31" s="27">
        <f>IFERROR(work!AG31+work!BS31,".")</f>
        <v>306009359.05121201</v>
      </c>
      <c r="BX31" s="27">
        <f>IFERROR(work!AH31+work!BT31,".")</f>
        <v>337502567.34742332</v>
      </c>
      <c r="BY31" s="27">
        <f>IFERROR(work!AI31+work!BU31,".")</f>
        <v>367520989.72638386</v>
      </c>
      <c r="BZ31" s="27"/>
      <c r="CA31" s="27"/>
      <c r="CB31" s="27"/>
      <c r="CC31" s="27"/>
      <c r="CD31" s="27"/>
      <c r="CE31" s="27"/>
      <c r="CF31" s="27">
        <f>IFERROR(work!AP31-work!D31,".")</f>
        <v>-13124618.754526172</v>
      </c>
      <c r="CG31" s="27">
        <f>IFERROR(work!AQ31-work!E31,".")</f>
        <v>-13898946.910385445</v>
      </c>
      <c r="CH31" s="27">
        <f>IFERROR(work!AR31-work!F31,".")</f>
        <v>-15456772.979503155</v>
      </c>
      <c r="CI31" s="27">
        <f>IFERROR(work!AS31-work!G31,".")</f>
        <v>-17641564.307204228</v>
      </c>
      <c r="CJ31" s="27">
        <f>IFERROR(work!AT31-work!H31,".")</f>
        <v>-21594277.715425558</v>
      </c>
      <c r="CK31" s="27">
        <f>IFERROR(work!AU31-work!I31,".")</f>
        <v>-25597791.263384257</v>
      </c>
      <c r="CL31" s="27">
        <f>IFERROR(work!AV31-work!J31,".")</f>
        <v>-28111392.043922894</v>
      </c>
      <c r="CM31" s="27">
        <f>IFERROR(work!AW31-work!K31,".")</f>
        <v>-31737749.817711629</v>
      </c>
      <c r="CN31" s="27">
        <f>IFERROR(work!AX31-work!L31,".")</f>
        <v>-35561954.381583661</v>
      </c>
      <c r="CO31" s="27">
        <f>IFERROR(work!AY31-work!M31,".")</f>
        <v>-36902448.248066403</v>
      </c>
      <c r="CP31" s="27">
        <f>IFERROR(work!AZ31-work!N31,".")</f>
        <v>-38349987.522281237</v>
      </c>
      <c r="CQ31" s="27">
        <f>IFERROR(work!BA31-work!O31,".")</f>
        <v>-42475629.734673843</v>
      </c>
      <c r="CR31" s="27">
        <f>IFERROR(work!BB31-work!P31,".")</f>
        <v>-49349244.997262783</v>
      </c>
      <c r="CS31" s="27">
        <f>IFERROR(work!BC31-work!Q31,".")</f>
        <v>-56982455.190945305</v>
      </c>
      <c r="CT31" s="27">
        <f>IFERROR(work!BD31-work!R31,".")</f>
        <v>-64989417.785246275</v>
      </c>
      <c r="CU31" s="27">
        <f>IFERROR(work!BE31-work!S31,".")</f>
        <v>-72477469.988996223</v>
      </c>
      <c r="CV31" s="27">
        <f>IFERROR(work!BF31-work!T31,".")</f>
        <v>-80007743.180914238</v>
      </c>
      <c r="CW31" s="27">
        <f>IFERROR(work!BG31-work!U31,".")</f>
        <v>-87744662.94057852</v>
      </c>
      <c r="CX31" s="27">
        <f>IFERROR(work!BH31-work!V31,".")</f>
        <v>-95223028.59291321</v>
      </c>
      <c r="CY31" s="27">
        <f>IFERROR(work!BI31-work!W31,".")</f>
        <v>-102800112.3996938</v>
      </c>
      <c r="CZ31" s="27">
        <f>IFERROR(work!BJ31-work!X31,".")</f>
        <v>-111744863.95175354</v>
      </c>
      <c r="DA31" s="27">
        <f>IFERROR(work!BK31-work!Y31,".")</f>
        <v>-121457716.42375228</v>
      </c>
      <c r="DB31" s="27">
        <f>IFERROR(work!BL31-work!Z31,".")</f>
        <v>-132965083.57805172</v>
      </c>
      <c r="DC31" s="27">
        <f>IFERROR(work!BM31-work!AA31,".")</f>
        <v>-146696206.92079878</v>
      </c>
      <c r="DD31" s="27">
        <f>IFERROR(work!BN31-work!AB31,".")</f>
        <v>-161821137.75991961</v>
      </c>
      <c r="DE31" s="27">
        <f>IFERROR(work!BO31-work!AC31,".")</f>
        <v>-180738163.87153888</v>
      </c>
      <c r="DF31" s="27">
        <f>IFERROR(work!BP31-work!AD31,".")</f>
        <v>-204448090.71631896</v>
      </c>
      <c r="DG31" s="27">
        <f>IFERROR(work!BQ31-work!AE31,".")</f>
        <v>-234289023.05265749</v>
      </c>
      <c r="DH31" s="27">
        <f>IFERROR(work!BR31-work!AF31,".")</f>
        <v>-257400571.58764634</v>
      </c>
      <c r="DI31" s="27">
        <f>IFERROR(work!BS31-work!AG31,".")</f>
        <v>-282035610.4742766</v>
      </c>
      <c r="DJ31" s="27">
        <f>IFERROR(work!BT31-work!AH31,".")</f>
        <v>-311699079.00871611</v>
      </c>
      <c r="DK31" s="27">
        <f>IFERROR(work!BU31-work!AI31,".")</f>
        <v>-340758006.44816405</v>
      </c>
      <c r="DL31" s="27"/>
      <c r="DM31" s="27"/>
      <c r="DN31" s="27"/>
      <c r="DO31" s="27"/>
      <c r="DP31" s="27"/>
      <c r="DQ31" s="27"/>
      <c r="DR31" s="27"/>
      <c r="DS31" s="27">
        <f>IFERROR(work!DO31-work!CC31,".")</f>
        <v>0.26</v>
      </c>
      <c r="DT31" s="27">
        <f>IFERROR(work!DP31-work!CD31,".")</f>
        <v>0.25900000000000001</v>
      </c>
      <c r="DU31" s="27">
        <f>IFERROR(work!DQ31-work!CE31,".")</f>
        <v>0.25900000000000001</v>
      </c>
      <c r="DV31" s="27">
        <f>IFERROR(work!DR31-work!CF31,".")</f>
        <v>0.25800000000000001</v>
      </c>
      <c r="DW31" s="27">
        <f>IFERROR(work!DS31-work!CG31,".")</f>
        <v>0.25800000000000001</v>
      </c>
      <c r="DX31" s="27">
        <f>IFERROR(work!DT31-work!CH31,".")</f>
        <v>0.25700000000000001</v>
      </c>
      <c r="DY31" s="27">
        <f>IFERROR(work!DU31-work!CI31,".")</f>
        <v>0.25600000000000001</v>
      </c>
      <c r="DZ31" s="27">
        <f>IFERROR(work!DV31-work!CJ31,".")</f>
        <v>0.255</v>
      </c>
      <c r="EA31" s="27">
        <f>IFERROR(work!DW31-work!CK31,".")</f>
        <v>0.254</v>
      </c>
      <c r="EB31" s="27">
        <f>IFERROR(work!DX31-work!CL31,".")</f>
        <v>0.253</v>
      </c>
      <c r="EC31" s="27">
        <f>IFERROR(work!DY31-work!CM31,".")</f>
        <v>0.251</v>
      </c>
      <c r="ED31" s="27">
        <f>IFERROR(work!DZ31-work!CN31,".")</f>
        <v>0.249</v>
      </c>
      <c r="EE31" s="27">
        <f>IFERROR(work!EA31-work!CO31,".")</f>
        <v>0.248</v>
      </c>
      <c r="EF31" s="27">
        <f>IFERROR(work!EB31-work!CP31,".")</f>
        <v>0.24600000000000002</v>
      </c>
      <c r="EG31" s="27">
        <f>IFERROR(work!EC31-work!CQ31,".")</f>
        <v>0.24400000000000002</v>
      </c>
      <c r="EH31" s="27">
        <f>IFERROR(work!ED31-work!CR31,".")</f>
        <v>0.24200000000000002</v>
      </c>
      <c r="EI31" s="27">
        <f>IFERROR(work!EE31-work!CS31,".")</f>
        <v>0.23900000000000002</v>
      </c>
      <c r="EJ31" s="27">
        <f>IFERROR(work!EF31-work!CT31,".")</f>
        <v>0.23700000000000002</v>
      </c>
      <c r="EK31" s="27">
        <f>IFERROR(work!EG31-work!CU31,".")</f>
        <v>0.23500000000000001</v>
      </c>
      <c r="EL31" s="27">
        <f>IFERROR(work!EH31-work!CV31,".")</f>
        <v>0.23200000000000001</v>
      </c>
      <c r="EM31" s="27">
        <f>IFERROR(work!EI31-work!CW31,".")</f>
        <v>0.22900000000000001</v>
      </c>
      <c r="EN31" s="27">
        <f>IFERROR(work!EJ31-work!CX31,".")</f>
        <v>0.22600000000000001</v>
      </c>
      <c r="EO31" s="27">
        <f>IFERROR(work!EK31-work!CY31,".")</f>
        <v>0.223</v>
      </c>
      <c r="EP31" s="27">
        <f>IFERROR(work!EL31-work!CZ31,".")</f>
        <v>0.22000000000000003</v>
      </c>
      <c r="EQ31" s="27">
        <f>IFERROR(work!EM31-work!DA31,".")</f>
        <v>0.21600000000000003</v>
      </c>
      <c r="ER31" s="27">
        <f>IFERROR(work!EN31-work!DB31,".")</f>
        <v>0.22300000000000003</v>
      </c>
      <c r="ES31" s="27">
        <f>IFERROR(work!EO31-work!DC31,".")</f>
        <v>0.21900000000000003</v>
      </c>
      <c r="ET31" s="27">
        <f>IFERROR(work!EP31-work!DD31,".")</f>
        <v>0.21700000762939453</v>
      </c>
      <c r="EU31" s="27">
        <f>IFERROR(work!EQ31-work!DE31,".")</f>
        <v>0.21700000000000003</v>
      </c>
      <c r="EV31" s="27">
        <f>IFERROR(work!ER31-work!DF31,".")</f>
        <v>0.21200000000000002</v>
      </c>
      <c r="EW31" s="27">
        <f>IFERROR(work!ES31-work!DG31,".")</f>
        <v>0.20800000000000002</v>
      </c>
      <c r="EX31" s="27">
        <f>IFERROR(work!ET31-work!DH31,".")</f>
        <v>0.20400000000000001</v>
      </c>
      <c r="EY31" s="27"/>
      <c r="EZ31" s="27"/>
      <c r="FA31" s="27"/>
      <c r="FB31" s="27"/>
      <c r="FC31" s="27"/>
      <c r="FD31" s="27"/>
      <c r="FE31" s="27" t="str">
        <f>IF(ISNUMBER(work!GZ31/work!HD31),work!GZ31/work!HD31,".")</f>
        <v>.</v>
      </c>
      <c r="FF31" s="27" t="str">
        <f>IF(ISNUMBER(work!HA31/work!HE31),work!HA31/work!HE31,".")</f>
        <v>.</v>
      </c>
      <c r="FG31" s="27" t="str">
        <f>IF(ISNUMBER(work!HB31/work!HF31),work!HB31/work!HF31,".")</f>
        <v>.</v>
      </c>
      <c r="FH31" s="27" t="str">
        <f>IF(ISNUMBER(work!HC31/work!HG31),work!HC31/work!HG31,".")</f>
        <v>.</v>
      </c>
      <c r="FI31" s="27" t="str">
        <f>IF(ISNUMBER((work!HA31+work!HB31)/(work!HE31+work!HF31)),(work!HA31+work!HB31)/(work!HE31+work!HF31),".")</f>
        <v>.</v>
      </c>
      <c r="FJ31" s="27" t="str">
        <f>IF(ISNUMBER(work!HH31/work!HL31),work!HH31/work!HL31,".")</f>
        <v>.</v>
      </c>
      <c r="FK31" s="27" t="str">
        <f>IF(ISNUMBER(work!HI31/work!HM31),work!HI31/work!HM31,".")</f>
        <v>.</v>
      </c>
      <c r="FL31" s="27" t="str">
        <f>IF(ISNUMBER(work!HJ31/work!HN31),work!HJ31/work!HN31,".")</f>
        <v>.</v>
      </c>
      <c r="FM31" s="27" t="str">
        <f>IF(ISNUMBER(work!HK31/work!HO31),work!HK31/work!HO31,".")</f>
        <v>.</v>
      </c>
      <c r="FN31" s="27" t="str">
        <f>IF(ISNUMBER((work!HI31+work!HJ31)/(work!HM31+work!HN31)),(work!HI31+work!HJ31)/(work!HM31+work!HN31),".")</f>
        <v>.</v>
      </c>
      <c r="FO31" s="27" t="s">
        <v>5007</v>
      </c>
      <c r="FP31" s="27" t="s">
        <v>5007</v>
      </c>
      <c r="FQ31" s="27" t="s">
        <v>5007</v>
      </c>
      <c r="FR31" s="27" t="s">
        <v>5007</v>
      </c>
      <c r="FS31" s="27" t="s">
        <v>5007</v>
      </c>
      <c r="FT31" s="27">
        <f>work!GM31</f>
        <v>2.1533154802140859E-2</v>
      </c>
      <c r="FU31" s="27">
        <f>work!GN31</f>
        <v>1.2814869349203268E-2</v>
      </c>
      <c r="FV31" s="27">
        <f>work!GO31</f>
        <v>1.4754270947933686E-2</v>
      </c>
      <c r="FW31" s="27" t="s">
        <v>5007</v>
      </c>
      <c r="FX31" s="27"/>
      <c r="FY31" s="27">
        <f t="shared" si="15"/>
        <v>2856.8530000000001</v>
      </c>
      <c r="FZ31">
        <f t="shared" si="20"/>
        <v>10945</v>
      </c>
      <c r="GA31" t="str">
        <f>work!HC31</f>
        <v>.</v>
      </c>
      <c r="GB31" t="str">
        <f>IF(ISNUMBER(work!HA31+work!HB31),work!HA31+work!HB31,".")</f>
        <v>.</v>
      </c>
      <c r="GC31" t="str">
        <f>IF(ISNUMBER(work!HK31-work!HC31),work!HK31-work!HC31,".")</f>
        <v>.</v>
      </c>
      <c r="GD31" t="str">
        <f>IF(ISNUMBER(work!HI31+work!HJ31-work!HA31-work!HB31),(work!HI31+work!HJ31-work!HA31-work!HB31),".")</f>
        <v>.</v>
      </c>
      <c r="GH31">
        <f>work!GQ31</f>
        <v>1036000</v>
      </c>
      <c r="GI31">
        <f>work!GR31</f>
        <v>800000</v>
      </c>
      <c r="GJ31" t="str">
        <f>work!GZ31</f>
        <v>.</v>
      </c>
      <c r="GK31" t="str">
        <f>work!HH31</f>
        <v>.</v>
      </c>
      <c r="GL31">
        <f t="shared" si="16"/>
        <v>43672.462035587188</v>
      </c>
      <c r="GM31" t="str">
        <f>IFERROR(VLOOKUP($F31,AREA_EM_ALLYEAR,Seq!B$1,FALSE),".")</f>
        <v>.</v>
      </c>
      <c r="GN31" t="str">
        <f>IFERROR(VLOOKUP($F31,AREA_EM_ALLYEAR,Seq!C$1,FALSE),".")</f>
        <v>.</v>
      </c>
      <c r="GO31" t="str">
        <f>IFERROR(VLOOKUP($F31,AREA_EM_ALLYEAR,Seq!D$1,FALSE),".")</f>
        <v>.</v>
      </c>
      <c r="GP31" t="str">
        <f>IFERROR(VLOOKUP($F31,AREA_EM_ALLYEAR,Seq!E$1,FALSE),".")</f>
        <v>.</v>
      </c>
      <c r="GQ31" t="str">
        <f>IFERROR(VLOOKUP($F31,AREA_EM_ALLYEAR,Seq!F$1,FALSE),".")</f>
        <v>.</v>
      </c>
      <c r="GR31" t="str">
        <f>IFERROR(VLOOKUP($F31,AREA_EM_ALLYEAR,Seq!G$1,FALSE),".")</f>
        <v>.</v>
      </c>
      <c r="GS31" t="str">
        <f>IFERROR(VLOOKUP($F31,AREA_EM_ALLYEAR,Seq!H$1,FALSE),".")</f>
        <v>.</v>
      </c>
      <c r="GT31" t="str">
        <f>IFERROR(VLOOKUP($F31,AREA_EM_ALLYEAR,Seq!I$1,FALSE),".")</f>
        <v>.</v>
      </c>
      <c r="GU31" t="str">
        <f>IFERROR(VLOOKUP($F31,AREA_EM_ALLYEAR,Seq!J$1,FALSE),".")</f>
        <v>.</v>
      </c>
      <c r="GV31" t="str">
        <f>IFERROR(VLOOKUP($F31,AREA_EM_ALLYEAR,Seq!K$1,FALSE),".")</f>
        <v>.</v>
      </c>
      <c r="GW31" t="str">
        <f>IFERROR(VLOOKUP($F31,AREA_EM_ALLYEAR,Seq!L$1,FALSE),".")</f>
        <v>.</v>
      </c>
      <c r="GX31" t="str">
        <f>IFERROR(VLOOKUP($F31,AREA_EM_ALLYEAR,Seq!M$1,FALSE),".")</f>
        <v>.</v>
      </c>
      <c r="GY31" t="str">
        <f>IFERROR(VLOOKUP($F31,AREA_EM_ALLYEAR,Seq!N$1,FALSE),".")</f>
        <v>.</v>
      </c>
      <c r="GZ31" t="str">
        <f>IFERROR(VLOOKUP($F31,AREA_EM_ALLYEAR,Seq!O$1,FALSE),".")</f>
        <v>.</v>
      </c>
      <c r="HA31" t="str">
        <f t="shared" si="21"/>
        <v>.</v>
      </c>
      <c r="HK31" s="139">
        <f>IFERROR(VLOOKUP(CONCATENATE($G31, ".SP.DYN.LE00.IN"),AREA_WB_6ATTRS,Seq!B$1,FALSE)-VLOOKUP("CHN.SP.DYN.LE00.IN",AREA_WB_6ATTRS,Seq!B$1,FALSE),".")</f>
        <v>-3.8240731707317082</v>
      </c>
      <c r="HL31" s="139">
        <f>IFERROR(VLOOKUP(CONCATENATE($G31, ".SP.DYN.LE00.IN"),AREA_WB_6ATTRS,Seq!C$1,FALSE)-VLOOKUP("CHN.SP.DYN.LE00.IN",AREA_WB_6ATTRS,Seq!C$1,FALSE),".")</f>
        <v>-3.8759268292683018</v>
      </c>
      <c r="HM31" s="139">
        <f>IFERROR(VLOOKUP(CONCATENATE($G31, ".SP.DYN.LE00.IN"),AREA_WB_6ATTRS,Seq!D$1,FALSE)-VLOOKUP("CHN.SP.DYN.LE00.IN",AREA_WB_6ATTRS,Seq!D$1,FALSE),".")</f>
        <v>-3.9350975609756134</v>
      </c>
      <c r="HN31" s="139">
        <f>IFERROR(VLOOKUP(CONCATENATE($G31, ".SP.DYN.LE00.IN"),AREA_WB_6ATTRS,Seq!E$1,FALSE)-VLOOKUP("CHN.SP.DYN.LE00.IN",AREA_WB_6ATTRS,Seq!E$1,FALSE),".")</f>
        <v>-3.9907317073170816</v>
      </c>
      <c r="HO31" s="139">
        <f>IFERROR(VLOOKUP(CONCATENATE($G31, ".SP.DYN.LE00.IN"),AREA_WB_6ATTRS,Seq!F$1,FALSE)-VLOOKUP("CHN.SP.DYN.LE00.IN",AREA_WB_6ATTRS,Seq!F$1,FALSE),".")</f>
        <v>-4.0458048780487843</v>
      </c>
      <c r="HP31" s="139">
        <f>IFERROR(VLOOKUP(CONCATENATE($G31, ".SP.DYN.LE00.IN"),AREA_WB_6ATTRS,Seq!G$1,FALSE)-VLOOKUP("CHN.SP.DYN.LE00.IN",AREA_WB_6ATTRS,Seq!G$1,FALSE),".")</f>
        <v>-4.0988048780487674</v>
      </c>
      <c r="HQ31" s="139">
        <f>IFERROR(VLOOKUP(CONCATENATE($G31, ".SP.DYN.LE00.IN"),AREA_WB_6ATTRS,Seq!H$1,FALSE)-VLOOKUP("CHN.SP.DYN.LE00.IN",AREA_WB_6ATTRS,Seq!H$1,FALSE),".")</f>
        <v>-4.1482682926829284</v>
      </c>
      <c r="HR31" s="139">
        <f>IFERROR(VLOOKUP(CONCATENATE($G31, ".SP.DYN.LE00.IN"),AREA_WB_6ATTRS,Seq!I$1,FALSE)-VLOOKUP("CHN.SP.DYN.LE00.IN",AREA_WB_6ATTRS,Seq!I$1,FALSE),".")</f>
        <v>-4.1937073170731622</v>
      </c>
      <c r="HS31" s="139">
        <f>IFERROR(VLOOKUP(CONCATENATE($G31, ".SP.DYN.LE00.IN"),AREA_WB_6ATTRS,Seq!J$1,FALSE)-VLOOKUP("CHN.SP.DYN.LE00.IN",AREA_WB_6ATTRS,Seq!J$1,FALSE),".")</f>
        <v>-4.2345853658536612</v>
      </c>
      <c r="HT31" s="139">
        <f>IFERROR(VLOOKUP(CONCATENATE($G31, ".SP.DYN.LE00.IN"),AREA_WB_6ATTRS,Seq!K$1,FALSE)-VLOOKUP("CHN.SP.DYN.LE00.IN",AREA_WB_6ATTRS,Seq!K$1,FALSE),".")</f>
        <v>-4.2689756097561116</v>
      </c>
      <c r="HU31" s="139">
        <f>IFERROR(VLOOKUP(CONCATENATE($G31, ".SP.DYN.LE00.IN"),AREA_WB_6ATTRS,Seq!L$1,FALSE)-VLOOKUP("CHN.SP.DYN.LE00.IN",AREA_WB_6ATTRS,Seq!L$1,FALSE),".")</f>
        <v>-4.3003414634146253</v>
      </c>
      <c r="HV31" s="139">
        <f>IFERROR(VLOOKUP(CONCATENATE($G31, ".SP.DYN.LE00.IN"),AREA_WB_6ATTRS,Seq!M$1,FALSE)-VLOOKUP("CHN.SP.DYN.LE00.IN",AREA_WB_6ATTRS,Seq!M$1,FALSE),".")</f>
        <v>-4.32665853658537</v>
      </c>
      <c r="HW31" s="139">
        <f>IFERROR(VLOOKUP(CONCATENATE($G31, ".SP.DYN.LE00.IN"),AREA_WB_6ATTRS,Seq!N$1,FALSE)-VLOOKUP("CHN.SP.DYN.LE00.IN",AREA_WB_6ATTRS,Seq!N$1,FALSE),".")</f>
        <v>-4.349463414634144</v>
      </c>
      <c r="HX31" s="139">
        <f>IFERROR(VLOOKUP(CONCATENATE($G31, ".SP.DYN.LE00.IN"),AREA_WB_6ATTRS,Seq!O$1,FALSE)-VLOOKUP("CHN.SP.DYN.LE00.IN",AREA_WB_6ATTRS,Seq!O$1,FALSE),".")</f>
        <v>-4.3702439024390145</v>
      </c>
      <c r="HY31" s="139">
        <f>IFERROR(VLOOKUP(CONCATENATE($G31, ".SP.DYN.LE00.IN"),AREA_WB_6ATTRS,Seq!P$1,FALSE)-VLOOKUP("CHN.SP.DYN.LE00.IN",AREA_WB_6ATTRS,Seq!P$1,FALSE),".")</f>
        <v>-4.3899756097560925</v>
      </c>
      <c r="HZ31" s="139">
        <f>IFERROR(VLOOKUP(CONCATENATE($G31, ".SP.DYN.LE00.IN"),AREA_WB_6ATTRS,Seq!Q$1,FALSE)-VLOOKUP("CHN.SP.DYN.LE00.IN",AREA_WB_6ATTRS,Seq!Q$1,FALSE),".")</f>
        <v>-4.4061951219512281</v>
      </c>
      <c r="IA31" s="139">
        <f>IFERROR(VLOOKUP(CONCATENATE($G31, ".SP.DYN.LE00.IN"),AREA_WB_6ATTRS,Seq!R$1,FALSE)-VLOOKUP("CHN.SP.DYN.LE00.IN",AREA_WB_6ATTRS,Seq!R$1,FALSE),".")</f>
        <v>-4.4183902439024507</v>
      </c>
      <c r="IB31" s="139">
        <f>IFERROR(VLOOKUP(CONCATENATE($G31, ".SP.DYN.LE00.IN"),AREA_WB_6ATTRS,Seq!S$1,FALSE)-VLOOKUP("CHN.SP.DYN.LE00.IN",AREA_WB_6ATTRS,Seq!S$1,FALSE),".")</f>
        <v>-4.4265609756097604</v>
      </c>
      <c r="IC31" s="139">
        <f>IFERROR(VLOOKUP(CONCATENATE($G31, ".SP.DYN.LE00.IN"),AREA_WB_6ATTRS,Seq!T$1,FALSE)-VLOOKUP("CHN.SP.DYN.LE00.IN",AREA_WB_6ATTRS,Seq!T$1,FALSE),".")</f>
        <v>-4.4317073170731618</v>
      </c>
      <c r="ID31" s="139">
        <f>IFERROR(VLOOKUP(CONCATENATE($G31, ".SP.DYN.LE00.IN"),AREA_WB_6ATTRS,Seq!U$1,FALSE)-VLOOKUP("CHN.SP.DYN.LE00.IN",AREA_WB_6ATTRS,Seq!U$1,FALSE),".")</f>
        <v>-4.4353658536585527</v>
      </c>
      <c r="IE31" s="139">
        <f>IFERROR(VLOOKUP(CONCATENATE($G31, ".SP.DYN.LE00.IN"),AREA_WB_6ATTRS,Seq!V$1,FALSE)-VLOOKUP("CHN.SP.DYN.LE00.IN",AREA_WB_6ATTRS,Seq!V$1,FALSE),".")</f>
        <v>-4.4465609756097564</v>
      </c>
      <c r="IF31" s="139">
        <f>IFERROR(VLOOKUP(CONCATENATE($G31, ".SP.DYN.LE00.IN"),AREA_WB_6ATTRS,Seq!W$1,FALSE)-VLOOKUP("CHN.SP.DYN.LE00.IN",AREA_WB_6ATTRS,Seq!W$1,FALSE),".")</f>
        <v>-4.4712926829268298</v>
      </c>
      <c r="IG31" s="139">
        <f>IFERROR(VLOOKUP(CONCATENATE($G31, ".SP.DYN.LE00.IN"),AREA_WB_6ATTRS,Seq!X$1,FALSE)-VLOOKUP("CHN.SP.DYN.LE00.IN",AREA_WB_6ATTRS,Seq!X$1,FALSE),".")</f>
        <v>-4.5156341463414549</v>
      </c>
      <c r="IH31" s="139">
        <f>IFERROR(VLOOKUP(CONCATENATE($G31, ".SP.DYN.LE00.IN"),AREA_WB_6ATTRS,Seq!Y$1,FALSE)-VLOOKUP("CHN.SP.DYN.LE00.IN",AREA_WB_6ATTRS,Seq!Y$1,FALSE),".")</f>
        <v>-4.5755121951219451</v>
      </c>
      <c r="II31" s="139">
        <f>IFERROR(VLOOKUP(CONCATENATE($G31, ".SP.DYN.LE00.IN"),AREA_WB_6ATTRS,Seq!Z$1,FALSE)-VLOOKUP("CHN.SP.DYN.LE00.IN",AREA_WB_6ATTRS,Seq!Z$1,FALSE),".")</f>
        <v>-4.6483902439024405</v>
      </c>
      <c r="IJ31" s="139">
        <f>IFERROR(VLOOKUP(CONCATENATE($G31, ".SP.DYN.LE00.IN"),AREA_WB_6ATTRS,Seq!AA$1,FALSE)-VLOOKUP("CHN.SP.DYN.LE00.IN",AREA_WB_6ATTRS,Seq!AA$1,FALSE),".")</f>
        <v>-4.7241707317073178</v>
      </c>
      <c r="IK31" s="139">
        <f>IFERROR(VLOOKUP(CONCATENATE($G31, ".SP.DYN.LE00.IN"),AREA_WB_6ATTRS,Seq!AB$1,FALSE)-VLOOKUP("CHN.SP.DYN.LE00.IN",AREA_WB_6ATTRS,Seq!AB$1,FALSE),".")</f>
        <v>-4.7897317073170882</v>
      </c>
      <c r="IL31" s="139">
        <f>IFERROR(VLOOKUP(CONCATENATE($G31, ".SP.DYN.LE00.IN"),AREA_WB_6ATTRS,Seq!AC$1,FALSE)-VLOOKUP("CHN.SP.DYN.LE00.IN",AREA_WB_6ATTRS,Seq!AC$1,FALSE),".")</f>
        <v>-4.832487804878042</v>
      </c>
      <c r="IM31" s="139">
        <f>IFERROR(VLOOKUP(CONCATENATE($G31, ".SP.DYN.LE00.IN"),AREA_WB_6ATTRS,Seq!AD$1,FALSE)-VLOOKUP("CHN.SP.DYN.LE00.IN",AREA_WB_6ATTRS,Seq!AD$1,FALSE),".")</f>
        <v>-4.8464146341463277</v>
      </c>
      <c r="IN31" s="139">
        <f>IFERROR(VLOOKUP(CONCATENATE($G31, ".SP.DYN.LE00.IN"),AREA_WB_6ATTRS,Seq!AE$1,FALSE)-VLOOKUP("CHN.SP.DYN.LE00.IN",AREA_WB_6ATTRS,Seq!AE$1,FALSE),".")</f>
        <v>-4.8309999999999889</v>
      </c>
      <c r="IO31" s="139">
        <f>IFERROR(VLOOKUP(CONCATENATE($G31, ".SP.DYN.LE00.IN"),AREA_WB_6ATTRS,Seq!AF$1,FALSE)-VLOOKUP("CHN.SP.DYN.LE00.IN",AREA_WB_6ATTRS,Seq!AF$1,FALSE),".")</f>
        <v>-4.7887804878048854</v>
      </c>
      <c r="IP31" s="139" t="str">
        <f>IFERROR(VLOOKUP(CONCATENATE($G31, ".SP.DYN.LE00.IN"),AREA_WB_6ATTRS,Seq!AG$1,FALSE)-VLOOKUP("CHN.SP.DYN.LE00.IN",AREA_WB_6ATTRS,Seq!AG$1,FALSE),".")</f>
        <v>.</v>
      </c>
      <c r="IW31">
        <f>IFERROR(VLOOKUP(CONCATENATE($G31, ".SP.DYN.LE00.IN"),AREA_WB_6ATTRS,Seq!B$1,FALSE),".")</f>
        <v>63.169731707317084</v>
      </c>
      <c r="IX31">
        <f>IFERROR(VLOOKUP(CONCATENATE($G31, ".SP.DYN.LE00.IN"),AREA_WB_6ATTRS,Seq!C$1,FALSE),".")</f>
        <v>63.387000000000008</v>
      </c>
      <c r="IY31">
        <f>IFERROR(VLOOKUP(CONCATENATE($G31, ".SP.DYN.LE00.IN"),AREA_WB_6ATTRS,Seq!D$1,FALSE),".")</f>
        <v>63.599804878048779</v>
      </c>
      <c r="IZ31">
        <f>IFERROR(VLOOKUP(CONCATENATE($G31, ".SP.DYN.LE00.IN"),AREA_WB_6ATTRS,Seq!E$1,FALSE),".")</f>
        <v>63.80912195121951</v>
      </c>
      <c r="JA31">
        <f>IFERROR(VLOOKUP(CONCATENATE($G31, ".SP.DYN.LE00.IN"),AREA_WB_6ATTRS,Seq!F$1,FALSE),".")</f>
        <v>64.013463414634145</v>
      </c>
      <c r="JB31">
        <f>IFERROR(VLOOKUP(CONCATENATE($G31, ".SP.DYN.LE00.IN"),AREA_WB_6ATTRS,Seq!G$1,FALSE),".")</f>
        <v>64.214341463414655</v>
      </c>
      <c r="JC31">
        <f>IFERROR(VLOOKUP(CONCATENATE($G31, ".SP.DYN.LE00.IN"),AREA_WB_6ATTRS,Seq!H$1,FALSE),".")</f>
        <v>64.411219512195132</v>
      </c>
      <c r="JD31">
        <f>IFERROR(VLOOKUP(CONCATENATE($G31, ".SP.DYN.LE00.IN"),AREA_WB_6ATTRS,Seq!I$1,FALSE),".")</f>
        <v>64.603609756097583</v>
      </c>
      <c r="JE31">
        <f>IFERROR(VLOOKUP(CONCATENATE($G31, ".SP.DYN.LE00.IN"),AREA_WB_6ATTRS,Seq!J$1,FALSE),".")</f>
        <v>64.792536585365866</v>
      </c>
      <c r="JF31">
        <f>IFERROR(VLOOKUP(CONCATENATE($G31, ".SP.DYN.LE00.IN"),AREA_WB_6ATTRS,Seq!K$1,FALSE),".")</f>
        <v>64.977951219512192</v>
      </c>
      <c r="JG31">
        <f>IFERROR(VLOOKUP(CONCATENATE($G31, ".SP.DYN.LE00.IN"),AREA_WB_6ATTRS,Seq!L$1,FALSE),".")</f>
        <v>65.15939024390245</v>
      </c>
      <c r="JH31">
        <f>IFERROR(VLOOKUP(CONCATENATE($G31, ".SP.DYN.LE00.IN"),AREA_WB_6ATTRS,Seq!M$1,FALSE),".")</f>
        <v>65.33736585365854</v>
      </c>
      <c r="JI31">
        <f>IFERROR(VLOOKUP(CONCATENATE($G31, ".SP.DYN.LE00.IN"),AREA_WB_6ATTRS,Seq!N$1,FALSE),".")</f>
        <v>65.512365853658537</v>
      </c>
      <c r="JJ31">
        <f>IFERROR(VLOOKUP(CONCATENATE($G31, ".SP.DYN.LE00.IN"),AREA_WB_6ATTRS,Seq!O$1,FALSE),".")</f>
        <v>65.684390243902456</v>
      </c>
      <c r="JK31">
        <f>IFERROR(VLOOKUP(CONCATENATE($G31, ".SP.DYN.LE00.IN"),AREA_WB_6ATTRS,Seq!P$1,FALSE),".")</f>
        <v>65.852951219512207</v>
      </c>
      <c r="JL31">
        <f>IFERROR(VLOOKUP(CONCATENATE($G31, ".SP.DYN.LE00.IN"),AREA_WB_6ATTRS,Seq!Q$1,FALSE),".")</f>
        <v>66.018536585365851</v>
      </c>
      <c r="JM31">
        <f>IFERROR(VLOOKUP(CONCATENATE($G31, ".SP.DYN.LE00.IN"),AREA_WB_6ATTRS,Seq!R$1,FALSE),".")</f>
        <v>66.180634146341461</v>
      </c>
      <c r="JN31">
        <f>IFERROR(VLOOKUP(CONCATENATE($G31, ".SP.DYN.LE00.IN"),AREA_WB_6ATTRS,Seq!S$1,FALSE),".")</f>
        <v>66.339756097560979</v>
      </c>
      <c r="JO31">
        <f>IFERROR(VLOOKUP(CONCATENATE($G31, ".SP.DYN.LE00.IN"),AREA_WB_6ATTRS,Seq!T$1,FALSE),".")</f>
        <v>66.495390243902463</v>
      </c>
      <c r="JP31">
        <f>IFERROR(VLOOKUP(CONCATENATE($G31, ".SP.DYN.LE00.IN"),AREA_WB_6ATTRS,Seq!U$1,FALSE),".")</f>
        <v>66.648024390243904</v>
      </c>
      <c r="JQ31">
        <f>IFERROR(VLOOKUP(CONCATENATE($G31, ".SP.DYN.LE00.IN"),AREA_WB_6ATTRS,Seq!V$1,FALSE),".")</f>
        <v>66.795146341463422</v>
      </c>
      <c r="JR31">
        <f>IFERROR(VLOOKUP(CONCATENATE($G31, ".SP.DYN.LE00.IN"),AREA_WB_6ATTRS,Seq!W$1,FALSE),".")</f>
        <v>66.934243902439036</v>
      </c>
      <c r="JS31">
        <f>IFERROR(VLOOKUP(CONCATENATE($G31, ".SP.DYN.LE00.IN"),AREA_WB_6ATTRS,Seq!X$1,FALSE),".")</f>
        <v>67.063804878048785</v>
      </c>
      <c r="JT31">
        <f>IFERROR(VLOOKUP(CONCATENATE($G31, ".SP.DYN.LE00.IN"),AREA_WB_6ATTRS,Seq!Y$1,FALSE),".")</f>
        <v>67.189365853658543</v>
      </c>
      <c r="JU31">
        <f>IFERROR(VLOOKUP(CONCATENATE($G31, ".SP.DYN.LE00.IN"),AREA_WB_6ATTRS,Seq!Z$1,FALSE),".")</f>
        <v>67.313951219512205</v>
      </c>
      <c r="JV31">
        <f>IFERROR(VLOOKUP(CONCATENATE($G31, ".SP.DYN.LE00.IN"),AREA_WB_6ATTRS,Seq!AA$1,FALSE),".")</f>
        <v>67.447146341463423</v>
      </c>
      <c r="JW31">
        <f>IFERROR(VLOOKUP(CONCATENATE($G31, ".SP.DYN.LE00.IN"),AREA_WB_6ATTRS,Seq!AB$1,FALSE),".")</f>
        <v>67.599999999999994</v>
      </c>
      <c r="JX31">
        <f>IFERROR(VLOOKUP(CONCATENATE($G31, ".SP.DYN.LE00.IN"),AREA_WB_6ATTRS,Seq!AC$1,FALSE),".")</f>
        <v>67.780097560975619</v>
      </c>
      <c r="JY31">
        <f>IFERROR(VLOOKUP(CONCATENATE($G31, ".SP.DYN.LE00.IN"),AREA_WB_6ATTRS,Seq!AD$1,FALSE),".")</f>
        <v>67.988926829268308</v>
      </c>
      <c r="JZ31">
        <f>IFERROR(VLOOKUP(CONCATENATE($G31, ".SP.DYN.LE00.IN"),AREA_WB_6ATTRS,Seq!AE$1,FALSE),".")</f>
        <v>68.225512195121965</v>
      </c>
      <c r="KA31">
        <f>IFERROR(VLOOKUP(CONCATENATE($G31, ".SP.DYN.LE00.IN"),AREA_WB_6ATTRS,Seq!AF$1,FALSE),".")</f>
        <v>68.484317073170743</v>
      </c>
      <c r="KB31" t="str">
        <f>IFERROR(VLOOKUP(CONCATENATE($G31, ".SP.DYN.LE00.IN"),AREA_WB_6ATTRS,Seq!AG$1,FALSE),".")</f>
        <v>.</v>
      </c>
      <c r="KK31">
        <f t="shared" si="25"/>
        <v>100962</v>
      </c>
      <c r="KL31">
        <f t="shared" si="23"/>
        <v>1710</v>
      </c>
      <c r="KM31">
        <f t="shared" si="26"/>
        <v>50569723.942331143</v>
      </c>
      <c r="KN31">
        <f t="shared" si="27"/>
        <v>-38349987.522281237</v>
      </c>
      <c r="KO31">
        <f t="shared" si="24"/>
        <v>0.251</v>
      </c>
      <c r="KP31" t="str">
        <f>work!HA31</f>
        <v>.</v>
      </c>
      <c r="KQ31" t="str">
        <f>work!HB31</f>
        <v>.</v>
      </c>
      <c r="KR31" t="str">
        <f>work!HC31</f>
        <v>.</v>
      </c>
      <c r="KS31" t="str">
        <f>IF(ISNUMBER(work!HI31-work!HA31),work!HI31-work!HA31,".")</f>
        <v>.</v>
      </c>
      <c r="KT31" t="str">
        <f>IF(ISNUMBER(work!HJ31-work!HB31),work!HJ31-work!HB31,".")</f>
        <v>.</v>
      </c>
      <c r="KU31" t="str">
        <f>IF(ISNUMBER(work!HK31-work!HC31),work!HK31-work!HC31,".")</f>
        <v>.</v>
      </c>
      <c r="KW31">
        <f>IFERROR(work!HR31/work!HV31,".")</f>
        <v>7.8359067185396767E-4</v>
      </c>
      <c r="KX31">
        <f>IFERROR(work!HS31/work!HW31,".")</f>
        <v>1.2343121971285721E-3</v>
      </c>
      <c r="KY31">
        <f>IFERROR(work!HT31/work!HX31,".")</f>
        <v>1.6125501032193993E-3</v>
      </c>
      <c r="KZ31">
        <f>IFERROR(work!HU31/work!HY31,".")</f>
        <v>4.682831690501639E-4</v>
      </c>
    </row>
    <row r="32" spans="1:312">
      <c r="A32" s="24">
        <f t="shared" si="0"/>
        <v>30</v>
      </c>
      <c r="B32" s="24" t="str">
        <f t="shared" si="19"/>
        <v>Out</v>
      </c>
      <c r="C32" s="24" t="str">
        <f t="shared" si="1"/>
        <v>Out</v>
      </c>
      <c r="D32" s="24" t="str">
        <f t="shared" si="2"/>
        <v>Out67</v>
      </c>
      <c r="E32" s="25" t="s">
        <v>3973</v>
      </c>
      <c r="F32" s="26" t="str">
        <f t="shared" si="3"/>
        <v>Qatar</v>
      </c>
      <c r="G32" s="166" t="s">
        <v>1609</v>
      </c>
      <c r="H32" s="166" t="s">
        <v>5007</v>
      </c>
      <c r="I32" s="166" t="s">
        <v>5007</v>
      </c>
      <c r="J32" s="180" t="s">
        <v>5007</v>
      </c>
      <c r="K32" s="180" t="s">
        <v>5007</v>
      </c>
      <c r="L32" s="27">
        <f>IFERROR(VLOOKUP($F32,Area_FDI_84_96,Seq!B$1,FALSE),0)</f>
        <v>0</v>
      </c>
      <c r="M32" s="27">
        <f>IFERROR(VLOOKUP($F32,Area_FDI_84_96,Seq!C$1,FALSE),0)</f>
        <v>0</v>
      </c>
      <c r="N32" s="27">
        <f>IFERROR(VLOOKUP($F32,Area_FDI_84_96,Seq!D$1,FALSE),0)</f>
        <v>0</v>
      </c>
      <c r="O32" s="27">
        <f>IFERROR(VLOOKUP($F32,Area_FDI_84_96,Seq!E$1,FALSE),0)</f>
        <v>0</v>
      </c>
      <c r="P32" s="27">
        <f>IFERROR(VLOOKUP($F32,Area_FDI_84_96,Seq!F$1,FALSE),0)</f>
        <v>0</v>
      </c>
      <c r="Q32" s="27">
        <f>IFERROR(VLOOKUP($F32,Area_FDI_84_96,Seq!G$1,FALSE),0)</f>
        <v>0</v>
      </c>
      <c r="R32" s="27">
        <f>IFERROR(VLOOKUP($F32,Area_FDI_84_96,Seq!H$1,FALSE),0)</f>
        <v>0</v>
      </c>
      <c r="S32" s="27">
        <f>IFERROR(VLOOKUP($F32,Area_FDI_84_96,Seq!I$1,FALSE),0)</f>
        <v>0</v>
      </c>
      <c r="T32" s="27">
        <f>IFERROR(VALUE(VLOOKUP($E32,Area_FDI_92_95,Seq!B$1,FALSE)),0)</f>
        <v>0</v>
      </c>
      <c r="U32" s="27">
        <f>IFERROR(VALUE(VLOOKUP($E32,Area_FDI_92_95,Seq!C$1,FALSE)),0)</f>
        <v>0</v>
      </c>
      <c r="V32" s="27">
        <f>IFERROR(VALUE(VLOOKUP($E32,Area_FDI_92_95,Seq!D$1,FALSE)),0)</f>
        <v>0</v>
      </c>
      <c r="W32" s="27">
        <f>IFERROR(VALUE(VLOOKUP($E32,Area_FDI_92_95,Seq!E$1,FALSE)),0)</f>
        <v>0</v>
      </c>
      <c r="X32" s="27">
        <f>IFERROR(VALUE(VLOOKUP($E32,Area_FDI_96_99,Seq!B$1,FALSE)),0)</f>
        <v>0</v>
      </c>
      <c r="Y32" s="27">
        <f>IFERROR(VALUE(VLOOKUP($E32,Area_FDI_96_99,Seq!C$1,FALSE)),0)</f>
        <v>0</v>
      </c>
      <c r="Z32" s="27">
        <f>IFERROR(VALUE(VLOOKUP($E32,Area_FDI_96_99,Seq!D$1,FALSE)),0)</f>
        <v>0</v>
      </c>
      <c r="AA32" s="27">
        <f>IFERROR(VALUE(VLOOKUP($E32,Area_FDI_96_99,Seq!E$1,FALSE)),0)</f>
        <v>0</v>
      </c>
      <c r="AB32" s="27">
        <f t="shared" si="4"/>
        <v>0</v>
      </c>
      <c r="AC32" s="27">
        <f t="shared" si="5"/>
        <v>0</v>
      </c>
      <c r="AD32" s="27">
        <f t="shared" si="6"/>
        <v>0</v>
      </c>
      <c r="AE32" s="27">
        <f t="shared" si="7"/>
        <v>0</v>
      </c>
      <c r="AF32" s="27">
        <f t="shared" si="8"/>
        <v>0</v>
      </c>
      <c r="AG32" s="27">
        <f t="shared" si="9"/>
        <v>0</v>
      </c>
      <c r="AH32" s="27">
        <f t="shared" si="10"/>
        <v>16</v>
      </c>
      <c r="AI32" s="27">
        <f t="shared" si="11"/>
        <v>0</v>
      </c>
      <c r="AJ32" s="27">
        <f t="shared" si="12"/>
        <v>0</v>
      </c>
      <c r="AK32" s="27">
        <f t="shared" si="13"/>
        <v>7</v>
      </c>
      <c r="AL32" s="27">
        <f t="shared" si="14"/>
        <v>51</v>
      </c>
      <c r="AM32" s="27"/>
      <c r="AN32" s="27"/>
      <c r="AO32" s="27"/>
      <c r="AP32" s="27"/>
      <c r="AQ32" s="27"/>
      <c r="AR32" s="27"/>
      <c r="AS32" s="27"/>
      <c r="AT32" s="27" t="str">
        <f>IFERROR(work!D32+work!AP32,".")</f>
        <v>.</v>
      </c>
      <c r="AU32" s="27" t="str">
        <f>IFERROR(work!E32+work!AQ32,".")</f>
        <v>.</v>
      </c>
      <c r="AV32" s="27" t="str">
        <f>IFERROR(work!F32+work!AR32,".")</f>
        <v>.</v>
      </c>
      <c r="AW32" s="27" t="str">
        <f>IFERROR(work!G32+work!AS32,".")</f>
        <v>.</v>
      </c>
      <c r="AX32" s="27" t="str">
        <f>IFERROR(work!H32+work!AT32,".")</f>
        <v>.</v>
      </c>
      <c r="AY32" s="27" t="str">
        <f>IFERROR(work!I32+work!AU32,".")</f>
        <v>.</v>
      </c>
      <c r="AZ32" s="27" t="str">
        <f>IFERROR(work!J32+work!AV32,".")</f>
        <v>.</v>
      </c>
      <c r="BA32" s="27" t="str">
        <f>IFERROR(work!K32+work!AW32,".")</f>
        <v>.</v>
      </c>
      <c r="BB32" s="27" t="str">
        <f>IFERROR(work!L32+work!AX32,".")</f>
        <v>.</v>
      </c>
      <c r="BC32" s="27" t="str">
        <f>IFERROR(work!M32+work!AY32,".")</f>
        <v>.</v>
      </c>
      <c r="BD32" s="27" t="str">
        <f>IFERROR(work!N32+work!AZ32,".")</f>
        <v>.</v>
      </c>
      <c r="BE32" s="27" t="str">
        <f>IFERROR(work!O32+work!BA32,".")</f>
        <v>.</v>
      </c>
      <c r="BF32" s="27" t="str">
        <f>IFERROR(work!P32+work!BB32,".")</f>
        <v>.</v>
      </c>
      <c r="BG32" s="27" t="str">
        <f>IFERROR(work!Q32+work!BC32,".")</f>
        <v>.</v>
      </c>
      <c r="BH32" s="27" t="str">
        <f>IFERROR(work!R32+work!BD32,".")</f>
        <v>.</v>
      </c>
      <c r="BI32" s="27" t="str">
        <f>IFERROR(work!S32+work!BE32,".")</f>
        <v>.</v>
      </c>
      <c r="BJ32" s="27" t="str">
        <f>IFERROR(work!T32+work!BF32,".")</f>
        <v>.</v>
      </c>
      <c r="BK32" s="27" t="str">
        <f>IFERROR(work!U32+work!BG32,".")</f>
        <v>.</v>
      </c>
      <c r="BL32" s="27" t="str">
        <f>IFERROR(work!V32+work!BH32,".")</f>
        <v>.</v>
      </c>
      <c r="BM32" s="27" t="str">
        <f>IFERROR(work!W32+work!BI32,".")</f>
        <v>.</v>
      </c>
      <c r="BN32" s="27">
        <f>IFERROR(work!X32+work!BJ32,".")</f>
        <v>121623482.37968324</v>
      </c>
      <c r="BO32" s="27">
        <f>IFERROR(work!Y32+work!BK32,".")</f>
        <v>131629924.31575115</v>
      </c>
      <c r="BP32" s="27">
        <f>IFERROR(work!Z32+work!BL32,".")</f>
        <v>143572159.64556822</v>
      </c>
      <c r="BQ32" s="27">
        <f>IFERROR(work!AA32+work!BM32,".")</f>
        <v>157801390.80427483</v>
      </c>
      <c r="BR32" s="27">
        <f>IFERROR(work!AB32+work!BN32,".")</f>
        <v>173957912.64597613</v>
      </c>
      <c r="BS32" s="27">
        <f>IFERROR(work!AC32+work!BO32,".")</f>
        <v>193524185.40263447</v>
      </c>
      <c r="BT32" s="27">
        <f>IFERROR(work!AD32+work!BP32,".")</f>
        <v>218257844.15421224</v>
      </c>
      <c r="BU32" s="27">
        <f>IFERROR(work!AE32+work!BQ32,".")</f>
        <v>249369687.48470351</v>
      </c>
      <c r="BV32" s="27">
        <f>IFERROR(work!AF32+work!BR32,".")</f>
        <v>273609070.95279831</v>
      </c>
      <c r="BW32" s="27">
        <f>IFERROR(work!AG32+work!BS32,".")</f>
        <v>298903121.39629507</v>
      </c>
      <c r="BX32" s="27">
        <f>IFERROR(work!AH32+work!BT32,".")</f>
        <v>330291645.49278992</v>
      </c>
      <c r="BY32" s="27">
        <f>IFERROR(work!AI32+work!BU32,".")</f>
        <v>360900194.99716157</v>
      </c>
      <c r="BZ32" s="27"/>
      <c r="CA32" s="27"/>
      <c r="CB32" s="27"/>
      <c r="CC32" s="27"/>
      <c r="CD32" s="27"/>
      <c r="CE32" s="27"/>
      <c r="CF32" s="27" t="str">
        <f>IFERROR(work!AP32-work!D32,".")</f>
        <v>.</v>
      </c>
      <c r="CG32" s="27" t="str">
        <f>IFERROR(work!AQ32-work!E32,".")</f>
        <v>.</v>
      </c>
      <c r="CH32" s="27" t="str">
        <f>IFERROR(work!AR32-work!F32,".")</f>
        <v>.</v>
      </c>
      <c r="CI32" s="27" t="str">
        <f>IFERROR(work!AS32-work!G32,".")</f>
        <v>.</v>
      </c>
      <c r="CJ32" s="27" t="str">
        <f>IFERROR(work!AT32-work!H32,".")</f>
        <v>.</v>
      </c>
      <c r="CK32" s="27" t="str">
        <f>IFERROR(work!AU32-work!I32,".")</f>
        <v>.</v>
      </c>
      <c r="CL32" s="27" t="str">
        <f>IFERROR(work!AV32-work!J32,".")</f>
        <v>.</v>
      </c>
      <c r="CM32" s="27" t="str">
        <f>IFERROR(work!AW32-work!K32,".")</f>
        <v>.</v>
      </c>
      <c r="CN32" s="27" t="str">
        <f>IFERROR(work!AX32-work!L32,".")</f>
        <v>.</v>
      </c>
      <c r="CO32" s="27" t="str">
        <f>IFERROR(work!AY32-work!M32,".")</f>
        <v>.</v>
      </c>
      <c r="CP32" s="27" t="str">
        <f>IFERROR(work!AZ32-work!N32,".")</f>
        <v>.</v>
      </c>
      <c r="CQ32" s="27" t="str">
        <f>IFERROR(work!BA32-work!O32,".")</f>
        <v>.</v>
      </c>
      <c r="CR32" s="27" t="str">
        <f>IFERROR(work!BB32-work!P32,".")</f>
        <v>.</v>
      </c>
      <c r="CS32" s="27" t="str">
        <f>IFERROR(work!BC32-work!Q32,".")</f>
        <v>.</v>
      </c>
      <c r="CT32" s="27" t="str">
        <f>IFERROR(work!BD32-work!R32,".")</f>
        <v>.</v>
      </c>
      <c r="CU32" s="27" t="str">
        <f>IFERROR(work!BE32-work!S32,".")</f>
        <v>.</v>
      </c>
      <c r="CV32" s="27" t="str">
        <f>IFERROR(work!BF32-work!T32,".")</f>
        <v>.</v>
      </c>
      <c r="CW32" s="27" t="str">
        <f>IFERROR(work!BG32-work!U32,".")</f>
        <v>.</v>
      </c>
      <c r="CX32" s="27" t="str">
        <f>IFERROR(work!BH32-work!V32,".")</f>
        <v>.</v>
      </c>
      <c r="CY32" s="27" t="str">
        <f>IFERROR(work!BI32-work!W32,".")</f>
        <v>.</v>
      </c>
      <c r="CZ32" s="27">
        <f>IFERROR(work!BJ32-work!X32,".")</f>
        <v>-118071504.46007262</v>
      </c>
      <c r="DA32" s="27">
        <f>IFERROR(work!BK32-work!Y32,".")</f>
        <v>-127959746.43170442</v>
      </c>
      <c r="DB32" s="27">
        <f>IFERROR(work!BL32-work!Z32,".")</f>
        <v>-139640171.13990578</v>
      </c>
      <c r="DC32" s="27">
        <f>IFERROR(work!BM32-work!AA32,".")</f>
        <v>-153732173.05974618</v>
      </c>
      <c r="DD32" s="27">
        <f>IFERROR(work!BN32-work!AB32,".")</f>
        <v>-169040541.16831243</v>
      </c>
      <c r="DE32" s="27">
        <f>IFERROR(work!BO32-work!AC32,".")</f>
        <v>-188233093.69266829</v>
      </c>
      <c r="DF32" s="27">
        <f>IFERROR(work!BP32-work!AD32,".")</f>
        <v>-211982609.38619238</v>
      </c>
      <c r="DG32" s="27">
        <f>IFERROR(work!BQ32-work!AE32,".")</f>
        <v>-241964910.45844004</v>
      </c>
      <c r="DH32" s="27">
        <f>IFERROR(work!BR32-work!AF32,".")</f>
        <v>-264893648.39288622</v>
      </c>
      <c r="DI32" s="27">
        <f>IFERROR(work!BS32-work!AG32,".")</f>
        <v>-289141848.12919354</v>
      </c>
      <c r="DJ32" s="27">
        <f>IFERROR(work!BT32-work!AH32,".")</f>
        <v>-318910000.8633495</v>
      </c>
      <c r="DK32" s="27">
        <f>IFERROR(work!BU32-work!AI32,".")</f>
        <v>-347378801.17738634</v>
      </c>
      <c r="DL32" s="27"/>
      <c r="DM32" s="27"/>
      <c r="DN32" s="27"/>
      <c r="DO32" s="27"/>
      <c r="DP32" s="27"/>
      <c r="DQ32" s="27"/>
      <c r="DR32" s="27"/>
      <c r="DS32" s="27">
        <f>IFERROR(work!DO32-work!CC32,".")</f>
        <v>0.13999999999999999</v>
      </c>
      <c r="DT32" s="27">
        <f>IFERROR(work!DP32-work!CD32,".")</f>
        <v>0.13899999999999998</v>
      </c>
      <c r="DU32" s="27">
        <f>IFERROR(work!DQ32-work!CE32,".")</f>
        <v>0.13899999999999998</v>
      </c>
      <c r="DV32" s="27">
        <f>IFERROR(work!DR32-work!CF32,".")</f>
        <v>0.13799999999999998</v>
      </c>
      <c r="DW32" s="27">
        <f>IFERROR(work!DS32-work!CG32,".")</f>
        <v>0.13799999999999998</v>
      </c>
      <c r="DX32" s="27">
        <f>IFERROR(work!DT32-work!CH32,".")</f>
        <v>0.13699999999999998</v>
      </c>
      <c r="DY32" s="27">
        <f>IFERROR(work!DU32-work!CI32,".")</f>
        <v>0.13599999999999998</v>
      </c>
      <c r="DZ32" s="27">
        <f>IFERROR(work!DV32-work!CJ32,".")</f>
        <v>0.13499999999999998</v>
      </c>
      <c r="EA32" s="27">
        <f>IFERROR(work!DW32-work!CK32,".")</f>
        <v>0.13399999999999998</v>
      </c>
      <c r="EB32" s="27">
        <f>IFERROR(work!DX32-work!CL32,".")</f>
        <v>0.13299999999999998</v>
      </c>
      <c r="EC32" s="27">
        <f>IFERROR(work!DY32-work!CM32,".")</f>
        <v>0.13099999999999998</v>
      </c>
      <c r="ED32" s="27">
        <f>IFERROR(work!DZ32-work!CN32,".")</f>
        <v>0.129</v>
      </c>
      <c r="EE32" s="27">
        <f>IFERROR(work!EA32-work!CO32,".")</f>
        <v>0.128</v>
      </c>
      <c r="EF32" s="27">
        <f>IFERROR(work!EB32-work!CP32,".")</f>
        <v>0.126</v>
      </c>
      <c r="EG32" s="27">
        <f>IFERROR(work!EC32-work!CQ32,".")</f>
        <v>0.12399999999999999</v>
      </c>
      <c r="EH32" s="27">
        <f>IFERROR(work!ED32-work!CR32,".")</f>
        <v>0.122</v>
      </c>
      <c r="EI32" s="27">
        <f>IFERROR(work!EE32-work!CS32,".")</f>
        <v>0.11899999999999999</v>
      </c>
      <c r="EJ32" s="27">
        <f>IFERROR(work!EF32-work!CT32,".")</f>
        <v>0.11699999999999999</v>
      </c>
      <c r="EK32" s="27">
        <f>IFERROR(work!EG32-work!CU32,".")</f>
        <v>0.15600000000000003</v>
      </c>
      <c r="EL32" s="27">
        <f>IFERROR(work!EH32-work!CV32,".")</f>
        <v>0.15300000000000002</v>
      </c>
      <c r="EM32" s="27">
        <f>IFERROR(work!EI32-work!CW32,".")</f>
        <v>0.15000000000000002</v>
      </c>
      <c r="EN32" s="27">
        <f>IFERROR(work!EJ32-work!CX32,".")</f>
        <v>0.14700000000000002</v>
      </c>
      <c r="EO32" s="27">
        <f>IFERROR(work!EK32-work!CY32,".")</f>
        <v>0.14400000000000002</v>
      </c>
      <c r="EP32" s="27">
        <f>IFERROR(work!EL32-work!CZ32,".")</f>
        <v>0.14100000000000001</v>
      </c>
      <c r="EQ32" s="27">
        <f>IFERROR(work!EM32-work!DA32,".")</f>
        <v>0.13700000000000001</v>
      </c>
      <c r="ER32" s="27" t="str">
        <f>IFERROR(work!EN32-work!DB32,".")</f>
        <v>.</v>
      </c>
      <c r="ES32" s="27" t="str">
        <f>IFERROR(work!EO32-work!DC32,".")</f>
        <v>.</v>
      </c>
      <c r="ET32" s="27" t="str">
        <f>IFERROR(work!EP32-work!DD32,".")</f>
        <v>.</v>
      </c>
      <c r="EU32" s="27" t="str">
        <f>IFERROR(work!EQ32-work!DE32,".")</f>
        <v>.</v>
      </c>
      <c r="EV32" s="27" t="str">
        <f>IFERROR(work!ER32-work!DF32,".")</f>
        <v>.</v>
      </c>
      <c r="EW32" s="27" t="str">
        <f>IFERROR(work!ES32-work!DG32,".")</f>
        <v>.</v>
      </c>
      <c r="EX32" s="27" t="str">
        <f>IFERROR(work!ET32-work!DH32,".")</f>
        <v>.</v>
      </c>
      <c r="EY32" s="27"/>
      <c r="EZ32" s="27"/>
      <c r="FA32" s="27"/>
      <c r="FB32" s="27"/>
      <c r="FC32" s="27"/>
      <c r="FD32" s="27"/>
      <c r="FE32" s="27" t="str">
        <f>IF(ISNUMBER(work!GZ32/work!HD32),work!GZ32/work!HD32,".")</f>
        <v>.</v>
      </c>
      <c r="FF32" s="27" t="str">
        <f>IF(ISNUMBER(work!HA32/work!HE32),work!HA32/work!HE32,".")</f>
        <v>.</v>
      </c>
      <c r="FG32" s="27" t="str">
        <f>IF(ISNUMBER(work!HB32/work!HF32),work!HB32/work!HF32,".")</f>
        <v>.</v>
      </c>
      <c r="FH32" s="27" t="str">
        <f>IF(ISNUMBER(work!HC32/work!HG32),work!HC32/work!HG32,".")</f>
        <v>.</v>
      </c>
      <c r="FI32" s="27" t="str">
        <f>IF(ISNUMBER((work!HA32+work!HB32)/(work!HE32+work!HF32)),(work!HA32+work!HB32)/(work!HE32+work!HF32),".")</f>
        <v>.</v>
      </c>
      <c r="FJ32" s="27" t="str">
        <f>IF(ISNUMBER(work!HH32/work!HL32),work!HH32/work!HL32,".")</f>
        <v>.</v>
      </c>
      <c r="FK32" s="27" t="str">
        <f>IF(ISNUMBER(work!HI32/work!HM32),work!HI32/work!HM32,".")</f>
        <v>.</v>
      </c>
      <c r="FL32" s="27" t="str">
        <f>IF(ISNUMBER(work!HJ32/work!HN32),work!HJ32/work!HN32,".")</f>
        <v>.</v>
      </c>
      <c r="FM32" s="27" t="str">
        <f>IF(ISNUMBER(work!HK32/work!HO32),work!HK32/work!HO32,".")</f>
        <v>.</v>
      </c>
      <c r="FN32" s="27" t="str">
        <f>IF(ISNUMBER((work!HI32+work!HJ32)/(work!HM32+work!HN32)),(work!HI32+work!HJ32)/(work!HM32+work!HN32),".")</f>
        <v>.</v>
      </c>
      <c r="FO32" s="27" t="s">
        <v>5007</v>
      </c>
      <c r="FP32" s="27" t="s">
        <v>5007</v>
      </c>
      <c r="FQ32" s="27" t="s">
        <v>5007</v>
      </c>
      <c r="FR32" s="27" t="s">
        <v>5007</v>
      </c>
      <c r="FS32" s="27" t="s">
        <v>5007</v>
      </c>
      <c r="FT32" s="27" t="str">
        <f>work!GM32</f>
        <v>.</v>
      </c>
      <c r="FU32" s="27" t="str">
        <f>work!GN32</f>
        <v>.</v>
      </c>
      <c r="FV32" s="27" t="str">
        <f>work!GO32</f>
        <v>.</v>
      </c>
      <c r="FW32" s="27" t="s">
        <v>5007</v>
      </c>
      <c r="FX32" s="27"/>
      <c r="FY32" s="27">
        <f t="shared" si="15"/>
        <v>6160.45</v>
      </c>
      <c r="FZ32">
        <f t="shared" si="20"/>
        <v>0</v>
      </c>
      <c r="GA32" t="str">
        <f>work!HC32</f>
        <v>.</v>
      </c>
      <c r="GB32" t="str">
        <f>IF(ISNUMBER(work!HA32+work!HB32),work!HA32+work!HB32,".")</f>
        <v>.</v>
      </c>
      <c r="GC32" t="str">
        <f>IF(ISNUMBER(work!HK32-work!HC32),work!HK32-work!HC32,".")</f>
        <v>.</v>
      </c>
      <c r="GD32" t="str">
        <f>IF(ISNUMBER(work!HI32+work!HJ32-work!HA32-work!HB32),(work!HI32+work!HJ32-work!HA32-work!HB32),".")</f>
        <v>.</v>
      </c>
      <c r="GH32" t="str">
        <f>work!GQ32</f>
        <v>.</v>
      </c>
      <c r="GI32" t="str">
        <f>work!GR32</f>
        <v>.</v>
      </c>
      <c r="GJ32" t="str">
        <f>work!GZ32</f>
        <v>.</v>
      </c>
      <c r="GK32" t="str">
        <f>work!HH32</f>
        <v>.</v>
      </c>
      <c r="GL32">
        <f t="shared" si="16"/>
        <v>0</v>
      </c>
      <c r="GM32" t="str">
        <f>IFERROR(VLOOKUP($F32,AREA_EM_ALLYEAR,Seq!B$1,FALSE),".")</f>
        <v>.</v>
      </c>
      <c r="GN32" t="str">
        <f>IFERROR(VLOOKUP($F32,AREA_EM_ALLYEAR,Seq!C$1,FALSE),".")</f>
        <v>.</v>
      </c>
      <c r="GO32" t="str">
        <f>IFERROR(VLOOKUP($F32,AREA_EM_ALLYEAR,Seq!D$1,FALSE),".")</f>
        <v>.</v>
      </c>
      <c r="GP32" t="str">
        <f>IFERROR(VLOOKUP($F32,AREA_EM_ALLYEAR,Seq!E$1,FALSE),".")</f>
        <v>.</v>
      </c>
      <c r="GQ32" t="str">
        <f>IFERROR(VLOOKUP($F32,AREA_EM_ALLYEAR,Seq!F$1,FALSE),".")</f>
        <v>.</v>
      </c>
      <c r="GR32" t="str">
        <f>IFERROR(VLOOKUP($F32,AREA_EM_ALLYEAR,Seq!G$1,FALSE),".")</f>
        <v>.</v>
      </c>
      <c r="GS32" t="str">
        <f>IFERROR(VLOOKUP($F32,AREA_EM_ALLYEAR,Seq!H$1,FALSE),".")</f>
        <v>.</v>
      </c>
      <c r="GT32" t="str">
        <f>IFERROR(VLOOKUP($F32,AREA_EM_ALLYEAR,Seq!I$1,FALSE),".")</f>
        <v>.</v>
      </c>
      <c r="GU32" t="str">
        <f>IFERROR(VLOOKUP($F32,AREA_EM_ALLYEAR,Seq!J$1,FALSE),".")</f>
        <v>.</v>
      </c>
      <c r="GV32" t="str">
        <f>IFERROR(VLOOKUP($F32,AREA_EM_ALLYEAR,Seq!K$1,FALSE),".")</f>
        <v>.</v>
      </c>
      <c r="GW32" t="str">
        <f>IFERROR(VLOOKUP($F32,AREA_EM_ALLYEAR,Seq!L$1,FALSE),".")</f>
        <v>.</v>
      </c>
      <c r="GX32" t="str">
        <f>IFERROR(VLOOKUP($F32,AREA_EM_ALLYEAR,Seq!M$1,FALSE),".")</f>
        <v>.</v>
      </c>
      <c r="GY32" t="str">
        <f>IFERROR(VLOOKUP($F32,AREA_EM_ALLYEAR,Seq!N$1,FALSE),".")</f>
        <v>.</v>
      </c>
      <c r="GZ32" t="str">
        <f>IFERROR(VLOOKUP($F32,AREA_EM_ALLYEAR,Seq!O$1,FALSE),".")</f>
        <v>.</v>
      </c>
      <c r="HA32" t="str">
        <f t="shared" si="21"/>
        <v>.</v>
      </c>
      <c r="HK32" s="139">
        <f>IFERROR(VLOOKUP(CONCATENATE($G32, ".SP.DYN.LE00.IN"),AREA_WB_6ATTRS,Seq!B$1,FALSE)-VLOOKUP("CHN.SP.DYN.LE00.IN",AREA_WB_6ATTRS,Seq!B$1,FALSE),".")</f>
        <v>4.2560731707317103</v>
      </c>
      <c r="HL32" s="139">
        <f>IFERROR(VLOOKUP(CONCATENATE($G32, ".SP.DYN.LE00.IN"),AREA_WB_6ATTRS,Seq!C$1,FALSE)-VLOOKUP("CHN.SP.DYN.LE00.IN",AREA_WB_6ATTRS,Seq!C$1,FALSE),".")</f>
        <v>4.3332195121951287</v>
      </c>
      <c r="HM32" s="139">
        <f>IFERROR(VLOOKUP(CONCATENATE($G32, ".SP.DYN.LE00.IN"),AREA_WB_6ATTRS,Seq!D$1,FALSE)-VLOOKUP("CHN.SP.DYN.LE00.IN",AREA_WB_6ATTRS,Seq!D$1,FALSE),".")</f>
        <v>4.3859756097561018</v>
      </c>
      <c r="HN32" s="139">
        <f>IFERROR(VLOOKUP(CONCATENATE($G32, ".SP.DYN.LE00.IN"),AREA_WB_6ATTRS,Seq!E$1,FALSE)-VLOOKUP("CHN.SP.DYN.LE00.IN",AREA_WB_6ATTRS,Seq!E$1,FALSE),".")</f>
        <v>4.4292439024390262</v>
      </c>
      <c r="HO32" s="139">
        <f>IFERROR(VLOOKUP(CONCATENATE($G32, ".SP.DYN.LE00.IN"),AREA_WB_6ATTRS,Seq!F$1,FALSE)-VLOOKUP("CHN.SP.DYN.LE00.IN",AREA_WB_6ATTRS,Seq!F$1,FALSE),".")</f>
        <v>4.4665365853658727</v>
      </c>
      <c r="HP32" s="139">
        <f>IFERROR(VLOOKUP(CONCATENATE($G32, ".SP.DYN.LE00.IN"),AREA_WB_6ATTRS,Seq!G$1,FALSE)-VLOOKUP("CHN.SP.DYN.LE00.IN",AREA_WB_6ATTRS,Seq!G$1,FALSE),".")</f>
        <v>4.4998536585365798</v>
      </c>
      <c r="HQ32" s="139">
        <f>IFERROR(VLOOKUP(CONCATENATE($G32, ".SP.DYN.LE00.IN"),AREA_WB_6ATTRS,Seq!H$1,FALSE)-VLOOKUP("CHN.SP.DYN.LE00.IN",AREA_WB_6ATTRS,Seq!H$1,FALSE),".")</f>
        <v>4.5321951219512187</v>
      </c>
      <c r="HR32" s="139">
        <f>IFERROR(VLOOKUP(CONCATENATE($G32, ".SP.DYN.LE00.IN"),AREA_WB_6ATTRS,Seq!I$1,FALSE)-VLOOKUP("CHN.SP.DYN.LE00.IN",AREA_WB_6ATTRS,Seq!I$1,FALSE),".")</f>
        <v>4.5655365853658481</v>
      </c>
      <c r="HS32" s="139">
        <f>IFERROR(VLOOKUP(CONCATENATE($G32, ".SP.DYN.LE00.IN"),AREA_WB_6ATTRS,Seq!J$1,FALSE)-VLOOKUP("CHN.SP.DYN.LE00.IN",AREA_WB_6ATTRS,Seq!J$1,FALSE),".")</f>
        <v>4.5973902439024243</v>
      </c>
      <c r="HT32" s="139">
        <f>IFERROR(VLOOKUP(CONCATENATE($G32, ".SP.DYN.LE00.IN"),AREA_WB_6ATTRS,Seq!K$1,FALSE)-VLOOKUP("CHN.SP.DYN.LE00.IN",AREA_WB_6ATTRS,Seq!K$1,FALSE),".")</f>
        <v>4.6332195121951116</v>
      </c>
      <c r="HU32" s="139">
        <f>IFERROR(VLOOKUP(CONCATENATE($G32, ".SP.DYN.LE00.IN"),AREA_WB_6ATTRS,Seq!L$1,FALSE)-VLOOKUP("CHN.SP.DYN.LE00.IN",AREA_WB_6ATTRS,Seq!L$1,FALSE),".")</f>
        <v>4.6690487804878131</v>
      </c>
      <c r="HV32" s="139">
        <f>IFERROR(VLOOKUP(CONCATENATE($G32, ".SP.DYN.LE00.IN"),AREA_WB_6ATTRS,Seq!M$1,FALSE)-VLOOKUP("CHN.SP.DYN.LE00.IN",AREA_WB_6ATTRS,Seq!M$1,FALSE),".")</f>
        <v>4.7073658536585441</v>
      </c>
      <c r="HW32" s="139">
        <f>IFERROR(VLOOKUP(CONCATENATE($G32, ".SP.DYN.LE00.IN"),AREA_WB_6ATTRS,Seq!N$1,FALSE)-VLOOKUP("CHN.SP.DYN.LE00.IN",AREA_WB_6ATTRS,Seq!N$1,FALSE),".")</f>
        <v>4.7466585365853859</v>
      </c>
      <c r="HX32" s="139">
        <f>IFERROR(VLOOKUP(CONCATENATE($G32, ".SP.DYN.LE00.IN"),AREA_WB_6ATTRS,Seq!O$1,FALSE)-VLOOKUP("CHN.SP.DYN.LE00.IN",AREA_WB_6ATTRS,Seq!O$1,FALSE),".")</f>
        <v>4.783951219512204</v>
      </c>
      <c r="HY32" s="139">
        <f>IFERROR(VLOOKUP(CONCATENATE($G32, ".SP.DYN.LE00.IN"),AREA_WB_6ATTRS,Seq!P$1,FALSE)-VLOOKUP("CHN.SP.DYN.LE00.IN",AREA_WB_6ATTRS,Seq!P$1,FALSE),".")</f>
        <v>4.8202195121951377</v>
      </c>
      <c r="HZ32" s="139">
        <f>IFERROR(VLOOKUP(CONCATENATE($G32, ".SP.DYN.LE00.IN"),AREA_WB_6ATTRS,Seq!Q$1,FALSE)-VLOOKUP("CHN.SP.DYN.LE00.IN",AREA_WB_6ATTRS,Seq!Q$1,FALSE),".")</f>
        <v>4.8580000000000183</v>
      </c>
      <c r="IA32" s="139">
        <f>IFERROR(VLOOKUP(CONCATENATE($G32, ".SP.DYN.LE00.IN"),AREA_WB_6ATTRS,Seq!R$1,FALSE)-VLOOKUP("CHN.SP.DYN.LE00.IN",AREA_WB_6ATTRS,Seq!R$1,FALSE),".")</f>
        <v>4.8967804878048753</v>
      </c>
      <c r="IB32" s="139">
        <f>IFERROR(VLOOKUP(CONCATENATE($G32, ".SP.DYN.LE00.IN"),AREA_WB_6ATTRS,Seq!S$1,FALSE)-VLOOKUP("CHN.SP.DYN.LE00.IN",AREA_WB_6ATTRS,Seq!S$1,FALSE),".")</f>
        <v>4.9380731707317125</v>
      </c>
      <c r="IC32" s="139">
        <f>IFERROR(VLOOKUP(CONCATENATE($G32, ".SP.DYN.LE00.IN"),AREA_WB_6ATTRS,Seq!T$1,FALSE)-VLOOKUP("CHN.SP.DYN.LE00.IN",AREA_WB_6ATTRS,Seq!T$1,FALSE),".")</f>
        <v>4.9808780487804825</v>
      </c>
      <c r="ID32" s="139">
        <f>IFERROR(VLOOKUP(CONCATENATE($G32, ".SP.DYN.LE00.IN"),AREA_WB_6ATTRS,Seq!U$1,FALSE)-VLOOKUP("CHN.SP.DYN.LE00.IN",AREA_WB_6ATTRS,Seq!U$1,FALSE),".")</f>
        <v>5.0236829268292524</v>
      </c>
      <c r="IE32" s="139">
        <f>IFERROR(VLOOKUP(CONCATENATE($G32, ".SP.DYN.LE00.IN"),AREA_WB_6ATTRS,Seq!V$1,FALSE)-VLOOKUP("CHN.SP.DYN.LE00.IN",AREA_WB_6ATTRS,Seq!V$1,FALSE),".")</f>
        <v>5.0614878048780412</v>
      </c>
      <c r="IF32" s="139">
        <f>IFERROR(VLOOKUP(CONCATENATE($G32, ".SP.DYN.LE00.IN"),AREA_WB_6ATTRS,Seq!W$1,FALSE)-VLOOKUP("CHN.SP.DYN.LE00.IN",AREA_WB_6ATTRS,Seq!W$1,FALSE),".")</f>
        <v>5.0908536585365738</v>
      </c>
      <c r="IG32" s="139">
        <f>IFERROR(VLOOKUP(CONCATENATE($G32, ".SP.DYN.LE00.IN"),AREA_WB_6ATTRS,Seq!X$1,FALSE)-VLOOKUP("CHN.SP.DYN.LE00.IN",AREA_WB_6ATTRS,Seq!X$1,FALSE),".")</f>
        <v>5.1081951219512405</v>
      </c>
      <c r="IH32" s="139">
        <f>IFERROR(VLOOKUP(CONCATENATE($G32, ".SP.DYN.LE00.IN"),AREA_WB_6ATTRS,Seq!Y$1,FALSE)-VLOOKUP("CHN.SP.DYN.LE00.IN",AREA_WB_6ATTRS,Seq!Y$1,FALSE),".")</f>
        <v>5.1115121951219749</v>
      </c>
      <c r="II32" s="139">
        <f>IFERROR(VLOOKUP(CONCATENATE($G32, ".SP.DYN.LE00.IN"),AREA_WB_6ATTRS,Seq!Z$1,FALSE)-VLOOKUP("CHN.SP.DYN.LE00.IN",AREA_WB_6ATTRS,Seq!Z$1,FALSE),".")</f>
        <v>5.1012682926829171</v>
      </c>
      <c r="IJ32" s="139">
        <f>IFERROR(VLOOKUP(CONCATENATE($G32, ".SP.DYN.LE00.IN"),AREA_WB_6ATTRS,Seq!AA$1,FALSE)-VLOOKUP("CHN.SP.DYN.LE00.IN",AREA_WB_6ATTRS,Seq!AA$1,FALSE),".")</f>
        <v>5.0763658536585439</v>
      </c>
      <c r="IK32" s="139">
        <f>IFERROR(VLOOKUP(CONCATENATE($G32, ".SP.DYN.LE00.IN"),AREA_WB_6ATTRS,Seq!AB$1,FALSE)-VLOOKUP("CHN.SP.DYN.LE00.IN",AREA_WB_6ATTRS,Seq!AB$1,FALSE),".")</f>
        <v>5.0387560975609773</v>
      </c>
      <c r="IL32" s="139">
        <f>IFERROR(VLOOKUP(CONCATENATE($G32, ".SP.DYN.LE00.IN"),AREA_WB_6ATTRS,Seq!AC$1,FALSE)-VLOOKUP("CHN.SP.DYN.LE00.IN",AREA_WB_6ATTRS,Seq!AC$1,FALSE),".")</f>
        <v>4.9918536585365842</v>
      </c>
      <c r="IM32" s="139">
        <f>IFERROR(VLOOKUP(CONCATENATE($G32, ".SP.DYN.LE00.IN"),AREA_WB_6ATTRS,Seq!AD$1,FALSE)-VLOOKUP("CHN.SP.DYN.LE00.IN",AREA_WB_6ATTRS,Seq!AD$1,FALSE),".")</f>
        <v>4.9391707317073212</v>
      </c>
      <c r="IN32" s="139">
        <f>IFERROR(VLOOKUP(CONCATENATE($G32, ".SP.DYN.LE00.IN"),AREA_WB_6ATTRS,Seq!AE$1,FALSE)-VLOOKUP("CHN.SP.DYN.LE00.IN",AREA_WB_6ATTRS,Seq!AE$1,FALSE),".")</f>
        <v>4.8826829268292755</v>
      </c>
      <c r="IO32" s="139">
        <f>IFERROR(VLOOKUP(CONCATENATE($G32, ".SP.DYN.LE00.IN"),AREA_WB_6ATTRS,Seq!AF$1,FALSE)-VLOOKUP("CHN.SP.DYN.LE00.IN",AREA_WB_6ATTRS,Seq!AF$1,FALSE),".")</f>
        <v>4.8244878048780464</v>
      </c>
      <c r="IP32" s="139" t="str">
        <f>IFERROR(VLOOKUP(CONCATENATE($G32, ".SP.DYN.LE00.IN"),AREA_WB_6ATTRS,Seq!AG$1,FALSE)-VLOOKUP("CHN.SP.DYN.LE00.IN",AREA_WB_6ATTRS,Seq!AG$1,FALSE),".")</f>
        <v>.</v>
      </c>
      <c r="IW32">
        <f>IFERROR(VLOOKUP(CONCATENATE($G32, ".SP.DYN.LE00.IN"),AREA_WB_6ATTRS,Seq!B$1,FALSE),".")</f>
        <v>71.249878048780502</v>
      </c>
      <c r="IX32">
        <f>IFERROR(VLOOKUP(CONCATENATE($G32, ".SP.DYN.LE00.IN"),AREA_WB_6ATTRS,Seq!C$1,FALSE),".")</f>
        <v>71.596146341463438</v>
      </c>
      <c r="IY32">
        <f>IFERROR(VLOOKUP(CONCATENATE($G32, ".SP.DYN.LE00.IN"),AREA_WB_6ATTRS,Seq!D$1,FALSE),".")</f>
        <v>71.920878048780494</v>
      </c>
      <c r="IZ32">
        <f>IFERROR(VLOOKUP(CONCATENATE($G32, ".SP.DYN.LE00.IN"),AREA_WB_6ATTRS,Seq!E$1,FALSE),".")</f>
        <v>72.229097560975617</v>
      </c>
      <c r="JA32">
        <f>IFERROR(VLOOKUP(CONCATENATE($G32, ".SP.DYN.LE00.IN"),AREA_WB_6ATTRS,Seq!F$1,FALSE),".")</f>
        <v>72.525804878048802</v>
      </c>
      <c r="JB32">
        <f>IFERROR(VLOOKUP(CONCATENATE($G32, ".SP.DYN.LE00.IN"),AREA_WB_6ATTRS,Seq!G$1,FALSE),".")</f>
        <v>72.813000000000002</v>
      </c>
      <c r="JC32">
        <f>IFERROR(VLOOKUP(CONCATENATE($G32, ".SP.DYN.LE00.IN"),AREA_WB_6ATTRS,Seq!H$1,FALSE),".")</f>
        <v>73.091682926829279</v>
      </c>
      <c r="JD32">
        <f>IFERROR(VLOOKUP(CONCATENATE($G32, ".SP.DYN.LE00.IN"),AREA_WB_6ATTRS,Seq!I$1,FALSE),".")</f>
        <v>73.362853658536594</v>
      </c>
      <c r="JE32">
        <f>IFERROR(VLOOKUP(CONCATENATE($G32, ".SP.DYN.LE00.IN"),AREA_WB_6ATTRS,Seq!J$1,FALSE),".")</f>
        <v>73.624512195121952</v>
      </c>
      <c r="JF32">
        <f>IFERROR(VLOOKUP(CONCATENATE($G32, ".SP.DYN.LE00.IN"),AREA_WB_6ATTRS,Seq!K$1,FALSE),".")</f>
        <v>73.880146341463416</v>
      </c>
      <c r="JG32">
        <f>IFERROR(VLOOKUP(CONCATENATE($G32, ".SP.DYN.LE00.IN"),AREA_WB_6ATTRS,Seq!L$1,FALSE),".")</f>
        <v>74.128780487804889</v>
      </c>
      <c r="JH32">
        <f>IFERROR(VLOOKUP(CONCATENATE($G32, ".SP.DYN.LE00.IN"),AREA_WB_6ATTRS,Seq!M$1,FALSE),".")</f>
        <v>74.371390243902454</v>
      </c>
      <c r="JI32">
        <f>IFERROR(VLOOKUP(CONCATENATE($G32, ".SP.DYN.LE00.IN"),AREA_WB_6ATTRS,Seq!N$1,FALSE),".")</f>
        <v>74.608487804878067</v>
      </c>
      <c r="JJ32">
        <f>IFERROR(VLOOKUP(CONCATENATE($G32, ".SP.DYN.LE00.IN"),AREA_WB_6ATTRS,Seq!O$1,FALSE),".")</f>
        <v>74.838585365853675</v>
      </c>
      <c r="JK32">
        <f>IFERROR(VLOOKUP(CONCATENATE($G32, ".SP.DYN.LE00.IN"),AREA_WB_6ATTRS,Seq!P$1,FALSE),".")</f>
        <v>75.063146341463437</v>
      </c>
      <c r="JL32">
        <f>IFERROR(VLOOKUP(CONCATENATE($G32, ".SP.DYN.LE00.IN"),AREA_WB_6ATTRS,Seq!Q$1,FALSE),".")</f>
        <v>75.282731707317097</v>
      </c>
      <c r="JM32">
        <f>IFERROR(VLOOKUP(CONCATENATE($G32, ".SP.DYN.LE00.IN"),AREA_WB_6ATTRS,Seq!R$1,FALSE),".")</f>
        <v>75.495804878048787</v>
      </c>
      <c r="JN32">
        <f>IFERROR(VLOOKUP(CONCATENATE($G32, ".SP.DYN.LE00.IN"),AREA_WB_6ATTRS,Seq!S$1,FALSE),".")</f>
        <v>75.704390243902452</v>
      </c>
      <c r="JO32">
        <f>IFERROR(VLOOKUP(CONCATENATE($G32, ".SP.DYN.LE00.IN"),AREA_WB_6ATTRS,Seq!T$1,FALSE),".")</f>
        <v>75.907975609756107</v>
      </c>
      <c r="JP32">
        <f>IFERROR(VLOOKUP(CONCATENATE($G32, ".SP.DYN.LE00.IN"),AREA_WB_6ATTRS,Seq!U$1,FALSE),".")</f>
        <v>76.107073170731709</v>
      </c>
      <c r="JQ32">
        <f>IFERROR(VLOOKUP(CONCATENATE($G32, ".SP.DYN.LE00.IN"),AREA_WB_6ATTRS,Seq!V$1,FALSE),".")</f>
        <v>76.303195121951219</v>
      </c>
      <c r="JR32">
        <f>IFERROR(VLOOKUP(CONCATENATE($G32, ".SP.DYN.LE00.IN"),AREA_WB_6ATTRS,Seq!W$1,FALSE),".")</f>
        <v>76.496390243902439</v>
      </c>
      <c r="JS32">
        <f>IFERROR(VLOOKUP(CONCATENATE($G32, ".SP.DYN.LE00.IN"),AREA_WB_6ATTRS,Seq!X$1,FALSE),".")</f>
        <v>76.68763414634148</v>
      </c>
      <c r="JT32">
        <f>IFERROR(VLOOKUP(CONCATENATE($G32, ".SP.DYN.LE00.IN"),AREA_WB_6ATTRS,Seq!Y$1,FALSE),".")</f>
        <v>76.876390243902463</v>
      </c>
      <c r="JU32">
        <f>IFERROR(VLOOKUP(CONCATENATE($G32, ".SP.DYN.LE00.IN"),AREA_WB_6ATTRS,Seq!Z$1,FALSE),".")</f>
        <v>77.063609756097563</v>
      </c>
      <c r="JV32">
        <f>IFERROR(VLOOKUP(CONCATENATE($G32, ".SP.DYN.LE00.IN"),AREA_WB_6ATTRS,Seq!AA$1,FALSE),".")</f>
        <v>77.247682926829285</v>
      </c>
      <c r="JW32">
        <f>IFERROR(VLOOKUP(CONCATENATE($G32, ".SP.DYN.LE00.IN"),AREA_WB_6ATTRS,Seq!AB$1,FALSE),".")</f>
        <v>77.42848780487806</v>
      </c>
      <c r="JX32">
        <f>IFERROR(VLOOKUP(CONCATENATE($G32, ".SP.DYN.LE00.IN"),AREA_WB_6ATTRS,Seq!AC$1,FALSE),".")</f>
        <v>77.604439024390246</v>
      </c>
      <c r="JY32">
        <f>IFERROR(VLOOKUP(CONCATENATE($G32, ".SP.DYN.LE00.IN"),AREA_WB_6ATTRS,Seq!AD$1,FALSE),".")</f>
        <v>77.774512195121957</v>
      </c>
      <c r="JZ32">
        <f>IFERROR(VLOOKUP(CONCATENATE($G32, ".SP.DYN.LE00.IN"),AREA_WB_6ATTRS,Seq!AE$1,FALSE),".")</f>
        <v>77.939195121951229</v>
      </c>
      <c r="KA32">
        <f>IFERROR(VLOOKUP(CONCATENATE($G32, ".SP.DYN.LE00.IN"),AREA_WB_6ATTRS,Seq!AF$1,FALSE),".")</f>
        <v>78.097585365853675</v>
      </c>
      <c r="KB32" t="str">
        <f>IFERROR(VLOOKUP(CONCATENATE($G32, ".SP.DYN.LE00.IN"),AREA_WB_6ATTRS,Seq!AG$1,FALSE),".")</f>
        <v>.</v>
      </c>
      <c r="KK32">
        <f t="shared" si="25"/>
        <v>0</v>
      </c>
      <c r="KL32">
        <f t="shared" si="23"/>
        <v>0</v>
      </c>
      <c r="KM32" t="str">
        <f t="shared" si="26"/>
        <v>.</v>
      </c>
      <c r="KN32" t="str">
        <f t="shared" si="27"/>
        <v>.</v>
      </c>
      <c r="KO32">
        <f t="shared" si="24"/>
        <v>0.13099999999999998</v>
      </c>
      <c r="KP32" t="str">
        <f>work!HA32</f>
        <v>.</v>
      </c>
      <c r="KQ32" t="str">
        <f>work!HB32</f>
        <v>.</v>
      </c>
      <c r="KR32" t="str">
        <f>work!HC32</f>
        <v>.</v>
      </c>
      <c r="KS32" t="str">
        <f>IF(ISNUMBER(work!HI32-work!HA32),work!HI32-work!HA32,".")</f>
        <v>.</v>
      </c>
      <c r="KT32" t="str">
        <f>IF(ISNUMBER(work!HJ32-work!HB32),work!HJ32-work!HB32,".")</f>
        <v>.</v>
      </c>
      <c r="KU32" t="str">
        <f>IF(ISNUMBER(work!HK32-work!HC32),work!HK32-work!HC32,".")</f>
        <v>.</v>
      </c>
      <c r="KW32">
        <f>IFERROR(work!HR32/work!HV32,".")</f>
        <v>4.7942399386337285E-5</v>
      </c>
      <c r="KX32">
        <f>IFERROR(work!HS32/work!HW32,".")</f>
        <v>1.7114935348331721E-4</v>
      </c>
      <c r="KY32">
        <f>IFERROR(work!HT32/work!HX32,".")</f>
        <v>7.9926461170817277E-4</v>
      </c>
      <c r="KZ32">
        <f>IFERROR(work!HU32/work!HY32,".")</f>
        <v>0</v>
      </c>
    </row>
    <row r="33" spans="1:331">
      <c r="A33" s="24">
        <f t="shared" si="0"/>
        <v>31</v>
      </c>
      <c r="B33" s="24" t="str">
        <f t="shared" si="19"/>
        <v>InEM90</v>
      </c>
      <c r="C33" s="24" t="str">
        <f t="shared" si="1"/>
        <v>Out</v>
      </c>
      <c r="D33" s="24" t="str">
        <f t="shared" si="2"/>
        <v>Out67</v>
      </c>
      <c r="E33" s="25" t="s">
        <v>2366</v>
      </c>
      <c r="F33" s="26" t="str">
        <f t="shared" si="3"/>
        <v>SaudiArabia</v>
      </c>
      <c r="G33" s="166" t="s">
        <v>1619</v>
      </c>
      <c r="H33" s="166" t="s">
        <v>5007</v>
      </c>
      <c r="I33" s="166" t="s">
        <v>5007</v>
      </c>
      <c r="J33" s="180" t="s">
        <v>5007</v>
      </c>
      <c r="K33" s="180" t="s">
        <v>5007</v>
      </c>
      <c r="L33" s="27">
        <f>IFERROR(VLOOKUP($F33,Area_FDI_84_96,Seq!B$1,FALSE),0)</f>
        <v>0</v>
      </c>
      <c r="M33" s="27">
        <f>IFERROR(VLOOKUP($F33,Area_FDI_84_96,Seq!C$1,FALSE),0)</f>
        <v>0</v>
      </c>
      <c r="N33" s="27">
        <f>IFERROR(VLOOKUP($F33,Area_FDI_84_96,Seq!D$1,FALSE),0)</f>
        <v>0</v>
      </c>
      <c r="O33" s="27">
        <f>IFERROR(VLOOKUP($F33,Area_FDI_84_96,Seq!E$1,FALSE),0)</f>
        <v>0</v>
      </c>
      <c r="P33" s="27">
        <f>IFERROR(VLOOKUP($F33,Area_FDI_84_96,Seq!F$1,FALSE),0)</f>
        <v>0</v>
      </c>
      <c r="Q33" s="27">
        <f>IFERROR(VLOOKUP($F33,Area_FDI_84_96,Seq!G$1,FALSE),0)</f>
        <v>0</v>
      </c>
      <c r="R33" s="27">
        <f>IFERROR(VLOOKUP($F33,Area_FDI_84_96,Seq!H$1,FALSE),0)</f>
        <v>0</v>
      </c>
      <c r="S33" s="27">
        <f>IFERROR(VLOOKUP($F33,Area_FDI_84_96,Seq!I$1,FALSE),0)</f>
        <v>13</v>
      </c>
      <c r="T33" s="27">
        <f>IFERROR(VALUE(VLOOKUP($E33,Area_FDI_92_95,Seq!B$1,FALSE)),0)</f>
        <v>0</v>
      </c>
      <c r="U33" s="27">
        <f>IFERROR(VALUE(VLOOKUP($E33,Area_FDI_92_95,Seq!C$1,FALSE)),0)</f>
        <v>2</v>
      </c>
      <c r="V33" s="27">
        <f>IFERROR(VALUE(VLOOKUP($E33,Area_FDI_92_95,Seq!D$1,FALSE)),0)</f>
        <v>11</v>
      </c>
      <c r="W33" s="27">
        <f>IFERROR(VALUE(VLOOKUP($E33,Area_FDI_92_95,Seq!E$1,FALSE)),0)</f>
        <v>10</v>
      </c>
      <c r="X33" s="27">
        <f>IFERROR(VALUE(VLOOKUP($E33,Area_FDI_96_99,Seq!B$1,FALSE)),0)</f>
        <v>60</v>
      </c>
      <c r="Y33" s="27">
        <f>IFERROR(VALUE(VLOOKUP($E33,Area_FDI_96_99,Seq!C$1,FALSE)),0)</f>
        <v>0</v>
      </c>
      <c r="Z33" s="27">
        <f>IFERROR(VALUE(VLOOKUP($E33,Area_FDI_96_99,Seq!D$1,FALSE)),0)</f>
        <v>30</v>
      </c>
      <c r="AA33" s="27">
        <f>IFERROR(VALUE(VLOOKUP($E33,Area_FDI_96_99,Seq!E$1,FALSE)),0)</f>
        <v>256</v>
      </c>
      <c r="AB33" s="27">
        <f t="shared" si="4"/>
        <v>2556</v>
      </c>
      <c r="AC33" s="27">
        <f t="shared" si="5"/>
        <v>1513</v>
      </c>
      <c r="AD33" s="27">
        <f t="shared" si="6"/>
        <v>1314</v>
      </c>
      <c r="AE33" s="27">
        <f t="shared" si="7"/>
        <v>355</v>
      </c>
      <c r="AF33" s="27">
        <f t="shared" si="8"/>
        <v>701</v>
      </c>
      <c r="AG33" s="27">
        <f t="shared" si="9"/>
        <v>937</v>
      </c>
      <c r="AH33" s="27">
        <f t="shared" si="10"/>
        <v>816</v>
      </c>
      <c r="AI33" s="27">
        <f t="shared" si="11"/>
        <v>12265</v>
      </c>
      <c r="AJ33" s="27">
        <f t="shared" si="12"/>
        <v>27524</v>
      </c>
      <c r="AK33" s="27">
        <f t="shared" si="13"/>
        <v>11365</v>
      </c>
      <c r="AL33" s="27">
        <f t="shared" si="14"/>
        <v>48397</v>
      </c>
      <c r="AM33" s="27"/>
      <c r="AN33" s="27"/>
      <c r="AO33" s="27"/>
      <c r="AP33" s="27"/>
      <c r="AQ33" s="27"/>
      <c r="AR33" s="27"/>
      <c r="AS33" s="27"/>
      <c r="AT33" s="27">
        <f>IFERROR(work!D33+work!AP33,".")</f>
        <v>33666472.108971819</v>
      </c>
      <c r="AU33" s="27">
        <f>IFERROR(work!E33+work!AQ33,".")</f>
        <v>35338872.104396321</v>
      </c>
      <c r="AV33" s="27">
        <f>IFERROR(work!F33+work!AR33,".")</f>
        <v>35304124.718593955</v>
      </c>
      <c r="AW33" s="27">
        <f>IFERROR(work!G33+work!AS33,".")</f>
        <v>36417193.973980345</v>
      </c>
      <c r="AX33" s="27">
        <f>IFERROR(work!H33+work!AT33,".")</f>
        <v>39551018.995367758</v>
      </c>
      <c r="AY33" s="27">
        <f>IFERROR(work!I33+work!AU33,".")</f>
        <v>42622056.814867824</v>
      </c>
      <c r="AZ33" s="27">
        <f>IFERROR(work!J33+work!AV33,".")</f>
        <v>45921106.406786777</v>
      </c>
      <c r="BA33" s="27">
        <f>IFERROR(work!K33+work!AW33,".")</f>
        <v>49253892.800170243</v>
      </c>
      <c r="BB33" s="27">
        <f>IFERROR(work!L33+work!AX33,".")</f>
        <v>54441666.594952568</v>
      </c>
      <c r="BC33" s="27">
        <f>IFERROR(work!M33+work!AY33,".")</f>
        <v>56136928.837268077</v>
      </c>
      <c r="BD33" s="27">
        <f>IFERROR(work!N33+work!AZ33,".")</f>
        <v>58872636.107274905</v>
      </c>
      <c r="BE33" s="27">
        <f>IFERROR(work!O33+work!BA33,".")</f>
        <v>64275051.568427101</v>
      </c>
      <c r="BF33" s="27">
        <f>IFERROR(work!P33+work!BB33,".")</f>
        <v>71897009.294422448</v>
      </c>
      <c r="BG33" s="27">
        <f>IFERROR(work!Q33+work!BC33,".")</f>
        <v>79663497.86226885</v>
      </c>
      <c r="BH33" s="27">
        <f>IFERROR(work!R33+work!BD33,".")</f>
        <v>88053078.30472514</v>
      </c>
      <c r="BI33" s="27">
        <f>IFERROR(work!S33+work!BE33,".")</f>
        <v>95878395.035742566</v>
      </c>
      <c r="BJ33" s="27">
        <f>IFERROR(work!T33+work!BF33,".")</f>
        <v>104367960.00891224</v>
      </c>
      <c r="BK33" s="27">
        <f>IFERROR(work!U33+work!BG33,".")</f>
        <v>112923098.08747497</v>
      </c>
      <c r="BL33" s="27">
        <f>IFERROR(work!V33+work!BH33,".")</f>
        <v>120856861.62860022</v>
      </c>
      <c r="BM33" s="27">
        <f>IFERROR(work!W33+work!BI33,".")</f>
        <v>128530439.89957641</v>
      </c>
      <c r="BN33" s="27">
        <f>IFERROR(work!X33+work!BJ33,".")</f>
        <v>138691679.90734461</v>
      </c>
      <c r="BO33" s="27">
        <f>IFERROR(work!Y33+work!BK33,".")</f>
        <v>148742182.24837396</v>
      </c>
      <c r="BP33" s="27">
        <f>IFERROR(work!Z33+work!BL33,".")</f>
        <v>160577774.62580687</v>
      </c>
      <c r="BQ33" s="27">
        <f>IFERROR(work!AA33+work!BM33,".")</f>
        <v>176191441.80631658</v>
      </c>
      <c r="BR33" s="27">
        <f>IFERROR(work!AB33+work!BN33,".")</f>
        <v>192999636.68304211</v>
      </c>
      <c r="BS33" s="27">
        <f>IFERROR(work!AC33+work!BO33,".")</f>
        <v>213573112.95798701</v>
      </c>
      <c r="BT33" s="27">
        <f>IFERROR(work!AD33+work!BP33,".")</f>
        <v>238531340.81046668</v>
      </c>
      <c r="BU33" s="27">
        <f>IFERROR(work!AE33+work!BQ33,".")</f>
        <v>269550655.69688994</v>
      </c>
      <c r="BV33" s="27">
        <f>IFERROR(work!AF33+work!BR33,".")</f>
        <v>294144670.28828019</v>
      </c>
      <c r="BW33" s="27">
        <f>IFERROR(work!AG33+work!BS33,".")</f>
        <v>318939821.3425523</v>
      </c>
      <c r="BX33" s="27">
        <f>IFERROR(work!AH33+work!BT33,".")</f>
        <v>350674800.05004388</v>
      </c>
      <c r="BY33" s="27">
        <f>IFERROR(work!AI33+work!BU33,".")</f>
        <v>381979844.80568874</v>
      </c>
      <c r="BZ33" s="27"/>
      <c r="CA33" s="27"/>
      <c r="CB33" s="27"/>
      <c r="CC33" s="27"/>
      <c r="CD33" s="27"/>
      <c r="CE33" s="27"/>
      <c r="CF33" s="27">
        <f>IFERROR(work!AP33-work!D33,".")</f>
        <v>-2921751.9787495565</v>
      </c>
      <c r="CG33" s="27">
        <f>IFERROR(work!AQ33-work!E33,".")</f>
        <v>-3151939.6358865798</v>
      </c>
      <c r="CH33" s="27">
        <f>IFERROR(work!AR33-work!F33,".")</f>
        <v>-6689350.8900547121</v>
      </c>
      <c r="CI33" s="27">
        <f>IFERROR(work!AS33-work!G33,".")</f>
        <v>-10153570.476011179</v>
      </c>
      <c r="CJ33" s="27">
        <f>IFERROR(work!AT33-work!H33,".")</f>
        <v>-14098501.651022388</v>
      </c>
      <c r="CK33" s="27">
        <f>IFERROR(work!AU33-work!I33,".")</f>
        <v>-18270149.118784916</v>
      </c>
      <c r="CL33" s="27">
        <f>IFERROR(work!AV33-work!J33,".")</f>
        <v>-20329613.649027444</v>
      </c>
      <c r="CM33" s="27">
        <f>IFERROR(work!AW33-work!K33,".")</f>
        <v>-24681910.782118436</v>
      </c>
      <c r="CN33" s="27">
        <f>IFERROR(work!AX33-work!L33,".")</f>
        <v>-27848882.792134721</v>
      </c>
      <c r="CO33" s="27">
        <f>IFERROR(work!AY33-work!M33,".")</f>
        <v>-29527533.074689932</v>
      </c>
      <c r="CP33" s="27">
        <f>IFERROR(work!AZ33-work!N33,".")</f>
        <v>-30047075.357337475</v>
      </c>
      <c r="CQ33" s="27">
        <f>IFERROR(work!BA33-work!O33,".")</f>
        <v>-32825273.350929588</v>
      </c>
      <c r="CR33" s="27">
        <f>IFERROR(work!BB33-work!P33,".")</f>
        <v>-38991561.763482802</v>
      </c>
      <c r="CS33" s="27">
        <f>IFERROR(work!BC33-work!Q33,".")</f>
        <v>-46749473.143743314</v>
      </c>
      <c r="CT33" s="27">
        <f>IFERROR(work!BD33-work!R33,".")</f>
        <v>-54919991.903074451</v>
      </c>
      <c r="CU33" s="27">
        <f>IFERROR(work!BE33-work!S33,".")</f>
        <v>-62678739.824707128</v>
      </c>
      <c r="CV33" s="27">
        <f>IFERROR(work!BF33-work!T33,".")</f>
        <v>-70044888.337582588</v>
      </c>
      <c r="CW33" s="27">
        <f>IFERROR(work!BG33-work!U33,".")</f>
        <v>-77710145.155243874</v>
      </c>
      <c r="CX33" s="27">
        <f>IFERROR(work!BH33-work!V33,".")</f>
        <v>-84645774.58705081</v>
      </c>
      <c r="CY33" s="27">
        <f>IFERROR(work!BI33-work!W33,".")</f>
        <v>-92590396.668464079</v>
      </c>
      <c r="CZ33" s="27">
        <f>IFERROR(work!BJ33-work!X33,".")</f>
        <v>-101003306.93241127</v>
      </c>
      <c r="DA33" s="27">
        <f>IFERROR(work!BK33-work!Y33,".")</f>
        <v>-110847488.4990816</v>
      </c>
      <c r="DB33" s="27">
        <f>IFERROR(work!BL33-work!Z33,".")</f>
        <v>-122634556.15966713</v>
      </c>
      <c r="DC33" s="27">
        <f>IFERROR(work!BM33-work!AA33,".")</f>
        <v>-135342122.05770442</v>
      </c>
      <c r="DD33" s="27">
        <f>IFERROR(work!BN33-work!AB33,".")</f>
        <v>-149998817.13124645</v>
      </c>
      <c r="DE33" s="27">
        <f>IFERROR(work!BO33-work!AC33,".")</f>
        <v>-168184166.13731575</v>
      </c>
      <c r="DF33" s="27">
        <f>IFERROR(work!BP33-work!AD33,".")</f>
        <v>-191709112.72993794</v>
      </c>
      <c r="DG33" s="27">
        <f>IFERROR(work!BQ33-work!AE33,".")</f>
        <v>-221783942.24625361</v>
      </c>
      <c r="DH33" s="27">
        <f>IFERROR(work!BR33-work!AF33,".")</f>
        <v>-244358049.05740437</v>
      </c>
      <c r="DI33" s="27">
        <f>IFERROR(work!BS33-work!AG33,".")</f>
        <v>-269105148.18293631</v>
      </c>
      <c r="DJ33" s="27">
        <f>IFERROR(work!BT33-work!AH33,".")</f>
        <v>-298526846.30609554</v>
      </c>
      <c r="DK33" s="27">
        <f>IFERROR(work!BU33-work!AI33,".")</f>
        <v>-326299151.36885917</v>
      </c>
      <c r="DL33" s="27"/>
      <c r="DM33" s="27"/>
      <c r="DN33" s="27"/>
      <c r="DO33" s="27"/>
      <c r="DP33" s="27"/>
      <c r="DQ33" s="27"/>
      <c r="DR33" s="27"/>
      <c r="DS33" s="27" t="str">
        <f>IFERROR(work!DO33-work!CC33,".")</f>
        <v>.</v>
      </c>
      <c r="DT33" s="27" t="str">
        <f>IFERROR(work!DP33-work!CD33,".")</f>
        <v>.</v>
      </c>
      <c r="DU33" s="27" t="str">
        <f>IFERROR(work!DQ33-work!CE33,".")</f>
        <v>.</v>
      </c>
      <c r="DV33" s="27" t="str">
        <f>IFERROR(work!DR33-work!CF33,".")</f>
        <v>.</v>
      </c>
      <c r="DW33" s="27" t="str">
        <f>IFERROR(work!DS33-work!CG33,".")</f>
        <v>.</v>
      </c>
      <c r="DX33" s="27" t="str">
        <f>IFERROR(work!DT33-work!CH33,".")</f>
        <v>.</v>
      </c>
      <c r="DY33" s="27" t="str">
        <f>IFERROR(work!DU33-work!CI33,".")</f>
        <v>.</v>
      </c>
      <c r="DZ33" s="27" t="str">
        <f>IFERROR(work!DV33-work!CJ33,".")</f>
        <v>.</v>
      </c>
      <c r="EA33" s="27" t="str">
        <f>IFERROR(work!DW33-work!CK33,".")</f>
        <v>.</v>
      </c>
      <c r="EB33" s="27" t="str">
        <f>IFERROR(work!DX33-work!CL33,".")</f>
        <v>.</v>
      </c>
      <c r="EC33" s="27" t="str">
        <f>IFERROR(work!DY33-work!CM33,".")</f>
        <v>.</v>
      </c>
      <c r="ED33" s="27" t="str">
        <f>IFERROR(work!DZ33-work!CN33,".")</f>
        <v>.</v>
      </c>
      <c r="EE33" s="27" t="str">
        <f>IFERROR(work!EA33-work!CO33,".")</f>
        <v>.</v>
      </c>
      <c r="EF33" s="27" t="str">
        <f>IFERROR(work!EB33-work!CP33,".")</f>
        <v>.</v>
      </c>
      <c r="EG33" s="27" t="str">
        <f>IFERROR(work!EC33-work!CQ33,".")</f>
        <v>.</v>
      </c>
      <c r="EH33" s="27" t="str">
        <f>IFERROR(work!ED33-work!CR33,".")</f>
        <v>.</v>
      </c>
      <c r="EI33" s="27" t="str">
        <f>IFERROR(work!EE33-work!CS33,".")</f>
        <v>.</v>
      </c>
      <c r="EJ33" s="27" t="str">
        <f>IFERROR(work!EF33-work!CT33,".")</f>
        <v>.</v>
      </c>
      <c r="EK33" s="27" t="str">
        <f>IFERROR(work!EG33-work!CU33,".")</f>
        <v>.</v>
      </c>
      <c r="EL33" s="27" t="str">
        <f>IFERROR(work!EH33-work!CV33,".")</f>
        <v>.</v>
      </c>
      <c r="EM33" s="27" t="str">
        <f>IFERROR(work!EI33-work!CW33,".")</f>
        <v>.</v>
      </c>
      <c r="EN33" s="27" t="str">
        <f>IFERROR(work!EJ33-work!CX33,".")</f>
        <v>.</v>
      </c>
      <c r="EO33" s="27" t="str">
        <f>IFERROR(work!EK33-work!CY33,".")</f>
        <v>.</v>
      </c>
      <c r="EP33" s="27" t="str">
        <f>IFERROR(work!EL33-work!CZ33,".")</f>
        <v>.</v>
      </c>
      <c r="EQ33" s="27" t="str">
        <f>IFERROR(work!EM33-work!DA33,".")</f>
        <v>.</v>
      </c>
      <c r="ER33" s="27" t="str">
        <f>IFERROR(work!EN33-work!DB33,".")</f>
        <v>.</v>
      </c>
      <c r="ES33" s="27" t="str">
        <f>IFERROR(work!EO33-work!DC33,".")</f>
        <v>.</v>
      </c>
      <c r="ET33" s="27" t="str">
        <f>IFERROR(work!EP33-work!DD33,".")</f>
        <v>.</v>
      </c>
      <c r="EU33" s="27" t="str">
        <f>IFERROR(work!EQ33-work!DE33,".")</f>
        <v>.</v>
      </c>
      <c r="EV33" s="27" t="str">
        <f>IFERROR(work!ER33-work!DF33,".")</f>
        <v>.</v>
      </c>
      <c r="EW33" s="27" t="str">
        <f>IFERROR(work!ES33-work!DG33,".")</f>
        <v>.</v>
      </c>
      <c r="EX33" s="27" t="str">
        <f>IFERROR(work!ET33-work!DH33,".")</f>
        <v>.</v>
      </c>
      <c r="EY33" s="27"/>
      <c r="EZ33" s="27"/>
      <c r="FA33" s="27"/>
      <c r="FB33" s="27"/>
      <c r="FC33" s="27"/>
      <c r="FD33" s="27"/>
      <c r="FE33" s="27" t="str">
        <f>IF(ISNUMBER(work!GZ33/work!HD33),work!GZ33/work!HD33,".")</f>
        <v>.</v>
      </c>
      <c r="FF33" s="27" t="str">
        <f>IF(ISNUMBER(work!HA33/work!HE33),work!HA33/work!HE33,".")</f>
        <v>.</v>
      </c>
      <c r="FG33" s="27" t="str">
        <f>IF(ISNUMBER(work!HB33/work!HF33),work!HB33/work!HF33,".")</f>
        <v>.</v>
      </c>
      <c r="FH33" s="27" t="str">
        <f>IF(ISNUMBER(work!HC33/work!HG33),work!HC33/work!HG33,".")</f>
        <v>.</v>
      </c>
      <c r="FI33" s="27" t="str">
        <f>IF(ISNUMBER((work!HA33+work!HB33)/(work!HE33+work!HF33)),(work!HA33+work!HB33)/(work!HE33+work!HF33),".")</f>
        <v>.</v>
      </c>
      <c r="FJ33" s="27" t="str">
        <f>IF(ISNUMBER(work!HH33/work!HL33),work!HH33/work!HL33,".")</f>
        <v>.</v>
      </c>
      <c r="FK33" s="27" t="str">
        <f>IF(ISNUMBER(work!HI33/work!HM33),work!HI33/work!HM33,".")</f>
        <v>.</v>
      </c>
      <c r="FL33" s="27" t="str">
        <f>IF(ISNUMBER(work!HJ33/work!HN33),work!HJ33/work!HN33,".")</f>
        <v>.</v>
      </c>
      <c r="FM33" s="27" t="str">
        <f>IF(ISNUMBER(work!HK33/work!HO33),work!HK33/work!HO33,".")</f>
        <v>.</v>
      </c>
      <c r="FN33" s="27" t="str">
        <f>IF(ISNUMBER((work!HI33+work!HJ33)/(work!HM33+work!HN33)),(work!HI33+work!HJ33)/(work!HM33+work!HN33),".")</f>
        <v>.</v>
      </c>
      <c r="FO33" s="27" t="s">
        <v>5007</v>
      </c>
      <c r="FP33" s="27" t="s">
        <v>5007</v>
      </c>
      <c r="FQ33" s="27" t="s">
        <v>5007</v>
      </c>
      <c r="FR33" s="27" t="s">
        <v>5007</v>
      </c>
      <c r="FS33" s="27" t="s">
        <v>5007</v>
      </c>
      <c r="FT33" s="27">
        <f>work!GM33</f>
        <v>4.6853652304668682E-3</v>
      </c>
      <c r="FU33" s="27">
        <f>work!GN33</f>
        <v>1.8451473608488268E-3</v>
      </c>
      <c r="FV33" s="27" t="str">
        <f>work!GO33</f>
        <v>.</v>
      </c>
      <c r="FW33" s="27" t="s">
        <v>5007</v>
      </c>
      <c r="FX33" s="27"/>
      <c r="FY33" s="27">
        <f t="shared" si="15"/>
        <v>6607.3810000000003</v>
      </c>
      <c r="FZ33">
        <f t="shared" si="20"/>
        <v>2556</v>
      </c>
      <c r="GA33" t="str">
        <f>work!HC33</f>
        <v>.</v>
      </c>
      <c r="GB33" t="str">
        <f>IF(ISNUMBER(work!HA33+work!HB33),work!HA33+work!HB33,".")</f>
        <v>.</v>
      </c>
      <c r="GC33" t="str">
        <f>IF(ISNUMBER(work!HK33-work!HC33),work!HK33-work!HC33,".")</f>
        <v>.</v>
      </c>
      <c r="GD33" t="str">
        <f>IF(ISNUMBER(work!HI33+work!HJ33-work!HA33-work!HB33),(work!HI33+work!HJ33-work!HA33-work!HB33),".")</f>
        <v>.</v>
      </c>
      <c r="GH33">
        <f>work!GQ33</f>
        <v>45000</v>
      </c>
      <c r="GI33">
        <f>work!GR33</f>
        <v>30000</v>
      </c>
      <c r="GJ33" t="str">
        <f>work!GZ33</f>
        <v>.</v>
      </c>
      <c r="GK33" t="str">
        <f>work!HH33</f>
        <v>.</v>
      </c>
      <c r="GL33" t="str">
        <f t="shared" si="16"/>
        <v>.</v>
      </c>
      <c r="GM33" t="str">
        <f>IFERROR(VLOOKUP($F33,AREA_EM_ALLYEAR,Seq!B$1,FALSE),".")</f>
        <v>.</v>
      </c>
      <c r="GN33" t="str">
        <f>IFERROR(VLOOKUP($F33,AREA_EM_ALLYEAR,Seq!C$1,FALSE),".")</f>
        <v>.</v>
      </c>
      <c r="GO33" t="str">
        <f>IFERROR(VLOOKUP($F33,AREA_EM_ALLYEAR,Seq!D$1,FALSE),".")</f>
        <v>.</v>
      </c>
      <c r="GP33" t="str">
        <f>IFERROR(VLOOKUP($F33,AREA_EM_ALLYEAR,Seq!E$1,FALSE),".")</f>
        <v>.</v>
      </c>
      <c r="GQ33" t="str">
        <f>IFERROR(VLOOKUP($F33,AREA_EM_ALLYEAR,Seq!F$1,FALSE),".")</f>
        <v>.</v>
      </c>
      <c r="GR33" t="str">
        <f>IFERROR(VLOOKUP($F33,AREA_EM_ALLYEAR,Seq!G$1,FALSE),".")</f>
        <v>.</v>
      </c>
      <c r="GS33" t="str">
        <f>IFERROR(VLOOKUP($F33,AREA_EM_ALLYEAR,Seq!H$1,FALSE),".")</f>
        <v>.</v>
      </c>
      <c r="GT33" t="str">
        <f>IFERROR(VLOOKUP($F33,AREA_EM_ALLYEAR,Seq!I$1,FALSE),".")</f>
        <v>.</v>
      </c>
      <c r="GU33" t="str">
        <f>IFERROR(VLOOKUP($F33,AREA_EM_ALLYEAR,Seq!J$1,FALSE),".")</f>
        <v>.</v>
      </c>
      <c r="GV33" t="str">
        <f>IFERROR(VLOOKUP($F33,AREA_EM_ALLYEAR,Seq!K$1,FALSE),".")</f>
        <v>.</v>
      </c>
      <c r="GW33" t="str">
        <f>IFERROR(VLOOKUP($F33,AREA_EM_ALLYEAR,Seq!L$1,FALSE),".")</f>
        <v>.</v>
      </c>
      <c r="GX33" t="str">
        <f>IFERROR(VLOOKUP($F33,AREA_EM_ALLYEAR,Seq!M$1,FALSE),".")</f>
        <v>.</v>
      </c>
      <c r="GY33" t="str">
        <f>IFERROR(VLOOKUP($F33,AREA_EM_ALLYEAR,Seq!N$1,FALSE),".")</f>
        <v>.</v>
      </c>
      <c r="GZ33" t="str">
        <f>IFERROR(VLOOKUP($F33,AREA_EM_ALLYEAR,Seq!O$1,FALSE),".")</f>
        <v>.</v>
      </c>
      <c r="HA33" t="str">
        <f t="shared" si="21"/>
        <v>.</v>
      </c>
      <c r="HK33" s="139">
        <f>IFERROR(VLOOKUP(CONCATENATE($G33, ".SP.DYN.LE00.IN"),AREA_WB_6ATTRS,Seq!B$1,FALSE)-VLOOKUP("CHN.SP.DYN.LE00.IN",AREA_WB_6ATTRS,Seq!B$1,FALSE),".")</f>
        <v>-4.6960975609756161</v>
      </c>
      <c r="HL33" s="139">
        <f>IFERROR(VLOOKUP(CONCATENATE($G33, ".SP.DYN.LE00.IN"),AREA_WB_6ATTRS,Seq!C$1,FALSE)-VLOOKUP("CHN.SP.DYN.LE00.IN",AREA_WB_6ATTRS,Seq!C$1,FALSE),".")</f>
        <v>-4.1210975609756275</v>
      </c>
      <c r="HM33" s="139">
        <f>IFERROR(VLOOKUP(CONCATENATE($G33, ".SP.DYN.LE00.IN"),AREA_WB_6ATTRS,Seq!D$1,FALSE)-VLOOKUP("CHN.SP.DYN.LE00.IN",AREA_WB_6ATTRS,Seq!D$1,FALSE),".")</f>
        <v>-3.5982682926829241</v>
      </c>
      <c r="HN33" s="139">
        <f>IFERROR(VLOOKUP(CONCATENATE($G33, ".SP.DYN.LE00.IN"),AREA_WB_6ATTRS,Seq!E$1,FALSE)-VLOOKUP("CHN.SP.DYN.LE00.IN",AREA_WB_6ATTRS,Seq!E$1,FALSE),".")</f>
        <v>-3.1160975609756179</v>
      </c>
      <c r="HO33" s="139">
        <f>IFERROR(VLOOKUP(CONCATENATE($G33, ".SP.DYN.LE00.IN"),AREA_WB_6ATTRS,Seq!F$1,FALSE)-VLOOKUP("CHN.SP.DYN.LE00.IN",AREA_WB_6ATTRS,Seq!F$1,FALSE),".")</f>
        <v>-2.6760243902438958</v>
      </c>
      <c r="HP33" s="139">
        <f>IFERROR(VLOOKUP(CONCATENATE($G33, ".SP.DYN.LE00.IN"),AREA_WB_6ATTRS,Seq!G$1,FALSE)-VLOOKUP("CHN.SP.DYN.LE00.IN",AREA_WB_6ATTRS,Seq!G$1,FALSE),".")</f>
        <v>-2.2759512195121943</v>
      </c>
      <c r="HQ33" s="139">
        <f>IFERROR(VLOOKUP(CONCATENATE($G33, ".SP.DYN.LE00.IN"),AREA_WB_6ATTRS,Seq!H$1,FALSE)-VLOOKUP("CHN.SP.DYN.LE00.IN",AREA_WB_6ATTRS,Seq!H$1,FALSE),".")</f>
        <v>-1.9088536585365858</v>
      </c>
      <c r="HR33" s="139">
        <f>IFERROR(VLOOKUP(CONCATENATE($G33, ".SP.DYN.LE00.IN"),AREA_WB_6ATTRS,Seq!I$1,FALSE)-VLOOKUP("CHN.SP.DYN.LE00.IN",AREA_WB_6ATTRS,Seq!I$1,FALSE),".")</f>
        <v>-1.5677560975609737</v>
      </c>
      <c r="HS33" s="139">
        <f>IFERROR(VLOOKUP(CONCATENATE($G33, ".SP.DYN.LE00.IN"),AREA_WB_6ATTRS,Seq!J$1,FALSE)-VLOOKUP("CHN.SP.DYN.LE00.IN",AREA_WB_6ATTRS,Seq!J$1,FALSE),".")</f>
        <v>-1.2506097560975746</v>
      </c>
      <c r="HT33" s="139">
        <f>IFERROR(VLOOKUP(CONCATENATE($G33, ".SP.DYN.LE00.IN"),AREA_WB_6ATTRS,Seq!K$1,FALSE)-VLOOKUP("CHN.SP.DYN.LE00.IN",AREA_WB_6ATTRS,Seq!K$1,FALSE),".")</f>
        <v>-0.9549268292682882</v>
      </c>
      <c r="HU33" s="139">
        <f>IFERROR(VLOOKUP(CONCATENATE($G33, ".SP.DYN.LE00.IN"),AREA_WB_6ATTRS,Seq!L$1,FALSE)-VLOOKUP("CHN.SP.DYN.LE00.IN",AREA_WB_6ATTRS,Seq!L$1,FALSE),".")</f>
        <v>-0.68924390243901712</v>
      </c>
      <c r="HV33" s="139">
        <f>IFERROR(VLOOKUP(CONCATENATE($G33, ".SP.DYN.LE00.IN"),AREA_WB_6ATTRS,Seq!M$1,FALSE)-VLOOKUP("CHN.SP.DYN.LE00.IN",AREA_WB_6ATTRS,Seq!M$1,FALSE),".")</f>
        <v>-0.45853658536584874</v>
      </c>
      <c r="HW33" s="139">
        <f>IFERROR(VLOOKUP(CONCATENATE($G33, ".SP.DYN.LE00.IN"),AREA_WB_6ATTRS,Seq!N$1,FALSE)-VLOOKUP("CHN.SP.DYN.LE00.IN",AREA_WB_6ATTRS,Seq!N$1,FALSE),".")</f>
        <v>-0.2708780487804745</v>
      </c>
      <c r="HX33" s="139">
        <f>IFERROR(VLOOKUP(CONCATENATE($G33, ".SP.DYN.LE00.IN"),AREA_WB_6ATTRS,Seq!O$1,FALSE)-VLOOKUP("CHN.SP.DYN.LE00.IN",AREA_WB_6ATTRS,Seq!O$1,FALSE),".")</f>
        <v>-0.12675609756098538</v>
      </c>
      <c r="HY33" s="139">
        <f>IFERROR(VLOOKUP(CONCATENATE($G33, ".SP.DYN.LE00.IN"),AREA_WB_6ATTRS,Seq!P$1,FALSE)-VLOOKUP("CHN.SP.DYN.LE00.IN",AREA_WB_6ATTRS,Seq!P$1,FALSE),".")</f>
        <v>-2.3146341463402109E-2</v>
      </c>
      <c r="HZ33" s="139">
        <f>IFERROR(VLOOKUP(CONCATENATE($G33, ".SP.DYN.LE00.IN"),AREA_WB_6ATTRS,Seq!Q$1,FALSE)-VLOOKUP("CHN.SP.DYN.LE00.IN",AREA_WB_6ATTRS,Seq!Q$1,FALSE),".")</f>
        <v>4.7951219512185617E-2</v>
      </c>
      <c r="IA33" s="139">
        <f>IFERROR(VLOOKUP(CONCATENATE($G33, ".SP.DYN.LE00.IN"),AREA_WB_6ATTRS,Seq!R$1,FALSE)-VLOOKUP("CHN.SP.DYN.LE00.IN",AREA_WB_6ATTRS,Seq!R$1,FALSE),".")</f>
        <v>9.6585365853655958E-2</v>
      </c>
      <c r="IB33" s="139">
        <f>IFERROR(VLOOKUP(CONCATENATE($G33, ".SP.DYN.LE00.IN"),AREA_WB_6ATTRS,Seq!S$1,FALSE)-VLOOKUP("CHN.SP.DYN.LE00.IN",AREA_WB_6ATTRS,Seq!S$1,FALSE),".")</f>
        <v>0.1328048780487876</v>
      </c>
      <c r="IC33" s="139">
        <f>IFERROR(VLOOKUP(CONCATENATE($G33, ".SP.DYN.LE00.IN"),AREA_WB_6ATTRS,Seq!T$1,FALSE)-VLOOKUP("CHN.SP.DYN.LE00.IN",AREA_WB_6ATTRS,Seq!T$1,FALSE),".")</f>
        <v>0.16717073170730146</v>
      </c>
      <c r="ID33" s="139">
        <f>IFERROR(VLOOKUP(CONCATENATE($G33, ".SP.DYN.LE00.IN"),AREA_WB_6ATTRS,Seq!U$1,FALSE)-VLOOKUP("CHN.SP.DYN.LE00.IN",AREA_WB_6ATTRS,Seq!U$1,FALSE),".")</f>
        <v>0.20568292682926881</v>
      </c>
      <c r="IE33" s="139">
        <f>IFERROR(VLOOKUP(CONCATENATE($G33, ".SP.DYN.LE00.IN"),AREA_WB_6ATTRS,Seq!V$1,FALSE)-VLOOKUP("CHN.SP.DYN.LE00.IN",AREA_WB_6ATTRS,Seq!V$1,FALSE),".")</f>
        <v>0.25039024390244435</v>
      </c>
      <c r="IF33" s="139">
        <f>IFERROR(VLOOKUP(CONCATENATE($G33, ".SP.DYN.LE00.IN"),AREA_WB_6ATTRS,Seq!W$1,FALSE)-VLOOKUP("CHN.SP.DYN.LE00.IN",AREA_WB_6ATTRS,Seq!W$1,FALSE),".")</f>
        <v>0.30241463414634495</v>
      </c>
      <c r="IG33" s="139">
        <f>IFERROR(VLOOKUP(CONCATENATE($G33, ".SP.DYN.LE00.IN"),AREA_WB_6ATTRS,Seq!X$1,FALSE)-VLOOKUP("CHN.SP.DYN.LE00.IN",AREA_WB_6ATTRS,Seq!X$1,FALSE),".")</f>
        <v>0.35568292682927449</v>
      </c>
      <c r="IH33" s="139">
        <f>IFERROR(VLOOKUP(CONCATENATE($G33, ".SP.DYN.LE00.IN"),AREA_WB_6ATTRS,Seq!Y$1,FALSE)-VLOOKUP("CHN.SP.DYN.LE00.IN",AREA_WB_6ATTRS,Seq!Y$1,FALSE),".")</f>
        <v>0.4061463414634261</v>
      </c>
      <c r="II33" s="139">
        <f>IFERROR(VLOOKUP(CONCATENATE($G33, ".SP.DYN.LE00.IN"),AREA_WB_6ATTRS,Seq!Z$1,FALSE)-VLOOKUP("CHN.SP.DYN.LE00.IN",AREA_WB_6ATTRS,Seq!Z$1,FALSE),".")</f>
        <v>0.45278048780488689</v>
      </c>
      <c r="IJ33" s="139">
        <f>IFERROR(VLOOKUP(CONCATENATE($G33, ".SP.DYN.LE00.IN"),AREA_WB_6ATTRS,Seq!AA$1,FALSE)-VLOOKUP("CHN.SP.DYN.LE00.IN",AREA_WB_6ATTRS,Seq!AA$1,FALSE),".")</f>
        <v>0.49346341463413523</v>
      </c>
      <c r="IK33" s="139">
        <f>IFERROR(VLOOKUP(CONCATENATE($G33, ".SP.DYN.LE00.IN"),AREA_WB_6ATTRS,Seq!AB$1,FALSE)-VLOOKUP("CHN.SP.DYN.LE00.IN",AREA_WB_6ATTRS,Seq!AB$1,FALSE),".")</f>
        <v>0.52609756097561444</v>
      </c>
      <c r="IL33" s="139">
        <f>IFERROR(VLOOKUP(CONCATENATE($G33, ".SP.DYN.LE00.IN"),AREA_WB_6ATTRS,Seq!AC$1,FALSE)-VLOOKUP("CHN.SP.DYN.LE00.IN",AREA_WB_6ATTRS,Seq!AC$1,FALSE),".")</f>
        <v>0.55053658536584749</v>
      </c>
      <c r="IM33" s="139">
        <f>IFERROR(VLOOKUP(CONCATENATE($G33, ".SP.DYN.LE00.IN"),AREA_WB_6ATTRS,Seq!AD$1,FALSE)-VLOOKUP("CHN.SP.DYN.LE00.IN",AREA_WB_6ATTRS,Seq!AD$1,FALSE),".")</f>
        <v>0.56673170731708922</v>
      </c>
      <c r="IN33" s="139">
        <f>IFERROR(VLOOKUP(CONCATENATE($G33, ".SP.DYN.LE00.IN"),AREA_WB_6ATTRS,Seq!AE$1,FALSE)-VLOOKUP("CHN.SP.DYN.LE00.IN",AREA_WB_6ATTRS,Seq!AE$1,FALSE),".")</f>
        <v>0.57565853658536525</v>
      </c>
      <c r="IO33" s="139">
        <f>IFERROR(VLOOKUP(CONCATENATE($G33, ".SP.DYN.LE00.IN"),AREA_WB_6ATTRS,Seq!AF$1,FALSE)-VLOOKUP("CHN.SP.DYN.LE00.IN",AREA_WB_6ATTRS,Seq!AF$1,FALSE),".")</f>
        <v>0.57731707317071823</v>
      </c>
      <c r="IP33" s="139" t="str">
        <f>IFERROR(VLOOKUP(CONCATENATE($G33, ".SP.DYN.LE00.IN"),AREA_WB_6ATTRS,Seq!AG$1,FALSE)-VLOOKUP("CHN.SP.DYN.LE00.IN",AREA_WB_6ATTRS,Seq!AG$1,FALSE),".")</f>
        <v>.</v>
      </c>
      <c r="IW33">
        <f>IFERROR(VLOOKUP(CONCATENATE($G33, ".SP.DYN.LE00.IN"),AREA_WB_6ATTRS,Seq!B$1,FALSE),".")</f>
        <v>62.297707317073176</v>
      </c>
      <c r="IX33">
        <f>IFERROR(VLOOKUP(CONCATENATE($G33, ".SP.DYN.LE00.IN"),AREA_WB_6ATTRS,Seq!C$1,FALSE),".")</f>
        <v>63.141829268292682</v>
      </c>
      <c r="IY33">
        <f>IFERROR(VLOOKUP(CONCATENATE($G33, ".SP.DYN.LE00.IN"),AREA_WB_6ATTRS,Seq!D$1,FALSE),".")</f>
        <v>63.936634146341468</v>
      </c>
      <c r="IZ33">
        <f>IFERROR(VLOOKUP(CONCATENATE($G33, ".SP.DYN.LE00.IN"),AREA_WB_6ATTRS,Seq!E$1,FALSE),".")</f>
        <v>64.683756097560973</v>
      </c>
      <c r="JA33">
        <f>IFERROR(VLOOKUP(CONCATENATE($G33, ".SP.DYN.LE00.IN"),AREA_WB_6ATTRS,Seq!F$1,FALSE),".")</f>
        <v>65.383243902439034</v>
      </c>
      <c r="JB33">
        <f>IFERROR(VLOOKUP(CONCATENATE($G33, ".SP.DYN.LE00.IN"),AREA_WB_6ATTRS,Seq!G$1,FALSE),".")</f>
        <v>66.037195121951228</v>
      </c>
      <c r="JC33">
        <f>IFERROR(VLOOKUP(CONCATENATE($G33, ".SP.DYN.LE00.IN"),AREA_WB_6ATTRS,Seq!H$1,FALSE),".")</f>
        <v>66.650634146341474</v>
      </c>
      <c r="JD33">
        <f>IFERROR(VLOOKUP(CONCATENATE($G33, ".SP.DYN.LE00.IN"),AREA_WB_6ATTRS,Seq!I$1,FALSE),".")</f>
        <v>67.229560975609772</v>
      </c>
      <c r="JE33">
        <f>IFERROR(VLOOKUP(CONCATENATE($G33, ".SP.DYN.LE00.IN"),AREA_WB_6ATTRS,Seq!J$1,FALSE),".")</f>
        <v>67.776512195121953</v>
      </c>
      <c r="JF33">
        <f>IFERROR(VLOOKUP(CONCATENATE($G33, ".SP.DYN.LE00.IN"),AREA_WB_6ATTRS,Seq!K$1,FALSE),".")</f>
        <v>68.292000000000016</v>
      </c>
      <c r="JG33">
        <f>IFERROR(VLOOKUP(CONCATENATE($G33, ".SP.DYN.LE00.IN"),AREA_WB_6ATTRS,Seq!L$1,FALSE),".")</f>
        <v>68.770487804878059</v>
      </c>
      <c r="JH33">
        <f>IFERROR(VLOOKUP(CONCATENATE($G33, ".SP.DYN.LE00.IN"),AREA_WB_6ATTRS,Seq!M$1,FALSE),".")</f>
        <v>69.205487804878061</v>
      </c>
      <c r="JI33">
        <f>IFERROR(VLOOKUP(CONCATENATE($G33, ".SP.DYN.LE00.IN"),AREA_WB_6ATTRS,Seq!N$1,FALSE),".")</f>
        <v>69.590951219512206</v>
      </c>
      <c r="JJ33">
        <f>IFERROR(VLOOKUP(CONCATENATE($G33, ".SP.DYN.LE00.IN"),AREA_WB_6ATTRS,Seq!O$1,FALSE),".")</f>
        <v>69.927878048780485</v>
      </c>
      <c r="JK33">
        <f>IFERROR(VLOOKUP(CONCATENATE($G33, ".SP.DYN.LE00.IN"),AREA_WB_6ATTRS,Seq!P$1,FALSE),".")</f>
        <v>70.219780487804897</v>
      </c>
      <c r="JL33">
        <f>IFERROR(VLOOKUP(CONCATENATE($G33, ".SP.DYN.LE00.IN"),AREA_WB_6ATTRS,Seq!Q$1,FALSE),".")</f>
        <v>70.472682926829265</v>
      </c>
      <c r="JM33">
        <f>IFERROR(VLOOKUP(CONCATENATE($G33, ".SP.DYN.LE00.IN"),AREA_WB_6ATTRS,Seq!R$1,FALSE),".")</f>
        <v>70.695609756097568</v>
      </c>
      <c r="JN33">
        <f>IFERROR(VLOOKUP(CONCATENATE($G33, ".SP.DYN.LE00.IN"),AREA_WB_6ATTRS,Seq!S$1,FALSE),".")</f>
        <v>70.899121951219527</v>
      </c>
      <c r="JO33">
        <f>IFERROR(VLOOKUP(CONCATENATE($G33, ".SP.DYN.LE00.IN"),AREA_WB_6ATTRS,Seq!T$1,FALSE),".")</f>
        <v>71.094268292682926</v>
      </c>
      <c r="JP33">
        <f>IFERROR(VLOOKUP(CONCATENATE($G33, ".SP.DYN.LE00.IN"),AREA_WB_6ATTRS,Seq!U$1,FALSE),".")</f>
        <v>71.289073170731726</v>
      </c>
      <c r="JQ33">
        <f>IFERROR(VLOOKUP(CONCATENATE($G33, ".SP.DYN.LE00.IN"),AREA_WB_6ATTRS,Seq!V$1,FALSE),".")</f>
        <v>71.492097560975623</v>
      </c>
      <c r="JR33">
        <f>IFERROR(VLOOKUP(CONCATENATE($G33, ".SP.DYN.LE00.IN"),AREA_WB_6ATTRS,Seq!W$1,FALSE),".")</f>
        <v>71.707951219512211</v>
      </c>
      <c r="JS33">
        <f>IFERROR(VLOOKUP(CONCATENATE($G33, ".SP.DYN.LE00.IN"),AREA_WB_6ATTRS,Seq!X$1,FALSE),".")</f>
        <v>71.935121951219514</v>
      </c>
      <c r="JT33">
        <f>IFERROR(VLOOKUP(CONCATENATE($G33, ".SP.DYN.LE00.IN"),AREA_WB_6ATTRS,Seq!Y$1,FALSE),".")</f>
        <v>72.171024390243915</v>
      </c>
      <c r="JU33">
        <f>IFERROR(VLOOKUP(CONCATENATE($G33, ".SP.DYN.LE00.IN"),AREA_WB_6ATTRS,Seq!Z$1,FALSE),".")</f>
        <v>72.415121951219533</v>
      </c>
      <c r="JV33">
        <f>IFERROR(VLOOKUP(CONCATENATE($G33, ".SP.DYN.LE00.IN"),AREA_WB_6ATTRS,Seq!AA$1,FALSE),".")</f>
        <v>72.664780487804876</v>
      </c>
      <c r="JW33">
        <f>IFERROR(VLOOKUP(CONCATENATE($G33, ".SP.DYN.LE00.IN"),AREA_WB_6ATTRS,Seq!AB$1,FALSE),".")</f>
        <v>72.915829268292697</v>
      </c>
      <c r="JX33">
        <f>IFERROR(VLOOKUP(CONCATENATE($G33, ".SP.DYN.LE00.IN"),AREA_WB_6ATTRS,Seq!AC$1,FALSE),".")</f>
        <v>73.163121951219509</v>
      </c>
      <c r="JY33">
        <f>IFERROR(VLOOKUP(CONCATENATE($G33, ".SP.DYN.LE00.IN"),AREA_WB_6ATTRS,Seq!AD$1,FALSE),".")</f>
        <v>73.402073170731725</v>
      </c>
      <c r="JZ33">
        <f>IFERROR(VLOOKUP(CONCATENATE($G33, ".SP.DYN.LE00.IN"),AREA_WB_6ATTRS,Seq!AE$1,FALSE),".")</f>
        <v>73.632170731707319</v>
      </c>
      <c r="KA33">
        <f>IFERROR(VLOOKUP(CONCATENATE($G33, ".SP.DYN.LE00.IN"),AREA_WB_6ATTRS,Seq!AF$1,FALSE),".")</f>
        <v>73.850414634146347</v>
      </c>
      <c r="KB33" t="str">
        <f>IFERROR(VLOOKUP(CONCATENATE($G33, ".SP.DYN.LE00.IN"),AREA_WB_6ATTRS,Seq!AG$1,FALSE),".")</f>
        <v>.</v>
      </c>
      <c r="KK33">
        <f t="shared" si="25"/>
        <v>2938</v>
      </c>
      <c r="KL33">
        <f t="shared" si="23"/>
        <v>0</v>
      </c>
      <c r="KM33">
        <f t="shared" si="26"/>
        <v>58872636.107274905</v>
      </c>
      <c r="KN33">
        <f t="shared" si="27"/>
        <v>-30047075.357337475</v>
      </c>
      <c r="KO33" t="str">
        <f t="shared" si="24"/>
        <v>.</v>
      </c>
      <c r="KP33" t="str">
        <f>work!HA33</f>
        <v>.</v>
      </c>
      <c r="KQ33" t="str">
        <f>work!HB33</f>
        <v>.</v>
      </c>
      <c r="KR33" t="str">
        <f>work!HC33</f>
        <v>.</v>
      </c>
      <c r="KS33" t="str">
        <f>IF(ISNUMBER(work!HI33-work!HA33),work!HI33-work!HA33,".")</f>
        <v>.</v>
      </c>
      <c r="KT33" t="str">
        <f>IF(ISNUMBER(work!HJ33-work!HB33),work!HJ33-work!HB33,".")</f>
        <v>.</v>
      </c>
      <c r="KU33" t="str">
        <f>IF(ISNUMBER(work!HK33-work!HC33),work!HK33-work!HC33,".")</f>
        <v>.</v>
      </c>
      <c r="KW33">
        <f>IFERROR(work!HR33/work!HV33,".")</f>
        <v>5.7265575039039502E-6</v>
      </c>
      <c r="KX33">
        <f>IFERROR(work!HS33/work!HW33,".")</f>
        <v>8.7336975080177807E-6</v>
      </c>
      <c r="KY33">
        <f>IFERROR(work!HT33/work!HX33,".")</f>
        <v>7.4597508909745144E-6</v>
      </c>
      <c r="KZ33">
        <f>IFERROR(work!HU33/work!HY33,".")</f>
        <v>0</v>
      </c>
    </row>
    <row r="34" spans="1:331">
      <c r="A34" s="24">
        <f t="shared" si="0"/>
        <v>32</v>
      </c>
      <c r="B34" s="24" t="str">
        <f t="shared" si="19"/>
        <v>InEM90</v>
      </c>
      <c r="C34" s="24" t="str">
        <f t="shared" si="1"/>
        <v>Out</v>
      </c>
      <c r="D34" s="24" t="str">
        <f t="shared" si="2"/>
        <v>In67</v>
      </c>
      <c r="E34" s="25" t="s">
        <v>2368</v>
      </c>
      <c r="F34" s="26" t="str">
        <f t="shared" si="3"/>
        <v>Singapore</v>
      </c>
      <c r="G34" s="166" t="s">
        <v>1624</v>
      </c>
      <c r="H34" s="166" t="s">
        <v>5007</v>
      </c>
      <c r="I34" s="166" t="s">
        <v>5007</v>
      </c>
      <c r="J34" s="180" t="s">
        <v>5007</v>
      </c>
      <c r="K34" s="180" t="s">
        <v>5007</v>
      </c>
      <c r="L34" s="27">
        <f>IFERROR(VLOOKUP($F34,Area_FDI_84_96,Seq!B$1,FALSE),0)</f>
        <v>120</v>
      </c>
      <c r="M34" s="27">
        <f>IFERROR(VLOOKUP($F34,Area_FDI_84_96,Seq!C$1,FALSE),0)</f>
        <v>1013</v>
      </c>
      <c r="N34" s="27">
        <f>IFERROR(VLOOKUP($F34,Area_FDI_84_96,Seq!D$1,FALSE),0)</f>
        <v>1300</v>
      </c>
      <c r="O34" s="27">
        <f>IFERROR(VLOOKUP($F34,Area_FDI_84_96,Seq!E$1,FALSE),0)</f>
        <v>2163</v>
      </c>
      <c r="P34" s="27">
        <f>IFERROR(VLOOKUP($F34,Area_FDI_84_96,Seq!F$1,FALSE),0)</f>
        <v>2782</v>
      </c>
      <c r="Q34" s="27">
        <f>IFERROR(VLOOKUP($F34,Area_FDI_84_96,Seq!G$1,FALSE),0)</f>
        <v>8414</v>
      </c>
      <c r="R34" s="27">
        <f>IFERROR(VLOOKUP($F34,Area_FDI_84_96,Seq!H$1,FALSE),0)</f>
        <v>5043</v>
      </c>
      <c r="S34" s="27">
        <f>IFERROR(VLOOKUP($F34,Area_FDI_84_96,Seq!I$1,FALSE),0)</f>
        <v>5821</v>
      </c>
      <c r="T34" s="27">
        <f>IFERROR(VALUE(VLOOKUP($E34,Area_FDI_92_95,Seq!B$1,FALSE)),0)</f>
        <v>12231</v>
      </c>
      <c r="U34" s="27">
        <f>IFERROR(VALUE(VLOOKUP($E34,Area_FDI_92_95,Seq!C$1,FALSE)),0)</f>
        <v>49004</v>
      </c>
      <c r="V34" s="27">
        <f>IFERROR(VALUE(VLOOKUP($E34,Area_FDI_92_95,Seq!D$1,FALSE)),0)</f>
        <v>117961</v>
      </c>
      <c r="W34" s="27">
        <f>IFERROR(VALUE(VLOOKUP($E34,Area_FDI_92_95,Seq!E$1,FALSE)),0)</f>
        <v>185122</v>
      </c>
      <c r="X34" s="27">
        <f>IFERROR(VALUE(VLOOKUP($E34,Area_FDI_96_99,Seq!B$1,FALSE)),0)</f>
        <v>224356</v>
      </c>
      <c r="Y34" s="27">
        <f>IFERROR(VALUE(VLOOKUP($E34,Area_FDI_96_99,Seq!C$1,FALSE)),0)</f>
        <v>260641</v>
      </c>
      <c r="Z34" s="27">
        <f>IFERROR(VALUE(VLOOKUP($E34,Area_FDI_96_99,Seq!D$1,FALSE)),0)</f>
        <v>340397</v>
      </c>
      <c r="AA34" s="27">
        <f>IFERROR(VALUE(VLOOKUP($E34,Area_FDI_96_99,Seq!E$1,FALSE)),0)</f>
        <v>264249</v>
      </c>
      <c r="AB34" s="27">
        <f t="shared" si="4"/>
        <v>217220</v>
      </c>
      <c r="AC34" s="27">
        <f t="shared" si="5"/>
        <v>214355</v>
      </c>
      <c r="AD34" s="27">
        <f t="shared" si="6"/>
        <v>233720</v>
      </c>
      <c r="AE34" s="27">
        <f t="shared" si="7"/>
        <v>205840</v>
      </c>
      <c r="AF34" s="27">
        <f t="shared" si="8"/>
        <v>200814</v>
      </c>
      <c r="AG34" s="27">
        <f t="shared" si="9"/>
        <v>220432</v>
      </c>
      <c r="AH34" s="27">
        <f t="shared" si="10"/>
        <v>226046</v>
      </c>
      <c r="AI34" s="27">
        <f t="shared" si="11"/>
        <v>318457</v>
      </c>
      <c r="AJ34" s="27">
        <f t="shared" si="12"/>
        <v>443529</v>
      </c>
      <c r="AK34" s="27">
        <f t="shared" si="13"/>
        <v>360484</v>
      </c>
      <c r="AL34" s="27">
        <f t="shared" si="14"/>
        <v>542820</v>
      </c>
      <c r="AM34" s="27"/>
      <c r="AN34" s="27"/>
      <c r="AO34" s="27"/>
      <c r="AP34" s="27"/>
      <c r="AQ34" s="27"/>
      <c r="AR34" s="27"/>
      <c r="AS34" s="27"/>
      <c r="AT34" s="27">
        <f>IFERROR(work!D34+work!AP34,".")</f>
        <v>20577145.53103105</v>
      </c>
      <c r="AU34" s="27">
        <f>IFERROR(work!E34+work!AQ34,".")</f>
        <v>21773300.147283908</v>
      </c>
      <c r="AV34" s="27">
        <f>IFERROR(work!F34+work!AR34,".")</f>
        <v>23706292.324028354</v>
      </c>
      <c r="AW34" s="27">
        <f>IFERROR(work!G34+work!AS34,".")</f>
        <v>26227082.01379773</v>
      </c>
      <c r="AX34" s="27">
        <f>IFERROR(work!H34+work!AT34,".")</f>
        <v>30026066.729552209</v>
      </c>
      <c r="AY34" s="27">
        <f>IFERROR(work!I34+work!AU34,".")</f>
        <v>33626601.62985523</v>
      </c>
      <c r="AZ34" s="27">
        <f>IFERROR(work!J34+work!AV34,".")</f>
        <v>36346801.275940426</v>
      </c>
      <c r="BA34" s="27">
        <f>IFERROR(work!K34+work!AW34,".")</f>
        <v>40536363.061866306</v>
      </c>
      <c r="BB34" s="27">
        <f>IFERROR(work!L34+work!AX34,".")</f>
        <v>45108885.857708298</v>
      </c>
      <c r="BC34" s="27">
        <f>IFERROR(work!M34+work!AY34,".")</f>
        <v>47201247.96290455</v>
      </c>
      <c r="BD34" s="27">
        <f>IFERROR(work!N34+work!AZ34,".")</f>
        <v>49270429.643164024</v>
      </c>
      <c r="BE34" s="27">
        <f>IFERROR(work!O34+work!BA34,".")</f>
        <v>53672736.502934113</v>
      </c>
      <c r="BF34" s="27">
        <f>IFERROR(work!P34+work!BB34,".")</f>
        <v>60927030.181494534</v>
      </c>
      <c r="BG34" s="27">
        <f>IFERROR(work!Q34+work!BC34,".")</f>
        <v>69318625.235313281</v>
      </c>
      <c r="BH34" s="27">
        <f>IFERROR(work!R34+work!BD34,".")</f>
        <v>78245037.479182541</v>
      </c>
      <c r="BI34" s="27">
        <f>IFERROR(work!S34+work!BE34,".")</f>
        <v>86528978.315821111</v>
      </c>
      <c r="BJ34" s="27">
        <f>IFERROR(work!T34+work!BF34,".")</f>
        <v>95009791.99145627</v>
      </c>
      <c r="BK34" s="27">
        <f>IFERROR(work!U34+work!BG34,".")</f>
        <v>103783859.12725103</v>
      </c>
      <c r="BL34" s="27">
        <f>IFERROR(work!V34+work!BH34,".")</f>
        <v>111034789.65305459</v>
      </c>
      <c r="BM34" s="27">
        <f>IFERROR(work!W34+work!BI34,".")</f>
        <v>119357197.77227485</v>
      </c>
      <c r="BN34" s="27">
        <f>IFERROR(work!X34+work!BJ34,".")</f>
        <v>129439758.67844012</v>
      </c>
      <c r="BO34" s="27">
        <f>IFERROR(work!Y34+work!BK34,".")</f>
        <v>139276367.70438546</v>
      </c>
      <c r="BP34" s="27">
        <f>IFERROR(work!Z34+work!BL34,".")</f>
        <v>151486107.70932427</v>
      </c>
      <c r="BQ34" s="27">
        <f>IFERROR(work!AA34+work!BM34,".")</f>
        <v>166099250.60963455</v>
      </c>
      <c r="BR34" s="27">
        <f>IFERROR(work!AB34+work!BN34,".")</f>
        <v>182778056.34705392</v>
      </c>
      <c r="BS34" s="27">
        <f>IFERROR(work!AC34+work!BO34,".")</f>
        <v>202988763.56733766</v>
      </c>
      <c r="BT34" s="27">
        <f>IFERROR(work!AD34+work!BP34,".")</f>
        <v>228291638.5136517</v>
      </c>
      <c r="BU34" s="27">
        <f>IFERROR(work!AE34+work!BQ34,".")</f>
        <v>260005295.94558519</v>
      </c>
      <c r="BV34" s="27">
        <f>IFERROR(work!AF34+work!BR34,".")</f>
        <v>283833254.49136013</v>
      </c>
      <c r="BW34" s="27">
        <f>IFERROR(work!AG34+work!BS34,".")</f>
        <v>308461515.5994699</v>
      </c>
      <c r="BX34" s="27">
        <f>IFERROR(work!AH34+work!BT34,".")</f>
        <v>341171519.43550122</v>
      </c>
      <c r="BY34" s="27">
        <f>IFERROR(work!AI34+work!BU34,".")</f>
        <v>371520356.33208036</v>
      </c>
      <c r="BZ34" s="27"/>
      <c r="CA34" s="27"/>
      <c r="CB34" s="27"/>
      <c r="CC34" s="27"/>
      <c r="CD34" s="27"/>
      <c r="CE34" s="27"/>
      <c r="CF34" s="27">
        <f>IFERROR(work!AP34-work!D34,".")</f>
        <v>-16011078.556690328</v>
      </c>
      <c r="CG34" s="27">
        <f>IFERROR(work!AQ34-work!E34,".")</f>
        <v>-16717511.592998993</v>
      </c>
      <c r="CH34" s="27">
        <f>IFERROR(work!AR34-work!F34,".")</f>
        <v>-18287183.284620311</v>
      </c>
      <c r="CI34" s="27">
        <f>IFERROR(work!AS34-work!G34,".")</f>
        <v>-20343682.436193794</v>
      </c>
      <c r="CJ34" s="27">
        <f>IFERROR(work!AT34-work!H34,".")</f>
        <v>-23623453.916837938</v>
      </c>
      <c r="CK34" s="27">
        <f>IFERROR(work!AU34-work!I34,".")</f>
        <v>-27265604.303797513</v>
      </c>
      <c r="CL34" s="27">
        <f>IFERROR(work!AV34-work!J34,".")</f>
        <v>-29903918.779873796</v>
      </c>
      <c r="CM34" s="27">
        <f>IFERROR(work!AW34-work!K34,".")</f>
        <v>-33399440.520422373</v>
      </c>
      <c r="CN34" s="27">
        <f>IFERROR(work!AX34-work!L34,".")</f>
        <v>-37181663.529378988</v>
      </c>
      <c r="CO34" s="27">
        <f>IFERROR(work!AY34-work!M34,".")</f>
        <v>-38463213.949053459</v>
      </c>
      <c r="CP34" s="27">
        <f>IFERROR(work!AZ34-work!N34,".")</f>
        <v>-39649281.821448356</v>
      </c>
      <c r="CQ34" s="27">
        <f>IFERROR(work!BA34-work!O34,".")</f>
        <v>-43427588.416422576</v>
      </c>
      <c r="CR34" s="27">
        <f>IFERROR(work!BB34-work!P34,".")</f>
        <v>-49961540.876410708</v>
      </c>
      <c r="CS34" s="27">
        <f>IFERROR(work!BC34-work!Q34,".")</f>
        <v>-57094345.770698875</v>
      </c>
      <c r="CT34" s="27">
        <f>IFERROR(work!BD34-work!R34,".")</f>
        <v>-64728032.728617042</v>
      </c>
      <c r="CU34" s="27">
        <f>IFERROR(work!BE34-work!S34,".")</f>
        <v>-72028156.54462859</v>
      </c>
      <c r="CV34" s="27">
        <f>IFERROR(work!BF34-work!T34,".")</f>
        <v>-79403056.355038553</v>
      </c>
      <c r="CW34" s="27">
        <f>IFERROR(work!BG34-work!U34,".")</f>
        <v>-86849384.115467817</v>
      </c>
      <c r="CX34" s="27">
        <f>IFERROR(work!BH34-work!V34,".")</f>
        <v>-94467846.56259644</v>
      </c>
      <c r="CY34" s="27">
        <f>IFERROR(work!BI34-work!W34,".")</f>
        <v>-101763638.79576564</v>
      </c>
      <c r="CZ34" s="27">
        <f>IFERROR(work!BJ34-work!X34,".")</f>
        <v>-110255228.16131574</v>
      </c>
      <c r="DA34" s="27">
        <f>IFERROR(work!BK34-work!Y34,".")</f>
        <v>-120313303.04307009</v>
      </c>
      <c r="DB34" s="27">
        <f>IFERROR(work!BL34-work!Z34,".")</f>
        <v>-131726223.07614973</v>
      </c>
      <c r="DC34" s="27">
        <f>IFERROR(work!BM34-work!AA34,".")</f>
        <v>-145434313.25438645</v>
      </c>
      <c r="DD34" s="27">
        <f>IFERROR(work!BN34-work!AB34,".")</f>
        <v>-160220397.46723464</v>
      </c>
      <c r="DE34" s="27">
        <f>IFERROR(work!BO34-work!AC34,".")</f>
        <v>-178768515.5279651</v>
      </c>
      <c r="DF34" s="27">
        <f>IFERROR(work!BP34-work!AD34,".")</f>
        <v>-201948815.02675292</v>
      </c>
      <c r="DG34" s="27">
        <f>IFERROR(work!BQ34-work!AE34,".")</f>
        <v>-231329301.99755836</v>
      </c>
      <c r="DH34" s="27">
        <f>IFERROR(work!BR34-work!AF34,".")</f>
        <v>-254669464.8543244</v>
      </c>
      <c r="DI34" s="27">
        <f>IFERROR(work!BS34-work!AG34,".")</f>
        <v>-279583453.92601871</v>
      </c>
      <c r="DJ34" s="27">
        <f>IFERROR(work!BT34-work!AH34,".")</f>
        <v>-308030126.9206382</v>
      </c>
      <c r="DK34" s="27">
        <f>IFERROR(work!BU34-work!AI34,".")</f>
        <v>-336758639.84246755</v>
      </c>
      <c r="DL34" s="27"/>
      <c r="DM34" s="27"/>
      <c r="DN34" s="27"/>
      <c r="DO34" s="27"/>
      <c r="DP34" s="27"/>
      <c r="DQ34" s="27"/>
      <c r="DR34" s="27"/>
      <c r="DS34" s="27">
        <f>IFERROR(work!DO34-work!CC34,".")</f>
        <v>0.26100000381469723</v>
      </c>
      <c r="DT34" s="27">
        <f>IFERROR(work!DP34-work!CD34,".")</f>
        <v>0.26000000381469723</v>
      </c>
      <c r="DU34" s="27">
        <f>IFERROR(work!DQ34-work!CE34,".")</f>
        <v>0.26000000381469723</v>
      </c>
      <c r="DV34" s="27">
        <f>IFERROR(work!DR34-work!CF34,".")</f>
        <v>0.25900000381469723</v>
      </c>
      <c r="DW34" s="27">
        <f>IFERROR(work!DS34-work!CG34,".")</f>
        <v>0.25900000381469723</v>
      </c>
      <c r="DX34" s="27">
        <f>IFERROR(work!DT34-work!CH34,".")</f>
        <v>0.25800000381469723</v>
      </c>
      <c r="DY34" s="27">
        <f>IFERROR(work!DU34-work!CI34,".")</f>
        <v>0.25700000381469723</v>
      </c>
      <c r="DZ34" s="27">
        <f>IFERROR(work!DV34-work!CJ34,".")</f>
        <v>0.25600000381469723</v>
      </c>
      <c r="EA34" s="27">
        <f>IFERROR(work!DW34-work!CK34,".")</f>
        <v>0.25500000381469723</v>
      </c>
      <c r="EB34" s="27">
        <f>IFERROR(work!DX34-work!CL34,".")</f>
        <v>0.25400000381469723</v>
      </c>
      <c r="EC34" s="27">
        <f>IFERROR(work!DY34-work!CM34,".")</f>
        <v>0.25200000381469723</v>
      </c>
      <c r="ED34" s="27">
        <f>IFERROR(work!DZ34-work!CN34,".")</f>
        <v>0.25000000381469722</v>
      </c>
      <c r="EE34" s="27">
        <f>IFERROR(work!EA34-work!CO34,".")</f>
        <v>0.24900000381469722</v>
      </c>
      <c r="EF34" s="27">
        <f>IFERROR(work!EB34-work!CP34,".")</f>
        <v>0.24700000381469725</v>
      </c>
      <c r="EG34" s="27">
        <f>IFERROR(work!EC34-work!CQ34,".")</f>
        <v>0.24500000381469725</v>
      </c>
      <c r="EH34" s="27">
        <f>IFERROR(work!ED34-work!CR34,".")</f>
        <v>0.30999999237060544</v>
      </c>
      <c r="EI34" s="27">
        <f>IFERROR(work!EE34-work!CS34,".")</f>
        <v>0.28000000381469725</v>
      </c>
      <c r="EJ34" s="27">
        <f>IFERROR(work!EF34-work!CT34,".")</f>
        <v>0.2909999961853027</v>
      </c>
      <c r="EK34" s="27">
        <f>IFERROR(work!EG34-work!CU34,".")</f>
        <v>0.30900001525878906</v>
      </c>
      <c r="EL34" s="27">
        <f>IFERROR(work!EH34-work!CV34,".")</f>
        <v>0.33299998474121095</v>
      </c>
      <c r="EM34" s="27">
        <f>IFERROR(work!EI34-work!CW34,".")</f>
        <v>0.32999998474121095</v>
      </c>
      <c r="EN34" s="27">
        <f>IFERROR(work!EJ34-work!CX34,".")</f>
        <v>0.34000001525878909</v>
      </c>
      <c r="EO34" s="27">
        <f>IFERROR(work!EK34-work!CY34,".")</f>
        <v>0.34599999237060547</v>
      </c>
      <c r="EP34" s="27">
        <f>IFERROR(work!EL34-work!CZ34,".")</f>
        <v>0.36400001525878906</v>
      </c>
      <c r="EQ34" s="27">
        <f>IFERROR(work!EM34-work!DA34,".")</f>
        <v>0.14499999999999996</v>
      </c>
      <c r="ER34" s="27">
        <f>IFERROR(work!EN34-work!DB34,".")</f>
        <v>0.14199999999999999</v>
      </c>
      <c r="ES34" s="27">
        <f>IFERROR(work!EO34-work!DC34,".")</f>
        <v>0.17799999618530274</v>
      </c>
      <c r="ET34" s="27">
        <f>IFERROR(work!EP34-work!DD34,".")</f>
        <v>0.17700000762939452</v>
      </c>
      <c r="EU34" s="27">
        <f>IFERROR(work!EQ34-work!DE34,".")</f>
        <v>0.19499999237060545</v>
      </c>
      <c r="EV34" s="27">
        <f>IFERROR(work!ER34-work!DF34,".")</f>
        <v>0.18999999237060544</v>
      </c>
      <c r="EW34" s="27">
        <f>IFERROR(work!ES34-work!DG34,".")</f>
        <v>0.18599999237060544</v>
      </c>
      <c r="EX34" s="27">
        <f>IFERROR(work!ET34-work!DH34,".")</f>
        <v>0.18199999237060543</v>
      </c>
      <c r="EY34" s="27"/>
      <c r="EZ34" s="27"/>
      <c r="FA34" s="27"/>
      <c r="FB34" s="27"/>
      <c r="FC34" s="27"/>
      <c r="FD34" s="27"/>
      <c r="FE34" s="27" t="str">
        <f>IF(ISNUMBER(work!GZ34/work!HD34),work!GZ34/work!HD34,".")</f>
        <v>.</v>
      </c>
      <c r="FF34" s="27" t="str">
        <f>IF(ISNUMBER(work!HA34/work!HE34),work!HA34/work!HE34,".")</f>
        <v>.</v>
      </c>
      <c r="FG34" s="27" t="str">
        <f>IF(ISNUMBER(work!HB34/work!HF34),work!HB34/work!HF34,".")</f>
        <v>.</v>
      </c>
      <c r="FH34" s="27" t="str">
        <f>IF(ISNUMBER(work!HC34/work!HG34),work!HC34/work!HG34,".")</f>
        <v>.</v>
      </c>
      <c r="FI34" s="27" t="str">
        <f>IF(ISNUMBER((work!HA34+work!HB34)/(work!HE34+work!HF34)),(work!HA34+work!HB34)/(work!HE34+work!HF34),".")</f>
        <v>.</v>
      </c>
      <c r="FJ34" s="27" t="str">
        <f>IF(ISNUMBER(work!HH34/work!HL34),work!HH34/work!HL34,".")</f>
        <v>.</v>
      </c>
      <c r="FK34" s="27" t="str">
        <f>IF(ISNUMBER(work!HI34/work!HM34),work!HI34/work!HM34,".")</f>
        <v>.</v>
      </c>
      <c r="FL34" s="27" t="str">
        <f>IF(ISNUMBER(work!HJ34/work!HN34),work!HJ34/work!HN34,".")</f>
        <v>.</v>
      </c>
      <c r="FM34" s="27" t="str">
        <f>IF(ISNUMBER(work!HK34/work!HO34),work!HK34/work!HO34,".")</f>
        <v>.</v>
      </c>
      <c r="FN34" s="27" t="str">
        <f>IF(ISNUMBER((work!HI34+work!HJ34)/(work!HM34+work!HN34)),(work!HI34+work!HJ34)/(work!HM34+work!HN34),".")</f>
        <v>.</v>
      </c>
      <c r="FO34" s="27" t="s">
        <v>5007</v>
      </c>
      <c r="FP34" s="27" t="s">
        <v>5007</v>
      </c>
      <c r="FQ34" s="27" t="s">
        <v>5007</v>
      </c>
      <c r="FR34" s="27" t="s">
        <v>5007</v>
      </c>
      <c r="FS34" s="27" t="s">
        <v>5007</v>
      </c>
      <c r="FT34" s="27">
        <f>work!GM34</f>
        <v>0.76894656172328091</v>
      </c>
      <c r="FU34" s="27">
        <f>work!GN34</f>
        <v>0.66885461109287825</v>
      </c>
      <c r="FV34" s="27">
        <f>work!GO34</f>
        <v>0.66657563494624994</v>
      </c>
      <c r="FW34" s="27" t="s">
        <v>5007</v>
      </c>
      <c r="FX34" s="27"/>
      <c r="FY34" s="27">
        <f t="shared" si="15"/>
        <v>4485.49</v>
      </c>
      <c r="FZ34">
        <f t="shared" si="20"/>
        <v>212177</v>
      </c>
      <c r="GA34" t="str">
        <f>work!HC34</f>
        <v>.</v>
      </c>
      <c r="GB34" t="str">
        <f>IF(ISNUMBER(work!HA34+work!HB34),work!HA34+work!HB34,".")</f>
        <v>.</v>
      </c>
      <c r="GC34" t="str">
        <f>IF(ISNUMBER(work!HK34-work!HC34),work!HK34-work!HC34,".")</f>
        <v>.</v>
      </c>
      <c r="GD34" t="str">
        <f>IF(ISNUMBER(work!HI34+work!HJ34-work!HA34-work!HB34),(work!HI34+work!HJ34-work!HA34-work!HB34),".")</f>
        <v>.</v>
      </c>
      <c r="GH34">
        <f>work!GQ34</f>
        <v>1856237</v>
      </c>
      <c r="GI34">
        <f>work!GR34</f>
        <v>2038000</v>
      </c>
      <c r="GJ34" t="str">
        <f>work!GZ34</f>
        <v>.</v>
      </c>
      <c r="GK34" t="str">
        <f>work!HH34</f>
        <v>.</v>
      </c>
      <c r="GL34">
        <f t="shared" si="16"/>
        <v>497929.14991063648</v>
      </c>
      <c r="GM34" t="str">
        <f>IFERROR(VLOOKUP($F34,AREA_EM_ALLYEAR,Seq!B$1,FALSE),".")</f>
        <v>.</v>
      </c>
      <c r="GN34" t="str">
        <f>IFERROR(VLOOKUP($F34,AREA_EM_ALLYEAR,Seq!C$1,FALSE),".")</f>
        <v>.</v>
      </c>
      <c r="GO34" t="str">
        <f>IFERROR(VLOOKUP($F34,AREA_EM_ALLYEAR,Seq!D$1,FALSE),".")</f>
        <v>.</v>
      </c>
      <c r="GP34" t="str">
        <f>IFERROR(VLOOKUP($F34,AREA_EM_ALLYEAR,Seq!E$1,FALSE),".")</f>
        <v>.</v>
      </c>
      <c r="GQ34" t="str">
        <f>IFERROR(VLOOKUP($F34,AREA_EM_ALLYEAR,Seq!F$1,FALSE),".")</f>
        <v>.</v>
      </c>
      <c r="GR34" t="str">
        <f>IFERROR(VLOOKUP($F34,AREA_EM_ALLYEAR,Seq!G$1,FALSE),".")</f>
        <v>.</v>
      </c>
      <c r="GS34" t="str">
        <f>IFERROR(VLOOKUP($F34,AREA_EM_ALLYEAR,Seq!H$1,FALSE),".")</f>
        <v>.</v>
      </c>
      <c r="GT34" t="str">
        <f>IFERROR(VLOOKUP($F34,AREA_EM_ALLYEAR,Seq!I$1,FALSE),".")</f>
        <v>.</v>
      </c>
      <c r="GU34" t="str">
        <f>IFERROR(VLOOKUP($F34,AREA_EM_ALLYEAR,Seq!J$1,FALSE),".")</f>
        <v>.</v>
      </c>
      <c r="GV34" t="str">
        <f>IFERROR(VLOOKUP($F34,AREA_EM_ALLYEAR,Seq!K$1,FALSE),".")</f>
        <v>.</v>
      </c>
      <c r="GW34" t="str">
        <f>IFERROR(VLOOKUP($F34,AREA_EM_ALLYEAR,Seq!L$1,FALSE),".")</f>
        <v>.</v>
      </c>
      <c r="GX34" t="str">
        <f>IFERROR(VLOOKUP($F34,AREA_EM_ALLYEAR,Seq!M$1,FALSE),".")</f>
        <v>.</v>
      </c>
      <c r="GY34" t="str">
        <f>IFERROR(VLOOKUP($F34,AREA_EM_ALLYEAR,Seq!N$1,FALSE),".")</f>
        <v>.</v>
      </c>
      <c r="GZ34" t="str">
        <f>IFERROR(VLOOKUP($F34,AREA_EM_ALLYEAR,Seq!O$1,FALSE),".")</f>
        <v>.</v>
      </c>
      <c r="HA34" t="str">
        <f t="shared" si="21"/>
        <v>.</v>
      </c>
      <c r="HK34" s="139">
        <f>IFERROR(VLOOKUP(CONCATENATE($G34, ".SP.DYN.LE00.IN"),AREA_WB_6ATTRS,Seq!B$1,FALSE)-VLOOKUP("CHN.SP.DYN.LE00.IN",AREA_WB_6ATTRS,Seq!B$1,FALSE),".")</f>
        <v>4.6879512195122004</v>
      </c>
      <c r="HL34" s="139">
        <f>IFERROR(VLOOKUP(CONCATENATE($G34, ".SP.DYN.LE00.IN"),AREA_WB_6ATTRS,Seq!C$1,FALSE)-VLOOKUP("CHN.SP.DYN.LE00.IN",AREA_WB_6ATTRS,Seq!C$1,FALSE),".")</f>
        <v>4.649219512195117</v>
      </c>
      <c r="HM34" s="139">
        <f>IFERROR(VLOOKUP(CONCATENATE($G34, ".SP.DYN.LE00.IN"),AREA_WB_6ATTRS,Seq!D$1,FALSE)-VLOOKUP("CHN.SP.DYN.LE00.IN",AREA_WB_6ATTRS,Seq!D$1,FALSE),".")</f>
        <v>4.6291463414634251</v>
      </c>
      <c r="HN34" s="139">
        <f>IFERROR(VLOOKUP(CONCATENATE($G34, ".SP.DYN.LE00.IN"),AREA_WB_6ATTRS,Seq!E$1,FALSE)-VLOOKUP("CHN.SP.DYN.LE00.IN",AREA_WB_6ATTRS,Seq!E$1,FALSE),".")</f>
        <v>4.6511951219512184</v>
      </c>
      <c r="HO34" s="139">
        <f>IFERROR(VLOOKUP(CONCATENATE($G34, ".SP.DYN.LE00.IN"),AREA_WB_6ATTRS,Seq!F$1,FALSE)-VLOOKUP("CHN.SP.DYN.LE00.IN",AREA_WB_6ATTRS,Seq!F$1,FALSE),".")</f>
        <v>4.7228292682926991</v>
      </c>
      <c r="HP34" s="139">
        <f>IFERROR(VLOOKUP(CONCATENATE($G34, ".SP.DYN.LE00.IN"),AREA_WB_6ATTRS,Seq!G$1,FALSE)-VLOOKUP("CHN.SP.DYN.LE00.IN",AREA_WB_6ATTRS,Seq!G$1,FALSE),".")</f>
        <v>4.8509999999999991</v>
      </c>
      <c r="HQ34" s="139">
        <f>IFERROR(VLOOKUP(CONCATENATE($G34, ".SP.DYN.LE00.IN"),AREA_WB_6ATTRS,Seq!H$1,FALSE)-VLOOKUP("CHN.SP.DYN.LE00.IN",AREA_WB_6ATTRS,Seq!H$1,FALSE),".")</f>
        <v>5.0396341463414558</v>
      </c>
      <c r="HR34" s="139">
        <f>IFERROR(VLOOKUP(CONCATENATE($G34, ".SP.DYN.LE00.IN"),AREA_WB_6ATTRS,Seq!I$1,FALSE)-VLOOKUP("CHN.SP.DYN.LE00.IN",AREA_WB_6ATTRS,Seq!I$1,FALSE),".")</f>
        <v>5.277097560975605</v>
      </c>
      <c r="HS34" s="139">
        <f>IFERROR(VLOOKUP(CONCATENATE($G34, ".SP.DYN.LE00.IN"),AREA_WB_6ATTRS,Seq!J$1,FALSE)-VLOOKUP("CHN.SP.DYN.LE00.IN",AREA_WB_6ATTRS,Seq!J$1,FALSE),".")</f>
        <v>5.5463414634146204</v>
      </c>
      <c r="HT34" s="139">
        <f>IFERROR(VLOOKUP(CONCATENATE($G34, ".SP.DYN.LE00.IN"),AREA_WB_6ATTRS,Seq!K$1,FALSE)-VLOOKUP("CHN.SP.DYN.LE00.IN",AREA_WB_6ATTRS,Seq!K$1,FALSE),".")</f>
        <v>5.8358048780487763</v>
      </c>
      <c r="HU34" s="139">
        <f>IFERROR(VLOOKUP(CONCATENATE($G34, ".SP.DYN.LE00.IN"),AREA_WB_6ATTRS,Seq!L$1,FALSE)-VLOOKUP("CHN.SP.DYN.LE00.IN",AREA_WB_6ATTRS,Seq!L$1,FALSE),".")</f>
        <v>6.1224634146341685</v>
      </c>
      <c r="HV34" s="139">
        <f>IFERROR(VLOOKUP(CONCATENATE($G34, ".SP.DYN.LE00.IN"),AREA_WB_6ATTRS,Seq!M$1,FALSE)-VLOOKUP("CHN.SP.DYN.LE00.IN",AREA_WB_6ATTRS,Seq!M$1,FALSE),".")</f>
        <v>6.3873170731707347</v>
      </c>
      <c r="HW34" s="139">
        <f>IFERROR(VLOOKUP(CONCATENATE($G34, ".SP.DYN.LE00.IN"),AREA_WB_6ATTRS,Seq!N$1,FALSE)-VLOOKUP("CHN.SP.DYN.LE00.IN",AREA_WB_6ATTRS,Seq!N$1,FALSE),".")</f>
        <v>6.6169268292683086</v>
      </c>
      <c r="HX34" s="139">
        <f>IFERROR(VLOOKUP(CONCATENATE($G34, ".SP.DYN.LE00.IN"),AREA_WB_6ATTRS,Seq!O$1,FALSE)-VLOOKUP("CHN.SP.DYN.LE00.IN",AREA_WB_6ATTRS,Seq!O$1,FALSE),".")</f>
        <v>6.8023658536585287</v>
      </c>
      <c r="HY34" s="139">
        <f>IFERROR(VLOOKUP(CONCATENATE($G34, ".SP.DYN.LE00.IN"),AREA_WB_6ATTRS,Seq!P$1,FALSE)-VLOOKUP("CHN.SP.DYN.LE00.IN",AREA_WB_6ATTRS,Seq!P$1,FALSE),".")</f>
        <v>6.0546341463414706</v>
      </c>
      <c r="HZ34" s="139">
        <f>IFERROR(VLOOKUP(CONCATENATE($G34, ".SP.DYN.LE00.IN"),AREA_WB_6ATTRS,Seq!Q$1,FALSE)-VLOOKUP("CHN.SP.DYN.LE00.IN",AREA_WB_6ATTRS,Seq!Q$1,FALSE),".")</f>
        <v>5.9703902439024432</v>
      </c>
      <c r="IA34" s="139">
        <f>IFERROR(VLOOKUP(CONCATENATE($G34, ".SP.DYN.LE00.IN"),AREA_WB_6ATTRS,Seq!R$1,FALSE)-VLOOKUP("CHN.SP.DYN.LE00.IN",AREA_WB_6ATTRS,Seq!R$1,FALSE),".")</f>
        <v>6.1473170731707256</v>
      </c>
      <c r="IB34" s="139">
        <f>IFERROR(VLOOKUP(CONCATENATE($G34, ".SP.DYN.LE00.IN"),AREA_WB_6ATTRS,Seq!S$1,FALSE)-VLOOKUP("CHN.SP.DYN.LE00.IN",AREA_WB_6ATTRS,Seq!S$1,FALSE),".")</f>
        <v>6.2824634146341367</v>
      </c>
      <c r="IC34" s="139">
        <f>IFERROR(VLOOKUP(CONCATENATE($G34, ".SP.DYN.LE00.IN"),AREA_WB_6ATTRS,Seq!T$1,FALSE)-VLOOKUP("CHN.SP.DYN.LE00.IN",AREA_WB_6ATTRS,Seq!T$1,FALSE),".")</f>
        <v>6.4729024390243808</v>
      </c>
      <c r="ID34" s="139">
        <f>IFERROR(VLOOKUP(CONCATENATE($G34, ".SP.DYN.LE00.IN"),AREA_WB_6ATTRS,Seq!U$1,FALSE)-VLOOKUP("CHN.SP.DYN.LE00.IN",AREA_WB_6ATTRS,Seq!U$1,FALSE),".")</f>
        <v>6.467829268292661</v>
      </c>
      <c r="IE34" s="139">
        <f>IFERROR(VLOOKUP(CONCATENATE($G34, ".SP.DYN.LE00.IN"),AREA_WB_6ATTRS,Seq!V$1,FALSE)-VLOOKUP("CHN.SP.DYN.LE00.IN",AREA_WB_6ATTRS,Seq!V$1,FALSE),".")</f>
        <v>6.8095121951219539</v>
      </c>
      <c r="IF34" s="139">
        <f>IFERROR(VLOOKUP(CONCATENATE($G34, ".SP.DYN.LE00.IN"),AREA_WB_6ATTRS,Seq!W$1,FALSE)-VLOOKUP("CHN.SP.DYN.LE00.IN",AREA_WB_6ATTRS,Seq!W$1,FALSE),".")</f>
        <v>6.9456829268292637</v>
      </c>
      <c r="IG34" s="139">
        <f>IFERROR(VLOOKUP(CONCATENATE($G34, ".SP.DYN.LE00.IN"),AREA_WB_6ATTRS,Seq!X$1,FALSE)-VLOOKUP("CHN.SP.DYN.LE00.IN",AREA_WB_6ATTRS,Seq!X$1,FALSE),".")</f>
        <v>7.1156829268292796</v>
      </c>
      <c r="IH34" s="139">
        <f>IFERROR(VLOOKUP(CONCATENATE($G34, ".SP.DYN.LE00.IN"),AREA_WB_6ATTRS,Seq!Y$1,FALSE)-VLOOKUP("CHN.SP.DYN.LE00.IN",AREA_WB_6ATTRS,Seq!Y$1,FALSE),".")</f>
        <v>7.2741463414634069</v>
      </c>
      <c r="II34" s="139">
        <f>IFERROR(VLOOKUP(CONCATENATE($G34, ".SP.DYN.LE00.IN"),AREA_WB_6ATTRS,Seq!Z$1,FALSE)-VLOOKUP("CHN.SP.DYN.LE00.IN",AREA_WB_6ATTRS,Seq!Z$1,FALSE),".")</f>
        <v>7.5279024390243734</v>
      </c>
      <c r="IJ34" s="139">
        <f>IFERROR(VLOOKUP(CONCATENATE($G34, ".SP.DYN.LE00.IN"),AREA_WB_6ATTRS,Seq!AA$1,FALSE)-VLOOKUP("CHN.SP.DYN.LE00.IN",AREA_WB_6ATTRS,Seq!AA$1,FALSE),".")</f>
        <v>7.8189268292682925</v>
      </c>
      <c r="IK34" s="139">
        <f>IFERROR(VLOOKUP(CONCATENATE($G34, ".SP.DYN.LE00.IN"),AREA_WB_6ATTRS,Seq!AB$1,FALSE)-VLOOKUP("CHN.SP.DYN.LE00.IN",AREA_WB_6ATTRS,Seq!AB$1,FALSE),".")</f>
        <v>7.7517317073170631</v>
      </c>
      <c r="IL34" s="139">
        <f>IFERROR(VLOOKUP(CONCATENATE($G34, ".SP.DYN.LE00.IN"),AREA_WB_6ATTRS,Seq!AC$1,FALSE)-VLOOKUP("CHN.SP.DYN.LE00.IN",AREA_WB_6ATTRS,Seq!AC$1,FALSE),".")</f>
        <v>7.8288780487804956</v>
      </c>
      <c r="IM34" s="139">
        <f>IFERROR(VLOOKUP(CONCATENATE($G34, ".SP.DYN.LE00.IN"),AREA_WB_6ATTRS,Seq!AD$1,FALSE)-VLOOKUP("CHN.SP.DYN.LE00.IN",AREA_WB_6ATTRS,Seq!AD$1,FALSE),".")</f>
        <v>7.9549024390243943</v>
      </c>
      <c r="IN34" s="139">
        <f>IFERROR(VLOOKUP(CONCATENATE($G34, ".SP.DYN.LE00.IN"),AREA_WB_6ATTRS,Seq!AE$1,FALSE)-VLOOKUP("CHN.SP.DYN.LE00.IN",AREA_WB_6ATTRS,Seq!AE$1,FALSE),".")</f>
        <v>8.1849512195122003</v>
      </c>
      <c r="IO34" s="139">
        <f>IFERROR(VLOOKUP(CONCATENATE($G34, ".SP.DYN.LE00.IN"),AREA_WB_6ATTRS,Seq!AF$1,FALSE)-VLOOKUP("CHN.SP.DYN.LE00.IN",AREA_WB_6ATTRS,Seq!AF$1,FALSE),".")</f>
        <v>8.3683658536585313</v>
      </c>
      <c r="IP34" s="139" t="str">
        <f>IFERROR(VLOOKUP(CONCATENATE($G34, ".SP.DYN.LE00.IN"),AREA_WB_6ATTRS,Seq!AG$1,FALSE)-VLOOKUP("CHN.SP.DYN.LE00.IN",AREA_WB_6ATTRS,Seq!AG$1,FALSE),".")</f>
        <v>.</v>
      </c>
      <c r="IW34">
        <f>IFERROR(VLOOKUP(CONCATENATE($G34, ".SP.DYN.LE00.IN"),AREA_WB_6ATTRS,Seq!B$1,FALSE),".")</f>
        <v>71.681756097560992</v>
      </c>
      <c r="IX34">
        <f>IFERROR(VLOOKUP(CONCATENATE($G34, ".SP.DYN.LE00.IN"),AREA_WB_6ATTRS,Seq!C$1,FALSE),".")</f>
        <v>71.912146341463426</v>
      </c>
      <c r="IY34">
        <f>IFERROR(VLOOKUP(CONCATENATE($G34, ".SP.DYN.LE00.IN"),AREA_WB_6ATTRS,Seq!D$1,FALSE),".")</f>
        <v>72.164048780487818</v>
      </c>
      <c r="IZ34">
        <f>IFERROR(VLOOKUP(CONCATENATE($G34, ".SP.DYN.LE00.IN"),AREA_WB_6ATTRS,Seq!E$1,FALSE),".")</f>
        <v>72.45104878048781</v>
      </c>
      <c r="JA34">
        <f>IFERROR(VLOOKUP(CONCATENATE($G34, ".SP.DYN.LE00.IN"),AREA_WB_6ATTRS,Seq!F$1,FALSE),".")</f>
        <v>72.782097560975629</v>
      </c>
      <c r="JB34">
        <f>IFERROR(VLOOKUP(CONCATENATE($G34, ".SP.DYN.LE00.IN"),AREA_WB_6ATTRS,Seq!G$1,FALSE),".")</f>
        <v>73.164146341463422</v>
      </c>
      <c r="JC34">
        <f>IFERROR(VLOOKUP(CONCATENATE($G34, ".SP.DYN.LE00.IN"),AREA_WB_6ATTRS,Seq!H$1,FALSE),".")</f>
        <v>73.599121951219516</v>
      </c>
      <c r="JD34">
        <f>IFERROR(VLOOKUP(CONCATENATE($G34, ".SP.DYN.LE00.IN"),AREA_WB_6ATTRS,Seq!I$1,FALSE),".")</f>
        <v>74.074414634146351</v>
      </c>
      <c r="JE34">
        <f>IFERROR(VLOOKUP(CONCATENATE($G34, ".SP.DYN.LE00.IN"),AREA_WB_6ATTRS,Seq!J$1,FALSE),".")</f>
        <v>74.573463414634148</v>
      </c>
      <c r="JF34">
        <f>IFERROR(VLOOKUP(CONCATENATE($G34, ".SP.DYN.LE00.IN"),AREA_WB_6ATTRS,Seq!K$1,FALSE),".")</f>
        <v>75.08273170731708</v>
      </c>
      <c r="JG34">
        <f>IFERROR(VLOOKUP(CONCATENATE($G34, ".SP.DYN.LE00.IN"),AREA_WB_6ATTRS,Seq!L$1,FALSE),".")</f>
        <v>75.582195121951244</v>
      </c>
      <c r="JH34">
        <f>IFERROR(VLOOKUP(CONCATENATE($G34, ".SP.DYN.LE00.IN"),AREA_WB_6ATTRS,Seq!M$1,FALSE),".")</f>
        <v>76.051341463414644</v>
      </c>
      <c r="JI34">
        <f>IFERROR(VLOOKUP(CONCATENATE($G34, ".SP.DYN.LE00.IN"),AREA_WB_6ATTRS,Seq!N$1,FALSE),".")</f>
        <v>76.478756097560989</v>
      </c>
      <c r="JJ34">
        <f>IFERROR(VLOOKUP(CONCATENATE($G34, ".SP.DYN.LE00.IN"),AREA_WB_6ATTRS,Seq!O$1,FALSE),".")</f>
        <v>76.856999999999999</v>
      </c>
      <c r="JK34">
        <f>IFERROR(VLOOKUP(CONCATENATE($G34, ".SP.DYN.LE00.IN"),AREA_WB_6ATTRS,Seq!P$1,FALSE),".")</f>
        <v>76.29756097560977</v>
      </c>
      <c r="JL34">
        <f>IFERROR(VLOOKUP(CONCATENATE($G34, ".SP.DYN.LE00.IN"),AREA_WB_6ATTRS,Seq!Q$1,FALSE),".")</f>
        <v>76.395121951219522</v>
      </c>
      <c r="JM34">
        <f>IFERROR(VLOOKUP(CONCATENATE($G34, ".SP.DYN.LE00.IN"),AREA_WB_6ATTRS,Seq!R$1,FALSE),".")</f>
        <v>76.746341463414637</v>
      </c>
      <c r="JN34">
        <f>IFERROR(VLOOKUP(CONCATENATE($G34, ".SP.DYN.LE00.IN"),AREA_WB_6ATTRS,Seq!S$1,FALSE),".")</f>
        <v>77.048780487804876</v>
      </c>
      <c r="JO34">
        <f>IFERROR(VLOOKUP(CONCATENATE($G34, ".SP.DYN.LE00.IN"),AREA_WB_6ATTRS,Seq!T$1,FALSE),".")</f>
        <v>77.400000000000006</v>
      </c>
      <c r="JP34">
        <f>IFERROR(VLOOKUP(CONCATENATE($G34, ".SP.DYN.LE00.IN"),AREA_WB_6ATTRS,Seq!U$1,FALSE),".")</f>
        <v>77.551219512195118</v>
      </c>
      <c r="JQ34">
        <f>IFERROR(VLOOKUP(CONCATENATE($G34, ".SP.DYN.LE00.IN"),AREA_WB_6ATTRS,Seq!V$1,FALSE),".")</f>
        <v>78.051219512195132</v>
      </c>
      <c r="JR34">
        <f>IFERROR(VLOOKUP(CONCATENATE($G34, ".SP.DYN.LE00.IN"),AREA_WB_6ATTRS,Seq!W$1,FALSE),".")</f>
        <v>78.351219512195129</v>
      </c>
      <c r="JS34">
        <f>IFERROR(VLOOKUP(CONCATENATE($G34, ".SP.DYN.LE00.IN"),AREA_WB_6ATTRS,Seq!X$1,FALSE),".")</f>
        <v>78.695121951219519</v>
      </c>
      <c r="JT34">
        <f>IFERROR(VLOOKUP(CONCATENATE($G34, ".SP.DYN.LE00.IN"),AREA_WB_6ATTRS,Seq!Y$1,FALSE),".")</f>
        <v>79.039024390243895</v>
      </c>
      <c r="JU34">
        <f>IFERROR(VLOOKUP(CONCATENATE($G34, ".SP.DYN.LE00.IN"),AREA_WB_6ATTRS,Seq!Z$1,FALSE),".")</f>
        <v>79.490243902439019</v>
      </c>
      <c r="JV34">
        <f>IFERROR(VLOOKUP(CONCATENATE($G34, ".SP.DYN.LE00.IN"),AREA_WB_6ATTRS,Seq!AA$1,FALSE),".")</f>
        <v>79.990243902439033</v>
      </c>
      <c r="JW34">
        <f>IFERROR(VLOOKUP(CONCATENATE($G34, ".SP.DYN.LE00.IN"),AREA_WB_6ATTRS,Seq!AB$1,FALSE),".")</f>
        <v>80.141463414634146</v>
      </c>
      <c r="JX34">
        <f>IFERROR(VLOOKUP(CONCATENATE($G34, ".SP.DYN.LE00.IN"),AREA_WB_6ATTRS,Seq!AC$1,FALSE),".")</f>
        <v>80.441463414634157</v>
      </c>
      <c r="JY34">
        <f>IFERROR(VLOOKUP(CONCATENATE($G34, ".SP.DYN.LE00.IN"),AREA_WB_6ATTRS,Seq!AD$1,FALSE),".")</f>
        <v>80.79024390243903</v>
      </c>
      <c r="JZ34">
        <f>IFERROR(VLOOKUP(CONCATENATE($G34, ".SP.DYN.LE00.IN"),AREA_WB_6ATTRS,Seq!AE$1,FALSE),".")</f>
        <v>81.241463414634154</v>
      </c>
      <c r="KA34">
        <f>IFERROR(VLOOKUP(CONCATENATE($G34, ".SP.DYN.LE00.IN"),AREA_WB_6ATTRS,Seq!AF$1,FALSE),".")</f>
        <v>81.64146341463416</v>
      </c>
      <c r="KB34" t="str">
        <f>IFERROR(VLOOKUP(CONCATENATE($G34, ".SP.DYN.LE00.IN"),AREA_WB_6ATTRS,Seq!AG$1,FALSE),".")</f>
        <v>.</v>
      </c>
      <c r="KK34">
        <f t="shared" si="25"/>
        <v>1677002</v>
      </c>
      <c r="KL34">
        <f t="shared" si="23"/>
        <v>20835</v>
      </c>
      <c r="KM34">
        <f t="shared" si="26"/>
        <v>49270429.643164024</v>
      </c>
      <c r="KN34">
        <f t="shared" si="27"/>
        <v>-39649281.821448356</v>
      </c>
      <c r="KO34">
        <f t="shared" si="24"/>
        <v>0.25200000381469723</v>
      </c>
      <c r="KP34" t="str">
        <f>work!HA34</f>
        <v>.</v>
      </c>
      <c r="KQ34" t="str">
        <f>work!HB34</f>
        <v>.</v>
      </c>
      <c r="KR34" t="str">
        <f>work!HC34</f>
        <v>.</v>
      </c>
      <c r="KS34" t="str">
        <f>IF(ISNUMBER(work!HI34-work!HA34),work!HI34-work!HA34,".")</f>
        <v>.</v>
      </c>
      <c r="KT34" t="str">
        <f>IF(ISNUMBER(work!HJ34-work!HB34),work!HJ34-work!HB34,".")</f>
        <v>.</v>
      </c>
      <c r="KU34" t="str">
        <f>IF(ISNUMBER(work!HK34-work!HC34),work!HK34-work!HC34,".")</f>
        <v>.</v>
      </c>
      <c r="KW34">
        <f>IFERROR(work!HR34/work!HV34,".")</f>
        <v>9.070836785418393E-2</v>
      </c>
      <c r="KX34">
        <f>IFERROR(work!HS34/work!HW34,".")</f>
        <v>8.5787988185100097E-2</v>
      </c>
      <c r="KY34">
        <f>IFERROR(work!HT34/work!HX34,".")</f>
        <v>8.6492465056232773E-2</v>
      </c>
      <c r="KZ34">
        <f>IFERROR(work!HU34/work!HY34,".")</f>
        <v>9.8081263401547561E-2</v>
      </c>
    </row>
    <row r="35" spans="1:331">
      <c r="A35" s="24">
        <f t="shared" si="0"/>
        <v>33</v>
      </c>
      <c r="B35" s="24" t="str">
        <f t="shared" si="19"/>
        <v>InEM90</v>
      </c>
      <c r="C35" s="24" t="str">
        <f t="shared" si="1"/>
        <v>InOECD90</v>
      </c>
      <c r="D35" s="24" t="str">
        <f t="shared" si="2"/>
        <v>In67</v>
      </c>
      <c r="E35" s="25" t="s">
        <v>2373</v>
      </c>
      <c r="F35" s="26" t="str">
        <f t="shared" si="3"/>
        <v>KoreaRep</v>
      </c>
      <c r="G35" s="166" t="s">
        <v>1462</v>
      </c>
      <c r="H35" s="166" t="s">
        <v>5007</v>
      </c>
      <c r="I35" s="166" t="s">
        <v>5007</v>
      </c>
      <c r="J35" s="180" t="s">
        <v>5007</v>
      </c>
      <c r="K35" s="180" t="s">
        <v>5007</v>
      </c>
      <c r="L35" s="27">
        <f>IFERROR(VLOOKUP($F35,Area_FDI_84_96,Seq!B$1,FALSE),0)</f>
        <v>0</v>
      </c>
      <c r="M35" s="27">
        <f>IFERROR(VLOOKUP($F35,Area_FDI_84_96,Seq!C$1,FALSE),0)</f>
        <v>0</v>
      </c>
      <c r="N35" s="27">
        <f>IFERROR(VLOOKUP($F35,Area_FDI_84_96,Seq!D$1,FALSE),0)</f>
        <v>0</v>
      </c>
      <c r="O35" s="27">
        <f>IFERROR(VLOOKUP($F35,Area_FDI_84_96,Seq!E$1,FALSE),0)</f>
        <v>0</v>
      </c>
      <c r="P35" s="27">
        <f>IFERROR(VLOOKUP($F35,Area_FDI_84_96,Seq!F$1,FALSE),0)</f>
        <v>0</v>
      </c>
      <c r="Q35" s="27">
        <f>IFERROR(VLOOKUP($F35,Area_FDI_84_96,Seq!G$1,FALSE),0)</f>
        <v>0</v>
      </c>
      <c r="R35" s="27">
        <f>IFERROR(VLOOKUP($F35,Area_FDI_84_96,Seq!H$1,FALSE),0)</f>
        <v>0</v>
      </c>
      <c r="S35" s="27">
        <f>IFERROR(VLOOKUP($F35,Area_FDI_84_96,Seq!I$1,FALSE),0)</f>
        <v>0</v>
      </c>
      <c r="T35" s="27">
        <f>IFERROR(VALUE(VLOOKUP($E35,Area_FDI_92_95,Seq!B$1,FALSE)),0)</f>
        <v>11948</v>
      </c>
      <c r="U35" s="27">
        <f>IFERROR(VALUE(VLOOKUP($E35,Area_FDI_92_95,Seq!C$1,FALSE)),0)</f>
        <v>37381</v>
      </c>
      <c r="V35" s="27">
        <f>IFERROR(VALUE(VLOOKUP($E35,Area_FDI_92_95,Seq!D$1,FALSE)),0)</f>
        <v>72283</v>
      </c>
      <c r="W35" s="27">
        <f>IFERROR(VALUE(VLOOKUP($E35,Area_FDI_92_95,Seq!E$1,FALSE)),0)</f>
        <v>104289</v>
      </c>
      <c r="X35" s="27">
        <f>IFERROR(VALUE(VLOOKUP($E35,Area_FDI_96_99,Seq!B$1,FALSE)),0)</f>
        <v>135752</v>
      </c>
      <c r="Y35" s="27">
        <f>IFERROR(VALUE(VLOOKUP($E35,Area_FDI_96_99,Seq!C$1,FALSE)),0)</f>
        <v>214238</v>
      </c>
      <c r="Z35" s="27">
        <f>IFERROR(VALUE(VLOOKUP($E35,Area_FDI_96_99,Seq!D$1,FALSE)),0)</f>
        <v>180320</v>
      </c>
      <c r="AA35" s="27">
        <f>IFERROR(VALUE(VLOOKUP($E35,Area_FDI_96_99,Seq!E$1,FALSE)),0)</f>
        <v>127473</v>
      </c>
      <c r="AB35" s="27">
        <f t="shared" si="4"/>
        <v>148961</v>
      </c>
      <c r="AC35" s="27">
        <f t="shared" si="5"/>
        <v>215178</v>
      </c>
      <c r="AD35" s="27">
        <f t="shared" si="6"/>
        <v>272073</v>
      </c>
      <c r="AE35" s="27">
        <f t="shared" si="7"/>
        <v>448854</v>
      </c>
      <c r="AF35" s="27">
        <f t="shared" si="8"/>
        <v>624786</v>
      </c>
      <c r="AG35" s="27">
        <f t="shared" si="9"/>
        <v>516834</v>
      </c>
      <c r="AH35" s="27">
        <f t="shared" si="10"/>
        <v>389487</v>
      </c>
      <c r="AI35" s="27">
        <f t="shared" si="11"/>
        <v>367831</v>
      </c>
      <c r="AJ35" s="27">
        <f t="shared" si="12"/>
        <v>313532</v>
      </c>
      <c r="AK35" s="27">
        <f t="shared" si="13"/>
        <v>270007</v>
      </c>
      <c r="AL35" s="27">
        <f t="shared" si="14"/>
        <v>269217</v>
      </c>
      <c r="AM35" s="27"/>
      <c r="AN35" s="27"/>
      <c r="AO35" s="27"/>
      <c r="AP35" s="27"/>
      <c r="AQ35" s="27"/>
      <c r="AR35" s="27"/>
      <c r="AS35" s="27"/>
      <c r="AT35" s="27">
        <f>IFERROR(work!D35+work!AP35,".")</f>
        <v>31097024.360434409</v>
      </c>
      <c r="AU35" s="27">
        <f>IFERROR(work!E35+work!AQ35,".")</f>
        <v>32837363.739625335</v>
      </c>
      <c r="AV35" s="27">
        <f>IFERROR(work!F35+work!AR35,".")</f>
        <v>35584314.593145713</v>
      </c>
      <c r="AW35" s="27">
        <f>IFERROR(work!G35+work!AS35,".")</f>
        <v>39444754.567932136</v>
      </c>
      <c r="AX35" s="27">
        <f>IFERROR(work!H35+work!AT35,".")</f>
        <v>44293413.853379838</v>
      </c>
      <c r="AY35" s="27">
        <f>IFERROR(work!I35+work!AU35,".")</f>
        <v>49103067.229527816</v>
      </c>
      <c r="AZ35" s="27">
        <f>IFERROR(work!J35+work!AV35,".")</f>
        <v>53763478.185556188</v>
      </c>
      <c r="BA35" s="27">
        <f>IFERROR(work!K35+work!AW35,".")</f>
        <v>59897702.16204755</v>
      </c>
      <c r="BB35" s="27">
        <f>IFERROR(work!L35+work!AX35,".")</f>
        <v>66515085.268979654</v>
      </c>
      <c r="BC35" s="27">
        <f>IFERROR(work!M35+work!AY35,".")</f>
        <v>69913104.275452375</v>
      </c>
      <c r="BD35" s="27">
        <f>IFERROR(work!N35+work!AZ35,".")</f>
        <v>74020033.453852832</v>
      </c>
      <c r="BE35" s="27">
        <f>IFERROR(work!O35+work!BA35,".")</f>
        <v>80886982.660769597</v>
      </c>
      <c r="BF35" s="27">
        <f>IFERROR(work!P35+work!BB35,".")</f>
        <v>89681117.982732847</v>
      </c>
      <c r="BG35" s="27">
        <f>IFERROR(work!Q35+work!BC35,".")</f>
        <v>99543331.499231979</v>
      </c>
      <c r="BH35" s="27">
        <f>IFERROR(work!R35+work!BD35,".")</f>
        <v>110925281.46111774</v>
      </c>
      <c r="BI35" s="27">
        <f>IFERROR(work!S35+work!BE35,".")</f>
        <v>122333430.75603272</v>
      </c>
      <c r="BJ35" s="27">
        <f>IFERROR(work!T35+work!BF35,".")</f>
        <v>133274533.95623675</v>
      </c>
      <c r="BK35" s="27">
        <f>IFERROR(work!U35+work!BG35,".")</f>
        <v>143527339.00891846</v>
      </c>
      <c r="BL35" s="27">
        <f>IFERROR(work!V35+work!BH35,".")</f>
        <v>147657451.55247432</v>
      </c>
      <c r="BM35" s="27">
        <f>IFERROR(work!W35+work!BI35,".")</f>
        <v>159726492.55599841</v>
      </c>
      <c r="BN35" s="27">
        <f>IFERROR(work!X35+work!BJ35,".")</f>
        <v>173185896.19274345</v>
      </c>
      <c r="BO35" s="27">
        <f>IFERROR(work!Y35+work!BK35,".")</f>
        <v>185252628.25058359</v>
      </c>
      <c r="BP35" s="27">
        <f>IFERROR(work!Z35+work!BL35,".")</f>
        <v>201029200.17384258</v>
      </c>
      <c r="BQ35" s="27">
        <f>IFERROR(work!AA35+work!BM35,".")</f>
        <v>216855311.22516203</v>
      </c>
      <c r="BR35" s="27">
        <f>IFERROR(work!AB35+work!BN35,".")</f>
        <v>235409447.81728405</v>
      </c>
      <c r="BS35" s="27">
        <f>IFERROR(work!AC35+work!BO35,".")</f>
        <v>257317886.13119251</v>
      </c>
      <c r="BT35" s="27">
        <f>IFERROR(work!AD35+work!BP35,".")</f>
        <v>285000152.59676111</v>
      </c>
      <c r="BU35" s="27">
        <f>IFERROR(work!AE35+work!BQ35,".")</f>
        <v>319115170.80267978</v>
      </c>
      <c r="BV35" s="27">
        <f>IFERROR(work!AF35+work!BR35,".")</f>
        <v>344387339.78531623</v>
      </c>
      <c r="BW35" s="27">
        <f>IFERROR(work!AG35+work!BS35,".")</f>
        <v>369398524.0501765</v>
      </c>
      <c r="BX35" s="27">
        <f>IFERROR(work!AH35+work!BT35,".")</f>
        <v>404740819.63065529</v>
      </c>
      <c r="BY35" s="27">
        <f>IFERROR(work!AI35+work!BU35,".")</f>
        <v>437191840.88030869</v>
      </c>
      <c r="BZ35" s="27"/>
      <c r="CA35" s="27"/>
      <c r="CB35" s="27"/>
      <c r="CC35" s="27"/>
      <c r="CD35" s="27"/>
      <c r="CE35" s="27"/>
      <c r="CF35" s="27">
        <f>IFERROR(work!AP35-work!D35,".")</f>
        <v>-5491199.7272869684</v>
      </c>
      <c r="CG35" s="27">
        <f>IFERROR(work!AQ35-work!E35,".")</f>
        <v>-5653448.0006575659</v>
      </c>
      <c r="CH35" s="27">
        <f>IFERROR(work!AR35-work!F35,".")</f>
        <v>-6409161.0155029558</v>
      </c>
      <c r="CI35" s="27">
        <f>IFERROR(work!AS35-work!G35,".")</f>
        <v>-7126009.882059386</v>
      </c>
      <c r="CJ35" s="27">
        <f>IFERROR(work!AT35-work!H35,".")</f>
        <v>-9356106.7930103093</v>
      </c>
      <c r="CK35" s="27">
        <f>IFERROR(work!AU35-work!I35,".")</f>
        <v>-11789138.704124928</v>
      </c>
      <c r="CL35" s="27">
        <f>IFERROR(work!AV35-work!J35,".")</f>
        <v>-12487241.870258033</v>
      </c>
      <c r="CM35" s="27">
        <f>IFERROR(work!AW35-work!K35,".")</f>
        <v>-14038101.420241132</v>
      </c>
      <c r="CN35" s="27">
        <f>IFERROR(work!AX35-work!L35,".")</f>
        <v>-15775464.118107632</v>
      </c>
      <c r="CO35" s="27">
        <f>IFERROR(work!AY35-work!M35,".")</f>
        <v>-15751357.636505634</v>
      </c>
      <c r="CP35" s="27">
        <f>IFERROR(work!AZ35-work!N35,".")</f>
        <v>-14899678.010759551</v>
      </c>
      <c r="CQ35" s="27">
        <f>IFERROR(work!BA35-work!O35,".")</f>
        <v>-16213342.258587092</v>
      </c>
      <c r="CR35" s="27">
        <f>IFERROR(work!BB35-work!P35,".")</f>
        <v>-21207453.075172395</v>
      </c>
      <c r="CS35" s="27">
        <f>IFERROR(work!BC35-work!Q35,".")</f>
        <v>-26869639.506780177</v>
      </c>
      <c r="CT35" s="27">
        <f>IFERROR(work!BD35-work!R35,".")</f>
        <v>-32047788.746681847</v>
      </c>
      <c r="CU35" s="27">
        <f>IFERROR(work!BE35-work!S35,".")</f>
        <v>-36223704.104416981</v>
      </c>
      <c r="CV35" s="27">
        <f>IFERROR(work!BF35-work!T35,".")</f>
        <v>-41138314.390258081</v>
      </c>
      <c r="CW35" s="27">
        <f>IFERROR(work!BG35-work!U35,".")</f>
        <v>-47105904.233800374</v>
      </c>
      <c r="CX35" s="27">
        <f>IFERROR(work!BH35-work!V35,".")</f>
        <v>-57845184.6631767</v>
      </c>
      <c r="CY35" s="27">
        <f>IFERROR(work!BI35-work!W35,".")</f>
        <v>-61394344.012042068</v>
      </c>
      <c r="CZ35" s="27">
        <f>IFERROR(work!BJ35-work!X35,".")</f>
        <v>-66509090.647012405</v>
      </c>
      <c r="DA35" s="27">
        <f>IFERROR(work!BK35-work!Y35,".")</f>
        <v>-74337042.496871963</v>
      </c>
      <c r="DB35" s="27">
        <f>IFERROR(work!BL35-work!Z35,".")</f>
        <v>-82183130.611631423</v>
      </c>
      <c r="DC35" s="27">
        <f>IFERROR(work!BM35-work!AA35,".")</f>
        <v>-94678252.638858989</v>
      </c>
      <c r="DD35" s="27">
        <f>IFERROR(work!BN35-work!AB35,".")</f>
        <v>-107589005.99700449</v>
      </c>
      <c r="DE35" s="27">
        <f>IFERROR(work!BO35-work!AC35,".")</f>
        <v>-124439392.96411027</v>
      </c>
      <c r="DF35" s="27">
        <f>IFERROR(work!BP35-work!AD35,".")</f>
        <v>-145240300.94364348</v>
      </c>
      <c r="DG35" s="27">
        <f>IFERROR(work!BQ35-work!AE35,".")</f>
        <v>-172219427.14046377</v>
      </c>
      <c r="DH35" s="27">
        <f>IFERROR(work!BR35-work!AF35,".")</f>
        <v>-194115379.5603683</v>
      </c>
      <c r="DI35" s="27">
        <f>IFERROR(work!BS35-work!AG35,".")</f>
        <v>-218646445.47531211</v>
      </c>
      <c r="DJ35" s="27">
        <f>IFERROR(work!BT35-work!AH35,".")</f>
        <v>-244460826.7254841</v>
      </c>
      <c r="DK35" s="27">
        <f>IFERROR(work!BU35-work!AI35,".")</f>
        <v>-271087155.29423922</v>
      </c>
      <c r="DL35" s="27"/>
      <c r="DM35" s="27"/>
      <c r="DN35" s="27"/>
      <c r="DO35" s="27"/>
      <c r="DP35" s="27"/>
      <c r="DQ35" s="27"/>
      <c r="DR35" s="27"/>
      <c r="DS35" s="27">
        <f>IFERROR(work!DO35-work!CC35,".")</f>
        <v>0.14100000381469727</v>
      </c>
      <c r="DT35" s="27">
        <f>IFERROR(work!DP35-work!CD35,".")</f>
        <v>0.14000000381469727</v>
      </c>
      <c r="DU35" s="27">
        <f>IFERROR(work!DQ35-work!CE35,".")</f>
        <v>0.14000000381469727</v>
      </c>
      <c r="DV35" s="27">
        <f>IFERROR(work!DR35-work!CF35,".")</f>
        <v>0.13900000381469726</v>
      </c>
      <c r="DW35" s="27">
        <f>IFERROR(work!DS35-work!CG35,".")</f>
        <v>0.13900000381469726</v>
      </c>
      <c r="DX35" s="27">
        <f>IFERROR(work!DT35-work!CH35,".")</f>
        <v>0.13800000381469726</v>
      </c>
      <c r="DY35" s="27">
        <f>IFERROR(work!DU35-work!CI35,".")</f>
        <v>0.13700000381469726</v>
      </c>
      <c r="DZ35" s="27">
        <f>IFERROR(work!DV35-work!CJ35,".")</f>
        <v>0.13600000381469726</v>
      </c>
      <c r="EA35" s="27">
        <f>IFERROR(work!DW35-work!CK35,".")</f>
        <v>0.13500000381469726</v>
      </c>
      <c r="EB35" s="27">
        <f>IFERROR(work!DX35-work!CL35,".")</f>
        <v>0.13400000381469726</v>
      </c>
      <c r="EC35" s="27">
        <f>IFERROR(work!DY35-work!CM35,".")</f>
        <v>0.13200000381469726</v>
      </c>
      <c r="ED35" s="27">
        <f>IFERROR(work!DZ35-work!CN35,".")</f>
        <v>0.13000000381469728</v>
      </c>
      <c r="EE35" s="27">
        <f>IFERROR(work!EA35-work!CO35,".")</f>
        <v>0.14500000762939452</v>
      </c>
      <c r="EF35" s="27">
        <f>IFERROR(work!EB35-work!CP35,".")</f>
        <v>0.15899999237060547</v>
      </c>
      <c r="EG35" s="27">
        <f>IFERROR(work!EC35-work!CQ35,".")</f>
        <v>0.16100000762939454</v>
      </c>
      <c r="EH35" s="27">
        <f>IFERROR(work!ED35-work!CR35,".")</f>
        <v>0.16900000762939454</v>
      </c>
      <c r="EI35" s="27">
        <f>IFERROR(work!EE35-work!CS35,".")</f>
        <v>0.17400000000000002</v>
      </c>
      <c r="EJ35" s="27">
        <f>IFERROR(work!EF35-work!CT35,".")</f>
        <v>0.17499999237060548</v>
      </c>
      <c r="EK35" s="27">
        <f>IFERROR(work!EG35-work!CU35,".")</f>
        <v>0.20200000762939455</v>
      </c>
      <c r="EL35" s="27">
        <f>IFERROR(work!EH35-work!CV35,".")</f>
        <v>0.20199999999999999</v>
      </c>
      <c r="EM35" s="27">
        <f>IFERROR(work!EI35-work!CW35,".")</f>
        <v>0.20399999999999999</v>
      </c>
      <c r="EN35" s="27">
        <f>IFERROR(work!EJ35-work!CX35,".")</f>
        <v>0.20999999618530274</v>
      </c>
      <c r="EO35" s="27">
        <f>IFERROR(work!EK35-work!CY35,".")</f>
        <v>0.22500000762939451</v>
      </c>
      <c r="EP35" s="27">
        <f>IFERROR(work!EL35-work!CZ35,".")</f>
        <v>0.2579999923706055</v>
      </c>
      <c r="EQ35" s="27">
        <f>IFERROR(work!EM35-work!DA35,".")</f>
        <v>0.26300000762939452</v>
      </c>
      <c r="ER35" s="27">
        <f>IFERROR(work!EN35-work!DB35,".")</f>
        <v>0.27099999237060546</v>
      </c>
      <c r="ES35" s="27">
        <f>IFERROR(work!EO35-work!DC35,".")</f>
        <v>0.28100000762939453</v>
      </c>
      <c r="ET35" s="27">
        <f>IFERROR(work!EP35-work!DD35,".")</f>
        <v>0.28999999999999998</v>
      </c>
      <c r="EU35" s="27">
        <f>IFERROR(work!EQ35-work!DE35,".")</f>
        <v>0.28699999999999998</v>
      </c>
      <c r="EV35" s="27">
        <f>IFERROR(work!ER35-work!DF35,".")</f>
        <v>0.28199999999999997</v>
      </c>
      <c r="EW35" s="27">
        <f>IFERROR(work!ES35-work!DG35,".")</f>
        <v>0.27799999999999997</v>
      </c>
      <c r="EX35" s="27">
        <f>IFERROR(work!ET35-work!DH35,".")</f>
        <v>0.27399999999999997</v>
      </c>
      <c r="EY35" s="27"/>
      <c r="EZ35" s="27"/>
      <c r="FA35" s="27"/>
      <c r="FB35" s="27"/>
      <c r="FC35" s="27"/>
      <c r="FD35" s="27"/>
      <c r="FE35" s="27">
        <f>IF(ISNUMBER(work!GZ35/work!HD35),work!GZ35/work!HD35,".")</f>
        <v>1.1467235408681939E-3</v>
      </c>
      <c r="FF35" s="27">
        <f>IF(ISNUMBER(work!HA35/work!HE35),work!HA35/work!HE35,".")</f>
        <v>1.3915988025974065E-3</v>
      </c>
      <c r="FG35" s="27">
        <f>IF(ISNUMBER(work!HB35/work!HF35),work!HB35/work!HF35,".")</f>
        <v>9.9161111111111108E-4</v>
      </c>
      <c r="FH35" s="27">
        <f>IF(ISNUMBER(work!HC35/work!HG35),work!HC35/work!HG35,".")</f>
        <v>1.1650371522130107E-3</v>
      </c>
      <c r="FI35" s="27">
        <f>IF(ISNUMBER((work!HA35+work!HB35)/(work!HE35+work!HF35)),(work!HA35+work!HB35)/(work!HE35+work!HF35),".")</f>
        <v>1.1424564859554155E-3</v>
      </c>
      <c r="FJ35" s="27">
        <f>IF(ISNUMBER(work!HH35/work!HL35),work!HH35/work!HL35,".")</f>
        <v>1.1226087162146184E-3</v>
      </c>
      <c r="FK35" s="27">
        <f>IF(ISNUMBER(work!HI35/work!HM35),work!HI35/work!HM35,".")</f>
        <v>1.5909421416141465E-3</v>
      </c>
      <c r="FL35" s="27">
        <f>IF(ISNUMBER(work!HJ35/work!HN35),work!HJ35/work!HN35,".")</f>
        <v>6.7325358851674636E-4</v>
      </c>
      <c r="FM35" s="27">
        <f>IF(ISNUMBER(work!HK35/work!HO35),work!HK35/work!HO35,".")</f>
        <v>1.5399082568807339E-3</v>
      </c>
      <c r="FN35" s="27">
        <f>IF(ISNUMBER((work!HI35+work!HJ35)/(work!HM35+work!HN35)),(work!HI35+work!HJ35)/(work!HM35+work!HN35),".")</f>
        <v>9.7905965928060277E-4</v>
      </c>
      <c r="FO35" s="27" t="s">
        <v>5007</v>
      </c>
      <c r="FP35" s="27" t="s">
        <v>5007</v>
      </c>
      <c r="FQ35" s="27" t="s">
        <v>5007</v>
      </c>
      <c r="FR35" s="27" t="s">
        <v>5007</v>
      </c>
      <c r="FS35" s="27" t="s">
        <v>5007</v>
      </c>
      <c r="FT35" s="27">
        <f>work!GM35</f>
        <v>1.2116252229566677E-3</v>
      </c>
      <c r="FU35" s="27">
        <f>work!GN35</f>
        <v>5.4416944645314794E-4</v>
      </c>
      <c r="FV35" s="27">
        <f>work!GO35</f>
        <v>1.3295481620149761E-2</v>
      </c>
      <c r="FW35" s="27" t="s">
        <v>5007</v>
      </c>
      <c r="FX35" s="27"/>
      <c r="FY35" s="27">
        <f t="shared" si="15"/>
        <v>956.17200000000003</v>
      </c>
      <c r="FZ35">
        <f t="shared" si="20"/>
        <v>148961</v>
      </c>
      <c r="GA35">
        <f>work!HC35</f>
        <v>5203</v>
      </c>
      <c r="GB35">
        <f>IF(ISNUMBER(work!HA35+work!HB35),work!HA35+work!HB35,".")</f>
        <v>33015</v>
      </c>
      <c r="GC35">
        <f>IF(ISNUMBER(work!HK35-work!HC35),work!HK35-work!HC35,".")</f>
        <v>11582</v>
      </c>
      <c r="GD35">
        <f>IF(ISNUMBER(work!HI35+work!HJ35-work!HA35-work!HB35),(work!HI35+work!HJ35-work!HA35-work!HB35),".")</f>
        <v>-2326</v>
      </c>
      <c r="GH35">
        <f>work!GQ35</f>
        <v>46192</v>
      </c>
      <c r="GI35">
        <f>work!GR35</f>
        <v>23328</v>
      </c>
      <c r="GJ35">
        <f>work!GZ35</f>
        <v>38218.002170055166</v>
      </c>
      <c r="GK35">
        <f>work!HH35</f>
        <v>47474</v>
      </c>
      <c r="GL35">
        <f t="shared" si="16"/>
        <v>281684.77546228608</v>
      </c>
      <c r="GM35">
        <f>IFERROR(VLOOKUP($F35,AREA_EM_ALLYEAR,Seq!B$1,FALSE),".")</f>
        <v>34339</v>
      </c>
      <c r="GN35">
        <f>IFERROR(VLOOKUP($F35,AREA_EM_ALLYEAR,Seq!C$1,FALSE),".")</f>
        <v>37257</v>
      </c>
      <c r="GO35">
        <f>IFERROR(VLOOKUP($F35,AREA_EM_ALLYEAR,Seq!D$1,FALSE),".")</f>
        <v>35445</v>
      </c>
      <c r="GP35">
        <f>IFERROR(VLOOKUP($F35,AREA_EM_ALLYEAR,Seq!E$1,FALSE),".")</f>
        <v>34895</v>
      </c>
      <c r="GQ35">
        <f>IFERROR(VLOOKUP($F35,AREA_EM_ALLYEAR,Seq!F$1,FALSE),".")</f>
        <v>47520</v>
      </c>
      <c r="GR35">
        <f>IFERROR(VLOOKUP($F35,AREA_EM_ALLYEAR,Seq!G$1,FALSE),".")</f>
        <v>66577</v>
      </c>
      <c r="GS35">
        <f>IFERROR(VLOOKUP($F35,AREA_EM_ALLYEAR,Seq!H$1,FALSE),".")</f>
        <v>70569</v>
      </c>
      <c r="GT35">
        <f>IFERROR(VLOOKUP($F35,AREA_EM_ALLYEAR,Seq!I$1,FALSE),".")</f>
        <v>60028</v>
      </c>
      <c r="GU35">
        <f>IFERROR(VLOOKUP($F35,AREA_EM_ALLYEAR,Seq!J$1,FALSE),".")</f>
        <v>57749</v>
      </c>
      <c r="GV35">
        <f>IFERROR(VLOOKUP($F35,AREA_EM_ALLYEAR,Seq!K$1,FALSE),".")</f>
        <v>72555</v>
      </c>
      <c r="GW35">
        <f>IFERROR(VLOOKUP($F35,AREA_EM_ALLYEAR,Seq!L$1,FALSE),".")</f>
        <v>119318</v>
      </c>
      <c r="GX35">
        <f>IFERROR(VLOOKUP($F35,AREA_EM_ALLYEAR,Seq!M$1,FALSE),".")</f>
        <v>163441</v>
      </c>
      <c r="GY35">
        <f>IFERROR(VLOOKUP($F35,AREA_EM_ALLYEAR,Seq!N$1,FALSE),".")</f>
        <v>183769</v>
      </c>
      <c r="GZ35">
        <f>IFERROR(VLOOKUP($F35,AREA_EM_ALLYEAR,Seq!O$1,FALSE),".")</f>
        <v>164294</v>
      </c>
      <c r="HA35">
        <f t="shared" si="21"/>
        <v>164294</v>
      </c>
      <c r="HK35" s="139">
        <f>IFERROR(VLOOKUP(CONCATENATE($G35, ".SP.DYN.LE00.IN"),AREA_WB_6ATTRS,Seq!B$1,FALSE)-VLOOKUP("CHN.SP.DYN.LE00.IN",AREA_WB_6ATTRS,Seq!B$1,FALSE),".")</f>
        <v>-1.1918536585365871</v>
      </c>
      <c r="HL35" s="139">
        <f>IFERROR(VLOOKUP(CONCATENATE($G35, ".SP.DYN.LE00.IN"),AREA_WB_6ATTRS,Seq!C$1,FALSE)-VLOOKUP("CHN.SP.DYN.LE00.IN",AREA_WB_6ATTRS,Seq!C$1,FALSE),".")</f>
        <v>-0.95365853658536537</v>
      </c>
      <c r="HM35" s="139">
        <f>IFERROR(VLOOKUP(CONCATENATE($G35, ".SP.DYN.LE00.IN"),AREA_WB_6ATTRS,Seq!D$1,FALSE)-VLOOKUP("CHN.SP.DYN.LE00.IN",AREA_WB_6ATTRS,Seq!D$1,FALSE),".")</f>
        <v>-0.76063414634145943</v>
      </c>
      <c r="HN35" s="139">
        <f>IFERROR(VLOOKUP(CONCATENATE($G35, ".SP.DYN.LE00.IN"),AREA_WB_6ATTRS,Seq!E$1,FALSE)-VLOOKUP("CHN.SP.DYN.LE00.IN",AREA_WB_6ATTRS,Seq!E$1,FALSE),".")</f>
        <v>-0.56058536585365459</v>
      </c>
      <c r="HO35" s="139">
        <f>IFERROR(VLOOKUP(CONCATENATE($G35, ".SP.DYN.LE00.IN"),AREA_WB_6ATTRS,Seq!F$1,FALSE)-VLOOKUP("CHN.SP.DYN.LE00.IN",AREA_WB_6ATTRS,Seq!F$1,FALSE),".")</f>
        <v>-0.17317073170731589</v>
      </c>
      <c r="HP35" s="139">
        <f>IFERROR(VLOOKUP(CONCATENATE($G35, ".SP.DYN.LE00.IN"),AREA_WB_6ATTRS,Seq!G$1,FALSE)-VLOOKUP("CHN.SP.DYN.LE00.IN",AREA_WB_6ATTRS,Seq!G$1,FALSE),".")</f>
        <v>0.2197804878048828</v>
      </c>
      <c r="HQ35" s="139">
        <f>IFERROR(VLOOKUP(CONCATENATE($G35, ".SP.DYN.LE00.IN"),AREA_WB_6ATTRS,Seq!H$1,FALSE)-VLOOKUP("CHN.SP.DYN.LE00.IN",AREA_WB_6ATTRS,Seq!H$1,FALSE),".")</f>
        <v>0.61160975609756463</v>
      </c>
      <c r="HR35" s="139">
        <f>IFERROR(VLOOKUP(CONCATENATE($G35, ".SP.DYN.LE00.IN"),AREA_WB_6ATTRS,Seq!I$1,FALSE)-VLOOKUP("CHN.SP.DYN.LE00.IN",AREA_WB_6ATTRS,Seq!I$1,FALSE),".")</f>
        <v>1.0119512195121985</v>
      </c>
      <c r="HS35" s="139">
        <f>IFERROR(VLOOKUP(CONCATENATE($G35, ".SP.DYN.LE00.IN"),AREA_WB_6ATTRS,Seq!J$1,FALSE)-VLOOKUP("CHN.SP.DYN.LE00.IN",AREA_WB_6ATTRS,Seq!J$1,FALSE),".")</f>
        <v>1.3072682926829202</v>
      </c>
      <c r="HT35" s="139">
        <f>IFERROR(VLOOKUP(CONCATENATE($G35, ".SP.DYN.LE00.IN"),AREA_WB_6ATTRS,Seq!K$1,FALSE)-VLOOKUP("CHN.SP.DYN.LE00.IN",AREA_WB_6ATTRS,Seq!K$1,FALSE),".")</f>
        <v>1.6125853658536471</v>
      </c>
      <c r="HU35" s="139">
        <f>IFERROR(VLOOKUP(CONCATENATE($G35, ".SP.DYN.LE00.IN"),AREA_WB_6ATTRS,Seq!L$1,FALSE)-VLOOKUP("CHN.SP.DYN.LE00.IN",AREA_WB_6ATTRS,Seq!L$1,FALSE),".")</f>
        <v>1.8351463414634139</v>
      </c>
      <c r="HV35" s="139">
        <f>IFERROR(VLOOKUP(CONCATENATE($G35, ".SP.DYN.LE00.IN"),AREA_WB_6ATTRS,Seq!M$1,FALSE)-VLOOKUP("CHN.SP.DYN.LE00.IN",AREA_WB_6ATTRS,Seq!M$1,FALSE),".")</f>
        <v>2.0662195121951186</v>
      </c>
      <c r="HW35" s="139">
        <f>IFERROR(VLOOKUP(CONCATENATE($G35, ".SP.DYN.LE00.IN"),AREA_WB_6ATTRS,Seq!N$1,FALSE)-VLOOKUP("CHN.SP.DYN.LE00.IN",AREA_WB_6ATTRS,Seq!N$1,FALSE),".")</f>
        <v>2.3442682926829406</v>
      </c>
      <c r="HX35" s="139">
        <f>IFERROR(VLOOKUP(CONCATENATE($G35, ".SP.DYN.LE00.IN"),AREA_WB_6ATTRS,Seq!O$1,FALSE)-VLOOKUP("CHN.SP.DYN.LE00.IN",AREA_WB_6ATTRS,Seq!O$1,FALSE),".")</f>
        <v>2.6273170731707296</v>
      </c>
      <c r="HY35" s="139">
        <f>IFERROR(VLOOKUP(CONCATENATE($G35, ".SP.DYN.LE00.IN"),AREA_WB_6ATTRS,Seq!P$1,FALSE)-VLOOKUP("CHN.SP.DYN.LE00.IN",AREA_WB_6ATTRS,Seq!P$1,FALSE),".")</f>
        <v>2.7952439024390259</v>
      </c>
      <c r="HZ35" s="139">
        <f>IFERROR(VLOOKUP(CONCATENATE($G35, ".SP.DYN.LE00.IN"),AREA_WB_6ATTRS,Seq!Q$1,FALSE)-VLOOKUP("CHN.SP.DYN.LE00.IN",AREA_WB_6ATTRS,Seq!Q$1,FALSE),".")</f>
        <v>2.9696585365853565</v>
      </c>
      <c r="IA35" s="139">
        <f>IFERROR(VLOOKUP(CONCATENATE($G35, ".SP.DYN.LE00.IN"),AREA_WB_6ATTRS,Seq!R$1,FALSE)-VLOOKUP("CHN.SP.DYN.LE00.IN",AREA_WB_6ATTRS,Seq!R$1,FALSE),".")</f>
        <v>3.2220731707317185</v>
      </c>
      <c r="IB35" s="139">
        <f>IFERROR(VLOOKUP(CONCATENATE($G35, ".SP.DYN.LE00.IN"),AREA_WB_6ATTRS,Seq!S$1,FALSE)-VLOOKUP("CHN.SP.DYN.LE00.IN",AREA_WB_6ATTRS,Seq!S$1,FALSE),".")</f>
        <v>3.4814878048780571</v>
      </c>
      <c r="IC35" s="139">
        <f>IFERROR(VLOOKUP(CONCATENATE($G35, ".SP.DYN.LE00.IN"),AREA_WB_6ATTRS,Seq!T$1,FALSE)-VLOOKUP("CHN.SP.DYN.LE00.IN",AREA_WB_6ATTRS,Seq!T$1,FALSE),".")</f>
        <v>3.8835121951219378</v>
      </c>
      <c r="ID35" s="139">
        <f>IFERROR(VLOOKUP(CONCATENATE($G35, ".SP.DYN.LE00.IN"),AREA_WB_6ATTRS,Seq!U$1,FALSE)-VLOOKUP("CHN.SP.DYN.LE00.IN",AREA_WB_6ATTRS,Seq!U$1,FALSE),".")</f>
        <v>4.2900243902438717</v>
      </c>
      <c r="IE35" s="139">
        <f>IFERROR(VLOOKUP(CONCATENATE($G35, ".SP.DYN.LE00.IN"),AREA_WB_6ATTRS,Seq!V$1,FALSE)-VLOOKUP("CHN.SP.DYN.LE00.IN",AREA_WB_6ATTRS,Seq!V$1,FALSE),".")</f>
        <v>4.6137804878048883</v>
      </c>
      <c r="IF35" s="139">
        <f>IFERROR(VLOOKUP(CONCATENATE($G35, ".SP.DYN.LE00.IN"),AREA_WB_6ATTRS,Seq!W$1,FALSE)-VLOOKUP("CHN.SP.DYN.LE00.IN",AREA_WB_6ATTRS,Seq!W$1,FALSE),".")</f>
        <v>4.9320243902439103</v>
      </c>
      <c r="IG35" s="139">
        <f>IFERROR(VLOOKUP(CONCATENATE($G35, ".SP.DYN.LE00.IN"),AREA_WB_6ATTRS,Seq!X$1,FALSE)-VLOOKUP("CHN.SP.DYN.LE00.IN",AREA_WB_6ATTRS,Seq!X$1,FALSE),".")</f>
        <v>5.24446341463414</v>
      </c>
      <c r="IH35" s="139">
        <f>IFERROR(VLOOKUP(CONCATENATE($G35, ".SP.DYN.LE00.IN"),AREA_WB_6ATTRS,Seq!Y$1,FALSE)-VLOOKUP("CHN.SP.DYN.LE00.IN",AREA_WB_6ATTRS,Seq!Y$1,FALSE),".")</f>
        <v>5.4953658536585408</v>
      </c>
      <c r="II35" s="139">
        <f>IFERROR(VLOOKUP(CONCATENATE($G35, ".SP.DYN.LE00.IN"),AREA_WB_6ATTRS,Seq!Z$1,FALSE)-VLOOKUP("CHN.SP.DYN.LE00.IN",AREA_WB_6ATTRS,Seq!Z$1,FALSE),".")</f>
        <v>5.8842439024390245</v>
      </c>
      <c r="IJ35" s="139">
        <f>IFERROR(VLOOKUP(CONCATENATE($G35, ".SP.DYN.LE00.IN"),AREA_WB_6ATTRS,Seq!AA$1,FALSE)-VLOOKUP("CHN.SP.DYN.LE00.IN",AREA_WB_6ATTRS,Seq!AA$1,FALSE),".")</f>
        <v>6.2613658536585319</v>
      </c>
      <c r="IK35" s="139">
        <f>IFERROR(VLOOKUP(CONCATENATE($G35, ".SP.DYN.LE00.IN"),AREA_WB_6ATTRS,Seq!AB$1,FALSE)-VLOOKUP("CHN.SP.DYN.LE00.IN",AREA_WB_6ATTRS,Seq!AB$1,FALSE),".")</f>
        <v>6.5795365853658581</v>
      </c>
      <c r="IL35" s="139">
        <f>IFERROR(VLOOKUP(CONCATENATE($G35, ".SP.DYN.LE00.IN"),AREA_WB_6ATTRS,Seq!AC$1,FALSE)-VLOOKUP("CHN.SP.DYN.LE00.IN",AREA_WB_6ATTRS,Seq!AC$1,FALSE),".")</f>
        <v>6.7369268292682847</v>
      </c>
      <c r="IM35" s="139">
        <f>IFERROR(VLOOKUP(CONCATENATE($G35, ".SP.DYN.LE00.IN"),AREA_WB_6ATTRS,Seq!AD$1,FALSE)-VLOOKUP("CHN.SP.DYN.LE00.IN",AREA_WB_6ATTRS,Seq!AD$1,FALSE),".")</f>
        <v>6.9973414634146422</v>
      </c>
      <c r="IN35" s="139">
        <f>IFERROR(VLOOKUP(CONCATENATE($G35, ".SP.DYN.LE00.IN"),AREA_WB_6ATTRS,Seq!AE$1,FALSE)-VLOOKUP("CHN.SP.DYN.LE00.IN",AREA_WB_6ATTRS,Seq!AE$1,FALSE),".")</f>
        <v>7.2408048780487775</v>
      </c>
      <c r="IO35" s="139">
        <f>IFERROR(VLOOKUP(CONCATENATE($G35, ".SP.DYN.LE00.IN"),AREA_WB_6ATTRS,Seq!AF$1,FALSE)-VLOOKUP("CHN.SP.DYN.LE00.IN",AREA_WB_6ATTRS,Seq!AF$1,FALSE),".")</f>
        <v>7.4888536585365557</v>
      </c>
      <c r="IP35" s="139" t="str">
        <f>IFERROR(VLOOKUP(CONCATENATE($G35, ".SP.DYN.LE00.IN"),AREA_WB_6ATTRS,Seq!AG$1,FALSE)-VLOOKUP("CHN.SP.DYN.LE00.IN",AREA_WB_6ATTRS,Seq!AG$1,FALSE),".")</f>
        <v>.</v>
      </c>
      <c r="IW35">
        <f>IFERROR(VLOOKUP(CONCATENATE($G35, ".SP.DYN.LE00.IN"),AREA_WB_6ATTRS,Seq!B$1,FALSE),".")</f>
        <v>65.801951219512205</v>
      </c>
      <c r="IX35">
        <f>IFERROR(VLOOKUP(CONCATENATE($G35, ".SP.DYN.LE00.IN"),AREA_WB_6ATTRS,Seq!C$1,FALSE),".")</f>
        <v>66.309268292682944</v>
      </c>
      <c r="IY35">
        <f>IFERROR(VLOOKUP(CONCATENATE($G35, ".SP.DYN.LE00.IN"),AREA_WB_6ATTRS,Seq!D$1,FALSE),".")</f>
        <v>66.774268292682933</v>
      </c>
      <c r="IZ35">
        <f>IFERROR(VLOOKUP(CONCATENATE($G35, ".SP.DYN.LE00.IN"),AREA_WB_6ATTRS,Seq!E$1,FALSE),".")</f>
        <v>67.239268292682937</v>
      </c>
      <c r="JA35">
        <f>IFERROR(VLOOKUP(CONCATENATE($G35, ".SP.DYN.LE00.IN"),AREA_WB_6ATTRS,Seq!F$1,FALSE),".")</f>
        <v>67.886097560975614</v>
      </c>
      <c r="JB35">
        <f>IFERROR(VLOOKUP(CONCATENATE($G35, ".SP.DYN.LE00.IN"),AREA_WB_6ATTRS,Seq!G$1,FALSE),".")</f>
        <v>68.532926829268305</v>
      </c>
      <c r="JC35">
        <f>IFERROR(VLOOKUP(CONCATENATE($G35, ".SP.DYN.LE00.IN"),AREA_WB_6ATTRS,Seq!H$1,FALSE),".")</f>
        <v>69.171097560975625</v>
      </c>
      <c r="JD35">
        <f>IFERROR(VLOOKUP(CONCATENATE($G35, ".SP.DYN.LE00.IN"),AREA_WB_6ATTRS,Seq!I$1,FALSE),".")</f>
        <v>69.809268292682944</v>
      </c>
      <c r="JE35">
        <f>IFERROR(VLOOKUP(CONCATENATE($G35, ".SP.DYN.LE00.IN"),AREA_WB_6ATTRS,Seq!J$1,FALSE),".")</f>
        <v>70.334390243902448</v>
      </c>
      <c r="JF35">
        <f>IFERROR(VLOOKUP(CONCATENATE($G35, ".SP.DYN.LE00.IN"),AREA_WB_6ATTRS,Seq!K$1,FALSE),".")</f>
        <v>70.859512195121951</v>
      </c>
      <c r="JG35">
        <f>IFERROR(VLOOKUP(CONCATENATE($G35, ".SP.DYN.LE00.IN"),AREA_WB_6ATTRS,Seq!L$1,FALSE),".")</f>
        <v>71.29487804878049</v>
      </c>
      <c r="JH35">
        <f>IFERROR(VLOOKUP(CONCATENATE($G35, ".SP.DYN.LE00.IN"),AREA_WB_6ATTRS,Seq!M$1,FALSE),".")</f>
        <v>71.730243902439028</v>
      </c>
      <c r="JI35">
        <f>IFERROR(VLOOKUP(CONCATENATE($G35, ".SP.DYN.LE00.IN"),AREA_WB_6ATTRS,Seq!N$1,FALSE),".")</f>
        <v>72.206097560975621</v>
      </c>
      <c r="JJ35">
        <f>IFERROR(VLOOKUP(CONCATENATE($G35, ".SP.DYN.LE00.IN"),AREA_WB_6ATTRS,Seq!O$1,FALSE),".")</f>
        <v>72.6819512195122</v>
      </c>
      <c r="JK35">
        <f>IFERROR(VLOOKUP(CONCATENATE($G35, ".SP.DYN.LE00.IN"),AREA_WB_6ATTRS,Seq!P$1,FALSE),".")</f>
        <v>73.038170731707325</v>
      </c>
      <c r="JL35">
        <f>IFERROR(VLOOKUP(CONCATENATE($G35, ".SP.DYN.LE00.IN"),AREA_WB_6ATTRS,Seq!Q$1,FALSE),".")</f>
        <v>73.394390243902436</v>
      </c>
      <c r="JM35">
        <f>IFERROR(VLOOKUP(CONCATENATE($G35, ".SP.DYN.LE00.IN"),AREA_WB_6ATTRS,Seq!R$1,FALSE),".")</f>
        <v>73.82109756097563</v>
      </c>
      <c r="JN35">
        <f>IFERROR(VLOOKUP(CONCATENATE($G35, ".SP.DYN.LE00.IN"),AREA_WB_6ATTRS,Seq!S$1,FALSE),".")</f>
        <v>74.247804878048797</v>
      </c>
      <c r="JO35">
        <f>IFERROR(VLOOKUP(CONCATENATE($G35, ".SP.DYN.LE00.IN"),AREA_WB_6ATTRS,Seq!T$1,FALSE),".")</f>
        <v>74.810609756097563</v>
      </c>
      <c r="JP35">
        <f>IFERROR(VLOOKUP(CONCATENATE($G35, ".SP.DYN.LE00.IN"),AREA_WB_6ATTRS,Seq!U$1,FALSE),".")</f>
        <v>75.373414634146329</v>
      </c>
      <c r="JQ35">
        <f>IFERROR(VLOOKUP(CONCATENATE($G35, ".SP.DYN.LE00.IN"),AREA_WB_6ATTRS,Seq!V$1,FALSE),".")</f>
        <v>75.855487804878067</v>
      </c>
      <c r="JR35">
        <f>IFERROR(VLOOKUP(CONCATENATE($G35, ".SP.DYN.LE00.IN"),AREA_WB_6ATTRS,Seq!W$1,FALSE),".")</f>
        <v>76.337560975609776</v>
      </c>
      <c r="JS35">
        <f>IFERROR(VLOOKUP(CONCATENATE($G35, ".SP.DYN.LE00.IN"),AREA_WB_6ATTRS,Seq!X$1,FALSE),".")</f>
        <v>76.82390243902438</v>
      </c>
      <c r="JT35">
        <f>IFERROR(VLOOKUP(CONCATENATE($G35, ".SP.DYN.LE00.IN"),AREA_WB_6ATTRS,Seq!Y$1,FALSE),".")</f>
        <v>77.260243902439029</v>
      </c>
      <c r="JU35">
        <f>IFERROR(VLOOKUP(CONCATENATE($G35, ".SP.DYN.LE00.IN"),AREA_WB_6ATTRS,Seq!Z$1,FALSE),".")</f>
        <v>77.84658536585367</v>
      </c>
      <c r="JV35">
        <f>IFERROR(VLOOKUP(CONCATENATE($G35, ".SP.DYN.LE00.IN"),AREA_WB_6ATTRS,Seq!AA$1,FALSE),".")</f>
        <v>78.432682926829273</v>
      </c>
      <c r="JW35">
        <f>IFERROR(VLOOKUP(CONCATENATE($G35, ".SP.DYN.LE00.IN"),AREA_WB_6ATTRS,Seq!AB$1,FALSE),".")</f>
        <v>78.969268292682941</v>
      </c>
      <c r="JX35">
        <f>IFERROR(VLOOKUP(CONCATENATE($G35, ".SP.DYN.LE00.IN"),AREA_WB_6ATTRS,Seq!AC$1,FALSE),".")</f>
        <v>79.349512195121946</v>
      </c>
      <c r="JY35">
        <f>IFERROR(VLOOKUP(CONCATENATE($G35, ".SP.DYN.LE00.IN"),AREA_WB_6ATTRS,Seq!AD$1,FALSE),".")</f>
        <v>79.832682926829278</v>
      </c>
      <c r="JZ35">
        <f>IFERROR(VLOOKUP(CONCATENATE($G35, ".SP.DYN.LE00.IN"),AREA_WB_6ATTRS,Seq!AE$1,FALSE),".")</f>
        <v>80.297317073170731</v>
      </c>
      <c r="KA35">
        <f>IFERROR(VLOOKUP(CONCATENATE($G35, ".SP.DYN.LE00.IN"),AREA_WB_6ATTRS,Seq!AF$1,FALSE),".")</f>
        <v>80.761951219512184</v>
      </c>
      <c r="KB35" t="str">
        <f>IFERROR(VLOOKUP(CONCATENATE($G35, ".SP.DYN.LE00.IN"),AREA_WB_6ATTRS,Seq!AG$1,FALSE),".")</f>
        <v>.</v>
      </c>
      <c r="KK35">
        <f t="shared" si="25"/>
        <v>1032645</v>
      </c>
      <c r="KL35">
        <f t="shared" si="23"/>
        <v>0</v>
      </c>
      <c r="KM35">
        <f t="shared" si="26"/>
        <v>74020033.453852832</v>
      </c>
      <c r="KN35">
        <f t="shared" si="27"/>
        <v>-14899678.010759551</v>
      </c>
      <c r="KO35">
        <f t="shared" si="24"/>
        <v>0.13200000381469726</v>
      </c>
      <c r="KP35">
        <f>work!HA35</f>
        <v>15166</v>
      </c>
      <c r="KQ35">
        <f>work!HB35</f>
        <v>17849</v>
      </c>
      <c r="KR35">
        <f>work!HC35</f>
        <v>5203</v>
      </c>
      <c r="KS35">
        <f>IF(ISNUMBER(work!HI35-work!HA35),work!HI35-work!HA35,".")</f>
        <v>1452</v>
      </c>
      <c r="KT35">
        <f>IF(ISNUMBER(work!HJ35-work!HB35),work!HJ35-work!HB35,".")</f>
        <v>-3778</v>
      </c>
      <c r="KU35">
        <f>IF(ISNUMBER(work!HK35-work!HC35),work!HK35-work!HC35,".")</f>
        <v>11582</v>
      </c>
      <c r="KW35">
        <f>IFERROR(work!HR35/work!HV35,".")</f>
        <v>3.639702024971147E-4</v>
      </c>
      <c r="KX35">
        <f>IFERROR(work!HS35/work!HW35,".")</f>
        <v>1.9254006391565E-4</v>
      </c>
      <c r="KY35">
        <f>IFERROR(work!HT35/work!HX35,".")</f>
        <v>1.0246128318584071E-3</v>
      </c>
      <c r="KZ35">
        <f>IFERROR(work!HU35/work!HY35,".")</f>
        <v>5.7009669188886076E-3</v>
      </c>
    </row>
    <row r="36" spans="1:331">
      <c r="A36" s="24">
        <f t="shared" si="0"/>
        <v>34</v>
      </c>
      <c r="B36" s="24" t="str">
        <f t="shared" si="19"/>
        <v>InEM90</v>
      </c>
      <c r="C36" s="24" t="str">
        <f t="shared" si="1"/>
        <v>Out</v>
      </c>
      <c r="D36" s="24" t="str">
        <f t="shared" si="2"/>
        <v>In67</v>
      </c>
      <c r="E36" s="25" t="s">
        <v>2378</v>
      </c>
      <c r="F36" s="26" t="str">
        <f t="shared" si="3"/>
        <v>SriLanka</v>
      </c>
      <c r="G36" s="166" t="s">
        <v>1633</v>
      </c>
      <c r="H36" s="166" t="s">
        <v>5007</v>
      </c>
      <c r="I36" s="166" t="s">
        <v>5007</v>
      </c>
      <c r="J36" s="180" t="s">
        <v>5007</v>
      </c>
      <c r="K36" s="180" t="s">
        <v>5007</v>
      </c>
      <c r="L36" s="27">
        <f>IFERROR(VLOOKUP($F36,Area_FDI_84_96,Seq!B$1,FALSE),0)</f>
        <v>0</v>
      </c>
      <c r="M36" s="27">
        <f>IFERROR(VLOOKUP($F36,Area_FDI_84_96,Seq!C$1,FALSE),0)</f>
        <v>0</v>
      </c>
      <c r="N36" s="27">
        <f>IFERROR(VLOOKUP($F36,Area_FDI_84_96,Seq!D$1,FALSE),0)</f>
        <v>0</v>
      </c>
      <c r="O36" s="27">
        <f>IFERROR(VLOOKUP($F36,Area_FDI_84_96,Seq!E$1,FALSE),0)</f>
        <v>0</v>
      </c>
      <c r="P36" s="27">
        <f>IFERROR(VLOOKUP($F36,Area_FDI_84_96,Seq!F$1,FALSE),0)</f>
        <v>0</v>
      </c>
      <c r="Q36" s="27">
        <f>IFERROR(VLOOKUP($F36,Area_FDI_84_96,Seq!G$1,FALSE),0)</f>
        <v>0</v>
      </c>
      <c r="R36" s="27">
        <f>IFERROR(VLOOKUP($F36,Area_FDI_84_96,Seq!H$1,FALSE),0)</f>
        <v>0</v>
      </c>
      <c r="S36" s="27">
        <f>IFERROR(VLOOKUP($F36,Area_FDI_84_96,Seq!I$1,FALSE),0)</f>
        <v>0</v>
      </c>
      <c r="T36" s="27">
        <f>IFERROR(VALUE(VLOOKUP($E36,Area_FDI_92_95,Seq!B$1,FALSE)),0)</f>
        <v>0</v>
      </c>
      <c r="U36" s="27">
        <f>IFERROR(VALUE(VLOOKUP($E36,Area_FDI_92_95,Seq!C$1,FALSE)),0)</f>
        <v>56</v>
      </c>
      <c r="V36" s="27">
        <f>IFERROR(VALUE(VLOOKUP($E36,Area_FDI_92_95,Seq!D$1,FALSE)),0)</f>
        <v>43</v>
      </c>
      <c r="W36" s="27">
        <f>IFERROR(VALUE(VLOOKUP($E36,Area_FDI_92_95,Seq!E$1,FALSE)),0)</f>
        <v>23</v>
      </c>
      <c r="X36" s="27">
        <f>IFERROR(VALUE(VLOOKUP($E36,Area_FDI_96_99,Seq!B$1,FALSE)),0)</f>
        <v>0</v>
      </c>
      <c r="Y36" s="27">
        <f>IFERROR(VALUE(VLOOKUP($E36,Area_FDI_96_99,Seq!C$1,FALSE)),0)</f>
        <v>50</v>
      </c>
      <c r="Z36" s="27">
        <f>IFERROR(VALUE(VLOOKUP($E36,Area_FDI_96_99,Seq!D$1,FALSE)),0)</f>
        <v>0</v>
      </c>
      <c r="AA36" s="27">
        <f>IFERROR(VALUE(VLOOKUP($E36,Area_FDI_96_99,Seq!E$1,FALSE)),0)</f>
        <v>0</v>
      </c>
      <c r="AB36" s="27">
        <f t="shared" si="4"/>
        <v>0</v>
      </c>
      <c r="AC36" s="27">
        <f t="shared" si="5"/>
        <v>102</v>
      </c>
      <c r="AD36" s="27">
        <f t="shared" si="6"/>
        <v>268</v>
      </c>
      <c r="AE36" s="27">
        <f t="shared" si="7"/>
        <v>112</v>
      </c>
      <c r="AF36" s="27">
        <f t="shared" si="8"/>
        <v>526</v>
      </c>
      <c r="AG36" s="27">
        <f t="shared" si="9"/>
        <v>61</v>
      </c>
      <c r="AH36" s="27">
        <f t="shared" si="10"/>
        <v>225</v>
      </c>
      <c r="AI36" s="27">
        <f t="shared" si="11"/>
        <v>7</v>
      </c>
      <c r="AJ36" s="27">
        <f t="shared" si="12"/>
        <v>40</v>
      </c>
      <c r="AK36" s="27">
        <f t="shared" si="13"/>
        <v>147</v>
      </c>
      <c r="AL36" s="27">
        <f t="shared" si="14"/>
        <v>143</v>
      </c>
      <c r="AM36" s="27"/>
      <c r="AN36" s="27"/>
      <c r="AO36" s="27"/>
      <c r="AP36" s="27"/>
      <c r="AQ36" s="27"/>
      <c r="AR36" s="27"/>
      <c r="AS36" s="27"/>
      <c r="AT36" s="27">
        <f>IFERROR(work!D36+work!AP36,".")</f>
        <v>18945616.505723901</v>
      </c>
      <c r="AU36" s="27">
        <f>IFERROR(work!E36+work!AQ36,".")</f>
        <v>19934042.969240993</v>
      </c>
      <c r="AV36" s="27">
        <f>IFERROR(work!F36+work!AR36,".")</f>
        <v>21713894.857892606</v>
      </c>
      <c r="AW36" s="27">
        <f>IFERROR(work!G36+work!AS36,".")</f>
        <v>24037063.063190769</v>
      </c>
      <c r="AX36" s="27">
        <f>IFERROR(work!H36+work!AT36,".")</f>
        <v>27614770.539016332</v>
      </c>
      <c r="AY36" s="27">
        <f>IFERROR(work!I36+work!AU36,".")</f>
        <v>31275608.930749387</v>
      </c>
      <c r="AZ36" s="27">
        <f>IFERROR(work!J36+work!AV36,".")</f>
        <v>33990995.533881351</v>
      </c>
      <c r="BA36" s="27">
        <f>IFERROR(work!K36+work!AW36,".")</f>
        <v>37848474.795767367</v>
      </c>
      <c r="BB36" s="27">
        <f>IFERROR(work!L36+work!AX36,".")</f>
        <v>42047621.565192766</v>
      </c>
      <c r="BC36" s="27">
        <f>IFERROR(work!M36+work!AY36,".")</f>
        <v>43755325.452029482</v>
      </c>
      <c r="BD36" s="27">
        <f>IFERROR(work!N36+work!AZ36,".")</f>
        <v>45442028.276103899</v>
      </c>
      <c r="BE36" s="27">
        <f>IFERROR(work!O36+work!BA36,".")</f>
        <v>49577514.940490752</v>
      </c>
      <c r="BF36" s="27">
        <f>IFERROR(work!P36+work!BB36,".")</f>
        <v>56516841.518920772</v>
      </c>
      <c r="BG36" s="27">
        <f>IFERROR(work!Q36+work!BC36,".")</f>
        <v>64353047.856282026</v>
      </c>
      <c r="BH36" s="27">
        <f>IFERROR(work!R36+work!BD36,".")</f>
        <v>72697304.948959187</v>
      </c>
      <c r="BI36" s="27">
        <f>IFERROR(work!S36+work!BE36,".")</f>
        <v>80555929.616762519</v>
      </c>
      <c r="BJ36" s="27">
        <f>IFERROR(work!T36+work!BF36,".")</f>
        <v>88532326.122873515</v>
      </c>
      <c r="BK36" s="27">
        <f>IFERROR(work!U36+work!BG36,".")</f>
        <v>96727453.106100231</v>
      </c>
      <c r="BL36" s="27">
        <f>IFERROR(work!V36+work!BH36,".")</f>
        <v>104228436.05899732</v>
      </c>
      <c r="BM36" s="27">
        <f>IFERROR(work!W36+work!BI36,".")</f>
        <v>112101060.76552173</v>
      </c>
      <c r="BN36" s="27">
        <f>IFERROR(work!X36+work!BJ36,".")</f>
        <v>121480574.45026952</v>
      </c>
      <c r="BO36" s="27">
        <f>IFERROR(work!Y36+work!BK36,".")</f>
        <v>131402679.21299382</v>
      </c>
      <c r="BP36" s="27">
        <f>IFERROR(work!Z36+work!BL36,".")</f>
        <v>143277754.71722084</v>
      </c>
      <c r="BQ36" s="27">
        <f>IFERROR(work!AA36+work!BM36,".")</f>
        <v>157537668.16023183</v>
      </c>
      <c r="BR36" s="27">
        <f>IFERROR(work!AB36+work!BN36,".")</f>
        <v>173366538.97567248</v>
      </c>
      <c r="BS36" s="27">
        <f>IFERROR(work!AC36+work!BO36,".")</f>
        <v>192862504.53069264</v>
      </c>
      <c r="BT36" s="27">
        <f>IFERROR(work!AD36+work!BP36,".")</f>
        <v>217256203.96333489</v>
      </c>
      <c r="BU36" s="27">
        <f>IFERROR(work!AE36+work!BQ36,".")</f>
        <v>247948472.2792933</v>
      </c>
      <c r="BV36" s="27">
        <f>IFERROR(work!AF36+work!BR36,".")</f>
        <v>271668263.78140861</v>
      </c>
      <c r="BW36" s="27">
        <f>IFERROR(work!AG36+work!BS36,".")</f>
        <v>296524922.04000413</v>
      </c>
      <c r="BX36" s="27">
        <f>IFERROR(work!AH36+work!BT36,".")</f>
        <v>327303854.81162912</v>
      </c>
      <c r="BY36" s="27">
        <f>IFERROR(work!AI36+work!BU36,".")</f>
        <v>357065585.80612159</v>
      </c>
      <c r="BZ36" s="27"/>
      <c r="CA36" s="27"/>
      <c r="CB36" s="27"/>
      <c r="CC36" s="27"/>
      <c r="CD36" s="27"/>
      <c r="CE36" s="27"/>
      <c r="CF36" s="27">
        <f>IFERROR(work!AP36-work!D36,".")</f>
        <v>-17642607.581997477</v>
      </c>
      <c r="CG36" s="27">
        <f>IFERROR(work!AQ36-work!E36,".")</f>
        <v>-18556768.771041907</v>
      </c>
      <c r="CH36" s="27">
        <f>IFERROR(work!AR36-work!F36,".")</f>
        <v>-20279580.750756059</v>
      </c>
      <c r="CI36" s="27">
        <f>IFERROR(work!AS36-work!G36,".")</f>
        <v>-22533701.386800755</v>
      </c>
      <c r="CJ36" s="27">
        <f>IFERROR(work!AT36-work!H36,".")</f>
        <v>-26034750.107373815</v>
      </c>
      <c r="CK36" s="27">
        <f>IFERROR(work!AU36-work!I36,".")</f>
        <v>-29616597.002903357</v>
      </c>
      <c r="CL36" s="27">
        <f>IFERROR(work!AV36-work!J36,".")</f>
        <v>-32259724.521932866</v>
      </c>
      <c r="CM36" s="27">
        <f>IFERROR(work!AW36-work!K36,".")</f>
        <v>-36087328.786521316</v>
      </c>
      <c r="CN36" s="27">
        <f>IFERROR(work!AX36-work!L36,".")</f>
        <v>-40242927.821894519</v>
      </c>
      <c r="CO36" s="27">
        <f>IFERROR(work!AY36-work!M36,".")</f>
        <v>-41909136.459928527</v>
      </c>
      <c r="CP36" s="27">
        <f>IFERROR(work!AZ36-work!N36,".")</f>
        <v>-43477683.188508481</v>
      </c>
      <c r="CQ36" s="27">
        <f>IFERROR(work!BA36-work!O36,".")</f>
        <v>-47522809.978865936</v>
      </c>
      <c r="CR36" s="27">
        <f>IFERROR(work!BB36-work!P36,".")</f>
        <v>-54371729.53898447</v>
      </c>
      <c r="CS36" s="27">
        <f>IFERROR(work!BC36-work!Q36,".")</f>
        <v>-62059923.149730131</v>
      </c>
      <c r="CT36" s="27">
        <f>IFERROR(work!BD36-work!R36,".")</f>
        <v>-70275765.258840397</v>
      </c>
      <c r="CU36" s="27">
        <f>IFERROR(work!BE36-work!S36,".")</f>
        <v>-78001205.243687183</v>
      </c>
      <c r="CV36" s="27">
        <f>IFERROR(work!BF36-work!T36,".")</f>
        <v>-85880522.223621309</v>
      </c>
      <c r="CW36" s="27">
        <f>IFERROR(work!BG36-work!U36,".")</f>
        <v>-93905790.136618614</v>
      </c>
      <c r="CX36" s="27">
        <f>IFERROR(work!BH36-work!V36,".")</f>
        <v>-101274200.15665372</v>
      </c>
      <c r="CY36" s="27">
        <f>IFERROR(work!BI36-work!W36,".")</f>
        <v>-109019775.80251876</v>
      </c>
      <c r="CZ36" s="27">
        <f>IFERROR(work!BJ36-work!X36,".")</f>
        <v>-118214412.38948634</v>
      </c>
      <c r="DA36" s="27">
        <f>IFERROR(work!BK36-work!Y36,".")</f>
        <v>-128186991.53446175</v>
      </c>
      <c r="DB36" s="27">
        <f>IFERROR(work!BL36-work!Z36,".")</f>
        <v>-139934576.06825316</v>
      </c>
      <c r="DC36" s="27">
        <f>IFERROR(work!BM36-work!AA36,".")</f>
        <v>-153995895.70378917</v>
      </c>
      <c r="DD36" s="27">
        <f>IFERROR(work!BN36-work!AB36,".")</f>
        <v>-169631914.83861607</v>
      </c>
      <c r="DE36" s="27">
        <f>IFERROR(work!BO36-work!AC36,".")</f>
        <v>-188894774.56461012</v>
      </c>
      <c r="DF36" s="27">
        <f>IFERROR(work!BP36-work!AD36,".")</f>
        <v>-212984249.57706973</v>
      </c>
      <c r="DG36" s="27">
        <f>IFERROR(work!BQ36-work!AE36,".")</f>
        <v>-243386125.66385025</v>
      </c>
      <c r="DH36" s="27">
        <f>IFERROR(work!BR36-work!AF36,".")</f>
        <v>-266834455.56427595</v>
      </c>
      <c r="DI36" s="27">
        <f>IFERROR(work!BS36-work!AG36,".")</f>
        <v>-291520047.48548448</v>
      </c>
      <c r="DJ36" s="27">
        <f>IFERROR(work!BT36-work!AH36,".")</f>
        <v>-321897791.5445103</v>
      </c>
      <c r="DK36" s="27">
        <f>IFERROR(work!BU36-work!AI36,".")</f>
        <v>-351213410.36842632</v>
      </c>
      <c r="DL36" s="27"/>
      <c r="DM36" s="27"/>
      <c r="DN36" s="27"/>
      <c r="DO36" s="27"/>
      <c r="DP36" s="27"/>
      <c r="DQ36" s="27"/>
      <c r="DR36" s="27"/>
      <c r="DS36" s="27">
        <f>IFERROR(work!DO36-work!CC36,".")</f>
        <v>0.11899999618530273</v>
      </c>
      <c r="DT36" s="27">
        <f>IFERROR(work!DP36-work!CD36,".")</f>
        <v>0.11799999618530273</v>
      </c>
      <c r="DU36" s="27">
        <f>IFERROR(work!DQ36-work!CE36,".")</f>
        <v>0.11799999618530273</v>
      </c>
      <c r="DV36" s="27">
        <f>IFERROR(work!DR36-work!CF36,".")</f>
        <v>0.11699999618530273</v>
      </c>
      <c r="DW36" s="27">
        <f>IFERROR(work!DS36-work!CG36,".")</f>
        <v>0.11699999618530273</v>
      </c>
      <c r="DX36" s="27">
        <f>IFERROR(work!DT36-work!CH36,".")</f>
        <v>0.11599999618530274</v>
      </c>
      <c r="DY36" s="27">
        <f>IFERROR(work!DU36-work!CI36,".")</f>
        <v>0.11499999618530274</v>
      </c>
      <c r="DZ36" s="27">
        <f>IFERROR(work!DV36-work!CJ36,".")</f>
        <v>0.11399999618530274</v>
      </c>
      <c r="EA36" s="27">
        <f>IFERROR(work!DW36-work!CK36,".")</f>
        <v>0.11299999618530274</v>
      </c>
      <c r="EB36" s="27">
        <f>IFERROR(work!DX36-work!CL36,".")</f>
        <v>0.11199999618530274</v>
      </c>
      <c r="EC36" s="27">
        <f>IFERROR(work!DY36-work!CM36,".")</f>
        <v>0.10999999618530273</v>
      </c>
      <c r="ED36" s="27">
        <f>IFERROR(work!DZ36-work!CN36,".")</f>
        <v>0.10799999618530273</v>
      </c>
      <c r="EE36" s="27">
        <f>IFERROR(work!EA36-work!CO36,".")</f>
        <v>0.10699999618530273</v>
      </c>
      <c r="EF36" s="27">
        <f>IFERROR(work!EB36-work!CP36,".")</f>
        <v>0.10499999618530273</v>
      </c>
      <c r="EG36" s="27">
        <f>IFERROR(work!EC36-work!CQ36,".")</f>
        <v>0.10299999618530273</v>
      </c>
      <c r="EH36" s="27">
        <f>IFERROR(work!ED36-work!CR36,".")</f>
        <v>0.10099999618530273</v>
      </c>
      <c r="EI36" s="27">
        <f>IFERROR(work!EE36-work!CS36,".")</f>
        <v>9.7999996185302737E-2</v>
      </c>
      <c r="EJ36" s="27">
        <f>IFERROR(work!EF36-work!CT36,".")</f>
        <v>9.5999996185302736E-2</v>
      </c>
      <c r="EK36" s="27">
        <f>IFERROR(work!EG36-work!CU36,".")</f>
        <v>9.3999996185302734E-2</v>
      </c>
      <c r="EL36" s="27">
        <f>IFERROR(work!EH36-work!CV36,".")</f>
        <v>9.0999996185302731E-2</v>
      </c>
      <c r="EM36" s="27">
        <f>IFERROR(work!EI36-work!CW36,".")</f>
        <v>8.7999996185302742E-2</v>
      </c>
      <c r="EN36" s="27">
        <f>IFERROR(work!EJ36-work!CX36,".")</f>
        <v>0.11499999618530274</v>
      </c>
      <c r="EO36" s="27">
        <f>IFERROR(work!EK36-work!CY36,".")</f>
        <v>0.11199999618530274</v>
      </c>
      <c r="EP36" s="27">
        <f>IFERROR(work!EL36-work!CZ36,".")</f>
        <v>0.10100000381469727</v>
      </c>
      <c r="EQ36" s="27">
        <f>IFERROR(work!EM36-work!DA36,".")</f>
        <v>0.11600000000000001</v>
      </c>
      <c r="ER36" s="27">
        <f>IFERROR(work!EN36-work!DB36,".")</f>
        <v>0.11400000381469727</v>
      </c>
      <c r="ES36" s="27">
        <f>IFERROR(work!EO36-work!DC36,".")</f>
        <v>9.4E-2</v>
      </c>
      <c r="ET36" s="27">
        <f>IFERROR(work!EP36-work!DD36,".")</f>
        <v>0.10500000000000001</v>
      </c>
      <c r="EU36" s="27">
        <f>IFERROR(work!EQ36-work!DE36,".")</f>
        <v>0.10499999237060548</v>
      </c>
      <c r="EV36" s="27">
        <f>IFERROR(work!ER36-work!DF36,".")</f>
        <v>9.9999992370605473E-2</v>
      </c>
      <c r="EW36" s="27">
        <f>IFERROR(work!ES36-work!DG36,".")</f>
        <v>9.5999992370605483E-2</v>
      </c>
      <c r="EX36" s="27">
        <f>IFERROR(work!ET36-work!DH36,".")</f>
        <v>9.199999237060548E-2</v>
      </c>
      <c r="EY36" s="27"/>
      <c r="EZ36" s="27"/>
      <c r="FA36" s="27"/>
      <c r="FB36" s="27"/>
      <c r="FC36" s="27"/>
      <c r="FD36" s="27"/>
      <c r="FE36" s="27" t="str">
        <f>IF(ISNUMBER(work!GZ36/work!HD36),work!GZ36/work!HD36,".")</f>
        <v>.</v>
      </c>
      <c r="FF36" s="27" t="str">
        <f>IF(ISNUMBER(work!HA36/work!HE36),work!HA36/work!HE36,".")</f>
        <v>.</v>
      </c>
      <c r="FG36" s="27" t="str">
        <f>IF(ISNUMBER(work!HB36/work!HF36),work!HB36/work!HF36,".")</f>
        <v>.</v>
      </c>
      <c r="FH36" s="27" t="str">
        <f>IF(ISNUMBER(work!HC36/work!HG36),work!HC36/work!HG36,".")</f>
        <v>.</v>
      </c>
      <c r="FI36" s="27" t="str">
        <f>IF(ISNUMBER((work!HA36+work!HB36)/(work!HE36+work!HF36)),(work!HA36+work!HB36)/(work!HE36+work!HF36),".")</f>
        <v>.</v>
      </c>
      <c r="FJ36" s="27" t="str">
        <f>IF(ISNUMBER(work!HH36/work!HL36),work!HH36/work!HL36,".")</f>
        <v>.</v>
      </c>
      <c r="FK36" s="27" t="str">
        <f>IF(ISNUMBER(work!HI36/work!HM36),work!HI36/work!HM36,".")</f>
        <v>.</v>
      </c>
      <c r="FL36" s="27" t="str">
        <f>IF(ISNUMBER(work!HJ36/work!HN36),work!HJ36/work!HN36,".")</f>
        <v>.</v>
      </c>
      <c r="FM36" s="27" t="str">
        <f>IF(ISNUMBER(work!HK36/work!HO36),work!HK36/work!HO36,".")</f>
        <v>.</v>
      </c>
      <c r="FN36" s="27" t="str">
        <f>IF(ISNUMBER((work!HI36+work!HJ36)/(work!HM36+work!HN36)),(work!HI36+work!HJ36)/(work!HM36+work!HN36),".")</f>
        <v>.</v>
      </c>
      <c r="FO36" s="27" t="s">
        <v>5007</v>
      </c>
      <c r="FP36" s="27" t="s">
        <v>5007</v>
      </c>
      <c r="FQ36" s="27" t="s">
        <v>5007</v>
      </c>
      <c r="FR36" s="27" t="s">
        <v>5007</v>
      </c>
      <c r="FS36" s="27" t="s">
        <v>5007</v>
      </c>
      <c r="FT36" s="27">
        <f>work!GM36</f>
        <v>2.0078967903569016E-4</v>
      </c>
      <c r="FU36" s="27">
        <f>work!GN36</f>
        <v>8.7649936903732087E-4</v>
      </c>
      <c r="FV36" s="27" t="str">
        <f>work!GO36</f>
        <v>.</v>
      </c>
      <c r="FW36" s="27" t="s">
        <v>5007</v>
      </c>
      <c r="FX36" s="27"/>
      <c r="FY36" s="27">
        <f t="shared" si="15"/>
        <v>5170.0749999999998</v>
      </c>
      <c r="FZ36">
        <f t="shared" si="20"/>
        <v>0</v>
      </c>
      <c r="GA36" t="str">
        <f>work!HC36</f>
        <v>.</v>
      </c>
      <c r="GB36" t="str">
        <f>IF(ISNUMBER(work!HA36+work!HB36),work!HA36+work!HB36,".")</f>
        <v>.</v>
      </c>
      <c r="GC36" t="str">
        <f>IF(ISNUMBER(work!HK36-work!HC36),work!HK36-work!HC36,".")</f>
        <v>.</v>
      </c>
      <c r="GD36" t="str">
        <f>IF(ISNUMBER(work!HI36+work!HJ36-work!HA36-work!HB36),(work!HI36+work!HJ36-work!HA36-work!HB36),".")</f>
        <v>.</v>
      </c>
      <c r="GH36">
        <f>work!GQ36</f>
        <v>3000</v>
      </c>
      <c r="GI36">
        <f>work!GR36</f>
        <v>15000</v>
      </c>
      <c r="GJ36" t="str">
        <f>work!GZ36</f>
        <v>.</v>
      </c>
      <c r="GK36" t="str">
        <f>work!HH36</f>
        <v>.</v>
      </c>
      <c r="GL36" t="str">
        <f t="shared" si="16"/>
        <v>.</v>
      </c>
      <c r="GM36" t="str">
        <f>IFERROR(VLOOKUP($F36,AREA_EM_ALLYEAR,Seq!B$1,FALSE),".")</f>
        <v>.</v>
      </c>
      <c r="GN36" t="str">
        <f>IFERROR(VLOOKUP($F36,AREA_EM_ALLYEAR,Seq!C$1,FALSE),".")</f>
        <v>.</v>
      </c>
      <c r="GO36" t="str">
        <f>IFERROR(VLOOKUP($F36,AREA_EM_ALLYEAR,Seq!D$1,FALSE),".")</f>
        <v>.</v>
      </c>
      <c r="GP36" t="str">
        <f>IFERROR(VLOOKUP($F36,AREA_EM_ALLYEAR,Seq!E$1,FALSE),".")</f>
        <v>.</v>
      </c>
      <c r="GQ36" t="str">
        <f>IFERROR(VLOOKUP($F36,AREA_EM_ALLYEAR,Seq!F$1,FALSE),".")</f>
        <v>.</v>
      </c>
      <c r="GR36" t="str">
        <f>IFERROR(VLOOKUP($F36,AREA_EM_ALLYEAR,Seq!G$1,FALSE),".")</f>
        <v>.</v>
      </c>
      <c r="GS36" t="str">
        <f>IFERROR(VLOOKUP($F36,AREA_EM_ALLYEAR,Seq!H$1,FALSE),".")</f>
        <v>.</v>
      </c>
      <c r="GT36" t="str">
        <f>IFERROR(VLOOKUP($F36,AREA_EM_ALLYEAR,Seq!I$1,FALSE),".")</f>
        <v>.</v>
      </c>
      <c r="GU36" t="str">
        <f>IFERROR(VLOOKUP($F36,AREA_EM_ALLYEAR,Seq!J$1,FALSE),".")</f>
        <v>.</v>
      </c>
      <c r="GV36" t="str">
        <f>IFERROR(VLOOKUP($F36,AREA_EM_ALLYEAR,Seq!K$1,FALSE),".")</f>
        <v>.</v>
      </c>
      <c r="GW36" t="str">
        <f>IFERROR(VLOOKUP($F36,AREA_EM_ALLYEAR,Seq!L$1,FALSE),".")</f>
        <v>.</v>
      </c>
      <c r="GX36" t="str">
        <f>IFERROR(VLOOKUP($F36,AREA_EM_ALLYEAR,Seq!M$1,FALSE),".")</f>
        <v>.</v>
      </c>
      <c r="GY36" t="str">
        <f>IFERROR(VLOOKUP($F36,AREA_EM_ALLYEAR,Seq!N$1,FALSE),".")</f>
        <v>.</v>
      </c>
      <c r="GZ36" t="str">
        <f>IFERROR(VLOOKUP($F36,AREA_EM_ALLYEAR,Seq!O$1,FALSE),".")</f>
        <v>.</v>
      </c>
      <c r="HA36" t="str">
        <f t="shared" si="21"/>
        <v>.</v>
      </c>
      <c r="HK36" s="139">
        <f>IFERROR(VLOOKUP(CONCATENATE($G36, ".SP.DYN.LE00.IN"),AREA_WB_6ATTRS,Seq!B$1,FALSE)-VLOOKUP("CHN.SP.DYN.LE00.IN",AREA_WB_6ATTRS,Seq!B$1,FALSE),".")</f>
        <v>1.2281219512195207</v>
      </c>
      <c r="HL36" s="139">
        <f>IFERROR(VLOOKUP(CONCATENATE($G36, ".SP.DYN.LE00.IN"),AREA_WB_6ATTRS,Seq!C$1,FALSE)-VLOOKUP("CHN.SP.DYN.LE00.IN",AREA_WB_6ATTRS,Seq!C$1,FALSE),".")</f>
        <v>1.3821951219512272</v>
      </c>
      <c r="HM36" s="139">
        <f>IFERROR(VLOOKUP(CONCATENATE($G36, ".SP.DYN.LE00.IN"),AREA_WB_6ATTRS,Seq!D$1,FALSE)-VLOOKUP("CHN.SP.DYN.LE00.IN",AREA_WB_6ATTRS,Seq!D$1,FALSE),".")</f>
        <v>1.4370975609756158</v>
      </c>
      <c r="HN36" s="139">
        <f>IFERROR(VLOOKUP(CONCATENATE($G36, ".SP.DYN.LE00.IN"),AREA_WB_6ATTRS,Seq!E$1,FALSE)-VLOOKUP("CHN.SP.DYN.LE00.IN",AREA_WB_6ATTRS,Seq!E$1,FALSE),".")</f>
        <v>1.3949756097561021</v>
      </c>
      <c r="HO36" s="139">
        <f>IFERROR(VLOOKUP(CONCATENATE($G36, ".SP.DYN.LE00.IN"),AREA_WB_6ATTRS,Seq!F$1,FALSE)-VLOOKUP("CHN.SP.DYN.LE00.IN",AREA_WB_6ATTRS,Seq!F$1,FALSE),".")</f>
        <v>1.2606341463414594</v>
      </c>
      <c r="HP36" s="139">
        <f>IFERROR(VLOOKUP(CONCATENATE($G36, ".SP.DYN.LE00.IN"),AREA_WB_6ATTRS,Seq!G$1,FALSE)-VLOOKUP("CHN.SP.DYN.LE00.IN",AREA_WB_6ATTRS,Seq!G$1,FALSE),".")</f>
        <v>1.059585365853664</v>
      </c>
      <c r="HQ36" s="139">
        <f>IFERROR(VLOOKUP(CONCATENATE($G36, ".SP.DYN.LE00.IN"),AREA_WB_6ATTRS,Seq!H$1,FALSE)-VLOOKUP("CHN.SP.DYN.LE00.IN",AREA_WB_6ATTRS,Seq!H$1,FALSE),".")</f>
        <v>0.83431707317072323</v>
      </c>
      <c r="HR36" s="139">
        <f>IFERROR(VLOOKUP(CONCATENATE($G36, ".SP.DYN.LE00.IN"),AREA_WB_6ATTRS,Seq!I$1,FALSE)-VLOOKUP("CHN.SP.DYN.LE00.IN",AREA_WB_6ATTRS,Seq!I$1,FALSE),".")</f>
        <v>0.62468292682927995</v>
      </c>
      <c r="HS36" s="139">
        <f>IFERROR(VLOOKUP(CONCATENATE($G36, ".SP.DYN.LE00.IN"),AREA_WB_6ATTRS,Seq!J$1,FALSE)-VLOOKUP("CHN.SP.DYN.LE00.IN",AREA_WB_6ATTRS,Seq!J$1,FALSE),".")</f>
        <v>0.45478048780488223</v>
      </c>
      <c r="HT36" s="139">
        <f>IFERROR(VLOOKUP(CONCATENATE($G36, ".SP.DYN.LE00.IN"),AREA_WB_6ATTRS,Seq!K$1,FALSE)-VLOOKUP("CHN.SP.DYN.LE00.IN",AREA_WB_6ATTRS,Seq!K$1,FALSE),".")</f>
        <v>0.33112195121950094</v>
      </c>
      <c r="HU36" s="139">
        <f>IFERROR(VLOOKUP(CONCATENATE($G36, ".SP.DYN.LE00.IN"),AREA_WB_6ATTRS,Seq!L$1,FALSE)-VLOOKUP("CHN.SP.DYN.LE00.IN",AREA_WB_6ATTRS,Seq!L$1,FALSE),".")</f>
        <v>0.2189512195121921</v>
      </c>
      <c r="HV36" s="139">
        <f>IFERROR(VLOOKUP(CONCATENATE($G36, ".SP.DYN.LE00.IN"),AREA_WB_6ATTRS,Seq!M$1,FALSE)-VLOOKUP("CHN.SP.DYN.LE00.IN",AREA_WB_6ATTRS,Seq!M$1,FALSE),".")</f>
        <v>6.7365853658529318E-2</v>
      </c>
      <c r="HW36" s="139">
        <f>IFERROR(VLOOKUP(CONCATENATE($G36, ".SP.DYN.LE00.IN"),AREA_WB_6ATTRS,Seq!N$1,FALSE)-VLOOKUP("CHN.SP.DYN.LE00.IN",AREA_WB_6ATTRS,Seq!N$1,FALSE),".")</f>
        <v>-0.16270731707315633</v>
      </c>
      <c r="HX36" s="139">
        <f>IFERROR(VLOOKUP(CONCATENATE($G36, ".SP.DYN.LE00.IN"),AREA_WB_6ATTRS,Seq!O$1,FALSE)-VLOOKUP("CHN.SP.DYN.LE00.IN",AREA_WB_6ATTRS,Seq!O$1,FALSE),".")</f>
        <v>-0.4766585365853615</v>
      </c>
      <c r="HY36" s="139">
        <f>IFERROR(VLOOKUP(CONCATENATE($G36, ".SP.DYN.LE00.IN"),AREA_WB_6ATTRS,Seq!P$1,FALSE)-VLOOKUP("CHN.SP.DYN.LE00.IN",AREA_WB_6ATTRS,Seq!P$1,FALSE),".")</f>
        <v>-0.84765853658537083</v>
      </c>
      <c r="HZ36" s="139">
        <f>IFERROR(VLOOKUP(CONCATENATE($G36, ".SP.DYN.LE00.IN"),AREA_WB_6ATTRS,Seq!Q$1,FALSE)-VLOOKUP("CHN.SP.DYN.LE00.IN",AREA_WB_6ATTRS,Seq!Q$1,FALSE),".")</f>
        <v>-1.1958780487804859</v>
      </c>
      <c r="IA36" s="139">
        <f>IFERROR(VLOOKUP(CONCATENATE($G36, ".SP.DYN.LE00.IN"),AREA_WB_6ATTRS,Seq!R$1,FALSE)-VLOOKUP("CHN.SP.DYN.LE00.IN",AREA_WB_6ATTRS,Seq!R$1,FALSE),".")</f>
        <v>-1.4207804878048762</v>
      </c>
      <c r="IB36" s="139">
        <f>IFERROR(VLOOKUP(CONCATENATE($G36, ".SP.DYN.LE00.IN"),AREA_WB_6ATTRS,Seq!S$1,FALSE)-VLOOKUP("CHN.SP.DYN.LE00.IN",AREA_WB_6ATTRS,Seq!S$1,FALSE),".")</f>
        <v>-1.4500731707317129</v>
      </c>
      <c r="IC36" s="139">
        <f>IFERROR(VLOOKUP(CONCATENATE($G36, ".SP.DYN.LE00.IN"),AREA_WB_6ATTRS,Seq!T$1,FALSE)-VLOOKUP("CHN.SP.DYN.LE00.IN",AREA_WB_6ATTRS,Seq!T$1,FALSE),".")</f>
        <v>-1.2499512195122122</v>
      </c>
      <c r="ID36" s="139">
        <f>IFERROR(VLOOKUP(CONCATENATE($G36, ".SP.DYN.LE00.IN"),AREA_WB_6ATTRS,Seq!U$1,FALSE)-VLOOKUP("CHN.SP.DYN.LE00.IN",AREA_WB_6ATTRS,Seq!U$1,FALSE),".")</f>
        <v>-0.83168292682928779</v>
      </c>
      <c r="IE36" s="139">
        <f>IFERROR(VLOOKUP(CONCATENATE($G36, ".SP.DYN.LE00.IN"),AREA_WB_6ATTRS,Seq!V$1,FALSE)-VLOOKUP("CHN.SP.DYN.LE00.IN",AREA_WB_6ATTRS,Seq!V$1,FALSE),".")</f>
        <v>-0.25741463414634325</v>
      </c>
      <c r="IF36" s="139">
        <f>IFERROR(VLOOKUP(CONCATENATE($G36, ".SP.DYN.LE00.IN"),AREA_WB_6ATTRS,Seq!W$1,FALSE)-VLOOKUP("CHN.SP.DYN.LE00.IN",AREA_WB_6ATTRS,Seq!W$1,FALSE),".")</f>
        <v>0.37826829268290396</v>
      </c>
      <c r="IG36" s="139">
        <f>IFERROR(VLOOKUP(CONCATENATE($G36, ".SP.DYN.LE00.IN"),AREA_WB_6ATTRS,Seq!X$1,FALSE)-VLOOKUP("CHN.SP.DYN.LE00.IN",AREA_WB_6ATTRS,Seq!X$1,FALSE),".")</f>
        <v>0.96446341463416729</v>
      </c>
      <c r="IH36" s="139">
        <f>IFERROR(VLOOKUP(CONCATENATE($G36, ".SP.DYN.LE00.IN"),AREA_WB_6ATTRS,Seq!Y$1,FALSE)-VLOOKUP("CHN.SP.DYN.LE00.IN",AREA_WB_6ATTRS,Seq!Y$1,FALSE),".")</f>
        <v>1.4166829268292673</v>
      </c>
      <c r="II36" s="139">
        <f>IFERROR(VLOOKUP(CONCATENATE($G36, ".SP.DYN.LE00.IN"),AREA_WB_6ATTRS,Seq!Z$1,FALSE)-VLOOKUP("CHN.SP.DYN.LE00.IN",AREA_WB_6ATTRS,Seq!Z$1,FALSE),".")</f>
        <v>1.7028048780487808</v>
      </c>
      <c r="IJ36" s="139">
        <f>IFERROR(VLOOKUP(CONCATENATE($G36, ".SP.DYN.LE00.IN"),AREA_WB_6ATTRS,Seq!AA$1,FALSE)-VLOOKUP("CHN.SP.DYN.LE00.IN",AREA_WB_6ATTRS,Seq!AA$1,FALSE),".")</f>
        <v>1.8180243902439059</v>
      </c>
      <c r="IK36" s="139">
        <f>IFERROR(VLOOKUP(CONCATENATE($G36, ".SP.DYN.LE00.IN"),AREA_WB_6ATTRS,Seq!AB$1,FALSE)-VLOOKUP("CHN.SP.DYN.LE00.IN",AREA_WB_6ATTRS,Seq!AB$1,FALSE),".")</f>
        <v>1.7929024390243882</v>
      </c>
      <c r="IL36" s="139">
        <f>IFERROR(VLOOKUP(CONCATENATE($G36, ".SP.DYN.LE00.IN"),AREA_WB_6ATTRS,Seq!AC$1,FALSE)-VLOOKUP("CHN.SP.DYN.LE00.IN",AREA_WB_6ATTRS,Seq!AC$1,FALSE),".")</f>
        <v>1.6994878048780464</v>
      </c>
      <c r="IM36" s="139">
        <f>IFERROR(VLOOKUP(CONCATENATE($G36, ".SP.DYN.LE00.IN"),AREA_WB_6ATTRS,Seq!AD$1,FALSE)-VLOOKUP("CHN.SP.DYN.LE00.IN",AREA_WB_6ATTRS,Seq!AD$1,FALSE),".")</f>
        <v>1.5979268292683173</v>
      </c>
      <c r="IN36" s="139">
        <f>IFERROR(VLOOKUP(CONCATENATE($G36, ".SP.DYN.LE00.IN"),AREA_WB_6ATTRS,Seq!AE$1,FALSE)-VLOOKUP("CHN.SP.DYN.LE00.IN",AREA_WB_6ATTRS,Seq!AE$1,FALSE),".")</f>
        <v>1.5100975609756233</v>
      </c>
      <c r="IO36" s="139">
        <f>IFERROR(VLOOKUP(CONCATENATE($G36, ".SP.DYN.LE00.IN"),AREA_WB_6ATTRS,Seq!AF$1,FALSE)-VLOOKUP("CHN.SP.DYN.LE00.IN",AREA_WB_6ATTRS,Seq!AF$1,FALSE),".")</f>
        <v>1.4495121951219403</v>
      </c>
      <c r="IP36" s="139" t="str">
        <f>IFERROR(VLOOKUP(CONCATENATE($G36, ".SP.DYN.LE00.IN"),AREA_WB_6ATTRS,Seq!AG$1,FALSE)-VLOOKUP("CHN.SP.DYN.LE00.IN",AREA_WB_6ATTRS,Seq!AG$1,FALSE),".")</f>
        <v>.</v>
      </c>
      <c r="IW36">
        <f>IFERROR(VLOOKUP(CONCATENATE($G36, ".SP.DYN.LE00.IN"),AREA_WB_6ATTRS,Seq!B$1,FALSE),".")</f>
        <v>68.221926829268313</v>
      </c>
      <c r="IX36">
        <f>IFERROR(VLOOKUP(CONCATENATE($G36, ".SP.DYN.LE00.IN"),AREA_WB_6ATTRS,Seq!C$1,FALSE),".")</f>
        <v>68.645121951219537</v>
      </c>
      <c r="IY36">
        <f>IFERROR(VLOOKUP(CONCATENATE($G36, ".SP.DYN.LE00.IN"),AREA_WB_6ATTRS,Seq!D$1,FALSE),".")</f>
        <v>68.972000000000008</v>
      </c>
      <c r="IZ36">
        <f>IFERROR(VLOOKUP(CONCATENATE($G36, ".SP.DYN.LE00.IN"),AREA_WB_6ATTRS,Seq!E$1,FALSE),".")</f>
        <v>69.194829268292693</v>
      </c>
      <c r="JA36">
        <f>IFERROR(VLOOKUP(CONCATENATE($G36, ".SP.DYN.LE00.IN"),AREA_WB_6ATTRS,Seq!F$1,FALSE),".")</f>
        <v>69.319902439024389</v>
      </c>
      <c r="JB36">
        <f>IFERROR(VLOOKUP(CONCATENATE($G36, ".SP.DYN.LE00.IN"),AREA_WB_6ATTRS,Seq!G$1,FALSE),".")</f>
        <v>69.372731707317087</v>
      </c>
      <c r="JC36">
        <f>IFERROR(VLOOKUP(CONCATENATE($G36, ".SP.DYN.LE00.IN"),AREA_WB_6ATTRS,Seq!H$1,FALSE),".")</f>
        <v>69.393804878048783</v>
      </c>
      <c r="JD36">
        <f>IFERROR(VLOOKUP(CONCATENATE($G36, ".SP.DYN.LE00.IN"),AREA_WB_6ATTRS,Seq!I$1,FALSE),".")</f>
        <v>69.422000000000025</v>
      </c>
      <c r="JE36">
        <f>IFERROR(VLOOKUP(CONCATENATE($G36, ".SP.DYN.LE00.IN"),AREA_WB_6ATTRS,Seq!J$1,FALSE),".")</f>
        <v>69.48190243902441</v>
      </c>
      <c r="JF36">
        <f>IFERROR(VLOOKUP(CONCATENATE($G36, ".SP.DYN.LE00.IN"),AREA_WB_6ATTRS,Seq!K$1,FALSE),".")</f>
        <v>69.578048780487805</v>
      </c>
      <c r="JG36">
        <f>IFERROR(VLOOKUP(CONCATENATE($G36, ".SP.DYN.LE00.IN"),AREA_WB_6ATTRS,Seq!L$1,FALSE),".")</f>
        <v>69.678682926829268</v>
      </c>
      <c r="JH36">
        <f>IFERROR(VLOOKUP(CONCATENATE($G36, ".SP.DYN.LE00.IN"),AREA_WB_6ATTRS,Seq!M$1,FALSE),".")</f>
        <v>69.731390243902439</v>
      </c>
      <c r="JI36">
        <f>IFERROR(VLOOKUP(CONCATENATE($G36, ".SP.DYN.LE00.IN"),AREA_WB_6ATTRS,Seq!N$1,FALSE),".")</f>
        <v>69.699121951219524</v>
      </c>
      <c r="JJ36">
        <f>IFERROR(VLOOKUP(CONCATENATE($G36, ".SP.DYN.LE00.IN"),AREA_WB_6ATTRS,Seq!O$1,FALSE),".")</f>
        <v>69.577975609756109</v>
      </c>
      <c r="JK36">
        <f>IFERROR(VLOOKUP(CONCATENATE($G36, ".SP.DYN.LE00.IN"),AREA_WB_6ATTRS,Seq!P$1,FALSE),".")</f>
        <v>69.395268292682928</v>
      </c>
      <c r="JL36">
        <f>IFERROR(VLOOKUP(CONCATENATE($G36, ".SP.DYN.LE00.IN"),AREA_WB_6ATTRS,Seq!Q$1,FALSE),".")</f>
        <v>69.228853658536593</v>
      </c>
      <c r="JM36">
        <f>IFERROR(VLOOKUP(CONCATENATE($G36, ".SP.DYN.LE00.IN"),AREA_WB_6ATTRS,Seq!R$1,FALSE),".")</f>
        <v>69.178243902439036</v>
      </c>
      <c r="JN36">
        <f>IFERROR(VLOOKUP(CONCATENATE($G36, ".SP.DYN.LE00.IN"),AREA_WB_6ATTRS,Seq!S$1,FALSE),".")</f>
        <v>69.316243902439027</v>
      </c>
      <c r="JO36">
        <f>IFERROR(VLOOKUP(CONCATENATE($G36, ".SP.DYN.LE00.IN"),AREA_WB_6ATTRS,Seq!T$1,FALSE),".")</f>
        <v>69.677146341463413</v>
      </c>
      <c r="JP36">
        <f>IFERROR(VLOOKUP(CONCATENATE($G36, ".SP.DYN.LE00.IN"),AREA_WB_6ATTRS,Seq!U$1,FALSE),".")</f>
        <v>70.251707317073169</v>
      </c>
      <c r="JQ36">
        <f>IFERROR(VLOOKUP(CONCATENATE($G36, ".SP.DYN.LE00.IN"),AREA_WB_6ATTRS,Seq!V$1,FALSE),".")</f>
        <v>70.984292682926835</v>
      </c>
      <c r="JR36">
        <f>IFERROR(VLOOKUP(CONCATENATE($G36, ".SP.DYN.LE00.IN"),AREA_WB_6ATTRS,Seq!W$1,FALSE),".")</f>
        <v>71.78380487804877</v>
      </c>
      <c r="JS36">
        <f>IFERROR(VLOOKUP(CONCATENATE($G36, ".SP.DYN.LE00.IN"),AREA_WB_6ATTRS,Seq!X$1,FALSE),".")</f>
        <v>72.543902439024407</v>
      </c>
      <c r="JT36">
        <f>IFERROR(VLOOKUP(CONCATENATE($G36, ".SP.DYN.LE00.IN"),AREA_WB_6ATTRS,Seq!Y$1,FALSE),".")</f>
        <v>73.181560975609756</v>
      </c>
      <c r="JU36">
        <f>IFERROR(VLOOKUP(CONCATENATE($G36, ".SP.DYN.LE00.IN"),AREA_WB_6ATTRS,Seq!Z$1,FALSE),".")</f>
        <v>73.665146341463426</v>
      </c>
      <c r="JV36">
        <f>IFERROR(VLOOKUP(CONCATENATE($G36, ".SP.DYN.LE00.IN"),AREA_WB_6ATTRS,Seq!AA$1,FALSE),".")</f>
        <v>73.989341463414647</v>
      </c>
      <c r="JW36">
        <f>IFERROR(VLOOKUP(CONCATENATE($G36, ".SP.DYN.LE00.IN"),AREA_WB_6ATTRS,Seq!AB$1,FALSE),".")</f>
        <v>74.182634146341471</v>
      </c>
      <c r="JX36">
        <f>IFERROR(VLOOKUP(CONCATENATE($G36, ".SP.DYN.LE00.IN"),AREA_WB_6ATTRS,Seq!AC$1,FALSE),".")</f>
        <v>74.312073170731708</v>
      </c>
      <c r="JY36">
        <f>IFERROR(VLOOKUP(CONCATENATE($G36, ".SP.DYN.LE00.IN"),AREA_WB_6ATTRS,Seq!AD$1,FALSE),".")</f>
        <v>74.433268292682953</v>
      </c>
      <c r="JZ36">
        <f>IFERROR(VLOOKUP(CONCATENATE($G36, ".SP.DYN.LE00.IN"),AREA_WB_6ATTRS,Seq!AE$1,FALSE),".")</f>
        <v>74.566609756097577</v>
      </c>
      <c r="KA36">
        <f>IFERROR(VLOOKUP(CONCATENATE($G36, ".SP.DYN.LE00.IN"),AREA_WB_6ATTRS,Seq!AF$1,FALSE),".")</f>
        <v>74.722609756097569</v>
      </c>
      <c r="KB36" t="str">
        <f>IFERROR(VLOOKUP(CONCATENATE($G36, ".SP.DYN.LE00.IN"),AREA_WB_6ATTRS,Seq!AG$1,FALSE),".")</f>
        <v>.</v>
      </c>
      <c r="KK36">
        <f t="shared" si="25"/>
        <v>172</v>
      </c>
      <c r="KL36">
        <f t="shared" si="23"/>
        <v>0</v>
      </c>
      <c r="KM36">
        <f t="shared" si="26"/>
        <v>45442028.276103899</v>
      </c>
      <c r="KN36">
        <f t="shared" si="27"/>
        <v>-43477683.188508481</v>
      </c>
      <c r="KO36">
        <f t="shared" si="24"/>
        <v>0.10999999618530273</v>
      </c>
      <c r="KP36" t="str">
        <f>work!HA36</f>
        <v>.</v>
      </c>
      <c r="KQ36" t="str">
        <f>work!HB36</f>
        <v>.</v>
      </c>
      <c r="KR36" t="str">
        <f>work!HC36</f>
        <v>.</v>
      </c>
      <c r="KS36" t="str">
        <f>IF(ISNUMBER(work!HI36-work!HA36),work!HI36-work!HA36,".")</f>
        <v>.</v>
      </c>
      <c r="KT36" t="str">
        <f>IF(ISNUMBER(work!HJ36-work!HB36),work!HJ36-work!HB36,".")</f>
        <v>.</v>
      </c>
      <c r="KU36" t="str">
        <f>IF(ISNUMBER(work!HK36-work!HC36),work!HK36-work!HC36,".")</f>
        <v>.</v>
      </c>
      <c r="KW36">
        <f>IFERROR(work!HR36/work!HV36,".")</f>
        <v>4.4173729387851839E-5</v>
      </c>
      <c r="KX36">
        <f>IFERROR(work!HS36/work!HW36,".")</f>
        <v>2.6762447401272865E-5</v>
      </c>
      <c r="KY36">
        <f>IFERROR(work!HT36/work!HX36,".")</f>
        <v>2.1054081683745141E-5</v>
      </c>
      <c r="KZ36">
        <f>IFERROR(work!HU36/work!HY36,".")</f>
        <v>1.5278540890068207E-5</v>
      </c>
    </row>
    <row r="37" spans="1:331">
      <c r="A37" s="24">
        <f t="shared" si="0"/>
        <v>35</v>
      </c>
      <c r="B37" s="24" t="str">
        <f t="shared" ref="B37:B68" si="28">IF(ISNA(VLOOKUP(F37,Area_EM_90_2,1,FALSE)),"Out","InEM90")</f>
        <v>Out</v>
      </c>
      <c r="C37" s="24" t="str">
        <f t="shared" ref="C37:C68" si="29">IF(ISNA(VLOOKUP($F37,Area_EM_90,1,FALSE)),"Out","InOECD90")</f>
        <v>Out</v>
      </c>
      <c r="D37" s="24" t="str">
        <f t="shared" ref="D37:D68" si="30">VLOOKUP(G37,AREA_COUNTRY_ISO,4,FALSE)</f>
        <v>Out67</v>
      </c>
      <c r="E37" s="25" t="s">
        <v>2745</v>
      </c>
      <c r="F37" s="26" t="str">
        <f t="shared" si="3"/>
        <v>Syrian</v>
      </c>
      <c r="G37" s="166" t="s">
        <v>1647</v>
      </c>
      <c r="H37" s="166" t="s">
        <v>5007</v>
      </c>
      <c r="I37" s="166" t="s">
        <v>5007</v>
      </c>
      <c r="J37" s="180" t="s">
        <v>5007</v>
      </c>
      <c r="K37" s="180" t="s">
        <v>5007</v>
      </c>
      <c r="L37" s="27">
        <f>IFERROR(VLOOKUP($F37,Area_FDI_84_96,Seq!B$1,FALSE),0)</f>
        <v>0</v>
      </c>
      <c r="M37" s="27">
        <f>IFERROR(VLOOKUP($F37,Area_FDI_84_96,Seq!C$1,FALSE),0)</f>
        <v>0</v>
      </c>
      <c r="N37" s="27">
        <f>IFERROR(VLOOKUP($F37,Area_FDI_84_96,Seq!D$1,FALSE),0)</f>
        <v>0</v>
      </c>
      <c r="O37" s="27">
        <f>IFERROR(VLOOKUP($F37,Area_FDI_84_96,Seq!E$1,FALSE),0)</f>
        <v>0</v>
      </c>
      <c r="P37" s="27">
        <f>IFERROR(VLOOKUP($F37,Area_FDI_84_96,Seq!F$1,FALSE),0)</f>
        <v>0</v>
      </c>
      <c r="Q37" s="27">
        <f>IFERROR(VLOOKUP($F37,Area_FDI_84_96,Seq!G$1,FALSE),0)</f>
        <v>0</v>
      </c>
      <c r="R37" s="27">
        <f>IFERROR(VLOOKUP($F37,Area_FDI_84_96,Seq!H$1,FALSE),0)</f>
        <v>0</v>
      </c>
      <c r="S37" s="27">
        <f>IFERROR(VLOOKUP($F37,Area_FDI_84_96,Seq!I$1,FALSE),0)</f>
        <v>0</v>
      </c>
      <c r="T37" s="27">
        <f>IFERROR(VALUE(VLOOKUP($E37,Area_FDI_92_95,Seq!B$1,FALSE)),0)</f>
        <v>0</v>
      </c>
      <c r="U37" s="27">
        <f>IFERROR(VALUE(VLOOKUP($E37,Area_FDI_92_95,Seq!C$1,FALSE)),0)</f>
        <v>0</v>
      </c>
      <c r="V37" s="27">
        <f>IFERROR(VALUE(VLOOKUP($E37,Area_FDI_92_95,Seq!D$1,FALSE)),0)</f>
        <v>0</v>
      </c>
      <c r="W37" s="27">
        <f>IFERROR(VALUE(VLOOKUP($E37,Area_FDI_92_95,Seq!E$1,FALSE)),0)</f>
        <v>0</v>
      </c>
      <c r="X37" s="27">
        <f>IFERROR(VALUE(VLOOKUP($E37,Area_FDI_96_99,Seq!B$1,FALSE)),0)</f>
        <v>17</v>
      </c>
      <c r="Y37" s="27">
        <f>IFERROR(VALUE(VLOOKUP($E37,Area_FDI_96_99,Seq!C$1,FALSE)),0)</f>
        <v>7</v>
      </c>
      <c r="Z37" s="27">
        <f>IFERROR(VALUE(VLOOKUP($E37,Area_FDI_96_99,Seq!D$1,FALSE)),0)</f>
        <v>8</v>
      </c>
      <c r="AA37" s="27">
        <f>IFERROR(VALUE(VLOOKUP($E37,Area_FDI_96_99,Seq!E$1,FALSE)),0)</f>
        <v>11</v>
      </c>
      <c r="AB37" s="27">
        <f t="shared" ref="AB37:AB68" si="31">IFERROR(VALUE(VLOOKUP($E37,Area_FDI_00_01,2,FALSE)),0)</f>
        <v>0</v>
      </c>
      <c r="AC37" s="27">
        <f t="shared" ref="AC37:AC68" si="32">IFERROR(VALUE(VLOOKUP($E37,Area_FDI_00_01,4,FALSE)),0)</f>
        <v>50</v>
      </c>
      <c r="AD37" s="27">
        <f t="shared" ref="AD37:AD68" si="33">IFERROR(VALUE(VLOOKUP($E37,Area_FDI_02_03,2,FALSE)),0)</f>
        <v>4</v>
      </c>
      <c r="AE37" s="27">
        <f t="shared" ref="AE37:AE68" si="34">IFERROR(VALUE(VLOOKUP($E37,Area_FDI_02_03,4,FALSE)),0)</f>
        <v>39</v>
      </c>
      <c r="AF37" s="27">
        <f t="shared" ref="AF37:AF68" si="35">IFERROR(VALUE(VLOOKUP($E37,Area_FDI_04_05,2,FALSE)),0)</f>
        <v>64</v>
      </c>
      <c r="AG37" s="27">
        <f t="shared" ref="AG37:AG68" si="36">IFERROR(VALUE(VLOOKUP($E37,Area_FDI_04_05,4,FALSE)),0)</f>
        <v>96</v>
      </c>
      <c r="AH37" s="27">
        <f t="shared" ref="AH37:AH68" si="37">IFERROR(VALUE(VLOOKUP($E37,Area_FDI_06_07,2,FALSE)),0)</f>
        <v>73</v>
      </c>
      <c r="AI37" s="27">
        <f t="shared" ref="AI37:AI68" si="38">IFERROR(VALUE(VLOOKUP($E37,Area_FDI_06_07,4,FALSE)),0)</f>
        <v>148</v>
      </c>
      <c r="AJ37" s="27">
        <f t="shared" ref="AJ37:AJ68" si="39">IFERROR(VALUE(VLOOKUP($E37,AREA_FDI_08_10,2,FALSE)),0)</f>
        <v>136</v>
      </c>
      <c r="AK37" s="27">
        <f t="shared" ref="AK37:AK68" si="40">IFERROR(VALUE(VLOOKUP($E37,AREA_FDI_08_10,4,FALSE)),0)</f>
        <v>188</v>
      </c>
      <c r="AL37" s="27">
        <f t="shared" ref="AL37:AL68" si="41">IFERROR(VALUE(VLOOKUP($E37,AREA_FDI_08_10,6,FALSE)),0)</f>
        <v>810</v>
      </c>
      <c r="AM37" s="27"/>
      <c r="AN37" s="27"/>
      <c r="AO37" s="27"/>
      <c r="AP37" s="27"/>
      <c r="AQ37" s="27"/>
      <c r="AR37" s="27"/>
      <c r="AS37" s="27"/>
      <c r="AT37" s="27">
        <f>IFERROR(work!D37+work!AP37,".")</f>
        <v>19242261.356422838</v>
      </c>
      <c r="AU37" s="27">
        <f>IFERROR(work!E37+work!AQ37,".")</f>
        <v>20283702.485784184</v>
      </c>
      <c r="AV37" s="27">
        <f>IFERROR(work!F37+work!AR37,".")</f>
        <v>22057068.645728644</v>
      </c>
      <c r="AW37" s="27">
        <f>IFERROR(work!G37+work!AS37,".")</f>
        <v>24360867.03857094</v>
      </c>
      <c r="AX37" s="27">
        <f>IFERROR(work!H37+work!AT37,".")</f>
        <v>27856454.171315294</v>
      </c>
      <c r="AY37" s="27">
        <f>IFERROR(work!I37+work!AU37,".")</f>
        <v>31540885.616365194</v>
      </c>
      <c r="AZ37" s="27">
        <f>IFERROR(work!J37+work!AV37,".")</f>
        <v>34165997.979395933</v>
      </c>
      <c r="BA37" s="27">
        <f>IFERROR(work!K37+work!AW37,".")</f>
        <v>38028390.395501599</v>
      </c>
      <c r="BB37" s="27">
        <f>IFERROR(work!L37+work!AX37,".")</f>
        <v>42346450.781946018</v>
      </c>
      <c r="BC37" s="27">
        <f>IFERROR(work!M37+work!AY37,".")</f>
        <v>43925803.119691014</v>
      </c>
      <c r="BD37" s="27">
        <f>IFERROR(work!N37+work!AZ37,".")</f>
        <v>45636985.255204275</v>
      </c>
      <c r="BE37" s="27">
        <f>IFERROR(work!O37+work!BA37,".")</f>
        <v>49820300.172722869</v>
      </c>
      <c r="BF37" s="27">
        <f>IFERROR(work!P37+work!BB37,".")</f>
        <v>56885515.031156786</v>
      </c>
      <c r="BG37" s="27">
        <f>IFERROR(work!Q37+work!BC37,".")</f>
        <v>64722356.095252044</v>
      </c>
      <c r="BH37" s="27">
        <f>IFERROR(work!R37+work!BD37,".")</f>
        <v>73118414.319367111</v>
      </c>
      <c r="BI37" s="27">
        <f>IFERROR(work!S37+work!BE37,".")</f>
        <v>81004279.949929208</v>
      </c>
      <c r="BJ37" s="27">
        <f>IFERROR(work!T37+work!BF37,".")</f>
        <v>89008068.043818757</v>
      </c>
      <c r="BK37" s="27">
        <f>IFERROR(work!U37+work!BG37,".")</f>
        <v>97150695.081601053</v>
      </c>
      <c r="BL37" s="27">
        <f>IFERROR(work!V37+work!BH37,".")</f>
        <v>104701621.64561073</v>
      </c>
      <c r="BM37" s="27">
        <f>IFERROR(work!W37+work!BI37,".")</f>
        <v>112441414.72530138</v>
      </c>
      <c r="BN37" s="27">
        <f>IFERROR(work!X37+work!BJ37,".")</f>
        <v>121780082.91119047</v>
      </c>
      <c r="BO37" s="27">
        <f>IFERROR(work!Y37+work!BK37,".")</f>
        <v>131827937.73922914</v>
      </c>
      <c r="BP37" s="27">
        <f>IFERROR(work!Z37+work!BL37,".")</f>
        <v>143759220.79780295</v>
      </c>
      <c r="BQ37" s="27">
        <f>IFERROR(work!AA37+work!BM37,".")</f>
        <v>157932755.66950685</v>
      </c>
      <c r="BR37" s="27">
        <f>IFERROR(work!AB37+work!BN37,".")</f>
        <v>173814652.83252788</v>
      </c>
      <c r="BS37" s="27">
        <f>IFERROR(work!AC37+work!BO37,".")</f>
        <v>193337621.88040873</v>
      </c>
      <c r="BT37" s="27">
        <f>IFERROR(work!AD37+work!BP37,".")</f>
        <v>217702158.21959755</v>
      </c>
      <c r="BU37" s="27">
        <f>IFERROR(work!AE37+work!BQ37,".")</f>
        <v>248396400.51358253</v>
      </c>
      <c r="BV37" s="27">
        <f>IFERROR(work!AF37+work!BR37,".")</f>
        <v>272103270.78424352</v>
      </c>
      <c r="BW37" s="27">
        <f>IFERROR(work!AG37+work!BS37,".")</f>
        <v>297045510.54082966</v>
      </c>
      <c r="BX37" s="27">
        <f>IFERROR(work!AH37+work!BT37,".")</f>
        <v>327720585.78105378</v>
      </c>
      <c r="BY37" s="27" t="str">
        <f>IFERROR(work!AI37+work!BU37,".")</f>
        <v>.</v>
      </c>
      <c r="BZ37" s="27"/>
      <c r="CA37" s="27"/>
      <c r="CB37" s="27"/>
      <c r="CC37" s="27"/>
      <c r="CD37" s="27"/>
      <c r="CE37" s="27"/>
      <c r="CF37" s="27">
        <f>IFERROR(work!AP37-work!D37,".")</f>
        <v>-17345962.73129854</v>
      </c>
      <c r="CG37" s="27">
        <f>IFERROR(work!AQ37-work!E37,".")</f>
        <v>-18207109.254498716</v>
      </c>
      <c r="CH37" s="27">
        <f>IFERROR(work!AR37-work!F37,".")</f>
        <v>-19936406.962920021</v>
      </c>
      <c r="CI37" s="27">
        <f>IFERROR(work!AS37-work!G37,".")</f>
        <v>-22209897.411420584</v>
      </c>
      <c r="CJ37" s="27">
        <f>IFERROR(work!AT37-work!H37,".")</f>
        <v>-25793066.475074854</v>
      </c>
      <c r="CK37" s="27">
        <f>IFERROR(work!AU37-work!I37,".")</f>
        <v>-29351320.317287549</v>
      </c>
      <c r="CL37" s="27">
        <f>IFERROR(work!AV37-work!J37,".")</f>
        <v>-32084722.076418288</v>
      </c>
      <c r="CM37" s="27">
        <f>IFERROR(work!AW37-work!K37,".")</f>
        <v>-35907413.186787084</v>
      </c>
      <c r="CN37" s="27">
        <f>IFERROR(work!AX37-work!L37,".")</f>
        <v>-39944098.605141267</v>
      </c>
      <c r="CO37" s="27">
        <f>IFERROR(work!AY37-work!M37,".")</f>
        <v>-41738658.792266995</v>
      </c>
      <c r="CP37" s="27">
        <f>IFERROR(work!AZ37-work!N37,".")</f>
        <v>-43282726.209408104</v>
      </c>
      <c r="CQ37" s="27">
        <f>IFERROR(work!BA37-work!O37,".")</f>
        <v>-47280024.74663382</v>
      </c>
      <c r="CR37" s="27">
        <f>IFERROR(work!BB37-work!P37,".")</f>
        <v>-54003056.026748456</v>
      </c>
      <c r="CS37" s="27">
        <f>IFERROR(work!BC37-work!Q37,".")</f>
        <v>-61690614.910760112</v>
      </c>
      <c r="CT37" s="27">
        <f>IFERROR(work!BD37-work!R37,".")</f>
        <v>-69854655.888432473</v>
      </c>
      <c r="CU37" s="27">
        <f>IFERROR(work!BE37-work!S37,".")</f>
        <v>-77552854.910520494</v>
      </c>
      <c r="CV37" s="27">
        <f>IFERROR(work!BF37-work!T37,".")</f>
        <v>-85404780.302676067</v>
      </c>
      <c r="CW37" s="27">
        <f>IFERROR(work!BG37-work!U37,".")</f>
        <v>-93482548.161117792</v>
      </c>
      <c r="CX37" s="27">
        <f>IFERROR(work!BH37-work!V37,".")</f>
        <v>-100801014.5700403</v>
      </c>
      <c r="CY37" s="27">
        <f>IFERROR(work!BI37-work!W37,".")</f>
        <v>-108679421.84273911</v>
      </c>
      <c r="CZ37" s="27">
        <f>IFERROR(work!BJ37-work!X37,".")</f>
        <v>-117914903.9285654</v>
      </c>
      <c r="DA37" s="27">
        <f>IFERROR(work!BK37-work!Y37,".")</f>
        <v>-127761733.00822642</v>
      </c>
      <c r="DB37" s="27">
        <f>IFERROR(work!BL37-work!Z37,".")</f>
        <v>-139453109.98767105</v>
      </c>
      <c r="DC37" s="27">
        <f>IFERROR(work!BM37-work!AA37,".")</f>
        <v>-153600808.19451416</v>
      </c>
      <c r="DD37" s="27">
        <f>IFERROR(work!BN37-work!AB37,".")</f>
        <v>-169183800.98176068</v>
      </c>
      <c r="DE37" s="27">
        <f>IFERROR(work!BO37-work!AC37,".")</f>
        <v>-188419657.21489403</v>
      </c>
      <c r="DF37" s="27">
        <f>IFERROR(work!BP37-work!AD37,".")</f>
        <v>-212538295.32080707</v>
      </c>
      <c r="DG37" s="27">
        <f>IFERROR(work!BQ37-work!AE37,".")</f>
        <v>-242938197.42956102</v>
      </c>
      <c r="DH37" s="27">
        <f>IFERROR(work!BR37-work!AF37,".")</f>
        <v>-266399448.561441</v>
      </c>
      <c r="DI37" s="27">
        <f>IFERROR(work!BS37-work!AG37,".")</f>
        <v>-290999458.98465896</v>
      </c>
      <c r="DJ37" s="27">
        <f>IFERROR(work!BT37-work!AH37,".")</f>
        <v>-321481060.57508564</v>
      </c>
      <c r="DK37" s="27" t="str">
        <f>IFERROR(work!BU37-work!AI37,".")</f>
        <v>.</v>
      </c>
      <c r="DL37" s="27"/>
      <c r="DM37" s="27"/>
      <c r="DN37" s="27"/>
      <c r="DO37" s="27"/>
      <c r="DP37" s="27"/>
      <c r="DQ37" s="27"/>
      <c r="DR37" s="27"/>
      <c r="DS37" s="27">
        <f>IFERROR(work!DO37-work!CC37,".")</f>
        <v>5.8000001907348629E-2</v>
      </c>
      <c r="DT37" s="27">
        <f>IFERROR(work!DP37-work!CD37,".")</f>
        <v>5.7000001907348628E-2</v>
      </c>
      <c r="DU37" s="27">
        <f>IFERROR(work!DQ37-work!CE37,".")</f>
        <v>5.7000001907348628E-2</v>
      </c>
      <c r="DV37" s="27">
        <f>IFERROR(work!DR37-work!CF37,".")</f>
        <v>5.6000001907348627E-2</v>
      </c>
      <c r="DW37" s="27">
        <f>IFERROR(work!DS37-work!CG37,".")</f>
        <v>5.6000001907348627E-2</v>
      </c>
      <c r="DX37" s="27">
        <f>IFERROR(work!DT37-work!CH37,".")</f>
        <v>5.5000001907348627E-2</v>
      </c>
      <c r="DY37" s="27">
        <f>IFERROR(work!DU37-work!CI37,".")</f>
        <v>5.4000001907348626E-2</v>
      </c>
      <c r="DZ37" s="27">
        <f>IFERROR(work!DV37-work!CJ37,".")</f>
        <v>5.3000001907348625E-2</v>
      </c>
      <c r="EA37" s="27">
        <f>IFERROR(work!DW37-work!CK37,".")</f>
        <v>5.2000001907348631E-2</v>
      </c>
      <c r="EB37" s="27">
        <f>IFERROR(work!DX37-work!CL37,".")</f>
        <v>5.100000190734863E-2</v>
      </c>
      <c r="EC37" s="27">
        <f>IFERROR(work!DY37-work!CM37,".")</f>
        <v>4.9000001907348628E-2</v>
      </c>
      <c r="ED37" s="27">
        <f>IFERROR(work!DZ37-work!CN37,".")</f>
        <v>4.7000001907348626E-2</v>
      </c>
      <c r="EE37" s="27">
        <f>IFERROR(work!EA37-work!CO37,".")</f>
        <v>4.6000001907348625E-2</v>
      </c>
      <c r="EF37" s="27">
        <f>IFERROR(work!EB37-work!CP37,".")</f>
        <v>4.4000001907348624E-2</v>
      </c>
      <c r="EG37" s="27">
        <f>IFERROR(work!EC37-work!CQ37,".")</f>
        <v>4.2000001907348622E-2</v>
      </c>
      <c r="EH37" s="27">
        <f>IFERROR(work!ED37-work!CR37,".")</f>
        <v>4.0000001907348627E-2</v>
      </c>
      <c r="EI37" s="27">
        <f>IFERROR(work!EE37-work!CS37,".")</f>
        <v>3.7000001907348631E-2</v>
      </c>
      <c r="EJ37" s="27">
        <f>IFERROR(work!EF37-work!CT37,".")</f>
        <v>3.500000190734863E-2</v>
      </c>
      <c r="EK37" s="27">
        <f>IFERROR(work!EG37-work!CU37,".")</f>
        <v>3.3000001907348628E-2</v>
      </c>
      <c r="EL37" s="27">
        <f>IFERROR(work!EH37-work!CV37,".")</f>
        <v>3.0000001907348625E-2</v>
      </c>
      <c r="EM37" s="27">
        <f>IFERROR(work!EI37-work!CW37,".")</f>
        <v>2.7000001907348629E-2</v>
      </c>
      <c r="EN37" s="27">
        <f>IFERROR(work!EJ37-work!CX37,".")</f>
        <v>2.4000001907348627E-2</v>
      </c>
      <c r="EO37" s="27">
        <f>IFERROR(work!EK37-work!CY37,".")</f>
        <v>2.1000001907348624E-2</v>
      </c>
      <c r="EP37" s="27">
        <f>IFERROR(work!EL37-work!CZ37,".")</f>
        <v>1.8000001907348628E-2</v>
      </c>
      <c r="EQ37" s="27">
        <f>IFERROR(work!EM37-work!DA37,".")</f>
        <v>2.6999999046325676E-2</v>
      </c>
      <c r="ER37" s="27">
        <f>IFERROR(work!EN37-work!DB37,".")</f>
        <v>2.399999904632568E-2</v>
      </c>
      <c r="ES37" s="27">
        <f>IFERROR(work!EO37-work!DC37,".")</f>
        <v>1.9999999046325677E-2</v>
      </c>
      <c r="ET37" s="27">
        <f>IFERROR(work!EP37-work!DD37,".")</f>
        <v>1.599999904632568E-2</v>
      </c>
      <c r="EU37" s="27">
        <f>IFERROR(work!EQ37-work!DE37,".")</f>
        <v>1.2999999046325678E-2</v>
      </c>
      <c r="EV37" s="27">
        <f>IFERROR(work!ER37-work!DF37,".")</f>
        <v>7.9999990463256732E-3</v>
      </c>
      <c r="EW37" s="27">
        <f>IFERROR(work!ES37-work!DG37,".")</f>
        <v>3.9999990463256835E-3</v>
      </c>
      <c r="EX37" s="27">
        <f>IFERROR(work!ET37-work!DH37,".")</f>
        <v>-9.5367432006998598E-10</v>
      </c>
      <c r="EY37" s="27"/>
      <c r="EZ37" s="27"/>
      <c r="FA37" s="27"/>
      <c r="FB37" s="27"/>
      <c r="FC37" s="27"/>
      <c r="FD37" s="27"/>
      <c r="FE37" s="27" t="str">
        <f>IF(ISNUMBER(work!GZ37/work!HD37),work!GZ37/work!HD37,".")</f>
        <v>.</v>
      </c>
      <c r="FF37" s="27" t="str">
        <f>IF(ISNUMBER(work!HA37/work!HE37),work!HA37/work!HE37,".")</f>
        <v>.</v>
      </c>
      <c r="FG37" s="27" t="str">
        <f>IF(ISNUMBER(work!HB37/work!HF37),work!HB37/work!HF37,".")</f>
        <v>.</v>
      </c>
      <c r="FH37" s="27" t="str">
        <f>IF(ISNUMBER(work!HC37/work!HG37),work!HC37/work!HG37,".")</f>
        <v>.</v>
      </c>
      <c r="FI37" s="27" t="str">
        <f>IF(ISNUMBER((work!HA37+work!HB37)/(work!HE37+work!HF37)),(work!HA37+work!HB37)/(work!HE37+work!HF37),".")</f>
        <v>.</v>
      </c>
      <c r="FJ37" s="27" t="str">
        <f>IF(ISNUMBER(work!HH37/work!HL37),work!HH37/work!HL37,".")</f>
        <v>.</v>
      </c>
      <c r="FK37" s="27" t="str">
        <f>IF(ISNUMBER(work!HI37/work!HM37),work!HI37/work!HM37,".")</f>
        <v>.</v>
      </c>
      <c r="FL37" s="27" t="str">
        <f>IF(ISNUMBER(work!HJ37/work!HN37),work!HJ37/work!HN37,".")</f>
        <v>.</v>
      </c>
      <c r="FM37" s="27" t="str">
        <f>IF(ISNUMBER(work!HK37/work!HO37),work!HK37/work!HO37,".")</f>
        <v>.</v>
      </c>
      <c r="FN37" s="27" t="str">
        <f>IF(ISNUMBER((work!HI37+work!HJ37)/(work!HM37+work!HN37)),(work!HI37+work!HJ37)/(work!HM37+work!HN37),".")</f>
        <v>.</v>
      </c>
      <c r="FO37" s="27" t="s">
        <v>5007</v>
      </c>
      <c r="FP37" s="27" t="s">
        <v>5007</v>
      </c>
      <c r="FQ37" s="27" t="s">
        <v>5007</v>
      </c>
      <c r="FR37" s="27" t="s">
        <v>5007</v>
      </c>
      <c r="FS37" s="27" t="s">
        <v>5007</v>
      </c>
      <c r="FT37" s="27" t="str">
        <f>work!GM37</f>
        <v>.</v>
      </c>
      <c r="FU37" s="27" t="str">
        <f>work!GN37</f>
        <v>.</v>
      </c>
      <c r="FV37" s="27" t="str">
        <f>work!GO37</f>
        <v>.</v>
      </c>
      <c r="FW37" s="27" t="s">
        <v>5007</v>
      </c>
      <c r="FX37" s="27"/>
      <c r="FY37" s="27">
        <f t="shared" ref="FY37:FY68" si="42">IF(ISNA(VLOOKUP(F37,Area_Dist,2,FALSE)),".",VLOOKUP(F37,Area_Dist,2,FALSE))</f>
        <v>6938.6049999999996</v>
      </c>
      <c r="FZ37">
        <f t="shared" si="20"/>
        <v>0</v>
      </c>
      <c r="GA37" t="str">
        <f>work!HC37</f>
        <v>.</v>
      </c>
      <c r="GB37" t="str">
        <f>IF(ISNUMBER(work!HA37+work!HB37),work!HA37+work!HB37,".")</f>
        <v>.</v>
      </c>
      <c r="GC37" t="str">
        <f>IF(ISNUMBER(work!HK37-work!HC37),work!HK37-work!HC37,".")</f>
        <v>.</v>
      </c>
      <c r="GD37" t="str">
        <f>IF(ISNUMBER(work!HI37+work!HJ37-work!HA37-work!HB37),(work!HI37+work!HJ37-work!HA37-work!HB37),".")</f>
        <v>.</v>
      </c>
      <c r="GH37" t="str">
        <f>work!GQ37</f>
        <v>.</v>
      </c>
      <c r="GI37" t="str">
        <f>work!GR37</f>
        <v>.</v>
      </c>
      <c r="GJ37" t="str">
        <f>work!GZ37</f>
        <v>.</v>
      </c>
      <c r="GK37" t="str">
        <f>work!HH37</f>
        <v>.</v>
      </c>
      <c r="GL37" t="str">
        <f t="shared" ref="GL37:GL68" si="43">IFERROR(VLOOKUP(F37,Area_EM2010,2,FALSE),".")</f>
        <v>.</v>
      </c>
      <c r="GM37" t="str">
        <f>IFERROR(VLOOKUP($F37,AREA_EM_ALLYEAR,Seq!B$1,FALSE),".")</f>
        <v>.</v>
      </c>
      <c r="GN37" t="str">
        <f>IFERROR(VLOOKUP($F37,AREA_EM_ALLYEAR,Seq!C$1,FALSE),".")</f>
        <v>.</v>
      </c>
      <c r="GO37" t="str">
        <f>IFERROR(VLOOKUP($F37,AREA_EM_ALLYEAR,Seq!D$1,FALSE),".")</f>
        <v>.</v>
      </c>
      <c r="GP37" t="str">
        <f>IFERROR(VLOOKUP($F37,AREA_EM_ALLYEAR,Seq!E$1,FALSE),".")</f>
        <v>.</v>
      </c>
      <c r="GQ37" t="str">
        <f>IFERROR(VLOOKUP($F37,AREA_EM_ALLYEAR,Seq!F$1,FALSE),".")</f>
        <v>.</v>
      </c>
      <c r="GR37" t="str">
        <f>IFERROR(VLOOKUP($F37,AREA_EM_ALLYEAR,Seq!G$1,FALSE),".")</f>
        <v>.</v>
      </c>
      <c r="GS37" t="str">
        <f>IFERROR(VLOOKUP($F37,AREA_EM_ALLYEAR,Seq!H$1,FALSE),".")</f>
        <v>.</v>
      </c>
      <c r="GT37" t="str">
        <f>IFERROR(VLOOKUP($F37,AREA_EM_ALLYEAR,Seq!I$1,FALSE),".")</f>
        <v>.</v>
      </c>
      <c r="GU37" t="str">
        <f>IFERROR(VLOOKUP($F37,AREA_EM_ALLYEAR,Seq!J$1,FALSE),".")</f>
        <v>.</v>
      </c>
      <c r="GV37" t="str">
        <f>IFERROR(VLOOKUP($F37,AREA_EM_ALLYEAR,Seq!K$1,FALSE),".")</f>
        <v>.</v>
      </c>
      <c r="GW37" t="str">
        <f>IFERROR(VLOOKUP($F37,AREA_EM_ALLYEAR,Seq!L$1,FALSE),".")</f>
        <v>.</v>
      </c>
      <c r="GX37" t="str">
        <f>IFERROR(VLOOKUP($F37,AREA_EM_ALLYEAR,Seq!M$1,FALSE),".")</f>
        <v>.</v>
      </c>
      <c r="GY37" t="str">
        <f>IFERROR(VLOOKUP($F37,AREA_EM_ALLYEAR,Seq!N$1,FALSE),".")</f>
        <v>.</v>
      </c>
      <c r="GZ37" t="str">
        <f>IFERROR(VLOOKUP($F37,AREA_EM_ALLYEAR,Seq!O$1,FALSE),".")</f>
        <v>.</v>
      </c>
      <c r="HA37" t="str">
        <f t="shared" si="21"/>
        <v>.</v>
      </c>
      <c r="HK37" s="139">
        <f>IFERROR(VLOOKUP(CONCATENATE($G37, ".SP.DYN.LE00.IN"),AREA_WB_6ATTRS,Seq!B$1,FALSE)-VLOOKUP("CHN.SP.DYN.LE00.IN",AREA_WB_6ATTRS,Seq!B$1,FALSE),".")</f>
        <v>-0.79185365853659562</v>
      </c>
      <c r="HL37" s="139">
        <f>IFERROR(VLOOKUP(CONCATENATE($G37, ".SP.DYN.LE00.IN"),AREA_WB_6ATTRS,Seq!C$1,FALSE)-VLOOKUP("CHN.SP.DYN.LE00.IN",AREA_WB_6ATTRS,Seq!C$1,FALSE),".")</f>
        <v>-0.525585365853658</v>
      </c>
      <c r="HM37" s="139">
        <f>IFERROR(VLOOKUP(CONCATENATE($G37, ".SP.DYN.LE00.IN"),AREA_WB_6ATTRS,Seq!D$1,FALSE)-VLOOKUP("CHN.SP.DYN.LE00.IN",AREA_WB_6ATTRS,Seq!D$1,FALSE),".")</f>
        <v>-0.27109756097560478</v>
      </c>
      <c r="HN37" s="139">
        <f>IFERROR(VLOOKUP(CONCATENATE($G37, ".SP.DYN.LE00.IN"),AREA_WB_6ATTRS,Seq!E$1,FALSE)-VLOOKUP("CHN.SP.DYN.LE00.IN",AREA_WB_6ATTRS,Seq!E$1,FALSE),".")</f>
        <v>-1.9536585365841574E-2</v>
      </c>
      <c r="HO37" s="139">
        <f>IFERROR(VLOOKUP(CONCATENATE($G37, ".SP.DYN.LE00.IN"),AREA_WB_6ATTRS,Seq!F$1,FALSE)-VLOOKUP("CHN.SP.DYN.LE00.IN",AREA_WB_6ATTRS,Seq!F$1,FALSE),".")</f>
        <v>0.22660975609757372</v>
      </c>
      <c r="HP37" s="139">
        <f>IFERROR(VLOOKUP(CONCATENATE($G37, ".SP.DYN.LE00.IN"),AREA_WB_6ATTRS,Seq!G$1,FALSE)-VLOOKUP("CHN.SP.DYN.LE00.IN",AREA_WB_6ATTRS,Seq!G$1,FALSE),".")</f>
        <v>0.46729268292682491</v>
      </c>
      <c r="HQ37" s="139">
        <f>IFERROR(VLOOKUP(CONCATENATE($G37, ".SP.DYN.LE00.IN"),AREA_WB_6ATTRS,Seq!H$1,FALSE)-VLOOKUP("CHN.SP.DYN.LE00.IN",AREA_WB_6ATTRS,Seq!H$1,FALSE),".")</f>
        <v>0.70551219512194052</v>
      </c>
      <c r="HR37" s="139">
        <f>IFERROR(VLOOKUP(CONCATENATE($G37, ".SP.DYN.LE00.IN"),AREA_WB_6ATTRS,Seq!I$1,FALSE)-VLOOKUP("CHN.SP.DYN.LE00.IN",AREA_WB_6ATTRS,Seq!I$1,FALSE),".")</f>
        <v>0.94021951219511379</v>
      </c>
      <c r="HS37" s="139">
        <f>IFERROR(VLOOKUP(CONCATENATE($G37, ".SP.DYN.LE00.IN"),AREA_WB_6ATTRS,Seq!J$1,FALSE)-VLOOKUP("CHN.SP.DYN.LE00.IN",AREA_WB_6ATTRS,Seq!J$1,FALSE),".")</f>
        <v>1.1694146341463352</v>
      </c>
      <c r="HT37" s="139">
        <f>IFERROR(VLOOKUP(CONCATENATE($G37, ".SP.DYN.LE00.IN"),AREA_WB_6ATTRS,Seq!K$1,FALSE)-VLOOKUP("CHN.SP.DYN.LE00.IN",AREA_WB_6ATTRS,Seq!K$1,FALSE),".")</f>
        <v>1.3930243902438946</v>
      </c>
      <c r="HU37" s="139">
        <f>IFERROR(VLOOKUP(CONCATENATE($G37, ".SP.DYN.LE00.IN"),AREA_WB_6ATTRS,Seq!L$1,FALSE)-VLOOKUP("CHN.SP.DYN.LE00.IN",AREA_WB_6ATTRS,Seq!L$1,FALSE),".")</f>
        <v>1.6050243902439121</v>
      </c>
      <c r="HV37" s="139">
        <f>IFERROR(VLOOKUP(CONCATENATE($G37, ".SP.DYN.LE00.IN"),AREA_WB_6ATTRS,Seq!M$1,FALSE)-VLOOKUP("CHN.SP.DYN.LE00.IN",AREA_WB_6ATTRS,Seq!M$1,FALSE),".")</f>
        <v>1.8033902439024274</v>
      </c>
      <c r="HW37" s="139">
        <f>IFERROR(VLOOKUP(CONCATENATE($G37, ".SP.DYN.LE00.IN"),AREA_WB_6ATTRS,Seq!N$1,FALSE)-VLOOKUP("CHN.SP.DYN.LE00.IN",AREA_WB_6ATTRS,Seq!N$1,FALSE),".")</f>
        <v>1.9850975609756176</v>
      </c>
      <c r="HX37" s="139">
        <f>IFERROR(VLOOKUP(CONCATENATE($G37, ".SP.DYN.LE00.IN"),AREA_WB_6ATTRS,Seq!O$1,FALSE)-VLOOKUP("CHN.SP.DYN.LE00.IN",AREA_WB_6ATTRS,Seq!O$1,FALSE),".")</f>
        <v>2.1471463414634258</v>
      </c>
      <c r="HY37" s="139">
        <f>IFERROR(VLOOKUP(CONCATENATE($G37, ".SP.DYN.LE00.IN"),AREA_WB_6ATTRS,Seq!P$1,FALSE)-VLOOKUP("CHN.SP.DYN.LE00.IN",AREA_WB_6ATTRS,Seq!P$1,FALSE),".")</f>
        <v>2.2890487804878035</v>
      </c>
      <c r="HZ37" s="139">
        <f>IFERROR(VLOOKUP(CONCATENATE($G37, ".SP.DYN.LE00.IN"),AREA_WB_6ATTRS,Seq!Q$1,FALSE)-VLOOKUP("CHN.SP.DYN.LE00.IN",AREA_WB_6ATTRS,Seq!Q$1,FALSE),".")</f>
        <v>2.4108048780487792</v>
      </c>
      <c r="IA37" s="139">
        <f>IFERROR(VLOOKUP(CONCATENATE($G37, ".SP.DYN.LE00.IN"),AREA_WB_6ATTRS,Seq!R$1,FALSE)-VLOOKUP("CHN.SP.DYN.LE00.IN",AREA_WB_6ATTRS,Seq!R$1,FALSE),".")</f>
        <v>2.5139268292682857</v>
      </c>
      <c r="IB37" s="139">
        <f>IFERROR(VLOOKUP(CONCATENATE($G37, ".SP.DYN.LE00.IN"),AREA_WB_6ATTRS,Seq!S$1,FALSE)-VLOOKUP("CHN.SP.DYN.LE00.IN",AREA_WB_6ATTRS,Seq!S$1,FALSE),".")</f>
        <v>2.5999512195121923</v>
      </c>
      <c r="IC37" s="139">
        <f>IFERROR(VLOOKUP(CONCATENATE($G37, ".SP.DYN.LE00.IN"),AREA_WB_6ATTRS,Seq!T$1,FALSE)-VLOOKUP("CHN.SP.DYN.LE00.IN",AREA_WB_6ATTRS,Seq!T$1,FALSE),".")</f>
        <v>2.6729268292682775</v>
      </c>
      <c r="ID37" s="139">
        <f>IFERROR(VLOOKUP(CONCATENATE($G37, ".SP.DYN.LE00.IN"),AREA_WB_6ATTRS,Seq!U$1,FALSE)-VLOOKUP("CHN.SP.DYN.LE00.IN",AREA_WB_6ATTRS,Seq!U$1,FALSE),".")</f>
        <v>2.7328292682926758</v>
      </c>
      <c r="IE37" s="139">
        <f>IFERROR(VLOOKUP(CONCATENATE($G37, ".SP.DYN.LE00.IN"),AREA_WB_6ATTRS,Seq!V$1,FALSE)-VLOOKUP("CHN.SP.DYN.LE00.IN",AREA_WB_6ATTRS,Seq!V$1,FALSE),".")</f>
        <v>2.7771707317073151</v>
      </c>
      <c r="IF37" s="139">
        <f>IFERROR(VLOOKUP(CONCATENATE($G37, ".SP.DYN.LE00.IN"),AREA_WB_6ATTRS,Seq!W$1,FALSE)-VLOOKUP("CHN.SP.DYN.LE00.IN",AREA_WB_6ATTRS,Seq!W$1,FALSE),".")</f>
        <v>2.8064878048780457</v>
      </c>
      <c r="IG37" s="139">
        <f>IFERROR(VLOOKUP(CONCATENATE($G37, ".SP.DYN.LE00.IN"),AREA_WB_6ATTRS,Seq!X$1,FALSE)-VLOOKUP("CHN.SP.DYN.LE00.IN",AREA_WB_6ATTRS,Seq!X$1,FALSE),".")</f>
        <v>2.8182195121951281</v>
      </c>
      <c r="IH37" s="139">
        <f>IFERROR(VLOOKUP(CONCATENATE($G37, ".SP.DYN.LE00.IN"),AREA_WB_6ATTRS,Seq!Y$1,FALSE)-VLOOKUP("CHN.SP.DYN.LE00.IN",AREA_WB_6ATTRS,Seq!Y$1,FALSE),".")</f>
        <v>2.8133902439024467</v>
      </c>
      <c r="II37" s="139">
        <f>IFERROR(VLOOKUP(CONCATENATE($G37, ".SP.DYN.LE00.IN"),AREA_WB_6ATTRS,Seq!Z$1,FALSE)-VLOOKUP("CHN.SP.DYN.LE00.IN",AREA_WB_6ATTRS,Seq!Z$1,FALSE),".")</f>
        <v>2.7925121951219438</v>
      </c>
      <c r="IJ37" s="139">
        <f>IFERROR(VLOOKUP(CONCATENATE($G37, ".SP.DYN.LE00.IN"),AREA_WB_6ATTRS,Seq!AA$1,FALSE)-VLOOKUP("CHN.SP.DYN.LE00.IN",AREA_WB_6ATTRS,Seq!AA$1,FALSE),".")</f>
        <v>2.757097560975609</v>
      </c>
      <c r="IK37" s="139">
        <f>IFERROR(VLOOKUP(CONCATENATE($G37, ".SP.DYN.LE00.IN"),AREA_WB_6ATTRS,Seq!AB$1,FALSE)-VLOOKUP("CHN.SP.DYN.LE00.IN",AREA_WB_6ATTRS,Seq!AB$1,FALSE),".")</f>
        <v>2.7071707317073077</v>
      </c>
      <c r="IL37" s="139">
        <f>IFERROR(VLOOKUP(CONCATENATE($G37, ".SP.DYN.LE00.IN"),AREA_WB_6ATTRS,Seq!AC$1,FALSE)-VLOOKUP("CHN.SP.DYN.LE00.IN",AREA_WB_6ATTRS,Seq!AC$1,FALSE),".")</f>
        <v>2.6461951219512372</v>
      </c>
      <c r="IM37" s="139">
        <f>IFERROR(VLOOKUP(CONCATENATE($G37, ".SP.DYN.LE00.IN"),AREA_WB_6ATTRS,Seq!AD$1,FALSE)-VLOOKUP("CHN.SP.DYN.LE00.IN",AREA_WB_6ATTRS,Seq!AD$1,FALSE),".")</f>
        <v>2.5772682926829305</v>
      </c>
      <c r="IN37" s="139">
        <f>IFERROR(VLOOKUP(CONCATENATE($G37, ".SP.DYN.LE00.IN"),AREA_WB_6ATTRS,Seq!AE$1,FALSE)-VLOOKUP("CHN.SP.DYN.LE00.IN",AREA_WB_6ATTRS,Seq!AE$1,FALSE),".")</f>
        <v>2.5038292682926766</v>
      </c>
      <c r="IO37" s="139">
        <f>IFERROR(VLOOKUP(CONCATENATE($G37, ".SP.DYN.LE00.IN"),AREA_WB_6ATTRS,Seq!AF$1,FALSE)-VLOOKUP("CHN.SP.DYN.LE00.IN",AREA_WB_6ATTRS,Seq!AF$1,FALSE),".")</f>
        <v>2.4294634146341281</v>
      </c>
      <c r="IP37" s="139" t="str">
        <f>IFERROR(VLOOKUP(CONCATENATE($G37, ".SP.DYN.LE00.IN"),AREA_WB_6ATTRS,Seq!AG$1,FALSE)-VLOOKUP("CHN.SP.DYN.LE00.IN",AREA_WB_6ATTRS,Seq!AG$1,FALSE),".")</f>
        <v>.</v>
      </c>
      <c r="IW37">
        <f>IFERROR(VLOOKUP(CONCATENATE($G37, ".SP.DYN.LE00.IN"),AREA_WB_6ATTRS,Seq!B$1,FALSE),".")</f>
        <v>66.201951219512196</v>
      </c>
      <c r="IX37">
        <f>IFERROR(VLOOKUP(CONCATENATE($G37, ".SP.DYN.LE00.IN"),AREA_WB_6ATTRS,Seq!C$1,FALSE),".")</f>
        <v>66.737341463414651</v>
      </c>
      <c r="IY37">
        <f>IFERROR(VLOOKUP(CONCATENATE($G37, ".SP.DYN.LE00.IN"),AREA_WB_6ATTRS,Seq!D$1,FALSE),".")</f>
        <v>67.263804878048788</v>
      </c>
      <c r="IZ37">
        <f>IFERROR(VLOOKUP(CONCATENATE($G37, ".SP.DYN.LE00.IN"),AREA_WB_6ATTRS,Seq!E$1,FALSE),".")</f>
        <v>67.78031707317075</v>
      </c>
      <c r="JA37">
        <f>IFERROR(VLOOKUP(CONCATENATE($G37, ".SP.DYN.LE00.IN"),AREA_WB_6ATTRS,Seq!F$1,FALSE),".")</f>
        <v>68.285878048780503</v>
      </c>
      <c r="JB37">
        <f>IFERROR(VLOOKUP(CONCATENATE($G37, ".SP.DYN.LE00.IN"),AREA_WB_6ATTRS,Seq!G$1,FALSE),".")</f>
        <v>68.780439024390247</v>
      </c>
      <c r="JC37">
        <f>IFERROR(VLOOKUP(CONCATENATE($G37, ".SP.DYN.LE00.IN"),AREA_WB_6ATTRS,Seq!H$1,FALSE),".")</f>
        <v>69.265000000000001</v>
      </c>
      <c r="JD37">
        <f>IFERROR(VLOOKUP(CONCATENATE($G37, ".SP.DYN.LE00.IN"),AREA_WB_6ATTRS,Seq!I$1,FALSE),".")</f>
        <v>69.737536585365859</v>
      </c>
      <c r="JE37">
        <f>IFERROR(VLOOKUP(CONCATENATE($G37, ".SP.DYN.LE00.IN"),AREA_WB_6ATTRS,Seq!J$1,FALSE),".")</f>
        <v>70.196536585365862</v>
      </c>
      <c r="JF37">
        <f>IFERROR(VLOOKUP(CONCATENATE($G37, ".SP.DYN.LE00.IN"),AREA_WB_6ATTRS,Seq!K$1,FALSE),".")</f>
        <v>70.639951219512199</v>
      </c>
      <c r="JG37">
        <f>IFERROR(VLOOKUP(CONCATENATE($G37, ".SP.DYN.LE00.IN"),AREA_WB_6ATTRS,Seq!L$1,FALSE),".")</f>
        <v>71.064756097560988</v>
      </c>
      <c r="JH37">
        <f>IFERROR(VLOOKUP(CONCATENATE($G37, ".SP.DYN.LE00.IN"),AREA_WB_6ATTRS,Seq!M$1,FALSE),".")</f>
        <v>71.467414634146337</v>
      </c>
      <c r="JI37">
        <f>IFERROR(VLOOKUP(CONCATENATE($G37, ".SP.DYN.LE00.IN"),AREA_WB_6ATTRS,Seq!N$1,FALSE),".")</f>
        <v>71.846926829268298</v>
      </c>
      <c r="JJ37">
        <f>IFERROR(VLOOKUP(CONCATENATE($G37, ".SP.DYN.LE00.IN"),AREA_WB_6ATTRS,Seq!O$1,FALSE),".")</f>
        <v>72.201780487804896</v>
      </c>
      <c r="JK37">
        <f>IFERROR(VLOOKUP(CONCATENATE($G37, ".SP.DYN.LE00.IN"),AREA_WB_6ATTRS,Seq!P$1,FALSE),".")</f>
        <v>72.531975609756103</v>
      </c>
      <c r="JL37">
        <f>IFERROR(VLOOKUP(CONCATENATE($G37, ".SP.DYN.LE00.IN"),AREA_WB_6ATTRS,Seq!Q$1,FALSE),".")</f>
        <v>72.835536585365858</v>
      </c>
      <c r="JM37">
        <f>IFERROR(VLOOKUP(CONCATENATE($G37, ".SP.DYN.LE00.IN"),AREA_WB_6ATTRS,Seq!R$1,FALSE),".")</f>
        <v>73.112951219512198</v>
      </c>
      <c r="JN37">
        <f>IFERROR(VLOOKUP(CONCATENATE($G37, ".SP.DYN.LE00.IN"),AREA_WB_6ATTRS,Seq!S$1,FALSE),".")</f>
        <v>73.366268292682932</v>
      </c>
      <c r="JO37">
        <f>IFERROR(VLOOKUP(CONCATENATE($G37, ".SP.DYN.LE00.IN"),AREA_WB_6ATTRS,Seq!T$1,FALSE),".")</f>
        <v>73.600024390243902</v>
      </c>
      <c r="JP37">
        <f>IFERROR(VLOOKUP(CONCATENATE($G37, ".SP.DYN.LE00.IN"),AREA_WB_6ATTRS,Seq!U$1,FALSE),".")</f>
        <v>73.816219512195133</v>
      </c>
      <c r="JQ37">
        <f>IFERROR(VLOOKUP(CONCATENATE($G37, ".SP.DYN.LE00.IN"),AREA_WB_6ATTRS,Seq!V$1,FALSE),".")</f>
        <v>74.018878048780493</v>
      </c>
      <c r="JR37">
        <f>IFERROR(VLOOKUP(CONCATENATE($G37, ".SP.DYN.LE00.IN"),AREA_WB_6ATTRS,Seq!W$1,FALSE),".")</f>
        <v>74.212024390243911</v>
      </c>
      <c r="JS37">
        <f>IFERROR(VLOOKUP(CONCATENATE($G37, ".SP.DYN.LE00.IN"),AREA_WB_6ATTRS,Seq!X$1,FALSE),".")</f>
        <v>74.397658536585368</v>
      </c>
      <c r="JT37">
        <f>IFERROR(VLOOKUP(CONCATENATE($G37, ".SP.DYN.LE00.IN"),AREA_WB_6ATTRS,Seq!Y$1,FALSE),".")</f>
        <v>74.578268292682935</v>
      </c>
      <c r="JU37">
        <f>IFERROR(VLOOKUP(CONCATENATE($G37, ".SP.DYN.LE00.IN"),AREA_WB_6ATTRS,Seq!Z$1,FALSE),".")</f>
        <v>74.754853658536589</v>
      </c>
      <c r="JV37">
        <f>IFERROR(VLOOKUP(CONCATENATE($G37, ".SP.DYN.LE00.IN"),AREA_WB_6ATTRS,Seq!AA$1,FALSE),".")</f>
        <v>74.92841463414635</v>
      </c>
      <c r="JW37">
        <f>IFERROR(VLOOKUP(CONCATENATE($G37, ".SP.DYN.LE00.IN"),AREA_WB_6ATTRS,Seq!AB$1,FALSE),".")</f>
        <v>75.09690243902439</v>
      </c>
      <c r="JX37">
        <f>IFERROR(VLOOKUP(CONCATENATE($G37, ".SP.DYN.LE00.IN"),AREA_WB_6ATTRS,Seq!AC$1,FALSE),".")</f>
        <v>75.258780487804898</v>
      </c>
      <c r="JY37">
        <f>IFERROR(VLOOKUP(CONCATENATE($G37, ".SP.DYN.LE00.IN"),AREA_WB_6ATTRS,Seq!AD$1,FALSE),".")</f>
        <v>75.412609756097567</v>
      </c>
      <c r="JZ37">
        <f>IFERROR(VLOOKUP(CONCATENATE($G37, ".SP.DYN.LE00.IN"),AREA_WB_6ATTRS,Seq!AE$1,FALSE),".")</f>
        <v>75.56034146341463</v>
      </c>
      <c r="KA37">
        <f>IFERROR(VLOOKUP(CONCATENATE($G37, ".SP.DYN.LE00.IN"),AREA_WB_6ATTRS,Seq!AF$1,FALSE),".")</f>
        <v>75.702560975609757</v>
      </c>
      <c r="KB37" t="str">
        <f>IFERROR(VLOOKUP(CONCATENATE($G37, ".SP.DYN.LE00.IN"),AREA_WB_6ATTRS,Seq!AG$1,FALSE),".")</f>
        <v>.</v>
      </c>
      <c r="KK37">
        <f t="shared" si="25"/>
        <v>43</v>
      </c>
      <c r="KL37">
        <f t="shared" si="23"/>
        <v>0</v>
      </c>
      <c r="KM37">
        <f t="shared" si="26"/>
        <v>45636985.255204275</v>
      </c>
      <c r="KN37">
        <f t="shared" si="27"/>
        <v>-43282726.209408104</v>
      </c>
      <c r="KO37">
        <f t="shared" si="24"/>
        <v>4.9000001907348628E-2</v>
      </c>
      <c r="KP37" t="str">
        <f>work!HA37</f>
        <v>.</v>
      </c>
      <c r="KQ37" t="str">
        <f>work!HB37</f>
        <v>.</v>
      </c>
      <c r="KR37" t="str">
        <f>work!HC37</f>
        <v>.</v>
      </c>
      <c r="KS37" t="str">
        <f>IF(ISNUMBER(work!HI37-work!HA37),work!HI37-work!HA37,".")</f>
        <v>.</v>
      </c>
      <c r="KT37" t="str">
        <f>IF(ISNUMBER(work!HJ37-work!HB37),work!HJ37-work!HB37,".")</f>
        <v>.</v>
      </c>
      <c r="KU37" t="str">
        <f>IF(ISNUMBER(work!HK37-work!HC37),work!HK37-work!HC37,".")</f>
        <v>.</v>
      </c>
      <c r="KW37" t="str">
        <f>IFERROR(work!HR37/work!HV37,".")</f>
        <v>.</v>
      </c>
      <c r="KX37" t="str">
        <f>IFERROR(work!HS37/work!HW37,".")</f>
        <v>.</v>
      </c>
      <c r="KY37" t="str">
        <f>IFERROR(work!HT37/work!HX37,".")</f>
        <v>.</v>
      </c>
      <c r="KZ37" t="str">
        <f>IFERROR(work!HU37/work!HY37,".")</f>
        <v>.</v>
      </c>
    </row>
    <row r="38" spans="1:331">
      <c r="A38" s="24">
        <f t="shared" si="0"/>
        <v>36</v>
      </c>
      <c r="B38" s="24" t="str">
        <f t="shared" si="28"/>
        <v>InEM90</v>
      </c>
      <c r="C38" s="24" t="str">
        <f t="shared" si="29"/>
        <v>Out</v>
      </c>
      <c r="D38" s="24" t="str">
        <f t="shared" si="30"/>
        <v>In67</v>
      </c>
      <c r="E38" s="25" t="s">
        <v>2382</v>
      </c>
      <c r="F38" s="26" t="str">
        <f t="shared" si="3"/>
        <v>Thailand</v>
      </c>
      <c r="G38" s="166" t="s">
        <v>1650</v>
      </c>
      <c r="H38" s="166" t="s">
        <v>5007</v>
      </c>
      <c r="I38" s="166" t="s">
        <v>5007</v>
      </c>
      <c r="J38" s="180" t="s">
        <v>5007</v>
      </c>
      <c r="K38" s="180" t="s">
        <v>5007</v>
      </c>
      <c r="L38" s="27">
        <f>IFERROR(VLOOKUP($F38,Area_FDI_84_96,Seq!B$1,FALSE),0)</f>
        <v>445</v>
      </c>
      <c r="M38" s="27">
        <f>IFERROR(VLOOKUP($F38,Area_FDI_84_96,Seq!C$1,FALSE),0)</f>
        <v>884</v>
      </c>
      <c r="N38" s="27">
        <f>IFERROR(VLOOKUP($F38,Area_FDI_84_96,Seq!D$1,FALSE),0)</f>
        <v>910</v>
      </c>
      <c r="O38" s="27">
        <f>IFERROR(VLOOKUP($F38,Area_FDI_84_96,Seq!E$1,FALSE),0)</f>
        <v>1124</v>
      </c>
      <c r="P38" s="27">
        <f>IFERROR(VLOOKUP($F38,Area_FDI_84_96,Seq!F$1,FALSE),0)</f>
        <v>610</v>
      </c>
      <c r="Q38" s="27">
        <f>IFERROR(VLOOKUP($F38,Area_FDI_84_96,Seq!G$1,FALSE),0)</f>
        <v>1268</v>
      </c>
      <c r="R38" s="27">
        <f>IFERROR(VLOOKUP($F38,Area_FDI_84_96,Seq!H$1,FALSE),0)</f>
        <v>672</v>
      </c>
      <c r="S38" s="27">
        <f>IFERROR(VLOOKUP($F38,Area_FDI_84_96,Seq!I$1,FALSE),0)</f>
        <v>1962</v>
      </c>
      <c r="T38" s="27">
        <f>IFERROR(VALUE(VLOOKUP($E38,Area_FDI_92_95,Seq!B$1,FALSE)),0)</f>
        <v>8303</v>
      </c>
      <c r="U38" s="27">
        <f>IFERROR(VALUE(VLOOKUP($E38,Area_FDI_92_95,Seq!C$1,FALSE)),0)</f>
        <v>23318</v>
      </c>
      <c r="V38" s="27">
        <f>IFERROR(VALUE(VLOOKUP($E38,Area_FDI_92_95,Seq!D$1,FALSE)),0)</f>
        <v>23487</v>
      </c>
      <c r="W38" s="27">
        <f>IFERROR(VALUE(VLOOKUP($E38,Area_FDI_92_95,Seq!E$1,FALSE)),0)</f>
        <v>28824</v>
      </c>
      <c r="X38" s="27">
        <f>IFERROR(VALUE(VLOOKUP($E38,Area_FDI_96_99,Seq!B$1,FALSE)),0)</f>
        <v>32331</v>
      </c>
      <c r="Y38" s="27">
        <f>IFERROR(VALUE(VLOOKUP($E38,Area_FDI_96_99,Seq!C$1,FALSE)),0)</f>
        <v>19400</v>
      </c>
      <c r="Z38" s="27">
        <f>IFERROR(VALUE(VLOOKUP($E38,Area_FDI_96_99,Seq!D$1,FALSE)),0)</f>
        <v>20538</v>
      </c>
      <c r="AA38" s="27">
        <f>IFERROR(VALUE(VLOOKUP($E38,Area_FDI_96_99,Seq!E$1,FALSE)),0)</f>
        <v>14832</v>
      </c>
      <c r="AB38" s="27">
        <f t="shared" si="31"/>
        <v>20357</v>
      </c>
      <c r="AC38" s="27">
        <f t="shared" si="32"/>
        <v>19421</v>
      </c>
      <c r="AD38" s="27">
        <f t="shared" si="33"/>
        <v>18772</v>
      </c>
      <c r="AE38" s="27">
        <f t="shared" si="34"/>
        <v>17352</v>
      </c>
      <c r="AF38" s="27">
        <f t="shared" si="35"/>
        <v>17868</v>
      </c>
      <c r="AG38" s="27">
        <f t="shared" si="36"/>
        <v>9590</v>
      </c>
      <c r="AH38" s="27">
        <f t="shared" si="37"/>
        <v>14482</v>
      </c>
      <c r="AI38" s="27">
        <f t="shared" si="38"/>
        <v>8948</v>
      </c>
      <c r="AJ38" s="27">
        <f t="shared" si="39"/>
        <v>12921</v>
      </c>
      <c r="AK38" s="27">
        <f t="shared" si="40"/>
        <v>4866</v>
      </c>
      <c r="AL38" s="27">
        <f t="shared" si="41"/>
        <v>5134</v>
      </c>
      <c r="AM38" s="27"/>
      <c r="AN38" s="27"/>
      <c r="AO38" s="27"/>
      <c r="AP38" s="27"/>
      <c r="AQ38" s="27"/>
      <c r="AR38" s="27"/>
      <c r="AS38" s="27"/>
      <c r="AT38" s="27">
        <f>IFERROR(work!D38+work!AP38,".")</f>
        <v>22021610.735212415</v>
      </c>
      <c r="AU38" s="27">
        <f>IFERROR(work!E38+work!AQ38,".")</f>
        <v>23193083.082709968</v>
      </c>
      <c r="AV38" s="27">
        <f>IFERROR(work!F38+work!AR38,".")</f>
        <v>25155708.470453467</v>
      </c>
      <c r="AW38" s="27">
        <f>IFERROR(work!G38+work!AS38,".")</f>
        <v>27676598.19722046</v>
      </c>
      <c r="AX38" s="27">
        <f>IFERROR(work!H38+work!AT38,".")</f>
        <v>31468577.801082302</v>
      </c>
      <c r="AY38" s="27">
        <f>IFERROR(work!I38+work!AU38,".")</f>
        <v>35305729.685654022</v>
      </c>
      <c r="AZ38" s="27">
        <f>IFERROR(work!J38+work!AV38,".")</f>
        <v>38253910.159645192</v>
      </c>
      <c r="BA38" s="27">
        <f>IFERROR(work!K38+work!AW38,".")</f>
        <v>42584636.048823342</v>
      </c>
      <c r="BB38" s="27">
        <f>IFERROR(work!L38+work!AX38,".")</f>
        <v>47508366.932382494</v>
      </c>
      <c r="BC38" s="27">
        <f>IFERROR(work!M38+work!AY38,".")</f>
        <v>49971016.282604687</v>
      </c>
      <c r="BD38" s="27">
        <f>IFERROR(work!N38+work!AZ38,".")</f>
        <v>52395840.747866109</v>
      </c>
      <c r="BE38" s="27">
        <f>IFERROR(work!O38+work!BA38,".")</f>
        <v>57165329.810683027</v>
      </c>
      <c r="BF38" s="27">
        <f>IFERROR(work!P38+work!BB38,".")</f>
        <v>64755850.334753215</v>
      </c>
      <c r="BG38" s="27">
        <f>IFERROR(work!Q38+work!BC38,".")</f>
        <v>73286351.738936946</v>
      </c>
      <c r="BH38" s="27">
        <f>IFERROR(work!R38+work!BD38,".")</f>
        <v>82472297.536170095</v>
      </c>
      <c r="BI38" s="27">
        <f>IFERROR(work!S38+work!BE38,".")</f>
        <v>91279137.514617845</v>
      </c>
      <c r="BJ38" s="27">
        <f>IFERROR(work!T38+work!BF38,".")</f>
        <v>99915189.277145088</v>
      </c>
      <c r="BK38" s="27">
        <f>IFERROR(work!U38+work!BG38,".")</f>
        <v>107851102.088889</v>
      </c>
      <c r="BL38" s="27">
        <f>IFERROR(work!V38+work!BH38,".")</f>
        <v>113968428.08915976</v>
      </c>
      <c r="BM38" s="27">
        <f>IFERROR(work!W38+work!BI38,".")</f>
        <v>122276424.52016485</v>
      </c>
      <c r="BN38" s="27">
        <f>IFERROR(work!X38+work!BJ38,".")</f>
        <v>132120018.19043384</v>
      </c>
      <c r="BO38" s="27">
        <f>IFERROR(work!Y38+work!BK38,".")</f>
        <v>142333338.18877983</v>
      </c>
      <c r="BP38" s="27">
        <f>IFERROR(work!Z38+work!BL38,".")</f>
        <v>154811412.34230584</v>
      </c>
      <c r="BQ38" s="27">
        <f>IFERROR(work!AA38+work!BM38,".")</f>
        <v>169914880.25513956</v>
      </c>
      <c r="BR38" s="27">
        <f>IFERROR(work!AB38+work!BN38,".")</f>
        <v>186544890.98616561</v>
      </c>
      <c r="BS38" s="27">
        <f>IFERROR(work!AC38+work!BO38,".")</f>
        <v>206617111.16189939</v>
      </c>
      <c r="BT38" s="27">
        <f>IFERROR(work!AD38+work!BP38,".")</f>
        <v>231660242.80274519</v>
      </c>
      <c r="BU38" s="27">
        <f>IFERROR(work!AE38+work!BQ38,".")</f>
        <v>263041645.70375332</v>
      </c>
      <c r="BV38" s="27">
        <f>IFERROR(work!AF38+work!BR38,".")</f>
        <v>287057337.37057602</v>
      </c>
      <c r="BW38" s="27">
        <f>IFERROR(work!AG38+work!BS38,".")</f>
        <v>311413610.14058554</v>
      </c>
      <c r="BX38" s="27">
        <f>IFERROR(work!AH38+work!BT38,".")</f>
        <v>343350284.55913204</v>
      </c>
      <c r="BY38" s="27">
        <f>IFERROR(work!AI38+work!BU38,".")</f>
        <v>372898460.43253309</v>
      </c>
      <c r="BZ38" s="27"/>
      <c r="CA38" s="27"/>
      <c r="CB38" s="27"/>
      <c r="CC38" s="27"/>
      <c r="CD38" s="27"/>
      <c r="CE38" s="27"/>
      <c r="CF38" s="27">
        <f>IFERROR(work!AP38-work!D38,".")</f>
        <v>-14566613.35250896</v>
      </c>
      <c r="CG38" s="27">
        <f>IFERROR(work!AQ38-work!E38,".")</f>
        <v>-15297728.657572934</v>
      </c>
      <c r="CH38" s="27">
        <f>IFERROR(work!AR38-work!F38,".")</f>
        <v>-16837767.138195198</v>
      </c>
      <c r="CI38" s="27">
        <f>IFERROR(work!AS38-work!G38,".")</f>
        <v>-18894166.252771065</v>
      </c>
      <c r="CJ38" s="27">
        <f>IFERROR(work!AT38-work!H38,".")</f>
        <v>-22180942.845307846</v>
      </c>
      <c r="CK38" s="27">
        <f>IFERROR(work!AU38-work!I38,".")</f>
        <v>-25586476.247998722</v>
      </c>
      <c r="CL38" s="27">
        <f>IFERROR(work!AV38-work!J38,".")</f>
        <v>-27996809.896169029</v>
      </c>
      <c r="CM38" s="27">
        <f>IFERROR(work!AW38-work!K38,".")</f>
        <v>-31351167.533465341</v>
      </c>
      <c r="CN38" s="27">
        <f>IFERROR(work!AX38-work!L38,".")</f>
        <v>-34782182.454704791</v>
      </c>
      <c r="CO38" s="27">
        <f>IFERROR(work!AY38-work!M38,".")</f>
        <v>-35693445.629353322</v>
      </c>
      <c r="CP38" s="27">
        <f>IFERROR(work!AZ38-work!N38,".")</f>
        <v>-36523870.716746271</v>
      </c>
      <c r="CQ38" s="27">
        <f>IFERROR(work!BA38-work!O38,".")</f>
        <v>-39934995.108673662</v>
      </c>
      <c r="CR38" s="27">
        <f>IFERROR(work!BB38-work!P38,".")</f>
        <v>-46132720.723152027</v>
      </c>
      <c r="CS38" s="27">
        <f>IFERROR(work!BC38-work!Q38,".")</f>
        <v>-53126619.267075211</v>
      </c>
      <c r="CT38" s="27">
        <f>IFERROR(work!BD38-work!R38,".")</f>
        <v>-60500772.671629481</v>
      </c>
      <c r="CU38" s="27">
        <f>IFERROR(work!BE38-work!S38,".")</f>
        <v>-67277997.345831856</v>
      </c>
      <c r="CV38" s="27">
        <f>IFERROR(work!BF38-work!T38,".")</f>
        <v>-74497659.069349736</v>
      </c>
      <c r="CW38" s="27">
        <f>IFERROR(work!BG38-work!U38,".")</f>
        <v>-82782141.153829843</v>
      </c>
      <c r="CX38" s="27">
        <f>IFERROR(work!BH38-work!V38,".")</f>
        <v>-91534208.126491278</v>
      </c>
      <c r="CY38" s="27">
        <f>IFERROR(work!BI38-work!W38,".")</f>
        <v>-98844412.047875643</v>
      </c>
      <c r="CZ38" s="27">
        <f>IFERROR(work!BJ38-work!X38,".")</f>
        <v>-107574968.64932202</v>
      </c>
      <c r="DA38" s="27">
        <f>IFERROR(work!BK38-work!Y38,".")</f>
        <v>-117256332.55867574</v>
      </c>
      <c r="DB38" s="27">
        <f>IFERROR(work!BL38-work!Z38,".")</f>
        <v>-128400918.44316816</v>
      </c>
      <c r="DC38" s="27">
        <f>IFERROR(work!BM38-work!AA38,".")</f>
        <v>-141618683.60888144</v>
      </c>
      <c r="DD38" s="27">
        <f>IFERROR(work!BN38-work!AB38,".")</f>
        <v>-156453562.82812294</v>
      </c>
      <c r="DE38" s="27">
        <f>IFERROR(work!BO38-work!AC38,".")</f>
        <v>-175140167.93340337</v>
      </c>
      <c r="DF38" s="27">
        <f>IFERROR(work!BP38-work!AD38,".")</f>
        <v>-198580210.73765942</v>
      </c>
      <c r="DG38" s="27">
        <f>IFERROR(work!BQ38-work!AE38,".")</f>
        <v>-228292952.23939022</v>
      </c>
      <c r="DH38" s="27">
        <f>IFERROR(work!BR38-work!AF38,".")</f>
        <v>-251445381.97510853</v>
      </c>
      <c r="DI38" s="27">
        <f>IFERROR(work!BS38-work!AG38,".")</f>
        <v>-276631359.38490307</v>
      </c>
      <c r="DJ38" s="27">
        <f>IFERROR(work!BT38-work!AH38,".")</f>
        <v>-305851361.79700738</v>
      </c>
      <c r="DK38" s="27">
        <f>IFERROR(work!BU38-work!AI38,".")</f>
        <v>-335380535.74201483</v>
      </c>
      <c r="DL38" s="27"/>
      <c r="DM38" s="27"/>
      <c r="DN38" s="27"/>
      <c r="DO38" s="27"/>
      <c r="DP38" s="27"/>
      <c r="DQ38" s="27"/>
      <c r="DR38" s="27"/>
      <c r="DS38" s="27" t="str">
        <f>IFERROR(work!DO38-work!CC38,".")</f>
        <v>.</v>
      </c>
      <c r="DT38" s="27" t="str">
        <f>IFERROR(work!DP38-work!CD38,".")</f>
        <v>.</v>
      </c>
      <c r="DU38" s="27" t="str">
        <f>IFERROR(work!DQ38-work!CE38,".")</f>
        <v>.</v>
      </c>
      <c r="DV38" s="27" t="str">
        <f>IFERROR(work!DR38-work!CF38,".")</f>
        <v>.</v>
      </c>
      <c r="DW38" s="27" t="str">
        <f>IFERROR(work!DS38-work!CG38,".")</f>
        <v>.</v>
      </c>
      <c r="DX38" s="27" t="str">
        <f>IFERROR(work!DT38-work!CH38,".")</f>
        <v>.</v>
      </c>
      <c r="DY38" s="27" t="str">
        <f>IFERROR(work!DU38-work!CI38,".")</f>
        <v>.</v>
      </c>
      <c r="DZ38" s="27" t="str">
        <f>IFERROR(work!DV38-work!CJ38,".")</f>
        <v>.</v>
      </c>
      <c r="EA38" s="27" t="str">
        <f>IFERROR(work!DW38-work!CK38,".")</f>
        <v>.</v>
      </c>
      <c r="EB38" s="27" t="str">
        <f>IFERROR(work!DX38-work!CL38,".")</f>
        <v>.</v>
      </c>
      <c r="EC38" s="27" t="str">
        <f>IFERROR(work!DY38-work!CM38,".")</f>
        <v>.</v>
      </c>
      <c r="ED38" s="27" t="str">
        <f>IFERROR(work!DZ38-work!CN38,".")</f>
        <v>.</v>
      </c>
      <c r="EE38" s="27" t="str">
        <f>IFERROR(work!EA38-work!CO38,".")</f>
        <v>.</v>
      </c>
      <c r="EF38" s="27" t="str">
        <f>IFERROR(work!EB38-work!CP38,".")</f>
        <v>.</v>
      </c>
      <c r="EG38" s="27" t="str">
        <f>IFERROR(work!EC38-work!CQ38,".")</f>
        <v>.</v>
      </c>
      <c r="EH38" s="27" t="str">
        <f>IFERROR(work!ED38-work!CR38,".")</f>
        <v>.</v>
      </c>
      <c r="EI38" s="27" t="str">
        <f>IFERROR(work!EE38-work!CS38,".")</f>
        <v>.</v>
      </c>
      <c r="EJ38" s="27" t="str">
        <f>IFERROR(work!EF38-work!CT38,".")</f>
        <v>.</v>
      </c>
      <c r="EK38" s="27" t="str">
        <f>IFERROR(work!EG38-work!CU38,".")</f>
        <v>.</v>
      </c>
      <c r="EL38" s="27" t="str">
        <f>IFERROR(work!EH38-work!CV38,".")</f>
        <v>.</v>
      </c>
      <c r="EM38" s="27" t="str">
        <f>IFERROR(work!EI38-work!CW38,".")</f>
        <v>.</v>
      </c>
      <c r="EN38" s="27" t="str">
        <f>IFERROR(work!EJ38-work!CX38,".")</f>
        <v>.</v>
      </c>
      <c r="EO38" s="27" t="str">
        <f>IFERROR(work!EK38-work!CY38,".")</f>
        <v>.</v>
      </c>
      <c r="EP38" s="27" t="str">
        <f>IFERROR(work!EL38-work!CZ38,".")</f>
        <v>.</v>
      </c>
      <c r="EQ38" s="27" t="str">
        <f>IFERROR(work!EM38-work!DA38,".")</f>
        <v>.</v>
      </c>
      <c r="ER38" s="27" t="str">
        <f>IFERROR(work!EN38-work!DB38,".")</f>
        <v>.</v>
      </c>
      <c r="ES38" s="27" t="str">
        <f>IFERROR(work!EO38-work!DC38,".")</f>
        <v>.</v>
      </c>
      <c r="ET38" s="27" t="str">
        <f>IFERROR(work!EP38-work!DD38,".")</f>
        <v>.</v>
      </c>
      <c r="EU38" s="27" t="str">
        <f>IFERROR(work!EQ38-work!DE38,".")</f>
        <v>.</v>
      </c>
      <c r="EV38" s="27" t="str">
        <f>IFERROR(work!ER38-work!DF38,".")</f>
        <v>.</v>
      </c>
      <c r="EW38" s="27" t="str">
        <f>IFERROR(work!ES38-work!DG38,".")</f>
        <v>.</v>
      </c>
      <c r="EX38" s="27" t="str">
        <f>IFERROR(work!ET38-work!DH38,".")</f>
        <v>.</v>
      </c>
      <c r="EY38" s="27"/>
      <c r="EZ38" s="27"/>
      <c r="FA38" s="27"/>
      <c r="FB38" s="27"/>
      <c r="FC38" s="27"/>
      <c r="FD38" s="27"/>
      <c r="FE38" s="27" t="str">
        <f>IF(ISNUMBER(work!GZ38/work!HD38),work!GZ38/work!HD38,".")</f>
        <v>.</v>
      </c>
      <c r="FF38" s="27" t="str">
        <f>IF(ISNUMBER(work!HA38/work!HE38),work!HA38/work!HE38,".")</f>
        <v>.</v>
      </c>
      <c r="FG38" s="27" t="str">
        <f>IF(ISNUMBER(work!HB38/work!HF38),work!HB38/work!HF38,".")</f>
        <v>.</v>
      </c>
      <c r="FH38" s="27" t="str">
        <f>IF(ISNUMBER(work!HC38/work!HG38),work!HC38/work!HG38,".")</f>
        <v>.</v>
      </c>
      <c r="FI38" s="27" t="str">
        <f>IF(ISNUMBER((work!HA38+work!HB38)/(work!HE38+work!HF38)),(work!HA38+work!HB38)/(work!HE38+work!HF38),".")</f>
        <v>.</v>
      </c>
      <c r="FJ38" s="27" t="str">
        <f>IF(ISNUMBER(work!HH38/work!HL38),work!HH38/work!HL38,".")</f>
        <v>.</v>
      </c>
      <c r="FK38" s="27" t="str">
        <f>IF(ISNUMBER(work!HI38/work!HM38),work!HI38/work!HM38,".")</f>
        <v>.</v>
      </c>
      <c r="FL38" s="27" t="str">
        <f>IF(ISNUMBER(work!HJ38/work!HN38),work!HJ38/work!HN38,".")</f>
        <v>.</v>
      </c>
      <c r="FM38" s="27" t="str">
        <f>IF(ISNUMBER(work!HK38/work!HO38),work!HK38/work!HO38,".")</f>
        <v>.</v>
      </c>
      <c r="FN38" s="27" t="str">
        <f>IF(ISNUMBER((work!HI38+work!HJ38)/(work!HM38+work!HN38)),(work!HI38+work!HJ38)/(work!HM38+work!HN38),".")</f>
        <v>.</v>
      </c>
      <c r="FO38" s="27" t="s">
        <v>5007</v>
      </c>
      <c r="FP38" s="27" t="s">
        <v>5007</v>
      </c>
      <c r="FQ38" s="27" t="s">
        <v>5007</v>
      </c>
      <c r="FR38" s="27" t="s">
        <v>5007</v>
      </c>
      <c r="FS38" s="27" t="s">
        <v>5007</v>
      </c>
      <c r="FT38" s="27">
        <f>work!GM38</f>
        <v>0.10155761022586962</v>
      </c>
      <c r="FU38" s="27">
        <f>work!GN38</f>
        <v>8.469645364479278E-2</v>
      </c>
      <c r="FV38" s="27">
        <f>work!GO38</f>
        <v>0.11312910223395188</v>
      </c>
      <c r="FW38" s="27" t="s">
        <v>5007</v>
      </c>
      <c r="FX38" s="27"/>
      <c r="FY38" s="27">
        <f t="shared" si="42"/>
        <v>3301.0390000000002</v>
      </c>
      <c r="FZ38">
        <f t="shared" si="20"/>
        <v>19685</v>
      </c>
      <c r="GA38" t="str">
        <f>work!HC38</f>
        <v>.</v>
      </c>
      <c r="GB38" t="str">
        <f>IF(ISNUMBER(work!HA38+work!HB38),work!HA38+work!HB38,".")</f>
        <v>.</v>
      </c>
      <c r="GC38" t="str">
        <f>IF(ISNUMBER(work!HK38-work!HC38),work!HK38-work!HC38,".")</f>
        <v>.</v>
      </c>
      <c r="GD38" t="str">
        <f>IF(ISNUMBER(work!HI38+work!HJ38-work!HA38-work!HB38),(work!HI38+work!HJ38-work!HA38-work!HB38),".")</f>
        <v>.</v>
      </c>
      <c r="GH38">
        <f>work!GQ38</f>
        <v>4800000</v>
      </c>
      <c r="GI38">
        <f>work!GR38</f>
        <v>4800000</v>
      </c>
      <c r="GJ38" t="str">
        <f>work!GZ38</f>
        <v>.</v>
      </c>
      <c r="GK38" t="str">
        <f>work!HH38</f>
        <v>.</v>
      </c>
      <c r="GL38">
        <f t="shared" si="43"/>
        <v>376487.1641636446</v>
      </c>
      <c r="GM38" t="str">
        <f>IFERROR(VLOOKUP($F38,AREA_EM_ALLYEAR,Seq!B$1,FALSE),".")</f>
        <v>.</v>
      </c>
      <c r="GN38" t="str">
        <f>IFERROR(VLOOKUP($F38,AREA_EM_ALLYEAR,Seq!C$1,FALSE),".")</f>
        <v>.</v>
      </c>
      <c r="GO38" t="str">
        <f>IFERROR(VLOOKUP($F38,AREA_EM_ALLYEAR,Seq!D$1,FALSE),".")</f>
        <v>.</v>
      </c>
      <c r="GP38" t="str">
        <f>IFERROR(VLOOKUP($F38,AREA_EM_ALLYEAR,Seq!E$1,FALSE),".")</f>
        <v>.</v>
      </c>
      <c r="GQ38" t="str">
        <f>IFERROR(VLOOKUP($F38,AREA_EM_ALLYEAR,Seq!F$1,FALSE),".")</f>
        <v>.</v>
      </c>
      <c r="GR38" t="str">
        <f>IFERROR(VLOOKUP($F38,AREA_EM_ALLYEAR,Seq!G$1,FALSE),".")</f>
        <v>.</v>
      </c>
      <c r="GS38" t="str">
        <f>IFERROR(VLOOKUP($F38,AREA_EM_ALLYEAR,Seq!H$1,FALSE),".")</f>
        <v>.</v>
      </c>
      <c r="GT38" t="str">
        <f>IFERROR(VLOOKUP($F38,AREA_EM_ALLYEAR,Seq!I$1,FALSE),".")</f>
        <v>.</v>
      </c>
      <c r="GU38" t="str">
        <f>IFERROR(VLOOKUP($F38,AREA_EM_ALLYEAR,Seq!J$1,FALSE),".")</f>
        <v>.</v>
      </c>
      <c r="GV38" t="str">
        <f>IFERROR(VLOOKUP($F38,AREA_EM_ALLYEAR,Seq!K$1,FALSE),".")</f>
        <v>.</v>
      </c>
      <c r="GW38" t="str">
        <f>IFERROR(VLOOKUP($F38,AREA_EM_ALLYEAR,Seq!L$1,FALSE),".")</f>
        <v>.</v>
      </c>
      <c r="GX38" t="str">
        <f>IFERROR(VLOOKUP($F38,AREA_EM_ALLYEAR,Seq!M$1,FALSE),".")</f>
        <v>.</v>
      </c>
      <c r="GY38" t="str">
        <f>IFERROR(VLOOKUP($F38,AREA_EM_ALLYEAR,Seq!N$1,FALSE),".")</f>
        <v>.</v>
      </c>
      <c r="GZ38" t="str">
        <f>IFERROR(VLOOKUP($F38,AREA_EM_ALLYEAR,Seq!O$1,FALSE),".")</f>
        <v>.</v>
      </c>
      <c r="HA38" t="str">
        <f t="shared" si="21"/>
        <v>.</v>
      </c>
      <c r="HK38" s="139">
        <f>IFERROR(VLOOKUP(CONCATENATE($G38, ".SP.DYN.LE00.IN"),AREA_WB_6ATTRS,Seq!B$1,FALSE)-VLOOKUP("CHN.SP.DYN.LE00.IN",AREA_WB_6ATTRS,Seq!B$1,FALSE),".")</f>
        <v>-1.4960243902439032</v>
      </c>
      <c r="HL38" s="139">
        <f>IFERROR(VLOOKUP(CONCATENATE($G38, ".SP.DYN.LE00.IN"),AREA_WB_6ATTRS,Seq!C$1,FALSE)-VLOOKUP("CHN.SP.DYN.LE00.IN",AREA_WB_6ATTRS,Seq!C$1,FALSE),".")</f>
        <v>-0.90207317073171112</v>
      </c>
      <c r="HM38" s="139">
        <f>IFERROR(VLOOKUP(CONCATENATE($G38, ".SP.DYN.LE00.IN"),AREA_WB_6ATTRS,Seq!D$1,FALSE)-VLOOKUP("CHN.SP.DYN.LE00.IN",AREA_WB_6ATTRS,Seq!D$1,FALSE),".")</f>
        <v>-0.25026829268293227</v>
      </c>
      <c r="HN38" s="139">
        <f>IFERROR(VLOOKUP(CONCATENATE($G38, ".SP.DYN.LE00.IN"),AREA_WB_6ATTRS,Seq!E$1,FALSE)-VLOOKUP("CHN.SP.DYN.LE00.IN",AREA_WB_6ATTRS,Seq!E$1,FALSE),".")</f>
        <v>0.43985365853659175</v>
      </c>
      <c r="HO38" s="139">
        <f>IFERROR(VLOOKUP(CONCATENATE($G38, ".SP.DYN.LE00.IN"),AREA_WB_6ATTRS,Seq!F$1,FALSE)-VLOOKUP("CHN.SP.DYN.LE00.IN",AREA_WB_6ATTRS,Seq!F$1,FALSE),".")</f>
        <v>1.1327804878048937</v>
      </c>
      <c r="HP38" s="139">
        <f>IFERROR(VLOOKUP(CONCATENATE($G38, ".SP.DYN.LE00.IN"),AREA_WB_6ATTRS,Seq!G$1,FALSE)-VLOOKUP("CHN.SP.DYN.LE00.IN",AREA_WB_6ATTRS,Seq!G$1,FALSE),".")</f>
        <v>1.7769024390243828</v>
      </c>
      <c r="HQ38" s="139">
        <f>IFERROR(VLOOKUP(CONCATENATE($G38, ".SP.DYN.LE00.IN"),AREA_WB_6ATTRS,Seq!H$1,FALSE)-VLOOKUP("CHN.SP.DYN.LE00.IN",AREA_WB_6ATTRS,Seq!H$1,FALSE),".")</f>
        <v>2.3175853658536596</v>
      </c>
      <c r="HR38" s="139">
        <f>IFERROR(VLOOKUP(CONCATENATE($G38, ".SP.DYN.LE00.IN"),AREA_WB_6ATTRS,Seq!I$1,FALSE)-VLOOKUP("CHN.SP.DYN.LE00.IN",AREA_WB_6ATTRS,Seq!I$1,FALSE),".")</f>
        <v>2.723097560975603</v>
      </c>
      <c r="HS38" s="139">
        <f>IFERROR(VLOOKUP(CONCATENATE($G38, ".SP.DYN.LE00.IN"),AREA_WB_6ATTRS,Seq!J$1,FALSE)-VLOOKUP("CHN.SP.DYN.LE00.IN",AREA_WB_6ATTRS,Seq!J$1,FALSE),".")</f>
        <v>2.9738292682926613</v>
      </c>
      <c r="HT38" s="139">
        <f>IFERROR(VLOOKUP(CONCATENATE($G38, ".SP.DYN.LE00.IN"),AREA_WB_6ATTRS,Seq!K$1,FALSE)-VLOOKUP("CHN.SP.DYN.LE00.IN",AREA_WB_6ATTRS,Seq!K$1,FALSE),".")</f>
        <v>3.0667073170731669</v>
      </c>
      <c r="HU38" s="139">
        <f>IFERROR(VLOOKUP(CONCATENATE($G38, ".SP.DYN.LE00.IN"),AREA_WB_6ATTRS,Seq!L$1,FALSE)-VLOOKUP("CHN.SP.DYN.LE00.IN",AREA_WB_6ATTRS,Seq!L$1,FALSE),".")</f>
        <v>3.0111951219512321</v>
      </c>
      <c r="HV38" s="139">
        <f>IFERROR(VLOOKUP(CONCATENATE($G38, ".SP.DYN.LE00.IN"),AREA_WB_6ATTRS,Seq!M$1,FALSE)-VLOOKUP("CHN.SP.DYN.LE00.IN",AREA_WB_6ATTRS,Seq!M$1,FALSE),".")</f>
        <v>2.8357560975609744</v>
      </c>
      <c r="HW38" s="139">
        <f>IFERROR(VLOOKUP(CONCATENATE($G38, ".SP.DYN.LE00.IN"),AREA_WB_6ATTRS,Seq!N$1,FALSE)-VLOOKUP("CHN.SP.DYN.LE00.IN",AREA_WB_6ATTRS,Seq!N$1,FALSE),".")</f>
        <v>2.5910487804878102</v>
      </c>
      <c r="HX38" s="139">
        <f>IFERROR(VLOOKUP(CONCATENATE($G38, ".SP.DYN.LE00.IN"),AREA_WB_6ATTRS,Seq!O$1,FALSE)-VLOOKUP("CHN.SP.DYN.LE00.IN",AREA_WB_6ATTRS,Seq!O$1,FALSE),".")</f>
        <v>2.3242195121951141</v>
      </c>
      <c r="HY38" s="139">
        <f>IFERROR(VLOOKUP(CONCATENATE($G38, ".SP.DYN.LE00.IN"),AREA_WB_6ATTRS,Seq!P$1,FALSE)-VLOOKUP("CHN.SP.DYN.LE00.IN",AREA_WB_6ATTRS,Seq!P$1,FALSE),".")</f>
        <v>2.0634634146341568</v>
      </c>
      <c r="HZ38" s="139">
        <f>IFERROR(VLOOKUP(CONCATENATE($G38, ".SP.DYN.LE00.IN"),AREA_WB_6ATTRS,Seq!Q$1,FALSE)-VLOOKUP("CHN.SP.DYN.LE00.IN",AREA_WB_6ATTRS,Seq!Q$1,FALSE),".")</f>
        <v>1.8364390243902449</v>
      </c>
      <c r="IA38" s="139">
        <f>IFERROR(VLOOKUP(CONCATENATE($G38, ".SP.DYN.LE00.IN"),AREA_WB_6ATTRS,Seq!R$1,FALSE)-VLOOKUP("CHN.SP.DYN.LE00.IN",AREA_WB_6ATTRS,Seq!R$1,FALSE),".")</f>
        <v>1.6549024390243972</v>
      </c>
      <c r="IB38" s="139">
        <f>IFERROR(VLOOKUP(CONCATENATE($G38, ".SP.DYN.LE00.IN"),AREA_WB_6ATTRS,Seq!S$1,FALSE)-VLOOKUP("CHN.SP.DYN.LE00.IN",AREA_WB_6ATTRS,Seq!S$1,FALSE),".")</f>
        <v>1.5129756097560971</v>
      </c>
      <c r="IC38" s="139">
        <f>IFERROR(VLOOKUP(CONCATENATE($G38, ".SP.DYN.LE00.IN"),AREA_WB_6ATTRS,Seq!T$1,FALSE)-VLOOKUP("CHN.SP.DYN.LE00.IN",AREA_WB_6ATTRS,Seq!T$1,FALSE),".")</f>
        <v>1.4031951219512138</v>
      </c>
      <c r="ID38" s="139">
        <f>IFERROR(VLOOKUP(CONCATENATE($G38, ".SP.DYN.LE00.IN"),AREA_WB_6ATTRS,Seq!U$1,FALSE)-VLOOKUP("CHN.SP.DYN.LE00.IN",AREA_WB_6ATTRS,Seq!U$1,FALSE),".")</f>
        <v>1.3260731707316893</v>
      </c>
      <c r="IE38" s="139">
        <f>IFERROR(VLOOKUP(CONCATENATE($G38, ".SP.DYN.LE00.IN"),AREA_WB_6ATTRS,Seq!V$1,FALSE)-VLOOKUP("CHN.SP.DYN.LE00.IN",AREA_WB_6ATTRS,Seq!V$1,FALSE),".")</f>
        <v>1.2735121951219526</v>
      </c>
      <c r="IF38" s="139">
        <f>IFERROR(VLOOKUP(CONCATENATE($G38, ".SP.DYN.LE00.IN"),AREA_WB_6ATTRS,Seq!W$1,FALSE)-VLOOKUP("CHN.SP.DYN.LE00.IN",AREA_WB_6ATTRS,Seq!W$1,FALSE),".")</f>
        <v>1.2359024390243718</v>
      </c>
      <c r="IG38" s="139">
        <f>IFERROR(VLOOKUP(CONCATENATE($G38, ".SP.DYN.LE00.IN"),AREA_WB_6ATTRS,Seq!X$1,FALSE)-VLOOKUP("CHN.SP.DYN.LE00.IN",AREA_WB_6ATTRS,Seq!X$1,FALSE),".")</f>
        <v>1.1974878048780653</v>
      </c>
      <c r="IH38" s="139">
        <f>IFERROR(VLOOKUP(CONCATENATE($G38, ".SP.DYN.LE00.IN"),AREA_WB_6ATTRS,Seq!Y$1,FALSE)-VLOOKUP("CHN.SP.DYN.LE00.IN",AREA_WB_6ATTRS,Seq!Y$1,FALSE),".")</f>
        <v>1.150585365853658</v>
      </c>
      <c r="II38" s="139">
        <f>IFERROR(VLOOKUP(CONCATENATE($G38, ".SP.DYN.LE00.IN"),AREA_WB_6ATTRS,Seq!Z$1,FALSE)-VLOOKUP("CHN.SP.DYN.LE00.IN",AREA_WB_6ATTRS,Seq!Z$1,FALSE),".")</f>
        <v>1.0906097560975638</v>
      </c>
      <c r="IJ38" s="139">
        <f>IFERROR(VLOOKUP(CONCATENATE($G38, ".SP.DYN.LE00.IN"),AREA_WB_6ATTRS,Seq!AA$1,FALSE)-VLOOKUP("CHN.SP.DYN.LE00.IN",AREA_WB_6ATTRS,Seq!AA$1,FALSE),".")</f>
        <v>1.0174634146341504</v>
      </c>
      <c r="IK38" s="139">
        <f>IFERROR(VLOOKUP(CONCATENATE($G38, ".SP.DYN.LE00.IN"),AREA_WB_6ATTRS,Seq!AB$1,FALSE)-VLOOKUP("CHN.SP.DYN.LE00.IN",AREA_WB_6ATTRS,Seq!AB$1,FALSE),".")</f>
        <v>0.93568292682927279</v>
      </c>
      <c r="IL38" s="139">
        <f>IFERROR(VLOOKUP(CONCATENATE($G38, ".SP.DYN.LE00.IN"),AREA_WB_6ATTRS,Seq!AC$1,FALSE)-VLOOKUP("CHN.SP.DYN.LE00.IN",AREA_WB_6ATTRS,Seq!AC$1,FALSE),".")</f>
        <v>0.85331707317072869</v>
      </c>
      <c r="IM38" s="139">
        <f>IFERROR(VLOOKUP(CONCATENATE($G38, ".SP.DYN.LE00.IN"),AREA_WB_6ATTRS,Seq!AD$1,FALSE)-VLOOKUP("CHN.SP.DYN.LE00.IN",AREA_WB_6ATTRS,Seq!AD$1,FALSE),".")</f>
        <v>0.77792682926829571</v>
      </c>
      <c r="IN38" s="139">
        <f>IFERROR(VLOOKUP(CONCATENATE($G38, ".SP.DYN.LE00.IN"),AREA_WB_6ATTRS,Seq!AE$1,FALSE)-VLOOKUP("CHN.SP.DYN.LE00.IN",AREA_WB_6ATTRS,Seq!AE$1,FALSE),".")</f>
        <v>0.71151219512195496</v>
      </c>
      <c r="IO38" s="139">
        <f>IFERROR(VLOOKUP(CONCATENATE($G38, ".SP.DYN.LE00.IN"),AREA_WB_6ATTRS,Seq!AF$1,FALSE)-VLOOKUP("CHN.SP.DYN.LE00.IN",AREA_WB_6ATTRS,Seq!AF$1,FALSE),".")</f>
        <v>0.65456097560974058</v>
      </c>
      <c r="IP38" s="139" t="str">
        <f>IFERROR(VLOOKUP(CONCATENATE($G38, ".SP.DYN.LE00.IN"),AREA_WB_6ATTRS,Seq!AG$1,FALSE)-VLOOKUP("CHN.SP.DYN.LE00.IN",AREA_WB_6ATTRS,Seq!AG$1,FALSE),".")</f>
        <v>.</v>
      </c>
      <c r="IW38">
        <f>IFERROR(VLOOKUP(CONCATENATE($G38, ".SP.DYN.LE00.IN"),AREA_WB_6ATTRS,Seq!B$1,FALSE),".")</f>
        <v>65.497780487804889</v>
      </c>
      <c r="IX38">
        <f>IFERROR(VLOOKUP(CONCATENATE($G38, ".SP.DYN.LE00.IN"),AREA_WB_6ATTRS,Seq!C$1,FALSE),".")</f>
        <v>66.360853658536598</v>
      </c>
      <c r="IY38">
        <f>IFERROR(VLOOKUP(CONCATENATE($G38, ".SP.DYN.LE00.IN"),AREA_WB_6ATTRS,Seq!D$1,FALSE),".")</f>
        <v>67.28463414634146</v>
      </c>
      <c r="IZ38">
        <f>IFERROR(VLOOKUP(CONCATENATE($G38, ".SP.DYN.LE00.IN"),AREA_WB_6ATTRS,Seq!E$1,FALSE),".")</f>
        <v>68.239707317073183</v>
      </c>
      <c r="JA38">
        <f>IFERROR(VLOOKUP(CONCATENATE($G38, ".SP.DYN.LE00.IN"),AREA_WB_6ATTRS,Seq!F$1,FALSE),".")</f>
        <v>69.192048780487823</v>
      </c>
      <c r="JB38">
        <f>IFERROR(VLOOKUP(CONCATENATE($G38, ".SP.DYN.LE00.IN"),AREA_WB_6ATTRS,Seq!G$1,FALSE),".")</f>
        <v>70.090048780487805</v>
      </c>
      <c r="JC38">
        <f>IFERROR(VLOOKUP(CONCATENATE($G38, ".SP.DYN.LE00.IN"),AREA_WB_6ATTRS,Seq!H$1,FALSE),".")</f>
        <v>70.87707317073172</v>
      </c>
      <c r="JD38">
        <f>IFERROR(VLOOKUP(CONCATENATE($G38, ".SP.DYN.LE00.IN"),AREA_WB_6ATTRS,Seq!I$1,FALSE),".")</f>
        <v>71.520414634146348</v>
      </c>
      <c r="JE38">
        <f>IFERROR(VLOOKUP(CONCATENATE($G38, ".SP.DYN.LE00.IN"),AREA_WB_6ATTRS,Seq!J$1,FALSE),".")</f>
        <v>72.000951219512189</v>
      </c>
      <c r="JF38">
        <f>IFERROR(VLOOKUP(CONCATENATE($G38, ".SP.DYN.LE00.IN"),AREA_WB_6ATTRS,Seq!K$1,FALSE),".")</f>
        <v>72.313634146341471</v>
      </c>
      <c r="JG38">
        <f>IFERROR(VLOOKUP(CONCATENATE($G38, ".SP.DYN.LE00.IN"),AREA_WB_6ATTRS,Seq!L$1,FALSE),".")</f>
        <v>72.470926829268308</v>
      </c>
      <c r="JH38">
        <f>IFERROR(VLOOKUP(CONCATENATE($G38, ".SP.DYN.LE00.IN"),AREA_WB_6ATTRS,Seq!M$1,FALSE),".")</f>
        <v>72.499780487804884</v>
      </c>
      <c r="JI38">
        <f>IFERROR(VLOOKUP(CONCATENATE($G38, ".SP.DYN.LE00.IN"),AREA_WB_6ATTRS,Seq!N$1,FALSE),".")</f>
        <v>72.452878048780491</v>
      </c>
      <c r="JJ38">
        <f>IFERROR(VLOOKUP(CONCATENATE($G38, ".SP.DYN.LE00.IN"),AREA_WB_6ATTRS,Seq!O$1,FALSE),".")</f>
        <v>72.378853658536585</v>
      </c>
      <c r="JK38">
        <f>IFERROR(VLOOKUP(CONCATENATE($G38, ".SP.DYN.LE00.IN"),AREA_WB_6ATTRS,Seq!P$1,FALSE),".")</f>
        <v>72.306390243902456</v>
      </c>
      <c r="JL38">
        <f>IFERROR(VLOOKUP(CONCATENATE($G38, ".SP.DYN.LE00.IN"),AREA_WB_6ATTRS,Seq!Q$1,FALSE),".")</f>
        <v>72.261170731707324</v>
      </c>
      <c r="JM38">
        <f>IFERROR(VLOOKUP(CONCATENATE($G38, ".SP.DYN.LE00.IN"),AREA_WB_6ATTRS,Seq!R$1,FALSE),".")</f>
        <v>72.253926829268309</v>
      </c>
      <c r="JN38">
        <f>IFERROR(VLOOKUP(CONCATENATE($G38, ".SP.DYN.LE00.IN"),AREA_WB_6ATTRS,Seq!S$1,FALSE),".")</f>
        <v>72.279292682926837</v>
      </c>
      <c r="JO38">
        <f>IFERROR(VLOOKUP(CONCATENATE($G38, ".SP.DYN.LE00.IN"),AREA_WB_6ATTRS,Seq!T$1,FALSE),".")</f>
        <v>72.330292682926839</v>
      </c>
      <c r="JP38">
        <f>IFERROR(VLOOKUP(CONCATENATE($G38, ".SP.DYN.LE00.IN"),AREA_WB_6ATTRS,Seq!U$1,FALSE),".")</f>
        <v>72.409463414634146</v>
      </c>
      <c r="JQ38">
        <f>IFERROR(VLOOKUP(CONCATENATE($G38, ".SP.DYN.LE00.IN"),AREA_WB_6ATTRS,Seq!V$1,FALSE),".")</f>
        <v>72.515219512195131</v>
      </c>
      <c r="JR38">
        <f>IFERROR(VLOOKUP(CONCATENATE($G38, ".SP.DYN.LE00.IN"),AREA_WB_6ATTRS,Seq!W$1,FALSE),".")</f>
        <v>72.641439024390237</v>
      </c>
      <c r="JS38">
        <f>IFERROR(VLOOKUP(CONCATENATE($G38, ".SP.DYN.LE00.IN"),AREA_WB_6ATTRS,Seq!X$1,FALSE),".")</f>
        <v>72.776926829268305</v>
      </c>
      <c r="JT38">
        <f>IFERROR(VLOOKUP(CONCATENATE($G38, ".SP.DYN.LE00.IN"),AREA_WB_6ATTRS,Seq!Y$1,FALSE),".")</f>
        <v>72.915463414634146</v>
      </c>
      <c r="JU38">
        <f>IFERROR(VLOOKUP(CONCATENATE($G38, ".SP.DYN.LE00.IN"),AREA_WB_6ATTRS,Seq!Z$1,FALSE),".")</f>
        <v>73.052951219512209</v>
      </c>
      <c r="JV38">
        <f>IFERROR(VLOOKUP(CONCATENATE($G38, ".SP.DYN.LE00.IN"),AREA_WB_6ATTRS,Seq!AA$1,FALSE),".")</f>
        <v>73.188780487804891</v>
      </c>
      <c r="JW38">
        <f>IFERROR(VLOOKUP(CONCATENATE($G38, ".SP.DYN.LE00.IN"),AREA_WB_6ATTRS,Seq!AB$1,FALSE),".")</f>
        <v>73.325414634146355</v>
      </c>
      <c r="JX38">
        <f>IFERROR(VLOOKUP(CONCATENATE($G38, ".SP.DYN.LE00.IN"),AREA_WB_6ATTRS,Seq!AC$1,FALSE),".")</f>
        <v>73.46590243902439</v>
      </c>
      <c r="JY38">
        <f>IFERROR(VLOOKUP(CONCATENATE($G38, ".SP.DYN.LE00.IN"),AREA_WB_6ATTRS,Seq!AD$1,FALSE),".")</f>
        <v>73.613268292682932</v>
      </c>
      <c r="JZ38">
        <f>IFERROR(VLOOKUP(CONCATENATE($G38, ".SP.DYN.LE00.IN"),AREA_WB_6ATTRS,Seq!AE$1,FALSE),".")</f>
        <v>73.768024390243909</v>
      </c>
      <c r="KA38">
        <f>IFERROR(VLOOKUP(CONCATENATE($G38, ".SP.DYN.LE00.IN"),AREA_WB_6ATTRS,Seq!AF$1,FALSE),".")</f>
        <v>73.927658536585369</v>
      </c>
      <c r="KB38" t="str">
        <f>IFERROR(VLOOKUP(CONCATENATE($G38, ".SP.DYN.LE00.IN"),AREA_WB_6ATTRS,Seq!AG$1,FALSE),".")</f>
        <v>.</v>
      </c>
      <c r="KK38">
        <f t="shared" si="25"/>
        <v>193352</v>
      </c>
      <c r="KL38">
        <f t="shared" si="23"/>
        <v>5913</v>
      </c>
      <c r="KM38">
        <f t="shared" si="26"/>
        <v>52395840.747866109</v>
      </c>
      <c r="KN38">
        <f t="shared" si="27"/>
        <v>-36523870.716746271</v>
      </c>
      <c r="KO38" t="str">
        <f t="shared" si="24"/>
        <v>.</v>
      </c>
      <c r="KP38" t="str">
        <f>work!HA38</f>
        <v>.</v>
      </c>
      <c r="KQ38" t="str">
        <f>work!HB38</f>
        <v>.</v>
      </c>
      <c r="KR38" t="str">
        <f>work!HC38</f>
        <v>.</v>
      </c>
      <c r="KS38" t="str">
        <f>IF(ISNUMBER(work!HI38-work!HA38),work!HI38-work!HA38,".")</f>
        <v>.</v>
      </c>
      <c r="KT38" t="str">
        <f>IF(ISNUMBER(work!HJ38-work!HB38),work!HJ38-work!HB38,".")</f>
        <v>.</v>
      </c>
      <c r="KU38" t="str">
        <f>IF(ISNUMBER(work!HK38-work!HC38),work!HK38-work!HC38,".")</f>
        <v>.</v>
      </c>
      <c r="KW38">
        <f>IFERROR(work!HR38/work!HV38,".")</f>
        <v>3.7108516041468851E-3</v>
      </c>
      <c r="KX38">
        <f>IFERROR(work!HS38/work!HW38,".")</f>
        <v>2.4185425240160763E-3</v>
      </c>
      <c r="KY38">
        <f>IFERROR(work!HT38/work!HX38,".")</f>
        <v>3.5952594343942662E-3</v>
      </c>
      <c r="KZ38">
        <f>IFERROR(work!HU38/work!HY38,".")</f>
        <v>5.4466868672624876E-3</v>
      </c>
    </row>
    <row r="39" spans="1:331">
      <c r="A39" s="24">
        <f t="shared" si="0"/>
        <v>37</v>
      </c>
      <c r="B39" s="24" t="str">
        <f t="shared" si="28"/>
        <v>InEM90</v>
      </c>
      <c r="C39" s="24" t="str">
        <f t="shared" si="29"/>
        <v>InOECD90</v>
      </c>
      <c r="D39" s="24" t="str">
        <f t="shared" si="30"/>
        <v>In67</v>
      </c>
      <c r="E39" s="25" t="s">
        <v>2387</v>
      </c>
      <c r="F39" s="26" t="str">
        <f t="shared" si="3"/>
        <v>Turkey</v>
      </c>
      <c r="G39" s="166" t="s">
        <v>1658</v>
      </c>
      <c r="H39" s="166" t="s">
        <v>5007</v>
      </c>
      <c r="I39" s="166" t="s">
        <v>5007</v>
      </c>
      <c r="J39" s="180" t="s">
        <v>5007</v>
      </c>
      <c r="K39" s="180" t="s">
        <v>5007</v>
      </c>
      <c r="L39" s="27">
        <f>IFERROR(VLOOKUP($F39,Area_FDI_84_96,Seq!B$1,FALSE),0)</f>
        <v>0</v>
      </c>
      <c r="M39" s="27">
        <f>IFERROR(VLOOKUP($F39,Area_FDI_84_96,Seq!C$1,FALSE),0)</f>
        <v>0</v>
      </c>
      <c r="N39" s="27">
        <f>IFERROR(VLOOKUP($F39,Area_FDI_84_96,Seq!D$1,FALSE),0)</f>
        <v>0</v>
      </c>
      <c r="O39" s="27">
        <f>IFERROR(VLOOKUP($F39,Area_FDI_84_96,Seq!E$1,FALSE),0)</f>
        <v>10</v>
      </c>
      <c r="P39" s="27">
        <f>IFERROR(VLOOKUP($F39,Area_FDI_84_96,Seq!F$1,FALSE),0)</f>
        <v>3</v>
      </c>
      <c r="Q39" s="27">
        <f>IFERROR(VLOOKUP($F39,Area_FDI_84_96,Seq!G$1,FALSE),0)</f>
        <v>2</v>
      </c>
      <c r="R39" s="27">
        <f>IFERROR(VLOOKUP($F39,Area_FDI_84_96,Seq!H$1,FALSE),0)</f>
        <v>0</v>
      </c>
      <c r="S39" s="27">
        <f>IFERROR(VLOOKUP($F39,Area_FDI_84_96,Seq!I$1,FALSE),0)</f>
        <v>0</v>
      </c>
      <c r="T39" s="27">
        <f>IFERROR(VALUE(VLOOKUP($E39,Area_FDI_92_95,Seq!B$1,FALSE)),0)</f>
        <v>0</v>
      </c>
      <c r="U39" s="27">
        <f>IFERROR(VALUE(VLOOKUP($E39,Area_FDI_92_95,Seq!C$1,FALSE)),0)</f>
        <v>15</v>
      </c>
      <c r="V39" s="27">
        <f>IFERROR(VALUE(VLOOKUP($E39,Area_FDI_92_95,Seq!D$1,FALSE)),0)</f>
        <v>17</v>
      </c>
      <c r="W39" s="27">
        <f>IFERROR(VALUE(VLOOKUP($E39,Area_FDI_92_95,Seq!E$1,FALSE)),0)</f>
        <v>45</v>
      </c>
      <c r="X39" s="27">
        <f>IFERROR(VALUE(VLOOKUP($E39,Area_FDI_96_99,Seq!B$1,FALSE)),0)</f>
        <v>318</v>
      </c>
      <c r="Y39" s="27">
        <f>IFERROR(VALUE(VLOOKUP($E39,Area_FDI_96_99,Seq!C$1,FALSE)),0)</f>
        <v>190</v>
      </c>
      <c r="Z39" s="27">
        <f>IFERROR(VALUE(VLOOKUP($E39,Area_FDI_96_99,Seq!D$1,FALSE)),0)</f>
        <v>99</v>
      </c>
      <c r="AA39" s="27">
        <f>IFERROR(VALUE(VLOOKUP($E39,Area_FDI_96_99,Seq!E$1,FALSE)),0)</f>
        <v>385</v>
      </c>
      <c r="AB39" s="27">
        <f t="shared" si="31"/>
        <v>148</v>
      </c>
      <c r="AC39" s="27">
        <f t="shared" si="32"/>
        <v>337</v>
      </c>
      <c r="AD39" s="27">
        <f t="shared" si="33"/>
        <v>243</v>
      </c>
      <c r="AE39" s="27">
        <f t="shared" si="34"/>
        <v>1270</v>
      </c>
      <c r="AF39" s="27">
        <f t="shared" si="35"/>
        <v>745</v>
      </c>
      <c r="AG39" s="27">
        <f t="shared" si="36"/>
        <v>2216</v>
      </c>
      <c r="AH39" s="27">
        <f t="shared" si="37"/>
        <v>1345</v>
      </c>
      <c r="AI39" s="27">
        <f t="shared" si="38"/>
        <v>984</v>
      </c>
      <c r="AJ39" s="27">
        <f t="shared" si="39"/>
        <v>729</v>
      </c>
      <c r="AK39" s="27">
        <f t="shared" si="40"/>
        <v>1864</v>
      </c>
      <c r="AL39" s="27">
        <f t="shared" si="41"/>
        <v>986</v>
      </c>
      <c r="AM39" s="27"/>
      <c r="AN39" s="27"/>
      <c r="AO39" s="27"/>
      <c r="AP39" s="27"/>
      <c r="AQ39" s="27"/>
      <c r="AR39" s="27"/>
      <c r="AS39" s="27"/>
      <c r="AT39" s="27">
        <f>IFERROR(work!D39+work!AP39,".")</f>
        <v>29498438.623595946</v>
      </c>
      <c r="AU39" s="27">
        <f>IFERROR(work!E39+work!AQ39,".")</f>
        <v>30993887.224338286</v>
      </c>
      <c r="AV39" s="27">
        <f>IFERROR(work!F39+work!AR39,".")</f>
        <v>33163844.30781012</v>
      </c>
      <c r="AW39" s="27">
        <f>IFERROR(work!G39+work!AS39,".")</f>
        <v>36057325.437099323</v>
      </c>
      <c r="AX39" s="27">
        <f>IFERROR(work!H39+work!AT39,".")</f>
        <v>40453958.377515465</v>
      </c>
      <c r="AY39" s="27">
        <f>IFERROR(work!I39+work!AU39,".")</f>
        <v>44653361.046630979</v>
      </c>
      <c r="AZ39" s="27">
        <f>IFERROR(work!J39+work!AV39,".")</f>
        <v>48328835.47021722</v>
      </c>
      <c r="BA39" s="27">
        <f>IFERROR(work!K39+work!AW39,".")</f>
        <v>53613508.794199474</v>
      </c>
      <c r="BB39" s="27">
        <f>IFERROR(work!L39+work!AX39,".")</f>
        <v>58177182.423599884</v>
      </c>
      <c r="BC39" s="27">
        <f>IFERROR(work!M39+work!AY39,".")</f>
        <v>59913572.787721768</v>
      </c>
      <c r="BD39" s="27">
        <f>IFERROR(work!N39+work!AZ39,".")</f>
        <v>63123979.751310758</v>
      </c>
      <c r="BE39" s="27">
        <f>IFERROR(work!O39+work!BA39,".")</f>
        <v>67348720.25334996</v>
      </c>
      <c r="BF39" s="27">
        <f>IFERROR(work!P39+work!BB39,".")</f>
        <v>75189470.066505522</v>
      </c>
      <c r="BG39" s="27">
        <f>IFERROR(work!Q39+work!BC39,".")</f>
        <v>84462426.471917912</v>
      </c>
      <c r="BH39" s="27">
        <f>IFERROR(work!R39+work!BD39,".")</f>
        <v>91750217.42583257</v>
      </c>
      <c r="BI39" s="27">
        <f>IFERROR(work!S39+work!BE39,".")</f>
        <v>101138676.72448269</v>
      </c>
      <c r="BJ39" s="27">
        <f>IFERROR(work!T39+work!BF39,".")</f>
        <v>110679736.18749455</v>
      </c>
      <c r="BK39" s="27">
        <f>IFERROR(work!U39+work!BG39,".")</f>
        <v>120568662.26698034</v>
      </c>
      <c r="BL39" s="27">
        <f>IFERROR(work!V39+work!BH39,".")</f>
        <v>128586230.05626747</v>
      </c>
      <c r="BM39" s="27">
        <f>IFERROR(work!W39+work!BI39,".")</f>
        <v>135525896.3631815</v>
      </c>
      <c r="BN39" s="27">
        <f>IFERROR(work!X39+work!BJ39,".")</f>
        <v>146504246.61885425</v>
      </c>
      <c r="BO39" s="27">
        <f>IFERROR(work!Y39+work!BK39,".")</f>
        <v>154932826.25378245</v>
      </c>
      <c r="BP39" s="27">
        <f>IFERROR(work!Z39+work!BL39,".")</f>
        <v>168293621.75011986</v>
      </c>
      <c r="BQ39" s="27">
        <f>IFERROR(work!AA39+work!BM39,".")</f>
        <v>183859403.48543793</v>
      </c>
      <c r="BR39" s="27">
        <f>IFERROR(work!AB39+work!BN39,".")</f>
        <v>202222106.91885883</v>
      </c>
      <c r="BS39" s="27">
        <f>IFERROR(work!AC39+work!BO39,".")</f>
        <v>224182738.41431022</v>
      </c>
      <c r="BT39" s="27">
        <f>IFERROR(work!AD39+work!BP39,".")</f>
        <v>250720140.02822602</v>
      </c>
      <c r="BU39" s="27">
        <f>IFERROR(work!AE39+work!BQ39,".")</f>
        <v>282929222.34354806</v>
      </c>
      <c r="BV39" s="27">
        <f>IFERROR(work!AF39+work!BR39,".")</f>
        <v>306758779.14330351</v>
      </c>
      <c r="BW39" s="27">
        <f>IFERROR(work!AG39+work!BS39,".")</f>
        <v>329719842.9430244</v>
      </c>
      <c r="BX39" s="27">
        <f>IFERROR(work!AH39+work!BT39,".")</f>
        <v>363566971.64391047</v>
      </c>
      <c r="BY39" s="27">
        <f>IFERROR(work!AI39+work!BU39,".")</f>
        <v>396413373.62987298</v>
      </c>
      <c r="BZ39" s="27"/>
      <c r="CA39" s="27"/>
      <c r="CB39" s="27"/>
      <c r="CC39" s="27"/>
      <c r="CD39" s="27"/>
      <c r="CE39" s="27"/>
      <c r="CF39" s="27">
        <f>IFERROR(work!AP39-work!D39,".")</f>
        <v>-7089785.4641254302</v>
      </c>
      <c r="CG39" s="27">
        <f>IFERROR(work!AQ39-work!E39,".")</f>
        <v>-7496924.515944615</v>
      </c>
      <c r="CH39" s="27">
        <f>IFERROR(work!AR39-work!F39,".")</f>
        <v>-8829631.300838545</v>
      </c>
      <c r="CI39" s="27">
        <f>IFERROR(work!AS39-work!G39,".")</f>
        <v>-10513439.012892203</v>
      </c>
      <c r="CJ39" s="27">
        <f>IFERROR(work!AT39-work!H39,".")</f>
        <v>-13195562.268874684</v>
      </c>
      <c r="CK39" s="27">
        <f>IFERROR(work!AU39-work!I39,".")</f>
        <v>-16238844.887021761</v>
      </c>
      <c r="CL39" s="27">
        <f>IFERROR(work!AV39-work!J39,".")</f>
        <v>-17921884.585597001</v>
      </c>
      <c r="CM39" s="27">
        <f>IFERROR(work!AW39-work!K39,".")</f>
        <v>-20322294.788089208</v>
      </c>
      <c r="CN39" s="27">
        <f>IFERROR(work!AX39-work!L39,".")</f>
        <v>-24113366.963487405</v>
      </c>
      <c r="CO39" s="27">
        <f>IFERROR(work!AY39-work!M39,".")</f>
        <v>-25750889.124236241</v>
      </c>
      <c r="CP39" s="27">
        <f>IFERROR(work!AZ39-work!N39,".")</f>
        <v>-25795731.713301621</v>
      </c>
      <c r="CQ39" s="27">
        <f>IFERROR(work!BA39-work!O39,".")</f>
        <v>-29751604.666006725</v>
      </c>
      <c r="CR39" s="27">
        <f>IFERROR(work!BB39-work!P39,".")</f>
        <v>-35699100.991399728</v>
      </c>
      <c r="CS39" s="27">
        <f>IFERROR(work!BC39-work!Q39,".")</f>
        <v>-41950544.534094244</v>
      </c>
      <c r="CT39" s="27">
        <f>IFERROR(work!BD39-work!R39,".")</f>
        <v>-51222852.781967014</v>
      </c>
      <c r="CU39" s="27">
        <f>IFERROR(work!BE39-work!S39,".")</f>
        <v>-57418458.135967009</v>
      </c>
      <c r="CV39" s="27">
        <f>IFERROR(work!BF39-work!T39,".")</f>
        <v>-63733112.159000285</v>
      </c>
      <c r="CW39" s="27">
        <f>IFERROR(work!BG39-work!U39,".")</f>
        <v>-70064580.97573851</v>
      </c>
      <c r="CX39" s="27">
        <f>IFERROR(work!BH39-work!V39,".")</f>
        <v>-76916406.159383565</v>
      </c>
      <c r="CY39" s="27">
        <f>IFERROR(work!BI39-work!W39,".")</f>
        <v>-85594940.204859003</v>
      </c>
      <c r="CZ39" s="27">
        <f>IFERROR(work!BJ39-work!X39,".")</f>
        <v>-93190740.220901608</v>
      </c>
      <c r="DA39" s="27">
        <f>IFERROR(work!BK39-work!Y39,".")</f>
        <v>-104656844.49367313</v>
      </c>
      <c r="DB39" s="27">
        <f>IFERROR(work!BL39-work!Z39,".")</f>
        <v>-114918709.03535412</v>
      </c>
      <c r="DC39" s="27">
        <f>IFERROR(work!BM39-work!AA39,".")</f>
        <v>-127674160.37858307</v>
      </c>
      <c r="DD39" s="27">
        <f>IFERROR(work!BN39-work!AB39,".")</f>
        <v>-140776346.89542973</v>
      </c>
      <c r="DE39" s="27">
        <f>IFERROR(work!BO39-work!AC39,".")</f>
        <v>-157574540.68099254</v>
      </c>
      <c r="DF39" s="27">
        <f>IFERROR(work!BP39-work!AD39,".")</f>
        <v>-179520313.5121786</v>
      </c>
      <c r="DG39" s="27">
        <f>IFERROR(work!BQ39-work!AE39,".")</f>
        <v>-208405375.59959552</v>
      </c>
      <c r="DH39" s="27">
        <f>IFERROR(work!BR39-work!AF39,".")</f>
        <v>-231743940.20238101</v>
      </c>
      <c r="DI39" s="27">
        <f>IFERROR(work!BS39-work!AG39,".")</f>
        <v>-258325126.58246419</v>
      </c>
      <c r="DJ39" s="27">
        <f>IFERROR(work!BT39-work!AH39,".")</f>
        <v>-285634674.71222895</v>
      </c>
      <c r="DK39" s="27">
        <f>IFERROR(work!BU39-work!AI39,".")</f>
        <v>-311865622.54467493</v>
      </c>
      <c r="DL39" s="27"/>
      <c r="DM39" s="27"/>
      <c r="DN39" s="27"/>
      <c r="DO39" s="27"/>
      <c r="DP39" s="27"/>
      <c r="DQ39" s="27"/>
      <c r="DR39" s="27"/>
      <c r="DS39" s="27">
        <f>IFERROR(work!DO39-work!CC39,".")</f>
        <v>7.6999998092651359E-2</v>
      </c>
      <c r="DT39" s="27">
        <f>IFERROR(work!DP39-work!CD39,".")</f>
        <v>7.5999998092651358E-2</v>
      </c>
      <c r="DU39" s="27">
        <f>IFERROR(work!DQ39-work!CE39,".")</f>
        <v>7.5999998092651358E-2</v>
      </c>
      <c r="DV39" s="27">
        <f>IFERROR(work!DR39-work!CF39,".")</f>
        <v>7.4999998092651357E-2</v>
      </c>
      <c r="DW39" s="27">
        <f>IFERROR(work!DS39-work!CG39,".")</f>
        <v>7.4999998092651357E-2</v>
      </c>
      <c r="DX39" s="27">
        <f>IFERROR(work!DT39-work!CH39,".")</f>
        <v>7.399999809265137E-2</v>
      </c>
      <c r="DY39" s="27">
        <f>IFERROR(work!DU39-work!CI39,".")</f>
        <v>7.2999998092651369E-2</v>
      </c>
      <c r="DZ39" s="27">
        <f>IFERROR(work!DV39-work!CJ39,".")</f>
        <v>7.1999998092651368E-2</v>
      </c>
      <c r="EA39" s="27">
        <f>IFERROR(work!DW39-work!CK39,".")</f>
        <v>7.0999998092651367E-2</v>
      </c>
      <c r="EB39" s="27">
        <f>IFERROR(work!DX39-work!CL39,".")</f>
        <v>6.9999998092651367E-2</v>
      </c>
      <c r="EC39" s="27">
        <f>IFERROR(work!DY39-work!CM39,".")</f>
        <v>6.7999998092651365E-2</v>
      </c>
      <c r="ED39" s="27">
        <f>IFERROR(work!DZ39-work!CN39,".")</f>
        <v>6.5999998092651363E-2</v>
      </c>
      <c r="EE39" s="27">
        <f>IFERROR(work!EA39-work!CO39,".")</f>
        <v>6.4999998092651362E-2</v>
      </c>
      <c r="EF39" s="27">
        <f>IFERROR(work!EB39-work!CP39,".")</f>
        <v>6.299999809265136E-2</v>
      </c>
      <c r="EG39" s="27">
        <f>IFERROR(work!EC39-work!CQ39,".")</f>
        <v>6.0999998092651359E-2</v>
      </c>
      <c r="EH39" s="27">
        <f>IFERROR(work!ED39-work!CR39,".")</f>
        <v>5.8999998092651364E-2</v>
      </c>
      <c r="EI39" s="27">
        <f>IFERROR(work!EE39-work!CS39,".")</f>
        <v>5.5999998092651368E-2</v>
      </c>
      <c r="EJ39" s="27">
        <f>IFERROR(work!EF39-work!CT39,".")</f>
        <v>5.3999998092651366E-2</v>
      </c>
      <c r="EK39" s="27">
        <f>IFERROR(work!EG39-work!CU39,".")</f>
        <v>5.3000001907348632E-2</v>
      </c>
      <c r="EL39" s="27">
        <f>IFERROR(work!EH39-work!CV39,".")</f>
        <v>5.5000001907348633E-2</v>
      </c>
      <c r="EM39" s="27">
        <f>IFERROR(work!EI39-work!CW39,".")</f>
        <v>6.0999998092651365E-2</v>
      </c>
      <c r="EN39" s="27">
        <f>IFERROR(work!EJ39-work!CX39,".")</f>
        <v>5.900000190734863E-2</v>
      </c>
      <c r="EO39" s="27">
        <f>IFERROR(work!EK39-work!CY39,".")</f>
        <v>6.8000000000000005E-2</v>
      </c>
      <c r="EP39" s="27">
        <f>IFERROR(work!EL39-work!CZ39,".")</f>
        <v>6.600000381469727E-2</v>
      </c>
      <c r="EQ39" s="27">
        <f>IFERROR(work!EM39-work!DA39,".")</f>
        <v>5.5999999999999994E-2</v>
      </c>
      <c r="ER39" s="27">
        <f>IFERROR(work!EN39-work!DB39,".")</f>
        <v>6.3E-2</v>
      </c>
      <c r="ES39" s="27">
        <f>IFERROR(work!EO39-work!DC39,".")</f>
        <v>7.5000003814697264E-2</v>
      </c>
      <c r="ET39" s="27">
        <f>IFERROR(work!EP39-work!DD39,".")</f>
        <v>7.8999996185302734E-2</v>
      </c>
      <c r="EU39" s="27">
        <f>IFERROR(work!EQ39-work!DE39,".")</f>
        <v>8.5000001907348632E-2</v>
      </c>
      <c r="EV39" s="27">
        <f>IFERROR(work!ER39-work!DF39,".")</f>
        <v>8.5999996185302741E-2</v>
      </c>
      <c r="EW39" s="27">
        <f>IFERROR(work!ES39-work!DG39,".")</f>
        <v>8.6999996185302728E-2</v>
      </c>
      <c r="EX39" s="27">
        <f>IFERROR(work!ET39-work!DH39,".")</f>
        <v>8.2999996185302724E-2</v>
      </c>
      <c r="EY39" s="27"/>
      <c r="EZ39" s="27"/>
      <c r="FA39" s="27"/>
      <c r="FB39" s="27"/>
      <c r="FC39" s="27"/>
      <c r="FD39" s="27"/>
      <c r="FE39" s="27">
        <f>IF(ISNUMBER(work!GZ39/work!HD39),work!GZ39/work!HD39,".")</f>
        <v>0</v>
      </c>
      <c r="FF39" s="27">
        <f>IF(ISNUMBER(work!HA39/work!HE39),work!HA39/work!HE39,".")</f>
        <v>0</v>
      </c>
      <c r="FG39" s="27">
        <f>IF(ISNUMBER(work!HB39/work!HF39),work!HB39/work!HF39,".")</f>
        <v>0</v>
      </c>
      <c r="FH39" s="27">
        <f>IF(ISNUMBER(work!HC39/work!HG39),work!HC39/work!HG39,".")</f>
        <v>0</v>
      </c>
      <c r="FI39" s="27">
        <f>IF(ISNUMBER((work!HA39+work!HB39)/(work!HE39+work!HF39)),(work!HA39+work!HB39)/(work!HE39+work!HF39),".")</f>
        <v>0</v>
      </c>
      <c r="FJ39" s="27">
        <f>IF(ISNUMBER(work!HH39/work!HL39),work!HH39/work!HL39,".")</f>
        <v>2.7226079082402658E-5</v>
      </c>
      <c r="FK39" s="27">
        <f>IF(ISNUMBER(work!HI39/work!HM39),work!HI39/work!HM39,".")</f>
        <v>1.0838314490593391E-5</v>
      </c>
      <c r="FL39" s="27">
        <f>IF(ISNUMBER(work!HJ39/work!HN39),work!HJ39/work!HN39,".")</f>
        <v>4.5494910256915004E-5</v>
      </c>
      <c r="FM39" s="27">
        <f>IF(ISNUMBER(work!HK39/work!HO39),work!HK39/work!HO39,".")</f>
        <v>1.4736954244420376E-4</v>
      </c>
      <c r="FN39" s="27">
        <f>IF(ISNUMBER((work!HI39+work!HJ39)/(work!HM39+work!HN39)),(work!HI39+work!HJ39)/(work!HM39+work!HN39),".")</f>
        <v>1.6065210901251734E-5</v>
      </c>
      <c r="FO39" s="27" t="s">
        <v>5007</v>
      </c>
      <c r="FP39" s="27" t="s">
        <v>5007</v>
      </c>
      <c r="FQ39" s="27" t="s">
        <v>5007</v>
      </c>
      <c r="FR39" s="27" t="s">
        <v>5007</v>
      </c>
      <c r="FS39" s="27" t="s">
        <v>5007</v>
      </c>
      <c r="FT39" s="27">
        <f>work!GM39</f>
        <v>7.798737800282817E-4</v>
      </c>
      <c r="FU39" s="27">
        <f>work!GN39</f>
        <v>1.0697821766586938E-3</v>
      </c>
      <c r="FV39" s="27" t="str">
        <f>work!GO39</f>
        <v>.</v>
      </c>
      <c r="FW39" s="27" t="s">
        <v>5007</v>
      </c>
      <c r="FX39" s="27"/>
      <c r="FY39" s="27">
        <f t="shared" si="42"/>
        <v>6837.1480000000001</v>
      </c>
      <c r="FZ39">
        <f t="shared" si="20"/>
        <v>148</v>
      </c>
      <c r="GA39">
        <f>work!HC39</f>
        <v>0</v>
      </c>
      <c r="GB39">
        <f>IF(ISNUMBER(work!HA39+work!HB39),work!HA39+work!HB39,".")</f>
        <v>0</v>
      </c>
      <c r="GC39">
        <f>IF(ISNUMBER(work!HK39-work!HC39),work!HK39-work!HC39,".")</f>
        <v>415</v>
      </c>
      <c r="GD39">
        <f>IF(ISNUMBER(work!HI39+work!HJ39-work!HA39-work!HB39),(work!HI39+work!HJ39-work!HA39-work!HB39),".")</f>
        <v>487</v>
      </c>
      <c r="GH39">
        <f>work!GQ39</f>
        <v>36000</v>
      </c>
      <c r="GI39">
        <f>work!GR39</f>
        <v>60000</v>
      </c>
      <c r="GJ39">
        <f>work!GZ39</f>
        <v>0</v>
      </c>
      <c r="GK39">
        <f>work!HH39</f>
        <v>902</v>
      </c>
      <c r="GL39">
        <f t="shared" si="43"/>
        <v>1657.0049532506205</v>
      </c>
      <c r="GM39">
        <f>IFERROR(VLOOKUP($F39,AREA_EM_ALLYEAR,Seq!B$1,FALSE),".")</f>
        <v>436</v>
      </c>
      <c r="GN39">
        <f>IFERROR(VLOOKUP($F39,AREA_EM_ALLYEAR,Seq!C$1,FALSE),".")</f>
        <v>642</v>
      </c>
      <c r="GO39">
        <f>IFERROR(VLOOKUP($F39,AREA_EM_ALLYEAR,Seq!D$1,FALSE),".")</f>
        <v>680</v>
      </c>
      <c r="GP39">
        <f>IFERROR(VLOOKUP($F39,AREA_EM_ALLYEAR,Seq!E$1,FALSE),".")</f>
        <v>936</v>
      </c>
      <c r="GQ39">
        <f>IFERROR(VLOOKUP($F39,AREA_EM_ALLYEAR,Seq!F$1,FALSE),".")</f>
        <v>1031</v>
      </c>
      <c r="GR39">
        <f>IFERROR(VLOOKUP($F39,AREA_EM_ALLYEAR,Seq!G$1,FALSE),".")</f>
        <v>1074</v>
      </c>
      <c r="GS39">
        <f>IFERROR(VLOOKUP($F39,AREA_EM_ALLYEAR,Seq!H$1,FALSE),".")</f>
        <v>1143</v>
      </c>
      <c r="GT39">
        <f>IFERROR(VLOOKUP($F39,AREA_EM_ALLYEAR,Seq!I$1,FALSE),".")</f>
        <v>1311</v>
      </c>
      <c r="GU39">
        <f>IFERROR(VLOOKUP($F39,AREA_EM_ALLYEAR,Seq!J$1,FALSE),".")</f>
        <v>1453</v>
      </c>
      <c r="GV39">
        <f>IFERROR(VLOOKUP($F39,AREA_EM_ALLYEAR,Seq!K$1,FALSE),".")</f>
        <v>1863</v>
      </c>
      <c r="GW39">
        <f>IFERROR(VLOOKUP($F39,AREA_EM_ALLYEAR,Seq!L$1,FALSE),".")</f>
        <v>2143</v>
      </c>
      <c r="GX39">
        <f>IFERROR(VLOOKUP($F39,AREA_EM_ALLYEAR,Seq!M$1,FALSE),".")</f>
        <v>2685</v>
      </c>
      <c r="GY39">
        <f>IFERROR(VLOOKUP($F39,AREA_EM_ALLYEAR,Seq!N$1,FALSE),".")</f>
        <v>3603</v>
      </c>
      <c r="GZ39">
        <f>IFERROR(VLOOKUP($F39,AREA_EM_ALLYEAR,Seq!O$1,FALSE),".")</f>
        <v>3781</v>
      </c>
      <c r="HA39">
        <f t="shared" si="21"/>
        <v>3781</v>
      </c>
      <c r="HK39" s="139">
        <f>IFERROR(VLOOKUP(CONCATENATE($G39, ".SP.DYN.LE00.IN"),AREA_WB_6ATTRS,Seq!B$1,FALSE)-VLOOKUP("CHN.SP.DYN.LE00.IN",AREA_WB_6ATTRS,Seq!B$1,FALSE),".")</f>
        <v>-10.424195121951222</v>
      </c>
      <c r="HL39" s="139">
        <f>IFERROR(VLOOKUP(CONCATENATE($G39, ".SP.DYN.LE00.IN"),AREA_WB_6ATTRS,Seq!C$1,FALSE)-VLOOKUP("CHN.SP.DYN.LE00.IN",AREA_WB_6ATTRS,Seq!C$1,FALSE),".")</f>
        <v>-9.9509512195122056</v>
      </c>
      <c r="HM39" s="139">
        <f>IFERROR(VLOOKUP(CONCATENATE($G39, ".SP.DYN.LE00.IN"),AREA_WB_6ATTRS,Seq!D$1,FALSE)-VLOOKUP("CHN.SP.DYN.LE00.IN",AREA_WB_6ATTRS,Seq!D$1,FALSE),".")</f>
        <v>-9.4916341463414611</v>
      </c>
      <c r="HN39" s="139">
        <f>IFERROR(VLOOKUP(CONCATENATE($G39, ".SP.DYN.LE00.IN"),AREA_WB_6ATTRS,Seq!E$1,FALSE)-VLOOKUP("CHN.SP.DYN.LE00.IN",AREA_WB_6ATTRS,Seq!E$1,FALSE),".")</f>
        <v>-9.0408292682926827</v>
      </c>
      <c r="HO39" s="139">
        <f>IFERROR(VLOOKUP(CONCATENATE($G39, ".SP.DYN.LE00.IN"),AREA_WB_6ATTRS,Seq!F$1,FALSE)-VLOOKUP("CHN.SP.DYN.LE00.IN",AREA_WB_6ATTRS,Seq!F$1,FALSE),".")</f>
        <v>-8.6050731707316999</v>
      </c>
      <c r="HP39" s="139">
        <f>IFERROR(VLOOKUP(CONCATENATE($G39, ".SP.DYN.LE00.IN"),AREA_WB_6ATTRS,Seq!G$1,FALSE)-VLOOKUP("CHN.SP.DYN.LE00.IN",AREA_WB_6ATTRS,Seq!G$1,FALSE),".")</f>
        <v>-8.191780487804877</v>
      </c>
      <c r="HQ39" s="139">
        <f>IFERROR(VLOOKUP(CONCATENATE($G39, ".SP.DYN.LE00.IN"),AREA_WB_6ATTRS,Seq!H$1,FALSE)-VLOOKUP("CHN.SP.DYN.LE00.IN",AREA_WB_6ATTRS,Seq!H$1,FALSE),".")</f>
        <v>-7.8039756097561011</v>
      </c>
      <c r="HR39" s="139">
        <f>IFERROR(VLOOKUP(CONCATENATE($G39, ".SP.DYN.LE00.IN"),AREA_WB_6ATTRS,Seq!I$1,FALSE)-VLOOKUP("CHN.SP.DYN.LE00.IN",AREA_WB_6ATTRS,Seq!I$1,FALSE),".")</f>
        <v>-7.4371463414634178</v>
      </c>
      <c r="HS39" s="139">
        <f>IFERROR(VLOOKUP(CONCATENATE($G39, ".SP.DYN.LE00.IN"),AREA_WB_6ATTRS,Seq!J$1,FALSE)-VLOOKUP("CHN.SP.DYN.LE00.IN",AREA_WB_6ATTRS,Seq!J$1,FALSE),".")</f>
        <v>-7.0862439024390298</v>
      </c>
      <c r="HT39" s="139">
        <f>IFERROR(VLOOKUP(CONCATENATE($G39, ".SP.DYN.LE00.IN"),AREA_WB_6ATTRS,Seq!K$1,FALSE)-VLOOKUP("CHN.SP.DYN.LE00.IN",AREA_WB_6ATTRS,Seq!K$1,FALSE),".")</f>
        <v>-6.742780487804886</v>
      </c>
      <c r="HU39" s="139">
        <f>IFERROR(VLOOKUP(CONCATENATE($G39, ".SP.DYN.LE00.IN"),AREA_WB_6ATTRS,Seq!L$1,FALSE)-VLOOKUP("CHN.SP.DYN.LE00.IN",AREA_WB_6ATTRS,Seq!L$1,FALSE),".")</f>
        <v>-6.399268292682919</v>
      </c>
      <c r="HV39" s="139">
        <f>IFERROR(VLOOKUP(CONCATENATE($G39, ".SP.DYN.LE00.IN"),AREA_WB_6ATTRS,Seq!M$1,FALSE)-VLOOKUP("CHN.SP.DYN.LE00.IN",AREA_WB_6ATTRS,Seq!M$1,FALSE),".")</f>
        <v>-6.0411951219512119</v>
      </c>
      <c r="HW39" s="139">
        <f>IFERROR(VLOOKUP(CONCATENATE($G39, ".SP.DYN.LE00.IN"),AREA_WB_6ATTRS,Seq!N$1,FALSE)-VLOOKUP("CHN.SP.DYN.LE00.IN",AREA_WB_6ATTRS,Seq!N$1,FALSE),".")</f>
        <v>-5.6610731707316972</v>
      </c>
      <c r="HX39" s="139">
        <f>IFERROR(VLOOKUP(CONCATENATE($G39, ".SP.DYN.LE00.IN"),AREA_WB_6ATTRS,Seq!O$1,FALSE)-VLOOKUP("CHN.SP.DYN.LE00.IN",AREA_WB_6ATTRS,Seq!O$1,FALSE),".")</f>
        <v>-5.2544146341463431</v>
      </c>
      <c r="HY39" s="139">
        <f>IFERROR(VLOOKUP(CONCATENATE($G39, ".SP.DYN.LE00.IN"),AREA_WB_6ATTRS,Seq!P$1,FALSE)-VLOOKUP("CHN.SP.DYN.LE00.IN",AREA_WB_6ATTRS,Seq!P$1,FALSE),".")</f>
        <v>-4.8192682926829207</v>
      </c>
      <c r="HZ39" s="139">
        <f>IFERROR(VLOOKUP(CONCATENATE($G39, ".SP.DYN.LE00.IN"),AREA_WB_6ATTRS,Seq!Q$1,FALSE)-VLOOKUP("CHN.SP.DYN.LE00.IN",AREA_WB_6ATTRS,Seq!Q$1,FALSE),".")</f>
        <v>-4.3516341463414534</v>
      </c>
      <c r="IA39" s="139">
        <f>IFERROR(VLOOKUP(CONCATENATE($G39, ".SP.DYN.LE00.IN"),AREA_WB_6ATTRS,Seq!R$1,FALSE)-VLOOKUP("CHN.SP.DYN.LE00.IN",AREA_WB_6ATTRS,Seq!R$1,FALSE),".")</f>
        <v>-3.8530487804878106</v>
      </c>
      <c r="IB39" s="139">
        <f>IFERROR(VLOOKUP(CONCATENATE($G39, ".SP.DYN.LE00.IN"),AREA_WB_6ATTRS,Seq!S$1,FALSE)-VLOOKUP("CHN.SP.DYN.LE00.IN",AREA_WB_6ATTRS,Seq!S$1,FALSE),".")</f>
        <v>-3.3335121951219406</v>
      </c>
      <c r="IC39" s="139">
        <f>IFERROR(VLOOKUP(CONCATENATE($G39, ".SP.DYN.LE00.IN"),AREA_WB_6ATTRS,Seq!T$1,FALSE)-VLOOKUP("CHN.SP.DYN.LE00.IN",AREA_WB_6ATTRS,Seq!T$1,FALSE),".")</f>
        <v>-2.8080487804878231</v>
      </c>
      <c r="ID39" s="139">
        <f>IFERROR(VLOOKUP(CONCATENATE($G39, ".SP.DYN.LE00.IN"),AREA_WB_6ATTRS,Seq!U$1,FALSE)-VLOOKUP("CHN.SP.DYN.LE00.IN",AREA_WB_6ATTRS,Seq!U$1,FALSE),".")</f>
        <v>-2.2886585365853733</v>
      </c>
      <c r="IE39" s="139">
        <f>IFERROR(VLOOKUP(CONCATENATE($G39, ".SP.DYN.LE00.IN"),AREA_WB_6ATTRS,Seq!V$1,FALSE)-VLOOKUP("CHN.SP.DYN.LE00.IN",AREA_WB_6ATTRS,Seq!V$1,FALSE),".")</f>
        <v>-1.7948292682926734</v>
      </c>
      <c r="IF39" s="139">
        <f>IFERROR(VLOOKUP(CONCATENATE($G39, ".SP.DYN.LE00.IN"),AREA_WB_6ATTRS,Seq!W$1,FALSE)-VLOOKUP("CHN.SP.DYN.LE00.IN",AREA_WB_6ATTRS,Seq!W$1,FALSE),".")</f>
        <v>-1.3415365853658727</v>
      </c>
      <c r="IG39" s="139">
        <f>IFERROR(VLOOKUP(CONCATENATE($G39, ".SP.DYN.LE00.IN"),AREA_WB_6ATTRS,Seq!X$1,FALSE)-VLOOKUP("CHN.SP.DYN.LE00.IN",AREA_WB_6ATTRS,Seq!X$1,FALSE),".")</f>
        <v>-0.94029268292682389</v>
      </c>
      <c r="IH39" s="139">
        <f>IFERROR(VLOOKUP(CONCATENATE($G39, ".SP.DYN.LE00.IN"),AREA_WB_6ATTRS,Seq!Y$1,FALSE)-VLOOKUP("CHN.SP.DYN.LE00.IN",AREA_WB_6ATTRS,Seq!Y$1,FALSE),".")</f>
        <v>-0.59656097560973365</v>
      </c>
      <c r="II39" s="139">
        <f>IFERROR(VLOOKUP(CONCATENATE($G39, ".SP.DYN.LE00.IN"),AREA_WB_6ATTRS,Seq!Z$1,FALSE)-VLOOKUP("CHN.SP.DYN.LE00.IN",AREA_WB_6ATTRS,Seq!Z$1,FALSE),".")</f>
        <v>-0.31429268292681911</v>
      </c>
      <c r="IJ39" s="139">
        <f>IFERROR(VLOOKUP(CONCATENATE($G39, ".SP.DYN.LE00.IN"),AREA_WB_6ATTRS,Seq!AA$1,FALSE)-VLOOKUP("CHN.SP.DYN.LE00.IN",AREA_WB_6ATTRS,Seq!AA$1,FALSE),".")</f>
        <v>-9.3463414634129549E-2</v>
      </c>
      <c r="IK39" s="139">
        <f>IFERROR(VLOOKUP(CONCATENATE($G39, ".SP.DYN.LE00.IN"),AREA_WB_6ATTRS,Seq!AB$1,FALSE)-VLOOKUP("CHN.SP.DYN.LE00.IN",AREA_WB_6ATTRS,Seq!AB$1,FALSE),".")</f>
        <v>7.3000000000007503E-2</v>
      </c>
      <c r="IL39" s="139">
        <f>IFERROR(VLOOKUP(CONCATENATE($G39, ".SP.DYN.LE00.IN"),AREA_WB_6ATTRS,Seq!AC$1,FALSE)-VLOOKUP("CHN.SP.DYN.LE00.IN",AREA_WB_6ATTRS,Seq!AC$1,FALSE),".")</f>
        <v>0.1980731707317176</v>
      </c>
      <c r="IM39" s="139">
        <f>IFERROR(VLOOKUP(CONCATENATE($G39, ".SP.DYN.LE00.IN"),AREA_WB_6ATTRS,Seq!AD$1,FALSE)-VLOOKUP("CHN.SP.DYN.LE00.IN",AREA_WB_6ATTRS,Seq!AD$1,FALSE),".")</f>
        <v>0.2942926829268373</v>
      </c>
      <c r="IN39" s="139">
        <f>IFERROR(VLOOKUP(CONCATENATE($G39, ".SP.DYN.LE00.IN"),AREA_WB_6ATTRS,Seq!AE$1,FALSE)-VLOOKUP("CHN.SP.DYN.LE00.IN",AREA_WB_6ATTRS,Seq!AE$1,FALSE),".")</f>
        <v>0.36812195121952129</v>
      </c>
      <c r="IO39" s="139">
        <f>IFERROR(VLOOKUP(CONCATENATE($G39, ".SP.DYN.LE00.IN"),AREA_WB_6ATTRS,Seq!AF$1,FALSE)-VLOOKUP("CHN.SP.DYN.LE00.IN",AREA_WB_6ATTRS,Seq!AF$1,FALSE),".")</f>
        <v>0.42356097560974604</v>
      </c>
      <c r="IP39" s="139" t="str">
        <f>IFERROR(VLOOKUP(CONCATENATE($G39, ".SP.DYN.LE00.IN"),AREA_WB_6ATTRS,Seq!AG$1,FALSE)-VLOOKUP("CHN.SP.DYN.LE00.IN",AREA_WB_6ATTRS,Seq!AG$1,FALSE),".")</f>
        <v>.</v>
      </c>
      <c r="IW39">
        <f>IFERROR(VLOOKUP(CONCATENATE($G39, ".SP.DYN.LE00.IN"),AREA_WB_6ATTRS,Seq!B$1,FALSE),".")</f>
        <v>56.56960975609757</v>
      </c>
      <c r="IX39">
        <f>IFERROR(VLOOKUP(CONCATENATE($G39, ".SP.DYN.LE00.IN"),AREA_WB_6ATTRS,Seq!C$1,FALSE),".")</f>
        <v>57.311975609756104</v>
      </c>
      <c r="IY39">
        <f>IFERROR(VLOOKUP(CONCATENATE($G39, ".SP.DYN.LE00.IN"),AREA_WB_6ATTRS,Seq!D$1,FALSE),".")</f>
        <v>58.043268292682932</v>
      </c>
      <c r="IZ39">
        <f>IFERROR(VLOOKUP(CONCATENATE($G39, ".SP.DYN.LE00.IN"),AREA_WB_6ATTRS,Seq!E$1,FALSE),".")</f>
        <v>58.759024390243908</v>
      </c>
      <c r="JA39">
        <f>IFERROR(VLOOKUP(CONCATENATE($G39, ".SP.DYN.LE00.IN"),AREA_WB_6ATTRS,Seq!F$1,FALSE),".")</f>
        <v>59.45419512195123</v>
      </c>
      <c r="JB39">
        <f>IFERROR(VLOOKUP(CONCATENATE($G39, ".SP.DYN.LE00.IN"),AREA_WB_6ATTRS,Seq!G$1,FALSE),".")</f>
        <v>60.121365853658546</v>
      </c>
      <c r="JC39">
        <f>IFERROR(VLOOKUP(CONCATENATE($G39, ".SP.DYN.LE00.IN"),AREA_WB_6ATTRS,Seq!H$1,FALSE),".")</f>
        <v>60.755512195121959</v>
      </c>
      <c r="JD39">
        <f>IFERROR(VLOOKUP(CONCATENATE($G39, ".SP.DYN.LE00.IN"),AREA_WB_6ATTRS,Seq!I$1,FALSE),".")</f>
        <v>61.360170731707328</v>
      </c>
      <c r="JE39">
        <f>IFERROR(VLOOKUP(CONCATENATE($G39, ".SP.DYN.LE00.IN"),AREA_WB_6ATTRS,Seq!J$1,FALSE),".")</f>
        <v>61.940878048780498</v>
      </c>
      <c r="JF39">
        <f>IFERROR(VLOOKUP(CONCATENATE($G39, ".SP.DYN.LE00.IN"),AREA_WB_6ATTRS,Seq!K$1,FALSE),".")</f>
        <v>62.504146341463418</v>
      </c>
      <c r="JG39">
        <f>IFERROR(VLOOKUP(CONCATENATE($G39, ".SP.DYN.LE00.IN"),AREA_WB_6ATTRS,Seq!L$1,FALSE),".")</f>
        <v>63.060463414634157</v>
      </c>
      <c r="JH39">
        <f>IFERROR(VLOOKUP(CONCATENATE($G39, ".SP.DYN.LE00.IN"),AREA_WB_6ATTRS,Seq!M$1,FALSE),".")</f>
        <v>63.622829268292698</v>
      </c>
      <c r="JI39">
        <f>IFERROR(VLOOKUP(CONCATENATE($G39, ".SP.DYN.LE00.IN"),AREA_WB_6ATTRS,Seq!N$1,FALSE),".")</f>
        <v>64.200756097560983</v>
      </c>
      <c r="JJ39">
        <f>IFERROR(VLOOKUP(CONCATENATE($G39, ".SP.DYN.LE00.IN"),AREA_WB_6ATTRS,Seq!O$1,FALSE),".")</f>
        <v>64.800219512195127</v>
      </c>
      <c r="JK39">
        <f>IFERROR(VLOOKUP(CONCATENATE($G39, ".SP.DYN.LE00.IN"),AREA_WB_6ATTRS,Seq!P$1,FALSE),".")</f>
        <v>65.423658536585378</v>
      </c>
      <c r="JL39">
        <f>IFERROR(VLOOKUP(CONCATENATE($G39, ".SP.DYN.LE00.IN"),AREA_WB_6ATTRS,Seq!Q$1,FALSE),".")</f>
        <v>66.073097560975626</v>
      </c>
      <c r="JM39">
        <f>IFERROR(VLOOKUP(CONCATENATE($G39, ".SP.DYN.LE00.IN"),AREA_WB_6ATTRS,Seq!R$1,FALSE),".")</f>
        <v>66.745975609756101</v>
      </c>
      <c r="JN39">
        <f>IFERROR(VLOOKUP(CONCATENATE($G39, ".SP.DYN.LE00.IN"),AREA_WB_6ATTRS,Seq!S$1,FALSE),".")</f>
        <v>67.432804878048799</v>
      </c>
      <c r="JO39">
        <f>IFERROR(VLOOKUP(CONCATENATE($G39, ".SP.DYN.LE00.IN"),AREA_WB_6ATTRS,Seq!T$1,FALSE),".")</f>
        <v>68.119048780487802</v>
      </c>
      <c r="JP39">
        <f>IFERROR(VLOOKUP(CONCATENATE($G39, ".SP.DYN.LE00.IN"),AREA_WB_6ATTRS,Seq!U$1,FALSE),".")</f>
        <v>68.794731707317084</v>
      </c>
      <c r="JQ39">
        <f>IFERROR(VLOOKUP(CONCATENATE($G39, ".SP.DYN.LE00.IN"),AREA_WB_6ATTRS,Seq!V$1,FALSE),".")</f>
        <v>69.446878048780505</v>
      </c>
      <c r="JR39">
        <f>IFERROR(VLOOKUP(CONCATENATE($G39, ".SP.DYN.LE00.IN"),AREA_WB_6ATTRS,Seq!W$1,FALSE),".")</f>
        <v>70.063999999999993</v>
      </c>
      <c r="JS39">
        <f>IFERROR(VLOOKUP(CONCATENATE($G39, ".SP.DYN.LE00.IN"),AREA_WB_6ATTRS,Seq!X$1,FALSE),".")</f>
        <v>70.639146341463416</v>
      </c>
      <c r="JT39">
        <f>IFERROR(VLOOKUP(CONCATENATE($G39, ".SP.DYN.LE00.IN"),AREA_WB_6ATTRS,Seq!Y$1,FALSE),".")</f>
        <v>71.168317073170755</v>
      </c>
      <c r="JU39">
        <f>IFERROR(VLOOKUP(CONCATENATE($G39, ".SP.DYN.LE00.IN"),AREA_WB_6ATTRS,Seq!Z$1,FALSE),".")</f>
        <v>71.648048780487827</v>
      </c>
      <c r="JV39">
        <f>IFERROR(VLOOKUP(CONCATENATE($G39, ".SP.DYN.LE00.IN"),AREA_WB_6ATTRS,Seq!AA$1,FALSE),".")</f>
        <v>72.077853658536611</v>
      </c>
      <c r="JW39">
        <f>IFERROR(VLOOKUP(CONCATENATE($G39, ".SP.DYN.LE00.IN"),AREA_WB_6ATTRS,Seq!AB$1,FALSE),".")</f>
        <v>72.46273170731709</v>
      </c>
      <c r="JX39">
        <f>IFERROR(VLOOKUP(CONCATENATE($G39, ".SP.DYN.LE00.IN"),AREA_WB_6ATTRS,Seq!AC$1,FALSE),".")</f>
        <v>72.810658536585379</v>
      </c>
      <c r="JY39">
        <f>IFERROR(VLOOKUP(CONCATENATE($G39, ".SP.DYN.LE00.IN"),AREA_WB_6ATTRS,Seq!AD$1,FALSE),".")</f>
        <v>73.129634146341473</v>
      </c>
      <c r="JZ39">
        <f>IFERROR(VLOOKUP(CONCATENATE($G39, ".SP.DYN.LE00.IN"),AREA_WB_6ATTRS,Seq!AE$1,FALSE),".")</f>
        <v>73.424634146341475</v>
      </c>
      <c r="KA39">
        <f>IFERROR(VLOOKUP(CONCATENATE($G39, ".SP.DYN.LE00.IN"),AREA_WB_6ATTRS,Seq!AF$1,FALSE),".")</f>
        <v>73.696658536585375</v>
      </c>
      <c r="KB39" t="str">
        <f>IFERROR(VLOOKUP(CONCATENATE($G39, ".SP.DYN.LE00.IN"),AREA_WB_6ATTRS,Seq!AG$1,FALSE),".")</f>
        <v>.</v>
      </c>
      <c r="KK39">
        <f t="shared" si="25"/>
        <v>1217</v>
      </c>
      <c r="KL39">
        <f t="shared" si="23"/>
        <v>15</v>
      </c>
      <c r="KM39">
        <f t="shared" si="26"/>
        <v>63123979.751310758</v>
      </c>
      <c r="KN39">
        <f t="shared" si="27"/>
        <v>-25795731.713301621</v>
      </c>
      <c r="KO39">
        <f t="shared" si="24"/>
        <v>6.7999998092651365E-2</v>
      </c>
      <c r="KP39">
        <f>work!HA39</f>
        <v>0</v>
      </c>
      <c r="KQ39">
        <f>work!HB39</f>
        <v>0</v>
      </c>
      <c r="KR39">
        <f>work!HC39</f>
        <v>0</v>
      </c>
      <c r="KS39">
        <f>IF(ISNUMBER(work!HI39-work!HA39),work!HI39-work!HA39,".")</f>
        <v>279</v>
      </c>
      <c r="KT39">
        <f>IF(ISNUMBER(work!HJ39-work!HB39),work!HJ39-work!HB39,".")</f>
        <v>208</v>
      </c>
      <c r="KU39">
        <f>IF(ISNUMBER(work!HK39-work!HC39),work!HK39-work!HC39,".")</f>
        <v>415</v>
      </c>
      <c r="KW39">
        <f>IFERROR(work!HR39/work!HV39,".")</f>
        <v>2.8162108723243508E-7</v>
      </c>
      <c r="KX39">
        <f>IFERROR(work!HS39/work!HW39,".")</f>
        <v>4.2791287066347747E-7</v>
      </c>
      <c r="KY39">
        <f>IFERROR(work!HT39/work!HX39,".")</f>
        <v>2.2193941706942527E-5</v>
      </c>
      <c r="KZ39">
        <f>IFERROR(work!HU39/work!HY39,".")</f>
        <v>2.2775972496420156E-5</v>
      </c>
    </row>
    <row r="40" spans="1:331">
      <c r="A40" s="24">
        <f t="shared" si="0"/>
        <v>38</v>
      </c>
      <c r="B40" s="24" t="str">
        <f t="shared" si="28"/>
        <v>Out</v>
      </c>
      <c r="C40" s="24" t="str">
        <f t="shared" si="29"/>
        <v>Out</v>
      </c>
      <c r="D40" s="24" t="str">
        <f t="shared" si="30"/>
        <v>Out67</v>
      </c>
      <c r="E40" s="25" t="s">
        <v>2390</v>
      </c>
      <c r="F40" s="26" t="str">
        <f t="shared" si="3"/>
        <v>UnitedArabEmirates</v>
      </c>
      <c r="G40" s="166" t="s">
        <v>1662</v>
      </c>
      <c r="H40" s="166" t="s">
        <v>5007</v>
      </c>
      <c r="I40" s="166" t="s">
        <v>5007</v>
      </c>
      <c r="J40" s="180" t="s">
        <v>5007</v>
      </c>
      <c r="K40" s="180" t="s">
        <v>5007</v>
      </c>
      <c r="L40" s="27">
        <f>IFERROR(VLOOKUP($F40,Area_FDI_84_96,Seq!B$1,FALSE),0)</f>
        <v>0</v>
      </c>
      <c r="M40" s="27">
        <f>IFERROR(VLOOKUP($F40,Area_FDI_84_96,Seq!C$1,FALSE),0)</f>
        <v>0</v>
      </c>
      <c r="N40" s="27">
        <f>IFERROR(VLOOKUP($F40,Area_FDI_84_96,Seq!D$1,FALSE),0)</f>
        <v>0</v>
      </c>
      <c r="O40" s="27">
        <f>IFERROR(VLOOKUP($F40,Area_FDI_84_96,Seq!E$1,FALSE),0)</f>
        <v>0</v>
      </c>
      <c r="P40" s="27">
        <f>IFERROR(VLOOKUP($F40,Area_FDI_84_96,Seq!F$1,FALSE),0)</f>
        <v>0</v>
      </c>
      <c r="Q40" s="27">
        <f>IFERROR(VLOOKUP($F40,Area_FDI_84_96,Seq!G$1,FALSE),0)</f>
        <v>0</v>
      </c>
      <c r="R40" s="27">
        <f>IFERROR(VLOOKUP($F40,Area_FDI_84_96,Seq!H$1,FALSE),0)</f>
        <v>0</v>
      </c>
      <c r="S40" s="27">
        <f>IFERROR(VLOOKUP($F40,Area_FDI_84_96,Seq!I$1,FALSE),0)</f>
        <v>0</v>
      </c>
      <c r="T40" s="27">
        <f>IFERROR(VALUE(VLOOKUP($E40,Area_FDI_92_95,Seq!B$1,FALSE)),0)</f>
        <v>222</v>
      </c>
      <c r="U40" s="27">
        <f>IFERROR(VALUE(VLOOKUP($E40,Area_FDI_92_95,Seq!C$1,FALSE)),0)</f>
        <v>1261</v>
      </c>
      <c r="V40" s="27">
        <f>IFERROR(VALUE(VLOOKUP($E40,Area_FDI_92_95,Seq!D$1,FALSE)),0)</f>
        <v>391</v>
      </c>
      <c r="W40" s="27">
        <f>IFERROR(VALUE(VLOOKUP($E40,Area_FDI_92_95,Seq!E$1,FALSE)),0)</f>
        <v>150</v>
      </c>
      <c r="X40" s="27">
        <f>IFERROR(VALUE(VLOOKUP($E40,Area_FDI_96_99,Seq!B$1,FALSE)),0)</f>
        <v>630</v>
      </c>
      <c r="Y40" s="27">
        <f>IFERROR(VALUE(VLOOKUP($E40,Area_FDI_96_99,Seq!C$1,FALSE)),0)</f>
        <v>559</v>
      </c>
      <c r="Z40" s="27">
        <f>IFERROR(VALUE(VLOOKUP($E40,Area_FDI_96_99,Seq!D$1,FALSE)),0)</f>
        <v>175</v>
      </c>
      <c r="AA40" s="27">
        <f>IFERROR(VALUE(VLOOKUP($E40,Area_FDI_96_99,Seq!E$1,FALSE)),0)</f>
        <v>221</v>
      </c>
      <c r="AB40" s="27">
        <f t="shared" si="31"/>
        <v>407</v>
      </c>
      <c r="AC40" s="27">
        <f t="shared" si="32"/>
        <v>595</v>
      </c>
      <c r="AD40" s="27">
        <f t="shared" si="33"/>
        <v>3230</v>
      </c>
      <c r="AE40" s="27">
        <f t="shared" si="34"/>
        <v>6958</v>
      </c>
      <c r="AF40" s="27">
        <f t="shared" si="35"/>
        <v>8565</v>
      </c>
      <c r="AG40" s="27">
        <f t="shared" si="36"/>
        <v>9203</v>
      </c>
      <c r="AH40" s="27">
        <f t="shared" si="37"/>
        <v>14022</v>
      </c>
      <c r="AI40" s="27">
        <f t="shared" si="38"/>
        <v>10080</v>
      </c>
      <c r="AJ40" s="27">
        <f t="shared" si="39"/>
        <v>9381</v>
      </c>
      <c r="AK40" s="27">
        <f t="shared" si="40"/>
        <v>10273</v>
      </c>
      <c r="AL40" s="27">
        <f t="shared" si="41"/>
        <v>11003</v>
      </c>
      <c r="AM40" s="27"/>
      <c r="AN40" s="27"/>
      <c r="AO40" s="27"/>
      <c r="AP40" s="27"/>
      <c r="AQ40" s="27"/>
      <c r="AR40" s="27"/>
      <c r="AS40" s="27"/>
      <c r="AT40" s="27">
        <f>IFERROR(work!D40+work!AP40,".")</f>
        <v>24531186.450123984</v>
      </c>
      <c r="AU40" s="27">
        <f>IFERROR(work!E40+work!AQ40,".")</f>
        <v>25773076.592577733</v>
      </c>
      <c r="AV40" s="27">
        <f>IFERROR(work!F40+work!AR40,".")</f>
        <v>27085793.691288788</v>
      </c>
      <c r="AW40" s="27">
        <f>IFERROR(work!G40+work!AS40,".")</f>
        <v>29085462.436509483</v>
      </c>
      <c r="AX40" s="27">
        <f>IFERROR(work!H40+work!AT40,".")</f>
        <v>32857826.931874178</v>
      </c>
      <c r="AY40" s="27">
        <f>IFERROR(work!I40+work!AU40,".")</f>
        <v>36262312.41219487</v>
      </c>
      <c r="AZ40" s="27">
        <f>IFERROR(work!J40+work!AV40,".")</f>
        <v>38071572.923026465</v>
      </c>
      <c r="BA40" s="27">
        <f>IFERROR(work!K40+work!AW40,".")</f>
        <v>42081394.701105736</v>
      </c>
      <c r="BB40" s="27">
        <f>IFERROR(work!L40+work!AX40,".")</f>
        <v>46124849.942917705</v>
      </c>
      <c r="BC40" s="27">
        <f>IFERROR(work!M40+work!AY40,".")</f>
        <v>48426180.787505597</v>
      </c>
      <c r="BD40" s="27">
        <f>IFERROR(work!N40+work!AZ40,".")</f>
        <v>51079063.877332792</v>
      </c>
      <c r="BE40" s="27">
        <f>IFERROR(work!O40+work!BA40,".")</f>
        <v>55226301.218573511</v>
      </c>
      <c r="BF40" s="27">
        <f>IFERROR(work!P40+work!BB40,".")</f>
        <v>62343737.449718788</v>
      </c>
      <c r="BG40" s="27">
        <f>IFERROR(work!Q40+work!BC40,".")</f>
        <v>70192952.686916113</v>
      </c>
      <c r="BH40" s="27">
        <f>IFERROR(work!R40+work!BD40,".")</f>
        <v>78954799.442484438</v>
      </c>
      <c r="BI40" s="27">
        <f>IFERROR(work!S40+work!BE40,".")</f>
        <v>87246300.809625402</v>
      </c>
      <c r="BJ40" s="27">
        <f>IFERROR(work!T40+work!BF40,".")</f>
        <v>95636158.92731531</v>
      </c>
      <c r="BK40" s="27">
        <f>IFERROR(work!U40+work!BG40,".")</f>
        <v>104436785.25832151</v>
      </c>
      <c r="BL40" s="27">
        <f>IFERROR(work!V40+work!BH40,".")</f>
        <v>111898112.10633795</v>
      </c>
      <c r="BM40" s="27">
        <f>IFERROR(work!W40+work!BI40,".")</f>
        <v>119972671.78637142</v>
      </c>
      <c r="BN40" s="27">
        <f>IFERROR(work!X40+work!BJ40,".")</f>
        <v>130281230.95413052</v>
      </c>
      <c r="BO40" s="27">
        <f>IFERROR(work!Y40+work!BK40,".")</f>
        <v>140374549.76715356</v>
      </c>
      <c r="BP40" s="27">
        <f>IFERROR(work!Z40+work!BL40,".")</f>
        <v>152443332.56696656</v>
      </c>
      <c r="BQ40" s="27">
        <f>IFERROR(work!AA40+work!BM40,".")</f>
        <v>167557678.42681777</v>
      </c>
      <c r="BR40" s="27">
        <f>IFERROR(work!AB40+work!BN40,".")</f>
        <v>184418092.04471764</v>
      </c>
      <c r="BS40" s="27">
        <f>IFERROR(work!AC40+work!BO40,".")</f>
        <v>204424733.82848492</v>
      </c>
      <c r="BT40" s="27">
        <f>IFERROR(work!AD40+work!BP40,".")</f>
        <v>230008223.16483122</v>
      </c>
      <c r="BU40" s="27">
        <f>IFERROR(work!AE40+work!BQ40,".")</f>
        <v>261033683.60753939</v>
      </c>
      <c r="BV40" s="27">
        <f>IFERROR(work!AF40+work!BR40,".")</f>
        <v>285124010.84169871</v>
      </c>
      <c r="BW40" s="27">
        <f>IFERROR(work!AG40+work!BS40,".")</f>
        <v>309639676.77280897</v>
      </c>
      <c r="BX40" s="27">
        <f>IFERROR(work!AH40+work!BT40,".")</f>
        <v>340441673.64458811</v>
      </c>
      <c r="BY40" s="27">
        <f>IFERROR(work!AI40+work!BU40,".")</f>
        <v>370756550.22665179</v>
      </c>
      <c r="BZ40" s="27"/>
      <c r="CA40" s="27"/>
      <c r="CB40" s="27"/>
      <c r="CC40" s="27"/>
      <c r="CD40" s="27"/>
      <c r="CE40" s="27"/>
      <c r="CF40" s="27">
        <f>IFERROR(work!AP40-work!D40,".")</f>
        <v>-12057037.637597393</v>
      </c>
      <c r="CG40" s="27">
        <f>IFERROR(work!AQ40-work!E40,".")</f>
        <v>-12717735.147705168</v>
      </c>
      <c r="CH40" s="27">
        <f>IFERROR(work!AR40-work!F40,".")</f>
        <v>-14907681.917359877</v>
      </c>
      <c r="CI40" s="27">
        <f>IFERROR(work!AS40-work!G40,".")</f>
        <v>-17485302.013482042</v>
      </c>
      <c r="CJ40" s="27">
        <f>IFERROR(work!AT40-work!H40,".")</f>
        <v>-20791693.714515969</v>
      </c>
      <c r="CK40" s="27">
        <f>IFERROR(work!AU40-work!I40,".")</f>
        <v>-24629893.521457877</v>
      </c>
      <c r="CL40" s="27">
        <f>IFERROR(work!AV40-work!J40,".")</f>
        <v>-28179147.132787757</v>
      </c>
      <c r="CM40" s="27">
        <f>IFERROR(work!AW40-work!K40,".")</f>
        <v>-31854408.88118295</v>
      </c>
      <c r="CN40" s="27">
        <f>IFERROR(work!AX40-work!L40,".")</f>
        <v>-36165699.444169581</v>
      </c>
      <c r="CO40" s="27">
        <f>IFERROR(work!AY40-work!M40,".")</f>
        <v>-37238281.124452412</v>
      </c>
      <c r="CP40" s="27">
        <f>IFERROR(work!AZ40-work!N40,".")</f>
        <v>-37840647.587279588</v>
      </c>
      <c r="CQ40" s="27">
        <f>IFERROR(work!BA40-work!O40,".")</f>
        <v>-41874023.700783178</v>
      </c>
      <c r="CR40" s="27">
        <f>IFERROR(work!BB40-work!P40,".")</f>
        <v>-48544833.608186454</v>
      </c>
      <c r="CS40" s="27">
        <f>IFERROR(work!BC40-work!Q40,".")</f>
        <v>-56220018.319096051</v>
      </c>
      <c r="CT40" s="27">
        <f>IFERROR(work!BD40-work!R40,".")</f>
        <v>-64018270.765315145</v>
      </c>
      <c r="CU40" s="27">
        <f>IFERROR(work!BE40-work!S40,".")</f>
        <v>-71310834.050824299</v>
      </c>
      <c r="CV40" s="27">
        <f>IFERROR(work!BF40-work!T40,".")</f>
        <v>-78776689.419179514</v>
      </c>
      <c r="CW40" s="27">
        <f>IFERROR(work!BG40-work!U40,".")</f>
        <v>-86196457.984397337</v>
      </c>
      <c r="CX40" s="27">
        <f>IFERROR(work!BH40-work!V40,".")</f>
        <v>-93604524.109313086</v>
      </c>
      <c r="CY40" s="27">
        <f>IFERROR(work!BI40-work!W40,".")</f>
        <v>-101148164.78166907</v>
      </c>
      <c r="CZ40" s="27">
        <f>IFERROR(work!BJ40-work!X40,".")</f>
        <v>-109413755.88562535</v>
      </c>
      <c r="DA40" s="27">
        <f>IFERROR(work!BK40-work!Y40,".")</f>
        <v>-119215120.98030199</v>
      </c>
      <c r="DB40" s="27">
        <f>IFERROR(work!BL40-work!Z40,".")</f>
        <v>-130768998.21850744</v>
      </c>
      <c r="DC40" s="27">
        <f>IFERROR(work!BM40-work!AA40,".")</f>
        <v>-143975885.43720323</v>
      </c>
      <c r="DD40" s="27">
        <f>IFERROR(work!BN40-work!AB40,".")</f>
        <v>-158580361.76957092</v>
      </c>
      <c r="DE40" s="27">
        <f>IFERROR(work!BO40-work!AC40,".")</f>
        <v>-177332545.26681784</v>
      </c>
      <c r="DF40" s="27">
        <f>IFERROR(work!BP40-work!AD40,".")</f>
        <v>-200232230.3755734</v>
      </c>
      <c r="DG40" s="27">
        <f>IFERROR(work!BQ40-work!AE40,".")</f>
        <v>-230300914.33560416</v>
      </c>
      <c r="DH40" s="27">
        <f>IFERROR(work!BR40-work!AF40,".")</f>
        <v>-253378708.50398582</v>
      </c>
      <c r="DI40" s="27">
        <f>IFERROR(work!BS40-work!AG40,".")</f>
        <v>-278405292.75267965</v>
      </c>
      <c r="DJ40" s="27">
        <f>IFERROR(work!BT40-work!AH40,".")</f>
        <v>-308759972.71155131</v>
      </c>
      <c r="DK40" s="27">
        <f>IFERROR(work!BU40-work!AI40,".")</f>
        <v>-337522445.94789612</v>
      </c>
      <c r="DL40" s="27"/>
      <c r="DM40" s="27"/>
      <c r="DN40" s="27"/>
      <c r="DO40" s="27"/>
      <c r="DP40" s="27"/>
      <c r="DQ40" s="27"/>
      <c r="DR40" s="27"/>
      <c r="DS40" s="27">
        <f>IFERROR(work!DO40-work!CC40,".")</f>
        <v>0.13999999999999999</v>
      </c>
      <c r="DT40" s="27">
        <f>IFERROR(work!DP40-work!CD40,".")</f>
        <v>0.13899999999999998</v>
      </c>
      <c r="DU40" s="27">
        <f>IFERROR(work!DQ40-work!CE40,".")</f>
        <v>0.13899999999999998</v>
      </c>
      <c r="DV40" s="27">
        <f>IFERROR(work!DR40-work!CF40,".")</f>
        <v>0.13799999999999998</v>
      </c>
      <c r="DW40" s="27">
        <f>IFERROR(work!DS40-work!CG40,".")</f>
        <v>0.13799999999999998</v>
      </c>
      <c r="DX40" s="27">
        <f>IFERROR(work!DT40-work!CH40,".")</f>
        <v>0.13699999999999998</v>
      </c>
      <c r="DY40" s="27">
        <f>IFERROR(work!DU40-work!CI40,".")</f>
        <v>0.15999999618530272</v>
      </c>
      <c r="DZ40" s="27">
        <f>IFERROR(work!DV40-work!CJ40,".")</f>
        <v>0.15899999618530272</v>
      </c>
      <c r="EA40" s="27">
        <f>IFERROR(work!DW40-work!CK40,".")</f>
        <v>0.15799999618530272</v>
      </c>
      <c r="EB40" s="27">
        <f>IFERROR(work!DX40-work!CL40,".")</f>
        <v>0.15699999618530272</v>
      </c>
      <c r="EC40" s="27">
        <f>IFERROR(work!DY40-work!CM40,".")</f>
        <v>0.15499999618530272</v>
      </c>
      <c r="ED40" s="27">
        <f>IFERROR(work!DZ40-work!CN40,".")</f>
        <v>0.15299999618530274</v>
      </c>
      <c r="EE40" s="27">
        <f>IFERROR(work!EA40-work!CO40,".")</f>
        <v>0.15199999618530274</v>
      </c>
      <c r="EF40" s="27">
        <f>IFERROR(work!EB40-work!CP40,".")</f>
        <v>0.14999999618530274</v>
      </c>
      <c r="EG40" s="27">
        <f>IFERROR(work!EC40-work!CQ40,".")</f>
        <v>0.14799999618530274</v>
      </c>
      <c r="EH40" s="27">
        <f>IFERROR(work!ED40-work!CR40,".")</f>
        <v>0.14599999618530274</v>
      </c>
      <c r="EI40" s="27">
        <f>IFERROR(work!EE40-work!CS40,".")</f>
        <v>0.14000000381469727</v>
      </c>
      <c r="EJ40" s="27">
        <f>IFERROR(work!EF40-work!CT40,".")</f>
        <v>0.13800000381469726</v>
      </c>
      <c r="EK40" s="27">
        <f>IFERROR(work!EG40-work!CU40,".")</f>
        <v>0.13600000381469726</v>
      </c>
      <c r="EL40" s="27">
        <f>IFERROR(work!EH40-work!CV40,".")</f>
        <v>0.13300000381469726</v>
      </c>
      <c r="EM40" s="27">
        <f>IFERROR(work!EI40-work!CW40,".")</f>
        <v>0.13000000381469726</v>
      </c>
      <c r="EN40" s="27">
        <f>IFERROR(work!EJ40-work!CX40,".")</f>
        <v>0.12700000381469725</v>
      </c>
      <c r="EO40" s="27">
        <f>IFERROR(work!EK40-work!CY40,".")</f>
        <v>0.12400000381469725</v>
      </c>
      <c r="EP40" s="27">
        <f>IFERROR(work!EL40-work!CZ40,".")</f>
        <v>0.12100000381469726</v>
      </c>
      <c r="EQ40" s="27">
        <f>IFERROR(work!EM40-work!DA40,".")</f>
        <v>0.11700000381469726</v>
      </c>
      <c r="ER40" s="27">
        <f>IFERROR(work!EN40-work!DB40,".")</f>
        <v>0.11400000381469727</v>
      </c>
      <c r="ES40" s="27" t="str">
        <f>IFERROR(work!EO40-work!DC40,".")</f>
        <v>.</v>
      </c>
      <c r="ET40" s="27" t="str">
        <f>IFERROR(work!EP40-work!DD40,".")</f>
        <v>.</v>
      </c>
      <c r="EU40" s="27" t="str">
        <f>IFERROR(work!EQ40-work!DE40,".")</f>
        <v>.</v>
      </c>
      <c r="EV40" s="27" t="str">
        <f>IFERROR(work!ER40-work!DF40,".")</f>
        <v>.</v>
      </c>
      <c r="EW40" s="27" t="str">
        <f>IFERROR(work!ES40-work!DG40,".")</f>
        <v>.</v>
      </c>
      <c r="EX40" s="27" t="str">
        <f>IFERROR(work!ET40-work!DH40,".")</f>
        <v>.</v>
      </c>
      <c r="EY40" s="27"/>
      <c r="EZ40" s="27"/>
      <c r="FA40" s="27"/>
      <c r="FB40" s="27"/>
      <c r="FC40" s="27"/>
      <c r="FD40" s="27"/>
      <c r="FE40" s="27" t="str">
        <f>IF(ISNUMBER(work!GZ40/work!HD40),work!GZ40/work!HD40,".")</f>
        <v>.</v>
      </c>
      <c r="FF40" s="27" t="str">
        <f>IF(ISNUMBER(work!HA40/work!HE40),work!HA40/work!HE40,".")</f>
        <v>.</v>
      </c>
      <c r="FG40" s="27" t="str">
        <f>IF(ISNUMBER(work!HB40/work!HF40),work!HB40/work!HF40,".")</f>
        <v>.</v>
      </c>
      <c r="FH40" s="27" t="str">
        <f>IF(ISNUMBER(work!HC40/work!HG40),work!HC40/work!HG40,".")</f>
        <v>.</v>
      </c>
      <c r="FI40" s="27" t="str">
        <f>IF(ISNUMBER((work!HA40+work!HB40)/(work!HE40+work!HF40)),(work!HA40+work!HB40)/(work!HE40+work!HF40),".")</f>
        <v>.</v>
      </c>
      <c r="FJ40" s="27" t="str">
        <f>IF(ISNUMBER(work!HH40/work!HL40),work!HH40/work!HL40,".")</f>
        <v>.</v>
      </c>
      <c r="FK40" s="27" t="str">
        <f>IF(ISNUMBER(work!HI40/work!HM40),work!HI40/work!HM40,".")</f>
        <v>.</v>
      </c>
      <c r="FL40" s="27" t="str">
        <f>IF(ISNUMBER(work!HJ40/work!HN40),work!HJ40/work!HN40,".")</f>
        <v>.</v>
      </c>
      <c r="FM40" s="27" t="str">
        <f>IF(ISNUMBER(work!HK40/work!HO40),work!HK40/work!HO40,".")</f>
        <v>.</v>
      </c>
      <c r="FN40" s="27" t="str">
        <f>IF(ISNUMBER((work!HI40+work!HJ40)/(work!HM40+work!HN40)),(work!HI40+work!HJ40)/(work!HM40+work!HN40),".")</f>
        <v>.</v>
      </c>
      <c r="FO40" s="27" t="s">
        <v>5007</v>
      </c>
      <c r="FP40" s="27" t="s">
        <v>5007</v>
      </c>
      <c r="FQ40" s="27" t="s">
        <v>5007</v>
      </c>
      <c r="FR40" s="27" t="s">
        <v>5007</v>
      </c>
      <c r="FS40" s="27" t="s">
        <v>5007</v>
      </c>
      <c r="FT40" s="27" t="str">
        <f>work!GM40</f>
        <v>.</v>
      </c>
      <c r="FU40" s="27" t="str">
        <f>work!GN40</f>
        <v>.</v>
      </c>
      <c r="FV40" s="27">
        <f>work!GO40</f>
        <v>5.5588943235659445E-2</v>
      </c>
      <c r="FW40" s="27" t="s">
        <v>5007</v>
      </c>
      <c r="FX40" s="27"/>
      <c r="FY40" s="27">
        <f t="shared" si="42"/>
        <v>5967.3270000000002</v>
      </c>
      <c r="FZ40">
        <f t="shared" si="20"/>
        <v>407</v>
      </c>
      <c r="GA40" t="str">
        <f>work!HC40</f>
        <v>.</v>
      </c>
      <c r="GB40" t="str">
        <f>IF(ISNUMBER(work!HA40+work!HB40),work!HA40+work!HB40,".")</f>
        <v>.</v>
      </c>
      <c r="GC40" t="str">
        <f>IF(ISNUMBER(work!HK40-work!HC40),work!HK40-work!HC40,".")</f>
        <v>.</v>
      </c>
      <c r="GD40" t="str">
        <f>IF(ISNUMBER(work!HI40+work!HJ40-work!HA40-work!HB40),(work!HI40+work!HJ40-work!HA40-work!HB40),".")</f>
        <v>.</v>
      </c>
      <c r="GH40" t="str">
        <f>work!GQ40</f>
        <v>.</v>
      </c>
      <c r="GI40" t="str">
        <f>work!GR40</f>
        <v>.</v>
      </c>
      <c r="GJ40" t="str">
        <f>work!GZ40</f>
        <v>.</v>
      </c>
      <c r="GK40" t="str">
        <f>work!HH40</f>
        <v>.</v>
      </c>
      <c r="GL40" t="str">
        <f t="shared" si="43"/>
        <v>.</v>
      </c>
      <c r="GM40" t="str">
        <f>IFERROR(VLOOKUP($F40,AREA_EM_ALLYEAR,Seq!B$1,FALSE),".")</f>
        <v>.</v>
      </c>
      <c r="GN40" t="str">
        <f>IFERROR(VLOOKUP($F40,AREA_EM_ALLYEAR,Seq!C$1,FALSE),".")</f>
        <v>.</v>
      </c>
      <c r="GO40" t="str">
        <f>IFERROR(VLOOKUP($F40,AREA_EM_ALLYEAR,Seq!D$1,FALSE),".")</f>
        <v>.</v>
      </c>
      <c r="GP40" t="str">
        <f>IFERROR(VLOOKUP($F40,AREA_EM_ALLYEAR,Seq!E$1,FALSE),".")</f>
        <v>.</v>
      </c>
      <c r="GQ40" t="str">
        <f>IFERROR(VLOOKUP($F40,AREA_EM_ALLYEAR,Seq!F$1,FALSE),".")</f>
        <v>.</v>
      </c>
      <c r="GR40" t="str">
        <f>IFERROR(VLOOKUP($F40,AREA_EM_ALLYEAR,Seq!G$1,FALSE),".")</f>
        <v>.</v>
      </c>
      <c r="GS40" t="str">
        <f>IFERROR(VLOOKUP($F40,AREA_EM_ALLYEAR,Seq!H$1,FALSE),".")</f>
        <v>.</v>
      </c>
      <c r="GT40" t="str">
        <f>IFERROR(VLOOKUP($F40,AREA_EM_ALLYEAR,Seq!I$1,FALSE),".")</f>
        <v>.</v>
      </c>
      <c r="GU40" t="str">
        <f>IFERROR(VLOOKUP($F40,AREA_EM_ALLYEAR,Seq!J$1,FALSE),".")</f>
        <v>.</v>
      </c>
      <c r="GV40" t="str">
        <f>IFERROR(VLOOKUP($F40,AREA_EM_ALLYEAR,Seq!K$1,FALSE),".")</f>
        <v>.</v>
      </c>
      <c r="GW40" t="str">
        <f>IFERROR(VLOOKUP($F40,AREA_EM_ALLYEAR,Seq!L$1,FALSE),".")</f>
        <v>.</v>
      </c>
      <c r="GX40" t="str">
        <f>IFERROR(VLOOKUP($F40,AREA_EM_ALLYEAR,Seq!M$1,FALSE),".")</f>
        <v>.</v>
      </c>
      <c r="GY40" t="str">
        <f>IFERROR(VLOOKUP($F40,AREA_EM_ALLYEAR,Seq!N$1,FALSE),".")</f>
        <v>.</v>
      </c>
      <c r="GZ40" t="str">
        <f>IFERROR(VLOOKUP($F40,AREA_EM_ALLYEAR,Seq!O$1,FALSE),".")</f>
        <v>.</v>
      </c>
      <c r="HA40" t="str">
        <f t="shared" si="21"/>
        <v>.</v>
      </c>
      <c r="HK40" s="139">
        <f>IFERROR(VLOOKUP(CONCATENATE($G40, ".SP.DYN.LE00.IN"),AREA_WB_6ATTRS,Seq!B$1,FALSE)-VLOOKUP("CHN.SP.DYN.LE00.IN",AREA_WB_6ATTRS,Seq!B$1,FALSE),".")</f>
        <v>1.6902439024390219</v>
      </c>
      <c r="HL40" s="139">
        <f>IFERROR(VLOOKUP(CONCATENATE($G40, ".SP.DYN.LE00.IN"),AREA_WB_6ATTRS,Seq!C$1,FALSE)-VLOOKUP("CHN.SP.DYN.LE00.IN",AREA_WB_6ATTRS,Seq!C$1,FALSE),".")</f>
        <v>1.8366829268292548</v>
      </c>
      <c r="HM40" s="139">
        <f>IFERROR(VLOOKUP(CONCATENATE($G40, ".SP.DYN.LE00.IN"),AREA_WB_6ATTRS,Seq!D$1,FALSE)-VLOOKUP("CHN.SP.DYN.LE00.IN",AREA_WB_6ATTRS,Seq!D$1,FALSE),".")</f>
        <v>1.9612439024390369</v>
      </c>
      <c r="HN40" s="139">
        <f>IFERROR(VLOOKUP(CONCATENATE($G40, ".SP.DYN.LE00.IN"),AREA_WB_6ATTRS,Seq!E$1,FALSE)-VLOOKUP("CHN.SP.DYN.LE00.IN",AREA_WB_6ATTRS,Seq!E$1,FALSE),".")</f>
        <v>2.0758292682926793</v>
      </c>
      <c r="HO40" s="139">
        <f>IFERROR(VLOOKUP(CONCATENATE($G40, ".SP.DYN.LE00.IN"),AREA_WB_6ATTRS,Seq!F$1,FALSE)-VLOOKUP("CHN.SP.DYN.LE00.IN",AREA_WB_6ATTRS,Seq!F$1,FALSE),".")</f>
        <v>2.1819268292682921</v>
      </c>
      <c r="HP40" s="139">
        <f>IFERROR(VLOOKUP(CONCATENATE($G40, ".SP.DYN.LE00.IN"),AREA_WB_6ATTRS,Seq!G$1,FALSE)-VLOOKUP("CHN.SP.DYN.LE00.IN",AREA_WB_6ATTRS,Seq!G$1,FALSE),".")</f>
        <v>2.2810243902438998</v>
      </c>
      <c r="HQ40" s="139">
        <f>IFERROR(VLOOKUP(CONCATENATE($G40, ".SP.DYN.LE00.IN"),AREA_WB_6ATTRS,Seq!H$1,FALSE)-VLOOKUP("CHN.SP.DYN.LE00.IN",AREA_WB_6ATTRS,Seq!H$1,FALSE),".")</f>
        <v>2.3741463414634154</v>
      </c>
      <c r="HR40" s="139">
        <f>IFERROR(VLOOKUP(CONCATENATE($G40, ".SP.DYN.LE00.IN"),AREA_WB_6ATTRS,Seq!I$1,FALSE)-VLOOKUP("CHN.SP.DYN.LE00.IN",AREA_WB_6ATTRS,Seq!I$1,FALSE),".")</f>
        <v>2.4602195121951098</v>
      </c>
      <c r="HS40" s="139">
        <f>IFERROR(VLOOKUP(CONCATENATE($G40, ".SP.DYN.LE00.IN"),AREA_WB_6ATTRS,Seq!J$1,FALSE)-VLOOKUP("CHN.SP.DYN.LE00.IN",AREA_WB_6ATTRS,Seq!J$1,FALSE),".")</f>
        <v>2.539780487804876</v>
      </c>
      <c r="HT40" s="139">
        <f>IFERROR(VLOOKUP(CONCATENATE($G40, ".SP.DYN.LE00.IN"),AREA_WB_6ATTRS,Seq!K$1,FALSE)-VLOOKUP("CHN.SP.DYN.LE00.IN",AREA_WB_6ATTRS,Seq!K$1,FALSE),".")</f>
        <v>2.6143170731707244</v>
      </c>
      <c r="HU40" s="139">
        <f>IFERROR(VLOOKUP(CONCATENATE($G40, ".SP.DYN.LE00.IN"),AREA_WB_6ATTRS,Seq!L$1,FALSE)-VLOOKUP("CHN.SP.DYN.LE00.IN",AREA_WB_6ATTRS,Seq!L$1,FALSE),".")</f>
        <v>2.6838048780487895</v>
      </c>
      <c r="HV40" s="139">
        <f>IFERROR(VLOOKUP(CONCATENATE($G40, ".SP.DYN.LE00.IN"),AREA_WB_6ATTRS,Seq!M$1,FALSE)-VLOOKUP("CHN.SP.DYN.LE00.IN",AREA_WB_6ATTRS,Seq!M$1,FALSE),".")</f>
        <v>2.7512926829268167</v>
      </c>
      <c r="HW40" s="139">
        <f>IFERROR(VLOOKUP(CONCATENATE($G40, ".SP.DYN.LE00.IN"),AREA_WB_6ATTRS,Seq!N$1,FALSE)-VLOOKUP("CHN.SP.DYN.LE00.IN",AREA_WB_6ATTRS,Seq!N$1,FALSE),".")</f>
        <v>2.8167560975609973</v>
      </c>
      <c r="HX40" s="139">
        <f>IFERROR(VLOOKUP(CONCATENATE($G40, ".SP.DYN.LE00.IN"),AREA_WB_6ATTRS,Seq!O$1,FALSE)-VLOOKUP("CHN.SP.DYN.LE00.IN",AREA_WB_6ATTRS,Seq!O$1,FALSE),".")</f>
        <v>2.8807073170731741</v>
      </c>
      <c r="HY40" s="139">
        <f>IFERROR(VLOOKUP(CONCATENATE($G40, ".SP.DYN.LE00.IN"),AREA_WB_6ATTRS,Seq!P$1,FALSE)-VLOOKUP("CHN.SP.DYN.LE00.IN",AREA_WB_6ATTRS,Seq!P$1,FALSE),".")</f>
        <v>2.9441707317073167</v>
      </c>
      <c r="HZ40" s="139">
        <f>IFERROR(VLOOKUP(CONCATENATE($G40, ".SP.DYN.LE00.IN"),AREA_WB_6ATTRS,Seq!Q$1,FALSE)-VLOOKUP("CHN.SP.DYN.LE00.IN",AREA_WB_6ATTRS,Seq!Q$1,FALSE),".")</f>
        <v>3.0101219512195172</v>
      </c>
      <c r="IA40" s="139">
        <f>IFERROR(VLOOKUP(CONCATENATE($G40, ".SP.DYN.LE00.IN"),AREA_WB_6ATTRS,Seq!R$1,FALSE)-VLOOKUP("CHN.SP.DYN.LE00.IN",AREA_WB_6ATTRS,Seq!R$1,FALSE),".")</f>
        <v>3.081073170731699</v>
      </c>
      <c r="IB40" s="139">
        <f>IFERROR(VLOOKUP(CONCATENATE($G40, ".SP.DYN.LE00.IN"),AREA_WB_6ATTRS,Seq!S$1,FALSE)-VLOOKUP("CHN.SP.DYN.LE00.IN",AREA_WB_6ATTRS,Seq!S$1,FALSE),".")</f>
        <v>3.1545121951219528</v>
      </c>
      <c r="IC40" s="139">
        <f>IFERROR(VLOOKUP(CONCATENATE($G40, ".SP.DYN.LE00.IN"),AREA_WB_6ATTRS,Seq!T$1,FALSE)-VLOOKUP("CHN.SP.DYN.LE00.IN",AREA_WB_6ATTRS,Seq!T$1,FALSE),".")</f>
        <v>3.2299512195121878</v>
      </c>
      <c r="ID40" s="139">
        <f>IFERROR(VLOOKUP(CONCATENATE($G40, ".SP.DYN.LE00.IN"),AREA_WB_6ATTRS,Seq!U$1,FALSE)-VLOOKUP("CHN.SP.DYN.LE00.IN",AREA_WB_6ATTRS,Seq!U$1,FALSE),".")</f>
        <v>3.3053414634146208</v>
      </c>
      <c r="IE40" s="139">
        <f>IFERROR(VLOOKUP(CONCATENATE($G40, ".SP.DYN.LE00.IN"),AREA_WB_6ATTRS,Seq!V$1,FALSE)-VLOOKUP("CHN.SP.DYN.LE00.IN",AREA_WB_6ATTRS,Seq!V$1,FALSE),".")</f>
        <v>3.3741951219512174</v>
      </c>
      <c r="IF40" s="139">
        <f>IFERROR(VLOOKUP(CONCATENATE($G40, ".SP.DYN.LE00.IN"),AREA_WB_6ATTRS,Seq!W$1,FALSE)-VLOOKUP("CHN.SP.DYN.LE00.IN",AREA_WB_6ATTRS,Seq!W$1,FALSE),".")</f>
        <v>3.4315365853658477</v>
      </c>
      <c r="IG40" s="139">
        <f>IFERROR(VLOOKUP(CONCATENATE($G40, ".SP.DYN.LE00.IN"),AREA_WB_6ATTRS,Seq!X$1,FALSE)-VLOOKUP("CHN.SP.DYN.LE00.IN",AREA_WB_6ATTRS,Seq!X$1,FALSE),".")</f>
        <v>3.4727804878048971</v>
      </c>
      <c r="IH40" s="139">
        <f>IFERROR(VLOOKUP(CONCATENATE($G40, ".SP.DYN.LE00.IN"),AREA_WB_6ATTRS,Seq!Y$1,FALSE)-VLOOKUP("CHN.SP.DYN.LE00.IN",AREA_WB_6ATTRS,Seq!Y$1,FALSE),".")</f>
        <v>3.4960000000000093</v>
      </c>
      <c r="II40" s="139">
        <f>IFERROR(VLOOKUP(CONCATENATE($G40, ".SP.DYN.LE00.IN"),AREA_WB_6ATTRS,Seq!Z$1,FALSE)-VLOOKUP("CHN.SP.DYN.LE00.IN",AREA_WB_6ATTRS,Seq!Z$1,FALSE),".")</f>
        <v>3.5016341463414591</v>
      </c>
      <c r="IJ40" s="139">
        <f>IFERROR(VLOOKUP(CONCATENATE($G40, ".SP.DYN.LE00.IN"),AREA_WB_6ATTRS,Seq!AA$1,FALSE)-VLOOKUP("CHN.SP.DYN.LE00.IN",AREA_WB_6ATTRS,Seq!AA$1,FALSE),".")</f>
        <v>3.4891463414634103</v>
      </c>
      <c r="IK40" s="139">
        <f>IFERROR(VLOOKUP(CONCATENATE($G40, ".SP.DYN.LE00.IN"),AREA_WB_6ATTRS,Seq!AB$1,FALSE)-VLOOKUP("CHN.SP.DYN.LE00.IN",AREA_WB_6ATTRS,Seq!AB$1,FALSE),".")</f>
        <v>3.4620731707316992</v>
      </c>
      <c r="IL40" s="139">
        <f>IFERROR(VLOOKUP(CONCATENATE($G40, ".SP.DYN.LE00.IN"),AREA_WB_6ATTRS,Seq!AC$1,FALSE)-VLOOKUP("CHN.SP.DYN.LE00.IN",AREA_WB_6ATTRS,Seq!AC$1,FALSE),".")</f>
        <v>3.425853658536596</v>
      </c>
      <c r="IM40" s="139">
        <f>IFERROR(VLOOKUP(CONCATENATE($G40, ".SP.DYN.LE00.IN"),AREA_WB_6ATTRS,Seq!AD$1,FALSE)-VLOOKUP("CHN.SP.DYN.LE00.IN",AREA_WB_6ATTRS,Seq!AD$1,FALSE),".")</f>
        <v>3.3860000000000099</v>
      </c>
      <c r="IN40" s="139">
        <f>IFERROR(VLOOKUP(CONCATENATE($G40, ".SP.DYN.LE00.IN"),AREA_WB_6ATTRS,Seq!AE$1,FALSE)-VLOOKUP("CHN.SP.DYN.LE00.IN",AREA_WB_6ATTRS,Seq!AE$1,FALSE),".")</f>
        <v>3.3430487804878055</v>
      </c>
      <c r="IO40" s="139">
        <f>IFERROR(VLOOKUP(CONCATENATE($G40, ".SP.DYN.LE00.IN"),AREA_WB_6ATTRS,Seq!AF$1,FALSE)-VLOOKUP("CHN.SP.DYN.LE00.IN",AREA_WB_6ATTRS,Seq!AF$1,FALSE),".")</f>
        <v>3.3005121951219394</v>
      </c>
      <c r="IP40" s="139" t="str">
        <f>IFERROR(VLOOKUP(CONCATENATE($G40, ".SP.DYN.LE00.IN"),AREA_WB_6ATTRS,Seq!AG$1,FALSE)-VLOOKUP("CHN.SP.DYN.LE00.IN",AREA_WB_6ATTRS,Seq!AG$1,FALSE),".")</f>
        <v>.</v>
      </c>
      <c r="IW40">
        <f>IFERROR(VLOOKUP(CONCATENATE($G40, ".SP.DYN.LE00.IN"),AREA_WB_6ATTRS,Seq!B$1,FALSE),".")</f>
        <v>68.684048780487814</v>
      </c>
      <c r="IX40">
        <f>IFERROR(VLOOKUP(CONCATENATE($G40, ".SP.DYN.LE00.IN"),AREA_WB_6ATTRS,Seq!C$1,FALSE),".")</f>
        <v>69.099609756097564</v>
      </c>
      <c r="IY40">
        <f>IFERROR(VLOOKUP(CONCATENATE($G40, ".SP.DYN.LE00.IN"),AREA_WB_6ATTRS,Seq!D$1,FALSE),".")</f>
        <v>69.49614634146343</v>
      </c>
      <c r="IZ40">
        <f>IFERROR(VLOOKUP(CONCATENATE($G40, ".SP.DYN.LE00.IN"),AREA_WB_6ATTRS,Seq!E$1,FALSE),".")</f>
        <v>69.875682926829271</v>
      </c>
      <c r="JA40">
        <f>IFERROR(VLOOKUP(CONCATENATE($G40, ".SP.DYN.LE00.IN"),AREA_WB_6ATTRS,Seq!F$1,FALSE),".")</f>
        <v>70.241195121951222</v>
      </c>
      <c r="JB40">
        <f>IFERROR(VLOOKUP(CONCATENATE($G40, ".SP.DYN.LE00.IN"),AREA_WB_6ATTRS,Seq!G$1,FALSE),".")</f>
        <v>70.594170731707322</v>
      </c>
      <c r="JC40">
        <f>IFERROR(VLOOKUP(CONCATENATE($G40, ".SP.DYN.LE00.IN"),AREA_WB_6ATTRS,Seq!H$1,FALSE),".")</f>
        <v>70.933634146341475</v>
      </c>
      <c r="JD40">
        <f>IFERROR(VLOOKUP(CONCATENATE($G40, ".SP.DYN.LE00.IN"),AREA_WB_6ATTRS,Seq!I$1,FALSE),".")</f>
        <v>71.257536585365855</v>
      </c>
      <c r="JE40">
        <f>IFERROR(VLOOKUP(CONCATENATE($G40, ".SP.DYN.LE00.IN"),AREA_WB_6ATTRS,Seq!J$1,FALSE),".")</f>
        <v>71.566902439024403</v>
      </c>
      <c r="JF40">
        <f>IFERROR(VLOOKUP(CONCATENATE($G40, ".SP.DYN.LE00.IN"),AREA_WB_6ATTRS,Seq!K$1,FALSE),".")</f>
        <v>71.861243902439028</v>
      </c>
      <c r="JG40">
        <f>IFERROR(VLOOKUP(CONCATENATE($G40, ".SP.DYN.LE00.IN"),AREA_WB_6ATTRS,Seq!L$1,FALSE),".")</f>
        <v>72.143536585365865</v>
      </c>
      <c r="JH40">
        <f>IFERROR(VLOOKUP(CONCATENATE($G40, ".SP.DYN.LE00.IN"),AREA_WB_6ATTRS,Seq!M$1,FALSE),".")</f>
        <v>72.415317073170726</v>
      </c>
      <c r="JI40">
        <f>IFERROR(VLOOKUP(CONCATENATE($G40, ".SP.DYN.LE00.IN"),AREA_WB_6ATTRS,Seq!N$1,FALSE),".")</f>
        <v>72.678585365853678</v>
      </c>
      <c r="JJ40">
        <f>IFERROR(VLOOKUP(CONCATENATE($G40, ".SP.DYN.LE00.IN"),AREA_WB_6ATTRS,Seq!O$1,FALSE),".")</f>
        <v>72.935341463414645</v>
      </c>
      <c r="JK40">
        <f>IFERROR(VLOOKUP(CONCATENATE($G40, ".SP.DYN.LE00.IN"),AREA_WB_6ATTRS,Seq!P$1,FALSE),".")</f>
        <v>73.187097560975616</v>
      </c>
      <c r="JL40">
        <f>IFERROR(VLOOKUP(CONCATENATE($G40, ".SP.DYN.LE00.IN"),AREA_WB_6ATTRS,Seq!Q$1,FALSE),".")</f>
        <v>73.434853658536596</v>
      </c>
      <c r="JM40">
        <f>IFERROR(VLOOKUP(CONCATENATE($G40, ".SP.DYN.LE00.IN"),AREA_WB_6ATTRS,Seq!R$1,FALSE),".")</f>
        <v>73.680097560975611</v>
      </c>
      <c r="JN40">
        <f>IFERROR(VLOOKUP(CONCATENATE($G40, ".SP.DYN.LE00.IN"),AREA_WB_6ATTRS,Seq!S$1,FALSE),".")</f>
        <v>73.920829268292692</v>
      </c>
      <c r="JO40">
        <f>IFERROR(VLOOKUP(CONCATENATE($G40, ".SP.DYN.LE00.IN"),AREA_WB_6ATTRS,Seq!T$1,FALSE),".")</f>
        <v>74.157048780487813</v>
      </c>
      <c r="JP40">
        <f>IFERROR(VLOOKUP(CONCATENATE($G40, ".SP.DYN.LE00.IN"),AREA_WB_6ATTRS,Seq!U$1,FALSE),".")</f>
        <v>74.388731707317078</v>
      </c>
      <c r="JQ40">
        <f>IFERROR(VLOOKUP(CONCATENATE($G40, ".SP.DYN.LE00.IN"),AREA_WB_6ATTRS,Seq!V$1,FALSE),".")</f>
        <v>74.615902439024396</v>
      </c>
      <c r="JR40">
        <f>IFERROR(VLOOKUP(CONCATENATE($G40, ".SP.DYN.LE00.IN"),AREA_WB_6ATTRS,Seq!W$1,FALSE),".")</f>
        <v>74.837073170731713</v>
      </c>
      <c r="JS40">
        <f>IFERROR(VLOOKUP(CONCATENATE($G40, ".SP.DYN.LE00.IN"),AREA_WB_6ATTRS,Seq!X$1,FALSE),".")</f>
        <v>75.052219512195137</v>
      </c>
      <c r="JT40">
        <f>IFERROR(VLOOKUP(CONCATENATE($G40, ".SP.DYN.LE00.IN"),AREA_WB_6ATTRS,Seq!Y$1,FALSE),".")</f>
        <v>75.260878048780498</v>
      </c>
      <c r="JU40">
        <f>IFERROR(VLOOKUP(CONCATENATE($G40, ".SP.DYN.LE00.IN"),AREA_WB_6ATTRS,Seq!Z$1,FALSE),".")</f>
        <v>75.463975609756105</v>
      </c>
      <c r="JV40">
        <f>IFERROR(VLOOKUP(CONCATENATE($G40, ".SP.DYN.LE00.IN"),AREA_WB_6ATTRS,Seq!AA$1,FALSE),".")</f>
        <v>75.660463414634151</v>
      </c>
      <c r="JW40">
        <f>IFERROR(VLOOKUP(CONCATENATE($G40, ".SP.DYN.LE00.IN"),AREA_WB_6ATTRS,Seq!AB$1,FALSE),".")</f>
        <v>75.851804878048782</v>
      </c>
      <c r="JX40">
        <f>IFERROR(VLOOKUP(CONCATENATE($G40, ".SP.DYN.LE00.IN"),AREA_WB_6ATTRS,Seq!AC$1,FALSE),".")</f>
        <v>76.038439024390257</v>
      </c>
      <c r="JY40">
        <f>IFERROR(VLOOKUP(CONCATENATE($G40, ".SP.DYN.LE00.IN"),AREA_WB_6ATTRS,Seq!AD$1,FALSE),".")</f>
        <v>76.221341463414646</v>
      </c>
      <c r="JZ40">
        <f>IFERROR(VLOOKUP(CONCATENATE($G40, ".SP.DYN.LE00.IN"),AREA_WB_6ATTRS,Seq!AE$1,FALSE),".")</f>
        <v>76.399560975609759</v>
      </c>
      <c r="KA40">
        <f>IFERROR(VLOOKUP(CONCATENATE($G40, ".SP.DYN.LE00.IN"),AREA_WB_6ATTRS,Seq!AF$1,FALSE),".")</f>
        <v>76.573609756097568</v>
      </c>
      <c r="KB40" t="str">
        <f>IFERROR(VLOOKUP(CONCATENATE($G40, ".SP.DYN.LE00.IN"),AREA_WB_6ATTRS,Seq!AG$1,FALSE),".")</f>
        <v>.</v>
      </c>
      <c r="KK40">
        <f t="shared" si="25"/>
        <v>4016</v>
      </c>
      <c r="KL40">
        <f t="shared" si="23"/>
        <v>0</v>
      </c>
      <c r="KM40">
        <f t="shared" si="26"/>
        <v>51079063.877332792</v>
      </c>
      <c r="KN40">
        <f t="shared" si="27"/>
        <v>-37840647.587279588</v>
      </c>
      <c r="KO40">
        <f t="shared" si="24"/>
        <v>0.15499999618530272</v>
      </c>
      <c r="KP40" t="str">
        <f>work!HA40</f>
        <v>.</v>
      </c>
      <c r="KQ40" t="str">
        <f>work!HB40</f>
        <v>.</v>
      </c>
      <c r="KR40" t="str">
        <f>work!HC40</f>
        <v>.</v>
      </c>
      <c r="KS40" t="str">
        <f>IF(ISNUMBER(work!HI40-work!HA40),work!HI40-work!HA40,".")</f>
        <v>.</v>
      </c>
      <c r="KT40" t="str">
        <f>IF(ISNUMBER(work!HJ40-work!HB40),work!HJ40-work!HB40,".")</f>
        <v>.</v>
      </c>
      <c r="KU40" t="str">
        <f>IF(ISNUMBER(work!HK40-work!HC40),work!HK40-work!HC40,".")</f>
        <v>.</v>
      </c>
      <c r="KW40">
        <f>IFERROR(work!HR40/work!HV40,".")</f>
        <v>6.008668242710796E-5</v>
      </c>
      <c r="KX40">
        <f>IFERROR(work!HS40/work!HW40,".")</f>
        <v>6.0522215670112148E-5</v>
      </c>
      <c r="KY40">
        <f>IFERROR(work!HT40/work!HX40,".")</f>
        <v>6.0221355171964395E-5</v>
      </c>
      <c r="KZ40" t="str">
        <f>IFERROR(work!HU40/work!HY40,".")</f>
        <v>.</v>
      </c>
    </row>
    <row r="41" spans="1:331">
      <c r="A41" s="24">
        <f t="shared" si="0"/>
        <v>39</v>
      </c>
      <c r="B41" s="24" t="str">
        <f t="shared" si="28"/>
        <v>Out</v>
      </c>
      <c r="C41" s="24" t="str">
        <f t="shared" si="29"/>
        <v>Out</v>
      </c>
      <c r="D41" s="24" t="str">
        <f t="shared" si="30"/>
        <v>Out67</v>
      </c>
      <c r="E41" s="25" t="s">
        <v>2395</v>
      </c>
      <c r="F41" s="26" t="str">
        <f t="shared" si="3"/>
        <v>Yemen</v>
      </c>
      <c r="G41" s="166" t="s">
        <v>1679</v>
      </c>
      <c r="H41" s="166" t="s">
        <v>5007</v>
      </c>
      <c r="I41" s="166" t="s">
        <v>5007</v>
      </c>
      <c r="J41" s="180" t="s">
        <v>5007</v>
      </c>
      <c r="K41" s="180" t="s">
        <v>5007</v>
      </c>
      <c r="L41" s="27">
        <f>IFERROR(VLOOKUP($F41,Area_FDI_84_96,Seq!B$1,FALSE),0)</f>
        <v>0</v>
      </c>
      <c r="M41" s="27">
        <f>IFERROR(VLOOKUP($F41,Area_FDI_84_96,Seq!C$1,FALSE),0)</f>
        <v>0</v>
      </c>
      <c r="N41" s="27">
        <f>IFERROR(VLOOKUP($F41,Area_FDI_84_96,Seq!D$1,FALSE),0)</f>
        <v>0</v>
      </c>
      <c r="O41" s="27">
        <f>IFERROR(VLOOKUP($F41,Area_FDI_84_96,Seq!E$1,FALSE),0)</f>
        <v>0</v>
      </c>
      <c r="P41" s="27">
        <f>IFERROR(VLOOKUP($F41,Area_FDI_84_96,Seq!F$1,FALSE),0)</f>
        <v>0</v>
      </c>
      <c r="Q41" s="27">
        <f>IFERROR(VLOOKUP($F41,Area_FDI_84_96,Seq!G$1,FALSE),0)</f>
        <v>0</v>
      </c>
      <c r="R41" s="27">
        <f>IFERROR(VLOOKUP($F41,Area_FDI_84_96,Seq!H$1,FALSE),0)</f>
        <v>0</v>
      </c>
      <c r="S41" s="27">
        <f>IFERROR(VLOOKUP($F41,Area_FDI_84_96,Seq!I$1,FALSE),0)</f>
        <v>0</v>
      </c>
      <c r="T41" s="27">
        <f>IFERROR(VALUE(VLOOKUP($E41,Area_FDI_92_95,Seq!B$1,FALSE)),0)</f>
        <v>0</v>
      </c>
      <c r="U41" s="27">
        <f>IFERROR(VALUE(VLOOKUP($E41,Area_FDI_92_95,Seq!C$1,FALSE)),0)</f>
        <v>5</v>
      </c>
      <c r="V41" s="27">
        <f>IFERROR(VALUE(VLOOKUP($E41,Area_FDI_92_95,Seq!D$1,FALSE)),0)</f>
        <v>0</v>
      </c>
      <c r="W41" s="27">
        <f>IFERROR(VALUE(VLOOKUP($E41,Area_FDI_92_95,Seq!E$1,FALSE)),0)</f>
        <v>0</v>
      </c>
      <c r="X41" s="27">
        <f>IFERROR(VALUE(VLOOKUP($E41,Area_FDI_96_99,Seq!B$1,FALSE)),0)</f>
        <v>0</v>
      </c>
      <c r="Y41" s="27">
        <f>IFERROR(VALUE(VLOOKUP($E41,Area_FDI_96_99,Seq!C$1,FALSE)),0)</f>
        <v>0</v>
      </c>
      <c r="Z41" s="27">
        <f>IFERROR(VALUE(VLOOKUP($E41,Area_FDI_96_99,Seq!D$1,FALSE)),0)</f>
        <v>0</v>
      </c>
      <c r="AA41" s="27">
        <f>IFERROR(VALUE(VLOOKUP($E41,Area_FDI_96_99,Seq!E$1,FALSE)),0)</f>
        <v>20</v>
      </c>
      <c r="AB41" s="27">
        <f t="shared" si="31"/>
        <v>0</v>
      </c>
      <c r="AC41" s="27">
        <f t="shared" si="32"/>
        <v>79</v>
      </c>
      <c r="AD41" s="27">
        <f t="shared" si="33"/>
        <v>16</v>
      </c>
      <c r="AE41" s="27">
        <f t="shared" si="34"/>
        <v>26</v>
      </c>
      <c r="AF41" s="27">
        <f t="shared" si="35"/>
        <v>286</v>
      </c>
      <c r="AG41" s="27">
        <f t="shared" si="36"/>
        <v>70</v>
      </c>
      <c r="AH41" s="27">
        <f t="shared" si="37"/>
        <v>149</v>
      </c>
      <c r="AI41" s="27">
        <f t="shared" si="38"/>
        <v>151</v>
      </c>
      <c r="AJ41" s="27">
        <f t="shared" si="39"/>
        <v>0</v>
      </c>
      <c r="AK41" s="27">
        <f t="shared" si="40"/>
        <v>0</v>
      </c>
      <c r="AL41" s="27">
        <f t="shared" si="41"/>
        <v>0</v>
      </c>
      <c r="AM41" s="27"/>
      <c r="AN41" s="27"/>
      <c r="AO41" s="27"/>
      <c r="AP41" s="27"/>
      <c r="AQ41" s="27"/>
      <c r="AR41" s="27"/>
      <c r="AS41" s="27"/>
      <c r="AT41" s="27" t="str">
        <f>IFERROR(work!D41+work!AP41,".")</f>
        <v>.</v>
      </c>
      <c r="AU41" s="27" t="str">
        <f>IFERROR(work!E41+work!AQ41,".")</f>
        <v>.</v>
      </c>
      <c r="AV41" s="27" t="str">
        <f>IFERROR(work!F41+work!AR41,".")</f>
        <v>.</v>
      </c>
      <c r="AW41" s="27" t="str">
        <f>IFERROR(work!G41+work!AS41,".")</f>
        <v>.</v>
      </c>
      <c r="AX41" s="27" t="str">
        <f>IFERROR(work!H41+work!AT41,".")</f>
        <v>.</v>
      </c>
      <c r="AY41" s="27" t="str">
        <f>IFERROR(work!I41+work!AU41,".")</f>
        <v>.</v>
      </c>
      <c r="AZ41" s="27" t="str">
        <f>IFERROR(work!J41+work!AV41,".")</f>
        <v>.</v>
      </c>
      <c r="BA41" s="27" t="str">
        <f>IFERROR(work!K41+work!AW41,".")</f>
        <v>.</v>
      </c>
      <c r="BB41" s="27" t="str">
        <f>IFERROR(work!L41+work!AX41,".")</f>
        <v>.</v>
      </c>
      <c r="BC41" s="27" t="str">
        <f>IFERROR(work!M41+work!AY41,".")</f>
        <v>.</v>
      </c>
      <c r="BD41" s="27">
        <f>IFERROR(work!N41+work!AZ41,".")</f>
        <v>45015252.746921837</v>
      </c>
      <c r="BE41" s="27">
        <f>IFERROR(work!O41+work!BA41,".")</f>
        <v>49140513.351448327</v>
      </c>
      <c r="BF41" s="27">
        <f>IFERROR(work!P41+work!BB41,".")</f>
        <v>56083090.049490295</v>
      </c>
      <c r="BG41" s="27">
        <f>IFERROR(work!Q41+work!BC41,".")</f>
        <v>63870854.765511975</v>
      </c>
      <c r="BH41" s="27">
        <f>IFERROR(work!R41+work!BD41,".")</f>
        <v>72195562.930342674</v>
      </c>
      <c r="BI41" s="27">
        <f>IFERROR(work!S41+work!BE41,".")</f>
        <v>80027792.676720977</v>
      </c>
      <c r="BJ41" s="27">
        <f>IFERROR(work!T41+work!BF41,".")</f>
        <v>87990375.765304029</v>
      </c>
      <c r="BK41" s="27">
        <f>IFERROR(work!U41+work!BG41,".")</f>
        <v>96141582.599447951</v>
      </c>
      <c r="BL41" s="27">
        <f>IFERROR(work!V41+work!BH41,".")</f>
        <v>103625831.97234838</v>
      </c>
      <c r="BM41" s="27">
        <f>IFERROR(work!W41+work!BI41,".")</f>
        <v>111467949.68609312</v>
      </c>
      <c r="BN41" s="27">
        <f>IFERROR(work!X41+work!BJ41,".")</f>
        <v>120811127.64736034</v>
      </c>
      <c r="BO41" s="27">
        <f>IFERROR(work!Y41+work!BK41,".")</f>
        <v>130795122.83478449</v>
      </c>
      <c r="BP41" s="27">
        <f>IFERROR(work!Z41+work!BL41,".")</f>
        <v>142645816.48098013</v>
      </c>
      <c r="BQ41" s="27">
        <f>IFERROR(work!AA41+work!BM41,".")</f>
        <v>156845392.8864142</v>
      </c>
      <c r="BR41" s="27">
        <f>IFERROR(work!AB41+work!BN41,".")</f>
        <v>172620687.79998946</v>
      </c>
      <c r="BS41" s="27">
        <f>IFERROR(work!AC41+work!BO41,".")</f>
        <v>192062809.70829174</v>
      </c>
      <c r="BT41" s="27">
        <f>IFERROR(work!AD41+work!BP41,".")</f>
        <v>216341939.97258723</v>
      </c>
      <c r="BU41" s="27">
        <f>IFERROR(work!AE41+work!BQ41,".")</f>
        <v>246929798.18894139</v>
      </c>
      <c r="BV41" s="27">
        <f>IFERROR(work!AF41+work!BR41,".")</f>
        <v>270559908.31557846</v>
      </c>
      <c r="BW41" s="27">
        <f>IFERROR(work!AG41+work!BS41,".")</f>
        <v>295381627.33773255</v>
      </c>
      <c r="BX41" s="27">
        <f>IFERROR(work!AH41+work!BT41,".")</f>
        <v>326064649.70372665</v>
      </c>
      <c r="BY41" s="27">
        <f>IFERROR(work!AI41+work!BU41,".")</f>
        <v>355449920.45660245</v>
      </c>
      <c r="BZ41" s="27"/>
      <c r="CA41" s="27"/>
      <c r="CB41" s="27"/>
      <c r="CC41" s="27"/>
      <c r="CD41" s="27"/>
      <c r="CE41" s="27"/>
      <c r="CF41" s="27" t="str">
        <f>IFERROR(work!AP41-work!D41,".")</f>
        <v>.</v>
      </c>
      <c r="CG41" s="27" t="str">
        <f>IFERROR(work!AQ41-work!E41,".")</f>
        <v>.</v>
      </c>
      <c r="CH41" s="27" t="str">
        <f>IFERROR(work!AR41-work!F41,".")</f>
        <v>.</v>
      </c>
      <c r="CI41" s="27" t="str">
        <f>IFERROR(work!AS41-work!G41,".")</f>
        <v>.</v>
      </c>
      <c r="CJ41" s="27" t="str">
        <f>IFERROR(work!AT41-work!H41,".")</f>
        <v>.</v>
      </c>
      <c r="CK41" s="27" t="str">
        <f>IFERROR(work!AU41-work!I41,".")</f>
        <v>.</v>
      </c>
      <c r="CL41" s="27" t="str">
        <f>IFERROR(work!AV41-work!J41,".")</f>
        <v>.</v>
      </c>
      <c r="CM41" s="27" t="str">
        <f>IFERROR(work!AW41-work!K41,".")</f>
        <v>.</v>
      </c>
      <c r="CN41" s="27" t="str">
        <f>IFERROR(work!AX41-work!L41,".")</f>
        <v>.</v>
      </c>
      <c r="CO41" s="27" t="str">
        <f>IFERROR(work!AY41-work!M41,".")</f>
        <v>.</v>
      </c>
      <c r="CP41" s="27">
        <f>IFERROR(work!AZ41-work!N41,".")</f>
        <v>-43904458.717690542</v>
      </c>
      <c r="CQ41" s="27">
        <f>IFERROR(work!BA41-work!O41,".")</f>
        <v>-47959811.567908362</v>
      </c>
      <c r="CR41" s="27">
        <f>IFERROR(work!BB41-work!P41,".")</f>
        <v>-54805481.008414946</v>
      </c>
      <c r="CS41" s="27">
        <f>IFERROR(work!BC41-work!Q41,".")</f>
        <v>-62542116.240500182</v>
      </c>
      <c r="CT41" s="27">
        <f>IFERROR(work!BD41-work!R41,".")</f>
        <v>-70777507.277456909</v>
      </c>
      <c r="CU41" s="27">
        <f>IFERROR(work!BE41-work!S41,".")</f>
        <v>-78529342.183728725</v>
      </c>
      <c r="CV41" s="27">
        <f>IFERROR(work!BF41-work!T41,".")</f>
        <v>-86422472.581190795</v>
      </c>
      <c r="CW41" s="27">
        <f>IFERROR(work!BG41-work!U41,".")</f>
        <v>-94491660.643270895</v>
      </c>
      <c r="CX41" s="27">
        <f>IFERROR(work!BH41-work!V41,".")</f>
        <v>-101876804.24330266</v>
      </c>
      <c r="CY41" s="27">
        <f>IFERROR(work!BI41-work!W41,".")</f>
        <v>-109652886.88194737</v>
      </c>
      <c r="CZ41" s="27">
        <f>IFERROR(work!BJ41-work!X41,".")</f>
        <v>-118883859.19239552</v>
      </c>
      <c r="DA41" s="27">
        <f>IFERROR(work!BK41-work!Y41,".")</f>
        <v>-128794547.91267107</v>
      </c>
      <c r="DB41" s="27">
        <f>IFERROR(work!BL41-work!Z41,".")</f>
        <v>-140566514.30449387</v>
      </c>
      <c r="DC41" s="27">
        <f>IFERROR(work!BM41-work!AA41,".")</f>
        <v>-154688170.9776068</v>
      </c>
      <c r="DD41" s="27">
        <f>IFERROR(work!BN41-work!AB41,".")</f>
        <v>-170377766.01429909</v>
      </c>
      <c r="DE41" s="27">
        <f>IFERROR(work!BO41-work!AC41,".")</f>
        <v>-189694469.38701102</v>
      </c>
      <c r="DF41" s="27">
        <f>IFERROR(work!BP41-work!AD41,".")</f>
        <v>-213898513.56781739</v>
      </c>
      <c r="DG41" s="27">
        <f>IFERROR(work!BQ41-work!AE41,".")</f>
        <v>-244404799.75420216</v>
      </c>
      <c r="DH41" s="27">
        <f>IFERROR(work!BR41-work!AF41,".")</f>
        <v>-267942811.03010607</v>
      </c>
      <c r="DI41" s="27">
        <f>IFERROR(work!BS41-work!AG41,".")</f>
        <v>-292663342.18775606</v>
      </c>
      <c r="DJ41" s="27">
        <f>IFERROR(work!BT41-work!AH41,".")</f>
        <v>-323136996.65241277</v>
      </c>
      <c r="DK41" s="27">
        <f>IFERROR(work!BU41-work!AI41,".")</f>
        <v>-352829075.71794546</v>
      </c>
      <c r="DL41" s="27"/>
      <c r="DM41" s="27"/>
      <c r="DN41" s="27"/>
      <c r="DO41" s="27"/>
      <c r="DP41" s="27"/>
      <c r="DQ41" s="27"/>
      <c r="DR41" s="27"/>
      <c r="DS41" s="27">
        <f>IFERROR(work!DO41-work!CC41,".")</f>
        <v>0.13899999618530273</v>
      </c>
      <c r="DT41" s="27">
        <f>IFERROR(work!DP41-work!CD41,".")</f>
        <v>0.13799999618530273</v>
      </c>
      <c r="DU41" s="27">
        <f>IFERROR(work!DQ41-work!CE41,".")</f>
        <v>0.13799999618530273</v>
      </c>
      <c r="DV41" s="27">
        <f>IFERROR(work!DR41-work!CF41,".")</f>
        <v>0.13699999618530273</v>
      </c>
      <c r="DW41" s="27">
        <f>IFERROR(work!DS41-work!CG41,".")</f>
        <v>0.13699999618530273</v>
      </c>
      <c r="DX41" s="27">
        <f>IFERROR(work!DT41-work!CH41,".")</f>
        <v>0.13599999618530273</v>
      </c>
      <c r="DY41" s="27">
        <f>IFERROR(work!DU41-work!CI41,".")</f>
        <v>0.13499999618530273</v>
      </c>
      <c r="DZ41" s="27">
        <f>IFERROR(work!DV41-work!CJ41,".")</f>
        <v>0.13399999618530273</v>
      </c>
      <c r="EA41" s="27">
        <f>IFERROR(work!DW41-work!CK41,".")</f>
        <v>0.13299999618530273</v>
      </c>
      <c r="EB41" s="27">
        <f>IFERROR(work!DX41-work!CL41,".")</f>
        <v>0.13199999618530273</v>
      </c>
      <c r="EC41" s="27">
        <f>IFERROR(work!DY41-work!CM41,".")</f>
        <v>0.12999999618530272</v>
      </c>
      <c r="ED41" s="27">
        <f>IFERROR(work!DZ41-work!CN41,".")</f>
        <v>0.12799999618530272</v>
      </c>
      <c r="EE41" s="27">
        <f>IFERROR(work!EA41-work!CO41,".")</f>
        <v>0.12699999618530272</v>
      </c>
      <c r="EF41" s="27">
        <f>IFERROR(work!EB41-work!CP41,".")</f>
        <v>0.12499999618530273</v>
      </c>
      <c r="EG41" s="27">
        <f>IFERROR(work!EC41-work!CQ41,".")</f>
        <v>0.12299999618530273</v>
      </c>
      <c r="EH41" s="27">
        <f>IFERROR(work!ED41-work!CR41,".")</f>
        <v>0.12099999618530274</v>
      </c>
      <c r="EI41" s="27">
        <f>IFERROR(work!EE41-work!CS41,".")</f>
        <v>0.11799999618530274</v>
      </c>
      <c r="EJ41" s="27">
        <f>IFERROR(work!EF41-work!CT41,".")</f>
        <v>0.11599999618530274</v>
      </c>
      <c r="EK41" s="27">
        <f>IFERROR(work!EG41-work!CU41,".")</f>
        <v>0.11399999618530274</v>
      </c>
      <c r="EL41" s="27">
        <f>IFERROR(work!EH41-work!CV41,".")</f>
        <v>0.11099999618530274</v>
      </c>
      <c r="EM41" s="27" t="str">
        <f>IFERROR(work!EI41-work!CW41,".")</f>
        <v>.</v>
      </c>
      <c r="EN41" s="27" t="str">
        <f>IFERROR(work!EJ41-work!CX41,".")</f>
        <v>.</v>
      </c>
      <c r="EO41" s="27" t="str">
        <f>IFERROR(work!EK41-work!CY41,".")</f>
        <v>.</v>
      </c>
      <c r="EP41" s="27" t="str">
        <f>IFERROR(work!EL41-work!CZ41,".")</f>
        <v>.</v>
      </c>
      <c r="EQ41" s="27" t="str">
        <f>IFERROR(work!EM41-work!DA41,".")</f>
        <v>.</v>
      </c>
      <c r="ER41" s="27" t="str">
        <f>IFERROR(work!EN41-work!DB41,".")</f>
        <v>.</v>
      </c>
      <c r="ES41" s="27" t="str">
        <f>IFERROR(work!EO41-work!DC41,".")</f>
        <v>.</v>
      </c>
      <c r="ET41" s="27" t="str">
        <f>IFERROR(work!EP41-work!DD41,".")</f>
        <v>.</v>
      </c>
      <c r="EU41" s="27" t="str">
        <f>IFERROR(work!EQ41-work!DE41,".")</f>
        <v>.</v>
      </c>
      <c r="EV41" s="27" t="str">
        <f>IFERROR(work!ER41-work!DF41,".")</f>
        <v>.</v>
      </c>
      <c r="EW41" s="27" t="str">
        <f>IFERROR(work!ES41-work!DG41,".")</f>
        <v>.</v>
      </c>
      <c r="EX41" s="27" t="str">
        <f>IFERROR(work!ET41-work!DH41,".")</f>
        <v>.</v>
      </c>
      <c r="EY41" s="27"/>
      <c r="EZ41" s="27"/>
      <c r="FA41" s="27"/>
      <c r="FB41" s="27"/>
      <c r="FC41" s="27"/>
      <c r="FD41" s="27"/>
      <c r="FE41" s="27" t="str">
        <f>IF(ISNUMBER(work!GZ41/work!HD41),work!GZ41/work!HD41,".")</f>
        <v>.</v>
      </c>
      <c r="FF41" s="27" t="str">
        <f>IF(ISNUMBER(work!HA41/work!HE41),work!HA41/work!HE41,".")</f>
        <v>.</v>
      </c>
      <c r="FG41" s="27" t="str">
        <f>IF(ISNUMBER(work!HB41/work!HF41),work!HB41/work!HF41,".")</f>
        <v>.</v>
      </c>
      <c r="FH41" s="27" t="str">
        <f>IF(ISNUMBER(work!HC41/work!HG41),work!HC41/work!HG41,".")</f>
        <v>.</v>
      </c>
      <c r="FI41" s="27" t="str">
        <f>IF(ISNUMBER((work!HA41+work!HB41)/(work!HE41+work!HF41)),(work!HA41+work!HB41)/(work!HE41+work!HF41),".")</f>
        <v>.</v>
      </c>
      <c r="FJ41" s="27" t="str">
        <f>IF(ISNUMBER(work!HH41/work!HL41),work!HH41/work!HL41,".")</f>
        <v>.</v>
      </c>
      <c r="FK41" s="27" t="str">
        <f>IF(ISNUMBER(work!HI41/work!HM41),work!HI41/work!HM41,".")</f>
        <v>.</v>
      </c>
      <c r="FL41" s="27" t="str">
        <f>IF(ISNUMBER(work!HJ41/work!HN41),work!HJ41/work!HN41,".")</f>
        <v>.</v>
      </c>
      <c r="FM41" s="27" t="str">
        <f>IF(ISNUMBER(work!HK41/work!HO41),work!HK41/work!HO41,".")</f>
        <v>.</v>
      </c>
      <c r="FN41" s="27" t="str">
        <f>IF(ISNUMBER((work!HI41+work!HJ41)/(work!HM41+work!HN41)),(work!HI41+work!HJ41)/(work!HM41+work!HN41),".")</f>
        <v>.</v>
      </c>
      <c r="FO41" s="27" t="s">
        <v>5007</v>
      </c>
      <c r="FP41" s="27" t="s">
        <v>5007</v>
      </c>
      <c r="FQ41" s="27" t="s">
        <v>5007</v>
      </c>
      <c r="FR41" s="27" t="s">
        <v>5007</v>
      </c>
      <c r="FS41" s="27" t="s">
        <v>5007</v>
      </c>
      <c r="FT41" s="27" t="str">
        <f>work!GM41</f>
        <v>.</v>
      </c>
      <c r="FU41" s="27" t="str">
        <f>work!GN41</f>
        <v>.</v>
      </c>
      <c r="FV41" s="27" t="str">
        <f>work!GO41</f>
        <v>.</v>
      </c>
      <c r="FW41" s="27" t="s">
        <v>5007</v>
      </c>
      <c r="FX41" s="27"/>
      <c r="FY41" s="27">
        <f t="shared" si="42"/>
        <v>7420.8239999999996</v>
      </c>
      <c r="FZ41">
        <f t="shared" si="20"/>
        <v>0</v>
      </c>
      <c r="GA41" t="str">
        <f>work!HC41</f>
        <v>.</v>
      </c>
      <c r="GB41" t="str">
        <f>IF(ISNUMBER(work!HA41+work!HB41),work!HA41+work!HB41,".")</f>
        <v>.</v>
      </c>
      <c r="GC41" t="str">
        <f>IF(ISNUMBER(work!HK41-work!HC41),work!HK41-work!HC41,".")</f>
        <v>.</v>
      </c>
      <c r="GD41" t="str">
        <f>IF(ISNUMBER(work!HI41+work!HJ41-work!HA41-work!HB41),(work!HI41+work!HJ41-work!HA41-work!HB41),".")</f>
        <v>.</v>
      </c>
      <c r="GH41" t="str">
        <f>work!GQ41</f>
        <v>.</v>
      </c>
      <c r="GI41" t="str">
        <f>work!GR41</f>
        <v>.</v>
      </c>
      <c r="GJ41" t="str">
        <f>work!GZ41</f>
        <v>.</v>
      </c>
      <c r="GK41" t="str">
        <f>work!HH41</f>
        <v>.</v>
      </c>
      <c r="GL41" t="str">
        <f t="shared" si="43"/>
        <v>.</v>
      </c>
      <c r="GM41" t="str">
        <f>IFERROR(VLOOKUP($F41,AREA_EM_ALLYEAR,Seq!B$1,FALSE),".")</f>
        <v>.</v>
      </c>
      <c r="GN41" t="str">
        <f>IFERROR(VLOOKUP($F41,AREA_EM_ALLYEAR,Seq!C$1,FALSE),".")</f>
        <v>.</v>
      </c>
      <c r="GO41" t="str">
        <f>IFERROR(VLOOKUP($F41,AREA_EM_ALLYEAR,Seq!D$1,FALSE),".")</f>
        <v>.</v>
      </c>
      <c r="GP41" t="str">
        <f>IFERROR(VLOOKUP($F41,AREA_EM_ALLYEAR,Seq!E$1,FALSE),".")</f>
        <v>.</v>
      </c>
      <c r="GQ41" t="str">
        <f>IFERROR(VLOOKUP($F41,AREA_EM_ALLYEAR,Seq!F$1,FALSE),".")</f>
        <v>.</v>
      </c>
      <c r="GR41" t="str">
        <f>IFERROR(VLOOKUP($F41,AREA_EM_ALLYEAR,Seq!G$1,FALSE),".")</f>
        <v>.</v>
      </c>
      <c r="GS41" t="str">
        <f>IFERROR(VLOOKUP($F41,AREA_EM_ALLYEAR,Seq!H$1,FALSE),".")</f>
        <v>.</v>
      </c>
      <c r="GT41" t="str">
        <f>IFERROR(VLOOKUP($F41,AREA_EM_ALLYEAR,Seq!I$1,FALSE),".")</f>
        <v>.</v>
      </c>
      <c r="GU41" t="str">
        <f>IFERROR(VLOOKUP($F41,AREA_EM_ALLYEAR,Seq!J$1,FALSE),".")</f>
        <v>.</v>
      </c>
      <c r="GV41" t="str">
        <f>IFERROR(VLOOKUP($F41,AREA_EM_ALLYEAR,Seq!K$1,FALSE),".")</f>
        <v>.</v>
      </c>
      <c r="GW41" t="str">
        <f>IFERROR(VLOOKUP($F41,AREA_EM_ALLYEAR,Seq!L$1,FALSE),".")</f>
        <v>.</v>
      </c>
      <c r="GX41" t="str">
        <f>IFERROR(VLOOKUP($F41,AREA_EM_ALLYEAR,Seq!M$1,FALSE),".")</f>
        <v>.</v>
      </c>
      <c r="GY41" t="str">
        <f>IFERROR(VLOOKUP($F41,AREA_EM_ALLYEAR,Seq!N$1,FALSE),".")</f>
        <v>.</v>
      </c>
      <c r="GZ41" t="str">
        <f>IFERROR(VLOOKUP($F41,AREA_EM_ALLYEAR,Seq!O$1,FALSE),".")</f>
        <v>.</v>
      </c>
      <c r="HA41" t="str">
        <f t="shared" si="21"/>
        <v>.</v>
      </c>
      <c r="HK41" s="139">
        <f>IFERROR(VLOOKUP(CONCATENATE($G41, ".SP.DYN.LE00.IN"),AREA_WB_6ATTRS,Seq!B$1,FALSE)-VLOOKUP("CHN.SP.DYN.LE00.IN",AREA_WB_6ATTRS,Seq!B$1,FALSE),".")</f>
        <v>-18.158536585365859</v>
      </c>
      <c r="HL41" s="139">
        <f>IFERROR(VLOOKUP(CONCATENATE($G41, ".SP.DYN.LE00.IN"),AREA_WB_6ATTRS,Seq!C$1,FALSE)-VLOOKUP("CHN.SP.DYN.LE00.IN",AREA_WB_6ATTRS,Seq!C$1,FALSE),".")</f>
        <v>-17.376853658536604</v>
      </c>
      <c r="HM41" s="139">
        <f>IFERROR(VLOOKUP(CONCATENATE($G41, ".SP.DYN.LE00.IN"),AREA_WB_6ATTRS,Seq!D$1,FALSE)-VLOOKUP("CHN.SP.DYN.LE00.IN",AREA_WB_6ATTRS,Seq!D$1,FALSE),".")</f>
        <v>-16.642024390243904</v>
      </c>
      <c r="HN41" s="139">
        <f>IFERROR(VLOOKUP(CONCATENATE($G41, ".SP.DYN.LE00.IN"),AREA_WB_6ATTRS,Seq!E$1,FALSE)-VLOOKUP("CHN.SP.DYN.LE00.IN",AREA_WB_6ATTRS,Seq!E$1,FALSE),".")</f>
        <v>-15.953658536585365</v>
      </c>
      <c r="HO41" s="139">
        <f>IFERROR(VLOOKUP(CONCATENATE($G41, ".SP.DYN.LE00.IN"),AREA_WB_6ATTRS,Seq!F$1,FALSE)-VLOOKUP("CHN.SP.DYN.LE00.IN",AREA_WB_6ATTRS,Seq!F$1,FALSE),".")</f>
        <v>-15.328268292682921</v>
      </c>
      <c r="HP41" s="139">
        <f>IFERROR(VLOOKUP(CONCATENATE($G41, ".SP.DYN.LE00.IN"),AREA_WB_6ATTRS,Seq!G$1,FALSE)-VLOOKUP("CHN.SP.DYN.LE00.IN",AREA_WB_6ATTRS,Seq!G$1,FALSE),".")</f>
        <v>-14.785829268292687</v>
      </c>
      <c r="HQ41" s="139">
        <f>IFERROR(VLOOKUP(CONCATENATE($G41, ".SP.DYN.LE00.IN"),AREA_WB_6ATTRS,Seq!H$1,FALSE)-VLOOKUP("CHN.SP.DYN.LE00.IN",AREA_WB_6ATTRS,Seq!H$1,FALSE),".")</f>
        <v>-14.33985365853659</v>
      </c>
      <c r="HR41" s="139">
        <f>IFERROR(VLOOKUP(CONCATENATE($G41, ".SP.DYN.LE00.IN"),AREA_WB_6ATTRS,Seq!I$1,FALSE)-VLOOKUP("CHN.SP.DYN.LE00.IN",AREA_WB_6ATTRS,Seq!I$1,FALSE),".")</f>
        <v>-13.986853658536589</v>
      </c>
      <c r="HS41" s="139">
        <f>IFERROR(VLOOKUP(CONCATENATE($G41, ".SP.DYN.LE00.IN"),AREA_WB_6ATTRS,Seq!J$1,FALSE)-VLOOKUP("CHN.SP.DYN.LE00.IN",AREA_WB_6ATTRS,Seq!J$1,FALSE),".")</f>
        <v>-13.717829268292689</v>
      </c>
      <c r="HT41" s="139">
        <f>IFERROR(VLOOKUP(CONCATENATE($G41, ".SP.DYN.LE00.IN"),AREA_WB_6ATTRS,Seq!K$1,FALSE)-VLOOKUP("CHN.SP.DYN.LE00.IN",AREA_WB_6ATTRS,Seq!K$1,FALSE),".")</f>
        <v>-13.521268292682933</v>
      </c>
      <c r="HU41" s="139">
        <f>IFERROR(VLOOKUP(CONCATENATE($G41, ".SP.DYN.LE00.IN"),AREA_WB_6ATTRS,Seq!L$1,FALSE)-VLOOKUP("CHN.SP.DYN.LE00.IN",AREA_WB_6ATTRS,Seq!L$1,FALSE),".")</f>
        <v>-13.390707317073165</v>
      </c>
      <c r="HV41" s="139">
        <f>IFERROR(VLOOKUP(CONCATENATE($G41, ".SP.DYN.LE00.IN"),AREA_WB_6ATTRS,Seq!M$1,FALSE)-VLOOKUP("CHN.SP.DYN.LE00.IN",AREA_WB_6ATTRS,Seq!M$1,FALSE),".")</f>
        <v>-13.310121951219507</v>
      </c>
      <c r="HW41" s="139">
        <f>IFERROR(VLOOKUP(CONCATENATE($G41, ".SP.DYN.LE00.IN"),AREA_WB_6ATTRS,Seq!N$1,FALSE)-VLOOKUP("CHN.SP.DYN.LE00.IN",AREA_WB_6ATTRS,Seq!N$1,FALSE),".")</f>
        <v>-13.258536585365846</v>
      </c>
      <c r="HX41" s="139">
        <f>IFERROR(VLOOKUP(CONCATENATE($G41, ".SP.DYN.LE00.IN"),AREA_WB_6ATTRS,Seq!O$1,FALSE)-VLOOKUP("CHN.SP.DYN.LE00.IN",AREA_WB_6ATTRS,Seq!O$1,FALSE),".")</f>
        <v>-13.2129756097561</v>
      </c>
      <c r="HY41" s="139">
        <f>IFERROR(VLOOKUP(CONCATENATE($G41, ".SP.DYN.LE00.IN"),AREA_WB_6ATTRS,Seq!P$1,FALSE)-VLOOKUP("CHN.SP.DYN.LE00.IN",AREA_WB_6ATTRS,Seq!P$1,FALSE),".")</f>
        <v>-13.151390243902433</v>
      </c>
      <c r="HZ41" s="139">
        <f>IFERROR(VLOOKUP(CONCATENATE($G41, ".SP.DYN.LE00.IN"),AREA_WB_6ATTRS,Seq!Q$1,FALSE)-VLOOKUP("CHN.SP.DYN.LE00.IN",AREA_WB_6ATTRS,Seq!Q$1,FALSE),".")</f>
        <v>-13.045829268292685</v>
      </c>
      <c r="IA41" s="139">
        <f>IFERROR(VLOOKUP(CONCATENATE($G41, ".SP.DYN.LE00.IN"),AREA_WB_6ATTRS,Seq!R$1,FALSE)-VLOOKUP("CHN.SP.DYN.LE00.IN",AREA_WB_6ATTRS,Seq!R$1,FALSE),".")</f>
        <v>-12.875243902439024</v>
      </c>
      <c r="IB41" s="139">
        <f>IFERROR(VLOOKUP(CONCATENATE($G41, ".SP.DYN.LE00.IN"),AREA_WB_6ATTRS,Seq!S$1,FALSE)-VLOOKUP("CHN.SP.DYN.LE00.IN",AREA_WB_6ATTRS,Seq!S$1,FALSE),".")</f>
        <v>-12.635634146341467</v>
      </c>
      <c r="IC41" s="139">
        <f>IFERROR(VLOOKUP(CONCATENATE($G41, ".SP.DYN.LE00.IN"),AREA_WB_6ATTRS,Seq!T$1,FALSE)-VLOOKUP("CHN.SP.DYN.LE00.IN",AREA_WB_6ATTRS,Seq!T$1,FALSE),".")</f>
        <v>-12.330512195121962</v>
      </c>
      <c r="ID41" s="139">
        <f>IFERROR(VLOOKUP(CONCATENATE($G41, ".SP.DYN.LE00.IN"),AREA_WB_6ATTRS,Seq!U$1,FALSE)-VLOOKUP("CHN.SP.DYN.LE00.IN",AREA_WB_6ATTRS,Seq!U$1,FALSE),".")</f>
        <v>-11.963902439024402</v>
      </c>
      <c r="IE41" s="139">
        <f>IFERROR(VLOOKUP(CONCATENATE($G41, ".SP.DYN.LE00.IN"),AREA_WB_6ATTRS,Seq!V$1,FALSE)-VLOOKUP("CHN.SP.DYN.LE00.IN",AREA_WB_6ATTRS,Seq!V$1,FALSE),".")</f>
        <v>-11.551853658536587</v>
      </c>
      <c r="IF41" s="139">
        <f>IFERROR(VLOOKUP(CONCATENATE($G41, ".SP.DYN.LE00.IN"),AREA_WB_6ATTRS,Seq!W$1,FALSE)-VLOOKUP("CHN.SP.DYN.LE00.IN",AREA_WB_6ATTRS,Seq!W$1,FALSE),".")</f>
        <v>-11.112390243902446</v>
      </c>
      <c r="IG41" s="139">
        <f>IFERROR(VLOOKUP(CONCATENATE($G41, ".SP.DYN.LE00.IN"),AREA_WB_6ATTRS,Seq!X$1,FALSE)-VLOOKUP("CHN.SP.DYN.LE00.IN",AREA_WB_6ATTRS,Seq!X$1,FALSE),".")</f>
        <v>-10.672585365853642</v>
      </c>
      <c r="IH41" s="139">
        <f>IFERROR(VLOOKUP(CONCATENATE($G41, ".SP.DYN.LE00.IN"),AREA_WB_6ATTRS,Seq!Y$1,FALSE)-VLOOKUP("CHN.SP.DYN.LE00.IN",AREA_WB_6ATTRS,Seq!Y$1,FALSE),".")</f>
        <v>-10.252926829268283</v>
      </c>
      <c r="II41" s="139">
        <f>IFERROR(VLOOKUP(CONCATENATE($G41, ".SP.DYN.LE00.IN"),AREA_WB_6ATTRS,Seq!Z$1,FALSE)-VLOOKUP("CHN.SP.DYN.LE00.IN",AREA_WB_6ATTRS,Seq!Z$1,FALSE),".")</f>
        <v>-9.8669024390244005</v>
      </c>
      <c r="IJ41" s="139">
        <f>IFERROR(VLOOKUP(CONCATENATE($G41, ".SP.DYN.LE00.IN"),AREA_WB_6ATTRS,Seq!AA$1,FALSE)-VLOOKUP("CHN.SP.DYN.LE00.IN",AREA_WB_6ATTRS,Seq!AA$1,FALSE),".")</f>
        <v>-9.5219999999999985</v>
      </c>
      <c r="IK41" s="139">
        <f>IFERROR(VLOOKUP(CONCATENATE($G41, ".SP.DYN.LE00.IN"),AREA_WB_6ATTRS,Seq!AB$1,FALSE)-VLOOKUP("CHN.SP.DYN.LE00.IN",AREA_WB_6ATTRS,Seq!AB$1,FALSE),".")</f>
        <v>-9.2191219512195133</v>
      </c>
      <c r="IL41" s="139">
        <f>IFERROR(VLOOKUP(CONCATENATE($G41, ".SP.DYN.LE00.IN"),AREA_WB_6ATTRS,Seq!AC$1,FALSE)-VLOOKUP("CHN.SP.DYN.LE00.IN",AREA_WB_6ATTRS,Seq!AC$1,FALSE),".")</f>
        <v>-8.9472439024390269</v>
      </c>
      <c r="IM41" s="139">
        <f>IFERROR(VLOOKUP(CONCATENATE($G41, ".SP.DYN.LE00.IN"),AREA_WB_6ATTRS,Seq!AD$1,FALSE)-VLOOKUP("CHN.SP.DYN.LE00.IN",AREA_WB_6ATTRS,Seq!AD$1,FALSE),".")</f>
        <v>-8.6957804878048819</v>
      </c>
      <c r="IN41" s="139">
        <f>IFERROR(VLOOKUP(CONCATENATE($G41, ".SP.DYN.LE00.IN"),AREA_WB_6ATTRS,Seq!AE$1,FALSE)-VLOOKUP("CHN.SP.DYN.LE00.IN",AREA_WB_6ATTRS,Seq!AE$1,FALSE),".")</f>
        <v>-8.4627560975609697</v>
      </c>
      <c r="IO41" s="139">
        <f>IFERROR(VLOOKUP(CONCATENATE($G41, ".SP.DYN.LE00.IN"),AREA_WB_6ATTRS,Seq!AF$1,FALSE)-VLOOKUP("CHN.SP.DYN.LE00.IN",AREA_WB_6ATTRS,Seq!AF$1,FALSE),".")</f>
        <v>-8.242634146341473</v>
      </c>
      <c r="IP41" s="139" t="str">
        <f>IFERROR(VLOOKUP(CONCATENATE($G41, ".SP.DYN.LE00.IN"),AREA_WB_6ATTRS,Seq!AG$1,FALSE)-VLOOKUP("CHN.SP.DYN.LE00.IN",AREA_WB_6ATTRS,Seq!AG$1,FALSE),".")</f>
        <v>.</v>
      </c>
      <c r="IW41">
        <f>IFERROR(VLOOKUP(CONCATENATE($G41, ".SP.DYN.LE00.IN"),AREA_WB_6ATTRS,Seq!B$1,FALSE),".")</f>
        <v>48.835268292682933</v>
      </c>
      <c r="IX41">
        <f>IFERROR(VLOOKUP(CONCATENATE($G41, ".SP.DYN.LE00.IN"),AREA_WB_6ATTRS,Seq!C$1,FALSE),".")</f>
        <v>49.886073170731706</v>
      </c>
      <c r="IY41">
        <f>IFERROR(VLOOKUP(CONCATENATE($G41, ".SP.DYN.LE00.IN"),AREA_WB_6ATTRS,Seq!D$1,FALSE),".")</f>
        <v>50.892878048780489</v>
      </c>
      <c r="IZ41">
        <f>IFERROR(VLOOKUP(CONCATENATE($G41, ".SP.DYN.LE00.IN"),AREA_WB_6ATTRS,Seq!E$1,FALSE),".")</f>
        <v>51.846195121951226</v>
      </c>
      <c r="JA41">
        <f>IFERROR(VLOOKUP(CONCATENATE($G41, ".SP.DYN.LE00.IN"),AREA_WB_6ATTRS,Seq!F$1,FALSE),".")</f>
        <v>52.731000000000009</v>
      </c>
      <c r="JB41">
        <f>IFERROR(VLOOKUP(CONCATENATE($G41, ".SP.DYN.LE00.IN"),AREA_WB_6ATTRS,Seq!G$1,FALSE),".")</f>
        <v>53.527317073170735</v>
      </c>
      <c r="JC41">
        <f>IFERROR(VLOOKUP(CONCATENATE($G41, ".SP.DYN.LE00.IN"),AREA_WB_6ATTRS,Seq!H$1,FALSE),".")</f>
        <v>54.21963414634147</v>
      </c>
      <c r="JD41">
        <f>IFERROR(VLOOKUP(CONCATENATE($G41, ".SP.DYN.LE00.IN"),AREA_WB_6ATTRS,Seq!I$1,FALSE),".")</f>
        <v>54.810463414634157</v>
      </c>
      <c r="JE41">
        <f>IFERROR(VLOOKUP(CONCATENATE($G41, ".SP.DYN.LE00.IN"),AREA_WB_6ATTRS,Seq!J$1,FALSE),".")</f>
        <v>55.309292682926838</v>
      </c>
      <c r="JF41">
        <f>IFERROR(VLOOKUP(CONCATENATE($G41, ".SP.DYN.LE00.IN"),AREA_WB_6ATTRS,Seq!K$1,FALSE),".")</f>
        <v>55.725658536585371</v>
      </c>
      <c r="JG41">
        <f>IFERROR(VLOOKUP(CONCATENATE($G41, ".SP.DYN.LE00.IN"),AREA_WB_6ATTRS,Seq!L$1,FALSE),".")</f>
        <v>56.069024390243911</v>
      </c>
      <c r="JH41">
        <f>IFERROR(VLOOKUP(CONCATENATE($G41, ".SP.DYN.LE00.IN"),AREA_WB_6ATTRS,Seq!M$1,FALSE),".")</f>
        <v>56.353902439024402</v>
      </c>
      <c r="JI41">
        <f>IFERROR(VLOOKUP(CONCATENATE($G41, ".SP.DYN.LE00.IN"),AREA_WB_6ATTRS,Seq!N$1,FALSE),".")</f>
        <v>56.603292682926835</v>
      </c>
      <c r="JJ41">
        <f>IFERROR(VLOOKUP(CONCATENATE($G41, ".SP.DYN.LE00.IN"),AREA_WB_6ATTRS,Seq!O$1,FALSE),".")</f>
        <v>56.841658536585371</v>
      </c>
      <c r="JK41">
        <f>IFERROR(VLOOKUP(CONCATENATE($G41, ".SP.DYN.LE00.IN"),AREA_WB_6ATTRS,Seq!P$1,FALSE),".")</f>
        <v>57.091536585365866</v>
      </c>
      <c r="JL41">
        <f>IFERROR(VLOOKUP(CONCATENATE($G41, ".SP.DYN.LE00.IN"),AREA_WB_6ATTRS,Seq!Q$1,FALSE),".")</f>
        <v>57.378902439024394</v>
      </c>
      <c r="JM41">
        <f>IFERROR(VLOOKUP(CONCATENATE($G41, ".SP.DYN.LE00.IN"),AREA_WB_6ATTRS,Seq!R$1,FALSE),".")</f>
        <v>57.723780487804888</v>
      </c>
      <c r="JN41">
        <f>IFERROR(VLOOKUP(CONCATENATE($G41, ".SP.DYN.LE00.IN"),AREA_WB_6ATTRS,Seq!S$1,FALSE),".")</f>
        <v>58.130682926829273</v>
      </c>
      <c r="JO41">
        <f>IFERROR(VLOOKUP(CONCATENATE($G41, ".SP.DYN.LE00.IN"),AREA_WB_6ATTRS,Seq!T$1,FALSE),".")</f>
        <v>58.596585365853663</v>
      </c>
      <c r="JP41">
        <f>IFERROR(VLOOKUP(CONCATENATE($G41, ".SP.DYN.LE00.IN"),AREA_WB_6ATTRS,Seq!U$1,FALSE),".")</f>
        <v>59.119487804878055</v>
      </c>
      <c r="JQ41">
        <f>IFERROR(VLOOKUP(CONCATENATE($G41, ".SP.DYN.LE00.IN"),AREA_WB_6ATTRS,Seq!V$1,FALSE),".")</f>
        <v>59.689853658536592</v>
      </c>
      <c r="JR41">
        <f>IFERROR(VLOOKUP(CONCATENATE($G41, ".SP.DYN.LE00.IN"),AREA_WB_6ATTRS,Seq!W$1,FALSE),".")</f>
        <v>60.293146341463419</v>
      </c>
      <c r="JS41">
        <f>IFERROR(VLOOKUP(CONCATENATE($G41, ".SP.DYN.LE00.IN"),AREA_WB_6ATTRS,Seq!X$1,FALSE),".")</f>
        <v>60.906853658536598</v>
      </c>
      <c r="JT41">
        <f>IFERROR(VLOOKUP(CONCATENATE($G41, ".SP.DYN.LE00.IN"),AREA_WB_6ATTRS,Seq!Y$1,FALSE),".")</f>
        <v>61.511951219512206</v>
      </c>
      <c r="JU41">
        <f>IFERROR(VLOOKUP(CONCATENATE($G41, ".SP.DYN.LE00.IN"),AREA_WB_6ATTRS,Seq!Z$1,FALSE),".")</f>
        <v>62.095439024390245</v>
      </c>
      <c r="JV41">
        <f>IFERROR(VLOOKUP(CONCATENATE($G41, ".SP.DYN.LE00.IN"),AREA_WB_6ATTRS,Seq!AA$1,FALSE),".")</f>
        <v>62.649317073170742</v>
      </c>
      <c r="JW41">
        <f>IFERROR(VLOOKUP(CONCATENATE($G41, ".SP.DYN.LE00.IN"),AREA_WB_6ATTRS,Seq!AB$1,FALSE),".")</f>
        <v>63.170609756097569</v>
      </c>
      <c r="JX41">
        <f>IFERROR(VLOOKUP(CONCATENATE($G41, ".SP.DYN.LE00.IN"),AREA_WB_6ATTRS,Seq!AC$1,FALSE),".")</f>
        <v>63.665341463414634</v>
      </c>
      <c r="JY41">
        <f>IFERROR(VLOOKUP(CONCATENATE($G41, ".SP.DYN.LE00.IN"),AREA_WB_6ATTRS,Seq!AD$1,FALSE),".")</f>
        <v>64.139560975609754</v>
      </c>
      <c r="JZ41">
        <f>IFERROR(VLOOKUP(CONCATENATE($G41, ".SP.DYN.LE00.IN"),AREA_WB_6ATTRS,Seq!AE$1,FALSE),".")</f>
        <v>64.593756097560984</v>
      </c>
      <c r="KA41">
        <f>IFERROR(VLOOKUP(CONCATENATE($G41, ".SP.DYN.LE00.IN"),AREA_WB_6ATTRS,Seq!AF$1,FALSE),".")</f>
        <v>65.030463414634156</v>
      </c>
      <c r="KB41" t="str">
        <f>IFERROR(VLOOKUP(CONCATENATE($G41, ".SP.DYN.LE00.IN"),AREA_WB_6ATTRS,Seq!AG$1,FALSE),".")</f>
        <v>.</v>
      </c>
      <c r="KK41">
        <f t="shared" si="25"/>
        <v>25</v>
      </c>
      <c r="KL41">
        <f t="shared" si="23"/>
        <v>0</v>
      </c>
      <c r="KM41">
        <f t="shared" si="26"/>
        <v>45015252.746921837</v>
      </c>
      <c r="KN41">
        <f t="shared" si="27"/>
        <v>-43904458.717690542</v>
      </c>
      <c r="KO41">
        <f t="shared" si="24"/>
        <v>0.12999999618530272</v>
      </c>
      <c r="KP41" t="str">
        <f>work!HA41</f>
        <v>.</v>
      </c>
      <c r="KQ41" t="str">
        <f>work!HB41</f>
        <v>.</v>
      </c>
      <c r="KR41" t="str">
        <f>work!HC41</f>
        <v>.</v>
      </c>
      <c r="KS41" t="str">
        <f>IF(ISNUMBER(work!HI41-work!HA41),work!HI41-work!HA41,".")</f>
        <v>.</v>
      </c>
      <c r="KT41" t="str">
        <f>IF(ISNUMBER(work!HJ41-work!HB41),work!HJ41-work!HB41,".")</f>
        <v>.</v>
      </c>
      <c r="KU41" t="str">
        <f>IF(ISNUMBER(work!HK41-work!HC41),work!HK41-work!HC41,".")</f>
        <v>.</v>
      </c>
      <c r="KW41" t="str">
        <f>IFERROR(work!HR41/work!HV41,".")</f>
        <v>.</v>
      </c>
      <c r="KX41" t="str">
        <f>IFERROR(work!HS41/work!HW41,".")</f>
        <v>.</v>
      </c>
      <c r="KY41" t="str">
        <f>IFERROR(work!HT41/work!HX41,".")</f>
        <v>.</v>
      </c>
      <c r="KZ41" t="str">
        <f>IFERROR(work!HU41/work!HY41,".")</f>
        <v>.</v>
      </c>
    </row>
    <row r="42" spans="1:331">
      <c r="A42" s="24">
        <f t="shared" si="0"/>
        <v>40</v>
      </c>
      <c r="B42" s="24" t="str">
        <f t="shared" si="28"/>
        <v>Out</v>
      </c>
      <c r="C42" s="24" t="str">
        <f t="shared" si="29"/>
        <v>Out</v>
      </c>
      <c r="D42" s="24" t="str">
        <f t="shared" si="30"/>
        <v>Out67</v>
      </c>
      <c r="E42" s="25" t="s">
        <v>2396</v>
      </c>
      <c r="F42" s="26" t="str">
        <f t="shared" si="3"/>
        <v>Vietnam</v>
      </c>
      <c r="G42" s="166" t="s">
        <v>1672</v>
      </c>
      <c r="H42" s="166" t="s">
        <v>5007</v>
      </c>
      <c r="I42" s="166" t="s">
        <v>5007</v>
      </c>
      <c r="J42" s="180" t="s">
        <v>5007</v>
      </c>
      <c r="K42" s="180" t="s">
        <v>5007</v>
      </c>
      <c r="L42" s="27">
        <f>IFERROR(VLOOKUP($F42,Area_FDI_84_96,Seq!B$1,FALSE),0)</f>
        <v>0</v>
      </c>
      <c r="M42" s="27">
        <f>IFERROR(VLOOKUP($F42,Area_FDI_84_96,Seq!C$1,FALSE),0)</f>
        <v>0</v>
      </c>
      <c r="N42" s="27">
        <f>IFERROR(VLOOKUP($F42,Area_FDI_84_96,Seq!D$1,FALSE),0)</f>
        <v>0</v>
      </c>
      <c r="O42" s="27">
        <f>IFERROR(VLOOKUP($F42,Area_FDI_84_96,Seq!E$1,FALSE),0)</f>
        <v>0</v>
      </c>
      <c r="P42" s="27">
        <f>IFERROR(VLOOKUP($F42,Area_FDI_84_96,Seq!F$1,FALSE),0)</f>
        <v>0</v>
      </c>
      <c r="Q42" s="27">
        <f>IFERROR(VLOOKUP($F42,Area_FDI_84_96,Seq!G$1,FALSE),0)</f>
        <v>0</v>
      </c>
      <c r="R42" s="27">
        <f>IFERROR(VLOOKUP($F42,Area_FDI_84_96,Seq!H$1,FALSE),0)</f>
        <v>0</v>
      </c>
      <c r="S42" s="27">
        <f>IFERROR(VLOOKUP($F42,Area_FDI_84_96,Seq!I$1,FALSE),0)</f>
        <v>0</v>
      </c>
      <c r="T42" s="27">
        <f>IFERROR(VALUE(VLOOKUP($E42,Area_FDI_92_95,Seq!B$1,FALSE)),0)</f>
        <v>902</v>
      </c>
      <c r="U42" s="27">
        <f>IFERROR(VALUE(VLOOKUP($E42,Area_FDI_92_95,Seq!C$1,FALSE)),0)</f>
        <v>1161</v>
      </c>
      <c r="V42" s="27">
        <f>IFERROR(VALUE(VLOOKUP($E42,Area_FDI_92_95,Seq!D$1,FALSE)),0)</f>
        <v>1849</v>
      </c>
      <c r="W42" s="27">
        <f>IFERROR(VALUE(VLOOKUP($E42,Area_FDI_92_95,Seq!E$1,FALSE)),0)</f>
        <v>2830</v>
      </c>
      <c r="X42" s="27">
        <f>IFERROR(VALUE(VLOOKUP($E42,Area_FDI_96_99,Seq!B$1,FALSE)),0)</f>
        <v>145</v>
      </c>
      <c r="Y42" s="27">
        <f>IFERROR(VALUE(VLOOKUP($E42,Area_FDI_96_99,Seq!C$1,FALSE)),0)</f>
        <v>154</v>
      </c>
      <c r="Z42" s="27">
        <f>IFERROR(VALUE(VLOOKUP($E42,Area_FDI_96_99,Seq!D$1,FALSE)),0)</f>
        <v>1414</v>
      </c>
      <c r="AA42" s="27">
        <f>IFERROR(VALUE(VLOOKUP($E42,Area_FDI_96_99,Seq!E$1,FALSE)),0)</f>
        <v>13</v>
      </c>
      <c r="AB42" s="27">
        <f t="shared" si="31"/>
        <v>56</v>
      </c>
      <c r="AC42" s="27">
        <f t="shared" si="32"/>
        <v>148</v>
      </c>
      <c r="AD42" s="27">
        <f t="shared" si="33"/>
        <v>251</v>
      </c>
      <c r="AE42" s="27">
        <f t="shared" si="34"/>
        <v>331</v>
      </c>
      <c r="AF42" s="27">
        <f t="shared" si="35"/>
        <v>114</v>
      </c>
      <c r="AG42" s="27">
        <f t="shared" si="36"/>
        <v>127</v>
      </c>
      <c r="AH42" s="27">
        <f t="shared" si="37"/>
        <v>1366</v>
      </c>
      <c r="AI42" s="27">
        <f t="shared" si="38"/>
        <v>73</v>
      </c>
      <c r="AJ42" s="27">
        <f t="shared" si="39"/>
        <v>207</v>
      </c>
      <c r="AK42" s="27">
        <f t="shared" si="40"/>
        <v>592</v>
      </c>
      <c r="AL42" s="27">
        <f t="shared" si="41"/>
        <v>203</v>
      </c>
      <c r="AM42" s="27"/>
      <c r="AN42" s="27"/>
      <c r="AO42" s="27"/>
      <c r="AP42" s="27"/>
      <c r="AQ42" s="27"/>
      <c r="AR42" s="27"/>
      <c r="AS42" s="27"/>
      <c r="AT42" s="27" t="str">
        <f>IFERROR(work!D42+work!AP42,".")</f>
        <v>.</v>
      </c>
      <c r="AU42" s="27" t="str">
        <f>IFERROR(work!E42+work!AQ42,".")</f>
        <v>.</v>
      </c>
      <c r="AV42" s="27" t="str">
        <f>IFERROR(work!F42+work!AR42,".")</f>
        <v>.</v>
      </c>
      <c r="AW42" s="27" t="str">
        <f>IFERROR(work!G42+work!AS42,".")</f>
        <v>.</v>
      </c>
      <c r="AX42" s="27">
        <f>IFERROR(work!H42+work!AT42,".")</f>
        <v>27970107.719370585</v>
      </c>
      <c r="AY42" s="27">
        <f>IFERROR(work!I42+work!AU42,".")</f>
        <v>31635040.631800488</v>
      </c>
      <c r="AZ42" s="27">
        <f>IFERROR(work!J42+work!AV42,".")</f>
        <v>34347460.631003588</v>
      </c>
      <c r="BA42" s="27">
        <f>IFERROR(work!K42+work!AW42,".")</f>
        <v>38233795.998233095</v>
      </c>
      <c r="BB42" s="27">
        <f>IFERROR(work!L42+work!AX42,".")</f>
        <v>42476172.715909295</v>
      </c>
      <c r="BC42" s="27">
        <f>IFERROR(work!M42+work!AY42,".")</f>
        <v>44261143.134796418</v>
      </c>
      <c r="BD42" s="27">
        <f>IFERROR(work!N42+work!AZ42,".")</f>
        <v>45961655.551663138</v>
      </c>
      <c r="BE42" s="27">
        <f>IFERROR(work!O42+work!BA42,".")</f>
        <v>50141482.222434416</v>
      </c>
      <c r="BF42" s="27">
        <f>IFERROR(work!P42+work!BB42,".")</f>
        <v>57173191.553630129</v>
      </c>
      <c r="BG42" s="27">
        <f>IFERROR(work!Q42+work!BC42,".")</f>
        <v>65074961.454370275</v>
      </c>
      <c r="BH42" s="27">
        <f>IFERROR(work!R42+work!BD42,".")</f>
        <v>73520165.288705409</v>
      </c>
      <c r="BI42" s="27">
        <f>IFERROR(work!S42+work!BE42,".")</f>
        <v>81506215.699642494</v>
      </c>
      <c r="BJ42" s="27">
        <f>IFERROR(work!T42+work!BF42,".")</f>
        <v>89642135.180777922</v>
      </c>
      <c r="BK42" s="27">
        <f>IFERROR(work!U42+work!BG42,".")</f>
        <v>97950893.839711457</v>
      </c>
      <c r="BL42" s="27">
        <f>IFERROR(work!V42+work!BH42,".")</f>
        <v>105537441.77500339</v>
      </c>
      <c r="BM42" s="27">
        <f>IFERROR(work!W42+work!BI42,".")</f>
        <v>113479539.98505121</v>
      </c>
      <c r="BN42" s="27">
        <f>IFERROR(work!X42+work!BJ42,".")</f>
        <v>122964745.14709891</v>
      </c>
      <c r="BO42" s="27">
        <f>IFERROR(work!Y42+work!BK42,".")</f>
        <v>133127018.37895498</v>
      </c>
      <c r="BP42" s="27">
        <f>IFERROR(work!Z42+work!BL42,".")</f>
        <v>145174273.05608132</v>
      </c>
      <c r="BQ42" s="27">
        <f>IFERROR(work!AA42+work!BM42,".")</f>
        <v>159596830.50405073</v>
      </c>
      <c r="BR42" s="27">
        <f>IFERROR(work!AB42+work!BN42,".")</f>
        <v>175627621.11671117</v>
      </c>
      <c r="BS42" s="27">
        <f>IFERROR(work!AC42+work!BO42,".")</f>
        <v>195355544.10869071</v>
      </c>
      <c r="BT42" s="27">
        <f>IFERROR(work!AD42+work!BP42,".")</f>
        <v>219965529.87312037</v>
      </c>
      <c r="BU42" s="27">
        <f>IFERROR(work!AE42+work!BQ42,".")</f>
        <v>250922337.52529433</v>
      </c>
      <c r="BV42" s="27">
        <f>IFERROR(work!AF42+work!BR42,".")</f>
        <v>274838027.53669584</v>
      </c>
      <c r="BW42" s="27">
        <f>IFERROR(work!AG42+work!BS42,".")</f>
        <v>299906564.22539985</v>
      </c>
      <c r="BX42" s="27">
        <f>IFERROR(work!AH42+work!BT42,".")</f>
        <v>330884044.72550577</v>
      </c>
      <c r="BY42" s="27">
        <f>IFERROR(work!AI42+work!BU42,".")</f>
        <v>360792508.98303121</v>
      </c>
      <c r="BZ42" s="27"/>
      <c r="CA42" s="27"/>
      <c r="CB42" s="27"/>
      <c r="CC42" s="27"/>
      <c r="CD42" s="27"/>
      <c r="CE42" s="27"/>
      <c r="CF42" s="27" t="str">
        <f>IFERROR(work!AP42-work!D42,".")</f>
        <v>.</v>
      </c>
      <c r="CG42" s="27" t="str">
        <f>IFERROR(work!AQ42-work!E42,".")</f>
        <v>.</v>
      </c>
      <c r="CH42" s="27" t="str">
        <f>IFERROR(work!AR42-work!F42,".")</f>
        <v>.</v>
      </c>
      <c r="CI42" s="27" t="str">
        <f>IFERROR(work!AS42-work!G42,".")</f>
        <v>.</v>
      </c>
      <c r="CJ42" s="27">
        <f>IFERROR(work!AT42-work!H42,".")</f>
        <v>-25679412.927019563</v>
      </c>
      <c r="CK42" s="27">
        <f>IFERROR(work!AU42-work!I42,".")</f>
        <v>-29257165.301852256</v>
      </c>
      <c r="CL42" s="27">
        <f>IFERROR(work!AV42-work!J42,".")</f>
        <v>-31903259.424810629</v>
      </c>
      <c r="CM42" s="27">
        <f>IFERROR(work!AW42-work!K42,".")</f>
        <v>-35702007.584055588</v>
      </c>
      <c r="CN42" s="27">
        <f>IFERROR(work!AX42-work!L42,".")</f>
        <v>-39814376.671177991</v>
      </c>
      <c r="CO42" s="27">
        <f>IFERROR(work!AY42-work!M42,".")</f>
        <v>-41403318.777161591</v>
      </c>
      <c r="CP42" s="27">
        <f>IFERROR(work!AZ42-work!N42,".")</f>
        <v>-42958055.912949242</v>
      </c>
      <c r="CQ42" s="27">
        <f>IFERROR(work!BA42-work!O42,".")</f>
        <v>-46958842.696922272</v>
      </c>
      <c r="CR42" s="27">
        <f>IFERROR(work!BB42-work!P42,".")</f>
        <v>-53715379.504275113</v>
      </c>
      <c r="CS42" s="27">
        <f>IFERROR(work!BC42-work!Q42,".")</f>
        <v>-61338009.551641881</v>
      </c>
      <c r="CT42" s="27">
        <f>IFERROR(work!BD42-work!R42,".")</f>
        <v>-69452904.919094175</v>
      </c>
      <c r="CU42" s="27">
        <f>IFERROR(work!BE42-work!S42,".")</f>
        <v>-77050919.160807207</v>
      </c>
      <c r="CV42" s="27">
        <f>IFERROR(work!BF42-work!T42,".")</f>
        <v>-84770713.165716901</v>
      </c>
      <c r="CW42" s="27">
        <f>IFERROR(work!BG42-work!U42,".")</f>
        <v>-92682349.403007388</v>
      </c>
      <c r="CX42" s="27">
        <f>IFERROR(work!BH42-work!V42,".")</f>
        <v>-99965194.440647647</v>
      </c>
      <c r="CY42" s="27">
        <f>IFERROR(work!BI42-work!W42,".")</f>
        <v>-107641296.58298928</v>
      </c>
      <c r="CZ42" s="27">
        <f>IFERROR(work!BJ42-work!X42,".")</f>
        <v>-116730241.69265695</v>
      </c>
      <c r="DA42" s="27">
        <f>IFERROR(work!BK42-work!Y42,".")</f>
        <v>-126462652.36850059</v>
      </c>
      <c r="DB42" s="27">
        <f>IFERROR(work!BL42-work!Z42,".")</f>
        <v>-138038057.72939268</v>
      </c>
      <c r="DC42" s="27">
        <f>IFERROR(work!BM42-work!AA42,".")</f>
        <v>-151936733.35997027</v>
      </c>
      <c r="DD42" s="27">
        <f>IFERROR(work!BN42-work!AB42,".")</f>
        <v>-167370832.69757739</v>
      </c>
      <c r="DE42" s="27">
        <f>IFERROR(work!BO42-work!AC42,".")</f>
        <v>-186401734.98661205</v>
      </c>
      <c r="DF42" s="27">
        <f>IFERROR(work!BP42-work!AD42,".")</f>
        <v>-210274923.66728425</v>
      </c>
      <c r="DG42" s="27">
        <f>IFERROR(work!BQ42-work!AE42,".")</f>
        <v>-240412260.41784921</v>
      </c>
      <c r="DH42" s="27">
        <f>IFERROR(work!BR42-work!AF42,".")</f>
        <v>-263664691.80898872</v>
      </c>
      <c r="DI42" s="27">
        <f>IFERROR(work!BS42-work!AG42,".")</f>
        <v>-288138405.30008876</v>
      </c>
      <c r="DJ42" s="27">
        <f>IFERROR(work!BT42-work!AH42,".")</f>
        <v>-318317601.63063365</v>
      </c>
      <c r="DK42" s="27">
        <f>IFERROR(work!BU42-work!AI42,".")</f>
        <v>-347486487.1915167</v>
      </c>
      <c r="DL42" s="27"/>
      <c r="DM42" s="27"/>
      <c r="DN42" s="27"/>
      <c r="DO42" s="27"/>
      <c r="DP42" s="27"/>
      <c r="DQ42" s="27"/>
      <c r="DR42" s="27"/>
      <c r="DS42" s="27" t="str">
        <f>IFERROR(work!DO42-work!CC42,".")</f>
        <v>.</v>
      </c>
      <c r="DT42" s="27" t="str">
        <f>IFERROR(work!DP42-work!CD42,".")</f>
        <v>.</v>
      </c>
      <c r="DU42" s="27" t="str">
        <f>IFERROR(work!DQ42-work!CE42,".")</f>
        <v>.</v>
      </c>
      <c r="DV42" s="27" t="str">
        <f>IFERROR(work!DR42-work!CF42,".")</f>
        <v>.</v>
      </c>
      <c r="DW42" s="27" t="str">
        <f>IFERROR(work!DS42-work!CG42,".")</f>
        <v>.</v>
      </c>
      <c r="DX42" s="27" t="str">
        <f>IFERROR(work!DT42-work!CH42,".")</f>
        <v>.</v>
      </c>
      <c r="DY42" s="27" t="str">
        <f>IFERROR(work!DU42-work!CI42,".")</f>
        <v>.</v>
      </c>
      <c r="DZ42" s="27" t="str">
        <f>IFERROR(work!DV42-work!CJ42,".")</f>
        <v>.</v>
      </c>
      <c r="EA42" s="27" t="str">
        <f>IFERROR(work!DW42-work!CK42,".")</f>
        <v>.</v>
      </c>
      <c r="EB42" s="27" t="str">
        <f>IFERROR(work!DX42-work!CL42,".")</f>
        <v>.</v>
      </c>
      <c r="EC42" s="27" t="str">
        <f>IFERROR(work!DY42-work!CM42,".")</f>
        <v>.</v>
      </c>
      <c r="ED42" s="27" t="str">
        <f>IFERROR(work!DZ42-work!CN42,".")</f>
        <v>.</v>
      </c>
      <c r="EE42" s="27" t="str">
        <f>IFERROR(work!EA42-work!CO42,".")</f>
        <v>.</v>
      </c>
      <c r="EF42" s="27" t="str">
        <f>IFERROR(work!EB42-work!CP42,".")</f>
        <v>.</v>
      </c>
      <c r="EG42" s="27" t="str">
        <f>IFERROR(work!EC42-work!CQ42,".")</f>
        <v>.</v>
      </c>
      <c r="EH42" s="27" t="str">
        <f>IFERROR(work!ED42-work!CR42,".")</f>
        <v>.</v>
      </c>
      <c r="EI42" s="27" t="str">
        <f>IFERROR(work!EE42-work!CS42,".")</f>
        <v>.</v>
      </c>
      <c r="EJ42" s="27" t="str">
        <f>IFERROR(work!EF42-work!CT42,".")</f>
        <v>.</v>
      </c>
      <c r="EK42" s="27" t="str">
        <f>IFERROR(work!EG42-work!CU42,".")</f>
        <v>.</v>
      </c>
      <c r="EL42" s="27" t="str">
        <f>IFERROR(work!EH42-work!CV42,".")</f>
        <v>.</v>
      </c>
      <c r="EM42" s="27" t="str">
        <f>IFERROR(work!EI42-work!CW42,".")</f>
        <v>.</v>
      </c>
      <c r="EN42" s="27" t="str">
        <f>IFERROR(work!EJ42-work!CX42,".")</f>
        <v>.</v>
      </c>
      <c r="EO42" s="27" t="str">
        <f>IFERROR(work!EK42-work!CY42,".")</f>
        <v>.</v>
      </c>
      <c r="EP42" s="27" t="str">
        <f>IFERROR(work!EL42-work!CZ42,".")</f>
        <v>.</v>
      </c>
      <c r="EQ42" s="27" t="str">
        <f>IFERROR(work!EM42-work!DA42,".")</f>
        <v>.</v>
      </c>
      <c r="ER42" s="27" t="str">
        <f>IFERROR(work!EN42-work!DB42,".")</f>
        <v>.</v>
      </c>
      <c r="ES42" s="27" t="str">
        <f>IFERROR(work!EO42-work!DC42,".")</f>
        <v>.</v>
      </c>
      <c r="ET42" s="27" t="str">
        <f>IFERROR(work!EP42-work!DD42,".")</f>
        <v>.</v>
      </c>
      <c r="EU42" s="27" t="str">
        <f>IFERROR(work!EQ42-work!DE42,".")</f>
        <v>.</v>
      </c>
      <c r="EV42" s="27" t="str">
        <f>IFERROR(work!ER42-work!DF42,".")</f>
        <v>.</v>
      </c>
      <c r="EW42" s="27" t="str">
        <f>IFERROR(work!ES42-work!DG42,".")</f>
        <v>.</v>
      </c>
      <c r="EX42" s="27" t="str">
        <f>IFERROR(work!ET42-work!DH42,".")</f>
        <v>.</v>
      </c>
      <c r="EY42" s="27"/>
      <c r="EZ42" s="27"/>
      <c r="FA42" s="27"/>
      <c r="FB42" s="27"/>
      <c r="FC42" s="27"/>
      <c r="FD42" s="27"/>
      <c r="FE42" s="27" t="str">
        <f>IF(ISNUMBER(work!GZ42/work!HD42),work!GZ42/work!HD42,".")</f>
        <v>.</v>
      </c>
      <c r="FF42" s="27" t="str">
        <f>IF(ISNUMBER(work!HA42/work!HE42),work!HA42/work!HE42,".")</f>
        <v>.</v>
      </c>
      <c r="FG42" s="27" t="str">
        <f>IF(ISNUMBER(work!HB42/work!HF42),work!HB42/work!HF42,".")</f>
        <v>.</v>
      </c>
      <c r="FH42" s="27" t="str">
        <f>IF(ISNUMBER(work!HC42/work!HG42),work!HC42/work!HG42,".")</f>
        <v>.</v>
      </c>
      <c r="FI42" s="27" t="str">
        <f>IF(ISNUMBER((work!HA42+work!HB42)/(work!HE42+work!HF42)),(work!HA42+work!HB42)/(work!HE42+work!HF42),".")</f>
        <v>.</v>
      </c>
      <c r="FJ42" s="27" t="str">
        <f>IF(ISNUMBER(work!HH42/work!HL42),work!HH42/work!HL42,".")</f>
        <v>.</v>
      </c>
      <c r="FK42" s="27" t="str">
        <f>IF(ISNUMBER(work!HI42/work!HM42),work!HI42/work!HM42,".")</f>
        <v>.</v>
      </c>
      <c r="FL42" s="27" t="str">
        <f>IF(ISNUMBER(work!HJ42/work!HN42),work!HJ42/work!HN42,".")</f>
        <v>.</v>
      </c>
      <c r="FM42" s="27" t="str">
        <f>IF(ISNUMBER(work!HK42/work!HO42),work!HK42/work!HO42,".")</f>
        <v>.</v>
      </c>
      <c r="FN42" s="27" t="str">
        <f>IF(ISNUMBER((work!HI42+work!HJ42)/(work!HM42+work!HN42)),(work!HI42+work!HJ42)/(work!HM42+work!HN42),".")</f>
        <v>.</v>
      </c>
      <c r="FO42" s="27" t="s">
        <v>5007</v>
      </c>
      <c r="FP42" s="27" t="s">
        <v>5007</v>
      </c>
      <c r="FQ42" s="27" t="s">
        <v>5007</v>
      </c>
      <c r="FR42" s="27" t="s">
        <v>5007</v>
      </c>
      <c r="FS42" s="27" t="s">
        <v>5007</v>
      </c>
      <c r="FT42" s="27">
        <f>work!GM42</f>
        <v>1.3035381750465549E-2</v>
      </c>
      <c r="FU42" s="27" t="str">
        <f>work!GN42</f>
        <v>.</v>
      </c>
      <c r="FV42" s="27">
        <f>work!GO42</f>
        <v>1.6275693820087228E-2</v>
      </c>
      <c r="FW42" s="27" t="s">
        <v>5007</v>
      </c>
      <c r="FX42" s="27"/>
      <c r="FY42" s="27" t="str">
        <f t="shared" si="42"/>
        <v>.</v>
      </c>
      <c r="FZ42">
        <f t="shared" si="20"/>
        <v>56</v>
      </c>
      <c r="GA42" t="str">
        <f>work!HC42</f>
        <v>.</v>
      </c>
      <c r="GB42" t="str">
        <f>IF(ISNUMBER(work!HA42+work!HB42),work!HA42+work!HB42,".")</f>
        <v>.</v>
      </c>
      <c r="GC42" t="str">
        <f>IF(ISNUMBER(work!HK42-work!HC42),work!HK42-work!HC42,".")</f>
        <v>.</v>
      </c>
      <c r="GD42" t="str">
        <f>IF(ISNUMBER(work!HI42+work!HJ42-work!HA42-work!HB42),(work!HI42+work!HJ42-work!HA42-work!HB42),".")</f>
        <v>.</v>
      </c>
      <c r="GH42">
        <f>work!GQ42</f>
        <v>700000</v>
      </c>
      <c r="GI42" t="str">
        <f>work!GR42</f>
        <v>.</v>
      </c>
      <c r="GJ42" t="str">
        <f>work!GZ42</f>
        <v>.</v>
      </c>
      <c r="GK42" t="str">
        <f>work!HH42</f>
        <v>.</v>
      </c>
      <c r="GL42" t="str">
        <f t="shared" si="43"/>
        <v/>
      </c>
      <c r="GM42" t="str">
        <f>IFERROR(VLOOKUP($F42,AREA_EM_ALLYEAR,Seq!B$1,FALSE),".")</f>
        <v>.</v>
      </c>
      <c r="GN42" t="str">
        <f>IFERROR(VLOOKUP($F42,AREA_EM_ALLYEAR,Seq!C$1,FALSE),".")</f>
        <v>.</v>
      </c>
      <c r="GO42" t="str">
        <f>IFERROR(VLOOKUP($F42,AREA_EM_ALLYEAR,Seq!D$1,FALSE),".")</f>
        <v>.</v>
      </c>
      <c r="GP42" t="str">
        <f>IFERROR(VLOOKUP($F42,AREA_EM_ALLYEAR,Seq!E$1,FALSE),".")</f>
        <v>.</v>
      </c>
      <c r="GQ42" t="str">
        <f>IFERROR(VLOOKUP($F42,AREA_EM_ALLYEAR,Seq!F$1,FALSE),".")</f>
        <v>.</v>
      </c>
      <c r="GR42" t="str">
        <f>IFERROR(VLOOKUP($F42,AREA_EM_ALLYEAR,Seq!G$1,FALSE),".")</f>
        <v>.</v>
      </c>
      <c r="GS42" t="str">
        <f>IFERROR(VLOOKUP($F42,AREA_EM_ALLYEAR,Seq!H$1,FALSE),".")</f>
        <v>.</v>
      </c>
      <c r="GT42" t="str">
        <f>IFERROR(VLOOKUP($F42,AREA_EM_ALLYEAR,Seq!I$1,FALSE),".")</f>
        <v>.</v>
      </c>
      <c r="GU42" t="str">
        <f>IFERROR(VLOOKUP($F42,AREA_EM_ALLYEAR,Seq!J$1,FALSE),".")</f>
        <v>.</v>
      </c>
      <c r="GV42" t="str">
        <f>IFERROR(VLOOKUP($F42,AREA_EM_ALLYEAR,Seq!K$1,FALSE),".")</f>
        <v>.</v>
      </c>
      <c r="GW42" t="str">
        <f>IFERROR(VLOOKUP($F42,AREA_EM_ALLYEAR,Seq!L$1,FALSE),".")</f>
        <v>.</v>
      </c>
      <c r="GX42" t="str">
        <f>IFERROR(VLOOKUP($F42,AREA_EM_ALLYEAR,Seq!M$1,FALSE),".")</f>
        <v>.</v>
      </c>
      <c r="GY42" t="str">
        <f>IFERROR(VLOOKUP($F42,AREA_EM_ALLYEAR,Seq!N$1,FALSE),".")</f>
        <v>.</v>
      </c>
      <c r="GZ42" t="str">
        <f>IFERROR(VLOOKUP($F42,AREA_EM_ALLYEAR,Seq!O$1,FALSE),".")</f>
        <v>.</v>
      </c>
      <c r="HA42" t="str">
        <f t="shared" si="21"/>
        <v>.</v>
      </c>
      <c r="HK42" s="139">
        <f>IFERROR(VLOOKUP(CONCATENATE($G42, ".SP.DYN.LE00.IN"),AREA_WB_6ATTRS,Seq!B$1,FALSE)-VLOOKUP("CHN.SP.DYN.LE00.IN",AREA_WB_6ATTRS,Seq!B$1,FALSE),".")</f>
        <v>-11.322731707317082</v>
      </c>
      <c r="HL42" s="139">
        <f>IFERROR(VLOOKUP(CONCATENATE($G42, ".SP.DYN.LE00.IN"),AREA_WB_6ATTRS,Seq!C$1,FALSE)-VLOOKUP("CHN.SP.DYN.LE00.IN",AREA_WB_6ATTRS,Seq!C$1,FALSE),".")</f>
        <v>-10.324634146341474</v>
      </c>
      <c r="HM42" s="139">
        <f>IFERROR(VLOOKUP(CONCATENATE($G42, ".SP.DYN.LE00.IN"),AREA_WB_6ATTRS,Seq!D$1,FALSE)-VLOOKUP("CHN.SP.DYN.LE00.IN",AREA_WB_6ATTRS,Seq!D$1,FALSE),".")</f>
        <v>-9.4148780487804871</v>
      </c>
      <c r="HN42" s="139">
        <f>IFERROR(VLOOKUP(CONCATENATE($G42, ".SP.DYN.LE00.IN"),AREA_WB_6ATTRS,Seq!E$1,FALSE)-VLOOKUP("CHN.SP.DYN.LE00.IN",AREA_WB_6ATTRS,Seq!E$1,FALSE),".")</f>
        <v>-8.599317073170738</v>
      </c>
      <c r="HO42" s="139">
        <f>IFERROR(VLOOKUP(CONCATENATE($G42, ".SP.DYN.LE00.IN"),AREA_WB_6ATTRS,Seq!F$1,FALSE)-VLOOKUP("CHN.SP.DYN.LE00.IN",AREA_WB_6ATTRS,Seq!F$1,FALSE),".")</f>
        <v>-7.8875853658536528</v>
      </c>
      <c r="HP42" s="139">
        <f>IFERROR(VLOOKUP(CONCATENATE($G42, ".SP.DYN.LE00.IN"),AREA_WB_6ATTRS,Seq!G$1,FALSE)-VLOOKUP("CHN.SP.DYN.LE00.IN",AREA_WB_6ATTRS,Seq!G$1,FALSE),".")</f>
        <v>-7.2582439024390268</v>
      </c>
      <c r="HQ42" s="139">
        <f>IFERROR(VLOOKUP(CONCATENATE($G42, ".SP.DYN.LE00.IN"),AREA_WB_6ATTRS,Seq!H$1,FALSE)-VLOOKUP("CHN.SP.DYN.LE00.IN",AREA_WB_6ATTRS,Seq!H$1,FALSE),".")</f>
        <v>-6.6662439024390281</v>
      </c>
      <c r="HR42" s="139">
        <f>IFERROR(VLOOKUP(CONCATENATE($G42, ".SP.DYN.LE00.IN"),AREA_WB_6ATTRS,Seq!I$1,FALSE)-VLOOKUP("CHN.SP.DYN.LE00.IN",AREA_WB_6ATTRS,Seq!I$1,FALSE),".")</f>
        <v>-6.061000000000007</v>
      </c>
      <c r="HS42" s="139">
        <f>IFERROR(VLOOKUP(CONCATENATE($G42, ".SP.DYN.LE00.IN"),AREA_WB_6ATTRS,Seq!J$1,FALSE)-VLOOKUP("CHN.SP.DYN.LE00.IN",AREA_WB_6ATTRS,Seq!J$1,FALSE),".")</f>
        <v>-5.4113658536585376</v>
      </c>
      <c r="HT42" s="139">
        <f>IFERROR(VLOOKUP(CONCATENATE($G42, ".SP.DYN.LE00.IN"),AREA_WB_6ATTRS,Seq!K$1,FALSE)-VLOOKUP("CHN.SP.DYN.LE00.IN",AREA_WB_6ATTRS,Seq!K$1,FALSE),".")</f>
        <v>-4.7108292682926987</v>
      </c>
      <c r="HU42" s="139">
        <f>IFERROR(VLOOKUP(CONCATENATE($G42, ".SP.DYN.LE00.IN"),AREA_WB_6ATTRS,Seq!L$1,FALSE)-VLOOKUP("CHN.SP.DYN.LE00.IN",AREA_WB_6ATTRS,Seq!L$1,FALSE),".")</f>
        <v>-3.9813658536585308</v>
      </c>
      <c r="HV42" s="139">
        <f>IFERROR(VLOOKUP(CONCATENATE($G42, ".SP.DYN.LE00.IN"),AREA_WB_6ATTRS,Seq!M$1,FALSE)-VLOOKUP("CHN.SP.DYN.LE00.IN",AREA_WB_6ATTRS,Seq!M$1,FALSE),".")</f>
        <v>-3.25292682926829</v>
      </c>
      <c r="HW42" s="139">
        <f>IFERROR(VLOOKUP(CONCATENATE($G42, ".SP.DYN.LE00.IN"),AREA_WB_6ATTRS,Seq!N$1,FALSE)-VLOOKUP("CHN.SP.DYN.LE00.IN",AREA_WB_6ATTRS,Seq!N$1,FALSE),".")</f>
        <v>-2.5690731707316985</v>
      </c>
      <c r="HX42" s="139">
        <f>IFERROR(VLOOKUP(CONCATENATE($G42, ".SP.DYN.LE00.IN"),AREA_WB_6ATTRS,Seq!O$1,FALSE)-VLOOKUP("CHN.SP.DYN.LE00.IN",AREA_WB_6ATTRS,Seq!O$1,FALSE),".")</f>
        <v>-1.9612926829268247</v>
      </c>
      <c r="HY42" s="139">
        <f>IFERROR(VLOOKUP(CONCATENATE($G42, ".SP.DYN.LE00.IN"),AREA_WB_6ATTRS,Seq!P$1,FALSE)-VLOOKUP("CHN.SP.DYN.LE00.IN",AREA_WB_6ATTRS,Seq!P$1,FALSE),".")</f>
        <v>-1.4380975609756206</v>
      </c>
      <c r="HZ42" s="139">
        <f>IFERROR(VLOOKUP(CONCATENATE($G42, ".SP.DYN.LE00.IN"),AREA_WB_6ATTRS,Seq!Q$1,FALSE)-VLOOKUP("CHN.SP.DYN.LE00.IN",AREA_WB_6ATTRS,Seq!Q$1,FALSE),".")</f>
        <v>-0.9930487804878112</v>
      </c>
      <c r="IA42" s="139">
        <f>IFERROR(VLOOKUP(CONCATENATE($G42, ".SP.DYN.LE00.IN"),AREA_WB_6ATTRS,Seq!R$1,FALSE)-VLOOKUP("CHN.SP.DYN.LE00.IN",AREA_WB_6ATTRS,Seq!R$1,FALSE),".")</f>
        <v>-0.60917073170732294</v>
      </c>
      <c r="IB42" s="139">
        <f>IFERROR(VLOOKUP(CONCATENATE($G42, ".SP.DYN.LE00.IN"),AREA_WB_6ATTRS,Seq!S$1,FALSE)-VLOOKUP("CHN.SP.DYN.LE00.IN",AREA_WB_6ATTRS,Seq!S$1,FALSE),".")</f>
        <v>-0.25999999999999091</v>
      </c>
      <c r="IC42" s="139">
        <f>IFERROR(VLOOKUP(CONCATENATE($G42, ".SP.DYN.LE00.IN"),AREA_WB_6ATTRS,Seq!T$1,FALSE)-VLOOKUP("CHN.SP.DYN.LE00.IN",AREA_WB_6ATTRS,Seq!T$1,FALSE),".")</f>
        <v>7.4463414634138303E-2</v>
      </c>
      <c r="ID42" s="139">
        <f>IFERROR(VLOOKUP(CONCATENATE($G42, ".SP.DYN.LE00.IN"),AREA_WB_6ATTRS,Seq!U$1,FALSE)-VLOOKUP("CHN.SP.DYN.LE00.IN",AREA_WB_6ATTRS,Seq!U$1,FALSE),".")</f>
        <v>0.39921951219511698</v>
      </c>
      <c r="IE42" s="139">
        <f>IFERROR(VLOOKUP(CONCATENATE($G42, ".SP.DYN.LE00.IN"),AREA_WB_6ATTRS,Seq!V$1,FALSE)-VLOOKUP("CHN.SP.DYN.LE00.IN",AREA_WB_6ATTRS,Seq!V$1,FALSE),".")</f>
        <v>0.70380487804878555</v>
      </c>
      <c r="IF42" s="139">
        <f>IFERROR(VLOOKUP(CONCATENATE($G42, ".SP.DYN.LE00.IN"),AREA_WB_6ATTRS,Seq!W$1,FALSE)-VLOOKUP("CHN.SP.DYN.LE00.IN",AREA_WB_6ATTRS,Seq!W$1,FALSE),".")</f>
        <v>0.97578048780486881</v>
      </c>
      <c r="IG42" s="139">
        <f>IFERROR(VLOOKUP(CONCATENATE($G42, ".SP.DYN.LE00.IN"),AREA_WB_6ATTRS,Seq!X$1,FALSE)-VLOOKUP("CHN.SP.DYN.LE00.IN",AREA_WB_6ATTRS,Seq!X$1,FALSE),".")</f>
        <v>1.1976585365853794</v>
      </c>
      <c r="IH42" s="139">
        <f>IFERROR(VLOOKUP(CONCATENATE($G42, ".SP.DYN.LE00.IN"),AREA_WB_6ATTRS,Seq!Y$1,FALSE)-VLOOKUP("CHN.SP.DYN.LE00.IN",AREA_WB_6ATTRS,Seq!Y$1,FALSE),".")</f>
        <v>1.3610243902438981</v>
      </c>
      <c r="II42" s="139">
        <f>IFERROR(VLOOKUP(CONCATENATE($G42, ".SP.DYN.LE00.IN"),AREA_WB_6ATTRS,Seq!Z$1,FALSE)-VLOOKUP("CHN.SP.DYN.LE00.IN",AREA_WB_6ATTRS,Seq!Z$1,FALSE),".")</f>
        <v>1.4694390243902262</v>
      </c>
      <c r="IJ42" s="139">
        <f>IFERROR(VLOOKUP(CONCATENATE($G42, ".SP.DYN.LE00.IN"),AREA_WB_6ATTRS,Seq!AA$1,FALSE)-VLOOKUP("CHN.SP.DYN.LE00.IN",AREA_WB_6ATTRS,Seq!AA$1,FALSE),".")</f>
        <v>1.528414634146344</v>
      </c>
      <c r="IK42" s="139">
        <f>IFERROR(VLOOKUP(CONCATENATE($G42, ".SP.DYN.LE00.IN"),AREA_WB_6ATTRS,Seq!AB$1,FALSE)-VLOOKUP("CHN.SP.DYN.LE00.IN",AREA_WB_6ATTRS,Seq!AB$1,FALSE),".")</f>
        <v>1.5510243902438958</v>
      </c>
      <c r="IL42" s="139">
        <f>IFERROR(VLOOKUP(CONCATENATE($G42, ".SP.DYN.LE00.IN"),AREA_WB_6ATTRS,Seq!AC$1,FALSE)-VLOOKUP("CHN.SP.DYN.LE00.IN",AREA_WB_6ATTRS,Seq!AC$1,FALSE),".")</f>
        <v>1.5527560975609731</v>
      </c>
      <c r="IM42" s="139">
        <f>IFERROR(VLOOKUP(CONCATENATE($G42, ".SP.DYN.LE00.IN"),AREA_WB_6ATTRS,Seq!AD$1,FALSE)-VLOOKUP("CHN.SP.DYN.LE00.IN",AREA_WB_6ATTRS,Seq!AD$1,FALSE),".")</f>
        <v>1.5501219512195235</v>
      </c>
      <c r="IN42" s="139">
        <f>IFERROR(VLOOKUP(CONCATENATE($G42, ".SP.DYN.LE00.IN"),AREA_WB_6ATTRS,Seq!AE$1,FALSE)-VLOOKUP("CHN.SP.DYN.LE00.IN",AREA_WB_6ATTRS,Seq!AE$1,FALSE),".")</f>
        <v>1.5490731707317025</v>
      </c>
      <c r="IO42" s="139">
        <f>IFERROR(VLOOKUP(CONCATENATE($G42, ".SP.DYN.LE00.IN"),AREA_WB_6ATTRS,Seq!AF$1,FALSE)-VLOOKUP("CHN.SP.DYN.LE00.IN",AREA_WB_6ATTRS,Seq!AF$1,FALSE),".")</f>
        <v>1.5551463414633986</v>
      </c>
      <c r="IP42" s="139" t="str">
        <f>IFERROR(VLOOKUP(CONCATENATE($G42, ".SP.DYN.LE00.IN"),AREA_WB_6ATTRS,Seq!AG$1,FALSE)-VLOOKUP("CHN.SP.DYN.LE00.IN",AREA_WB_6ATTRS,Seq!AG$1,FALSE),".")</f>
        <v>.</v>
      </c>
      <c r="IW42">
        <f>IFERROR(VLOOKUP(CONCATENATE($G42, ".SP.DYN.LE00.IN"),AREA_WB_6ATTRS,Seq!B$1,FALSE),".")</f>
        <v>55.671073170731709</v>
      </c>
      <c r="IX42">
        <f>IFERROR(VLOOKUP(CONCATENATE($G42, ".SP.DYN.LE00.IN"),AREA_WB_6ATTRS,Seq!C$1,FALSE),".")</f>
        <v>56.938292682926836</v>
      </c>
      <c r="IY42">
        <f>IFERROR(VLOOKUP(CONCATENATE($G42, ".SP.DYN.LE00.IN"),AREA_WB_6ATTRS,Seq!D$1,FALSE),".")</f>
        <v>58.120024390243906</v>
      </c>
      <c r="IZ42">
        <f>IFERROR(VLOOKUP(CONCATENATE($G42, ".SP.DYN.LE00.IN"),AREA_WB_6ATTRS,Seq!E$1,FALSE),".")</f>
        <v>59.200536585365853</v>
      </c>
      <c r="JA42">
        <f>IFERROR(VLOOKUP(CONCATENATE($G42, ".SP.DYN.LE00.IN"),AREA_WB_6ATTRS,Seq!F$1,FALSE),".")</f>
        <v>60.171682926829277</v>
      </c>
      <c r="JB42">
        <f>IFERROR(VLOOKUP(CONCATENATE($G42, ".SP.DYN.LE00.IN"),AREA_WB_6ATTRS,Seq!G$1,FALSE),".")</f>
        <v>61.054902439024396</v>
      </c>
      <c r="JC42">
        <f>IFERROR(VLOOKUP(CONCATENATE($G42, ".SP.DYN.LE00.IN"),AREA_WB_6ATTRS,Seq!H$1,FALSE),".")</f>
        <v>61.893243902439032</v>
      </c>
      <c r="JD42">
        <f>IFERROR(VLOOKUP(CONCATENATE($G42, ".SP.DYN.LE00.IN"),AREA_WB_6ATTRS,Seq!I$1,FALSE),".")</f>
        <v>62.736317073170738</v>
      </c>
      <c r="JE42">
        <f>IFERROR(VLOOKUP(CONCATENATE($G42, ".SP.DYN.LE00.IN"),AREA_WB_6ATTRS,Seq!J$1,FALSE),".")</f>
        <v>63.61575609756099</v>
      </c>
      <c r="JF42">
        <f>IFERROR(VLOOKUP(CONCATENATE($G42, ".SP.DYN.LE00.IN"),AREA_WB_6ATTRS,Seq!K$1,FALSE),".")</f>
        <v>64.536097560975605</v>
      </c>
      <c r="JG42">
        <f>IFERROR(VLOOKUP(CONCATENATE($G42, ".SP.DYN.LE00.IN"),AREA_WB_6ATTRS,Seq!L$1,FALSE),".")</f>
        <v>65.478365853658545</v>
      </c>
      <c r="JH42">
        <f>IFERROR(VLOOKUP(CONCATENATE($G42, ".SP.DYN.LE00.IN"),AREA_WB_6ATTRS,Seq!M$1,FALSE),".")</f>
        <v>66.41109756097562</v>
      </c>
      <c r="JI42">
        <f>IFERROR(VLOOKUP(CONCATENATE($G42, ".SP.DYN.LE00.IN"),AREA_WB_6ATTRS,Seq!N$1,FALSE),".")</f>
        <v>67.292756097560982</v>
      </c>
      <c r="JJ42">
        <f>IFERROR(VLOOKUP(CONCATENATE($G42, ".SP.DYN.LE00.IN"),AREA_WB_6ATTRS,Seq!O$1,FALSE),".")</f>
        <v>68.093341463414646</v>
      </c>
      <c r="JK42">
        <f>IFERROR(VLOOKUP(CONCATENATE($G42, ".SP.DYN.LE00.IN"),AREA_WB_6ATTRS,Seq!P$1,FALSE),".")</f>
        <v>68.804829268292679</v>
      </c>
      <c r="JL42">
        <f>IFERROR(VLOOKUP(CONCATENATE($G42, ".SP.DYN.LE00.IN"),AREA_WB_6ATTRS,Seq!Q$1,FALSE),".")</f>
        <v>69.431682926829268</v>
      </c>
      <c r="JM42">
        <f>IFERROR(VLOOKUP(CONCATENATE($G42, ".SP.DYN.LE00.IN"),AREA_WB_6ATTRS,Seq!R$1,FALSE),".")</f>
        <v>69.989853658536589</v>
      </c>
      <c r="JN42">
        <f>IFERROR(VLOOKUP(CONCATENATE($G42, ".SP.DYN.LE00.IN"),AREA_WB_6ATTRS,Seq!S$1,FALSE),".")</f>
        <v>70.506317073170749</v>
      </c>
      <c r="JO42">
        <f>IFERROR(VLOOKUP(CONCATENATE($G42, ".SP.DYN.LE00.IN"),AREA_WB_6ATTRS,Seq!T$1,FALSE),".")</f>
        <v>71.001560975609763</v>
      </c>
      <c r="JP42">
        <f>IFERROR(VLOOKUP(CONCATENATE($G42, ".SP.DYN.LE00.IN"),AREA_WB_6ATTRS,Seq!U$1,FALSE),".")</f>
        <v>71.482609756097574</v>
      </c>
      <c r="JQ42">
        <f>IFERROR(VLOOKUP(CONCATENATE($G42, ".SP.DYN.LE00.IN"),AREA_WB_6ATTRS,Seq!V$1,FALSE),".")</f>
        <v>71.945512195121964</v>
      </c>
      <c r="JR42">
        <f>IFERROR(VLOOKUP(CONCATENATE($G42, ".SP.DYN.LE00.IN"),AREA_WB_6ATTRS,Seq!W$1,FALSE),".")</f>
        <v>72.381317073170734</v>
      </c>
      <c r="JS42">
        <f>IFERROR(VLOOKUP(CONCATENATE($G42, ".SP.DYN.LE00.IN"),AREA_WB_6ATTRS,Seq!X$1,FALSE),".")</f>
        <v>72.777097560975619</v>
      </c>
      <c r="JT42">
        <f>IFERROR(VLOOKUP(CONCATENATE($G42, ".SP.DYN.LE00.IN"),AREA_WB_6ATTRS,Seq!Y$1,FALSE),".")</f>
        <v>73.125902439024387</v>
      </c>
      <c r="JU42">
        <f>IFERROR(VLOOKUP(CONCATENATE($G42, ".SP.DYN.LE00.IN"),AREA_WB_6ATTRS,Seq!Z$1,FALSE),".")</f>
        <v>73.431780487804872</v>
      </c>
      <c r="JV42">
        <f>IFERROR(VLOOKUP(CONCATENATE($G42, ".SP.DYN.LE00.IN"),AREA_WB_6ATTRS,Seq!AA$1,FALSE),".")</f>
        <v>73.699731707317085</v>
      </c>
      <c r="JW42">
        <f>IFERROR(VLOOKUP(CONCATENATE($G42, ".SP.DYN.LE00.IN"),AREA_WB_6ATTRS,Seq!AB$1,FALSE),".")</f>
        <v>73.940756097560978</v>
      </c>
      <c r="JX42">
        <f>IFERROR(VLOOKUP(CONCATENATE($G42, ".SP.DYN.LE00.IN"),AREA_WB_6ATTRS,Seq!AC$1,FALSE),".")</f>
        <v>74.165341463414634</v>
      </c>
      <c r="JY42">
        <f>IFERROR(VLOOKUP(CONCATENATE($G42, ".SP.DYN.LE00.IN"),AREA_WB_6ATTRS,Seq!AD$1,FALSE),".")</f>
        <v>74.38546341463416</v>
      </c>
      <c r="JZ42">
        <f>IFERROR(VLOOKUP(CONCATENATE($G42, ".SP.DYN.LE00.IN"),AREA_WB_6ATTRS,Seq!AE$1,FALSE),".")</f>
        <v>74.605585365853656</v>
      </c>
      <c r="KA42">
        <f>IFERROR(VLOOKUP(CONCATENATE($G42, ".SP.DYN.LE00.IN"),AREA_WB_6ATTRS,Seq!AF$1,FALSE),".")</f>
        <v>74.828243902439027</v>
      </c>
      <c r="KB42" t="str">
        <f>IFERROR(VLOOKUP(CONCATENATE($G42, ".SP.DYN.LE00.IN"),AREA_WB_6ATTRS,Seq!AG$1,FALSE),".")</f>
        <v>.</v>
      </c>
      <c r="KK42">
        <f t="shared" si="25"/>
        <v>8524</v>
      </c>
      <c r="KL42">
        <f t="shared" si="23"/>
        <v>0</v>
      </c>
      <c r="KM42">
        <f t="shared" si="26"/>
        <v>45961655.551663138</v>
      </c>
      <c r="KN42">
        <f t="shared" si="27"/>
        <v>-42958055.912949242</v>
      </c>
      <c r="KO42" t="str">
        <f t="shared" si="24"/>
        <v>.</v>
      </c>
      <c r="KP42" t="str">
        <f>work!HA42</f>
        <v>.</v>
      </c>
      <c r="KQ42" t="str">
        <f>work!HB42</f>
        <v>.</v>
      </c>
      <c r="KR42" t="str">
        <f>work!HC42</f>
        <v>.</v>
      </c>
      <c r="KS42" t="str">
        <f>IF(ISNUMBER(work!HI42-work!HA42),work!HI42-work!HA42,".")</f>
        <v>.</v>
      </c>
      <c r="KT42" t="str">
        <f>IF(ISNUMBER(work!HJ42-work!HB42),work!HJ42-work!HB42,".")</f>
        <v>.</v>
      </c>
      <c r="KU42" t="str">
        <f>IF(ISNUMBER(work!HK42-work!HC42),work!HK42-work!HC42,".")</f>
        <v>.</v>
      </c>
      <c r="KW42">
        <f>IFERROR(work!HR42/work!HV42,".")</f>
        <v>3.58659217877095E-5</v>
      </c>
      <c r="KX42">
        <f>IFERROR(work!HS42/work!HW42,".")</f>
        <v>4.335347432024169E-5</v>
      </c>
      <c r="KY42">
        <f>IFERROR(work!HT42/work!HX42,".")</f>
        <v>1.1515365413200679E-4</v>
      </c>
      <c r="KZ42" t="str">
        <f>IFERROR(work!HU42/work!HY42,".")</f>
        <v>.</v>
      </c>
    </row>
    <row r="43" spans="1:331">
      <c r="A43" s="91">
        <f t="shared" si="0"/>
        <v>41</v>
      </c>
      <c r="B43" s="91" t="str">
        <f t="shared" si="28"/>
        <v>InEM90</v>
      </c>
      <c r="C43" s="91" t="str">
        <f t="shared" si="29"/>
        <v>Out</v>
      </c>
      <c r="D43" s="24" t="str">
        <f t="shared" si="30"/>
        <v>In67</v>
      </c>
      <c r="E43" s="86" t="s">
        <v>2401</v>
      </c>
      <c r="F43" s="87" t="str">
        <f t="shared" si="3"/>
        <v>Taiwan</v>
      </c>
      <c r="G43" s="166" t="s">
        <v>4878</v>
      </c>
      <c r="H43" s="166" t="s">
        <v>5007</v>
      </c>
      <c r="I43" s="166" t="s">
        <v>5007</v>
      </c>
      <c r="J43" s="180" t="s">
        <v>5007</v>
      </c>
      <c r="K43" s="180" t="s">
        <v>5007</v>
      </c>
      <c r="L43" s="27">
        <f>IFERROR(VLOOKUP($F43,Area_FDI_84_96,Seq!B$1,FALSE),0)</f>
        <v>0</v>
      </c>
      <c r="M43" s="27">
        <f>IFERROR(VLOOKUP($F43,Area_FDI_84_96,Seq!C$1,FALSE),0)</f>
        <v>0</v>
      </c>
      <c r="N43" s="27">
        <f>IFERROR(VLOOKUP($F43,Area_FDI_84_96,Seq!D$1,FALSE),0)</f>
        <v>0</v>
      </c>
      <c r="O43" s="27">
        <f>IFERROR(VLOOKUP($F43,Area_FDI_84_96,Seq!E$1,FALSE),0)</f>
        <v>0</v>
      </c>
      <c r="P43" s="27">
        <f>IFERROR(VLOOKUP($F43,Area_FDI_84_96,Seq!F$1,FALSE),0)</f>
        <v>0</v>
      </c>
      <c r="Q43" s="27">
        <f>IFERROR(VLOOKUP($F43,Area_FDI_84_96,Seq!G$1,FALSE),0)</f>
        <v>0</v>
      </c>
      <c r="R43" s="27">
        <f>IFERROR(VLOOKUP($F43,Area_FDI_84_96,Seq!H$1,FALSE),0)</f>
        <v>0</v>
      </c>
      <c r="S43" s="27">
        <f>IFERROR(VLOOKUP($F43,Area_FDI_84_96,Seq!I$1,FALSE),0)</f>
        <v>0</v>
      </c>
      <c r="T43" s="27">
        <f>IFERROR(VALUE(VLOOKUP($E43,Area_FDI_92_95,Seq!B$1,FALSE)),0)</f>
        <v>105050</v>
      </c>
      <c r="U43" s="27">
        <f>IFERROR(VALUE(VLOOKUP($E43,Area_FDI_92_95,Seq!C$1,FALSE)),0)</f>
        <v>313859</v>
      </c>
      <c r="V43" s="27">
        <f>IFERROR(VALUE(VLOOKUP($E43,Area_FDI_92_95,Seq!D$1,FALSE)),0)</f>
        <v>339104</v>
      </c>
      <c r="W43" s="27">
        <f>IFERROR(VALUE(VLOOKUP($E43,Area_FDI_92_95,Seq!E$1,FALSE)),0)</f>
        <v>316155</v>
      </c>
      <c r="X43" s="27">
        <f>IFERROR(VALUE(VLOOKUP($E43,Area_FDI_96_99,Seq!B$1,FALSE)),0)</f>
        <v>347484</v>
      </c>
      <c r="Y43" s="27">
        <f>IFERROR(VALUE(VLOOKUP($E43,Area_FDI_96_99,Seq!C$1,FALSE)),0)</f>
        <v>328939</v>
      </c>
      <c r="Z43" s="27">
        <f>IFERROR(VALUE(VLOOKUP($E43,Area_FDI_96_99,Seq!D$1,FALSE)),0)</f>
        <v>291521</v>
      </c>
      <c r="AA43" s="27">
        <f>IFERROR(VALUE(VLOOKUP($E43,Area_FDI_96_99,Seq!E$1,FALSE)),0)</f>
        <v>259870</v>
      </c>
      <c r="AB43" s="27">
        <f t="shared" si="31"/>
        <v>229628</v>
      </c>
      <c r="AC43" s="27">
        <f t="shared" si="32"/>
        <v>297994</v>
      </c>
      <c r="AD43" s="27">
        <f t="shared" si="33"/>
        <v>397064</v>
      </c>
      <c r="AE43" s="27">
        <f t="shared" si="34"/>
        <v>337724</v>
      </c>
      <c r="AF43" s="27">
        <f t="shared" si="35"/>
        <v>311749</v>
      </c>
      <c r="AG43" s="27">
        <f t="shared" si="36"/>
        <v>215171</v>
      </c>
      <c r="AH43" s="27">
        <f t="shared" si="37"/>
        <v>213583</v>
      </c>
      <c r="AI43" s="27">
        <f t="shared" si="38"/>
        <v>177437</v>
      </c>
      <c r="AJ43" s="27">
        <f t="shared" si="39"/>
        <v>0</v>
      </c>
      <c r="AK43" s="27">
        <f t="shared" si="40"/>
        <v>0</v>
      </c>
      <c r="AL43" s="27">
        <f t="shared" si="41"/>
        <v>0</v>
      </c>
      <c r="AM43" s="27"/>
      <c r="AN43" s="27"/>
      <c r="AO43" s="27"/>
      <c r="AP43" s="27"/>
      <c r="AQ43" s="27"/>
      <c r="AR43" s="27"/>
      <c r="AS43" s="88"/>
      <c r="AT43" s="27" t="str">
        <f>IFERROR(work!D43+work!AP43,".")</f>
        <v>.</v>
      </c>
      <c r="AU43" s="27" t="str">
        <f>IFERROR(work!E43+work!AQ43,".")</f>
        <v>.</v>
      </c>
      <c r="AV43" s="27" t="str">
        <f>IFERROR(work!F43+work!AR43,".")</f>
        <v>.</v>
      </c>
      <c r="AW43" s="27" t="str">
        <f>IFERROR(work!G43+work!AS43,".")</f>
        <v>.</v>
      </c>
      <c r="AX43" s="27" t="str">
        <f>IFERROR(work!H43+work!AT43,".")</f>
        <v>.</v>
      </c>
      <c r="AY43" s="27" t="str">
        <f>IFERROR(work!I43+work!AU43,".")</f>
        <v>.</v>
      </c>
      <c r="AZ43" s="27" t="str">
        <f>IFERROR(work!J43+work!AV43,".")</f>
        <v>.</v>
      </c>
      <c r="BA43" s="27" t="str">
        <f>IFERROR(work!K43+work!AW43,".")</f>
        <v>.</v>
      </c>
      <c r="BB43" s="27" t="str">
        <f>IFERROR(work!L43+work!AX43,".")</f>
        <v>.</v>
      </c>
      <c r="BC43" s="27" t="str">
        <f>IFERROR(work!M43+work!AY43,".")</f>
        <v>.</v>
      </c>
      <c r="BD43" s="27" t="str">
        <f>IFERROR(work!N43+work!AZ43,".")</f>
        <v>.</v>
      </c>
      <c r="BE43" s="27" t="str">
        <f>IFERROR(work!O43+work!BA43,".")</f>
        <v>.</v>
      </c>
      <c r="BF43" s="27" t="str">
        <f>IFERROR(work!P43+work!BB43,".")</f>
        <v>.</v>
      </c>
      <c r="BG43" s="27" t="str">
        <f>IFERROR(work!Q43+work!BC43,".")</f>
        <v>.</v>
      </c>
      <c r="BH43" s="27" t="str">
        <f>IFERROR(work!R43+work!BD43,".")</f>
        <v>.</v>
      </c>
      <c r="BI43" s="27" t="str">
        <f>IFERROR(work!S43+work!BE43,".")</f>
        <v>.</v>
      </c>
      <c r="BJ43" s="27" t="str">
        <f>IFERROR(work!T43+work!BF43,".")</f>
        <v>.</v>
      </c>
      <c r="BK43" s="27" t="str">
        <f>IFERROR(work!U43+work!BG43,".")</f>
        <v>.</v>
      </c>
      <c r="BL43" s="27" t="str">
        <f>IFERROR(work!V43+work!BH43,".")</f>
        <v>.</v>
      </c>
      <c r="BM43" s="27" t="str">
        <f>IFERROR(work!W43+work!BI43,".")</f>
        <v>.</v>
      </c>
      <c r="BN43" s="27" t="str">
        <f>IFERROR(work!X43+work!BJ43,".")</f>
        <v>.</v>
      </c>
      <c r="BO43" s="27" t="str">
        <f>IFERROR(work!Y43+work!BK43,".")</f>
        <v>.</v>
      </c>
      <c r="BP43" s="27" t="str">
        <f>IFERROR(work!Z43+work!BL43,".")</f>
        <v>.</v>
      </c>
      <c r="BQ43" s="27" t="str">
        <f>IFERROR(work!AA43+work!BM43,".")</f>
        <v>.</v>
      </c>
      <c r="BR43" s="27" t="str">
        <f>IFERROR(work!AB43+work!BN43,".")</f>
        <v>.</v>
      </c>
      <c r="BS43" s="27" t="str">
        <f>IFERROR(work!AC43+work!BO43,".")</f>
        <v>.</v>
      </c>
      <c r="BT43" s="27" t="str">
        <f>IFERROR(work!AD43+work!BP43,".")</f>
        <v>.</v>
      </c>
      <c r="BU43" s="27" t="str">
        <f>IFERROR(work!AE43+work!BQ43,".")</f>
        <v>.</v>
      </c>
      <c r="BV43" s="27" t="str">
        <f>IFERROR(work!AF43+work!BR43,".")</f>
        <v>.</v>
      </c>
      <c r="BW43" s="27" t="str">
        <f>IFERROR(work!AG43+work!BS43,".")</f>
        <v>.</v>
      </c>
      <c r="BX43" s="27" t="str">
        <f>IFERROR(work!AH43+work!BT43,".")</f>
        <v>.</v>
      </c>
      <c r="BY43" s="27" t="str">
        <f>IFERROR(work!AI43+work!BU43,".")</f>
        <v>.</v>
      </c>
      <c r="BZ43" s="27"/>
      <c r="CA43" s="27"/>
      <c r="CB43" s="27"/>
      <c r="CC43" s="27"/>
      <c r="CD43" s="27"/>
      <c r="CE43" s="88"/>
      <c r="CF43" s="27" t="str">
        <f>IFERROR(work!AP43-work!D43,".")</f>
        <v>.</v>
      </c>
      <c r="CG43" s="27" t="str">
        <f>IFERROR(work!AQ43-work!E43,".")</f>
        <v>.</v>
      </c>
      <c r="CH43" s="27" t="str">
        <f>IFERROR(work!AR43-work!F43,".")</f>
        <v>.</v>
      </c>
      <c r="CI43" s="27" t="str">
        <f>IFERROR(work!AS43-work!G43,".")</f>
        <v>.</v>
      </c>
      <c r="CJ43" s="27" t="str">
        <f>IFERROR(work!AT43-work!H43,".")</f>
        <v>.</v>
      </c>
      <c r="CK43" s="27" t="str">
        <f>IFERROR(work!AU43-work!I43,".")</f>
        <v>.</v>
      </c>
      <c r="CL43" s="27" t="str">
        <f>IFERROR(work!AV43-work!J43,".")</f>
        <v>.</v>
      </c>
      <c r="CM43" s="27" t="str">
        <f>IFERROR(work!AW43-work!K43,".")</f>
        <v>.</v>
      </c>
      <c r="CN43" s="27" t="str">
        <f>IFERROR(work!AX43-work!L43,".")</f>
        <v>.</v>
      </c>
      <c r="CO43" s="27" t="str">
        <f>IFERROR(work!AY43-work!M43,".")</f>
        <v>.</v>
      </c>
      <c r="CP43" s="27" t="str">
        <f>IFERROR(work!AZ43-work!N43,".")</f>
        <v>.</v>
      </c>
      <c r="CQ43" s="27" t="str">
        <f>IFERROR(work!BA43-work!O43,".")</f>
        <v>.</v>
      </c>
      <c r="CR43" s="27" t="str">
        <f>IFERROR(work!BB43-work!P43,".")</f>
        <v>.</v>
      </c>
      <c r="CS43" s="27" t="str">
        <f>IFERROR(work!BC43-work!Q43,".")</f>
        <v>.</v>
      </c>
      <c r="CT43" s="27" t="str">
        <f>IFERROR(work!BD43-work!R43,".")</f>
        <v>.</v>
      </c>
      <c r="CU43" s="27" t="str">
        <f>IFERROR(work!BE43-work!S43,".")</f>
        <v>.</v>
      </c>
      <c r="CV43" s="27" t="str">
        <f>IFERROR(work!BF43-work!T43,".")</f>
        <v>.</v>
      </c>
      <c r="CW43" s="27" t="str">
        <f>IFERROR(work!BG43-work!U43,".")</f>
        <v>.</v>
      </c>
      <c r="CX43" s="27" t="str">
        <f>IFERROR(work!BH43-work!V43,".")</f>
        <v>.</v>
      </c>
      <c r="CY43" s="27" t="str">
        <f>IFERROR(work!BI43-work!W43,".")</f>
        <v>.</v>
      </c>
      <c r="CZ43" s="27" t="str">
        <f>IFERROR(work!BJ43-work!X43,".")</f>
        <v>.</v>
      </c>
      <c r="DA43" s="27" t="str">
        <f>IFERROR(work!BK43-work!Y43,".")</f>
        <v>.</v>
      </c>
      <c r="DB43" s="27" t="str">
        <f>IFERROR(work!BL43-work!Z43,".")</f>
        <v>.</v>
      </c>
      <c r="DC43" s="27" t="str">
        <f>IFERROR(work!BM43-work!AA43,".")</f>
        <v>.</v>
      </c>
      <c r="DD43" s="27" t="str">
        <f>IFERROR(work!BN43-work!AB43,".")</f>
        <v>.</v>
      </c>
      <c r="DE43" s="27" t="str">
        <f>IFERROR(work!BO43-work!AC43,".")</f>
        <v>.</v>
      </c>
      <c r="DF43" s="27" t="str">
        <f>IFERROR(work!BP43-work!AD43,".")</f>
        <v>.</v>
      </c>
      <c r="DG43" s="27" t="str">
        <f>IFERROR(work!BQ43-work!AE43,".")</f>
        <v>.</v>
      </c>
      <c r="DH43" s="27" t="str">
        <f>IFERROR(work!BR43-work!AF43,".")</f>
        <v>.</v>
      </c>
      <c r="DI43" s="27" t="str">
        <f>IFERROR(work!BS43-work!AG43,".")</f>
        <v>.</v>
      </c>
      <c r="DJ43" s="27" t="str">
        <f>IFERROR(work!BT43-work!AH43,".")</f>
        <v>.</v>
      </c>
      <c r="DK43" s="27" t="str">
        <f>IFERROR(work!BU43-work!AI43,".")</f>
        <v>.</v>
      </c>
      <c r="DL43" s="27"/>
      <c r="DM43" s="27"/>
      <c r="DN43" s="27"/>
      <c r="DO43" s="27"/>
      <c r="DP43" s="27"/>
      <c r="DQ43" s="88"/>
      <c r="DR43" s="88"/>
      <c r="DS43" s="27" t="str">
        <f>IFERROR(work!DO43-work!CC43,".")</f>
        <v>.</v>
      </c>
      <c r="DT43" s="27" t="str">
        <f>IFERROR(work!DP43-work!CD43,".")</f>
        <v>.</v>
      </c>
      <c r="DU43" s="27" t="str">
        <f>IFERROR(work!DQ43-work!CE43,".")</f>
        <v>.</v>
      </c>
      <c r="DV43" s="27" t="str">
        <f>IFERROR(work!DR43-work!CF43,".")</f>
        <v>.</v>
      </c>
      <c r="DW43" s="27" t="str">
        <f>IFERROR(work!DS43-work!CG43,".")</f>
        <v>.</v>
      </c>
      <c r="DX43" s="27" t="str">
        <f>IFERROR(work!DT43-work!CH43,".")</f>
        <v>.</v>
      </c>
      <c r="DY43" s="27" t="str">
        <f>IFERROR(work!DU43-work!CI43,".")</f>
        <v>.</v>
      </c>
      <c r="DZ43" s="27" t="str">
        <f>IFERROR(work!DV43-work!CJ43,".")</f>
        <v>.</v>
      </c>
      <c r="EA43" s="27" t="str">
        <f>IFERROR(work!DW43-work!CK43,".")</f>
        <v>.</v>
      </c>
      <c r="EB43" s="27" t="str">
        <f>IFERROR(work!DX43-work!CL43,".")</f>
        <v>.</v>
      </c>
      <c r="EC43" s="27" t="str">
        <f>IFERROR(work!DY43-work!CM43,".")</f>
        <v>.</v>
      </c>
      <c r="ED43" s="27" t="str">
        <f>IFERROR(work!DZ43-work!CN43,".")</f>
        <v>.</v>
      </c>
      <c r="EE43" s="27" t="str">
        <f>IFERROR(work!EA43-work!CO43,".")</f>
        <v>.</v>
      </c>
      <c r="EF43" s="27" t="str">
        <f>IFERROR(work!EB43-work!CP43,".")</f>
        <v>.</v>
      </c>
      <c r="EG43" s="27" t="str">
        <f>IFERROR(work!EC43-work!CQ43,".")</f>
        <v>.</v>
      </c>
      <c r="EH43" s="27" t="str">
        <f>IFERROR(work!ED43-work!CR43,".")</f>
        <v>.</v>
      </c>
      <c r="EI43" s="27" t="str">
        <f>IFERROR(work!EE43-work!CS43,".")</f>
        <v>.</v>
      </c>
      <c r="EJ43" s="27" t="str">
        <f>IFERROR(work!EF43-work!CT43,".")</f>
        <v>.</v>
      </c>
      <c r="EK43" s="27" t="str">
        <f>IFERROR(work!EG43-work!CU43,".")</f>
        <v>.</v>
      </c>
      <c r="EL43" s="27" t="str">
        <f>IFERROR(work!EH43-work!CV43,".")</f>
        <v>.</v>
      </c>
      <c r="EM43" s="27" t="str">
        <f>IFERROR(work!EI43-work!CW43,".")</f>
        <v>.</v>
      </c>
      <c r="EN43" s="27" t="str">
        <f>IFERROR(work!EJ43-work!CX43,".")</f>
        <v>.</v>
      </c>
      <c r="EO43" s="27" t="str">
        <f>IFERROR(work!EK43-work!CY43,".")</f>
        <v>.</v>
      </c>
      <c r="EP43" s="27" t="str">
        <f>IFERROR(work!EL43-work!CZ43,".")</f>
        <v>.</v>
      </c>
      <c r="EQ43" s="27" t="str">
        <f>IFERROR(work!EM43-work!DA43,".")</f>
        <v>.</v>
      </c>
      <c r="ER43" s="27" t="str">
        <f>IFERROR(work!EN43-work!DB43,".")</f>
        <v>.</v>
      </c>
      <c r="ES43" s="27" t="str">
        <f>IFERROR(work!EO43-work!DC43,".")</f>
        <v>.</v>
      </c>
      <c r="ET43" s="27" t="str">
        <f>IFERROR(work!EP43-work!DD43,".")</f>
        <v>.</v>
      </c>
      <c r="EU43" s="27" t="str">
        <f>IFERROR(work!EQ43-work!DE43,".")</f>
        <v>.</v>
      </c>
      <c r="EV43" s="27" t="str">
        <f>IFERROR(work!ER43-work!DF43,".")</f>
        <v>.</v>
      </c>
      <c r="EW43" s="27" t="str">
        <f>IFERROR(work!ES43-work!DG43,".")</f>
        <v>.</v>
      </c>
      <c r="EX43" s="27" t="str">
        <f>IFERROR(work!ET43-work!DH43,".")</f>
        <v>.</v>
      </c>
      <c r="EY43" s="27"/>
      <c r="EZ43" s="27"/>
      <c r="FA43" s="27"/>
      <c r="FB43" s="27"/>
      <c r="FC43" s="27"/>
      <c r="FD43" s="88"/>
      <c r="FE43" s="88" t="str">
        <f>IF(ISNUMBER(work!GZ43/work!HD43),work!GZ43/work!HD43,".")</f>
        <v>.</v>
      </c>
      <c r="FF43" s="88" t="str">
        <f>IF(ISNUMBER(work!HA43/work!HE43),work!HA43/work!HE43,".")</f>
        <v>.</v>
      </c>
      <c r="FG43" s="88" t="str">
        <f>IF(ISNUMBER(work!HB43/work!HF43),work!HB43/work!HF43,".")</f>
        <v>.</v>
      </c>
      <c r="FH43" s="88" t="str">
        <f>IF(ISNUMBER(work!HC43/work!HG43),work!HC43/work!HG43,".")</f>
        <v>.</v>
      </c>
      <c r="FI43" s="88" t="str">
        <f>IF(ISNUMBER((work!HA43+work!HB43)/(work!HE43+work!HF43)),(work!HA43+work!HB43)/(work!HE43+work!HF43),".")</f>
        <v>.</v>
      </c>
      <c r="FJ43" s="88" t="str">
        <f>IF(ISNUMBER(work!HH43/work!HL43),work!HH43/work!HL43,".")</f>
        <v>.</v>
      </c>
      <c r="FK43" s="88" t="str">
        <f>IF(ISNUMBER(work!HI43/work!HM43),work!HI43/work!HM43,".")</f>
        <v>.</v>
      </c>
      <c r="FL43" s="88" t="str">
        <f>IF(ISNUMBER(work!HJ43/work!HN43),work!HJ43/work!HN43,".")</f>
        <v>.</v>
      </c>
      <c r="FM43" s="88" t="str">
        <f>IF(ISNUMBER(work!HK43/work!HO43),work!HK43/work!HO43,".")</f>
        <v>.</v>
      </c>
      <c r="FN43" s="88" t="str">
        <f>IF(ISNUMBER((work!HI43+work!HJ43)/(work!HM43+work!HN43)),(work!HI43+work!HJ43)/(work!HM43+work!HN43),".")</f>
        <v>.</v>
      </c>
      <c r="FO43" s="27" t="s">
        <v>5007</v>
      </c>
      <c r="FP43" s="27" t="s">
        <v>5007</v>
      </c>
      <c r="FQ43" s="27" t="s">
        <v>5007</v>
      </c>
      <c r="FR43" s="27" t="s">
        <v>5007</v>
      </c>
      <c r="FS43" s="27" t="s">
        <v>5007</v>
      </c>
      <c r="FT43" s="88" t="str">
        <f>work!GM43</f>
        <v>.</v>
      </c>
      <c r="FU43" s="88">
        <v>0.98</v>
      </c>
      <c r="FV43" s="88">
        <v>0.98</v>
      </c>
      <c r="FW43" s="27" t="s">
        <v>5007</v>
      </c>
      <c r="FX43" s="88"/>
      <c r="FY43" s="88">
        <f t="shared" si="42"/>
        <v>1723.12</v>
      </c>
      <c r="FZ43">
        <f t="shared" si="20"/>
        <v>229628</v>
      </c>
      <c r="GA43" t="str">
        <f>work!HC43</f>
        <v>.</v>
      </c>
      <c r="GB43" t="str">
        <f>IF(ISNUMBER(work!HA43+work!HB43),work!HA43+work!HB43,".")</f>
        <v>.</v>
      </c>
      <c r="GC43" t="str">
        <f>IF(ISNUMBER(work!HK43-work!HC43),work!HK43-work!HC43,".")</f>
        <v>.</v>
      </c>
      <c r="GD43" t="str">
        <f>IF(ISNUMBER(work!HI43+work!HJ43-work!HA43-work!HB43),(work!HI43+work!HJ43-work!HA43-work!HB43),".")</f>
        <v>.</v>
      </c>
      <c r="GG43" s="90"/>
      <c r="GH43" t="str">
        <f>work!GQ43</f>
        <v>.</v>
      </c>
      <c r="GI43">
        <f>work!GR43</f>
        <v>19943000</v>
      </c>
      <c r="GJ43" t="str">
        <f>work!GZ43</f>
        <v>.</v>
      </c>
      <c r="GK43" t="str">
        <f>work!HH43</f>
        <v>.</v>
      </c>
      <c r="GL43" t="str">
        <f t="shared" si="43"/>
        <v>.</v>
      </c>
      <c r="GM43" t="str">
        <f>IFERROR(VLOOKUP($F43,AREA_EM_ALLYEAR,Seq!B$1,FALSE),".")</f>
        <v>.</v>
      </c>
      <c r="GN43" t="str">
        <f>IFERROR(VLOOKUP($F43,AREA_EM_ALLYEAR,Seq!C$1,FALSE),".")</f>
        <v>.</v>
      </c>
      <c r="GO43" t="str">
        <f>IFERROR(VLOOKUP($F43,AREA_EM_ALLYEAR,Seq!D$1,FALSE),".")</f>
        <v>.</v>
      </c>
      <c r="GP43" t="str">
        <f>IFERROR(VLOOKUP($F43,AREA_EM_ALLYEAR,Seq!E$1,FALSE),".")</f>
        <v>.</v>
      </c>
      <c r="GQ43" t="str">
        <f>IFERROR(VLOOKUP($F43,AREA_EM_ALLYEAR,Seq!F$1,FALSE),".")</f>
        <v>.</v>
      </c>
      <c r="GR43" t="str">
        <f>IFERROR(VLOOKUP($F43,AREA_EM_ALLYEAR,Seq!G$1,FALSE),".")</f>
        <v>.</v>
      </c>
      <c r="GS43" t="str">
        <f>IFERROR(VLOOKUP($F43,AREA_EM_ALLYEAR,Seq!H$1,FALSE),".")</f>
        <v>.</v>
      </c>
      <c r="GT43" t="str">
        <f>IFERROR(VLOOKUP($F43,AREA_EM_ALLYEAR,Seq!I$1,FALSE),".")</f>
        <v>.</v>
      </c>
      <c r="GU43" t="str">
        <f>IFERROR(VLOOKUP($F43,AREA_EM_ALLYEAR,Seq!J$1,FALSE),".")</f>
        <v>.</v>
      </c>
      <c r="GV43" t="str">
        <f>IFERROR(VLOOKUP($F43,AREA_EM_ALLYEAR,Seq!K$1,FALSE),".")</f>
        <v>.</v>
      </c>
      <c r="GW43" t="str">
        <f>IFERROR(VLOOKUP($F43,AREA_EM_ALLYEAR,Seq!L$1,FALSE),".")</f>
        <v>.</v>
      </c>
      <c r="GX43" t="str">
        <f>IFERROR(VLOOKUP($F43,AREA_EM_ALLYEAR,Seq!M$1,FALSE),".")</f>
        <v>.</v>
      </c>
      <c r="GY43" t="str">
        <f>IFERROR(VLOOKUP($F43,AREA_EM_ALLYEAR,Seq!N$1,FALSE),".")</f>
        <v>.</v>
      </c>
      <c r="GZ43" t="str">
        <f>IFERROR(VLOOKUP($F43,AREA_EM_ALLYEAR,Seq!O$1,FALSE),".")</f>
        <v>.</v>
      </c>
      <c r="HA43" t="str">
        <f t="shared" si="21"/>
        <v>.</v>
      </c>
      <c r="HI43" s="90"/>
      <c r="HJ43" s="90"/>
      <c r="HK43" s="139" t="str">
        <f>IFERROR(VLOOKUP(CONCATENATE($G43, ".SP.DYN.LE00.IN"),AREA_WB_6ATTRS,Seq!B$1,FALSE)-VLOOKUP("CHN.SP.DYN.LE00.IN",AREA_WB_6ATTRS,Seq!B$1,FALSE),".")</f>
        <v>.</v>
      </c>
      <c r="HL43" s="139" t="str">
        <f>IFERROR(VLOOKUP(CONCATENATE($G43, ".SP.DYN.LE00.IN"),AREA_WB_6ATTRS,Seq!C$1,FALSE)-VLOOKUP("CHN.SP.DYN.LE00.IN",AREA_WB_6ATTRS,Seq!C$1,FALSE),".")</f>
        <v>.</v>
      </c>
      <c r="HM43" s="139" t="str">
        <f>IFERROR(VLOOKUP(CONCATENATE($G43, ".SP.DYN.LE00.IN"),AREA_WB_6ATTRS,Seq!D$1,FALSE)-VLOOKUP("CHN.SP.DYN.LE00.IN",AREA_WB_6ATTRS,Seq!D$1,FALSE),".")</f>
        <v>.</v>
      </c>
      <c r="HN43" s="139" t="str">
        <f>IFERROR(VLOOKUP(CONCATENATE($G43, ".SP.DYN.LE00.IN"),AREA_WB_6ATTRS,Seq!E$1,FALSE)-VLOOKUP("CHN.SP.DYN.LE00.IN",AREA_WB_6ATTRS,Seq!E$1,FALSE),".")</f>
        <v>.</v>
      </c>
      <c r="HO43" s="139" t="str">
        <f>IFERROR(VLOOKUP(CONCATENATE($G43, ".SP.DYN.LE00.IN"),AREA_WB_6ATTRS,Seq!F$1,FALSE)-VLOOKUP("CHN.SP.DYN.LE00.IN",AREA_WB_6ATTRS,Seq!F$1,FALSE),".")</f>
        <v>.</v>
      </c>
      <c r="HP43" s="139" t="str">
        <f>IFERROR(VLOOKUP(CONCATENATE($G43, ".SP.DYN.LE00.IN"),AREA_WB_6ATTRS,Seq!G$1,FALSE)-VLOOKUP("CHN.SP.DYN.LE00.IN",AREA_WB_6ATTRS,Seq!G$1,FALSE),".")</f>
        <v>.</v>
      </c>
      <c r="HQ43" s="139" t="str">
        <f>IFERROR(VLOOKUP(CONCATENATE($G43, ".SP.DYN.LE00.IN"),AREA_WB_6ATTRS,Seq!H$1,FALSE)-VLOOKUP("CHN.SP.DYN.LE00.IN",AREA_WB_6ATTRS,Seq!H$1,FALSE),".")</f>
        <v>.</v>
      </c>
      <c r="HR43" s="139" t="str">
        <f>IFERROR(VLOOKUP(CONCATENATE($G43, ".SP.DYN.LE00.IN"),AREA_WB_6ATTRS,Seq!I$1,FALSE)-VLOOKUP("CHN.SP.DYN.LE00.IN",AREA_WB_6ATTRS,Seq!I$1,FALSE),".")</f>
        <v>.</v>
      </c>
      <c r="HS43" s="139" t="str">
        <f>IFERROR(VLOOKUP(CONCATENATE($G43, ".SP.DYN.LE00.IN"),AREA_WB_6ATTRS,Seq!J$1,FALSE)-VLOOKUP("CHN.SP.DYN.LE00.IN",AREA_WB_6ATTRS,Seq!J$1,FALSE),".")</f>
        <v>.</v>
      </c>
      <c r="HT43" s="139" t="str">
        <f>IFERROR(VLOOKUP(CONCATENATE($G43, ".SP.DYN.LE00.IN"),AREA_WB_6ATTRS,Seq!K$1,FALSE)-VLOOKUP("CHN.SP.DYN.LE00.IN",AREA_WB_6ATTRS,Seq!K$1,FALSE),".")</f>
        <v>.</v>
      </c>
      <c r="HU43" s="139" t="str">
        <f>IFERROR(VLOOKUP(CONCATENATE($G43, ".SP.DYN.LE00.IN"),AREA_WB_6ATTRS,Seq!L$1,FALSE)-VLOOKUP("CHN.SP.DYN.LE00.IN",AREA_WB_6ATTRS,Seq!L$1,FALSE),".")</f>
        <v>.</v>
      </c>
      <c r="HV43" s="139" t="str">
        <f>IFERROR(VLOOKUP(CONCATENATE($G43, ".SP.DYN.LE00.IN"),AREA_WB_6ATTRS,Seq!M$1,FALSE)-VLOOKUP("CHN.SP.DYN.LE00.IN",AREA_WB_6ATTRS,Seq!M$1,FALSE),".")</f>
        <v>.</v>
      </c>
      <c r="HW43" s="139" t="str">
        <f>IFERROR(VLOOKUP(CONCATENATE($G43, ".SP.DYN.LE00.IN"),AREA_WB_6ATTRS,Seq!N$1,FALSE)-VLOOKUP("CHN.SP.DYN.LE00.IN",AREA_WB_6ATTRS,Seq!N$1,FALSE),".")</f>
        <v>.</v>
      </c>
      <c r="HX43" s="139" t="str">
        <f>IFERROR(VLOOKUP(CONCATENATE($G43, ".SP.DYN.LE00.IN"),AREA_WB_6ATTRS,Seq!O$1,FALSE)-VLOOKUP("CHN.SP.DYN.LE00.IN",AREA_WB_6ATTRS,Seq!O$1,FALSE),".")</f>
        <v>.</v>
      </c>
      <c r="HY43" s="139" t="str">
        <f>IFERROR(VLOOKUP(CONCATENATE($G43, ".SP.DYN.LE00.IN"),AREA_WB_6ATTRS,Seq!P$1,FALSE)-VLOOKUP("CHN.SP.DYN.LE00.IN",AREA_WB_6ATTRS,Seq!P$1,FALSE),".")</f>
        <v>.</v>
      </c>
      <c r="HZ43" s="139" t="str">
        <f>IFERROR(VLOOKUP(CONCATENATE($G43, ".SP.DYN.LE00.IN"),AREA_WB_6ATTRS,Seq!Q$1,FALSE)-VLOOKUP("CHN.SP.DYN.LE00.IN",AREA_WB_6ATTRS,Seq!Q$1,FALSE),".")</f>
        <v>.</v>
      </c>
      <c r="IA43" s="139" t="str">
        <f>IFERROR(VLOOKUP(CONCATENATE($G43, ".SP.DYN.LE00.IN"),AREA_WB_6ATTRS,Seq!R$1,FALSE)-VLOOKUP("CHN.SP.DYN.LE00.IN",AREA_WB_6ATTRS,Seq!R$1,FALSE),".")</f>
        <v>.</v>
      </c>
      <c r="IB43" s="139" t="str">
        <f>IFERROR(VLOOKUP(CONCATENATE($G43, ".SP.DYN.LE00.IN"),AREA_WB_6ATTRS,Seq!S$1,FALSE)-VLOOKUP("CHN.SP.DYN.LE00.IN",AREA_WB_6ATTRS,Seq!S$1,FALSE),".")</f>
        <v>.</v>
      </c>
      <c r="IC43" s="139" t="str">
        <f>IFERROR(VLOOKUP(CONCATENATE($G43, ".SP.DYN.LE00.IN"),AREA_WB_6ATTRS,Seq!T$1,FALSE)-VLOOKUP("CHN.SP.DYN.LE00.IN",AREA_WB_6ATTRS,Seq!T$1,FALSE),".")</f>
        <v>.</v>
      </c>
      <c r="ID43" s="139" t="str">
        <f>IFERROR(VLOOKUP(CONCATENATE($G43, ".SP.DYN.LE00.IN"),AREA_WB_6ATTRS,Seq!U$1,FALSE)-VLOOKUP("CHN.SP.DYN.LE00.IN",AREA_WB_6ATTRS,Seq!U$1,FALSE),".")</f>
        <v>.</v>
      </c>
      <c r="IE43" s="139" t="str">
        <f>IFERROR(VLOOKUP(CONCATENATE($G43, ".SP.DYN.LE00.IN"),AREA_WB_6ATTRS,Seq!V$1,FALSE)-VLOOKUP("CHN.SP.DYN.LE00.IN",AREA_WB_6ATTRS,Seq!V$1,FALSE),".")</f>
        <v>.</v>
      </c>
      <c r="IF43" s="139" t="str">
        <f>IFERROR(VLOOKUP(CONCATENATE($G43, ".SP.DYN.LE00.IN"),AREA_WB_6ATTRS,Seq!W$1,FALSE)-VLOOKUP("CHN.SP.DYN.LE00.IN",AREA_WB_6ATTRS,Seq!W$1,FALSE),".")</f>
        <v>.</v>
      </c>
      <c r="IG43" s="139" t="str">
        <f>IFERROR(VLOOKUP(CONCATENATE($G43, ".SP.DYN.LE00.IN"),AREA_WB_6ATTRS,Seq!X$1,FALSE)-VLOOKUP("CHN.SP.DYN.LE00.IN",AREA_WB_6ATTRS,Seq!X$1,FALSE),".")</f>
        <v>.</v>
      </c>
      <c r="IH43" s="139" t="str">
        <f>IFERROR(VLOOKUP(CONCATENATE($G43, ".SP.DYN.LE00.IN"),AREA_WB_6ATTRS,Seq!Y$1,FALSE)-VLOOKUP("CHN.SP.DYN.LE00.IN",AREA_WB_6ATTRS,Seq!Y$1,FALSE),".")</f>
        <v>.</v>
      </c>
      <c r="II43" s="139" t="str">
        <f>IFERROR(VLOOKUP(CONCATENATE($G43, ".SP.DYN.LE00.IN"),AREA_WB_6ATTRS,Seq!Z$1,FALSE)-VLOOKUP("CHN.SP.DYN.LE00.IN",AREA_WB_6ATTRS,Seq!Z$1,FALSE),".")</f>
        <v>.</v>
      </c>
      <c r="IJ43" s="139" t="str">
        <f>IFERROR(VLOOKUP(CONCATENATE($G43, ".SP.DYN.LE00.IN"),AREA_WB_6ATTRS,Seq!AA$1,FALSE)-VLOOKUP("CHN.SP.DYN.LE00.IN",AREA_WB_6ATTRS,Seq!AA$1,FALSE),".")</f>
        <v>.</v>
      </c>
      <c r="IK43" s="139" t="str">
        <f>IFERROR(VLOOKUP(CONCATENATE($G43, ".SP.DYN.LE00.IN"),AREA_WB_6ATTRS,Seq!AB$1,FALSE)-VLOOKUP("CHN.SP.DYN.LE00.IN",AREA_WB_6ATTRS,Seq!AB$1,FALSE),".")</f>
        <v>.</v>
      </c>
      <c r="IL43" s="139" t="str">
        <f>IFERROR(VLOOKUP(CONCATENATE($G43, ".SP.DYN.LE00.IN"),AREA_WB_6ATTRS,Seq!AC$1,FALSE)-VLOOKUP("CHN.SP.DYN.LE00.IN",AREA_WB_6ATTRS,Seq!AC$1,FALSE),".")</f>
        <v>.</v>
      </c>
      <c r="IM43" s="139" t="str">
        <f>IFERROR(VLOOKUP(CONCATENATE($G43, ".SP.DYN.LE00.IN"),AREA_WB_6ATTRS,Seq!AD$1,FALSE)-VLOOKUP("CHN.SP.DYN.LE00.IN",AREA_WB_6ATTRS,Seq!AD$1,FALSE),".")</f>
        <v>.</v>
      </c>
      <c r="IN43" s="139" t="str">
        <f>IFERROR(VLOOKUP(CONCATENATE($G43, ".SP.DYN.LE00.IN"),AREA_WB_6ATTRS,Seq!AE$1,FALSE)-VLOOKUP("CHN.SP.DYN.LE00.IN",AREA_WB_6ATTRS,Seq!AE$1,FALSE),".")</f>
        <v>.</v>
      </c>
      <c r="IO43" s="139" t="str">
        <f>IFERROR(VLOOKUP(CONCATENATE($G43, ".SP.DYN.LE00.IN"),AREA_WB_6ATTRS,Seq!AF$1,FALSE)-VLOOKUP("CHN.SP.DYN.LE00.IN",AREA_WB_6ATTRS,Seq!AF$1,FALSE),".")</f>
        <v>.</v>
      </c>
      <c r="IP43" s="139" t="str">
        <f>IFERROR(VLOOKUP(CONCATENATE($G43, ".SP.DYN.LE00.IN"),AREA_WB_6ATTRS,Seq!AG$1,FALSE)-VLOOKUP("CHN.SP.DYN.LE00.IN",AREA_WB_6ATTRS,Seq!AG$1,FALSE),".")</f>
        <v>.</v>
      </c>
      <c r="IW43" t="str">
        <f>IFERROR(VLOOKUP(CONCATENATE($G43, ".SP.DYN.LE00.IN"),AREA_WB_6ATTRS,Seq!B$1,FALSE),".")</f>
        <v>.</v>
      </c>
      <c r="IX43" t="str">
        <f>IFERROR(VLOOKUP(CONCATENATE($G43, ".SP.DYN.LE00.IN"),AREA_WB_6ATTRS,Seq!C$1,FALSE),".")</f>
        <v>.</v>
      </c>
      <c r="IY43" t="str">
        <f>IFERROR(VLOOKUP(CONCATENATE($G43, ".SP.DYN.LE00.IN"),AREA_WB_6ATTRS,Seq!D$1,FALSE),".")</f>
        <v>.</v>
      </c>
      <c r="IZ43" t="str">
        <f>IFERROR(VLOOKUP(CONCATENATE($G43, ".SP.DYN.LE00.IN"),AREA_WB_6ATTRS,Seq!E$1,FALSE),".")</f>
        <v>.</v>
      </c>
      <c r="JA43" t="str">
        <f>IFERROR(VLOOKUP(CONCATENATE($G43, ".SP.DYN.LE00.IN"),AREA_WB_6ATTRS,Seq!F$1,FALSE),".")</f>
        <v>.</v>
      </c>
      <c r="JB43" t="str">
        <f>IFERROR(VLOOKUP(CONCATENATE($G43, ".SP.DYN.LE00.IN"),AREA_WB_6ATTRS,Seq!G$1,FALSE),".")</f>
        <v>.</v>
      </c>
      <c r="JC43" t="str">
        <f>IFERROR(VLOOKUP(CONCATENATE($G43, ".SP.DYN.LE00.IN"),AREA_WB_6ATTRS,Seq!H$1,FALSE),".")</f>
        <v>.</v>
      </c>
      <c r="JD43" t="str">
        <f>IFERROR(VLOOKUP(CONCATENATE($G43, ".SP.DYN.LE00.IN"),AREA_WB_6ATTRS,Seq!I$1,FALSE),".")</f>
        <v>.</v>
      </c>
      <c r="JE43" t="str">
        <f>IFERROR(VLOOKUP(CONCATENATE($G43, ".SP.DYN.LE00.IN"),AREA_WB_6ATTRS,Seq!J$1,FALSE),".")</f>
        <v>.</v>
      </c>
      <c r="JF43" t="str">
        <f>IFERROR(VLOOKUP(CONCATENATE($G43, ".SP.DYN.LE00.IN"),AREA_WB_6ATTRS,Seq!K$1,FALSE),".")</f>
        <v>.</v>
      </c>
      <c r="JG43" t="str">
        <f>IFERROR(VLOOKUP(CONCATENATE($G43, ".SP.DYN.LE00.IN"),AREA_WB_6ATTRS,Seq!L$1,FALSE),".")</f>
        <v>.</v>
      </c>
      <c r="JH43" t="str">
        <f>IFERROR(VLOOKUP(CONCATENATE($G43, ".SP.DYN.LE00.IN"),AREA_WB_6ATTRS,Seq!M$1,FALSE),".")</f>
        <v>.</v>
      </c>
      <c r="JI43" t="str">
        <f>IFERROR(VLOOKUP(CONCATENATE($G43, ".SP.DYN.LE00.IN"),AREA_WB_6ATTRS,Seq!N$1,FALSE),".")</f>
        <v>.</v>
      </c>
      <c r="JJ43" t="str">
        <f>IFERROR(VLOOKUP(CONCATENATE($G43, ".SP.DYN.LE00.IN"),AREA_WB_6ATTRS,Seq!O$1,FALSE),".")</f>
        <v>.</v>
      </c>
      <c r="JK43" t="str">
        <f>IFERROR(VLOOKUP(CONCATENATE($G43, ".SP.DYN.LE00.IN"),AREA_WB_6ATTRS,Seq!P$1,FALSE),".")</f>
        <v>.</v>
      </c>
      <c r="JL43" t="str">
        <f>IFERROR(VLOOKUP(CONCATENATE($G43, ".SP.DYN.LE00.IN"),AREA_WB_6ATTRS,Seq!Q$1,FALSE),".")</f>
        <v>.</v>
      </c>
      <c r="JM43" t="str">
        <f>IFERROR(VLOOKUP(CONCATENATE($G43, ".SP.DYN.LE00.IN"),AREA_WB_6ATTRS,Seq!R$1,FALSE),".")</f>
        <v>.</v>
      </c>
      <c r="JN43" t="str">
        <f>IFERROR(VLOOKUP(CONCATENATE($G43, ".SP.DYN.LE00.IN"),AREA_WB_6ATTRS,Seq!S$1,FALSE),".")</f>
        <v>.</v>
      </c>
      <c r="JO43" t="str">
        <f>IFERROR(VLOOKUP(CONCATENATE($G43, ".SP.DYN.LE00.IN"),AREA_WB_6ATTRS,Seq!T$1,FALSE),".")</f>
        <v>.</v>
      </c>
      <c r="JP43" t="str">
        <f>IFERROR(VLOOKUP(CONCATENATE($G43, ".SP.DYN.LE00.IN"),AREA_WB_6ATTRS,Seq!U$1,FALSE),".")</f>
        <v>.</v>
      </c>
      <c r="JQ43" t="str">
        <f>IFERROR(VLOOKUP(CONCATENATE($G43, ".SP.DYN.LE00.IN"),AREA_WB_6ATTRS,Seq!V$1,FALSE),".")</f>
        <v>.</v>
      </c>
      <c r="JR43" t="str">
        <f>IFERROR(VLOOKUP(CONCATENATE($G43, ".SP.DYN.LE00.IN"),AREA_WB_6ATTRS,Seq!W$1,FALSE),".")</f>
        <v>.</v>
      </c>
      <c r="JS43" t="str">
        <f>IFERROR(VLOOKUP(CONCATENATE($G43, ".SP.DYN.LE00.IN"),AREA_WB_6ATTRS,Seq!X$1,FALSE),".")</f>
        <v>.</v>
      </c>
      <c r="JT43" t="str">
        <f>IFERROR(VLOOKUP(CONCATENATE($G43, ".SP.DYN.LE00.IN"),AREA_WB_6ATTRS,Seq!Y$1,FALSE),".")</f>
        <v>.</v>
      </c>
      <c r="JU43" t="str">
        <f>IFERROR(VLOOKUP(CONCATENATE($G43, ".SP.DYN.LE00.IN"),AREA_WB_6ATTRS,Seq!Z$1,FALSE),".")</f>
        <v>.</v>
      </c>
      <c r="JV43" t="str">
        <f>IFERROR(VLOOKUP(CONCATENATE($G43, ".SP.DYN.LE00.IN"),AREA_WB_6ATTRS,Seq!AA$1,FALSE),".")</f>
        <v>.</v>
      </c>
      <c r="JW43" t="str">
        <f>IFERROR(VLOOKUP(CONCATENATE($G43, ".SP.DYN.LE00.IN"),AREA_WB_6ATTRS,Seq!AB$1,FALSE),".")</f>
        <v>.</v>
      </c>
      <c r="JX43" t="str">
        <f>IFERROR(VLOOKUP(CONCATENATE($G43, ".SP.DYN.LE00.IN"),AREA_WB_6ATTRS,Seq!AC$1,FALSE),".")</f>
        <v>.</v>
      </c>
      <c r="JY43" t="str">
        <f>IFERROR(VLOOKUP(CONCATENATE($G43, ".SP.DYN.LE00.IN"),AREA_WB_6ATTRS,Seq!AD$1,FALSE),".")</f>
        <v>.</v>
      </c>
      <c r="JZ43" t="str">
        <f>IFERROR(VLOOKUP(CONCATENATE($G43, ".SP.DYN.LE00.IN"),AREA_WB_6ATTRS,Seq!AE$1,FALSE),".")</f>
        <v>.</v>
      </c>
      <c r="KA43" t="str">
        <f>IFERROR(VLOOKUP(CONCATENATE($G43, ".SP.DYN.LE00.IN"),AREA_WB_6ATTRS,Seq!AF$1,FALSE),".")</f>
        <v>.</v>
      </c>
      <c r="KB43" t="str">
        <f>IFERROR(VLOOKUP(CONCATENATE($G43, ".SP.DYN.LE00.IN"),AREA_WB_6ATTRS,Seq!AG$1,FALSE),".")</f>
        <v>.</v>
      </c>
      <c r="KI43" s="90"/>
      <c r="KJ43" s="90"/>
      <c r="KK43">
        <f t="shared" si="25"/>
        <v>2531610</v>
      </c>
      <c r="KL43">
        <f t="shared" si="23"/>
        <v>0</v>
      </c>
      <c r="KM43" t="str">
        <f t="shared" si="26"/>
        <v>.</v>
      </c>
      <c r="KN43" t="str">
        <f t="shared" si="27"/>
        <v>.</v>
      </c>
      <c r="KO43" t="str">
        <f t="shared" si="24"/>
        <v>.</v>
      </c>
      <c r="KP43" t="str">
        <f>work!HA43</f>
        <v>.</v>
      </c>
      <c r="KQ43" t="str">
        <f>work!HB43</f>
        <v>.</v>
      </c>
      <c r="KR43" t="str">
        <f>work!HC43</f>
        <v>.</v>
      </c>
      <c r="KS43" t="str">
        <f>IF(ISNUMBER(work!HI43-work!HA43),work!HI43-work!HA43,".")</f>
        <v>.</v>
      </c>
      <c r="KT43" t="str">
        <f>IF(ISNUMBER(work!HJ43-work!HB43),work!HJ43-work!HB43,".")</f>
        <v>.</v>
      </c>
      <c r="KU43" t="str">
        <f>IF(ISNUMBER(work!HK43-work!HC43),work!HK43-work!HC43,".")</f>
        <v>.</v>
      </c>
      <c r="KV43" s="90"/>
      <c r="KW43" t="str">
        <f>IFERROR(work!HR43/work!HV43,".")</f>
        <v>.</v>
      </c>
      <c r="KX43" t="str">
        <f>IFERROR(work!HS43/work!HW43,".")</f>
        <v>.</v>
      </c>
      <c r="KY43" t="str">
        <f>IFERROR(work!HT43/work!HX43,".")</f>
        <v>.</v>
      </c>
      <c r="KZ43" t="str">
        <f>IFERROR(work!HU43/work!HY43,".")</f>
        <v>.</v>
      </c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LR43" s="90"/>
      <c r="LS43" s="90"/>
    </row>
    <row r="44" spans="1:331">
      <c r="A44" s="24">
        <f t="shared" si="0"/>
        <v>43</v>
      </c>
      <c r="B44" s="24" t="str">
        <f t="shared" si="28"/>
        <v>Out</v>
      </c>
      <c r="C44" s="24" t="str">
        <f t="shared" si="29"/>
        <v>Out</v>
      </c>
      <c r="D44" s="24" t="str">
        <f t="shared" si="30"/>
        <v>Out67</v>
      </c>
      <c r="E44" s="25" t="s">
        <v>2764</v>
      </c>
      <c r="F44" s="26" t="str">
        <f t="shared" si="3"/>
        <v>Algeria</v>
      </c>
      <c r="G44" s="166" t="s">
        <v>1343</v>
      </c>
      <c r="H44" s="166" t="s">
        <v>5007</v>
      </c>
      <c r="I44" s="166" t="s">
        <v>5007</v>
      </c>
      <c r="J44" s="180" t="s">
        <v>5007</v>
      </c>
      <c r="K44" s="180" t="s">
        <v>5007</v>
      </c>
      <c r="L44" s="27">
        <f>IFERROR(VLOOKUP($F44,Area_FDI_84_96,Seq!B$1,FALSE),0)</f>
        <v>0</v>
      </c>
      <c r="M44" s="27">
        <f>IFERROR(VLOOKUP($F44,Area_FDI_84_96,Seq!C$1,FALSE),0)</f>
        <v>0</v>
      </c>
      <c r="N44" s="27">
        <f>IFERROR(VLOOKUP($F44,Area_FDI_84_96,Seq!D$1,FALSE),0)</f>
        <v>0</v>
      </c>
      <c r="O44" s="27">
        <f>IFERROR(VLOOKUP($F44,Area_FDI_84_96,Seq!E$1,FALSE),0)</f>
        <v>0</v>
      </c>
      <c r="P44" s="27">
        <f>IFERROR(VLOOKUP($F44,Area_FDI_84_96,Seq!F$1,FALSE),0)</f>
        <v>0</v>
      </c>
      <c r="Q44" s="27">
        <f>IFERROR(VLOOKUP($F44,Area_FDI_84_96,Seq!G$1,FALSE),0)</f>
        <v>0</v>
      </c>
      <c r="R44" s="27">
        <f>IFERROR(VLOOKUP($F44,Area_FDI_84_96,Seq!H$1,FALSE),0)</f>
        <v>0</v>
      </c>
      <c r="S44" s="27">
        <f>IFERROR(VLOOKUP($F44,Area_FDI_84_96,Seq!I$1,FALSE),0)</f>
        <v>0</v>
      </c>
      <c r="T44" s="27">
        <f>IFERROR(VALUE(VLOOKUP($E44,Area_FDI_92_95,Seq!B$1,FALSE)),0)</f>
        <v>0</v>
      </c>
      <c r="U44" s="27">
        <f>IFERROR(VALUE(VLOOKUP($E44,Area_FDI_92_95,Seq!C$1,FALSE)),0)</f>
        <v>0</v>
      </c>
      <c r="V44" s="27">
        <f>IFERROR(VALUE(VLOOKUP($E44,Area_FDI_92_95,Seq!D$1,FALSE)),0)</f>
        <v>0</v>
      </c>
      <c r="W44" s="27">
        <f>IFERROR(VALUE(VLOOKUP($E44,Area_FDI_92_95,Seq!E$1,FALSE)),0)</f>
        <v>0</v>
      </c>
      <c r="X44" s="27">
        <f>IFERROR(VALUE(VLOOKUP($E44,Area_FDI_96_99,Seq!B$1,FALSE)),0)</f>
        <v>0</v>
      </c>
      <c r="Y44" s="27">
        <f>IFERROR(VALUE(VLOOKUP($E44,Area_FDI_96_99,Seq!C$1,FALSE)),0)</f>
        <v>0</v>
      </c>
      <c r="Z44" s="27">
        <f>IFERROR(VALUE(VLOOKUP($E44,Area_FDI_96_99,Seq!D$1,FALSE)),0)</f>
        <v>0</v>
      </c>
      <c r="AA44" s="27">
        <f>IFERROR(VALUE(VLOOKUP($E44,Area_FDI_96_99,Seq!E$1,FALSE)),0)</f>
        <v>35</v>
      </c>
      <c r="AB44" s="27">
        <f t="shared" si="31"/>
        <v>40</v>
      </c>
      <c r="AC44" s="27">
        <f t="shared" si="32"/>
        <v>23</v>
      </c>
      <c r="AD44" s="27">
        <f t="shared" si="33"/>
        <v>108</v>
      </c>
      <c r="AE44" s="27">
        <f t="shared" si="34"/>
        <v>183</v>
      </c>
      <c r="AF44" s="27">
        <f t="shared" si="35"/>
        <v>206</v>
      </c>
      <c r="AG44" s="27">
        <f t="shared" si="36"/>
        <v>101</v>
      </c>
      <c r="AH44" s="27">
        <f t="shared" si="37"/>
        <v>658</v>
      </c>
      <c r="AI44" s="27">
        <f t="shared" si="38"/>
        <v>379</v>
      </c>
      <c r="AJ44" s="27">
        <f t="shared" si="39"/>
        <v>904</v>
      </c>
      <c r="AK44" s="27">
        <f t="shared" si="40"/>
        <v>0</v>
      </c>
      <c r="AL44" s="27">
        <f t="shared" si="41"/>
        <v>40</v>
      </c>
      <c r="AM44" s="27"/>
      <c r="AN44" s="27"/>
      <c r="AO44" s="27"/>
      <c r="AP44" s="27"/>
      <c r="AQ44" s="27"/>
      <c r="AR44" s="27"/>
      <c r="AS44" s="27"/>
      <c r="AT44" s="27">
        <f>IFERROR(work!D44+work!AP44,".")</f>
        <v>21823235.261709362</v>
      </c>
      <c r="AU44" s="27">
        <f>IFERROR(work!E44+work!AQ44,".")</f>
        <v>22880402.645754814</v>
      </c>
      <c r="AV44" s="27">
        <f>IFERROR(work!F44+work!AR44,".")</f>
        <v>24864374.524445683</v>
      </c>
      <c r="AW44" s="27">
        <f>IFERROR(work!G44+work!AS44,".")</f>
        <v>27361871.444713444</v>
      </c>
      <c r="AX44" s="27">
        <f>IFERROR(work!H44+work!AT44,".")</f>
        <v>31129532.796887949</v>
      </c>
      <c r="AY44" s="27">
        <f>IFERROR(work!I44+work!AU44,".")</f>
        <v>34910151.904624462</v>
      </c>
      <c r="AZ44" s="27">
        <f>IFERROR(work!J44+work!AV44,".")</f>
        <v>37607265.205578379</v>
      </c>
      <c r="BA44" s="27">
        <f>IFERROR(work!K44+work!AW44,".")</f>
        <v>41418433.744300172</v>
      </c>
      <c r="BB44" s="27">
        <f>IFERROR(work!L44+work!AX44,".")</f>
        <v>45551301.081650399</v>
      </c>
      <c r="BC44" s="27">
        <f>IFERROR(work!M44+work!AY44,".")</f>
        <v>47432122.600522883</v>
      </c>
      <c r="BD44" s="27">
        <f>IFERROR(work!N44+work!AZ44,".")</f>
        <v>49096546.53847222</v>
      </c>
      <c r="BE44" s="27">
        <f>IFERROR(work!O44+work!BA44,".")</f>
        <v>53131212.947704583</v>
      </c>
      <c r="BF44" s="27">
        <f>IFERROR(work!P44+work!BB44,".")</f>
        <v>60107795.031798437</v>
      </c>
      <c r="BG44" s="27">
        <f>IFERROR(work!Q44+work!BC44,".")</f>
        <v>67772061.271065712</v>
      </c>
      <c r="BH44" s="27">
        <f>IFERROR(work!R44+work!BD44,".")</f>
        <v>76011020.846964598</v>
      </c>
      <c r="BI44" s="27">
        <f>IFERROR(work!S44+work!BE44,".")</f>
        <v>83974983.396683276</v>
      </c>
      <c r="BJ44" s="27">
        <f>IFERROR(work!T44+work!BF44,".")</f>
        <v>92095393.122810319</v>
      </c>
      <c r="BK44" s="27">
        <f>IFERROR(work!U44+work!BG44,".")</f>
        <v>100259369.22580929</v>
      </c>
      <c r="BL44" s="27">
        <f>IFERROR(work!V44+work!BH44,".")</f>
        <v>107946146.01836939</v>
      </c>
      <c r="BM44" s="27">
        <f>IFERROR(work!W44+work!BI44,".")</f>
        <v>115921480.76740576</v>
      </c>
      <c r="BN44" s="27">
        <f>IFERROR(work!X44+work!BJ44,".")</f>
        <v>125326499.31561512</v>
      </c>
      <c r="BO44" s="27">
        <f>IFERROR(work!Y44+work!BK44,".")</f>
        <v>135416295.1580222</v>
      </c>
      <c r="BP44" s="27">
        <f>IFERROR(work!Z44+work!BL44,".")</f>
        <v>147491834.04842278</v>
      </c>
      <c r="BQ44" s="27">
        <f>IFERROR(work!AA44+work!BM44,".")</f>
        <v>162058561.82278979</v>
      </c>
      <c r="BR44" s="27">
        <f>IFERROR(work!AB44+work!BN44,".")</f>
        <v>178118179.17006299</v>
      </c>
      <c r="BS44" s="27">
        <f>IFERROR(work!AC44+work!BO44,".")</f>
        <v>197835158.32872963</v>
      </c>
      <c r="BT44" s="27">
        <f>IFERROR(work!AD44+work!BP44,".")</f>
        <v>222215875.92690212</v>
      </c>
      <c r="BU44" s="27">
        <f>IFERROR(work!AE44+work!BQ44,".")</f>
        <v>252975817.6029726</v>
      </c>
      <c r="BV44" s="27">
        <f>IFERROR(work!AF44+work!BR44,".")</f>
        <v>276735282.75139672</v>
      </c>
      <c r="BW44" s="27">
        <f>IFERROR(work!AG44+work!BS44,".")</f>
        <v>301686021.99518406</v>
      </c>
      <c r="BX44" s="27">
        <f>IFERROR(work!AH44+work!BT44,".")</f>
        <v>332517257.13917994</v>
      </c>
      <c r="BY44" s="27">
        <f>IFERROR(work!AI44+work!BU44,".")</f>
        <v>362253842.89741194</v>
      </c>
      <c r="BZ44" s="27"/>
      <c r="CA44" s="27"/>
      <c r="CB44" s="27"/>
      <c r="CC44" s="27"/>
      <c r="CD44" s="27"/>
      <c r="CE44" s="27"/>
      <c r="CF44" s="27">
        <f>IFERROR(work!AP44-work!D44,".")</f>
        <v>-14764988.826012017</v>
      </c>
      <c r="CG44" s="27">
        <f>IFERROR(work!AQ44-work!E44,".")</f>
        <v>-15610409.094528088</v>
      </c>
      <c r="CH44" s="27">
        <f>IFERROR(work!AR44-work!F44,".")</f>
        <v>-17129101.084202982</v>
      </c>
      <c r="CI44" s="27">
        <f>IFERROR(work!AS44-work!G44,".")</f>
        <v>-19208893.005278081</v>
      </c>
      <c r="CJ44" s="27">
        <f>IFERROR(work!AT44-work!H44,".")</f>
        <v>-22519987.849502198</v>
      </c>
      <c r="CK44" s="27">
        <f>IFERROR(work!AU44-work!I44,".")</f>
        <v>-25982054.029028282</v>
      </c>
      <c r="CL44" s="27">
        <f>IFERROR(work!AV44-work!J44,".")</f>
        <v>-28643454.850235842</v>
      </c>
      <c r="CM44" s="27">
        <f>IFERROR(work!AW44-work!K44,".")</f>
        <v>-32517369.837988511</v>
      </c>
      <c r="CN44" s="27">
        <f>IFERROR(work!AX44-work!L44,".")</f>
        <v>-36739248.305436887</v>
      </c>
      <c r="CO44" s="27">
        <f>IFERROR(work!AY44-work!M44,".")</f>
        <v>-38232339.311435126</v>
      </c>
      <c r="CP44" s="27">
        <f>IFERROR(work!AZ44-work!N44,".")</f>
        <v>-39823164.926140159</v>
      </c>
      <c r="CQ44" s="27">
        <f>IFERROR(work!BA44-work!O44,".")</f>
        <v>-43969111.971652105</v>
      </c>
      <c r="CR44" s="27">
        <f>IFERROR(work!BB44-work!P44,".")</f>
        <v>-50780776.026106805</v>
      </c>
      <c r="CS44" s="27">
        <f>IFERROR(work!BC44-work!Q44,".")</f>
        <v>-58640909.734946452</v>
      </c>
      <c r="CT44" s="27">
        <f>IFERROR(work!BD44-work!R44,".")</f>
        <v>-66962049.360834986</v>
      </c>
      <c r="CU44" s="27">
        <f>IFERROR(work!BE44-work!S44,".")</f>
        <v>-74582151.463766426</v>
      </c>
      <c r="CV44" s="27">
        <f>IFERROR(work!BF44-work!T44,".")</f>
        <v>-82317455.223684505</v>
      </c>
      <c r="CW44" s="27">
        <f>IFERROR(work!BG44-work!U44,".")</f>
        <v>-90373874.016909555</v>
      </c>
      <c r="CX44" s="27">
        <f>IFERROR(work!BH44-work!V44,".")</f>
        <v>-97556490.197281644</v>
      </c>
      <c r="CY44" s="27">
        <f>IFERROR(work!BI44-work!W44,".")</f>
        <v>-105199355.80063473</v>
      </c>
      <c r="CZ44" s="27">
        <f>IFERROR(work!BJ44-work!X44,".")</f>
        <v>-114368487.52414075</v>
      </c>
      <c r="DA44" s="27">
        <f>IFERROR(work!BK44-work!Y44,".")</f>
        <v>-124173375.58943336</v>
      </c>
      <c r="DB44" s="27">
        <f>IFERROR(work!BL44-work!Z44,".")</f>
        <v>-135720496.73705122</v>
      </c>
      <c r="DC44" s="27">
        <f>IFERROR(work!BM44-work!AA44,".")</f>
        <v>-149475002.04123122</v>
      </c>
      <c r="DD44" s="27">
        <f>IFERROR(work!BN44-work!AB44,".")</f>
        <v>-164880274.64422557</v>
      </c>
      <c r="DE44" s="27">
        <f>IFERROR(work!BO44-work!AC44,".")</f>
        <v>-183922120.76657313</v>
      </c>
      <c r="DF44" s="27">
        <f>IFERROR(work!BP44-work!AD44,".")</f>
        <v>-208024577.6135025</v>
      </c>
      <c r="DG44" s="27">
        <f>IFERROR(work!BQ44-work!AE44,".")</f>
        <v>-238358780.34017095</v>
      </c>
      <c r="DH44" s="27">
        <f>IFERROR(work!BR44-work!AF44,".")</f>
        <v>-261767436.59428784</v>
      </c>
      <c r="DI44" s="27">
        <f>IFERROR(work!BS44-work!AG44,".")</f>
        <v>-286358947.53030455</v>
      </c>
      <c r="DJ44" s="27">
        <f>IFERROR(work!BT44-work!AH44,".")</f>
        <v>-316684389.21695948</v>
      </c>
      <c r="DK44" s="27">
        <f>IFERROR(work!BU44-work!AI44,".")</f>
        <v>-346025153.27713597</v>
      </c>
      <c r="DL44" s="27"/>
      <c r="DM44" s="27"/>
      <c r="DN44" s="27"/>
      <c r="DO44" s="27"/>
      <c r="DP44" s="27"/>
      <c r="DQ44" s="27"/>
      <c r="DR44" s="27"/>
      <c r="DS44" s="27">
        <f>IFERROR(work!DO44-work!CC44,".")</f>
        <v>5.9000000000000004E-2</v>
      </c>
      <c r="DT44" s="27">
        <f>IFERROR(work!DP44-work!CD44,".")</f>
        <v>5.8000000000000003E-2</v>
      </c>
      <c r="DU44" s="27">
        <f>IFERROR(work!DQ44-work!CE44,".")</f>
        <v>5.8000000000000003E-2</v>
      </c>
      <c r="DV44" s="27">
        <f>IFERROR(work!DR44-work!CF44,".")</f>
        <v>5.7000000000000002E-2</v>
      </c>
      <c r="DW44" s="27">
        <f>IFERROR(work!DS44-work!CG44,".")</f>
        <v>5.7000000000000002E-2</v>
      </c>
      <c r="DX44" s="27">
        <f>IFERROR(work!DT44-work!CH44,".")</f>
        <v>5.6000000000000001E-2</v>
      </c>
      <c r="DY44" s="27">
        <f>IFERROR(work!DU44-work!CI44,".")</f>
        <v>5.5E-2</v>
      </c>
      <c r="DZ44" s="27">
        <f>IFERROR(work!DV44-work!CJ44,".")</f>
        <v>5.3999999999999999E-2</v>
      </c>
      <c r="EA44" s="27">
        <f>IFERROR(work!DW44-work!CK44,".")</f>
        <v>5.3000000000000005E-2</v>
      </c>
      <c r="EB44" s="27">
        <f>IFERROR(work!DX44-work!CL44,".")</f>
        <v>5.2000000000000005E-2</v>
      </c>
      <c r="EC44" s="27">
        <f>IFERROR(work!DY44-work!CM44,".")</f>
        <v>0.05</v>
      </c>
      <c r="ED44" s="27">
        <f>IFERROR(work!DZ44-work!CN44,".")</f>
        <v>4.8000000000000001E-2</v>
      </c>
      <c r="EE44" s="27">
        <f>IFERROR(work!EA44-work!CO44,".")</f>
        <v>4.7E-2</v>
      </c>
      <c r="EF44" s="27">
        <f>IFERROR(work!EB44-work!CP44,".")</f>
        <v>4.4999999999999998E-2</v>
      </c>
      <c r="EG44" s="27">
        <f>IFERROR(work!EC44-work!CQ44,".")</f>
        <v>4.2999999999999997E-2</v>
      </c>
      <c r="EH44" s="27">
        <f>IFERROR(work!ED44-work!CR44,".")</f>
        <v>4.1000000000000002E-2</v>
      </c>
      <c r="EI44" s="27">
        <f>IFERROR(work!EE44-work!CS44,".")</f>
        <v>7.400000000000001E-2</v>
      </c>
      <c r="EJ44" s="27">
        <f>IFERROR(work!EF44-work!CT44,".")</f>
        <v>7.2000000000000008E-2</v>
      </c>
      <c r="EK44" s="27">
        <f>IFERROR(work!EG44-work!CU44,".")</f>
        <v>7.0000000000000007E-2</v>
      </c>
      <c r="EL44" s="27">
        <f>IFERROR(work!EH44-work!CV44,".")</f>
        <v>6.7000000000000004E-2</v>
      </c>
      <c r="EM44" s="27">
        <f>IFERROR(work!EI44-work!CW44,".")</f>
        <v>6.4000000000000001E-2</v>
      </c>
      <c r="EN44" s="27">
        <f>IFERROR(work!EJ44-work!CX44,".")</f>
        <v>6.1000000000000006E-2</v>
      </c>
      <c r="EO44" s="27">
        <f>IFERROR(work!EK44-work!CY44,".")</f>
        <v>5.8000000000000003E-2</v>
      </c>
      <c r="EP44" s="27">
        <f>IFERROR(work!EL44-work!CZ44,".")</f>
        <v>5.5000000000000007E-2</v>
      </c>
      <c r="EQ44" s="27">
        <f>IFERROR(work!EM44-work!DA44,".")</f>
        <v>5.1000000000000004E-2</v>
      </c>
      <c r="ER44" s="27" t="str">
        <f>IFERROR(work!EN44-work!DB44,".")</f>
        <v>.</v>
      </c>
      <c r="ES44" s="27" t="str">
        <f>IFERROR(work!EO44-work!DC44,".")</f>
        <v>.</v>
      </c>
      <c r="ET44" s="27" t="str">
        <f>IFERROR(work!EP44-work!DD44,".")</f>
        <v>.</v>
      </c>
      <c r="EU44" s="27" t="str">
        <f>IFERROR(work!EQ44-work!DE44,".")</f>
        <v>.</v>
      </c>
      <c r="EV44" s="27" t="str">
        <f>IFERROR(work!ER44-work!DF44,".")</f>
        <v>.</v>
      </c>
      <c r="EW44" s="27" t="str">
        <f>IFERROR(work!ES44-work!DG44,".")</f>
        <v>.</v>
      </c>
      <c r="EX44" s="27" t="str">
        <f>IFERROR(work!ET44-work!DH44,".")</f>
        <v>.</v>
      </c>
      <c r="EY44" s="27"/>
      <c r="EZ44" s="27"/>
      <c r="FA44" s="27"/>
      <c r="FB44" s="27"/>
      <c r="FC44" s="27"/>
      <c r="FD44" s="27"/>
      <c r="FE44" s="27" t="str">
        <f>IF(ISNUMBER(work!GZ44/work!HD44),work!GZ44/work!HD44,".")</f>
        <v>.</v>
      </c>
      <c r="FF44" s="27" t="str">
        <f>IF(ISNUMBER(work!HA44/work!HE44),work!HA44/work!HE44,".")</f>
        <v>.</v>
      </c>
      <c r="FG44" s="27" t="str">
        <f>IF(ISNUMBER(work!HB44/work!HF44),work!HB44/work!HF44,".")</f>
        <v>.</v>
      </c>
      <c r="FH44" s="27" t="str">
        <f>IF(ISNUMBER(work!HC44/work!HG44),work!HC44/work!HG44,".")</f>
        <v>.</v>
      </c>
      <c r="FI44" s="27" t="str">
        <f>IF(ISNUMBER((work!HA44+work!HB44)/(work!HE44+work!HF44)),(work!HA44+work!HB44)/(work!HE44+work!HF44),".")</f>
        <v>.</v>
      </c>
      <c r="FJ44" s="27" t="str">
        <f>IF(ISNUMBER(work!HH44/work!HL44),work!HH44/work!HL44,".")</f>
        <v>.</v>
      </c>
      <c r="FK44" s="27" t="str">
        <f>IF(ISNUMBER(work!HI44/work!HM44),work!HI44/work!HM44,".")</f>
        <v>.</v>
      </c>
      <c r="FL44" s="27" t="str">
        <f>IF(ISNUMBER(work!HJ44/work!HN44),work!HJ44/work!HN44,".")</f>
        <v>.</v>
      </c>
      <c r="FM44" s="27" t="str">
        <f>IF(ISNUMBER(work!HK44/work!HO44),work!HK44/work!HO44,".")</f>
        <v>.</v>
      </c>
      <c r="FN44" s="27" t="str">
        <f>IF(ISNUMBER((work!HI44+work!HJ44)/(work!HM44+work!HN44)),(work!HI44+work!HJ44)/(work!HM44+work!HN44),".")</f>
        <v>.</v>
      </c>
      <c r="FO44" s="27" t="s">
        <v>5007</v>
      </c>
      <c r="FP44" s="27" t="s">
        <v>5007</v>
      </c>
      <c r="FQ44" s="27" t="s">
        <v>5007</v>
      </c>
      <c r="FR44" s="27" t="s">
        <v>5007</v>
      </c>
      <c r="FS44" s="27" t="s">
        <v>5007</v>
      </c>
      <c r="FT44" s="27" t="str">
        <f>work!GM44</f>
        <v>.</v>
      </c>
      <c r="FU44" s="27" t="str">
        <f>work!GN44</f>
        <v>.</v>
      </c>
      <c r="FV44" s="27" t="str">
        <f>work!GO44</f>
        <v>.</v>
      </c>
      <c r="FW44" s="27" t="s">
        <v>5007</v>
      </c>
      <c r="FX44" s="27"/>
      <c r="FY44" s="27">
        <f t="shared" si="42"/>
        <v>9115.6419999999998</v>
      </c>
      <c r="FZ44">
        <f t="shared" si="20"/>
        <v>40</v>
      </c>
      <c r="GA44" t="str">
        <f>work!HC44</f>
        <v>.</v>
      </c>
      <c r="GB44" t="str">
        <f>IF(ISNUMBER(work!HA44+work!HB44),work!HA44+work!HB44,".")</f>
        <v>.</v>
      </c>
      <c r="GC44" t="str">
        <f>IF(ISNUMBER(work!HK44-work!HC44),work!HK44-work!HC44,".")</f>
        <v>.</v>
      </c>
      <c r="GD44" t="str">
        <f>IF(ISNUMBER(work!HI44+work!HJ44-work!HA44-work!HB44),(work!HI44+work!HJ44-work!HA44-work!HB44),".")</f>
        <v>.</v>
      </c>
      <c r="GH44" t="str">
        <f>work!GQ44</f>
        <v>.</v>
      </c>
      <c r="GI44" t="str">
        <f>work!GR44</f>
        <v>.</v>
      </c>
      <c r="GJ44" t="str">
        <f>work!GZ44</f>
        <v>.</v>
      </c>
      <c r="GK44" t="str">
        <f>work!HH44</f>
        <v>.</v>
      </c>
      <c r="GL44" t="str">
        <f t="shared" si="43"/>
        <v/>
      </c>
      <c r="GM44" t="str">
        <f>IFERROR(VLOOKUP($F44,AREA_EM_ALLYEAR,Seq!B$1,FALSE),".")</f>
        <v>.</v>
      </c>
      <c r="GN44" t="str">
        <f>IFERROR(VLOOKUP($F44,AREA_EM_ALLYEAR,Seq!C$1,FALSE),".")</f>
        <v>.</v>
      </c>
      <c r="GO44" t="str">
        <f>IFERROR(VLOOKUP($F44,AREA_EM_ALLYEAR,Seq!D$1,FALSE),".")</f>
        <v>.</v>
      </c>
      <c r="GP44" t="str">
        <f>IFERROR(VLOOKUP($F44,AREA_EM_ALLYEAR,Seq!E$1,FALSE),".")</f>
        <v>.</v>
      </c>
      <c r="GQ44" t="str">
        <f>IFERROR(VLOOKUP($F44,AREA_EM_ALLYEAR,Seq!F$1,FALSE),".")</f>
        <v>.</v>
      </c>
      <c r="GR44" t="str">
        <f>IFERROR(VLOOKUP($F44,AREA_EM_ALLYEAR,Seq!G$1,FALSE),".")</f>
        <v>.</v>
      </c>
      <c r="GS44" t="str">
        <f>IFERROR(VLOOKUP($F44,AREA_EM_ALLYEAR,Seq!H$1,FALSE),".")</f>
        <v>.</v>
      </c>
      <c r="GT44" t="str">
        <f>IFERROR(VLOOKUP($F44,AREA_EM_ALLYEAR,Seq!I$1,FALSE),".")</f>
        <v>.</v>
      </c>
      <c r="GU44" t="str">
        <f>IFERROR(VLOOKUP($F44,AREA_EM_ALLYEAR,Seq!J$1,FALSE),".")</f>
        <v>.</v>
      </c>
      <c r="GV44" t="str">
        <f>IFERROR(VLOOKUP($F44,AREA_EM_ALLYEAR,Seq!K$1,FALSE),".")</f>
        <v>.</v>
      </c>
      <c r="GW44" t="str">
        <f>IFERROR(VLOOKUP($F44,AREA_EM_ALLYEAR,Seq!L$1,FALSE),".")</f>
        <v>.</v>
      </c>
      <c r="GX44" t="str">
        <f>IFERROR(VLOOKUP($F44,AREA_EM_ALLYEAR,Seq!M$1,FALSE),".")</f>
        <v>.</v>
      </c>
      <c r="GY44" t="str">
        <f>IFERROR(VLOOKUP($F44,AREA_EM_ALLYEAR,Seq!N$1,FALSE),".")</f>
        <v>.</v>
      </c>
      <c r="GZ44" t="str">
        <f>IFERROR(VLOOKUP($F44,AREA_EM_ALLYEAR,Seq!O$1,FALSE),".")</f>
        <v>.</v>
      </c>
      <c r="HA44" t="str">
        <f t="shared" si="21"/>
        <v>.</v>
      </c>
      <c r="HK44" s="139">
        <f>IFERROR(VLOOKUP(CONCATENATE($G44, ".SP.DYN.LE00.IN"),AREA_WB_6ATTRS,Seq!B$1,FALSE)-VLOOKUP("CHN.SP.DYN.LE00.IN",AREA_WB_6ATTRS,Seq!B$1,FALSE),".")</f>
        <v>-7.3901219512195198</v>
      </c>
      <c r="HL44" s="139">
        <f>IFERROR(VLOOKUP(CONCATENATE($G44, ".SP.DYN.LE00.IN"),AREA_WB_6ATTRS,Seq!C$1,FALSE)-VLOOKUP("CHN.SP.DYN.LE00.IN",AREA_WB_6ATTRS,Seq!C$1,FALSE),".")</f>
        <v>-6.9266097560975766</v>
      </c>
      <c r="HM44" s="139">
        <f>IFERROR(VLOOKUP(CONCATENATE($G44, ".SP.DYN.LE00.IN"),AREA_WB_6ATTRS,Seq!D$1,FALSE)-VLOOKUP("CHN.SP.DYN.LE00.IN",AREA_WB_6ATTRS,Seq!D$1,FALSE),".")</f>
        <v>-6.4093414634146271</v>
      </c>
      <c r="HN44" s="139">
        <f>IFERROR(VLOOKUP(CONCATENATE($G44, ".SP.DYN.LE00.IN"),AREA_WB_6ATTRS,Seq!E$1,FALSE)-VLOOKUP("CHN.SP.DYN.LE00.IN",AREA_WB_6ATTRS,Seq!E$1,FALSE),".")</f>
        <v>-5.8313414634146383</v>
      </c>
      <c r="HO44" s="139">
        <f>IFERROR(VLOOKUP(CONCATENATE($G44, ".SP.DYN.LE00.IN"),AREA_WB_6ATTRS,Seq!F$1,FALSE)-VLOOKUP("CHN.SP.DYN.LE00.IN",AREA_WB_6ATTRS,Seq!F$1,FALSE),".")</f>
        <v>-5.2100975609756048</v>
      </c>
      <c r="HP44" s="139">
        <f>IFERROR(VLOOKUP(CONCATENATE($G44, ".SP.DYN.LE00.IN"),AREA_WB_6ATTRS,Seq!G$1,FALSE)-VLOOKUP("CHN.SP.DYN.LE00.IN",AREA_WB_6ATTRS,Seq!G$1,FALSE),".")</f>
        <v>-4.5771463414634255</v>
      </c>
      <c r="HQ44" s="139">
        <f>IFERROR(VLOOKUP(CONCATENATE($G44, ".SP.DYN.LE00.IN"),AREA_WB_6ATTRS,Seq!H$1,FALSE)-VLOOKUP("CHN.SP.DYN.LE00.IN",AREA_WB_6ATTRS,Seq!H$1,FALSE),".")</f>
        <v>-3.971536585365854</v>
      </c>
      <c r="HR44" s="139">
        <f>IFERROR(VLOOKUP(CONCATENATE($G44, ".SP.DYN.LE00.IN"),AREA_WB_6ATTRS,Seq!I$1,FALSE)-VLOOKUP("CHN.SP.DYN.LE00.IN",AREA_WB_6ATTRS,Seq!I$1,FALSE),".")</f>
        <v>-3.4304146341463309</v>
      </c>
      <c r="HS44" s="139">
        <f>IFERROR(VLOOKUP(CONCATENATE($G44, ".SP.DYN.LE00.IN"),AREA_WB_6ATTRS,Seq!J$1,FALSE)-VLOOKUP("CHN.SP.DYN.LE00.IN",AREA_WB_6ATTRS,Seq!J$1,FALSE),".")</f>
        <v>-2.9808536585365886</v>
      </c>
      <c r="HT44" s="139">
        <f>IFERROR(VLOOKUP(CONCATENATE($G44, ".SP.DYN.LE00.IN"),AREA_WB_6ATTRS,Seq!K$1,FALSE)-VLOOKUP("CHN.SP.DYN.LE00.IN",AREA_WB_6ATTRS,Seq!K$1,FALSE),".")</f>
        <v>-2.6318536585365848</v>
      </c>
      <c r="HU44" s="139">
        <f>IFERROR(VLOOKUP(CONCATENATE($G44, ".SP.DYN.LE00.IN"),AREA_WB_6ATTRS,Seq!L$1,FALSE)-VLOOKUP("CHN.SP.DYN.LE00.IN",AREA_WB_6ATTRS,Seq!L$1,FALSE),".")</f>
        <v>-2.3879512195122032</v>
      </c>
      <c r="HV44" s="139">
        <f>IFERROR(VLOOKUP(CONCATENATE($G44, ".SP.DYN.LE00.IN"),AREA_WB_6ATTRS,Seq!M$1,FALSE)-VLOOKUP("CHN.SP.DYN.LE00.IN",AREA_WB_6ATTRS,Seq!M$1,FALSE),".")</f>
        <v>-2.2350487804878014</v>
      </c>
      <c r="HW44" s="139">
        <f>IFERROR(VLOOKUP(CONCATENATE($G44, ".SP.DYN.LE00.IN"),AREA_WB_6ATTRS,Seq!N$1,FALSE)-VLOOKUP("CHN.SP.DYN.LE00.IN",AREA_WB_6ATTRS,Seq!N$1,FALSE),".")</f>
        <v>-2.1426341463414502</v>
      </c>
      <c r="HX44" s="139">
        <f>IFERROR(VLOOKUP(CONCATENATE($G44, ".SP.DYN.LE00.IN"),AREA_WB_6ATTRS,Seq!O$1,FALSE)-VLOOKUP("CHN.SP.DYN.LE00.IN",AREA_WB_6ATTRS,Seq!O$1,FALSE),".")</f>
        <v>-2.0786341463414715</v>
      </c>
      <c r="HY44" s="139">
        <f>IFERROR(VLOOKUP(CONCATENATE($G44, ".SP.DYN.LE00.IN"),AREA_WB_6ATTRS,Seq!P$1,FALSE)-VLOOKUP("CHN.SP.DYN.LE00.IN",AREA_WB_6ATTRS,Seq!P$1,FALSE),".")</f>
        <v>-2.0250487804877935</v>
      </c>
      <c r="HZ44" s="139">
        <f>IFERROR(VLOOKUP(CONCATENATE($G44, ".SP.DYN.LE00.IN"),AREA_WB_6ATTRS,Seq!Q$1,FALSE)-VLOOKUP("CHN.SP.DYN.LE00.IN",AREA_WB_6ATTRS,Seq!Q$1,FALSE),".")</f>
        <v>-1.958853658536583</v>
      </c>
      <c r="IA44" s="139">
        <f>IFERROR(VLOOKUP(CONCATENATE($G44, ".SP.DYN.LE00.IN"),AREA_WB_6ATTRS,Seq!R$1,FALSE)-VLOOKUP("CHN.SP.DYN.LE00.IN",AREA_WB_6ATTRS,Seq!R$1,FALSE),".")</f>
        <v>-1.8645365853658404</v>
      </c>
      <c r="IB44" s="139">
        <f>IFERROR(VLOOKUP(CONCATENATE($G44, ".SP.DYN.LE00.IN"),AREA_WB_6ATTRS,Seq!S$1,FALSE)-VLOOKUP("CHN.SP.DYN.LE00.IN",AREA_WB_6ATTRS,Seq!S$1,FALSE),".")</f>
        <v>-1.7406585365853715</v>
      </c>
      <c r="IC44" s="139">
        <f>IFERROR(VLOOKUP(CONCATENATE($G44, ".SP.DYN.LE00.IN"),AREA_WB_6ATTRS,Seq!T$1,FALSE)-VLOOKUP("CHN.SP.DYN.LE00.IN",AREA_WB_6ATTRS,Seq!T$1,FALSE),".")</f>
        <v>-1.5887317073170806</v>
      </c>
      <c r="ID44" s="139">
        <f>IFERROR(VLOOKUP(CONCATENATE($G44, ".SP.DYN.LE00.IN"),AREA_WB_6ATTRS,Seq!U$1,FALSE)-VLOOKUP("CHN.SP.DYN.LE00.IN",AREA_WB_6ATTRS,Seq!U$1,FALSE),".")</f>
        <v>-1.4103414634146532</v>
      </c>
      <c r="IE44" s="139">
        <f>IFERROR(VLOOKUP(CONCATENATE($G44, ".SP.DYN.LE00.IN"),AREA_WB_6ATTRS,Seq!V$1,FALSE)-VLOOKUP("CHN.SP.DYN.LE00.IN",AREA_WB_6ATTRS,Seq!V$1,FALSE),".")</f>
        <v>-1.2175365853658491</v>
      </c>
      <c r="IF44" s="139">
        <f>IFERROR(VLOOKUP(CONCATENATE($G44, ".SP.DYN.LE00.IN"),AREA_WB_6ATTRS,Seq!W$1,FALSE)-VLOOKUP("CHN.SP.DYN.LE00.IN",AREA_WB_6ATTRS,Seq!W$1,FALSE),".")</f>
        <v>-1.0244146341463534</v>
      </c>
      <c r="IG44" s="139">
        <f>IFERROR(VLOOKUP(CONCATENATE($G44, ".SP.DYN.LE00.IN"),AREA_WB_6ATTRS,Seq!X$1,FALSE)-VLOOKUP("CHN.SP.DYN.LE00.IN",AREA_WB_6ATTRS,Seq!X$1,FALSE),".")</f>
        <v>-0.84953658536583987</v>
      </c>
      <c r="IH44" s="139">
        <f>IFERROR(VLOOKUP(CONCATENATE($G44, ".SP.DYN.LE00.IN"),AREA_WB_6ATTRS,Seq!Y$1,FALSE)-VLOOKUP("CHN.SP.DYN.LE00.IN",AREA_WB_6ATTRS,Seq!Y$1,FALSE),".")</f>
        <v>-0.70587804878047677</v>
      </c>
      <c r="II44" s="139">
        <f>IFERROR(VLOOKUP(CONCATENATE($G44, ".SP.DYN.LE00.IN"),AREA_WB_6ATTRS,Seq!Z$1,FALSE)-VLOOKUP("CHN.SP.DYN.LE00.IN",AREA_WB_6ATTRS,Seq!Z$1,FALSE),".")</f>
        <v>-0.59743902439025476</v>
      </c>
      <c r="IJ44" s="139">
        <f>IFERROR(VLOOKUP(CONCATENATE($G44, ".SP.DYN.LE00.IN"),AREA_WB_6ATTRS,Seq!AA$1,FALSE)-VLOOKUP("CHN.SP.DYN.LE00.IN",AREA_WB_6ATTRS,Seq!AA$1,FALSE),".")</f>
        <v>-0.52517073170731976</v>
      </c>
      <c r="IK44" s="139">
        <f>IFERROR(VLOOKUP(CONCATENATE($G44, ".SP.DYN.LE00.IN"),AREA_WB_6ATTRS,Seq!AB$1,FALSE)-VLOOKUP("CHN.SP.DYN.LE00.IN",AREA_WB_6ATTRS,Seq!AB$1,FALSE),".")</f>
        <v>-0.48443902439025521</v>
      </c>
      <c r="IL44" s="139">
        <f>IFERROR(VLOOKUP(CONCATENATE($G44, ".SP.DYN.LE00.IN"),AREA_WB_6ATTRS,Seq!AC$1,FALSE)-VLOOKUP("CHN.SP.DYN.LE00.IN",AREA_WB_6ATTRS,Seq!AC$1,FALSE),".")</f>
        <v>-0.46168292682925482</v>
      </c>
      <c r="IM44" s="139">
        <f>IFERROR(VLOOKUP(CONCATENATE($G44, ".SP.DYN.LE00.IN"),AREA_WB_6ATTRS,Seq!AD$1,FALSE)-VLOOKUP("CHN.SP.DYN.LE00.IN",AREA_WB_6ATTRS,Seq!AD$1,FALSE),".")</f>
        <v>-0.44629268292682411</v>
      </c>
      <c r="IN44" s="139">
        <f>IFERROR(VLOOKUP(CONCATENATE($G44, ".SP.DYN.LE00.IN"),AREA_WB_6ATTRS,Seq!AE$1,FALSE)-VLOOKUP("CHN.SP.DYN.LE00.IN",AREA_WB_6ATTRS,Seq!AE$1,FALSE),".")</f>
        <v>-0.43375609756097333</v>
      </c>
      <c r="IO44" s="139">
        <f>IFERROR(VLOOKUP(CONCATENATE($G44, ".SP.DYN.LE00.IN"),AREA_WB_6ATTRS,Seq!AF$1,FALSE)-VLOOKUP("CHN.SP.DYN.LE00.IN",AREA_WB_6ATTRS,Seq!AF$1,FALSE),".")</f>
        <v>-0.42056097560976013</v>
      </c>
      <c r="IP44" s="139" t="str">
        <f>IFERROR(VLOOKUP(CONCATENATE($G44, ".SP.DYN.LE00.IN"),AREA_WB_6ATTRS,Seq!AG$1,FALSE)-VLOOKUP("CHN.SP.DYN.LE00.IN",AREA_WB_6ATTRS,Seq!AG$1,FALSE),".")</f>
        <v>.</v>
      </c>
      <c r="IW44">
        <f>IFERROR(VLOOKUP(CONCATENATE($G44, ".SP.DYN.LE00.IN"),AREA_WB_6ATTRS,Seq!B$1,FALSE),".")</f>
        <v>59.603682926829272</v>
      </c>
      <c r="IX44">
        <f>IFERROR(VLOOKUP(CONCATENATE($G44, ".SP.DYN.LE00.IN"),AREA_WB_6ATTRS,Seq!C$1,FALSE),".")</f>
        <v>60.336317073170733</v>
      </c>
      <c r="IY44">
        <f>IFERROR(VLOOKUP(CONCATENATE($G44, ".SP.DYN.LE00.IN"),AREA_WB_6ATTRS,Seq!D$1,FALSE),".")</f>
        <v>61.125560975609766</v>
      </c>
      <c r="IZ44">
        <f>IFERROR(VLOOKUP(CONCATENATE($G44, ".SP.DYN.LE00.IN"),AREA_WB_6ATTRS,Seq!E$1,FALSE),".")</f>
        <v>61.968512195121953</v>
      </c>
      <c r="JA44">
        <f>IFERROR(VLOOKUP(CONCATENATE($G44, ".SP.DYN.LE00.IN"),AREA_WB_6ATTRS,Seq!F$1,FALSE),".")</f>
        <v>62.849170731707325</v>
      </c>
      <c r="JB44">
        <f>IFERROR(VLOOKUP(CONCATENATE($G44, ".SP.DYN.LE00.IN"),AREA_WB_6ATTRS,Seq!G$1,FALSE),".")</f>
        <v>63.735999999999997</v>
      </c>
      <c r="JC44">
        <f>IFERROR(VLOOKUP(CONCATENATE($G44, ".SP.DYN.LE00.IN"),AREA_WB_6ATTRS,Seq!H$1,FALSE),".")</f>
        <v>64.587951219512206</v>
      </c>
      <c r="JD44">
        <f>IFERROR(VLOOKUP(CONCATENATE($G44, ".SP.DYN.LE00.IN"),AREA_WB_6ATTRS,Seq!I$1,FALSE),".")</f>
        <v>65.366902439024415</v>
      </c>
      <c r="JE44">
        <f>IFERROR(VLOOKUP(CONCATENATE($G44, ".SP.DYN.LE00.IN"),AREA_WB_6ATTRS,Seq!J$1,FALSE),".")</f>
        <v>66.046268292682939</v>
      </c>
      <c r="JF44">
        <f>IFERROR(VLOOKUP(CONCATENATE($G44, ".SP.DYN.LE00.IN"),AREA_WB_6ATTRS,Seq!K$1,FALSE),".")</f>
        <v>66.615073170731719</v>
      </c>
      <c r="JG44">
        <f>IFERROR(VLOOKUP(CONCATENATE($G44, ".SP.DYN.LE00.IN"),AREA_WB_6ATTRS,Seq!L$1,FALSE),".")</f>
        <v>67.071780487804872</v>
      </c>
      <c r="JH44">
        <f>IFERROR(VLOOKUP(CONCATENATE($G44, ".SP.DYN.LE00.IN"),AREA_WB_6ATTRS,Seq!M$1,FALSE),".")</f>
        <v>67.428975609756108</v>
      </c>
      <c r="JI44">
        <f>IFERROR(VLOOKUP(CONCATENATE($G44, ".SP.DYN.LE00.IN"),AREA_WB_6ATTRS,Seq!N$1,FALSE),".")</f>
        <v>67.71919512195123</v>
      </c>
      <c r="JJ44">
        <f>IFERROR(VLOOKUP(CONCATENATE($G44, ".SP.DYN.LE00.IN"),AREA_WB_6ATTRS,Seq!O$1,FALSE),".")</f>
        <v>67.975999999999999</v>
      </c>
      <c r="JK44">
        <f>IFERROR(VLOOKUP(CONCATENATE($G44, ".SP.DYN.LE00.IN"),AREA_WB_6ATTRS,Seq!P$1,FALSE),".")</f>
        <v>68.217878048780506</v>
      </c>
      <c r="JL44">
        <f>IFERROR(VLOOKUP(CONCATENATE($G44, ".SP.DYN.LE00.IN"),AREA_WB_6ATTRS,Seq!Q$1,FALSE),".")</f>
        <v>68.465878048780496</v>
      </c>
      <c r="JM44">
        <f>IFERROR(VLOOKUP(CONCATENATE($G44, ".SP.DYN.LE00.IN"),AREA_WB_6ATTRS,Seq!R$1,FALSE),".")</f>
        <v>68.734487804878071</v>
      </c>
      <c r="JN44">
        <f>IFERROR(VLOOKUP(CONCATENATE($G44, ".SP.DYN.LE00.IN"),AREA_WB_6ATTRS,Seq!S$1,FALSE),".")</f>
        <v>69.025658536585368</v>
      </c>
      <c r="JO44">
        <f>IFERROR(VLOOKUP(CONCATENATE($G44, ".SP.DYN.LE00.IN"),AREA_WB_6ATTRS,Seq!T$1,FALSE),".")</f>
        <v>69.338365853658544</v>
      </c>
      <c r="JP44">
        <f>IFERROR(VLOOKUP(CONCATENATE($G44, ".SP.DYN.LE00.IN"),AREA_WB_6ATTRS,Seq!U$1,FALSE),".")</f>
        <v>69.673048780487804</v>
      </c>
      <c r="JQ44">
        <f>IFERROR(VLOOKUP(CONCATENATE($G44, ".SP.DYN.LE00.IN"),AREA_WB_6ATTRS,Seq!V$1,FALSE),".")</f>
        <v>70.024170731707329</v>
      </c>
      <c r="JR44">
        <f>IFERROR(VLOOKUP(CONCATENATE($G44, ".SP.DYN.LE00.IN"),AREA_WB_6ATTRS,Seq!W$1,FALSE),".")</f>
        <v>70.381121951219512</v>
      </c>
      <c r="JS44">
        <f>IFERROR(VLOOKUP(CONCATENATE($G44, ".SP.DYN.LE00.IN"),AREA_WB_6ATTRS,Seq!X$1,FALSE),".")</f>
        <v>70.7299024390244</v>
      </c>
      <c r="JT44">
        <f>IFERROR(VLOOKUP(CONCATENATE($G44, ".SP.DYN.LE00.IN"),AREA_WB_6ATTRS,Seq!Y$1,FALSE),".")</f>
        <v>71.059000000000012</v>
      </c>
      <c r="JU44">
        <f>IFERROR(VLOOKUP(CONCATENATE($G44, ".SP.DYN.LE00.IN"),AREA_WB_6ATTRS,Seq!Z$1,FALSE),".")</f>
        <v>71.364902439024391</v>
      </c>
      <c r="JV44">
        <f>IFERROR(VLOOKUP(CONCATENATE($G44, ".SP.DYN.LE00.IN"),AREA_WB_6ATTRS,Seq!AA$1,FALSE),".")</f>
        <v>71.646146341463421</v>
      </c>
      <c r="JW44">
        <f>IFERROR(VLOOKUP(CONCATENATE($G44, ".SP.DYN.LE00.IN"),AREA_WB_6ATTRS,Seq!AB$1,FALSE),".")</f>
        <v>71.905292682926827</v>
      </c>
      <c r="JX44">
        <f>IFERROR(VLOOKUP(CONCATENATE($G44, ".SP.DYN.LE00.IN"),AREA_WB_6ATTRS,Seq!AC$1,FALSE),".")</f>
        <v>72.150902439024406</v>
      </c>
      <c r="JY44">
        <f>IFERROR(VLOOKUP(CONCATENATE($G44, ".SP.DYN.LE00.IN"),AREA_WB_6ATTRS,Seq!AD$1,FALSE),".")</f>
        <v>72.389048780487812</v>
      </c>
      <c r="JZ44">
        <f>IFERROR(VLOOKUP(CONCATENATE($G44, ".SP.DYN.LE00.IN"),AREA_WB_6ATTRS,Seq!AE$1,FALSE),".")</f>
        <v>72.62275609756098</v>
      </c>
      <c r="KA44">
        <f>IFERROR(VLOOKUP(CONCATENATE($G44, ".SP.DYN.LE00.IN"),AREA_WB_6ATTRS,Seq!AF$1,FALSE),".")</f>
        <v>72.852536585365868</v>
      </c>
      <c r="KB44" t="str">
        <f>IFERROR(VLOOKUP(CONCATENATE($G44, ".SP.DYN.LE00.IN"),AREA_WB_6ATTRS,Seq!AG$1,FALSE),".")</f>
        <v>.</v>
      </c>
      <c r="KK44">
        <f t="shared" si="25"/>
        <v>75</v>
      </c>
      <c r="KL44">
        <f t="shared" si="23"/>
        <v>0</v>
      </c>
      <c r="KM44">
        <f t="shared" si="26"/>
        <v>49096546.53847222</v>
      </c>
      <c r="KN44">
        <f t="shared" si="27"/>
        <v>-39823164.926140159</v>
      </c>
      <c r="KO44">
        <f t="shared" si="24"/>
        <v>0.05</v>
      </c>
      <c r="KP44" t="str">
        <f>work!HA44</f>
        <v>.</v>
      </c>
      <c r="KQ44" t="str">
        <f>work!HB44</f>
        <v>.</v>
      </c>
      <c r="KR44" t="str">
        <f>work!HC44</f>
        <v>.</v>
      </c>
      <c r="KS44" t="str">
        <f>IF(ISNUMBER(work!HI44-work!HA44),work!HI44-work!HA44,".")</f>
        <v>.</v>
      </c>
      <c r="KT44" t="str">
        <f>IF(ISNUMBER(work!HJ44-work!HB44),work!HJ44-work!HB44,".")</f>
        <v>.</v>
      </c>
      <c r="KU44" t="str">
        <f>IF(ISNUMBER(work!HK44-work!HC44),work!HK44-work!HC44,".")</f>
        <v>.</v>
      </c>
      <c r="KW44">
        <f>IFERROR(work!HR44/work!HV44,".")</f>
        <v>1.0631962805991877E-7</v>
      </c>
      <c r="KX44">
        <f>IFERROR(work!HS44/work!HW44,".")</f>
        <v>3.9553027062378883E-8</v>
      </c>
      <c r="KY44">
        <f>IFERROR(work!HT44/work!HX44,".")</f>
        <v>0</v>
      </c>
      <c r="KZ44" t="str">
        <f>IFERROR(work!HU44/work!HY44,".")</f>
        <v>.</v>
      </c>
    </row>
    <row r="45" spans="1:331">
      <c r="A45" s="24">
        <f t="shared" si="0"/>
        <v>44</v>
      </c>
      <c r="B45" s="24" t="str">
        <f t="shared" si="28"/>
        <v>Out</v>
      </c>
      <c r="C45" s="24" t="str">
        <f t="shared" si="29"/>
        <v>Out</v>
      </c>
      <c r="D45" s="24" t="str">
        <f t="shared" si="30"/>
        <v>Out67</v>
      </c>
      <c r="E45" s="25" t="s">
        <v>3947</v>
      </c>
      <c r="F45" s="26" t="str">
        <f t="shared" si="3"/>
        <v>Angola</v>
      </c>
      <c r="G45" s="166" t="s">
        <v>1346</v>
      </c>
      <c r="H45" s="166" t="s">
        <v>5007</v>
      </c>
      <c r="I45" s="166" t="s">
        <v>5007</v>
      </c>
      <c r="J45" s="180" t="s">
        <v>5007</v>
      </c>
      <c r="K45" s="180" t="s">
        <v>5007</v>
      </c>
      <c r="L45" s="27">
        <f>IFERROR(VLOOKUP($F45,Area_FDI_84_96,Seq!B$1,FALSE),0)</f>
        <v>0</v>
      </c>
      <c r="M45" s="27">
        <f>IFERROR(VLOOKUP($F45,Area_FDI_84_96,Seq!C$1,FALSE),0)</f>
        <v>0</v>
      </c>
      <c r="N45" s="27">
        <f>IFERROR(VLOOKUP($F45,Area_FDI_84_96,Seq!D$1,FALSE),0)</f>
        <v>0</v>
      </c>
      <c r="O45" s="27">
        <f>IFERROR(VLOOKUP($F45,Area_FDI_84_96,Seq!E$1,FALSE),0)</f>
        <v>0</v>
      </c>
      <c r="P45" s="27">
        <f>IFERROR(VLOOKUP($F45,Area_FDI_84_96,Seq!F$1,FALSE),0)</f>
        <v>0</v>
      </c>
      <c r="Q45" s="27">
        <f>IFERROR(VLOOKUP($F45,Area_FDI_84_96,Seq!G$1,FALSE),0)</f>
        <v>0</v>
      </c>
      <c r="R45" s="27">
        <f>IFERROR(VLOOKUP($F45,Area_FDI_84_96,Seq!H$1,FALSE),0)</f>
        <v>0</v>
      </c>
      <c r="S45" s="27">
        <f>IFERROR(VLOOKUP($F45,Area_FDI_84_96,Seq!I$1,FALSE),0)</f>
        <v>0</v>
      </c>
      <c r="T45" s="27">
        <f>IFERROR(VALUE(VLOOKUP($E45,Area_FDI_92_95,Seq!B$1,FALSE)),0)</f>
        <v>0</v>
      </c>
      <c r="U45" s="27">
        <f>IFERROR(VALUE(VLOOKUP($E45,Area_FDI_92_95,Seq!C$1,FALSE)),0)</f>
        <v>0</v>
      </c>
      <c r="V45" s="27">
        <f>IFERROR(VALUE(VLOOKUP($E45,Area_FDI_92_95,Seq!D$1,FALSE)),0)</f>
        <v>0</v>
      </c>
      <c r="W45" s="27">
        <f>IFERROR(VALUE(VLOOKUP($E45,Area_FDI_92_95,Seq!E$1,FALSE)),0)</f>
        <v>0</v>
      </c>
      <c r="X45" s="27">
        <f>IFERROR(VALUE(VLOOKUP($E45,Area_FDI_96_99,Seq!B$1,FALSE)),0)</f>
        <v>0</v>
      </c>
      <c r="Y45" s="27">
        <f>IFERROR(VALUE(VLOOKUP($E45,Area_FDI_96_99,Seq!C$1,FALSE)),0)</f>
        <v>0</v>
      </c>
      <c r="Z45" s="27">
        <f>IFERROR(VALUE(VLOOKUP($E45,Area_FDI_96_99,Seq!D$1,FALSE)),0)</f>
        <v>0</v>
      </c>
      <c r="AA45" s="27">
        <f>IFERROR(VALUE(VLOOKUP($E45,Area_FDI_96_99,Seq!E$1,FALSE)),0)</f>
        <v>0</v>
      </c>
      <c r="AB45" s="27">
        <f t="shared" si="31"/>
        <v>0</v>
      </c>
      <c r="AC45" s="27">
        <f t="shared" si="32"/>
        <v>0</v>
      </c>
      <c r="AD45" s="27">
        <f t="shared" si="33"/>
        <v>0</v>
      </c>
      <c r="AE45" s="27">
        <f t="shared" si="34"/>
        <v>20</v>
      </c>
      <c r="AF45" s="27">
        <f t="shared" si="35"/>
        <v>0</v>
      </c>
      <c r="AG45" s="27">
        <f t="shared" si="36"/>
        <v>18</v>
      </c>
      <c r="AH45" s="27">
        <f t="shared" si="37"/>
        <v>78</v>
      </c>
      <c r="AI45" s="27">
        <f t="shared" si="38"/>
        <v>232</v>
      </c>
      <c r="AJ45" s="27">
        <f t="shared" si="39"/>
        <v>239</v>
      </c>
      <c r="AK45" s="27">
        <f t="shared" si="40"/>
        <v>609</v>
      </c>
      <c r="AL45" s="27">
        <f t="shared" si="41"/>
        <v>295</v>
      </c>
      <c r="AM45" s="27"/>
      <c r="AN45" s="27"/>
      <c r="AO45" s="27"/>
      <c r="AP45" s="27"/>
      <c r="AQ45" s="27"/>
      <c r="AR45" s="27"/>
      <c r="AS45" s="27"/>
      <c r="AT45" s="27" t="str">
        <f>IFERROR(work!D45+work!AP45,".")</f>
        <v>.</v>
      </c>
      <c r="AU45" s="27" t="str">
        <f>IFERROR(work!E45+work!AQ45,".")</f>
        <v>.</v>
      </c>
      <c r="AV45" s="27" t="str">
        <f>IFERROR(work!F45+work!AR45,".")</f>
        <v>.</v>
      </c>
      <c r="AW45" s="27" t="str">
        <f>IFERROR(work!G45+work!AS45,".")</f>
        <v>.</v>
      </c>
      <c r="AX45" s="27" t="str">
        <f>IFERROR(work!H45+work!AT45,".")</f>
        <v>.</v>
      </c>
      <c r="AY45" s="27">
        <f>IFERROR(work!I45+work!AU45,".")</f>
        <v>31167976.752841726</v>
      </c>
      <c r="AZ45" s="27">
        <f>IFERROR(work!J45+work!AV45,".")</f>
        <v>33867446.27993089</v>
      </c>
      <c r="BA45" s="27">
        <f>IFERROR(work!K45+work!AW45,".")</f>
        <v>37768612.857078008</v>
      </c>
      <c r="BB45" s="27">
        <f>IFERROR(work!L45+work!AX45,".")</f>
        <v>41990825.579169586</v>
      </c>
      <c r="BC45" s="27">
        <f>IFERROR(work!M45+work!AY45,".")</f>
        <v>43681164.045147456</v>
      </c>
      <c r="BD45" s="27">
        <f>IFERROR(work!N45+work!AZ45,".")</f>
        <v>45306242.022207133</v>
      </c>
      <c r="BE45" s="27">
        <f>IFERROR(work!O45+work!BA45,".")</f>
        <v>49386392.114100479</v>
      </c>
      <c r="BF45" s="27">
        <f>IFERROR(work!P45+work!BB45,".")</f>
        <v>56222815.337219626</v>
      </c>
      <c r="BG45" s="27">
        <f>IFERROR(work!Q45+work!BC45,".")</f>
        <v>63792718.448631138</v>
      </c>
      <c r="BH45" s="27">
        <f>IFERROR(work!R45+work!BD45,".")</f>
        <v>72093286.202621728</v>
      </c>
      <c r="BI45" s="27">
        <f>IFERROR(work!S45+work!BE45,".")</f>
        <v>79948420.643213868</v>
      </c>
      <c r="BJ45" s="27">
        <f>IFERROR(work!T45+work!BF45,".")</f>
        <v>87951300.94609119</v>
      </c>
      <c r="BK45" s="27">
        <f>IFERROR(work!U45+work!BG45,".")</f>
        <v>96120343.659257859</v>
      </c>
      <c r="BL45" s="27">
        <f>IFERROR(work!V45+work!BH45,".")</f>
        <v>103609731.51846132</v>
      </c>
      <c r="BM45" s="27">
        <f>IFERROR(work!W45+work!BI45,".")</f>
        <v>111446642.56951253</v>
      </c>
      <c r="BN45" s="27">
        <f>IFERROR(work!X45+work!BJ45,".")</f>
        <v>120760411.45593011</v>
      </c>
      <c r="BO45" s="27">
        <f>IFERROR(work!Y45+work!BK45,".")</f>
        <v>130736436.98611699</v>
      </c>
      <c r="BP45" s="27">
        <f>IFERROR(work!Z45+work!BL45,".")</f>
        <v>142684210.24610573</v>
      </c>
      <c r="BQ45" s="27">
        <f>IFERROR(work!AA45+work!BM45,".")</f>
        <v>156880491.5052537</v>
      </c>
      <c r="BR45" s="27">
        <f>IFERROR(work!AB45+work!BN45,".")</f>
        <v>172737480.48099974</v>
      </c>
      <c r="BS45" s="27">
        <f>IFERROR(work!AC45+work!BO45,".")</f>
        <v>192343017.3983869</v>
      </c>
      <c r="BT45" s="27">
        <f>IFERROR(work!AD45+work!BP45,".")</f>
        <v>216888243.65828007</v>
      </c>
      <c r="BU45" s="27">
        <f>IFERROR(work!AE45+work!BQ45,".")</f>
        <v>247834765.79128054</v>
      </c>
      <c r="BV45" s="27">
        <f>IFERROR(work!AF45+work!BR45,".")</f>
        <v>271718307.52802581</v>
      </c>
      <c r="BW45" s="27">
        <f>IFERROR(work!AG45+work!BS45,".")</f>
        <v>296548957.88925892</v>
      </c>
      <c r="BX45" s="27">
        <f>IFERROR(work!AH45+work!BT45,".")</f>
        <v>327213389.50509399</v>
      </c>
      <c r="BY45" s="27">
        <f>IFERROR(work!AI45+work!BU45,".")</f>
        <v>356840891.66941702</v>
      </c>
      <c r="BZ45" s="27"/>
      <c r="CA45" s="27"/>
      <c r="CB45" s="27"/>
      <c r="CC45" s="27"/>
      <c r="CD45" s="27"/>
      <c r="CE45" s="27"/>
      <c r="CF45" s="27" t="str">
        <f>IFERROR(work!AP45-work!D45,".")</f>
        <v>.</v>
      </c>
      <c r="CG45" s="27" t="str">
        <f>IFERROR(work!AQ45-work!E45,".")</f>
        <v>.</v>
      </c>
      <c r="CH45" s="27" t="str">
        <f>IFERROR(work!AR45-work!F45,".")</f>
        <v>.</v>
      </c>
      <c r="CI45" s="27" t="str">
        <f>IFERROR(work!AS45-work!G45,".")</f>
        <v>.</v>
      </c>
      <c r="CJ45" s="27" t="str">
        <f>IFERROR(work!AT45-work!H45,".")</f>
        <v>.</v>
      </c>
      <c r="CK45" s="27">
        <f>IFERROR(work!AU45-work!I45,".")</f>
        <v>-29724229.180811018</v>
      </c>
      <c r="CL45" s="27">
        <f>IFERROR(work!AV45-work!J45,".")</f>
        <v>-32383273.775883328</v>
      </c>
      <c r="CM45" s="27">
        <f>IFERROR(work!AW45-work!K45,".")</f>
        <v>-36167190.725210674</v>
      </c>
      <c r="CN45" s="27">
        <f>IFERROR(work!AX45-work!L45,".")</f>
        <v>-40299723.807917699</v>
      </c>
      <c r="CO45" s="27">
        <f>IFERROR(work!AY45-work!M45,".")</f>
        <v>-41983297.866810553</v>
      </c>
      <c r="CP45" s="27">
        <f>IFERROR(work!AZ45-work!N45,".")</f>
        <v>-43613469.442405246</v>
      </c>
      <c r="CQ45" s="27">
        <f>IFERROR(work!BA45-work!O45,".")</f>
        <v>-47713932.80525621</v>
      </c>
      <c r="CR45" s="27">
        <f>IFERROR(work!BB45-work!P45,".")</f>
        <v>-54665755.720685616</v>
      </c>
      <c r="CS45" s="27">
        <f>IFERROR(work!BC45-work!Q45,".")</f>
        <v>-62620252.557381019</v>
      </c>
      <c r="CT45" s="27">
        <f>IFERROR(work!BD45-work!R45,".")</f>
        <v>-70879784.005177855</v>
      </c>
      <c r="CU45" s="27">
        <f>IFERROR(work!BE45-work!S45,".")</f>
        <v>-78608714.217235833</v>
      </c>
      <c r="CV45" s="27">
        <f>IFERROR(work!BF45-work!T45,".")</f>
        <v>-86461547.400403634</v>
      </c>
      <c r="CW45" s="27">
        <f>IFERROR(work!BG45-work!U45,".")</f>
        <v>-94512899.583460987</v>
      </c>
      <c r="CX45" s="27">
        <f>IFERROR(work!BH45-work!V45,".")</f>
        <v>-101892904.69718972</v>
      </c>
      <c r="CY45" s="27">
        <f>IFERROR(work!BI45-work!W45,".")</f>
        <v>-109674193.99852796</v>
      </c>
      <c r="CZ45" s="27">
        <f>IFERROR(work!BJ45-work!X45,".")</f>
        <v>-118934575.38382575</v>
      </c>
      <c r="DA45" s="27">
        <f>IFERROR(work!BK45-work!Y45,".")</f>
        <v>-128853233.76133858</v>
      </c>
      <c r="DB45" s="27">
        <f>IFERROR(work!BL45-work!Z45,".")</f>
        <v>-140528120.53936827</v>
      </c>
      <c r="DC45" s="27">
        <f>IFERROR(work!BM45-work!AA45,".")</f>
        <v>-154653072.3587673</v>
      </c>
      <c r="DD45" s="27">
        <f>IFERROR(work!BN45-work!AB45,".")</f>
        <v>-170260973.33328882</v>
      </c>
      <c r="DE45" s="27">
        <f>IFERROR(work!BO45-work!AC45,".")</f>
        <v>-189414261.69691586</v>
      </c>
      <c r="DF45" s="27">
        <f>IFERROR(work!BP45-work!AD45,".")</f>
        <v>-213352209.88212454</v>
      </c>
      <c r="DG45" s="27">
        <f>IFERROR(work!BQ45-work!AE45,".")</f>
        <v>-243499832.15186301</v>
      </c>
      <c r="DH45" s="27">
        <f>IFERROR(work!BR45-work!AF45,".")</f>
        <v>-266784411.81765872</v>
      </c>
      <c r="DI45" s="27">
        <f>IFERROR(work!BS45-work!AG45,".")</f>
        <v>-291496011.63622969</v>
      </c>
      <c r="DJ45" s="27">
        <f>IFERROR(work!BT45-work!AH45,".")</f>
        <v>-321988256.85104543</v>
      </c>
      <c r="DK45" s="27">
        <f>IFERROR(work!BU45-work!AI45,".")</f>
        <v>-351438104.50513089</v>
      </c>
      <c r="DL45" s="27"/>
      <c r="DM45" s="27"/>
      <c r="DN45" s="27"/>
      <c r="DO45" s="27"/>
      <c r="DP45" s="27"/>
      <c r="DQ45" s="27"/>
      <c r="DR45" s="27"/>
      <c r="DS45" s="27" t="str">
        <f>IFERROR(work!DO45-work!CC45,".")</f>
        <v>.</v>
      </c>
      <c r="DT45" s="27" t="str">
        <f>IFERROR(work!DP45-work!CD45,".")</f>
        <v>.</v>
      </c>
      <c r="DU45" s="27" t="str">
        <f>IFERROR(work!DQ45-work!CE45,".")</f>
        <v>.</v>
      </c>
      <c r="DV45" s="27" t="str">
        <f>IFERROR(work!DR45-work!CF45,".")</f>
        <v>.</v>
      </c>
      <c r="DW45" s="27" t="str">
        <f>IFERROR(work!DS45-work!CG45,".")</f>
        <v>.</v>
      </c>
      <c r="DX45" s="27" t="str">
        <f>IFERROR(work!DT45-work!CH45,".")</f>
        <v>.</v>
      </c>
      <c r="DY45" s="27" t="str">
        <f>IFERROR(work!DU45-work!CI45,".")</f>
        <v>.</v>
      </c>
      <c r="DZ45" s="27" t="str">
        <f>IFERROR(work!DV45-work!CJ45,".")</f>
        <v>.</v>
      </c>
      <c r="EA45" s="27" t="str">
        <f>IFERROR(work!DW45-work!CK45,".")</f>
        <v>.</v>
      </c>
      <c r="EB45" s="27" t="str">
        <f>IFERROR(work!DX45-work!CL45,".")</f>
        <v>.</v>
      </c>
      <c r="EC45" s="27" t="str">
        <f>IFERROR(work!DY45-work!CM45,".")</f>
        <v>.</v>
      </c>
      <c r="ED45" s="27" t="str">
        <f>IFERROR(work!DZ45-work!CN45,".")</f>
        <v>.</v>
      </c>
      <c r="EE45" s="27" t="str">
        <f>IFERROR(work!EA45-work!CO45,".")</f>
        <v>.</v>
      </c>
      <c r="EF45" s="27" t="str">
        <f>IFERROR(work!EB45-work!CP45,".")</f>
        <v>.</v>
      </c>
      <c r="EG45" s="27" t="str">
        <f>IFERROR(work!EC45-work!CQ45,".")</f>
        <v>.</v>
      </c>
      <c r="EH45" s="27" t="str">
        <f>IFERROR(work!ED45-work!CR45,".")</f>
        <v>.</v>
      </c>
      <c r="EI45" s="27" t="str">
        <f>IFERROR(work!EE45-work!CS45,".")</f>
        <v>.</v>
      </c>
      <c r="EJ45" s="27" t="str">
        <f>IFERROR(work!EF45-work!CT45,".")</f>
        <v>.</v>
      </c>
      <c r="EK45" s="27" t="str">
        <f>IFERROR(work!EG45-work!CU45,".")</f>
        <v>.</v>
      </c>
      <c r="EL45" s="27" t="str">
        <f>IFERROR(work!EH45-work!CV45,".")</f>
        <v>.</v>
      </c>
      <c r="EM45" s="27" t="str">
        <f>IFERROR(work!EI45-work!CW45,".")</f>
        <v>.</v>
      </c>
      <c r="EN45" s="27" t="str">
        <f>IFERROR(work!EJ45-work!CX45,".")</f>
        <v>.</v>
      </c>
      <c r="EO45" s="27" t="str">
        <f>IFERROR(work!EK45-work!CY45,".")</f>
        <v>.</v>
      </c>
      <c r="EP45" s="27" t="str">
        <f>IFERROR(work!EL45-work!CZ45,".")</f>
        <v>.</v>
      </c>
      <c r="EQ45" s="27" t="str">
        <f>IFERROR(work!EM45-work!DA45,".")</f>
        <v>.</v>
      </c>
      <c r="ER45" s="27" t="str">
        <f>IFERROR(work!EN45-work!DB45,".")</f>
        <v>.</v>
      </c>
      <c r="ES45" s="27" t="str">
        <f>IFERROR(work!EO45-work!DC45,".")</f>
        <v>.</v>
      </c>
      <c r="ET45" s="27" t="str">
        <f>IFERROR(work!EP45-work!DD45,".")</f>
        <v>.</v>
      </c>
      <c r="EU45" s="27" t="str">
        <f>IFERROR(work!EQ45-work!DE45,".")</f>
        <v>.</v>
      </c>
      <c r="EV45" s="27" t="str">
        <f>IFERROR(work!ER45-work!DF45,".")</f>
        <v>.</v>
      </c>
      <c r="EW45" s="27" t="str">
        <f>IFERROR(work!ES45-work!DG45,".")</f>
        <v>.</v>
      </c>
      <c r="EX45" s="27" t="str">
        <f>IFERROR(work!ET45-work!DH45,".")</f>
        <v>.</v>
      </c>
      <c r="EY45" s="27"/>
      <c r="EZ45" s="27"/>
      <c r="FA45" s="27"/>
      <c r="FB45" s="27"/>
      <c r="FC45" s="27"/>
      <c r="FD45" s="27"/>
      <c r="FE45" s="27" t="str">
        <f>IF(ISNUMBER(work!GZ45/work!HD45),work!GZ45/work!HD45,".")</f>
        <v>.</v>
      </c>
      <c r="FF45" s="27" t="str">
        <f>IF(ISNUMBER(work!HA45/work!HE45),work!HA45/work!HE45,".")</f>
        <v>.</v>
      </c>
      <c r="FG45" s="27" t="str">
        <f>IF(ISNUMBER(work!HB45/work!HF45),work!HB45/work!HF45,".")</f>
        <v>.</v>
      </c>
      <c r="FH45" s="27" t="str">
        <f>IF(ISNUMBER(work!HC45/work!HG45),work!HC45/work!HG45,".")</f>
        <v>.</v>
      </c>
      <c r="FI45" s="27" t="str">
        <f>IF(ISNUMBER((work!HA45+work!HB45)/(work!HE45+work!HF45)),(work!HA45+work!HB45)/(work!HE45+work!HF45),".")</f>
        <v>.</v>
      </c>
      <c r="FJ45" s="27" t="str">
        <f>IF(ISNUMBER(work!HH45/work!HL45),work!HH45/work!HL45,".")</f>
        <v>.</v>
      </c>
      <c r="FK45" s="27" t="str">
        <f>IF(ISNUMBER(work!HI45/work!HM45),work!HI45/work!HM45,".")</f>
        <v>.</v>
      </c>
      <c r="FL45" s="27" t="str">
        <f>IF(ISNUMBER(work!HJ45/work!HN45),work!HJ45/work!HN45,".")</f>
        <v>.</v>
      </c>
      <c r="FM45" s="27" t="str">
        <f>IF(ISNUMBER(work!HK45/work!HO45),work!HK45/work!HO45,".")</f>
        <v>.</v>
      </c>
      <c r="FN45" s="27" t="str">
        <f>IF(ISNUMBER((work!HI45+work!HJ45)/(work!HM45+work!HN45)),(work!HI45+work!HJ45)/(work!HM45+work!HN45),".")</f>
        <v>.</v>
      </c>
      <c r="FO45" s="27" t="s">
        <v>5007</v>
      </c>
      <c r="FP45" s="27" t="s">
        <v>5007</v>
      </c>
      <c r="FQ45" s="27" t="s">
        <v>5007</v>
      </c>
      <c r="FR45" s="27" t="s">
        <v>5007</v>
      </c>
      <c r="FS45" s="27" t="s">
        <v>5007</v>
      </c>
      <c r="FT45" s="27" t="str">
        <f>work!GM45</f>
        <v>.</v>
      </c>
      <c r="FU45" s="27" t="str">
        <f>work!GN45</f>
        <v>.</v>
      </c>
      <c r="FV45" s="27">
        <f>work!GO45</f>
        <v>7.0030374974841591E-3</v>
      </c>
      <c r="FW45" s="27" t="s">
        <v>5007</v>
      </c>
      <c r="FX45" s="27"/>
      <c r="FY45" s="27">
        <f t="shared" si="42"/>
        <v>11766.081</v>
      </c>
      <c r="FZ45">
        <f t="shared" si="20"/>
        <v>0</v>
      </c>
      <c r="GA45" t="str">
        <f>work!HC45</f>
        <v>.</v>
      </c>
      <c r="GB45" t="str">
        <f>IF(ISNUMBER(work!HA45+work!HB45),work!HA45+work!HB45,".")</f>
        <v>.</v>
      </c>
      <c r="GC45" t="str">
        <f>IF(ISNUMBER(work!HK45-work!HC45),work!HK45-work!HC45,".")</f>
        <v>.</v>
      </c>
      <c r="GD45" t="str">
        <f>IF(ISNUMBER(work!HI45+work!HJ45-work!HA45-work!HB45),(work!HI45+work!HJ45-work!HA45-work!HB45),".")</f>
        <v>.</v>
      </c>
      <c r="GH45" t="str">
        <f>work!GQ45</f>
        <v>.</v>
      </c>
      <c r="GI45" t="str">
        <f>work!GR45</f>
        <v>.</v>
      </c>
      <c r="GJ45" t="str">
        <f>work!GZ45</f>
        <v>.</v>
      </c>
      <c r="GK45" t="str">
        <f>work!HH45</f>
        <v>.</v>
      </c>
      <c r="GL45">
        <f t="shared" si="43"/>
        <v>0</v>
      </c>
      <c r="GM45" t="str">
        <f>IFERROR(VLOOKUP($F45,AREA_EM_ALLYEAR,Seq!B$1,FALSE),".")</f>
        <v>.</v>
      </c>
      <c r="GN45" t="str">
        <f>IFERROR(VLOOKUP($F45,AREA_EM_ALLYEAR,Seq!C$1,FALSE),".")</f>
        <v>.</v>
      </c>
      <c r="GO45" t="str">
        <f>IFERROR(VLOOKUP($F45,AREA_EM_ALLYEAR,Seq!D$1,FALSE),".")</f>
        <v>.</v>
      </c>
      <c r="GP45" t="str">
        <f>IFERROR(VLOOKUP($F45,AREA_EM_ALLYEAR,Seq!E$1,FALSE),".")</f>
        <v>.</v>
      </c>
      <c r="GQ45" t="str">
        <f>IFERROR(VLOOKUP($F45,AREA_EM_ALLYEAR,Seq!F$1,FALSE),".")</f>
        <v>.</v>
      </c>
      <c r="GR45" t="str">
        <f>IFERROR(VLOOKUP($F45,AREA_EM_ALLYEAR,Seq!G$1,FALSE),".")</f>
        <v>.</v>
      </c>
      <c r="GS45" t="str">
        <f>IFERROR(VLOOKUP($F45,AREA_EM_ALLYEAR,Seq!H$1,FALSE),".")</f>
        <v>.</v>
      </c>
      <c r="GT45" t="str">
        <f>IFERROR(VLOOKUP($F45,AREA_EM_ALLYEAR,Seq!I$1,FALSE),".")</f>
        <v>.</v>
      </c>
      <c r="GU45" t="str">
        <f>IFERROR(VLOOKUP($F45,AREA_EM_ALLYEAR,Seq!J$1,FALSE),".")</f>
        <v>.</v>
      </c>
      <c r="GV45" t="str">
        <f>IFERROR(VLOOKUP($F45,AREA_EM_ALLYEAR,Seq!K$1,FALSE),".")</f>
        <v>.</v>
      </c>
      <c r="GW45" t="str">
        <f>IFERROR(VLOOKUP($F45,AREA_EM_ALLYEAR,Seq!L$1,FALSE),".")</f>
        <v>.</v>
      </c>
      <c r="GX45" t="str">
        <f>IFERROR(VLOOKUP($F45,AREA_EM_ALLYEAR,Seq!M$1,FALSE),".")</f>
        <v>.</v>
      </c>
      <c r="GY45" t="str">
        <f>IFERROR(VLOOKUP($F45,AREA_EM_ALLYEAR,Seq!N$1,FALSE),".")</f>
        <v>.</v>
      </c>
      <c r="GZ45" t="str">
        <f>IFERROR(VLOOKUP($F45,AREA_EM_ALLYEAR,Seq!O$1,FALSE),".")</f>
        <v>.</v>
      </c>
      <c r="HA45" t="str">
        <f t="shared" si="21"/>
        <v>.</v>
      </c>
      <c r="HK45" s="139">
        <f>IFERROR(VLOOKUP(CONCATENATE($G45, ".SP.DYN.LE00.IN"),AREA_WB_6ATTRS,Seq!B$1,FALSE)-VLOOKUP("CHN.SP.DYN.LE00.IN",AREA_WB_6ATTRS,Seq!B$1,FALSE),".")</f>
        <v>-26.832000000000001</v>
      </c>
      <c r="HL45" s="139">
        <f>IFERROR(VLOOKUP(CONCATENATE($G45, ".SP.DYN.LE00.IN"),AREA_WB_6ATTRS,Seq!C$1,FALSE)-VLOOKUP("CHN.SP.DYN.LE00.IN",AREA_WB_6ATTRS,Seq!C$1,FALSE),".")</f>
        <v>-26.97270731707318</v>
      </c>
      <c r="HM45" s="139">
        <f>IFERROR(VLOOKUP(CONCATENATE($G45, ".SP.DYN.LE00.IN"),AREA_WB_6ATTRS,Seq!D$1,FALSE)-VLOOKUP("CHN.SP.DYN.LE00.IN",AREA_WB_6ATTRS,Seq!D$1,FALSE),".")</f>
        <v>-27.124853658536587</v>
      </c>
      <c r="HN45" s="139">
        <f>IFERROR(VLOOKUP(CONCATENATE($G45, ".SP.DYN.LE00.IN"),AREA_WB_6ATTRS,Seq!E$1,FALSE)-VLOOKUP("CHN.SP.DYN.LE00.IN",AREA_WB_6ATTRS,Seq!E$1,FALSE),".")</f>
        <v>-27.270073170731706</v>
      </c>
      <c r="HO45" s="139">
        <f>IFERROR(VLOOKUP(CONCATENATE($G45, ".SP.DYN.LE00.IN"),AREA_WB_6ATTRS,Seq!F$1,FALSE)-VLOOKUP("CHN.SP.DYN.LE00.IN",AREA_WB_6ATTRS,Seq!F$1,FALSE),".")</f>
        <v>-27.40378048780488</v>
      </c>
      <c r="HP45" s="139">
        <f>IFERROR(VLOOKUP(CONCATENATE($G45, ".SP.DYN.LE00.IN"),AREA_WB_6ATTRS,Seq!G$1,FALSE)-VLOOKUP("CHN.SP.DYN.LE00.IN",AREA_WB_6ATTRS,Seq!G$1,FALSE),".")</f>
        <v>-27.532804878048786</v>
      </c>
      <c r="HQ45" s="139">
        <f>IFERROR(VLOOKUP(CONCATENATE($G45, ".SP.DYN.LE00.IN"),AREA_WB_6ATTRS,Seq!H$1,FALSE)-VLOOKUP("CHN.SP.DYN.LE00.IN",AREA_WB_6ATTRS,Seq!H$1,FALSE),".")</f>
        <v>-27.668926829268301</v>
      </c>
      <c r="HR45" s="139">
        <f>IFERROR(VLOOKUP(CONCATENATE($G45, ".SP.DYN.LE00.IN"),AREA_WB_6ATTRS,Seq!I$1,FALSE)-VLOOKUP("CHN.SP.DYN.LE00.IN",AREA_WB_6ATTRS,Seq!I$1,FALSE),".")</f>
        <v>-27.819341463414645</v>
      </c>
      <c r="HS45" s="139">
        <f>IFERROR(VLOOKUP(CONCATENATE($G45, ".SP.DYN.LE00.IN"),AREA_WB_6ATTRS,Seq!J$1,FALSE)-VLOOKUP("CHN.SP.DYN.LE00.IN",AREA_WB_6ATTRS,Seq!J$1,FALSE),".")</f>
        <v>-27.985317073170734</v>
      </c>
      <c r="HT45" s="139">
        <f>IFERROR(VLOOKUP(CONCATENATE($G45, ".SP.DYN.LE00.IN"),AREA_WB_6ATTRS,Seq!K$1,FALSE)-VLOOKUP("CHN.SP.DYN.LE00.IN",AREA_WB_6ATTRS,Seq!K$1,FALSE),".")</f>
        <v>-28.155682926829272</v>
      </c>
      <c r="HU45" s="139">
        <f>IFERROR(VLOOKUP(CONCATENATE($G45, ".SP.DYN.LE00.IN"),AREA_WB_6ATTRS,Seq!L$1,FALSE)-VLOOKUP("CHN.SP.DYN.LE00.IN",AREA_WB_6ATTRS,Seq!L$1,FALSE),".")</f>
        <v>-28.318317073170732</v>
      </c>
      <c r="HV45" s="139">
        <f>IFERROR(VLOOKUP(CONCATENATE($G45, ".SP.DYN.LE00.IN"),AREA_WB_6ATTRS,Seq!M$1,FALSE)-VLOOKUP("CHN.SP.DYN.LE00.IN",AREA_WB_6ATTRS,Seq!M$1,FALSE),".")</f>
        <v>-28.455146341463418</v>
      </c>
      <c r="HW45" s="139">
        <f>IFERROR(VLOOKUP(CONCATENATE($G45, ".SP.DYN.LE00.IN"),AREA_WB_6ATTRS,Seq!N$1,FALSE)-VLOOKUP("CHN.SP.DYN.LE00.IN",AREA_WB_6ATTRS,Seq!N$1,FALSE),".")</f>
        <v>-28.547292682926823</v>
      </c>
      <c r="HX45" s="139">
        <f>IFERROR(VLOOKUP(CONCATENATE($G45, ".SP.DYN.LE00.IN"),AREA_WB_6ATTRS,Seq!O$1,FALSE)-VLOOKUP("CHN.SP.DYN.LE00.IN",AREA_WB_6ATTRS,Seq!O$1,FALSE),".")</f>
        <v>-28.57643902439024</v>
      </c>
      <c r="HY45" s="139">
        <f>IFERROR(VLOOKUP(CONCATENATE($G45, ".SP.DYN.LE00.IN"),AREA_WB_6ATTRS,Seq!P$1,FALSE)-VLOOKUP("CHN.SP.DYN.LE00.IN",AREA_WB_6ATTRS,Seq!P$1,FALSE),".")</f>
        <v>-28.526707317073175</v>
      </c>
      <c r="HZ45" s="139">
        <f>IFERROR(VLOOKUP(CONCATENATE($G45, ".SP.DYN.LE00.IN"),AREA_WB_6ATTRS,Seq!Q$1,FALSE)-VLOOKUP("CHN.SP.DYN.LE00.IN",AREA_WB_6ATTRS,Seq!Q$1,FALSE),".")</f>
        <v>-28.373804878048787</v>
      </c>
      <c r="IA45" s="139">
        <f>IFERROR(VLOOKUP(CONCATENATE($G45, ".SP.DYN.LE00.IN"),AREA_WB_6ATTRS,Seq!R$1,FALSE)-VLOOKUP("CHN.SP.DYN.LE00.IN",AREA_WB_6ATTRS,Seq!R$1,FALSE),".")</f>
        <v>-28.097414634146347</v>
      </c>
      <c r="IB45" s="139">
        <f>IFERROR(VLOOKUP(CONCATENATE($G45, ".SP.DYN.LE00.IN"),AREA_WB_6ATTRS,Seq!S$1,FALSE)-VLOOKUP("CHN.SP.DYN.LE00.IN",AREA_WB_6ATTRS,Seq!S$1,FALSE),".")</f>
        <v>-27.704682926829271</v>
      </c>
      <c r="IC45" s="139">
        <f>IFERROR(VLOOKUP(CONCATENATE($G45, ".SP.DYN.LE00.IN"),AREA_WB_6ATTRS,Seq!T$1,FALSE)-VLOOKUP("CHN.SP.DYN.LE00.IN",AREA_WB_6ATTRS,Seq!T$1,FALSE),".")</f>
        <v>-27.212780487804892</v>
      </c>
      <c r="ID45" s="139">
        <f>IFERROR(VLOOKUP(CONCATENATE($G45, ".SP.DYN.LE00.IN"),AREA_WB_6ATTRS,Seq!U$1,FALSE)-VLOOKUP("CHN.SP.DYN.LE00.IN",AREA_WB_6ATTRS,Seq!U$1,FALSE),".")</f>
        <v>-26.644292682926839</v>
      </c>
      <c r="IE45" s="139">
        <f>IFERROR(VLOOKUP(CONCATENATE($G45, ".SP.DYN.LE00.IN"),AREA_WB_6ATTRS,Seq!V$1,FALSE)-VLOOKUP("CHN.SP.DYN.LE00.IN",AREA_WB_6ATTRS,Seq!V$1,FALSE),".")</f>
        <v>-26.036780487804876</v>
      </c>
      <c r="IF45" s="139">
        <f>IFERROR(VLOOKUP(CONCATENATE($G45, ".SP.DYN.LE00.IN"),AREA_WB_6ATTRS,Seq!W$1,FALSE)-VLOOKUP("CHN.SP.DYN.LE00.IN",AREA_WB_6ATTRS,Seq!W$1,FALSE),".")</f>
        <v>-25.432219512195132</v>
      </c>
      <c r="IG45" s="139">
        <f>IFERROR(VLOOKUP(CONCATENATE($G45, ".SP.DYN.LE00.IN"),AREA_WB_6ATTRS,Seq!X$1,FALSE)-VLOOKUP("CHN.SP.DYN.LE00.IN",AREA_WB_6ATTRS,Seq!X$1,FALSE),".")</f>
        <v>-24.86751219512194</v>
      </c>
      <c r="IH45" s="139">
        <f>IFERROR(VLOOKUP(CONCATENATE($G45, ".SP.DYN.LE00.IN"),AREA_WB_6ATTRS,Seq!Y$1,FALSE)-VLOOKUP("CHN.SP.DYN.LE00.IN",AREA_WB_6ATTRS,Seq!Y$1,FALSE),".")</f>
        <v>-24.371512195121952</v>
      </c>
      <c r="II45" s="139">
        <f>IFERROR(VLOOKUP(CONCATENATE($G45, ".SP.DYN.LE00.IN"),AREA_WB_6ATTRS,Seq!Z$1,FALSE)-VLOOKUP("CHN.SP.DYN.LE00.IN",AREA_WB_6ATTRS,Seq!Z$1,FALSE),".")</f>
        <v>-23.958634146341467</v>
      </c>
      <c r="IJ45" s="139">
        <f>IFERROR(VLOOKUP(CONCATENATE($G45, ".SP.DYN.LE00.IN"),AREA_WB_6ATTRS,Seq!AA$1,FALSE)-VLOOKUP("CHN.SP.DYN.LE00.IN",AREA_WB_6ATTRS,Seq!AA$1,FALSE),".")</f>
        <v>-23.632878048780491</v>
      </c>
      <c r="IK45" s="139">
        <f>IFERROR(VLOOKUP(CONCATENATE($G45, ".SP.DYN.LE00.IN"),AREA_WB_6ATTRS,Seq!AB$1,FALSE)-VLOOKUP("CHN.SP.DYN.LE00.IN",AREA_WB_6ATTRS,Seq!AB$1,FALSE),".")</f>
        <v>-23.382585365853657</v>
      </c>
      <c r="IL45" s="139">
        <f>IFERROR(VLOOKUP(CONCATENATE($G45, ".SP.DYN.LE00.IN"),AREA_WB_6ATTRS,Seq!AC$1,FALSE)-VLOOKUP("CHN.SP.DYN.LE00.IN",AREA_WB_6ATTRS,Seq!AC$1,FALSE),".")</f>
        <v>-23.177292682926826</v>
      </c>
      <c r="IM45" s="139">
        <f>IFERROR(VLOOKUP(CONCATENATE($G45, ".SP.DYN.LE00.IN"),AREA_WB_6ATTRS,Seq!AD$1,FALSE)-VLOOKUP("CHN.SP.DYN.LE00.IN",AREA_WB_6ATTRS,Seq!AD$1,FALSE),".")</f>
        <v>-22.987926829268297</v>
      </c>
      <c r="IN45" s="139">
        <f>IFERROR(VLOOKUP(CONCATENATE($G45, ".SP.DYN.LE00.IN"),AREA_WB_6ATTRS,Seq!AE$1,FALSE)-VLOOKUP("CHN.SP.DYN.LE00.IN",AREA_WB_6ATTRS,Seq!AE$1,FALSE),".")</f>
        <v>-22.805487804878048</v>
      </c>
      <c r="IO45" s="139">
        <f>IFERROR(VLOOKUP(CONCATENATE($G45, ".SP.DYN.LE00.IN"),AREA_WB_6ATTRS,Seq!AF$1,FALSE)-VLOOKUP("CHN.SP.DYN.LE00.IN",AREA_WB_6ATTRS,Seq!AF$1,FALSE),".")</f>
        <v>-22.619439024390253</v>
      </c>
      <c r="IP45" s="139" t="str">
        <f>IFERROR(VLOOKUP(CONCATENATE($G45, ".SP.DYN.LE00.IN"),AREA_WB_6ATTRS,Seq!AG$1,FALSE)-VLOOKUP("CHN.SP.DYN.LE00.IN",AREA_WB_6ATTRS,Seq!AG$1,FALSE),".")</f>
        <v>.</v>
      </c>
      <c r="IW45">
        <f>IFERROR(VLOOKUP(CONCATENATE($G45, ".SP.DYN.LE00.IN"),AREA_WB_6ATTRS,Seq!B$1,FALSE),".")</f>
        <v>40.161804878048791</v>
      </c>
      <c r="IX45">
        <f>IFERROR(VLOOKUP(CONCATENATE($G45, ".SP.DYN.LE00.IN"),AREA_WB_6ATTRS,Seq!C$1,FALSE),".")</f>
        <v>40.290219512195129</v>
      </c>
      <c r="IY45">
        <f>IFERROR(VLOOKUP(CONCATENATE($G45, ".SP.DYN.LE00.IN"),AREA_WB_6ATTRS,Seq!D$1,FALSE),".")</f>
        <v>40.410048780487806</v>
      </c>
      <c r="IZ45">
        <f>IFERROR(VLOOKUP(CONCATENATE($G45, ".SP.DYN.LE00.IN"),AREA_WB_6ATTRS,Seq!E$1,FALSE),".")</f>
        <v>40.529780487804885</v>
      </c>
      <c r="JA45">
        <f>IFERROR(VLOOKUP(CONCATENATE($G45, ".SP.DYN.LE00.IN"),AREA_WB_6ATTRS,Seq!F$1,FALSE),".")</f>
        <v>40.655487804878049</v>
      </c>
      <c r="JB45">
        <f>IFERROR(VLOOKUP(CONCATENATE($G45, ".SP.DYN.LE00.IN"),AREA_WB_6ATTRS,Seq!G$1,FALSE),".")</f>
        <v>40.780341463414636</v>
      </c>
      <c r="JC45">
        <f>IFERROR(VLOOKUP(CONCATENATE($G45, ".SP.DYN.LE00.IN"),AREA_WB_6ATTRS,Seq!H$1,FALSE),".")</f>
        <v>40.890560975609759</v>
      </c>
      <c r="JD45">
        <f>IFERROR(VLOOKUP(CONCATENATE($G45, ".SP.DYN.LE00.IN"),AREA_WB_6ATTRS,Seq!I$1,FALSE),".")</f>
        <v>40.977975609756101</v>
      </c>
      <c r="JE45">
        <f>IFERROR(VLOOKUP(CONCATENATE($G45, ".SP.DYN.LE00.IN"),AREA_WB_6ATTRS,Seq!J$1,FALSE),".")</f>
        <v>41.041804878048794</v>
      </c>
      <c r="JF45">
        <f>IFERROR(VLOOKUP(CONCATENATE($G45, ".SP.DYN.LE00.IN"),AREA_WB_6ATTRS,Seq!K$1,FALSE),".")</f>
        <v>41.091243902439032</v>
      </c>
      <c r="JG45">
        <f>IFERROR(VLOOKUP(CONCATENATE($G45, ".SP.DYN.LE00.IN"),AREA_WB_6ATTRS,Seq!L$1,FALSE),".")</f>
        <v>41.141414634146344</v>
      </c>
      <c r="JH45">
        <f>IFERROR(VLOOKUP(CONCATENATE($G45, ".SP.DYN.LE00.IN"),AREA_WB_6ATTRS,Seq!M$1,FALSE),".")</f>
        <v>41.208878048780491</v>
      </c>
      <c r="JI45">
        <f>IFERROR(VLOOKUP(CONCATENATE($G45, ".SP.DYN.LE00.IN"),AREA_WB_6ATTRS,Seq!N$1,FALSE),".")</f>
        <v>41.314536585365857</v>
      </c>
      <c r="JJ45">
        <f>IFERROR(VLOOKUP(CONCATENATE($G45, ".SP.DYN.LE00.IN"),AREA_WB_6ATTRS,Seq!O$1,FALSE),".")</f>
        <v>41.478195121951231</v>
      </c>
      <c r="JK45">
        <f>IFERROR(VLOOKUP(CONCATENATE($G45, ".SP.DYN.LE00.IN"),AREA_WB_6ATTRS,Seq!P$1,FALSE),".")</f>
        <v>41.716219512195124</v>
      </c>
      <c r="JL45">
        <f>IFERROR(VLOOKUP(CONCATENATE($G45, ".SP.DYN.LE00.IN"),AREA_WB_6ATTRS,Seq!Q$1,FALSE),".")</f>
        <v>42.050926829268292</v>
      </c>
      <c r="JM45">
        <f>IFERROR(VLOOKUP(CONCATENATE($G45, ".SP.DYN.LE00.IN"),AREA_WB_6ATTRS,Seq!R$1,FALSE),".")</f>
        <v>42.501609756097565</v>
      </c>
      <c r="JN45">
        <f>IFERROR(VLOOKUP(CONCATENATE($G45, ".SP.DYN.LE00.IN"),AREA_WB_6ATTRS,Seq!S$1,FALSE),".")</f>
        <v>43.061634146341468</v>
      </c>
      <c r="JO45">
        <f>IFERROR(VLOOKUP(CONCATENATE($G45, ".SP.DYN.LE00.IN"),AREA_WB_6ATTRS,Seq!T$1,FALSE),".")</f>
        <v>43.714317073170733</v>
      </c>
      <c r="JP45">
        <f>IFERROR(VLOOKUP(CONCATENATE($G45, ".SP.DYN.LE00.IN"),AREA_WB_6ATTRS,Seq!U$1,FALSE),".")</f>
        <v>44.439097560975618</v>
      </c>
      <c r="JQ45">
        <f>IFERROR(VLOOKUP(CONCATENATE($G45, ".SP.DYN.LE00.IN"),AREA_WB_6ATTRS,Seq!V$1,FALSE),".")</f>
        <v>45.204926829268302</v>
      </c>
      <c r="JR45">
        <f>IFERROR(VLOOKUP(CONCATENATE($G45, ".SP.DYN.LE00.IN"),AREA_WB_6ATTRS,Seq!W$1,FALSE),".")</f>
        <v>45.973317073170733</v>
      </c>
      <c r="JS45">
        <f>IFERROR(VLOOKUP(CONCATENATE($G45, ".SP.DYN.LE00.IN"),AREA_WB_6ATTRS,Seq!X$1,FALSE),".")</f>
        <v>46.7119268292683</v>
      </c>
      <c r="JT45">
        <f>IFERROR(VLOOKUP(CONCATENATE($G45, ".SP.DYN.LE00.IN"),AREA_WB_6ATTRS,Seq!Y$1,FALSE),".")</f>
        <v>47.393365853658537</v>
      </c>
      <c r="JU45">
        <f>IFERROR(VLOOKUP(CONCATENATE($G45, ".SP.DYN.LE00.IN"),AREA_WB_6ATTRS,Seq!Z$1,FALSE),".")</f>
        <v>48.003707317073179</v>
      </c>
      <c r="JV45">
        <f>IFERROR(VLOOKUP(CONCATENATE($G45, ".SP.DYN.LE00.IN"),AREA_WB_6ATTRS,Seq!AA$1,FALSE),".")</f>
        <v>48.53843902439025</v>
      </c>
      <c r="JW45">
        <f>IFERROR(VLOOKUP(CONCATENATE($G45, ".SP.DYN.LE00.IN"),AREA_WB_6ATTRS,Seq!AB$1,FALSE),".")</f>
        <v>49.007146341463425</v>
      </c>
      <c r="JX45">
        <f>IFERROR(VLOOKUP(CONCATENATE($G45, ".SP.DYN.LE00.IN"),AREA_WB_6ATTRS,Seq!AC$1,FALSE),".")</f>
        <v>49.435292682926836</v>
      </c>
      <c r="JY45">
        <f>IFERROR(VLOOKUP(CONCATENATE($G45, ".SP.DYN.LE00.IN"),AREA_WB_6ATTRS,Seq!AD$1,FALSE),".")</f>
        <v>49.84741463414634</v>
      </c>
      <c r="JZ45">
        <f>IFERROR(VLOOKUP(CONCATENATE($G45, ".SP.DYN.LE00.IN"),AREA_WB_6ATTRS,Seq!AE$1,FALSE),".")</f>
        <v>50.251024390243906</v>
      </c>
      <c r="KA45">
        <f>IFERROR(VLOOKUP(CONCATENATE($G45, ".SP.DYN.LE00.IN"),AREA_WB_6ATTRS,Seq!AF$1,FALSE),".")</f>
        <v>50.653658536585375</v>
      </c>
      <c r="KB45" t="str">
        <f>IFERROR(VLOOKUP(CONCATENATE($G45, ".SP.DYN.LE00.IN"),AREA_WB_6ATTRS,Seq!AG$1,FALSE),".")</f>
        <v>.</v>
      </c>
      <c r="KK45">
        <f t="shared" si="25"/>
        <v>0</v>
      </c>
      <c r="KL45">
        <f t="shared" si="23"/>
        <v>0</v>
      </c>
      <c r="KM45">
        <f t="shared" si="26"/>
        <v>45306242.022207133</v>
      </c>
      <c r="KN45">
        <f t="shared" si="27"/>
        <v>-43613469.442405246</v>
      </c>
      <c r="KO45" t="str">
        <f t="shared" si="24"/>
        <v>.</v>
      </c>
      <c r="KP45" t="str">
        <f>work!HA45</f>
        <v>.</v>
      </c>
      <c r="KQ45" t="str">
        <f>work!HB45</f>
        <v>.</v>
      </c>
      <c r="KR45" t="str">
        <f>work!HC45</f>
        <v>.</v>
      </c>
      <c r="KS45" t="str">
        <f>IF(ISNUMBER(work!HI45-work!HA45),work!HI45-work!HA45,".")</f>
        <v>.</v>
      </c>
      <c r="KT45" t="str">
        <f>IF(ISNUMBER(work!HJ45-work!HB45),work!HJ45-work!HB45,".")</f>
        <v>.</v>
      </c>
      <c r="KU45" t="str">
        <f>IF(ISNUMBER(work!HK45-work!HC45),work!HK45-work!HC45,".")</f>
        <v>.</v>
      </c>
      <c r="KW45">
        <f>IFERROR(work!HR45/work!HV45,".")</f>
        <v>2.2918246540236039E-6</v>
      </c>
      <c r="KX45">
        <f>IFERROR(work!HS45/work!HW45,".")</f>
        <v>1.7821198972748572E-6</v>
      </c>
      <c r="KY45">
        <f>IFERROR(work!HT45/work!HX45,".")</f>
        <v>2.1709416242200893E-6</v>
      </c>
      <c r="KZ45">
        <f>IFERROR(work!HU45/work!HY45,".")</f>
        <v>0</v>
      </c>
    </row>
    <row r="46" spans="1:331">
      <c r="A46" s="24">
        <f t="shared" si="0"/>
        <v>45</v>
      </c>
      <c r="B46" s="24" t="str">
        <f t="shared" si="28"/>
        <v>Out</v>
      </c>
      <c r="C46" s="24" t="str">
        <f t="shared" si="29"/>
        <v>Out</v>
      </c>
      <c r="D46" s="24" t="str">
        <f t="shared" si="30"/>
        <v>Out67</v>
      </c>
      <c r="E46" s="25" t="s">
        <v>2406</v>
      </c>
      <c r="F46" s="26" t="str">
        <f t="shared" si="3"/>
        <v>Benin</v>
      </c>
      <c r="G46" s="166" t="s">
        <v>1363</v>
      </c>
      <c r="H46" s="166" t="s">
        <v>5007</v>
      </c>
      <c r="I46" s="166" t="s">
        <v>5007</v>
      </c>
      <c r="J46" s="180" t="s">
        <v>5007</v>
      </c>
      <c r="K46" s="180" t="s">
        <v>5007</v>
      </c>
      <c r="L46" s="27">
        <f>IFERROR(VLOOKUP($F46,Area_FDI_84_96,Seq!B$1,FALSE),0)</f>
        <v>0</v>
      </c>
      <c r="M46" s="27">
        <f>IFERROR(VLOOKUP($F46,Area_FDI_84_96,Seq!C$1,FALSE),0)</f>
        <v>0</v>
      </c>
      <c r="N46" s="27">
        <f>IFERROR(VLOOKUP($F46,Area_FDI_84_96,Seq!D$1,FALSE),0)</f>
        <v>0</v>
      </c>
      <c r="O46" s="27">
        <f>IFERROR(VLOOKUP($F46,Area_FDI_84_96,Seq!E$1,FALSE),0)</f>
        <v>0</v>
      </c>
      <c r="P46" s="27">
        <f>IFERROR(VLOOKUP($F46,Area_FDI_84_96,Seq!F$1,FALSE),0)</f>
        <v>0</v>
      </c>
      <c r="Q46" s="27">
        <f>IFERROR(VLOOKUP($F46,Area_FDI_84_96,Seq!G$1,FALSE),0)</f>
        <v>0</v>
      </c>
      <c r="R46" s="27">
        <f>IFERROR(VLOOKUP($F46,Area_FDI_84_96,Seq!H$1,FALSE),0)</f>
        <v>0</v>
      </c>
      <c r="S46" s="27">
        <f>IFERROR(VLOOKUP($F46,Area_FDI_84_96,Seq!I$1,FALSE),0)</f>
        <v>0</v>
      </c>
      <c r="T46" s="27">
        <f>IFERROR(VALUE(VLOOKUP($E46,Area_FDI_92_95,Seq!B$1,FALSE)),0)</f>
        <v>0</v>
      </c>
      <c r="U46" s="27">
        <f>IFERROR(VALUE(VLOOKUP($E46,Area_FDI_92_95,Seq!C$1,FALSE)),0)</f>
        <v>0</v>
      </c>
      <c r="V46" s="27">
        <f>IFERROR(VALUE(VLOOKUP($E46,Area_FDI_92_95,Seq!D$1,FALSE)),0)</f>
        <v>0</v>
      </c>
      <c r="W46" s="27">
        <f>IFERROR(VALUE(VLOOKUP($E46,Area_FDI_92_95,Seq!E$1,FALSE)),0)</f>
        <v>8</v>
      </c>
      <c r="X46" s="27">
        <f>IFERROR(VALUE(VLOOKUP($E46,Area_FDI_96_99,Seq!B$1,FALSE)),0)</f>
        <v>0</v>
      </c>
      <c r="Y46" s="27">
        <f>IFERROR(VALUE(VLOOKUP($E46,Area_FDI_96_99,Seq!C$1,FALSE)),0)</f>
        <v>0</v>
      </c>
      <c r="Z46" s="27">
        <f>IFERROR(VALUE(VLOOKUP($E46,Area_FDI_96_99,Seq!D$1,FALSE)),0)</f>
        <v>0</v>
      </c>
      <c r="AA46" s="27">
        <f>IFERROR(VALUE(VLOOKUP($E46,Area_FDI_96_99,Seq!E$1,FALSE)),0)</f>
        <v>7</v>
      </c>
      <c r="AB46" s="27">
        <f t="shared" si="31"/>
        <v>0</v>
      </c>
      <c r="AC46" s="27">
        <f t="shared" si="32"/>
        <v>20</v>
      </c>
      <c r="AD46" s="27">
        <f t="shared" si="33"/>
        <v>1071</v>
      </c>
      <c r="AE46" s="27">
        <f t="shared" si="34"/>
        <v>330</v>
      </c>
      <c r="AF46" s="27">
        <f t="shared" si="35"/>
        <v>270</v>
      </c>
      <c r="AG46" s="27">
        <f t="shared" si="36"/>
        <v>0</v>
      </c>
      <c r="AH46" s="27">
        <f t="shared" si="37"/>
        <v>250</v>
      </c>
      <c r="AI46" s="27">
        <f t="shared" si="38"/>
        <v>0</v>
      </c>
      <c r="AJ46" s="27">
        <f t="shared" si="39"/>
        <v>339</v>
      </c>
      <c r="AK46" s="27">
        <f t="shared" si="40"/>
        <v>0</v>
      </c>
      <c r="AL46" s="27">
        <f t="shared" si="41"/>
        <v>0</v>
      </c>
      <c r="AM46" s="27"/>
      <c r="AN46" s="27"/>
      <c r="AO46" s="27"/>
      <c r="AP46" s="27"/>
      <c r="AQ46" s="27"/>
      <c r="AR46" s="27"/>
      <c r="AS46" s="27"/>
      <c r="AT46" s="27">
        <f>IFERROR(work!D46+work!AP46,".")</f>
        <v>18402537.66462357</v>
      </c>
      <c r="AU46" s="27">
        <f>IFERROR(work!E46+work!AQ46,".")</f>
        <v>19364624.427852176</v>
      </c>
      <c r="AV46" s="27">
        <f>IFERROR(work!F46+work!AR46,".")</f>
        <v>21118620.97587036</v>
      </c>
      <c r="AW46" s="27">
        <f>IFERROR(work!G46+work!AS46,".")</f>
        <v>23401966.132316876</v>
      </c>
      <c r="AX46" s="27">
        <f>IFERROR(work!H46+work!AT46,".")</f>
        <v>26950589.147330675</v>
      </c>
      <c r="AY46" s="27">
        <f>IFERROR(work!I46+work!AU46,".")</f>
        <v>30581407.110158533</v>
      </c>
      <c r="AZ46" s="27">
        <f>IFERROR(work!J46+work!AV46,".")</f>
        <v>33263601.815766621</v>
      </c>
      <c r="BA46" s="27">
        <f>IFERROR(work!K46+work!AW46,".")</f>
        <v>37104069.948127918</v>
      </c>
      <c r="BB46" s="27">
        <f>IFERROR(work!L46+work!AX46,".")</f>
        <v>41286079.710263006</v>
      </c>
      <c r="BC46" s="27">
        <f>IFERROR(work!M46+work!AY46,".")</f>
        <v>42969017.171552084</v>
      </c>
      <c r="BD46" s="27">
        <f>IFERROR(work!N46+work!AZ46,".")</f>
        <v>44601037.146527253</v>
      </c>
      <c r="BE46" s="27">
        <f>IFERROR(work!O46+work!BA46,".")</f>
        <v>48698011.179400116</v>
      </c>
      <c r="BF46" s="27">
        <f>IFERROR(work!P46+work!BB46,".")</f>
        <v>55598062.952879511</v>
      </c>
      <c r="BG46" s="27">
        <f>IFERROR(work!Q46+work!BC46,".")</f>
        <v>63365674.882025592</v>
      </c>
      <c r="BH46" s="27">
        <f>IFERROR(work!R46+work!BD46,".")</f>
        <v>71652684.967759788</v>
      </c>
      <c r="BI46" s="27">
        <f>IFERROR(work!S46+work!BE46,".")</f>
        <v>79452367.26848191</v>
      </c>
      <c r="BJ46" s="27">
        <f>IFERROR(work!T46+work!BF46,".")</f>
        <v>87389865.389532626</v>
      </c>
      <c r="BK46" s="27">
        <f>IFERROR(work!U46+work!BG46,".")</f>
        <v>95511340.932987615</v>
      </c>
      <c r="BL46" s="27">
        <f>IFERROR(work!V46+work!BH46,".")</f>
        <v>102954879.13350043</v>
      </c>
      <c r="BM46" s="27">
        <f>IFERROR(work!W46+work!BI46,".")</f>
        <v>110773541.03302906</v>
      </c>
      <c r="BN46" s="27">
        <f>IFERROR(work!X46+work!BJ46,".")</f>
        <v>120072977.28832927</v>
      </c>
      <c r="BO46" s="27">
        <f>IFERROR(work!Y46+work!BK46,".")</f>
        <v>130031593.43560168</v>
      </c>
      <c r="BP46" s="27">
        <f>IFERROR(work!Z46+work!BL46,".")</f>
        <v>141853577.56739524</v>
      </c>
      <c r="BQ46" s="27">
        <f>IFERROR(work!AA46+work!BM46,".")</f>
        <v>156023843.18148041</v>
      </c>
      <c r="BR46" s="27">
        <f>IFERROR(work!AB46+work!BN46,".")</f>
        <v>171764257.05534774</v>
      </c>
      <c r="BS46" s="27">
        <f>IFERROR(work!AC46+work!BO46,".")</f>
        <v>191151355.57015276</v>
      </c>
      <c r="BT46" s="27">
        <f>IFERROR(work!AD46+work!BP46,".")</f>
        <v>215404124.1423052</v>
      </c>
      <c r="BU46" s="27">
        <f>IFERROR(work!AE46+work!BQ46,".")</f>
        <v>245964255.62279141</v>
      </c>
      <c r="BV46" s="27">
        <f>IFERROR(work!AF46+work!BR46,".")</f>
        <v>269563461.1132741</v>
      </c>
      <c r="BW46" s="27">
        <f>IFERROR(work!AG46+work!BS46,".")</f>
        <v>294346446.05791253</v>
      </c>
      <c r="BX46" s="27">
        <f>IFERROR(work!AH46+work!BT46,".")</f>
        <v>324934503.31209302</v>
      </c>
      <c r="BY46" s="27">
        <f>IFERROR(work!AI46+work!BU46,".")</f>
        <v>354483522.26874256</v>
      </c>
      <c r="BZ46" s="27"/>
      <c r="CA46" s="27"/>
      <c r="CB46" s="27"/>
      <c r="CC46" s="27"/>
      <c r="CD46" s="27"/>
      <c r="CE46" s="27"/>
      <c r="CF46" s="27">
        <f>IFERROR(work!AP46-work!D46,".")</f>
        <v>-18185686.423097808</v>
      </c>
      <c r="CG46" s="27">
        <f>IFERROR(work!AQ46-work!E46,".")</f>
        <v>-19126187.312430725</v>
      </c>
      <c r="CH46" s="27">
        <f>IFERROR(work!AR46-work!F46,".")</f>
        <v>-20874854.632778306</v>
      </c>
      <c r="CI46" s="27">
        <f>IFERROR(work!AS46-work!G46,".")</f>
        <v>-23168798.317674648</v>
      </c>
      <c r="CJ46" s="27">
        <f>IFERROR(work!AT46-work!H46,".")</f>
        <v>-26698931.499059472</v>
      </c>
      <c r="CK46" s="27">
        <f>IFERROR(work!AU46-work!I46,".")</f>
        <v>-30310798.823494211</v>
      </c>
      <c r="CL46" s="27">
        <f>IFERROR(work!AV46-work!J46,".")</f>
        <v>-32987118.2400476</v>
      </c>
      <c r="CM46" s="27">
        <f>IFERROR(work!AW46-work!K46,".")</f>
        <v>-36831733.634160765</v>
      </c>
      <c r="CN46" s="27">
        <f>IFERROR(work!AX46-work!L46,".")</f>
        <v>-41004469.676824279</v>
      </c>
      <c r="CO46" s="27">
        <f>IFERROR(work!AY46-work!M46,".")</f>
        <v>-42695444.740405925</v>
      </c>
      <c r="CP46" s="27">
        <f>IFERROR(work!AZ46-work!N46,".")</f>
        <v>-44318674.318085127</v>
      </c>
      <c r="CQ46" s="27">
        <f>IFERROR(work!BA46-work!O46,".")</f>
        <v>-48402313.739956573</v>
      </c>
      <c r="CR46" s="27">
        <f>IFERROR(work!BB46-work!P46,".")</f>
        <v>-55290508.105025731</v>
      </c>
      <c r="CS46" s="27">
        <f>IFERROR(work!BC46-work!Q46,".")</f>
        <v>-63047296.123986565</v>
      </c>
      <c r="CT46" s="27">
        <f>IFERROR(work!BD46-work!R46,".")</f>
        <v>-71320385.240039796</v>
      </c>
      <c r="CU46" s="27">
        <f>IFERROR(work!BE46-work!S46,".")</f>
        <v>-79104767.591967791</v>
      </c>
      <c r="CV46" s="27">
        <f>IFERROR(work!BF46-work!T46,".")</f>
        <v>-87022982.956962198</v>
      </c>
      <c r="CW46" s="27">
        <f>IFERROR(work!BG46-work!U46,".")</f>
        <v>-95121902.30973123</v>
      </c>
      <c r="CX46" s="27">
        <f>IFERROR(work!BH46-work!V46,".")</f>
        <v>-102547757.08215061</v>
      </c>
      <c r="CY46" s="27">
        <f>IFERROR(work!BI46-work!W46,".")</f>
        <v>-110347295.53501143</v>
      </c>
      <c r="CZ46" s="27">
        <f>IFERROR(work!BJ46-work!X46,".")</f>
        <v>-119622009.55142659</v>
      </c>
      <c r="DA46" s="27">
        <f>IFERROR(work!BK46-work!Y46,".")</f>
        <v>-129558077.31185389</v>
      </c>
      <c r="DB46" s="27">
        <f>IFERROR(work!BL46-work!Z46,".")</f>
        <v>-141358753.21807876</v>
      </c>
      <c r="DC46" s="27">
        <f>IFERROR(work!BM46-work!AA46,".")</f>
        <v>-155509720.6825406</v>
      </c>
      <c r="DD46" s="27">
        <f>IFERROR(work!BN46-work!AB46,".")</f>
        <v>-171234196.75894082</v>
      </c>
      <c r="DE46" s="27">
        <f>IFERROR(work!BO46-work!AC46,".")</f>
        <v>-190605923.52515</v>
      </c>
      <c r="DF46" s="27">
        <f>IFERROR(work!BP46-work!AD46,".")</f>
        <v>-214836329.39809942</v>
      </c>
      <c r="DG46" s="27">
        <f>IFERROR(work!BQ46-work!AE46,".")</f>
        <v>-245370342.32035214</v>
      </c>
      <c r="DH46" s="27">
        <f>IFERROR(work!BR46-work!AF46,".")</f>
        <v>-268939258.23241043</v>
      </c>
      <c r="DI46" s="27">
        <f>IFERROR(work!BS46-work!AG46,".")</f>
        <v>-293698523.46757609</v>
      </c>
      <c r="DJ46" s="27">
        <f>IFERROR(work!BT46-work!AH46,".")</f>
        <v>-324267143.0440464</v>
      </c>
      <c r="DK46" s="27">
        <f>IFERROR(work!BU46-work!AI46,".")</f>
        <v>-353795473.90580535</v>
      </c>
      <c r="DL46" s="27"/>
      <c r="DM46" s="27"/>
      <c r="DN46" s="27"/>
      <c r="DO46" s="27"/>
      <c r="DP46" s="27"/>
      <c r="DQ46" s="27"/>
      <c r="DR46" s="27"/>
      <c r="DS46" s="27" t="str">
        <f>IFERROR(work!DO46-work!CC46,".")</f>
        <v>.</v>
      </c>
      <c r="DT46" s="27" t="str">
        <f>IFERROR(work!DP46-work!CD46,".")</f>
        <v>.</v>
      </c>
      <c r="DU46" s="27" t="str">
        <f>IFERROR(work!DQ46-work!CE46,".")</f>
        <v>.</v>
      </c>
      <c r="DV46" s="27" t="str">
        <f>IFERROR(work!DR46-work!CF46,".")</f>
        <v>.</v>
      </c>
      <c r="DW46" s="27" t="str">
        <f>IFERROR(work!DS46-work!CG46,".")</f>
        <v>.</v>
      </c>
      <c r="DX46" s="27" t="str">
        <f>IFERROR(work!DT46-work!CH46,".")</f>
        <v>.</v>
      </c>
      <c r="DY46" s="27" t="str">
        <f>IFERROR(work!DU46-work!CI46,".")</f>
        <v>.</v>
      </c>
      <c r="DZ46" s="27" t="str">
        <f>IFERROR(work!DV46-work!CJ46,".")</f>
        <v>.</v>
      </c>
      <c r="EA46" s="27" t="str">
        <f>IFERROR(work!DW46-work!CK46,".")</f>
        <v>.</v>
      </c>
      <c r="EB46" s="27" t="str">
        <f>IFERROR(work!DX46-work!CL46,".")</f>
        <v>.</v>
      </c>
      <c r="EC46" s="27" t="str">
        <f>IFERROR(work!DY46-work!CM46,".")</f>
        <v>.</v>
      </c>
      <c r="ED46" s="27" t="str">
        <f>IFERROR(work!DZ46-work!CN46,".")</f>
        <v>.</v>
      </c>
      <c r="EE46" s="27" t="str">
        <f>IFERROR(work!EA46-work!CO46,".")</f>
        <v>.</v>
      </c>
      <c r="EF46" s="27" t="str">
        <f>IFERROR(work!EB46-work!CP46,".")</f>
        <v>.</v>
      </c>
      <c r="EG46" s="27" t="str">
        <f>IFERROR(work!EC46-work!CQ46,".")</f>
        <v>.</v>
      </c>
      <c r="EH46" s="27" t="str">
        <f>IFERROR(work!ED46-work!CR46,".")</f>
        <v>.</v>
      </c>
      <c r="EI46" s="27" t="str">
        <f>IFERROR(work!EE46-work!CS46,".")</f>
        <v>.</v>
      </c>
      <c r="EJ46" s="27" t="str">
        <f>IFERROR(work!EF46-work!CT46,".")</f>
        <v>.</v>
      </c>
      <c r="EK46" s="27" t="str">
        <f>IFERROR(work!EG46-work!CU46,".")</f>
        <v>.</v>
      </c>
      <c r="EL46" s="27" t="str">
        <f>IFERROR(work!EH46-work!CV46,".")</f>
        <v>.</v>
      </c>
      <c r="EM46" s="27" t="str">
        <f>IFERROR(work!EI46-work!CW46,".")</f>
        <v>.</v>
      </c>
      <c r="EN46" s="27" t="str">
        <f>IFERROR(work!EJ46-work!CX46,".")</f>
        <v>.</v>
      </c>
      <c r="EO46" s="27" t="str">
        <f>IFERROR(work!EK46-work!CY46,".")</f>
        <v>.</v>
      </c>
      <c r="EP46" s="27" t="str">
        <f>IFERROR(work!EL46-work!CZ46,".")</f>
        <v>.</v>
      </c>
      <c r="EQ46" s="27" t="str">
        <f>IFERROR(work!EM46-work!DA46,".")</f>
        <v>.</v>
      </c>
      <c r="ER46" s="27" t="str">
        <f>IFERROR(work!EN46-work!DB46,".")</f>
        <v>.</v>
      </c>
      <c r="ES46" s="27" t="str">
        <f>IFERROR(work!EO46-work!DC46,".")</f>
        <v>.</v>
      </c>
      <c r="ET46" s="27" t="str">
        <f>IFERROR(work!EP46-work!DD46,".")</f>
        <v>.</v>
      </c>
      <c r="EU46" s="27" t="str">
        <f>IFERROR(work!EQ46-work!DE46,".")</f>
        <v>.</v>
      </c>
      <c r="EV46" s="27" t="str">
        <f>IFERROR(work!ER46-work!DF46,".")</f>
        <v>.</v>
      </c>
      <c r="EW46" s="27" t="str">
        <f>IFERROR(work!ES46-work!DG46,".")</f>
        <v>.</v>
      </c>
      <c r="EX46" s="27" t="str">
        <f>IFERROR(work!ET46-work!DH46,".")</f>
        <v>.</v>
      </c>
      <c r="EY46" s="27"/>
      <c r="EZ46" s="27"/>
      <c r="FA46" s="27"/>
      <c r="FB46" s="27"/>
      <c r="FC46" s="27"/>
      <c r="FD46" s="27"/>
      <c r="FE46" s="27" t="str">
        <f>IF(ISNUMBER(work!GZ46/work!HD46),work!GZ46/work!HD46,".")</f>
        <v>.</v>
      </c>
      <c r="FF46" s="27" t="str">
        <f>IF(ISNUMBER(work!HA46/work!HE46),work!HA46/work!HE46,".")</f>
        <v>.</v>
      </c>
      <c r="FG46" s="27" t="str">
        <f>IF(ISNUMBER(work!HB46/work!HF46),work!HB46/work!HF46,".")</f>
        <v>.</v>
      </c>
      <c r="FH46" s="27" t="str">
        <f>IF(ISNUMBER(work!HC46/work!HG46),work!HC46/work!HG46,".")</f>
        <v>.</v>
      </c>
      <c r="FI46" s="27" t="str">
        <f>IF(ISNUMBER((work!HA46+work!HB46)/(work!HE46+work!HF46)),(work!HA46+work!HB46)/(work!HE46+work!HF46),".")</f>
        <v>.</v>
      </c>
      <c r="FJ46" s="27" t="str">
        <f>IF(ISNUMBER(work!HH46/work!HL46),work!HH46/work!HL46,".")</f>
        <v>.</v>
      </c>
      <c r="FK46" s="27" t="str">
        <f>IF(ISNUMBER(work!HI46/work!HM46),work!HI46/work!HM46,".")</f>
        <v>.</v>
      </c>
      <c r="FL46" s="27" t="str">
        <f>IF(ISNUMBER(work!HJ46/work!HN46),work!HJ46/work!HN46,".")</f>
        <v>.</v>
      </c>
      <c r="FM46" s="27" t="str">
        <f>IF(ISNUMBER(work!HK46/work!HO46),work!HK46/work!HO46,".")</f>
        <v>.</v>
      </c>
      <c r="FN46" s="27" t="str">
        <f>IF(ISNUMBER((work!HI46+work!HJ46)/(work!HM46+work!HN46)),(work!HI46+work!HJ46)/(work!HM46+work!HN46),".")</f>
        <v>.</v>
      </c>
      <c r="FO46" s="27" t="s">
        <v>5007</v>
      </c>
      <c r="FP46" s="27" t="s">
        <v>5007</v>
      </c>
      <c r="FQ46" s="27" t="s">
        <v>5007</v>
      </c>
      <c r="FR46" s="27" t="s">
        <v>5007</v>
      </c>
      <c r="FS46" s="27" t="s">
        <v>5007</v>
      </c>
      <c r="FT46" s="27" t="str">
        <f>work!GM46</f>
        <v>.</v>
      </c>
      <c r="FU46" s="27" t="str">
        <f>work!GN46</f>
        <v>.</v>
      </c>
      <c r="FV46" s="27" t="str">
        <f>work!GO46</f>
        <v>.</v>
      </c>
      <c r="FW46" s="27" t="s">
        <v>5007</v>
      </c>
      <c r="FX46" s="27"/>
      <c r="FY46" s="27">
        <f t="shared" si="42"/>
        <v>11528.39</v>
      </c>
      <c r="FZ46">
        <f t="shared" si="20"/>
        <v>0</v>
      </c>
      <c r="GA46" t="str">
        <f>work!HC46</f>
        <v>.</v>
      </c>
      <c r="GB46" t="str">
        <f>IF(ISNUMBER(work!HA46+work!HB46),work!HA46+work!HB46,".")</f>
        <v>.</v>
      </c>
      <c r="GC46" t="str">
        <f>IF(ISNUMBER(work!HK46-work!HC46),work!HK46-work!HC46,".")</f>
        <v>.</v>
      </c>
      <c r="GD46" t="str">
        <f>IF(ISNUMBER(work!HI46+work!HJ46-work!HA46-work!HB46),(work!HI46+work!HJ46-work!HA46-work!HB46),".")</f>
        <v>.</v>
      </c>
      <c r="GH46" t="str">
        <f>work!GQ46</f>
        <v>.</v>
      </c>
      <c r="GI46" t="str">
        <f>work!GR46</f>
        <v>.</v>
      </c>
      <c r="GJ46" t="str">
        <f>work!GZ46</f>
        <v>.</v>
      </c>
      <c r="GK46" t="str">
        <f>work!HH46</f>
        <v>.</v>
      </c>
      <c r="GL46">
        <f t="shared" si="43"/>
        <v>0</v>
      </c>
      <c r="GM46" t="str">
        <f>IFERROR(VLOOKUP($F46,AREA_EM_ALLYEAR,Seq!B$1,FALSE),".")</f>
        <v>.</v>
      </c>
      <c r="GN46" t="str">
        <f>IFERROR(VLOOKUP($F46,AREA_EM_ALLYEAR,Seq!C$1,FALSE),".")</f>
        <v>.</v>
      </c>
      <c r="GO46" t="str">
        <f>IFERROR(VLOOKUP($F46,AREA_EM_ALLYEAR,Seq!D$1,FALSE),".")</f>
        <v>.</v>
      </c>
      <c r="GP46" t="str">
        <f>IFERROR(VLOOKUP($F46,AREA_EM_ALLYEAR,Seq!E$1,FALSE),".")</f>
        <v>.</v>
      </c>
      <c r="GQ46" t="str">
        <f>IFERROR(VLOOKUP($F46,AREA_EM_ALLYEAR,Seq!F$1,FALSE),".")</f>
        <v>.</v>
      </c>
      <c r="GR46" t="str">
        <f>IFERROR(VLOOKUP($F46,AREA_EM_ALLYEAR,Seq!G$1,FALSE),".")</f>
        <v>.</v>
      </c>
      <c r="GS46" t="str">
        <f>IFERROR(VLOOKUP($F46,AREA_EM_ALLYEAR,Seq!H$1,FALSE),".")</f>
        <v>.</v>
      </c>
      <c r="GT46" t="str">
        <f>IFERROR(VLOOKUP($F46,AREA_EM_ALLYEAR,Seq!I$1,FALSE),".")</f>
        <v>.</v>
      </c>
      <c r="GU46" t="str">
        <f>IFERROR(VLOOKUP($F46,AREA_EM_ALLYEAR,Seq!J$1,FALSE),".")</f>
        <v>.</v>
      </c>
      <c r="GV46" t="str">
        <f>IFERROR(VLOOKUP($F46,AREA_EM_ALLYEAR,Seq!K$1,FALSE),".")</f>
        <v>.</v>
      </c>
      <c r="GW46" t="str">
        <f>IFERROR(VLOOKUP($F46,AREA_EM_ALLYEAR,Seq!L$1,FALSE),".")</f>
        <v>.</v>
      </c>
      <c r="GX46" t="str">
        <f>IFERROR(VLOOKUP($F46,AREA_EM_ALLYEAR,Seq!M$1,FALSE),".")</f>
        <v>.</v>
      </c>
      <c r="GY46" t="str">
        <f>IFERROR(VLOOKUP($F46,AREA_EM_ALLYEAR,Seq!N$1,FALSE),".")</f>
        <v>.</v>
      </c>
      <c r="GZ46" t="str">
        <f>IFERROR(VLOOKUP($F46,AREA_EM_ALLYEAR,Seq!O$1,FALSE),".")</f>
        <v>.</v>
      </c>
      <c r="HA46" t="str">
        <f t="shared" si="21"/>
        <v>.</v>
      </c>
      <c r="HK46" s="139">
        <f>IFERROR(VLOOKUP(CONCATENATE($G46, ".SP.DYN.LE00.IN"),AREA_WB_6ATTRS,Seq!B$1,FALSE)-VLOOKUP("CHN.SP.DYN.LE00.IN",AREA_WB_6ATTRS,Seq!B$1,FALSE),".")</f>
        <v>-21.746682926829273</v>
      </c>
      <c r="HL46" s="139">
        <f>IFERROR(VLOOKUP(CONCATENATE($G46, ".SP.DYN.LE00.IN"),AREA_WB_6ATTRS,Seq!C$1,FALSE)-VLOOKUP("CHN.SP.DYN.LE00.IN",AREA_WB_6ATTRS,Seq!C$1,FALSE),".")</f>
        <v>-21.670658536585378</v>
      </c>
      <c r="HM46" s="139">
        <f>IFERROR(VLOOKUP(CONCATENATE($G46, ".SP.DYN.LE00.IN"),AREA_WB_6ATTRS,Seq!D$1,FALSE)-VLOOKUP("CHN.SP.DYN.LE00.IN",AREA_WB_6ATTRS,Seq!D$1,FALSE),".")</f>
        <v>-21.628999999999998</v>
      </c>
      <c r="HN46" s="139">
        <f>IFERROR(VLOOKUP(CONCATENATE($G46, ".SP.DYN.LE00.IN"),AREA_WB_6ATTRS,Seq!E$1,FALSE)-VLOOKUP("CHN.SP.DYN.LE00.IN",AREA_WB_6ATTRS,Seq!E$1,FALSE),".")</f>
        <v>-21.603390243902439</v>
      </c>
      <c r="HO46" s="139">
        <f>IFERROR(VLOOKUP(CONCATENATE($G46, ".SP.DYN.LE00.IN"),AREA_WB_6ATTRS,Seq!F$1,FALSE)-VLOOKUP("CHN.SP.DYN.LE00.IN",AREA_WB_6ATTRS,Seq!F$1,FALSE),".")</f>
        <v>-21.584414634146341</v>
      </c>
      <c r="HP46" s="139">
        <f>IFERROR(VLOOKUP(CONCATENATE($G46, ".SP.DYN.LE00.IN"),AREA_WB_6ATTRS,Seq!G$1,FALSE)-VLOOKUP("CHN.SP.DYN.LE00.IN",AREA_WB_6ATTRS,Seq!G$1,FALSE),".")</f>
        <v>-21.555170731707321</v>
      </c>
      <c r="HQ46" s="139">
        <f>IFERROR(VLOOKUP(CONCATENATE($G46, ".SP.DYN.LE00.IN"),AREA_WB_6ATTRS,Seq!H$1,FALSE)-VLOOKUP("CHN.SP.DYN.LE00.IN",AREA_WB_6ATTRS,Seq!H$1,FALSE),".")</f>
        <v>-21.495707317073176</v>
      </c>
      <c r="HR46" s="139">
        <f>IFERROR(VLOOKUP(CONCATENATE($G46, ".SP.DYN.LE00.IN"),AREA_WB_6ATTRS,Seq!I$1,FALSE)-VLOOKUP("CHN.SP.DYN.LE00.IN",AREA_WB_6ATTRS,Seq!I$1,FALSE),".")</f>
        <v>-21.394560975609764</v>
      </c>
      <c r="HS46" s="139">
        <f>IFERROR(VLOOKUP(CONCATENATE($G46, ".SP.DYN.LE00.IN"),AREA_WB_6ATTRS,Seq!J$1,FALSE)-VLOOKUP("CHN.SP.DYN.LE00.IN",AREA_WB_6ATTRS,Seq!J$1,FALSE),".")</f>
        <v>-21.246634146341478</v>
      </c>
      <c r="HT46" s="139">
        <f>IFERROR(VLOOKUP(CONCATENATE($G46, ".SP.DYN.LE00.IN"),AREA_WB_6ATTRS,Seq!K$1,FALSE)-VLOOKUP("CHN.SP.DYN.LE00.IN",AREA_WB_6ATTRS,Seq!K$1,FALSE),".")</f>
        <v>-21.048878048780487</v>
      </c>
      <c r="HU46" s="139">
        <f>IFERROR(VLOOKUP(CONCATENATE($G46, ".SP.DYN.LE00.IN"),AREA_WB_6ATTRS,Seq!L$1,FALSE)-VLOOKUP("CHN.SP.DYN.LE00.IN",AREA_WB_6ATTRS,Seq!L$1,FALSE),".")</f>
        <v>-20.811195121951215</v>
      </c>
      <c r="HV46" s="139">
        <f>IFERROR(VLOOKUP(CONCATENATE($G46, ".SP.DYN.LE00.IN"),AREA_WB_6ATTRS,Seq!M$1,FALSE)-VLOOKUP("CHN.SP.DYN.LE00.IN",AREA_WB_6ATTRS,Seq!M$1,FALSE),".")</f>
        <v>-20.540902439024393</v>
      </c>
      <c r="HW46" s="139">
        <f>IFERROR(VLOOKUP(CONCATENATE($G46, ".SP.DYN.LE00.IN"),AREA_WB_6ATTRS,Seq!N$1,FALSE)-VLOOKUP("CHN.SP.DYN.LE00.IN",AREA_WB_6ATTRS,Seq!N$1,FALSE),".")</f>
        <v>-20.258439024390242</v>
      </c>
      <c r="HX46" s="139">
        <f>IFERROR(VLOOKUP(CONCATENATE($G46, ".SP.DYN.LE00.IN"),AREA_WB_6ATTRS,Seq!O$1,FALSE)-VLOOKUP("CHN.SP.DYN.LE00.IN",AREA_WB_6ATTRS,Seq!O$1,FALSE),".")</f>
        <v>-19.981170731707323</v>
      </c>
      <c r="HY46" s="139">
        <f>IFERROR(VLOOKUP(CONCATENATE($G46, ".SP.DYN.LE00.IN"),AREA_WB_6ATTRS,Seq!P$1,FALSE)-VLOOKUP("CHN.SP.DYN.LE00.IN",AREA_WB_6ATTRS,Seq!P$1,FALSE),".")</f>
        <v>-19.720512195121948</v>
      </c>
      <c r="HZ46" s="139">
        <f>IFERROR(VLOOKUP(CONCATENATE($G46, ".SP.DYN.LE00.IN"),AREA_WB_6ATTRS,Seq!Q$1,FALSE)-VLOOKUP("CHN.SP.DYN.LE00.IN",AREA_WB_6ATTRS,Seq!Q$1,FALSE),".")</f>
        <v>-19.483463414634151</v>
      </c>
      <c r="IA46" s="139">
        <f>IFERROR(VLOOKUP(CONCATENATE($G46, ".SP.DYN.LE00.IN"),AREA_WB_6ATTRS,Seq!R$1,FALSE)-VLOOKUP("CHN.SP.DYN.LE00.IN",AREA_WB_6ATTRS,Seq!R$1,FALSE),".")</f>
        <v>-19.274512195121957</v>
      </c>
      <c r="IB46" s="139">
        <f>IFERROR(VLOOKUP(CONCATENATE($G46, ".SP.DYN.LE00.IN"),AREA_WB_6ATTRS,Seq!S$1,FALSE)-VLOOKUP("CHN.SP.DYN.LE00.IN",AREA_WB_6ATTRS,Seq!S$1,FALSE),".")</f>
        <v>-19.09224390243903</v>
      </c>
      <c r="IC46" s="139">
        <f>IFERROR(VLOOKUP(CONCATENATE($G46, ".SP.DYN.LE00.IN"),AREA_WB_6ATTRS,Seq!T$1,FALSE)-VLOOKUP("CHN.SP.DYN.LE00.IN",AREA_WB_6ATTRS,Seq!T$1,FALSE),".")</f>
        <v>-18.93126829268293</v>
      </c>
      <c r="ID46" s="139">
        <f>IFERROR(VLOOKUP(CONCATENATE($G46, ".SP.DYN.LE00.IN"),AREA_WB_6ATTRS,Seq!U$1,FALSE)-VLOOKUP("CHN.SP.DYN.LE00.IN",AREA_WB_6ATTRS,Seq!U$1,FALSE),".")</f>
        <v>-18.791634146341472</v>
      </c>
      <c r="IE46" s="139">
        <f>IFERROR(VLOOKUP(CONCATENATE($G46, ".SP.DYN.LE00.IN"),AREA_WB_6ATTRS,Seq!V$1,FALSE)-VLOOKUP("CHN.SP.DYN.LE00.IN",AREA_WB_6ATTRS,Seq!V$1,FALSE),".")</f>
        <v>-18.676365853658538</v>
      </c>
      <c r="IF46" s="139">
        <f>IFERROR(VLOOKUP(CONCATENATE($G46, ".SP.DYN.LE00.IN"),AREA_WB_6ATTRS,Seq!W$1,FALSE)-VLOOKUP("CHN.SP.DYN.LE00.IN",AREA_WB_6ATTRS,Seq!W$1,FALSE),".")</f>
        <v>-18.586439024390252</v>
      </c>
      <c r="IG46" s="139">
        <f>IFERROR(VLOOKUP(CONCATENATE($G46, ".SP.DYN.LE00.IN"),AREA_WB_6ATTRS,Seq!X$1,FALSE)-VLOOKUP("CHN.SP.DYN.LE00.IN",AREA_WB_6ATTRS,Seq!X$1,FALSE),".")</f>
        <v>-18.517926829268283</v>
      </c>
      <c r="IH46" s="139">
        <f>IFERROR(VLOOKUP(CONCATENATE($G46, ".SP.DYN.LE00.IN"),AREA_WB_6ATTRS,Seq!Y$1,FALSE)-VLOOKUP("CHN.SP.DYN.LE00.IN",AREA_WB_6ATTRS,Seq!Y$1,FALSE),".")</f>
        <v>-18.463390243902424</v>
      </c>
      <c r="II46" s="139">
        <f>IFERROR(VLOOKUP(CONCATENATE($G46, ".SP.DYN.LE00.IN"),AREA_WB_6ATTRS,Seq!Z$1,FALSE)-VLOOKUP("CHN.SP.DYN.LE00.IN",AREA_WB_6ATTRS,Seq!Z$1,FALSE),".")</f>
        <v>-18.413390243902441</v>
      </c>
      <c r="IJ46" s="139">
        <f>IFERROR(VLOOKUP(CONCATENATE($G46, ".SP.DYN.LE00.IN"),AREA_WB_6ATTRS,Seq!AA$1,FALSE)-VLOOKUP("CHN.SP.DYN.LE00.IN",AREA_WB_6ATTRS,Seq!AA$1,FALSE),".")</f>
        <v>-18.357585365853659</v>
      </c>
      <c r="IK46" s="139">
        <f>IFERROR(VLOOKUP(CONCATENATE($G46, ".SP.DYN.LE00.IN"),AREA_WB_6ATTRS,Seq!AB$1,FALSE)-VLOOKUP("CHN.SP.DYN.LE00.IN",AREA_WB_6ATTRS,Seq!AB$1,FALSE),".")</f>
        <v>-18.28304878048781</v>
      </c>
      <c r="IL46" s="139">
        <f>IFERROR(VLOOKUP(CONCATENATE($G46, ".SP.DYN.LE00.IN"),AREA_WB_6ATTRS,Seq!AC$1,FALSE)-VLOOKUP("CHN.SP.DYN.LE00.IN",AREA_WB_6ATTRS,Seq!AC$1,FALSE),".")</f>
        <v>-18.181853658536582</v>
      </c>
      <c r="IM46" s="139">
        <f>IFERROR(VLOOKUP(CONCATENATE($G46, ".SP.DYN.LE00.IN"),AREA_WB_6ATTRS,Seq!AD$1,FALSE)-VLOOKUP("CHN.SP.DYN.LE00.IN",AREA_WB_6ATTRS,Seq!AD$1,FALSE),".")</f>
        <v>-18.048024390243903</v>
      </c>
      <c r="IN46" s="139">
        <f>IFERROR(VLOOKUP(CONCATENATE($G46, ".SP.DYN.LE00.IN"),AREA_WB_6ATTRS,Seq!AE$1,FALSE)-VLOOKUP("CHN.SP.DYN.LE00.IN",AREA_WB_6ATTRS,Seq!AE$1,FALSE),".")</f>
        <v>-17.883097560975607</v>
      </c>
      <c r="IO46" s="139">
        <f>IFERROR(VLOOKUP(CONCATENATE($G46, ".SP.DYN.LE00.IN"),AREA_WB_6ATTRS,Seq!AF$1,FALSE)-VLOOKUP("CHN.SP.DYN.LE00.IN",AREA_WB_6ATTRS,Seq!AF$1,FALSE),".")</f>
        <v>-17.687512195121961</v>
      </c>
      <c r="IP46" s="139" t="str">
        <f>IFERROR(VLOOKUP(CONCATENATE($G46, ".SP.DYN.LE00.IN"),AREA_WB_6ATTRS,Seq!AG$1,FALSE)-VLOOKUP("CHN.SP.DYN.LE00.IN",AREA_WB_6ATTRS,Seq!AG$1,FALSE),".")</f>
        <v>.</v>
      </c>
      <c r="IW46">
        <f>IFERROR(VLOOKUP(CONCATENATE($G46, ".SP.DYN.LE00.IN"),AREA_WB_6ATTRS,Seq!B$1,FALSE),".")</f>
        <v>45.247121951219519</v>
      </c>
      <c r="IX46">
        <f>IFERROR(VLOOKUP(CONCATENATE($G46, ".SP.DYN.LE00.IN"),AREA_WB_6ATTRS,Seq!C$1,FALSE),".")</f>
        <v>45.592268292682931</v>
      </c>
      <c r="IY46">
        <f>IFERROR(VLOOKUP(CONCATENATE($G46, ".SP.DYN.LE00.IN"),AREA_WB_6ATTRS,Seq!D$1,FALSE),".")</f>
        <v>45.905902439024395</v>
      </c>
      <c r="IZ46">
        <f>IFERROR(VLOOKUP(CONCATENATE($G46, ".SP.DYN.LE00.IN"),AREA_WB_6ATTRS,Seq!E$1,FALSE),".")</f>
        <v>46.196463414634152</v>
      </c>
      <c r="JA46">
        <f>IFERROR(VLOOKUP(CONCATENATE($G46, ".SP.DYN.LE00.IN"),AREA_WB_6ATTRS,Seq!F$1,FALSE),".")</f>
        <v>46.474853658536588</v>
      </c>
      <c r="JB46">
        <f>IFERROR(VLOOKUP(CONCATENATE($G46, ".SP.DYN.LE00.IN"),AREA_WB_6ATTRS,Seq!G$1,FALSE),".")</f>
        <v>46.757975609756102</v>
      </c>
      <c r="JC46">
        <f>IFERROR(VLOOKUP(CONCATENATE($G46, ".SP.DYN.LE00.IN"),AREA_WB_6ATTRS,Seq!H$1,FALSE),".")</f>
        <v>47.063780487804884</v>
      </c>
      <c r="JD46">
        <f>IFERROR(VLOOKUP(CONCATENATE($G46, ".SP.DYN.LE00.IN"),AREA_WB_6ATTRS,Seq!I$1,FALSE),".")</f>
        <v>47.402756097560982</v>
      </c>
      <c r="JE46">
        <f>IFERROR(VLOOKUP(CONCATENATE($G46, ".SP.DYN.LE00.IN"),AREA_WB_6ATTRS,Seq!J$1,FALSE),".")</f>
        <v>47.780487804878049</v>
      </c>
      <c r="JF46">
        <f>IFERROR(VLOOKUP(CONCATENATE($G46, ".SP.DYN.LE00.IN"),AREA_WB_6ATTRS,Seq!K$1,FALSE),".")</f>
        <v>48.198048780487817</v>
      </c>
      <c r="JG46">
        <f>IFERROR(VLOOKUP(CONCATENATE($G46, ".SP.DYN.LE00.IN"),AREA_WB_6ATTRS,Seq!L$1,FALSE),".")</f>
        <v>48.648536585365861</v>
      </c>
      <c r="JH46">
        <f>IFERROR(VLOOKUP(CONCATENATE($G46, ".SP.DYN.LE00.IN"),AREA_WB_6ATTRS,Seq!M$1,FALSE),".")</f>
        <v>49.123121951219517</v>
      </c>
      <c r="JI46">
        <f>IFERROR(VLOOKUP(CONCATENATE($G46, ".SP.DYN.LE00.IN"),AREA_WB_6ATTRS,Seq!N$1,FALSE),".")</f>
        <v>49.603390243902439</v>
      </c>
      <c r="JJ46">
        <f>IFERROR(VLOOKUP(CONCATENATE($G46, ".SP.DYN.LE00.IN"),AREA_WB_6ATTRS,Seq!O$1,FALSE),".")</f>
        <v>50.073463414634148</v>
      </c>
      <c r="JK46">
        <f>IFERROR(VLOOKUP(CONCATENATE($G46, ".SP.DYN.LE00.IN"),AREA_WB_6ATTRS,Seq!P$1,FALSE),".")</f>
        <v>50.522414634146351</v>
      </c>
      <c r="JL46">
        <f>IFERROR(VLOOKUP(CONCATENATE($G46, ".SP.DYN.LE00.IN"),AREA_WB_6ATTRS,Seq!Q$1,FALSE),".")</f>
        <v>50.941268292682928</v>
      </c>
      <c r="JM46">
        <f>IFERROR(VLOOKUP(CONCATENATE($G46, ".SP.DYN.LE00.IN"),AREA_WB_6ATTRS,Seq!R$1,FALSE),".")</f>
        <v>51.324512195121955</v>
      </c>
      <c r="JN46">
        <f>IFERROR(VLOOKUP(CONCATENATE($G46, ".SP.DYN.LE00.IN"),AREA_WB_6ATTRS,Seq!S$1,FALSE),".")</f>
        <v>51.67407317073171</v>
      </c>
      <c r="JO46">
        <f>IFERROR(VLOOKUP(CONCATENATE($G46, ".SP.DYN.LE00.IN"),AREA_WB_6ATTRS,Seq!T$1,FALSE),".")</f>
        <v>51.995829268292695</v>
      </c>
      <c r="JP46">
        <f>IFERROR(VLOOKUP(CONCATENATE($G46, ".SP.DYN.LE00.IN"),AREA_WB_6ATTRS,Seq!U$1,FALSE),".")</f>
        <v>52.291756097560985</v>
      </c>
      <c r="JQ46">
        <f>IFERROR(VLOOKUP(CONCATENATE($G46, ".SP.DYN.LE00.IN"),AREA_WB_6ATTRS,Seq!V$1,FALSE),".")</f>
        <v>52.56534146341464</v>
      </c>
      <c r="JR46">
        <f>IFERROR(VLOOKUP(CONCATENATE($G46, ".SP.DYN.LE00.IN"),AREA_WB_6ATTRS,Seq!W$1,FALSE),".")</f>
        <v>52.819097560975614</v>
      </c>
      <c r="JS46">
        <f>IFERROR(VLOOKUP(CONCATENATE($G46, ".SP.DYN.LE00.IN"),AREA_WB_6ATTRS,Seq!X$1,FALSE),".")</f>
        <v>53.061512195121956</v>
      </c>
      <c r="JT46">
        <f>IFERROR(VLOOKUP(CONCATENATE($G46, ".SP.DYN.LE00.IN"),AREA_WB_6ATTRS,Seq!Y$1,FALSE),".")</f>
        <v>53.301487804878064</v>
      </c>
      <c r="JU46">
        <f>IFERROR(VLOOKUP(CONCATENATE($G46, ".SP.DYN.LE00.IN"),AREA_WB_6ATTRS,Seq!Z$1,FALSE),".")</f>
        <v>53.548951219512205</v>
      </c>
      <c r="JV46">
        <f>IFERROR(VLOOKUP(CONCATENATE($G46, ".SP.DYN.LE00.IN"),AREA_WB_6ATTRS,Seq!AA$1,FALSE),".")</f>
        <v>53.813731707317082</v>
      </c>
      <c r="JW46">
        <f>IFERROR(VLOOKUP(CONCATENATE($G46, ".SP.DYN.LE00.IN"),AREA_WB_6ATTRS,Seq!AB$1,FALSE),".")</f>
        <v>54.106682926829272</v>
      </c>
      <c r="JX46">
        <f>IFERROR(VLOOKUP(CONCATENATE($G46, ".SP.DYN.LE00.IN"),AREA_WB_6ATTRS,Seq!AC$1,FALSE),".")</f>
        <v>54.430731707317079</v>
      </c>
      <c r="JY46">
        <f>IFERROR(VLOOKUP(CONCATENATE($G46, ".SP.DYN.LE00.IN"),AREA_WB_6ATTRS,Seq!AD$1,FALSE),".")</f>
        <v>54.787317073170733</v>
      </c>
      <c r="JZ46">
        <f>IFERROR(VLOOKUP(CONCATENATE($G46, ".SP.DYN.LE00.IN"),AREA_WB_6ATTRS,Seq!AE$1,FALSE),".")</f>
        <v>55.173414634146347</v>
      </c>
      <c r="KA46">
        <f>IFERROR(VLOOKUP(CONCATENATE($G46, ".SP.DYN.LE00.IN"),AREA_WB_6ATTRS,Seq!AF$1,FALSE),".")</f>
        <v>55.585585365853667</v>
      </c>
      <c r="KB46" t="str">
        <f>IFERROR(VLOOKUP(CONCATENATE($G46, ".SP.DYN.LE00.IN"),AREA_WB_6ATTRS,Seq!AG$1,FALSE),".")</f>
        <v>.</v>
      </c>
      <c r="KK46">
        <f t="shared" si="25"/>
        <v>15</v>
      </c>
      <c r="KL46">
        <f t="shared" si="23"/>
        <v>0</v>
      </c>
      <c r="KM46">
        <f t="shared" si="26"/>
        <v>44601037.146527253</v>
      </c>
      <c r="KN46">
        <f t="shared" si="27"/>
        <v>-44318674.318085127</v>
      </c>
      <c r="KO46" t="str">
        <f t="shared" si="24"/>
        <v>.</v>
      </c>
      <c r="KP46" t="str">
        <f>work!HA46</f>
        <v>.</v>
      </c>
      <c r="KQ46" t="str">
        <f>work!HB46</f>
        <v>.</v>
      </c>
      <c r="KR46" t="str">
        <f>work!HC46</f>
        <v>.</v>
      </c>
      <c r="KS46" t="str">
        <f>IF(ISNUMBER(work!HI46-work!HA46),work!HI46-work!HA46,".")</f>
        <v>.</v>
      </c>
      <c r="KT46" t="str">
        <f>IF(ISNUMBER(work!HJ46-work!HB46),work!HJ46-work!HB46,".")</f>
        <v>.</v>
      </c>
      <c r="KU46" t="str">
        <f>IF(ISNUMBER(work!HK46-work!HC46),work!HK46-work!HC46,".")</f>
        <v>.</v>
      </c>
      <c r="KW46">
        <f>IFERROR(work!HR46/work!HV46,".")</f>
        <v>4.494465346829464E-6</v>
      </c>
      <c r="KX46">
        <f>IFERROR(work!HS46/work!HW46,".")</f>
        <v>4.3794816695751985E-6</v>
      </c>
      <c r="KY46">
        <f>IFERROR(work!HT46/work!HX46,".")</f>
        <v>5.5561136696764282E-6</v>
      </c>
      <c r="KZ46">
        <f>IFERROR(work!HU46/work!HY46,".")</f>
        <v>0</v>
      </c>
    </row>
    <row r="47" spans="1:331">
      <c r="A47" s="24">
        <f t="shared" si="0"/>
        <v>46</v>
      </c>
      <c r="B47" s="24" t="str">
        <f t="shared" si="28"/>
        <v>Out</v>
      </c>
      <c r="C47" s="24" t="str">
        <f t="shared" si="29"/>
        <v>Out</v>
      </c>
      <c r="D47" s="24" t="str">
        <f t="shared" si="30"/>
        <v>Out67</v>
      </c>
      <c r="E47" s="25" t="s">
        <v>2771</v>
      </c>
      <c r="F47" s="26" t="str">
        <f t="shared" si="3"/>
        <v>Botswana</v>
      </c>
      <c r="G47" s="166" t="s">
        <v>1369</v>
      </c>
      <c r="H47" s="166" t="s">
        <v>5007</v>
      </c>
      <c r="I47" s="166" t="s">
        <v>5007</v>
      </c>
      <c r="J47" s="180" t="s">
        <v>5007</v>
      </c>
      <c r="K47" s="180" t="s">
        <v>5007</v>
      </c>
      <c r="L47" s="27">
        <f>IFERROR(VLOOKUP($F47,Area_FDI_84_96,Seq!B$1,FALSE),0)</f>
        <v>0</v>
      </c>
      <c r="M47" s="27">
        <f>IFERROR(VLOOKUP($F47,Area_FDI_84_96,Seq!C$1,FALSE),0)</f>
        <v>0</v>
      </c>
      <c r="N47" s="27">
        <f>IFERROR(VLOOKUP($F47,Area_FDI_84_96,Seq!D$1,FALSE),0)</f>
        <v>0</v>
      </c>
      <c r="O47" s="27">
        <f>IFERROR(VLOOKUP($F47,Area_FDI_84_96,Seq!E$1,FALSE),0)</f>
        <v>0</v>
      </c>
      <c r="P47" s="27">
        <f>IFERROR(VLOOKUP($F47,Area_FDI_84_96,Seq!F$1,FALSE),0)</f>
        <v>0</v>
      </c>
      <c r="Q47" s="27">
        <f>IFERROR(VLOOKUP($F47,Area_FDI_84_96,Seq!G$1,FALSE),0)</f>
        <v>0</v>
      </c>
      <c r="R47" s="27">
        <f>IFERROR(VLOOKUP($F47,Area_FDI_84_96,Seq!H$1,FALSE),0)</f>
        <v>0</v>
      </c>
      <c r="S47" s="27">
        <f>IFERROR(VLOOKUP($F47,Area_FDI_84_96,Seq!I$1,FALSE),0)</f>
        <v>0</v>
      </c>
      <c r="T47" s="27">
        <f>IFERROR(VALUE(VLOOKUP($E47,Area_FDI_92_95,Seq!B$1,FALSE)),0)</f>
        <v>0</v>
      </c>
      <c r="U47" s="27">
        <f>IFERROR(VALUE(VLOOKUP($E47,Area_FDI_92_95,Seq!C$1,FALSE)),0)</f>
        <v>0</v>
      </c>
      <c r="V47" s="27">
        <f>IFERROR(VALUE(VLOOKUP($E47,Area_FDI_92_95,Seq!D$1,FALSE)),0)</f>
        <v>5</v>
      </c>
      <c r="W47" s="27">
        <f>IFERROR(VALUE(VLOOKUP($E47,Area_FDI_92_95,Seq!E$1,FALSE)),0)</f>
        <v>16</v>
      </c>
      <c r="X47" s="27">
        <f>IFERROR(VALUE(VLOOKUP($E47,Area_FDI_96_99,Seq!B$1,FALSE)),0)</f>
        <v>0</v>
      </c>
      <c r="Y47" s="27">
        <f>IFERROR(VALUE(VLOOKUP($E47,Area_FDI_96_99,Seq!C$1,FALSE)),0)</f>
        <v>0</v>
      </c>
      <c r="Z47" s="27">
        <f>IFERROR(VALUE(VLOOKUP($E47,Area_FDI_96_99,Seq!D$1,FALSE)),0)</f>
        <v>23</v>
      </c>
      <c r="AA47" s="27">
        <f>IFERROR(VALUE(VLOOKUP($E47,Area_FDI_96_99,Seq!E$1,FALSE)),0)</f>
        <v>0</v>
      </c>
      <c r="AB47" s="27">
        <f t="shared" si="31"/>
        <v>5</v>
      </c>
      <c r="AC47" s="27">
        <f t="shared" si="32"/>
        <v>29</v>
      </c>
      <c r="AD47" s="27">
        <f t="shared" si="33"/>
        <v>12</v>
      </c>
      <c r="AE47" s="27">
        <f t="shared" si="34"/>
        <v>137</v>
      </c>
      <c r="AF47" s="27">
        <f t="shared" si="35"/>
        <v>47</v>
      </c>
      <c r="AG47" s="27">
        <f t="shared" si="36"/>
        <v>0</v>
      </c>
      <c r="AH47" s="27">
        <f t="shared" si="37"/>
        <v>5</v>
      </c>
      <c r="AI47" s="27">
        <f t="shared" si="38"/>
        <v>14</v>
      </c>
      <c r="AJ47" s="27">
        <f t="shared" si="39"/>
        <v>651</v>
      </c>
      <c r="AK47" s="27">
        <f t="shared" si="40"/>
        <v>0</v>
      </c>
      <c r="AL47" s="27">
        <f t="shared" si="41"/>
        <v>0</v>
      </c>
      <c r="AM47" s="27"/>
      <c r="AN47" s="27"/>
      <c r="AO47" s="27"/>
      <c r="AP47" s="27"/>
      <c r="AQ47" s="27"/>
      <c r="AR47" s="27"/>
      <c r="AS47" s="27"/>
      <c r="AT47" s="27">
        <f>IFERROR(work!D47+work!AP47,".")</f>
        <v>18409067.458632078</v>
      </c>
      <c r="AU47" s="27">
        <f>IFERROR(work!E47+work!AQ47,".")</f>
        <v>19370781.829558473</v>
      </c>
      <c r="AV47" s="27">
        <f>IFERROR(work!F47+work!AR47,".")</f>
        <v>21137366.415783145</v>
      </c>
      <c r="AW47" s="27">
        <f>IFERROR(work!G47+work!AS47,".")</f>
        <v>23444498.899535533</v>
      </c>
      <c r="AX47" s="27">
        <f>IFERROR(work!H47+work!AT47,".")</f>
        <v>26997474.127764385</v>
      </c>
      <c r="AY47" s="27">
        <f>IFERROR(work!I47+work!AU47,".")</f>
        <v>30631123.098475575</v>
      </c>
      <c r="AZ47" s="27">
        <f>IFERROR(work!J47+work!AV47,".")</f>
        <v>33325501.71442353</v>
      </c>
      <c r="BA47" s="27">
        <f>IFERROR(work!K47+work!AW47,".")</f>
        <v>37191824.168981895</v>
      </c>
      <c r="BB47" s="27">
        <f>IFERROR(work!L47+work!AX47,".")</f>
        <v>41412749.905800916</v>
      </c>
      <c r="BC47" s="27">
        <f>IFERROR(work!M47+work!AY47,".")</f>
        <v>43134636.842328236</v>
      </c>
      <c r="BD47" s="27">
        <f>IFERROR(work!N47+work!AZ47,".")</f>
        <v>44782743.031083114</v>
      </c>
      <c r="BE47" s="27">
        <f>IFERROR(work!O47+work!BA47,".")</f>
        <v>48897132.981717728</v>
      </c>
      <c r="BF47" s="27">
        <f>IFERROR(work!P47+work!BB47,".")</f>
        <v>55801377.425162323</v>
      </c>
      <c r="BG47" s="27">
        <f>IFERROR(work!Q47+work!BC47,".")</f>
        <v>63570419.663288742</v>
      </c>
      <c r="BH47" s="27">
        <f>IFERROR(work!R47+work!BD47,".")</f>
        <v>71863672.489615962</v>
      </c>
      <c r="BI47" s="27">
        <f>IFERROR(work!S47+work!BE47,".")</f>
        <v>79672313.377715424</v>
      </c>
      <c r="BJ47" s="27">
        <f>IFERROR(work!T47+work!BF47,".")</f>
        <v>87622031.533645511</v>
      </c>
      <c r="BK47" s="27">
        <f>IFERROR(work!U47+work!BG47,".")</f>
        <v>95774494.816497922</v>
      </c>
      <c r="BL47" s="27">
        <f>IFERROR(work!V47+work!BH47,".")</f>
        <v>103257603.63089953</v>
      </c>
      <c r="BM47" s="27">
        <f>IFERROR(work!W47+work!BI47,".")</f>
        <v>111092350.12600048</v>
      </c>
      <c r="BN47" s="27">
        <f>IFERROR(work!X47+work!BJ47,".")</f>
        <v>120410732.53287871</v>
      </c>
      <c r="BO47" s="27">
        <f>IFERROR(work!Y47+work!BK47,".")</f>
        <v>130378036.25499167</v>
      </c>
      <c r="BP47" s="27">
        <f>IFERROR(work!Z47+work!BL47,".")</f>
        <v>142241909.0226317</v>
      </c>
      <c r="BQ47" s="27">
        <f>IFERROR(work!AA47+work!BM47,".")</f>
        <v>156442418.95048866</v>
      </c>
      <c r="BR47" s="27">
        <f>IFERROR(work!AB47+work!BN47,".")</f>
        <v>172215252.54247797</v>
      </c>
      <c r="BS47" s="27">
        <f>IFERROR(work!AC47+work!BO47,".")</f>
        <v>191606424.42685717</v>
      </c>
      <c r="BT47" s="27">
        <f>IFERROR(work!AD47+work!BP47,".")</f>
        <v>215885388.53037789</v>
      </c>
      <c r="BU47" s="27">
        <f>IFERROR(work!AE47+work!BQ47,".")</f>
        <v>246469254.34343106</v>
      </c>
      <c r="BV47" s="27">
        <f>IFERROR(work!AF47+work!BR47,".")</f>
        <v>270076896.93705362</v>
      </c>
      <c r="BW47" s="27">
        <f>IFERROR(work!AG47+work!BS47,".")</f>
        <v>294808188.69273281</v>
      </c>
      <c r="BX47" s="27">
        <f>IFERROR(work!AH47+work!BT47,".")</f>
        <v>325441639.86487848</v>
      </c>
      <c r="BY47" s="27">
        <f>IFERROR(work!AI47+work!BU47,".")</f>
        <v>355022800.82832581</v>
      </c>
      <c r="BZ47" s="27"/>
      <c r="CA47" s="27"/>
      <c r="CB47" s="27"/>
      <c r="CC47" s="27"/>
      <c r="CD47" s="27"/>
      <c r="CE47" s="27"/>
      <c r="CF47" s="27">
        <f>IFERROR(work!AP47-work!D47,".")</f>
        <v>-18179156.6290893</v>
      </c>
      <c r="CG47" s="27">
        <f>IFERROR(work!AQ47-work!E47,".")</f>
        <v>-19120029.910724428</v>
      </c>
      <c r="CH47" s="27">
        <f>IFERROR(work!AR47-work!F47,".")</f>
        <v>-20856109.192865521</v>
      </c>
      <c r="CI47" s="27">
        <f>IFERROR(work!AS47-work!G47,".")</f>
        <v>-23126265.550455991</v>
      </c>
      <c r="CJ47" s="27">
        <f>IFERROR(work!AT47-work!H47,".")</f>
        <v>-26652046.518625762</v>
      </c>
      <c r="CK47" s="27">
        <f>IFERROR(work!AU47-work!I47,".")</f>
        <v>-30261082.835177168</v>
      </c>
      <c r="CL47" s="27">
        <f>IFERROR(work!AV47-work!J47,".")</f>
        <v>-32925218.341390692</v>
      </c>
      <c r="CM47" s="27">
        <f>IFERROR(work!AW47-work!K47,".")</f>
        <v>-36743979.413306788</v>
      </c>
      <c r="CN47" s="27">
        <f>IFERROR(work!AX47-work!L47,".")</f>
        <v>-40877799.481286369</v>
      </c>
      <c r="CO47" s="27">
        <f>IFERROR(work!AY47-work!M47,".")</f>
        <v>-42529825.069629773</v>
      </c>
      <c r="CP47" s="27">
        <f>IFERROR(work!AZ47-work!N47,".")</f>
        <v>-44136968.433529265</v>
      </c>
      <c r="CQ47" s="27">
        <f>IFERROR(work!BA47-work!O47,".")</f>
        <v>-48203191.937638961</v>
      </c>
      <c r="CR47" s="27">
        <f>IFERROR(work!BB47-work!P47,".")</f>
        <v>-55087193.632742919</v>
      </c>
      <c r="CS47" s="27">
        <f>IFERROR(work!BC47-work!Q47,".")</f>
        <v>-62842551.342723414</v>
      </c>
      <c r="CT47" s="27">
        <f>IFERROR(work!BD47-work!R47,".")</f>
        <v>-71109397.718183622</v>
      </c>
      <c r="CU47" s="27">
        <f>IFERROR(work!BE47-work!S47,".")</f>
        <v>-78884821.482734278</v>
      </c>
      <c r="CV47" s="27">
        <f>IFERROR(work!BF47-work!T47,".")</f>
        <v>-86790816.812849313</v>
      </c>
      <c r="CW47" s="27">
        <f>IFERROR(work!BG47-work!U47,".")</f>
        <v>-94858748.426220924</v>
      </c>
      <c r="CX47" s="27">
        <f>IFERROR(work!BH47-work!V47,".")</f>
        <v>-102245032.5847515</v>
      </c>
      <c r="CY47" s="27">
        <f>IFERROR(work!BI47-work!W47,".")</f>
        <v>-110028486.44204001</v>
      </c>
      <c r="CZ47" s="27">
        <f>IFERROR(work!BJ47-work!X47,".")</f>
        <v>-119284254.30687715</v>
      </c>
      <c r="DA47" s="27">
        <f>IFERROR(work!BK47-work!Y47,".")</f>
        <v>-129211634.4924639</v>
      </c>
      <c r="DB47" s="27">
        <f>IFERROR(work!BL47-work!Z47,".")</f>
        <v>-140970421.7628423</v>
      </c>
      <c r="DC47" s="27">
        <f>IFERROR(work!BM47-work!AA47,".")</f>
        <v>-155091144.91353235</v>
      </c>
      <c r="DD47" s="27">
        <f>IFERROR(work!BN47-work!AB47,".")</f>
        <v>-170783201.27181059</v>
      </c>
      <c r="DE47" s="27">
        <f>IFERROR(work!BO47-work!AC47,".")</f>
        <v>-190150854.66844559</v>
      </c>
      <c r="DF47" s="27">
        <f>IFERROR(work!BP47-work!AD47,".")</f>
        <v>-214355065.01002672</v>
      </c>
      <c r="DG47" s="27">
        <f>IFERROR(work!BQ47-work!AE47,".")</f>
        <v>-244865343.59971249</v>
      </c>
      <c r="DH47" s="27">
        <f>IFERROR(work!BR47-work!AF47,".")</f>
        <v>-268425822.40863094</v>
      </c>
      <c r="DI47" s="27">
        <f>IFERROR(work!BS47-work!AG47,".")</f>
        <v>-293236780.8327558</v>
      </c>
      <c r="DJ47" s="27">
        <f>IFERROR(work!BT47-work!AH47,".")</f>
        <v>-323760006.49126095</v>
      </c>
      <c r="DK47" s="27">
        <f>IFERROR(work!BU47-work!AI47,".")</f>
        <v>-353256195.3462221</v>
      </c>
      <c r="DL47" s="27"/>
      <c r="DM47" s="27"/>
      <c r="DN47" s="27"/>
      <c r="DO47" s="27"/>
      <c r="DP47" s="27"/>
      <c r="DQ47" s="27"/>
      <c r="DR47" s="27"/>
      <c r="DS47" s="27">
        <f>IFERROR(work!DO47-work!CC47,".")</f>
        <v>-5.0000000000000001E-3</v>
      </c>
      <c r="DT47" s="27">
        <f>IFERROR(work!DP47-work!CD47,".")</f>
        <v>-6.0000000000000001E-3</v>
      </c>
      <c r="DU47" s="27">
        <f>IFERROR(work!DQ47-work!CE47,".")</f>
        <v>-6.0000000000000001E-3</v>
      </c>
      <c r="DV47" s="27">
        <f>IFERROR(work!DR47-work!CF47,".")</f>
        <v>-7.0000000000000001E-3</v>
      </c>
      <c r="DW47" s="27">
        <f>IFERROR(work!DS47-work!CG47,".")</f>
        <v>-7.0000000000000001E-3</v>
      </c>
      <c r="DX47" s="27">
        <f>IFERROR(work!DT47-work!CH47,".")</f>
        <v>-8.0000000000000002E-3</v>
      </c>
      <c r="DY47" s="27">
        <f>IFERROR(work!DU47-work!CI47,".")</f>
        <v>-8.9999999999999993E-3</v>
      </c>
      <c r="DZ47" s="27">
        <f>IFERROR(work!DV47-work!CJ47,".")</f>
        <v>-0.01</v>
      </c>
      <c r="EA47" s="27">
        <f>IFERROR(work!DW47-work!CK47,".")</f>
        <v>-1.0999999999999999E-2</v>
      </c>
      <c r="EB47" s="27">
        <f>IFERROR(work!DX47-work!CL47,".")</f>
        <v>-1.2E-2</v>
      </c>
      <c r="EC47" s="27">
        <f>IFERROR(work!DY47-work!CM47,".")</f>
        <v>-1.4E-2</v>
      </c>
      <c r="ED47" s="27">
        <f>IFERROR(work!DZ47-work!CN47,".")</f>
        <v>-1.6E-2</v>
      </c>
      <c r="EE47" s="27">
        <f>IFERROR(work!EA47-work!CO47,".")</f>
        <v>-1.7000000000000001E-2</v>
      </c>
      <c r="EF47" s="27">
        <f>IFERROR(work!EB47-work!CP47,".")</f>
        <v>-1.9E-2</v>
      </c>
      <c r="EG47" s="27">
        <f>IFERROR(work!EC47-work!CQ47,".")</f>
        <v>-2.1000000000000001E-2</v>
      </c>
      <c r="EH47" s="27">
        <f>IFERROR(work!ED47-work!CR47,".")</f>
        <v>-2.3E-2</v>
      </c>
      <c r="EI47" s="27">
        <f>IFERROR(work!EE47-work!CS47,".")</f>
        <v>-2.5999999999999999E-2</v>
      </c>
      <c r="EJ47" s="27">
        <f>IFERROR(work!EF47-work!CT47,".")</f>
        <v>-2.8000000000000001E-2</v>
      </c>
      <c r="EK47" s="27">
        <f>IFERROR(work!EG47-work!CU47,".")</f>
        <v>-0.03</v>
      </c>
      <c r="EL47" s="27">
        <f>IFERROR(work!EH47-work!CV47,".")</f>
        <v>-3.3000000000000002E-2</v>
      </c>
      <c r="EM47" s="27">
        <f>IFERROR(work!EI47-work!CW47,".")</f>
        <v>-3.5999999999999997E-2</v>
      </c>
      <c r="EN47" s="27">
        <f>IFERROR(work!EJ47-work!CX47,".")</f>
        <v>-3.9E-2</v>
      </c>
      <c r="EO47" s="27">
        <f>IFERROR(work!EK47-work!CY47,".")</f>
        <v>-4.2000000000000003E-2</v>
      </c>
      <c r="EP47" s="27">
        <f>IFERROR(work!EL47-work!CZ47,".")</f>
        <v>-4.4999999999999998E-2</v>
      </c>
      <c r="EQ47" s="27">
        <f>IFERROR(work!EM47-work!DA47,".")</f>
        <v>-4.9000000000000002E-2</v>
      </c>
      <c r="ER47" s="27">
        <f>IFERROR(work!EN47-work!DB47,".")</f>
        <v>-5.1999999999999998E-2</v>
      </c>
      <c r="ES47" s="27">
        <f>IFERROR(work!EO47-work!DC47,".")</f>
        <v>-5.6000000000000001E-2</v>
      </c>
      <c r="ET47" s="27" t="str">
        <f>IFERROR(work!EP47-work!DD47,".")</f>
        <v>.</v>
      </c>
      <c r="EU47" s="27" t="str">
        <f>IFERROR(work!EQ47-work!DE47,".")</f>
        <v>.</v>
      </c>
      <c r="EV47" s="27" t="str">
        <f>IFERROR(work!ER47-work!DF47,".")</f>
        <v>.</v>
      </c>
      <c r="EW47" s="27" t="str">
        <f>IFERROR(work!ES47-work!DG47,".")</f>
        <v>.</v>
      </c>
      <c r="EX47" s="27" t="str">
        <f>IFERROR(work!ET47-work!DH47,".")</f>
        <v>.</v>
      </c>
      <c r="EY47" s="27"/>
      <c r="EZ47" s="27"/>
      <c r="FA47" s="27"/>
      <c r="FB47" s="27"/>
      <c r="FC47" s="27"/>
      <c r="FD47" s="27"/>
      <c r="FE47" s="27" t="str">
        <f>IF(ISNUMBER(work!GZ47/work!HD47),work!GZ47/work!HD47,".")</f>
        <v>.</v>
      </c>
      <c r="FF47" s="27" t="str">
        <f>IF(ISNUMBER(work!HA47/work!HE47),work!HA47/work!HE47,".")</f>
        <v>.</v>
      </c>
      <c r="FG47" s="27" t="str">
        <f>IF(ISNUMBER(work!HB47/work!HF47),work!HB47/work!HF47,".")</f>
        <v>.</v>
      </c>
      <c r="FH47" s="27" t="str">
        <f>IF(ISNUMBER(work!HC47/work!HG47),work!HC47/work!HG47,".")</f>
        <v>.</v>
      </c>
      <c r="FI47" s="27" t="str">
        <f>IF(ISNUMBER((work!HA47+work!HB47)/(work!HE47+work!HF47)),(work!HA47+work!HB47)/(work!HE47+work!HF47),".")</f>
        <v>.</v>
      </c>
      <c r="FJ47" s="27" t="str">
        <f>IF(ISNUMBER(work!HH47/work!HL47),work!HH47/work!HL47,".")</f>
        <v>.</v>
      </c>
      <c r="FK47" s="27" t="str">
        <f>IF(ISNUMBER(work!HI47/work!HM47),work!HI47/work!HM47,".")</f>
        <v>.</v>
      </c>
      <c r="FL47" s="27" t="str">
        <f>IF(ISNUMBER(work!HJ47/work!HN47),work!HJ47/work!HN47,".")</f>
        <v>.</v>
      </c>
      <c r="FM47" s="27" t="str">
        <f>IF(ISNUMBER(work!HK47/work!HO47),work!HK47/work!HO47,".")</f>
        <v>.</v>
      </c>
      <c r="FN47" s="27" t="str">
        <f>IF(ISNUMBER((work!HI47+work!HJ47)/(work!HM47+work!HN47)),(work!HI47+work!HJ47)/(work!HM47+work!HN47),".")</f>
        <v>.</v>
      </c>
      <c r="FO47" s="27" t="s">
        <v>5007</v>
      </c>
      <c r="FP47" s="27" t="s">
        <v>5007</v>
      </c>
      <c r="FQ47" s="27" t="s">
        <v>5007</v>
      </c>
      <c r="FR47" s="27" t="s">
        <v>5007</v>
      </c>
      <c r="FS47" s="27" t="s">
        <v>5007</v>
      </c>
      <c r="FT47" s="27" t="str">
        <f>work!GM47</f>
        <v>.</v>
      </c>
      <c r="FU47" s="27" t="str">
        <f>work!GN47</f>
        <v>.</v>
      </c>
      <c r="FV47" s="27" t="str">
        <f>work!GO47</f>
        <v>.</v>
      </c>
      <c r="FW47" s="27" t="s">
        <v>5007</v>
      </c>
      <c r="FX47" s="27"/>
      <c r="FY47" s="27" t="str">
        <f t="shared" si="42"/>
        <v>.</v>
      </c>
      <c r="FZ47">
        <f t="shared" si="20"/>
        <v>5</v>
      </c>
      <c r="GA47" t="str">
        <f>work!HC47</f>
        <v>.</v>
      </c>
      <c r="GB47" t="str">
        <f>IF(ISNUMBER(work!HA47+work!HB47),work!HA47+work!HB47,".")</f>
        <v>.</v>
      </c>
      <c r="GC47" t="str">
        <f>IF(ISNUMBER(work!HK47-work!HC47),work!HK47-work!HC47,".")</f>
        <v>.</v>
      </c>
      <c r="GD47" t="str">
        <f>IF(ISNUMBER(work!HI47+work!HJ47-work!HA47-work!HB47),(work!HI47+work!HJ47-work!HA47-work!HB47),".")</f>
        <v>.</v>
      </c>
      <c r="GH47" t="str">
        <f>work!GQ47</f>
        <v>.</v>
      </c>
      <c r="GI47" t="str">
        <f>work!GR47</f>
        <v>.</v>
      </c>
      <c r="GJ47" t="str">
        <f>work!GZ47</f>
        <v>.</v>
      </c>
      <c r="GK47" t="str">
        <f>work!HH47</f>
        <v>.</v>
      </c>
      <c r="GL47" t="str">
        <f t="shared" si="43"/>
        <v/>
      </c>
      <c r="GM47" t="str">
        <f>IFERROR(VLOOKUP($F47,AREA_EM_ALLYEAR,Seq!B$1,FALSE),".")</f>
        <v>.</v>
      </c>
      <c r="GN47" t="str">
        <f>IFERROR(VLOOKUP($F47,AREA_EM_ALLYEAR,Seq!C$1,FALSE),".")</f>
        <v>.</v>
      </c>
      <c r="GO47" t="str">
        <f>IFERROR(VLOOKUP($F47,AREA_EM_ALLYEAR,Seq!D$1,FALSE),".")</f>
        <v>.</v>
      </c>
      <c r="GP47" t="str">
        <f>IFERROR(VLOOKUP($F47,AREA_EM_ALLYEAR,Seq!E$1,FALSE),".")</f>
        <v>.</v>
      </c>
      <c r="GQ47" t="str">
        <f>IFERROR(VLOOKUP($F47,AREA_EM_ALLYEAR,Seq!F$1,FALSE),".")</f>
        <v>.</v>
      </c>
      <c r="GR47" t="str">
        <f>IFERROR(VLOOKUP($F47,AREA_EM_ALLYEAR,Seq!G$1,FALSE),".")</f>
        <v>.</v>
      </c>
      <c r="GS47" t="str">
        <f>IFERROR(VLOOKUP($F47,AREA_EM_ALLYEAR,Seq!H$1,FALSE),".")</f>
        <v>.</v>
      </c>
      <c r="GT47" t="str">
        <f>IFERROR(VLOOKUP($F47,AREA_EM_ALLYEAR,Seq!I$1,FALSE),".")</f>
        <v>.</v>
      </c>
      <c r="GU47" t="str">
        <f>IFERROR(VLOOKUP($F47,AREA_EM_ALLYEAR,Seq!J$1,FALSE),".")</f>
        <v>.</v>
      </c>
      <c r="GV47" t="str">
        <f>IFERROR(VLOOKUP($F47,AREA_EM_ALLYEAR,Seq!K$1,FALSE),".")</f>
        <v>.</v>
      </c>
      <c r="GW47" t="str">
        <f>IFERROR(VLOOKUP($F47,AREA_EM_ALLYEAR,Seq!L$1,FALSE),".")</f>
        <v>.</v>
      </c>
      <c r="GX47" t="str">
        <f>IFERROR(VLOOKUP($F47,AREA_EM_ALLYEAR,Seq!M$1,FALSE),".")</f>
        <v>.</v>
      </c>
      <c r="GY47" t="str">
        <f>IFERROR(VLOOKUP($F47,AREA_EM_ALLYEAR,Seq!N$1,FALSE),".")</f>
        <v>.</v>
      </c>
      <c r="GZ47" t="str">
        <f>IFERROR(VLOOKUP($F47,AREA_EM_ALLYEAR,Seq!O$1,FALSE),".")</f>
        <v>.</v>
      </c>
      <c r="HA47" t="str">
        <f t="shared" si="21"/>
        <v>.</v>
      </c>
      <c r="HK47" s="139">
        <f>IFERROR(VLOOKUP(CONCATENATE($G47, ".SP.DYN.LE00.IN"),AREA_WB_6ATTRS,Seq!B$1,FALSE)-VLOOKUP("CHN.SP.DYN.LE00.IN",AREA_WB_6ATTRS,Seq!B$1,FALSE),".")</f>
        <v>-6.5345853658536655</v>
      </c>
      <c r="HL47" s="139">
        <f>IFERROR(VLOOKUP(CONCATENATE($G47, ".SP.DYN.LE00.IN"),AREA_WB_6ATTRS,Seq!C$1,FALSE)-VLOOKUP("CHN.SP.DYN.LE00.IN",AREA_WB_6ATTRS,Seq!C$1,FALSE),".")</f>
        <v>-6.2969756097561103</v>
      </c>
      <c r="HM47" s="139">
        <f>IFERROR(VLOOKUP(CONCATENATE($G47, ".SP.DYN.LE00.IN"),AREA_WB_6ATTRS,Seq!D$1,FALSE)-VLOOKUP("CHN.SP.DYN.LE00.IN",AREA_WB_6ATTRS,Seq!D$1,FALSE),".")</f>
        <v>-6.0656341463414591</v>
      </c>
      <c r="HN47" s="139">
        <f>IFERROR(VLOOKUP(CONCATENATE($G47, ".SP.DYN.LE00.IN"),AREA_WB_6ATTRS,Seq!E$1,FALSE)-VLOOKUP("CHN.SP.DYN.LE00.IN",AREA_WB_6ATTRS,Seq!E$1,FALSE),".")</f>
        <v>-5.8331951219512135</v>
      </c>
      <c r="HO47" s="139">
        <f>IFERROR(VLOOKUP(CONCATENATE($G47, ".SP.DYN.LE00.IN"),AREA_WB_6ATTRS,Seq!F$1,FALSE)-VLOOKUP("CHN.SP.DYN.LE00.IN",AREA_WB_6ATTRS,Seq!F$1,FALSE),".")</f>
        <v>-5.6136341463414539</v>
      </c>
      <c r="HP47" s="139">
        <f>IFERROR(VLOOKUP(CONCATENATE($G47, ".SP.DYN.LE00.IN"),AREA_WB_6ATTRS,Seq!G$1,FALSE)-VLOOKUP("CHN.SP.DYN.LE00.IN",AREA_WB_6ATTRS,Seq!G$1,FALSE),".")</f>
        <v>-5.4130000000000038</v>
      </c>
      <c r="HQ47" s="139">
        <f>IFERROR(VLOOKUP(CONCATENATE($G47, ".SP.DYN.LE00.IN"),AREA_WB_6ATTRS,Seq!H$1,FALSE)-VLOOKUP("CHN.SP.DYN.LE00.IN",AREA_WB_6ATTRS,Seq!H$1,FALSE),".")</f>
        <v>-5.2352926829268398</v>
      </c>
      <c r="HR47" s="139">
        <f>IFERROR(VLOOKUP(CONCATENATE($G47, ".SP.DYN.LE00.IN"),AREA_WB_6ATTRS,Seq!I$1,FALSE)-VLOOKUP("CHN.SP.DYN.LE00.IN",AREA_WB_6ATTRS,Seq!I$1,FALSE),".")</f>
        <v>-5.1055365853658614</v>
      </c>
      <c r="HS47" s="139">
        <f>IFERROR(VLOOKUP(CONCATENATE($G47, ".SP.DYN.LE00.IN"),AREA_WB_6ATTRS,Seq!J$1,FALSE)-VLOOKUP("CHN.SP.DYN.LE00.IN",AREA_WB_6ATTRS,Seq!J$1,FALSE),".")</f>
        <v>-5.0641463414634273</v>
      </c>
      <c r="HT47" s="139">
        <f>IFERROR(VLOOKUP(CONCATENATE($G47, ".SP.DYN.LE00.IN"),AREA_WB_6ATTRS,Seq!K$1,FALSE)-VLOOKUP("CHN.SP.DYN.LE00.IN",AREA_WB_6ATTRS,Seq!K$1,FALSE),".")</f>
        <v>-5.150536585365856</v>
      </c>
      <c r="HU47" s="139">
        <f>IFERROR(VLOOKUP(CONCATENATE($G47, ".SP.DYN.LE00.IN"),AREA_WB_6ATTRS,Seq!L$1,FALSE)-VLOOKUP("CHN.SP.DYN.LE00.IN",AREA_WB_6ATTRS,Seq!L$1,FALSE),".")</f>
        <v>-5.4425609756097373</v>
      </c>
      <c r="HV47" s="139">
        <f>IFERROR(VLOOKUP(CONCATENATE($G47, ".SP.DYN.LE00.IN"),AREA_WB_6ATTRS,Seq!M$1,FALSE)-VLOOKUP("CHN.SP.DYN.LE00.IN",AREA_WB_6ATTRS,Seq!M$1,FALSE),".")</f>
        <v>-6.0160243902438921</v>
      </c>
      <c r="HW47" s="139">
        <f>IFERROR(VLOOKUP(CONCATENATE($G47, ".SP.DYN.LE00.IN"),AREA_WB_6ATTRS,Seq!N$1,FALSE)-VLOOKUP("CHN.SP.DYN.LE00.IN",AREA_WB_6ATTRS,Seq!N$1,FALSE),".")</f>
        <v>-6.8958292682926796</v>
      </c>
      <c r="HX47" s="139">
        <f>IFERROR(VLOOKUP(CONCATENATE($G47, ".SP.DYN.LE00.IN"),AREA_WB_6ATTRS,Seq!O$1,FALSE)-VLOOKUP("CHN.SP.DYN.LE00.IN",AREA_WB_6ATTRS,Seq!O$1,FALSE),".")</f>
        <v>-8.0779268292682929</v>
      </c>
      <c r="HY47" s="139">
        <f>IFERROR(VLOOKUP(CONCATENATE($G47, ".SP.DYN.LE00.IN"),AREA_WB_6ATTRS,Seq!P$1,FALSE)-VLOOKUP("CHN.SP.DYN.LE00.IN",AREA_WB_6ATTRS,Seq!P$1,FALSE),".")</f>
        <v>-9.531292682926825</v>
      </c>
      <c r="HZ47" s="139">
        <f>IFERROR(VLOOKUP(CONCATENATE($G47, ".SP.DYN.LE00.IN"),AREA_WB_6ATTRS,Seq!Q$1,FALSE)-VLOOKUP("CHN.SP.DYN.LE00.IN",AREA_WB_6ATTRS,Seq!Q$1,FALSE),".")</f>
        <v>-11.226926829268294</v>
      </c>
      <c r="IA47" s="139">
        <f>IFERROR(VLOOKUP(CONCATENATE($G47, ".SP.DYN.LE00.IN"),AREA_WB_6ATTRS,Seq!R$1,FALSE)-VLOOKUP("CHN.SP.DYN.LE00.IN",AREA_WB_6ATTRS,Seq!R$1,FALSE),".")</f>
        <v>-13.121365853658531</v>
      </c>
      <c r="IB47" s="139">
        <f>IFERROR(VLOOKUP(CONCATENATE($G47, ".SP.DYN.LE00.IN"),AREA_WB_6ATTRS,Seq!S$1,FALSE)-VLOOKUP("CHN.SP.DYN.LE00.IN",AREA_WB_6ATTRS,Seq!S$1,FALSE),".")</f>
        <v>-15.114780487804879</v>
      </c>
      <c r="IC47" s="139">
        <f>IFERROR(VLOOKUP(CONCATENATE($G47, ".SP.DYN.LE00.IN"),AREA_WB_6ATTRS,Seq!T$1,FALSE)-VLOOKUP("CHN.SP.DYN.LE00.IN",AREA_WB_6ATTRS,Seq!T$1,FALSE),".")</f>
        <v>-17.085390243902445</v>
      </c>
      <c r="ID47" s="139">
        <f>IFERROR(VLOOKUP(CONCATENATE($G47, ".SP.DYN.LE00.IN"),AREA_WB_6ATTRS,Seq!U$1,FALSE)-VLOOKUP("CHN.SP.DYN.LE00.IN",AREA_WB_6ATTRS,Seq!U$1,FALSE),".")</f>
        <v>-18.92443902439026</v>
      </c>
      <c r="IE47" s="139">
        <f>IFERROR(VLOOKUP(CONCATENATE($G47, ".SP.DYN.LE00.IN"),AREA_WB_6ATTRS,Seq!V$1,FALSE)-VLOOKUP("CHN.SP.DYN.LE00.IN",AREA_WB_6ATTRS,Seq!V$1,FALSE),".")</f>
        <v>-20.476219512195129</v>
      </c>
      <c r="IF47" s="139">
        <f>IFERROR(VLOOKUP(CONCATENATE($G47, ".SP.DYN.LE00.IN"),AREA_WB_6ATTRS,Seq!W$1,FALSE)-VLOOKUP("CHN.SP.DYN.LE00.IN",AREA_WB_6ATTRS,Seq!W$1,FALSE),".")</f>
        <v>-21.5939756097561</v>
      </c>
      <c r="IG47" s="139">
        <f>IFERROR(VLOOKUP(CONCATENATE($G47, ".SP.DYN.LE00.IN"),AREA_WB_6ATTRS,Seq!X$1,FALSE)-VLOOKUP("CHN.SP.DYN.LE00.IN",AREA_WB_6ATTRS,Seq!X$1,FALSE),".")</f>
        <v>-22.241902439024379</v>
      </c>
      <c r="IH47" s="139">
        <f>IFERROR(VLOOKUP(CONCATENATE($G47, ".SP.DYN.LE00.IN"),AREA_WB_6ATTRS,Seq!Y$1,FALSE)-VLOOKUP("CHN.SP.DYN.LE00.IN",AREA_WB_6ATTRS,Seq!Y$1,FALSE),".")</f>
        <v>-22.437536585365855</v>
      </c>
      <c r="II47" s="139">
        <f>IFERROR(VLOOKUP(CONCATENATE($G47, ".SP.DYN.LE00.IN"),AREA_WB_6ATTRS,Seq!Z$1,FALSE)-VLOOKUP("CHN.SP.DYN.LE00.IN",AREA_WB_6ATTRS,Seq!Z$1,FALSE),".")</f>
        <v>-22.224853658536595</v>
      </c>
      <c r="IJ47" s="139">
        <f>IFERROR(VLOOKUP(CONCATENATE($G47, ".SP.DYN.LE00.IN"),AREA_WB_6ATTRS,Seq!AA$1,FALSE)-VLOOKUP("CHN.SP.DYN.LE00.IN",AREA_WB_6ATTRS,Seq!AA$1,FALSE),".")</f>
        <v>-21.724756097560977</v>
      </c>
      <c r="IK47" s="139">
        <f>IFERROR(VLOOKUP(CONCATENATE($G47, ".SP.DYN.LE00.IN"),AREA_WB_6ATTRS,Seq!AB$1,FALSE)-VLOOKUP("CHN.SP.DYN.LE00.IN",AREA_WB_6ATTRS,Seq!AB$1,FALSE),".")</f>
        <v>-21.105414634146342</v>
      </c>
      <c r="IL47" s="139">
        <f>IFERROR(VLOOKUP(CONCATENATE($G47, ".SP.DYN.LE00.IN"),AREA_WB_6ATTRS,Seq!AC$1,FALSE)-VLOOKUP("CHN.SP.DYN.LE00.IN",AREA_WB_6ATTRS,Seq!AC$1,FALSE),".")</f>
        <v>-20.543634146341454</v>
      </c>
      <c r="IM47" s="139">
        <f>IFERROR(VLOOKUP(CONCATENATE($G47, ".SP.DYN.LE00.IN"),AREA_WB_6ATTRS,Seq!AD$1,FALSE)-VLOOKUP("CHN.SP.DYN.LE00.IN",AREA_WB_6ATTRS,Seq!AD$1,FALSE),".")</f>
        <v>-20.171658536585355</v>
      </c>
      <c r="IN47" s="139">
        <f>IFERROR(VLOOKUP(CONCATENATE($G47, ".SP.DYN.LE00.IN"),AREA_WB_6ATTRS,Seq!AE$1,FALSE)-VLOOKUP("CHN.SP.DYN.LE00.IN",AREA_WB_6ATTRS,Seq!AE$1,FALSE),".")</f>
        <v>-20.044975609756094</v>
      </c>
      <c r="IO47" s="139">
        <f>IFERROR(VLOOKUP(CONCATENATE($G47, ".SP.DYN.LE00.IN"),AREA_WB_6ATTRS,Seq!AF$1,FALSE)-VLOOKUP("CHN.SP.DYN.LE00.IN",AREA_WB_6ATTRS,Seq!AF$1,FALSE),".")</f>
        <v>-20.16358536585367</v>
      </c>
      <c r="IP47" s="139" t="str">
        <f>IFERROR(VLOOKUP(CONCATENATE($G47, ".SP.DYN.LE00.IN"),AREA_WB_6ATTRS,Seq!AG$1,FALSE)-VLOOKUP("CHN.SP.DYN.LE00.IN",AREA_WB_6ATTRS,Seq!AG$1,FALSE),".")</f>
        <v>.</v>
      </c>
      <c r="IW47">
        <f>IFERROR(VLOOKUP(CONCATENATE($G47, ".SP.DYN.LE00.IN"),AREA_WB_6ATTRS,Seq!B$1,FALSE),".")</f>
        <v>60.459219512195126</v>
      </c>
      <c r="IX47">
        <f>IFERROR(VLOOKUP(CONCATENATE($G47, ".SP.DYN.LE00.IN"),AREA_WB_6ATTRS,Seq!C$1,FALSE),".")</f>
        <v>60.965951219512199</v>
      </c>
      <c r="IY47">
        <f>IFERROR(VLOOKUP(CONCATENATE($G47, ".SP.DYN.LE00.IN"),AREA_WB_6ATTRS,Seq!D$1,FALSE),".")</f>
        <v>61.469268292682933</v>
      </c>
      <c r="IZ47">
        <f>IFERROR(VLOOKUP(CONCATENATE($G47, ".SP.DYN.LE00.IN"),AREA_WB_6ATTRS,Seq!E$1,FALSE),".")</f>
        <v>61.966658536585378</v>
      </c>
      <c r="JA47">
        <f>IFERROR(VLOOKUP(CONCATENATE($G47, ".SP.DYN.LE00.IN"),AREA_WB_6ATTRS,Seq!F$1,FALSE),".")</f>
        <v>62.445634146341476</v>
      </c>
      <c r="JB47">
        <f>IFERROR(VLOOKUP(CONCATENATE($G47, ".SP.DYN.LE00.IN"),AREA_WB_6ATTRS,Seq!G$1,FALSE),".")</f>
        <v>62.900146341463419</v>
      </c>
      <c r="JC47">
        <f>IFERROR(VLOOKUP(CONCATENATE($G47, ".SP.DYN.LE00.IN"),AREA_WB_6ATTRS,Seq!H$1,FALSE),".")</f>
        <v>63.32419512195122</v>
      </c>
      <c r="JD47">
        <f>IFERROR(VLOOKUP(CONCATENATE($G47, ".SP.DYN.LE00.IN"),AREA_WB_6ATTRS,Seq!I$1,FALSE),".")</f>
        <v>63.691780487804884</v>
      </c>
      <c r="JE47">
        <f>IFERROR(VLOOKUP(CONCATENATE($G47, ".SP.DYN.LE00.IN"),AREA_WB_6ATTRS,Seq!J$1,FALSE),".")</f>
        <v>63.9629756097561</v>
      </c>
      <c r="JF47">
        <f>IFERROR(VLOOKUP(CONCATENATE($G47, ".SP.DYN.LE00.IN"),AREA_WB_6ATTRS,Seq!K$1,FALSE),".")</f>
        <v>64.096390243902448</v>
      </c>
      <c r="JG47">
        <f>IFERROR(VLOOKUP(CONCATENATE($G47, ".SP.DYN.LE00.IN"),AREA_WB_6ATTRS,Seq!L$1,FALSE),".")</f>
        <v>64.017170731707338</v>
      </c>
      <c r="JH47">
        <f>IFERROR(VLOOKUP(CONCATENATE($G47, ".SP.DYN.LE00.IN"),AREA_WB_6ATTRS,Seq!M$1,FALSE),".")</f>
        <v>63.648000000000017</v>
      </c>
      <c r="JI47">
        <f>IFERROR(VLOOKUP(CONCATENATE($G47, ".SP.DYN.LE00.IN"),AREA_WB_6ATTRS,Seq!N$1,FALSE),".")</f>
        <v>62.966000000000001</v>
      </c>
      <c r="JJ47">
        <f>IFERROR(VLOOKUP(CONCATENATE($G47, ".SP.DYN.LE00.IN"),AREA_WB_6ATTRS,Seq!O$1,FALSE),".")</f>
        <v>61.976707317073178</v>
      </c>
      <c r="JK47">
        <f>IFERROR(VLOOKUP(CONCATENATE($G47, ".SP.DYN.LE00.IN"),AREA_WB_6ATTRS,Seq!P$1,FALSE),".")</f>
        <v>60.711634146341474</v>
      </c>
      <c r="JL47">
        <f>IFERROR(VLOOKUP(CONCATENATE($G47, ".SP.DYN.LE00.IN"),AREA_WB_6ATTRS,Seq!Q$1,FALSE),".")</f>
        <v>59.197804878048785</v>
      </c>
      <c r="JM47">
        <f>IFERROR(VLOOKUP(CONCATENATE($G47, ".SP.DYN.LE00.IN"),AREA_WB_6ATTRS,Seq!R$1,FALSE),".")</f>
        <v>57.47765853658538</v>
      </c>
      <c r="JN47">
        <f>IFERROR(VLOOKUP(CONCATENATE($G47, ".SP.DYN.LE00.IN"),AREA_WB_6ATTRS,Seq!S$1,FALSE),".")</f>
        <v>55.651536585365861</v>
      </c>
      <c r="JO47">
        <f>IFERROR(VLOOKUP(CONCATENATE($G47, ".SP.DYN.LE00.IN"),AREA_WB_6ATTRS,Seq!T$1,FALSE),".")</f>
        <v>53.84170731707318</v>
      </c>
      <c r="JP47">
        <f>IFERROR(VLOOKUP(CONCATENATE($G47, ".SP.DYN.LE00.IN"),AREA_WB_6ATTRS,Seq!U$1,FALSE),".")</f>
        <v>52.158951219512197</v>
      </c>
      <c r="JQ47">
        <f>IFERROR(VLOOKUP(CONCATENATE($G47, ".SP.DYN.LE00.IN"),AREA_WB_6ATTRS,Seq!V$1,FALSE),".")</f>
        <v>50.765487804878049</v>
      </c>
      <c r="JR47">
        <f>IFERROR(VLOOKUP(CONCATENATE($G47, ".SP.DYN.LE00.IN"),AREA_WB_6ATTRS,Seq!W$1,FALSE),".")</f>
        <v>49.811560975609765</v>
      </c>
      <c r="JS47">
        <f>IFERROR(VLOOKUP(CONCATENATE($G47, ".SP.DYN.LE00.IN"),AREA_WB_6ATTRS,Seq!X$1,FALSE),".")</f>
        <v>49.337536585365861</v>
      </c>
      <c r="JT47">
        <f>IFERROR(VLOOKUP(CONCATENATE($G47, ".SP.DYN.LE00.IN"),AREA_WB_6ATTRS,Seq!Y$1,FALSE),".")</f>
        <v>49.327341463414633</v>
      </c>
      <c r="JU47">
        <f>IFERROR(VLOOKUP(CONCATENATE($G47, ".SP.DYN.LE00.IN"),AREA_WB_6ATTRS,Seq!Z$1,FALSE),".")</f>
        <v>49.73748780487805</v>
      </c>
      <c r="JV47">
        <f>IFERROR(VLOOKUP(CONCATENATE($G47, ".SP.DYN.LE00.IN"),AREA_WB_6ATTRS,Seq!AA$1,FALSE),".")</f>
        <v>50.446560975609763</v>
      </c>
      <c r="JW47">
        <f>IFERROR(VLOOKUP(CONCATENATE($G47, ".SP.DYN.LE00.IN"),AREA_WB_6ATTRS,Seq!AB$1,FALSE),".")</f>
        <v>51.28431707317074</v>
      </c>
      <c r="JX47">
        <f>IFERROR(VLOOKUP(CONCATENATE($G47, ".SP.DYN.LE00.IN"),AREA_WB_6ATTRS,Seq!AC$1,FALSE),".")</f>
        <v>52.068951219512208</v>
      </c>
      <c r="JY47">
        <f>IFERROR(VLOOKUP(CONCATENATE($G47, ".SP.DYN.LE00.IN"),AREA_WB_6ATTRS,Seq!AD$1,FALSE),".")</f>
        <v>52.663682926829281</v>
      </c>
      <c r="JZ47">
        <f>IFERROR(VLOOKUP(CONCATENATE($G47, ".SP.DYN.LE00.IN"),AREA_WB_6ATTRS,Seq!AE$1,FALSE),".")</f>
        <v>53.01153658536586</v>
      </c>
      <c r="KA47">
        <f>IFERROR(VLOOKUP(CONCATENATE($G47, ".SP.DYN.LE00.IN"),AREA_WB_6ATTRS,Seq!AF$1,FALSE),".")</f>
        <v>53.109512195121958</v>
      </c>
      <c r="KB47" t="str">
        <f>IFERROR(VLOOKUP(CONCATENATE($G47, ".SP.DYN.LE00.IN"),AREA_WB_6ATTRS,Seq!AG$1,FALSE),".")</f>
        <v>.</v>
      </c>
      <c r="KK47">
        <f t="shared" si="25"/>
        <v>49</v>
      </c>
      <c r="KL47">
        <f t="shared" si="23"/>
        <v>0</v>
      </c>
      <c r="KM47">
        <f t="shared" si="26"/>
        <v>44782743.031083114</v>
      </c>
      <c r="KN47">
        <f t="shared" si="27"/>
        <v>-44136968.433529265</v>
      </c>
      <c r="KO47">
        <f t="shared" si="24"/>
        <v>-1.4E-2</v>
      </c>
      <c r="KP47" t="str">
        <f>work!HA47</f>
        <v>.</v>
      </c>
      <c r="KQ47" t="str">
        <f>work!HB47</f>
        <v>.</v>
      </c>
      <c r="KR47" t="str">
        <f>work!HC47</f>
        <v>.</v>
      </c>
      <c r="KS47" t="str">
        <f>IF(ISNUMBER(work!HI47-work!HA47),work!HI47-work!HA47,".")</f>
        <v>.</v>
      </c>
      <c r="KT47" t="str">
        <f>IF(ISNUMBER(work!HJ47-work!HB47),work!HJ47-work!HB47,".")</f>
        <v>.</v>
      </c>
      <c r="KU47" t="str">
        <f>IF(ISNUMBER(work!HK47-work!HC47),work!HK47-work!HC47,".")</f>
        <v>.</v>
      </c>
      <c r="KW47">
        <f>IFERROR(work!HR47/work!HV47,".")</f>
        <v>6.0910551839447905E-6</v>
      </c>
      <c r="KX47">
        <f>IFERROR(work!HS47/work!HW47,".")</f>
        <v>6.2592529293081746E-4</v>
      </c>
      <c r="KY47">
        <f>IFERROR(work!HT47/work!HX47,".")</f>
        <v>4.8822852578206546E-4</v>
      </c>
      <c r="KZ47" t="str">
        <f>IFERROR(work!HU47/work!HY47,".")</f>
        <v>.</v>
      </c>
    </row>
    <row r="48" spans="1:331">
      <c r="A48" s="24">
        <f t="shared" si="0"/>
        <v>47</v>
      </c>
      <c r="B48" s="24" t="str">
        <f t="shared" si="28"/>
        <v>Out</v>
      </c>
      <c r="C48" s="24" t="str">
        <f t="shared" si="29"/>
        <v>Out</v>
      </c>
      <c r="D48" s="24" t="str">
        <f t="shared" si="30"/>
        <v>Out67</v>
      </c>
      <c r="E48" s="25" t="s">
        <v>3024</v>
      </c>
      <c r="F48" s="26" t="str">
        <f t="shared" si="3"/>
        <v>Burundi</v>
      </c>
      <c r="G48" s="166" t="s">
        <v>1374</v>
      </c>
      <c r="H48" s="166" t="s">
        <v>5007</v>
      </c>
      <c r="I48" s="166" t="s">
        <v>5007</v>
      </c>
      <c r="J48" s="180" t="s">
        <v>5007</v>
      </c>
      <c r="K48" s="180" t="s">
        <v>5007</v>
      </c>
      <c r="L48" s="27">
        <f>IFERROR(VLOOKUP($F48,Area_FDI_84_96,Seq!B$1,FALSE),0)</f>
        <v>0</v>
      </c>
      <c r="M48" s="27">
        <f>IFERROR(VLOOKUP($F48,Area_FDI_84_96,Seq!C$1,FALSE),0)</f>
        <v>0</v>
      </c>
      <c r="N48" s="27">
        <f>IFERROR(VLOOKUP($F48,Area_FDI_84_96,Seq!D$1,FALSE),0)</f>
        <v>0</v>
      </c>
      <c r="O48" s="27">
        <f>IFERROR(VLOOKUP($F48,Area_FDI_84_96,Seq!E$1,FALSE),0)</f>
        <v>0</v>
      </c>
      <c r="P48" s="27">
        <f>IFERROR(VLOOKUP($F48,Area_FDI_84_96,Seq!F$1,FALSE),0)</f>
        <v>0</v>
      </c>
      <c r="Q48" s="27">
        <f>IFERROR(VLOOKUP($F48,Area_FDI_84_96,Seq!G$1,FALSE),0)</f>
        <v>0</v>
      </c>
      <c r="R48" s="27">
        <f>IFERROR(VLOOKUP($F48,Area_FDI_84_96,Seq!H$1,FALSE),0)</f>
        <v>0</v>
      </c>
      <c r="S48" s="27">
        <f>IFERROR(VLOOKUP($F48,Area_FDI_84_96,Seq!I$1,FALSE),0)</f>
        <v>0</v>
      </c>
      <c r="T48" s="27">
        <f>IFERROR(VALUE(VLOOKUP($E48,Area_FDI_92_95,Seq!B$1,FALSE)),0)</f>
        <v>0</v>
      </c>
      <c r="U48" s="27">
        <f>IFERROR(VALUE(VLOOKUP($E48,Area_FDI_92_95,Seq!C$1,FALSE)),0)</f>
        <v>0</v>
      </c>
      <c r="V48" s="27">
        <f>IFERROR(VALUE(VLOOKUP($E48,Area_FDI_92_95,Seq!D$1,FALSE)),0)</f>
        <v>0</v>
      </c>
      <c r="W48" s="27">
        <f>IFERROR(VALUE(VLOOKUP($E48,Area_FDI_92_95,Seq!E$1,FALSE)),0)</f>
        <v>0</v>
      </c>
      <c r="X48" s="27">
        <f>IFERROR(VALUE(VLOOKUP($E48,Area_FDI_96_99,Seq!B$1,FALSE)),0)</f>
        <v>0</v>
      </c>
      <c r="Y48" s="27">
        <f>IFERROR(VALUE(VLOOKUP($E48,Area_FDI_96_99,Seq!C$1,FALSE)),0)</f>
        <v>0</v>
      </c>
      <c r="Z48" s="27">
        <f>IFERROR(VALUE(VLOOKUP($E48,Area_FDI_96_99,Seq!D$1,FALSE)),0)</f>
        <v>36</v>
      </c>
      <c r="AA48" s="27">
        <f>IFERROR(VALUE(VLOOKUP($E48,Area_FDI_96_99,Seq!E$1,FALSE)),0)</f>
        <v>0</v>
      </c>
      <c r="AB48" s="27">
        <f t="shared" si="31"/>
        <v>0</v>
      </c>
      <c r="AC48" s="27">
        <f t="shared" si="32"/>
        <v>12</v>
      </c>
      <c r="AD48" s="27">
        <f t="shared" si="33"/>
        <v>0</v>
      </c>
      <c r="AE48" s="27">
        <f t="shared" si="34"/>
        <v>0</v>
      </c>
      <c r="AF48" s="27">
        <f t="shared" si="35"/>
        <v>0</v>
      </c>
      <c r="AG48" s="27">
        <f t="shared" si="36"/>
        <v>0</v>
      </c>
      <c r="AH48" s="27">
        <f t="shared" si="37"/>
        <v>0</v>
      </c>
      <c r="AI48" s="27">
        <f t="shared" si="38"/>
        <v>0</v>
      </c>
      <c r="AJ48" s="27">
        <f t="shared" si="39"/>
        <v>0</v>
      </c>
      <c r="AK48" s="27">
        <f t="shared" si="40"/>
        <v>0</v>
      </c>
      <c r="AL48" s="27">
        <f t="shared" si="41"/>
        <v>0</v>
      </c>
      <c r="AM48" s="27"/>
      <c r="AN48" s="27"/>
      <c r="AO48" s="27"/>
      <c r="AP48" s="27"/>
      <c r="AQ48" s="27"/>
      <c r="AR48" s="27"/>
      <c r="AS48" s="27"/>
      <c r="AT48" s="27">
        <f>IFERROR(work!D48+work!AP48,".")</f>
        <v>18360011.5986485</v>
      </c>
      <c r="AU48" s="27">
        <f>IFERROR(work!E48+work!AQ48,".")</f>
        <v>19319320.969372593</v>
      </c>
      <c r="AV48" s="27">
        <f>IFERROR(work!F48+work!AR48,".")</f>
        <v>21069874.134204999</v>
      </c>
      <c r="AW48" s="27">
        <f>IFERROR(work!G48+work!AS48,".")</f>
        <v>23361235.808679447</v>
      </c>
      <c r="AX48" s="27">
        <f>IFERROR(work!H48+work!AT48,".")</f>
        <v>26900731.892584894</v>
      </c>
      <c r="AY48" s="27">
        <f>IFERROR(work!I48+work!AU48,".")</f>
        <v>30531026.403122306</v>
      </c>
      <c r="AZ48" s="27">
        <f>IFERROR(work!J48+work!AV48,".")</f>
        <v>33213043.6291367</v>
      </c>
      <c r="BA48" s="27">
        <f>IFERROR(work!K48+work!AW48,".")</f>
        <v>37060410.705227375</v>
      </c>
      <c r="BB48" s="27">
        <f>IFERROR(work!L48+work!AX48,".")</f>
        <v>41242437.753632493</v>
      </c>
      <c r="BC48" s="27">
        <f>IFERROR(work!M48+work!AY48,".")</f>
        <v>42930705.233733192</v>
      </c>
      <c r="BD48" s="27">
        <f>IFERROR(work!N48+work!AZ48,".")</f>
        <v>44561776.434634298</v>
      </c>
      <c r="BE48" s="27">
        <f>IFERROR(work!O48+work!BA48,".")</f>
        <v>48657175.972817123</v>
      </c>
      <c r="BF48" s="27">
        <f>IFERROR(work!P48+work!BB48,".")</f>
        <v>55552379.876824237</v>
      </c>
      <c r="BG48" s="27">
        <f>IFERROR(work!Q48+work!BC48,".")</f>
        <v>63307834.76357051</v>
      </c>
      <c r="BH48" s="27">
        <f>IFERROR(work!R48+work!BD48,".")</f>
        <v>71584002.687784597</v>
      </c>
      <c r="BI48" s="27">
        <f>IFERROR(work!S48+work!BE48,".")</f>
        <v>79368315.581465989</v>
      </c>
      <c r="BJ48" s="27">
        <f>IFERROR(work!T48+work!BF48,".")</f>
        <v>87288992.472389251</v>
      </c>
      <c r="BK48" s="27">
        <f>IFERROR(work!U48+work!BG48,".")</f>
        <v>95397877.084544912</v>
      </c>
      <c r="BL48" s="27">
        <f>IFERROR(work!V48+work!BH48,".")</f>
        <v>102836433.20551232</v>
      </c>
      <c r="BM48" s="27">
        <f>IFERROR(work!W48+work!BI48,".")</f>
        <v>110644673.71922041</v>
      </c>
      <c r="BN48" s="27">
        <f>IFERROR(work!X48+work!BJ48,".")</f>
        <v>119931026.90053765</v>
      </c>
      <c r="BO48" s="27">
        <f>IFERROR(work!Y48+work!BK48,".")</f>
        <v>129880086.14161918</v>
      </c>
      <c r="BP48" s="27">
        <f>IFERROR(work!Z48+work!BL48,".")</f>
        <v>141695206.85257933</v>
      </c>
      <c r="BQ48" s="27">
        <f>IFERROR(work!AA48+work!BM48,".")</f>
        <v>155854733.76661438</v>
      </c>
      <c r="BR48" s="27">
        <f>IFERROR(work!AB48+work!BN48,".")</f>
        <v>171591430.03242782</v>
      </c>
      <c r="BS48" s="27">
        <f>IFERROR(work!AC48+work!BO48,".")</f>
        <v>190971672.50106248</v>
      </c>
      <c r="BT48" s="27">
        <f>IFERROR(work!AD48+work!BP48,".")</f>
        <v>215218269.22942203</v>
      </c>
      <c r="BU48" s="27">
        <f>IFERROR(work!AE48+work!BQ48,".")</f>
        <v>245770033.57813028</v>
      </c>
      <c r="BV48" s="27">
        <f>IFERROR(work!AF48+work!BR48,".")</f>
        <v>269359280.44437027</v>
      </c>
      <c r="BW48" s="27">
        <f>IFERROR(work!AG48+work!BS48,".")</f>
        <v>294134148.68575305</v>
      </c>
      <c r="BX48" s="27">
        <f>IFERROR(work!AH48+work!BT48,".")</f>
        <v>324716714.58837849</v>
      </c>
      <c r="BY48" s="27">
        <f>IFERROR(work!AI48+work!BU48,".")</f>
        <v>354260247.23169565</v>
      </c>
      <c r="BZ48" s="27"/>
      <c r="CA48" s="27"/>
      <c r="CB48" s="27"/>
      <c r="CC48" s="27"/>
      <c r="CD48" s="27"/>
      <c r="CE48" s="27"/>
      <c r="CF48" s="27">
        <f>IFERROR(work!AP48-work!D48,".")</f>
        <v>-18228212.489072878</v>
      </c>
      <c r="CG48" s="27">
        <f>IFERROR(work!AQ48-work!E48,".")</f>
        <v>-19171490.770910308</v>
      </c>
      <c r="CH48" s="27">
        <f>IFERROR(work!AR48-work!F48,".")</f>
        <v>-20923601.474443667</v>
      </c>
      <c r="CI48" s="27">
        <f>IFERROR(work!AS48-work!G48,".")</f>
        <v>-23209528.641312078</v>
      </c>
      <c r="CJ48" s="27">
        <f>IFERROR(work!AT48-work!H48,".")</f>
        <v>-26748788.753805254</v>
      </c>
      <c r="CK48" s="27">
        <f>IFERROR(work!AU48-work!I48,".")</f>
        <v>-30361179.530530438</v>
      </c>
      <c r="CL48" s="27">
        <f>IFERROR(work!AV48-work!J48,".")</f>
        <v>-33037676.426677521</v>
      </c>
      <c r="CM48" s="27">
        <f>IFERROR(work!AW48-work!K48,".")</f>
        <v>-36875392.877061307</v>
      </c>
      <c r="CN48" s="27">
        <f>IFERROR(work!AX48-work!L48,".")</f>
        <v>-41048111.633454792</v>
      </c>
      <c r="CO48" s="27">
        <f>IFERROR(work!AY48-work!M48,".")</f>
        <v>-42733756.678224817</v>
      </c>
      <c r="CP48" s="27">
        <f>IFERROR(work!AZ48-work!N48,".")</f>
        <v>-44357935.029978082</v>
      </c>
      <c r="CQ48" s="27">
        <f>IFERROR(work!BA48-work!O48,".")</f>
        <v>-48443148.946539566</v>
      </c>
      <c r="CR48" s="27">
        <f>IFERROR(work!BB48-work!P48,".")</f>
        <v>-55336191.181081004</v>
      </c>
      <c r="CS48" s="27">
        <f>IFERROR(work!BC48-work!Q48,".")</f>
        <v>-63105136.242441647</v>
      </c>
      <c r="CT48" s="27">
        <f>IFERROR(work!BD48-work!R48,".")</f>
        <v>-71389067.520014986</v>
      </c>
      <c r="CU48" s="27">
        <f>IFERROR(work!BE48-work!S48,".")</f>
        <v>-79188819.278983712</v>
      </c>
      <c r="CV48" s="27">
        <f>IFERROR(work!BF48-work!T48,".")</f>
        <v>-87123855.874105573</v>
      </c>
      <c r="CW48" s="27">
        <f>IFERROR(work!BG48-work!U48,".")</f>
        <v>-95235366.158173934</v>
      </c>
      <c r="CX48" s="27">
        <f>IFERROR(work!BH48-work!V48,".")</f>
        <v>-102666203.01013872</v>
      </c>
      <c r="CY48" s="27">
        <f>IFERROR(work!BI48-work!W48,".")</f>
        <v>-110476162.84882008</v>
      </c>
      <c r="CZ48" s="27">
        <f>IFERROR(work!BJ48-work!X48,".")</f>
        <v>-119763959.93921821</v>
      </c>
      <c r="DA48" s="27">
        <f>IFERROR(work!BK48-work!Y48,".")</f>
        <v>-129709584.60583639</v>
      </c>
      <c r="DB48" s="27">
        <f>IFERROR(work!BL48-work!Z48,".")</f>
        <v>-141517123.93289468</v>
      </c>
      <c r="DC48" s="27">
        <f>IFERROR(work!BM48-work!AA48,".")</f>
        <v>-155678830.09740663</v>
      </c>
      <c r="DD48" s="27">
        <f>IFERROR(work!BN48-work!AB48,".")</f>
        <v>-171407023.78186074</v>
      </c>
      <c r="DE48" s="27">
        <f>IFERROR(work!BO48-work!AC48,".")</f>
        <v>-190785606.59424028</v>
      </c>
      <c r="DF48" s="27">
        <f>IFERROR(work!BP48-work!AD48,".")</f>
        <v>-215022184.31098258</v>
      </c>
      <c r="DG48" s="27">
        <f>IFERROR(work!BQ48-work!AE48,".")</f>
        <v>-245564564.36501327</v>
      </c>
      <c r="DH48" s="27">
        <f>IFERROR(work!BR48-work!AF48,".")</f>
        <v>-269143438.90131426</v>
      </c>
      <c r="DI48" s="27">
        <f>IFERROR(work!BS48-work!AG48,".")</f>
        <v>-293910820.83973557</v>
      </c>
      <c r="DJ48" s="27">
        <f>IFERROR(work!BT48-work!AH48,".")</f>
        <v>-324484931.76776093</v>
      </c>
      <c r="DK48" s="27">
        <f>IFERROR(work!BU48-work!AI48,".")</f>
        <v>-354018748.94285226</v>
      </c>
      <c r="DL48" s="27"/>
      <c r="DM48" s="27"/>
      <c r="DN48" s="27"/>
      <c r="DO48" s="27"/>
      <c r="DP48" s="27"/>
      <c r="DQ48" s="27"/>
      <c r="DR48" s="27"/>
      <c r="DS48" s="27" t="str">
        <f>IFERROR(work!DO48-work!CC48,".")</f>
        <v>.</v>
      </c>
      <c r="DT48" s="27" t="str">
        <f>IFERROR(work!DP48-work!CD48,".")</f>
        <v>.</v>
      </c>
      <c r="DU48" s="27" t="str">
        <f>IFERROR(work!DQ48-work!CE48,".")</f>
        <v>.</v>
      </c>
      <c r="DV48" s="27" t="str">
        <f>IFERROR(work!DR48-work!CF48,".")</f>
        <v>.</v>
      </c>
      <c r="DW48" s="27" t="str">
        <f>IFERROR(work!DS48-work!CG48,".")</f>
        <v>.</v>
      </c>
      <c r="DX48" s="27" t="str">
        <f>IFERROR(work!DT48-work!CH48,".")</f>
        <v>.</v>
      </c>
      <c r="DY48" s="27" t="str">
        <f>IFERROR(work!DU48-work!CI48,".")</f>
        <v>.</v>
      </c>
      <c r="DZ48" s="27" t="str">
        <f>IFERROR(work!DV48-work!CJ48,".")</f>
        <v>.</v>
      </c>
      <c r="EA48" s="27" t="str">
        <f>IFERROR(work!DW48-work!CK48,".")</f>
        <v>.</v>
      </c>
      <c r="EB48" s="27" t="str">
        <f>IFERROR(work!DX48-work!CL48,".")</f>
        <v>.</v>
      </c>
      <c r="EC48" s="27" t="str">
        <f>IFERROR(work!DY48-work!CM48,".")</f>
        <v>.</v>
      </c>
      <c r="ED48" s="27" t="str">
        <f>IFERROR(work!DZ48-work!CN48,".")</f>
        <v>.</v>
      </c>
      <c r="EE48" s="27" t="str">
        <f>IFERROR(work!EA48-work!CO48,".")</f>
        <v>.</v>
      </c>
      <c r="EF48" s="27" t="str">
        <f>IFERROR(work!EB48-work!CP48,".")</f>
        <v>.</v>
      </c>
      <c r="EG48" s="27" t="str">
        <f>IFERROR(work!EC48-work!CQ48,".")</f>
        <v>.</v>
      </c>
      <c r="EH48" s="27" t="str">
        <f>IFERROR(work!ED48-work!CR48,".")</f>
        <v>.</v>
      </c>
      <c r="EI48" s="27" t="str">
        <f>IFERROR(work!EE48-work!CS48,".")</f>
        <v>.</v>
      </c>
      <c r="EJ48" s="27" t="str">
        <f>IFERROR(work!EF48-work!CT48,".")</f>
        <v>.</v>
      </c>
      <c r="EK48" s="27" t="str">
        <f>IFERROR(work!EG48-work!CU48,".")</f>
        <v>.</v>
      </c>
      <c r="EL48" s="27" t="str">
        <f>IFERROR(work!EH48-work!CV48,".")</f>
        <v>.</v>
      </c>
      <c r="EM48" s="27" t="str">
        <f>IFERROR(work!EI48-work!CW48,".")</f>
        <v>.</v>
      </c>
      <c r="EN48" s="27" t="str">
        <f>IFERROR(work!EJ48-work!CX48,".")</f>
        <v>.</v>
      </c>
      <c r="EO48" s="27" t="str">
        <f>IFERROR(work!EK48-work!CY48,".")</f>
        <v>.</v>
      </c>
      <c r="EP48" s="27" t="str">
        <f>IFERROR(work!EL48-work!CZ48,".")</f>
        <v>.</v>
      </c>
      <c r="EQ48" s="27" t="str">
        <f>IFERROR(work!EM48-work!DA48,".")</f>
        <v>.</v>
      </c>
      <c r="ER48" s="27" t="str">
        <f>IFERROR(work!EN48-work!DB48,".")</f>
        <v>.</v>
      </c>
      <c r="ES48" s="27" t="str">
        <f>IFERROR(work!EO48-work!DC48,".")</f>
        <v>.</v>
      </c>
      <c r="ET48" s="27" t="str">
        <f>IFERROR(work!EP48-work!DD48,".")</f>
        <v>.</v>
      </c>
      <c r="EU48" s="27" t="str">
        <f>IFERROR(work!EQ48-work!DE48,".")</f>
        <v>.</v>
      </c>
      <c r="EV48" s="27" t="str">
        <f>IFERROR(work!ER48-work!DF48,".")</f>
        <v>.</v>
      </c>
      <c r="EW48" s="27" t="str">
        <f>IFERROR(work!ES48-work!DG48,".")</f>
        <v>.</v>
      </c>
      <c r="EX48" s="27" t="str">
        <f>IFERROR(work!ET48-work!DH48,".")</f>
        <v>.</v>
      </c>
      <c r="EY48" s="27"/>
      <c r="EZ48" s="27"/>
      <c r="FA48" s="27"/>
      <c r="FB48" s="27"/>
      <c r="FC48" s="27"/>
      <c r="FD48" s="27"/>
      <c r="FE48" s="27" t="str">
        <f>IF(ISNUMBER(work!GZ48/work!HD48),work!GZ48/work!HD48,".")</f>
        <v>.</v>
      </c>
      <c r="FF48" s="27" t="str">
        <f>IF(ISNUMBER(work!HA48/work!HE48),work!HA48/work!HE48,".")</f>
        <v>.</v>
      </c>
      <c r="FG48" s="27" t="str">
        <f>IF(ISNUMBER(work!HB48/work!HF48),work!HB48/work!HF48,".")</f>
        <v>.</v>
      </c>
      <c r="FH48" s="27" t="str">
        <f>IF(ISNUMBER(work!HC48/work!HG48),work!HC48/work!HG48,".")</f>
        <v>.</v>
      </c>
      <c r="FI48" s="27" t="str">
        <f>IF(ISNUMBER((work!HA48+work!HB48)/(work!HE48+work!HF48)),(work!HA48+work!HB48)/(work!HE48+work!HF48),".")</f>
        <v>.</v>
      </c>
      <c r="FJ48" s="27" t="str">
        <f>IF(ISNUMBER(work!HH48/work!HL48),work!HH48/work!HL48,".")</f>
        <v>.</v>
      </c>
      <c r="FK48" s="27" t="str">
        <f>IF(ISNUMBER(work!HI48/work!HM48),work!HI48/work!HM48,".")</f>
        <v>.</v>
      </c>
      <c r="FL48" s="27" t="str">
        <f>IF(ISNUMBER(work!HJ48/work!HN48),work!HJ48/work!HN48,".")</f>
        <v>.</v>
      </c>
      <c r="FM48" s="27" t="str">
        <f>IF(ISNUMBER(work!HK48/work!HO48),work!HK48/work!HO48,".")</f>
        <v>.</v>
      </c>
      <c r="FN48" s="27" t="str">
        <f>IF(ISNUMBER((work!HI48+work!HJ48)/(work!HM48+work!HN48)),(work!HI48+work!HJ48)/(work!HM48+work!HN48),".")</f>
        <v>.</v>
      </c>
      <c r="FO48" s="27" t="s">
        <v>5007</v>
      </c>
      <c r="FP48" s="27" t="s">
        <v>5007</v>
      </c>
      <c r="FQ48" s="27" t="s">
        <v>5007</v>
      </c>
      <c r="FR48" s="27" t="s">
        <v>5007</v>
      </c>
      <c r="FS48" s="27" t="s">
        <v>5007</v>
      </c>
      <c r="FT48" s="27" t="str">
        <f>work!GM48</f>
        <v>.</v>
      </c>
      <c r="FU48" s="27" t="str">
        <f>work!GN48</f>
        <v>.</v>
      </c>
      <c r="FV48" s="27" t="str">
        <f>work!GO48</f>
        <v>.</v>
      </c>
      <c r="FW48" s="27" t="s">
        <v>5007</v>
      </c>
      <c r="FX48" s="27"/>
      <c r="FY48" s="27">
        <f t="shared" si="42"/>
        <v>10005.391</v>
      </c>
      <c r="FZ48">
        <f t="shared" si="20"/>
        <v>0</v>
      </c>
      <c r="GA48" t="str">
        <f>work!HC48</f>
        <v>.</v>
      </c>
      <c r="GB48" t="str">
        <f>IF(ISNUMBER(work!HA48+work!HB48),work!HA48+work!HB48,".")</f>
        <v>.</v>
      </c>
      <c r="GC48" t="str">
        <f>IF(ISNUMBER(work!HK48-work!HC48),work!HK48-work!HC48,".")</f>
        <v>.</v>
      </c>
      <c r="GD48" t="str">
        <f>IF(ISNUMBER(work!HI48+work!HJ48-work!HA48-work!HB48),(work!HI48+work!HJ48-work!HA48-work!HB48),".")</f>
        <v>.</v>
      </c>
      <c r="GH48" t="str">
        <f>work!GQ48</f>
        <v>.</v>
      </c>
      <c r="GI48" t="str">
        <f>work!GR48</f>
        <v>.</v>
      </c>
      <c r="GJ48" t="str">
        <f>work!GZ48</f>
        <v>.</v>
      </c>
      <c r="GK48" t="str">
        <f>work!HH48</f>
        <v>.</v>
      </c>
      <c r="GL48">
        <f t="shared" si="43"/>
        <v>0</v>
      </c>
      <c r="GM48" t="str">
        <f>IFERROR(VLOOKUP($F48,AREA_EM_ALLYEAR,Seq!B$1,FALSE),".")</f>
        <v>.</v>
      </c>
      <c r="GN48" t="str">
        <f>IFERROR(VLOOKUP($F48,AREA_EM_ALLYEAR,Seq!C$1,FALSE),".")</f>
        <v>.</v>
      </c>
      <c r="GO48" t="str">
        <f>IFERROR(VLOOKUP($F48,AREA_EM_ALLYEAR,Seq!D$1,FALSE),".")</f>
        <v>.</v>
      </c>
      <c r="GP48" t="str">
        <f>IFERROR(VLOOKUP($F48,AREA_EM_ALLYEAR,Seq!E$1,FALSE),".")</f>
        <v>.</v>
      </c>
      <c r="GQ48" t="str">
        <f>IFERROR(VLOOKUP($F48,AREA_EM_ALLYEAR,Seq!F$1,FALSE),".")</f>
        <v>.</v>
      </c>
      <c r="GR48" t="str">
        <f>IFERROR(VLOOKUP($F48,AREA_EM_ALLYEAR,Seq!G$1,FALSE),".")</f>
        <v>.</v>
      </c>
      <c r="GS48" t="str">
        <f>IFERROR(VLOOKUP($F48,AREA_EM_ALLYEAR,Seq!H$1,FALSE),".")</f>
        <v>.</v>
      </c>
      <c r="GT48" t="str">
        <f>IFERROR(VLOOKUP($F48,AREA_EM_ALLYEAR,Seq!I$1,FALSE),".")</f>
        <v>.</v>
      </c>
      <c r="GU48" t="str">
        <f>IFERROR(VLOOKUP($F48,AREA_EM_ALLYEAR,Seq!J$1,FALSE),".")</f>
        <v>.</v>
      </c>
      <c r="GV48" t="str">
        <f>IFERROR(VLOOKUP($F48,AREA_EM_ALLYEAR,Seq!K$1,FALSE),".")</f>
        <v>.</v>
      </c>
      <c r="GW48" t="str">
        <f>IFERROR(VLOOKUP($F48,AREA_EM_ALLYEAR,Seq!L$1,FALSE),".")</f>
        <v>.</v>
      </c>
      <c r="GX48" t="str">
        <f>IFERROR(VLOOKUP($F48,AREA_EM_ALLYEAR,Seq!M$1,FALSE),".")</f>
        <v>.</v>
      </c>
      <c r="GY48" t="str">
        <f>IFERROR(VLOOKUP($F48,AREA_EM_ALLYEAR,Seq!N$1,FALSE),".")</f>
        <v>.</v>
      </c>
      <c r="GZ48" t="str">
        <f>IFERROR(VLOOKUP($F48,AREA_EM_ALLYEAR,Seq!O$1,FALSE),".")</f>
        <v>.</v>
      </c>
      <c r="HA48" t="str">
        <f t="shared" si="21"/>
        <v>.</v>
      </c>
      <c r="HK48" s="139">
        <f>IFERROR(VLOOKUP(CONCATENATE($G48, ".SP.DYN.LE00.IN"),AREA_WB_6ATTRS,Seq!B$1,FALSE)-VLOOKUP("CHN.SP.DYN.LE00.IN",AREA_WB_6ATTRS,Seq!B$1,FALSE),".")</f>
        <v>-20.134487804878056</v>
      </c>
      <c r="HL48" s="139">
        <f>IFERROR(VLOOKUP(CONCATENATE($G48, ".SP.DYN.LE00.IN"),AREA_WB_6ATTRS,Seq!C$1,FALSE)-VLOOKUP("CHN.SP.DYN.LE00.IN",AREA_WB_6ATTRS,Seq!C$1,FALSE),".")</f>
        <v>-20.037414634146359</v>
      </c>
      <c r="HM48" s="139">
        <f>IFERROR(VLOOKUP(CONCATENATE($G48, ".SP.DYN.LE00.IN"),AREA_WB_6ATTRS,Seq!D$1,FALSE)-VLOOKUP("CHN.SP.DYN.LE00.IN",AREA_WB_6ATTRS,Seq!D$1,FALSE),".")</f>
        <v>-19.975097560975605</v>
      </c>
      <c r="HN48" s="139">
        <f>IFERROR(VLOOKUP(CONCATENATE($G48, ".SP.DYN.LE00.IN"),AREA_WB_6ATTRS,Seq!E$1,FALSE)-VLOOKUP("CHN.SP.DYN.LE00.IN",AREA_WB_6ATTRS,Seq!E$1,FALSE),".")</f>
        <v>-19.953560975609754</v>
      </c>
      <c r="HO48" s="139">
        <f>IFERROR(VLOOKUP(CONCATENATE($G48, ".SP.DYN.LE00.IN"),AREA_WB_6ATTRS,Seq!F$1,FALSE)-VLOOKUP("CHN.SP.DYN.LE00.IN",AREA_WB_6ATTRS,Seq!F$1,FALSE),".")</f>
        <v>-19.996756097560976</v>
      </c>
      <c r="HP48" s="139">
        <f>IFERROR(VLOOKUP(CONCATENATE($G48, ".SP.DYN.LE00.IN"),AREA_WB_6ATTRS,Seq!G$1,FALSE)-VLOOKUP("CHN.SP.DYN.LE00.IN",AREA_WB_6ATTRS,Seq!G$1,FALSE),".")</f>
        <v>-20.15258536585366</v>
      </c>
      <c r="HQ48" s="139">
        <f>IFERROR(VLOOKUP(CONCATENATE($G48, ".SP.DYN.LE00.IN"),AREA_WB_6ATTRS,Seq!H$1,FALSE)-VLOOKUP("CHN.SP.DYN.LE00.IN",AREA_WB_6ATTRS,Seq!H$1,FALSE),".")</f>
        <v>-20.472536585365859</v>
      </c>
      <c r="HR48" s="139">
        <f>IFERROR(VLOOKUP(CONCATENATE($G48, ".SP.DYN.LE00.IN"),AREA_WB_6ATTRS,Seq!I$1,FALSE)-VLOOKUP("CHN.SP.DYN.LE00.IN",AREA_WB_6ATTRS,Seq!I$1,FALSE),".")</f>
        <v>-20.96717073170732</v>
      </c>
      <c r="HS48" s="139">
        <f>IFERROR(VLOOKUP(CONCATENATE($G48, ".SP.DYN.LE00.IN"),AREA_WB_6ATTRS,Seq!J$1,FALSE)-VLOOKUP("CHN.SP.DYN.LE00.IN",AREA_WB_6ATTRS,Seq!J$1,FALSE),".")</f>
        <v>-21.621000000000009</v>
      </c>
      <c r="HT48" s="139">
        <f>IFERROR(VLOOKUP(CONCATENATE($G48, ".SP.DYN.LE00.IN"),AREA_WB_6ATTRS,Seq!K$1,FALSE)-VLOOKUP("CHN.SP.DYN.LE00.IN",AREA_WB_6ATTRS,Seq!K$1,FALSE),".")</f>
        <v>-22.397121951219518</v>
      </c>
      <c r="HU48" s="139">
        <f>IFERROR(VLOOKUP(CONCATENATE($G48, ".SP.DYN.LE00.IN"),AREA_WB_6ATTRS,Seq!L$1,FALSE)-VLOOKUP("CHN.SP.DYN.LE00.IN",AREA_WB_6ATTRS,Seq!L$1,FALSE),".")</f>
        <v>-23.232585365853659</v>
      </c>
      <c r="HV48" s="139">
        <f>IFERROR(VLOOKUP(CONCATENATE($G48, ".SP.DYN.LE00.IN"),AREA_WB_6ATTRS,Seq!M$1,FALSE)-VLOOKUP("CHN.SP.DYN.LE00.IN",AREA_WB_6ATTRS,Seq!M$1,FALSE),".")</f>
        <v>-24.04248780487805</v>
      </c>
      <c r="HW48" s="139">
        <f>IFERROR(VLOOKUP(CONCATENATE($G48, ".SP.DYN.LE00.IN"),AREA_WB_6ATTRS,Seq!N$1,FALSE)-VLOOKUP("CHN.SP.DYN.LE00.IN",AREA_WB_6ATTRS,Seq!N$1,FALSE),".")</f>
        <v>-24.750878048780478</v>
      </c>
      <c r="HX48" s="139">
        <f>IFERROR(VLOOKUP(CONCATENATE($G48, ".SP.DYN.LE00.IN"),AREA_WB_6ATTRS,Seq!O$1,FALSE)-VLOOKUP("CHN.SP.DYN.LE00.IN",AREA_WB_6ATTRS,Seq!O$1,FALSE),".")</f>
        <v>-25.300878048780483</v>
      </c>
      <c r="HY48" s="139">
        <f>IFERROR(VLOOKUP(CONCATENATE($G48, ".SP.DYN.LE00.IN"),AREA_WB_6ATTRS,Seq!P$1,FALSE)-VLOOKUP("CHN.SP.DYN.LE00.IN",AREA_WB_6ATTRS,Seq!P$1,FALSE),".")</f>
        <v>-25.664463414634149</v>
      </c>
      <c r="HZ48" s="139">
        <f>IFERROR(VLOOKUP(CONCATENATE($G48, ".SP.DYN.LE00.IN"),AREA_WB_6ATTRS,Seq!Q$1,FALSE)-VLOOKUP("CHN.SP.DYN.LE00.IN",AREA_WB_6ATTRS,Seq!Q$1,FALSE),".")</f>
        <v>-25.836219512195122</v>
      </c>
      <c r="IA48" s="139">
        <f>IFERROR(VLOOKUP(CONCATENATE($G48, ".SP.DYN.LE00.IN"),AREA_WB_6ATTRS,Seq!R$1,FALSE)-VLOOKUP("CHN.SP.DYN.LE00.IN",AREA_WB_6ATTRS,Seq!R$1,FALSE),".")</f>
        <v>-25.840609756097564</v>
      </c>
      <c r="IB48" s="139">
        <f>IFERROR(VLOOKUP(CONCATENATE($G48, ".SP.DYN.LE00.IN"),AREA_WB_6ATTRS,Seq!S$1,FALSE)-VLOOKUP("CHN.SP.DYN.LE00.IN",AREA_WB_6ATTRS,Seq!S$1,FALSE),".")</f>
        <v>-25.739609756097565</v>
      </c>
      <c r="IC48" s="139">
        <f>IFERROR(VLOOKUP(CONCATENATE($G48, ".SP.DYN.LE00.IN"),AREA_WB_6ATTRS,Seq!T$1,FALSE)-VLOOKUP("CHN.SP.DYN.LE00.IN",AREA_WB_6ATTRS,Seq!T$1,FALSE),".")</f>
        <v>-25.58865853658537</v>
      </c>
      <c r="ID48" s="139">
        <f>IFERROR(VLOOKUP(CONCATENATE($G48, ".SP.DYN.LE00.IN"),AREA_WB_6ATTRS,Seq!U$1,FALSE)-VLOOKUP("CHN.SP.DYN.LE00.IN",AREA_WB_6ATTRS,Seq!U$1,FALSE),".")</f>
        <v>-25.412829268292697</v>
      </c>
      <c r="IE48" s="139">
        <f>IFERROR(VLOOKUP(CONCATENATE($G48, ".SP.DYN.LE00.IN"),AREA_WB_6ATTRS,Seq!V$1,FALSE)-VLOOKUP("CHN.SP.DYN.LE00.IN",AREA_WB_6ATTRS,Seq!V$1,FALSE),".")</f>
        <v>-25.236658536585367</v>
      </c>
      <c r="IF48" s="139">
        <f>IFERROR(VLOOKUP(CONCATENATE($G48, ".SP.DYN.LE00.IN"),AREA_WB_6ATTRS,Seq!W$1,FALSE)-VLOOKUP("CHN.SP.DYN.LE00.IN",AREA_WB_6ATTRS,Seq!W$1,FALSE),".")</f>
        <v>-25.069146341463423</v>
      </c>
      <c r="IG48" s="139">
        <f>IFERROR(VLOOKUP(CONCATENATE($G48, ".SP.DYN.LE00.IN"),AREA_WB_6ATTRS,Seq!X$1,FALSE)-VLOOKUP("CHN.SP.DYN.LE00.IN",AREA_WB_6ATTRS,Seq!X$1,FALSE),".")</f>
        <v>-24.906365853658528</v>
      </c>
      <c r="IH48" s="139">
        <f>IFERROR(VLOOKUP(CONCATENATE($G48, ".SP.DYN.LE00.IN"),AREA_WB_6ATTRS,Seq!Y$1,FALSE)-VLOOKUP("CHN.SP.DYN.LE00.IN",AREA_WB_6ATTRS,Seq!Y$1,FALSE),".")</f>
        <v>-24.743317073170729</v>
      </c>
      <c r="II48" s="139">
        <f>IFERROR(VLOOKUP(CONCATENATE($G48, ".SP.DYN.LE00.IN"),AREA_WB_6ATTRS,Seq!Z$1,FALSE)-VLOOKUP("CHN.SP.DYN.LE00.IN",AREA_WB_6ATTRS,Seq!Z$1,FALSE),".")</f>
        <v>-24.581975609756107</v>
      </c>
      <c r="IJ48" s="139">
        <f>IFERROR(VLOOKUP(CONCATENATE($G48, ".SP.DYN.LE00.IN"),AREA_WB_6ATTRS,Seq!AA$1,FALSE)-VLOOKUP("CHN.SP.DYN.LE00.IN",AREA_WB_6ATTRS,Seq!AA$1,FALSE),".")</f>
        <v>-24.419853658536589</v>
      </c>
      <c r="IK48" s="139">
        <f>IFERROR(VLOOKUP(CONCATENATE($G48, ".SP.DYN.LE00.IN"),AREA_WB_6ATTRS,Seq!AB$1,FALSE)-VLOOKUP("CHN.SP.DYN.LE00.IN",AREA_WB_6ATTRS,Seq!AB$1,FALSE),".")</f>
        <v>-24.250853658536592</v>
      </c>
      <c r="IL48" s="139">
        <f>IFERROR(VLOOKUP(CONCATENATE($G48, ".SP.DYN.LE00.IN"),AREA_WB_6ATTRS,Seq!AC$1,FALSE)-VLOOKUP("CHN.SP.DYN.LE00.IN",AREA_WB_6ATTRS,Seq!AC$1,FALSE),".")</f>
        <v>-24.065951219512193</v>
      </c>
      <c r="IM48" s="139">
        <f>IFERROR(VLOOKUP(CONCATENATE($G48, ".SP.DYN.LE00.IN"),AREA_WB_6ATTRS,Seq!AD$1,FALSE)-VLOOKUP("CHN.SP.DYN.LE00.IN",AREA_WB_6ATTRS,Seq!AD$1,FALSE),".")</f>
        <v>-23.859585365853654</v>
      </c>
      <c r="IN48" s="139">
        <f>IFERROR(VLOOKUP(CONCATENATE($G48, ".SP.DYN.LE00.IN"),AREA_WB_6ATTRS,Seq!AE$1,FALSE)-VLOOKUP("CHN.SP.DYN.LE00.IN",AREA_WB_6ATTRS,Seq!AE$1,FALSE),".")</f>
        <v>-23.635243902439022</v>
      </c>
      <c r="IO48" s="139">
        <f>IFERROR(VLOOKUP(CONCATENATE($G48, ".SP.DYN.LE00.IN"),AREA_WB_6ATTRS,Seq!AF$1,FALSE)-VLOOKUP("CHN.SP.DYN.LE00.IN",AREA_WB_6ATTRS,Seq!AF$1,FALSE),".")</f>
        <v>-23.395878048780503</v>
      </c>
      <c r="IP48" s="139" t="str">
        <f>IFERROR(VLOOKUP(CONCATENATE($G48, ".SP.DYN.LE00.IN"),AREA_WB_6ATTRS,Seq!AG$1,FALSE)-VLOOKUP("CHN.SP.DYN.LE00.IN",AREA_WB_6ATTRS,Seq!AG$1,FALSE),".")</f>
        <v>.</v>
      </c>
      <c r="IW48">
        <f>IFERROR(VLOOKUP(CONCATENATE($G48, ".SP.DYN.LE00.IN"),AREA_WB_6ATTRS,Seq!B$1,FALSE),".")</f>
        <v>46.859317073170736</v>
      </c>
      <c r="IX48">
        <f>IFERROR(VLOOKUP(CONCATENATE($G48, ".SP.DYN.LE00.IN"),AREA_WB_6ATTRS,Seq!C$1,FALSE),".")</f>
        <v>47.225512195121951</v>
      </c>
      <c r="IY48">
        <f>IFERROR(VLOOKUP(CONCATENATE($G48, ".SP.DYN.LE00.IN"),AREA_WB_6ATTRS,Seq!D$1,FALSE),".")</f>
        <v>47.559804878048787</v>
      </c>
      <c r="IZ48">
        <f>IFERROR(VLOOKUP(CONCATENATE($G48, ".SP.DYN.LE00.IN"),AREA_WB_6ATTRS,Seq!E$1,FALSE),".")</f>
        <v>47.846292682926837</v>
      </c>
      <c r="JA48">
        <f>IFERROR(VLOOKUP(CONCATENATE($G48, ".SP.DYN.LE00.IN"),AREA_WB_6ATTRS,Seq!F$1,FALSE),".")</f>
        <v>48.062512195121954</v>
      </c>
      <c r="JB48">
        <f>IFERROR(VLOOKUP(CONCATENATE($G48, ".SP.DYN.LE00.IN"),AREA_WB_6ATTRS,Seq!G$1,FALSE),".")</f>
        <v>48.160560975609762</v>
      </c>
      <c r="JC48">
        <f>IFERROR(VLOOKUP(CONCATENATE($G48, ".SP.DYN.LE00.IN"),AREA_WB_6ATTRS,Seq!H$1,FALSE),".")</f>
        <v>48.086951219512201</v>
      </c>
      <c r="JD48">
        <f>IFERROR(VLOOKUP(CONCATENATE($G48, ".SP.DYN.LE00.IN"),AREA_WB_6ATTRS,Seq!I$1,FALSE),".")</f>
        <v>47.830146341463426</v>
      </c>
      <c r="JE48">
        <f>IFERROR(VLOOKUP(CONCATENATE($G48, ".SP.DYN.LE00.IN"),AREA_WB_6ATTRS,Seq!J$1,FALSE),".")</f>
        <v>47.406121951219518</v>
      </c>
      <c r="JF48">
        <f>IFERROR(VLOOKUP(CONCATENATE($G48, ".SP.DYN.LE00.IN"),AREA_WB_6ATTRS,Seq!K$1,FALSE),".")</f>
        <v>46.849804878048786</v>
      </c>
      <c r="JG48">
        <f>IFERROR(VLOOKUP(CONCATENATE($G48, ".SP.DYN.LE00.IN"),AREA_WB_6ATTRS,Seq!L$1,FALSE),".")</f>
        <v>46.227146341463417</v>
      </c>
      <c r="JH48">
        <f>IFERROR(VLOOKUP(CONCATENATE($G48, ".SP.DYN.LE00.IN"),AREA_WB_6ATTRS,Seq!M$1,FALSE),".")</f>
        <v>45.62153658536586</v>
      </c>
      <c r="JI48">
        <f>IFERROR(VLOOKUP(CONCATENATE($G48, ".SP.DYN.LE00.IN"),AREA_WB_6ATTRS,Seq!N$1,FALSE),".")</f>
        <v>45.110951219512202</v>
      </c>
      <c r="JJ48">
        <f>IFERROR(VLOOKUP(CONCATENATE($G48, ".SP.DYN.LE00.IN"),AREA_WB_6ATTRS,Seq!O$1,FALSE),".")</f>
        <v>44.753756097560988</v>
      </c>
      <c r="JK48">
        <f>IFERROR(VLOOKUP(CONCATENATE($G48, ".SP.DYN.LE00.IN"),AREA_WB_6ATTRS,Seq!P$1,FALSE),".")</f>
        <v>44.57846341463415</v>
      </c>
      <c r="JL48">
        <f>IFERROR(VLOOKUP(CONCATENATE($G48, ".SP.DYN.LE00.IN"),AREA_WB_6ATTRS,Seq!Q$1,FALSE),".")</f>
        <v>44.588512195121957</v>
      </c>
      <c r="JM48">
        <f>IFERROR(VLOOKUP(CONCATENATE($G48, ".SP.DYN.LE00.IN"),AREA_WB_6ATTRS,Seq!R$1,FALSE),".")</f>
        <v>44.758414634146348</v>
      </c>
      <c r="JN48">
        <f>IFERROR(VLOOKUP(CONCATENATE($G48, ".SP.DYN.LE00.IN"),AREA_WB_6ATTRS,Seq!S$1,FALSE),".")</f>
        <v>45.026707317073175</v>
      </c>
      <c r="JO48">
        <f>IFERROR(VLOOKUP(CONCATENATE($G48, ".SP.DYN.LE00.IN"),AREA_WB_6ATTRS,Seq!T$1,FALSE),".")</f>
        <v>45.338439024390254</v>
      </c>
      <c r="JP48">
        <f>IFERROR(VLOOKUP(CONCATENATE($G48, ".SP.DYN.LE00.IN"),AREA_WB_6ATTRS,Seq!U$1,FALSE),".")</f>
        <v>45.67056097560976</v>
      </c>
      <c r="JQ48">
        <f>IFERROR(VLOOKUP(CONCATENATE($G48, ".SP.DYN.LE00.IN"),AREA_WB_6ATTRS,Seq!V$1,FALSE),".")</f>
        <v>46.005048780487812</v>
      </c>
      <c r="JR48">
        <f>IFERROR(VLOOKUP(CONCATENATE($G48, ".SP.DYN.LE00.IN"),AREA_WB_6ATTRS,Seq!W$1,FALSE),".")</f>
        <v>46.336390243902443</v>
      </c>
      <c r="JS48">
        <f>IFERROR(VLOOKUP(CONCATENATE($G48, ".SP.DYN.LE00.IN"),AREA_WB_6ATTRS,Seq!X$1,FALSE),".")</f>
        <v>46.673073170731712</v>
      </c>
      <c r="JT48">
        <f>IFERROR(VLOOKUP(CONCATENATE($G48, ".SP.DYN.LE00.IN"),AREA_WB_6ATTRS,Seq!Y$1,FALSE),".")</f>
        <v>47.021560975609759</v>
      </c>
      <c r="JU48">
        <f>IFERROR(VLOOKUP(CONCATENATE($G48, ".SP.DYN.LE00.IN"),AREA_WB_6ATTRS,Seq!Z$1,FALSE),".")</f>
        <v>47.380365853658539</v>
      </c>
      <c r="JV48">
        <f>IFERROR(VLOOKUP(CONCATENATE($G48, ".SP.DYN.LE00.IN"),AREA_WB_6ATTRS,Seq!AA$1,FALSE),".")</f>
        <v>47.751463414634152</v>
      </c>
      <c r="JW48">
        <f>IFERROR(VLOOKUP(CONCATENATE($G48, ".SP.DYN.LE00.IN"),AREA_WB_6ATTRS,Seq!AB$1,FALSE),".")</f>
        <v>48.138878048780491</v>
      </c>
      <c r="JX48">
        <f>IFERROR(VLOOKUP(CONCATENATE($G48, ".SP.DYN.LE00.IN"),AREA_WB_6ATTRS,Seq!AC$1,FALSE),".")</f>
        <v>48.546634146341468</v>
      </c>
      <c r="JY48">
        <f>IFERROR(VLOOKUP(CONCATENATE($G48, ".SP.DYN.LE00.IN"),AREA_WB_6ATTRS,Seq!AD$1,FALSE),".")</f>
        <v>48.975756097560982</v>
      </c>
      <c r="JZ48">
        <f>IFERROR(VLOOKUP(CONCATENATE($G48, ".SP.DYN.LE00.IN"),AREA_WB_6ATTRS,Seq!AE$1,FALSE),".")</f>
        <v>49.421268292682932</v>
      </c>
      <c r="KA48">
        <f>IFERROR(VLOOKUP(CONCATENATE($G48, ".SP.DYN.LE00.IN"),AREA_WB_6ATTRS,Seq!AF$1,FALSE),".")</f>
        <v>49.877219512195126</v>
      </c>
      <c r="KB48" t="str">
        <f>IFERROR(VLOOKUP(CONCATENATE($G48, ".SP.DYN.LE00.IN"),AREA_WB_6ATTRS,Seq!AG$1,FALSE),".")</f>
        <v>.</v>
      </c>
      <c r="KK48">
        <f t="shared" si="25"/>
        <v>36</v>
      </c>
      <c r="KL48">
        <f t="shared" si="23"/>
        <v>0</v>
      </c>
      <c r="KM48">
        <f t="shared" si="26"/>
        <v>44561776.434634298</v>
      </c>
      <c r="KN48">
        <f t="shared" si="27"/>
        <v>-44357935.029978082</v>
      </c>
      <c r="KO48" t="str">
        <f t="shared" si="24"/>
        <v>.</v>
      </c>
      <c r="KP48" t="str">
        <f>work!HA48</f>
        <v>.</v>
      </c>
      <c r="KQ48" t="str">
        <f>work!HB48</f>
        <v>.</v>
      </c>
      <c r="KR48" t="str">
        <f>work!HC48</f>
        <v>.</v>
      </c>
      <c r="KS48" t="str">
        <f>IF(ISNUMBER(work!HI48-work!HA48),work!HI48-work!HA48,".")</f>
        <v>.</v>
      </c>
      <c r="KT48" t="str">
        <f>IF(ISNUMBER(work!HJ48-work!HB48),work!HJ48-work!HB48,".")</f>
        <v>.</v>
      </c>
      <c r="KU48" t="str">
        <f>IF(ISNUMBER(work!HK48-work!HC48),work!HK48-work!HC48,".")</f>
        <v>.</v>
      </c>
      <c r="KW48">
        <f>IFERROR(work!HR48/work!HV48,".")</f>
        <v>4.3583566767724047E-6</v>
      </c>
      <c r="KX48">
        <f>IFERROR(work!HS48/work!HW48,".")</f>
        <v>5.2805206170886804E-7</v>
      </c>
      <c r="KY48">
        <f>IFERROR(work!HT48/work!HX48,".")</f>
        <v>3.0899378953382414E-7</v>
      </c>
      <c r="KZ48">
        <f>IFERROR(work!HU48/work!HY48,".")</f>
        <v>0</v>
      </c>
    </row>
    <row r="49" spans="1:312">
      <c r="A49" s="24">
        <f t="shared" si="0"/>
        <v>48</v>
      </c>
      <c r="B49" s="24" t="str">
        <f t="shared" si="28"/>
        <v>Out</v>
      </c>
      <c r="C49" s="24" t="str">
        <f t="shared" si="29"/>
        <v>Out</v>
      </c>
      <c r="D49" s="24" t="str">
        <f t="shared" si="30"/>
        <v>Out67</v>
      </c>
      <c r="E49" s="25" t="s">
        <v>2408</v>
      </c>
      <c r="F49" s="26" t="str">
        <f t="shared" si="3"/>
        <v>Cameroon</v>
      </c>
      <c r="G49" s="166" t="s">
        <v>1376</v>
      </c>
      <c r="H49" s="166" t="s">
        <v>5007</v>
      </c>
      <c r="I49" s="166" t="s">
        <v>5007</v>
      </c>
      <c r="J49" s="180" t="s">
        <v>5007</v>
      </c>
      <c r="K49" s="180" t="s">
        <v>5007</v>
      </c>
      <c r="L49" s="27">
        <f>IFERROR(VLOOKUP($F49,Area_FDI_84_96,Seq!B$1,FALSE),0)</f>
        <v>0</v>
      </c>
      <c r="M49" s="27">
        <f>IFERROR(VLOOKUP($F49,Area_FDI_84_96,Seq!C$1,FALSE),0)</f>
        <v>0</v>
      </c>
      <c r="N49" s="27">
        <f>IFERROR(VLOOKUP($F49,Area_FDI_84_96,Seq!D$1,FALSE),0)</f>
        <v>0</v>
      </c>
      <c r="O49" s="27">
        <f>IFERROR(VLOOKUP($F49,Area_FDI_84_96,Seq!E$1,FALSE),0)</f>
        <v>0</v>
      </c>
      <c r="P49" s="27">
        <f>IFERROR(VLOOKUP($F49,Area_FDI_84_96,Seq!F$1,FALSE),0)</f>
        <v>0</v>
      </c>
      <c r="Q49" s="27">
        <f>IFERROR(VLOOKUP($F49,Area_FDI_84_96,Seq!G$1,FALSE),0)</f>
        <v>0</v>
      </c>
      <c r="R49" s="27">
        <f>IFERROR(VLOOKUP($F49,Area_FDI_84_96,Seq!H$1,FALSE),0)</f>
        <v>0</v>
      </c>
      <c r="S49" s="27">
        <f>IFERROR(VLOOKUP($F49,Area_FDI_84_96,Seq!I$1,FALSE),0)</f>
        <v>0</v>
      </c>
      <c r="T49" s="27">
        <f>IFERROR(VALUE(VLOOKUP($E49,Area_FDI_92_95,Seq!B$1,FALSE)),0)</f>
        <v>0</v>
      </c>
      <c r="U49" s="27">
        <f>IFERROR(VALUE(VLOOKUP($E49,Area_FDI_92_95,Seq!C$1,FALSE)),0)</f>
        <v>0</v>
      </c>
      <c r="V49" s="27">
        <f>IFERROR(VALUE(VLOOKUP($E49,Area_FDI_92_95,Seq!D$1,FALSE)),0)</f>
        <v>0</v>
      </c>
      <c r="W49" s="27">
        <f>IFERROR(VALUE(VLOOKUP($E49,Area_FDI_92_95,Seq!E$1,FALSE)),0)</f>
        <v>6</v>
      </c>
      <c r="X49" s="27">
        <f>IFERROR(VALUE(VLOOKUP($E49,Area_FDI_96_99,Seq!B$1,FALSE)),0)</f>
        <v>0</v>
      </c>
      <c r="Y49" s="27">
        <f>IFERROR(VALUE(VLOOKUP($E49,Area_FDI_96_99,Seq!C$1,FALSE)),0)</f>
        <v>0</v>
      </c>
      <c r="Z49" s="27">
        <f>IFERROR(VALUE(VLOOKUP($E49,Area_FDI_96_99,Seq!D$1,FALSE)),0)</f>
        <v>0</v>
      </c>
      <c r="AA49" s="27">
        <f>IFERROR(VALUE(VLOOKUP($E49,Area_FDI_96_99,Seq!E$1,FALSE)),0)</f>
        <v>6</v>
      </c>
      <c r="AB49" s="27">
        <f t="shared" si="31"/>
        <v>67</v>
      </c>
      <c r="AC49" s="27">
        <f t="shared" si="32"/>
        <v>146</v>
      </c>
      <c r="AD49" s="27">
        <f t="shared" si="33"/>
        <v>0</v>
      </c>
      <c r="AE49" s="27">
        <f t="shared" si="34"/>
        <v>73</v>
      </c>
      <c r="AF49" s="27">
        <f t="shared" si="35"/>
        <v>590</v>
      </c>
      <c r="AG49" s="27">
        <f t="shared" si="36"/>
        <v>0</v>
      </c>
      <c r="AH49" s="27">
        <f t="shared" si="37"/>
        <v>65</v>
      </c>
      <c r="AI49" s="27">
        <f t="shared" si="38"/>
        <v>-18</v>
      </c>
      <c r="AJ49" s="27">
        <f t="shared" si="39"/>
        <v>218</v>
      </c>
      <c r="AK49" s="27">
        <f t="shared" si="40"/>
        <v>181</v>
      </c>
      <c r="AL49" s="27">
        <f t="shared" si="41"/>
        <v>87</v>
      </c>
      <c r="AM49" s="27"/>
      <c r="AN49" s="27"/>
      <c r="AO49" s="27"/>
      <c r="AP49" s="27"/>
      <c r="AQ49" s="27"/>
      <c r="AR49" s="27"/>
      <c r="AS49" s="27"/>
      <c r="AT49" s="27">
        <f>IFERROR(work!D49+work!AP49,".")</f>
        <v>18927996.396714259</v>
      </c>
      <c r="AU49" s="27">
        <f>IFERROR(work!E49+work!AQ49,".")</f>
        <v>19987574.672818016</v>
      </c>
      <c r="AV49" s="27">
        <f>IFERROR(work!F49+work!AR49,".")</f>
        <v>21794689.517892066</v>
      </c>
      <c r="AW49" s="27">
        <f>IFERROR(work!G49+work!AS49,".")</f>
        <v>24138127.930730585</v>
      </c>
      <c r="AX49" s="27">
        <f>IFERROR(work!H49+work!AT49,".")</f>
        <v>27741245.125309207</v>
      </c>
      <c r="AY49" s="27">
        <f>IFERROR(work!I49+work!AU49,".")</f>
        <v>31436485.420234513</v>
      </c>
      <c r="AZ49" s="27">
        <f>IFERROR(work!J49+work!AV49,".")</f>
        <v>34182807.844266221</v>
      </c>
      <c r="BA49" s="27">
        <f>IFERROR(work!K49+work!AW49,".")</f>
        <v>38002649.901713267</v>
      </c>
      <c r="BB49" s="27">
        <f>IFERROR(work!L49+work!AX49,".")</f>
        <v>42099067.920079425</v>
      </c>
      <c r="BC49" s="27">
        <f>IFERROR(work!M49+work!AY49,".")</f>
        <v>43768673.534273557</v>
      </c>
      <c r="BD49" s="27">
        <f>IFERROR(work!N49+work!AZ49,".")</f>
        <v>45339121.95814012</v>
      </c>
      <c r="BE49" s="27">
        <f>IFERROR(work!O49+work!BA49,".")</f>
        <v>49395940.957565919</v>
      </c>
      <c r="BF49" s="27">
        <f>IFERROR(work!P49+work!BB49,".")</f>
        <v>56263844.866245031</v>
      </c>
      <c r="BG49" s="27">
        <f>IFERROR(work!Q49+work!BC49,".")</f>
        <v>63999818.963186517</v>
      </c>
      <c r="BH49" s="27">
        <f>IFERROR(work!R49+work!BD49,".")</f>
        <v>72260035.220211118</v>
      </c>
      <c r="BI49" s="27">
        <f>IFERROR(work!S49+work!BE49,".")</f>
        <v>80077593.020562544</v>
      </c>
      <c r="BJ49" s="27">
        <f>IFERROR(work!T49+work!BF49,".")</f>
        <v>88045401.07845208</v>
      </c>
      <c r="BK49" s="27">
        <f>IFERROR(work!U49+work!BG49,".")</f>
        <v>96198386.332527399</v>
      </c>
      <c r="BL49" s="27">
        <f>IFERROR(work!V49+work!BH49,".")</f>
        <v>103677517.17315948</v>
      </c>
      <c r="BM49" s="27">
        <f>IFERROR(work!W49+work!BI49,".")</f>
        <v>111527312.78358282</v>
      </c>
      <c r="BN49" s="27">
        <f>IFERROR(work!X49+work!BJ49,".")</f>
        <v>120854997.45295422</v>
      </c>
      <c r="BO49" s="27">
        <f>IFERROR(work!Y49+work!BK49,".")</f>
        <v>130847820.87006614</v>
      </c>
      <c r="BP49" s="27">
        <f>IFERROR(work!Z49+work!BL49,".")</f>
        <v>142701365.54695195</v>
      </c>
      <c r="BQ49" s="27">
        <f>IFERROR(work!AA49+work!BM49,".")</f>
        <v>156906129.53123319</v>
      </c>
      <c r="BR49" s="27">
        <f>IFERROR(work!AB49+work!BN49,".")</f>
        <v>172680751.49166164</v>
      </c>
      <c r="BS49" s="27">
        <f>IFERROR(work!AC49+work!BO49,".")</f>
        <v>192087299.66900682</v>
      </c>
      <c r="BT49" s="27">
        <f>IFERROR(work!AD49+work!BP49,".")</f>
        <v>216367831.69238201</v>
      </c>
      <c r="BU49" s="27">
        <f>IFERROR(work!AE49+work!BQ49,".")</f>
        <v>246958570.06602776</v>
      </c>
      <c r="BV49" s="27">
        <f>IFERROR(work!AF49+work!BR49,".")</f>
        <v>270580077.62903744</v>
      </c>
      <c r="BW49" s="27">
        <f>IFERROR(work!AG49+work!BS49,".")</f>
        <v>295377777.07806343</v>
      </c>
      <c r="BX49" s="27">
        <f>IFERROR(work!AH49+work!BT49,".")</f>
        <v>325999484.84747905</v>
      </c>
      <c r="BY49" s="27">
        <f>IFERROR(work!AI49+work!BU49,".")</f>
        <v>355591308.90012079</v>
      </c>
      <c r="BZ49" s="27"/>
      <c r="CA49" s="27"/>
      <c r="CB49" s="27"/>
      <c r="CC49" s="27"/>
      <c r="CD49" s="27"/>
      <c r="CE49" s="27"/>
      <c r="CF49" s="27">
        <f>IFERROR(work!AP49-work!D49,".")</f>
        <v>-17660227.691007119</v>
      </c>
      <c r="CG49" s="27">
        <f>IFERROR(work!AQ49-work!E49,".")</f>
        <v>-18503237.067464884</v>
      </c>
      <c r="CH49" s="27">
        <f>IFERROR(work!AR49-work!F49,".")</f>
        <v>-20198786.090756599</v>
      </c>
      <c r="CI49" s="27">
        <f>IFERROR(work!AS49-work!G49,".")</f>
        <v>-22432636.519260939</v>
      </c>
      <c r="CJ49" s="27">
        <f>IFERROR(work!AT49-work!H49,".")</f>
        <v>-25908275.521080941</v>
      </c>
      <c r="CK49" s="27">
        <f>IFERROR(work!AU49-work!I49,".")</f>
        <v>-29455720.513418231</v>
      </c>
      <c r="CL49" s="27">
        <f>IFERROR(work!AV49-work!J49,".")</f>
        <v>-32067912.211547997</v>
      </c>
      <c r="CM49" s="27">
        <f>IFERROR(work!AW49-work!K49,".")</f>
        <v>-35933153.680575415</v>
      </c>
      <c r="CN49" s="27">
        <f>IFERROR(work!AX49-work!L49,".")</f>
        <v>-40191481.467007861</v>
      </c>
      <c r="CO49" s="27">
        <f>IFERROR(work!AY49-work!M49,".")</f>
        <v>-41895788.377684452</v>
      </c>
      <c r="CP49" s="27">
        <f>IFERROR(work!AZ49-work!N49,".")</f>
        <v>-43580589.50647226</v>
      </c>
      <c r="CQ49" s="27">
        <f>IFERROR(work!BA49-work!O49,".")</f>
        <v>-47704383.96179077</v>
      </c>
      <c r="CR49" s="27">
        <f>IFERROR(work!BB49-work!P49,".")</f>
        <v>-54624726.19166021</v>
      </c>
      <c r="CS49" s="27">
        <f>IFERROR(work!BC49-work!Q49,".")</f>
        <v>-62413152.042825639</v>
      </c>
      <c r="CT49" s="27">
        <f>IFERROR(work!BD49-work!R49,".")</f>
        <v>-70713034.987588465</v>
      </c>
      <c r="CU49" s="27">
        <f>IFERROR(work!BE49-work!S49,".")</f>
        <v>-78479541.839887157</v>
      </c>
      <c r="CV49" s="27">
        <f>IFERROR(work!BF49-work!T49,".")</f>
        <v>-86367447.268042743</v>
      </c>
      <c r="CW49" s="27">
        <f>IFERROR(work!BG49-work!U49,".")</f>
        <v>-94434856.910191447</v>
      </c>
      <c r="CX49" s="27">
        <f>IFERROR(work!BH49-work!V49,".")</f>
        <v>-101825119.04249156</v>
      </c>
      <c r="CY49" s="27">
        <f>IFERROR(work!BI49-work!W49,".")</f>
        <v>-109593523.78445767</v>
      </c>
      <c r="CZ49" s="27">
        <f>IFERROR(work!BJ49-work!X49,".")</f>
        <v>-118839989.38680165</v>
      </c>
      <c r="DA49" s="27">
        <f>IFERROR(work!BK49-work!Y49,".")</f>
        <v>-128741849.87738943</v>
      </c>
      <c r="DB49" s="27">
        <f>IFERROR(work!BL49-work!Z49,".")</f>
        <v>-140510965.23852205</v>
      </c>
      <c r="DC49" s="27">
        <f>IFERROR(work!BM49-work!AA49,".")</f>
        <v>-154627434.33278781</v>
      </c>
      <c r="DD49" s="27">
        <f>IFERROR(work!BN49-work!AB49,".")</f>
        <v>-170317702.32262692</v>
      </c>
      <c r="DE49" s="27">
        <f>IFERROR(work!BO49-work!AC49,".")</f>
        <v>-189669979.42629594</v>
      </c>
      <c r="DF49" s="27">
        <f>IFERROR(work!BP49-work!AD49,".")</f>
        <v>-213872621.84802261</v>
      </c>
      <c r="DG49" s="27">
        <f>IFERROR(work!BQ49-work!AE49,".")</f>
        <v>-244376027.87711579</v>
      </c>
      <c r="DH49" s="27">
        <f>IFERROR(work!BR49-work!AF49,".")</f>
        <v>-267922641.71664706</v>
      </c>
      <c r="DI49" s="27">
        <f>IFERROR(work!BS49-work!AG49,".")</f>
        <v>-292667192.44742519</v>
      </c>
      <c r="DJ49" s="27">
        <f>IFERROR(work!BT49-work!AH49,".")</f>
        <v>-323202161.50866038</v>
      </c>
      <c r="DK49" s="27">
        <f>IFERROR(work!BU49-work!AI49,".")</f>
        <v>-352687687.27442712</v>
      </c>
      <c r="DL49" s="27"/>
      <c r="DM49" s="27"/>
      <c r="DN49" s="27"/>
      <c r="DO49" s="27"/>
      <c r="DP49" s="27"/>
      <c r="DQ49" s="27"/>
      <c r="DR49" s="27"/>
      <c r="DS49" s="27" t="str">
        <f>IFERROR(work!DO49-work!CC49,".")</f>
        <v>.</v>
      </c>
      <c r="DT49" s="27" t="str">
        <f>IFERROR(work!DP49-work!CD49,".")</f>
        <v>.</v>
      </c>
      <c r="DU49" s="27" t="str">
        <f>IFERROR(work!DQ49-work!CE49,".")</f>
        <v>.</v>
      </c>
      <c r="DV49" s="27" t="str">
        <f>IFERROR(work!DR49-work!CF49,".")</f>
        <v>.</v>
      </c>
      <c r="DW49" s="27" t="str">
        <f>IFERROR(work!DS49-work!CG49,".")</f>
        <v>.</v>
      </c>
      <c r="DX49" s="27" t="str">
        <f>IFERROR(work!DT49-work!CH49,".")</f>
        <v>.</v>
      </c>
      <c r="DY49" s="27" t="str">
        <f>IFERROR(work!DU49-work!CI49,".")</f>
        <v>.</v>
      </c>
      <c r="DZ49" s="27" t="str">
        <f>IFERROR(work!DV49-work!CJ49,".")</f>
        <v>.</v>
      </c>
      <c r="EA49" s="27" t="str">
        <f>IFERROR(work!DW49-work!CK49,".")</f>
        <v>.</v>
      </c>
      <c r="EB49" s="27" t="str">
        <f>IFERROR(work!DX49-work!CL49,".")</f>
        <v>.</v>
      </c>
      <c r="EC49" s="27" t="str">
        <f>IFERROR(work!DY49-work!CM49,".")</f>
        <v>.</v>
      </c>
      <c r="ED49" s="27" t="str">
        <f>IFERROR(work!DZ49-work!CN49,".")</f>
        <v>.</v>
      </c>
      <c r="EE49" s="27" t="str">
        <f>IFERROR(work!EA49-work!CO49,".")</f>
        <v>.</v>
      </c>
      <c r="EF49" s="27" t="str">
        <f>IFERROR(work!EB49-work!CP49,".")</f>
        <v>.</v>
      </c>
      <c r="EG49" s="27" t="str">
        <f>IFERROR(work!EC49-work!CQ49,".")</f>
        <v>.</v>
      </c>
      <c r="EH49" s="27" t="str">
        <f>IFERROR(work!ED49-work!CR49,".")</f>
        <v>.</v>
      </c>
      <c r="EI49" s="27" t="str">
        <f>IFERROR(work!EE49-work!CS49,".")</f>
        <v>.</v>
      </c>
      <c r="EJ49" s="27" t="str">
        <f>IFERROR(work!EF49-work!CT49,".")</f>
        <v>.</v>
      </c>
      <c r="EK49" s="27" t="str">
        <f>IFERROR(work!EG49-work!CU49,".")</f>
        <v>.</v>
      </c>
      <c r="EL49" s="27" t="str">
        <f>IFERROR(work!EH49-work!CV49,".")</f>
        <v>.</v>
      </c>
      <c r="EM49" s="27" t="str">
        <f>IFERROR(work!EI49-work!CW49,".")</f>
        <v>.</v>
      </c>
      <c r="EN49" s="27" t="str">
        <f>IFERROR(work!EJ49-work!CX49,".")</f>
        <v>.</v>
      </c>
      <c r="EO49" s="27" t="str">
        <f>IFERROR(work!EK49-work!CY49,".")</f>
        <v>.</v>
      </c>
      <c r="EP49" s="27" t="str">
        <f>IFERROR(work!EL49-work!CZ49,".")</f>
        <v>.</v>
      </c>
      <c r="EQ49" s="27" t="str">
        <f>IFERROR(work!EM49-work!DA49,".")</f>
        <v>.</v>
      </c>
      <c r="ER49" s="27" t="str">
        <f>IFERROR(work!EN49-work!DB49,".")</f>
        <v>.</v>
      </c>
      <c r="ES49" s="27" t="str">
        <f>IFERROR(work!EO49-work!DC49,".")</f>
        <v>.</v>
      </c>
      <c r="ET49" s="27" t="str">
        <f>IFERROR(work!EP49-work!DD49,".")</f>
        <v>.</v>
      </c>
      <c r="EU49" s="27" t="str">
        <f>IFERROR(work!EQ49-work!DE49,".")</f>
        <v>.</v>
      </c>
      <c r="EV49" s="27" t="str">
        <f>IFERROR(work!ER49-work!DF49,".")</f>
        <v>.</v>
      </c>
      <c r="EW49" s="27" t="str">
        <f>IFERROR(work!ES49-work!DG49,".")</f>
        <v>.</v>
      </c>
      <c r="EX49" s="27" t="str">
        <f>IFERROR(work!ET49-work!DH49,".")</f>
        <v>.</v>
      </c>
      <c r="EY49" s="27"/>
      <c r="EZ49" s="27"/>
      <c r="FA49" s="27"/>
      <c r="FB49" s="27"/>
      <c r="FC49" s="27"/>
      <c r="FD49" s="27"/>
      <c r="FE49" s="27" t="str">
        <f>IF(ISNUMBER(work!GZ49/work!HD49),work!GZ49/work!HD49,".")</f>
        <v>.</v>
      </c>
      <c r="FF49" s="27" t="str">
        <f>IF(ISNUMBER(work!HA49/work!HE49),work!HA49/work!HE49,".")</f>
        <v>.</v>
      </c>
      <c r="FG49" s="27" t="str">
        <f>IF(ISNUMBER(work!HB49/work!HF49),work!HB49/work!HF49,".")</f>
        <v>.</v>
      </c>
      <c r="FH49" s="27" t="str">
        <f>IF(ISNUMBER(work!HC49/work!HG49),work!HC49/work!HG49,".")</f>
        <v>.</v>
      </c>
      <c r="FI49" s="27" t="str">
        <f>IF(ISNUMBER((work!HA49+work!HB49)/(work!HE49+work!HF49)),(work!HA49+work!HB49)/(work!HE49+work!HF49),".")</f>
        <v>.</v>
      </c>
      <c r="FJ49" s="27" t="str">
        <f>IF(ISNUMBER(work!HH49/work!HL49),work!HH49/work!HL49,".")</f>
        <v>.</v>
      </c>
      <c r="FK49" s="27" t="str">
        <f>IF(ISNUMBER(work!HI49/work!HM49),work!HI49/work!HM49,".")</f>
        <v>.</v>
      </c>
      <c r="FL49" s="27" t="str">
        <f>IF(ISNUMBER(work!HJ49/work!HN49),work!HJ49/work!HN49,".")</f>
        <v>.</v>
      </c>
      <c r="FM49" s="27" t="str">
        <f>IF(ISNUMBER(work!HK49/work!HO49),work!HK49/work!HO49,".")</f>
        <v>.</v>
      </c>
      <c r="FN49" s="27" t="str">
        <f>IF(ISNUMBER((work!HI49+work!HJ49)/(work!HM49+work!HN49)),(work!HI49+work!HJ49)/(work!HM49+work!HN49),".")</f>
        <v>.</v>
      </c>
      <c r="FO49" s="27" t="s">
        <v>5007</v>
      </c>
      <c r="FP49" s="27" t="s">
        <v>5007</v>
      </c>
      <c r="FQ49" s="27" t="s">
        <v>5007</v>
      </c>
      <c r="FR49" s="27" t="s">
        <v>5007</v>
      </c>
      <c r="FS49" s="27" t="s">
        <v>5007</v>
      </c>
      <c r="FT49" s="27" t="str">
        <f>work!GM49</f>
        <v>.</v>
      </c>
      <c r="FU49" s="27" t="str">
        <f>work!GN49</f>
        <v>.</v>
      </c>
      <c r="FV49" s="27" t="str">
        <f>work!GO49</f>
        <v>.</v>
      </c>
      <c r="FW49" s="27" t="s">
        <v>5007</v>
      </c>
      <c r="FX49" s="27"/>
      <c r="FY49" s="27">
        <f t="shared" si="42"/>
        <v>10996.659</v>
      </c>
      <c r="FZ49">
        <f t="shared" si="20"/>
        <v>67</v>
      </c>
      <c r="GA49" t="str">
        <f>work!HC49</f>
        <v>.</v>
      </c>
      <c r="GB49" t="str">
        <f>IF(ISNUMBER(work!HA49+work!HB49),work!HA49+work!HB49,".")</f>
        <v>.</v>
      </c>
      <c r="GC49" t="str">
        <f>IF(ISNUMBER(work!HK49-work!HC49),work!HK49-work!HC49,".")</f>
        <v>.</v>
      </c>
      <c r="GD49" t="str">
        <f>IF(ISNUMBER(work!HI49+work!HJ49-work!HA49-work!HB49),(work!HI49+work!HJ49-work!HA49-work!HB49),".")</f>
        <v>.</v>
      </c>
      <c r="GH49" t="str">
        <f>work!GQ49</f>
        <v>.</v>
      </c>
      <c r="GI49" t="str">
        <f>work!GR49</f>
        <v>.</v>
      </c>
      <c r="GJ49" t="str">
        <f>work!GZ49</f>
        <v>.</v>
      </c>
      <c r="GK49" t="str">
        <f>work!HH49</f>
        <v>.</v>
      </c>
      <c r="GL49">
        <f t="shared" si="43"/>
        <v>0</v>
      </c>
      <c r="GM49" t="str">
        <f>IFERROR(VLOOKUP($F49,AREA_EM_ALLYEAR,Seq!B$1,FALSE),".")</f>
        <v>.</v>
      </c>
      <c r="GN49" t="str">
        <f>IFERROR(VLOOKUP($F49,AREA_EM_ALLYEAR,Seq!C$1,FALSE),".")</f>
        <v>.</v>
      </c>
      <c r="GO49" t="str">
        <f>IFERROR(VLOOKUP($F49,AREA_EM_ALLYEAR,Seq!D$1,FALSE),".")</f>
        <v>.</v>
      </c>
      <c r="GP49" t="str">
        <f>IFERROR(VLOOKUP($F49,AREA_EM_ALLYEAR,Seq!E$1,FALSE),".")</f>
        <v>.</v>
      </c>
      <c r="GQ49" t="str">
        <f>IFERROR(VLOOKUP($F49,AREA_EM_ALLYEAR,Seq!F$1,FALSE),".")</f>
        <v>.</v>
      </c>
      <c r="GR49" t="str">
        <f>IFERROR(VLOOKUP($F49,AREA_EM_ALLYEAR,Seq!G$1,FALSE),".")</f>
        <v>.</v>
      </c>
      <c r="GS49" t="str">
        <f>IFERROR(VLOOKUP($F49,AREA_EM_ALLYEAR,Seq!H$1,FALSE),".")</f>
        <v>.</v>
      </c>
      <c r="GT49" t="str">
        <f>IFERROR(VLOOKUP($F49,AREA_EM_ALLYEAR,Seq!I$1,FALSE),".")</f>
        <v>.</v>
      </c>
      <c r="GU49" t="str">
        <f>IFERROR(VLOOKUP($F49,AREA_EM_ALLYEAR,Seq!J$1,FALSE),".")</f>
        <v>.</v>
      </c>
      <c r="GV49" t="str">
        <f>IFERROR(VLOOKUP($F49,AREA_EM_ALLYEAR,Seq!K$1,FALSE),".")</f>
        <v>.</v>
      </c>
      <c r="GW49" t="str">
        <f>IFERROR(VLOOKUP($F49,AREA_EM_ALLYEAR,Seq!L$1,FALSE),".")</f>
        <v>.</v>
      </c>
      <c r="GX49" t="str">
        <f>IFERROR(VLOOKUP($F49,AREA_EM_ALLYEAR,Seq!M$1,FALSE),".")</f>
        <v>.</v>
      </c>
      <c r="GY49" t="str">
        <f>IFERROR(VLOOKUP($F49,AREA_EM_ALLYEAR,Seq!N$1,FALSE),".")</f>
        <v>.</v>
      </c>
      <c r="GZ49" t="str">
        <f>IFERROR(VLOOKUP($F49,AREA_EM_ALLYEAR,Seq!O$1,FALSE),".")</f>
        <v>.</v>
      </c>
      <c r="HA49" t="str">
        <f t="shared" si="21"/>
        <v>.</v>
      </c>
      <c r="HK49" s="139">
        <f>IFERROR(VLOOKUP(CONCATENATE($G49, ".SP.DYN.LE00.IN"),AREA_WB_6ATTRS,Seq!B$1,FALSE)-VLOOKUP("CHN.SP.DYN.LE00.IN",AREA_WB_6ATTRS,Seq!B$1,FALSE),".")</f>
        <v>-15.807268292682934</v>
      </c>
      <c r="HL49" s="139">
        <f>IFERROR(VLOOKUP(CONCATENATE($G49, ".SP.DYN.LE00.IN"),AREA_WB_6ATTRS,Seq!C$1,FALSE)-VLOOKUP("CHN.SP.DYN.LE00.IN",AREA_WB_6ATTRS,Seq!C$1,FALSE),".")</f>
        <v>-15.669853658536596</v>
      </c>
      <c r="HM49" s="139">
        <f>IFERROR(VLOOKUP(CONCATENATE($G49, ".SP.DYN.LE00.IN"),AREA_WB_6ATTRS,Seq!D$1,FALSE)-VLOOKUP("CHN.SP.DYN.LE00.IN",AREA_WB_6ATTRS,Seq!D$1,FALSE),".")</f>
        <v>-15.566780487804877</v>
      </c>
      <c r="HN49" s="139">
        <f>IFERROR(VLOOKUP(CONCATENATE($G49, ".SP.DYN.LE00.IN"),AREA_WB_6ATTRS,Seq!E$1,FALSE)-VLOOKUP("CHN.SP.DYN.LE00.IN",AREA_WB_6ATTRS,Seq!E$1,FALSE),".")</f>
        <v>-15.492658536585367</v>
      </c>
      <c r="HO49" s="139">
        <f>IFERROR(VLOOKUP(CONCATENATE($G49, ".SP.DYN.LE00.IN"),AREA_WB_6ATTRS,Seq!F$1,FALSE)-VLOOKUP("CHN.SP.DYN.LE00.IN",AREA_WB_6ATTRS,Seq!F$1,FALSE),".")</f>
        <v>-15.4539756097561</v>
      </c>
      <c r="HP49" s="139">
        <f>IFERROR(VLOOKUP(CONCATENATE($G49, ".SP.DYN.LE00.IN"),AREA_WB_6ATTRS,Seq!G$1,FALSE)-VLOOKUP("CHN.SP.DYN.LE00.IN",AREA_WB_6ATTRS,Seq!G$1,FALSE),".")</f>
        <v>-15.456756097560977</v>
      </c>
      <c r="HQ49" s="139">
        <f>IFERROR(VLOOKUP(CONCATENATE($G49, ".SP.DYN.LE00.IN"),AREA_WB_6ATTRS,Seq!H$1,FALSE)-VLOOKUP("CHN.SP.DYN.LE00.IN",AREA_WB_6ATTRS,Seq!H$1,FALSE),".")</f>
        <v>-15.505487804878058</v>
      </c>
      <c r="HR49" s="139">
        <f>IFERROR(VLOOKUP(CONCATENATE($G49, ".SP.DYN.LE00.IN"),AREA_WB_6ATTRS,Seq!I$1,FALSE)-VLOOKUP("CHN.SP.DYN.LE00.IN",AREA_WB_6ATTRS,Seq!I$1,FALSE),".")</f>
        <v>-15.601219512195129</v>
      </c>
      <c r="HS49" s="139">
        <f>IFERROR(VLOOKUP(CONCATENATE($G49, ".SP.DYN.LE00.IN"),AREA_WB_6ATTRS,Seq!J$1,FALSE)-VLOOKUP("CHN.SP.DYN.LE00.IN",AREA_WB_6ATTRS,Seq!J$1,FALSE),".")</f>
        <v>-15.747390243902451</v>
      </c>
      <c r="HT49" s="139">
        <f>IFERROR(VLOOKUP(CONCATENATE($G49, ".SP.DYN.LE00.IN"),AREA_WB_6ATTRS,Seq!K$1,FALSE)-VLOOKUP("CHN.SP.DYN.LE00.IN",AREA_WB_6ATTRS,Seq!K$1,FALSE),".")</f>
        <v>-15.946048780487814</v>
      </c>
      <c r="HU49" s="139">
        <f>IFERROR(VLOOKUP(CONCATENATE($G49, ".SP.DYN.LE00.IN"),AREA_WB_6ATTRS,Seq!L$1,FALSE)-VLOOKUP("CHN.SP.DYN.LE00.IN",AREA_WB_6ATTRS,Seq!L$1,FALSE),".")</f>
        <v>-16.206634146341464</v>
      </c>
      <c r="HV49" s="139">
        <f>IFERROR(VLOOKUP(CONCATENATE($G49, ".SP.DYN.LE00.IN"),AREA_WB_6ATTRS,Seq!M$1,FALSE)-VLOOKUP("CHN.SP.DYN.LE00.IN",AREA_WB_6ATTRS,Seq!M$1,FALSE),".")</f>
        <v>-16.536121951219513</v>
      </c>
      <c r="HW49" s="139">
        <f>IFERROR(VLOOKUP(CONCATENATE($G49, ".SP.DYN.LE00.IN"),AREA_WB_6ATTRS,Seq!N$1,FALSE)-VLOOKUP("CHN.SP.DYN.LE00.IN",AREA_WB_6ATTRS,Seq!N$1,FALSE),".")</f>
        <v>-16.932512195121944</v>
      </c>
      <c r="HX49" s="139">
        <f>IFERROR(VLOOKUP(CONCATENATE($G49, ".SP.DYN.LE00.IN"),AREA_WB_6ATTRS,Seq!O$1,FALSE)-VLOOKUP("CHN.SP.DYN.LE00.IN",AREA_WB_6ATTRS,Seq!O$1,FALSE),".")</f>
        <v>-17.387756097560967</v>
      </c>
      <c r="HY49" s="139">
        <f>IFERROR(VLOOKUP(CONCATENATE($G49, ".SP.DYN.LE00.IN"),AREA_WB_6ATTRS,Seq!P$1,FALSE)-VLOOKUP("CHN.SP.DYN.LE00.IN",AREA_WB_6ATTRS,Seq!P$1,FALSE),".")</f>
        <v>-17.892365853658546</v>
      </c>
      <c r="HZ49" s="139">
        <f>IFERROR(VLOOKUP(CONCATENATE($G49, ".SP.DYN.LE00.IN"),AREA_WB_6ATTRS,Seq!Q$1,FALSE)-VLOOKUP("CHN.SP.DYN.LE00.IN",AREA_WB_6ATTRS,Seq!Q$1,FALSE),".")</f>
        <v>-18.432829268292679</v>
      </c>
      <c r="IA49" s="139">
        <f>IFERROR(VLOOKUP(CONCATENATE($G49, ".SP.DYN.LE00.IN"),AREA_WB_6ATTRS,Seq!R$1,FALSE)-VLOOKUP("CHN.SP.DYN.LE00.IN",AREA_WB_6ATTRS,Seq!R$1,FALSE),".")</f>
        <v>-18.999121951219522</v>
      </c>
      <c r="IB49" s="139">
        <f>IFERROR(VLOOKUP(CONCATENATE($G49, ".SP.DYN.LE00.IN"),AREA_WB_6ATTRS,Seq!S$1,FALSE)-VLOOKUP("CHN.SP.DYN.LE00.IN",AREA_WB_6ATTRS,Seq!S$1,FALSE),".")</f>
        <v>-19.57478048780488</v>
      </c>
      <c r="IC49" s="139">
        <f>IFERROR(VLOOKUP(CONCATENATE($G49, ".SP.DYN.LE00.IN"),AREA_WB_6ATTRS,Seq!T$1,FALSE)-VLOOKUP("CHN.SP.DYN.LE00.IN",AREA_WB_6ATTRS,Seq!T$1,FALSE),".")</f>
        <v>-20.140341463414643</v>
      </c>
      <c r="ID49" s="139">
        <f>IFERROR(VLOOKUP(CONCATENATE($G49, ".SP.DYN.LE00.IN"),AREA_WB_6ATTRS,Seq!U$1,FALSE)-VLOOKUP("CHN.SP.DYN.LE00.IN",AREA_WB_6ATTRS,Seq!U$1,FALSE),".")</f>
        <v>-20.676878048780502</v>
      </c>
      <c r="IE49" s="139">
        <f>IFERROR(VLOOKUP(CONCATENATE($G49, ".SP.DYN.LE00.IN"),AREA_WB_6ATTRS,Seq!V$1,FALSE)-VLOOKUP("CHN.SP.DYN.LE00.IN",AREA_WB_6ATTRS,Seq!V$1,FALSE),".")</f>
        <v>-21.170439024390248</v>
      </c>
      <c r="IF49" s="139">
        <f>IFERROR(VLOOKUP(CONCATENATE($G49, ".SP.DYN.LE00.IN"),AREA_WB_6ATTRS,Seq!W$1,FALSE)-VLOOKUP("CHN.SP.DYN.LE00.IN",AREA_WB_6ATTRS,Seq!W$1,FALSE),".")</f>
        <v>-21.61256097560976</v>
      </c>
      <c r="IG49" s="139">
        <f>IFERROR(VLOOKUP(CONCATENATE($G49, ".SP.DYN.LE00.IN"),AREA_WB_6ATTRS,Seq!X$1,FALSE)-VLOOKUP("CHN.SP.DYN.LE00.IN",AREA_WB_6ATTRS,Seq!X$1,FALSE),".")</f>
        <v>-22.001341463414626</v>
      </c>
      <c r="IH49" s="139">
        <f>IFERROR(VLOOKUP(CONCATENATE($G49, ".SP.DYN.LE00.IN"),AREA_WB_6ATTRS,Seq!Y$1,FALSE)-VLOOKUP("CHN.SP.DYN.LE00.IN",AREA_WB_6ATTRS,Seq!Y$1,FALSE),".")</f>
        <v>-22.329317073170721</v>
      </c>
      <c r="II49" s="139">
        <f>IFERROR(VLOOKUP(CONCATENATE($G49, ".SP.DYN.LE00.IN"),AREA_WB_6ATTRS,Seq!Z$1,FALSE)-VLOOKUP("CHN.SP.DYN.LE00.IN",AREA_WB_6ATTRS,Seq!Z$1,FALSE),".")</f>
        <v>-22.587487804878052</v>
      </c>
      <c r="IJ49" s="139">
        <f>IFERROR(VLOOKUP(CONCATENATE($G49, ".SP.DYN.LE00.IN"),AREA_WB_6ATTRS,Seq!AA$1,FALSE)-VLOOKUP("CHN.SP.DYN.LE00.IN",AREA_WB_6ATTRS,Seq!AA$1,FALSE),".")</f>
        <v>-22.758902439024403</v>
      </c>
      <c r="IK49" s="139">
        <f>IFERROR(VLOOKUP(CONCATENATE($G49, ".SP.DYN.LE00.IN"),AREA_WB_6ATTRS,Seq!AB$1,FALSE)-VLOOKUP("CHN.SP.DYN.LE00.IN",AREA_WB_6ATTRS,Seq!AB$1,FALSE),".")</f>
        <v>-22.828560975609754</v>
      </c>
      <c r="IL49" s="139">
        <f>IFERROR(VLOOKUP(CONCATENATE($G49, ".SP.DYN.LE00.IN"),AREA_WB_6ATTRS,Seq!AC$1,FALSE)-VLOOKUP("CHN.SP.DYN.LE00.IN",AREA_WB_6ATTRS,Seq!AC$1,FALSE),".")</f>
        <v>-22.797414634146335</v>
      </c>
      <c r="IM49" s="139">
        <f>IFERROR(VLOOKUP(CONCATENATE($G49, ".SP.DYN.LE00.IN"),AREA_WB_6ATTRS,Seq!AD$1,FALSE)-VLOOKUP("CHN.SP.DYN.LE00.IN",AREA_WB_6ATTRS,Seq!AD$1,FALSE),".")</f>
        <v>-22.674439024390239</v>
      </c>
      <c r="IN49" s="139">
        <f>IFERROR(VLOOKUP(CONCATENATE($G49, ".SP.DYN.LE00.IN"),AREA_WB_6ATTRS,Seq!AE$1,FALSE)-VLOOKUP("CHN.SP.DYN.LE00.IN",AREA_WB_6ATTRS,Seq!AE$1,FALSE),".")</f>
        <v>-22.473585365853658</v>
      </c>
      <c r="IO49" s="139">
        <f>IFERROR(VLOOKUP(CONCATENATE($G49, ".SP.DYN.LE00.IN"),AREA_WB_6ATTRS,Seq!AF$1,FALSE)-VLOOKUP("CHN.SP.DYN.LE00.IN",AREA_WB_6ATTRS,Seq!AF$1,FALSE),".")</f>
        <v>-22.210341463414643</v>
      </c>
      <c r="IP49" s="139" t="str">
        <f>IFERROR(VLOOKUP(CONCATENATE($G49, ".SP.DYN.LE00.IN"),AREA_WB_6ATTRS,Seq!AG$1,FALSE)-VLOOKUP("CHN.SP.DYN.LE00.IN",AREA_WB_6ATTRS,Seq!AG$1,FALSE),".")</f>
        <v>.</v>
      </c>
      <c r="IW49">
        <f>IFERROR(VLOOKUP(CONCATENATE($G49, ".SP.DYN.LE00.IN"),AREA_WB_6ATTRS,Seq!B$1,FALSE),".")</f>
        <v>51.186536585365857</v>
      </c>
      <c r="IX49">
        <f>IFERROR(VLOOKUP(CONCATENATE($G49, ".SP.DYN.LE00.IN"),AREA_WB_6ATTRS,Seq!C$1,FALSE),".")</f>
        <v>51.593073170731714</v>
      </c>
      <c r="IY49">
        <f>IFERROR(VLOOKUP(CONCATENATE($G49, ".SP.DYN.LE00.IN"),AREA_WB_6ATTRS,Seq!D$1,FALSE),".")</f>
        <v>51.968121951219516</v>
      </c>
      <c r="IZ49">
        <f>IFERROR(VLOOKUP(CONCATENATE($G49, ".SP.DYN.LE00.IN"),AREA_WB_6ATTRS,Seq!E$1,FALSE),".")</f>
        <v>52.307195121951224</v>
      </c>
      <c r="JA49">
        <f>IFERROR(VLOOKUP(CONCATENATE($G49, ".SP.DYN.LE00.IN"),AREA_WB_6ATTRS,Seq!F$1,FALSE),".")</f>
        <v>52.60529268292683</v>
      </c>
      <c r="JB49">
        <f>IFERROR(VLOOKUP(CONCATENATE($G49, ".SP.DYN.LE00.IN"),AREA_WB_6ATTRS,Seq!G$1,FALSE),".")</f>
        <v>52.856390243902446</v>
      </c>
      <c r="JC49">
        <f>IFERROR(VLOOKUP(CONCATENATE($G49, ".SP.DYN.LE00.IN"),AREA_WB_6ATTRS,Seq!H$1,FALSE),".")</f>
        <v>53.054000000000002</v>
      </c>
      <c r="JD49">
        <f>IFERROR(VLOOKUP(CONCATENATE($G49, ".SP.DYN.LE00.IN"),AREA_WB_6ATTRS,Seq!I$1,FALSE),".")</f>
        <v>53.196097560975616</v>
      </c>
      <c r="JE49">
        <f>IFERROR(VLOOKUP(CONCATENATE($G49, ".SP.DYN.LE00.IN"),AREA_WB_6ATTRS,Seq!J$1,FALSE),".")</f>
        <v>53.279731707317076</v>
      </c>
      <c r="JF49">
        <f>IFERROR(VLOOKUP(CONCATENATE($G49, ".SP.DYN.LE00.IN"),AREA_WB_6ATTRS,Seq!K$1,FALSE),".")</f>
        <v>53.30087804878049</v>
      </c>
      <c r="JG49">
        <f>IFERROR(VLOOKUP(CONCATENATE($G49, ".SP.DYN.LE00.IN"),AREA_WB_6ATTRS,Seq!L$1,FALSE),".")</f>
        <v>53.253097560975611</v>
      </c>
      <c r="JH49">
        <f>IFERROR(VLOOKUP(CONCATENATE($G49, ".SP.DYN.LE00.IN"),AREA_WB_6ATTRS,Seq!M$1,FALSE),".")</f>
        <v>53.127902439024396</v>
      </c>
      <c r="JI49">
        <f>IFERROR(VLOOKUP(CONCATENATE($G49, ".SP.DYN.LE00.IN"),AREA_WB_6ATTRS,Seq!N$1,FALSE),".")</f>
        <v>52.929317073170736</v>
      </c>
      <c r="JJ49">
        <f>IFERROR(VLOOKUP(CONCATENATE($G49, ".SP.DYN.LE00.IN"),AREA_WB_6ATTRS,Seq!O$1,FALSE),".")</f>
        <v>52.666878048780504</v>
      </c>
      <c r="JK49">
        <f>IFERROR(VLOOKUP(CONCATENATE($G49, ".SP.DYN.LE00.IN"),AREA_WB_6ATTRS,Seq!P$1,FALSE),".")</f>
        <v>52.350560975609753</v>
      </c>
      <c r="JL49">
        <f>IFERROR(VLOOKUP(CONCATENATE($G49, ".SP.DYN.LE00.IN"),AREA_WB_6ATTRS,Seq!Q$1,FALSE),".")</f>
        <v>51.9919024390244</v>
      </c>
      <c r="JM49">
        <f>IFERROR(VLOOKUP(CONCATENATE($G49, ".SP.DYN.LE00.IN"),AREA_WB_6ATTRS,Seq!R$1,FALSE),".")</f>
        <v>51.59990243902439</v>
      </c>
      <c r="JN49">
        <f>IFERROR(VLOOKUP(CONCATENATE($G49, ".SP.DYN.LE00.IN"),AREA_WB_6ATTRS,Seq!S$1,FALSE),".")</f>
        <v>51.19153658536586</v>
      </c>
      <c r="JO49">
        <f>IFERROR(VLOOKUP(CONCATENATE($G49, ".SP.DYN.LE00.IN"),AREA_WB_6ATTRS,Seq!T$1,FALSE),".")</f>
        <v>50.786756097560982</v>
      </c>
      <c r="JP49">
        <f>IFERROR(VLOOKUP(CONCATENATE($G49, ".SP.DYN.LE00.IN"),AREA_WB_6ATTRS,Seq!U$1,FALSE),".")</f>
        <v>50.406512195121955</v>
      </c>
      <c r="JQ49">
        <f>IFERROR(VLOOKUP(CONCATENATE($G49, ".SP.DYN.LE00.IN"),AREA_WB_6ATTRS,Seq!V$1,FALSE),".")</f>
        <v>50.07126829268293</v>
      </c>
      <c r="JR49">
        <f>IFERROR(VLOOKUP(CONCATENATE($G49, ".SP.DYN.LE00.IN"),AREA_WB_6ATTRS,Seq!W$1,FALSE),".")</f>
        <v>49.792975609756105</v>
      </c>
      <c r="JS49">
        <f>IFERROR(VLOOKUP(CONCATENATE($G49, ".SP.DYN.LE00.IN"),AREA_WB_6ATTRS,Seq!X$1,FALSE),".")</f>
        <v>49.578097560975614</v>
      </c>
      <c r="JT49">
        <f>IFERROR(VLOOKUP(CONCATENATE($G49, ".SP.DYN.LE00.IN"),AREA_WB_6ATTRS,Seq!Y$1,FALSE),".")</f>
        <v>49.435560975609768</v>
      </c>
      <c r="JU49">
        <f>IFERROR(VLOOKUP(CONCATENATE($G49, ".SP.DYN.LE00.IN"),AREA_WB_6ATTRS,Seq!Z$1,FALSE),".")</f>
        <v>49.374853658536594</v>
      </c>
      <c r="JV49">
        <f>IFERROR(VLOOKUP(CONCATENATE($G49, ".SP.DYN.LE00.IN"),AREA_WB_6ATTRS,Seq!AA$1,FALSE),".")</f>
        <v>49.412414634146337</v>
      </c>
      <c r="JW49">
        <f>IFERROR(VLOOKUP(CONCATENATE($G49, ".SP.DYN.LE00.IN"),AREA_WB_6ATTRS,Seq!AB$1,FALSE),".")</f>
        <v>49.561170731707328</v>
      </c>
      <c r="JX49">
        <f>IFERROR(VLOOKUP(CONCATENATE($G49, ".SP.DYN.LE00.IN"),AREA_WB_6ATTRS,Seq!AC$1,FALSE),".")</f>
        <v>49.815170731707326</v>
      </c>
      <c r="JY49">
        <f>IFERROR(VLOOKUP(CONCATENATE($G49, ".SP.DYN.LE00.IN"),AREA_WB_6ATTRS,Seq!AD$1,FALSE),".")</f>
        <v>50.160902439024397</v>
      </c>
      <c r="JZ49">
        <f>IFERROR(VLOOKUP(CONCATENATE($G49, ".SP.DYN.LE00.IN"),AREA_WB_6ATTRS,Seq!AE$1,FALSE),".")</f>
        <v>50.582926829268295</v>
      </c>
      <c r="KA49">
        <f>IFERROR(VLOOKUP(CONCATENATE($G49, ".SP.DYN.LE00.IN"),AREA_WB_6ATTRS,Seq!AF$1,FALSE),".")</f>
        <v>51.062756097560985</v>
      </c>
      <c r="KB49" t="str">
        <f>IFERROR(VLOOKUP(CONCATENATE($G49, ".SP.DYN.LE00.IN"),AREA_WB_6ATTRS,Seq!AG$1,FALSE),".")</f>
        <v>.</v>
      </c>
      <c r="KK49">
        <f t="shared" si="25"/>
        <v>79</v>
      </c>
      <c r="KL49">
        <f t="shared" si="23"/>
        <v>0</v>
      </c>
      <c r="KM49">
        <f t="shared" si="26"/>
        <v>45339121.95814012</v>
      </c>
      <c r="KN49">
        <f t="shared" si="27"/>
        <v>-43580589.50647226</v>
      </c>
      <c r="KO49" t="str">
        <f t="shared" si="24"/>
        <v>.</v>
      </c>
      <c r="KP49" t="str">
        <f>work!HA49</f>
        <v>.</v>
      </c>
      <c r="KQ49" t="str">
        <f>work!HB49</f>
        <v>.</v>
      </c>
      <c r="KR49" t="str">
        <f>work!HC49</f>
        <v>.</v>
      </c>
      <c r="KS49" t="str">
        <f>IF(ISNUMBER(work!HI49-work!HA49),work!HI49-work!HA49,".")</f>
        <v>.</v>
      </c>
      <c r="KT49" t="str">
        <f>IF(ISNUMBER(work!HJ49-work!HB49),work!HJ49-work!HB49,".")</f>
        <v>.</v>
      </c>
      <c r="KU49" t="str">
        <f>IF(ISNUMBER(work!HK49-work!HC49),work!HK49-work!HC49,".")</f>
        <v>.</v>
      </c>
      <c r="KW49">
        <f>IFERROR(work!HR49/work!HV49,".")</f>
        <v>1.6520182211001715E-6</v>
      </c>
      <c r="KX49">
        <f>IFERROR(work!HS49/work!HW49,".")</f>
        <v>0</v>
      </c>
      <c r="KY49">
        <f>IFERROR(work!HT49/work!HX49,".")</f>
        <v>0</v>
      </c>
      <c r="KZ49">
        <f>IFERROR(work!HU49/work!HY49,".")</f>
        <v>0</v>
      </c>
    </row>
    <row r="50" spans="1:312">
      <c r="A50" s="24">
        <f t="shared" si="0"/>
        <v>49</v>
      </c>
      <c r="B50" s="24" t="str">
        <f t="shared" si="28"/>
        <v>Out</v>
      </c>
      <c r="C50" s="24" t="str">
        <f t="shared" si="29"/>
        <v>Out</v>
      </c>
      <c r="D50" s="24" t="str">
        <f t="shared" si="30"/>
        <v>Out67</v>
      </c>
      <c r="E50" s="25" t="s">
        <v>2775</v>
      </c>
      <c r="F50" s="26" t="str">
        <f t="shared" si="3"/>
        <v>CapeVerde</v>
      </c>
      <c r="G50" s="166" t="s">
        <v>1378</v>
      </c>
      <c r="H50" s="166" t="s">
        <v>5007</v>
      </c>
      <c r="I50" s="166" t="s">
        <v>5007</v>
      </c>
      <c r="J50" s="180" t="s">
        <v>5007</v>
      </c>
      <c r="K50" s="180" t="s">
        <v>5007</v>
      </c>
      <c r="L50" s="27">
        <f>IFERROR(VLOOKUP($F50,Area_FDI_84_96,Seq!B$1,FALSE),0)</f>
        <v>0</v>
      </c>
      <c r="M50" s="27">
        <f>IFERROR(VLOOKUP($F50,Area_FDI_84_96,Seq!C$1,FALSE),0)</f>
        <v>0</v>
      </c>
      <c r="N50" s="27">
        <f>IFERROR(VLOOKUP($F50,Area_FDI_84_96,Seq!D$1,FALSE),0)</f>
        <v>0</v>
      </c>
      <c r="O50" s="27">
        <f>IFERROR(VLOOKUP($F50,Area_FDI_84_96,Seq!E$1,FALSE),0)</f>
        <v>0</v>
      </c>
      <c r="P50" s="27">
        <f>IFERROR(VLOOKUP($F50,Area_FDI_84_96,Seq!F$1,FALSE),0)</f>
        <v>0</v>
      </c>
      <c r="Q50" s="27">
        <f>IFERROR(VLOOKUP($F50,Area_FDI_84_96,Seq!G$1,FALSE),0)</f>
        <v>0</v>
      </c>
      <c r="R50" s="27">
        <f>IFERROR(VLOOKUP($F50,Area_FDI_84_96,Seq!H$1,FALSE),0)</f>
        <v>0</v>
      </c>
      <c r="S50" s="27">
        <f>IFERROR(VLOOKUP($F50,Area_FDI_84_96,Seq!I$1,FALSE),0)</f>
        <v>0</v>
      </c>
      <c r="T50" s="27">
        <f>IFERROR(VALUE(VLOOKUP($E50,Area_FDI_92_95,Seq!B$1,FALSE)),0)</f>
        <v>0</v>
      </c>
      <c r="U50" s="27">
        <f>IFERROR(VALUE(VLOOKUP($E50,Area_FDI_92_95,Seq!C$1,FALSE)),0)</f>
        <v>0</v>
      </c>
      <c r="V50" s="27">
        <f>IFERROR(VALUE(VLOOKUP($E50,Area_FDI_92_95,Seq!D$1,FALSE)),0)</f>
        <v>0</v>
      </c>
      <c r="W50" s="27">
        <f>IFERROR(VALUE(VLOOKUP($E50,Area_FDI_92_95,Seq!E$1,FALSE)),0)</f>
        <v>0</v>
      </c>
      <c r="X50" s="27">
        <f>IFERROR(VALUE(VLOOKUP($E50,Area_FDI_96_99,Seq!B$1,FALSE)),0)</f>
        <v>0</v>
      </c>
      <c r="Y50" s="27">
        <f>IFERROR(VALUE(VLOOKUP($E50,Area_FDI_96_99,Seq!C$1,FALSE)),0)</f>
        <v>0</v>
      </c>
      <c r="Z50" s="27">
        <f>IFERROR(VALUE(VLOOKUP($E50,Area_FDI_96_99,Seq!D$1,FALSE)),0)</f>
        <v>0</v>
      </c>
      <c r="AA50" s="27">
        <f>IFERROR(VALUE(VLOOKUP($E50,Area_FDI_96_99,Seq!E$1,FALSE)),0)</f>
        <v>0</v>
      </c>
      <c r="AB50" s="27">
        <f t="shared" si="31"/>
        <v>0</v>
      </c>
      <c r="AC50" s="27">
        <f t="shared" si="32"/>
        <v>0</v>
      </c>
      <c r="AD50" s="27">
        <f t="shared" si="33"/>
        <v>0</v>
      </c>
      <c r="AE50" s="27">
        <f t="shared" si="34"/>
        <v>33</v>
      </c>
      <c r="AF50" s="27">
        <f t="shared" si="35"/>
        <v>70</v>
      </c>
      <c r="AG50" s="27">
        <f t="shared" si="36"/>
        <v>65</v>
      </c>
      <c r="AH50" s="27">
        <f t="shared" si="37"/>
        <v>227</v>
      </c>
      <c r="AI50" s="27">
        <f t="shared" si="38"/>
        <v>0</v>
      </c>
      <c r="AJ50" s="27">
        <f t="shared" si="39"/>
        <v>0</v>
      </c>
      <c r="AK50" s="27">
        <f t="shared" si="40"/>
        <v>0</v>
      </c>
      <c r="AL50" s="27">
        <f t="shared" si="41"/>
        <v>0</v>
      </c>
      <c r="AM50" s="27"/>
      <c r="AN50" s="27"/>
      <c r="AO50" s="27"/>
      <c r="AP50" s="27"/>
      <c r="AQ50" s="27"/>
      <c r="AR50" s="27"/>
      <c r="AS50" s="27"/>
      <c r="AT50" s="27" t="str">
        <f>IFERROR(work!D50+work!AP50,".")</f>
        <v>.</v>
      </c>
      <c r="AU50" s="27">
        <f>IFERROR(work!E50+work!AQ50,".")</f>
        <v>19262372.852733083</v>
      </c>
      <c r="AV50" s="27">
        <f>IFERROR(work!F50+work!AR50,".")</f>
        <v>21014621.003975913</v>
      </c>
      <c r="AW50" s="27">
        <f>IFERROR(work!G50+work!AS50,".")</f>
        <v>23305196.810209714</v>
      </c>
      <c r="AX50" s="27">
        <f>IFERROR(work!H50+work!AT50,".")</f>
        <v>26846633.643812757</v>
      </c>
      <c r="AY50" s="27">
        <f>IFERROR(work!I50+work!AU50,".")</f>
        <v>30469704.279772852</v>
      </c>
      <c r="AZ50" s="27">
        <f>IFERROR(work!J50+work!AV50,".")</f>
        <v>33149551.37367725</v>
      </c>
      <c r="BA50" s="27">
        <f>IFERROR(work!K50+work!AW50,".")</f>
        <v>36992726.664483592</v>
      </c>
      <c r="BB50" s="27">
        <f>IFERROR(work!L50+work!AX50,".")</f>
        <v>41171588.28317523</v>
      </c>
      <c r="BC50" s="27">
        <f>IFERROR(work!M50+work!AY50,".")</f>
        <v>42860044.139174417</v>
      </c>
      <c r="BD50" s="27">
        <f>IFERROR(work!N50+work!AZ50,".")</f>
        <v>44487864.706388392</v>
      </c>
      <c r="BE50" s="27">
        <f>IFERROR(work!O50+work!BA50,".")</f>
        <v>48578567.131258465</v>
      </c>
      <c r="BF50" s="27">
        <f>IFERROR(work!P50+work!BB50,".")</f>
        <v>55473616.53249111</v>
      </c>
      <c r="BG50" s="27">
        <f>IFERROR(work!Q50+work!BC50,".")</f>
        <v>63237886.715891056</v>
      </c>
      <c r="BH50" s="27">
        <f>IFERROR(work!R50+work!BD50,".")</f>
        <v>71520112.359043032</v>
      </c>
      <c r="BI50" s="27">
        <f>IFERROR(work!S50+work!BE50,".")</f>
        <v>79314661.45080623</v>
      </c>
      <c r="BJ50" s="27">
        <f>IFERROR(work!T50+work!BF50,".")</f>
        <v>87243962.981682628</v>
      </c>
      <c r="BK50" s="27">
        <f>IFERROR(work!U50+work!BG50,".")</f>
        <v>95356187.592316344</v>
      </c>
      <c r="BL50" s="27">
        <f>IFERROR(work!V50+work!BH50,".")</f>
        <v>102793811.96063325</v>
      </c>
      <c r="BM50" s="27">
        <f>IFERROR(work!W50+work!BI50,".")</f>
        <v>110606566.60852261</v>
      </c>
      <c r="BN50" s="27">
        <f>IFERROR(work!X50+work!BJ50,".")</f>
        <v>119901416.12514487</v>
      </c>
      <c r="BO50" s="27">
        <f>IFERROR(work!Y50+work!BK50,".")</f>
        <v>129852067.64701349</v>
      </c>
      <c r="BP50" s="27">
        <f>IFERROR(work!Z50+work!BL50,".")</f>
        <v>141666420.95706323</v>
      </c>
      <c r="BQ50" s="27">
        <f>IFERROR(work!AA50+work!BM50,".")</f>
        <v>155829859.40138036</v>
      </c>
      <c r="BR50" s="27">
        <f>IFERROR(work!AB50+work!BN50,".")</f>
        <v>171565004.09220317</v>
      </c>
      <c r="BS50" s="27">
        <f>IFERROR(work!AC50+work!BO50,".")</f>
        <v>190948705.99208888</v>
      </c>
      <c r="BT50" s="27">
        <f>IFERROR(work!AD50+work!BP50,".")</f>
        <v>215197399.1879119</v>
      </c>
      <c r="BU50" s="27">
        <f>IFERROR(work!AE50+work!BQ50,".")</f>
        <v>245751146.15606174</v>
      </c>
      <c r="BV50" s="27">
        <f>IFERROR(work!AF50+work!BR50,".")</f>
        <v>269340403.3928411</v>
      </c>
      <c r="BW50" s="27">
        <f>IFERROR(work!AG50+work!BS50,".")</f>
        <v>294114834.35737884</v>
      </c>
      <c r="BX50" s="27">
        <f>IFERROR(work!AH50+work!BT50,".")</f>
        <v>324697983.84956193</v>
      </c>
      <c r="BY50" s="27">
        <f>IFERROR(work!AI50+work!BU50,".")</f>
        <v>354241561.36696398</v>
      </c>
      <c r="BZ50" s="27"/>
      <c r="CA50" s="27"/>
      <c r="CB50" s="27"/>
      <c r="CC50" s="27"/>
      <c r="CD50" s="27"/>
      <c r="CE50" s="27"/>
      <c r="CF50" s="27" t="str">
        <f>IFERROR(work!AP50-work!D50,".")</f>
        <v>.</v>
      </c>
      <c r="CG50" s="27">
        <f>IFERROR(work!AQ50-work!E50,".")</f>
        <v>-19228438.887549818</v>
      </c>
      <c r="CH50" s="27">
        <f>IFERROR(work!AR50-work!F50,".")</f>
        <v>-20978854.604672752</v>
      </c>
      <c r="CI50" s="27">
        <f>IFERROR(work!AS50-work!G50,".")</f>
        <v>-23265567.63978181</v>
      </c>
      <c r="CJ50" s="27">
        <f>IFERROR(work!AT50-work!H50,".")</f>
        <v>-26802887.002577391</v>
      </c>
      <c r="CK50" s="27">
        <f>IFERROR(work!AU50-work!I50,".")</f>
        <v>-30422501.653879892</v>
      </c>
      <c r="CL50" s="27">
        <f>IFERROR(work!AV50-work!J50,".")</f>
        <v>-33101168.682136972</v>
      </c>
      <c r="CM50" s="27">
        <f>IFERROR(work!AW50-work!K50,".")</f>
        <v>-36943076.917805091</v>
      </c>
      <c r="CN50" s="27">
        <f>IFERROR(work!AX50-work!L50,".")</f>
        <v>-41118961.103912055</v>
      </c>
      <c r="CO50" s="27">
        <f>IFERROR(work!AY50-work!M50,".")</f>
        <v>-42804417.772783592</v>
      </c>
      <c r="CP50" s="27">
        <f>IFERROR(work!AZ50-work!N50,".")</f>
        <v>-44431846.758223988</v>
      </c>
      <c r="CQ50" s="27">
        <f>IFERROR(work!BA50-work!O50,".")</f>
        <v>-48521757.788098224</v>
      </c>
      <c r="CR50" s="27">
        <f>IFERROR(work!BB50-work!P50,".")</f>
        <v>-55414954.525414132</v>
      </c>
      <c r="CS50" s="27">
        <f>IFERROR(work!BC50-work!Q50,".")</f>
        <v>-63175084.290121101</v>
      </c>
      <c r="CT50" s="27">
        <f>IFERROR(work!BD50-work!R50,".")</f>
        <v>-71452957.848756552</v>
      </c>
      <c r="CU50" s="27">
        <f>IFERROR(work!BE50-work!S50,".")</f>
        <v>-79242473.409643471</v>
      </c>
      <c r="CV50" s="27">
        <f>IFERROR(work!BF50-work!T50,".")</f>
        <v>-87168885.364812195</v>
      </c>
      <c r="CW50" s="27">
        <f>IFERROR(work!BG50-work!U50,".")</f>
        <v>-95277055.650402501</v>
      </c>
      <c r="CX50" s="27">
        <f>IFERROR(work!BH50-work!V50,".")</f>
        <v>-102708824.25501779</v>
      </c>
      <c r="CY50" s="27">
        <f>IFERROR(work!BI50-work!W50,".")</f>
        <v>-110514269.95951788</v>
      </c>
      <c r="CZ50" s="27">
        <f>IFERROR(work!BJ50-work!X50,".")</f>
        <v>-119793570.71461099</v>
      </c>
      <c r="DA50" s="27">
        <f>IFERROR(work!BK50-work!Y50,".")</f>
        <v>-129737603.10044208</v>
      </c>
      <c r="DB50" s="27">
        <f>IFERROR(work!BL50-work!Z50,".")</f>
        <v>-141545909.82841077</v>
      </c>
      <c r="DC50" s="27">
        <f>IFERROR(work!BM50-work!AA50,".")</f>
        <v>-155703704.46264064</v>
      </c>
      <c r="DD50" s="27">
        <f>IFERROR(work!BN50-work!AB50,".")</f>
        <v>-171433449.72208539</v>
      </c>
      <c r="DE50" s="27">
        <f>IFERROR(work!BO50-work!AC50,".")</f>
        <v>-190808573.10321388</v>
      </c>
      <c r="DF50" s="27">
        <f>IFERROR(work!BP50-work!AD50,".")</f>
        <v>-215043054.35249272</v>
      </c>
      <c r="DG50" s="27">
        <f>IFERROR(work!BQ50-work!AE50,".")</f>
        <v>-245583451.78708181</v>
      </c>
      <c r="DH50" s="27">
        <f>IFERROR(work!BR50-work!AF50,".")</f>
        <v>-269162315.95284343</v>
      </c>
      <c r="DI50" s="27">
        <f>IFERROR(work!BS50-work!AG50,".")</f>
        <v>-293930135.16810977</v>
      </c>
      <c r="DJ50" s="27">
        <f>IFERROR(work!BT50-work!AH50,".")</f>
        <v>-324503662.50657749</v>
      </c>
      <c r="DK50" s="27">
        <f>IFERROR(work!BU50-work!AI50,".")</f>
        <v>-354037434.80758393</v>
      </c>
      <c r="DL50" s="27"/>
      <c r="DM50" s="27"/>
      <c r="DN50" s="27"/>
      <c r="DO50" s="27"/>
      <c r="DP50" s="27"/>
      <c r="DQ50" s="27"/>
      <c r="DR50" s="27"/>
      <c r="DS50" s="27" t="str">
        <f>IFERROR(work!DO50-work!CC50,".")</f>
        <v>.</v>
      </c>
      <c r="DT50" s="27" t="str">
        <f>IFERROR(work!DP50-work!CD50,".")</f>
        <v>.</v>
      </c>
      <c r="DU50" s="27" t="str">
        <f>IFERROR(work!DQ50-work!CE50,".")</f>
        <v>.</v>
      </c>
      <c r="DV50" s="27" t="str">
        <f>IFERROR(work!DR50-work!CF50,".")</f>
        <v>.</v>
      </c>
      <c r="DW50" s="27" t="str">
        <f>IFERROR(work!DS50-work!CG50,".")</f>
        <v>.</v>
      </c>
      <c r="DX50" s="27" t="str">
        <f>IFERROR(work!DT50-work!CH50,".")</f>
        <v>.</v>
      </c>
      <c r="DY50" s="27" t="str">
        <f>IFERROR(work!DU50-work!CI50,".")</f>
        <v>.</v>
      </c>
      <c r="DZ50" s="27" t="str">
        <f>IFERROR(work!DV50-work!CJ50,".")</f>
        <v>.</v>
      </c>
      <c r="EA50" s="27" t="str">
        <f>IFERROR(work!DW50-work!CK50,".")</f>
        <v>.</v>
      </c>
      <c r="EB50" s="27" t="str">
        <f>IFERROR(work!DX50-work!CL50,".")</f>
        <v>.</v>
      </c>
      <c r="EC50" s="27" t="str">
        <f>IFERROR(work!DY50-work!CM50,".")</f>
        <v>.</v>
      </c>
      <c r="ED50" s="27" t="str">
        <f>IFERROR(work!DZ50-work!CN50,".")</f>
        <v>.</v>
      </c>
      <c r="EE50" s="27" t="str">
        <f>IFERROR(work!EA50-work!CO50,".")</f>
        <v>.</v>
      </c>
      <c r="EF50" s="27" t="str">
        <f>IFERROR(work!EB50-work!CP50,".")</f>
        <v>.</v>
      </c>
      <c r="EG50" s="27" t="str">
        <f>IFERROR(work!EC50-work!CQ50,".")</f>
        <v>.</v>
      </c>
      <c r="EH50" s="27" t="str">
        <f>IFERROR(work!ED50-work!CR50,".")</f>
        <v>.</v>
      </c>
      <c r="EI50" s="27" t="str">
        <f>IFERROR(work!EE50-work!CS50,".")</f>
        <v>.</v>
      </c>
      <c r="EJ50" s="27" t="str">
        <f>IFERROR(work!EF50-work!CT50,".")</f>
        <v>.</v>
      </c>
      <c r="EK50" s="27" t="str">
        <f>IFERROR(work!EG50-work!CU50,".")</f>
        <v>.</v>
      </c>
      <c r="EL50" s="27" t="str">
        <f>IFERROR(work!EH50-work!CV50,".")</f>
        <v>.</v>
      </c>
      <c r="EM50" s="27" t="str">
        <f>IFERROR(work!EI50-work!CW50,".")</f>
        <v>.</v>
      </c>
      <c r="EN50" s="27" t="str">
        <f>IFERROR(work!EJ50-work!CX50,".")</f>
        <v>.</v>
      </c>
      <c r="EO50" s="27" t="str">
        <f>IFERROR(work!EK50-work!CY50,".")</f>
        <v>.</v>
      </c>
      <c r="EP50" s="27" t="str">
        <f>IFERROR(work!EL50-work!CZ50,".")</f>
        <v>.</v>
      </c>
      <c r="EQ50" s="27" t="str">
        <f>IFERROR(work!EM50-work!DA50,".")</f>
        <v>.</v>
      </c>
      <c r="ER50" s="27" t="str">
        <f>IFERROR(work!EN50-work!DB50,".")</f>
        <v>.</v>
      </c>
      <c r="ES50" s="27" t="str">
        <f>IFERROR(work!EO50-work!DC50,".")</f>
        <v>.</v>
      </c>
      <c r="ET50" s="27" t="str">
        <f>IFERROR(work!EP50-work!DD50,".")</f>
        <v>.</v>
      </c>
      <c r="EU50" s="27" t="str">
        <f>IFERROR(work!EQ50-work!DE50,".")</f>
        <v>.</v>
      </c>
      <c r="EV50" s="27" t="str">
        <f>IFERROR(work!ER50-work!DF50,".")</f>
        <v>.</v>
      </c>
      <c r="EW50" s="27" t="str">
        <f>IFERROR(work!ES50-work!DG50,".")</f>
        <v>.</v>
      </c>
      <c r="EX50" s="27" t="str">
        <f>IFERROR(work!ET50-work!DH50,".")</f>
        <v>.</v>
      </c>
      <c r="EY50" s="27"/>
      <c r="EZ50" s="27"/>
      <c r="FA50" s="27"/>
      <c r="FB50" s="27"/>
      <c r="FC50" s="27"/>
      <c r="FD50" s="27"/>
      <c r="FE50" s="27" t="str">
        <f>IF(ISNUMBER(work!GZ50/work!HD50),work!GZ50/work!HD50,".")</f>
        <v>.</v>
      </c>
      <c r="FF50" s="27" t="str">
        <f>IF(ISNUMBER(work!HA50/work!HE50),work!HA50/work!HE50,".")</f>
        <v>.</v>
      </c>
      <c r="FG50" s="27" t="str">
        <f>IF(ISNUMBER(work!HB50/work!HF50),work!HB50/work!HF50,".")</f>
        <v>.</v>
      </c>
      <c r="FH50" s="27" t="str">
        <f>IF(ISNUMBER(work!HC50/work!HG50),work!HC50/work!HG50,".")</f>
        <v>.</v>
      </c>
      <c r="FI50" s="27" t="str">
        <f>IF(ISNUMBER((work!HA50+work!HB50)/(work!HE50+work!HF50)),(work!HA50+work!HB50)/(work!HE50+work!HF50),".")</f>
        <v>.</v>
      </c>
      <c r="FJ50" s="27" t="str">
        <f>IF(ISNUMBER(work!HH50/work!HL50),work!HH50/work!HL50,".")</f>
        <v>.</v>
      </c>
      <c r="FK50" s="27" t="str">
        <f>IF(ISNUMBER(work!HI50/work!HM50),work!HI50/work!HM50,".")</f>
        <v>.</v>
      </c>
      <c r="FL50" s="27" t="str">
        <f>IF(ISNUMBER(work!HJ50/work!HN50),work!HJ50/work!HN50,".")</f>
        <v>.</v>
      </c>
      <c r="FM50" s="27" t="str">
        <f>IF(ISNUMBER(work!HK50/work!HO50),work!HK50/work!HO50,".")</f>
        <v>.</v>
      </c>
      <c r="FN50" s="27" t="str">
        <f>IF(ISNUMBER((work!HI50+work!HJ50)/(work!HM50+work!HN50)),(work!HI50+work!HJ50)/(work!HM50+work!HN50),".")</f>
        <v>.</v>
      </c>
      <c r="FO50" s="27" t="s">
        <v>5007</v>
      </c>
      <c r="FP50" s="27" t="s">
        <v>5007</v>
      </c>
      <c r="FQ50" s="27" t="s">
        <v>5007</v>
      </c>
      <c r="FR50" s="27" t="s">
        <v>5007</v>
      </c>
      <c r="FS50" s="27" t="s">
        <v>5007</v>
      </c>
      <c r="FT50" s="27" t="str">
        <f>work!GM50</f>
        <v>.</v>
      </c>
      <c r="FU50" s="27" t="str">
        <f>work!GN50</f>
        <v>.</v>
      </c>
      <c r="FV50" s="27" t="str">
        <f>work!GO50</f>
        <v>.</v>
      </c>
      <c r="FW50" s="27" t="s">
        <v>5007</v>
      </c>
      <c r="FX50" s="27"/>
      <c r="FY50" s="27" t="str">
        <f t="shared" si="42"/>
        <v>.</v>
      </c>
      <c r="FZ50">
        <f t="shared" si="20"/>
        <v>0</v>
      </c>
      <c r="GA50" t="str">
        <f>work!HC50</f>
        <v>.</v>
      </c>
      <c r="GB50" t="str">
        <f>IF(ISNUMBER(work!HA50+work!HB50),work!HA50+work!HB50,".")</f>
        <v>.</v>
      </c>
      <c r="GC50" t="str">
        <f>IF(ISNUMBER(work!HK50-work!HC50),work!HK50-work!HC50,".")</f>
        <v>.</v>
      </c>
      <c r="GD50" t="str">
        <f>IF(ISNUMBER(work!HI50+work!HJ50-work!HA50-work!HB50),(work!HI50+work!HJ50-work!HA50-work!HB50),".")</f>
        <v>.</v>
      </c>
      <c r="GH50" t="str">
        <f>work!GQ50</f>
        <v>.</v>
      </c>
      <c r="GI50" t="str">
        <f>work!GR50</f>
        <v>.</v>
      </c>
      <c r="GJ50" t="str">
        <f>work!GZ50</f>
        <v>.</v>
      </c>
      <c r="GK50" t="str">
        <f>work!HH50</f>
        <v>.</v>
      </c>
      <c r="GL50" t="str">
        <f t="shared" si="43"/>
        <v>.</v>
      </c>
      <c r="GM50" t="str">
        <f>IFERROR(VLOOKUP($F50,AREA_EM_ALLYEAR,Seq!B$1,FALSE),".")</f>
        <v>.</v>
      </c>
      <c r="GN50" t="str">
        <f>IFERROR(VLOOKUP($F50,AREA_EM_ALLYEAR,Seq!C$1,FALSE),".")</f>
        <v>.</v>
      </c>
      <c r="GO50" t="str">
        <f>IFERROR(VLOOKUP($F50,AREA_EM_ALLYEAR,Seq!D$1,FALSE),".")</f>
        <v>.</v>
      </c>
      <c r="GP50" t="str">
        <f>IFERROR(VLOOKUP($F50,AREA_EM_ALLYEAR,Seq!E$1,FALSE),".")</f>
        <v>.</v>
      </c>
      <c r="GQ50" t="str">
        <f>IFERROR(VLOOKUP($F50,AREA_EM_ALLYEAR,Seq!F$1,FALSE),".")</f>
        <v>.</v>
      </c>
      <c r="GR50" t="str">
        <f>IFERROR(VLOOKUP($F50,AREA_EM_ALLYEAR,Seq!G$1,FALSE),".")</f>
        <v>.</v>
      </c>
      <c r="GS50" t="str">
        <f>IFERROR(VLOOKUP($F50,AREA_EM_ALLYEAR,Seq!H$1,FALSE),".")</f>
        <v>.</v>
      </c>
      <c r="GT50" t="str">
        <f>IFERROR(VLOOKUP($F50,AREA_EM_ALLYEAR,Seq!I$1,FALSE),".")</f>
        <v>.</v>
      </c>
      <c r="GU50" t="str">
        <f>IFERROR(VLOOKUP($F50,AREA_EM_ALLYEAR,Seq!J$1,FALSE),".")</f>
        <v>.</v>
      </c>
      <c r="GV50" t="str">
        <f>IFERROR(VLOOKUP($F50,AREA_EM_ALLYEAR,Seq!K$1,FALSE),".")</f>
        <v>.</v>
      </c>
      <c r="GW50" t="str">
        <f>IFERROR(VLOOKUP($F50,AREA_EM_ALLYEAR,Seq!L$1,FALSE),".")</f>
        <v>.</v>
      </c>
      <c r="GX50" t="str">
        <f>IFERROR(VLOOKUP($F50,AREA_EM_ALLYEAR,Seq!M$1,FALSE),".")</f>
        <v>.</v>
      </c>
      <c r="GY50" t="str">
        <f>IFERROR(VLOOKUP($F50,AREA_EM_ALLYEAR,Seq!N$1,FALSE),".")</f>
        <v>.</v>
      </c>
      <c r="GZ50" t="str">
        <f>IFERROR(VLOOKUP($F50,AREA_EM_ALLYEAR,Seq!O$1,FALSE),".")</f>
        <v>.</v>
      </c>
      <c r="HA50" t="str">
        <f t="shared" si="21"/>
        <v>.</v>
      </c>
      <c r="HK50" s="139">
        <f>IFERROR(VLOOKUP(CONCATENATE($G50, ".SP.DYN.LE00.IN"),AREA_WB_6ATTRS,Seq!B$1,FALSE)-VLOOKUP("CHN.SP.DYN.LE00.IN",AREA_WB_6ATTRS,Seq!B$1,FALSE),".")</f>
        <v>-7.1504634146341459</v>
      </c>
      <c r="HL50" s="139">
        <f>IFERROR(VLOOKUP(CONCATENATE($G50, ".SP.DYN.LE00.IN"),AREA_WB_6ATTRS,Seq!C$1,FALSE)-VLOOKUP("CHN.SP.DYN.LE00.IN",AREA_WB_6ATTRS,Seq!C$1,FALSE),".")</f>
        <v>-6.82373170731708</v>
      </c>
      <c r="HM50" s="139">
        <f>IFERROR(VLOOKUP(CONCATENATE($G50, ".SP.DYN.LE00.IN"),AREA_WB_6ATTRS,Seq!D$1,FALSE)-VLOOKUP("CHN.SP.DYN.LE00.IN",AREA_WB_6ATTRS,Seq!D$1,FALSE),".")</f>
        <v>-6.5175853658536553</v>
      </c>
      <c r="HN50" s="139">
        <f>IFERROR(VLOOKUP(CONCATENATE($G50, ".SP.DYN.LE00.IN"),AREA_WB_6ATTRS,Seq!E$1,FALSE)-VLOOKUP("CHN.SP.DYN.LE00.IN",AREA_WB_6ATTRS,Seq!E$1,FALSE),".")</f>
        <v>-6.2201463414634119</v>
      </c>
      <c r="HO50" s="139">
        <f>IFERROR(VLOOKUP(CONCATENATE($G50, ".SP.DYN.LE00.IN"),AREA_WB_6ATTRS,Seq!F$1,FALSE)-VLOOKUP("CHN.SP.DYN.LE00.IN",AREA_WB_6ATTRS,Seq!F$1,FALSE),".")</f>
        <v>-5.9327560975609686</v>
      </c>
      <c r="HP50" s="139">
        <f>IFERROR(VLOOKUP(CONCATENATE($G50, ".SP.DYN.LE00.IN"),AREA_WB_6ATTRS,Seq!G$1,FALSE)-VLOOKUP("CHN.SP.DYN.LE00.IN",AREA_WB_6ATTRS,Seq!G$1,FALSE),".")</f>
        <v>-5.6548292682926942</v>
      </c>
      <c r="HQ50" s="139">
        <f>IFERROR(VLOOKUP(CONCATENATE($G50, ".SP.DYN.LE00.IN"),AREA_WB_6ATTRS,Seq!H$1,FALSE)-VLOOKUP("CHN.SP.DYN.LE00.IN",AREA_WB_6ATTRS,Seq!H$1,FALSE),".")</f>
        <v>-5.3861707317073169</v>
      </c>
      <c r="HR50" s="139">
        <f>IFERROR(VLOOKUP(CONCATENATE($G50, ".SP.DYN.LE00.IN"),AREA_WB_6ATTRS,Seq!I$1,FALSE)-VLOOKUP("CHN.SP.DYN.LE00.IN",AREA_WB_6ATTRS,Seq!I$1,FALSE),".")</f>
        <v>-5.1251219512195121</v>
      </c>
      <c r="HS50" s="139">
        <f>IFERROR(VLOOKUP(CONCATENATE($G50, ".SP.DYN.LE00.IN"),AREA_WB_6ATTRS,Seq!J$1,FALSE)-VLOOKUP("CHN.SP.DYN.LE00.IN",AREA_WB_6ATTRS,Seq!J$1,FALSE),".")</f>
        <v>-4.8709268292683134</v>
      </c>
      <c r="HT50" s="139">
        <f>IFERROR(VLOOKUP(CONCATENATE($G50, ".SP.DYN.LE00.IN"),AREA_WB_6ATTRS,Seq!K$1,FALSE)-VLOOKUP("CHN.SP.DYN.LE00.IN",AREA_WB_6ATTRS,Seq!K$1,FALSE),".")</f>
        <v>-4.6214390243902415</v>
      </c>
      <c r="HU50" s="139">
        <f>IFERROR(VLOOKUP(CONCATENATE($G50, ".SP.DYN.LE00.IN"),AREA_WB_6ATTRS,Seq!L$1,FALSE)-VLOOKUP("CHN.SP.DYN.LE00.IN",AREA_WB_6ATTRS,Seq!L$1,FALSE),".")</f>
        <v>-4.3795121951219471</v>
      </c>
      <c r="HV50" s="139">
        <f>IFERROR(VLOOKUP(CONCATENATE($G50, ".SP.DYN.LE00.IN"),AREA_WB_6ATTRS,Seq!M$1,FALSE)-VLOOKUP("CHN.SP.DYN.LE00.IN",AREA_WB_6ATTRS,Seq!M$1,FALSE),".")</f>
        <v>-4.1445121951219477</v>
      </c>
      <c r="HW50" s="139">
        <f>IFERROR(VLOOKUP(CONCATENATE($G50, ".SP.DYN.LE00.IN"),AREA_WB_6ATTRS,Seq!N$1,FALSE)-VLOOKUP("CHN.SP.DYN.LE00.IN",AREA_WB_6ATTRS,Seq!N$1,FALSE),".")</f>
        <v>-3.916512195121939</v>
      </c>
      <c r="HX50" s="139">
        <f>IFERROR(VLOOKUP(CONCATENATE($G50, ".SP.DYN.LE00.IN"),AREA_WB_6ATTRS,Seq!O$1,FALSE)-VLOOKUP("CHN.SP.DYN.LE00.IN",AREA_WB_6ATTRS,Seq!O$1,FALSE),".")</f>
        <v>-3.6945121951219448</v>
      </c>
      <c r="HY50" s="139">
        <f>IFERROR(VLOOKUP(CONCATENATE($G50, ".SP.DYN.LE00.IN"),AREA_WB_6ATTRS,Seq!P$1,FALSE)-VLOOKUP("CHN.SP.DYN.LE00.IN",AREA_WB_6ATTRS,Seq!P$1,FALSE),".")</f>
        <v>-3.4724878048780425</v>
      </c>
      <c r="HZ50" s="139">
        <f>IFERROR(VLOOKUP(CONCATENATE($G50, ".SP.DYN.LE00.IN"),AREA_WB_6ATTRS,Seq!Q$1,FALSE)-VLOOKUP("CHN.SP.DYN.LE00.IN",AREA_WB_6ATTRS,Seq!Q$1,FALSE),".")</f>
        <v>-3.2424146341463427</v>
      </c>
      <c r="IA50" s="139">
        <f>IFERROR(VLOOKUP(CONCATENATE($G50, ".SP.DYN.LE00.IN"),AREA_WB_6ATTRS,Seq!R$1,FALSE)-VLOOKUP("CHN.SP.DYN.LE00.IN",AREA_WB_6ATTRS,Seq!R$1,FALSE),".")</f>
        <v>-2.9958292682926952</v>
      </c>
      <c r="IB50" s="139">
        <f>IFERROR(VLOOKUP(CONCATENATE($G50, ".SP.DYN.LE00.IN"),AREA_WB_6ATTRS,Seq!S$1,FALSE)-VLOOKUP("CHN.SP.DYN.LE00.IN",AREA_WB_6ATTRS,Seq!S$1,FALSE),".")</f>
        <v>-2.7292682926829173</v>
      </c>
      <c r="IC50" s="139">
        <f>IFERROR(VLOOKUP(CONCATENATE($G50, ".SP.DYN.LE00.IN"),AREA_WB_6ATTRS,Seq!T$1,FALSE)-VLOOKUP("CHN.SP.DYN.LE00.IN",AREA_WB_6ATTRS,Seq!T$1,FALSE),".")</f>
        <v>-2.4392926829268475</v>
      </c>
      <c r="ID50" s="139">
        <f>IFERROR(VLOOKUP(CONCATENATE($G50, ".SP.DYN.LE00.IN"),AREA_WB_6ATTRS,Seq!U$1,FALSE)-VLOOKUP("CHN.SP.DYN.LE00.IN",AREA_WB_6ATTRS,Seq!U$1,FALSE),".")</f>
        <v>-2.1270000000000238</v>
      </c>
      <c r="IE50" s="139">
        <f>IFERROR(VLOOKUP(CONCATENATE($G50, ".SP.DYN.LE00.IN"),AREA_WB_6ATTRS,Seq!V$1,FALSE)-VLOOKUP("CHN.SP.DYN.LE00.IN",AREA_WB_6ATTRS,Seq!V$1,FALSE),".")</f>
        <v>-1.7934390243902527</v>
      </c>
      <c r="IF50" s="139">
        <f>IFERROR(VLOOKUP(CONCATENATE($G50, ".SP.DYN.LE00.IN"),AREA_WB_6ATTRS,Seq!W$1,FALSE)-VLOOKUP("CHN.SP.DYN.LE00.IN",AREA_WB_6ATTRS,Seq!W$1,FALSE),".")</f>
        <v>-1.4356829268292728</v>
      </c>
      <c r="IG50" s="139">
        <f>IFERROR(VLOOKUP(CONCATENATE($G50, ".SP.DYN.LE00.IN"),AREA_WB_6ATTRS,Seq!X$1,FALSE)-VLOOKUP("CHN.SP.DYN.LE00.IN",AREA_WB_6ATTRS,Seq!X$1,FALSE),".")</f>
        <v>-1.0657804878048722</v>
      </c>
      <c r="IH50" s="139">
        <f>IFERROR(VLOOKUP(CONCATENATE($G50, ".SP.DYN.LE00.IN"),AREA_WB_6ATTRS,Seq!Y$1,FALSE)-VLOOKUP("CHN.SP.DYN.LE00.IN",AREA_WB_6ATTRS,Seq!Y$1,FALSE),".")</f>
        <v>-0.6972439024390269</v>
      </c>
      <c r="II50" s="139">
        <f>IFERROR(VLOOKUP(CONCATENATE($G50, ".SP.DYN.LE00.IN"),AREA_WB_6ATTRS,Seq!Z$1,FALSE)-VLOOKUP("CHN.SP.DYN.LE00.IN",AREA_WB_6ATTRS,Seq!Z$1,FALSE),".")</f>
        <v>-0.34456097560976673</v>
      </c>
      <c r="IJ50" s="139">
        <f>IFERROR(VLOOKUP(CONCATENATE($G50, ".SP.DYN.LE00.IN"),AREA_WB_6ATTRS,Seq!AA$1,FALSE)-VLOOKUP("CHN.SP.DYN.LE00.IN",AREA_WB_6ATTRS,Seq!AA$1,FALSE),".")</f>
        <v>-3.0658536585363549E-2</v>
      </c>
      <c r="IK50" s="139">
        <f>IFERROR(VLOOKUP(CONCATENATE($G50, ".SP.DYN.LE00.IN"),AREA_WB_6ATTRS,Seq!AB$1,FALSE)-VLOOKUP("CHN.SP.DYN.LE00.IN",AREA_WB_6ATTRS,Seq!AB$1,FALSE),".")</f>
        <v>0.22060975609755928</v>
      </c>
      <c r="IL50" s="139">
        <f>IFERROR(VLOOKUP(CONCATENATE($G50, ".SP.DYN.LE00.IN"),AREA_WB_6ATTRS,Seq!AC$1,FALSE)-VLOOKUP("CHN.SP.DYN.LE00.IN",AREA_WB_6ATTRS,Seq!AC$1,FALSE),".")</f>
        <v>0.3982682926829284</v>
      </c>
      <c r="IM50" s="139">
        <f>IFERROR(VLOOKUP(CONCATENATE($G50, ".SP.DYN.LE00.IN"),AREA_WB_6ATTRS,Seq!AD$1,FALSE)-VLOOKUP("CHN.SP.DYN.LE00.IN",AREA_WB_6ATTRS,Seq!AD$1,FALSE),".")</f>
        <v>0.5008536585365988</v>
      </c>
      <c r="IN50" s="139">
        <f>IFERROR(VLOOKUP(CONCATENATE($G50, ".SP.DYN.LE00.IN"),AREA_WB_6ATTRS,Seq!AE$1,FALSE)-VLOOKUP("CHN.SP.DYN.LE00.IN",AREA_WB_6ATTRS,Seq!AE$1,FALSE),".")</f>
        <v>0.53029268292684151</v>
      </c>
      <c r="IO50" s="139">
        <f>IFERROR(VLOOKUP(CONCATENATE($G50, ".SP.DYN.LE00.IN"),AREA_WB_6ATTRS,Seq!AF$1,FALSE)-VLOOKUP("CHN.SP.DYN.LE00.IN",AREA_WB_6ATTRS,Seq!AF$1,FALSE),".")</f>
        <v>0.50095121951217436</v>
      </c>
      <c r="IP50" s="139" t="str">
        <f>IFERROR(VLOOKUP(CONCATENATE($G50, ".SP.DYN.LE00.IN"),AREA_WB_6ATTRS,Seq!AG$1,FALSE)-VLOOKUP("CHN.SP.DYN.LE00.IN",AREA_WB_6ATTRS,Seq!AG$1,FALSE),".")</f>
        <v>.</v>
      </c>
      <c r="IW50">
        <f>IFERROR(VLOOKUP(CONCATENATE($G50, ".SP.DYN.LE00.IN"),AREA_WB_6ATTRS,Seq!B$1,FALSE),".")</f>
        <v>59.843341463414646</v>
      </c>
      <c r="IX50">
        <f>IFERROR(VLOOKUP(CONCATENATE($G50, ".SP.DYN.LE00.IN"),AREA_WB_6ATTRS,Seq!C$1,FALSE),".")</f>
        <v>60.439195121951229</v>
      </c>
      <c r="IY50">
        <f>IFERROR(VLOOKUP(CONCATENATE($G50, ".SP.DYN.LE00.IN"),AREA_WB_6ATTRS,Seq!D$1,FALSE),".")</f>
        <v>61.017317073170737</v>
      </c>
      <c r="IZ50">
        <f>IFERROR(VLOOKUP(CONCATENATE($G50, ".SP.DYN.LE00.IN"),AREA_WB_6ATTRS,Seq!E$1,FALSE),".")</f>
        <v>61.579707317073179</v>
      </c>
      <c r="JA50">
        <f>IFERROR(VLOOKUP(CONCATENATE($G50, ".SP.DYN.LE00.IN"),AREA_WB_6ATTRS,Seq!F$1,FALSE),".")</f>
        <v>62.126512195121961</v>
      </c>
      <c r="JB50">
        <f>IFERROR(VLOOKUP(CONCATENATE($G50, ".SP.DYN.LE00.IN"),AREA_WB_6ATTRS,Seq!G$1,FALSE),".")</f>
        <v>62.658317073170728</v>
      </c>
      <c r="JC50">
        <f>IFERROR(VLOOKUP(CONCATENATE($G50, ".SP.DYN.LE00.IN"),AREA_WB_6ATTRS,Seq!H$1,FALSE),".")</f>
        <v>63.173317073170743</v>
      </c>
      <c r="JD50">
        <f>IFERROR(VLOOKUP(CONCATENATE($G50, ".SP.DYN.LE00.IN"),AREA_WB_6ATTRS,Seq!I$1,FALSE),".")</f>
        <v>63.672195121951233</v>
      </c>
      <c r="JE50">
        <f>IFERROR(VLOOKUP(CONCATENATE($G50, ".SP.DYN.LE00.IN"),AREA_WB_6ATTRS,Seq!J$1,FALSE),".")</f>
        <v>64.156195121951214</v>
      </c>
      <c r="JF50">
        <f>IFERROR(VLOOKUP(CONCATENATE($G50, ".SP.DYN.LE00.IN"),AREA_WB_6ATTRS,Seq!K$1,FALSE),".")</f>
        <v>64.625487804878063</v>
      </c>
      <c r="JG50">
        <f>IFERROR(VLOOKUP(CONCATENATE($G50, ".SP.DYN.LE00.IN"),AREA_WB_6ATTRS,Seq!L$1,FALSE),".")</f>
        <v>65.080219512195129</v>
      </c>
      <c r="JH50">
        <f>IFERROR(VLOOKUP(CONCATENATE($G50, ".SP.DYN.LE00.IN"),AREA_WB_6ATTRS,Seq!M$1,FALSE),".")</f>
        <v>65.519512195121962</v>
      </c>
      <c r="JI50">
        <f>IFERROR(VLOOKUP(CONCATENATE($G50, ".SP.DYN.LE00.IN"),AREA_WB_6ATTRS,Seq!N$1,FALSE),".")</f>
        <v>65.945317073170742</v>
      </c>
      <c r="JJ50">
        <f>IFERROR(VLOOKUP(CONCATENATE($G50, ".SP.DYN.LE00.IN"),AREA_WB_6ATTRS,Seq!O$1,FALSE),".")</f>
        <v>66.360121951219526</v>
      </c>
      <c r="JK50">
        <f>IFERROR(VLOOKUP(CONCATENATE($G50, ".SP.DYN.LE00.IN"),AREA_WB_6ATTRS,Seq!P$1,FALSE),".")</f>
        <v>66.770439024390257</v>
      </c>
      <c r="JL50">
        <f>IFERROR(VLOOKUP(CONCATENATE($G50, ".SP.DYN.LE00.IN"),AREA_WB_6ATTRS,Seq!Q$1,FALSE),".")</f>
        <v>67.182317073170736</v>
      </c>
      <c r="JM50">
        <f>IFERROR(VLOOKUP(CONCATENATE($G50, ".SP.DYN.LE00.IN"),AREA_WB_6ATTRS,Seq!R$1,FALSE),".")</f>
        <v>67.603195121951217</v>
      </c>
      <c r="JN50">
        <f>IFERROR(VLOOKUP(CONCATENATE($G50, ".SP.DYN.LE00.IN"),AREA_WB_6ATTRS,Seq!S$1,FALSE),".")</f>
        <v>68.037048780487822</v>
      </c>
      <c r="JO50">
        <f>IFERROR(VLOOKUP(CONCATENATE($G50, ".SP.DYN.LE00.IN"),AREA_WB_6ATTRS,Seq!T$1,FALSE),".")</f>
        <v>68.487804878048777</v>
      </c>
      <c r="JP50">
        <f>IFERROR(VLOOKUP(CONCATENATE($G50, ".SP.DYN.LE00.IN"),AREA_WB_6ATTRS,Seq!U$1,FALSE),".")</f>
        <v>68.956390243902433</v>
      </c>
      <c r="JQ50">
        <f>IFERROR(VLOOKUP(CONCATENATE($G50, ".SP.DYN.LE00.IN"),AREA_WB_6ATTRS,Seq!V$1,FALSE),".")</f>
        <v>69.448268292682926</v>
      </c>
      <c r="JR50">
        <f>IFERROR(VLOOKUP(CONCATENATE($G50, ".SP.DYN.LE00.IN"),AREA_WB_6ATTRS,Seq!W$1,FALSE),".")</f>
        <v>69.969853658536593</v>
      </c>
      <c r="JS50">
        <f>IFERROR(VLOOKUP(CONCATENATE($G50, ".SP.DYN.LE00.IN"),AREA_WB_6ATTRS,Seq!X$1,FALSE),".")</f>
        <v>70.513658536585368</v>
      </c>
      <c r="JT50">
        <f>IFERROR(VLOOKUP(CONCATENATE($G50, ".SP.DYN.LE00.IN"),AREA_WB_6ATTRS,Seq!Y$1,FALSE),".")</f>
        <v>71.067634146341462</v>
      </c>
      <c r="JU50">
        <f>IFERROR(VLOOKUP(CONCATENATE($G50, ".SP.DYN.LE00.IN"),AREA_WB_6ATTRS,Seq!Z$1,FALSE),".")</f>
        <v>71.617780487804879</v>
      </c>
      <c r="JV50">
        <f>IFERROR(VLOOKUP(CONCATENATE($G50, ".SP.DYN.LE00.IN"),AREA_WB_6ATTRS,Seq!AA$1,FALSE),".")</f>
        <v>72.140658536585377</v>
      </c>
      <c r="JW50">
        <f>IFERROR(VLOOKUP(CONCATENATE($G50, ".SP.DYN.LE00.IN"),AREA_WB_6ATTRS,Seq!AB$1,FALSE),".")</f>
        <v>72.610341463414642</v>
      </c>
      <c r="JX50">
        <f>IFERROR(VLOOKUP(CONCATENATE($G50, ".SP.DYN.LE00.IN"),AREA_WB_6ATTRS,Seq!AC$1,FALSE),".")</f>
        <v>73.01085365853659</v>
      </c>
      <c r="JY50">
        <f>IFERROR(VLOOKUP(CONCATENATE($G50, ".SP.DYN.LE00.IN"),AREA_WB_6ATTRS,Seq!AD$1,FALSE),".")</f>
        <v>73.336195121951235</v>
      </c>
      <c r="JZ50">
        <f>IFERROR(VLOOKUP(CONCATENATE($G50, ".SP.DYN.LE00.IN"),AREA_WB_6ATTRS,Seq!AE$1,FALSE),".")</f>
        <v>73.586804878048795</v>
      </c>
      <c r="KA50">
        <f>IFERROR(VLOOKUP(CONCATENATE($G50, ".SP.DYN.LE00.IN"),AREA_WB_6ATTRS,Seq!AF$1,FALSE),".")</f>
        <v>73.774048780487803</v>
      </c>
      <c r="KB50" t="str">
        <f>IFERROR(VLOOKUP(CONCATENATE($G50, ".SP.DYN.LE00.IN"),AREA_WB_6ATTRS,Seq!AG$1,FALSE),".")</f>
        <v>.</v>
      </c>
      <c r="KK50">
        <f t="shared" si="25"/>
        <v>0</v>
      </c>
      <c r="KL50">
        <f t="shared" si="23"/>
        <v>0</v>
      </c>
      <c r="KM50">
        <f t="shared" si="26"/>
        <v>44487864.706388392</v>
      </c>
      <c r="KN50">
        <f t="shared" si="27"/>
        <v>-44431846.758223988</v>
      </c>
      <c r="KO50" t="str">
        <f t="shared" si="24"/>
        <v>.</v>
      </c>
      <c r="KP50" t="str">
        <f>work!HA50</f>
        <v>.</v>
      </c>
      <c r="KQ50" t="str">
        <f>work!HB50</f>
        <v>.</v>
      </c>
      <c r="KR50" t="str">
        <f>work!HC50</f>
        <v>.</v>
      </c>
      <c r="KS50" t="str">
        <f>IF(ISNUMBER(work!HI50-work!HA50),work!HI50-work!HA50,".")</f>
        <v>.</v>
      </c>
      <c r="KT50" t="str">
        <f>IF(ISNUMBER(work!HJ50-work!HB50),work!HJ50-work!HB50,".")</f>
        <v>.</v>
      </c>
      <c r="KU50" t="str">
        <f>IF(ISNUMBER(work!HK50-work!HC50),work!HK50-work!HC50,".")</f>
        <v>.</v>
      </c>
      <c r="KW50" t="str">
        <f>IFERROR(work!HR50/work!HV50,".")</f>
        <v>.</v>
      </c>
      <c r="KX50" t="str">
        <f>IFERROR(work!HS50/work!HW50,".")</f>
        <v>.</v>
      </c>
      <c r="KY50" t="str">
        <f>IFERROR(work!HT50/work!HX50,".")</f>
        <v>.</v>
      </c>
      <c r="KZ50" t="str">
        <f>IFERROR(work!HU50/work!HY50,".")</f>
        <v>.</v>
      </c>
    </row>
    <row r="51" spans="1:312">
      <c r="A51" s="24">
        <f t="shared" si="0"/>
        <v>50</v>
      </c>
      <c r="B51" s="24" t="str">
        <f t="shared" si="28"/>
        <v>Out</v>
      </c>
      <c r="C51" s="24" t="str">
        <f t="shared" si="29"/>
        <v>Out</v>
      </c>
      <c r="D51" s="24" t="str">
        <f t="shared" si="30"/>
        <v>Out67</v>
      </c>
      <c r="E51" s="25" t="s">
        <v>2907</v>
      </c>
      <c r="F51" s="26" t="str">
        <f t="shared" si="3"/>
        <v>Congo</v>
      </c>
      <c r="G51" s="166" t="s">
        <v>1389</v>
      </c>
      <c r="H51" s="166" t="s">
        <v>5007</v>
      </c>
      <c r="I51" s="166" t="s">
        <v>5007</v>
      </c>
      <c r="J51" s="180" t="s">
        <v>5007</v>
      </c>
      <c r="K51" s="180" t="s">
        <v>5007</v>
      </c>
      <c r="L51" s="27">
        <f>IFERROR(VLOOKUP($F51,Area_FDI_84_96,Seq!B$1,FALSE),0)</f>
        <v>0</v>
      </c>
      <c r="M51" s="27">
        <f>IFERROR(VLOOKUP($F51,Area_FDI_84_96,Seq!C$1,FALSE),0)</f>
        <v>0</v>
      </c>
      <c r="N51" s="27">
        <f>IFERROR(VLOOKUP($F51,Area_FDI_84_96,Seq!D$1,FALSE),0)</f>
        <v>0</v>
      </c>
      <c r="O51" s="27">
        <f>IFERROR(VLOOKUP($F51,Area_FDI_84_96,Seq!E$1,FALSE),0)</f>
        <v>0</v>
      </c>
      <c r="P51" s="27">
        <f>IFERROR(VLOOKUP($F51,Area_FDI_84_96,Seq!F$1,FALSE),0)</f>
        <v>0</v>
      </c>
      <c r="Q51" s="27">
        <f>IFERROR(VLOOKUP($F51,Area_FDI_84_96,Seq!G$1,FALSE),0)</f>
        <v>0</v>
      </c>
      <c r="R51" s="27">
        <f>IFERROR(VLOOKUP($F51,Area_FDI_84_96,Seq!H$1,FALSE),0)</f>
        <v>0</v>
      </c>
      <c r="S51" s="27">
        <f>IFERROR(VLOOKUP($F51,Area_FDI_84_96,Seq!I$1,FALSE),0)</f>
        <v>0</v>
      </c>
      <c r="T51" s="27">
        <f>IFERROR(VALUE(VLOOKUP($E51,Area_FDI_92_95,Seq!B$1,FALSE)),0)</f>
        <v>0</v>
      </c>
      <c r="U51" s="27">
        <f>IFERROR(VALUE(VLOOKUP($E51,Area_FDI_92_95,Seq!C$1,FALSE)),0)</f>
        <v>0</v>
      </c>
      <c r="V51" s="27">
        <f>IFERROR(VALUE(VLOOKUP($E51,Area_FDI_92_95,Seq!D$1,FALSE)),0)</f>
        <v>0</v>
      </c>
      <c r="W51" s="27">
        <f>IFERROR(VALUE(VLOOKUP($E51,Area_FDI_92_95,Seq!E$1,FALSE)),0)</f>
        <v>0</v>
      </c>
      <c r="X51" s="27">
        <f>IFERROR(VALUE(VLOOKUP($E51,Area_FDI_96_99,Seq!B$1,FALSE)),0)</f>
        <v>0</v>
      </c>
      <c r="Y51" s="27">
        <f>IFERROR(VALUE(VLOOKUP($E51,Area_FDI_96_99,Seq!C$1,FALSE)),0)</f>
        <v>0</v>
      </c>
      <c r="Z51" s="27">
        <f>IFERROR(VALUE(VLOOKUP($E51,Area_FDI_96_99,Seq!D$1,FALSE)),0)</f>
        <v>0</v>
      </c>
      <c r="AA51" s="27">
        <f>IFERROR(VALUE(VLOOKUP($E51,Area_FDI_96_99,Seq!E$1,FALSE)),0)</f>
        <v>0</v>
      </c>
      <c r="AB51" s="27">
        <f t="shared" si="31"/>
        <v>0</v>
      </c>
      <c r="AC51" s="27">
        <f t="shared" si="32"/>
        <v>0</v>
      </c>
      <c r="AD51" s="27">
        <f t="shared" si="33"/>
        <v>0</v>
      </c>
      <c r="AE51" s="27">
        <f t="shared" si="34"/>
        <v>137</v>
      </c>
      <c r="AF51" s="27">
        <f t="shared" si="35"/>
        <v>0</v>
      </c>
      <c r="AG51" s="27">
        <f t="shared" si="36"/>
        <v>10</v>
      </c>
      <c r="AH51" s="27">
        <f t="shared" si="37"/>
        <v>0</v>
      </c>
      <c r="AI51" s="27">
        <f t="shared" si="38"/>
        <v>0</v>
      </c>
      <c r="AJ51" s="27">
        <f t="shared" si="39"/>
        <v>0</v>
      </c>
      <c r="AK51" s="27">
        <f t="shared" si="40"/>
        <v>0</v>
      </c>
      <c r="AL51" s="27">
        <f t="shared" si="41"/>
        <v>0</v>
      </c>
      <c r="AM51" s="27"/>
      <c r="AN51" s="27"/>
      <c r="AO51" s="27"/>
      <c r="AP51" s="27"/>
      <c r="AQ51" s="27"/>
      <c r="AR51" s="27"/>
      <c r="AS51" s="27"/>
      <c r="AT51" s="27">
        <f>IFERROR(work!D51+work!AP51,".")</f>
        <v>18468752.898649938</v>
      </c>
      <c r="AU51" s="27">
        <f>IFERROR(work!E51+work!AQ51,".")</f>
        <v>19450817.958829705</v>
      </c>
      <c r="AV51" s="27">
        <f>IFERROR(work!F51+work!AR51,".")</f>
        <v>21250622.421396803</v>
      </c>
      <c r="AW51" s="27">
        <f>IFERROR(work!G51+work!AS51,".")</f>
        <v>23554129.153204035</v>
      </c>
      <c r="AX51" s="27">
        <f>IFERROR(work!H51+work!AT51,".")</f>
        <v>27112255.389311872</v>
      </c>
      <c r="AY51" s="27">
        <f>IFERROR(work!I51+work!AU51,".")</f>
        <v>30730189.316481147</v>
      </c>
      <c r="AZ51" s="27">
        <f>IFERROR(work!J51+work!AV51,".")</f>
        <v>33389953.717605297</v>
      </c>
      <c r="BA51" s="27">
        <f>IFERROR(work!K51+work!AW51,".")</f>
        <v>37232996.559456572</v>
      </c>
      <c r="BB51" s="27">
        <f>IFERROR(work!L51+work!AX51,".")</f>
        <v>41415051.733829521</v>
      </c>
      <c r="BC51" s="27">
        <f>IFERROR(work!M51+work!AY51,".")</f>
        <v>43109021.866172388</v>
      </c>
      <c r="BD51" s="27">
        <f>IFERROR(work!N51+work!AZ51,".")</f>
        <v>44739414.561472848</v>
      </c>
      <c r="BE51" s="27">
        <f>IFERROR(work!O51+work!BA51,".")</f>
        <v>48836430.700745001</v>
      </c>
      <c r="BF51" s="27">
        <f>IFERROR(work!P51+work!BB51,".")</f>
        <v>55737996.744287014</v>
      </c>
      <c r="BG51" s="27">
        <f>IFERROR(work!Q51+work!BC51,".")</f>
        <v>63497259.606187128</v>
      </c>
      <c r="BH51" s="27">
        <f>IFERROR(work!R51+work!BD51,".")</f>
        <v>71761316.63140589</v>
      </c>
      <c r="BI51" s="27">
        <f>IFERROR(work!S51+work!BE51,".")</f>
        <v>79564340.218831182</v>
      </c>
      <c r="BJ51" s="27">
        <f>IFERROR(work!T51+work!BF51,".")</f>
        <v>87504485.191763818</v>
      </c>
      <c r="BK51" s="27">
        <f>IFERROR(work!U51+work!BG51,".")</f>
        <v>95612894.273764729</v>
      </c>
      <c r="BL51" s="27">
        <f>IFERROR(work!V51+work!BH51,".")</f>
        <v>103058552.84836982</v>
      </c>
      <c r="BM51" s="27">
        <f>IFERROR(work!W51+work!BI51,".")</f>
        <v>110859664.9213104</v>
      </c>
      <c r="BN51" s="27">
        <f>IFERROR(work!X51+work!BJ51,".")</f>
        <v>120169482.80160214</v>
      </c>
      <c r="BO51" s="27">
        <f>IFERROR(work!Y51+work!BK51,".")</f>
        <v>130129060.35195751</v>
      </c>
      <c r="BP51" s="27">
        <f>IFERROR(work!Z51+work!BL51,".")</f>
        <v>141955764.71996531</v>
      </c>
      <c r="BQ51" s="27">
        <f>IFERROR(work!AA51+work!BM51,".")</f>
        <v>156119178.05385661</v>
      </c>
      <c r="BR51" s="27">
        <f>IFERROR(work!AB51+work!BN51,".")</f>
        <v>171863956.89325503</v>
      </c>
      <c r="BS51" s="27">
        <f>IFERROR(work!AC51+work!BO51,".")</f>
        <v>191271818.47267875</v>
      </c>
      <c r="BT51" s="27">
        <f>IFERROR(work!AD51+work!BP51,".")</f>
        <v>215537536.85844633</v>
      </c>
      <c r="BU51" s="27">
        <f>IFERROR(work!AE51+work!BQ51,".")</f>
        <v>246077973.82941273</v>
      </c>
      <c r="BV51" s="27">
        <f>IFERROR(work!AF51+work!BR51,".")</f>
        <v>269684909.12026495</v>
      </c>
      <c r="BW51" s="27">
        <f>IFERROR(work!AG51+work!BS51,".")</f>
        <v>294488415.48959458</v>
      </c>
      <c r="BX51" s="27">
        <f>IFERROR(work!AH51+work!BT51,".")</f>
        <v>325107529.1397562</v>
      </c>
      <c r="BY51" s="27">
        <f>IFERROR(work!AI51+work!BU51,".")</f>
        <v>354668801.05995983</v>
      </c>
      <c r="BZ51" s="27"/>
      <c r="CA51" s="27"/>
      <c r="CB51" s="27"/>
      <c r="CC51" s="27"/>
      <c r="CD51" s="27"/>
      <c r="CE51" s="27"/>
      <c r="CF51" s="27">
        <f>IFERROR(work!AP51-work!D51,".")</f>
        <v>-18119471.189071439</v>
      </c>
      <c r="CG51" s="27">
        <f>IFERROR(work!AQ51-work!E51,".")</f>
        <v>-19039993.781453196</v>
      </c>
      <c r="CH51" s="27">
        <f>IFERROR(work!AR51-work!F51,".")</f>
        <v>-20742853.187251862</v>
      </c>
      <c r="CI51" s="27">
        <f>IFERROR(work!AS51-work!G51,".")</f>
        <v>-23016635.296787489</v>
      </c>
      <c r="CJ51" s="27">
        <f>IFERROR(work!AT51-work!H51,".")</f>
        <v>-26537265.257078275</v>
      </c>
      <c r="CK51" s="27">
        <f>IFERROR(work!AU51-work!I51,".")</f>
        <v>-30162016.617171597</v>
      </c>
      <c r="CL51" s="27">
        <f>IFERROR(work!AV51-work!J51,".")</f>
        <v>-32860766.338208925</v>
      </c>
      <c r="CM51" s="27">
        <f>IFERROR(work!AW51-work!K51,".")</f>
        <v>-36702807.022832111</v>
      </c>
      <c r="CN51" s="27">
        <f>IFERROR(work!AX51-work!L51,".")</f>
        <v>-40875497.653257765</v>
      </c>
      <c r="CO51" s="27">
        <f>IFERROR(work!AY51-work!M51,".")</f>
        <v>-42555440.045785621</v>
      </c>
      <c r="CP51" s="27">
        <f>IFERROR(work!AZ51-work!N51,".")</f>
        <v>-44180296.903139532</v>
      </c>
      <c r="CQ51" s="27">
        <f>IFERROR(work!BA51-work!O51,".")</f>
        <v>-48263894.218611687</v>
      </c>
      <c r="CR51" s="27">
        <f>IFERROR(work!BB51-work!P51,".")</f>
        <v>-55150574.313618228</v>
      </c>
      <c r="CS51" s="27">
        <f>IFERROR(work!BC51-work!Q51,".")</f>
        <v>-62915711.399825029</v>
      </c>
      <c r="CT51" s="27">
        <f>IFERROR(work!BD51-work!R51,".")</f>
        <v>-71211753.576393694</v>
      </c>
      <c r="CU51" s="27">
        <f>IFERROR(work!BE51-work!S51,".")</f>
        <v>-78992794.64161852</v>
      </c>
      <c r="CV51" s="27">
        <f>IFERROR(work!BF51-work!T51,".")</f>
        <v>-86908363.154731005</v>
      </c>
      <c r="CW51" s="27">
        <f>IFERROR(work!BG51-work!U51,".")</f>
        <v>-95020348.968954116</v>
      </c>
      <c r="CX51" s="27">
        <f>IFERROR(work!BH51-work!V51,".")</f>
        <v>-102444083.36728121</v>
      </c>
      <c r="CY51" s="27">
        <f>IFERROR(work!BI51-work!W51,".")</f>
        <v>-110261171.6467301</v>
      </c>
      <c r="CZ51" s="27">
        <f>IFERROR(work!BJ51-work!X51,".")</f>
        <v>-119525504.03815372</v>
      </c>
      <c r="DA51" s="27">
        <f>IFERROR(work!BK51-work!Y51,".")</f>
        <v>-129460610.39549805</v>
      </c>
      <c r="DB51" s="27">
        <f>IFERROR(work!BL51-work!Z51,".")</f>
        <v>-141256566.06550869</v>
      </c>
      <c r="DC51" s="27">
        <f>IFERROR(work!BM51-work!AA51,".")</f>
        <v>-155414385.81016439</v>
      </c>
      <c r="DD51" s="27">
        <f>IFERROR(work!BN51-work!AB51,".")</f>
        <v>-171134496.92103353</v>
      </c>
      <c r="DE51" s="27">
        <f>IFERROR(work!BO51-work!AC51,".")</f>
        <v>-190485460.62262401</v>
      </c>
      <c r="DF51" s="27">
        <f>IFERROR(work!BP51-work!AD51,".")</f>
        <v>-214702916.68195829</v>
      </c>
      <c r="DG51" s="27">
        <f>IFERROR(work!BQ51-work!AE51,".")</f>
        <v>-245256624.11373082</v>
      </c>
      <c r="DH51" s="27">
        <f>IFERROR(work!BR51-work!AF51,".")</f>
        <v>-268817810.22541958</v>
      </c>
      <c r="DI51" s="27">
        <f>IFERROR(work!BS51-work!AG51,".")</f>
        <v>-293556554.03589404</v>
      </c>
      <c r="DJ51" s="27">
        <f>IFERROR(work!BT51-work!AH51,".")</f>
        <v>-324094117.21638322</v>
      </c>
      <c r="DK51" s="27">
        <f>IFERROR(work!BU51-work!AI51,".")</f>
        <v>-353610195.11458808</v>
      </c>
      <c r="DL51" s="27"/>
      <c r="DM51" s="27"/>
      <c r="DN51" s="27"/>
      <c r="DO51" s="27"/>
      <c r="DP51" s="27"/>
      <c r="DQ51" s="27"/>
      <c r="DR51" s="27"/>
      <c r="DS51" s="27" t="str">
        <f>IFERROR(work!DO51-work!CC51,".")</f>
        <v>.</v>
      </c>
      <c r="DT51" s="27" t="str">
        <f>IFERROR(work!DP51-work!CD51,".")</f>
        <v>.</v>
      </c>
      <c r="DU51" s="27" t="str">
        <f>IFERROR(work!DQ51-work!CE51,".")</f>
        <v>.</v>
      </c>
      <c r="DV51" s="27" t="str">
        <f>IFERROR(work!DR51-work!CF51,".")</f>
        <v>.</v>
      </c>
      <c r="DW51" s="27" t="str">
        <f>IFERROR(work!DS51-work!CG51,".")</f>
        <v>.</v>
      </c>
      <c r="DX51" s="27" t="str">
        <f>IFERROR(work!DT51-work!CH51,".")</f>
        <v>.</v>
      </c>
      <c r="DY51" s="27" t="str">
        <f>IFERROR(work!DU51-work!CI51,".")</f>
        <v>.</v>
      </c>
      <c r="DZ51" s="27" t="str">
        <f>IFERROR(work!DV51-work!CJ51,".")</f>
        <v>.</v>
      </c>
      <c r="EA51" s="27" t="str">
        <f>IFERROR(work!DW51-work!CK51,".")</f>
        <v>.</v>
      </c>
      <c r="EB51" s="27" t="str">
        <f>IFERROR(work!DX51-work!CL51,".")</f>
        <v>.</v>
      </c>
      <c r="EC51" s="27" t="str">
        <f>IFERROR(work!DY51-work!CM51,".")</f>
        <v>.</v>
      </c>
      <c r="ED51" s="27" t="str">
        <f>IFERROR(work!DZ51-work!CN51,".")</f>
        <v>.</v>
      </c>
      <c r="EE51" s="27" t="str">
        <f>IFERROR(work!EA51-work!CO51,".")</f>
        <v>.</v>
      </c>
      <c r="EF51" s="27" t="str">
        <f>IFERROR(work!EB51-work!CP51,".")</f>
        <v>.</v>
      </c>
      <c r="EG51" s="27" t="str">
        <f>IFERROR(work!EC51-work!CQ51,".")</f>
        <v>.</v>
      </c>
      <c r="EH51" s="27" t="str">
        <f>IFERROR(work!ED51-work!CR51,".")</f>
        <v>.</v>
      </c>
      <c r="EI51" s="27" t="str">
        <f>IFERROR(work!EE51-work!CS51,".")</f>
        <v>.</v>
      </c>
      <c r="EJ51" s="27" t="str">
        <f>IFERROR(work!EF51-work!CT51,".")</f>
        <v>.</v>
      </c>
      <c r="EK51" s="27" t="str">
        <f>IFERROR(work!EG51-work!CU51,".")</f>
        <v>.</v>
      </c>
      <c r="EL51" s="27" t="str">
        <f>IFERROR(work!EH51-work!CV51,".")</f>
        <v>.</v>
      </c>
      <c r="EM51" s="27" t="str">
        <f>IFERROR(work!EI51-work!CW51,".")</f>
        <v>.</v>
      </c>
      <c r="EN51" s="27" t="str">
        <f>IFERROR(work!EJ51-work!CX51,".")</f>
        <v>.</v>
      </c>
      <c r="EO51" s="27" t="str">
        <f>IFERROR(work!EK51-work!CY51,".")</f>
        <v>.</v>
      </c>
      <c r="EP51" s="27" t="str">
        <f>IFERROR(work!EL51-work!CZ51,".")</f>
        <v>.</v>
      </c>
      <c r="EQ51" s="27" t="str">
        <f>IFERROR(work!EM51-work!DA51,".")</f>
        <v>.</v>
      </c>
      <c r="ER51" s="27" t="str">
        <f>IFERROR(work!EN51-work!DB51,".")</f>
        <v>.</v>
      </c>
      <c r="ES51" s="27" t="str">
        <f>IFERROR(work!EO51-work!DC51,".")</f>
        <v>.</v>
      </c>
      <c r="ET51" s="27" t="str">
        <f>IFERROR(work!EP51-work!DD51,".")</f>
        <v>.</v>
      </c>
      <c r="EU51" s="27" t="str">
        <f>IFERROR(work!EQ51-work!DE51,".")</f>
        <v>.</v>
      </c>
      <c r="EV51" s="27" t="str">
        <f>IFERROR(work!ER51-work!DF51,".")</f>
        <v>.</v>
      </c>
      <c r="EW51" s="27" t="str">
        <f>IFERROR(work!ES51-work!DG51,".")</f>
        <v>.</v>
      </c>
      <c r="EX51" s="27" t="str">
        <f>IFERROR(work!ET51-work!DH51,".")</f>
        <v>.</v>
      </c>
      <c r="EY51" s="27"/>
      <c r="EZ51" s="27"/>
      <c r="FA51" s="27"/>
      <c r="FB51" s="27"/>
      <c r="FC51" s="27"/>
      <c r="FD51" s="27"/>
      <c r="FE51" s="27" t="str">
        <f>IF(ISNUMBER(work!GZ51/work!HD51),work!GZ51/work!HD51,".")</f>
        <v>.</v>
      </c>
      <c r="FF51" s="27" t="str">
        <f>IF(ISNUMBER(work!HA51/work!HE51),work!HA51/work!HE51,".")</f>
        <v>.</v>
      </c>
      <c r="FG51" s="27" t="str">
        <f>IF(ISNUMBER(work!HB51/work!HF51),work!HB51/work!HF51,".")</f>
        <v>.</v>
      </c>
      <c r="FH51" s="27" t="str">
        <f>IF(ISNUMBER(work!HC51/work!HG51),work!HC51/work!HG51,".")</f>
        <v>.</v>
      </c>
      <c r="FI51" s="27" t="str">
        <f>IF(ISNUMBER((work!HA51+work!HB51)/(work!HE51+work!HF51)),(work!HA51+work!HB51)/(work!HE51+work!HF51),".")</f>
        <v>.</v>
      </c>
      <c r="FJ51" s="27" t="str">
        <f>IF(ISNUMBER(work!HH51/work!HL51),work!HH51/work!HL51,".")</f>
        <v>.</v>
      </c>
      <c r="FK51" s="27" t="str">
        <f>IF(ISNUMBER(work!HI51/work!HM51),work!HI51/work!HM51,".")</f>
        <v>.</v>
      </c>
      <c r="FL51" s="27" t="str">
        <f>IF(ISNUMBER(work!HJ51/work!HN51),work!HJ51/work!HN51,".")</f>
        <v>.</v>
      </c>
      <c r="FM51" s="27" t="str">
        <f>IF(ISNUMBER(work!HK51/work!HO51),work!HK51/work!HO51,".")</f>
        <v>.</v>
      </c>
      <c r="FN51" s="27" t="str">
        <f>IF(ISNUMBER((work!HI51+work!HJ51)/(work!HM51+work!HN51)),(work!HI51+work!HJ51)/(work!HM51+work!HN51),".")</f>
        <v>.</v>
      </c>
      <c r="FO51" s="27" t="s">
        <v>5007</v>
      </c>
      <c r="FP51" s="27" t="s">
        <v>5007</v>
      </c>
      <c r="FQ51" s="27" t="s">
        <v>5007</v>
      </c>
      <c r="FR51" s="27" t="s">
        <v>5007</v>
      </c>
      <c r="FS51" s="27" t="s">
        <v>5007</v>
      </c>
      <c r="FT51" s="27" t="str">
        <f>work!GM51</f>
        <v>.</v>
      </c>
      <c r="FU51" s="27" t="str">
        <f>work!GN51</f>
        <v>.</v>
      </c>
      <c r="FV51" s="27" t="str">
        <f>work!GO51</f>
        <v>.</v>
      </c>
      <c r="FW51" s="27" t="s">
        <v>5007</v>
      </c>
      <c r="FX51" s="27"/>
      <c r="FY51" s="27">
        <f t="shared" si="42"/>
        <v>11270.316999999999</v>
      </c>
      <c r="FZ51">
        <f t="shared" si="20"/>
        <v>0</v>
      </c>
      <c r="GA51" t="str">
        <f>work!HC51</f>
        <v>.</v>
      </c>
      <c r="GB51" t="str">
        <f>IF(ISNUMBER(work!HA51+work!HB51),work!HA51+work!HB51,".")</f>
        <v>.</v>
      </c>
      <c r="GC51" t="str">
        <f>IF(ISNUMBER(work!HK51-work!HC51),work!HK51-work!HC51,".")</f>
        <v>.</v>
      </c>
      <c r="GD51" t="str">
        <f>IF(ISNUMBER(work!HI51+work!HJ51-work!HA51-work!HB51),(work!HI51+work!HJ51-work!HA51-work!HB51),".")</f>
        <v>.</v>
      </c>
      <c r="GH51" t="str">
        <f>work!GQ51</f>
        <v>.</v>
      </c>
      <c r="GI51" t="str">
        <f>work!GR51</f>
        <v>.</v>
      </c>
      <c r="GJ51" t="str">
        <f>work!GZ51</f>
        <v>.</v>
      </c>
      <c r="GK51" t="str">
        <f>work!HH51</f>
        <v>.</v>
      </c>
      <c r="GL51" t="str">
        <f t="shared" si="43"/>
        <v>.</v>
      </c>
      <c r="GM51" t="str">
        <f>IFERROR(VLOOKUP($F51,AREA_EM_ALLYEAR,Seq!B$1,FALSE),".")</f>
        <v>.</v>
      </c>
      <c r="GN51" t="str">
        <f>IFERROR(VLOOKUP($F51,AREA_EM_ALLYEAR,Seq!C$1,FALSE),".")</f>
        <v>.</v>
      </c>
      <c r="GO51" t="str">
        <f>IFERROR(VLOOKUP($F51,AREA_EM_ALLYEAR,Seq!D$1,FALSE),".")</f>
        <v>.</v>
      </c>
      <c r="GP51" t="str">
        <f>IFERROR(VLOOKUP($F51,AREA_EM_ALLYEAR,Seq!E$1,FALSE),".")</f>
        <v>.</v>
      </c>
      <c r="GQ51" t="str">
        <f>IFERROR(VLOOKUP($F51,AREA_EM_ALLYEAR,Seq!F$1,FALSE),".")</f>
        <v>.</v>
      </c>
      <c r="GR51" t="str">
        <f>IFERROR(VLOOKUP($F51,AREA_EM_ALLYEAR,Seq!G$1,FALSE),".")</f>
        <v>.</v>
      </c>
      <c r="GS51" t="str">
        <f>IFERROR(VLOOKUP($F51,AREA_EM_ALLYEAR,Seq!H$1,FALSE),".")</f>
        <v>.</v>
      </c>
      <c r="GT51" t="str">
        <f>IFERROR(VLOOKUP($F51,AREA_EM_ALLYEAR,Seq!I$1,FALSE),".")</f>
        <v>.</v>
      </c>
      <c r="GU51" t="str">
        <f>IFERROR(VLOOKUP($F51,AREA_EM_ALLYEAR,Seq!J$1,FALSE),".")</f>
        <v>.</v>
      </c>
      <c r="GV51" t="str">
        <f>IFERROR(VLOOKUP($F51,AREA_EM_ALLYEAR,Seq!K$1,FALSE),".")</f>
        <v>.</v>
      </c>
      <c r="GW51" t="str">
        <f>IFERROR(VLOOKUP($F51,AREA_EM_ALLYEAR,Seq!L$1,FALSE),".")</f>
        <v>.</v>
      </c>
      <c r="GX51" t="str">
        <f>IFERROR(VLOOKUP($F51,AREA_EM_ALLYEAR,Seq!M$1,FALSE),".")</f>
        <v>.</v>
      </c>
      <c r="GY51" t="str">
        <f>IFERROR(VLOOKUP($F51,AREA_EM_ALLYEAR,Seq!N$1,FALSE),".")</f>
        <v>.</v>
      </c>
      <c r="GZ51" t="str">
        <f>IFERROR(VLOOKUP($F51,AREA_EM_ALLYEAR,Seq!O$1,FALSE),".")</f>
        <v>.</v>
      </c>
      <c r="HA51" t="str">
        <f t="shared" si="21"/>
        <v>.</v>
      </c>
      <c r="HK51" s="139">
        <f>IFERROR(VLOOKUP(CONCATENATE($G51, ".SP.DYN.LE00.IN"),AREA_WB_6ATTRS,Seq!B$1,FALSE)-VLOOKUP("CHN.SP.DYN.LE00.IN",AREA_WB_6ATTRS,Seq!B$1,FALSE),".")</f>
        <v>-10.756975609756097</v>
      </c>
      <c r="HL51" s="139">
        <f>IFERROR(VLOOKUP(CONCATENATE($G51, ".SP.DYN.LE00.IN"),AREA_WB_6ATTRS,Seq!C$1,FALSE)-VLOOKUP("CHN.SP.DYN.LE00.IN",AREA_WB_6ATTRS,Seq!C$1,FALSE),".")</f>
        <v>-10.803585365853664</v>
      </c>
      <c r="HM51" s="139">
        <f>IFERROR(VLOOKUP(CONCATENATE($G51, ".SP.DYN.LE00.IN"),AREA_WB_6ATTRS,Seq!D$1,FALSE)-VLOOKUP("CHN.SP.DYN.LE00.IN",AREA_WB_6ATTRS,Seq!D$1,FALSE),".")</f>
        <v>-10.866609756097553</v>
      </c>
      <c r="HN51" s="139">
        <f>IFERROR(VLOOKUP(CONCATENATE($G51, ".SP.DYN.LE00.IN"),AREA_WB_6ATTRS,Seq!E$1,FALSE)-VLOOKUP("CHN.SP.DYN.LE00.IN",AREA_WB_6ATTRS,Seq!E$1,FALSE),".")</f>
        <v>-10.946634146341459</v>
      </c>
      <c r="HO51" s="139">
        <f>IFERROR(VLOOKUP(CONCATENATE($G51, ".SP.DYN.LE00.IN"),AREA_WB_6ATTRS,Seq!F$1,FALSE)-VLOOKUP("CHN.SP.DYN.LE00.IN",AREA_WB_6ATTRS,Seq!F$1,FALSE),".")</f>
        <v>-11.05614634146341</v>
      </c>
      <c r="HP51" s="139">
        <f>IFERROR(VLOOKUP(CONCATENATE($G51, ".SP.DYN.LE00.IN"),AREA_WB_6ATTRS,Seq!G$1,FALSE)-VLOOKUP("CHN.SP.DYN.LE00.IN",AREA_WB_6ATTRS,Seq!G$1,FALSE),".")</f>
        <v>-11.219024390243902</v>
      </c>
      <c r="HQ51" s="139">
        <f>IFERROR(VLOOKUP(CONCATENATE($G51, ".SP.DYN.LE00.IN"),AREA_WB_6ATTRS,Seq!H$1,FALSE)-VLOOKUP("CHN.SP.DYN.LE00.IN",AREA_WB_6ATTRS,Seq!H$1,FALSE),".")</f>
        <v>-11.457731707317073</v>
      </c>
      <c r="HR51" s="139">
        <f>IFERROR(VLOOKUP(CONCATENATE($G51, ".SP.DYN.LE00.IN"),AREA_WB_6ATTRS,Seq!I$1,FALSE)-VLOOKUP("CHN.SP.DYN.LE00.IN",AREA_WB_6ATTRS,Seq!I$1,FALSE),".")</f>
        <v>-11.782219512195134</v>
      </c>
      <c r="HS51" s="139">
        <f>IFERROR(VLOOKUP(CONCATENATE($G51, ".SP.DYN.LE00.IN"),AREA_WB_6ATTRS,Seq!J$1,FALSE)-VLOOKUP("CHN.SP.DYN.LE00.IN",AREA_WB_6ATTRS,Seq!J$1,FALSE),".")</f>
        <v>-12.191439024390256</v>
      </c>
      <c r="HT51" s="139">
        <f>IFERROR(VLOOKUP(CONCATENATE($G51, ".SP.DYN.LE00.IN"),AREA_WB_6ATTRS,Seq!K$1,FALSE)-VLOOKUP("CHN.SP.DYN.LE00.IN",AREA_WB_6ATTRS,Seq!K$1,FALSE),".")</f>
        <v>-12.673414634146347</v>
      </c>
      <c r="HU51" s="139">
        <f>IFERROR(VLOOKUP(CONCATENATE($G51, ".SP.DYN.LE00.IN"),AREA_WB_6ATTRS,Seq!L$1,FALSE)-VLOOKUP("CHN.SP.DYN.LE00.IN",AREA_WB_6ATTRS,Seq!L$1,FALSE),".")</f>
        <v>-13.213170731707308</v>
      </c>
      <c r="HV51" s="139">
        <f>IFERROR(VLOOKUP(CONCATENATE($G51, ".SP.DYN.LE00.IN"),AREA_WB_6ATTRS,Seq!M$1,FALSE)-VLOOKUP("CHN.SP.DYN.LE00.IN",AREA_WB_6ATTRS,Seq!M$1,FALSE),".")</f>
        <v>-13.783243902439025</v>
      </c>
      <c r="HW51" s="139">
        <f>IFERROR(VLOOKUP(CONCATENATE($G51, ".SP.DYN.LE00.IN"),AREA_WB_6ATTRS,Seq!N$1,FALSE)-VLOOKUP("CHN.SP.DYN.LE00.IN",AREA_WB_6ATTRS,Seq!N$1,FALSE),".")</f>
        <v>-14.35321951219511</v>
      </c>
      <c r="HX51" s="139">
        <f>IFERROR(VLOOKUP(CONCATENATE($G51, ".SP.DYN.LE00.IN"),AREA_WB_6ATTRS,Seq!O$1,FALSE)-VLOOKUP("CHN.SP.DYN.LE00.IN",AREA_WB_6ATTRS,Seq!O$1,FALSE),".")</f>
        <v>-14.89470731707317</v>
      </c>
      <c r="HY51" s="139">
        <f>IFERROR(VLOOKUP(CONCATENATE($G51, ".SP.DYN.LE00.IN"),AREA_WB_6ATTRS,Seq!P$1,FALSE)-VLOOKUP("CHN.SP.DYN.LE00.IN",AREA_WB_6ATTRS,Seq!P$1,FALSE),".")</f>
        <v>-15.386707317073167</v>
      </c>
      <c r="HZ51" s="139">
        <f>IFERROR(VLOOKUP(CONCATENATE($G51, ".SP.DYN.LE00.IN"),AREA_WB_6ATTRS,Seq!Q$1,FALSE)-VLOOKUP("CHN.SP.DYN.LE00.IN",AREA_WB_6ATTRS,Seq!Q$1,FALSE),".")</f>
        <v>-15.815341463414633</v>
      </c>
      <c r="IA51" s="139">
        <f>IFERROR(VLOOKUP(CONCATENATE($G51, ".SP.DYN.LE00.IN"),AREA_WB_6ATTRS,Seq!R$1,FALSE)-VLOOKUP("CHN.SP.DYN.LE00.IN",AREA_WB_6ATTRS,Seq!R$1,FALSE),".")</f>
        <v>-16.177560975609765</v>
      </c>
      <c r="IB51" s="139">
        <f>IFERROR(VLOOKUP(CONCATENATE($G51, ".SP.DYN.LE00.IN"),AREA_WB_6ATTRS,Seq!S$1,FALSE)-VLOOKUP("CHN.SP.DYN.LE00.IN",AREA_WB_6ATTRS,Seq!S$1,FALSE),".")</f>
        <v>-16.482902439024393</v>
      </c>
      <c r="IC51" s="139">
        <f>IFERROR(VLOOKUP(CONCATENATE($G51, ".SP.DYN.LE00.IN"),AREA_WB_6ATTRS,Seq!T$1,FALSE)-VLOOKUP("CHN.SP.DYN.LE00.IN",AREA_WB_6ATTRS,Seq!T$1,FALSE),".")</f>
        <v>-16.738853658536591</v>
      </c>
      <c r="ID51" s="139">
        <f>IFERROR(VLOOKUP(CONCATENATE($G51, ".SP.DYN.LE00.IN"),AREA_WB_6ATTRS,Seq!U$1,FALSE)-VLOOKUP("CHN.SP.DYN.LE00.IN",AREA_WB_6ATTRS,Seq!U$1,FALSE),".")</f>
        <v>-16.942487804878063</v>
      </c>
      <c r="IE51" s="139">
        <f>IFERROR(VLOOKUP(CONCATENATE($G51, ".SP.DYN.LE00.IN"),AREA_WB_6ATTRS,Seq!V$1,FALSE)-VLOOKUP("CHN.SP.DYN.LE00.IN",AREA_WB_6ATTRS,Seq!V$1,FALSE),".")</f>
        <v>-17.095853658536583</v>
      </c>
      <c r="IF51" s="139">
        <f>IFERROR(VLOOKUP(CONCATENATE($G51, ".SP.DYN.LE00.IN"),AREA_WB_6ATTRS,Seq!W$1,FALSE)-VLOOKUP("CHN.SP.DYN.LE00.IN",AREA_WB_6ATTRS,Seq!W$1,FALSE),".")</f>
        <v>-17.192487804878056</v>
      </c>
      <c r="IG51" s="139">
        <f>IFERROR(VLOOKUP(CONCATENATE($G51, ".SP.DYN.LE00.IN"),AREA_WB_6ATTRS,Seq!X$1,FALSE)-VLOOKUP("CHN.SP.DYN.LE00.IN",AREA_WB_6ATTRS,Seq!X$1,FALSE),".")</f>
        <v>-17.237951219512183</v>
      </c>
      <c r="IH51" s="139">
        <f>IFERROR(VLOOKUP(CONCATENATE($G51, ".SP.DYN.LE00.IN"),AREA_WB_6ATTRS,Seq!Y$1,FALSE)-VLOOKUP("CHN.SP.DYN.LE00.IN",AREA_WB_6ATTRS,Seq!Y$1,FALSE),".")</f>
        <v>-17.235219512195123</v>
      </c>
      <c r="II51" s="139">
        <f>IFERROR(VLOOKUP(CONCATENATE($G51, ".SP.DYN.LE00.IN"),AREA_WB_6ATTRS,Seq!Z$1,FALSE)-VLOOKUP("CHN.SP.DYN.LE00.IN",AREA_WB_6ATTRS,Seq!Z$1,FALSE),".")</f>
        <v>-17.18973170731708</v>
      </c>
      <c r="IJ51" s="139">
        <f>IFERROR(VLOOKUP(CONCATENATE($G51, ".SP.DYN.LE00.IN"),AREA_WB_6ATTRS,Seq!AA$1,FALSE)-VLOOKUP("CHN.SP.DYN.LE00.IN",AREA_WB_6ATTRS,Seq!AA$1,FALSE),".")</f>
        <v>-17.106463414634156</v>
      </c>
      <c r="IK51" s="139">
        <f>IFERROR(VLOOKUP(CONCATENATE($G51, ".SP.DYN.LE00.IN"),AREA_WB_6ATTRS,Seq!AB$1,FALSE)-VLOOKUP("CHN.SP.DYN.LE00.IN",AREA_WB_6ATTRS,Seq!AB$1,FALSE),".")</f>
        <v>-16.988292682926833</v>
      </c>
      <c r="IL51" s="139">
        <f>IFERROR(VLOOKUP(CONCATENATE($G51, ".SP.DYN.LE00.IN"),AREA_WB_6ATTRS,Seq!AC$1,FALSE)-VLOOKUP("CHN.SP.DYN.LE00.IN",AREA_WB_6ATTRS,Seq!AC$1,FALSE),".")</f>
        <v>-16.842170731707313</v>
      </c>
      <c r="IM51" s="139">
        <f>IFERROR(VLOOKUP(CONCATENATE($G51, ".SP.DYN.LE00.IN"),AREA_WB_6ATTRS,Seq!AD$1,FALSE)-VLOOKUP("CHN.SP.DYN.LE00.IN",AREA_WB_6ATTRS,Seq!AD$1,FALSE),".")</f>
        <v>-16.675999999999988</v>
      </c>
      <c r="IN51" s="139">
        <f>IFERROR(VLOOKUP(CONCATENATE($G51, ".SP.DYN.LE00.IN"),AREA_WB_6ATTRS,Seq!AE$1,FALSE)-VLOOKUP("CHN.SP.DYN.LE00.IN",AREA_WB_6ATTRS,Seq!AE$1,FALSE),".")</f>
        <v>-16.497756097560973</v>
      </c>
      <c r="IO51" s="139">
        <f>IFERROR(VLOOKUP(CONCATENATE($G51, ".SP.DYN.LE00.IN"),AREA_WB_6ATTRS,Seq!AF$1,FALSE)-VLOOKUP("CHN.SP.DYN.LE00.IN",AREA_WB_6ATTRS,Seq!AF$1,FALSE),".")</f>
        <v>-16.312902439024406</v>
      </c>
      <c r="IP51" s="139" t="str">
        <f>IFERROR(VLOOKUP(CONCATENATE($G51, ".SP.DYN.LE00.IN"),AREA_WB_6ATTRS,Seq!AG$1,FALSE)-VLOOKUP("CHN.SP.DYN.LE00.IN",AREA_WB_6ATTRS,Seq!AG$1,FALSE),".")</f>
        <v>.</v>
      </c>
      <c r="IW51">
        <f>IFERROR(VLOOKUP(CONCATENATE($G51, ".SP.DYN.LE00.IN"),AREA_WB_6ATTRS,Seq!B$1,FALSE),".")</f>
        <v>56.236829268292695</v>
      </c>
      <c r="IX51">
        <f>IFERROR(VLOOKUP(CONCATENATE($G51, ".SP.DYN.LE00.IN"),AREA_WB_6ATTRS,Seq!C$1,FALSE),".")</f>
        <v>56.459341463414646</v>
      </c>
      <c r="IY51">
        <f>IFERROR(VLOOKUP(CONCATENATE($G51, ".SP.DYN.LE00.IN"),AREA_WB_6ATTRS,Seq!D$1,FALSE),".")</f>
        <v>56.66829268292684</v>
      </c>
      <c r="IZ51">
        <f>IFERROR(VLOOKUP(CONCATENATE($G51, ".SP.DYN.LE00.IN"),AREA_WB_6ATTRS,Seq!E$1,FALSE),".")</f>
        <v>56.853219512195132</v>
      </c>
      <c r="JA51">
        <f>IFERROR(VLOOKUP(CONCATENATE($G51, ".SP.DYN.LE00.IN"),AREA_WB_6ATTRS,Seq!F$1,FALSE),".")</f>
        <v>57.003121951219519</v>
      </c>
      <c r="JB51">
        <f>IFERROR(VLOOKUP(CONCATENATE($G51, ".SP.DYN.LE00.IN"),AREA_WB_6ATTRS,Seq!G$1,FALSE),".")</f>
        <v>57.09412195121952</v>
      </c>
      <c r="JC51">
        <f>IFERROR(VLOOKUP(CONCATENATE($G51, ".SP.DYN.LE00.IN"),AREA_WB_6ATTRS,Seq!H$1,FALSE),".")</f>
        <v>57.101756097560987</v>
      </c>
      <c r="JD51">
        <f>IFERROR(VLOOKUP(CONCATENATE($G51, ".SP.DYN.LE00.IN"),AREA_WB_6ATTRS,Seq!I$1,FALSE),".")</f>
        <v>57.015097560975612</v>
      </c>
      <c r="JE51">
        <f>IFERROR(VLOOKUP(CONCATENATE($G51, ".SP.DYN.LE00.IN"),AREA_WB_6ATTRS,Seq!J$1,FALSE),".")</f>
        <v>56.835682926829271</v>
      </c>
      <c r="JF51">
        <f>IFERROR(VLOOKUP(CONCATENATE($G51, ".SP.DYN.LE00.IN"),AREA_WB_6ATTRS,Seq!K$1,FALSE),".")</f>
        <v>56.573512195121957</v>
      </c>
      <c r="JG51">
        <f>IFERROR(VLOOKUP(CONCATENATE($G51, ".SP.DYN.LE00.IN"),AREA_WB_6ATTRS,Seq!L$1,FALSE),".")</f>
        <v>56.246560975609768</v>
      </c>
      <c r="JH51">
        <f>IFERROR(VLOOKUP(CONCATENATE($G51, ".SP.DYN.LE00.IN"),AREA_WB_6ATTRS,Seq!M$1,FALSE),".")</f>
        <v>55.880780487804884</v>
      </c>
      <c r="JI51">
        <f>IFERROR(VLOOKUP(CONCATENATE($G51, ".SP.DYN.LE00.IN"),AREA_WB_6ATTRS,Seq!N$1,FALSE),".")</f>
        <v>55.50860975609757</v>
      </c>
      <c r="JJ51">
        <f>IFERROR(VLOOKUP(CONCATENATE($G51, ".SP.DYN.LE00.IN"),AREA_WB_6ATTRS,Seq!O$1,FALSE),".")</f>
        <v>55.159926829268301</v>
      </c>
      <c r="JK51">
        <f>IFERROR(VLOOKUP(CONCATENATE($G51, ".SP.DYN.LE00.IN"),AREA_WB_6ATTRS,Seq!P$1,FALSE),".")</f>
        <v>54.856219512195132</v>
      </c>
      <c r="JL51">
        <f>IFERROR(VLOOKUP(CONCATENATE($G51, ".SP.DYN.LE00.IN"),AREA_WB_6ATTRS,Seq!Q$1,FALSE),".")</f>
        <v>54.609390243902446</v>
      </c>
      <c r="JM51">
        <f>IFERROR(VLOOKUP(CONCATENATE($G51, ".SP.DYN.LE00.IN"),AREA_WB_6ATTRS,Seq!R$1,FALSE),".")</f>
        <v>54.421463414634147</v>
      </c>
      <c r="JN51">
        <f>IFERROR(VLOOKUP(CONCATENATE($G51, ".SP.DYN.LE00.IN"),AREA_WB_6ATTRS,Seq!S$1,FALSE),".")</f>
        <v>54.283414634146347</v>
      </c>
      <c r="JO51">
        <f>IFERROR(VLOOKUP(CONCATENATE($G51, ".SP.DYN.LE00.IN"),AREA_WB_6ATTRS,Seq!T$1,FALSE),".")</f>
        <v>54.188243902439034</v>
      </c>
      <c r="JP51">
        <f>IFERROR(VLOOKUP(CONCATENATE($G51, ".SP.DYN.LE00.IN"),AREA_WB_6ATTRS,Seq!U$1,FALSE),".")</f>
        <v>54.140902439024394</v>
      </c>
      <c r="JQ51">
        <f>IFERROR(VLOOKUP(CONCATENATE($G51, ".SP.DYN.LE00.IN"),AREA_WB_6ATTRS,Seq!V$1,FALSE),".")</f>
        <v>54.145853658536595</v>
      </c>
      <c r="JR51">
        <f>IFERROR(VLOOKUP(CONCATENATE($G51, ".SP.DYN.LE00.IN"),AREA_WB_6ATTRS,Seq!W$1,FALSE),".")</f>
        <v>54.21304878048781</v>
      </c>
      <c r="JS51">
        <f>IFERROR(VLOOKUP(CONCATENATE($G51, ".SP.DYN.LE00.IN"),AREA_WB_6ATTRS,Seq!X$1,FALSE),".")</f>
        <v>54.341487804878057</v>
      </c>
      <c r="JT51">
        <f>IFERROR(VLOOKUP(CONCATENATE($G51, ".SP.DYN.LE00.IN"),AREA_WB_6ATTRS,Seq!Y$1,FALSE),".")</f>
        <v>54.529658536585366</v>
      </c>
      <c r="JU51">
        <f>IFERROR(VLOOKUP(CONCATENATE($G51, ".SP.DYN.LE00.IN"),AREA_WB_6ATTRS,Seq!Z$1,FALSE),".")</f>
        <v>54.772609756097566</v>
      </c>
      <c r="JV51">
        <f>IFERROR(VLOOKUP(CONCATENATE($G51, ".SP.DYN.LE00.IN"),AREA_WB_6ATTRS,Seq!AA$1,FALSE),".")</f>
        <v>55.064853658536585</v>
      </c>
      <c r="JW51">
        <f>IFERROR(VLOOKUP(CONCATENATE($G51, ".SP.DYN.LE00.IN"),AREA_WB_6ATTRS,Seq!AB$1,FALSE),".")</f>
        <v>55.40143902439025</v>
      </c>
      <c r="JX51">
        <f>IFERROR(VLOOKUP(CONCATENATE($G51, ".SP.DYN.LE00.IN"),AREA_WB_6ATTRS,Seq!AC$1,FALSE),".")</f>
        <v>55.770414634146348</v>
      </c>
      <c r="JY51">
        <f>IFERROR(VLOOKUP(CONCATENATE($G51, ".SP.DYN.LE00.IN"),AREA_WB_6ATTRS,Seq!AD$1,FALSE),".")</f>
        <v>56.159341463414648</v>
      </c>
      <c r="JZ51">
        <f>IFERROR(VLOOKUP(CONCATENATE($G51, ".SP.DYN.LE00.IN"),AREA_WB_6ATTRS,Seq!AE$1,FALSE),".")</f>
        <v>56.55875609756098</v>
      </c>
      <c r="KA51">
        <f>IFERROR(VLOOKUP(CONCATENATE($G51, ".SP.DYN.LE00.IN"),AREA_WB_6ATTRS,Seq!AF$1,FALSE),".")</f>
        <v>56.960195121951223</v>
      </c>
      <c r="KB51" t="str">
        <f>IFERROR(VLOOKUP(CONCATENATE($G51, ".SP.DYN.LE00.IN"),AREA_WB_6ATTRS,Seq!AG$1,FALSE),".")</f>
        <v>.</v>
      </c>
      <c r="KK51">
        <f t="shared" si="25"/>
        <v>0</v>
      </c>
      <c r="KL51">
        <f t="shared" si="23"/>
        <v>0</v>
      </c>
      <c r="KM51">
        <f t="shared" si="26"/>
        <v>44739414.561472848</v>
      </c>
      <c r="KN51">
        <f t="shared" si="27"/>
        <v>-44180296.903139532</v>
      </c>
      <c r="KO51" t="str">
        <f t="shared" si="24"/>
        <v>.</v>
      </c>
      <c r="KP51" t="str">
        <f>work!HA51</f>
        <v>.</v>
      </c>
      <c r="KQ51" t="str">
        <f>work!HB51</f>
        <v>.</v>
      </c>
      <c r="KR51" t="str">
        <f>work!HC51</f>
        <v>.</v>
      </c>
      <c r="KS51" t="str">
        <f>IF(ISNUMBER(work!HI51-work!HA51),work!HI51-work!HA51,".")</f>
        <v>.</v>
      </c>
      <c r="KT51" t="str">
        <f>IF(ISNUMBER(work!HJ51-work!HB51),work!HJ51-work!HB51,".")</f>
        <v>.</v>
      </c>
      <c r="KU51" t="str">
        <f>IF(ISNUMBER(work!HK51-work!HC51),work!HK51-work!HC51,".")</f>
        <v>.</v>
      </c>
      <c r="KW51" t="str">
        <f>IFERROR(work!HR51/work!HV51,".")</f>
        <v>.</v>
      </c>
      <c r="KX51" t="str">
        <f>IFERROR(work!HS51/work!HW51,".")</f>
        <v>.</v>
      </c>
      <c r="KY51" t="str">
        <f>IFERROR(work!HT51/work!HX51,".")</f>
        <v>.</v>
      </c>
      <c r="KZ51" t="str">
        <f>IFERROR(work!HU51/work!HY51,".")</f>
        <v>.</v>
      </c>
    </row>
    <row r="52" spans="1:312">
      <c r="A52" s="24">
        <f t="shared" si="0"/>
        <v>51</v>
      </c>
      <c r="B52" s="24" t="str">
        <f t="shared" si="28"/>
        <v>Out</v>
      </c>
      <c r="C52" s="24" t="str">
        <f t="shared" si="29"/>
        <v>Out</v>
      </c>
      <c r="D52" s="24" t="str">
        <f t="shared" si="30"/>
        <v>Out67</v>
      </c>
      <c r="E52" s="25" t="s">
        <v>2777</v>
      </c>
      <c r="F52" s="26" t="str">
        <f t="shared" si="3"/>
        <v>Djibouti</v>
      </c>
      <c r="G52" s="166" t="s">
        <v>1397</v>
      </c>
      <c r="H52" s="166" t="s">
        <v>5007</v>
      </c>
      <c r="I52" s="166" t="s">
        <v>5007</v>
      </c>
      <c r="J52" s="180" t="s">
        <v>5007</v>
      </c>
      <c r="K52" s="180" t="s">
        <v>5007</v>
      </c>
      <c r="L52" s="27">
        <f>IFERROR(VLOOKUP($F52,Area_FDI_84_96,Seq!B$1,FALSE),0)</f>
        <v>0</v>
      </c>
      <c r="M52" s="27">
        <f>IFERROR(VLOOKUP($F52,Area_FDI_84_96,Seq!C$1,FALSE),0)</f>
        <v>0</v>
      </c>
      <c r="N52" s="27">
        <f>IFERROR(VLOOKUP($F52,Area_FDI_84_96,Seq!D$1,FALSE),0)</f>
        <v>0</v>
      </c>
      <c r="O52" s="27">
        <f>IFERROR(VLOOKUP($F52,Area_FDI_84_96,Seq!E$1,FALSE),0)</f>
        <v>0</v>
      </c>
      <c r="P52" s="27">
        <f>IFERROR(VLOOKUP($F52,Area_FDI_84_96,Seq!F$1,FALSE),0)</f>
        <v>0</v>
      </c>
      <c r="Q52" s="27">
        <f>IFERROR(VLOOKUP($F52,Area_FDI_84_96,Seq!G$1,FALSE),0)</f>
        <v>0</v>
      </c>
      <c r="R52" s="27">
        <f>IFERROR(VLOOKUP($F52,Area_FDI_84_96,Seq!H$1,FALSE),0)</f>
        <v>0</v>
      </c>
      <c r="S52" s="27">
        <f>IFERROR(VLOOKUP($F52,Area_FDI_84_96,Seq!I$1,FALSE),0)</f>
        <v>0</v>
      </c>
      <c r="T52" s="27">
        <f>IFERROR(VALUE(VLOOKUP($E52,Area_FDI_92_95,Seq!B$1,FALSE)),0)</f>
        <v>0</v>
      </c>
      <c r="U52" s="27">
        <f>IFERROR(VALUE(VLOOKUP($E52,Area_FDI_92_95,Seq!C$1,FALSE)),0)</f>
        <v>0</v>
      </c>
      <c r="V52" s="27">
        <f>IFERROR(VALUE(VLOOKUP($E52,Area_FDI_92_95,Seq!D$1,FALSE)),0)</f>
        <v>0</v>
      </c>
      <c r="W52" s="27">
        <f>IFERROR(VALUE(VLOOKUP($E52,Area_FDI_92_95,Seq!E$1,FALSE)),0)</f>
        <v>0</v>
      </c>
      <c r="X52" s="27">
        <f>IFERROR(VALUE(VLOOKUP($E52,Area_FDI_96_99,Seq!B$1,FALSE)),0)</f>
        <v>0</v>
      </c>
      <c r="Y52" s="27">
        <f>IFERROR(VALUE(VLOOKUP($E52,Area_FDI_96_99,Seq!C$1,FALSE)),0)</f>
        <v>0</v>
      </c>
      <c r="Z52" s="27">
        <f>IFERROR(VALUE(VLOOKUP($E52,Area_FDI_96_99,Seq!D$1,FALSE)),0)</f>
        <v>0</v>
      </c>
      <c r="AA52" s="27">
        <f>IFERROR(VALUE(VLOOKUP($E52,Area_FDI_96_99,Seq!E$1,FALSE)),0)</f>
        <v>0</v>
      </c>
      <c r="AB52" s="27">
        <f t="shared" si="31"/>
        <v>0</v>
      </c>
      <c r="AC52" s="27">
        <f t="shared" si="32"/>
        <v>0</v>
      </c>
      <c r="AD52" s="27">
        <f t="shared" si="33"/>
        <v>0</v>
      </c>
      <c r="AE52" s="27">
        <f t="shared" si="34"/>
        <v>0</v>
      </c>
      <c r="AF52" s="27">
        <f t="shared" si="35"/>
        <v>0</v>
      </c>
      <c r="AG52" s="27">
        <f t="shared" si="36"/>
        <v>343</v>
      </c>
      <c r="AH52" s="27">
        <f t="shared" si="37"/>
        <v>35</v>
      </c>
      <c r="AI52" s="27">
        <f t="shared" si="38"/>
        <v>0</v>
      </c>
      <c r="AJ52" s="27">
        <f t="shared" si="39"/>
        <v>0</v>
      </c>
      <c r="AK52" s="27">
        <f t="shared" si="40"/>
        <v>100</v>
      </c>
      <c r="AL52" s="27">
        <f t="shared" si="41"/>
        <v>0</v>
      </c>
      <c r="AM52" s="27"/>
      <c r="AN52" s="27"/>
      <c r="AO52" s="27"/>
      <c r="AP52" s="27"/>
      <c r="AQ52" s="27"/>
      <c r="AR52" s="27"/>
      <c r="AS52" s="27"/>
      <c r="AT52" s="27" t="str">
        <f>IFERROR(work!D52+work!AP52,".")</f>
        <v>.</v>
      </c>
      <c r="AU52" s="27" t="str">
        <f>IFERROR(work!E52+work!AQ52,".")</f>
        <v>.</v>
      </c>
      <c r="AV52" s="27" t="str">
        <f>IFERROR(work!F52+work!AR52,".")</f>
        <v>.</v>
      </c>
      <c r="AW52" s="27" t="str">
        <f>IFERROR(work!G52+work!AS52,".")</f>
        <v>.</v>
      </c>
      <c r="AX52" s="27" t="str">
        <f>IFERROR(work!H52+work!AT52,".")</f>
        <v>.</v>
      </c>
      <c r="AY52" s="27" t="str">
        <f>IFERROR(work!I52+work!AU52,".")</f>
        <v>.</v>
      </c>
      <c r="AZ52" s="27" t="str">
        <f>IFERROR(work!J52+work!AV52,".")</f>
        <v>.</v>
      </c>
      <c r="BA52" s="27" t="str">
        <f>IFERROR(work!K52+work!AW52,".")</f>
        <v>.</v>
      </c>
      <c r="BB52" s="27" t="str">
        <f>IFERROR(work!L52+work!AX52,".")</f>
        <v>.</v>
      </c>
      <c r="BC52" s="27" t="str">
        <f>IFERROR(work!M52+work!AY52,".")</f>
        <v>.</v>
      </c>
      <c r="BD52" s="27">
        <f>IFERROR(work!N52+work!AZ52,".")</f>
        <v>44525858.824636661</v>
      </c>
      <c r="BE52" s="27">
        <f>IFERROR(work!O52+work!BA52,".")</f>
        <v>48613342.192725331</v>
      </c>
      <c r="BF52" s="27">
        <f>IFERROR(work!P52+work!BB52,".")</f>
        <v>55507453.910485908</v>
      </c>
      <c r="BG52" s="27">
        <f>IFERROR(work!Q52+work!BC52,".")</f>
        <v>63265471.580988035</v>
      </c>
      <c r="BH52" s="27">
        <f>IFERROR(work!R52+work!BD52,".")</f>
        <v>71544968.280328155</v>
      </c>
      <c r="BI52" s="27">
        <f>IFERROR(work!S52+work!BE52,".")</f>
        <v>79334962.304802418</v>
      </c>
      <c r="BJ52" s="27">
        <f>IFERROR(work!T52+work!BF52,".")</f>
        <v>87260498.117449731</v>
      </c>
      <c r="BK52" s="27">
        <f>IFERROR(work!U52+work!BG52,".")</f>
        <v>95370292.243044928</v>
      </c>
      <c r="BL52" s="27">
        <f>IFERROR(work!V52+work!BH52,".")</f>
        <v>102805042.06659828</v>
      </c>
      <c r="BM52" s="27">
        <f>IFERROR(work!W52+work!BI52,".")</f>
        <v>110615312.8911854</v>
      </c>
      <c r="BN52" s="27">
        <f>IFERROR(work!X52+work!BJ52,".")</f>
        <v>119902616.50606358</v>
      </c>
      <c r="BO52" s="27">
        <f>IFERROR(work!Y52+work!BK52,".")</f>
        <v>129851087.25083469</v>
      </c>
      <c r="BP52" s="27">
        <f>IFERROR(work!Z52+work!BL52,".")</f>
        <v>141663890.26034597</v>
      </c>
      <c r="BQ52" s="27">
        <f>IFERROR(work!AA52+work!BM52,".")</f>
        <v>155826353.97190481</v>
      </c>
      <c r="BR52" s="27">
        <f>IFERROR(work!AB52+work!BN52,".")</f>
        <v>171561078.45690021</v>
      </c>
      <c r="BS52" s="27">
        <f>IFERROR(work!AC52+work!BO52,".")</f>
        <v>190942451.54484338</v>
      </c>
      <c r="BT52" s="27">
        <f>IFERROR(work!AD52+work!BP52,".")</f>
        <v>215187101.65691084</v>
      </c>
      <c r="BU52" s="27">
        <f>IFERROR(work!AE52+work!BQ52,".")</f>
        <v>245737584.51855516</v>
      </c>
      <c r="BV52" s="27">
        <f>IFERROR(work!AF52+work!BR52,".")</f>
        <v>269325721.75527692</v>
      </c>
      <c r="BW52" s="27">
        <f>IFERROR(work!AG52+work!BS52,".")</f>
        <v>294100564.57982624</v>
      </c>
      <c r="BX52" s="27" t="str">
        <f>IFERROR(work!AH52+work!BT52,".")</f>
        <v>.</v>
      </c>
      <c r="BY52" s="27" t="str">
        <f>IFERROR(work!AI52+work!BU52,".")</f>
        <v>.</v>
      </c>
      <c r="BZ52" s="27"/>
      <c r="CA52" s="27"/>
      <c r="CB52" s="27"/>
      <c r="CC52" s="27"/>
      <c r="CD52" s="27"/>
      <c r="CE52" s="27"/>
      <c r="CF52" s="27" t="str">
        <f>IFERROR(work!AP52-work!D52,".")</f>
        <v>.</v>
      </c>
      <c r="CG52" s="27" t="str">
        <f>IFERROR(work!AQ52-work!E52,".")</f>
        <v>.</v>
      </c>
      <c r="CH52" s="27" t="str">
        <f>IFERROR(work!AR52-work!F52,".")</f>
        <v>.</v>
      </c>
      <c r="CI52" s="27" t="str">
        <f>IFERROR(work!AS52-work!G52,".")</f>
        <v>.</v>
      </c>
      <c r="CJ52" s="27" t="str">
        <f>IFERROR(work!AT52-work!H52,".")</f>
        <v>.</v>
      </c>
      <c r="CK52" s="27" t="str">
        <f>IFERROR(work!AU52-work!I52,".")</f>
        <v>.</v>
      </c>
      <c r="CL52" s="27" t="str">
        <f>IFERROR(work!AV52-work!J52,".")</f>
        <v>.</v>
      </c>
      <c r="CM52" s="27" t="str">
        <f>IFERROR(work!AW52-work!K52,".")</f>
        <v>.</v>
      </c>
      <c r="CN52" s="27" t="str">
        <f>IFERROR(work!AX52-work!L52,".")</f>
        <v>.</v>
      </c>
      <c r="CO52" s="27" t="str">
        <f>IFERROR(work!AY52-work!M52,".")</f>
        <v>.</v>
      </c>
      <c r="CP52" s="27">
        <f>IFERROR(work!AZ52-work!N52,".")</f>
        <v>-44393852.639975719</v>
      </c>
      <c r="CQ52" s="27">
        <f>IFERROR(work!BA52-work!O52,".")</f>
        <v>-48486982.726631358</v>
      </c>
      <c r="CR52" s="27">
        <f>IFERROR(work!BB52-work!P52,".")</f>
        <v>-55381117.147419333</v>
      </c>
      <c r="CS52" s="27">
        <f>IFERROR(work!BC52-work!Q52,".")</f>
        <v>-63147499.425024122</v>
      </c>
      <c r="CT52" s="27">
        <f>IFERROR(work!BD52-work!R52,".")</f>
        <v>-71428101.927471429</v>
      </c>
      <c r="CU52" s="27">
        <f>IFERROR(work!BE52-work!S52,".")</f>
        <v>-79222172.555647284</v>
      </c>
      <c r="CV52" s="27">
        <f>IFERROR(work!BF52-work!T52,".")</f>
        <v>-87152350.229045093</v>
      </c>
      <c r="CW52" s="27">
        <f>IFERROR(work!BG52-work!U52,".")</f>
        <v>-95262950.999673918</v>
      </c>
      <c r="CX52" s="27">
        <f>IFERROR(work!BH52-work!V52,".")</f>
        <v>-102697594.14905275</v>
      </c>
      <c r="CY52" s="27">
        <f>IFERROR(work!BI52-work!W52,".")</f>
        <v>-110505523.67685509</v>
      </c>
      <c r="CZ52" s="27">
        <f>IFERROR(work!BJ52-work!X52,".")</f>
        <v>-119792370.33369228</v>
      </c>
      <c r="DA52" s="27">
        <f>IFERROR(work!BK52-work!Y52,".")</f>
        <v>-129738583.49662088</v>
      </c>
      <c r="DB52" s="27">
        <f>IFERROR(work!BL52-work!Z52,".")</f>
        <v>-141548440.52512804</v>
      </c>
      <c r="DC52" s="27">
        <f>IFERROR(work!BM52-work!AA52,".")</f>
        <v>-155707209.89211619</v>
      </c>
      <c r="DD52" s="27">
        <f>IFERROR(work!BN52-work!AB52,".")</f>
        <v>-171437375.35738835</v>
      </c>
      <c r="DE52" s="27">
        <f>IFERROR(work!BO52-work!AC52,".")</f>
        <v>-190814827.55045938</v>
      </c>
      <c r="DF52" s="27">
        <f>IFERROR(work!BP52-work!AD52,".")</f>
        <v>-215053351.88349378</v>
      </c>
      <c r="DG52" s="27">
        <f>IFERROR(work!BQ52-work!AE52,".")</f>
        <v>-245597013.42458838</v>
      </c>
      <c r="DH52" s="27">
        <f>IFERROR(work!BR52-work!AF52,".")</f>
        <v>-269176997.59040761</v>
      </c>
      <c r="DI52" s="27">
        <f>IFERROR(work!BS52-work!AG52,".")</f>
        <v>-293944404.94566238</v>
      </c>
      <c r="DJ52" s="27" t="str">
        <f>IFERROR(work!BT52-work!AH52,".")</f>
        <v>.</v>
      </c>
      <c r="DK52" s="27" t="str">
        <f>IFERROR(work!BU52-work!AI52,".")</f>
        <v>.</v>
      </c>
      <c r="DL52" s="27"/>
      <c r="DM52" s="27"/>
      <c r="DN52" s="27"/>
      <c r="DO52" s="27"/>
      <c r="DP52" s="27"/>
      <c r="DQ52" s="27"/>
      <c r="DR52" s="27"/>
      <c r="DS52" s="27" t="str">
        <f>IFERROR(work!DO52-work!CC52,".")</f>
        <v>.</v>
      </c>
      <c r="DT52" s="27" t="str">
        <f>IFERROR(work!DP52-work!CD52,".")</f>
        <v>.</v>
      </c>
      <c r="DU52" s="27" t="str">
        <f>IFERROR(work!DQ52-work!CE52,".")</f>
        <v>.</v>
      </c>
      <c r="DV52" s="27" t="str">
        <f>IFERROR(work!DR52-work!CF52,".")</f>
        <v>.</v>
      </c>
      <c r="DW52" s="27" t="str">
        <f>IFERROR(work!DS52-work!CG52,".")</f>
        <v>.</v>
      </c>
      <c r="DX52" s="27" t="str">
        <f>IFERROR(work!DT52-work!CH52,".")</f>
        <v>.</v>
      </c>
      <c r="DY52" s="27" t="str">
        <f>IFERROR(work!DU52-work!CI52,".")</f>
        <v>.</v>
      </c>
      <c r="DZ52" s="27" t="str">
        <f>IFERROR(work!DV52-work!CJ52,".")</f>
        <v>.</v>
      </c>
      <c r="EA52" s="27" t="str">
        <f>IFERROR(work!DW52-work!CK52,".")</f>
        <v>.</v>
      </c>
      <c r="EB52" s="27" t="str">
        <f>IFERROR(work!DX52-work!CL52,".")</f>
        <v>.</v>
      </c>
      <c r="EC52" s="27" t="str">
        <f>IFERROR(work!DY52-work!CM52,".")</f>
        <v>.</v>
      </c>
      <c r="ED52" s="27" t="str">
        <f>IFERROR(work!DZ52-work!CN52,".")</f>
        <v>.</v>
      </c>
      <c r="EE52" s="27" t="str">
        <f>IFERROR(work!EA52-work!CO52,".")</f>
        <v>.</v>
      </c>
      <c r="EF52" s="27" t="str">
        <f>IFERROR(work!EB52-work!CP52,".")</f>
        <v>.</v>
      </c>
      <c r="EG52" s="27" t="str">
        <f>IFERROR(work!EC52-work!CQ52,".")</f>
        <v>.</v>
      </c>
      <c r="EH52" s="27" t="str">
        <f>IFERROR(work!ED52-work!CR52,".")</f>
        <v>.</v>
      </c>
      <c r="EI52" s="27" t="str">
        <f>IFERROR(work!EE52-work!CS52,".")</f>
        <v>.</v>
      </c>
      <c r="EJ52" s="27" t="str">
        <f>IFERROR(work!EF52-work!CT52,".")</f>
        <v>.</v>
      </c>
      <c r="EK52" s="27" t="str">
        <f>IFERROR(work!EG52-work!CU52,".")</f>
        <v>.</v>
      </c>
      <c r="EL52" s="27" t="str">
        <f>IFERROR(work!EH52-work!CV52,".")</f>
        <v>.</v>
      </c>
      <c r="EM52" s="27" t="str">
        <f>IFERROR(work!EI52-work!CW52,".")</f>
        <v>.</v>
      </c>
      <c r="EN52" s="27" t="str">
        <f>IFERROR(work!EJ52-work!CX52,".")</f>
        <v>.</v>
      </c>
      <c r="EO52" s="27" t="str">
        <f>IFERROR(work!EK52-work!CY52,".")</f>
        <v>.</v>
      </c>
      <c r="EP52" s="27" t="str">
        <f>IFERROR(work!EL52-work!CZ52,".")</f>
        <v>.</v>
      </c>
      <c r="EQ52" s="27" t="str">
        <f>IFERROR(work!EM52-work!DA52,".")</f>
        <v>.</v>
      </c>
      <c r="ER52" s="27" t="str">
        <f>IFERROR(work!EN52-work!DB52,".")</f>
        <v>.</v>
      </c>
      <c r="ES52" s="27" t="str">
        <f>IFERROR(work!EO52-work!DC52,".")</f>
        <v>.</v>
      </c>
      <c r="ET52" s="27" t="str">
        <f>IFERROR(work!EP52-work!DD52,".")</f>
        <v>.</v>
      </c>
      <c r="EU52" s="27" t="str">
        <f>IFERROR(work!EQ52-work!DE52,".")</f>
        <v>.</v>
      </c>
      <c r="EV52" s="27" t="str">
        <f>IFERROR(work!ER52-work!DF52,".")</f>
        <v>.</v>
      </c>
      <c r="EW52" s="27" t="str">
        <f>IFERROR(work!ES52-work!DG52,".")</f>
        <v>.</v>
      </c>
      <c r="EX52" s="27" t="str">
        <f>IFERROR(work!ET52-work!DH52,".")</f>
        <v>.</v>
      </c>
      <c r="EY52" s="27"/>
      <c r="EZ52" s="27"/>
      <c r="FA52" s="27"/>
      <c r="FB52" s="27"/>
      <c r="FC52" s="27"/>
      <c r="FD52" s="27"/>
      <c r="FE52" s="27" t="str">
        <f>IF(ISNUMBER(work!GZ52/work!HD52),work!GZ52/work!HD52,".")</f>
        <v>.</v>
      </c>
      <c r="FF52" s="27" t="str">
        <f>IF(ISNUMBER(work!HA52/work!HE52),work!HA52/work!HE52,".")</f>
        <v>.</v>
      </c>
      <c r="FG52" s="27" t="str">
        <f>IF(ISNUMBER(work!HB52/work!HF52),work!HB52/work!HF52,".")</f>
        <v>.</v>
      </c>
      <c r="FH52" s="27" t="str">
        <f>IF(ISNUMBER(work!HC52/work!HG52),work!HC52/work!HG52,".")</f>
        <v>.</v>
      </c>
      <c r="FI52" s="27" t="str">
        <f>IF(ISNUMBER((work!HA52+work!HB52)/(work!HE52+work!HF52)),(work!HA52+work!HB52)/(work!HE52+work!HF52),".")</f>
        <v>.</v>
      </c>
      <c r="FJ52" s="27" t="str">
        <f>IF(ISNUMBER(work!HH52/work!HL52),work!HH52/work!HL52,".")</f>
        <v>.</v>
      </c>
      <c r="FK52" s="27" t="str">
        <f>IF(ISNUMBER(work!HI52/work!HM52),work!HI52/work!HM52,".")</f>
        <v>.</v>
      </c>
      <c r="FL52" s="27" t="str">
        <f>IF(ISNUMBER(work!HJ52/work!HN52),work!HJ52/work!HN52,".")</f>
        <v>.</v>
      </c>
      <c r="FM52" s="27" t="str">
        <f>IF(ISNUMBER(work!HK52/work!HO52),work!HK52/work!HO52,".")</f>
        <v>.</v>
      </c>
      <c r="FN52" s="27" t="str">
        <f>IF(ISNUMBER((work!HI52+work!HJ52)/(work!HM52+work!HN52)),(work!HI52+work!HJ52)/(work!HM52+work!HN52),".")</f>
        <v>.</v>
      </c>
      <c r="FO52" s="27" t="s">
        <v>5007</v>
      </c>
      <c r="FP52" s="27" t="s">
        <v>5007</v>
      </c>
      <c r="FQ52" s="27" t="s">
        <v>5007</v>
      </c>
      <c r="FR52" s="27" t="s">
        <v>5007</v>
      </c>
      <c r="FS52" s="27" t="s">
        <v>5007</v>
      </c>
      <c r="FT52" s="27" t="str">
        <f>work!GM52</f>
        <v>.</v>
      </c>
      <c r="FU52" s="27" t="str">
        <f>work!GN52</f>
        <v>.</v>
      </c>
      <c r="FV52" s="27" t="str">
        <f>work!GO52</f>
        <v>.</v>
      </c>
      <c r="FW52" s="27" t="s">
        <v>5007</v>
      </c>
      <c r="FX52" s="27"/>
      <c r="FY52" s="27">
        <f t="shared" si="42"/>
        <v>7767.0590000000002</v>
      </c>
      <c r="FZ52">
        <f t="shared" si="20"/>
        <v>0</v>
      </c>
      <c r="GA52" t="str">
        <f>work!HC52</f>
        <v>.</v>
      </c>
      <c r="GB52" t="str">
        <f>IF(ISNUMBER(work!HA52+work!HB52),work!HA52+work!HB52,".")</f>
        <v>.</v>
      </c>
      <c r="GC52" t="str">
        <f>IF(ISNUMBER(work!HK52-work!HC52),work!HK52-work!HC52,".")</f>
        <v>.</v>
      </c>
      <c r="GD52" t="str">
        <f>IF(ISNUMBER(work!HI52+work!HJ52-work!HA52-work!HB52),(work!HI52+work!HJ52-work!HA52-work!HB52),".")</f>
        <v>.</v>
      </c>
      <c r="GH52" t="str">
        <f>work!GQ52</f>
        <v>.</v>
      </c>
      <c r="GI52" t="str">
        <f>work!GR52</f>
        <v>.</v>
      </c>
      <c r="GJ52" t="str">
        <f>work!GZ52</f>
        <v>.</v>
      </c>
      <c r="GK52" t="str">
        <f>work!HH52</f>
        <v>.</v>
      </c>
      <c r="GL52">
        <f t="shared" si="43"/>
        <v>0</v>
      </c>
      <c r="GM52" t="str">
        <f>IFERROR(VLOOKUP($F52,AREA_EM_ALLYEAR,Seq!B$1,FALSE),".")</f>
        <v>.</v>
      </c>
      <c r="GN52" t="str">
        <f>IFERROR(VLOOKUP($F52,AREA_EM_ALLYEAR,Seq!C$1,FALSE),".")</f>
        <v>.</v>
      </c>
      <c r="GO52" t="str">
        <f>IFERROR(VLOOKUP($F52,AREA_EM_ALLYEAR,Seq!D$1,FALSE),".")</f>
        <v>.</v>
      </c>
      <c r="GP52" t="str">
        <f>IFERROR(VLOOKUP($F52,AREA_EM_ALLYEAR,Seq!E$1,FALSE),".")</f>
        <v>.</v>
      </c>
      <c r="GQ52" t="str">
        <f>IFERROR(VLOOKUP($F52,AREA_EM_ALLYEAR,Seq!F$1,FALSE),".")</f>
        <v>.</v>
      </c>
      <c r="GR52" t="str">
        <f>IFERROR(VLOOKUP($F52,AREA_EM_ALLYEAR,Seq!G$1,FALSE),".")</f>
        <v>.</v>
      </c>
      <c r="GS52" t="str">
        <f>IFERROR(VLOOKUP($F52,AREA_EM_ALLYEAR,Seq!H$1,FALSE),".")</f>
        <v>.</v>
      </c>
      <c r="GT52" t="str">
        <f>IFERROR(VLOOKUP($F52,AREA_EM_ALLYEAR,Seq!I$1,FALSE),".")</f>
        <v>.</v>
      </c>
      <c r="GU52" t="str">
        <f>IFERROR(VLOOKUP($F52,AREA_EM_ALLYEAR,Seq!J$1,FALSE),".")</f>
        <v>.</v>
      </c>
      <c r="GV52" t="str">
        <f>IFERROR(VLOOKUP($F52,AREA_EM_ALLYEAR,Seq!K$1,FALSE),".")</f>
        <v>.</v>
      </c>
      <c r="GW52" t="str">
        <f>IFERROR(VLOOKUP($F52,AREA_EM_ALLYEAR,Seq!L$1,FALSE),".")</f>
        <v>.</v>
      </c>
      <c r="GX52" t="str">
        <f>IFERROR(VLOOKUP($F52,AREA_EM_ALLYEAR,Seq!M$1,FALSE),".")</f>
        <v>.</v>
      </c>
      <c r="GY52" t="str">
        <f>IFERROR(VLOOKUP($F52,AREA_EM_ALLYEAR,Seq!N$1,FALSE),".")</f>
        <v>.</v>
      </c>
      <c r="GZ52" t="str">
        <f>IFERROR(VLOOKUP($F52,AREA_EM_ALLYEAR,Seq!O$1,FALSE),".")</f>
        <v>.</v>
      </c>
      <c r="HA52" t="str">
        <f t="shared" si="21"/>
        <v>.</v>
      </c>
      <c r="HK52" s="139">
        <f>IFERROR(VLOOKUP(CONCATENATE($G52, ".SP.DYN.LE00.IN"),AREA_WB_6ATTRS,Seq!B$1,FALSE)-VLOOKUP("CHN.SP.DYN.LE00.IN",AREA_WB_6ATTRS,Seq!B$1,FALSE),".")</f>
        <v>-19.080951219512201</v>
      </c>
      <c r="HL52" s="139">
        <f>IFERROR(VLOOKUP(CONCATENATE($G52, ".SP.DYN.LE00.IN"),AREA_WB_6ATTRS,Seq!C$1,FALSE)-VLOOKUP("CHN.SP.DYN.LE00.IN",AREA_WB_6ATTRS,Seq!C$1,FALSE),".")</f>
        <v>-18.841024390243909</v>
      </c>
      <c r="HM52" s="139">
        <f>IFERROR(VLOOKUP(CONCATENATE($G52, ".SP.DYN.LE00.IN"),AREA_WB_6ATTRS,Seq!D$1,FALSE)-VLOOKUP("CHN.SP.DYN.LE00.IN",AREA_WB_6ATTRS,Seq!D$1,FALSE),".")</f>
        <v>-18.637024390243901</v>
      </c>
      <c r="HN52" s="139">
        <f>IFERROR(VLOOKUP(CONCATENATE($G52, ".SP.DYN.LE00.IN"),AREA_WB_6ATTRS,Seq!E$1,FALSE)-VLOOKUP("CHN.SP.DYN.LE00.IN",AREA_WB_6ATTRS,Seq!E$1,FALSE),".")</f>
        <v>-18.472536585365852</v>
      </c>
      <c r="HO52" s="139">
        <f>IFERROR(VLOOKUP(CONCATENATE($G52, ".SP.DYN.LE00.IN"),AREA_WB_6ATTRS,Seq!F$1,FALSE)-VLOOKUP("CHN.SP.DYN.LE00.IN",AREA_WB_6ATTRS,Seq!F$1,FALSE),".")</f>
        <v>-18.353048780487804</v>
      </c>
      <c r="HP52" s="139">
        <f>IFERROR(VLOOKUP(CONCATENATE($G52, ".SP.DYN.LE00.IN"),AREA_WB_6ATTRS,Seq!G$1,FALSE)-VLOOKUP("CHN.SP.DYN.LE00.IN",AREA_WB_6ATTRS,Seq!G$1,FALSE),".")</f>
        <v>-18.275536585365856</v>
      </c>
      <c r="HQ52" s="139">
        <f>IFERROR(VLOOKUP(CONCATENATE($G52, ".SP.DYN.LE00.IN"),AREA_WB_6ATTRS,Seq!H$1,FALSE)-VLOOKUP("CHN.SP.DYN.LE00.IN",AREA_WB_6ATTRS,Seq!H$1,FALSE),".")</f>
        <v>-18.23148780487805</v>
      </c>
      <c r="HR52" s="139">
        <f>IFERROR(VLOOKUP(CONCATENATE($G52, ".SP.DYN.LE00.IN"),AREA_WB_6ATTRS,Seq!I$1,FALSE)-VLOOKUP("CHN.SP.DYN.LE00.IN",AREA_WB_6ATTRS,Seq!I$1,FALSE),".")</f>
        <v>-18.202414634146351</v>
      </c>
      <c r="HS52" s="139">
        <f>IFERROR(VLOOKUP(CONCATENATE($G52, ".SP.DYN.LE00.IN"),AREA_WB_6ATTRS,Seq!J$1,FALSE)-VLOOKUP("CHN.SP.DYN.LE00.IN",AREA_WB_6ATTRS,Seq!J$1,FALSE),".")</f>
        <v>-18.173780487804883</v>
      </c>
      <c r="HT52" s="139">
        <f>IFERROR(VLOOKUP(CONCATENATE($G52, ".SP.DYN.LE00.IN"),AREA_WB_6ATTRS,Seq!K$1,FALSE)-VLOOKUP("CHN.SP.DYN.LE00.IN",AREA_WB_6ATTRS,Seq!K$1,FALSE),".")</f>
        <v>-18.138121951219517</v>
      </c>
      <c r="HU52" s="139">
        <f>IFERROR(VLOOKUP(CONCATENATE($G52, ".SP.DYN.LE00.IN"),AREA_WB_6ATTRS,Seq!L$1,FALSE)-VLOOKUP("CHN.SP.DYN.LE00.IN",AREA_WB_6ATTRS,Seq!L$1,FALSE),".")</f>
        <v>-18.093414634146342</v>
      </c>
      <c r="HV52" s="139">
        <f>IFERROR(VLOOKUP(CONCATENATE($G52, ".SP.DYN.LE00.IN"),AREA_WB_6ATTRS,Seq!M$1,FALSE)-VLOOKUP("CHN.SP.DYN.LE00.IN",AREA_WB_6ATTRS,Seq!M$1,FALSE),".")</f>
        <v>-18.039658536585371</v>
      </c>
      <c r="HW52" s="139">
        <f>IFERROR(VLOOKUP(CONCATENATE($G52, ".SP.DYN.LE00.IN"),AREA_WB_6ATTRS,Seq!N$1,FALSE)-VLOOKUP("CHN.SP.DYN.LE00.IN",AREA_WB_6ATTRS,Seq!N$1,FALSE),".")</f>
        <v>-17.981414634146333</v>
      </c>
      <c r="HX52" s="139">
        <f>IFERROR(VLOOKUP(CONCATENATE($G52, ".SP.DYN.LE00.IN"),AREA_WB_6ATTRS,Seq!O$1,FALSE)-VLOOKUP("CHN.SP.DYN.LE00.IN",AREA_WB_6ATTRS,Seq!O$1,FALSE),".")</f>
        <v>-17.923146341463415</v>
      </c>
      <c r="HY52" s="139">
        <f>IFERROR(VLOOKUP(CONCATENATE($G52, ".SP.DYN.LE00.IN"),AREA_WB_6ATTRS,Seq!P$1,FALSE)-VLOOKUP("CHN.SP.DYN.LE00.IN",AREA_WB_6ATTRS,Seq!P$1,FALSE),".")</f>
        <v>-17.863853658536591</v>
      </c>
      <c r="HZ52" s="139">
        <f>IFERROR(VLOOKUP(CONCATENATE($G52, ".SP.DYN.LE00.IN"),AREA_WB_6ATTRS,Seq!Q$1,FALSE)-VLOOKUP("CHN.SP.DYN.LE00.IN",AREA_WB_6ATTRS,Seq!Q$1,FALSE),".")</f>
        <v>-17.800536585365847</v>
      </c>
      <c r="IA52" s="139">
        <f>IFERROR(VLOOKUP(CONCATENATE($G52, ".SP.DYN.LE00.IN"),AREA_WB_6ATTRS,Seq!R$1,FALSE)-VLOOKUP("CHN.SP.DYN.LE00.IN",AREA_WB_6ATTRS,Seq!R$1,FALSE),".")</f>
        <v>-17.733634146341473</v>
      </c>
      <c r="IB52" s="139">
        <f>IFERROR(VLOOKUP(CONCATENATE($G52, ".SP.DYN.LE00.IN"),AREA_WB_6ATTRS,Seq!S$1,FALSE)-VLOOKUP("CHN.SP.DYN.LE00.IN",AREA_WB_6ATTRS,Seq!S$1,FALSE),".")</f>
        <v>-17.662658536585361</v>
      </c>
      <c r="IC52" s="139">
        <f>IFERROR(VLOOKUP(CONCATENATE($G52, ".SP.DYN.LE00.IN"),AREA_WB_6ATTRS,Seq!T$1,FALSE)-VLOOKUP("CHN.SP.DYN.LE00.IN",AREA_WB_6ATTRS,Seq!T$1,FALSE),".")</f>
        <v>-17.583585365853665</v>
      </c>
      <c r="ID52" s="139">
        <f>IFERROR(VLOOKUP(CONCATENATE($G52, ".SP.DYN.LE00.IN"),AREA_WB_6ATTRS,Seq!U$1,FALSE)-VLOOKUP("CHN.SP.DYN.LE00.IN",AREA_WB_6ATTRS,Seq!U$1,FALSE),".")</f>
        <v>-17.493975609756106</v>
      </c>
      <c r="IE52" s="139">
        <f>IFERROR(VLOOKUP(CONCATENATE($G52, ".SP.DYN.LE00.IN"),AREA_WB_6ATTRS,Seq!V$1,FALSE)-VLOOKUP("CHN.SP.DYN.LE00.IN",AREA_WB_6ATTRS,Seq!V$1,FALSE),".")</f>
        <v>-17.391365853658534</v>
      </c>
      <c r="IF52" s="139">
        <f>IFERROR(VLOOKUP(CONCATENATE($G52, ".SP.DYN.LE00.IN"),AREA_WB_6ATTRS,Seq!W$1,FALSE)-VLOOKUP("CHN.SP.DYN.LE00.IN",AREA_WB_6ATTRS,Seq!W$1,FALSE),".")</f>
        <v>-17.270780487804892</v>
      </c>
      <c r="IG52" s="139">
        <f>IFERROR(VLOOKUP(CONCATENATE($G52, ".SP.DYN.LE00.IN"),AREA_WB_6ATTRS,Seq!X$1,FALSE)-VLOOKUP("CHN.SP.DYN.LE00.IN",AREA_WB_6ATTRS,Seq!X$1,FALSE),".")</f>
        <v>-17.132317073170718</v>
      </c>
      <c r="IH52" s="139">
        <f>IFERROR(VLOOKUP(CONCATENATE($G52, ".SP.DYN.LE00.IN"),AREA_WB_6ATTRS,Seq!Y$1,FALSE)-VLOOKUP("CHN.SP.DYN.LE00.IN",AREA_WB_6ATTRS,Seq!Y$1,FALSE),".")</f>
        <v>-16.975487804878043</v>
      </c>
      <c r="II52" s="139">
        <f>IFERROR(VLOOKUP(CONCATENATE($G52, ".SP.DYN.LE00.IN"),AREA_WB_6ATTRS,Seq!Z$1,FALSE)-VLOOKUP("CHN.SP.DYN.LE00.IN",AREA_WB_6ATTRS,Seq!Z$1,FALSE),".")</f>
        <v>-16.803317073170739</v>
      </c>
      <c r="IJ52" s="139">
        <f>IFERROR(VLOOKUP(CONCATENATE($G52, ".SP.DYN.LE00.IN"),AREA_WB_6ATTRS,Seq!AA$1,FALSE)-VLOOKUP("CHN.SP.DYN.LE00.IN",AREA_WB_6ATTRS,Seq!AA$1,FALSE),".")</f>
        <v>-16.621292682926828</v>
      </c>
      <c r="IK52" s="139">
        <f>IFERROR(VLOOKUP(CONCATENATE($G52, ".SP.DYN.LE00.IN"),AREA_WB_6ATTRS,Seq!AB$1,FALSE)-VLOOKUP("CHN.SP.DYN.LE00.IN",AREA_WB_6ATTRS,Seq!AB$1,FALSE),".")</f>
        <v>-16.436878048780493</v>
      </c>
      <c r="IL52" s="139">
        <f>IFERROR(VLOOKUP(CONCATENATE($G52, ".SP.DYN.LE00.IN"),AREA_WB_6ATTRS,Seq!AC$1,FALSE)-VLOOKUP("CHN.SP.DYN.LE00.IN",AREA_WB_6ATTRS,Seq!AC$1,FALSE),".")</f>
        <v>-16.256048780487802</v>
      </c>
      <c r="IM52" s="139">
        <f>IFERROR(VLOOKUP(CONCATENATE($G52, ".SP.DYN.LE00.IN"),AREA_WB_6ATTRS,Seq!AD$1,FALSE)-VLOOKUP("CHN.SP.DYN.LE00.IN",AREA_WB_6ATTRS,Seq!AD$1,FALSE),".")</f>
        <v>-16.080243902439022</v>
      </c>
      <c r="IN52" s="139">
        <f>IFERROR(VLOOKUP(CONCATENATE($G52, ".SP.DYN.LE00.IN"),AREA_WB_6ATTRS,Seq!AE$1,FALSE)-VLOOKUP("CHN.SP.DYN.LE00.IN",AREA_WB_6ATTRS,Seq!AE$1,FALSE),".")</f>
        <v>-15.911463414634142</v>
      </c>
      <c r="IO52" s="139">
        <f>IFERROR(VLOOKUP(CONCATENATE($G52, ".SP.DYN.LE00.IN"),AREA_WB_6ATTRS,Seq!AF$1,FALSE)-VLOOKUP("CHN.SP.DYN.LE00.IN",AREA_WB_6ATTRS,Seq!AF$1,FALSE),".")</f>
        <v>-15.745707317073183</v>
      </c>
      <c r="IP52" s="139" t="str">
        <f>IFERROR(VLOOKUP(CONCATENATE($G52, ".SP.DYN.LE00.IN"),AREA_WB_6ATTRS,Seq!AG$1,FALSE)-VLOOKUP("CHN.SP.DYN.LE00.IN",AREA_WB_6ATTRS,Seq!AG$1,FALSE),".")</f>
        <v>.</v>
      </c>
      <c r="IW52">
        <f>IFERROR(VLOOKUP(CONCATENATE($G52, ".SP.DYN.LE00.IN"),AREA_WB_6ATTRS,Seq!B$1,FALSE),".")</f>
        <v>47.912853658536591</v>
      </c>
      <c r="IX52">
        <f>IFERROR(VLOOKUP(CONCATENATE($G52, ".SP.DYN.LE00.IN"),AREA_WB_6ATTRS,Seq!C$1,FALSE),".")</f>
        <v>48.4219024390244</v>
      </c>
      <c r="IY52">
        <f>IFERROR(VLOOKUP(CONCATENATE($G52, ".SP.DYN.LE00.IN"),AREA_WB_6ATTRS,Seq!D$1,FALSE),".")</f>
        <v>48.897878048780491</v>
      </c>
      <c r="IZ52">
        <f>IFERROR(VLOOKUP(CONCATENATE($G52, ".SP.DYN.LE00.IN"),AREA_WB_6ATTRS,Seq!E$1,FALSE),".")</f>
        <v>49.32731707317074</v>
      </c>
      <c r="JA52">
        <f>IFERROR(VLOOKUP(CONCATENATE($G52, ".SP.DYN.LE00.IN"),AREA_WB_6ATTRS,Seq!F$1,FALSE),".")</f>
        <v>49.706219512195126</v>
      </c>
      <c r="JB52">
        <f>IFERROR(VLOOKUP(CONCATENATE($G52, ".SP.DYN.LE00.IN"),AREA_WB_6ATTRS,Seq!G$1,FALSE),".")</f>
        <v>50.037609756097567</v>
      </c>
      <c r="JC52">
        <f>IFERROR(VLOOKUP(CONCATENATE($G52, ".SP.DYN.LE00.IN"),AREA_WB_6ATTRS,Seq!H$1,FALSE),".")</f>
        <v>50.32800000000001</v>
      </c>
      <c r="JD52">
        <f>IFERROR(VLOOKUP(CONCATENATE($G52, ".SP.DYN.LE00.IN"),AREA_WB_6ATTRS,Seq!I$1,FALSE),".")</f>
        <v>50.594902439024395</v>
      </c>
      <c r="JE52">
        <f>IFERROR(VLOOKUP(CONCATENATE($G52, ".SP.DYN.LE00.IN"),AREA_WB_6ATTRS,Seq!J$1,FALSE),".")</f>
        <v>50.853341463414644</v>
      </c>
      <c r="JF52">
        <f>IFERROR(VLOOKUP(CONCATENATE($G52, ".SP.DYN.LE00.IN"),AREA_WB_6ATTRS,Seq!K$1,FALSE),".")</f>
        <v>51.108804878048787</v>
      </c>
      <c r="JG52">
        <f>IFERROR(VLOOKUP(CONCATENATE($G52, ".SP.DYN.LE00.IN"),AREA_WB_6ATTRS,Seq!L$1,FALSE),".")</f>
        <v>51.366317073170734</v>
      </c>
      <c r="JH52">
        <f>IFERROR(VLOOKUP(CONCATENATE($G52, ".SP.DYN.LE00.IN"),AREA_WB_6ATTRS,Seq!M$1,FALSE),".")</f>
        <v>51.624365853658539</v>
      </c>
      <c r="JI52">
        <f>IFERROR(VLOOKUP(CONCATENATE($G52, ".SP.DYN.LE00.IN"),AREA_WB_6ATTRS,Seq!N$1,FALSE),".")</f>
        <v>51.880414634146348</v>
      </c>
      <c r="JJ52">
        <f>IFERROR(VLOOKUP(CONCATENATE($G52, ".SP.DYN.LE00.IN"),AREA_WB_6ATTRS,Seq!O$1,FALSE),".")</f>
        <v>52.131487804878056</v>
      </c>
      <c r="JK52">
        <f>IFERROR(VLOOKUP(CONCATENATE($G52, ".SP.DYN.LE00.IN"),AREA_WB_6ATTRS,Seq!P$1,FALSE),".")</f>
        <v>52.379073170731708</v>
      </c>
      <c r="JL52">
        <f>IFERROR(VLOOKUP(CONCATENATE($G52, ".SP.DYN.LE00.IN"),AREA_WB_6ATTRS,Seq!Q$1,FALSE),".")</f>
        <v>52.624195121951232</v>
      </c>
      <c r="JM52">
        <f>IFERROR(VLOOKUP(CONCATENATE($G52, ".SP.DYN.LE00.IN"),AREA_WB_6ATTRS,Seq!R$1,FALSE),".")</f>
        <v>52.865390243902439</v>
      </c>
      <c r="JN52">
        <f>IFERROR(VLOOKUP(CONCATENATE($G52, ".SP.DYN.LE00.IN"),AREA_WB_6ATTRS,Seq!S$1,FALSE),".")</f>
        <v>53.103658536585378</v>
      </c>
      <c r="JO52">
        <f>IFERROR(VLOOKUP(CONCATENATE($G52, ".SP.DYN.LE00.IN"),AREA_WB_6ATTRS,Seq!T$1,FALSE),".")</f>
        <v>53.34351219512196</v>
      </c>
      <c r="JP52">
        <f>IFERROR(VLOOKUP(CONCATENATE($G52, ".SP.DYN.LE00.IN"),AREA_WB_6ATTRS,Seq!U$1,FALSE),".")</f>
        <v>53.589414634146351</v>
      </c>
      <c r="JQ52">
        <f>IFERROR(VLOOKUP(CONCATENATE($G52, ".SP.DYN.LE00.IN"),AREA_WB_6ATTRS,Seq!V$1,FALSE),".")</f>
        <v>53.850341463414644</v>
      </c>
      <c r="JR52">
        <f>IFERROR(VLOOKUP(CONCATENATE($G52, ".SP.DYN.LE00.IN"),AREA_WB_6ATTRS,Seq!W$1,FALSE),".")</f>
        <v>54.134756097560974</v>
      </c>
      <c r="JS52">
        <f>IFERROR(VLOOKUP(CONCATENATE($G52, ".SP.DYN.LE00.IN"),AREA_WB_6ATTRS,Seq!X$1,FALSE),".")</f>
        <v>54.447121951219522</v>
      </c>
      <c r="JT52">
        <f>IFERROR(VLOOKUP(CONCATENATE($G52, ".SP.DYN.LE00.IN"),AREA_WB_6ATTRS,Seq!Y$1,FALSE),".")</f>
        <v>54.789390243902446</v>
      </c>
      <c r="JU52">
        <f>IFERROR(VLOOKUP(CONCATENATE($G52, ".SP.DYN.LE00.IN"),AREA_WB_6ATTRS,Seq!Z$1,FALSE),".")</f>
        <v>55.159024390243907</v>
      </c>
      <c r="JV52">
        <f>IFERROR(VLOOKUP(CONCATENATE($G52, ".SP.DYN.LE00.IN"),AREA_WB_6ATTRS,Seq!AA$1,FALSE),".")</f>
        <v>55.550024390243912</v>
      </c>
      <c r="JW52">
        <f>IFERROR(VLOOKUP(CONCATENATE($G52, ".SP.DYN.LE00.IN"),AREA_WB_6ATTRS,Seq!AB$1,FALSE),".")</f>
        <v>55.95285365853659</v>
      </c>
      <c r="JX52">
        <f>IFERROR(VLOOKUP(CONCATENATE($G52, ".SP.DYN.LE00.IN"),AREA_WB_6ATTRS,Seq!AC$1,FALSE),".")</f>
        <v>56.356536585365859</v>
      </c>
      <c r="JY52">
        <f>IFERROR(VLOOKUP(CONCATENATE($G52, ".SP.DYN.LE00.IN"),AREA_WB_6ATTRS,Seq!AD$1,FALSE),".")</f>
        <v>56.755097560975614</v>
      </c>
      <c r="JZ52">
        <f>IFERROR(VLOOKUP(CONCATENATE($G52, ".SP.DYN.LE00.IN"),AREA_WB_6ATTRS,Seq!AE$1,FALSE),".")</f>
        <v>57.145048780487812</v>
      </c>
      <c r="KA52">
        <f>IFERROR(VLOOKUP(CONCATENATE($G52, ".SP.DYN.LE00.IN"),AREA_WB_6ATTRS,Seq!AF$1,FALSE),".")</f>
        <v>57.527390243902445</v>
      </c>
      <c r="KB52" t="str">
        <f>IFERROR(VLOOKUP(CONCATENATE($G52, ".SP.DYN.LE00.IN"),AREA_WB_6ATTRS,Seq!AG$1,FALSE),".")</f>
        <v>.</v>
      </c>
      <c r="KK52">
        <f t="shared" si="25"/>
        <v>0</v>
      </c>
      <c r="KL52">
        <f t="shared" si="23"/>
        <v>0</v>
      </c>
      <c r="KM52">
        <f t="shared" si="26"/>
        <v>44525858.824636661</v>
      </c>
      <c r="KN52">
        <f t="shared" si="27"/>
        <v>-44393852.639975719</v>
      </c>
      <c r="KO52" t="str">
        <f t="shared" si="24"/>
        <v>.</v>
      </c>
      <c r="KP52" t="str">
        <f>work!HA52</f>
        <v>.</v>
      </c>
      <c r="KQ52" t="str">
        <f>work!HB52</f>
        <v>.</v>
      </c>
      <c r="KR52" t="str">
        <f>work!HC52</f>
        <v>.</v>
      </c>
      <c r="KS52" t="str">
        <f>IF(ISNUMBER(work!HI52-work!HA52),work!HI52-work!HA52,".")</f>
        <v>.</v>
      </c>
      <c r="KT52" t="str">
        <f>IF(ISNUMBER(work!HJ52-work!HB52),work!HJ52-work!HB52,".")</f>
        <v>.</v>
      </c>
      <c r="KU52" t="str">
        <f>IF(ISNUMBER(work!HK52-work!HC52),work!HK52-work!HC52,".")</f>
        <v>.</v>
      </c>
      <c r="KW52">
        <f>IFERROR(work!HR52/work!HV52,".")</f>
        <v>2.058684265476159E-5</v>
      </c>
      <c r="KX52">
        <f>IFERROR(work!HS52/work!HW52,".")</f>
        <v>1.9633075664088784E-5</v>
      </c>
      <c r="KY52">
        <f>IFERROR(work!HT52/work!HX52,".")</f>
        <v>1.9189622252285965E-5</v>
      </c>
      <c r="KZ52">
        <f>IFERROR(work!HU52/work!HY52,".")</f>
        <v>0</v>
      </c>
    </row>
    <row r="53" spans="1:312">
      <c r="A53" s="24">
        <f t="shared" si="0"/>
        <v>52</v>
      </c>
      <c r="B53" s="24" t="str">
        <f t="shared" si="28"/>
        <v>Out</v>
      </c>
      <c r="C53" s="24" t="str">
        <f t="shared" si="29"/>
        <v>Out</v>
      </c>
      <c r="D53" s="24" t="str">
        <f t="shared" si="30"/>
        <v>Out67</v>
      </c>
      <c r="E53" s="25" t="s">
        <v>2906</v>
      </c>
      <c r="F53" s="26" t="str">
        <f t="shared" si="3"/>
        <v>CentralAfrican</v>
      </c>
      <c r="G53" s="166" t="s">
        <v>1380</v>
      </c>
      <c r="H53" s="166" t="s">
        <v>5007</v>
      </c>
      <c r="I53" s="166" t="s">
        <v>5007</v>
      </c>
      <c r="J53" s="180" t="s">
        <v>5007</v>
      </c>
      <c r="K53" s="180" t="s">
        <v>5007</v>
      </c>
      <c r="L53" s="27">
        <f>IFERROR(VLOOKUP($F53,Area_FDI_84_96,Seq!B$1,FALSE),0)</f>
        <v>0</v>
      </c>
      <c r="M53" s="27">
        <f>IFERROR(VLOOKUP($F53,Area_FDI_84_96,Seq!C$1,FALSE),0)</f>
        <v>0</v>
      </c>
      <c r="N53" s="27">
        <f>IFERROR(VLOOKUP($F53,Area_FDI_84_96,Seq!D$1,FALSE),0)</f>
        <v>0</v>
      </c>
      <c r="O53" s="27">
        <f>IFERROR(VLOOKUP($F53,Area_FDI_84_96,Seq!E$1,FALSE),0)</f>
        <v>0</v>
      </c>
      <c r="P53" s="27">
        <f>IFERROR(VLOOKUP($F53,Area_FDI_84_96,Seq!F$1,FALSE),0)</f>
        <v>0</v>
      </c>
      <c r="Q53" s="27">
        <f>IFERROR(VLOOKUP($F53,Area_FDI_84_96,Seq!G$1,FALSE),0)</f>
        <v>0</v>
      </c>
      <c r="R53" s="27">
        <f>IFERROR(VLOOKUP($F53,Area_FDI_84_96,Seq!H$1,FALSE),0)</f>
        <v>0</v>
      </c>
      <c r="S53" s="27">
        <f>IFERROR(VLOOKUP($F53,Area_FDI_84_96,Seq!I$1,FALSE),0)</f>
        <v>0</v>
      </c>
      <c r="T53" s="27">
        <f>IFERROR(VALUE(VLOOKUP($E53,Area_FDI_92_95,Seq!B$1,FALSE)),0)</f>
        <v>0</v>
      </c>
      <c r="U53" s="27">
        <f>IFERROR(VALUE(VLOOKUP($E53,Area_FDI_92_95,Seq!C$1,FALSE)),0)</f>
        <v>0</v>
      </c>
      <c r="V53" s="27">
        <f>IFERROR(VALUE(VLOOKUP($E53,Area_FDI_92_95,Seq!D$1,FALSE)),0)</f>
        <v>0</v>
      </c>
      <c r="W53" s="27">
        <f>IFERROR(VALUE(VLOOKUP($E53,Area_FDI_92_95,Seq!E$1,FALSE)),0)</f>
        <v>0</v>
      </c>
      <c r="X53" s="27">
        <f>IFERROR(VALUE(VLOOKUP($E53,Area_FDI_96_99,Seq!B$1,FALSE)),0)</f>
        <v>0</v>
      </c>
      <c r="Y53" s="27">
        <f>IFERROR(VALUE(VLOOKUP($E53,Area_FDI_96_99,Seq!C$1,FALSE)),0)</f>
        <v>222</v>
      </c>
      <c r="Z53" s="27">
        <f>IFERROR(VALUE(VLOOKUP($E53,Area_FDI_96_99,Seq!D$1,FALSE)),0)</f>
        <v>0</v>
      </c>
      <c r="AA53" s="27">
        <f>IFERROR(VALUE(VLOOKUP($E53,Area_FDI_96_99,Seq!E$1,FALSE)),0)</f>
        <v>0</v>
      </c>
      <c r="AB53" s="27">
        <f t="shared" si="31"/>
        <v>0</v>
      </c>
      <c r="AC53" s="27">
        <f t="shared" si="32"/>
        <v>0</v>
      </c>
      <c r="AD53" s="27">
        <f t="shared" si="33"/>
        <v>0</v>
      </c>
      <c r="AE53" s="27">
        <f t="shared" si="34"/>
        <v>0</v>
      </c>
      <c r="AF53" s="27">
        <f t="shared" si="35"/>
        <v>0</v>
      </c>
      <c r="AG53" s="27">
        <f t="shared" si="36"/>
        <v>80</v>
      </c>
      <c r="AH53" s="27">
        <f t="shared" si="37"/>
        <v>0</v>
      </c>
      <c r="AI53" s="27">
        <f t="shared" si="38"/>
        <v>0</v>
      </c>
      <c r="AJ53" s="27">
        <f t="shared" si="39"/>
        <v>0</v>
      </c>
      <c r="AK53" s="27">
        <f t="shared" si="40"/>
        <v>0</v>
      </c>
      <c r="AL53" s="27">
        <f t="shared" si="41"/>
        <v>0</v>
      </c>
      <c r="AM53" s="27"/>
      <c r="AN53" s="27"/>
      <c r="AO53" s="27"/>
      <c r="AP53" s="27"/>
      <c r="AQ53" s="27"/>
      <c r="AR53" s="27"/>
      <c r="AS53" s="27"/>
      <c r="AT53" s="27">
        <f>IFERROR(work!D53+work!AP53,".")</f>
        <v>18367640.084170807</v>
      </c>
      <c r="AU53" s="27">
        <f>IFERROR(work!E53+work!AQ53,".")</f>
        <v>19317798.264384359</v>
      </c>
      <c r="AV53" s="27">
        <f>IFERROR(work!F53+work!AR53,".")</f>
        <v>21074715.79635039</v>
      </c>
      <c r="AW53" s="27">
        <f>IFERROR(work!G53+work!AS53,".")</f>
        <v>23357023.376239803</v>
      </c>
      <c r="AX53" s="27">
        <f>IFERROR(work!H53+work!AT53,".")</f>
        <v>26903194.169640388</v>
      </c>
      <c r="AY53" s="27">
        <f>IFERROR(work!I53+work!AU53,".")</f>
        <v>30527617.129106276</v>
      </c>
      <c r="AZ53" s="27">
        <f>IFERROR(work!J53+work!AV53,".")</f>
        <v>33209790.739871934</v>
      </c>
      <c r="BA53" s="27">
        <f>IFERROR(work!K53+work!AW53,".")</f>
        <v>37048162.44223693</v>
      </c>
      <c r="BB53" s="27">
        <f>IFERROR(work!L53+work!AX53,".")</f>
        <v>41226908.020846948</v>
      </c>
      <c r="BC53" s="27">
        <f>IFERROR(work!M53+work!AY53,".")</f>
        <v>42915478.430972785</v>
      </c>
      <c r="BD53" s="27">
        <f>IFERROR(work!N53+work!AZ53,".")</f>
        <v>44541315.349199645</v>
      </c>
      <c r="BE53" s="27">
        <f>IFERROR(work!O53+work!BA53,".")</f>
        <v>48631172.071717359</v>
      </c>
      <c r="BF53" s="27">
        <f>IFERROR(work!P53+work!BB53,".")</f>
        <v>55520091.007051043</v>
      </c>
      <c r="BG53" s="27">
        <f>IFERROR(work!Q53+work!BC53,".")</f>
        <v>63282545.039981134</v>
      </c>
      <c r="BH53" s="27">
        <f>IFERROR(work!R53+work!BD53,".")</f>
        <v>71566321.557493344</v>
      </c>
      <c r="BI53" s="27">
        <f>IFERROR(work!S53+work!BE53,".")</f>
        <v>79364098.510325894</v>
      </c>
      <c r="BJ53" s="27">
        <f>IFERROR(work!T53+work!BF53,".")</f>
        <v>87288534.008988932</v>
      </c>
      <c r="BK53" s="27">
        <f>IFERROR(work!U53+work!BG53,".")</f>
        <v>95403083.28056176</v>
      </c>
      <c r="BL53" s="27">
        <f>IFERROR(work!V53+work!BH53,".")</f>
        <v>102841843.45970242</v>
      </c>
      <c r="BM53" s="27">
        <f>IFERROR(work!W53+work!BI53,".")</f>
        <v>110654202.55122229</v>
      </c>
      <c r="BN53" s="27">
        <f>IFERROR(work!X53+work!BJ53,".")</f>
        <v>119943434.72493677</v>
      </c>
      <c r="BO53" s="27">
        <f>IFERROR(work!Y53+work!BK53,".")</f>
        <v>129891027.06861524</v>
      </c>
      <c r="BP53" s="27">
        <f>IFERROR(work!Z53+work!BL53,".")</f>
        <v>141701796.68538493</v>
      </c>
      <c r="BQ53" s="27">
        <f>IFERROR(work!AA53+work!BM53,".")</f>
        <v>155855145.24641716</v>
      </c>
      <c r="BR53" s="27">
        <f>IFERROR(work!AB53+work!BN53,".")</f>
        <v>171588473.85469502</v>
      </c>
      <c r="BS53" s="27">
        <f>IFERROR(work!AC53+work!BO53,".")</f>
        <v>190970028.42194334</v>
      </c>
      <c r="BT53" s="27">
        <f>IFERROR(work!AD53+work!BP53,".")</f>
        <v>215215088.42171738</v>
      </c>
      <c r="BU53" s="27">
        <f>IFERROR(work!AE53+work!BQ53,".")</f>
        <v>245765670.50419289</v>
      </c>
      <c r="BV53" s="27">
        <f>IFERROR(work!AF53+work!BR53,".")</f>
        <v>269351698.63611579</v>
      </c>
      <c r="BW53" s="27">
        <f>IFERROR(work!AG53+work!BS53,".")</f>
        <v>294124529.48839349</v>
      </c>
      <c r="BX53" s="27">
        <f>IFERROR(work!AH53+work!BT53,".")</f>
        <v>324706235.37966532</v>
      </c>
      <c r="BY53" s="27">
        <f>IFERROR(work!AI53+work!BU53,".")</f>
        <v>354248178.067119</v>
      </c>
      <c r="BZ53" s="27"/>
      <c r="CA53" s="27"/>
      <c r="CB53" s="27"/>
      <c r="CC53" s="27"/>
      <c r="CD53" s="27"/>
      <c r="CE53" s="27"/>
      <c r="CF53" s="27">
        <f>IFERROR(work!AP53-work!D53,".")</f>
        <v>-18220584.00355057</v>
      </c>
      <c r="CG53" s="27">
        <f>IFERROR(work!AQ53-work!E53,".")</f>
        <v>-19173013.475898542</v>
      </c>
      <c r="CH53" s="27">
        <f>IFERROR(work!AR53-work!F53,".")</f>
        <v>-20918759.812298276</v>
      </c>
      <c r="CI53" s="27">
        <f>IFERROR(work!AS53-work!G53,".")</f>
        <v>-23213741.073751722</v>
      </c>
      <c r="CJ53" s="27">
        <f>IFERROR(work!AT53-work!H53,".")</f>
        <v>-26746326.476749759</v>
      </c>
      <c r="CK53" s="27">
        <f>IFERROR(work!AU53-work!I53,".")</f>
        <v>-30364588.804546468</v>
      </c>
      <c r="CL53" s="27">
        <f>IFERROR(work!AV53-work!J53,".")</f>
        <v>-33040929.315942287</v>
      </c>
      <c r="CM53" s="27">
        <f>IFERROR(work!AW53-work!K53,".")</f>
        <v>-36887641.140051752</v>
      </c>
      <c r="CN53" s="27">
        <f>IFERROR(work!AX53-work!L53,".")</f>
        <v>-41063641.366240337</v>
      </c>
      <c r="CO53" s="27">
        <f>IFERROR(work!AY53-work!M53,".")</f>
        <v>-42748983.480985224</v>
      </c>
      <c r="CP53" s="27">
        <f>IFERROR(work!AZ53-work!N53,".")</f>
        <v>-44378396.115412734</v>
      </c>
      <c r="CQ53" s="27">
        <f>IFERROR(work!BA53-work!O53,".")</f>
        <v>-48469152.84763933</v>
      </c>
      <c r="CR53" s="27">
        <f>IFERROR(work!BB53-work!P53,".")</f>
        <v>-55368480.050854199</v>
      </c>
      <c r="CS53" s="27">
        <f>IFERROR(work!BC53-work!Q53,".")</f>
        <v>-63130425.966031022</v>
      </c>
      <c r="CT53" s="27">
        <f>IFERROR(work!BD53-work!R53,".")</f>
        <v>-71406748.65030624</v>
      </c>
      <c r="CU53" s="27">
        <f>IFERROR(work!BE53-work!S53,".")</f>
        <v>-79193036.350123808</v>
      </c>
      <c r="CV53" s="27">
        <f>IFERROR(work!BF53-work!T53,".")</f>
        <v>-87124314.337505892</v>
      </c>
      <c r="CW53" s="27">
        <f>IFERROR(work!BG53-work!U53,".")</f>
        <v>-95230159.962157086</v>
      </c>
      <c r="CX53" s="27">
        <f>IFERROR(work!BH53-work!V53,".")</f>
        <v>-102660792.75594862</v>
      </c>
      <c r="CY53" s="27">
        <f>IFERROR(work!BI53-work!W53,".")</f>
        <v>-110466634.0168182</v>
      </c>
      <c r="CZ53" s="27">
        <f>IFERROR(work!BJ53-work!X53,".")</f>
        <v>-119751552.11481909</v>
      </c>
      <c r="DA53" s="27">
        <f>IFERROR(work!BK53-work!Y53,".")</f>
        <v>-129698643.67884032</v>
      </c>
      <c r="DB53" s="27">
        <f>IFERROR(work!BL53-work!Z53,".")</f>
        <v>-141510534.10008907</v>
      </c>
      <c r="DC53" s="27">
        <f>IFERROR(work!BM53-work!AA53,".")</f>
        <v>-155678418.61760384</v>
      </c>
      <c r="DD53" s="27">
        <f>IFERROR(work!BN53-work!AB53,".")</f>
        <v>-171409979.95959353</v>
      </c>
      <c r="DE53" s="27">
        <f>IFERROR(work!BO53-work!AC53,".")</f>
        <v>-190787250.67335942</v>
      </c>
      <c r="DF53" s="27">
        <f>IFERROR(work!BP53-work!AD53,".")</f>
        <v>-215025365.11868724</v>
      </c>
      <c r="DG53" s="27">
        <f>IFERROR(work!BQ53-work!AE53,".")</f>
        <v>-245568927.43895066</v>
      </c>
      <c r="DH53" s="27">
        <f>IFERROR(work!BR53-work!AF53,".")</f>
        <v>-269151020.70956874</v>
      </c>
      <c r="DI53" s="27">
        <f>IFERROR(work!BS53-work!AG53,".")</f>
        <v>-293920440.03709513</v>
      </c>
      <c r="DJ53" s="27">
        <f>IFERROR(work!BT53-work!AH53,".")</f>
        <v>-324495410.97647411</v>
      </c>
      <c r="DK53" s="27">
        <f>IFERROR(work!BU53-work!AI53,".")</f>
        <v>-354030818.10742891</v>
      </c>
      <c r="DL53" s="27"/>
      <c r="DM53" s="27"/>
      <c r="DN53" s="27"/>
      <c r="DO53" s="27"/>
      <c r="DP53" s="27"/>
      <c r="DQ53" s="27"/>
      <c r="DR53" s="27"/>
      <c r="DS53" s="27" t="str">
        <f>IFERROR(work!DO53-work!CC53,".")</f>
        <v>.</v>
      </c>
      <c r="DT53" s="27" t="str">
        <f>IFERROR(work!DP53-work!CD53,".")</f>
        <v>.</v>
      </c>
      <c r="DU53" s="27" t="str">
        <f>IFERROR(work!DQ53-work!CE53,".")</f>
        <v>.</v>
      </c>
      <c r="DV53" s="27" t="str">
        <f>IFERROR(work!DR53-work!CF53,".")</f>
        <v>.</v>
      </c>
      <c r="DW53" s="27" t="str">
        <f>IFERROR(work!DS53-work!CG53,".")</f>
        <v>.</v>
      </c>
      <c r="DX53" s="27" t="str">
        <f>IFERROR(work!DT53-work!CH53,".")</f>
        <v>.</v>
      </c>
      <c r="DY53" s="27" t="str">
        <f>IFERROR(work!DU53-work!CI53,".")</f>
        <v>.</v>
      </c>
      <c r="DZ53" s="27" t="str">
        <f>IFERROR(work!DV53-work!CJ53,".")</f>
        <v>.</v>
      </c>
      <c r="EA53" s="27" t="str">
        <f>IFERROR(work!DW53-work!CK53,".")</f>
        <v>.</v>
      </c>
      <c r="EB53" s="27" t="str">
        <f>IFERROR(work!DX53-work!CL53,".")</f>
        <v>.</v>
      </c>
      <c r="EC53" s="27" t="str">
        <f>IFERROR(work!DY53-work!CM53,".")</f>
        <v>.</v>
      </c>
      <c r="ED53" s="27" t="str">
        <f>IFERROR(work!DZ53-work!CN53,".")</f>
        <v>.</v>
      </c>
      <c r="EE53" s="27" t="str">
        <f>IFERROR(work!EA53-work!CO53,".")</f>
        <v>.</v>
      </c>
      <c r="EF53" s="27" t="str">
        <f>IFERROR(work!EB53-work!CP53,".")</f>
        <v>.</v>
      </c>
      <c r="EG53" s="27" t="str">
        <f>IFERROR(work!EC53-work!CQ53,".")</f>
        <v>.</v>
      </c>
      <c r="EH53" s="27" t="str">
        <f>IFERROR(work!ED53-work!CR53,".")</f>
        <v>.</v>
      </c>
      <c r="EI53" s="27" t="str">
        <f>IFERROR(work!EE53-work!CS53,".")</f>
        <v>.</v>
      </c>
      <c r="EJ53" s="27" t="str">
        <f>IFERROR(work!EF53-work!CT53,".")</f>
        <v>.</v>
      </c>
      <c r="EK53" s="27" t="str">
        <f>IFERROR(work!EG53-work!CU53,".")</f>
        <v>.</v>
      </c>
      <c r="EL53" s="27" t="str">
        <f>IFERROR(work!EH53-work!CV53,".")</f>
        <v>.</v>
      </c>
      <c r="EM53" s="27" t="str">
        <f>IFERROR(work!EI53-work!CW53,".")</f>
        <v>.</v>
      </c>
      <c r="EN53" s="27" t="str">
        <f>IFERROR(work!EJ53-work!CX53,".")</f>
        <v>.</v>
      </c>
      <c r="EO53" s="27" t="str">
        <f>IFERROR(work!EK53-work!CY53,".")</f>
        <v>.</v>
      </c>
      <c r="EP53" s="27" t="str">
        <f>IFERROR(work!EL53-work!CZ53,".")</f>
        <v>.</v>
      </c>
      <c r="EQ53" s="27" t="str">
        <f>IFERROR(work!EM53-work!DA53,".")</f>
        <v>.</v>
      </c>
      <c r="ER53" s="27" t="str">
        <f>IFERROR(work!EN53-work!DB53,".")</f>
        <v>.</v>
      </c>
      <c r="ES53" s="27" t="str">
        <f>IFERROR(work!EO53-work!DC53,".")</f>
        <v>.</v>
      </c>
      <c r="ET53" s="27" t="str">
        <f>IFERROR(work!EP53-work!DD53,".")</f>
        <v>.</v>
      </c>
      <c r="EU53" s="27" t="str">
        <f>IFERROR(work!EQ53-work!DE53,".")</f>
        <v>.</v>
      </c>
      <c r="EV53" s="27" t="str">
        <f>IFERROR(work!ER53-work!DF53,".")</f>
        <v>.</v>
      </c>
      <c r="EW53" s="27" t="str">
        <f>IFERROR(work!ES53-work!DG53,".")</f>
        <v>.</v>
      </c>
      <c r="EX53" s="27" t="str">
        <f>IFERROR(work!ET53-work!DH53,".")</f>
        <v>.</v>
      </c>
      <c r="EY53" s="27"/>
      <c r="EZ53" s="27"/>
      <c r="FA53" s="27"/>
      <c r="FB53" s="27"/>
      <c r="FC53" s="27"/>
      <c r="FD53" s="27"/>
      <c r="FE53" s="27" t="str">
        <f>IF(ISNUMBER(work!GZ53/work!HD53),work!GZ53/work!HD53,".")</f>
        <v>.</v>
      </c>
      <c r="FF53" s="27" t="str">
        <f>IF(ISNUMBER(work!HA53/work!HE53),work!HA53/work!HE53,".")</f>
        <v>.</v>
      </c>
      <c r="FG53" s="27" t="str">
        <f>IF(ISNUMBER(work!HB53/work!HF53),work!HB53/work!HF53,".")</f>
        <v>.</v>
      </c>
      <c r="FH53" s="27" t="str">
        <f>IF(ISNUMBER(work!HC53/work!HG53),work!HC53/work!HG53,".")</f>
        <v>.</v>
      </c>
      <c r="FI53" s="27" t="str">
        <f>IF(ISNUMBER((work!HA53+work!HB53)/(work!HE53+work!HF53)),(work!HA53+work!HB53)/(work!HE53+work!HF53),".")</f>
        <v>.</v>
      </c>
      <c r="FJ53" s="27" t="str">
        <f>IF(ISNUMBER(work!HH53/work!HL53),work!HH53/work!HL53,".")</f>
        <v>.</v>
      </c>
      <c r="FK53" s="27" t="str">
        <f>IF(ISNUMBER(work!HI53/work!HM53),work!HI53/work!HM53,".")</f>
        <v>.</v>
      </c>
      <c r="FL53" s="27" t="str">
        <f>IF(ISNUMBER(work!HJ53/work!HN53),work!HJ53/work!HN53,".")</f>
        <v>.</v>
      </c>
      <c r="FM53" s="27" t="str">
        <f>IF(ISNUMBER(work!HK53/work!HO53),work!HK53/work!HO53,".")</f>
        <v>.</v>
      </c>
      <c r="FN53" s="27" t="str">
        <f>IF(ISNUMBER((work!HI53+work!HJ53)/(work!HM53+work!HN53)),(work!HI53+work!HJ53)/(work!HM53+work!HN53),".")</f>
        <v>.</v>
      </c>
      <c r="FO53" s="27" t="s">
        <v>5007</v>
      </c>
      <c r="FP53" s="27" t="s">
        <v>5007</v>
      </c>
      <c r="FQ53" s="27" t="s">
        <v>5007</v>
      </c>
      <c r="FR53" s="27" t="s">
        <v>5007</v>
      </c>
      <c r="FS53" s="27" t="s">
        <v>5007</v>
      </c>
      <c r="FT53" s="27" t="str">
        <f>work!GM53</f>
        <v>.</v>
      </c>
      <c r="FU53" s="27" t="str">
        <f>work!GN53</f>
        <v>.</v>
      </c>
      <c r="FV53" s="27" t="str">
        <f>work!GO53</f>
        <v>.</v>
      </c>
      <c r="FW53" s="27" t="s">
        <v>5007</v>
      </c>
      <c r="FX53" s="27"/>
      <c r="FY53" s="27">
        <f t="shared" si="42"/>
        <v>10368.714</v>
      </c>
      <c r="FZ53">
        <f t="shared" si="20"/>
        <v>0</v>
      </c>
      <c r="GA53" t="str">
        <f>work!HC53</f>
        <v>.</v>
      </c>
      <c r="GB53" t="str">
        <f>IF(ISNUMBER(work!HA53+work!HB53),work!HA53+work!HB53,".")</f>
        <v>.</v>
      </c>
      <c r="GC53" t="str">
        <f>IF(ISNUMBER(work!HK53-work!HC53),work!HK53-work!HC53,".")</f>
        <v>.</v>
      </c>
      <c r="GD53" t="str">
        <f>IF(ISNUMBER(work!HI53+work!HJ53-work!HA53-work!HB53),(work!HI53+work!HJ53-work!HA53-work!HB53),".")</f>
        <v>.</v>
      </c>
      <c r="GH53" t="str">
        <f>work!GQ53</f>
        <v>.</v>
      </c>
      <c r="GI53" t="str">
        <f>work!GR53</f>
        <v>.</v>
      </c>
      <c r="GJ53" t="str">
        <f>work!GZ53</f>
        <v>.</v>
      </c>
      <c r="GK53" t="str">
        <f>work!HH53</f>
        <v>.</v>
      </c>
      <c r="GL53" t="str">
        <f t="shared" si="43"/>
        <v>.</v>
      </c>
      <c r="GM53" t="str">
        <f>IFERROR(VLOOKUP($F53,AREA_EM_ALLYEAR,Seq!B$1,FALSE),".")</f>
        <v>.</v>
      </c>
      <c r="GN53" t="str">
        <f>IFERROR(VLOOKUP($F53,AREA_EM_ALLYEAR,Seq!C$1,FALSE),".")</f>
        <v>.</v>
      </c>
      <c r="GO53" t="str">
        <f>IFERROR(VLOOKUP($F53,AREA_EM_ALLYEAR,Seq!D$1,FALSE),".")</f>
        <v>.</v>
      </c>
      <c r="GP53" t="str">
        <f>IFERROR(VLOOKUP($F53,AREA_EM_ALLYEAR,Seq!E$1,FALSE),".")</f>
        <v>.</v>
      </c>
      <c r="GQ53" t="str">
        <f>IFERROR(VLOOKUP($F53,AREA_EM_ALLYEAR,Seq!F$1,FALSE),".")</f>
        <v>.</v>
      </c>
      <c r="GR53" t="str">
        <f>IFERROR(VLOOKUP($F53,AREA_EM_ALLYEAR,Seq!G$1,FALSE),".")</f>
        <v>.</v>
      </c>
      <c r="GS53" t="str">
        <f>IFERROR(VLOOKUP($F53,AREA_EM_ALLYEAR,Seq!H$1,FALSE),".")</f>
        <v>.</v>
      </c>
      <c r="GT53" t="str">
        <f>IFERROR(VLOOKUP($F53,AREA_EM_ALLYEAR,Seq!I$1,FALSE),".")</f>
        <v>.</v>
      </c>
      <c r="GU53" t="str">
        <f>IFERROR(VLOOKUP($F53,AREA_EM_ALLYEAR,Seq!J$1,FALSE),".")</f>
        <v>.</v>
      </c>
      <c r="GV53" t="str">
        <f>IFERROR(VLOOKUP($F53,AREA_EM_ALLYEAR,Seq!K$1,FALSE),".")</f>
        <v>.</v>
      </c>
      <c r="GW53" t="str">
        <f>IFERROR(VLOOKUP($F53,AREA_EM_ALLYEAR,Seq!L$1,FALSE),".")</f>
        <v>.</v>
      </c>
      <c r="GX53" t="str">
        <f>IFERROR(VLOOKUP($F53,AREA_EM_ALLYEAR,Seq!M$1,FALSE),".")</f>
        <v>.</v>
      </c>
      <c r="GY53" t="str">
        <f>IFERROR(VLOOKUP($F53,AREA_EM_ALLYEAR,Seq!N$1,FALSE),".")</f>
        <v>.</v>
      </c>
      <c r="GZ53" t="str">
        <f>IFERROR(VLOOKUP($F53,AREA_EM_ALLYEAR,Seq!O$1,FALSE),".")</f>
        <v>.</v>
      </c>
      <c r="HA53" t="str">
        <f t="shared" si="21"/>
        <v>.</v>
      </c>
      <c r="HK53" s="139">
        <f>IFERROR(VLOOKUP(CONCATENATE($G53, ".SP.DYN.LE00.IN"),AREA_WB_6ATTRS,Seq!B$1,FALSE)-VLOOKUP("CHN.SP.DYN.LE00.IN",AREA_WB_6ATTRS,Seq!B$1,FALSE),".")</f>
        <v>-18.18426829268293</v>
      </c>
      <c r="HL53" s="139">
        <f>IFERROR(VLOOKUP(CONCATENATE($G53, ".SP.DYN.LE00.IN"),AREA_WB_6ATTRS,Seq!C$1,FALSE)-VLOOKUP("CHN.SP.DYN.LE00.IN",AREA_WB_6ATTRS,Seq!C$1,FALSE),".")</f>
        <v>-18.086585365853672</v>
      </c>
      <c r="HM53" s="139">
        <f>IFERROR(VLOOKUP(CONCATENATE($G53, ".SP.DYN.LE00.IN"),AREA_WB_6ATTRS,Seq!D$1,FALSE)-VLOOKUP("CHN.SP.DYN.LE00.IN",AREA_WB_6ATTRS,Seq!D$1,FALSE),".")</f>
        <v>-18.078073170731706</v>
      </c>
      <c r="HN53" s="139">
        <f>IFERROR(VLOOKUP(CONCATENATE($G53, ".SP.DYN.LE00.IN"),AREA_WB_6ATTRS,Seq!E$1,FALSE)-VLOOKUP("CHN.SP.DYN.LE00.IN",AREA_WB_6ATTRS,Seq!E$1,FALSE),".")</f>
        <v>-18.147317073170733</v>
      </c>
      <c r="HO53" s="139">
        <f>IFERROR(VLOOKUP(CONCATENATE($G53, ".SP.DYN.LE00.IN"),AREA_WB_6ATTRS,Seq!F$1,FALSE)-VLOOKUP("CHN.SP.DYN.LE00.IN",AREA_WB_6ATTRS,Seq!F$1,FALSE),".")</f>
        <v>-18.295243902439026</v>
      </c>
      <c r="HP53" s="139">
        <f>IFERROR(VLOOKUP(CONCATENATE($G53, ".SP.DYN.LE00.IN"),AREA_WB_6ATTRS,Seq!G$1,FALSE)-VLOOKUP("CHN.SP.DYN.LE00.IN",AREA_WB_6ATTRS,Seq!G$1,FALSE),".")</f>
        <v>-18.520853658536588</v>
      </c>
      <c r="HQ53" s="139">
        <f>IFERROR(VLOOKUP(CONCATENATE($G53, ".SP.DYN.LE00.IN"),AREA_WB_6ATTRS,Seq!H$1,FALSE)-VLOOKUP("CHN.SP.DYN.LE00.IN",AREA_WB_6ATTRS,Seq!H$1,FALSE),".")</f>
        <v>-18.820170731707321</v>
      </c>
      <c r="HR53" s="139">
        <f>IFERROR(VLOOKUP(CONCATENATE($G53, ".SP.DYN.LE00.IN"),AREA_WB_6ATTRS,Seq!I$1,FALSE)-VLOOKUP("CHN.SP.DYN.LE00.IN",AREA_WB_6ATTRS,Seq!I$1,FALSE),".")</f>
        <v>-19.184268292682937</v>
      </c>
      <c r="HS53" s="139">
        <f>IFERROR(VLOOKUP(CONCATENATE($G53, ".SP.DYN.LE00.IN"),AREA_WB_6ATTRS,Seq!J$1,FALSE)-VLOOKUP("CHN.SP.DYN.LE00.IN",AREA_WB_6ATTRS,Seq!J$1,FALSE),".")</f>
        <v>-19.609146341463429</v>
      </c>
      <c r="HT53" s="139">
        <f>IFERROR(VLOOKUP(CONCATENATE($G53, ".SP.DYN.LE00.IN"),AREA_WB_6ATTRS,Seq!K$1,FALSE)-VLOOKUP("CHN.SP.DYN.LE00.IN",AREA_WB_6ATTRS,Seq!K$1,FALSE),".")</f>
        <v>-20.08736585365854</v>
      </c>
      <c r="HU53" s="139">
        <f>IFERROR(VLOOKUP(CONCATENATE($G53, ".SP.DYN.LE00.IN"),AREA_WB_6ATTRS,Seq!L$1,FALSE)-VLOOKUP("CHN.SP.DYN.LE00.IN",AREA_WB_6ATTRS,Seq!L$1,FALSE),".")</f>
        <v>-20.630853658536587</v>
      </c>
      <c r="HV53" s="139">
        <f>IFERROR(VLOOKUP(CONCATENATE($G53, ".SP.DYN.LE00.IN"),AREA_WB_6ATTRS,Seq!M$1,FALSE)-VLOOKUP("CHN.SP.DYN.LE00.IN",AREA_WB_6ATTRS,Seq!M$1,FALSE),".")</f>
        <v>-21.249048780487811</v>
      </c>
      <c r="HW53" s="139">
        <f>IFERROR(VLOOKUP(CONCATENATE($G53, ".SP.DYN.LE00.IN"),AREA_WB_6ATTRS,Seq!N$1,FALSE)-VLOOKUP("CHN.SP.DYN.LE00.IN",AREA_WB_6ATTRS,Seq!N$1,FALSE),".")</f>
        <v>-21.944439024390242</v>
      </c>
      <c r="HX53" s="139">
        <f>IFERROR(VLOOKUP(CONCATENATE($G53, ".SP.DYN.LE00.IN"),AREA_WB_6ATTRS,Seq!O$1,FALSE)-VLOOKUP("CHN.SP.DYN.LE00.IN",AREA_WB_6ATTRS,Seq!O$1,FALSE),".")</f>
        <v>-22.704024390243902</v>
      </c>
      <c r="HY53" s="139">
        <f>IFERROR(VLOOKUP(CONCATENATE($G53, ".SP.DYN.LE00.IN"),AREA_WB_6ATTRS,Seq!P$1,FALSE)-VLOOKUP("CHN.SP.DYN.LE00.IN",AREA_WB_6ATTRS,Seq!P$1,FALSE),".")</f>
        <v>-23.50434146341464</v>
      </c>
      <c r="HZ53" s="139">
        <f>IFERROR(VLOOKUP(CONCATENATE($G53, ".SP.DYN.LE00.IN"),AREA_WB_6ATTRS,Seq!Q$1,FALSE)-VLOOKUP("CHN.SP.DYN.LE00.IN",AREA_WB_6ATTRS,Seq!Q$1,FALSE),".")</f>
        <v>-24.318439024390244</v>
      </c>
      <c r="IA53" s="139">
        <f>IFERROR(VLOOKUP(CONCATENATE($G53, ".SP.DYN.LE00.IN"),AREA_WB_6ATTRS,Seq!R$1,FALSE)-VLOOKUP("CHN.SP.DYN.LE00.IN",AREA_WB_6ATTRS,Seq!R$1,FALSE),".")</f>
        <v>-25.118853658536587</v>
      </c>
      <c r="IB53" s="139">
        <f>IFERROR(VLOOKUP(CONCATENATE($G53, ".SP.DYN.LE00.IN"),AREA_WB_6ATTRS,Seq!S$1,FALSE)-VLOOKUP("CHN.SP.DYN.LE00.IN",AREA_WB_6ATTRS,Seq!S$1,FALSE),".")</f>
        <v>-25.874682926829273</v>
      </c>
      <c r="IC53" s="139">
        <f>IFERROR(VLOOKUP(CONCATENATE($G53, ".SP.DYN.LE00.IN"),AREA_WB_6ATTRS,Seq!T$1,FALSE)-VLOOKUP("CHN.SP.DYN.LE00.IN",AREA_WB_6ATTRS,Seq!T$1,FALSE),".")</f>
        <v>-26.554536585365859</v>
      </c>
      <c r="ID53" s="139">
        <f>IFERROR(VLOOKUP(CONCATENATE($G53, ".SP.DYN.LE00.IN"),AREA_WB_6ATTRS,Seq!U$1,FALSE)-VLOOKUP("CHN.SP.DYN.LE00.IN",AREA_WB_6ATTRS,Seq!U$1,FALSE),".")</f>
        <v>-27.130048780487819</v>
      </c>
      <c r="IE53" s="139">
        <f>IFERROR(VLOOKUP(CONCATENATE($G53, ".SP.DYN.LE00.IN"),AREA_WB_6ATTRS,Seq!V$1,FALSE)-VLOOKUP("CHN.SP.DYN.LE00.IN",AREA_WB_6ATTRS,Seq!V$1,FALSE),".")</f>
        <v>-27.578341463414638</v>
      </c>
      <c r="IF53" s="139">
        <f>IFERROR(VLOOKUP(CONCATENATE($G53, ".SP.DYN.LE00.IN"),AREA_WB_6ATTRS,Seq!W$1,FALSE)-VLOOKUP("CHN.SP.DYN.LE00.IN",AREA_WB_6ATTRS,Seq!W$1,FALSE),".")</f>
        <v>-27.882000000000005</v>
      </c>
      <c r="IG53" s="139">
        <f>IFERROR(VLOOKUP(CONCATENATE($G53, ".SP.DYN.LE00.IN"),AREA_WB_6ATTRS,Seq!X$1,FALSE)-VLOOKUP("CHN.SP.DYN.LE00.IN",AREA_WB_6ATTRS,Seq!X$1,FALSE),".")</f>
        <v>-28.05060975609755</v>
      </c>
      <c r="IH53" s="139">
        <f>IFERROR(VLOOKUP(CONCATENATE($G53, ".SP.DYN.LE00.IN"),AREA_WB_6ATTRS,Seq!Y$1,FALSE)-VLOOKUP("CHN.SP.DYN.LE00.IN",AREA_WB_6ATTRS,Seq!Y$1,FALSE),".")</f>
        <v>-28.092682926829269</v>
      </c>
      <c r="II53" s="139">
        <f>IFERROR(VLOOKUP(CONCATENATE($G53, ".SP.DYN.LE00.IN"),AREA_WB_6ATTRS,Seq!Z$1,FALSE)-VLOOKUP("CHN.SP.DYN.LE00.IN",AREA_WB_6ATTRS,Seq!Z$1,FALSE),".")</f>
        <v>-28.016219512195129</v>
      </c>
      <c r="IJ53" s="139">
        <f>IFERROR(VLOOKUP(CONCATENATE($G53, ".SP.DYN.LE00.IN"),AREA_WB_6ATTRS,Seq!AA$1,FALSE)-VLOOKUP("CHN.SP.DYN.LE00.IN",AREA_WB_6ATTRS,Seq!AA$1,FALSE),".")</f>
        <v>-27.823756097560981</v>
      </c>
      <c r="IK53" s="139">
        <f>IFERROR(VLOOKUP(CONCATENATE($G53, ".SP.DYN.LE00.IN"),AREA_WB_6ATTRS,Seq!AB$1,FALSE)-VLOOKUP("CHN.SP.DYN.LE00.IN",AREA_WB_6ATTRS,Seq!AB$1,FALSE),".")</f>
        <v>-27.522219512195129</v>
      </c>
      <c r="IL53" s="139">
        <f>IFERROR(VLOOKUP(CONCATENATE($G53, ".SP.DYN.LE00.IN"),AREA_WB_6ATTRS,Seq!AC$1,FALSE)-VLOOKUP("CHN.SP.DYN.LE00.IN",AREA_WB_6ATTRS,Seq!AC$1,FALSE),".")</f>
        <v>-27.130048780487797</v>
      </c>
      <c r="IM53" s="139">
        <f>IFERROR(VLOOKUP(CONCATENATE($G53, ".SP.DYN.LE00.IN"),AREA_WB_6ATTRS,Seq!AD$1,FALSE)-VLOOKUP("CHN.SP.DYN.LE00.IN",AREA_WB_6ATTRS,Seq!AD$1,FALSE),".")</f>
        <v>-26.672097560975608</v>
      </c>
      <c r="IN53" s="139">
        <f>IFERROR(VLOOKUP(CONCATENATE($G53, ".SP.DYN.LE00.IN"),AREA_WB_6ATTRS,Seq!AE$1,FALSE)-VLOOKUP("CHN.SP.DYN.LE00.IN",AREA_WB_6ATTRS,Seq!AE$1,FALSE),".")</f>
        <v>-26.172804878048773</v>
      </c>
      <c r="IO53" s="139">
        <f>IFERROR(VLOOKUP(CONCATENATE($G53, ".SP.DYN.LE00.IN"),AREA_WB_6ATTRS,Seq!AF$1,FALSE)-VLOOKUP("CHN.SP.DYN.LE00.IN",AREA_WB_6ATTRS,Seq!AF$1,FALSE),".")</f>
        <v>-25.654634146341479</v>
      </c>
      <c r="IP53" s="139" t="str">
        <f>IFERROR(VLOOKUP(CONCATENATE($G53, ".SP.DYN.LE00.IN"),AREA_WB_6ATTRS,Seq!AG$1,FALSE)-VLOOKUP("CHN.SP.DYN.LE00.IN",AREA_WB_6ATTRS,Seq!AG$1,FALSE),".")</f>
        <v>.</v>
      </c>
      <c r="IW53">
        <f>IFERROR(VLOOKUP(CONCATENATE($G53, ".SP.DYN.LE00.IN"),AREA_WB_6ATTRS,Seq!B$1,FALSE),".")</f>
        <v>48.809536585365862</v>
      </c>
      <c r="IX53">
        <f>IFERROR(VLOOKUP(CONCATENATE($G53, ".SP.DYN.LE00.IN"),AREA_WB_6ATTRS,Seq!C$1,FALSE),".")</f>
        <v>49.176341463414637</v>
      </c>
      <c r="IY53">
        <f>IFERROR(VLOOKUP(CONCATENATE($G53, ".SP.DYN.LE00.IN"),AREA_WB_6ATTRS,Seq!D$1,FALSE),".")</f>
        <v>49.456829268292687</v>
      </c>
      <c r="IZ53">
        <f>IFERROR(VLOOKUP(CONCATENATE($G53, ".SP.DYN.LE00.IN"),AREA_WB_6ATTRS,Seq!E$1,FALSE),".")</f>
        <v>49.652536585365858</v>
      </c>
      <c r="JA53">
        <f>IFERROR(VLOOKUP(CONCATENATE($G53, ".SP.DYN.LE00.IN"),AREA_WB_6ATTRS,Seq!F$1,FALSE),".")</f>
        <v>49.764024390243904</v>
      </c>
      <c r="JB53">
        <f>IFERROR(VLOOKUP(CONCATENATE($G53, ".SP.DYN.LE00.IN"),AREA_WB_6ATTRS,Seq!G$1,FALSE),".")</f>
        <v>49.792292682926835</v>
      </c>
      <c r="JC53">
        <f>IFERROR(VLOOKUP(CONCATENATE($G53, ".SP.DYN.LE00.IN"),AREA_WB_6ATTRS,Seq!H$1,FALSE),".")</f>
        <v>49.739317073170739</v>
      </c>
      <c r="JD53">
        <f>IFERROR(VLOOKUP(CONCATENATE($G53, ".SP.DYN.LE00.IN"),AREA_WB_6ATTRS,Seq!I$1,FALSE),".")</f>
        <v>49.613048780487809</v>
      </c>
      <c r="JE53">
        <f>IFERROR(VLOOKUP(CONCATENATE($G53, ".SP.DYN.LE00.IN"),AREA_WB_6ATTRS,Seq!J$1,FALSE),".")</f>
        <v>49.417975609756098</v>
      </c>
      <c r="JF53">
        <f>IFERROR(VLOOKUP(CONCATENATE($G53, ".SP.DYN.LE00.IN"),AREA_WB_6ATTRS,Seq!K$1,FALSE),".")</f>
        <v>49.159560975609764</v>
      </c>
      <c r="JG53">
        <f>IFERROR(VLOOKUP(CONCATENATE($G53, ".SP.DYN.LE00.IN"),AREA_WB_6ATTRS,Seq!L$1,FALSE),".")</f>
        <v>48.828878048780489</v>
      </c>
      <c r="JH53">
        <f>IFERROR(VLOOKUP(CONCATENATE($G53, ".SP.DYN.LE00.IN"),AREA_WB_6ATTRS,Seq!M$1,FALSE),".")</f>
        <v>48.414975609756098</v>
      </c>
      <c r="JI53">
        <f>IFERROR(VLOOKUP(CONCATENATE($G53, ".SP.DYN.LE00.IN"),AREA_WB_6ATTRS,Seq!N$1,FALSE),".")</f>
        <v>47.917390243902439</v>
      </c>
      <c r="JJ53">
        <f>IFERROR(VLOOKUP(CONCATENATE($G53, ".SP.DYN.LE00.IN"),AREA_WB_6ATTRS,Seq!O$1,FALSE),".")</f>
        <v>47.350609756097569</v>
      </c>
      <c r="JK53">
        <f>IFERROR(VLOOKUP(CONCATENATE($G53, ".SP.DYN.LE00.IN"),AREA_WB_6ATTRS,Seq!P$1,FALSE),".")</f>
        <v>46.738585365853659</v>
      </c>
      <c r="JL53">
        <f>IFERROR(VLOOKUP(CONCATENATE($G53, ".SP.DYN.LE00.IN"),AREA_WB_6ATTRS,Seq!Q$1,FALSE),".")</f>
        <v>46.106292682926835</v>
      </c>
      <c r="JM53">
        <f>IFERROR(VLOOKUP(CONCATENATE($G53, ".SP.DYN.LE00.IN"),AREA_WB_6ATTRS,Seq!R$1,FALSE),".")</f>
        <v>45.480170731707325</v>
      </c>
      <c r="JN53">
        <f>IFERROR(VLOOKUP(CONCATENATE($G53, ".SP.DYN.LE00.IN"),AREA_WB_6ATTRS,Seq!S$1,FALSE),".")</f>
        <v>44.891634146341467</v>
      </c>
      <c r="JO53">
        <f>IFERROR(VLOOKUP(CONCATENATE($G53, ".SP.DYN.LE00.IN"),AREA_WB_6ATTRS,Seq!T$1,FALSE),".")</f>
        <v>44.372560975609765</v>
      </c>
      <c r="JP53">
        <f>IFERROR(VLOOKUP(CONCATENATE($G53, ".SP.DYN.LE00.IN"),AREA_WB_6ATTRS,Seq!U$1,FALSE),".")</f>
        <v>43.953341463414638</v>
      </c>
      <c r="JQ53">
        <f>IFERROR(VLOOKUP(CONCATENATE($G53, ".SP.DYN.LE00.IN"),AREA_WB_6ATTRS,Seq!V$1,FALSE),".")</f>
        <v>43.66336585365854</v>
      </c>
      <c r="JR53">
        <f>IFERROR(VLOOKUP(CONCATENATE($G53, ".SP.DYN.LE00.IN"),AREA_WB_6ATTRS,Seq!W$1,FALSE),".")</f>
        <v>43.523536585365861</v>
      </c>
      <c r="JS53">
        <f>IFERROR(VLOOKUP(CONCATENATE($G53, ".SP.DYN.LE00.IN"),AREA_WB_6ATTRS,Seq!X$1,FALSE),".")</f>
        <v>43.528829268292689</v>
      </c>
      <c r="JT53">
        <f>IFERROR(VLOOKUP(CONCATENATE($G53, ".SP.DYN.LE00.IN"),AREA_WB_6ATTRS,Seq!Y$1,FALSE),".")</f>
        <v>43.672195121951219</v>
      </c>
      <c r="JU53">
        <f>IFERROR(VLOOKUP(CONCATENATE($G53, ".SP.DYN.LE00.IN"),AREA_WB_6ATTRS,Seq!Z$1,FALSE),".")</f>
        <v>43.946121951219517</v>
      </c>
      <c r="JV53">
        <f>IFERROR(VLOOKUP(CONCATENATE($G53, ".SP.DYN.LE00.IN"),AREA_WB_6ATTRS,Seq!AA$1,FALSE),".")</f>
        <v>44.34756097560976</v>
      </c>
      <c r="JW53">
        <f>IFERROR(VLOOKUP(CONCATENATE($G53, ".SP.DYN.LE00.IN"),AREA_WB_6ATTRS,Seq!AB$1,FALSE),".")</f>
        <v>44.867512195121954</v>
      </c>
      <c r="JX53">
        <f>IFERROR(VLOOKUP(CONCATENATE($G53, ".SP.DYN.LE00.IN"),AREA_WB_6ATTRS,Seq!AC$1,FALSE),".")</f>
        <v>45.482536585365864</v>
      </c>
      <c r="JY53">
        <f>IFERROR(VLOOKUP(CONCATENATE($G53, ".SP.DYN.LE00.IN"),AREA_WB_6ATTRS,Seq!AD$1,FALSE),".")</f>
        <v>46.163243902439028</v>
      </c>
      <c r="JZ53">
        <f>IFERROR(VLOOKUP(CONCATENATE($G53, ".SP.DYN.LE00.IN"),AREA_WB_6ATTRS,Seq!AE$1,FALSE),".")</f>
        <v>46.883707317073181</v>
      </c>
      <c r="KA53">
        <f>IFERROR(VLOOKUP(CONCATENATE($G53, ".SP.DYN.LE00.IN"),AREA_WB_6ATTRS,Seq!AF$1,FALSE),".")</f>
        <v>47.618463414634149</v>
      </c>
      <c r="KB53" t="str">
        <f>IFERROR(VLOOKUP(CONCATENATE($G53, ".SP.DYN.LE00.IN"),AREA_WB_6ATTRS,Seq!AG$1,FALSE),".")</f>
        <v>.</v>
      </c>
      <c r="KK53">
        <f t="shared" si="25"/>
        <v>222</v>
      </c>
      <c r="KL53">
        <f t="shared" si="23"/>
        <v>0</v>
      </c>
      <c r="KM53">
        <f t="shared" si="26"/>
        <v>44541315.349199645</v>
      </c>
      <c r="KN53">
        <f t="shared" si="27"/>
        <v>-44378396.115412734</v>
      </c>
      <c r="KO53" t="str">
        <f t="shared" si="24"/>
        <v>.</v>
      </c>
      <c r="KP53" t="str">
        <f>work!HA53</f>
        <v>.</v>
      </c>
      <c r="KQ53" t="str">
        <f>work!HB53</f>
        <v>.</v>
      </c>
      <c r="KR53" t="str">
        <f>work!HC53</f>
        <v>.</v>
      </c>
      <c r="KS53" t="str">
        <f>IF(ISNUMBER(work!HI53-work!HA53),work!HI53-work!HA53,".")</f>
        <v>.</v>
      </c>
      <c r="KT53" t="str">
        <f>IF(ISNUMBER(work!HJ53-work!HB53),work!HJ53-work!HB53,".")</f>
        <v>.</v>
      </c>
      <c r="KU53" t="str">
        <f>IF(ISNUMBER(work!HK53-work!HC53),work!HK53-work!HC53,".")</f>
        <v>.</v>
      </c>
      <c r="KW53" t="str">
        <f>IFERROR(work!HR53/work!HV53,".")</f>
        <v>.</v>
      </c>
      <c r="KX53" t="str">
        <f>IFERROR(work!HS53/work!HW53,".")</f>
        <v>.</v>
      </c>
      <c r="KY53" t="str">
        <f>IFERROR(work!HT53/work!HX53,".")</f>
        <v>.</v>
      </c>
      <c r="KZ53" t="str">
        <f>IFERROR(work!HU53/work!HY53,".")</f>
        <v>.</v>
      </c>
    </row>
    <row r="54" spans="1:312">
      <c r="A54" s="24">
        <f t="shared" si="0"/>
        <v>53</v>
      </c>
      <c r="B54" s="24" t="str">
        <f t="shared" si="28"/>
        <v>InEM90</v>
      </c>
      <c r="C54" s="24" t="str">
        <f t="shared" si="29"/>
        <v>Out</v>
      </c>
      <c r="D54" s="24" t="str">
        <f t="shared" si="30"/>
        <v>In67</v>
      </c>
      <c r="E54" s="25" t="s">
        <v>2410</v>
      </c>
      <c r="F54" s="26" t="str">
        <f t="shared" si="3"/>
        <v>Egypt</v>
      </c>
      <c r="G54" s="166" t="s">
        <v>1403</v>
      </c>
      <c r="H54" s="166" t="s">
        <v>5007</v>
      </c>
      <c r="I54" s="166" t="s">
        <v>5007</v>
      </c>
      <c r="J54" s="180" t="s">
        <v>5007</v>
      </c>
      <c r="K54" s="180" t="s">
        <v>5007</v>
      </c>
      <c r="L54" s="27">
        <f>IFERROR(VLOOKUP($F54,Area_FDI_84_96,Seq!B$1,FALSE),0)</f>
        <v>0</v>
      </c>
      <c r="M54" s="27">
        <f>IFERROR(VLOOKUP($F54,Area_FDI_84_96,Seq!C$1,FALSE),0)</f>
        <v>0</v>
      </c>
      <c r="N54" s="27">
        <f>IFERROR(VLOOKUP($F54,Area_FDI_84_96,Seq!D$1,FALSE),0)</f>
        <v>0</v>
      </c>
      <c r="O54" s="27">
        <f>IFERROR(VLOOKUP($F54,Area_FDI_84_96,Seq!E$1,FALSE),0)</f>
        <v>0</v>
      </c>
      <c r="P54" s="27">
        <f>IFERROR(VLOOKUP($F54,Area_FDI_84_96,Seq!F$1,FALSE),0)</f>
        <v>0</v>
      </c>
      <c r="Q54" s="27">
        <f>IFERROR(VLOOKUP($F54,Area_FDI_84_96,Seq!G$1,FALSE),0)</f>
        <v>0</v>
      </c>
      <c r="R54" s="27">
        <f>IFERROR(VLOOKUP($F54,Area_FDI_84_96,Seq!H$1,FALSE),0)</f>
        <v>0</v>
      </c>
      <c r="S54" s="27">
        <f>IFERROR(VLOOKUP($F54,Area_FDI_84_96,Seq!I$1,FALSE),0)</f>
        <v>0</v>
      </c>
      <c r="T54" s="27">
        <f>IFERROR(VALUE(VLOOKUP($E54,Area_FDI_92_95,Seq!B$1,FALSE)),0)</f>
        <v>0</v>
      </c>
      <c r="U54" s="27">
        <f>IFERROR(VALUE(VLOOKUP($E54,Area_FDI_92_95,Seq!C$1,FALSE)),0)</f>
        <v>6</v>
      </c>
      <c r="V54" s="27">
        <f>IFERROR(VALUE(VLOOKUP($E54,Area_FDI_92_95,Seq!D$1,FALSE)),0)</f>
        <v>41</v>
      </c>
      <c r="W54" s="27">
        <f>IFERROR(VALUE(VLOOKUP($E54,Area_FDI_92_95,Seq!E$1,FALSE)),0)</f>
        <v>8</v>
      </c>
      <c r="X54" s="27">
        <f>IFERROR(VALUE(VLOOKUP($E54,Area_FDI_96_99,Seq!B$1,FALSE)),0)</f>
        <v>0</v>
      </c>
      <c r="Y54" s="27">
        <f>IFERROR(VALUE(VLOOKUP($E54,Area_FDI_96_99,Seq!C$1,FALSE)),0)</f>
        <v>0</v>
      </c>
      <c r="Z54" s="27">
        <f>IFERROR(VALUE(VLOOKUP($E54,Area_FDI_96_99,Seq!D$1,FALSE)),0)</f>
        <v>14</v>
      </c>
      <c r="AA54" s="27">
        <f>IFERROR(VALUE(VLOOKUP($E54,Area_FDI_96_99,Seq!E$1,FALSE)),0)</f>
        <v>16</v>
      </c>
      <c r="AB54" s="27">
        <f t="shared" si="31"/>
        <v>11</v>
      </c>
      <c r="AC54" s="27">
        <f t="shared" si="32"/>
        <v>0</v>
      </c>
      <c r="AD54" s="27">
        <f t="shared" si="33"/>
        <v>182</v>
      </c>
      <c r="AE54" s="27">
        <f t="shared" si="34"/>
        <v>334</v>
      </c>
      <c r="AF54" s="27">
        <f t="shared" si="35"/>
        <v>396</v>
      </c>
      <c r="AG54" s="27">
        <f t="shared" si="36"/>
        <v>532</v>
      </c>
      <c r="AH54" s="27">
        <f t="shared" si="37"/>
        <v>127</v>
      </c>
      <c r="AI54" s="27">
        <f t="shared" si="38"/>
        <v>678</v>
      </c>
      <c r="AJ54" s="27">
        <f t="shared" si="39"/>
        <v>758</v>
      </c>
      <c r="AK54" s="27">
        <f t="shared" si="40"/>
        <v>1090</v>
      </c>
      <c r="AL54" s="27">
        <f t="shared" si="41"/>
        <v>803</v>
      </c>
      <c r="AM54" s="27"/>
      <c r="AN54" s="27"/>
      <c r="AO54" s="27"/>
      <c r="AP54" s="27"/>
      <c r="AQ54" s="27"/>
      <c r="AR54" s="27"/>
      <c r="AS54" s="27"/>
      <c r="AT54" s="27">
        <f>IFERROR(work!D54+work!AP54,".")</f>
        <v>22144746.486037303</v>
      </c>
      <c r="AU54" s="27">
        <f>IFERROR(work!E54+work!AQ54,".")</f>
        <v>23240673.256730899</v>
      </c>
      <c r="AV54" s="27">
        <f>IFERROR(work!F54+work!AR54,".")</f>
        <v>25387823.154198647</v>
      </c>
      <c r="AW54" s="27">
        <f>IFERROR(work!G54+work!AS54,".")</f>
        <v>28001457.9249014</v>
      </c>
      <c r="AX54" s="27">
        <f>IFERROR(work!H54+work!AT54,".")</f>
        <v>31828116.494867094</v>
      </c>
      <c r="AY54" s="27">
        <f>IFERROR(work!I54+work!AU54,".")</f>
        <v>35779783.207500294</v>
      </c>
      <c r="AZ54" s="27">
        <f>IFERROR(work!J54+work!AV54,".")</f>
        <v>38600200.160031214</v>
      </c>
      <c r="BA54" s="27">
        <f>IFERROR(work!K54+work!AW54,".")</f>
        <v>42580676.225442842</v>
      </c>
      <c r="BB54" s="27">
        <f>IFERROR(work!L54+work!AX54,".")</f>
        <v>47055566.524117514</v>
      </c>
      <c r="BC54" s="27">
        <f>IFERROR(work!M54+work!AY54,".")</f>
        <v>49036404.871962197</v>
      </c>
      <c r="BD54" s="27">
        <f>IFERROR(work!N54+work!AZ54,".")</f>
        <v>51017776.338709645</v>
      </c>
      <c r="BE54" s="27">
        <f>IFERROR(work!O54+work!BA54,".")</f>
        <v>55178832.404165857</v>
      </c>
      <c r="BF54" s="27">
        <f>IFERROR(work!P54+work!BB54,".")</f>
        <v>62366737.867573209</v>
      </c>
      <c r="BG54" s="27">
        <f>IFERROR(work!Q54+work!BC54,".")</f>
        <v>70329743.702060416</v>
      </c>
      <c r="BH54" s="27">
        <f>IFERROR(work!R54+work!BD54,".")</f>
        <v>78892812.616036341</v>
      </c>
      <c r="BI54" s="27">
        <f>IFERROR(work!S54+work!BE54,".")</f>
        <v>87028678.322717473</v>
      </c>
      <c r="BJ54" s="27">
        <f>IFERROR(work!T54+work!BF54,".")</f>
        <v>95343167.216845304</v>
      </c>
      <c r="BK54" s="27">
        <f>IFERROR(work!U54+work!BG54,".")</f>
        <v>103900163.92517397</v>
      </c>
      <c r="BL54" s="27">
        <f>IFERROR(work!V54+work!BH54,".")</f>
        <v>111681323.68536758</v>
      </c>
      <c r="BM54" s="27">
        <f>IFERROR(work!W54+work!BI54,".")</f>
        <v>120035641.81736802</v>
      </c>
      <c r="BN54" s="27">
        <f>IFERROR(work!X54+work!BJ54,".")</f>
        <v>129831347.51961003</v>
      </c>
      <c r="BO54" s="27">
        <f>IFERROR(work!Y54+work!BK54,".")</f>
        <v>140131641.24663481</v>
      </c>
      <c r="BP54" s="27">
        <f>IFERROR(work!Z54+work!BL54,".")</f>
        <v>152188004.12089539</v>
      </c>
      <c r="BQ54" s="27">
        <f>IFERROR(work!AA54+work!BM54,".")</f>
        <v>166686553.55273154</v>
      </c>
      <c r="BR54" s="27">
        <f>IFERROR(work!AB54+work!BN54,".")</f>
        <v>182865843.40237081</v>
      </c>
      <c r="BS54" s="27">
        <f>IFERROR(work!AC54+work!BO54,".")</f>
        <v>202753542.08762762</v>
      </c>
      <c r="BT54" s="27">
        <f>IFERROR(work!AD54+work!BP54,".")</f>
        <v>227807828.4256849</v>
      </c>
      <c r="BU54" s="27">
        <f>IFERROR(work!AE54+work!BQ54,".")</f>
        <v>259254175.93699613</v>
      </c>
      <c r="BV54" s="27">
        <f>IFERROR(work!AF54+work!BR54,".")</f>
        <v>283810552.08168381</v>
      </c>
      <c r="BW54" s="27">
        <f>IFERROR(work!AG54+work!BS54,".")</f>
        <v>309263939.79041892</v>
      </c>
      <c r="BX54" s="27">
        <f>IFERROR(work!AH54+work!BT54,".")</f>
        <v>340626697.79424226</v>
      </c>
      <c r="BY54" s="27">
        <f>IFERROR(work!AI54+work!BU54,".")</f>
        <v>370453838.44653761</v>
      </c>
      <c r="BZ54" s="27"/>
      <c r="CA54" s="27"/>
      <c r="CB54" s="27"/>
      <c r="CC54" s="27"/>
      <c r="CD54" s="27"/>
      <c r="CE54" s="27"/>
      <c r="CF54" s="27">
        <f>IFERROR(work!AP54-work!D54,".")</f>
        <v>-14443477.601684073</v>
      </c>
      <c r="CG54" s="27">
        <f>IFERROR(work!AQ54-work!E54,".")</f>
        <v>-15250138.483552</v>
      </c>
      <c r="CH54" s="27">
        <f>IFERROR(work!AR54-work!F54,".")</f>
        <v>-16605652.454450019</v>
      </c>
      <c r="CI54" s="27">
        <f>IFERROR(work!AS54-work!G54,".")</f>
        <v>-18569306.525090124</v>
      </c>
      <c r="CJ54" s="27">
        <f>IFERROR(work!AT54-work!H54,".")</f>
        <v>-21821404.151523054</v>
      </c>
      <c r="CK54" s="27">
        <f>IFERROR(work!AU54-work!I54,".")</f>
        <v>-25112422.72615245</v>
      </c>
      <c r="CL54" s="27">
        <f>IFERROR(work!AV54-work!J54,".")</f>
        <v>-27650519.895783003</v>
      </c>
      <c r="CM54" s="27">
        <f>IFERROR(work!AW54-work!K54,".")</f>
        <v>-31355127.356845841</v>
      </c>
      <c r="CN54" s="27">
        <f>IFERROR(work!AX54-work!L54,".")</f>
        <v>-35234982.862969771</v>
      </c>
      <c r="CO54" s="27">
        <f>IFERROR(work!AY54-work!M54,".")</f>
        <v>-36628057.039995812</v>
      </c>
      <c r="CP54" s="27">
        <f>IFERROR(work!AZ54-work!N54,".")</f>
        <v>-37901935.125902735</v>
      </c>
      <c r="CQ54" s="27">
        <f>IFERROR(work!BA54-work!O54,".")</f>
        <v>-41921492.515190832</v>
      </c>
      <c r="CR54" s="27">
        <f>IFERROR(work!BB54-work!P54,".")</f>
        <v>-48521833.190332033</v>
      </c>
      <c r="CS54" s="27">
        <f>IFERROR(work!BC54-work!Q54,".")</f>
        <v>-56083227.30395174</v>
      </c>
      <c r="CT54" s="27">
        <f>IFERROR(work!BD54-work!R54,".")</f>
        <v>-64080257.591763243</v>
      </c>
      <c r="CU54" s="27">
        <f>IFERROR(work!BE54-work!S54,".")</f>
        <v>-71528456.537732229</v>
      </c>
      <c r="CV54" s="27">
        <f>IFERROR(work!BF54-work!T54,".")</f>
        <v>-79069681.12964952</v>
      </c>
      <c r="CW54" s="27">
        <f>IFERROR(work!BG54-work!U54,".")</f>
        <v>-86733079.317544878</v>
      </c>
      <c r="CX54" s="27">
        <f>IFERROR(work!BH54-work!V54,".")</f>
        <v>-93821312.530283451</v>
      </c>
      <c r="CY54" s="27">
        <f>IFERROR(work!BI54-work!W54,".")</f>
        <v>-101085194.75067247</v>
      </c>
      <c r="CZ54" s="27">
        <f>IFERROR(work!BJ54-work!X54,".")</f>
        <v>-109863639.32014583</v>
      </c>
      <c r="DA54" s="27">
        <f>IFERROR(work!BK54-work!Y54,".")</f>
        <v>-119458029.50082074</v>
      </c>
      <c r="DB54" s="27">
        <f>IFERROR(work!BL54-work!Z54,".")</f>
        <v>-131024326.6645786</v>
      </c>
      <c r="DC54" s="27">
        <f>IFERROR(work!BM54-work!AA54,".")</f>
        <v>-144847010.31128946</v>
      </c>
      <c r="DD54" s="27">
        <f>IFERROR(work!BN54-work!AB54,".")</f>
        <v>-160132610.41191775</v>
      </c>
      <c r="DE54" s="27">
        <f>IFERROR(work!BO54-work!AC54,".")</f>
        <v>-179003737.00767514</v>
      </c>
      <c r="DF54" s="27">
        <f>IFERROR(work!BP54-work!AD54,".")</f>
        <v>-202432625.11471972</v>
      </c>
      <c r="DG54" s="27">
        <f>IFERROR(work!BQ54-work!AE54,".")</f>
        <v>-232080422.00614741</v>
      </c>
      <c r="DH54" s="27">
        <f>IFERROR(work!BR54-work!AF54,".")</f>
        <v>-254692167.26400071</v>
      </c>
      <c r="DI54" s="27">
        <f>IFERROR(work!BS54-work!AG54,".")</f>
        <v>-278781029.73506969</v>
      </c>
      <c r="DJ54" s="27">
        <f>IFERROR(work!BT54-work!AH54,".")</f>
        <v>-308574948.56189716</v>
      </c>
      <c r="DK54" s="27">
        <f>IFERROR(work!BU54-work!AI54,".")</f>
        <v>-337825157.7280103</v>
      </c>
      <c r="DL54" s="27"/>
      <c r="DM54" s="27"/>
      <c r="DN54" s="27"/>
      <c r="DO54" s="27"/>
      <c r="DP54" s="27"/>
      <c r="DQ54" s="27"/>
      <c r="DR54" s="27"/>
      <c r="DS54" s="27" t="str">
        <f>IFERROR(work!DO54-work!CC54,".")</f>
        <v>.</v>
      </c>
      <c r="DT54" s="27" t="str">
        <f>IFERROR(work!DP54-work!CD54,".")</f>
        <v>.</v>
      </c>
      <c r="DU54" s="27" t="str">
        <f>IFERROR(work!DQ54-work!CE54,".")</f>
        <v>.</v>
      </c>
      <c r="DV54" s="27" t="str">
        <f>IFERROR(work!DR54-work!CF54,".")</f>
        <v>.</v>
      </c>
      <c r="DW54" s="27" t="str">
        <f>IFERROR(work!DS54-work!CG54,".")</f>
        <v>.</v>
      </c>
      <c r="DX54" s="27" t="str">
        <f>IFERROR(work!DT54-work!CH54,".")</f>
        <v>.</v>
      </c>
      <c r="DY54" s="27" t="str">
        <f>IFERROR(work!DU54-work!CI54,".")</f>
        <v>.</v>
      </c>
      <c r="DZ54" s="27" t="str">
        <f>IFERROR(work!DV54-work!CJ54,".")</f>
        <v>.</v>
      </c>
      <c r="EA54" s="27" t="str">
        <f>IFERROR(work!DW54-work!CK54,".")</f>
        <v>.</v>
      </c>
      <c r="EB54" s="27" t="str">
        <f>IFERROR(work!DX54-work!CL54,".")</f>
        <v>.</v>
      </c>
      <c r="EC54" s="27" t="str">
        <f>IFERROR(work!DY54-work!CM54,".")</f>
        <v>.</v>
      </c>
      <c r="ED54" s="27" t="str">
        <f>IFERROR(work!DZ54-work!CN54,".")</f>
        <v>.</v>
      </c>
      <c r="EE54" s="27" t="str">
        <f>IFERROR(work!EA54-work!CO54,".")</f>
        <v>.</v>
      </c>
      <c r="EF54" s="27" t="str">
        <f>IFERROR(work!EB54-work!CP54,".")</f>
        <v>.</v>
      </c>
      <c r="EG54" s="27" t="str">
        <f>IFERROR(work!EC54-work!CQ54,".")</f>
        <v>.</v>
      </c>
      <c r="EH54" s="27" t="str">
        <f>IFERROR(work!ED54-work!CR54,".")</f>
        <v>.</v>
      </c>
      <c r="EI54" s="27" t="str">
        <f>IFERROR(work!EE54-work!CS54,".")</f>
        <v>.</v>
      </c>
      <c r="EJ54" s="27" t="str">
        <f>IFERROR(work!EF54-work!CT54,".")</f>
        <v>.</v>
      </c>
      <c r="EK54" s="27" t="str">
        <f>IFERROR(work!EG54-work!CU54,".")</f>
        <v>.</v>
      </c>
      <c r="EL54" s="27" t="str">
        <f>IFERROR(work!EH54-work!CV54,".")</f>
        <v>.</v>
      </c>
      <c r="EM54" s="27" t="str">
        <f>IFERROR(work!EI54-work!CW54,".")</f>
        <v>.</v>
      </c>
      <c r="EN54" s="27" t="str">
        <f>IFERROR(work!EJ54-work!CX54,".")</f>
        <v>.</v>
      </c>
      <c r="EO54" s="27" t="str">
        <f>IFERROR(work!EK54-work!CY54,".")</f>
        <v>.</v>
      </c>
      <c r="EP54" s="27" t="str">
        <f>IFERROR(work!EL54-work!CZ54,".")</f>
        <v>.</v>
      </c>
      <c r="EQ54" s="27" t="str">
        <f>IFERROR(work!EM54-work!DA54,".")</f>
        <v>.</v>
      </c>
      <c r="ER54" s="27" t="str">
        <f>IFERROR(work!EN54-work!DB54,".")</f>
        <v>.</v>
      </c>
      <c r="ES54" s="27" t="str">
        <f>IFERROR(work!EO54-work!DC54,".")</f>
        <v>.</v>
      </c>
      <c r="ET54" s="27" t="str">
        <f>IFERROR(work!EP54-work!DD54,".")</f>
        <v>.</v>
      </c>
      <c r="EU54" s="27" t="str">
        <f>IFERROR(work!EQ54-work!DE54,".")</f>
        <v>.</v>
      </c>
      <c r="EV54" s="27" t="str">
        <f>IFERROR(work!ER54-work!DF54,".")</f>
        <v>.</v>
      </c>
      <c r="EW54" s="27" t="str">
        <f>IFERROR(work!ES54-work!DG54,".")</f>
        <v>.</v>
      </c>
      <c r="EX54" s="27" t="str">
        <f>IFERROR(work!ET54-work!DH54,".")</f>
        <v>.</v>
      </c>
      <c r="EY54" s="27"/>
      <c r="EZ54" s="27"/>
      <c r="FA54" s="27"/>
      <c r="FB54" s="27"/>
      <c r="FC54" s="27"/>
      <c r="FD54" s="27"/>
      <c r="FE54" s="27" t="str">
        <f>IF(ISNUMBER(work!GZ54/work!HD54),work!GZ54/work!HD54,".")</f>
        <v>.</v>
      </c>
      <c r="FF54" s="27" t="str">
        <f>IF(ISNUMBER(work!HA54/work!HE54),work!HA54/work!HE54,".")</f>
        <v>.</v>
      </c>
      <c r="FG54" s="27" t="str">
        <f>IF(ISNUMBER(work!HB54/work!HF54),work!HB54/work!HF54,".")</f>
        <v>.</v>
      </c>
      <c r="FH54" s="27" t="str">
        <f>IF(ISNUMBER(work!HC54/work!HG54),work!HC54/work!HG54,".")</f>
        <v>.</v>
      </c>
      <c r="FI54" s="27" t="str">
        <f>IF(ISNUMBER((work!HA54+work!HB54)/(work!HE54+work!HF54)),(work!HA54+work!HB54)/(work!HE54+work!HF54),".")</f>
        <v>.</v>
      </c>
      <c r="FJ54" s="27" t="str">
        <f>IF(ISNUMBER(work!HH54/work!HL54),work!HH54/work!HL54,".")</f>
        <v>.</v>
      </c>
      <c r="FK54" s="27" t="str">
        <f>IF(ISNUMBER(work!HI54/work!HM54),work!HI54/work!HM54,".")</f>
        <v>.</v>
      </c>
      <c r="FL54" s="27" t="str">
        <f>IF(ISNUMBER(work!HJ54/work!HN54),work!HJ54/work!HN54,".")</f>
        <v>.</v>
      </c>
      <c r="FM54" s="27" t="str">
        <f>IF(ISNUMBER(work!HK54/work!HO54),work!HK54/work!HO54,".")</f>
        <v>.</v>
      </c>
      <c r="FN54" s="27" t="str">
        <f>IF(ISNUMBER((work!HI54+work!HJ54)/(work!HM54+work!HN54)),(work!HI54+work!HJ54)/(work!HM54+work!HN54),".")</f>
        <v>.</v>
      </c>
      <c r="FO54" s="27" t="s">
        <v>5007</v>
      </c>
      <c r="FP54" s="27" t="s">
        <v>5007</v>
      </c>
      <c r="FQ54" s="27" t="s">
        <v>5007</v>
      </c>
      <c r="FR54" s="27" t="s">
        <v>5007</v>
      </c>
      <c r="FS54" s="27" t="s">
        <v>5007</v>
      </c>
      <c r="FT54" s="27" t="str">
        <f>work!GM54</f>
        <v>.</v>
      </c>
      <c r="FU54" s="27">
        <f>work!GN54</f>
        <v>1.9036132101619442E-6</v>
      </c>
      <c r="FV54" s="27" t="str">
        <f>work!GO54</f>
        <v>.</v>
      </c>
      <c r="FW54" s="27" t="s">
        <v>5007</v>
      </c>
      <c r="FX54" s="27"/>
      <c r="FY54" s="27">
        <f t="shared" si="42"/>
        <v>7548.2830000000004</v>
      </c>
      <c r="FZ54">
        <f t="shared" si="20"/>
        <v>11</v>
      </c>
      <c r="GA54" t="str">
        <f>work!HC54</f>
        <v>.</v>
      </c>
      <c r="GB54" t="str">
        <f>IF(ISNUMBER(work!HA54+work!HB54),work!HA54+work!HB54,".")</f>
        <v>.</v>
      </c>
      <c r="GC54" t="str">
        <f>IF(ISNUMBER(work!HK54-work!HC54),work!HK54-work!HC54,".")</f>
        <v>.</v>
      </c>
      <c r="GD54" t="str">
        <f>IF(ISNUMBER(work!HI54+work!HJ54-work!HA54-work!HB54),(work!HI54+work!HJ54-work!HA54-work!HB54),".")</f>
        <v>.</v>
      </c>
      <c r="GH54" t="str">
        <f>work!GQ54</f>
        <v>.</v>
      </c>
      <c r="GI54">
        <f>work!GR54</f>
        <v>110</v>
      </c>
      <c r="GJ54" t="str">
        <f>work!GZ54</f>
        <v>.</v>
      </c>
      <c r="GK54" t="str">
        <f>work!HH54</f>
        <v>.</v>
      </c>
      <c r="GL54" t="str">
        <f t="shared" si="43"/>
        <v>.</v>
      </c>
      <c r="GM54" t="str">
        <f>IFERROR(VLOOKUP($F54,AREA_EM_ALLYEAR,Seq!B$1,FALSE),".")</f>
        <v>.</v>
      </c>
      <c r="GN54" t="str">
        <f>IFERROR(VLOOKUP($F54,AREA_EM_ALLYEAR,Seq!C$1,FALSE),".")</f>
        <v>.</v>
      </c>
      <c r="GO54" t="str">
        <f>IFERROR(VLOOKUP($F54,AREA_EM_ALLYEAR,Seq!D$1,FALSE),".")</f>
        <v>.</v>
      </c>
      <c r="GP54" t="str">
        <f>IFERROR(VLOOKUP($F54,AREA_EM_ALLYEAR,Seq!E$1,FALSE),".")</f>
        <v>.</v>
      </c>
      <c r="GQ54" t="str">
        <f>IFERROR(VLOOKUP($F54,AREA_EM_ALLYEAR,Seq!F$1,FALSE),".")</f>
        <v>.</v>
      </c>
      <c r="GR54" t="str">
        <f>IFERROR(VLOOKUP($F54,AREA_EM_ALLYEAR,Seq!G$1,FALSE),".")</f>
        <v>.</v>
      </c>
      <c r="GS54" t="str">
        <f>IFERROR(VLOOKUP($F54,AREA_EM_ALLYEAR,Seq!H$1,FALSE),".")</f>
        <v>.</v>
      </c>
      <c r="GT54" t="str">
        <f>IFERROR(VLOOKUP($F54,AREA_EM_ALLYEAR,Seq!I$1,FALSE),".")</f>
        <v>.</v>
      </c>
      <c r="GU54" t="str">
        <f>IFERROR(VLOOKUP($F54,AREA_EM_ALLYEAR,Seq!J$1,FALSE),".")</f>
        <v>.</v>
      </c>
      <c r="GV54" t="str">
        <f>IFERROR(VLOOKUP($F54,AREA_EM_ALLYEAR,Seq!K$1,FALSE),".")</f>
        <v>.</v>
      </c>
      <c r="GW54" t="str">
        <f>IFERROR(VLOOKUP($F54,AREA_EM_ALLYEAR,Seq!L$1,FALSE),".")</f>
        <v>.</v>
      </c>
      <c r="GX54" t="str">
        <f>IFERROR(VLOOKUP($F54,AREA_EM_ALLYEAR,Seq!M$1,FALSE),".")</f>
        <v>.</v>
      </c>
      <c r="GY54" t="str">
        <f>IFERROR(VLOOKUP($F54,AREA_EM_ALLYEAR,Seq!N$1,FALSE),".")</f>
        <v>.</v>
      </c>
      <c r="GZ54" t="str">
        <f>IFERROR(VLOOKUP($F54,AREA_EM_ALLYEAR,Seq!O$1,FALSE),".")</f>
        <v>.</v>
      </c>
      <c r="HA54" t="str">
        <f t="shared" si="21"/>
        <v>.</v>
      </c>
      <c r="HK54" s="139">
        <f>IFERROR(VLOOKUP(CONCATENATE($G54, ".SP.DYN.LE00.IN"),AREA_WB_6ATTRS,Seq!B$1,FALSE)-VLOOKUP("CHN.SP.DYN.LE00.IN",AREA_WB_6ATTRS,Seq!B$1,FALSE),".")</f>
        <v>-10.843609756097564</v>
      </c>
      <c r="HL54" s="139">
        <f>IFERROR(VLOOKUP(CONCATENATE($G54, ".SP.DYN.LE00.IN"),AREA_WB_6ATTRS,Seq!C$1,FALSE)-VLOOKUP("CHN.SP.DYN.LE00.IN",AREA_WB_6ATTRS,Seq!C$1,FALSE),".")</f>
        <v>-10.529414634146356</v>
      </c>
      <c r="HM54" s="139">
        <f>IFERROR(VLOOKUP(CONCATENATE($G54, ".SP.DYN.LE00.IN"),AREA_WB_6ATTRS,Seq!D$1,FALSE)-VLOOKUP("CHN.SP.DYN.LE00.IN",AREA_WB_6ATTRS,Seq!D$1,FALSE),".")</f>
        <v>-10.227487804878045</v>
      </c>
      <c r="HN54" s="139">
        <f>IFERROR(VLOOKUP(CONCATENATE($G54, ".SP.DYN.LE00.IN"),AREA_WB_6ATTRS,Seq!E$1,FALSE)-VLOOKUP("CHN.SP.DYN.LE00.IN",AREA_WB_6ATTRS,Seq!E$1,FALSE),".")</f>
        <v>-9.9254878048780526</v>
      </c>
      <c r="HO54" s="139">
        <f>IFERROR(VLOOKUP(CONCATENATE($G54, ".SP.DYN.LE00.IN"),AREA_WB_6ATTRS,Seq!F$1,FALSE)-VLOOKUP("CHN.SP.DYN.LE00.IN",AREA_WB_6ATTRS,Seq!F$1,FALSE),".")</f>
        <v>-9.6219512195121908</v>
      </c>
      <c r="HP54" s="139">
        <f>IFERROR(VLOOKUP(CONCATENATE($G54, ".SP.DYN.LE00.IN"),AREA_WB_6ATTRS,Seq!G$1,FALSE)-VLOOKUP("CHN.SP.DYN.LE00.IN",AREA_WB_6ATTRS,Seq!G$1,FALSE),".")</f>
        <v>-9.3119268292682875</v>
      </c>
      <c r="HQ54" s="139">
        <f>IFERROR(VLOOKUP(CONCATENATE($G54, ".SP.DYN.LE00.IN"),AREA_WB_6ATTRS,Seq!H$1,FALSE)-VLOOKUP("CHN.SP.DYN.LE00.IN",AREA_WB_6ATTRS,Seq!H$1,FALSE),".")</f>
        <v>-8.9884878048780479</v>
      </c>
      <c r="HR54" s="139">
        <f>IFERROR(VLOOKUP(CONCATENATE($G54, ".SP.DYN.LE00.IN"),AREA_WB_6ATTRS,Seq!I$1,FALSE)-VLOOKUP("CHN.SP.DYN.LE00.IN",AREA_WB_6ATTRS,Seq!I$1,FALSE),".")</f>
        <v>-8.6451707317073243</v>
      </c>
      <c r="HS54" s="139">
        <f>IFERROR(VLOOKUP(CONCATENATE($G54, ".SP.DYN.LE00.IN"),AREA_WB_6ATTRS,Seq!J$1,FALSE)-VLOOKUP("CHN.SP.DYN.LE00.IN",AREA_WB_6ATTRS,Seq!J$1,FALSE),".")</f>
        <v>-8.2764878048780517</v>
      </c>
      <c r="HT54" s="139">
        <f>IFERROR(VLOOKUP(CONCATENATE($G54, ".SP.DYN.LE00.IN"),AREA_WB_6ATTRS,Seq!K$1,FALSE)-VLOOKUP("CHN.SP.DYN.LE00.IN",AREA_WB_6ATTRS,Seq!K$1,FALSE),".")</f>
        <v>-7.8784146341463455</v>
      </c>
      <c r="HU54" s="139">
        <f>IFERROR(VLOOKUP(CONCATENATE($G54, ".SP.DYN.LE00.IN"),AREA_WB_6ATTRS,Seq!L$1,FALSE)-VLOOKUP("CHN.SP.DYN.LE00.IN",AREA_WB_6ATTRS,Seq!L$1,FALSE),".")</f>
        <v>-7.4469024390243845</v>
      </c>
      <c r="HV54" s="139">
        <f>IFERROR(VLOOKUP(CONCATENATE($G54, ".SP.DYN.LE00.IN"),AREA_WB_6ATTRS,Seq!M$1,FALSE)-VLOOKUP("CHN.SP.DYN.LE00.IN",AREA_WB_6ATTRS,Seq!M$1,FALSE),".")</f>
        <v>-6.9763658536585353</v>
      </c>
      <c r="HW54" s="139">
        <f>IFERROR(VLOOKUP(CONCATENATE($G54, ".SP.DYN.LE00.IN"),AREA_WB_6ATTRS,Seq!N$1,FALSE)-VLOOKUP("CHN.SP.DYN.LE00.IN",AREA_WB_6ATTRS,Seq!N$1,FALSE),".")</f>
        <v>-6.4722439024390255</v>
      </c>
      <c r="HX54" s="139">
        <f>IFERROR(VLOOKUP(CONCATENATE($G54, ".SP.DYN.LE00.IN"),AREA_WB_6ATTRS,Seq!O$1,FALSE)-VLOOKUP("CHN.SP.DYN.LE00.IN",AREA_WB_6ATTRS,Seq!O$1,FALSE),".")</f>
        <v>-5.9419268292682972</v>
      </c>
      <c r="HY54" s="139">
        <f>IFERROR(VLOOKUP(CONCATENATE($G54, ".SP.DYN.LE00.IN"),AREA_WB_6ATTRS,Seq!P$1,FALSE)-VLOOKUP("CHN.SP.DYN.LE00.IN",AREA_WB_6ATTRS,Seq!P$1,FALSE),".")</f>
        <v>-5.3929512195121987</v>
      </c>
      <c r="HZ54" s="139">
        <f>IFERROR(VLOOKUP(CONCATENATE($G54, ".SP.DYN.LE00.IN"),AREA_WB_6ATTRS,Seq!Q$1,FALSE)-VLOOKUP("CHN.SP.DYN.LE00.IN",AREA_WB_6ATTRS,Seq!Q$1,FALSE),".")</f>
        <v>-4.8312682926829211</v>
      </c>
      <c r="IA54" s="139">
        <f>IFERROR(VLOOKUP(CONCATENATE($G54, ".SP.DYN.LE00.IN"),AREA_WB_6ATTRS,Seq!R$1,FALSE)-VLOOKUP("CHN.SP.DYN.LE00.IN",AREA_WB_6ATTRS,Seq!R$1,FALSE),".")</f>
        <v>-4.2634390243902374</v>
      </c>
      <c r="IB54" s="139">
        <f>IFERROR(VLOOKUP(CONCATENATE($G54, ".SP.DYN.LE00.IN"),AREA_WB_6ATTRS,Seq!S$1,FALSE)-VLOOKUP("CHN.SP.DYN.LE00.IN",AREA_WB_6ATTRS,Seq!S$1,FALSE),".")</f>
        <v>-3.7009999999999934</v>
      </c>
      <c r="IC54" s="139">
        <f>IFERROR(VLOOKUP(CONCATENATE($G54, ".SP.DYN.LE00.IN"),AREA_WB_6ATTRS,Seq!T$1,FALSE)-VLOOKUP("CHN.SP.DYN.LE00.IN",AREA_WB_6ATTRS,Seq!T$1,FALSE),".")</f>
        <v>-3.153512195121948</v>
      </c>
      <c r="ID54" s="139">
        <f>IFERROR(VLOOKUP(CONCATENATE($G54, ".SP.DYN.LE00.IN"),AREA_WB_6ATTRS,Seq!U$1,FALSE)-VLOOKUP("CHN.SP.DYN.LE00.IN",AREA_WB_6ATTRS,Seq!U$1,FALSE),".")</f>
        <v>-2.6340243902439084</v>
      </c>
      <c r="IE54" s="139">
        <f>IFERROR(VLOOKUP(CONCATENATE($G54, ".SP.DYN.LE00.IN"),AREA_WB_6ATTRS,Seq!V$1,FALSE)-VLOOKUP("CHN.SP.DYN.LE00.IN",AREA_WB_6ATTRS,Seq!V$1,FALSE),".")</f>
        <v>-2.159048780487808</v>
      </c>
      <c r="IF54" s="139">
        <f>IFERROR(VLOOKUP(CONCATENATE($G54, ".SP.DYN.LE00.IN"),AREA_WB_6ATTRS,Seq!W$1,FALSE)-VLOOKUP("CHN.SP.DYN.LE00.IN",AREA_WB_6ATTRS,Seq!W$1,FALSE),".")</f>
        <v>-1.7380975609756177</v>
      </c>
      <c r="IG54" s="139">
        <f>IFERROR(VLOOKUP(CONCATENATE($G54, ".SP.DYN.LE00.IN"),AREA_WB_6ATTRS,Seq!X$1,FALSE)-VLOOKUP("CHN.SP.DYN.LE00.IN",AREA_WB_6ATTRS,Seq!X$1,FALSE),".")</f>
        <v>-1.3761951219512127</v>
      </c>
      <c r="IH54" s="139">
        <f>IFERROR(VLOOKUP(CONCATENATE($G54, ".SP.DYN.LE00.IN"),AREA_WB_6ATTRS,Seq!Y$1,FALSE)-VLOOKUP("CHN.SP.DYN.LE00.IN",AREA_WB_6ATTRS,Seq!Y$1,FALSE),".")</f>
        <v>-1.0733170731707276</v>
      </c>
      <c r="II54" s="139">
        <f>IFERROR(VLOOKUP(CONCATENATE($G54, ".SP.DYN.LE00.IN"),AREA_WB_6ATTRS,Seq!Z$1,FALSE)-VLOOKUP("CHN.SP.DYN.LE00.IN",AREA_WB_6ATTRS,Seq!Z$1,FALSE),".")</f>
        <v>-0.82846341463414319</v>
      </c>
      <c r="IJ54" s="139">
        <f>IFERROR(VLOOKUP(CONCATENATE($G54, ".SP.DYN.LE00.IN"),AREA_WB_6ATTRS,Seq!AA$1,FALSE)-VLOOKUP("CHN.SP.DYN.LE00.IN",AREA_WB_6ATTRS,Seq!AA$1,FALSE),".")</f>
        <v>-0.64263414634146443</v>
      </c>
      <c r="IK54" s="139">
        <f>IFERROR(VLOOKUP(CONCATENATE($G54, ".SP.DYN.LE00.IN"),AREA_WB_6ATTRS,Seq!AB$1,FALSE)-VLOOKUP("CHN.SP.DYN.LE00.IN",AREA_WB_6ATTRS,Seq!AB$1,FALSE),".")</f>
        <v>-0.51075609756097151</v>
      </c>
      <c r="IL54" s="139">
        <f>IFERROR(VLOOKUP(CONCATENATE($G54, ".SP.DYN.LE00.IN"),AREA_WB_6ATTRS,Seq!AC$1,FALSE)-VLOOKUP("CHN.SP.DYN.LE00.IN",AREA_WB_6ATTRS,Seq!AC$1,FALSE),".")</f>
        <v>-0.42036585365853796</v>
      </c>
      <c r="IM54" s="139">
        <f>IFERROR(VLOOKUP(CONCATENATE($G54, ".SP.DYN.LE00.IN"),AREA_WB_6ATTRS,Seq!AD$1,FALSE)-VLOOKUP("CHN.SP.DYN.LE00.IN",AREA_WB_6ATTRS,Seq!AD$1,FALSE),".")</f>
        <v>-0.35990243902438124</v>
      </c>
      <c r="IN54" s="139">
        <f>IFERROR(VLOOKUP(CONCATENATE($G54, ".SP.DYN.LE00.IN"),AREA_WB_6ATTRS,Seq!AE$1,FALSE)-VLOOKUP("CHN.SP.DYN.LE00.IN",AREA_WB_6ATTRS,Seq!AE$1,FALSE),".")</f>
        <v>-0.32239024390243287</v>
      </c>
      <c r="IO54" s="139">
        <f>IFERROR(VLOOKUP(CONCATENATE($G54, ".SP.DYN.LE00.IN"),AREA_WB_6ATTRS,Seq!AF$1,FALSE)-VLOOKUP("CHN.SP.DYN.LE00.IN",AREA_WB_6ATTRS,Seq!AF$1,FALSE),".")</f>
        <v>-0.29782926829270195</v>
      </c>
      <c r="IP54" s="139" t="str">
        <f>IFERROR(VLOOKUP(CONCATENATE($G54, ".SP.DYN.LE00.IN"),AREA_WB_6ATTRS,Seq!AG$1,FALSE)-VLOOKUP("CHN.SP.DYN.LE00.IN",AREA_WB_6ATTRS,Seq!AG$1,FALSE),".")</f>
        <v>.</v>
      </c>
      <c r="IW54">
        <f>IFERROR(VLOOKUP(CONCATENATE($G54, ".SP.DYN.LE00.IN"),AREA_WB_6ATTRS,Seq!B$1,FALSE),".")</f>
        <v>56.150195121951228</v>
      </c>
      <c r="IX54">
        <f>IFERROR(VLOOKUP(CONCATENATE($G54, ".SP.DYN.LE00.IN"),AREA_WB_6ATTRS,Seq!C$1,FALSE),".")</f>
        <v>56.733512195121953</v>
      </c>
      <c r="IY54">
        <f>IFERROR(VLOOKUP(CONCATENATE($G54, ".SP.DYN.LE00.IN"),AREA_WB_6ATTRS,Seq!D$1,FALSE),".")</f>
        <v>57.307414634146348</v>
      </c>
      <c r="IZ54">
        <f>IFERROR(VLOOKUP(CONCATENATE($G54, ".SP.DYN.LE00.IN"),AREA_WB_6ATTRS,Seq!E$1,FALSE),".")</f>
        <v>57.874365853658539</v>
      </c>
      <c r="JA54">
        <f>IFERROR(VLOOKUP(CONCATENATE($G54, ".SP.DYN.LE00.IN"),AREA_WB_6ATTRS,Seq!F$1,FALSE),".")</f>
        <v>58.437317073170739</v>
      </c>
      <c r="JB54">
        <f>IFERROR(VLOOKUP(CONCATENATE($G54, ".SP.DYN.LE00.IN"),AREA_WB_6ATTRS,Seq!G$1,FALSE),".")</f>
        <v>59.001219512195135</v>
      </c>
      <c r="JC54">
        <f>IFERROR(VLOOKUP(CONCATENATE($G54, ".SP.DYN.LE00.IN"),AREA_WB_6ATTRS,Seq!H$1,FALSE),".")</f>
        <v>59.571000000000012</v>
      </c>
      <c r="JD54">
        <f>IFERROR(VLOOKUP(CONCATENATE($G54, ".SP.DYN.LE00.IN"),AREA_WB_6ATTRS,Seq!I$1,FALSE),".")</f>
        <v>60.152146341463421</v>
      </c>
      <c r="JE54">
        <f>IFERROR(VLOOKUP(CONCATENATE($G54, ".SP.DYN.LE00.IN"),AREA_WB_6ATTRS,Seq!J$1,FALSE),".")</f>
        <v>60.750634146341476</v>
      </c>
      <c r="JF54">
        <f>IFERROR(VLOOKUP(CONCATENATE($G54, ".SP.DYN.LE00.IN"),AREA_WB_6ATTRS,Seq!K$1,FALSE),".")</f>
        <v>61.368512195121959</v>
      </c>
      <c r="JG54">
        <f>IFERROR(VLOOKUP(CONCATENATE($G54, ".SP.DYN.LE00.IN"),AREA_WB_6ATTRS,Seq!L$1,FALSE),".")</f>
        <v>62.012829268292691</v>
      </c>
      <c r="JH54">
        <f>IFERROR(VLOOKUP(CONCATENATE($G54, ".SP.DYN.LE00.IN"),AREA_WB_6ATTRS,Seq!M$1,FALSE),".")</f>
        <v>62.687658536585374</v>
      </c>
      <c r="JI54">
        <f>IFERROR(VLOOKUP(CONCATENATE($G54, ".SP.DYN.LE00.IN"),AREA_WB_6ATTRS,Seq!N$1,FALSE),".")</f>
        <v>63.389585365853655</v>
      </c>
      <c r="JJ54">
        <f>IFERROR(VLOOKUP(CONCATENATE($G54, ".SP.DYN.LE00.IN"),AREA_WB_6ATTRS,Seq!O$1,FALSE),".")</f>
        <v>64.112707317073173</v>
      </c>
      <c r="JK54">
        <f>IFERROR(VLOOKUP(CONCATENATE($G54, ".SP.DYN.LE00.IN"),AREA_WB_6ATTRS,Seq!P$1,FALSE),".")</f>
        <v>64.8499756097561</v>
      </c>
      <c r="JL54">
        <f>IFERROR(VLOOKUP(CONCATENATE($G54, ".SP.DYN.LE00.IN"),AREA_WB_6ATTRS,Seq!Q$1,FALSE),".")</f>
        <v>65.593463414634158</v>
      </c>
      <c r="JM54">
        <f>IFERROR(VLOOKUP(CONCATENATE($G54, ".SP.DYN.LE00.IN"),AREA_WB_6ATTRS,Seq!R$1,FALSE),".")</f>
        <v>66.335585365853674</v>
      </c>
      <c r="JN54">
        <f>IFERROR(VLOOKUP(CONCATENATE($G54, ".SP.DYN.LE00.IN"),AREA_WB_6ATTRS,Seq!S$1,FALSE),".")</f>
        <v>67.065317073170746</v>
      </c>
      <c r="JO54">
        <f>IFERROR(VLOOKUP(CONCATENATE($G54, ".SP.DYN.LE00.IN"),AREA_WB_6ATTRS,Seq!T$1,FALSE),".")</f>
        <v>67.773585365853677</v>
      </c>
      <c r="JP54">
        <f>IFERROR(VLOOKUP(CONCATENATE($G54, ".SP.DYN.LE00.IN"),AREA_WB_6ATTRS,Seq!U$1,FALSE),".")</f>
        <v>68.449365853658549</v>
      </c>
      <c r="JQ54">
        <f>IFERROR(VLOOKUP(CONCATENATE($G54, ".SP.DYN.LE00.IN"),AREA_WB_6ATTRS,Seq!V$1,FALSE),".")</f>
        <v>69.08265853658537</v>
      </c>
      <c r="JR54">
        <f>IFERROR(VLOOKUP(CONCATENATE($G54, ".SP.DYN.LE00.IN"),AREA_WB_6ATTRS,Seq!W$1,FALSE),".")</f>
        <v>69.667439024390248</v>
      </c>
      <c r="JS54">
        <f>IFERROR(VLOOKUP(CONCATENATE($G54, ".SP.DYN.LE00.IN"),AREA_WB_6ATTRS,Seq!X$1,FALSE),".")</f>
        <v>70.203243902439027</v>
      </c>
      <c r="JT54">
        <f>IFERROR(VLOOKUP(CONCATENATE($G54, ".SP.DYN.LE00.IN"),AREA_WB_6ATTRS,Seq!Y$1,FALSE),".")</f>
        <v>70.691560975609761</v>
      </c>
      <c r="JU54">
        <f>IFERROR(VLOOKUP(CONCATENATE($G54, ".SP.DYN.LE00.IN"),AREA_WB_6ATTRS,Seq!Z$1,FALSE),".")</f>
        <v>71.133878048780502</v>
      </c>
      <c r="JV54">
        <f>IFERROR(VLOOKUP(CONCATENATE($G54, ".SP.DYN.LE00.IN"),AREA_WB_6ATTRS,Seq!AA$1,FALSE),".")</f>
        <v>71.528682926829276</v>
      </c>
      <c r="JW54">
        <f>IFERROR(VLOOKUP(CONCATENATE($G54, ".SP.DYN.LE00.IN"),AREA_WB_6ATTRS,Seq!AB$1,FALSE),".")</f>
        <v>71.878975609756111</v>
      </c>
      <c r="JX54">
        <f>IFERROR(VLOOKUP(CONCATENATE($G54, ".SP.DYN.LE00.IN"),AREA_WB_6ATTRS,Seq!AC$1,FALSE),".")</f>
        <v>72.192219512195123</v>
      </c>
      <c r="JY54">
        <f>IFERROR(VLOOKUP(CONCATENATE($G54, ".SP.DYN.LE00.IN"),AREA_WB_6ATTRS,Seq!AD$1,FALSE),".")</f>
        <v>72.475439024390255</v>
      </c>
      <c r="JZ54">
        <f>IFERROR(VLOOKUP(CONCATENATE($G54, ".SP.DYN.LE00.IN"),AREA_WB_6ATTRS,Seq!AE$1,FALSE),".")</f>
        <v>72.734121951219521</v>
      </c>
      <c r="KA54">
        <f>IFERROR(VLOOKUP(CONCATENATE($G54, ".SP.DYN.LE00.IN"),AREA_WB_6ATTRS,Seq!AF$1,FALSE),".")</f>
        <v>72.975268292682927</v>
      </c>
      <c r="KB54" t="str">
        <f>IFERROR(VLOOKUP(CONCATENATE($G54, ".SP.DYN.LE00.IN"),AREA_WB_6ATTRS,Seq!AG$1,FALSE),".")</f>
        <v>.</v>
      </c>
      <c r="KK54">
        <f t="shared" si="25"/>
        <v>96</v>
      </c>
      <c r="KL54">
        <f t="shared" si="23"/>
        <v>0</v>
      </c>
      <c r="KM54">
        <f t="shared" si="26"/>
        <v>51017776.338709645</v>
      </c>
      <c r="KN54">
        <f t="shared" si="27"/>
        <v>-37901935.125902735</v>
      </c>
      <c r="KO54" t="str">
        <f t="shared" si="24"/>
        <v>.</v>
      </c>
      <c r="KP54" t="str">
        <f>work!HA54</f>
        <v>.</v>
      </c>
      <c r="KQ54" t="str">
        <f>work!HB54</f>
        <v>.</v>
      </c>
      <c r="KR54" t="str">
        <f>work!HC54</f>
        <v>.</v>
      </c>
      <c r="KS54" t="str">
        <f>IF(ISNUMBER(work!HI54-work!HA54),work!HI54-work!HA54,".")</f>
        <v>.</v>
      </c>
      <c r="KT54" t="str">
        <f>IF(ISNUMBER(work!HJ54-work!HB54),work!HJ54-work!HB54,".")</f>
        <v>.</v>
      </c>
      <c r="KU54" t="str">
        <f>IF(ISNUMBER(work!HK54-work!HC54),work!HK54-work!HC54,".")</f>
        <v>.</v>
      </c>
      <c r="KW54">
        <f>IFERROR(work!HR54/work!HV54,".")</f>
        <v>4.8837535008016667E-6</v>
      </c>
      <c r="KX54">
        <f>IFERROR(work!HS54/work!HW54,".")</f>
        <v>3.6341706739455299E-7</v>
      </c>
      <c r="KY54">
        <f>IFERROR(work!HT54/work!HX54,".")</f>
        <v>6.7119073925503781E-6</v>
      </c>
      <c r="KZ54">
        <f>IFERROR(work!HU54/work!HY54,".")</f>
        <v>1.291158502127233E-5</v>
      </c>
    </row>
    <row r="55" spans="1:312">
      <c r="A55" s="24">
        <f t="shared" si="0"/>
        <v>54</v>
      </c>
      <c r="B55" s="24" t="str">
        <f t="shared" si="28"/>
        <v>Out</v>
      </c>
      <c r="C55" s="24" t="str">
        <f t="shared" si="29"/>
        <v>Out</v>
      </c>
      <c r="D55" s="24" t="str">
        <f t="shared" si="30"/>
        <v>Out67</v>
      </c>
      <c r="E55" s="25" t="s">
        <v>2779</v>
      </c>
      <c r="F55" s="26" t="str">
        <f t="shared" si="3"/>
        <v>Eq.Guinea</v>
      </c>
      <c r="G55" s="166" t="s">
        <v>1405</v>
      </c>
      <c r="H55" s="166" t="s">
        <v>5007</v>
      </c>
      <c r="I55" s="166" t="s">
        <v>5007</v>
      </c>
      <c r="J55" s="180" t="s">
        <v>5007</v>
      </c>
      <c r="K55" s="180" t="s">
        <v>5007</v>
      </c>
      <c r="L55" s="27">
        <f>IFERROR(VLOOKUP($F55,Area_FDI_84_96,Seq!B$1,FALSE),0)</f>
        <v>0</v>
      </c>
      <c r="M55" s="27">
        <f>IFERROR(VLOOKUP($F55,Area_FDI_84_96,Seq!C$1,FALSE),0)</f>
        <v>0</v>
      </c>
      <c r="N55" s="27">
        <f>IFERROR(VLOOKUP($F55,Area_FDI_84_96,Seq!D$1,FALSE),0)</f>
        <v>0</v>
      </c>
      <c r="O55" s="27">
        <f>IFERROR(VLOOKUP($F55,Area_FDI_84_96,Seq!E$1,FALSE),0)</f>
        <v>0</v>
      </c>
      <c r="P55" s="27">
        <f>IFERROR(VLOOKUP($F55,Area_FDI_84_96,Seq!F$1,FALSE),0)</f>
        <v>0</v>
      </c>
      <c r="Q55" s="27">
        <f>IFERROR(VLOOKUP($F55,Area_FDI_84_96,Seq!G$1,FALSE),0)</f>
        <v>0</v>
      </c>
      <c r="R55" s="27">
        <f>IFERROR(VLOOKUP($F55,Area_FDI_84_96,Seq!H$1,FALSE),0)</f>
        <v>0</v>
      </c>
      <c r="S55" s="27">
        <f>IFERROR(VLOOKUP($F55,Area_FDI_84_96,Seq!I$1,FALSE),0)</f>
        <v>0</v>
      </c>
      <c r="T55" s="27">
        <f>IFERROR(VALUE(VLOOKUP($E55,Area_FDI_92_95,Seq!B$1,FALSE)),0)</f>
        <v>0</v>
      </c>
      <c r="U55" s="27">
        <f>IFERROR(VALUE(VLOOKUP($E55,Area_FDI_92_95,Seq!C$1,FALSE)),0)</f>
        <v>0</v>
      </c>
      <c r="V55" s="27">
        <f>IFERROR(VALUE(VLOOKUP($E55,Area_FDI_92_95,Seq!D$1,FALSE)),0)</f>
        <v>0</v>
      </c>
      <c r="W55" s="27">
        <f>IFERROR(VALUE(VLOOKUP($E55,Area_FDI_92_95,Seq!E$1,FALSE)),0)</f>
        <v>0</v>
      </c>
      <c r="X55" s="27">
        <f>IFERROR(VALUE(VLOOKUP($E55,Area_FDI_96_99,Seq!B$1,FALSE)),0)</f>
        <v>0</v>
      </c>
      <c r="Y55" s="27">
        <f>IFERROR(VALUE(VLOOKUP($E55,Area_FDI_96_99,Seq!C$1,FALSE)),0)</f>
        <v>0</v>
      </c>
      <c r="Z55" s="27">
        <f>IFERROR(VALUE(VLOOKUP($E55,Area_FDI_96_99,Seq!D$1,FALSE)),0)</f>
        <v>0</v>
      </c>
      <c r="AA55" s="27">
        <f>IFERROR(VALUE(VLOOKUP($E55,Area_FDI_96_99,Seq!E$1,FALSE)),0)</f>
        <v>0</v>
      </c>
      <c r="AB55" s="27">
        <f t="shared" si="31"/>
        <v>0</v>
      </c>
      <c r="AC55" s="27">
        <f t="shared" si="32"/>
        <v>0</v>
      </c>
      <c r="AD55" s="27">
        <f t="shared" si="33"/>
        <v>0</v>
      </c>
      <c r="AE55" s="27">
        <f t="shared" si="34"/>
        <v>0</v>
      </c>
      <c r="AF55" s="27">
        <f t="shared" si="35"/>
        <v>0</v>
      </c>
      <c r="AG55" s="27">
        <f t="shared" si="36"/>
        <v>68</v>
      </c>
      <c r="AH55" s="27">
        <f t="shared" si="37"/>
        <v>0</v>
      </c>
      <c r="AI55" s="27">
        <f t="shared" si="38"/>
        <v>208</v>
      </c>
      <c r="AJ55" s="27">
        <f t="shared" si="39"/>
        <v>0</v>
      </c>
      <c r="AK55" s="27">
        <f t="shared" si="40"/>
        <v>0</v>
      </c>
      <c r="AL55" s="27">
        <f t="shared" si="41"/>
        <v>0</v>
      </c>
      <c r="AM55" s="27"/>
      <c r="AN55" s="27"/>
      <c r="AO55" s="27"/>
      <c r="AP55" s="27"/>
      <c r="AQ55" s="27"/>
      <c r="AR55" s="27"/>
      <c r="AS55" s="27"/>
      <c r="AT55" s="27" t="str">
        <f>IFERROR(work!D55+work!AP55,".")</f>
        <v>.</v>
      </c>
      <c r="AU55" s="27" t="str">
        <f>IFERROR(work!E55+work!AQ55,".")</f>
        <v>.</v>
      </c>
      <c r="AV55" s="27" t="str">
        <f>IFERROR(work!F55+work!AR55,".")</f>
        <v>.</v>
      </c>
      <c r="AW55" s="27" t="str">
        <f>IFERROR(work!G55+work!AS55,".")</f>
        <v>.</v>
      </c>
      <c r="AX55" s="27" t="str">
        <f>IFERROR(work!H55+work!AT55,".")</f>
        <v>.</v>
      </c>
      <c r="AY55" s="27">
        <f>IFERROR(work!I55+work!AU55,".")</f>
        <v>30465532.340907745</v>
      </c>
      <c r="AZ55" s="27">
        <f>IFERROR(work!J55+work!AV55,".")</f>
        <v>33144336.589476977</v>
      </c>
      <c r="BA55" s="27">
        <f>IFERROR(work!K55+work!AW55,".")</f>
        <v>36987720.292927124</v>
      </c>
      <c r="BB55" s="27">
        <f>IFERROR(work!L55+work!AX55,".")</f>
        <v>41165619.428493738</v>
      </c>
      <c r="BC55" s="27">
        <f>IFERROR(work!M55+work!AY55,".")</f>
        <v>42852325.617919244</v>
      </c>
      <c r="BD55" s="27">
        <f>IFERROR(work!N55+work!AZ55,".")</f>
        <v>44480605.711360157</v>
      </c>
      <c r="BE55" s="27">
        <f>IFERROR(work!O55+work!BA55,".")</f>
        <v>48570676.56004633</v>
      </c>
      <c r="BF55" s="27">
        <f>IFERROR(work!P55+work!BB55,".")</f>
        <v>55466993.705148242</v>
      </c>
      <c r="BG55" s="27">
        <f>IFERROR(work!Q55+work!BC55,".")</f>
        <v>63230623.434568308</v>
      </c>
      <c r="BH55" s="27">
        <f>IFERROR(work!R55+work!BD55,".")</f>
        <v>71511907.840923026</v>
      </c>
      <c r="BI55" s="27">
        <f>IFERROR(work!S55+work!BE55,".")</f>
        <v>79307558.975847557</v>
      </c>
      <c r="BJ55" s="27">
        <f>IFERROR(work!T55+work!BF55,".")</f>
        <v>87243864.390266195</v>
      </c>
      <c r="BK55" s="27">
        <f>IFERROR(work!U55+work!BG55,".")</f>
        <v>95380714.774593949</v>
      </c>
      <c r="BL55" s="27">
        <f>IFERROR(work!V55+work!BH55,".")</f>
        <v>102829454.64663376</v>
      </c>
      <c r="BM55" s="27">
        <f>IFERROR(work!W55+work!BI55,".")</f>
        <v>110670939.64697988</v>
      </c>
      <c r="BN55" s="27">
        <f>IFERROR(work!X55+work!BJ55,".")</f>
        <v>119972915.72361164</v>
      </c>
      <c r="BO55" s="27">
        <f>IFERROR(work!Y55+work!BK55,".")</f>
        <v>129997890.80268641</v>
      </c>
      <c r="BP55" s="27">
        <f>IFERROR(work!Z55+work!BL55,".")</f>
        <v>141848741.16282806</v>
      </c>
      <c r="BQ55" s="27">
        <f>IFERROR(work!AA55+work!BM55,".")</f>
        <v>156043209.75803357</v>
      </c>
      <c r="BR55" s="27">
        <f>IFERROR(work!AB55+work!BN55,".")</f>
        <v>171880693.78772888</v>
      </c>
      <c r="BS55" s="27">
        <f>IFERROR(work!AC55+work!BO55,".")</f>
        <v>191297294.59530756</v>
      </c>
      <c r="BT55" s="27">
        <f>IFERROR(work!AD55+work!BP55,".")</f>
        <v>215544155.8131136</v>
      </c>
      <c r="BU55" s="27">
        <f>IFERROR(work!AE55+work!BQ55,".")</f>
        <v>246182128.90225002</v>
      </c>
      <c r="BV55" s="27">
        <f>IFERROR(work!AF55+work!BR55,".")</f>
        <v>269821159.3985936</v>
      </c>
      <c r="BW55" s="27">
        <f>IFERROR(work!AG55+work!BS55,".")</f>
        <v>294624959.1833142</v>
      </c>
      <c r="BX55" s="27">
        <f>IFERROR(work!AH55+work!BT55,".")</f>
        <v>325198751.76156682</v>
      </c>
      <c r="BY55" s="27">
        <f>IFERROR(work!AI55+work!BU55,".")</f>
        <v>354779841.3263917</v>
      </c>
      <c r="BZ55" s="27"/>
      <c r="CA55" s="27"/>
      <c r="CB55" s="27"/>
      <c r="CC55" s="27"/>
      <c r="CD55" s="27"/>
      <c r="CE55" s="27"/>
      <c r="CF55" s="27" t="str">
        <f>IFERROR(work!AP55-work!D55,".")</f>
        <v>.</v>
      </c>
      <c r="CG55" s="27" t="str">
        <f>IFERROR(work!AQ55-work!E55,".")</f>
        <v>.</v>
      </c>
      <c r="CH55" s="27" t="str">
        <f>IFERROR(work!AR55-work!F55,".")</f>
        <v>.</v>
      </c>
      <c r="CI55" s="27" t="str">
        <f>IFERROR(work!AS55-work!G55,".")</f>
        <v>.</v>
      </c>
      <c r="CJ55" s="27" t="str">
        <f>IFERROR(work!AT55-work!H55,".")</f>
        <v>.</v>
      </c>
      <c r="CK55" s="27">
        <f>IFERROR(work!AU55-work!I55,".")</f>
        <v>-30426673.592744999</v>
      </c>
      <c r="CL55" s="27">
        <f>IFERROR(work!AV55-work!J55,".")</f>
        <v>-33106383.466337245</v>
      </c>
      <c r="CM55" s="27">
        <f>IFERROR(work!AW55-work!K55,".")</f>
        <v>-36948083.289361559</v>
      </c>
      <c r="CN55" s="27">
        <f>IFERROR(work!AX55-work!L55,".")</f>
        <v>-41124929.958593547</v>
      </c>
      <c r="CO55" s="27">
        <f>IFERROR(work!AY55-work!M55,".")</f>
        <v>-42812136.294038765</v>
      </c>
      <c r="CP55" s="27">
        <f>IFERROR(work!AZ55-work!N55,".")</f>
        <v>-44439105.753252223</v>
      </c>
      <c r="CQ55" s="27">
        <f>IFERROR(work!BA55-work!O55,".")</f>
        <v>-48529648.359310359</v>
      </c>
      <c r="CR55" s="27">
        <f>IFERROR(work!BB55-work!P55,".")</f>
        <v>-55421577.352756999</v>
      </c>
      <c r="CS55" s="27">
        <f>IFERROR(work!BC55-work!Q55,".")</f>
        <v>-63182347.571443848</v>
      </c>
      <c r="CT55" s="27">
        <f>IFERROR(work!BD55-work!R55,".")</f>
        <v>-71461162.366876557</v>
      </c>
      <c r="CU55" s="27">
        <f>IFERROR(work!BE55-work!S55,".")</f>
        <v>-79249575.884602144</v>
      </c>
      <c r="CV55" s="27">
        <f>IFERROR(work!BF55-work!T55,".")</f>
        <v>-87168983.956228629</v>
      </c>
      <c r="CW55" s="27">
        <f>IFERROR(work!BG55-work!U55,".")</f>
        <v>-95252528.468124896</v>
      </c>
      <c r="CX55" s="27">
        <f>IFERROR(work!BH55-work!V55,".")</f>
        <v>-102673181.56901728</v>
      </c>
      <c r="CY55" s="27">
        <f>IFERROR(work!BI55-work!W55,".")</f>
        <v>-110449896.92106061</v>
      </c>
      <c r="CZ55" s="27">
        <f>IFERROR(work!BJ55-work!X55,".")</f>
        <v>-119722071.11614423</v>
      </c>
      <c r="DA55" s="27">
        <f>IFERROR(work!BK55-work!Y55,".")</f>
        <v>-129591779.94476916</v>
      </c>
      <c r="DB55" s="27">
        <f>IFERROR(work!BL55-work!Z55,".")</f>
        <v>-141363589.62264594</v>
      </c>
      <c r="DC55" s="27">
        <f>IFERROR(work!BM55-work!AA55,".")</f>
        <v>-155490354.10598743</v>
      </c>
      <c r="DD55" s="27">
        <f>IFERROR(work!BN55-work!AB55,".")</f>
        <v>-171117760.02655968</v>
      </c>
      <c r="DE55" s="27">
        <f>IFERROR(work!BO55-work!AC55,".")</f>
        <v>-190459984.4999952</v>
      </c>
      <c r="DF55" s="27">
        <f>IFERROR(work!BP55-work!AD55,".")</f>
        <v>-214696297.72729102</v>
      </c>
      <c r="DG55" s="27">
        <f>IFERROR(work!BQ55-work!AE55,".")</f>
        <v>-245152469.04089352</v>
      </c>
      <c r="DH55" s="27">
        <f>IFERROR(work!BR55-work!AF55,".")</f>
        <v>-268681559.94709092</v>
      </c>
      <c r="DI55" s="27">
        <f>IFERROR(work!BS55-work!AG55,".")</f>
        <v>-293420010.34217441</v>
      </c>
      <c r="DJ55" s="27">
        <f>IFERROR(work!BT55-work!AH55,".")</f>
        <v>-324002894.5945726</v>
      </c>
      <c r="DK55" s="27">
        <f>IFERROR(work!BU55-work!AI55,".")</f>
        <v>-353499154.84815621</v>
      </c>
      <c r="DL55" s="27"/>
      <c r="DM55" s="27"/>
      <c r="DN55" s="27"/>
      <c r="DO55" s="27"/>
      <c r="DP55" s="27"/>
      <c r="DQ55" s="27"/>
      <c r="DR55" s="27"/>
      <c r="DS55" s="27" t="str">
        <f>IFERROR(work!DO55-work!CC55,".")</f>
        <v>.</v>
      </c>
      <c r="DT55" s="27" t="str">
        <f>IFERROR(work!DP55-work!CD55,".")</f>
        <v>.</v>
      </c>
      <c r="DU55" s="27" t="str">
        <f>IFERROR(work!DQ55-work!CE55,".")</f>
        <v>.</v>
      </c>
      <c r="DV55" s="27" t="str">
        <f>IFERROR(work!DR55-work!CF55,".")</f>
        <v>.</v>
      </c>
      <c r="DW55" s="27" t="str">
        <f>IFERROR(work!DS55-work!CG55,".")</f>
        <v>.</v>
      </c>
      <c r="DX55" s="27" t="str">
        <f>IFERROR(work!DT55-work!CH55,".")</f>
        <v>.</v>
      </c>
      <c r="DY55" s="27" t="str">
        <f>IFERROR(work!DU55-work!CI55,".")</f>
        <v>.</v>
      </c>
      <c r="DZ55" s="27" t="str">
        <f>IFERROR(work!DV55-work!CJ55,".")</f>
        <v>.</v>
      </c>
      <c r="EA55" s="27" t="str">
        <f>IFERROR(work!DW55-work!CK55,".")</f>
        <v>.</v>
      </c>
      <c r="EB55" s="27" t="str">
        <f>IFERROR(work!DX55-work!CL55,".")</f>
        <v>.</v>
      </c>
      <c r="EC55" s="27" t="str">
        <f>IFERROR(work!DY55-work!CM55,".")</f>
        <v>.</v>
      </c>
      <c r="ED55" s="27" t="str">
        <f>IFERROR(work!DZ55-work!CN55,".")</f>
        <v>.</v>
      </c>
      <c r="EE55" s="27" t="str">
        <f>IFERROR(work!EA55-work!CO55,".")</f>
        <v>.</v>
      </c>
      <c r="EF55" s="27" t="str">
        <f>IFERROR(work!EB55-work!CP55,".")</f>
        <v>.</v>
      </c>
      <c r="EG55" s="27" t="str">
        <f>IFERROR(work!EC55-work!CQ55,".")</f>
        <v>.</v>
      </c>
      <c r="EH55" s="27" t="str">
        <f>IFERROR(work!ED55-work!CR55,".")</f>
        <v>.</v>
      </c>
      <c r="EI55" s="27" t="str">
        <f>IFERROR(work!EE55-work!CS55,".")</f>
        <v>.</v>
      </c>
      <c r="EJ55" s="27" t="str">
        <f>IFERROR(work!EF55-work!CT55,".")</f>
        <v>.</v>
      </c>
      <c r="EK55" s="27" t="str">
        <f>IFERROR(work!EG55-work!CU55,".")</f>
        <v>.</v>
      </c>
      <c r="EL55" s="27" t="str">
        <f>IFERROR(work!EH55-work!CV55,".")</f>
        <v>.</v>
      </c>
      <c r="EM55" s="27" t="str">
        <f>IFERROR(work!EI55-work!CW55,".")</f>
        <v>.</v>
      </c>
      <c r="EN55" s="27" t="str">
        <f>IFERROR(work!EJ55-work!CX55,".")</f>
        <v>.</v>
      </c>
      <c r="EO55" s="27" t="str">
        <f>IFERROR(work!EK55-work!CY55,".")</f>
        <v>.</v>
      </c>
      <c r="EP55" s="27" t="str">
        <f>IFERROR(work!EL55-work!CZ55,".")</f>
        <v>.</v>
      </c>
      <c r="EQ55" s="27" t="str">
        <f>IFERROR(work!EM55-work!DA55,".")</f>
        <v>.</v>
      </c>
      <c r="ER55" s="27" t="str">
        <f>IFERROR(work!EN55-work!DB55,".")</f>
        <v>.</v>
      </c>
      <c r="ES55" s="27" t="str">
        <f>IFERROR(work!EO55-work!DC55,".")</f>
        <v>.</v>
      </c>
      <c r="ET55" s="27" t="str">
        <f>IFERROR(work!EP55-work!DD55,".")</f>
        <v>.</v>
      </c>
      <c r="EU55" s="27" t="str">
        <f>IFERROR(work!EQ55-work!DE55,".")</f>
        <v>.</v>
      </c>
      <c r="EV55" s="27" t="str">
        <f>IFERROR(work!ER55-work!DF55,".")</f>
        <v>.</v>
      </c>
      <c r="EW55" s="27" t="str">
        <f>IFERROR(work!ES55-work!DG55,".")</f>
        <v>.</v>
      </c>
      <c r="EX55" s="27" t="str">
        <f>IFERROR(work!ET55-work!DH55,".")</f>
        <v>.</v>
      </c>
      <c r="EY55" s="27"/>
      <c r="EZ55" s="27"/>
      <c r="FA55" s="27"/>
      <c r="FB55" s="27"/>
      <c r="FC55" s="27"/>
      <c r="FD55" s="27"/>
      <c r="FE55" s="27" t="str">
        <f>IF(ISNUMBER(work!GZ55/work!HD55),work!GZ55/work!HD55,".")</f>
        <v>.</v>
      </c>
      <c r="FF55" s="27" t="str">
        <f>IF(ISNUMBER(work!HA55/work!HE55),work!HA55/work!HE55,".")</f>
        <v>.</v>
      </c>
      <c r="FG55" s="27" t="str">
        <f>IF(ISNUMBER(work!HB55/work!HF55),work!HB55/work!HF55,".")</f>
        <v>.</v>
      </c>
      <c r="FH55" s="27" t="str">
        <f>IF(ISNUMBER(work!HC55/work!HG55),work!HC55/work!HG55,".")</f>
        <v>.</v>
      </c>
      <c r="FI55" s="27" t="str">
        <f>IF(ISNUMBER((work!HA55+work!HB55)/(work!HE55+work!HF55)),(work!HA55+work!HB55)/(work!HE55+work!HF55),".")</f>
        <v>.</v>
      </c>
      <c r="FJ55" s="27" t="str">
        <f>IF(ISNUMBER(work!HH55/work!HL55),work!HH55/work!HL55,".")</f>
        <v>.</v>
      </c>
      <c r="FK55" s="27" t="str">
        <f>IF(ISNUMBER(work!HI55/work!HM55),work!HI55/work!HM55,".")</f>
        <v>.</v>
      </c>
      <c r="FL55" s="27" t="str">
        <f>IF(ISNUMBER(work!HJ55/work!HN55),work!HJ55/work!HN55,".")</f>
        <v>.</v>
      </c>
      <c r="FM55" s="27" t="str">
        <f>IF(ISNUMBER(work!HK55/work!HO55),work!HK55/work!HO55,".")</f>
        <v>.</v>
      </c>
      <c r="FN55" s="27" t="str">
        <f>IF(ISNUMBER((work!HI55+work!HJ55)/(work!HM55+work!HN55)),(work!HI55+work!HJ55)/(work!HM55+work!HN55),".")</f>
        <v>.</v>
      </c>
      <c r="FO55" s="27" t="s">
        <v>5007</v>
      </c>
      <c r="FP55" s="27" t="s">
        <v>5007</v>
      </c>
      <c r="FQ55" s="27" t="s">
        <v>5007</v>
      </c>
      <c r="FR55" s="27" t="s">
        <v>5007</v>
      </c>
      <c r="FS55" s="27" t="s">
        <v>5007</v>
      </c>
      <c r="FT55" s="27" t="str">
        <f>work!GM55</f>
        <v>.</v>
      </c>
      <c r="FU55" s="27" t="str">
        <f>work!GN55</f>
        <v>.</v>
      </c>
      <c r="FV55" s="27" t="str">
        <f>work!GO55</f>
        <v>.</v>
      </c>
      <c r="FW55" s="27" t="s">
        <v>5007</v>
      </c>
      <c r="FX55" s="27"/>
      <c r="FY55" s="27" t="str">
        <f t="shared" si="42"/>
        <v>.</v>
      </c>
      <c r="FZ55">
        <f t="shared" si="20"/>
        <v>0</v>
      </c>
      <c r="GA55" t="str">
        <f>work!HC55</f>
        <v>.</v>
      </c>
      <c r="GB55" t="str">
        <f>IF(ISNUMBER(work!HA55+work!HB55),work!HA55+work!HB55,".")</f>
        <v>.</v>
      </c>
      <c r="GC55" t="str">
        <f>IF(ISNUMBER(work!HK55-work!HC55),work!HK55-work!HC55,".")</f>
        <v>.</v>
      </c>
      <c r="GD55" t="str">
        <f>IF(ISNUMBER(work!HI55+work!HJ55-work!HA55-work!HB55),(work!HI55+work!HJ55-work!HA55-work!HB55),".")</f>
        <v>.</v>
      </c>
      <c r="GH55" t="str">
        <f>work!GQ55</f>
        <v>.</v>
      </c>
      <c r="GI55" t="str">
        <f>work!GR55</f>
        <v>.</v>
      </c>
      <c r="GJ55" t="str">
        <f>work!GZ55</f>
        <v>.</v>
      </c>
      <c r="GK55" t="str">
        <f>work!HH55</f>
        <v>.</v>
      </c>
      <c r="GL55" t="str">
        <f t="shared" si="43"/>
        <v>.</v>
      </c>
      <c r="GM55" t="str">
        <f>IFERROR(VLOOKUP($F55,AREA_EM_ALLYEAR,Seq!B$1,FALSE),".")</f>
        <v>.</v>
      </c>
      <c r="GN55" t="str">
        <f>IFERROR(VLOOKUP($F55,AREA_EM_ALLYEAR,Seq!C$1,FALSE),".")</f>
        <v>.</v>
      </c>
      <c r="GO55" t="str">
        <f>IFERROR(VLOOKUP($F55,AREA_EM_ALLYEAR,Seq!D$1,FALSE),".")</f>
        <v>.</v>
      </c>
      <c r="GP55" t="str">
        <f>IFERROR(VLOOKUP($F55,AREA_EM_ALLYEAR,Seq!E$1,FALSE),".")</f>
        <v>.</v>
      </c>
      <c r="GQ55" t="str">
        <f>IFERROR(VLOOKUP($F55,AREA_EM_ALLYEAR,Seq!F$1,FALSE),".")</f>
        <v>.</v>
      </c>
      <c r="GR55" t="str">
        <f>IFERROR(VLOOKUP($F55,AREA_EM_ALLYEAR,Seq!G$1,FALSE),".")</f>
        <v>.</v>
      </c>
      <c r="GS55" t="str">
        <f>IFERROR(VLOOKUP($F55,AREA_EM_ALLYEAR,Seq!H$1,FALSE),".")</f>
        <v>.</v>
      </c>
      <c r="GT55" t="str">
        <f>IFERROR(VLOOKUP($F55,AREA_EM_ALLYEAR,Seq!I$1,FALSE),".")</f>
        <v>.</v>
      </c>
      <c r="GU55" t="str">
        <f>IFERROR(VLOOKUP($F55,AREA_EM_ALLYEAR,Seq!J$1,FALSE),".")</f>
        <v>.</v>
      </c>
      <c r="GV55" t="str">
        <f>IFERROR(VLOOKUP($F55,AREA_EM_ALLYEAR,Seq!K$1,FALSE),".")</f>
        <v>.</v>
      </c>
      <c r="GW55" t="str">
        <f>IFERROR(VLOOKUP($F55,AREA_EM_ALLYEAR,Seq!L$1,FALSE),".")</f>
        <v>.</v>
      </c>
      <c r="GX55" t="str">
        <f>IFERROR(VLOOKUP($F55,AREA_EM_ALLYEAR,Seq!M$1,FALSE),".")</f>
        <v>.</v>
      </c>
      <c r="GY55" t="str">
        <f>IFERROR(VLOOKUP($F55,AREA_EM_ALLYEAR,Seq!N$1,FALSE),".")</f>
        <v>.</v>
      </c>
      <c r="GZ55" t="str">
        <f>IFERROR(VLOOKUP($F55,AREA_EM_ALLYEAR,Seq!O$1,FALSE),".")</f>
        <v>.</v>
      </c>
      <c r="HA55" t="str">
        <f t="shared" si="21"/>
        <v>.</v>
      </c>
      <c r="HK55" s="139">
        <f>IFERROR(VLOOKUP(CONCATENATE($G55, ".SP.DYN.LE00.IN"),AREA_WB_6ATTRS,Seq!B$1,FALSE)-VLOOKUP("CHN.SP.DYN.LE00.IN",AREA_WB_6ATTRS,Seq!B$1,FALSE),".")</f>
        <v>-24.179634146341471</v>
      </c>
      <c r="HL55" s="139">
        <f>IFERROR(VLOOKUP(CONCATENATE($G55, ".SP.DYN.LE00.IN"),AREA_WB_6ATTRS,Seq!C$1,FALSE)-VLOOKUP("CHN.SP.DYN.LE00.IN",AREA_WB_6ATTRS,Seq!C$1,FALSE),".")</f>
        <v>-24.102536585365868</v>
      </c>
      <c r="HM55" s="139">
        <f>IFERROR(VLOOKUP(CONCATENATE($G55, ".SP.DYN.LE00.IN"),AREA_WB_6ATTRS,Seq!D$1,FALSE)-VLOOKUP("CHN.SP.DYN.LE00.IN",AREA_WB_6ATTRS,Seq!D$1,FALSE),".")</f>
        <v>-24.012195121951216</v>
      </c>
      <c r="HN55" s="139">
        <f>IFERROR(VLOOKUP(CONCATENATE($G55, ".SP.DYN.LE00.IN"),AREA_WB_6ATTRS,Seq!E$1,FALSE)-VLOOKUP("CHN.SP.DYN.LE00.IN",AREA_WB_6ATTRS,Seq!E$1,FALSE),".")</f>
        <v>-23.899682926829271</v>
      </c>
      <c r="HO55" s="139">
        <f>IFERROR(VLOOKUP(CONCATENATE($G55, ".SP.DYN.LE00.IN"),AREA_WB_6ATTRS,Seq!F$1,FALSE)-VLOOKUP("CHN.SP.DYN.LE00.IN",AREA_WB_6ATTRS,Seq!F$1,FALSE),".")</f>
        <v>-23.769512195121948</v>
      </c>
      <c r="HP55" s="139">
        <f>IFERROR(VLOOKUP(CONCATENATE($G55, ".SP.DYN.LE00.IN"),AREA_WB_6ATTRS,Seq!G$1,FALSE)-VLOOKUP("CHN.SP.DYN.LE00.IN",AREA_WB_6ATTRS,Seq!G$1,FALSE),".")</f>
        <v>-23.620219512195121</v>
      </c>
      <c r="HQ55" s="139">
        <f>IFERROR(VLOOKUP(CONCATENATE($G55, ".SP.DYN.LE00.IN"),AREA_WB_6ATTRS,Seq!H$1,FALSE)-VLOOKUP("CHN.SP.DYN.LE00.IN",AREA_WB_6ATTRS,Seq!H$1,FALSE),".")</f>
        <v>-23.451341463414643</v>
      </c>
      <c r="HR55" s="139">
        <f>IFERROR(VLOOKUP(CONCATENATE($G55, ".SP.DYN.LE00.IN"),AREA_WB_6ATTRS,Seq!I$1,FALSE)-VLOOKUP("CHN.SP.DYN.LE00.IN",AREA_WB_6ATTRS,Seq!I$1,FALSE),".")</f>
        <v>-23.266487804878061</v>
      </c>
      <c r="HS55" s="139">
        <f>IFERROR(VLOOKUP(CONCATENATE($G55, ".SP.DYN.LE00.IN"),AREA_WB_6ATTRS,Seq!J$1,FALSE)-VLOOKUP("CHN.SP.DYN.LE00.IN",AREA_WB_6ATTRS,Seq!J$1,FALSE),".")</f>
        <v>-23.073170731707329</v>
      </c>
      <c r="HT55" s="139">
        <f>IFERROR(VLOOKUP(CONCATENATE($G55, ".SP.DYN.LE00.IN"),AREA_WB_6ATTRS,Seq!K$1,FALSE)-VLOOKUP("CHN.SP.DYN.LE00.IN",AREA_WB_6ATTRS,Seq!K$1,FALSE),".")</f>
        <v>-22.878463414634155</v>
      </c>
      <c r="HU55" s="139">
        <f>IFERROR(VLOOKUP(CONCATENATE($G55, ".SP.DYN.LE00.IN"),AREA_WB_6ATTRS,Seq!L$1,FALSE)-VLOOKUP("CHN.SP.DYN.LE00.IN",AREA_WB_6ATTRS,Seq!L$1,FALSE),".")</f>
        <v>-22.694292682926836</v>
      </c>
      <c r="HV55" s="139">
        <f>IFERROR(VLOOKUP(CONCATENATE($G55, ".SP.DYN.LE00.IN"),AREA_WB_6ATTRS,Seq!M$1,FALSE)-VLOOKUP("CHN.SP.DYN.LE00.IN",AREA_WB_6ATTRS,Seq!M$1,FALSE),".")</f>
        <v>-22.529170731707318</v>
      </c>
      <c r="HW55" s="139">
        <f>IFERROR(VLOOKUP(CONCATENATE($G55, ".SP.DYN.LE00.IN"),AREA_WB_6ATTRS,Seq!N$1,FALSE)-VLOOKUP("CHN.SP.DYN.LE00.IN",AREA_WB_6ATTRS,Seq!N$1,FALSE),".")</f>
        <v>-22.389536585365853</v>
      </c>
      <c r="HX55" s="139">
        <f>IFERROR(VLOOKUP(CONCATENATE($G55, ".SP.DYN.LE00.IN"),AREA_WB_6ATTRS,Seq!O$1,FALSE)-VLOOKUP("CHN.SP.DYN.LE00.IN",AREA_WB_6ATTRS,Seq!O$1,FALSE),".")</f>
        <v>-22.282341463414639</v>
      </c>
      <c r="HY55" s="139">
        <f>IFERROR(VLOOKUP(CONCATENATE($G55, ".SP.DYN.LE00.IN"),AREA_WB_6ATTRS,Seq!P$1,FALSE)-VLOOKUP("CHN.SP.DYN.LE00.IN",AREA_WB_6ATTRS,Seq!P$1,FALSE),".")</f>
        <v>-22.211536585365856</v>
      </c>
      <c r="HZ55" s="139">
        <f>IFERROR(VLOOKUP(CONCATENATE($G55, ".SP.DYN.LE00.IN"),AREA_WB_6ATTRS,Seq!Q$1,FALSE)-VLOOKUP("CHN.SP.DYN.LE00.IN",AREA_WB_6ATTRS,Seq!Q$1,FALSE),".")</f>
        <v>-22.182121951219514</v>
      </c>
      <c r="IA55" s="139">
        <f>IFERROR(VLOOKUP(CONCATENATE($G55, ".SP.DYN.LE00.IN"),AREA_WB_6ATTRS,Seq!R$1,FALSE)-VLOOKUP("CHN.SP.DYN.LE00.IN",AREA_WB_6ATTRS,Seq!R$1,FALSE),".")</f>
        <v>-22.199024390243913</v>
      </c>
      <c r="IB55" s="139">
        <f>IFERROR(VLOOKUP(CONCATENATE($G55, ".SP.DYN.LE00.IN"),AREA_WB_6ATTRS,Seq!S$1,FALSE)-VLOOKUP("CHN.SP.DYN.LE00.IN",AREA_WB_6ATTRS,Seq!S$1,FALSE),".")</f>
        <v>-22.254780487804879</v>
      </c>
      <c r="IC55" s="139">
        <f>IFERROR(VLOOKUP(CONCATENATE($G55, ".SP.DYN.LE00.IN"),AREA_WB_6ATTRS,Seq!T$1,FALSE)-VLOOKUP("CHN.SP.DYN.LE00.IN",AREA_WB_6ATTRS,Seq!T$1,FALSE),".")</f>
        <v>-22.339902439024399</v>
      </c>
      <c r="ID55" s="139">
        <f>IFERROR(VLOOKUP(CONCATENATE($G55, ".SP.DYN.LE00.IN"),AREA_WB_6ATTRS,Seq!U$1,FALSE)-VLOOKUP("CHN.SP.DYN.LE00.IN",AREA_WB_6ATTRS,Seq!U$1,FALSE),".")</f>
        <v>-22.442439024390254</v>
      </c>
      <c r="IE55" s="139">
        <f>IFERROR(VLOOKUP(CONCATENATE($G55, ".SP.DYN.LE00.IN"),AREA_WB_6ATTRS,Seq!V$1,FALSE)-VLOOKUP("CHN.SP.DYN.LE00.IN",AREA_WB_6ATTRS,Seq!V$1,FALSE),".")</f>
        <v>-22.551439024390248</v>
      </c>
      <c r="IF55" s="139">
        <f>IFERROR(VLOOKUP(CONCATENATE($G55, ".SP.DYN.LE00.IN"),AREA_WB_6ATTRS,Seq!W$1,FALSE)-VLOOKUP("CHN.SP.DYN.LE00.IN",AREA_WB_6ATTRS,Seq!W$1,FALSE),".")</f>
        <v>-22.649975609756098</v>
      </c>
      <c r="IG55" s="139">
        <f>IFERROR(VLOOKUP(CONCATENATE($G55, ".SP.DYN.LE00.IN"),AREA_WB_6ATTRS,Seq!X$1,FALSE)-VLOOKUP("CHN.SP.DYN.LE00.IN",AREA_WB_6ATTRS,Seq!X$1,FALSE),".")</f>
        <v>-22.727658536585352</v>
      </c>
      <c r="IH55" s="139">
        <f>IFERROR(VLOOKUP(CONCATENATE($G55, ".SP.DYN.LE00.IN"),AREA_WB_6ATTRS,Seq!Y$1,FALSE)-VLOOKUP("CHN.SP.DYN.LE00.IN",AREA_WB_6ATTRS,Seq!Y$1,FALSE),".")</f>
        <v>-22.775951219512187</v>
      </c>
      <c r="II55" s="139">
        <f>IFERROR(VLOOKUP(CONCATENATE($G55, ".SP.DYN.LE00.IN"),AREA_WB_6ATTRS,Seq!Z$1,FALSE)-VLOOKUP("CHN.SP.DYN.LE00.IN",AREA_WB_6ATTRS,Seq!Z$1,FALSE),".")</f>
        <v>-22.790414634146352</v>
      </c>
      <c r="IJ55" s="139">
        <f>IFERROR(VLOOKUP(CONCATENATE($G55, ".SP.DYN.LE00.IN"),AREA_WB_6ATTRS,Seq!AA$1,FALSE)-VLOOKUP("CHN.SP.DYN.LE00.IN",AREA_WB_6ATTRS,Seq!AA$1,FALSE),".")</f>
        <v>-22.771024390243909</v>
      </c>
      <c r="IK55" s="139">
        <f>IFERROR(VLOOKUP(CONCATENATE($G55, ".SP.DYN.LE00.IN"),AREA_WB_6ATTRS,Seq!AB$1,FALSE)-VLOOKUP("CHN.SP.DYN.LE00.IN",AREA_WB_6ATTRS,Seq!AB$1,FALSE),".")</f>
        <v>-22.724219512195127</v>
      </c>
      <c r="IL55" s="139">
        <f>IFERROR(VLOOKUP(CONCATENATE($G55, ".SP.DYN.LE00.IN"),AREA_WB_6ATTRS,Seq!AC$1,FALSE)-VLOOKUP("CHN.SP.DYN.LE00.IN",AREA_WB_6ATTRS,Seq!AC$1,FALSE),".")</f>
        <v>-22.659951219512202</v>
      </c>
      <c r="IM55" s="139">
        <f>IFERROR(VLOOKUP(CONCATENATE($G55, ".SP.DYN.LE00.IN"),AREA_WB_6ATTRS,Seq!AD$1,FALSE)-VLOOKUP("CHN.SP.DYN.LE00.IN",AREA_WB_6ATTRS,Seq!AD$1,FALSE),".")</f>
        <v>-22.588121951219513</v>
      </c>
      <c r="IN55" s="139">
        <f>IFERROR(VLOOKUP(CONCATENATE($G55, ".SP.DYN.LE00.IN"),AREA_WB_6ATTRS,Seq!AE$1,FALSE)-VLOOKUP("CHN.SP.DYN.LE00.IN",AREA_WB_6ATTRS,Seq!AE$1,FALSE),".")</f>
        <v>-22.511756097560976</v>
      </c>
      <c r="IO55" s="139">
        <f>IFERROR(VLOOKUP(CONCATENATE($G55, ".SP.DYN.LE00.IN"),AREA_WB_6ATTRS,Seq!AF$1,FALSE)-VLOOKUP("CHN.SP.DYN.LE00.IN",AREA_WB_6ATTRS,Seq!AF$1,FALSE),".")</f>
        <v>-22.43229268292685</v>
      </c>
      <c r="IP55" s="139" t="str">
        <f>IFERROR(VLOOKUP(CONCATENATE($G55, ".SP.DYN.LE00.IN"),AREA_WB_6ATTRS,Seq!AG$1,FALSE)-VLOOKUP("CHN.SP.DYN.LE00.IN",AREA_WB_6ATTRS,Seq!AG$1,FALSE),".")</f>
        <v>.</v>
      </c>
      <c r="IW55">
        <f>IFERROR(VLOOKUP(CONCATENATE($G55, ".SP.DYN.LE00.IN"),AREA_WB_6ATTRS,Seq!B$1,FALSE),".")</f>
        <v>42.814170731707321</v>
      </c>
      <c r="IX55">
        <f>IFERROR(VLOOKUP(CONCATENATE($G55, ".SP.DYN.LE00.IN"),AREA_WB_6ATTRS,Seq!C$1,FALSE),".")</f>
        <v>43.160390243902441</v>
      </c>
      <c r="IY55">
        <f>IFERROR(VLOOKUP(CONCATENATE($G55, ".SP.DYN.LE00.IN"),AREA_WB_6ATTRS,Seq!D$1,FALSE),".")</f>
        <v>43.522707317073177</v>
      </c>
      <c r="IZ55">
        <f>IFERROR(VLOOKUP(CONCATENATE($G55, ".SP.DYN.LE00.IN"),AREA_WB_6ATTRS,Seq!E$1,FALSE),".")</f>
        <v>43.90017073170732</v>
      </c>
      <c r="JA55">
        <f>IFERROR(VLOOKUP(CONCATENATE($G55, ".SP.DYN.LE00.IN"),AREA_WB_6ATTRS,Seq!F$1,FALSE),".")</f>
        <v>44.289756097560982</v>
      </c>
      <c r="JB55">
        <f>IFERROR(VLOOKUP(CONCATENATE($G55, ".SP.DYN.LE00.IN"),AREA_WB_6ATTRS,Seq!G$1,FALSE),".")</f>
        <v>44.692926829268302</v>
      </c>
      <c r="JC55">
        <f>IFERROR(VLOOKUP(CONCATENATE($G55, ".SP.DYN.LE00.IN"),AREA_WB_6ATTRS,Seq!H$1,FALSE),".")</f>
        <v>45.108146341463417</v>
      </c>
      <c r="JD55">
        <f>IFERROR(VLOOKUP(CONCATENATE($G55, ".SP.DYN.LE00.IN"),AREA_WB_6ATTRS,Seq!I$1,FALSE),".")</f>
        <v>45.530829268292685</v>
      </c>
      <c r="JE55">
        <f>IFERROR(VLOOKUP(CONCATENATE($G55, ".SP.DYN.LE00.IN"),AREA_WB_6ATTRS,Seq!J$1,FALSE),".")</f>
        <v>45.953951219512199</v>
      </c>
      <c r="JF55">
        <f>IFERROR(VLOOKUP(CONCATENATE($G55, ".SP.DYN.LE00.IN"),AREA_WB_6ATTRS,Seq!K$1,FALSE),".")</f>
        <v>46.368463414634149</v>
      </c>
      <c r="JG55">
        <f>IFERROR(VLOOKUP(CONCATENATE($G55, ".SP.DYN.LE00.IN"),AREA_WB_6ATTRS,Seq!L$1,FALSE),".")</f>
        <v>46.76543902439024</v>
      </c>
      <c r="JH55">
        <f>IFERROR(VLOOKUP(CONCATENATE($G55, ".SP.DYN.LE00.IN"),AREA_WB_6ATTRS,Seq!M$1,FALSE),".")</f>
        <v>47.134853658536592</v>
      </c>
      <c r="JI55">
        <f>IFERROR(VLOOKUP(CONCATENATE($G55, ".SP.DYN.LE00.IN"),AREA_WB_6ATTRS,Seq!N$1,FALSE),".")</f>
        <v>47.472292682926827</v>
      </c>
      <c r="JJ55">
        <f>IFERROR(VLOOKUP(CONCATENATE($G55, ".SP.DYN.LE00.IN"),AREA_WB_6ATTRS,Seq!O$1,FALSE),".")</f>
        <v>47.772292682926832</v>
      </c>
      <c r="JK55">
        <f>IFERROR(VLOOKUP(CONCATENATE($G55, ".SP.DYN.LE00.IN"),AREA_WB_6ATTRS,Seq!P$1,FALSE),".")</f>
        <v>48.031390243902443</v>
      </c>
      <c r="JL55">
        <f>IFERROR(VLOOKUP(CONCATENATE($G55, ".SP.DYN.LE00.IN"),AREA_WB_6ATTRS,Seq!Q$1,FALSE),".")</f>
        <v>48.242609756097565</v>
      </c>
      <c r="JM55">
        <f>IFERROR(VLOOKUP(CONCATENATE($G55, ".SP.DYN.LE00.IN"),AREA_WB_6ATTRS,Seq!R$1,FALSE),".")</f>
        <v>48.4</v>
      </c>
      <c r="JN55">
        <f>IFERROR(VLOOKUP(CONCATENATE($G55, ".SP.DYN.LE00.IN"),AREA_WB_6ATTRS,Seq!S$1,FALSE),".")</f>
        <v>48.51153658536586</v>
      </c>
      <c r="JO55">
        <f>IFERROR(VLOOKUP(CONCATENATE($G55, ".SP.DYN.LE00.IN"),AREA_WB_6ATTRS,Seq!T$1,FALSE),".")</f>
        <v>48.587195121951225</v>
      </c>
      <c r="JP55">
        <f>IFERROR(VLOOKUP(CONCATENATE($G55, ".SP.DYN.LE00.IN"),AREA_WB_6ATTRS,Seq!U$1,FALSE),".")</f>
        <v>48.640951219512203</v>
      </c>
      <c r="JQ55">
        <f>IFERROR(VLOOKUP(CONCATENATE($G55, ".SP.DYN.LE00.IN"),AREA_WB_6ATTRS,Seq!V$1,FALSE),".")</f>
        <v>48.69026829268293</v>
      </c>
      <c r="JR55">
        <f>IFERROR(VLOOKUP(CONCATENATE($G55, ".SP.DYN.LE00.IN"),AREA_WB_6ATTRS,Seq!W$1,FALSE),".")</f>
        <v>48.755560975609768</v>
      </c>
      <c r="JS55">
        <f>IFERROR(VLOOKUP(CONCATENATE($G55, ".SP.DYN.LE00.IN"),AREA_WB_6ATTRS,Seq!X$1,FALSE),".")</f>
        <v>48.851780487804888</v>
      </c>
      <c r="JT55">
        <f>IFERROR(VLOOKUP(CONCATENATE($G55, ".SP.DYN.LE00.IN"),AREA_WB_6ATTRS,Seq!Y$1,FALSE),".")</f>
        <v>48.988926829268301</v>
      </c>
      <c r="JU55">
        <f>IFERROR(VLOOKUP(CONCATENATE($G55, ".SP.DYN.LE00.IN"),AREA_WB_6ATTRS,Seq!Z$1,FALSE),".")</f>
        <v>49.171926829268294</v>
      </c>
      <c r="JV55">
        <f>IFERROR(VLOOKUP(CONCATENATE($G55, ".SP.DYN.LE00.IN"),AREA_WB_6ATTRS,Seq!AA$1,FALSE),".")</f>
        <v>49.400292682926832</v>
      </c>
      <c r="JW55">
        <f>IFERROR(VLOOKUP(CONCATENATE($G55, ".SP.DYN.LE00.IN"),AREA_WB_6ATTRS,Seq!AB$1,FALSE),".")</f>
        <v>49.665512195121956</v>
      </c>
      <c r="JX55">
        <f>IFERROR(VLOOKUP(CONCATENATE($G55, ".SP.DYN.LE00.IN"),AREA_WB_6ATTRS,Seq!AC$1,FALSE),".")</f>
        <v>49.95263414634146</v>
      </c>
      <c r="JY55">
        <f>IFERROR(VLOOKUP(CONCATENATE($G55, ".SP.DYN.LE00.IN"),AREA_WB_6ATTRS,Seq!AD$1,FALSE),".")</f>
        <v>50.247219512195123</v>
      </c>
      <c r="JZ55">
        <f>IFERROR(VLOOKUP(CONCATENATE($G55, ".SP.DYN.LE00.IN"),AREA_WB_6ATTRS,Seq!AE$1,FALSE),".")</f>
        <v>50.544756097560978</v>
      </c>
      <c r="KA55">
        <f>IFERROR(VLOOKUP(CONCATENATE($G55, ".SP.DYN.LE00.IN"),AREA_WB_6ATTRS,Seq!AF$1,FALSE),".")</f>
        <v>50.840804878048779</v>
      </c>
      <c r="KB55" t="str">
        <f>IFERROR(VLOOKUP(CONCATENATE($G55, ".SP.DYN.LE00.IN"),AREA_WB_6ATTRS,Seq!AG$1,FALSE),".")</f>
        <v>.</v>
      </c>
      <c r="KK55">
        <f t="shared" si="25"/>
        <v>0</v>
      </c>
      <c r="KL55">
        <f t="shared" si="23"/>
        <v>0</v>
      </c>
      <c r="KM55">
        <f t="shared" si="26"/>
        <v>44480605.711360157</v>
      </c>
      <c r="KN55">
        <f t="shared" si="27"/>
        <v>-44439105.753252223</v>
      </c>
      <c r="KO55" t="str">
        <f t="shared" si="24"/>
        <v>.</v>
      </c>
      <c r="KP55" t="str">
        <f>work!HA55</f>
        <v>.</v>
      </c>
      <c r="KQ55" t="str">
        <f>work!HB55</f>
        <v>.</v>
      </c>
      <c r="KR55" t="str">
        <f>work!HC55</f>
        <v>.</v>
      </c>
      <c r="KS55" t="str">
        <f>IF(ISNUMBER(work!HI55-work!HA55),work!HI55-work!HA55,".")</f>
        <v>.</v>
      </c>
      <c r="KT55" t="str">
        <f>IF(ISNUMBER(work!HJ55-work!HB55),work!HJ55-work!HB55,".")</f>
        <v>.</v>
      </c>
      <c r="KU55" t="str">
        <f>IF(ISNUMBER(work!HK55-work!HC55),work!HK55-work!HC55,".")</f>
        <v>.</v>
      </c>
      <c r="KW55" t="str">
        <f>IFERROR(work!HR55/work!HV55,".")</f>
        <v>.</v>
      </c>
      <c r="KX55" t="str">
        <f>IFERROR(work!HS55/work!HW55,".")</f>
        <v>.</v>
      </c>
      <c r="KY55" t="str">
        <f>IFERROR(work!HT55/work!HX55,".")</f>
        <v>.</v>
      </c>
      <c r="KZ55" t="str">
        <f>IFERROR(work!HU55/work!HY55,".")</f>
        <v>.</v>
      </c>
    </row>
    <row r="56" spans="1:312">
      <c r="A56" s="24">
        <f t="shared" si="0"/>
        <v>55</v>
      </c>
      <c r="B56" s="24" t="str">
        <f t="shared" si="28"/>
        <v>Out</v>
      </c>
      <c r="C56" s="24" t="str">
        <f t="shared" si="29"/>
        <v>Out</v>
      </c>
      <c r="D56" s="24" t="str">
        <f t="shared" si="30"/>
        <v>Out67</v>
      </c>
      <c r="E56" s="25" t="s">
        <v>2781</v>
      </c>
      <c r="F56" s="26" t="str">
        <f t="shared" si="3"/>
        <v>Ethiopia</v>
      </c>
      <c r="G56" s="166" t="s">
        <v>1408</v>
      </c>
      <c r="H56" s="166" t="s">
        <v>5007</v>
      </c>
      <c r="I56" s="166" t="s">
        <v>5007</v>
      </c>
      <c r="J56" s="180" t="s">
        <v>5007</v>
      </c>
      <c r="K56" s="180" t="s">
        <v>5007</v>
      </c>
      <c r="L56" s="27">
        <f>IFERROR(VLOOKUP($F56,Area_FDI_84_96,Seq!B$1,FALSE),0)</f>
        <v>0</v>
      </c>
      <c r="M56" s="27">
        <f>IFERROR(VLOOKUP($F56,Area_FDI_84_96,Seq!C$1,FALSE),0)</f>
        <v>0</v>
      </c>
      <c r="N56" s="27">
        <f>IFERROR(VLOOKUP($F56,Area_FDI_84_96,Seq!D$1,FALSE),0)</f>
        <v>0</v>
      </c>
      <c r="O56" s="27">
        <f>IFERROR(VLOOKUP($F56,Area_FDI_84_96,Seq!E$1,FALSE),0)</f>
        <v>0</v>
      </c>
      <c r="P56" s="27">
        <f>IFERROR(VLOOKUP($F56,Area_FDI_84_96,Seq!F$1,FALSE),0)</f>
        <v>0</v>
      </c>
      <c r="Q56" s="27">
        <f>IFERROR(VLOOKUP($F56,Area_FDI_84_96,Seq!G$1,FALSE),0)</f>
        <v>0</v>
      </c>
      <c r="R56" s="27">
        <f>IFERROR(VLOOKUP($F56,Area_FDI_84_96,Seq!H$1,FALSE),0)</f>
        <v>0</v>
      </c>
      <c r="S56" s="27">
        <f>IFERROR(VLOOKUP($F56,Area_FDI_84_96,Seq!I$1,FALSE),0)</f>
        <v>0</v>
      </c>
      <c r="T56" s="27">
        <f>IFERROR(VALUE(VLOOKUP($E56,Area_FDI_92_95,Seq!B$1,FALSE)),0)</f>
        <v>0</v>
      </c>
      <c r="U56" s="27">
        <f>IFERROR(VALUE(VLOOKUP($E56,Area_FDI_92_95,Seq!C$1,FALSE)),0)</f>
        <v>0</v>
      </c>
      <c r="V56" s="27">
        <f>IFERROR(VALUE(VLOOKUP($E56,Area_FDI_92_95,Seq!D$1,FALSE)),0)</f>
        <v>0</v>
      </c>
      <c r="W56" s="27">
        <f>IFERROR(VALUE(VLOOKUP($E56,Area_FDI_92_95,Seq!E$1,FALSE)),0)</f>
        <v>0</v>
      </c>
      <c r="X56" s="27">
        <f>IFERROR(VALUE(VLOOKUP($E56,Area_FDI_96_99,Seq!B$1,FALSE)),0)</f>
        <v>0</v>
      </c>
      <c r="Y56" s="27">
        <f>IFERROR(VALUE(VLOOKUP($E56,Area_FDI_96_99,Seq!C$1,FALSE)),0)</f>
        <v>0</v>
      </c>
      <c r="Z56" s="27">
        <f>IFERROR(VALUE(VLOOKUP($E56,Area_FDI_96_99,Seq!D$1,FALSE)),0)</f>
        <v>0</v>
      </c>
      <c r="AA56" s="27">
        <f>IFERROR(VALUE(VLOOKUP($E56,Area_FDI_96_99,Seq!E$1,FALSE)),0)</f>
        <v>0</v>
      </c>
      <c r="AB56" s="27">
        <f t="shared" si="31"/>
        <v>0</v>
      </c>
      <c r="AC56" s="27">
        <f t="shared" si="32"/>
        <v>0</v>
      </c>
      <c r="AD56" s="27">
        <f t="shared" si="33"/>
        <v>0</v>
      </c>
      <c r="AE56" s="27">
        <f t="shared" si="34"/>
        <v>60</v>
      </c>
      <c r="AF56" s="27">
        <f t="shared" si="35"/>
        <v>0</v>
      </c>
      <c r="AG56" s="27">
        <f t="shared" si="36"/>
        <v>58</v>
      </c>
      <c r="AH56" s="27">
        <f t="shared" si="37"/>
        <v>255</v>
      </c>
      <c r="AI56" s="27">
        <f t="shared" si="38"/>
        <v>53</v>
      </c>
      <c r="AJ56" s="27">
        <f t="shared" si="39"/>
        <v>0</v>
      </c>
      <c r="AK56" s="27">
        <f t="shared" si="40"/>
        <v>20</v>
      </c>
      <c r="AL56" s="27">
        <f t="shared" si="41"/>
        <v>85</v>
      </c>
      <c r="AM56" s="27"/>
      <c r="AN56" s="27"/>
      <c r="AO56" s="27"/>
      <c r="AP56" s="27"/>
      <c r="AQ56" s="27"/>
      <c r="AR56" s="27"/>
      <c r="AS56" s="27"/>
      <c r="AT56" s="27" t="str">
        <f>IFERROR(work!D56+work!AP56,".")</f>
        <v>.</v>
      </c>
      <c r="AU56" s="27">
        <f>IFERROR(work!E56+work!AQ56,".")</f>
        <v>19760116.37506894</v>
      </c>
      <c r="AV56" s="27">
        <f>IFERROR(work!F56+work!AR56,".")</f>
        <v>21516163.337971028</v>
      </c>
      <c r="AW56" s="27">
        <f>IFERROR(work!G56+work!AS56,".")</f>
        <v>23847582.865424588</v>
      </c>
      <c r="AX56" s="27">
        <f>IFERROR(work!H56+work!AT56,".")</f>
        <v>27370949.610165745</v>
      </c>
      <c r="AY56" s="27">
        <f>IFERROR(work!I56+work!AU56,".")</f>
        <v>30931423.270316295</v>
      </c>
      <c r="AZ56" s="27">
        <f>IFERROR(work!J56+work!AV56,".")</f>
        <v>33657568.970597334</v>
      </c>
      <c r="BA56" s="27">
        <f>IFERROR(work!K56+work!AW56,".")</f>
        <v>37573872.758490406</v>
      </c>
      <c r="BB56" s="27">
        <f>IFERROR(work!L56+work!AX56,".")</f>
        <v>41754296.258827612</v>
      </c>
      <c r="BC56" s="27">
        <f>IFERROR(work!M56+work!AY56,".")</f>
        <v>43439054.633853383</v>
      </c>
      <c r="BD56" s="27">
        <f>IFERROR(work!N56+work!AZ56,".")</f>
        <v>45083224.006102473</v>
      </c>
      <c r="BE56" s="27">
        <f>IFERROR(work!O56+work!BA56,".")</f>
        <v>49129039.115949728</v>
      </c>
      <c r="BF56" s="27">
        <f>IFERROR(work!P56+work!BB56,".")</f>
        <v>55972957.50716532</v>
      </c>
      <c r="BG56" s="27">
        <f>IFERROR(work!Q56+work!BC56,".")</f>
        <v>63804639.97755494</v>
      </c>
      <c r="BH56" s="27">
        <f>IFERROR(work!R56+work!BD56,".")</f>
        <v>72103771.914203629</v>
      </c>
      <c r="BI56" s="27">
        <f>IFERROR(work!S56+work!BE56,".")</f>
        <v>79933625.475875318</v>
      </c>
      <c r="BJ56" s="27">
        <f>IFERROR(work!T56+work!BF56,".")</f>
        <v>87942879.186540261</v>
      </c>
      <c r="BK56" s="27">
        <f>IFERROR(work!U56+work!BG56,".")</f>
        <v>96076157.601113707</v>
      </c>
      <c r="BL56" s="27">
        <f>IFERROR(work!V56+work!BH56,".")</f>
        <v>103484587.84849814</v>
      </c>
      <c r="BM56" s="27">
        <f>IFERROR(work!W56+work!BI56,".")</f>
        <v>111331542.38225944</v>
      </c>
      <c r="BN56" s="27">
        <f>IFERROR(work!X56+work!BJ56,".")</f>
        <v>120665446.79779539</v>
      </c>
      <c r="BO56" s="27">
        <f>IFERROR(work!Y56+work!BK56,".")</f>
        <v>130680690.59661308</v>
      </c>
      <c r="BP56" s="27">
        <f>IFERROR(work!Z56+work!BL56,".")</f>
        <v>142505438.81101954</v>
      </c>
      <c r="BQ56" s="27">
        <f>IFERROR(work!AA56+work!BM56,".")</f>
        <v>156646621.30998749</v>
      </c>
      <c r="BR56" s="27">
        <f>IFERROR(work!AB56+work!BN56,".")</f>
        <v>172498481.26432222</v>
      </c>
      <c r="BS56" s="27">
        <f>IFERROR(work!AC56+work!BO56,".")</f>
        <v>191995994.22269544</v>
      </c>
      <c r="BT56" s="27">
        <f>IFERROR(work!AD56+work!BP56,".")</f>
        <v>216358642.68332753</v>
      </c>
      <c r="BU56" s="27">
        <f>IFERROR(work!AE56+work!BQ56,".")</f>
        <v>247047588.00179023</v>
      </c>
      <c r="BV56" s="27">
        <f>IFERROR(work!AF56+work!BR56,".")</f>
        <v>270780561.93198931</v>
      </c>
      <c r="BW56" s="27">
        <f>IFERROR(work!AG56+work!BS56,".")</f>
        <v>295686294.84497219</v>
      </c>
      <c r="BX56" s="27">
        <f>IFERROR(work!AH56+work!BT56,".")</f>
        <v>326429971.81361836</v>
      </c>
      <c r="BY56" s="27">
        <f>IFERROR(work!AI56+work!BU56,".")</f>
        <v>356102157.03064811</v>
      </c>
      <c r="BZ56" s="27"/>
      <c r="CA56" s="27"/>
      <c r="CB56" s="27"/>
      <c r="CC56" s="27"/>
      <c r="CD56" s="27"/>
      <c r="CE56" s="27"/>
      <c r="CF56" s="27" t="str">
        <f>IFERROR(work!AP56-work!D56,".")</f>
        <v>.</v>
      </c>
      <c r="CG56" s="27">
        <f>IFERROR(work!AQ56-work!E56,".")</f>
        <v>-18730695.36521396</v>
      </c>
      <c r="CH56" s="27">
        <f>IFERROR(work!AR56-work!F56,".")</f>
        <v>-20477312.270677637</v>
      </c>
      <c r="CI56" s="27">
        <f>IFERROR(work!AS56-work!G56,".")</f>
        <v>-22723181.584566936</v>
      </c>
      <c r="CJ56" s="27">
        <f>IFERROR(work!AT56-work!H56,".")</f>
        <v>-26278571.036224402</v>
      </c>
      <c r="CK56" s="27">
        <f>IFERROR(work!AU56-work!I56,".")</f>
        <v>-29960782.663336448</v>
      </c>
      <c r="CL56" s="27">
        <f>IFERROR(work!AV56-work!J56,".")</f>
        <v>-32593151.085216891</v>
      </c>
      <c r="CM56" s="27">
        <f>IFERROR(work!AW56-work!K56,".")</f>
        <v>-36361930.823798276</v>
      </c>
      <c r="CN56" s="27">
        <f>IFERROR(work!AX56-work!L56,".")</f>
        <v>-40536253.128259674</v>
      </c>
      <c r="CO56" s="27">
        <f>IFERROR(work!AY56-work!M56,".")</f>
        <v>-42225407.278104626</v>
      </c>
      <c r="CP56" s="27">
        <f>IFERROR(work!AZ56-work!N56,".")</f>
        <v>-43836487.458509907</v>
      </c>
      <c r="CQ56" s="27">
        <f>IFERROR(work!BA56-work!O56,".")</f>
        <v>-47971285.803406961</v>
      </c>
      <c r="CR56" s="27">
        <f>IFERROR(work!BB56-work!P56,".")</f>
        <v>-54915613.550739922</v>
      </c>
      <c r="CS56" s="27">
        <f>IFERROR(work!BC56-work!Q56,".")</f>
        <v>-62608331.028457217</v>
      </c>
      <c r="CT56" s="27">
        <f>IFERROR(work!BD56-work!R56,".")</f>
        <v>-70869298.293595955</v>
      </c>
      <c r="CU56" s="27">
        <f>IFERROR(work!BE56-work!S56,".")</f>
        <v>-78623509.384574383</v>
      </c>
      <c r="CV56" s="27">
        <f>IFERROR(work!BF56-work!T56,".")</f>
        <v>-86469969.159954563</v>
      </c>
      <c r="CW56" s="27">
        <f>IFERROR(work!BG56-work!U56,".")</f>
        <v>-94557085.641605139</v>
      </c>
      <c r="CX56" s="27">
        <f>IFERROR(work!BH56-work!V56,".")</f>
        <v>-102018048.3671529</v>
      </c>
      <c r="CY56" s="27">
        <f>IFERROR(work!BI56-work!W56,".")</f>
        <v>-109789294.18578105</v>
      </c>
      <c r="CZ56" s="27">
        <f>IFERROR(work!BJ56-work!X56,".")</f>
        <v>-119029540.04196048</v>
      </c>
      <c r="DA56" s="27">
        <f>IFERROR(work!BK56-work!Y56,".")</f>
        <v>-128908980.15084249</v>
      </c>
      <c r="DB56" s="27">
        <f>IFERROR(work!BL56-work!Z56,".")</f>
        <v>-140706891.97445446</v>
      </c>
      <c r="DC56" s="27">
        <f>IFERROR(work!BM56-work!AA56,".")</f>
        <v>-154886942.55403352</v>
      </c>
      <c r="DD56" s="27">
        <f>IFERROR(work!BN56-work!AB56,".")</f>
        <v>-170499972.54996634</v>
      </c>
      <c r="DE56" s="27">
        <f>IFERROR(work!BO56-work!AC56,".")</f>
        <v>-189761284.87260732</v>
      </c>
      <c r="DF56" s="27">
        <f>IFERROR(work!BP56-work!AD56,".")</f>
        <v>-213881810.85707709</v>
      </c>
      <c r="DG56" s="27">
        <f>IFERROR(work!BQ56-work!AE56,".")</f>
        <v>-244287009.94135332</v>
      </c>
      <c r="DH56" s="27">
        <f>IFERROR(work!BR56-work!AF56,".")</f>
        <v>-267722157.41369522</v>
      </c>
      <c r="DI56" s="27">
        <f>IFERROR(work!BS56-work!AG56,".")</f>
        <v>-292358674.68051642</v>
      </c>
      <c r="DJ56" s="27">
        <f>IFERROR(work!BT56-work!AH56,".")</f>
        <v>-322771674.54252106</v>
      </c>
      <c r="DK56" s="27">
        <f>IFERROR(work!BU56-work!AI56,".")</f>
        <v>-352176839.1438998</v>
      </c>
      <c r="DL56" s="27"/>
      <c r="DM56" s="27"/>
      <c r="DN56" s="27"/>
      <c r="DO56" s="27"/>
      <c r="DP56" s="27"/>
      <c r="DQ56" s="27"/>
      <c r="DR56" s="27"/>
      <c r="DS56" s="27">
        <f>IFERROR(work!DO56-work!CC56,".")</f>
        <v>7.9999995231628401E-3</v>
      </c>
      <c r="DT56" s="27">
        <f>IFERROR(work!DP56-work!CD56,".")</f>
        <v>6.999999523162841E-3</v>
      </c>
      <c r="DU56" s="27">
        <f>IFERROR(work!DQ56-work!CE56,".")</f>
        <v>6.999999523162841E-3</v>
      </c>
      <c r="DV56" s="27">
        <f>IFERROR(work!DR56-work!CF56,".")</f>
        <v>5.999999523162841E-3</v>
      </c>
      <c r="DW56" s="27">
        <f>IFERROR(work!DS56-work!CG56,".")</f>
        <v>5.999999523162841E-3</v>
      </c>
      <c r="DX56" s="27">
        <f>IFERROR(work!DT56-work!CH56,".")</f>
        <v>4.9999995231628409E-3</v>
      </c>
      <c r="DY56" s="27">
        <f>IFERROR(work!DU56-work!CI56,".")</f>
        <v>3.9999995231628418E-3</v>
      </c>
      <c r="DZ56" s="27">
        <f>IFERROR(work!DV56-work!CJ56,".")</f>
        <v>2.9999995231628409E-3</v>
      </c>
      <c r="EA56" s="27">
        <f>IFERROR(work!DW56-work!CK56,".")</f>
        <v>1.9999995231628417E-3</v>
      </c>
      <c r="EB56" s="27">
        <f>IFERROR(work!DX56-work!CL56,".")</f>
        <v>9.9999952316284085E-4</v>
      </c>
      <c r="EC56" s="27">
        <f>IFERROR(work!DY56-work!CM56,".")</f>
        <v>-1.0000004768371592E-3</v>
      </c>
      <c r="ED56" s="27">
        <f>IFERROR(work!DZ56-work!CN56,".")</f>
        <v>-3.0000004768371592E-3</v>
      </c>
      <c r="EE56" s="27">
        <f>IFERROR(work!EA56-work!CO56,".")</f>
        <v>-4.0000004768371601E-3</v>
      </c>
      <c r="EF56" s="27">
        <f>IFERROR(work!EB56-work!CP56,".")</f>
        <v>-6.0000004768371584E-3</v>
      </c>
      <c r="EG56" s="27">
        <f>IFERROR(work!EC56-work!CQ56,".")</f>
        <v>-8.0000004768371602E-3</v>
      </c>
      <c r="EH56" s="27">
        <f>IFERROR(work!ED56-work!CR56,".")</f>
        <v>-1.0000000476837159E-2</v>
      </c>
      <c r="EI56" s="27">
        <f>IFERROR(work!EE56-work!CS56,".")</f>
        <v>-1.3000000476837158E-2</v>
      </c>
      <c r="EJ56" s="27">
        <f>IFERROR(work!EF56-work!CT56,".")</f>
        <v>-1.5000000476837159E-2</v>
      </c>
      <c r="EK56" s="27">
        <f>IFERROR(work!EG56-work!CU56,".")</f>
        <v>-1.7000000476837158E-2</v>
      </c>
      <c r="EL56" s="27">
        <f>IFERROR(work!EH56-work!CV56,".")</f>
        <v>-2.000000047683716E-2</v>
      </c>
      <c r="EM56" s="27" t="str">
        <f>IFERROR(work!EI56-work!CW56,".")</f>
        <v>.</v>
      </c>
      <c r="EN56" s="27" t="str">
        <f>IFERROR(work!EJ56-work!CX56,".")</f>
        <v>.</v>
      </c>
      <c r="EO56" s="27" t="str">
        <f>IFERROR(work!EK56-work!CY56,".")</f>
        <v>.</v>
      </c>
      <c r="EP56" s="27" t="str">
        <f>IFERROR(work!EL56-work!CZ56,".")</f>
        <v>.</v>
      </c>
      <c r="EQ56" s="27" t="str">
        <f>IFERROR(work!EM56-work!DA56,".")</f>
        <v>.</v>
      </c>
      <c r="ER56" s="27" t="str">
        <f>IFERROR(work!EN56-work!DB56,".")</f>
        <v>.</v>
      </c>
      <c r="ES56" s="27" t="str">
        <f>IFERROR(work!EO56-work!DC56,".")</f>
        <v>.</v>
      </c>
      <c r="ET56" s="27" t="str">
        <f>IFERROR(work!EP56-work!DD56,".")</f>
        <v>.</v>
      </c>
      <c r="EU56" s="27" t="str">
        <f>IFERROR(work!EQ56-work!DE56,".")</f>
        <v>.</v>
      </c>
      <c r="EV56" s="27" t="str">
        <f>IFERROR(work!ER56-work!DF56,".")</f>
        <v>.</v>
      </c>
      <c r="EW56" s="27" t="str">
        <f>IFERROR(work!ES56-work!DG56,".")</f>
        <v>.</v>
      </c>
      <c r="EX56" s="27" t="str">
        <f>IFERROR(work!ET56-work!DH56,".")</f>
        <v>.</v>
      </c>
      <c r="EY56" s="27"/>
      <c r="EZ56" s="27"/>
      <c r="FA56" s="27"/>
      <c r="FB56" s="27"/>
      <c r="FC56" s="27"/>
      <c r="FD56" s="27"/>
      <c r="FE56" s="27" t="str">
        <f>IF(ISNUMBER(work!GZ56/work!HD56),work!GZ56/work!HD56,".")</f>
        <v>.</v>
      </c>
      <c r="FF56" s="27" t="str">
        <f>IF(ISNUMBER(work!HA56/work!HE56),work!HA56/work!HE56,".")</f>
        <v>.</v>
      </c>
      <c r="FG56" s="27" t="str">
        <f>IF(ISNUMBER(work!HB56/work!HF56),work!HB56/work!HF56,".")</f>
        <v>.</v>
      </c>
      <c r="FH56" s="27" t="str">
        <f>IF(ISNUMBER(work!HC56/work!HG56),work!HC56/work!HG56,".")</f>
        <v>.</v>
      </c>
      <c r="FI56" s="27" t="str">
        <f>IF(ISNUMBER((work!HA56+work!HB56)/(work!HE56+work!HF56)),(work!HA56+work!HB56)/(work!HE56+work!HF56),".")</f>
        <v>.</v>
      </c>
      <c r="FJ56" s="27" t="str">
        <f>IF(ISNUMBER(work!HH56/work!HL56),work!HH56/work!HL56,".")</f>
        <v>.</v>
      </c>
      <c r="FK56" s="27" t="str">
        <f>IF(ISNUMBER(work!HI56/work!HM56),work!HI56/work!HM56,".")</f>
        <v>.</v>
      </c>
      <c r="FL56" s="27" t="str">
        <f>IF(ISNUMBER(work!HJ56/work!HN56),work!HJ56/work!HN56,".")</f>
        <v>.</v>
      </c>
      <c r="FM56" s="27" t="str">
        <f>IF(ISNUMBER(work!HK56/work!HO56),work!HK56/work!HO56,".")</f>
        <v>.</v>
      </c>
      <c r="FN56" s="27" t="str">
        <f>IF(ISNUMBER((work!HI56+work!HJ56)/(work!HM56+work!HN56)),(work!HI56+work!HJ56)/(work!HM56+work!HN56),".")</f>
        <v>.</v>
      </c>
      <c r="FO56" s="27" t="s">
        <v>5007</v>
      </c>
      <c r="FP56" s="27" t="s">
        <v>5007</v>
      </c>
      <c r="FQ56" s="27" t="s">
        <v>5007</v>
      </c>
      <c r="FR56" s="27" t="s">
        <v>5007</v>
      </c>
      <c r="FS56" s="27" t="s">
        <v>5007</v>
      </c>
      <c r="FT56" s="27" t="str">
        <f>work!GM56</f>
        <v>.</v>
      </c>
      <c r="FU56" s="27" t="str">
        <f>work!GN56</f>
        <v>.</v>
      </c>
      <c r="FV56" s="27" t="str">
        <f>work!GO56</f>
        <v>.</v>
      </c>
      <c r="FW56" s="27" t="s">
        <v>5007</v>
      </c>
      <c r="FX56" s="27"/>
      <c r="FY56" s="27">
        <f t="shared" si="42"/>
        <v>8326.009</v>
      </c>
      <c r="FZ56">
        <f t="shared" si="20"/>
        <v>0</v>
      </c>
      <c r="GA56" t="str">
        <f>work!HC56</f>
        <v>.</v>
      </c>
      <c r="GB56" t="str">
        <f>IF(ISNUMBER(work!HA56+work!HB56),work!HA56+work!HB56,".")</f>
        <v>.</v>
      </c>
      <c r="GC56" t="str">
        <f>IF(ISNUMBER(work!HK56-work!HC56),work!HK56-work!HC56,".")</f>
        <v>.</v>
      </c>
      <c r="GD56" t="str">
        <f>IF(ISNUMBER(work!HI56+work!HJ56-work!HA56-work!HB56),(work!HI56+work!HJ56-work!HA56-work!HB56),".")</f>
        <v>.</v>
      </c>
      <c r="GH56" t="str">
        <f>work!GQ56</f>
        <v>.</v>
      </c>
      <c r="GI56" t="str">
        <f>work!GR56</f>
        <v>.</v>
      </c>
      <c r="GJ56" t="str">
        <f>work!GZ56</f>
        <v>.</v>
      </c>
      <c r="GK56" t="str">
        <f>work!HH56</f>
        <v>.</v>
      </c>
      <c r="GL56">
        <f t="shared" si="43"/>
        <v>0</v>
      </c>
      <c r="GM56" t="str">
        <f>IFERROR(VLOOKUP($F56,AREA_EM_ALLYEAR,Seq!B$1,FALSE),".")</f>
        <v>.</v>
      </c>
      <c r="GN56" t="str">
        <f>IFERROR(VLOOKUP($F56,AREA_EM_ALLYEAR,Seq!C$1,FALSE),".")</f>
        <v>.</v>
      </c>
      <c r="GO56" t="str">
        <f>IFERROR(VLOOKUP($F56,AREA_EM_ALLYEAR,Seq!D$1,FALSE),".")</f>
        <v>.</v>
      </c>
      <c r="GP56" t="str">
        <f>IFERROR(VLOOKUP($F56,AREA_EM_ALLYEAR,Seq!E$1,FALSE),".")</f>
        <v>.</v>
      </c>
      <c r="GQ56" t="str">
        <f>IFERROR(VLOOKUP($F56,AREA_EM_ALLYEAR,Seq!F$1,FALSE),".")</f>
        <v>.</v>
      </c>
      <c r="GR56" t="str">
        <f>IFERROR(VLOOKUP($F56,AREA_EM_ALLYEAR,Seq!G$1,FALSE),".")</f>
        <v>.</v>
      </c>
      <c r="GS56" t="str">
        <f>IFERROR(VLOOKUP($F56,AREA_EM_ALLYEAR,Seq!H$1,FALSE),".")</f>
        <v>.</v>
      </c>
      <c r="GT56" t="str">
        <f>IFERROR(VLOOKUP($F56,AREA_EM_ALLYEAR,Seq!I$1,FALSE),".")</f>
        <v>.</v>
      </c>
      <c r="GU56" t="str">
        <f>IFERROR(VLOOKUP($F56,AREA_EM_ALLYEAR,Seq!J$1,FALSE),".")</f>
        <v>.</v>
      </c>
      <c r="GV56" t="str">
        <f>IFERROR(VLOOKUP($F56,AREA_EM_ALLYEAR,Seq!K$1,FALSE),".")</f>
        <v>.</v>
      </c>
      <c r="GW56" t="str">
        <f>IFERROR(VLOOKUP($F56,AREA_EM_ALLYEAR,Seq!L$1,FALSE),".")</f>
        <v>.</v>
      </c>
      <c r="GX56" t="str">
        <f>IFERROR(VLOOKUP($F56,AREA_EM_ALLYEAR,Seq!M$1,FALSE),".")</f>
        <v>.</v>
      </c>
      <c r="GY56" t="str">
        <f>IFERROR(VLOOKUP($F56,AREA_EM_ALLYEAR,Seq!N$1,FALSE),".")</f>
        <v>.</v>
      </c>
      <c r="GZ56" t="str">
        <f>IFERROR(VLOOKUP($F56,AREA_EM_ALLYEAR,Seq!O$1,FALSE),".")</f>
        <v>.</v>
      </c>
      <c r="HA56" t="str">
        <f t="shared" si="21"/>
        <v>.</v>
      </c>
      <c r="HK56" s="139">
        <f>IFERROR(VLOOKUP(CONCATENATE($G56, ".SP.DYN.LE00.IN"),AREA_WB_6ATTRS,Seq!B$1,FALSE)-VLOOKUP("CHN.SP.DYN.LE00.IN",AREA_WB_6ATTRS,Seq!B$1,FALSE),".")</f>
        <v>-23.079560975609759</v>
      </c>
      <c r="HL56" s="139">
        <f>IFERROR(VLOOKUP(CONCATENATE($G56, ".SP.DYN.LE00.IN"),AREA_WB_6ATTRS,Seq!C$1,FALSE)-VLOOKUP("CHN.SP.DYN.LE00.IN",AREA_WB_6ATTRS,Seq!C$1,FALSE),".")</f>
        <v>-23.484463414634156</v>
      </c>
      <c r="HM56" s="139">
        <f>IFERROR(VLOOKUP(CONCATENATE($G56, ".SP.DYN.LE00.IN"),AREA_WB_6ATTRS,Seq!D$1,FALSE)-VLOOKUP("CHN.SP.DYN.LE00.IN",AREA_WB_6ATTRS,Seq!D$1,FALSE),".")</f>
        <v>-23.792756097560968</v>
      </c>
      <c r="HN56" s="139">
        <f>IFERROR(VLOOKUP(CONCATENATE($G56, ".SP.DYN.LE00.IN"),AREA_WB_6ATTRS,Seq!E$1,FALSE)-VLOOKUP("CHN.SP.DYN.LE00.IN",AREA_WB_6ATTRS,Seq!E$1,FALSE),".")</f>
        <v>-23.957609756097568</v>
      </c>
      <c r="HO56" s="139">
        <f>IFERROR(VLOOKUP(CONCATENATE($G56, ".SP.DYN.LE00.IN"),AREA_WB_6ATTRS,Seq!F$1,FALSE)-VLOOKUP("CHN.SP.DYN.LE00.IN",AREA_WB_6ATTRS,Seq!F$1,FALSE),".")</f>
        <v>-23.968999999999994</v>
      </c>
      <c r="HP56" s="139">
        <f>IFERROR(VLOOKUP(CONCATENATE($G56, ".SP.DYN.LE00.IN"),AREA_WB_6ATTRS,Seq!G$1,FALSE)-VLOOKUP("CHN.SP.DYN.LE00.IN",AREA_WB_6ATTRS,Seq!G$1,FALSE),".")</f>
        <v>-23.837926829268291</v>
      </c>
      <c r="HQ56" s="139">
        <f>IFERROR(VLOOKUP(CONCATENATE($G56, ".SP.DYN.LE00.IN"),AREA_WB_6ATTRS,Seq!H$1,FALSE)-VLOOKUP("CHN.SP.DYN.LE00.IN",AREA_WB_6ATTRS,Seq!H$1,FALSE),".")</f>
        <v>-23.595365853658542</v>
      </c>
      <c r="HR56" s="139">
        <f>IFERROR(VLOOKUP(CONCATENATE($G56, ".SP.DYN.LE00.IN"),AREA_WB_6ATTRS,Seq!I$1,FALSE)-VLOOKUP("CHN.SP.DYN.LE00.IN",AREA_WB_6ATTRS,Seq!I$1,FALSE),".")</f>
        <v>-23.29578048780489</v>
      </c>
      <c r="HS56" s="139">
        <f>IFERROR(VLOOKUP(CONCATENATE($G56, ".SP.DYN.LE00.IN"),AREA_WB_6ATTRS,Seq!J$1,FALSE)-VLOOKUP("CHN.SP.DYN.LE00.IN",AREA_WB_6ATTRS,Seq!J$1,FALSE),".")</f>
        <v>-22.98717073170733</v>
      </c>
      <c r="HT56" s="139">
        <f>IFERROR(VLOOKUP(CONCATENATE($G56, ".SP.DYN.LE00.IN"),AREA_WB_6ATTRS,Seq!K$1,FALSE)-VLOOKUP("CHN.SP.DYN.LE00.IN",AREA_WB_6ATTRS,Seq!K$1,FALSE),".")</f>
        <v>-22.689024390243908</v>
      </c>
      <c r="HU56" s="139">
        <f>IFERROR(VLOOKUP(CONCATENATE($G56, ".SP.DYN.LE00.IN"),AREA_WB_6ATTRS,Seq!L$1,FALSE)-VLOOKUP("CHN.SP.DYN.LE00.IN",AREA_WB_6ATTRS,Seq!L$1,FALSE),".")</f>
        <v>-22.41434146341463</v>
      </c>
      <c r="HV56" s="139">
        <f>IFERROR(VLOOKUP(CONCATENATE($G56, ".SP.DYN.LE00.IN"),AREA_WB_6ATTRS,Seq!M$1,FALSE)-VLOOKUP("CHN.SP.DYN.LE00.IN",AREA_WB_6ATTRS,Seq!M$1,FALSE),".")</f>
        <v>-22.161121951219513</v>
      </c>
      <c r="HW56" s="139">
        <f>IFERROR(VLOOKUP(CONCATENATE($G56, ".SP.DYN.LE00.IN"),AREA_WB_6ATTRS,Seq!N$1,FALSE)-VLOOKUP("CHN.SP.DYN.LE00.IN",AREA_WB_6ATTRS,Seq!N$1,FALSE),".")</f>
        <v>-21.912878048780478</v>
      </c>
      <c r="HX56" s="139">
        <f>IFERROR(VLOOKUP(CONCATENATE($G56, ".SP.DYN.LE00.IN"),AREA_WB_6ATTRS,Seq!O$1,FALSE)-VLOOKUP("CHN.SP.DYN.LE00.IN",AREA_WB_6ATTRS,Seq!O$1,FALSE),".")</f>
        <v>-21.656634146341467</v>
      </c>
      <c r="HY56" s="139">
        <f>IFERROR(VLOOKUP(CONCATENATE($G56, ".SP.DYN.LE00.IN"),AREA_WB_6ATTRS,Seq!P$1,FALSE)-VLOOKUP("CHN.SP.DYN.LE00.IN",AREA_WB_6ATTRS,Seq!P$1,FALSE),".")</f>
        <v>-21.389878048780488</v>
      </c>
      <c r="HZ56" s="139">
        <f>IFERROR(VLOOKUP(CONCATENATE($G56, ".SP.DYN.LE00.IN"),AREA_WB_6ATTRS,Seq!Q$1,FALSE)-VLOOKUP("CHN.SP.DYN.LE00.IN",AREA_WB_6ATTRS,Seq!Q$1,FALSE),".")</f>
        <v>-21.111097560975608</v>
      </c>
      <c r="IA56" s="139">
        <f>IFERROR(VLOOKUP(CONCATENATE($G56, ".SP.DYN.LE00.IN"),AREA_WB_6ATTRS,Seq!R$1,FALSE)-VLOOKUP("CHN.SP.DYN.LE00.IN",AREA_WB_6ATTRS,Seq!R$1,FALSE),".")</f>
        <v>-20.823756097560981</v>
      </c>
      <c r="IB56" s="139">
        <f>IFERROR(VLOOKUP(CONCATENATE($G56, ".SP.DYN.LE00.IN"),AREA_WB_6ATTRS,Seq!S$1,FALSE)-VLOOKUP("CHN.SP.DYN.LE00.IN",AREA_WB_6ATTRS,Seq!S$1,FALSE),".")</f>
        <v>-20.527365853658537</v>
      </c>
      <c r="IC56" s="139">
        <f>IFERROR(VLOOKUP(CONCATENATE($G56, ".SP.DYN.LE00.IN"),AREA_WB_6ATTRS,Seq!T$1,FALSE)-VLOOKUP("CHN.SP.DYN.LE00.IN",AREA_WB_6ATTRS,Seq!T$1,FALSE),".")</f>
        <v>-20.218414634146356</v>
      </c>
      <c r="ID56" s="139">
        <f>IFERROR(VLOOKUP(CONCATENATE($G56, ".SP.DYN.LE00.IN"),AREA_WB_6ATTRS,Seq!U$1,FALSE)-VLOOKUP("CHN.SP.DYN.LE00.IN",AREA_WB_6ATTRS,Seq!U$1,FALSE),".")</f>
        <v>-19.890463414634155</v>
      </c>
      <c r="IE56" s="139">
        <f>IFERROR(VLOOKUP(CONCATENATE($G56, ".SP.DYN.LE00.IN"),AREA_WB_6ATTRS,Seq!V$1,FALSE)-VLOOKUP("CHN.SP.DYN.LE00.IN",AREA_WB_6ATTRS,Seq!V$1,FALSE),".")</f>
        <v>-19.531585365853658</v>
      </c>
      <c r="IF56" s="139">
        <f>IFERROR(VLOOKUP(CONCATENATE($G56, ".SP.DYN.LE00.IN"),AREA_WB_6ATTRS,Seq!W$1,FALSE)-VLOOKUP("CHN.SP.DYN.LE00.IN",AREA_WB_6ATTRS,Seq!W$1,FALSE),".")</f>
        <v>-19.123317073170739</v>
      </c>
      <c r="IG56" s="139">
        <f>IFERROR(VLOOKUP(CONCATENATE($G56, ".SP.DYN.LE00.IN"),AREA_WB_6ATTRS,Seq!X$1,FALSE)-VLOOKUP("CHN.SP.DYN.LE00.IN",AREA_WB_6ATTRS,Seq!X$1,FALSE),".")</f>
        <v>-18.66075609756097</v>
      </c>
      <c r="IH56" s="139">
        <f>IFERROR(VLOOKUP(CONCATENATE($G56, ".SP.DYN.LE00.IN"),AREA_WB_6ATTRS,Seq!Y$1,FALSE)-VLOOKUP("CHN.SP.DYN.LE00.IN",AREA_WB_6ATTRS,Seq!Y$1,FALSE),".")</f>
        <v>-18.146878048780486</v>
      </c>
      <c r="II56" s="139">
        <f>IFERROR(VLOOKUP(CONCATENATE($G56, ".SP.DYN.LE00.IN"),AREA_WB_6ATTRS,Seq!Z$1,FALSE)-VLOOKUP("CHN.SP.DYN.LE00.IN",AREA_WB_6ATTRS,Seq!Z$1,FALSE),".")</f>
        <v>-17.591682926829272</v>
      </c>
      <c r="IJ56" s="139">
        <f>IFERROR(VLOOKUP(CONCATENATE($G56, ".SP.DYN.LE00.IN"),AREA_WB_6ATTRS,Seq!AA$1,FALSE)-VLOOKUP("CHN.SP.DYN.LE00.IN",AREA_WB_6ATTRS,Seq!AA$1,FALSE),".")</f>
        <v>-17.014658536585365</v>
      </c>
      <c r="IK56" s="139">
        <f>IFERROR(VLOOKUP(CONCATENATE($G56, ".SP.DYN.LE00.IN"),AREA_WB_6ATTRS,Seq!AB$1,FALSE)-VLOOKUP("CHN.SP.DYN.LE00.IN",AREA_WB_6ATTRS,Seq!AB$1,FALSE),".")</f>
        <v>-16.438170731707316</v>
      </c>
      <c r="IL56" s="139">
        <f>IFERROR(VLOOKUP(CONCATENATE($G56, ".SP.DYN.LE00.IN"),AREA_WB_6ATTRS,Seq!AC$1,FALSE)-VLOOKUP("CHN.SP.DYN.LE00.IN",AREA_WB_6ATTRS,Seq!AC$1,FALSE),".")</f>
        <v>-15.888658536585361</v>
      </c>
      <c r="IM56" s="139">
        <f>IFERROR(VLOOKUP(CONCATENATE($G56, ".SP.DYN.LE00.IN"),AREA_WB_6ATTRS,Seq!AD$1,FALSE)-VLOOKUP("CHN.SP.DYN.LE00.IN",AREA_WB_6ATTRS,Seq!AD$1,FALSE),".")</f>
        <v>-15.384560975609752</v>
      </c>
      <c r="IN56" s="139">
        <f>IFERROR(VLOOKUP(CONCATENATE($G56, ".SP.DYN.LE00.IN"),AREA_WB_6ATTRS,Seq!AE$1,FALSE)-VLOOKUP("CHN.SP.DYN.LE00.IN",AREA_WB_6ATTRS,Seq!AE$1,FALSE),".")</f>
        <v>-14.938341463414638</v>
      </c>
      <c r="IO56" s="139">
        <f>IFERROR(VLOOKUP(CONCATENATE($G56, ".SP.DYN.LE00.IN"),AREA_WB_6ATTRS,Seq!AF$1,FALSE)-VLOOKUP("CHN.SP.DYN.LE00.IN",AREA_WB_6ATTRS,Seq!AF$1,FALSE),".")</f>
        <v>-14.558000000000014</v>
      </c>
      <c r="IP56" s="139" t="str">
        <f>IFERROR(VLOOKUP(CONCATENATE($G56, ".SP.DYN.LE00.IN"),AREA_WB_6ATTRS,Seq!AG$1,FALSE)-VLOOKUP("CHN.SP.DYN.LE00.IN",AREA_WB_6ATTRS,Seq!AG$1,FALSE),".")</f>
        <v>.</v>
      </c>
      <c r="IW56">
        <f>IFERROR(VLOOKUP(CONCATENATE($G56, ".SP.DYN.LE00.IN"),AREA_WB_6ATTRS,Seq!B$1,FALSE),".")</f>
        <v>43.914243902439033</v>
      </c>
      <c r="IX56">
        <f>IFERROR(VLOOKUP(CONCATENATE($G56, ".SP.DYN.LE00.IN"),AREA_WB_6ATTRS,Seq!C$1,FALSE),".")</f>
        <v>43.778463414634153</v>
      </c>
      <c r="IY56">
        <f>IFERROR(VLOOKUP(CONCATENATE($G56, ".SP.DYN.LE00.IN"),AREA_WB_6ATTRS,Seq!D$1,FALSE),".")</f>
        <v>43.742146341463425</v>
      </c>
      <c r="IZ56">
        <f>IFERROR(VLOOKUP(CONCATENATE($G56, ".SP.DYN.LE00.IN"),AREA_WB_6ATTRS,Seq!E$1,FALSE),".")</f>
        <v>43.842243902439023</v>
      </c>
      <c r="JA56">
        <f>IFERROR(VLOOKUP(CONCATENATE($G56, ".SP.DYN.LE00.IN"),AREA_WB_6ATTRS,Seq!F$1,FALSE),".")</f>
        <v>44.090268292682936</v>
      </c>
      <c r="JB56">
        <f>IFERROR(VLOOKUP(CONCATENATE($G56, ".SP.DYN.LE00.IN"),AREA_WB_6ATTRS,Seq!G$1,FALSE),".")</f>
        <v>44.475219512195132</v>
      </c>
      <c r="JC56">
        <f>IFERROR(VLOOKUP(CONCATENATE($G56, ".SP.DYN.LE00.IN"),AREA_WB_6ATTRS,Seq!H$1,FALSE),".")</f>
        <v>44.964121951219518</v>
      </c>
      <c r="JD56">
        <f>IFERROR(VLOOKUP(CONCATENATE($G56, ".SP.DYN.LE00.IN"),AREA_WB_6ATTRS,Seq!I$1,FALSE),".")</f>
        <v>45.501536585365855</v>
      </c>
      <c r="JE56">
        <f>IFERROR(VLOOKUP(CONCATENATE($G56, ".SP.DYN.LE00.IN"),AREA_WB_6ATTRS,Seq!J$1,FALSE),".")</f>
        <v>46.039951219512197</v>
      </c>
      <c r="JF56">
        <f>IFERROR(VLOOKUP(CONCATENATE($G56, ".SP.DYN.LE00.IN"),AREA_WB_6ATTRS,Seq!K$1,FALSE),".")</f>
        <v>46.557902439024396</v>
      </c>
      <c r="JG56">
        <f>IFERROR(VLOOKUP(CONCATENATE($G56, ".SP.DYN.LE00.IN"),AREA_WB_6ATTRS,Seq!L$1,FALSE),".")</f>
        <v>47.045390243902446</v>
      </c>
      <c r="JH56">
        <f>IFERROR(VLOOKUP(CONCATENATE($G56, ".SP.DYN.LE00.IN"),AREA_WB_6ATTRS,Seq!M$1,FALSE),".")</f>
        <v>47.502902439024396</v>
      </c>
      <c r="JI56">
        <f>IFERROR(VLOOKUP(CONCATENATE($G56, ".SP.DYN.LE00.IN"),AREA_WB_6ATTRS,Seq!N$1,FALSE),".")</f>
        <v>47.948951219512203</v>
      </c>
      <c r="JJ56">
        <f>IFERROR(VLOOKUP(CONCATENATE($G56, ".SP.DYN.LE00.IN"),AREA_WB_6ATTRS,Seq!O$1,FALSE),".")</f>
        <v>48.398000000000003</v>
      </c>
      <c r="JK56">
        <f>IFERROR(VLOOKUP(CONCATENATE($G56, ".SP.DYN.LE00.IN"),AREA_WB_6ATTRS,Seq!P$1,FALSE),".")</f>
        <v>48.853048780487811</v>
      </c>
      <c r="JL56">
        <f>IFERROR(VLOOKUP(CONCATENATE($G56, ".SP.DYN.LE00.IN"),AREA_WB_6ATTRS,Seq!Q$1,FALSE),".")</f>
        <v>49.313634146341471</v>
      </c>
      <c r="JM56">
        <f>IFERROR(VLOOKUP(CONCATENATE($G56, ".SP.DYN.LE00.IN"),AREA_WB_6ATTRS,Seq!R$1,FALSE),".")</f>
        <v>49.775268292682931</v>
      </c>
      <c r="JN56">
        <f>IFERROR(VLOOKUP(CONCATENATE($G56, ".SP.DYN.LE00.IN"),AREA_WB_6ATTRS,Seq!S$1,FALSE),".")</f>
        <v>50.238951219512202</v>
      </c>
      <c r="JO56">
        <f>IFERROR(VLOOKUP(CONCATENATE($G56, ".SP.DYN.LE00.IN"),AREA_WB_6ATTRS,Seq!T$1,FALSE),".")</f>
        <v>50.708682926829269</v>
      </c>
      <c r="JP56">
        <f>IFERROR(VLOOKUP(CONCATENATE($G56, ".SP.DYN.LE00.IN"),AREA_WB_6ATTRS,Seq!U$1,FALSE),".")</f>
        <v>51.192926829268302</v>
      </c>
      <c r="JQ56">
        <f>IFERROR(VLOOKUP(CONCATENATE($G56, ".SP.DYN.LE00.IN"),AREA_WB_6ATTRS,Seq!V$1,FALSE),".")</f>
        <v>51.71012195121952</v>
      </c>
      <c r="JR56">
        <f>IFERROR(VLOOKUP(CONCATENATE($G56, ".SP.DYN.LE00.IN"),AREA_WB_6ATTRS,Seq!W$1,FALSE),".")</f>
        <v>52.282219512195127</v>
      </c>
      <c r="JS56">
        <f>IFERROR(VLOOKUP(CONCATENATE($G56, ".SP.DYN.LE00.IN"),AREA_WB_6ATTRS,Seq!X$1,FALSE),".")</f>
        <v>52.91868292682927</v>
      </c>
      <c r="JT56">
        <f>IFERROR(VLOOKUP(CONCATENATE($G56, ".SP.DYN.LE00.IN"),AREA_WB_6ATTRS,Seq!Y$1,FALSE),".")</f>
        <v>53.618000000000002</v>
      </c>
      <c r="JU56">
        <f>IFERROR(VLOOKUP(CONCATENATE($G56, ".SP.DYN.LE00.IN"),AREA_WB_6ATTRS,Seq!Z$1,FALSE),".")</f>
        <v>54.370658536585374</v>
      </c>
      <c r="JV56">
        <f>IFERROR(VLOOKUP(CONCATENATE($G56, ".SP.DYN.LE00.IN"),AREA_WB_6ATTRS,Seq!AA$1,FALSE),".")</f>
        <v>55.156658536585375</v>
      </c>
      <c r="JW56">
        <f>IFERROR(VLOOKUP(CONCATENATE($G56, ".SP.DYN.LE00.IN"),AREA_WB_6ATTRS,Seq!AB$1,FALSE),".")</f>
        <v>55.951560975609766</v>
      </c>
      <c r="JX56">
        <f>IFERROR(VLOOKUP(CONCATENATE($G56, ".SP.DYN.LE00.IN"),AREA_WB_6ATTRS,Seq!AC$1,FALSE),".")</f>
        <v>56.723926829268301</v>
      </c>
      <c r="JY56">
        <f>IFERROR(VLOOKUP(CONCATENATE($G56, ".SP.DYN.LE00.IN"),AREA_WB_6ATTRS,Seq!AD$1,FALSE),".")</f>
        <v>57.450780487804884</v>
      </c>
      <c r="JZ56">
        <f>IFERROR(VLOOKUP(CONCATENATE($G56, ".SP.DYN.LE00.IN"),AREA_WB_6ATTRS,Seq!AE$1,FALSE),".")</f>
        <v>58.118170731707316</v>
      </c>
      <c r="KA56">
        <f>IFERROR(VLOOKUP(CONCATENATE($G56, ".SP.DYN.LE00.IN"),AREA_WB_6ATTRS,Seq!AF$1,FALSE),".")</f>
        <v>58.715097560975614</v>
      </c>
      <c r="KB56" t="str">
        <f>IFERROR(VLOOKUP(CONCATENATE($G56, ".SP.DYN.LE00.IN"),AREA_WB_6ATTRS,Seq!AG$1,FALSE),".")</f>
        <v>.</v>
      </c>
      <c r="KK56">
        <f t="shared" si="25"/>
        <v>0</v>
      </c>
      <c r="KL56">
        <f t="shared" si="23"/>
        <v>0</v>
      </c>
      <c r="KM56">
        <f t="shared" si="26"/>
        <v>45083224.006102473</v>
      </c>
      <c r="KN56">
        <f t="shared" si="27"/>
        <v>-43836487.458509907</v>
      </c>
      <c r="KO56">
        <f t="shared" si="24"/>
        <v>-1.0000004768371592E-3</v>
      </c>
      <c r="KP56" t="str">
        <f>work!HA56</f>
        <v>.</v>
      </c>
      <c r="KQ56" t="str">
        <f>work!HB56</f>
        <v>.</v>
      </c>
      <c r="KR56" t="str">
        <f>work!HC56</f>
        <v>.</v>
      </c>
      <c r="KS56" t="str">
        <f>IF(ISNUMBER(work!HI56-work!HA56),work!HI56-work!HA56,".")</f>
        <v>.</v>
      </c>
      <c r="KT56" t="str">
        <f>IF(ISNUMBER(work!HJ56-work!HB56),work!HJ56-work!HB56,".")</f>
        <v>.</v>
      </c>
      <c r="KU56" t="str">
        <f>IF(ISNUMBER(work!HK56-work!HC56),work!HK56-work!HC56,".")</f>
        <v>.</v>
      </c>
      <c r="KW56">
        <f>IFERROR(work!HR56/work!HV56,".")</f>
        <v>1.0251741539305487E-5</v>
      </c>
      <c r="KX56">
        <f>IFERROR(work!HS56/work!HW56,".")</f>
        <v>7.9101416194896784E-6</v>
      </c>
      <c r="KY56">
        <f>IFERROR(work!HT56/work!HX56,".")</f>
        <v>6.120770650510926E-6</v>
      </c>
      <c r="KZ56">
        <f>IFERROR(work!HU56/work!HY56,".")</f>
        <v>0</v>
      </c>
    </row>
    <row r="57" spans="1:312">
      <c r="A57" s="24">
        <f t="shared" si="0"/>
        <v>56</v>
      </c>
      <c r="B57" s="24" t="str">
        <f t="shared" si="28"/>
        <v>Out</v>
      </c>
      <c r="C57" s="24" t="str">
        <f t="shared" si="29"/>
        <v>Out</v>
      </c>
      <c r="D57" s="24" t="str">
        <f t="shared" si="30"/>
        <v>Out67</v>
      </c>
      <c r="E57" s="25" t="s">
        <v>2784</v>
      </c>
      <c r="F57" s="26" t="str">
        <f t="shared" si="3"/>
        <v>Gabon</v>
      </c>
      <c r="G57" s="166" t="s">
        <v>1420</v>
      </c>
      <c r="H57" s="166" t="s">
        <v>5007</v>
      </c>
      <c r="I57" s="166" t="s">
        <v>5007</v>
      </c>
      <c r="J57" s="180" t="s">
        <v>5007</v>
      </c>
      <c r="K57" s="180" t="s">
        <v>5007</v>
      </c>
      <c r="L57" s="27">
        <f>IFERROR(VLOOKUP($F57,Area_FDI_84_96,Seq!B$1,FALSE),0)</f>
        <v>0</v>
      </c>
      <c r="M57" s="27">
        <f>IFERROR(VLOOKUP($F57,Area_FDI_84_96,Seq!C$1,FALSE),0)</f>
        <v>0</v>
      </c>
      <c r="N57" s="27">
        <f>IFERROR(VLOOKUP($F57,Area_FDI_84_96,Seq!D$1,FALSE),0)</f>
        <v>0</v>
      </c>
      <c r="O57" s="27">
        <f>IFERROR(VLOOKUP($F57,Area_FDI_84_96,Seq!E$1,FALSE),0)</f>
        <v>0</v>
      </c>
      <c r="P57" s="27">
        <f>IFERROR(VLOOKUP($F57,Area_FDI_84_96,Seq!F$1,FALSE),0)</f>
        <v>0</v>
      </c>
      <c r="Q57" s="27">
        <f>IFERROR(VLOOKUP($F57,Area_FDI_84_96,Seq!G$1,FALSE),0)</f>
        <v>0</v>
      </c>
      <c r="R57" s="27">
        <f>IFERROR(VLOOKUP($F57,Area_FDI_84_96,Seq!H$1,FALSE),0)</f>
        <v>0</v>
      </c>
      <c r="S57" s="27">
        <f>IFERROR(VLOOKUP($F57,Area_FDI_84_96,Seq!I$1,FALSE),0)</f>
        <v>0</v>
      </c>
      <c r="T57" s="27">
        <f>IFERROR(VALUE(VLOOKUP($E57,Area_FDI_92_95,Seq!B$1,FALSE)),0)</f>
        <v>0</v>
      </c>
      <c r="U57" s="27">
        <f>IFERROR(VALUE(VLOOKUP($E57,Area_FDI_92_95,Seq!C$1,FALSE)),0)</f>
        <v>0</v>
      </c>
      <c r="V57" s="27">
        <f>IFERROR(VALUE(VLOOKUP($E57,Area_FDI_92_95,Seq!D$1,FALSE)),0)</f>
        <v>0</v>
      </c>
      <c r="W57" s="27">
        <f>IFERROR(VALUE(VLOOKUP($E57,Area_FDI_92_95,Seq!E$1,FALSE)),0)</f>
        <v>0</v>
      </c>
      <c r="X57" s="27">
        <f>IFERROR(VALUE(VLOOKUP($E57,Area_FDI_96_99,Seq!B$1,FALSE)),0)</f>
        <v>0</v>
      </c>
      <c r="Y57" s="27">
        <f>IFERROR(VALUE(VLOOKUP($E57,Area_FDI_96_99,Seq!C$1,FALSE)),0)</f>
        <v>0</v>
      </c>
      <c r="Z57" s="27">
        <f>IFERROR(VALUE(VLOOKUP($E57,Area_FDI_96_99,Seq!D$1,FALSE)),0)</f>
        <v>0</v>
      </c>
      <c r="AA57" s="27">
        <f>IFERROR(VALUE(VLOOKUP($E57,Area_FDI_96_99,Seq!E$1,FALSE)),0)</f>
        <v>0</v>
      </c>
      <c r="AB57" s="27">
        <f t="shared" si="31"/>
        <v>0</v>
      </c>
      <c r="AC57" s="27">
        <f t="shared" si="32"/>
        <v>0</v>
      </c>
      <c r="AD57" s="27">
        <f t="shared" si="33"/>
        <v>0</v>
      </c>
      <c r="AE57" s="27">
        <f t="shared" si="34"/>
        <v>0</v>
      </c>
      <c r="AF57" s="27">
        <f t="shared" si="35"/>
        <v>65</v>
      </c>
      <c r="AG57" s="27">
        <f t="shared" si="36"/>
        <v>0</v>
      </c>
      <c r="AH57" s="27">
        <f t="shared" si="37"/>
        <v>316</v>
      </c>
      <c r="AI57" s="27">
        <f t="shared" si="38"/>
        <v>224</v>
      </c>
      <c r="AJ57" s="27">
        <f t="shared" si="39"/>
        <v>176</v>
      </c>
      <c r="AK57" s="27">
        <f t="shared" si="40"/>
        <v>112</v>
      </c>
      <c r="AL57" s="27">
        <f t="shared" si="41"/>
        <v>0</v>
      </c>
      <c r="AM57" s="27"/>
      <c r="AN57" s="27"/>
      <c r="AO57" s="27"/>
      <c r="AP57" s="27"/>
      <c r="AQ57" s="27"/>
      <c r="AR57" s="27"/>
      <c r="AS57" s="27"/>
      <c r="AT57" s="27">
        <f>IFERROR(work!D57+work!AP57,".")</f>
        <v>18653544.072438899</v>
      </c>
      <c r="AU57" s="27">
        <f>IFERROR(work!E57+work!AQ57,".")</f>
        <v>19623152.144118868</v>
      </c>
      <c r="AV57" s="27">
        <f>IFERROR(work!F57+work!AR57,".")</f>
        <v>21362783.310407814</v>
      </c>
      <c r="AW57" s="27">
        <f>IFERROR(work!G57+work!AS57,".")</f>
        <v>23671956.444059398</v>
      </c>
      <c r="AX57" s="27">
        <f>IFERROR(work!H57+work!AT57,".")</f>
        <v>27240362.022711702</v>
      </c>
      <c r="AY57" s="27">
        <f>IFERROR(work!I57+work!AU57,".")</f>
        <v>30852008.88929034</v>
      </c>
      <c r="AZ57" s="27">
        <f>IFERROR(work!J57+work!AV57,".")</f>
        <v>33528004.099551424</v>
      </c>
      <c r="BA57" s="27">
        <f>IFERROR(work!K57+work!AW57,".")</f>
        <v>37301508.340303533</v>
      </c>
      <c r="BB57" s="27">
        <f>IFERROR(work!L57+work!AX57,".")</f>
        <v>41521734.182381712</v>
      </c>
      <c r="BC57" s="27">
        <f>IFERROR(work!M57+work!AY57,".")</f>
        <v>43240860.075139396</v>
      </c>
      <c r="BD57" s="27">
        <f>IFERROR(work!N57+work!AZ57,".")</f>
        <v>44889701.844911091</v>
      </c>
      <c r="BE57" s="27">
        <f>IFERROR(work!O57+work!BA57,".")</f>
        <v>49006282.930878833</v>
      </c>
      <c r="BF57" s="27">
        <f>IFERROR(work!P57+work!BB57,".")</f>
        <v>55886311.213252746</v>
      </c>
      <c r="BG57" s="27">
        <f>IFERROR(work!Q57+work!BC57,".")</f>
        <v>63665955.974089354</v>
      </c>
      <c r="BH57" s="27">
        <f>IFERROR(work!R57+work!BD57,".")</f>
        <v>71963064.587130114</v>
      </c>
      <c r="BI57" s="27">
        <f>IFERROR(work!S57+work!BE57,".")</f>
        <v>79778798.764496222</v>
      </c>
      <c r="BJ57" s="27">
        <f>IFERROR(work!T57+work!BF57,".")</f>
        <v>87724789.138615146</v>
      </c>
      <c r="BK57" s="27">
        <f>IFERROR(work!U57+work!BG57,".")</f>
        <v>95864732.272882074</v>
      </c>
      <c r="BL57" s="27">
        <f>IFERROR(work!V57+work!BH57,".")</f>
        <v>103318491.13568689</v>
      </c>
      <c r="BM57" s="27">
        <f>IFERROR(work!W57+work!BI57,".")</f>
        <v>111076927.88465799</v>
      </c>
      <c r="BN57" s="27">
        <f>IFERROR(work!X57+work!BJ57,".")</f>
        <v>120354277.31830205</v>
      </c>
      <c r="BO57" s="27">
        <f>IFERROR(work!Y57+work!BK57,".")</f>
        <v>130312422.28291842</v>
      </c>
      <c r="BP57" s="27">
        <f>IFERROR(work!Z57+work!BL57,".")</f>
        <v>142122369.54647475</v>
      </c>
      <c r="BQ57" s="27">
        <f>IFERROR(work!AA57+work!BM57,".")</f>
        <v>156295763.13061231</v>
      </c>
      <c r="BR57" s="27">
        <f>IFERROR(work!AB57+work!BN57,".")</f>
        <v>172035328.27520269</v>
      </c>
      <c r="BS57" s="27">
        <f>IFERROR(work!AC57+work!BO57,".")</f>
        <v>191430939.73243529</v>
      </c>
      <c r="BT57" s="27">
        <f>IFERROR(work!AD57+work!BP57,".")</f>
        <v>215679050.65677875</v>
      </c>
      <c r="BU57" s="27">
        <f>IFERROR(work!AE57+work!BQ57,".")</f>
        <v>246257156.32617262</v>
      </c>
      <c r="BV57" s="27">
        <f>IFERROR(work!AF57+work!BR57,".")</f>
        <v>269854922.07242328</v>
      </c>
      <c r="BW57" s="27">
        <f>IFERROR(work!AG57+work!BS57,".")</f>
        <v>294617560.36388022</v>
      </c>
      <c r="BX57" s="27">
        <f>IFERROR(work!AH57+work!BT57,".")</f>
        <v>325235204.13641548</v>
      </c>
      <c r="BY57" s="27">
        <f>IFERROR(work!AI57+work!BU57,".")</f>
        <v>354804414.76683891</v>
      </c>
      <c r="BZ57" s="27"/>
      <c r="CA57" s="27"/>
      <c r="CB57" s="27"/>
      <c r="CC57" s="27"/>
      <c r="CD57" s="27"/>
      <c r="CE57" s="27"/>
      <c r="CF57" s="27">
        <f>IFERROR(work!AP57-work!D57,".")</f>
        <v>-17934680.015282478</v>
      </c>
      <c r="CG57" s="27">
        <f>IFERROR(work!AQ57-work!E57,".")</f>
        <v>-18867659.596164033</v>
      </c>
      <c r="CH57" s="27">
        <f>IFERROR(work!AR57-work!F57,".")</f>
        <v>-20630692.298240852</v>
      </c>
      <c r="CI57" s="27">
        <f>IFERROR(work!AS57-work!G57,".")</f>
        <v>-22898808.005932126</v>
      </c>
      <c r="CJ57" s="27">
        <f>IFERROR(work!AT57-work!H57,".")</f>
        <v>-26409158.623678446</v>
      </c>
      <c r="CK57" s="27">
        <f>IFERROR(work!AU57-work!I57,".")</f>
        <v>-30040197.044362403</v>
      </c>
      <c r="CL57" s="27">
        <f>IFERROR(work!AV57-work!J57,".")</f>
        <v>-32722715.956262797</v>
      </c>
      <c r="CM57" s="27">
        <f>IFERROR(work!AW57-work!K57,".")</f>
        <v>-36634295.24198515</v>
      </c>
      <c r="CN57" s="27">
        <f>IFERROR(work!AX57-work!L57,".")</f>
        <v>-40768815.204705574</v>
      </c>
      <c r="CO57" s="27">
        <f>IFERROR(work!AY57-work!M57,".")</f>
        <v>-42423601.836818613</v>
      </c>
      <c r="CP57" s="27">
        <f>IFERROR(work!AZ57-work!N57,".")</f>
        <v>-44030009.619701289</v>
      </c>
      <c r="CQ57" s="27">
        <f>IFERROR(work!BA57-work!O57,".")</f>
        <v>-48094041.988477856</v>
      </c>
      <c r="CR57" s="27">
        <f>IFERROR(work!BB57-work!P57,".")</f>
        <v>-55002259.844652496</v>
      </c>
      <c r="CS57" s="27">
        <f>IFERROR(work!BC57-work!Q57,".")</f>
        <v>-62747015.031922802</v>
      </c>
      <c r="CT57" s="27">
        <f>IFERROR(work!BD57-work!R57,".")</f>
        <v>-71010005.620669469</v>
      </c>
      <c r="CU57" s="27">
        <f>IFERROR(work!BE57-work!S57,".")</f>
        <v>-78778336.095953479</v>
      </c>
      <c r="CV57" s="27">
        <f>IFERROR(work!BF57-work!T57,".")</f>
        <v>-86688059.207879677</v>
      </c>
      <c r="CW57" s="27">
        <f>IFERROR(work!BG57-work!U57,".")</f>
        <v>-94768510.969836771</v>
      </c>
      <c r="CX57" s="27">
        <f>IFERROR(work!BH57-work!V57,".")</f>
        <v>-102184145.07996415</v>
      </c>
      <c r="CY57" s="27">
        <f>IFERROR(work!BI57-work!W57,".")</f>
        <v>-110043908.6833825</v>
      </c>
      <c r="CZ57" s="27">
        <f>IFERROR(work!BJ57-work!X57,".")</f>
        <v>-119340709.52145381</v>
      </c>
      <c r="DA57" s="27">
        <f>IFERROR(work!BK57-work!Y57,".")</f>
        <v>-129277248.46453714</v>
      </c>
      <c r="DB57" s="27">
        <f>IFERROR(work!BL57-work!Z57,".")</f>
        <v>-141089961.23899925</v>
      </c>
      <c r="DC57" s="27">
        <f>IFERROR(work!BM57-work!AA57,".")</f>
        <v>-155237800.73340869</v>
      </c>
      <c r="DD57" s="27">
        <f>IFERROR(work!BN57-work!AB57,".")</f>
        <v>-170963125.53908587</v>
      </c>
      <c r="DE57" s="27">
        <f>IFERROR(work!BO57-work!AC57,".")</f>
        <v>-190326339.36286747</v>
      </c>
      <c r="DF57" s="27">
        <f>IFERROR(work!BP57-work!AD57,".")</f>
        <v>-214561402.88362586</v>
      </c>
      <c r="DG57" s="27">
        <f>IFERROR(work!BQ57-work!AE57,".")</f>
        <v>-245077441.61697093</v>
      </c>
      <c r="DH57" s="27">
        <f>IFERROR(work!BR57-work!AF57,".")</f>
        <v>-268647797.27326125</v>
      </c>
      <c r="DI57" s="27">
        <f>IFERROR(work!BS57-work!AG57,".")</f>
        <v>-293427409.1616084</v>
      </c>
      <c r="DJ57" s="27">
        <f>IFERROR(work!BT57-work!AH57,".")</f>
        <v>-323966442.21972394</v>
      </c>
      <c r="DK57" s="27">
        <f>IFERROR(work!BU57-work!AI57,".")</f>
        <v>-353474581.407709</v>
      </c>
      <c r="DL57" s="27"/>
      <c r="DM57" s="27"/>
      <c r="DN57" s="27"/>
      <c r="DO57" s="27"/>
      <c r="DP57" s="27"/>
      <c r="DQ57" s="27"/>
      <c r="DR57" s="27"/>
      <c r="DS57" s="27" t="str">
        <f>IFERROR(work!DO57-work!CC57,".")</f>
        <v>.</v>
      </c>
      <c r="DT57" s="27" t="str">
        <f>IFERROR(work!DP57-work!CD57,".")</f>
        <v>.</v>
      </c>
      <c r="DU57" s="27" t="str">
        <f>IFERROR(work!DQ57-work!CE57,".")</f>
        <v>.</v>
      </c>
      <c r="DV57" s="27" t="str">
        <f>IFERROR(work!DR57-work!CF57,".")</f>
        <v>.</v>
      </c>
      <c r="DW57" s="27" t="str">
        <f>IFERROR(work!DS57-work!CG57,".")</f>
        <v>.</v>
      </c>
      <c r="DX57" s="27" t="str">
        <f>IFERROR(work!DT57-work!CH57,".")</f>
        <v>.</v>
      </c>
      <c r="DY57" s="27" t="str">
        <f>IFERROR(work!DU57-work!CI57,".")</f>
        <v>.</v>
      </c>
      <c r="DZ57" s="27" t="str">
        <f>IFERROR(work!DV57-work!CJ57,".")</f>
        <v>.</v>
      </c>
      <c r="EA57" s="27" t="str">
        <f>IFERROR(work!DW57-work!CK57,".")</f>
        <v>.</v>
      </c>
      <c r="EB57" s="27" t="str">
        <f>IFERROR(work!DX57-work!CL57,".")</f>
        <v>.</v>
      </c>
      <c r="EC57" s="27" t="str">
        <f>IFERROR(work!DY57-work!CM57,".")</f>
        <v>.</v>
      </c>
      <c r="ED57" s="27" t="str">
        <f>IFERROR(work!DZ57-work!CN57,".")</f>
        <v>.</v>
      </c>
      <c r="EE57" s="27" t="str">
        <f>IFERROR(work!EA57-work!CO57,".")</f>
        <v>.</v>
      </c>
      <c r="EF57" s="27" t="str">
        <f>IFERROR(work!EB57-work!CP57,".")</f>
        <v>.</v>
      </c>
      <c r="EG57" s="27" t="str">
        <f>IFERROR(work!EC57-work!CQ57,".")</f>
        <v>.</v>
      </c>
      <c r="EH57" s="27" t="str">
        <f>IFERROR(work!ED57-work!CR57,".")</f>
        <v>.</v>
      </c>
      <c r="EI57" s="27" t="str">
        <f>IFERROR(work!EE57-work!CS57,".")</f>
        <v>.</v>
      </c>
      <c r="EJ57" s="27" t="str">
        <f>IFERROR(work!EF57-work!CT57,".")</f>
        <v>.</v>
      </c>
      <c r="EK57" s="27" t="str">
        <f>IFERROR(work!EG57-work!CU57,".")</f>
        <v>.</v>
      </c>
      <c r="EL57" s="27" t="str">
        <f>IFERROR(work!EH57-work!CV57,".")</f>
        <v>.</v>
      </c>
      <c r="EM57" s="27" t="str">
        <f>IFERROR(work!EI57-work!CW57,".")</f>
        <v>.</v>
      </c>
      <c r="EN57" s="27" t="str">
        <f>IFERROR(work!EJ57-work!CX57,".")</f>
        <v>.</v>
      </c>
      <c r="EO57" s="27" t="str">
        <f>IFERROR(work!EK57-work!CY57,".")</f>
        <v>.</v>
      </c>
      <c r="EP57" s="27" t="str">
        <f>IFERROR(work!EL57-work!CZ57,".")</f>
        <v>.</v>
      </c>
      <c r="EQ57" s="27" t="str">
        <f>IFERROR(work!EM57-work!DA57,".")</f>
        <v>.</v>
      </c>
      <c r="ER57" s="27" t="str">
        <f>IFERROR(work!EN57-work!DB57,".")</f>
        <v>.</v>
      </c>
      <c r="ES57" s="27" t="str">
        <f>IFERROR(work!EO57-work!DC57,".")</f>
        <v>.</v>
      </c>
      <c r="ET57" s="27" t="str">
        <f>IFERROR(work!EP57-work!DD57,".")</f>
        <v>.</v>
      </c>
      <c r="EU57" s="27" t="str">
        <f>IFERROR(work!EQ57-work!DE57,".")</f>
        <v>.</v>
      </c>
      <c r="EV57" s="27" t="str">
        <f>IFERROR(work!ER57-work!DF57,".")</f>
        <v>.</v>
      </c>
      <c r="EW57" s="27" t="str">
        <f>IFERROR(work!ES57-work!DG57,".")</f>
        <v>.</v>
      </c>
      <c r="EX57" s="27" t="str">
        <f>IFERROR(work!ET57-work!DH57,".")</f>
        <v>.</v>
      </c>
      <c r="EY57" s="27"/>
      <c r="EZ57" s="27"/>
      <c r="FA57" s="27"/>
      <c r="FB57" s="27"/>
      <c r="FC57" s="27"/>
      <c r="FD57" s="27"/>
      <c r="FE57" s="27" t="str">
        <f>IF(ISNUMBER(work!GZ57/work!HD57),work!GZ57/work!HD57,".")</f>
        <v>.</v>
      </c>
      <c r="FF57" s="27" t="str">
        <f>IF(ISNUMBER(work!HA57/work!HE57),work!HA57/work!HE57,".")</f>
        <v>.</v>
      </c>
      <c r="FG57" s="27" t="str">
        <f>IF(ISNUMBER(work!HB57/work!HF57),work!HB57/work!HF57,".")</f>
        <v>.</v>
      </c>
      <c r="FH57" s="27" t="str">
        <f>IF(ISNUMBER(work!HC57/work!HG57),work!HC57/work!HG57,".")</f>
        <v>.</v>
      </c>
      <c r="FI57" s="27" t="str">
        <f>IF(ISNUMBER((work!HA57+work!HB57)/(work!HE57+work!HF57)),(work!HA57+work!HB57)/(work!HE57+work!HF57),".")</f>
        <v>.</v>
      </c>
      <c r="FJ57" s="27" t="str">
        <f>IF(ISNUMBER(work!HH57/work!HL57),work!HH57/work!HL57,".")</f>
        <v>.</v>
      </c>
      <c r="FK57" s="27" t="str">
        <f>IF(ISNUMBER(work!HI57/work!HM57),work!HI57/work!HM57,".")</f>
        <v>.</v>
      </c>
      <c r="FL57" s="27" t="str">
        <f>IF(ISNUMBER(work!HJ57/work!HN57),work!HJ57/work!HN57,".")</f>
        <v>.</v>
      </c>
      <c r="FM57" s="27" t="str">
        <f>IF(ISNUMBER(work!HK57/work!HO57),work!HK57/work!HO57,".")</f>
        <v>.</v>
      </c>
      <c r="FN57" s="27" t="str">
        <f>IF(ISNUMBER((work!HI57+work!HJ57)/(work!HM57+work!HN57)),(work!HI57+work!HJ57)/(work!HM57+work!HN57),".")</f>
        <v>.</v>
      </c>
      <c r="FO57" s="27" t="s">
        <v>5007</v>
      </c>
      <c r="FP57" s="27" t="s">
        <v>5007</v>
      </c>
      <c r="FQ57" s="27" t="s">
        <v>5007</v>
      </c>
      <c r="FR57" s="27" t="s">
        <v>5007</v>
      </c>
      <c r="FS57" s="27" t="s">
        <v>5007</v>
      </c>
      <c r="FT57" s="27" t="str">
        <f>work!GM57</f>
        <v>.</v>
      </c>
      <c r="FU57" s="27" t="str">
        <f>work!GN57</f>
        <v>.</v>
      </c>
      <c r="FV57" s="27" t="str">
        <f>work!GO57</f>
        <v>.</v>
      </c>
      <c r="FW57" s="27" t="s">
        <v>5007</v>
      </c>
      <c r="FX57" s="27"/>
      <c r="FY57" s="27">
        <f t="shared" si="42"/>
        <v>11426.923000000001</v>
      </c>
      <c r="FZ57">
        <f t="shared" si="20"/>
        <v>0</v>
      </c>
      <c r="GA57" t="str">
        <f>work!HC57</f>
        <v>.</v>
      </c>
      <c r="GB57" t="str">
        <f>IF(ISNUMBER(work!HA57+work!HB57),work!HA57+work!HB57,".")</f>
        <v>.</v>
      </c>
      <c r="GC57" t="str">
        <f>IF(ISNUMBER(work!HK57-work!HC57),work!HK57-work!HC57,".")</f>
        <v>.</v>
      </c>
      <c r="GD57" t="str">
        <f>IF(ISNUMBER(work!HI57+work!HJ57-work!HA57-work!HB57),(work!HI57+work!HJ57-work!HA57-work!HB57),".")</f>
        <v>.</v>
      </c>
      <c r="GH57" t="str">
        <f>work!GQ57</f>
        <v>.</v>
      </c>
      <c r="GI57" t="str">
        <f>work!GR57</f>
        <v>.</v>
      </c>
      <c r="GJ57" t="str">
        <f>work!GZ57</f>
        <v>.</v>
      </c>
      <c r="GK57" t="str">
        <f>work!HH57</f>
        <v>.</v>
      </c>
      <c r="GL57">
        <f t="shared" si="43"/>
        <v>1853.1633185494391</v>
      </c>
      <c r="GM57" t="str">
        <f>IFERROR(VLOOKUP($F57,AREA_EM_ALLYEAR,Seq!B$1,FALSE),".")</f>
        <v>.</v>
      </c>
      <c r="GN57" t="str">
        <f>IFERROR(VLOOKUP($F57,AREA_EM_ALLYEAR,Seq!C$1,FALSE),".")</f>
        <v>.</v>
      </c>
      <c r="GO57" t="str">
        <f>IFERROR(VLOOKUP($F57,AREA_EM_ALLYEAR,Seq!D$1,FALSE),".")</f>
        <v>.</v>
      </c>
      <c r="GP57" t="str">
        <f>IFERROR(VLOOKUP($F57,AREA_EM_ALLYEAR,Seq!E$1,FALSE),".")</f>
        <v>.</v>
      </c>
      <c r="GQ57" t="str">
        <f>IFERROR(VLOOKUP($F57,AREA_EM_ALLYEAR,Seq!F$1,FALSE),".")</f>
        <v>.</v>
      </c>
      <c r="GR57" t="str">
        <f>IFERROR(VLOOKUP($F57,AREA_EM_ALLYEAR,Seq!G$1,FALSE),".")</f>
        <v>.</v>
      </c>
      <c r="GS57" t="str">
        <f>IFERROR(VLOOKUP($F57,AREA_EM_ALLYEAR,Seq!H$1,FALSE),".")</f>
        <v>.</v>
      </c>
      <c r="GT57" t="str">
        <f>IFERROR(VLOOKUP($F57,AREA_EM_ALLYEAR,Seq!I$1,FALSE),".")</f>
        <v>.</v>
      </c>
      <c r="GU57" t="str">
        <f>IFERROR(VLOOKUP($F57,AREA_EM_ALLYEAR,Seq!J$1,FALSE),".")</f>
        <v>.</v>
      </c>
      <c r="GV57" t="str">
        <f>IFERROR(VLOOKUP($F57,AREA_EM_ALLYEAR,Seq!K$1,FALSE),".")</f>
        <v>.</v>
      </c>
      <c r="GW57" t="str">
        <f>IFERROR(VLOOKUP($F57,AREA_EM_ALLYEAR,Seq!L$1,FALSE),".")</f>
        <v>.</v>
      </c>
      <c r="GX57" t="str">
        <f>IFERROR(VLOOKUP($F57,AREA_EM_ALLYEAR,Seq!M$1,FALSE),".")</f>
        <v>.</v>
      </c>
      <c r="GY57" t="str">
        <f>IFERROR(VLOOKUP($F57,AREA_EM_ALLYEAR,Seq!N$1,FALSE),".")</f>
        <v>.</v>
      </c>
      <c r="GZ57" t="str">
        <f>IFERROR(VLOOKUP($F57,AREA_EM_ALLYEAR,Seq!O$1,FALSE),".")</f>
        <v>.</v>
      </c>
      <c r="HA57" t="str">
        <f t="shared" si="21"/>
        <v>.</v>
      </c>
      <c r="HK57" s="139">
        <f>IFERROR(VLOOKUP(CONCATENATE($G57, ".SP.DYN.LE00.IN"),AREA_WB_6ATTRS,Seq!B$1,FALSE)-VLOOKUP("CHN.SP.DYN.LE00.IN",AREA_WB_6ATTRS,Seq!B$1,FALSE),".")</f>
        <v>-12.149975609756105</v>
      </c>
      <c r="HL57" s="139">
        <f>IFERROR(VLOOKUP(CONCATENATE($G57, ".SP.DYN.LE00.IN"),AREA_WB_6ATTRS,Seq!C$1,FALSE)-VLOOKUP("CHN.SP.DYN.LE00.IN",AREA_WB_6ATTRS,Seq!C$1,FALSE),".")</f>
        <v>-11.56465853658537</v>
      </c>
      <c r="HM57" s="139">
        <f>IFERROR(VLOOKUP(CONCATENATE($G57, ".SP.DYN.LE00.IN"),AREA_WB_6ATTRS,Seq!D$1,FALSE)-VLOOKUP("CHN.SP.DYN.LE00.IN",AREA_WB_6ATTRS,Seq!D$1,FALSE),".")</f>
        <v>-10.977195121951219</v>
      </c>
      <c r="HN57" s="139">
        <f>IFERROR(VLOOKUP(CONCATENATE($G57, ".SP.DYN.LE00.IN"),AREA_WB_6ATTRS,Seq!E$1,FALSE)-VLOOKUP("CHN.SP.DYN.LE00.IN",AREA_WB_6ATTRS,Seq!E$1,FALSE),".")</f>
        <v>-10.392219512195119</v>
      </c>
      <c r="HO57" s="139">
        <f>IFERROR(VLOOKUP(CONCATENATE($G57, ".SP.DYN.LE00.IN"),AREA_WB_6ATTRS,Seq!F$1,FALSE)-VLOOKUP("CHN.SP.DYN.LE00.IN",AREA_WB_6ATTRS,Seq!F$1,FALSE),".")</f>
        <v>-9.8301707317073124</v>
      </c>
      <c r="HP57" s="139">
        <f>IFERROR(VLOOKUP(CONCATENATE($G57, ".SP.DYN.LE00.IN"),AREA_WB_6ATTRS,Seq!G$1,FALSE)-VLOOKUP("CHN.SP.DYN.LE00.IN",AREA_WB_6ATTRS,Seq!G$1,FALSE),".")</f>
        <v>-9.3180487804877998</v>
      </c>
      <c r="HQ57" s="139">
        <f>IFERROR(VLOOKUP(CONCATENATE($G57, ".SP.DYN.LE00.IN"),AREA_WB_6ATTRS,Seq!H$1,FALSE)-VLOOKUP("CHN.SP.DYN.LE00.IN",AREA_WB_6ATTRS,Seq!H$1,FALSE),".")</f>
        <v>-8.8818292682926838</v>
      </c>
      <c r="HR57" s="139">
        <f>IFERROR(VLOOKUP(CONCATENATE($G57, ".SP.DYN.LE00.IN"),AREA_WB_6ATTRS,Seq!I$1,FALSE)-VLOOKUP("CHN.SP.DYN.LE00.IN",AREA_WB_6ATTRS,Seq!I$1,FALSE),".")</f>
        <v>-8.5395365853658589</v>
      </c>
      <c r="HS57" s="139">
        <f>IFERROR(VLOOKUP(CONCATENATE($G57, ".SP.DYN.LE00.IN"),AREA_WB_6ATTRS,Seq!J$1,FALSE)-VLOOKUP("CHN.SP.DYN.LE00.IN",AREA_WB_6ATTRS,Seq!J$1,FALSE),".")</f>
        <v>-8.3036341463414729</v>
      </c>
      <c r="HT57" s="139">
        <f>IFERROR(VLOOKUP(CONCATENATE($G57, ".SP.DYN.LE00.IN"),AREA_WB_6ATTRS,Seq!K$1,FALSE)-VLOOKUP("CHN.SP.DYN.LE00.IN",AREA_WB_6ATTRS,Seq!K$1,FALSE),".")</f>
        <v>-8.1796585365853716</v>
      </c>
      <c r="HU57" s="139">
        <f>IFERROR(VLOOKUP(CONCATENATE($G57, ".SP.DYN.LE00.IN"),AREA_WB_6ATTRS,Seq!L$1,FALSE)-VLOOKUP("CHN.SP.DYN.LE00.IN",AREA_WB_6ATTRS,Seq!L$1,FALSE),".")</f>
        <v>-8.170609756097555</v>
      </c>
      <c r="HV57" s="139">
        <f>IFERROR(VLOOKUP(CONCATENATE($G57, ".SP.DYN.LE00.IN"),AREA_WB_6ATTRS,Seq!M$1,FALSE)-VLOOKUP("CHN.SP.DYN.LE00.IN",AREA_WB_6ATTRS,Seq!M$1,FALSE),".")</f>
        <v>-8.2674878048780513</v>
      </c>
      <c r="HW57" s="139">
        <f>IFERROR(VLOOKUP(CONCATENATE($G57, ".SP.DYN.LE00.IN"),AREA_WB_6ATTRS,Seq!N$1,FALSE)-VLOOKUP("CHN.SP.DYN.LE00.IN",AREA_WB_6ATTRS,Seq!N$1,FALSE),".")</f>
        <v>-8.4488536585365779</v>
      </c>
      <c r="HX57" s="139">
        <f>IFERROR(VLOOKUP(CONCATENATE($G57, ".SP.DYN.LE00.IN"),AREA_WB_6ATTRS,Seq!O$1,FALSE)-VLOOKUP("CHN.SP.DYN.LE00.IN",AREA_WB_6ATTRS,Seq!O$1,FALSE),".")</f>
        <v>-8.6936829268292684</v>
      </c>
      <c r="HY57" s="139">
        <f>IFERROR(VLOOKUP(CONCATENATE($G57, ".SP.DYN.LE00.IN"),AREA_WB_6ATTRS,Seq!P$1,FALSE)-VLOOKUP("CHN.SP.DYN.LE00.IN",AREA_WB_6ATTRS,Seq!P$1,FALSE),".")</f>
        <v>-8.9874390243902411</v>
      </c>
      <c r="HZ57" s="139">
        <f>IFERROR(VLOOKUP(CONCATENATE($G57, ".SP.DYN.LE00.IN"),AREA_WB_6ATTRS,Seq!Q$1,FALSE)-VLOOKUP("CHN.SP.DYN.LE00.IN",AREA_WB_6ATTRS,Seq!Q$1,FALSE),".")</f>
        <v>-9.3271219512195103</v>
      </c>
      <c r="IA57" s="139">
        <f>IFERROR(VLOOKUP(CONCATENATE($G57, ".SP.DYN.LE00.IN"),AREA_WB_6ATTRS,Seq!R$1,FALSE)-VLOOKUP("CHN.SP.DYN.LE00.IN",AREA_WB_6ATTRS,Seq!R$1,FALSE),".")</f>
        <v>-9.7195853658536606</v>
      </c>
      <c r="IB57" s="139">
        <f>IFERROR(VLOOKUP(CONCATENATE($G57, ".SP.DYN.LE00.IN"),AREA_WB_6ATTRS,Seq!S$1,FALSE)-VLOOKUP("CHN.SP.DYN.LE00.IN",AREA_WB_6ATTRS,Seq!S$1,FALSE),".")</f>
        <v>-10.161365853658538</v>
      </c>
      <c r="IC57" s="139">
        <f>IFERROR(VLOOKUP(CONCATENATE($G57, ".SP.DYN.LE00.IN"),AREA_WB_6ATTRS,Seq!T$1,FALSE)-VLOOKUP("CHN.SP.DYN.LE00.IN",AREA_WB_6ATTRS,Seq!T$1,FALSE),".")</f>
        <v>-10.634414634146353</v>
      </c>
      <c r="ID57" s="139">
        <f>IFERROR(VLOOKUP(CONCATENATE($G57, ".SP.DYN.LE00.IN"),AREA_WB_6ATTRS,Seq!U$1,FALSE)-VLOOKUP("CHN.SP.DYN.LE00.IN",AREA_WB_6ATTRS,Seq!U$1,FALSE),".")</f>
        <v>-11.111341463414647</v>
      </c>
      <c r="IE57" s="139">
        <f>IFERROR(VLOOKUP(CONCATENATE($G57, ".SP.DYN.LE00.IN"),AREA_WB_6ATTRS,Seq!V$1,FALSE)-VLOOKUP("CHN.SP.DYN.LE00.IN",AREA_WB_6ATTRS,Seq!V$1,FALSE),".")</f>
        <v>-11.550756097560971</v>
      </c>
      <c r="IF57" s="139">
        <f>IFERROR(VLOOKUP(CONCATENATE($G57, ".SP.DYN.LE00.IN"),AREA_WB_6ATTRS,Seq!W$1,FALSE)-VLOOKUP("CHN.SP.DYN.LE00.IN",AREA_WB_6ATTRS,Seq!W$1,FALSE),".")</f>
        <v>-11.907756097560984</v>
      </c>
      <c r="IG57" s="139">
        <f>IFERROR(VLOOKUP(CONCATENATE($G57, ".SP.DYN.LE00.IN"),AREA_WB_6ATTRS,Seq!X$1,FALSE)-VLOOKUP("CHN.SP.DYN.LE00.IN",AREA_WB_6ATTRS,Seq!X$1,FALSE),".")</f>
        <v>-12.155536585365844</v>
      </c>
      <c r="IH57" s="139">
        <f>IFERROR(VLOOKUP(CONCATENATE($G57, ".SP.DYN.LE00.IN"),AREA_WB_6ATTRS,Seq!Y$1,FALSE)-VLOOKUP("CHN.SP.DYN.LE00.IN",AREA_WB_6ATTRS,Seq!Y$1,FALSE),".")</f>
        <v>-12.281121951219511</v>
      </c>
      <c r="II57" s="139">
        <f>IFERROR(VLOOKUP(CONCATENATE($G57, ".SP.DYN.LE00.IN"),AREA_WB_6ATTRS,Seq!Z$1,FALSE)-VLOOKUP("CHN.SP.DYN.LE00.IN",AREA_WB_6ATTRS,Seq!Z$1,FALSE),".")</f>
        <v>-12.280536585365859</v>
      </c>
      <c r="IJ57" s="139">
        <f>IFERROR(VLOOKUP(CONCATENATE($G57, ".SP.DYN.LE00.IN"),AREA_WB_6ATTRS,Seq!AA$1,FALSE)-VLOOKUP("CHN.SP.DYN.LE00.IN",AREA_WB_6ATTRS,Seq!AA$1,FALSE),".")</f>
        <v>-12.165731707317079</v>
      </c>
      <c r="IK57" s="139">
        <f>IFERROR(VLOOKUP(CONCATENATE($G57, ".SP.DYN.LE00.IN"),AREA_WB_6ATTRS,Seq!AB$1,FALSE)-VLOOKUP("CHN.SP.DYN.LE00.IN",AREA_WB_6ATTRS,Seq!AB$1,FALSE),".")</f>
        <v>-11.962560975609762</v>
      </c>
      <c r="IL57" s="139">
        <f>IFERROR(VLOOKUP(CONCATENATE($G57, ".SP.DYN.LE00.IN"),AREA_WB_6ATTRS,Seq!AC$1,FALSE)-VLOOKUP("CHN.SP.DYN.LE00.IN",AREA_WB_6ATTRS,Seq!AC$1,FALSE),".")</f>
        <v>-11.71343902439024</v>
      </c>
      <c r="IM57" s="139">
        <f>IFERROR(VLOOKUP(CONCATENATE($G57, ".SP.DYN.LE00.IN"),AREA_WB_6ATTRS,Seq!AD$1,FALSE)-VLOOKUP("CHN.SP.DYN.LE00.IN",AREA_WB_6ATTRS,Seq!AD$1,FALSE),".")</f>
        <v>-11.454219512195117</v>
      </c>
      <c r="IN57" s="139">
        <f>IFERROR(VLOOKUP(CONCATENATE($G57, ".SP.DYN.LE00.IN"),AREA_WB_6ATTRS,Seq!AE$1,FALSE)-VLOOKUP("CHN.SP.DYN.LE00.IN",AREA_WB_6ATTRS,Seq!AE$1,FALSE),".")</f>
        <v>-11.207390243902431</v>
      </c>
      <c r="IO57" s="139">
        <f>IFERROR(VLOOKUP(CONCATENATE($G57, ".SP.DYN.LE00.IN"),AREA_WB_6ATTRS,Seq!AF$1,FALSE)-VLOOKUP("CHN.SP.DYN.LE00.IN",AREA_WB_6ATTRS,Seq!AF$1,FALSE),".")</f>
        <v>-10.98641463414635</v>
      </c>
      <c r="IP57" s="139" t="str">
        <f>IFERROR(VLOOKUP(CONCATENATE($G57, ".SP.DYN.LE00.IN"),AREA_WB_6ATTRS,Seq!AG$1,FALSE)-VLOOKUP("CHN.SP.DYN.LE00.IN",AREA_WB_6ATTRS,Seq!AG$1,FALSE),".")</f>
        <v>.</v>
      </c>
      <c r="IW57">
        <f>IFERROR(VLOOKUP(CONCATENATE($G57, ".SP.DYN.LE00.IN"),AREA_WB_6ATTRS,Seq!B$1,FALSE),".")</f>
        <v>54.843829268292687</v>
      </c>
      <c r="IX57">
        <f>IFERROR(VLOOKUP(CONCATENATE($G57, ".SP.DYN.LE00.IN"),AREA_WB_6ATTRS,Seq!C$1,FALSE),".")</f>
        <v>55.69826829268294</v>
      </c>
      <c r="IY57">
        <f>IFERROR(VLOOKUP(CONCATENATE($G57, ".SP.DYN.LE00.IN"),AREA_WB_6ATTRS,Seq!D$1,FALSE),".")</f>
        <v>56.557707317073174</v>
      </c>
      <c r="IZ57">
        <f>IFERROR(VLOOKUP(CONCATENATE($G57, ".SP.DYN.LE00.IN"),AREA_WB_6ATTRS,Seq!E$1,FALSE),".")</f>
        <v>57.407634146341472</v>
      </c>
      <c r="JA57">
        <f>IFERROR(VLOOKUP(CONCATENATE($G57, ".SP.DYN.LE00.IN"),AREA_WB_6ATTRS,Seq!F$1,FALSE),".")</f>
        <v>58.229097560975617</v>
      </c>
      <c r="JB57">
        <f>IFERROR(VLOOKUP(CONCATENATE($G57, ".SP.DYN.LE00.IN"),AREA_WB_6ATTRS,Seq!G$1,FALSE),".")</f>
        <v>58.995097560975623</v>
      </c>
      <c r="JC57">
        <f>IFERROR(VLOOKUP(CONCATENATE($G57, ".SP.DYN.LE00.IN"),AREA_WB_6ATTRS,Seq!H$1,FALSE),".")</f>
        <v>59.677658536585376</v>
      </c>
      <c r="JD57">
        <f>IFERROR(VLOOKUP(CONCATENATE($G57, ".SP.DYN.LE00.IN"),AREA_WB_6ATTRS,Seq!I$1,FALSE),".")</f>
        <v>60.257780487804887</v>
      </c>
      <c r="JE57">
        <f>IFERROR(VLOOKUP(CONCATENATE($G57, ".SP.DYN.LE00.IN"),AREA_WB_6ATTRS,Seq!J$1,FALSE),".")</f>
        <v>60.723487804878054</v>
      </c>
      <c r="JF57">
        <f>IFERROR(VLOOKUP(CONCATENATE($G57, ".SP.DYN.LE00.IN"),AREA_WB_6ATTRS,Seq!K$1,FALSE),".")</f>
        <v>61.067268292682932</v>
      </c>
      <c r="JG57">
        <f>IFERROR(VLOOKUP(CONCATENATE($G57, ".SP.DYN.LE00.IN"),AREA_WB_6ATTRS,Seq!L$1,FALSE),".")</f>
        <v>61.289121951219521</v>
      </c>
      <c r="JH57">
        <f>IFERROR(VLOOKUP(CONCATENATE($G57, ".SP.DYN.LE00.IN"),AREA_WB_6ATTRS,Seq!M$1,FALSE),".")</f>
        <v>61.396536585365858</v>
      </c>
      <c r="JI57">
        <f>IFERROR(VLOOKUP(CONCATENATE($G57, ".SP.DYN.LE00.IN"),AREA_WB_6ATTRS,Seq!N$1,FALSE),".")</f>
        <v>61.412975609756103</v>
      </c>
      <c r="JJ57">
        <f>IFERROR(VLOOKUP(CONCATENATE($G57, ".SP.DYN.LE00.IN"),AREA_WB_6ATTRS,Seq!O$1,FALSE),".")</f>
        <v>61.360951219512202</v>
      </c>
      <c r="JK57">
        <f>IFERROR(VLOOKUP(CONCATENATE($G57, ".SP.DYN.LE00.IN"),AREA_WB_6ATTRS,Seq!P$1,FALSE),".")</f>
        <v>61.255487804878058</v>
      </c>
      <c r="JL57">
        <f>IFERROR(VLOOKUP(CONCATENATE($G57, ".SP.DYN.LE00.IN"),AREA_WB_6ATTRS,Seq!Q$1,FALSE),".")</f>
        <v>61.097609756097569</v>
      </c>
      <c r="JM57">
        <f>IFERROR(VLOOKUP(CONCATENATE($G57, ".SP.DYN.LE00.IN"),AREA_WB_6ATTRS,Seq!R$1,FALSE),".")</f>
        <v>60.879439024390251</v>
      </c>
      <c r="JN57">
        <f>IFERROR(VLOOKUP(CONCATENATE($G57, ".SP.DYN.LE00.IN"),AREA_WB_6ATTRS,Seq!S$1,FALSE),".")</f>
        <v>60.604951219512202</v>
      </c>
      <c r="JO57">
        <f>IFERROR(VLOOKUP(CONCATENATE($G57, ".SP.DYN.LE00.IN"),AREA_WB_6ATTRS,Seq!T$1,FALSE),".")</f>
        <v>60.292682926829272</v>
      </c>
      <c r="JP57">
        <f>IFERROR(VLOOKUP(CONCATENATE($G57, ".SP.DYN.LE00.IN"),AREA_WB_6ATTRS,Seq!U$1,FALSE),".")</f>
        <v>59.97204878048781</v>
      </c>
      <c r="JQ57">
        <f>IFERROR(VLOOKUP(CONCATENATE($G57, ".SP.DYN.LE00.IN"),AREA_WB_6ATTRS,Seq!V$1,FALSE),".")</f>
        <v>59.690951219512208</v>
      </c>
      <c r="JR57">
        <f>IFERROR(VLOOKUP(CONCATENATE($G57, ".SP.DYN.LE00.IN"),AREA_WB_6ATTRS,Seq!W$1,FALSE),".")</f>
        <v>59.497780487804881</v>
      </c>
      <c r="JS57">
        <f>IFERROR(VLOOKUP(CONCATENATE($G57, ".SP.DYN.LE00.IN"),AREA_WB_6ATTRS,Seq!X$1,FALSE),".")</f>
        <v>59.423902439024396</v>
      </c>
      <c r="JT57">
        <f>IFERROR(VLOOKUP(CONCATENATE($G57, ".SP.DYN.LE00.IN"),AREA_WB_6ATTRS,Seq!Y$1,FALSE),".")</f>
        <v>59.483756097560978</v>
      </c>
      <c r="JU57">
        <f>IFERROR(VLOOKUP(CONCATENATE($G57, ".SP.DYN.LE00.IN"),AREA_WB_6ATTRS,Seq!Z$1,FALSE),".")</f>
        <v>59.681804878048787</v>
      </c>
      <c r="JV57">
        <f>IFERROR(VLOOKUP(CONCATENATE($G57, ".SP.DYN.LE00.IN"),AREA_WB_6ATTRS,Seq!AA$1,FALSE),".")</f>
        <v>60.005585365853662</v>
      </c>
      <c r="JW57">
        <f>IFERROR(VLOOKUP(CONCATENATE($G57, ".SP.DYN.LE00.IN"),AREA_WB_6ATTRS,Seq!AB$1,FALSE),".")</f>
        <v>60.427170731707321</v>
      </c>
      <c r="JX57">
        <f>IFERROR(VLOOKUP(CONCATENATE($G57, ".SP.DYN.LE00.IN"),AREA_WB_6ATTRS,Seq!AC$1,FALSE),".")</f>
        <v>60.899146341463421</v>
      </c>
      <c r="JY57">
        <f>IFERROR(VLOOKUP(CONCATENATE($G57, ".SP.DYN.LE00.IN"),AREA_WB_6ATTRS,Seq!AD$1,FALSE),".")</f>
        <v>61.381121951219519</v>
      </c>
      <c r="JZ57">
        <f>IFERROR(VLOOKUP(CONCATENATE($G57, ".SP.DYN.LE00.IN"),AREA_WB_6ATTRS,Seq!AE$1,FALSE),".")</f>
        <v>61.849121951219523</v>
      </c>
      <c r="KA57">
        <f>IFERROR(VLOOKUP(CONCATENATE($G57, ".SP.DYN.LE00.IN"),AREA_WB_6ATTRS,Seq!AF$1,FALSE),".")</f>
        <v>62.286682926829279</v>
      </c>
      <c r="KB57" t="str">
        <f>IFERROR(VLOOKUP(CONCATENATE($G57, ".SP.DYN.LE00.IN"),AREA_WB_6ATTRS,Seq!AG$1,FALSE),".")</f>
        <v>.</v>
      </c>
      <c r="KK57">
        <f t="shared" si="25"/>
        <v>0</v>
      </c>
      <c r="KL57">
        <f t="shared" si="23"/>
        <v>0</v>
      </c>
      <c r="KM57">
        <f t="shared" si="26"/>
        <v>44889701.844911091</v>
      </c>
      <c r="KN57">
        <f t="shared" si="27"/>
        <v>-44030009.619701289</v>
      </c>
      <c r="KO57" t="str">
        <f t="shared" si="24"/>
        <v>.</v>
      </c>
      <c r="KP57" t="str">
        <f>work!HA57</f>
        <v>.</v>
      </c>
      <c r="KQ57" t="str">
        <f>work!HB57</f>
        <v>.</v>
      </c>
      <c r="KR57" t="str">
        <f>work!HC57</f>
        <v>.</v>
      </c>
      <c r="KS57" t="str">
        <f>IF(ISNUMBER(work!HI57-work!HA57),work!HI57-work!HA57,".")</f>
        <v>.</v>
      </c>
      <c r="KT57" t="str">
        <f>IF(ISNUMBER(work!HJ57-work!HB57),work!HJ57-work!HB57,".")</f>
        <v>.</v>
      </c>
      <c r="KU57" t="str">
        <f>IF(ISNUMBER(work!HK57-work!HC57),work!HK57-work!HC57,".")</f>
        <v>.</v>
      </c>
      <c r="KW57">
        <f>IFERROR(work!HR57/work!HV57,".")</f>
        <v>5.1351196702959737E-5</v>
      </c>
      <c r="KX57">
        <f>IFERROR(work!HS57/work!HW57,".")</f>
        <v>5.1813471502590674E-5</v>
      </c>
      <c r="KY57">
        <f>IFERROR(work!HT57/work!HX57,".")</f>
        <v>5.8374749677722739E-5</v>
      </c>
      <c r="KZ57">
        <f>IFERROR(work!HU57/work!HY57,".")</f>
        <v>1.2309590594716969E-3</v>
      </c>
    </row>
    <row r="58" spans="1:312">
      <c r="A58" s="24">
        <f t="shared" si="0"/>
        <v>57</v>
      </c>
      <c r="B58" s="24" t="str">
        <f t="shared" si="28"/>
        <v>Out</v>
      </c>
      <c r="C58" s="24" t="str">
        <f t="shared" si="29"/>
        <v>Out</v>
      </c>
      <c r="D58" s="24" t="str">
        <f t="shared" si="30"/>
        <v>Out67</v>
      </c>
      <c r="E58" s="25" t="s">
        <v>2787</v>
      </c>
      <c r="F58" s="26" t="str">
        <f t="shared" si="3"/>
        <v>Gambia</v>
      </c>
      <c r="G58" s="166" t="s">
        <v>1421</v>
      </c>
      <c r="H58" s="166" t="s">
        <v>5007</v>
      </c>
      <c r="I58" s="166" t="s">
        <v>5007</v>
      </c>
      <c r="J58" s="180" t="s">
        <v>5007</v>
      </c>
      <c r="K58" s="180" t="s">
        <v>5007</v>
      </c>
      <c r="L58" s="27">
        <f>IFERROR(VLOOKUP($F58,Area_FDI_84_96,Seq!B$1,FALSE),0)</f>
        <v>0</v>
      </c>
      <c r="M58" s="27">
        <f>IFERROR(VLOOKUP($F58,Area_FDI_84_96,Seq!C$1,FALSE),0)</f>
        <v>0</v>
      </c>
      <c r="N58" s="27">
        <f>IFERROR(VLOOKUP($F58,Area_FDI_84_96,Seq!D$1,FALSE),0)</f>
        <v>0</v>
      </c>
      <c r="O58" s="27">
        <f>IFERROR(VLOOKUP($F58,Area_FDI_84_96,Seq!E$1,FALSE),0)</f>
        <v>0</v>
      </c>
      <c r="P58" s="27">
        <f>IFERROR(VLOOKUP($F58,Area_FDI_84_96,Seq!F$1,FALSE),0)</f>
        <v>0</v>
      </c>
      <c r="Q58" s="27">
        <f>IFERROR(VLOOKUP($F58,Area_FDI_84_96,Seq!G$1,FALSE),0)</f>
        <v>0</v>
      </c>
      <c r="R58" s="27">
        <f>IFERROR(VLOOKUP($F58,Area_FDI_84_96,Seq!H$1,FALSE),0)</f>
        <v>0</v>
      </c>
      <c r="S58" s="27">
        <f>IFERROR(VLOOKUP($F58,Area_FDI_84_96,Seq!I$1,FALSE),0)</f>
        <v>0</v>
      </c>
      <c r="T58" s="27">
        <f>IFERROR(VALUE(VLOOKUP($E58,Area_FDI_92_95,Seq!B$1,FALSE)),0)</f>
        <v>0</v>
      </c>
      <c r="U58" s="27">
        <f>IFERROR(VALUE(VLOOKUP($E58,Area_FDI_92_95,Seq!C$1,FALSE)),0)</f>
        <v>0</v>
      </c>
      <c r="V58" s="27">
        <f>IFERROR(VALUE(VLOOKUP($E58,Area_FDI_92_95,Seq!D$1,FALSE)),0)</f>
        <v>0</v>
      </c>
      <c r="W58" s="27">
        <f>IFERROR(VALUE(VLOOKUP($E58,Area_FDI_92_95,Seq!E$1,FALSE)),0)</f>
        <v>0</v>
      </c>
      <c r="X58" s="27">
        <f>IFERROR(VALUE(VLOOKUP($E58,Area_FDI_96_99,Seq!B$1,FALSE)),0)</f>
        <v>0</v>
      </c>
      <c r="Y58" s="27">
        <f>IFERROR(VALUE(VLOOKUP($E58,Area_FDI_96_99,Seq!C$1,FALSE)),0)</f>
        <v>0</v>
      </c>
      <c r="Z58" s="27">
        <f>IFERROR(VALUE(VLOOKUP($E58,Area_FDI_96_99,Seq!D$1,FALSE)),0)</f>
        <v>0</v>
      </c>
      <c r="AA58" s="27">
        <f>IFERROR(VALUE(VLOOKUP($E58,Area_FDI_96_99,Seq!E$1,FALSE)),0)</f>
        <v>0</v>
      </c>
      <c r="AB58" s="27">
        <f t="shared" si="31"/>
        <v>0</v>
      </c>
      <c r="AC58" s="27">
        <f t="shared" si="32"/>
        <v>0</v>
      </c>
      <c r="AD58" s="27">
        <f t="shared" si="33"/>
        <v>0</v>
      </c>
      <c r="AE58" s="27">
        <f t="shared" si="34"/>
        <v>0</v>
      </c>
      <c r="AF58" s="27">
        <f t="shared" si="35"/>
        <v>0</v>
      </c>
      <c r="AG58" s="27">
        <f t="shared" si="36"/>
        <v>132</v>
      </c>
      <c r="AH58" s="27">
        <f t="shared" si="37"/>
        <v>175</v>
      </c>
      <c r="AI58" s="27">
        <f t="shared" si="38"/>
        <v>170</v>
      </c>
      <c r="AJ58" s="27">
        <f t="shared" si="39"/>
        <v>633</v>
      </c>
      <c r="AK58" s="27">
        <f t="shared" si="40"/>
        <v>308</v>
      </c>
      <c r="AL58" s="27">
        <f t="shared" si="41"/>
        <v>0</v>
      </c>
      <c r="AM58" s="27"/>
      <c r="AN58" s="27"/>
      <c r="AO58" s="27"/>
      <c r="AP58" s="27"/>
      <c r="AQ58" s="27"/>
      <c r="AR58" s="27"/>
      <c r="AS58" s="27"/>
      <c r="AT58" s="27">
        <f>IFERROR(work!D58+work!AP58,".")</f>
        <v>18334008.838871237</v>
      </c>
      <c r="AU58" s="27">
        <f>IFERROR(work!E58+work!AQ58,".")</f>
        <v>19286627.994408663</v>
      </c>
      <c r="AV58" s="27">
        <f>IFERROR(work!F58+work!AR58,".")</f>
        <v>21037644.751525987</v>
      </c>
      <c r="AW58" s="27">
        <f>IFERROR(work!G58+work!AS58,".")</f>
        <v>23330741.168429922</v>
      </c>
      <c r="AX58" s="27">
        <f>IFERROR(work!H58+work!AT58,".")</f>
        <v>26871722.822225217</v>
      </c>
      <c r="AY58" s="27">
        <f>IFERROR(work!I58+work!AU58,".")</f>
        <v>30492684.005624928</v>
      </c>
      <c r="AZ58" s="27">
        <f>IFERROR(work!J58+work!AV58,".")</f>
        <v>33173846.730135702</v>
      </c>
      <c r="BA58" s="27">
        <f>IFERROR(work!K58+work!AW58,".")</f>
        <v>37017578.518603161</v>
      </c>
      <c r="BB58" s="27">
        <f>IFERROR(work!L58+work!AX58,".")</f>
        <v>41197175.361773975</v>
      </c>
      <c r="BC58" s="27">
        <f>IFERROR(work!M58+work!AY58,".")</f>
        <v>42887191.543588854</v>
      </c>
      <c r="BD58" s="27">
        <f>IFERROR(work!N58+work!AZ58,".")</f>
        <v>44516772.300702162</v>
      </c>
      <c r="BE58" s="27">
        <f>IFERROR(work!O58+work!BA58,".")</f>
        <v>48608847.448277727</v>
      </c>
      <c r="BF58" s="27">
        <f>IFERROR(work!P58+work!BB58,".")</f>
        <v>55504953.300854988</v>
      </c>
      <c r="BG58" s="27">
        <f>IFERROR(work!Q58+work!BC58,".")</f>
        <v>63268980.64924188</v>
      </c>
      <c r="BH58" s="27">
        <f>IFERROR(work!R58+work!BD58,".")</f>
        <v>71549126.709049061</v>
      </c>
      <c r="BI58" s="27">
        <f>IFERROR(work!S58+work!BE58,".")</f>
        <v>79341710.998559892</v>
      </c>
      <c r="BJ58" s="27">
        <f>IFERROR(work!T58+work!BF58,".")</f>
        <v>87270971.767330706</v>
      </c>
      <c r="BK58" s="27">
        <f>IFERROR(work!U58+work!BG58,".")</f>
        <v>95384332.046872452</v>
      </c>
      <c r="BL58" s="27">
        <f>IFERROR(work!V58+work!BH58,".")</f>
        <v>102821398.3971893</v>
      </c>
      <c r="BM58" s="27">
        <f>IFERROR(work!W58+work!BI58,".")</f>
        <v>110634983.71190332</v>
      </c>
      <c r="BN58" s="27">
        <f>IFERROR(work!X58+work!BJ58,".")</f>
        <v>119926159.94629456</v>
      </c>
      <c r="BO58" s="27">
        <f>IFERROR(work!Y58+work!BK58,".")</f>
        <v>129878064.55867659</v>
      </c>
      <c r="BP58" s="27">
        <f>IFERROR(work!Z58+work!BL58,".")</f>
        <v>141686689.62885997</v>
      </c>
      <c r="BQ58" s="27">
        <f>IFERROR(work!AA58+work!BM58,".")</f>
        <v>155852838.18315512</v>
      </c>
      <c r="BR58" s="27">
        <f>IFERROR(work!AB58+work!BN58,".")</f>
        <v>171591350.12399459</v>
      </c>
      <c r="BS58" s="27">
        <f>IFERROR(work!AC58+work!BO58,".")</f>
        <v>190971006.6821118</v>
      </c>
      <c r="BT58" s="27">
        <f>IFERROR(work!AD58+work!BP58,".")</f>
        <v>215215683.9396309</v>
      </c>
      <c r="BU58" s="27">
        <f>IFERROR(work!AE58+work!BQ58,".")</f>
        <v>245768485.6912587</v>
      </c>
      <c r="BV58" s="27">
        <f>IFERROR(work!AF58+work!BR58,".")</f>
        <v>269358922.57103127</v>
      </c>
      <c r="BW58" s="27">
        <f>IFERROR(work!AG58+work!BS58,".")</f>
        <v>294137202.97346681</v>
      </c>
      <c r="BX58" s="27">
        <f>IFERROR(work!AH58+work!BT58,".")</f>
        <v>324722558.89530659</v>
      </c>
      <c r="BY58" s="27">
        <f>IFERROR(work!AI58+work!BU58,".")</f>
        <v>354267286.66889101</v>
      </c>
      <c r="BZ58" s="27"/>
      <c r="CA58" s="27"/>
      <c r="CB58" s="27"/>
      <c r="CC58" s="27"/>
      <c r="CD58" s="27"/>
      <c r="CE58" s="27"/>
      <c r="CF58" s="27">
        <f>IFERROR(work!AP58-work!D58,".")</f>
        <v>-18254215.248850141</v>
      </c>
      <c r="CG58" s="27">
        <f>IFERROR(work!AQ58-work!E58,".")</f>
        <v>-19204183.745874237</v>
      </c>
      <c r="CH58" s="27">
        <f>IFERROR(work!AR58-work!F58,".")</f>
        <v>-20955830.857122678</v>
      </c>
      <c r="CI58" s="27">
        <f>IFERROR(work!AS58-work!G58,".")</f>
        <v>-23240023.281561602</v>
      </c>
      <c r="CJ58" s="27">
        <f>IFERROR(work!AT58-work!H58,".")</f>
        <v>-26777797.824164931</v>
      </c>
      <c r="CK58" s="27">
        <f>IFERROR(work!AU58-work!I58,".")</f>
        <v>-30399521.928027816</v>
      </c>
      <c r="CL58" s="27">
        <f>IFERROR(work!AV58-work!J58,".")</f>
        <v>-33076873.32567852</v>
      </c>
      <c r="CM58" s="27">
        <f>IFERROR(work!AW58-work!K58,".")</f>
        <v>-36918225.063685521</v>
      </c>
      <c r="CN58" s="27">
        <f>IFERROR(work!AX58-work!L58,".")</f>
        <v>-41093374.02531331</v>
      </c>
      <c r="CO58" s="27">
        <f>IFERROR(work!AY58-work!M58,".")</f>
        <v>-42777270.368369155</v>
      </c>
      <c r="CP58" s="27">
        <f>IFERROR(work!AZ58-work!N58,".")</f>
        <v>-44402939.163910218</v>
      </c>
      <c r="CQ58" s="27">
        <f>IFERROR(work!BA58-work!O58,".")</f>
        <v>-48491477.471078962</v>
      </c>
      <c r="CR58" s="27">
        <f>IFERROR(work!BB58-work!P58,".")</f>
        <v>-55383617.757050253</v>
      </c>
      <c r="CS58" s="27">
        <f>IFERROR(work!BC58-work!Q58,".")</f>
        <v>-63143990.356770277</v>
      </c>
      <c r="CT58" s="27">
        <f>IFERROR(work!BD58-work!R58,".")</f>
        <v>-71423943.498750523</v>
      </c>
      <c r="CU58" s="27">
        <f>IFERROR(work!BE58-work!S58,".")</f>
        <v>-79215423.861889809</v>
      </c>
      <c r="CV58" s="27">
        <f>IFERROR(work!BF58-work!T58,".")</f>
        <v>-87141876.579164118</v>
      </c>
      <c r="CW58" s="27">
        <f>IFERROR(work!BG58-work!U58,".")</f>
        <v>-95248911.195846394</v>
      </c>
      <c r="CX58" s="27">
        <f>IFERROR(work!BH58-work!V58,".")</f>
        <v>-102681237.81846173</v>
      </c>
      <c r="CY58" s="27">
        <f>IFERROR(work!BI58-work!W58,".")</f>
        <v>-110485852.85613717</v>
      </c>
      <c r="CZ58" s="27">
        <f>IFERROR(work!BJ58-work!X58,".")</f>
        <v>-119768826.8934613</v>
      </c>
      <c r="DA58" s="27">
        <f>IFERROR(work!BK58-work!Y58,".")</f>
        <v>-129711606.18877898</v>
      </c>
      <c r="DB58" s="27">
        <f>IFERROR(work!BL58-work!Z58,".")</f>
        <v>-141525641.15661404</v>
      </c>
      <c r="DC58" s="27">
        <f>IFERROR(work!BM58-work!AA58,".")</f>
        <v>-155680725.68086588</v>
      </c>
      <c r="DD58" s="27">
        <f>IFERROR(work!BN58-work!AB58,".")</f>
        <v>-171407103.69029397</v>
      </c>
      <c r="DE58" s="27">
        <f>IFERROR(work!BO58-work!AC58,".")</f>
        <v>-190786272.41319096</v>
      </c>
      <c r="DF58" s="27">
        <f>IFERROR(work!BP58-work!AD58,".")</f>
        <v>-215024769.60077372</v>
      </c>
      <c r="DG58" s="27">
        <f>IFERROR(work!BQ58-work!AE58,".")</f>
        <v>-245566112.25188485</v>
      </c>
      <c r="DH58" s="27">
        <f>IFERROR(work!BR58-work!AF58,".")</f>
        <v>-269143796.77465326</v>
      </c>
      <c r="DI58" s="27">
        <f>IFERROR(work!BS58-work!AG58,".")</f>
        <v>-293907766.5520218</v>
      </c>
      <c r="DJ58" s="27">
        <f>IFERROR(work!BT58-work!AH58,".")</f>
        <v>-324479087.46083283</v>
      </c>
      <c r="DK58" s="27">
        <f>IFERROR(work!BU58-work!AI58,".")</f>
        <v>-354011709.5056569</v>
      </c>
      <c r="DL58" s="27"/>
      <c r="DM58" s="27"/>
      <c r="DN58" s="27"/>
      <c r="DO58" s="27"/>
      <c r="DP58" s="27"/>
      <c r="DQ58" s="27"/>
      <c r="DR58" s="27"/>
      <c r="DS58" s="27" t="str">
        <f>IFERROR(work!DO58-work!CC58,".")</f>
        <v>.</v>
      </c>
      <c r="DT58" s="27" t="str">
        <f>IFERROR(work!DP58-work!CD58,".")</f>
        <v>.</v>
      </c>
      <c r="DU58" s="27" t="str">
        <f>IFERROR(work!DQ58-work!CE58,".")</f>
        <v>.</v>
      </c>
      <c r="DV58" s="27" t="str">
        <f>IFERROR(work!DR58-work!CF58,".")</f>
        <v>.</v>
      </c>
      <c r="DW58" s="27" t="str">
        <f>IFERROR(work!DS58-work!CG58,".")</f>
        <v>.</v>
      </c>
      <c r="DX58" s="27" t="str">
        <f>IFERROR(work!DT58-work!CH58,".")</f>
        <v>.</v>
      </c>
      <c r="DY58" s="27" t="str">
        <f>IFERROR(work!DU58-work!CI58,".")</f>
        <v>.</v>
      </c>
      <c r="DZ58" s="27" t="str">
        <f>IFERROR(work!DV58-work!CJ58,".")</f>
        <v>.</v>
      </c>
      <c r="EA58" s="27" t="str">
        <f>IFERROR(work!DW58-work!CK58,".")</f>
        <v>.</v>
      </c>
      <c r="EB58" s="27" t="str">
        <f>IFERROR(work!DX58-work!CL58,".")</f>
        <v>.</v>
      </c>
      <c r="EC58" s="27" t="str">
        <f>IFERROR(work!DY58-work!CM58,".")</f>
        <v>.</v>
      </c>
      <c r="ED58" s="27" t="str">
        <f>IFERROR(work!DZ58-work!CN58,".")</f>
        <v>.</v>
      </c>
      <c r="EE58" s="27" t="str">
        <f>IFERROR(work!EA58-work!CO58,".")</f>
        <v>.</v>
      </c>
      <c r="EF58" s="27" t="str">
        <f>IFERROR(work!EB58-work!CP58,".")</f>
        <v>.</v>
      </c>
      <c r="EG58" s="27" t="str">
        <f>IFERROR(work!EC58-work!CQ58,".")</f>
        <v>.</v>
      </c>
      <c r="EH58" s="27" t="str">
        <f>IFERROR(work!ED58-work!CR58,".")</f>
        <v>.</v>
      </c>
      <c r="EI58" s="27" t="str">
        <f>IFERROR(work!EE58-work!CS58,".")</f>
        <v>.</v>
      </c>
      <c r="EJ58" s="27" t="str">
        <f>IFERROR(work!EF58-work!CT58,".")</f>
        <v>.</v>
      </c>
      <c r="EK58" s="27" t="str">
        <f>IFERROR(work!EG58-work!CU58,".")</f>
        <v>.</v>
      </c>
      <c r="EL58" s="27" t="str">
        <f>IFERROR(work!EH58-work!CV58,".")</f>
        <v>.</v>
      </c>
      <c r="EM58" s="27" t="str">
        <f>IFERROR(work!EI58-work!CW58,".")</f>
        <v>.</v>
      </c>
      <c r="EN58" s="27" t="str">
        <f>IFERROR(work!EJ58-work!CX58,".")</f>
        <v>.</v>
      </c>
      <c r="EO58" s="27" t="str">
        <f>IFERROR(work!EK58-work!CY58,".")</f>
        <v>.</v>
      </c>
      <c r="EP58" s="27" t="str">
        <f>IFERROR(work!EL58-work!CZ58,".")</f>
        <v>.</v>
      </c>
      <c r="EQ58" s="27" t="str">
        <f>IFERROR(work!EM58-work!DA58,".")</f>
        <v>.</v>
      </c>
      <c r="ER58" s="27" t="str">
        <f>IFERROR(work!EN58-work!DB58,".")</f>
        <v>.</v>
      </c>
      <c r="ES58" s="27" t="str">
        <f>IFERROR(work!EO58-work!DC58,".")</f>
        <v>.</v>
      </c>
      <c r="ET58" s="27" t="str">
        <f>IFERROR(work!EP58-work!DD58,".")</f>
        <v>.</v>
      </c>
      <c r="EU58" s="27" t="str">
        <f>IFERROR(work!EQ58-work!DE58,".")</f>
        <v>.</v>
      </c>
      <c r="EV58" s="27" t="str">
        <f>IFERROR(work!ER58-work!DF58,".")</f>
        <v>.</v>
      </c>
      <c r="EW58" s="27" t="str">
        <f>IFERROR(work!ES58-work!DG58,".")</f>
        <v>.</v>
      </c>
      <c r="EX58" s="27" t="str">
        <f>IFERROR(work!ET58-work!DH58,".")</f>
        <v>.</v>
      </c>
      <c r="EY58" s="27"/>
      <c r="EZ58" s="27"/>
      <c r="FA58" s="27"/>
      <c r="FB58" s="27"/>
      <c r="FC58" s="27"/>
      <c r="FD58" s="27"/>
      <c r="FE58" s="27" t="str">
        <f>IF(ISNUMBER(work!GZ58/work!HD58),work!GZ58/work!HD58,".")</f>
        <v>.</v>
      </c>
      <c r="FF58" s="27" t="str">
        <f>IF(ISNUMBER(work!HA58/work!HE58),work!HA58/work!HE58,".")</f>
        <v>.</v>
      </c>
      <c r="FG58" s="27" t="str">
        <f>IF(ISNUMBER(work!HB58/work!HF58),work!HB58/work!HF58,".")</f>
        <v>.</v>
      </c>
      <c r="FH58" s="27" t="str">
        <f>IF(ISNUMBER(work!HC58/work!HG58),work!HC58/work!HG58,".")</f>
        <v>.</v>
      </c>
      <c r="FI58" s="27" t="str">
        <f>IF(ISNUMBER((work!HA58+work!HB58)/(work!HE58+work!HF58)),(work!HA58+work!HB58)/(work!HE58+work!HF58),".")</f>
        <v>.</v>
      </c>
      <c r="FJ58" s="27" t="str">
        <f>IF(ISNUMBER(work!HH58/work!HL58),work!HH58/work!HL58,".")</f>
        <v>.</v>
      </c>
      <c r="FK58" s="27" t="str">
        <f>IF(ISNUMBER(work!HI58/work!HM58),work!HI58/work!HM58,".")</f>
        <v>.</v>
      </c>
      <c r="FL58" s="27" t="str">
        <f>IF(ISNUMBER(work!HJ58/work!HN58),work!HJ58/work!HN58,".")</f>
        <v>.</v>
      </c>
      <c r="FM58" s="27" t="str">
        <f>IF(ISNUMBER(work!HK58/work!HO58),work!HK58/work!HO58,".")</f>
        <v>.</v>
      </c>
      <c r="FN58" s="27" t="str">
        <f>IF(ISNUMBER((work!HI58+work!HJ58)/(work!HM58+work!HN58)),(work!HI58+work!HJ58)/(work!HM58+work!HN58),".")</f>
        <v>.</v>
      </c>
      <c r="FO58" s="27" t="s">
        <v>5007</v>
      </c>
      <c r="FP58" s="27" t="s">
        <v>5007</v>
      </c>
      <c r="FQ58" s="27" t="s">
        <v>5007</v>
      </c>
      <c r="FR58" s="27" t="s">
        <v>5007</v>
      </c>
      <c r="FS58" s="27" t="s">
        <v>5007</v>
      </c>
      <c r="FT58" s="27" t="str">
        <f>work!GM58</f>
        <v>.</v>
      </c>
      <c r="FU58" s="27" t="str">
        <f>work!GN58</f>
        <v>.</v>
      </c>
      <c r="FV58" s="27" t="str">
        <f>work!GO58</f>
        <v>.</v>
      </c>
      <c r="FW58" s="27" t="s">
        <v>5007</v>
      </c>
      <c r="FX58" s="27"/>
      <c r="FY58" s="27">
        <f t="shared" si="42"/>
        <v>12359.642</v>
      </c>
      <c r="FZ58">
        <f t="shared" si="20"/>
        <v>0</v>
      </c>
      <c r="GA58" t="str">
        <f>work!HC58</f>
        <v>.</v>
      </c>
      <c r="GB58" t="str">
        <f>IF(ISNUMBER(work!HA58+work!HB58),work!HA58+work!HB58,".")</f>
        <v>.</v>
      </c>
      <c r="GC58" t="str">
        <f>IF(ISNUMBER(work!HK58-work!HC58),work!HK58-work!HC58,".")</f>
        <v>.</v>
      </c>
      <c r="GD58" t="str">
        <f>IF(ISNUMBER(work!HI58+work!HJ58-work!HA58-work!HB58),(work!HI58+work!HJ58-work!HA58-work!HB58),".")</f>
        <v>.</v>
      </c>
      <c r="GH58" t="str">
        <f>work!GQ58</f>
        <v>.</v>
      </c>
      <c r="GI58" t="str">
        <f>work!GR58</f>
        <v>.</v>
      </c>
      <c r="GJ58" t="str">
        <f>work!GZ58</f>
        <v>.</v>
      </c>
      <c r="GK58" t="str">
        <f>work!HH58</f>
        <v>.</v>
      </c>
      <c r="GL58" t="str">
        <f t="shared" si="43"/>
        <v>.</v>
      </c>
      <c r="GM58" t="str">
        <f>IFERROR(VLOOKUP($F58,AREA_EM_ALLYEAR,Seq!B$1,FALSE),".")</f>
        <v>.</v>
      </c>
      <c r="GN58" t="str">
        <f>IFERROR(VLOOKUP($F58,AREA_EM_ALLYEAR,Seq!C$1,FALSE),".")</f>
        <v>.</v>
      </c>
      <c r="GO58" t="str">
        <f>IFERROR(VLOOKUP($F58,AREA_EM_ALLYEAR,Seq!D$1,FALSE),".")</f>
        <v>.</v>
      </c>
      <c r="GP58" t="str">
        <f>IFERROR(VLOOKUP($F58,AREA_EM_ALLYEAR,Seq!E$1,FALSE),".")</f>
        <v>.</v>
      </c>
      <c r="GQ58" t="str">
        <f>IFERROR(VLOOKUP($F58,AREA_EM_ALLYEAR,Seq!F$1,FALSE),".")</f>
        <v>.</v>
      </c>
      <c r="GR58" t="str">
        <f>IFERROR(VLOOKUP($F58,AREA_EM_ALLYEAR,Seq!G$1,FALSE),".")</f>
        <v>.</v>
      </c>
      <c r="GS58" t="str">
        <f>IFERROR(VLOOKUP($F58,AREA_EM_ALLYEAR,Seq!H$1,FALSE),".")</f>
        <v>.</v>
      </c>
      <c r="GT58" t="str">
        <f>IFERROR(VLOOKUP($F58,AREA_EM_ALLYEAR,Seq!I$1,FALSE),".")</f>
        <v>.</v>
      </c>
      <c r="GU58" t="str">
        <f>IFERROR(VLOOKUP($F58,AREA_EM_ALLYEAR,Seq!J$1,FALSE),".")</f>
        <v>.</v>
      </c>
      <c r="GV58" t="str">
        <f>IFERROR(VLOOKUP($F58,AREA_EM_ALLYEAR,Seq!K$1,FALSE),".")</f>
        <v>.</v>
      </c>
      <c r="GW58" t="str">
        <f>IFERROR(VLOOKUP($F58,AREA_EM_ALLYEAR,Seq!L$1,FALSE),".")</f>
        <v>.</v>
      </c>
      <c r="GX58" t="str">
        <f>IFERROR(VLOOKUP($F58,AREA_EM_ALLYEAR,Seq!M$1,FALSE),".")</f>
        <v>.</v>
      </c>
      <c r="GY58" t="str">
        <f>IFERROR(VLOOKUP($F58,AREA_EM_ALLYEAR,Seq!N$1,FALSE),".")</f>
        <v>.</v>
      </c>
      <c r="GZ58" t="str">
        <f>IFERROR(VLOOKUP($F58,AREA_EM_ALLYEAR,Seq!O$1,FALSE),".")</f>
        <v>.</v>
      </c>
      <c r="HA58" t="str">
        <f t="shared" si="21"/>
        <v>.</v>
      </c>
      <c r="HK58" s="139">
        <f>IFERROR(VLOOKUP(CONCATENATE($G58, ".SP.DYN.LE00.IN"),AREA_WB_6ATTRS,Seq!B$1,FALSE)-VLOOKUP("CHN.SP.DYN.LE00.IN",AREA_WB_6ATTRS,Seq!B$1,FALSE),".")</f>
        <v>-19.452634146341474</v>
      </c>
      <c r="HL58" s="139">
        <f>IFERROR(VLOOKUP(CONCATENATE($G58, ".SP.DYN.LE00.IN"),AREA_WB_6ATTRS,Seq!C$1,FALSE)-VLOOKUP("CHN.SP.DYN.LE00.IN",AREA_WB_6ATTRS,Seq!C$1,FALSE),".")</f>
        <v>-18.86695121951221</v>
      </c>
      <c r="HM58" s="139">
        <f>IFERROR(VLOOKUP(CONCATENATE($G58, ".SP.DYN.LE00.IN"),AREA_WB_6ATTRS,Seq!D$1,FALSE)-VLOOKUP("CHN.SP.DYN.LE00.IN",AREA_WB_6ATTRS,Seq!D$1,FALSE),".")</f>
        <v>-18.304121951219507</v>
      </c>
      <c r="HN58" s="139">
        <f>IFERROR(VLOOKUP(CONCATENATE($G58, ".SP.DYN.LE00.IN"),AREA_WB_6ATTRS,Seq!E$1,FALSE)-VLOOKUP("CHN.SP.DYN.LE00.IN",AREA_WB_6ATTRS,Seq!E$1,FALSE),".")</f>
        <v>-17.768268292682926</v>
      </c>
      <c r="HO58" s="139">
        <f>IFERROR(VLOOKUP(CONCATENATE($G58, ".SP.DYN.LE00.IN"),AREA_WB_6ATTRS,Seq!F$1,FALSE)-VLOOKUP("CHN.SP.DYN.LE00.IN",AREA_WB_6ATTRS,Seq!F$1,FALSE),".")</f>
        <v>-17.277902439024388</v>
      </c>
      <c r="HP58" s="139">
        <f>IFERROR(VLOOKUP(CONCATENATE($G58, ".SP.DYN.LE00.IN"),AREA_WB_6ATTRS,Seq!G$1,FALSE)-VLOOKUP("CHN.SP.DYN.LE00.IN",AREA_WB_6ATTRS,Seq!G$1,FALSE),".")</f>
        <v>-16.861024390243905</v>
      </c>
      <c r="HQ58" s="139">
        <f>IFERROR(VLOOKUP(CONCATENATE($G58, ".SP.DYN.LE00.IN"),AREA_WB_6ATTRS,Seq!H$1,FALSE)-VLOOKUP("CHN.SP.DYN.LE00.IN",AREA_WB_6ATTRS,Seq!H$1,FALSE),".")</f>
        <v>-16.546658536585369</v>
      </c>
      <c r="HR58" s="139">
        <f>IFERROR(VLOOKUP(CONCATENATE($G58, ".SP.DYN.LE00.IN"),AREA_WB_6ATTRS,Seq!I$1,FALSE)-VLOOKUP("CHN.SP.DYN.LE00.IN",AREA_WB_6ATTRS,Seq!I$1,FALSE),".")</f>
        <v>-16.343853658536595</v>
      </c>
      <c r="HS58" s="139">
        <f>IFERROR(VLOOKUP(CONCATENATE($G58, ".SP.DYN.LE00.IN"),AREA_WB_6ATTRS,Seq!J$1,FALSE)-VLOOKUP("CHN.SP.DYN.LE00.IN",AREA_WB_6ATTRS,Seq!J$1,FALSE),".")</f>
        <v>-16.251073170731715</v>
      </c>
      <c r="HT58" s="139">
        <f>IFERROR(VLOOKUP(CONCATENATE($G58, ".SP.DYN.LE00.IN"),AREA_WB_6ATTRS,Seq!K$1,FALSE)-VLOOKUP("CHN.SP.DYN.LE00.IN",AREA_WB_6ATTRS,Seq!K$1,FALSE),".")</f>
        <v>-16.255365853658546</v>
      </c>
      <c r="HU58" s="139">
        <f>IFERROR(VLOOKUP(CONCATENATE($G58, ".SP.DYN.LE00.IN"),AREA_WB_6ATTRS,Seq!L$1,FALSE)-VLOOKUP("CHN.SP.DYN.LE00.IN",AREA_WB_6ATTRS,Seq!L$1,FALSE),".")</f>
        <v>-16.334682926829267</v>
      </c>
      <c r="HV58" s="139">
        <f>IFERROR(VLOOKUP(CONCATENATE($G58, ".SP.DYN.LE00.IN"),AREA_WB_6ATTRS,Seq!M$1,FALSE)-VLOOKUP("CHN.SP.DYN.LE00.IN",AREA_WB_6ATTRS,Seq!M$1,FALSE),".")</f>
        <v>-16.455024390243906</v>
      </c>
      <c r="HW58" s="139">
        <f>IFERROR(VLOOKUP(CONCATENATE($G58, ".SP.DYN.LE00.IN"),AREA_WB_6ATTRS,Seq!N$1,FALSE)-VLOOKUP("CHN.SP.DYN.LE00.IN",AREA_WB_6ATTRS,Seq!N$1,FALSE),".")</f>
        <v>-16.578365853658532</v>
      </c>
      <c r="HX58" s="139">
        <f>IFERROR(VLOOKUP(CONCATENATE($G58, ".SP.DYN.LE00.IN"),AREA_WB_6ATTRS,Seq!O$1,FALSE)-VLOOKUP("CHN.SP.DYN.LE00.IN",AREA_WB_6ATTRS,Seq!O$1,FALSE),".")</f>
        <v>-16.674195121951222</v>
      </c>
      <c r="HY58" s="139">
        <f>IFERROR(VLOOKUP(CONCATENATE($G58, ".SP.DYN.LE00.IN"),AREA_WB_6ATTRS,Seq!P$1,FALSE)-VLOOKUP("CHN.SP.DYN.LE00.IN",AREA_WB_6ATTRS,Seq!P$1,FALSE),".")</f>
        <v>-16.722463414634149</v>
      </c>
      <c r="HZ58" s="139">
        <f>IFERROR(VLOOKUP(CONCATENATE($G58, ".SP.DYN.LE00.IN"),AREA_WB_6ATTRS,Seq!Q$1,FALSE)-VLOOKUP("CHN.SP.DYN.LE00.IN",AREA_WB_6ATTRS,Seq!Q$1,FALSE),".")</f>
        <v>-16.711195121951221</v>
      </c>
      <c r="IA58" s="139">
        <f>IFERROR(VLOOKUP(CONCATENATE($G58, ".SP.DYN.LE00.IN"),AREA_WB_6ATTRS,Seq!R$1,FALSE)-VLOOKUP("CHN.SP.DYN.LE00.IN",AREA_WB_6ATTRS,Seq!R$1,FALSE),".")</f>
        <v>-16.639390243902447</v>
      </c>
      <c r="IB58" s="139">
        <f>IFERROR(VLOOKUP(CONCATENATE($G58, ".SP.DYN.LE00.IN"),AREA_WB_6ATTRS,Seq!S$1,FALSE)-VLOOKUP("CHN.SP.DYN.LE00.IN",AREA_WB_6ATTRS,Seq!S$1,FALSE),".")</f>
        <v>-16.526048780487805</v>
      </c>
      <c r="IC58" s="139">
        <f>IFERROR(VLOOKUP(CONCATENATE($G58, ".SP.DYN.LE00.IN"),AREA_WB_6ATTRS,Seq!T$1,FALSE)-VLOOKUP("CHN.SP.DYN.LE00.IN",AREA_WB_6ATTRS,Seq!T$1,FALSE),".")</f>
        <v>-16.389682926829273</v>
      </c>
      <c r="ID58" s="139">
        <f>IFERROR(VLOOKUP(CONCATENATE($G58, ".SP.DYN.LE00.IN"),AREA_WB_6ATTRS,Seq!U$1,FALSE)-VLOOKUP("CHN.SP.DYN.LE00.IN",AREA_WB_6ATTRS,Seq!U$1,FALSE),".")</f>
        <v>-16.238317073170741</v>
      </c>
      <c r="IE58" s="139">
        <f>IFERROR(VLOOKUP(CONCATENATE($G58, ".SP.DYN.LE00.IN"),AREA_WB_6ATTRS,Seq!V$1,FALSE)-VLOOKUP("CHN.SP.DYN.LE00.IN",AREA_WB_6ATTRS,Seq!V$1,FALSE),".")</f>
        <v>-16.084951219512199</v>
      </c>
      <c r="IF58" s="139">
        <f>IFERROR(VLOOKUP(CONCATENATE($G58, ".SP.DYN.LE00.IN"),AREA_WB_6ATTRS,Seq!W$1,FALSE)-VLOOKUP("CHN.SP.DYN.LE00.IN",AREA_WB_6ATTRS,Seq!W$1,FALSE),".")</f>
        <v>-15.940048780487814</v>
      </c>
      <c r="IG58" s="139">
        <f>IFERROR(VLOOKUP(CONCATENATE($G58, ".SP.DYN.LE00.IN"),AREA_WB_6ATTRS,Seq!X$1,FALSE)-VLOOKUP("CHN.SP.DYN.LE00.IN",AREA_WB_6ATTRS,Seq!X$1,FALSE),".")</f>
        <v>-15.810682926829259</v>
      </c>
      <c r="IH58" s="139">
        <f>IFERROR(VLOOKUP(CONCATENATE($G58, ".SP.DYN.LE00.IN"),AREA_WB_6ATTRS,Seq!Y$1,FALSE)-VLOOKUP("CHN.SP.DYN.LE00.IN",AREA_WB_6ATTRS,Seq!Y$1,FALSE),".")</f>
        <v>-15.699317073170732</v>
      </c>
      <c r="II58" s="139">
        <f>IFERROR(VLOOKUP(CONCATENATE($G58, ".SP.DYN.LE00.IN"),AREA_WB_6ATTRS,Seq!Z$1,FALSE)-VLOOKUP("CHN.SP.DYN.LE00.IN",AREA_WB_6ATTRS,Seq!Z$1,FALSE),".")</f>
        <v>-15.607487804878055</v>
      </c>
      <c r="IJ58" s="139">
        <f>IFERROR(VLOOKUP(CONCATENATE($G58, ".SP.DYN.LE00.IN"),AREA_WB_6ATTRS,Seq!AA$1,FALSE)-VLOOKUP("CHN.SP.DYN.LE00.IN",AREA_WB_6ATTRS,Seq!AA$1,FALSE),".")</f>
        <v>-15.53124390243903</v>
      </c>
      <c r="IK58" s="139">
        <f>IFERROR(VLOOKUP(CONCATENATE($G58, ".SP.DYN.LE00.IN"),AREA_WB_6ATTRS,Seq!AB$1,FALSE)-VLOOKUP("CHN.SP.DYN.LE00.IN",AREA_WB_6ATTRS,Seq!AB$1,FALSE),".")</f>
        <v>-15.463073170731711</v>
      </c>
      <c r="IL58" s="139">
        <f>IFERROR(VLOOKUP(CONCATENATE($G58, ".SP.DYN.LE00.IN"),AREA_WB_6ATTRS,Seq!AC$1,FALSE)-VLOOKUP("CHN.SP.DYN.LE00.IN",AREA_WB_6ATTRS,Seq!AC$1,FALSE),".")</f>
        <v>-15.392536585365853</v>
      </c>
      <c r="IM58" s="139">
        <f>IFERROR(VLOOKUP(CONCATENATE($G58, ".SP.DYN.LE00.IN"),AREA_WB_6ATTRS,Seq!AD$1,FALSE)-VLOOKUP("CHN.SP.DYN.LE00.IN",AREA_WB_6ATTRS,Seq!AD$1,FALSE),".")</f>
        <v>-15.311097560975604</v>
      </c>
      <c r="IN58" s="139">
        <f>IFERROR(VLOOKUP(CONCATENATE($G58, ".SP.DYN.LE00.IN"),AREA_WB_6ATTRS,Seq!AE$1,FALSE)-VLOOKUP("CHN.SP.DYN.LE00.IN",AREA_WB_6ATTRS,Seq!AE$1,FALSE),".")</f>
        <v>-15.218292682926823</v>
      </c>
      <c r="IO58" s="139">
        <f>IFERROR(VLOOKUP(CONCATENATE($G58, ".SP.DYN.LE00.IN"),AREA_WB_6ATTRS,Seq!AF$1,FALSE)-VLOOKUP("CHN.SP.DYN.LE00.IN",AREA_WB_6ATTRS,Seq!AF$1,FALSE),".")</f>
        <v>-15.113073170731724</v>
      </c>
      <c r="IP58" s="139" t="str">
        <f>IFERROR(VLOOKUP(CONCATENATE($G58, ".SP.DYN.LE00.IN"),AREA_WB_6ATTRS,Seq!AG$1,FALSE)-VLOOKUP("CHN.SP.DYN.LE00.IN",AREA_WB_6ATTRS,Seq!AG$1,FALSE),".")</f>
        <v>.</v>
      </c>
      <c r="IW58">
        <f>IFERROR(VLOOKUP(CONCATENATE($G58, ".SP.DYN.LE00.IN"),AREA_WB_6ATTRS,Seq!B$1,FALSE),".")</f>
        <v>47.541170731707318</v>
      </c>
      <c r="IX58">
        <f>IFERROR(VLOOKUP(CONCATENATE($G58, ".SP.DYN.LE00.IN"),AREA_WB_6ATTRS,Seq!C$1,FALSE),".")</f>
        <v>48.3959756097561</v>
      </c>
      <c r="IY58">
        <f>IFERROR(VLOOKUP(CONCATENATE($G58, ".SP.DYN.LE00.IN"),AREA_WB_6ATTRS,Seq!D$1,FALSE),".")</f>
        <v>49.230780487804886</v>
      </c>
      <c r="IZ58">
        <f>IFERROR(VLOOKUP(CONCATENATE($G58, ".SP.DYN.LE00.IN"),AREA_WB_6ATTRS,Seq!E$1,FALSE),".")</f>
        <v>50.031585365853665</v>
      </c>
      <c r="JA58">
        <f>IFERROR(VLOOKUP(CONCATENATE($G58, ".SP.DYN.LE00.IN"),AREA_WB_6ATTRS,Seq!F$1,FALSE),".")</f>
        <v>50.781365853658542</v>
      </c>
      <c r="JB58">
        <f>IFERROR(VLOOKUP(CONCATENATE($G58, ".SP.DYN.LE00.IN"),AREA_WB_6ATTRS,Seq!G$1,FALSE),".")</f>
        <v>51.452121951219517</v>
      </c>
      <c r="JC58">
        <f>IFERROR(VLOOKUP(CONCATENATE($G58, ".SP.DYN.LE00.IN"),AREA_WB_6ATTRS,Seq!H$1,FALSE),".")</f>
        <v>52.012829268292691</v>
      </c>
      <c r="JD58">
        <f>IFERROR(VLOOKUP(CONCATENATE($G58, ".SP.DYN.LE00.IN"),AREA_WB_6ATTRS,Seq!I$1,FALSE),".")</f>
        <v>52.45346341463415</v>
      </c>
      <c r="JE58">
        <f>IFERROR(VLOOKUP(CONCATENATE($G58, ".SP.DYN.LE00.IN"),AREA_WB_6ATTRS,Seq!J$1,FALSE),".")</f>
        <v>52.776048780487812</v>
      </c>
      <c r="JF58">
        <f>IFERROR(VLOOKUP(CONCATENATE($G58, ".SP.DYN.LE00.IN"),AREA_WB_6ATTRS,Seq!K$1,FALSE),".")</f>
        <v>52.991560975609758</v>
      </c>
      <c r="JG58">
        <f>IFERROR(VLOOKUP(CONCATENATE($G58, ".SP.DYN.LE00.IN"),AREA_WB_6ATTRS,Seq!L$1,FALSE),".")</f>
        <v>53.125048780487809</v>
      </c>
      <c r="JH58">
        <f>IFERROR(VLOOKUP(CONCATENATE($G58, ".SP.DYN.LE00.IN"),AREA_WB_6ATTRS,Seq!M$1,FALSE),".")</f>
        <v>53.209000000000003</v>
      </c>
      <c r="JI58">
        <f>IFERROR(VLOOKUP(CONCATENATE($G58, ".SP.DYN.LE00.IN"),AREA_WB_6ATTRS,Seq!N$1,FALSE),".")</f>
        <v>53.283463414634149</v>
      </c>
      <c r="JJ58">
        <f>IFERROR(VLOOKUP(CONCATENATE($G58, ".SP.DYN.LE00.IN"),AREA_WB_6ATTRS,Seq!O$1,FALSE),".")</f>
        <v>53.380439024390249</v>
      </c>
      <c r="JK58">
        <f>IFERROR(VLOOKUP(CONCATENATE($G58, ".SP.DYN.LE00.IN"),AREA_WB_6ATTRS,Seq!P$1,FALSE),".")</f>
        <v>53.52046341463415</v>
      </c>
      <c r="JL58">
        <f>IFERROR(VLOOKUP(CONCATENATE($G58, ".SP.DYN.LE00.IN"),AREA_WB_6ATTRS,Seq!Q$1,FALSE),".")</f>
        <v>53.713536585365858</v>
      </c>
      <c r="JM58">
        <f>IFERROR(VLOOKUP(CONCATENATE($G58, ".SP.DYN.LE00.IN"),AREA_WB_6ATTRS,Seq!R$1,FALSE),".")</f>
        <v>53.959634146341465</v>
      </c>
      <c r="JN58">
        <f>IFERROR(VLOOKUP(CONCATENATE($G58, ".SP.DYN.LE00.IN"),AREA_WB_6ATTRS,Seq!S$1,FALSE),".")</f>
        <v>54.240268292682934</v>
      </c>
      <c r="JO58">
        <f>IFERROR(VLOOKUP(CONCATENATE($G58, ".SP.DYN.LE00.IN"),AREA_WB_6ATTRS,Seq!T$1,FALSE),".")</f>
        <v>54.537414634146351</v>
      </c>
      <c r="JP58">
        <f>IFERROR(VLOOKUP(CONCATENATE($G58, ".SP.DYN.LE00.IN"),AREA_WB_6ATTRS,Seq!U$1,FALSE),".")</f>
        <v>54.845073170731716</v>
      </c>
      <c r="JQ58">
        <f>IFERROR(VLOOKUP(CONCATENATE($G58, ".SP.DYN.LE00.IN"),AREA_WB_6ATTRS,Seq!V$1,FALSE),".")</f>
        <v>55.156756097560979</v>
      </c>
      <c r="JR58">
        <f>IFERROR(VLOOKUP(CONCATENATE($G58, ".SP.DYN.LE00.IN"),AREA_WB_6ATTRS,Seq!W$1,FALSE),".")</f>
        <v>55.465487804878052</v>
      </c>
      <c r="JS58">
        <f>IFERROR(VLOOKUP(CONCATENATE($G58, ".SP.DYN.LE00.IN"),AREA_WB_6ATTRS,Seq!X$1,FALSE),".")</f>
        <v>55.768756097560981</v>
      </c>
      <c r="JT58">
        <f>IFERROR(VLOOKUP(CONCATENATE($G58, ".SP.DYN.LE00.IN"),AREA_WB_6ATTRS,Seq!Y$1,FALSE),".")</f>
        <v>56.065560975609756</v>
      </c>
      <c r="JU58">
        <f>IFERROR(VLOOKUP(CONCATENATE($G58, ".SP.DYN.LE00.IN"),AREA_WB_6ATTRS,Seq!Z$1,FALSE),".")</f>
        <v>56.354853658536591</v>
      </c>
      <c r="JV58">
        <f>IFERROR(VLOOKUP(CONCATENATE($G58, ".SP.DYN.LE00.IN"),AREA_WB_6ATTRS,Seq!AA$1,FALSE),".")</f>
        <v>56.640073170731711</v>
      </c>
      <c r="JW58">
        <f>IFERROR(VLOOKUP(CONCATENATE($G58, ".SP.DYN.LE00.IN"),AREA_WB_6ATTRS,Seq!AB$1,FALSE),".")</f>
        <v>56.926658536585371</v>
      </c>
      <c r="JX58">
        <f>IFERROR(VLOOKUP(CONCATENATE($G58, ".SP.DYN.LE00.IN"),AREA_WB_6ATTRS,Seq!AC$1,FALSE),".")</f>
        <v>57.220048780487808</v>
      </c>
      <c r="JY58">
        <f>IFERROR(VLOOKUP(CONCATENATE($G58, ".SP.DYN.LE00.IN"),AREA_WB_6ATTRS,Seq!AD$1,FALSE),".")</f>
        <v>57.524243902439032</v>
      </c>
      <c r="JZ58">
        <f>IFERROR(VLOOKUP(CONCATENATE($G58, ".SP.DYN.LE00.IN"),AREA_WB_6ATTRS,Seq!AE$1,FALSE),".")</f>
        <v>57.838219512195131</v>
      </c>
      <c r="KA58">
        <f>IFERROR(VLOOKUP(CONCATENATE($G58, ".SP.DYN.LE00.IN"),AREA_WB_6ATTRS,Seq!AF$1,FALSE),".")</f>
        <v>58.160024390243905</v>
      </c>
      <c r="KB58" t="str">
        <f>IFERROR(VLOOKUP(CONCATENATE($G58, ".SP.DYN.LE00.IN"),AREA_WB_6ATTRS,Seq!AG$1,FALSE),".")</f>
        <v>.</v>
      </c>
      <c r="KK58">
        <f t="shared" si="25"/>
        <v>0</v>
      </c>
      <c r="KL58">
        <f t="shared" si="23"/>
        <v>0</v>
      </c>
      <c r="KM58">
        <f t="shared" si="26"/>
        <v>44516772.300702162</v>
      </c>
      <c r="KN58">
        <f t="shared" si="27"/>
        <v>-44402939.163910218</v>
      </c>
      <c r="KO58" t="str">
        <f t="shared" si="24"/>
        <v>.</v>
      </c>
      <c r="KP58" t="str">
        <f>work!HA58</f>
        <v>.</v>
      </c>
      <c r="KQ58" t="str">
        <f>work!HB58</f>
        <v>.</v>
      </c>
      <c r="KR58" t="str">
        <f>work!HC58</f>
        <v>.</v>
      </c>
      <c r="KS58" t="str">
        <f>IF(ISNUMBER(work!HI58-work!HA58),work!HI58-work!HA58,".")</f>
        <v>.</v>
      </c>
      <c r="KT58" t="str">
        <f>IF(ISNUMBER(work!HJ58-work!HB58),work!HJ58-work!HB58,".")</f>
        <v>.</v>
      </c>
      <c r="KU58" t="str">
        <f>IF(ISNUMBER(work!HK58-work!HC58),work!HK58-work!HC58,".")</f>
        <v>.</v>
      </c>
      <c r="KW58" t="str">
        <f>IFERROR(work!HR58/work!HV58,".")</f>
        <v>.</v>
      </c>
      <c r="KX58" t="str">
        <f>IFERROR(work!HS58/work!HW58,".")</f>
        <v>.</v>
      </c>
      <c r="KY58" t="str">
        <f>IFERROR(work!HT58/work!HX58,".")</f>
        <v>.</v>
      </c>
      <c r="KZ58" t="str">
        <f>IFERROR(work!HU58/work!HY58,".")</f>
        <v>.</v>
      </c>
    </row>
    <row r="59" spans="1:312">
      <c r="A59" s="24">
        <f t="shared" si="0"/>
        <v>58</v>
      </c>
      <c r="B59" s="24" t="str">
        <f t="shared" si="28"/>
        <v>Out</v>
      </c>
      <c r="C59" s="24" t="str">
        <f t="shared" si="29"/>
        <v>Out</v>
      </c>
      <c r="D59" s="24" t="str">
        <f t="shared" si="30"/>
        <v>Out67</v>
      </c>
      <c r="E59" s="25" t="s">
        <v>2789</v>
      </c>
      <c r="F59" s="26" t="str">
        <f t="shared" si="3"/>
        <v>Ghana</v>
      </c>
      <c r="G59" s="166" t="s">
        <v>1424</v>
      </c>
      <c r="H59" s="166" t="s">
        <v>5007</v>
      </c>
      <c r="I59" s="166" t="s">
        <v>5007</v>
      </c>
      <c r="J59" s="180" t="s">
        <v>5007</v>
      </c>
      <c r="K59" s="180" t="s">
        <v>5007</v>
      </c>
      <c r="L59" s="27">
        <f>IFERROR(VLOOKUP($F59,Area_FDI_84_96,Seq!B$1,FALSE),0)</f>
        <v>0</v>
      </c>
      <c r="M59" s="27">
        <f>IFERROR(VLOOKUP($F59,Area_FDI_84_96,Seq!C$1,FALSE),0)</f>
        <v>0</v>
      </c>
      <c r="N59" s="27">
        <f>IFERROR(VLOOKUP($F59,Area_FDI_84_96,Seq!D$1,FALSE),0)</f>
        <v>0</v>
      </c>
      <c r="O59" s="27">
        <f>IFERROR(VLOOKUP($F59,Area_FDI_84_96,Seq!E$1,FALSE),0)</f>
        <v>0</v>
      </c>
      <c r="P59" s="27">
        <f>IFERROR(VLOOKUP($F59,Area_FDI_84_96,Seq!F$1,FALSE),0)</f>
        <v>0</v>
      </c>
      <c r="Q59" s="27">
        <f>IFERROR(VLOOKUP($F59,Area_FDI_84_96,Seq!G$1,FALSE),0)</f>
        <v>0</v>
      </c>
      <c r="R59" s="27">
        <f>IFERROR(VLOOKUP($F59,Area_FDI_84_96,Seq!H$1,FALSE),0)</f>
        <v>0</v>
      </c>
      <c r="S59" s="27">
        <f>IFERROR(VLOOKUP($F59,Area_FDI_84_96,Seq!I$1,FALSE),0)</f>
        <v>0</v>
      </c>
      <c r="T59" s="27">
        <f>IFERROR(VALUE(VLOOKUP($E59,Area_FDI_92_95,Seq!B$1,FALSE)),0)</f>
        <v>0</v>
      </c>
      <c r="U59" s="27">
        <f>IFERROR(VALUE(VLOOKUP($E59,Area_FDI_92_95,Seq!C$1,FALSE)),0)</f>
        <v>0</v>
      </c>
      <c r="V59" s="27">
        <f>IFERROR(VALUE(VLOOKUP($E59,Area_FDI_92_95,Seq!D$1,FALSE)),0)</f>
        <v>0</v>
      </c>
      <c r="W59" s="27">
        <f>IFERROR(VALUE(VLOOKUP($E59,Area_FDI_92_95,Seq!E$1,FALSE)),0)</f>
        <v>0</v>
      </c>
      <c r="X59" s="27">
        <f>IFERROR(VALUE(VLOOKUP($E59,Area_FDI_96_99,Seq!B$1,FALSE)),0)</f>
        <v>0</v>
      </c>
      <c r="Y59" s="27">
        <f>IFERROR(VALUE(VLOOKUP($E59,Area_FDI_96_99,Seq!C$1,FALSE)),0)</f>
        <v>378</v>
      </c>
      <c r="Z59" s="27">
        <f>IFERROR(VALUE(VLOOKUP($E59,Area_FDI_96_99,Seq!D$1,FALSE)),0)</f>
        <v>0</v>
      </c>
      <c r="AA59" s="27">
        <f>IFERROR(VALUE(VLOOKUP($E59,Area_FDI_96_99,Seq!E$1,FALSE)),0)</f>
        <v>0</v>
      </c>
      <c r="AB59" s="27">
        <f t="shared" si="31"/>
        <v>0</v>
      </c>
      <c r="AC59" s="27">
        <f t="shared" si="32"/>
        <v>5</v>
      </c>
      <c r="AD59" s="27">
        <f t="shared" si="33"/>
        <v>0</v>
      </c>
      <c r="AE59" s="27">
        <f t="shared" si="34"/>
        <v>12</v>
      </c>
      <c r="AF59" s="27">
        <f t="shared" si="35"/>
        <v>40</v>
      </c>
      <c r="AG59" s="27">
        <f t="shared" si="36"/>
        <v>40</v>
      </c>
      <c r="AH59" s="27">
        <f t="shared" si="37"/>
        <v>10</v>
      </c>
      <c r="AI59" s="27">
        <f t="shared" si="38"/>
        <v>22</v>
      </c>
      <c r="AJ59" s="27">
        <f t="shared" si="39"/>
        <v>82</v>
      </c>
      <c r="AK59" s="27">
        <f t="shared" si="40"/>
        <v>23</v>
      </c>
      <c r="AL59" s="27">
        <f t="shared" si="41"/>
        <v>62</v>
      </c>
      <c r="AM59" s="27"/>
      <c r="AN59" s="27"/>
      <c r="AO59" s="27"/>
      <c r="AP59" s="27"/>
      <c r="AQ59" s="27"/>
      <c r="AR59" s="27"/>
      <c r="AS59" s="27"/>
      <c r="AT59" s="27">
        <f>IFERROR(work!D59+work!AP59,".")</f>
        <v>18558098.568972416</v>
      </c>
      <c r="AU59" s="27">
        <f>IFERROR(work!E59+work!AQ59,".")</f>
        <v>19500144.769167028</v>
      </c>
      <c r="AV59" s="27">
        <f>IFERROR(work!F59+work!AR59,".")</f>
        <v>21233839.472804833</v>
      </c>
      <c r="AW59" s="27">
        <f>IFERROR(work!G59+work!AS59,".")</f>
        <v>23511663.195198707</v>
      </c>
      <c r="AX59" s="27">
        <f>IFERROR(work!H59+work!AT59,".")</f>
        <v>27070609.097010471</v>
      </c>
      <c r="AY59" s="27">
        <f>IFERROR(work!I59+work!AU59,".")</f>
        <v>30704469.420992438</v>
      </c>
      <c r="AZ59" s="27">
        <f>IFERROR(work!J59+work!AV59,".")</f>
        <v>33397159.367595065</v>
      </c>
      <c r="BA59" s="27">
        <f>IFERROR(work!K59+work!AW59,".")</f>
        <v>37252733.63392175</v>
      </c>
      <c r="BB59" s="27">
        <f>IFERROR(work!L59+work!AX59,".")</f>
        <v>41446137.355911985</v>
      </c>
      <c r="BC59" s="27">
        <f>IFERROR(work!M59+work!AY59,".")</f>
        <v>43148395.109792687</v>
      </c>
      <c r="BD59" s="27">
        <f>IFERROR(work!N59+work!AZ59,".")</f>
        <v>44786544.416106202</v>
      </c>
      <c r="BE59" s="27">
        <f>IFERROR(work!O59+work!BA59,".")</f>
        <v>48894106.271776423</v>
      </c>
      <c r="BF59" s="27">
        <f>IFERROR(work!P59+work!BB59,".")</f>
        <v>55801572.363231152</v>
      </c>
      <c r="BG59" s="27">
        <f>IFERROR(work!Q59+work!BC59,".")</f>
        <v>63581100.748747118</v>
      </c>
      <c r="BH59" s="27">
        <f>IFERROR(work!R59+work!BD59,".")</f>
        <v>71873512.652750283</v>
      </c>
      <c r="BI59" s="27">
        <f>IFERROR(work!S59+work!BE59,".")</f>
        <v>79681459.117081925</v>
      </c>
      <c r="BJ59" s="27">
        <f>IFERROR(work!T59+work!BF59,".")</f>
        <v>87627858.792686999</v>
      </c>
      <c r="BK59" s="27">
        <f>IFERROR(work!U59+work!BG59,".")</f>
        <v>95755741.145652756</v>
      </c>
      <c r="BL59" s="27">
        <f>IFERROR(work!V59+work!BH59,".")</f>
        <v>103211077.9658161</v>
      </c>
      <c r="BM59" s="27">
        <f>IFERROR(work!W59+work!BI59,".")</f>
        <v>111040407.55983742</v>
      </c>
      <c r="BN59" s="27">
        <f>IFERROR(work!X59+work!BJ59,".")</f>
        <v>120345242.29890035</v>
      </c>
      <c r="BO59" s="27">
        <f>IFERROR(work!Y59+work!BK59,".")</f>
        <v>130312494.20791109</v>
      </c>
      <c r="BP59" s="27">
        <f>IFERROR(work!Z59+work!BL59,".")</f>
        <v>142147118.87445855</v>
      </c>
      <c r="BQ59" s="27">
        <f>IFERROR(work!AA59+work!BM59,".")</f>
        <v>156335864.99478158</v>
      </c>
      <c r="BR59" s="27">
        <f>IFERROR(work!AB59+work!BN59,".")</f>
        <v>172100178.62143055</v>
      </c>
      <c r="BS59" s="27">
        <f>IFERROR(work!AC59+work!BO59,".")</f>
        <v>191515047.43620595</v>
      </c>
      <c r="BT59" s="27">
        <f>IFERROR(work!AD59+work!BP59,".")</f>
        <v>215797364.76362437</v>
      </c>
      <c r="BU59" s="27">
        <f>IFERROR(work!AE59+work!BQ59,".")</f>
        <v>246388178.28888154</v>
      </c>
      <c r="BV59" s="27">
        <f>IFERROR(work!AF59+work!BR59,".")</f>
        <v>270033012.75042903</v>
      </c>
      <c r="BW59" s="27">
        <f>IFERROR(work!AG59+work!BS59,".")</f>
        <v>294835337.30856466</v>
      </c>
      <c r="BX59" s="27">
        <f>IFERROR(work!AH59+work!BT59,".")</f>
        <v>325478762.91731048</v>
      </c>
      <c r="BY59" s="27">
        <f>IFERROR(work!AI59+work!BU59,".")</f>
        <v>355143778.32172954</v>
      </c>
      <c r="BZ59" s="27"/>
      <c r="CA59" s="27"/>
      <c r="CB59" s="27"/>
      <c r="CC59" s="27"/>
      <c r="CD59" s="27"/>
      <c r="CE59" s="27"/>
      <c r="CF59" s="27">
        <f>IFERROR(work!AP59-work!D59,".")</f>
        <v>-18030125.518748961</v>
      </c>
      <c r="CG59" s="27">
        <f>IFERROR(work!AQ59-work!E59,".")</f>
        <v>-18990666.971115872</v>
      </c>
      <c r="CH59" s="27">
        <f>IFERROR(work!AR59-work!F59,".")</f>
        <v>-20759636.135843832</v>
      </c>
      <c r="CI59" s="27">
        <f>IFERROR(work!AS59-work!G59,".")</f>
        <v>-23059101.254792817</v>
      </c>
      <c r="CJ59" s="27">
        <f>IFERROR(work!AT59-work!H59,".")</f>
        <v>-26578911.549379677</v>
      </c>
      <c r="CK59" s="27">
        <f>IFERROR(work!AU59-work!I59,".")</f>
        <v>-30187736.512660306</v>
      </c>
      <c r="CL59" s="27">
        <f>IFERROR(work!AV59-work!J59,".")</f>
        <v>-32853560.688219156</v>
      </c>
      <c r="CM59" s="27">
        <f>IFERROR(work!AW59-work!K59,".")</f>
        <v>-36683069.948366933</v>
      </c>
      <c r="CN59" s="27">
        <f>IFERROR(work!AX59-work!L59,".")</f>
        <v>-40844412.0311753</v>
      </c>
      <c r="CO59" s="27">
        <f>IFERROR(work!AY59-work!M59,".")</f>
        <v>-42516066.802165322</v>
      </c>
      <c r="CP59" s="27">
        <f>IFERROR(work!AZ59-work!N59,".")</f>
        <v>-44133167.048506178</v>
      </c>
      <c r="CQ59" s="27">
        <f>IFERROR(work!BA59-work!O59,".")</f>
        <v>-48206218.647580266</v>
      </c>
      <c r="CR59" s="27">
        <f>IFERROR(work!BB59-work!P59,".")</f>
        <v>-55086998.69467409</v>
      </c>
      <c r="CS59" s="27">
        <f>IFERROR(work!BC59-work!Q59,".")</f>
        <v>-62831870.257265039</v>
      </c>
      <c r="CT59" s="27">
        <f>IFERROR(work!BD59-work!R59,".")</f>
        <v>-71099557.5550493</v>
      </c>
      <c r="CU59" s="27">
        <f>IFERROR(work!BE59-work!S59,".")</f>
        <v>-78875675.743367776</v>
      </c>
      <c r="CV59" s="27">
        <f>IFERROR(work!BF59-work!T59,".")</f>
        <v>-86784989.553807825</v>
      </c>
      <c r="CW59" s="27">
        <f>IFERROR(work!BG59-work!U59,".")</f>
        <v>-94877502.09706609</v>
      </c>
      <c r="CX59" s="27">
        <f>IFERROR(work!BH59-work!V59,".")</f>
        <v>-102291558.24983494</v>
      </c>
      <c r="CY59" s="27">
        <f>IFERROR(work!BI59-work!W59,".")</f>
        <v>-110080429.00820307</v>
      </c>
      <c r="CZ59" s="27">
        <f>IFERROR(work!BJ59-work!X59,".")</f>
        <v>-119349744.54085551</v>
      </c>
      <c r="DA59" s="27">
        <f>IFERROR(work!BK59-work!Y59,".")</f>
        <v>-129277176.53954448</v>
      </c>
      <c r="DB59" s="27">
        <f>IFERROR(work!BL59-work!Z59,".")</f>
        <v>-141065211.91101545</v>
      </c>
      <c r="DC59" s="27">
        <f>IFERROR(work!BM59-work!AA59,".")</f>
        <v>-155197698.86923942</v>
      </c>
      <c r="DD59" s="27">
        <f>IFERROR(work!BN59-work!AB59,".")</f>
        <v>-170898275.19285801</v>
      </c>
      <c r="DE59" s="27">
        <f>IFERROR(work!BO59-work!AC59,".")</f>
        <v>-190242231.65909681</v>
      </c>
      <c r="DF59" s="27">
        <f>IFERROR(work!BP59-work!AD59,".")</f>
        <v>-214443088.77678025</v>
      </c>
      <c r="DG59" s="27">
        <f>IFERROR(work!BQ59-work!AE59,".")</f>
        <v>-244946419.65426201</v>
      </c>
      <c r="DH59" s="27">
        <f>IFERROR(work!BR59-work!AF59,".")</f>
        <v>-268469706.59525549</v>
      </c>
      <c r="DI59" s="27">
        <f>IFERROR(work!BS59-work!AG59,".")</f>
        <v>-293209632.21692395</v>
      </c>
      <c r="DJ59" s="27">
        <f>IFERROR(work!BT59-work!AH59,".")</f>
        <v>-323722883.43882895</v>
      </c>
      <c r="DK59" s="27">
        <f>IFERROR(work!BU59-work!AI59,".")</f>
        <v>-353135217.85281837</v>
      </c>
      <c r="DL59" s="27"/>
      <c r="DM59" s="27"/>
      <c r="DN59" s="27"/>
      <c r="DO59" s="27"/>
      <c r="DP59" s="27"/>
      <c r="DQ59" s="27"/>
      <c r="DR59" s="27"/>
      <c r="DS59" s="27">
        <f>IFERROR(work!DO59-work!CC59,".")</f>
        <v>0</v>
      </c>
      <c r="DT59" s="27">
        <f>IFERROR(work!DP59-work!CD59,".")</f>
        <v>-1E-3</v>
      </c>
      <c r="DU59" s="27">
        <f>IFERROR(work!DQ59-work!CE59,".")</f>
        <v>-1E-3</v>
      </c>
      <c r="DV59" s="27">
        <f>IFERROR(work!DR59-work!CF59,".")</f>
        <v>-2E-3</v>
      </c>
      <c r="DW59" s="27">
        <f>IFERROR(work!DS59-work!CG59,".")</f>
        <v>-2E-3</v>
      </c>
      <c r="DX59" s="27">
        <f>IFERROR(work!DT59-work!CH59,".")</f>
        <v>-3.0000000000000001E-3</v>
      </c>
      <c r="DY59" s="27">
        <f>IFERROR(work!DU59-work!CI59,".")</f>
        <v>-3.9999999999999992E-3</v>
      </c>
      <c r="DZ59" s="27">
        <f>IFERROR(work!DV59-work!CJ59,".")</f>
        <v>-5.0000000000000001E-3</v>
      </c>
      <c r="EA59" s="27">
        <f>IFERROR(work!DW59-work!CK59,".")</f>
        <v>-5.9999999999999993E-3</v>
      </c>
      <c r="EB59" s="27">
        <f>IFERROR(work!DX59-work!CL59,".")</f>
        <v>5.0000004768371575E-3</v>
      </c>
      <c r="EC59" s="27">
        <f>IFERROR(work!DY59-work!CM59,".")</f>
        <v>0.29599999999999999</v>
      </c>
      <c r="ED59" s="27">
        <f>IFERROR(work!DZ59-work!CN59,".")</f>
        <v>0.29399999999999998</v>
      </c>
      <c r="EE59" s="27">
        <f>IFERROR(work!EA59-work!CO59,".")</f>
        <v>0.29299999999999998</v>
      </c>
      <c r="EF59" s="27" t="str">
        <f>IFERROR(work!EB59-work!CP59,".")</f>
        <v>.</v>
      </c>
      <c r="EG59" s="27" t="str">
        <f>IFERROR(work!EC59-work!CQ59,".")</f>
        <v>.</v>
      </c>
      <c r="EH59" s="27" t="str">
        <f>IFERROR(work!ED59-work!CR59,".")</f>
        <v>.</v>
      </c>
      <c r="EI59" s="27" t="str">
        <f>IFERROR(work!EE59-work!CS59,".")</f>
        <v>.</v>
      </c>
      <c r="EJ59" s="27" t="str">
        <f>IFERROR(work!EF59-work!CT59,".")</f>
        <v>.</v>
      </c>
      <c r="EK59" s="27" t="str">
        <f>IFERROR(work!EG59-work!CU59,".")</f>
        <v>.</v>
      </c>
      <c r="EL59" s="27" t="str">
        <f>IFERROR(work!EH59-work!CV59,".")</f>
        <v>.</v>
      </c>
      <c r="EM59" s="27" t="str">
        <f>IFERROR(work!EI59-work!CW59,".")</f>
        <v>.</v>
      </c>
      <c r="EN59" s="27" t="str">
        <f>IFERROR(work!EJ59-work!CX59,".")</f>
        <v>.</v>
      </c>
      <c r="EO59" s="27" t="str">
        <f>IFERROR(work!EK59-work!CY59,".")</f>
        <v>.</v>
      </c>
      <c r="EP59" s="27" t="str">
        <f>IFERROR(work!EL59-work!CZ59,".")</f>
        <v>.</v>
      </c>
      <c r="EQ59" s="27" t="str">
        <f>IFERROR(work!EM59-work!DA59,".")</f>
        <v>.</v>
      </c>
      <c r="ER59" s="27" t="str">
        <f>IFERROR(work!EN59-work!DB59,".")</f>
        <v>.</v>
      </c>
      <c r="ES59" s="27" t="str">
        <f>IFERROR(work!EO59-work!DC59,".")</f>
        <v>.</v>
      </c>
      <c r="ET59" s="27" t="str">
        <f>IFERROR(work!EP59-work!DD59,".")</f>
        <v>.</v>
      </c>
      <c r="EU59" s="27" t="str">
        <f>IFERROR(work!EQ59-work!DE59,".")</f>
        <v>.</v>
      </c>
      <c r="EV59" s="27" t="str">
        <f>IFERROR(work!ER59-work!DF59,".")</f>
        <v>.</v>
      </c>
      <c r="EW59" s="27" t="str">
        <f>IFERROR(work!ES59-work!DG59,".")</f>
        <v>.</v>
      </c>
      <c r="EX59" s="27" t="str">
        <f>IFERROR(work!ET59-work!DH59,".")</f>
        <v>.</v>
      </c>
      <c r="EY59" s="27"/>
      <c r="EZ59" s="27"/>
      <c r="FA59" s="27"/>
      <c r="FB59" s="27"/>
      <c r="FC59" s="27"/>
      <c r="FD59" s="27"/>
      <c r="FE59" s="27" t="str">
        <f>IF(ISNUMBER(work!GZ59/work!HD59),work!GZ59/work!HD59,".")</f>
        <v>.</v>
      </c>
      <c r="FF59" s="27" t="str">
        <f>IF(ISNUMBER(work!HA59/work!HE59),work!HA59/work!HE59,".")</f>
        <v>.</v>
      </c>
      <c r="FG59" s="27" t="str">
        <f>IF(ISNUMBER(work!HB59/work!HF59),work!HB59/work!HF59,".")</f>
        <v>.</v>
      </c>
      <c r="FH59" s="27" t="str">
        <f>IF(ISNUMBER(work!HC59/work!HG59),work!HC59/work!HG59,".")</f>
        <v>.</v>
      </c>
      <c r="FI59" s="27" t="str">
        <f>IF(ISNUMBER((work!HA59+work!HB59)/(work!HE59+work!HF59)),(work!HA59+work!HB59)/(work!HE59+work!HF59),".")</f>
        <v>.</v>
      </c>
      <c r="FJ59" s="27" t="str">
        <f>IF(ISNUMBER(work!HH59/work!HL59),work!HH59/work!HL59,".")</f>
        <v>.</v>
      </c>
      <c r="FK59" s="27" t="str">
        <f>IF(ISNUMBER(work!HI59/work!HM59),work!HI59/work!HM59,".")</f>
        <v>.</v>
      </c>
      <c r="FL59" s="27" t="str">
        <f>IF(ISNUMBER(work!HJ59/work!HN59),work!HJ59/work!HN59,".")</f>
        <v>.</v>
      </c>
      <c r="FM59" s="27" t="str">
        <f>IF(ISNUMBER(work!HK59/work!HO59),work!HK59/work!HO59,".")</f>
        <v>.</v>
      </c>
      <c r="FN59" s="27" t="str">
        <f>IF(ISNUMBER((work!HI59+work!HJ59)/(work!HM59+work!HN59)),(work!HI59+work!HJ59)/(work!HM59+work!HN59),".")</f>
        <v>.</v>
      </c>
      <c r="FO59" s="27" t="s">
        <v>5007</v>
      </c>
      <c r="FP59" s="27" t="s">
        <v>5007</v>
      </c>
      <c r="FQ59" s="27" t="s">
        <v>5007</v>
      </c>
      <c r="FR59" s="27" t="s">
        <v>5007</v>
      </c>
      <c r="FS59" s="27" t="s">
        <v>5007</v>
      </c>
      <c r="FT59" s="27" t="str">
        <f>work!GM59</f>
        <v>.</v>
      </c>
      <c r="FU59" s="27" t="str">
        <f>work!GN59</f>
        <v>.</v>
      </c>
      <c r="FV59" s="27" t="str">
        <f>work!GO59</f>
        <v>.</v>
      </c>
      <c r="FW59" s="27" t="s">
        <v>5007</v>
      </c>
      <c r="FX59" s="27"/>
      <c r="FY59" s="27">
        <f t="shared" si="42"/>
        <v>11826.144</v>
      </c>
      <c r="FZ59">
        <f t="shared" si="20"/>
        <v>0</v>
      </c>
      <c r="GA59" t="str">
        <f>work!HC59</f>
        <v>.</v>
      </c>
      <c r="GB59" t="str">
        <f>IF(ISNUMBER(work!HA59+work!HB59),work!HA59+work!HB59,".")</f>
        <v>.</v>
      </c>
      <c r="GC59" t="str">
        <f>IF(ISNUMBER(work!HK59-work!HC59),work!HK59-work!HC59,".")</f>
        <v>.</v>
      </c>
      <c r="GD59" t="str">
        <f>IF(ISNUMBER(work!HI59+work!HJ59-work!HA59-work!HB59),(work!HI59+work!HJ59-work!HA59-work!HB59),".")</f>
        <v>.</v>
      </c>
      <c r="GH59" t="str">
        <f>work!GQ59</f>
        <v>.</v>
      </c>
      <c r="GI59" t="str">
        <f>work!GR59</f>
        <v>.</v>
      </c>
      <c r="GJ59" t="str">
        <f>work!GZ59</f>
        <v>.</v>
      </c>
      <c r="GK59" t="str">
        <f>work!HH59</f>
        <v>.</v>
      </c>
      <c r="GL59" t="str">
        <f t="shared" si="43"/>
        <v/>
      </c>
      <c r="GM59" t="str">
        <f>IFERROR(VLOOKUP($F59,AREA_EM_ALLYEAR,Seq!B$1,FALSE),".")</f>
        <v>.</v>
      </c>
      <c r="GN59" t="str">
        <f>IFERROR(VLOOKUP($F59,AREA_EM_ALLYEAR,Seq!C$1,FALSE),".")</f>
        <v>.</v>
      </c>
      <c r="GO59" t="str">
        <f>IFERROR(VLOOKUP($F59,AREA_EM_ALLYEAR,Seq!D$1,FALSE),".")</f>
        <v>.</v>
      </c>
      <c r="GP59" t="str">
        <f>IFERROR(VLOOKUP($F59,AREA_EM_ALLYEAR,Seq!E$1,FALSE),".")</f>
        <v>.</v>
      </c>
      <c r="GQ59" t="str">
        <f>IFERROR(VLOOKUP($F59,AREA_EM_ALLYEAR,Seq!F$1,FALSE),".")</f>
        <v>.</v>
      </c>
      <c r="GR59" t="str">
        <f>IFERROR(VLOOKUP($F59,AREA_EM_ALLYEAR,Seq!G$1,FALSE),".")</f>
        <v>.</v>
      </c>
      <c r="GS59" t="str">
        <f>IFERROR(VLOOKUP($F59,AREA_EM_ALLYEAR,Seq!H$1,FALSE),".")</f>
        <v>.</v>
      </c>
      <c r="GT59" t="str">
        <f>IFERROR(VLOOKUP($F59,AREA_EM_ALLYEAR,Seq!I$1,FALSE),".")</f>
        <v>.</v>
      </c>
      <c r="GU59" t="str">
        <f>IFERROR(VLOOKUP($F59,AREA_EM_ALLYEAR,Seq!J$1,FALSE),".")</f>
        <v>.</v>
      </c>
      <c r="GV59" t="str">
        <f>IFERROR(VLOOKUP($F59,AREA_EM_ALLYEAR,Seq!K$1,FALSE),".")</f>
        <v>.</v>
      </c>
      <c r="GW59" t="str">
        <f>IFERROR(VLOOKUP($F59,AREA_EM_ALLYEAR,Seq!L$1,FALSE),".")</f>
        <v>.</v>
      </c>
      <c r="GX59" t="str">
        <f>IFERROR(VLOOKUP($F59,AREA_EM_ALLYEAR,Seq!M$1,FALSE),".")</f>
        <v>.</v>
      </c>
      <c r="GY59" t="str">
        <f>IFERROR(VLOOKUP($F59,AREA_EM_ALLYEAR,Seq!N$1,FALSE),".")</f>
        <v>.</v>
      </c>
      <c r="GZ59" t="str">
        <f>IFERROR(VLOOKUP($F59,AREA_EM_ALLYEAR,Seq!O$1,FALSE),".")</f>
        <v>.</v>
      </c>
      <c r="HA59" t="str">
        <f t="shared" si="21"/>
        <v>.</v>
      </c>
      <c r="HK59" s="139">
        <f>IFERROR(VLOOKUP(CONCATENATE($G59, ".SP.DYN.LE00.IN"),AREA_WB_6ATTRS,Seq!B$1,FALSE)-VLOOKUP("CHN.SP.DYN.LE00.IN",AREA_WB_6ATTRS,Seq!B$1,FALSE),".")</f>
        <v>-13.883365853658546</v>
      </c>
      <c r="HL59" s="139">
        <f>IFERROR(VLOOKUP(CONCATENATE($G59, ".SP.DYN.LE00.IN"),AREA_WB_6ATTRS,Seq!C$1,FALSE)-VLOOKUP("CHN.SP.DYN.LE00.IN",AREA_WB_6ATTRS,Seq!C$1,FALSE),".")</f>
        <v>-13.853853658536593</v>
      </c>
      <c r="HM59" s="139">
        <f>IFERROR(VLOOKUP(CONCATENATE($G59, ".SP.DYN.LE00.IN"),AREA_WB_6ATTRS,Seq!D$1,FALSE)-VLOOKUP("CHN.SP.DYN.LE00.IN",AREA_WB_6ATTRS,Seq!D$1,FALSE),".")</f>
        <v>-13.845439024390238</v>
      </c>
      <c r="HN59" s="139">
        <f>IFERROR(VLOOKUP(CONCATENATE($G59, ".SP.DYN.LE00.IN"),AREA_WB_6ATTRS,Seq!E$1,FALSE)-VLOOKUP("CHN.SP.DYN.LE00.IN",AREA_WB_6ATTRS,Seq!E$1,FALSE),".")</f>
        <v>-13.835195121951223</v>
      </c>
      <c r="HO59" s="139">
        <f>IFERROR(VLOOKUP(CONCATENATE($G59, ".SP.DYN.LE00.IN"),AREA_WB_6ATTRS,Seq!F$1,FALSE)-VLOOKUP("CHN.SP.DYN.LE00.IN",AREA_WB_6ATTRS,Seq!F$1,FALSE),".")</f>
        <v>-13.813731707317068</v>
      </c>
      <c r="HP59" s="139">
        <f>IFERROR(VLOOKUP(CONCATENATE($G59, ".SP.DYN.LE00.IN"),AREA_WB_6ATTRS,Seq!G$1,FALSE)-VLOOKUP("CHN.SP.DYN.LE00.IN",AREA_WB_6ATTRS,Seq!G$1,FALSE),".")</f>
        <v>-13.757731707317078</v>
      </c>
      <c r="HQ59" s="139">
        <f>IFERROR(VLOOKUP(CONCATENATE($G59, ".SP.DYN.LE00.IN"),AREA_WB_6ATTRS,Seq!H$1,FALSE)-VLOOKUP("CHN.SP.DYN.LE00.IN",AREA_WB_6ATTRS,Seq!H$1,FALSE),".")</f>
        <v>-13.638926829268293</v>
      </c>
      <c r="HR59" s="139">
        <f>IFERROR(VLOOKUP(CONCATENATE($G59, ".SP.DYN.LE00.IN"),AREA_WB_6ATTRS,Seq!I$1,FALSE)-VLOOKUP("CHN.SP.DYN.LE00.IN",AREA_WB_6ATTRS,Seq!I$1,FALSE),".")</f>
        <v>-13.451463414634155</v>
      </c>
      <c r="HS59" s="139">
        <f>IFERROR(VLOOKUP(CONCATENATE($G59, ".SP.DYN.LE00.IN"),AREA_WB_6ATTRS,Seq!J$1,FALSE)-VLOOKUP("CHN.SP.DYN.LE00.IN",AREA_WB_6ATTRS,Seq!J$1,FALSE),".")</f>
        <v>-13.202439024390245</v>
      </c>
      <c r="HT59" s="139">
        <f>IFERROR(VLOOKUP(CONCATENATE($G59, ".SP.DYN.LE00.IN"),AREA_WB_6ATTRS,Seq!K$1,FALSE)-VLOOKUP("CHN.SP.DYN.LE00.IN",AREA_WB_6ATTRS,Seq!K$1,FALSE),".")</f>
        <v>-12.908878048780494</v>
      </c>
      <c r="HU59" s="139">
        <f>IFERROR(VLOOKUP(CONCATENATE($G59, ".SP.DYN.LE00.IN"),AREA_WB_6ATTRS,Seq!L$1,FALSE)-VLOOKUP("CHN.SP.DYN.LE00.IN",AREA_WB_6ATTRS,Seq!L$1,FALSE),".")</f>
        <v>-12.616707317073171</v>
      </c>
      <c r="HV59" s="139">
        <f>IFERROR(VLOOKUP(CONCATENATE($G59, ".SP.DYN.LE00.IN"),AREA_WB_6ATTRS,Seq!M$1,FALSE)-VLOOKUP("CHN.SP.DYN.LE00.IN",AREA_WB_6ATTRS,Seq!M$1,FALSE),".")</f>
        <v>-12.377731707317068</v>
      </c>
      <c r="HW59" s="139">
        <f>IFERROR(VLOOKUP(CONCATENATE($G59, ".SP.DYN.LE00.IN"),AREA_WB_6ATTRS,Seq!N$1,FALSE)-VLOOKUP("CHN.SP.DYN.LE00.IN",AREA_WB_6ATTRS,Seq!N$1,FALSE),".")</f>
        <v>-12.231780487804862</v>
      </c>
      <c r="HX59" s="139">
        <f>IFERROR(VLOOKUP(CONCATENATE($G59, ".SP.DYN.LE00.IN"),AREA_WB_6ATTRS,Seq!O$1,FALSE)-VLOOKUP("CHN.SP.DYN.LE00.IN",AREA_WB_6ATTRS,Seq!O$1,FALSE),".")</f>
        <v>-12.198682926829264</v>
      </c>
      <c r="HY59" s="139">
        <f>IFERROR(VLOOKUP(CONCATENATE($G59, ".SP.DYN.LE00.IN"),AREA_WB_6ATTRS,Seq!P$1,FALSE)-VLOOKUP("CHN.SP.DYN.LE00.IN",AREA_WB_6ATTRS,Seq!P$1,FALSE),".")</f>
        <v>-12.273853658536588</v>
      </c>
      <c r="HZ59" s="139">
        <f>IFERROR(VLOOKUP(CONCATENATE($G59, ".SP.DYN.LE00.IN"),AREA_WB_6ATTRS,Seq!Q$1,FALSE)-VLOOKUP("CHN.SP.DYN.LE00.IN",AREA_WB_6ATTRS,Seq!Q$1,FALSE),".")</f>
        <v>-12.43180487804878</v>
      </c>
      <c r="IA59" s="139">
        <f>IFERROR(VLOOKUP(CONCATENATE($G59, ".SP.DYN.LE00.IN"),AREA_WB_6ATTRS,Seq!R$1,FALSE)-VLOOKUP("CHN.SP.DYN.LE00.IN",AREA_WB_6ATTRS,Seq!R$1,FALSE),".")</f>
        <v>-12.63053658536586</v>
      </c>
      <c r="IB59" s="139">
        <f>IFERROR(VLOOKUP(CONCATENATE($G59, ".SP.DYN.LE00.IN"),AREA_WB_6ATTRS,Seq!S$1,FALSE)-VLOOKUP("CHN.SP.DYN.LE00.IN",AREA_WB_6ATTRS,Seq!S$1,FALSE),".")</f>
        <v>-12.811195121951229</v>
      </c>
      <c r="IC59" s="139">
        <f>IFERROR(VLOOKUP(CONCATENATE($G59, ".SP.DYN.LE00.IN"),AREA_WB_6ATTRS,Seq!T$1,FALSE)-VLOOKUP("CHN.SP.DYN.LE00.IN",AREA_WB_6ATTRS,Seq!T$1,FALSE),".")</f>
        <v>-12.925853658536596</v>
      </c>
      <c r="ID59" s="139">
        <f>IFERROR(VLOOKUP(CONCATENATE($G59, ".SP.DYN.LE00.IN"),AREA_WB_6ATTRS,Seq!U$1,FALSE)-VLOOKUP("CHN.SP.DYN.LE00.IN",AREA_WB_6ATTRS,Seq!U$1,FALSE),".")</f>
        <v>-12.948585365853674</v>
      </c>
      <c r="IE59" s="139">
        <f>IFERROR(VLOOKUP(CONCATENATE($G59, ".SP.DYN.LE00.IN"),AREA_WB_6ATTRS,Seq!V$1,FALSE)-VLOOKUP("CHN.SP.DYN.LE00.IN",AREA_WB_6ATTRS,Seq!V$1,FALSE),".")</f>
        <v>-12.859463414634142</v>
      </c>
      <c r="IF59" s="139">
        <f>IFERROR(VLOOKUP(CONCATENATE($G59, ".SP.DYN.LE00.IN"),AREA_WB_6ATTRS,Seq!W$1,FALSE)-VLOOKUP("CHN.SP.DYN.LE00.IN",AREA_WB_6ATTRS,Seq!W$1,FALSE),".")</f>
        <v>-12.650000000000006</v>
      </c>
      <c r="IG59" s="139">
        <f>IFERROR(VLOOKUP(CONCATENATE($G59, ".SP.DYN.LE00.IN"),AREA_WB_6ATTRS,Seq!X$1,FALSE)-VLOOKUP("CHN.SP.DYN.LE00.IN",AREA_WB_6ATTRS,Seq!X$1,FALSE),".")</f>
        <v>-12.347243902439011</v>
      </c>
      <c r="IH59" s="139">
        <f>IFERROR(VLOOKUP(CONCATENATE($G59, ".SP.DYN.LE00.IN"),AREA_WB_6ATTRS,Seq!Y$1,FALSE)-VLOOKUP("CHN.SP.DYN.LE00.IN",AREA_WB_6ATTRS,Seq!Y$1,FALSE),".")</f>
        <v>-11.979146341463412</v>
      </c>
      <c r="II59" s="139">
        <f>IFERROR(VLOOKUP(CONCATENATE($G59, ".SP.DYN.LE00.IN"),AREA_WB_6ATTRS,Seq!Z$1,FALSE)-VLOOKUP("CHN.SP.DYN.LE00.IN",AREA_WB_6ATTRS,Seq!Z$1,FALSE),".")</f>
        <v>-11.565731707317077</v>
      </c>
      <c r="IJ59" s="139">
        <f>IFERROR(VLOOKUP(CONCATENATE($G59, ".SP.DYN.LE00.IN"),AREA_WB_6ATTRS,Seq!AA$1,FALSE)-VLOOKUP("CHN.SP.DYN.LE00.IN",AREA_WB_6ATTRS,Seq!AA$1,FALSE),".")</f>
        <v>-11.133000000000003</v>
      </c>
      <c r="IK59" s="139">
        <f>IFERROR(VLOOKUP(CONCATENATE($G59, ".SP.DYN.LE00.IN"),AREA_WB_6ATTRS,Seq!AB$1,FALSE)-VLOOKUP("CHN.SP.DYN.LE00.IN",AREA_WB_6ATTRS,Seq!AB$1,FALSE),".")</f>
        <v>-10.708365853658542</v>
      </c>
      <c r="IL59" s="139">
        <f>IFERROR(VLOOKUP(CONCATENATE($G59, ".SP.DYN.LE00.IN"),AREA_WB_6ATTRS,Seq!AC$1,FALSE)-VLOOKUP("CHN.SP.DYN.LE00.IN",AREA_WB_6ATTRS,Seq!AC$1,FALSE),".")</f>
        <v>-10.312341463414626</v>
      </c>
      <c r="IM59" s="139">
        <f>IFERROR(VLOOKUP(CONCATENATE($G59, ".SP.DYN.LE00.IN"),AREA_WB_6ATTRS,Seq!AD$1,FALSE)-VLOOKUP("CHN.SP.DYN.LE00.IN",AREA_WB_6ATTRS,Seq!AD$1,FALSE),".")</f>
        <v>-9.9618292682926892</v>
      </c>
      <c r="IN59" s="139">
        <f>IFERROR(VLOOKUP(CONCATENATE($G59, ".SP.DYN.LE00.IN"),AREA_WB_6ATTRS,Seq!AE$1,FALSE)-VLOOKUP("CHN.SP.DYN.LE00.IN",AREA_WB_6ATTRS,Seq!AE$1,FALSE),".")</f>
        <v>-9.6683414634146274</v>
      </c>
      <c r="IO59" s="139">
        <f>IFERROR(VLOOKUP(CONCATENATE($G59, ".SP.DYN.LE00.IN"),AREA_WB_6ATTRS,Seq!AF$1,FALSE)-VLOOKUP("CHN.SP.DYN.LE00.IN",AREA_WB_6ATTRS,Seq!AF$1,FALSE),".")</f>
        <v>-9.4358292682927001</v>
      </c>
      <c r="IP59" s="139" t="str">
        <f>IFERROR(VLOOKUP(CONCATENATE($G59, ".SP.DYN.LE00.IN"),AREA_WB_6ATTRS,Seq!AG$1,FALSE)-VLOOKUP("CHN.SP.DYN.LE00.IN",AREA_WB_6ATTRS,Seq!AG$1,FALSE),".")</f>
        <v>.</v>
      </c>
      <c r="IW59">
        <f>IFERROR(VLOOKUP(CONCATENATE($G59, ".SP.DYN.LE00.IN"),AREA_WB_6ATTRS,Seq!B$1,FALSE),".")</f>
        <v>53.110439024390246</v>
      </c>
      <c r="IX59">
        <f>IFERROR(VLOOKUP(CONCATENATE($G59, ".SP.DYN.LE00.IN"),AREA_WB_6ATTRS,Seq!C$1,FALSE),".")</f>
        <v>53.409073170731716</v>
      </c>
      <c r="IY59">
        <f>IFERROR(VLOOKUP(CONCATENATE($G59, ".SP.DYN.LE00.IN"),AREA_WB_6ATTRS,Seq!D$1,FALSE),".")</f>
        <v>53.689463414634155</v>
      </c>
      <c r="IZ59">
        <f>IFERROR(VLOOKUP(CONCATENATE($G59, ".SP.DYN.LE00.IN"),AREA_WB_6ATTRS,Seq!E$1,FALSE),".")</f>
        <v>53.964658536585368</v>
      </c>
      <c r="JA59">
        <f>IFERROR(VLOOKUP(CONCATENATE($G59, ".SP.DYN.LE00.IN"),AREA_WB_6ATTRS,Seq!F$1,FALSE),".")</f>
        <v>54.245536585365862</v>
      </c>
      <c r="JB59">
        <f>IFERROR(VLOOKUP(CONCATENATE($G59, ".SP.DYN.LE00.IN"),AREA_WB_6ATTRS,Seq!G$1,FALSE),".")</f>
        <v>54.555414634146345</v>
      </c>
      <c r="JC59">
        <f>IFERROR(VLOOKUP(CONCATENATE($G59, ".SP.DYN.LE00.IN"),AREA_WB_6ATTRS,Seq!H$1,FALSE),".")</f>
        <v>54.920560975609767</v>
      </c>
      <c r="JD59">
        <f>IFERROR(VLOOKUP(CONCATENATE($G59, ".SP.DYN.LE00.IN"),AREA_WB_6ATTRS,Seq!I$1,FALSE),".")</f>
        <v>55.345853658536591</v>
      </c>
      <c r="JE59">
        <f>IFERROR(VLOOKUP(CONCATENATE($G59, ".SP.DYN.LE00.IN"),AREA_WB_6ATTRS,Seq!J$1,FALSE),".")</f>
        <v>55.824682926829283</v>
      </c>
      <c r="JF59">
        <f>IFERROR(VLOOKUP(CONCATENATE($G59, ".SP.DYN.LE00.IN"),AREA_WB_6ATTRS,Seq!K$1,FALSE),".")</f>
        <v>56.33804878048781</v>
      </c>
      <c r="JG59">
        <f>IFERROR(VLOOKUP(CONCATENATE($G59, ".SP.DYN.LE00.IN"),AREA_WB_6ATTRS,Seq!L$1,FALSE),".")</f>
        <v>56.843024390243905</v>
      </c>
      <c r="JH59">
        <f>IFERROR(VLOOKUP(CONCATENATE($G59, ".SP.DYN.LE00.IN"),AREA_WB_6ATTRS,Seq!M$1,FALSE),".")</f>
        <v>57.286292682926842</v>
      </c>
      <c r="JI59">
        <f>IFERROR(VLOOKUP(CONCATENATE($G59, ".SP.DYN.LE00.IN"),AREA_WB_6ATTRS,Seq!N$1,FALSE),".")</f>
        <v>57.630048780487819</v>
      </c>
      <c r="JJ59">
        <f>IFERROR(VLOOKUP(CONCATENATE($G59, ".SP.DYN.LE00.IN"),AREA_WB_6ATTRS,Seq!O$1,FALSE),".")</f>
        <v>57.855951219512207</v>
      </c>
      <c r="JK59">
        <f>IFERROR(VLOOKUP(CONCATENATE($G59, ".SP.DYN.LE00.IN"),AREA_WB_6ATTRS,Seq!P$1,FALSE),".")</f>
        <v>57.969073170731711</v>
      </c>
      <c r="JL59">
        <f>IFERROR(VLOOKUP(CONCATENATE($G59, ".SP.DYN.LE00.IN"),AREA_WB_6ATTRS,Seq!Q$1,FALSE),".")</f>
        <v>57.992926829268299</v>
      </c>
      <c r="JM59">
        <f>IFERROR(VLOOKUP(CONCATENATE($G59, ".SP.DYN.LE00.IN"),AREA_WB_6ATTRS,Seq!R$1,FALSE),".")</f>
        <v>57.968487804878052</v>
      </c>
      <c r="JN59">
        <f>IFERROR(VLOOKUP(CONCATENATE($G59, ".SP.DYN.LE00.IN"),AREA_WB_6ATTRS,Seq!S$1,FALSE),".")</f>
        <v>57.95512195121951</v>
      </c>
      <c r="JO59">
        <f>IFERROR(VLOOKUP(CONCATENATE($G59, ".SP.DYN.LE00.IN"),AREA_WB_6ATTRS,Seq!T$1,FALSE),".")</f>
        <v>58.001243902439029</v>
      </c>
      <c r="JP59">
        <f>IFERROR(VLOOKUP(CONCATENATE($G59, ".SP.DYN.LE00.IN"),AREA_WB_6ATTRS,Seq!U$1,FALSE),".")</f>
        <v>58.134804878048783</v>
      </c>
      <c r="JQ59">
        <f>IFERROR(VLOOKUP(CONCATENATE($G59, ".SP.DYN.LE00.IN"),AREA_WB_6ATTRS,Seq!V$1,FALSE),".")</f>
        <v>58.382243902439036</v>
      </c>
      <c r="JR59">
        <f>IFERROR(VLOOKUP(CONCATENATE($G59, ".SP.DYN.LE00.IN"),AREA_WB_6ATTRS,Seq!W$1,FALSE),".")</f>
        <v>58.75553658536586</v>
      </c>
      <c r="JS59">
        <f>IFERROR(VLOOKUP(CONCATENATE($G59, ".SP.DYN.LE00.IN"),AREA_WB_6ATTRS,Seq!X$1,FALSE),".")</f>
        <v>59.232195121951229</v>
      </c>
      <c r="JT59">
        <f>IFERROR(VLOOKUP(CONCATENATE($G59, ".SP.DYN.LE00.IN"),AREA_WB_6ATTRS,Seq!Y$1,FALSE),".")</f>
        <v>59.785731707317076</v>
      </c>
      <c r="JU59">
        <f>IFERROR(VLOOKUP(CONCATENATE($G59, ".SP.DYN.LE00.IN"),AREA_WB_6ATTRS,Seq!Z$1,FALSE),".")</f>
        <v>60.396609756097568</v>
      </c>
      <c r="JV59">
        <f>IFERROR(VLOOKUP(CONCATENATE($G59, ".SP.DYN.LE00.IN"),AREA_WB_6ATTRS,Seq!AA$1,FALSE),".")</f>
        <v>61.038317073170738</v>
      </c>
      <c r="JW59">
        <f>IFERROR(VLOOKUP(CONCATENATE($G59, ".SP.DYN.LE00.IN"),AREA_WB_6ATTRS,Seq!AB$1,FALSE),".")</f>
        <v>61.681365853658541</v>
      </c>
      <c r="JX59">
        <f>IFERROR(VLOOKUP(CONCATENATE($G59, ".SP.DYN.LE00.IN"),AREA_WB_6ATTRS,Seq!AC$1,FALSE),".")</f>
        <v>62.300243902439036</v>
      </c>
      <c r="JY59">
        <f>IFERROR(VLOOKUP(CONCATENATE($G59, ".SP.DYN.LE00.IN"),AREA_WB_6ATTRS,Seq!AD$1,FALSE),".")</f>
        <v>62.873512195121947</v>
      </c>
      <c r="JZ59">
        <f>IFERROR(VLOOKUP(CONCATENATE($G59, ".SP.DYN.LE00.IN"),AREA_WB_6ATTRS,Seq!AE$1,FALSE),".")</f>
        <v>63.388170731707326</v>
      </c>
      <c r="KA59">
        <f>IFERROR(VLOOKUP(CONCATENATE($G59, ".SP.DYN.LE00.IN"),AREA_WB_6ATTRS,Seq!AF$1,FALSE),".")</f>
        <v>63.837268292682928</v>
      </c>
      <c r="KB59" t="str">
        <f>IFERROR(VLOOKUP(CONCATENATE($G59, ".SP.DYN.LE00.IN"),AREA_WB_6ATTRS,Seq!AG$1,FALSE),".")</f>
        <v>.</v>
      </c>
      <c r="KK59">
        <f t="shared" si="25"/>
        <v>378</v>
      </c>
      <c r="KL59">
        <f t="shared" si="23"/>
        <v>0</v>
      </c>
      <c r="KM59">
        <f t="shared" si="26"/>
        <v>44786544.416106202</v>
      </c>
      <c r="KN59">
        <f t="shared" si="27"/>
        <v>-44133167.048506178</v>
      </c>
      <c r="KO59">
        <f t="shared" si="24"/>
        <v>0.29599999999999999</v>
      </c>
      <c r="KP59" t="str">
        <f>work!HA59</f>
        <v>.</v>
      </c>
      <c r="KQ59" t="str">
        <f>work!HB59</f>
        <v>.</v>
      </c>
      <c r="KR59" t="str">
        <f>work!HC59</f>
        <v>.</v>
      </c>
      <c r="KS59" t="str">
        <f>IF(ISNUMBER(work!HI59-work!HA59),work!HI59-work!HA59,".")</f>
        <v>.</v>
      </c>
      <c r="KT59" t="str">
        <f>IF(ISNUMBER(work!HJ59-work!HB59),work!HJ59-work!HB59,".")</f>
        <v>.</v>
      </c>
      <c r="KU59" t="str">
        <f>IF(ISNUMBER(work!HK59-work!HC59),work!HK59-work!HC59,".")</f>
        <v>.</v>
      </c>
      <c r="KW59">
        <f>IFERROR(work!HR59/work!HV59,".")</f>
        <v>8.8879537391077226E-6</v>
      </c>
      <c r="KX59">
        <f>IFERROR(work!HS59/work!HW59,".")</f>
        <v>2.2983116295437002E-5</v>
      </c>
      <c r="KY59">
        <f>IFERROR(work!HT59/work!HX59,".")</f>
        <v>3.0211008533073759E-5</v>
      </c>
      <c r="KZ59" t="str">
        <f>IFERROR(work!HU59/work!HY59,".")</f>
        <v>.</v>
      </c>
    </row>
    <row r="60" spans="1:312">
      <c r="A60" s="24">
        <f t="shared" si="0"/>
        <v>59</v>
      </c>
      <c r="B60" s="24" t="str">
        <f t="shared" si="28"/>
        <v>Out</v>
      </c>
      <c r="C60" s="24" t="str">
        <f t="shared" si="29"/>
        <v>Out</v>
      </c>
      <c r="D60" s="24" t="str">
        <f t="shared" si="30"/>
        <v>Out67</v>
      </c>
      <c r="E60" s="25" t="s">
        <v>2411</v>
      </c>
      <c r="F60" s="26" t="str">
        <f t="shared" si="3"/>
        <v>Guinea</v>
      </c>
      <c r="G60" s="166" t="s">
        <v>1431</v>
      </c>
      <c r="H60" s="166" t="s">
        <v>5007</v>
      </c>
      <c r="I60" s="166" t="s">
        <v>5007</v>
      </c>
      <c r="J60" s="180" t="s">
        <v>5007</v>
      </c>
      <c r="K60" s="180" t="s">
        <v>5007</v>
      </c>
      <c r="L60" s="27">
        <f>IFERROR(VLOOKUP($F60,Area_FDI_84_96,Seq!B$1,FALSE),0)</f>
        <v>0</v>
      </c>
      <c r="M60" s="27">
        <f>IFERROR(VLOOKUP($F60,Area_FDI_84_96,Seq!C$1,FALSE),0)</f>
        <v>0</v>
      </c>
      <c r="N60" s="27">
        <f>IFERROR(VLOOKUP($F60,Area_FDI_84_96,Seq!D$1,FALSE),0)</f>
        <v>0</v>
      </c>
      <c r="O60" s="27">
        <f>IFERROR(VLOOKUP($F60,Area_FDI_84_96,Seq!E$1,FALSE),0)</f>
        <v>0</v>
      </c>
      <c r="P60" s="27">
        <f>IFERROR(VLOOKUP($F60,Area_FDI_84_96,Seq!F$1,FALSE),0)</f>
        <v>0</v>
      </c>
      <c r="Q60" s="27">
        <f>IFERROR(VLOOKUP($F60,Area_FDI_84_96,Seq!G$1,FALSE),0)</f>
        <v>0</v>
      </c>
      <c r="R60" s="27">
        <f>IFERROR(VLOOKUP($F60,Area_FDI_84_96,Seq!H$1,FALSE),0)</f>
        <v>0</v>
      </c>
      <c r="S60" s="27">
        <f>IFERROR(VLOOKUP($F60,Area_FDI_84_96,Seq!I$1,FALSE),0)</f>
        <v>0</v>
      </c>
      <c r="T60" s="27">
        <f>IFERROR(VALUE(VLOOKUP($E60,Area_FDI_92_95,Seq!B$1,FALSE)),0)</f>
        <v>0</v>
      </c>
      <c r="U60" s="27">
        <f>IFERROR(VALUE(VLOOKUP($E60,Area_FDI_92_95,Seq!C$1,FALSE)),0)</f>
        <v>0</v>
      </c>
      <c r="V60" s="27">
        <f>IFERROR(VALUE(VLOOKUP($E60,Area_FDI_92_95,Seq!D$1,FALSE)),0)</f>
        <v>27</v>
      </c>
      <c r="W60" s="27">
        <f>IFERROR(VALUE(VLOOKUP($E60,Area_FDI_92_95,Seq!E$1,FALSE)),0)</f>
        <v>0</v>
      </c>
      <c r="X60" s="27">
        <f>IFERROR(VALUE(VLOOKUP($E60,Area_FDI_96_99,Seq!B$1,FALSE)),0)</f>
        <v>0</v>
      </c>
      <c r="Y60" s="27">
        <f>IFERROR(VALUE(VLOOKUP($E60,Area_FDI_96_99,Seq!C$1,FALSE)),0)</f>
        <v>0</v>
      </c>
      <c r="Z60" s="27">
        <f>IFERROR(VALUE(VLOOKUP($E60,Area_FDI_96_99,Seq!D$1,FALSE)),0)</f>
        <v>39</v>
      </c>
      <c r="AA60" s="27">
        <f>IFERROR(VALUE(VLOOKUP($E60,Area_FDI_96_99,Seq!E$1,FALSE)),0)</f>
        <v>0</v>
      </c>
      <c r="AB60" s="27">
        <f t="shared" si="31"/>
        <v>0</v>
      </c>
      <c r="AC60" s="27">
        <f t="shared" si="32"/>
        <v>0</v>
      </c>
      <c r="AD60" s="27">
        <f t="shared" si="33"/>
        <v>0</v>
      </c>
      <c r="AE60" s="27">
        <f t="shared" si="34"/>
        <v>0</v>
      </c>
      <c r="AF60" s="27">
        <f t="shared" si="35"/>
        <v>258</v>
      </c>
      <c r="AG60" s="27">
        <f t="shared" si="36"/>
        <v>49</v>
      </c>
      <c r="AH60" s="27">
        <f t="shared" si="37"/>
        <v>21</v>
      </c>
      <c r="AI60" s="27">
        <f t="shared" si="38"/>
        <v>0</v>
      </c>
      <c r="AJ60" s="27">
        <f t="shared" si="39"/>
        <v>0</v>
      </c>
      <c r="AK60" s="27">
        <f t="shared" si="40"/>
        <v>46</v>
      </c>
      <c r="AL60" s="27">
        <f t="shared" si="41"/>
        <v>456</v>
      </c>
      <c r="AM60" s="27"/>
      <c r="AN60" s="27"/>
      <c r="AO60" s="27"/>
      <c r="AP60" s="27"/>
      <c r="AQ60" s="27"/>
      <c r="AR60" s="27"/>
      <c r="AS60" s="27"/>
      <c r="AT60" s="27" t="str">
        <f>IFERROR(work!D60+work!AP60,".")</f>
        <v>.</v>
      </c>
      <c r="AU60" s="27" t="str">
        <f>IFERROR(work!E60+work!AQ60,".")</f>
        <v>.</v>
      </c>
      <c r="AV60" s="27" t="str">
        <f>IFERROR(work!F60+work!AR60,".")</f>
        <v>.</v>
      </c>
      <c r="AW60" s="27" t="str">
        <f>IFERROR(work!G60+work!AS60,".")</f>
        <v>.</v>
      </c>
      <c r="AX60" s="27" t="str">
        <f>IFERROR(work!H60+work!AT60,".")</f>
        <v>.</v>
      </c>
      <c r="AY60" s="27" t="str">
        <f>IFERROR(work!I60+work!AU60,".")</f>
        <v>.</v>
      </c>
      <c r="AZ60" s="27">
        <f>IFERROR(work!J60+work!AV60,".")</f>
        <v>33300621.675842289</v>
      </c>
      <c r="BA60" s="27">
        <f>IFERROR(work!K60+work!AW60,".")</f>
        <v>37148946.966281109</v>
      </c>
      <c r="BB60" s="27">
        <f>IFERROR(work!L60+work!AX60,".")</f>
        <v>41337740.409602836</v>
      </c>
      <c r="BC60" s="27">
        <f>IFERROR(work!M60+work!AY60,".")</f>
        <v>43032401.99081789</v>
      </c>
      <c r="BD60" s="27">
        <f>IFERROR(work!N60+work!AZ60,".")</f>
        <v>44668682.288301997</v>
      </c>
      <c r="BE60" s="27">
        <f>IFERROR(work!O60+work!BA60,".")</f>
        <v>48764446.536928438</v>
      </c>
      <c r="BF60" s="27">
        <f>IFERROR(work!P60+work!BB60,".")</f>
        <v>55665578.725445598</v>
      </c>
      <c r="BG60" s="27">
        <f>IFERROR(work!Q60+work!BC60,".")</f>
        <v>63438941.048193082</v>
      </c>
      <c r="BH60" s="27">
        <f>IFERROR(work!R60+work!BD60,".")</f>
        <v>71728219.364607498</v>
      </c>
      <c r="BI60" s="27">
        <f>IFERROR(work!S60+work!BE60,".")</f>
        <v>79531387.711845279</v>
      </c>
      <c r="BJ60" s="27">
        <f>IFERROR(work!T60+work!BF60,".")</f>
        <v>87472447.752690434</v>
      </c>
      <c r="BK60" s="27">
        <f>IFERROR(work!U60+work!BG60,".")</f>
        <v>95595017.268417105</v>
      </c>
      <c r="BL60" s="27">
        <f>IFERROR(work!V60+work!BH60,".")</f>
        <v>103043168.54764065</v>
      </c>
      <c r="BM60" s="27">
        <f>IFERROR(work!W60+work!BI60,".")</f>
        <v>110865904.55460289</v>
      </c>
      <c r="BN60" s="27">
        <f>IFERROR(work!X60+work!BJ60,".")</f>
        <v>120158729.67672589</v>
      </c>
      <c r="BO60" s="27">
        <f>IFERROR(work!Y60+work!BK60,".")</f>
        <v>130115047.6301522</v>
      </c>
      <c r="BP60" s="27">
        <f>IFERROR(work!Z60+work!BL60,".")</f>
        <v>141938446.34910533</v>
      </c>
      <c r="BQ60" s="27">
        <f>IFERROR(work!AA60+work!BM60,".")</f>
        <v>156117066.09118018</v>
      </c>
      <c r="BR60" s="27">
        <f>IFERROR(work!AB60+work!BN60,".")</f>
        <v>171857703.65006882</v>
      </c>
      <c r="BS60" s="27">
        <f>IFERROR(work!AC60+work!BO60,".")</f>
        <v>191372463.71045515</v>
      </c>
      <c r="BT60" s="27">
        <f>IFERROR(work!AD60+work!BP60,".")</f>
        <v>215626379.96414089</v>
      </c>
      <c r="BU60" s="27">
        <f>IFERROR(work!AE60+work!BQ60,".")</f>
        <v>246182348.81848335</v>
      </c>
      <c r="BV60" s="27">
        <f>IFERROR(work!AF60+work!BR60,".")</f>
        <v>269791837.33323139</v>
      </c>
      <c r="BW60" s="27">
        <f>IFERROR(work!AG60+work!BS60,".")</f>
        <v>294561448.25950301</v>
      </c>
      <c r="BX60" s="27">
        <f>IFERROR(work!AH60+work!BT60,".")</f>
        <v>325150222.14538509</v>
      </c>
      <c r="BY60" s="27">
        <f>IFERROR(work!AI60+work!BU60,".")</f>
        <v>354708599.67225027</v>
      </c>
      <c r="BZ60" s="27"/>
      <c r="CA60" s="27"/>
      <c r="CB60" s="27"/>
      <c r="CC60" s="27"/>
      <c r="CD60" s="27"/>
      <c r="CE60" s="27"/>
      <c r="CF60" s="27" t="str">
        <f>IFERROR(work!AP60-work!D60,".")</f>
        <v>.</v>
      </c>
      <c r="CG60" s="27" t="str">
        <f>IFERROR(work!AQ60-work!E60,".")</f>
        <v>.</v>
      </c>
      <c r="CH60" s="27" t="str">
        <f>IFERROR(work!AR60-work!F60,".")</f>
        <v>.</v>
      </c>
      <c r="CI60" s="27" t="str">
        <f>IFERROR(work!AS60-work!G60,".")</f>
        <v>.</v>
      </c>
      <c r="CJ60" s="27" t="str">
        <f>IFERROR(work!AT60-work!H60,".")</f>
        <v>.</v>
      </c>
      <c r="CK60" s="27" t="str">
        <f>IFERROR(work!AU60-work!I60,".")</f>
        <v>.</v>
      </c>
      <c r="CL60" s="27">
        <f>IFERROR(work!AV60-work!J60,".")</f>
        <v>-32950098.379971933</v>
      </c>
      <c r="CM60" s="27">
        <f>IFERROR(work!AW60-work!K60,".")</f>
        <v>-36786856.616007574</v>
      </c>
      <c r="CN60" s="27">
        <f>IFERROR(work!AX60-work!L60,".")</f>
        <v>-40952808.97748445</v>
      </c>
      <c r="CO60" s="27">
        <f>IFERROR(work!AY60-work!M60,".")</f>
        <v>-42632059.921140119</v>
      </c>
      <c r="CP60" s="27">
        <f>IFERROR(work!AZ60-work!N60,".")</f>
        <v>-44251029.176310383</v>
      </c>
      <c r="CQ60" s="27">
        <f>IFERROR(work!BA60-work!O60,".")</f>
        <v>-48335878.382428251</v>
      </c>
      <c r="CR60" s="27">
        <f>IFERROR(work!BB60-work!P60,".")</f>
        <v>-55222992.332459643</v>
      </c>
      <c r="CS60" s="27">
        <f>IFERROR(work!BC60-work!Q60,".")</f>
        <v>-62974029.957819074</v>
      </c>
      <c r="CT60" s="27">
        <f>IFERROR(work!BD60-work!R60,".")</f>
        <v>-71244850.843192086</v>
      </c>
      <c r="CU60" s="27">
        <f>IFERROR(work!BE60-work!S60,".")</f>
        <v>-79025747.148604423</v>
      </c>
      <c r="CV60" s="27">
        <f>IFERROR(work!BF60-work!T60,".")</f>
        <v>-86940400.593804389</v>
      </c>
      <c r="CW60" s="27">
        <f>IFERROR(work!BG60-work!U60,".")</f>
        <v>-95038225.974301741</v>
      </c>
      <c r="CX60" s="27">
        <f>IFERROR(work!BH60-work!V60,".")</f>
        <v>-102459467.66801038</v>
      </c>
      <c r="CY60" s="27">
        <f>IFERROR(work!BI60-work!W60,".")</f>
        <v>-110254932.0134376</v>
      </c>
      <c r="CZ60" s="27">
        <f>IFERROR(work!BJ60-work!X60,".")</f>
        <v>-119536257.16302997</v>
      </c>
      <c r="DA60" s="27">
        <f>IFERROR(work!BK60-work!Y60,".")</f>
        <v>-129474623.11730337</v>
      </c>
      <c r="DB60" s="27">
        <f>IFERROR(work!BL60-work!Z60,".")</f>
        <v>-141273884.43636867</v>
      </c>
      <c r="DC60" s="27">
        <f>IFERROR(work!BM60-work!AA60,".")</f>
        <v>-155416497.77284083</v>
      </c>
      <c r="DD60" s="27">
        <f>IFERROR(work!BN60-work!AB60,".")</f>
        <v>-171140750.16421974</v>
      </c>
      <c r="DE60" s="27">
        <f>IFERROR(work!BO60-work!AC60,".")</f>
        <v>-190384815.38484761</v>
      </c>
      <c r="DF60" s="27">
        <f>IFERROR(work!BP60-work!AD60,".")</f>
        <v>-214614073.57626373</v>
      </c>
      <c r="DG60" s="27">
        <f>IFERROR(work!BQ60-work!AE60,".")</f>
        <v>-245152249.12466019</v>
      </c>
      <c r="DH60" s="27">
        <f>IFERROR(work!BR60-work!AF60,".")</f>
        <v>-268710882.01245314</v>
      </c>
      <c r="DI60" s="27">
        <f>IFERROR(work!BS60-work!AG60,".")</f>
        <v>-293483521.26598561</v>
      </c>
      <c r="DJ60" s="27">
        <f>IFERROR(work!BT60-work!AH60,".")</f>
        <v>-324051424.21075433</v>
      </c>
      <c r="DK60" s="27">
        <f>IFERROR(work!BU60-work!AI60,".")</f>
        <v>-353570396.50229764</v>
      </c>
      <c r="DL60" s="27"/>
      <c r="DM60" s="27"/>
      <c r="DN60" s="27"/>
      <c r="DO60" s="27"/>
      <c r="DP60" s="27"/>
      <c r="DQ60" s="27"/>
      <c r="DR60" s="27"/>
      <c r="DS60" s="27">
        <f>IFERROR(work!DO60-work!CC60,".")</f>
        <v>2.700000047683716E-2</v>
      </c>
      <c r="DT60" s="27">
        <f>IFERROR(work!DP60-work!CD60,".")</f>
        <v>2.6000000476837162E-2</v>
      </c>
      <c r="DU60" s="27">
        <f>IFERROR(work!DQ60-work!CE60,".")</f>
        <v>2.6000000476837162E-2</v>
      </c>
      <c r="DV60" s="27">
        <f>IFERROR(work!DR60-work!CF60,".")</f>
        <v>2.5000000476837161E-2</v>
      </c>
      <c r="DW60" s="27">
        <f>IFERROR(work!DS60-work!CG60,".")</f>
        <v>2.5000000476837161E-2</v>
      </c>
      <c r="DX60" s="27">
        <f>IFERROR(work!DT60-work!CH60,".")</f>
        <v>2.4000000476837161E-2</v>
      </c>
      <c r="DY60" s="27">
        <f>IFERROR(work!DU60-work!CI60,".")</f>
        <v>2.300000047683716E-2</v>
      </c>
      <c r="DZ60" s="27">
        <f>IFERROR(work!DV60-work!CJ60,".")</f>
        <v>2.2000000476837159E-2</v>
      </c>
      <c r="EA60" s="27">
        <f>IFERROR(work!DW60-work!CK60,".")</f>
        <v>2.1000000476837161E-2</v>
      </c>
      <c r="EB60" s="27">
        <f>IFERROR(work!DX60-work!CL60,".")</f>
        <v>2.000000047683716E-2</v>
      </c>
      <c r="EC60" s="27">
        <f>IFERROR(work!DY60-work!CM60,".")</f>
        <v>1.8000000476837162E-2</v>
      </c>
      <c r="ED60" s="27">
        <f>IFERROR(work!DZ60-work!CN60,".")</f>
        <v>1.600000047683716E-2</v>
      </c>
      <c r="EE60" s="27">
        <f>IFERROR(work!EA60-work!CO60,".")</f>
        <v>1.5000000476837159E-2</v>
      </c>
      <c r="EF60" s="27">
        <f>IFERROR(work!EB60-work!CP60,".")</f>
        <v>1.3000000476837161E-2</v>
      </c>
      <c r="EG60" s="27">
        <f>IFERROR(work!EC60-work!CQ60,".")</f>
        <v>1.1000000476837159E-2</v>
      </c>
      <c r="EH60" s="27">
        <f>IFERROR(work!ED60-work!CR60,".")</f>
        <v>9.0000004768371611E-3</v>
      </c>
      <c r="EI60" s="27">
        <f>IFERROR(work!EE60-work!CS60,".")</f>
        <v>6.0000004768371619E-3</v>
      </c>
      <c r="EJ60" s="27">
        <f>IFERROR(work!EF60-work!CT60,".")</f>
        <v>4.0000004768371601E-3</v>
      </c>
      <c r="EK60" s="27">
        <f>IFERROR(work!EG60-work!CU60,".")</f>
        <v>2.0000004768371618E-3</v>
      </c>
      <c r="EL60" s="27" t="str">
        <f>IFERROR(work!EH60-work!CV60,".")</f>
        <v>.</v>
      </c>
      <c r="EM60" s="27" t="str">
        <f>IFERROR(work!EI60-work!CW60,".")</f>
        <v>.</v>
      </c>
      <c r="EN60" s="27" t="str">
        <f>IFERROR(work!EJ60-work!CX60,".")</f>
        <v>.</v>
      </c>
      <c r="EO60" s="27" t="str">
        <f>IFERROR(work!EK60-work!CY60,".")</f>
        <v>.</v>
      </c>
      <c r="EP60" s="27" t="str">
        <f>IFERROR(work!EL60-work!CZ60,".")</f>
        <v>.</v>
      </c>
      <c r="EQ60" s="27" t="str">
        <f>IFERROR(work!EM60-work!DA60,".")</f>
        <v>.</v>
      </c>
      <c r="ER60" s="27" t="str">
        <f>IFERROR(work!EN60-work!DB60,".")</f>
        <v>.</v>
      </c>
      <c r="ES60" s="27" t="str">
        <f>IFERROR(work!EO60-work!DC60,".")</f>
        <v>.</v>
      </c>
      <c r="ET60" s="27" t="str">
        <f>IFERROR(work!EP60-work!DD60,".")</f>
        <v>.</v>
      </c>
      <c r="EU60" s="27" t="str">
        <f>IFERROR(work!EQ60-work!DE60,".")</f>
        <v>.</v>
      </c>
      <c r="EV60" s="27" t="str">
        <f>IFERROR(work!ER60-work!DF60,".")</f>
        <v>.</v>
      </c>
      <c r="EW60" s="27" t="str">
        <f>IFERROR(work!ES60-work!DG60,".")</f>
        <v>.</v>
      </c>
      <c r="EX60" s="27" t="str">
        <f>IFERROR(work!ET60-work!DH60,".")</f>
        <v>.</v>
      </c>
      <c r="EY60" s="27"/>
      <c r="EZ60" s="27"/>
      <c r="FA60" s="27"/>
      <c r="FB60" s="27"/>
      <c r="FC60" s="27"/>
      <c r="FD60" s="27"/>
      <c r="FE60" s="27" t="str">
        <f>IF(ISNUMBER(work!GZ60/work!HD60),work!GZ60/work!HD60,".")</f>
        <v>.</v>
      </c>
      <c r="FF60" s="27" t="str">
        <f>IF(ISNUMBER(work!HA60/work!HE60),work!HA60/work!HE60,".")</f>
        <v>.</v>
      </c>
      <c r="FG60" s="27" t="str">
        <f>IF(ISNUMBER(work!HB60/work!HF60),work!HB60/work!HF60,".")</f>
        <v>.</v>
      </c>
      <c r="FH60" s="27" t="str">
        <f>IF(ISNUMBER(work!HC60/work!HG60),work!HC60/work!HG60,".")</f>
        <v>.</v>
      </c>
      <c r="FI60" s="27" t="str">
        <f>IF(ISNUMBER((work!HA60+work!HB60)/(work!HE60+work!HF60)),(work!HA60+work!HB60)/(work!HE60+work!HF60),".")</f>
        <v>.</v>
      </c>
      <c r="FJ60" s="27" t="str">
        <f>IF(ISNUMBER(work!HH60/work!HL60),work!HH60/work!HL60,".")</f>
        <v>.</v>
      </c>
      <c r="FK60" s="27" t="str">
        <f>IF(ISNUMBER(work!HI60/work!HM60),work!HI60/work!HM60,".")</f>
        <v>.</v>
      </c>
      <c r="FL60" s="27" t="str">
        <f>IF(ISNUMBER(work!HJ60/work!HN60),work!HJ60/work!HN60,".")</f>
        <v>.</v>
      </c>
      <c r="FM60" s="27" t="str">
        <f>IF(ISNUMBER(work!HK60/work!HO60),work!HK60/work!HO60,".")</f>
        <v>.</v>
      </c>
      <c r="FN60" s="27" t="str">
        <f>IF(ISNUMBER((work!HI60+work!HJ60)/(work!HM60+work!HN60)),(work!HI60+work!HJ60)/(work!HM60+work!HN60),".")</f>
        <v>.</v>
      </c>
      <c r="FO60" s="27" t="s">
        <v>5007</v>
      </c>
      <c r="FP60" s="27" t="s">
        <v>5007</v>
      </c>
      <c r="FQ60" s="27" t="s">
        <v>5007</v>
      </c>
      <c r="FR60" s="27" t="s">
        <v>5007</v>
      </c>
      <c r="FS60" s="27" t="s">
        <v>5007</v>
      </c>
      <c r="FT60" s="27" t="str">
        <f>work!GM60</f>
        <v>.</v>
      </c>
      <c r="FU60" s="27" t="str">
        <f>work!GN60</f>
        <v>.</v>
      </c>
      <c r="FV60" s="27" t="str">
        <f>work!GO60</f>
        <v>.</v>
      </c>
      <c r="FW60" s="27" t="s">
        <v>5007</v>
      </c>
      <c r="FX60" s="27"/>
      <c r="FY60" s="27">
        <f t="shared" si="42"/>
        <v>12510.843000000001</v>
      </c>
      <c r="FZ60">
        <f t="shared" si="20"/>
        <v>0</v>
      </c>
      <c r="GA60" t="str">
        <f>work!HC60</f>
        <v>.</v>
      </c>
      <c r="GB60" t="str">
        <f>IF(ISNUMBER(work!HA60+work!HB60),work!HA60+work!HB60,".")</f>
        <v>.</v>
      </c>
      <c r="GC60" t="str">
        <f>IF(ISNUMBER(work!HK60-work!HC60),work!HK60-work!HC60,".")</f>
        <v>.</v>
      </c>
      <c r="GD60" t="str">
        <f>IF(ISNUMBER(work!HI60+work!HJ60-work!HA60-work!HB60),(work!HI60+work!HJ60-work!HA60-work!HB60),".")</f>
        <v>.</v>
      </c>
      <c r="GH60" t="str">
        <f>work!GQ60</f>
        <v>.</v>
      </c>
      <c r="GI60" t="str">
        <f>work!GR60</f>
        <v>.</v>
      </c>
      <c r="GJ60" t="str">
        <f>work!GZ60</f>
        <v>.</v>
      </c>
      <c r="GK60" t="str">
        <f>work!HH60</f>
        <v>.</v>
      </c>
      <c r="GL60">
        <f t="shared" si="43"/>
        <v>0</v>
      </c>
      <c r="GM60" t="str">
        <f>IFERROR(VLOOKUP($F60,AREA_EM_ALLYEAR,Seq!B$1,FALSE),".")</f>
        <v>.</v>
      </c>
      <c r="GN60" t="str">
        <f>IFERROR(VLOOKUP($F60,AREA_EM_ALLYEAR,Seq!C$1,FALSE),".")</f>
        <v>.</v>
      </c>
      <c r="GO60" t="str">
        <f>IFERROR(VLOOKUP($F60,AREA_EM_ALLYEAR,Seq!D$1,FALSE),".")</f>
        <v>.</v>
      </c>
      <c r="GP60" t="str">
        <f>IFERROR(VLOOKUP($F60,AREA_EM_ALLYEAR,Seq!E$1,FALSE),".")</f>
        <v>.</v>
      </c>
      <c r="GQ60" t="str">
        <f>IFERROR(VLOOKUP($F60,AREA_EM_ALLYEAR,Seq!F$1,FALSE),".")</f>
        <v>.</v>
      </c>
      <c r="GR60" t="str">
        <f>IFERROR(VLOOKUP($F60,AREA_EM_ALLYEAR,Seq!G$1,FALSE),".")</f>
        <v>.</v>
      </c>
      <c r="GS60" t="str">
        <f>IFERROR(VLOOKUP($F60,AREA_EM_ALLYEAR,Seq!H$1,FALSE),".")</f>
        <v>.</v>
      </c>
      <c r="GT60" t="str">
        <f>IFERROR(VLOOKUP($F60,AREA_EM_ALLYEAR,Seq!I$1,FALSE),".")</f>
        <v>.</v>
      </c>
      <c r="GU60" t="str">
        <f>IFERROR(VLOOKUP($F60,AREA_EM_ALLYEAR,Seq!J$1,FALSE),".")</f>
        <v>.</v>
      </c>
      <c r="GV60" t="str">
        <f>IFERROR(VLOOKUP($F60,AREA_EM_ALLYEAR,Seq!K$1,FALSE),".")</f>
        <v>.</v>
      </c>
      <c r="GW60" t="str">
        <f>IFERROR(VLOOKUP($F60,AREA_EM_ALLYEAR,Seq!L$1,FALSE),".")</f>
        <v>.</v>
      </c>
      <c r="GX60" t="str">
        <f>IFERROR(VLOOKUP($F60,AREA_EM_ALLYEAR,Seq!M$1,FALSE),".")</f>
        <v>.</v>
      </c>
      <c r="GY60" t="str">
        <f>IFERROR(VLOOKUP($F60,AREA_EM_ALLYEAR,Seq!N$1,FALSE),".")</f>
        <v>.</v>
      </c>
      <c r="GZ60" t="str">
        <f>IFERROR(VLOOKUP($F60,AREA_EM_ALLYEAR,Seq!O$1,FALSE),".")</f>
        <v>.</v>
      </c>
      <c r="HA60" t="str">
        <f t="shared" si="21"/>
        <v>.</v>
      </c>
      <c r="HK60" s="139">
        <f>IFERROR(VLOOKUP(CONCATENATE($G60, ".SP.DYN.LE00.IN"),AREA_WB_6ATTRS,Seq!B$1,FALSE)-VLOOKUP("CHN.SP.DYN.LE00.IN",AREA_WB_6ATTRS,Seq!B$1,FALSE),".")</f>
        <v>-28.159073170731716</v>
      </c>
      <c r="HL60" s="139">
        <f>IFERROR(VLOOKUP(CONCATENATE($G60, ".SP.DYN.LE00.IN"),AREA_WB_6ATTRS,Seq!C$1,FALSE)-VLOOKUP("CHN.SP.DYN.LE00.IN",AREA_WB_6ATTRS,Seq!C$1,FALSE),".")</f>
        <v>-27.933243902439038</v>
      </c>
      <c r="HM60" s="139">
        <f>IFERROR(VLOOKUP(CONCATENATE($G60, ".SP.DYN.LE00.IN"),AREA_WB_6ATTRS,Seq!D$1,FALSE)-VLOOKUP("CHN.SP.DYN.LE00.IN",AREA_WB_6ATTRS,Seq!D$1,FALSE),".")</f>
        <v>-27.715341463414632</v>
      </c>
      <c r="HN60" s="139">
        <f>IFERROR(VLOOKUP(CONCATENATE($G60, ".SP.DYN.LE00.IN"),AREA_WB_6ATTRS,Seq!E$1,FALSE)-VLOOKUP("CHN.SP.DYN.LE00.IN",AREA_WB_6ATTRS,Seq!E$1,FALSE),".")</f>
        <v>-27.492439024390244</v>
      </c>
      <c r="HO60" s="139">
        <f>IFERROR(VLOOKUP(CONCATENATE($G60, ".SP.DYN.LE00.IN"),AREA_WB_6ATTRS,Seq!F$1,FALSE)-VLOOKUP("CHN.SP.DYN.LE00.IN",AREA_WB_6ATTRS,Seq!F$1,FALSE),".")</f>
        <v>-27.266560975609764</v>
      </c>
      <c r="HP60" s="139">
        <f>IFERROR(VLOOKUP(CONCATENATE($G60, ".SP.DYN.LE00.IN"),AREA_WB_6ATTRS,Seq!G$1,FALSE)-VLOOKUP("CHN.SP.DYN.LE00.IN",AREA_WB_6ATTRS,Seq!G$1,FALSE),".")</f>
        <v>-27.036658536585371</v>
      </c>
      <c r="HQ60" s="139">
        <f>IFERROR(VLOOKUP(CONCATENATE($G60, ".SP.DYN.LE00.IN"),AREA_WB_6ATTRS,Seq!H$1,FALSE)-VLOOKUP("CHN.SP.DYN.LE00.IN",AREA_WB_6ATTRS,Seq!H$1,FALSE),".")</f>
        <v>-26.798756097560982</v>
      </c>
      <c r="HR60" s="139">
        <f>IFERROR(VLOOKUP(CONCATENATE($G60, ".SP.DYN.LE00.IN"),AREA_WB_6ATTRS,Seq!I$1,FALSE)-VLOOKUP("CHN.SP.DYN.LE00.IN",AREA_WB_6ATTRS,Seq!I$1,FALSE),".")</f>
        <v>-26.551853658536594</v>
      </c>
      <c r="HS60" s="139">
        <f>IFERROR(VLOOKUP(CONCATENATE($G60, ".SP.DYN.LE00.IN"),AREA_WB_6ATTRS,Seq!J$1,FALSE)-VLOOKUP("CHN.SP.DYN.LE00.IN",AREA_WB_6ATTRS,Seq!J$1,FALSE),".")</f>
        <v>-26.299439024390253</v>
      </c>
      <c r="HT60" s="139">
        <f>IFERROR(VLOOKUP(CONCATENATE($G60, ".SP.DYN.LE00.IN"),AREA_WB_6ATTRS,Seq!K$1,FALSE)-VLOOKUP("CHN.SP.DYN.LE00.IN",AREA_WB_6ATTRS,Seq!K$1,FALSE),".")</f>
        <v>-26.041000000000011</v>
      </c>
      <c r="HU60" s="139">
        <f>IFERROR(VLOOKUP(CONCATENATE($G60, ".SP.DYN.LE00.IN"),AREA_WB_6ATTRS,Seq!L$1,FALSE)-VLOOKUP("CHN.SP.DYN.LE00.IN",AREA_WB_6ATTRS,Seq!L$1,FALSE),".")</f>
        <v>-25.789048780487803</v>
      </c>
      <c r="HV60" s="139">
        <f>IFERROR(VLOOKUP(CONCATENATE($G60, ".SP.DYN.LE00.IN"),AREA_WB_6ATTRS,Seq!M$1,FALSE)-VLOOKUP("CHN.SP.DYN.LE00.IN",AREA_WB_6ATTRS,Seq!M$1,FALSE),".")</f>
        <v>-25.554073170731712</v>
      </c>
      <c r="HW60" s="139">
        <f>IFERROR(VLOOKUP(CONCATENATE($G60, ".SP.DYN.LE00.IN"),AREA_WB_6ATTRS,Seq!N$1,FALSE)-VLOOKUP("CHN.SP.DYN.LE00.IN",AREA_WB_6ATTRS,Seq!N$1,FALSE),".")</f>
        <v>-25.340073170731699</v>
      </c>
      <c r="HX60" s="139">
        <f>IFERROR(VLOOKUP(CONCATENATE($G60, ".SP.DYN.LE00.IN"),AREA_WB_6ATTRS,Seq!O$1,FALSE)-VLOOKUP("CHN.SP.DYN.LE00.IN",AREA_WB_6ATTRS,Seq!O$1,FALSE),".")</f>
        <v>-25.14604878048781</v>
      </c>
      <c r="HY60" s="139">
        <f>IFERROR(VLOOKUP(CONCATENATE($G60, ".SP.DYN.LE00.IN"),AREA_WB_6ATTRS,Seq!P$1,FALSE)-VLOOKUP("CHN.SP.DYN.LE00.IN",AREA_WB_6ATTRS,Seq!P$1,FALSE),".")</f>
        <v>-24.963975609756098</v>
      </c>
      <c r="HZ60" s="139">
        <f>IFERROR(VLOOKUP(CONCATENATE($G60, ".SP.DYN.LE00.IN"),AREA_WB_6ATTRS,Seq!Q$1,FALSE)-VLOOKUP("CHN.SP.DYN.LE00.IN",AREA_WB_6ATTRS,Seq!Q$1,FALSE),".")</f>
        <v>-24.772878048780491</v>
      </c>
      <c r="IA60" s="139">
        <f>IFERROR(VLOOKUP(CONCATENATE($G60, ".SP.DYN.LE00.IN"),AREA_WB_6ATTRS,Seq!R$1,FALSE)-VLOOKUP("CHN.SP.DYN.LE00.IN",AREA_WB_6ATTRS,Seq!R$1,FALSE),".")</f>
        <v>-24.550195121951219</v>
      </c>
      <c r="IB60" s="139">
        <f>IFERROR(VLOOKUP(CONCATENATE($G60, ".SP.DYN.LE00.IN"),AREA_WB_6ATTRS,Seq!S$1,FALSE)-VLOOKUP("CHN.SP.DYN.LE00.IN",AREA_WB_6ATTRS,Seq!S$1,FALSE),".")</f>
        <v>-24.277975609756098</v>
      </c>
      <c r="IC60" s="139">
        <f>IFERROR(VLOOKUP(CONCATENATE($G60, ".SP.DYN.LE00.IN"),AREA_WB_6ATTRS,Seq!T$1,FALSE)-VLOOKUP("CHN.SP.DYN.LE00.IN",AREA_WB_6ATTRS,Seq!T$1,FALSE),".")</f>
        <v>-23.948195121951237</v>
      </c>
      <c r="ID60" s="139">
        <f>IFERROR(VLOOKUP(CONCATENATE($G60, ".SP.DYN.LE00.IN"),AREA_WB_6ATTRS,Seq!U$1,FALSE)-VLOOKUP("CHN.SP.DYN.LE00.IN",AREA_WB_6ATTRS,Seq!U$1,FALSE),".")</f>
        <v>-23.561390243902459</v>
      </c>
      <c r="IE60" s="139">
        <f>IFERROR(VLOOKUP(CONCATENATE($G60, ".SP.DYN.LE00.IN"),AREA_WB_6ATTRS,Seq!V$1,FALSE)-VLOOKUP("CHN.SP.DYN.LE00.IN",AREA_WB_6ATTRS,Seq!V$1,FALSE),".")</f>
        <v>-23.131560975609759</v>
      </c>
      <c r="IF60" s="139">
        <f>IFERROR(VLOOKUP(CONCATENATE($G60, ".SP.DYN.LE00.IN"),AREA_WB_6ATTRS,Seq!W$1,FALSE)-VLOOKUP("CHN.SP.DYN.LE00.IN",AREA_WB_6ATTRS,Seq!W$1,FALSE),".")</f>
        <v>-22.675707317073176</v>
      </c>
      <c r="IG60" s="139">
        <f>IFERROR(VLOOKUP(CONCATENATE($G60, ".SP.DYN.LE00.IN"),AREA_WB_6ATTRS,Seq!X$1,FALSE)-VLOOKUP("CHN.SP.DYN.LE00.IN",AREA_WB_6ATTRS,Seq!X$1,FALSE),".")</f>
        <v>-22.222414634146325</v>
      </c>
      <c r="IH60" s="139">
        <f>IFERROR(VLOOKUP(CONCATENATE($G60, ".SP.DYN.LE00.IN"),AREA_WB_6ATTRS,Seq!Y$1,FALSE)-VLOOKUP("CHN.SP.DYN.LE00.IN",AREA_WB_6ATTRS,Seq!Y$1,FALSE),".")</f>
        <v>-21.79114634146341</v>
      </c>
      <c r="II60" s="139">
        <f>IFERROR(VLOOKUP(CONCATENATE($G60, ".SP.DYN.LE00.IN"),AREA_WB_6ATTRS,Seq!Z$1,FALSE)-VLOOKUP("CHN.SP.DYN.LE00.IN",AREA_WB_6ATTRS,Seq!Z$1,FALSE),".")</f>
        <v>-21.393390243902452</v>
      </c>
      <c r="IJ60" s="139">
        <f>IFERROR(VLOOKUP(CONCATENATE($G60, ".SP.DYN.LE00.IN"),AREA_WB_6ATTRS,Seq!AA$1,FALSE)-VLOOKUP("CHN.SP.DYN.LE00.IN",AREA_WB_6ATTRS,Seq!AA$1,FALSE),".")</f>
        <v>-21.035658536585366</v>
      </c>
      <c r="IK60" s="139">
        <f>IFERROR(VLOOKUP(CONCATENATE($G60, ".SP.DYN.LE00.IN"),AREA_WB_6ATTRS,Seq!AB$1,FALSE)-VLOOKUP("CHN.SP.DYN.LE00.IN",AREA_WB_6ATTRS,Seq!AB$1,FALSE),".")</f>
        <v>-20.716365853658544</v>
      </c>
      <c r="IL60" s="139">
        <f>IFERROR(VLOOKUP(CONCATENATE($G60, ".SP.DYN.LE00.IN"),AREA_WB_6ATTRS,Seq!AC$1,FALSE)-VLOOKUP("CHN.SP.DYN.LE00.IN",AREA_WB_6ATTRS,Seq!AC$1,FALSE),".")</f>
        <v>-20.424024390243893</v>
      </c>
      <c r="IM60" s="139">
        <f>IFERROR(VLOOKUP(CONCATENATE($G60, ".SP.DYN.LE00.IN"),AREA_WB_6ATTRS,Seq!AD$1,FALSE)-VLOOKUP("CHN.SP.DYN.LE00.IN",AREA_WB_6ATTRS,Seq!AD$1,FALSE),".")</f>
        <v>-20.148097560975607</v>
      </c>
      <c r="IN60" s="139">
        <f>IFERROR(VLOOKUP(CONCATENATE($G60, ".SP.DYN.LE00.IN"),AREA_WB_6ATTRS,Seq!AE$1,FALSE)-VLOOKUP("CHN.SP.DYN.LE00.IN",AREA_WB_6ATTRS,Seq!AE$1,FALSE),".")</f>
        <v>-19.886585365853655</v>
      </c>
      <c r="IO60" s="139">
        <f>IFERROR(VLOOKUP(CONCATENATE($G60, ".SP.DYN.LE00.IN"),AREA_WB_6ATTRS,Seq!AF$1,FALSE)-VLOOKUP("CHN.SP.DYN.LE00.IN",AREA_WB_6ATTRS,Seq!AF$1,FALSE),".")</f>
        <v>-19.634512195121964</v>
      </c>
      <c r="IP60" s="139" t="str">
        <f>IFERROR(VLOOKUP(CONCATENATE($G60, ".SP.DYN.LE00.IN"),AREA_WB_6ATTRS,Seq!AG$1,FALSE)-VLOOKUP("CHN.SP.DYN.LE00.IN",AREA_WB_6ATTRS,Seq!AG$1,FALSE),".")</f>
        <v>.</v>
      </c>
      <c r="IW60">
        <f>IFERROR(VLOOKUP(CONCATENATE($G60, ".SP.DYN.LE00.IN"),AREA_WB_6ATTRS,Seq!B$1,FALSE),".")</f>
        <v>38.834731707317076</v>
      </c>
      <c r="IX60">
        <f>IFERROR(VLOOKUP(CONCATENATE($G60, ".SP.DYN.LE00.IN"),AREA_WB_6ATTRS,Seq!C$1,FALSE),".")</f>
        <v>39.329682926829271</v>
      </c>
      <c r="IY60">
        <f>IFERROR(VLOOKUP(CONCATENATE($G60, ".SP.DYN.LE00.IN"),AREA_WB_6ATTRS,Seq!D$1,FALSE),".")</f>
        <v>39.819560975609761</v>
      </c>
      <c r="IZ60">
        <f>IFERROR(VLOOKUP(CONCATENATE($G60, ".SP.DYN.LE00.IN"),AREA_WB_6ATTRS,Seq!E$1,FALSE),".")</f>
        <v>40.307414634146348</v>
      </c>
      <c r="JA60">
        <f>IFERROR(VLOOKUP(CONCATENATE($G60, ".SP.DYN.LE00.IN"),AREA_WB_6ATTRS,Seq!F$1,FALSE),".")</f>
        <v>40.792707317073166</v>
      </c>
      <c r="JB60">
        <f>IFERROR(VLOOKUP(CONCATENATE($G60, ".SP.DYN.LE00.IN"),AREA_WB_6ATTRS,Seq!G$1,FALSE),".")</f>
        <v>41.276487804878052</v>
      </c>
      <c r="JC60">
        <f>IFERROR(VLOOKUP(CONCATENATE($G60, ".SP.DYN.LE00.IN"),AREA_WB_6ATTRS,Seq!H$1,FALSE),".")</f>
        <v>41.760731707317078</v>
      </c>
      <c r="JD60">
        <f>IFERROR(VLOOKUP(CONCATENATE($G60, ".SP.DYN.LE00.IN"),AREA_WB_6ATTRS,Seq!I$1,FALSE),".")</f>
        <v>42.245463414634152</v>
      </c>
      <c r="JE60">
        <f>IFERROR(VLOOKUP(CONCATENATE($G60, ".SP.DYN.LE00.IN"),AREA_WB_6ATTRS,Seq!J$1,FALSE),".")</f>
        <v>42.727682926829274</v>
      </c>
      <c r="JF60">
        <f>IFERROR(VLOOKUP(CONCATENATE($G60, ".SP.DYN.LE00.IN"),AREA_WB_6ATTRS,Seq!K$1,FALSE),".")</f>
        <v>43.205926829268293</v>
      </c>
      <c r="JG60">
        <f>IFERROR(VLOOKUP(CONCATENATE($G60, ".SP.DYN.LE00.IN"),AREA_WB_6ATTRS,Seq!L$1,FALSE),".")</f>
        <v>43.670682926829272</v>
      </c>
      <c r="JH60">
        <f>IFERROR(VLOOKUP(CONCATENATE($G60, ".SP.DYN.LE00.IN"),AREA_WB_6ATTRS,Seq!M$1,FALSE),".")</f>
        <v>44.109951219512197</v>
      </c>
      <c r="JI60">
        <f>IFERROR(VLOOKUP(CONCATENATE($G60, ".SP.DYN.LE00.IN"),AREA_WB_6ATTRS,Seq!N$1,FALSE),".")</f>
        <v>44.521756097560981</v>
      </c>
      <c r="JJ60">
        <f>IFERROR(VLOOKUP(CONCATENATE($G60, ".SP.DYN.LE00.IN"),AREA_WB_6ATTRS,Seq!O$1,FALSE),".")</f>
        <v>44.908585365853661</v>
      </c>
      <c r="JK60">
        <f>IFERROR(VLOOKUP(CONCATENATE($G60, ".SP.DYN.LE00.IN"),AREA_WB_6ATTRS,Seq!P$1,FALSE),".")</f>
        <v>45.278951219512201</v>
      </c>
      <c r="JL60">
        <f>IFERROR(VLOOKUP(CONCATENATE($G60, ".SP.DYN.LE00.IN"),AREA_WB_6ATTRS,Seq!Q$1,FALSE),".")</f>
        <v>45.651853658536588</v>
      </c>
      <c r="JM60">
        <f>IFERROR(VLOOKUP(CONCATENATE($G60, ".SP.DYN.LE00.IN"),AREA_WB_6ATTRS,Seq!R$1,FALSE),".")</f>
        <v>46.048829268292693</v>
      </c>
      <c r="JN60">
        <f>IFERROR(VLOOKUP(CONCATENATE($G60, ".SP.DYN.LE00.IN"),AREA_WB_6ATTRS,Seq!S$1,FALSE),".")</f>
        <v>46.488341463414642</v>
      </c>
      <c r="JO60">
        <f>IFERROR(VLOOKUP(CONCATENATE($G60, ".SP.DYN.LE00.IN"),AREA_WB_6ATTRS,Seq!T$1,FALSE),".")</f>
        <v>46.978902439024388</v>
      </c>
      <c r="JP60">
        <f>IFERROR(VLOOKUP(CONCATENATE($G60, ".SP.DYN.LE00.IN"),AREA_WB_6ATTRS,Seq!U$1,FALSE),".")</f>
        <v>47.521999999999998</v>
      </c>
      <c r="JQ60">
        <f>IFERROR(VLOOKUP(CONCATENATE($G60, ".SP.DYN.LE00.IN"),AREA_WB_6ATTRS,Seq!V$1,FALSE),".")</f>
        <v>48.11014634146342</v>
      </c>
      <c r="JR60">
        <f>IFERROR(VLOOKUP(CONCATENATE($G60, ".SP.DYN.LE00.IN"),AREA_WB_6ATTRS,Seq!W$1,FALSE),".")</f>
        <v>48.72982926829269</v>
      </c>
      <c r="JS60">
        <f>IFERROR(VLOOKUP(CONCATENATE($G60, ".SP.DYN.LE00.IN"),AREA_WB_6ATTRS,Seq!X$1,FALSE),".")</f>
        <v>49.357024390243915</v>
      </c>
      <c r="JT60">
        <f>IFERROR(VLOOKUP(CONCATENATE($G60, ".SP.DYN.LE00.IN"),AREA_WB_6ATTRS,Seq!Y$1,FALSE),".")</f>
        <v>49.973731707317079</v>
      </c>
      <c r="JU60">
        <f>IFERROR(VLOOKUP(CONCATENATE($G60, ".SP.DYN.LE00.IN"),AREA_WB_6ATTRS,Seq!Z$1,FALSE),".")</f>
        <v>50.568951219512194</v>
      </c>
      <c r="JV60">
        <f>IFERROR(VLOOKUP(CONCATENATE($G60, ".SP.DYN.LE00.IN"),AREA_WB_6ATTRS,Seq!AA$1,FALSE),".")</f>
        <v>51.135658536585375</v>
      </c>
      <c r="JW60">
        <f>IFERROR(VLOOKUP(CONCATENATE($G60, ".SP.DYN.LE00.IN"),AREA_WB_6ATTRS,Seq!AB$1,FALSE),".")</f>
        <v>51.673365853658538</v>
      </c>
      <c r="JX60">
        <f>IFERROR(VLOOKUP(CONCATENATE($G60, ".SP.DYN.LE00.IN"),AREA_WB_6ATTRS,Seq!AC$1,FALSE),".")</f>
        <v>52.188560975609768</v>
      </c>
      <c r="JY60">
        <f>IFERROR(VLOOKUP(CONCATENATE($G60, ".SP.DYN.LE00.IN"),AREA_WB_6ATTRS,Seq!AD$1,FALSE),".")</f>
        <v>52.687243902439029</v>
      </c>
      <c r="JZ60">
        <f>IFERROR(VLOOKUP(CONCATENATE($G60, ".SP.DYN.LE00.IN"),AREA_WB_6ATTRS,Seq!AE$1,FALSE),".")</f>
        <v>53.169926829268299</v>
      </c>
      <c r="KA60">
        <f>IFERROR(VLOOKUP(CONCATENATE($G60, ".SP.DYN.LE00.IN"),AREA_WB_6ATTRS,Seq!AF$1,FALSE),".")</f>
        <v>53.638585365853665</v>
      </c>
      <c r="KB60" t="str">
        <f>IFERROR(VLOOKUP(CONCATENATE($G60, ".SP.DYN.LE00.IN"),AREA_WB_6ATTRS,Seq!AG$1,FALSE),".")</f>
        <v>.</v>
      </c>
      <c r="KK60">
        <f t="shared" si="25"/>
        <v>66</v>
      </c>
      <c r="KL60">
        <f t="shared" si="23"/>
        <v>0</v>
      </c>
      <c r="KM60">
        <f t="shared" si="26"/>
        <v>44668682.288301997</v>
      </c>
      <c r="KN60">
        <f t="shared" si="27"/>
        <v>-44251029.176310383</v>
      </c>
      <c r="KO60">
        <f t="shared" si="24"/>
        <v>1.8000000476837162E-2</v>
      </c>
      <c r="KP60" t="str">
        <f>work!HA60</f>
        <v>.</v>
      </c>
      <c r="KQ60" t="str">
        <f>work!HB60</f>
        <v>.</v>
      </c>
      <c r="KR60" t="str">
        <f>work!HC60</f>
        <v>.</v>
      </c>
      <c r="KS60" t="str">
        <f>IF(ISNUMBER(work!HI60-work!HA60),work!HI60-work!HA60,".")</f>
        <v>.</v>
      </c>
      <c r="KT60" t="str">
        <f>IF(ISNUMBER(work!HJ60-work!HB60),work!HJ60-work!HB60,".")</f>
        <v>.</v>
      </c>
      <c r="KU60" t="str">
        <f>IF(ISNUMBER(work!HK60-work!HC60),work!HK60-work!HC60,".")</f>
        <v>.</v>
      </c>
      <c r="KW60">
        <f>IFERROR(work!HR60/work!HV60,".")</f>
        <v>1.3827418690997163E-5</v>
      </c>
      <c r="KX60">
        <f>IFERROR(work!HS60/work!HW60,".")</f>
        <v>6.3445025861168616E-6</v>
      </c>
      <c r="KY60">
        <f>IFERROR(work!HT60/work!HX60,".")</f>
        <v>9.9003358241624019E-6</v>
      </c>
      <c r="KZ60">
        <f>IFERROR(work!HU60/work!HY60,".")</f>
        <v>0</v>
      </c>
    </row>
    <row r="61" spans="1:312">
      <c r="A61" s="24">
        <f t="shared" si="0"/>
        <v>60</v>
      </c>
      <c r="B61" s="24" t="str">
        <f t="shared" si="28"/>
        <v>Out</v>
      </c>
      <c r="C61" s="24" t="str">
        <f t="shared" si="29"/>
        <v>Out</v>
      </c>
      <c r="D61" s="24" t="str">
        <f t="shared" si="30"/>
        <v>Out67</v>
      </c>
      <c r="E61" s="25" t="s">
        <v>2791</v>
      </c>
      <c r="F61" s="26" t="str">
        <f t="shared" si="3"/>
        <v>GuineaBissau</v>
      </c>
      <c r="G61" s="166" t="s">
        <v>4861</v>
      </c>
      <c r="H61" s="166" t="s">
        <v>5007</v>
      </c>
      <c r="I61" s="166" t="s">
        <v>5007</v>
      </c>
      <c r="J61" s="180" t="s">
        <v>5007</v>
      </c>
      <c r="K61" s="180" t="s">
        <v>5007</v>
      </c>
      <c r="L61" s="27">
        <f>IFERROR(VLOOKUP($F61,Area_FDI_84_96,Seq!B$1,FALSE),0)</f>
        <v>0</v>
      </c>
      <c r="M61" s="27">
        <f>IFERROR(VLOOKUP($F61,Area_FDI_84_96,Seq!C$1,FALSE),0)</f>
        <v>0</v>
      </c>
      <c r="N61" s="27">
        <f>IFERROR(VLOOKUP($F61,Area_FDI_84_96,Seq!D$1,FALSE),0)</f>
        <v>0</v>
      </c>
      <c r="O61" s="27">
        <f>IFERROR(VLOOKUP($F61,Area_FDI_84_96,Seq!E$1,FALSE),0)</f>
        <v>0</v>
      </c>
      <c r="P61" s="27">
        <f>IFERROR(VLOOKUP($F61,Area_FDI_84_96,Seq!F$1,FALSE),0)</f>
        <v>0</v>
      </c>
      <c r="Q61" s="27">
        <f>IFERROR(VLOOKUP($F61,Area_FDI_84_96,Seq!G$1,FALSE),0)</f>
        <v>0</v>
      </c>
      <c r="R61" s="27">
        <f>IFERROR(VLOOKUP($F61,Area_FDI_84_96,Seq!H$1,FALSE),0)</f>
        <v>0</v>
      </c>
      <c r="S61" s="27">
        <f>IFERROR(VLOOKUP($F61,Area_FDI_84_96,Seq!I$1,FALSE),0)</f>
        <v>0</v>
      </c>
      <c r="T61" s="27">
        <f>IFERROR(VALUE(VLOOKUP($E61,Area_FDI_92_95,Seq!B$1,FALSE)),0)</f>
        <v>0</v>
      </c>
      <c r="U61" s="27">
        <f>IFERROR(VALUE(VLOOKUP($E61,Area_FDI_92_95,Seq!C$1,FALSE)),0)</f>
        <v>0</v>
      </c>
      <c r="V61" s="27">
        <f>IFERROR(VALUE(VLOOKUP($E61,Area_FDI_92_95,Seq!D$1,FALSE)),0)</f>
        <v>0</v>
      </c>
      <c r="W61" s="27">
        <f>IFERROR(VALUE(VLOOKUP($E61,Area_FDI_92_95,Seq!E$1,FALSE)),0)</f>
        <v>0</v>
      </c>
      <c r="X61" s="27">
        <f>IFERROR(VALUE(VLOOKUP($E61,Area_FDI_96_99,Seq!B$1,FALSE)),0)</f>
        <v>0</v>
      </c>
      <c r="Y61" s="27">
        <f>IFERROR(VALUE(VLOOKUP($E61,Area_FDI_96_99,Seq!C$1,FALSE)),0)</f>
        <v>0</v>
      </c>
      <c r="Z61" s="27">
        <f>IFERROR(VALUE(VLOOKUP($E61,Area_FDI_96_99,Seq!D$1,FALSE)),0)</f>
        <v>642</v>
      </c>
      <c r="AA61" s="27">
        <f>IFERROR(VALUE(VLOOKUP($E61,Area_FDI_96_99,Seq!E$1,FALSE)),0)</f>
        <v>176</v>
      </c>
      <c r="AB61" s="27">
        <f t="shared" si="31"/>
        <v>0</v>
      </c>
      <c r="AC61" s="27">
        <f t="shared" si="32"/>
        <v>0</v>
      </c>
      <c r="AD61" s="27">
        <f t="shared" si="33"/>
        <v>0</v>
      </c>
      <c r="AE61" s="27">
        <f t="shared" si="34"/>
        <v>20</v>
      </c>
      <c r="AF61" s="27">
        <f t="shared" si="35"/>
        <v>110</v>
      </c>
      <c r="AG61" s="27">
        <f t="shared" si="36"/>
        <v>0</v>
      </c>
      <c r="AH61" s="27">
        <f t="shared" si="37"/>
        <v>84</v>
      </c>
      <c r="AI61" s="27">
        <f t="shared" si="38"/>
        <v>0</v>
      </c>
      <c r="AJ61" s="27">
        <f t="shared" si="39"/>
        <v>56</v>
      </c>
      <c r="AK61" s="27">
        <f t="shared" si="40"/>
        <v>60</v>
      </c>
      <c r="AL61" s="27">
        <f t="shared" si="41"/>
        <v>225</v>
      </c>
      <c r="AM61" s="27"/>
      <c r="AN61" s="27"/>
      <c r="AO61" s="27"/>
      <c r="AP61" s="27"/>
      <c r="AQ61" s="27"/>
      <c r="AR61" s="27"/>
      <c r="AS61" s="27"/>
      <c r="AT61" s="27">
        <f>IFERROR(work!D61+work!AP61,".")</f>
        <v>18305566.401494712</v>
      </c>
      <c r="AU61" s="27">
        <f>IFERROR(work!E61+work!AQ61,".")</f>
        <v>19258941.201417964</v>
      </c>
      <c r="AV61" s="27">
        <f>IFERROR(work!F61+work!AR61,".")</f>
        <v>21010841.630633071</v>
      </c>
      <c r="AW61" s="27">
        <f>IFERROR(work!G61+work!AS61,".")</f>
        <v>23299006.762749236</v>
      </c>
      <c r="AX61" s="27">
        <f>IFERROR(work!H61+work!AT61,".")</f>
        <v>26839625.950476274</v>
      </c>
      <c r="AY61" s="27">
        <f>IFERROR(work!I61+work!AU61,".")</f>
        <v>30461587.969410881</v>
      </c>
      <c r="AZ61" s="27">
        <f>IFERROR(work!J61+work!AV61,".")</f>
        <v>33140722.10316645</v>
      </c>
      <c r="BA61" s="27">
        <f>IFERROR(work!K61+work!AW61,".")</f>
        <v>36983709.366586201</v>
      </c>
      <c r="BB61" s="27">
        <f>IFERROR(work!L61+work!AX61,".")</f>
        <v>41161809.41745583</v>
      </c>
      <c r="BC61" s="27">
        <f>IFERROR(work!M61+work!AY61,".")</f>
        <v>42849774.29804983</v>
      </c>
      <c r="BD61" s="27">
        <f>IFERROR(work!N61+work!AZ61,".")</f>
        <v>44478469.218243338</v>
      </c>
      <c r="BE61" s="27">
        <f>IFERROR(work!O61+work!BA61,".")</f>
        <v>48569725.233398288</v>
      </c>
      <c r="BF61" s="27">
        <f>IFERROR(work!P61+work!BB61,".")</f>
        <v>55464063.493183486</v>
      </c>
      <c r="BG61" s="27">
        <f>IFERROR(work!Q61+work!BC61,".")</f>
        <v>63226678.80448579</v>
      </c>
      <c r="BH61" s="27">
        <f>IFERROR(work!R61+work!BD61,".")</f>
        <v>71507374.591026857</v>
      </c>
      <c r="BI61" s="27">
        <f>IFERROR(work!S61+work!BE61,".")</f>
        <v>79300323.854785502</v>
      </c>
      <c r="BJ61" s="27">
        <f>IFERROR(work!T61+work!BF61,".")</f>
        <v>87230704.343057096</v>
      </c>
      <c r="BK61" s="27">
        <f>IFERROR(work!U61+work!BG61,".")</f>
        <v>95342480.002206743</v>
      </c>
      <c r="BL61" s="27">
        <f>IFERROR(work!V61+work!BH61,".")</f>
        <v>102769910.28889492</v>
      </c>
      <c r="BM61" s="27">
        <f>IFERROR(work!W61+work!BI61,".")</f>
        <v>110580460.65521306</v>
      </c>
      <c r="BN61" s="27">
        <f>IFERROR(work!X61+work!BJ61,".")</f>
        <v>119869038.9689102</v>
      </c>
      <c r="BO61" s="27">
        <f>IFERROR(work!Y61+work!BK61,".")</f>
        <v>129816424.01385812</v>
      </c>
      <c r="BP61" s="27">
        <f>IFERROR(work!Z61+work!BL61,".")</f>
        <v>141626221.23941809</v>
      </c>
      <c r="BQ61" s="27">
        <f>IFERROR(work!AA61+work!BM61,".")</f>
        <v>155786711.56885335</v>
      </c>
      <c r="BR61" s="27">
        <f>IFERROR(work!AB61+work!BN61,".")</f>
        <v>171519598.39076012</v>
      </c>
      <c r="BS61" s="27">
        <f>IFERROR(work!AC61+work!BO61,".")</f>
        <v>190899716.56616947</v>
      </c>
      <c r="BT61" s="27">
        <f>IFERROR(work!AD61+work!BP61,".")</f>
        <v>215141754.07191649</v>
      </c>
      <c r="BU61" s="27">
        <f>IFERROR(work!AE61+work!BQ61,".")</f>
        <v>245689515.61072147</v>
      </c>
      <c r="BV61" s="27">
        <f>IFERROR(work!AF61+work!BR61,".")</f>
        <v>269274292.03673512</v>
      </c>
      <c r="BW61" s="27">
        <f>IFERROR(work!AG61+work!BS61,".")</f>
        <v>294046104.12122184</v>
      </c>
      <c r="BX61" s="27">
        <f>IFERROR(work!AH61+work!BT61,".")</f>
        <v>324625262.72434109</v>
      </c>
      <c r="BY61" s="27">
        <f>IFERROR(work!AI61+work!BU61,".")</f>
        <v>354165232.92949772</v>
      </c>
      <c r="BZ61" s="27"/>
      <c r="CA61" s="27"/>
      <c r="CB61" s="27"/>
      <c r="CC61" s="27"/>
      <c r="CD61" s="27"/>
      <c r="CE61" s="27"/>
      <c r="CF61" s="27">
        <f>IFERROR(work!AP61-work!D61,".")</f>
        <v>-18282657.686226666</v>
      </c>
      <c r="CG61" s="27">
        <f>IFERROR(work!AQ61-work!E61,".")</f>
        <v>-19231870.538864937</v>
      </c>
      <c r="CH61" s="27">
        <f>IFERROR(work!AR61-work!F61,".")</f>
        <v>-20982633.978015594</v>
      </c>
      <c r="CI61" s="27">
        <f>IFERROR(work!AS61-work!G61,".")</f>
        <v>-23271757.687242288</v>
      </c>
      <c r="CJ61" s="27">
        <f>IFERROR(work!AT61-work!H61,".")</f>
        <v>-26809894.695913874</v>
      </c>
      <c r="CK61" s="27">
        <f>IFERROR(work!AU61-work!I61,".")</f>
        <v>-30430617.964241862</v>
      </c>
      <c r="CL61" s="27">
        <f>IFERROR(work!AV61-work!J61,".")</f>
        <v>-33109997.952647772</v>
      </c>
      <c r="CM61" s="27">
        <f>IFERROR(work!AW61-work!K61,".")</f>
        <v>-36952094.215702482</v>
      </c>
      <c r="CN61" s="27">
        <f>IFERROR(work!AX61-work!L61,".")</f>
        <v>-41128739.969631456</v>
      </c>
      <c r="CO61" s="27">
        <f>IFERROR(work!AY61-work!M61,".")</f>
        <v>-42814687.613908179</v>
      </c>
      <c r="CP61" s="27">
        <f>IFERROR(work!AZ61-work!N61,".")</f>
        <v>-44441242.246369042</v>
      </c>
      <c r="CQ61" s="27">
        <f>IFERROR(work!BA61-work!O61,".")</f>
        <v>-48530599.6859584</v>
      </c>
      <c r="CR61" s="27">
        <f>IFERROR(work!BB61-work!P61,".")</f>
        <v>-55424507.564721756</v>
      </c>
      <c r="CS61" s="27">
        <f>IFERROR(work!BC61-work!Q61,".")</f>
        <v>-63186292.201526366</v>
      </c>
      <c r="CT61" s="27">
        <f>IFERROR(work!BD61-work!R61,".")</f>
        <v>-71465695.616772726</v>
      </c>
      <c r="CU61" s="27">
        <f>IFERROR(work!BE61-work!S61,".")</f>
        <v>-79256811.0056642</v>
      </c>
      <c r="CV61" s="27">
        <f>IFERROR(work!BF61-work!T61,".")</f>
        <v>-87182144.003437728</v>
      </c>
      <c r="CW61" s="27">
        <f>IFERROR(work!BG61-work!U61,".")</f>
        <v>-95290763.240512103</v>
      </c>
      <c r="CX61" s="27">
        <f>IFERROR(work!BH61-work!V61,".")</f>
        <v>-102732725.92675611</v>
      </c>
      <c r="CY61" s="27">
        <f>IFERROR(work!BI61-work!W61,".")</f>
        <v>-110540375.91282743</v>
      </c>
      <c r="CZ61" s="27">
        <f>IFERROR(work!BJ61-work!X61,".")</f>
        <v>-119825947.87084566</v>
      </c>
      <c r="DA61" s="27">
        <f>IFERROR(work!BK61-work!Y61,".")</f>
        <v>-129773246.73359744</v>
      </c>
      <c r="DB61" s="27">
        <f>IFERROR(work!BL61-work!Z61,".")</f>
        <v>-141586109.54605591</v>
      </c>
      <c r="DC61" s="27">
        <f>IFERROR(work!BM61-work!AA61,".")</f>
        <v>-155746852.29516765</v>
      </c>
      <c r="DD61" s="27">
        <f>IFERROR(work!BN61-work!AB61,".")</f>
        <v>-171478855.42352843</v>
      </c>
      <c r="DE61" s="27">
        <f>IFERROR(work!BO61-work!AC61,".")</f>
        <v>-190857562.52913329</v>
      </c>
      <c r="DF61" s="27">
        <f>IFERROR(work!BP61-work!AD61,".")</f>
        <v>-215098699.46848813</v>
      </c>
      <c r="DG61" s="27">
        <f>IFERROR(work!BQ61-work!AE61,".")</f>
        <v>-245645082.33242208</v>
      </c>
      <c r="DH61" s="27">
        <f>IFERROR(work!BR61-work!AF61,".")</f>
        <v>-269228427.30894941</v>
      </c>
      <c r="DI61" s="27">
        <f>IFERROR(work!BS61-work!AG61,".")</f>
        <v>-293998865.40426677</v>
      </c>
      <c r="DJ61" s="27">
        <f>IFERROR(work!BT61-work!AH61,".")</f>
        <v>-324576383.63179833</v>
      </c>
      <c r="DK61" s="27">
        <f>IFERROR(work!BU61-work!AI61,".")</f>
        <v>-354113763.24505019</v>
      </c>
      <c r="DL61" s="27"/>
      <c r="DM61" s="27"/>
      <c r="DN61" s="27"/>
      <c r="DO61" s="27"/>
      <c r="DP61" s="27"/>
      <c r="DQ61" s="27"/>
      <c r="DR61" s="27"/>
      <c r="DS61" s="27" t="str">
        <f>IFERROR(work!DO61-work!CC61,".")</f>
        <v>.</v>
      </c>
      <c r="DT61" s="27" t="str">
        <f>IFERROR(work!DP61-work!CD61,".")</f>
        <v>.</v>
      </c>
      <c r="DU61" s="27" t="str">
        <f>IFERROR(work!DQ61-work!CE61,".")</f>
        <v>.</v>
      </c>
      <c r="DV61" s="27" t="str">
        <f>IFERROR(work!DR61-work!CF61,".")</f>
        <v>.</v>
      </c>
      <c r="DW61" s="27" t="str">
        <f>IFERROR(work!DS61-work!CG61,".")</f>
        <v>.</v>
      </c>
      <c r="DX61" s="27" t="str">
        <f>IFERROR(work!DT61-work!CH61,".")</f>
        <v>.</v>
      </c>
      <c r="DY61" s="27" t="str">
        <f>IFERROR(work!DU61-work!CI61,".")</f>
        <v>.</v>
      </c>
      <c r="DZ61" s="27" t="str">
        <f>IFERROR(work!DV61-work!CJ61,".")</f>
        <v>.</v>
      </c>
      <c r="EA61" s="27" t="str">
        <f>IFERROR(work!DW61-work!CK61,".")</f>
        <v>.</v>
      </c>
      <c r="EB61" s="27" t="str">
        <f>IFERROR(work!DX61-work!CL61,".")</f>
        <v>.</v>
      </c>
      <c r="EC61" s="27" t="str">
        <f>IFERROR(work!DY61-work!CM61,".")</f>
        <v>.</v>
      </c>
      <c r="ED61" s="27" t="str">
        <f>IFERROR(work!DZ61-work!CN61,".")</f>
        <v>.</v>
      </c>
      <c r="EE61" s="27" t="str">
        <f>IFERROR(work!EA61-work!CO61,".")</f>
        <v>.</v>
      </c>
      <c r="EF61" s="27" t="str">
        <f>IFERROR(work!EB61-work!CP61,".")</f>
        <v>.</v>
      </c>
      <c r="EG61" s="27" t="str">
        <f>IFERROR(work!EC61-work!CQ61,".")</f>
        <v>.</v>
      </c>
      <c r="EH61" s="27" t="str">
        <f>IFERROR(work!ED61-work!CR61,".")</f>
        <v>.</v>
      </c>
      <c r="EI61" s="27" t="str">
        <f>IFERROR(work!EE61-work!CS61,".")</f>
        <v>.</v>
      </c>
      <c r="EJ61" s="27" t="str">
        <f>IFERROR(work!EF61-work!CT61,".")</f>
        <v>.</v>
      </c>
      <c r="EK61" s="27" t="str">
        <f>IFERROR(work!EG61-work!CU61,".")</f>
        <v>.</v>
      </c>
      <c r="EL61" s="27" t="str">
        <f>IFERROR(work!EH61-work!CV61,".")</f>
        <v>.</v>
      </c>
      <c r="EM61" s="27" t="str">
        <f>IFERROR(work!EI61-work!CW61,".")</f>
        <v>.</v>
      </c>
      <c r="EN61" s="27" t="str">
        <f>IFERROR(work!EJ61-work!CX61,".")</f>
        <v>.</v>
      </c>
      <c r="EO61" s="27" t="str">
        <f>IFERROR(work!EK61-work!CY61,".")</f>
        <v>.</v>
      </c>
      <c r="EP61" s="27" t="str">
        <f>IFERROR(work!EL61-work!CZ61,".")</f>
        <v>.</v>
      </c>
      <c r="EQ61" s="27" t="str">
        <f>IFERROR(work!EM61-work!DA61,".")</f>
        <v>.</v>
      </c>
      <c r="ER61" s="27" t="str">
        <f>IFERROR(work!EN61-work!DB61,".")</f>
        <v>.</v>
      </c>
      <c r="ES61" s="27" t="str">
        <f>IFERROR(work!EO61-work!DC61,".")</f>
        <v>.</v>
      </c>
      <c r="ET61" s="27" t="str">
        <f>IFERROR(work!EP61-work!DD61,".")</f>
        <v>.</v>
      </c>
      <c r="EU61" s="27" t="str">
        <f>IFERROR(work!EQ61-work!DE61,".")</f>
        <v>.</v>
      </c>
      <c r="EV61" s="27" t="str">
        <f>IFERROR(work!ER61-work!DF61,".")</f>
        <v>.</v>
      </c>
      <c r="EW61" s="27" t="str">
        <f>IFERROR(work!ES61-work!DG61,".")</f>
        <v>.</v>
      </c>
      <c r="EX61" s="27" t="str">
        <f>IFERROR(work!ET61-work!DH61,".")</f>
        <v>.</v>
      </c>
      <c r="EY61" s="27"/>
      <c r="EZ61" s="27"/>
      <c r="FA61" s="27"/>
      <c r="FB61" s="27"/>
      <c r="FC61" s="27"/>
      <c r="FD61" s="27"/>
      <c r="FE61" s="27" t="str">
        <f>IF(ISNUMBER(work!GZ61/work!HD61),work!GZ61/work!HD61,".")</f>
        <v>.</v>
      </c>
      <c r="FF61" s="27" t="str">
        <f>IF(ISNUMBER(work!HA61/work!HE61),work!HA61/work!HE61,".")</f>
        <v>.</v>
      </c>
      <c r="FG61" s="27" t="str">
        <f>IF(ISNUMBER(work!HB61/work!HF61),work!HB61/work!HF61,".")</f>
        <v>.</v>
      </c>
      <c r="FH61" s="27" t="str">
        <f>IF(ISNUMBER(work!HC61/work!HG61),work!HC61/work!HG61,".")</f>
        <v>.</v>
      </c>
      <c r="FI61" s="27" t="str">
        <f>IF(ISNUMBER((work!HA61+work!HB61)/(work!HE61+work!HF61)),(work!HA61+work!HB61)/(work!HE61+work!HF61),".")</f>
        <v>.</v>
      </c>
      <c r="FJ61" s="27" t="str">
        <f>IF(ISNUMBER(work!HH61/work!HL61),work!HH61/work!HL61,".")</f>
        <v>.</v>
      </c>
      <c r="FK61" s="27" t="str">
        <f>IF(ISNUMBER(work!HI61/work!HM61),work!HI61/work!HM61,".")</f>
        <v>.</v>
      </c>
      <c r="FL61" s="27" t="str">
        <f>IF(ISNUMBER(work!HJ61/work!HN61),work!HJ61/work!HN61,".")</f>
        <v>.</v>
      </c>
      <c r="FM61" s="27" t="str">
        <f>IF(ISNUMBER(work!HK61/work!HO61),work!HK61/work!HO61,".")</f>
        <v>.</v>
      </c>
      <c r="FN61" s="27" t="str">
        <f>IF(ISNUMBER((work!HI61+work!HJ61)/(work!HM61+work!HN61)),(work!HI61+work!HJ61)/(work!HM61+work!HN61),".")</f>
        <v>.</v>
      </c>
      <c r="FO61" s="27" t="s">
        <v>5007</v>
      </c>
      <c r="FP61" s="27" t="s">
        <v>5007</v>
      </c>
      <c r="FQ61" s="27" t="s">
        <v>5007</v>
      </c>
      <c r="FR61" s="27" t="s">
        <v>5007</v>
      </c>
      <c r="FS61" s="27" t="s">
        <v>5007</v>
      </c>
      <c r="FT61" s="27" t="str">
        <f>work!GM61</f>
        <v>.</v>
      </c>
      <c r="FU61" s="27" t="str">
        <f>work!GN61</f>
        <v>.</v>
      </c>
      <c r="FV61" s="27" t="str">
        <f>work!GO61</f>
        <v>.</v>
      </c>
      <c r="FW61" s="27" t="s">
        <v>5007</v>
      </c>
      <c r="FX61" s="27"/>
      <c r="FY61" s="27">
        <f t="shared" si="42"/>
        <v>12435.147999999999</v>
      </c>
      <c r="FZ61">
        <f t="shared" si="20"/>
        <v>0</v>
      </c>
      <c r="GA61" t="str">
        <f>work!HC61</f>
        <v>.</v>
      </c>
      <c r="GB61" t="str">
        <f>IF(ISNUMBER(work!HA61+work!HB61),work!HA61+work!HB61,".")</f>
        <v>.</v>
      </c>
      <c r="GC61" t="str">
        <f>IF(ISNUMBER(work!HK61-work!HC61),work!HK61-work!HC61,".")</f>
        <v>.</v>
      </c>
      <c r="GD61" t="str">
        <f>IF(ISNUMBER(work!HI61+work!HJ61-work!HA61-work!HB61),(work!HI61+work!HJ61-work!HA61-work!HB61),".")</f>
        <v>.</v>
      </c>
      <c r="GH61" t="str">
        <f>work!GQ61</f>
        <v>.</v>
      </c>
      <c r="GI61" t="str">
        <f>work!GR61</f>
        <v>.</v>
      </c>
      <c r="GJ61" t="str">
        <f>work!GZ61</f>
        <v>.</v>
      </c>
      <c r="GK61" t="str">
        <f>work!HH61</f>
        <v>.</v>
      </c>
      <c r="GL61" t="str">
        <f t="shared" si="43"/>
        <v>.</v>
      </c>
      <c r="GM61" t="str">
        <f>IFERROR(VLOOKUP($F61,AREA_EM_ALLYEAR,Seq!B$1,FALSE),".")</f>
        <v>.</v>
      </c>
      <c r="GN61" t="str">
        <f>IFERROR(VLOOKUP($F61,AREA_EM_ALLYEAR,Seq!C$1,FALSE),".")</f>
        <v>.</v>
      </c>
      <c r="GO61" t="str">
        <f>IFERROR(VLOOKUP($F61,AREA_EM_ALLYEAR,Seq!D$1,FALSE),".")</f>
        <v>.</v>
      </c>
      <c r="GP61" t="str">
        <f>IFERROR(VLOOKUP($F61,AREA_EM_ALLYEAR,Seq!E$1,FALSE),".")</f>
        <v>.</v>
      </c>
      <c r="GQ61" t="str">
        <f>IFERROR(VLOOKUP($F61,AREA_EM_ALLYEAR,Seq!F$1,FALSE),".")</f>
        <v>.</v>
      </c>
      <c r="GR61" t="str">
        <f>IFERROR(VLOOKUP($F61,AREA_EM_ALLYEAR,Seq!G$1,FALSE),".")</f>
        <v>.</v>
      </c>
      <c r="GS61" t="str">
        <f>IFERROR(VLOOKUP($F61,AREA_EM_ALLYEAR,Seq!H$1,FALSE),".")</f>
        <v>.</v>
      </c>
      <c r="GT61" t="str">
        <f>IFERROR(VLOOKUP($F61,AREA_EM_ALLYEAR,Seq!I$1,FALSE),".")</f>
        <v>.</v>
      </c>
      <c r="GU61" t="str">
        <f>IFERROR(VLOOKUP($F61,AREA_EM_ALLYEAR,Seq!J$1,FALSE),".")</f>
        <v>.</v>
      </c>
      <c r="GV61" t="str">
        <f>IFERROR(VLOOKUP($F61,AREA_EM_ALLYEAR,Seq!K$1,FALSE),".")</f>
        <v>.</v>
      </c>
      <c r="GW61" t="str">
        <f>IFERROR(VLOOKUP($F61,AREA_EM_ALLYEAR,Seq!L$1,FALSE),".")</f>
        <v>.</v>
      </c>
      <c r="GX61" t="str">
        <f>IFERROR(VLOOKUP($F61,AREA_EM_ALLYEAR,Seq!M$1,FALSE),".")</f>
        <v>.</v>
      </c>
      <c r="GY61" t="str">
        <f>IFERROR(VLOOKUP($F61,AREA_EM_ALLYEAR,Seq!N$1,FALSE),".")</f>
        <v>.</v>
      </c>
      <c r="GZ61" t="str">
        <f>IFERROR(VLOOKUP($F61,AREA_EM_ALLYEAR,Seq!O$1,FALSE),".")</f>
        <v>.</v>
      </c>
      <c r="HA61" t="str">
        <f t="shared" si="21"/>
        <v>.</v>
      </c>
      <c r="HK61" s="139">
        <f>IFERROR(VLOOKUP(CONCATENATE($G61, ".SP.DYN.LE00.IN"),AREA_WB_6ATTRS,Seq!B$1,FALSE)-VLOOKUP("CHN.SP.DYN.LE00.IN",AREA_WB_6ATTRS,Seq!B$1,FALSE),".")</f>
        <v>-26.937073170731715</v>
      </c>
      <c r="HL61" s="139">
        <f>IFERROR(VLOOKUP(CONCATENATE($G61, ".SP.DYN.LE00.IN"),AREA_WB_6ATTRS,Seq!C$1,FALSE)-VLOOKUP("CHN.SP.DYN.LE00.IN",AREA_WB_6ATTRS,Seq!C$1,FALSE),".")</f>
        <v>-26.798878048780502</v>
      </c>
      <c r="HM61" s="139">
        <f>IFERROR(VLOOKUP(CONCATENATE($G61, ".SP.DYN.LE00.IN"),AREA_WB_6ATTRS,Seq!D$1,FALSE)-VLOOKUP("CHN.SP.DYN.LE00.IN",AREA_WB_6ATTRS,Seq!D$1,FALSE),".")</f>
        <v>-26.676146341463408</v>
      </c>
      <c r="HN61" s="139">
        <f>IFERROR(VLOOKUP(CONCATENATE($G61, ".SP.DYN.LE00.IN"),AREA_WB_6ATTRS,Seq!E$1,FALSE)-VLOOKUP("CHN.SP.DYN.LE00.IN",AREA_WB_6ATTRS,Seq!E$1,FALSE),".")</f>
        <v>-26.574512195121955</v>
      </c>
      <c r="HO61" s="139">
        <f>IFERROR(VLOOKUP(CONCATENATE($G61, ".SP.DYN.LE00.IN"),AREA_WB_6ATTRS,Seq!F$1,FALSE)-VLOOKUP("CHN.SP.DYN.LE00.IN",AREA_WB_6ATTRS,Seq!F$1,FALSE),".")</f>
        <v>-26.504951219512193</v>
      </c>
      <c r="HP61" s="139">
        <f>IFERROR(VLOOKUP(CONCATENATE($G61, ".SP.DYN.LE00.IN"),AREA_WB_6ATTRS,Seq!G$1,FALSE)-VLOOKUP("CHN.SP.DYN.LE00.IN",AREA_WB_6ATTRS,Seq!G$1,FALSE),".")</f>
        <v>-26.472390243902446</v>
      </c>
      <c r="HQ61" s="139">
        <f>IFERROR(VLOOKUP(CONCATENATE($G61, ".SP.DYN.LE00.IN"),AREA_WB_6ATTRS,Seq!H$1,FALSE)-VLOOKUP("CHN.SP.DYN.LE00.IN",AREA_WB_6ATTRS,Seq!H$1,FALSE),".")</f>
        <v>-26.475292682926842</v>
      </c>
      <c r="HR61" s="139">
        <f>IFERROR(VLOOKUP(CONCATENATE($G61, ".SP.DYN.LE00.IN"),AREA_WB_6ATTRS,Seq!I$1,FALSE)-VLOOKUP("CHN.SP.DYN.LE00.IN",AREA_WB_6ATTRS,Seq!I$1,FALSE),".")</f>
        <v>-26.502097560975628</v>
      </c>
      <c r="HS61" s="139">
        <f>IFERROR(VLOOKUP(CONCATENATE($G61, ".SP.DYN.LE00.IN"),AREA_WB_6ATTRS,Seq!J$1,FALSE)-VLOOKUP("CHN.SP.DYN.LE00.IN",AREA_WB_6ATTRS,Seq!J$1,FALSE),".")</f>
        <v>-26.54224390243904</v>
      </c>
      <c r="HT61" s="139">
        <f>IFERROR(VLOOKUP(CONCATENATE($G61, ".SP.DYN.LE00.IN"),AREA_WB_6ATTRS,Seq!K$1,FALSE)-VLOOKUP("CHN.SP.DYN.LE00.IN",AREA_WB_6ATTRS,Seq!K$1,FALSE),".")</f>
        <v>-26.587243902439035</v>
      </c>
      <c r="HU61" s="139">
        <f>IFERROR(VLOOKUP(CONCATENATE($G61, ".SP.DYN.LE00.IN"),AREA_WB_6ATTRS,Seq!L$1,FALSE)-VLOOKUP("CHN.SP.DYN.LE00.IN",AREA_WB_6ATTRS,Seq!L$1,FALSE),".")</f>
        <v>-26.635585365853657</v>
      </c>
      <c r="HV61" s="139">
        <f>IFERROR(VLOOKUP(CONCATENATE($G61, ".SP.DYN.LE00.IN"),AREA_WB_6ATTRS,Seq!M$1,FALSE)-VLOOKUP("CHN.SP.DYN.LE00.IN",AREA_WB_6ATTRS,Seq!M$1,FALSE),".")</f>
        <v>-26.679268292682927</v>
      </c>
      <c r="HW61" s="139">
        <f>IFERROR(VLOOKUP(CONCATENATE($G61, ".SP.DYN.LE00.IN"),AREA_WB_6ATTRS,Seq!N$1,FALSE)-VLOOKUP("CHN.SP.DYN.LE00.IN",AREA_WB_6ATTRS,Seq!N$1,FALSE),".")</f>
        <v>-26.716853658536571</v>
      </c>
      <c r="HX61" s="139">
        <f>IFERROR(VLOOKUP(CONCATENATE($G61, ".SP.DYN.LE00.IN"),AREA_WB_6ATTRS,Seq!O$1,FALSE)-VLOOKUP("CHN.SP.DYN.LE00.IN",AREA_WB_6ATTRS,Seq!O$1,FALSE),".")</f>
        <v>-26.744390243902444</v>
      </c>
      <c r="HY61" s="139">
        <f>IFERROR(VLOOKUP(CONCATENATE($G61, ".SP.DYN.LE00.IN"),AREA_WB_6ATTRS,Seq!P$1,FALSE)-VLOOKUP("CHN.SP.DYN.LE00.IN",AREA_WB_6ATTRS,Seq!P$1,FALSE),".")</f>
        <v>-26.757902439024384</v>
      </c>
      <c r="HZ61" s="139">
        <f>IFERROR(VLOOKUP(CONCATENATE($G61, ".SP.DYN.LE00.IN"),AREA_WB_6ATTRS,Seq!Q$1,FALSE)-VLOOKUP("CHN.SP.DYN.LE00.IN",AREA_WB_6ATTRS,Seq!Q$1,FALSE),".")</f>
        <v>-26.749439024390234</v>
      </c>
      <c r="IA61" s="139">
        <f>IFERROR(VLOOKUP(CONCATENATE($G61, ".SP.DYN.LE00.IN"),AREA_WB_6ATTRS,Seq!R$1,FALSE)-VLOOKUP("CHN.SP.DYN.LE00.IN",AREA_WB_6ATTRS,Seq!R$1,FALSE),".")</f>
        <v>-26.713512195121957</v>
      </c>
      <c r="IB61" s="139">
        <f>IFERROR(VLOOKUP(CONCATENATE($G61, ".SP.DYN.LE00.IN"),AREA_WB_6ATTRS,Seq!S$1,FALSE)-VLOOKUP("CHN.SP.DYN.LE00.IN",AREA_WB_6ATTRS,Seq!S$1,FALSE),".")</f>
        <v>-26.651121951219515</v>
      </c>
      <c r="IC61" s="139">
        <f>IFERROR(VLOOKUP(CONCATENATE($G61, ".SP.DYN.LE00.IN"),AREA_WB_6ATTRS,Seq!T$1,FALSE)-VLOOKUP("CHN.SP.DYN.LE00.IN",AREA_WB_6ATTRS,Seq!T$1,FALSE),".")</f>
        <v>-26.566780487804891</v>
      </c>
      <c r="ID61" s="139">
        <f>IFERROR(VLOOKUP(CONCATENATE($G61, ".SP.DYN.LE00.IN"),AREA_WB_6ATTRS,Seq!U$1,FALSE)-VLOOKUP("CHN.SP.DYN.LE00.IN",AREA_WB_6ATTRS,Seq!U$1,FALSE),".")</f>
        <v>-26.464024390243914</v>
      </c>
      <c r="IE61" s="139">
        <f>IFERROR(VLOOKUP(CONCATENATE($G61, ".SP.DYN.LE00.IN"),AREA_WB_6ATTRS,Seq!V$1,FALSE)-VLOOKUP("CHN.SP.DYN.LE00.IN",AREA_WB_6ATTRS,Seq!V$1,FALSE),".")</f>
        <v>-26.356829268292685</v>
      </c>
      <c r="IF61" s="139">
        <f>IFERROR(VLOOKUP(CONCATENATE($G61, ".SP.DYN.LE00.IN"),AREA_WB_6ATTRS,Seq!W$1,FALSE)-VLOOKUP("CHN.SP.DYN.LE00.IN",AREA_WB_6ATTRS,Seq!W$1,FALSE),".")</f>
        <v>-26.258682926829273</v>
      </c>
      <c r="IG61" s="139">
        <f>IFERROR(VLOOKUP(CONCATENATE($G61, ".SP.DYN.LE00.IN"),AREA_WB_6ATTRS,Seq!X$1,FALSE)-VLOOKUP("CHN.SP.DYN.LE00.IN",AREA_WB_6ATTRS,Seq!X$1,FALSE),".")</f>
        <v>-26.180634146341447</v>
      </c>
      <c r="IH61" s="139">
        <f>IFERROR(VLOOKUP(CONCATENATE($G61, ".SP.DYN.LE00.IN"),AREA_WB_6ATTRS,Seq!Y$1,FALSE)-VLOOKUP("CHN.SP.DYN.LE00.IN",AREA_WB_6ATTRS,Seq!Y$1,FALSE),".")</f>
        <v>-26.125097560975611</v>
      </c>
      <c r="II61" s="139">
        <f>IFERROR(VLOOKUP(CONCATENATE($G61, ".SP.DYN.LE00.IN"),AREA_WB_6ATTRS,Seq!Z$1,FALSE)-VLOOKUP("CHN.SP.DYN.LE00.IN",AREA_WB_6ATTRS,Seq!Z$1,FALSE),".")</f>
        <v>-26.089097560975617</v>
      </c>
      <c r="IJ61" s="139">
        <f>IFERROR(VLOOKUP(CONCATENATE($G61, ".SP.DYN.LE00.IN"),AREA_WB_6ATTRS,Seq!AA$1,FALSE)-VLOOKUP("CHN.SP.DYN.LE00.IN",AREA_WB_6ATTRS,Seq!AA$1,FALSE),".")</f>
        <v>-26.061658536585369</v>
      </c>
      <c r="IK61" s="139">
        <f>IFERROR(VLOOKUP(CONCATENATE($G61, ".SP.DYN.LE00.IN"),AREA_WB_6ATTRS,Seq!AB$1,FALSE)-VLOOKUP("CHN.SP.DYN.LE00.IN",AREA_WB_6ATTRS,Seq!AB$1,FALSE),".")</f>
        <v>-26.027756097560989</v>
      </c>
      <c r="IL61" s="139">
        <f>IFERROR(VLOOKUP(CONCATENATE($G61, ".SP.DYN.LE00.IN"),AREA_WB_6ATTRS,Seq!AC$1,FALSE)-VLOOKUP("CHN.SP.DYN.LE00.IN",AREA_WB_6ATTRS,Seq!AC$1,FALSE),".")</f>
        <v>-25.969902439024388</v>
      </c>
      <c r="IM61" s="139">
        <f>IFERROR(VLOOKUP(CONCATENATE($G61, ".SP.DYN.LE00.IN"),AREA_WB_6ATTRS,Seq!AD$1,FALSE)-VLOOKUP("CHN.SP.DYN.LE00.IN",AREA_WB_6ATTRS,Seq!AD$1,FALSE),".")</f>
        <v>-25.876073170731701</v>
      </c>
      <c r="IN61" s="139">
        <f>IFERROR(VLOOKUP(CONCATENATE($G61, ".SP.DYN.LE00.IN"),AREA_WB_6ATTRS,Seq!AE$1,FALSE)-VLOOKUP("CHN.SP.DYN.LE00.IN",AREA_WB_6ATTRS,Seq!AE$1,FALSE),".")</f>
        <v>-25.74326829268292</v>
      </c>
      <c r="IO61" s="139">
        <f>IFERROR(VLOOKUP(CONCATENATE($G61, ".SP.DYN.LE00.IN"),AREA_WB_6ATTRS,Seq!AF$1,FALSE)-VLOOKUP("CHN.SP.DYN.LE00.IN",AREA_WB_6ATTRS,Seq!AF$1,FALSE),".")</f>
        <v>-25.572439024390256</v>
      </c>
      <c r="IP61" s="139" t="str">
        <f>IFERROR(VLOOKUP(CONCATENATE($G61, ".SP.DYN.LE00.IN"),AREA_WB_6ATTRS,Seq!AG$1,FALSE)-VLOOKUP("CHN.SP.DYN.LE00.IN",AREA_WB_6ATTRS,Seq!AG$1,FALSE),".")</f>
        <v>.</v>
      </c>
      <c r="IW61">
        <f>IFERROR(VLOOKUP(CONCATENATE($G61, ".SP.DYN.LE00.IN"),AREA_WB_6ATTRS,Seq!B$1,FALSE),".")</f>
        <v>40.056731707317077</v>
      </c>
      <c r="IX61">
        <f>IFERROR(VLOOKUP(CONCATENATE($G61, ".SP.DYN.LE00.IN"),AREA_WB_6ATTRS,Seq!C$1,FALSE),".")</f>
        <v>40.464048780487808</v>
      </c>
      <c r="IY61">
        <f>IFERROR(VLOOKUP(CONCATENATE($G61, ".SP.DYN.LE00.IN"),AREA_WB_6ATTRS,Seq!D$1,FALSE),".")</f>
        <v>40.858756097560985</v>
      </c>
      <c r="IZ61">
        <f>IFERROR(VLOOKUP(CONCATENATE($G61, ".SP.DYN.LE00.IN"),AREA_WB_6ATTRS,Seq!E$1,FALSE),".")</f>
        <v>41.225341463414637</v>
      </c>
      <c r="JA61">
        <f>IFERROR(VLOOKUP(CONCATENATE($G61, ".SP.DYN.LE00.IN"),AREA_WB_6ATTRS,Seq!F$1,FALSE),".")</f>
        <v>41.554317073170736</v>
      </c>
      <c r="JB61">
        <f>IFERROR(VLOOKUP(CONCATENATE($G61, ".SP.DYN.LE00.IN"),AREA_WB_6ATTRS,Seq!G$1,FALSE),".")</f>
        <v>41.840756097560977</v>
      </c>
      <c r="JC61">
        <f>IFERROR(VLOOKUP(CONCATENATE($G61, ".SP.DYN.LE00.IN"),AREA_WB_6ATTRS,Seq!H$1,FALSE),".")</f>
        <v>42.084195121951218</v>
      </c>
      <c r="JD61">
        <f>IFERROR(VLOOKUP(CONCATENATE($G61, ".SP.DYN.LE00.IN"),AREA_WB_6ATTRS,Seq!I$1,FALSE),".")</f>
        <v>42.295219512195118</v>
      </c>
      <c r="JE61">
        <f>IFERROR(VLOOKUP(CONCATENATE($G61, ".SP.DYN.LE00.IN"),AREA_WB_6ATTRS,Seq!J$1,FALSE),".")</f>
        <v>42.484878048780487</v>
      </c>
      <c r="JF61">
        <f>IFERROR(VLOOKUP(CONCATENATE($G61, ".SP.DYN.LE00.IN"),AREA_WB_6ATTRS,Seq!K$1,FALSE),".")</f>
        <v>42.659682926829269</v>
      </c>
      <c r="JG61">
        <f>IFERROR(VLOOKUP(CONCATENATE($G61, ".SP.DYN.LE00.IN"),AREA_WB_6ATTRS,Seq!L$1,FALSE),".")</f>
        <v>42.824146341463418</v>
      </c>
      <c r="JH61">
        <f>IFERROR(VLOOKUP(CONCATENATE($G61, ".SP.DYN.LE00.IN"),AREA_WB_6ATTRS,Seq!M$1,FALSE),".")</f>
        <v>42.984756097560982</v>
      </c>
      <c r="JI61">
        <f>IFERROR(VLOOKUP(CONCATENATE($G61, ".SP.DYN.LE00.IN"),AREA_WB_6ATTRS,Seq!N$1,FALSE),".")</f>
        <v>43.144975609756109</v>
      </c>
      <c r="JJ61">
        <f>IFERROR(VLOOKUP(CONCATENATE($G61, ".SP.DYN.LE00.IN"),AREA_WB_6ATTRS,Seq!O$1,FALSE),".")</f>
        <v>43.310243902439026</v>
      </c>
      <c r="JK61">
        <f>IFERROR(VLOOKUP(CONCATENATE($G61, ".SP.DYN.LE00.IN"),AREA_WB_6ATTRS,Seq!P$1,FALSE),".")</f>
        <v>43.485024390243915</v>
      </c>
      <c r="JL61">
        <f>IFERROR(VLOOKUP(CONCATENATE($G61, ".SP.DYN.LE00.IN"),AREA_WB_6ATTRS,Seq!Q$1,FALSE),".")</f>
        <v>43.675292682926845</v>
      </c>
      <c r="JM61">
        <f>IFERROR(VLOOKUP(CONCATENATE($G61, ".SP.DYN.LE00.IN"),AREA_WB_6ATTRS,Seq!R$1,FALSE),".")</f>
        <v>43.885512195121954</v>
      </c>
      <c r="JN61">
        <f>IFERROR(VLOOKUP(CONCATENATE($G61, ".SP.DYN.LE00.IN"),AREA_WB_6ATTRS,Seq!S$1,FALSE),".")</f>
        <v>44.115195121951224</v>
      </c>
      <c r="JO61">
        <f>IFERROR(VLOOKUP(CONCATENATE($G61, ".SP.DYN.LE00.IN"),AREA_WB_6ATTRS,Seq!T$1,FALSE),".")</f>
        <v>44.360317073170734</v>
      </c>
      <c r="JP61">
        <f>IFERROR(VLOOKUP(CONCATENATE($G61, ".SP.DYN.LE00.IN"),AREA_WB_6ATTRS,Seq!U$1,FALSE),".")</f>
        <v>44.619365853658543</v>
      </c>
      <c r="JQ61">
        <f>IFERROR(VLOOKUP(CONCATENATE($G61, ".SP.DYN.LE00.IN"),AREA_WB_6ATTRS,Seq!V$1,FALSE),".")</f>
        <v>44.884878048780493</v>
      </c>
      <c r="JR61">
        <f>IFERROR(VLOOKUP(CONCATENATE($G61, ".SP.DYN.LE00.IN"),AREA_WB_6ATTRS,Seq!W$1,FALSE),".")</f>
        <v>45.146853658536592</v>
      </c>
      <c r="JS61">
        <f>IFERROR(VLOOKUP(CONCATENATE($G61, ".SP.DYN.LE00.IN"),AREA_WB_6ATTRS,Seq!X$1,FALSE),".")</f>
        <v>45.398804878048793</v>
      </c>
      <c r="JT61">
        <f>IFERROR(VLOOKUP(CONCATENATE($G61, ".SP.DYN.LE00.IN"),AREA_WB_6ATTRS,Seq!Y$1,FALSE),".")</f>
        <v>45.639780487804877</v>
      </c>
      <c r="JU61">
        <f>IFERROR(VLOOKUP(CONCATENATE($G61, ".SP.DYN.LE00.IN"),AREA_WB_6ATTRS,Seq!Z$1,FALSE),".")</f>
        <v>45.873243902439029</v>
      </c>
      <c r="JV61">
        <f>IFERROR(VLOOKUP(CONCATENATE($G61, ".SP.DYN.LE00.IN"),AREA_WB_6ATTRS,Seq!AA$1,FALSE),".")</f>
        <v>46.109658536585371</v>
      </c>
      <c r="JW61">
        <f>IFERROR(VLOOKUP(CONCATENATE($G61, ".SP.DYN.LE00.IN"),AREA_WB_6ATTRS,Seq!AB$1,FALSE),".")</f>
        <v>46.361975609756094</v>
      </c>
      <c r="JX61">
        <f>IFERROR(VLOOKUP(CONCATENATE($G61, ".SP.DYN.LE00.IN"),AREA_WB_6ATTRS,Seq!AC$1,FALSE),".")</f>
        <v>46.642682926829274</v>
      </c>
      <c r="JY61">
        <f>IFERROR(VLOOKUP(CONCATENATE($G61, ".SP.DYN.LE00.IN"),AREA_WB_6ATTRS,Seq!AD$1,FALSE),".")</f>
        <v>46.959268292682935</v>
      </c>
      <c r="JZ61">
        <f>IFERROR(VLOOKUP(CONCATENATE($G61, ".SP.DYN.LE00.IN"),AREA_WB_6ATTRS,Seq!AE$1,FALSE),".")</f>
        <v>47.313243902439034</v>
      </c>
      <c r="KA61">
        <f>IFERROR(VLOOKUP(CONCATENATE($G61, ".SP.DYN.LE00.IN"),AREA_WB_6ATTRS,Seq!AF$1,FALSE),".")</f>
        <v>47.700658536585372</v>
      </c>
      <c r="KB61" t="str">
        <f>IFERROR(VLOOKUP(CONCATENATE($G61, ".SP.DYN.LE00.IN"),AREA_WB_6ATTRS,Seq!AG$1,FALSE),".")</f>
        <v>.</v>
      </c>
      <c r="KK61">
        <f t="shared" si="25"/>
        <v>818</v>
      </c>
      <c r="KL61">
        <f t="shared" si="23"/>
        <v>0</v>
      </c>
      <c r="KM61">
        <f t="shared" si="26"/>
        <v>44478469.218243338</v>
      </c>
      <c r="KN61">
        <f t="shared" si="27"/>
        <v>-44441242.246369042</v>
      </c>
      <c r="KO61" t="str">
        <f t="shared" si="24"/>
        <v>.</v>
      </c>
      <c r="KP61" t="str">
        <f>work!HA61</f>
        <v>.</v>
      </c>
      <c r="KQ61" t="str">
        <f>work!HB61</f>
        <v>.</v>
      </c>
      <c r="KR61" t="str">
        <f>work!HC61</f>
        <v>.</v>
      </c>
      <c r="KS61" t="str">
        <f>IF(ISNUMBER(work!HI61-work!HA61),work!HI61-work!HA61,".")</f>
        <v>.</v>
      </c>
      <c r="KT61" t="str">
        <f>IF(ISNUMBER(work!HJ61-work!HB61),work!HJ61-work!HB61,".")</f>
        <v>.</v>
      </c>
      <c r="KU61" t="str">
        <f>IF(ISNUMBER(work!HK61-work!HC61),work!HK61-work!HC61,".")</f>
        <v>.</v>
      </c>
      <c r="KW61" t="str">
        <f>IFERROR(work!HR61/work!HV61,".")</f>
        <v>.</v>
      </c>
      <c r="KX61" t="str">
        <f>IFERROR(work!HS61/work!HW61,".")</f>
        <v>.</v>
      </c>
      <c r="KY61" t="str">
        <f>IFERROR(work!HT61/work!HX61,".")</f>
        <v>.</v>
      </c>
      <c r="KZ61" t="str">
        <f>IFERROR(work!HU61/work!HY61,".")</f>
        <v>.</v>
      </c>
    </row>
    <row r="62" spans="1:312">
      <c r="A62" s="24">
        <f t="shared" si="0"/>
        <v>61</v>
      </c>
      <c r="B62" s="24" t="str">
        <f t="shared" si="28"/>
        <v>Out</v>
      </c>
      <c r="C62" s="24" t="str">
        <f t="shared" si="29"/>
        <v>Out</v>
      </c>
      <c r="D62" s="24" t="str">
        <f t="shared" si="30"/>
        <v>Out67</v>
      </c>
      <c r="E62" s="25" t="s">
        <v>2413</v>
      </c>
      <c r="F62" s="26" t="str">
        <f t="shared" si="3"/>
        <v>Coted’Lvoire</v>
      </c>
      <c r="G62" s="166" t="s">
        <v>1391</v>
      </c>
      <c r="H62" s="166" t="s">
        <v>5007</v>
      </c>
      <c r="I62" s="166" t="s">
        <v>5007</v>
      </c>
      <c r="J62" s="180" t="s">
        <v>5007</v>
      </c>
      <c r="K62" s="180" t="s">
        <v>5007</v>
      </c>
      <c r="L62" s="27">
        <f>IFERROR(VLOOKUP($F62,Area_FDI_84_96,Seq!B$1,FALSE),0)</f>
        <v>0</v>
      </c>
      <c r="M62" s="27">
        <f>IFERROR(VLOOKUP($F62,Area_FDI_84_96,Seq!C$1,FALSE),0)</f>
        <v>0</v>
      </c>
      <c r="N62" s="27">
        <f>IFERROR(VLOOKUP($F62,Area_FDI_84_96,Seq!D$1,FALSE),0)</f>
        <v>0</v>
      </c>
      <c r="O62" s="27">
        <f>IFERROR(VLOOKUP($F62,Area_FDI_84_96,Seq!E$1,FALSE),0)</f>
        <v>0</v>
      </c>
      <c r="P62" s="27">
        <f>IFERROR(VLOOKUP($F62,Area_FDI_84_96,Seq!F$1,FALSE),0)</f>
        <v>0</v>
      </c>
      <c r="Q62" s="27">
        <f>IFERROR(VLOOKUP($F62,Area_FDI_84_96,Seq!G$1,FALSE),0)</f>
        <v>0</v>
      </c>
      <c r="R62" s="27">
        <f>IFERROR(VLOOKUP($F62,Area_FDI_84_96,Seq!H$1,FALSE),0)</f>
        <v>0</v>
      </c>
      <c r="S62" s="27">
        <f>IFERROR(VLOOKUP($F62,Area_FDI_84_96,Seq!I$1,FALSE),0)</f>
        <v>0</v>
      </c>
      <c r="T62" s="27">
        <f>IFERROR(VALUE(VLOOKUP($E62,Area_FDI_92_95,Seq!B$1,FALSE)),0)</f>
        <v>0</v>
      </c>
      <c r="U62" s="27">
        <f>IFERROR(VALUE(VLOOKUP($E62,Area_FDI_92_95,Seq!C$1,FALSE)),0)</f>
        <v>50</v>
      </c>
      <c r="V62" s="27">
        <f>IFERROR(VALUE(VLOOKUP($E62,Area_FDI_92_95,Seq!D$1,FALSE)),0)</f>
        <v>0</v>
      </c>
      <c r="W62" s="27">
        <f>IFERROR(VALUE(VLOOKUP($E62,Area_FDI_92_95,Seq!E$1,FALSE)),0)</f>
        <v>0</v>
      </c>
      <c r="X62" s="27">
        <f>IFERROR(VALUE(VLOOKUP($E62,Area_FDI_96_99,Seq!B$1,FALSE)),0)</f>
        <v>0</v>
      </c>
      <c r="Y62" s="27">
        <f>IFERROR(VALUE(VLOOKUP($E62,Area_FDI_96_99,Seq!C$1,FALSE)),0)</f>
        <v>340</v>
      </c>
      <c r="Z62" s="27">
        <f>IFERROR(VALUE(VLOOKUP($E62,Area_FDI_96_99,Seq!D$1,FALSE)),0)</f>
        <v>4</v>
      </c>
      <c r="AA62" s="27">
        <f>IFERROR(VALUE(VLOOKUP($E62,Area_FDI_96_99,Seq!E$1,FALSE)),0)</f>
        <v>0</v>
      </c>
      <c r="AB62" s="27">
        <f t="shared" si="31"/>
        <v>0</v>
      </c>
      <c r="AC62" s="27">
        <f t="shared" si="32"/>
        <v>0</v>
      </c>
      <c r="AD62" s="27">
        <f t="shared" si="33"/>
        <v>0</v>
      </c>
      <c r="AE62" s="27">
        <f t="shared" si="34"/>
        <v>0</v>
      </c>
      <c r="AF62" s="27">
        <f t="shared" si="35"/>
        <v>0</v>
      </c>
      <c r="AG62" s="27">
        <f t="shared" si="36"/>
        <v>0</v>
      </c>
      <c r="AH62" s="27">
        <f t="shared" si="37"/>
        <v>0</v>
      </c>
      <c r="AI62" s="27">
        <f t="shared" si="38"/>
        <v>0</v>
      </c>
      <c r="AJ62" s="27">
        <f t="shared" si="39"/>
        <v>0</v>
      </c>
      <c r="AK62" s="27">
        <f t="shared" si="40"/>
        <v>25</v>
      </c>
      <c r="AL62" s="27">
        <f t="shared" si="41"/>
        <v>0</v>
      </c>
      <c r="AM62" s="27"/>
      <c r="AN62" s="27"/>
      <c r="AO62" s="27"/>
      <c r="AP62" s="27"/>
      <c r="AQ62" s="27"/>
      <c r="AR62" s="27"/>
      <c r="AS62" s="27"/>
      <c r="AT62" s="27">
        <f>IFERROR(work!D62+work!AP62,".")</f>
        <v>19066853.544902466</v>
      </c>
      <c r="AU62" s="27">
        <f>IFERROR(work!E62+work!AQ62,".")</f>
        <v>20045197.178990085</v>
      </c>
      <c r="AV62" s="27">
        <f>IFERROR(work!F62+work!AR62,".")</f>
        <v>21798135.272886835</v>
      </c>
      <c r="AW62" s="27">
        <f>IFERROR(work!G62+work!AS62,".")</f>
        <v>24055523.265379753</v>
      </c>
      <c r="AX62" s="27">
        <f>IFERROR(work!H62+work!AT62,".")</f>
        <v>27574097.840678144</v>
      </c>
      <c r="AY62" s="27">
        <f>IFERROR(work!I62+work!AU62,".")</f>
        <v>31229169.838300627</v>
      </c>
      <c r="AZ62" s="27">
        <f>IFERROR(work!J62+work!AV62,".")</f>
        <v>33933949.779816069</v>
      </c>
      <c r="BA62" s="27">
        <f>IFERROR(work!K62+work!AW62,".")</f>
        <v>37773669.783867337</v>
      </c>
      <c r="BB62" s="27">
        <f>IFERROR(work!L62+work!AX62,".")</f>
        <v>41960200.110284999</v>
      </c>
      <c r="BC62" s="27">
        <f>IFERROR(work!M62+work!AY62,".")</f>
        <v>43671180.414297491</v>
      </c>
      <c r="BD62" s="27">
        <f>IFERROR(work!N62+work!AZ62,".")</f>
        <v>45289611.072939865</v>
      </c>
      <c r="BE62" s="27">
        <f>IFERROR(work!O62+work!BA62,".")</f>
        <v>49380257.379088022</v>
      </c>
      <c r="BF62" s="27">
        <f>IFERROR(work!P62+work!BB62,".")</f>
        <v>56272350.363148011</v>
      </c>
      <c r="BG62" s="27">
        <f>IFERROR(work!Q62+work!BC62,".")</f>
        <v>64032956.435769975</v>
      </c>
      <c r="BH62" s="27">
        <f>IFERROR(work!R62+work!BD62,".")</f>
        <v>72319710.424135476</v>
      </c>
      <c r="BI62" s="27">
        <f>IFERROR(work!S62+work!BE62,".")</f>
        <v>80171112.696869507</v>
      </c>
      <c r="BJ62" s="27">
        <f>IFERROR(work!T62+work!BF62,".")</f>
        <v>88167957.185944214</v>
      </c>
      <c r="BK62" s="27">
        <f>IFERROR(work!U62+work!BG62,".")</f>
        <v>96333145.270478249</v>
      </c>
      <c r="BL62" s="27">
        <f>IFERROR(work!V62+work!BH62,".")</f>
        <v>103816151.79175396</v>
      </c>
      <c r="BM62" s="27">
        <f>IFERROR(work!W62+work!BI62,".")</f>
        <v>111642144.99614653</v>
      </c>
      <c r="BN62" s="27">
        <f>IFERROR(work!X62+work!BJ62,".")</f>
        <v>120889194.02944562</v>
      </c>
      <c r="BO62" s="27">
        <f>IFERROR(work!Y62+work!BK62,".")</f>
        <v>130836314.82535166</v>
      </c>
      <c r="BP62" s="27">
        <f>IFERROR(work!Z62+work!BL62,".")</f>
        <v>142632743.2714504</v>
      </c>
      <c r="BQ62" s="27">
        <f>IFERROR(work!AA62+work!BM62,".")</f>
        <v>156777392.78116012</v>
      </c>
      <c r="BR62" s="27">
        <f>IFERROR(work!AB62+work!BN62,".")</f>
        <v>172527966.65108815</v>
      </c>
      <c r="BS62" s="27">
        <f>IFERROR(work!AC62+work!BO62,".")</f>
        <v>191920299.9331575</v>
      </c>
      <c r="BT62" s="27">
        <f>IFERROR(work!AD62+work!BP62,".")</f>
        <v>216169011.8076281</v>
      </c>
      <c r="BU62" s="27">
        <f>IFERROR(work!AE62+work!BQ62,".")</f>
        <v>246734067.22956172</v>
      </c>
      <c r="BV62" s="27">
        <f>IFERROR(work!AF62+work!BR62,".")</f>
        <v>270342983.63124335</v>
      </c>
      <c r="BW62" s="27">
        <f>IFERROR(work!AG62+work!BS62,".")</f>
        <v>295155590.43156463</v>
      </c>
      <c r="BX62" s="27">
        <f>IFERROR(work!AH62+work!BT62,".")</f>
        <v>325761123.38294172</v>
      </c>
      <c r="BY62" s="27">
        <f>IFERROR(work!AI62+work!BU62,".")</f>
        <v>355245264.18251699</v>
      </c>
      <c r="BZ62" s="27"/>
      <c r="CA62" s="27"/>
      <c r="CB62" s="27"/>
      <c r="CC62" s="27"/>
      <c r="CD62" s="27"/>
      <c r="CE62" s="27"/>
      <c r="CF62" s="27">
        <f>IFERROR(work!AP62-work!D62,".")</f>
        <v>-17521370.542818911</v>
      </c>
      <c r="CG62" s="27">
        <f>IFERROR(work!AQ62-work!E62,".")</f>
        <v>-18445614.561292816</v>
      </c>
      <c r="CH62" s="27">
        <f>IFERROR(work!AR62-work!F62,".")</f>
        <v>-20195340.33576183</v>
      </c>
      <c r="CI62" s="27">
        <f>IFERROR(work!AS62-work!G62,".")</f>
        <v>-22515241.184611771</v>
      </c>
      <c r="CJ62" s="27">
        <f>IFERROR(work!AT62-work!H62,".")</f>
        <v>-26075422.805712003</v>
      </c>
      <c r="CK62" s="27">
        <f>IFERROR(work!AU62-work!I62,".")</f>
        <v>-29663036.095352117</v>
      </c>
      <c r="CL62" s="27">
        <f>IFERROR(work!AV62-work!J62,".")</f>
        <v>-32316770.275998149</v>
      </c>
      <c r="CM62" s="27">
        <f>IFERROR(work!AW62-work!K62,".")</f>
        <v>-36162133.798421346</v>
      </c>
      <c r="CN62" s="27">
        <f>IFERROR(work!AX62-work!L62,".")</f>
        <v>-40330349.276802287</v>
      </c>
      <c r="CO62" s="27">
        <f>IFERROR(work!AY62-work!M62,".")</f>
        <v>-41993281.497660518</v>
      </c>
      <c r="CP62" s="27">
        <f>IFERROR(work!AZ62-work!N62,".")</f>
        <v>-43630100.391672514</v>
      </c>
      <c r="CQ62" s="27">
        <f>IFERROR(work!BA62-work!O62,".")</f>
        <v>-47720067.540268667</v>
      </c>
      <c r="CR62" s="27">
        <f>IFERROR(work!BB62-work!P62,".")</f>
        <v>-54616220.694757231</v>
      </c>
      <c r="CS62" s="27">
        <f>IFERROR(work!BC62-work!Q62,".")</f>
        <v>-62380014.570242181</v>
      </c>
      <c r="CT62" s="27">
        <f>IFERROR(work!BD62-work!R62,".")</f>
        <v>-70653359.783664107</v>
      </c>
      <c r="CU62" s="27">
        <f>IFERROR(work!BE62-work!S62,".")</f>
        <v>-78386022.163580194</v>
      </c>
      <c r="CV62" s="27">
        <f>IFERROR(work!BF62-work!T62,".")</f>
        <v>-86244891.160550609</v>
      </c>
      <c r="CW62" s="27">
        <f>IFERROR(work!BG62-work!U62,".")</f>
        <v>-94300097.972240597</v>
      </c>
      <c r="CX62" s="27">
        <f>IFERROR(work!BH62-work!V62,".")</f>
        <v>-101686484.42389707</v>
      </c>
      <c r="CY62" s="27">
        <f>IFERROR(work!BI62-work!W62,".")</f>
        <v>-109478691.57189396</v>
      </c>
      <c r="CZ62" s="27">
        <f>IFERROR(work!BJ62-work!X62,".")</f>
        <v>-118805792.81031024</v>
      </c>
      <c r="DA62" s="27">
        <f>IFERROR(work!BK62-work!Y62,".")</f>
        <v>-128753355.92210391</v>
      </c>
      <c r="DB62" s="27">
        <f>IFERROR(work!BL62-work!Z62,".")</f>
        <v>-140579587.5140236</v>
      </c>
      <c r="DC62" s="27">
        <f>IFERROR(work!BM62-work!AA62,".")</f>
        <v>-154756171.08286089</v>
      </c>
      <c r="DD62" s="27">
        <f>IFERROR(work!BN62-work!AB62,".")</f>
        <v>-170470487.16320041</v>
      </c>
      <c r="DE62" s="27">
        <f>IFERROR(work!BO62-work!AC62,".")</f>
        <v>-189836979.16214526</v>
      </c>
      <c r="DF62" s="27">
        <f>IFERROR(work!BP62-work!AD62,".")</f>
        <v>-214071441.73277652</v>
      </c>
      <c r="DG62" s="27">
        <f>IFERROR(work!BQ62-work!AE62,".")</f>
        <v>-244600530.71358183</v>
      </c>
      <c r="DH62" s="27">
        <f>IFERROR(work!BR62-work!AF62,".")</f>
        <v>-268159735.71444118</v>
      </c>
      <c r="DI62" s="27">
        <f>IFERROR(work!BS62-work!AG62,".")</f>
        <v>-292889379.09392399</v>
      </c>
      <c r="DJ62" s="27">
        <f>IFERROR(work!BT62-work!AH62,".")</f>
        <v>-323440522.9731977</v>
      </c>
      <c r="DK62" s="27">
        <f>IFERROR(work!BU62-work!AI62,".")</f>
        <v>-353033731.99203092</v>
      </c>
      <c r="DL62" s="27"/>
      <c r="DM62" s="27"/>
      <c r="DN62" s="27"/>
      <c r="DO62" s="27"/>
      <c r="DP62" s="27"/>
      <c r="DQ62" s="27"/>
      <c r="DR62" s="27"/>
      <c r="DS62" s="27" t="str">
        <f>IFERROR(work!DO62-work!CC62,".")</f>
        <v>.</v>
      </c>
      <c r="DT62" s="27" t="str">
        <f>IFERROR(work!DP62-work!CD62,".")</f>
        <v>.</v>
      </c>
      <c r="DU62" s="27" t="str">
        <f>IFERROR(work!DQ62-work!CE62,".")</f>
        <v>.</v>
      </c>
      <c r="DV62" s="27" t="str">
        <f>IFERROR(work!DR62-work!CF62,".")</f>
        <v>.</v>
      </c>
      <c r="DW62" s="27" t="str">
        <f>IFERROR(work!DS62-work!CG62,".")</f>
        <v>.</v>
      </c>
      <c r="DX62" s="27" t="str">
        <f>IFERROR(work!DT62-work!CH62,".")</f>
        <v>.</v>
      </c>
      <c r="DY62" s="27" t="str">
        <f>IFERROR(work!DU62-work!CI62,".")</f>
        <v>.</v>
      </c>
      <c r="DZ62" s="27" t="str">
        <f>IFERROR(work!DV62-work!CJ62,".")</f>
        <v>.</v>
      </c>
      <c r="EA62" s="27" t="str">
        <f>IFERROR(work!DW62-work!CK62,".")</f>
        <v>.</v>
      </c>
      <c r="EB62" s="27" t="str">
        <f>IFERROR(work!DX62-work!CL62,".")</f>
        <v>.</v>
      </c>
      <c r="EC62" s="27" t="str">
        <f>IFERROR(work!DY62-work!CM62,".")</f>
        <v>.</v>
      </c>
      <c r="ED62" s="27" t="str">
        <f>IFERROR(work!DZ62-work!CN62,".")</f>
        <v>.</v>
      </c>
      <c r="EE62" s="27" t="str">
        <f>IFERROR(work!EA62-work!CO62,".")</f>
        <v>.</v>
      </c>
      <c r="EF62" s="27" t="str">
        <f>IFERROR(work!EB62-work!CP62,".")</f>
        <v>.</v>
      </c>
      <c r="EG62" s="27" t="str">
        <f>IFERROR(work!EC62-work!CQ62,".")</f>
        <v>.</v>
      </c>
      <c r="EH62" s="27" t="str">
        <f>IFERROR(work!ED62-work!CR62,".")</f>
        <v>.</v>
      </c>
      <c r="EI62" s="27" t="str">
        <f>IFERROR(work!EE62-work!CS62,".")</f>
        <v>.</v>
      </c>
      <c r="EJ62" s="27" t="str">
        <f>IFERROR(work!EF62-work!CT62,".")</f>
        <v>.</v>
      </c>
      <c r="EK62" s="27" t="str">
        <f>IFERROR(work!EG62-work!CU62,".")</f>
        <v>.</v>
      </c>
      <c r="EL62" s="27" t="str">
        <f>IFERROR(work!EH62-work!CV62,".")</f>
        <v>.</v>
      </c>
      <c r="EM62" s="27" t="str">
        <f>IFERROR(work!EI62-work!CW62,".")</f>
        <v>.</v>
      </c>
      <c r="EN62" s="27" t="str">
        <f>IFERROR(work!EJ62-work!CX62,".")</f>
        <v>.</v>
      </c>
      <c r="EO62" s="27" t="str">
        <f>IFERROR(work!EK62-work!CY62,".")</f>
        <v>.</v>
      </c>
      <c r="EP62" s="27" t="str">
        <f>IFERROR(work!EL62-work!CZ62,".")</f>
        <v>.</v>
      </c>
      <c r="EQ62" s="27" t="str">
        <f>IFERROR(work!EM62-work!DA62,".")</f>
        <v>.</v>
      </c>
      <c r="ER62" s="27" t="str">
        <f>IFERROR(work!EN62-work!DB62,".")</f>
        <v>.</v>
      </c>
      <c r="ES62" s="27" t="str">
        <f>IFERROR(work!EO62-work!DC62,".")</f>
        <v>.</v>
      </c>
      <c r="ET62" s="27" t="str">
        <f>IFERROR(work!EP62-work!DD62,".")</f>
        <v>.</v>
      </c>
      <c r="EU62" s="27" t="str">
        <f>IFERROR(work!EQ62-work!DE62,".")</f>
        <v>.</v>
      </c>
      <c r="EV62" s="27" t="str">
        <f>IFERROR(work!ER62-work!DF62,".")</f>
        <v>.</v>
      </c>
      <c r="EW62" s="27" t="str">
        <f>IFERROR(work!ES62-work!DG62,".")</f>
        <v>.</v>
      </c>
      <c r="EX62" s="27" t="str">
        <f>IFERROR(work!ET62-work!DH62,".")</f>
        <v>.</v>
      </c>
      <c r="EY62" s="27"/>
      <c r="EZ62" s="27"/>
      <c r="FA62" s="27"/>
      <c r="FB62" s="27"/>
      <c r="FC62" s="27"/>
      <c r="FD62" s="27"/>
      <c r="FE62" s="27" t="str">
        <f>IF(ISNUMBER(work!GZ62/work!HD62),work!GZ62/work!HD62,".")</f>
        <v>.</v>
      </c>
      <c r="FF62" s="27" t="str">
        <f>IF(ISNUMBER(work!HA62/work!HE62),work!HA62/work!HE62,".")</f>
        <v>.</v>
      </c>
      <c r="FG62" s="27" t="str">
        <f>IF(ISNUMBER(work!HB62/work!HF62),work!HB62/work!HF62,".")</f>
        <v>.</v>
      </c>
      <c r="FH62" s="27" t="str">
        <f>IF(ISNUMBER(work!HC62/work!HG62),work!HC62/work!HG62,".")</f>
        <v>.</v>
      </c>
      <c r="FI62" s="27" t="str">
        <f>IF(ISNUMBER((work!HA62+work!HB62)/(work!HE62+work!HF62)),(work!HA62+work!HB62)/(work!HE62+work!HF62),".")</f>
        <v>.</v>
      </c>
      <c r="FJ62" s="27" t="str">
        <f>IF(ISNUMBER(work!HH62/work!HL62),work!HH62/work!HL62,".")</f>
        <v>.</v>
      </c>
      <c r="FK62" s="27" t="str">
        <f>IF(ISNUMBER(work!HI62/work!HM62),work!HI62/work!HM62,".")</f>
        <v>.</v>
      </c>
      <c r="FL62" s="27" t="str">
        <f>IF(ISNUMBER(work!HJ62/work!HN62),work!HJ62/work!HN62,".")</f>
        <v>.</v>
      </c>
      <c r="FM62" s="27" t="str">
        <f>IF(ISNUMBER(work!HK62/work!HO62),work!HK62/work!HO62,".")</f>
        <v>.</v>
      </c>
      <c r="FN62" s="27" t="str">
        <f>IF(ISNUMBER((work!HI62+work!HJ62)/(work!HM62+work!HN62)),(work!HI62+work!HJ62)/(work!HM62+work!HN62),".")</f>
        <v>.</v>
      </c>
      <c r="FO62" s="27" t="s">
        <v>5007</v>
      </c>
      <c r="FP62" s="27" t="s">
        <v>5007</v>
      </c>
      <c r="FQ62" s="27" t="s">
        <v>5007</v>
      </c>
      <c r="FR62" s="27" t="s">
        <v>5007</v>
      </c>
      <c r="FS62" s="27" t="s">
        <v>5007</v>
      </c>
      <c r="FT62" s="27" t="str">
        <f>work!GM62</f>
        <v>.</v>
      </c>
      <c r="FU62" s="27" t="str">
        <f>work!GN62</f>
        <v>.</v>
      </c>
      <c r="FV62" s="27" t="str">
        <f>work!GO62</f>
        <v>.</v>
      </c>
      <c r="FW62" s="27" t="s">
        <v>5007</v>
      </c>
      <c r="FX62" s="27"/>
      <c r="FY62" s="27">
        <f t="shared" si="42"/>
        <v>12142.733</v>
      </c>
      <c r="FZ62">
        <f t="shared" si="20"/>
        <v>0</v>
      </c>
      <c r="GA62" t="str">
        <f>work!HC62</f>
        <v>.</v>
      </c>
      <c r="GB62" t="str">
        <f>IF(ISNUMBER(work!HA62+work!HB62),work!HA62+work!HB62,".")</f>
        <v>.</v>
      </c>
      <c r="GC62" t="str">
        <f>IF(ISNUMBER(work!HK62-work!HC62),work!HK62-work!HC62,".")</f>
        <v>.</v>
      </c>
      <c r="GD62" t="str">
        <f>IF(ISNUMBER(work!HI62+work!HJ62-work!HA62-work!HB62),(work!HI62+work!HJ62-work!HA62-work!HB62),".")</f>
        <v>.</v>
      </c>
      <c r="GH62" t="str">
        <f>work!GQ62</f>
        <v>.</v>
      </c>
      <c r="GI62" t="str">
        <f>work!GR62</f>
        <v>.</v>
      </c>
      <c r="GJ62" t="str">
        <f>work!GZ62</f>
        <v>.</v>
      </c>
      <c r="GK62" t="str">
        <f>work!HH62</f>
        <v>.</v>
      </c>
      <c r="GL62" t="str">
        <f t="shared" si="43"/>
        <v>.</v>
      </c>
      <c r="GM62" t="str">
        <f>IFERROR(VLOOKUP($F62,AREA_EM_ALLYEAR,Seq!B$1,FALSE),".")</f>
        <v>.</v>
      </c>
      <c r="GN62" t="str">
        <f>IFERROR(VLOOKUP($F62,AREA_EM_ALLYEAR,Seq!C$1,FALSE),".")</f>
        <v>.</v>
      </c>
      <c r="GO62" t="str">
        <f>IFERROR(VLOOKUP($F62,AREA_EM_ALLYEAR,Seq!D$1,FALSE),".")</f>
        <v>.</v>
      </c>
      <c r="GP62" t="str">
        <f>IFERROR(VLOOKUP($F62,AREA_EM_ALLYEAR,Seq!E$1,FALSE),".")</f>
        <v>.</v>
      </c>
      <c r="GQ62" t="str">
        <f>IFERROR(VLOOKUP($F62,AREA_EM_ALLYEAR,Seq!F$1,FALSE),".")</f>
        <v>.</v>
      </c>
      <c r="GR62" t="str">
        <f>IFERROR(VLOOKUP($F62,AREA_EM_ALLYEAR,Seq!G$1,FALSE),".")</f>
        <v>.</v>
      </c>
      <c r="GS62" t="str">
        <f>IFERROR(VLOOKUP($F62,AREA_EM_ALLYEAR,Seq!H$1,FALSE),".")</f>
        <v>.</v>
      </c>
      <c r="GT62" t="str">
        <f>IFERROR(VLOOKUP($F62,AREA_EM_ALLYEAR,Seq!I$1,FALSE),".")</f>
        <v>.</v>
      </c>
      <c r="GU62" t="str">
        <f>IFERROR(VLOOKUP($F62,AREA_EM_ALLYEAR,Seq!J$1,FALSE),".")</f>
        <v>.</v>
      </c>
      <c r="GV62" t="str">
        <f>IFERROR(VLOOKUP($F62,AREA_EM_ALLYEAR,Seq!K$1,FALSE),".")</f>
        <v>.</v>
      </c>
      <c r="GW62" t="str">
        <f>IFERROR(VLOOKUP($F62,AREA_EM_ALLYEAR,Seq!L$1,FALSE),".")</f>
        <v>.</v>
      </c>
      <c r="GX62" t="str">
        <f>IFERROR(VLOOKUP($F62,AREA_EM_ALLYEAR,Seq!M$1,FALSE),".")</f>
        <v>.</v>
      </c>
      <c r="GY62" t="str">
        <f>IFERROR(VLOOKUP($F62,AREA_EM_ALLYEAR,Seq!N$1,FALSE),".")</f>
        <v>.</v>
      </c>
      <c r="GZ62" t="str">
        <f>IFERROR(VLOOKUP($F62,AREA_EM_ALLYEAR,Seq!O$1,FALSE),".")</f>
        <v>.</v>
      </c>
      <c r="HA62" t="str">
        <f t="shared" si="21"/>
        <v>.</v>
      </c>
      <c r="HK62" s="139">
        <f>IFERROR(VLOOKUP(CONCATENATE($G62, ".SP.DYN.LE00.IN"),AREA_WB_6ATTRS,Seq!B$1,FALSE)-VLOOKUP("CHN.SP.DYN.LE00.IN",AREA_WB_6ATTRS,Seq!B$1,FALSE),".")</f>
        <v>-15.589560975609764</v>
      </c>
      <c r="HL62" s="139">
        <f>IFERROR(VLOOKUP(CONCATENATE($G62, ".SP.DYN.LE00.IN"),AREA_WB_6ATTRS,Seq!C$1,FALSE)-VLOOKUP("CHN.SP.DYN.LE00.IN",AREA_WB_6ATTRS,Seq!C$1,FALSE),".")</f>
        <v>-15.342268292682931</v>
      </c>
      <c r="HM62" s="139">
        <f>IFERROR(VLOOKUP(CONCATENATE($G62, ".SP.DYN.LE00.IN"),AREA_WB_6ATTRS,Seq!D$1,FALSE)-VLOOKUP("CHN.SP.DYN.LE00.IN",AREA_WB_6ATTRS,Seq!D$1,FALSE),".")</f>
        <v>-15.182804878048778</v>
      </c>
      <c r="HN62" s="139">
        <f>IFERROR(VLOOKUP(CONCATENATE($G62, ".SP.DYN.LE00.IN"),AREA_WB_6ATTRS,Seq!E$1,FALSE)-VLOOKUP("CHN.SP.DYN.LE00.IN",AREA_WB_6ATTRS,Seq!E$1,FALSE),".")</f>
        <v>-15.106682926829272</v>
      </c>
      <c r="HO62" s="139">
        <f>IFERROR(VLOOKUP(CONCATENATE($G62, ".SP.DYN.LE00.IN"),AREA_WB_6ATTRS,Seq!F$1,FALSE)-VLOOKUP("CHN.SP.DYN.LE00.IN",AREA_WB_6ATTRS,Seq!F$1,FALSE),".")</f>
        <v>-15.118853658536587</v>
      </c>
      <c r="HP62" s="139">
        <f>IFERROR(VLOOKUP(CONCATENATE($G62, ".SP.DYN.LE00.IN"),AREA_WB_6ATTRS,Seq!G$1,FALSE)-VLOOKUP("CHN.SP.DYN.LE00.IN",AREA_WB_6ATTRS,Seq!G$1,FALSE),".")</f>
        <v>-15.223292682926832</v>
      </c>
      <c r="HQ62" s="139">
        <f>IFERROR(VLOOKUP(CONCATENATE($G62, ".SP.DYN.LE00.IN"),AREA_WB_6ATTRS,Seq!H$1,FALSE)-VLOOKUP("CHN.SP.DYN.LE00.IN",AREA_WB_6ATTRS,Seq!H$1,FALSE),".")</f>
        <v>-15.415512195121948</v>
      </c>
      <c r="HR62" s="139">
        <f>IFERROR(VLOOKUP(CONCATENATE($G62, ".SP.DYN.LE00.IN"),AREA_WB_6ATTRS,Seq!I$1,FALSE)-VLOOKUP("CHN.SP.DYN.LE00.IN",AREA_WB_6ATTRS,Seq!I$1,FALSE),".")</f>
        <v>-15.683536585365864</v>
      </c>
      <c r="HS62" s="139">
        <f>IFERROR(VLOOKUP(CONCATENATE($G62, ".SP.DYN.LE00.IN"),AREA_WB_6ATTRS,Seq!J$1,FALSE)-VLOOKUP("CHN.SP.DYN.LE00.IN",AREA_WB_6ATTRS,Seq!J$1,FALSE),".")</f>
        <v>-16.012878048780493</v>
      </c>
      <c r="HT62" s="139">
        <f>IFERROR(VLOOKUP(CONCATENATE($G62, ".SP.DYN.LE00.IN"),AREA_WB_6ATTRS,Seq!K$1,FALSE)-VLOOKUP("CHN.SP.DYN.LE00.IN",AREA_WB_6ATTRS,Seq!K$1,FALSE),".")</f>
        <v>-16.391073170731715</v>
      </c>
      <c r="HU62" s="139">
        <f>IFERROR(VLOOKUP(CONCATENATE($G62, ".SP.DYN.LE00.IN"),AREA_WB_6ATTRS,Seq!L$1,FALSE)-VLOOKUP("CHN.SP.DYN.LE00.IN",AREA_WB_6ATTRS,Seq!L$1,FALSE),".")</f>
        <v>-16.815585365853657</v>
      </c>
      <c r="HV62" s="139">
        <f>IFERROR(VLOOKUP(CONCATENATE($G62, ".SP.DYN.LE00.IN"),AREA_WB_6ATTRS,Seq!M$1,FALSE)-VLOOKUP("CHN.SP.DYN.LE00.IN",AREA_WB_6ATTRS,Seq!M$1,FALSE),".")</f>
        <v>-17.284390243902436</v>
      </c>
      <c r="HW62" s="139">
        <f>IFERROR(VLOOKUP(CONCATENATE($G62, ".SP.DYN.LE00.IN"),AREA_WB_6ATTRS,Seq!N$1,FALSE)-VLOOKUP("CHN.SP.DYN.LE00.IN",AREA_WB_6ATTRS,Seq!N$1,FALSE),".")</f>
        <v>-17.79099999999999</v>
      </c>
      <c r="HX62" s="139">
        <f>IFERROR(VLOOKUP(CONCATENATE($G62, ".SP.DYN.LE00.IN"),AREA_WB_6ATTRS,Seq!O$1,FALSE)-VLOOKUP("CHN.SP.DYN.LE00.IN",AREA_WB_6ATTRS,Seq!O$1,FALSE),".")</f>
        <v>-18.322439024390242</v>
      </c>
      <c r="HY62" s="139">
        <f>IFERROR(VLOOKUP(CONCATENATE($G62, ".SP.DYN.LE00.IN"),AREA_WB_6ATTRS,Seq!P$1,FALSE)-VLOOKUP("CHN.SP.DYN.LE00.IN",AREA_WB_6ATTRS,Seq!P$1,FALSE),".")</f>
        <v>-18.857707317073171</v>
      </c>
      <c r="HZ62" s="139">
        <f>IFERROR(VLOOKUP(CONCATENATE($G62, ".SP.DYN.LE00.IN"),AREA_WB_6ATTRS,Seq!Q$1,FALSE)-VLOOKUP("CHN.SP.DYN.LE00.IN",AREA_WB_6ATTRS,Seq!Q$1,FALSE),".")</f>
        <v>-19.373365853658534</v>
      </c>
      <c r="IA62" s="139">
        <f>IFERROR(VLOOKUP(CONCATENATE($G62, ".SP.DYN.LE00.IN"),AREA_WB_6ATTRS,Seq!R$1,FALSE)-VLOOKUP("CHN.SP.DYN.LE00.IN",AREA_WB_6ATTRS,Seq!R$1,FALSE),".")</f>
        <v>-19.8519024390244</v>
      </c>
      <c r="IB62" s="139">
        <f>IFERROR(VLOOKUP(CONCATENATE($G62, ".SP.DYN.LE00.IN"),AREA_WB_6ATTRS,Seq!S$1,FALSE)-VLOOKUP("CHN.SP.DYN.LE00.IN",AREA_WB_6ATTRS,Seq!S$1,FALSE),".")</f>
        <v>-20.276390243902448</v>
      </c>
      <c r="IC62" s="139">
        <f>IFERROR(VLOOKUP(CONCATENATE($G62, ".SP.DYN.LE00.IN"),AREA_WB_6ATTRS,Seq!T$1,FALSE)-VLOOKUP("CHN.SP.DYN.LE00.IN",AREA_WB_6ATTRS,Seq!T$1,FALSE),".")</f>
        <v>-20.632878048780498</v>
      </c>
      <c r="ID62" s="139">
        <f>IFERROR(VLOOKUP(CONCATENATE($G62, ".SP.DYN.LE00.IN"),AREA_WB_6ATTRS,Seq!U$1,FALSE)-VLOOKUP("CHN.SP.DYN.LE00.IN",AREA_WB_6ATTRS,Seq!U$1,FALSE),".")</f>
        <v>-20.904487804878066</v>
      </c>
      <c r="IE62" s="139">
        <f>IFERROR(VLOOKUP(CONCATENATE($G62, ".SP.DYN.LE00.IN"),AREA_WB_6ATTRS,Seq!V$1,FALSE)-VLOOKUP("CHN.SP.DYN.LE00.IN",AREA_WB_6ATTRS,Seq!V$1,FALSE),".")</f>
        <v>-21.080829268292682</v>
      </c>
      <c r="IF62" s="139">
        <f>IFERROR(VLOOKUP(CONCATENATE($G62, ".SP.DYN.LE00.IN"),AREA_WB_6ATTRS,Seq!W$1,FALSE)-VLOOKUP("CHN.SP.DYN.LE00.IN",AREA_WB_6ATTRS,Seq!W$1,FALSE),".")</f>
        <v>-21.154975609756107</v>
      </c>
      <c r="IG62" s="139">
        <f>IFERROR(VLOOKUP(CONCATENATE($G62, ".SP.DYN.LE00.IN"),AREA_WB_6ATTRS,Seq!X$1,FALSE)-VLOOKUP("CHN.SP.DYN.LE00.IN",AREA_WB_6ATTRS,Seq!X$1,FALSE),".")</f>
        <v>-21.135560975609742</v>
      </c>
      <c r="IH62" s="139">
        <f>IFERROR(VLOOKUP(CONCATENATE($G62, ".SP.DYN.LE00.IN"),AREA_WB_6ATTRS,Seq!Y$1,FALSE)-VLOOKUP("CHN.SP.DYN.LE00.IN",AREA_WB_6ATTRS,Seq!Y$1,FALSE),".")</f>
        <v>-21.032048780487806</v>
      </c>
      <c r="II62" s="139">
        <f>IFERROR(VLOOKUP(CONCATENATE($G62, ".SP.DYN.LE00.IN"),AREA_WB_6ATTRS,Seq!Z$1,FALSE)-VLOOKUP("CHN.SP.DYN.LE00.IN",AREA_WB_6ATTRS,Seq!Z$1,FALSE),".")</f>
        <v>-20.850951219512204</v>
      </c>
      <c r="IJ62" s="139">
        <f>IFERROR(VLOOKUP(CONCATENATE($G62, ".SP.DYN.LE00.IN"),AREA_WB_6ATTRS,Seq!AA$1,FALSE)-VLOOKUP("CHN.SP.DYN.LE00.IN",AREA_WB_6ATTRS,Seq!AA$1,FALSE),".")</f>
        <v>-20.595756097560979</v>
      </c>
      <c r="IK62" s="139">
        <f>IFERROR(VLOOKUP(CONCATENATE($G62, ".SP.DYN.LE00.IN"),AREA_WB_6ATTRS,Seq!AB$1,FALSE)-VLOOKUP("CHN.SP.DYN.LE00.IN",AREA_WB_6ATTRS,Seq!AB$1,FALSE),".")</f>
        <v>-20.271365853658537</v>
      </c>
      <c r="IL62" s="139">
        <f>IFERROR(VLOOKUP(CONCATENATE($G62, ".SP.DYN.LE00.IN"),AREA_WB_6ATTRS,Seq!AC$1,FALSE)-VLOOKUP("CHN.SP.DYN.LE00.IN",AREA_WB_6ATTRS,Seq!AC$1,FALSE),".")</f>
        <v>-19.886707317073167</v>
      </c>
      <c r="IM62" s="139">
        <f>IFERROR(VLOOKUP(CONCATENATE($G62, ".SP.DYN.LE00.IN"),AREA_WB_6ATTRS,Seq!AD$1,FALSE)-VLOOKUP("CHN.SP.DYN.LE00.IN",AREA_WB_6ATTRS,Seq!AD$1,FALSE),".")</f>
        <v>-19.457634146341455</v>
      </c>
      <c r="IN62" s="139">
        <f>IFERROR(VLOOKUP(CONCATENATE($G62, ".SP.DYN.LE00.IN"),AREA_WB_6ATTRS,Seq!AE$1,FALSE)-VLOOKUP("CHN.SP.DYN.LE00.IN",AREA_WB_6ATTRS,Seq!AE$1,FALSE),".")</f>
        <v>-19.00060975609756</v>
      </c>
      <c r="IO62" s="139">
        <f>IFERROR(VLOOKUP(CONCATENATE($G62, ".SP.DYN.LE00.IN"),AREA_WB_6ATTRS,Seq!AF$1,FALSE)-VLOOKUP("CHN.SP.DYN.LE00.IN",AREA_WB_6ATTRS,Seq!AF$1,FALSE),".")</f>
        <v>-18.531536585365863</v>
      </c>
      <c r="IP62" s="139" t="str">
        <f>IFERROR(VLOOKUP(CONCATENATE($G62, ".SP.DYN.LE00.IN"),AREA_WB_6ATTRS,Seq!AG$1,FALSE)-VLOOKUP("CHN.SP.DYN.LE00.IN",AREA_WB_6ATTRS,Seq!AG$1,FALSE),".")</f>
        <v>.</v>
      </c>
      <c r="IW62">
        <f>IFERROR(VLOOKUP(CONCATENATE($G62, ".SP.DYN.LE00.IN"),AREA_WB_6ATTRS,Seq!B$1,FALSE),".")</f>
        <v>51.404243902439028</v>
      </c>
      <c r="IX62">
        <f>IFERROR(VLOOKUP(CONCATENATE($G62, ".SP.DYN.LE00.IN"),AREA_WB_6ATTRS,Seq!C$1,FALSE),".")</f>
        <v>51.920658536585378</v>
      </c>
      <c r="IY62">
        <f>IFERROR(VLOOKUP(CONCATENATE($G62, ".SP.DYN.LE00.IN"),AREA_WB_6ATTRS,Seq!D$1,FALSE),".")</f>
        <v>52.352097560975615</v>
      </c>
      <c r="IZ62">
        <f>IFERROR(VLOOKUP(CONCATENATE($G62, ".SP.DYN.LE00.IN"),AREA_WB_6ATTRS,Seq!E$1,FALSE),".")</f>
        <v>52.693170731707319</v>
      </c>
      <c r="JA62">
        <f>IFERROR(VLOOKUP(CONCATENATE($G62, ".SP.DYN.LE00.IN"),AREA_WB_6ATTRS,Seq!F$1,FALSE),".")</f>
        <v>52.940414634146343</v>
      </c>
      <c r="JB62">
        <f>IFERROR(VLOOKUP(CONCATENATE($G62, ".SP.DYN.LE00.IN"),AREA_WB_6ATTRS,Seq!G$1,FALSE),".")</f>
        <v>53.08985365853659</v>
      </c>
      <c r="JC62">
        <f>IFERROR(VLOOKUP(CONCATENATE($G62, ".SP.DYN.LE00.IN"),AREA_WB_6ATTRS,Seq!H$1,FALSE),".")</f>
        <v>53.143975609756112</v>
      </c>
      <c r="JD62">
        <f>IFERROR(VLOOKUP(CONCATENATE($G62, ".SP.DYN.LE00.IN"),AREA_WB_6ATTRS,Seq!I$1,FALSE),".")</f>
        <v>53.113780487804881</v>
      </c>
      <c r="JE62">
        <f>IFERROR(VLOOKUP(CONCATENATE($G62, ".SP.DYN.LE00.IN"),AREA_WB_6ATTRS,Seq!J$1,FALSE),".")</f>
        <v>53.014243902439034</v>
      </c>
      <c r="JF62">
        <f>IFERROR(VLOOKUP(CONCATENATE($G62, ".SP.DYN.LE00.IN"),AREA_WB_6ATTRS,Seq!K$1,FALSE),".")</f>
        <v>52.855853658536589</v>
      </c>
      <c r="JG62">
        <f>IFERROR(VLOOKUP(CONCATENATE($G62, ".SP.DYN.LE00.IN"),AREA_WB_6ATTRS,Seq!L$1,FALSE),".")</f>
        <v>52.644146341463419</v>
      </c>
      <c r="JH62">
        <f>IFERROR(VLOOKUP(CONCATENATE($G62, ".SP.DYN.LE00.IN"),AREA_WB_6ATTRS,Seq!M$1,FALSE),".")</f>
        <v>52.379634146341473</v>
      </c>
      <c r="JI62">
        <f>IFERROR(VLOOKUP(CONCATENATE($G62, ".SP.DYN.LE00.IN"),AREA_WB_6ATTRS,Seq!N$1,FALSE),".")</f>
        <v>52.070829268292691</v>
      </c>
      <c r="JJ62">
        <f>IFERROR(VLOOKUP(CONCATENATE($G62, ".SP.DYN.LE00.IN"),AREA_WB_6ATTRS,Seq!O$1,FALSE),".")</f>
        <v>51.732195121951229</v>
      </c>
      <c r="JK62">
        <f>IFERROR(VLOOKUP(CONCATENATE($G62, ".SP.DYN.LE00.IN"),AREA_WB_6ATTRS,Seq!P$1,FALSE),".")</f>
        <v>51.385219512195128</v>
      </c>
      <c r="JL62">
        <f>IFERROR(VLOOKUP(CONCATENATE($G62, ".SP.DYN.LE00.IN"),AREA_WB_6ATTRS,Seq!Q$1,FALSE),".")</f>
        <v>51.051365853658545</v>
      </c>
      <c r="JM62">
        <f>IFERROR(VLOOKUP(CONCATENATE($G62, ".SP.DYN.LE00.IN"),AREA_WB_6ATTRS,Seq!R$1,FALSE),".")</f>
        <v>50.747121951219512</v>
      </c>
      <c r="JN62">
        <f>IFERROR(VLOOKUP(CONCATENATE($G62, ".SP.DYN.LE00.IN"),AREA_WB_6ATTRS,Seq!S$1,FALSE),".")</f>
        <v>50.489926829268292</v>
      </c>
      <c r="JO62">
        <f>IFERROR(VLOOKUP(CONCATENATE($G62, ".SP.DYN.LE00.IN"),AREA_WB_6ATTRS,Seq!T$1,FALSE),".")</f>
        <v>50.294219512195127</v>
      </c>
      <c r="JP62">
        <f>IFERROR(VLOOKUP(CONCATENATE($G62, ".SP.DYN.LE00.IN"),AREA_WB_6ATTRS,Seq!U$1,FALSE),".")</f>
        <v>50.178902439024391</v>
      </c>
      <c r="JQ62">
        <f>IFERROR(VLOOKUP(CONCATENATE($G62, ".SP.DYN.LE00.IN"),AREA_WB_6ATTRS,Seq!V$1,FALSE),".")</f>
        <v>50.160878048780496</v>
      </c>
      <c r="JR62">
        <f>IFERROR(VLOOKUP(CONCATENATE($G62, ".SP.DYN.LE00.IN"),AREA_WB_6ATTRS,Seq!W$1,FALSE),".")</f>
        <v>50.250560975609758</v>
      </c>
      <c r="JS62">
        <f>IFERROR(VLOOKUP(CONCATENATE($G62, ".SP.DYN.LE00.IN"),AREA_WB_6ATTRS,Seq!X$1,FALSE),".")</f>
        <v>50.443878048780498</v>
      </c>
      <c r="JT62">
        <f>IFERROR(VLOOKUP(CONCATENATE($G62, ".SP.DYN.LE00.IN"),AREA_WB_6ATTRS,Seq!Y$1,FALSE),".")</f>
        <v>50.732829268292683</v>
      </c>
      <c r="JU62">
        <f>IFERROR(VLOOKUP(CONCATENATE($G62, ".SP.DYN.LE00.IN"),AREA_WB_6ATTRS,Seq!Z$1,FALSE),".")</f>
        <v>51.111390243902441</v>
      </c>
      <c r="JV62">
        <f>IFERROR(VLOOKUP(CONCATENATE($G62, ".SP.DYN.LE00.IN"),AREA_WB_6ATTRS,Seq!AA$1,FALSE),".")</f>
        <v>51.575560975609761</v>
      </c>
      <c r="JW62">
        <f>IFERROR(VLOOKUP(CONCATENATE($G62, ".SP.DYN.LE00.IN"),AREA_WB_6ATTRS,Seq!AB$1,FALSE),".")</f>
        <v>52.118365853658545</v>
      </c>
      <c r="JX62">
        <f>IFERROR(VLOOKUP(CONCATENATE($G62, ".SP.DYN.LE00.IN"),AREA_WB_6ATTRS,Seq!AC$1,FALSE),".")</f>
        <v>52.725878048780494</v>
      </c>
      <c r="JY62">
        <f>IFERROR(VLOOKUP(CONCATENATE($G62, ".SP.DYN.LE00.IN"),AREA_WB_6ATTRS,Seq!AD$1,FALSE),".")</f>
        <v>53.377707317073181</v>
      </c>
      <c r="JZ62">
        <f>IFERROR(VLOOKUP(CONCATENATE($G62, ".SP.DYN.LE00.IN"),AREA_WB_6ATTRS,Seq!AE$1,FALSE),".")</f>
        <v>54.055902439024393</v>
      </c>
      <c r="KA62">
        <f>IFERROR(VLOOKUP(CONCATENATE($G62, ".SP.DYN.LE00.IN"),AREA_WB_6ATTRS,Seq!AF$1,FALSE),".")</f>
        <v>54.741560975609765</v>
      </c>
      <c r="KB62" t="str">
        <f>IFERROR(VLOOKUP(CONCATENATE($G62, ".SP.DYN.LE00.IN"),AREA_WB_6ATTRS,Seq!AG$1,FALSE),".")</f>
        <v>.</v>
      </c>
      <c r="KK62">
        <f t="shared" si="25"/>
        <v>394</v>
      </c>
      <c r="KL62">
        <f t="shared" si="23"/>
        <v>0</v>
      </c>
      <c r="KM62">
        <f t="shared" si="26"/>
        <v>45289611.072939865</v>
      </c>
      <c r="KN62">
        <f t="shared" si="27"/>
        <v>-43630100.391672514</v>
      </c>
      <c r="KO62" t="str">
        <f t="shared" si="24"/>
        <v>.</v>
      </c>
      <c r="KP62" t="str">
        <f>work!HA62</f>
        <v>.</v>
      </c>
      <c r="KQ62" t="str">
        <f>work!HB62</f>
        <v>.</v>
      </c>
      <c r="KR62" t="str">
        <f>work!HC62</f>
        <v>.</v>
      </c>
      <c r="KS62" t="str">
        <f>IF(ISNUMBER(work!HI62-work!HA62),work!HI62-work!HA62,".")</f>
        <v>.</v>
      </c>
      <c r="KT62" t="str">
        <f>IF(ISNUMBER(work!HJ62-work!HB62),work!HJ62-work!HB62,".")</f>
        <v>.</v>
      </c>
      <c r="KU62" t="str">
        <f>IF(ISNUMBER(work!HK62-work!HC62),work!HK62-work!HC62,".")</f>
        <v>.</v>
      </c>
      <c r="KW62" t="str">
        <f>IFERROR(work!HR62/work!HV62,".")</f>
        <v>.</v>
      </c>
      <c r="KX62" t="str">
        <f>IFERROR(work!HS62/work!HW62,".")</f>
        <v>.</v>
      </c>
      <c r="KY62" t="str">
        <f>IFERROR(work!HT62/work!HX62,".")</f>
        <v>.</v>
      </c>
      <c r="KZ62" t="str">
        <f>IFERROR(work!HU62/work!HY62,".")</f>
        <v>.</v>
      </c>
    </row>
    <row r="63" spans="1:312">
      <c r="A63" s="24">
        <f t="shared" si="0"/>
        <v>62</v>
      </c>
      <c r="B63" s="24" t="str">
        <f t="shared" si="28"/>
        <v>InEM90</v>
      </c>
      <c r="C63" s="24" t="str">
        <f t="shared" si="29"/>
        <v>Out</v>
      </c>
      <c r="D63" s="24" t="str">
        <f t="shared" si="30"/>
        <v>In67</v>
      </c>
      <c r="E63" s="25" t="s">
        <v>2415</v>
      </c>
      <c r="F63" s="26" t="str">
        <f t="shared" si="3"/>
        <v>Kenya</v>
      </c>
      <c r="G63" s="166" t="s">
        <v>1459</v>
      </c>
      <c r="H63" s="166" t="s">
        <v>5007</v>
      </c>
      <c r="I63" s="166" t="s">
        <v>5007</v>
      </c>
      <c r="J63" s="180" t="s">
        <v>5007</v>
      </c>
      <c r="K63" s="180" t="s">
        <v>5007</v>
      </c>
      <c r="L63" s="27">
        <f>IFERROR(VLOOKUP($F63,Area_FDI_84_96,Seq!B$1,FALSE),0)</f>
        <v>0</v>
      </c>
      <c r="M63" s="27">
        <f>IFERROR(VLOOKUP($F63,Area_FDI_84_96,Seq!C$1,FALSE),0)</f>
        <v>0</v>
      </c>
      <c r="N63" s="27">
        <f>IFERROR(VLOOKUP($F63,Area_FDI_84_96,Seq!D$1,FALSE),0)</f>
        <v>0</v>
      </c>
      <c r="O63" s="27">
        <f>IFERROR(VLOOKUP($F63,Area_FDI_84_96,Seq!E$1,FALSE),0)</f>
        <v>0</v>
      </c>
      <c r="P63" s="27">
        <f>IFERROR(VLOOKUP($F63,Area_FDI_84_96,Seq!F$1,FALSE),0)</f>
        <v>0</v>
      </c>
      <c r="Q63" s="27">
        <f>IFERROR(VLOOKUP($F63,Area_FDI_84_96,Seq!G$1,FALSE),0)</f>
        <v>0</v>
      </c>
      <c r="R63" s="27">
        <f>IFERROR(VLOOKUP($F63,Area_FDI_84_96,Seq!H$1,FALSE),0)</f>
        <v>0</v>
      </c>
      <c r="S63" s="27">
        <f>IFERROR(VLOOKUP($F63,Area_FDI_84_96,Seq!I$1,FALSE),0)</f>
        <v>0</v>
      </c>
      <c r="T63" s="27">
        <f>IFERROR(VALUE(VLOOKUP($E63,Area_FDI_92_95,Seq!B$1,FALSE)),0)</f>
        <v>0</v>
      </c>
      <c r="U63" s="27">
        <f>IFERROR(VALUE(VLOOKUP($E63,Area_FDI_92_95,Seq!C$1,FALSE)),0)</f>
        <v>18</v>
      </c>
      <c r="V63" s="27">
        <f>IFERROR(VALUE(VLOOKUP($E63,Area_FDI_92_95,Seq!D$1,FALSE)),0)</f>
        <v>0</v>
      </c>
      <c r="W63" s="27">
        <f>IFERROR(VALUE(VLOOKUP($E63,Area_FDI_92_95,Seq!E$1,FALSE)),0)</f>
        <v>330</v>
      </c>
      <c r="X63" s="27">
        <f>IFERROR(VALUE(VLOOKUP($E63,Area_FDI_96_99,Seq!B$1,FALSE)),0)</f>
        <v>0</v>
      </c>
      <c r="Y63" s="27">
        <f>IFERROR(VALUE(VLOOKUP($E63,Area_FDI_96_99,Seq!C$1,FALSE)),0)</f>
        <v>0</v>
      </c>
      <c r="Z63" s="27">
        <f>IFERROR(VALUE(VLOOKUP($E63,Area_FDI_96_99,Seq!D$1,FALSE)),0)</f>
        <v>0</v>
      </c>
      <c r="AA63" s="27">
        <f>IFERROR(VALUE(VLOOKUP($E63,Area_FDI_96_99,Seq!E$1,FALSE)),0)</f>
        <v>40</v>
      </c>
      <c r="AB63" s="27">
        <f t="shared" si="31"/>
        <v>0</v>
      </c>
      <c r="AC63" s="27">
        <f t="shared" si="32"/>
        <v>30</v>
      </c>
      <c r="AD63" s="27">
        <f t="shared" si="33"/>
        <v>7</v>
      </c>
      <c r="AE63" s="27">
        <f t="shared" si="34"/>
        <v>0</v>
      </c>
      <c r="AF63" s="27">
        <f t="shared" si="35"/>
        <v>106</v>
      </c>
      <c r="AG63" s="27">
        <f t="shared" si="36"/>
        <v>0</v>
      </c>
      <c r="AH63" s="27">
        <f t="shared" si="37"/>
        <v>300</v>
      </c>
      <c r="AI63" s="27">
        <f t="shared" si="38"/>
        <v>80</v>
      </c>
      <c r="AJ63" s="27">
        <f t="shared" si="39"/>
        <v>99</v>
      </c>
      <c r="AK63" s="27">
        <f t="shared" si="40"/>
        <v>202</v>
      </c>
      <c r="AL63" s="27">
        <f t="shared" si="41"/>
        <v>48</v>
      </c>
      <c r="AM63" s="27"/>
      <c r="AN63" s="27"/>
      <c r="AO63" s="27"/>
      <c r="AP63" s="27"/>
      <c r="AQ63" s="27"/>
      <c r="AR63" s="27"/>
      <c r="AS63" s="27"/>
      <c r="AT63" s="27">
        <f>IFERROR(work!D63+work!AP63,".")</f>
        <v>19001870.235676054</v>
      </c>
      <c r="AU63" s="27">
        <f>IFERROR(work!E63+work!AQ63,".")</f>
        <v>19979871.630153179</v>
      </c>
      <c r="AV63" s="27">
        <f>IFERROR(work!F63+work!AR63,".")</f>
        <v>21742268.131332736</v>
      </c>
      <c r="AW63" s="27">
        <f>IFERROR(work!G63+work!AS63,".")</f>
        <v>24040671.918514363</v>
      </c>
      <c r="AX63" s="27">
        <f>IFERROR(work!H63+work!AT63,".")</f>
        <v>27593306.989694454</v>
      </c>
      <c r="AY63" s="27">
        <f>IFERROR(work!I63+work!AU63,".")</f>
        <v>31247701.457782269</v>
      </c>
      <c r="AZ63" s="27">
        <f>IFERROR(work!J63+work!AV63,".")</f>
        <v>33984493.694649838</v>
      </c>
      <c r="BA63" s="27">
        <f>IFERROR(work!K63+work!AW63,".")</f>
        <v>37878043.146733701</v>
      </c>
      <c r="BB63" s="27">
        <f>IFERROR(work!L63+work!AX63,".")</f>
        <v>42111873.790348127</v>
      </c>
      <c r="BC63" s="27">
        <f>IFERROR(work!M63+work!AY63,".")</f>
        <v>43844166.92174089</v>
      </c>
      <c r="BD63" s="27">
        <f>IFERROR(work!N63+work!AZ63,".")</f>
        <v>45514212.569513246</v>
      </c>
      <c r="BE63" s="27">
        <f>IFERROR(work!O63+work!BA63,".")</f>
        <v>49619684.604674459</v>
      </c>
      <c r="BF63" s="27">
        <f>IFERROR(work!P63+work!BB63,".")</f>
        <v>56505256.908880144</v>
      </c>
      <c r="BG63" s="27">
        <f>IFERROR(work!Q63+work!BC63,".")</f>
        <v>64271204.204827502</v>
      </c>
      <c r="BH63" s="27">
        <f>IFERROR(work!R63+work!BD63,".")</f>
        <v>72579285.554896951</v>
      </c>
      <c r="BI63" s="27">
        <f>IFERROR(work!S63+work!BE63,".")</f>
        <v>80419466.832143933</v>
      </c>
      <c r="BJ63" s="27">
        <f>IFERROR(work!T63+work!BF63,".")</f>
        <v>88394634.839530349</v>
      </c>
      <c r="BK63" s="27">
        <f>IFERROR(work!U63+work!BG63,".")</f>
        <v>96510475.12293905</v>
      </c>
      <c r="BL63" s="27">
        <f>IFERROR(work!V63+work!BH63,".")</f>
        <v>103984451.94115002</v>
      </c>
      <c r="BM63" s="27">
        <f>IFERROR(work!W63+work!BI63,".")</f>
        <v>111821980.64409345</v>
      </c>
      <c r="BN63" s="27">
        <f>IFERROR(work!X63+work!BJ63,".")</f>
        <v>121116621.31130201</v>
      </c>
      <c r="BO63" s="27">
        <f>IFERROR(work!Y63+work!BK63,".")</f>
        <v>131111935.11277363</v>
      </c>
      <c r="BP63" s="27">
        <f>IFERROR(work!Z63+work!BL63,".")</f>
        <v>142930467.81720275</v>
      </c>
      <c r="BQ63" s="27">
        <f>IFERROR(work!AA63+work!BM63,".")</f>
        <v>157129919.20122403</v>
      </c>
      <c r="BR63" s="27">
        <f>IFERROR(work!AB63+work!BN63,".")</f>
        <v>172931942.78897256</v>
      </c>
      <c r="BS63" s="27">
        <f>IFERROR(work!AC63+work!BO63,".")</f>
        <v>192395981.17246339</v>
      </c>
      <c r="BT63" s="27">
        <f>IFERROR(work!AD63+work!BP63,".")</f>
        <v>216733625.72172379</v>
      </c>
      <c r="BU63" s="27">
        <f>IFERROR(work!AE63+work!BQ63,".")</f>
        <v>247393527.51242712</v>
      </c>
      <c r="BV63" s="27">
        <f>IFERROR(work!AF63+work!BR63,".")</f>
        <v>271003964.91772628</v>
      </c>
      <c r="BW63" s="27">
        <f>IFERROR(work!AG63+work!BS63,".")</f>
        <v>295821442.60686064</v>
      </c>
      <c r="BX63" s="27">
        <f>IFERROR(work!AH63+work!BT63,".")</f>
        <v>326499651.45933741</v>
      </c>
      <c r="BY63" s="27">
        <f>IFERROR(work!AI63+work!BU63,".")</f>
        <v>356123773.64119869</v>
      </c>
      <c r="BZ63" s="27"/>
      <c r="CA63" s="27"/>
      <c r="CB63" s="27"/>
      <c r="CC63" s="27"/>
      <c r="CD63" s="27"/>
      <c r="CE63" s="27"/>
      <c r="CF63" s="27">
        <f>IFERROR(work!AP63-work!D63,".")</f>
        <v>-17586353.852045324</v>
      </c>
      <c r="CG63" s="27">
        <f>IFERROR(work!AQ63-work!E63,".")</f>
        <v>-18510940.110129721</v>
      </c>
      <c r="CH63" s="27">
        <f>IFERROR(work!AR63-work!F63,".")</f>
        <v>-20251207.477315929</v>
      </c>
      <c r="CI63" s="27">
        <f>IFERROR(work!AS63-work!G63,".")</f>
        <v>-22530092.531477161</v>
      </c>
      <c r="CJ63" s="27">
        <f>IFERROR(work!AT63-work!H63,".")</f>
        <v>-26056213.656695694</v>
      </c>
      <c r="CK63" s="27">
        <f>IFERROR(work!AU63-work!I63,".")</f>
        <v>-29644504.475870475</v>
      </c>
      <c r="CL63" s="27">
        <f>IFERROR(work!AV63-work!J63,".")</f>
        <v>-32266226.361164387</v>
      </c>
      <c r="CM63" s="27">
        <f>IFERROR(work!AW63-work!K63,".")</f>
        <v>-36057760.435554981</v>
      </c>
      <c r="CN63" s="27">
        <f>IFERROR(work!AX63-work!L63,".")</f>
        <v>-40178675.596739158</v>
      </c>
      <c r="CO63" s="27">
        <f>IFERROR(work!AY63-work!M63,".")</f>
        <v>-41820294.990217119</v>
      </c>
      <c r="CP63" s="27">
        <f>IFERROR(work!AZ63-work!N63,".")</f>
        <v>-43405498.895099133</v>
      </c>
      <c r="CQ63" s="27">
        <f>IFERROR(work!BA63-work!O63,".")</f>
        <v>-47480640.31468223</v>
      </c>
      <c r="CR63" s="27">
        <f>IFERROR(work!BB63-work!P63,".")</f>
        <v>-54383314.149025097</v>
      </c>
      <c r="CS63" s="27">
        <f>IFERROR(work!BC63-work!Q63,".")</f>
        <v>-62141766.801184654</v>
      </c>
      <c r="CT63" s="27">
        <f>IFERROR(work!BD63-work!R63,".")</f>
        <v>-70393784.652902633</v>
      </c>
      <c r="CU63" s="27">
        <f>IFERROR(work!BE63-work!S63,".")</f>
        <v>-78137668.028305769</v>
      </c>
      <c r="CV63" s="27">
        <f>IFERROR(work!BF63-work!T63,".")</f>
        <v>-86018213.506964475</v>
      </c>
      <c r="CW63" s="27">
        <f>IFERROR(work!BG63-work!U63,".")</f>
        <v>-94122768.119779795</v>
      </c>
      <c r="CX63" s="27">
        <f>IFERROR(work!BH63-work!V63,".")</f>
        <v>-101518184.27450101</v>
      </c>
      <c r="CY63" s="27">
        <f>IFERROR(work!BI63-work!W63,".")</f>
        <v>-109298855.92394704</v>
      </c>
      <c r="CZ63" s="27">
        <f>IFERROR(work!BJ63-work!X63,".")</f>
        <v>-118578365.52845386</v>
      </c>
      <c r="DA63" s="27">
        <f>IFERROR(work!BK63-work!Y63,".")</f>
        <v>-128477735.63468194</v>
      </c>
      <c r="DB63" s="27">
        <f>IFERROR(work!BL63-work!Z63,".")</f>
        <v>-140281862.96827126</v>
      </c>
      <c r="DC63" s="27">
        <f>IFERROR(work!BM63-work!AA63,".")</f>
        <v>-154403644.66279697</v>
      </c>
      <c r="DD63" s="27">
        <f>IFERROR(work!BN63-work!AB63,".")</f>
        <v>-170066511.025316</v>
      </c>
      <c r="DE63" s="27">
        <f>IFERROR(work!BO63-work!AC63,".")</f>
        <v>-189361297.92283937</v>
      </c>
      <c r="DF63" s="27">
        <f>IFERROR(work!BP63-work!AD63,".")</f>
        <v>-213506827.81868082</v>
      </c>
      <c r="DG63" s="27">
        <f>IFERROR(work!BQ63-work!AE63,".")</f>
        <v>-243941070.43071643</v>
      </c>
      <c r="DH63" s="27">
        <f>IFERROR(work!BR63-work!AF63,".")</f>
        <v>-267498754.42795822</v>
      </c>
      <c r="DI63" s="27">
        <f>IFERROR(work!BS63-work!AG63,".")</f>
        <v>-292223526.91862798</v>
      </c>
      <c r="DJ63" s="27">
        <f>IFERROR(work!BT63-work!AH63,".")</f>
        <v>-322701994.89680201</v>
      </c>
      <c r="DK63" s="27">
        <f>IFERROR(work!BU63-work!AI63,".")</f>
        <v>-352155222.53334922</v>
      </c>
      <c r="DL63" s="27"/>
      <c r="DM63" s="27"/>
      <c r="DN63" s="27"/>
      <c r="DO63" s="27"/>
      <c r="DP63" s="27"/>
      <c r="DQ63" s="27"/>
      <c r="DR63" s="27"/>
      <c r="DS63" s="27">
        <f>IFERROR(work!DO63-work!CC63,".")</f>
        <v>9.5999999999999988E-2</v>
      </c>
      <c r="DT63" s="27">
        <f>IFERROR(work!DP63-work!CD63,".")</f>
        <v>9.4999999999999987E-2</v>
      </c>
      <c r="DU63" s="27">
        <f>IFERROR(work!DQ63-work!CE63,".")</f>
        <v>9.4999999999999987E-2</v>
      </c>
      <c r="DV63" s="27">
        <f>IFERROR(work!DR63-work!CF63,".")</f>
        <v>9.3999999999999986E-2</v>
      </c>
      <c r="DW63" s="27">
        <f>IFERROR(work!DS63-work!CG63,".")</f>
        <v>9.3999999999999986E-2</v>
      </c>
      <c r="DX63" s="27">
        <f>IFERROR(work!DT63-work!CH63,".")</f>
        <v>9.2999999999999999E-2</v>
      </c>
      <c r="DY63" s="27">
        <f>IFERROR(work!DU63-work!CI63,".")</f>
        <v>9.1999999999999998E-2</v>
      </c>
      <c r="DZ63" s="27" t="str">
        <f>IFERROR(work!DV63-work!CJ63,".")</f>
        <v>.</v>
      </c>
      <c r="EA63" s="27" t="str">
        <f>IFERROR(work!DW63-work!CK63,".")</f>
        <v>.</v>
      </c>
      <c r="EB63" s="27" t="str">
        <f>IFERROR(work!DX63-work!CL63,".")</f>
        <v>.</v>
      </c>
      <c r="EC63" s="27" t="str">
        <f>IFERROR(work!DY63-work!CM63,".")</f>
        <v>.</v>
      </c>
      <c r="ED63" s="27" t="str">
        <f>IFERROR(work!DZ63-work!CN63,".")</f>
        <v>.</v>
      </c>
      <c r="EE63" s="27" t="str">
        <f>IFERROR(work!EA63-work!CO63,".")</f>
        <v>.</v>
      </c>
      <c r="EF63" s="27" t="str">
        <f>IFERROR(work!EB63-work!CP63,".")</f>
        <v>.</v>
      </c>
      <c r="EG63" s="27" t="str">
        <f>IFERROR(work!EC63-work!CQ63,".")</f>
        <v>.</v>
      </c>
      <c r="EH63" s="27" t="str">
        <f>IFERROR(work!ED63-work!CR63,".")</f>
        <v>.</v>
      </c>
      <c r="EI63" s="27" t="str">
        <f>IFERROR(work!EE63-work!CS63,".")</f>
        <v>.</v>
      </c>
      <c r="EJ63" s="27" t="str">
        <f>IFERROR(work!EF63-work!CT63,".")</f>
        <v>.</v>
      </c>
      <c r="EK63" s="27" t="str">
        <f>IFERROR(work!EG63-work!CU63,".")</f>
        <v>.</v>
      </c>
      <c r="EL63" s="27" t="str">
        <f>IFERROR(work!EH63-work!CV63,".")</f>
        <v>.</v>
      </c>
      <c r="EM63" s="27" t="str">
        <f>IFERROR(work!EI63-work!CW63,".")</f>
        <v>.</v>
      </c>
      <c r="EN63" s="27" t="str">
        <f>IFERROR(work!EJ63-work!CX63,".")</f>
        <v>.</v>
      </c>
      <c r="EO63" s="27" t="str">
        <f>IFERROR(work!EK63-work!CY63,".")</f>
        <v>.</v>
      </c>
      <c r="EP63" s="27" t="str">
        <f>IFERROR(work!EL63-work!CZ63,".")</f>
        <v>.</v>
      </c>
      <c r="EQ63" s="27" t="str">
        <f>IFERROR(work!EM63-work!DA63,".")</f>
        <v>.</v>
      </c>
      <c r="ER63" s="27" t="str">
        <f>IFERROR(work!EN63-work!DB63,".")</f>
        <v>.</v>
      </c>
      <c r="ES63" s="27" t="str">
        <f>IFERROR(work!EO63-work!DC63,".")</f>
        <v>.</v>
      </c>
      <c r="ET63" s="27" t="str">
        <f>IFERROR(work!EP63-work!DD63,".")</f>
        <v>.</v>
      </c>
      <c r="EU63" s="27" t="str">
        <f>IFERROR(work!EQ63-work!DE63,".")</f>
        <v>.</v>
      </c>
      <c r="EV63" s="27" t="str">
        <f>IFERROR(work!ER63-work!DF63,".")</f>
        <v>.</v>
      </c>
      <c r="EW63" s="27" t="str">
        <f>IFERROR(work!ES63-work!DG63,".")</f>
        <v>.</v>
      </c>
      <c r="EX63" s="27" t="str">
        <f>IFERROR(work!ET63-work!DH63,".")</f>
        <v>.</v>
      </c>
      <c r="EY63" s="27"/>
      <c r="EZ63" s="27"/>
      <c r="FA63" s="27"/>
      <c r="FB63" s="27"/>
      <c r="FC63" s="27"/>
      <c r="FD63" s="27"/>
      <c r="FE63" s="27" t="str">
        <f>IF(ISNUMBER(work!GZ63/work!HD63),work!GZ63/work!HD63,".")</f>
        <v>.</v>
      </c>
      <c r="FF63" s="27" t="str">
        <f>IF(ISNUMBER(work!HA63/work!HE63),work!HA63/work!HE63,".")</f>
        <v>.</v>
      </c>
      <c r="FG63" s="27" t="str">
        <f>IF(ISNUMBER(work!HB63/work!HF63),work!HB63/work!HF63,".")</f>
        <v>.</v>
      </c>
      <c r="FH63" s="27" t="str">
        <f>IF(ISNUMBER(work!HC63/work!HG63),work!HC63/work!HG63,".")</f>
        <v>.</v>
      </c>
      <c r="FI63" s="27" t="str">
        <f>IF(ISNUMBER((work!HA63+work!HB63)/(work!HE63+work!HF63)),(work!HA63+work!HB63)/(work!HE63+work!HF63),".")</f>
        <v>.</v>
      </c>
      <c r="FJ63" s="27" t="str">
        <f>IF(ISNUMBER(work!HH63/work!HL63),work!HH63/work!HL63,".")</f>
        <v>.</v>
      </c>
      <c r="FK63" s="27" t="str">
        <f>IF(ISNUMBER(work!HI63/work!HM63),work!HI63/work!HM63,".")</f>
        <v>.</v>
      </c>
      <c r="FL63" s="27" t="str">
        <f>IF(ISNUMBER(work!HJ63/work!HN63),work!HJ63/work!HN63,".")</f>
        <v>.</v>
      </c>
      <c r="FM63" s="27" t="str">
        <f>IF(ISNUMBER(work!HK63/work!HO63),work!HK63/work!HO63,".")</f>
        <v>.</v>
      </c>
      <c r="FN63" s="27" t="str">
        <f>IF(ISNUMBER((work!HI63+work!HJ63)/(work!HM63+work!HN63)),(work!HI63+work!HJ63)/(work!HM63+work!HN63),".")</f>
        <v>.</v>
      </c>
      <c r="FO63" s="27" t="s">
        <v>5007</v>
      </c>
      <c r="FP63" s="27" t="s">
        <v>5007</v>
      </c>
      <c r="FQ63" s="27" t="s">
        <v>5007</v>
      </c>
      <c r="FR63" s="27" t="s">
        <v>5007</v>
      </c>
      <c r="FS63" s="27" t="s">
        <v>5007</v>
      </c>
      <c r="FT63" s="27" t="str">
        <f>work!GM63</f>
        <v>.</v>
      </c>
      <c r="FU63" s="27">
        <f>work!GN63</f>
        <v>6.4011279640956468E-6</v>
      </c>
      <c r="FV63" s="27" t="str">
        <f>work!GO63</f>
        <v>.</v>
      </c>
      <c r="FW63" s="27" t="s">
        <v>5007</v>
      </c>
      <c r="FX63" s="27"/>
      <c r="FY63" s="27">
        <f t="shared" si="42"/>
        <v>9222.1650000000009</v>
      </c>
      <c r="FZ63">
        <f t="shared" si="20"/>
        <v>0</v>
      </c>
      <c r="GA63" t="str">
        <f>work!HC63</f>
        <v>.</v>
      </c>
      <c r="GB63" t="str">
        <f>IF(ISNUMBER(work!HA63+work!HB63),work!HA63+work!HB63,".")</f>
        <v>.</v>
      </c>
      <c r="GC63" t="str">
        <f>IF(ISNUMBER(work!HK63-work!HC63),work!HK63-work!HC63,".")</f>
        <v>.</v>
      </c>
      <c r="GD63" t="str">
        <f>IF(ISNUMBER(work!HI63+work!HJ63-work!HA63-work!HB63),(work!HI63+work!HJ63-work!HA63-work!HB63),".")</f>
        <v>.</v>
      </c>
      <c r="GH63" t="str">
        <f>work!GQ63</f>
        <v>.</v>
      </c>
      <c r="GI63">
        <f>work!GR63</f>
        <v>150</v>
      </c>
      <c r="GJ63" t="str">
        <f>work!GZ63</f>
        <v>.</v>
      </c>
      <c r="GK63" t="str">
        <f>work!HH63</f>
        <v>.</v>
      </c>
      <c r="GL63">
        <f t="shared" si="43"/>
        <v>0</v>
      </c>
      <c r="GM63" t="str">
        <f>IFERROR(VLOOKUP($F63,AREA_EM_ALLYEAR,Seq!B$1,FALSE),".")</f>
        <v>.</v>
      </c>
      <c r="GN63" t="str">
        <f>IFERROR(VLOOKUP($F63,AREA_EM_ALLYEAR,Seq!C$1,FALSE),".")</f>
        <v>.</v>
      </c>
      <c r="GO63" t="str">
        <f>IFERROR(VLOOKUP($F63,AREA_EM_ALLYEAR,Seq!D$1,FALSE),".")</f>
        <v>.</v>
      </c>
      <c r="GP63" t="str">
        <f>IFERROR(VLOOKUP($F63,AREA_EM_ALLYEAR,Seq!E$1,FALSE),".")</f>
        <v>.</v>
      </c>
      <c r="GQ63" t="str">
        <f>IFERROR(VLOOKUP($F63,AREA_EM_ALLYEAR,Seq!F$1,FALSE),".")</f>
        <v>.</v>
      </c>
      <c r="GR63" t="str">
        <f>IFERROR(VLOOKUP($F63,AREA_EM_ALLYEAR,Seq!G$1,FALSE),".")</f>
        <v>.</v>
      </c>
      <c r="GS63" t="str">
        <f>IFERROR(VLOOKUP($F63,AREA_EM_ALLYEAR,Seq!H$1,FALSE),".")</f>
        <v>.</v>
      </c>
      <c r="GT63" t="str">
        <f>IFERROR(VLOOKUP($F63,AREA_EM_ALLYEAR,Seq!I$1,FALSE),".")</f>
        <v>.</v>
      </c>
      <c r="GU63" t="str">
        <f>IFERROR(VLOOKUP($F63,AREA_EM_ALLYEAR,Seq!J$1,FALSE),".")</f>
        <v>.</v>
      </c>
      <c r="GV63" t="str">
        <f>IFERROR(VLOOKUP($F63,AREA_EM_ALLYEAR,Seq!K$1,FALSE),".")</f>
        <v>.</v>
      </c>
      <c r="GW63" t="str">
        <f>IFERROR(VLOOKUP($F63,AREA_EM_ALLYEAR,Seq!L$1,FALSE),".")</f>
        <v>.</v>
      </c>
      <c r="GX63" t="str">
        <f>IFERROR(VLOOKUP($F63,AREA_EM_ALLYEAR,Seq!M$1,FALSE),".")</f>
        <v>.</v>
      </c>
      <c r="GY63" t="str">
        <f>IFERROR(VLOOKUP($F63,AREA_EM_ALLYEAR,Seq!N$1,FALSE),".")</f>
        <v>.</v>
      </c>
      <c r="GZ63" t="str">
        <f>IFERROR(VLOOKUP($F63,AREA_EM_ALLYEAR,Seq!O$1,FALSE),".")</f>
        <v>.</v>
      </c>
      <c r="HA63" t="str">
        <f t="shared" si="21"/>
        <v>.</v>
      </c>
      <c r="HK63" s="139">
        <f>IFERROR(VLOOKUP(CONCATENATE($G63, ".SP.DYN.LE00.IN"),AREA_WB_6ATTRS,Seq!B$1,FALSE)-VLOOKUP("CHN.SP.DYN.LE00.IN",AREA_WB_6ATTRS,Seq!B$1,FALSE),".")</f>
        <v>-9.2536341463414686</v>
      </c>
      <c r="HL63" s="139">
        <f>IFERROR(VLOOKUP(CONCATENATE($G63, ".SP.DYN.LE00.IN"),AREA_WB_6ATTRS,Seq!C$1,FALSE)-VLOOKUP("CHN.SP.DYN.LE00.IN",AREA_WB_6ATTRS,Seq!C$1,FALSE),".")</f>
        <v>-9.0342682926829383</v>
      </c>
      <c r="HM63" s="139">
        <f>IFERROR(VLOOKUP(CONCATENATE($G63, ".SP.DYN.LE00.IN"),AREA_WB_6ATTRS,Seq!D$1,FALSE)-VLOOKUP("CHN.SP.DYN.LE00.IN",AREA_WB_6ATTRS,Seq!D$1,FALSE),".")</f>
        <v>-8.8723902439024371</v>
      </c>
      <c r="HN63" s="139">
        <f>IFERROR(VLOOKUP(CONCATENATE($G63, ".SP.DYN.LE00.IN"),AREA_WB_6ATTRS,Seq!E$1,FALSE)-VLOOKUP("CHN.SP.DYN.LE00.IN",AREA_WB_6ATTRS,Seq!E$1,FALSE),".")</f>
        <v>-8.7725853658536579</v>
      </c>
      <c r="HO63" s="139">
        <f>IFERROR(VLOOKUP(CONCATENATE($G63, ".SP.DYN.LE00.IN"),AREA_WB_6ATTRS,Seq!F$1,FALSE)-VLOOKUP("CHN.SP.DYN.LE00.IN",AREA_WB_6ATTRS,Seq!F$1,FALSE),".")</f>
        <v>-8.7488780487804902</v>
      </c>
      <c r="HP63" s="139">
        <f>IFERROR(VLOOKUP(CONCATENATE($G63, ".SP.DYN.LE00.IN"),AREA_WB_6ATTRS,Seq!G$1,FALSE)-VLOOKUP("CHN.SP.DYN.LE00.IN",AREA_WB_6ATTRS,Seq!G$1,FALSE),".")</f>
        <v>-8.8032195121951204</v>
      </c>
      <c r="HQ63" s="139">
        <f>IFERROR(VLOOKUP(CONCATENATE($G63, ".SP.DYN.LE00.IN"),AREA_WB_6ATTRS,Seq!H$1,FALSE)-VLOOKUP("CHN.SP.DYN.LE00.IN",AREA_WB_6ATTRS,Seq!H$1,FALSE),".")</f>
        <v>-8.9291463414634222</v>
      </c>
      <c r="HR63" s="139">
        <f>IFERROR(VLOOKUP(CONCATENATE($G63, ".SP.DYN.LE00.IN"),AREA_WB_6ATTRS,Seq!I$1,FALSE)-VLOOKUP("CHN.SP.DYN.LE00.IN",AREA_WB_6ATTRS,Seq!I$1,FALSE),".")</f>
        <v>-9.1185853658536686</v>
      </c>
      <c r="HS63" s="139">
        <f>IFERROR(VLOOKUP(CONCATENATE($G63, ".SP.DYN.LE00.IN"),AREA_WB_6ATTRS,Seq!J$1,FALSE)-VLOOKUP("CHN.SP.DYN.LE00.IN",AREA_WB_6ATTRS,Seq!J$1,FALSE),".")</f>
        <v>-9.3709756097561083</v>
      </c>
      <c r="HT63" s="139">
        <f>IFERROR(VLOOKUP(CONCATENATE($G63, ".SP.DYN.LE00.IN"),AREA_WB_6ATTRS,Seq!K$1,FALSE)-VLOOKUP("CHN.SP.DYN.LE00.IN",AREA_WB_6ATTRS,Seq!K$1,FALSE),".")</f>
        <v>-9.6942439024390339</v>
      </c>
      <c r="HU63" s="139">
        <f>IFERROR(VLOOKUP(CONCATENATE($G63, ".SP.DYN.LE00.IN"),AREA_WB_6ATTRS,Seq!L$1,FALSE)-VLOOKUP("CHN.SP.DYN.LE00.IN",AREA_WB_6ATTRS,Seq!L$1,FALSE),".")</f>
        <v>-10.119780487804874</v>
      </c>
      <c r="HV63" s="139">
        <f>IFERROR(VLOOKUP(CONCATENATE($G63, ".SP.DYN.LE00.IN"),AREA_WB_6ATTRS,Seq!M$1,FALSE)-VLOOKUP("CHN.SP.DYN.LE00.IN",AREA_WB_6ATTRS,Seq!M$1,FALSE),".")</f>
        <v>-10.684439024390244</v>
      </c>
      <c r="HW63" s="139">
        <f>IFERROR(VLOOKUP(CONCATENATE($G63, ".SP.DYN.LE00.IN"),AREA_WB_6ATTRS,Seq!N$1,FALSE)-VLOOKUP("CHN.SP.DYN.LE00.IN",AREA_WB_6ATTRS,Seq!N$1,FALSE),".")</f>
        <v>-11.398707317073161</v>
      </c>
      <c r="HX63" s="139">
        <f>IFERROR(VLOOKUP(CONCATENATE($G63, ".SP.DYN.LE00.IN"),AREA_WB_6ATTRS,Seq!O$1,FALSE)-VLOOKUP("CHN.SP.DYN.LE00.IN",AREA_WB_6ATTRS,Seq!O$1,FALSE),".")</f>
        <v>-12.255048780487805</v>
      </c>
      <c r="HY63" s="139">
        <f>IFERROR(VLOOKUP(CONCATENATE($G63, ".SP.DYN.LE00.IN"),AREA_WB_6ATTRS,Seq!P$1,FALSE)-VLOOKUP("CHN.SP.DYN.LE00.IN",AREA_WB_6ATTRS,Seq!P$1,FALSE),".")</f>
        <v>-13.225463414634149</v>
      </c>
      <c r="HZ63" s="139">
        <f>IFERROR(VLOOKUP(CONCATENATE($G63, ".SP.DYN.LE00.IN"),AREA_WB_6ATTRS,Seq!Q$1,FALSE)-VLOOKUP("CHN.SP.DYN.LE00.IN",AREA_WB_6ATTRS,Seq!Q$1,FALSE),".")</f>
        <v>-14.275512195121948</v>
      </c>
      <c r="IA63" s="139">
        <f>IFERROR(VLOOKUP(CONCATENATE($G63, ".SP.DYN.LE00.IN"),AREA_WB_6ATTRS,Seq!R$1,FALSE)-VLOOKUP("CHN.SP.DYN.LE00.IN",AREA_WB_6ATTRS,Seq!R$1,FALSE),".")</f>
        <v>-15.362707317073173</v>
      </c>
      <c r="IB63" s="139">
        <f>IFERROR(VLOOKUP(CONCATENATE($G63, ".SP.DYN.LE00.IN"),AREA_WB_6ATTRS,Seq!S$1,FALSE)-VLOOKUP("CHN.SP.DYN.LE00.IN",AREA_WB_6ATTRS,Seq!S$1,FALSE),".")</f>
        <v>-16.429195121951224</v>
      </c>
      <c r="IC63" s="139">
        <f>IFERROR(VLOOKUP(CONCATENATE($G63, ".SP.DYN.LE00.IN"),AREA_WB_6ATTRS,Seq!T$1,FALSE)-VLOOKUP("CHN.SP.DYN.LE00.IN",AREA_WB_6ATTRS,Seq!T$1,FALSE),".")</f>
        <v>-17.415121951219518</v>
      </c>
      <c r="ID63" s="139">
        <f>IFERROR(VLOOKUP(CONCATENATE($G63, ".SP.DYN.LE00.IN"),AREA_WB_6ATTRS,Seq!U$1,FALSE)-VLOOKUP("CHN.SP.DYN.LE00.IN",AREA_WB_6ATTRS,Seq!U$1,FALSE),".")</f>
        <v>-18.270170731707331</v>
      </c>
      <c r="IE63" s="139">
        <f>IFERROR(VLOOKUP(CONCATENATE($G63, ".SP.DYN.LE00.IN"),AREA_WB_6ATTRS,Seq!V$1,FALSE)-VLOOKUP("CHN.SP.DYN.LE00.IN",AREA_WB_6ATTRS,Seq!V$1,FALSE),".")</f>
        <v>-18.942073170731717</v>
      </c>
      <c r="IF63" s="139">
        <f>IFERROR(VLOOKUP(CONCATENATE($G63, ".SP.DYN.LE00.IN"),AREA_WB_6ATTRS,Seq!W$1,FALSE)-VLOOKUP("CHN.SP.DYN.LE00.IN",AREA_WB_6ATTRS,Seq!W$1,FALSE),".")</f>
        <v>-19.387463414634155</v>
      </c>
      <c r="IG63" s="139">
        <f>IFERROR(VLOOKUP(CONCATENATE($G63, ".SP.DYN.LE00.IN"),AREA_WB_6ATTRS,Seq!X$1,FALSE)-VLOOKUP("CHN.SP.DYN.LE00.IN",AREA_WB_6ATTRS,Seq!X$1,FALSE),".")</f>
        <v>-19.613487804878034</v>
      </c>
      <c r="IH63" s="139">
        <f>IFERROR(VLOOKUP(CONCATENATE($G63, ".SP.DYN.LE00.IN"),AREA_WB_6ATTRS,Seq!Y$1,FALSE)-VLOOKUP("CHN.SP.DYN.LE00.IN",AREA_WB_6ATTRS,Seq!Y$1,FALSE),".")</f>
        <v>-19.637634146341462</v>
      </c>
      <c r="II63" s="139">
        <f>IFERROR(VLOOKUP(CONCATENATE($G63, ".SP.DYN.LE00.IN"),AREA_WB_6ATTRS,Seq!Z$1,FALSE)-VLOOKUP("CHN.SP.DYN.LE00.IN",AREA_WB_6ATTRS,Seq!Z$1,FALSE),".")</f>
        <v>-19.478414634146347</v>
      </c>
      <c r="IJ63" s="139">
        <f>IFERROR(VLOOKUP(CONCATENATE($G63, ".SP.DYN.LE00.IN"),AREA_WB_6ATTRS,Seq!AA$1,FALSE)-VLOOKUP("CHN.SP.DYN.LE00.IN",AREA_WB_6ATTRS,Seq!AA$1,FALSE),".")</f>
        <v>-19.161756097560982</v>
      </c>
      <c r="IK63" s="139">
        <f>IFERROR(VLOOKUP(CONCATENATE($G63, ".SP.DYN.LE00.IN"),AREA_WB_6ATTRS,Seq!AB$1,FALSE)-VLOOKUP("CHN.SP.DYN.LE00.IN",AREA_WB_6ATTRS,Seq!AB$1,FALSE),".")</f>
        <v>-18.727536585365854</v>
      </c>
      <c r="IL63" s="139">
        <f>IFERROR(VLOOKUP(CONCATENATE($G63, ".SP.DYN.LE00.IN"),AREA_WB_6ATTRS,Seq!AC$1,FALSE)-VLOOKUP("CHN.SP.DYN.LE00.IN",AREA_WB_6ATTRS,Seq!AC$1,FALSE),".")</f>
        <v>-18.226560975609758</v>
      </c>
      <c r="IM63" s="139">
        <f>IFERROR(VLOOKUP(CONCATENATE($G63, ".SP.DYN.LE00.IN"),AREA_WB_6ATTRS,Seq!AD$1,FALSE)-VLOOKUP("CHN.SP.DYN.LE00.IN",AREA_WB_6ATTRS,Seq!AD$1,FALSE),".")</f>
        <v>-17.711121951219511</v>
      </c>
      <c r="IN63" s="139">
        <f>IFERROR(VLOOKUP(CONCATENATE($G63, ".SP.DYN.LE00.IN"),AREA_WB_6ATTRS,Seq!AE$1,FALSE)-VLOOKUP("CHN.SP.DYN.LE00.IN",AREA_WB_6ATTRS,Seq!AE$1,FALSE),".")</f>
        <v>-17.217146341463419</v>
      </c>
      <c r="IO63" s="139">
        <f>IFERROR(VLOOKUP(CONCATENATE($G63, ".SP.DYN.LE00.IN"),AREA_WB_6ATTRS,Seq!AF$1,FALSE)-VLOOKUP("CHN.SP.DYN.LE00.IN",AREA_WB_6ATTRS,Seq!AF$1,FALSE),".")</f>
        <v>-16.776024390243919</v>
      </c>
      <c r="IP63" s="139" t="str">
        <f>IFERROR(VLOOKUP(CONCATENATE($G63, ".SP.DYN.LE00.IN"),AREA_WB_6ATTRS,Seq!AG$1,FALSE)-VLOOKUP("CHN.SP.DYN.LE00.IN",AREA_WB_6ATTRS,Seq!AG$1,FALSE),".")</f>
        <v>.</v>
      </c>
      <c r="IW63">
        <f>IFERROR(VLOOKUP(CONCATENATE($G63, ".SP.DYN.LE00.IN"),AREA_WB_6ATTRS,Seq!B$1,FALSE),".")</f>
        <v>57.740170731707323</v>
      </c>
      <c r="IX63">
        <f>IFERROR(VLOOKUP(CONCATENATE($G63, ".SP.DYN.LE00.IN"),AREA_WB_6ATTRS,Seq!C$1,FALSE),".")</f>
        <v>58.228658536585371</v>
      </c>
      <c r="IY63">
        <f>IFERROR(VLOOKUP(CONCATENATE($G63, ".SP.DYN.LE00.IN"),AREA_WB_6ATTRS,Seq!D$1,FALSE),".")</f>
        <v>58.662512195121955</v>
      </c>
      <c r="IZ63">
        <f>IFERROR(VLOOKUP(CONCATENATE($G63, ".SP.DYN.LE00.IN"),AREA_WB_6ATTRS,Seq!E$1,FALSE),".")</f>
        <v>59.027268292682933</v>
      </c>
      <c r="JA63">
        <f>IFERROR(VLOOKUP(CONCATENATE($G63, ".SP.DYN.LE00.IN"),AREA_WB_6ATTRS,Seq!F$1,FALSE),".")</f>
        <v>59.31039024390244</v>
      </c>
      <c r="JB63">
        <f>IFERROR(VLOOKUP(CONCATENATE($G63, ".SP.DYN.LE00.IN"),AREA_WB_6ATTRS,Seq!G$1,FALSE),".")</f>
        <v>59.509926829268302</v>
      </c>
      <c r="JC63">
        <f>IFERROR(VLOOKUP(CONCATENATE($G63, ".SP.DYN.LE00.IN"),AREA_WB_6ATTRS,Seq!H$1,FALSE),".")</f>
        <v>59.630341463414638</v>
      </c>
      <c r="JD63">
        <f>IFERROR(VLOOKUP(CONCATENATE($G63, ".SP.DYN.LE00.IN"),AREA_WB_6ATTRS,Seq!I$1,FALSE),".")</f>
        <v>59.678731707317077</v>
      </c>
      <c r="JE63">
        <f>IFERROR(VLOOKUP(CONCATENATE($G63, ".SP.DYN.LE00.IN"),AREA_WB_6ATTRS,Seq!J$1,FALSE),".")</f>
        <v>59.656146341463419</v>
      </c>
      <c r="JF63">
        <f>IFERROR(VLOOKUP(CONCATENATE($G63, ".SP.DYN.LE00.IN"),AREA_WB_6ATTRS,Seq!K$1,FALSE),".")</f>
        <v>59.55268292682927</v>
      </c>
      <c r="JG63">
        <f>IFERROR(VLOOKUP(CONCATENATE($G63, ".SP.DYN.LE00.IN"),AREA_WB_6ATTRS,Seq!L$1,FALSE),".")</f>
        <v>59.339951219512201</v>
      </c>
      <c r="JH63">
        <f>IFERROR(VLOOKUP(CONCATENATE($G63, ".SP.DYN.LE00.IN"),AREA_WB_6ATTRS,Seq!M$1,FALSE),".")</f>
        <v>58.979585365853666</v>
      </c>
      <c r="JI63">
        <f>IFERROR(VLOOKUP(CONCATENATE($G63, ".SP.DYN.LE00.IN"),AREA_WB_6ATTRS,Seq!N$1,FALSE),".")</f>
        <v>58.46312195121952</v>
      </c>
      <c r="JJ63">
        <f>IFERROR(VLOOKUP(CONCATENATE($G63, ".SP.DYN.LE00.IN"),AREA_WB_6ATTRS,Seq!O$1,FALSE),".")</f>
        <v>57.799585365853666</v>
      </c>
      <c r="JK63">
        <f>IFERROR(VLOOKUP(CONCATENATE($G63, ".SP.DYN.LE00.IN"),AREA_WB_6ATTRS,Seq!P$1,FALSE),".")</f>
        <v>57.01746341463415</v>
      </c>
      <c r="JL63">
        <f>IFERROR(VLOOKUP(CONCATENATE($G63, ".SP.DYN.LE00.IN"),AREA_WB_6ATTRS,Seq!Q$1,FALSE),".")</f>
        <v>56.149219512195131</v>
      </c>
      <c r="JM63">
        <f>IFERROR(VLOOKUP(CONCATENATE($G63, ".SP.DYN.LE00.IN"),AREA_WB_6ATTRS,Seq!R$1,FALSE),".")</f>
        <v>55.236317073170738</v>
      </c>
      <c r="JN63">
        <f>IFERROR(VLOOKUP(CONCATENATE($G63, ".SP.DYN.LE00.IN"),AREA_WB_6ATTRS,Seq!S$1,FALSE),".")</f>
        <v>54.337121951219515</v>
      </c>
      <c r="JO63">
        <f>IFERROR(VLOOKUP(CONCATENATE($G63, ".SP.DYN.LE00.IN"),AREA_WB_6ATTRS,Seq!T$1,FALSE),".")</f>
        <v>53.511975609756107</v>
      </c>
      <c r="JP63">
        <f>IFERROR(VLOOKUP(CONCATENATE($G63, ".SP.DYN.LE00.IN"),AREA_WB_6ATTRS,Seq!U$1,FALSE),".")</f>
        <v>52.813219512195126</v>
      </c>
      <c r="JQ63">
        <f>IFERROR(VLOOKUP(CONCATENATE($G63, ".SP.DYN.LE00.IN"),AREA_WB_6ATTRS,Seq!V$1,FALSE),".")</f>
        <v>52.299634146341461</v>
      </c>
      <c r="JR63">
        <f>IFERROR(VLOOKUP(CONCATENATE($G63, ".SP.DYN.LE00.IN"),AREA_WB_6ATTRS,Seq!W$1,FALSE),".")</f>
        <v>52.018073170731711</v>
      </c>
      <c r="JS63">
        <f>IFERROR(VLOOKUP(CONCATENATE($G63, ".SP.DYN.LE00.IN"),AREA_WB_6ATTRS,Seq!X$1,FALSE),".")</f>
        <v>51.965951219512206</v>
      </c>
      <c r="JT63">
        <f>IFERROR(VLOOKUP(CONCATENATE($G63, ".SP.DYN.LE00.IN"),AREA_WB_6ATTRS,Seq!Y$1,FALSE),".")</f>
        <v>52.127243902439027</v>
      </c>
      <c r="JU63">
        <f>IFERROR(VLOOKUP(CONCATENATE($G63, ".SP.DYN.LE00.IN"),AREA_WB_6ATTRS,Seq!Z$1,FALSE),".")</f>
        <v>52.483926829268299</v>
      </c>
      <c r="JV63">
        <f>IFERROR(VLOOKUP(CONCATENATE($G63, ".SP.DYN.LE00.IN"),AREA_WB_6ATTRS,Seq!AA$1,FALSE),".")</f>
        <v>53.009560975609759</v>
      </c>
      <c r="JW63">
        <f>IFERROR(VLOOKUP(CONCATENATE($G63, ".SP.DYN.LE00.IN"),AREA_WB_6ATTRS,Seq!AB$1,FALSE),".")</f>
        <v>53.662195121951228</v>
      </c>
      <c r="JX63">
        <f>IFERROR(VLOOKUP(CONCATENATE($G63, ".SP.DYN.LE00.IN"),AREA_WB_6ATTRS,Seq!AC$1,FALSE),".")</f>
        <v>54.386024390243904</v>
      </c>
      <c r="JY63">
        <f>IFERROR(VLOOKUP(CONCATENATE($G63, ".SP.DYN.LE00.IN"),AREA_WB_6ATTRS,Seq!AD$1,FALSE),".")</f>
        <v>55.124219512195126</v>
      </c>
      <c r="JZ63">
        <f>IFERROR(VLOOKUP(CONCATENATE($G63, ".SP.DYN.LE00.IN"),AREA_WB_6ATTRS,Seq!AE$1,FALSE),".")</f>
        <v>55.839365853658535</v>
      </c>
      <c r="KA63">
        <f>IFERROR(VLOOKUP(CONCATENATE($G63, ".SP.DYN.LE00.IN"),AREA_WB_6ATTRS,Seq!AF$1,FALSE),".")</f>
        <v>56.49707317073171</v>
      </c>
      <c r="KB63" t="str">
        <f>IFERROR(VLOOKUP(CONCATENATE($G63, ".SP.DYN.LE00.IN"),AREA_WB_6ATTRS,Seq!AG$1,FALSE),".")</f>
        <v>.</v>
      </c>
      <c r="KK63">
        <f t="shared" si="25"/>
        <v>388</v>
      </c>
      <c r="KL63">
        <f t="shared" si="23"/>
        <v>0</v>
      </c>
      <c r="KM63">
        <f t="shared" si="26"/>
        <v>45514212.569513246</v>
      </c>
      <c r="KN63">
        <f t="shared" si="27"/>
        <v>-43405498.895099133</v>
      </c>
      <c r="KO63" t="str">
        <f t="shared" si="24"/>
        <v>.</v>
      </c>
      <c r="KP63" t="str">
        <f>work!HA63</f>
        <v>.</v>
      </c>
      <c r="KQ63" t="str">
        <f>work!HB63</f>
        <v>.</v>
      </c>
      <c r="KR63" t="str">
        <f>work!HC63</f>
        <v>.</v>
      </c>
      <c r="KS63" t="str">
        <f>IF(ISNUMBER(work!HI63-work!HA63),work!HI63-work!HA63,".")</f>
        <v>.</v>
      </c>
      <c r="KT63" t="str">
        <f>IF(ISNUMBER(work!HJ63-work!HB63),work!HJ63-work!HB63,".")</f>
        <v>.</v>
      </c>
      <c r="KU63" t="str">
        <f>IF(ISNUMBER(work!HK63-work!HC63),work!HK63-work!HC63,".")</f>
        <v>.</v>
      </c>
      <c r="KW63">
        <f>IFERROR(work!HR63/work!HV63,".")</f>
        <v>8.166534831654695E-5</v>
      </c>
      <c r="KX63">
        <f>IFERROR(work!HS63/work!HW63,".")</f>
        <v>4.0071061055238749E-5</v>
      </c>
      <c r="KY63">
        <f>IFERROR(work!HT63/work!HX63,".")</f>
        <v>9.5417914083610965E-7</v>
      </c>
      <c r="KZ63">
        <f>IFERROR(work!HU63/work!HY63,".")</f>
        <v>0</v>
      </c>
    </row>
    <row r="64" spans="1:312">
      <c r="A64" s="24">
        <f t="shared" si="0"/>
        <v>63</v>
      </c>
      <c r="B64" s="24" t="str">
        <f t="shared" si="28"/>
        <v>Out</v>
      </c>
      <c r="C64" s="24" t="str">
        <f t="shared" si="29"/>
        <v>Out</v>
      </c>
      <c r="D64" s="24" t="str">
        <f t="shared" si="30"/>
        <v>Out67</v>
      </c>
      <c r="E64" s="25" t="s">
        <v>2417</v>
      </c>
      <c r="F64" s="26" t="str">
        <f t="shared" si="3"/>
        <v>Liberia</v>
      </c>
      <c r="G64" s="166" t="s">
        <v>1472</v>
      </c>
      <c r="H64" s="166" t="s">
        <v>5007</v>
      </c>
      <c r="I64" s="166" t="s">
        <v>5007</v>
      </c>
      <c r="J64" s="180" t="s">
        <v>5007</v>
      </c>
      <c r="K64" s="180" t="s">
        <v>5007</v>
      </c>
      <c r="L64" s="27">
        <f>IFERROR(VLOOKUP($F64,Area_FDI_84_96,Seq!B$1,FALSE),0)</f>
        <v>0</v>
      </c>
      <c r="M64" s="27">
        <f>IFERROR(VLOOKUP($F64,Area_FDI_84_96,Seq!C$1,FALSE),0)</f>
        <v>0</v>
      </c>
      <c r="N64" s="27">
        <f>IFERROR(VLOOKUP($F64,Area_FDI_84_96,Seq!D$1,FALSE),0)</f>
        <v>0</v>
      </c>
      <c r="O64" s="27">
        <f>IFERROR(VLOOKUP($F64,Area_FDI_84_96,Seq!E$1,FALSE),0)</f>
        <v>0</v>
      </c>
      <c r="P64" s="27">
        <f>IFERROR(VLOOKUP($F64,Area_FDI_84_96,Seq!F$1,FALSE),0)</f>
        <v>0</v>
      </c>
      <c r="Q64" s="27">
        <f>IFERROR(VLOOKUP($F64,Area_FDI_84_96,Seq!G$1,FALSE),0)</f>
        <v>0</v>
      </c>
      <c r="R64" s="27">
        <f>IFERROR(VLOOKUP($F64,Area_FDI_84_96,Seq!H$1,FALSE),0)</f>
        <v>0</v>
      </c>
      <c r="S64" s="27">
        <f>IFERROR(VLOOKUP($F64,Area_FDI_84_96,Seq!I$1,FALSE),0)</f>
        <v>0</v>
      </c>
      <c r="T64" s="27">
        <f>IFERROR(VALUE(VLOOKUP($E64,Area_FDI_92_95,Seq!B$1,FALSE)),0)</f>
        <v>1</v>
      </c>
      <c r="U64" s="27">
        <f>IFERROR(VALUE(VLOOKUP($E64,Area_FDI_92_95,Seq!C$1,FALSE)),0)</f>
        <v>2866</v>
      </c>
      <c r="V64" s="27">
        <f>IFERROR(VALUE(VLOOKUP($E64,Area_FDI_92_95,Seq!D$1,FALSE)),0)</f>
        <v>604</v>
      </c>
      <c r="W64" s="27">
        <f>IFERROR(VALUE(VLOOKUP($E64,Area_FDI_92_95,Seq!E$1,FALSE)),0)</f>
        <v>1251</v>
      </c>
      <c r="X64" s="27">
        <f>IFERROR(VALUE(VLOOKUP($E64,Area_FDI_96_99,Seq!B$1,FALSE)),0)</f>
        <v>300</v>
      </c>
      <c r="Y64" s="27">
        <f>IFERROR(VALUE(VLOOKUP($E64,Area_FDI_96_99,Seq!C$1,FALSE)),0)</f>
        <v>202</v>
      </c>
      <c r="Z64" s="27">
        <f>IFERROR(VALUE(VLOOKUP($E64,Area_FDI_96_99,Seq!D$1,FALSE)),0)</f>
        <v>20</v>
      </c>
      <c r="AA64" s="27">
        <f>IFERROR(VALUE(VLOOKUP($E64,Area_FDI_96_99,Seq!E$1,FALSE)),0)</f>
        <v>429</v>
      </c>
      <c r="AB64" s="27">
        <f t="shared" si="31"/>
        <v>0</v>
      </c>
      <c r="AC64" s="27">
        <f t="shared" si="32"/>
        <v>0</v>
      </c>
      <c r="AD64" s="27">
        <f t="shared" si="33"/>
        <v>40</v>
      </c>
      <c r="AE64" s="27">
        <f t="shared" si="34"/>
        <v>1124</v>
      </c>
      <c r="AF64" s="27">
        <f t="shared" si="35"/>
        <v>285</v>
      </c>
      <c r="AG64" s="27">
        <f t="shared" si="36"/>
        <v>771</v>
      </c>
      <c r="AH64" s="27">
        <f t="shared" si="37"/>
        <v>10</v>
      </c>
      <c r="AI64" s="27">
        <f t="shared" si="38"/>
        <v>0</v>
      </c>
      <c r="AJ64" s="27">
        <f t="shared" si="39"/>
        <v>84</v>
      </c>
      <c r="AK64" s="27">
        <f t="shared" si="40"/>
        <v>23</v>
      </c>
      <c r="AL64" s="27">
        <f t="shared" si="41"/>
        <v>18</v>
      </c>
      <c r="AM64" s="27"/>
      <c r="AN64" s="27"/>
      <c r="AO64" s="27"/>
      <c r="AP64" s="27"/>
      <c r="AQ64" s="27"/>
      <c r="AR64" s="27"/>
      <c r="AS64" s="27"/>
      <c r="AT64" s="27">
        <f>IFERROR(work!D64+work!AP64,".")</f>
        <v>18425305.96414905</v>
      </c>
      <c r="AU64" s="27">
        <f>IFERROR(work!E64+work!AQ64,".")</f>
        <v>19373796.506265808</v>
      </c>
      <c r="AV64" s="27">
        <f>IFERROR(work!F64+work!AR64,".")</f>
        <v>21122004.771648593</v>
      </c>
      <c r="AW64" s="27">
        <f>IFERROR(work!G64+work!AS64,".")</f>
        <v>23408273.065963656</v>
      </c>
      <c r="AX64" s="27">
        <f>IFERROR(work!H64+work!AT64,".")</f>
        <v>26945061.46541493</v>
      </c>
      <c r="AY64" s="27">
        <f>IFERROR(work!I64+work!AU64,".")</f>
        <v>30565389.581576463</v>
      </c>
      <c r="AZ64" s="27">
        <f>IFERROR(work!J64+work!AV64,".")</f>
        <v>33242644.300546996</v>
      </c>
      <c r="BA64" s="27">
        <f>IFERROR(work!K64+work!AW64,".")</f>
        <v>37084011.350508563</v>
      </c>
      <c r="BB64" s="27">
        <f>IFERROR(work!L64+work!AX64,".")</f>
        <v>41259013.414415322</v>
      </c>
      <c r="BC64" s="27">
        <f>IFERROR(work!M64+work!AY64,".")</f>
        <v>42915637.317758292</v>
      </c>
      <c r="BD64" s="27">
        <f>IFERROR(work!N64+work!AZ64,".")</f>
        <v>44500699.107840158</v>
      </c>
      <c r="BE64" s="27">
        <f>IFERROR(work!O64+work!BA64,".")</f>
        <v>48585195.778553143</v>
      </c>
      <c r="BF64" s="27">
        <f>IFERROR(work!P64+work!BB64,".")</f>
        <v>55467027.169291042</v>
      </c>
      <c r="BG64" s="27">
        <f>IFERROR(work!Q64+work!BC64,".")</f>
        <v>63221727.998409636</v>
      </c>
      <c r="BH64" s="27">
        <f>IFERROR(work!R64+work!BD64,".")</f>
        <v>71498460.474135414</v>
      </c>
      <c r="BI64" s="27">
        <f>IFERROR(work!S64+work!BE64,".")</f>
        <v>79289984.038931653</v>
      </c>
      <c r="BJ64" s="27">
        <f>IFERROR(work!T64+work!BF64,".")</f>
        <v>87219224.613312617</v>
      </c>
      <c r="BK64" s="27">
        <f>IFERROR(work!U64+work!BG64,".")</f>
        <v>95343026.344705373</v>
      </c>
      <c r="BL64" s="27">
        <f>IFERROR(work!V64+work!BH64,".")</f>
        <v>102785565.03278419</v>
      </c>
      <c r="BM64" s="27">
        <f>IFERROR(work!W64+work!BI64,".")</f>
        <v>110602507.75573546</v>
      </c>
      <c r="BN64" s="27">
        <f>IFERROR(work!X64+work!BJ64,".")</f>
        <v>119900399.88454431</v>
      </c>
      <c r="BO64" s="27">
        <f>IFERROR(work!Y64+work!BK64,".")</f>
        <v>129859431.97240385</v>
      </c>
      <c r="BP64" s="27">
        <f>IFERROR(work!Z64+work!BL64,".")</f>
        <v>141691363.510658</v>
      </c>
      <c r="BQ64" s="27">
        <f>IFERROR(work!AA64+work!BM64,".")</f>
        <v>155824007.71022025</v>
      </c>
      <c r="BR64" s="27">
        <f>IFERROR(work!AB64+work!BN64,".")</f>
        <v>171553528.56776911</v>
      </c>
      <c r="BS64" s="27">
        <f>IFERROR(work!AC64+work!BO64,".")</f>
        <v>190938089.74267262</v>
      </c>
      <c r="BT64" s="27">
        <f>IFERROR(work!AD64+work!BP64,".")</f>
        <v>215185490.74113294</v>
      </c>
      <c r="BU64" s="27">
        <f>IFERROR(work!AE64+work!BQ64,".")</f>
        <v>245742801.59564012</v>
      </c>
      <c r="BV64" s="27">
        <f>IFERROR(work!AF64+work!BR64,".")</f>
        <v>269334814.31216246</v>
      </c>
      <c r="BW64" s="27">
        <f>IFERROR(work!AG64+work!BS64,".")</f>
        <v>294116840.60688657</v>
      </c>
      <c r="BX64" s="27">
        <f>IFERROR(work!AH64+work!BT64,".")</f>
        <v>324704888.49792945</v>
      </c>
      <c r="BY64" s="27">
        <f>IFERROR(work!AI64+work!BU64,".")</f>
        <v>354252391.07619554</v>
      </c>
      <c r="BZ64" s="27"/>
      <c r="CA64" s="27"/>
      <c r="CB64" s="27"/>
      <c r="CC64" s="27"/>
      <c r="CD64" s="27"/>
      <c r="CE64" s="27"/>
      <c r="CF64" s="27">
        <f>IFERROR(work!AP64-work!D64,".")</f>
        <v>-18162918.123572327</v>
      </c>
      <c r="CG64" s="27">
        <f>IFERROR(work!AQ64-work!E64,".")</f>
        <v>-19117015.234017093</v>
      </c>
      <c r="CH64" s="27">
        <f>IFERROR(work!AR64-work!F64,".")</f>
        <v>-20871470.837000072</v>
      </c>
      <c r="CI64" s="27">
        <f>IFERROR(work!AS64-work!G64,".")</f>
        <v>-23162491.384027869</v>
      </c>
      <c r="CJ64" s="27">
        <f>IFERROR(work!AT64-work!H64,".")</f>
        <v>-26704459.180975217</v>
      </c>
      <c r="CK64" s="27">
        <f>IFERROR(work!AU64-work!I64,".")</f>
        <v>-30326816.352076281</v>
      </c>
      <c r="CL64" s="27">
        <f>IFERROR(work!AV64-work!J64,".")</f>
        <v>-33008075.755267225</v>
      </c>
      <c r="CM64" s="27">
        <f>IFERROR(work!AW64-work!K64,".")</f>
        <v>-36851792.231780119</v>
      </c>
      <c r="CN64" s="27">
        <f>IFERROR(work!AX64-work!L64,".")</f>
        <v>-41031535.972671963</v>
      </c>
      <c r="CO64" s="27">
        <f>IFERROR(work!AY64-work!M64,".")</f>
        <v>-42748824.594199717</v>
      </c>
      <c r="CP64" s="27">
        <f>IFERROR(work!AZ64-work!N64,".")</f>
        <v>-44419012.356772222</v>
      </c>
      <c r="CQ64" s="27">
        <f>IFERROR(work!BA64-work!O64,".")</f>
        <v>-48515129.140803546</v>
      </c>
      <c r="CR64" s="27">
        <f>IFERROR(work!BB64-work!P64,".")</f>
        <v>-55421543.8886142</v>
      </c>
      <c r="CS64" s="27">
        <f>IFERROR(work!BC64-work!Q64,".")</f>
        <v>-63191243.00760252</v>
      </c>
      <c r="CT64" s="27">
        <f>IFERROR(work!BD64-work!R64,".")</f>
        <v>-71474609.73366417</v>
      </c>
      <c r="CU64" s="27">
        <f>IFERROR(work!BE64-work!S64,".")</f>
        <v>-79267150.821518049</v>
      </c>
      <c r="CV64" s="27">
        <f>IFERROR(work!BF64-work!T64,".")</f>
        <v>-87193623.733182207</v>
      </c>
      <c r="CW64" s="27">
        <f>IFERROR(work!BG64-work!U64,".")</f>
        <v>-95290216.898013473</v>
      </c>
      <c r="CX64" s="27">
        <f>IFERROR(work!BH64-work!V64,".")</f>
        <v>-102717071.18286684</v>
      </c>
      <c r="CY64" s="27">
        <f>IFERROR(work!BI64-work!W64,".")</f>
        <v>-110518328.81230503</v>
      </c>
      <c r="CZ64" s="27">
        <f>IFERROR(work!BJ64-work!X64,".")</f>
        <v>-119794586.95521155</v>
      </c>
      <c r="DA64" s="27">
        <f>IFERROR(work!BK64-work!Y64,".")</f>
        <v>-129730238.77505171</v>
      </c>
      <c r="DB64" s="27">
        <f>IFERROR(work!BL64-work!Z64,".")</f>
        <v>-141520967.27481601</v>
      </c>
      <c r="DC64" s="27">
        <f>IFERROR(work!BM64-work!AA64,".")</f>
        <v>-155709556.15380076</v>
      </c>
      <c r="DD64" s="27">
        <f>IFERROR(work!BN64-work!AB64,".")</f>
        <v>-171444925.24651945</v>
      </c>
      <c r="DE64" s="27">
        <f>IFERROR(work!BO64-work!AC64,".")</f>
        <v>-190819189.35263014</v>
      </c>
      <c r="DF64" s="27">
        <f>IFERROR(work!BP64-work!AD64,".")</f>
        <v>-215054962.79927167</v>
      </c>
      <c r="DG64" s="27">
        <f>IFERROR(work!BQ64-work!AE64,".")</f>
        <v>-245591796.34750342</v>
      </c>
      <c r="DH64" s="27">
        <f>IFERROR(work!BR64-work!AF64,".")</f>
        <v>-269167905.03352207</v>
      </c>
      <c r="DI64" s="27">
        <f>IFERROR(work!BS64-work!AG64,".")</f>
        <v>-293928128.91860205</v>
      </c>
      <c r="DJ64" s="27">
        <f>IFERROR(work!BT64-work!AH64,".")</f>
        <v>-324496757.85820997</v>
      </c>
      <c r="DK64" s="27">
        <f>IFERROR(work!BU64-work!AI64,".")</f>
        <v>-354026605.09835237</v>
      </c>
      <c r="DL64" s="27"/>
      <c r="DM64" s="27"/>
      <c r="DN64" s="27"/>
      <c r="DO64" s="27"/>
      <c r="DP64" s="27"/>
      <c r="DQ64" s="27"/>
      <c r="DR64" s="27"/>
      <c r="DS64" s="27" t="str">
        <f>IFERROR(work!DO64-work!CC64,".")</f>
        <v>.</v>
      </c>
      <c r="DT64" s="27" t="str">
        <f>IFERROR(work!DP64-work!CD64,".")</f>
        <v>.</v>
      </c>
      <c r="DU64" s="27" t="str">
        <f>IFERROR(work!DQ64-work!CE64,".")</f>
        <v>.</v>
      </c>
      <c r="DV64" s="27" t="str">
        <f>IFERROR(work!DR64-work!CF64,".")</f>
        <v>.</v>
      </c>
      <c r="DW64" s="27" t="str">
        <f>IFERROR(work!DS64-work!CG64,".")</f>
        <v>.</v>
      </c>
      <c r="DX64" s="27" t="str">
        <f>IFERROR(work!DT64-work!CH64,".")</f>
        <v>.</v>
      </c>
      <c r="DY64" s="27" t="str">
        <f>IFERROR(work!DU64-work!CI64,".")</f>
        <v>.</v>
      </c>
      <c r="DZ64" s="27" t="str">
        <f>IFERROR(work!DV64-work!CJ64,".")</f>
        <v>.</v>
      </c>
      <c r="EA64" s="27" t="str">
        <f>IFERROR(work!DW64-work!CK64,".")</f>
        <v>.</v>
      </c>
      <c r="EB64" s="27" t="str">
        <f>IFERROR(work!DX64-work!CL64,".")</f>
        <v>.</v>
      </c>
      <c r="EC64" s="27" t="str">
        <f>IFERROR(work!DY64-work!CM64,".")</f>
        <v>.</v>
      </c>
      <c r="ED64" s="27" t="str">
        <f>IFERROR(work!DZ64-work!CN64,".")</f>
        <v>.</v>
      </c>
      <c r="EE64" s="27" t="str">
        <f>IFERROR(work!EA64-work!CO64,".")</f>
        <v>.</v>
      </c>
      <c r="EF64" s="27" t="str">
        <f>IFERROR(work!EB64-work!CP64,".")</f>
        <v>.</v>
      </c>
      <c r="EG64" s="27" t="str">
        <f>IFERROR(work!EC64-work!CQ64,".")</f>
        <v>.</v>
      </c>
      <c r="EH64" s="27" t="str">
        <f>IFERROR(work!ED64-work!CR64,".")</f>
        <v>.</v>
      </c>
      <c r="EI64" s="27" t="str">
        <f>IFERROR(work!EE64-work!CS64,".")</f>
        <v>.</v>
      </c>
      <c r="EJ64" s="27" t="str">
        <f>IFERROR(work!EF64-work!CT64,".")</f>
        <v>.</v>
      </c>
      <c r="EK64" s="27" t="str">
        <f>IFERROR(work!EG64-work!CU64,".")</f>
        <v>.</v>
      </c>
      <c r="EL64" s="27" t="str">
        <f>IFERROR(work!EH64-work!CV64,".")</f>
        <v>.</v>
      </c>
      <c r="EM64" s="27" t="str">
        <f>IFERROR(work!EI64-work!CW64,".")</f>
        <v>.</v>
      </c>
      <c r="EN64" s="27" t="str">
        <f>IFERROR(work!EJ64-work!CX64,".")</f>
        <v>.</v>
      </c>
      <c r="EO64" s="27" t="str">
        <f>IFERROR(work!EK64-work!CY64,".")</f>
        <v>.</v>
      </c>
      <c r="EP64" s="27" t="str">
        <f>IFERROR(work!EL64-work!CZ64,".")</f>
        <v>.</v>
      </c>
      <c r="EQ64" s="27" t="str">
        <f>IFERROR(work!EM64-work!DA64,".")</f>
        <v>.</v>
      </c>
      <c r="ER64" s="27" t="str">
        <f>IFERROR(work!EN64-work!DB64,".")</f>
        <v>.</v>
      </c>
      <c r="ES64" s="27" t="str">
        <f>IFERROR(work!EO64-work!DC64,".")</f>
        <v>.</v>
      </c>
      <c r="ET64" s="27" t="str">
        <f>IFERROR(work!EP64-work!DD64,".")</f>
        <v>.</v>
      </c>
      <c r="EU64" s="27" t="str">
        <f>IFERROR(work!EQ64-work!DE64,".")</f>
        <v>.</v>
      </c>
      <c r="EV64" s="27" t="str">
        <f>IFERROR(work!ER64-work!DF64,".")</f>
        <v>.</v>
      </c>
      <c r="EW64" s="27" t="str">
        <f>IFERROR(work!ES64-work!DG64,".")</f>
        <v>.</v>
      </c>
      <c r="EX64" s="27" t="str">
        <f>IFERROR(work!ET64-work!DH64,".")</f>
        <v>.</v>
      </c>
      <c r="EY64" s="27"/>
      <c r="EZ64" s="27"/>
      <c r="FA64" s="27"/>
      <c r="FB64" s="27"/>
      <c r="FC64" s="27"/>
      <c r="FD64" s="27"/>
      <c r="FE64" s="27" t="str">
        <f>IF(ISNUMBER(work!GZ64/work!HD64),work!GZ64/work!HD64,".")</f>
        <v>.</v>
      </c>
      <c r="FF64" s="27" t="str">
        <f>IF(ISNUMBER(work!HA64/work!HE64),work!HA64/work!HE64,".")</f>
        <v>.</v>
      </c>
      <c r="FG64" s="27" t="str">
        <f>IF(ISNUMBER(work!HB64/work!HF64),work!HB64/work!HF64,".")</f>
        <v>.</v>
      </c>
      <c r="FH64" s="27" t="str">
        <f>IF(ISNUMBER(work!HC64/work!HG64),work!HC64/work!HG64,".")</f>
        <v>.</v>
      </c>
      <c r="FI64" s="27" t="str">
        <f>IF(ISNUMBER((work!HA64+work!HB64)/(work!HE64+work!HF64)),(work!HA64+work!HB64)/(work!HE64+work!HF64),".")</f>
        <v>.</v>
      </c>
      <c r="FJ64" s="27" t="str">
        <f>IF(ISNUMBER(work!HH64/work!HL64),work!HH64/work!HL64,".")</f>
        <v>.</v>
      </c>
      <c r="FK64" s="27" t="str">
        <f>IF(ISNUMBER(work!HI64/work!HM64),work!HI64/work!HM64,".")</f>
        <v>.</v>
      </c>
      <c r="FL64" s="27" t="str">
        <f>IF(ISNUMBER(work!HJ64/work!HN64),work!HJ64/work!HN64,".")</f>
        <v>.</v>
      </c>
      <c r="FM64" s="27" t="str">
        <f>IF(ISNUMBER(work!HK64/work!HO64),work!HK64/work!HO64,".")</f>
        <v>.</v>
      </c>
      <c r="FN64" s="27" t="str">
        <f>IF(ISNUMBER((work!HI64+work!HJ64)/(work!HM64+work!HN64)),(work!HI64+work!HJ64)/(work!HM64+work!HN64),".")</f>
        <v>.</v>
      </c>
      <c r="FO64" s="27" t="s">
        <v>5007</v>
      </c>
      <c r="FP64" s="27" t="s">
        <v>5007</v>
      </c>
      <c r="FQ64" s="27" t="s">
        <v>5007</v>
      </c>
      <c r="FR64" s="27" t="s">
        <v>5007</v>
      </c>
      <c r="FS64" s="27" t="s">
        <v>5007</v>
      </c>
      <c r="FT64" s="27" t="str">
        <f>work!GM64</f>
        <v>.</v>
      </c>
      <c r="FU64" s="27" t="str">
        <f>work!GN64</f>
        <v>.</v>
      </c>
      <c r="FV64" s="27" t="str">
        <f>work!GO64</f>
        <v>.</v>
      </c>
      <c r="FW64" s="27" t="s">
        <v>5007</v>
      </c>
      <c r="FX64" s="27"/>
      <c r="FY64" s="27">
        <f t="shared" si="42"/>
        <v>12585.369000000001</v>
      </c>
      <c r="FZ64">
        <f t="shared" si="20"/>
        <v>0</v>
      </c>
      <c r="GA64" t="str">
        <f>work!HC64</f>
        <v>.</v>
      </c>
      <c r="GB64" t="str">
        <f>IF(ISNUMBER(work!HA64+work!HB64),work!HA64+work!HB64,".")</f>
        <v>.</v>
      </c>
      <c r="GC64" t="str">
        <f>IF(ISNUMBER(work!HK64-work!HC64),work!HK64-work!HC64,".")</f>
        <v>.</v>
      </c>
      <c r="GD64" t="str">
        <f>IF(ISNUMBER(work!HI64+work!HJ64-work!HA64-work!HB64),(work!HI64+work!HJ64-work!HA64-work!HB64),".")</f>
        <v>.</v>
      </c>
      <c r="GH64" t="str">
        <f>work!GQ64</f>
        <v>.</v>
      </c>
      <c r="GI64" t="str">
        <f>work!GR64</f>
        <v>.</v>
      </c>
      <c r="GJ64" t="str">
        <f>work!GZ64</f>
        <v>.</v>
      </c>
      <c r="GK64" t="str">
        <f>work!HH64</f>
        <v>.</v>
      </c>
      <c r="GL64">
        <f t="shared" si="43"/>
        <v>0</v>
      </c>
      <c r="GM64" t="str">
        <f>IFERROR(VLOOKUP($F64,AREA_EM_ALLYEAR,Seq!B$1,FALSE),".")</f>
        <v>.</v>
      </c>
      <c r="GN64" t="str">
        <f>IFERROR(VLOOKUP($F64,AREA_EM_ALLYEAR,Seq!C$1,FALSE),".")</f>
        <v>.</v>
      </c>
      <c r="GO64" t="str">
        <f>IFERROR(VLOOKUP($F64,AREA_EM_ALLYEAR,Seq!D$1,FALSE),".")</f>
        <v>.</v>
      </c>
      <c r="GP64" t="str">
        <f>IFERROR(VLOOKUP($F64,AREA_EM_ALLYEAR,Seq!E$1,FALSE),".")</f>
        <v>.</v>
      </c>
      <c r="GQ64" t="str">
        <f>IFERROR(VLOOKUP($F64,AREA_EM_ALLYEAR,Seq!F$1,FALSE),".")</f>
        <v>.</v>
      </c>
      <c r="GR64" t="str">
        <f>IFERROR(VLOOKUP($F64,AREA_EM_ALLYEAR,Seq!G$1,FALSE),".")</f>
        <v>.</v>
      </c>
      <c r="GS64" t="str">
        <f>IFERROR(VLOOKUP($F64,AREA_EM_ALLYEAR,Seq!H$1,FALSE),".")</f>
        <v>.</v>
      </c>
      <c r="GT64" t="str">
        <f>IFERROR(VLOOKUP($F64,AREA_EM_ALLYEAR,Seq!I$1,FALSE),".")</f>
        <v>.</v>
      </c>
      <c r="GU64" t="str">
        <f>IFERROR(VLOOKUP($F64,AREA_EM_ALLYEAR,Seq!J$1,FALSE),".")</f>
        <v>.</v>
      </c>
      <c r="GV64" t="str">
        <f>IFERROR(VLOOKUP($F64,AREA_EM_ALLYEAR,Seq!K$1,FALSE),".")</f>
        <v>.</v>
      </c>
      <c r="GW64" t="str">
        <f>IFERROR(VLOOKUP($F64,AREA_EM_ALLYEAR,Seq!L$1,FALSE),".")</f>
        <v>.</v>
      </c>
      <c r="GX64" t="str">
        <f>IFERROR(VLOOKUP($F64,AREA_EM_ALLYEAR,Seq!M$1,FALSE),".")</f>
        <v>.</v>
      </c>
      <c r="GY64" t="str">
        <f>IFERROR(VLOOKUP($F64,AREA_EM_ALLYEAR,Seq!N$1,FALSE),".")</f>
        <v>.</v>
      </c>
      <c r="GZ64" t="str">
        <f>IFERROR(VLOOKUP($F64,AREA_EM_ALLYEAR,Seq!O$1,FALSE),".")</f>
        <v>.</v>
      </c>
      <c r="HA64" t="str">
        <f t="shared" si="21"/>
        <v>.</v>
      </c>
      <c r="HK64" s="139">
        <f>IFERROR(VLOOKUP(CONCATENATE($G64, ".SP.DYN.LE00.IN"),AREA_WB_6ATTRS,Seq!B$1,FALSE)-VLOOKUP("CHN.SP.DYN.LE00.IN",AREA_WB_6ATTRS,Seq!B$1,FALSE),".")</f>
        <v>-23.145634146341479</v>
      </c>
      <c r="HL64" s="139">
        <f>IFERROR(VLOOKUP(CONCATENATE($G64, ".SP.DYN.LE00.IN"),AREA_WB_6ATTRS,Seq!C$1,FALSE)-VLOOKUP("CHN.SP.DYN.LE00.IN",AREA_WB_6ATTRS,Seq!C$1,FALSE),".")</f>
        <v>-23.466390243902453</v>
      </c>
      <c r="HM64" s="139">
        <f>IFERROR(VLOOKUP(CONCATENATE($G64, ".SP.DYN.LE00.IN"),AREA_WB_6ATTRS,Seq!D$1,FALSE)-VLOOKUP("CHN.SP.DYN.LE00.IN",AREA_WB_6ATTRS,Seq!D$1,FALSE),".")</f>
        <v>-23.836414634146337</v>
      </c>
      <c r="HN64" s="139">
        <f>IFERROR(VLOOKUP(CONCATENATE($G64, ".SP.DYN.LE00.IN"),AREA_WB_6ATTRS,Seq!E$1,FALSE)-VLOOKUP("CHN.SP.DYN.LE00.IN",AREA_WB_6ATTRS,Seq!E$1,FALSE),".")</f>
        <v>-24.23029268292683</v>
      </c>
      <c r="HO64" s="139">
        <f>IFERROR(VLOOKUP(CONCATENATE($G64, ".SP.DYN.LE00.IN"),AREA_WB_6ATTRS,Seq!F$1,FALSE)-VLOOKUP("CHN.SP.DYN.LE00.IN",AREA_WB_6ATTRS,Seq!F$1,FALSE),".")</f>
        <v>-24.639024390243897</v>
      </c>
      <c r="HP64" s="139">
        <f>IFERROR(VLOOKUP(CONCATENATE($G64, ".SP.DYN.LE00.IN"),AREA_WB_6ATTRS,Seq!G$1,FALSE)-VLOOKUP("CHN.SP.DYN.LE00.IN",AREA_WB_6ATTRS,Seq!G$1,FALSE),".")</f>
        <v>-25.059634146341466</v>
      </c>
      <c r="HQ64" s="139">
        <f>IFERROR(VLOOKUP(CONCATENATE($G64, ".SP.DYN.LE00.IN"),AREA_WB_6ATTRS,Seq!H$1,FALSE)-VLOOKUP("CHN.SP.DYN.LE00.IN",AREA_WB_6ATTRS,Seq!H$1,FALSE),".")</f>
        <v>-25.491146341463427</v>
      </c>
      <c r="HR64" s="139">
        <f>IFERROR(VLOOKUP(CONCATENATE($G64, ".SP.DYN.LE00.IN"),AREA_WB_6ATTRS,Seq!I$1,FALSE)-VLOOKUP("CHN.SP.DYN.LE00.IN",AREA_WB_6ATTRS,Seq!I$1,FALSE),".")</f>
        <v>-25.931658536585374</v>
      </c>
      <c r="HS64" s="139">
        <f>IFERROR(VLOOKUP(CONCATENATE($G64, ".SP.DYN.LE00.IN"),AREA_WB_6ATTRS,Seq!J$1,FALSE)-VLOOKUP("CHN.SP.DYN.LE00.IN",AREA_WB_6ATTRS,Seq!J$1,FALSE),".")</f>
        <v>-26.371195121951231</v>
      </c>
      <c r="HT64" s="139">
        <f>IFERROR(VLOOKUP(CONCATENATE($G64, ".SP.DYN.LE00.IN"),AREA_WB_6ATTRS,Seq!K$1,FALSE)-VLOOKUP("CHN.SP.DYN.LE00.IN",AREA_WB_6ATTRS,Seq!K$1,FALSE),".")</f>
        <v>-26.79129268292683</v>
      </c>
      <c r="HU64" s="139">
        <f>IFERROR(VLOOKUP(CONCATENATE($G64, ".SP.DYN.LE00.IN"),AREA_WB_6ATTRS,Seq!L$1,FALSE)-VLOOKUP("CHN.SP.DYN.LE00.IN",AREA_WB_6ATTRS,Seq!L$1,FALSE),".")</f>
        <v>-27.18292682926829</v>
      </c>
      <c r="HV64" s="139">
        <f>IFERROR(VLOOKUP(CONCATENATE($G64, ".SP.DYN.LE00.IN"),AREA_WB_6ATTRS,Seq!M$1,FALSE)-VLOOKUP("CHN.SP.DYN.LE00.IN",AREA_WB_6ATTRS,Seq!M$1,FALSE),".")</f>
        <v>-27.536073170731711</v>
      </c>
      <c r="HW64" s="139">
        <f>IFERROR(VLOOKUP(CONCATENATE($G64, ".SP.DYN.LE00.IN"),AREA_WB_6ATTRS,Seq!N$1,FALSE)-VLOOKUP("CHN.SP.DYN.LE00.IN",AREA_WB_6ATTRS,Seq!N$1,FALSE),".")</f>
        <v>-27.83821951219511</v>
      </c>
      <c r="HX64" s="139">
        <f>IFERROR(VLOOKUP(CONCATENATE($G64, ".SP.DYN.LE00.IN"),AREA_WB_6ATTRS,Seq!O$1,FALSE)-VLOOKUP("CHN.SP.DYN.LE00.IN",AREA_WB_6ATTRS,Seq!O$1,FALSE),".")</f>
        <v>-28.066829268292693</v>
      </c>
      <c r="HY64" s="139">
        <f>IFERROR(VLOOKUP(CONCATENATE($G64, ".SP.DYN.LE00.IN"),AREA_WB_6ATTRS,Seq!P$1,FALSE)-VLOOKUP("CHN.SP.DYN.LE00.IN",AREA_WB_6ATTRS,Seq!P$1,FALSE),".")</f>
        <v>-28.194341463414638</v>
      </c>
      <c r="HZ64" s="139">
        <f>IFERROR(VLOOKUP(CONCATENATE($G64, ".SP.DYN.LE00.IN"),AREA_WB_6ATTRS,Seq!Q$1,FALSE)-VLOOKUP("CHN.SP.DYN.LE00.IN",AREA_WB_6ATTRS,Seq!Q$1,FALSE),".")</f>
        <v>-28.177731707317072</v>
      </c>
      <c r="IA64" s="139">
        <f>IFERROR(VLOOKUP(CONCATENATE($G64, ".SP.DYN.LE00.IN"),AREA_WB_6ATTRS,Seq!R$1,FALSE)-VLOOKUP("CHN.SP.DYN.LE00.IN",AREA_WB_6ATTRS,Seq!R$1,FALSE),".")</f>
        <v>-27.971951219512199</v>
      </c>
      <c r="IB64" s="139">
        <f>IFERROR(VLOOKUP(CONCATENATE($G64, ".SP.DYN.LE00.IN"),AREA_WB_6ATTRS,Seq!S$1,FALSE)-VLOOKUP("CHN.SP.DYN.LE00.IN",AREA_WB_6ATTRS,Seq!S$1,FALSE),".")</f>
        <v>-27.566975609756099</v>
      </c>
      <c r="IC64" s="139">
        <f>IFERROR(VLOOKUP(CONCATENATE($G64, ".SP.DYN.LE00.IN"),AREA_WB_6ATTRS,Seq!T$1,FALSE)-VLOOKUP("CHN.SP.DYN.LE00.IN",AREA_WB_6ATTRS,Seq!T$1,FALSE),".")</f>
        <v>-26.968341463414639</v>
      </c>
      <c r="ID64" s="139">
        <f>IFERROR(VLOOKUP(CONCATENATE($G64, ".SP.DYN.LE00.IN"),AREA_WB_6ATTRS,Seq!U$1,FALSE)-VLOOKUP("CHN.SP.DYN.LE00.IN",AREA_WB_6ATTRS,Seq!U$1,FALSE),".")</f>
        <v>-26.194634146341478</v>
      </c>
      <c r="IE64" s="139">
        <f>IFERROR(VLOOKUP(CONCATENATE($G64, ".SP.DYN.LE00.IN"),AREA_WB_6ATTRS,Seq!V$1,FALSE)-VLOOKUP("CHN.SP.DYN.LE00.IN",AREA_WB_6ATTRS,Seq!V$1,FALSE),".")</f>
        <v>-25.277390243902445</v>
      </c>
      <c r="IF64" s="139">
        <f>IFERROR(VLOOKUP(CONCATENATE($G64, ".SP.DYN.LE00.IN"),AREA_WB_6ATTRS,Seq!W$1,FALSE)-VLOOKUP("CHN.SP.DYN.LE00.IN",AREA_WB_6ATTRS,Seq!W$1,FALSE),".")</f>
        <v>-24.256707317073179</v>
      </c>
      <c r="IG64" s="139">
        <f>IFERROR(VLOOKUP(CONCATENATE($G64, ".SP.DYN.LE00.IN"),AREA_WB_6ATTRS,Seq!X$1,FALSE)-VLOOKUP("CHN.SP.DYN.LE00.IN",AREA_WB_6ATTRS,Seq!X$1,FALSE),".")</f>
        <v>-23.192219512195109</v>
      </c>
      <c r="IH64" s="139">
        <f>IFERROR(VLOOKUP(CONCATENATE($G64, ".SP.DYN.LE00.IN"),AREA_WB_6ATTRS,Seq!Y$1,FALSE)-VLOOKUP("CHN.SP.DYN.LE00.IN",AREA_WB_6ATTRS,Seq!Y$1,FALSE),".")</f>
        <v>-22.138951219512194</v>
      </c>
      <c r="II64" s="139">
        <f>IFERROR(VLOOKUP(CONCATENATE($G64, ".SP.DYN.LE00.IN"),AREA_WB_6ATTRS,Seq!Z$1,FALSE)-VLOOKUP("CHN.SP.DYN.LE00.IN",AREA_WB_6ATTRS,Seq!Z$1,FALSE),".")</f>
        <v>-21.138975609756102</v>
      </c>
      <c r="IJ64" s="139">
        <f>IFERROR(VLOOKUP(CONCATENATE($G64, ".SP.DYN.LE00.IN"),AREA_WB_6ATTRS,Seq!AA$1,FALSE)-VLOOKUP("CHN.SP.DYN.LE00.IN",AREA_WB_6ATTRS,Seq!AA$1,FALSE),".")</f>
        <v>-20.228292682926828</v>
      </c>
      <c r="IK64" s="139">
        <f>IFERROR(VLOOKUP(CONCATENATE($G64, ".SP.DYN.LE00.IN"),AREA_WB_6ATTRS,Seq!AB$1,FALSE)-VLOOKUP("CHN.SP.DYN.LE00.IN",AREA_WB_6ATTRS,Seq!AB$1,FALSE),".")</f>
        <v>-19.426902439024396</v>
      </c>
      <c r="IL64" s="139">
        <f>IFERROR(VLOOKUP(CONCATENATE($G64, ".SP.DYN.LE00.IN"),AREA_WB_6ATTRS,Seq!AC$1,FALSE)-VLOOKUP("CHN.SP.DYN.LE00.IN",AREA_WB_6ATTRS,Seq!AC$1,FALSE),".")</f>
        <v>-18.723731707317071</v>
      </c>
      <c r="IM64" s="139">
        <f>IFERROR(VLOOKUP(CONCATENATE($G64, ".SP.DYN.LE00.IN"),AREA_WB_6ATTRS,Seq!AD$1,FALSE)-VLOOKUP("CHN.SP.DYN.LE00.IN",AREA_WB_6ATTRS,Seq!AD$1,FALSE),".")</f>
        <v>-18.107707317073164</v>
      </c>
      <c r="IN64" s="139">
        <f>IFERROR(VLOOKUP(CONCATENATE($G64, ".SP.DYN.LE00.IN"),AREA_WB_6ATTRS,Seq!AE$1,FALSE)-VLOOKUP("CHN.SP.DYN.LE00.IN",AREA_WB_6ATTRS,Seq!AE$1,FALSE),".")</f>
        <v>-17.577317073170732</v>
      </c>
      <c r="IO64" s="139">
        <f>IFERROR(VLOOKUP(CONCATENATE($G64, ".SP.DYN.LE00.IN"),AREA_WB_6ATTRS,Seq!AF$1,FALSE)-VLOOKUP("CHN.SP.DYN.LE00.IN",AREA_WB_6ATTRS,Seq!AF$1,FALSE),".")</f>
        <v>-17.125512195121964</v>
      </c>
      <c r="IP64" s="139" t="str">
        <f>IFERROR(VLOOKUP(CONCATENATE($G64, ".SP.DYN.LE00.IN"),AREA_WB_6ATTRS,Seq!AG$1,FALSE)-VLOOKUP("CHN.SP.DYN.LE00.IN",AREA_WB_6ATTRS,Seq!AG$1,FALSE),".")</f>
        <v>.</v>
      </c>
      <c r="IW64">
        <f>IFERROR(VLOOKUP(CONCATENATE($G64, ".SP.DYN.LE00.IN"),AREA_WB_6ATTRS,Seq!B$1,FALSE),".")</f>
        <v>43.848170731707313</v>
      </c>
      <c r="IX64">
        <f>IFERROR(VLOOKUP(CONCATENATE($G64, ".SP.DYN.LE00.IN"),AREA_WB_6ATTRS,Seq!C$1,FALSE),".")</f>
        <v>43.796536585365857</v>
      </c>
      <c r="IY64">
        <f>IFERROR(VLOOKUP(CONCATENATE($G64, ".SP.DYN.LE00.IN"),AREA_WB_6ATTRS,Seq!D$1,FALSE),".")</f>
        <v>43.698487804878056</v>
      </c>
      <c r="IZ64">
        <f>IFERROR(VLOOKUP(CONCATENATE($G64, ".SP.DYN.LE00.IN"),AREA_WB_6ATTRS,Seq!E$1,FALSE),".")</f>
        <v>43.569560975609761</v>
      </c>
      <c r="JA64">
        <f>IFERROR(VLOOKUP(CONCATENATE($G64, ".SP.DYN.LE00.IN"),AREA_WB_6ATTRS,Seq!F$1,FALSE),".")</f>
        <v>43.420243902439033</v>
      </c>
      <c r="JB64">
        <f>IFERROR(VLOOKUP(CONCATENATE($G64, ".SP.DYN.LE00.IN"),AREA_WB_6ATTRS,Seq!G$1,FALSE),".")</f>
        <v>43.253512195121957</v>
      </c>
      <c r="JC64">
        <f>IFERROR(VLOOKUP(CONCATENATE($G64, ".SP.DYN.LE00.IN"),AREA_WB_6ATTRS,Seq!H$1,FALSE),".")</f>
        <v>43.068341463414633</v>
      </c>
      <c r="JD64">
        <f>IFERROR(VLOOKUP(CONCATENATE($G64, ".SP.DYN.LE00.IN"),AREA_WB_6ATTRS,Seq!I$1,FALSE),".")</f>
        <v>42.865658536585372</v>
      </c>
      <c r="JE64">
        <f>IFERROR(VLOOKUP(CONCATENATE($G64, ".SP.DYN.LE00.IN"),AREA_WB_6ATTRS,Seq!J$1,FALSE),".")</f>
        <v>42.655926829268296</v>
      </c>
      <c r="JF64">
        <f>IFERROR(VLOOKUP(CONCATENATE($G64, ".SP.DYN.LE00.IN"),AREA_WB_6ATTRS,Seq!K$1,FALSE),".")</f>
        <v>42.455634146341474</v>
      </c>
      <c r="JG64">
        <f>IFERROR(VLOOKUP(CONCATENATE($G64, ".SP.DYN.LE00.IN"),AREA_WB_6ATTRS,Seq!L$1,FALSE),".")</f>
        <v>42.276804878048786</v>
      </c>
      <c r="JH64">
        <f>IFERROR(VLOOKUP(CONCATENATE($G64, ".SP.DYN.LE00.IN"),AREA_WB_6ATTRS,Seq!M$1,FALSE),".")</f>
        <v>42.127951219512198</v>
      </c>
      <c r="JI64">
        <f>IFERROR(VLOOKUP(CONCATENATE($G64, ".SP.DYN.LE00.IN"),AREA_WB_6ATTRS,Seq!N$1,FALSE),".")</f>
        <v>42.023609756097571</v>
      </c>
      <c r="JJ64">
        <f>IFERROR(VLOOKUP(CONCATENATE($G64, ".SP.DYN.LE00.IN"),AREA_WB_6ATTRS,Seq!O$1,FALSE),".")</f>
        <v>41.987804878048777</v>
      </c>
      <c r="JK64">
        <f>IFERROR(VLOOKUP(CONCATENATE($G64, ".SP.DYN.LE00.IN"),AREA_WB_6ATTRS,Seq!P$1,FALSE),".")</f>
        <v>42.048585365853661</v>
      </c>
      <c r="JL64">
        <f>IFERROR(VLOOKUP(CONCATENATE($G64, ".SP.DYN.LE00.IN"),AREA_WB_6ATTRS,Seq!Q$1,FALSE),".")</f>
        <v>42.247000000000007</v>
      </c>
      <c r="JM64">
        <f>IFERROR(VLOOKUP(CONCATENATE($G64, ".SP.DYN.LE00.IN"),AREA_WB_6ATTRS,Seq!R$1,FALSE),".")</f>
        <v>42.627073170731713</v>
      </c>
      <c r="JN64">
        <f>IFERROR(VLOOKUP(CONCATENATE($G64, ".SP.DYN.LE00.IN"),AREA_WB_6ATTRS,Seq!S$1,FALSE),".")</f>
        <v>43.19934146341464</v>
      </c>
      <c r="JO64">
        <f>IFERROR(VLOOKUP(CONCATENATE($G64, ".SP.DYN.LE00.IN"),AREA_WB_6ATTRS,Seq!T$1,FALSE),".")</f>
        <v>43.958756097560986</v>
      </c>
      <c r="JP64">
        <f>IFERROR(VLOOKUP(CONCATENATE($G64, ".SP.DYN.LE00.IN"),AREA_WB_6ATTRS,Seq!U$1,FALSE),".")</f>
        <v>44.888756097560979</v>
      </c>
      <c r="JQ64">
        <f>IFERROR(VLOOKUP(CONCATENATE($G64, ".SP.DYN.LE00.IN"),AREA_WB_6ATTRS,Seq!V$1,FALSE),".")</f>
        <v>45.964317073170733</v>
      </c>
      <c r="JR64">
        <f>IFERROR(VLOOKUP(CONCATENATE($G64, ".SP.DYN.LE00.IN"),AREA_WB_6ATTRS,Seq!W$1,FALSE),".")</f>
        <v>47.148829268292687</v>
      </c>
      <c r="JS64">
        <f>IFERROR(VLOOKUP(CONCATENATE($G64, ".SP.DYN.LE00.IN"),AREA_WB_6ATTRS,Seq!X$1,FALSE),".")</f>
        <v>48.387219512195131</v>
      </c>
      <c r="JT64">
        <f>IFERROR(VLOOKUP(CONCATENATE($G64, ".SP.DYN.LE00.IN"),AREA_WB_6ATTRS,Seq!Y$1,FALSE),".")</f>
        <v>49.625926829268295</v>
      </c>
      <c r="JU64">
        <f>IFERROR(VLOOKUP(CONCATENATE($G64, ".SP.DYN.LE00.IN"),AREA_WB_6ATTRS,Seq!Z$1,FALSE),".")</f>
        <v>50.823365853658544</v>
      </c>
      <c r="JV64">
        <f>IFERROR(VLOOKUP(CONCATENATE($G64, ".SP.DYN.LE00.IN"),AREA_WB_6ATTRS,Seq!AA$1,FALSE),".")</f>
        <v>51.943024390243913</v>
      </c>
      <c r="JW64">
        <f>IFERROR(VLOOKUP(CONCATENATE($G64, ".SP.DYN.LE00.IN"),AREA_WB_6ATTRS,Seq!AB$1,FALSE),".")</f>
        <v>52.962829268292687</v>
      </c>
      <c r="JX64">
        <f>IFERROR(VLOOKUP(CONCATENATE($G64, ".SP.DYN.LE00.IN"),AREA_WB_6ATTRS,Seq!AC$1,FALSE),".")</f>
        <v>53.88885365853659</v>
      </c>
      <c r="JY64">
        <f>IFERROR(VLOOKUP(CONCATENATE($G64, ".SP.DYN.LE00.IN"),AREA_WB_6ATTRS,Seq!AD$1,FALSE),".")</f>
        <v>54.727634146341472</v>
      </c>
      <c r="JZ64">
        <f>IFERROR(VLOOKUP(CONCATENATE($G64, ".SP.DYN.LE00.IN"),AREA_WB_6ATTRS,Seq!AE$1,FALSE),".")</f>
        <v>55.479195121951221</v>
      </c>
      <c r="KA64">
        <f>IFERROR(VLOOKUP(CONCATENATE($G64, ".SP.DYN.LE00.IN"),AREA_WB_6ATTRS,Seq!AF$1,FALSE),".")</f>
        <v>56.147585365853665</v>
      </c>
      <c r="KB64" t="str">
        <f>IFERROR(VLOOKUP(CONCATENATE($G64, ".SP.DYN.LE00.IN"),AREA_WB_6ATTRS,Seq!AG$1,FALSE),".")</f>
        <v>.</v>
      </c>
      <c r="KK64">
        <f t="shared" si="25"/>
        <v>5673</v>
      </c>
      <c r="KL64">
        <f t="shared" si="23"/>
        <v>0</v>
      </c>
      <c r="KM64">
        <f t="shared" si="26"/>
        <v>44500699.107840158</v>
      </c>
      <c r="KN64">
        <f t="shared" si="27"/>
        <v>-44419012.356772222</v>
      </c>
      <c r="KO64" t="str">
        <f t="shared" si="24"/>
        <v>.</v>
      </c>
      <c r="KP64" t="str">
        <f>work!HA64</f>
        <v>.</v>
      </c>
      <c r="KQ64" t="str">
        <f>work!HB64</f>
        <v>.</v>
      </c>
      <c r="KR64" t="str">
        <f>work!HC64</f>
        <v>.</v>
      </c>
      <c r="KS64" t="str">
        <f>IF(ISNUMBER(work!HI64-work!HA64),work!HI64-work!HA64,".")</f>
        <v>.</v>
      </c>
      <c r="KT64" t="str">
        <f>IF(ISNUMBER(work!HJ64-work!HB64),work!HJ64-work!HB64,".")</f>
        <v>.</v>
      </c>
      <c r="KU64" t="str">
        <f>IF(ISNUMBER(work!HK64-work!HC64),work!HK64-work!HC64,".")</f>
        <v>.</v>
      </c>
      <c r="KW64">
        <f>IFERROR(work!HR64/work!HV64,".")</f>
        <v>1.4660683711456801E-5</v>
      </c>
      <c r="KX64">
        <f>IFERROR(work!HS64/work!HW64,".")</f>
        <v>1.2921816548970455E-5</v>
      </c>
      <c r="KY64">
        <f>IFERROR(work!HT64/work!HX64,".")</f>
        <v>9.5594610871514831E-6</v>
      </c>
      <c r="KZ64">
        <f>IFERROR(work!HU64/work!HY64,".")</f>
        <v>0</v>
      </c>
    </row>
    <row r="65" spans="1:312">
      <c r="A65" s="24">
        <f t="shared" si="0"/>
        <v>64</v>
      </c>
      <c r="B65" s="24" t="str">
        <f t="shared" si="28"/>
        <v>InEM90</v>
      </c>
      <c r="C65" s="24" t="str">
        <f t="shared" si="29"/>
        <v>Out</v>
      </c>
      <c r="D65" s="24" t="str">
        <f t="shared" si="30"/>
        <v>In67</v>
      </c>
      <c r="E65" s="25" t="s">
        <v>2422</v>
      </c>
      <c r="F65" s="26" t="str">
        <f t="shared" si="3"/>
        <v>LibyanArabJm</v>
      </c>
      <c r="G65" s="166" t="s">
        <v>1473</v>
      </c>
      <c r="H65" s="166" t="s">
        <v>5007</v>
      </c>
      <c r="I65" s="166" t="s">
        <v>5007</v>
      </c>
      <c r="J65" s="180" t="s">
        <v>5007</v>
      </c>
      <c r="K65" s="180" t="s">
        <v>5007</v>
      </c>
      <c r="L65" s="27">
        <f>IFERROR(VLOOKUP($F65,Area_FDI_84_96,Seq!B$1,FALSE),0)</f>
        <v>0</v>
      </c>
      <c r="M65" s="27">
        <f>IFERROR(VLOOKUP($F65,Area_FDI_84_96,Seq!C$1,FALSE),0)</f>
        <v>0</v>
      </c>
      <c r="N65" s="27">
        <f>IFERROR(VLOOKUP($F65,Area_FDI_84_96,Seq!D$1,FALSE),0)</f>
        <v>0</v>
      </c>
      <c r="O65" s="27">
        <f>IFERROR(VLOOKUP($F65,Area_FDI_84_96,Seq!E$1,FALSE),0)</f>
        <v>0</v>
      </c>
      <c r="P65" s="27">
        <f>IFERROR(VLOOKUP($F65,Area_FDI_84_96,Seq!F$1,FALSE),0)</f>
        <v>0</v>
      </c>
      <c r="Q65" s="27">
        <f>IFERROR(VLOOKUP($F65,Area_FDI_84_96,Seq!G$1,FALSE),0)</f>
        <v>0</v>
      </c>
      <c r="R65" s="27">
        <f>IFERROR(VLOOKUP($F65,Area_FDI_84_96,Seq!H$1,FALSE),0)</f>
        <v>0</v>
      </c>
      <c r="S65" s="27">
        <f>IFERROR(VLOOKUP($F65,Area_FDI_84_96,Seq!I$1,FALSE),0)</f>
        <v>0</v>
      </c>
      <c r="T65" s="27">
        <f>IFERROR(VALUE(VLOOKUP($E65,Area_FDI_92_95,Seq!B$1,FALSE)),0)</f>
        <v>110</v>
      </c>
      <c r="U65" s="27">
        <f>IFERROR(VALUE(VLOOKUP($E65,Area_FDI_92_95,Seq!C$1,FALSE)),0)</f>
        <v>110</v>
      </c>
      <c r="V65" s="27">
        <f>IFERROR(VALUE(VLOOKUP($E65,Area_FDI_92_95,Seq!D$1,FALSE)),0)</f>
        <v>0</v>
      </c>
      <c r="W65" s="27">
        <f>IFERROR(VALUE(VLOOKUP($E65,Area_FDI_92_95,Seq!E$1,FALSE)),0)</f>
        <v>0</v>
      </c>
      <c r="X65" s="27">
        <f>IFERROR(VALUE(VLOOKUP($E65,Area_FDI_96_99,Seq!B$1,FALSE)),0)</f>
        <v>0</v>
      </c>
      <c r="Y65" s="27">
        <f>IFERROR(VALUE(VLOOKUP($E65,Area_FDI_96_99,Seq!C$1,FALSE)),0)</f>
        <v>492</v>
      </c>
      <c r="Z65" s="27">
        <f>IFERROR(VALUE(VLOOKUP($E65,Area_FDI_96_99,Seq!D$1,FALSE)),0)</f>
        <v>12</v>
      </c>
      <c r="AA65" s="27">
        <f>IFERROR(VALUE(VLOOKUP($E65,Area_FDI_96_99,Seq!E$1,FALSE)),0)</f>
        <v>7</v>
      </c>
      <c r="AB65" s="27">
        <f t="shared" si="31"/>
        <v>0</v>
      </c>
      <c r="AC65" s="27">
        <f t="shared" si="32"/>
        <v>0</v>
      </c>
      <c r="AD65" s="27">
        <f t="shared" si="33"/>
        <v>16</v>
      </c>
      <c r="AE65" s="27">
        <f t="shared" si="34"/>
        <v>0</v>
      </c>
      <c r="AF65" s="27">
        <f t="shared" si="35"/>
        <v>15</v>
      </c>
      <c r="AG65" s="27">
        <f t="shared" si="36"/>
        <v>25</v>
      </c>
      <c r="AH65" s="27">
        <f t="shared" si="37"/>
        <v>21</v>
      </c>
      <c r="AI65" s="27">
        <f t="shared" si="38"/>
        <v>96</v>
      </c>
      <c r="AJ65" s="27">
        <f t="shared" si="39"/>
        <v>10</v>
      </c>
      <c r="AK65" s="27">
        <f t="shared" si="40"/>
        <v>25</v>
      </c>
      <c r="AL65" s="27">
        <f t="shared" si="41"/>
        <v>5</v>
      </c>
      <c r="AM65" s="27"/>
      <c r="AN65" s="27"/>
      <c r="AO65" s="27"/>
      <c r="AP65" s="27"/>
      <c r="AQ65" s="27"/>
      <c r="AR65" s="27"/>
      <c r="AS65" s="27"/>
      <c r="AT65" s="27" t="str">
        <f>IFERROR(work!D65+work!AP65,".")</f>
        <v>.</v>
      </c>
      <c r="AU65" s="27" t="str">
        <f>IFERROR(work!E65+work!AQ65,".")</f>
        <v>.</v>
      </c>
      <c r="AV65" s="27" t="str">
        <f>IFERROR(work!F65+work!AR65,".")</f>
        <v>.</v>
      </c>
      <c r="AW65" s="27" t="str">
        <f>IFERROR(work!G65+work!AS65,".")</f>
        <v>.</v>
      </c>
      <c r="AX65" s="27" t="str">
        <f>IFERROR(work!H65+work!AT65,".")</f>
        <v>.</v>
      </c>
      <c r="AY65" s="27" t="str">
        <f>IFERROR(work!I65+work!AU65,".")</f>
        <v>.</v>
      </c>
      <c r="AZ65" s="27" t="str">
        <f>IFERROR(work!J65+work!AV65,".")</f>
        <v>.</v>
      </c>
      <c r="BA65" s="27" t="str">
        <f>IFERROR(work!K65+work!AW65,".")</f>
        <v>.</v>
      </c>
      <c r="BB65" s="27" t="str">
        <f>IFERROR(work!L65+work!AX65,".")</f>
        <v>.</v>
      </c>
      <c r="BC65" s="27" t="str">
        <f>IFERROR(work!M65+work!AY65,".")</f>
        <v>.</v>
      </c>
      <c r="BD65" s="27" t="str">
        <f>IFERROR(work!N65+work!AZ65,".")</f>
        <v>.</v>
      </c>
      <c r="BE65" s="27" t="str">
        <f>IFERROR(work!O65+work!BA65,".")</f>
        <v>.</v>
      </c>
      <c r="BF65" s="27" t="str">
        <f>IFERROR(work!P65+work!BB65,".")</f>
        <v>.</v>
      </c>
      <c r="BG65" s="27" t="str">
        <f>IFERROR(work!Q65+work!BC65,".")</f>
        <v>.</v>
      </c>
      <c r="BH65" s="27" t="str">
        <f>IFERROR(work!R65+work!BD65,".")</f>
        <v>.</v>
      </c>
      <c r="BI65" s="27" t="str">
        <f>IFERROR(work!S65+work!BE65,".")</f>
        <v>.</v>
      </c>
      <c r="BJ65" s="27" t="str">
        <f>IFERROR(work!T65+work!BF65,".")</f>
        <v>.</v>
      </c>
      <c r="BK65" s="27" t="str">
        <f>IFERROR(work!U65+work!BG65,".")</f>
        <v>.</v>
      </c>
      <c r="BL65" s="27" t="str">
        <f>IFERROR(work!V65+work!BH65,".")</f>
        <v>.</v>
      </c>
      <c r="BM65" s="27">
        <f>IFERROR(work!W65+work!BI65,".")</f>
        <v>113829135.8221852</v>
      </c>
      <c r="BN65" s="27">
        <f>IFERROR(work!X65+work!BJ65,".")</f>
        <v>123237153.506955</v>
      </c>
      <c r="BO65" s="27">
        <f>IFERROR(work!Y65+work!BK65,".")</f>
        <v>133038740.07706054</v>
      </c>
      <c r="BP65" s="27">
        <f>IFERROR(work!Z65+work!BL65,".")</f>
        <v>144807899.33492643</v>
      </c>
      <c r="BQ65" s="27">
        <f>IFERROR(work!AA65+work!BM65,".")</f>
        <v>159384741.28668454</v>
      </c>
      <c r="BR65" s="27">
        <f>IFERROR(work!AB65+work!BN65,".")</f>
        <v>175276376.47342399</v>
      </c>
      <c r="BS65" s="27">
        <f>IFERROR(work!AC65+work!BO65,".")</f>
        <v>195029726.92099276</v>
      </c>
      <c r="BT65" s="27">
        <f>IFERROR(work!AD65+work!BP65,".")</f>
        <v>219516228.29857084</v>
      </c>
      <c r="BU65" s="27">
        <f>IFERROR(work!AE65+work!BQ65,".")</f>
        <v>250327060.59164241</v>
      </c>
      <c r="BV65" s="27">
        <f>IFERROR(work!AF65+work!BR65,".")</f>
        <v>274088192.23447561</v>
      </c>
      <c r="BW65" s="27">
        <f>IFERROR(work!AG65+work!BS65,".")</f>
        <v>298960890.80817193</v>
      </c>
      <c r="BX65" s="27" t="str">
        <f>IFERROR(work!AH65+work!BT65,".")</f>
        <v>.</v>
      </c>
      <c r="BY65" s="27" t="str">
        <f>IFERROR(work!AI65+work!BU65,".")</f>
        <v>.</v>
      </c>
      <c r="BZ65" s="27"/>
      <c r="CA65" s="27"/>
      <c r="CB65" s="27"/>
      <c r="CC65" s="27"/>
      <c r="CD65" s="27"/>
      <c r="CE65" s="27"/>
      <c r="CF65" s="27" t="str">
        <f>IFERROR(work!AP65-work!D65,".")</f>
        <v>.</v>
      </c>
      <c r="CG65" s="27" t="str">
        <f>IFERROR(work!AQ65-work!E65,".")</f>
        <v>.</v>
      </c>
      <c r="CH65" s="27" t="str">
        <f>IFERROR(work!AR65-work!F65,".")</f>
        <v>.</v>
      </c>
      <c r="CI65" s="27" t="str">
        <f>IFERROR(work!AS65-work!G65,".")</f>
        <v>.</v>
      </c>
      <c r="CJ65" s="27" t="str">
        <f>IFERROR(work!AT65-work!H65,".")</f>
        <v>.</v>
      </c>
      <c r="CK65" s="27" t="str">
        <f>IFERROR(work!AU65-work!I65,".")</f>
        <v>.</v>
      </c>
      <c r="CL65" s="27" t="str">
        <f>IFERROR(work!AV65-work!J65,".")</f>
        <v>.</v>
      </c>
      <c r="CM65" s="27" t="str">
        <f>IFERROR(work!AW65-work!K65,".")</f>
        <v>.</v>
      </c>
      <c r="CN65" s="27" t="str">
        <f>IFERROR(work!AX65-work!L65,".")</f>
        <v>.</v>
      </c>
      <c r="CO65" s="27" t="str">
        <f>IFERROR(work!AY65-work!M65,".")</f>
        <v>.</v>
      </c>
      <c r="CP65" s="27" t="str">
        <f>IFERROR(work!AZ65-work!N65,".")</f>
        <v>.</v>
      </c>
      <c r="CQ65" s="27" t="str">
        <f>IFERROR(work!BA65-work!O65,".")</f>
        <v>.</v>
      </c>
      <c r="CR65" s="27" t="str">
        <f>IFERROR(work!BB65-work!P65,".")</f>
        <v>.</v>
      </c>
      <c r="CS65" s="27" t="str">
        <f>IFERROR(work!BC65-work!Q65,".")</f>
        <v>.</v>
      </c>
      <c r="CT65" s="27" t="str">
        <f>IFERROR(work!BD65-work!R65,".")</f>
        <v>.</v>
      </c>
      <c r="CU65" s="27" t="str">
        <f>IFERROR(work!BE65-work!S65,".")</f>
        <v>.</v>
      </c>
      <c r="CV65" s="27" t="str">
        <f>IFERROR(work!BF65-work!T65,".")</f>
        <v>.</v>
      </c>
      <c r="CW65" s="27" t="str">
        <f>IFERROR(work!BG65-work!U65,".")</f>
        <v>.</v>
      </c>
      <c r="CX65" s="27" t="str">
        <f>IFERROR(work!BH65-work!V65,".")</f>
        <v>.</v>
      </c>
      <c r="CY65" s="27">
        <f>IFERROR(work!BI65-work!W65,".")</f>
        <v>-107291700.74585529</v>
      </c>
      <c r="CZ65" s="27">
        <f>IFERROR(work!BJ65-work!X65,".")</f>
        <v>-116457833.33280087</v>
      </c>
      <c r="DA65" s="27">
        <f>IFERROR(work!BK65-work!Y65,".")</f>
        <v>-126550930.67039503</v>
      </c>
      <c r="DB65" s="27">
        <f>IFERROR(work!BL65-work!Z65,".")</f>
        <v>-138404431.45054758</v>
      </c>
      <c r="DC65" s="27">
        <f>IFERROR(work!BM65-work!AA65,".")</f>
        <v>-152148822.57733646</v>
      </c>
      <c r="DD65" s="27">
        <f>IFERROR(work!BN65-work!AB65,".")</f>
        <v>-167722077.34086457</v>
      </c>
      <c r="DE65" s="27">
        <f>IFERROR(work!BO65-work!AC65,".")</f>
        <v>-186727552.17431</v>
      </c>
      <c r="DF65" s="27">
        <f>IFERROR(work!BP65-work!AD65,".")</f>
        <v>-210724225.24183378</v>
      </c>
      <c r="DG65" s="27">
        <f>IFERROR(work!BQ65-work!AE65,".")</f>
        <v>-241007537.35150114</v>
      </c>
      <c r="DH65" s="27">
        <f>IFERROR(work!BR65-work!AF65,".")</f>
        <v>-264414527.11120895</v>
      </c>
      <c r="DI65" s="27">
        <f>IFERROR(work!BS65-work!AG65,".")</f>
        <v>-289084078.71731669</v>
      </c>
      <c r="DJ65" s="27" t="str">
        <f>IFERROR(work!BT65-work!AH65,".")</f>
        <v>.</v>
      </c>
      <c r="DK65" s="27" t="str">
        <f>IFERROR(work!BU65-work!AI65,".")</f>
        <v>.</v>
      </c>
      <c r="DL65" s="27"/>
      <c r="DM65" s="27"/>
      <c r="DN65" s="27"/>
      <c r="DO65" s="27"/>
      <c r="DP65" s="27"/>
      <c r="DQ65" s="27"/>
      <c r="DR65" s="27"/>
      <c r="DS65" s="27" t="str">
        <f>IFERROR(work!DO65-work!CC65,".")</f>
        <v>.</v>
      </c>
      <c r="DT65" s="27" t="str">
        <f>IFERROR(work!DP65-work!CD65,".")</f>
        <v>.</v>
      </c>
      <c r="DU65" s="27" t="str">
        <f>IFERROR(work!DQ65-work!CE65,".")</f>
        <v>.</v>
      </c>
      <c r="DV65" s="27" t="str">
        <f>IFERROR(work!DR65-work!CF65,".")</f>
        <v>.</v>
      </c>
      <c r="DW65" s="27" t="str">
        <f>IFERROR(work!DS65-work!CG65,".")</f>
        <v>.</v>
      </c>
      <c r="DX65" s="27" t="str">
        <f>IFERROR(work!DT65-work!CH65,".")</f>
        <v>.</v>
      </c>
      <c r="DY65" s="27" t="str">
        <f>IFERROR(work!DU65-work!CI65,".")</f>
        <v>.</v>
      </c>
      <c r="DZ65" s="27" t="str">
        <f>IFERROR(work!DV65-work!CJ65,".")</f>
        <v>.</v>
      </c>
      <c r="EA65" s="27" t="str">
        <f>IFERROR(work!DW65-work!CK65,".")</f>
        <v>.</v>
      </c>
      <c r="EB65" s="27" t="str">
        <f>IFERROR(work!DX65-work!CL65,".")</f>
        <v>.</v>
      </c>
      <c r="EC65" s="27" t="str">
        <f>IFERROR(work!DY65-work!CM65,".")</f>
        <v>.</v>
      </c>
      <c r="ED65" s="27" t="str">
        <f>IFERROR(work!DZ65-work!CN65,".")</f>
        <v>.</v>
      </c>
      <c r="EE65" s="27" t="str">
        <f>IFERROR(work!EA65-work!CO65,".")</f>
        <v>.</v>
      </c>
      <c r="EF65" s="27" t="str">
        <f>IFERROR(work!EB65-work!CP65,".")</f>
        <v>.</v>
      </c>
      <c r="EG65" s="27" t="str">
        <f>IFERROR(work!EC65-work!CQ65,".")</f>
        <v>.</v>
      </c>
      <c r="EH65" s="27" t="str">
        <f>IFERROR(work!ED65-work!CR65,".")</f>
        <v>.</v>
      </c>
      <c r="EI65" s="27" t="str">
        <f>IFERROR(work!EE65-work!CS65,".")</f>
        <v>.</v>
      </c>
      <c r="EJ65" s="27" t="str">
        <f>IFERROR(work!EF65-work!CT65,".")</f>
        <v>.</v>
      </c>
      <c r="EK65" s="27" t="str">
        <f>IFERROR(work!EG65-work!CU65,".")</f>
        <v>.</v>
      </c>
      <c r="EL65" s="27" t="str">
        <f>IFERROR(work!EH65-work!CV65,".")</f>
        <v>.</v>
      </c>
      <c r="EM65" s="27" t="str">
        <f>IFERROR(work!EI65-work!CW65,".")</f>
        <v>.</v>
      </c>
      <c r="EN65" s="27" t="str">
        <f>IFERROR(work!EJ65-work!CX65,".")</f>
        <v>.</v>
      </c>
      <c r="EO65" s="27" t="str">
        <f>IFERROR(work!EK65-work!CY65,".")</f>
        <v>.</v>
      </c>
      <c r="EP65" s="27" t="str">
        <f>IFERROR(work!EL65-work!CZ65,".")</f>
        <v>.</v>
      </c>
      <c r="EQ65" s="27" t="str">
        <f>IFERROR(work!EM65-work!DA65,".")</f>
        <v>.</v>
      </c>
      <c r="ER65" s="27" t="str">
        <f>IFERROR(work!EN65-work!DB65,".")</f>
        <v>.</v>
      </c>
      <c r="ES65" s="27" t="str">
        <f>IFERROR(work!EO65-work!DC65,".")</f>
        <v>.</v>
      </c>
      <c r="ET65" s="27" t="str">
        <f>IFERROR(work!EP65-work!DD65,".")</f>
        <v>.</v>
      </c>
      <c r="EU65" s="27" t="str">
        <f>IFERROR(work!EQ65-work!DE65,".")</f>
        <v>.</v>
      </c>
      <c r="EV65" s="27" t="str">
        <f>IFERROR(work!ER65-work!DF65,".")</f>
        <v>.</v>
      </c>
      <c r="EW65" s="27" t="str">
        <f>IFERROR(work!ES65-work!DG65,".")</f>
        <v>.</v>
      </c>
      <c r="EX65" s="27" t="str">
        <f>IFERROR(work!ET65-work!DH65,".")</f>
        <v>.</v>
      </c>
      <c r="EY65" s="27"/>
      <c r="EZ65" s="27"/>
      <c r="FA65" s="27"/>
      <c r="FB65" s="27"/>
      <c r="FC65" s="27"/>
      <c r="FD65" s="27"/>
      <c r="FE65" s="27" t="str">
        <f>IF(ISNUMBER(work!GZ65/work!HD65),work!GZ65/work!HD65,".")</f>
        <v>.</v>
      </c>
      <c r="FF65" s="27" t="str">
        <f>IF(ISNUMBER(work!HA65/work!HE65),work!HA65/work!HE65,".")</f>
        <v>.</v>
      </c>
      <c r="FG65" s="27" t="str">
        <f>IF(ISNUMBER(work!HB65/work!HF65),work!HB65/work!HF65,".")</f>
        <v>.</v>
      </c>
      <c r="FH65" s="27" t="str">
        <f>IF(ISNUMBER(work!HC65/work!HG65),work!HC65/work!HG65,".")</f>
        <v>.</v>
      </c>
      <c r="FI65" s="27" t="str">
        <f>IF(ISNUMBER((work!HA65+work!HB65)/(work!HE65+work!HF65)),(work!HA65+work!HB65)/(work!HE65+work!HF65),".")</f>
        <v>.</v>
      </c>
      <c r="FJ65" s="27" t="str">
        <f>IF(ISNUMBER(work!HH65/work!HL65),work!HH65/work!HL65,".")</f>
        <v>.</v>
      </c>
      <c r="FK65" s="27" t="str">
        <f>IF(ISNUMBER(work!HI65/work!HM65),work!HI65/work!HM65,".")</f>
        <v>.</v>
      </c>
      <c r="FL65" s="27" t="str">
        <f>IF(ISNUMBER(work!HJ65/work!HN65),work!HJ65/work!HN65,".")</f>
        <v>.</v>
      </c>
      <c r="FM65" s="27" t="str">
        <f>IF(ISNUMBER(work!HK65/work!HO65),work!HK65/work!HO65,".")</f>
        <v>.</v>
      </c>
      <c r="FN65" s="27" t="str">
        <f>IF(ISNUMBER((work!HI65+work!HJ65)/(work!HM65+work!HN65)),(work!HI65+work!HJ65)/(work!HM65+work!HN65),".")</f>
        <v>.</v>
      </c>
      <c r="FO65" s="27" t="s">
        <v>5007</v>
      </c>
      <c r="FP65" s="27" t="s">
        <v>5007</v>
      </c>
      <c r="FQ65" s="27" t="s">
        <v>5007</v>
      </c>
      <c r="FR65" s="27" t="s">
        <v>5007</v>
      </c>
      <c r="FS65" s="27" t="s">
        <v>5007</v>
      </c>
      <c r="FT65" s="27" t="str">
        <f>work!GM65</f>
        <v>.</v>
      </c>
      <c r="FU65" s="27">
        <f>work!GN65</f>
        <v>8.1565433119323361E-5</v>
      </c>
      <c r="FV65" s="27" t="str">
        <f>work!GO65</f>
        <v>.</v>
      </c>
      <c r="FW65" s="27" t="s">
        <v>5007</v>
      </c>
      <c r="FX65" s="27"/>
      <c r="FY65" s="27" t="str">
        <f t="shared" si="42"/>
        <v>.</v>
      </c>
      <c r="FZ65">
        <f t="shared" si="20"/>
        <v>0</v>
      </c>
      <c r="GA65" t="str">
        <f>work!HC65</f>
        <v>.</v>
      </c>
      <c r="GB65" t="str">
        <f>IF(ISNUMBER(work!HA65+work!HB65),work!HA65+work!HB65,".")</f>
        <v>.</v>
      </c>
      <c r="GC65" t="str">
        <f>IF(ISNUMBER(work!HK65-work!HC65),work!HK65-work!HC65,".")</f>
        <v>.</v>
      </c>
      <c r="GD65" t="str">
        <f>IF(ISNUMBER(work!HI65+work!HJ65-work!HA65-work!HB65),(work!HI65+work!HJ65-work!HA65-work!HB65),".")</f>
        <v>.</v>
      </c>
      <c r="GH65" t="str">
        <f>work!GQ65</f>
        <v>.</v>
      </c>
      <c r="GI65">
        <f>work!GR65</f>
        <v>356</v>
      </c>
      <c r="GJ65" t="str">
        <f>work!GZ65</f>
        <v>.</v>
      </c>
      <c r="GK65" t="str">
        <f>work!HH65</f>
        <v>.</v>
      </c>
      <c r="GL65" t="str">
        <f t="shared" si="43"/>
        <v>.</v>
      </c>
      <c r="GM65" t="str">
        <f>IFERROR(VLOOKUP($F65,AREA_EM_ALLYEAR,Seq!B$1,FALSE),".")</f>
        <v>.</v>
      </c>
      <c r="GN65" t="str">
        <f>IFERROR(VLOOKUP($F65,AREA_EM_ALLYEAR,Seq!C$1,FALSE),".")</f>
        <v>.</v>
      </c>
      <c r="GO65" t="str">
        <f>IFERROR(VLOOKUP($F65,AREA_EM_ALLYEAR,Seq!D$1,FALSE),".")</f>
        <v>.</v>
      </c>
      <c r="GP65" t="str">
        <f>IFERROR(VLOOKUP($F65,AREA_EM_ALLYEAR,Seq!E$1,FALSE),".")</f>
        <v>.</v>
      </c>
      <c r="GQ65" t="str">
        <f>IFERROR(VLOOKUP($F65,AREA_EM_ALLYEAR,Seq!F$1,FALSE),".")</f>
        <v>.</v>
      </c>
      <c r="GR65" t="str">
        <f>IFERROR(VLOOKUP($F65,AREA_EM_ALLYEAR,Seq!G$1,FALSE),".")</f>
        <v>.</v>
      </c>
      <c r="GS65" t="str">
        <f>IFERROR(VLOOKUP($F65,AREA_EM_ALLYEAR,Seq!H$1,FALSE),".")</f>
        <v>.</v>
      </c>
      <c r="GT65" t="str">
        <f>IFERROR(VLOOKUP($F65,AREA_EM_ALLYEAR,Seq!I$1,FALSE),".")</f>
        <v>.</v>
      </c>
      <c r="GU65" t="str">
        <f>IFERROR(VLOOKUP($F65,AREA_EM_ALLYEAR,Seq!J$1,FALSE),".")</f>
        <v>.</v>
      </c>
      <c r="GV65" t="str">
        <f>IFERROR(VLOOKUP($F65,AREA_EM_ALLYEAR,Seq!K$1,FALSE),".")</f>
        <v>.</v>
      </c>
      <c r="GW65" t="str">
        <f>IFERROR(VLOOKUP($F65,AREA_EM_ALLYEAR,Seq!L$1,FALSE),".")</f>
        <v>.</v>
      </c>
      <c r="GX65" t="str">
        <f>IFERROR(VLOOKUP($F65,AREA_EM_ALLYEAR,Seq!M$1,FALSE),".")</f>
        <v>.</v>
      </c>
      <c r="GY65" t="str">
        <f>IFERROR(VLOOKUP($F65,AREA_EM_ALLYEAR,Seq!N$1,FALSE),".")</f>
        <v>.</v>
      </c>
      <c r="GZ65" t="str">
        <f>IFERROR(VLOOKUP($F65,AREA_EM_ALLYEAR,Seq!O$1,FALSE),".")</f>
        <v>.</v>
      </c>
      <c r="HA65" t="str">
        <f t="shared" si="21"/>
        <v>.</v>
      </c>
      <c r="HK65" s="139">
        <f>IFERROR(VLOOKUP(CONCATENATE($G65, ".SP.DYN.LE00.IN"),AREA_WB_6ATTRS,Seq!B$1,FALSE)-VLOOKUP("CHN.SP.DYN.LE00.IN",AREA_WB_6ATTRS,Seq!B$1,FALSE),".")</f>
        <v>-6.9813414634146369</v>
      </c>
      <c r="HL65" s="139">
        <f>IFERROR(VLOOKUP(CONCATENATE($G65, ".SP.DYN.LE00.IN"),AREA_WB_6ATTRS,Seq!C$1,FALSE)-VLOOKUP("CHN.SP.DYN.LE00.IN",AREA_WB_6ATTRS,Seq!C$1,FALSE),".")</f>
        <v>-6.2858780487805035</v>
      </c>
      <c r="HM65" s="139">
        <f>IFERROR(VLOOKUP(CONCATENATE($G65, ".SP.DYN.LE00.IN"),AREA_WB_6ATTRS,Seq!D$1,FALSE)-VLOOKUP("CHN.SP.DYN.LE00.IN",AREA_WB_6ATTRS,Seq!D$1,FALSE),".")</f>
        <v>-5.6045609756097505</v>
      </c>
      <c r="HN65" s="139">
        <f>IFERROR(VLOOKUP(CONCATENATE($G65, ".SP.DYN.LE00.IN"),AREA_WB_6ATTRS,Seq!E$1,FALSE)-VLOOKUP("CHN.SP.DYN.LE00.IN",AREA_WB_6ATTRS,Seq!E$1,FALSE),".")</f>
        <v>-4.9284878048780456</v>
      </c>
      <c r="HO65" s="139">
        <f>IFERROR(VLOOKUP(CONCATENATE($G65, ".SP.DYN.LE00.IN"),AREA_WB_6ATTRS,Seq!F$1,FALSE)-VLOOKUP("CHN.SP.DYN.LE00.IN",AREA_WB_6ATTRS,Seq!F$1,FALSE),".")</f>
        <v>-4.2696097560975588</v>
      </c>
      <c r="HP65" s="139">
        <f>IFERROR(VLOOKUP(CONCATENATE($G65, ".SP.DYN.LE00.IN"),AREA_WB_6ATTRS,Seq!G$1,FALSE)-VLOOKUP("CHN.SP.DYN.LE00.IN",AREA_WB_6ATTRS,Seq!G$1,FALSE),".")</f>
        <v>-3.6468292682926915</v>
      </c>
      <c r="HQ65" s="139">
        <f>IFERROR(VLOOKUP(CONCATENATE($G65, ".SP.DYN.LE00.IN"),AREA_WB_6ATTRS,Seq!H$1,FALSE)-VLOOKUP("CHN.SP.DYN.LE00.IN",AREA_WB_6ATTRS,Seq!H$1,FALSE),".")</f>
        <v>-3.0760487804878096</v>
      </c>
      <c r="HR65" s="139">
        <f>IFERROR(VLOOKUP(CONCATENATE($G65, ".SP.DYN.LE00.IN"),AREA_WB_6ATTRS,Seq!I$1,FALSE)-VLOOKUP("CHN.SP.DYN.LE00.IN",AREA_WB_6ATTRS,Seq!I$1,FALSE),".")</f>
        <v>-2.5651463414634179</v>
      </c>
      <c r="HS65" s="139">
        <f>IFERROR(VLOOKUP(CONCATENATE($G65, ".SP.DYN.LE00.IN"),AREA_WB_6ATTRS,Seq!J$1,FALSE)-VLOOKUP("CHN.SP.DYN.LE00.IN",AREA_WB_6ATTRS,Seq!J$1,FALSE),".")</f>
        <v>-2.1160487804878017</v>
      </c>
      <c r="HT65" s="139">
        <f>IFERROR(VLOOKUP(CONCATENATE($G65, ".SP.DYN.LE00.IN"),AREA_WB_6ATTRS,Seq!K$1,FALSE)-VLOOKUP("CHN.SP.DYN.LE00.IN",AREA_WB_6ATTRS,Seq!K$1,FALSE),".")</f>
        <v>-1.7247317073170763</v>
      </c>
      <c r="HU65" s="139">
        <f>IFERROR(VLOOKUP(CONCATENATE($G65, ".SP.DYN.LE00.IN"),AREA_WB_6ATTRS,Seq!L$1,FALSE)-VLOOKUP("CHN.SP.DYN.LE00.IN",AREA_WB_6ATTRS,Seq!L$1,FALSE),".")</f>
        <v>-1.3797073170731693</v>
      </c>
      <c r="HV65" s="139">
        <f>IFERROR(VLOOKUP(CONCATENATE($G65, ".SP.DYN.LE00.IN"),AREA_WB_6ATTRS,Seq!M$1,FALSE)-VLOOKUP("CHN.SP.DYN.LE00.IN",AREA_WB_6ATTRS,Seq!M$1,FALSE),".")</f>
        <v>-1.0590243902439056</v>
      </c>
      <c r="HW65" s="139">
        <f>IFERROR(VLOOKUP(CONCATENATE($G65, ".SP.DYN.LE00.IN"),AREA_WB_6ATTRS,Seq!N$1,FALSE)-VLOOKUP("CHN.SP.DYN.LE00.IN",AREA_WB_6ATTRS,Seq!N$1,FALSE),".")</f>
        <v>-0.7438048780487776</v>
      </c>
      <c r="HX65" s="139">
        <f>IFERROR(VLOOKUP(CONCATENATE($G65, ".SP.DYN.LE00.IN"),AREA_WB_6ATTRS,Seq!O$1,FALSE)-VLOOKUP("CHN.SP.DYN.LE00.IN",AREA_WB_6ATTRS,Seq!O$1,FALSE),".")</f>
        <v>-0.42358536585365414</v>
      </c>
      <c r="HY65" s="139">
        <f>IFERROR(VLOOKUP(CONCATENATE($G65, ".SP.DYN.LE00.IN"),AREA_WB_6ATTRS,Seq!P$1,FALSE)-VLOOKUP("CHN.SP.DYN.LE00.IN",AREA_WB_6ATTRS,Seq!P$1,FALSE),".")</f>
        <v>-9.6853658536602438E-2</v>
      </c>
      <c r="HZ65" s="139">
        <f>IFERROR(VLOOKUP(CONCATENATE($G65, ".SP.DYN.LE00.IN"),AREA_WB_6ATTRS,Seq!Q$1,FALSE)-VLOOKUP("CHN.SP.DYN.LE00.IN",AREA_WB_6ATTRS,Seq!Q$1,FALSE),".")</f>
        <v>0.22839024390243878</v>
      </c>
      <c r="IA65" s="139">
        <f>IFERROR(VLOOKUP(CONCATENATE($G65, ".SP.DYN.LE00.IN"),AREA_WB_6ATTRS,Seq!R$1,FALSE)-VLOOKUP("CHN.SP.DYN.LE00.IN",AREA_WB_6ATTRS,Seq!R$1,FALSE),".")</f>
        <v>0.53475609756097242</v>
      </c>
      <c r="IB65" s="139">
        <f>IFERROR(VLOOKUP(CONCATENATE($G65, ".SP.DYN.LE00.IN"),AREA_WB_6ATTRS,Seq!S$1,FALSE)-VLOOKUP("CHN.SP.DYN.LE00.IN",AREA_WB_6ATTRS,Seq!S$1,FALSE),".")</f>
        <v>0.80178048780489064</v>
      </c>
      <c r="IC65" s="139">
        <f>IFERROR(VLOOKUP(CONCATENATE($G65, ".SP.DYN.LE00.IN"),AREA_WB_6ATTRS,Seq!T$1,FALSE)-VLOOKUP("CHN.SP.DYN.LE00.IN",AREA_WB_6ATTRS,Seq!T$1,FALSE),".")</f>
        <v>1.017024390243904</v>
      </c>
      <c r="ID65" s="139">
        <f>IFERROR(VLOOKUP(CONCATENATE($G65, ".SP.DYN.LE00.IN"),AREA_WB_6ATTRS,Seq!U$1,FALSE)-VLOOKUP("CHN.SP.DYN.LE00.IN",AREA_WB_6ATTRS,Seq!U$1,FALSE),".")</f>
        <v>1.1794634146341281</v>
      </c>
      <c r="IE65" s="139">
        <f>IFERROR(VLOOKUP(CONCATENATE($G65, ".SP.DYN.LE00.IN"),AREA_WB_6ATTRS,Seq!V$1,FALSE)-VLOOKUP("CHN.SP.DYN.LE00.IN",AREA_WB_6ATTRS,Seq!V$1,FALSE),".")</f>
        <v>1.2890487804877893</v>
      </c>
      <c r="IF65" s="139">
        <f>IFERROR(VLOOKUP(CONCATENATE($G65, ".SP.DYN.LE00.IN"),AREA_WB_6ATTRS,Seq!W$1,FALSE)-VLOOKUP("CHN.SP.DYN.LE00.IN",AREA_WB_6ATTRS,Seq!W$1,FALSE),".")</f>
        <v>1.3572682926829174</v>
      </c>
      <c r="IG65" s="139">
        <f>IFERROR(VLOOKUP(CONCATENATE($G65, ".SP.DYN.LE00.IN"),AREA_WB_6ATTRS,Seq!X$1,FALSE)-VLOOKUP("CHN.SP.DYN.LE00.IN",AREA_WB_6ATTRS,Seq!X$1,FALSE),".")</f>
        <v>1.3974878048780681</v>
      </c>
      <c r="IH65" s="139">
        <f>IFERROR(VLOOKUP(CONCATENATE($G65, ".SP.DYN.LE00.IN"),AREA_WB_6ATTRS,Seq!Y$1,FALSE)-VLOOKUP("CHN.SP.DYN.LE00.IN",AREA_WB_6ATTRS,Seq!Y$1,FALSE),".")</f>
        <v>1.4246829268292771</v>
      </c>
      <c r="II65" s="139">
        <f>IFERROR(VLOOKUP(CONCATENATE($G65, ".SP.DYN.LE00.IN"),AREA_WB_6ATTRS,Seq!Z$1,FALSE)-VLOOKUP("CHN.SP.DYN.LE00.IN",AREA_WB_6ATTRS,Seq!Z$1,FALSE),".")</f>
        <v>1.4448536585365872</v>
      </c>
      <c r="IJ65" s="139">
        <f>IFERROR(VLOOKUP(CONCATENATE($G65, ".SP.DYN.LE00.IN"),AREA_WB_6ATTRS,Seq!AA$1,FALSE)-VLOOKUP("CHN.SP.DYN.LE00.IN",AREA_WB_6ATTRS,Seq!AA$1,FALSE),".")</f>
        <v>1.4639756097561047</v>
      </c>
      <c r="IK65" s="139">
        <f>IFERROR(VLOOKUP(CONCATENATE($G65, ".SP.DYN.LE00.IN"),AREA_WB_6ATTRS,Seq!AB$1,FALSE)-VLOOKUP("CHN.SP.DYN.LE00.IN",AREA_WB_6ATTRS,Seq!AB$1,FALSE),".")</f>
        <v>1.4796341463414535</v>
      </c>
      <c r="IL65" s="139">
        <f>IFERROR(VLOOKUP(CONCATENATE($G65, ".SP.DYN.LE00.IN"),AREA_WB_6ATTRS,Seq!AC$1,FALSE)-VLOOKUP("CHN.SP.DYN.LE00.IN",AREA_WB_6ATTRS,Seq!AC$1,FALSE),".")</f>
        <v>1.4903414634146372</v>
      </c>
      <c r="IM65" s="139">
        <f>IFERROR(VLOOKUP(CONCATENATE($G65, ".SP.DYN.LE00.IN"),AREA_WB_6ATTRS,Seq!AD$1,FALSE)-VLOOKUP("CHN.SP.DYN.LE00.IN",AREA_WB_6ATTRS,Seq!AD$1,FALSE),".")</f>
        <v>1.4936585365853716</v>
      </c>
      <c r="IN65" s="139">
        <f>IFERROR(VLOOKUP(CONCATENATE($G65, ".SP.DYN.LE00.IN"),AREA_WB_6ATTRS,Seq!AE$1,FALSE)-VLOOKUP("CHN.SP.DYN.LE00.IN",AREA_WB_6ATTRS,Seq!AE$1,FALSE),".")</f>
        <v>1.4890487804878063</v>
      </c>
      <c r="IO65" s="139">
        <f>IFERROR(VLOOKUP(CONCATENATE($G65, ".SP.DYN.LE00.IN"),AREA_WB_6ATTRS,Seq!AF$1,FALSE)-VLOOKUP("CHN.SP.DYN.LE00.IN",AREA_WB_6ATTRS,Seq!AF$1,FALSE),".")</f>
        <v>1.4800243902438837</v>
      </c>
      <c r="IP65" s="139" t="str">
        <f>IFERROR(VLOOKUP(CONCATENATE($G65, ".SP.DYN.LE00.IN"),AREA_WB_6ATTRS,Seq!AG$1,FALSE)-VLOOKUP("CHN.SP.DYN.LE00.IN",AREA_WB_6ATTRS,Seq!AG$1,FALSE),".")</f>
        <v>.</v>
      </c>
      <c r="IW65">
        <f>IFERROR(VLOOKUP(CONCATENATE($G65, ".SP.DYN.LE00.IN"),AREA_WB_6ATTRS,Seq!B$1,FALSE),".")</f>
        <v>60.012463414634155</v>
      </c>
      <c r="IX65">
        <f>IFERROR(VLOOKUP(CONCATENATE($G65, ".SP.DYN.LE00.IN"),AREA_WB_6ATTRS,Seq!C$1,FALSE),".")</f>
        <v>60.977048780487806</v>
      </c>
      <c r="IY65">
        <f>IFERROR(VLOOKUP(CONCATENATE($G65, ".SP.DYN.LE00.IN"),AREA_WB_6ATTRS,Seq!D$1,FALSE),".")</f>
        <v>61.930341463414642</v>
      </c>
      <c r="IZ65">
        <f>IFERROR(VLOOKUP(CONCATENATE($G65, ".SP.DYN.LE00.IN"),AREA_WB_6ATTRS,Seq!E$1,FALSE),".")</f>
        <v>62.871365853658546</v>
      </c>
      <c r="JA65">
        <f>IFERROR(VLOOKUP(CONCATENATE($G65, ".SP.DYN.LE00.IN"),AREA_WB_6ATTRS,Seq!F$1,FALSE),".")</f>
        <v>63.789658536585371</v>
      </c>
      <c r="JB65">
        <f>IFERROR(VLOOKUP(CONCATENATE($G65, ".SP.DYN.LE00.IN"),AREA_WB_6ATTRS,Seq!G$1,FALSE),".")</f>
        <v>64.666317073170731</v>
      </c>
      <c r="JC65">
        <f>IFERROR(VLOOKUP(CONCATENATE($G65, ".SP.DYN.LE00.IN"),AREA_WB_6ATTRS,Seq!H$1,FALSE),".")</f>
        <v>65.48343902439025</v>
      </c>
      <c r="JD65">
        <f>IFERROR(VLOOKUP(CONCATENATE($G65, ".SP.DYN.LE00.IN"),AREA_WB_6ATTRS,Seq!I$1,FALSE),".")</f>
        <v>66.232170731707328</v>
      </c>
      <c r="JE65">
        <f>IFERROR(VLOOKUP(CONCATENATE($G65, ".SP.DYN.LE00.IN"),AREA_WB_6ATTRS,Seq!J$1,FALSE),".")</f>
        <v>66.911073170731726</v>
      </c>
      <c r="JF65">
        <f>IFERROR(VLOOKUP(CONCATENATE($G65, ".SP.DYN.LE00.IN"),AREA_WB_6ATTRS,Seq!K$1,FALSE),".")</f>
        <v>67.522195121951228</v>
      </c>
      <c r="JG65">
        <f>IFERROR(VLOOKUP(CONCATENATE($G65, ".SP.DYN.LE00.IN"),AREA_WB_6ATTRS,Seq!L$1,FALSE),".")</f>
        <v>68.080024390243906</v>
      </c>
      <c r="JH65">
        <f>IFERROR(VLOOKUP(CONCATENATE($G65, ".SP.DYN.LE00.IN"),AREA_WB_6ATTRS,Seq!M$1,FALSE),".")</f>
        <v>68.605000000000004</v>
      </c>
      <c r="JI65">
        <f>IFERROR(VLOOKUP(CONCATENATE($G65, ".SP.DYN.LE00.IN"),AREA_WB_6ATTRS,Seq!N$1,FALSE),".")</f>
        <v>69.118024390243903</v>
      </c>
      <c r="JJ65">
        <f>IFERROR(VLOOKUP(CONCATENATE($G65, ".SP.DYN.LE00.IN"),AREA_WB_6ATTRS,Seq!O$1,FALSE),".")</f>
        <v>69.631048780487816</v>
      </c>
      <c r="JK65">
        <f>IFERROR(VLOOKUP(CONCATENATE($G65, ".SP.DYN.LE00.IN"),AREA_WB_6ATTRS,Seq!P$1,FALSE),".")</f>
        <v>70.146073170731697</v>
      </c>
      <c r="JL65">
        <f>IFERROR(VLOOKUP(CONCATENATE($G65, ".SP.DYN.LE00.IN"),AREA_WB_6ATTRS,Seq!Q$1,FALSE),".")</f>
        <v>70.653121951219518</v>
      </c>
      <c r="JM65">
        <f>IFERROR(VLOOKUP(CONCATENATE($G65, ".SP.DYN.LE00.IN"),AREA_WB_6ATTRS,Seq!R$1,FALSE),".")</f>
        <v>71.133780487804884</v>
      </c>
      <c r="JN65">
        <f>IFERROR(VLOOKUP(CONCATENATE($G65, ".SP.DYN.LE00.IN"),AREA_WB_6ATTRS,Seq!S$1,FALSE),".")</f>
        <v>71.56809756097563</v>
      </c>
      <c r="JO65">
        <f>IFERROR(VLOOKUP(CONCATENATE($G65, ".SP.DYN.LE00.IN"),AREA_WB_6ATTRS,Seq!T$1,FALSE),".")</f>
        <v>71.944121951219529</v>
      </c>
      <c r="JP65">
        <f>IFERROR(VLOOKUP(CONCATENATE($G65, ".SP.DYN.LE00.IN"),AREA_WB_6ATTRS,Seq!U$1,FALSE),".")</f>
        <v>72.262853658536585</v>
      </c>
      <c r="JQ65">
        <f>IFERROR(VLOOKUP(CONCATENATE($G65, ".SP.DYN.LE00.IN"),AREA_WB_6ATTRS,Seq!V$1,FALSE),".")</f>
        <v>72.530756097560968</v>
      </c>
      <c r="JR65">
        <f>IFERROR(VLOOKUP(CONCATENATE($G65, ".SP.DYN.LE00.IN"),AREA_WB_6ATTRS,Seq!W$1,FALSE),".")</f>
        <v>72.762804878048783</v>
      </c>
      <c r="JS65">
        <f>IFERROR(VLOOKUP(CONCATENATE($G65, ".SP.DYN.LE00.IN"),AREA_WB_6ATTRS,Seq!X$1,FALSE),".")</f>
        <v>72.976926829268308</v>
      </c>
      <c r="JT65">
        <f>IFERROR(VLOOKUP(CONCATENATE($G65, ".SP.DYN.LE00.IN"),AREA_WB_6ATTRS,Seq!Y$1,FALSE),".")</f>
        <v>73.189560975609766</v>
      </c>
      <c r="JU65">
        <f>IFERROR(VLOOKUP(CONCATENATE($G65, ".SP.DYN.LE00.IN"),AREA_WB_6ATTRS,Seq!Z$1,FALSE),".")</f>
        <v>73.407195121951233</v>
      </c>
      <c r="JV65">
        <f>IFERROR(VLOOKUP(CONCATENATE($G65, ".SP.DYN.LE00.IN"),AREA_WB_6ATTRS,Seq!AA$1,FALSE),".")</f>
        <v>73.635292682926845</v>
      </c>
      <c r="JW65">
        <f>IFERROR(VLOOKUP(CONCATENATE($G65, ".SP.DYN.LE00.IN"),AREA_WB_6ATTRS,Seq!AB$1,FALSE),".")</f>
        <v>73.869365853658536</v>
      </c>
      <c r="JX65">
        <f>IFERROR(VLOOKUP(CONCATENATE($G65, ".SP.DYN.LE00.IN"),AREA_WB_6ATTRS,Seq!AC$1,FALSE),".")</f>
        <v>74.102926829268299</v>
      </c>
      <c r="JY65">
        <f>IFERROR(VLOOKUP(CONCATENATE($G65, ".SP.DYN.LE00.IN"),AREA_WB_6ATTRS,Seq!AD$1,FALSE),".")</f>
        <v>74.329000000000008</v>
      </c>
      <c r="JZ65">
        <f>IFERROR(VLOOKUP(CONCATENATE($G65, ".SP.DYN.LE00.IN"),AREA_WB_6ATTRS,Seq!AE$1,FALSE),".")</f>
        <v>74.54556097560976</v>
      </c>
      <c r="KA65">
        <f>IFERROR(VLOOKUP(CONCATENATE($G65, ".SP.DYN.LE00.IN"),AREA_WB_6ATTRS,Seq!AF$1,FALSE),".")</f>
        <v>74.753121951219512</v>
      </c>
      <c r="KB65" t="str">
        <f>IFERROR(VLOOKUP(CONCATENATE($G65, ".SP.DYN.LE00.IN"),AREA_WB_6ATTRS,Seq!AG$1,FALSE),".")</f>
        <v>.</v>
      </c>
      <c r="KK65">
        <f t="shared" si="25"/>
        <v>731</v>
      </c>
      <c r="KL65">
        <f t="shared" si="23"/>
        <v>0</v>
      </c>
      <c r="KM65" t="str">
        <f t="shared" si="26"/>
        <v>.</v>
      </c>
      <c r="KN65" t="str">
        <f t="shared" si="27"/>
        <v>.</v>
      </c>
      <c r="KO65" t="str">
        <f t="shared" si="24"/>
        <v>.</v>
      </c>
      <c r="KP65" t="str">
        <f>work!HA65</f>
        <v>.</v>
      </c>
      <c r="KQ65" t="str">
        <f>work!HB65</f>
        <v>.</v>
      </c>
      <c r="KR65" t="str">
        <f>work!HC65</f>
        <v>.</v>
      </c>
      <c r="KS65" t="str">
        <f>IF(ISNUMBER(work!HI65-work!HA65),work!HI65-work!HA65,".")</f>
        <v>.</v>
      </c>
      <c r="KT65" t="str">
        <f>IF(ISNUMBER(work!HJ65-work!HB65),work!HJ65-work!HB65,".")</f>
        <v>.</v>
      </c>
      <c r="KU65" t="str">
        <f>IF(ISNUMBER(work!HK65-work!HC65),work!HK65-work!HC65,".")</f>
        <v>.</v>
      </c>
      <c r="KW65">
        <f>IFERROR(work!HR65/work!HV65,".")</f>
        <v>2.2200457068233757E-5</v>
      </c>
      <c r="KX65">
        <f>IFERROR(work!HS65/work!HW65,".")</f>
        <v>2.2911638516663863E-5</v>
      </c>
      <c r="KY65">
        <f>IFERROR(work!HT65/work!HX65,".")</f>
        <v>2.2445114680507819E-5</v>
      </c>
      <c r="KZ65">
        <f>IFERROR(work!HU65/work!HY65,".")</f>
        <v>0</v>
      </c>
    </row>
    <row r="66" spans="1:312">
      <c r="A66" s="24">
        <f t="shared" si="0"/>
        <v>65</v>
      </c>
      <c r="B66" s="24" t="str">
        <f t="shared" si="28"/>
        <v>InEM90</v>
      </c>
      <c r="C66" s="24" t="str">
        <f t="shared" si="29"/>
        <v>Out</v>
      </c>
      <c r="D66" s="24" t="str">
        <f t="shared" si="30"/>
        <v>In67</v>
      </c>
      <c r="E66" s="25" t="s">
        <v>2424</v>
      </c>
      <c r="F66" s="26" t="str">
        <f t="shared" si="3"/>
        <v>Madagascar</v>
      </c>
      <c r="G66" s="166" t="s">
        <v>1560</v>
      </c>
      <c r="H66" s="166" t="s">
        <v>5007</v>
      </c>
      <c r="I66" s="166" t="s">
        <v>5007</v>
      </c>
      <c r="J66" s="180" t="s">
        <v>5007</v>
      </c>
      <c r="K66" s="180" t="s">
        <v>5007</v>
      </c>
      <c r="L66" s="27">
        <f>IFERROR(VLOOKUP($F66,Area_FDI_84_96,Seq!B$1,FALSE),0)</f>
        <v>0</v>
      </c>
      <c r="M66" s="27">
        <f>IFERROR(VLOOKUP($F66,Area_FDI_84_96,Seq!C$1,FALSE),0)</f>
        <v>0</v>
      </c>
      <c r="N66" s="27">
        <f>IFERROR(VLOOKUP($F66,Area_FDI_84_96,Seq!D$1,FALSE),0)</f>
        <v>0</v>
      </c>
      <c r="O66" s="27">
        <f>IFERROR(VLOOKUP($F66,Area_FDI_84_96,Seq!E$1,FALSE),0)</f>
        <v>0</v>
      </c>
      <c r="P66" s="27">
        <f>IFERROR(VLOOKUP($F66,Area_FDI_84_96,Seq!F$1,FALSE),0)</f>
        <v>0</v>
      </c>
      <c r="Q66" s="27">
        <f>IFERROR(VLOOKUP($F66,Area_FDI_84_96,Seq!G$1,FALSE),0)</f>
        <v>0</v>
      </c>
      <c r="R66" s="27">
        <f>IFERROR(VLOOKUP($F66,Area_FDI_84_96,Seq!H$1,FALSE),0)</f>
        <v>0</v>
      </c>
      <c r="S66" s="27">
        <f>IFERROR(VLOOKUP($F66,Area_FDI_84_96,Seq!I$1,FALSE),0)</f>
        <v>0</v>
      </c>
      <c r="T66" s="27">
        <f>IFERROR(VALUE(VLOOKUP($E66,Area_FDI_92_95,Seq!B$1,FALSE)),0)</f>
        <v>171</v>
      </c>
      <c r="U66" s="27">
        <f>IFERROR(VALUE(VLOOKUP($E66,Area_FDI_92_95,Seq!C$1,FALSE)),0)</f>
        <v>433</v>
      </c>
      <c r="V66" s="27">
        <f>IFERROR(VALUE(VLOOKUP($E66,Area_FDI_92_95,Seq!D$1,FALSE)),0)</f>
        <v>76</v>
      </c>
      <c r="W66" s="27">
        <f>IFERROR(VALUE(VLOOKUP($E66,Area_FDI_92_95,Seq!E$1,FALSE)),0)</f>
        <v>72</v>
      </c>
      <c r="X66" s="27">
        <f>IFERROR(VALUE(VLOOKUP($E66,Area_FDI_96_99,Seq!B$1,FALSE)),0)</f>
        <v>217</v>
      </c>
      <c r="Y66" s="27">
        <f>IFERROR(VALUE(VLOOKUP($E66,Area_FDI_96_99,Seq!C$1,FALSE)),0)</f>
        <v>422</v>
      </c>
      <c r="Z66" s="27">
        <f>IFERROR(VALUE(VLOOKUP($E66,Area_FDI_96_99,Seq!D$1,FALSE)),0)</f>
        <v>0</v>
      </c>
      <c r="AA66" s="27">
        <f>IFERROR(VALUE(VLOOKUP($E66,Area_FDI_96_99,Seq!E$1,FALSE)),0)</f>
        <v>54</v>
      </c>
      <c r="AB66" s="27">
        <f t="shared" si="31"/>
        <v>0</v>
      </c>
      <c r="AC66" s="27">
        <f t="shared" si="32"/>
        <v>59</v>
      </c>
      <c r="AD66" s="27">
        <f t="shared" si="33"/>
        <v>176</v>
      </c>
      <c r="AE66" s="27">
        <f t="shared" si="34"/>
        <v>190</v>
      </c>
      <c r="AF66" s="27">
        <f t="shared" si="35"/>
        <v>318</v>
      </c>
      <c r="AG66" s="27">
        <f t="shared" si="36"/>
        <v>156</v>
      </c>
      <c r="AH66" s="27">
        <f t="shared" si="37"/>
        <v>938</v>
      </c>
      <c r="AI66" s="27">
        <f t="shared" si="38"/>
        <v>1589</v>
      </c>
      <c r="AJ66" s="27">
        <f t="shared" si="39"/>
        <v>300</v>
      </c>
      <c r="AK66" s="27">
        <f t="shared" si="40"/>
        <v>576</v>
      </c>
      <c r="AL66" s="27">
        <f t="shared" si="41"/>
        <v>0</v>
      </c>
      <c r="AM66" s="27"/>
      <c r="AN66" s="27"/>
      <c r="AO66" s="27"/>
      <c r="AP66" s="27"/>
      <c r="AQ66" s="27"/>
      <c r="AR66" s="27"/>
      <c r="AS66" s="27"/>
      <c r="AT66" s="27">
        <f>IFERROR(work!D66+work!AP66,".")</f>
        <v>18603978.403416023</v>
      </c>
      <c r="AU66" s="27">
        <f>IFERROR(work!E66+work!AQ66,".")</f>
        <v>19525218.947193004</v>
      </c>
      <c r="AV66" s="27">
        <f>IFERROR(work!F66+work!AR66,".")</f>
        <v>21271485.721403342</v>
      </c>
      <c r="AW66" s="27">
        <f>IFERROR(work!G66+work!AS66,".")</f>
        <v>23562608.6604193</v>
      </c>
      <c r="AX66" s="27">
        <f>IFERROR(work!H66+work!AT66,".")</f>
        <v>27106712.578983214</v>
      </c>
      <c r="AY66" s="27">
        <f>IFERROR(work!I66+work!AU66,".")</f>
        <v>30731314.244388733</v>
      </c>
      <c r="AZ66" s="27">
        <f>IFERROR(work!J66+work!AV66,".")</f>
        <v>33416158.896018676</v>
      </c>
      <c r="BA66" s="27">
        <f>IFERROR(work!K66+work!AW66,".")</f>
        <v>37262126.518643156</v>
      </c>
      <c r="BB66" s="27">
        <f>IFERROR(work!L66+work!AX66,".")</f>
        <v>41449513.115462638</v>
      </c>
      <c r="BC66" s="27">
        <f>IFERROR(work!M66+work!AY66,".")</f>
        <v>43148878.936949551</v>
      </c>
      <c r="BD66" s="27">
        <f>IFERROR(work!N66+work!AZ66,".")</f>
        <v>44786414.888238594</v>
      </c>
      <c r="BE66" s="27">
        <f>IFERROR(work!O66+work!BA66,".")</f>
        <v>48856117.253308088</v>
      </c>
      <c r="BF66" s="27">
        <f>IFERROR(work!P66+work!BB66,".")</f>
        <v>55753869.412422031</v>
      </c>
      <c r="BG66" s="27">
        <f>IFERROR(work!Q66+work!BC66,".")</f>
        <v>63522559.99776607</v>
      </c>
      <c r="BH66" s="27">
        <f>IFERROR(work!R66+work!BD66,".")</f>
        <v>71802383.263250738</v>
      </c>
      <c r="BI66" s="27">
        <f>IFERROR(work!S66+work!BE66,".")</f>
        <v>79599823.583379135</v>
      </c>
      <c r="BJ66" s="27">
        <f>IFERROR(work!T66+work!BF66,".")</f>
        <v>87534583.848143101</v>
      </c>
      <c r="BK66" s="27">
        <f>IFERROR(work!U66+work!BG66,".")</f>
        <v>95656901.849616393</v>
      </c>
      <c r="BL66" s="27">
        <f>IFERROR(work!V66+work!BH66,".")</f>
        <v>103104979.29949552</v>
      </c>
      <c r="BM66" s="27">
        <f>IFERROR(work!W66+work!BI66,".")</f>
        <v>110930556.95983523</v>
      </c>
      <c r="BN66" s="27">
        <f>IFERROR(work!X66+work!BJ66,".")</f>
        <v>120235250.93760391</v>
      </c>
      <c r="BO66" s="27">
        <f>IFERROR(work!Y66+work!BK66,".")</f>
        <v>130205927.45797147</v>
      </c>
      <c r="BP66" s="27">
        <f>IFERROR(work!Z66+work!BL66,".")</f>
        <v>141965156.53717864</v>
      </c>
      <c r="BQ66" s="27">
        <f>IFERROR(work!AA66+work!BM66,".")</f>
        <v>156160899.97266215</v>
      </c>
      <c r="BR66" s="27">
        <f>IFERROR(work!AB66+work!BN66,".")</f>
        <v>171914063.74746674</v>
      </c>
      <c r="BS66" s="27">
        <f>IFERROR(work!AC66+work!BO66,".")</f>
        <v>191312570.83017513</v>
      </c>
      <c r="BT66" s="27">
        <f>IFERROR(work!AD66+work!BP66,".")</f>
        <v>215575952.65539885</v>
      </c>
      <c r="BU66" s="27">
        <f>IFERROR(work!AE66+work!BQ66,".")</f>
        <v>246151465.35283792</v>
      </c>
      <c r="BV66" s="27">
        <f>IFERROR(work!AF66+work!BR66,".")</f>
        <v>269770039.07563031</v>
      </c>
      <c r="BW66" s="27">
        <f>IFERROR(work!AG66+work!BS66,".")</f>
        <v>294517417.90820098</v>
      </c>
      <c r="BX66" s="27">
        <f>IFERROR(work!AH66+work!BT66,".")</f>
        <v>325103505.42232901</v>
      </c>
      <c r="BY66" s="27">
        <f>IFERROR(work!AI66+work!BU66,".")</f>
        <v>354647153.62537968</v>
      </c>
      <c r="BZ66" s="27"/>
      <c r="CA66" s="27"/>
      <c r="CB66" s="27"/>
      <c r="CC66" s="27"/>
      <c r="CD66" s="27"/>
      <c r="CE66" s="27"/>
      <c r="CF66" s="27">
        <f>IFERROR(work!AP66-work!D66,".")</f>
        <v>-17984245.684305355</v>
      </c>
      <c r="CG66" s="27">
        <f>IFERROR(work!AQ66-work!E66,".")</f>
        <v>-18965592.793089896</v>
      </c>
      <c r="CH66" s="27">
        <f>IFERROR(work!AR66-work!F66,".")</f>
        <v>-20721989.887245324</v>
      </c>
      <c r="CI66" s="27">
        <f>IFERROR(work!AS66-work!G66,".")</f>
        <v>-23008155.789572224</v>
      </c>
      <c r="CJ66" s="27">
        <f>IFERROR(work!AT66-work!H66,".")</f>
        <v>-26542808.067406934</v>
      </c>
      <c r="CK66" s="27">
        <f>IFERROR(work!AU66-work!I66,".")</f>
        <v>-30160891.689264011</v>
      </c>
      <c r="CL66" s="27">
        <f>IFERROR(work!AV66-work!J66,".")</f>
        <v>-32834561.159795545</v>
      </c>
      <c r="CM66" s="27">
        <f>IFERROR(work!AW66-work!K66,".")</f>
        <v>-36673677.063645527</v>
      </c>
      <c r="CN66" s="27">
        <f>IFERROR(work!AX66-work!L66,".")</f>
        <v>-40841036.271624647</v>
      </c>
      <c r="CO66" s="27">
        <f>IFERROR(work!AY66-work!M66,".")</f>
        <v>-42515582.975008458</v>
      </c>
      <c r="CP66" s="27">
        <f>IFERROR(work!AZ66-work!N66,".")</f>
        <v>-44133296.576373786</v>
      </c>
      <c r="CQ66" s="27">
        <f>IFERROR(work!BA66-work!O66,".")</f>
        <v>-48244207.666048601</v>
      </c>
      <c r="CR66" s="27">
        <f>IFERROR(work!BB66-work!P66,".")</f>
        <v>-55134701.645483211</v>
      </c>
      <c r="CS66" s="27">
        <f>IFERROR(work!BC66-work!Q66,".")</f>
        <v>-62890411.008246087</v>
      </c>
      <c r="CT66" s="27">
        <f>IFERROR(work!BD66-work!R66,".")</f>
        <v>-71170686.944548845</v>
      </c>
      <c r="CU66" s="27">
        <f>IFERROR(work!BE66-work!S66,".")</f>
        <v>-78957311.277070567</v>
      </c>
      <c r="CV66" s="27">
        <f>IFERROR(work!BF66-work!T66,".")</f>
        <v>-86878264.498351723</v>
      </c>
      <c r="CW66" s="27">
        <f>IFERROR(work!BG66-work!U66,".")</f>
        <v>-94976341.393102452</v>
      </c>
      <c r="CX66" s="27">
        <f>IFERROR(work!BH66-work!V66,".")</f>
        <v>-102397656.91615552</v>
      </c>
      <c r="CY66" s="27">
        <f>IFERROR(work!BI66-work!W66,".")</f>
        <v>-110190279.60820526</v>
      </c>
      <c r="CZ66" s="27">
        <f>IFERROR(work!BJ66-work!X66,".")</f>
        <v>-119459735.90215196</v>
      </c>
      <c r="DA66" s="27">
        <f>IFERROR(work!BK66-work!Y66,".")</f>
        <v>-129383743.2894841</v>
      </c>
      <c r="DB66" s="27">
        <f>IFERROR(work!BL66-work!Z66,".")</f>
        <v>-141247174.24829537</v>
      </c>
      <c r="DC66" s="27">
        <f>IFERROR(work!BM66-work!AA66,".")</f>
        <v>-155372663.89135885</v>
      </c>
      <c r="DD66" s="27">
        <f>IFERROR(work!BN66-work!AB66,".")</f>
        <v>-171084390.06682181</v>
      </c>
      <c r="DE66" s="27">
        <f>IFERROR(work!BO66-work!AC66,".")</f>
        <v>-190444708.26512763</v>
      </c>
      <c r="DF66" s="27">
        <f>IFERROR(work!BP66-work!AD66,".")</f>
        <v>-214664500.88500577</v>
      </c>
      <c r="DG66" s="27">
        <f>IFERROR(work!BQ66-work!AE66,".")</f>
        <v>-245183132.59030563</v>
      </c>
      <c r="DH66" s="27">
        <f>IFERROR(work!BR66-work!AF66,".")</f>
        <v>-268732680.27005422</v>
      </c>
      <c r="DI66" s="27">
        <f>IFERROR(work!BS66-work!AG66,".")</f>
        <v>-293527551.61728764</v>
      </c>
      <c r="DJ66" s="27">
        <f>IFERROR(work!BT66-work!AH66,".")</f>
        <v>-324098140.93381041</v>
      </c>
      <c r="DK66" s="27">
        <f>IFERROR(work!BU66-work!AI66,".")</f>
        <v>-353631842.54916823</v>
      </c>
      <c r="DL66" s="27"/>
      <c r="DM66" s="27"/>
      <c r="DN66" s="27"/>
      <c r="DO66" s="27"/>
      <c r="DP66" s="27"/>
      <c r="DQ66" s="27"/>
      <c r="DR66" s="27"/>
      <c r="DS66" s="27">
        <f>IFERROR(work!DO66-work!CC66,".")</f>
        <v>3.2999999523162842E-2</v>
      </c>
      <c r="DT66" s="27">
        <f>IFERROR(work!DP66-work!CD66,".")</f>
        <v>3.1999999523162841E-2</v>
      </c>
      <c r="DU66" s="27">
        <f>IFERROR(work!DQ66-work!CE66,".")</f>
        <v>3.1999999523162841E-2</v>
      </c>
      <c r="DV66" s="27">
        <f>IFERROR(work!DR66-work!CF66,".")</f>
        <v>3.099999952316284E-2</v>
      </c>
      <c r="DW66" s="27">
        <f>IFERROR(work!DS66-work!CG66,".")</f>
        <v>3.099999952316284E-2</v>
      </c>
      <c r="DX66" s="27">
        <f>IFERROR(work!DT66-work!CH66,".")</f>
        <v>2.9999999523162839E-2</v>
      </c>
      <c r="DY66" s="27">
        <f>IFERROR(work!DU66-work!CI66,".")</f>
        <v>2.8999999523162838E-2</v>
      </c>
      <c r="DZ66" s="27">
        <f>IFERROR(work!DV66-work!CJ66,".")</f>
        <v>2.7999999523162837E-2</v>
      </c>
      <c r="EA66" s="27">
        <f>IFERROR(work!DW66-work!CK66,".")</f>
        <v>2.699999952316284E-2</v>
      </c>
      <c r="EB66" s="27">
        <f>IFERROR(work!DX66-work!CL66,".")</f>
        <v>2.5999999523162839E-2</v>
      </c>
      <c r="EC66" s="27">
        <f>IFERROR(work!DY66-work!CM66,".")</f>
        <v>2.399999952316284E-2</v>
      </c>
      <c r="ED66" s="27">
        <f>IFERROR(work!DZ66-work!CN66,".")</f>
        <v>2.1999999523162839E-2</v>
      </c>
      <c r="EE66" s="27">
        <f>IFERROR(work!EA66-work!CO66,".")</f>
        <v>2.0999999523162838E-2</v>
      </c>
      <c r="EF66" s="27">
        <f>IFERROR(work!EB66-work!CP66,".")</f>
        <v>1.8999999523162839E-2</v>
      </c>
      <c r="EG66" s="27">
        <f>IFERROR(work!EC66-work!CQ66,".")</f>
        <v>1.6999999523162838E-2</v>
      </c>
      <c r="EH66" s="27">
        <f>IFERROR(work!ED66-work!CR66,".")</f>
        <v>1.4999999523162839E-2</v>
      </c>
      <c r="EI66" s="27">
        <f>IFERROR(work!EE66-work!CS66,".")</f>
        <v>1.199999952316284E-2</v>
      </c>
      <c r="EJ66" s="27">
        <f>IFERROR(work!EF66-work!CT66,".")</f>
        <v>9.9999995231628384E-3</v>
      </c>
      <c r="EK66" s="27">
        <f>IFERROR(work!EG66-work!CU66,".")</f>
        <v>7.9999995231628401E-3</v>
      </c>
      <c r="EL66" s="27">
        <f>IFERROR(work!EH66-work!CV66,".")</f>
        <v>4.9999995231628375E-3</v>
      </c>
      <c r="EM66" s="27">
        <f>IFERROR(work!EI66-work!CW66,".")</f>
        <v>1.9999995231628417E-3</v>
      </c>
      <c r="EN66" s="27">
        <f>IFERROR(work!EJ66-work!CX66,".")</f>
        <v>-1.0000004768371609E-3</v>
      </c>
      <c r="EO66" s="27">
        <f>IFERROR(work!EK66-work!CY66,".")</f>
        <v>-4.0000004768371636E-3</v>
      </c>
      <c r="EP66" s="27">
        <f>IFERROR(work!EL66-work!CZ66,".")</f>
        <v>-7.0000004768371593E-3</v>
      </c>
      <c r="EQ66" s="27">
        <f>IFERROR(work!EM66-work!DA66,".")</f>
        <v>-1.4999999046325686E-2</v>
      </c>
      <c r="ER66" s="27">
        <f>IFERROR(work!EN66-work!DB66,".")</f>
        <v>-1.7999999046325682E-2</v>
      </c>
      <c r="ES66" s="27" t="str">
        <f>IFERROR(work!EO66-work!DC66,".")</f>
        <v>.</v>
      </c>
      <c r="ET66" s="27" t="str">
        <f>IFERROR(work!EP66-work!DD66,".")</f>
        <v>.</v>
      </c>
      <c r="EU66" s="27" t="str">
        <f>IFERROR(work!EQ66-work!DE66,".")</f>
        <v>.</v>
      </c>
      <c r="EV66" s="27" t="str">
        <f>IFERROR(work!ER66-work!DF66,".")</f>
        <v>.</v>
      </c>
      <c r="EW66" s="27" t="str">
        <f>IFERROR(work!ES66-work!DG66,".")</f>
        <v>.</v>
      </c>
      <c r="EX66" s="27" t="str">
        <f>IFERROR(work!ET66-work!DH66,".")</f>
        <v>.</v>
      </c>
      <c r="EY66" s="27"/>
      <c r="EZ66" s="27"/>
      <c r="FA66" s="27"/>
      <c r="FB66" s="27"/>
      <c r="FC66" s="27"/>
      <c r="FD66" s="27"/>
      <c r="FE66" s="27" t="str">
        <f>IF(ISNUMBER(work!GZ66/work!HD66),work!GZ66/work!HD66,".")</f>
        <v>.</v>
      </c>
      <c r="FF66" s="27" t="str">
        <f>IF(ISNUMBER(work!HA66/work!HE66),work!HA66/work!HE66,".")</f>
        <v>.</v>
      </c>
      <c r="FG66" s="27" t="str">
        <f>IF(ISNUMBER(work!HB66/work!HF66),work!HB66/work!HF66,".")</f>
        <v>.</v>
      </c>
      <c r="FH66" s="27" t="str">
        <f>IF(ISNUMBER(work!HC66/work!HG66),work!HC66/work!HG66,".")</f>
        <v>.</v>
      </c>
      <c r="FI66" s="27" t="str">
        <f>IF(ISNUMBER((work!HA66+work!HB66)/(work!HE66+work!HF66)),(work!HA66+work!HB66)/(work!HE66+work!HF66),".")</f>
        <v>.</v>
      </c>
      <c r="FJ66" s="27" t="str">
        <f>IF(ISNUMBER(work!HH66/work!HL66),work!HH66/work!HL66,".")</f>
        <v>.</v>
      </c>
      <c r="FK66" s="27" t="str">
        <f>IF(ISNUMBER(work!HI66/work!HM66),work!HI66/work!HM66,".")</f>
        <v>.</v>
      </c>
      <c r="FL66" s="27" t="str">
        <f>IF(ISNUMBER(work!HJ66/work!HN66),work!HJ66/work!HN66,".")</f>
        <v>.</v>
      </c>
      <c r="FM66" s="27" t="str">
        <f>IF(ISNUMBER(work!HK66/work!HO66),work!HK66/work!HO66,".")</f>
        <v>.</v>
      </c>
      <c r="FN66" s="27" t="str">
        <f>IF(ISNUMBER((work!HI66+work!HJ66)/(work!HM66+work!HN66)),(work!HI66+work!HJ66)/(work!HM66+work!HN66),".")</f>
        <v>.</v>
      </c>
      <c r="FO66" s="27" t="s">
        <v>5007</v>
      </c>
      <c r="FP66" s="27" t="s">
        <v>5007</v>
      </c>
      <c r="FQ66" s="27" t="s">
        <v>5007</v>
      </c>
      <c r="FR66" s="27" t="s">
        <v>5007</v>
      </c>
      <c r="FS66" s="27" t="s">
        <v>5007</v>
      </c>
      <c r="FT66" s="27" t="str">
        <f>work!GM66</f>
        <v>.</v>
      </c>
      <c r="FU66" s="27">
        <f>work!GN66</f>
        <v>1.2862593175072578E-3</v>
      </c>
      <c r="FV66" s="27" t="str">
        <f>work!GO66</f>
        <v>.</v>
      </c>
      <c r="FW66" s="27" t="s">
        <v>5007</v>
      </c>
      <c r="FX66" s="27"/>
      <c r="FY66" s="27">
        <f t="shared" si="42"/>
        <v>9677.2070000000003</v>
      </c>
      <c r="FZ66">
        <f t="shared" si="20"/>
        <v>0</v>
      </c>
      <c r="GA66" t="str">
        <f>work!HC66</f>
        <v>.</v>
      </c>
      <c r="GB66" t="str">
        <f>IF(ISNUMBER(work!HA66+work!HB66),work!HA66+work!HB66,".")</f>
        <v>.</v>
      </c>
      <c r="GC66" t="str">
        <f>IF(ISNUMBER(work!HK66-work!HC66),work!HK66-work!HC66,".")</f>
        <v>.</v>
      </c>
      <c r="GD66" t="str">
        <f>IF(ISNUMBER(work!HI66+work!HJ66-work!HA66-work!HB66),(work!HI66+work!HJ66-work!HA66-work!HB66),".")</f>
        <v>.</v>
      </c>
      <c r="GH66" t="str">
        <f>work!GQ66</f>
        <v>.</v>
      </c>
      <c r="GI66">
        <f>work!GR66</f>
        <v>14500</v>
      </c>
      <c r="GJ66" t="str">
        <f>work!GZ66</f>
        <v>.</v>
      </c>
      <c r="GK66" t="str">
        <f>work!HH66</f>
        <v>.</v>
      </c>
      <c r="GL66">
        <f t="shared" si="43"/>
        <v>3416.7335082905884</v>
      </c>
      <c r="GM66" t="str">
        <f>IFERROR(VLOOKUP($F66,AREA_EM_ALLYEAR,Seq!B$1,FALSE),".")</f>
        <v>.</v>
      </c>
      <c r="GN66" t="str">
        <f>IFERROR(VLOOKUP($F66,AREA_EM_ALLYEAR,Seq!C$1,FALSE),".")</f>
        <v>.</v>
      </c>
      <c r="GO66" t="str">
        <f>IFERROR(VLOOKUP($F66,AREA_EM_ALLYEAR,Seq!D$1,FALSE),".")</f>
        <v>.</v>
      </c>
      <c r="GP66" t="str">
        <f>IFERROR(VLOOKUP($F66,AREA_EM_ALLYEAR,Seq!E$1,FALSE),".")</f>
        <v>.</v>
      </c>
      <c r="GQ66" t="str">
        <f>IFERROR(VLOOKUP($F66,AREA_EM_ALLYEAR,Seq!F$1,FALSE),".")</f>
        <v>.</v>
      </c>
      <c r="GR66" t="str">
        <f>IFERROR(VLOOKUP($F66,AREA_EM_ALLYEAR,Seq!G$1,FALSE),".")</f>
        <v>.</v>
      </c>
      <c r="GS66" t="str">
        <f>IFERROR(VLOOKUP($F66,AREA_EM_ALLYEAR,Seq!H$1,FALSE),".")</f>
        <v>.</v>
      </c>
      <c r="GT66" t="str">
        <f>IFERROR(VLOOKUP($F66,AREA_EM_ALLYEAR,Seq!I$1,FALSE),".")</f>
        <v>.</v>
      </c>
      <c r="GU66" t="str">
        <f>IFERROR(VLOOKUP($F66,AREA_EM_ALLYEAR,Seq!J$1,FALSE),".")</f>
        <v>.</v>
      </c>
      <c r="GV66" t="str">
        <f>IFERROR(VLOOKUP($F66,AREA_EM_ALLYEAR,Seq!K$1,FALSE),".")</f>
        <v>.</v>
      </c>
      <c r="GW66" t="str">
        <f>IFERROR(VLOOKUP($F66,AREA_EM_ALLYEAR,Seq!L$1,FALSE),".")</f>
        <v>.</v>
      </c>
      <c r="GX66" t="str">
        <f>IFERROR(VLOOKUP($F66,AREA_EM_ALLYEAR,Seq!M$1,FALSE),".")</f>
        <v>.</v>
      </c>
      <c r="GY66" t="str">
        <f>IFERROR(VLOOKUP($F66,AREA_EM_ALLYEAR,Seq!N$1,FALSE),".")</f>
        <v>.</v>
      </c>
      <c r="GZ66" t="str">
        <f>IFERROR(VLOOKUP($F66,AREA_EM_ALLYEAR,Seq!O$1,FALSE),".")</f>
        <v>.</v>
      </c>
      <c r="HA66" t="str">
        <f t="shared" si="21"/>
        <v>.</v>
      </c>
      <c r="HK66" s="139">
        <f>IFERROR(VLOOKUP(CONCATENATE($G66, ".SP.DYN.LE00.IN"),AREA_WB_6ATTRS,Seq!B$1,FALSE)-VLOOKUP("CHN.SP.DYN.LE00.IN",AREA_WB_6ATTRS,Seq!B$1,FALSE),".")</f>
        <v>-18.785682926829274</v>
      </c>
      <c r="HL66" s="139">
        <f>IFERROR(VLOOKUP(CONCATENATE($G66, ".SP.DYN.LE00.IN"),AREA_WB_6ATTRS,Seq!C$1,FALSE)-VLOOKUP("CHN.SP.DYN.LE00.IN",AREA_WB_6ATTRS,Seq!C$1,FALSE),".")</f>
        <v>-18.674536585365864</v>
      </c>
      <c r="HM66" s="139">
        <f>IFERROR(VLOOKUP(CONCATENATE($G66, ".SP.DYN.LE00.IN"),AREA_WB_6ATTRS,Seq!D$1,FALSE)-VLOOKUP("CHN.SP.DYN.LE00.IN",AREA_WB_6ATTRS,Seq!D$1,FALSE),".")</f>
        <v>-18.657731707317069</v>
      </c>
      <c r="HN66" s="139">
        <f>IFERROR(VLOOKUP(CONCATENATE($G66, ".SP.DYN.LE00.IN"),AREA_WB_6ATTRS,Seq!E$1,FALSE)-VLOOKUP("CHN.SP.DYN.LE00.IN",AREA_WB_6ATTRS,Seq!E$1,FALSE),".")</f>
        <v>-18.726878048780485</v>
      </c>
      <c r="HO66" s="139">
        <f>IFERROR(VLOOKUP(CONCATENATE($G66, ".SP.DYN.LE00.IN"),AREA_WB_6ATTRS,Seq!F$1,FALSE)-VLOOKUP("CHN.SP.DYN.LE00.IN",AREA_WB_6ATTRS,Seq!F$1,FALSE),".")</f>
        <v>-18.866487804878048</v>
      </c>
      <c r="HP66" s="139">
        <f>IFERROR(VLOOKUP(CONCATENATE($G66, ".SP.DYN.LE00.IN"),AREA_WB_6ATTRS,Seq!G$1,FALSE)-VLOOKUP("CHN.SP.DYN.LE00.IN",AREA_WB_6ATTRS,Seq!G$1,FALSE),".")</f>
        <v>-19.039609756097562</v>
      </c>
      <c r="HQ66" s="139">
        <f>IFERROR(VLOOKUP(CONCATENATE($G66, ".SP.DYN.LE00.IN"),AREA_WB_6ATTRS,Seq!H$1,FALSE)-VLOOKUP("CHN.SP.DYN.LE00.IN",AREA_WB_6ATTRS,Seq!H$1,FALSE),".")</f>
        <v>-19.191780487804884</v>
      </c>
      <c r="HR66" s="139">
        <f>IFERROR(VLOOKUP(CONCATENATE($G66, ".SP.DYN.LE00.IN"),AREA_WB_6ATTRS,Seq!I$1,FALSE)-VLOOKUP("CHN.SP.DYN.LE00.IN",AREA_WB_6ATTRS,Seq!I$1,FALSE),".")</f>
        <v>-19.269097560975624</v>
      </c>
      <c r="HS66" s="139">
        <f>IFERROR(VLOOKUP(CONCATENATE($G66, ".SP.DYN.LE00.IN"),AREA_WB_6ATTRS,Seq!J$1,FALSE)-VLOOKUP("CHN.SP.DYN.LE00.IN",AREA_WB_6ATTRS,Seq!J$1,FALSE),".")</f>
        <v>-19.228536585365859</v>
      </c>
      <c r="HT66" s="139">
        <f>IFERROR(VLOOKUP(CONCATENATE($G66, ".SP.DYN.LE00.IN"),AREA_WB_6ATTRS,Seq!K$1,FALSE)-VLOOKUP("CHN.SP.DYN.LE00.IN",AREA_WB_6ATTRS,Seq!K$1,FALSE),".")</f>
        <v>-19.047121951219516</v>
      </c>
      <c r="HU66" s="139">
        <f>IFERROR(VLOOKUP(CONCATENATE($G66, ".SP.DYN.LE00.IN"),AREA_WB_6ATTRS,Seq!L$1,FALSE)-VLOOKUP("CHN.SP.DYN.LE00.IN",AREA_WB_6ATTRS,Seq!L$1,FALSE),".")</f>
        <v>-18.717341463414627</v>
      </c>
      <c r="HV66" s="139">
        <f>IFERROR(VLOOKUP(CONCATENATE($G66, ".SP.DYN.LE00.IN"),AREA_WB_6ATTRS,Seq!M$1,FALSE)-VLOOKUP("CHN.SP.DYN.LE00.IN",AREA_WB_6ATTRS,Seq!M$1,FALSE),".")</f>
        <v>-18.243609756097563</v>
      </c>
      <c r="HW66" s="139">
        <f>IFERROR(VLOOKUP(CONCATENATE($G66, ".SP.DYN.LE00.IN"),AREA_WB_6ATTRS,Seq!N$1,FALSE)-VLOOKUP("CHN.SP.DYN.LE00.IN",AREA_WB_6ATTRS,Seq!N$1,FALSE),".")</f>
        <v>-17.664439024390241</v>
      </c>
      <c r="HX66" s="139">
        <f>IFERROR(VLOOKUP(CONCATENATE($G66, ".SP.DYN.LE00.IN"),AREA_WB_6ATTRS,Seq!O$1,FALSE)-VLOOKUP("CHN.SP.DYN.LE00.IN",AREA_WB_6ATTRS,Seq!O$1,FALSE),".")</f>
        <v>-17.014707317073167</v>
      </c>
      <c r="HY66" s="139">
        <f>IFERROR(VLOOKUP(CONCATENATE($G66, ".SP.DYN.LE00.IN"),AREA_WB_6ATTRS,Seq!P$1,FALSE)-VLOOKUP("CHN.SP.DYN.LE00.IN",AREA_WB_6ATTRS,Seq!P$1,FALSE),".")</f>
        <v>-16.311902439024387</v>
      </c>
      <c r="HZ66" s="139">
        <f>IFERROR(VLOOKUP(CONCATENATE($G66, ".SP.DYN.LE00.IN"),AREA_WB_6ATTRS,Seq!Q$1,FALSE)-VLOOKUP("CHN.SP.DYN.LE00.IN",AREA_WB_6ATTRS,Seq!Q$1,FALSE),".")</f>
        <v>-15.57</v>
      </c>
      <c r="IA66" s="139">
        <f>IFERROR(VLOOKUP(CONCATENATE($G66, ".SP.DYN.LE00.IN"),AREA_WB_6ATTRS,Seq!R$1,FALSE)-VLOOKUP("CHN.SP.DYN.LE00.IN",AREA_WB_6ATTRS,Seq!R$1,FALSE),".")</f>
        <v>-14.795951219512204</v>
      </c>
      <c r="IB66" s="139">
        <f>IFERROR(VLOOKUP(CONCATENATE($G66, ".SP.DYN.LE00.IN"),AREA_WB_6ATTRS,Seq!S$1,FALSE)-VLOOKUP("CHN.SP.DYN.LE00.IN",AREA_WB_6ATTRS,Seq!S$1,FALSE),".")</f>
        <v>-13.996268292682927</v>
      </c>
      <c r="IC66" s="139">
        <f>IFERROR(VLOOKUP(CONCATENATE($G66, ".SP.DYN.LE00.IN"),AREA_WB_6ATTRS,Seq!T$1,FALSE)-VLOOKUP("CHN.SP.DYN.LE00.IN",AREA_WB_6ATTRS,Seq!T$1,FALSE),".")</f>
        <v>-13.180975609756111</v>
      </c>
      <c r="ID66" s="139">
        <f>IFERROR(VLOOKUP(CONCATENATE($G66, ".SP.DYN.LE00.IN"),AREA_WB_6ATTRS,Seq!U$1,FALSE)-VLOOKUP("CHN.SP.DYN.LE00.IN",AREA_WB_6ATTRS,Seq!U$1,FALSE),".")</f>
        <v>-12.367097560975616</v>
      </c>
      <c r="IE66" s="139">
        <f>IFERROR(VLOOKUP(CONCATENATE($G66, ".SP.DYN.LE00.IN"),AREA_WB_6ATTRS,Seq!V$1,FALSE)-VLOOKUP("CHN.SP.DYN.LE00.IN",AREA_WB_6ATTRS,Seq!V$1,FALSE),".")</f>
        <v>-11.567146341463413</v>
      </c>
      <c r="IF66" s="139">
        <f>IFERROR(VLOOKUP(CONCATENATE($G66, ".SP.DYN.LE00.IN"),AREA_WB_6ATTRS,Seq!W$1,FALSE)-VLOOKUP("CHN.SP.DYN.LE00.IN",AREA_WB_6ATTRS,Seq!W$1,FALSE),".")</f>
        <v>-10.784609756097574</v>
      </c>
      <c r="IG66" s="139">
        <f>IFERROR(VLOOKUP(CONCATENATE($G66, ".SP.DYN.LE00.IN"),AREA_WB_6ATTRS,Seq!X$1,FALSE)-VLOOKUP("CHN.SP.DYN.LE00.IN",AREA_WB_6ATTRS,Seq!X$1,FALSE),".")</f>
        <v>-10.028073170731687</v>
      </c>
      <c r="IH66" s="139">
        <f>IFERROR(VLOOKUP(CONCATENATE($G66, ".SP.DYN.LE00.IN"),AREA_WB_6ATTRS,Seq!Y$1,FALSE)-VLOOKUP("CHN.SP.DYN.LE00.IN",AREA_WB_6ATTRS,Seq!Y$1,FALSE),".")</f>
        <v>-9.3075609756097535</v>
      </c>
      <c r="II66" s="139">
        <f>IFERROR(VLOOKUP(CONCATENATE($G66, ".SP.DYN.LE00.IN"),AREA_WB_6ATTRS,Seq!Z$1,FALSE)-VLOOKUP("CHN.SP.DYN.LE00.IN",AREA_WB_6ATTRS,Seq!Z$1,FALSE),".")</f>
        <v>-8.6415609756097567</v>
      </c>
      <c r="IJ66" s="139">
        <f>IFERROR(VLOOKUP(CONCATENATE($G66, ".SP.DYN.LE00.IN"),AREA_WB_6ATTRS,Seq!AA$1,FALSE)-VLOOKUP("CHN.SP.DYN.LE00.IN",AREA_WB_6ATTRS,Seq!AA$1,FALSE),".")</f>
        <v>-8.0591463414634035</v>
      </c>
      <c r="IK66" s="139">
        <f>IFERROR(VLOOKUP(CONCATENATE($G66, ".SP.DYN.LE00.IN"),AREA_WB_6ATTRS,Seq!AB$1,FALSE)-VLOOKUP("CHN.SP.DYN.LE00.IN",AREA_WB_6ATTRS,Seq!AB$1,FALSE),".")</f>
        <v>-7.5882926829268342</v>
      </c>
      <c r="IL66" s="139">
        <f>IFERROR(VLOOKUP(CONCATENATE($G66, ".SP.DYN.LE00.IN"),AREA_WB_6ATTRS,Seq!AC$1,FALSE)-VLOOKUP("CHN.SP.DYN.LE00.IN",AREA_WB_6ATTRS,Seq!AC$1,FALSE),".")</f>
        <v>-7.2370243902439029</v>
      </c>
      <c r="IM66" s="139">
        <f>IFERROR(VLOOKUP(CONCATENATE($G66, ".SP.DYN.LE00.IN"),AREA_WB_6ATTRS,Seq!AD$1,FALSE)-VLOOKUP("CHN.SP.DYN.LE00.IN",AREA_WB_6ATTRS,Seq!AD$1,FALSE),".")</f>
        <v>-6.9998048780487778</v>
      </c>
      <c r="IN66" s="139">
        <f>IFERROR(VLOOKUP(CONCATENATE($G66, ".SP.DYN.LE00.IN"),AREA_WB_6ATTRS,Seq!AE$1,FALSE)-VLOOKUP("CHN.SP.DYN.LE00.IN",AREA_WB_6ATTRS,Seq!AE$1,FALSE),".")</f>
        <v>-6.8651463414634151</v>
      </c>
      <c r="IO66" s="139">
        <f>IFERROR(VLOOKUP(CONCATENATE($G66, ".SP.DYN.LE00.IN"),AREA_WB_6ATTRS,Seq!AF$1,FALSE)-VLOOKUP("CHN.SP.DYN.LE00.IN",AREA_WB_6ATTRS,Seq!AF$1,FALSE),".")</f>
        <v>-6.8060243902439197</v>
      </c>
      <c r="IP66" s="139" t="str">
        <f>IFERROR(VLOOKUP(CONCATENATE($G66, ".SP.DYN.LE00.IN"),AREA_WB_6ATTRS,Seq!AG$1,FALSE)-VLOOKUP("CHN.SP.DYN.LE00.IN",AREA_WB_6ATTRS,Seq!AG$1,FALSE),".")</f>
        <v>.</v>
      </c>
      <c r="IW66">
        <f>IFERROR(VLOOKUP(CONCATENATE($G66, ".SP.DYN.LE00.IN"),AREA_WB_6ATTRS,Seq!B$1,FALSE),".")</f>
        <v>48.208121951219518</v>
      </c>
      <c r="IX66">
        <f>IFERROR(VLOOKUP(CONCATENATE($G66, ".SP.DYN.LE00.IN"),AREA_WB_6ATTRS,Seq!C$1,FALSE),".")</f>
        <v>48.588390243902445</v>
      </c>
      <c r="IY66">
        <f>IFERROR(VLOOKUP(CONCATENATE($G66, ".SP.DYN.LE00.IN"),AREA_WB_6ATTRS,Seq!D$1,FALSE),".")</f>
        <v>48.877170731707324</v>
      </c>
      <c r="IZ66">
        <f>IFERROR(VLOOKUP(CONCATENATE($G66, ".SP.DYN.LE00.IN"),AREA_WB_6ATTRS,Seq!E$1,FALSE),".")</f>
        <v>49.072975609756107</v>
      </c>
      <c r="JA66">
        <f>IFERROR(VLOOKUP(CONCATENATE($G66, ".SP.DYN.LE00.IN"),AREA_WB_6ATTRS,Seq!F$1,FALSE),".")</f>
        <v>49.192780487804882</v>
      </c>
      <c r="JB66">
        <f>IFERROR(VLOOKUP(CONCATENATE($G66, ".SP.DYN.LE00.IN"),AREA_WB_6ATTRS,Seq!G$1,FALSE),".")</f>
        <v>49.273536585365861</v>
      </c>
      <c r="JC66">
        <f>IFERROR(VLOOKUP(CONCATENATE($G66, ".SP.DYN.LE00.IN"),AREA_WB_6ATTRS,Seq!H$1,FALSE),".")</f>
        <v>49.367707317073176</v>
      </c>
      <c r="JD66">
        <f>IFERROR(VLOOKUP(CONCATENATE($G66, ".SP.DYN.LE00.IN"),AREA_WB_6ATTRS,Seq!I$1,FALSE),".")</f>
        <v>49.528219512195122</v>
      </c>
      <c r="JE66">
        <f>IFERROR(VLOOKUP(CONCATENATE($G66, ".SP.DYN.LE00.IN"),AREA_WB_6ATTRS,Seq!J$1,FALSE),".")</f>
        <v>49.798585365853668</v>
      </c>
      <c r="JF66">
        <f>IFERROR(VLOOKUP(CONCATENATE($G66, ".SP.DYN.LE00.IN"),AREA_WB_6ATTRS,Seq!K$1,FALSE),".")</f>
        <v>50.199804878048788</v>
      </c>
      <c r="JG66">
        <f>IFERROR(VLOOKUP(CONCATENATE($G66, ".SP.DYN.LE00.IN"),AREA_WB_6ATTRS,Seq!L$1,FALSE),".")</f>
        <v>50.742390243902449</v>
      </c>
      <c r="JH66">
        <f>IFERROR(VLOOKUP(CONCATENATE($G66, ".SP.DYN.LE00.IN"),AREA_WB_6ATTRS,Seq!M$1,FALSE),".")</f>
        <v>51.420414634146347</v>
      </c>
      <c r="JI66">
        <f>IFERROR(VLOOKUP(CONCATENATE($G66, ".SP.DYN.LE00.IN"),AREA_WB_6ATTRS,Seq!N$1,FALSE),".")</f>
        <v>52.19739024390244</v>
      </c>
      <c r="JJ66">
        <f>IFERROR(VLOOKUP(CONCATENATE($G66, ".SP.DYN.LE00.IN"),AREA_WB_6ATTRS,Seq!O$1,FALSE),".")</f>
        <v>53.039926829268303</v>
      </c>
      <c r="JK66">
        <f>IFERROR(VLOOKUP(CONCATENATE($G66, ".SP.DYN.LE00.IN"),AREA_WB_6ATTRS,Seq!P$1,FALSE),".")</f>
        <v>53.931024390243913</v>
      </c>
      <c r="JL66">
        <f>IFERROR(VLOOKUP(CONCATENATE($G66, ".SP.DYN.LE00.IN"),AREA_WB_6ATTRS,Seq!Q$1,FALSE),".")</f>
        <v>54.854731707317079</v>
      </c>
      <c r="JM66">
        <f>IFERROR(VLOOKUP(CONCATENATE($G66, ".SP.DYN.LE00.IN"),AREA_WB_6ATTRS,Seq!R$1,FALSE),".")</f>
        <v>55.803073170731707</v>
      </c>
      <c r="JN66">
        <f>IFERROR(VLOOKUP(CONCATENATE($G66, ".SP.DYN.LE00.IN"),AREA_WB_6ATTRS,Seq!S$1,FALSE),".")</f>
        <v>56.770048780487812</v>
      </c>
      <c r="JO66">
        <f>IFERROR(VLOOKUP(CONCATENATE($G66, ".SP.DYN.LE00.IN"),AREA_WB_6ATTRS,Seq!T$1,FALSE),".")</f>
        <v>57.746121951219514</v>
      </c>
      <c r="JP66">
        <f>IFERROR(VLOOKUP(CONCATENATE($G66, ".SP.DYN.LE00.IN"),AREA_WB_6ATTRS,Seq!U$1,FALSE),".")</f>
        <v>58.716292682926841</v>
      </c>
      <c r="JQ66">
        <f>IFERROR(VLOOKUP(CONCATENATE($G66, ".SP.DYN.LE00.IN"),AREA_WB_6ATTRS,Seq!V$1,FALSE),".")</f>
        <v>59.674560975609765</v>
      </c>
      <c r="JR66">
        <f>IFERROR(VLOOKUP(CONCATENATE($G66, ".SP.DYN.LE00.IN"),AREA_WB_6ATTRS,Seq!W$1,FALSE),".")</f>
        <v>60.620926829268292</v>
      </c>
      <c r="JS66">
        <f>IFERROR(VLOOKUP(CONCATENATE($G66, ".SP.DYN.LE00.IN"),AREA_WB_6ATTRS,Seq!X$1,FALSE),".")</f>
        <v>61.551365853658552</v>
      </c>
      <c r="JT66">
        <f>IFERROR(VLOOKUP(CONCATENATE($G66, ".SP.DYN.LE00.IN"),AREA_WB_6ATTRS,Seq!Y$1,FALSE),".")</f>
        <v>62.457317073170735</v>
      </c>
      <c r="JU66">
        <f>IFERROR(VLOOKUP(CONCATENATE($G66, ".SP.DYN.LE00.IN"),AREA_WB_6ATTRS,Seq!Z$1,FALSE),".")</f>
        <v>63.320780487804889</v>
      </c>
      <c r="JV66">
        <f>IFERROR(VLOOKUP(CONCATENATE($G66, ".SP.DYN.LE00.IN"),AREA_WB_6ATTRS,Seq!AA$1,FALSE),".")</f>
        <v>64.112170731707337</v>
      </c>
      <c r="JW66">
        <f>IFERROR(VLOOKUP(CONCATENATE($G66, ".SP.DYN.LE00.IN"),AREA_WB_6ATTRS,Seq!AB$1,FALSE),".")</f>
        <v>64.801439024390248</v>
      </c>
      <c r="JX66">
        <f>IFERROR(VLOOKUP(CONCATENATE($G66, ".SP.DYN.LE00.IN"),AREA_WB_6ATTRS,Seq!AC$1,FALSE),".")</f>
        <v>65.375560975609758</v>
      </c>
      <c r="JY66">
        <f>IFERROR(VLOOKUP(CONCATENATE($G66, ".SP.DYN.LE00.IN"),AREA_WB_6ATTRS,Seq!AD$1,FALSE),".")</f>
        <v>65.835536585365858</v>
      </c>
      <c r="JZ66">
        <f>IFERROR(VLOOKUP(CONCATENATE($G66, ".SP.DYN.LE00.IN"),AREA_WB_6ATTRS,Seq!AE$1,FALSE),".")</f>
        <v>66.191365853658539</v>
      </c>
      <c r="KA66">
        <f>IFERROR(VLOOKUP(CONCATENATE($G66, ".SP.DYN.LE00.IN"),AREA_WB_6ATTRS,Seq!AF$1,FALSE),".")</f>
        <v>66.467073170731709</v>
      </c>
      <c r="KB66" t="str">
        <f>IFERROR(VLOOKUP(CONCATENATE($G66, ".SP.DYN.LE00.IN"),AREA_WB_6ATTRS,Seq!AG$1,FALSE),".")</f>
        <v>.</v>
      </c>
      <c r="KK66">
        <f t="shared" si="25"/>
        <v>1445</v>
      </c>
      <c r="KL66">
        <f t="shared" si="23"/>
        <v>0</v>
      </c>
      <c r="KM66">
        <f t="shared" si="26"/>
        <v>44786414.888238594</v>
      </c>
      <c r="KN66">
        <f t="shared" si="27"/>
        <v>-44133296.576373786</v>
      </c>
      <c r="KO66">
        <f t="shared" si="24"/>
        <v>2.399999952316284E-2</v>
      </c>
      <c r="KP66" t="str">
        <f>work!HA66</f>
        <v>.</v>
      </c>
      <c r="KQ66" t="str">
        <f>work!HB66</f>
        <v>.</v>
      </c>
      <c r="KR66" t="str">
        <f>work!HC66</f>
        <v>.</v>
      </c>
      <c r="KS66" t="str">
        <f>IF(ISNUMBER(work!HI66-work!HA66),work!HI66-work!HA66,".")</f>
        <v>.</v>
      </c>
      <c r="KT66" t="str">
        <f>IF(ISNUMBER(work!HJ66-work!HB66),work!HJ66-work!HB66,".")</f>
        <v>.</v>
      </c>
      <c r="KU66" t="str">
        <f>IF(ISNUMBER(work!HK66-work!HC66),work!HK66-work!HC66,".")</f>
        <v>.</v>
      </c>
      <c r="KW66">
        <f>IFERROR(work!HR66/work!HV66,".")</f>
        <v>4.464075062474969E-4</v>
      </c>
      <c r="KX66">
        <f>IFERROR(work!HS66/work!HW66,".")</f>
        <v>3.6964431558984438E-4</v>
      </c>
      <c r="KY66">
        <f>IFERROR(work!HT66/work!HX66,".")</f>
        <v>2.4660626700696191E-4</v>
      </c>
      <c r="KZ66">
        <f>IFERROR(work!HU66/work!HY66,".")</f>
        <v>1.6494947205489188E-4</v>
      </c>
    </row>
    <row r="67" spans="1:312">
      <c r="A67" s="24">
        <f t="shared" si="0"/>
        <v>66</v>
      </c>
      <c r="B67" s="24" t="str">
        <f t="shared" si="28"/>
        <v>Out</v>
      </c>
      <c r="C67" s="24" t="str">
        <f t="shared" si="29"/>
        <v>Out</v>
      </c>
      <c r="D67" s="24" t="str">
        <f t="shared" si="30"/>
        <v>Out67</v>
      </c>
      <c r="E67" s="25" t="s">
        <v>3917</v>
      </c>
      <c r="F67" s="26" t="str">
        <f t="shared" si="3"/>
        <v>Mali</v>
      </c>
      <c r="G67" s="166" t="s">
        <v>1564</v>
      </c>
      <c r="H67" s="166" t="s">
        <v>5007</v>
      </c>
      <c r="I67" s="166" t="s">
        <v>5007</v>
      </c>
      <c r="J67" s="180" t="s">
        <v>5007</v>
      </c>
      <c r="K67" s="180" t="s">
        <v>5007</v>
      </c>
      <c r="L67" s="27">
        <f>IFERROR(VLOOKUP($F67,Area_FDI_84_96,Seq!B$1,FALSE),0)</f>
        <v>0</v>
      </c>
      <c r="M67" s="27">
        <f>IFERROR(VLOOKUP($F67,Area_FDI_84_96,Seq!C$1,FALSE),0)</f>
        <v>0</v>
      </c>
      <c r="N67" s="27">
        <f>IFERROR(VLOOKUP($F67,Area_FDI_84_96,Seq!D$1,FALSE),0)</f>
        <v>0</v>
      </c>
      <c r="O67" s="27">
        <f>IFERROR(VLOOKUP($F67,Area_FDI_84_96,Seq!E$1,FALSE),0)</f>
        <v>0</v>
      </c>
      <c r="P67" s="27">
        <f>IFERROR(VLOOKUP($F67,Area_FDI_84_96,Seq!F$1,FALSE),0)</f>
        <v>0</v>
      </c>
      <c r="Q67" s="27">
        <f>IFERROR(VLOOKUP($F67,Area_FDI_84_96,Seq!G$1,FALSE),0)</f>
        <v>0</v>
      </c>
      <c r="R67" s="27">
        <f>IFERROR(VLOOKUP($F67,Area_FDI_84_96,Seq!H$1,FALSE),0)</f>
        <v>0</v>
      </c>
      <c r="S67" s="27">
        <f>IFERROR(VLOOKUP($F67,Area_FDI_84_96,Seq!I$1,FALSE),0)</f>
        <v>0</v>
      </c>
      <c r="T67" s="27">
        <f>IFERROR(VALUE(VLOOKUP($E67,Area_FDI_92_95,Seq!B$1,FALSE)),0)</f>
        <v>0</v>
      </c>
      <c r="U67" s="27">
        <f>IFERROR(VALUE(VLOOKUP($E67,Area_FDI_92_95,Seq!C$1,FALSE)),0)</f>
        <v>0</v>
      </c>
      <c r="V67" s="27">
        <f>IFERROR(VALUE(VLOOKUP($E67,Area_FDI_92_95,Seq!D$1,FALSE)),0)</f>
        <v>20</v>
      </c>
      <c r="W67" s="27">
        <f>IFERROR(VALUE(VLOOKUP($E67,Area_FDI_92_95,Seq!E$1,FALSE)),0)</f>
        <v>0</v>
      </c>
      <c r="X67" s="27">
        <f>IFERROR(VALUE(VLOOKUP($E67,Area_FDI_96_99,Seq!B$1,FALSE)),0)</f>
        <v>0</v>
      </c>
      <c r="Y67" s="27">
        <f>IFERROR(VALUE(VLOOKUP($E67,Area_FDI_96_99,Seq!C$1,FALSE)),0)</f>
        <v>0</v>
      </c>
      <c r="Z67" s="27">
        <f>IFERROR(VALUE(VLOOKUP($E67,Area_FDI_96_99,Seq!D$1,FALSE)),0)</f>
        <v>0</v>
      </c>
      <c r="AA67" s="27">
        <f>IFERROR(VALUE(VLOOKUP($E67,Area_FDI_96_99,Seq!E$1,FALSE)),0)</f>
        <v>0</v>
      </c>
      <c r="AB67" s="27">
        <f t="shared" si="31"/>
        <v>0</v>
      </c>
      <c r="AC67" s="27">
        <f t="shared" si="32"/>
        <v>0</v>
      </c>
      <c r="AD67" s="27">
        <f t="shared" si="33"/>
        <v>0</v>
      </c>
      <c r="AE67" s="27">
        <f t="shared" si="34"/>
        <v>0</v>
      </c>
      <c r="AF67" s="27">
        <f t="shared" si="35"/>
        <v>11</v>
      </c>
      <c r="AG67" s="27">
        <f t="shared" si="36"/>
        <v>6</v>
      </c>
      <c r="AH67" s="27">
        <f t="shared" si="37"/>
        <v>0</v>
      </c>
      <c r="AI67" s="27">
        <f t="shared" si="38"/>
        <v>0</v>
      </c>
      <c r="AJ67" s="27">
        <f t="shared" si="39"/>
        <v>0</v>
      </c>
      <c r="AK67" s="27">
        <f t="shared" si="40"/>
        <v>4</v>
      </c>
      <c r="AL67" s="27">
        <f t="shared" si="41"/>
        <v>0</v>
      </c>
      <c r="AM67" s="27"/>
      <c r="AN67" s="27"/>
      <c r="AO67" s="27"/>
      <c r="AP67" s="27"/>
      <c r="AQ67" s="27"/>
      <c r="AR67" s="27"/>
      <c r="AS67" s="27"/>
      <c r="AT67" s="27">
        <f>IFERROR(work!D67+work!AP67,".")</f>
        <v>18447710.437094059</v>
      </c>
      <c r="AU67" s="27">
        <f>IFERROR(work!E67+work!AQ67,".")</f>
        <v>19392228.199183594</v>
      </c>
      <c r="AV67" s="27">
        <f>IFERROR(work!F67+work!AR67,".")</f>
        <v>21136751.020929445</v>
      </c>
      <c r="AW67" s="27">
        <f>IFERROR(work!G67+work!AS67,".")</f>
        <v>23432113.229120515</v>
      </c>
      <c r="AX67" s="27">
        <f>IFERROR(work!H67+work!AT67,".")</f>
        <v>26977902.885396153</v>
      </c>
      <c r="AY67" s="27">
        <f>IFERROR(work!I67+work!AU67,".")</f>
        <v>30581854.174852248</v>
      </c>
      <c r="AZ67" s="27">
        <f>IFERROR(work!J67+work!AV67,".")</f>
        <v>33272562.271250796</v>
      </c>
      <c r="BA67" s="27">
        <f>IFERROR(work!K67+work!AW67,".")</f>
        <v>37114341.180457741</v>
      </c>
      <c r="BB67" s="27">
        <f>IFERROR(work!L67+work!AX67,".")</f>
        <v>41293883.562149197</v>
      </c>
      <c r="BC67" s="27">
        <f>IFERROR(work!M67+work!AY67,".")</f>
        <v>42998321.734921061</v>
      </c>
      <c r="BD67" s="27">
        <f>IFERROR(work!N67+work!AZ67,".")</f>
        <v>44622869.387262069</v>
      </c>
      <c r="BE67" s="27">
        <f>IFERROR(work!O67+work!BA67,".")</f>
        <v>48715810.517772667</v>
      </c>
      <c r="BF67" s="27">
        <f>IFERROR(work!P67+work!BB67,".")</f>
        <v>55623737.470650621</v>
      </c>
      <c r="BG67" s="27">
        <f>IFERROR(work!Q67+work!BC67,".")</f>
        <v>63382098.243709907</v>
      </c>
      <c r="BH67" s="27">
        <f>IFERROR(work!R67+work!BD67,".")</f>
        <v>71663749.717380762</v>
      </c>
      <c r="BI67" s="27">
        <f>IFERROR(work!S67+work!BE67,".")</f>
        <v>79466785.307531029</v>
      </c>
      <c r="BJ67" s="27">
        <f>IFERROR(work!T67+work!BF67,".")</f>
        <v>87400699.666711658</v>
      </c>
      <c r="BK67" s="27">
        <f>IFERROR(work!U67+work!BG67,".")</f>
        <v>95524032.263288215</v>
      </c>
      <c r="BL67" s="27">
        <f>IFERROR(work!V67+work!BH67,".")</f>
        <v>102971242.07050481</v>
      </c>
      <c r="BM67" s="27">
        <f>IFERROR(work!W67+work!BI67,".")</f>
        <v>110795153.71439555</v>
      </c>
      <c r="BN67" s="27">
        <f>IFERROR(work!X67+work!BJ67,".")</f>
        <v>120089740.38402525</v>
      </c>
      <c r="BO67" s="27">
        <f>IFERROR(work!Y67+work!BK67,".")</f>
        <v>130066394.22053692</v>
      </c>
      <c r="BP67" s="27">
        <f>IFERROR(work!Z67+work!BL67,".")</f>
        <v>141889002.94456318</v>
      </c>
      <c r="BQ67" s="27">
        <f>IFERROR(work!AA67+work!BM67,".")</f>
        <v>156070666.54326838</v>
      </c>
      <c r="BR67" s="27">
        <f>IFERROR(work!AB67+work!BN67,".")</f>
        <v>171809752.97808838</v>
      </c>
      <c r="BS67" s="27">
        <f>IFERROR(work!AC67+work!BO67,".")</f>
        <v>191208044.96511489</v>
      </c>
      <c r="BT67" s="27">
        <f>IFERROR(work!AD67+work!BP67,".")</f>
        <v>215467090.67479137</v>
      </c>
      <c r="BU67" s="27">
        <f>IFERROR(work!AE67+work!BQ67,".")</f>
        <v>246029078.02405816</v>
      </c>
      <c r="BV67" s="27">
        <f>IFERROR(work!AF67+work!BR67,".")</f>
        <v>269631227.677953</v>
      </c>
      <c r="BW67" s="27">
        <f>IFERROR(work!AG67+work!BS67,".")</f>
        <v>294419446.82808501</v>
      </c>
      <c r="BX67" s="27">
        <f>IFERROR(work!AH67+work!BT67,".")</f>
        <v>325020809.04320019</v>
      </c>
      <c r="BY67" s="27">
        <f>IFERROR(work!AI67+work!BU67,".")</f>
        <v>354570823.57076293</v>
      </c>
      <c r="BZ67" s="27"/>
      <c r="CA67" s="27"/>
      <c r="CB67" s="27"/>
      <c r="CC67" s="27"/>
      <c r="CD67" s="27"/>
      <c r="CE67" s="27"/>
      <c r="CF67" s="27">
        <f>IFERROR(work!AP67-work!D67,".")</f>
        <v>-18140513.650627319</v>
      </c>
      <c r="CG67" s="27">
        <f>IFERROR(work!AQ67-work!E67,".")</f>
        <v>-19098583.541099306</v>
      </c>
      <c r="CH67" s="27">
        <f>IFERROR(work!AR67-work!F67,".")</f>
        <v>-20856724.587719221</v>
      </c>
      <c r="CI67" s="27">
        <f>IFERROR(work!AS67-work!G67,".")</f>
        <v>-23138651.220871009</v>
      </c>
      <c r="CJ67" s="27">
        <f>IFERROR(work!AT67-work!H67,".")</f>
        <v>-26671617.760993995</v>
      </c>
      <c r="CK67" s="27">
        <f>IFERROR(work!AU67-work!I67,".")</f>
        <v>-30310351.758800495</v>
      </c>
      <c r="CL67" s="27">
        <f>IFERROR(work!AV67-work!J67,".")</f>
        <v>-32978157.784563426</v>
      </c>
      <c r="CM67" s="27">
        <f>IFERROR(work!AW67-work!K67,".")</f>
        <v>-36821462.401830941</v>
      </c>
      <c r="CN67" s="27">
        <f>IFERROR(work!AX67-work!L67,".")</f>
        <v>-40996665.824938089</v>
      </c>
      <c r="CO67" s="27">
        <f>IFERROR(work!AY67-work!M67,".")</f>
        <v>-42666140.177036949</v>
      </c>
      <c r="CP67" s="27">
        <f>IFERROR(work!AZ67-work!N67,".")</f>
        <v>-44296842.077350311</v>
      </c>
      <c r="CQ67" s="27">
        <f>IFERROR(work!BA67-work!O67,".")</f>
        <v>-48384514.401584022</v>
      </c>
      <c r="CR67" s="27">
        <f>IFERROR(work!BB67-work!P67,".")</f>
        <v>-55264833.587254621</v>
      </c>
      <c r="CS67" s="27">
        <f>IFERROR(work!BC67-work!Q67,".")</f>
        <v>-63030872.76230225</v>
      </c>
      <c r="CT67" s="27">
        <f>IFERROR(work!BD67-work!R67,".")</f>
        <v>-71309320.490418822</v>
      </c>
      <c r="CU67" s="27">
        <f>IFERROR(work!BE67-work!S67,".")</f>
        <v>-79090349.552918673</v>
      </c>
      <c r="CV67" s="27">
        <f>IFERROR(work!BF67-work!T67,".")</f>
        <v>-87012148.679783165</v>
      </c>
      <c r="CW67" s="27">
        <f>IFERROR(work!BG67-work!U67,".")</f>
        <v>-95109210.979430631</v>
      </c>
      <c r="CX67" s="27">
        <f>IFERROR(work!BH67-work!V67,".")</f>
        <v>-102531394.14514622</v>
      </c>
      <c r="CY67" s="27">
        <f>IFERROR(work!BI67-work!W67,".")</f>
        <v>-110325682.85364494</v>
      </c>
      <c r="CZ67" s="27">
        <f>IFERROR(work!BJ67-work!X67,".")</f>
        <v>-119605246.45573062</v>
      </c>
      <c r="DA67" s="27">
        <f>IFERROR(work!BK67-work!Y67,".")</f>
        <v>-129523276.52691865</v>
      </c>
      <c r="DB67" s="27">
        <f>IFERROR(work!BL67-work!Z67,".")</f>
        <v>-141323327.84091082</v>
      </c>
      <c r="DC67" s="27">
        <f>IFERROR(work!BM67-work!AA67,".")</f>
        <v>-155462897.32075262</v>
      </c>
      <c r="DD67" s="27">
        <f>IFERROR(work!BN67-work!AB67,".")</f>
        <v>-171188700.83620018</v>
      </c>
      <c r="DE67" s="27">
        <f>IFERROR(work!BO67-work!AC67,".")</f>
        <v>-190549234.13018787</v>
      </c>
      <c r="DF67" s="27">
        <f>IFERROR(work!BP67-work!AD67,".")</f>
        <v>-214773362.86561325</v>
      </c>
      <c r="DG67" s="27">
        <f>IFERROR(work!BQ67-work!AE67,".")</f>
        <v>-245305519.91908538</v>
      </c>
      <c r="DH67" s="27">
        <f>IFERROR(work!BR67-work!AF67,".")</f>
        <v>-268871491.66773152</v>
      </c>
      <c r="DI67" s="27">
        <f>IFERROR(work!BS67-work!AG67,".")</f>
        <v>-293625522.69740361</v>
      </c>
      <c r="DJ67" s="27">
        <f>IFERROR(work!BT67-work!AH67,".")</f>
        <v>-324180837.31293923</v>
      </c>
      <c r="DK67" s="27">
        <f>IFERROR(work!BU67-work!AI67,".")</f>
        <v>-353708172.60378498</v>
      </c>
      <c r="DL67" s="27"/>
      <c r="DM67" s="27"/>
      <c r="DN67" s="27"/>
      <c r="DO67" s="27"/>
      <c r="DP67" s="27"/>
      <c r="DQ67" s="27"/>
      <c r="DR67" s="27"/>
      <c r="DS67" s="27" t="str">
        <f>IFERROR(work!DO67-work!CC67,".")</f>
        <v>.</v>
      </c>
      <c r="DT67" s="27" t="str">
        <f>IFERROR(work!DP67-work!CD67,".")</f>
        <v>.</v>
      </c>
      <c r="DU67" s="27" t="str">
        <f>IFERROR(work!DQ67-work!CE67,".")</f>
        <v>.</v>
      </c>
      <c r="DV67" s="27" t="str">
        <f>IFERROR(work!DR67-work!CF67,".")</f>
        <v>.</v>
      </c>
      <c r="DW67" s="27" t="str">
        <f>IFERROR(work!DS67-work!CG67,".")</f>
        <v>.</v>
      </c>
      <c r="DX67" s="27" t="str">
        <f>IFERROR(work!DT67-work!CH67,".")</f>
        <v>.</v>
      </c>
      <c r="DY67" s="27" t="str">
        <f>IFERROR(work!DU67-work!CI67,".")</f>
        <v>.</v>
      </c>
      <c r="DZ67" s="27" t="str">
        <f>IFERROR(work!DV67-work!CJ67,".")</f>
        <v>.</v>
      </c>
      <c r="EA67" s="27" t="str">
        <f>IFERROR(work!DW67-work!CK67,".")</f>
        <v>.</v>
      </c>
      <c r="EB67" s="27" t="str">
        <f>IFERROR(work!DX67-work!CL67,".")</f>
        <v>.</v>
      </c>
      <c r="EC67" s="27" t="str">
        <f>IFERROR(work!DY67-work!CM67,".")</f>
        <v>.</v>
      </c>
      <c r="ED67" s="27" t="str">
        <f>IFERROR(work!DZ67-work!CN67,".")</f>
        <v>.</v>
      </c>
      <c r="EE67" s="27" t="str">
        <f>IFERROR(work!EA67-work!CO67,".")</f>
        <v>.</v>
      </c>
      <c r="EF67" s="27" t="str">
        <f>IFERROR(work!EB67-work!CP67,".")</f>
        <v>.</v>
      </c>
      <c r="EG67" s="27" t="str">
        <f>IFERROR(work!EC67-work!CQ67,".")</f>
        <v>.</v>
      </c>
      <c r="EH67" s="27" t="str">
        <f>IFERROR(work!ED67-work!CR67,".")</f>
        <v>.</v>
      </c>
      <c r="EI67" s="27" t="str">
        <f>IFERROR(work!EE67-work!CS67,".")</f>
        <v>.</v>
      </c>
      <c r="EJ67" s="27" t="str">
        <f>IFERROR(work!EF67-work!CT67,".")</f>
        <v>.</v>
      </c>
      <c r="EK67" s="27" t="str">
        <f>IFERROR(work!EG67-work!CU67,".")</f>
        <v>.</v>
      </c>
      <c r="EL67" s="27" t="str">
        <f>IFERROR(work!EH67-work!CV67,".")</f>
        <v>.</v>
      </c>
      <c r="EM67" s="27" t="str">
        <f>IFERROR(work!EI67-work!CW67,".")</f>
        <v>.</v>
      </c>
      <c r="EN67" s="27" t="str">
        <f>IFERROR(work!EJ67-work!CX67,".")</f>
        <v>.</v>
      </c>
      <c r="EO67" s="27" t="str">
        <f>IFERROR(work!EK67-work!CY67,".")</f>
        <v>.</v>
      </c>
      <c r="EP67" s="27" t="str">
        <f>IFERROR(work!EL67-work!CZ67,".")</f>
        <v>.</v>
      </c>
      <c r="EQ67" s="27" t="str">
        <f>IFERROR(work!EM67-work!DA67,".")</f>
        <v>.</v>
      </c>
      <c r="ER67" s="27" t="str">
        <f>IFERROR(work!EN67-work!DB67,".")</f>
        <v>.</v>
      </c>
      <c r="ES67" s="27" t="str">
        <f>IFERROR(work!EO67-work!DC67,".")</f>
        <v>.</v>
      </c>
      <c r="ET67" s="27" t="str">
        <f>IFERROR(work!EP67-work!DD67,".")</f>
        <v>.</v>
      </c>
      <c r="EU67" s="27" t="str">
        <f>IFERROR(work!EQ67-work!DE67,".")</f>
        <v>.</v>
      </c>
      <c r="EV67" s="27" t="str">
        <f>IFERROR(work!ER67-work!DF67,".")</f>
        <v>.</v>
      </c>
      <c r="EW67" s="27" t="str">
        <f>IFERROR(work!ES67-work!DG67,".")</f>
        <v>.</v>
      </c>
      <c r="EX67" s="27" t="str">
        <f>IFERROR(work!ET67-work!DH67,".")</f>
        <v>.</v>
      </c>
      <c r="EY67" s="27"/>
      <c r="EZ67" s="27"/>
      <c r="FA67" s="27"/>
      <c r="FB67" s="27"/>
      <c r="FC67" s="27"/>
      <c r="FD67" s="27"/>
      <c r="FE67" s="27" t="str">
        <f>IF(ISNUMBER(work!GZ67/work!HD67),work!GZ67/work!HD67,".")</f>
        <v>.</v>
      </c>
      <c r="FF67" s="27" t="str">
        <f>IF(ISNUMBER(work!HA67/work!HE67),work!HA67/work!HE67,".")</f>
        <v>.</v>
      </c>
      <c r="FG67" s="27" t="str">
        <f>IF(ISNUMBER(work!HB67/work!HF67),work!HB67/work!HF67,".")</f>
        <v>.</v>
      </c>
      <c r="FH67" s="27" t="str">
        <f>IF(ISNUMBER(work!HC67/work!HG67),work!HC67/work!HG67,".")</f>
        <v>.</v>
      </c>
      <c r="FI67" s="27" t="str">
        <f>IF(ISNUMBER((work!HA67+work!HB67)/(work!HE67+work!HF67)),(work!HA67+work!HB67)/(work!HE67+work!HF67),".")</f>
        <v>.</v>
      </c>
      <c r="FJ67" s="27" t="str">
        <f>IF(ISNUMBER(work!HH67/work!HL67),work!HH67/work!HL67,".")</f>
        <v>.</v>
      </c>
      <c r="FK67" s="27" t="str">
        <f>IF(ISNUMBER(work!HI67/work!HM67),work!HI67/work!HM67,".")</f>
        <v>.</v>
      </c>
      <c r="FL67" s="27" t="str">
        <f>IF(ISNUMBER(work!HJ67/work!HN67),work!HJ67/work!HN67,".")</f>
        <v>.</v>
      </c>
      <c r="FM67" s="27" t="str">
        <f>IF(ISNUMBER(work!HK67/work!HO67),work!HK67/work!HO67,".")</f>
        <v>.</v>
      </c>
      <c r="FN67" s="27" t="str">
        <f>IF(ISNUMBER((work!HI67+work!HJ67)/(work!HM67+work!HN67)),(work!HI67+work!HJ67)/(work!HM67+work!HN67),".")</f>
        <v>.</v>
      </c>
      <c r="FO67" s="27" t="s">
        <v>5007</v>
      </c>
      <c r="FP67" s="27" t="s">
        <v>5007</v>
      </c>
      <c r="FQ67" s="27" t="s">
        <v>5007</v>
      </c>
      <c r="FR67" s="27" t="s">
        <v>5007</v>
      </c>
      <c r="FS67" s="27" t="s">
        <v>5007</v>
      </c>
      <c r="FT67" s="27" t="str">
        <f>work!GM67</f>
        <v>.</v>
      </c>
      <c r="FU67" s="27" t="str">
        <f>work!GN67</f>
        <v>.</v>
      </c>
      <c r="FV67" s="27" t="str">
        <f>work!GO67</f>
        <v>.</v>
      </c>
      <c r="FW67" s="27" t="s">
        <v>5007</v>
      </c>
      <c r="FX67" s="27"/>
      <c r="FY67" s="27">
        <f t="shared" si="42"/>
        <v>11841.08</v>
      </c>
      <c r="FZ67">
        <f t="shared" si="20"/>
        <v>0</v>
      </c>
      <c r="GA67" t="str">
        <f>work!HC67</f>
        <v>.</v>
      </c>
      <c r="GB67" t="str">
        <f>IF(ISNUMBER(work!HA67+work!HB67),work!HA67+work!HB67,".")</f>
        <v>.</v>
      </c>
      <c r="GC67" t="str">
        <f>IF(ISNUMBER(work!HK67-work!HC67),work!HK67-work!HC67,".")</f>
        <v>.</v>
      </c>
      <c r="GD67" t="str">
        <f>IF(ISNUMBER(work!HI67+work!HJ67-work!HA67-work!HB67),(work!HI67+work!HJ67-work!HA67-work!HB67),".")</f>
        <v>.</v>
      </c>
      <c r="GH67" t="str">
        <f>work!GQ67</f>
        <v>.</v>
      </c>
      <c r="GI67" t="str">
        <f>work!GR67</f>
        <v>.</v>
      </c>
      <c r="GJ67" t="str">
        <f>work!GZ67</f>
        <v>.</v>
      </c>
      <c r="GK67" t="str">
        <f>work!HH67</f>
        <v>.</v>
      </c>
      <c r="GL67">
        <f t="shared" si="43"/>
        <v>0</v>
      </c>
      <c r="GM67" t="str">
        <f>IFERROR(VLOOKUP($F67,AREA_EM_ALLYEAR,Seq!B$1,FALSE),".")</f>
        <v>.</v>
      </c>
      <c r="GN67" t="str">
        <f>IFERROR(VLOOKUP($F67,AREA_EM_ALLYEAR,Seq!C$1,FALSE),".")</f>
        <v>.</v>
      </c>
      <c r="GO67" t="str">
        <f>IFERROR(VLOOKUP($F67,AREA_EM_ALLYEAR,Seq!D$1,FALSE),".")</f>
        <v>.</v>
      </c>
      <c r="GP67" t="str">
        <f>IFERROR(VLOOKUP($F67,AREA_EM_ALLYEAR,Seq!E$1,FALSE),".")</f>
        <v>.</v>
      </c>
      <c r="GQ67" t="str">
        <f>IFERROR(VLOOKUP($F67,AREA_EM_ALLYEAR,Seq!F$1,FALSE),".")</f>
        <v>.</v>
      </c>
      <c r="GR67" t="str">
        <f>IFERROR(VLOOKUP($F67,AREA_EM_ALLYEAR,Seq!G$1,FALSE),".")</f>
        <v>.</v>
      </c>
      <c r="GS67" t="str">
        <f>IFERROR(VLOOKUP($F67,AREA_EM_ALLYEAR,Seq!H$1,FALSE),".")</f>
        <v>.</v>
      </c>
      <c r="GT67" t="str">
        <f>IFERROR(VLOOKUP($F67,AREA_EM_ALLYEAR,Seq!I$1,FALSE),".")</f>
        <v>.</v>
      </c>
      <c r="GU67" t="str">
        <f>IFERROR(VLOOKUP($F67,AREA_EM_ALLYEAR,Seq!J$1,FALSE),".")</f>
        <v>.</v>
      </c>
      <c r="GV67" t="str">
        <f>IFERROR(VLOOKUP($F67,AREA_EM_ALLYEAR,Seq!K$1,FALSE),".")</f>
        <v>.</v>
      </c>
      <c r="GW67" t="str">
        <f>IFERROR(VLOOKUP($F67,AREA_EM_ALLYEAR,Seq!L$1,FALSE),".")</f>
        <v>.</v>
      </c>
      <c r="GX67" t="str">
        <f>IFERROR(VLOOKUP($F67,AREA_EM_ALLYEAR,Seq!M$1,FALSE),".")</f>
        <v>.</v>
      </c>
      <c r="GY67" t="str">
        <f>IFERROR(VLOOKUP($F67,AREA_EM_ALLYEAR,Seq!N$1,FALSE),".")</f>
        <v>.</v>
      </c>
      <c r="GZ67" t="str">
        <f>IFERROR(VLOOKUP($F67,AREA_EM_ALLYEAR,Seq!O$1,FALSE),".")</f>
        <v>.</v>
      </c>
      <c r="HA67" t="str">
        <f t="shared" si="21"/>
        <v>.</v>
      </c>
      <c r="HK67" s="139">
        <f>IFERROR(VLOOKUP(CONCATENATE($G67, ".SP.DYN.LE00.IN"),AREA_WB_6ATTRS,Seq!B$1,FALSE)-VLOOKUP("CHN.SP.DYN.LE00.IN",AREA_WB_6ATTRS,Seq!B$1,FALSE),".")</f>
        <v>-27.383975609756099</v>
      </c>
      <c r="HL67" s="139">
        <f>IFERROR(VLOOKUP(CONCATENATE($G67, ".SP.DYN.LE00.IN"),AREA_WB_6ATTRS,Seq!C$1,FALSE)-VLOOKUP("CHN.SP.DYN.LE00.IN",AREA_WB_6ATTRS,Seq!C$1,FALSE),".")</f>
        <v>-27.151487804878066</v>
      </c>
      <c r="HM67" s="139">
        <f>IFERROR(VLOOKUP(CONCATENATE($G67, ".SP.DYN.LE00.IN"),AREA_WB_6ATTRS,Seq!D$1,FALSE)-VLOOKUP("CHN.SP.DYN.LE00.IN",AREA_WB_6ATTRS,Seq!D$1,FALSE),".")</f>
        <v>-26.91434146341463</v>
      </c>
      <c r="HN67" s="139">
        <f>IFERROR(VLOOKUP(CONCATENATE($G67, ".SP.DYN.LE00.IN"),AREA_WB_6ATTRS,Seq!E$1,FALSE)-VLOOKUP("CHN.SP.DYN.LE00.IN",AREA_WB_6ATTRS,Seq!E$1,FALSE),".")</f>
        <v>-26.666658536585373</v>
      </c>
      <c r="HO67" s="139">
        <f>IFERROR(VLOOKUP(CONCATENATE($G67, ".SP.DYN.LE00.IN"),AREA_WB_6ATTRS,Seq!F$1,FALSE)-VLOOKUP("CHN.SP.DYN.LE00.IN",AREA_WB_6ATTRS,Seq!F$1,FALSE),".")</f>
        <v>-26.415951219512195</v>
      </c>
      <c r="HP67" s="139">
        <f>IFERROR(VLOOKUP(CONCATENATE($G67, ".SP.DYN.LE00.IN"),AREA_WB_6ATTRS,Seq!G$1,FALSE)-VLOOKUP("CHN.SP.DYN.LE00.IN",AREA_WB_6ATTRS,Seq!G$1,FALSE),".")</f>
        <v>-26.170219512195125</v>
      </c>
      <c r="HQ67" s="139">
        <f>IFERROR(VLOOKUP(CONCATENATE($G67, ".SP.DYN.LE00.IN"),AREA_WB_6ATTRS,Seq!H$1,FALSE)-VLOOKUP("CHN.SP.DYN.LE00.IN",AREA_WB_6ATTRS,Seq!H$1,FALSE),".")</f>
        <v>-25.942463414634155</v>
      </c>
      <c r="HR67" s="139">
        <f>IFERROR(VLOOKUP(CONCATENATE($G67, ".SP.DYN.LE00.IN"),AREA_WB_6ATTRS,Seq!I$1,FALSE)-VLOOKUP("CHN.SP.DYN.LE00.IN",AREA_WB_6ATTRS,Seq!I$1,FALSE),".")</f>
        <v>-25.739219512195127</v>
      </c>
      <c r="HS67" s="139">
        <f>IFERROR(VLOOKUP(CONCATENATE($G67, ".SP.DYN.LE00.IN"),AREA_WB_6ATTRS,Seq!J$1,FALSE)-VLOOKUP("CHN.SP.DYN.LE00.IN",AREA_WB_6ATTRS,Seq!J$1,FALSE),".")</f>
        <v>-25.564975609756111</v>
      </c>
      <c r="HT67" s="139">
        <f>IFERROR(VLOOKUP(CONCATENATE($G67, ".SP.DYN.LE00.IN"),AREA_WB_6ATTRS,Seq!K$1,FALSE)-VLOOKUP("CHN.SP.DYN.LE00.IN",AREA_WB_6ATTRS,Seq!K$1,FALSE),".")</f>
        <v>-25.418731707317079</v>
      </c>
      <c r="HU67" s="139">
        <f>IFERROR(VLOOKUP(CONCATENATE($G67, ".SP.DYN.LE00.IN"),AREA_WB_6ATTRS,Seq!L$1,FALSE)-VLOOKUP("CHN.SP.DYN.LE00.IN",AREA_WB_6ATTRS,Seq!L$1,FALSE),".")</f>
        <v>-25.297512195121946</v>
      </c>
      <c r="HV67" s="139">
        <f>IFERROR(VLOOKUP(CONCATENATE($G67, ".SP.DYN.LE00.IN"),AREA_WB_6ATTRS,Seq!M$1,FALSE)-VLOOKUP("CHN.SP.DYN.LE00.IN",AREA_WB_6ATTRS,Seq!M$1,FALSE),".")</f>
        <v>-25.189756097560974</v>
      </c>
      <c r="HW67" s="139">
        <f>IFERROR(VLOOKUP(CONCATENATE($G67, ".SP.DYN.LE00.IN"),AREA_WB_6ATTRS,Seq!N$1,FALSE)-VLOOKUP("CHN.SP.DYN.LE00.IN",AREA_WB_6ATTRS,Seq!N$1,FALSE),".")</f>
        <v>-25.086512195121948</v>
      </c>
      <c r="HX67" s="139">
        <f>IFERROR(VLOOKUP(CONCATENATE($G67, ".SP.DYN.LE00.IN"),AREA_WB_6ATTRS,Seq!O$1,FALSE)-VLOOKUP("CHN.SP.DYN.LE00.IN",AREA_WB_6ATTRS,Seq!O$1,FALSE),".")</f>
        <v>-24.977756097560977</v>
      </c>
      <c r="HY67" s="139">
        <f>IFERROR(VLOOKUP(CONCATENATE($G67, ".SP.DYN.LE00.IN"),AREA_WB_6ATTRS,Seq!P$1,FALSE)-VLOOKUP("CHN.SP.DYN.LE00.IN",AREA_WB_6ATTRS,Seq!P$1,FALSE),".")</f>
        <v>-24.858975609756094</v>
      </c>
      <c r="HZ67" s="139">
        <f>IFERROR(VLOOKUP(CONCATENATE($G67, ".SP.DYN.LE00.IN"),AREA_WB_6ATTRS,Seq!Q$1,FALSE)-VLOOKUP("CHN.SP.DYN.LE00.IN",AREA_WB_6ATTRS,Seq!Q$1,FALSE),".")</f>
        <v>-24.72721951219512</v>
      </c>
      <c r="IA67" s="139">
        <f>IFERROR(VLOOKUP(CONCATENATE($G67, ".SP.DYN.LE00.IN"),AREA_WB_6ATTRS,Seq!R$1,FALSE)-VLOOKUP("CHN.SP.DYN.LE00.IN",AREA_WB_6ATTRS,Seq!R$1,FALSE),".")</f>
        <v>-24.585975609756098</v>
      </c>
      <c r="IB67" s="139">
        <f>IFERROR(VLOOKUP(CONCATENATE($G67, ".SP.DYN.LE00.IN"),AREA_WB_6ATTRS,Seq!S$1,FALSE)-VLOOKUP("CHN.SP.DYN.LE00.IN",AREA_WB_6ATTRS,Seq!S$1,FALSE),".")</f>
        <v>-24.439780487804882</v>
      </c>
      <c r="IC67" s="139">
        <f>IFERROR(VLOOKUP(CONCATENATE($G67, ".SP.DYN.LE00.IN"),AREA_WB_6ATTRS,Seq!T$1,FALSE)-VLOOKUP("CHN.SP.DYN.LE00.IN",AREA_WB_6ATTRS,Seq!T$1,FALSE),".")</f>
        <v>-24.293121951219526</v>
      </c>
      <c r="ID67" s="139">
        <f>IFERROR(VLOOKUP(CONCATENATE($G67, ".SP.DYN.LE00.IN"),AREA_WB_6ATTRS,Seq!U$1,FALSE)-VLOOKUP("CHN.SP.DYN.LE00.IN",AREA_WB_6ATTRS,Seq!U$1,FALSE),".")</f>
        <v>-24.14500000000001</v>
      </c>
      <c r="IE67" s="139">
        <f>IFERROR(VLOOKUP(CONCATENATE($G67, ".SP.DYN.LE00.IN"),AREA_WB_6ATTRS,Seq!V$1,FALSE)-VLOOKUP("CHN.SP.DYN.LE00.IN",AREA_WB_6ATTRS,Seq!V$1,FALSE),".")</f>
        <v>-23.998439024390244</v>
      </c>
      <c r="IF67" s="139">
        <f>IFERROR(VLOOKUP(CONCATENATE($G67, ".SP.DYN.LE00.IN"),AREA_WB_6ATTRS,Seq!W$1,FALSE)-VLOOKUP("CHN.SP.DYN.LE00.IN",AREA_WB_6ATTRS,Seq!W$1,FALSE),".")</f>
        <v>-23.852878048780504</v>
      </c>
      <c r="IG67" s="139">
        <f>IFERROR(VLOOKUP(CONCATENATE($G67, ".SP.DYN.LE00.IN"),AREA_WB_6ATTRS,Seq!X$1,FALSE)-VLOOKUP("CHN.SP.DYN.LE00.IN",AREA_WB_6ATTRS,Seq!X$1,FALSE),".")</f>
        <v>-23.706341463414631</v>
      </c>
      <c r="IH67" s="139">
        <f>IFERROR(VLOOKUP(CONCATENATE($G67, ".SP.DYN.LE00.IN"),AREA_WB_6ATTRS,Seq!Y$1,FALSE)-VLOOKUP("CHN.SP.DYN.LE00.IN",AREA_WB_6ATTRS,Seq!Y$1,FALSE),".")</f>
        <v>-23.557292682926828</v>
      </c>
      <c r="II67" s="139">
        <f>IFERROR(VLOOKUP(CONCATENATE($G67, ".SP.DYN.LE00.IN"),AREA_WB_6ATTRS,Seq!Z$1,FALSE)-VLOOKUP("CHN.SP.DYN.LE00.IN",AREA_WB_6ATTRS,Seq!Z$1,FALSE),".")</f>
        <v>-23.404707317073182</v>
      </c>
      <c r="IJ67" s="139">
        <f>IFERROR(VLOOKUP(CONCATENATE($G67, ".SP.DYN.LE00.IN"),AREA_WB_6ATTRS,Seq!AA$1,FALSE)-VLOOKUP("CHN.SP.DYN.LE00.IN",AREA_WB_6ATTRS,Seq!AA$1,FALSE),".")</f>
        <v>-23.245121951219517</v>
      </c>
      <c r="IK67" s="139">
        <f>IFERROR(VLOOKUP(CONCATENATE($G67, ".SP.DYN.LE00.IN"),AREA_WB_6ATTRS,Seq!AB$1,FALSE)-VLOOKUP("CHN.SP.DYN.LE00.IN",AREA_WB_6ATTRS,Seq!AB$1,FALSE),".")</f>
        <v>-23.078487804878051</v>
      </c>
      <c r="IL67" s="139">
        <f>IFERROR(VLOOKUP(CONCATENATE($G67, ".SP.DYN.LE00.IN"),AREA_WB_6ATTRS,Seq!AC$1,FALSE)-VLOOKUP("CHN.SP.DYN.LE00.IN",AREA_WB_6ATTRS,Seq!AC$1,FALSE),".")</f>
        <v>-22.90182926829268</v>
      </c>
      <c r="IM67" s="139">
        <f>IFERROR(VLOOKUP(CONCATENATE($G67, ".SP.DYN.LE00.IN"),AREA_WB_6ATTRS,Seq!AD$1,FALSE)-VLOOKUP("CHN.SP.DYN.LE00.IN",AREA_WB_6ATTRS,Seq!AD$1,FALSE),".")</f>
        <v>-22.715146341463416</v>
      </c>
      <c r="IN67" s="139">
        <f>IFERROR(VLOOKUP(CONCATENATE($G67, ".SP.DYN.LE00.IN"),AREA_WB_6ATTRS,Seq!AE$1,FALSE)-VLOOKUP("CHN.SP.DYN.LE00.IN",AREA_WB_6ATTRS,Seq!AE$1,FALSE),".")</f>
        <v>-22.520463414634143</v>
      </c>
      <c r="IO67" s="139">
        <f>IFERROR(VLOOKUP(CONCATENATE($G67, ".SP.DYN.LE00.IN"),AREA_WB_6ATTRS,Seq!AF$1,FALSE)-VLOOKUP("CHN.SP.DYN.LE00.IN",AREA_WB_6ATTRS,Seq!AF$1,FALSE),".")</f>
        <v>-22.318268292682937</v>
      </c>
      <c r="IP67" s="139" t="str">
        <f>IFERROR(VLOOKUP(CONCATENATE($G67, ".SP.DYN.LE00.IN"),AREA_WB_6ATTRS,Seq!AG$1,FALSE)-VLOOKUP("CHN.SP.DYN.LE00.IN",AREA_WB_6ATTRS,Seq!AG$1,FALSE),".")</f>
        <v>.</v>
      </c>
      <c r="IW67">
        <f>IFERROR(VLOOKUP(CONCATENATE($G67, ".SP.DYN.LE00.IN"),AREA_WB_6ATTRS,Seq!B$1,FALSE),".")</f>
        <v>39.609829268292692</v>
      </c>
      <c r="IX67">
        <f>IFERROR(VLOOKUP(CONCATENATE($G67, ".SP.DYN.LE00.IN"),AREA_WB_6ATTRS,Seq!C$1,FALSE),".")</f>
        <v>40.111439024390243</v>
      </c>
      <c r="IY67">
        <f>IFERROR(VLOOKUP(CONCATENATE($G67, ".SP.DYN.LE00.IN"),AREA_WB_6ATTRS,Seq!D$1,FALSE),".")</f>
        <v>40.620560975609763</v>
      </c>
      <c r="IZ67">
        <f>IFERROR(VLOOKUP(CONCATENATE($G67, ".SP.DYN.LE00.IN"),AREA_WB_6ATTRS,Seq!E$1,FALSE),".")</f>
        <v>41.133195121951218</v>
      </c>
      <c r="JA67">
        <f>IFERROR(VLOOKUP(CONCATENATE($G67, ".SP.DYN.LE00.IN"),AREA_WB_6ATTRS,Seq!F$1,FALSE),".")</f>
        <v>41.643317073170735</v>
      </c>
      <c r="JB67">
        <f>IFERROR(VLOOKUP(CONCATENATE($G67, ".SP.DYN.LE00.IN"),AREA_WB_6ATTRS,Seq!G$1,FALSE),".")</f>
        <v>42.142926829268298</v>
      </c>
      <c r="JC67">
        <f>IFERROR(VLOOKUP(CONCATENATE($G67, ".SP.DYN.LE00.IN"),AREA_WB_6ATTRS,Seq!H$1,FALSE),".")</f>
        <v>42.617024390243905</v>
      </c>
      <c r="JD67">
        <f>IFERROR(VLOOKUP(CONCATENATE($G67, ".SP.DYN.LE00.IN"),AREA_WB_6ATTRS,Seq!I$1,FALSE),".")</f>
        <v>43.058097560975618</v>
      </c>
      <c r="JE67">
        <f>IFERROR(VLOOKUP(CONCATENATE($G67, ".SP.DYN.LE00.IN"),AREA_WB_6ATTRS,Seq!J$1,FALSE),".")</f>
        <v>43.462146341463416</v>
      </c>
      <c r="JF67">
        <f>IFERROR(VLOOKUP(CONCATENATE($G67, ".SP.DYN.LE00.IN"),AREA_WB_6ATTRS,Seq!K$1,FALSE),".")</f>
        <v>43.828195121951225</v>
      </c>
      <c r="JG67">
        <f>IFERROR(VLOOKUP(CONCATENATE($G67, ".SP.DYN.LE00.IN"),AREA_WB_6ATTRS,Seq!L$1,FALSE),".")</f>
        <v>44.162219512195129</v>
      </c>
      <c r="JH67">
        <f>IFERROR(VLOOKUP(CONCATENATE($G67, ".SP.DYN.LE00.IN"),AREA_WB_6ATTRS,Seq!M$1,FALSE),".")</f>
        <v>44.474268292682936</v>
      </c>
      <c r="JI67">
        <f>IFERROR(VLOOKUP(CONCATENATE($G67, ".SP.DYN.LE00.IN"),AREA_WB_6ATTRS,Seq!N$1,FALSE),".")</f>
        <v>44.775317073170733</v>
      </c>
      <c r="JJ67">
        <f>IFERROR(VLOOKUP(CONCATENATE($G67, ".SP.DYN.LE00.IN"),AREA_WB_6ATTRS,Seq!O$1,FALSE),".")</f>
        <v>45.076878048780493</v>
      </c>
      <c r="JK67">
        <f>IFERROR(VLOOKUP(CONCATENATE($G67, ".SP.DYN.LE00.IN"),AREA_WB_6ATTRS,Seq!P$1,FALSE),".")</f>
        <v>45.383951219512205</v>
      </c>
      <c r="JL67">
        <f>IFERROR(VLOOKUP(CONCATENATE($G67, ".SP.DYN.LE00.IN"),AREA_WB_6ATTRS,Seq!Q$1,FALSE),".")</f>
        <v>45.697512195121959</v>
      </c>
      <c r="JM67">
        <f>IFERROR(VLOOKUP(CONCATENATE($G67, ".SP.DYN.LE00.IN"),AREA_WB_6ATTRS,Seq!R$1,FALSE),".")</f>
        <v>46.013048780487814</v>
      </c>
      <c r="JN67">
        <f>IFERROR(VLOOKUP(CONCATENATE($G67, ".SP.DYN.LE00.IN"),AREA_WB_6ATTRS,Seq!S$1,FALSE),".")</f>
        <v>46.326536585365858</v>
      </c>
      <c r="JO67">
        <f>IFERROR(VLOOKUP(CONCATENATE($G67, ".SP.DYN.LE00.IN"),AREA_WB_6ATTRS,Seq!T$1,FALSE),".")</f>
        <v>46.633975609756099</v>
      </c>
      <c r="JP67">
        <f>IFERROR(VLOOKUP(CONCATENATE($G67, ".SP.DYN.LE00.IN"),AREA_WB_6ATTRS,Seq!U$1,FALSE),".")</f>
        <v>46.938390243902447</v>
      </c>
      <c r="JQ67">
        <f>IFERROR(VLOOKUP(CONCATENATE($G67, ".SP.DYN.LE00.IN"),AREA_WB_6ATTRS,Seq!V$1,FALSE),".")</f>
        <v>47.243268292682934</v>
      </c>
      <c r="JR67">
        <f>IFERROR(VLOOKUP(CONCATENATE($G67, ".SP.DYN.LE00.IN"),AREA_WB_6ATTRS,Seq!W$1,FALSE),".")</f>
        <v>47.552658536585362</v>
      </c>
      <c r="JS67">
        <f>IFERROR(VLOOKUP(CONCATENATE($G67, ".SP.DYN.LE00.IN"),AREA_WB_6ATTRS,Seq!X$1,FALSE),".")</f>
        <v>47.873097560975609</v>
      </c>
      <c r="JT67">
        <f>IFERROR(VLOOKUP(CONCATENATE($G67, ".SP.DYN.LE00.IN"),AREA_WB_6ATTRS,Seq!Y$1,FALSE),".")</f>
        <v>48.20758536585366</v>
      </c>
      <c r="JU67">
        <f>IFERROR(VLOOKUP(CONCATENATE($G67, ".SP.DYN.LE00.IN"),AREA_WB_6ATTRS,Seq!Z$1,FALSE),".")</f>
        <v>48.557634146341464</v>
      </c>
      <c r="JV67">
        <f>IFERROR(VLOOKUP(CONCATENATE($G67, ".SP.DYN.LE00.IN"),AREA_WB_6ATTRS,Seq!AA$1,FALSE),".")</f>
        <v>48.926195121951224</v>
      </c>
      <c r="JW67">
        <f>IFERROR(VLOOKUP(CONCATENATE($G67, ".SP.DYN.LE00.IN"),AREA_WB_6ATTRS,Seq!AB$1,FALSE),".")</f>
        <v>49.311243902439031</v>
      </c>
      <c r="JX67">
        <f>IFERROR(VLOOKUP(CONCATENATE($G67, ".SP.DYN.LE00.IN"),AREA_WB_6ATTRS,Seq!AC$1,FALSE),".")</f>
        <v>49.710756097560981</v>
      </c>
      <c r="JY67">
        <f>IFERROR(VLOOKUP(CONCATENATE($G67, ".SP.DYN.LE00.IN"),AREA_WB_6ATTRS,Seq!AD$1,FALSE),".")</f>
        <v>50.12019512195122</v>
      </c>
      <c r="JZ67">
        <f>IFERROR(VLOOKUP(CONCATENATE($G67, ".SP.DYN.LE00.IN"),AREA_WB_6ATTRS,Seq!AE$1,FALSE),".")</f>
        <v>50.53604878048781</v>
      </c>
      <c r="KA67">
        <f>IFERROR(VLOOKUP(CONCATENATE($G67, ".SP.DYN.LE00.IN"),AREA_WB_6ATTRS,Seq!AF$1,FALSE),".")</f>
        <v>50.954829268292691</v>
      </c>
      <c r="KB67" t="str">
        <f>IFERROR(VLOOKUP(CONCATENATE($G67, ".SP.DYN.LE00.IN"),AREA_WB_6ATTRS,Seq!AG$1,FALSE),".")</f>
        <v>.</v>
      </c>
      <c r="KK67">
        <f t="shared" si="25"/>
        <v>20</v>
      </c>
      <c r="KL67">
        <f t="shared" si="23"/>
        <v>0</v>
      </c>
      <c r="KM67">
        <f t="shared" si="26"/>
        <v>44622869.387262069</v>
      </c>
      <c r="KN67">
        <f t="shared" si="27"/>
        <v>-44296842.077350311</v>
      </c>
      <c r="KO67" t="str">
        <f t="shared" si="24"/>
        <v>.</v>
      </c>
      <c r="KP67" t="str">
        <f>work!HA67</f>
        <v>.</v>
      </c>
      <c r="KQ67" t="str">
        <f>work!HB67</f>
        <v>.</v>
      </c>
      <c r="KR67" t="str">
        <f>work!HC67</f>
        <v>.</v>
      </c>
      <c r="KS67" t="str">
        <f>IF(ISNUMBER(work!HI67-work!HA67),work!HI67-work!HA67,".")</f>
        <v>.</v>
      </c>
      <c r="KT67" t="str">
        <f>IF(ISNUMBER(work!HJ67-work!HB67),work!HJ67-work!HB67,".")</f>
        <v>.</v>
      </c>
      <c r="KU67" t="str">
        <f>IF(ISNUMBER(work!HK67-work!HC67),work!HK67-work!HC67,".")</f>
        <v>.</v>
      </c>
      <c r="KW67">
        <f>IFERROR(work!HR67/work!HV67,".")</f>
        <v>4.7749887481496922E-5</v>
      </c>
      <c r="KX67">
        <f>IFERROR(work!HS67/work!HW67,".")</f>
        <v>3.8938654749204445E-5</v>
      </c>
      <c r="KY67">
        <f>IFERROR(work!HT67/work!HX67,".")</f>
        <v>0</v>
      </c>
      <c r="KZ67">
        <f>IFERROR(work!HU67/work!HY67,".")</f>
        <v>0</v>
      </c>
    </row>
    <row r="68" spans="1:312">
      <c r="A68" s="24">
        <f t="shared" si="0"/>
        <v>67</v>
      </c>
      <c r="B68" s="24" t="str">
        <f t="shared" si="28"/>
        <v>Out</v>
      </c>
      <c r="C68" s="24" t="str">
        <f t="shared" si="29"/>
        <v>Out</v>
      </c>
      <c r="D68" s="24" t="str">
        <f t="shared" si="30"/>
        <v>Out67</v>
      </c>
      <c r="E68" s="25" t="s">
        <v>2430</v>
      </c>
      <c r="F68" s="26" t="str">
        <f t="shared" si="3"/>
        <v>Mauritania</v>
      </c>
      <c r="G68" s="166" t="s">
        <v>1567</v>
      </c>
      <c r="H68" s="166" t="s">
        <v>5007</v>
      </c>
      <c r="I68" s="166" t="s">
        <v>5007</v>
      </c>
      <c r="J68" s="180" t="s">
        <v>5007</v>
      </c>
      <c r="K68" s="180" t="s">
        <v>5007</v>
      </c>
      <c r="L68" s="27">
        <f>IFERROR(VLOOKUP($F68,Area_FDI_84_96,Seq!B$1,FALSE),0)</f>
        <v>0</v>
      </c>
      <c r="M68" s="27">
        <f>IFERROR(VLOOKUP($F68,Area_FDI_84_96,Seq!C$1,FALSE),0)</f>
        <v>0</v>
      </c>
      <c r="N68" s="27">
        <f>IFERROR(VLOOKUP($F68,Area_FDI_84_96,Seq!D$1,FALSE),0)</f>
        <v>0</v>
      </c>
      <c r="O68" s="27">
        <f>IFERROR(VLOOKUP($F68,Area_FDI_84_96,Seq!E$1,FALSE),0)</f>
        <v>0</v>
      </c>
      <c r="P68" s="27">
        <f>IFERROR(VLOOKUP($F68,Area_FDI_84_96,Seq!F$1,FALSE),0)</f>
        <v>0</v>
      </c>
      <c r="Q68" s="27">
        <f>IFERROR(VLOOKUP($F68,Area_FDI_84_96,Seq!G$1,FALSE),0)</f>
        <v>0</v>
      </c>
      <c r="R68" s="27">
        <f>IFERROR(VLOOKUP($F68,Area_FDI_84_96,Seq!H$1,FALSE),0)</f>
        <v>0</v>
      </c>
      <c r="S68" s="27">
        <f>IFERROR(VLOOKUP($F68,Area_FDI_84_96,Seq!I$1,FALSE),0)</f>
        <v>0</v>
      </c>
      <c r="T68" s="27">
        <f>IFERROR(VALUE(VLOOKUP($E68,Area_FDI_92_95,Seq!B$1,FALSE)),0)</f>
        <v>0</v>
      </c>
      <c r="U68" s="27">
        <f>IFERROR(VALUE(VLOOKUP($E68,Area_FDI_92_95,Seq!C$1,FALSE)),0)</f>
        <v>0</v>
      </c>
      <c r="V68" s="27">
        <f>IFERROR(VALUE(VLOOKUP($E68,Area_FDI_92_95,Seq!D$1,FALSE)),0)</f>
        <v>30</v>
      </c>
      <c r="W68" s="27">
        <f>IFERROR(VALUE(VLOOKUP($E68,Area_FDI_92_95,Seq!E$1,FALSE)),0)</f>
        <v>0</v>
      </c>
      <c r="X68" s="27">
        <f>IFERROR(VALUE(VLOOKUP($E68,Area_FDI_96_99,Seq!B$1,FALSE)),0)</f>
        <v>37</v>
      </c>
      <c r="Y68" s="27">
        <f>IFERROR(VALUE(VLOOKUP($E68,Area_FDI_96_99,Seq!C$1,FALSE)),0)</f>
        <v>0</v>
      </c>
      <c r="Z68" s="27">
        <f>IFERROR(VALUE(VLOOKUP($E68,Area_FDI_96_99,Seq!D$1,FALSE)),0)</f>
        <v>0</v>
      </c>
      <c r="AA68" s="27">
        <f>IFERROR(VALUE(VLOOKUP($E68,Area_FDI_96_99,Seq!E$1,FALSE)),0)</f>
        <v>156</v>
      </c>
      <c r="AB68" s="27">
        <f t="shared" si="31"/>
        <v>0</v>
      </c>
      <c r="AC68" s="27">
        <f t="shared" si="32"/>
        <v>9</v>
      </c>
      <c r="AD68" s="27">
        <f t="shared" si="33"/>
        <v>0</v>
      </c>
      <c r="AE68" s="27">
        <f t="shared" si="34"/>
        <v>0</v>
      </c>
      <c r="AF68" s="27">
        <f t="shared" si="35"/>
        <v>0</v>
      </c>
      <c r="AG68" s="27">
        <f t="shared" si="36"/>
        <v>0</v>
      </c>
      <c r="AH68" s="27">
        <f t="shared" si="37"/>
        <v>0</v>
      </c>
      <c r="AI68" s="27">
        <f t="shared" si="38"/>
        <v>0</v>
      </c>
      <c r="AJ68" s="27">
        <f t="shared" si="39"/>
        <v>0</v>
      </c>
      <c r="AK68" s="27">
        <f t="shared" si="40"/>
        <v>5</v>
      </c>
      <c r="AL68" s="27">
        <f t="shared" si="41"/>
        <v>0</v>
      </c>
      <c r="AM68" s="27"/>
      <c r="AN68" s="27"/>
      <c r="AO68" s="27"/>
      <c r="AP68" s="27"/>
      <c r="AQ68" s="27"/>
      <c r="AR68" s="27"/>
      <c r="AS68" s="27"/>
      <c r="AT68" s="27">
        <f>IFERROR(work!D68+work!AP68,".")</f>
        <v>18376658.41768061</v>
      </c>
      <c r="AU68" s="27">
        <f>IFERROR(work!E68+work!AQ68,".")</f>
        <v>19330800.331982359</v>
      </c>
      <c r="AV68" s="27">
        <f>IFERROR(work!F68+work!AR68,".")</f>
        <v>21080134.100531273</v>
      </c>
      <c r="AW68" s="27">
        <f>IFERROR(work!G68+work!AS68,".")</f>
        <v>23371893.658133216</v>
      </c>
      <c r="AX68" s="27">
        <f>IFERROR(work!H68+work!AT68,".")</f>
        <v>26908480.149625354</v>
      </c>
      <c r="AY68" s="27">
        <f>IFERROR(work!I68+work!AU68,".")</f>
        <v>30532330.001593504</v>
      </c>
      <c r="AZ68" s="27">
        <f>IFERROR(work!J68+work!AV68,".")</f>
        <v>33216513.712670919</v>
      </c>
      <c r="BA68" s="27">
        <f>IFERROR(work!K68+work!AW68,".")</f>
        <v>37060787.746133655</v>
      </c>
      <c r="BB68" s="27">
        <f>IFERROR(work!L68+work!AX68,".")</f>
        <v>41239758.656599537</v>
      </c>
      <c r="BC68" s="27">
        <f>IFERROR(work!M68+work!AY68,".")</f>
        <v>42931228.971089311</v>
      </c>
      <c r="BD68" s="27">
        <f>IFERROR(work!N68+work!AZ68,".")</f>
        <v>44557100.191072486</v>
      </c>
      <c r="BE68" s="27">
        <f>IFERROR(work!O68+work!BA68,".")</f>
        <v>48649145.734118059</v>
      </c>
      <c r="BF68" s="27">
        <f>IFERROR(work!P68+work!BB68,".")</f>
        <v>55545123.874536537</v>
      </c>
      <c r="BG68" s="27">
        <f>IFERROR(work!Q68+work!BC68,".")</f>
        <v>63313246.727253638</v>
      </c>
      <c r="BH68" s="27">
        <f>IFERROR(work!R68+work!BD68,".")</f>
        <v>71590028.653057083</v>
      </c>
      <c r="BI68" s="27">
        <f>IFERROR(work!S68+work!BE68,".")</f>
        <v>79392223.839384377</v>
      </c>
      <c r="BJ68" s="27">
        <f>IFERROR(work!T68+work!BF68,".")</f>
        <v>87326694.051785663</v>
      </c>
      <c r="BK68" s="27">
        <f>IFERROR(work!U68+work!BG68,".")</f>
        <v>95432026.948186114</v>
      </c>
      <c r="BL68" s="27">
        <f>IFERROR(work!V68+work!BH68,".")</f>
        <v>102871939.3525297</v>
      </c>
      <c r="BM68" s="27">
        <f>IFERROR(work!W68+work!BI68,".")</f>
        <v>110690342.83473706</v>
      </c>
      <c r="BN68" s="27">
        <f>IFERROR(work!X68+work!BJ68,".")</f>
        <v>119976858.76719995</v>
      </c>
      <c r="BO68" s="27">
        <f>IFERROR(work!Y68+work!BK68,".")</f>
        <v>129926799.40816835</v>
      </c>
      <c r="BP68" s="27">
        <f>IFERROR(work!Z68+work!BL68,".")</f>
        <v>141739006.68707857</v>
      </c>
      <c r="BQ68" s="27">
        <f>IFERROR(work!AA68+work!BM68,".")</f>
        <v>155907565.44662237</v>
      </c>
      <c r="BR68" s="27">
        <f>IFERROR(work!AB68+work!BN68,".")</f>
        <v>171648101.55865654</v>
      </c>
      <c r="BS68" s="27">
        <f>IFERROR(work!AC68+work!BO68,".")</f>
        <v>191040867.36340594</v>
      </c>
      <c r="BT68" s="27">
        <f>IFERROR(work!AD68+work!BP68,".")</f>
        <v>215313065.53299487</v>
      </c>
      <c r="BU68" s="27">
        <f>IFERROR(work!AE68+work!BQ68,".")</f>
        <v>245863250.8886061</v>
      </c>
      <c r="BV68" s="27">
        <f>IFERROR(work!AF68+work!BR68,".")</f>
        <v>269454203.22632599</v>
      </c>
      <c r="BW68" s="27">
        <f>IFERROR(work!AG68+work!BS68,".")</f>
        <v>294222853.23762077</v>
      </c>
      <c r="BX68" s="27">
        <f>IFERROR(work!AH68+work!BT68,".")</f>
        <v>324811582.57531869</v>
      </c>
      <c r="BY68" s="27">
        <f>IFERROR(work!AI68+work!BU68,".")</f>
        <v>354360268.61624062</v>
      </c>
      <c r="BZ68" s="27"/>
      <c r="CA68" s="27"/>
      <c r="CB68" s="27"/>
      <c r="CC68" s="27"/>
      <c r="CD68" s="27"/>
      <c r="CE68" s="27"/>
      <c r="CF68" s="27">
        <f>IFERROR(work!AP68-work!D68,".")</f>
        <v>-18211565.670040768</v>
      </c>
      <c r="CG68" s="27">
        <f>IFERROR(work!AQ68-work!E68,".")</f>
        <v>-19160011.408300541</v>
      </c>
      <c r="CH68" s="27">
        <f>IFERROR(work!AR68-work!F68,".")</f>
        <v>-20913341.508117393</v>
      </c>
      <c r="CI68" s="27">
        <f>IFERROR(work!AS68-work!G68,".")</f>
        <v>-23198870.791858308</v>
      </c>
      <c r="CJ68" s="27">
        <f>IFERROR(work!AT68-work!H68,".")</f>
        <v>-26741040.496764794</v>
      </c>
      <c r="CK68" s="27">
        <f>IFERROR(work!AU68-work!I68,".")</f>
        <v>-30359875.93205924</v>
      </c>
      <c r="CL68" s="27">
        <f>IFERROR(work!AV68-work!J68,".")</f>
        <v>-33034206.343143303</v>
      </c>
      <c r="CM68" s="27">
        <f>IFERROR(work!AW68-work!K68,".")</f>
        <v>-36875015.836155027</v>
      </c>
      <c r="CN68" s="27">
        <f>IFERROR(work!AX68-work!L68,".")</f>
        <v>-41050790.730487749</v>
      </c>
      <c r="CO68" s="27">
        <f>IFERROR(work!AY68-work!M68,".")</f>
        <v>-42733232.940868698</v>
      </c>
      <c r="CP68" s="27">
        <f>IFERROR(work!AZ68-work!N68,".")</f>
        <v>-44362611.273539893</v>
      </c>
      <c r="CQ68" s="27">
        <f>IFERROR(work!BA68-work!O68,".")</f>
        <v>-48451179.18523863</v>
      </c>
      <c r="CR68" s="27">
        <f>IFERROR(work!BB68-work!P68,".")</f>
        <v>-55343447.183368705</v>
      </c>
      <c r="CS68" s="27">
        <f>IFERROR(work!BC68-work!Q68,".")</f>
        <v>-63099724.278758518</v>
      </c>
      <c r="CT68" s="27">
        <f>IFERROR(work!BD68-work!R68,".")</f>
        <v>-71383041.5547425</v>
      </c>
      <c r="CU68" s="27">
        <f>IFERROR(work!BE68-work!S68,".")</f>
        <v>-79164911.021065325</v>
      </c>
      <c r="CV68" s="27">
        <f>IFERROR(work!BF68-work!T68,".")</f>
        <v>-87086154.294709161</v>
      </c>
      <c r="CW68" s="27">
        <f>IFERROR(work!BG68-work!U68,".")</f>
        <v>-95201216.294532731</v>
      </c>
      <c r="CX68" s="27">
        <f>IFERROR(work!BH68-work!V68,".")</f>
        <v>-102630696.86312133</v>
      </c>
      <c r="CY68" s="27">
        <f>IFERROR(work!BI68-work!W68,".")</f>
        <v>-110430493.73330343</v>
      </c>
      <c r="CZ68" s="27">
        <f>IFERROR(work!BJ68-work!X68,".")</f>
        <v>-119718128.07255591</v>
      </c>
      <c r="DA68" s="27">
        <f>IFERROR(work!BK68-work!Y68,".")</f>
        <v>-129662871.33928722</v>
      </c>
      <c r="DB68" s="27">
        <f>IFERROR(work!BL68-work!Z68,".")</f>
        <v>-141473324.09839544</v>
      </c>
      <c r="DC68" s="27">
        <f>IFERROR(work!BM68-work!AA68,".")</f>
        <v>-155625998.41739863</v>
      </c>
      <c r="DD68" s="27">
        <f>IFERROR(work!BN68-work!AB68,".")</f>
        <v>-171350352.25563201</v>
      </c>
      <c r="DE68" s="27">
        <f>IFERROR(work!BO68-work!AC68,".")</f>
        <v>-190716411.73189682</v>
      </c>
      <c r="DF68" s="27">
        <f>IFERROR(work!BP68-work!AD68,".")</f>
        <v>-214927388.00740975</v>
      </c>
      <c r="DG68" s="27">
        <f>IFERROR(work!BQ68-work!AE68,".")</f>
        <v>-245471347.05453745</v>
      </c>
      <c r="DH68" s="27">
        <f>IFERROR(work!BR68-work!AF68,".")</f>
        <v>-269048516.11935854</v>
      </c>
      <c r="DI68" s="27">
        <f>IFERROR(work!BS68-work!AG68,".")</f>
        <v>-293822116.28786784</v>
      </c>
      <c r="DJ68" s="27">
        <f>IFERROR(work!BT68-work!AH68,".")</f>
        <v>-324390063.78082073</v>
      </c>
      <c r="DK68" s="27">
        <f>IFERROR(work!BU68-work!AI68,".")</f>
        <v>-353918727.55830729</v>
      </c>
      <c r="DL68" s="27"/>
      <c r="DM68" s="27"/>
      <c r="DN68" s="27"/>
      <c r="DO68" s="27"/>
      <c r="DP68" s="27"/>
      <c r="DQ68" s="27"/>
      <c r="DR68" s="27"/>
      <c r="DS68" s="27" t="str">
        <f>IFERROR(work!DO68-work!CC68,".")</f>
        <v>.</v>
      </c>
      <c r="DT68" s="27" t="str">
        <f>IFERROR(work!DP68-work!CD68,".")</f>
        <v>.</v>
      </c>
      <c r="DU68" s="27" t="str">
        <f>IFERROR(work!DQ68-work!CE68,".")</f>
        <v>.</v>
      </c>
      <c r="DV68" s="27" t="str">
        <f>IFERROR(work!DR68-work!CF68,".")</f>
        <v>.</v>
      </c>
      <c r="DW68" s="27" t="str">
        <f>IFERROR(work!DS68-work!CG68,".")</f>
        <v>.</v>
      </c>
      <c r="DX68" s="27" t="str">
        <f>IFERROR(work!DT68-work!CH68,".")</f>
        <v>.</v>
      </c>
      <c r="DY68" s="27" t="str">
        <f>IFERROR(work!DU68-work!CI68,".")</f>
        <v>.</v>
      </c>
      <c r="DZ68" s="27" t="str">
        <f>IFERROR(work!DV68-work!CJ68,".")</f>
        <v>.</v>
      </c>
      <c r="EA68" s="27" t="str">
        <f>IFERROR(work!DW68-work!CK68,".")</f>
        <v>.</v>
      </c>
      <c r="EB68" s="27" t="str">
        <f>IFERROR(work!DX68-work!CL68,".")</f>
        <v>.</v>
      </c>
      <c r="EC68" s="27" t="str">
        <f>IFERROR(work!DY68-work!CM68,".")</f>
        <v>.</v>
      </c>
      <c r="ED68" s="27" t="str">
        <f>IFERROR(work!DZ68-work!CN68,".")</f>
        <v>.</v>
      </c>
      <c r="EE68" s="27" t="str">
        <f>IFERROR(work!EA68-work!CO68,".")</f>
        <v>.</v>
      </c>
      <c r="EF68" s="27" t="str">
        <f>IFERROR(work!EB68-work!CP68,".")</f>
        <v>.</v>
      </c>
      <c r="EG68" s="27" t="str">
        <f>IFERROR(work!EC68-work!CQ68,".")</f>
        <v>.</v>
      </c>
      <c r="EH68" s="27" t="str">
        <f>IFERROR(work!ED68-work!CR68,".")</f>
        <v>.</v>
      </c>
      <c r="EI68" s="27" t="str">
        <f>IFERROR(work!EE68-work!CS68,".")</f>
        <v>.</v>
      </c>
      <c r="EJ68" s="27" t="str">
        <f>IFERROR(work!EF68-work!CT68,".")</f>
        <v>.</v>
      </c>
      <c r="EK68" s="27" t="str">
        <f>IFERROR(work!EG68-work!CU68,".")</f>
        <v>.</v>
      </c>
      <c r="EL68" s="27" t="str">
        <f>IFERROR(work!EH68-work!CV68,".")</f>
        <v>.</v>
      </c>
      <c r="EM68" s="27" t="str">
        <f>IFERROR(work!EI68-work!CW68,".")</f>
        <v>.</v>
      </c>
      <c r="EN68" s="27" t="str">
        <f>IFERROR(work!EJ68-work!CX68,".")</f>
        <v>.</v>
      </c>
      <c r="EO68" s="27" t="str">
        <f>IFERROR(work!EK68-work!CY68,".")</f>
        <v>.</v>
      </c>
      <c r="EP68" s="27" t="str">
        <f>IFERROR(work!EL68-work!CZ68,".")</f>
        <v>.</v>
      </c>
      <c r="EQ68" s="27" t="str">
        <f>IFERROR(work!EM68-work!DA68,".")</f>
        <v>.</v>
      </c>
      <c r="ER68" s="27" t="str">
        <f>IFERROR(work!EN68-work!DB68,".")</f>
        <v>.</v>
      </c>
      <c r="ES68" s="27" t="str">
        <f>IFERROR(work!EO68-work!DC68,".")</f>
        <v>.</v>
      </c>
      <c r="ET68" s="27" t="str">
        <f>IFERROR(work!EP68-work!DD68,".")</f>
        <v>.</v>
      </c>
      <c r="EU68" s="27" t="str">
        <f>IFERROR(work!EQ68-work!DE68,".")</f>
        <v>.</v>
      </c>
      <c r="EV68" s="27" t="str">
        <f>IFERROR(work!ER68-work!DF68,".")</f>
        <v>.</v>
      </c>
      <c r="EW68" s="27" t="str">
        <f>IFERROR(work!ES68-work!DG68,".")</f>
        <v>.</v>
      </c>
      <c r="EX68" s="27" t="str">
        <f>IFERROR(work!ET68-work!DH68,".")</f>
        <v>.</v>
      </c>
      <c r="EY68" s="27"/>
      <c r="EZ68" s="27"/>
      <c r="FA68" s="27"/>
      <c r="FB68" s="27"/>
      <c r="FC68" s="27"/>
      <c r="FD68" s="27"/>
      <c r="FE68" s="27" t="str">
        <f>IF(ISNUMBER(work!GZ68/work!HD68),work!GZ68/work!HD68,".")</f>
        <v>.</v>
      </c>
      <c r="FF68" s="27" t="str">
        <f>IF(ISNUMBER(work!HA68/work!HE68),work!HA68/work!HE68,".")</f>
        <v>.</v>
      </c>
      <c r="FG68" s="27" t="str">
        <f>IF(ISNUMBER(work!HB68/work!HF68),work!HB68/work!HF68,".")</f>
        <v>.</v>
      </c>
      <c r="FH68" s="27" t="str">
        <f>IF(ISNUMBER(work!HC68/work!HG68),work!HC68/work!HG68,".")</f>
        <v>.</v>
      </c>
      <c r="FI68" s="27" t="str">
        <f>IF(ISNUMBER((work!HA68+work!HB68)/(work!HE68+work!HF68)),(work!HA68+work!HB68)/(work!HE68+work!HF68),".")</f>
        <v>.</v>
      </c>
      <c r="FJ68" s="27" t="str">
        <f>IF(ISNUMBER(work!HH68/work!HL68),work!HH68/work!HL68,".")</f>
        <v>.</v>
      </c>
      <c r="FK68" s="27" t="str">
        <f>IF(ISNUMBER(work!HI68/work!HM68),work!HI68/work!HM68,".")</f>
        <v>.</v>
      </c>
      <c r="FL68" s="27" t="str">
        <f>IF(ISNUMBER(work!HJ68/work!HN68),work!HJ68/work!HN68,".")</f>
        <v>.</v>
      </c>
      <c r="FM68" s="27" t="str">
        <f>IF(ISNUMBER(work!HK68/work!HO68),work!HK68/work!HO68,".")</f>
        <v>.</v>
      </c>
      <c r="FN68" s="27" t="str">
        <f>IF(ISNUMBER((work!HI68+work!HJ68)/(work!HM68+work!HN68)),(work!HI68+work!HJ68)/(work!HM68+work!HN68),".")</f>
        <v>.</v>
      </c>
      <c r="FO68" s="27" t="s">
        <v>5007</v>
      </c>
      <c r="FP68" s="27" t="s">
        <v>5007</v>
      </c>
      <c r="FQ68" s="27" t="s">
        <v>5007</v>
      </c>
      <c r="FR68" s="27" t="s">
        <v>5007</v>
      </c>
      <c r="FS68" s="27" t="s">
        <v>5007</v>
      </c>
      <c r="FT68" s="27" t="str">
        <f>work!GM68</f>
        <v>.</v>
      </c>
      <c r="FU68" s="27" t="str">
        <f>work!GN68</f>
        <v>.</v>
      </c>
      <c r="FV68" s="27" t="str">
        <f>work!GO68</f>
        <v>.</v>
      </c>
      <c r="FW68" s="27" t="s">
        <v>5007</v>
      </c>
      <c r="FX68" s="27"/>
      <c r="FY68" s="27">
        <f t="shared" si="42"/>
        <v>11904.02</v>
      </c>
      <c r="FZ68">
        <f t="shared" si="20"/>
        <v>0</v>
      </c>
      <c r="GA68" t="str">
        <f>work!HC68</f>
        <v>.</v>
      </c>
      <c r="GB68" t="str">
        <f>IF(ISNUMBER(work!HA68+work!HB68),work!HA68+work!HB68,".")</f>
        <v>.</v>
      </c>
      <c r="GC68" t="str">
        <f>IF(ISNUMBER(work!HK68-work!HC68),work!HK68-work!HC68,".")</f>
        <v>.</v>
      </c>
      <c r="GD68" t="str">
        <f>IF(ISNUMBER(work!HI68+work!HJ68-work!HA68-work!HB68),(work!HI68+work!HJ68-work!HA68-work!HB68),".")</f>
        <v>.</v>
      </c>
      <c r="GH68" t="str">
        <f>work!GQ68</f>
        <v>.</v>
      </c>
      <c r="GI68" t="str">
        <f>work!GR68</f>
        <v>.</v>
      </c>
      <c r="GJ68" t="str">
        <f>work!GZ68</f>
        <v>.</v>
      </c>
      <c r="GK68" t="str">
        <f>work!HH68</f>
        <v>.</v>
      </c>
      <c r="GL68">
        <f t="shared" si="43"/>
        <v>270.22825849285385</v>
      </c>
      <c r="GM68" t="str">
        <f>IFERROR(VLOOKUP($F68,AREA_EM_ALLYEAR,Seq!B$1,FALSE),".")</f>
        <v>.</v>
      </c>
      <c r="GN68" t="str">
        <f>IFERROR(VLOOKUP($F68,AREA_EM_ALLYEAR,Seq!C$1,FALSE),".")</f>
        <v>.</v>
      </c>
      <c r="GO68" t="str">
        <f>IFERROR(VLOOKUP($F68,AREA_EM_ALLYEAR,Seq!D$1,FALSE),".")</f>
        <v>.</v>
      </c>
      <c r="GP68" t="str">
        <f>IFERROR(VLOOKUP($F68,AREA_EM_ALLYEAR,Seq!E$1,FALSE),".")</f>
        <v>.</v>
      </c>
      <c r="GQ68" t="str">
        <f>IFERROR(VLOOKUP($F68,AREA_EM_ALLYEAR,Seq!F$1,FALSE),".")</f>
        <v>.</v>
      </c>
      <c r="GR68" t="str">
        <f>IFERROR(VLOOKUP($F68,AREA_EM_ALLYEAR,Seq!G$1,FALSE),".")</f>
        <v>.</v>
      </c>
      <c r="GS68" t="str">
        <f>IFERROR(VLOOKUP($F68,AREA_EM_ALLYEAR,Seq!H$1,FALSE),".")</f>
        <v>.</v>
      </c>
      <c r="GT68" t="str">
        <f>IFERROR(VLOOKUP($F68,AREA_EM_ALLYEAR,Seq!I$1,FALSE),".")</f>
        <v>.</v>
      </c>
      <c r="GU68" t="str">
        <f>IFERROR(VLOOKUP($F68,AREA_EM_ALLYEAR,Seq!J$1,FALSE),".")</f>
        <v>.</v>
      </c>
      <c r="GV68" t="str">
        <f>IFERROR(VLOOKUP($F68,AREA_EM_ALLYEAR,Seq!K$1,FALSE),".")</f>
        <v>.</v>
      </c>
      <c r="GW68" t="str">
        <f>IFERROR(VLOOKUP($F68,AREA_EM_ALLYEAR,Seq!L$1,FALSE),".")</f>
        <v>.</v>
      </c>
      <c r="GX68" t="str">
        <f>IFERROR(VLOOKUP($F68,AREA_EM_ALLYEAR,Seq!M$1,FALSE),".")</f>
        <v>.</v>
      </c>
      <c r="GY68" t="str">
        <f>IFERROR(VLOOKUP($F68,AREA_EM_ALLYEAR,Seq!N$1,FALSE),".")</f>
        <v>.</v>
      </c>
      <c r="GZ68" t="str">
        <f>IFERROR(VLOOKUP($F68,AREA_EM_ALLYEAR,Seq!O$1,FALSE),".")</f>
        <v>.</v>
      </c>
      <c r="HA68" t="str">
        <f t="shared" si="21"/>
        <v>.</v>
      </c>
      <c r="HK68" s="139">
        <f>IFERROR(VLOOKUP(CONCATENATE($G68, ".SP.DYN.LE00.IN"),AREA_WB_6ATTRS,Seq!B$1,FALSE)-VLOOKUP("CHN.SP.DYN.LE00.IN",AREA_WB_6ATTRS,Seq!B$1,FALSE),".")</f>
        <v>-13.999000000000002</v>
      </c>
      <c r="HL68" s="139">
        <f>IFERROR(VLOOKUP(CONCATENATE($G68, ".SP.DYN.LE00.IN"),AREA_WB_6ATTRS,Seq!C$1,FALSE)-VLOOKUP("CHN.SP.DYN.LE00.IN",AREA_WB_6ATTRS,Seq!C$1,FALSE),".")</f>
        <v>-13.791365853658554</v>
      </c>
      <c r="HM68" s="139">
        <f>IFERROR(VLOOKUP(CONCATENATE($G68, ".SP.DYN.LE00.IN"),AREA_WB_6ATTRS,Seq!D$1,FALSE)-VLOOKUP("CHN.SP.DYN.LE00.IN",AREA_WB_6ATTRS,Seq!D$1,FALSE),".")</f>
        <v>-13.635073170731701</v>
      </c>
      <c r="HN68" s="139">
        <f>IFERROR(VLOOKUP(CONCATENATE($G68, ".SP.DYN.LE00.IN"),AREA_WB_6ATTRS,Seq!E$1,FALSE)-VLOOKUP("CHN.SP.DYN.LE00.IN",AREA_WB_6ATTRS,Seq!E$1,FALSE),".")</f>
        <v>-13.527268292682926</v>
      </c>
      <c r="HO68" s="139">
        <f>IFERROR(VLOOKUP(CONCATENATE($G68, ".SP.DYN.LE00.IN"),AREA_WB_6ATTRS,Seq!F$1,FALSE)-VLOOKUP("CHN.SP.DYN.LE00.IN",AREA_WB_6ATTRS,Seq!F$1,FALSE),".")</f>
        <v>-13.467414634146344</v>
      </c>
      <c r="HP68" s="139">
        <f>IFERROR(VLOOKUP(CONCATENATE($G68, ".SP.DYN.LE00.IN"),AREA_WB_6ATTRS,Seq!G$1,FALSE)-VLOOKUP("CHN.SP.DYN.LE00.IN",AREA_WB_6ATTRS,Seq!G$1,FALSE),".")</f>
        <v>-13.449536585365848</v>
      </c>
      <c r="HQ68" s="139">
        <f>IFERROR(VLOOKUP(CONCATENATE($G68, ".SP.DYN.LE00.IN"),AREA_WB_6ATTRS,Seq!H$1,FALSE)-VLOOKUP("CHN.SP.DYN.LE00.IN",AREA_WB_6ATTRS,Seq!H$1,FALSE),".")</f>
        <v>-13.458121951219525</v>
      </c>
      <c r="HR68" s="139">
        <f>IFERROR(VLOOKUP(CONCATENATE($G68, ".SP.DYN.LE00.IN"),AREA_WB_6ATTRS,Seq!I$1,FALSE)-VLOOKUP("CHN.SP.DYN.LE00.IN",AREA_WB_6ATTRS,Seq!I$1,FALSE),".")</f>
        <v>-13.477682926829281</v>
      </c>
      <c r="HS68" s="139">
        <f>IFERROR(VLOOKUP(CONCATENATE($G68, ".SP.DYN.LE00.IN"),AREA_WB_6ATTRS,Seq!J$1,FALSE)-VLOOKUP("CHN.SP.DYN.LE00.IN",AREA_WB_6ATTRS,Seq!J$1,FALSE),".")</f>
        <v>-13.497707317073179</v>
      </c>
      <c r="HT68" s="139">
        <f>IFERROR(VLOOKUP(CONCATENATE($G68, ".SP.DYN.LE00.IN"),AREA_WB_6ATTRS,Seq!K$1,FALSE)-VLOOKUP("CHN.SP.DYN.LE00.IN",AREA_WB_6ATTRS,Seq!K$1,FALSE),".")</f>
        <v>-13.510731707317078</v>
      </c>
      <c r="HU68" s="139">
        <f>IFERROR(VLOOKUP(CONCATENATE($G68, ".SP.DYN.LE00.IN"),AREA_WB_6ATTRS,Seq!L$1,FALSE)-VLOOKUP("CHN.SP.DYN.LE00.IN",AREA_WB_6ATTRS,Seq!L$1,FALSE),".")</f>
        <v>-13.522756097560965</v>
      </c>
      <c r="HV68" s="139">
        <f>IFERROR(VLOOKUP(CONCATENATE($G68, ".SP.DYN.LE00.IN"),AREA_WB_6ATTRS,Seq!M$1,FALSE)-VLOOKUP("CHN.SP.DYN.LE00.IN",AREA_WB_6ATTRS,Seq!M$1,FALSE),".")</f>
        <v>-13.537292682926832</v>
      </c>
      <c r="HW68" s="139">
        <f>IFERROR(VLOOKUP(CONCATENATE($G68, ".SP.DYN.LE00.IN"),AREA_WB_6ATTRS,Seq!N$1,FALSE)-VLOOKUP("CHN.SP.DYN.LE00.IN",AREA_WB_6ATTRS,Seq!N$1,FALSE),".")</f>
        <v>-13.565829268292674</v>
      </c>
      <c r="HX68" s="139">
        <f>IFERROR(VLOOKUP(CONCATENATE($G68, ".SP.DYN.LE00.IN"),AREA_WB_6ATTRS,Seq!O$1,FALSE)-VLOOKUP("CHN.SP.DYN.LE00.IN",AREA_WB_6ATTRS,Seq!O$1,FALSE),".")</f>
        <v>-13.615390243902439</v>
      </c>
      <c r="HY68" s="139">
        <f>IFERROR(VLOOKUP(CONCATENATE($G68, ".SP.DYN.LE00.IN"),AREA_WB_6ATTRS,Seq!P$1,FALSE)-VLOOKUP("CHN.SP.DYN.LE00.IN",AREA_WB_6ATTRS,Seq!P$1,FALSE),".")</f>
        <v>-13.685951219512198</v>
      </c>
      <c r="HZ68" s="139">
        <f>IFERROR(VLOOKUP(CONCATENATE($G68, ".SP.DYN.LE00.IN"),AREA_WB_6ATTRS,Seq!Q$1,FALSE)-VLOOKUP("CHN.SP.DYN.LE00.IN",AREA_WB_6ATTRS,Seq!Q$1,FALSE),".")</f>
        <v>-13.772024390243899</v>
      </c>
      <c r="IA68" s="139">
        <f>IFERROR(VLOOKUP(CONCATENATE($G68, ".SP.DYN.LE00.IN"),AREA_WB_6ATTRS,Seq!R$1,FALSE)-VLOOKUP("CHN.SP.DYN.LE00.IN",AREA_WB_6ATTRS,Seq!R$1,FALSE),".")</f>
        <v>-13.867560975609763</v>
      </c>
      <c r="IB68" s="139">
        <f>IFERROR(VLOOKUP(CONCATENATE($G68, ".SP.DYN.LE00.IN"),AREA_WB_6ATTRS,Seq!S$1,FALSE)-VLOOKUP("CHN.SP.DYN.LE00.IN",AREA_WB_6ATTRS,Seq!S$1,FALSE),".")</f>
        <v>-13.965560975609755</v>
      </c>
      <c r="IC68" s="139">
        <f>IFERROR(VLOOKUP(CONCATENATE($G68, ".SP.DYN.LE00.IN"),AREA_WB_6ATTRS,Seq!T$1,FALSE)-VLOOKUP("CHN.SP.DYN.LE00.IN",AREA_WB_6ATTRS,Seq!T$1,FALSE),".")</f>
        <v>-14.061024390243908</v>
      </c>
      <c r="ID68" s="139">
        <f>IFERROR(VLOOKUP(CONCATENATE($G68, ".SP.DYN.LE00.IN"),AREA_WB_6ATTRS,Seq!U$1,FALSE)-VLOOKUP("CHN.SP.DYN.LE00.IN",AREA_WB_6ATTRS,Seq!U$1,FALSE),".")</f>
        <v>-14.151975609756107</v>
      </c>
      <c r="IE68" s="139">
        <f>IFERROR(VLOOKUP(CONCATENATE($G68, ".SP.DYN.LE00.IN"),AREA_WB_6ATTRS,Seq!V$1,FALSE)-VLOOKUP("CHN.SP.DYN.LE00.IN",AREA_WB_6ATTRS,Seq!V$1,FALSE),".")</f>
        <v>-14.24692682926829</v>
      </c>
      <c r="IF68" s="139">
        <f>IFERROR(VLOOKUP(CONCATENATE($G68, ".SP.DYN.LE00.IN"),AREA_WB_6ATTRS,Seq!W$1,FALSE)-VLOOKUP("CHN.SP.DYN.LE00.IN",AREA_WB_6ATTRS,Seq!W$1,FALSE),".")</f>
        <v>-14.35536585365854</v>
      </c>
      <c r="IG68" s="139">
        <f>IFERROR(VLOOKUP(CONCATENATE($G68, ".SP.DYN.LE00.IN"),AREA_WB_6ATTRS,Seq!X$1,FALSE)-VLOOKUP("CHN.SP.DYN.LE00.IN",AREA_WB_6ATTRS,Seq!X$1,FALSE),".")</f>
        <v>-14.484390243902432</v>
      </c>
      <c r="IH68" s="139">
        <f>IFERROR(VLOOKUP(CONCATENATE($G68, ".SP.DYN.LE00.IN"),AREA_WB_6ATTRS,Seq!Y$1,FALSE)-VLOOKUP("CHN.SP.DYN.LE00.IN",AREA_WB_6ATTRS,Seq!Y$1,FALSE),".")</f>
        <v>-14.631951219512189</v>
      </c>
      <c r="II68" s="139">
        <f>IFERROR(VLOOKUP(CONCATENATE($G68, ".SP.DYN.LE00.IN"),AREA_WB_6ATTRS,Seq!Z$1,FALSE)-VLOOKUP("CHN.SP.DYN.LE00.IN",AREA_WB_6ATTRS,Seq!Z$1,FALSE),".")</f>
        <v>-14.788585365853663</v>
      </c>
      <c r="IJ68" s="139">
        <f>IFERROR(VLOOKUP(CONCATENATE($G68, ".SP.DYN.LE00.IN"),AREA_WB_6ATTRS,Seq!AA$1,FALSE)-VLOOKUP("CHN.SP.DYN.LE00.IN",AREA_WB_6ATTRS,Seq!AA$1,FALSE),".")</f>
        <v>-14.940292682926831</v>
      </c>
      <c r="IK68" s="139">
        <f>IFERROR(VLOOKUP(CONCATENATE($G68, ".SP.DYN.LE00.IN"),AREA_WB_6ATTRS,Seq!AB$1,FALSE)-VLOOKUP("CHN.SP.DYN.LE00.IN",AREA_WB_6ATTRS,Seq!AB$1,FALSE),".")</f>
        <v>-15.06353658536586</v>
      </c>
      <c r="IL68" s="139">
        <f>IFERROR(VLOOKUP(CONCATENATE($G68, ".SP.DYN.LE00.IN"),AREA_WB_6ATTRS,Seq!AC$1,FALSE)-VLOOKUP("CHN.SP.DYN.LE00.IN",AREA_WB_6ATTRS,Seq!AC$1,FALSE),".")</f>
        <v>-15.142317073170723</v>
      </c>
      <c r="IM68" s="139">
        <f>IFERROR(VLOOKUP(CONCATENATE($G68, ".SP.DYN.LE00.IN"),AREA_WB_6ATTRS,Seq!AD$1,FALSE)-VLOOKUP("CHN.SP.DYN.LE00.IN",AREA_WB_6ATTRS,Seq!AD$1,FALSE),".")</f>
        <v>-15.167097560975606</v>
      </c>
      <c r="IN68" s="139">
        <f>IFERROR(VLOOKUP(CONCATENATE($G68, ".SP.DYN.LE00.IN"),AREA_WB_6ATTRS,Seq!AE$1,FALSE)-VLOOKUP("CHN.SP.DYN.LE00.IN",AREA_WB_6ATTRS,Seq!AE$1,FALSE),".")</f>
        <v>-15.136878048780481</v>
      </c>
      <c r="IO68" s="139">
        <f>IFERROR(VLOOKUP(CONCATENATE($G68, ".SP.DYN.LE00.IN"),AREA_WB_6ATTRS,Seq!AF$1,FALSE)-VLOOKUP("CHN.SP.DYN.LE00.IN",AREA_WB_6ATTRS,Seq!AF$1,FALSE),".")</f>
        <v>-15.056146341463425</v>
      </c>
      <c r="IP68" s="139" t="str">
        <f>IFERROR(VLOOKUP(CONCATENATE($G68, ".SP.DYN.LE00.IN"),AREA_WB_6ATTRS,Seq!AG$1,FALSE)-VLOOKUP("CHN.SP.DYN.LE00.IN",AREA_WB_6ATTRS,Seq!AG$1,FALSE),".")</f>
        <v>.</v>
      </c>
      <c r="IW68">
        <f>IFERROR(VLOOKUP(CONCATENATE($G68, ".SP.DYN.LE00.IN"),AREA_WB_6ATTRS,Seq!B$1,FALSE),".")</f>
        <v>52.994804878048789</v>
      </c>
      <c r="IX68">
        <f>IFERROR(VLOOKUP(CONCATENATE($G68, ".SP.DYN.LE00.IN"),AREA_WB_6ATTRS,Seq!C$1,FALSE),".")</f>
        <v>53.471560975609755</v>
      </c>
      <c r="IY68">
        <f>IFERROR(VLOOKUP(CONCATENATE($G68, ".SP.DYN.LE00.IN"),AREA_WB_6ATTRS,Seq!D$1,FALSE),".")</f>
        <v>53.899829268292692</v>
      </c>
      <c r="IZ68">
        <f>IFERROR(VLOOKUP(CONCATENATE($G68, ".SP.DYN.LE00.IN"),AREA_WB_6ATTRS,Seq!E$1,FALSE),".")</f>
        <v>54.272585365853665</v>
      </c>
      <c r="JA68">
        <f>IFERROR(VLOOKUP(CONCATENATE($G68, ".SP.DYN.LE00.IN"),AREA_WB_6ATTRS,Seq!F$1,FALSE),".")</f>
        <v>54.591853658536586</v>
      </c>
      <c r="JB68">
        <f>IFERROR(VLOOKUP(CONCATENATE($G68, ".SP.DYN.LE00.IN"),AREA_WB_6ATTRS,Seq!G$1,FALSE),".")</f>
        <v>54.863609756097574</v>
      </c>
      <c r="JC68">
        <f>IFERROR(VLOOKUP(CONCATENATE($G68, ".SP.DYN.LE00.IN"),AREA_WB_6ATTRS,Seq!H$1,FALSE),".")</f>
        <v>55.101365853658535</v>
      </c>
      <c r="JD68">
        <f>IFERROR(VLOOKUP(CONCATENATE($G68, ".SP.DYN.LE00.IN"),AREA_WB_6ATTRS,Seq!I$1,FALSE),".")</f>
        <v>55.319634146341464</v>
      </c>
      <c r="JE68">
        <f>IFERROR(VLOOKUP(CONCATENATE($G68, ".SP.DYN.LE00.IN"),AREA_WB_6ATTRS,Seq!J$1,FALSE),".")</f>
        <v>55.529414634146349</v>
      </c>
      <c r="JF68">
        <f>IFERROR(VLOOKUP(CONCATENATE($G68, ".SP.DYN.LE00.IN"),AREA_WB_6ATTRS,Seq!K$1,FALSE),".")</f>
        <v>55.736195121951226</v>
      </c>
      <c r="JG68">
        <f>IFERROR(VLOOKUP(CONCATENATE($G68, ".SP.DYN.LE00.IN"),AREA_WB_6ATTRS,Seq!L$1,FALSE),".")</f>
        <v>55.936975609756111</v>
      </c>
      <c r="JH68">
        <f>IFERROR(VLOOKUP(CONCATENATE($G68, ".SP.DYN.LE00.IN"),AREA_WB_6ATTRS,Seq!M$1,FALSE),".")</f>
        <v>56.126731707317077</v>
      </c>
      <c r="JI68">
        <f>IFERROR(VLOOKUP(CONCATENATE($G68, ".SP.DYN.LE00.IN"),AREA_WB_6ATTRS,Seq!N$1,FALSE),".")</f>
        <v>56.296000000000006</v>
      </c>
      <c r="JJ68">
        <f>IFERROR(VLOOKUP(CONCATENATE($G68, ".SP.DYN.LE00.IN"),AREA_WB_6ATTRS,Seq!O$1,FALSE),".")</f>
        <v>56.439243902439031</v>
      </c>
      <c r="JK68">
        <f>IFERROR(VLOOKUP(CONCATENATE($G68, ".SP.DYN.LE00.IN"),AREA_WB_6ATTRS,Seq!P$1,FALSE),".")</f>
        <v>56.556975609756101</v>
      </c>
      <c r="JL68">
        <f>IFERROR(VLOOKUP(CONCATENATE($G68, ".SP.DYN.LE00.IN"),AREA_WB_6ATTRS,Seq!Q$1,FALSE),".")</f>
        <v>56.65270731707318</v>
      </c>
      <c r="JM68">
        <f>IFERROR(VLOOKUP(CONCATENATE($G68, ".SP.DYN.LE00.IN"),AREA_WB_6ATTRS,Seq!R$1,FALSE),".")</f>
        <v>56.731463414634149</v>
      </c>
      <c r="JN68">
        <f>IFERROR(VLOOKUP(CONCATENATE($G68, ".SP.DYN.LE00.IN"),AREA_WB_6ATTRS,Seq!S$1,FALSE),".")</f>
        <v>56.800756097560985</v>
      </c>
      <c r="JO68">
        <f>IFERROR(VLOOKUP(CONCATENATE($G68, ".SP.DYN.LE00.IN"),AREA_WB_6ATTRS,Seq!T$1,FALSE),".")</f>
        <v>56.866073170731717</v>
      </c>
      <c r="JP68">
        <f>IFERROR(VLOOKUP(CONCATENATE($G68, ".SP.DYN.LE00.IN"),AREA_WB_6ATTRS,Seq!U$1,FALSE),".")</f>
        <v>56.93141463414635</v>
      </c>
      <c r="JQ68">
        <f>IFERROR(VLOOKUP(CONCATENATE($G68, ".SP.DYN.LE00.IN"),AREA_WB_6ATTRS,Seq!V$1,FALSE),".")</f>
        <v>56.994780487804888</v>
      </c>
      <c r="JR68">
        <f>IFERROR(VLOOKUP(CONCATENATE($G68, ".SP.DYN.LE00.IN"),AREA_WB_6ATTRS,Seq!W$1,FALSE),".")</f>
        <v>57.050170731707325</v>
      </c>
      <c r="JS68">
        <f>IFERROR(VLOOKUP(CONCATENATE($G68, ".SP.DYN.LE00.IN"),AREA_WB_6ATTRS,Seq!X$1,FALSE),".")</f>
        <v>57.095048780487808</v>
      </c>
      <c r="JT68">
        <f>IFERROR(VLOOKUP(CONCATENATE($G68, ".SP.DYN.LE00.IN"),AREA_WB_6ATTRS,Seq!Y$1,FALSE),".")</f>
        <v>57.1329268292683</v>
      </c>
      <c r="JU68">
        <f>IFERROR(VLOOKUP(CONCATENATE($G68, ".SP.DYN.LE00.IN"),AREA_WB_6ATTRS,Seq!Z$1,FALSE),".")</f>
        <v>57.173756097560982</v>
      </c>
      <c r="JV68">
        <f>IFERROR(VLOOKUP(CONCATENATE($G68, ".SP.DYN.LE00.IN"),AREA_WB_6ATTRS,Seq!AA$1,FALSE),".")</f>
        <v>57.23102439024391</v>
      </c>
      <c r="JW68">
        <f>IFERROR(VLOOKUP(CONCATENATE($G68, ".SP.DYN.LE00.IN"),AREA_WB_6ATTRS,Seq!AB$1,FALSE),".")</f>
        <v>57.326195121951223</v>
      </c>
      <c r="JX68">
        <f>IFERROR(VLOOKUP(CONCATENATE($G68, ".SP.DYN.LE00.IN"),AREA_WB_6ATTRS,Seq!AC$1,FALSE),".")</f>
        <v>57.470268292682938</v>
      </c>
      <c r="JY68">
        <f>IFERROR(VLOOKUP(CONCATENATE($G68, ".SP.DYN.LE00.IN"),AREA_WB_6ATTRS,Seq!AD$1,FALSE),".")</f>
        <v>57.668243902439031</v>
      </c>
      <c r="JZ68">
        <f>IFERROR(VLOOKUP(CONCATENATE($G68, ".SP.DYN.LE00.IN"),AREA_WB_6ATTRS,Seq!AE$1,FALSE),".")</f>
        <v>57.919634146341473</v>
      </c>
      <c r="KA68">
        <f>IFERROR(VLOOKUP(CONCATENATE($G68, ".SP.DYN.LE00.IN"),AREA_WB_6ATTRS,Seq!AF$1,FALSE),".")</f>
        <v>58.216951219512204</v>
      </c>
      <c r="KB68" t="str">
        <f>IFERROR(VLOOKUP(CONCATENATE($G68, ".SP.DYN.LE00.IN"),AREA_WB_6ATTRS,Seq!AG$1,FALSE),".")</f>
        <v>.</v>
      </c>
      <c r="KK68">
        <f t="shared" si="25"/>
        <v>223</v>
      </c>
      <c r="KL68">
        <f t="shared" si="23"/>
        <v>0</v>
      </c>
      <c r="KM68">
        <f t="shared" si="26"/>
        <v>44557100.191072486</v>
      </c>
      <c r="KN68">
        <f t="shared" si="27"/>
        <v>-44362611.273539893</v>
      </c>
      <c r="KO68" t="str">
        <f t="shared" si="24"/>
        <v>.</v>
      </c>
      <c r="KP68" t="str">
        <f>work!HA68</f>
        <v>.</v>
      </c>
      <c r="KQ68" t="str">
        <f>work!HB68</f>
        <v>.</v>
      </c>
      <c r="KR68" t="str">
        <f>work!HC68</f>
        <v>.</v>
      </c>
      <c r="KS68" t="str">
        <f>IF(ISNUMBER(work!HI68-work!HA68),work!HI68-work!HA68,".")</f>
        <v>.</v>
      </c>
      <c r="KT68" t="str">
        <f>IF(ISNUMBER(work!HJ68-work!HB68),work!HJ68-work!HB68,".")</f>
        <v>.</v>
      </c>
      <c r="KU68" t="str">
        <f>IF(ISNUMBER(work!HK68-work!HC68),work!HK68-work!HC68,".")</f>
        <v>.</v>
      </c>
      <c r="KW68">
        <f>IFERROR(work!HR68/work!HV68,".")</f>
        <v>0</v>
      </c>
      <c r="KX68">
        <f>IFERROR(work!HS68/work!HW68,".")</f>
        <v>7.6964712936711867E-5</v>
      </c>
      <c r="KY68">
        <f>IFERROR(work!HT68/work!HX68,".")</f>
        <v>6.5290697227833811E-5</v>
      </c>
      <c r="KZ68">
        <f>IFERROR(work!HU68/work!HY68,".")</f>
        <v>7.8105777024346353E-5</v>
      </c>
    </row>
    <row r="69" spans="1:312">
      <c r="A69" s="24">
        <f t="shared" ref="A69:A132" si="44">VLOOKUP($E69,Area_Country,4,FALSE)</f>
        <v>68</v>
      </c>
      <c r="B69" s="24" t="str">
        <f t="shared" ref="B69:B100" si="45">IF(ISNA(VLOOKUP(F69,Area_EM_90_2,1,FALSE)),"Out","InEM90")</f>
        <v>InEM90</v>
      </c>
      <c r="C69" s="24" t="str">
        <f t="shared" ref="C69:C100" si="46">IF(ISNA(VLOOKUP($F69,Area_EM_90,1,FALSE)),"Out","InOECD90")</f>
        <v>Out</v>
      </c>
      <c r="D69" s="24" t="str">
        <f t="shared" ref="D69:D100" si="47">VLOOKUP(G69,AREA_COUNTRY_ISO,4,FALSE)</f>
        <v>In67</v>
      </c>
      <c r="E69" s="25" t="s">
        <v>2432</v>
      </c>
      <c r="F69" s="26" t="str">
        <f t="shared" ref="F69:F132" si="48">VLOOKUP($E69,Area_Country,2,FALSE)</f>
        <v>Mauritius</v>
      </c>
      <c r="G69" s="166" t="s">
        <v>1568</v>
      </c>
      <c r="H69" s="166" t="s">
        <v>5007</v>
      </c>
      <c r="I69" s="166" t="s">
        <v>5007</v>
      </c>
      <c r="J69" s="180" t="s">
        <v>5007</v>
      </c>
      <c r="K69" s="180" t="s">
        <v>5007</v>
      </c>
      <c r="L69" s="27">
        <f>IFERROR(VLOOKUP($F69,Area_FDI_84_96,Seq!B$1,FALSE),0)</f>
        <v>0</v>
      </c>
      <c r="M69" s="27">
        <f>IFERROR(VLOOKUP($F69,Area_FDI_84_96,Seq!C$1,FALSE),0)</f>
        <v>0</v>
      </c>
      <c r="N69" s="27">
        <f>IFERROR(VLOOKUP($F69,Area_FDI_84_96,Seq!D$1,FALSE),0)</f>
        <v>0</v>
      </c>
      <c r="O69" s="27">
        <f>IFERROR(VLOOKUP($F69,Area_FDI_84_96,Seq!E$1,FALSE),0)</f>
        <v>0</v>
      </c>
      <c r="P69" s="27">
        <f>IFERROR(VLOOKUP($F69,Area_FDI_84_96,Seq!F$1,FALSE),0)</f>
        <v>0</v>
      </c>
      <c r="Q69" s="27">
        <f>IFERROR(VLOOKUP($F69,Area_FDI_84_96,Seq!G$1,FALSE),0)</f>
        <v>0</v>
      </c>
      <c r="R69" s="27">
        <f>IFERROR(VLOOKUP($F69,Area_FDI_84_96,Seq!H$1,FALSE),0)</f>
        <v>0</v>
      </c>
      <c r="S69" s="27">
        <f>IFERROR(VLOOKUP($F69,Area_FDI_84_96,Seq!I$1,FALSE),0)</f>
        <v>0</v>
      </c>
      <c r="T69" s="27">
        <f>IFERROR(VALUE(VLOOKUP($E69,Area_FDI_92_95,Seq!B$1,FALSE)),0)</f>
        <v>11</v>
      </c>
      <c r="U69" s="27">
        <f>IFERROR(VALUE(VLOOKUP($E69,Area_FDI_92_95,Seq!C$1,FALSE)),0)</f>
        <v>19</v>
      </c>
      <c r="V69" s="27">
        <f>IFERROR(VALUE(VLOOKUP($E69,Area_FDI_92_95,Seq!D$1,FALSE)),0)</f>
        <v>119</v>
      </c>
      <c r="W69" s="27">
        <f>IFERROR(VALUE(VLOOKUP($E69,Area_FDI_92_95,Seq!E$1,FALSE)),0)</f>
        <v>100</v>
      </c>
      <c r="X69" s="27">
        <f>IFERROR(VALUE(VLOOKUP($E69,Area_FDI_96_99,Seq!B$1,FALSE)),0)</f>
        <v>22</v>
      </c>
      <c r="Y69" s="27">
        <f>IFERROR(VALUE(VLOOKUP($E69,Area_FDI_96_99,Seq!C$1,FALSE)),0)</f>
        <v>4586</v>
      </c>
      <c r="Z69" s="27">
        <f>IFERROR(VALUE(VLOOKUP($E69,Area_FDI_96_99,Seq!D$1,FALSE)),0)</f>
        <v>10050</v>
      </c>
      <c r="AA69" s="27">
        <f>IFERROR(VALUE(VLOOKUP($E69,Area_FDI_96_99,Seq!E$1,FALSE)),0)</f>
        <v>17025</v>
      </c>
      <c r="AB69" s="27">
        <f t="shared" ref="AB69:AB100" si="49">IFERROR(VALUE(VLOOKUP($E69,Area_FDI_00_01,2,FALSE)),0)</f>
        <v>26479</v>
      </c>
      <c r="AC69" s="27">
        <f t="shared" ref="AC69:AC100" si="50">IFERROR(VALUE(VLOOKUP($E69,Area_FDI_00_01,4,FALSE)),0)</f>
        <v>30563</v>
      </c>
      <c r="AD69" s="27">
        <f t="shared" ref="AD69:AD100" si="51">IFERROR(VALUE(VLOOKUP($E69,Area_FDI_02_03,2,FALSE)),0)</f>
        <v>48369</v>
      </c>
      <c r="AE69" s="27">
        <f t="shared" ref="AE69:AE100" si="52">IFERROR(VALUE(VLOOKUP($E69,Area_FDI_02_03,4,FALSE)),0)</f>
        <v>52098</v>
      </c>
      <c r="AF69" s="27">
        <f t="shared" ref="AF69:AF100" si="53">IFERROR(VALUE(VLOOKUP($E69,Area_FDI_04_05,2,FALSE)),0)</f>
        <v>60232</v>
      </c>
      <c r="AG69" s="27">
        <f t="shared" ref="AG69:AG100" si="54">IFERROR(VALUE(VLOOKUP($E69,Area_FDI_04_05,4,FALSE)),0)</f>
        <v>90777</v>
      </c>
      <c r="AH69" s="27">
        <f t="shared" ref="AH69:AH100" si="55">IFERROR(VALUE(VLOOKUP($E69,Area_FDI_06_07,2,FALSE)),0)</f>
        <v>103271</v>
      </c>
      <c r="AI69" s="27">
        <f t="shared" ref="AI69:AI100" si="56">IFERROR(VALUE(VLOOKUP($E69,Area_FDI_06_07,4,FALSE)),0)</f>
        <v>133250</v>
      </c>
      <c r="AJ69" s="27">
        <f t="shared" ref="AJ69:AJ100" si="57">IFERROR(VALUE(VLOOKUP($E69,AREA_FDI_08_10,2,FALSE)),0)</f>
        <v>149371</v>
      </c>
      <c r="AK69" s="27">
        <f t="shared" ref="AK69:AK100" si="58">IFERROR(VALUE(VLOOKUP($E69,AREA_FDI_08_10,4,FALSE)),0)</f>
        <v>110378</v>
      </c>
      <c r="AL69" s="27">
        <f t="shared" ref="AL69:AL100" si="59">IFERROR(VALUE(VLOOKUP($E69,AREA_FDI_08_10,6,FALSE)),0)</f>
        <v>92884</v>
      </c>
      <c r="AM69" s="27"/>
      <c r="AN69" s="27"/>
      <c r="AO69" s="27"/>
      <c r="AP69" s="27"/>
      <c r="AQ69" s="27"/>
      <c r="AR69" s="27"/>
      <c r="AS69" s="27"/>
      <c r="AT69" s="27">
        <f>IFERROR(work!D69+work!AP69,".")</f>
        <v>18446046.891167402</v>
      </c>
      <c r="AU69" s="27">
        <f>IFERROR(work!E69+work!AQ69,".")</f>
        <v>19406278.061407384</v>
      </c>
      <c r="AV69" s="27">
        <f>IFERROR(work!F69+work!AR69,".")</f>
        <v>21166453.262244649</v>
      </c>
      <c r="AW69" s="27">
        <f>IFERROR(work!G69+work!AS69,".")</f>
        <v>23455749.04288251</v>
      </c>
      <c r="AX69" s="27">
        <f>IFERROR(work!H69+work!AT69,".")</f>
        <v>27003131.631335974</v>
      </c>
      <c r="AY69" s="27">
        <f>IFERROR(work!I69+work!AU69,".")</f>
        <v>30636879.063661322</v>
      </c>
      <c r="AZ69" s="27">
        <f>IFERROR(work!J69+work!AV69,".")</f>
        <v>33334721.595784251</v>
      </c>
      <c r="BA69" s="27">
        <f>IFERROR(work!K69+work!AW69,".")</f>
        <v>37195877.779395513</v>
      </c>
      <c r="BB69" s="27">
        <f>IFERROR(work!L69+work!AX69,".")</f>
        <v>41388733.321571596</v>
      </c>
      <c r="BC69" s="27">
        <f>IFERROR(work!M69+work!AY69,".")</f>
        <v>43086560.37363746</v>
      </c>
      <c r="BD69" s="27">
        <f>IFERROR(work!N69+work!AZ69,".")</f>
        <v>44732463.135646418</v>
      </c>
      <c r="BE69" s="27">
        <f>IFERROR(work!O69+work!BA69,".")</f>
        <v>48834861.217860334</v>
      </c>
      <c r="BF69" s="27">
        <f>IFERROR(work!P69+work!BB69,".")</f>
        <v>55747525.859281115</v>
      </c>
      <c r="BG69" s="27">
        <f>IFERROR(work!Q69+work!BC69,".")</f>
        <v>63525136.69774574</v>
      </c>
      <c r="BH69" s="27">
        <f>IFERROR(work!R69+work!BD69,".")</f>
        <v>71818366.16741766</v>
      </c>
      <c r="BI69" s="27">
        <f>IFERROR(work!S69+work!BE69,".")</f>
        <v>79624626.53577134</v>
      </c>
      <c r="BJ69" s="27">
        <f>IFERROR(work!T69+work!BF69,".")</f>
        <v>87571820.521339685</v>
      </c>
      <c r="BK69" s="27">
        <f>IFERROR(work!U69+work!BG69,".")</f>
        <v>95702799.804379642</v>
      </c>
      <c r="BL69" s="27">
        <f>IFERROR(work!V69+work!BH69,".")</f>
        <v>103160939.73216274</v>
      </c>
      <c r="BM69" s="27">
        <f>IFERROR(work!W69+work!BI69,".")</f>
        <v>110980734.22590098</v>
      </c>
      <c r="BN69" s="27">
        <f>IFERROR(work!X69+work!BJ69,".")</f>
        <v>120305749.65967225</v>
      </c>
      <c r="BO69" s="27">
        <f>IFERROR(work!Y69+work!BK69,".")</f>
        <v>130264885.1600673</v>
      </c>
      <c r="BP69" s="27">
        <f>IFERROR(work!Z69+work!BL69,".")</f>
        <v>142086148.80362168</v>
      </c>
      <c r="BQ69" s="27">
        <f>IFERROR(work!AA69+work!BM69,".")</f>
        <v>156264317.64705461</v>
      </c>
      <c r="BR69" s="27">
        <f>IFERROR(work!AB69+work!BN69,".")</f>
        <v>172025349.86756879</v>
      </c>
      <c r="BS69" s="27">
        <f>IFERROR(work!AC69+work!BO69,".")</f>
        <v>191411293.733087</v>
      </c>
      <c r="BT69" s="27">
        <f>IFERROR(work!AD69+work!BP69,".")</f>
        <v>215673908.29469979</v>
      </c>
      <c r="BU69" s="27">
        <f>IFERROR(work!AE69+work!BQ69,".")</f>
        <v>246253510.56413984</v>
      </c>
      <c r="BV69" s="27">
        <f>IFERROR(work!AF69+work!BR69,".")</f>
        <v>269869911.04567415</v>
      </c>
      <c r="BW69" s="27">
        <f>IFERROR(work!AG69+work!BS69,".")</f>
        <v>294659795.49012649</v>
      </c>
      <c r="BX69" s="27">
        <f>IFERROR(work!AH69+work!BT69,".")</f>
        <v>325264465.78734463</v>
      </c>
      <c r="BY69" s="27">
        <f>IFERROR(work!AI69+work!BU69,".")</f>
        <v>354830425.06791437</v>
      </c>
      <c r="BZ69" s="27"/>
      <c r="CA69" s="27"/>
      <c r="CB69" s="27"/>
      <c r="CC69" s="27"/>
      <c r="CD69" s="27"/>
      <c r="CE69" s="27"/>
      <c r="CF69" s="27">
        <f>IFERROR(work!AP69-work!D69,".")</f>
        <v>-18142177.196553975</v>
      </c>
      <c r="CG69" s="27">
        <f>IFERROR(work!AQ69-work!E69,".")</f>
        <v>-19084533.678875517</v>
      </c>
      <c r="CH69" s="27">
        <f>IFERROR(work!AR69-work!F69,".")</f>
        <v>-20827022.346404016</v>
      </c>
      <c r="CI69" s="27">
        <f>IFERROR(work!AS69-work!G69,".")</f>
        <v>-23115015.407109015</v>
      </c>
      <c r="CJ69" s="27">
        <f>IFERROR(work!AT69-work!H69,".")</f>
        <v>-26646389.015054174</v>
      </c>
      <c r="CK69" s="27">
        <f>IFERROR(work!AU69-work!I69,".")</f>
        <v>-30255326.869991422</v>
      </c>
      <c r="CL69" s="27">
        <f>IFERROR(work!AV69-work!J69,".")</f>
        <v>-32915998.460029971</v>
      </c>
      <c r="CM69" s="27">
        <f>IFERROR(work!AW69-work!K69,".")</f>
        <v>-36739925.802893169</v>
      </c>
      <c r="CN69" s="27">
        <f>IFERROR(work!AX69-work!L69,".")</f>
        <v>-40901816.06551569</v>
      </c>
      <c r="CO69" s="27">
        <f>IFERROR(work!AY69-work!M69,".")</f>
        <v>-42577901.538320549</v>
      </c>
      <c r="CP69" s="27">
        <f>IFERROR(work!AZ69-work!N69,".")</f>
        <v>-44187248.328965962</v>
      </c>
      <c r="CQ69" s="27">
        <f>IFERROR(work!BA69-work!O69,".")</f>
        <v>-48265463.701496355</v>
      </c>
      <c r="CR69" s="27">
        <f>IFERROR(work!BB69-work!P69,".")</f>
        <v>-55141045.198624127</v>
      </c>
      <c r="CS69" s="27">
        <f>IFERROR(work!BC69-work!Q69,".")</f>
        <v>-62887834.308266416</v>
      </c>
      <c r="CT69" s="27">
        <f>IFERROR(work!BD69-work!R69,".")</f>
        <v>-71154704.040381923</v>
      </c>
      <c r="CU69" s="27">
        <f>IFERROR(work!BE69-work!S69,".")</f>
        <v>-78932508.324678361</v>
      </c>
      <c r="CV69" s="27">
        <f>IFERROR(work!BF69-work!T69,".")</f>
        <v>-86841027.825155139</v>
      </c>
      <c r="CW69" s="27">
        <f>IFERROR(work!BG69-work!U69,".")</f>
        <v>-94930443.438339204</v>
      </c>
      <c r="CX69" s="27">
        <f>IFERROR(work!BH69-work!V69,".")</f>
        <v>-102341696.48348829</v>
      </c>
      <c r="CY69" s="27">
        <f>IFERROR(work!BI69-work!W69,".")</f>
        <v>-110140102.34213951</v>
      </c>
      <c r="CZ69" s="27">
        <f>IFERROR(work!BJ69-work!X69,".")</f>
        <v>-119389237.18008362</v>
      </c>
      <c r="DA69" s="27">
        <f>IFERROR(work!BK69-work!Y69,".")</f>
        <v>-129324785.58738826</v>
      </c>
      <c r="DB69" s="27">
        <f>IFERROR(work!BL69-work!Z69,".")</f>
        <v>-141126181.98185232</v>
      </c>
      <c r="DC69" s="27">
        <f>IFERROR(work!BM69-work!AA69,".")</f>
        <v>-155269246.21696639</v>
      </c>
      <c r="DD69" s="27">
        <f>IFERROR(work!BN69-work!AB69,".")</f>
        <v>-170973103.94671977</v>
      </c>
      <c r="DE69" s="27">
        <f>IFERROR(work!BO69-work!AC69,".")</f>
        <v>-190345985.36221576</v>
      </c>
      <c r="DF69" s="27">
        <f>IFERROR(work!BP69-work!AD69,".")</f>
        <v>-214566545.24570483</v>
      </c>
      <c r="DG69" s="27">
        <f>IFERROR(work!BQ69-work!AE69,".")</f>
        <v>-245081087.3790037</v>
      </c>
      <c r="DH69" s="27">
        <f>IFERROR(work!BR69-work!AF69,".")</f>
        <v>-268632808.30001038</v>
      </c>
      <c r="DI69" s="27">
        <f>IFERROR(work!BS69-work!AG69,".")</f>
        <v>-293385174.03536212</v>
      </c>
      <c r="DJ69" s="27">
        <f>IFERROR(work!BT69-work!AH69,".")</f>
        <v>-323937180.56879479</v>
      </c>
      <c r="DK69" s="27">
        <f>IFERROR(work!BU69-work!AI69,".")</f>
        <v>-353448571.10663354</v>
      </c>
      <c r="DL69" s="27"/>
      <c r="DM69" s="27"/>
      <c r="DN69" s="27"/>
      <c r="DO69" s="27"/>
      <c r="DP69" s="27"/>
      <c r="DQ69" s="27"/>
      <c r="DR69" s="27"/>
      <c r="DS69" s="27">
        <f>IFERROR(work!DO69-work!CC69,".")</f>
        <v>0.02</v>
      </c>
      <c r="DT69" s="27">
        <f>IFERROR(work!DP69-work!CD69,".")</f>
        <v>1.9000000000000003E-2</v>
      </c>
      <c r="DU69" s="27">
        <f>IFERROR(work!DQ69-work!CE69,".")</f>
        <v>1.9000000000000003E-2</v>
      </c>
      <c r="DV69" s="27">
        <f>IFERROR(work!DR69-work!CF69,".")</f>
        <v>1.8000000000000002E-2</v>
      </c>
      <c r="DW69" s="27">
        <f>IFERROR(work!DS69-work!CG69,".")</f>
        <v>1.8000000000000002E-2</v>
      </c>
      <c r="DX69" s="27">
        <f>IFERROR(work!DT69-work!CH69,".")</f>
        <v>1.7000000000000001E-2</v>
      </c>
      <c r="DY69" s="27">
        <f>IFERROR(work!DU69-work!CI69,".")</f>
        <v>1.6E-2</v>
      </c>
      <c r="DZ69" s="27">
        <f>IFERROR(work!DV69-work!CJ69,".")</f>
        <v>1.5000000000000001E-2</v>
      </c>
      <c r="EA69" s="27">
        <f>IFERROR(work!DW69-work!CK69,".")</f>
        <v>1.4000000000000002E-2</v>
      </c>
      <c r="EB69" s="27">
        <f>IFERROR(work!DX69-work!CL69,".")</f>
        <v>1.3000000000000001E-2</v>
      </c>
      <c r="EC69" s="27">
        <f>IFERROR(work!DY69-work!CM69,".")</f>
        <v>1.1000000000000001E-2</v>
      </c>
      <c r="ED69" s="27">
        <f>IFERROR(work!DZ69-work!CN69,".")</f>
        <v>9.0000000000000011E-3</v>
      </c>
      <c r="EE69" s="27">
        <f>IFERROR(work!EA69-work!CO69,".")</f>
        <v>8.0000000000000002E-3</v>
      </c>
      <c r="EF69" s="27">
        <f>IFERROR(work!EB69-work!CP69,".")</f>
        <v>6.0000000000000019E-3</v>
      </c>
      <c r="EG69" s="27">
        <f>IFERROR(work!EC69-work!CQ69,".")</f>
        <v>4.0000000000000001E-3</v>
      </c>
      <c r="EH69" s="27">
        <f>IFERROR(work!ED69-work!CR69,".")</f>
        <v>2.0000000000000018E-3</v>
      </c>
      <c r="EI69" s="27">
        <f>IFERROR(work!EE69-work!CS69,".")</f>
        <v>8.0000009536743168E-3</v>
      </c>
      <c r="EJ69" s="27">
        <f>IFERROR(work!EF69-work!CT69,".")</f>
        <v>6.000000953674315E-3</v>
      </c>
      <c r="EK69" s="27">
        <f>IFERROR(work!EG69-work!CU69,".")</f>
        <v>4.0000009536743167E-3</v>
      </c>
      <c r="EL69" s="27">
        <f>IFERROR(work!EH69-work!CV69,".")</f>
        <v>1.000000953674314E-3</v>
      </c>
      <c r="EM69" s="27">
        <f>IFERROR(work!EI69-work!CW69,".")</f>
        <v>-1.9999990463256817E-3</v>
      </c>
      <c r="EN69" s="27">
        <f>IFERROR(work!EJ69-work!CX69,".")</f>
        <v>5.2999998092651372E-2</v>
      </c>
      <c r="EO69" s="27">
        <f>IFERROR(work!EK69-work!CY69,".")</f>
        <v>4.999999809265137E-2</v>
      </c>
      <c r="EP69" s="27">
        <f>IFERROR(work!EL69-work!CZ69,".")</f>
        <v>4.6999998092651374E-2</v>
      </c>
      <c r="EQ69" s="27">
        <f>IFERROR(work!EM69-work!DA69,".")</f>
        <v>4.299999809265137E-2</v>
      </c>
      <c r="ER69" s="27">
        <f>IFERROR(work!EN69-work!DB69,".")</f>
        <v>4.999999809265137E-2</v>
      </c>
      <c r="ES69" s="27">
        <f>IFERROR(work!EO69-work!DC69,".")</f>
        <v>3.7999996185302733E-2</v>
      </c>
      <c r="ET69" s="27">
        <f>IFERROR(work!EP69-work!DD69,".")</f>
        <v>5.1999998092651364E-2</v>
      </c>
      <c r="EU69" s="27">
        <f>IFERROR(work!EQ69-work!DE69,".")</f>
        <v>4.8999998092651362E-2</v>
      </c>
      <c r="EV69" s="27">
        <f>IFERROR(work!ER69-work!DF69,".")</f>
        <v>4.3999998092651357E-2</v>
      </c>
      <c r="EW69" s="27">
        <f>IFERROR(work!ES69-work!DG69,".")</f>
        <v>3.9999998092651368E-2</v>
      </c>
      <c r="EX69" s="27">
        <f>IFERROR(work!ET69-work!DH69,".")</f>
        <v>3.5999998092651364E-2</v>
      </c>
      <c r="EY69" s="27"/>
      <c r="EZ69" s="27"/>
      <c r="FA69" s="27"/>
      <c r="FB69" s="27"/>
      <c r="FC69" s="27"/>
      <c r="FD69" s="27"/>
      <c r="FE69" s="27" t="str">
        <f>IF(ISNUMBER(work!GZ69/work!HD69),work!GZ69/work!HD69,".")</f>
        <v>.</v>
      </c>
      <c r="FF69" s="27" t="str">
        <f>IF(ISNUMBER(work!HA69/work!HE69),work!HA69/work!HE69,".")</f>
        <v>.</v>
      </c>
      <c r="FG69" s="27" t="str">
        <f>IF(ISNUMBER(work!HB69/work!HF69),work!HB69/work!HF69,".")</f>
        <v>.</v>
      </c>
      <c r="FH69" s="27" t="str">
        <f>IF(ISNUMBER(work!HC69/work!HG69),work!HC69/work!HG69,".")</f>
        <v>.</v>
      </c>
      <c r="FI69" s="27" t="str">
        <f>IF(ISNUMBER((work!HA69+work!HB69)/(work!HE69+work!HF69)),(work!HA69+work!HB69)/(work!HE69+work!HF69),".")</f>
        <v>.</v>
      </c>
      <c r="FJ69" s="27" t="str">
        <f>IF(ISNUMBER(work!HH69/work!HL69),work!HH69/work!HL69,".")</f>
        <v>.</v>
      </c>
      <c r="FK69" s="27" t="str">
        <f>IF(ISNUMBER(work!HI69/work!HM69),work!HI69/work!HM69,".")</f>
        <v>.</v>
      </c>
      <c r="FL69" s="27" t="str">
        <f>IF(ISNUMBER(work!HJ69/work!HN69),work!HJ69/work!HN69,".")</f>
        <v>.</v>
      </c>
      <c r="FM69" s="27" t="str">
        <f>IF(ISNUMBER(work!HK69/work!HO69),work!HK69/work!HO69,".")</f>
        <v>.</v>
      </c>
      <c r="FN69" s="27" t="str">
        <f>IF(ISNUMBER((work!HI69+work!HJ69)/(work!HM69+work!HN69)),(work!HI69+work!HJ69)/(work!HM69+work!HN69),".")</f>
        <v>.</v>
      </c>
      <c r="FO69" s="27" t="s">
        <v>5007</v>
      </c>
      <c r="FP69" s="27" t="s">
        <v>5007</v>
      </c>
      <c r="FQ69" s="27" t="s">
        <v>5007</v>
      </c>
      <c r="FR69" s="27" t="s">
        <v>5007</v>
      </c>
      <c r="FS69" s="27" t="s">
        <v>5007</v>
      </c>
      <c r="FT69" s="27" t="str">
        <f>work!GM69</f>
        <v>.</v>
      </c>
      <c r="FU69" s="27">
        <f>work!GN69</f>
        <v>3.2261116367076632E-2</v>
      </c>
      <c r="FV69" s="27">
        <f>work!GO69</f>
        <v>2.5276503888790124E-2</v>
      </c>
      <c r="FW69" s="27" t="s">
        <v>5007</v>
      </c>
      <c r="FX69" s="27"/>
      <c r="FY69" s="27">
        <f t="shared" ref="FY69:FY100" si="60">IF(ISNA(VLOOKUP(F69,Area_Dist,2,FALSE)),".",VLOOKUP(F69,Area_Dist,2,FALSE))</f>
        <v>9053.68</v>
      </c>
      <c r="FZ69">
        <f t="shared" si="20"/>
        <v>26479</v>
      </c>
      <c r="GA69" t="str">
        <f>work!HC69</f>
        <v>.</v>
      </c>
      <c r="GB69" t="str">
        <f>IF(ISNUMBER(work!HA69+work!HB69),work!HA69+work!HB69,".")</f>
        <v>.</v>
      </c>
      <c r="GC69" t="str">
        <f>IF(ISNUMBER(work!HK69-work!HC69),work!HK69-work!HC69,".")</f>
        <v>.</v>
      </c>
      <c r="GD69" t="str">
        <f>IF(ISNUMBER(work!HI69+work!HJ69-work!HA69-work!HB69),(work!HI69+work!HJ69-work!HA69-work!HB69),".")</f>
        <v>.</v>
      </c>
      <c r="GH69" t="str">
        <f>work!GQ69</f>
        <v>.</v>
      </c>
      <c r="GI69">
        <f>work!GR69</f>
        <v>34100</v>
      </c>
      <c r="GJ69" t="str">
        <f>work!GZ69</f>
        <v>.</v>
      </c>
      <c r="GK69" t="str">
        <f>work!HH69</f>
        <v>.</v>
      </c>
      <c r="GL69">
        <f t="shared" ref="GL69:GL100" si="61">IFERROR(VLOOKUP(F69,Area_EM2010,2,FALSE),".")</f>
        <v>15874.195144724556</v>
      </c>
      <c r="GM69" t="str">
        <f>IFERROR(VLOOKUP($F69,AREA_EM_ALLYEAR,Seq!B$1,FALSE),".")</f>
        <v>.</v>
      </c>
      <c r="GN69" t="str">
        <f>IFERROR(VLOOKUP($F69,AREA_EM_ALLYEAR,Seq!C$1,FALSE),".")</f>
        <v>.</v>
      </c>
      <c r="GO69" t="str">
        <f>IFERROR(VLOOKUP($F69,AREA_EM_ALLYEAR,Seq!D$1,FALSE),".")</f>
        <v>.</v>
      </c>
      <c r="GP69" t="str">
        <f>IFERROR(VLOOKUP($F69,AREA_EM_ALLYEAR,Seq!E$1,FALSE),".")</f>
        <v>.</v>
      </c>
      <c r="GQ69" t="str">
        <f>IFERROR(VLOOKUP($F69,AREA_EM_ALLYEAR,Seq!F$1,FALSE),".")</f>
        <v>.</v>
      </c>
      <c r="GR69" t="str">
        <f>IFERROR(VLOOKUP($F69,AREA_EM_ALLYEAR,Seq!G$1,FALSE),".")</f>
        <v>.</v>
      </c>
      <c r="GS69" t="str">
        <f>IFERROR(VLOOKUP($F69,AREA_EM_ALLYEAR,Seq!H$1,FALSE),".")</f>
        <v>.</v>
      </c>
      <c r="GT69" t="str">
        <f>IFERROR(VLOOKUP($F69,AREA_EM_ALLYEAR,Seq!I$1,FALSE),".")</f>
        <v>.</v>
      </c>
      <c r="GU69" t="str">
        <f>IFERROR(VLOOKUP($F69,AREA_EM_ALLYEAR,Seq!J$1,FALSE),".")</f>
        <v>.</v>
      </c>
      <c r="GV69" t="str">
        <f>IFERROR(VLOOKUP($F69,AREA_EM_ALLYEAR,Seq!K$1,FALSE),".")</f>
        <v>.</v>
      </c>
      <c r="GW69" t="str">
        <f>IFERROR(VLOOKUP($F69,AREA_EM_ALLYEAR,Seq!L$1,FALSE),".")</f>
        <v>.</v>
      </c>
      <c r="GX69" t="str">
        <f>IFERROR(VLOOKUP($F69,AREA_EM_ALLYEAR,Seq!M$1,FALSE),".")</f>
        <v>.</v>
      </c>
      <c r="GY69" t="str">
        <f>IFERROR(VLOOKUP($F69,AREA_EM_ALLYEAR,Seq!N$1,FALSE),".")</f>
        <v>.</v>
      </c>
      <c r="GZ69" t="str">
        <f>IFERROR(VLOOKUP($F69,AREA_EM_ALLYEAR,Seq!O$1,FALSE),".")</f>
        <v>.</v>
      </c>
      <c r="HA69" t="str">
        <f t="shared" si="21"/>
        <v>.</v>
      </c>
      <c r="HK69" s="139">
        <f>IFERROR(VLOOKUP(CONCATENATE($G69, ".SP.DYN.LE00.IN"),AREA_WB_6ATTRS,Seq!B$1,FALSE)-VLOOKUP("CHN.SP.DYN.LE00.IN",AREA_WB_6ATTRS,Seq!B$1,FALSE),".")</f>
        <v>-5.8292682926861517E-3</v>
      </c>
      <c r="HL69" s="139">
        <f>IFERROR(VLOOKUP(CONCATENATE($G69, ".SP.DYN.LE00.IN"),AREA_WB_6ATTRS,Seq!C$1,FALSE)-VLOOKUP("CHN.SP.DYN.LE00.IN",AREA_WB_6ATTRS,Seq!C$1,FALSE),".")</f>
        <v>0.16065853658534479</v>
      </c>
      <c r="HM69" s="139">
        <f>IFERROR(VLOOKUP(CONCATENATE($G69, ".SP.DYN.LE00.IN"),AREA_WB_6ATTRS,Seq!D$1,FALSE)-VLOOKUP("CHN.SP.DYN.LE00.IN",AREA_WB_6ATTRS,Seq!D$1,FALSE),".")</f>
        <v>0.24026829268292715</v>
      </c>
      <c r="HN69" s="139">
        <f>IFERROR(VLOOKUP(CONCATENATE($G69, ".SP.DYN.LE00.IN"),AREA_WB_6ATTRS,Seq!E$1,FALSE)-VLOOKUP("CHN.SP.DYN.LE00.IN",AREA_WB_6ATTRS,Seq!E$1,FALSE),".")</f>
        <v>0.24214634146342462</v>
      </c>
      <c r="HO69" s="139">
        <f>IFERROR(VLOOKUP(CONCATENATE($G69, ".SP.DYN.LE00.IN"),AREA_WB_6ATTRS,Seq!F$1,FALSE)-VLOOKUP("CHN.SP.DYN.LE00.IN",AREA_WB_6ATTRS,Seq!F$1,FALSE),".")</f>
        <v>0.17058536585366824</v>
      </c>
      <c r="HP69" s="139">
        <f>IFERROR(VLOOKUP(CONCATENATE($G69, ".SP.DYN.LE00.IN"),AREA_WB_6ATTRS,Seq!G$1,FALSE)-VLOOKUP("CHN.SP.DYN.LE00.IN",AREA_WB_6ATTRS,Seq!G$1,FALSE),".")</f>
        <v>5.3585365853649591E-2</v>
      </c>
      <c r="HQ69" s="139">
        <f>IFERROR(VLOOKUP(CONCATENATE($G69, ".SP.DYN.LE00.IN"),AREA_WB_6ATTRS,Seq!H$1,FALSE)-VLOOKUP("CHN.SP.DYN.LE00.IN",AREA_WB_6ATTRS,Seq!H$1,FALSE),".")</f>
        <v>-6.4536585365857491E-2</v>
      </c>
      <c r="HR69" s="139">
        <f>IFERROR(VLOOKUP(CONCATENATE($G69, ".SP.DYN.LE00.IN"),AREA_WB_6ATTRS,Seq!I$1,FALSE)-VLOOKUP("CHN.SP.DYN.LE00.IN",AREA_WB_6ATTRS,Seq!I$1,FALSE),".")</f>
        <v>-0.14421951219512152</v>
      </c>
      <c r="HS69" s="139">
        <f>IFERROR(VLOOKUP(CONCATENATE($G69, ".SP.DYN.LE00.IN"),AREA_WB_6ATTRS,Seq!J$1,FALSE)-VLOOKUP("CHN.SP.DYN.LE00.IN",AREA_WB_6ATTRS,Seq!J$1,FALSE),".")</f>
        <v>-0.1630243902439048</v>
      </c>
      <c r="HT69" s="139">
        <f>IFERROR(VLOOKUP(CONCATENATE($G69, ".SP.DYN.LE00.IN"),AREA_WB_6ATTRS,Seq!K$1,FALSE)-VLOOKUP("CHN.SP.DYN.LE00.IN",AREA_WB_6ATTRS,Seq!K$1,FALSE),".")</f>
        <v>-0.11685365853658425</v>
      </c>
      <c r="HU69" s="139">
        <f>IFERROR(VLOOKUP(CONCATENATE($G69, ".SP.DYN.LE00.IN"),AREA_WB_6ATTRS,Seq!L$1,FALSE)-VLOOKUP("CHN.SP.DYN.LE00.IN",AREA_WB_6ATTRS,Seq!L$1,FALSE),".")</f>
        <v>-5.4853658536586636E-2</v>
      </c>
      <c r="HV69" s="139">
        <f>IFERROR(VLOOKUP(CONCATENATE($G69, ".SP.DYN.LE00.IN"),AREA_WB_6ATTRS,Seq!M$1,FALSE)-VLOOKUP("CHN.SP.DYN.LE00.IN",AREA_WB_6ATTRS,Seq!M$1,FALSE),".")</f>
        <v>0.29207317073171168</v>
      </c>
      <c r="HW69" s="139">
        <f>IFERROR(VLOOKUP(CONCATENATE($G69, ".SP.DYN.LE00.IN"),AREA_WB_6ATTRS,Seq!N$1,FALSE)-VLOOKUP("CHN.SP.DYN.LE00.IN",AREA_WB_6ATTRS,Seq!N$1,FALSE),".")</f>
        <v>0.19670731707317657</v>
      </c>
      <c r="HX69" s="139">
        <f>IFERROR(VLOOKUP(CONCATENATE($G69, ".SP.DYN.LE00.IN"),AREA_WB_6ATTRS,Seq!O$1,FALSE)-VLOOKUP("CHN.SP.DYN.LE00.IN",AREA_WB_6ATTRS,Seq!O$1,FALSE),".")</f>
        <v>5.2682926829277221E-2</v>
      </c>
      <c r="HY69" s="139">
        <f>IFERROR(VLOOKUP(CONCATENATE($G69, ".SP.DYN.LE00.IN"),AREA_WB_6ATTRS,Seq!P$1,FALSE)-VLOOKUP("CHN.SP.DYN.LE00.IN",AREA_WB_6ATTRS,Seq!P$1,FALSE),".")</f>
        <v>-8.4390243902447537E-2</v>
      </c>
      <c r="HZ69" s="139">
        <f>IFERROR(VLOOKUP(CONCATENATE($G69, ".SP.DYN.LE00.IN"),AREA_WB_6ATTRS,Seq!Q$1,FALSE)-VLOOKUP("CHN.SP.DYN.LE00.IN",AREA_WB_6ATTRS,Seq!Q$1,FALSE),".")</f>
        <v>-9.8878048780477457E-2</v>
      </c>
      <c r="IA69" s="139">
        <f>IFERROR(VLOOKUP(CONCATENATE($G69, ".SP.DYN.LE00.IN"),AREA_WB_6ATTRS,Seq!R$1,FALSE)-VLOOKUP("CHN.SP.DYN.LE00.IN",AREA_WB_6ATTRS,Seq!R$1,FALSE),".")</f>
        <v>-0.27609756097561444</v>
      </c>
      <c r="IB69" s="139">
        <f>IFERROR(VLOOKUP(CONCATENATE($G69, ".SP.DYN.LE00.IN"),AREA_WB_6ATTRS,Seq!S$1,FALSE)-VLOOKUP("CHN.SP.DYN.LE00.IN",AREA_WB_6ATTRS,Seq!S$1,FALSE),".")</f>
        <v>-0.36143902439025055</v>
      </c>
      <c r="IC69" s="139">
        <f>IFERROR(VLOOKUP(CONCATENATE($G69, ".SP.DYN.LE00.IN"),AREA_WB_6ATTRS,Seq!T$1,FALSE)-VLOOKUP("CHN.SP.DYN.LE00.IN",AREA_WB_6ATTRS,Seq!T$1,FALSE),".")</f>
        <v>-0.31978048780489132</v>
      </c>
      <c r="ID69" s="139">
        <f>IFERROR(VLOOKUP(CONCATENATE($G69, ".SP.DYN.LE00.IN"),AREA_WB_6ATTRS,Seq!U$1,FALSE)-VLOOKUP("CHN.SP.DYN.LE00.IN",AREA_WB_6ATTRS,Seq!U$1,FALSE),".")</f>
        <v>-0.12241463414633813</v>
      </c>
      <c r="IE69" s="139">
        <f>IFERROR(VLOOKUP(CONCATENATE($G69, ".SP.DYN.LE00.IN"),AREA_WB_6ATTRS,Seq!V$1,FALSE)-VLOOKUP("CHN.SP.DYN.LE00.IN",AREA_WB_6ATTRS,Seq!V$1,FALSE),".")</f>
        <v>0.42170731707317088</v>
      </c>
      <c r="IF69" s="139">
        <f>IFERROR(VLOOKUP(CONCATENATE($G69, ".SP.DYN.LE00.IN"),AREA_WB_6ATTRS,Seq!W$1,FALSE)-VLOOKUP("CHN.SP.DYN.LE00.IN",AREA_WB_6ATTRS,Seq!W$1,FALSE),".")</f>
        <v>0.36031707317073369</v>
      </c>
      <c r="IG69" s="139">
        <f>IFERROR(VLOOKUP(CONCATENATE($G69, ".SP.DYN.LE00.IN"),AREA_WB_6ATTRS,Seq!X$1,FALSE)-VLOOKUP("CHN.SP.DYN.LE00.IN",AREA_WB_6ATTRS,Seq!X$1,FALSE),".")</f>
        <v>0.38641463414634813</v>
      </c>
      <c r="IH69" s="139">
        <f>IFERROR(VLOOKUP(CONCATENATE($G69, ".SP.DYN.LE00.IN"),AREA_WB_6ATTRS,Seq!Y$1,FALSE)-VLOOKUP("CHN.SP.DYN.LE00.IN",AREA_WB_6ATTRS,Seq!Y$1,FALSE),".")</f>
        <v>0.35642276422763075</v>
      </c>
      <c r="II69" s="139">
        <f>IFERROR(VLOOKUP(CONCATENATE($G69, ".SP.DYN.LE00.IN"),AREA_WB_6ATTRS,Seq!Z$1,FALSE)-VLOOKUP("CHN.SP.DYN.LE00.IN",AREA_WB_6ATTRS,Seq!Z$1,FALSE),".")</f>
        <v>0.31440650406503323</v>
      </c>
      <c r="IJ69" s="139">
        <f>IFERROR(VLOOKUP(CONCATENATE($G69, ".SP.DYN.LE00.IN"),AREA_WB_6ATTRS,Seq!AA$1,FALSE)-VLOOKUP("CHN.SP.DYN.LE00.IN",AREA_WB_6ATTRS,Seq!AA$1,FALSE),".")</f>
        <v>0.2608780487804836</v>
      </c>
      <c r="IK69" s="139">
        <f>IFERROR(VLOOKUP(CONCATENATE($G69, ".SP.DYN.LE00.IN"),AREA_WB_6ATTRS,Seq!AB$1,FALSE)-VLOOKUP("CHN.SP.DYN.LE00.IN",AREA_WB_6ATTRS,Seq!AB$1,FALSE),".")</f>
        <v>4.2463414634141827E-2</v>
      </c>
      <c r="IL69" s="139">
        <f>IFERROR(VLOOKUP(CONCATENATE($G69, ".SP.DYN.LE00.IN"),AREA_WB_6ATTRS,Seq!AC$1,FALSE)-VLOOKUP("CHN.SP.DYN.LE00.IN",AREA_WB_6ATTRS,Seq!AC$1,FALSE),".")</f>
        <v>-4.1853658536581406E-2</v>
      </c>
      <c r="IM69" s="139">
        <f>IFERROR(VLOOKUP(CONCATENATE($G69, ".SP.DYN.LE00.IN"),AREA_WB_6ATTRS,Seq!AD$1,FALSE)-VLOOKUP("CHN.SP.DYN.LE00.IN",AREA_WB_6ATTRS,Seq!AD$1,FALSE),".")</f>
        <v>-0.26460975609755621</v>
      </c>
      <c r="IN69" s="139">
        <f>IFERROR(VLOOKUP(CONCATENATE($G69, ".SP.DYN.LE00.IN"),AREA_WB_6ATTRS,Seq!AE$1,FALSE)-VLOOKUP("CHN.SP.DYN.LE00.IN",AREA_WB_6ATTRS,Seq!AE$1,FALSE),".")</f>
        <v>-0.17407317073170248</v>
      </c>
      <c r="IO69" s="139">
        <f>IFERROR(VLOOKUP(CONCATENATE($G69, ".SP.DYN.LE00.IN"),AREA_WB_6ATTRS,Seq!AF$1,FALSE)-VLOOKUP("CHN.SP.DYN.LE00.IN",AREA_WB_6ATTRS,Seq!AF$1,FALSE),".")</f>
        <v>-0.30578048780489553</v>
      </c>
      <c r="IP69" s="139" t="str">
        <f>IFERROR(VLOOKUP(CONCATENATE($G69, ".SP.DYN.LE00.IN"),AREA_WB_6ATTRS,Seq!AG$1,FALSE)-VLOOKUP("CHN.SP.DYN.LE00.IN",AREA_WB_6ATTRS,Seq!AG$1,FALSE),".")</f>
        <v>.</v>
      </c>
      <c r="IW69">
        <f>IFERROR(VLOOKUP(CONCATENATE($G69, ".SP.DYN.LE00.IN"),AREA_WB_6ATTRS,Seq!B$1,FALSE),".")</f>
        <v>66.987975609756106</v>
      </c>
      <c r="IX69">
        <f>IFERROR(VLOOKUP(CONCATENATE($G69, ".SP.DYN.LE00.IN"),AREA_WB_6ATTRS,Seq!C$1,FALSE),".")</f>
        <v>67.423585365853654</v>
      </c>
      <c r="IY69">
        <f>IFERROR(VLOOKUP(CONCATENATE($G69, ".SP.DYN.LE00.IN"),AREA_WB_6ATTRS,Seq!D$1,FALSE),".")</f>
        <v>67.77517073170732</v>
      </c>
      <c r="IZ69">
        <f>IFERROR(VLOOKUP(CONCATENATE($G69, ".SP.DYN.LE00.IN"),AREA_WB_6ATTRS,Seq!E$1,FALSE),".")</f>
        <v>68.042000000000016</v>
      </c>
      <c r="JA69">
        <f>IFERROR(VLOOKUP(CONCATENATE($G69, ".SP.DYN.LE00.IN"),AREA_WB_6ATTRS,Seq!F$1,FALSE),".")</f>
        <v>68.229853658536598</v>
      </c>
      <c r="JB69">
        <f>IFERROR(VLOOKUP(CONCATENATE($G69, ".SP.DYN.LE00.IN"),AREA_WB_6ATTRS,Seq!G$1,FALSE),".")</f>
        <v>68.366731707317072</v>
      </c>
      <c r="JC69">
        <f>IFERROR(VLOOKUP(CONCATENATE($G69, ".SP.DYN.LE00.IN"),AREA_WB_6ATTRS,Seq!H$1,FALSE),".")</f>
        <v>68.494951219512203</v>
      </c>
      <c r="JD69">
        <f>IFERROR(VLOOKUP(CONCATENATE($G69, ".SP.DYN.LE00.IN"),AREA_WB_6ATTRS,Seq!I$1,FALSE),".")</f>
        <v>68.653097560975624</v>
      </c>
      <c r="JE69">
        <f>IFERROR(VLOOKUP(CONCATENATE($G69, ".SP.DYN.LE00.IN"),AREA_WB_6ATTRS,Seq!J$1,FALSE),".")</f>
        <v>68.864097560975623</v>
      </c>
      <c r="JF69">
        <f>IFERROR(VLOOKUP(CONCATENATE($G69, ".SP.DYN.LE00.IN"),AREA_WB_6ATTRS,Seq!K$1,FALSE),".")</f>
        <v>69.13007317073172</v>
      </c>
      <c r="JG69">
        <f>IFERROR(VLOOKUP(CONCATENATE($G69, ".SP.DYN.LE00.IN"),AREA_WB_6ATTRS,Seq!L$1,FALSE),".")</f>
        <v>69.404878048780489</v>
      </c>
      <c r="JH69">
        <f>IFERROR(VLOOKUP(CONCATENATE($G69, ".SP.DYN.LE00.IN"),AREA_WB_6ATTRS,Seq!M$1,FALSE),".")</f>
        <v>69.956097560975621</v>
      </c>
      <c r="JI69">
        <f>IFERROR(VLOOKUP(CONCATENATE($G69, ".SP.DYN.LE00.IN"),AREA_WB_6ATTRS,Seq!N$1,FALSE),".")</f>
        <v>70.058536585365857</v>
      </c>
      <c r="JJ69">
        <f>IFERROR(VLOOKUP(CONCATENATE($G69, ".SP.DYN.LE00.IN"),AREA_WB_6ATTRS,Seq!O$1,FALSE),".")</f>
        <v>70.107317073170748</v>
      </c>
      <c r="JK69">
        <f>IFERROR(VLOOKUP(CONCATENATE($G69, ".SP.DYN.LE00.IN"),AREA_WB_6ATTRS,Seq!P$1,FALSE),".")</f>
        <v>70.158536585365852</v>
      </c>
      <c r="JL69">
        <f>IFERROR(VLOOKUP(CONCATENATE($G69, ".SP.DYN.LE00.IN"),AREA_WB_6ATTRS,Seq!Q$1,FALSE),".")</f>
        <v>70.325853658536602</v>
      </c>
      <c r="JM69">
        <f>IFERROR(VLOOKUP(CONCATENATE($G69, ".SP.DYN.LE00.IN"),AREA_WB_6ATTRS,Seq!R$1,FALSE),".")</f>
        <v>70.322926829268297</v>
      </c>
      <c r="JN69">
        <f>IFERROR(VLOOKUP(CONCATENATE($G69, ".SP.DYN.LE00.IN"),AREA_WB_6ATTRS,Seq!S$1,FALSE),".")</f>
        <v>70.404878048780489</v>
      </c>
      <c r="JO69">
        <f>IFERROR(VLOOKUP(CONCATENATE($G69, ".SP.DYN.LE00.IN"),AREA_WB_6ATTRS,Seq!T$1,FALSE),".")</f>
        <v>70.607317073170734</v>
      </c>
      <c r="JP69">
        <f>IFERROR(VLOOKUP(CONCATENATE($G69, ".SP.DYN.LE00.IN"),AREA_WB_6ATTRS,Seq!U$1,FALSE),".")</f>
        <v>70.960975609756119</v>
      </c>
      <c r="JQ69">
        <f>IFERROR(VLOOKUP(CONCATENATE($G69, ".SP.DYN.LE00.IN"),AREA_WB_6ATTRS,Seq!V$1,FALSE),".")</f>
        <v>71.663414634146349</v>
      </c>
      <c r="JR69">
        <f>IFERROR(VLOOKUP(CONCATENATE($G69, ".SP.DYN.LE00.IN"),AREA_WB_6ATTRS,Seq!W$1,FALSE),".")</f>
        <v>71.765853658536599</v>
      </c>
      <c r="JS69">
        <f>IFERROR(VLOOKUP(CONCATENATE($G69, ".SP.DYN.LE00.IN"),AREA_WB_6ATTRS,Seq!X$1,FALSE),".")</f>
        <v>71.965853658536588</v>
      </c>
      <c r="JT69">
        <f>IFERROR(VLOOKUP(CONCATENATE($G69, ".SP.DYN.LE00.IN"),AREA_WB_6ATTRS,Seq!Y$1,FALSE),".")</f>
        <v>72.121300813008119</v>
      </c>
      <c r="JU69">
        <f>IFERROR(VLOOKUP(CONCATENATE($G69, ".SP.DYN.LE00.IN"),AREA_WB_6ATTRS,Seq!Z$1,FALSE),".")</f>
        <v>72.276747967479679</v>
      </c>
      <c r="JV69">
        <f>IFERROR(VLOOKUP(CONCATENATE($G69, ".SP.DYN.LE00.IN"),AREA_WB_6ATTRS,Seq!AA$1,FALSE),".")</f>
        <v>72.432195121951224</v>
      </c>
      <c r="JW69">
        <f>IFERROR(VLOOKUP(CONCATENATE($G69, ".SP.DYN.LE00.IN"),AREA_WB_6ATTRS,Seq!AB$1,FALSE),".")</f>
        <v>72.432195121951224</v>
      </c>
      <c r="JX69">
        <f>IFERROR(VLOOKUP(CONCATENATE($G69, ".SP.DYN.LE00.IN"),AREA_WB_6ATTRS,Seq!AC$1,FALSE),".")</f>
        <v>72.57073170731708</v>
      </c>
      <c r="JY69">
        <f>IFERROR(VLOOKUP(CONCATENATE($G69, ".SP.DYN.LE00.IN"),AREA_WB_6ATTRS,Seq!AD$1,FALSE),".")</f>
        <v>72.57073170731708</v>
      </c>
      <c r="JZ69">
        <f>IFERROR(VLOOKUP(CONCATENATE($G69, ".SP.DYN.LE00.IN"),AREA_WB_6ATTRS,Seq!AE$1,FALSE),".")</f>
        <v>72.882439024390251</v>
      </c>
      <c r="KA69">
        <f>IFERROR(VLOOKUP(CONCATENATE($G69, ".SP.DYN.LE00.IN"),AREA_WB_6ATTRS,Seq!AF$1,FALSE),".")</f>
        <v>72.967317073170733</v>
      </c>
      <c r="KB69" t="str">
        <f>IFERROR(VLOOKUP(CONCATENATE($G69, ".SP.DYN.LE00.IN"),AREA_WB_6ATTRS,Seq!AG$1,FALSE),".")</f>
        <v>.</v>
      </c>
      <c r="KK69">
        <f t="shared" si="25"/>
        <v>58411</v>
      </c>
      <c r="KL69">
        <f t="shared" si="23"/>
        <v>0</v>
      </c>
      <c r="KM69">
        <f t="shared" si="26"/>
        <v>44732463.135646418</v>
      </c>
      <c r="KN69">
        <f t="shared" si="27"/>
        <v>-44187248.328965962</v>
      </c>
      <c r="KO69">
        <f t="shared" si="24"/>
        <v>1.1000000000000001E-2</v>
      </c>
      <c r="KP69" t="str">
        <f>work!HA69</f>
        <v>.</v>
      </c>
      <c r="KQ69" t="str">
        <f>work!HB69</f>
        <v>.</v>
      </c>
      <c r="KR69" t="str">
        <f>work!HC69</f>
        <v>.</v>
      </c>
      <c r="KS69" t="str">
        <f>IF(ISNUMBER(work!HI69-work!HA69),work!HI69-work!HA69,".")</f>
        <v>.</v>
      </c>
      <c r="KT69" t="str">
        <f>IF(ISNUMBER(work!HJ69-work!HB69),work!HJ69-work!HB69,".")</f>
        <v>.</v>
      </c>
      <c r="KU69" t="str">
        <f>IF(ISNUMBER(work!HK69-work!HC69),work!HK69-work!HC69,".")</f>
        <v>.</v>
      </c>
      <c r="KW69">
        <f>IFERROR(work!HR69/work!HV69,".")</f>
        <v>7.5465838509316771E-4</v>
      </c>
      <c r="KX69">
        <f>IFERROR(work!HS69/work!HW69,".")</f>
        <v>7.8807947019867547E-4</v>
      </c>
      <c r="KY69">
        <f>IFERROR(work!HT69/work!HX69,".")</f>
        <v>1.6839206890711979E-2</v>
      </c>
      <c r="KZ69">
        <f>IFERROR(work!HU69/work!HY69,".")</f>
        <v>1.2392768926747063E-2</v>
      </c>
    </row>
    <row r="70" spans="1:312">
      <c r="A70" s="24">
        <f t="shared" si="44"/>
        <v>69</v>
      </c>
      <c r="B70" s="24" t="str">
        <f t="shared" si="45"/>
        <v>Out</v>
      </c>
      <c r="C70" s="24" t="str">
        <f t="shared" si="46"/>
        <v>Out</v>
      </c>
      <c r="D70" s="24" t="str">
        <f t="shared" si="47"/>
        <v>Out67</v>
      </c>
      <c r="E70" s="25" t="s">
        <v>2799</v>
      </c>
      <c r="F70" s="26" t="str">
        <f t="shared" si="48"/>
        <v>Morocco</v>
      </c>
      <c r="G70" s="166" t="s">
        <v>1582</v>
      </c>
      <c r="H70" s="166" t="s">
        <v>5007</v>
      </c>
      <c r="I70" s="166" t="s">
        <v>5007</v>
      </c>
      <c r="J70" s="180" t="s">
        <v>5007</v>
      </c>
      <c r="K70" s="180" t="s">
        <v>5007</v>
      </c>
      <c r="L70" s="27">
        <f>IFERROR(VLOOKUP($F70,Area_FDI_84_96,Seq!B$1,FALSE),0)</f>
        <v>0</v>
      </c>
      <c r="M70" s="27">
        <f>IFERROR(VLOOKUP($F70,Area_FDI_84_96,Seq!C$1,FALSE),0)</f>
        <v>0</v>
      </c>
      <c r="N70" s="27">
        <f>IFERROR(VLOOKUP($F70,Area_FDI_84_96,Seq!D$1,FALSE),0)</f>
        <v>0</v>
      </c>
      <c r="O70" s="27">
        <f>IFERROR(VLOOKUP($F70,Area_FDI_84_96,Seq!E$1,FALSE),0)</f>
        <v>0</v>
      </c>
      <c r="P70" s="27">
        <f>IFERROR(VLOOKUP($F70,Area_FDI_84_96,Seq!F$1,FALSE),0)</f>
        <v>0</v>
      </c>
      <c r="Q70" s="27">
        <f>IFERROR(VLOOKUP($F70,Area_FDI_84_96,Seq!G$1,FALSE),0)</f>
        <v>0</v>
      </c>
      <c r="R70" s="27">
        <f>IFERROR(VLOOKUP($F70,Area_FDI_84_96,Seq!H$1,FALSE),0)</f>
        <v>0</v>
      </c>
      <c r="S70" s="27">
        <f>IFERROR(VLOOKUP($F70,Area_FDI_84_96,Seq!I$1,FALSE),0)</f>
        <v>0</v>
      </c>
      <c r="T70" s="27">
        <f>IFERROR(VALUE(VLOOKUP($E70,Area_FDI_92_95,Seq!B$1,FALSE)),0)</f>
        <v>0</v>
      </c>
      <c r="U70" s="27">
        <f>IFERROR(VALUE(VLOOKUP($E70,Area_FDI_92_95,Seq!C$1,FALSE)),0)</f>
        <v>0</v>
      </c>
      <c r="V70" s="27">
        <f>IFERROR(VALUE(VLOOKUP($E70,Area_FDI_92_95,Seq!D$1,FALSE)),0)</f>
        <v>0</v>
      </c>
      <c r="W70" s="27">
        <f>IFERROR(VALUE(VLOOKUP($E70,Area_FDI_92_95,Seq!E$1,FALSE)),0)</f>
        <v>0</v>
      </c>
      <c r="X70" s="27">
        <f>IFERROR(VALUE(VLOOKUP($E70,Area_FDI_96_99,Seq!B$1,FALSE)),0)</f>
        <v>0</v>
      </c>
      <c r="Y70" s="27">
        <f>IFERROR(VALUE(VLOOKUP($E70,Area_FDI_96_99,Seq!C$1,FALSE)),0)</f>
        <v>0</v>
      </c>
      <c r="Z70" s="27">
        <f>IFERROR(VALUE(VLOOKUP($E70,Area_FDI_96_99,Seq!D$1,FALSE)),0)</f>
        <v>5</v>
      </c>
      <c r="AA70" s="27">
        <f>IFERROR(VALUE(VLOOKUP($E70,Area_FDI_96_99,Seq!E$1,FALSE)),0)</f>
        <v>5</v>
      </c>
      <c r="AB70" s="27">
        <f t="shared" si="49"/>
        <v>0</v>
      </c>
      <c r="AC70" s="27">
        <f t="shared" si="50"/>
        <v>17</v>
      </c>
      <c r="AD70" s="27">
        <f t="shared" si="51"/>
        <v>0</v>
      </c>
      <c r="AE70" s="27">
        <f t="shared" si="52"/>
        <v>76</v>
      </c>
      <c r="AF70" s="27">
        <f t="shared" si="53"/>
        <v>97</v>
      </c>
      <c r="AG70" s="27">
        <f t="shared" si="54"/>
        <v>166</v>
      </c>
      <c r="AH70" s="27">
        <f t="shared" si="55"/>
        <v>6</v>
      </c>
      <c r="AI70" s="27">
        <f t="shared" si="56"/>
        <v>48</v>
      </c>
      <c r="AJ70" s="27">
        <f t="shared" si="57"/>
        <v>45</v>
      </c>
      <c r="AK70" s="27">
        <f t="shared" si="58"/>
        <v>1</v>
      </c>
      <c r="AL70" s="27">
        <f t="shared" si="59"/>
        <v>7</v>
      </c>
      <c r="AM70" s="27"/>
      <c r="AN70" s="27"/>
      <c r="AO70" s="27"/>
      <c r="AP70" s="27"/>
      <c r="AQ70" s="27"/>
      <c r="AR70" s="27"/>
      <c r="AS70" s="27"/>
      <c r="AT70" s="27">
        <f>IFERROR(work!D70+work!AP70,".")</f>
        <v>20302738.283937778</v>
      </c>
      <c r="AU70" s="27">
        <f>IFERROR(work!E70+work!AQ70,".")</f>
        <v>21198506.838220946</v>
      </c>
      <c r="AV70" s="27">
        <f>IFERROR(work!F70+work!AR70,".")</f>
        <v>23137707.273630206</v>
      </c>
      <c r="AW70" s="27">
        <f>IFERROR(work!G70+work!AS70,".")</f>
        <v>25414414.885913108</v>
      </c>
      <c r="AX70" s="27">
        <f>IFERROR(work!H70+work!AT70,".")</f>
        <v>29046115.508042213</v>
      </c>
      <c r="AY70" s="27">
        <f>IFERROR(work!I70+work!AU70,".")</f>
        <v>32807961.679164719</v>
      </c>
      <c r="AZ70" s="27">
        <f>IFERROR(work!J70+work!AV70,".")</f>
        <v>35683236.695484079</v>
      </c>
      <c r="BA70" s="27">
        <f>IFERROR(work!K70+work!AW70,".")</f>
        <v>39460688.558062635</v>
      </c>
      <c r="BB70" s="27">
        <f>IFERROR(work!L70+work!AX70,".")</f>
        <v>43897675.520896576</v>
      </c>
      <c r="BC70" s="27">
        <f>IFERROR(work!M70+work!AY70,".")</f>
        <v>45649770.483116433</v>
      </c>
      <c r="BD70" s="27">
        <f>IFERROR(work!N70+work!AZ70,".")</f>
        <v>47391067.400920458</v>
      </c>
      <c r="BE70" s="27">
        <f>IFERROR(work!O70+work!BA70,".")</f>
        <v>51683570.595072784</v>
      </c>
      <c r="BF70" s="27">
        <f>IFERROR(work!P70+work!BB70,".")</f>
        <v>58451387.971407458</v>
      </c>
      <c r="BG70" s="27">
        <f>IFERROR(work!Q70+work!BC70,".")</f>
        <v>66183148.13519828</v>
      </c>
      <c r="BH70" s="27">
        <f>IFERROR(work!R70+work!BD70,".")</f>
        <v>74771521.457284451</v>
      </c>
      <c r="BI70" s="27">
        <f>IFERROR(work!S70+work!BE70,".")</f>
        <v>82347419.744282112</v>
      </c>
      <c r="BJ70" s="27">
        <f>IFERROR(work!T70+work!BF70,".")</f>
        <v>90650194.748868644</v>
      </c>
      <c r="BK70" s="27">
        <f>IFERROR(work!U70+work!BG70,".")</f>
        <v>98683674.549063653</v>
      </c>
      <c r="BL70" s="27">
        <f>IFERROR(work!V70+work!BH70,".")</f>
        <v>106376154.98127265</v>
      </c>
      <c r="BM70" s="27">
        <f>IFERROR(work!W70+work!BI70,".")</f>
        <v>114204445.66447848</v>
      </c>
      <c r="BN70" s="27">
        <f>IFERROR(work!X70+work!BJ70,".")</f>
        <v>123549554.4023737</v>
      </c>
      <c r="BO70" s="27">
        <f>IFERROR(work!Y70+work!BK70,".")</f>
        <v>133776474.2242129</v>
      </c>
      <c r="BP70" s="27">
        <f>IFERROR(work!Z70+work!BL70,".")</f>
        <v>145719836.81750345</v>
      </c>
      <c r="BQ70" s="27">
        <f>IFERROR(work!AA70+work!BM70,".")</f>
        <v>160140312.62517896</v>
      </c>
      <c r="BR70" s="27">
        <f>IFERROR(work!AB70+work!BN70,".")</f>
        <v>176082768.70160878</v>
      </c>
      <c r="BS70" s="27">
        <f>IFERROR(work!AC70+work!BO70,".")</f>
        <v>195598702.70329514</v>
      </c>
      <c r="BT70" s="27">
        <f>IFERROR(work!AD70+work!BP70,".")</f>
        <v>220206559.84835783</v>
      </c>
      <c r="BU70" s="27">
        <f>IFERROR(work!AE70+work!BQ70,".")</f>
        <v>250891256.74718189</v>
      </c>
      <c r="BV70" s="27">
        <f>IFERROR(work!AF70+work!BR70,".")</f>
        <v>274767182.89906359</v>
      </c>
      <c r="BW70" s="27">
        <f>IFERROR(work!AG70+work!BS70,".")</f>
        <v>299800769.99935049</v>
      </c>
      <c r="BX70" s="27">
        <f>IFERROR(work!AH70+work!BT70,".")</f>
        <v>330591627.95570898</v>
      </c>
      <c r="BY70" s="27">
        <f>IFERROR(work!AI70+work!BU70,".")</f>
        <v>360402810.99263817</v>
      </c>
      <c r="BZ70" s="27"/>
      <c r="CA70" s="27"/>
      <c r="CB70" s="27"/>
      <c r="CC70" s="27"/>
      <c r="CD70" s="27"/>
      <c r="CE70" s="27"/>
      <c r="CF70" s="27">
        <f>IFERROR(work!AP70-work!D70,".")</f>
        <v>-16285485.803783597</v>
      </c>
      <c r="CG70" s="27">
        <f>IFERROR(work!AQ70-work!E70,".")</f>
        <v>-17292304.902061954</v>
      </c>
      <c r="CH70" s="27">
        <f>IFERROR(work!AR70-work!F70,".")</f>
        <v>-18855768.33501846</v>
      </c>
      <c r="CI70" s="27">
        <f>IFERROR(work!AS70-work!G70,".")</f>
        <v>-21156349.564078417</v>
      </c>
      <c r="CJ70" s="27">
        <f>IFERROR(work!AT70-work!H70,".")</f>
        <v>-24603405.138347935</v>
      </c>
      <c r="CK70" s="27">
        <f>IFERROR(work!AU70-work!I70,".")</f>
        <v>-28084244.254488025</v>
      </c>
      <c r="CL70" s="27">
        <f>IFERROR(work!AV70-work!J70,".")</f>
        <v>-30567483.360330142</v>
      </c>
      <c r="CM70" s="27">
        <f>IFERROR(work!AW70-work!K70,".")</f>
        <v>-34475115.024226047</v>
      </c>
      <c r="CN70" s="27">
        <f>IFERROR(work!AX70-work!L70,".")</f>
        <v>-38392873.866190709</v>
      </c>
      <c r="CO70" s="27">
        <f>IFERROR(work!AY70-work!M70,".")</f>
        <v>-40014691.428841576</v>
      </c>
      <c r="CP70" s="27">
        <f>IFERROR(work!AZ70-work!N70,".")</f>
        <v>-41528644.063691922</v>
      </c>
      <c r="CQ70" s="27">
        <f>IFERROR(work!BA70-work!O70,".")</f>
        <v>-45416754.324283905</v>
      </c>
      <c r="CR70" s="27">
        <f>IFERROR(work!BB70-work!P70,".")</f>
        <v>-52437183.086497784</v>
      </c>
      <c r="CS70" s="27">
        <f>IFERROR(work!BC70-work!Q70,".")</f>
        <v>-60229822.870813876</v>
      </c>
      <c r="CT70" s="27">
        <f>IFERROR(work!BD70-work!R70,".")</f>
        <v>-68201548.750515133</v>
      </c>
      <c r="CU70" s="27">
        <f>IFERROR(work!BE70-work!S70,".")</f>
        <v>-76209715.11616759</v>
      </c>
      <c r="CV70" s="27">
        <f>IFERROR(work!BF70-work!T70,".")</f>
        <v>-83762653.597626179</v>
      </c>
      <c r="CW70" s="27">
        <f>IFERROR(work!BG70-work!U70,".")</f>
        <v>-91949568.693655193</v>
      </c>
      <c r="CX70" s="27">
        <f>IFERROR(work!BH70-work!V70,".")</f>
        <v>-99126481.234378383</v>
      </c>
      <c r="CY70" s="27">
        <f>IFERROR(work!BI70-work!W70,".")</f>
        <v>-106916390.90356201</v>
      </c>
      <c r="CZ70" s="27">
        <f>IFERROR(work!BJ70-work!X70,".")</f>
        <v>-116145432.43738216</v>
      </c>
      <c r="DA70" s="27">
        <f>IFERROR(work!BK70-work!Y70,".")</f>
        <v>-125813196.52324267</v>
      </c>
      <c r="DB70" s="27">
        <f>IFERROR(work!BL70-work!Z70,".")</f>
        <v>-137492493.96797055</v>
      </c>
      <c r="DC70" s="27">
        <f>IFERROR(work!BM70-work!AA70,".")</f>
        <v>-151393251.23884204</v>
      </c>
      <c r="DD70" s="27">
        <f>IFERROR(work!BN70-work!AB70,".")</f>
        <v>-166915685.11267978</v>
      </c>
      <c r="DE70" s="27">
        <f>IFERROR(work!BO70-work!AC70,".")</f>
        <v>-186158576.39200762</v>
      </c>
      <c r="DF70" s="27">
        <f>IFERROR(work!BP70-work!AD70,".")</f>
        <v>-210033893.69204679</v>
      </c>
      <c r="DG70" s="27">
        <f>IFERROR(work!BQ70-work!AE70,".")</f>
        <v>-240443341.19596165</v>
      </c>
      <c r="DH70" s="27">
        <f>IFERROR(work!BR70-work!AF70,".")</f>
        <v>-263735536.44662094</v>
      </c>
      <c r="DI70" s="27">
        <f>IFERROR(work!BS70-work!AG70,".")</f>
        <v>-288244199.52613813</v>
      </c>
      <c r="DJ70" s="27">
        <f>IFERROR(work!BT70-work!AH70,".")</f>
        <v>-318610018.40043044</v>
      </c>
      <c r="DK70" s="27">
        <f>IFERROR(work!BU70-work!AI70,".")</f>
        <v>-347876185.18190974</v>
      </c>
      <c r="DL70" s="27"/>
      <c r="DM70" s="27"/>
      <c r="DN70" s="27"/>
      <c r="DO70" s="27"/>
      <c r="DP70" s="27"/>
      <c r="DQ70" s="27"/>
      <c r="DR70" s="27"/>
      <c r="DS70" s="27">
        <f>IFERROR(work!DO70-work!CC70,".")</f>
        <v>9.3000001907348626E-2</v>
      </c>
      <c r="DT70" s="27">
        <f>IFERROR(work!DP70-work!CD70,".")</f>
        <v>9.2000001907348625E-2</v>
      </c>
      <c r="DU70" s="27">
        <f>IFERROR(work!DQ70-work!CE70,".")</f>
        <v>9.2000001907348625E-2</v>
      </c>
      <c r="DV70" s="27">
        <f>IFERROR(work!DR70-work!CF70,".")</f>
        <v>9.1000001907348624E-2</v>
      </c>
      <c r="DW70" s="27">
        <f>IFERROR(work!DS70-work!CG70,".")</f>
        <v>9.1000001907348624E-2</v>
      </c>
      <c r="DX70" s="27">
        <f>IFERROR(work!DT70-work!CH70,".")</f>
        <v>9.0000001907348637E-2</v>
      </c>
      <c r="DY70" s="27">
        <f>IFERROR(work!DU70-work!CI70,".")</f>
        <v>8.9000001907348636E-2</v>
      </c>
      <c r="DZ70" s="27">
        <f>IFERROR(work!DV70-work!CJ70,".")</f>
        <v>8.8000001907348635E-2</v>
      </c>
      <c r="EA70" s="27">
        <f>IFERROR(work!DW70-work!CK70,".")</f>
        <v>8.7000001907348634E-2</v>
      </c>
      <c r="EB70" s="27">
        <f>IFERROR(work!DX70-work!CL70,".")</f>
        <v>8.6000001907348633E-2</v>
      </c>
      <c r="EC70" s="27">
        <f>IFERROR(work!DY70-work!CM70,".")</f>
        <v>8.4000001907348631E-2</v>
      </c>
      <c r="ED70" s="27">
        <f>IFERROR(work!DZ70-work!CN70,".")</f>
        <v>8.200000190734863E-2</v>
      </c>
      <c r="EE70" s="27">
        <f>IFERROR(work!EA70-work!CO70,".")</f>
        <v>8.1000001907348629E-2</v>
      </c>
      <c r="EF70" s="27">
        <f>IFERROR(work!EB70-work!CP70,".")</f>
        <v>7.9000001907348627E-2</v>
      </c>
      <c r="EG70" s="27">
        <f>IFERROR(work!EC70-work!CQ70,".")</f>
        <v>7.7000001907348625E-2</v>
      </c>
      <c r="EH70" s="27">
        <f>IFERROR(work!ED70-work!CR70,".")</f>
        <v>7.5000001907348623E-2</v>
      </c>
      <c r="EI70" s="27">
        <f>IFERROR(work!EE70-work!CS70,".")</f>
        <v>8.2999996185302738E-2</v>
      </c>
      <c r="EJ70" s="27">
        <f>IFERROR(work!EF70-work!CT70,".")</f>
        <v>4.6000000953674319E-2</v>
      </c>
      <c r="EK70" s="27">
        <f>IFERROR(work!EG70-work!CU70,".")</f>
        <v>4.4000000953674318E-2</v>
      </c>
      <c r="EL70" s="27">
        <f>IFERROR(work!EH70-work!CV70,".")</f>
        <v>4.1000000953674315E-2</v>
      </c>
      <c r="EM70" s="27">
        <f>IFERROR(work!EI70-work!CW70,".")</f>
        <v>3.8000000953674319E-2</v>
      </c>
      <c r="EN70" s="27">
        <f>IFERROR(work!EJ70-work!CX70,".")</f>
        <v>3.5000000953674316E-2</v>
      </c>
      <c r="EO70" s="27">
        <f>IFERROR(work!EK70-work!CY70,".")</f>
        <v>3.2000000953674314E-2</v>
      </c>
      <c r="EP70" s="27">
        <f>IFERROR(work!EL70-work!CZ70,".")</f>
        <v>3.099999904632568E-2</v>
      </c>
      <c r="EQ70" s="27">
        <f>IFERROR(work!EM70-work!DA70,".")</f>
        <v>2.5000000953674315E-2</v>
      </c>
      <c r="ER70" s="27">
        <f>IFERROR(work!EN70-work!DB70,".")</f>
        <v>2.2000000953674319E-2</v>
      </c>
      <c r="ES70" s="27">
        <f>IFERROR(work!EO70-work!DC70,".")</f>
        <v>3.0999998092651367E-2</v>
      </c>
      <c r="ET70" s="27" t="str">
        <f>IFERROR(work!EP70-work!DD70,".")</f>
        <v>.</v>
      </c>
      <c r="EU70" s="27" t="str">
        <f>IFERROR(work!EQ70-work!DE70,".")</f>
        <v>.</v>
      </c>
      <c r="EV70" s="27" t="str">
        <f>IFERROR(work!ER70-work!DF70,".")</f>
        <v>.</v>
      </c>
      <c r="EW70" s="27" t="str">
        <f>IFERROR(work!ES70-work!DG70,".")</f>
        <v>.</v>
      </c>
      <c r="EX70" s="27" t="str">
        <f>IFERROR(work!ET70-work!DH70,".")</f>
        <v>.</v>
      </c>
      <c r="EY70" s="27"/>
      <c r="EZ70" s="27"/>
      <c r="FA70" s="27"/>
      <c r="FB70" s="27"/>
      <c r="FC70" s="27"/>
      <c r="FD70" s="27"/>
      <c r="FE70" s="27" t="str">
        <f>IF(ISNUMBER(work!GZ70/work!HD70),work!GZ70/work!HD70,".")</f>
        <v>.</v>
      </c>
      <c r="FF70" s="27" t="str">
        <f>IF(ISNUMBER(work!HA70/work!HE70),work!HA70/work!HE70,".")</f>
        <v>.</v>
      </c>
      <c r="FG70" s="27" t="str">
        <f>IF(ISNUMBER(work!HB70/work!HF70),work!HB70/work!HF70,".")</f>
        <v>.</v>
      </c>
      <c r="FH70" s="27" t="str">
        <f>IF(ISNUMBER(work!HC70/work!HG70),work!HC70/work!HG70,".")</f>
        <v>.</v>
      </c>
      <c r="FI70" s="27" t="str">
        <f>IF(ISNUMBER((work!HA70+work!HB70)/(work!HE70+work!HF70)),(work!HA70+work!HB70)/(work!HE70+work!HF70),".")</f>
        <v>.</v>
      </c>
      <c r="FJ70" s="27" t="str">
        <f>IF(ISNUMBER(work!HH70/work!HL70),work!HH70/work!HL70,".")</f>
        <v>.</v>
      </c>
      <c r="FK70" s="27" t="str">
        <f>IF(ISNUMBER(work!HI70/work!HM70),work!HI70/work!HM70,".")</f>
        <v>.</v>
      </c>
      <c r="FL70" s="27" t="str">
        <f>IF(ISNUMBER(work!HJ70/work!HN70),work!HJ70/work!HN70,".")</f>
        <v>.</v>
      </c>
      <c r="FM70" s="27" t="str">
        <f>IF(ISNUMBER(work!HK70/work!HO70),work!HK70/work!HO70,".")</f>
        <v>.</v>
      </c>
      <c r="FN70" s="27" t="str">
        <f>IF(ISNUMBER((work!HI70+work!HJ70)/(work!HM70+work!HN70)),(work!HI70+work!HJ70)/(work!HM70+work!HN70),".")</f>
        <v>.</v>
      </c>
      <c r="FO70" s="27" t="s">
        <v>5007</v>
      </c>
      <c r="FP70" s="27" t="s">
        <v>5007</v>
      </c>
      <c r="FQ70" s="27" t="s">
        <v>5007</v>
      </c>
      <c r="FR70" s="27" t="s">
        <v>5007</v>
      </c>
      <c r="FS70" s="27" t="s">
        <v>5007</v>
      </c>
      <c r="FT70" s="27" t="str">
        <f>work!GM70</f>
        <v>.</v>
      </c>
      <c r="FU70" s="27" t="str">
        <f>work!GN70</f>
        <v>.</v>
      </c>
      <c r="FV70" s="27" t="str">
        <f>work!GO70</f>
        <v>.</v>
      </c>
      <c r="FW70" s="27" t="s">
        <v>5007</v>
      </c>
      <c r="FX70" s="27"/>
      <c r="FY70" s="27">
        <f t="shared" si="60"/>
        <v>10026.641</v>
      </c>
      <c r="FZ70">
        <f t="shared" ref="FZ70:FZ133" si="62">IF(ISNUMBER(AB70-R70),AB70-R70,".")</f>
        <v>0</v>
      </c>
      <c r="GA70" t="str">
        <f>work!HC70</f>
        <v>.</v>
      </c>
      <c r="GB70" t="str">
        <f>IF(ISNUMBER(work!HA70+work!HB70),work!HA70+work!HB70,".")</f>
        <v>.</v>
      </c>
      <c r="GC70" t="str">
        <f>IF(ISNUMBER(work!HK70-work!HC70),work!HK70-work!HC70,".")</f>
        <v>.</v>
      </c>
      <c r="GD70" t="str">
        <f>IF(ISNUMBER(work!HI70+work!HJ70-work!HA70-work!HB70),(work!HI70+work!HJ70-work!HA70-work!HB70),".")</f>
        <v>.</v>
      </c>
      <c r="GH70" t="str">
        <f>work!GQ70</f>
        <v>.</v>
      </c>
      <c r="GI70" t="str">
        <f>work!GR70</f>
        <v>.</v>
      </c>
      <c r="GJ70" t="str">
        <f>work!GZ70</f>
        <v>.</v>
      </c>
      <c r="GK70" t="str">
        <f>work!HH70</f>
        <v>.</v>
      </c>
      <c r="GL70" t="str">
        <f t="shared" si="61"/>
        <v/>
      </c>
      <c r="GM70" t="str">
        <f>IFERROR(VLOOKUP($F70,AREA_EM_ALLYEAR,Seq!B$1,FALSE),".")</f>
        <v>.</v>
      </c>
      <c r="GN70" t="str">
        <f>IFERROR(VLOOKUP($F70,AREA_EM_ALLYEAR,Seq!C$1,FALSE),".")</f>
        <v>.</v>
      </c>
      <c r="GO70" t="str">
        <f>IFERROR(VLOOKUP($F70,AREA_EM_ALLYEAR,Seq!D$1,FALSE),".")</f>
        <v>.</v>
      </c>
      <c r="GP70" t="str">
        <f>IFERROR(VLOOKUP($F70,AREA_EM_ALLYEAR,Seq!E$1,FALSE),".")</f>
        <v>.</v>
      </c>
      <c r="GQ70" t="str">
        <f>IFERROR(VLOOKUP($F70,AREA_EM_ALLYEAR,Seq!F$1,FALSE),".")</f>
        <v>.</v>
      </c>
      <c r="GR70" t="str">
        <f>IFERROR(VLOOKUP($F70,AREA_EM_ALLYEAR,Seq!G$1,FALSE),".")</f>
        <v>.</v>
      </c>
      <c r="GS70" t="str">
        <f>IFERROR(VLOOKUP($F70,AREA_EM_ALLYEAR,Seq!H$1,FALSE),".")</f>
        <v>.</v>
      </c>
      <c r="GT70" t="str">
        <f>IFERROR(VLOOKUP($F70,AREA_EM_ALLYEAR,Seq!I$1,FALSE),".")</f>
        <v>.</v>
      </c>
      <c r="GU70" t="str">
        <f>IFERROR(VLOOKUP($F70,AREA_EM_ALLYEAR,Seq!J$1,FALSE),".")</f>
        <v>.</v>
      </c>
      <c r="GV70" t="str">
        <f>IFERROR(VLOOKUP($F70,AREA_EM_ALLYEAR,Seq!K$1,FALSE),".")</f>
        <v>.</v>
      </c>
      <c r="GW70" t="str">
        <f>IFERROR(VLOOKUP($F70,AREA_EM_ALLYEAR,Seq!L$1,FALSE),".")</f>
        <v>.</v>
      </c>
      <c r="GX70" t="str">
        <f>IFERROR(VLOOKUP($F70,AREA_EM_ALLYEAR,Seq!M$1,FALSE),".")</f>
        <v>.</v>
      </c>
      <c r="GY70" t="str">
        <f>IFERROR(VLOOKUP($F70,AREA_EM_ALLYEAR,Seq!N$1,FALSE),".")</f>
        <v>.</v>
      </c>
      <c r="GZ70" t="str">
        <f>IFERROR(VLOOKUP($F70,AREA_EM_ALLYEAR,Seq!O$1,FALSE),".")</f>
        <v>.</v>
      </c>
      <c r="HA70" t="str">
        <f t="shared" ref="HA70:HA133" si="63">GZ70</f>
        <v>.</v>
      </c>
      <c r="HK70" s="139">
        <f>IFERROR(VLOOKUP(CONCATENATE($G70, ".SP.DYN.LE00.IN"),AREA_WB_6ATTRS,Seq!B$1,FALSE)-VLOOKUP("CHN.SP.DYN.LE00.IN",AREA_WB_6ATTRS,Seq!B$1,FALSE),".")</f>
        <v>-9.3625609756097674</v>
      </c>
      <c r="HL70" s="139">
        <f>IFERROR(VLOOKUP(CONCATENATE($G70, ".SP.DYN.LE00.IN"),AREA_WB_6ATTRS,Seq!C$1,FALSE)-VLOOKUP("CHN.SP.DYN.LE00.IN",AREA_WB_6ATTRS,Seq!C$1,FALSE),".")</f>
        <v>-8.833487804878061</v>
      </c>
      <c r="HM70" s="139">
        <f>IFERROR(VLOOKUP(CONCATENATE($G70, ".SP.DYN.LE00.IN"),AREA_WB_6ATTRS,Seq!D$1,FALSE)-VLOOKUP("CHN.SP.DYN.LE00.IN",AREA_WB_6ATTRS,Seq!D$1,FALSE),".")</f>
        <v>-8.3263170731707277</v>
      </c>
      <c r="HN70" s="139">
        <f>IFERROR(VLOOKUP(CONCATENATE($G70, ".SP.DYN.LE00.IN"),AREA_WB_6ATTRS,Seq!E$1,FALSE)-VLOOKUP("CHN.SP.DYN.LE00.IN",AREA_WB_6ATTRS,Seq!E$1,FALSE),".")</f>
        <v>-7.8496585365853733</v>
      </c>
      <c r="HO70" s="139">
        <f>IFERROR(VLOOKUP(CONCATENATE($G70, ".SP.DYN.LE00.IN"),AREA_WB_6ATTRS,Seq!F$1,FALSE)-VLOOKUP("CHN.SP.DYN.LE00.IN",AREA_WB_6ATTRS,Seq!F$1,FALSE),".")</f>
        <v>-7.4150731707317021</v>
      </c>
      <c r="HP70" s="139">
        <f>IFERROR(VLOOKUP(CONCATENATE($G70, ".SP.DYN.LE00.IN"),AREA_WB_6ATTRS,Seq!G$1,FALSE)-VLOOKUP("CHN.SP.DYN.LE00.IN",AREA_WB_6ATTRS,Seq!G$1,FALSE),".")</f>
        <v>-7.0230243902439042</v>
      </c>
      <c r="HQ70" s="139">
        <f>IFERROR(VLOOKUP(CONCATENATE($G70, ".SP.DYN.LE00.IN"),AREA_WB_6ATTRS,Seq!H$1,FALSE)-VLOOKUP("CHN.SP.DYN.LE00.IN",AREA_WB_6ATTRS,Seq!H$1,FALSE),".")</f>
        <v>-6.6650243902439072</v>
      </c>
      <c r="HR70" s="139">
        <f>IFERROR(VLOOKUP(CONCATENATE($G70, ".SP.DYN.LE00.IN"),AREA_WB_6ATTRS,Seq!I$1,FALSE)-VLOOKUP("CHN.SP.DYN.LE00.IN",AREA_WB_6ATTRS,Seq!I$1,FALSE),".")</f>
        <v>-6.3240731707317082</v>
      </c>
      <c r="HS70" s="139">
        <f>IFERROR(VLOOKUP(CONCATENATE($G70, ".SP.DYN.LE00.IN"),AREA_WB_6ATTRS,Seq!J$1,FALSE)-VLOOKUP("CHN.SP.DYN.LE00.IN",AREA_WB_6ATTRS,Seq!J$1,FALSE),".")</f>
        <v>-5.9871219512195282</v>
      </c>
      <c r="HT70" s="139">
        <f>IFERROR(VLOOKUP(CONCATENATE($G70, ".SP.DYN.LE00.IN"),AREA_WB_6ATTRS,Seq!K$1,FALSE)-VLOOKUP("CHN.SP.DYN.LE00.IN",AREA_WB_6ATTRS,Seq!K$1,FALSE),".")</f>
        <v>-5.6486829268292809</v>
      </c>
      <c r="HU70" s="139">
        <f>IFERROR(VLOOKUP(CONCATENATE($G70, ".SP.DYN.LE00.IN"),AREA_WB_6ATTRS,Seq!L$1,FALSE)-VLOOKUP("CHN.SP.DYN.LE00.IN",AREA_WB_6ATTRS,Seq!L$1,FALSE),".")</f>
        <v>-5.3137317073170607</v>
      </c>
      <c r="HV70" s="139">
        <f>IFERROR(VLOOKUP(CONCATENATE($G70, ".SP.DYN.LE00.IN"),AREA_WB_6ATTRS,Seq!M$1,FALSE)-VLOOKUP("CHN.SP.DYN.LE00.IN",AREA_WB_6ATTRS,Seq!M$1,FALSE),".")</f>
        <v>-4.9837560975609705</v>
      </c>
      <c r="HW70" s="139">
        <f>IFERROR(VLOOKUP(CONCATENATE($G70, ".SP.DYN.LE00.IN"),AREA_WB_6ATTRS,Seq!N$1,FALSE)-VLOOKUP("CHN.SP.DYN.LE00.IN",AREA_WB_6ATTRS,Seq!N$1,FALSE),".")</f>
        <v>-4.665243902439002</v>
      </c>
      <c r="HX70" s="139">
        <f>IFERROR(VLOOKUP(CONCATENATE($G70, ".SP.DYN.LE00.IN"),AREA_WB_6ATTRS,Seq!O$1,FALSE)-VLOOKUP("CHN.SP.DYN.LE00.IN",AREA_WB_6ATTRS,Seq!O$1,FALSE),".")</f>
        <v>-4.3641951219512123</v>
      </c>
      <c r="HY70" s="139">
        <f>IFERROR(VLOOKUP(CONCATENATE($G70, ".SP.DYN.LE00.IN"),AREA_WB_6ATTRS,Seq!P$1,FALSE)-VLOOKUP("CHN.SP.DYN.LE00.IN",AREA_WB_6ATTRS,Seq!P$1,FALSE),".")</f>
        <v>-4.0805853658536506</v>
      </c>
      <c r="HZ70" s="139">
        <f>IFERROR(VLOOKUP(CONCATENATE($G70, ".SP.DYN.LE00.IN"),AREA_WB_6ATTRS,Seq!Q$1,FALSE)-VLOOKUP("CHN.SP.DYN.LE00.IN",AREA_WB_6ATTRS,Seq!Q$1,FALSE),".")</f>
        <v>-3.8114146341463453</v>
      </c>
      <c r="IA70" s="139">
        <f>IFERROR(VLOOKUP(CONCATENATE($G70, ".SP.DYN.LE00.IN"),AREA_WB_6ATTRS,Seq!R$1,FALSE)-VLOOKUP("CHN.SP.DYN.LE00.IN",AREA_WB_6ATTRS,Seq!R$1,FALSE),".")</f>
        <v>-3.5506585365853738</v>
      </c>
      <c r="IB70" s="139">
        <f>IFERROR(VLOOKUP(CONCATENATE($G70, ".SP.DYN.LE00.IN"),AREA_WB_6ATTRS,Seq!S$1,FALSE)-VLOOKUP("CHN.SP.DYN.LE00.IN",AREA_WB_6ATTRS,Seq!S$1,FALSE),".")</f>
        <v>-3.2963170731707407</v>
      </c>
      <c r="IC70" s="139">
        <f>IFERROR(VLOOKUP(CONCATENATE($G70, ".SP.DYN.LE00.IN"),AREA_WB_6ATTRS,Seq!T$1,FALSE)-VLOOKUP("CHN.SP.DYN.LE00.IN",AREA_WB_6ATTRS,Seq!T$1,FALSE),".")</f>
        <v>-3.0459268292682964</v>
      </c>
      <c r="ID70" s="139">
        <f>IFERROR(VLOOKUP(CONCATENATE($G70, ".SP.DYN.LE00.IN"),AREA_WB_6ATTRS,Seq!U$1,FALSE)-VLOOKUP("CHN.SP.DYN.LE00.IN",AREA_WB_6ATTRS,Seq!U$1,FALSE),".")</f>
        <v>-2.7994878048780549</v>
      </c>
      <c r="IE70" s="139">
        <f>IFERROR(VLOOKUP(CONCATENATE($G70, ".SP.DYN.LE00.IN"),AREA_WB_6ATTRS,Seq!V$1,FALSE)-VLOOKUP("CHN.SP.DYN.LE00.IN",AREA_WB_6ATTRS,Seq!V$1,FALSE),".")</f>
        <v>-2.5665609756097609</v>
      </c>
      <c r="IF70" s="139">
        <f>IFERROR(VLOOKUP(CONCATENATE($G70, ".SP.DYN.LE00.IN"),AREA_WB_6ATTRS,Seq!W$1,FALSE)-VLOOKUP("CHN.SP.DYN.LE00.IN",AREA_WB_6ATTRS,Seq!W$1,FALSE),".")</f>
        <v>-2.3506585365853709</v>
      </c>
      <c r="IG70" s="139">
        <f>IFERROR(VLOOKUP(CONCATENATE($G70, ".SP.DYN.LE00.IN"),AREA_WB_6ATTRS,Seq!X$1,FALSE)-VLOOKUP("CHN.SP.DYN.LE00.IN",AREA_WB_6ATTRS,Seq!X$1,FALSE),".")</f>
        <v>-2.1598536585365764</v>
      </c>
      <c r="IH70" s="139">
        <f>IFERROR(VLOOKUP(CONCATENATE($G70, ".SP.DYN.LE00.IN"),AREA_WB_6ATTRS,Seq!Y$1,FALSE)-VLOOKUP("CHN.SP.DYN.LE00.IN",AREA_WB_6ATTRS,Seq!Y$1,FALSE),".")</f>
        <v>-1.9976341463414542</v>
      </c>
      <c r="II70" s="139">
        <f>IFERROR(VLOOKUP(CONCATENATE($G70, ".SP.DYN.LE00.IN"),AREA_WB_6ATTRS,Seq!Z$1,FALSE)-VLOOKUP("CHN.SP.DYN.LE00.IN",AREA_WB_6ATTRS,Seq!Z$1,FALSE),".")</f>
        <v>-1.8624634146341634</v>
      </c>
      <c r="IJ70" s="139">
        <f>IFERROR(VLOOKUP(CONCATENATE($G70, ".SP.DYN.LE00.IN"),AREA_WB_6ATTRS,Seq!AA$1,FALSE)-VLOOKUP("CHN.SP.DYN.LE00.IN",AREA_WB_6ATTRS,Seq!AA$1,FALSE),".")</f>
        <v>-1.7538536585365989</v>
      </c>
      <c r="IK70" s="139">
        <f>IFERROR(VLOOKUP(CONCATENATE($G70, ".SP.DYN.LE00.IN"),AREA_WB_6ATTRS,Seq!AB$1,FALSE)-VLOOKUP("CHN.SP.DYN.LE00.IN",AREA_WB_6ATTRS,Seq!AB$1,FALSE),".")</f>
        <v>-1.666195121951219</v>
      </c>
      <c r="IL70" s="139">
        <f>IFERROR(VLOOKUP(CONCATENATE($G70, ".SP.DYN.LE00.IN"),AREA_WB_6ATTRS,Seq!AC$1,FALSE)-VLOOKUP("CHN.SP.DYN.LE00.IN",AREA_WB_6ATTRS,Seq!AC$1,FALSE),".")</f>
        <v>-1.5934634146341438</v>
      </c>
      <c r="IM70" s="139">
        <f>IFERROR(VLOOKUP(CONCATENATE($G70, ".SP.DYN.LE00.IN"),AREA_WB_6ATTRS,Seq!AD$1,FALSE)-VLOOKUP("CHN.SP.DYN.LE00.IN",AREA_WB_6ATTRS,Seq!AD$1,FALSE),".")</f>
        <v>-1.5275853658536533</v>
      </c>
      <c r="IN70" s="139">
        <f>IFERROR(VLOOKUP(CONCATENATE($G70, ".SP.DYN.LE00.IN"),AREA_WB_6ATTRS,Seq!AE$1,FALSE)-VLOOKUP("CHN.SP.DYN.LE00.IN",AREA_WB_6ATTRS,Seq!AE$1,FALSE),".")</f>
        <v>-1.4670975609756027</v>
      </c>
      <c r="IO70" s="139">
        <f>IFERROR(VLOOKUP(CONCATENATE($G70, ".SP.DYN.LE00.IN"),AREA_WB_6ATTRS,Seq!AF$1,FALSE)-VLOOKUP("CHN.SP.DYN.LE00.IN",AREA_WB_6ATTRS,Seq!AF$1,FALSE),".")</f>
        <v>-1.4084634146341699</v>
      </c>
      <c r="IP70" s="139" t="str">
        <f>IFERROR(VLOOKUP(CONCATENATE($G70, ".SP.DYN.LE00.IN"),AREA_WB_6ATTRS,Seq!AG$1,FALSE)-VLOOKUP("CHN.SP.DYN.LE00.IN",AREA_WB_6ATTRS,Seq!AG$1,FALSE),".")</f>
        <v>.</v>
      </c>
      <c r="IW70">
        <f>IFERROR(VLOOKUP(CONCATENATE($G70, ".SP.DYN.LE00.IN"),AREA_WB_6ATTRS,Seq!B$1,FALSE),".")</f>
        <v>57.631243902439024</v>
      </c>
      <c r="IX70">
        <f>IFERROR(VLOOKUP(CONCATENATE($G70, ".SP.DYN.LE00.IN"),AREA_WB_6ATTRS,Seq!C$1,FALSE),".")</f>
        <v>58.429439024390248</v>
      </c>
      <c r="IY70">
        <f>IFERROR(VLOOKUP(CONCATENATE($G70, ".SP.DYN.LE00.IN"),AREA_WB_6ATTRS,Seq!D$1,FALSE),".")</f>
        <v>59.208585365853665</v>
      </c>
      <c r="IZ70">
        <f>IFERROR(VLOOKUP(CONCATENATE($G70, ".SP.DYN.LE00.IN"),AREA_WB_6ATTRS,Seq!E$1,FALSE),".")</f>
        <v>59.950195121951218</v>
      </c>
      <c r="JA70">
        <f>IFERROR(VLOOKUP(CONCATENATE($G70, ".SP.DYN.LE00.IN"),AREA_WB_6ATTRS,Seq!F$1,FALSE),".")</f>
        <v>60.644195121951228</v>
      </c>
      <c r="JB70">
        <f>IFERROR(VLOOKUP(CONCATENATE($G70, ".SP.DYN.LE00.IN"),AREA_WB_6ATTRS,Seq!G$1,FALSE),".")</f>
        <v>61.290121951219518</v>
      </c>
      <c r="JC70">
        <f>IFERROR(VLOOKUP(CONCATENATE($G70, ".SP.DYN.LE00.IN"),AREA_WB_6ATTRS,Seq!H$1,FALSE),".")</f>
        <v>61.894463414634153</v>
      </c>
      <c r="JD70">
        <f>IFERROR(VLOOKUP(CONCATENATE($G70, ".SP.DYN.LE00.IN"),AREA_WB_6ATTRS,Seq!I$1,FALSE),".")</f>
        <v>62.473243902439037</v>
      </c>
      <c r="JE70">
        <f>IFERROR(VLOOKUP(CONCATENATE($G70, ".SP.DYN.LE00.IN"),AREA_WB_6ATTRS,Seq!J$1,FALSE),".")</f>
        <v>63.04</v>
      </c>
      <c r="JF70">
        <f>IFERROR(VLOOKUP(CONCATENATE($G70, ".SP.DYN.LE00.IN"),AREA_WB_6ATTRS,Seq!K$1,FALSE),".")</f>
        <v>63.598243902439023</v>
      </c>
      <c r="JG70">
        <f>IFERROR(VLOOKUP(CONCATENATE($G70, ".SP.DYN.LE00.IN"),AREA_WB_6ATTRS,Seq!L$1,FALSE),".")</f>
        <v>64.146000000000015</v>
      </c>
      <c r="JH70">
        <f>IFERROR(VLOOKUP(CONCATENATE($G70, ".SP.DYN.LE00.IN"),AREA_WB_6ATTRS,Seq!M$1,FALSE),".")</f>
        <v>64.680268292682939</v>
      </c>
      <c r="JI70">
        <f>IFERROR(VLOOKUP(CONCATENATE($G70, ".SP.DYN.LE00.IN"),AREA_WB_6ATTRS,Seq!N$1,FALSE),".")</f>
        <v>65.196585365853679</v>
      </c>
      <c r="JJ70">
        <f>IFERROR(VLOOKUP(CONCATENATE($G70, ".SP.DYN.LE00.IN"),AREA_WB_6ATTRS,Seq!O$1,FALSE),".")</f>
        <v>65.690439024390258</v>
      </c>
      <c r="JK70">
        <f>IFERROR(VLOOKUP(CONCATENATE($G70, ".SP.DYN.LE00.IN"),AREA_WB_6ATTRS,Seq!P$1,FALSE),".")</f>
        <v>66.162341463414649</v>
      </c>
      <c r="JL70">
        <f>IFERROR(VLOOKUP(CONCATENATE($G70, ".SP.DYN.LE00.IN"),AREA_WB_6ATTRS,Seq!Q$1,FALSE),".")</f>
        <v>66.613317073170734</v>
      </c>
      <c r="JM70">
        <f>IFERROR(VLOOKUP(CONCATENATE($G70, ".SP.DYN.LE00.IN"),AREA_WB_6ATTRS,Seq!R$1,FALSE),".")</f>
        <v>67.048365853658538</v>
      </c>
      <c r="JN70">
        <f>IFERROR(VLOOKUP(CONCATENATE($G70, ".SP.DYN.LE00.IN"),AREA_WB_6ATTRS,Seq!S$1,FALSE),".")</f>
        <v>67.47</v>
      </c>
      <c r="JO70">
        <f>IFERROR(VLOOKUP(CONCATENATE($G70, ".SP.DYN.LE00.IN"),AREA_WB_6ATTRS,Seq!T$1,FALSE),".")</f>
        <v>67.881170731707329</v>
      </c>
      <c r="JP70">
        <f>IFERROR(VLOOKUP(CONCATENATE($G70, ".SP.DYN.LE00.IN"),AREA_WB_6ATTRS,Seq!U$1,FALSE),".")</f>
        <v>68.283902439024402</v>
      </c>
      <c r="JQ70">
        <f>IFERROR(VLOOKUP(CONCATENATE($G70, ".SP.DYN.LE00.IN"),AREA_WB_6ATTRS,Seq!V$1,FALSE),".")</f>
        <v>68.675146341463417</v>
      </c>
      <c r="JR70">
        <f>IFERROR(VLOOKUP(CONCATENATE($G70, ".SP.DYN.LE00.IN"),AREA_WB_6ATTRS,Seq!W$1,FALSE),".")</f>
        <v>69.054878048780495</v>
      </c>
      <c r="JS70">
        <f>IFERROR(VLOOKUP(CONCATENATE($G70, ".SP.DYN.LE00.IN"),AREA_WB_6ATTRS,Seq!X$1,FALSE),".")</f>
        <v>69.419585365853663</v>
      </c>
      <c r="JT70">
        <f>IFERROR(VLOOKUP(CONCATENATE($G70, ".SP.DYN.LE00.IN"),AREA_WB_6ATTRS,Seq!Y$1,FALSE),".")</f>
        <v>69.767243902439034</v>
      </c>
      <c r="JU70">
        <f>IFERROR(VLOOKUP(CONCATENATE($G70, ".SP.DYN.LE00.IN"),AREA_WB_6ATTRS,Seq!Z$1,FALSE),".")</f>
        <v>70.099878048780482</v>
      </c>
      <c r="JV70">
        <f>IFERROR(VLOOKUP(CONCATENATE($G70, ".SP.DYN.LE00.IN"),AREA_WB_6ATTRS,Seq!AA$1,FALSE),".")</f>
        <v>70.417463414634142</v>
      </c>
      <c r="JW70">
        <f>IFERROR(VLOOKUP(CONCATENATE($G70, ".SP.DYN.LE00.IN"),AREA_WB_6ATTRS,Seq!AB$1,FALSE),".")</f>
        <v>70.723536585365864</v>
      </c>
      <c r="JX70">
        <f>IFERROR(VLOOKUP(CONCATENATE($G70, ".SP.DYN.LE00.IN"),AREA_WB_6ATTRS,Seq!AC$1,FALSE),".")</f>
        <v>71.019121951219518</v>
      </c>
      <c r="JY70">
        <f>IFERROR(VLOOKUP(CONCATENATE($G70, ".SP.DYN.LE00.IN"),AREA_WB_6ATTRS,Seq!AD$1,FALSE),".")</f>
        <v>71.307756097560983</v>
      </c>
      <c r="JZ70">
        <f>IFERROR(VLOOKUP(CONCATENATE($G70, ".SP.DYN.LE00.IN"),AREA_WB_6ATTRS,Seq!AE$1,FALSE),".")</f>
        <v>71.589414634146351</v>
      </c>
      <c r="KA70">
        <f>IFERROR(VLOOKUP(CONCATENATE($G70, ".SP.DYN.LE00.IN"),AREA_WB_6ATTRS,Seq!AF$1,FALSE),".")</f>
        <v>71.864634146341459</v>
      </c>
      <c r="KB70" t="str">
        <f>IFERROR(VLOOKUP(CONCATENATE($G70, ".SP.DYN.LE00.IN"),AREA_WB_6ATTRS,Seq!AG$1,FALSE),".")</f>
        <v>.</v>
      </c>
      <c r="KK70">
        <f t="shared" si="25"/>
        <v>10</v>
      </c>
      <c r="KL70">
        <f t="shared" ref="KL70:KL133" si="64">SUM(L70:R70)</f>
        <v>0</v>
      </c>
      <c r="KM70">
        <f t="shared" si="26"/>
        <v>47391067.400920458</v>
      </c>
      <c r="KN70">
        <f t="shared" si="27"/>
        <v>-41528644.063691922</v>
      </c>
      <c r="KO70">
        <f t="shared" ref="KO70:KO133" si="65">EC70</f>
        <v>8.4000001907348631E-2</v>
      </c>
      <c r="KP70" t="str">
        <f>work!HA70</f>
        <v>.</v>
      </c>
      <c r="KQ70" t="str">
        <f>work!HB70</f>
        <v>.</v>
      </c>
      <c r="KR70" t="str">
        <f>work!HC70</f>
        <v>.</v>
      </c>
      <c r="KS70" t="str">
        <f>IF(ISNUMBER(work!HI70-work!HA70),work!HI70-work!HA70,".")</f>
        <v>.</v>
      </c>
      <c r="KT70" t="str">
        <f>IF(ISNUMBER(work!HJ70-work!HB70),work!HJ70-work!HB70,".")</f>
        <v>.</v>
      </c>
      <c r="KU70" t="str">
        <f>IF(ISNUMBER(work!HK70-work!HC70),work!HK70-work!HC70,".")</f>
        <v>.</v>
      </c>
      <c r="KW70">
        <f>IFERROR(work!HR70/work!HV70,".")</f>
        <v>5.1106663695665953E-8</v>
      </c>
      <c r="KX70">
        <f>IFERROR(work!HS70/work!HW70,".")</f>
        <v>4.0309995149498281E-8</v>
      </c>
      <c r="KY70">
        <f>IFERROR(work!HT70/work!HX70,".")</f>
        <v>3.4689562240272742E-8</v>
      </c>
      <c r="KZ70" t="str">
        <f>IFERROR(work!HU70/work!HY70,".")</f>
        <v>.</v>
      </c>
    </row>
    <row r="71" spans="1:312">
      <c r="A71" s="24">
        <f t="shared" si="44"/>
        <v>70</v>
      </c>
      <c r="B71" s="24" t="str">
        <f t="shared" si="45"/>
        <v>Out</v>
      </c>
      <c r="C71" s="24" t="str">
        <f t="shared" si="46"/>
        <v>Out</v>
      </c>
      <c r="D71" s="24" t="str">
        <f t="shared" si="47"/>
        <v>Out67</v>
      </c>
      <c r="E71" s="25" t="s">
        <v>3928</v>
      </c>
      <c r="F71" s="26" t="str">
        <f t="shared" si="48"/>
        <v>Mozambique</v>
      </c>
      <c r="G71" s="166" t="s">
        <v>1583</v>
      </c>
      <c r="H71" s="166" t="s">
        <v>5007</v>
      </c>
      <c r="I71" s="166" t="s">
        <v>5007</v>
      </c>
      <c r="J71" s="180" t="s">
        <v>5007</v>
      </c>
      <c r="K71" s="180" t="s">
        <v>5007</v>
      </c>
      <c r="L71" s="27">
        <f>IFERROR(VLOOKUP($F71,Area_FDI_84_96,Seq!B$1,FALSE),0)</f>
        <v>0</v>
      </c>
      <c r="M71" s="27">
        <f>IFERROR(VLOOKUP($F71,Area_FDI_84_96,Seq!C$1,FALSE),0)</f>
        <v>0</v>
      </c>
      <c r="N71" s="27">
        <f>IFERROR(VLOOKUP($F71,Area_FDI_84_96,Seq!D$1,FALSE),0)</f>
        <v>0</v>
      </c>
      <c r="O71" s="27">
        <f>IFERROR(VLOOKUP($F71,Area_FDI_84_96,Seq!E$1,FALSE),0)</f>
        <v>0</v>
      </c>
      <c r="P71" s="27">
        <f>IFERROR(VLOOKUP($F71,Area_FDI_84_96,Seq!F$1,FALSE),0)</f>
        <v>0</v>
      </c>
      <c r="Q71" s="27">
        <f>IFERROR(VLOOKUP($F71,Area_FDI_84_96,Seq!G$1,FALSE),0)</f>
        <v>0</v>
      </c>
      <c r="R71" s="27">
        <f>IFERROR(VLOOKUP($F71,Area_FDI_84_96,Seq!H$1,FALSE),0)</f>
        <v>0</v>
      </c>
      <c r="S71" s="27">
        <f>IFERROR(VLOOKUP($F71,Area_FDI_84_96,Seq!I$1,FALSE),0)</f>
        <v>0</v>
      </c>
      <c r="T71" s="27">
        <f>IFERROR(VALUE(VLOOKUP($E71,Area_FDI_92_95,Seq!B$1,FALSE)),0)</f>
        <v>0</v>
      </c>
      <c r="U71" s="27">
        <f>IFERROR(VALUE(VLOOKUP($E71,Area_FDI_92_95,Seq!C$1,FALSE)),0)</f>
        <v>0</v>
      </c>
      <c r="V71" s="27">
        <f>IFERROR(VALUE(VLOOKUP($E71,Area_FDI_92_95,Seq!D$1,FALSE)),0)</f>
        <v>0</v>
      </c>
      <c r="W71" s="27">
        <f>IFERROR(VALUE(VLOOKUP($E71,Area_FDI_92_95,Seq!E$1,FALSE)),0)</f>
        <v>0</v>
      </c>
      <c r="X71" s="27">
        <f>IFERROR(VALUE(VLOOKUP($E71,Area_FDI_96_99,Seq!B$1,FALSE)),0)</f>
        <v>0</v>
      </c>
      <c r="Y71" s="27">
        <f>IFERROR(VALUE(VLOOKUP($E71,Area_FDI_96_99,Seq!C$1,FALSE)),0)</f>
        <v>0</v>
      </c>
      <c r="Z71" s="27">
        <f>IFERROR(VALUE(VLOOKUP($E71,Area_FDI_96_99,Seq!D$1,FALSE)),0)</f>
        <v>0</v>
      </c>
      <c r="AA71" s="27">
        <f>IFERROR(VALUE(VLOOKUP($E71,Area_FDI_96_99,Seq!E$1,FALSE)),0)</f>
        <v>0</v>
      </c>
      <c r="AB71" s="27">
        <f t="shared" si="49"/>
        <v>0</v>
      </c>
      <c r="AC71" s="27">
        <f t="shared" si="50"/>
        <v>8</v>
      </c>
      <c r="AD71" s="27">
        <f t="shared" si="51"/>
        <v>0</v>
      </c>
      <c r="AE71" s="27">
        <f t="shared" si="52"/>
        <v>0</v>
      </c>
      <c r="AF71" s="27">
        <f t="shared" si="53"/>
        <v>0</v>
      </c>
      <c r="AG71" s="27">
        <f t="shared" si="54"/>
        <v>0</v>
      </c>
      <c r="AH71" s="27">
        <f t="shared" si="55"/>
        <v>0</v>
      </c>
      <c r="AI71" s="27">
        <f t="shared" si="56"/>
        <v>0</v>
      </c>
      <c r="AJ71" s="27">
        <f t="shared" si="57"/>
        <v>0</v>
      </c>
      <c r="AK71" s="27">
        <f t="shared" si="58"/>
        <v>0</v>
      </c>
      <c r="AL71" s="27">
        <f t="shared" si="59"/>
        <v>0</v>
      </c>
      <c r="AM71" s="27"/>
      <c r="AN71" s="27"/>
      <c r="AO71" s="27"/>
      <c r="AP71" s="27"/>
      <c r="AQ71" s="27"/>
      <c r="AR71" s="27"/>
      <c r="AS71" s="27"/>
      <c r="AT71" s="27">
        <f>IFERROR(work!D71+work!AP71,".")</f>
        <v>18540327.286518753</v>
      </c>
      <c r="AU71" s="27">
        <f>IFERROR(work!E71+work!AQ71,".")</f>
        <v>19503931.882103868</v>
      </c>
      <c r="AV71" s="27">
        <f>IFERROR(work!F71+work!AR71,".")</f>
        <v>21237425.522780892</v>
      </c>
      <c r="AW71" s="27">
        <f>IFERROR(work!G71+work!AS71,".")</f>
        <v>23488281.96680674</v>
      </c>
      <c r="AX71" s="27">
        <f>IFERROR(work!H71+work!AT71,".")</f>
        <v>27014471.58193177</v>
      </c>
      <c r="AY71" s="27">
        <f>IFERROR(work!I71+work!AU71,".")</f>
        <v>30637711.332269844</v>
      </c>
      <c r="AZ71" s="27">
        <f>IFERROR(work!J71+work!AV71,".")</f>
        <v>33312561.408217233</v>
      </c>
      <c r="BA71" s="27">
        <f>IFERROR(work!K71+work!AW71,".")</f>
        <v>37182621.775077194</v>
      </c>
      <c r="BB71" s="27">
        <f>IFERROR(work!L71+work!AX71,".")</f>
        <v>41377601.706061594</v>
      </c>
      <c r="BC71" s="27">
        <f>IFERROR(work!M71+work!AY71,".")</f>
        <v>43079659.235067792</v>
      </c>
      <c r="BD71" s="27">
        <f>IFERROR(work!N71+work!AZ71,".")</f>
        <v>44709758.27640067</v>
      </c>
      <c r="BE71" s="27">
        <f>IFERROR(work!O71+work!BA71,".")</f>
        <v>48812310.226023845</v>
      </c>
      <c r="BF71" s="27">
        <f>IFERROR(work!P71+work!BB71,".")</f>
        <v>55693051.381764792</v>
      </c>
      <c r="BG71" s="27">
        <f>IFERROR(work!Q71+work!BC71,".")</f>
        <v>63476781.254289888</v>
      </c>
      <c r="BH71" s="27">
        <f>IFERROR(work!R71+work!BD71,".")</f>
        <v>71775117.687338769</v>
      </c>
      <c r="BI71" s="27">
        <f>IFERROR(work!S71+work!BE71,".")</f>
        <v>79574944.000556573</v>
      </c>
      <c r="BJ71" s="27">
        <f>IFERROR(work!T71+work!BF71,".")</f>
        <v>87524732.609783679</v>
      </c>
      <c r="BK71" s="27">
        <f>IFERROR(work!U71+work!BG71,".")</f>
        <v>95667520.259698823</v>
      </c>
      <c r="BL71" s="27">
        <f>IFERROR(work!V71+work!BH71,".")</f>
        <v>103140051.13520093</v>
      </c>
      <c r="BM71" s="27">
        <f>IFERROR(work!W71+work!BI71,".")</f>
        <v>110980707.77823713</v>
      </c>
      <c r="BN71" s="27">
        <f>IFERROR(work!X71+work!BJ71,".")</f>
        <v>120272368.19682419</v>
      </c>
      <c r="BO71" s="27">
        <f>IFERROR(work!Y71+work!BK71,".")</f>
        <v>130270265.68216757</v>
      </c>
      <c r="BP71" s="27">
        <f>IFERROR(work!Z71+work!BL71,".")</f>
        <v>142123514.19320199</v>
      </c>
      <c r="BQ71" s="27">
        <f>IFERROR(work!AA71+work!BM71,".")</f>
        <v>156315294.42814407</v>
      </c>
      <c r="BR71" s="27">
        <f>IFERROR(work!AB71+work!BN71,".")</f>
        <v>172090982.78045517</v>
      </c>
      <c r="BS71" s="27">
        <f>IFERROR(work!AC71+work!BO71,".")</f>
        <v>191527000.27461886</v>
      </c>
      <c r="BT71" s="27">
        <f>IFERROR(work!AD71+work!BP71,".")</f>
        <v>215809571.800042</v>
      </c>
      <c r="BU71" s="27">
        <f>IFERROR(work!AE71+work!BQ71,".")</f>
        <v>246406842.10986331</v>
      </c>
      <c r="BV71" s="27">
        <f>IFERROR(work!AF71+work!BR71,".")</f>
        <v>270041410.79036838</v>
      </c>
      <c r="BW71" s="27">
        <f>IFERROR(work!AG71+work!BS71,".")</f>
        <v>294862588.30423993</v>
      </c>
      <c r="BX71" s="27">
        <f>IFERROR(work!AH71+work!BT71,".")</f>
        <v>325498053.76038706</v>
      </c>
      <c r="BY71" s="27">
        <f>IFERROR(work!AI71+work!BU71,".")</f>
        <v>355100432.04093581</v>
      </c>
      <c r="BZ71" s="27"/>
      <c r="CA71" s="27"/>
      <c r="CB71" s="27"/>
      <c r="CC71" s="27"/>
      <c r="CD71" s="27"/>
      <c r="CE71" s="27"/>
      <c r="CF71" s="27">
        <f>IFERROR(work!AP71-work!D71,".")</f>
        <v>-18047896.801202625</v>
      </c>
      <c r="CG71" s="27">
        <f>IFERROR(work!AQ71-work!E71,".")</f>
        <v>-18986879.858179033</v>
      </c>
      <c r="CH71" s="27">
        <f>IFERROR(work!AR71-work!F71,".")</f>
        <v>-20756050.085867774</v>
      </c>
      <c r="CI71" s="27">
        <f>IFERROR(work!AS71-work!G71,".")</f>
        <v>-23082482.483184785</v>
      </c>
      <c r="CJ71" s="27">
        <f>IFERROR(work!AT71-work!H71,".")</f>
        <v>-26635049.064458378</v>
      </c>
      <c r="CK71" s="27">
        <f>IFERROR(work!AU71-work!I71,".")</f>
        <v>-30254494.6013829</v>
      </c>
      <c r="CL71" s="27">
        <f>IFERROR(work!AV71-work!J71,".")</f>
        <v>-32938158.647596989</v>
      </c>
      <c r="CM71" s="27">
        <f>IFERROR(work!AW71-work!K71,".")</f>
        <v>-36753181.807211488</v>
      </c>
      <c r="CN71" s="27">
        <f>IFERROR(work!AX71-work!L71,".")</f>
        <v>-40912947.681025691</v>
      </c>
      <c r="CO71" s="27">
        <f>IFERROR(work!AY71-work!M71,".")</f>
        <v>-42584802.676890217</v>
      </c>
      <c r="CP71" s="27">
        <f>IFERROR(work!AZ71-work!N71,".")</f>
        <v>-44209953.188211709</v>
      </c>
      <c r="CQ71" s="27">
        <f>IFERROR(work!BA71-work!O71,".")</f>
        <v>-48288014.693332843</v>
      </c>
      <c r="CR71" s="27">
        <f>IFERROR(work!BB71-work!P71,".")</f>
        <v>-55195519.67614045</v>
      </c>
      <c r="CS71" s="27">
        <f>IFERROR(work!BC71-work!Q71,".")</f>
        <v>-62936189.751722269</v>
      </c>
      <c r="CT71" s="27">
        <f>IFERROR(work!BD71-work!R71,".")</f>
        <v>-71197952.520460814</v>
      </c>
      <c r="CU71" s="27">
        <f>IFERROR(work!BE71-work!S71,".")</f>
        <v>-78982190.859893128</v>
      </c>
      <c r="CV71" s="27">
        <f>IFERROR(work!BF71-work!T71,".")</f>
        <v>-86888115.736711144</v>
      </c>
      <c r="CW71" s="27">
        <f>IFERROR(work!BG71-work!U71,".")</f>
        <v>-94965722.983020023</v>
      </c>
      <c r="CX71" s="27">
        <f>IFERROR(work!BH71-work!V71,".")</f>
        <v>-102362585.0804501</v>
      </c>
      <c r="CY71" s="27">
        <f>IFERROR(work!BI71-work!W71,".")</f>
        <v>-110140128.78980336</v>
      </c>
      <c r="CZ71" s="27">
        <f>IFERROR(work!BJ71-work!X71,".")</f>
        <v>-119422618.64293167</v>
      </c>
      <c r="DA71" s="27">
        <f>IFERROR(work!BK71-work!Y71,".")</f>
        <v>-129319405.06528799</v>
      </c>
      <c r="DB71" s="27">
        <f>IFERROR(work!BL71-work!Z71,".")</f>
        <v>-141088816.59227201</v>
      </c>
      <c r="DC71" s="27">
        <f>IFERROR(work!BM71-work!AA71,".")</f>
        <v>-155218269.43587694</v>
      </c>
      <c r="DD71" s="27">
        <f>IFERROR(work!BN71-work!AB71,".")</f>
        <v>-170907471.03383338</v>
      </c>
      <c r="DE71" s="27">
        <f>IFERROR(work!BO71-work!AC71,".")</f>
        <v>-190230278.8206839</v>
      </c>
      <c r="DF71" s="27">
        <f>IFERROR(work!BP71-work!AD71,".")</f>
        <v>-214430881.74036261</v>
      </c>
      <c r="DG71" s="27">
        <f>IFERROR(work!BQ71-work!AE71,".")</f>
        <v>-244927755.83328024</v>
      </c>
      <c r="DH71" s="27">
        <f>IFERROR(work!BR71-work!AF71,".")</f>
        <v>-268461308.55531615</v>
      </c>
      <c r="DI71" s="27">
        <f>IFERROR(work!BS71-work!AG71,".")</f>
        <v>-293182381.22124869</v>
      </c>
      <c r="DJ71" s="27">
        <f>IFERROR(work!BT71-work!AH71,".")</f>
        <v>-323703592.59575236</v>
      </c>
      <c r="DK71" s="27">
        <f>IFERROR(work!BU71-work!AI71,".")</f>
        <v>-353178564.1336121</v>
      </c>
      <c r="DL71" s="27"/>
      <c r="DM71" s="27"/>
      <c r="DN71" s="27"/>
      <c r="DO71" s="27"/>
      <c r="DP71" s="27"/>
      <c r="DQ71" s="27"/>
      <c r="DR71" s="27"/>
      <c r="DS71" s="27" t="str">
        <f>IFERROR(work!DO71-work!CC71,".")</f>
        <v>.</v>
      </c>
      <c r="DT71" s="27" t="str">
        <f>IFERROR(work!DP71-work!CD71,".")</f>
        <v>.</v>
      </c>
      <c r="DU71" s="27" t="str">
        <f>IFERROR(work!DQ71-work!CE71,".")</f>
        <v>.</v>
      </c>
      <c r="DV71" s="27" t="str">
        <f>IFERROR(work!DR71-work!CF71,".")</f>
        <v>.</v>
      </c>
      <c r="DW71" s="27" t="str">
        <f>IFERROR(work!DS71-work!CG71,".")</f>
        <v>.</v>
      </c>
      <c r="DX71" s="27" t="str">
        <f>IFERROR(work!DT71-work!CH71,".")</f>
        <v>.</v>
      </c>
      <c r="DY71" s="27" t="str">
        <f>IFERROR(work!DU71-work!CI71,".")</f>
        <v>.</v>
      </c>
      <c r="DZ71" s="27" t="str">
        <f>IFERROR(work!DV71-work!CJ71,".")</f>
        <v>.</v>
      </c>
      <c r="EA71" s="27" t="str">
        <f>IFERROR(work!DW71-work!CK71,".")</f>
        <v>.</v>
      </c>
      <c r="EB71" s="27" t="str">
        <f>IFERROR(work!DX71-work!CL71,".")</f>
        <v>.</v>
      </c>
      <c r="EC71" s="27" t="str">
        <f>IFERROR(work!DY71-work!CM71,".")</f>
        <v>.</v>
      </c>
      <c r="ED71" s="27" t="str">
        <f>IFERROR(work!DZ71-work!CN71,".")</f>
        <v>.</v>
      </c>
      <c r="EE71" s="27" t="str">
        <f>IFERROR(work!EA71-work!CO71,".")</f>
        <v>.</v>
      </c>
      <c r="EF71" s="27" t="str">
        <f>IFERROR(work!EB71-work!CP71,".")</f>
        <v>.</v>
      </c>
      <c r="EG71" s="27" t="str">
        <f>IFERROR(work!EC71-work!CQ71,".")</f>
        <v>.</v>
      </c>
      <c r="EH71" s="27" t="str">
        <f>IFERROR(work!ED71-work!CR71,".")</f>
        <v>.</v>
      </c>
      <c r="EI71" s="27" t="str">
        <f>IFERROR(work!EE71-work!CS71,".")</f>
        <v>.</v>
      </c>
      <c r="EJ71" s="27" t="str">
        <f>IFERROR(work!EF71-work!CT71,".")</f>
        <v>.</v>
      </c>
      <c r="EK71" s="27" t="str">
        <f>IFERROR(work!EG71-work!CU71,".")</f>
        <v>.</v>
      </c>
      <c r="EL71" s="27" t="str">
        <f>IFERROR(work!EH71-work!CV71,".")</f>
        <v>.</v>
      </c>
      <c r="EM71" s="27" t="str">
        <f>IFERROR(work!EI71-work!CW71,".")</f>
        <v>.</v>
      </c>
      <c r="EN71" s="27" t="str">
        <f>IFERROR(work!EJ71-work!CX71,".")</f>
        <v>.</v>
      </c>
      <c r="EO71" s="27" t="str">
        <f>IFERROR(work!EK71-work!CY71,".")</f>
        <v>.</v>
      </c>
      <c r="EP71" s="27" t="str">
        <f>IFERROR(work!EL71-work!CZ71,".")</f>
        <v>.</v>
      </c>
      <c r="EQ71" s="27" t="str">
        <f>IFERROR(work!EM71-work!DA71,".")</f>
        <v>.</v>
      </c>
      <c r="ER71" s="27" t="str">
        <f>IFERROR(work!EN71-work!DB71,".")</f>
        <v>.</v>
      </c>
      <c r="ES71" s="27" t="str">
        <f>IFERROR(work!EO71-work!DC71,".")</f>
        <v>.</v>
      </c>
      <c r="ET71" s="27" t="str">
        <f>IFERROR(work!EP71-work!DD71,".")</f>
        <v>.</v>
      </c>
      <c r="EU71" s="27" t="str">
        <f>IFERROR(work!EQ71-work!DE71,".")</f>
        <v>.</v>
      </c>
      <c r="EV71" s="27" t="str">
        <f>IFERROR(work!ER71-work!DF71,".")</f>
        <v>.</v>
      </c>
      <c r="EW71" s="27" t="str">
        <f>IFERROR(work!ES71-work!DG71,".")</f>
        <v>.</v>
      </c>
      <c r="EX71" s="27" t="str">
        <f>IFERROR(work!ET71-work!DH71,".")</f>
        <v>.</v>
      </c>
      <c r="EY71" s="27"/>
      <c r="EZ71" s="27"/>
      <c r="FA71" s="27"/>
      <c r="FB71" s="27"/>
      <c r="FC71" s="27"/>
      <c r="FD71" s="27"/>
      <c r="FE71" s="27" t="str">
        <f>IF(ISNUMBER(work!GZ71/work!HD71),work!GZ71/work!HD71,".")</f>
        <v>.</v>
      </c>
      <c r="FF71" s="27" t="str">
        <f>IF(ISNUMBER(work!HA71/work!HE71),work!HA71/work!HE71,".")</f>
        <v>.</v>
      </c>
      <c r="FG71" s="27" t="str">
        <f>IF(ISNUMBER(work!HB71/work!HF71),work!HB71/work!HF71,".")</f>
        <v>.</v>
      </c>
      <c r="FH71" s="27" t="str">
        <f>IF(ISNUMBER(work!HC71/work!HG71),work!HC71/work!HG71,".")</f>
        <v>.</v>
      </c>
      <c r="FI71" s="27" t="str">
        <f>IF(ISNUMBER((work!HA71+work!HB71)/(work!HE71+work!HF71)),(work!HA71+work!HB71)/(work!HE71+work!HF71),".")</f>
        <v>.</v>
      </c>
      <c r="FJ71" s="27" t="str">
        <f>IF(ISNUMBER(work!HH71/work!HL71),work!HH71/work!HL71,".")</f>
        <v>.</v>
      </c>
      <c r="FK71" s="27" t="str">
        <f>IF(ISNUMBER(work!HI71/work!HM71),work!HI71/work!HM71,".")</f>
        <v>.</v>
      </c>
      <c r="FL71" s="27" t="str">
        <f>IF(ISNUMBER(work!HJ71/work!HN71),work!HJ71/work!HN71,".")</f>
        <v>.</v>
      </c>
      <c r="FM71" s="27" t="str">
        <f>IF(ISNUMBER(work!HK71/work!HO71),work!HK71/work!HO71,".")</f>
        <v>.</v>
      </c>
      <c r="FN71" s="27" t="str">
        <f>IF(ISNUMBER((work!HI71+work!HJ71)/(work!HM71+work!HN71)),(work!HI71+work!HJ71)/(work!HM71+work!HN71),".")</f>
        <v>.</v>
      </c>
      <c r="FO71" s="27" t="s">
        <v>5007</v>
      </c>
      <c r="FP71" s="27" t="s">
        <v>5007</v>
      </c>
      <c r="FQ71" s="27" t="s">
        <v>5007</v>
      </c>
      <c r="FR71" s="27" t="s">
        <v>5007</v>
      </c>
      <c r="FS71" s="27" t="s">
        <v>5007</v>
      </c>
      <c r="FT71" s="27" t="str">
        <f>work!GM71</f>
        <v>.</v>
      </c>
      <c r="FU71" s="27" t="str">
        <f>work!GN71</f>
        <v>.</v>
      </c>
      <c r="FV71" s="27" t="str">
        <f>work!GO71</f>
        <v>.</v>
      </c>
      <c r="FW71" s="27" t="s">
        <v>5007</v>
      </c>
      <c r="FX71" s="27"/>
      <c r="FY71" s="27">
        <f t="shared" si="60"/>
        <v>11346.47</v>
      </c>
      <c r="FZ71">
        <f t="shared" si="62"/>
        <v>0</v>
      </c>
      <c r="GA71" t="str">
        <f>work!HC71</f>
        <v>.</v>
      </c>
      <c r="GB71" t="str">
        <f>IF(ISNUMBER(work!HA71+work!HB71),work!HA71+work!HB71,".")</f>
        <v>.</v>
      </c>
      <c r="GC71" t="str">
        <f>IF(ISNUMBER(work!HK71-work!HC71),work!HK71-work!HC71,".")</f>
        <v>.</v>
      </c>
      <c r="GD71" t="str">
        <f>IF(ISNUMBER(work!HI71+work!HJ71-work!HA71-work!HB71),(work!HI71+work!HJ71-work!HA71-work!HB71),".")</f>
        <v>.</v>
      </c>
      <c r="GH71" t="str">
        <f>work!GQ71</f>
        <v>.</v>
      </c>
      <c r="GI71" t="str">
        <f>work!GR71</f>
        <v>.</v>
      </c>
      <c r="GJ71" t="str">
        <f>work!GZ71</f>
        <v>.</v>
      </c>
      <c r="GK71" t="str">
        <f>work!HH71</f>
        <v>.</v>
      </c>
      <c r="GL71">
        <f t="shared" si="61"/>
        <v>0</v>
      </c>
      <c r="GM71" t="str">
        <f>IFERROR(VLOOKUP($F71,AREA_EM_ALLYEAR,Seq!B$1,FALSE),".")</f>
        <v>.</v>
      </c>
      <c r="GN71" t="str">
        <f>IFERROR(VLOOKUP($F71,AREA_EM_ALLYEAR,Seq!C$1,FALSE),".")</f>
        <v>.</v>
      </c>
      <c r="GO71" t="str">
        <f>IFERROR(VLOOKUP($F71,AREA_EM_ALLYEAR,Seq!D$1,FALSE),".")</f>
        <v>.</v>
      </c>
      <c r="GP71" t="str">
        <f>IFERROR(VLOOKUP($F71,AREA_EM_ALLYEAR,Seq!E$1,FALSE),".")</f>
        <v>.</v>
      </c>
      <c r="GQ71" t="str">
        <f>IFERROR(VLOOKUP($F71,AREA_EM_ALLYEAR,Seq!F$1,FALSE),".")</f>
        <v>.</v>
      </c>
      <c r="GR71" t="str">
        <f>IFERROR(VLOOKUP($F71,AREA_EM_ALLYEAR,Seq!G$1,FALSE),".")</f>
        <v>.</v>
      </c>
      <c r="GS71" t="str">
        <f>IFERROR(VLOOKUP($F71,AREA_EM_ALLYEAR,Seq!H$1,FALSE),".")</f>
        <v>.</v>
      </c>
      <c r="GT71" t="str">
        <f>IFERROR(VLOOKUP($F71,AREA_EM_ALLYEAR,Seq!I$1,FALSE),".")</f>
        <v>.</v>
      </c>
      <c r="GU71" t="str">
        <f>IFERROR(VLOOKUP($F71,AREA_EM_ALLYEAR,Seq!J$1,FALSE),".")</f>
        <v>.</v>
      </c>
      <c r="GV71" t="str">
        <f>IFERROR(VLOOKUP($F71,AREA_EM_ALLYEAR,Seq!K$1,FALSE),".")</f>
        <v>.</v>
      </c>
      <c r="GW71" t="str">
        <f>IFERROR(VLOOKUP($F71,AREA_EM_ALLYEAR,Seq!L$1,FALSE),".")</f>
        <v>.</v>
      </c>
      <c r="GX71" t="str">
        <f>IFERROR(VLOOKUP($F71,AREA_EM_ALLYEAR,Seq!M$1,FALSE),".")</f>
        <v>.</v>
      </c>
      <c r="GY71" t="str">
        <f>IFERROR(VLOOKUP($F71,AREA_EM_ALLYEAR,Seq!N$1,FALSE),".")</f>
        <v>.</v>
      </c>
      <c r="GZ71" t="str">
        <f>IFERROR(VLOOKUP($F71,AREA_EM_ALLYEAR,Seq!O$1,FALSE),".")</f>
        <v>.</v>
      </c>
      <c r="HA71" t="str">
        <f t="shared" si="63"/>
        <v>.</v>
      </c>
      <c r="HK71" s="139">
        <f>IFERROR(VLOOKUP(CONCATENATE($G71, ".SP.DYN.LE00.IN"),AREA_WB_6ATTRS,Seq!B$1,FALSE)-VLOOKUP("CHN.SP.DYN.LE00.IN",AREA_WB_6ATTRS,Seq!B$1,FALSE),".")</f>
        <v>-24.187902439024398</v>
      </c>
      <c r="HL71" s="139">
        <f>IFERROR(VLOOKUP(CONCATENATE($G71, ".SP.DYN.LE00.IN"),AREA_WB_6ATTRS,Seq!C$1,FALSE)-VLOOKUP("CHN.SP.DYN.LE00.IN",AREA_WB_6ATTRS,Seq!C$1,FALSE),".")</f>
        <v>-24.436195121951229</v>
      </c>
      <c r="HM71" s="139">
        <f>IFERROR(VLOOKUP(CONCATENATE($G71, ".SP.DYN.LE00.IN"),AREA_WB_6ATTRS,Seq!D$1,FALSE)-VLOOKUP("CHN.SP.DYN.LE00.IN",AREA_WB_6ATTRS,Seq!D$1,FALSE),".")</f>
        <v>-24.735878048780485</v>
      </c>
      <c r="HN71" s="139">
        <f>IFERROR(VLOOKUP(CONCATENATE($G71, ".SP.DYN.LE00.IN"),AREA_WB_6ATTRS,Seq!E$1,FALSE)-VLOOKUP("CHN.SP.DYN.LE00.IN",AREA_WB_6ATTRS,Seq!E$1,FALSE),".")</f>
        <v>-25.051146341463415</v>
      </c>
      <c r="HO71" s="139">
        <f>IFERROR(VLOOKUP(CONCATENATE($G71, ".SP.DYN.LE00.IN"),AREA_WB_6ATTRS,Seq!F$1,FALSE)-VLOOKUP("CHN.SP.DYN.LE00.IN",AREA_WB_6ATTRS,Seq!F$1,FALSE),".")</f>
        <v>-25.362487804878043</v>
      </c>
      <c r="HP71" s="139">
        <f>IFERROR(VLOOKUP(CONCATENATE($G71, ".SP.DYN.LE00.IN"),AREA_WB_6ATTRS,Seq!G$1,FALSE)-VLOOKUP("CHN.SP.DYN.LE00.IN",AREA_WB_6ATTRS,Seq!G$1,FALSE),".")</f>
        <v>-25.650414634146351</v>
      </c>
      <c r="HQ71" s="139">
        <f>IFERROR(VLOOKUP(CONCATENATE($G71, ".SP.DYN.LE00.IN"),AREA_WB_6ATTRS,Seq!H$1,FALSE)-VLOOKUP("CHN.SP.DYN.LE00.IN",AREA_WB_6ATTRS,Seq!H$1,FALSE),".")</f>
        <v>-25.897414634146351</v>
      </c>
      <c r="HR71" s="139">
        <f>IFERROR(VLOOKUP(CONCATENATE($G71, ".SP.DYN.LE00.IN"),AREA_WB_6ATTRS,Seq!I$1,FALSE)-VLOOKUP("CHN.SP.DYN.LE00.IN",AREA_WB_6ATTRS,Seq!I$1,FALSE),".")</f>
        <v>-26.094487804878064</v>
      </c>
      <c r="HS71" s="139">
        <f>IFERROR(VLOOKUP(CONCATENATE($G71, ".SP.DYN.LE00.IN"),AREA_WB_6ATTRS,Seq!J$1,FALSE)-VLOOKUP("CHN.SP.DYN.LE00.IN",AREA_WB_6ATTRS,Seq!J$1,FALSE),".")</f>
        <v>-26.232585365853666</v>
      </c>
      <c r="HT71" s="139">
        <f>IFERROR(VLOOKUP(CONCATENATE($G71, ".SP.DYN.LE00.IN"),AREA_WB_6ATTRS,Seq!K$1,FALSE)-VLOOKUP("CHN.SP.DYN.LE00.IN",AREA_WB_6ATTRS,Seq!K$1,FALSE),".")</f>
        <v>-26.300243902439028</v>
      </c>
      <c r="HU71" s="139">
        <f>IFERROR(VLOOKUP(CONCATENATE($G71, ".SP.DYN.LE00.IN"),AREA_WB_6ATTRS,Seq!L$1,FALSE)-VLOOKUP("CHN.SP.DYN.LE00.IN",AREA_WB_6ATTRS,Seq!L$1,FALSE),".")</f>
        <v>-26.283463414634149</v>
      </c>
      <c r="HV71" s="139">
        <f>IFERROR(VLOOKUP(CONCATENATE($G71, ".SP.DYN.LE00.IN"),AREA_WB_6ATTRS,Seq!M$1,FALSE)-VLOOKUP("CHN.SP.DYN.LE00.IN",AREA_WB_6ATTRS,Seq!M$1,FALSE),".")</f>
        <v>-26.16734146341463</v>
      </c>
      <c r="HW71" s="139">
        <f>IFERROR(VLOOKUP(CONCATENATE($G71, ".SP.DYN.LE00.IN"),AREA_WB_6ATTRS,Seq!N$1,FALSE)-VLOOKUP("CHN.SP.DYN.LE00.IN",AREA_WB_6ATTRS,Seq!N$1,FALSE),".")</f>
        <v>-25.961365853658535</v>
      </c>
      <c r="HX71" s="139">
        <f>IFERROR(VLOOKUP(CONCATENATE($G71, ".SP.DYN.LE00.IN"),AREA_WB_6ATTRS,Seq!O$1,FALSE)-VLOOKUP("CHN.SP.DYN.LE00.IN",AREA_WB_6ATTRS,Seq!O$1,FALSE),".")</f>
        <v>-25.685000000000002</v>
      </c>
      <c r="HY71" s="139">
        <f>IFERROR(VLOOKUP(CONCATENATE($G71, ".SP.DYN.LE00.IN"),AREA_WB_6ATTRS,Seq!P$1,FALSE)-VLOOKUP("CHN.SP.DYN.LE00.IN",AREA_WB_6ATTRS,Seq!P$1,FALSE),".")</f>
        <v>-25.358170731707318</v>
      </c>
      <c r="HZ71" s="139">
        <f>IFERROR(VLOOKUP(CONCATENATE($G71, ".SP.DYN.LE00.IN"),AREA_WB_6ATTRS,Seq!Q$1,FALSE)-VLOOKUP("CHN.SP.DYN.LE00.IN",AREA_WB_6ATTRS,Seq!Q$1,FALSE),".")</f>
        <v>-25.013780487804873</v>
      </c>
      <c r="IA71" s="139">
        <f>IFERROR(VLOOKUP(CONCATENATE($G71, ".SP.DYN.LE00.IN"),AREA_WB_6ATTRS,Seq!R$1,FALSE)-VLOOKUP("CHN.SP.DYN.LE00.IN",AREA_WB_6ATTRS,Seq!R$1,FALSE),".")</f>
        <v>-24.688195121951225</v>
      </c>
      <c r="IB71" s="139">
        <f>IFERROR(VLOOKUP(CONCATENATE($G71, ".SP.DYN.LE00.IN"),AREA_WB_6ATTRS,Seq!S$1,FALSE)-VLOOKUP("CHN.SP.DYN.LE00.IN",AREA_WB_6ATTRS,Seq!S$1,FALSE),".")</f>
        <v>-24.410829268292687</v>
      </c>
      <c r="IC71" s="139">
        <f>IFERROR(VLOOKUP(CONCATENATE($G71, ".SP.DYN.LE00.IN"),AREA_WB_6ATTRS,Seq!T$1,FALSE)-VLOOKUP("CHN.SP.DYN.LE00.IN",AREA_WB_6ATTRS,Seq!T$1,FALSE),".")</f>
        <v>-24.199560975609771</v>
      </c>
      <c r="ID71" s="139">
        <f>IFERROR(VLOOKUP(CONCATENATE($G71, ".SP.DYN.LE00.IN"),AREA_WB_6ATTRS,Seq!U$1,FALSE)-VLOOKUP("CHN.SP.DYN.LE00.IN",AREA_WB_6ATTRS,Seq!U$1,FALSE),".")</f>
        <v>-24.062414634146357</v>
      </c>
      <c r="IE71" s="139">
        <f>IFERROR(VLOOKUP(CONCATENATE($G71, ".SP.DYN.LE00.IN"),AREA_WB_6ATTRS,Seq!V$1,FALSE)-VLOOKUP("CHN.SP.DYN.LE00.IN",AREA_WB_6ATTRS,Seq!V$1,FALSE),".")</f>
        <v>-24.003853658536585</v>
      </c>
      <c r="IF71" s="139">
        <f>IFERROR(VLOOKUP(CONCATENATE($G71, ".SP.DYN.LE00.IN"),AREA_WB_6ATTRS,Seq!W$1,FALSE)-VLOOKUP("CHN.SP.DYN.LE00.IN",AREA_WB_6ATTRS,Seq!W$1,FALSE),".")</f>
        <v>-24.009878048780493</v>
      </c>
      <c r="IG71" s="139">
        <f>IFERROR(VLOOKUP(CONCATENATE($G71, ".SP.DYN.LE00.IN"),AREA_WB_6ATTRS,Seq!X$1,FALSE)-VLOOKUP("CHN.SP.DYN.LE00.IN",AREA_WB_6ATTRS,Seq!X$1,FALSE),".")</f>
        <v>-24.052658536585355</v>
      </c>
      <c r="IH71" s="139">
        <f>IFERROR(VLOOKUP(CONCATENATE($G71, ".SP.DYN.LE00.IN"),AREA_WB_6ATTRS,Seq!Y$1,FALSE)-VLOOKUP("CHN.SP.DYN.LE00.IN",AREA_WB_6ATTRS,Seq!Y$1,FALSE),".")</f>
        <v>-24.10275609756097</v>
      </c>
      <c r="II71" s="139">
        <f>IFERROR(VLOOKUP(CONCATENATE($G71, ".SP.DYN.LE00.IN"),AREA_WB_6ATTRS,Seq!Z$1,FALSE)-VLOOKUP("CHN.SP.DYN.LE00.IN",AREA_WB_6ATTRS,Seq!Z$1,FALSE),".")</f>
        <v>-24.142731707317076</v>
      </c>
      <c r="IJ71" s="139">
        <f>IFERROR(VLOOKUP(CONCATENATE($G71, ".SP.DYN.LE00.IN"),AREA_WB_6ATTRS,Seq!AA$1,FALSE)-VLOOKUP("CHN.SP.DYN.LE00.IN",AREA_WB_6ATTRS,Seq!AA$1,FALSE),".")</f>
        <v>-24.154170731707325</v>
      </c>
      <c r="IK71" s="139">
        <f>IFERROR(VLOOKUP(CONCATENATE($G71, ".SP.DYN.LE00.IN"),AREA_WB_6ATTRS,Seq!AB$1,FALSE)-VLOOKUP("CHN.SP.DYN.LE00.IN",AREA_WB_6ATTRS,Seq!AB$1,FALSE),".")</f>
        <v>-24.124585365853655</v>
      </c>
      <c r="IL71" s="139">
        <f>IFERROR(VLOOKUP(CONCATENATE($G71, ".SP.DYN.LE00.IN"),AREA_WB_6ATTRS,Seq!AC$1,FALSE)-VLOOKUP("CHN.SP.DYN.LE00.IN",AREA_WB_6ATTRS,Seq!AC$1,FALSE),".")</f>
        <v>-24.052</v>
      </c>
      <c r="IM71" s="139">
        <f>IFERROR(VLOOKUP(CONCATENATE($G71, ".SP.DYN.LE00.IN"),AREA_WB_6ATTRS,Seq!AD$1,FALSE)-VLOOKUP("CHN.SP.DYN.LE00.IN",AREA_WB_6ATTRS,Seq!AD$1,FALSE),".")</f>
        <v>-23.936951219512189</v>
      </c>
      <c r="IN71" s="139">
        <f>IFERROR(VLOOKUP(CONCATENATE($G71, ".SP.DYN.LE00.IN"),AREA_WB_6ATTRS,Seq!AE$1,FALSE)-VLOOKUP("CHN.SP.DYN.LE00.IN",AREA_WB_6ATTRS,Seq!AE$1,FALSE),".")</f>
        <v>-23.778487804878047</v>
      </c>
      <c r="IO71" s="139">
        <f>IFERROR(VLOOKUP(CONCATENATE($G71, ".SP.DYN.LE00.IN"),AREA_WB_6ATTRS,Seq!AF$1,FALSE)-VLOOKUP("CHN.SP.DYN.LE00.IN",AREA_WB_6ATTRS,Seq!AF$1,FALSE),".")</f>
        <v>-23.576170731707329</v>
      </c>
      <c r="IP71" s="139" t="str">
        <f>IFERROR(VLOOKUP(CONCATENATE($G71, ".SP.DYN.LE00.IN"),AREA_WB_6ATTRS,Seq!AG$1,FALSE)-VLOOKUP("CHN.SP.DYN.LE00.IN",AREA_WB_6ATTRS,Seq!AG$1,FALSE),".")</f>
        <v>.</v>
      </c>
      <c r="IW71">
        <f>IFERROR(VLOOKUP(CONCATENATE($G71, ".SP.DYN.LE00.IN"),AREA_WB_6ATTRS,Seq!B$1,FALSE),".")</f>
        <v>42.805902439024393</v>
      </c>
      <c r="IX71">
        <f>IFERROR(VLOOKUP(CONCATENATE($G71, ".SP.DYN.LE00.IN"),AREA_WB_6ATTRS,Seq!C$1,FALSE),".")</f>
        <v>42.82673170731708</v>
      </c>
      <c r="IY71">
        <f>IFERROR(VLOOKUP(CONCATENATE($G71, ".SP.DYN.LE00.IN"),AREA_WB_6ATTRS,Seq!D$1,FALSE),".")</f>
        <v>42.799024390243908</v>
      </c>
      <c r="IZ71">
        <f>IFERROR(VLOOKUP(CONCATENATE($G71, ".SP.DYN.LE00.IN"),AREA_WB_6ATTRS,Seq!E$1,FALSE),".")</f>
        <v>42.748707317073176</v>
      </c>
      <c r="JA71">
        <f>IFERROR(VLOOKUP(CONCATENATE($G71, ".SP.DYN.LE00.IN"),AREA_WB_6ATTRS,Seq!F$1,FALSE),".")</f>
        <v>42.696780487804887</v>
      </c>
      <c r="JB71">
        <f>IFERROR(VLOOKUP(CONCATENATE($G71, ".SP.DYN.LE00.IN"),AREA_WB_6ATTRS,Seq!G$1,FALSE),".")</f>
        <v>42.662731707317072</v>
      </c>
      <c r="JC71">
        <f>IFERROR(VLOOKUP(CONCATENATE($G71, ".SP.DYN.LE00.IN"),AREA_WB_6ATTRS,Seq!H$1,FALSE),".")</f>
        <v>42.662073170731709</v>
      </c>
      <c r="JD71">
        <f>IFERROR(VLOOKUP(CONCATENATE($G71, ".SP.DYN.LE00.IN"),AREA_WB_6ATTRS,Seq!I$1,FALSE),".")</f>
        <v>42.702829268292682</v>
      </c>
      <c r="JE71">
        <f>IFERROR(VLOOKUP(CONCATENATE($G71, ".SP.DYN.LE00.IN"),AREA_WB_6ATTRS,Seq!J$1,FALSE),".")</f>
        <v>42.794536585365861</v>
      </c>
      <c r="JF71">
        <f>IFERROR(VLOOKUP(CONCATENATE($G71, ".SP.DYN.LE00.IN"),AREA_WB_6ATTRS,Seq!K$1,FALSE),".")</f>
        <v>42.946682926829276</v>
      </c>
      <c r="JG71">
        <f>IFERROR(VLOOKUP(CONCATENATE($G71, ".SP.DYN.LE00.IN"),AREA_WB_6ATTRS,Seq!L$1,FALSE),".")</f>
        <v>43.176268292682927</v>
      </c>
      <c r="JH71">
        <f>IFERROR(VLOOKUP(CONCATENATE($G71, ".SP.DYN.LE00.IN"),AREA_WB_6ATTRS,Seq!M$1,FALSE),".")</f>
        <v>43.49668292682928</v>
      </c>
      <c r="JI71">
        <f>IFERROR(VLOOKUP(CONCATENATE($G71, ".SP.DYN.LE00.IN"),AREA_WB_6ATTRS,Seq!N$1,FALSE),".")</f>
        <v>43.900463414634146</v>
      </c>
      <c r="JJ71">
        <f>IFERROR(VLOOKUP(CONCATENATE($G71, ".SP.DYN.LE00.IN"),AREA_WB_6ATTRS,Seq!O$1,FALSE),".")</f>
        <v>44.369634146341468</v>
      </c>
      <c r="JK71">
        <f>IFERROR(VLOOKUP(CONCATENATE($G71, ".SP.DYN.LE00.IN"),AREA_WB_6ATTRS,Seq!P$1,FALSE),".")</f>
        <v>44.884756097560981</v>
      </c>
      <c r="JL71">
        <f>IFERROR(VLOOKUP(CONCATENATE($G71, ".SP.DYN.LE00.IN"),AREA_WB_6ATTRS,Seq!Q$1,FALSE),".")</f>
        <v>45.410951219512206</v>
      </c>
      <c r="JM71">
        <f>IFERROR(VLOOKUP(CONCATENATE($G71, ".SP.DYN.LE00.IN"),AREA_WB_6ATTRS,Seq!R$1,FALSE),".")</f>
        <v>45.910829268292687</v>
      </c>
      <c r="JN71">
        <f>IFERROR(VLOOKUP(CONCATENATE($G71, ".SP.DYN.LE00.IN"),AREA_WB_6ATTRS,Seq!S$1,FALSE),".")</f>
        <v>46.355487804878052</v>
      </c>
      <c r="JO71">
        <f>IFERROR(VLOOKUP(CONCATENATE($G71, ".SP.DYN.LE00.IN"),AREA_WB_6ATTRS,Seq!T$1,FALSE),".")</f>
        <v>46.727536585365854</v>
      </c>
      <c r="JP71">
        <f>IFERROR(VLOOKUP(CONCATENATE($G71, ".SP.DYN.LE00.IN"),AREA_WB_6ATTRS,Seq!U$1,FALSE),".")</f>
        <v>47.0209756097561</v>
      </c>
      <c r="JQ71">
        <f>IFERROR(VLOOKUP(CONCATENATE($G71, ".SP.DYN.LE00.IN"),AREA_WB_6ATTRS,Seq!V$1,FALSE),".")</f>
        <v>47.237853658536594</v>
      </c>
      <c r="JR71">
        <f>IFERROR(VLOOKUP(CONCATENATE($G71, ".SP.DYN.LE00.IN"),AREA_WB_6ATTRS,Seq!W$1,FALSE),".")</f>
        <v>47.395658536585373</v>
      </c>
      <c r="JS71">
        <f>IFERROR(VLOOKUP(CONCATENATE($G71, ".SP.DYN.LE00.IN"),AREA_WB_6ATTRS,Seq!X$1,FALSE),".")</f>
        <v>47.526780487804885</v>
      </c>
      <c r="JT71">
        <f>IFERROR(VLOOKUP(CONCATENATE($G71, ".SP.DYN.LE00.IN"),AREA_WB_6ATTRS,Seq!Y$1,FALSE),".")</f>
        <v>47.662121951219518</v>
      </c>
      <c r="JU71">
        <f>IFERROR(VLOOKUP(CONCATENATE($G71, ".SP.DYN.LE00.IN"),AREA_WB_6ATTRS,Seq!Z$1,FALSE),".")</f>
        <v>47.81960975609757</v>
      </c>
      <c r="JV71">
        <f>IFERROR(VLOOKUP(CONCATENATE($G71, ".SP.DYN.LE00.IN"),AREA_WB_6ATTRS,Seq!AA$1,FALSE),".")</f>
        <v>48.017146341463416</v>
      </c>
      <c r="JW71">
        <f>IFERROR(VLOOKUP(CONCATENATE($G71, ".SP.DYN.LE00.IN"),AREA_WB_6ATTRS,Seq!AB$1,FALSE),".")</f>
        <v>48.265146341463428</v>
      </c>
      <c r="JX71">
        <f>IFERROR(VLOOKUP(CONCATENATE($G71, ".SP.DYN.LE00.IN"),AREA_WB_6ATTRS,Seq!AC$1,FALSE),".")</f>
        <v>48.560585365853662</v>
      </c>
      <c r="JY71">
        <f>IFERROR(VLOOKUP(CONCATENATE($G71, ".SP.DYN.LE00.IN"),AREA_WB_6ATTRS,Seq!AD$1,FALSE),".")</f>
        <v>48.898390243902448</v>
      </c>
      <c r="JZ71">
        <f>IFERROR(VLOOKUP(CONCATENATE($G71, ".SP.DYN.LE00.IN"),AREA_WB_6ATTRS,Seq!AE$1,FALSE),".")</f>
        <v>49.278024390243907</v>
      </c>
      <c r="KA71">
        <f>IFERROR(VLOOKUP(CONCATENATE($G71, ".SP.DYN.LE00.IN"),AREA_WB_6ATTRS,Seq!AF$1,FALSE),".")</f>
        <v>49.6969268292683</v>
      </c>
      <c r="KB71" t="str">
        <f>IFERROR(VLOOKUP(CONCATENATE($G71, ".SP.DYN.LE00.IN"),AREA_WB_6ATTRS,Seq!AG$1,FALSE),".")</f>
        <v>.</v>
      </c>
      <c r="KK71">
        <f t="shared" si="25"/>
        <v>0</v>
      </c>
      <c r="KL71">
        <f t="shared" si="64"/>
        <v>0</v>
      </c>
      <c r="KM71">
        <f t="shared" si="26"/>
        <v>44709758.27640067</v>
      </c>
      <c r="KN71">
        <f t="shared" si="27"/>
        <v>-44209953.188211709</v>
      </c>
      <c r="KO71" t="str">
        <f t="shared" si="65"/>
        <v>.</v>
      </c>
      <c r="KP71" t="str">
        <f>work!HA71</f>
        <v>.</v>
      </c>
      <c r="KQ71" t="str">
        <f>work!HB71</f>
        <v>.</v>
      </c>
      <c r="KR71" t="str">
        <f>work!HC71</f>
        <v>.</v>
      </c>
      <c r="KS71" t="str">
        <f>IF(ISNUMBER(work!HI71-work!HA71),work!HI71-work!HA71,".")</f>
        <v>.</v>
      </c>
      <c r="KT71" t="str">
        <f>IF(ISNUMBER(work!HJ71-work!HB71),work!HJ71-work!HB71,".")</f>
        <v>.</v>
      </c>
      <c r="KU71" t="str">
        <f>IF(ISNUMBER(work!HK71-work!HC71),work!HK71-work!HC71,".")</f>
        <v>.</v>
      </c>
      <c r="KW71">
        <f>IFERROR(work!HR71/work!HV71,".")</f>
        <v>1.1121994188387303E-5</v>
      </c>
      <c r="KX71">
        <f>IFERROR(work!HS71/work!HW71,".")</f>
        <v>4.5705516330935408E-5</v>
      </c>
      <c r="KY71">
        <f>IFERROR(work!HT71/work!HX71,".")</f>
        <v>1.0860619727126655E-4</v>
      </c>
      <c r="KZ71">
        <f>IFERROR(work!HU71/work!HY71,".")</f>
        <v>0</v>
      </c>
    </row>
    <row r="72" spans="1:312">
      <c r="A72" s="24">
        <f t="shared" si="44"/>
        <v>71</v>
      </c>
      <c r="B72" s="24" t="str">
        <f t="shared" si="45"/>
        <v>Out</v>
      </c>
      <c r="C72" s="24" t="str">
        <f t="shared" si="46"/>
        <v>Out</v>
      </c>
      <c r="D72" s="24" t="str">
        <f t="shared" si="47"/>
        <v>Out67</v>
      </c>
      <c r="E72" s="25" t="s">
        <v>2801</v>
      </c>
      <c r="F72" s="26" t="str">
        <f t="shared" si="48"/>
        <v>Namibia</v>
      </c>
      <c r="G72" s="166" t="s">
        <v>1585</v>
      </c>
      <c r="H72" s="166" t="s">
        <v>5007</v>
      </c>
      <c r="I72" s="166" t="s">
        <v>5007</v>
      </c>
      <c r="J72" s="180" t="s">
        <v>5007</v>
      </c>
      <c r="K72" s="180" t="s">
        <v>5007</v>
      </c>
      <c r="L72" s="27">
        <f>IFERROR(VLOOKUP($F72,Area_FDI_84_96,Seq!B$1,FALSE),0)</f>
        <v>0</v>
      </c>
      <c r="M72" s="27">
        <f>IFERROR(VLOOKUP($F72,Area_FDI_84_96,Seq!C$1,FALSE),0)</f>
        <v>0</v>
      </c>
      <c r="N72" s="27">
        <f>IFERROR(VLOOKUP($F72,Area_FDI_84_96,Seq!D$1,FALSE),0)</f>
        <v>0</v>
      </c>
      <c r="O72" s="27">
        <f>IFERROR(VLOOKUP($F72,Area_FDI_84_96,Seq!E$1,FALSE),0)</f>
        <v>0</v>
      </c>
      <c r="P72" s="27">
        <f>IFERROR(VLOOKUP($F72,Area_FDI_84_96,Seq!F$1,FALSE),0)</f>
        <v>0</v>
      </c>
      <c r="Q72" s="27">
        <f>IFERROR(VLOOKUP($F72,Area_FDI_84_96,Seq!G$1,FALSE),0)</f>
        <v>0</v>
      </c>
      <c r="R72" s="27">
        <f>IFERROR(VLOOKUP($F72,Area_FDI_84_96,Seq!H$1,FALSE),0)</f>
        <v>0</v>
      </c>
      <c r="S72" s="27">
        <f>IFERROR(VLOOKUP($F72,Area_FDI_84_96,Seq!I$1,FALSE),0)</f>
        <v>0</v>
      </c>
      <c r="T72" s="27">
        <f>IFERROR(VALUE(VLOOKUP($E72,Area_FDI_92_95,Seq!B$1,FALSE)),0)</f>
        <v>0</v>
      </c>
      <c r="U72" s="27">
        <f>IFERROR(VALUE(VLOOKUP($E72,Area_FDI_92_95,Seq!C$1,FALSE)),0)</f>
        <v>0</v>
      </c>
      <c r="V72" s="27">
        <f>IFERROR(VALUE(VLOOKUP($E72,Area_FDI_92_95,Seq!D$1,FALSE)),0)</f>
        <v>0</v>
      </c>
      <c r="W72" s="27">
        <f>IFERROR(VALUE(VLOOKUP($E72,Area_FDI_92_95,Seq!E$1,FALSE)),0)</f>
        <v>0</v>
      </c>
      <c r="X72" s="27">
        <f>IFERROR(VALUE(VLOOKUP($E72,Area_FDI_96_99,Seq!B$1,FALSE)),0)</f>
        <v>0</v>
      </c>
      <c r="Y72" s="27">
        <f>IFERROR(VALUE(VLOOKUP($E72,Area_FDI_96_99,Seq!C$1,FALSE)),0)</f>
        <v>324</v>
      </c>
      <c r="Z72" s="27">
        <f>IFERROR(VALUE(VLOOKUP($E72,Area_FDI_96_99,Seq!D$1,FALSE)),0)</f>
        <v>190</v>
      </c>
      <c r="AA72" s="27">
        <f>IFERROR(VALUE(VLOOKUP($E72,Area_FDI_96_99,Seq!E$1,FALSE)),0)</f>
        <v>635</v>
      </c>
      <c r="AB72" s="27">
        <f t="shared" si="49"/>
        <v>199</v>
      </c>
      <c r="AC72" s="27">
        <f t="shared" si="50"/>
        <v>75</v>
      </c>
      <c r="AD72" s="27">
        <f t="shared" si="51"/>
        <v>70</v>
      </c>
      <c r="AE72" s="27">
        <f t="shared" si="52"/>
        <v>391</v>
      </c>
      <c r="AF72" s="27">
        <f t="shared" si="53"/>
        <v>80</v>
      </c>
      <c r="AG72" s="27">
        <f t="shared" si="54"/>
        <v>644</v>
      </c>
      <c r="AH72" s="27">
        <f t="shared" si="55"/>
        <v>371</v>
      </c>
      <c r="AI72" s="27">
        <f t="shared" si="56"/>
        <v>1295</v>
      </c>
      <c r="AJ72" s="27">
        <f t="shared" si="57"/>
        <v>50</v>
      </c>
      <c r="AK72" s="27">
        <f t="shared" si="58"/>
        <v>0</v>
      </c>
      <c r="AL72" s="27">
        <f t="shared" si="59"/>
        <v>875</v>
      </c>
      <c r="AM72" s="27"/>
      <c r="AN72" s="27"/>
      <c r="AO72" s="27"/>
      <c r="AP72" s="27"/>
      <c r="AQ72" s="27"/>
      <c r="AR72" s="27"/>
      <c r="AS72" s="27"/>
      <c r="AT72" s="27">
        <f>IFERROR(work!D72+work!AP72,".")</f>
        <v>18523354.24506028</v>
      </c>
      <c r="AU72" s="27">
        <f>IFERROR(work!E72+work!AQ72,".")</f>
        <v>19476692.974826932</v>
      </c>
      <c r="AV72" s="27">
        <f>IFERROR(work!F72+work!AR72,".")</f>
        <v>21227172.865890693</v>
      </c>
      <c r="AW72" s="27">
        <f>IFERROR(work!G72+work!AS72,".")</f>
        <v>23511727.479590341</v>
      </c>
      <c r="AX72" s="27">
        <f>IFERROR(work!H72+work!AT72,".")</f>
        <v>27050551.749762226</v>
      </c>
      <c r="AY72" s="27">
        <f>IFERROR(work!I72+work!AU72,".")</f>
        <v>30673129.85591625</v>
      </c>
      <c r="AZ72" s="27">
        <f>IFERROR(work!J72+work!AV72,".")</f>
        <v>33363080.058141962</v>
      </c>
      <c r="BA72" s="27">
        <f>IFERROR(work!K72+work!AW72,".")</f>
        <v>37213971.843946576</v>
      </c>
      <c r="BB72" s="27">
        <f>IFERROR(work!L72+work!AX72,".")</f>
        <v>41393474.854143687</v>
      </c>
      <c r="BC72" s="27">
        <f>IFERROR(work!M72+work!AY72,".")</f>
        <v>43084989.547266342</v>
      </c>
      <c r="BD72" s="27">
        <f>IFERROR(work!N72+work!AZ72,".")</f>
        <v>44718919.442675032</v>
      </c>
      <c r="BE72" s="27">
        <f>IFERROR(work!O72+work!BA72,".")</f>
        <v>48830399.441557348</v>
      </c>
      <c r="BF72" s="27">
        <f>IFERROR(work!P72+work!BB72,".")</f>
        <v>55744673.330598846</v>
      </c>
      <c r="BG72" s="27">
        <f>IFERROR(work!Q72+work!BC72,".")</f>
        <v>63500839.664503872</v>
      </c>
      <c r="BH72" s="27">
        <f>IFERROR(work!R72+work!BD72,".")</f>
        <v>71802424.849495918</v>
      </c>
      <c r="BI72" s="27">
        <f>IFERROR(work!S72+work!BE72,".")</f>
        <v>79607451.001803383</v>
      </c>
      <c r="BJ72" s="27">
        <f>IFERROR(work!T72+work!BF72,".")</f>
        <v>87545816.695720077</v>
      </c>
      <c r="BK72" s="27">
        <f>IFERROR(work!U72+work!BG72,".")</f>
        <v>95670328.059705123</v>
      </c>
      <c r="BL72" s="27">
        <f>IFERROR(work!V72+work!BH72,".")</f>
        <v>103116672.39814748</v>
      </c>
      <c r="BM72" s="27">
        <f>IFERROR(work!W72+work!BI72,".")</f>
        <v>110938093.41332154</v>
      </c>
      <c r="BN72" s="27">
        <f>IFERROR(work!X72+work!BJ72,".")</f>
        <v>120238343.56397015</v>
      </c>
      <c r="BO72" s="27">
        <f>IFERROR(work!Y72+work!BK72,".")</f>
        <v>130190298.99492495</v>
      </c>
      <c r="BP72" s="27">
        <f>IFERROR(work!Z72+work!BL72,".")</f>
        <v>142020560.17860615</v>
      </c>
      <c r="BQ72" s="27">
        <f>IFERROR(work!AA72+work!BM72,".")</f>
        <v>156198744.29325953</v>
      </c>
      <c r="BR72" s="27">
        <f>IFERROR(work!AB72+work!BN72,".")</f>
        <v>171984198.8021237</v>
      </c>
      <c r="BS72" s="27">
        <f>IFERROR(work!AC72+work!BO72,".")</f>
        <v>191375872.3830156</v>
      </c>
      <c r="BT72" s="27">
        <f>IFERROR(work!AD72+work!BP72,".")</f>
        <v>215652628.84605861</v>
      </c>
      <c r="BU72" s="27">
        <f>IFERROR(work!AE72+work!BQ72,".")</f>
        <v>246228313.69607395</v>
      </c>
      <c r="BV72" s="27">
        <f>IFERROR(work!AF72+work!BR72,".")</f>
        <v>269831305.56201643</v>
      </c>
      <c r="BW72" s="27">
        <f>IFERROR(work!AG72+work!BS72,".")</f>
        <v>294599919.37497216</v>
      </c>
      <c r="BX72" s="27">
        <f>IFERROR(work!AH72+work!BT72,".")</f>
        <v>325216370.1110118</v>
      </c>
      <c r="BY72" s="27">
        <f>IFERROR(work!AI72+work!BU72,".")</f>
        <v>354778430.57657552</v>
      </c>
      <c r="BZ72" s="27"/>
      <c r="CA72" s="27"/>
      <c r="CB72" s="27"/>
      <c r="CC72" s="27"/>
      <c r="CD72" s="27"/>
      <c r="CE72" s="27"/>
      <c r="CF72" s="27">
        <f>IFERROR(work!AP72-work!D72,".")</f>
        <v>-18064869.842661098</v>
      </c>
      <c r="CG72" s="27">
        <f>IFERROR(work!AQ72-work!E72,".")</f>
        <v>-19014118.765455969</v>
      </c>
      <c r="CH72" s="27">
        <f>IFERROR(work!AR72-work!F72,".")</f>
        <v>-20766302.742757972</v>
      </c>
      <c r="CI72" s="27">
        <f>IFERROR(work!AS72-work!G72,".")</f>
        <v>-23059036.970401183</v>
      </c>
      <c r="CJ72" s="27">
        <f>IFERROR(work!AT72-work!H72,".")</f>
        <v>-26598968.896627922</v>
      </c>
      <c r="CK72" s="27">
        <f>IFERROR(work!AU72-work!I72,".")</f>
        <v>-30219076.077736493</v>
      </c>
      <c r="CL72" s="27">
        <f>IFERROR(work!AV72-work!J72,".")</f>
        <v>-32887639.99767226</v>
      </c>
      <c r="CM72" s="27">
        <f>IFERROR(work!AW72-work!K72,".")</f>
        <v>-36721831.738342106</v>
      </c>
      <c r="CN72" s="27">
        <f>IFERROR(work!AX72-work!L72,".")</f>
        <v>-40897074.532943599</v>
      </c>
      <c r="CO72" s="27">
        <f>IFERROR(work!AY72-work!M72,".")</f>
        <v>-42579472.364691667</v>
      </c>
      <c r="CP72" s="27">
        <f>IFERROR(work!AZ72-work!N72,".")</f>
        <v>-44200792.021937348</v>
      </c>
      <c r="CQ72" s="27">
        <f>IFERROR(work!BA72-work!O72,".")</f>
        <v>-48269925.477799341</v>
      </c>
      <c r="CR72" s="27">
        <f>IFERROR(work!BB72-work!P72,".")</f>
        <v>-55143897.727306396</v>
      </c>
      <c r="CS72" s="27">
        <f>IFERROR(work!BC72-work!Q72,".")</f>
        <v>-62912131.341508284</v>
      </c>
      <c r="CT72" s="27">
        <f>IFERROR(work!BD72-work!R72,".")</f>
        <v>-71170645.358303666</v>
      </c>
      <c r="CU72" s="27">
        <f>IFERROR(work!BE72-work!S72,".")</f>
        <v>-78949683.858646318</v>
      </c>
      <c r="CV72" s="27">
        <f>IFERROR(work!BF72-work!T72,".")</f>
        <v>-86867031.650774747</v>
      </c>
      <c r="CW72" s="27">
        <f>IFERROR(work!BG72-work!U72,".")</f>
        <v>-94962915.183013722</v>
      </c>
      <c r="CX72" s="27">
        <f>IFERROR(work!BH72-work!V72,".")</f>
        <v>-102385963.81750356</v>
      </c>
      <c r="CY72" s="27">
        <f>IFERROR(work!BI72-work!W72,".")</f>
        <v>-110182743.15471895</v>
      </c>
      <c r="CZ72" s="27">
        <f>IFERROR(work!BJ72-work!X72,".")</f>
        <v>-119456643.27578571</v>
      </c>
      <c r="DA72" s="27">
        <f>IFERROR(work!BK72-work!Y72,".")</f>
        <v>-129399371.75253062</v>
      </c>
      <c r="DB72" s="27">
        <f>IFERROR(work!BL72-work!Z72,".")</f>
        <v>-141191770.60686785</v>
      </c>
      <c r="DC72" s="27">
        <f>IFERROR(work!BM72-work!AA72,".")</f>
        <v>-155334819.57076147</v>
      </c>
      <c r="DD72" s="27">
        <f>IFERROR(work!BN72-work!AB72,".")</f>
        <v>-171014255.01216486</v>
      </c>
      <c r="DE72" s="27">
        <f>IFERROR(work!BO72-work!AC72,".")</f>
        <v>-190381406.71228716</v>
      </c>
      <c r="DF72" s="27">
        <f>IFERROR(work!BP72-work!AD72,".")</f>
        <v>-214587824.69434601</v>
      </c>
      <c r="DG72" s="27">
        <f>IFERROR(work!BQ72-work!AE72,".")</f>
        <v>-245106284.2470696</v>
      </c>
      <c r="DH72" s="27">
        <f>IFERROR(work!BR72-work!AF72,".")</f>
        <v>-268671413.7836681</v>
      </c>
      <c r="DI72" s="27">
        <f>IFERROR(work!BS72-work!AG72,".")</f>
        <v>-293445050.15051645</v>
      </c>
      <c r="DJ72" s="27">
        <f>IFERROR(work!BT72-work!AH72,".")</f>
        <v>-323985276.24512762</v>
      </c>
      <c r="DK72" s="27">
        <f>IFERROR(work!BU72-work!AI72,".")</f>
        <v>-353500565.59797239</v>
      </c>
      <c r="DL72" s="27"/>
      <c r="DM72" s="27"/>
      <c r="DN72" s="27"/>
      <c r="DO72" s="27"/>
      <c r="DP72" s="27"/>
      <c r="DQ72" s="27"/>
      <c r="DR72" s="27"/>
      <c r="DS72" s="27">
        <f>IFERROR(work!DO72-work!CC72,".")</f>
        <v>4.1999998092651369E-2</v>
      </c>
      <c r="DT72" s="27">
        <f>IFERROR(work!DP72-work!CD72,".")</f>
        <v>4.0999998092651369E-2</v>
      </c>
      <c r="DU72" s="27">
        <f>IFERROR(work!DQ72-work!CE72,".")</f>
        <v>4.0999998092651369E-2</v>
      </c>
      <c r="DV72" s="27">
        <f>IFERROR(work!DR72-work!CF72,".")</f>
        <v>3.9999998092651368E-2</v>
      </c>
      <c r="DW72" s="27">
        <f>IFERROR(work!DS72-work!CG72,".")</f>
        <v>3.9999998092651368E-2</v>
      </c>
      <c r="DX72" s="27">
        <f>IFERROR(work!DT72-work!CH72,".")</f>
        <v>3.8999998092651367E-2</v>
      </c>
      <c r="DY72" s="27">
        <f>IFERROR(work!DU72-work!CI72,".")</f>
        <v>3.7999998092651366E-2</v>
      </c>
      <c r="DZ72" s="27">
        <f>IFERROR(work!DV72-work!CJ72,".")</f>
        <v>3.6999998092651365E-2</v>
      </c>
      <c r="EA72" s="27">
        <f>IFERROR(work!DW72-work!CK72,".")</f>
        <v>3.5999998092651364E-2</v>
      </c>
      <c r="EB72" s="27">
        <f>IFERROR(work!DX72-work!CL72,".")</f>
        <v>3.4999998092651363E-2</v>
      </c>
      <c r="EC72" s="27">
        <f>IFERROR(work!DY72-work!CM72,".")</f>
        <v>3.2999998092651368E-2</v>
      </c>
      <c r="ED72" s="27">
        <f>IFERROR(work!DZ72-work!CN72,".")</f>
        <v>3.0999998092651367E-2</v>
      </c>
      <c r="EE72" s="27">
        <f>IFERROR(work!EA72-work!CO72,".")</f>
        <v>2.9999998092651366E-2</v>
      </c>
      <c r="EF72" s="27">
        <f>IFERROR(work!EB72-work!CP72,".")</f>
        <v>2.7999998092651367E-2</v>
      </c>
      <c r="EG72" s="27">
        <f>IFERROR(work!EC72-work!CQ72,".")</f>
        <v>2.5999998092651366E-2</v>
      </c>
      <c r="EH72" s="27">
        <f>IFERROR(work!ED72-work!CR72,".")</f>
        <v>2.3999998092651367E-2</v>
      </c>
      <c r="EI72" s="27">
        <f>IFERROR(work!EE72-work!CS72,".")</f>
        <v>2.0999998092651368E-2</v>
      </c>
      <c r="EJ72" s="27">
        <f>IFERROR(work!EF72-work!CT72,".")</f>
        <v>1.8999998092651366E-2</v>
      </c>
      <c r="EK72" s="27">
        <f>IFERROR(work!EG72-work!CU72,".")</f>
        <v>0.05</v>
      </c>
      <c r="EL72" s="27">
        <f>IFERROR(work!EH72-work!CV72,".")</f>
        <v>4.7E-2</v>
      </c>
      <c r="EM72" s="27">
        <f>IFERROR(work!EI72-work!CW72,".")</f>
        <v>4.4000000000000004E-2</v>
      </c>
      <c r="EN72" s="27">
        <f>IFERROR(work!EJ72-work!CX72,".")</f>
        <v>4.1000000000000002E-2</v>
      </c>
      <c r="EO72" s="27">
        <f>IFERROR(work!EK72-work!CY72,".")</f>
        <v>3.7999999999999999E-2</v>
      </c>
      <c r="EP72" s="27">
        <f>IFERROR(work!EL72-work!CZ72,".")</f>
        <v>3.5000000000000003E-2</v>
      </c>
      <c r="EQ72" s="27">
        <f>IFERROR(work!EM72-work!DA72,".")</f>
        <v>3.1E-2</v>
      </c>
      <c r="ER72" s="27" t="str">
        <f>IFERROR(work!EN72-work!DB72,".")</f>
        <v>.</v>
      </c>
      <c r="ES72" s="27" t="str">
        <f>IFERROR(work!EO72-work!DC72,".")</f>
        <v>.</v>
      </c>
      <c r="ET72" s="27" t="str">
        <f>IFERROR(work!EP72-work!DD72,".")</f>
        <v>.</v>
      </c>
      <c r="EU72" s="27" t="str">
        <f>IFERROR(work!EQ72-work!DE72,".")</f>
        <v>.</v>
      </c>
      <c r="EV72" s="27" t="str">
        <f>IFERROR(work!ER72-work!DF72,".")</f>
        <v>.</v>
      </c>
      <c r="EW72" s="27" t="str">
        <f>IFERROR(work!ES72-work!DG72,".")</f>
        <v>.</v>
      </c>
      <c r="EX72" s="27" t="str">
        <f>IFERROR(work!ET72-work!DH72,".")</f>
        <v>.</v>
      </c>
      <c r="EY72" s="27"/>
      <c r="EZ72" s="27"/>
      <c r="FA72" s="27"/>
      <c r="FB72" s="27"/>
      <c r="FC72" s="27"/>
      <c r="FD72" s="27"/>
      <c r="FE72" s="27" t="str">
        <f>IF(ISNUMBER(work!GZ72/work!HD72),work!GZ72/work!HD72,".")</f>
        <v>.</v>
      </c>
      <c r="FF72" s="27" t="str">
        <f>IF(ISNUMBER(work!HA72/work!HE72),work!HA72/work!HE72,".")</f>
        <v>.</v>
      </c>
      <c r="FG72" s="27" t="str">
        <f>IF(ISNUMBER(work!HB72/work!HF72),work!HB72/work!HF72,".")</f>
        <v>.</v>
      </c>
      <c r="FH72" s="27" t="str">
        <f>IF(ISNUMBER(work!HC72/work!HG72),work!HC72/work!HG72,".")</f>
        <v>.</v>
      </c>
      <c r="FI72" s="27" t="str">
        <f>IF(ISNUMBER((work!HA72+work!HB72)/(work!HE72+work!HF72)),(work!HA72+work!HB72)/(work!HE72+work!HF72),".")</f>
        <v>.</v>
      </c>
      <c r="FJ72" s="27" t="str">
        <f>IF(ISNUMBER(work!HH72/work!HL72),work!HH72/work!HL72,".")</f>
        <v>.</v>
      </c>
      <c r="FK72" s="27" t="str">
        <f>IF(ISNUMBER(work!HI72/work!HM72),work!HI72/work!HM72,".")</f>
        <v>.</v>
      </c>
      <c r="FL72" s="27" t="str">
        <f>IF(ISNUMBER(work!HJ72/work!HN72),work!HJ72/work!HN72,".")</f>
        <v>.</v>
      </c>
      <c r="FM72" s="27" t="str">
        <f>IF(ISNUMBER(work!HK72/work!HO72),work!HK72/work!HO72,".")</f>
        <v>.</v>
      </c>
      <c r="FN72" s="27" t="str">
        <f>IF(ISNUMBER((work!HI72+work!HJ72)/(work!HM72+work!HN72)),(work!HI72+work!HJ72)/(work!HM72+work!HN72),".")</f>
        <v>.</v>
      </c>
      <c r="FO72" s="27" t="s">
        <v>5007</v>
      </c>
      <c r="FP72" s="27" t="s">
        <v>5007</v>
      </c>
      <c r="FQ72" s="27" t="s">
        <v>5007</v>
      </c>
      <c r="FR72" s="27" t="s">
        <v>5007</v>
      </c>
      <c r="FS72" s="27" t="s">
        <v>5007</v>
      </c>
      <c r="FT72" s="27" t="str">
        <f>work!GM72</f>
        <v>.</v>
      </c>
      <c r="FU72" s="27" t="str">
        <f>work!GN72</f>
        <v>.</v>
      </c>
      <c r="FV72" s="27" t="str">
        <f>work!GO72</f>
        <v>.</v>
      </c>
      <c r="FW72" s="27" t="s">
        <v>5007</v>
      </c>
      <c r="FX72" s="27"/>
      <c r="FY72" s="27" t="str">
        <f t="shared" si="60"/>
        <v>.</v>
      </c>
      <c r="FZ72">
        <f t="shared" si="62"/>
        <v>199</v>
      </c>
      <c r="GA72" t="str">
        <f>work!HC72</f>
        <v>.</v>
      </c>
      <c r="GB72" t="str">
        <f>IF(ISNUMBER(work!HA72+work!HB72),work!HA72+work!HB72,".")</f>
        <v>.</v>
      </c>
      <c r="GC72" t="str">
        <f>IF(ISNUMBER(work!HK72-work!HC72),work!HK72-work!HC72,".")</f>
        <v>.</v>
      </c>
      <c r="GD72" t="str">
        <f>IF(ISNUMBER(work!HI72+work!HJ72-work!HA72-work!HB72),(work!HI72+work!HJ72-work!HA72-work!HB72),".")</f>
        <v>.</v>
      </c>
      <c r="GH72" t="str">
        <f>work!GQ72</f>
        <v>.</v>
      </c>
      <c r="GI72" t="str">
        <f>work!GR72</f>
        <v>.</v>
      </c>
      <c r="GJ72" t="str">
        <f>work!GZ72</f>
        <v>.</v>
      </c>
      <c r="GK72" t="str">
        <f>work!HH72</f>
        <v>.</v>
      </c>
      <c r="GL72">
        <f t="shared" si="61"/>
        <v>0</v>
      </c>
      <c r="GM72" t="str">
        <f>IFERROR(VLOOKUP($F72,AREA_EM_ALLYEAR,Seq!B$1,FALSE),".")</f>
        <v>.</v>
      </c>
      <c r="GN72" t="str">
        <f>IFERROR(VLOOKUP($F72,AREA_EM_ALLYEAR,Seq!C$1,FALSE),".")</f>
        <v>.</v>
      </c>
      <c r="GO72" t="str">
        <f>IFERROR(VLOOKUP($F72,AREA_EM_ALLYEAR,Seq!D$1,FALSE),".")</f>
        <v>.</v>
      </c>
      <c r="GP72" t="str">
        <f>IFERROR(VLOOKUP($F72,AREA_EM_ALLYEAR,Seq!E$1,FALSE),".")</f>
        <v>.</v>
      </c>
      <c r="GQ72" t="str">
        <f>IFERROR(VLOOKUP($F72,AREA_EM_ALLYEAR,Seq!F$1,FALSE),".")</f>
        <v>.</v>
      </c>
      <c r="GR72" t="str">
        <f>IFERROR(VLOOKUP($F72,AREA_EM_ALLYEAR,Seq!G$1,FALSE),".")</f>
        <v>.</v>
      </c>
      <c r="GS72" t="str">
        <f>IFERROR(VLOOKUP($F72,AREA_EM_ALLYEAR,Seq!H$1,FALSE),".")</f>
        <v>.</v>
      </c>
      <c r="GT72" t="str">
        <f>IFERROR(VLOOKUP($F72,AREA_EM_ALLYEAR,Seq!I$1,FALSE),".")</f>
        <v>.</v>
      </c>
      <c r="GU72" t="str">
        <f>IFERROR(VLOOKUP($F72,AREA_EM_ALLYEAR,Seq!J$1,FALSE),".")</f>
        <v>.</v>
      </c>
      <c r="GV72" t="str">
        <f>IFERROR(VLOOKUP($F72,AREA_EM_ALLYEAR,Seq!K$1,FALSE),".")</f>
        <v>.</v>
      </c>
      <c r="GW72" t="str">
        <f>IFERROR(VLOOKUP($F72,AREA_EM_ALLYEAR,Seq!L$1,FALSE),".")</f>
        <v>.</v>
      </c>
      <c r="GX72" t="str">
        <f>IFERROR(VLOOKUP($F72,AREA_EM_ALLYEAR,Seq!M$1,FALSE),".")</f>
        <v>.</v>
      </c>
      <c r="GY72" t="str">
        <f>IFERROR(VLOOKUP($F72,AREA_EM_ALLYEAR,Seq!N$1,FALSE),".")</f>
        <v>.</v>
      </c>
      <c r="GZ72" t="str">
        <f>IFERROR(VLOOKUP($F72,AREA_EM_ALLYEAR,Seq!O$1,FALSE),".")</f>
        <v>.</v>
      </c>
      <c r="HA72" t="str">
        <f t="shared" si="63"/>
        <v>.</v>
      </c>
      <c r="HK72" s="139">
        <f>IFERROR(VLOOKUP(CONCATENATE($G72, ".SP.DYN.LE00.IN"),AREA_WB_6ATTRS,Seq!B$1,FALSE)-VLOOKUP("CHN.SP.DYN.LE00.IN",AREA_WB_6ATTRS,Seq!B$1,FALSE),".")</f>
        <v>-9.1909024390243985</v>
      </c>
      <c r="HL72" s="139">
        <f>IFERROR(VLOOKUP(CONCATENATE($G72, ".SP.DYN.LE00.IN"),AREA_WB_6ATTRS,Seq!C$1,FALSE)-VLOOKUP("CHN.SP.DYN.LE00.IN",AREA_WB_6ATTRS,Seq!C$1,FALSE),".")</f>
        <v>-8.9757560975609891</v>
      </c>
      <c r="HM72" s="139">
        <f>IFERROR(VLOOKUP(CONCATENATE($G72, ".SP.DYN.LE00.IN"),AREA_WB_6ATTRS,Seq!D$1,FALSE)-VLOOKUP("CHN.SP.DYN.LE00.IN",AREA_WB_6ATTRS,Seq!D$1,FALSE),".")</f>
        <v>-8.8034146341463355</v>
      </c>
      <c r="HN72" s="139">
        <f>IFERROR(VLOOKUP(CONCATENATE($G72, ".SP.DYN.LE00.IN"),AREA_WB_6ATTRS,Seq!E$1,FALSE)-VLOOKUP("CHN.SP.DYN.LE00.IN",AREA_WB_6ATTRS,Seq!E$1,FALSE),".")</f>
        <v>-8.6714878048780477</v>
      </c>
      <c r="HO72" s="139">
        <f>IFERROR(VLOOKUP(CONCATENATE($G72, ".SP.DYN.LE00.IN"),AREA_WB_6ATTRS,Seq!F$1,FALSE)-VLOOKUP("CHN.SP.DYN.LE00.IN",AREA_WB_6ATTRS,Seq!F$1,FALSE),".")</f>
        <v>-8.5869268292682861</v>
      </c>
      <c r="HP72" s="139">
        <f>IFERROR(VLOOKUP(CONCATENATE($G72, ".SP.DYN.LE00.IN"),AREA_WB_6ATTRS,Seq!G$1,FALSE)-VLOOKUP("CHN.SP.DYN.LE00.IN",AREA_WB_6ATTRS,Seq!G$1,FALSE),".")</f>
        <v>-8.5437317073170789</v>
      </c>
      <c r="HQ72" s="139">
        <f>IFERROR(VLOOKUP(CONCATENATE($G72, ".SP.DYN.LE00.IN"),AREA_WB_6ATTRS,Seq!H$1,FALSE)-VLOOKUP("CHN.SP.DYN.LE00.IN",AREA_WB_6ATTRS,Seq!H$1,FALSE),".")</f>
        <v>-8.5304390243902475</v>
      </c>
      <c r="HR72" s="139">
        <f>IFERROR(VLOOKUP(CONCATENATE($G72, ".SP.DYN.LE00.IN"),AREA_WB_6ATTRS,Seq!I$1,FALSE)-VLOOKUP("CHN.SP.DYN.LE00.IN",AREA_WB_6ATTRS,Seq!I$1,FALSE),".")</f>
        <v>-8.5370731707317162</v>
      </c>
      <c r="HS72" s="139">
        <f>IFERROR(VLOOKUP(CONCATENATE($G72, ".SP.DYN.LE00.IN"),AREA_WB_6ATTRS,Seq!J$1,FALSE)-VLOOKUP("CHN.SP.DYN.LE00.IN",AREA_WB_6ATTRS,Seq!J$1,FALSE),".")</f>
        <v>-8.5611219512195262</v>
      </c>
      <c r="HT72" s="139">
        <f>IFERROR(VLOOKUP(CONCATENATE($G72, ".SP.DYN.LE00.IN"),AREA_WB_6ATTRS,Seq!K$1,FALSE)-VLOOKUP("CHN.SP.DYN.LE00.IN",AREA_WB_6ATTRS,Seq!K$1,FALSE),".")</f>
        <v>-8.6040487804878083</v>
      </c>
      <c r="HU72" s="139">
        <f>IFERROR(VLOOKUP(CONCATENATE($G72, ".SP.DYN.LE00.IN"),AREA_WB_6ATTRS,Seq!L$1,FALSE)-VLOOKUP("CHN.SP.DYN.LE00.IN",AREA_WB_6ATTRS,Seq!L$1,FALSE),".")</f>
        <v>-8.6823170731707222</v>
      </c>
      <c r="HV72" s="139">
        <f>IFERROR(VLOOKUP(CONCATENATE($G72, ".SP.DYN.LE00.IN"),AREA_WB_6ATTRS,Seq!M$1,FALSE)-VLOOKUP("CHN.SP.DYN.LE00.IN",AREA_WB_6ATTRS,Seq!M$1,FALSE),".")</f>
        <v>-8.8088048780487895</v>
      </c>
      <c r="HW72" s="139">
        <f>IFERROR(VLOOKUP(CONCATENATE($G72, ".SP.DYN.LE00.IN"),AREA_WB_6ATTRS,Seq!N$1,FALSE)-VLOOKUP("CHN.SP.DYN.LE00.IN",AREA_WB_6ATTRS,Seq!N$1,FALSE),".")</f>
        <v>-9.0005121951219422</v>
      </c>
      <c r="HX72" s="139">
        <f>IFERROR(VLOOKUP(CONCATENATE($G72, ".SP.DYN.LE00.IN"),AREA_WB_6ATTRS,Seq!O$1,FALSE)-VLOOKUP("CHN.SP.DYN.LE00.IN",AREA_WB_6ATTRS,Seq!O$1,FALSE),".")</f>
        <v>-9.2683902439024308</v>
      </c>
      <c r="HY72" s="139">
        <f>IFERROR(VLOOKUP(CONCATENATE($G72, ".SP.DYN.LE00.IN"),AREA_WB_6ATTRS,Seq!P$1,FALSE)-VLOOKUP("CHN.SP.DYN.LE00.IN",AREA_WB_6ATTRS,Seq!P$1,FALSE),".")</f>
        <v>-9.6149024390243909</v>
      </c>
      <c r="HZ72" s="139">
        <f>IFERROR(VLOOKUP(CONCATENATE($G72, ".SP.DYN.LE00.IN"),AREA_WB_6ATTRS,Seq!Q$1,FALSE)-VLOOKUP("CHN.SP.DYN.LE00.IN",AREA_WB_6ATTRS,Seq!Q$1,FALSE),".")</f>
        <v>-10.064</v>
      </c>
      <c r="IA72" s="139">
        <f>IFERROR(VLOOKUP(CONCATENATE($G72, ".SP.DYN.LE00.IN"),AREA_WB_6ATTRS,Seq!R$1,FALSE)-VLOOKUP("CHN.SP.DYN.LE00.IN",AREA_WB_6ATTRS,Seq!R$1,FALSE),".")</f>
        <v>-10.64112195121951</v>
      </c>
      <c r="IB72" s="139">
        <f>IFERROR(VLOOKUP(CONCATENATE($G72, ".SP.DYN.LE00.IN"),AREA_WB_6ATTRS,Seq!S$1,FALSE)-VLOOKUP("CHN.SP.DYN.LE00.IN",AREA_WB_6ATTRS,Seq!S$1,FALSE),".")</f>
        <v>-11.331829268292687</v>
      </c>
      <c r="IC72" s="139">
        <f>IFERROR(VLOOKUP(CONCATENATE($G72, ".SP.DYN.LE00.IN"),AREA_WB_6ATTRS,Seq!T$1,FALSE)-VLOOKUP("CHN.SP.DYN.LE00.IN",AREA_WB_6ATTRS,Seq!T$1,FALSE),".")</f>
        <v>-12.095243902439037</v>
      </c>
      <c r="ID72" s="139">
        <f>IFERROR(VLOOKUP(CONCATENATE($G72, ".SP.DYN.LE00.IN"),AREA_WB_6ATTRS,Seq!U$1,FALSE)-VLOOKUP("CHN.SP.DYN.LE00.IN",AREA_WB_6ATTRS,Seq!U$1,FALSE),".")</f>
        <v>-12.877536585365867</v>
      </c>
      <c r="IE72" s="139">
        <f>IFERROR(VLOOKUP(CONCATENATE($G72, ".SP.DYN.LE00.IN"),AREA_WB_6ATTRS,Seq!V$1,FALSE)-VLOOKUP("CHN.SP.DYN.LE00.IN",AREA_WB_6ATTRS,Seq!V$1,FALSE),".")</f>
        <v>-13.583975609756095</v>
      </c>
      <c r="IF72" s="139">
        <f>IFERROR(VLOOKUP(CONCATENATE($G72, ".SP.DYN.LE00.IN"),AREA_WB_6ATTRS,Seq!W$1,FALSE)-VLOOKUP("CHN.SP.DYN.LE00.IN",AREA_WB_6ATTRS,Seq!W$1,FALSE),".")</f>
        <v>-14.104317073170741</v>
      </c>
      <c r="IG72" s="139">
        <f>IFERROR(VLOOKUP(CONCATENATE($G72, ".SP.DYN.LE00.IN"),AREA_WB_6ATTRS,Seq!X$1,FALSE)-VLOOKUP("CHN.SP.DYN.LE00.IN",AREA_WB_6ATTRS,Seq!X$1,FALSE),".")</f>
        <v>-14.37778048780487</v>
      </c>
      <c r="IH72" s="139">
        <f>IFERROR(VLOOKUP(CONCATENATE($G72, ".SP.DYN.LE00.IN"),AREA_WB_6ATTRS,Seq!Y$1,FALSE)-VLOOKUP("CHN.SP.DYN.LE00.IN",AREA_WB_6ATTRS,Seq!Y$1,FALSE),".")</f>
        <v>-14.375926829268288</v>
      </c>
      <c r="II72" s="139">
        <f>IFERROR(VLOOKUP(CONCATENATE($G72, ".SP.DYN.LE00.IN"),AREA_WB_6ATTRS,Seq!Z$1,FALSE)-VLOOKUP("CHN.SP.DYN.LE00.IN",AREA_WB_6ATTRS,Seq!Z$1,FALSE),".")</f>
        <v>-14.108756097560978</v>
      </c>
      <c r="IJ72" s="139">
        <f>IFERROR(VLOOKUP(CONCATENATE($G72, ".SP.DYN.LE00.IN"),AREA_WB_6ATTRS,Seq!AA$1,FALSE)-VLOOKUP("CHN.SP.DYN.LE00.IN",AREA_WB_6ATTRS,Seq!AA$1,FALSE),".")</f>
        <v>-13.627195121951232</v>
      </c>
      <c r="IK72" s="139">
        <f>IFERROR(VLOOKUP(CONCATENATE($G72, ".SP.DYN.LE00.IN"),AREA_WB_6ATTRS,Seq!AB$1,FALSE)-VLOOKUP("CHN.SP.DYN.LE00.IN",AREA_WB_6ATTRS,Seq!AB$1,FALSE),".")</f>
        <v>-13.015463414634148</v>
      </c>
      <c r="IL72" s="139">
        <f>IFERROR(VLOOKUP(CONCATENATE($G72, ".SP.DYN.LE00.IN"),AREA_WB_6ATTRS,Seq!AC$1,FALSE)-VLOOKUP("CHN.SP.DYN.LE00.IN",AREA_WB_6ATTRS,Seq!AC$1,FALSE),".")</f>
        <v>-12.38931707317073</v>
      </c>
      <c r="IM72" s="139">
        <f>IFERROR(VLOOKUP(CONCATENATE($G72, ".SP.DYN.LE00.IN"),AREA_WB_6ATTRS,Seq!AD$1,FALSE)-VLOOKUP("CHN.SP.DYN.LE00.IN",AREA_WB_6ATTRS,Seq!AD$1,FALSE),".")</f>
        <v>-11.845999999999997</v>
      </c>
      <c r="IN72" s="139">
        <f>IFERROR(VLOOKUP(CONCATENATE($G72, ".SP.DYN.LE00.IN"),AREA_WB_6ATTRS,Seq!AE$1,FALSE)-VLOOKUP("CHN.SP.DYN.LE00.IN",AREA_WB_6ATTRS,Seq!AE$1,FALSE),".")</f>
        <v>-11.437926829268299</v>
      </c>
      <c r="IO72" s="139">
        <f>IFERROR(VLOOKUP(CONCATENATE($G72, ".SP.DYN.LE00.IN"),AREA_WB_6ATTRS,Seq!AF$1,FALSE)-VLOOKUP("CHN.SP.DYN.LE00.IN",AREA_WB_6ATTRS,Seq!AF$1,FALSE),".")</f>
        <v>-11.203000000000003</v>
      </c>
      <c r="IP72" s="139" t="str">
        <f>IFERROR(VLOOKUP(CONCATENATE($G72, ".SP.DYN.LE00.IN"),AREA_WB_6ATTRS,Seq!AG$1,FALSE)-VLOOKUP("CHN.SP.DYN.LE00.IN",AREA_WB_6ATTRS,Seq!AG$1,FALSE),".")</f>
        <v>.</v>
      </c>
      <c r="IW72">
        <f>IFERROR(VLOOKUP(CONCATENATE($G72, ".SP.DYN.LE00.IN"),AREA_WB_6ATTRS,Seq!B$1,FALSE),".")</f>
        <v>57.802902439024393</v>
      </c>
      <c r="IX72">
        <f>IFERROR(VLOOKUP(CONCATENATE($G72, ".SP.DYN.LE00.IN"),AREA_WB_6ATTRS,Seq!C$1,FALSE),".")</f>
        <v>58.28717073170732</v>
      </c>
      <c r="IY72">
        <f>IFERROR(VLOOKUP(CONCATENATE($G72, ".SP.DYN.LE00.IN"),AREA_WB_6ATTRS,Seq!D$1,FALSE),".")</f>
        <v>58.731487804878057</v>
      </c>
      <c r="IZ72">
        <f>IFERROR(VLOOKUP(CONCATENATE($G72, ".SP.DYN.LE00.IN"),AREA_WB_6ATTRS,Seq!E$1,FALSE),".")</f>
        <v>59.128365853658543</v>
      </c>
      <c r="JA72">
        <f>IFERROR(VLOOKUP(CONCATENATE($G72, ".SP.DYN.LE00.IN"),AREA_WB_6ATTRS,Seq!F$1,FALSE),".")</f>
        <v>59.472341463414644</v>
      </c>
      <c r="JB72">
        <f>IFERROR(VLOOKUP(CONCATENATE($G72, ".SP.DYN.LE00.IN"),AREA_WB_6ATTRS,Seq!G$1,FALSE),".")</f>
        <v>59.769414634146344</v>
      </c>
      <c r="JC72">
        <f>IFERROR(VLOOKUP(CONCATENATE($G72, ".SP.DYN.LE00.IN"),AREA_WB_6ATTRS,Seq!H$1,FALSE),".")</f>
        <v>60.029048780487813</v>
      </c>
      <c r="JD72">
        <f>IFERROR(VLOOKUP(CONCATENATE($G72, ".SP.DYN.LE00.IN"),AREA_WB_6ATTRS,Seq!I$1,FALSE),".")</f>
        <v>60.260243902439029</v>
      </c>
      <c r="JE72">
        <f>IFERROR(VLOOKUP(CONCATENATE($G72, ".SP.DYN.LE00.IN"),AREA_WB_6ATTRS,Seq!J$1,FALSE),".")</f>
        <v>60.466000000000001</v>
      </c>
      <c r="JF72">
        <f>IFERROR(VLOOKUP(CONCATENATE($G72, ".SP.DYN.LE00.IN"),AREA_WB_6ATTRS,Seq!K$1,FALSE),".")</f>
        <v>60.642878048780496</v>
      </c>
      <c r="JG72">
        <f>IFERROR(VLOOKUP(CONCATENATE($G72, ".SP.DYN.LE00.IN"),AREA_WB_6ATTRS,Seq!L$1,FALSE),".")</f>
        <v>60.777414634146353</v>
      </c>
      <c r="JH72">
        <f>IFERROR(VLOOKUP(CONCATENATE($G72, ".SP.DYN.LE00.IN"),AREA_WB_6ATTRS,Seq!M$1,FALSE),".")</f>
        <v>60.85521951219512</v>
      </c>
      <c r="JI72">
        <f>IFERROR(VLOOKUP(CONCATENATE($G72, ".SP.DYN.LE00.IN"),AREA_WB_6ATTRS,Seq!N$1,FALSE),".")</f>
        <v>60.861317073170738</v>
      </c>
      <c r="JJ72">
        <f>IFERROR(VLOOKUP(CONCATENATE($G72, ".SP.DYN.LE00.IN"),AREA_WB_6ATTRS,Seq!O$1,FALSE),".")</f>
        <v>60.78624390243904</v>
      </c>
      <c r="JK72">
        <f>IFERROR(VLOOKUP(CONCATENATE($G72, ".SP.DYN.LE00.IN"),AREA_WB_6ATTRS,Seq!P$1,FALSE),".")</f>
        <v>60.628024390243908</v>
      </c>
      <c r="JL72">
        <f>IFERROR(VLOOKUP(CONCATENATE($G72, ".SP.DYN.LE00.IN"),AREA_WB_6ATTRS,Seq!Q$1,FALSE),".")</f>
        <v>60.360731707317079</v>
      </c>
      <c r="JM72">
        <f>IFERROR(VLOOKUP(CONCATENATE($G72, ".SP.DYN.LE00.IN"),AREA_WB_6ATTRS,Seq!R$1,FALSE),".")</f>
        <v>59.957902439024402</v>
      </c>
      <c r="JN72">
        <f>IFERROR(VLOOKUP(CONCATENATE($G72, ".SP.DYN.LE00.IN"),AREA_WB_6ATTRS,Seq!S$1,FALSE),".")</f>
        <v>59.434487804878053</v>
      </c>
      <c r="JO72">
        <f>IFERROR(VLOOKUP(CONCATENATE($G72, ".SP.DYN.LE00.IN"),AREA_WB_6ATTRS,Seq!T$1,FALSE),".")</f>
        <v>58.831853658536588</v>
      </c>
      <c r="JP72">
        <f>IFERROR(VLOOKUP(CONCATENATE($G72, ".SP.DYN.LE00.IN"),AREA_WB_6ATTRS,Seq!U$1,FALSE),".")</f>
        <v>58.20585365853659</v>
      </c>
      <c r="JQ72">
        <f>IFERROR(VLOOKUP(CONCATENATE($G72, ".SP.DYN.LE00.IN"),AREA_WB_6ATTRS,Seq!V$1,FALSE),".")</f>
        <v>57.657731707317083</v>
      </c>
      <c r="JR72">
        <f>IFERROR(VLOOKUP(CONCATENATE($G72, ".SP.DYN.LE00.IN"),AREA_WB_6ATTRS,Seq!W$1,FALSE),".")</f>
        <v>57.301219512195125</v>
      </c>
      <c r="JS72">
        <f>IFERROR(VLOOKUP(CONCATENATE($G72, ".SP.DYN.LE00.IN"),AREA_WB_6ATTRS,Seq!X$1,FALSE),".")</f>
        <v>57.20165853658537</v>
      </c>
      <c r="JT72">
        <f>IFERROR(VLOOKUP(CONCATENATE($G72, ".SP.DYN.LE00.IN"),AREA_WB_6ATTRS,Seq!Y$1,FALSE),".")</f>
        <v>57.388951219512201</v>
      </c>
      <c r="JU72">
        <f>IFERROR(VLOOKUP(CONCATENATE($G72, ".SP.DYN.LE00.IN"),AREA_WB_6ATTRS,Seq!Z$1,FALSE),".")</f>
        <v>57.853585365853668</v>
      </c>
      <c r="JV72">
        <f>IFERROR(VLOOKUP(CONCATENATE($G72, ".SP.DYN.LE00.IN"),AREA_WB_6ATTRS,Seq!AA$1,FALSE),".")</f>
        <v>58.544121951219509</v>
      </c>
      <c r="JW72">
        <f>IFERROR(VLOOKUP(CONCATENATE($G72, ".SP.DYN.LE00.IN"),AREA_WB_6ATTRS,Seq!AB$1,FALSE),".")</f>
        <v>59.374268292682935</v>
      </c>
      <c r="JX72">
        <f>IFERROR(VLOOKUP(CONCATENATE($G72, ".SP.DYN.LE00.IN"),AREA_WB_6ATTRS,Seq!AC$1,FALSE),".")</f>
        <v>60.223268292682931</v>
      </c>
      <c r="JY72">
        <f>IFERROR(VLOOKUP(CONCATENATE($G72, ".SP.DYN.LE00.IN"),AREA_WB_6ATTRS,Seq!AD$1,FALSE),".")</f>
        <v>60.98934146341464</v>
      </c>
      <c r="JZ72">
        <f>IFERROR(VLOOKUP(CONCATENATE($G72, ".SP.DYN.LE00.IN"),AREA_WB_6ATTRS,Seq!AE$1,FALSE),".")</f>
        <v>61.618585365853654</v>
      </c>
      <c r="KA72">
        <f>IFERROR(VLOOKUP(CONCATENATE($G72, ".SP.DYN.LE00.IN"),AREA_WB_6ATTRS,Seq!AF$1,FALSE),".")</f>
        <v>62.070097560975626</v>
      </c>
      <c r="KB72" t="str">
        <f>IFERROR(VLOOKUP(CONCATENATE($G72, ".SP.DYN.LE00.IN"),AREA_WB_6ATTRS,Seq!AG$1,FALSE),".")</f>
        <v>.</v>
      </c>
      <c r="KK72">
        <f t="shared" si="25"/>
        <v>1348</v>
      </c>
      <c r="KL72">
        <f t="shared" si="64"/>
        <v>0</v>
      </c>
      <c r="KM72">
        <f t="shared" si="26"/>
        <v>44718919.442675032</v>
      </c>
      <c r="KN72">
        <f t="shared" si="27"/>
        <v>-44200792.021937348</v>
      </c>
      <c r="KO72">
        <f t="shared" si="65"/>
        <v>3.2999998092651368E-2</v>
      </c>
      <c r="KP72" t="str">
        <f>work!HA72</f>
        <v>.</v>
      </c>
      <c r="KQ72" t="str">
        <f>work!HB72</f>
        <v>.</v>
      </c>
      <c r="KR72" t="str">
        <f>work!HC72</f>
        <v>.</v>
      </c>
      <c r="KS72" t="str">
        <f>IF(ISNUMBER(work!HI72-work!HA72),work!HI72-work!HA72,".")</f>
        <v>.</v>
      </c>
      <c r="KT72" t="str">
        <f>IF(ISNUMBER(work!HJ72-work!HB72),work!HJ72-work!HB72,".")</f>
        <v>.</v>
      </c>
      <c r="KU72" t="str">
        <f>IF(ISNUMBER(work!HK72-work!HC72),work!HK72-work!HC72,".")</f>
        <v>.</v>
      </c>
      <c r="KW72">
        <f>IFERROR(work!HR72/work!HV72,".")</f>
        <v>1.0954167172433394E-4</v>
      </c>
      <c r="KX72">
        <f>IFERROR(work!HS72/work!HW72,".")</f>
        <v>1.2492086580746518E-4</v>
      </c>
      <c r="KY72">
        <f>IFERROR(work!HT72/work!HX72,".")</f>
        <v>9.3201907678576226E-5</v>
      </c>
      <c r="KZ72">
        <f>IFERROR(work!HU72/work!HY72,".")</f>
        <v>0</v>
      </c>
    </row>
    <row r="73" spans="1:312">
      <c r="A73" s="24">
        <f t="shared" si="44"/>
        <v>72</v>
      </c>
      <c r="B73" s="24" t="str">
        <f t="shared" si="45"/>
        <v>Out</v>
      </c>
      <c r="C73" s="24" t="str">
        <f t="shared" si="46"/>
        <v>Out</v>
      </c>
      <c r="D73" s="24" t="str">
        <f t="shared" si="47"/>
        <v>Out67</v>
      </c>
      <c r="E73" s="25" t="s">
        <v>3929</v>
      </c>
      <c r="F73" s="26" t="str">
        <f t="shared" si="48"/>
        <v>Niger</v>
      </c>
      <c r="G73" s="166" t="s">
        <v>1593</v>
      </c>
      <c r="H73" s="166" t="s">
        <v>5007</v>
      </c>
      <c r="I73" s="166" t="s">
        <v>5007</v>
      </c>
      <c r="J73" s="180" t="s">
        <v>5007</v>
      </c>
      <c r="K73" s="180" t="s">
        <v>5007</v>
      </c>
      <c r="L73" s="27">
        <f>IFERROR(VLOOKUP($F73,Area_FDI_84_96,Seq!B$1,FALSE),0)</f>
        <v>0</v>
      </c>
      <c r="M73" s="27">
        <f>IFERROR(VLOOKUP($F73,Area_FDI_84_96,Seq!C$1,FALSE),0)</f>
        <v>0</v>
      </c>
      <c r="N73" s="27">
        <f>IFERROR(VLOOKUP($F73,Area_FDI_84_96,Seq!D$1,FALSE),0)</f>
        <v>0</v>
      </c>
      <c r="O73" s="27">
        <f>IFERROR(VLOOKUP($F73,Area_FDI_84_96,Seq!E$1,FALSE),0)</f>
        <v>0</v>
      </c>
      <c r="P73" s="27">
        <f>IFERROR(VLOOKUP($F73,Area_FDI_84_96,Seq!F$1,FALSE),0)</f>
        <v>0</v>
      </c>
      <c r="Q73" s="27">
        <f>IFERROR(VLOOKUP($F73,Area_FDI_84_96,Seq!G$1,FALSE),0)</f>
        <v>0</v>
      </c>
      <c r="R73" s="27">
        <f>IFERROR(VLOOKUP($F73,Area_FDI_84_96,Seq!H$1,FALSE),0)</f>
        <v>0</v>
      </c>
      <c r="S73" s="27">
        <f>IFERROR(VLOOKUP($F73,Area_FDI_84_96,Seq!I$1,FALSE),0)</f>
        <v>0</v>
      </c>
      <c r="T73" s="27">
        <f>IFERROR(VALUE(VLOOKUP($E73,Area_FDI_92_95,Seq!B$1,FALSE)),0)</f>
        <v>0</v>
      </c>
      <c r="U73" s="27">
        <f>IFERROR(VALUE(VLOOKUP($E73,Area_FDI_92_95,Seq!C$1,FALSE)),0)</f>
        <v>0</v>
      </c>
      <c r="V73" s="27">
        <f>IFERROR(VALUE(VLOOKUP($E73,Area_FDI_92_95,Seq!D$1,FALSE)),0)</f>
        <v>0</v>
      </c>
      <c r="W73" s="27">
        <f>IFERROR(VALUE(VLOOKUP($E73,Area_FDI_92_95,Seq!E$1,FALSE)),0)</f>
        <v>0</v>
      </c>
      <c r="X73" s="27">
        <f>IFERROR(VALUE(VLOOKUP($E73,Area_FDI_96_99,Seq!B$1,FALSE)),0)</f>
        <v>0</v>
      </c>
      <c r="Y73" s="27">
        <f>IFERROR(VALUE(VLOOKUP($E73,Area_FDI_96_99,Seq!C$1,FALSE)),0)</f>
        <v>0</v>
      </c>
      <c r="Z73" s="27">
        <f>IFERROR(VALUE(VLOOKUP($E73,Area_FDI_96_99,Seq!D$1,FALSE)),0)</f>
        <v>0</v>
      </c>
      <c r="AA73" s="27">
        <f>IFERROR(VALUE(VLOOKUP($E73,Area_FDI_96_99,Seq!E$1,FALSE)),0)</f>
        <v>0</v>
      </c>
      <c r="AB73" s="27">
        <f t="shared" si="49"/>
        <v>0</v>
      </c>
      <c r="AC73" s="27">
        <f t="shared" si="50"/>
        <v>12</v>
      </c>
      <c r="AD73" s="27">
        <f t="shared" si="51"/>
        <v>140</v>
      </c>
      <c r="AE73" s="27">
        <f t="shared" si="52"/>
        <v>0</v>
      </c>
      <c r="AF73" s="27">
        <f t="shared" si="53"/>
        <v>10</v>
      </c>
      <c r="AG73" s="27">
        <f t="shared" si="54"/>
        <v>0</v>
      </c>
      <c r="AH73" s="27">
        <f t="shared" si="55"/>
        <v>0</v>
      </c>
      <c r="AI73" s="27">
        <f t="shared" si="56"/>
        <v>0</v>
      </c>
      <c r="AJ73" s="27">
        <f t="shared" si="57"/>
        <v>75</v>
      </c>
      <c r="AK73" s="27">
        <f t="shared" si="58"/>
        <v>115</v>
      </c>
      <c r="AL73" s="27">
        <f t="shared" si="59"/>
        <v>310</v>
      </c>
      <c r="AM73" s="27"/>
      <c r="AN73" s="27"/>
      <c r="AO73" s="27"/>
      <c r="AP73" s="27"/>
      <c r="AQ73" s="27"/>
      <c r="AR73" s="27"/>
      <c r="AS73" s="27"/>
      <c r="AT73" s="27">
        <f>IFERROR(work!D73+work!AP73,".")</f>
        <v>18446456.551174231</v>
      </c>
      <c r="AU73" s="27">
        <f>IFERROR(work!E73+work!AQ73,".")</f>
        <v>19398678.026371088</v>
      </c>
      <c r="AV73" s="27">
        <f>IFERROR(work!F73+work!AR73,".")</f>
        <v>21152497.724302161</v>
      </c>
      <c r="AW73" s="27">
        <f>IFERROR(work!G73+work!AS73,".")</f>
        <v>23433742.079595353</v>
      </c>
      <c r="AX73" s="27">
        <f>IFERROR(work!H73+work!AT73,".")</f>
        <v>26948158.105594832</v>
      </c>
      <c r="AY73" s="27">
        <f>IFERROR(work!I73+work!AU73,".")</f>
        <v>30579030.197119806</v>
      </c>
      <c r="AZ73" s="27">
        <f>IFERROR(work!J73+work!AV73,".")</f>
        <v>33266741.465678077</v>
      </c>
      <c r="BA73" s="27">
        <f>IFERROR(work!K73+work!AW73,".")</f>
        <v>37109388.6375985</v>
      </c>
      <c r="BB73" s="27">
        <f>IFERROR(work!L73+work!AX73,".")</f>
        <v>41296522.889757872</v>
      </c>
      <c r="BC73" s="27">
        <f>IFERROR(work!M73+work!AY73,".")</f>
        <v>42984891.703158967</v>
      </c>
      <c r="BD73" s="27">
        <f>IFERROR(work!N73+work!AZ73,".")</f>
        <v>44610555.772970766</v>
      </c>
      <c r="BE73" s="27">
        <f>IFERROR(work!O73+work!BA73,".")</f>
        <v>48704636.335690483</v>
      </c>
      <c r="BF73" s="27">
        <f>IFERROR(work!P73+work!BB73,".")</f>
        <v>55588693.200415596</v>
      </c>
      <c r="BG73" s="27">
        <f>IFERROR(work!Q73+work!BC73,".")</f>
        <v>63352986.273958929</v>
      </c>
      <c r="BH73" s="27">
        <f>IFERROR(work!R73+work!BD73,".")</f>
        <v>71638902.588620618</v>
      </c>
      <c r="BI73" s="27">
        <f>IFERROR(work!S73+work!BE73,".")</f>
        <v>79434905.23959507</v>
      </c>
      <c r="BJ73" s="27">
        <f>IFERROR(work!T73+work!BF73,".")</f>
        <v>87368107.317874625</v>
      </c>
      <c r="BK73" s="27">
        <f>IFERROR(work!U73+work!BG73,".")</f>
        <v>95482757.464203686</v>
      </c>
      <c r="BL73" s="27">
        <f>IFERROR(work!V73+work!BH73,".")</f>
        <v>102934769.06435204</v>
      </c>
      <c r="BM73" s="27">
        <f>IFERROR(work!W73+work!BI73,".")</f>
        <v>110742825.8479501</v>
      </c>
      <c r="BN73" s="27">
        <f>IFERROR(work!X73+work!BJ73,".")</f>
        <v>120027329.93213952</v>
      </c>
      <c r="BO73" s="27">
        <f>IFERROR(work!Y73+work!BK73,".")</f>
        <v>129987448.08436412</v>
      </c>
      <c r="BP73" s="27">
        <f>IFERROR(work!Z73+work!BL73,".")</f>
        <v>141804554.79361898</v>
      </c>
      <c r="BQ73" s="27">
        <f>IFERROR(work!AA73+work!BM73,".")</f>
        <v>155975685.97113922</v>
      </c>
      <c r="BR73" s="27">
        <f>IFERROR(work!AB73+work!BN73,".")</f>
        <v>171708339.85031211</v>
      </c>
      <c r="BS73" s="27">
        <f>IFERROR(work!AC73+work!BO73,".")</f>
        <v>191097162.5732618</v>
      </c>
      <c r="BT73" s="27">
        <f>IFERROR(work!AD73+work!BP73,".")</f>
        <v>215351424.13129812</v>
      </c>
      <c r="BU73" s="27">
        <f>IFERROR(work!AE73+work!BQ73,".")</f>
        <v>245906357.04294485</v>
      </c>
      <c r="BV73" s="27">
        <f>IFERROR(work!AF73+work!BR73,".")</f>
        <v>269511215.79642481</v>
      </c>
      <c r="BW73" s="27">
        <f>IFERROR(work!AG73+work!BS73,".")</f>
        <v>294280002.18121457</v>
      </c>
      <c r="BX73" s="27">
        <f>IFERROR(work!AH73+work!BT73,".")</f>
        <v>324878941.99001759</v>
      </c>
      <c r="BY73" s="27">
        <f>IFERROR(work!AI73+work!BU73,".")</f>
        <v>354424013.63189667</v>
      </c>
      <c r="BZ73" s="27"/>
      <c r="CA73" s="27"/>
      <c r="CB73" s="27"/>
      <c r="CC73" s="27"/>
      <c r="CD73" s="27"/>
      <c r="CE73" s="27"/>
      <c r="CF73" s="27">
        <f>IFERROR(work!AP73-work!D73,".")</f>
        <v>-18141767.536547147</v>
      </c>
      <c r="CG73" s="27">
        <f>IFERROR(work!AQ73-work!E73,".")</f>
        <v>-19092133.713911813</v>
      </c>
      <c r="CH73" s="27">
        <f>IFERROR(work!AR73-work!F73,".")</f>
        <v>-20840977.884346504</v>
      </c>
      <c r="CI73" s="27">
        <f>IFERROR(work!AS73-work!G73,".")</f>
        <v>-23137022.370396171</v>
      </c>
      <c r="CJ73" s="27">
        <f>IFERROR(work!AT73-work!H73,".")</f>
        <v>-26701362.540795315</v>
      </c>
      <c r="CK73" s="27">
        <f>IFERROR(work!AU73-work!I73,".")</f>
        <v>-30313175.736532938</v>
      </c>
      <c r="CL73" s="27">
        <f>IFERROR(work!AV73-work!J73,".")</f>
        <v>-32983978.590136144</v>
      </c>
      <c r="CM73" s="27">
        <f>IFERROR(work!AW73-work!K73,".")</f>
        <v>-36826414.944690183</v>
      </c>
      <c r="CN73" s="27">
        <f>IFERROR(work!AX73-work!L73,".")</f>
        <v>-40994026.497329414</v>
      </c>
      <c r="CO73" s="27">
        <f>IFERROR(work!AY73-work!M73,".")</f>
        <v>-42679570.208799042</v>
      </c>
      <c r="CP73" s="27">
        <f>IFERROR(work!AZ73-work!N73,".")</f>
        <v>-44309155.691641614</v>
      </c>
      <c r="CQ73" s="27">
        <f>IFERROR(work!BA73-work!O73,".")</f>
        <v>-48395688.583666205</v>
      </c>
      <c r="CR73" s="27">
        <f>IFERROR(work!BB73-work!P73,".")</f>
        <v>-55299877.857489645</v>
      </c>
      <c r="CS73" s="27">
        <f>IFERROR(work!BC73-work!Q73,".")</f>
        <v>-63059984.732053228</v>
      </c>
      <c r="CT73" s="27">
        <f>IFERROR(work!BD73-work!R73,".")</f>
        <v>-71334167.619178966</v>
      </c>
      <c r="CU73" s="27">
        <f>IFERROR(work!BE73-work!S73,".")</f>
        <v>-79122229.620854631</v>
      </c>
      <c r="CV73" s="27">
        <f>IFERROR(work!BF73-work!T73,".")</f>
        <v>-87044741.028620198</v>
      </c>
      <c r="CW73" s="27">
        <f>IFERROR(work!BG73-work!U73,".")</f>
        <v>-95150485.77851516</v>
      </c>
      <c r="CX73" s="27">
        <f>IFERROR(work!BH73-work!V73,".")</f>
        <v>-102567867.151299</v>
      </c>
      <c r="CY73" s="27">
        <f>IFERROR(work!BI73-work!W73,".")</f>
        <v>-110378010.72009039</v>
      </c>
      <c r="CZ73" s="27">
        <f>IFERROR(work!BJ73-work!X73,".")</f>
        <v>-119667656.90761635</v>
      </c>
      <c r="DA73" s="27">
        <f>IFERROR(work!BK73-work!Y73,".")</f>
        <v>-129602222.66309145</v>
      </c>
      <c r="DB73" s="27">
        <f>IFERROR(work!BL73-work!Z73,".")</f>
        <v>-141407775.99185503</v>
      </c>
      <c r="DC73" s="27">
        <f>IFERROR(work!BM73-work!AA73,".")</f>
        <v>-155557877.89288178</v>
      </c>
      <c r="DD73" s="27">
        <f>IFERROR(work!BN73-work!AB73,".")</f>
        <v>-171290113.96397644</v>
      </c>
      <c r="DE73" s="27">
        <f>IFERROR(work!BO73-work!AC73,".")</f>
        <v>-190660116.52204096</v>
      </c>
      <c r="DF73" s="27">
        <f>IFERROR(work!BP73-work!AD73,".")</f>
        <v>-214889029.40910649</v>
      </c>
      <c r="DG73" s="27">
        <f>IFERROR(work!BQ73-work!AE73,".")</f>
        <v>-245428240.9001987</v>
      </c>
      <c r="DH73" s="27">
        <f>IFERROR(work!BR73-work!AF73,".")</f>
        <v>-268991503.54925972</v>
      </c>
      <c r="DI73" s="27">
        <f>IFERROR(work!BS73-work!AG73,".")</f>
        <v>-293764967.34427404</v>
      </c>
      <c r="DJ73" s="27">
        <f>IFERROR(work!BT73-work!AH73,".")</f>
        <v>-324322704.36612183</v>
      </c>
      <c r="DK73" s="27">
        <f>IFERROR(work!BU73-work!AI73,".")</f>
        <v>-353854982.54265124</v>
      </c>
      <c r="DL73" s="27"/>
      <c r="DM73" s="27"/>
      <c r="DN73" s="27"/>
      <c r="DO73" s="27"/>
      <c r="DP73" s="27"/>
      <c r="DQ73" s="27"/>
      <c r="DR73" s="27"/>
      <c r="DS73" s="27">
        <f>IFERROR(work!DO73-work!CC73,".")</f>
        <v>-9.9999994039535502E-4</v>
      </c>
      <c r="DT73" s="27">
        <f>IFERROR(work!DP73-work!CD73,".")</f>
        <v>-1.999999940395355E-3</v>
      </c>
      <c r="DU73" s="27">
        <f>IFERROR(work!DQ73-work!CE73,".")</f>
        <v>-1.999999940395355E-3</v>
      </c>
      <c r="DV73" s="27">
        <f>IFERROR(work!DR73-work!CF73,".")</f>
        <v>-2.9999999403953551E-3</v>
      </c>
      <c r="DW73" s="27">
        <f>IFERROR(work!DS73-work!CG73,".")</f>
        <v>-2.9999999403953551E-3</v>
      </c>
      <c r="DX73" s="27">
        <f>IFERROR(work!DT73-work!CH73,".")</f>
        <v>-3.9999999403953551E-3</v>
      </c>
      <c r="DY73" s="27">
        <f>IFERROR(work!DU73-work!CI73,".")</f>
        <v>-4.9999999403953542E-3</v>
      </c>
      <c r="DZ73" s="27">
        <f>IFERROR(work!DV73-work!CJ73,".")</f>
        <v>-5.9999999403953551E-3</v>
      </c>
      <c r="EA73" s="27">
        <f>IFERROR(work!DW73-work!CK73,".")</f>
        <v>-6.9999999403953543E-3</v>
      </c>
      <c r="EB73" s="27">
        <f>IFERROR(work!DX73-work!CL73,".")</f>
        <v>-7.999999940395356E-3</v>
      </c>
      <c r="EC73" s="27">
        <f>IFERROR(work!DY73-work!CM73,".")</f>
        <v>-9.9999999403953543E-3</v>
      </c>
      <c r="ED73" s="27">
        <f>IFERROR(work!DZ73-work!CN73,".")</f>
        <v>-1.1999999940395356E-2</v>
      </c>
      <c r="EE73" s="27">
        <f>IFERROR(work!EA73-work!CO73,".")</f>
        <v>-1.2999999940395357E-2</v>
      </c>
      <c r="EF73" s="27">
        <f>IFERROR(work!EB73-work!CP73,".")</f>
        <v>-1.4999999940395355E-2</v>
      </c>
      <c r="EG73" s="27">
        <f>IFERROR(work!EC73-work!CQ73,".")</f>
        <v>-1.6999999940395357E-2</v>
      </c>
      <c r="EH73" s="27">
        <f>IFERROR(work!ED73-work!CR73,".")</f>
        <v>-1.8999999940395355E-2</v>
      </c>
      <c r="EI73" s="27">
        <f>IFERROR(work!EE73-work!CS73,".")</f>
        <v>-2.1999999940395355E-2</v>
      </c>
      <c r="EJ73" s="27">
        <f>IFERROR(work!EF73-work!CT73,".")</f>
        <v>-2.3999999940395356E-2</v>
      </c>
      <c r="EK73" s="27">
        <f>IFERROR(work!EG73-work!CU73,".")</f>
        <v>-2.5999999940395355E-2</v>
      </c>
      <c r="EL73" s="27">
        <f>IFERROR(work!EH73-work!CV73,".")</f>
        <v>-2.8999999940395357E-2</v>
      </c>
      <c r="EM73" s="27">
        <f>IFERROR(work!EI73-work!CW73,".")</f>
        <v>-3.1999999940395353E-2</v>
      </c>
      <c r="EN73" s="27">
        <f>IFERROR(work!EJ73-work!CX73,".")</f>
        <v>-3.4999999940395356E-2</v>
      </c>
      <c r="EO73" s="27" t="str">
        <f>IFERROR(work!EK73-work!CY73,".")</f>
        <v>.</v>
      </c>
      <c r="EP73" s="27" t="str">
        <f>IFERROR(work!EL73-work!CZ73,".")</f>
        <v>.</v>
      </c>
      <c r="EQ73" s="27" t="str">
        <f>IFERROR(work!EM73-work!DA73,".")</f>
        <v>.</v>
      </c>
      <c r="ER73" s="27" t="str">
        <f>IFERROR(work!EN73-work!DB73,".")</f>
        <v>.</v>
      </c>
      <c r="ES73" s="27" t="str">
        <f>IFERROR(work!EO73-work!DC73,".")</f>
        <v>.</v>
      </c>
      <c r="ET73" s="27" t="str">
        <f>IFERROR(work!EP73-work!DD73,".")</f>
        <v>.</v>
      </c>
      <c r="EU73" s="27" t="str">
        <f>IFERROR(work!EQ73-work!DE73,".")</f>
        <v>.</v>
      </c>
      <c r="EV73" s="27" t="str">
        <f>IFERROR(work!ER73-work!DF73,".")</f>
        <v>.</v>
      </c>
      <c r="EW73" s="27" t="str">
        <f>IFERROR(work!ES73-work!DG73,".")</f>
        <v>.</v>
      </c>
      <c r="EX73" s="27" t="str">
        <f>IFERROR(work!ET73-work!DH73,".")</f>
        <v>.</v>
      </c>
      <c r="EY73" s="27"/>
      <c r="EZ73" s="27"/>
      <c r="FA73" s="27"/>
      <c r="FB73" s="27"/>
      <c r="FC73" s="27"/>
      <c r="FD73" s="27"/>
      <c r="FE73" s="27" t="str">
        <f>IF(ISNUMBER(work!GZ73/work!HD73),work!GZ73/work!HD73,".")</f>
        <v>.</v>
      </c>
      <c r="FF73" s="27" t="str">
        <f>IF(ISNUMBER(work!HA73/work!HE73),work!HA73/work!HE73,".")</f>
        <v>.</v>
      </c>
      <c r="FG73" s="27" t="str">
        <f>IF(ISNUMBER(work!HB73/work!HF73),work!HB73/work!HF73,".")</f>
        <v>.</v>
      </c>
      <c r="FH73" s="27" t="str">
        <f>IF(ISNUMBER(work!HC73/work!HG73),work!HC73/work!HG73,".")</f>
        <v>.</v>
      </c>
      <c r="FI73" s="27" t="str">
        <f>IF(ISNUMBER((work!HA73+work!HB73)/(work!HE73+work!HF73)),(work!HA73+work!HB73)/(work!HE73+work!HF73),".")</f>
        <v>.</v>
      </c>
      <c r="FJ73" s="27" t="str">
        <f>IF(ISNUMBER(work!HH73/work!HL73),work!HH73/work!HL73,".")</f>
        <v>.</v>
      </c>
      <c r="FK73" s="27" t="str">
        <f>IF(ISNUMBER(work!HI73/work!HM73),work!HI73/work!HM73,".")</f>
        <v>.</v>
      </c>
      <c r="FL73" s="27" t="str">
        <f>IF(ISNUMBER(work!HJ73/work!HN73),work!HJ73/work!HN73,".")</f>
        <v>.</v>
      </c>
      <c r="FM73" s="27" t="str">
        <f>IF(ISNUMBER(work!HK73/work!HO73),work!HK73/work!HO73,".")</f>
        <v>.</v>
      </c>
      <c r="FN73" s="27" t="str">
        <f>IF(ISNUMBER((work!HI73+work!HJ73)/(work!HM73+work!HN73)),(work!HI73+work!HJ73)/(work!HM73+work!HN73),".")</f>
        <v>.</v>
      </c>
      <c r="FO73" s="27" t="s">
        <v>5007</v>
      </c>
      <c r="FP73" s="27" t="s">
        <v>5007</v>
      </c>
      <c r="FQ73" s="27" t="s">
        <v>5007</v>
      </c>
      <c r="FR73" s="27" t="s">
        <v>5007</v>
      </c>
      <c r="FS73" s="27" t="s">
        <v>5007</v>
      </c>
      <c r="FT73" s="27" t="str">
        <f>work!GM73</f>
        <v>.</v>
      </c>
      <c r="FU73" s="27" t="str">
        <f>work!GN73</f>
        <v>.</v>
      </c>
      <c r="FV73" s="27" t="str">
        <f>work!GO73</f>
        <v>.</v>
      </c>
      <c r="FW73" s="27" t="s">
        <v>5007</v>
      </c>
      <c r="FX73" s="27"/>
      <c r="FY73" s="27">
        <f t="shared" si="60"/>
        <v>11019.28</v>
      </c>
      <c r="FZ73">
        <f t="shared" si="62"/>
        <v>0</v>
      </c>
      <c r="GA73" t="str">
        <f>work!HC73</f>
        <v>.</v>
      </c>
      <c r="GB73" t="str">
        <f>IF(ISNUMBER(work!HA73+work!HB73),work!HA73+work!HB73,".")</f>
        <v>.</v>
      </c>
      <c r="GC73" t="str">
        <f>IF(ISNUMBER(work!HK73-work!HC73),work!HK73-work!HC73,".")</f>
        <v>.</v>
      </c>
      <c r="GD73" t="str">
        <f>IF(ISNUMBER(work!HI73+work!HJ73-work!HA73-work!HB73),(work!HI73+work!HJ73-work!HA73-work!HB73),".")</f>
        <v>.</v>
      </c>
      <c r="GH73" t="str">
        <f>work!GQ73</f>
        <v>.</v>
      </c>
      <c r="GI73" t="str">
        <f>work!GR73</f>
        <v>.</v>
      </c>
      <c r="GJ73" t="str">
        <f>work!GZ73</f>
        <v>.</v>
      </c>
      <c r="GK73" t="str">
        <f>work!HH73</f>
        <v>.</v>
      </c>
      <c r="GL73">
        <f t="shared" si="61"/>
        <v>0</v>
      </c>
      <c r="GM73" t="str">
        <f>IFERROR(VLOOKUP($F73,AREA_EM_ALLYEAR,Seq!B$1,FALSE),".")</f>
        <v>.</v>
      </c>
      <c r="GN73" t="str">
        <f>IFERROR(VLOOKUP($F73,AREA_EM_ALLYEAR,Seq!C$1,FALSE),".")</f>
        <v>.</v>
      </c>
      <c r="GO73" t="str">
        <f>IFERROR(VLOOKUP($F73,AREA_EM_ALLYEAR,Seq!D$1,FALSE),".")</f>
        <v>.</v>
      </c>
      <c r="GP73" t="str">
        <f>IFERROR(VLOOKUP($F73,AREA_EM_ALLYEAR,Seq!E$1,FALSE),".")</f>
        <v>.</v>
      </c>
      <c r="GQ73" t="str">
        <f>IFERROR(VLOOKUP($F73,AREA_EM_ALLYEAR,Seq!F$1,FALSE),".")</f>
        <v>.</v>
      </c>
      <c r="GR73" t="str">
        <f>IFERROR(VLOOKUP($F73,AREA_EM_ALLYEAR,Seq!G$1,FALSE),".")</f>
        <v>.</v>
      </c>
      <c r="GS73" t="str">
        <f>IFERROR(VLOOKUP($F73,AREA_EM_ALLYEAR,Seq!H$1,FALSE),".")</f>
        <v>.</v>
      </c>
      <c r="GT73" t="str">
        <f>IFERROR(VLOOKUP($F73,AREA_EM_ALLYEAR,Seq!I$1,FALSE),".")</f>
        <v>.</v>
      </c>
      <c r="GU73" t="str">
        <f>IFERROR(VLOOKUP($F73,AREA_EM_ALLYEAR,Seq!J$1,FALSE),".")</f>
        <v>.</v>
      </c>
      <c r="GV73" t="str">
        <f>IFERROR(VLOOKUP($F73,AREA_EM_ALLYEAR,Seq!K$1,FALSE),".")</f>
        <v>.</v>
      </c>
      <c r="GW73" t="str">
        <f>IFERROR(VLOOKUP($F73,AREA_EM_ALLYEAR,Seq!L$1,FALSE),".")</f>
        <v>.</v>
      </c>
      <c r="GX73" t="str">
        <f>IFERROR(VLOOKUP($F73,AREA_EM_ALLYEAR,Seq!M$1,FALSE),".")</f>
        <v>.</v>
      </c>
      <c r="GY73" t="str">
        <f>IFERROR(VLOOKUP($F73,AREA_EM_ALLYEAR,Seq!N$1,FALSE),".")</f>
        <v>.</v>
      </c>
      <c r="GZ73" t="str">
        <f>IFERROR(VLOOKUP($F73,AREA_EM_ALLYEAR,Seq!O$1,FALSE),".")</f>
        <v>.</v>
      </c>
      <c r="HA73" t="str">
        <f t="shared" si="63"/>
        <v>.</v>
      </c>
      <c r="HK73" s="139">
        <f>IFERROR(VLOOKUP(CONCATENATE($G73, ".SP.DYN.LE00.IN"),AREA_WB_6ATTRS,Seq!B$1,FALSE)-VLOOKUP("CHN.SP.DYN.LE00.IN",AREA_WB_6ATTRS,Seq!B$1,FALSE),".")</f>
        <v>-27.464219512195129</v>
      </c>
      <c r="HL73" s="139">
        <f>IFERROR(VLOOKUP(CONCATENATE($G73, ".SP.DYN.LE00.IN"),AREA_WB_6ATTRS,Seq!C$1,FALSE)-VLOOKUP("CHN.SP.DYN.LE00.IN",AREA_WB_6ATTRS,Seq!C$1,FALSE),".")</f>
        <v>-27.601536585365864</v>
      </c>
      <c r="HM73" s="139">
        <f>IFERROR(VLOOKUP(CONCATENATE($G73, ".SP.DYN.LE00.IN"),AREA_WB_6ATTRS,Seq!D$1,FALSE)-VLOOKUP("CHN.SP.DYN.LE00.IN",AREA_WB_6ATTRS,Seq!D$1,FALSE),".")</f>
        <v>-27.756682926829264</v>
      </c>
      <c r="HN73" s="139">
        <f>IFERROR(VLOOKUP(CONCATENATE($G73, ".SP.DYN.LE00.IN"),AREA_WB_6ATTRS,Seq!E$1,FALSE)-VLOOKUP("CHN.SP.DYN.LE00.IN",AREA_WB_6ATTRS,Seq!E$1,FALSE),".")</f>
        <v>-27.912780487804881</v>
      </c>
      <c r="HO73" s="139">
        <f>IFERROR(VLOOKUP(CONCATENATE($G73, ".SP.DYN.LE00.IN"),AREA_WB_6ATTRS,Seq!F$1,FALSE)-VLOOKUP("CHN.SP.DYN.LE00.IN",AREA_WB_6ATTRS,Seq!F$1,FALSE),".")</f>
        <v>-28.063268292682928</v>
      </c>
      <c r="HP73" s="139">
        <f>IFERROR(VLOOKUP(CONCATENATE($G73, ".SP.DYN.LE00.IN"),AREA_WB_6ATTRS,Seq!G$1,FALSE)-VLOOKUP("CHN.SP.DYN.LE00.IN",AREA_WB_6ATTRS,Seq!G$1,FALSE),".")</f>
        <v>-28.194707317073174</v>
      </c>
      <c r="HQ73" s="139">
        <f>IFERROR(VLOOKUP(CONCATENATE($G73, ".SP.DYN.LE00.IN"),AREA_WB_6ATTRS,Seq!H$1,FALSE)-VLOOKUP("CHN.SP.DYN.LE00.IN",AREA_WB_6ATTRS,Seq!H$1,FALSE),".")</f>
        <v>-28.290073170731716</v>
      </c>
      <c r="HR73" s="139">
        <f>IFERROR(VLOOKUP(CONCATENATE($G73, ".SP.DYN.LE00.IN"),AREA_WB_6ATTRS,Seq!I$1,FALSE)-VLOOKUP("CHN.SP.DYN.LE00.IN",AREA_WB_6ATTRS,Seq!I$1,FALSE),".")</f>
        <v>-28.333902439024406</v>
      </c>
      <c r="HS73" s="139">
        <f>IFERROR(VLOOKUP(CONCATENATE($G73, ".SP.DYN.LE00.IN"),AREA_WB_6ATTRS,Seq!J$1,FALSE)-VLOOKUP("CHN.SP.DYN.LE00.IN",AREA_WB_6ATTRS,Seq!J$1,FALSE),".")</f>
        <v>-28.31121951219513</v>
      </c>
      <c r="HT73" s="139">
        <f>IFERROR(VLOOKUP(CONCATENATE($G73, ".SP.DYN.LE00.IN"),AREA_WB_6ATTRS,Seq!K$1,FALSE)-VLOOKUP("CHN.SP.DYN.LE00.IN",AREA_WB_6ATTRS,Seq!K$1,FALSE),".")</f>
        <v>-28.211536585365856</v>
      </c>
      <c r="HU73" s="139">
        <f>IFERROR(VLOOKUP(CONCATENATE($G73, ".SP.DYN.LE00.IN"),AREA_WB_6ATTRS,Seq!L$1,FALSE)-VLOOKUP("CHN.SP.DYN.LE00.IN",AREA_WB_6ATTRS,Seq!L$1,FALSE),".")</f>
        <v>-28.026878048780482</v>
      </c>
      <c r="HV73" s="139">
        <f>IFERROR(VLOOKUP(CONCATENATE($G73, ".SP.DYN.LE00.IN"),AREA_WB_6ATTRS,Seq!M$1,FALSE)-VLOOKUP("CHN.SP.DYN.LE00.IN",AREA_WB_6ATTRS,Seq!M$1,FALSE),".")</f>
        <v>-27.750707317073172</v>
      </c>
      <c r="HW73" s="139">
        <f>IFERROR(VLOOKUP(CONCATENATE($G73, ".SP.DYN.LE00.IN"),AREA_WB_6ATTRS,Seq!N$1,FALSE)-VLOOKUP("CHN.SP.DYN.LE00.IN",AREA_WB_6ATTRS,Seq!N$1,FALSE),".")</f>
        <v>-27.393073170731704</v>
      </c>
      <c r="HX73" s="139">
        <f>IFERROR(VLOOKUP(CONCATENATE($G73, ".SP.DYN.LE00.IN"),AREA_WB_6ATTRS,Seq!O$1,FALSE)-VLOOKUP("CHN.SP.DYN.LE00.IN",AREA_WB_6ATTRS,Seq!O$1,FALSE),".")</f>
        <v>-26.96643902439024</v>
      </c>
      <c r="HY73" s="139">
        <f>IFERROR(VLOOKUP(CONCATENATE($G73, ".SP.DYN.LE00.IN"),AREA_WB_6ATTRS,Seq!P$1,FALSE)-VLOOKUP("CHN.SP.DYN.LE00.IN",AREA_WB_6ATTRS,Seq!P$1,FALSE),".")</f>
        <v>-26.480804878048772</v>
      </c>
      <c r="HZ73" s="139">
        <f>IFERROR(VLOOKUP(CONCATENATE($G73, ".SP.DYN.LE00.IN"),AREA_WB_6ATTRS,Seq!Q$1,FALSE)-VLOOKUP("CHN.SP.DYN.LE00.IN",AREA_WB_6ATTRS,Seq!Q$1,FALSE),".")</f>
        <v>-25.947219512195126</v>
      </c>
      <c r="IA73" s="139">
        <f>IFERROR(VLOOKUP(CONCATENATE($G73, ".SP.DYN.LE00.IN"),AREA_WB_6ATTRS,Seq!R$1,FALSE)-VLOOKUP("CHN.SP.DYN.LE00.IN",AREA_WB_6ATTRS,Seq!R$1,FALSE),".")</f>
        <v>-25.373682926829275</v>
      </c>
      <c r="IB73" s="139">
        <f>IFERROR(VLOOKUP(CONCATENATE($G73, ".SP.DYN.LE00.IN"),AREA_WB_6ATTRS,Seq!S$1,FALSE)-VLOOKUP("CHN.SP.DYN.LE00.IN",AREA_WB_6ATTRS,Seq!S$1,FALSE),".")</f>
        <v>-24.77570731707317</v>
      </c>
      <c r="IC73" s="139">
        <f>IFERROR(VLOOKUP(CONCATENATE($G73, ".SP.DYN.LE00.IN"),AREA_WB_6ATTRS,Seq!T$1,FALSE)-VLOOKUP("CHN.SP.DYN.LE00.IN",AREA_WB_6ATTRS,Seq!T$1,FALSE),".")</f>
        <v>-24.166756097560985</v>
      </c>
      <c r="ID73" s="139">
        <f>IFERROR(VLOOKUP(CONCATENATE($G73, ".SP.DYN.LE00.IN"),AREA_WB_6ATTRS,Seq!U$1,FALSE)-VLOOKUP("CHN.SP.DYN.LE00.IN",AREA_WB_6ATTRS,Seq!U$1,FALSE),".")</f>
        <v>-23.56136585365855</v>
      </c>
      <c r="IE73" s="139">
        <f>IFERROR(VLOOKUP(CONCATENATE($G73, ".SP.DYN.LE00.IN"),AREA_WB_6ATTRS,Seq!V$1,FALSE)-VLOOKUP("CHN.SP.DYN.LE00.IN",AREA_WB_6ATTRS,Seq!V$1,FALSE),".")</f>
        <v>-22.97502439024391</v>
      </c>
      <c r="IF73" s="139">
        <f>IFERROR(VLOOKUP(CONCATENATE($G73, ".SP.DYN.LE00.IN"),AREA_WB_6ATTRS,Seq!W$1,FALSE)-VLOOKUP("CHN.SP.DYN.LE00.IN",AREA_WB_6ATTRS,Seq!W$1,FALSE),".")</f>
        <v>-22.41470731707318</v>
      </c>
      <c r="IG73" s="139">
        <f>IFERROR(VLOOKUP(CONCATENATE($G73, ".SP.DYN.LE00.IN"),AREA_WB_6ATTRS,Seq!X$1,FALSE)-VLOOKUP("CHN.SP.DYN.LE00.IN",AREA_WB_6ATTRS,Seq!X$1,FALSE),".")</f>
        <v>-21.883414634146334</v>
      </c>
      <c r="IH73" s="139">
        <f>IFERROR(VLOOKUP(CONCATENATE($G73, ".SP.DYN.LE00.IN"),AREA_WB_6ATTRS,Seq!Y$1,FALSE)-VLOOKUP("CHN.SP.DYN.LE00.IN",AREA_WB_6ATTRS,Seq!Y$1,FALSE),".")</f>
        <v>-21.382609756097558</v>
      </c>
      <c r="II73" s="139">
        <f>IFERROR(VLOOKUP(CONCATENATE($G73, ".SP.DYN.LE00.IN"),AREA_WB_6ATTRS,Seq!Z$1,FALSE)-VLOOKUP("CHN.SP.DYN.LE00.IN",AREA_WB_6ATTRS,Seq!Z$1,FALSE),".")</f>
        <v>-20.918780487804888</v>
      </c>
      <c r="IJ73" s="139">
        <f>IFERROR(VLOOKUP(CONCATENATE($G73, ".SP.DYN.LE00.IN"),AREA_WB_6ATTRS,Seq!AA$1,FALSE)-VLOOKUP("CHN.SP.DYN.LE00.IN",AREA_WB_6ATTRS,Seq!AA$1,FALSE),".")</f>
        <v>-20.498414634146343</v>
      </c>
      <c r="IK73" s="139">
        <f>IFERROR(VLOOKUP(CONCATENATE($G73, ".SP.DYN.LE00.IN"),AREA_WB_6ATTRS,Seq!AB$1,FALSE)-VLOOKUP("CHN.SP.DYN.LE00.IN",AREA_WB_6ATTRS,Seq!AB$1,FALSE),".")</f>
        <v>-20.12446341463415</v>
      </c>
      <c r="IL73" s="139">
        <f>IFERROR(VLOOKUP(CONCATENATE($G73, ".SP.DYN.LE00.IN"),AREA_WB_6ATTRS,Seq!AC$1,FALSE)-VLOOKUP("CHN.SP.DYN.LE00.IN",AREA_WB_6ATTRS,Seq!AC$1,FALSE),".")</f>
        <v>-19.794439024390243</v>
      </c>
      <c r="IM73" s="139">
        <f>IFERROR(VLOOKUP(CONCATENATE($G73, ".SP.DYN.LE00.IN"),AREA_WB_6ATTRS,Seq!AD$1,FALSE)-VLOOKUP("CHN.SP.DYN.LE00.IN",AREA_WB_6ATTRS,Seq!AD$1,FALSE),".")</f>
        <v>-19.500853658536585</v>
      </c>
      <c r="IN73" s="139">
        <f>IFERROR(VLOOKUP(CONCATENATE($G73, ".SP.DYN.LE00.IN"),AREA_WB_6ATTRS,Seq!AE$1,FALSE)-VLOOKUP("CHN.SP.DYN.LE00.IN",AREA_WB_6ATTRS,Seq!AE$1,FALSE),".")</f>
        <v>-19.240682926829265</v>
      </c>
      <c r="IO73" s="139">
        <f>IFERROR(VLOOKUP(CONCATENATE($G73, ".SP.DYN.LE00.IN"),AREA_WB_6ATTRS,Seq!AF$1,FALSE)-VLOOKUP("CHN.SP.DYN.LE00.IN",AREA_WB_6ATTRS,Seq!AF$1,FALSE),".")</f>
        <v>-19.007463414634159</v>
      </c>
      <c r="IP73" s="139" t="str">
        <f>IFERROR(VLOOKUP(CONCATENATE($G73, ".SP.DYN.LE00.IN"),AREA_WB_6ATTRS,Seq!AG$1,FALSE)-VLOOKUP("CHN.SP.DYN.LE00.IN",AREA_WB_6ATTRS,Seq!AG$1,FALSE),".")</f>
        <v>.</v>
      </c>
      <c r="IW73">
        <f>IFERROR(VLOOKUP(CONCATENATE($G73, ".SP.DYN.LE00.IN"),AREA_WB_6ATTRS,Seq!B$1,FALSE),".")</f>
        <v>39.529585365853663</v>
      </c>
      <c r="IX73">
        <f>IFERROR(VLOOKUP(CONCATENATE($G73, ".SP.DYN.LE00.IN"),AREA_WB_6ATTRS,Seq!C$1,FALSE),".")</f>
        <v>39.661390243902446</v>
      </c>
      <c r="IY73">
        <f>IFERROR(VLOOKUP(CONCATENATE($G73, ".SP.DYN.LE00.IN"),AREA_WB_6ATTRS,Seq!D$1,FALSE),".")</f>
        <v>39.778219512195129</v>
      </c>
      <c r="IZ73">
        <f>IFERROR(VLOOKUP(CONCATENATE($G73, ".SP.DYN.LE00.IN"),AREA_WB_6ATTRS,Seq!E$1,FALSE),".")</f>
        <v>39.887073170731711</v>
      </c>
      <c r="JA73">
        <f>IFERROR(VLOOKUP(CONCATENATE($G73, ".SP.DYN.LE00.IN"),AREA_WB_6ATTRS,Seq!F$1,FALSE),".")</f>
        <v>39.996000000000002</v>
      </c>
      <c r="JB73">
        <f>IFERROR(VLOOKUP(CONCATENATE($G73, ".SP.DYN.LE00.IN"),AREA_WB_6ATTRS,Seq!G$1,FALSE),".")</f>
        <v>40.118439024390248</v>
      </c>
      <c r="JC73">
        <f>IFERROR(VLOOKUP(CONCATENATE($G73, ".SP.DYN.LE00.IN"),AREA_WB_6ATTRS,Seq!H$1,FALSE),".")</f>
        <v>40.269414634146344</v>
      </c>
      <c r="JD73">
        <f>IFERROR(VLOOKUP(CONCATENATE($G73, ".SP.DYN.LE00.IN"),AREA_WB_6ATTRS,Seq!I$1,FALSE),".")</f>
        <v>40.463414634146339</v>
      </c>
      <c r="JE73">
        <f>IFERROR(VLOOKUP(CONCATENATE($G73, ".SP.DYN.LE00.IN"),AREA_WB_6ATTRS,Seq!J$1,FALSE),".")</f>
        <v>40.715902439024397</v>
      </c>
      <c r="JF73">
        <f>IFERROR(VLOOKUP(CONCATENATE($G73, ".SP.DYN.LE00.IN"),AREA_WB_6ATTRS,Seq!K$1,FALSE),".")</f>
        <v>41.035390243902448</v>
      </c>
      <c r="JG73">
        <f>IFERROR(VLOOKUP(CONCATENATE($G73, ".SP.DYN.LE00.IN"),AREA_WB_6ATTRS,Seq!L$1,FALSE),".")</f>
        <v>41.432853658536594</v>
      </c>
      <c r="JH73">
        <f>IFERROR(VLOOKUP(CONCATENATE($G73, ".SP.DYN.LE00.IN"),AREA_WB_6ATTRS,Seq!M$1,FALSE),".")</f>
        <v>41.913317073170738</v>
      </c>
      <c r="JI73">
        <f>IFERROR(VLOOKUP(CONCATENATE($G73, ".SP.DYN.LE00.IN"),AREA_WB_6ATTRS,Seq!N$1,FALSE),".")</f>
        <v>42.468756097560977</v>
      </c>
      <c r="JJ73">
        <f>IFERROR(VLOOKUP(CONCATENATE($G73, ".SP.DYN.LE00.IN"),AREA_WB_6ATTRS,Seq!O$1,FALSE),".")</f>
        <v>43.08819512195123</v>
      </c>
      <c r="JK73">
        <f>IFERROR(VLOOKUP(CONCATENATE($G73, ".SP.DYN.LE00.IN"),AREA_WB_6ATTRS,Seq!P$1,FALSE),".")</f>
        <v>43.762121951219527</v>
      </c>
      <c r="JL73">
        <f>IFERROR(VLOOKUP(CONCATENATE($G73, ".SP.DYN.LE00.IN"),AREA_WB_6ATTRS,Seq!Q$1,FALSE),".")</f>
        <v>44.477512195121953</v>
      </c>
      <c r="JM73">
        <f>IFERROR(VLOOKUP(CONCATENATE($G73, ".SP.DYN.LE00.IN"),AREA_WB_6ATTRS,Seq!R$1,FALSE),".")</f>
        <v>45.225341463414637</v>
      </c>
      <c r="JN73">
        <f>IFERROR(VLOOKUP(CONCATENATE($G73, ".SP.DYN.LE00.IN"),AREA_WB_6ATTRS,Seq!S$1,FALSE),".")</f>
        <v>45.99060975609757</v>
      </c>
      <c r="JO73">
        <f>IFERROR(VLOOKUP(CONCATENATE($G73, ".SP.DYN.LE00.IN"),AREA_WB_6ATTRS,Seq!T$1,FALSE),".")</f>
        <v>46.76034146341464</v>
      </c>
      <c r="JP73">
        <f>IFERROR(VLOOKUP(CONCATENATE($G73, ".SP.DYN.LE00.IN"),AREA_WB_6ATTRS,Seq!U$1,FALSE),".")</f>
        <v>47.522024390243907</v>
      </c>
      <c r="JQ73">
        <f>IFERROR(VLOOKUP(CONCATENATE($G73, ".SP.DYN.LE00.IN"),AREA_WB_6ATTRS,Seq!V$1,FALSE),".")</f>
        <v>48.266682926829269</v>
      </c>
      <c r="JR73">
        <f>IFERROR(VLOOKUP(CONCATENATE($G73, ".SP.DYN.LE00.IN"),AREA_WB_6ATTRS,Seq!W$1,FALSE),".")</f>
        <v>48.990829268292686</v>
      </c>
      <c r="JS73">
        <f>IFERROR(VLOOKUP(CONCATENATE($G73, ".SP.DYN.LE00.IN"),AREA_WB_6ATTRS,Seq!X$1,FALSE),".")</f>
        <v>49.696024390243906</v>
      </c>
      <c r="JT73">
        <f>IFERROR(VLOOKUP(CONCATENATE($G73, ".SP.DYN.LE00.IN"),AREA_WB_6ATTRS,Seq!Y$1,FALSE),".")</f>
        <v>50.38226829268293</v>
      </c>
      <c r="JU73">
        <f>IFERROR(VLOOKUP(CONCATENATE($G73, ".SP.DYN.LE00.IN"),AREA_WB_6ATTRS,Seq!Z$1,FALSE),".")</f>
        <v>51.043560975609758</v>
      </c>
      <c r="JV73">
        <f>IFERROR(VLOOKUP(CONCATENATE($G73, ".SP.DYN.LE00.IN"),AREA_WB_6ATTRS,Seq!AA$1,FALSE),".")</f>
        <v>51.672902439024398</v>
      </c>
      <c r="JW73">
        <f>IFERROR(VLOOKUP(CONCATENATE($G73, ".SP.DYN.LE00.IN"),AREA_WB_6ATTRS,Seq!AB$1,FALSE),".")</f>
        <v>52.265268292682933</v>
      </c>
      <c r="JX73">
        <f>IFERROR(VLOOKUP(CONCATENATE($G73, ".SP.DYN.LE00.IN"),AREA_WB_6ATTRS,Seq!AC$1,FALSE),".")</f>
        <v>52.818146341463418</v>
      </c>
      <c r="JY73">
        <f>IFERROR(VLOOKUP(CONCATENATE($G73, ".SP.DYN.LE00.IN"),AREA_WB_6ATTRS,Seq!AD$1,FALSE),".")</f>
        <v>53.334487804878052</v>
      </c>
      <c r="JZ73">
        <f>IFERROR(VLOOKUP(CONCATENATE($G73, ".SP.DYN.LE00.IN"),AREA_WB_6ATTRS,Seq!AE$1,FALSE),".")</f>
        <v>53.815829268292688</v>
      </c>
      <c r="KA73">
        <f>IFERROR(VLOOKUP(CONCATENATE($G73, ".SP.DYN.LE00.IN"),AREA_WB_6ATTRS,Seq!AF$1,FALSE),".")</f>
        <v>54.265634146341469</v>
      </c>
      <c r="KB73" t="str">
        <f>IFERROR(VLOOKUP(CONCATENATE($G73, ".SP.DYN.LE00.IN"),AREA_WB_6ATTRS,Seq!AG$1,FALSE),".")</f>
        <v>.</v>
      </c>
      <c r="KK73">
        <f t="shared" si="25"/>
        <v>0</v>
      </c>
      <c r="KL73">
        <f t="shared" si="64"/>
        <v>0</v>
      </c>
      <c r="KM73">
        <f t="shared" si="26"/>
        <v>44610555.772970766</v>
      </c>
      <c r="KN73">
        <f t="shared" si="27"/>
        <v>-44309155.691641614</v>
      </c>
      <c r="KO73">
        <f t="shared" si="65"/>
        <v>-9.9999999403953543E-3</v>
      </c>
      <c r="KP73" t="str">
        <f>work!HA73</f>
        <v>.</v>
      </c>
      <c r="KQ73" t="str">
        <f>work!HB73</f>
        <v>.</v>
      </c>
      <c r="KR73" t="str">
        <f>work!HC73</f>
        <v>.</v>
      </c>
      <c r="KS73" t="str">
        <f>IF(ISNUMBER(work!HI73-work!HA73),work!HI73-work!HA73,".")</f>
        <v>.</v>
      </c>
      <c r="KT73" t="str">
        <f>IF(ISNUMBER(work!HJ73-work!HB73),work!HJ73-work!HB73,".")</f>
        <v>.</v>
      </c>
      <c r="KU73" t="str">
        <f>IF(ISNUMBER(work!HK73-work!HC73),work!HK73-work!HC73,".")</f>
        <v>.</v>
      </c>
      <c r="KW73">
        <f>IFERROR(work!HR73/work!HV73,".")</f>
        <v>3.579763462063541E-5</v>
      </c>
      <c r="KX73">
        <f>IFERROR(work!HS73/work!HW73,".")</f>
        <v>2.0243058402235643E-5</v>
      </c>
      <c r="KY73">
        <f>IFERROR(work!HT73/work!HX73,".")</f>
        <v>4.6233149603401162E-6</v>
      </c>
      <c r="KZ73">
        <f>IFERROR(work!HU73/work!HY73,".")</f>
        <v>0</v>
      </c>
    </row>
    <row r="74" spans="1:312">
      <c r="A74" s="24">
        <f t="shared" si="44"/>
        <v>73</v>
      </c>
      <c r="B74" s="24" t="str">
        <f t="shared" si="45"/>
        <v>InEM90</v>
      </c>
      <c r="C74" s="24" t="str">
        <f t="shared" si="46"/>
        <v>Out</v>
      </c>
      <c r="D74" s="24" t="str">
        <f t="shared" si="47"/>
        <v>In67</v>
      </c>
      <c r="E74" s="25" t="s">
        <v>2436</v>
      </c>
      <c r="F74" s="26" t="str">
        <f t="shared" si="48"/>
        <v>Nigeria</v>
      </c>
      <c r="G74" s="166" t="s">
        <v>1594</v>
      </c>
      <c r="H74" s="166" t="s">
        <v>5007</v>
      </c>
      <c r="I74" s="166" t="s">
        <v>5007</v>
      </c>
      <c r="J74" s="180" t="s">
        <v>5007</v>
      </c>
      <c r="K74" s="180" t="s">
        <v>5007</v>
      </c>
      <c r="L74" s="27">
        <f>IFERROR(VLOOKUP($F74,Area_FDI_84_96,Seq!B$1,FALSE),0)</f>
        <v>0</v>
      </c>
      <c r="M74" s="27">
        <f>IFERROR(VLOOKUP($F74,Area_FDI_84_96,Seq!C$1,FALSE),0)</f>
        <v>0</v>
      </c>
      <c r="N74" s="27">
        <f>IFERROR(VLOOKUP($F74,Area_FDI_84_96,Seq!D$1,FALSE),0)</f>
        <v>0</v>
      </c>
      <c r="O74" s="27">
        <f>IFERROR(VLOOKUP($F74,Area_FDI_84_96,Seq!E$1,FALSE),0)</f>
        <v>0</v>
      </c>
      <c r="P74" s="27">
        <f>IFERROR(VLOOKUP($F74,Area_FDI_84_96,Seq!F$1,FALSE),0)</f>
        <v>0</v>
      </c>
      <c r="Q74" s="27">
        <f>IFERROR(VLOOKUP($F74,Area_FDI_84_96,Seq!G$1,FALSE),0)</f>
        <v>0</v>
      </c>
      <c r="R74" s="27">
        <f>IFERROR(VLOOKUP($F74,Area_FDI_84_96,Seq!H$1,FALSE),0)</f>
        <v>7</v>
      </c>
      <c r="S74" s="27">
        <f>IFERROR(VLOOKUP($F74,Area_FDI_84_96,Seq!I$1,FALSE),0)</f>
        <v>0</v>
      </c>
      <c r="T74" s="27">
        <f>IFERROR(VALUE(VLOOKUP($E74,Area_FDI_92_95,Seq!B$1,FALSE)),0)</f>
        <v>13</v>
      </c>
      <c r="U74" s="27">
        <f>IFERROR(VALUE(VLOOKUP($E74,Area_FDI_92_95,Seq!C$1,FALSE)),0)</f>
        <v>140</v>
      </c>
      <c r="V74" s="27">
        <f>IFERROR(VALUE(VLOOKUP($E74,Area_FDI_92_95,Seq!D$1,FALSE)),0)</f>
        <v>60</v>
      </c>
      <c r="W74" s="27">
        <f>IFERROR(VALUE(VLOOKUP($E74,Area_FDI_92_95,Seq!E$1,FALSE)),0)</f>
        <v>38</v>
      </c>
      <c r="X74" s="27">
        <f>IFERROR(VALUE(VLOOKUP($E74,Area_FDI_96_99,Seq!B$1,FALSE)),0)</f>
        <v>170</v>
      </c>
      <c r="Y74" s="27">
        <f>IFERROR(VALUE(VLOOKUP($E74,Area_FDI_96_99,Seq!C$1,FALSE)),0)</f>
        <v>2</v>
      </c>
      <c r="Z74" s="27">
        <f>IFERROR(VALUE(VLOOKUP($E74,Area_FDI_96_99,Seq!D$1,FALSE)),0)</f>
        <v>326</v>
      </c>
      <c r="AA74" s="27">
        <f>IFERROR(VALUE(VLOOKUP($E74,Area_FDI_96_99,Seq!E$1,FALSE)),0)</f>
        <v>200</v>
      </c>
      <c r="AB74" s="27">
        <f t="shared" si="49"/>
        <v>652</v>
      </c>
      <c r="AC74" s="27">
        <f t="shared" si="50"/>
        <v>384</v>
      </c>
      <c r="AD74" s="27">
        <f t="shared" si="51"/>
        <v>646</v>
      </c>
      <c r="AE74" s="27">
        <f t="shared" si="52"/>
        <v>2083</v>
      </c>
      <c r="AF74" s="27">
        <f t="shared" si="53"/>
        <v>1583</v>
      </c>
      <c r="AG74" s="27">
        <f t="shared" si="54"/>
        <v>856</v>
      </c>
      <c r="AH74" s="27">
        <f t="shared" si="55"/>
        <v>2000</v>
      </c>
      <c r="AI74" s="27">
        <f t="shared" si="56"/>
        <v>1211</v>
      </c>
      <c r="AJ74" s="27">
        <f t="shared" si="57"/>
        <v>5504</v>
      </c>
      <c r="AK74" s="27">
        <f t="shared" si="58"/>
        <v>33</v>
      </c>
      <c r="AL74" s="27">
        <f t="shared" si="59"/>
        <v>500</v>
      </c>
      <c r="AM74" s="27"/>
      <c r="AN74" s="27"/>
      <c r="AO74" s="27"/>
      <c r="AP74" s="27"/>
      <c r="AQ74" s="27"/>
      <c r="AR74" s="27"/>
      <c r="AS74" s="27"/>
      <c r="AT74" s="27">
        <f>IFERROR(work!D74+work!AP74,".")</f>
        <v>21439285.920560043</v>
      </c>
      <c r="AU74" s="27">
        <f>IFERROR(work!E74+work!AQ74,".")</f>
        <v>21977685.07926777</v>
      </c>
      <c r="AV74" s="27">
        <f>IFERROR(work!F74+work!AR74,".")</f>
        <v>23722604.482011162</v>
      </c>
      <c r="AW74" s="27">
        <f>IFERROR(work!G74+work!AS74,".")</f>
        <v>25866928.315586649</v>
      </c>
      <c r="AX74" s="27">
        <f>IFERROR(work!H74+work!AT74,".")</f>
        <v>29281918.755742889</v>
      </c>
      <c r="AY74" s="27">
        <f>IFERROR(work!I74+work!AU74,".")</f>
        <v>33141722.583566703</v>
      </c>
      <c r="AZ74" s="27">
        <f>IFERROR(work!J74+work!AV74,".")</f>
        <v>35888736.151544198</v>
      </c>
      <c r="BA74" s="27">
        <f>IFERROR(work!K74+work!AW74,".")</f>
        <v>39711924.431340568</v>
      </c>
      <c r="BB74" s="27">
        <f>IFERROR(work!L74+work!AX74,".")</f>
        <v>44160941.436646365</v>
      </c>
      <c r="BC74" s="27">
        <f>IFERROR(work!M74+work!AY74,".")</f>
        <v>46065035.284752563</v>
      </c>
      <c r="BD74" s="27">
        <f>IFERROR(work!N74+work!AZ74,".")</f>
        <v>47957621.224594496</v>
      </c>
      <c r="BE74" s="27">
        <f>IFERROR(work!O74+work!BA74,".")</f>
        <v>52214267.472318657</v>
      </c>
      <c r="BF74" s="27">
        <f>IFERROR(work!P74+work!BB74,".")</f>
        <v>59215317.571861014</v>
      </c>
      <c r="BG74" s="27">
        <f>IFERROR(work!Q74+work!BC74,".")</f>
        <v>67060460.764970839</v>
      </c>
      <c r="BH74" s="27">
        <f>IFERROR(work!R74+work!BD74,".")</f>
        <v>75344364.341126516</v>
      </c>
      <c r="BI74" s="27">
        <f>IFERROR(work!S74+work!BE74,".")</f>
        <v>83232842.398382232</v>
      </c>
      <c r="BJ74" s="27">
        <f>IFERROR(work!T74+work!BF74,".")</f>
        <v>91330732.965035573</v>
      </c>
      <c r="BK74" s="27">
        <f>IFERROR(work!U74+work!BG74,".")</f>
        <v>99552286.750525862</v>
      </c>
      <c r="BL74" s="27">
        <f>IFERROR(work!V74+work!BH74,".")</f>
        <v>107066589.96399865</v>
      </c>
      <c r="BM74" s="27">
        <f>IFERROR(work!W74+work!BI74,".")</f>
        <v>114923174.41237339</v>
      </c>
      <c r="BN74" s="27">
        <f>IFERROR(work!X74+work!BJ74,".")</f>
        <v>124445838.37916215</v>
      </c>
      <c r="BO74" s="27">
        <f>IFERROR(work!Y74+work!BK74,".")</f>
        <v>134535729.02674982</v>
      </c>
      <c r="BP74" s="27">
        <f>IFERROR(work!Z74+work!BL74,".")</f>
        <v>146420491.82755539</v>
      </c>
      <c r="BQ74" s="27">
        <f>IFERROR(work!AA74+work!BM74,".")</f>
        <v>161076983.98961517</v>
      </c>
      <c r="BR74" s="27">
        <f>IFERROR(work!AB74+work!BN74,".")</f>
        <v>177372310.38285506</v>
      </c>
      <c r="BS74" s="27">
        <f>IFERROR(work!AC74+work!BO74,".")</f>
        <v>197068869.53105053</v>
      </c>
      <c r="BT74" s="27">
        <f>IFERROR(work!AD74+work!BP74,".")</f>
        <v>221694251.01257223</v>
      </c>
      <c r="BU74" s="27">
        <f>IFERROR(work!AE74+work!BQ74,".")</f>
        <v>252665336.47727162</v>
      </c>
      <c r="BV74" s="27">
        <f>IFERROR(work!AF74+work!BR74,".")</f>
        <v>276669279.42888409</v>
      </c>
      <c r="BW74" s="27">
        <f>IFERROR(work!AG74+work!BS74,".")</f>
        <v>301959658.90170908</v>
      </c>
      <c r="BX74" s="27">
        <f>IFERROR(work!AH74+work!BT74,".")</f>
        <v>333158997.59571618</v>
      </c>
      <c r="BY74" s="27">
        <f>IFERROR(work!AI74+work!BU74,".")</f>
        <v>363268800.48910558</v>
      </c>
      <c r="BZ74" s="27"/>
      <c r="CA74" s="27"/>
      <c r="CB74" s="27"/>
      <c r="CC74" s="27"/>
      <c r="CD74" s="27"/>
      <c r="CE74" s="27"/>
      <c r="CF74" s="27">
        <f>IFERROR(work!AP74-work!D74,".")</f>
        <v>-15148938.167161336</v>
      </c>
      <c r="CG74" s="27">
        <f>IFERROR(work!AQ74-work!E74,".")</f>
        <v>-16513126.661015131</v>
      </c>
      <c r="CH74" s="27">
        <f>IFERROR(work!AR74-work!F74,".")</f>
        <v>-18270871.126637504</v>
      </c>
      <c r="CI74" s="27">
        <f>IFERROR(work!AS74-work!G74,".")</f>
        <v>-20703836.134404875</v>
      </c>
      <c r="CJ74" s="27">
        <f>IFERROR(work!AT74-work!H74,".")</f>
        <v>-24367601.890647259</v>
      </c>
      <c r="CK74" s="27">
        <f>IFERROR(work!AU74-work!I74,".")</f>
        <v>-27750483.350086041</v>
      </c>
      <c r="CL74" s="27">
        <f>IFERROR(work!AV74-work!J74,".")</f>
        <v>-30361983.904270023</v>
      </c>
      <c r="CM74" s="27">
        <f>IFERROR(work!AW74-work!K74,".")</f>
        <v>-34223879.150948115</v>
      </c>
      <c r="CN74" s="27">
        <f>IFERROR(work!AX74-work!L74,".")</f>
        <v>-38129607.950440921</v>
      </c>
      <c r="CO74" s="27">
        <f>IFERROR(work!AY74-work!M74,".")</f>
        <v>-39599426.627205446</v>
      </c>
      <c r="CP74" s="27">
        <f>IFERROR(work!AZ74-work!N74,".")</f>
        <v>-40962090.240017883</v>
      </c>
      <c r="CQ74" s="27">
        <f>IFERROR(work!BA74-work!O74,".")</f>
        <v>-44886057.447038032</v>
      </c>
      <c r="CR74" s="27">
        <f>IFERROR(work!BB74-work!P74,".")</f>
        <v>-51673253.486044228</v>
      </c>
      <c r="CS74" s="27">
        <f>IFERROR(work!BC74-work!Q74,".")</f>
        <v>-59352510.241041318</v>
      </c>
      <c r="CT74" s="27">
        <f>IFERROR(work!BD74-work!R74,".")</f>
        <v>-67628705.866673067</v>
      </c>
      <c r="CU74" s="27">
        <f>IFERROR(work!BE74-work!S74,".")</f>
        <v>-75324292.46206747</v>
      </c>
      <c r="CV74" s="27">
        <f>IFERROR(work!BF74-work!T74,".")</f>
        <v>-83082115.381459251</v>
      </c>
      <c r="CW74" s="27">
        <f>IFERROR(work!BG74-work!U74,".")</f>
        <v>-91080956.492192984</v>
      </c>
      <c r="CX74" s="27">
        <f>IFERROR(work!BH74-work!V74,".")</f>
        <v>-98436046.25165239</v>
      </c>
      <c r="CY74" s="27">
        <f>IFERROR(work!BI74-work!W74,".")</f>
        <v>-106197662.1556671</v>
      </c>
      <c r="CZ74" s="27">
        <f>IFERROR(work!BJ74-work!X74,".")</f>
        <v>-115249148.46059372</v>
      </c>
      <c r="DA74" s="27">
        <f>IFERROR(work!BK74-work!Y74,".")</f>
        <v>-125053941.72070576</v>
      </c>
      <c r="DB74" s="27">
        <f>IFERROR(work!BL74-work!Z74,".")</f>
        <v>-136791838.95791861</v>
      </c>
      <c r="DC74" s="27">
        <f>IFERROR(work!BM74-work!AA74,".")</f>
        <v>-150456579.87440583</v>
      </c>
      <c r="DD74" s="27">
        <f>IFERROR(work!BN74-work!AB74,".")</f>
        <v>-165626143.4314335</v>
      </c>
      <c r="DE74" s="27">
        <f>IFERROR(work!BO74-work!AC74,".")</f>
        <v>-184688409.56425223</v>
      </c>
      <c r="DF74" s="27">
        <f>IFERROR(work!BP74-work!AD74,".")</f>
        <v>-208546202.52783239</v>
      </c>
      <c r="DG74" s="27">
        <f>IFERROR(work!BQ74-work!AE74,".")</f>
        <v>-238669261.46587193</v>
      </c>
      <c r="DH74" s="27">
        <f>IFERROR(work!BR74-work!AF74,".")</f>
        <v>-261833439.91680044</v>
      </c>
      <c r="DI74" s="27">
        <f>IFERROR(work!BS74-work!AG74,".")</f>
        <v>-286085310.62377954</v>
      </c>
      <c r="DJ74" s="27">
        <f>IFERROR(work!BT74-work!AH74,".")</f>
        <v>-316042648.76042324</v>
      </c>
      <c r="DK74" s="27">
        <f>IFERROR(work!BU74-work!AI74,".")</f>
        <v>-345010195.68544233</v>
      </c>
      <c r="DL74" s="27"/>
      <c r="DM74" s="27"/>
      <c r="DN74" s="27"/>
      <c r="DO74" s="27"/>
      <c r="DP74" s="27"/>
      <c r="DQ74" s="27"/>
      <c r="DR74" s="27"/>
      <c r="DS74" s="27">
        <f>IFERROR(work!DO74-work!CC74,".")</f>
        <v>0.26799999237060546</v>
      </c>
      <c r="DT74" s="27">
        <f>IFERROR(work!DP74-work!CD74,".")</f>
        <v>0.26699999237060545</v>
      </c>
      <c r="DU74" s="27">
        <f>IFERROR(work!DQ74-work!CE74,".")</f>
        <v>0.26699999237060545</v>
      </c>
      <c r="DV74" s="27">
        <f>IFERROR(work!DR74-work!CF74,".")</f>
        <v>0.26599999237060545</v>
      </c>
      <c r="DW74" s="27">
        <f>IFERROR(work!DS74-work!CG74,".")</f>
        <v>0.26599999237060545</v>
      </c>
      <c r="DX74" s="27">
        <f>IFERROR(work!DT74-work!CH74,".")</f>
        <v>0.26499999237060545</v>
      </c>
      <c r="DY74" s="27">
        <f>IFERROR(work!DU74-work!CI74,".")</f>
        <v>0.26399999237060545</v>
      </c>
      <c r="DZ74" s="27">
        <f>IFERROR(work!DV74-work!CJ74,".")</f>
        <v>0.26299999237060545</v>
      </c>
      <c r="EA74" s="27">
        <f>IFERROR(work!DW74-work!CK74,".")</f>
        <v>0.26199999237060545</v>
      </c>
      <c r="EB74" s="27">
        <f>IFERROR(work!DX74-work!CL74,".")</f>
        <v>0.26099999237060545</v>
      </c>
      <c r="EC74" s="27">
        <f>IFERROR(work!DY74-work!CM74,".")</f>
        <v>0.25899999237060545</v>
      </c>
      <c r="ED74" s="27">
        <f>IFERROR(work!DZ74-work!CN74,".")</f>
        <v>0.25699999237060545</v>
      </c>
      <c r="EE74" s="27">
        <f>IFERROR(work!EA74-work!CO74,".")</f>
        <v>0.25599999237060544</v>
      </c>
      <c r="EF74" s="27">
        <f>IFERROR(work!EB74-work!CP74,".")</f>
        <v>0.25399999237060544</v>
      </c>
      <c r="EG74" s="27">
        <f>IFERROR(work!EC74-work!CQ74,".")</f>
        <v>0.25199999237060544</v>
      </c>
      <c r="EH74" s="27">
        <f>IFERROR(work!ED74-work!CR74,".")</f>
        <v>0.24999999237060547</v>
      </c>
      <c r="EI74" s="27" t="str">
        <f>IFERROR(work!EE74-work!CS74,".")</f>
        <v>.</v>
      </c>
      <c r="EJ74" s="27" t="str">
        <f>IFERROR(work!EF74-work!CT74,".")</f>
        <v>.</v>
      </c>
      <c r="EK74" s="27" t="str">
        <f>IFERROR(work!EG74-work!CU74,".")</f>
        <v>.</v>
      </c>
      <c r="EL74" s="27" t="str">
        <f>IFERROR(work!EH74-work!CV74,".")</f>
        <v>.</v>
      </c>
      <c r="EM74" s="27" t="str">
        <f>IFERROR(work!EI74-work!CW74,".")</f>
        <v>.</v>
      </c>
      <c r="EN74" s="27" t="str">
        <f>IFERROR(work!EJ74-work!CX74,".")</f>
        <v>.</v>
      </c>
      <c r="EO74" s="27" t="str">
        <f>IFERROR(work!EK74-work!CY74,".")</f>
        <v>.</v>
      </c>
      <c r="EP74" s="27" t="str">
        <f>IFERROR(work!EL74-work!CZ74,".")</f>
        <v>.</v>
      </c>
      <c r="EQ74" s="27" t="str">
        <f>IFERROR(work!EM74-work!DA74,".")</f>
        <v>.</v>
      </c>
      <c r="ER74" s="27" t="str">
        <f>IFERROR(work!EN74-work!DB74,".")</f>
        <v>.</v>
      </c>
      <c r="ES74" s="27" t="str">
        <f>IFERROR(work!EO74-work!DC74,".")</f>
        <v>.</v>
      </c>
      <c r="ET74" s="27" t="str">
        <f>IFERROR(work!EP74-work!DD74,".")</f>
        <v>.</v>
      </c>
      <c r="EU74" s="27" t="str">
        <f>IFERROR(work!EQ74-work!DE74,".")</f>
        <v>.</v>
      </c>
      <c r="EV74" s="27" t="str">
        <f>IFERROR(work!ER74-work!DF74,".")</f>
        <v>.</v>
      </c>
      <c r="EW74" s="27" t="str">
        <f>IFERROR(work!ES74-work!DG74,".")</f>
        <v>.</v>
      </c>
      <c r="EX74" s="27" t="str">
        <f>IFERROR(work!ET74-work!DH74,".")</f>
        <v>.</v>
      </c>
      <c r="EY74" s="27"/>
      <c r="EZ74" s="27"/>
      <c r="FA74" s="27"/>
      <c r="FB74" s="27"/>
      <c r="FC74" s="27"/>
      <c r="FD74" s="27"/>
      <c r="FE74" s="27" t="str">
        <f>IF(ISNUMBER(work!GZ74/work!HD74),work!GZ74/work!HD74,".")</f>
        <v>.</v>
      </c>
      <c r="FF74" s="27" t="str">
        <f>IF(ISNUMBER(work!HA74/work!HE74),work!HA74/work!HE74,".")</f>
        <v>.</v>
      </c>
      <c r="FG74" s="27" t="str">
        <f>IF(ISNUMBER(work!HB74/work!HF74),work!HB74/work!HF74,".")</f>
        <v>.</v>
      </c>
      <c r="FH74" s="27" t="str">
        <f>IF(ISNUMBER(work!HC74/work!HG74),work!HC74/work!HG74,".")</f>
        <v>.</v>
      </c>
      <c r="FI74" s="27" t="str">
        <f>IF(ISNUMBER((work!HA74+work!HB74)/(work!HE74+work!HF74)),(work!HA74+work!HB74)/(work!HE74+work!HF74),".")</f>
        <v>.</v>
      </c>
      <c r="FJ74" s="27" t="str">
        <f>IF(ISNUMBER(work!HH74/work!HL74),work!HH74/work!HL74,".")</f>
        <v>.</v>
      </c>
      <c r="FK74" s="27" t="str">
        <f>IF(ISNUMBER(work!HI74/work!HM74),work!HI74/work!HM74,".")</f>
        <v>.</v>
      </c>
      <c r="FL74" s="27" t="str">
        <f>IF(ISNUMBER(work!HJ74/work!HN74),work!HJ74/work!HN74,".")</f>
        <v>.</v>
      </c>
      <c r="FM74" s="27" t="str">
        <f>IF(ISNUMBER(work!HK74/work!HO74),work!HK74/work!HO74,".")</f>
        <v>.</v>
      </c>
      <c r="FN74" s="27" t="str">
        <f>IF(ISNUMBER((work!HI74+work!HJ74)/(work!HM74+work!HN74)),(work!HI74+work!HJ74)/(work!HM74+work!HN74),".")</f>
        <v>.</v>
      </c>
      <c r="FO74" s="27" t="s">
        <v>5007</v>
      </c>
      <c r="FP74" s="27" t="s">
        <v>5007</v>
      </c>
      <c r="FQ74" s="27" t="s">
        <v>5007</v>
      </c>
      <c r="FR74" s="27" t="s">
        <v>5007</v>
      </c>
      <c r="FS74" s="27" t="s">
        <v>5007</v>
      </c>
      <c r="FT74" s="27" t="str">
        <f>work!GM74</f>
        <v>.</v>
      </c>
      <c r="FU74" s="27">
        <f>work!GN74</f>
        <v>1.5410176204372304E-5</v>
      </c>
      <c r="FV74" s="27" t="str">
        <f>work!GO74</f>
        <v>.</v>
      </c>
      <c r="FW74" s="27" t="s">
        <v>5007</v>
      </c>
      <c r="FX74" s="27"/>
      <c r="FY74" s="27">
        <f t="shared" si="60"/>
        <v>11469.91</v>
      </c>
      <c r="FZ74">
        <f t="shared" si="62"/>
        <v>645</v>
      </c>
      <c r="GA74" t="str">
        <f>work!HC74</f>
        <v>.</v>
      </c>
      <c r="GB74" t="str">
        <f>IF(ISNUMBER(work!HA74+work!HB74),work!HA74+work!HB74,".")</f>
        <v>.</v>
      </c>
      <c r="GC74" t="str">
        <f>IF(ISNUMBER(work!HK74-work!HC74),work!HK74-work!HC74,".")</f>
        <v>.</v>
      </c>
      <c r="GD74" t="str">
        <f>IF(ISNUMBER(work!HI74+work!HJ74-work!HA74-work!HB74),(work!HI74+work!HJ74-work!HA74-work!HB74),".")</f>
        <v>.</v>
      </c>
      <c r="GH74" t="str">
        <f>work!GQ74</f>
        <v>.</v>
      </c>
      <c r="GI74">
        <f>work!GR74</f>
        <v>1500</v>
      </c>
      <c r="GJ74" t="str">
        <f>work!GZ74</f>
        <v>.</v>
      </c>
      <c r="GK74" t="str">
        <f>work!HH74</f>
        <v>.</v>
      </c>
      <c r="GL74">
        <f t="shared" si="61"/>
        <v>0</v>
      </c>
      <c r="GM74" t="str">
        <f>IFERROR(VLOOKUP($F74,AREA_EM_ALLYEAR,Seq!B$1,FALSE),".")</f>
        <v>.</v>
      </c>
      <c r="GN74" t="str">
        <f>IFERROR(VLOOKUP($F74,AREA_EM_ALLYEAR,Seq!C$1,FALSE),".")</f>
        <v>.</v>
      </c>
      <c r="GO74" t="str">
        <f>IFERROR(VLOOKUP($F74,AREA_EM_ALLYEAR,Seq!D$1,FALSE),".")</f>
        <v>.</v>
      </c>
      <c r="GP74" t="str">
        <f>IFERROR(VLOOKUP($F74,AREA_EM_ALLYEAR,Seq!E$1,FALSE),".")</f>
        <v>.</v>
      </c>
      <c r="GQ74" t="str">
        <f>IFERROR(VLOOKUP($F74,AREA_EM_ALLYEAR,Seq!F$1,FALSE),".")</f>
        <v>.</v>
      </c>
      <c r="GR74" t="str">
        <f>IFERROR(VLOOKUP($F74,AREA_EM_ALLYEAR,Seq!G$1,FALSE),".")</f>
        <v>.</v>
      </c>
      <c r="GS74" t="str">
        <f>IFERROR(VLOOKUP($F74,AREA_EM_ALLYEAR,Seq!H$1,FALSE),".")</f>
        <v>.</v>
      </c>
      <c r="GT74" t="str">
        <f>IFERROR(VLOOKUP($F74,AREA_EM_ALLYEAR,Seq!I$1,FALSE),".")</f>
        <v>.</v>
      </c>
      <c r="GU74" t="str">
        <f>IFERROR(VLOOKUP($F74,AREA_EM_ALLYEAR,Seq!J$1,FALSE),".")</f>
        <v>.</v>
      </c>
      <c r="GV74" t="str">
        <f>IFERROR(VLOOKUP($F74,AREA_EM_ALLYEAR,Seq!K$1,FALSE),".")</f>
        <v>.</v>
      </c>
      <c r="GW74" t="str">
        <f>IFERROR(VLOOKUP($F74,AREA_EM_ALLYEAR,Seq!L$1,FALSE),".")</f>
        <v>.</v>
      </c>
      <c r="GX74" t="str">
        <f>IFERROR(VLOOKUP($F74,AREA_EM_ALLYEAR,Seq!M$1,FALSE),".")</f>
        <v>.</v>
      </c>
      <c r="GY74" t="str">
        <f>IFERROR(VLOOKUP($F74,AREA_EM_ALLYEAR,Seq!N$1,FALSE),".")</f>
        <v>.</v>
      </c>
      <c r="GZ74" t="str">
        <f>IFERROR(VLOOKUP($F74,AREA_EM_ALLYEAR,Seq!O$1,FALSE),".")</f>
        <v>.</v>
      </c>
      <c r="HA74" t="str">
        <f t="shared" si="63"/>
        <v>.</v>
      </c>
      <c r="HK74" s="139">
        <f>IFERROR(VLOOKUP(CONCATENATE($G74, ".SP.DYN.LE00.IN"),AREA_WB_6ATTRS,Seq!B$1,FALSE)-VLOOKUP("CHN.SP.DYN.LE00.IN",AREA_WB_6ATTRS,Seq!B$1,FALSE),".")</f>
        <v>-21.50553658536586</v>
      </c>
      <c r="HL74" s="139">
        <f>IFERROR(VLOOKUP(CONCATENATE($G74, ".SP.DYN.LE00.IN"),AREA_WB_6ATTRS,Seq!C$1,FALSE)-VLOOKUP("CHN.SP.DYN.LE00.IN",AREA_WB_6ATTRS,Seq!C$1,FALSE),".")</f>
        <v>-21.619024390243915</v>
      </c>
      <c r="HM74" s="139">
        <f>IFERROR(VLOOKUP(CONCATENATE($G74, ".SP.DYN.LE00.IN"),AREA_WB_6ATTRS,Seq!D$1,FALSE)-VLOOKUP("CHN.SP.DYN.LE00.IN",AREA_WB_6ATTRS,Seq!D$1,FALSE),".")</f>
        <v>-21.772390243902436</v>
      </c>
      <c r="HN74" s="139">
        <f>IFERROR(VLOOKUP(CONCATENATE($G74, ".SP.DYN.LE00.IN"),AREA_WB_6ATTRS,Seq!E$1,FALSE)-VLOOKUP("CHN.SP.DYN.LE00.IN",AREA_WB_6ATTRS,Seq!E$1,FALSE),".")</f>
        <v>-21.955804878048781</v>
      </c>
      <c r="HO74" s="139">
        <f>IFERROR(VLOOKUP(CONCATENATE($G74, ".SP.DYN.LE00.IN"),AREA_WB_6ATTRS,Seq!F$1,FALSE)-VLOOKUP("CHN.SP.DYN.LE00.IN",AREA_WB_6ATTRS,Seq!F$1,FALSE),".")</f>
        <v>-22.168731707317065</v>
      </c>
      <c r="HP74" s="139">
        <f>IFERROR(VLOOKUP(CONCATENATE($G74, ".SP.DYN.LE00.IN"),AREA_WB_6ATTRS,Seq!G$1,FALSE)-VLOOKUP("CHN.SP.DYN.LE00.IN",AREA_WB_6ATTRS,Seq!G$1,FALSE),".")</f>
        <v>-22.409121951219518</v>
      </c>
      <c r="HQ74" s="139">
        <f>IFERROR(VLOOKUP(CONCATENATE($G74, ".SP.DYN.LE00.IN"),AREA_WB_6ATTRS,Seq!H$1,FALSE)-VLOOKUP("CHN.SP.DYN.LE00.IN",AREA_WB_6ATTRS,Seq!H$1,FALSE),".")</f>
        <v>-22.671926829268294</v>
      </c>
      <c r="HR74" s="139">
        <f>IFERROR(VLOOKUP(CONCATENATE($G74, ".SP.DYN.LE00.IN"),AREA_WB_6ATTRS,Seq!I$1,FALSE)-VLOOKUP("CHN.SP.DYN.LE00.IN",AREA_WB_6ATTRS,Seq!I$1,FALSE),".")</f>
        <v>-22.950634146341471</v>
      </c>
      <c r="HS74" s="139">
        <f>IFERROR(VLOOKUP(CONCATENATE($G74, ".SP.DYN.LE00.IN"),AREA_WB_6ATTRS,Seq!J$1,FALSE)-VLOOKUP("CHN.SP.DYN.LE00.IN",AREA_WB_6ATTRS,Seq!J$1,FALSE),".")</f>
        <v>-23.238707317073178</v>
      </c>
      <c r="HT74" s="139">
        <f>IFERROR(VLOOKUP(CONCATENATE($G74, ".SP.DYN.LE00.IN"),AREA_WB_6ATTRS,Seq!K$1,FALSE)-VLOOKUP("CHN.SP.DYN.LE00.IN",AREA_WB_6ATTRS,Seq!K$1,FALSE),".")</f>
        <v>-23.52712195121952</v>
      </c>
      <c r="HU74" s="139">
        <f>IFERROR(VLOOKUP(CONCATENATE($G74, ".SP.DYN.LE00.IN"),AREA_WB_6ATTRS,Seq!L$1,FALSE)-VLOOKUP("CHN.SP.DYN.LE00.IN",AREA_WB_6ATTRS,Seq!L$1,FALSE),".")</f>
        <v>-23.82239024390244</v>
      </c>
      <c r="HV74" s="139">
        <f>IFERROR(VLOOKUP(CONCATENATE($G74, ".SP.DYN.LE00.IN"),AREA_WB_6ATTRS,Seq!M$1,FALSE)-VLOOKUP("CHN.SP.DYN.LE00.IN",AREA_WB_6ATTRS,Seq!M$1,FALSE),".")</f>
        <v>-24.129487804878053</v>
      </c>
      <c r="HW74" s="139">
        <f>IFERROR(VLOOKUP(CONCATENATE($G74, ".SP.DYN.LE00.IN"),AREA_WB_6ATTRS,Seq!N$1,FALSE)-VLOOKUP("CHN.SP.DYN.LE00.IN",AREA_WB_6ATTRS,Seq!N$1,FALSE),".")</f>
        <v>-24.446463414634138</v>
      </c>
      <c r="HX74" s="139">
        <f>IFERROR(VLOOKUP(CONCATENATE($G74, ".SP.DYN.LE00.IN"),AREA_WB_6ATTRS,Seq!O$1,FALSE)-VLOOKUP("CHN.SP.DYN.LE00.IN",AREA_WB_6ATTRS,Seq!O$1,FALSE),".")</f>
        <v>-24.764365853658546</v>
      </c>
      <c r="HY74" s="139">
        <f>IFERROR(VLOOKUP(CONCATENATE($G74, ".SP.DYN.LE00.IN"),AREA_WB_6ATTRS,Seq!P$1,FALSE)-VLOOKUP("CHN.SP.DYN.LE00.IN",AREA_WB_6ATTRS,Seq!P$1,FALSE),".")</f>
        <v>-25.063195121951225</v>
      </c>
      <c r="HZ74" s="139">
        <f>IFERROR(VLOOKUP(CONCATENATE($G74, ".SP.DYN.LE00.IN"),AREA_WB_6ATTRS,Seq!Q$1,FALSE)-VLOOKUP("CHN.SP.DYN.LE00.IN",AREA_WB_6ATTRS,Seq!Q$1,FALSE),".")</f>
        <v>-25.309024390243906</v>
      </c>
      <c r="IA74" s="139">
        <f>IFERROR(VLOOKUP(CONCATENATE($G74, ".SP.DYN.LE00.IN"),AREA_WB_6ATTRS,Seq!R$1,FALSE)-VLOOKUP("CHN.SP.DYN.LE00.IN",AREA_WB_6ATTRS,Seq!R$1,FALSE),".")</f>
        <v>-25.465804878048786</v>
      </c>
      <c r="IB74" s="139">
        <f>IFERROR(VLOOKUP(CONCATENATE($G74, ".SP.DYN.LE00.IN"),AREA_WB_6ATTRS,Seq!S$1,FALSE)-VLOOKUP("CHN.SP.DYN.LE00.IN",AREA_WB_6ATTRS,Seq!S$1,FALSE),".")</f>
        <v>-25.512609756097568</v>
      </c>
      <c r="IC74" s="139">
        <f>IFERROR(VLOOKUP(CONCATENATE($G74, ".SP.DYN.LE00.IN"),AREA_WB_6ATTRS,Seq!T$1,FALSE)-VLOOKUP("CHN.SP.DYN.LE00.IN",AREA_WB_6ATTRS,Seq!T$1,FALSE),".")</f>
        <v>-25.440951219512208</v>
      </c>
      <c r="ID74" s="139">
        <f>IFERROR(VLOOKUP(CONCATENATE($G74, ".SP.DYN.LE00.IN"),AREA_WB_6ATTRS,Seq!U$1,FALSE)-VLOOKUP("CHN.SP.DYN.LE00.IN",AREA_WB_6ATTRS,Seq!U$1,FALSE),".")</f>
        <v>-25.253853658536606</v>
      </c>
      <c r="IE74" s="139">
        <f>IFERROR(VLOOKUP(CONCATENATE($G74, ".SP.DYN.LE00.IN"),AREA_WB_6ATTRS,Seq!V$1,FALSE)-VLOOKUP("CHN.SP.DYN.LE00.IN",AREA_WB_6ATTRS,Seq!V$1,FALSE),".")</f>
        <v>-24.969390243902446</v>
      </c>
      <c r="IF74" s="139">
        <f>IFERROR(VLOOKUP(CONCATENATE($G74, ".SP.DYN.LE00.IN"),AREA_WB_6ATTRS,Seq!W$1,FALSE)-VLOOKUP("CHN.SP.DYN.LE00.IN",AREA_WB_6ATTRS,Seq!W$1,FALSE),".")</f>
        <v>-24.614073170731714</v>
      </c>
      <c r="IG74" s="139">
        <f>IFERROR(VLOOKUP(CONCATENATE($G74, ".SP.DYN.LE00.IN"),AREA_WB_6ATTRS,Seq!X$1,FALSE)-VLOOKUP("CHN.SP.DYN.LE00.IN",AREA_WB_6ATTRS,Seq!X$1,FALSE),".")</f>
        <v>-24.22895121951219</v>
      </c>
      <c r="IH74" s="139">
        <f>IFERROR(VLOOKUP(CONCATENATE($G74, ".SP.DYN.LE00.IN"),AREA_WB_6ATTRS,Seq!Y$1,FALSE)-VLOOKUP("CHN.SP.DYN.LE00.IN",AREA_WB_6ATTRS,Seq!Y$1,FALSE),".")</f>
        <v>-23.848512195121948</v>
      </c>
      <c r="II74" s="139">
        <f>IFERROR(VLOOKUP(CONCATENATE($G74, ".SP.DYN.LE00.IN"),AREA_WB_6ATTRS,Seq!Z$1,FALSE)-VLOOKUP("CHN.SP.DYN.LE00.IN",AREA_WB_6ATTRS,Seq!Z$1,FALSE),".")</f>
        <v>-23.489731707317077</v>
      </c>
      <c r="IJ74" s="139">
        <f>IFERROR(VLOOKUP(CONCATENATE($G74, ".SP.DYN.LE00.IN"),AREA_WB_6ATTRS,Seq!AA$1,FALSE)-VLOOKUP("CHN.SP.DYN.LE00.IN",AREA_WB_6ATTRS,Seq!AA$1,FALSE),".")</f>
        <v>-23.166609756097557</v>
      </c>
      <c r="IK74" s="139">
        <f>IFERROR(VLOOKUP(CONCATENATE($G74, ".SP.DYN.LE00.IN"),AREA_WB_6ATTRS,Seq!AB$1,FALSE)-VLOOKUP("CHN.SP.DYN.LE00.IN",AREA_WB_6ATTRS,Seq!AB$1,FALSE),".")</f>
        <v>-22.879073170731715</v>
      </c>
      <c r="IL74" s="139">
        <f>IFERROR(VLOOKUP(CONCATENATE($G74, ".SP.DYN.LE00.IN"),AREA_WB_6ATTRS,Seq!AC$1,FALSE)-VLOOKUP("CHN.SP.DYN.LE00.IN",AREA_WB_6ATTRS,Seq!AC$1,FALSE),".")</f>
        <v>-22.613097560975604</v>
      </c>
      <c r="IM74" s="139">
        <f>IFERROR(VLOOKUP(CONCATENATE($G74, ".SP.DYN.LE00.IN"),AREA_WB_6ATTRS,Seq!AD$1,FALSE)-VLOOKUP("CHN.SP.DYN.LE00.IN",AREA_WB_6ATTRS,Seq!AD$1,FALSE),".")</f>
        <v>-22.355609756097557</v>
      </c>
      <c r="IN74" s="139">
        <f>IFERROR(VLOOKUP(CONCATENATE($G74, ".SP.DYN.LE00.IN"),AREA_WB_6ATTRS,Seq!AE$1,FALSE)-VLOOKUP("CHN.SP.DYN.LE00.IN",AREA_WB_6ATTRS,Seq!AE$1,FALSE),".")</f>
        <v>-22.107097560975603</v>
      </c>
      <c r="IO74" s="139">
        <f>IFERROR(VLOOKUP(CONCATENATE($G74, ".SP.DYN.LE00.IN"),AREA_WB_6ATTRS,Seq!AF$1,FALSE)-VLOOKUP("CHN.SP.DYN.LE00.IN",AREA_WB_6ATTRS,Seq!AF$1,FALSE),".")</f>
        <v>-21.863073170731717</v>
      </c>
      <c r="IP74" s="139" t="str">
        <f>IFERROR(VLOOKUP(CONCATENATE($G74, ".SP.DYN.LE00.IN"),AREA_WB_6ATTRS,Seq!AG$1,FALSE)-VLOOKUP("CHN.SP.DYN.LE00.IN",AREA_WB_6ATTRS,Seq!AG$1,FALSE),".")</f>
        <v>.</v>
      </c>
      <c r="IW74">
        <f>IFERROR(VLOOKUP(CONCATENATE($G74, ".SP.DYN.LE00.IN"),AREA_WB_6ATTRS,Seq!B$1,FALSE),".")</f>
        <v>45.488268292682932</v>
      </c>
      <c r="IX74">
        <f>IFERROR(VLOOKUP(CONCATENATE($G74, ".SP.DYN.LE00.IN"),AREA_WB_6ATTRS,Seq!C$1,FALSE),".")</f>
        <v>45.643902439024394</v>
      </c>
      <c r="IY74">
        <f>IFERROR(VLOOKUP(CONCATENATE($G74, ".SP.DYN.LE00.IN"),AREA_WB_6ATTRS,Seq!D$1,FALSE),".")</f>
        <v>45.762512195121957</v>
      </c>
      <c r="IZ74">
        <f>IFERROR(VLOOKUP(CONCATENATE($G74, ".SP.DYN.LE00.IN"),AREA_WB_6ATTRS,Seq!E$1,FALSE),".")</f>
        <v>45.84404878048781</v>
      </c>
      <c r="JA74">
        <f>IFERROR(VLOOKUP(CONCATENATE($G74, ".SP.DYN.LE00.IN"),AREA_WB_6ATTRS,Seq!F$1,FALSE),".")</f>
        <v>45.890536585365865</v>
      </c>
      <c r="JB74">
        <f>IFERROR(VLOOKUP(CONCATENATE($G74, ".SP.DYN.LE00.IN"),AREA_WB_6ATTRS,Seq!G$1,FALSE),".")</f>
        <v>45.904024390243904</v>
      </c>
      <c r="JC74">
        <f>IFERROR(VLOOKUP(CONCATENATE($G74, ".SP.DYN.LE00.IN"),AREA_WB_6ATTRS,Seq!H$1,FALSE),".")</f>
        <v>45.887560975609766</v>
      </c>
      <c r="JD74">
        <f>IFERROR(VLOOKUP(CONCATENATE($G74, ".SP.DYN.LE00.IN"),AREA_WB_6ATTRS,Seq!I$1,FALSE),".")</f>
        <v>45.846682926829274</v>
      </c>
      <c r="JE74">
        <f>IFERROR(VLOOKUP(CONCATENATE($G74, ".SP.DYN.LE00.IN"),AREA_WB_6ATTRS,Seq!J$1,FALSE),".")</f>
        <v>45.788414634146349</v>
      </c>
      <c r="JF74">
        <f>IFERROR(VLOOKUP(CONCATENATE($G74, ".SP.DYN.LE00.IN"),AREA_WB_6ATTRS,Seq!K$1,FALSE),".")</f>
        <v>45.719804878048784</v>
      </c>
      <c r="JG74">
        <f>IFERROR(VLOOKUP(CONCATENATE($G74, ".SP.DYN.LE00.IN"),AREA_WB_6ATTRS,Seq!L$1,FALSE),".")</f>
        <v>45.637341463414636</v>
      </c>
      <c r="JH74">
        <f>IFERROR(VLOOKUP(CONCATENATE($G74, ".SP.DYN.LE00.IN"),AREA_WB_6ATTRS,Seq!M$1,FALSE),".")</f>
        <v>45.534536585365856</v>
      </c>
      <c r="JI74">
        <f>IFERROR(VLOOKUP(CONCATENATE($G74, ".SP.DYN.LE00.IN"),AREA_WB_6ATTRS,Seq!N$1,FALSE),".")</f>
        <v>45.415365853658543</v>
      </c>
      <c r="JJ74">
        <f>IFERROR(VLOOKUP(CONCATENATE($G74, ".SP.DYN.LE00.IN"),AREA_WB_6ATTRS,Seq!O$1,FALSE),".")</f>
        <v>45.290268292682924</v>
      </c>
      <c r="JK74">
        <f>IFERROR(VLOOKUP(CONCATENATE($G74, ".SP.DYN.LE00.IN"),AREA_WB_6ATTRS,Seq!P$1,FALSE),".")</f>
        <v>45.179731707317075</v>
      </c>
      <c r="JL74">
        <f>IFERROR(VLOOKUP(CONCATENATE($G74, ".SP.DYN.LE00.IN"),AREA_WB_6ATTRS,Seq!Q$1,FALSE),".")</f>
        <v>45.115707317073173</v>
      </c>
      <c r="JM74">
        <f>IFERROR(VLOOKUP(CONCATENATE($G74, ".SP.DYN.LE00.IN"),AREA_WB_6ATTRS,Seq!R$1,FALSE),".")</f>
        <v>45.133219512195126</v>
      </c>
      <c r="JN74">
        <f>IFERROR(VLOOKUP(CONCATENATE($G74, ".SP.DYN.LE00.IN"),AREA_WB_6ATTRS,Seq!S$1,FALSE),".")</f>
        <v>45.253707317073172</v>
      </c>
      <c r="JO74">
        <f>IFERROR(VLOOKUP(CONCATENATE($G74, ".SP.DYN.LE00.IN"),AREA_WB_6ATTRS,Seq!T$1,FALSE),".")</f>
        <v>45.486146341463417</v>
      </c>
      <c r="JP74">
        <f>IFERROR(VLOOKUP(CONCATENATE($G74, ".SP.DYN.LE00.IN"),AREA_WB_6ATTRS,Seq!U$1,FALSE),".")</f>
        <v>45.829536585365851</v>
      </c>
      <c r="JQ74">
        <f>IFERROR(VLOOKUP(CONCATENATE($G74, ".SP.DYN.LE00.IN"),AREA_WB_6ATTRS,Seq!V$1,FALSE),".")</f>
        <v>46.272317073170733</v>
      </c>
      <c r="JR74">
        <f>IFERROR(VLOOKUP(CONCATENATE($G74, ".SP.DYN.LE00.IN"),AREA_WB_6ATTRS,Seq!W$1,FALSE),".")</f>
        <v>46.791463414634151</v>
      </c>
      <c r="JS74">
        <f>IFERROR(VLOOKUP(CONCATENATE($G74, ".SP.DYN.LE00.IN"),AREA_WB_6ATTRS,Seq!X$1,FALSE),".")</f>
        <v>47.35048780487805</v>
      </c>
      <c r="JT74">
        <f>IFERROR(VLOOKUP(CONCATENATE($G74, ".SP.DYN.LE00.IN"),AREA_WB_6ATTRS,Seq!Y$1,FALSE),".")</f>
        <v>47.91636585365854</v>
      </c>
      <c r="JU74">
        <f>IFERROR(VLOOKUP(CONCATENATE($G74, ".SP.DYN.LE00.IN"),AREA_WB_6ATTRS,Seq!Z$1,FALSE),".")</f>
        <v>48.472609756097569</v>
      </c>
      <c r="JV74">
        <f>IFERROR(VLOOKUP(CONCATENATE($G74, ".SP.DYN.LE00.IN"),AREA_WB_6ATTRS,Seq!AA$1,FALSE),".")</f>
        <v>49.004707317073184</v>
      </c>
      <c r="JW74">
        <f>IFERROR(VLOOKUP(CONCATENATE($G74, ".SP.DYN.LE00.IN"),AREA_WB_6ATTRS,Seq!AB$1,FALSE),".")</f>
        <v>49.510658536585368</v>
      </c>
      <c r="JX74">
        <f>IFERROR(VLOOKUP(CONCATENATE($G74, ".SP.DYN.LE00.IN"),AREA_WB_6ATTRS,Seq!AC$1,FALSE),".")</f>
        <v>49.999487804878058</v>
      </c>
      <c r="JY74">
        <f>IFERROR(VLOOKUP(CONCATENATE($G74, ".SP.DYN.LE00.IN"),AREA_WB_6ATTRS,Seq!AD$1,FALSE),".")</f>
        <v>50.479731707317079</v>
      </c>
      <c r="JZ74">
        <f>IFERROR(VLOOKUP(CONCATENATE($G74, ".SP.DYN.LE00.IN"),AREA_WB_6ATTRS,Seq!AE$1,FALSE),".")</f>
        <v>50.949414634146351</v>
      </c>
      <c r="KA74">
        <f>IFERROR(VLOOKUP(CONCATENATE($G74, ".SP.DYN.LE00.IN"),AREA_WB_6ATTRS,Seq!AF$1,FALSE),".")</f>
        <v>51.410024390243912</v>
      </c>
      <c r="KB74" t="str">
        <f>IFERROR(VLOOKUP(CONCATENATE($G74, ".SP.DYN.LE00.IN"),AREA_WB_6ATTRS,Seq!AG$1,FALSE),".")</f>
        <v>.</v>
      </c>
      <c r="KK74">
        <f t="shared" si="25"/>
        <v>1601</v>
      </c>
      <c r="KL74">
        <f t="shared" si="64"/>
        <v>7</v>
      </c>
      <c r="KM74">
        <f t="shared" si="26"/>
        <v>47957621.224594496</v>
      </c>
      <c r="KN74">
        <f t="shared" si="27"/>
        <v>-40962090.240017883</v>
      </c>
      <c r="KO74">
        <f t="shared" si="65"/>
        <v>0.25899999237060545</v>
      </c>
      <c r="KP74" t="str">
        <f>work!HA74</f>
        <v>.</v>
      </c>
      <c r="KQ74" t="str">
        <f>work!HB74</f>
        <v>.</v>
      </c>
      <c r="KR74" t="str">
        <f>work!HC74</f>
        <v>.</v>
      </c>
      <c r="KS74" t="str">
        <f>IF(ISNUMBER(work!HI74-work!HA74),work!HI74-work!HA74,".")</f>
        <v>.</v>
      </c>
      <c r="KT74" t="str">
        <f>IF(ISNUMBER(work!HJ74-work!HB74),work!HJ74-work!HB74,".")</f>
        <v>.</v>
      </c>
      <c r="KU74" t="str">
        <f>IF(ISNUMBER(work!HK74-work!HC74),work!HK74-work!HC74,".")</f>
        <v>.</v>
      </c>
      <c r="KW74">
        <f>IFERROR(work!HR74/work!HV74,".")</f>
        <v>2.538815769116122E-5</v>
      </c>
      <c r="KX74">
        <f>IFERROR(work!HS74/work!HW74,".")</f>
        <v>5.6709448432090083E-6</v>
      </c>
      <c r="KY74">
        <f>IFERROR(work!HT74/work!HX74,".")</f>
        <v>7.4093434191505385E-6</v>
      </c>
      <c r="KZ74">
        <f>IFERROR(work!HU74/work!HY74,".")</f>
        <v>0</v>
      </c>
    </row>
    <row r="75" spans="1:312">
      <c r="A75" s="24">
        <f t="shared" si="44"/>
        <v>74</v>
      </c>
      <c r="B75" s="24" t="str">
        <f t="shared" si="45"/>
        <v>Out</v>
      </c>
      <c r="C75" s="24" t="str">
        <f t="shared" si="46"/>
        <v>Out</v>
      </c>
      <c r="D75" s="24" t="str">
        <f t="shared" si="47"/>
        <v>Out67</v>
      </c>
      <c r="E75" s="25" t="s">
        <v>2438</v>
      </c>
      <c r="F75" s="26" t="str">
        <f t="shared" si="48"/>
        <v>Senegal</v>
      </c>
      <c r="G75" s="166" t="s">
        <v>1620</v>
      </c>
      <c r="H75" s="166" t="s">
        <v>5007</v>
      </c>
      <c r="I75" s="166" t="s">
        <v>5007</v>
      </c>
      <c r="J75" s="180" t="s">
        <v>5007</v>
      </c>
      <c r="K75" s="180" t="s">
        <v>5007</v>
      </c>
      <c r="L75" s="27">
        <f>IFERROR(VLOOKUP($F75,Area_FDI_84_96,Seq!B$1,FALSE),0)</f>
        <v>0</v>
      </c>
      <c r="M75" s="27">
        <f>IFERROR(VLOOKUP($F75,Area_FDI_84_96,Seq!C$1,FALSE),0)</f>
        <v>0</v>
      </c>
      <c r="N75" s="27">
        <f>IFERROR(VLOOKUP($F75,Area_FDI_84_96,Seq!D$1,FALSE),0)</f>
        <v>0</v>
      </c>
      <c r="O75" s="27">
        <f>IFERROR(VLOOKUP($F75,Area_FDI_84_96,Seq!E$1,FALSE),0)</f>
        <v>0</v>
      </c>
      <c r="P75" s="27">
        <f>IFERROR(VLOOKUP($F75,Area_FDI_84_96,Seq!F$1,FALSE),0)</f>
        <v>0</v>
      </c>
      <c r="Q75" s="27">
        <f>IFERROR(VLOOKUP($F75,Area_FDI_84_96,Seq!G$1,FALSE),0)</f>
        <v>0</v>
      </c>
      <c r="R75" s="27">
        <f>IFERROR(VLOOKUP($F75,Area_FDI_84_96,Seq!H$1,FALSE),0)</f>
        <v>0</v>
      </c>
      <c r="S75" s="27">
        <f>IFERROR(VLOOKUP($F75,Area_FDI_84_96,Seq!I$1,FALSE),0)</f>
        <v>0</v>
      </c>
      <c r="T75" s="27">
        <f>IFERROR(VALUE(VLOOKUP($E75,Area_FDI_92_95,Seq!B$1,FALSE)),0)</f>
        <v>0</v>
      </c>
      <c r="U75" s="27">
        <f>IFERROR(VALUE(VLOOKUP($E75,Area_FDI_92_95,Seq!C$1,FALSE)),0)</f>
        <v>0</v>
      </c>
      <c r="V75" s="27">
        <f>IFERROR(VALUE(VLOOKUP($E75,Area_FDI_92_95,Seq!D$1,FALSE)),0)</f>
        <v>0</v>
      </c>
      <c r="W75" s="27">
        <f>IFERROR(VALUE(VLOOKUP($E75,Area_FDI_92_95,Seq!E$1,FALSE)),0)</f>
        <v>3</v>
      </c>
      <c r="X75" s="27">
        <f>IFERROR(VALUE(VLOOKUP($E75,Area_FDI_96_99,Seq!B$1,FALSE)),0)</f>
        <v>0</v>
      </c>
      <c r="Y75" s="27">
        <f>IFERROR(VALUE(VLOOKUP($E75,Area_FDI_96_99,Seq!C$1,FALSE)),0)</f>
        <v>800</v>
      </c>
      <c r="Z75" s="27">
        <f>IFERROR(VALUE(VLOOKUP($E75,Area_FDI_96_99,Seq!D$1,FALSE)),0)</f>
        <v>350</v>
      </c>
      <c r="AA75" s="27">
        <f>IFERROR(VALUE(VLOOKUP($E75,Area_FDI_96_99,Seq!E$1,FALSE)),0)</f>
        <v>0</v>
      </c>
      <c r="AB75" s="27">
        <f t="shared" si="49"/>
        <v>0</v>
      </c>
      <c r="AC75" s="27">
        <f t="shared" si="50"/>
        <v>300</v>
      </c>
      <c r="AD75" s="27">
        <f t="shared" si="51"/>
        <v>0</v>
      </c>
      <c r="AE75" s="27">
        <f t="shared" si="52"/>
        <v>0</v>
      </c>
      <c r="AF75" s="27">
        <f t="shared" si="53"/>
        <v>0</v>
      </c>
      <c r="AG75" s="27">
        <f t="shared" si="54"/>
        <v>0</v>
      </c>
      <c r="AH75" s="27">
        <f t="shared" si="55"/>
        <v>0</v>
      </c>
      <c r="AI75" s="27">
        <f t="shared" si="56"/>
        <v>0</v>
      </c>
      <c r="AJ75" s="27">
        <f t="shared" si="57"/>
        <v>7</v>
      </c>
      <c r="AK75" s="27">
        <f t="shared" si="58"/>
        <v>0</v>
      </c>
      <c r="AL75" s="27">
        <f t="shared" si="59"/>
        <v>40</v>
      </c>
      <c r="AM75" s="27"/>
      <c r="AN75" s="27"/>
      <c r="AO75" s="27"/>
      <c r="AP75" s="27"/>
      <c r="AQ75" s="27"/>
      <c r="AR75" s="27"/>
      <c r="AS75" s="27"/>
      <c r="AT75" s="27">
        <f>IFERROR(work!D75+work!AP75,".")</f>
        <v>18562377.618650865</v>
      </c>
      <c r="AU75" s="27">
        <f>IFERROR(work!E75+work!AQ75,".")</f>
        <v>19527271.21240091</v>
      </c>
      <c r="AV75" s="27">
        <f>IFERROR(work!F75+work!AR75,".")</f>
        <v>21300710.027481738</v>
      </c>
      <c r="AW75" s="27">
        <f>IFERROR(work!G75+work!AS75,".")</f>
        <v>23573163.693799693</v>
      </c>
      <c r="AX75" s="27">
        <f>IFERROR(work!H75+work!AT75,".")</f>
        <v>27123321.407683756</v>
      </c>
      <c r="AY75" s="27">
        <f>IFERROR(work!I75+work!AU75,".")</f>
        <v>30754467.217067778</v>
      </c>
      <c r="AZ75" s="27">
        <f>IFERROR(work!J75+work!AV75,".")</f>
        <v>33443324.704827007</v>
      </c>
      <c r="BA75" s="27">
        <f>IFERROR(work!K75+work!AW75,".")</f>
        <v>37305244.426535331</v>
      </c>
      <c r="BB75" s="27">
        <f>IFERROR(work!L75+work!AX75,".")</f>
        <v>41480618.806566156</v>
      </c>
      <c r="BC75" s="27">
        <f>IFERROR(work!M75+work!AY75,".")</f>
        <v>43180914.575207964</v>
      </c>
      <c r="BD75" s="27">
        <f>IFERROR(work!N75+work!AZ75,".")</f>
        <v>44806183.511988886</v>
      </c>
      <c r="BE75" s="27">
        <f>IFERROR(work!O75+work!BA75,".")</f>
        <v>48905341.772825189</v>
      </c>
      <c r="BF75" s="27">
        <f>IFERROR(work!P75+work!BB75,".")</f>
        <v>55803878.468013808</v>
      </c>
      <c r="BG75" s="27">
        <f>IFERROR(work!Q75+work!BC75,".")</f>
        <v>63570755.956572808</v>
      </c>
      <c r="BH75" s="27">
        <f>IFERROR(work!R75+work!BD75,".")</f>
        <v>71850742.434299394</v>
      </c>
      <c r="BI75" s="27">
        <f>IFERROR(work!S75+work!BE75,".")</f>
        <v>79662308.922038734</v>
      </c>
      <c r="BJ75" s="27">
        <f>IFERROR(work!T75+work!BF75,".")</f>
        <v>87597887.023887828</v>
      </c>
      <c r="BK75" s="27">
        <f>IFERROR(work!U75+work!BG75,".")</f>
        <v>95720313.901892707</v>
      </c>
      <c r="BL75" s="27">
        <f>IFERROR(work!V75+work!BH75,".")</f>
        <v>103178822.87395144</v>
      </c>
      <c r="BM75" s="27">
        <f>IFERROR(work!W75+work!BI75,".")</f>
        <v>111015057.27266181</v>
      </c>
      <c r="BN75" s="27">
        <f>IFERROR(work!X75+work!BJ75,".")</f>
        <v>120316676.25557122</v>
      </c>
      <c r="BO75" s="27">
        <f>IFERROR(work!Y75+work!BK75,".")</f>
        <v>130285511.08297947</v>
      </c>
      <c r="BP75" s="27">
        <f>IFERROR(work!Z75+work!BL75,".")</f>
        <v>142100054.06465483</v>
      </c>
      <c r="BQ75" s="27">
        <f>IFERROR(work!AA75+work!BM75,".")</f>
        <v>156293569.82879382</v>
      </c>
      <c r="BR75" s="27">
        <f>IFERROR(work!AB75+work!BN75,".")</f>
        <v>172057098.0739038</v>
      </c>
      <c r="BS75" s="27">
        <f>IFERROR(work!AC75+work!BO75,".")</f>
        <v>191467902.6201461</v>
      </c>
      <c r="BT75" s="27">
        <f>IFERROR(work!AD75+work!BP75,".")</f>
        <v>215724386.36337772</v>
      </c>
      <c r="BU75" s="27">
        <f>IFERROR(work!AE75+work!BQ75,".")</f>
        <v>246300798.90111625</v>
      </c>
      <c r="BV75" s="27">
        <f>IFERROR(work!AF75+work!BR75,".")</f>
        <v>269908325.64350641</v>
      </c>
      <c r="BW75" s="27">
        <f>IFERROR(work!AG75+work!BS75,".")</f>
        <v>294693188.35315865</v>
      </c>
      <c r="BX75" s="27">
        <f>IFERROR(work!AH75+work!BT75,".")</f>
        <v>325299251.63244784</v>
      </c>
      <c r="BY75" s="27">
        <f>IFERROR(work!AI75+work!BU75,".")</f>
        <v>354856308.2310245</v>
      </c>
      <c r="BZ75" s="27"/>
      <c r="CA75" s="27"/>
      <c r="CB75" s="27"/>
      <c r="CC75" s="27"/>
      <c r="CD75" s="27"/>
      <c r="CE75" s="27"/>
      <c r="CF75" s="27">
        <f>IFERROR(work!AP75-work!D75,".")</f>
        <v>-18025846.469070513</v>
      </c>
      <c r="CG75" s="27">
        <f>IFERROR(work!AQ75-work!E75,".")</f>
        <v>-18963540.527881991</v>
      </c>
      <c r="CH75" s="27">
        <f>IFERROR(work!AR75-work!F75,".")</f>
        <v>-20692765.581166927</v>
      </c>
      <c r="CI75" s="27">
        <f>IFERROR(work!AS75-work!G75,".")</f>
        <v>-22997600.756191831</v>
      </c>
      <c r="CJ75" s="27">
        <f>IFERROR(work!AT75-work!H75,".")</f>
        <v>-26526199.238706391</v>
      </c>
      <c r="CK75" s="27">
        <f>IFERROR(work!AU75-work!I75,".")</f>
        <v>-30137738.716584966</v>
      </c>
      <c r="CL75" s="27">
        <f>IFERROR(work!AV75-work!J75,".")</f>
        <v>-32807395.350987215</v>
      </c>
      <c r="CM75" s="27">
        <f>IFERROR(work!AW75-work!K75,".")</f>
        <v>-36630559.155753352</v>
      </c>
      <c r="CN75" s="27">
        <f>IFERROR(work!AX75-work!L75,".")</f>
        <v>-40809930.580521129</v>
      </c>
      <c r="CO75" s="27">
        <f>IFERROR(work!AY75-work!M75,".")</f>
        <v>-42483547.336750045</v>
      </c>
      <c r="CP75" s="27">
        <f>IFERROR(work!AZ75-work!N75,".")</f>
        <v>-44113527.952623494</v>
      </c>
      <c r="CQ75" s="27">
        <f>IFERROR(work!BA75-work!O75,".")</f>
        <v>-48194983.1465315</v>
      </c>
      <c r="CR75" s="27">
        <f>IFERROR(work!BB75-work!P75,".")</f>
        <v>-55084692.589891434</v>
      </c>
      <c r="CS75" s="27">
        <f>IFERROR(work!BC75-work!Q75,".")</f>
        <v>-62842215.049439348</v>
      </c>
      <c r="CT75" s="27">
        <f>IFERROR(work!BD75-work!R75,".")</f>
        <v>-71122327.773500189</v>
      </c>
      <c r="CU75" s="27">
        <f>IFERROR(work!BE75-work!S75,".")</f>
        <v>-78894825.938410968</v>
      </c>
      <c r="CV75" s="27">
        <f>IFERROR(work!BF75-work!T75,".")</f>
        <v>-86814961.322606996</v>
      </c>
      <c r="CW75" s="27">
        <f>IFERROR(work!BG75-work!U75,".")</f>
        <v>-94912929.340826139</v>
      </c>
      <c r="CX75" s="27">
        <f>IFERROR(work!BH75-work!V75,".")</f>
        <v>-102323813.3416996</v>
      </c>
      <c r="CY75" s="27">
        <f>IFERROR(work!BI75-work!W75,".")</f>
        <v>-110105779.29537868</v>
      </c>
      <c r="CZ75" s="27">
        <f>IFERROR(work!BJ75-work!X75,".")</f>
        <v>-119378310.58418465</v>
      </c>
      <c r="DA75" s="27">
        <f>IFERROR(work!BK75-work!Y75,".")</f>
        <v>-129304159.6644761</v>
      </c>
      <c r="DB75" s="27">
        <f>IFERROR(work!BL75-work!Z75,".")</f>
        <v>-141112276.72081918</v>
      </c>
      <c r="DC75" s="27">
        <f>IFERROR(work!BM75-work!AA75,".")</f>
        <v>-155239994.03522718</v>
      </c>
      <c r="DD75" s="27">
        <f>IFERROR(work!BN75-work!AB75,".")</f>
        <v>-170941355.74038476</v>
      </c>
      <c r="DE75" s="27">
        <f>IFERROR(work!BO75-work!AC75,".")</f>
        <v>-190289376.47515666</v>
      </c>
      <c r="DF75" s="27">
        <f>IFERROR(work!BP75-work!AD75,".")</f>
        <v>-214516067.1770269</v>
      </c>
      <c r="DG75" s="27">
        <f>IFERROR(work!BQ75-work!AE75,".")</f>
        <v>-245033799.04202729</v>
      </c>
      <c r="DH75" s="27">
        <f>IFERROR(work!BR75-work!AF75,".")</f>
        <v>-268594393.70217812</v>
      </c>
      <c r="DI75" s="27">
        <f>IFERROR(work!BS75-work!AG75,".")</f>
        <v>-293351781.17232996</v>
      </c>
      <c r="DJ75" s="27">
        <f>IFERROR(work!BT75-work!AH75,".")</f>
        <v>-323902394.72369158</v>
      </c>
      <c r="DK75" s="27">
        <f>IFERROR(work!BU75-work!AI75,".")</f>
        <v>-353422687.94352341</v>
      </c>
      <c r="DL75" s="27"/>
      <c r="DM75" s="27"/>
      <c r="DN75" s="27"/>
      <c r="DO75" s="27"/>
      <c r="DP75" s="27"/>
      <c r="DQ75" s="27"/>
      <c r="DR75" s="27"/>
      <c r="DS75" s="27" t="str">
        <f>IFERROR(work!DO75-work!CC75,".")</f>
        <v>.</v>
      </c>
      <c r="DT75" s="27" t="str">
        <f>IFERROR(work!DP75-work!CD75,".")</f>
        <v>.</v>
      </c>
      <c r="DU75" s="27" t="str">
        <f>IFERROR(work!DQ75-work!CE75,".")</f>
        <v>.</v>
      </c>
      <c r="DV75" s="27" t="str">
        <f>IFERROR(work!DR75-work!CF75,".")</f>
        <v>.</v>
      </c>
      <c r="DW75" s="27" t="str">
        <f>IFERROR(work!DS75-work!CG75,".")</f>
        <v>.</v>
      </c>
      <c r="DX75" s="27" t="str">
        <f>IFERROR(work!DT75-work!CH75,".")</f>
        <v>.</v>
      </c>
      <c r="DY75" s="27" t="str">
        <f>IFERROR(work!DU75-work!CI75,".")</f>
        <v>.</v>
      </c>
      <c r="DZ75" s="27" t="str">
        <f>IFERROR(work!DV75-work!CJ75,".")</f>
        <v>.</v>
      </c>
      <c r="EA75" s="27" t="str">
        <f>IFERROR(work!DW75-work!CK75,".")</f>
        <v>.</v>
      </c>
      <c r="EB75" s="27" t="str">
        <f>IFERROR(work!DX75-work!CL75,".")</f>
        <v>.</v>
      </c>
      <c r="EC75" s="27" t="str">
        <f>IFERROR(work!DY75-work!CM75,".")</f>
        <v>.</v>
      </c>
      <c r="ED75" s="27" t="str">
        <f>IFERROR(work!DZ75-work!CN75,".")</f>
        <v>.</v>
      </c>
      <c r="EE75" s="27" t="str">
        <f>IFERROR(work!EA75-work!CO75,".")</f>
        <v>.</v>
      </c>
      <c r="EF75" s="27" t="str">
        <f>IFERROR(work!EB75-work!CP75,".")</f>
        <v>.</v>
      </c>
      <c r="EG75" s="27" t="str">
        <f>IFERROR(work!EC75-work!CQ75,".")</f>
        <v>.</v>
      </c>
      <c r="EH75" s="27" t="str">
        <f>IFERROR(work!ED75-work!CR75,".")</f>
        <v>.</v>
      </c>
      <c r="EI75" s="27" t="str">
        <f>IFERROR(work!EE75-work!CS75,".")</f>
        <v>.</v>
      </c>
      <c r="EJ75" s="27" t="str">
        <f>IFERROR(work!EF75-work!CT75,".")</f>
        <v>.</v>
      </c>
      <c r="EK75" s="27" t="str">
        <f>IFERROR(work!EG75-work!CU75,".")</f>
        <v>.</v>
      </c>
      <c r="EL75" s="27" t="str">
        <f>IFERROR(work!EH75-work!CV75,".")</f>
        <v>.</v>
      </c>
      <c r="EM75" s="27" t="str">
        <f>IFERROR(work!EI75-work!CW75,".")</f>
        <v>.</v>
      </c>
      <c r="EN75" s="27" t="str">
        <f>IFERROR(work!EJ75-work!CX75,".")</f>
        <v>.</v>
      </c>
      <c r="EO75" s="27" t="str">
        <f>IFERROR(work!EK75-work!CY75,".")</f>
        <v>.</v>
      </c>
      <c r="EP75" s="27" t="str">
        <f>IFERROR(work!EL75-work!CZ75,".")</f>
        <v>.</v>
      </c>
      <c r="EQ75" s="27" t="str">
        <f>IFERROR(work!EM75-work!DA75,".")</f>
        <v>.</v>
      </c>
      <c r="ER75" s="27" t="str">
        <f>IFERROR(work!EN75-work!DB75,".")</f>
        <v>.</v>
      </c>
      <c r="ES75" s="27" t="str">
        <f>IFERROR(work!EO75-work!DC75,".")</f>
        <v>.</v>
      </c>
      <c r="ET75" s="27" t="str">
        <f>IFERROR(work!EP75-work!DD75,".")</f>
        <v>.</v>
      </c>
      <c r="EU75" s="27" t="str">
        <f>IFERROR(work!EQ75-work!DE75,".")</f>
        <v>.</v>
      </c>
      <c r="EV75" s="27" t="str">
        <f>IFERROR(work!ER75-work!DF75,".")</f>
        <v>.</v>
      </c>
      <c r="EW75" s="27" t="str">
        <f>IFERROR(work!ES75-work!DG75,".")</f>
        <v>.</v>
      </c>
      <c r="EX75" s="27" t="str">
        <f>IFERROR(work!ET75-work!DH75,".")</f>
        <v>.</v>
      </c>
      <c r="EY75" s="27"/>
      <c r="EZ75" s="27"/>
      <c r="FA75" s="27"/>
      <c r="FB75" s="27"/>
      <c r="FC75" s="27"/>
      <c r="FD75" s="27"/>
      <c r="FE75" s="27" t="str">
        <f>IF(ISNUMBER(work!GZ75/work!HD75),work!GZ75/work!HD75,".")</f>
        <v>.</v>
      </c>
      <c r="FF75" s="27" t="str">
        <f>IF(ISNUMBER(work!HA75/work!HE75),work!HA75/work!HE75,".")</f>
        <v>.</v>
      </c>
      <c r="FG75" s="27" t="str">
        <f>IF(ISNUMBER(work!HB75/work!HF75),work!HB75/work!HF75,".")</f>
        <v>.</v>
      </c>
      <c r="FH75" s="27" t="str">
        <f>IF(ISNUMBER(work!HC75/work!HG75),work!HC75/work!HG75,".")</f>
        <v>.</v>
      </c>
      <c r="FI75" s="27" t="str">
        <f>IF(ISNUMBER((work!HA75+work!HB75)/(work!HE75+work!HF75)),(work!HA75+work!HB75)/(work!HE75+work!HF75),".")</f>
        <v>.</v>
      </c>
      <c r="FJ75" s="27" t="str">
        <f>IF(ISNUMBER(work!HH75/work!HL75),work!HH75/work!HL75,".")</f>
        <v>.</v>
      </c>
      <c r="FK75" s="27" t="str">
        <f>IF(ISNUMBER(work!HI75/work!HM75),work!HI75/work!HM75,".")</f>
        <v>.</v>
      </c>
      <c r="FL75" s="27" t="str">
        <f>IF(ISNUMBER(work!HJ75/work!HN75),work!HJ75/work!HN75,".")</f>
        <v>.</v>
      </c>
      <c r="FM75" s="27" t="str">
        <f>IF(ISNUMBER(work!HK75/work!HO75),work!HK75/work!HO75,".")</f>
        <v>.</v>
      </c>
      <c r="FN75" s="27" t="str">
        <f>IF(ISNUMBER((work!HI75+work!HJ75)/(work!HM75+work!HN75)),(work!HI75+work!HJ75)/(work!HM75+work!HN75),".")</f>
        <v>.</v>
      </c>
      <c r="FO75" s="27" t="s">
        <v>5007</v>
      </c>
      <c r="FP75" s="27" t="s">
        <v>5007</v>
      </c>
      <c r="FQ75" s="27" t="s">
        <v>5007</v>
      </c>
      <c r="FR75" s="27" t="s">
        <v>5007</v>
      </c>
      <c r="FS75" s="27" t="s">
        <v>5007</v>
      </c>
      <c r="FT75" s="27" t="str">
        <f>work!GM75</f>
        <v>.</v>
      </c>
      <c r="FU75" s="27" t="str">
        <f>work!GN75</f>
        <v>.</v>
      </c>
      <c r="FV75" s="27" t="str">
        <f>work!GO75</f>
        <v>.</v>
      </c>
      <c r="FW75" s="27" t="s">
        <v>5007</v>
      </c>
      <c r="FX75" s="27"/>
      <c r="FY75" s="27">
        <f t="shared" si="60"/>
        <v>12305.299000000001</v>
      </c>
      <c r="FZ75">
        <f t="shared" si="62"/>
        <v>0</v>
      </c>
      <c r="GA75" t="str">
        <f>work!HC75</f>
        <v>.</v>
      </c>
      <c r="GB75" t="str">
        <f>IF(ISNUMBER(work!HA75+work!HB75),work!HA75+work!HB75,".")</f>
        <v>.</v>
      </c>
      <c r="GC75" t="str">
        <f>IF(ISNUMBER(work!HK75-work!HC75),work!HK75-work!HC75,".")</f>
        <v>.</v>
      </c>
      <c r="GD75" t="str">
        <f>IF(ISNUMBER(work!HI75+work!HJ75-work!HA75-work!HB75),(work!HI75+work!HJ75-work!HA75-work!HB75),".")</f>
        <v>.</v>
      </c>
      <c r="GH75" t="str">
        <f>work!GQ75</f>
        <v>.</v>
      </c>
      <c r="GI75" t="str">
        <f>work!GR75</f>
        <v>.</v>
      </c>
      <c r="GJ75" t="str">
        <f>work!GZ75</f>
        <v>.</v>
      </c>
      <c r="GK75" t="str">
        <f>work!HH75</f>
        <v>.</v>
      </c>
      <c r="GL75">
        <f t="shared" si="61"/>
        <v>0</v>
      </c>
      <c r="GM75" t="str">
        <f>IFERROR(VLOOKUP($F75,AREA_EM_ALLYEAR,Seq!B$1,FALSE),".")</f>
        <v>.</v>
      </c>
      <c r="GN75" t="str">
        <f>IFERROR(VLOOKUP($F75,AREA_EM_ALLYEAR,Seq!C$1,FALSE),".")</f>
        <v>.</v>
      </c>
      <c r="GO75" t="str">
        <f>IFERROR(VLOOKUP($F75,AREA_EM_ALLYEAR,Seq!D$1,FALSE),".")</f>
        <v>.</v>
      </c>
      <c r="GP75" t="str">
        <f>IFERROR(VLOOKUP($F75,AREA_EM_ALLYEAR,Seq!E$1,FALSE),".")</f>
        <v>.</v>
      </c>
      <c r="GQ75" t="str">
        <f>IFERROR(VLOOKUP($F75,AREA_EM_ALLYEAR,Seq!F$1,FALSE),".")</f>
        <v>.</v>
      </c>
      <c r="GR75" t="str">
        <f>IFERROR(VLOOKUP($F75,AREA_EM_ALLYEAR,Seq!G$1,FALSE),".")</f>
        <v>.</v>
      </c>
      <c r="GS75" t="str">
        <f>IFERROR(VLOOKUP($F75,AREA_EM_ALLYEAR,Seq!H$1,FALSE),".")</f>
        <v>.</v>
      </c>
      <c r="GT75" t="str">
        <f>IFERROR(VLOOKUP($F75,AREA_EM_ALLYEAR,Seq!I$1,FALSE),".")</f>
        <v>.</v>
      </c>
      <c r="GU75" t="str">
        <f>IFERROR(VLOOKUP($F75,AREA_EM_ALLYEAR,Seq!J$1,FALSE),".")</f>
        <v>.</v>
      </c>
      <c r="GV75" t="str">
        <f>IFERROR(VLOOKUP($F75,AREA_EM_ALLYEAR,Seq!K$1,FALSE),".")</f>
        <v>.</v>
      </c>
      <c r="GW75" t="str">
        <f>IFERROR(VLOOKUP($F75,AREA_EM_ALLYEAR,Seq!L$1,FALSE),".")</f>
        <v>.</v>
      </c>
      <c r="GX75" t="str">
        <f>IFERROR(VLOOKUP($F75,AREA_EM_ALLYEAR,Seq!M$1,FALSE),".")</f>
        <v>.</v>
      </c>
      <c r="GY75" t="str">
        <f>IFERROR(VLOOKUP($F75,AREA_EM_ALLYEAR,Seq!N$1,FALSE),".")</f>
        <v>.</v>
      </c>
      <c r="GZ75" t="str">
        <f>IFERROR(VLOOKUP($F75,AREA_EM_ALLYEAR,Seq!O$1,FALSE),".")</f>
        <v>.</v>
      </c>
      <c r="HA75" t="str">
        <f t="shared" si="63"/>
        <v>.</v>
      </c>
      <c r="HK75" s="139">
        <f>IFERROR(VLOOKUP(CONCATENATE($G75, ".SP.DYN.LE00.IN"),AREA_WB_6ATTRS,Seq!B$1,FALSE)-VLOOKUP("CHN.SP.DYN.LE00.IN",AREA_WB_6ATTRS,Seq!B$1,FALSE),".")</f>
        <v>-19.660536585365861</v>
      </c>
      <c r="HL75" s="139">
        <f>IFERROR(VLOOKUP(CONCATENATE($G75, ".SP.DYN.LE00.IN"),AREA_WB_6ATTRS,Seq!C$1,FALSE)-VLOOKUP("CHN.SP.DYN.LE00.IN",AREA_WB_6ATTRS,Seq!C$1,FALSE),".")</f>
        <v>-19.131707317073186</v>
      </c>
      <c r="HM75" s="139">
        <f>IFERROR(VLOOKUP(CONCATENATE($G75, ".SP.DYN.LE00.IN"),AREA_WB_6ATTRS,Seq!D$1,FALSE)-VLOOKUP("CHN.SP.DYN.LE00.IN",AREA_WB_6ATTRS,Seq!D$1,FALSE),".")</f>
        <v>-18.620219512195114</v>
      </c>
      <c r="HN75" s="139">
        <f>IFERROR(VLOOKUP(CONCATENATE($G75, ".SP.DYN.LE00.IN"),AREA_WB_6ATTRS,Seq!E$1,FALSE)-VLOOKUP("CHN.SP.DYN.LE00.IN",AREA_WB_6ATTRS,Seq!E$1,FALSE),".")</f>
        <v>-18.127682926829259</v>
      </c>
      <c r="HO75" s="139">
        <f>IFERROR(VLOOKUP(CONCATENATE($G75, ".SP.DYN.LE00.IN"),AREA_WB_6ATTRS,Seq!F$1,FALSE)-VLOOKUP("CHN.SP.DYN.LE00.IN",AREA_WB_6ATTRS,Seq!F$1,FALSE),".")</f>
        <v>-17.670073170731705</v>
      </c>
      <c r="HP75" s="139">
        <f>IFERROR(VLOOKUP(CONCATENATE($G75, ".SP.DYN.LE00.IN"),AREA_WB_6ATTRS,Seq!G$1,FALSE)-VLOOKUP("CHN.SP.DYN.LE00.IN",AREA_WB_6ATTRS,Seq!G$1,FALSE),".")</f>
        <v>-17.265414634146339</v>
      </c>
      <c r="HQ75" s="139">
        <f>IFERROR(VLOOKUP(CONCATENATE($G75, ".SP.DYN.LE00.IN"),AREA_WB_6ATTRS,Seq!H$1,FALSE)-VLOOKUP("CHN.SP.DYN.LE00.IN",AREA_WB_6ATTRS,Seq!H$1,FALSE),".")</f>
        <v>-16.926219512195132</v>
      </c>
      <c r="HR75" s="139">
        <f>IFERROR(VLOOKUP(CONCATENATE($G75, ".SP.DYN.LE00.IN"),AREA_WB_6ATTRS,Seq!I$1,FALSE)-VLOOKUP("CHN.SP.DYN.LE00.IN",AREA_WB_6ATTRS,Seq!I$1,FALSE),".")</f>
        <v>-16.655000000000008</v>
      </c>
      <c r="HS75" s="139">
        <f>IFERROR(VLOOKUP(CONCATENATE($G75, ".SP.DYN.LE00.IN"),AREA_WB_6ATTRS,Seq!J$1,FALSE)-VLOOKUP("CHN.SP.DYN.LE00.IN",AREA_WB_6ATTRS,Seq!J$1,FALSE),".")</f>
        <v>-16.449292682926838</v>
      </c>
      <c r="HT75" s="139">
        <f>IFERROR(VLOOKUP(CONCATENATE($G75, ".SP.DYN.LE00.IN"),AREA_WB_6ATTRS,Seq!K$1,FALSE)-VLOOKUP("CHN.SP.DYN.LE00.IN",AREA_WB_6ATTRS,Seq!K$1,FALSE),".")</f>
        <v>-16.303073170731714</v>
      </c>
      <c r="HU75" s="139">
        <f>IFERROR(VLOOKUP(CONCATENATE($G75, ".SP.DYN.LE00.IN"),AREA_WB_6ATTRS,Seq!L$1,FALSE)-VLOOKUP("CHN.SP.DYN.LE00.IN",AREA_WB_6ATTRS,Seq!L$1,FALSE),".")</f>
        <v>-16.211390243902436</v>
      </c>
      <c r="HV75" s="139">
        <f>IFERROR(VLOOKUP(CONCATENATE($G75, ".SP.DYN.LE00.IN"),AREA_WB_6ATTRS,Seq!M$1,FALSE)-VLOOKUP("CHN.SP.DYN.LE00.IN",AREA_WB_6ATTRS,Seq!M$1,FALSE),".")</f>
        <v>-16.162219512195122</v>
      </c>
      <c r="HW75" s="139">
        <f>IFERROR(VLOOKUP(CONCATENATE($G75, ".SP.DYN.LE00.IN"),AREA_WB_6ATTRS,Seq!N$1,FALSE)-VLOOKUP("CHN.SP.DYN.LE00.IN",AREA_WB_6ATTRS,Seq!N$1,FALSE),".")</f>
        <v>-16.137585365853646</v>
      </c>
      <c r="HX75" s="139">
        <f>IFERROR(VLOOKUP(CONCATENATE($G75, ".SP.DYN.LE00.IN"),AREA_WB_6ATTRS,Seq!O$1,FALSE)-VLOOKUP("CHN.SP.DYN.LE00.IN",AREA_WB_6ATTRS,Seq!O$1,FALSE),".")</f>
        <v>-16.121951219512191</v>
      </c>
      <c r="HY75" s="139">
        <f>IFERROR(VLOOKUP(CONCATENATE($G75, ".SP.DYN.LE00.IN"),AREA_WB_6ATTRS,Seq!P$1,FALSE)-VLOOKUP("CHN.SP.DYN.LE00.IN",AREA_WB_6ATTRS,Seq!P$1,FALSE),".")</f>
        <v>-16.100804878048784</v>
      </c>
      <c r="HZ75" s="139">
        <f>IFERROR(VLOOKUP(CONCATENATE($G75, ".SP.DYN.LE00.IN"),AREA_WB_6ATTRS,Seq!Q$1,FALSE)-VLOOKUP("CHN.SP.DYN.LE00.IN",AREA_WB_6ATTRS,Seq!Q$1,FALSE),".")</f>
        <v>-16.061658536585369</v>
      </c>
      <c r="IA75" s="139">
        <f>IFERROR(VLOOKUP(CONCATENATE($G75, ".SP.DYN.LE00.IN"),AREA_WB_6ATTRS,Seq!R$1,FALSE)-VLOOKUP("CHN.SP.DYN.LE00.IN",AREA_WB_6ATTRS,Seq!R$1,FALSE),".")</f>
        <v>-15.994487804878055</v>
      </c>
      <c r="IB75" s="139">
        <f>IFERROR(VLOOKUP(CONCATENATE($G75, ".SP.DYN.LE00.IN"),AREA_WB_6ATTRS,Seq!S$1,FALSE)-VLOOKUP("CHN.SP.DYN.LE00.IN",AREA_WB_6ATTRS,Seq!S$1,FALSE),".")</f>
        <v>-15.902780487804883</v>
      </c>
      <c r="IC75" s="139">
        <f>IFERROR(VLOOKUP(CONCATENATE($G75, ".SP.DYN.LE00.IN"),AREA_WB_6ATTRS,Seq!T$1,FALSE)-VLOOKUP("CHN.SP.DYN.LE00.IN",AREA_WB_6ATTRS,Seq!T$1,FALSE),".")</f>
        <v>-15.788536585365861</v>
      </c>
      <c r="ID75" s="139">
        <f>IFERROR(VLOOKUP(CONCATENATE($G75, ".SP.DYN.LE00.IN"),AREA_WB_6ATTRS,Seq!U$1,FALSE)-VLOOKUP("CHN.SP.DYN.LE00.IN",AREA_WB_6ATTRS,Seq!U$1,FALSE),".")</f>
        <v>-15.652268292682933</v>
      </c>
      <c r="IE75" s="139">
        <f>IFERROR(VLOOKUP(CONCATENATE($G75, ".SP.DYN.LE00.IN"),AREA_WB_6ATTRS,Seq!V$1,FALSE)-VLOOKUP("CHN.SP.DYN.LE00.IN",AREA_WB_6ATTRS,Seq!V$1,FALSE),".")</f>
        <v>-15.502463414634143</v>
      </c>
      <c r="IF75" s="139">
        <f>IFERROR(VLOOKUP(CONCATENATE($G75, ".SP.DYN.LE00.IN"),AREA_WB_6ATTRS,Seq!W$1,FALSE)-VLOOKUP("CHN.SP.DYN.LE00.IN",AREA_WB_6ATTRS,Seq!W$1,FALSE),".")</f>
        <v>-15.347097560975612</v>
      </c>
      <c r="IG75" s="139">
        <f>IFERROR(VLOOKUP(CONCATENATE($G75, ".SP.DYN.LE00.IN"),AREA_WB_6ATTRS,Seq!X$1,FALSE)-VLOOKUP("CHN.SP.DYN.LE00.IN",AREA_WB_6ATTRS,Seq!X$1,FALSE),".")</f>
        <v>-15.196780487804865</v>
      </c>
      <c r="IH75" s="139">
        <f>IFERROR(VLOOKUP(CONCATENATE($G75, ".SP.DYN.LE00.IN"),AREA_WB_6ATTRS,Seq!Y$1,FALSE)-VLOOKUP("CHN.SP.DYN.LE00.IN",AREA_WB_6ATTRS,Seq!Y$1,FALSE),".")</f>
        <v>-15.057463414634142</v>
      </c>
      <c r="II75" s="139">
        <f>IFERROR(VLOOKUP(CONCATENATE($G75, ".SP.DYN.LE00.IN"),AREA_WB_6ATTRS,Seq!Z$1,FALSE)-VLOOKUP("CHN.SP.DYN.LE00.IN",AREA_WB_6ATTRS,Seq!Z$1,FALSE),".")</f>
        <v>-14.933170731707321</v>
      </c>
      <c r="IJ75" s="139">
        <f>IFERROR(VLOOKUP(CONCATENATE($G75, ".SP.DYN.LE00.IN"),AREA_WB_6ATTRS,Seq!AA$1,FALSE)-VLOOKUP("CHN.SP.DYN.LE00.IN",AREA_WB_6ATTRS,Seq!AA$1,FALSE),".")</f>
        <v>-14.821975609756095</v>
      </c>
      <c r="IK75" s="139">
        <f>IFERROR(VLOOKUP(CONCATENATE($G75, ".SP.DYN.LE00.IN"),AREA_WB_6ATTRS,Seq!AB$1,FALSE)-VLOOKUP("CHN.SP.DYN.LE00.IN",AREA_WB_6ATTRS,Seq!AB$1,FALSE),".")</f>
        <v>-14.721853658536588</v>
      </c>
      <c r="IL75" s="139">
        <f>IFERROR(VLOOKUP(CONCATENATE($G75, ".SP.DYN.LE00.IN"),AREA_WB_6ATTRS,Seq!AC$1,FALSE)-VLOOKUP("CHN.SP.DYN.LE00.IN",AREA_WB_6ATTRS,Seq!AC$1,FALSE),".")</f>
        <v>-14.625365853658536</v>
      </c>
      <c r="IM75" s="139">
        <f>IFERROR(VLOOKUP(CONCATENATE($G75, ".SP.DYN.LE00.IN"),AREA_WB_6ATTRS,Seq!AD$1,FALSE)-VLOOKUP("CHN.SP.DYN.LE00.IN",AREA_WB_6ATTRS,Seq!AD$1,FALSE),".")</f>
        <v>-14.525975609756095</v>
      </c>
      <c r="IN75" s="139">
        <f>IFERROR(VLOOKUP(CONCATENATE($G75, ".SP.DYN.LE00.IN"),AREA_WB_6ATTRS,Seq!AE$1,FALSE)-VLOOKUP("CHN.SP.DYN.LE00.IN",AREA_WB_6ATTRS,Seq!AE$1,FALSE),".")</f>
        <v>-14.424195121951215</v>
      </c>
      <c r="IO75" s="139">
        <f>IFERROR(VLOOKUP(CONCATENATE($G75, ".SP.DYN.LE00.IN"),AREA_WB_6ATTRS,Seq!AF$1,FALSE)-VLOOKUP("CHN.SP.DYN.LE00.IN",AREA_WB_6ATTRS,Seq!AF$1,FALSE),".")</f>
        <v>-14.319024390243918</v>
      </c>
      <c r="IP75" s="139" t="str">
        <f>IFERROR(VLOOKUP(CONCATENATE($G75, ".SP.DYN.LE00.IN"),AREA_WB_6ATTRS,Seq!AG$1,FALSE)-VLOOKUP("CHN.SP.DYN.LE00.IN",AREA_WB_6ATTRS,Seq!AG$1,FALSE),".")</f>
        <v>.</v>
      </c>
      <c r="IW75">
        <f>IFERROR(VLOOKUP(CONCATENATE($G75, ".SP.DYN.LE00.IN"),AREA_WB_6ATTRS,Seq!B$1,FALSE),".")</f>
        <v>47.333268292682931</v>
      </c>
      <c r="IX75">
        <f>IFERROR(VLOOKUP(CONCATENATE($G75, ".SP.DYN.LE00.IN"),AREA_WB_6ATTRS,Seq!C$1,FALSE),".")</f>
        <v>48.131219512195123</v>
      </c>
      <c r="IY75">
        <f>IFERROR(VLOOKUP(CONCATENATE($G75, ".SP.DYN.LE00.IN"),AREA_WB_6ATTRS,Seq!D$1,FALSE),".")</f>
        <v>48.914682926829279</v>
      </c>
      <c r="IZ75">
        <f>IFERROR(VLOOKUP(CONCATENATE($G75, ".SP.DYN.LE00.IN"),AREA_WB_6ATTRS,Seq!E$1,FALSE),".")</f>
        <v>49.672170731707332</v>
      </c>
      <c r="JA75">
        <f>IFERROR(VLOOKUP(CONCATENATE($G75, ".SP.DYN.LE00.IN"),AREA_WB_6ATTRS,Seq!F$1,FALSE),".")</f>
        <v>50.389195121951225</v>
      </c>
      <c r="JB75">
        <f>IFERROR(VLOOKUP(CONCATENATE($G75, ".SP.DYN.LE00.IN"),AREA_WB_6ATTRS,Seq!G$1,FALSE),".")</f>
        <v>51.047731707317084</v>
      </c>
      <c r="JC75">
        <f>IFERROR(VLOOKUP(CONCATENATE($G75, ".SP.DYN.LE00.IN"),AREA_WB_6ATTRS,Seq!H$1,FALSE),".")</f>
        <v>51.633268292682928</v>
      </c>
      <c r="JD75">
        <f>IFERROR(VLOOKUP(CONCATENATE($G75, ".SP.DYN.LE00.IN"),AREA_WB_6ATTRS,Seq!I$1,FALSE),".")</f>
        <v>52.142317073170737</v>
      </c>
      <c r="JE75">
        <f>IFERROR(VLOOKUP(CONCATENATE($G75, ".SP.DYN.LE00.IN"),AREA_WB_6ATTRS,Seq!J$1,FALSE),".")</f>
        <v>52.577829268292689</v>
      </c>
      <c r="JF75">
        <f>IFERROR(VLOOKUP(CONCATENATE($G75, ".SP.DYN.LE00.IN"),AREA_WB_6ATTRS,Seq!K$1,FALSE),".")</f>
        <v>52.94385365853659</v>
      </c>
      <c r="JG75">
        <f>IFERROR(VLOOKUP(CONCATENATE($G75, ".SP.DYN.LE00.IN"),AREA_WB_6ATTRS,Seq!L$1,FALSE),".")</f>
        <v>53.24834146341464</v>
      </c>
      <c r="JH75">
        <f>IFERROR(VLOOKUP(CONCATENATE($G75, ".SP.DYN.LE00.IN"),AREA_WB_6ATTRS,Seq!M$1,FALSE),".")</f>
        <v>53.501804878048787</v>
      </c>
      <c r="JI75">
        <f>IFERROR(VLOOKUP(CONCATENATE($G75, ".SP.DYN.LE00.IN"),AREA_WB_6ATTRS,Seq!N$1,FALSE),".")</f>
        <v>53.724243902439035</v>
      </c>
      <c r="JJ75">
        <f>IFERROR(VLOOKUP(CONCATENATE($G75, ".SP.DYN.LE00.IN"),AREA_WB_6ATTRS,Seq!O$1,FALSE),".")</f>
        <v>53.93268292682928</v>
      </c>
      <c r="JK75">
        <f>IFERROR(VLOOKUP(CONCATENATE($G75, ".SP.DYN.LE00.IN"),AREA_WB_6ATTRS,Seq!P$1,FALSE),".")</f>
        <v>54.142121951219515</v>
      </c>
      <c r="JL75">
        <f>IFERROR(VLOOKUP(CONCATENATE($G75, ".SP.DYN.LE00.IN"),AREA_WB_6ATTRS,Seq!Q$1,FALSE),".")</f>
        <v>54.36307317073171</v>
      </c>
      <c r="JM75">
        <f>IFERROR(VLOOKUP(CONCATENATE($G75, ".SP.DYN.LE00.IN"),AREA_WB_6ATTRS,Seq!R$1,FALSE),".")</f>
        <v>54.604536585365857</v>
      </c>
      <c r="JN75">
        <f>IFERROR(VLOOKUP(CONCATENATE($G75, ".SP.DYN.LE00.IN"),AREA_WB_6ATTRS,Seq!S$1,FALSE),".")</f>
        <v>54.863536585365857</v>
      </c>
      <c r="JO75">
        <f>IFERROR(VLOOKUP(CONCATENATE($G75, ".SP.DYN.LE00.IN"),AREA_WB_6ATTRS,Seq!T$1,FALSE),".")</f>
        <v>55.138560975609764</v>
      </c>
      <c r="JP75">
        <f>IFERROR(VLOOKUP(CONCATENATE($G75, ".SP.DYN.LE00.IN"),AREA_WB_6ATTRS,Seq!U$1,FALSE),".")</f>
        <v>55.431121951219524</v>
      </c>
      <c r="JQ75">
        <f>IFERROR(VLOOKUP(CONCATENATE($G75, ".SP.DYN.LE00.IN"),AREA_WB_6ATTRS,Seq!V$1,FALSE),".")</f>
        <v>55.739243902439036</v>
      </c>
      <c r="JR75">
        <f>IFERROR(VLOOKUP(CONCATENATE($G75, ".SP.DYN.LE00.IN"),AREA_WB_6ATTRS,Seq!W$1,FALSE),".")</f>
        <v>56.058439024390253</v>
      </c>
      <c r="JS75">
        <f>IFERROR(VLOOKUP(CONCATENATE($G75, ".SP.DYN.LE00.IN"),AREA_WB_6ATTRS,Seq!X$1,FALSE),".")</f>
        <v>56.382658536585375</v>
      </c>
      <c r="JT75">
        <f>IFERROR(VLOOKUP(CONCATENATE($G75, ".SP.DYN.LE00.IN"),AREA_WB_6ATTRS,Seq!Y$1,FALSE),".")</f>
        <v>56.707414634146346</v>
      </c>
      <c r="JU75">
        <f>IFERROR(VLOOKUP(CONCATENATE($G75, ".SP.DYN.LE00.IN"),AREA_WB_6ATTRS,Seq!Z$1,FALSE),".")</f>
        <v>57.029170731707325</v>
      </c>
      <c r="JV75">
        <f>IFERROR(VLOOKUP(CONCATENATE($G75, ".SP.DYN.LE00.IN"),AREA_WB_6ATTRS,Seq!AA$1,FALSE),".")</f>
        <v>57.349341463414646</v>
      </c>
      <c r="JW75">
        <f>IFERROR(VLOOKUP(CONCATENATE($G75, ".SP.DYN.LE00.IN"),AREA_WB_6ATTRS,Seq!AB$1,FALSE),".")</f>
        <v>57.667878048780494</v>
      </c>
      <c r="JX75">
        <f>IFERROR(VLOOKUP(CONCATENATE($G75, ".SP.DYN.LE00.IN"),AREA_WB_6ATTRS,Seq!AC$1,FALSE),".")</f>
        <v>57.987219512195125</v>
      </c>
      <c r="JY75">
        <f>IFERROR(VLOOKUP(CONCATENATE($G75, ".SP.DYN.LE00.IN"),AREA_WB_6ATTRS,Seq!AD$1,FALSE),".")</f>
        <v>58.309365853658541</v>
      </c>
      <c r="JZ75">
        <f>IFERROR(VLOOKUP(CONCATENATE($G75, ".SP.DYN.LE00.IN"),AREA_WB_6ATTRS,Seq!AE$1,FALSE),".")</f>
        <v>58.632317073170739</v>
      </c>
      <c r="KA75">
        <f>IFERROR(VLOOKUP(CONCATENATE($G75, ".SP.DYN.LE00.IN"),AREA_WB_6ATTRS,Seq!AF$1,FALSE),".")</f>
        <v>58.954073170731711</v>
      </c>
      <c r="KB75" t="str">
        <f>IFERROR(VLOOKUP(CONCATENATE($G75, ".SP.DYN.LE00.IN"),AREA_WB_6ATTRS,Seq!AG$1,FALSE),".")</f>
        <v>.</v>
      </c>
      <c r="KK75">
        <f t="shared" si="25"/>
        <v>1153</v>
      </c>
      <c r="KL75">
        <f t="shared" si="64"/>
        <v>0</v>
      </c>
      <c r="KM75">
        <f t="shared" si="26"/>
        <v>44806183.511988886</v>
      </c>
      <c r="KN75">
        <f t="shared" si="27"/>
        <v>-44113527.952623494</v>
      </c>
      <c r="KO75" t="str">
        <f t="shared" si="65"/>
        <v>.</v>
      </c>
      <c r="KP75" t="str">
        <f>work!HA75</f>
        <v>.</v>
      </c>
      <c r="KQ75" t="str">
        <f>work!HB75</f>
        <v>.</v>
      </c>
      <c r="KR75" t="str">
        <f>work!HC75</f>
        <v>.</v>
      </c>
      <c r="KS75" t="str">
        <f>IF(ISNUMBER(work!HI75-work!HA75),work!HI75-work!HA75,".")</f>
        <v>.</v>
      </c>
      <c r="KT75" t="str">
        <f>IF(ISNUMBER(work!HJ75-work!HB75),work!HJ75-work!HB75,".")</f>
        <v>.</v>
      </c>
      <c r="KU75" t="str">
        <f>IF(ISNUMBER(work!HK75-work!HC75),work!HK75-work!HC75,".")</f>
        <v>.</v>
      </c>
      <c r="KW75">
        <f>IFERROR(work!HR75/work!HV75,".")</f>
        <v>4.2583354698940121E-6</v>
      </c>
      <c r="KX75">
        <f>IFERROR(work!HS75/work!HW75,".")</f>
        <v>5.9699433253380311E-6</v>
      </c>
      <c r="KY75">
        <f>IFERROR(work!HT75/work!HX75,".")</f>
        <v>4.4436423445586135E-6</v>
      </c>
      <c r="KZ75">
        <f>IFERROR(work!HU75/work!HY75,".")</f>
        <v>0</v>
      </c>
    </row>
    <row r="76" spans="1:312">
      <c r="A76" s="24">
        <f t="shared" si="44"/>
        <v>75</v>
      </c>
      <c r="B76" s="24" t="str">
        <f t="shared" si="45"/>
        <v>Out</v>
      </c>
      <c r="C76" s="24" t="str">
        <f t="shared" si="46"/>
        <v>Out</v>
      </c>
      <c r="D76" s="24" t="str">
        <f t="shared" si="47"/>
        <v>Out67</v>
      </c>
      <c r="E76" s="25" t="s">
        <v>2805</v>
      </c>
      <c r="F76" s="26" t="str">
        <f t="shared" si="48"/>
        <v>Seychelles</v>
      </c>
      <c r="G76" s="166" t="s">
        <v>1622</v>
      </c>
      <c r="H76" s="166" t="s">
        <v>5007</v>
      </c>
      <c r="I76" s="166" t="s">
        <v>5007</v>
      </c>
      <c r="J76" s="180" t="s">
        <v>5007</v>
      </c>
      <c r="K76" s="180" t="s">
        <v>5007</v>
      </c>
      <c r="L76" s="27">
        <f>IFERROR(VLOOKUP($F76,Area_FDI_84_96,Seq!B$1,FALSE),0)</f>
        <v>0</v>
      </c>
      <c r="M76" s="27">
        <f>IFERROR(VLOOKUP($F76,Area_FDI_84_96,Seq!C$1,FALSE),0)</f>
        <v>0</v>
      </c>
      <c r="N76" s="27">
        <f>IFERROR(VLOOKUP($F76,Area_FDI_84_96,Seq!D$1,FALSE),0)</f>
        <v>0</v>
      </c>
      <c r="O76" s="27">
        <f>IFERROR(VLOOKUP($F76,Area_FDI_84_96,Seq!E$1,FALSE),0)</f>
        <v>0</v>
      </c>
      <c r="P76" s="27">
        <f>IFERROR(VLOOKUP($F76,Area_FDI_84_96,Seq!F$1,FALSE),0)</f>
        <v>0</v>
      </c>
      <c r="Q76" s="27">
        <f>IFERROR(VLOOKUP($F76,Area_FDI_84_96,Seq!G$1,FALSE),0)</f>
        <v>0</v>
      </c>
      <c r="R76" s="27">
        <f>IFERROR(VLOOKUP($F76,Area_FDI_84_96,Seq!H$1,FALSE),0)</f>
        <v>0</v>
      </c>
      <c r="S76" s="27">
        <f>IFERROR(VLOOKUP($F76,Area_FDI_84_96,Seq!I$1,FALSE),0)</f>
        <v>0</v>
      </c>
      <c r="T76" s="27">
        <f>IFERROR(VALUE(VLOOKUP($E76,Area_FDI_92_95,Seq!B$1,FALSE)),0)</f>
        <v>0</v>
      </c>
      <c r="U76" s="27">
        <f>IFERROR(VALUE(VLOOKUP($E76,Area_FDI_92_95,Seq!C$1,FALSE)),0)</f>
        <v>0</v>
      </c>
      <c r="V76" s="27">
        <f>IFERROR(VALUE(VLOOKUP($E76,Area_FDI_92_95,Seq!D$1,FALSE)),0)</f>
        <v>0</v>
      </c>
      <c r="W76" s="27">
        <f>IFERROR(VALUE(VLOOKUP($E76,Area_FDI_92_95,Seq!E$1,FALSE)),0)</f>
        <v>0</v>
      </c>
      <c r="X76" s="27">
        <f>IFERROR(VALUE(VLOOKUP($E76,Area_FDI_96_99,Seq!B$1,FALSE)),0)</f>
        <v>97</v>
      </c>
      <c r="Y76" s="27">
        <f>IFERROR(VALUE(VLOOKUP($E76,Area_FDI_96_99,Seq!C$1,FALSE)),0)</f>
        <v>170</v>
      </c>
      <c r="Z76" s="27">
        <f>IFERROR(VALUE(VLOOKUP($E76,Area_FDI_96_99,Seq!D$1,FALSE)),0)</f>
        <v>0</v>
      </c>
      <c r="AA76" s="27">
        <f>IFERROR(VALUE(VLOOKUP($E76,Area_FDI_96_99,Seq!E$1,FALSE)),0)</f>
        <v>29</v>
      </c>
      <c r="AB76" s="27">
        <f t="shared" si="49"/>
        <v>0</v>
      </c>
      <c r="AC76" s="27">
        <f t="shared" si="50"/>
        <v>300</v>
      </c>
      <c r="AD76" s="27">
        <f t="shared" si="51"/>
        <v>597</v>
      </c>
      <c r="AE76" s="27">
        <f t="shared" si="52"/>
        <v>246</v>
      </c>
      <c r="AF76" s="27">
        <f t="shared" si="53"/>
        <v>654</v>
      </c>
      <c r="AG76" s="27">
        <f t="shared" si="54"/>
        <v>440</v>
      </c>
      <c r="AH76" s="27">
        <f t="shared" si="55"/>
        <v>1573</v>
      </c>
      <c r="AI76" s="27">
        <f t="shared" si="56"/>
        <v>1594</v>
      </c>
      <c r="AJ76" s="27">
        <f t="shared" si="57"/>
        <v>4226</v>
      </c>
      <c r="AK76" s="27">
        <f t="shared" si="58"/>
        <v>11790</v>
      </c>
      <c r="AL76" s="27">
        <f t="shared" si="59"/>
        <v>22837</v>
      </c>
      <c r="AM76" s="27"/>
      <c r="AN76" s="27"/>
      <c r="AO76" s="27"/>
      <c r="AP76" s="27"/>
      <c r="AQ76" s="27"/>
      <c r="AR76" s="27"/>
      <c r="AS76" s="27"/>
      <c r="AT76" s="27">
        <f>IFERROR(work!D76+work!AP76,".")</f>
        <v>18323297.897483982</v>
      </c>
      <c r="AU76" s="27">
        <f>IFERROR(work!E76+work!AQ76,".")</f>
        <v>19272194.053554658</v>
      </c>
      <c r="AV76" s="27">
        <f>IFERROR(work!F76+work!AR76,".")</f>
        <v>21023226.58323415</v>
      </c>
      <c r="AW76" s="27">
        <f>IFERROR(work!G76+work!AS76,".")</f>
        <v>23311418.245876059</v>
      </c>
      <c r="AX76" s="27">
        <f>IFERROR(work!H76+work!AT76,".")</f>
        <v>26851970.863918219</v>
      </c>
      <c r="AY76" s="27">
        <f>IFERROR(work!I76+work!AU76,".")</f>
        <v>30476340.880412444</v>
      </c>
      <c r="AZ76" s="27">
        <f>IFERROR(work!J76+work!AV76,".")</f>
        <v>33155544.48000662</v>
      </c>
      <c r="BA76" s="27">
        <f>IFERROR(work!K76+work!AW76,".")</f>
        <v>36999415.599428274</v>
      </c>
      <c r="BB76" s="27">
        <f>IFERROR(work!L76+work!AX76,".")</f>
        <v>41178489.221588537</v>
      </c>
      <c r="BC76" s="27">
        <f>IFERROR(work!M76+work!AY76,".")</f>
        <v>42869165.120826989</v>
      </c>
      <c r="BD76" s="27">
        <f>IFERROR(work!N76+work!AZ76,".")</f>
        <v>44499373.642995544</v>
      </c>
      <c r="BE76" s="27">
        <f>IFERROR(work!O76+work!BA76,".")</f>
        <v>48590771.233034119</v>
      </c>
      <c r="BF76" s="27">
        <f>IFERROR(work!P76+work!BB76,".")</f>
        <v>55487802.485753141</v>
      </c>
      <c r="BG76" s="27">
        <f>IFERROR(work!Q76+work!BC76,".")</f>
        <v>63252699.053510018</v>
      </c>
      <c r="BH76" s="27">
        <f>IFERROR(work!R76+work!BD76,".")</f>
        <v>71532379.54785496</v>
      </c>
      <c r="BI76" s="27">
        <f>IFERROR(work!S76+work!BE76,".")</f>
        <v>79324033.363642752</v>
      </c>
      <c r="BJ76" s="27">
        <f>IFERROR(work!T76+work!BF76,".")</f>
        <v>87254125.904932052</v>
      </c>
      <c r="BK76" s="27">
        <f>IFERROR(work!U76+work!BG76,".")</f>
        <v>95370029.22306864</v>
      </c>
      <c r="BL76" s="27">
        <f>IFERROR(work!V76+work!BH76,".")</f>
        <v>102809213.76304808</v>
      </c>
      <c r="BM76" s="27">
        <f>IFERROR(work!W76+work!BI76,".")</f>
        <v>110619397.74891785</v>
      </c>
      <c r="BN76" s="27">
        <f>IFERROR(work!X76+work!BJ76,".")</f>
        <v>119908981.39635593</v>
      </c>
      <c r="BO76" s="27">
        <f>IFERROR(work!Y76+work!BK76,".")</f>
        <v>129854926.85796644</v>
      </c>
      <c r="BP76" s="27">
        <f>IFERROR(work!Z76+work!BL76,".")</f>
        <v>141666985.68605679</v>
      </c>
      <c r="BQ76" s="27">
        <f>IFERROR(work!AA76+work!BM76,".")</f>
        <v>155824021.65684456</v>
      </c>
      <c r="BR76" s="27">
        <f>IFERROR(work!AB76+work!BN76,".")</f>
        <v>171554835.0400354</v>
      </c>
      <c r="BS76" s="27">
        <f>IFERROR(work!AC76+work!BO76,".")</f>
        <v>190938401.89459193</v>
      </c>
      <c r="BT76" s="27">
        <f>IFERROR(work!AD76+work!BP76,".")</f>
        <v>215185551.01252896</v>
      </c>
      <c r="BU76" s="27">
        <f>IFERROR(work!AE76+work!BQ76,".")</f>
        <v>245738894.34116176</v>
      </c>
      <c r="BV76" s="27">
        <f>IFERROR(work!AF76+work!BR76,".")</f>
        <v>269322243.70797199</v>
      </c>
      <c r="BW76" s="27">
        <f>IFERROR(work!AG76+work!BS76,".")</f>
        <v>294093739.10649002</v>
      </c>
      <c r="BX76" s="27">
        <f>IFERROR(work!AH76+work!BT76,".")</f>
        <v>324676859.32711565</v>
      </c>
      <c r="BY76" s="27">
        <f>IFERROR(work!AI76+work!BU76,".")</f>
        <v>354219298.45625722</v>
      </c>
      <c r="BZ76" s="27"/>
      <c r="CA76" s="27"/>
      <c r="CB76" s="27"/>
      <c r="CC76" s="27"/>
      <c r="CD76" s="27"/>
      <c r="CE76" s="27"/>
      <c r="CF76" s="27">
        <f>IFERROR(work!AP76-work!D76,".")</f>
        <v>-18264926.190237395</v>
      </c>
      <c r="CG76" s="27">
        <f>IFERROR(work!AQ76-work!E76,".")</f>
        <v>-19218617.686728243</v>
      </c>
      <c r="CH76" s="27">
        <f>IFERROR(work!AR76-work!F76,".")</f>
        <v>-20970249.025414515</v>
      </c>
      <c r="CI76" s="27">
        <f>IFERROR(work!AS76-work!G76,".")</f>
        <v>-23259346.204115465</v>
      </c>
      <c r="CJ76" s="27">
        <f>IFERROR(work!AT76-work!H76,".")</f>
        <v>-26797549.782471929</v>
      </c>
      <c r="CK76" s="27">
        <f>IFERROR(work!AU76-work!I76,".")</f>
        <v>-30415865.053240299</v>
      </c>
      <c r="CL76" s="27">
        <f>IFERROR(work!AV76-work!J76,".")</f>
        <v>-33095175.575807601</v>
      </c>
      <c r="CM76" s="27">
        <f>IFERROR(work!AW76-work!K76,".")</f>
        <v>-36936387.982860409</v>
      </c>
      <c r="CN76" s="27">
        <f>IFERROR(work!AX76-work!L76,".")</f>
        <v>-41112060.165498748</v>
      </c>
      <c r="CO76" s="27">
        <f>IFERROR(work!AY76-work!M76,".")</f>
        <v>-42795296.79113102</v>
      </c>
      <c r="CP76" s="27">
        <f>IFERROR(work!AZ76-work!N76,".")</f>
        <v>-44420337.821616836</v>
      </c>
      <c r="CQ76" s="27">
        <f>IFERROR(work!BA76-work!O76,".")</f>
        <v>-48509553.68632257</v>
      </c>
      <c r="CR76" s="27">
        <f>IFERROR(work!BB76-work!P76,".")</f>
        <v>-55400768.572152101</v>
      </c>
      <c r="CS76" s="27">
        <f>IFERROR(work!BC76-work!Q76,".")</f>
        <v>-63160271.952502139</v>
      </c>
      <c r="CT76" s="27">
        <f>IFERROR(work!BD76-work!R76,".")</f>
        <v>-71440690.659944624</v>
      </c>
      <c r="CU76" s="27">
        <f>IFERROR(work!BE76-work!S76,".")</f>
        <v>-79233101.496806949</v>
      </c>
      <c r="CV76" s="27">
        <f>IFERROR(work!BF76-work!T76,".")</f>
        <v>-87158722.441562772</v>
      </c>
      <c r="CW76" s="27">
        <f>IFERROR(work!BG76-work!U76,".")</f>
        <v>-95263214.019650206</v>
      </c>
      <c r="CX76" s="27">
        <f>IFERROR(work!BH76-work!V76,".")</f>
        <v>-102693422.45260295</v>
      </c>
      <c r="CY76" s="27">
        <f>IFERROR(work!BI76-work!W76,".")</f>
        <v>-110501438.81912264</v>
      </c>
      <c r="CZ76" s="27">
        <f>IFERROR(work!BJ76-work!X76,".")</f>
        <v>-119786005.44339994</v>
      </c>
      <c r="DA76" s="27">
        <f>IFERROR(work!BK76-work!Y76,".")</f>
        <v>-129734743.88948913</v>
      </c>
      <c r="DB76" s="27">
        <f>IFERROR(work!BL76-work!Z76,".")</f>
        <v>-141545345.09941721</v>
      </c>
      <c r="DC76" s="27">
        <f>IFERROR(work!BM76-work!AA76,".")</f>
        <v>-155709542.20717645</v>
      </c>
      <c r="DD76" s="27">
        <f>IFERROR(work!BN76-work!AB76,".")</f>
        <v>-171443618.77425316</v>
      </c>
      <c r="DE76" s="27">
        <f>IFERROR(work!BO76-work!AC76,".")</f>
        <v>-190818877.20071083</v>
      </c>
      <c r="DF76" s="27">
        <f>IFERROR(work!BP76-work!AD76,".")</f>
        <v>-215054902.52787566</v>
      </c>
      <c r="DG76" s="27">
        <f>IFERROR(work!BQ76-work!AE76,".")</f>
        <v>-245595703.60198179</v>
      </c>
      <c r="DH76" s="27">
        <f>IFERROR(work!BR76-work!AF76,".")</f>
        <v>-269180475.63771254</v>
      </c>
      <c r="DI76" s="27">
        <f>IFERROR(work!BS76-work!AG76,".")</f>
        <v>-293951230.4189986</v>
      </c>
      <c r="DJ76" s="27">
        <f>IFERROR(work!BT76-work!AH76,".")</f>
        <v>-324524787.02902377</v>
      </c>
      <c r="DK76" s="27">
        <f>IFERROR(work!BU76-work!AI76,".")</f>
        <v>-354059697.71829069</v>
      </c>
      <c r="DL76" s="27"/>
      <c r="DM76" s="27"/>
      <c r="DN76" s="27"/>
      <c r="DO76" s="27"/>
      <c r="DP76" s="27"/>
      <c r="DQ76" s="27"/>
      <c r="DR76" s="27"/>
      <c r="DS76" s="27" t="str">
        <f>IFERROR(work!DO76-work!CC76,".")</f>
        <v>.</v>
      </c>
      <c r="DT76" s="27" t="str">
        <f>IFERROR(work!DP76-work!CD76,".")</f>
        <v>.</v>
      </c>
      <c r="DU76" s="27" t="str">
        <f>IFERROR(work!DQ76-work!CE76,".")</f>
        <v>.</v>
      </c>
      <c r="DV76" s="27" t="str">
        <f>IFERROR(work!DR76-work!CF76,".")</f>
        <v>.</v>
      </c>
      <c r="DW76" s="27" t="str">
        <f>IFERROR(work!DS76-work!CG76,".")</f>
        <v>.</v>
      </c>
      <c r="DX76" s="27" t="str">
        <f>IFERROR(work!DT76-work!CH76,".")</f>
        <v>.</v>
      </c>
      <c r="DY76" s="27" t="str">
        <f>IFERROR(work!DU76-work!CI76,".")</f>
        <v>.</v>
      </c>
      <c r="DZ76" s="27" t="str">
        <f>IFERROR(work!DV76-work!CJ76,".")</f>
        <v>.</v>
      </c>
      <c r="EA76" s="27" t="str">
        <f>IFERROR(work!DW76-work!CK76,".")</f>
        <v>.</v>
      </c>
      <c r="EB76" s="27" t="str">
        <f>IFERROR(work!DX76-work!CL76,".")</f>
        <v>.</v>
      </c>
      <c r="EC76" s="27" t="str">
        <f>IFERROR(work!DY76-work!CM76,".")</f>
        <v>.</v>
      </c>
      <c r="ED76" s="27" t="str">
        <f>IFERROR(work!DZ76-work!CN76,".")</f>
        <v>.</v>
      </c>
      <c r="EE76" s="27" t="str">
        <f>IFERROR(work!EA76-work!CO76,".")</f>
        <v>.</v>
      </c>
      <c r="EF76" s="27" t="str">
        <f>IFERROR(work!EB76-work!CP76,".")</f>
        <v>.</v>
      </c>
      <c r="EG76" s="27" t="str">
        <f>IFERROR(work!EC76-work!CQ76,".")</f>
        <v>.</v>
      </c>
      <c r="EH76" s="27" t="str">
        <f>IFERROR(work!ED76-work!CR76,".")</f>
        <v>.</v>
      </c>
      <c r="EI76" s="27" t="str">
        <f>IFERROR(work!EE76-work!CS76,".")</f>
        <v>.</v>
      </c>
      <c r="EJ76" s="27" t="str">
        <f>IFERROR(work!EF76-work!CT76,".")</f>
        <v>.</v>
      </c>
      <c r="EK76" s="27" t="str">
        <f>IFERROR(work!EG76-work!CU76,".")</f>
        <v>.</v>
      </c>
      <c r="EL76" s="27" t="str">
        <f>IFERROR(work!EH76-work!CV76,".")</f>
        <v>.</v>
      </c>
      <c r="EM76" s="27" t="str">
        <f>IFERROR(work!EI76-work!CW76,".")</f>
        <v>.</v>
      </c>
      <c r="EN76" s="27" t="str">
        <f>IFERROR(work!EJ76-work!CX76,".")</f>
        <v>.</v>
      </c>
      <c r="EO76" s="27" t="str">
        <f>IFERROR(work!EK76-work!CY76,".")</f>
        <v>.</v>
      </c>
      <c r="EP76" s="27" t="str">
        <f>IFERROR(work!EL76-work!CZ76,".")</f>
        <v>.</v>
      </c>
      <c r="EQ76" s="27" t="str">
        <f>IFERROR(work!EM76-work!DA76,".")</f>
        <v>.</v>
      </c>
      <c r="ER76" s="27" t="str">
        <f>IFERROR(work!EN76-work!DB76,".")</f>
        <v>.</v>
      </c>
      <c r="ES76" s="27" t="str">
        <f>IFERROR(work!EO76-work!DC76,".")</f>
        <v>.</v>
      </c>
      <c r="ET76" s="27" t="str">
        <f>IFERROR(work!EP76-work!DD76,".")</f>
        <v>.</v>
      </c>
      <c r="EU76" s="27" t="str">
        <f>IFERROR(work!EQ76-work!DE76,".")</f>
        <v>.</v>
      </c>
      <c r="EV76" s="27" t="str">
        <f>IFERROR(work!ER76-work!DF76,".")</f>
        <v>.</v>
      </c>
      <c r="EW76" s="27" t="str">
        <f>IFERROR(work!ES76-work!DG76,".")</f>
        <v>.</v>
      </c>
      <c r="EX76" s="27" t="str">
        <f>IFERROR(work!ET76-work!DH76,".")</f>
        <v>.</v>
      </c>
      <c r="EY76" s="27"/>
      <c r="EZ76" s="27"/>
      <c r="FA76" s="27"/>
      <c r="FB76" s="27"/>
      <c r="FC76" s="27"/>
      <c r="FD76" s="27"/>
      <c r="FE76" s="27" t="str">
        <f>IF(ISNUMBER(work!GZ76/work!HD76),work!GZ76/work!HD76,".")</f>
        <v>.</v>
      </c>
      <c r="FF76" s="27" t="str">
        <f>IF(ISNUMBER(work!HA76/work!HE76),work!HA76/work!HE76,".")</f>
        <v>.</v>
      </c>
      <c r="FG76" s="27" t="str">
        <f>IF(ISNUMBER(work!HB76/work!HF76),work!HB76/work!HF76,".")</f>
        <v>.</v>
      </c>
      <c r="FH76" s="27" t="str">
        <f>IF(ISNUMBER(work!HC76/work!HG76),work!HC76/work!HG76,".")</f>
        <v>.</v>
      </c>
      <c r="FI76" s="27" t="str">
        <f>IF(ISNUMBER((work!HA76+work!HB76)/(work!HE76+work!HF76)),(work!HA76+work!HB76)/(work!HE76+work!HF76),".")</f>
        <v>.</v>
      </c>
      <c r="FJ76" s="27" t="str">
        <f>IF(ISNUMBER(work!HH76/work!HL76),work!HH76/work!HL76,".")</f>
        <v>.</v>
      </c>
      <c r="FK76" s="27" t="str">
        <f>IF(ISNUMBER(work!HI76/work!HM76),work!HI76/work!HM76,".")</f>
        <v>.</v>
      </c>
      <c r="FL76" s="27" t="str">
        <f>IF(ISNUMBER(work!HJ76/work!HN76),work!HJ76/work!HN76,".")</f>
        <v>.</v>
      </c>
      <c r="FM76" s="27" t="str">
        <f>IF(ISNUMBER(work!HK76/work!HO76),work!HK76/work!HO76,".")</f>
        <v>.</v>
      </c>
      <c r="FN76" s="27" t="str">
        <f>IF(ISNUMBER((work!HI76+work!HJ76)/(work!HM76+work!HN76)),(work!HI76+work!HJ76)/(work!HM76+work!HN76),".")</f>
        <v>.</v>
      </c>
      <c r="FO76" s="27" t="s">
        <v>5007</v>
      </c>
      <c r="FP76" s="27" t="s">
        <v>5007</v>
      </c>
      <c r="FQ76" s="27" t="s">
        <v>5007</v>
      </c>
      <c r="FR76" s="27" t="s">
        <v>5007</v>
      </c>
      <c r="FS76" s="27" t="s">
        <v>5007</v>
      </c>
      <c r="FT76" s="27">
        <f>work!GM76</f>
        <v>9.316770186335404E-3</v>
      </c>
      <c r="FU76" s="27" t="str">
        <f>work!GN76</f>
        <v>.</v>
      </c>
      <c r="FV76" s="27" t="str">
        <f>work!GO76</f>
        <v>.</v>
      </c>
      <c r="FW76" s="27" t="s">
        <v>5007</v>
      </c>
      <c r="FX76" s="27"/>
      <c r="FY76" s="27">
        <f t="shared" si="60"/>
        <v>9254.643</v>
      </c>
      <c r="FZ76">
        <f t="shared" si="62"/>
        <v>0</v>
      </c>
      <c r="GA76" t="str">
        <f>work!HC76</f>
        <v>.</v>
      </c>
      <c r="GB76" t="str">
        <f>IF(ISNUMBER(work!HA76+work!HB76),work!HA76+work!HB76,".")</f>
        <v>.</v>
      </c>
      <c r="GC76" t="str">
        <f>IF(ISNUMBER(work!HK76-work!HC76),work!HK76-work!HC76,".")</f>
        <v>.</v>
      </c>
      <c r="GD76" t="str">
        <f>IF(ISNUMBER(work!HI76+work!HJ76-work!HA76-work!HB76),(work!HI76+work!HJ76-work!HA76-work!HB76),".")</f>
        <v>.</v>
      </c>
      <c r="GH76">
        <f>work!GQ76</f>
        <v>600</v>
      </c>
      <c r="GI76" t="str">
        <f>work!GR76</f>
        <v>.</v>
      </c>
      <c r="GJ76" t="str">
        <f>work!GZ76</f>
        <v>.</v>
      </c>
      <c r="GK76" t="str">
        <f>work!HH76</f>
        <v>.</v>
      </c>
      <c r="GL76" t="str">
        <f t="shared" si="61"/>
        <v/>
      </c>
      <c r="GM76" t="str">
        <f>IFERROR(VLOOKUP($F76,AREA_EM_ALLYEAR,Seq!B$1,FALSE),".")</f>
        <v>.</v>
      </c>
      <c r="GN76" t="str">
        <f>IFERROR(VLOOKUP($F76,AREA_EM_ALLYEAR,Seq!C$1,FALSE),".")</f>
        <v>.</v>
      </c>
      <c r="GO76" t="str">
        <f>IFERROR(VLOOKUP($F76,AREA_EM_ALLYEAR,Seq!D$1,FALSE),".")</f>
        <v>.</v>
      </c>
      <c r="GP76" t="str">
        <f>IFERROR(VLOOKUP($F76,AREA_EM_ALLYEAR,Seq!E$1,FALSE),".")</f>
        <v>.</v>
      </c>
      <c r="GQ76" t="str">
        <f>IFERROR(VLOOKUP($F76,AREA_EM_ALLYEAR,Seq!F$1,FALSE),".")</f>
        <v>.</v>
      </c>
      <c r="GR76" t="str">
        <f>IFERROR(VLOOKUP($F76,AREA_EM_ALLYEAR,Seq!G$1,FALSE),".")</f>
        <v>.</v>
      </c>
      <c r="GS76" t="str">
        <f>IFERROR(VLOOKUP($F76,AREA_EM_ALLYEAR,Seq!H$1,FALSE),".")</f>
        <v>.</v>
      </c>
      <c r="GT76" t="str">
        <f>IFERROR(VLOOKUP($F76,AREA_EM_ALLYEAR,Seq!I$1,FALSE),".")</f>
        <v>.</v>
      </c>
      <c r="GU76" t="str">
        <f>IFERROR(VLOOKUP($F76,AREA_EM_ALLYEAR,Seq!J$1,FALSE),".")</f>
        <v>.</v>
      </c>
      <c r="GV76" t="str">
        <f>IFERROR(VLOOKUP($F76,AREA_EM_ALLYEAR,Seq!K$1,FALSE),".")</f>
        <v>.</v>
      </c>
      <c r="GW76" t="str">
        <f>IFERROR(VLOOKUP($F76,AREA_EM_ALLYEAR,Seq!L$1,FALSE),".")</f>
        <v>.</v>
      </c>
      <c r="GX76" t="str">
        <f>IFERROR(VLOOKUP($F76,AREA_EM_ALLYEAR,Seq!M$1,FALSE),".")</f>
        <v>.</v>
      </c>
      <c r="GY76" t="str">
        <f>IFERROR(VLOOKUP($F76,AREA_EM_ALLYEAR,Seq!N$1,FALSE),".")</f>
        <v>.</v>
      </c>
      <c r="GZ76" t="str">
        <f>IFERROR(VLOOKUP($F76,AREA_EM_ALLYEAR,Seq!O$1,FALSE),".")</f>
        <v>.</v>
      </c>
      <c r="HA76" t="str">
        <f t="shared" si="63"/>
        <v>.</v>
      </c>
      <c r="HK76" s="139" t="str">
        <f>IFERROR(VLOOKUP(CONCATENATE($G76, ".SP.DYN.LE00.IN"),AREA_WB_6ATTRS,Seq!B$1,FALSE)-VLOOKUP("CHN.SP.DYN.LE00.IN",AREA_WB_6ATTRS,Seq!B$1,FALSE),".")</f>
        <v>.</v>
      </c>
      <c r="HL76" s="139" t="str">
        <f>IFERROR(VLOOKUP(CONCATENATE($G76, ".SP.DYN.LE00.IN"),AREA_WB_6ATTRS,Seq!C$1,FALSE)-VLOOKUP("CHN.SP.DYN.LE00.IN",AREA_WB_6ATTRS,Seq!C$1,FALSE),".")</f>
        <v>.</v>
      </c>
      <c r="HM76" s="139">
        <f>IFERROR(VLOOKUP(CONCATENATE($G76, ".SP.DYN.LE00.IN"),AREA_WB_6ATTRS,Seq!D$1,FALSE)-VLOOKUP("CHN.SP.DYN.LE00.IN",AREA_WB_6ATTRS,Seq!D$1,FALSE),".")</f>
        <v>1.1480243902439184</v>
      </c>
      <c r="HN76" s="139" t="str">
        <f>IFERROR(VLOOKUP(CONCATENATE($G76, ".SP.DYN.LE00.IN"),AREA_WB_6ATTRS,Seq!E$1,FALSE)-VLOOKUP("CHN.SP.DYN.LE00.IN",AREA_WB_6ATTRS,Seq!E$1,FALSE),".")</f>
        <v>.</v>
      </c>
      <c r="HO76" s="139" t="str">
        <f>IFERROR(VLOOKUP(CONCATENATE($G76, ".SP.DYN.LE00.IN"),AREA_WB_6ATTRS,Seq!F$1,FALSE)-VLOOKUP("CHN.SP.DYN.LE00.IN",AREA_WB_6ATTRS,Seq!F$1,FALSE),".")</f>
        <v>.</v>
      </c>
      <c r="HP76" s="139" t="str">
        <f>IFERROR(VLOOKUP(CONCATENATE($G76, ".SP.DYN.LE00.IN"),AREA_WB_6ATTRS,Seq!G$1,FALSE)-VLOOKUP("CHN.SP.DYN.LE00.IN",AREA_WB_6ATTRS,Seq!G$1,FALSE),".")</f>
        <v>.</v>
      </c>
      <c r="HQ76" s="139" t="str">
        <f>IFERROR(VLOOKUP(CONCATENATE($G76, ".SP.DYN.LE00.IN"),AREA_WB_6ATTRS,Seq!H$1,FALSE)-VLOOKUP("CHN.SP.DYN.LE00.IN",AREA_WB_6ATTRS,Seq!H$1,FALSE),".")</f>
        <v>.</v>
      </c>
      <c r="HR76" s="139">
        <f>IFERROR(VLOOKUP(CONCATENATE($G76, ".SP.DYN.LE00.IN"),AREA_WB_6ATTRS,Seq!I$1,FALSE)-VLOOKUP("CHN.SP.DYN.LE00.IN",AREA_WB_6ATTRS,Seq!I$1,FALSE),".")</f>
        <v>0.93463414634145181</v>
      </c>
      <c r="HS76" s="139" t="str">
        <f>IFERROR(VLOOKUP(CONCATENATE($G76, ".SP.DYN.LE00.IN"),AREA_WB_6ATTRS,Seq!J$1,FALSE)-VLOOKUP("CHN.SP.DYN.LE00.IN",AREA_WB_6ATTRS,Seq!J$1,FALSE),".")</f>
        <v>.</v>
      </c>
      <c r="HT76" s="139" t="str">
        <f>IFERROR(VLOOKUP(CONCATENATE($G76, ".SP.DYN.LE00.IN"),AREA_WB_6ATTRS,Seq!K$1,FALSE)-VLOOKUP("CHN.SP.DYN.LE00.IN",AREA_WB_6ATTRS,Seq!K$1,FALSE),".")</f>
        <v>.</v>
      </c>
      <c r="HU76" s="139" t="str">
        <f>IFERROR(VLOOKUP(CONCATENATE($G76, ".SP.DYN.LE00.IN"),AREA_WB_6ATTRS,Seq!L$1,FALSE)-VLOOKUP("CHN.SP.DYN.LE00.IN",AREA_WB_6ATTRS,Seq!L$1,FALSE),".")</f>
        <v>.</v>
      </c>
      <c r="HV76" s="139" t="str">
        <f>IFERROR(VLOOKUP(CONCATENATE($G76, ".SP.DYN.LE00.IN"),AREA_WB_6ATTRS,Seq!M$1,FALSE)-VLOOKUP("CHN.SP.DYN.LE00.IN",AREA_WB_6ATTRS,Seq!M$1,FALSE),".")</f>
        <v>.</v>
      </c>
      <c r="HW76" s="139">
        <f>IFERROR(VLOOKUP(CONCATENATE($G76, ".SP.DYN.LE00.IN"),AREA_WB_6ATTRS,Seq!N$1,FALSE)-VLOOKUP("CHN.SP.DYN.LE00.IN",AREA_WB_6ATTRS,Seq!N$1,FALSE),".")</f>
        <v>0.80890243902439352</v>
      </c>
      <c r="HX76" s="139" t="str">
        <f>IFERROR(VLOOKUP(CONCATENATE($G76, ".SP.DYN.LE00.IN"),AREA_WB_6ATTRS,Seq!O$1,FALSE)-VLOOKUP("CHN.SP.DYN.LE00.IN",AREA_WB_6ATTRS,Seq!O$1,FALSE),".")</f>
        <v>.</v>
      </c>
      <c r="HY76" s="139" t="str">
        <f>IFERROR(VLOOKUP(CONCATENATE($G76, ".SP.DYN.LE00.IN"),AREA_WB_6ATTRS,Seq!P$1,FALSE)-VLOOKUP("CHN.SP.DYN.LE00.IN",AREA_WB_6ATTRS,Seq!P$1,FALSE),".")</f>
        <v>.</v>
      </c>
      <c r="HZ76" s="139" t="str">
        <f>IFERROR(VLOOKUP(CONCATENATE($G76, ".SP.DYN.LE00.IN"),AREA_WB_6ATTRS,Seq!Q$1,FALSE)-VLOOKUP("CHN.SP.DYN.LE00.IN",AREA_WB_6ATTRS,Seq!Q$1,FALSE),".")</f>
        <v>.</v>
      </c>
      <c r="IA76" s="139" t="str">
        <f>IFERROR(VLOOKUP(CONCATENATE($G76, ".SP.DYN.LE00.IN"),AREA_WB_6ATTRS,Seq!R$1,FALSE)-VLOOKUP("CHN.SP.DYN.LE00.IN",AREA_WB_6ATTRS,Seq!R$1,FALSE),".")</f>
        <v>.</v>
      </c>
      <c r="IB76" s="139">
        <f>IFERROR(VLOOKUP(CONCATENATE($G76, ".SP.DYN.LE00.IN"),AREA_WB_6ATTRS,Seq!S$1,FALSE)-VLOOKUP("CHN.SP.DYN.LE00.IN",AREA_WB_6ATTRS,Seq!S$1,FALSE),".")</f>
        <v>0.6483170731707304</v>
      </c>
      <c r="IC76" s="139" t="str">
        <f>IFERROR(VLOOKUP(CONCATENATE($G76, ".SP.DYN.LE00.IN"),AREA_WB_6ATTRS,Seq!T$1,FALSE)-VLOOKUP("CHN.SP.DYN.LE00.IN",AREA_WB_6ATTRS,Seq!T$1,FALSE),".")</f>
        <v>.</v>
      </c>
      <c r="ID76" s="139" t="str">
        <f>IFERROR(VLOOKUP(CONCATENATE($G76, ".SP.DYN.LE00.IN"),AREA_WB_6ATTRS,Seq!U$1,FALSE)-VLOOKUP("CHN.SP.DYN.LE00.IN",AREA_WB_6ATTRS,Seq!U$1,FALSE),".")</f>
        <v>.</v>
      </c>
      <c r="IE76" s="139" t="str">
        <f>IFERROR(VLOOKUP(CONCATENATE($G76, ".SP.DYN.LE00.IN"),AREA_WB_6ATTRS,Seq!V$1,FALSE)-VLOOKUP("CHN.SP.DYN.LE00.IN",AREA_WB_6ATTRS,Seq!V$1,FALSE),".")</f>
        <v>.</v>
      </c>
      <c r="IF76" s="139" t="str">
        <f>IFERROR(VLOOKUP(CONCATENATE($G76, ".SP.DYN.LE00.IN"),AREA_WB_6ATTRS,Seq!W$1,FALSE)-VLOOKUP("CHN.SP.DYN.LE00.IN",AREA_WB_6ATTRS,Seq!W$1,FALSE),".")</f>
        <v>.</v>
      </c>
      <c r="IG76" s="139">
        <f>IFERROR(VLOOKUP(CONCATENATE($G76, ".SP.DYN.LE00.IN"),AREA_WB_6ATTRS,Seq!X$1,FALSE)-VLOOKUP("CHN.SP.DYN.LE00.IN",AREA_WB_6ATTRS,Seq!X$1,FALSE),".")</f>
        <v>1.3742195121951397</v>
      </c>
      <c r="IH76" s="139">
        <f>IFERROR(VLOOKUP(CONCATENATE($G76, ".SP.DYN.LE00.IN"),AREA_WB_6ATTRS,Seq!Y$1,FALSE)-VLOOKUP("CHN.SP.DYN.LE00.IN",AREA_WB_6ATTRS,Seq!Y$1,FALSE),".")</f>
        <v>-0.73560975609754564</v>
      </c>
      <c r="II76" s="139">
        <f>IFERROR(VLOOKUP(CONCATENATE($G76, ".SP.DYN.LE00.IN"),AREA_WB_6ATTRS,Seq!Z$1,FALSE)-VLOOKUP("CHN.SP.DYN.LE00.IN",AREA_WB_6ATTRS,Seq!Z$1,FALSE),".")</f>
        <v>0.64741463414634381</v>
      </c>
      <c r="IJ76" s="139">
        <f>IFERROR(VLOOKUP(CONCATENATE($G76, ".SP.DYN.LE00.IN"),AREA_WB_6ATTRS,Seq!AA$1,FALSE)-VLOOKUP("CHN.SP.DYN.LE00.IN",AREA_WB_6ATTRS,Seq!AA$1,FALSE),".")</f>
        <v>-3.9609756097561899E-2</v>
      </c>
      <c r="IK76" s="139">
        <f>IFERROR(VLOOKUP(CONCATENATE($G76, ".SP.DYN.LE00.IN"),AREA_WB_6ATTRS,Seq!AB$1,FALSE)-VLOOKUP("CHN.SP.DYN.LE00.IN",AREA_WB_6ATTRS,Seq!AB$1,FALSE),".")</f>
        <v>-0.17265853658535946</v>
      </c>
      <c r="IL76" s="139">
        <f>IFERROR(VLOOKUP(CONCATENATE($G76, ".SP.DYN.LE00.IN"),AREA_WB_6ATTRS,Seq!AC$1,FALSE)-VLOOKUP("CHN.SP.DYN.LE00.IN",AREA_WB_6ATTRS,Seq!AC$1,FALSE),".")</f>
        <v>0.58009756097561649</v>
      </c>
      <c r="IM76" s="139">
        <f>IFERROR(VLOOKUP(CONCATENATE($G76, ".SP.DYN.LE00.IN"),AREA_WB_6ATTRS,Seq!AD$1,FALSE)-VLOOKUP("CHN.SP.DYN.LE00.IN",AREA_WB_6ATTRS,Seq!AD$1,FALSE),".")</f>
        <v>0.32807317073171305</v>
      </c>
      <c r="IN76" s="139">
        <f>IFERROR(VLOOKUP(CONCATENATE($G76, ".SP.DYN.LE00.IN"),AREA_WB_6ATTRS,Seq!AE$1,FALSE)-VLOOKUP("CHN.SP.DYN.LE00.IN",AREA_WB_6ATTRS,Seq!AE$1,FALSE),".")</f>
        <v>-2.2365853658513402E-2</v>
      </c>
      <c r="IO76" s="139">
        <f>IFERROR(VLOOKUP(CONCATENATE($G76, ".SP.DYN.LE00.IN"),AREA_WB_6ATTRS,Seq!AF$1,FALSE)-VLOOKUP("CHN.SP.DYN.LE00.IN",AREA_WB_6ATTRS,Seq!AF$1,FALSE),".")</f>
        <v>-0.23895121951218812</v>
      </c>
      <c r="IP76" s="139" t="str">
        <f>IFERROR(VLOOKUP(CONCATENATE($G76, ".SP.DYN.LE00.IN"),AREA_WB_6ATTRS,Seq!AG$1,FALSE)-VLOOKUP("CHN.SP.DYN.LE00.IN",AREA_WB_6ATTRS,Seq!AG$1,FALSE),".")</f>
        <v>.</v>
      </c>
      <c r="IW76" t="str">
        <f>IFERROR(VLOOKUP(CONCATENATE($G76, ".SP.DYN.LE00.IN"),AREA_WB_6ATTRS,Seq!B$1,FALSE),".")</f>
        <v>.</v>
      </c>
      <c r="IX76" t="str">
        <f>IFERROR(VLOOKUP(CONCATENATE($G76, ".SP.DYN.LE00.IN"),AREA_WB_6ATTRS,Seq!C$1,FALSE),".")</f>
        <v>.</v>
      </c>
      <c r="IY76">
        <f>IFERROR(VLOOKUP(CONCATENATE($G76, ".SP.DYN.LE00.IN"),AREA_WB_6ATTRS,Seq!D$1,FALSE),".")</f>
        <v>68.682926829268311</v>
      </c>
      <c r="IZ76" t="str">
        <f>IFERROR(VLOOKUP(CONCATENATE($G76, ".SP.DYN.LE00.IN"),AREA_WB_6ATTRS,Seq!E$1,FALSE),".")</f>
        <v>.</v>
      </c>
      <c r="JA76" t="str">
        <f>IFERROR(VLOOKUP(CONCATENATE($G76, ".SP.DYN.LE00.IN"),AREA_WB_6ATTRS,Seq!F$1,FALSE),".")</f>
        <v>.</v>
      </c>
      <c r="JB76" t="str">
        <f>IFERROR(VLOOKUP(CONCATENATE($G76, ".SP.DYN.LE00.IN"),AREA_WB_6ATTRS,Seq!G$1,FALSE),".")</f>
        <v>.</v>
      </c>
      <c r="JC76" t="str">
        <f>IFERROR(VLOOKUP(CONCATENATE($G76, ".SP.DYN.LE00.IN"),AREA_WB_6ATTRS,Seq!H$1,FALSE),".")</f>
        <v>.</v>
      </c>
      <c r="JD76">
        <f>IFERROR(VLOOKUP(CONCATENATE($G76, ".SP.DYN.LE00.IN"),AREA_WB_6ATTRS,Seq!I$1,FALSE),".")</f>
        <v>69.731951219512197</v>
      </c>
      <c r="JE76" t="str">
        <f>IFERROR(VLOOKUP(CONCATENATE($G76, ".SP.DYN.LE00.IN"),AREA_WB_6ATTRS,Seq!J$1,FALSE),".")</f>
        <v>.</v>
      </c>
      <c r="JF76" t="str">
        <f>IFERROR(VLOOKUP(CONCATENATE($G76, ".SP.DYN.LE00.IN"),AREA_WB_6ATTRS,Seq!K$1,FALSE),".")</f>
        <v>.</v>
      </c>
      <c r="JG76" t="str">
        <f>IFERROR(VLOOKUP(CONCATENATE($G76, ".SP.DYN.LE00.IN"),AREA_WB_6ATTRS,Seq!L$1,FALSE),".")</f>
        <v>.</v>
      </c>
      <c r="JH76" t="str">
        <f>IFERROR(VLOOKUP(CONCATENATE($G76, ".SP.DYN.LE00.IN"),AREA_WB_6ATTRS,Seq!M$1,FALSE),".")</f>
        <v>.</v>
      </c>
      <c r="JI76">
        <f>IFERROR(VLOOKUP(CONCATENATE($G76, ".SP.DYN.LE00.IN"),AREA_WB_6ATTRS,Seq!N$1,FALSE),".")</f>
        <v>70.670731707317074</v>
      </c>
      <c r="JJ76" t="str">
        <f>IFERROR(VLOOKUP(CONCATENATE($G76, ".SP.DYN.LE00.IN"),AREA_WB_6ATTRS,Seq!O$1,FALSE),".")</f>
        <v>.</v>
      </c>
      <c r="JK76" t="str">
        <f>IFERROR(VLOOKUP(CONCATENATE($G76, ".SP.DYN.LE00.IN"),AREA_WB_6ATTRS,Seq!P$1,FALSE),".")</f>
        <v>.</v>
      </c>
      <c r="JL76" t="str">
        <f>IFERROR(VLOOKUP(CONCATENATE($G76, ".SP.DYN.LE00.IN"),AREA_WB_6ATTRS,Seq!Q$1,FALSE),".")</f>
        <v>.</v>
      </c>
      <c r="JM76" t="str">
        <f>IFERROR(VLOOKUP(CONCATENATE($G76, ".SP.DYN.LE00.IN"),AREA_WB_6ATTRS,Seq!R$1,FALSE),".")</f>
        <v>.</v>
      </c>
      <c r="JN76">
        <f>IFERROR(VLOOKUP(CONCATENATE($G76, ".SP.DYN.LE00.IN"),AREA_WB_6ATTRS,Seq!S$1,FALSE),".")</f>
        <v>71.41463414634147</v>
      </c>
      <c r="JO76" t="str">
        <f>IFERROR(VLOOKUP(CONCATENATE($G76, ".SP.DYN.LE00.IN"),AREA_WB_6ATTRS,Seq!T$1,FALSE),".")</f>
        <v>.</v>
      </c>
      <c r="JP76" t="str">
        <f>IFERROR(VLOOKUP(CONCATENATE($G76, ".SP.DYN.LE00.IN"),AREA_WB_6ATTRS,Seq!U$1,FALSE),".")</f>
        <v>.</v>
      </c>
      <c r="JQ76" t="str">
        <f>IFERROR(VLOOKUP(CONCATENATE($G76, ".SP.DYN.LE00.IN"),AREA_WB_6ATTRS,Seq!V$1,FALSE),".")</f>
        <v>.</v>
      </c>
      <c r="JR76" t="str">
        <f>IFERROR(VLOOKUP(CONCATENATE($G76, ".SP.DYN.LE00.IN"),AREA_WB_6ATTRS,Seq!W$1,FALSE),".")</f>
        <v>.</v>
      </c>
      <c r="JS76">
        <f>IFERROR(VLOOKUP(CONCATENATE($G76, ".SP.DYN.LE00.IN"),AREA_WB_6ATTRS,Seq!X$1,FALSE),".")</f>
        <v>72.95365853658538</v>
      </c>
      <c r="JT76">
        <f>IFERROR(VLOOKUP(CONCATENATE($G76, ".SP.DYN.LE00.IN"),AREA_WB_6ATTRS,Seq!Y$1,FALSE),".")</f>
        <v>71.029268292682943</v>
      </c>
      <c r="JU76">
        <f>IFERROR(VLOOKUP(CONCATENATE($G76, ".SP.DYN.LE00.IN"),AREA_WB_6ATTRS,Seq!Z$1,FALSE),".")</f>
        <v>72.609756097560989</v>
      </c>
      <c r="JV76">
        <f>IFERROR(VLOOKUP(CONCATENATE($G76, ".SP.DYN.LE00.IN"),AREA_WB_6ATTRS,Seq!AA$1,FALSE),".")</f>
        <v>72.131707317073179</v>
      </c>
      <c r="JW76">
        <f>IFERROR(VLOOKUP(CONCATENATE($G76, ".SP.DYN.LE00.IN"),AREA_WB_6ATTRS,Seq!AB$1,FALSE),".")</f>
        <v>72.217073170731723</v>
      </c>
      <c r="JX76">
        <f>IFERROR(VLOOKUP(CONCATENATE($G76, ".SP.DYN.LE00.IN"),AREA_WB_6ATTRS,Seq!AC$1,FALSE),".")</f>
        <v>73.192682926829278</v>
      </c>
      <c r="JY76">
        <f>IFERROR(VLOOKUP(CONCATENATE($G76, ".SP.DYN.LE00.IN"),AREA_WB_6ATTRS,Seq!AD$1,FALSE),".")</f>
        <v>73.163414634146349</v>
      </c>
      <c r="JZ76">
        <f>IFERROR(VLOOKUP(CONCATENATE($G76, ".SP.DYN.LE00.IN"),AREA_WB_6ATTRS,Seq!AE$1,FALSE),".")</f>
        <v>73.03414634146344</v>
      </c>
      <c r="KA76">
        <f>IFERROR(VLOOKUP(CONCATENATE($G76, ".SP.DYN.LE00.IN"),AREA_WB_6ATTRS,Seq!AF$1,FALSE),".")</f>
        <v>73.03414634146344</v>
      </c>
      <c r="KB76" t="str">
        <f>IFERROR(VLOOKUP(CONCATENATE($G76, ".SP.DYN.LE00.IN"),AREA_WB_6ATTRS,Seq!AG$1,FALSE),".")</f>
        <v>.</v>
      </c>
      <c r="KK76">
        <f t="shared" si="25"/>
        <v>296</v>
      </c>
      <c r="KL76">
        <f t="shared" si="64"/>
        <v>0</v>
      </c>
      <c r="KM76">
        <f t="shared" si="26"/>
        <v>44499373.642995544</v>
      </c>
      <c r="KN76">
        <f t="shared" si="27"/>
        <v>-44420337.821616836</v>
      </c>
      <c r="KO76" t="str">
        <f t="shared" si="65"/>
        <v>.</v>
      </c>
      <c r="KP76" t="str">
        <f>work!HA76</f>
        <v>.</v>
      </c>
      <c r="KQ76" t="str">
        <f>work!HB76</f>
        <v>.</v>
      </c>
      <c r="KR76" t="str">
        <f>work!HC76</f>
        <v>.</v>
      </c>
      <c r="KS76" t="str">
        <f>IF(ISNUMBER(work!HI76-work!HA76),work!HI76-work!HA76,".")</f>
        <v>.</v>
      </c>
      <c r="KT76" t="str">
        <f>IF(ISNUMBER(work!HJ76-work!HB76),work!HJ76-work!HB76,".")</f>
        <v>.</v>
      </c>
      <c r="KU76" t="str">
        <f>IF(ISNUMBER(work!HK76-work!HC76),work!HK76-work!HC76,".")</f>
        <v>.</v>
      </c>
      <c r="KW76">
        <f>IFERROR(work!HR76/work!HV76,".")</f>
        <v>7.6086956521739129E-4</v>
      </c>
      <c r="KX76">
        <f>IFERROR(work!HS76/work!HW76,".")</f>
        <v>1.2142857142857142E-3</v>
      </c>
      <c r="KY76">
        <f>IFERROR(work!HT76/work!HX76,".")</f>
        <v>6.0396149437329748E-4</v>
      </c>
      <c r="KZ76" t="str">
        <f>IFERROR(work!HU76/work!HY76,".")</f>
        <v>.</v>
      </c>
    </row>
    <row r="77" spans="1:312">
      <c r="A77" s="24">
        <f t="shared" si="44"/>
        <v>76</v>
      </c>
      <c r="B77" s="24" t="str">
        <f t="shared" si="45"/>
        <v>Out</v>
      </c>
      <c r="C77" s="24" t="str">
        <f t="shared" si="46"/>
        <v>Out</v>
      </c>
      <c r="D77" s="24" t="str">
        <f t="shared" si="47"/>
        <v>Out67</v>
      </c>
      <c r="E77" s="25" t="s">
        <v>2440</v>
      </c>
      <c r="F77" s="26" t="str">
        <f t="shared" si="48"/>
        <v>Sierra Leone</v>
      </c>
      <c r="G77" s="166" t="s">
        <v>1623</v>
      </c>
      <c r="H77" s="166" t="s">
        <v>5007</v>
      </c>
      <c r="I77" s="166" t="s">
        <v>5007</v>
      </c>
      <c r="J77" s="180" t="s">
        <v>5007</v>
      </c>
      <c r="K77" s="180" t="s">
        <v>5007</v>
      </c>
      <c r="L77" s="27">
        <f>IFERROR(VLOOKUP($F77,Area_FDI_84_96,Seq!B$1,FALSE),0)</f>
        <v>0</v>
      </c>
      <c r="M77" s="27">
        <f>IFERROR(VLOOKUP($F77,Area_FDI_84_96,Seq!C$1,FALSE),0)</f>
        <v>0</v>
      </c>
      <c r="N77" s="27">
        <f>IFERROR(VLOOKUP($F77,Area_FDI_84_96,Seq!D$1,FALSE),0)</f>
        <v>0</v>
      </c>
      <c r="O77" s="27">
        <f>IFERROR(VLOOKUP($F77,Area_FDI_84_96,Seq!E$1,FALSE),0)</f>
        <v>0</v>
      </c>
      <c r="P77" s="27">
        <f>IFERROR(VLOOKUP($F77,Area_FDI_84_96,Seq!F$1,FALSE),0)</f>
        <v>0</v>
      </c>
      <c r="Q77" s="27">
        <f>IFERROR(VLOOKUP($F77,Area_FDI_84_96,Seq!G$1,FALSE),0)</f>
        <v>0</v>
      </c>
      <c r="R77" s="27">
        <f>IFERROR(VLOOKUP($F77,Area_FDI_84_96,Seq!H$1,FALSE),0)</f>
        <v>0</v>
      </c>
      <c r="S77" s="27">
        <f>IFERROR(VLOOKUP($F77,Area_FDI_84_96,Seq!I$1,FALSE),0)</f>
        <v>0</v>
      </c>
      <c r="T77" s="27">
        <f>IFERROR(VALUE(VLOOKUP($E77,Area_FDI_92_95,Seq!B$1,FALSE)),0)</f>
        <v>0</v>
      </c>
      <c r="U77" s="27">
        <f>IFERROR(VALUE(VLOOKUP($E77,Area_FDI_92_95,Seq!C$1,FALSE)),0)</f>
        <v>9</v>
      </c>
      <c r="V77" s="27">
        <f>IFERROR(VALUE(VLOOKUP($E77,Area_FDI_92_95,Seq!D$1,FALSE)),0)</f>
        <v>19</v>
      </c>
      <c r="W77" s="27">
        <f>IFERROR(VALUE(VLOOKUP($E77,Area_FDI_92_95,Seq!E$1,FALSE)),0)</f>
        <v>64</v>
      </c>
      <c r="X77" s="27">
        <f>IFERROR(VALUE(VLOOKUP($E77,Area_FDI_96_99,Seq!B$1,FALSE)),0)</f>
        <v>68</v>
      </c>
      <c r="Y77" s="27">
        <f>IFERROR(VALUE(VLOOKUP($E77,Area_FDI_96_99,Seq!C$1,FALSE)),0)</f>
        <v>112</v>
      </c>
      <c r="Z77" s="27">
        <f>IFERROR(VALUE(VLOOKUP($E77,Area_FDI_96_99,Seq!D$1,FALSE)),0)</f>
        <v>215</v>
      </c>
      <c r="AA77" s="27">
        <f>IFERROR(VALUE(VLOOKUP($E77,Area_FDI_96_99,Seq!E$1,FALSE)),0)</f>
        <v>105</v>
      </c>
      <c r="AB77" s="27">
        <f t="shared" si="49"/>
        <v>142</v>
      </c>
      <c r="AC77" s="27">
        <f t="shared" si="50"/>
        <v>50</v>
      </c>
      <c r="AD77" s="27">
        <f t="shared" si="51"/>
        <v>57</v>
      </c>
      <c r="AE77" s="27">
        <f t="shared" si="52"/>
        <v>2</v>
      </c>
      <c r="AF77" s="27">
        <f t="shared" si="53"/>
        <v>82</v>
      </c>
      <c r="AG77" s="27">
        <f t="shared" si="54"/>
        <v>147</v>
      </c>
      <c r="AH77" s="27">
        <f t="shared" si="55"/>
        <v>0</v>
      </c>
      <c r="AI77" s="27">
        <f t="shared" si="56"/>
        <v>0</v>
      </c>
      <c r="AJ77" s="27">
        <f t="shared" si="57"/>
        <v>15</v>
      </c>
      <c r="AK77" s="27">
        <f t="shared" si="58"/>
        <v>6</v>
      </c>
      <c r="AL77" s="27">
        <f t="shared" si="59"/>
        <v>45</v>
      </c>
      <c r="AM77" s="27"/>
      <c r="AN77" s="27"/>
      <c r="AO77" s="27"/>
      <c r="AP77" s="27"/>
      <c r="AQ77" s="27"/>
      <c r="AR77" s="27"/>
      <c r="AS77" s="27"/>
      <c r="AT77" s="27">
        <f>IFERROR(work!D77+work!AP77,".")</f>
        <v>18386986.217860974</v>
      </c>
      <c r="AU77" s="27">
        <f>IFERROR(work!E77+work!AQ77,".")</f>
        <v>19340956.147121053</v>
      </c>
      <c r="AV77" s="27">
        <f>IFERROR(work!F77+work!AR77,".")</f>
        <v>21096857.061961889</v>
      </c>
      <c r="AW77" s="27">
        <f>IFERROR(work!G77+work!AS77,".")</f>
        <v>23383396.173264045</v>
      </c>
      <c r="AX77" s="27">
        <f>IFERROR(work!H77+work!AT77,".")</f>
        <v>26926786.015953202</v>
      </c>
      <c r="AY77" s="27">
        <f>IFERROR(work!I77+work!AU77,".")</f>
        <v>30542709.727645967</v>
      </c>
      <c r="AZ77" s="27">
        <f>IFERROR(work!J77+work!AV77,".")</f>
        <v>33223160.893609282</v>
      </c>
      <c r="BA77" s="27">
        <f>IFERROR(work!K77+work!AW77,".")</f>
        <v>37072774.900266163</v>
      </c>
      <c r="BB77" s="27">
        <f>IFERROR(work!L77+work!AX77,".")</f>
        <v>41242722.786539644</v>
      </c>
      <c r="BC77" s="27">
        <f>IFERROR(work!M77+work!AY77,".")</f>
        <v>42930390.420053869</v>
      </c>
      <c r="BD77" s="27">
        <f>IFERROR(work!N77+work!AZ77,".")</f>
        <v>44561303.538427569</v>
      </c>
      <c r="BE77" s="27">
        <f>IFERROR(work!O77+work!BA77,".")</f>
        <v>48653994.289243571</v>
      </c>
      <c r="BF77" s="27">
        <f>IFERROR(work!P77+work!BB77,".")</f>
        <v>55528378.927717499</v>
      </c>
      <c r="BG77" s="27">
        <f>IFERROR(work!Q77+work!BC77,".")</f>
        <v>63291739.390673913</v>
      </c>
      <c r="BH77" s="27">
        <f>IFERROR(work!R77+work!BD77,".")</f>
        <v>71570126.540758103</v>
      </c>
      <c r="BI77" s="27">
        <f>IFERROR(work!S77+work!BE77,".")</f>
        <v>79355473.223963231</v>
      </c>
      <c r="BJ77" s="27">
        <f>IFERROR(work!T77+work!BF77,".")</f>
        <v>87287175.25667271</v>
      </c>
      <c r="BK77" s="27">
        <f>IFERROR(work!U77+work!BG77,".")</f>
        <v>95383854.986766607</v>
      </c>
      <c r="BL77" s="27">
        <f>IFERROR(work!V77+work!BH77,".")</f>
        <v>102817988.43731055</v>
      </c>
      <c r="BM77" s="27">
        <f>IFERROR(work!W77+work!BI77,".")</f>
        <v>110621673.79998544</v>
      </c>
      <c r="BN77" s="27">
        <f>IFERROR(work!X77+work!BJ77,".")</f>
        <v>119911081.10689098</v>
      </c>
      <c r="BO77" s="27">
        <f>IFERROR(work!Y77+work!BK77,".")</f>
        <v>129869976.90368798</v>
      </c>
      <c r="BP77" s="27">
        <f>IFERROR(work!Z77+work!BL77,".")</f>
        <v>141701942.07581821</v>
      </c>
      <c r="BQ77" s="27">
        <f>IFERROR(work!AA77+work!BM77,".")</f>
        <v>155871454.40449899</v>
      </c>
      <c r="BR77" s="27">
        <f>IFERROR(work!AB77+work!BN77,".")</f>
        <v>171611764.41036445</v>
      </c>
      <c r="BS77" s="27">
        <f>IFERROR(work!AC77+work!BO77,".")</f>
        <v>190999255.31205845</v>
      </c>
      <c r="BT77" s="27">
        <f>IFERROR(work!AD77+work!BP77,".")</f>
        <v>215249624.45453233</v>
      </c>
      <c r="BU77" s="27">
        <f>IFERROR(work!AE77+work!BQ77,".")</f>
        <v>245805032.47950688</v>
      </c>
      <c r="BV77" s="27">
        <f>IFERROR(work!AF77+work!BR77,".")</f>
        <v>269396715.44531697</v>
      </c>
      <c r="BW77" s="27">
        <f>IFERROR(work!AG77+work!BS77,".")</f>
        <v>294172491.91993821</v>
      </c>
      <c r="BX77" s="27">
        <f>IFERROR(work!AH77+work!BT77,".")</f>
        <v>324758253.43943739</v>
      </c>
      <c r="BY77" s="27">
        <f>IFERROR(work!AI77+work!BU77,".")</f>
        <v>354306374.16432369</v>
      </c>
      <c r="BZ77" s="27"/>
      <c r="CA77" s="27"/>
      <c r="CB77" s="27"/>
      <c r="CC77" s="27"/>
      <c r="CD77" s="27"/>
      <c r="CE77" s="27"/>
      <c r="CF77" s="27">
        <f>IFERROR(work!AP77-work!D77,".")</f>
        <v>-18201237.869860403</v>
      </c>
      <c r="CG77" s="27">
        <f>IFERROR(work!AQ77-work!E77,".")</f>
        <v>-19149855.593161847</v>
      </c>
      <c r="CH77" s="27">
        <f>IFERROR(work!AR77-work!F77,".")</f>
        <v>-20896618.546686776</v>
      </c>
      <c r="CI77" s="27">
        <f>IFERROR(work!AS77-work!G77,".")</f>
        <v>-23187368.276727479</v>
      </c>
      <c r="CJ77" s="27">
        <f>IFERROR(work!AT77-work!H77,".")</f>
        <v>-26722734.630436946</v>
      </c>
      <c r="CK77" s="27">
        <f>IFERROR(work!AU77-work!I77,".")</f>
        <v>-30349496.206006777</v>
      </c>
      <c r="CL77" s="27">
        <f>IFERROR(work!AV77-work!J77,".")</f>
        <v>-33027559.16220494</v>
      </c>
      <c r="CM77" s="27">
        <f>IFERROR(work!AW77-work!K77,".")</f>
        <v>-36863028.682022519</v>
      </c>
      <c r="CN77" s="27">
        <f>IFERROR(work!AX77-work!L77,".")</f>
        <v>-41047826.600547642</v>
      </c>
      <c r="CO77" s="27">
        <f>IFERROR(work!AY77-work!M77,".")</f>
        <v>-42734071.49190414</v>
      </c>
      <c r="CP77" s="27">
        <f>IFERROR(work!AZ77-work!N77,".")</f>
        <v>-44358407.926184811</v>
      </c>
      <c r="CQ77" s="27">
        <f>IFERROR(work!BA77-work!O77,".")</f>
        <v>-48446330.630113117</v>
      </c>
      <c r="CR77" s="27">
        <f>IFERROR(work!BB77-work!P77,".")</f>
        <v>-55360192.130187742</v>
      </c>
      <c r="CS77" s="27">
        <f>IFERROR(work!BC77-work!Q77,".")</f>
        <v>-63121231.615338244</v>
      </c>
      <c r="CT77" s="27">
        <f>IFERROR(work!BD77-work!R77,".")</f>
        <v>-71402943.667041481</v>
      </c>
      <c r="CU77" s="27">
        <f>IFERROR(work!BE77-work!S77,".")</f>
        <v>-79201661.636486471</v>
      </c>
      <c r="CV77" s="27">
        <f>IFERROR(work!BF77-work!T77,".")</f>
        <v>-87125673.089822114</v>
      </c>
      <c r="CW77" s="27">
        <f>IFERROR(work!BG77-work!U77,".")</f>
        <v>-95249388.255952239</v>
      </c>
      <c r="CX77" s="27">
        <f>IFERROR(work!BH77-work!V77,".")</f>
        <v>-102684647.77834049</v>
      </c>
      <c r="CY77" s="27">
        <f>IFERROR(work!BI77-work!W77,".")</f>
        <v>-110499162.76805505</v>
      </c>
      <c r="CZ77" s="27">
        <f>IFERROR(work!BJ77-work!X77,".")</f>
        <v>-119783905.73286489</v>
      </c>
      <c r="DA77" s="27">
        <f>IFERROR(work!BK77-work!Y77,".")</f>
        <v>-129719693.84376758</v>
      </c>
      <c r="DB77" s="27">
        <f>IFERROR(work!BL77-work!Z77,".")</f>
        <v>-141510388.70965579</v>
      </c>
      <c r="DC77" s="27">
        <f>IFERROR(work!BM77-work!AA77,".")</f>
        <v>-155662109.45952201</v>
      </c>
      <c r="DD77" s="27">
        <f>IFERROR(work!BN77-work!AB77,".")</f>
        <v>-171386689.40392411</v>
      </c>
      <c r="DE77" s="27">
        <f>IFERROR(work!BO77-work!AC77,".")</f>
        <v>-190758023.78324431</v>
      </c>
      <c r="DF77" s="27">
        <f>IFERROR(work!BP77-work!AD77,".")</f>
        <v>-214990829.08587229</v>
      </c>
      <c r="DG77" s="27">
        <f>IFERROR(work!BQ77-work!AE77,".")</f>
        <v>-245529565.46363667</v>
      </c>
      <c r="DH77" s="27">
        <f>IFERROR(work!BR77-work!AF77,".")</f>
        <v>-269106003.90036756</v>
      </c>
      <c r="DI77" s="27">
        <f>IFERROR(work!BS77-work!AG77,".")</f>
        <v>-293872477.60555041</v>
      </c>
      <c r="DJ77" s="27">
        <f>IFERROR(work!BT77-work!AH77,".")</f>
        <v>-324443392.91670203</v>
      </c>
      <c r="DK77" s="27">
        <f>IFERROR(work!BU77-work!AI77,".")</f>
        <v>-353972622.01022422</v>
      </c>
      <c r="DL77" s="27"/>
      <c r="DM77" s="27"/>
      <c r="DN77" s="27"/>
      <c r="DO77" s="27"/>
      <c r="DP77" s="27"/>
      <c r="DQ77" s="27"/>
      <c r="DR77" s="27"/>
      <c r="DS77" s="27" t="str">
        <f>IFERROR(work!DO77-work!CC77,".")</f>
        <v>.</v>
      </c>
      <c r="DT77" s="27" t="str">
        <f>IFERROR(work!DP77-work!CD77,".")</f>
        <v>.</v>
      </c>
      <c r="DU77" s="27" t="str">
        <f>IFERROR(work!DQ77-work!CE77,".")</f>
        <v>.</v>
      </c>
      <c r="DV77" s="27" t="str">
        <f>IFERROR(work!DR77-work!CF77,".")</f>
        <v>.</v>
      </c>
      <c r="DW77" s="27" t="str">
        <f>IFERROR(work!DS77-work!CG77,".")</f>
        <v>.</v>
      </c>
      <c r="DX77" s="27" t="str">
        <f>IFERROR(work!DT77-work!CH77,".")</f>
        <v>.</v>
      </c>
      <c r="DY77" s="27" t="str">
        <f>IFERROR(work!DU77-work!CI77,".")</f>
        <v>.</v>
      </c>
      <c r="DZ77" s="27" t="str">
        <f>IFERROR(work!DV77-work!CJ77,".")</f>
        <v>.</v>
      </c>
      <c r="EA77" s="27" t="str">
        <f>IFERROR(work!DW77-work!CK77,".")</f>
        <v>.</v>
      </c>
      <c r="EB77" s="27" t="str">
        <f>IFERROR(work!DX77-work!CL77,".")</f>
        <v>.</v>
      </c>
      <c r="EC77" s="27" t="str">
        <f>IFERROR(work!DY77-work!CM77,".")</f>
        <v>.</v>
      </c>
      <c r="ED77" s="27" t="str">
        <f>IFERROR(work!DZ77-work!CN77,".")</f>
        <v>.</v>
      </c>
      <c r="EE77" s="27" t="str">
        <f>IFERROR(work!EA77-work!CO77,".")</f>
        <v>.</v>
      </c>
      <c r="EF77" s="27" t="str">
        <f>IFERROR(work!EB77-work!CP77,".")</f>
        <v>.</v>
      </c>
      <c r="EG77" s="27" t="str">
        <f>IFERROR(work!EC77-work!CQ77,".")</f>
        <v>.</v>
      </c>
      <c r="EH77" s="27" t="str">
        <f>IFERROR(work!ED77-work!CR77,".")</f>
        <v>.</v>
      </c>
      <c r="EI77" s="27" t="str">
        <f>IFERROR(work!EE77-work!CS77,".")</f>
        <v>.</v>
      </c>
      <c r="EJ77" s="27" t="str">
        <f>IFERROR(work!EF77-work!CT77,".")</f>
        <v>.</v>
      </c>
      <c r="EK77" s="27" t="str">
        <f>IFERROR(work!EG77-work!CU77,".")</f>
        <v>.</v>
      </c>
      <c r="EL77" s="27" t="str">
        <f>IFERROR(work!EH77-work!CV77,".")</f>
        <v>.</v>
      </c>
      <c r="EM77" s="27" t="str">
        <f>IFERROR(work!EI77-work!CW77,".")</f>
        <v>.</v>
      </c>
      <c r="EN77" s="27" t="str">
        <f>IFERROR(work!EJ77-work!CX77,".")</f>
        <v>.</v>
      </c>
      <c r="EO77" s="27" t="str">
        <f>IFERROR(work!EK77-work!CY77,".")</f>
        <v>.</v>
      </c>
      <c r="EP77" s="27" t="str">
        <f>IFERROR(work!EL77-work!CZ77,".")</f>
        <v>.</v>
      </c>
      <c r="EQ77" s="27" t="str">
        <f>IFERROR(work!EM77-work!DA77,".")</f>
        <v>.</v>
      </c>
      <c r="ER77" s="27" t="str">
        <f>IFERROR(work!EN77-work!DB77,".")</f>
        <v>.</v>
      </c>
      <c r="ES77" s="27" t="str">
        <f>IFERROR(work!EO77-work!DC77,".")</f>
        <v>.</v>
      </c>
      <c r="ET77" s="27" t="str">
        <f>IFERROR(work!EP77-work!DD77,".")</f>
        <v>.</v>
      </c>
      <c r="EU77" s="27" t="str">
        <f>IFERROR(work!EQ77-work!DE77,".")</f>
        <v>.</v>
      </c>
      <c r="EV77" s="27" t="str">
        <f>IFERROR(work!ER77-work!DF77,".")</f>
        <v>.</v>
      </c>
      <c r="EW77" s="27" t="str">
        <f>IFERROR(work!ES77-work!DG77,".")</f>
        <v>.</v>
      </c>
      <c r="EX77" s="27" t="str">
        <f>IFERROR(work!ET77-work!DH77,".")</f>
        <v>.</v>
      </c>
      <c r="EY77" s="27"/>
      <c r="EZ77" s="27"/>
      <c r="FA77" s="27"/>
      <c r="FB77" s="27"/>
      <c r="FC77" s="27"/>
      <c r="FD77" s="27"/>
      <c r="FE77" s="27" t="str">
        <f>IF(ISNUMBER(work!GZ77/work!HD77),work!GZ77/work!HD77,".")</f>
        <v>.</v>
      </c>
      <c r="FF77" s="27" t="str">
        <f>IF(ISNUMBER(work!HA77/work!HE77),work!HA77/work!HE77,".")</f>
        <v>.</v>
      </c>
      <c r="FG77" s="27" t="str">
        <f>IF(ISNUMBER(work!HB77/work!HF77),work!HB77/work!HF77,".")</f>
        <v>.</v>
      </c>
      <c r="FH77" s="27" t="str">
        <f>IF(ISNUMBER(work!HC77/work!HG77),work!HC77/work!HG77,".")</f>
        <v>.</v>
      </c>
      <c r="FI77" s="27" t="str">
        <f>IF(ISNUMBER((work!HA77+work!HB77)/(work!HE77+work!HF77)),(work!HA77+work!HB77)/(work!HE77+work!HF77),".")</f>
        <v>.</v>
      </c>
      <c r="FJ77" s="27" t="str">
        <f>IF(ISNUMBER(work!HH77/work!HL77),work!HH77/work!HL77,".")</f>
        <v>.</v>
      </c>
      <c r="FK77" s="27" t="str">
        <f>IF(ISNUMBER(work!HI77/work!HM77),work!HI77/work!HM77,".")</f>
        <v>.</v>
      </c>
      <c r="FL77" s="27" t="str">
        <f>IF(ISNUMBER(work!HJ77/work!HN77),work!HJ77/work!HN77,".")</f>
        <v>.</v>
      </c>
      <c r="FM77" s="27" t="str">
        <f>IF(ISNUMBER(work!HK77/work!HO77),work!HK77/work!HO77,".")</f>
        <v>.</v>
      </c>
      <c r="FN77" s="27" t="str">
        <f>IF(ISNUMBER((work!HI77+work!HJ77)/(work!HM77+work!HN77)),(work!HI77+work!HJ77)/(work!HM77+work!HN77),".")</f>
        <v>.</v>
      </c>
      <c r="FO77" s="27" t="s">
        <v>5007</v>
      </c>
      <c r="FP77" s="27" t="s">
        <v>5007</v>
      </c>
      <c r="FQ77" s="27" t="s">
        <v>5007</v>
      </c>
      <c r="FR77" s="27" t="s">
        <v>5007</v>
      </c>
      <c r="FS77" s="27" t="s">
        <v>5007</v>
      </c>
      <c r="FT77" s="27">
        <f>work!GM77</f>
        <v>3.0666624960056723E-6</v>
      </c>
      <c r="FU77" s="27" t="str">
        <f>work!GN77</f>
        <v>.</v>
      </c>
      <c r="FV77" s="27" t="str">
        <f>work!GO77</f>
        <v>.</v>
      </c>
      <c r="FW77" s="27" t="s">
        <v>5007</v>
      </c>
      <c r="FX77" s="27"/>
      <c r="FY77" s="27">
        <f t="shared" si="60"/>
        <v>12565.358</v>
      </c>
      <c r="FZ77">
        <f t="shared" si="62"/>
        <v>142</v>
      </c>
      <c r="GA77" t="str">
        <f>work!HC77</f>
        <v>.</v>
      </c>
      <c r="GB77" t="str">
        <f>IF(ISNUMBER(work!HA77+work!HB77),work!HA77+work!HB77,".")</f>
        <v>.</v>
      </c>
      <c r="GC77" t="str">
        <f>IF(ISNUMBER(work!HK77-work!HC77),work!HK77-work!HC77,".")</f>
        <v>.</v>
      </c>
      <c r="GD77" t="str">
        <f>IF(ISNUMBER(work!HI77+work!HJ77-work!HA77-work!HB77),(work!HI77+work!HJ77-work!HA77-work!HB77),".")</f>
        <v>.</v>
      </c>
      <c r="GH77">
        <f>work!GQ77</f>
        <v>10</v>
      </c>
      <c r="GI77" t="str">
        <f>work!GR77</f>
        <v>.</v>
      </c>
      <c r="GJ77" t="str">
        <f>work!GZ77</f>
        <v>.</v>
      </c>
      <c r="GK77" t="str">
        <f>work!HH77</f>
        <v>.</v>
      </c>
      <c r="GL77">
        <f t="shared" si="61"/>
        <v>0</v>
      </c>
      <c r="GM77" t="str">
        <f>IFERROR(VLOOKUP($F77,AREA_EM_ALLYEAR,Seq!B$1,FALSE),".")</f>
        <v>.</v>
      </c>
      <c r="GN77" t="str">
        <f>IFERROR(VLOOKUP($F77,AREA_EM_ALLYEAR,Seq!C$1,FALSE),".")</f>
        <v>.</v>
      </c>
      <c r="GO77" t="str">
        <f>IFERROR(VLOOKUP($F77,AREA_EM_ALLYEAR,Seq!D$1,FALSE),".")</f>
        <v>.</v>
      </c>
      <c r="GP77" t="str">
        <f>IFERROR(VLOOKUP($F77,AREA_EM_ALLYEAR,Seq!E$1,FALSE),".")</f>
        <v>.</v>
      </c>
      <c r="GQ77" t="str">
        <f>IFERROR(VLOOKUP($F77,AREA_EM_ALLYEAR,Seq!F$1,FALSE),".")</f>
        <v>.</v>
      </c>
      <c r="GR77" t="str">
        <f>IFERROR(VLOOKUP($F77,AREA_EM_ALLYEAR,Seq!G$1,FALSE),".")</f>
        <v>.</v>
      </c>
      <c r="GS77" t="str">
        <f>IFERROR(VLOOKUP($F77,AREA_EM_ALLYEAR,Seq!H$1,FALSE),".")</f>
        <v>.</v>
      </c>
      <c r="GT77" t="str">
        <f>IFERROR(VLOOKUP($F77,AREA_EM_ALLYEAR,Seq!I$1,FALSE),".")</f>
        <v>.</v>
      </c>
      <c r="GU77" t="str">
        <f>IFERROR(VLOOKUP($F77,AREA_EM_ALLYEAR,Seq!J$1,FALSE),".")</f>
        <v>.</v>
      </c>
      <c r="GV77" t="str">
        <f>IFERROR(VLOOKUP($F77,AREA_EM_ALLYEAR,Seq!K$1,FALSE),".")</f>
        <v>.</v>
      </c>
      <c r="GW77" t="str">
        <f>IFERROR(VLOOKUP($F77,AREA_EM_ALLYEAR,Seq!L$1,FALSE),".")</f>
        <v>.</v>
      </c>
      <c r="GX77" t="str">
        <f>IFERROR(VLOOKUP($F77,AREA_EM_ALLYEAR,Seq!M$1,FALSE),".")</f>
        <v>.</v>
      </c>
      <c r="GY77" t="str">
        <f>IFERROR(VLOOKUP($F77,AREA_EM_ALLYEAR,Seq!N$1,FALSE),".")</f>
        <v>.</v>
      </c>
      <c r="GZ77" t="str">
        <f>IFERROR(VLOOKUP($F77,AREA_EM_ALLYEAR,Seq!O$1,FALSE),".")</f>
        <v>.</v>
      </c>
      <c r="HA77" t="str">
        <f t="shared" si="63"/>
        <v>.</v>
      </c>
      <c r="HK77" s="139">
        <f>IFERROR(VLOOKUP(CONCATENATE($G77, ".SP.DYN.LE00.IN"),AREA_WB_6ATTRS,Seq!B$1,FALSE)-VLOOKUP("CHN.SP.DYN.LE00.IN",AREA_WB_6ATTRS,Seq!B$1,FALSE),".")</f>
        <v>-23.950146341463423</v>
      </c>
      <c r="HL77" s="139">
        <f>IFERROR(VLOOKUP(CONCATENATE($G77, ".SP.DYN.LE00.IN"),AREA_WB_6ATTRS,Seq!C$1,FALSE)-VLOOKUP("CHN.SP.DYN.LE00.IN",AREA_WB_6ATTRS,Seq!C$1,FALSE),".")</f>
        <v>-23.703097560975621</v>
      </c>
      <c r="HM77" s="139">
        <f>IFERROR(VLOOKUP(CONCATENATE($G77, ".SP.DYN.LE00.IN"),AREA_WB_6ATTRS,Seq!D$1,FALSE)-VLOOKUP("CHN.SP.DYN.LE00.IN",AREA_WB_6ATTRS,Seq!D$1,FALSE),".")</f>
        <v>-23.728756097560968</v>
      </c>
      <c r="HN77" s="139">
        <f>IFERROR(VLOOKUP(CONCATENATE($G77, ".SP.DYN.LE00.IN"),AREA_WB_6ATTRS,Seq!E$1,FALSE)-VLOOKUP("CHN.SP.DYN.LE00.IN",AREA_WB_6ATTRS,Seq!E$1,FALSE),".")</f>
        <v>-24.033439024390248</v>
      </c>
      <c r="HO77" s="139">
        <f>IFERROR(VLOOKUP(CONCATENATE($G77, ".SP.DYN.LE00.IN"),AREA_WB_6ATTRS,Seq!F$1,FALSE)-VLOOKUP("CHN.SP.DYN.LE00.IN",AREA_WB_6ATTRS,Seq!F$1,FALSE),".")</f>
        <v>-24.61368292682927</v>
      </c>
      <c r="HP77" s="139">
        <f>IFERROR(VLOOKUP(CONCATENATE($G77, ".SP.DYN.LE00.IN"),AREA_WB_6ATTRS,Seq!G$1,FALSE)-VLOOKUP("CHN.SP.DYN.LE00.IN",AREA_WB_6ATTRS,Seq!G$1,FALSE),".")</f>
        <v>-25.441073170731713</v>
      </c>
      <c r="HQ77" s="139">
        <f>IFERROR(VLOOKUP(CONCATENATE($G77, ".SP.DYN.LE00.IN"),AREA_WB_6ATTRS,Seq!H$1,FALSE)-VLOOKUP("CHN.SP.DYN.LE00.IN",AREA_WB_6ATTRS,Seq!H$1,FALSE),".")</f>
        <v>-26.46358536585366</v>
      </c>
      <c r="HR77" s="139">
        <f>IFERROR(VLOOKUP(CONCATENATE($G77, ".SP.DYN.LE00.IN"),AREA_WB_6ATTRS,Seq!I$1,FALSE)-VLOOKUP("CHN.SP.DYN.LE00.IN",AREA_WB_6ATTRS,Seq!I$1,FALSE),".")</f>
        <v>-27.586560975609764</v>
      </c>
      <c r="HS77" s="139">
        <f>IFERROR(VLOOKUP(CONCATENATE($G77, ".SP.DYN.LE00.IN"),AREA_WB_6ATTRS,Seq!J$1,FALSE)-VLOOKUP("CHN.SP.DYN.LE00.IN",AREA_WB_6ATTRS,Seq!J$1,FALSE),".")</f>
        <v>-28.71678048780489</v>
      </c>
      <c r="HT77" s="139">
        <f>IFERROR(VLOOKUP(CONCATENATE($G77, ".SP.DYN.LE00.IN"),AREA_WB_6ATTRS,Seq!K$1,FALSE)-VLOOKUP("CHN.SP.DYN.LE00.IN",AREA_WB_6ATTRS,Seq!K$1,FALSE),".")</f>
        <v>-29.784585365853665</v>
      </c>
      <c r="HU77" s="139">
        <f>IFERROR(VLOOKUP(CONCATENATE($G77, ".SP.DYN.LE00.IN"),AREA_WB_6ATTRS,Seq!L$1,FALSE)-VLOOKUP("CHN.SP.DYN.LE00.IN",AREA_WB_6ATTRS,Seq!L$1,FALSE),".")</f>
        <v>-30.738268292682932</v>
      </c>
      <c r="HV77" s="139">
        <f>IFERROR(VLOOKUP(CONCATENATE($G77, ".SP.DYN.LE00.IN"),AREA_WB_6ATTRS,Seq!M$1,FALSE)-VLOOKUP("CHN.SP.DYN.LE00.IN",AREA_WB_6ATTRS,Seq!M$1,FALSE),".")</f>
        <v>-31.541634146341465</v>
      </c>
      <c r="HW77" s="139">
        <f>IFERROR(VLOOKUP(CONCATENATE($G77, ".SP.DYN.LE00.IN"),AREA_WB_6ATTRS,Seq!N$1,FALSE)-VLOOKUP("CHN.SP.DYN.LE00.IN",AREA_WB_6ATTRS,Seq!N$1,FALSE),".")</f>
        <v>-32.198585365853653</v>
      </c>
      <c r="HX77" s="139">
        <f>IFERROR(VLOOKUP(CONCATENATE($G77, ".SP.DYN.LE00.IN"),AREA_WB_6ATTRS,Seq!O$1,FALSE)-VLOOKUP("CHN.SP.DYN.LE00.IN",AREA_WB_6ATTRS,Seq!O$1,FALSE),".")</f>
        <v>-32.709000000000003</v>
      </c>
      <c r="HY77" s="139">
        <f>IFERROR(VLOOKUP(CONCATENATE($G77, ".SP.DYN.LE00.IN"),AREA_WB_6ATTRS,Seq!P$1,FALSE)-VLOOKUP("CHN.SP.DYN.LE00.IN",AREA_WB_6ATTRS,Seq!P$1,FALSE),".")</f>
        <v>-33.055317073170734</v>
      </c>
      <c r="HZ77" s="139">
        <f>IFERROR(VLOOKUP(CONCATENATE($G77, ".SP.DYN.LE00.IN"),AREA_WB_6ATTRS,Seq!Q$1,FALSE)-VLOOKUP("CHN.SP.DYN.LE00.IN",AREA_WB_6ATTRS,Seq!Q$1,FALSE),".")</f>
        <v>-33.216024390243902</v>
      </c>
      <c r="IA77" s="139">
        <f>IFERROR(VLOOKUP(CONCATENATE($G77, ".SP.DYN.LE00.IN"),AREA_WB_6ATTRS,Seq!R$1,FALSE)-VLOOKUP("CHN.SP.DYN.LE00.IN",AREA_WB_6ATTRS,Seq!R$1,FALSE),".")</f>
        <v>-33.180146341463427</v>
      </c>
      <c r="IB77" s="139">
        <f>IFERROR(VLOOKUP(CONCATENATE($G77, ".SP.DYN.LE00.IN"),AREA_WB_6ATTRS,Seq!S$1,FALSE)-VLOOKUP("CHN.SP.DYN.LE00.IN",AREA_WB_6ATTRS,Seq!S$1,FALSE),".")</f>
        <v>-32.967292682926832</v>
      </c>
      <c r="IC77" s="139">
        <f>IFERROR(VLOOKUP(CONCATENATE($G77, ".SP.DYN.LE00.IN"),AREA_WB_6ATTRS,Seq!T$1,FALSE)-VLOOKUP("CHN.SP.DYN.LE00.IN",AREA_WB_6ATTRS,Seq!T$1,FALSE),".")</f>
        <v>-32.601609756097574</v>
      </c>
      <c r="ID77" s="139">
        <f>IFERROR(VLOOKUP(CONCATENATE($G77, ".SP.DYN.LE00.IN"),AREA_WB_6ATTRS,Seq!U$1,FALSE)-VLOOKUP("CHN.SP.DYN.LE00.IN",AREA_WB_6ATTRS,Seq!U$1,FALSE),".")</f>
        <v>-32.108707317073183</v>
      </c>
      <c r="IE77" s="139">
        <f>IFERROR(VLOOKUP(CONCATENATE($G77, ".SP.DYN.LE00.IN"),AREA_WB_6ATTRS,Seq!V$1,FALSE)-VLOOKUP("CHN.SP.DYN.LE00.IN",AREA_WB_6ATTRS,Seq!V$1,FALSE),".")</f>
        <v>-31.510121951219517</v>
      </c>
      <c r="IF77" s="139">
        <f>IFERROR(VLOOKUP(CONCATENATE($G77, ".SP.DYN.LE00.IN"),AREA_WB_6ATTRS,Seq!W$1,FALSE)-VLOOKUP("CHN.SP.DYN.LE00.IN",AREA_WB_6ATTRS,Seq!W$1,FALSE),".")</f>
        <v>-30.82785365853659</v>
      </c>
      <c r="IG77" s="139">
        <f>IFERROR(VLOOKUP(CONCATENATE($G77, ".SP.DYN.LE00.IN"),AREA_WB_6ATTRS,Seq!X$1,FALSE)-VLOOKUP("CHN.SP.DYN.LE00.IN",AREA_WB_6ATTRS,Seq!X$1,FALSE),".")</f>
        <v>-30.089999999999989</v>
      </c>
      <c r="IH77" s="139">
        <f>IFERROR(VLOOKUP(CONCATENATE($G77, ".SP.DYN.LE00.IN"),AREA_WB_6ATTRS,Seq!Y$1,FALSE)-VLOOKUP("CHN.SP.DYN.LE00.IN",AREA_WB_6ATTRS,Seq!Y$1,FALSE),".")</f>
        <v>-29.3340975609756</v>
      </c>
      <c r="II77" s="139">
        <f>IFERROR(VLOOKUP(CONCATENATE($G77, ".SP.DYN.LE00.IN"),AREA_WB_6ATTRS,Seq!Z$1,FALSE)-VLOOKUP("CHN.SP.DYN.LE00.IN",AREA_WB_6ATTRS,Seq!Z$1,FALSE),".")</f>
        <v>-28.593731707317076</v>
      </c>
      <c r="IJ77" s="139">
        <f>IFERROR(VLOOKUP(CONCATENATE($G77, ".SP.DYN.LE00.IN"),AREA_WB_6ATTRS,Seq!AA$1,FALSE)-VLOOKUP("CHN.SP.DYN.LE00.IN",AREA_WB_6ATTRS,Seq!AA$1,FALSE),".")</f>
        <v>-27.911073170731711</v>
      </c>
      <c r="IK77" s="139">
        <f>IFERROR(VLOOKUP(CONCATENATE($G77, ".SP.DYN.LE00.IN"),AREA_WB_6ATTRS,Seq!AB$1,FALSE)-VLOOKUP("CHN.SP.DYN.LE00.IN",AREA_WB_6ATTRS,Seq!AB$1,FALSE),".")</f>
        <v>-27.316707317073174</v>
      </c>
      <c r="IL77" s="139">
        <f>IFERROR(VLOOKUP(CONCATENATE($G77, ".SP.DYN.LE00.IN"),AREA_WB_6ATTRS,Seq!AC$1,FALSE)-VLOOKUP("CHN.SP.DYN.LE00.IN",AREA_WB_6ATTRS,Seq!AC$1,FALSE),".")</f>
        <v>-26.816707317073167</v>
      </c>
      <c r="IM77" s="139">
        <f>IFERROR(VLOOKUP(CONCATENATE($G77, ".SP.DYN.LE00.IN"),AREA_WB_6ATTRS,Seq!AD$1,FALSE)-VLOOKUP("CHN.SP.DYN.LE00.IN",AREA_WB_6ATTRS,Seq!AD$1,FALSE),".")</f>
        <v>-26.4100731707317</v>
      </c>
      <c r="IN77" s="139">
        <f>IFERROR(VLOOKUP(CONCATENATE($G77, ".SP.DYN.LE00.IN"),AREA_WB_6ATTRS,Seq!AE$1,FALSE)-VLOOKUP("CHN.SP.DYN.LE00.IN",AREA_WB_6ATTRS,Seq!AE$1,FALSE),".")</f>
        <v>-26.098829268292683</v>
      </c>
      <c r="IO77" s="139">
        <f>IFERROR(VLOOKUP(CONCATENATE($G77, ".SP.DYN.LE00.IN"),AREA_WB_6ATTRS,Seq!AF$1,FALSE)-VLOOKUP("CHN.SP.DYN.LE00.IN",AREA_WB_6ATTRS,Seq!AF$1,FALSE),".")</f>
        <v>-25.870902439024405</v>
      </c>
      <c r="IP77" s="139" t="str">
        <f>IFERROR(VLOOKUP(CONCATENATE($G77, ".SP.DYN.LE00.IN"),AREA_WB_6ATTRS,Seq!AG$1,FALSE)-VLOOKUP("CHN.SP.DYN.LE00.IN",AREA_WB_6ATTRS,Seq!AG$1,FALSE),".")</f>
        <v>.</v>
      </c>
      <c r="IW77">
        <f>IFERROR(VLOOKUP(CONCATENATE($G77, ".SP.DYN.LE00.IN"),AREA_WB_6ATTRS,Seq!B$1,FALSE),".")</f>
        <v>43.043658536585369</v>
      </c>
      <c r="IX77">
        <f>IFERROR(VLOOKUP(CONCATENATE($G77, ".SP.DYN.LE00.IN"),AREA_WB_6ATTRS,Seq!C$1,FALSE),".")</f>
        <v>43.559829268292688</v>
      </c>
      <c r="IY77">
        <f>IFERROR(VLOOKUP(CONCATENATE($G77, ".SP.DYN.LE00.IN"),AREA_WB_6ATTRS,Seq!D$1,FALSE),".")</f>
        <v>43.806146341463425</v>
      </c>
      <c r="IZ77">
        <f>IFERROR(VLOOKUP(CONCATENATE($G77, ".SP.DYN.LE00.IN"),AREA_WB_6ATTRS,Seq!E$1,FALSE),".")</f>
        <v>43.766414634146344</v>
      </c>
      <c r="JA77">
        <f>IFERROR(VLOOKUP(CONCATENATE($G77, ".SP.DYN.LE00.IN"),AREA_WB_6ATTRS,Seq!F$1,FALSE),".")</f>
        <v>43.44558536585366</v>
      </c>
      <c r="JB77">
        <f>IFERROR(VLOOKUP(CONCATENATE($G77, ".SP.DYN.LE00.IN"),AREA_WB_6ATTRS,Seq!G$1,FALSE),".")</f>
        <v>42.87207317073171</v>
      </c>
      <c r="JC77">
        <f>IFERROR(VLOOKUP(CONCATENATE($G77, ".SP.DYN.LE00.IN"),AREA_WB_6ATTRS,Seq!H$1,FALSE),".")</f>
        <v>42.0959024390244</v>
      </c>
      <c r="JD77">
        <f>IFERROR(VLOOKUP(CONCATENATE($G77, ".SP.DYN.LE00.IN"),AREA_WB_6ATTRS,Seq!I$1,FALSE),".")</f>
        <v>41.210756097560981</v>
      </c>
      <c r="JE77">
        <f>IFERROR(VLOOKUP(CONCATENATE($G77, ".SP.DYN.LE00.IN"),AREA_WB_6ATTRS,Seq!J$1,FALSE),".")</f>
        <v>40.310341463414638</v>
      </c>
      <c r="JF77">
        <f>IFERROR(VLOOKUP(CONCATENATE($G77, ".SP.DYN.LE00.IN"),AREA_WB_6ATTRS,Seq!K$1,FALSE),".")</f>
        <v>39.462341463414639</v>
      </c>
      <c r="JG77">
        <f>IFERROR(VLOOKUP(CONCATENATE($G77, ".SP.DYN.LE00.IN"),AREA_WB_6ATTRS,Seq!L$1,FALSE),".")</f>
        <v>38.721463414634144</v>
      </c>
      <c r="JH77">
        <f>IFERROR(VLOOKUP(CONCATENATE($G77, ".SP.DYN.LE00.IN"),AREA_WB_6ATTRS,Seq!M$1,FALSE),".")</f>
        <v>38.122390243902444</v>
      </c>
      <c r="JI77">
        <f>IFERROR(VLOOKUP(CONCATENATE($G77, ".SP.DYN.LE00.IN"),AREA_WB_6ATTRS,Seq!N$1,FALSE),".")</f>
        <v>37.663243902439028</v>
      </c>
      <c r="JJ77">
        <f>IFERROR(VLOOKUP(CONCATENATE($G77, ".SP.DYN.LE00.IN"),AREA_WB_6ATTRS,Seq!O$1,FALSE),".")</f>
        <v>37.345634146341467</v>
      </c>
      <c r="JK77">
        <f>IFERROR(VLOOKUP(CONCATENATE($G77, ".SP.DYN.LE00.IN"),AREA_WB_6ATTRS,Seq!P$1,FALSE),".")</f>
        <v>37.187609756097565</v>
      </c>
      <c r="JL77">
        <f>IFERROR(VLOOKUP(CONCATENATE($G77, ".SP.DYN.LE00.IN"),AREA_WB_6ATTRS,Seq!Q$1,FALSE),".")</f>
        <v>37.208707317073177</v>
      </c>
      <c r="JM77">
        <f>IFERROR(VLOOKUP(CONCATENATE($G77, ".SP.DYN.LE00.IN"),AREA_WB_6ATTRS,Seq!R$1,FALSE),".")</f>
        <v>37.418878048780485</v>
      </c>
      <c r="JN77">
        <f>IFERROR(VLOOKUP(CONCATENATE($G77, ".SP.DYN.LE00.IN"),AREA_WB_6ATTRS,Seq!S$1,FALSE),".")</f>
        <v>37.799024390243908</v>
      </c>
      <c r="JO77">
        <f>IFERROR(VLOOKUP(CONCATENATE($G77, ".SP.DYN.LE00.IN"),AREA_WB_6ATTRS,Seq!T$1,FALSE),".")</f>
        <v>38.325487804878051</v>
      </c>
      <c r="JP77">
        <f>IFERROR(VLOOKUP(CONCATENATE($G77, ".SP.DYN.LE00.IN"),AREA_WB_6ATTRS,Seq!U$1,FALSE),".")</f>
        <v>38.974682926829274</v>
      </c>
      <c r="JQ77">
        <f>IFERROR(VLOOKUP(CONCATENATE($G77, ".SP.DYN.LE00.IN"),AREA_WB_6ATTRS,Seq!V$1,FALSE),".")</f>
        <v>39.731585365853661</v>
      </c>
      <c r="JR77">
        <f>IFERROR(VLOOKUP(CONCATENATE($G77, ".SP.DYN.LE00.IN"),AREA_WB_6ATTRS,Seq!W$1,FALSE),".")</f>
        <v>40.577682926829276</v>
      </c>
      <c r="JS77">
        <f>IFERROR(VLOOKUP(CONCATENATE($G77, ".SP.DYN.LE00.IN"),AREA_WB_6ATTRS,Seq!X$1,FALSE),".")</f>
        <v>41.489439024390251</v>
      </c>
      <c r="JT77">
        <f>IFERROR(VLOOKUP(CONCATENATE($G77, ".SP.DYN.LE00.IN"),AREA_WB_6ATTRS,Seq!Y$1,FALSE),".")</f>
        <v>42.430780487804888</v>
      </c>
      <c r="JU77">
        <f>IFERROR(VLOOKUP(CONCATENATE($G77, ".SP.DYN.LE00.IN"),AREA_WB_6ATTRS,Seq!Z$1,FALSE),".")</f>
        <v>43.36860975609757</v>
      </c>
      <c r="JV77">
        <f>IFERROR(VLOOKUP(CONCATENATE($G77, ".SP.DYN.LE00.IN"),AREA_WB_6ATTRS,Seq!AA$1,FALSE),".")</f>
        <v>44.260243902439029</v>
      </c>
      <c r="JW77">
        <f>IFERROR(VLOOKUP(CONCATENATE($G77, ".SP.DYN.LE00.IN"),AREA_WB_6ATTRS,Seq!AB$1,FALSE),".")</f>
        <v>45.073024390243908</v>
      </c>
      <c r="JX77">
        <f>IFERROR(VLOOKUP(CONCATENATE($G77, ".SP.DYN.LE00.IN"),AREA_WB_6ATTRS,Seq!AC$1,FALSE),".")</f>
        <v>45.795878048780494</v>
      </c>
      <c r="JY77">
        <f>IFERROR(VLOOKUP(CONCATENATE($G77, ".SP.DYN.LE00.IN"),AREA_WB_6ATTRS,Seq!AD$1,FALSE),".")</f>
        <v>46.425268292682937</v>
      </c>
      <c r="JZ77">
        <f>IFERROR(VLOOKUP(CONCATENATE($G77, ".SP.DYN.LE00.IN"),AREA_WB_6ATTRS,Seq!AE$1,FALSE),".")</f>
        <v>46.957682926829271</v>
      </c>
      <c r="KA77">
        <f>IFERROR(VLOOKUP(CONCATENATE($G77, ".SP.DYN.LE00.IN"),AREA_WB_6ATTRS,Seq!AF$1,FALSE),".")</f>
        <v>47.402195121951223</v>
      </c>
      <c r="KB77" t="str">
        <f>IFERROR(VLOOKUP(CONCATENATE($G77, ".SP.DYN.LE00.IN"),AREA_WB_6ATTRS,Seq!AG$1,FALSE),".")</f>
        <v>.</v>
      </c>
      <c r="KK77">
        <f t="shared" si="25"/>
        <v>734</v>
      </c>
      <c r="KL77">
        <f t="shared" si="64"/>
        <v>0</v>
      </c>
      <c r="KM77">
        <f t="shared" si="26"/>
        <v>44561303.538427569</v>
      </c>
      <c r="KN77">
        <f t="shared" si="27"/>
        <v>-44358407.926184811</v>
      </c>
      <c r="KO77" t="str">
        <f t="shared" si="65"/>
        <v>.</v>
      </c>
      <c r="KP77" t="str">
        <f>work!HA77</f>
        <v>.</v>
      </c>
      <c r="KQ77" t="str">
        <f>work!HB77</f>
        <v>.</v>
      </c>
      <c r="KR77" t="str">
        <f>work!HC77</f>
        <v>.</v>
      </c>
      <c r="KS77" t="str">
        <f>IF(ISNUMBER(work!HI77-work!HA77),work!HI77-work!HA77,".")</f>
        <v>.</v>
      </c>
      <c r="KT77" t="str">
        <f>IF(ISNUMBER(work!HJ77-work!HB77),work!HJ77-work!HB77,".")</f>
        <v>.</v>
      </c>
      <c r="KU77" t="str">
        <f>IF(ISNUMBER(work!HK77-work!HC77),work!HK77-work!HC77,".")</f>
        <v>.</v>
      </c>
      <c r="KW77">
        <f>IFERROR(work!HR77/work!HV77,".")</f>
        <v>8.3106553641753712E-5</v>
      </c>
      <c r="KX77">
        <f>IFERROR(work!HS77/work!HW77,".")</f>
        <v>6.5385070310990494E-5</v>
      </c>
      <c r="KY77">
        <f>IFERROR(work!HT77/work!HX77,".")</f>
        <v>4.7301698272873092E-7</v>
      </c>
      <c r="KZ77">
        <f>IFERROR(work!HU77/work!HY77,".")</f>
        <v>0</v>
      </c>
    </row>
    <row r="78" spans="1:312">
      <c r="A78" s="24">
        <f t="shared" si="44"/>
        <v>77</v>
      </c>
      <c r="B78" s="24" t="str">
        <f t="shared" si="45"/>
        <v>Out</v>
      </c>
      <c r="C78" s="24" t="str">
        <f t="shared" si="46"/>
        <v>Out</v>
      </c>
      <c r="D78" s="24" t="str">
        <f t="shared" si="47"/>
        <v>Out67</v>
      </c>
      <c r="E78" s="25" t="s">
        <v>3961</v>
      </c>
      <c r="F78" s="26" t="str">
        <f t="shared" si="48"/>
        <v>Somalia</v>
      </c>
      <c r="G78" s="166" t="s">
        <v>1628</v>
      </c>
      <c r="H78" s="166" t="s">
        <v>5007</v>
      </c>
      <c r="I78" s="166" t="s">
        <v>5007</v>
      </c>
      <c r="J78" s="180" t="s">
        <v>5007</v>
      </c>
      <c r="K78" s="180" t="s">
        <v>5007</v>
      </c>
      <c r="L78" s="27">
        <f>IFERROR(VLOOKUP($F78,Area_FDI_84_96,Seq!B$1,FALSE),0)</f>
        <v>0</v>
      </c>
      <c r="M78" s="27">
        <f>IFERROR(VLOOKUP($F78,Area_FDI_84_96,Seq!C$1,FALSE),0)</f>
        <v>0</v>
      </c>
      <c r="N78" s="27">
        <f>IFERROR(VLOOKUP($F78,Area_FDI_84_96,Seq!D$1,FALSE),0)</f>
        <v>0</v>
      </c>
      <c r="O78" s="27">
        <f>IFERROR(VLOOKUP($F78,Area_FDI_84_96,Seq!E$1,FALSE),0)</f>
        <v>0</v>
      </c>
      <c r="P78" s="27">
        <f>IFERROR(VLOOKUP($F78,Area_FDI_84_96,Seq!F$1,FALSE),0)</f>
        <v>0</v>
      </c>
      <c r="Q78" s="27">
        <f>IFERROR(VLOOKUP($F78,Area_FDI_84_96,Seq!G$1,FALSE),0)</f>
        <v>0</v>
      </c>
      <c r="R78" s="27">
        <f>IFERROR(VLOOKUP($F78,Area_FDI_84_96,Seq!H$1,FALSE),0)</f>
        <v>0</v>
      </c>
      <c r="S78" s="27">
        <f>IFERROR(VLOOKUP($F78,Area_FDI_84_96,Seq!I$1,FALSE),0)</f>
        <v>0</v>
      </c>
      <c r="T78" s="27">
        <f>IFERROR(VALUE(VLOOKUP($E78,Area_FDI_92_95,Seq!B$1,FALSE)),0)</f>
        <v>0</v>
      </c>
      <c r="U78" s="27">
        <f>IFERROR(VALUE(VLOOKUP($E78,Area_FDI_92_95,Seq!C$1,FALSE)),0)</f>
        <v>0</v>
      </c>
      <c r="V78" s="27">
        <f>IFERROR(VALUE(VLOOKUP($E78,Area_FDI_92_95,Seq!D$1,FALSE)),0)</f>
        <v>0</v>
      </c>
      <c r="W78" s="27">
        <f>IFERROR(VALUE(VLOOKUP($E78,Area_FDI_92_95,Seq!E$1,FALSE)),0)</f>
        <v>0</v>
      </c>
      <c r="X78" s="27">
        <f>IFERROR(VALUE(VLOOKUP($E78,Area_FDI_96_99,Seq!B$1,FALSE)),0)</f>
        <v>0</v>
      </c>
      <c r="Y78" s="27">
        <f>IFERROR(VALUE(VLOOKUP($E78,Area_FDI_96_99,Seq!C$1,FALSE)),0)</f>
        <v>0</v>
      </c>
      <c r="Z78" s="27">
        <f>IFERROR(VALUE(VLOOKUP($E78,Area_FDI_96_99,Seq!D$1,FALSE)),0)</f>
        <v>0</v>
      </c>
      <c r="AA78" s="27">
        <f>IFERROR(VALUE(VLOOKUP($E78,Area_FDI_96_99,Seq!E$1,FALSE)),0)</f>
        <v>0</v>
      </c>
      <c r="AB78" s="27">
        <f t="shared" si="49"/>
        <v>0</v>
      </c>
      <c r="AC78" s="27">
        <f t="shared" si="50"/>
        <v>0</v>
      </c>
      <c r="AD78" s="27">
        <f t="shared" si="51"/>
        <v>0</v>
      </c>
      <c r="AE78" s="27">
        <f t="shared" si="52"/>
        <v>0</v>
      </c>
      <c r="AF78" s="27">
        <f t="shared" si="53"/>
        <v>10</v>
      </c>
      <c r="AG78" s="27">
        <f t="shared" si="54"/>
        <v>170</v>
      </c>
      <c r="AH78" s="27">
        <f t="shared" si="55"/>
        <v>110</v>
      </c>
      <c r="AI78" s="27">
        <f t="shared" si="56"/>
        <v>9</v>
      </c>
      <c r="AJ78" s="27">
        <f t="shared" si="57"/>
        <v>0</v>
      </c>
      <c r="AK78" s="27">
        <f t="shared" si="58"/>
        <v>0</v>
      </c>
      <c r="AL78" s="27">
        <f t="shared" si="59"/>
        <v>0</v>
      </c>
      <c r="AM78" s="27"/>
      <c r="AN78" s="27"/>
      <c r="AO78" s="27"/>
      <c r="AP78" s="27"/>
      <c r="AQ78" s="27"/>
      <c r="AR78" s="27"/>
      <c r="AS78" s="27"/>
      <c r="AT78" s="27" t="str">
        <f>IFERROR(work!D78+work!AP78,".")</f>
        <v>.</v>
      </c>
      <c r="AU78" s="27" t="str">
        <f>IFERROR(work!E78+work!AQ78,".")</f>
        <v>.</v>
      </c>
      <c r="AV78" s="27" t="str">
        <f>IFERROR(work!F78+work!AR78,".")</f>
        <v>.</v>
      </c>
      <c r="AW78" s="27" t="str">
        <f>IFERROR(work!G78+work!AS78,".")</f>
        <v>.</v>
      </c>
      <c r="AX78" s="27" t="str">
        <f>IFERROR(work!H78+work!AT78,".")</f>
        <v>.</v>
      </c>
      <c r="AY78" s="27" t="str">
        <f>IFERROR(work!I78+work!AU78,".")</f>
        <v>.</v>
      </c>
      <c r="AZ78" s="27" t="str">
        <f>IFERROR(work!J78+work!AV78,".")</f>
        <v>.</v>
      </c>
      <c r="BA78" s="27" t="str">
        <f>IFERROR(work!K78+work!AW78,".")</f>
        <v>.</v>
      </c>
      <c r="BB78" s="27" t="str">
        <f>IFERROR(work!L78+work!AX78,".")</f>
        <v>.</v>
      </c>
      <c r="BC78" s="27" t="str">
        <f>IFERROR(work!M78+work!AY78,".")</f>
        <v>.</v>
      </c>
      <c r="BD78" s="27" t="str">
        <f>IFERROR(work!N78+work!AZ78,".")</f>
        <v>.</v>
      </c>
      <c r="BE78" s="27" t="str">
        <f>IFERROR(work!O78+work!BA78,".")</f>
        <v>.</v>
      </c>
      <c r="BF78" s="27" t="str">
        <f>IFERROR(work!P78+work!BB78,".")</f>
        <v>.</v>
      </c>
      <c r="BG78" s="27" t="str">
        <f>IFERROR(work!Q78+work!BC78,".")</f>
        <v>.</v>
      </c>
      <c r="BH78" s="27" t="str">
        <f>IFERROR(work!R78+work!BD78,".")</f>
        <v>.</v>
      </c>
      <c r="BI78" s="27" t="str">
        <f>IFERROR(work!S78+work!BE78,".")</f>
        <v>.</v>
      </c>
      <c r="BJ78" s="27" t="str">
        <f>IFERROR(work!T78+work!BF78,".")</f>
        <v>.</v>
      </c>
      <c r="BK78" s="27" t="str">
        <f>IFERROR(work!U78+work!BG78,".")</f>
        <v>.</v>
      </c>
      <c r="BL78" s="27" t="str">
        <f>IFERROR(work!V78+work!BH78,".")</f>
        <v>.</v>
      </c>
      <c r="BM78" s="27" t="str">
        <f>IFERROR(work!W78+work!BI78,".")</f>
        <v>.</v>
      </c>
      <c r="BN78" s="27" t="str">
        <f>IFERROR(work!X78+work!BJ78,".")</f>
        <v>.</v>
      </c>
      <c r="BO78" s="27" t="str">
        <f>IFERROR(work!Y78+work!BK78,".")</f>
        <v>.</v>
      </c>
      <c r="BP78" s="27" t="str">
        <f>IFERROR(work!Z78+work!BL78,".")</f>
        <v>.</v>
      </c>
      <c r="BQ78" s="27" t="str">
        <f>IFERROR(work!AA78+work!BM78,".")</f>
        <v>.</v>
      </c>
      <c r="BR78" s="27" t="str">
        <f>IFERROR(work!AB78+work!BN78,".")</f>
        <v>.</v>
      </c>
      <c r="BS78" s="27" t="str">
        <f>IFERROR(work!AC78+work!BO78,".")</f>
        <v>.</v>
      </c>
      <c r="BT78" s="27" t="str">
        <f>IFERROR(work!AD78+work!BP78,".")</f>
        <v>.</v>
      </c>
      <c r="BU78" s="27" t="str">
        <f>IFERROR(work!AE78+work!BQ78,".")</f>
        <v>.</v>
      </c>
      <c r="BV78" s="27" t="str">
        <f>IFERROR(work!AF78+work!BR78,".")</f>
        <v>.</v>
      </c>
      <c r="BW78" s="27" t="str">
        <f>IFERROR(work!AG78+work!BS78,".")</f>
        <v>.</v>
      </c>
      <c r="BX78" s="27" t="str">
        <f>IFERROR(work!AH78+work!BT78,".")</f>
        <v>.</v>
      </c>
      <c r="BY78" s="27" t="str">
        <f>IFERROR(work!AI78+work!BU78,".")</f>
        <v>.</v>
      </c>
      <c r="BZ78" s="27"/>
      <c r="CA78" s="27"/>
      <c r="CB78" s="27"/>
      <c r="CC78" s="27"/>
      <c r="CD78" s="27"/>
      <c r="CE78" s="27"/>
      <c r="CF78" s="27" t="str">
        <f>IFERROR(work!AP78-work!D78,".")</f>
        <v>.</v>
      </c>
      <c r="CG78" s="27" t="str">
        <f>IFERROR(work!AQ78-work!E78,".")</f>
        <v>.</v>
      </c>
      <c r="CH78" s="27" t="str">
        <f>IFERROR(work!AR78-work!F78,".")</f>
        <v>.</v>
      </c>
      <c r="CI78" s="27" t="str">
        <f>IFERROR(work!AS78-work!G78,".")</f>
        <v>.</v>
      </c>
      <c r="CJ78" s="27" t="str">
        <f>IFERROR(work!AT78-work!H78,".")</f>
        <v>.</v>
      </c>
      <c r="CK78" s="27" t="str">
        <f>IFERROR(work!AU78-work!I78,".")</f>
        <v>.</v>
      </c>
      <c r="CL78" s="27" t="str">
        <f>IFERROR(work!AV78-work!J78,".")</f>
        <v>.</v>
      </c>
      <c r="CM78" s="27" t="str">
        <f>IFERROR(work!AW78-work!K78,".")</f>
        <v>.</v>
      </c>
      <c r="CN78" s="27" t="str">
        <f>IFERROR(work!AX78-work!L78,".")</f>
        <v>.</v>
      </c>
      <c r="CO78" s="27" t="str">
        <f>IFERROR(work!AY78-work!M78,".")</f>
        <v>.</v>
      </c>
      <c r="CP78" s="27" t="str">
        <f>IFERROR(work!AZ78-work!N78,".")</f>
        <v>.</v>
      </c>
      <c r="CQ78" s="27" t="str">
        <f>IFERROR(work!BA78-work!O78,".")</f>
        <v>.</v>
      </c>
      <c r="CR78" s="27" t="str">
        <f>IFERROR(work!BB78-work!P78,".")</f>
        <v>.</v>
      </c>
      <c r="CS78" s="27" t="str">
        <f>IFERROR(work!BC78-work!Q78,".")</f>
        <v>.</v>
      </c>
      <c r="CT78" s="27" t="str">
        <f>IFERROR(work!BD78-work!R78,".")</f>
        <v>.</v>
      </c>
      <c r="CU78" s="27" t="str">
        <f>IFERROR(work!BE78-work!S78,".")</f>
        <v>.</v>
      </c>
      <c r="CV78" s="27" t="str">
        <f>IFERROR(work!BF78-work!T78,".")</f>
        <v>.</v>
      </c>
      <c r="CW78" s="27" t="str">
        <f>IFERROR(work!BG78-work!U78,".")</f>
        <v>.</v>
      </c>
      <c r="CX78" s="27" t="str">
        <f>IFERROR(work!BH78-work!V78,".")</f>
        <v>.</v>
      </c>
      <c r="CY78" s="27" t="str">
        <f>IFERROR(work!BI78-work!W78,".")</f>
        <v>.</v>
      </c>
      <c r="CZ78" s="27" t="str">
        <f>IFERROR(work!BJ78-work!X78,".")</f>
        <v>.</v>
      </c>
      <c r="DA78" s="27" t="str">
        <f>IFERROR(work!BK78-work!Y78,".")</f>
        <v>.</v>
      </c>
      <c r="DB78" s="27" t="str">
        <f>IFERROR(work!BL78-work!Z78,".")</f>
        <v>.</v>
      </c>
      <c r="DC78" s="27" t="str">
        <f>IFERROR(work!BM78-work!AA78,".")</f>
        <v>.</v>
      </c>
      <c r="DD78" s="27" t="str">
        <f>IFERROR(work!BN78-work!AB78,".")</f>
        <v>.</v>
      </c>
      <c r="DE78" s="27" t="str">
        <f>IFERROR(work!BO78-work!AC78,".")</f>
        <v>.</v>
      </c>
      <c r="DF78" s="27" t="str">
        <f>IFERROR(work!BP78-work!AD78,".")</f>
        <v>.</v>
      </c>
      <c r="DG78" s="27" t="str">
        <f>IFERROR(work!BQ78-work!AE78,".")</f>
        <v>.</v>
      </c>
      <c r="DH78" s="27" t="str">
        <f>IFERROR(work!BR78-work!AF78,".")</f>
        <v>.</v>
      </c>
      <c r="DI78" s="27" t="str">
        <f>IFERROR(work!BS78-work!AG78,".")</f>
        <v>.</v>
      </c>
      <c r="DJ78" s="27" t="str">
        <f>IFERROR(work!BT78-work!AH78,".")</f>
        <v>.</v>
      </c>
      <c r="DK78" s="27" t="str">
        <f>IFERROR(work!BU78-work!AI78,".")</f>
        <v>.</v>
      </c>
      <c r="DL78" s="27"/>
      <c r="DM78" s="27"/>
      <c r="DN78" s="27"/>
      <c r="DO78" s="27"/>
      <c r="DP78" s="27"/>
      <c r="DQ78" s="27"/>
      <c r="DR78" s="27"/>
      <c r="DS78" s="27" t="str">
        <f>IFERROR(work!DO78-work!CC78,".")</f>
        <v>.</v>
      </c>
      <c r="DT78" s="27" t="str">
        <f>IFERROR(work!DP78-work!CD78,".")</f>
        <v>.</v>
      </c>
      <c r="DU78" s="27" t="str">
        <f>IFERROR(work!DQ78-work!CE78,".")</f>
        <v>.</v>
      </c>
      <c r="DV78" s="27" t="str">
        <f>IFERROR(work!DR78-work!CF78,".")</f>
        <v>.</v>
      </c>
      <c r="DW78" s="27" t="str">
        <f>IFERROR(work!DS78-work!CG78,".")</f>
        <v>.</v>
      </c>
      <c r="DX78" s="27" t="str">
        <f>IFERROR(work!DT78-work!CH78,".")</f>
        <v>.</v>
      </c>
      <c r="DY78" s="27" t="str">
        <f>IFERROR(work!DU78-work!CI78,".")</f>
        <v>.</v>
      </c>
      <c r="DZ78" s="27" t="str">
        <f>IFERROR(work!DV78-work!CJ78,".")</f>
        <v>.</v>
      </c>
      <c r="EA78" s="27" t="str">
        <f>IFERROR(work!DW78-work!CK78,".")</f>
        <v>.</v>
      </c>
      <c r="EB78" s="27" t="str">
        <f>IFERROR(work!DX78-work!CL78,".")</f>
        <v>.</v>
      </c>
      <c r="EC78" s="27" t="str">
        <f>IFERROR(work!DY78-work!CM78,".")</f>
        <v>.</v>
      </c>
      <c r="ED78" s="27" t="str">
        <f>IFERROR(work!DZ78-work!CN78,".")</f>
        <v>.</v>
      </c>
      <c r="EE78" s="27" t="str">
        <f>IFERROR(work!EA78-work!CO78,".")</f>
        <v>.</v>
      </c>
      <c r="EF78" s="27" t="str">
        <f>IFERROR(work!EB78-work!CP78,".")</f>
        <v>.</v>
      </c>
      <c r="EG78" s="27" t="str">
        <f>IFERROR(work!EC78-work!CQ78,".")</f>
        <v>.</v>
      </c>
      <c r="EH78" s="27" t="str">
        <f>IFERROR(work!ED78-work!CR78,".")</f>
        <v>.</v>
      </c>
      <c r="EI78" s="27" t="str">
        <f>IFERROR(work!EE78-work!CS78,".")</f>
        <v>.</v>
      </c>
      <c r="EJ78" s="27" t="str">
        <f>IFERROR(work!EF78-work!CT78,".")</f>
        <v>.</v>
      </c>
      <c r="EK78" s="27" t="str">
        <f>IFERROR(work!EG78-work!CU78,".")</f>
        <v>.</v>
      </c>
      <c r="EL78" s="27" t="str">
        <f>IFERROR(work!EH78-work!CV78,".")</f>
        <v>.</v>
      </c>
      <c r="EM78" s="27" t="str">
        <f>IFERROR(work!EI78-work!CW78,".")</f>
        <v>.</v>
      </c>
      <c r="EN78" s="27" t="str">
        <f>IFERROR(work!EJ78-work!CX78,".")</f>
        <v>.</v>
      </c>
      <c r="EO78" s="27" t="str">
        <f>IFERROR(work!EK78-work!CY78,".")</f>
        <v>.</v>
      </c>
      <c r="EP78" s="27" t="str">
        <f>IFERROR(work!EL78-work!CZ78,".")</f>
        <v>.</v>
      </c>
      <c r="EQ78" s="27" t="str">
        <f>IFERROR(work!EM78-work!DA78,".")</f>
        <v>.</v>
      </c>
      <c r="ER78" s="27" t="str">
        <f>IFERROR(work!EN78-work!DB78,".")</f>
        <v>.</v>
      </c>
      <c r="ES78" s="27" t="str">
        <f>IFERROR(work!EO78-work!DC78,".")</f>
        <v>.</v>
      </c>
      <c r="ET78" s="27" t="str">
        <f>IFERROR(work!EP78-work!DD78,".")</f>
        <v>.</v>
      </c>
      <c r="EU78" s="27" t="str">
        <f>IFERROR(work!EQ78-work!DE78,".")</f>
        <v>.</v>
      </c>
      <c r="EV78" s="27" t="str">
        <f>IFERROR(work!ER78-work!DF78,".")</f>
        <v>.</v>
      </c>
      <c r="EW78" s="27" t="str">
        <f>IFERROR(work!ES78-work!DG78,".")</f>
        <v>.</v>
      </c>
      <c r="EX78" s="27" t="str">
        <f>IFERROR(work!ET78-work!DH78,".")</f>
        <v>.</v>
      </c>
      <c r="EY78" s="27"/>
      <c r="EZ78" s="27"/>
      <c r="FA78" s="27"/>
      <c r="FB78" s="27"/>
      <c r="FC78" s="27"/>
      <c r="FD78" s="27"/>
      <c r="FE78" s="27" t="str">
        <f>IF(ISNUMBER(work!GZ78/work!HD78),work!GZ78/work!HD78,".")</f>
        <v>.</v>
      </c>
      <c r="FF78" s="27" t="str">
        <f>IF(ISNUMBER(work!HA78/work!HE78),work!HA78/work!HE78,".")</f>
        <v>.</v>
      </c>
      <c r="FG78" s="27" t="str">
        <f>IF(ISNUMBER(work!HB78/work!HF78),work!HB78/work!HF78,".")</f>
        <v>.</v>
      </c>
      <c r="FH78" s="27" t="str">
        <f>IF(ISNUMBER(work!HC78/work!HG78),work!HC78/work!HG78,".")</f>
        <v>.</v>
      </c>
      <c r="FI78" s="27" t="str">
        <f>IF(ISNUMBER((work!HA78+work!HB78)/(work!HE78+work!HF78)),(work!HA78+work!HB78)/(work!HE78+work!HF78),".")</f>
        <v>.</v>
      </c>
      <c r="FJ78" s="27" t="str">
        <f>IF(ISNUMBER(work!HH78/work!HL78),work!HH78/work!HL78,".")</f>
        <v>.</v>
      </c>
      <c r="FK78" s="27" t="str">
        <f>IF(ISNUMBER(work!HI78/work!HM78),work!HI78/work!HM78,".")</f>
        <v>.</v>
      </c>
      <c r="FL78" s="27" t="str">
        <f>IF(ISNUMBER(work!HJ78/work!HN78),work!HJ78/work!HN78,".")</f>
        <v>.</v>
      </c>
      <c r="FM78" s="27" t="str">
        <f>IF(ISNUMBER(work!HK78/work!HO78),work!HK78/work!HO78,".")</f>
        <v>.</v>
      </c>
      <c r="FN78" s="27" t="str">
        <f>IF(ISNUMBER((work!HI78+work!HJ78)/(work!HM78+work!HN78)),(work!HI78+work!HJ78)/(work!HM78+work!HN78),".")</f>
        <v>.</v>
      </c>
      <c r="FO78" s="27" t="s">
        <v>5007</v>
      </c>
      <c r="FP78" s="27" t="s">
        <v>5007</v>
      </c>
      <c r="FQ78" s="27" t="s">
        <v>5007</v>
      </c>
      <c r="FR78" s="27" t="s">
        <v>5007</v>
      </c>
      <c r="FS78" s="27" t="s">
        <v>5007</v>
      </c>
      <c r="FT78" s="27" t="str">
        <f>work!GM78</f>
        <v>.</v>
      </c>
      <c r="FU78" s="27" t="str">
        <f>work!GN78</f>
        <v>.</v>
      </c>
      <c r="FV78" s="27" t="str">
        <f>work!GO78</f>
        <v>.</v>
      </c>
      <c r="FW78" s="27" t="s">
        <v>5007</v>
      </c>
      <c r="FX78" s="27"/>
      <c r="FY78" s="27">
        <f t="shared" si="60"/>
        <v>8258.3510000000006</v>
      </c>
      <c r="FZ78">
        <f t="shared" si="62"/>
        <v>0</v>
      </c>
      <c r="GA78" t="str">
        <f>work!HC78</f>
        <v>.</v>
      </c>
      <c r="GB78" t="str">
        <f>IF(ISNUMBER(work!HA78+work!HB78),work!HA78+work!HB78,".")</f>
        <v>.</v>
      </c>
      <c r="GC78" t="str">
        <f>IF(ISNUMBER(work!HK78-work!HC78),work!HK78-work!HC78,".")</f>
        <v>.</v>
      </c>
      <c r="GD78" t="str">
        <f>IF(ISNUMBER(work!HI78+work!HJ78-work!HA78-work!HB78),(work!HI78+work!HJ78-work!HA78-work!HB78),".")</f>
        <v>.</v>
      </c>
      <c r="GH78" t="str">
        <f>work!GQ78</f>
        <v>.</v>
      </c>
      <c r="GI78" t="str">
        <f>work!GR78</f>
        <v>.</v>
      </c>
      <c r="GJ78" t="str">
        <f>work!GZ78</f>
        <v>.</v>
      </c>
      <c r="GK78" t="str">
        <f>work!HH78</f>
        <v>.</v>
      </c>
      <c r="GL78" t="str">
        <f t="shared" si="61"/>
        <v/>
      </c>
      <c r="GM78" t="str">
        <f>IFERROR(VLOOKUP($F78,AREA_EM_ALLYEAR,Seq!B$1,FALSE),".")</f>
        <v>.</v>
      </c>
      <c r="GN78" t="str">
        <f>IFERROR(VLOOKUP($F78,AREA_EM_ALLYEAR,Seq!C$1,FALSE),".")</f>
        <v>.</v>
      </c>
      <c r="GO78" t="str">
        <f>IFERROR(VLOOKUP($F78,AREA_EM_ALLYEAR,Seq!D$1,FALSE),".")</f>
        <v>.</v>
      </c>
      <c r="GP78" t="str">
        <f>IFERROR(VLOOKUP($F78,AREA_EM_ALLYEAR,Seq!E$1,FALSE),".")</f>
        <v>.</v>
      </c>
      <c r="GQ78" t="str">
        <f>IFERROR(VLOOKUP($F78,AREA_EM_ALLYEAR,Seq!F$1,FALSE),".")</f>
        <v>.</v>
      </c>
      <c r="GR78" t="str">
        <f>IFERROR(VLOOKUP($F78,AREA_EM_ALLYEAR,Seq!G$1,FALSE),".")</f>
        <v>.</v>
      </c>
      <c r="GS78" t="str">
        <f>IFERROR(VLOOKUP($F78,AREA_EM_ALLYEAR,Seq!H$1,FALSE),".")</f>
        <v>.</v>
      </c>
      <c r="GT78" t="str">
        <f>IFERROR(VLOOKUP($F78,AREA_EM_ALLYEAR,Seq!I$1,FALSE),".")</f>
        <v>.</v>
      </c>
      <c r="GU78" t="str">
        <f>IFERROR(VLOOKUP($F78,AREA_EM_ALLYEAR,Seq!J$1,FALSE),".")</f>
        <v>.</v>
      </c>
      <c r="GV78" t="str">
        <f>IFERROR(VLOOKUP($F78,AREA_EM_ALLYEAR,Seq!K$1,FALSE),".")</f>
        <v>.</v>
      </c>
      <c r="GW78" t="str">
        <f>IFERROR(VLOOKUP($F78,AREA_EM_ALLYEAR,Seq!L$1,FALSE),".")</f>
        <v>.</v>
      </c>
      <c r="GX78" t="str">
        <f>IFERROR(VLOOKUP($F78,AREA_EM_ALLYEAR,Seq!M$1,FALSE),".")</f>
        <v>.</v>
      </c>
      <c r="GY78" t="str">
        <f>IFERROR(VLOOKUP($F78,AREA_EM_ALLYEAR,Seq!N$1,FALSE),".")</f>
        <v>.</v>
      </c>
      <c r="GZ78" t="str">
        <f>IFERROR(VLOOKUP($F78,AREA_EM_ALLYEAR,Seq!O$1,FALSE),".")</f>
        <v>.</v>
      </c>
      <c r="HA78" t="str">
        <f t="shared" si="63"/>
        <v>.</v>
      </c>
      <c r="HK78" s="139">
        <f>IFERROR(VLOOKUP(CONCATENATE($G78, ".SP.DYN.LE00.IN"),AREA_WB_6ATTRS,Seq!B$1,FALSE)-VLOOKUP("CHN.SP.DYN.LE00.IN",AREA_WB_6ATTRS,Seq!B$1,FALSE),".")</f>
        <v>-24.078170731707331</v>
      </c>
      <c r="HL78" s="139">
        <f>IFERROR(VLOOKUP(CONCATENATE($G78, ".SP.DYN.LE00.IN"),AREA_WB_6ATTRS,Seq!C$1,FALSE)-VLOOKUP("CHN.SP.DYN.LE00.IN",AREA_WB_6ATTRS,Seq!C$1,FALSE),".")</f>
        <v>-23.901365853658554</v>
      </c>
      <c r="HM78" s="139">
        <f>IFERROR(VLOOKUP(CONCATENATE($G78, ".SP.DYN.LE00.IN"),AREA_WB_6ATTRS,Seq!D$1,FALSE)-VLOOKUP("CHN.SP.DYN.LE00.IN",AREA_WB_6ATTRS,Seq!D$1,FALSE),".")</f>
        <v>-23.674414634146338</v>
      </c>
      <c r="HN78" s="139">
        <f>IFERROR(VLOOKUP(CONCATENATE($G78, ".SP.DYN.LE00.IN"),AREA_WB_6ATTRS,Seq!E$1,FALSE)-VLOOKUP("CHN.SP.DYN.LE00.IN",AREA_WB_6ATTRS,Seq!E$1,FALSE),".")</f>
        <v>-23.421439024390246</v>
      </c>
      <c r="HO78" s="139">
        <f>IFERROR(VLOOKUP(CONCATENATE($G78, ".SP.DYN.LE00.IN"),AREA_WB_6ATTRS,Seq!F$1,FALSE)-VLOOKUP("CHN.SP.DYN.LE00.IN",AREA_WB_6ATTRS,Seq!F$1,FALSE),".")</f>
        <v>-23.177390243902444</v>
      </c>
      <c r="HP78" s="139">
        <f>IFERROR(VLOOKUP(CONCATENATE($G78, ".SP.DYN.LE00.IN"),AREA_WB_6ATTRS,Seq!G$1,FALSE)-VLOOKUP("CHN.SP.DYN.LE00.IN",AREA_WB_6ATTRS,Seq!G$1,FALSE),".")</f>
        <v>-23.020780487804885</v>
      </c>
      <c r="HQ78" s="139">
        <f>IFERROR(VLOOKUP(CONCATENATE($G78, ".SP.DYN.LE00.IN"),AREA_WB_6ATTRS,Seq!H$1,FALSE)-VLOOKUP("CHN.SP.DYN.LE00.IN",AREA_WB_6ATTRS,Seq!H$1,FALSE),".")</f>
        <v>-23.037073170731709</v>
      </c>
      <c r="HR78" s="139">
        <f>IFERROR(VLOOKUP(CONCATENATE($G78, ".SP.DYN.LE00.IN"),AREA_WB_6ATTRS,Seq!I$1,FALSE)-VLOOKUP("CHN.SP.DYN.LE00.IN",AREA_WB_6ATTRS,Seq!I$1,FALSE),".")</f>
        <v>-23.261780487804891</v>
      </c>
      <c r="HS78" s="139">
        <f>IFERROR(VLOOKUP(CONCATENATE($G78, ".SP.DYN.LE00.IN"),AREA_WB_6ATTRS,Seq!J$1,FALSE)-VLOOKUP("CHN.SP.DYN.LE00.IN",AREA_WB_6ATTRS,Seq!J$1,FALSE),".")</f>
        <v>-23.688902439024396</v>
      </c>
      <c r="HT78" s="139">
        <f>IFERROR(VLOOKUP(CONCATENATE($G78, ".SP.DYN.LE00.IN"),AREA_WB_6ATTRS,Seq!K$1,FALSE)-VLOOKUP("CHN.SP.DYN.LE00.IN",AREA_WB_6ATTRS,Seq!K$1,FALSE),".")</f>
        <v>-24.278975609756102</v>
      </c>
      <c r="HU78" s="139">
        <f>IFERROR(VLOOKUP(CONCATENATE($G78, ".SP.DYN.LE00.IN"),AREA_WB_6ATTRS,Seq!L$1,FALSE)-VLOOKUP("CHN.SP.DYN.LE00.IN",AREA_WB_6ATTRS,Seq!L$1,FALSE),".")</f>
        <v>-24.938560975609754</v>
      </c>
      <c r="HV78" s="139">
        <f>IFERROR(VLOOKUP(CONCATENATE($G78, ".SP.DYN.LE00.IN"),AREA_WB_6ATTRS,Seq!M$1,FALSE)-VLOOKUP("CHN.SP.DYN.LE00.IN",AREA_WB_6ATTRS,Seq!M$1,FALSE),".")</f>
        <v>-25.54017073170732</v>
      </c>
      <c r="HW78" s="139">
        <f>IFERROR(VLOOKUP(CONCATENATE($G78, ".SP.DYN.LE00.IN"),AREA_WB_6ATTRS,Seq!N$1,FALSE)-VLOOKUP("CHN.SP.DYN.LE00.IN",AREA_WB_6ATTRS,Seq!N$1,FALSE),".")</f>
        <v>-25.968365853658533</v>
      </c>
      <c r="HX78" s="139">
        <f>IFERROR(VLOOKUP(CONCATENATE($G78, ".SP.DYN.LE00.IN"),AREA_WB_6ATTRS,Seq!O$1,FALSE)-VLOOKUP("CHN.SP.DYN.LE00.IN",AREA_WB_6ATTRS,Seq!O$1,FALSE),".")</f>
        <v>-26.148682926829274</v>
      </c>
      <c r="HY78" s="139">
        <f>IFERROR(VLOOKUP(CONCATENATE($G78, ".SP.DYN.LE00.IN"),AREA_WB_6ATTRS,Seq!P$1,FALSE)-VLOOKUP("CHN.SP.DYN.LE00.IN",AREA_WB_6ATTRS,Seq!P$1,FALSE),".")</f>
        <v>-26.058073170731717</v>
      </c>
      <c r="HZ78" s="139">
        <f>IFERROR(VLOOKUP(CONCATENATE($G78, ".SP.DYN.LE00.IN"),AREA_WB_6ATTRS,Seq!Q$1,FALSE)-VLOOKUP("CHN.SP.DYN.LE00.IN",AREA_WB_6ATTRS,Seq!Q$1,FALSE),".")</f>
        <v>-25.712560975609755</v>
      </c>
      <c r="IA78" s="139">
        <f>IFERROR(VLOOKUP(CONCATENATE($G78, ".SP.DYN.LE00.IN"),AREA_WB_6ATTRS,Seq!R$1,FALSE)-VLOOKUP("CHN.SP.DYN.LE00.IN",AREA_WB_6ATTRS,Seq!R$1,FALSE),".")</f>
        <v>-25.17109756097561</v>
      </c>
      <c r="IB78" s="139">
        <f>IFERROR(VLOOKUP(CONCATENATE($G78, ".SP.DYN.LE00.IN"),AREA_WB_6ATTRS,Seq!S$1,FALSE)-VLOOKUP("CHN.SP.DYN.LE00.IN",AREA_WB_6ATTRS,Seq!S$1,FALSE),".")</f>
        <v>-24.544634146341473</v>
      </c>
      <c r="IC78" s="139">
        <f>IFERROR(VLOOKUP(CONCATENATE($G78, ".SP.DYN.LE00.IN"),AREA_WB_6ATTRS,Seq!T$1,FALSE)-VLOOKUP("CHN.SP.DYN.LE00.IN",AREA_WB_6ATTRS,Seq!T$1,FALSE),".")</f>
        <v>-23.932121951219528</v>
      </c>
      <c r="ID78" s="139">
        <f>IFERROR(VLOOKUP(CONCATENATE($G78, ".SP.DYN.LE00.IN"),AREA_WB_6ATTRS,Seq!U$1,FALSE)-VLOOKUP("CHN.SP.DYN.LE00.IN",AREA_WB_6ATTRS,Seq!U$1,FALSE),".")</f>
        <v>-23.384048780487817</v>
      </c>
      <c r="IE78" s="139">
        <f>IFERROR(VLOOKUP(CONCATENATE($G78, ".SP.DYN.LE00.IN"),AREA_WB_6ATTRS,Seq!V$1,FALSE)-VLOOKUP("CHN.SP.DYN.LE00.IN",AREA_WB_6ATTRS,Seq!V$1,FALSE),".")</f>
        <v>-22.945926829268295</v>
      </c>
      <c r="IF78" s="139">
        <f>IFERROR(VLOOKUP(CONCATENATE($G78, ".SP.DYN.LE00.IN"),AREA_WB_6ATTRS,Seq!W$1,FALSE)-VLOOKUP("CHN.SP.DYN.LE00.IN",AREA_WB_6ATTRS,Seq!W$1,FALSE),".")</f>
        <v>-22.639170731707331</v>
      </c>
      <c r="IG78" s="139">
        <f>IFERROR(VLOOKUP(CONCATENATE($G78, ".SP.DYN.LE00.IN"),AREA_WB_6ATTRS,Seq!X$1,FALSE)-VLOOKUP("CHN.SP.DYN.LE00.IN",AREA_WB_6ATTRS,Seq!X$1,FALSE),".")</f>
        <v>-22.441902439024375</v>
      </c>
      <c r="IH78" s="139">
        <f>IFERROR(VLOOKUP(CONCATENATE($G78, ".SP.DYN.LE00.IN"),AREA_WB_6ATTRS,Seq!Y$1,FALSE)-VLOOKUP("CHN.SP.DYN.LE00.IN",AREA_WB_6ATTRS,Seq!Y$1,FALSE),".")</f>
        <v>-22.328585365853648</v>
      </c>
      <c r="II78" s="139">
        <f>IFERROR(VLOOKUP(CONCATENATE($G78, ".SP.DYN.LE00.IN"),AREA_WB_6ATTRS,Seq!Z$1,FALSE)-VLOOKUP("CHN.SP.DYN.LE00.IN",AREA_WB_6ATTRS,Seq!Z$1,FALSE),".")</f>
        <v>-22.288756097560984</v>
      </c>
      <c r="IJ78" s="139">
        <f>IFERROR(VLOOKUP(CONCATENATE($G78, ".SP.DYN.LE00.IN"),AREA_WB_6ATTRS,Seq!AA$1,FALSE)-VLOOKUP("CHN.SP.DYN.LE00.IN",AREA_WB_6ATTRS,Seq!AA$1,FALSE),".")</f>
        <v>-22.304439024390248</v>
      </c>
      <c r="IK78" s="139">
        <f>IFERROR(VLOOKUP(CONCATENATE($G78, ".SP.DYN.LE00.IN"),AREA_WB_6ATTRS,Seq!AB$1,FALSE)-VLOOKUP("CHN.SP.DYN.LE00.IN",AREA_WB_6ATTRS,Seq!AB$1,FALSE),".")</f>
        <v>-22.351634146341468</v>
      </c>
      <c r="IL78" s="139">
        <f>IFERROR(VLOOKUP(CONCATENATE($G78, ".SP.DYN.LE00.IN"),AREA_WB_6ATTRS,Seq!AC$1,FALSE)-VLOOKUP("CHN.SP.DYN.LE00.IN",AREA_WB_6ATTRS,Seq!AC$1,FALSE),".")</f>
        <v>-22.401414634146342</v>
      </c>
      <c r="IM78" s="139">
        <f>IFERROR(VLOOKUP(CONCATENATE($G78, ".SP.DYN.LE00.IN"),AREA_WB_6ATTRS,Seq!AD$1,FALSE)-VLOOKUP("CHN.SP.DYN.LE00.IN",AREA_WB_6ATTRS,Seq!AD$1,FALSE),".")</f>
        <v>-22.430219512195116</v>
      </c>
      <c r="IN78" s="139">
        <f>IFERROR(VLOOKUP(CONCATENATE($G78, ".SP.DYN.LE00.IN"),AREA_WB_6ATTRS,Seq!AE$1,FALSE)-VLOOKUP("CHN.SP.DYN.LE00.IN",AREA_WB_6ATTRS,Seq!AE$1,FALSE),".")</f>
        <v>-22.425609756097558</v>
      </c>
      <c r="IO78" s="139">
        <f>IFERROR(VLOOKUP(CONCATENATE($G78, ".SP.DYN.LE00.IN"),AREA_WB_6ATTRS,Seq!AF$1,FALSE)-VLOOKUP("CHN.SP.DYN.LE00.IN",AREA_WB_6ATTRS,Seq!AF$1,FALSE),".")</f>
        <v>-22.377560975609768</v>
      </c>
      <c r="IP78" s="139" t="str">
        <f>IFERROR(VLOOKUP(CONCATENATE($G78, ".SP.DYN.LE00.IN"),AREA_WB_6ATTRS,Seq!AG$1,FALSE)-VLOOKUP("CHN.SP.DYN.LE00.IN",AREA_WB_6ATTRS,Seq!AG$1,FALSE),".")</f>
        <v>.</v>
      </c>
      <c r="IW78">
        <f>IFERROR(VLOOKUP(CONCATENATE($G78, ".SP.DYN.LE00.IN"),AREA_WB_6ATTRS,Seq!B$1,FALSE),".")</f>
        <v>42.915634146341461</v>
      </c>
      <c r="IX78">
        <f>IFERROR(VLOOKUP(CONCATENATE($G78, ".SP.DYN.LE00.IN"),AREA_WB_6ATTRS,Seq!C$1,FALSE),".")</f>
        <v>43.361560975609756</v>
      </c>
      <c r="IY78">
        <f>IFERROR(VLOOKUP(CONCATENATE($G78, ".SP.DYN.LE00.IN"),AREA_WB_6ATTRS,Seq!D$1,FALSE),".")</f>
        <v>43.860487804878055</v>
      </c>
      <c r="IZ78">
        <f>IFERROR(VLOOKUP(CONCATENATE($G78, ".SP.DYN.LE00.IN"),AREA_WB_6ATTRS,Seq!E$1,FALSE),".")</f>
        <v>44.378414634146345</v>
      </c>
      <c r="JA78">
        <f>IFERROR(VLOOKUP(CONCATENATE($G78, ".SP.DYN.LE00.IN"),AREA_WB_6ATTRS,Seq!F$1,FALSE),".")</f>
        <v>44.881878048780486</v>
      </c>
      <c r="JB78">
        <f>IFERROR(VLOOKUP(CONCATENATE($G78, ".SP.DYN.LE00.IN"),AREA_WB_6ATTRS,Seq!G$1,FALSE),".")</f>
        <v>45.292365853658538</v>
      </c>
      <c r="JC78">
        <f>IFERROR(VLOOKUP(CONCATENATE($G78, ".SP.DYN.LE00.IN"),AREA_WB_6ATTRS,Seq!H$1,FALSE),".")</f>
        <v>45.522414634146351</v>
      </c>
      <c r="JD78">
        <f>IFERROR(VLOOKUP(CONCATENATE($G78, ".SP.DYN.LE00.IN"),AREA_WB_6ATTRS,Seq!I$1,FALSE),".")</f>
        <v>45.535536585365854</v>
      </c>
      <c r="JE78">
        <f>IFERROR(VLOOKUP(CONCATENATE($G78, ".SP.DYN.LE00.IN"),AREA_WB_6ATTRS,Seq!J$1,FALSE),".")</f>
        <v>45.338219512195131</v>
      </c>
      <c r="JF78">
        <f>IFERROR(VLOOKUP(CONCATENATE($G78, ".SP.DYN.LE00.IN"),AREA_WB_6ATTRS,Seq!K$1,FALSE),".")</f>
        <v>44.967951219512202</v>
      </c>
      <c r="JG78">
        <f>IFERROR(VLOOKUP(CONCATENATE($G78, ".SP.DYN.LE00.IN"),AREA_WB_6ATTRS,Seq!L$1,FALSE),".")</f>
        <v>44.521170731707322</v>
      </c>
      <c r="JH78">
        <f>IFERROR(VLOOKUP(CONCATENATE($G78, ".SP.DYN.LE00.IN"),AREA_WB_6ATTRS,Seq!M$1,FALSE),".")</f>
        <v>44.123853658536589</v>
      </c>
      <c r="JI78">
        <f>IFERROR(VLOOKUP(CONCATENATE($G78, ".SP.DYN.LE00.IN"),AREA_WB_6ATTRS,Seq!N$1,FALSE),".")</f>
        <v>43.893463414634148</v>
      </c>
      <c r="JJ78">
        <f>IFERROR(VLOOKUP(CONCATENATE($G78, ".SP.DYN.LE00.IN"),AREA_WB_6ATTRS,Seq!O$1,FALSE),".")</f>
        <v>43.905951219512197</v>
      </c>
      <c r="JK78">
        <f>IFERROR(VLOOKUP(CONCATENATE($G78, ".SP.DYN.LE00.IN"),AREA_WB_6ATTRS,Seq!P$1,FALSE),".")</f>
        <v>44.184853658536582</v>
      </c>
      <c r="JL78">
        <f>IFERROR(VLOOKUP(CONCATENATE($G78, ".SP.DYN.LE00.IN"),AREA_WB_6ATTRS,Seq!Q$1,FALSE),".")</f>
        <v>44.712170731707324</v>
      </c>
      <c r="JM78">
        <f>IFERROR(VLOOKUP(CONCATENATE($G78, ".SP.DYN.LE00.IN"),AREA_WB_6ATTRS,Seq!R$1,FALSE),".")</f>
        <v>45.427926829268301</v>
      </c>
      <c r="JN78">
        <f>IFERROR(VLOOKUP(CONCATENATE($G78, ".SP.DYN.LE00.IN"),AREA_WB_6ATTRS,Seq!S$1,FALSE),".")</f>
        <v>46.221682926829267</v>
      </c>
      <c r="JO78">
        <f>IFERROR(VLOOKUP(CONCATENATE($G78, ".SP.DYN.LE00.IN"),AREA_WB_6ATTRS,Seq!T$1,FALSE),".")</f>
        <v>46.994975609756096</v>
      </c>
      <c r="JP78">
        <f>IFERROR(VLOOKUP(CONCATENATE($G78, ".SP.DYN.LE00.IN"),AREA_WB_6ATTRS,Seq!U$1,FALSE),".")</f>
        <v>47.69934146341464</v>
      </c>
      <c r="JQ78">
        <f>IFERROR(VLOOKUP(CONCATENATE($G78, ".SP.DYN.LE00.IN"),AREA_WB_6ATTRS,Seq!V$1,FALSE),".")</f>
        <v>48.295780487804883</v>
      </c>
      <c r="JR78">
        <f>IFERROR(VLOOKUP(CONCATENATE($G78, ".SP.DYN.LE00.IN"),AREA_WB_6ATTRS,Seq!W$1,FALSE),".")</f>
        <v>48.766365853658534</v>
      </c>
      <c r="JS78">
        <f>IFERROR(VLOOKUP(CONCATENATE($G78, ".SP.DYN.LE00.IN"),AREA_WB_6ATTRS,Seq!X$1,FALSE),".")</f>
        <v>49.137536585365865</v>
      </c>
      <c r="JT78">
        <f>IFERROR(VLOOKUP(CONCATENATE($G78, ".SP.DYN.LE00.IN"),AREA_WB_6ATTRS,Seq!Y$1,FALSE),".")</f>
        <v>49.43629268292684</v>
      </c>
      <c r="JU78">
        <f>IFERROR(VLOOKUP(CONCATENATE($G78, ".SP.DYN.LE00.IN"),AREA_WB_6ATTRS,Seq!Z$1,FALSE),".")</f>
        <v>49.673585365853661</v>
      </c>
      <c r="JV78">
        <f>IFERROR(VLOOKUP(CONCATENATE($G78, ".SP.DYN.LE00.IN"),AREA_WB_6ATTRS,Seq!AA$1,FALSE),".")</f>
        <v>49.866878048780492</v>
      </c>
      <c r="JW78">
        <f>IFERROR(VLOOKUP(CONCATENATE($G78, ".SP.DYN.LE00.IN"),AREA_WB_6ATTRS,Seq!AB$1,FALSE),".")</f>
        <v>50.038097560975615</v>
      </c>
      <c r="JX78">
        <f>IFERROR(VLOOKUP(CONCATENATE($G78, ".SP.DYN.LE00.IN"),AREA_WB_6ATTRS,Seq!AC$1,FALSE),".")</f>
        <v>50.21117073170732</v>
      </c>
      <c r="JY78">
        <f>IFERROR(VLOOKUP(CONCATENATE($G78, ".SP.DYN.LE00.IN"),AREA_WB_6ATTRS,Seq!AD$1,FALSE),".")</f>
        <v>50.40512195121952</v>
      </c>
      <c r="JZ78">
        <f>IFERROR(VLOOKUP(CONCATENATE($G78, ".SP.DYN.LE00.IN"),AREA_WB_6ATTRS,Seq!AE$1,FALSE),".")</f>
        <v>50.630902439024396</v>
      </c>
      <c r="KA78">
        <f>IFERROR(VLOOKUP(CONCATENATE($G78, ".SP.DYN.LE00.IN"),AREA_WB_6ATTRS,Seq!AF$1,FALSE),".")</f>
        <v>50.895536585365861</v>
      </c>
      <c r="KB78" t="str">
        <f>IFERROR(VLOOKUP(CONCATENATE($G78, ".SP.DYN.LE00.IN"),AREA_WB_6ATTRS,Seq!AG$1,FALSE),".")</f>
        <v>.</v>
      </c>
      <c r="KK78">
        <f t="shared" si="25"/>
        <v>0</v>
      </c>
      <c r="KL78">
        <f t="shared" si="64"/>
        <v>0</v>
      </c>
      <c r="KM78" t="str">
        <f t="shared" si="26"/>
        <v>.</v>
      </c>
      <c r="KN78" t="str">
        <f t="shared" si="27"/>
        <v>.</v>
      </c>
      <c r="KO78" t="str">
        <f t="shared" si="65"/>
        <v>.</v>
      </c>
      <c r="KP78" t="str">
        <f>work!HA78</f>
        <v>.</v>
      </c>
      <c r="KQ78" t="str">
        <f>work!HB78</f>
        <v>.</v>
      </c>
      <c r="KR78" t="str">
        <f>work!HC78</f>
        <v>.</v>
      </c>
      <c r="KS78" t="str">
        <f>IF(ISNUMBER(work!HI78-work!HA78),work!HI78-work!HA78,".")</f>
        <v>.</v>
      </c>
      <c r="KT78" t="str">
        <f>IF(ISNUMBER(work!HJ78-work!HB78),work!HJ78-work!HB78,".")</f>
        <v>.</v>
      </c>
      <c r="KU78" t="str">
        <f>IF(ISNUMBER(work!HK78-work!HC78),work!HK78-work!HC78,".")</f>
        <v>.</v>
      </c>
      <c r="KW78">
        <f>IFERROR(work!HR78/work!HV78,".")</f>
        <v>3.8392656464064316E-5</v>
      </c>
      <c r="KX78">
        <f>IFERROR(work!HS78/work!HW78,".")</f>
        <v>5.0030420011440291E-6</v>
      </c>
      <c r="KY78">
        <f>IFERROR(work!HT78/work!HX78,".")</f>
        <v>9.4668845673011638E-7</v>
      </c>
      <c r="KZ78" t="str">
        <f>IFERROR(work!HU78/work!HY78,".")</f>
        <v>.</v>
      </c>
    </row>
    <row r="79" spans="1:312">
      <c r="A79" s="24">
        <f t="shared" si="44"/>
        <v>78</v>
      </c>
      <c r="B79" s="24" t="str">
        <f t="shared" si="45"/>
        <v>InEM90</v>
      </c>
      <c r="C79" s="24" t="str">
        <f t="shared" si="46"/>
        <v>Out</v>
      </c>
      <c r="D79" s="24" t="str">
        <f t="shared" si="47"/>
        <v>In67</v>
      </c>
      <c r="E79" s="25" t="s">
        <v>2443</v>
      </c>
      <c r="F79" s="26" t="str">
        <f t="shared" si="48"/>
        <v>S.Africa</v>
      </c>
      <c r="G79" s="166" t="s">
        <v>1629</v>
      </c>
      <c r="H79" s="166" t="s">
        <v>5007</v>
      </c>
      <c r="I79" s="166" t="s">
        <v>5007</v>
      </c>
      <c r="J79" s="180" t="s">
        <v>5007</v>
      </c>
      <c r="K79" s="180" t="s">
        <v>5007</v>
      </c>
      <c r="L79" s="27">
        <f>IFERROR(VLOOKUP($F79,Area_FDI_84_96,Seq!B$1,FALSE),0)</f>
        <v>0</v>
      </c>
      <c r="M79" s="27">
        <f>IFERROR(VLOOKUP($F79,Area_FDI_84_96,Seq!C$1,FALSE),0)</f>
        <v>0</v>
      </c>
      <c r="N79" s="27">
        <f>IFERROR(VLOOKUP($F79,Area_FDI_84_96,Seq!D$1,FALSE),0)</f>
        <v>0</v>
      </c>
      <c r="O79" s="27">
        <f>IFERROR(VLOOKUP($F79,Area_FDI_84_96,Seq!E$1,FALSE),0)</f>
        <v>0</v>
      </c>
      <c r="P79" s="27">
        <f>IFERROR(VLOOKUP($F79,Area_FDI_84_96,Seq!F$1,FALSE),0)</f>
        <v>0</v>
      </c>
      <c r="Q79" s="27">
        <f>IFERROR(VLOOKUP($F79,Area_FDI_84_96,Seq!G$1,FALSE),0)</f>
        <v>0</v>
      </c>
      <c r="R79" s="27">
        <f>IFERROR(VLOOKUP($F79,Area_FDI_84_96,Seq!H$1,FALSE),0)</f>
        <v>0</v>
      </c>
      <c r="S79" s="27">
        <f>IFERROR(VLOOKUP($F79,Area_FDI_84_96,Seq!I$1,FALSE),0)</f>
        <v>0</v>
      </c>
      <c r="T79" s="27">
        <f>IFERROR(VALUE(VLOOKUP($E79,Area_FDI_92_95,Seq!B$1,FALSE)),0)</f>
        <v>0</v>
      </c>
      <c r="U79" s="27">
        <f>IFERROR(VALUE(VLOOKUP($E79,Area_FDI_92_95,Seq!C$1,FALSE)),0)</f>
        <v>79</v>
      </c>
      <c r="V79" s="27">
        <f>IFERROR(VALUE(VLOOKUP($E79,Area_FDI_92_95,Seq!D$1,FALSE)),0)</f>
        <v>400</v>
      </c>
      <c r="W79" s="27">
        <f>IFERROR(VALUE(VLOOKUP($E79,Area_FDI_92_95,Seq!E$1,FALSE)),0)</f>
        <v>90</v>
      </c>
      <c r="X79" s="27">
        <f>IFERROR(VALUE(VLOOKUP($E79,Area_FDI_96_99,Seq!B$1,FALSE)),0)</f>
        <v>112</v>
      </c>
      <c r="Y79" s="27">
        <f>IFERROR(VALUE(VLOOKUP($E79,Area_FDI_96_99,Seq!C$1,FALSE)),0)</f>
        <v>131</v>
      </c>
      <c r="Z79" s="27">
        <f>IFERROR(VALUE(VLOOKUP($E79,Area_FDI_96_99,Seq!D$1,FALSE)),0)</f>
        <v>860</v>
      </c>
      <c r="AA79" s="27">
        <f>IFERROR(VALUE(VLOOKUP($E79,Area_FDI_96_99,Seq!E$1,FALSE)),0)</f>
        <v>590</v>
      </c>
      <c r="AB79" s="27">
        <f t="shared" si="49"/>
        <v>919</v>
      </c>
      <c r="AC79" s="27">
        <f t="shared" si="50"/>
        <v>836</v>
      </c>
      <c r="AD79" s="27">
        <f t="shared" si="51"/>
        <v>2593</v>
      </c>
      <c r="AE79" s="27">
        <f t="shared" si="52"/>
        <v>3245</v>
      </c>
      <c r="AF79" s="27">
        <f t="shared" si="53"/>
        <v>10940</v>
      </c>
      <c r="AG79" s="27">
        <f t="shared" si="54"/>
        <v>10635</v>
      </c>
      <c r="AH79" s="27">
        <f t="shared" si="55"/>
        <v>9481</v>
      </c>
      <c r="AI79" s="27">
        <f t="shared" si="56"/>
        <v>6916</v>
      </c>
      <c r="AJ79" s="27">
        <f t="shared" si="57"/>
        <v>2560</v>
      </c>
      <c r="AK79" s="27">
        <f t="shared" si="58"/>
        <v>4120</v>
      </c>
      <c r="AL79" s="27">
        <f t="shared" si="59"/>
        <v>6647</v>
      </c>
      <c r="AM79" s="27"/>
      <c r="AN79" s="27"/>
      <c r="AO79" s="27"/>
      <c r="AP79" s="27"/>
      <c r="AQ79" s="27"/>
      <c r="AR79" s="27"/>
      <c r="AS79" s="27"/>
      <c r="AT79" s="27">
        <f>IFERROR(work!D79+work!AP79,".")</f>
        <v>27844362.853618719</v>
      </c>
      <c r="AU79" s="27">
        <f>IFERROR(work!E79+work!AQ79,".")</f>
        <v>29307620.848586265</v>
      </c>
      <c r="AV79" s="27">
        <f>IFERROR(work!F79+work!AR79,".")</f>
        <v>31020378.88147185</v>
      </c>
      <c r="AW79" s="27">
        <f>IFERROR(work!G79+work!AS79,".")</f>
        <v>33123931.862020511</v>
      </c>
      <c r="AX79" s="27">
        <f>IFERROR(work!H79+work!AT79,".")</f>
        <v>37164985.033244349</v>
      </c>
      <c r="AY79" s="27">
        <f>IFERROR(work!I79+work!AU79,".")</f>
        <v>40661062.020162106</v>
      </c>
      <c r="AZ79" s="27">
        <f>IFERROR(work!J79+work!AV79,".")</f>
        <v>43342136.00488162</v>
      </c>
      <c r="BA79" s="27">
        <f>IFERROR(work!K79+work!AW79,".")</f>
        <v>47399309.528525919</v>
      </c>
      <c r="BB79" s="27">
        <f>IFERROR(work!L79+work!AX79,".")</f>
        <v>52014806.006337419</v>
      </c>
      <c r="BC79" s="27">
        <f>IFERROR(work!M79+work!AY79,".")</f>
        <v>53962072.306053475</v>
      </c>
      <c r="BD79" s="27">
        <f>IFERROR(work!N79+work!AZ79,".")</f>
        <v>55554328.316041641</v>
      </c>
      <c r="BE79" s="27">
        <f>IFERROR(work!O79+work!BA79,".")</f>
        <v>59531659.139852405</v>
      </c>
      <c r="BF79" s="27">
        <f>IFERROR(work!P79+work!BB79,".")</f>
        <v>66191103.044076078</v>
      </c>
      <c r="BG79" s="27">
        <f>IFERROR(work!Q79+work!BC79,".")</f>
        <v>74085877.199142858</v>
      </c>
      <c r="BH79" s="27">
        <f>IFERROR(work!R79+work!BD79,".")</f>
        <v>82717777.124915615</v>
      </c>
      <c r="BI79" s="27">
        <f>IFERROR(work!S79+work!BE79,".")</f>
        <v>90859740.778119221</v>
      </c>
      <c r="BJ79" s="27">
        <f>IFERROR(work!T79+work!BF79,".")</f>
        <v>99286363.474857032</v>
      </c>
      <c r="BK79" s="27">
        <f>IFERROR(work!U79+work!BG79,".")</f>
        <v>107716288.44621205</v>
      </c>
      <c r="BL79" s="27">
        <f>IFERROR(work!V79+work!BH79,".")</f>
        <v>115215138.66902468</v>
      </c>
      <c r="BM79" s="27">
        <f>IFERROR(work!W79+work!BI79,".")</f>
        <v>123318151.76238121</v>
      </c>
      <c r="BN79" s="27">
        <f>IFERROR(work!X79+work!BJ79,".")</f>
        <v>133135258.22895166</v>
      </c>
      <c r="BO79" s="27">
        <f>IFERROR(work!Y79+work!BK79,".")</f>
        <v>143446076.77748147</v>
      </c>
      <c r="BP79" s="27">
        <f>IFERROR(work!Z79+work!BL79,".")</f>
        <v>155758112.16307878</v>
      </c>
      <c r="BQ79" s="27">
        <f>IFERROR(work!AA79+work!BM79,".")</f>
        <v>170336080.14515269</v>
      </c>
      <c r="BR79" s="27">
        <f>IFERROR(work!AB79+work!BN79,".")</f>
        <v>186732090.1310128</v>
      </c>
      <c r="BS79" s="27">
        <f>IFERROR(work!AC79+work!BO79,".")</f>
        <v>206915358.78500625</v>
      </c>
      <c r="BT79" s="27">
        <f>IFERROR(work!AD79+work!BP79,".")</f>
        <v>232055598.48078105</v>
      </c>
      <c r="BU79" s="27">
        <f>IFERROR(work!AE79+work!BQ79,".")</f>
        <v>263542203.93724674</v>
      </c>
      <c r="BV79" s="27">
        <f>IFERROR(work!AF79+work!BR79,".")</f>
        <v>287773079.24648392</v>
      </c>
      <c r="BW79" s="27">
        <f>IFERROR(work!AG79+work!BS79,".")</f>
        <v>312259467.90434355</v>
      </c>
      <c r="BX79" s="27">
        <f>IFERROR(work!AH79+work!BT79,".")</f>
        <v>343364785.62696606</v>
      </c>
      <c r="BY79" s="27">
        <f>IFERROR(work!AI79+work!BU79,".")</f>
        <v>373489408.20223808</v>
      </c>
      <c r="BZ79" s="27"/>
      <c r="CA79" s="27"/>
      <c r="CB79" s="27"/>
      <c r="CC79" s="27"/>
      <c r="CD79" s="27"/>
      <c r="CE79" s="27"/>
      <c r="CF79" s="27">
        <f>IFERROR(work!AP79-work!D79,".")</f>
        <v>-8743861.2341026589</v>
      </c>
      <c r="CG79" s="27">
        <f>IFERROR(work!AQ79-work!E79,".")</f>
        <v>-9183190.8916966356</v>
      </c>
      <c r="CH79" s="27">
        <f>IFERROR(work!AR79-work!F79,".")</f>
        <v>-10973096.727176817</v>
      </c>
      <c r="CI79" s="27">
        <f>IFERROR(work!AS79-work!G79,".")</f>
        <v>-13446832.587971013</v>
      </c>
      <c r="CJ79" s="27">
        <f>IFERROR(work!AT79-work!H79,".")</f>
        <v>-16484535.613145798</v>
      </c>
      <c r="CK79" s="27">
        <f>IFERROR(work!AU79-work!I79,".")</f>
        <v>-20231143.913490638</v>
      </c>
      <c r="CL79" s="27">
        <f>IFERROR(work!AV79-work!J79,".")</f>
        <v>-22908584.050932601</v>
      </c>
      <c r="CM79" s="27">
        <f>IFERROR(work!AW79-work!K79,".")</f>
        <v>-26536494.053762764</v>
      </c>
      <c r="CN79" s="27">
        <f>IFERROR(work!AX79-work!L79,".")</f>
        <v>-30275743.380749866</v>
      </c>
      <c r="CO79" s="27">
        <f>IFERROR(work!AY79-work!M79,".")</f>
        <v>-31702389.605904534</v>
      </c>
      <c r="CP79" s="27">
        <f>IFERROR(work!AZ79-work!N79,".")</f>
        <v>-33365383.148570739</v>
      </c>
      <c r="CQ79" s="27">
        <f>IFERROR(work!BA79-work!O79,".")</f>
        <v>-37568665.779504284</v>
      </c>
      <c r="CR79" s="27">
        <f>IFERROR(work!BB79-work!P79,".")</f>
        <v>-44697468.013829164</v>
      </c>
      <c r="CS79" s="27">
        <f>IFERROR(work!BC79-work!Q79,".")</f>
        <v>-52327093.806869298</v>
      </c>
      <c r="CT79" s="27">
        <f>IFERROR(work!BD79-work!R79,".")</f>
        <v>-60255293.082883969</v>
      </c>
      <c r="CU79" s="27">
        <f>IFERROR(work!BE79-work!S79,".")</f>
        <v>-67697394.08233048</v>
      </c>
      <c r="CV79" s="27">
        <f>IFERROR(work!BF79-work!T79,".")</f>
        <v>-75126484.871637791</v>
      </c>
      <c r="CW79" s="27">
        <f>IFERROR(work!BG79-work!U79,".")</f>
        <v>-82916954.796506792</v>
      </c>
      <c r="CX79" s="27">
        <f>IFERROR(work!BH79-work!V79,".")</f>
        <v>-90287497.546626359</v>
      </c>
      <c r="CY79" s="27">
        <f>IFERROR(work!BI79-work!W79,".")</f>
        <v>-97802684.805659279</v>
      </c>
      <c r="CZ79" s="27">
        <f>IFERROR(work!BJ79-work!X79,".")</f>
        <v>-106559728.6108042</v>
      </c>
      <c r="DA79" s="27">
        <f>IFERROR(work!BK79-work!Y79,".")</f>
        <v>-116143593.9699741</v>
      </c>
      <c r="DB79" s="27">
        <f>IFERROR(work!BL79-work!Z79,".")</f>
        <v>-127454218.62239522</v>
      </c>
      <c r="DC79" s="27">
        <f>IFERROR(work!BM79-work!AA79,".")</f>
        <v>-141197483.71886832</v>
      </c>
      <c r="DD79" s="27">
        <f>IFERROR(work!BN79-work!AB79,".")</f>
        <v>-156266363.68327576</v>
      </c>
      <c r="DE79" s="27">
        <f>IFERROR(work!BO79-work!AC79,".")</f>
        <v>-174841920.31029651</v>
      </c>
      <c r="DF79" s="27">
        <f>IFERROR(work!BP79-work!AD79,".")</f>
        <v>-198184855.05962357</v>
      </c>
      <c r="DG79" s="27">
        <f>IFERROR(work!BQ79-work!AE79,".")</f>
        <v>-227792394.00589681</v>
      </c>
      <c r="DH79" s="27">
        <f>IFERROR(work!BR79-work!AF79,".")</f>
        <v>-250729640.09920064</v>
      </c>
      <c r="DI79" s="27">
        <f>IFERROR(work!BS79-work!AG79,".")</f>
        <v>-275785501.62114507</v>
      </c>
      <c r="DJ79" s="27">
        <f>IFERROR(work!BT79-work!AH79,".")</f>
        <v>-305836860.72917336</v>
      </c>
      <c r="DK79" s="27">
        <f>IFERROR(work!BU79-work!AI79,".")</f>
        <v>-334789587.97230983</v>
      </c>
      <c r="DL79" s="27"/>
      <c r="DM79" s="27"/>
      <c r="DN79" s="27"/>
      <c r="DO79" s="27"/>
      <c r="DP79" s="27"/>
      <c r="DQ79" s="27"/>
      <c r="DR79" s="27"/>
      <c r="DS79" s="27">
        <f>IFERROR(work!DO79-work!CC79,".")</f>
        <v>0.11399999618530272</v>
      </c>
      <c r="DT79" s="27">
        <f>IFERROR(work!DP79-work!CD79,".")</f>
        <v>0.11299999618530272</v>
      </c>
      <c r="DU79" s="27">
        <f>IFERROR(work!DQ79-work!CE79,".")</f>
        <v>0.11299999618530272</v>
      </c>
      <c r="DV79" s="27">
        <f>IFERROR(work!DR79-work!CF79,".")</f>
        <v>0.11199999618530272</v>
      </c>
      <c r="DW79" s="27">
        <f>IFERROR(work!DS79-work!CG79,".")</f>
        <v>0.11199999618530272</v>
      </c>
      <c r="DX79" s="27">
        <f>IFERROR(work!DT79-work!CH79,".")</f>
        <v>0.11099999618530274</v>
      </c>
      <c r="DY79" s="27">
        <f>IFERROR(work!DU79-work!CI79,".")</f>
        <v>0.10999999618530273</v>
      </c>
      <c r="DZ79" s="27">
        <f>IFERROR(work!DV79-work!CJ79,".")</f>
        <v>0.10899999618530273</v>
      </c>
      <c r="EA79" s="27">
        <f>IFERROR(work!DW79-work!CK79,".")</f>
        <v>0.10799999618530273</v>
      </c>
      <c r="EB79" s="27">
        <f>IFERROR(work!DX79-work!CL79,".")</f>
        <v>0.10699999618530273</v>
      </c>
      <c r="EC79" s="27">
        <f>IFERROR(work!DY79-work!CM79,".")</f>
        <v>0.10499999618530273</v>
      </c>
      <c r="ED79" s="27">
        <f>IFERROR(work!DZ79-work!CN79,".")</f>
        <v>0.10299999618530273</v>
      </c>
      <c r="EE79" s="27">
        <f>IFERROR(work!EA79-work!CO79,".")</f>
        <v>0.10199999618530273</v>
      </c>
      <c r="EF79" s="27">
        <f>IFERROR(work!EB79-work!CP79,".")</f>
        <v>9.9999996185302725E-2</v>
      </c>
      <c r="EG79" s="27">
        <f>IFERROR(work!EC79-work!CQ79,".")</f>
        <v>9.7999996185302723E-2</v>
      </c>
      <c r="EH79" s="27">
        <f>IFERROR(work!ED79-work!CR79,".")</f>
        <v>9.5999996185302722E-2</v>
      </c>
      <c r="EI79" s="27">
        <f>IFERROR(work!EE79-work!CS79,".")</f>
        <v>9.2999996185302733E-2</v>
      </c>
      <c r="EJ79" s="27">
        <f>IFERROR(work!EF79-work!CT79,".")</f>
        <v>9.0999996185302731E-2</v>
      </c>
      <c r="EK79" s="27">
        <f>IFERROR(work!EG79-work!CU79,".")</f>
        <v>8.8999996185302729E-2</v>
      </c>
      <c r="EL79" s="27">
        <f>IFERROR(work!EH79-work!CV79,".")</f>
        <v>8.5999996185302727E-2</v>
      </c>
      <c r="EM79" s="27">
        <f>IFERROR(work!EI79-work!CW79,".")</f>
        <v>8.2999996185302738E-2</v>
      </c>
      <c r="EN79" s="27">
        <f>IFERROR(work!EJ79-work!CX79,".")</f>
        <v>7.9999996185302735E-2</v>
      </c>
      <c r="EO79" s="27">
        <f>IFERROR(work!EK79-work!CY79,".")</f>
        <v>9.1999996185302718E-2</v>
      </c>
      <c r="EP79" s="27">
        <f>IFERROR(work!EL79-work!CZ79,".")</f>
        <v>8.8999996185302729E-2</v>
      </c>
      <c r="EQ79" s="27">
        <f>IFERROR(work!EM79-work!DA79,".")</f>
        <v>8.4999996185302726E-2</v>
      </c>
      <c r="ER79" s="27">
        <f>IFERROR(work!EN79-work!DB79,".")</f>
        <v>8.1999996185302737E-2</v>
      </c>
      <c r="ES79" s="27">
        <f>IFERROR(work!EO79-work!DC79,".")</f>
        <v>7.7999996185302733E-2</v>
      </c>
      <c r="ET79" s="27">
        <f>IFERROR(work!EP79-work!DD79,".")</f>
        <v>7.399999618530273E-2</v>
      </c>
      <c r="EU79" s="27">
        <f>IFERROR(work!EQ79-work!DE79,".")</f>
        <v>-1.1000001907348636E-2</v>
      </c>
      <c r="EV79" s="27">
        <f>IFERROR(work!ER79-work!DF79,".")</f>
        <v>-1.600000190734864E-2</v>
      </c>
      <c r="EW79" s="27">
        <f>IFERROR(work!ES79-work!DG79,".")</f>
        <v>-2.000000190734863E-2</v>
      </c>
      <c r="EX79" s="27">
        <f>IFERROR(work!ET79-work!DH79,".")</f>
        <v>-2.4000001907348634E-2</v>
      </c>
      <c r="EY79" s="27"/>
      <c r="EZ79" s="27"/>
      <c r="FA79" s="27"/>
      <c r="FB79" s="27"/>
      <c r="FC79" s="27"/>
      <c r="FD79" s="27"/>
      <c r="FE79" s="27" t="str">
        <f>IF(ISNUMBER(work!GZ79/work!HD79),work!GZ79/work!HD79,".")</f>
        <v>.</v>
      </c>
      <c r="FF79" s="27" t="str">
        <f>IF(ISNUMBER(work!HA79/work!HE79),work!HA79/work!HE79,".")</f>
        <v>.</v>
      </c>
      <c r="FG79" s="27" t="str">
        <f>IF(ISNUMBER(work!HB79/work!HF79),work!HB79/work!HF79,".")</f>
        <v>.</v>
      </c>
      <c r="FH79" s="27" t="str">
        <f>IF(ISNUMBER(work!HC79/work!HG79),work!HC79/work!HG79,".")</f>
        <v>.</v>
      </c>
      <c r="FI79" s="27" t="str">
        <f>IF(ISNUMBER((work!HA79+work!HB79)/(work!HE79+work!HF79)),(work!HA79+work!HB79)/(work!HE79+work!HF79),".")</f>
        <v>.</v>
      </c>
      <c r="FJ79" s="27" t="str">
        <f>IF(ISNUMBER(work!HH79/work!HL79),work!HH79/work!HL79,".")</f>
        <v>.</v>
      </c>
      <c r="FK79" s="27" t="str">
        <f>IF(ISNUMBER(work!HI79/work!HM79),work!HI79/work!HM79,".")</f>
        <v>.</v>
      </c>
      <c r="FL79" s="27" t="str">
        <f>IF(ISNUMBER(work!HJ79/work!HN79),work!HJ79/work!HN79,".")</f>
        <v>.</v>
      </c>
      <c r="FM79" s="27" t="str">
        <f>IF(ISNUMBER(work!HK79/work!HO79),work!HK79/work!HO79,".")</f>
        <v>.</v>
      </c>
      <c r="FN79" s="27" t="str">
        <f>IF(ISNUMBER((work!HI79+work!HJ79)/(work!HM79+work!HN79)),(work!HI79+work!HJ79)/(work!HM79+work!HN79),".")</f>
        <v>.</v>
      </c>
      <c r="FO79" s="27" t="s">
        <v>5007</v>
      </c>
      <c r="FP79" s="27" t="s">
        <v>5007</v>
      </c>
      <c r="FQ79" s="27" t="s">
        <v>5007</v>
      </c>
      <c r="FR79" s="27" t="s">
        <v>5007</v>
      </c>
      <c r="FS79" s="27" t="s">
        <v>5007</v>
      </c>
      <c r="FT79" s="27">
        <f>work!GM79</f>
        <v>3.9889759210908035E-4</v>
      </c>
      <c r="FU79" s="27">
        <f>work!GN79</f>
        <v>5.6818181818181815E-4</v>
      </c>
      <c r="FV79" s="27">
        <f>work!GO79</f>
        <v>4.5454545454545452E-3</v>
      </c>
      <c r="FW79" s="27" t="s">
        <v>5007</v>
      </c>
      <c r="FX79" s="27"/>
      <c r="FY79" s="27">
        <f t="shared" si="60"/>
        <v>12968.712</v>
      </c>
      <c r="FZ79">
        <f t="shared" si="62"/>
        <v>919</v>
      </c>
      <c r="GA79" t="str">
        <f>work!HC79</f>
        <v>.</v>
      </c>
      <c r="GB79" t="str">
        <f>IF(ISNUMBER(work!HA79+work!HB79),work!HA79+work!HB79,".")</f>
        <v>.</v>
      </c>
      <c r="GC79" t="str">
        <f>IF(ISNUMBER(work!HK79-work!HC79),work!HK79-work!HC79,".")</f>
        <v>.</v>
      </c>
      <c r="GD79" t="str">
        <f>IF(ISNUMBER(work!HI79+work!HJ79-work!HA79-work!HB79),(work!HI79+work!HJ79-work!HA79-work!HB79),".")</f>
        <v>.</v>
      </c>
      <c r="GH79">
        <f>work!GQ79</f>
        <v>11000</v>
      </c>
      <c r="GI79">
        <f>work!GR79</f>
        <v>20000</v>
      </c>
      <c r="GJ79" t="str">
        <f>work!GZ79</f>
        <v>.</v>
      </c>
      <c r="GK79" t="str">
        <f>work!HH79</f>
        <v>.</v>
      </c>
      <c r="GL79" t="str">
        <f t="shared" si="61"/>
        <v>.</v>
      </c>
      <c r="GM79" t="str">
        <f>IFERROR(VLOOKUP($F79,AREA_EM_ALLYEAR,Seq!B$1,FALSE),".")</f>
        <v>.</v>
      </c>
      <c r="GN79" t="str">
        <f>IFERROR(VLOOKUP($F79,AREA_EM_ALLYEAR,Seq!C$1,FALSE),".")</f>
        <v>.</v>
      </c>
      <c r="GO79" t="str">
        <f>IFERROR(VLOOKUP($F79,AREA_EM_ALLYEAR,Seq!D$1,FALSE),".")</f>
        <v>.</v>
      </c>
      <c r="GP79" t="str">
        <f>IFERROR(VLOOKUP($F79,AREA_EM_ALLYEAR,Seq!E$1,FALSE),".")</f>
        <v>.</v>
      </c>
      <c r="GQ79" t="str">
        <f>IFERROR(VLOOKUP($F79,AREA_EM_ALLYEAR,Seq!F$1,FALSE),".")</f>
        <v>.</v>
      </c>
      <c r="GR79" t="str">
        <f>IFERROR(VLOOKUP($F79,AREA_EM_ALLYEAR,Seq!G$1,FALSE),".")</f>
        <v>.</v>
      </c>
      <c r="GS79" t="str">
        <f>IFERROR(VLOOKUP($F79,AREA_EM_ALLYEAR,Seq!H$1,FALSE),".")</f>
        <v>.</v>
      </c>
      <c r="GT79" t="str">
        <f>IFERROR(VLOOKUP($F79,AREA_EM_ALLYEAR,Seq!I$1,FALSE),".")</f>
        <v>.</v>
      </c>
      <c r="GU79" t="str">
        <f>IFERROR(VLOOKUP($F79,AREA_EM_ALLYEAR,Seq!J$1,FALSE),".")</f>
        <v>.</v>
      </c>
      <c r="GV79" t="str">
        <f>IFERROR(VLOOKUP($F79,AREA_EM_ALLYEAR,Seq!K$1,FALSE),".")</f>
        <v>.</v>
      </c>
      <c r="GW79" t="str">
        <f>IFERROR(VLOOKUP($F79,AREA_EM_ALLYEAR,Seq!L$1,FALSE),".")</f>
        <v>.</v>
      </c>
      <c r="GX79" t="str">
        <f>IFERROR(VLOOKUP($F79,AREA_EM_ALLYEAR,Seq!M$1,FALSE),".")</f>
        <v>.</v>
      </c>
      <c r="GY79" t="str">
        <f>IFERROR(VLOOKUP($F79,AREA_EM_ALLYEAR,Seq!N$1,FALSE),".")</f>
        <v>.</v>
      </c>
      <c r="GZ79" t="str">
        <f>IFERROR(VLOOKUP($F79,AREA_EM_ALLYEAR,Seq!O$1,FALSE),".")</f>
        <v>.</v>
      </c>
      <c r="HA79" t="str">
        <f t="shared" si="63"/>
        <v>.</v>
      </c>
      <c r="HK79" s="139">
        <f>IFERROR(VLOOKUP(CONCATENATE($G79, ".SP.DYN.LE00.IN"),AREA_WB_6ATTRS,Seq!B$1,FALSE)-VLOOKUP("CHN.SP.DYN.LE00.IN",AREA_WB_6ATTRS,Seq!B$1,FALSE),".")</f>
        <v>-10.023780487804878</v>
      </c>
      <c r="HL79" s="139">
        <f>IFERROR(VLOOKUP(CONCATENATE($G79, ".SP.DYN.LE00.IN"),AREA_WB_6ATTRS,Seq!C$1,FALSE)-VLOOKUP("CHN.SP.DYN.LE00.IN",AREA_WB_6ATTRS,Seq!C$1,FALSE),".")</f>
        <v>-9.7033170731707372</v>
      </c>
      <c r="HM79" s="139">
        <f>IFERROR(VLOOKUP(CONCATENATE($G79, ".SP.DYN.LE00.IN"),AREA_WB_6ATTRS,Seq!D$1,FALSE)-VLOOKUP("CHN.SP.DYN.LE00.IN",AREA_WB_6ATTRS,Seq!D$1,FALSE),".")</f>
        <v>-9.3691463414634129</v>
      </c>
      <c r="HN79" s="139">
        <f>IFERROR(VLOOKUP(CONCATENATE($G79, ".SP.DYN.LE00.IN"),AREA_WB_6ATTRS,Seq!E$1,FALSE)-VLOOKUP("CHN.SP.DYN.LE00.IN",AREA_WB_6ATTRS,Seq!E$1,FALSE),".")</f>
        <v>-9.0319268292682864</v>
      </c>
      <c r="HO79" s="139">
        <f>IFERROR(VLOOKUP(CONCATENATE($G79, ".SP.DYN.LE00.IN"),AREA_WB_6ATTRS,Seq!F$1,FALSE)-VLOOKUP("CHN.SP.DYN.LE00.IN",AREA_WB_6ATTRS,Seq!F$1,FALSE),".")</f>
        <v>-8.7135609756097523</v>
      </c>
      <c r="HP79" s="139">
        <f>IFERROR(VLOOKUP(CONCATENATE($G79, ".SP.DYN.LE00.IN"),AREA_WB_6ATTRS,Seq!G$1,FALSE)-VLOOKUP("CHN.SP.DYN.LE00.IN",AREA_WB_6ATTRS,Seq!G$1,FALSE),".")</f>
        <v>-8.4280731707317145</v>
      </c>
      <c r="HQ79" s="139">
        <f>IFERROR(VLOOKUP(CONCATENATE($G79, ".SP.DYN.LE00.IN"),AREA_WB_6ATTRS,Seq!H$1,FALSE)-VLOOKUP("CHN.SP.DYN.LE00.IN",AREA_WB_6ATTRS,Seq!H$1,FALSE),".")</f>
        <v>-8.1834634146341543</v>
      </c>
      <c r="HR79" s="139">
        <f>IFERROR(VLOOKUP(CONCATENATE($G79, ".SP.DYN.LE00.IN"),AREA_WB_6ATTRS,Seq!I$1,FALSE)-VLOOKUP("CHN.SP.DYN.LE00.IN",AREA_WB_6ATTRS,Seq!I$1,FALSE),".")</f>
        <v>-7.9901707317073232</v>
      </c>
      <c r="HS79" s="139">
        <f>IFERROR(VLOOKUP(CONCATENATE($G79, ".SP.DYN.LE00.IN"),AREA_WB_6ATTRS,Seq!J$1,FALSE)-VLOOKUP("CHN.SP.DYN.LE00.IN",AREA_WB_6ATTRS,Seq!J$1,FALSE),".")</f>
        <v>-7.8646341463414728</v>
      </c>
      <c r="HT79" s="139">
        <f>IFERROR(VLOOKUP(CONCATENATE($G79, ".SP.DYN.LE00.IN"),AREA_WB_6ATTRS,Seq!K$1,FALSE)-VLOOKUP("CHN.SP.DYN.LE00.IN",AREA_WB_6ATTRS,Seq!K$1,FALSE),".")</f>
        <v>-7.8283170731707372</v>
      </c>
      <c r="HU79" s="139">
        <f>IFERROR(VLOOKUP(CONCATENATE($G79, ".SP.DYN.LE00.IN"),AREA_WB_6ATTRS,Seq!L$1,FALSE)-VLOOKUP("CHN.SP.DYN.LE00.IN",AREA_WB_6ATTRS,Seq!L$1,FALSE),".")</f>
        <v>-7.9101219512195016</v>
      </c>
      <c r="HV79" s="139">
        <f>IFERROR(VLOOKUP(CONCATENATE($G79, ".SP.DYN.LE00.IN"),AREA_WB_6ATTRS,Seq!M$1,FALSE)-VLOOKUP("CHN.SP.DYN.LE00.IN",AREA_WB_6ATTRS,Seq!M$1,FALSE),".")</f>
        <v>-8.1324878048780462</v>
      </c>
      <c r="HW79" s="139">
        <f>IFERROR(VLOOKUP(CONCATENATE($G79, ".SP.DYN.LE00.IN"),AREA_WB_6ATTRS,Seq!N$1,FALSE)-VLOOKUP("CHN.SP.DYN.LE00.IN",AREA_WB_6ATTRS,Seq!N$1,FALSE),".")</f>
        <v>-8.5049024390243844</v>
      </c>
      <c r="HX79" s="139">
        <f>IFERROR(VLOOKUP(CONCATENATE($G79, ".SP.DYN.LE00.IN"),AREA_WB_6ATTRS,Seq!O$1,FALSE)-VLOOKUP("CHN.SP.DYN.LE00.IN",AREA_WB_6ATTRS,Seq!O$1,FALSE),".")</f>
        <v>-9.0297804878048709</v>
      </c>
      <c r="HY79" s="139">
        <f>IFERROR(VLOOKUP(CONCATENATE($G79, ".SP.DYN.LE00.IN"),AREA_WB_6ATTRS,Seq!P$1,FALSE)-VLOOKUP("CHN.SP.DYN.LE00.IN",AREA_WB_6ATTRS,Seq!P$1,FALSE),".")</f>
        <v>-9.7040975609756117</v>
      </c>
      <c r="HZ79" s="139">
        <f>IFERROR(VLOOKUP(CONCATENATE($G79, ".SP.DYN.LE00.IN"),AREA_WB_6ATTRS,Seq!Q$1,FALSE)-VLOOKUP("CHN.SP.DYN.LE00.IN",AREA_WB_6ATTRS,Seq!Q$1,FALSE),".")</f>
        <v>-10.537317073170726</v>
      </c>
      <c r="IA79" s="139">
        <f>IFERROR(VLOOKUP(CONCATENATE($G79, ".SP.DYN.LE00.IN"),AREA_WB_6ATTRS,Seq!R$1,FALSE)-VLOOKUP("CHN.SP.DYN.LE00.IN",AREA_WB_6ATTRS,Seq!R$1,FALSE),".")</f>
        <v>-11.536317073170736</v>
      </c>
      <c r="IB79" s="139">
        <f>IFERROR(VLOOKUP(CONCATENATE($G79, ".SP.DYN.LE00.IN"),AREA_WB_6ATTRS,Seq!S$1,FALSE)-VLOOKUP("CHN.SP.DYN.LE00.IN",AREA_WB_6ATTRS,Seq!S$1,FALSE),".")</f>
        <v>-12.675195121951226</v>
      </c>
      <c r="IC79" s="139">
        <f>IFERROR(VLOOKUP(CONCATENATE($G79, ".SP.DYN.LE00.IN"),AREA_WB_6ATTRS,Seq!T$1,FALSE)-VLOOKUP("CHN.SP.DYN.LE00.IN",AREA_WB_6ATTRS,Seq!T$1,FALSE),".")</f>
        <v>-13.909487804878061</v>
      </c>
      <c r="ID79" s="139">
        <f>IFERROR(VLOOKUP(CONCATENATE($G79, ".SP.DYN.LE00.IN"),AREA_WB_6ATTRS,Seq!U$1,FALSE)-VLOOKUP("CHN.SP.DYN.LE00.IN",AREA_WB_6ATTRS,Seq!U$1,FALSE),".")</f>
        <v>-15.190853658536597</v>
      </c>
      <c r="IE79" s="139">
        <f>IFERROR(VLOOKUP(CONCATENATE($G79, ".SP.DYN.LE00.IN"),AREA_WB_6ATTRS,Seq!V$1,FALSE)-VLOOKUP("CHN.SP.DYN.LE00.IN",AREA_WB_6ATTRS,Seq!V$1,FALSE),".")</f>
        <v>-16.465390243902441</v>
      </c>
      <c r="IF79" s="139">
        <f>IFERROR(VLOOKUP(CONCATENATE($G79, ".SP.DYN.LE00.IN"),AREA_WB_6ATTRS,Seq!W$1,FALSE)-VLOOKUP("CHN.SP.DYN.LE00.IN",AREA_WB_6ATTRS,Seq!W$1,FALSE),".")</f>
        <v>-17.678219512195128</v>
      </c>
      <c r="IG79" s="139">
        <f>IFERROR(VLOOKUP(CONCATENATE($G79, ".SP.DYN.LE00.IN"),AREA_WB_6ATTRS,Seq!X$1,FALSE)-VLOOKUP("CHN.SP.DYN.LE00.IN",AREA_WB_6ATTRS,Seq!X$1,FALSE),".")</f>
        <v>-18.787024390243893</v>
      </c>
      <c r="IH79" s="139">
        <f>IFERROR(VLOOKUP(CONCATENATE($G79, ".SP.DYN.LE00.IN"),AREA_WB_6ATTRS,Seq!Y$1,FALSE)-VLOOKUP("CHN.SP.DYN.LE00.IN",AREA_WB_6ATTRS,Seq!Y$1,FALSE),".")</f>
        <v>-19.751439024390237</v>
      </c>
      <c r="II79" s="139">
        <f>IFERROR(VLOOKUP(CONCATENATE($G79, ".SP.DYN.LE00.IN"),AREA_WB_6ATTRS,Seq!Z$1,FALSE)-VLOOKUP("CHN.SP.DYN.LE00.IN",AREA_WB_6ATTRS,Seq!Z$1,FALSE),".")</f>
        <v>-20.537097560975617</v>
      </c>
      <c r="IJ79" s="139">
        <f>IFERROR(VLOOKUP(CONCATENATE($G79, ".SP.DYN.LE00.IN"),AREA_WB_6ATTRS,Seq!AA$1,FALSE)-VLOOKUP("CHN.SP.DYN.LE00.IN",AREA_WB_6ATTRS,Seq!AA$1,FALSE),".")</f>
        <v>-21.111634146341473</v>
      </c>
      <c r="IK79" s="139">
        <f>IFERROR(VLOOKUP(CONCATENATE($G79, ".SP.DYN.LE00.IN"),AREA_WB_6ATTRS,Seq!AB$1,FALSE)-VLOOKUP("CHN.SP.DYN.LE00.IN",AREA_WB_6ATTRS,Seq!AB$1,FALSE),".")</f>
        <v>-21.460073170731711</v>
      </c>
      <c r="IL79" s="139">
        <f>IFERROR(VLOOKUP(CONCATENATE($G79, ".SP.DYN.LE00.IN"),AREA_WB_6ATTRS,Seq!AC$1,FALSE)-VLOOKUP("CHN.SP.DYN.LE00.IN",AREA_WB_6ATTRS,Seq!AC$1,FALSE),".")</f>
        <v>-21.608926829268292</v>
      </c>
      <c r="IM79" s="139">
        <f>IFERROR(VLOOKUP(CONCATENATE($G79, ".SP.DYN.LE00.IN"),AREA_WB_6ATTRS,Seq!AD$1,FALSE)-VLOOKUP("CHN.SP.DYN.LE00.IN",AREA_WB_6ATTRS,Seq!AD$1,FALSE),".")</f>
        <v>-21.595121951219511</v>
      </c>
      <c r="IN79" s="139">
        <f>IFERROR(VLOOKUP(CONCATENATE($G79, ".SP.DYN.LE00.IN"),AREA_WB_6ATTRS,Seq!AE$1,FALSE)-VLOOKUP("CHN.SP.DYN.LE00.IN",AREA_WB_6ATTRS,Seq!AE$1,FALSE),".")</f>
        <v>-21.445195121951215</v>
      </c>
      <c r="IO79" s="139">
        <f>IFERROR(VLOOKUP(CONCATENATE($G79, ".SP.DYN.LE00.IN"),AREA_WB_6ATTRS,Seq!AF$1,FALSE)-VLOOKUP("CHN.SP.DYN.LE00.IN",AREA_WB_6ATTRS,Seq!AF$1,FALSE),".")</f>
        <v>-21.191609756097577</v>
      </c>
      <c r="IP79" s="139" t="str">
        <f>IFERROR(VLOOKUP(CONCATENATE($G79, ".SP.DYN.LE00.IN"),AREA_WB_6ATTRS,Seq!AG$1,FALSE)-VLOOKUP("CHN.SP.DYN.LE00.IN",AREA_WB_6ATTRS,Seq!AG$1,FALSE),".")</f>
        <v>.</v>
      </c>
      <c r="IW79">
        <f>IFERROR(VLOOKUP(CONCATENATE($G79, ".SP.DYN.LE00.IN"),AREA_WB_6ATTRS,Seq!B$1,FALSE),".")</f>
        <v>56.970024390243914</v>
      </c>
      <c r="IX79">
        <f>IFERROR(VLOOKUP(CONCATENATE($G79, ".SP.DYN.LE00.IN"),AREA_WB_6ATTRS,Seq!C$1,FALSE),".")</f>
        <v>57.559609756097572</v>
      </c>
      <c r="IY79">
        <f>IFERROR(VLOOKUP(CONCATENATE($G79, ".SP.DYN.LE00.IN"),AREA_WB_6ATTRS,Seq!D$1,FALSE),".")</f>
        <v>58.16575609756098</v>
      </c>
      <c r="IZ79">
        <f>IFERROR(VLOOKUP(CONCATENATE($G79, ".SP.DYN.LE00.IN"),AREA_WB_6ATTRS,Seq!E$1,FALSE),".")</f>
        <v>58.767926829268305</v>
      </c>
      <c r="JA79">
        <f>IFERROR(VLOOKUP(CONCATENATE($G79, ".SP.DYN.LE00.IN"),AREA_WB_6ATTRS,Seq!F$1,FALSE),".")</f>
        <v>59.345707317073177</v>
      </c>
      <c r="JB79">
        <f>IFERROR(VLOOKUP(CONCATENATE($G79, ".SP.DYN.LE00.IN"),AREA_WB_6ATTRS,Seq!G$1,FALSE),".")</f>
        <v>59.885073170731708</v>
      </c>
      <c r="JC79">
        <f>IFERROR(VLOOKUP(CONCATENATE($G79, ".SP.DYN.LE00.IN"),AREA_WB_6ATTRS,Seq!H$1,FALSE),".")</f>
        <v>60.376024390243906</v>
      </c>
      <c r="JD79">
        <f>IFERROR(VLOOKUP(CONCATENATE($G79, ".SP.DYN.LE00.IN"),AREA_WB_6ATTRS,Seq!I$1,FALSE),".")</f>
        <v>60.807146341463422</v>
      </c>
      <c r="JE79">
        <f>IFERROR(VLOOKUP(CONCATENATE($G79, ".SP.DYN.LE00.IN"),AREA_WB_6ATTRS,Seq!J$1,FALSE),".")</f>
        <v>61.162487804878054</v>
      </c>
      <c r="JF79">
        <f>IFERROR(VLOOKUP(CONCATENATE($G79, ".SP.DYN.LE00.IN"),AREA_WB_6ATTRS,Seq!K$1,FALSE),".")</f>
        <v>61.418609756097567</v>
      </c>
      <c r="JG79">
        <f>IFERROR(VLOOKUP(CONCATENATE($G79, ".SP.DYN.LE00.IN"),AREA_WB_6ATTRS,Seq!L$1,FALSE),".")</f>
        <v>61.549609756097574</v>
      </c>
      <c r="JH79">
        <f>IFERROR(VLOOKUP(CONCATENATE($G79, ".SP.DYN.LE00.IN"),AREA_WB_6ATTRS,Seq!M$1,FALSE),".")</f>
        <v>61.531536585365863</v>
      </c>
      <c r="JI79">
        <f>IFERROR(VLOOKUP(CONCATENATE($G79, ".SP.DYN.LE00.IN"),AREA_WB_6ATTRS,Seq!N$1,FALSE),".")</f>
        <v>61.356926829268296</v>
      </c>
      <c r="JJ79">
        <f>IFERROR(VLOOKUP(CONCATENATE($G79, ".SP.DYN.LE00.IN"),AREA_WB_6ATTRS,Seq!O$1,FALSE),".")</f>
        <v>61.0248536585366</v>
      </c>
      <c r="JK79">
        <f>IFERROR(VLOOKUP(CONCATENATE($G79, ".SP.DYN.LE00.IN"),AREA_WB_6ATTRS,Seq!P$1,FALSE),".")</f>
        <v>60.538829268292687</v>
      </c>
      <c r="JL79">
        <f>IFERROR(VLOOKUP(CONCATENATE($G79, ".SP.DYN.LE00.IN"),AREA_WB_6ATTRS,Seq!Q$1,FALSE),".")</f>
        <v>59.887414634146353</v>
      </c>
      <c r="JM79">
        <f>IFERROR(VLOOKUP(CONCATENATE($G79, ".SP.DYN.LE00.IN"),AREA_WB_6ATTRS,Seq!R$1,FALSE),".")</f>
        <v>59.062707317073176</v>
      </c>
      <c r="JN79">
        <f>IFERROR(VLOOKUP(CONCATENATE($G79, ".SP.DYN.LE00.IN"),AREA_WB_6ATTRS,Seq!S$1,FALSE),".")</f>
        <v>58.091121951219513</v>
      </c>
      <c r="JO79">
        <f>IFERROR(VLOOKUP(CONCATENATE($G79, ".SP.DYN.LE00.IN"),AREA_WB_6ATTRS,Seq!T$1,FALSE),".")</f>
        <v>57.017609756097563</v>
      </c>
      <c r="JP79">
        <f>IFERROR(VLOOKUP(CONCATENATE($G79, ".SP.DYN.LE00.IN"),AREA_WB_6ATTRS,Seq!U$1,FALSE),".")</f>
        <v>55.89253658536586</v>
      </c>
      <c r="JQ79">
        <f>IFERROR(VLOOKUP(CONCATENATE($G79, ".SP.DYN.LE00.IN"),AREA_WB_6ATTRS,Seq!V$1,FALSE),".")</f>
        <v>54.776317073170738</v>
      </c>
      <c r="JR79">
        <f>IFERROR(VLOOKUP(CONCATENATE($G79, ".SP.DYN.LE00.IN"),AREA_WB_6ATTRS,Seq!W$1,FALSE),".")</f>
        <v>53.727317073170738</v>
      </c>
      <c r="JS79">
        <f>IFERROR(VLOOKUP(CONCATENATE($G79, ".SP.DYN.LE00.IN"),AREA_WB_6ATTRS,Seq!X$1,FALSE),".")</f>
        <v>52.792414634146347</v>
      </c>
      <c r="JT79">
        <f>IFERROR(VLOOKUP(CONCATENATE($G79, ".SP.DYN.LE00.IN"),AREA_WB_6ATTRS,Seq!Y$1,FALSE),".")</f>
        <v>52.013439024390252</v>
      </c>
      <c r="JU79">
        <f>IFERROR(VLOOKUP(CONCATENATE($G79, ".SP.DYN.LE00.IN"),AREA_WB_6ATTRS,Seq!Z$1,FALSE),".")</f>
        <v>51.425243902439028</v>
      </c>
      <c r="JV79">
        <f>IFERROR(VLOOKUP(CONCATENATE($G79, ".SP.DYN.LE00.IN"),AREA_WB_6ATTRS,Seq!AA$1,FALSE),".")</f>
        <v>51.059682926829268</v>
      </c>
      <c r="JW79">
        <f>IFERROR(VLOOKUP(CONCATENATE($G79, ".SP.DYN.LE00.IN"),AREA_WB_6ATTRS,Seq!AB$1,FALSE),".")</f>
        <v>50.929658536585372</v>
      </c>
      <c r="JX79">
        <f>IFERROR(VLOOKUP(CONCATENATE($G79, ".SP.DYN.LE00.IN"),AREA_WB_6ATTRS,Seq!AC$1,FALSE),".")</f>
        <v>51.00365853658537</v>
      </c>
      <c r="JY79">
        <f>IFERROR(VLOOKUP(CONCATENATE($G79, ".SP.DYN.LE00.IN"),AREA_WB_6ATTRS,Seq!AD$1,FALSE),".")</f>
        <v>51.240219512195125</v>
      </c>
      <c r="JZ79">
        <f>IFERROR(VLOOKUP(CONCATENATE($G79, ".SP.DYN.LE00.IN"),AREA_WB_6ATTRS,Seq!AE$1,FALSE),".")</f>
        <v>51.611317073170738</v>
      </c>
      <c r="KA79">
        <f>IFERROR(VLOOKUP(CONCATENATE($G79, ".SP.DYN.LE00.IN"),AREA_WB_6ATTRS,Seq!AF$1,FALSE),".")</f>
        <v>52.081487804878051</v>
      </c>
      <c r="KB79" t="str">
        <f>IFERROR(VLOOKUP(CONCATENATE($G79, ".SP.DYN.LE00.IN"),AREA_WB_6ATTRS,Seq!AG$1,FALSE),".")</f>
        <v>.</v>
      </c>
      <c r="KK79">
        <f t="shared" si="25"/>
        <v>3181</v>
      </c>
      <c r="KL79">
        <f t="shared" si="64"/>
        <v>0</v>
      </c>
      <c r="KM79">
        <f t="shared" si="26"/>
        <v>55554328.316041641</v>
      </c>
      <c r="KN79">
        <f t="shared" si="27"/>
        <v>-33365383.148570739</v>
      </c>
      <c r="KO79">
        <f t="shared" si="65"/>
        <v>0.10499999618530273</v>
      </c>
      <c r="KP79" t="str">
        <f>work!HA79</f>
        <v>.</v>
      </c>
      <c r="KQ79" t="str">
        <f>work!HB79</f>
        <v>.</v>
      </c>
      <c r="KR79" t="str">
        <f>work!HC79</f>
        <v>.</v>
      </c>
      <c r="KS79" t="str">
        <f>IF(ISNUMBER(work!HI79-work!HA79),work!HI79-work!HA79,".")</f>
        <v>.</v>
      </c>
      <c r="KT79" t="str">
        <f>IF(ISNUMBER(work!HJ79-work!HB79),work!HJ79-work!HB79,".")</f>
        <v>.</v>
      </c>
      <c r="KU79" t="str">
        <f>IF(ISNUMBER(work!HK79-work!HC79),work!HK79-work!HC79,".")</f>
        <v>.</v>
      </c>
      <c r="KW79">
        <f>IFERROR(work!HR79/work!HV79,".")</f>
        <v>6.527415143603133E-5</v>
      </c>
      <c r="KX79">
        <f>IFERROR(work!HS79/work!HW79,".")</f>
        <v>3.34375E-5</v>
      </c>
      <c r="KY79">
        <f>IFERROR(work!HT79/work!HX79,".")</f>
        <v>1.1734090909090909E-4</v>
      </c>
      <c r="KZ79">
        <f>IFERROR(work!HU79/work!HY79,".")</f>
        <v>0</v>
      </c>
    </row>
    <row r="80" spans="1:312">
      <c r="A80" s="24">
        <f t="shared" si="44"/>
        <v>79</v>
      </c>
      <c r="B80" s="24" t="str">
        <f t="shared" si="45"/>
        <v>InEM90</v>
      </c>
      <c r="C80" s="24" t="str">
        <f t="shared" si="46"/>
        <v>Out</v>
      </c>
      <c r="D80" s="24" t="str">
        <f t="shared" si="47"/>
        <v>In67</v>
      </c>
      <c r="E80" s="25" t="s">
        <v>2447</v>
      </c>
      <c r="F80" s="26" t="str">
        <f t="shared" si="48"/>
        <v>Sudan</v>
      </c>
      <c r="G80" s="166" t="s">
        <v>1642</v>
      </c>
      <c r="H80" s="166" t="s">
        <v>5007</v>
      </c>
      <c r="I80" s="166" t="s">
        <v>5007</v>
      </c>
      <c r="J80" s="180" t="s">
        <v>5007</v>
      </c>
      <c r="K80" s="180" t="s">
        <v>5007</v>
      </c>
      <c r="L80" s="27">
        <f>IFERROR(VLOOKUP($F80,Area_FDI_84_96,Seq!B$1,FALSE),0)</f>
        <v>0</v>
      </c>
      <c r="M80" s="27">
        <f>IFERROR(VLOOKUP($F80,Area_FDI_84_96,Seq!C$1,FALSE),0)</f>
        <v>0</v>
      </c>
      <c r="N80" s="27">
        <f>IFERROR(VLOOKUP($F80,Area_FDI_84_96,Seq!D$1,FALSE),0)</f>
        <v>0</v>
      </c>
      <c r="O80" s="27">
        <f>IFERROR(VLOOKUP($F80,Area_FDI_84_96,Seq!E$1,FALSE),0)</f>
        <v>0</v>
      </c>
      <c r="P80" s="27">
        <f>IFERROR(VLOOKUP($F80,Area_FDI_84_96,Seq!F$1,FALSE),0)</f>
        <v>0</v>
      </c>
      <c r="Q80" s="27">
        <f>IFERROR(VLOOKUP($F80,Area_FDI_84_96,Seq!G$1,FALSE),0)</f>
        <v>0</v>
      </c>
      <c r="R80" s="27">
        <f>IFERROR(VLOOKUP($F80,Area_FDI_84_96,Seq!H$1,FALSE),0)</f>
        <v>16</v>
      </c>
      <c r="S80" s="27">
        <f>IFERROR(VLOOKUP($F80,Area_FDI_84_96,Seq!I$1,FALSE),0)</f>
        <v>0</v>
      </c>
      <c r="T80" s="27">
        <f>IFERROR(VALUE(VLOOKUP($E80,Area_FDI_92_95,Seq!B$1,FALSE)),0)</f>
        <v>0</v>
      </c>
      <c r="U80" s="27">
        <f>IFERROR(VALUE(VLOOKUP($E80,Area_FDI_92_95,Seq!C$1,FALSE)),0)</f>
        <v>16</v>
      </c>
      <c r="V80" s="27">
        <f>IFERROR(VALUE(VLOOKUP($E80,Area_FDI_92_95,Seq!D$1,FALSE)),0)</f>
        <v>0</v>
      </c>
      <c r="W80" s="27">
        <f>IFERROR(VALUE(VLOOKUP($E80,Area_FDI_92_95,Seq!E$1,FALSE)),0)</f>
        <v>0</v>
      </c>
      <c r="X80" s="27">
        <f>IFERROR(VALUE(VLOOKUP($E80,Area_FDI_96_99,Seq!B$1,FALSE)),0)</f>
        <v>27</v>
      </c>
      <c r="Y80" s="27">
        <f>IFERROR(VALUE(VLOOKUP($E80,Area_FDI_96_99,Seq!C$1,FALSE)),0)</f>
        <v>0</v>
      </c>
      <c r="Z80" s="27">
        <f>IFERROR(VALUE(VLOOKUP($E80,Area_FDI_96_99,Seq!D$1,FALSE)),0)</f>
        <v>0</v>
      </c>
      <c r="AA80" s="27">
        <f>IFERROR(VALUE(VLOOKUP($E80,Area_FDI_96_99,Seq!E$1,FALSE)),0)</f>
        <v>0</v>
      </c>
      <c r="AB80" s="27">
        <f t="shared" si="49"/>
        <v>19</v>
      </c>
      <c r="AC80" s="27">
        <f t="shared" si="50"/>
        <v>0</v>
      </c>
      <c r="AD80" s="27">
        <f t="shared" si="51"/>
        <v>2</v>
      </c>
      <c r="AE80" s="27">
        <f t="shared" si="52"/>
        <v>0</v>
      </c>
      <c r="AF80" s="27">
        <f t="shared" si="53"/>
        <v>41</v>
      </c>
      <c r="AG80" s="27">
        <f t="shared" si="54"/>
        <v>60</v>
      </c>
      <c r="AH80" s="27">
        <f t="shared" si="55"/>
        <v>102</v>
      </c>
      <c r="AI80" s="27">
        <f t="shared" si="56"/>
        <v>80</v>
      </c>
      <c r="AJ80" s="27">
        <f t="shared" si="57"/>
        <v>10</v>
      </c>
      <c r="AK80" s="27">
        <f t="shared" si="58"/>
        <v>0</v>
      </c>
      <c r="AL80" s="27">
        <f t="shared" si="59"/>
        <v>0</v>
      </c>
      <c r="AM80" s="27"/>
      <c r="AN80" s="27"/>
      <c r="AO80" s="27"/>
      <c r="AP80" s="27"/>
      <c r="AQ80" s="27"/>
      <c r="AR80" s="27"/>
      <c r="AS80" s="27"/>
      <c r="AT80" s="27">
        <f>IFERROR(work!D80+work!AP80,".")</f>
        <v>18846616.551131833</v>
      </c>
      <c r="AU80" s="27">
        <f>IFERROR(work!E80+work!AQ80,".")</f>
        <v>19839003.252329625</v>
      </c>
      <c r="AV80" s="27">
        <f>IFERROR(work!F80+work!AR80,".")</f>
        <v>21625705.672194816</v>
      </c>
      <c r="AW80" s="27">
        <f>IFERROR(work!G80+work!AS80,".")</f>
        <v>23927322.572344914</v>
      </c>
      <c r="AX80" s="27">
        <f>IFERROR(work!H80+work!AT80,".")</f>
        <v>27434546.475451689</v>
      </c>
      <c r="AY80" s="27">
        <f>IFERROR(work!I80+work!AU80,".")</f>
        <v>31017588.187882282</v>
      </c>
      <c r="AZ80" s="27">
        <f>IFERROR(work!J80+work!AV80,".")</f>
        <v>33727784.373843588</v>
      </c>
      <c r="BA80" s="27">
        <f>IFERROR(work!K80+work!AW80,".")</f>
        <v>37655996.208979473</v>
      </c>
      <c r="BB80" s="27">
        <f>IFERROR(work!L80+work!AX80,".")</f>
        <v>41831090.887396842</v>
      </c>
      <c r="BC80" s="27">
        <f>IFERROR(work!M80+work!AY80,".")</f>
        <v>43579300.094444811</v>
      </c>
      <c r="BD80" s="27">
        <f>IFERROR(work!N80+work!AZ80,".")</f>
        <v>45166059.783409938</v>
      </c>
      <c r="BE80" s="27">
        <f>IFERROR(work!O80+work!BA80,".")</f>
        <v>49309408.868219629</v>
      </c>
      <c r="BF80" s="27">
        <f>IFERROR(work!P80+work!BB80,".")</f>
        <v>56253474.119374476</v>
      </c>
      <c r="BG80" s="27">
        <f>IFERROR(work!Q80+work!BC80,".")</f>
        <v>64052643.882937893</v>
      </c>
      <c r="BH80" s="27">
        <f>IFERROR(work!R80+work!BD80,".")</f>
        <v>72341207.77322863</v>
      </c>
      <c r="BI80" s="27">
        <f>IFERROR(work!S80+work!BE80,".")</f>
        <v>80184495.609528452</v>
      </c>
      <c r="BJ80" s="27">
        <f>IFERROR(work!T80+work!BF80,".")</f>
        <v>88165975.372260615</v>
      </c>
      <c r="BK80" s="27">
        <f>IFERROR(work!U80+work!BG80,".")</f>
        <v>96377566.069803834</v>
      </c>
      <c r="BL80" s="27">
        <f>IFERROR(work!V80+work!BH80,".")</f>
        <v>103857973.37743527</v>
      </c>
      <c r="BM80" s="27">
        <f>IFERROR(work!W80+work!BI80,".")</f>
        <v>111701425.22354062</v>
      </c>
      <c r="BN80" s="27">
        <f>IFERROR(work!X80+work!BJ80,".")</f>
        <v>121084107.42645793</v>
      </c>
      <c r="BO80" s="27">
        <f>IFERROR(work!Y80+work!BK80,".")</f>
        <v>131107692.08409585</v>
      </c>
      <c r="BP80" s="27">
        <f>IFERROR(work!Z80+work!BL80,".")</f>
        <v>142989398.35278133</v>
      </c>
      <c r="BQ80" s="27">
        <f>IFERROR(work!AA80+work!BM80,".")</f>
        <v>157248844.47171769</v>
      </c>
      <c r="BR80" s="27">
        <f>IFERROR(work!AB80+work!BN80,".")</f>
        <v>173008050.64883381</v>
      </c>
      <c r="BS80" s="27">
        <f>IFERROR(work!AC80+work!BO80,".")</f>
        <v>192482907.85370782</v>
      </c>
      <c r="BT80" s="27">
        <f>IFERROR(work!AD80+work!BP80,".")</f>
        <v>216905686.62893388</v>
      </c>
      <c r="BU80" s="27">
        <f>IFERROR(work!AE80+work!BQ80,".")</f>
        <v>247634205.58234844</v>
      </c>
      <c r="BV80" s="27">
        <f>IFERROR(work!AF80+work!BR80,".")</f>
        <v>271352756.35159045</v>
      </c>
      <c r="BW80" s="27">
        <f>IFERROR(work!AG80+work!BS80,".")</f>
        <v>296207161.50255775</v>
      </c>
      <c r="BX80" s="27">
        <f>IFERROR(work!AH80+work!BT80,".")</f>
        <v>326882730.8778398</v>
      </c>
      <c r="BY80" s="27">
        <f>IFERROR(work!AI80+work!BU80,".")</f>
        <v>356309592.30975533</v>
      </c>
      <c r="BZ80" s="27"/>
      <c r="CA80" s="27"/>
      <c r="CB80" s="27"/>
      <c r="CC80" s="27"/>
      <c r="CD80" s="27"/>
      <c r="CE80" s="27"/>
      <c r="CF80" s="27">
        <f>IFERROR(work!AP80-work!D80,".")</f>
        <v>-17741607.536589544</v>
      </c>
      <c r="CG80" s="27">
        <f>IFERROR(work!AQ80-work!E80,".")</f>
        <v>-18651808.487953275</v>
      </c>
      <c r="CH80" s="27">
        <f>IFERROR(work!AR80-work!F80,".")</f>
        <v>-20367769.936453849</v>
      </c>
      <c r="CI80" s="27">
        <f>IFERROR(work!AS80-work!G80,".")</f>
        <v>-22643441.87764661</v>
      </c>
      <c r="CJ80" s="27">
        <f>IFERROR(work!AT80-work!H80,".")</f>
        <v>-26214974.170938458</v>
      </c>
      <c r="CK80" s="27">
        <f>IFERROR(work!AU80-work!I80,".")</f>
        <v>-29874617.745770462</v>
      </c>
      <c r="CL80" s="27">
        <f>IFERROR(work!AV80-work!J80,".")</f>
        <v>-32522935.681970637</v>
      </c>
      <c r="CM80" s="27">
        <f>IFERROR(work!AW80-work!K80,".")</f>
        <v>-36279807.37330921</v>
      </c>
      <c r="CN80" s="27">
        <f>IFERROR(work!AX80-work!L80,".")</f>
        <v>-40459458.499690443</v>
      </c>
      <c r="CO80" s="27">
        <f>IFERROR(work!AY80-work!M80,".")</f>
        <v>-42085161.817513198</v>
      </c>
      <c r="CP80" s="27">
        <f>IFERROR(work!AZ80-work!N80,".")</f>
        <v>-43753651.681202441</v>
      </c>
      <c r="CQ80" s="27">
        <f>IFERROR(work!BA80-work!O80,".")</f>
        <v>-47790916.05113706</v>
      </c>
      <c r="CR80" s="27">
        <f>IFERROR(work!BB80-work!P80,".")</f>
        <v>-54635096.938530765</v>
      </c>
      <c r="CS80" s="27">
        <f>IFERROR(work!BC80-work!Q80,".")</f>
        <v>-62360327.123074263</v>
      </c>
      <c r="CT80" s="27">
        <f>IFERROR(work!BD80-work!R80,".")</f>
        <v>-70631862.434570953</v>
      </c>
      <c r="CU80" s="27">
        <f>IFERROR(work!BE80-work!S80,".")</f>
        <v>-78372639.250921249</v>
      </c>
      <c r="CV80" s="27">
        <f>IFERROR(work!BF80-work!T80,".")</f>
        <v>-86246872.974234208</v>
      </c>
      <c r="CW80" s="27">
        <f>IFERROR(work!BG80-work!U80,".")</f>
        <v>-94255677.172915012</v>
      </c>
      <c r="CX80" s="27">
        <f>IFERROR(work!BH80-work!V80,".")</f>
        <v>-101644662.83821577</v>
      </c>
      <c r="CY80" s="27">
        <f>IFERROR(work!BI80-work!W80,".")</f>
        <v>-109419411.34449987</v>
      </c>
      <c r="CZ80" s="27">
        <f>IFERROR(work!BJ80-work!X80,".")</f>
        <v>-118610879.41329794</v>
      </c>
      <c r="DA80" s="27">
        <f>IFERROR(work!BK80-work!Y80,".")</f>
        <v>-128481978.66335972</v>
      </c>
      <c r="DB80" s="27">
        <f>IFERROR(work!BL80-work!Z80,".")</f>
        <v>-140222932.43269268</v>
      </c>
      <c r="DC80" s="27">
        <f>IFERROR(work!BM80-work!AA80,".")</f>
        <v>-154284719.39230332</v>
      </c>
      <c r="DD80" s="27">
        <f>IFERROR(work!BN80-work!AB80,".")</f>
        <v>-169990403.16545475</v>
      </c>
      <c r="DE80" s="27">
        <f>IFERROR(work!BO80-work!AC80,".")</f>
        <v>-189274371.24159494</v>
      </c>
      <c r="DF80" s="27">
        <f>IFERROR(work!BP80-work!AD80,".")</f>
        <v>-213334766.91147074</v>
      </c>
      <c r="DG80" s="27">
        <f>IFERROR(work!BQ80-work!AE80,".")</f>
        <v>-243700392.36079511</v>
      </c>
      <c r="DH80" s="27">
        <f>IFERROR(work!BR80-work!AF80,".")</f>
        <v>-267149962.99409407</v>
      </c>
      <c r="DI80" s="27">
        <f>IFERROR(work!BS80-work!AG80,".")</f>
        <v>-291837808.02293086</v>
      </c>
      <c r="DJ80" s="27">
        <f>IFERROR(work!BT80-work!AH80,".")</f>
        <v>-322318915.47829962</v>
      </c>
      <c r="DK80" s="27">
        <f>IFERROR(work!BU80-work!AI80,".")</f>
        <v>-351969403.86479259</v>
      </c>
      <c r="DL80" s="27"/>
      <c r="DM80" s="27"/>
      <c r="DN80" s="27"/>
      <c r="DO80" s="27"/>
      <c r="DP80" s="27"/>
      <c r="DQ80" s="27"/>
      <c r="DR80" s="27"/>
      <c r="DS80" s="27" t="str">
        <f>IFERROR(work!DO80-work!CC80,".")</f>
        <v>.</v>
      </c>
      <c r="DT80" s="27" t="str">
        <f>IFERROR(work!DP80-work!CD80,".")</f>
        <v>.</v>
      </c>
      <c r="DU80" s="27" t="str">
        <f>IFERROR(work!DQ80-work!CE80,".")</f>
        <v>.</v>
      </c>
      <c r="DV80" s="27" t="str">
        <f>IFERROR(work!DR80-work!CF80,".")</f>
        <v>.</v>
      </c>
      <c r="DW80" s="27" t="str">
        <f>IFERROR(work!DS80-work!CG80,".")</f>
        <v>.</v>
      </c>
      <c r="DX80" s="27" t="str">
        <f>IFERROR(work!DT80-work!CH80,".")</f>
        <v>.</v>
      </c>
      <c r="DY80" s="27" t="str">
        <f>IFERROR(work!DU80-work!CI80,".")</f>
        <v>.</v>
      </c>
      <c r="DZ80" s="27" t="str">
        <f>IFERROR(work!DV80-work!CJ80,".")</f>
        <v>.</v>
      </c>
      <c r="EA80" s="27" t="str">
        <f>IFERROR(work!DW80-work!CK80,".")</f>
        <v>.</v>
      </c>
      <c r="EB80" s="27" t="str">
        <f>IFERROR(work!DX80-work!CL80,".")</f>
        <v>.</v>
      </c>
      <c r="EC80" s="27" t="str">
        <f>IFERROR(work!DY80-work!CM80,".")</f>
        <v>.</v>
      </c>
      <c r="ED80" s="27" t="str">
        <f>IFERROR(work!DZ80-work!CN80,".")</f>
        <v>.</v>
      </c>
      <c r="EE80" s="27" t="str">
        <f>IFERROR(work!EA80-work!CO80,".")</f>
        <v>.</v>
      </c>
      <c r="EF80" s="27" t="str">
        <f>IFERROR(work!EB80-work!CP80,".")</f>
        <v>.</v>
      </c>
      <c r="EG80" s="27" t="str">
        <f>IFERROR(work!EC80-work!CQ80,".")</f>
        <v>.</v>
      </c>
      <c r="EH80" s="27" t="str">
        <f>IFERROR(work!ED80-work!CR80,".")</f>
        <v>.</v>
      </c>
      <c r="EI80" s="27" t="str">
        <f>IFERROR(work!EE80-work!CS80,".")</f>
        <v>.</v>
      </c>
      <c r="EJ80" s="27" t="str">
        <f>IFERROR(work!EF80-work!CT80,".")</f>
        <v>.</v>
      </c>
      <c r="EK80" s="27" t="str">
        <f>IFERROR(work!EG80-work!CU80,".")</f>
        <v>.</v>
      </c>
      <c r="EL80" s="27" t="str">
        <f>IFERROR(work!EH80-work!CV80,".")</f>
        <v>.</v>
      </c>
      <c r="EM80" s="27" t="str">
        <f>IFERROR(work!EI80-work!CW80,".")</f>
        <v>.</v>
      </c>
      <c r="EN80" s="27" t="str">
        <f>IFERROR(work!EJ80-work!CX80,".")</f>
        <v>.</v>
      </c>
      <c r="EO80" s="27" t="str">
        <f>IFERROR(work!EK80-work!CY80,".")</f>
        <v>.</v>
      </c>
      <c r="EP80" s="27" t="str">
        <f>IFERROR(work!EL80-work!CZ80,".")</f>
        <v>.</v>
      </c>
      <c r="EQ80" s="27" t="str">
        <f>IFERROR(work!EM80-work!DA80,".")</f>
        <v>.</v>
      </c>
      <c r="ER80" s="27" t="str">
        <f>IFERROR(work!EN80-work!DB80,".")</f>
        <v>.</v>
      </c>
      <c r="ES80" s="27" t="str">
        <f>IFERROR(work!EO80-work!DC80,".")</f>
        <v>.</v>
      </c>
      <c r="ET80" s="27" t="str">
        <f>IFERROR(work!EP80-work!DD80,".")</f>
        <v>.</v>
      </c>
      <c r="EU80" s="27" t="str">
        <f>IFERROR(work!EQ80-work!DE80,".")</f>
        <v>.</v>
      </c>
      <c r="EV80" s="27" t="str">
        <f>IFERROR(work!ER80-work!DF80,".")</f>
        <v>.</v>
      </c>
      <c r="EW80" s="27" t="str">
        <f>IFERROR(work!ES80-work!DG80,".")</f>
        <v>.</v>
      </c>
      <c r="EX80" s="27" t="str">
        <f>IFERROR(work!ET80-work!DH80,".")</f>
        <v>.</v>
      </c>
      <c r="EY80" s="27"/>
      <c r="EZ80" s="27"/>
      <c r="FA80" s="27"/>
      <c r="FB80" s="27"/>
      <c r="FC80" s="27"/>
      <c r="FD80" s="27"/>
      <c r="FE80" s="27" t="str">
        <f>IF(ISNUMBER(work!GZ80/work!HD80),work!GZ80/work!HD80,".")</f>
        <v>.</v>
      </c>
      <c r="FF80" s="27" t="str">
        <f>IF(ISNUMBER(work!HA80/work!HE80),work!HA80/work!HE80,".")</f>
        <v>.</v>
      </c>
      <c r="FG80" s="27" t="str">
        <f>IF(ISNUMBER(work!HB80/work!HF80),work!HB80/work!HF80,".")</f>
        <v>.</v>
      </c>
      <c r="FH80" s="27" t="str">
        <f>IF(ISNUMBER(work!HC80/work!HG80),work!HC80/work!HG80,".")</f>
        <v>.</v>
      </c>
      <c r="FI80" s="27" t="str">
        <f>IF(ISNUMBER((work!HA80+work!HB80)/(work!HE80+work!HF80)),(work!HA80+work!HB80)/(work!HE80+work!HF80),".")</f>
        <v>.</v>
      </c>
      <c r="FJ80" s="27" t="str">
        <f>IF(ISNUMBER(work!HH80/work!HL80),work!HH80/work!HL80,".")</f>
        <v>.</v>
      </c>
      <c r="FK80" s="27" t="str">
        <f>IF(ISNUMBER(work!HI80/work!HM80),work!HI80/work!HM80,".")</f>
        <v>.</v>
      </c>
      <c r="FL80" s="27" t="str">
        <f>IF(ISNUMBER(work!HJ80/work!HN80),work!HJ80/work!HN80,".")</f>
        <v>.</v>
      </c>
      <c r="FM80" s="27" t="str">
        <f>IF(ISNUMBER(work!HK80/work!HO80),work!HK80/work!HO80,".")</f>
        <v>.</v>
      </c>
      <c r="FN80" s="27" t="str">
        <f>IF(ISNUMBER((work!HI80+work!HJ80)/(work!HM80+work!HN80)),(work!HI80+work!HJ80)/(work!HM80+work!HN80),".")</f>
        <v>.</v>
      </c>
      <c r="FO80" s="27" t="s">
        <v>5007</v>
      </c>
      <c r="FP80" s="27" t="s">
        <v>5007</v>
      </c>
      <c r="FQ80" s="27" t="s">
        <v>5007</v>
      </c>
      <c r="FR80" s="27" t="s">
        <v>5007</v>
      </c>
      <c r="FS80" s="27" t="s">
        <v>5007</v>
      </c>
      <c r="FT80" s="27">
        <f>work!GM80</f>
        <v>2.1941506381930926E-6</v>
      </c>
      <c r="FU80" s="27">
        <f>work!GN80</f>
        <v>1.6610448909931909E-6</v>
      </c>
      <c r="FV80" s="27" t="str">
        <f>work!GO80</f>
        <v>.</v>
      </c>
      <c r="FW80" s="27" t="s">
        <v>5007</v>
      </c>
      <c r="FX80" s="27"/>
      <c r="FY80" s="27">
        <f t="shared" si="60"/>
        <v>8395.9320000000007</v>
      </c>
      <c r="FZ80">
        <f t="shared" si="62"/>
        <v>3</v>
      </c>
      <c r="GA80" t="str">
        <f>work!HC80</f>
        <v>.</v>
      </c>
      <c r="GB80" t="str">
        <f>IF(ISNUMBER(work!HA80+work!HB80),work!HA80+work!HB80,".")</f>
        <v>.</v>
      </c>
      <c r="GC80" t="str">
        <f>IF(ISNUMBER(work!HK80-work!HC80),work!HK80-work!HC80,".")</f>
        <v>.</v>
      </c>
      <c r="GD80" t="str">
        <f>IF(ISNUMBER(work!HI80+work!HJ80-work!HA80-work!HB80),(work!HI80+work!HJ80-work!HA80-work!HB80),".")</f>
        <v>.</v>
      </c>
      <c r="GH80">
        <f>work!GQ80</f>
        <v>45</v>
      </c>
      <c r="GI80">
        <f>work!GR80</f>
        <v>45</v>
      </c>
      <c r="GJ80" t="str">
        <f>work!GZ80</f>
        <v>.</v>
      </c>
      <c r="GK80" t="str">
        <f>work!HH80</f>
        <v>.</v>
      </c>
      <c r="GL80">
        <f t="shared" si="61"/>
        <v>546.95765172679478</v>
      </c>
      <c r="GM80" t="str">
        <f>IFERROR(VLOOKUP($F80,AREA_EM_ALLYEAR,Seq!B$1,FALSE),".")</f>
        <v>.</v>
      </c>
      <c r="GN80" t="str">
        <f>IFERROR(VLOOKUP($F80,AREA_EM_ALLYEAR,Seq!C$1,FALSE),".")</f>
        <v>.</v>
      </c>
      <c r="GO80" t="str">
        <f>IFERROR(VLOOKUP($F80,AREA_EM_ALLYEAR,Seq!D$1,FALSE),".")</f>
        <v>.</v>
      </c>
      <c r="GP80" t="str">
        <f>IFERROR(VLOOKUP($F80,AREA_EM_ALLYEAR,Seq!E$1,FALSE),".")</f>
        <v>.</v>
      </c>
      <c r="GQ80" t="str">
        <f>IFERROR(VLOOKUP($F80,AREA_EM_ALLYEAR,Seq!F$1,FALSE),".")</f>
        <v>.</v>
      </c>
      <c r="GR80" t="str">
        <f>IFERROR(VLOOKUP($F80,AREA_EM_ALLYEAR,Seq!G$1,FALSE),".")</f>
        <v>.</v>
      </c>
      <c r="GS80" t="str">
        <f>IFERROR(VLOOKUP($F80,AREA_EM_ALLYEAR,Seq!H$1,FALSE),".")</f>
        <v>.</v>
      </c>
      <c r="GT80" t="str">
        <f>IFERROR(VLOOKUP($F80,AREA_EM_ALLYEAR,Seq!I$1,FALSE),".")</f>
        <v>.</v>
      </c>
      <c r="GU80" t="str">
        <f>IFERROR(VLOOKUP($F80,AREA_EM_ALLYEAR,Seq!J$1,FALSE),".")</f>
        <v>.</v>
      </c>
      <c r="GV80" t="str">
        <f>IFERROR(VLOOKUP($F80,AREA_EM_ALLYEAR,Seq!K$1,FALSE),".")</f>
        <v>.</v>
      </c>
      <c r="GW80" t="str">
        <f>IFERROR(VLOOKUP($F80,AREA_EM_ALLYEAR,Seq!L$1,FALSE),".")</f>
        <v>.</v>
      </c>
      <c r="GX80" t="str">
        <f>IFERROR(VLOOKUP($F80,AREA_EM_ALLYEAR,Seq!M$1,FALSE),".")</f>
        <v>.</v>
      </c>
      <c r="GY80" t="str">
        <f>IFERROR(VLOOKUP($F80,AREA_EM_ALLYEAR,Seq!N$1,FALSE),".")</f>
        <v>.</v>
      </c>
      <c r="GZ80" t="str">
        <f>IFERROR(VLOOKUP($F80,AREA_EM_ALLYEAR,Seq!O$1,FALSE),".")</f>
        <v>.</v>
      </c>
      <c r="HA80" t="str">
        <f t="shared" si="63"/>
        <v>.</v>
      </c>
      <c r="HK80" s="139">
        <f>IFERROR(VLOOKUP(CONCATENATE($G80, ".SP.DYN.LE00.IN"),AREA_WB_6ATTRS,Seq!B$1,FALSE)-VLOOKUP("CHN.SP.DYN.LE00.IN",AREA_WB_6ATTRS,Seq!B$1,FALSE),".")</f>
        <v>-17.694756097560983</v>
      </c>
      <c r="HL80" s="139">
        <f>IFERROR(VLOOKUP(CONCATENATE($G80, ".SP.DYN.LE00.IN"),AREA_WB_6ATTRS,Seq!C$1,FALSE)-VLOOKUP("CHN.SP.DYN.LE00.IN",AREA_WB_6ATTRS,Seq!C$1,FALSE),".")</f>
        <v>-17.587560975609769</v>
      </c>
      <c r="HM80" s="139">
        <f>IFERROR(VLOOKUP(CONCATENATE($G80, ".SP.DYN.LE00.IN"),AREA_WB_6ATTRS,Seq!D$1,FALSE)-VLOOKUP("CHN.SP.DYN.LE00.IN",AREA_WB_6ATTRS,Seq!D$1,FALSE),".")</f>
        <v>-17.509756097560981</v>
      </c>
      <c r="HN80" s="139">
        <f>IFERROR(VLOOKUP(CONCATENATE($G80, ".SP.DYN.LE00.IN"),AREA_WB_6ATTRS,Seq!E$1,FALSE)-VLOOKUP("CHN.SP.DYN.LE00.IN",AREA_WB_6ATTRS,Seq!E$1,FALSE),".")</f>
        <v>-17.44843902439024</v>
      </c>
      <c r="HO80" s="139">
        <f>IFERROR(VLOOKUP(CONCATENATE($G80, ".SP.DYN.LE00.IN"),AREA_WB_6ATTRS,Seq!F$1,FALSE)-VLOOKUP("CHN.SP.DYN.LE00.IN",AREA_WB_6ATTRS,Seq!F$1,FALSE),".")</f>
        <v>-17.402097560975605</v>
      </c>
      <c r="HP80" s="139">
        <f>IFERROR(VLOOKUP(CONCATENATE($G80, ".SP.DYN.LE00.IN"),AREA_WB_6ATTRS,Seq!G$1,FALSE)-VLOOKUP("CHN.SP.DYN.LE00.IN",AREA_WB_6ATTRS,Seq!G$1,FALSE),".")</f>
        <v>-17.363219512195123</v>
      </c>
      <c r="HQ80" s="139">
        <f>IFERROR(VLOOKUP(CONCATENATE($G80, ".SP.DYN.LE00.IN"),AREA_WB_6ATTRS,Seq!H$1,FALSE)-VLOOKUP("CHN.SP.DYN.LE00.IN",AREA_WB_6ATTRS,Seq!H$1,FALSE),".")</f>
        <v>-17.319292682926836</v>
      </c>
      <c r="HR80" s="139">
        <f>IFERROR(VLOOKUP(CONCATENATE($G80, ".SP.DYN.LE00.IN"),AREA_WB_6ATTRS,Seq!I$1,FALSE)-VLOOKUP("CHN.SP.DYN.LE00.IN",AREA_WB_6ATTRS,Seq!I$1,FALSE),".")</f>
        <v>-17.258878048780502</v>
      </c>
      <c r="HS80" s="139">
        <f>IFERROR(VLOOKUP(CONCATENATE($G80, ".SP.DYN.LE00.IN"),AREA_WB_6ATTRS,Seq!J$1,FALSE)-VLOOKUP("CHN.SP.DYN.LE00.IN",AREA_WB_6ATTRS,Seq!J$1,FALSE),".")</f>
        <v>-17.174926829268301</v>
      </c>
      <c r="HT80" s="139">
        <f>IFERROR(VLOOKUP(CONCATENATE($G80, ".SP.DYN.LE00.IN"),AREA_WB_6ATTRS,Seq!K$1,FALSE)-VLOOKUP("CHN.SP.DYN.LE00.IN",AREA_WB_6ATTRS,Seq!K$1,FALSE),".")</f>
        <v>-17.062487804878053</v>
      </c>
      <c r="HU80" s="139">
        <f>IFERROR(VLOOKUP(CONCATENATE($G80, ".SP.DYN.LE00.IN"),AREA_WB_6ATTRS,Seq!L$1,FALSE)-VLOOKUP("CHN.SP.DYN.LE00.IN",AREA_WB_6ATTRS,Seq!L$1,FALSE),".")</f>
        <v>-16.929073170731705</v>
      </c>
      <c r="HV80" s="139">
        <f>IFERROR(VLOOKUP(CONCATENATE($G80, ".SP.DYN.LE00.IN"),AREA_WB_6ATTRS,Seq!M$1,FALSE)-VLOOKUP("CHN.SP.DYN.LE00.IN",AREA_WB_6ATTRS,Seq!M$1,FALSE),".")</f>
        <v>-16.781731707317071</v>
      </c>
      <c r="HW80" s="139">
        <f>IFERROR(VLOOKUP(CONCATENATE($G80, ".SP.DYN.LE00.IN"),AREA_WB_6ATTRS,Seq!N$1,FALSE)-VLOOKUP("CHN.SP.DYN.LE00.IN",AREA_WB_6ATTRS,Seq!N$1,FALSE),".")</f>
        <v>-16.631463414634133</v>
      </c>
      <c r="HX80" s="139">
        <f>IFERROR(VLOOKUP(CONCATENATE($G80, ".SP.DYN.LE00.IN"),AREA_WB_6ATTRS,Seq!O$1,FALSE)-VLOOKUP("CHN.SP.DYN.LE00.IN",AREA_WB_6ATTRS,Seq!O$1,FALSE),".")</f>
        <v>-16.480268292682929</v>
      </c>
      <c r="HY80" s="139">
        <f>IFERROR(VLOOKUP(CONCATENATE($G80, ".SP.DYN.LE00.IN"),AREA_WB_6ATTRS,Seq!P$1,FALSE)-VLOOKUP("CHN.SP.DYN.LE00.IN",AREA_WB_6ATTRS,Seq!P$1,FALSE),".")</f>
        <v>-16.321560975609763</v>
      </c>
      <c r="HZ80" s="139">
        <f>IFERROR(VLOOKUP(CONCATENATE($G80, ".SP.DYN.LE00.IN"),AREA_WB_6ATTRS,Seq!Q$1,FALSE)-VLOOKUP("CHN.SP.DYN.LE00.IN",AREA_WB_6ATTRS,Seq!Q$1,FALSE),".")</f>
        <v>-16.133756097560969</v>
      </c>
      <c r="IA80" s="139">
        <f>IFERROR(VLOOKUP(CONCATENATE($G80, ".SP.DYN.LE00.IN"),AREA_WB_6ATTRS,Seq!R$1,FALSE)-VLOOKUP("CHN.SP.DYN.LE00.IN",AREA_WB_6ATTRS,Seq!R$1,FALSE),".")</f>
        <v>-15.888682926829276</v>
      </c>
      <c r="IB80" s="139">
        <f>IFERROR(VLOOKUP(CONCATENATE($G80, ".SP.DYN.LE00.IN"),AREA_WB_6ATTRS,Seq!S$1,FALSE)-VLOOKUP("CHN.SP.DYN.LE00.IN",AREA_WB_6ATTRS,Seq!S$1,FALSE),".")</f>
        <v>-15.573804878048776</v>
      </c>
      <c r="IC80" s="139">
        <f>IFERROR(VLOOKUP(CONCATENATE($G80, ".SP.DYN.LE00.IN"),AREA_WB_6ATTRS,Seq!T$1,FALSE)-VLOOKUP("CHN.SP.DYN.LE00.IN",AREA_WB_6ATTRS,Seq!T$1,FALSE),".")</f>
        <v>-15.187073170731715</v>
      </c>
      <c r="ID80" s="139">
        <f>IFERROR(VLOOKUP(CONCATENATE($G80, ".SP.DYN.LE00.IN"),AREA_WB_6ATTRS,Seq!U$1,FALSE)-VLOOKUP("CHN.SP.DYN.LE00.IN",AREA_WB_6ATTRS,Seq!U$1,FALSE),".")</f>
        <v>-14.741121951219526</v>
      </c>
      <c r="IE80" s="139">
        <f>IFERROR(VLOOKUP(CONCATENATE($G80, ".SP.DYN.LE00.IN"),AREA_WB_6ATTRS,Seq!V$1,FALSE)-VLOOKUP("CHN.SP.DYN.LE00.IN",AREA_WB_6ATTRS,Seq!V$1,FALSE),".")</f>
        <v>-14.267609756097563</v>
      </c>
      <c r="IF80" s="139">
        <f>IFERROR(VLOOKUP(CONCATENATE($G80, ".SP.DYN.LE00.IN"),AREA_WB_6ATTRS,Seq!W$1,FALSE)-VLOOKUP("CHN.SP.DYN.LE00.IN",AREA_WB_6ATTRS,Seq!W$1,FALSE),".")</f>
        <v>-13.805268292682925</v>
      </c>
      <c r="IG80" s="139">
        <f>IFERROR(VLOOKUP(CONCATENATE($G80, ".SP.DYN.LE00.IN"),AREA_WB_6ATTRS,Seq!X$1,FALSE)-VLOOKUP("CHN.SP.DYN.LE00.IN",AREA_WB_6ATTRS,Seq!X$1,FALSE),".")</f>
        <v>-13.391853658536576</v>
      </c>
      <c r="IH80" s="139">
        <f>IFERROR(VLOOKUP(CONCATENATE($G80, ".SP.DYN.LE00.IN"),AREA_WB_6ATTRS,Seq!Y$1,FALSE)-VLOOKUP("CHN.SP.DYN.LE00.IN",AREA_WB_6ATTRS,Seq!Y$1,FALSE),".")</f>
        <v>-13.052951219512195</v>
      </c>
      <c r="II80" s="139">
        <f>IFERROR(VLOOKUP(CONCATENATE($G80, ".SP.DYN.LE00.IN"),AREA_WB_6ATTRS,Seq!Z$1,FALSE)-VLOOKUP("CHN.SP.DYN.LE00.IN",AREA_WB_6ATTRS,Seq!Z$1,FALSE),".")</f>
        <v>-12.797560975609763</v>
      </c>
      <c r="IJ80" s="139">
        <f>IFERROR(VLOOKUP(CONCATENATE($G80, ".SP.DYN.LE00.IN"),AREA_WB_6ATTRS,Seq!AA$1,FALSE)-VLOOKUP("CHN.SP.DYN.LE00.IN",AREA_WB_6ATTRS,Seq!AA$1,FALSE),".")</f>
        <v>-12.623073170731708</v>
      </c>
      <c r="IK80" s="139">
        <f>IFERROR(VLOOKUP(CONCATENATE($G80, ".SP.DYN.LE00.IN"),AREA_WB_6ATTRS,Seq!AB$1,FALSE)-VLOOKUP("CHN.SP.DYN.LE00.IN",AREA_WB_6ATTRS,Seq!AB$1,FALSE),".")</f>
        <v>-12.513292682926831</v>
      </c>
      <c r="IL80" s="139">
        <f>IFERROR(VLOOKUP(CONCATENATE($G80, ".SP.DYN.LE00.IN"),AREA_WB_6ATTRS,Seq!AC$1,FALSE)-VLOOKUP("CHN.SP.DYN.LE00.IN",AREA_WB_6ATTRS,Seq!AC$1,FALSE),".")</f>
        <v>-12.433975609756089</v>
      </c>
      <c r="IM80" s="139">
        <f>IFERROR(VLOOKUP(CONCATENATE($G80, ".SP.DYN.LE00.IN"),AREA_WB_6ATTRS,Seq!AD$1,FALSE)-VLOOKUP("CHN.SP.DYN.LE00.IN",AREA_WB_6ATTRS,Seq!AD$1,FALSE),".")</f>
        <v>-12.357414634146338</v>
      </c>
      <c r="IN80" s="139">
        <f>IFERROR(VLOOKUP(CONCATENATE($G80, ".SP.DYN.LE00.IN"),AREA_WB_6ATTRS,Seq!AE$1,FALSE)-VLOOKUP("CHN.SP.DYN.LE00.IN",AREA_WB_6ATTRS,Seq!AE$1,FALSE),".")</f>
        <v>-12.271048780487803</v>
      </c>
      <c r="IO80" s="139">
        <f>IFERROR(VLOOKUP(CONCATENATE($G80, ".SP.DYN.LE00.IN"),AREA_WB_6ATTRS,Seq!AF$1,FALSE)-VLOOKUP("CHN.SP.DYN.LE00.IN",AREA_WB_6ATTRS,Seq!AF$1,FALSE),".")</f>
        <v>-12.1648536585366</v>
      </c>
      <c r="IP80" s="139" t="str">
        <f>IFERROR(VLOOKUP(CONCATENATE($G80, ".SP.DYN.LE00.IN"),AREA_WB_6ATTRS,Seq!AG$1,FALSE)-VLOOKUP("CHN.SP.DYN.LE00.IN",AREA_WB_6ATTRS,Seq!AG$1,FALSE),".")</f>
        <v>.</v>
      </c>
      <c r="IW80">
        <f>IFERROR(VLOOKUP(CONCATENATE($G80, ".SP.DYN.LE00.IN"),AREA_WB_6ATTRS,Seq!B$1,FALSE),".")</f>
        <v>49.299048780487809</v>
      </c>
      <c r="IX80">
        <f>IFERROR(VLOOKUP(CONCATENATE($G80, ".SP.DYN.LE00.IN"),AREA_WB_6ATTRS,Seq!C$1,FALSE),".")</f>
        <v>49.675365853658541</v>
      </c>
      <c r="IY80">
        <f>IFERROR(VLOOKUP(CONCATENATE($G80, ".SP.DYN.LE00.IN"),AREA_WB_6ATTRS,Seq!D$1,FALSE),".")</f>
        <v>50.025146341463412</v>
      </c>
      <c r="IZ80">
        <f>IFERROR(VLOOKUP(CONCATENATE($G80, ".SP.DYN.LE00.IN"),AREA_WB_6ATTRS,Seq!E$1,FALSE),".")</f>
        <v>50.351414634146352</v>
      </c>
      <c r="JA80">
        <f>IFERROR(VLOOKUP(CONCATENATE($G80, ".SP.DYN.LE00.IN"),AREA_WB_6ATTRS,Seq!F$1,FALSE),".")</f>
        <v>50.657170731707325</v>
      </c>
      <c r="JB80">
        <f>IFERROR(VLOOKUP(CONCATENATE($G80, ".SP.DYN.LE00.IN"),AREA_WB_6ATTRS,Seq!G$1,FALSE),".")</f>
        <v>50.9499268292683</v>
      </c>
      <c r="JC80">
        <f>IFERROR(VLOOKUP(CONCATENATE($G80, ".SP.DYN.LE00.IN"),AREA_WB_6ATTRS,Seq!H$1,FALSE),".")</f>
        <v>51.240195121951224</v>
      </c>
      <c r="JD80">
        <f>IFERROR(VLOOKUP(CONCATENATE($G80, ".SP.DYN.LE00.IN"),AREA_WB_6ATTRS,Seq!I$1,FALSE),".")</f>
        <v>51.538439024390243</v>
      </c>
      <c r="JE80">
        <f>IFERROR(VLOOKUP(CONCATENATE($G80, ".SP.DYN.LE00.IN"),AREA_WB_6ATTRS,Seq!J$1,FALSE),".")</f>
        <v>51.852195121951226</v>
      </c>
      <c r="JF80">
        <f>IFERROR(VLOOKUP(CONCATENATE($G80, ".SP.DYN.LE00.IN"),AREA_WB_6ATTRS,Seq!K$1,FALSE),".")</f>
        <v>52.184439024390251</v>
      </c>
      <c r="JG80">
        <f>IFERROR(VLOOKUP(CONCATENATE($G80, ".SP.DYN.LE00.IN"),AREA_WB_6ATTRS,Seq!L$1,FALSE),".")</f>
        <v>52.530658536585371</v>
      </c>
      <c r="JH80">
        <f>IFERROR(VLOOKUP(CONCATENATE($G80, ".SP.DYN.LE00.IN"),AREA_WB_6ATTRS,Seq!M$1,FALSE),".")</f>
        <v>52.882292682926838</v>
      </c>
      <c r="JI80">
        <f>IFERROR(VLOOKUP(CONCATENATE($G80, ".SP.DYN.LE00.IN"),AREA_WB_6ATTRS,Seq!N$1,FALSE),".")</f>
        <v>53.230365853658547</v>
      </c>
      <c r="JJ80">
        <f>IFERROR(VLOOKUP(CONCATENATE($G80, ".SP.DYN.LE00.IN"),AREA_WB_6ATTRS,Seq!O$1,FALSE),".")</f>
        <v>53.574365853658541</v>
      </c>
      <c r="JK80">
        <f>IFERROR(VLOOKUP(CONCATENATE($G80, ".SP.DYN.LE00.IN"),AREA_WB_6ATTRS,Seq!P$1,FALSE),".")</f>
        <v>53.921365853658536</v>
      </c>
      <c r="JL80">
        <f>IFERROR(VLOOKUP(CONCATENATE($G80, ".SP.DYN.LE00.IN"),AREA_WB_6ATTRS,Seq!Q$1,FALSE),".")</f>
        <v>54.29097560975611</v>
      </c>
      <c r="JM80">
        <f>IFERROR(VLOOKUP(CONCATENATE($G80, ".SP.DYN.LE00.IN"),AREA_WB_6ATTRS,Seq!R$1,FALSE),".")</f>
        <v>54.710341463414636</v>
      </c>
      <c r="JN80">
        <f>IFERROR(VLOOKUP(CONCATENATE($G80, ".SP.DYN.LE00.IN"),AREA_WB_6ATTRS,Seq!S$1,FALSE),".")</f>
        <v>55.192512195121964</v>
      </c>
      <c r="JO80">
        <f>IFERROR(VLOOKUP(CONCATENATE($G80, ".SP.DYN.LE00.IN"),AREA_WB_6ATTRS,Seq!T$1,FALSE),".")</f>
        <v>55.74002439024391</v>
      </c>
      <c r="JP80">
        <f>IFERROR(VLOOKUP(CONCATENATE($G80, ".SP.DYN.LE00.IN"),AREA_WB_6ATTRS,Seq!U$1,FALSE),".")</f>
        <v>56.342268292682931</v>
      </c>
      <c r="JQ80">
        <f>IFERROR(VLOOKUP(CONCATENATE($G80, ".SP.DYN.LE00.IN"),AREA_WB_6ATTRS,Seq!V$1,FALSE),".")</f>
        <v>56.974097560975615</v>
      </c>
      <c r="JR80">
        <f>IFERROR(VLOOKUP(CONCATENATE($G80, ".SP.DYN.LE00.IN"),AREA_WB_6ATTRS,Seq!W$1,FALSE),".")</f>
        <v>57.600268292682941</v>
      </c>
      <c r="JS80">
        <f>IFERROR(VLOOKUP(CONCATENATE($G80, ".SP.DYN.LE00.IN"),AREA_WB_6ATTRS,Seq!X$1,FALSE),".")</f>
        <v>58.187585365853664</v>
      </c>
      <c r="JT80">
        <f>IFERROR(VLOOKUP(CONCATENATE($G80, ".SP.DYN.LE00.IN"),AREA_WB_6ATTRS,Seq!Y$1,FALSE),".")</f>
        <v>58.711926829268293</v>
      </c>
      <c r="JU80">
        <f>IFERROR(VLOOKUP(CONCATENATE($G80, ".SP.DYN.LE00.IN"),AREA_WB_6ATTRS,Seq!Z$1,FALSE),".")</f>
        <v>59.164780487804883</v>
      </c>
      <c r="JV80">
        <f>IFERROR(VLOOKUP(CONCATENATE($G80, ".SP.DYN.LE00.IN"),AREA_WB_6ATTRS,Seq!AA$1,FALSE),".")</f>
        <v>59.548243902439033</v>
      </c>
      <c r="JW80">
        <f>IFERROR(VLOOKUP(CONCATENATE($G80, ".SP.DYN.LE00.IN"),AREA_WB_6ATTRS,Seq!AB$1,FALSE),".")</f>
        <v>59.876439024390251</v>
      </c>
      <c r="JX80">
        <f>IFERROR(VLOOKUP(CONCATENATE($G80, ".SP.DYN.LE00.IN"),AREA_WB_6ATTRS,Seq!AC$1,FALSE),".")</f>
        <v>60.178609756097572</v>
      </c>
      <c r="JY80">
        <f>IFERROR(VLOOKUP(CONCATENATE($G80, ".SP.DYN.LE00.IN"),AREA_WB_6ATTRS,Seq!AD$1,FALSE),".")</f>
        <v>60.477926829268299</v>
      </c>
      <c r="JZ80">
        <f>IFERROR(VLOOKUP(CONCATENATE($G80, ".SP.DYN.LE00.IN"),AREA_WB_6ATTRS,Seq!AE$1,FALSE),".")</f>
        <v>60.785463414634151</v>
      </c>
      <c r="KA80">
        <f>IFERROR(VLOOKUP(CONCATENATE($G80, ".SP.DYN.LE00.IN"),AREA_WB_6ATTRS,Seq!AF$1,FALSE),".")</f>
        <v>61.108243902439028</v>
      </c>
      <c r="KB80" t="str">
        <f>IFERROR(VLOOKUP(CONCATENATE($G80, ".SP.DYN.LE00.IN"),AREA_WB_6ATTRS,Seq!AG$1,FALSE),".")</f>
        <v>.</v>
      </c>
      <c r="KK80">
        <f t="shared" si="25"/>
        <v>62</v>
      </c>
      <c r="KL80">
        <f t="shared" si="64"/>
        <v>16</v>
      </c>
      <c r="KM80">
        <f t="shared" si="26"/>
        <v>45166059.783409938</v>
      </c>
      <c r="KN80">
        <f t="shared" si="27"/>
        <v>-43753651.681202441</v>
      </c>
      <c r="KO80" t="str">
        <f t="shared" si="65"/>
        <v>.</v>
      </c>
      <c r="KP80" t="str">
        <f>work!HA80</f>
        <v>.</v>
      </c>
      <c r="KQ80" t="str">
        <f>work!HB80</f>
        <v>.</v>
      </c>
      <c r="KR80" t="str">
        <f>work!HC80</f>
        <v>.</v>
      </c>
      <c r="KS80" t="str">
        <f>IF(ISNUMBER(work!HI80-work!HA80),work!HI80-work!HA80,".")</f>
        <v>.</v>
      </c>
      <c r="KT80" t="str">
        <f>IF(ISNUMBER(work!HJ80-work!HB80),work!HJ80-work!HB80,".")</f>
        <v>.</v>
      </c>
      <c r="KU80" t="str">
        <f>IF(ISNUMBER(work!HK80-work!HC80),work!HK80-work!HC80,".")</f>
        <v>.</v>
      </c>
      <c r="KW80">
        <f>IFERROR(work!HR80/work!HV80,".")</f>
        <v>4.6808546948119308E-6</v>
      </c>
      <c r="KX80">
        <f>IFERROR(work!HS80/work!HW80,".")</f>
        <v>8.858906085297018E-6</v>
      </c>
      <c r="KY80">
        <f>IFERROR(work!HT80/work!HX80,".")</f>
        <v>8.3085104645689309E-6</v>
      </c>
      <c r="KZ80">
        <f>IFERROR(work!HU80/work!HY80,".")</f>
        <v>1.6276739679303012E-5</v>
      </c>
    </row>
    <row r="81" spans="1:312">
      <c r="A81" s="24">
        <f t="shared" si="44"/>
        <v>80</v>
      </c>
      <c r="B81" s="24" t="str">
        <f t="shared" si="45"/>
        <v>Out</v>
      </c>
      <c r="C81" s="24" t="str">
        <f t="shared" si="46"/>
        <v>Out</v>
      </c>
      <c r="D81" s="24" t="str">
        <f t="shared" si="47"/>
        <v>Out67</v>
      </c>
      <c r="E81" s="25" t="s">
        <v>2448</v>
      </c>
      <c r="F81" s="26" t="str">
        <f t="shared" si="48"/>
        <v>Tanzania</v>
      </c>
      <c r="G81" s="166" t="s">
        <v>1649</v>
      </c>
      <c r="H81" s="166" t="s">
        <v>5007</v>
      </c>
      <c r="I81" s="166" t="s">
        <v>5007</v>
      </c>
      <c r="J81" s="180" t="s">
        <v>5007</v>
      </c>
      <c r="K81" s="180" t="s">
        <v>5007</v>
      </c>
      <c r="L81" s="27">
        <f>IFERROR(VLOOKUP($F81,Area_FDI_84_96,Seq!B$1,FALSE),0)</f>
        <v>0</v>
      </c>
      <c r="M81" s="27">
        <f>IFERROR(VLOOKUP($F81,Area_FDI_84_96,Seq!C$1,FALSE),0)</f>
        <v>0</v>
      </c>
      <c r="N81" s="27">
        <f>IFERROR(VLOOKUP($F81,Area_FDI_84_96,Seq!D$1,FALSE),0)</f>
        <v>0</v>
      </c>
      <c r="O81" s="27">
        <f>IFERROR(VLOOKUP($F81,Area_FDI_84_96,Seq!E$1,FALSE),0)</f>
        <v>0</v>
      </c>
      <c r="P81" s="27">
        <f>IFERROR(VLOOKUP($F81,Area_FDI_84_96,Seq!F$1,FALSE),0)</f>
        <v>0</v>
      </c>
      <c r="Q81" s="27">
        <f>IFERROR(VLOOKUP($F81,Area_FDI_84_96,Seq!G$1,FALSE),0)</f>
        <v>0</v>
      </c>
      <c r="R81" s="27">
        <f>IFERROR(VLOOKUP($F81,Area_FDI_84_96,Seq!H$1,FALSE),0)</f>
        <v>0</v>
      </c>
      <c r="S81" s="27">
        <f>IFERROR(VLOOKUP($F81,Area_FDI_84_96,Seq!I$1,FALSE),0)</f>
        <v>0</v>
      </c>
      <c r="T81" s="27">
        <f>IFERROR(VALUE(VLOOKUP($E81,Area_FDI_92_95,Seq!B$1,FALSE)),0)</f>
        <v>0</v>
      </c>
      <c r="U81" s="27">
        <f>IFERROR(VALUE(VLOOKUP($E81,Area_FDI_92_95,Seq!C$1,FALSE)),0)</f>
        <v>0</v>
      </c>
      <c r="V81" s="27">
        <f>IFERROR(VALUE(VLOOKUP($E81,Area_FDI_92_95,Seq!D$1,FALSE)),0)</f>
        <v>11</v>
      </c>
      <c r="W81" s="27">
        <f>IFERROR(VALUE(VLOOKUP($E81,Area_FDI_92_95,Seq!E$1,FALSE)),0)</f>
        <v>0</v>
      </c>
      <c r="X81" s="27">
        <f>IFERROR(VALUE(VLOOKUP($E81,Area_FDI_96_99,Seq!B$1,FALSE)),0)</f>
        <v>0</v>
      </c>
      <c r="Y81" s="27">
        <f>IFERROR(VALUE(VLOOKUP($E81,Area_FDI_96_99,Seq!C$1,FALSE)),0)</f>
        <v>0</v>
      </c>
      <c r="Z81" s="27">
        <f>IFERROR(VALUE(VLOOKUP($E81,Area_FDI_96_99,Seq!D$1,FALSE)),0)</f>
        <v>0</v>
      </c>
      <c r="AA81" s="27">
        <f>IFERROR(VALUE(VLOOKUP($E81,Area_FDI_96_99,Seq!E$1,FALSE)),0)</f>
        <v>10</v>
      </c>
      <c r="AB81" s="27">
        <f t="shared" si="49"/>
        <v>65</v>
      </c>
      <c r="AC81" s="27">
        <f t="shared" si="50"/>
        <v>40</v>
      </c>
      <c r="AD81" s="27">
        <f t="shared" si="51"/>
        <v>0</v>
      </c>
      <c r="AE81" s="27">
        <f t="shared" si="52"/>
        <v>50</v>
      </c>
      <c r="AF81" s="27">
        <f t="shared" si="53"/>
        <v>15</v>
      </c>
      <c r="AG81" s="27">
        <f t="shared" si="54"/>
        <v>0</v>
      </c>
      <c r="AH81" s="27">
        <f t="shared" si="55"/>
        <v>25</v>
      </c>
      <c r="AI81" s="27">
        <f t="shared" si="56"/>
        <v>0</v>
      </c>
      <c r="AJ81" s="27">
        <f t="shared" si="57"/>
        <v>0</v>
      </c>
      <c r="AK81" s="27">
        <f t="shared" si="58"/>
        <v>32</v>
      </c>
      <c r="AL81" s="27">
        <f t="shared" si="59"/>
        <v>8</v>
      </c>
      <c r="AM81" s="27"/>
      <c r="AN81" s="27"/>
      <c r="AO81" s="27"/>
      <c r="AP81" s="27"/>
      <c r="AQ81" s="27"/>
      <c r="AR81" s="27"/>
      <c r="AS81" s="27"/>
      <c r="AT81" s="27" t="str">
        <f>IFERROR(work!D81+work!AP81,".")</f>
        <v>.</v>
      </c>
      <c r="AU81" s="27" t="str">
        <f>IFERROR(work!E81+work!AQ81,".")</f>
        <v>.</v>
      </c>
      <c r="AV81" s="27" t="str">
        <f>IFERROR(work!F81+work!AR81,".")</f>
        <v>.</v>
      </c>
      <c r="AW81" s="27" t="str">
        <f>IFERROR(work!G81+work!AS81,".")</f>
        <v>.</v>
      </c>
      <c r="AX81" s="27" t="str">
        <f>IFERROR(work!H81+work!AT81,".")</f>
        <v>.</v>
      </c>
      <c r="AY81" s="27" t="str">
        <f>IFERROR(work!I81+work!AU81,".")</f>
        <v>.</v>
      </c>
      <c r="AZ81" s="27" t="str">
        <f>IFERROR(work!J81+work!AV81,".")</f>
        <v>.</v>
      </c>
      <c r="BA81" s="27" t="str">
        <f>IFERROR(work!K81+work!AW81,".")</f>
        <v>.</v>
      </c>
      <c r="BB81" s="27">
        <f>IFERROR(work!L81+work!AX81,".")</f>
        <v>41824700.985254958</v>
      </c>
      <c r="BC81" s="27">
        <f>IFERROR(work!M81+work!AY81,".")</f>
        <v>43537233.86594411</v>
      </c>
      <c r="BD81" s="27">
        <f>IFERROR(work!N81+work!AZ81,".")</f>
        <v>45214526.602362812</v>
      </c>
      <c r="BE81" s="27">
        <f>IFERROR(work!O81+work!BA81,".")</f>
        <v>49320470.02120433</v>
      </c>
      <c r="BF81" s="27">
        <f>IFERROR(work!P81+work!BB81,".")</f>
        <v>56219094.168056302</v>
      </c>
      <c r="BG81" s="27">
        <f>IFERROR(work!Q81+work!BC81,".")</f>
        <v>63990636.790944703</v>
      </c>
      <c r="BH81" s="27">
        <f>IFERROR(work!R81+work!BD81,".")</f>
        <v>72282979.231757209</v>
      </c>
      <c r="BI81" s="27">
        <f>IFERROR(work!S81+work!BE81,".")</f>
        <v>80103443.911532074</v>
      </c>
      <c r="BJ81" s="27">
        <f>IFERROR(work!T81+work!BF81,".")</f>
        <v>88068786.067530528</v>
      </c>
      <c r="BK81" s="27">
        <f>IFERROR(work!U81+work!BG81,".")</f>
        <v>96209384.171425894</v>
      </c>
      <c r="BL81" s="27">
        <f>IFERROR(work!V81+work!BH81,".")</f>
        <v>103677188.8605922</v>
      </c>
      <c r="BM81" s="27">
        <f>IFERROR(work!W81+work!BI81,".")</f>
        <v>111531104.72105958</v>
      </c>
      <c r="BN81" s="27">
        <f>IFERROR(work!X81+work!BJ81,".")</f>
        <v>120866072.0369512</v>
      </c>
      <c r="BO81" s="27">
        <f>IFERROR(work!Y81+work!BK81,".")</f>
        <v>130874506.5930281</v>
      </c>
      <c r="BP81" s="27">
        <f>IFERROR(work!Z81+work!BL81,".")</f>
        <v>142763179.43785504</v>
      </c>
      <c r="BQ81" s="27">
        <f>IFERROR(work!AA81+work!BM81,".")</f>
        <v>157003470.58527985</v>
      </c>
      <c r="BR81" s="27">
        <f>IFERROR(work!AB81+work!BN81,".")</f>
        <v>172832727.23824006</v>
      </c>
      <c r="BS81" s="27">
        <f>IFERROR(work!AC81+work!BO81,".")</f>
        <v>192310417.13646406</v>
      </c>
      <c r="BT81" s="27">
        <f>IFERROR(work!AD81+work!BP81,".")</f>
        <v>216648468.7728295</v>
      </c>
      <c r="BU81" s="27">
        <f>IFERROR(work!AE81+work!BQ81,".")</f>
        <v>247304781.17335251</v>
      </c>
      <c r="BV81" s="27">
        <f>IFERROR(work!AF81+work!BR81,".")</f>
        <v>271010618.4729951</v>
      </c>
      <c r="BW81" s="27">
        <f>IFERROR(work!AG81+work!BS81,".")</f>
        <v>295887685.28544676</v>
      </c>
      <c r="BX81" s="27">
        <f>IFERROR(work!AH81+work!BT81,".")</f>
        <v>326597391.1229465</v>
      </c>
      <c r="BY81" s="27">
        <f>IFERROR(work!AI81+work!BU81,".")</f>
        <v>356262305.88167906</v>
      </c>
      <c r="BZ81" s="27"/>
      <c r="CA81" s="27"/>
      <c r="CB81" s="27"/>
      <c r="CC81" s="27"/>
      <c r="CD81" s="27"/>
      <c r="CE81" s="27"/>
      <c r="CF81" s="27" t="str">
        <f>IFERROR(work!AP81-work!D81,".")</f>
        <v>.</v>
      </c>
      <c r="CG81" s="27" t="str">
        <f>IFERROR(work!AQ81-work!E81,".")</f>
        <v>.</v>
      </c>
      <c r="CH81" s="27" t="str">
        <f>IFERROR(work!AR81-work!F81,".")</f>
        <v>.</v>
      </c>
      <c r="CI81" s="27" t="str">
        <f>IFERROR(work!AS81-work!G81,".")</f>
        <v>.</v>
      </c>
      <c r="CJ81" s="27" t="str">
        <f>IFERROR(work!AT81-work!H81,".")</f>
        <v>.</v>
      </c>
      <c r="CK81" s="27" t="str">
        <f>IFERROR(work!AU81-work!I81,".")</f>
        <v>.</v>
      </c>
      <c r="CL81" s="27" t="str">
        <f>IFERROR(work!AV81-work!J81,".")</f>
        <v>.</v>
      </c>
      <c r="CM81" s="27" t="str">
        <f>IFERROR(work!AW81-work!K81,".")</f>
        <v>.</v>
      </c>
      <c r="CN81" s="27">
        <f>IFERROR(work!AX81-work!L81,".")</f>
        <v>-40465848.401832327</v>
      </c>
      <c r="CO81" s="27">
        <f>IFERROR(work!AY81-work!M81,".")</f>
        <v>-42127228.046013899</v>
      </c>
      <c r="CP81" s="27">
        <f>IFERROR(work!AZ81-work!N81,".")</f>
        <v>-43705184.862249568</v>
      </c>
      <c r="CQ81" s="27">
        <f>IFERROR(work!BA81-work!O81,".")</f>
        <v>-47779854.898152359</v>
      </c>
      <c r="CR81" s="27">
        <f>IFERROR(work!BB81-work!P81,".")</f>
        <v>-54669476.88984894</v>
      </c>
      <c r="CS81" s="27">
        <f>IFERROR(work!BC81-work!Q81,".")</f>
        <v>-62422334.215067454</v>
      </c>
      <c r="CT81" s="27">
        <f>IFERROR(work!BD81-work!R81,".")</f>
        <v>-70690090.976042375</v>
      </c>
      <c r="CU81" s="27">
        <f>IFERROR(work!BE81-work!S81,".")</f>
        <v>-78453690.948917627</v>
      </c>
      <c r="CV81" s="27">
        <f>IFERROR(work!BF81-work!T81,".")</f>
        <v>-86344062.278964296</v>
      </c>
      <c r="CW81" s="27">
        <f>IFERROR(work!BG81-work!U81,".")</f>
        <v>-94423859.071292952</v>
      </c>
      <c r="CX81" s="27">
        <f>IFERROR(work!BH81-work!V81,".")</f>
        <v>-101825447.35505883</v>
      </c>
      <c r="CY81" s="27">
        <f>IFERROR(work!BI81-work!W81,".")</f>
        <v>-109589731.84698091</v>
      </c>
      <c r="CZ81" s="27">
        <f>IFERROR(work!BJ81-work!X81,".")</f>
        <v>-118828914.80280466</v>
      </c>
      <c r="DA81" s="27">
        <f>IFERROR(work!BK81-work!Y81,".")</f>
        <v>-128715164.15442747</v>
      </c>
      <c r="DB81" s="27">
        <f>IFERROR(work!BL81-work!Z81,".")</f>
        <v>-140449151.34761897</v>
      </c>
      <c r="DC81" s="27">
        <f>IFERROR(work!BM81-work!AA81,".")</f>
        <v>-154530093.27874115</v>
      </c>
      <c r="DD81" s="27">
        <f>IFERROR(work!BN81-work!AB81,".")</f>
        <v>-170165726.57604849</v>
      </c>
      <c r="DE81" s="27">
        <f>IFERROR(work!BO81-work!AC81,".")</f>
        <v>-189446861.9588387</v>
      </c>
      <c r="DF81" s="27">
        <f>IFERROR(work!BP81-work!AD81,".")</f>
        <v>-213591984.76757511</v>
      </c>
      <c r="DG81" s="27">
        <f>IFERROR(work!BQ81-work!AE81,".")</f>
        <v>-244029816.76979104</v>
      </c>
      <c r="DH81" s="27">
        <f>IFERROR(work!BR81-work!AF81,".")</f>
        <v>-267492100.87268943</v>
      </c>
      <c r="DI81" s="27">
        <f>IFERROR(work!BS81-work!AG81,".")</f>
        <v>-292157284.24004185</v>
      </c>
      <c r="DJ81" s="27">
        <f>IFERROR(work!BT81-work!AH81,".")</f>
        <v>-322604255.23319292</v>
      </c>
      <c r="DK81" s="27">
        <f>IFERROR(work!BU81-work!AI81,".")</f>
        <v>-352016690.29286885</v>
      </c>
      <c r="DL81" s="27"/>
      <c r="DM81" s="27"/>
      <c r="DN81" s="27"/>
      <c r="DO81" s="27"/>
      <c r="DP81" s="27"/>
      <c r="DQ81" s="27"/>
      <c r="DR81" s="27"/>
      <c r="DS81" s="27" t="str">
        <f>IFERROR(work!DO81-work!CC81,".")</f>
        <v>.</v>
      </c>
      <c r="DT81" s="27" t="str">
        <f>IFERROR(work!DP81-work!CD81,".")</f>
        <v>.</v>
      </c>
      <c r="DU81" s="27" t="str">
        <f>IFERROR(work!DQ81-work!CE81,".")</f>
        <v>.</v>
      </c>
      <c r="DV81" s="27" t="str">
        <f>IFERROR(work!DR81-work!CF81,".")</f>
        <v>.</v>
      </c>
      <c r="DW81" s="27" t="str">
        <f>IFERROR(work!DS81-work!CG81,".")</f>
        <v>.</v>
      </c>
      <c r="DX81" s="27" t="str">
        <f>IFERROR(work!DT81-work!CH81,".")</f>
        <v>.</v>
      </c>
      <c r="DY81" s="27" t="str">
        <f>IFERROR(work!DU81-work!CI81,".")</f>
        <v>.</v>
      </c>
      <c r="DZ81" s="27" t="str">
        <f>IFERROR(work!DV81-work!CJ81,".")</f>
        <v>.</v>
      </c>
      <c r="EA81" s="27" t="str">
        <f>IFERROR(work!DW81-work!CK81,".")</f>
        <v>.</v>
      </c>
      <c r="EB81" s="27" t="str">
        <f>IFERROR(work!DX81-work!CL81,".")</f>
        <v>.</v>
      </c>
      <c r="EC81" s="27" t="str">
        <f>IFERROR(work!DY81-work!CM81,".")</f>
        <v>.</v>
      </c>
      <c r="ED81" s="27" t="str">
        <f>IFERROR(work!DZ81-work!CN81,".")</f>
        <v>.</v>
      </c>
      <c r="EE81" s="27" t="str">
        <f>IFERROR(work!EA81-work!CO81,".")</f>
        <v>.</v>
      </c>
      <c r="EF81" s="27" t="str">
        <f>IFERROR(work!EB81-work!CP81,".")</f>
        <v>.</v>
      </c>
      <c r="EG81" s="27" t="str">
        <f>IFERROR(work!EC81-work!CQ81,".")</f>
        <v>.</v>
      </c>
      <c r="EH81" s="27" t="str">
        <f>IFERROR(work!ED81-work!CR81,".")</f>
        <v>.</v>
      </c>
      <c r="EI81" s="27" t="str">
        <f>IFERROR(work!EE81-work!CS81,".")</f>
        <v>.</v>
      </c>
      <c r="EJ81" s="27" t="str">
        <f>IFERROR(work!EF81-work!CT81,".")</f>
        <v>.</v>
      </c>
      <c r="EK81" s="27" t="str">
        <f>IFERROR(work!EG81-work!CU81,".")</f>
        <v>.</v>
      </c>
      <c r="EL81" s="27" t="str">
        <f>IFERROR(work!EH81-work!CV81,".")</f>
        <v>.</v>
      </c>
      <c r="EM81" s="27" t="str">
        <f>IFERROR(work!EI81-work!CW81,".")</f>
        <v>.</v>
      </c>
      <c r="EN81" s="27" t="str">
        <f>IFERROR(work!EJ81-work!CX81,".")</f>
        <v>.</v>
      </c>
      <c r="EO81" s="27" t="str">
        <f>IFERROR(work!EK81-work!CY81,".")</f>
        <v>.</v>
      </c>
      <c r="EP81" s="27" t="str">
        <f>IFERROR(work!EL81-work!CZ81,".")</f>
        <v>.</v>
      </c>
      <c r="EQ81" s="27" t="str">
        <f>IFERROR(work!EM81-work!DA81,".")</f>
        <v>.</v>
      </c>
      <c r="ER81" s="27" t="str">
        <f>IFERROR(work!EN81-work!DB81,".")</f>
        <v>.</v>
      </c>
      <c r="ES81" s="27" t="str">
        <f>IFERROR(work!EO81-work!DC81,".")</f>
        <v>.</v>
      </c>
      <c r="ET81" s="27" t="str">
        <f>IFERROR(work!EP81-work!DD81,".")</f>
        <v>.</v>
      </c>
      <c r="EU81" s="27" t="str">
        <f>IFERROR(work!EQ81-work!DE81,".")</f>
        <v>.</v>
      </c>
      <c r="EV81" s="27" t="str">
        <f>IFERROR(work!ER81-work!DF81,".")</f>
        <v>.</v>
      </c>
      <c r="EW81" s="27" t="str">
        <f>IFERROR(work!ES81-work!DG81,".")</f>
        <v>.</v>
      </c>
      <c r="EX81" s="27" t="str">
        <f>IFERROR(work!ET81-work!DH81,".")</f>
        <v>.</v>
      </c>
      <c r="EY81" s="27"/>
      <c r="EZ81" s="27"/>
      <c r="FA81" s="27"/>
      <c r="FB81" s="27"/>
      <c r="FC81" s="27"/>
      <c r="FD81" s="27"/>
      <c r="FE81" s="27" t="str">
        <f>IF(ISNUMBER(work!GZ81/work!HD81),work!GZ81/work!HD81,".")</f>
        <v>.</v>
      </c>
      <c r="FF81" s="27" t="str">
        <f>IF(ISNUMBER(work!HA81/work!HE81),work!HA81/work!HE81,".")</f>
        <v>.</v>
      </c>
      <c r="FG81" s="27" t="str">
        <f>IF(ISNUMBER(work!HB81/work!HF81),work!HB81/work!HF81,".")</f>
        <v>.</v>
      </c>
      <c r="FH81" s="27" t="str">
        <f>IF(ISNUMBER(work!HC81/work!HG81),work!HC81/work!HG81,".")</f>
        <v>.</v>
      </c>
      <c r="FI81" s="27" t="str">
        <f>IF(ISNUMBER((work!HA81+work!HB81)/(work!HE81+work!HF81)),(work!HA81+work!HB81)/(work!HE81+work!HF81),".")</f>
        <v>.</v>
      </c>
      <c r="FJ81" s="27" t="str">
        <f>IF(ISNUMBER(work!HH81/work!HL81),work!HH81/work!HL81,".")</f>
        <v>.</v>
      </c>
      <c r="FK81" s="27" t="str">
        <f>IF(ISNUMBER(work!HI81/work!HM81),work!HI81/work!HM81,".")</f>
        <v>.</v>
      </c>
      <c r="FL81" s="27" t="str">
        <f>IF(ISNUMBER(work!HJ81/work!HN81),work!HJ81/work!HN81,".")</f>
        <v>.</v>
      </c>
      <c r="FM81" s="27" t="str">
        <f>IF(ISNUMBER(work!HK81/work!HO81),work!HK81/work!HO81,".")</f>
        <v>.</v>
      </c>
      <c r="FN81" s="27" t="str">
        <f>IF(ISNUMBER((work!HI81+work!HJ81)/(work!HM81+work!HN81)),(work!HI81+work!HJ81)/(work!HM81+work!HN81),".")</f>
        <v>.</v>
      </c>
      <c r="FO81" s="27" t="s">
        <v>5007</v>
      </c>
      <c r="FP81" s="27" t="s">
        <v>5007</v>
      </c>
      <c r="FQ81" s="27" t="s">
        <v>5007</v>
      </c>
      <c r="FR81" s="27" t="s">
        <v>5007</v>
      </c>
      <c r="FS81" s="27" t="s">
        <v>5007</v>
      </c>
      <c r="FT81" s="27">
        <f>work!GM81</f>
        <v>4.1261568712327718E-6</v>
      </c>
      <c r="FU81" s="27" t="str">
        <f>work!GN81</f>
        <v>.</v>
      </c>
      <c r="FV81" s="27" t="str">
        <f>work!GO81</f>
        <v>.</v>
      </c>
      <c r="FW81" s="27" t="s">
        <v>5007</v>
      </c>
      <c r="FX81" s="27"/>
      <c r="FY81" s="27">
        <f t="shared" si="60"/>
        <v>9418.3809999999994</v>
      </c>
      <c r="FZ81">
        <f t="shared" si="62"/>
        <v>65</v>
      </c>
      <c r="GA81" t="str">
        <f>work!HC81</f>
        <v>.</v>
      </c>
      <c r="GB81" t="str">
        <f>IF(ISNUMBER(work!HA81+work!HB81),work!HA81+work!HB81,".")</f>
        <v>.</v>
      </c>
      <c r="GC81" t="str">
        <f>IF(ISNUMBER(work!HK81-work!HC81),work!HK81-work!HC81,".")</f>
        <v>.</v>
      </c>
      <c r="GD81" t="str">
        <f>IF(ISNUMBER(work!HI81+work!HJ81-work!HA81-work!HB81),(work!HI81+work!HJ81-work!HA81-work!HB81),".")</f>
        <v>.</v>
      </c>
      <c r="GH81">
        <f>work!GQ81</f>
        <v>77</v>
      </c>
      <c r="GI81" t="str">
        <f>work!GR81</f>
        <v>.</v>
      </c>
      <c r="GJ81" t="str">
        <f>work!GZ81</f>
        <v>.</v>
      </c>
      <c r="GK81" t="str">
        <f>work!HH81</f>
        <v>.</v>
      </c>
      <c r="GL81">
        <f t="shared" si="61"/>
        <v>0</v>
      </c>
      <c r="GM81" t="str">
        <f>IFERROR(VLOOKUP($F81,AREA_EM_ALLYEAR,Seq!B$1,FALSE),".")</f>
        <v>.</v>
      </c>
      <c r="GN81" t="str">
        <f>IFERROR(VLOOKUP($F81,AREA_EM_ALLYEAR,Seq!C$1,FALSE),".")</f>
        <v>.</v>
      </c>
      <c r="GO81" t="str">
        <f>IFERROR(VLOOKUP($F81,AREA_EM_ALLYEAR,Seq!D$1,FALSE),".")</f>
        <v>.</v>
      </c>
      <c r="GP81" t="str">
        <f>IFERROR(VLOOKUP($F81,AREA_EM_ALLYEAR,Seq!E$1,FALSE),".")</f>
        <v>.</v>
      </c>
      <c r="GQ81" t="str">
        <f>IFERROR(VLOOKUP($F81,AREA_EM_ALLYEAR,Seq!F$1,FALSE),".")</f>
        <v>.</v>
      </c>
      <c r="GR81" t="str">
        <f>IFERROR(VLOOKUP($F81,AREA_EM_ALLYEAR,Seq!G$1,FALSE),".")</f>
        <v>.</v>
      </c>
      <c r="GS81" t="str">
        <f>IFERROR(VLOOKUP($F81,AREA_EM_ALLYEAR,Seq!H$1,FALSE),".")</f>
        <v>.</v>
      </c>
      <c r="GT81" t="str">
        <f>IFERROR(VLOOKUP($F81,AREA_EM_ALLYEAR,Seq!I$1,FALSE),".")</f>
        <v>.</v>
      </c>
      <c r="GU81" t="str">
        <f>IFERROR(VLOOKUP($F81,AREA_EM_ALLYEAR,Seq!J$1,FALSE),".")</f>
        <v>.</v>
      </c>
      <c r="GV81" t="str">
        <f>IFERROR(VLOOKUP($F81,AREA_EM_ALLYEAR,Seq!K$1,FALSE),".")</f>
        <v>.</v>
      </c>
      <c r="GW81" t="str">
        <f>IFERROR(VLOOKUP($F81,AREA_EM_ALLYEAR,Seq!L$1,FALSE),".")</f>
        <v>.</v>
      </c>
      <c r="GX81" t="str">
        <f>IFERROR(VLOOKUP($F81,AREA_EM_ALLYEAR,Seq!M$1,FALSE),".")</f>
        <v>.</v>
      </c>
      <c r="GY81" t="str">
        <f>IFERROR(VLOOKUP($F81,AREA_EM_ALLYEAR,Seq!N$1,FALSE),".")</f>
        <v>.</v>
      </c>
      <c r="GZ81" t="str">
        <f>IFERROR(VLOOKUP($F81,AREA_EM_ALLYEAR,Seq!O$1,FALSE),".")</f>
        <v>.</v>
      </c>
      <c r="HA81" t="str">
        <f t="shared" si="63"/>
        <v>.</v>
      </c>
      <c r="HK81" s="139">
        <f>IFERROR(VLOOKUP(CONCATENATE($G81, ".SP.DYN.LE00.IN"),AREA_WB_6ATTRS,Seq!B$1,FALSE)-VLOOKUP("CHN.SP.DYN.LE00.IN",AREA_WB_6ATTRS,Seq!B$1,FALSE),".")</f>
        <v>-16.540365853658543</v>
      </c>
      <c r="HL81" s="139">
        <f>IFERROR(VLOOKUP(CONCATENATE($G81, ".SP.DYN.LE00.IN"),AREA_WB_6ATTRS,Seq!C$1,FALSE)-VLOOKUP("CHN.SP.DYN.LE00.IN",AREA_WB_6ATTRS,Seq!C$1,FALSE),".")</f>
        <v>-16.622317073170741</v>
      </c>
      <c r="HM81" s="139">
        <f>IFERROR(VLOOKUP(CONCATENATE($G81, ".SP.DYN.LE00.IN"),AREA_WB_6ATTRS,Seq!D$1,FALSE)-VLOOKUP("CHN.SP.DYN.LE00.IN",AREA_WB_6ATTRS,Seq!D$1,FALSE),".")</f>
        <v>-16.731219512195125</v>
      </c>
      <c r="HN81" s="139">
        <f>IFERROR(VLOOKUP(CONCATENATE($G81, ".SP.DYN.LE00.IN"),AREA_WB_6ATTRS,Seq!E$1,FALSE)-VLOOKUP("CHN.SP.DYN.LE00.IN",AREA_WB_6ATTRS,Seq!E$1,FALSE),".")</f>
        <v>-16.84921951219512</v>
      </c>
      <c r="HO81" s="139">
        <f>IFERROR(VLOOKUP(CONCATENATE($G81, ".SP.DYN.LE00.IN"),AREA_WB_6ATTRS,Seq!F$1,FALSE)-VLOOKUP("CHN.SP.DYN.LE00.IN",AREA_WB_6ATTRS,Seq!F$1,FALSE),".")</f>
        <v>-16.982292682926825</v>
      </c>
      <c r="HP81" s="139">
        <f>IFERROR(VLOOKUP(CONCATENATE($G81, ".SP.DYN.LE00.IN"),AREA_WB_6ATTRS,Seq!G$1,FALSE)-VLOOKUP("CHN.SP.DYN.LE00.IN",AREA_WB_6ATTRS,Seq!G$1,FALSE),".")</f>
        <v>-17.146390243902438</v>
      </c>
      <c r="HQ81" s="139">
        <f>IFERROR(VLOOKUP(CONCATENATE($G81, ".SP.DYN.LE00.IN"),AREA_WB_6ATTRS,Seq!H$1,FALSE)-VLOOKUP("CHN.SP.DYN.LE00.IN",AREA_WB_6ATTRS,Seq!H$1,FALSE),".")</f>
        <v>-17.363926829268294</v>
      </c>
      <c r="HR81" s="139">
        <f>IFERROR(VLOOKUP(CONCATENATE($G81, ".SP.DYN.LE00.IN"),AREA_WB_6ATTRS,Seq!I$1,FALSE)-VLOOKUP("CHN.SP.DYN.LE00.IN",AREA_WB_6ATTRS,Seq!I$1,FALSE),".")</f>
        <v>-17.648341463414638</v>
      </c>
      <c r="HS81" s="139">
        <f>IFERROR(VLOOKUP(CONCATENATE($G81, ".SP.DYN.LE00.IN"),AREA_WB_6ATTRS,Seq!J$1,FALSE)-VLOOKUP("CHN.SP.DYN.LE00.IN",AREA_WB_6ATTRS,Seq!J$1,FALSE),".")</f>
        <v>-18.001048780487814</v>
      </c>
      <c r="HT81" s="139">
        <f>IFERROR(VLOOKUP(CONCATENATE($G81, ".SP.DYN.LE00.IN"),AREA_WB_6ATTRS,Seq!K$1,FALSE)-VLOOKUP("CHN.SP.DYN.LE00.IN",AREA_WB_6ATTRS,Seq!K$1,FALSE),".")</f>
        <v>-18.410487804878059</v>
      </c>
      <c r="HU81" s="139">
        <f>IFERROR(VLOOKUP(CONCATENATE($G81, ".SP.DYN.LE00.IN"),AREA_WB_6ATTRS,Seq!L$1,FALSE)-VLOOKUP("CHN.SP.DYN.LE00.IN",AREA_WB_6ATTRS,Seq!L$1,FALSE),".")</f>
        <v>-18.862585365853654</v>
      </c>
      <c r="HV81" s="139">
        <f>IFERROR(VLOOKUP(CONCATENATE($G81, ".SP.DYN.LE00.IN"),AREA_WB_6ATTRS,Seq!M$1,FALSE)-VLOOKUP("CHN.SP.DYN.LE00.IN",AREA_WB_6ATTRS,Seq!M$1,FALSE),".")</f>
        <v>-19.334780487804878</v>
      </c>
      <c r="HW81" s="139">
        <f>IFERROR(VLOOKUP(CONCATENATE($G81, ".SP.DYN.LE00.IN"),AREA_WB_6ATTRS,Seq!N$1,FALSE)-VLOOKUP("CHN.SP.DYN.LE00.IN",AREA_WB_6ATTRS,Seq!N$1,FALSE),".")</f>
        <v>-19.797121951219502</v>
      </c>
      <c r="HX81" s="139">
        <f>IFERROR(VLOOKUP(CONCATENATE($G81, ".SP.DYN.LE00.IN"),AREA_WB_6ATTRS,Seq!O$1,FALSE)-VLOOKUP("CHN.SP.DYN.LE00.IN",AREA_WB_6ATTRS,Seq!O$1,FALSE),".")</f>
        <v>-20.218658536585366</v>
      </c>
      <c r="HY81" s="139">
        <f>IFERROR(VLOOKUP(CONCATENATE($G81, ".SP.DYN.LE00.IN"),AREA_WB_6ATTRS,Seq!P$1,FALSE)-VLOOKUP("CHN.SP.DYN.LE00.IN",AREA_WB_6ATTRS,Seq!P$1,FALSE),".")</f>
        <v>-20.576902439024394</v>
      </c>
      <c r="HZ81" s="139">
        <f>IFERROR(VLOOKUP(CONCATENATE($G81, ".SP.DYN.LE00.IN"),AREA_WB_6ATTRS,Seq!Q$1,FALSE)-VLOOKUP("CHN.SP.DYN.LE00.IN",AREA_WB_6ATTRS,Seq!Q$1,FALSE),".")</f>
        <v>-20.850975609756091</v>
      </c>
      <c r="IA81" s="139">
        <f>IFERROR(VLOOKUP(CONCATENATE($G81, ".SP.DYN.LE00.IN"),AREA_WB_6ATTRS,Seq!R$1,FALSE)-VLOOKUP("CHN.SP.DYN.LE00.IN",AREA_WB_6ATTRS,Seq!R$1,FALSE),".")</f>
        <v>-21.031390243902443</v>
      </c>
      <c r="IB81" s="139">
        <f>IFERROR(VLOOKUP(CONCATENATE($G81, ".SP.DYN.LE00.IN"),AREA_WB_6ATTRS,Seq!S$1,FALSE)-VLOOKUP("CHN.SP.DYN.LE00.IN",AREA_WB_6ATTRS,Seq!S$1,FALSE),".")</f>
        <v>-21.121780487804884</v>
      </c>
      <c r="IC81" s="139">
        <f>IFERROR(VLOOKUP(CONCATENATE($G81, ".SP.DYN.LE00.IN"),AREA_WB_6ATTRS,Seq!T$1,FALSE)-VLOOKUP("CHN.SP.DYN.LE00.IN",AREA_WB_6ATTRS,Seq!T$1,FALSE),".")</f>
        <v>-21.126243902439043</v>
      </c>
      <c r="ID81" s="139">
        <f>IFERROR(VLOOKUP(CONCATENATE($G81, ".SP.DYN.LE00.IN"),AREA_WB_6ATTRS,Seq!U$1,FALSE)-VLOOKUP("CHN.SP.DYN.LE00.IN",AREA_WB_6ATTRS,Seq!U$1,FALSE),".")</f>
        <v>-21.042414634146354</v>
      </c>
      <c r="IE81" s="139">
        <f>IFERROR(VLOOKUP(CONCATENATE($G81, ".SP.DYN.LE00.IN"),AREA_WB_6ATTRS,Seq!V$1,FALSE)-VLOOKUP("CHN.SP.DYN.LE00.IN",AREA_WB_6ATTRS,Seq!V$1,FALSE),".")</f>
        <v>-20.86841463414634</v>
      </c>
      <c r="IF81" s="139">
        <f>IFERROR(VLOOKUP(CONCATENATE($G81, ".SP.DYN.LE00.IN"),AREA_WB_6ATTRS,Seq!W$1,FALSE)-VLOOKUP("CHN.SP.DYN.LE00.IN",AREA_WB_6ATTRS,Seq!W$1,FALSE),".")</f>
        <v>-20.600804878048784</v>
      </c>
      <c r="IG81" s="139">
        <f>IFERROR(VLOOKUP(CONCATENATE($G81, ".SP.DYN.LE00.IN"),AREA_WB_6ATTRS,Seq!X$1,FALSE)-VLOOKUP("CHN.SP.DYN.LE00.IN",AREA_WB_6ATTRS,Seq!X$1,FALSE),".")</f>
        <v>-20.251170731707312</v>
      </c>
      <c r="IH81" s="139">
        <f>IFERROR(VLOOKUP(CONCATENATE($G81, ".SP.DYN.LE00.IN"),AREA_WB_6ATTRS,Seq!Y$1,FALSE)-VLOOKUP("CHN.SP.DYN.LE00.IN",AREA_WB_6ATTRS,Seq!Y$1,FALSE),".")</f>
        <v>-19.829487804878042</v>
      </c>
      <c r="II81" s="139">
        <f>IFERROR(VLOOKUP(CONCATENATE($G81, ".SP.DYN.LE00.IN"),AREA_WB_6ATTRS,Seq!Z$1,FALSE)-VLOOKUP("CHN.SP.DYN.LE00.IN",AREA_WB_6ATTRS,Seq!Z$1,FALSE),".")</f>
        <v>-19.350731707317074</v>
      </c>
      <c r="IJ81" s="139">
        <f>IFERROR(VLOOKUP(CONCATENATE($G81, ".SP.DYN.LE00.IN"),AREA_WB_6ATTRS,Seq!AA$1,FALSE)-VLOOKUP("CHN.SP.DYN.LE00.IN",AREA_WB_6ATTRS,Seq!AA$1,FALSE),".")</f>
        <v>-18.824390243902442</v>
      </c>
      <c r="IK81" s="139">
        <f>IFERROR(VLOOKUP(CONCATENATE($G81, ".SP.DYN.LE00.IN"),AREA_WB_6ATTRS,Seq!AB$1,FALSE)-VLOOKUP("CHN.SP.DYN.LE00.IN",AREA_WB_6ATTRS,Seq!AB$1,FALSE),".")</f>
        <v>-18.260365853658541</v>
      </c>
      <c r="IL81" s="139">
        <f>IFERROR(VLOOKUP(CONCATENATE($G81, ".SP.DYN.LE00.IN"),AREA_WB_6ATTRS,Seq!AC$1,FALSE)-VLOOKUP("CHN.SP.DYN.LE00.IN",AREA_WB_6ATTRS,Seq!AC$1,FALSE),".")</f>
        <v>-17.670073170731698</v>
      </c>
      <c r="IM81" s="139">
        <f>IFERROR(VLOOKUP(CONCATENATE($G81, ".SP.DYN.LE00.IN"),AREA_WB_6ATTRS,Seq!AD$1,FALSE)-VLOOKUP("CHN.SP.DYN.LE00.IN",AREA_WB_6ATTRS,Seq!AD$1,FALSE),".")</f>
        <v>-17.065902439024391</v>
      </c>
      <c r="IN81" s="139">
        <f>IFERROR(VLOOKUP(CONCATENATE($G81, ".SP.DYN.LE00.IN"),AREA_WB_6ATTRS,Seq!AE$1,FALSE)-VLOOKUP("CHN.SP.DYN.LE00.IN",AREA_WB_6ATTRS,Seq!AE$1,FALSE),".")</f>
        <v>-16.466780487804876</v>
      </c>
      <c r="IO81" s="139">
        <f>IFERROR(VLOOKUP(CONCATENATE($G81, ".SP.DYN.LE00.IN"),AREA_WB_6ATTRS,Seq!AF$1,FALSE)-VLOOKUP("CHN.SP.DYN.LE00.IN",AREA_WB_6ATTRS,Seq!AF$1,FALSE),".")</f>
        <v>-15.885609756097573</v>
      </c>
      <c r="IP81" s="139" t="str">
        <f>IFERROR(VLOOKUP(CONCATENATE($G81, ".SP.DYN.LE00.IN"),AREA_WB_6ATTRS,Seq!AG$1,FALSE)-VLOOKUP("CHN.SP.DYN.LE00.IN",AREA_WB_6ATTRS,Seq!AG$1,FALSE),".")</f>
        <v>.</v>
      </c>
      <c r="IW81">
        <f>IFERROR(VLOOKUP(CONCATENATE($G81, ".SP.DYN.LE00.IN"),AREA_WB_6ATTRS,Seq!B$1,FALSE),".")</f>
        <v>50.453439024390249</v>
      </c>
      <c r="IX81">
        <f>IFERROR(VLOOKUP(CONCATENATE($G81, ".SP.DYN.LE00.IN"),AREA_WB_6ATTRS,Seq!C$1,FALSE),".")</f>
        <v>50.640609756097568</v>
      </c>
      <c r="IY81">
        <f>IFERROR(VLOOKUP(CONCATENATE($G81, ".SP.DYN.LE00.IN"),AREA_WB_6ATTRS,Seq!D$1,FALSE),".")</f>
        <v>50.803682926829268</v>
      </c>
      <c r="IZ81">
        <f>IFERROR(VLOOKUP(CONCATENATE($G81, ".SP.DYN.LE00.IN"),AREA_WB_6ATTRS,Seq!E$1,FALSE),".")</f>
        <v>50.950634146341471</v>
      </c>
      <c r="JA81">
        <f>IFERROR(VLOOKUP(CONCATENATE($G81, ".SP.DYN.LE00.IN"),AREA_WB_6ATTRS,Seq!F$1,FALSE),".")</f>
        <v>51.076975609756104</v>
      </c>
      <c r="JB81">
        <f>IFERROR(VLOOKUP(CONCATENATE($G81, ".SP.DYN.LE00.IN"),AREA_WB_6ATTRS,Seq!G$1,FALSE),".")</f>
        <v>51.166756097560985</v>
      </c>
      <c r="JC81">
        <f>IFERROR(VLOOKUP(CONCATENATE($G81, ".SP.DYN.LE00.IN"),AREA_WB_6ATTRS,Seq!H$1,FALSE),".")</f>
        <v>51.195560975609766</v>
      </c>
      <c r="JD81">
        <f>IFERROR(VLOOKUP(CONCATENATE($G81, ".SP.DYN.LE00.IN"),AREA_WB_6ATTRS,Seq!I$1,FALSE),".")</f>
        <v>51.148975609756107</v>
      </c>
      <c r="JE81">
        <f>IFERROR(VLOOKUP(CONCATENATE($G81, ".SP.DYN.LE00.IN"),AREA_WB_6ATTRS,Seq!J$1,FALSE),".")</f>
        <v>51.026073170731713</v>
      </c>
      <c r="JF81">
        <f>IFERROR(VLOOKUP(CONCATENATE($G81, ".SP.DYN.LE00.IN"),AREA_WB_6ATTRS,Seq!K$1,FALSE),".")</f>
        <v>50.836439024390245</v>
      </c>
      <c r="JG81">
        <f>IFERROR(VLOOKUP(CONCATENATE($G81, ".SP.DYN.LE00.IN"),AREA_WB_6ATTRS,Seq!L$1,FALSE),".")</f>
        <v>50.597146341463421</v>
      </c>
      <c r="JH81">
        <f>IFERROR(VLOOKUP(CONCATENATE($G81, ".SP.DYN.LE00.IN"),AREA_WB_6ATTRS,Seq!M$1,FALSE),".")</f>
        <v>50.329243902439032</v>
      </c>
      <c r="JI81">
        <f>IFERROR(VLOOKUP(CONCATENATE($G81, ".SP.DYN.LE00.IN"),AREA_WB_6ATTRS,Seq!N$1,FALSE),".")</f>
        <v>50.064707317073179</v>
      </c>
      <c r="JJ81">
        <f>IFERROR(VLOOKUP(CONCATENATE($G81, ".SP.DYN.LE00.IN"),AREA_WB_6ATTRS,Seq!O$1,FALSE),".")</f>
        <v>49.835975609756105</v>
      </c>
      <c r="JK81">
        <f>IFERROR(VLOOKUP(CONCATENATE($G81, ".SP.DYN.LE00.IN"),AREA_WB_6ATTRS,Seq!P$1,FALSE),".")</f>
        <v>49.666024390243905</v>
      </c>
      <c r="JL81">
        <f>IFERROR(VLOOKUP(CONCATENATE($G81, ".SP.DYN.LE00.IN"),AREA_WB_6ATTRS,Seq!Q$1,FALSE),".")</f>
        <v>49.573756097560988</v>
      </c>
      <c r="JM81">
        <f>IFERROR(VLOOKUP(CONCATENATE($G81, ".SP.DYN.LE00.IN"),AREA_WB_6ATTRS,Seq!R$1,FALSE),".")</f>
        <v>49.567634146341469</v>
      </c>
      <c r="JN81">
        <f>IFERROR(VLOOKUP(CONCATENATE($G81, ".SP.DYN.LE00.IN"),AREA_WB_6ATTRS,Seq!S$1,FALSE),".")</f>
        <v>49.644536585365856</v>
      </c>
      <c r="JO81">
        <f>IFERROR(VLOOKUP(CONCATENATE($G81, ".SP.DYN.LE00.IN"),AREA_WB_6ATTRS,Seq!T$1,FALSE),".")</f>
        <v>49.800853658536582</v>
      </c>
      <c r="JP81">
        <f>IFERROR(VLOOKUP(CONCATENATE($G81, ".SP.DYN.LE00.IN"),AREA_WB_6ATTRS,Seq!U$1,FALSE),".")</f>
        <v>50.040975609756103</v>
      </c>
      <c r="JQ81">
        <f>IFERROR(VLOOKUP(CONCATENATE($G81, ".SP.DYN.LE00.IN"),AREA_WB_6ATTRS,Seq!V$1,FALSE),".")</f>
        <v>50.373292682926838</v>
      </c>
      <c r="JR81">
        <f>IFERROR(VLOOKUP(CONCATENATE($G81, ".SP.DYN.LE00.IN"),AREA_WB_6ATTRS,Seq!W$1,FALSE),".")</f>
        <v>50.804731707317082</v>
      </c>
      <c r="JS81">
        <f>IFERROR(VLOOKUP(CONCATENATE($G81, ".SP.DYN.LE00.IN"),AREA_WB_6ATTRS,Seq!X$1,FALSE),".")</f>
        <v>51.328268292682928</v>
      </c>
      <c r="JT81">
        <f>IFERROR(VLOOKUP(CONCATENATE($G81, ".SP.DYN.LE00.IN"),AREA_WB_6ATTRS,Seq!Y$1,FALSE),".")</f>
        <v>51.935390243902447</v>
      </c>
      <c r="JU81">
        <f>IFERROR(VLOOKUP(CONCATENATE($G81, ".SP.DYN.LE00.IN"),AREA_WB_6ATTRS,Seq!Z$1,FALSE),".")</f>
        <v>52.611609756097572</v>
      </c>
      <c r="JV81">
        <f>IFERROR(VLOOKUP(CONCATENATE($G81, ".SP.DYN.LE00.IN"),AREA_WB_6ATTRS,Seq!AA$1,FALSE),".")</f>
        <v>53.346926829268298</v>
      </c>
      <c r="JW81">
        <f>IFERROR(VLOOKUP(CONCATENATE($G81, ".SP.DYN.LE00.IN"),AREA_WB_6ATTRS,Seq!AB$1,FALSE),".")</f>
        <v>54.129365853658541</v>
      </c>
      <c r="JX81">
        <f>IFERROR(VLOOKUP(CONCATENATE($G81, ".SP.DYN.LE00.IN"),AREA_WB_6ATTRS,Seq!AC$1,FALSE),".")</f>
        <v>54.942512195121964</v>
      </c>
      <c r="JY81">
        <f>IFERROR(VLOOKUP(CONCATENATE($G81, ".SP.DYN.LE00.IN"),AREA_WB_6ATTRS,Seq!AD$1,FALSE),".")</f>
        <v>55.769439024390245</v>
      </c>
      <c r="JZ81">
        <f>IFERROR(VLOOKUP(CONCATENATE($G81, ".SP.DYN.LE00.IN"),AREA_WB_6ATTRS,Seq!AE$1,FALSE),".")</f>
        <v>56.589731707317078</v>
      </c>
      <c r="KA81">
        <f>IFERROR(VLOOKUP(CONCATENATE($G81, ".SP.DYN.LE00.IN"),AREA_WB_6ATTRS,Seq!AF$1,FALSE),".")</f>
        <v>57.387487804878056</v>
      </c>
      <c r="KB81" t="str">
        <f>IFERROR(VLOOKUP(CONCATENATE($G81, ".SP.DYN.LE00.IN"),AREA_WB_6ATTRS,Seq!AG$1,FALSE),".")</f>
        <v>.</v>
      </c>
      <c r="KK81">
        <f t="shared" si="25"/>
        <v>86</v>
      </c>
      <c r="KL81">
        <f t="shared" si="64"/>
        <v>0</v>
      </c>
      <c r="KM81">
        <f t="shared" si="26"/>
        <v>45214526.602362812</v>
      </c>
      <c r="KN81">
        <f t="shared" si="27"/>
        <v>-43705184.862249568</v>
      </c>
      <c r="KO81" t="str">
        <f t="shared" si="65"/>
        <v>.</v>
      </c>
      <c r="KP81" t="str">
        <f>work!HA81</f>
        <v>.</v>
      </c>
      <c r="KQ81" t="str">
        <f>work!HB81</f>
        <v>.</v>
      </c>
      <c r="KR81" t="str">
        <f>work!HC81</f>
        <v>.</v>
      </c>
      <c r="KS81" t="str">
        <f>IF(ISNUMBER(work!HI81-work!HA81),work!HI81-work!HA81,".")</f>
        <v>.</v>
      </c>
      <c r="KT81" t="str">
        <f>IF(ISNUMBER(work!HJ81-work!HB81),work!HJ81-work!HB81,".")</f>
        <v>.</v>
      </c>
      <c r="KU81" t="str">
        <f>IF(ISNUMBER(work!HK81-work!HC81),work!HK81-work!HC81,".")</f>
        <v>.</v>
      </c>
      <c r="KW81">
        <f>IFERROR(work!HR81/work!HV81,".")</f>
        <v>1.1574673820601022E-5</v>
      </c>
      <c r="KX81">
        <f>IFERROR(work!HS81/work!HW81,".")</f>
        <v>8.1714011096841281E-6</v>
      </c>
      <c r="KY81">
        <f>IFERROR(work!HT81/work!HX81,".")</f>
        <v>5.2737498048712571E-6</v>
      </c>
      <c r="KZ81">
        <f>IFERROR(work!HU81/work!HY81,".")</f>
        <v>0</v>
      </c>
    </row>
    <row r="82" spans="1:312">
      <c r="A82" s="24">
        <f t="shared" si="44"/>
        <v>81</v>
      </c>
      <c r="B82" s="24" t="str">
        <f t="shared" si="45"/>
        <v>Out</v>
      </c>
      <c r="C82" s="24" t="str">
        <f t="shared" si="46"/>
        <v>Out</v>
      </c>
      <c r="D82" s="24" t="str">
        <f t="shared" si="47"/>
        <v>Out67</v>
      </c>
      <c r="E82" s="25" t="s">
        <v>2449</v>
      </c>
      <c r="F82" s="26" t="str">
        <f t="shared" si="48"/>
        <v>Togo</v>
      </c>
      <c r="G82" s="166" t="s">
        <v>1653</v>
      </c>
      <c r="H82" s="166" t="s">
        <v>5007</v>
      </c>
      <c r="I82" s="166" t="s">
        <v>5007</v>
      </c>
      <c r="J82" s="180" t="s">
        <v>5007</v>
      </c>
      <c r="K82" s="180" t="s">
        <v>5007</v>
      </c>
      <c r="L82" s="27">
        <f>IFERROR(VLOOKUP($F82,Area_FDI_84_96,Seq!B$1,FALSE),0)</f>
        <v>0</v>
      </c>
      <c r="M82" s="27">
        <f>IFERROR(VLOOKUP($F82,Area_FDI_84_96,Seq!C$1,FALSE),0)</f>
        <v>0</v>
      </c>
      <c r="N82" s="27">
        <f>IFERROR(VLOOKUP($F82,Area_FDI_84_96,Seq!D$1,FALSE),0)</f>
        <v>0</v>
      </c>
      <c r="O82" s="27">
        <f>IFERROR(VLOOKUP($F82,Area_FDI_84_96,Seq!E$1,FALSE),0)</f>
        <v>0</v>
      </c>
      <c r="P82" s="27">
        <f>IFERROR(VLOOKUP($F82,Area_FDI_84_96,Seq!F$1,FALSE),0)</f>
        <v>0</v>
      </c>
      <c r="Q82" s="27">
        <f>IFERROR(VLOOKUP($F82,Area_FDI_84_96,Seq!G$1,FALSE),0)</f>
        <v>0</v>
      </c>
      <c r="R82" s="27">
        <f>IFERROR(VLOOKUP($F82,Area_FDI_84_96,Seq!H$1,FALSE),0)</f>
        <v>0</v>
      </c>
      <c r="S82" s="27">
        <f>IFERROR(VLOOKUP($F82,Area_FDI_84_96,Seq!I$1,FALSE),0)</f>
        <v>0</v>
      </c>
      <c r="T82" s="27">
        <f>IFERROR(VALUE(VLOOKUP($E82,Area_FDI_92_95,Seq!B$1,FALSE)),0)</f>
        <v>0</v>
      </c>
      <c r="U82" s="27">
        <f>IFERROR(VALUE(VLOOKUP($E82,Area_FDI_92_95,Seq!C$1,FALSE)),0)</f>
        <v>79</v>
      </c>
      <c r="V82" s="27">
        <f>IFERROR(VALUE(VLOOKUP($E82,Area_FDI_92_95,Seq!D$1,FALSE)),0)</f>
        <v>7</v>
      </c>
      <c r="W82" s="27">
        <f>IFERROR(VALUE(VLOOKUP($E82,Area_FDI_92_95,Seq!E$1,FALSE)),0)</f>
        <v>69</v>
      </c>
      <c r="X82" s="27">
        <f>IFERROR(VALUE(VLOOKUP($E82,Area_FDI_96_99,Seq!B$1,FALSE)),0)</f>
        <v>0</v>
      </c>
      <c r="Y82" s="27">
        <f>IFERROR(VALUE(VLOOKUP($E82,Area_FDI_96_99,Seq!C$1,FALSE)),0)</f>
        <v>56</v>
      </c>
      <c r="Z82" s="27">
        <f>IFERROR(VALUE(VLOOKUP($E82,Area_FDI_96_99,Seq!D$1,FALSE)),0)</f>
        <v>0</v>
      </c>
      <c r="AA82" s="27">
        <f>IFERROR(VALUE(VLOOKUP($E82,Area_FDI_96_99,Seq!E$1,FALSE)),0)</f>
        <v>10</v>
      </c>
      <c r="AB82" s="27">
        <f t="shared" si="49"/>
        <v>10</v>
      </c>
      <c r="AC82" s="27">
        <f t="shared" si="50"/>
        <v>18</v>
      </c>
      <c r="AD82" s="27">
        <f t="shared" si="51"/>
        <v>15</v>
      </c>
      <c r="AE82" s="27">
        <f t="shared" si="52"/>
        <v>210</v>
      </c>
      <c r="AF82" s="27">
        <f t="shared" si="53"/>
        <v>19</v>
      </c>
      <c r="AG82" s="27">
        <f t="shared" si="54"/>
        <v>21</v>
      </c>
      <c r="AH82" s="27">
        <f t="shared" si="55"/>
        <v>0</v>
      </c>
      <c r="AI82" s="27">
        <f t="shared" si="56"/>
        <v>15</v>
      </c>
      <c r="AJ82" s="27">
        <f t="shared" si="57"/>
        <v>0</v>
      </c>
      <c r="AK82" s="27">
        <f t="shared" si="58"/>
        <v>0</v>
      </c>
      <c r="AL82" s="27">
        <f t="shared" si="59"/>
        <v>0</v>
      </c>
      <c r="AM82" s="27"/>
      <c r="AN82" s="27"/>
      <c r="AO82" s="27"/>
      <c r="AP82" s="27"/>
      <c r="AQ82" s="27"/>
      <c r="AR82" s="27"/>
      <c r="AS82" s="27"/>
      <c r="AT82" s="27">
        <f>IFERROR(work!D82+work!AP82,".")</f>
        <v>18387998.12659958</v>
      </c>
      <c r="AU82" s="27">
        <f>IFERROR(work!E82+work!AQ82,".")</f>
        <v>19336179.454527471</v>
      </c>
      <c r="AV82" s="27">
        <f>IFERROR(work!F82+work!AR82,".")</f>
        <v>21084259.513513148</v>
      </c>
      <c r="AW82" s="27">
        <f>IFERROR(work!G82+work!AS82,".")</f>
        <v>23368165.502038717</v>
      </c>
      <c r="AX82" s="27">
        <f>IFERROR(work!H82+work!AT82,".")</f>
        <v>26912142.670762014</v>
      </c>
      <c r="AY82" s="27">
        <f>IFERROR(work!I82+work!AU82,".")</f>
        <v>30538339.886298221</v>
      </c>
      <c r="AZ82" s="27">
        <f>IFERROR(work!J82+work!AV82,".")</f>
        <v>33219060.290076017</v>
      </c>
      <c r="BA82" s="27">
        <f>IFERROR(work!K82+work!AW82,".")</f>
        <v>37062080.076615363</v>
      </c>
      <c r="BB82" s="27">
        <f>IFERROR(work!L82+work!AX82,".")</f>
        <v>41245708.648977436</v>
      </c>
      <c r="BC82" s="27">
        <f>IFERROR(work!M82+work!AY82,".")</f>
        <v>42936742.551789798</v>
      </c>
      <c r="BD82" s="27">
        <f>IFERROR(work!N82+work!AZ82,".")</f>
        <v>44564112.679193825</v>
      </c>
      <c r="BE82" s="27">
        <f>IFERROR(work!O82+work!BA82,".")</f>
        <v>48653689.641830571</v>
      </c>
      <c r="BF82" s="27">
        <f>IFERROR(work!P82+work!BB82,".")</f>
        <v>55543691.618215598</v>
      </c>
      <c r="BG82" s="27">
        <f>IFERROR(work!Q82+work!BC82,".")</f>
        <v>63290885.420530155</v>
      </c>
      <c r="BH82" s="27">
        <f>IFERROR(work!R82+work!BD82,".")</f>
        <v>71583580.166773349</v>
      </c>
      <c r="BI82" s="27">
        <f>IFERROR(work!S82+work!BE82,".")</f>
        <v>79383226.486006275</v>
      </c>
      <c r="BJ82" s="27">
        <f>IFERROR(work!T82+work!BF82,".")</f>
        <v>87320331.124687508</v>
      </c>
      <c r="BK82" s="27">
        <f>IFERROR(work!U82+work!BG82,".")</f>
        <v>95446905.4052874</v>
      </c>
      <c r="BL82" s="27">
        <f>IFERROR(work!V82+work!BH82,".")</f>
        <v>102878605.52554844</v>
      </c>
      <c r="BM82" s="27">
        <f>IFERROR(work!W82+work!BI82,".")</f>
        <v>110690864.65904415</v>
      </c>
      <c r="BN82" s="27">
        <f>IFERROR(work!X82+work!BJ82,".")</f>
        <v>119976917.77415569</v>
      </c>
      <c r="BO82" s="27">
        <f>IFERROR(work!Y82+work!BK82,".")</f>
        <v>129922154.24449289</v>
      </c>
      <c r="BP82" s="27">
        <f>IFERROR(work!Z82+work!BL82,".")</f>
        <v>141732310.19123876</v>
      </c>
      <c r="BQ82" s="27">
        <f>IFERROR(work!AA82+work!BM82,".")</f>
        <v>155899176.44545346</v>
      </c>
      <c r="BR82" s="27">
        <f>IFERROR(work!AB82+work!BN82,".")</f>
        <v>171634426.94681084</v>
      </c>
      <c r="BS82" s="27">
        <f>IFERROR(work!AC82+work!BO82,".")</f>
        <v>191015435.49798724</v>
      </c>
      <c r="BT82" s="27">
        <f>IFERROR(work!AD82+work!BP82,".")</f>
        <v>215262566.25679567</v>
      </c>
      <c r="BU82" s="27">
        <f>IFERROR(work!AE82+work!BQ82,".")</f>
        <v>245812898.67847115</v>
      </c>
      <c r="BV82" s="27">
        <f>IFERROR(work!AF82+work!BR82,".")</f>
        <v>269400423.58753163</v>
      </c>
      <c r="BW82" s="27">
        <f>IFERROR(work!AG82+work!BS82,".")</f>
        <v>294176358.03484046</v>
      </c>
      <c r="BX82" s="27">
        <f>IFERROR(work!AH82+work!BT82,".")</f>
        <v>324760402.46757621</v>
      </c>
      <c r="BY82" s="27">
        <f>IFERROR(work!AI82+work!BU82,".")</f>
        <v>354305311.30723506</v>
      </c>
      <c r="BZ82" s="27"/>
      <c r="CA82" s="27"/>
      <c r="CB82" s="27"/>
      <c r="CC82" s="27"/>
      <c r="CD82" s="27"/>
      <c r="CE82" s="27"/>
      <c r="CF82" s="27">
        <f>IFERROR(work!AP82-work!D82,".")</f>
        <v>-18200225.961121798</v>
      </c>
      <c r="CG82" s="27">
        <f>IFERROR(work!AQ82-work!E82,".")</f>
        <v>-19154632.285755429</v>
      </c>
      <c r="CH82" s="27">
        <f>IFERROR(work!AR82-work!F82,".")</f>
        <v>-20909216.095135517</v>
      </c>
      <c r="CI82" s="27">
        <f>IFERROR(work!AS82-work!G82,".")</f>
        <v>-23202598.947952807</v>
      </c>
      <c r="CJ82" s="27">
        <f>IFERROR(work!AT82-work!H82,".")</f>
        <v>-26737377.975628134</v>
      </c>
      <c r="CK82" s="27">
        <f>IFERROR(work!AU82-work!I82,".")</f>
        <v>-30353866.047354523</v>
      </c>
      <c r="CL82" s="27">
        <f>IFERROR(work!AV82-work!J82,".")</f>
        <v>-33031659.765738204</v>
      </c>
      <c r="CM82" s="27">
        <f>IFERROR(work!AW82-work!K82,".")</f>
        <v>-36873723.505673319</v>
      </c>
      <c r="CN82" s="27">
        <f>IFERROR(work!AX82-work!L82,".")</f>
        <v>-41044840.738109849</v>
      </c>
      <c r="CO82" s="27">
        <f>IFERROR(work!AY82-work!M82,".")</f>
        <v>-42727719.360168211</v>
      </c>
      <c r="CP82" s="27">
        <f>IFERROR(work!AZ82-work!N82,".")</f>
        <v>-44355598.785418555</v>
      </c>
      <c r="CQ82" s="27">
        <f>IFERROR(work!BA82-work!O82,".")</f>
        <v>-48446635.277526118</v>
      </c>
      <c r="CR82" s="27">
        <f>IFERROR(work!BB82-work!P82,".")</f>
        <v>-55344879.439689644</v>
      </c>
      <c r="CS82" s="27">
        <f>IFERROR(work!BC82-work!Q82,".")</f>
        <v>-63122085.585482001</v>
      </c>
      <c r="CT82" s="27">
        <f>IFERROR(work!BD82-work!R82,".")</f>
        <v>-71389490.041026235</v>
      </c>
      <c r="CU82" s="27">
        <f>IFERROR(work!BE82-work!S82,".")</f>
        <v>-79173908.374443427</v>
      </c>
      <c r="CV82" s="27">
        <f>IFERROR(work!BF82-work!T82,".")</f>
        <v>-87092517.221807316</v>
      </c>
      <c r="CW82" s="27">
        <f>IFERROR(work!BG82-work!U82,".")</f>
        <v>-95186337.837431446</v>
      </c>
      <c r="CX82" s="27">
        <f>IFERROR(work!BH82-work!V82,".")</f>
        <v>-102624030.69010259</v>
      </c>
      <c r="CY82" s="27">
        <f>IFERROR(work!BI82-work!W82,".")</f>
        <v>-110429971.90899634</v>
      </c>
      <c r="CZ82" s="27">
        <f>IFERROR(work!BJ82-work!X82,".")</f>
        <v>-119718069.06560017</v>
      </c>
      <c r="DA82" s="27">
        <f>IFERROR(work!BK82-work!Y82,".")</f>
        <v>-129667516.50296268</v>
      </c>
      <c r="DB82" s="27">
        <f>IFERROR(work!BL82-work!Z82,".")</f>
        <v>-141480020.59423524</v>
      </c>
      <c r="DC82" s="27">
        <f>IFERROR(work!BM82-work!AA82,".")</f>
        <v>-155634387.41856754</v>
      </c>
      <c r="DD82" s="27">
        <f>IFERROR(work!BN82-work!AB82,".")</f>
        <v>-171364026.86747772</v>
      </c>
      <c r="DE82" s="27">
        <f>IFERROR(work!BO82-work!AC82,".")</f>
        <v>-190741843.59731552</v>
      </c>
      <c r="DF82" s="27">
        <f>IFERROR(work!BP82-work!AD82,".")</f>
        <v>-214977887.28360894</v>
      </c>
      <c r="DG82" s="27">
        <f>IFERROR(work!BQ82-work!AE82,".")</f>
        <v>-245521699.2646724</v>
      </c>
      <c r="DH82" s="27">
        <f>IFERROR(work!BR82-work!AF82,".")</f>
        <v>-269102295.7581529</v>
      </c>
      <c r="DI82" s="27">
        <f>IFERROR(work!BS82-work!AG82,".")</f>
        <v>-293868611.49064815</v>
      </c>
      <c r="DJ82" s="27">
        <f>IFERROR(work!BT82-work!AH82,".")</f>
        <v>-324441243.88856322</v>
      </c>
      <c r="DK82" s="27">
        <f>IFERROR(work!BU82-work!AI82,".")</f>
        <v>-353973684.86731285</v>
      </c>
      <c r="DL82" s="27"/>
      <c r="DM82" s="27"/>
      <c r="DN82" s="27"/>
      <c r="DO82" s="27"/>
      <c r="DP82" s="27"/>
      <c r="DQ82" s="27"/>
      <c r="DR82" s="27"/>
      <c r="DS82" s="27" t="str">
        <f>IFERROR(work!DO82-work!CC82,".")</f>
        <v>.</v>
      </c>
      <c r="DT82" s="27" t="str">
        <f>IFERROR(work!DP82-work!CD82,".")</f>
        <v>.</v>
      </c>
      <c r="DU82" s="27" t="str">
        <f>IFERROR(work!DQ82-work!CE82,".")</f>
        <v>.</v>
      </c>
      <c r="DV82" s="27" t="str">
        <f>IFERROR(work!DR82-work!CF82,".")</f>
        <v>.</v>
      </c>
      <c r="DW82" s="27" t="str">
        <f>IFERROR(work!DS82-work!CG82,".")</f>
        <v>.</v>
      </c>
      <c r="DX82" s="27" t="str">
        <f>IFERROR(work!DT82-work!CH82,".")</f>
        <v>.</v>
      </c>
      <c r="DY82" s="27" t="str">
        <f>IFERROR(work!DU82-work!CI82,".")</f>
        <v>.</v>
      </c>
      <c r="DZ82" s="27" t="str">
        <f>IFERROR(work!DV82-work!CJ82,".")</f>
        <v>.</v>
      </c>
      <c r="EA82" s="27" t="str">
        <f>IFERROR(work!DW82-work!CK82,".")</f>
        <v>.</v>
      </c>
      <c r="EB82" s="27" t="str">
        <f>IFERROR(work!DX82-work!CL82,".")</f>
        <v>.</v>
      </c>
      <c r="EC82" s="27" t="str">
        <f>IFERROR(work!DY82-work!CM82,".")</f>
        <v>.</v>
      </c>
      <c r="ED82" s="27" t="str">
        <f>IFERROR(work!DZ82-work!CN82,".")</f>
        <v>.</v>
      </c>
      <c r="EE82" s="27" t="str">
        <f>IFERROR(work!EA82-work!CO82,".")</f>
        <v>.</v>
      </c>
      <c r="EF82" s="27" t="str">
        <f>IFERROR(work!EB82-work!CP82,".")</f>
        <v>.</v>
      </c>
      <c r="EG82" s="27" t="str">
        <f>IFERROR(work!EC82-work!CQ82,".")</f>
        <v>.</v>
      </c>
      <c r="EH82" s="27" t="str">
        <f>IFERROR(work!ED82-work!CR82,".")</f>
        <v>.</v>
      </c>
      <c r="EI82" s="27" t="str">
        <f>IFERROR(work!EE82-work!CS82,".")</f>
        <v>.</v>
      </c>
      <c r="EJ82" s="27" t="str">
        <f>IFERROR(work!EF82-work!CT82,".")</f>
        <v>.</v>
      </c>
      <c r="EK82" s="27" t="str">
        <f>IFERROR(work!EG82-work!CU82,".")</f>
        <v>.</v>
      </c>
      <c r="EL82" s="27" t="str">
        <f>IFERROR(work!EH82-work!CV82,".")</f>
        <v>.</v>
      </c>
      <c r="EM82" s="27" t="str">
        <f>IFERROR(work!EI82-work!CW82,".")</f>
        <v>.</v>
      </c>
      <c r="EN82" s="27" t="str">
        <f>IFERROR(work!EJ82-work!CX82,".")</f>
        <v>.</v>
      </c>
      <c r="EO82" s="27" t="str">
        <f>IFERROR(work!EK82-work!CY82,".")</f>
        <v>.</v>
      </c>
      <c r="EP82" s="27" t="str">
        <f>IFERROR(work!EL82-work!CZ82,".")</f>
        <v>.</v>
      </c>
      <c r="EQ82" s="27" t="str">
        <f>IFERROR(work!EM82-work!DA82,".")</f>
        <v>.</v>
      </c>
      <c r="ER82" s="27" t="str">
        <f>IFERROR(work!EN82-work!DB82,".")</f>
        <v>.</v>
      </c>
      <c r="ES82" s="27" t="str">
        <f>IFERROR(work!EO82-work!DC82,".")</f>
        <v>.</v>
      </c>
      <c r="ET82" s="27" t="str">
        <f>IFERROR(work!EP82-work!DD82,".")</f>
        <v>.</v>
      </c>
      <c r="EU82" s="27" t="str">
        <f>IFERROR(work!EQ82-work!DE82,".")</f>
        <v>.</v>
      </c>
      <c r="EV82" s="27" t="str">
        <f>IFERROR(work!ER82-work!DF82,".")</f>
        <v>.</v>
      </c>
      <c r="EW82" s="27" t="str">
        <f>IFERROR(work!ES82-work!DG82,".")</f>
        <v>.</v>
      </c>
      <c r="EX82" s="27" t="str">
        <f>IFERROR(work!ET82-work!DH82,".")</f>
        <v>.</v>
      </c>
      <c r="EY82" s="27"/>
      <c r="EZ82" s="27"/>
      <c r="FA82" s="27"/>
      <c r="FB82" s="27"/>
      <c r="FC82" s="27"/>
      <c r="FD82" s="27"/>
      <c r="FE82" s="27" t="str">
        <f>IF(ISNUMBER(work!GZ82/work!HD82),work!GZ82/work!HD82,".")</f>
        <v>.</v>
      </c>
      <c r="FF82" s="27" t="str">
        <f>IF(ISNUMBER(work!HA82/work!HE82),work!HA82/work!HE82,".")</f>
        <v>.</v>
      </c>
      <c r="FG82" s="27" t="str">
        <f>IF(ISNUMBER(work!HB82/work!HF82),work!HB82/work!HF82,".")</f>
        <v>.</v>
      </c>
      <c r="FH82" s="27" t="str">
        <f>IF(ISNUMBER(work!HC82/work!HG82),work!HC82/work!HG82,".")</f>
        <v>.</v>
      </c>
      <c r="FI82" s="27" t="str">
        <f>IF(ISNUMBER((work!HA82+work!HB82)/(work!HE82+work!HF82)),(work!HA82+work!HB82)/(work!HE82+work!HF82),".")</f>
        <v>.</v>
      </c>
      <c r="FJ82" s="27" t="str">
        <f>IF(ISNUMBER(work!HH82/work!HL82),work!HH82/work!HL82,".")</f>
        <v>.</v>
      </c>
      <c r="FK82" s="27" t="str">
        <f>IF(ISNUMBER(work!HI82/work!HM82),work!HI82/work!HM82,".")</f>
        <v>.</v>
      </c>
      <c r="FL82" s="27" t="str">
        <f>IF(ISNUMBER(work!HJ82/work!HN82),work!HJ82/work!HN82,".")</f>
        <v>.</v>
      </c>
      <c r="FM82" s="27" t="str">
        <f>IF(ISNUMBER(work!HK82/work!HO82),work!HK82/work!HO82,".")</f>
        <v>.</v>
      </c>
      <c r="FN82" s="27" t="str">
        <f>IF(ISNUMBER((work!HI82+work!HJ82)/(work!HM82+work!HN82)),(work!HI82+work!HJ82)/(work!HM82+work!HN82),".")</f>
        <v>.</v>
      </c>
      <c r="FO82" s="27" t="s">
        <v>5007</v>
      </c>
      <c r="FP82" s="27" t="s">
        <v>5007</v>
      </c>
      <c r="FQ82" s="27" t="s">
        <v>5007</v>
      </c>
      <c r="FR82" s="27" t="s">
        <v>5007</v>
      </c>
      <c r="FS82" s="27" t="s">
        <v>5007</v>
      </c>
      <c r="FT82" s="27" t="str">
        <f>work!GM82</f>
        <v>.</v>
      </c>
      <c r="FU82" s="27" t="str">
        <f>work!GN82</f>
        <v>.</v>
      </c>
      <c r="FV82" s="27" t="str">
        <f>work!GO82</f>
        <v>.</v>
      </c>
      <c r="FW82" s="27" t="s">
        <v>5007</v>
      </c>
      <c r="FX82" s="27"/>
      <c r="FY82" s="27">
        <f t="shared" si="60"/>
        <v>11666.923000000001</v>
      </c>
      <c r="FZ82">
        <f t="shared" si="62"/>
        <v>10</v>
      </c>
      <c r="GA82" t="str">
        <f>work!HC82</f>
        <v>.</v>
      </c>
      <c r="GB82" t="str">
        <f>IF(ISNUMBER(work!HA82+work!HB82),work!HA82+work!HB82,".")</f>
        <v>.</v>
      </c>
      <c r="GC82" t="str">
        <f>IF(ISNUMBER(work!HK82-work!HC82),work!HK82-work!HC82,".")</f>
        <v>.</v>
      </c>
      <c r="GD82" t="str">
        <f>IF(ISNUMBER(work!HI82+work!HJ82-work!HA82-work!HB82),(work!HI82+work!HJ82-work!HA82-work!HB82),".")</f>
        <v>.</v>
      </c>
      <c r="GH82" t="str">
        <f>work!GQ82</f>
        <v>.</v>
      </c>
      <c r="GI82" t="str">
        <f>work!GR82</f>
        <v>.</v>
      </c>
      <c r="GJ82" t="str">
        <f>work!GZ82</f>
        <v>.</v>
      </c>
      <c r="GK82" t="str">
        <f>work!HH82</f>
        <v>.</v>
      </c>
      <c r="GL82">
        <f t="shared" si="61"/>
        <v>0</v>
      </c>
      <c r="GM82" t="str">
        <f>IFERROR(VLOOKUP($F82,AREA_EM_ALLYEAR,Seq!B$1,FALSE),".")</f>
        <v>.</v>
      </c>
      <c r="GN82" t="str">
        <f>IFERROR(VLOOKUP($F82,AREA_EM_ALLYEAR,Seq!C$1,FALSE),".")</f>
        <v>.</v>
      </c>
      <c r="GO82" t="str">
        <f>IFERROR(VLOOKUP($F82,AREA_EM_ALLYEAR,Seq!D$1,FALSE),".")</f>
        <v>.</v>
      </c>
      <c r="GP82" t="str">
        <f>IFERROR(VLOOKUP($F82,AREA_EM_ALLYEAR,Seq!E$1,FALSE),".")</f>
        <v>.</v>
      </c>
      <c r="GQ82" t="str">
        <f>IFERROR(VLOOKUP($F82,AREA_EM_ALLYEAR,Seq!F$1,FALSE),".")</f>
        <v>.</v>
      </c>
      <c r="GR82" t="str">
        <f>IFERROR(VLOOKUP($F82,AREA_EM_ALLYEAR,Seq!G$1,FALSE),".")</f>
        <v>.</v>
      </c>
      <c r="GS82" t="str">
        <f>IFERROR(VLOOKUP($F82,AREA_EM_ALLYEAR,Seq!H$1,FALSE),".")</f>
        <v>.</v>
      </c>
      <c r="GT82" t="str">
        <f>IFERROR(VLOOKUP($F82,AREA_EM_ALLYEAR,Seq!I$1,FALSE),".")</f>
        <v>.</v>
      </c>
      <c r="GU82" t="str">
        <f>IFERROR(VLOOKUP($F82,AREA_EM_ALLYEAR,Seq!J$1,FALSE),".")</f>
        <v>.</v>
      </c>
      <c r="GV82" t="str">
        <f>IFERROR(VLOOKUP($F82,AREA_EM_ALLYEAR,Seq!K$1,FALSE),".")</f>
        <v>.</v>
      </c>
      <c r="GW82" t="str">
        <f>IFERROR(VLOOKUP($F82,AREA_EM_ALLYEAR,Seq!L$1,FALSE),".")</f>
        <v>.</v>
      </c>
      <c r="GX82" t="str">
        <f>IFERROR(VLOOKUP($F82,AREA_EM_ALLYEAR,Seq!M$1,FALSE),".")</f>
        <v>.</v>
      </c>
      <c r="GY82" t="str">
        <f>IFERROR(VLOOKUP($F82,AREA_EM_ALLYEAR,Seq!N$1,FALSE),".")</f>
        <v>.</v>
      </c>
      <c r="GZ82" t="str">
        <f>IFERROR(VLOOKUP($F82,AREA_EM_ALLYEAR,Seq!O$1,FALSE),".")</f>
        <v>.</v>
      </c>
      <c r="HA82" t="str">
        <f t="shared" si="63"/>
        <v>.</v>
      </c>
      <c r="HK82" s="139">
        <f>IFERROR(VLOOKUP(CONCATENATE($G82, ".SP.DYN.LE00.IN"),AREA_WB_6ATTRS,Seq!B$1,FALSE)-VLOOKUP("CHN.SP.DYN.LE00.IN",AREA_WB_6ATTRS,Seq!B$1,FALSE),".")</f>
        <v>-17.371121951219529</v>
      </c>
      <c r="HL82" s="139">
        <f>IFERROR(VLOOKUP(CONCATENATE($G82, ".SP.DYN.LE00.IN"),AREA_WB_6ATTRS,Seq!C$1,FALSE)-VLOOKUP("CHN.SP.DYN.LE00.IN",AREA_WB_6ATTRS,Seq!C$1,FALSE),".")</f>
        <v>-17.268243902439032</v>
      </c>
      <c r="HM82" s="139">
        <f>IFERROR(VLOOKUP(CONCATENATE($G82, ".SP.DYN.LE00.IN"),AREA_WB_6ATTRS,Seq!D$1,FALSE)-VLOOKUP("CHN.SP.DYN.LE00.IN",AREA_WB_6ATTRS,Seq!D$1,FALSE),".")</f>
        <v>-17.170707317073166</v>
      </c>
      <c r="HN82" s="139">
        <f>IFERROR(VLOOKUP(CONCATENATE($G82, ".SP.DYN.LE00.IN"),AREA_WB_6ATTRS,Seq!E$1,FALSE)-VLOOKUP("CHN.SP.DYN.LE00.IN",AREA_WB_6ATTRS,Seq!E$1,FALSE),".")</f>
        <v>-17.072121951219515</v>
      </c>
      <c r="HO82" s="139">
        <f>IFERROR(VLOOKUP(CONCATENATE($G82, ".SP.DYN.LE00.IN"),AREA_WB_6ATTRS,Seq!F$1,FALSE)-VLOOKUP("CHN.SP.DYN.LE00.IN",AREA_WB_6ATTRS,Seq!F$1,FALSE),".")</f>
        <v>-16.974487804878045</v>
      </c>
      <c r="HP82" s="139">
        <f>IFERROR(VLOOKUP(CONCATENATE($G82, ".SP.DYN.LE00.IN"),AREA_WB_6ATTRS,Seq!G$1,FALSE)-VLOOKUP("CHN.SP.DYN.LE00.IN",AREA_WB_6ATTRS,Seq!G$1,FALSE),".")</f>
        <v>-16.87926829268293</v>
      </c>
      <c r="HQ82" s="139">
        <f>IFERROR(VLOOKUP(CONCATENATE($G82, ".SP.DYN.LE00.IN"),AREA_WB_6ATTRS,Seq!H$1,FALSE)-VLOOKUP("CHN.SP.DYN.LE00.IN",AREA_WB_6ATTRS,Seq!H$1,FALSE),".")</f>
        <v>-16.786536585365859</v>
      </c>
      <c r="HR82" s="139">
        <f>IFERROR(VLOOKUP(CONCATENATE($G82, ".SP.DYN.LE00.IN"),AREA_WB_6ATTRS,Seq!I$1,FALSE)-VLOOKUP("CHN.SP.DYN.LE00.IN",AREA_WB_6ATTRS,Seq!I$1,FALSE),".")</f>
        <v>-16.695780487804882</v>
      </c>
      <c r="HS82" s="139">
        <f>IFERROR(VLOOKUP(CONCATENATE($G82, ".SP.DYN.LE00.IN"),AREA_WB_6ATTRS,Seq!J$1,FALSE)-VLOOKUP("CHN.SP.DYN.LE00.IN",AREA_WB_6ATTRS,Seq!J$1,FALSE),".")</f>
        <v>-16.611975609756101</v>
      </c>
      <c r="HT82" s="139">
        <f>IFERROR(VLOOKUP(CONCATENATE($G82, ".SP.DYN.LE00.IN"),AREA_WB_6ATTRS,Seq!K$1,FALSE)-VLOOKUP("CHN.SP.DYN.LE00.IN",AREA_WB_6ATTRS,Seq!K$1,FALSE),".")</f>
        <v>-16.533658536585371</v>
      </c>
      <c r="HU82" s="139">
        <f>IFERROR(VLOOKUP(CONCATENATE($G82, ".SP.DYN.LE00.IN"),AREA_WB_6ATTRS,Seq!L$1,FALSE)-VLOOKUP("CHN.SP.DYN.LE00.IN",AREA_WB_6ATTRS,Seq!L$1,FALSE),".")</f>
        <v>-16.467756097560965</v>
      </c>
      <c r="HV82" s="139">
        <f>IFERROR(VLOOKUP(CONCATENATE($G82, ".SP.DYN.LE00.IN"),AREA_WB_6ATTRS,Seq!M$1,FALSE)-VLOOKUP("CHN.SP.DYN.LE00.IN",AREA_WB_6ATTRS,Seq!M$1,FALSE),".")</f>
        <v>-16.417219512195132</v>
      </c>
      <c r="HW82" s="139">
        <f>IFERROR(VLOOKUP(CONCATENATE($G82, ".SP.DYN.LE00.IN"),AREA_WB_6ATTRS,Seq!N$1,FALSE)-VLOOKUP("CHN.SP.DYN.LE00.IN",AREA_WB_6ATTRS,Seq!N$1,FALSE),".")</f>
        <v>-16.383560975609754</v>
      </c>
      <c r="HX82" s="139">
        <f>IFERROR(VLOOKUP(CONCATENATE($G82, ".SP.DYN.LE00.IN"),AREA_WB_6ATTRS,Seq!O$1,FALSE)-VLOOKUP("CHN.SP.DYN.LE00.IN",AREA_WB_6ATTRS,Seq!O$1,FALSE),".")</f>
        <v>-16.36675609756098</v>
      </c>
      <c r="HY82" s="139">
        <f>IFERROR(VLOOKUP(CONCATENATE($G82, ".SP.DYN.LE00.IN"),AREA_WB_6ATTRS,Seq!P$1,FALSE)-VLOOKUP("CHN.SP.DYN.LE00.IN",AREA_WB_6ATTRS,Seq!P$1,FALSE),".")</f>
        <v>-16.365756097560975</v>
      </c>
      <c r="HZ82" s="139">
        <f>IFERROR(VLOOKUP(CONCATENATE($G82, ".SP.DYN.LE00.IN"),AREA_WB_6ATTRS,Seq!Q$1,FALSE)-VLOOKUP("CHN.SP.DYN.LE00.IN",AREA_WB_6ATTRS,Seq!Q$1,FALSE),".")</f>
        <v>-16.374634146341464</v>
      </c>
      <c r="IA82" s="139">
        <f>IFERROR(VLOOKUP(CONCATENATE($G82, ".SP.DYN.LE00.IN"),AREA_WB_6ATTRS,Seq!R$1,FALSE)-VLOOKUP("CHN.SP.DYN.LE00.IN",AREA_WB_6ATTRS,Seq!R$1,FALSE),".")</f>
        <v>-16.387853658536585</v>
      </c>
      <c r="IB82" s="139">
        <f>IFERROR(VLOOKUP(CONCATENATE($G82, ".SP.DYN.LE00.IN"),AREA_WB_6ATTRS,Seq!S$1,FALSE)-VLOOKUP("CHN.SP.DYN.LE00.IN",AREA_WB_6ATTRS,Seq!S$1,FALSE),".")</f>
        <v>-16.400463414634153</v>
      </c>
      <c r="IC82" s="139">
        <f>IFERROR(VLOOKUP(CONCATENATE($G82, ".SP.DYN.LE00.IN"),AREA_WB_6ATTRS,Seq!T$1,FALSE)-VLOOKUP("CHN.SP.DYN.LE00.IN",AREA_WB_6ATTRS,Seq!T$1,FALSE),".")</f>
        <v>-16.410024390243919</v>
      </c>
      <c r="ID82" s="139">
        <f>IFERROR(VLOOKUP(CONCATENATE($G82, ".SP.DYN.LE00.IN"),AREA_WB_6ATTRS,Seq!U$1,FALSE)-VLOOKUP("CHN.SP.DYN.LE00.IN",AREA_WB_6ATTRS,Seq!U$1,FALSE),".")</f>
        <v>-16.416097560975622</v>
      </c>
      <c r="IE82" s="139">
        <f>IFERROR(VLOOKUP(CONCATENATE($G82, ".SP.DYN.LE00.IN"),AREA_WB_6ATTRS,Seq!V$1,FALSE)-VLOOKUP("CHN.SP.DYN.LE00.IN",AREA_WB_6ATTRS,Seq!V$1,FALSE),".")</f>
        <v>-16.432219512195118</v>
      </c>
      <c r="IF82" s="139">
        <f>IFERROR(VLOOKUP(CONCATENATE($G82, ".SP.DYN.LE00.IN"),AREA_WB_6ATTRS,Seq!W$1,FALSE)-VLOOKUP("CHN.SP.DYN.LE00.IN",AREA_WB_6ATTRS,Seq!W$1,FALSE),".")</f>
        <v>-16.47143902439025</v>
      </c>
      <c r="IG82" s="139">
        <f>IFERROR(VLOOKUP(CONCATENATE($G82, ".SP.DYN.LE00.IN"),AREA_WB_6ATTRS,Seq!X$1,FALSE)-VLOOKUP("CHN.SP.DYN.LE00.IN",AREA_WB_6ATTRS,Seq!X$1,FALSE),".")</f>
        <v>-16.540804878048775</v>
      </c>
      <c r="IH82" s="139">
        <f>IFERROR(VLOOKUP(CONCATENATE($G82, ".SP.DYN.LE00.IN"),AREA_WB_6ATTRS,Seq!Y$1,FALSE)-VLOOKUP("CHN.SP.DYN.LE00.IN",AREA_WB_6ATTRS,Seq!Y$1,FALSE),".")</f>
        <v>-16.638317073170718</v>
      </c>
      <c r="II82" s="139">
        <f>IFERROR(VLOOKUP(CONCATENATE($G82, ".SP.DYN.LE00.IN"),AREA_WB_6ATTRS,Seq!Z$1,FALSE)-VLOOKUP("CHN.SP.DYN.LE00.IN",AREA_WB_6ATTRS,Seq!Z$1,FALSE),".")</f>
        <v>-16.753975609756104</v>
      </c>
      <c r="IJ82" s="139">
        <f>IFERROR(VLOOKUP(CONCATENATE($G82, ".SP.DYN.LE00.IN"),AREA_WB_6ATTRS,Seq!AA$1,FALSE)-VLOOKUP("CHN.SP.DYN.LE00.IN",AREA_WB_6ATTRS,Seq!AA$1,FALSE),".")</f>
        <v>-16.867317073170739</v>
      </c>
      <c r="IK82" s="139">
        <f>IFERROR(VLOOKUP(CONCATENATE($G82, ".SP.DYN.LE00.IN"),AREA_WB_6ATTRS,Seq!AB$1,FALSE)-VLOOKUP("CHN.SP.DYN.LE00.IN",AREA_WB_6ATTRS,Seq!AB$1,FALSE),".")</f>
        <v>-16.952292682926839</v>
      </c>
      <c r="IL82" s="139">
        <f>IFERROR(VLOOKUP(CONCATENATE($G82, ".SP.DYN.LE00.IN"),AREA_WB_6ATTRS,Seq!AC$1,FALSE)-VLOOKUP("CHN.SP.DYN.LE00.IN",AREA_WB_6ATTRS,Seq!AC$1,FALSE),".")</f>
        <v>-16.986390243902434</v>
      </c>
      <c r="IM82" s="139">
        <f>IFERROR(VLOOKUP(CONCATENATE($G82, ".SP.DYN.LE00.IN"),AREA_WB_6ATTRS,Seq!AD$1,FALSE)-VLOOKUP("CHN.SP.DYN.LE00.IN",AREA_WB_6ATTRS,Seq!AD$1,FALSE),".")</f>
        <v>-16.955024390243892</v>
      </c>
      <c r="IN82" s="139">
        <f>IFERROR(VLOOKUP(CONCATENATE($G82, ".SP.DYN.LE00.IN"),AREA_WB_6ATTRS,Seq!AE$1,FALSE)-VLOOKUP("CHN.SP.DYN.LE00.IN",AREA_WB_6ATTRS,Seq!AE$1,FALSE),".")</f>
        <v>-16.853707317073159</v>
      </c>
      <c r="IO82" s="139">
        <f>IFERROR(VLOOKUP(CONCATENATE($G82, ".SP.DYN.LE00.IN"),AREA_WB_6ATTRS,Seq!AF$1,FALSE)-VLOOKUP("CHN.SP.DYN.LE00.IN",AREA_WB_6ATTRS,Seq!AF$1,FALSE),".")</f>
        <v>-16.684390243902456</v>
      </c>
      <c r="IP82" s="139" t="str">
        <f>IFERROR(VLOOKUP(CONCATENATE($G82, ".SP.DYN.LE00.IN"),AREA_WB_6ATTRS,Seq!AG$1,FALSE)-VLOOKUP("CHN.SP.DYN.LE00.IN",AREA_WB_6ATTRS,Seq!AG$1,FALSE),".")</f>
        <v>.</v>
      </c>
      <c r="IW82">
        <f>IFERROR(VLOOKUP(CONCATENATE($G82, ".SP.DYN.LE00.IN"),AREA_WB_6ATTRS,Seq!B$1,FALSE),".")</f>
        <v>49.622682926829263</v>
      </c>
      <c r="IX82">
        <f>IFERROR(VLOOKUP(CONCATENATE($G82, ".SP.DYN.LE00.IN"),AREA_WB_6ATTRS,Seq!C$1,FALSE),".")</f>
        <v>49.994682926829277</v>
      </c>
      <c r="IY82">
        <f>IFERROR(VLOOKUP(CONCATENATE($G82, ".SP.DYN.LE00.IN"),AREA_WB_6ATTRS,Seq!D$1,FALSE),".")</f>
        <v>50.364195121951226</v>
      </c>
      <c r="IZ82">
        <f>IFERROR(VLOOKUP(CONCATENATE($G82, ".SP.DYN.LE00.IN"),AREA_WB_6ATTRS,Seq!E$1,FALSE),".")</f>
        <v>50.727731707317076</v>
      </c>
      <c r="JA82">
        <f>IFERROR(VLOOKUP(CONCATENATE($G82, ".SP.DYN.LE00.IN"),AREA_WB_6ATTRS,Seq!F$1,FALSE),".")</f>
        <v>51.084780487804885</v>
      </c>
      <c r="JB82">
        <f>IFERROR(VLOOKUP(CONCATENATE($G82, ".SP.DYN.LE00.IN"),AREA_WB_6ATTRS,Seq!G$1,FALSE),".")</f>
        <v>51.433878048780493</v>
      </c>
      <c r="JC82">
        <f>IFERROR(VLOOKUP(CONCATENATE($G82, ".SP.DYN.LE00.IN"),AREA_WB_6ATTRS,Seq!H$1,FALSE),".")</f>
        <v>51.772951219512201</v>
      </c>
      <c r="JD82">
        <f>IFERROR(VLOOKUP(CONCATENATE($G82, ".SP.DYN.LE00.IN"),AREA_WB_6ATTRS,Seq!I$1,FALSE),".")</f>
        <v>52.101536585365864</v>
      </c>
      <c r="JE82">
        <f>IFERROR(VLOOKUP(CONCATENATE($G82, ".SP.DYN.LE00.IN"),AREA_WB_6ATTRS,Seq!J$1,FALSE),".")</f>
        <v>52.415146341463426</v>
      </c>
      <c r="JF82">
        <f>IFERROR(VLOOKUP(CONCATENATE($G82, ".SP.DYN.LE00.IN"),AREA_WB_6ATTRS,Seq!K$1,FALSE),".")</f>
        <v>52.713268292682933</v>
      </c>
      <c r="JG82">
        <f>IFERROR(VLOOKUP(CONCATENATE($G82, ".SP.DYN.LE00.IN"),AREA_WB_6ATTRS,Seq!L$1,FALSE),".")</f>
        <v>52.991975609756111</v>
      </c>
      <c r="JH82">
        <f>IFERROR(VLOOKUP(CONCATENATE($G82, ".SP.DYN.LE00.IN"),AREA_WB_6ATTRS,Seq!M$1,FALSE),".")</f>
        <v>53.246804878048778</v>
      </c>
      <c r="JI82">
        <f>IFERROR(VLOOKUP(CONCATENATE($G82, ".SP.DYN.LE00.IN"),AREA_WB_6ATTRS,Seq!N$1,FALSE),".")</f>
        <v>53.478268292682927</v>
      </c>
      <c r="JJ82">
        <f>IFERROR(VLOOKUP(CONCATENATE($G82, ".SP.DYN.LE00.IN"),AREA_WB_6ATTRS,Seq!O$1,FALSE),".")</f>
        <v>53.68787804878049</v>
      </c>
      <c r="JK82">
        <f>IFERROR(VLOOKUP(CONCATENATE($G82, ".SP.DYN.LE00.IN"),AREA_WB_6ATTRS,Seq!P$1,FALSE),".")</f>
        <v>53.877170731707324</v>
      </c>
      <c r="JL82">
        <f>IFERROR(VLOOKUP(CONCATENATE($G82, ".SP.DYN.LE00.IN"),AREA_WB_6ATTRS,Seq!Q$1,FALSE),".")</f>
        <v>54.050097560975615</v>
      </c>
      <c r="JM82">
        <f>IFERROR(VLOOKUP(CONCATENATE($G82, ".SP.DYN.LE00.IN"),AREA_WB_6ATTRS,Seq!R$1,FALSE),".")</f>
        <v>54.211170731707327</v>
      </c>
      <c r="JN82">
        <f>IFERROR(VLOOKUP(CONCATENATE($G82, ".SP.DYN.LE00.IN"),AREA_WB_6ATTRS,Seq!S$1,FALSE),".")</f>
        <v>54.365853658536587</v>
      </c>
      <c r="JO82">
        <f>IFERROR(VLOOKUP(CONCATENATE($G82, ".SP.DYN.LE00.IN"),AREA_WB_6ATTRS,Seq!T$1,FALSE),".")</f>
        <v>54.517073170731706</v>
      </c>
      <c r="JP82">
        <f>IFERROR(VLOOKUP(CONCATENATE($G82, ".SP.DYN.LE00.IN"),AREA_WB_6ATTRS,Seq!U$1,FALSE),".")</f>
        <v>54.667292682926835</v>
      </c>
      <c r="JQ82">
        <f>IFERROR(VLOOKUP(CONCATENATE($G82, ".SP.DYN.LE00.IN"),AREA_WB_6ATTRS,Seq!V$1,FALSE),".")</f>
        <v>54.80948780487806</v>
      </c>
      <c r="JR82">
        <f>IFERROR(VLOOKUP(CONCATENATE($G82, ".SP.DYN.LE00.IN"),AREA_WB_6ATTRS,Seq!W$1,FALSE),".")</f>
        <v>54.934097560975616</v>
      </c>
      <c r="JS82">
        <f>IFERROR(VLOOKUP(CONCATENATE($G82, ".SP.DYN.LE00.IN"),AREA_WB_6ATTRS,Seq!X$1,FALSE),".")</f>
        <v>55.038634146341465</v>
      </c>
      <c r="JT82">
        <f>IFERROR(VLOOKUP(CONCATENATE($G82, ".SP.DYN.LE00.IN"),AREA_WB_6ATTRS,Seq!Y$1,FALSE),".")</f>
        <v>55.12656097560977</v>
      </c>
      <c r="JU82">
        <f>IFERROR(VLOOKUP(CONCATENATE($G82, ".SP.DYN.LE00.IN"),AREA_WB_6ATTRS,Seq!Z$1,FALSE),".")</f>
        <v>55.208365853658542</v>
      </c>
      <c r="JV82">
        <f>IFERROR(VLOOKUP(CONCATENATE($G82, ".SP.DYN.LE00.IN"),AREA_WB_6ATTRS,Seq!AA$1,FALSE),".")</f>
        <v>55.304000000000002</v>
      </c>
      <c r="JW82">
        <f>IFERROR(VLOOKUP(CONCATENATE($G82, ".SP.DYN.LE00.IN"),AREA_WB_6ATTRS,Seq!AB$1,FALSE),".")</f>
        <v>55.437439024390244</v>
      </c>
      <c r="JX82">
        <f>IFERROR(VLOOKUP(CONCATENATE($G82, ".SP.DYN.LE00.IN"),AREA_WB_6ATTRS,Seq!AC$1,FALSE),".")</f>
        <v>55.626195121951227</v>
      </c>
      <c r="JY82">
        <f>IFERROR(VLOOKUP(CONCATENATE($G82, ".SP.DYN.LE00.IN"),AREA_WB_6ATTRS,Seq!AD$1,FALSE),".")</f>
        <v>55.880317073170744</v>
      </c>
      <c r="JZ82">
        <f>IFERROR(VLOOKUP(CONCATENATE($G82, ".SP.DYN.LE00.IN"),AREA_WB_6ATTRS,Seq!AE$1,FALSE),".")</f>
        <v>56.202804878048795</v>
      </c>
      <c r="KA82">
        <f>IFERROR(VLOOKUP(CONCATENATE($G82, ".SP.DYN.LE00.IN"),AREA_WB_6ATTRS,Seq!AF$1,FALSE),".")</f>
        <v>56.588707317073172</v>
      </c>
      <c r="KB82" t="str">
        <f>IFERROR(VLOOKUP(CONCATENATE($G82, ".SP.DYN.LE00.IN"),AREA_WB_6ATTRS,Seq!AG$1,FALSE),".")</f>
        <v>.</v>
      </c>
      <c r="KK82">
        <f t="shared" si="25"/>
        <v>231</v>
      </c>
      <c r="KL82">
        <f t="shared" si="64"/>
        <v>0</v>
      </c>
      <c r="KM82">
        <f t="shared" si="26"/>
        <v>44564112.679193825</v>
      </c>
      <c r="KN82">
        <f t="shared" si="27"/>
        <v>-44355598.785418555</v>
      </c>
      <c r="KO82" t="str">
        <f t="shared" si="65"/>
        <v>.</v>
      </c>
      <c r="KP82" t="str">
        <f>work!HA82</f>
        <v>.</v>
      </c>
      <c r="KQ82" t="str">
        <f>work!HB82</f>
        <v>.</v>
      </c>
      <c r="KR82" t="str">
        <f>work!HC82</f>
        <v>.</v>
      </c>
      <c r="KS82" t="str">
        <f>IF(ISNUMBER(work!HI82-work!HA82),work!HI82-work!HA82,".")</f>
        <v>.</v>
      </c>
      <c r="KT82" t="str">
        <f>IF(ISNUMBER(work!HJ82-work!HB82),work!HJ82-work!HB82,".")</f>
        <v>.</v>
      </c>
      <c r="KU82" t="str">
        <f>IF(ISNUMBER(work!HK82-work!HC82),work!HK82-work!HC82,".")</f>
        <v>.</v>
      </c>
      <c r="KW82">
        <f>IFERROR(work!HR82/work!HV82,".")</f>
        <v>8.9420736776594319E-5</v>
      </c>
      <c r="KX82">
        <f>IFERROR(work!HS82/work!HW82,".")</f>
        <v>6.622619454861627E-5</v>
      </c>
      <c r="KY82">
        <f>IFERROR(work!HT82/work!HX82,".")</f>
        <v>5.1072075275665335E-5</v>
      </c>
      <c r="KZ82">
        <f>IFERROR(work!HU82/work!HY82,".")</f>
        <v>0</v>
      </c>
    </row>
    <row r="83" spans="1:312">
      <c r="A83" s="24">
        <f t="shared" si="44"/>
        <v>82</v>
      </c>
      <c r="B83" s="24" t="str">
        <f t="shared" si="45"/>
        <v>Out</v>
      </c>
      <c r="C83" s="24" t="str">
        <f t="shared" si="46"/>
        <v>Out</v>
      </c>
      <c r="D83" s="24" t="str">
        <f t="shared" si="47"/>
        <v>Out67</v>
      </c>
      <c r="E83" s="25" t="s">
        <v>2452</v>
      </c>
      <c r="F83" s="26" t="str">
        <f t="shared" si="48"/>
        <v>Burkina Faso</v>
      </c>
      <c r="G83" s="166" t="s">
        <v>1373</v>
      </c>
      <c r="H83" s="166" t="s">
        <v>5007</v>
      </c>
      <c r="I83" s="166" t="s">
        <v>5007</v>
      </c>
      <c r="J83" s="180" t="s">
        <v>5007</v>
      </c>
      <c r="K83" s="180" t="s">
        <v>5007</v>
      </c>
      <c r="L83" s="27">
        <f>IFERROR(VLOOKUP($F83,Area_FDI_84_96,Seq!B$1,FALSE),0)</f>
        <v>0</v>
      </c>
      <c r="M83" s="27">
        <f>IFERROR(VLOOKUP($F83,Area_FDI_84_96,Seq!C$1,FALSE),0)</f>
        <v>0</v>
      </c>
      <c r="N83" s="27">
        <f>IFERROR(VLOOKUP($F83,Area_FDI_84_96,Seq!D$1,FALSE),0)</f>
        <v>0</v>
      </c>
      <c r="O83" s="27">
        <f>IFERROR(VLOOKUP($F83,Area_FDI_84_96,Seq!E$1,FALSE),0)</f>
        <v>0</v>
      </c>
      <c r="P83" s="27">
        <f>IFERROR(VLOOKUP($F83,Area_FDI_84_96,Seq!F$1,FALSE),0)</f>
        <v>0</v>
      </c>
      <c r="Q83" s="27">
        <f>IFERROR(VLOOKUP($F83,Area_FDI_84_96,Seq!G$1,FALSE),0)</f>
        <v>0</v>
      </c>
      <c r="R83" s="27">
        <f>IFERROR(VLOOKUP($F83,Area_FDI_84_96,Seq!H$1,FALSE),0)</f>
        <v>0</v>
      </c>
      <c r="S83" s="27">
        <f>IFERROR(VLOOKUP($F83,Area_FDI_84_96,Seq!I$1,FALSE),0)</f>
        <v>0</v>
      </c>
      <c r="T83" s="27">
        <f>IFERROR(VALUE(VLOOKUP($E83,Area_FDI_92_95,Seq!B$1,FALSE)),0)</f>
        <v>0</v>
      </c>
      <c r="U83" s="27">
        <f>IFERROR(VALUE(VLOOKUP($E83,Area_FDI_92_95,Seq!C$1,FALSE)),0)</f>
        <v>15</v>
      </c>
      <c r="V83" s="27">
        <f>IFERROR(VALUE(VLOOKUP($E83,Area_FDI_92_95,Seq!D$1,FALSE)),0)</f>
        <v>18</v>
      </c>
      <c r="W83" s="27">
        <f>IFERROR(VALUE(VLOOKUP($E83,Area_FDI_92_95,Seq!E$1,FALSE)),0)</f>
        <v>0</v>
      </c>
      <c r="X83" s="27">
        <f>IFERROR(VALUE(VLOOKUP($E83,Area_FDI_96_99,Seq!B$1,FALSE)),0)</f>
        <v>0</v>
      </c>
      <c r="Y83" s="27">
        <f>IFERROR(VALUE(VLOOKUP($E83,Area_FDI_96_99,Seq!C$1,FALSE)),0)</f>
        <v>0</v>
      </c>
      <c r="Z83" s="27">
        <f>IFERROR(VALUE(VLOOKUP($E83,Area_FDI_96_99,Seq!D$1,FALSE)),0)</f>
        <v>0</v>
      </c>
      <c r="AA83" s="27">
        <f>IFERROR(VALUE(VLOOKUP($E83,Area_FDI_96_99,Seq!E$1,FALSE)),0)</f>
        <v>0</v>
      </c>
      <c r="AB83" s="27">
        <f t="shared" si="49"/>
        <v>0</v>
      </c>
      <c r="AC83" s="27">
        <f t="shared" si="50"/>
        <v>0</v>
      </c>
      <c r="AD83" s="27">
        <f t="shared" si="51"/>
        <v>0</v>
      </c>
      <c r="AE83" s="27">
        <f t="shared" si="52"/>
        <v>234</v>
      </c>
      <c r="AF83" s="27">
        <f t="shared" si="53"/>
        <v>98</v>
      </c>
      <c r="AG83" s="27">
        <f t="shared" si="54"/>
        <v>79</v>
      </c>
      <c r="AH83" s="27">
        <f t="shared" si="55"/>
        <v>75</v>
      </c>
      <c r="AI83" s="27">
        <f t="shared" si="56"/>
        <v>50</v>
      </c>
      <c r="AJ83" s="27">
        <f t="shared" si="57"/>
        <v>0</v>
      </c>
      <c r="AK83" s="27">
        <f t="shared" si="58"/>
        <v>0</v>
      </c>
      <c r="AL83" s="27">
        <f t="shared" si="59"/>
        <v>0</v>
      </c>
      <c r="AM83" s="27"/>
      <c r="AN83" s="27"/>
      <c r="AO83" s="27"/>
      <c r="AP83" s="27"/>
      <c r="AQ83" s="27"/>
      <c r="AR83" s="27"/>
      <c r="AS83" s="27"/>
      <c r="AT83" s="27">
        <f>IFERROR(work!D83+work!AP83,".")</f>
        <v>18404175.839045011</v>
      </c>
      <c r="AU83" s="27">
        <f>IFERROR(work!E83+work!AQ83,".")</f>
        <v>19360153.21374559</v>
      </c>
      <c r="AV83" s="27">
        <f>IFERROR(work!F83+work!AR83,".")</f>
        <v>21122457.51453333</v>
      </c>
      <c r="AW83" s="27">
        <f>IFERROR(work!G83+work!AS83,".")</f>
        <v>23411536.906214118</v>
      </c>
      <c r="AX83" s="27">
        <f>IFERROR(work!H83+work!AT83,".")</f>
        <v>26948671.095286302</v>
      </c>
      <c r="AY83" s="27">
        <f>IFERROR(work!I83+work!AU83,".")</f>
        <v>30580567.671648342</v>
      </c>
      <c r="AZ83" s="27">
        <f>IFERROR(work!J83+work!AV83,".")</f>
        <v>33270521.887731828</v>
      </c>
      <c r="BA83" s="27">
        <f>IFERROR(work!K83+work!AW83,".")</f>
        <v>37112720.580087841</v>
      </c>
      <c r="BB83" s="27">
        <f>IFERROR(work!L83+work!AX83,".")</f>
        <v>41298486.590034053</v>
      </c>
      <c r="BC83" s="27">
        <f>IFERROR(work!M83+work!AY83,".")</f>
        <v>42988737.317734927</v>
      </c>
      <c r="BD83" s="27">
        <f>IFERROR(work!N83+work!AZ83,".")</f>
        <v>44615418.472634047</v>
      </c>
      <c r="BE83" s="27">
        <f>IFERROR(work!O83+work!BA83,".")</f>
        <v>48719834.716380939</v>
      </c>
      <c r="BF83" s="27">
        <f>IFERROR(work!P83+work!BB83,".")</f>
        <v>55614352.631256506</v>
      </c>
      <c r="BG83" s="27">
        <f>IFERROR(work!Q83+work!BC83,".")</f>
        <v>63382439.282364972</v>
      </c>
      <c r="BH83" s="27">
        <f>IFERROR(work!R83+work!BD83,".")</f>
        <v>71664802.688257918</v>
      </c>
      <c r="BI83" s="27">
        <f>IFERROR(work!S83+work!BE83,".")</f>
        <v>79467025.456193253</v>
      </c>
      <c r="BJ83" s="27">
        <f>IFERROR(work!T83+work!BF83,".")</f>
        <v>87415640.368080169</v>
      </c>
      <c r="BK83" s="27">
        <f>IFERROR(work!U83+work!BG83,".")</f>
        <v>95539053.657450974</v>
      </c>
      <c r="BL83" s="27">
        <f>IFERROR(work!V83+work!BH83,".")</f>
        <v>102990004.85349286</v>
      </c>
      <c r="BM83" s="27">
        <f>IFERROR(work!W83+work!BI83,".")</f>
        <v>110816777.82350212</v>
      </c>
      <c r="BN83" s="27">
        <f>IFERROR(work!X83+work!BJ83,".")</f>
        <v>120108587.97474788</v>
      </c>
      <c r="BO83" s="27">
        <f>IFERROR(work!Y83+work!BK83,".")</f>
        <v>130073288.92416126</v>
      </c>
      <c r="BP83" s="27">
        <f>IFERROR(work!Z83+work!BL83,".")</f>
        <v>141897704.93125895</v>
      </c>
      <c r="BQ83" s="27">
        <f>IFERROR(work!AA83+work!BM83,".")</f>
        <v>156081774.11530998</v>
      </c>
      <c r="BR83" s="27">
        <f>IFERROR(work!AB83+work!BN83,".")</f>
        <v>171828818.0770568</v>
      </c>
      <c r="BS83" s="27">
        <f>IFERROR(work!AC83+work!BO83,".")</f>
        <v>191236745.68359554</v>
      </c>
      <c r="BT83" s="27">
        <f>IFERROR(work!AD83+work!BP83,".")</f>
        <v>215502568.84707049</v>
      </c>
      <c r="BU83" s="27">
        <f>IFERROR(work!AE83+work!BQ83,".")</f>
        <v>246063429.09350744</v>
      </c>
      <c r="BV83" s="27">
        <f>IFERROR(work!AF83+work!BR83,".")</f>
        <v>269670465.36191458</v>
      </c>
      <c r="BW83" s="27">
        <f>IFERROR(work!AG83+work!BS83,".")</f>
        <v>294454018.77598011</v>
      </c>
      <c r="BX83" s="27">
        <f>IFERROR(work!AH83+work!BT83,".")</f>
        <v>325066388.67891788</v>
      </c>
      <c r="BY83" s="27">
        <f>IFERROR(work!AI83+work!BU83,".")</f>
        <v>354624444.23230934</v>
      </c>
      <c r="BZ83" s="27"/>
      <c r="CA83" s="27"/>
      <c r="CB83" s="27"/>
      <c r="CC83" s="27"/>
      <c r="CD83" s="27"/>
      <c r="CE83" s="27"/>
      <c r="CF83" s="27">
        <f>IFERROR(work!AP83-work!D83,".")</f>
        <v>-18184048.248676367</v>
      </c>
      <c r="CG83" s="27">
        <f>IFERROR(work!AQ83-work!E83,".")</f>
        <v>-19130658.52653731</v>
      </c>
      <c r="CH83" s="27">
        <f>IFERROR(work!AR83-work!F83,".")</f>
        <v>-20871018.094115335</v>
      </c>
      <c r="CI83" s="27">
        <f>IFERROR(work!AS83-work!G83,".")</f>
        <v>-23159227.543777406</v>
      </c>
      <c r="CJ83" s="27">
        <f>IFERROR(work!AT83-work!H83,".")</f>
        <v>-26700849.551103845</v>
      </c>
      <c r="CK83" s="27">
        <f>IFERROR(work!AU83-work!I83,".")</f>
        <v>-30311638.262004402</v>
      </c>
      <c r="CL83" s="27">
        <f>IFERROR(work!AV83-work!J83,".")</f>
        <v>-32980198.168082394</v>
      </c>
      <c r="CM83" s="27">
        <f>IFERROR(work!AW83-work!K83,".")</f>
        <v>-36823083.002200842</v>
      </c>
      <c r="CN83" s="27">
        <f>IFERROR(work!AX83-work!L83,".")</f>
        <v>-40992062.797053233</v>
      </c>
      <c r="CO83" s="27">
        <f>IFERROR(work!AY83-work!M83,".")</f>
        <v>-42675724.594223082</v>
      </c>
      <c r="CP83" s="27">
        <f>IFERROR(work!AZ83-work!N83,".")</f>
        <v>-44304292.991978332</v>
      </c>
      <c r="CQ83" s="27">
        <f>IFERROR(work!BA83-work!O83,".")</f>
        <v>-48380490.20297575</v>
      </c>
      <c r="CR83" s="27">
        <f>IFERROR(work!BB83-work!P83,".")</f>
        <v>-55274218.426648736</v>
      </c>
      <c r="CS83" s="27">
        <f>IFERROR(work!BC83-work!Q83,".")</f>
        <v>-63030531.723647185</v>
      </c>
      <c r="CT83" s="27">
        <f>IFERROR(work!BD83-work!R83,".")</f>
        <v>-71308267.519541666</v>
      </c>
      <c r="CU83" s="27">
        <f>IFERROR(work!BE83-work!S83,".")</f>
        <v>-79090109.404256448</v>
      </c>
      <c r="CV83" s="27">
        <f>IFERROR(work!BF83-work!T83,".")</f>
        <v>-86997207.978414655</v>
      </c>
      <c r="CW83" s="27">
        <f>IFERROR(work!BG83-work!U83,".")</f>
        <v>-95094189.585267872</v>
      </c>
      <c r="CX83" s="27">
        <f>IFERROR(work!BH83-work!V83,".")</f>
        <v>-102512631.36215818</v>
      </c>
      <c r="CY83" s="27">
        <f>IFERROR(work!BI83-work!W83,".")</f>
        <v>-110304058.74453837</v>
      </c>
      <c r="CZ83" s="27">
        <f>IFERROR(work!BJ83-work!X83,".")</f>
        <v>-119586398.86500798</v>
      </c>
      <c r="DA83" s="27">
        <f>IFERROR(work!BK83-work!Y83,".")</f>
        <v>-129516381.82329431</v>
      </c>
      <c r="DB83" s="27">
        <f>IFERROR(work!BL83-work!Z83,".")</f>
        <v>-141314625.85421506</v>
      </c>
      <c r="DC83" s="27">
        <f>IFERROR(work!BM83-work!AA83,".")</f>
        <v>-155451789.74871102</v>
      </c>
      <c r="DD83" s="27">
        <f>IFERROR(work!BN83-work!AB83,".")</f>
        <v>-171169635.73723176</v>
      </c>
      <c r="DE83" s="27">
        <f>IFERROR(work!BO83-work!AC83,".")</f>
        <v>-190520533.41170722</v>
      </c>
      <c r="DF83" s="27">
        <f>IFERROR(work!BP83-work!AD83,".")</f>
        <v>-214737884.69333413</v>
      </c>
      <c r="DG83" s="27">
        <f>IFERROR(work!BQ83-work!AE83,".")</f>
        <v>-245271168.84963611</v>
      </c>
      <c r="DH83" s="27">
        <f>IFERROR(work!BR83-work!AF83,".")</f>
        <v>-268832253.98376995</v>
      </c>
      <c r="DI83" s="27">
        <f>IFERROR(work!BS83-work!AG83,".")</f>
        <v>-293590950.7495085</v>
      </c>
      <c r="DJ83" s="27">
        <f>IFERROR(work!BT83-work!AH83,".")</f>
        <v>-324135257.67722154</v>
      </c>
      <c r="DK83" s="27">
        <f>IFERROR(work!BU83-work!AI83,".")</f>
        <v>-353654551.94223857</v>
      </c>
      <c r="DL83" s="27"/>
      <c r="DM83" s="27"/>
      <c r="DN83" s="27"/>
      <c r="DO83" s="27"/>
      <c r="DP83" s="27"/>
      <c r="DQ83" s="27"/>
      <c r="DR83" s="27"/>
      <c r="DS83" s="27" t="str">
        <f>IFERROR(work!DO83-work!CC83,".")</f>
        <v>.</v>
      </c>
      <c r="DT83" s="27" t="str">
        <f>IFERROR(work!DP83-work!CD83,".")</f>
        <v>.</v>
      </c>
      <c r="DU83" s="27" t="str">
        <f>IFERROR(work!DQ83-work!CE83,".")</f>
        <v>.</v>
      </c>
      <c r="DV83" s="27" t="str">
        <f>IFERROR(work!DR83-work!CF83,".")</f>
        <v>.</v>
      </c>
      <c r="DW83" s="27" t="str">
        <f>IFERROR(work!DS83-work!CG83,".")</f>
        <v>.</v>
      </c>
      <c r="DX83" s="27" t="str">
        <f>IFERROR(work!DT83-work!CH83,".")</f>
        <v>.</v>
      </c>
      <c r="DY83" s="27" t="str">
        <f>IFERROR(work!DU83-work!CI83,".")</f>
        <v>.</v>
      </c>
      <c r="DZ83" s="27" t="str">
        <f>IFERROR(work!DV83-work!CJ83,".")</f>
        <v>.</v>
      </c>
      <c r="EA83" s="27" t="str">
        <f>IFERROR(work!DW83-work!CK83,".")</f>
        <v>.</v>
      </c>
      <c r="EB83" s="27" t="str">
        <f>IFERROR(work!DX83-work!CL83,".")</f>
        <v>.</v>
      </c>
      <c r="EC83" s="27" t="str">
        <f>IFERROR(work!DY83-work!CM83,".")</f>
        <v>.</v>
      </c>
      <c r="ED83" s="27" t="str">
        <f>IFERROR(work!DZ83-work!CN83,".")</f>
        <v>.</v>
      </c>
      <c r="EE83" s="27" t="str">
        <f>IFERROR(work!EA83-work!CO83,".")</f>
        <v>.</v>
      </c>
      <c r="EF83" s="27" t="str">
        <f>IFERROR(work!EB83-work!CP83,".")</f>
        <v>.</v>
      </c>
      <c r="EG83" s="27" t="str">
        <f>IFERROR(work!EC83-work!CQ83,".")</f>
        <v>.</v>
      </c>
      <c r="EH83" s="27" t="str">
        <f>IFERROR(work!ED83-work!CR83,".")</f>
        <v>.</v>
      </c>
      <c r="EI83" s="27" t="str">
        <f>IFERROR(work!EE83-work!CS83,".")</f>
        <v>.</v>
      </c>
      <c r="EJ83" s="27" t="str">
        <f>IFERROR(work!EF83-work!CT83,".")</f>
        <v>.</v>
      </c>
      <c r="EK83" s="27" t="str">
        <f>IFERROR(work!EG83-work!CU83,".")</f>
        <v>.</v>
      </c>
      <c r="EL83" s="27" t="str">
        <f>IFERROR(work!EH83-work!CV83,".")</f>
        <v>.</v>
      </c>
      <c r="EM83" s="27" t="str">
        <f>IFERROR(work!EI83-work!CW83,".")</f>
        <v>.</v>
      </c>
      <c r="EN83" s="27" t="str">
        <f>IFERROR(work!EJ83-work!CX83,".")</f>
        <v>.</v>
      </c>
      <c r="EO83" s="27" t="str">
        <f>IFERROR(work!EK83-work!CY83,".")</f>
        <v>.</v>
      </c>
      <c r="EP83" s="27" t="str">
        <f>IFERROR(work!EL83-work!CZ83,".")</f>
        <v>.</v>
      </c>
      <c r="EQ83" s="27" t="str">
        <f>IFERROR(work!EM83-work!DA83,".")</f>
        <v>.</v>
      </c>
      <c r="ER83" s="27" t="str">
        <f>IFERROR(work!EN83-work!DB83,".")</f>
        <v>.</v>
      </c>
      <c r="ES83" s="27" t="str">
        <f>IFERROR(work!EO83-work!DC83,".")</f>
        <v>.</v>
      </c>
      <c r="ET83" s="27" t="str">
        <f>IFERROR(work!EP83-work!DD83,".")</f>
        <v>.</v>
      </c>
      <c r="EU83" s="27" t="str">
        <f>IFERROR(work!EQ83-work!DE83,".")</f>
        <v>.</v>
      </c>
      <c r="EV83" s="27" t="str">
        <f>IFERROR(work!ER83-work!DF83,".")</f>
        <v>.</v>
      </c>
      <c r="EW83" s="27" t="str">
        <f>IFERROR(work!ES83-work!DG83,".")</f>
        <v>.</v>
      </c>
      <c r="EX83" s="27" t="str">
        <f>IFERROR(work!ET83-work!DH83,".")</f>
        <v>.</v>
      </c>
      <c r="EY83" s="27"/>
      <c r="EZ83" s="27"/>
      <c r="FA83" s="27"/>
      <c r="FB83" s="27"/>
      <c r="FC83" s="27"/>
      <c r="FD83" s="27"/>
      <c r="FE83" s="27" t="str">
        <f>IF(ISNUMBER(work!GZ83/work!HD83),work!GZ83/work!HD83,".")</f>
        <v>.</v>
      </c>
      <c r="FF83" s="27" t="str">
        <f>IF(ISNUMBER(work!HA83/work!HE83),work!HA83/work!HE83,".")</f>
        <v>.</v>
      </c>
      <c r="FG83" s="27" t="str">
        <f>IF(ISNUMBER(work!HB83/work!HF83),work!HB83/work!HF83,".")</f>
        <v>.</v>
      </c>
      <c r="FH83" s="27" t="str">
        <f>IF(ISNUMBER(work!HC83/work!HG83),work!HC83/work!HG83,".")</f>
        <v>.</v>
      </c>
      <c r="FI83" s="27" t="str">
        <f>IF(ISNUMBER((work!HA83+work!HB83)/(work!HE83+work!HF83)),(work!HA83+work!HB83)/(work!HE83+work!HF83),".")</f>
        <v>.</v>
      </c>
      <c r="FJ83" s="27" t="str">
        <f>IF(ISNUMBER(work!HH83/work!HL83),work!HH83/work!HL83,".")</f>
        <v>.</v>
      </c>
      <c r="FK83" s="27" t="str">
        <f>IF(ISNUMBER(work!HI83/work!HM83),work!HI83/work!HM83,".")</f>
        <v>.</v>
      </c>
      <c r="FL83" s="27" t="str">
        <f>IF(ISNUMBER(work!HJ83/work!HN83),work!HJ83/work!HN83,".")</f>
        <v>.</v>
      </c>
      <c r="FM83" s="27" t="str">
        <f>IF(ISNUMBER(work!HK83/work!HO83),work!HK83/work!HO83,".")</f>
        <v>.</v>
      </c>
      <c r="FN83" s="27" t="str">
        <f>IF(ISNUMBER((work!HI83+work!HJ83)/(work!HM83+work!HN83)),(work!HI83+work!HJ83)/(work!HM83+work!HN83),".")</f>
        <v>.</v>
      </c>
      <c r="FO83" s="27" t="s">
        <v>5007</v>
      </c>
      <c r="FP83" s="27" t="s">
        <v>5007</v>
      </c>
      <c r="FQ83" s="27" t="s">
        <v>5007</v>
      </c>
      <c r="FR83" s="27" t="s">
        <v>5007</v>
      </c>
      <c r="FS83" s="27" t="s">
        <v>5007</v>
      </c>
      <c r="FT83" s="27" t="str">
        <f>work!GM83</f>
        <v>.</v>
      </c>
      <c r="FU83" s="27" t="str">
        <f>work!GN83</f>
        <v>.</v>
      </c>
      <c r="FV83" s="27" t="str">
        <f>work!GO83</f>
        <v>.</v>
      </c>
      <c r="FW83" s="27" t="s">
        <v>5007</v>
      </c>
      <c r="FX83" s="27"/>
      <c r="FY83" s="27">
        <f t="shared" si="60"/>
        <v>11387.249</v>
      </c>
      <c r="FZ83">
        <f t="shared" si="62"/>
        <v>0</v>
      </c>
      <c r="GA83" t="str">
        <f>work!HC83</f>
        <v>.</v>
      </c>
      <c r="GB83" t="str">
        <f>IF(ISNUMBER(work!HA83+work!HB83),work!HA83+work!HB83,".")</f>
        <v>.</v>
      </c>
      <c r="GC83" t="str">
        <f>IF(ISNUMBER(work!HK83-work!HC83),work!HK83-work!HC83,".")</f>
        <v>.</v>
      </c>
      <c r="GD83" t="str">
        <f>IF(ISNUMBER(work!HI83+work!HJ83-work!HA83-work!HB83),(work!HI83+work!HJ83-work!HA83-work!HB83),".")</f>
        <v>.</v>
      </c>
      <c r="GH83" t="str">
        <f>work!GQ83</f>
        <v>.</v>
      </c>
      <c r="GI83" t="str">
        <f>work!GR83</f>
        <v>.</v>
      </c>
      <c r="GJ83" t="str">
        <f>work!GZ83</f>
        <v>.</v>
      </c>
      <c r="GK83" t="str">
        <f>work!HH83</f>
        <v>.</v>
      </c>
      <c r="GL83">
        <f t="shared" si="61"/>
        <v>0</v>
      </c>
      <c r="GM83" t="str">
        <f>IFERROR(VLOOKUP($F83,AREA_EM_ALLYEAR,Seq!B$1,FALSE),".")</f>
        <v>.</v>
      </c>
      <c r="GN83" t="str">
        <f>IFERROR(VLOOKUP($F83,AREA_EM_ALLYEAR,Seq!C$1,FALSE),".")</f>
        <v>.</v>
      </c>
      <c r="GO83" t="str">
        <f>IFERROR(VLOOKUP($F83,AREA_EM_ALLYEAR,Seq!D$1,FALSE),".")</f>
        <v>.</v>
      </c>
      <c r="GP83" t="str">
        <f>IFERROR(VLOOKUP($F83,AREA_EM_ALLYEAR,Seq!E$1,FALSE),".")</f>
        <v>.</v>
      </c>
      <c r="GQ83" t="str">
        <f>IFERROR(VLOOKUP($F83,AREA_EM_ALLYEAR,Seq!F$1,FALSE),".")</f>
        <v>.</v>
      </c>
      <c r="GR83" t="str">
        <f>IFERROR(VLOOKUP($F83,AREA_EM_ALLYEAR,Seq!G$1,FALSE),".")</f>
        <v>.</v>
      </c>
      <c r="GS83" t="str">
        <f>IFERROR(VLOOKUP($F83,AREA_EM_ALLYEAR,Seq!H$1,FALSE),".")</f>
        <v>.</v>
      </c>
      <c r="GT83" t="str">
        <f>IFERROR(VLOOKUP($F83,AREA_EM_ALLYEAR,Seq!I$1,FALSE),".")</f>
        <v>.</v>
      </c>
      <c r="GU83" t="str">
        <f>IFERROR(VLOOKUP($F83,AREA_EM_ALLYEAR,Seq!J$1,FALSE),".")</f>
        <v>.</v>
      </c>
      <c r="GV83" t="str">
        <f>IFERROR(VLOOKUP($F83,AREA_EM_ALLYEAR,Seq!K$1,FALSE),".")</f>
        <v>.</v>
      </c>
      <c r="GW83" t="str">
        <f>IFERROR(VLOOKUP($F83,AREA_EM_ALLYEAR,Seq!L$1,FALSE),".")</f>
        <v>.</v>
      </c>
      <c r="GX83" t="str">
        <f>IFERROR(VLOOKUP($F83,AREA_EM_ALLYEAR,Seq!M$1,FALSE),".")</f>
        <v>.</v>
      </c>
      <c r="GY83" t="str">
        <f>IFERROR(VLOOKUP($F83,AREA_EM_ALLYEAR,Seq!N$1,FALSE),".")</f>
        <v>.</v>
      </c>
      <c r="GZ83" t="str">
        <f>IFERROR(VLOOKUP($F83,AREA_EM_ALLYEAR,Seq!O$1,FALSE),".")</f>
        <v>.</v>
      </c>
      <c r="HA83" t="str">
        <f t="shared" si="63"/>
        <v>.</v>
      </c>
      <c r="HK83" s="139">
        <f>IFERROR(VLOOKUP(CONCATENATE($G83, ".SP.DYN.LE00.IN"),AREA_WB_6ATTRS,Seq!B$1,FALSE)-VLOOKUP("CHN.SP.DYN.LE00.IN",AREA_WB_6ATTRS,Seq!B$1,FALSE),".")</f>
        <v>-20.662195121951221</v>
      </c>
      <c r="HL83" s="139">
        <f>IFERROR(VLOOKUP(CONCATENATE($G83, ".SP.DYN.LE00.IN"),AREA_WB_6ATTRS,Seq!C$1,FALSE)-VLOOKUP("CHN.SP.DYN.LE00.IN",AREA_WB_6ATTRS,Seq!C$1,FALSE),".")</f>
        <v>-20.477878048780497</v>
      </c>
      <c r="HM83" s="139">
        <f>IFERROR(VLOOKUP(CONCATENATE($G83, ".SP.DYN.LE00.IN"),AREA_WB_6ATTRS,Seq!D$1,FALSE)-VLOOKUP("CHN.SP.DYN.LE00.IN",AREA_WB_6ATTRS,Seq!D$1,FALSE),".")</f>
        <v>-20.354951219512195</v>
      </c>
      <c r="HN83" s="139">
        <f>IFERROR(VLOOKUP(CONCATENATE($G83, ".SP.DYN.LE00.IN"),AREA_WB_6ATTRS,Seq!E$1,FALSE)-VLOOKUP("CHN.SP.DYN.LE00.IN",AREA_WB_6ATTRS,Seq!E$1,FALSE),".")</f>
        <v>-20.288512195121953</v>
      </c>
      <c r="HO83" s="139">
        <f>IFERROR(VLOOKUP(CONCATENATE($G83, ".SP.DYN.LE00.IN"),AREA_WB_6ATTRS,Seq!F$1,FALSE)-VLOOKUP("CHN.SP.DYN.LE00.IN",AREA_WB_6ATTRS,Seq!F$1,FALSE),".")</f>
        <v>-20.281048780487801</v>
      </c>
      <c r="HP83" s="139">
        <f>IFERROR(VLOOKUP(CONCATENATE($G83, ".SP.DYN.LE00.IN"),AREA_WB_6ATTRS,Seq!G$1,FALSE)-VLOOKUP("CHN.SP.DYN.LE00.IN",AREA_WB_6ATTRS,Seq!G$1,FALSE),".")</f>
        <v>-20.331560975609769</v>
      </c>
      <c r="HQ83" s="139">
        <f>IFERROR(VLOOKUP(CONCATENATE($G83, ".SP.DYN.LE00.IN"),AREA_WB_6ATTRS,Seq!H$1,FALSE)-VLOOKUP("CHN.SP.DYN.LE00.IN",AREA_WB_6ATTRS,Seq!H$1,FALSE),".")</f>
        <v>-20.431048780487814</v>
      </c>
      <c r="HR83" s="139">
        <f>IFERROR(VLOOKUP(CONCATENATE($G83, ".SP.DYN.LE00.IN"),AREA_WB_6ATTRS,Seq!I$1,FALSE)-VLOOKUP("CHN.SP.DYN.LE00.IN",AREA_WB_6ATTRS,Seq!I$1,FALSE),".")</f>
        <v>-20.563487804878051</v>
      </c>
      <c r="HS83" s="139">
        <f>IFERROR(VLOOKUP(CONCATENATE($G83, ".SP.DYN.LE00.IN"),AREA_WB_6ATTRS,Seq!J$1,FALSE)-VLOOKUP("CHN.SP.DYN.LE00.IN",AREA_WB_6ATTRS,Seq!J$1,FALSE),".")</f>
        <v>-20.711902439024399</v>
      </c>
      <c r="HT83" s="139">
        <f>IFERROR(VLOOKUP(CONCATENATE($G83, ".SP.DYN.LE00.IN"),AREA_WB_6ATTRS,Seq!K$1,FALSE)-VLOOKUP("CHN.SP.DYN.LE00.IN",AREA_WB_6ATTRS,Seq!K$1,FALSE),".")</f>
        <v>-20.862292682926835</v>
      </c>
      <c r="HU83" s="139">
        <f>IFERROR(VLOOKUP(CONCATENATE($G83, ".SP.DYN.LE00.IN"),AREA_WB_6ATTRS,Seq!L$1,FALSE)-VLOOKUP("CHN.SP.DYN.LE00.IN",AREA_WB_6ATTRS,Seq!L$1,FALSE),".")</f>
        <v>-21.006682926829264</v>
      </c>
      <c r="HV83" s="139">
        <f>IFERROR(VLOOKUP(CONCATENATE($G83, ".SP.DYN.LE00.IN"),AREA_WB_6ATTRS,Seq!M$1,FALSE)-VLOOKUP("CHN.SP.DYN.LE00.IN",AREA_WB_6ATTRS,Seq!M$1,FALSE),".")</f>
        <v>-21.136609756097563</v>
      </c>
      <c r="HW83" s="139">
        <f>IFERROR(VLOOKUP(CONCATENATE($G83, ".SP.DYN.LE00.IN"),AREA_WB_6ATTRS,Seq!N$1,FALSE)-VLOOKUP("CHN.SP.DYN.LE00.IN",AREA_WB_6ATTRS,Seq!N$1,FALSE),".")</f>
        <v>-21.250097560975597</v>
      </c>
      <c r="HX83" s="139">
        <f>IFERROR(VLOOKUP(CONCATENATE($G83, ".SP.DYN.LE00.IN"),AREA_WB_6ATTRS,Seq!O$1,FALSE)-VLOOKUP("CHN.SP.DYN.LE00.IN",AREA_WB_6ATTRS,Seq!O$1,FALSE),".")</f>
        <v>-21.344609756097569</v>
      </c>
      <c r="HY83" s="139">
        <f>IFERROR(VLOOKUP(CONCATENATE($G83, ".SP.DYN.LE00.IN"),AREA_WB_6ATTRS,Seq!P$1,FALSE)-VLOOKUP("CHN.SP.DYN.LE00.IN",AREA_WB_6ATTRS,Seq!P$1,FALSE),".")</f>
        <v>-21.41209756097561</v>
      </c>
      <c r="HZ83" s="139">
        <f>IFERROR(VLOOKUP(CONCATENATE($G83, ".SP.DYN.LE00.IN"),AREA_WB_6ATTRS,Seq!Q$1,FALSE)-VLOOKUP("CHN.SP.DYN.LE00.IN",AREA_WB_6ATTRS,Seq!Q$1,FALSE),".")</f>
        <v>-21.444975609756099</v>
      </c>
      <c r="IA83" s="139">
        <f>IFERROR(VLOOKUP(CONCATENATE($G83, ".SP.DYN.LE00.IN"),AREA_WB_6ATTRS,Seq!R$1,FALSE)-VLOOKUP("CHN.SP.DYN.LE00.IN",AREA_WB_6ATTRS,Seq!R$1,FALSE),".")</f>
        <v>-21.439585365853667</v>
      </c>
      <c r="IB83" s="139">
        <f>IFERROR(VLOOKUP(CONCATENATE($G83, ".SP.DYN.LE00.IN"),AREA_WB_6ATTRS,Seq!S$1,FALSE)-VLOOKUP("CHN.SP.DYN.LE00.IN",AREA_WB_6ATTRS,Seq!S$1,FALSE),".")</f>
        <v>-21.396341463414636</v>
      </c>
      <c r="IC83" s="139">
        <f>IFERROR(VLOOKUP(CONCATENATE($G83, ".SP.DYN.LE00.IN"),AREA_WB_6ATTRS,Seq!T$1,FALSE)-VLOOKUP("CHN.SP.DYN.LE00.IN",AREA_WB_6ATTRS,Seq!T$1,FALSE),".")</f>
        <v>-21.316756097560983</v>
      </c>
      <c r="ID83" s="139">
        <f>IFERROR(VLOOKUP(CONCATENATE($G83, ".SP.DYN.LE00.IN"),AREA_WB_6ATTRS,Seq!U$1,FALSE)-VLOOKUP("CHN.SP.DYN.LE00.IN",AREA_WB_6ATTRS,Seq!U$1,FALSE),".")</f>
        <v>-21.197902439024396</v>
      </c>
      <c r="IE83" s="139">
        <f>IFERROR(VLOOKUP(CONCATENATE($G83, ".SP.DYN.LE00.IN"),AREA_WB_6ATTRS,Seq!V$1,FALSE)-VLOOKUP("CHN.SP.DYN.LE00.IN",AREA_WB_6ATTRS,Seq!V$1,FALSE),".")</f>
        <v>-21.040414634146337</v>
      </c>
      <c r="IF83" s="139">
        <f>IFERROR(VLOOKUP(CONCATENATE($G83, ".SP.DYN.LE00.IN"),AREA_WB_6ATTRS,Seq!W$1,FALSE)-VLOOKUP("CHN.SP.DYN.LE00.IN",AREA_WB_6ATTRS,Seq!W$1,FALSE),".")</f>
        <v>-20.839975609756102</v>
      </c>
      <c r="IG83" s="139">
        <f>IFERROR(VLOOKUP(CONCATENATE($G83, ".SP.DYN.LE00.IN"),AREA_WB_6ATTRS,Seq!X$1,FALSE)-VLOOKUP("CHN.SP.DYN.LE00.IN",AREA_WB_6ATTRS,Seq!X$1,FALSE),".")</f>
        <v>-20.601804878048767</v>
      </c>
      <c r="IH83" s="139">
        <f>IFERROR(VLOOKUP(CONCATENATE($G83, ".SP.DYN.LE00.IN"),AREA_WB_6ATTRS,Seq!Y$1,FALSE)-VLOOKUP("CHN.SP.DYN.LE00.IN",AREA_WB_6ATTRS,Seq!Y$1,FALSE),".")</f>
        <v>-20.332512195121943</v>
      </c>
      <c r="II83" s="139">
        <f>IFERROR(VLOOKUP(CONCATENATE($G83, ".SP.DYN.LE00.IN"),AREA_WB_6ATTRS,Seq!Z$1,FALSE)-VLOOKUP("CHN.SP.DYN.LE00.IN",AREA_WB_6ATTRS,Seq!Z$1,FALSE),".")</f>
        <v>-20.040121951219518</v>
      </c>
      <c r="IJ83" s="139">
        <f>IFERROR(VLOOKUP(CONCATENATE($G83, ".SP.DYN.LE00.IN"),AREA_WB_6ATTRS,Seq!AA$1,FALSE)-VLOOKUP("CHN.SP.DYN.LE00.IN",AREA_WB_6ATTRS,Seq!AA$1,FALSE),".")</f>
        <v>-19.736121951219509</v>
      </c>
      <c r="IK83" s="139">
        <f>IFERROR(VLOOKUP(CONCATENATE($G83, ".SP.DYN.LE00.IN"),AREA_WB_6ATTRS,Seq!AB$1,FALSE)-VLOOKUP("CHN.SP.DYN.LE00.IN",AREA_WB_6ATTRS,Seq!AB$1,FALSE),".")</f>
        <v>-19.431829268292681</v>
      </c>
      <c r="IL83" s="139">
        <f>IFERROR(VLOOKUP(CONCATENATE($G83, ".SP.DYN.LE00.IN"),AREA_WB_6ATTRS,Seq!AC$1,FALSE)-VLOOKUP("CHN.SP.DYN.LE00.IN",AREA_WB_6ATTRS,Seq!AC$1,FALSE),".")</f>
        <v>-19.135634146341467</v>
      </c>
      <c r="IM83" s="139">
        <f>IFERROR(VLOOKUP(CONCATENATE($G83, ".SP.DYN.LE00.IN"),AREA_WB_6ATTRS,Seq!AD$1,FALSE)-VLOOKUP("CHN.SP.DYN.LE00.IN",AREA_WB_6ATTRS,Seq!AD$1,FALSE),".")</f>
        <v>-18.852853658536581</v>
      </c>
      <c r="IN83" s="139">
        <f>IFERROR(VLOOKUP(CONCATENATE($G83, ".SP.DYN.LE00.IN"),AREA_WB_6ATTRS,Seq!AE$1,FALSE)-VLOOKUP("CHN.SP.DYN.LE00.IN",AREA_WB_6ATTRS,Seq!AE$1,FALSE),".")</f>
        <v>-18.590463414634137</v>
      </c>
      <c r="IO83" s="139">
        <f>IFERROR(VLOOKUP(CONCATENATE($G83, ".SP.DYN.LE00.IN"),AREA_WB_6ATTRS,Seq!AF$1,FALSE)-VLOOKUP("CHN.SP.DYN.LE00.IN",AREA_WB_6ATTRS,Seq!AF$1,FALSE),".")</f>
        <v>-18.348902439024407</v>
      </c>
      <c r="IP83" s="139" t="str">
        <f>IFERROR(VLOOKUP(CONCATENATE($G83, ".SP.DYN.LE00.IN"),AREA_WB_6ATTRS,Seq!AG$1,FALSE)-VLOOKUP("CHN.SP.DYN.LE00.IN",AREA_WB_6ATTRS,Seq!AG$1,FALSE),".")</f>
        <v>.</v>
      </c>
      <c r="IW83">
        <f>IFERROR(VLOOKUP(CONCATENATE($G83, ".SP.DYN.LE00.IN"),AREA_WB_6ATTRS,Seq!B$1,FALSE),".")</f>
        <v>46.331609756097571</v>
      </c>
      <c r="IX83">
        <f>IFERROR(VLOOKUP(CONCATENATE($G83, ".SP.DYN.LE00.IN"),AREA_WB_6ATTRS,Seq!C$1,FALSE),".")</f>
        <v>46.785048780487813</v>
      </c>
      <c r="IY83">
        <f>IFERROR(VLOOKUP(CONCATENATE($G83, ".SP.DYN.LE00.IN"),AREA_WB_6ATTRS,Seq!D$1,FALSE),".")</f>
        <v>47.179951219512198</v>
      </c>
      <c r="IZ83">
        <f>IFERROR(VLOOKUP(CONCATENATE($G83, ".SP.DYN.LE00.IN"),AREA_WB_6ATTRS,Seq!E$1,FALSE),".")</f>
        <v>47.511341463414638</v>
      </c>
      <c r="JA83">
        <f>IFERROR(VLOOKUP(CONCATENATE($G83, ".SP.DYN.LE00.IN"),AREA_WB_6ATTRS,Seq!F$1,FALSE),".")</f>
        <v>47.778219512195129</v>
      </c>
      <c r="JB83">
        <f>IFERROR(VLOOKUP(CONCATENATE($G83, ".SP.DYN.LE00.IN"),AREA_WB_6ATTRS,Seq!G$1,FALSE),".")</f>
        <v>47.981585365853654</v>
      </c>
      <c r="JC83">
        <f>IFERROR(VLOOKUP(CONCATENATE($G83, ".SP.DYN.LE00.IN"),AREA_WB_6ATTRS,Seq!H$1,FALSE),".")</f>
        <v>48.128439024390246</v>
      </c>
      <c r="JD83">
        <f>IFERROR(VLOOKUP(CONCATENATE($G83, ".SP.DYN.LE00.IN"),AREA_WB_6ATTRS,Seq!I$1,FALSE),".")</f>
        <v>48.233829268292695</v>
      </c>
      <c r="JE83">
        <f>IFERROR(VLOOKUP(CONCATENATE($G83, ".SP.DYN.LE00.IN"),AREA_WB_6ATTRS,Seq!J$1,FALSE),".")</f>
        <v>48.315219512195128</v>
      </c>
      <c r="JF83">
        <f>IFERROR(VLOOKUP(CONCATENATE($G83, ".SP.DYN.LE00.IN"),AREA_WB_6ATTRS,Seq!K$1,FALSE),".")</f>
        <v>48.384634146341469</v>
      </c>
      <c r="JG83">
        <f>IFERROR(VLOOKUP(CONCATENATE($G83, ".SP.DYN.LE00.IN"),AREA_WB_6ATTRS,Seq!L$1,FALSE),".")</f>
        <v>48.453048780487812</v>
      </c>
      <c r="JH83">
        <f>IFERROR(VLOOKUP(CONCATENATE($G83, ".SP.DYN.LE00.IN"),AREA_WB_6ATTRS,Seq!M$1,FALSE),".")</f>
        <v>48.527414634146346</v>
      </c>
      <c r="JI83">
        <f>IFERROR(VLOOKUP(CONCATENATE($G83, ".SP.DYN.LE00.IN"),AREA_WB_6ATTRS,Seq!N$1,FALSE),".")</f>
        <v>48.611731707317084</v>
      </c>
      <c r="JJ83">
        <f>IFERROR(VLOOKUP(CONCATENATE($G83, ".SP.DYN.LE00.IN"),AREA_WB_6ATTRS,Seq!O$1,FALSE),".")</f>
        <v>48.710024390243902</v>
      </c>
      <c r="JK83">
        <f>IFERROR(VLOOKUP(CONCATENATE($G83, ".SP.DYN.LE00.IN"),AREA_WB_6ATTRS,Seq!P$1,FALSE),".")</f>
        <v>48.830829268292689</v>
      </c>
      <c r="JL83">
        <f>IFERROR(VLOOKUP(CONCATENATE($G83, ".SP.DYN.LE00.IN"),AREA_WB_6ATTRS,Seq!Q$1,FALSE),".")</f>
        <v>48.97975609756098</v>
      </c>
      <c r="JM83">
        <f>IFERROR(VLOOKUP(CONCATENATE($G83, ".SP.DYN.LE00.IN"),AREA_WB_6ATTRS,Seq!R$1,FALSE),".")</f>
        <v>49.159439024390245</v>
      </c>
      <c r="JN83">
        <f>IFERROR(VLOOKUP(CONCATENATE($G83, ".SP.DYN.LE00.IN"),AREA_WB_6ATTRS,Seq!S$1,FALSE),".")</f>
        <v>49.369975609756104</v>
      </c>
      <c r="JO83">
        <f>IFERROR(VLOOKUP(CONCATENATE($G83, ".SP.DYN.LE00.IN"),AREA_WB_6ATTRS,Seq!T$1,FALSE),".")</f>
        <v>49.610341463414642</v>
      </c>
      <c r="JP83">
        <f>IFERROR(VLOOKUP(CONCATENATE($G83, ".SP.DYN.LE00.IN"),AREA_WB_6ATTRS,Seq!U$1,FALSE),".")</f>
        <v>49.885487804878061</v>
      </c>
      <c r="JQ83">
        <f>IFERROR(VLOOKUP(CONCATENATE($G83, ".SP.DYN.LE00.IN"),AREA_WB_6ATTRS,Seq!V$1,FALSE),".")</f>
        <v>50.201292682926841</v>
      </c>
      <c r="JR83">
        <f>IFERROR(VLOOKUP(CONCATENATE($G83, ".SP.DYN.LE00.IN"),AREA_WB_6ATTRS,Seq!W$1,FALSE),".")</f>
        <v>50.565560975609763</v>
      </c>
      <c r="JS83">
        <f>IFERROR(VLOOKUP(CONCATENATE($G83, ".SP.DYN.LE00.IN"),AREA_WB_6ATTRS,Seq!X$1,FALSE),".")</f>
        <v>50.977634146341472</v>
      </c>
      <c r="JT83">
        <f>IFERROR(VLOOKUP(CONCATENATE($G83, ".SP.DYN.LE00.IN"),AREA_WB_6ATTRS,Seq!Y$1,FALSE),".")</f>
        <v>51.432365853658546</v>
      </c>
      <c r="JU83">
        <f>IFERROR(VLOOKUP(CONCATENATE($G83, ".SP.DYN.LE00.IN"),AREA_WB_6ATTRS,Seq!Z$1,FALSE),".")</f>
        <v>51.922219512195127</v>
      </c>
      <c r="JV83">
        <f>IFERROR(VLOOKUP(CONCATENATE($G83, ".SP.DYN.LE00.IN"),AREA_WB_6ATTRS,Seq!AA$1,FALSE),".")</f>
        <v>52.435195121951232</v>
      </c>
      <c r="JW83">
        <f>IFERROR(VLOOKUP(CONCATENATE($G83, ".SP.DYN.LE00.IN"),AREA_WB_6ATTRS,Seq!AB$1,FALSE),".")</f>
        <v>52.957902439024402</v>
      </c>
      <c r="JX83">
        <f>IFERROR(VLOOKUP(CONCATENATE($G83, ".SP.DYN.LE00.IN"),AREA_WB_6ATTRS,Seq!AC$1,FALSE),".")</f>
        <v>53.476951219512195</v>
      </c>
      <c r="JY83">
        <f>IFERROR(VLOOKUP(CONCATENATE($G83, ".SP.DYN.LE00.IN"),AREA_WB_6ATTRS,Seq!AD$1,FALSE),".")</f>
        <v>53.982487804878055</v>
      </c>
      <c r="JZ83">
        <f>IFERROR(VLOOKUP(CONCATENATE($G83, ".SP.DYN.LE00.IN"),AREA_WB_6ATTRS,Seq!AE$1,FALSE),".")</f>
        <v>54.466048780487817</v>
      </c>
      <c r="KA83">
        <f>IFERROR(VLOOKUP(CONCATENATE($G83, ".SP.DYN.LE00.IN"),AREA_WB_6ATTRS,Seq!AF$1,FALSE),".")</f>
        <v>54.924195121951222</v>
      </c>
      <c r="KB83" t="str">
        <f>IFERROR(VLOOKUP(CONCATENATE($G83, ".SP.DYN.LE00.IN"),AREA_WB_6ATTRS,Seq!AG$1,FALSE),".")</f>
        <v>.</v>
      </c>
      <c r="KK83">
        <f t="shared" si="25"/>
        <v>33</v>
      </c>
      <c r="KL83">
        <f t="shared" si="64"/>
        <v>0</v>
      </c>
      <c r="KM83">
        <f t="shared" si="26"/>
        <v>44615418.472634047</v>
      </c>
      <c r="KN83">
        <f t="shared" si="27"/>
        <v>-44304292.991978332</v>
      </c>
      <c r="KO83" t="str">
        <f t="shared" si="65"/>
        <v>.</v>
      </c>
      <c r="KP83" t="str">
        <f>work!HA83</f>
        <v>.</v>
      </c>
      <c r="KQ83" t="str">
        <f>work!HB83</f>
        <v>.</v>
      </c>
      <c r="KR83" t="str">
        <f>work!HC83</f>
        <v>.</v>
      </c>
      <c r="KS83" t="str">
        <f>IF(ISNUMBER(work!HI83-work!HA83),work!HI83-work!HA83,".")</f>
        <v>.</v>
      </c>
      <c r="KT83" t="str">
        <f>IF(ISNUMBER(work!HJ83-work!HB83),work!HJ83-work!HB83,".")</f>
        <v>.</v>
      </c>
      <c r="KU83" t="str">
        <f>IF(ISNUMBER(work!HK83-work!HC83),work!HK83-work!HC83,".")</f>
        <v>.</v>
      </c>
      <c r="KW83">
        <f>IFERROR(work!HR83/work!HV83,".")</f>
        <v>0</v>
      </c>
      <c r="KX83">
        <f>IFERROR(work!HS83/work!HW83,".")</f>
        <v>3.4036898721165642E-6</v>
      </c>
      <c r="KY83">
        <f>IFERROR(work!HT83/work!HX83,".")</f>
        <v>9.4209095374290597E-7</v>
      </c>
      <c r="KZ83">
        <f>IFERROR(work!HU83/work!HY83,".")</f>
        <v>0</v>
      </c>
    </row>
    <row r="84" spans="1:312">
      <c r="A84" s="24">
        <f t="shared" si="44"/>
        <v>83</v>
      </c>
      <c r="B84" s="24" t="str">
        <f t="shared" si="45"/>
        <v>Out</v>
      </c>
      <c r="C84" s="24" t="str">
        <f t="shared" si="46"/>
        <v>Out</v>
      </c>
      <c r="D84" s="24" t="str">
        <f t="shared" si="47"/>
        <v>Out67</v>
      </c>
      <c r="E84" s="25" t="s">
        <v>2453</v>
      </c>
      <c r="F84" s="26" t="str">
        <f t="shared" si="48"/>
        <v>Congo DR</v>
      </c>
      <c r="G84" s="166" t="s">
        <v>1388</v>
      </c>
      <c r="H84" s="166" t="s">
        <v>5007</v>
      </c>
      <c r="I84" s="166" t="s">
        <v>5007</v>
      </c>
      <c r="J84" s="180" t="s">
        <v>5007</v>
      </c>
      <c r="K84" s="180" t="s">
        <v>5007</v>
      </c>
      <c r="L84" s="27">
        <f>IFERROR(VLOOKUP($F84,Area_FDI_84_96,Seq!B$1,FALSE),0)</f>
        <v>0</v>
      </c>
      <c r="M84" s="27">
        <f>IFERROR(VLOOKUP($F84,Area_FDI_84_96,Seq!C$1,FALSE),0)</f>
        <v>0</v>
      </c>
      <c r="N84" s="27">
        <f>IFERROR(VLOOKUP($F84,Area_FDI_84_96,Seq!D$1,FALSE),0)</f>
        <v>0</v>
      </c>
      <c r="O84" s="27">
        <f>IFERROR(VLOOKUP($F84,Area_FDI_84_96,Seq!E$1,FALSE),0)</f>
        <v>0</v>
      </c>
      <c r="P84" s="27">
        <f>IFERROR(VLOOKUP($F84,Area_FDI_84_96,Seq!F$1,FALSE),0)</f>
        <v>0</v>
      </c>
      <c r="Q84" s="27">
        <f>IFERROR(VLOOKUP($F84,Area_FDI_84_96,Seq!G$1,FALSE),0)</f>
        <v>0</v>
      </c>
      <c r="R84" s="27">
        <f>IFERROR(VLOOKUP($F84,Area_FDI_84_96,Seq!H$1,FALSE),0)</f>
        <v>0</v>
      </c>
      <c r="S84" s="27">
        <f>IFERROR(VLOOKUP($F84,Area_FDI_84_96,Seq!I$1,FALSE),0)</f>
        <v>0</v>
      </c>
      <c r="T84" s="27">
        <f>IFERROR(VALUE(VLOOKUP($E84,Area_FDI_92_95,Seq!B$1,FALSE)),0)</f>
        <v>0</v>
      </c>
      <c r="U84" s="27">
        <f>IFERROR(VALUE(VLOOKUP($E84,Area_FDI_92_95,Seq!C$1,FALSE)),0)</f>
        <v>0</v>
      </c>
      <c r="V84" s="27">
        <f>IFERROR(VALUE(VLOOKUP($E84,Area_FDI_92_95,Seq!D$1,FALSE)),0)</f>
        <v>5</v>
      </c>
      <c r="W84" s="27">
        <f>IFERROR(VALUE(VLOOKUP($E84,Area_FDI_92_95,Seq!E$1,FALSE)),0)</f>
        <v>0</v>
      </c>
      <c r="X84" s="27">
        <f>IFERROR(VALUE(VLOOKUP($E84,Area_FDI_96_99,Seq!B$1,FALSE)),0)</f>
        <v>0</v>
      </c>
      <c r="Y84" s="27">
        <f>IFERROR(VALUE(VLOOKUP($E84,Area_FDI_96_99,Seq!C$1,FALSE)),0)</f>
        <v>0</v>
      </c>
      <c r="Z84" s="27">
        <f>IFERROR(VALUE(VLOOKUP($E84,Area_FDI_96_99,Seq!D$1,FALSE)),0)</f>
        <v>0</v>
      </c>
      <c r="AA84" s="27">
        <f>IFERROR(VALUE(VLOOKUP($E84,Area_FDI_96_99,Seq!E$1,FALSE)),0)</f>
        <v>0</v>
      </c>
      <c r="AB84" s="27">
        <f t="shared" si="49"/>
        <v>0</v>
      </c>
      <c r="AC84" s="27">
        <f t="shared" si="50"/>
        <v>0</v>
      </c>
      <c r="AD84" s="27">
        <f t="shared" si="51"/>
        <v>0</v>
      </c>
      <c r="AE84" s="27">
        <f t="shared" si="52"/>
        <v>0</v>
      </c>
      <c r="AF84" s="27">
        <f t="shared" si="53"/>
        <v>0</v>
      </c>
      <c r="AG84" s="27">
        <f t="shared" si="54"/>
        <v>0</v>
      </c>
      <c r="AH84" s="27">
        <f t="shared" si="55"/>
        <v>0</v>
      </c>
      <c r="AI84" s="27">
        <f t="shared" si="56"/>
        <v>0</v>
      </c>
      <c r="AJ84" s="27">
        <f t="shared" si="57"/>
        <v>0</v>
      </c>
      <c r="AK84" s="27">
        <f t="shared" si="58"/>
        <v>0</v>
      </c>
      <c r="AL84" s="27">
        <f t="shared" si="59"/>
        <v>0</v>
      </c>
      <c r="AM84" s="27"/>
      <c r="AN84" s="27"/>
      <c r="AO84" s="27"/>
      <c r="AP84" s="27"/>
      <c r="AQ84" s="27"/>
      <c r="AR84" s="27"/>
      <c r="AS84" s="27"/>
      <c r="AT84" s="27">
        <f>IFERROR(work!D84+work!AP84,".")</f>
        <v>18995695.913882054</v>
      </c>
      <c r="AU84" s="27">
        <f>IFERROR(work!E84+work!AQ84,".")</f>
        <v>19963480.637934286</v>
      </c>
      <c r="AV84" s="27">
        <f>IFERROR(work!F84+work!AR84,".")</f>
        <v>21711526.104692195</v>
      </c>
      <c r="AW84" s="27">
        <f>IFERROR(work!G84+work!AS84,".")</f>
        <v>24010261.218164224</v>
      </c>
      <c r="AX84" s="27">
        <f>IFERROR(work!H84+work!AT84,".")</f>
        <v>27589805.397938125</v>
      </c>
      <c r="AY84" s="27">
        <f>IFERROR(work!I84+work!AU84,".")</f>
        <v>31214727.312227409</v>
      </c>
      <c r="AZ84" s="27">
        <f>IFERROR(work!J84+work!AV84,".")</f>
        <v>33930241.995126911</v>
      </c>
      <c r="BA84" s="27">
        <f>IFERROR(work!K84+work!AW84,".")</f>
        <v>37794319.521967888</v>
      </c>
      <c r="BB84" s="27">
        <f>IFERROR(work!L84+work!AX84,".")</f>
        <v>41975579.739129864</v>
      </c>
      <c r="BC84" s="27">
        <f>IFERROR(work!M84+work!AY84,".")</f>
        <v>43652023.919258364</v>
      </c>
      <c r="BD84" s="27">
        <f>IFERROR(work!N84+work!AZ84,".")</f>
        <v>45225802.146708377</v>
      </c>
      <c r="BE84" s="27">
        <f>IFERROR(work!O84+work!BA84,".")</f>
        <v>49251608.132065937</v>
      </c>
      <c r="BF84" s="27">
        <f>IFERROR(work!P84+work!BB84,".")</f>
        <v>56072079.34566851</v>
      </c>
      <c r="BG84" s="27">
        <f>IFERROR(work!Q84+work!BC84,".")</f>
        <v>63749721.453267194</v>
      </c>
      <c r="BH84" s="27">
        <f>IFERROR(work!R84+work!BD84,".")</f>
        <v>72008584.869469836</v>
      </c>
      <c r="BI84" s="27">
        <f>IFERROR(work!S84+work!BE84,".")</f>
        <v>79804271.538043797</v>
      </c>
      <c r="BJ84" s="27">
        <f>IFERROR(work!T84+work!BF84,".")</f>
        <v>87726749.420455992</v>
      </c>
      <c r="BK84" s="27">
        <f>IFERROR(work!U84+work!BG84,".")</f>
        <v>95807719.956970274</v>
      </c>
      <c r="BL84" s="27">
        <f>IFERROR(work!V84+work!BH84,".")</f>
        <v>103234440.24995036</v>
      </c>
      <c r="BM84" s="27">
        <f>IFERROR(work!W84+work!BI84,".")</f>
        <v>111022910.43029159</v>
      </c>
      <c r="BN84" s="27">
        <f>IFERROR(work!X84+work!BJ84,".")</f>
        <v>120278073.13744316</v>
      </c>
      <c r="BO84" s="27">
        <f>IFERROR(work!Y84+work!BK84,".")</f>
        <v>130216373.44416697</v>
      </c>
      <c r="BP84" s="27">
        <f>IFERROR(work!Z84+work!BL84,".")</f>
        <v>142042324.02451658</v>
      </c>
      <c r="BQ84" s="27">
        <f>IFERROR(work!AA84+work!BM84,".")</f>
        <v>156228200.34112227</v>
      </c>
      <c r="BR84" s="27">
        <f>IFERROR(work!AB84+work!BN84,".")</f>
        <v>171991282.98308209</v>
      </c>
      <c r="BS84" s="27">
        <f>IFERROR(work!AC84+work!BO84,".")</f>
        <v>191409017.15411487</v>
      </c>
      <c r="BT84" s="27">
        <f>IFERROR(work!AD84+work!BP84,".")</f>
        <v>215680206.11436364</v>
      </c>
      <c r="BU84" s="27">
        <f>IFERROR(work!AE84+work!BQ84,".")</f>
        <v>246262320.44889635</v>
      </c>
      <c r="BV84" s="27">
        <f>IFERROR(work!AF84+work!BR84,".")</f>
        <v>269883004.98243886</v>
      </c>
      <c r="BW84" s="27">
        <f>IFERROR(work!AG84+work!BS84,".")</f>
        <v>294672033.32888985</v>
      </c>
      <c r="BX84" s="27">
        <f>IFERROR(work!AH84+work!BT84,".")</f>
        <v>325296971.67806566</v>
      </c>
      <c r="BY84" s="27">
        <f>IFERROR(work!AI84+work!BU84,".")</f>
        <v>354883539.28452224</v>
      </c>
      <c r="BZ84" s="27"/>
      <c r="CA84" s="27"/>
      <c r="CB84" s="27"/>
      <c r="CC84" s="27"/>
      <c r="CD84" s="27"/>
      <c r="CE84" s="27"/>
      <c r="CF84" s="27">
        <f>IFERROR(work!AP84-work!D84,".")</f>
        <v>-17592528.173839323</v>
      </c>
      <c r="CG84" s="27">
        <f>IFERROR(work!AQ84-work!E84,".")</f>
        <v>-18527331.102348614</v>
      </c>
      <c r="CH84" s="27">
        <f>IFERROR(work!AR84-work!F84,".")</f>
        <v>-20281949.503956471</v>
      </c>
      <c r="CI84" s="27">
        <f>IFERROR(work!AS84-work!G84,".")</f>
        <v>-22560503.2318273</v>
      </c>
      <c r="CJ84" s="27">
        <f>IFERROR(work!AT84-work!H84,".")</f>
        <v>-26059715.248452023</v>
      </c>
      <c r="CK84" s="27">
        <f>IFERROR(work!AU84-work!I84,".")</f>
        <v>-29677478.621425334</v>
      </c>
      <c r="CL84" s="27">
        <f>IFERROR(work!AV84-work!J84,".")</f>
        <v>-32320478.060687311</v>
      </c>
      <c r="CM84" s="27">
        <f>IFERROR(work!AW84-work!K84,".")</f>
        <v>-36141484.060320795</v>
      </c>
      <c r="CN84" s="27">
        <f>IFERROR(work!AX84-work!L84,".")</f>
        <v>-40314969.647957422</v>
      </c>
      <c r="CO84" s="27">
        <f>IFERROR(work!AY84-work!M84,".")</f>
        <v>-42012437.992699645</v>
      </c>
      <c r="CP84" s="27">
        <f>IFERROR(work!AZ84-work!N84,".")</f>
        <v>-43693909.317904003</v>
      </c>
      <c r="CQ84" s="27">
        <f>IFERROR(work!BA84-work!O84,".")</f>
        <v>-47848716.787290752</v>
      </c>
      <c r="CR84" s="27">
        <f>IFERROR(work!BB84-work!P84,".")</f>
        <v>-54816491.712236732</v>
      </c>
      <c r="CS84" s="27">
        <f>IFERROR(work!BC84-work!Q84,".")</f>
        <v>-62663249.552744962</v>
      </c>
      <c r="CT84" s="27">
        <f>IFERROR(work!BD84-work!R84,".")</f>
        <v>-70964485.338329747</v>
      </c>
      <c r="CU84" s="27">
        <f>IFERROR(work!BE84-work!S84,".")</f>
        <v>-78752863.322405905</v>
      </c>
      <c r="CV84" s="27">
        <f>IFERROR(work!BF84-work!T84,".")</f>
        <v>-86686098.926038831</v>
      </c>
      <c r="CW84" s="27">
        <f>IFERROR(work!BG84-work!U84,".")</f>
        <v>-94825523.285748571</v>
      </c>
      <c r="CX84" s="27">
        <f>IFERROR(work!BH84-work!V84,".")</f>
        <v>-102268195.96570067</v>
      </c>
      <c r="CY84" s="27">
        <f>IFERROR(work!BI84-work!W84,".")</f>
        <v>-110097926.1377489</v>
      </c>
      <c r="CZ84" s="27">
        <f>IFERROR(work!BJ84-work!X84,".")</f>
        <v>-119416913.70231271</v>
      </c>
      <c r="DA84" s="27">
        <f>IFERROR(work!BK84-work!Y84,".")</f>
        <v>-129373297.30328859</v>
      </c>
      <c r="DB84" s="27">
        <f>IFERROR(work!BL84-work!Z84,".")</f>
        <v>-141170006.76095742</v>
      </c>
      <c r="DC84" s="27">
        <f>IFERROR(work!BM84-work!AA84,".")</f>
        <v>-155305363.52289873</v>
      </c>
      <c r="DD84" s="27">
        <f>IFERROR(work!BN84-work!AB84,".")</f>
        <v>-171007170.83120647</v>
      </c>
      <c r="DE84" s="27">
        <f>IFERROR(work!BO84-work!AC84,".")</f>
        <v>-190348261.94118789</v>
      </c>
      <c r="DF84" s="27">
        <f>IFERROR(work!BP84-work!AD84,".")</f>
        <v>-214560247.42604098</v>
      </c>
      <c r="DG84" s="27">
        <f>IFERROR(work!BQ84-work!AE84,".")</f>
        <v>-245072277.4942472</v>
      </c>
      <c r="DH84" s="27">
        <f>IFERROR(work!BR84-work!AF84,".")</f>
        <v>-268619714.36324567</v>
      </c>
      <c r="DI84" s="27">
        <f>IFERROR(work!BS84-work!AG84,".")</f>
        <v>-293372936.19659877</v>
      </c>
      <c r="DJ84" s="27">
        <f>IFERROR(work!BT84-work!AH84,".")</f>
        <v>-323904674.67807376</v>
      </c>
      <c r="DK84" s="27">
        <f>IFERROR(work!BU84-work!AI84,".")</f>
        <v>-353395456.89002568</v>
      </c>
      <c r="DL84" s="27"/>
      <c r="DM84" s="27"/>
      <c r="DN84" s="27"/>
      <c r="DO84" s="27"/>
      <c r="DP84" s="27"/>
      <c r="DQ84" s="27"/>
      <c r="DR84" s="27"/>
      <c r="DS84" s="27" t="str">
        <f>IFERROR(work!DO84-work!CC84,".")</f>
        <v>.</v>
      </c>
      <c r="DT84" s="27" t="str">
        <f>IFERROR(work!DP84-work!CD84,".")</f>
        <v>.</v>
      </c>
      <c r="DU84" s="27" t="str">
        <f>IFERROR(work!DQ84-work!CE84,".")</f>
        <v>.</v>
      </c>
      <c r="DV84" s="27" t="str">
        <f>IFERROR(work!DR84-work!CF84,".")</f>
        <v>.</v>
      </c>
      <c r="DW84" s="27" t="str">
        <f>IFERROR(work!DS84-work!CG84,".")</f>
        <v>.</v>
      </c>
      <c r="DX84" s="27" t="str">
        <f>IFERROR(work!DT84-work!CH84,".")</f>
        <v>.</v>
      </c>
      <c r="DY84" s="27" t="str">
        <f>IFERROR(work!DU84-work!CI84,".")</f>
        <v>.</v>
      </c>
      <c r="DZ84" s="27" t="str">
        <f>IFERROR(work!DV84-work!CJ84,".")</f>
        <v>.</v>
      </c>
      <c r="EA84" s="27" t="str">
        <f>IFERROR(work!DW84-work!CK84,".")</f>
        <v>.</v>
      </c>
      <c r="EB84" s="27" t="str">
        <f>IFERROR(work!DX84-work!CL84,".")</f>
        <v>.</v>
      </c>
      <c r="EC84" s="27" t="str">
        <f>IFERROR(work!DY84-work!CM84,".")</f>
        <v>.</v>
      </c>
      <c r="ED84" s="27" t="str">
        <f>IFERROR(work!DZ84-work!CN84,".")</f>
        <v>.</v>
      </c>
      <c r="EE84" s="27" t="str">
        <f>IFERROR(work!EA84-work!CO84,".")</f>
        <v>.</v>
      </c>
      <c r="EF84" s="27" t="str">
        <f>IFERROR(work!EB84-work!CP84,".")</f>
        <v>.</v>
      </c>
      <c r="EG84" s="27" t="str">
        <f>IFERROR(work!EC84-work!CQ84,".")</f>
        <v>.</v>
      </c>
      <c r="EH84" s="27" t="str">
        <f>IFERROR(work!ED84-work!CR84,".")</f>
        <v>.</v>
      </c>
      <c r="EI84" s="27" t="str">
        <f>IFERROR(work!EE84-work!CS84,".")</f>
        <v>.</v>
      </c>
      <c r="EJ84" s="27" t="str">
        <f>IFERROR(work!EF84-work!CT84,".")</f>
        <v>.</v>
      </c>
      <c r="EK84" s="27" t="str">
        <f>IFERROR(work!EG84-work!CU84,".")</f>
        <v>.</v>
      </c>
      <c r="EL84" s="27" t="str">
        <f>IFERROR(work!EH84-work!CV84,".")</f>
        <v>.</v>
      </c>
      <c r="EM84" s="27" t="str">
        <f>IFERROR(work!EI84-work!CW84,".")</f>
        <v>.</v>
      </c>
      <c r="EN84" s="27" t="str">
        <f>IFERROR(work!EJ84-work!CX84,".")</f>
        <v>.</v>
      </c>
      <c r="EO84" s="27" t="str">
        <f>IFERROR(work!EK84-work!CY84,".")</f>
        <v>.</v>
      </c>
      <c r="EP84" s="27" t="str">
        <f>IFERROR(work!EL84-work!CZ84,".")</f>
        <v>.</v>
      </c>
      <c r="EQ84" s="27" t="str">
        <f>IFERROR(work!EM84-work!DA84,".")</f>
        <v>.</v>
      </c>
      <c r="ER84" s="27" t="str">
        <f>IFERROR(work!EN84-work!DB84,".")</f>
        <v>.</v>
      </c>
      <c r="ES84" s="27" t="str">
        <f>IFERROR(work!EO84-work!DC84,".")</f>
        <v>.</v>
      </c>
      <c r="ET84" s="27" t="str">
        <f>IFERROR(work!EP84-work!DD84,".")</f>
        <v>.</v>
      </c>
      <c r="EU84" s="27" t="str">
        <f>IFERROR(work!EQ84-work!DE84,".")</f>
        <v>.</v>
      </c>
      <c r="EV84" s="27" t="str">
        <f>IFERROR(work!ER84-work!DF84,".")</f>
        <v>.</v>
      </c>
      <c r="EW84" s="27" t="str">
        <f>IFERROR(work!ES84-work!DG84,".")</f>
        <v>.</v>
      </c>
      <c r="EX84" s="27" t="str">
        <f>IFERROR(work!ET84-work!DH84,".")</f>
        <v>.</v>
      </c>
      <c r="EY84" s="27"/>
      <c r="EZ84" s="27"/>
      <c r="FA84" s="27"/>
      <c r="FB84" s="27"/>
      <c r="FC84" s="27"/>
      <c r="FD84" s="27"/>
      <c r="FE84" s="27" t="str">
        <f>IF(ISNUMBER(work!GZ84/work!HD84),work!GZ84/work!HD84,".")</f>
        <v>.</v>
      </c>
      <c r="FF84" s="27" t="str">
        <f>IF(ISNUMBER(work!HA84/work!HE84),work!HA84/work!HE84,".")</f>
        <v>.</v>
      </c>
      <c r="FG84" s="27" t="str">
        <f>IF(ISNUMBER(work!HB84/work!HF84),work!HB84/work!HF84,".")</f>
        <v>.</v>
      </c>
      <c r="FH84" s="27" t="str">
        <f>IF(ISNUMBER(work!HC84/work!HG84),work!HC84/work!HG84,".")</f>
        <v>.</v>
      </c>
      <c r="FI84" s="27" t="str">
        <f>IF(ISNUMBER((work!HA84+work!HB84)/(work!HE84+work!HF84)),(work!HA84+work!HB84)/(work!HE84+work!HF84),".")</f>
        <v>.</v>
      </c>
      <c r="FJ84" s="27" t="str">
        <f>IF(ISNUMBER(work!HH84/work!HL84),work!HH84/work!HL84,".")</f>
        <v>.</v>
      </c>
      <c r="FK84" s="27" t="str">
        <f>IF(ISNUMBER(work!HI84/work!HM84),work!HI84/work!HM84,".")</f>
        <v>.</v>
      </c>
      <c r="FL84" s="27" t="str">
        <f>IF(ISNUMBER(work!HJ84/work!HN84),work!HJ84/work!HN84,".")</f>
        <v>.</v>
      </c>
      <c r="FM84" s="27" t="str">
        <f>IF(ISNUMBER(work!HK84/work!HO84),work!HK84/work!HO84,".")</f>
        <v>.</v>
      </c>
      <c r="FN84" s="27" t="str">
        <f>IF(ISNUMBER((work!HI84+work!HJ84)/(work!HM84+work!HN84)),(work!HI84+work!HJ84)/(work!HM84+work!HN84),".")</f>
        <v>.</v>
      </c>
      <c r="FO84" s="27" t="s">
        <v>5007</v>
      </c>
      <c r="FP84" s="27" t="s">
        <v>5007</v>
      </c>
      <c r="FQ84" s="27" t="s">
        <v>5007</v>
      </c>
      <c r="FR84" s="27" t="s">
        <v>5007</v>
      </c>
      <c r="FS84" s="27" t="s">
        <v>5007</v>
      </c>
      <c r="FT84" s="27" t="str">
        <f>work!GM84</f>
        <v>.</v>
      </c>
      <c r="FU84" s="27" t="str">
        <f>work!GN84</f>
        <v>.</v>
      </c>
      <c r="FV84" s="27" t="str">
        <f>work!GO84</f>
        <v>.</v>
      </c>
      <c r="FW84" s="27" t="s">
        <v>5007</v>
      </c>
      <c r="FX84" s="27"/>
      <c r="FY84" s="27" t="str">
        <f t="shared" si="60"/>
        <v>.</v>
      </c>
      <c r="FZ84">
        <f t="shared" si="62"/>
        <v>0</v>
      </c>
      <c r="GA84" t="str">
        <f>work!HC84</f>
        <v>.</v>
      </c>
      <c r="GB84" t="str">
        <f>IF(ISNUMBER(work!HA84+work!HB84),work!HA84+work!HB84,".")</f>
        <v>.</v>
      </c>
      <c r="GC84" t="str">
        <f>IF(ISNUMBER(work!HK84-work!HC84),work!HK84-work!HC84,".")</f>
        <v>.</v>
      </c>
      <c r="GD84" t="str">
        <f>IF(ISNUMBER(work!HI84+work!HJ84-work!HA84-work!HB84),(work!HI84+work!HJ84-work!HA84-work!HB84),".")</f>
        <v>.</v>
      </c>
      <c r="GH84" t="str">
        <f>work!GQ84</f>
        <v>.</v>
      </c>
      <c r="GI84" t="str">
        <f>work!GR84</f>
        <v>.</v>
      </c>
      <c r="GJ84" t="str">
        <f>work!GZ84</f>
        <v>.</v>
      </c>
      <c r="GK84" t="str">
        <f>work!HH84</f>
        <v>.</v>
      </c>
      <c r="GL84" t="str">
        <f t="shared" si="61"/>
        <v>.</v>
      </c>
      <c r="GM84" t="str">
        <f>IFERROR(VLOOKUP($F84,AREA_EM_ALLYEAR,Seq!B$1,FALSE),".")</f>
        <v>.</v>
      </c>
      <c r="GN84" t="str">
        <f>IFERROR(VLOOKUP($F84,AREA_EM_ALLYEAR,Seq!C$1,FALSE),".")</f>
        <v>.</v>
      </c>
      <c r="GO84" t="str">
        <f>IFERROR(VLOOKUP($F84,AREA_EM_ALLYEAR,Seq!D$1,FALSE),".")</f>
        <v>.</v>
      </c>
      <c r="GP84" t="str">
        <f>IFERROR(VLOOKUP($F84,AREA_EM_ALLYEAR,Seq!E$1,FALSE),".")</f>
        <v>.</v>
      </c>
      <c r="GQ84" t="str">
        <f>IFERROR(VLOOKUP($F84,AREA_EM_ALLYEAR,Seq!F$1,FALSE),".")</f>
        <v>.</v>
      </c>
      <c r="GR84" t="str">
        <f>IFERROR(VLOOKUP($F84,AREA_EM_ALLYEAR,Seq!G$1,FALSE),".")</f>
        <v>.</v>
      </c>
      <c r="GS84" t="str">
        <f>IFERROR(VLOOKUP($F84,AREA_EM_ALLYEAR,Seq!H$1,FALSE),".")</f>
        <v>.</v>
      </c>
      <c r="GT84" t="str">
        <f>IFERROR(VLOOKUP($F84,AREA_EM_ALLYEAR,Seq!I$1,FALSE),".")</f>
        <v>.</v>
      </c>
      <c r="GU84" t="str">
        <f>IFERROR(VLOOKUP($F84,AREA_EM_ALLYEAR,Seq!J$1,FALSE),".")</f>
        <v>.</v>
      </c>
      <c r="GV84" t="str">
        <f>IFERROR(VLOOKUP($F84,AREA_EM_ALLYEAR,Seq!K$1,FALSE),".")</f>
        <v>.</v>
      </c>
      <c r="GW84" t="str">
        <f>IFERROR(VLOOKUP($F84,AREA_EM_ALLYEAR,Seq!L$1,FALSE),".")</f>
        <v>.</v>
      </c>
      <c r="GX84" t="str">
        <f>IFERROR(VLOOKUP($F84,AREA_EM_ALLYEAR,Seq!M$1,FALSE),".")</f>
        <v>.</v>
      </c>
      <c r="GY84" t="str">
        <f>IFERROR(VLOOKUP($F84,AREA_EM_ALLYEAR,Seq!N$1,FALSE),".")</f>
        <v>.</v>
      </c>
      <c r="GZ84" t="str">
        <f>IFERROR(VLOOKUP($F84,AREA_EM_ALLYEAR,Seq!O$1,FALSE),".")</f>
        <v>.</v>
      </c>
      <c r="HA84" t="str">
        <f t="shared" si="63"/>
        <v>.</v>
      </c>
      <c r="HK84" s="139">
        <f>IFERROR(VLOOKUP(CONCATENATE($G84, ".SP.DYN.LE00.IN"),AREA_WB_6ATTRS,Seq!B$1,FALSE)-VLOOKUP("CHN.SP.DYN.LE00.IN",AREA_WB_6ATTRS,Seq!B$1,FALSE),".")</f>
        <v>-21.169121951219523</v>
      </c>
      <c r="HL84" s="139">
        <f>IFERROR(VLOOKUP(CONCATENATE($G84, ".SP.DYN.LE00.IN"),AREA_WB_6ATTRS,Seq!C$1,FALSE)-VLOOKUP("CHN.SP.DYN.LE00.IN",AREA_WB_6ATTRS,Seq!C$1,FALSE),".")</f>
        <v>-21.299731707317079</v>
      </c>
      <c r="HM84" s="139">
        <f>IFERROR(VLOOKUP(CONCATENATE($G84, ".SP.DYN.LE00.IN"),AREA_WB_6ATTRS,Seq!D$1,FALSE)-VLOOKUP("CHN.SP.DYN.LE00.IN",AREA_WB_6ATTRS,Seq!D$1,FALSE),".")</f>
        <v>-21.444707317073167</v>
      </c>
      <c r="HN84" s="139">
        <f>IFERROR(VLOOKUP(CONCATENATE($G84, ".SP.DYN.LE00.IN"),AREA_WB_6ATTRS,Seq!E$1,FALSE)-VLOOKUP("CHN.SP.DYN.LE00.IN",AREA_WB_6ATTRS,Seq!E$1,FALSE),".")</f>
        <v>-21.599170731707318</v>
      </c>
      <c r="HO84" s="139">
        <f>IFERROR(VLOOKUP(CONCATENATE($G84, ".SP.DYN.LE00.IN"),AREA_WB_6ATTRS,Seq!F$1,FALSE)-VLOOKUP("CHN.SP.DYN.LE00.IN",AREA_WB_6ATTRS,Seq!F$1,FALSE),".")</f>
        <v>-21.765609756097561</v>
      </c>
      <c r="HP84" s="139">
        <f>IFERROR(VLOOKUP(CONCATENATE($G84, ".SP.DYN.LE00.IN"),AREA_WB_6ATTRS,Seq!G$1,FALSE)-VLOOKUP("CHN.SP.DYN.LE00.IN",AREA_WB_6ATTRS,Seq!G$1,FALSE),".")</f>
        <v>-21.934487804878053</v>
      </c>
      <c r="HQ84" s="139">
        <f>IFERROR(VLOOKUP(CONCATENATE($G84, ".SP.DYN.LE00.IN"),AREA_WB_6ATTRS,Seq!H$1,FALSE)-VLOOKUP("CHN.SP.DYN.LE00.IN",AREA_WB_6ATTRS,Seq!H$1,FALSE),".")</f>
        <v>-22.091317073170742</v>
      </c>
      <c r="HR84" s="139">
        <f>IFERROR(VLOOKUP(CONCATENATE($G84, ".SP.DYN.LE00.IN"),AREA_WB_6ATTRS,Seq!I$1,FALSE)-VLOOKUP("CHN.SP.DYN.LE00.IN",AREA_WB_6ATTRS,Seq!I$1,FALSE),".")</f>
        <v>-22.229609756097574</v>
      </c>
      <c r="HS84" s="139">
        <f>IFERROR(VLOOKUP(CONCATENATE($G84, ".SP.DYN.LE00.IN"),AREA_WB_6ATTRS,Seq!J$1,FALSE)-VLOOKUP("CHN.SP.DYN.LE00.IN",AREA_WB_6ATTRS,Seq!J$1,FALSE),".")</f>
        <v>-22.353341463414644</v>
      </c>
      <c r="HT84" s="139">
        <f>IFERROR(VLOOKUP(CONCATENATE($G84, ".SP.DYN.LE00.IN"),AREA_WB_6ATTRS,Seq!K$1,FALSE)-VLOOKUP("CHN.SP.DYN.LE00.IN",AREA_WB_6ATTRS,Seq!K$1,FALSE),".")</f>
        <v>-22.471024390243905</v>
      </c>
      <c r="HU84" s="139">
        <f>IFERROR(VLOOKUP(CONCATENATE($G84, ".SP.DYN.LE00.IN"),AREA_WB_6ATTRS,Seq!L$1,FALSE)-VLOOKUP("CHN.SP.DYN.LE00.IN",AREA_WB_6ATTRS,Seq!L$1,FALSE),".")</f>
        <v>-22.619658536585369</v>
      </c>
      <c r="HV84" s="139">
        <f>IFERROR(VLOOKUP(CONCATENATE($G84, ".SP.DYN.LE00.IN"),AREA_WB_6ATTRS,Seq!M$1,FALSE)-VLOOKUP("CHN.SP.DYN.LE00.IN",AREA_WB_6ATTRS,Seq!M$1,FALSE),".")</f>
        <v>-22.840195121951226</v>
      </c>
      <c r="HW84" s="139">
        <f>IFERROR(VLOOKUP(CONCATENATE($G84, ".SP.DYN.LE00.IN"),AREA_WB_6ATTRS,Seq!N$1,FALSE)-VLOOKUP("CHN.SP.DYN.LE00.IN",AREA_WB_6ATTRS,Seq!N$1,FALSE),".")</f>
        <v>-23.154195121951211</v>
      </c>
      <c r="HX84" s="139">
        <f>IFERROR(VLOOKUP(CONCATENATE($G84, ".SP.DYN.LE00.IN"),AREA_WB_6ATTRS,Seq!O$1,FALSE)-VLOOKUP("CHN.SP.DYN.LE00.IN",AREA_WB_6ATTRS,Seq!O$1,FALSE),".")</f>
        <v>-23.56212195121951</v>
      </c>
      <c r="HY84" s="139">
        <f>IFERROR(VLOOKUP(CONCATENATE($G84, ".SP.DYN.LE00.IN"),AREA_WB_6ATTRS,Seq!P$1,FALSE)-VLOOKUP("CHN.SP.DYN.LE00.IN",AREA_WB_6ATTRS,Seq!P$1,FALSE),".")</f>
        <v>-24.043024390243907</v>
      </c>
      <c r="HZ84" s="139">
        <f>IFERROR(VLOOKUP(CONCATENATE($G84, ".SP.DYN.LE00.IN"),AREA_WB_6ATTRS,Seq!Q$1,FALSE)-VLOOKUP("CHN.SP.DYN.LE00.IN",AREA_WB_6ATTRS,Seq!Q$1,FALSE),".")</f>
        <v>-24.545926829268289</v>
      </c>
      <c r="IA84" s="139">
        <f>IFERROR(VLOOKUP(CONCATENATE($G84, ".SP.DYN.LE00.IN"),AREA_WB_6ATTRS,Seq!R$1,FALSE)-VLOOKUP("CHN.SP.DYN.LE00.IN",AREA_WB_6ATTRS,Seq!R$1,FALSE),".")</f>
        <v>-25.002341463414645</v>
      </c>
      <c r="IB84" s="139">
        <f>IFERROR(VLOOKUP(CONCATENATE($G84, ".SP.DYN.LE00.IN"),AREA_WB_6ATTRS,Seq!S$1,FALSE)-VLOOKUP("CHN.SP.DYN.LE00.IN",AREA_WB_6ATTRS,Seq!S$1,FALSE),".")</f>
        <v>-25.356292682926828</v>
      </c>
      <c r="IC84" s="139">
        <f>IFERROR(VLOOKUP(CONCATENATE($G84, ".SP.DYN.LE00.IN"),AREA_WB_6ATTRS,Seq!T$1,FALSE)-VLOOKUP("CHN.SP.DYN.LE00.IN",AREA_WB_6ATTRS,Seq!T$1,FALSE),".")</f>
        <v>-25.571317073170739</v>
      </c>
      <c r="ID84" s="139">
        <f>IFERROR(VLOOKUP(CONCATENATE($G84, ".SP.DYN.LE00.IN"),AREA_WB_6ATTRS,Seq!U$1,FALSE)-VLOOKUP("CHN.SP.DYN.LE00.IN",AREA_WB_6ATTRS,Seq!U$1,FALSE),".")</f>
        <v>-25.640975609756111</v>
      </c>
      <c r="IE84" s="139">
        <f>IFERROR(VLOOKUP(CONCATENATE($G84, ".SP.DYN.LE00.IN"),AREA_WB_6ATTRS,Seq!V$1,FALSE)-VLOOKUP("CHN.SP.DYN.LE00.IN",AREA_WB_6ATTRS,Seq!V$1,FALSE),".")</f>
        <v>-25.589804878048788</v>
      </c>
      <c r="IF84" s="139">
        <f>IFERROR(VLOOKUP(CONCATENATE($G84, ".SP.DYN.LE00.IN"),AREA_WB_6ATTRS,Seq!W$1,FALSE)-VLOOKUP("CHN.SP.DYN.LE00.IN",AREA_WB_6ATTRS,Seq!W$1,FALSE),".")</f>
        <v>-25.463341463414643</v>
      </c>
      <c r="IG84" s="139">
        <f>IFERROR(VLOOKUP(CONCATENATE($G84, ".SP.DYN.LE00.IN"),AREA_WB_6ATTRS,Seq!X$1,FALSE)-VLOOKUP("CHN.SP.DYN.LE00.IN",AREA_WB_6ATTRS,Seq!X$1,FALSE),".")</f>
        <v>-25.325634146341457</v>
      </c>
      <c r="IH84" s="139">
        <f>IFERROR(VLOOKUP(CONCATENATE($G84, ".SP.DYN.LE00.IN"),AREA_WB_6ATTRS,Seq!Y$1,FALSE)-VLOOKUP("CHN.SP.DYN.LE00.IN",AREA_WB_6ATTRS,Seq!Y$1,FALSE),".")</f>
        <v>-25.22363414634146</v>
      </c>
      <c r="II84" s="139">
        <f>IFERROR(VLOOKUP(CONCATENATE($G84, ".SP.DYN.LE00.IN"),AREA_WB_6ATTRS,Seq!Z$1,FALSE)-VLOOKUP("CHN.SP.DYN.LE00.IN",AREA_WB_6ATTRS,Seq!Z$1,FALSE),".")</f>
        <v>-25.175317073170739</v>
      </c>
      <c r="IJ84" s="139">
        <f>IFERROR(VLOOKUP(CONCATENATE($G84, ".SP.DYN.LE00.IN"),AREA_WB_6ATTRS,Seq!AA$1,FALSE)-VLOOKUP("CHN.SP.DYN.LE00.IN",AREA_WB_6ATTRS,Seq!AA$1,FALSE),".")</f>
        <v>-25.179634146341463</v>
      </c>
      <c r="IK84" s="139">
        <f>IFERROR(VLOOKUP(CONCATENATE($G84, ".SP.DYN.LE00.IN"),AREA_WB_6ATTRS,Seq!AB$1,FALSE)-VLOOKUP("CHN.SP.DYN.LE00.IN",AREA_WB_6ATTRS,Seq!AB$1,FALSE),".")</f>
        <v>-25.220975609756096</v>
      </c>
      <c r="IL84" s="139">
        <f>IFERROR(VLOOKUP(CONCATENATE($G84, ".SP.DYN.LE00.IN"),AREA_WB_6ATTRS,Seq!AC$1,FALSE)-VLOOKUP("CHN.SP.DYN.LE00.IN",AREA_WB_6ATTRS,Seq!AC$1,FALSE),".")</f>
        <v>-25.263292682926831</v>
      </c>
      <c r="IM84" s="139">
        <f>IFERROR(VLOOKUP(CONCATENATE($G84, ".SP.DYN.LE00.IN"),AREA_WB_6ATTRS,Seq!AD$1,FALSE)-VLOOKUP("CHN.SP.DYN.LE00.IN",AREA_WB_6ATTRS,Seq!AD$1,FALSE),".")</f>
        <v>-25.277999999999999</v>
      </c>
      <c r="IN84" s="139">
        <f>IFERROR(VLOOKUP(CONCATENATE($G84, ".SP.DYN.LE00.IN"),AREA_WB_6ATTRS,Seq!AE$1,FALSE)-VLOOKUP("CHN.SP.DYN.LE00.IN",AREA_WB_6ATTRS,Seq!AE$1,FALSE),".")</f>
        <v>-25.25958536585366</v>
      </c>
      <c r="IO84" s="139">
        <f>IFERROR(VLOOKUP(CONCATENATE($G84, ".SP.DYN.LE00.IN"),AREA_WB_6ATTRS,Seq!AF$1,FALSE)-VLOOKUP("CHN.SP.DYN.LE00.IN",AREA_WB_6ATTRS,Seq!AF$1,FALSE),".")</f>
        <v>-25.203512195121959</v>
      </c>
      <c r="IP84" s="139" t="str">
        <f>IFERROR(VLOOKUP(CONCATENATE($G84, ".SP.DYN.LE00.IN"),AREA_WB_6ATTRS,Seq!AG$1,FALSE)-VLOOKUP("CHN.SP.DYN.LE00.IN",AREA_WB_6ATTRS,Seq!AG$1,FALSE),".")</f>
        <v>.</v>
      </c>
      <c r="IW84">
        <f>IFERROR(VLOOKUP(CONCATENATE($G84, ".SP.DYN.LE00.IN"),AREA_WB_6ATTRS,Seq!B$1,FALSE),".")</f>
        <v>45.824682926829269</v>
      </c>
      <c r="IX84">
        <f>IFERROR(VLOOKUP(CONCATENATE($G84, ".SP.DYN.LE00.IN"),AREA_WB_6ATTRS,Seq!C$1,FALSE),".")</f>
        <v>45.96319512195123</v>
      </c>
      <c r="IY84">
        <f>IFERROR(VLOOKUP(CONCATENATE($G84, ".SP.DYN.LE00.IN"),AREA_WB_6ATTRS,Seq!D$1,FALSE),".")</f>
        <v>46.090195121951226</v>
      </c>
      <c r="IZ84">
        <f>IFERROR(VLOOKUP(CONCATENATE($G84, ".SP.DYN.LE00.IN"),AREA_WB_6ATTRS,Seq!E$1,FALSE),".")</f>
        <v>46.200682926829273</v>
      </c>
      <c r="JA84">
        <f>IFERROR(VLOOKUP(CONCATENATE($G84, ".SP.DYN.LE00.IN"),AREA_WB_6ATTRS,Seq!F$1,FALSE),".")</f>
        <v>46.293658536585369</v>
      </c>
      <c r="JB84">
        <f>IFERROR(VLOOKUP(CONCATENATE($G84, ".SP.DYN.LE00.IN"),AREA_WB_6ATTRS,Seq!G$1,FALSE),".")</f>
        <v>46.37865853658537</v>
      </c>
      <c r="JC84">
        <f>IFERROR(VLOOKUP(CONCATENATE($G84, ".SP.DYN.LE00.IN"),AREA_WB_6ATTRS,Seq!H$1,FALSE),".")</f>
        <v>46.468170731707318</v>
      </c>
      <c r="JD84">
        <f>IFERROR(VLOOKUP(CONCATENATE($G84, ".SP.DYN.LE00.IN"),AREA_WB_6ATTRS,Seq!I$1,FALSE),".")</f>
        <v>46.567707317073172</v>
      </c>
      <c r="JE84">
        <f>IFERROR(VLOOKUP(CONCATENATE($G84, ".SP.DYN.LE00.IN"),AREA_WB_6ATTRS,Seq!J$1,FALSE),".")</f>
        <v>46.673780487804883</v>
      </c>
      <c r="JF84">
        <f>IFERROR(VLOOKUP(CONCATENATE($G84, ".SP.DYN.LE00.IN"),AREA_WB_6ATTRS,Seq!K$1,FALSE),".")</f>
        <v>46.775902439024399</v>
      </c>
      <c r="JG84">
        <f>IFERROR(VLOOKUP(CONCATENATE($G84, ".SP.DYN.LE00.IN"),AREA_WB_6ATTRS,Seq!L$1,FALSE),".")</f>
        <v>46.840073170731706</v>
      </c>
      <c r="JH84">
        <f>IFERROR(VLOOKUP(CONCATENATE($G84, ".SP.DYN.LE00.IN"),AREA_WB_6ATTRS,Seq!M$1,FALSE),".")</f>
        <v>46.823829268292684</v>
      </c>
      <c r="JI84">
        <f>IFERROR(VLOOKUP(CONCATENATE($G84, ".SP.DYN.LE00.IN"),AREA_WB_6ATTRS,Seq!N$1,FALSE),".")</f>
        <v>46.707634146341469</v>
      </c>
      <c r="JJ84">
        <f>IFERROR(VLOOKUP(CONCATENATE($G84, ".SP.DYN.LE00.IN"),AREA_WB_6ATTRS,Seq!O$1,FALSE),".")</f>
        <v>46.492512195121961</v>
      </c>
      <c r="JK84">
        <f>IFERROR(VLOOKUP(CONCATENATE($G84, ".SP.DYN.LE00.IN"),AREA_WB_6ATTRS,Seq!P$1,FALSE),".")</f>
        <v>46.199902439024392</v>
      </c>
      <c r="JL84">
        <f>IFERROR(VLOOKUP(CONCATENATE($G84, ".SP.DYN.LE00.IN"),AREA_WB_6ATTRS,Seq!Q$1,FALSE),".")</f>
        <v>45.87880487804879</v>
      </c>
      <c r="JM84">
        <f>IFERROR(VLOOKUP(CONCATENATE($G84, ".SP.DYN.LE00.IN"),AREA_WB_6ATTRS,Seq!R$1,FALSE),".")</f>
        <v>45.596682926829267</v>
      </c>
      <c r="JN84">
        <f>IFERROR(VLOOKUP(CONCATENATE($G84, ".SP.DYN.LE00.IN"),AREA_WB_6ATTRS,Seq!S$1,FALSE),".")</f>
        <v>45.410024390243912</v>
      </c>
      <c r="JO84">
        <f>IFERROR(VLOOKUP(CONCATENATE($G84, ".SP.DYN.LE00.IN"),AREA_WB_6ATTRS,Seq!T$1,FALSE),".")</f>
        <v>45.355780487804886</v>
      </c>
      <c r="JP84">
        <f>IFERROR(VLOOKUP(CONCATENATE($G84, ".SP.DYN.LE00.IN"),AREA_WB_6ATTRS,Seq!U$1,FALSE),".")</f>
        <v>45.442414634146346</v>
      </c>
      <c r="JQ84">
        <f>IFERROR(VLOOKUP(CONCATENATE($G84, ".SP.DYN.LE00.IN"),AREA_WB_6ATTRS,Seq!V$1,FALSE),".")</f>
        <v>45.65190243902439</v>
      </c>
      <c r="JR84">
        <f>IFERROR(VLOOKUP(CONCATENATE($G84, ".SP.DYN.LE00.IN"),AREA_WB_6ATTRS,Seq!W$1,FALSE),".")</f>
        <v>45.942195121951222</v>
      </c>
      <c r="JS84">
        <f>IFERROR(VLOOKUP(CONCATENATE($G84, ".SP.DYN.LE00.IN"),AREA_WB_6ATTRS,Seq!X$1,FALSE),".")</f>
        <v>46.253804878048783</v>
      </c>
      <c r="JT84">
        <f>IFERROR(VLOOKUP(CONCATENATE($G84, ".SP.DYN.LE00.IN"),AREA_WB_6ATTRS,Seq!Y$1,FALSE),".")</f>
        <v>46.541243902439028</v>
      </c>
      <c r="JU84">
        <f>IFERROR(VLOOKUP(CONCATENATE($G84, ".SP.DYN.LE00.IN"),AREA_WB_6ATTRS,Seq!Z$1,FALSE),".")</f>
        <v>46.787024390243907</v>
      </c>
      <c r="JV84">
        <f>IFERROR(VLOOKUP(CONCATENATE($G84, ".SP.DYN.LE00.IN"),AREA_WB_6ATTRS,Seq!AA$1,FALSE),".")</f>
        <v>46.991682926829277</v>
      </c>
      <c r="JW84">
        <f>IFERROR(VLOOKUP(CONCATENATE($G84, ".SP.DYN.LE00.IN"),AREA_WB_6ATTRS,Seq!AB$1,FALSE),".")</f>
        <v>47.168756097560987</v>
      </c>
      <c r="JX84">
        <f>IFERROR(VLOOKUP(CONCATENATE($G84, ".SP.DYN.LE00.IN"),AREA_WB_6ATTRS,Seq!AC$1,FALSE),".")</f>
        <v>47.34929268292683</v>
      </c>
      <c r="JY84">
        <f>IFERROR(VLOOKUP(CONCATENATE($G84, ".SP.DYN.LE00.IN"),AREA_WB_6ATTRS,Seq!AD$1,FALSE),".")</f>
        <v>47.557341463414637</v>
      </c>
      <c r="JZ84">
        <f>IFERROR(VLOOKUP(CONCATENATE($G84, ".SP.DYN.LE00.IN"),AREA_WB_6ATTRS,Seq!AE$1,FALSE),".")</f>
        <v>47.796926829268294</v>
      </c>
      <c r="KA84">
        <f>IFERROR(VLOOKUP(CONCATENATE($G84, ".SP.DYN.LE00.IN"),AREA_WB_6ATTRS,Seq!AF$1,FALSE),".")</f>
        <v>48.069585365853669</v>
      </c>
      <c r="KB84" t="str">
        <f>IFERROR(VLOOKUP(CONCATENATE($G84, ".SP.DYN.LE00.IN"),AREA_WB_6ATTRS,Seq!AG$1,FALSE),".")</f>
        <v>.</v>
      </c>
      <c r="KK84">
        <f t="shared" ref="KK84:KK147" si="66">SUM(S84:AB84)</f>
        <v>5</v>
      </c>
      <c r="KL84">
        <f t="shared" si="64"/>
        <v>0</v>
      </c>
      <c r="KM84">
        <f t="shared" ref="KM84:KM147" si="67">IF(ISNUMBER(BD84),BD84,".")</f>
        <v>45225802.146708377</v>
      </c>
      <c r="KN84">
        <f t="shared" ref="KN84:KN147" si="68">IF(ISNUMBER(CP84),CP84,".")</f>
        <v>-43693909.317904003</v>
      </c>
      <c r="KO84" t="str">
        <f t="shared" si="65"/>
        <v>.</v>
      </c>
      <c r="KP84" t="str">
        <f>work!HA84</f>
        <v>.</v>
      </c>
      <c r="KQ84" t="str">
        <f>work!HB84</f>
        <v>.</v>
      </c>
      <c r="KR84" t="str">
        <f>work!HC84</f>
        <v>.</v>
      </c>
      <c r="KS84" t="str">
        <f>IF(ISNUMBER(work!HI84-work!HA84),work!HI84-work!HA84,".")</f>
        <v>.</v>
      </c>
      <c r="KT84" t="str">
        <f>IF(ISNUMBER(work!HJ84-work!HB84),work!HJ84-work!HB84,".")</f>
        <v>.</v>
      </c>
      <c r="KU84" t="str">
        <f>IF(ISNUMBER(work!HK84-work!HC84),work!HK84-work!HC84,".")</f>
        <v>.</v>
      </c>
      <c r="KW84" t="str">
        <f>IFERROR(work!HR84/work!HV84,".")</f>
        <v>.</v>
      </c>
      <c r="KX84" t="str">
        <f>IFERROR(work!HS84/work!HW84,".")</f>
        <v>.</v>
      </c>
      <c r="KY84" t="str">
        <f>IFERROR(work!HT84/work!HX84,".")</f>
        <v>.</v>
      </c>
      <c r="KZ84" t="str">
        <f>IFERROR(work!HU84/work!HY84,".")</f>
        <v>.</v>
      </c>
    </row>
    <row r="85" spans="1:312">
      <c r="A85" s="24">
        <f t="shared" si="44"/>
        <v>84</v>
      </c>
      <c r="B85" s="24" t="str">
        <f t="shared" si="45"/>
        <v>Out</v>
      </c>
      <c r="C85" s="24" t="str">
        <f t="shared" si="46"/>
        <v>Out</v>
      </c>
      <c r="D85" s="24" t="str">
        <f t="shared" si="47"/>
        <v>Out67</v>
      </c>
      <c r="E85" s="25" t="s">
        <v>2929</v>
      </c>
      <c r="F85" s="26" t="str">
        <f t="shared" si="48"/>
        <v>Tunisia</v>
      </c>
      <c r="G85" s="166" t="s">
        <v>1657</v>
      </c>
      <c r="H85" s="166" t="s">
        <v>5007</v>
      </c>
      <c r="I85" s="166" t="s">
        <v>5007</v>
      </c>
      <c r="J85" s="180" t="s">
        <v>5007</v>
      </c>
      <c r="K85" s="180" t="s">
        <v>5007</v>
      </c>
      <c r="L85" s="27">
        <f>IFERROR(VLOOKUP($F85,Area_FDI_84_96,Seq!B$1,FALSE),0)</f>
        <v>0</v>
      </c>
      <c r="M85" s="27">
        <f>IFERROR(VLOOKUP($F85,Area_FDI_84_96,Seq!C$1,FALSE),0)</f>
        <v>0</v>
      </c>
      <c r="N85" s="27">
        <f>IFERROR(VLOOKUP($F85,Area_FDI_84_96,Seq!D$1,FALSE),0)</f>
        <v>0</v>
      </c>
      <c r="O85" s="27">
        <f>IFERROR(VLOOKUP($F85,Area_FDI_84_96,Seq!E$1,FALSE),0)</f>
        <v>0</v>
      </c>
      <c r="P85" s="27">
        <f>IFERROR(VLOOKUP($F85,Area_FDI_84_96,Seq!F$1,FALSE),0)</f>
        <v>0</v>
      </c>
      <c r="Q85" s="27">
        <f>IFERROR(VLOOKUP($F85,Area_FDI_84_96,Seq!G$1,FALSE),0)</f>
        <v>0</v>
      </c>
      <c r="R85" s="27">
        <f>IFERROR(VLOOKUP($F85,Area_FDI_84_96,Seq!H$1,FALSE),0)</f>
        <v>0</v>
      </c>
      <c r="S85" s="27">
        <f>IFERROR(VLOOKUP($F85,Area_FDI_84_96,Seq!I$1,FALSE),0)</f>
        <v>0</v>
      </c>
      <c r="T85" s="27">
        <f>IFERROR(VALUE(VLOOKUP($E85,Area_FDI_92_95,Seq!B$1,FALSE)),0)</f>
        <v>0</v>
      </c>
      <c r="U85" s="27">
        <f>IFERROR(VALUE(VLOOKUP($E85,Area_FDI_92_95,Seq!C$1,FALSE)),0)</f>
        <v>0</v>
      </c>
      <c r="V85" s="27">
        <f>IFERROR(VALUE(VLOOKUP($E85,Area_FDI_92_95,Seq!D$1,FALSE)),0)</f>
        <v>0</v>
      </c>
      <c r="W85" s="27">
        <f>IFERROR(VALUE(VLOOKUP($E85,Area_FDI_92_95,Seq!E$1,FALSE)),0)</f>
        <v>0</v>
      </c>
      <c r="X85" s="27">
        <f>IFERROR(VALUE(VLOOKUP($E85,Area_FDI_96_99,Seq!B$1,FALSE)),0)</f>
        <v>35</v>
      </c>
      <c r="Y85" s="27">
        <f>IFERROR(VALUE(VLOOKUP($E85,Area_FDI_96_99,Seq!C$1,FALSE)),0)</f>
        <v>0</v>
      </c>
      <c r="Z85" s="27">
        <f>IFERROR(VALUE(VLOOKUP($E85,Area_FDI_96_99,Seq!D$1,FALSE)),0)</f>
        <v>3027</v>
      </c>
      <c r="AA85" s="27">
        <f>IFERROR(VALUE(VLOOKUP($E85,Area_FDI_96_99,Seq!E$1,FALSE)),0)</f>
        <v>0</v>
      </c>
      <c r="AB85" s="27">
        <f t="shared" si="49"/>
        <v>0</v>
      </c>
      <c r="AC85" s="27">
        <f t="shared" si="50"/>
        <v>0</v>
      </c>
      <c r="AD85" s="27">
        <f t="shared" si="51"/>
        <v>0</v>
      </c>
      <c r="AE85" s="27">
        <f t="shared" si="52"/>
        <v>0</v>
      </c>
      <c r="AF85" s="27">
        <f t="shared" si="53"/>
        <v>60</v>
      </c>
      <c r="AG85" s="27">
        <f t="shared" si="54"/>
        <v>0</v>
      </c>
      <c r="AH85" s="27">
        <f t="shared" si="55"/>
        <v>0</v>
      </c>
      <c r="AI85" s="27">
        <f t="shared" si="56"/>
        <v>0</v>
      </c>
      <c r="AJ85" s="27">
        <f t="shared" si="57"/>
        <v>80</v>
      </c>
      <c r="AK85" s="27">
        <f t="shared" si="58"/>
        <v>258</v>
      </c>
      <c r="AL85" s="27">
        <f t="shared" si="59"/>
        <v>683</v>
      </c>
      <c r="AM85" s="27"/>
      <c r="AN85" s="27"/>
      <c r="AO85" s="27"/>
      <c r="AP85" s="27"/>
      <c r="AQ85" s="27"/>
      <c r="AR85" s="27"/>
      <c r="AS85" s="27"/>
      <c r="AT85" s="27">
        <f>IFERROR(work!D85+work!AP85,".")</f>
        <v>19248601.497037549</v>
      </c>
      <c r="AU85" s="27">
        <f>IFERROR(work!E85+work!AQ85,".")</f>
        <v>20252526.569144934</v>
      </c>
      <c r="AV85" s="27">
        <f>IFERROR(work!F85+work!AR85,".")</f>
        <v>21998885.968598261</v>
      </c>
      <c r="AW85" s="27">
        <f>IFERROR(work!G85+work!AS85,".")</f>
        <v>24334450.136520326</v>
      </c>
      <c r="AX85" s="27">
        <f>IFERROR(work!H85+work!AT85,".")</f>
        <v>27934137.509222999</v>
      </c>
      <c r="AY85" s="27">
        <f>IFERROR(work!I85+work!AU85,".")</f>
        <v>31618144.133121207</v>
      </c>
      <c r="AZ85" s="27">
        <f>IFERROR(work!J85+work!AV85,".")</f>
        <v>34280441.900177389</v>
      </c>
      <c r="BA85" s="27">
        <f>IFERROR(work!K85+work!AW85,".")</f>
        <v>38200389.982037321</v>
      </c>
      <c r="BB85" s="27">
        <f>IFERROR(work!L85+work!AX85,".")</f>
        <v>42378652.231882803</v>
      </c>
      <c r="BC85" s="27">
        <f>IFERROR(work!M85+work!AY85,".")</f>
        <v>44087151.890891604</v>
      </c>
      <c r="BD85" s="27">
        <f>IFERROR(work!N85+work!AZ85,".")</f>
        <v>45814540.618223071</v>
      </c>
      <c r="BE85" s="27">
        <f>IFERROR(work!O85+work!BA85,".")</f>
        <v>49957741.630454376</v>
      </c>
      <c r="BF85" s="27">
        <f>IFERROR(work!P85+work!BB85,".")</f>
        <v>56961736.512843624</v>
      </c>
      <c r="BG85" s="27">
        <f>IFERROR(work!Q85+work!BC85,".")</f>
        <v>64757166.07196252</v>
      </c>
      <c r="BH85" s="27">
        <f>IFERROR(work!R85+work!BD85,".")</f>
        <v>73086502.675205469</v>
      </c>
      <c r="BI85" s="27">
        <f>IFERROR(work!S85+work!BE85,".")</f>
        <v>80916160.96215494</v>
      </c>
      <c r="BJ85" s="27">
        <f>IFERROR(work!T85+work!BF85,".")</f>
        <v>88961041.456879869</v>
      </c>
      <c r="BK85" s="27">
        <f>IFERROR(work!U85+work!BG85,".")</f>
        <v>97166706.638640106</v>
      </c>
      <c r="BL85" s="27">
        <f>IFERROR(work!V85+work!BH85,".")</f>
        <v>104693264.69975017</v>
      </c>
      <c r="BM85" s="27">
        <f>IFERROR(work!W85+work!BI85,".")</f>
        <v>112619221.91786757</v>
      </c>
      <c r="BN85" s="27">
        <f>IFERROR(work!X85+work!BJ85,".")</f>
        <v>121994819.60357969</v>
      </c>
      <c r="BO85" s="27">
        <f>IFERROR(work!Y85+work!BK85,".")</f>
        <v>132046305.42552614</v>
      </c>
      <c r="BP85" s="27">
        <f>IFERROR(work!Z85+work!BL85,".")</f>
        <v>143895918.32177374</v>
      </c>
      <c r="BQ85" s="27">
        <f>IFERROR(work!AA85+work!BM85,".")</f>
        <v>158181798.56866196</v>
      </c>
      <c r="BR85" s="27">
        <f>IFERROR(work!AB85+work!BN85,".")</f>
        <v>174058154.73015374</v>
      </c>
      <c r="BS85" s="27">
        <f>IFERROR(work!AC85+work!BO85,".")</f>
        <v>193539928.43676347</v>
      </c>
      <c r="BT85" s="27">
        <f>IFERROR(work!AD85+work!BP85,".")</f>
        <v>217931992.1572479</v>
      </c>
      <c r="BU85" s="27">
        <f>IFERROR(work!AE85+work!BQ85,".")</f>
        <v>248655066.62378064</v>
      </c>
      <c r="BV85" s="27">
        <f>IFERROR(work!AF85+work!BR85,".")</f>
        <v>272374197.28544027</v>
      </c>
      <c r="BW85" s="27">
        <f>IFERROR(work!AG85+work!BS85,".")</f>
        <v>297242043.31974596</v>
      </c>
      <c r="BX85" s="27">
        <f>IFERROR(work!AH85+work!BT85,".")</f>
        <v>327916968.49178141</v>
      </c>
      <c r="BY85" s="27">
        <f>IFERROR(work!AI85+work!BU85,".")</f>
        <v>357395952.78533882</v>
      </c>
      <c r="BZ85" s="27"/>
      <c r="CA85" s="27"/>
      <c r="CB85" s="27"/>
      <c r="CC85" s="27"/>
      <c r="CD85" s="27"/>
      <c r="CE85" s="27"/>
      <c r="CF85" s="27">
        <f>IFERROR(work!AP85-work!D85,".")</f>
        <v>-17339622.590683829</v>
      </c>
      <c r="CG85" s="27">
        <f>IFERROR(work!AQ85-work!E85,".")</f>
        <v>-18238285.171137966</v>
      </c>
      <c r="CH85" s="27">
        <f>IFERROR(work!AR85-work!F85,".")</f>
        <v>-19994589.640050404</v>
      </c>
      <c r="CI85" s="27">
        <f>IFERROR(work!AS85-work!G85,".")</f>
        <v>-22236314.313471198</v>
      </c>
      <c r="CJ85" s="27">
        <f>IFERROR(work!AT85-work!H85,".")</f>
        <v>-25715383.137167148</v>
      </c>
      <c r="CK85" s="27">
        <f>IFERROR(work!AU85-work!I85,".")</f>
        <v>-29274061.800531536</v>
      </c>
      <c r="CL85" s="27">
        <f>IFERROR(work!AV85-work!J85,".")</f>
        <v>-31970278.155636828</v>
      </c>
      <c r="CM85" s="27">
        <f>IFERROR(work!AW85-work!K85,".")</f>
        <v>-35735413.600251362</v>
      </c>
      <c r="CN85" s="27">
        <f>IFERROR(work!AX85-work!L85,".")</f>
        <v>-39911897.155204482</v>
      </c>
      <c r="CO85" s="27">
        <f>IFERROR(work!AY85-work!M85,".")</f>
        <v>-41577310.021066405</v>
      </c>
      <c r="CP85" s="27">
        <f>IFERROR(work!AZ85-work!N85,".")</f>
        <v>-43105170.846389309</v>
      </c>
      <c r="CQ85" s="27">
        <f>IFERROR(work!BA85-work!O85,".")</f>
        <v>-47142583.288902313</v>
      </c>
      <c r="CR85" s="27">
        <f>IFERROR(work!BB85-work!P85,".")</f>
        <v>-53926834.545061618</v>
      </c>
      <c r="CS85" s="27">
        <f>IFERROR(work!BC85-work!Q85,".")</f>
        <v>-61655804.934049636</v>
      </c>
      <c r="CT85" s="27">
        <f>IFERROR(work!BD85-work!R85,".")</f>
        <v>-69886567.532594115</v>
      </c>
      <c r="CU85" s="27">
        <f>IFERROR(work!BE85-work!S85,".")</f>
        <v>-77640973.898294762</v>
      </c>
      <c r="CV85" s="27">
        <f>IFERROR(work!BF85-work!T85,".")</f>
        <v>-85451806.889614955</v>
      </c>
      <c r="CW85" s="27">
        <f>IFERROR(work!BG85-work!U85,".")</f>
        <v>-93466536.60407874</v>
      </c>
      <c r="CX85" s="27">
        <f>IFERROR(work!BH85-work!V85,".")</f>
        <v>-100809371.51590087</v>
      </c>
      <c r="CY85" s="27">
        <f>IFERROR(work!BI85-work!W85,".")</f>
        <v>-108501614.65017292</v>
      </c>
      <c r="CZ85" s="27">
        <f>IFERROR(work!BJ85-work!X85,".")</f>
        <v>-117700167.23617618</v>
      </c>
      <c r="DA85" s="27">
        <f>IFERROR(work!BK85-work!Y85,".")</f>
        <v>-127543365.32192943</v>
      </c>
      <c r="DB85" s="27">
        <f>IFERROR(work!BL85-work!Z85,".")</f>
        <v>-139316412.46370026</v>
      </c>
      <c r="DC85" s="27">
        <f>IFERROR(work!BM85-work!AA85,".")</f>
        <v>-153351765.29535905</v>
      </c>
      <c r="DD85" s="27">
        <f>IFERROR(work!BN85-work!AB85,".")</f>
        <v>-168940299.08413482</v>
      </c>
      <c r="DE85" s="27">
        <f>IFERROR(work!BO85-work!AC85,".")</f>
        <v>-188217350.6585393</v>
      </c>
      <c r="DF85" s="27">
        <f>IFERROR(work!BP85-work!AD85,".")</f>
        <v>-212308461.38315672</v>
      </c>
      <c r="DG85" s="27">
        <f>IFERROR(work!BQ85-work!AE85,".")</f>
        <v>-242679531.31936291</v>
      </c>
      <c r="DH85" s="27">
        <f>IFERROR(work!BR85-work!AF85,".")</f>
        <v>-266128522.06024429</v>
      </c>
      <c r="DI85" s="27">
        <f>IFERROR(work!BS85-work!AG85,".")</f>
        <v>-290802926.20574266</v>
      </c>
      <c r="DJ85" s="27">
        <f>IFERROR(work!BT85-work!AH85,".")</f>
        <v>-321284677.86435801</v>
      </c>
      <c r="DK85" s="27">
        <f>IFERROR(work!BU85-work!AI85,".")</f>
        <v>-350883043.38920909</v>
      </c>
      <c r="DL85" s="27"/>
      <c r="DM85" s="27"/>
      <c r="DN85" s="27"/>
      <c r="DO85" s="27"/>
      <c r="DP85" s="27"/>
      <c r="DQ85" s="27"/>
      <c r="DR85" s="27"/>
      <c r="DS85" s="27">
        <f>IFERROR(work!DO85-work!CC85,".")</f>
        <v>5.5E-2</v>
      </c>
      <c r="DT85" s="27">
        <f>IFERROR(work!DP85-work!CD85,".")</f>
        <v>5.3999999999999999E-2</v>
      </c>
      <c r="DU85" s="27">
        <f>IFERROR(work!DQ85-work!CE85,".")</f>
        <v>5.3999999999999999E-2</v>
      </c>
      <c r="DV85" s="27">
        <f>IFERROR(work!DR85-work!CF85,".")</f>
        <v>5.2999999999999999E-2</v>
      </c>
      <c r="DW85" s="27">
        <f>IFERROR(work!DS85-work!CG85,".")</f>
        <v>5.2999999999999999E-2</v>
      </c>
      <c r="DX85" s="27">
        <f>IFERROR(work!DT85-work!CH85,".")</f>
        <v>5.1999999999999998E-2</v>
      </c>
      <c r="DY85" s="27">
        <f>IFERROR(work!DU85-work!CI85,".")</f>
        <v>5.0999999999999997E-2</v>
      </c>
      <c r="DZ85" s="27">
        <f>IFERROR(work!DV85-work!CJ85,".")</f>
        <v>4.9999999999999996E-2</v>
      </c>
      <c r="EA85" s="27">
        <f>IFERROR(work!DW85-work!CK85,".")</f>
        <v>4.9000000000000002E-2</v>
      </c>
      <c r="EB85" s="27">
        <f>IFERROR(work!DX85-work!CL85,".")</f>
        <v>4.8000000000000001E-2</v>
      </c>
      <c r="EC85" s="27">
        <f>IFERROR(work!DY85-work!CM85,".")</f>
        <v>4.5999999999999999E-2</v>
      </c>
      <c r="ED85" s="27">
        <f>IFERROR(work!DZ85-work!CN85,".")</f>
        <v>4.3999999999999997E-2</v>
      </c>
      <c r="EE85" s="27">
        <f>IFERROR(work!EA85-work!CO85,".")</f>
        <v>4.2999999999999997E-2</v>
      </c>
      <c r="EF85" s="27">
        <f>IFERROR(work!EB85-work!CP85,".")</f>
        <v>4.0999999999999995E-2</v>
      </c>
      <c r="EG85" s="27">
        <f>IFERROR(work!EC85-work!CQ85,".")</f>
        <v>3.8999999999999993E-2</v>
      </c>
      <c r="EH85" s="27">
        <f>IFERROR(work!ED85-work!CR85,".")</f>
        <v>4.7999999046325688E-2</v>
      </c>
      <c r="EI85" s="27">
        <f>IFERROR(work!EE85-work!CS85,".")</f>
        <v>4.4999999046325692E-2</v>
      </c>
      <c r="EJ85" s="27">
        <f>IFERROR(work!EF85-work!CT85,".")</f>
        <v>4.299999904632569E-2</v>
      </c>
      <c r="EK85" s="27" t="str">
        <f>IFERROR(work!EG85-work!CU85,".")</f>
        <v>.</v>
      </c>
      <c r="EL85" s="27" t="str">
        <f>IFERROR(work!EH85-work!CV85,".")</f>
        <v>.</v>
      </c>
      <c r="EM85" s="27" t="str">
        <f>IFERROR(work!EI85-work!CW85,".")</f>
        <v>.</v>
      </c>
      <c r="EN85" s="27" t="str">
        <f>IFERROR(work!EJ85-work!CX85,".")</f>
        <v>.</v>
      </c>
      <c r="EO85" s="27" t="str">
        <f>IFERROR(work!EK85-work!CY85,".")</f>
        <v>.</v>
      </c>
      <c r="EP85" s="27" t="str">
        <f>IFERROR(work!EL85-work!CZ85,".")</f>
        <v>.</v>
      </c>
      <c r="EQ85" s="27" t="str">
        <f>IFERROR(work!EM85-work!DA85,".")</f>
        <v>.</v>
      </c>
      <c r="ER85" s="27" t="str">
        <f>IFERROR(work!EN85-work!DB85,".")</f>
        <v>.</v>
      </c>
      <c r="ES85" s="27" t="str">
        <f>IFERROR(work!EO85-work!DC85,".")</f>
        <v>.</v>
      </c>
      <c r="ET85" s="27" t="str">
        <f>IFERROR(work!EP85-work!DD85,".")</f>
        <v>.</v>
      </c>
      <c r="EU85" s="27" t="str">
        <f>IFERROR(work!EQ85-work!DE85,".")</f>
        <v>.</v>
      </c>
      <c r="EV85" s="27" t="str">
        <f>IFERROR(work!ER85-work!DF85,".")</f>
        <v>.</v>
      </c>
      <c r="EW85" s="27" t="str">
        <f>IFERROR(work!ES85-work!DG85,".")</f>
        <v>.</v>
      </c>
      <c r="EX85" s="27" t="str">
        <f>IFERROR(work!ET85-work!DH85,".")</f>
        <v>.</v>
      </c>
      <c r="EY85" s="27"/>
      <c r="EZ85" s="27"/>
      <c r="FA85" s="27"/>
      <c r="FB85" s="27"/>
      <c r="FC85" s="27"/>
      <c r="FD85" s="27"/>
      <c r="FE85" s="27" t="str">
        <f>IF(ISNUMBER(work!GZ85/work!HD85),work!GZ85/work!HD85,".")</f>
        <v>.</v>
      </c>
      <c r="FF85" s="27" t="str">
        <f>IF(ISNUMBER(work!HA85/work!HE85),work!HA85/work!HE85,".")</f>
        <v>.</v>
      </c>
      <c r="FG85" s="27" t="str">
        <f>IF(ISNUMBER(work!HB85/work!HF85),work!HB85/work!HF85,".")</f>
        <v>.</v>
      </c>
      <c r="FH85" s="27" t="str">
        <f>IF(ISNUMBER(work!HC85/work!HG85),work!HC85/work!HG85,".")</f>
        <v>.</v>
      </c>
      <c r="FI85" s="27" t="str">
        <f>IF(ISNUMBER((work!HA85+work!HB85)/(work!HE85+work!HF85)),(work!HA85+work!HB85)/(work!HE85+work!HF85),".")</f>
        <v>.</v>
      </c>
      <c r="FJ85" s="27" t="str">
        <f>IF(ISNUMBER(work!HH85/work!HL85),work!HH85/work!HL85,".")</f>
        <v>.</v>
      </c>
      <c r="FK85" s="27" t="str">
        <f>IF(ISNUMBER(work!HI85/work!HM85),work!HI85/work!HM85,".")</f>
        <v>.</v>
      </c>
      <c r="FL85" s="27" t="str">
        <f>IF(ISNUMBER(work!HJ85/work!HN85),work!HJ85/work!HN85,".")</f>
        <v>.</v>
      </c>
      <c r="FM85" s="27" t="str">
        <f>IF(ISNUMBER(work!HK85/work!HO85),work!HK85/work!HO85,".")</f>
        <v>.</v>
      </c>
      <c r="FN85" s="27" t="str">
        <f>IF(ISNUMBER((work!HI85+work!HJ85)/(work!HM85+work!HN85)),(work!HI85+work!HJ85)/(work!HM85+work!HN85),".")</f>
        <v>.</v>
      </c>
      <c r="FO85" s="27" t="s">
        <v>5007</v>
      </c>
      <c r="FP85" s="27" t="s">
        <v>5007</v>
      </c>
      <c r="FQ85" s="27" t="s">
        <v>5007</v>
      </c>
      <c r="FR85" s="27" t="s">
        <v>5007</v>
      </c>
      <c r="FS85" s="27" t="s">
        <v>5007</v>
      </c>
      <c r="FT85" s="27" t="str">
        <f>work!GM85</f>
        <v>.</v>
      </c>
      <c r="FU85" s="27" t="str">
        <f>work!GN85</f>
        <v>.</v>
      </c>
      <c r="FV85" s="27" t="str">
        <f>work!GO85</f>
        <v>.</v>
      </c>
      <c r="FW85" s="27" t="s">
        <v>5007</v>
      </c>
      <c r="FX85" s="27"/>
      <c r="FY85" s="27">
        <f t="shared" si="60"/>
        <v>8648.3979999999992</v>
      </c>
      <c r="FZ85">
        <f t="shared" si="62"/>
        <v>0</v>
      </c>
      <c r="GA85" t="str">
        <f>work!HC85</f>
        <v>.</v>
      </c>
      <c r="GB85" t="str">
        <f>IF(ISNUMBER(work!HA85+work!HB85),work!HA85+work!HB85,".")</f>
        <v>.</v>
      </c>
      <c r="GC85" t="str">
        <f>IF(ISNUMBER(work!HK85-work!HC85),work!HK85-work!HC85,".")</f>
        <v>.</v>
      </c>
      <c r="GD85" t="str">
        <f>IF(ISNUMBER(work!HI85+work!HJ85-work!HA85-work!HB85),(work!HI85+work!HJ85-work!HA85-work!HB85),".")</f>
        <v>.</v>
      </c>
      <c r="GH85" t="str">
        <f>work!GQ85</f>
        <v>.</v>
      </c>
      <c r="GI85" t="str">
        <f>work!GR85</f>
        <v>.</v>
      </c>
      <c r="GJ85" t="str">
        <f>work!GZ85</f>
        <v>.</v>
      </c>
      <c r="GK85" t="str">
        <f>work!HH85</f>
        <v>.</v>
      </c>
      <c r="GL85">
        <f t="shared" si="61"/>
        <v>0</v>
      </c>
      <c r="GM85" t="str">
        <f>IFERROR(VLOOKUP($F85,AREA_EM_ALLYEAR,Seq!B$1,FALSE),".")</f>
        <v>.</v>
      </c>
      <c r="GN85" t="str">
        <f>IFERROR(VLOOKUP($F85,AREA_EM_ALLYEAR,Seq!C$1,FALSE),".")</f>
        <v>.</v>
      </c>
      <c r="GO85" t="str">
        <f>IFERROR(VLOOKUP($F85,AREA_EM_ALLYEAR,Seq!D$1,FALSE),".")</f>
        <v>.</v>
      </c>
      <c r="GP85" t="str">
        <f>IFERROR(VLOOKUP($F85,AREA_EM_ALLYEAR,Seq!E$1,FALSE),".")</f>
        <v>.</v>
      </c>
      <c r="GQ85" t="str">
        <f>IFERROR(VLOOKUP($F85,AREA_EM_ALLYEAR,Seq!F$1,FALSE),".")</f>
        <v>.</v>
      </c>
      <c r="GR85" t="str">
        <f>IFERROR(VLOOKUP($F85,AREA_EM_ALLYEAR,Seq!G$1,FALSE),".")</f>
        <v>.</v>
      </c>
      <c r="GS85" t="str">
        <f>IFERROR(VLOOKUP($F85,AREA_EM_ALLYEAR,Seq!H$1,FALSE),".")</f>
        <v>.</v>
      </c>
      <c r="GT85" t="str">
        <f>IFERROR(VLOOKUP($F85,AREA_EM_ALLYEAR,Seq!I$1,FALSE),".")</f>
        <v>.</v>
      </c>
      <c r="GU85" t="str">
        <f>IFERROR(VLOOKUP($F85,AREA_EM_ALLYEAR,Seq!J$1,FALSE),".")</f>
        <v>.</v>
      </c>
      <c r="GV85" t="str">
        <f>IFERROR(VLOOKUP($F85,AREA_EM_ALLYEAR,Seq!K$1,FALSE),".")</f>
        <v>.</v>
      </c>
      <c r="GW85" t="str">
        <f>IFERROR(VLOOKUP($F85,AREA_EM_ALLYEAR,Seq!L$1,FALSE),".")</f>
        <v>.</v>
      </c>
      <c r="GX85" t="str">
        <f>IFERROR(VLOOKUP($F85,AREA_EM_ALLYEAR,Seq!M$1,FALSE),".")</f>
        <v>.</v>
      </c>
      <c r="GY85" t="str">
        <f>IFERROR(VLOOKUP($F85,AREA_EM_ALLYEAR,Seq!N$1,FALSE),".")</f>
        <v>.</v>
      </c>
      <c r="GZ85" t="str">
        <f>IFERROR(VLOOKUP($F85,AREA_EM_ALLYEAR,Seq!O$1,FALSE),".")</f>
        <v>.</v>
      </c>
      <c r="HA85" t="str">
        <f t="shared" si="63"/>
        <v>.</v>
      </c>
      <c r="HK85" s="139">
        <f>IFERROR(VLOOKUP(CONCATENATE($G85, ".SP.DYN.LE00.IN"),AREA_WB_6ATTRS,Seq!B$1,FALSE)-VLOOKUP("CHN.SP.DYN.LE00.IN",AREA_WB_6ATTRS,Seq!B$1,FALSE),".")</f>
        <v>-4.8706341463414731</v>
      </c>
      <c r="HL85" s="139">
        <f>IFERROR(VLOOKUP(CONCATENATE($G85, ".SP.DYN.LE00.IN"),AREA_WB_6ATTRS,Seq!C$1,FALSE)-VLOOKUP("CHN.SP.DYN.LE00.IN",AREA_WB_6ATTRS,Seq!C$1,FALSE),".")</f>
        <v>-4.3141707317073283</v>
      </c>
      <c r="HM85" s="139">
        <f>IFERROR(VLOOKUP(CONCATENATE($G85, ".SP.DYN.LE00.IN"),AREA_WB_6ATTRS,Seq!D$1,FALSE)-VLOOKUP("CHN.SP.DYN.LE00.IN",AREA_WB_6ATTRS,Seq!D$1,FALSE),".")</f>
        <v>-3.8163414634146449</v>
      </c>
      <c r="HN85" s="139">
        <f>IFERROR(VLOOKUP(CONCATENATE($G85, ".SP.DYN.LE00.IN"),AREA_WB_6ATTRS,Seq!E$1,FALSE)-VLOOKUP("CHN.SP.DYN.LE00.IN",AREA_WB_6ATTRS,Seq!E$1,FALSE),".")</f>
        <v>-3.3703170731707246</v>
      </c>
      <c r="HO85" s="139">
        <f>IFERROR(VLOOKUP(CONCATENATE($G85, ".SP.DYN.LE00.IN"),AREA_WB_6ATTRS,Seq!F$1,FALSE)-VLOOKUP("CHN.SP.DYN.LE00.IN",AREA_WB_6ATTRS,Seq!F$1,FALSE),".")</f>
        <v>-2.9751219512195064</v>
      </c>
      <c r="HP85" s="139">
        <f>IFERROR(VLOOKUP(CONCATENATE($G85, ".SP.DYN.LE00.IN"),AREA_WB_6ATTRS,Seq!G$1,FALSE)-VLOOKUP("CHN.SP.DYN.LE00.IN",AREA_WB_6ATTRS,Seq!G$1,FALSE),".")</f>
        <v>-2.6182682926829131</v>
      </c>
      <c r="HQ85" s="139">
        <f>IFERROR(VLOOKUP(CONCATENATE($G85, ".SP.DYN.LE00.IN"),AREA_WB_6ATTRS,Seq!H$1,FALSE)-VLOOKUP("CHN.SP.DYN.LE00.IN",AREA_WB_6ATTRS,Seq!H$1,FALSE),".")</f>
        <v>-2.2772682926829191</v>
      </c>
      <c r="HR85" s="139">
        <f>IFERROR(VLOOKUP(CONCATENATE($G85, ".SP.DYN.LE00.IN"),AREA_WB_6ATTRS,Seq!I$1,FALSE)-VLOOKUP("CHN.SP.DYN.LE00.IN",AREA_WB_6ATTRS,Seq!I$1,FALSE),".")</f>
        <v>-1.9296341463414706</v>
      </c>
      <c r="HS85" s="139">
        <f>IFERROR(VLOOKUP(CONCATENATE($G85, ".SP.DYN.LE00.IN"),AREA_WB_6ATTRS,Seq!J$1,FALSE)-VLOOKUP("CHN.SP.DYN.LE00.IN",AREA_WB_6ATTRS,Seq!J$1,FALSE),".")</f>
        <v>-1.5633658536585386</v>
      </c>
      <c r="HT85" s="139">
        <f>IFERROR(VLOOKUP(CONCATENATE($G85, ".SP.DYN.LE00.IN"),AREA_WB_6ATTRS,Seq!K$1,FALSE)-VLOOKUP("CHN.SP.DYN.LE00.IN",AREA_WB_6ATTRS,Seq!K$1,FALSE),".")</f>
        <v>-1.1760243902438958</v>
      </c>
      <c r="HU85" s="139">
        <f>IFERROR(VLOOKUP(CONCATENATE($G85, ".SP.DYN.LE00.IN"),AREA_WB_6ATTRS,Seq!L$1,FALSE)-VLOOKUP("CHN.SP.DYN.LE00.IN",AREA_WB_6ATTRS,Seq!L$1,FALSE),".")</f>
        <v>0.84758536585366073</v>
      </c>
      <c r="HV85" s="139">
        <f>IFERROR(VLOOKUP(CONCATENATE($G85, ".SP.DYN.LE00.IN"),AREA_WB_6ATTRS,Seq!M$1,FALSE)-VLOOKUP("CHN.SP.DYN.LE00.IN",AREA_WB_6ATTRS,Seq!M$1,FALSE),".")</f>
        <v>0.84329268292682968</v>
      </c>
      <c r="HW85" s="139">
        <f>IFERROR(VLOOKUP(CONCATENATE($G85, ".SP.DYN.LE00.IN"),AREA_WB_6ATTRS,Seq!N$1,FALSE)-VLOOKUP("CHN.SP.DYN.LE00.IN",AREA_WB_6ATTRS,Seq!N$1,FALSE),".")</f>
        <v>0.89426829268293773</v>
      </c>
      <c r="HX85" s="139">
        <f>IFERROR(VLOOKUP(CONCATENATE($G85, ".SP.DYN.LE00.IN"),AREA_WB_6ATTRS,Seq!O$1,FALSE)-VLOOKUP("CHN.SP.DYN.LE00.IN",AREA_WB_6ATTRS,Seq!O$1,FALSE),".")</f>
        <v>0.69902439024390617</v>
      </c>
      <c r="HY85" s="139">
        <f>IFERROR(VLOOKUP(CONCATENATE($G85, ".SP.DYN.LE00.IN"),AREA_WB_6ATTRS,Seq!P$1,FALSE)-VLOOKUP("CHN.SP.DYN.LE00.IN",AREA_WB_6ATTRS,Seq!P$1,FALSE),".")</f>
        <v>0.71073170731706625</v>
      </c>
      <c r="HZ85" s="139">
        <f>IFERROR(VLOOKUP(CONCATENATE($G85, ".SP.DYN.LE00.IN"),AREA_WB_6ATTRS,Seq!Q$1,FALSE)-VLOOKUP("CHN.SP.DYN.LE00.IN",AREA_WB_6ATTRS,Seq!Q$1,FALSE),".")</f>
        <v>0.92892682926829195</v>
      </c>
      <c r="IA85" s="139">
        <f>IFERROR(VLOOKUP(CONCATENATE($G85, ".SP.DYN.LE00.IN"),AREA_WB_6ATTRS,Seq!R$1,FALSE)-VLOOKUP("CHN.SP.DYN.LE00.IN",AREA_WB_6ATTRS,Seq!R$1,FALSE),".")</f>
        <v>0.95463414634146204</v>
      </c>
      <c r="IB85" s="139">
        <f>IFERROR(VLOOKUP(CONCATENATE($G85, ".SP.DYN.LE00.IN"),AREA_WB_6ATTRS,Seq!S$1,FALSE)-VLOOKUP("CHN.SP.DYN.LE00.IN",AREA_WB_6ATTRS,Seq!S$1,FALSE),".")</f>
        <v>1.1361219512195078</v>
      </c>
      <c r="IC85" s="139">
        <f>IFERROR(VLOOKUP(CONCATENATE($G85, ".SP.DYN.LE00.IN"),AREA_WB_6ATTRS,Seq!T$1,FALSE)-VLOOKUP("CHN.SP.DYN.LE00.IN",AREA_WB_6ATTRS,Seq!T$1,FALSE),".")</f>
        <v>1.1241219512194931</v>
      </c>
      <c r="ID85" s="139">
        <f>IFERROR(VLOOKUP(CONCATENATE($G85, ".SP.DYN.LE00.IN"),AREA_WB_6ATTRS,Seq!U$1,FALSE)-VLOOKUP("CHN.SP.DYN.LE00.IN",AREA_WB_6ATTRS,Seq!U$1,FALSE),".")</f>
        <v>1.416609756097543</v>
      </c>
      <c r="IE85" s="139">
        <f>IFERROR(VLOOKUP(CONCATENATE($G85, ".SP.DYN.LE00.IN"),AREA_WB_6ATTRS,Seq!V$1,FALSE)-VLOOKUP("CHN.SP.DYN.LE00.IN",AREA_WB_6ATTRS,Seq!V$1,FALSE),".")</f>
        <v>1.358292682926816</v>
      </c>
      <c r="IF85" s="139">
        <f>IFERROR(VLOOKUP(CONCATENATE($G85, ".SP.DYN.LE00.IN"),AREA_WB_6ATTRS,Seq!W$1,FALSE)-VLOOKUP("CHN.SP.DYN.LE00.IN",AREA_WB_6ATTRS,Seq!W$1,FALSE),".")</f>
        <v>1.443243902439022</v>
      </c>
      <c r="IG85" s="139">
        <f>IFERROR(VLOOKUP(CONCATENATE($G85, ".SP.DYN.LE00.IN"),AREA_WB_6ATTRS,Seq!X$1,FALSE)-VLOOKUP("CHN.SP.DYN.LE00.IN",AREA_WB_6ATTRS,Seq!X$1,FALSE),".")</f>
        <v>1.4205609756097601</v>
      </c>
      <c r="IH85" s="139">
        <f>IFERROR(VLOOKUP(CONCATENATE($G85, ".SP.DYN.LE00.IN"),AREA_WB_6ATTRS,Seq!Y$1,FALSE)-VLOOKUP("CHN.SP.DYN.LE00.IN",AREA_WB_6ATTRS,Seq!Y$1,FALSE),".")</f>
        <v>1.2863414634146437</v>
      </c>
      <c r="II85" s="139">
        <f>IFERROR(VLOOKUP(CONCATENATE($G85, ".SP.DYN.LE00.IN"),AREA_WB_6ATTRS,Seq!Z$1,FALSE)-VLOOKUP("CHN.SP.DYN.LE00.IN",AREA_WB_6ATTRS,Seq!Z$1,FALSE),".")</f>
        <v>1.3400975609756074</v>
      </c>
      <c r="IJ85" s="139">
        <f>IFERROR(VLOOKUP(CONCATENATE($G85, ".SP.DYN.LE00.IN"),AREA_WB_6ATTRS,Seq!AA$1,FALSE)-VLOOKUP("CHN.SP.DYN.LE00.IN",AREA_WB_6ATTRS,Seq!AA$1,FALSE),".")</f>
        <v>1.3311219512195152</v>
      </c>
      <c r="IK85" s="139">
        <f>IFERROR(VLOOKUP(CONCATENATE($G85, ".SP.DYN.LE00.IN"),AREA_WB_6ATTRS,Seq!AB$1,FALSE)-VLOOKUP("CHN.SP.DYN.LE00.IN",AREA_WB_6ATTRS,Seq!AB$1,FALSE),".")</f>
        <v>1.5102682926829232</v>
      </c>
      <c r="IL85" s="139">
        <f>IFERROR(VLOOKUP(CONCATENATE($G85, ".SP.DYN.LE00.IN"),AREA_WB_6ATTRS,Seq!AC$1,FALSE)-VLOOKUP("CHN.SP.DYN.LE00.IN",AREA_WB_6ATTRS,Seq!AC$1,FALSE),".")</f>
        <v>1.5898536585365974</v>
      </c>
      <c r="IM85" s="139">
        <f>IFERROR(VLOOKUP(CONCATENATE($G85, ".SP.DYN.LE00.IN"),AREA_WB_6ATTRS,Seq!AD$1,FALSE)-VLOOKUP("CHN.SP.DYN.LE00.IN",AREA_WB_6ATTRS,Seq!AD$1,FALSE),".")</f>
        <v>1.4670975609756169</v>
      </c>
      <c r="IN85" s="139">
        <f>IFERROR(VLOOKUP(CONCATENATE($G85, ".SP.DYN.LE00.IN"),AREA_WB_6ATTRS,Seq!AE$1,FALSE)-VLOOKUP("CHN.SP.DYN.LE00.IN",AREA_WB_6ATTRS,Seq!AE$1,FALSE),".")</f>
        <v>1.3947073170731699</v>
      </c>
      <c r="IO85" s="139">
        <f>IFERROR(VLOOKUP(CONCATENATE($G85, ".SP.DYN.LE00.IN"),AREA_WB_6ATTRS,Seq!AF$1,FALSE)-VLOOKUP("CHN.SP.DYN.LE00.IN",AREA_WB_6ATTRS,Seq!AF$1,FALSE),".")</f>
        <v>1.3269024390243658</v>
      </c>
      <c r="IP85" s="139" t="str">
        <f>IFERROR(VLOOKUP(CONCATENATE($G85, ".SP.DYN.LE00.IN"),AREA_WB_6ATTRS,Seq!AG$1,FALSE)-VLOOKUP("CHN.SP.DYN.LE00.IN",AREA_WB_6ATTRS,Seq!AG$1,FALSE),".")</f>
        <v>.</v>
      </c>
      <c r="IW85">
        <f>IFERROR(VLOOKUP(CONCATENATE($G85, ".SP.DYN.LE00.IN"),AREA_WB_6ATTRS,Seq!B$1,FALSE),".")</f>
        <v>62.123170731707319</v>
      </c>
      <c r="IX85">
        <f>IFERROR(VLOOKUP(CONCATENATE($G85, ".SP.DYN.LE00.IN"),AREA_WB_6ATTRS,Seq!C$1,FALSE),".")</f>
        <v>62.948756097560981</v>
      </c>
      <c r="IY85">
        <f>IFERROR(VLOOKUP(CONCATENATE($G85, ".SP.DYN.LE00.IN"),AREA_WB_6ATTRS,Seq!D$1,FALSE),".")</f>
        <v>63.718560975609748</v>
      </c>
      <c r="IZ85">
        <f>IFERROR(VLOOKUP(CONCATENATE($G85, ".SP.DYN.LE00.IN"),AREA_WB_6ATTRS,Seq!E$1,FALSE),".")</f>
        <v>64.429536585365867</v>
      </c>
      <c r="JA85">
        <f>IFERROR(VLOOKUP(CONCATENATE($G85, ".SP.DYN.LE00.IN"),AREA_WB_6ATTRS,Seq!F$1,FALSE),".")</f>
        <v>65.084146341463423</v>
      </c>
      <c r="JB85">
        <f>IFERROR(VLOOKUP(CONCATENATE($G85, ".SP.DYN.LE00.IN"),AREA_WB_6ATTRS,Seq!G$1,FALSE),".")</f>
        <v>65.69487804878051</v>
      </c>
      <c r="JC85">
        <f>IFERROR(VLOOKUP(CONCATENATE($G85, ".SP.DYN.LE00.IN"),AREA_WB_6ATTRS,Seq!H$1,FALSE),".")</f>
        <v>66.282219512195141</v>
      </c>
      <c r="JD85">
        <f>IFERROR(VLOOKUP(CONCATENATE($G85, ".SP.DYN.LE00.IN"),AREA_WB_6ATTRS,Seq!I$1,FALSE),".")</f>
        <v>66.867682926829275</v>
      </c>
      <c r="JE85">
        <f>IFERROR(VLOOKUP(CONCATENATE($G85, ".SP.DYN.LE00.IN"),AREA_WB_6ATTRS,Seq!J$1,FALSE),".")</f>
        <v>67.463756097560989</v>
      </c>
      <c r="JF85">
        <f>IFERROR(VLOOKUP(CONCATENATE($G85, ".SP.DYN.LE00.IN"),AREA_WB_6ATTRS,Seq!K$1,FALSE),".")</f>
        <v>68.070902439024408</v>
      </c>
      <c r="JG85">
        <f>IFERROR(VLOOKUP(CONCATENATE($G85, ".SP.DYN.LE00.IN"),AREA_WB_6ATTRS,Seq!L$1,FALSE),".")</f>
        <v>70.307317073170736</v>
      </c>
      <c r="JH85">
        <f>IFERROR(VLOOKUP(CONCATENATE($G85, ".SP.DYN.LE00.IN"),AREA_WB_6ATTRS,Seq!M$1,FALSE),".")</f>
        <v>70.507317073170739</v>
      </c>
      <c r="JI85">
        <f>IFERROR(VLOOKUP(CONCATENATE($G85, ".SP.DYN.LE00.IN"),AREA_WB_6ATTRS,Seq!N$1,FALSE),".")</f>
        <v>70.756097560975618</v>
      </c>
      <c r="JJ85">
        <f>IFERROR(VLOOKUP(CONCATENATE($G85, ".SP.DYN.LE00.IN"),AREA_WB_6ATTRS,Seq!O$1,FALSE),".")</f>
        <v>70.753658536585377</v>
      </c>
      <c r="JK85">
        <f>IFERROR(VLOOKUP(CONCATENATE($G85, ".SP.DYN.LE00.IN"),AREA_WB_6ATTRS,Seq!P$1,FALSE),".")</f>
        <v>70.953658536585365</v>
      </c>
      <c r="JL85">
        <f>IFERROR(VLOOKUP(CONCATENATE($G85, ".SP.DYN.LE00.IN"),AREA_WB_6ATTRS,Seq!Q$1,FALSE),".")</f>
        <v>71.353658536585371</v>
      </c>
      <c r="JM85">
        <f>IFERROR(VLOOKUP(CONCATENATE($G85, ".SP.DYN.LE00.IN"),AREA_WB_6ATTRS,Seq!R$1,FALSE),".")</f>
        <v>71.553658536585374</v>
      </c>
      <c r="JN85">
        <f>IFERROR(VLOOKUP(CONCATENATE($G85, ".SP.DYN.LE00.IN"),AREA_WB_6ATTRS,Seq!S$1,FALSE),".")</f>
        <v>71.902439024390247</v>
      </c>
      <c r="JO85">
        <f>IFERROR(VLOOKUP(CONCATENATE($G85, ".SP.DYN.LE00.IN"),AREA_WB_6ATTRS,Seq!T$1,FALSE),".")</f>
        <v>72.051219512195118</v>
      </c>
      <c r="JP85">
        <f>IFERROR(VLOOKUP(CONCATENATE($G85, ".SP.DYN.LE00.IN"),AREA_WB_6ATTRS,Seq!U$1,FALSE),".")</f>
        <v>72.5</v>
      </c>
      <c r="JQ85">
        <f>IFERROR(VLOOKUP(CONCATENATE($G85, ".SP.DYN.LE00.IN"),AREA_WB_6ATTRS,Seq!V$1,FALSE),".")</f>
        <v>72.599999999999994</v>
      </c>
      <c r="JR85">
        <f>IFERROR(VLOOKUP(CONCATENATE($G85, ".SP.DYN.LE00.IN"),AREA_WB_6ATTRS,Seq!W$1,FALSE),".")</f>
        <v>72.848780487804888</v>
      </c>
      <c r="JS85">
        <f>IFERROR(VLOOKUP(CONCATENATE($G85, ".SP.DYN.LE00.IN"),AREA_WB_6ATTRS,Seq!X$1,FALSE),".")</f>
        <v>73</v>
      </c>
      <c r="JT85">
        <f>IFERROR(VLOOKUP(CONCATENATE($G85, ".SP.DYN.LE00.IN"),AREA_WB_6ATTRS,Seq!Y$1,FALSE),".")</f>
        <v>73.051219512195132</v>
      </c>
      <c r="JU85">
        <f>IFERROR(VLOOKUP(CONCATENATE($G85, ".SP.DYN.LE00.IN"),AREA_WB_6ATTRS,Seq!Z$1,FALSE),".")</f>
        <v>73.302439024390253</v>
      </c>
      <c r="JV85">
        <f>IFERROR(VLOOKUP(CONCATENATE($G85, ".SP.DYN.LE00.IN"),AREA_WB_6ATTRS,Seq!AA$1,FALSE),".")</f>
        <v>73.502439024390256</v>
      </c>
      <c r="JW85">
        <f>IFERROR(VLOOKUP(CONCATENATE($G85, ".SP.DYN.LE00.IN"),AREA_WB_6ATTRS,Seq!AB$1,FALSE),".")</f>
        <v>73.900000000000006</v>
      </c>
      <c r="JX85">
        <f>IFERROR(VLOOKUP(CONCATENATE($G85, ".SP.DYN.LE00.IN"),AREA_WB_6ATTRS,Seq!AC$1,FALSE),".")</f>
        <v>74.202439024390259</v>
      </c>
      <c r="JY85">
        <f>IFERROR(VLOOKUP(CONCATENATE($G85, ".SP.DYN.LE00.IN"),AREA_WB_6ATTRS,Seq!AD$1,FALSE),".")</f>
        <v>74.302439024390253</v>
      </c>
      <c r="JZ85">
        <f>IFERROR(VLOOKUP(CONCATENATE($G85, ".SP.DYN.LE00.IN"),AREA_WB_6ATTRS,Seq!AE$1,FALSE),".")</f>
        <v>74.451219512195124</v>
      </c>
      <c r="KA85">
        <f>IFERROR(VLOOKUP(CONCATENATE($G85, ".SP.DYN.LE00.IN"),AREA_WB_6ATTRS,Seq!AF$1,FALSE),".")</f>
        <v>74.599999999999994</v>
      </c>
      <c r="KB85" t="str">
        <f>IFERROR(VLOOKUP(CONCATENATE($G85, ".SP.DYN.LE00.IN"),AREA_WB_6ATTRS,Seq!AG$1,FALSE),".")</f>
        <v>.</v>
      </c>
      <c r="KK85">
        <f t="shared" si="66"/>
        <v>3062</v>
      </c>
      <c r="KL85">
        <f t="shared" si="64"/>
        <v>0</v>
      </c>
      <c r="KM85">
        <f t="shared" si="67"/>
        <v>45814540.618223071</v>
      </c>
      <c r="KN85">
        <f t="shared" si="68"/>
        <v>-43105170.846389309</v>
      </c>
      <c r="KO85">
        <f t="shared" si="65"/>
        <v>4.5999999999999999E-2</v>
      </c>
      <c r="KP85" t="str">
        <f>work!HA85</f>
        <v>.</v>
      </c>
      <c r="KQ85" t="str">
        <f>work!HB85</f>
        <v>.</v>
      </c>
      <c r="KR85" t="str">
        <f>work!HC85</f>
        <v>.</v>
      </c>
      <c r="KS85" t="str">
        <f>IF(ISNUMBER(work!HI85-work!HA85),work!HI85-work!HA85,".")</f>
        <v>.</v>
      </c>
      <c r="KT85" t="str">
        <f>IF(ISNUMBER(work!HJ85-work!HB85),work!HJ85-work!HB85,".")</f>
        <v>.</v>
      </c>
      <c r="KU85" t="str">
        <f>IF(ISNUMBER(work!HK85-work!HC85),work!HK85-work!HC85,".")</f>
        <v>.</v>
      </c>
      <c r="KW85">
        <f>IFERROR(work!HR85/work!HV85,".")</f>
        <v>1.0964912280701754E-6</v>
      </c>
      <c r="KX85">
        <f>IFERROR(work!HS85/work!HW85,".")</f>
        <v>1.7168645148631414E-6</v>
      </c>
      <c r="KY85">
        <f>IFERROR(work!HT85/work!HX85,".")</f>
        <v>1.3593349715062476E-6</v>
      </c>
      <c r="KZ85">
        <f>IFERROR(work!HU85/work!HY85,".")</f>
        <v>0</v>
      </c>
    </row>
    <row r="86" spans="1:312">
      <c r="A86" s="24">
        <f t="shared" si="44"/>
        <v>85</v>
      </c>
      <c r="B86" s="24" t="str">
        <f t="shared" si="45"/>
        <v>Out</v>
      </c>
      <c r="C86" s="24" t="str">
        <f t="shared" si="46"/>
        <v>Out</v>
      </c>
      <c r="D86" s="24" t="str">
        <f t="shared" si="47"/>
        <v>Out67</v>
      </c>
      <c r="E86" s="25" t="s">
        <v>2811</v>
      </c>
      <c r="F86" s="26" t="str">
        <f t="shared" si="48"/>
        <v>Uganda</v>
      </c>
      <c r="G86" s="166" t="s">
        <v>1660</v>
      </c>
      <c r="H86" s="166" t="s">
        <v>5007</v>
      </c>
      <c r="I86" s="166" t="s">
        <v>5007</v>
      </c>
      <c r="J86" s="180" t="s">
        <v>5007</v>
      </c>
      <c r="K86" s="180" t="s">
        <v>5007</v>
      </c>
      <c r="L86" s="27">
        <f>IFERROR(VLOOKUP($F86,Area_FDI_84_96,Seq!B$1,FALSE),0)</f>
        <v>0</v>
      </c>
      <c r="M86" s="27">
        <f>IFERROR(VLOOKUP($F86,Area_FDI_84_96,Seq!C$1,FALSE),0)</f>
        <v>0</v>
      </c>
      <c r="N86" s="27">
        <f>IFERROR(VLOOKUP($F86,Area_FDI_84_96,Seq!D$1,FALSE),0)</f>
        <v>0</v>
      </c>
      <c r="O86" s="27">
        <f>IFERROR(VLOOKUP($F86,Area_FDI_84_96,Seq!E$1,FALSE),0)</f>
        <v>0</v>
      </c>
      <c r="P86" s="27">
        <f>IFERROR(VLOOKUP($F86,Area_FDI_84_96,Seq!F$1,FALSE),0)</f>
        <v>0</v>
      </c>
      <c r="Q86" s="27">
        <f>IFERROR(VLOOKUP($F86,Area_FDI_84_96,Seq!G$1,FALSE),0)</f>
        <v>0</v>
      </c>
      <c r="R86" s="27">
        <f>IFERROR(VLOOKUP($F86,Area_FDI_84_96,Seq!H$1,FALSE),0)</f>
        <v>0</v>
      </c>
      <c r="S86" s="27">
        <f>IFERROR(VLOOKUP($F86,Area_FDI_84_96,Seq!I$1,FALSE),0)</f>
        <v>0</v>
      </c>
      <c r="T86" s="27">
        <f>IFERROR(VALUE(VLOOKUP($E86,Area_FDI_92_95,Seq!B$1,FALSE)),0)</f>
        <v>0</v>
      </c>
      <c r="U86" s="27">
        <f>IFERROR(VALUE(VLOOKUP($E86,Area_FDI_92_95,Seq!C$1,FALSE)),0)</f>
        <v>0</v>
      </c>
      <c r="V86" s="27">
        <f>IFERROR(VALUE(VLOOKUP($E86,Area_FDI_92_95,Seq!D$1,FALSE)),0)</f>
        <v>0</v>
      </c>
      <c r="W86" s="27">
        <f>IFERROR(VALUE(VLOOKUP($E86,Area_FDI_92_95,Seq!E$1,FALSE)),0)</f>
        <v>0</v>
      </c>
      <c r="X86" s="27">
        <f>IFERROR(VALUE(VLOOKUP($E86,Area_FDI_96_99,Seq!B$1,FALSE)),0)</f>
        <v>0</v>
      </c>
      <c r="Y86" s="27">
        <f>IFERROR(VALUE(VLOOKUP($E86,Area_FDI_96_99,Seq!C$1,FALSE)),0)</f>
        <v>0</v>
      </c>
      <c r="Z86" s="27">
        <f>IFERROR(VALUE(VLOOKUP($E86,Area_FDI_96_99,Seq!D$1,FALSE)),0)</f>
        <v>15</v>
      </c>
      <c r="AA86" s="27">
        <f>IFERROR(VALUE(VLOOKUP($E86,Area_FDI_96_99,Seq!E$1,FALSE)),0)</f>
        <v>26</v>
      </c>
      <c r="AB86" s="27">
        <f t="shared" si="49"/>
        <v>12</v>
      </c>
      <c r="AC86" s="27">
        <f t="shared" si="50"/>
        <v>30</v>
      </c>
      <c r="AD86" s="27">
        <f t="shared" si="51"/>
        <v>15</v>
      </c>
      <c r="AE86" s="27">
        <f t="shared" si="52"/>
        <v>0</v>
      </c>
      <c r="AF86" s="27">
        <f t="shared" si="53"/>
        <v>0</v>
      </c>
      <c r="AG86" s="27">
        <f t="shared" si="54"/>
        <v>197</v>
      </c>
      <c r="AH86" s="27">
        <f t="shared" si="55"/>
        <v>63</v>
      </c>
      <c r="AI86" s="27">
        <f t="shared" si="56"/>
        <v>45</v>
      </c>
      <c r="AJ86" s="27">
        <f t="shared" si="57"/>
        <v>52</v>
      </c>
      <c r="AK86" s="27">
        <f t="shared" si="58"/>
        <v>18</v>
      </c>
      <c r="AL86" s="27">
        <f t="shared" si="59"/>
        <v>18</v>
      </c>
      <c r="AM86" s="27"/>
      <c r="AN86" s="27"/>
      <c r="AO86" s="27"/>
      <c r="AP86" s="27"/>
      <c r="AQ86" s="27"/>
      <c r="AR86" s="27"/>
      <c r="AS86" s="27"/>
      <c r="AT86" s="27" t="str">
        <f>IFERROR(work!D86+work!AP86,".")</f>
        <v>.</v>
      </c>
      <c r="AU86" s="27" t="str">
        <f>IFERROR(work!E86+work!AQ86,".")</f>
        <v>.</v>
      </c>
      <c r="AV86" s="27">
        <f>IFERROR(work!F86+work!AR86,".")</f>
        <v>21249290.598543532</v>
      </c>
      <c r="AW86" s="27">
        <f>IFERROR(work!G86+work!AS86,".")</f>
        <v>23552443.060219321</v>
      </c>
      <c r="AX86" s="27">
        <f>IFERROR(work!H86+work!AT86,".")</f>
        <v>27090900.661997527</v>
      </c>
      <c r="AY86" s="27">
        <f>IFERROR(work!I86+work!AU86,".")</f>
        <v>30703443.6946861</v>
      </c>
      <c r="AZ86" s="27">
        <f>IFERROR(work!J86+work!AV86,".")</f>
        <v>33383704.608351219</v>
      </c>
      <c r="BA86" s="27">
        <f>IFERROR(work!K86+work!AW86,".")</f>
        <v>37236481.732722752</v>
      </c>
      <c r="BB86" s="27">
        <f>IFERROR(work!L86+work!AX86,".")</f>
        <v>41436058.336415559</v>
      </c>
      <c r="BC86" s="27">
        <f>IFERROR(work!M86+work!AY86,".")</f>
        <v>43141514.083368346</v>
      </c>
      <c r="BD86" s="27">
        <f>IFERROR(work!N86+work!AZ86,".")</f>
        <v>44789162.282827906</v>
      </c>
      <c r="BE86" s="27">
        <f>IFERROR(work!O86+work!BA86,".")</f>
        <v>48897759.010485008</v>
      </c>
      <c r="BF86" s="27">
        <f>IFERROR(work!P86+work!BB86,".")</f>
        <v>55803764.170407511</v>
      </c>
      <c r="BG86" s="27">
        <f>IFERROR(work!Q86+work!BC86,".")</f>
        <v>63595895.387703136</v>
      </c>
      <c r="BH86" s="27">
        <f>IFERROR(work!R86+work!BD86,".")</f>
        <v>71900881.379156053</v>
      </c>
      <c r="BI86" s="27">
        <f>IFERROR(work!S86+work!BE86,".")</f>
        <v>79740659.836993665</v>
      </c>
      <c r="BJ86" s="27">
        <f>IFERROR(work!T86+work!BF86,".")</f>
        <v>87710438.132632658</v>
      </c>
      <c r="BK86" s="27">
        <f>IFERROR(work!U86+work!BG86,".")</f>
        <v>95846340.302067563</v>
      </c>
      <c r="BL86" s="27">
        <f>IFERROR(work!V86+work!BH86,".")</f>
        <v>103307020.89613694</v>
      </c>
      <c r="BM86" s="27">
        <f>IFERROR(work!W86+work!BI86,".")</f>
        <v>111160877.08802919</v>
      </c>
      <c r="BN86" s="27">
        <f>IFERROR(work!X86+work!BJ86,".")</f>
        <v>120466818.08311066</v>
      </c>
      <c r="BO86" s="27">
        <f>IFERROR(work!Y86+work!BK86,".")</f>
        <v>130446263.72877525</v>
      </c>
      <c r="BP86" s="27">
        <f>IFERROR(work!Z86+work!BL86,".")</f>
        <v>142314480.93901047</v>
      </c>
      <c r="BQ86" s="27">
        <f>IFERROR(work!AA86+work!BM86,".")</f>
        <v>156520948.57580328</v>
      </c>
      <c r="BR86" s="27">
        <f>IFERROR(work!AB86+work!BN86,".")</f>
        <v>172304731.43418407</v>
      </c>
      <c r="BS86" s="27">
        <f>IFERROR(work!AC86+work!BO86,".")</f>
        <v>191735153.17338321</v>
      </c>
      <c r="BT86" s="27">
        <f>IFERROR(work!AD86+work!BP86,".")</f>
        <v>216069113.20110029</v>
      </c>
      <c r="BU86" s="27">
        <f>IFERROR(work!AE86+work!BQ86,".")</f>
        <v>246696009.77096733</v>
      </c>
      <c r="BV86" s="27">
        <f>IFERROR(work!AF86+work!BR86,".")</f>
        <v>270369659.4216609</v>
      </c>
      <c r="BW86" s="27">
        <f>IFERROR(work!AG86+work!BS86,".")</f>
        <v>295221832.74352688</v>
      </c>
      <c r="BX86" s="27">
        <f>IFERROR(work!AH86+work!BT86,".")</f>
        <v>325870932.68971843</v>
      </c>
      <c r="BY86" s="27">
        <f>IFERROR(work!AI86+work!BU86,".")</f>
        <v>355494704.93620318</v>
      </c>
      <c r="BZ86" s="27"/>
      <c r="CA86" s="27"/>
      <c r="CB86" s="27"/>
      <c r="CC86" s="27"/>
      <c r="CD86" s="27"/>
      <c r="CE86" s="27"/>
      <c r="CF86" s="27" t="str">
        <f>IFERROR(work!AP86-work!D86,".")</f>
        <v>.</v>
      </c>
      <c r="CG86" s="27" t="str">
        <f>IFERROR(work!AQ86-work!E86,".")</f>
        <v>.</v>
      </c>
      <c r="CH86" s="27">
        <f>IFERROR(work!AR86-work!F86,".")</f>
        <v>-20744185.010105133</v>
      </c>
      <c r="CI86" s="27">
        <f>IFERROR(work!AS86-work!G86,".")</f>
        <v>-23018321.389772203</v>
      </c>
      <c r="CJ86" s="27">
        <f>IFERROR(work!AT86-work!H86,".")</f>
        <v>-26558619.984392621</v>
      </c>
      <c r="CK86" s="27">
        <f>IFERROR(work!AU86-work!I86,".")</f>
        <v>-30188762.238966644</v>
      </c>
      <c r="CL86" s="27">
        <f>IFERROR(work!AV86-work!J86,".")</f>
        <v>-32867015.447463002</v>
      </c>
      <c r="CM86" s="27">
        <f>IFERROR(work!AW86-work!K86,".")</f>
        <v>-36699321.849565931</v>
      </c>
      <c r="CN86" s="27">
        <f>IFERROR(work!AX86-work!L86,".")</f>
        <v>-40854491.050671726</v>
      </c>
      <c r="CO86" s="27">
        <f>IFERROR(work!AY86-work!M86,".")</f>
        <v>-42522947.828589663</v>
      </c>
      <c r="CP86" s="27">
        <f>IFERROR(work!AZ86-work!N86,".")</f>
        <v>-44130549.181784473</v>
      </c>
      <c r="CQ86" s="27">
        <f>IFERROR(work!BA86-work!O86,".")</f>
        <v>-48202565.90887168</v>
      </c>
      <c r="CR86" s="27">
        <f>IFERROR(work!BB86-work!P86,".")</f>
        <v>-55084806.887497731</v>
      </c>
      <c r="CS86" s="27">
        <f>IFERROR(work!BC86-work!Q86,".")</f>
        <v>-62817075.618309021</v>
      </c>
      <c r="CT86" s="27">
        <f>IFERROR(work!BD86-work!R86,".")</f>
        <v>-71072188.828643531</v>
      </c>
      <c r="CU86" s="27">
        <f>IFERROR(work!BE86-work!S86,".")</f>
        <v>-78816475.023456037</v>
      </c>
      <c r="CV86" s="27">
        <f>IFERROR(work!BF86-work!T86,".")</f>
        <v>-86702410.213862166</v>
      </c>
      <c r="CW86" s="27">
        <f>IFERROR(work!BG86-work!U86,".")</f>
        <v>-94786902.940651283</v>
      </c>
      <c r="CX86" s="27">
        <f>IFERROR(work!BH86-work!V86,".")</f>
        <v>-102195615.3195141</v>
      </c>
      <c r="CY86" s="27">
        <f>IFERROR(work!BI86-work!W86,".")</f>
        <v>-109959959.4800113</v>
      </c>
      <c r="CZ86" s="27">
        <f>IFERROR(work!BJ86-work!X86,".")</f>
        <v>-119228168.7566452</v>
      </c>
      <c r="DA86" s="27">
        <f>IFERROR(work!BK86-work!Y86,".")</f>
        <v>-129143407.01868032</v>
      </c>
      <c r="DB86" s="27">
        <f>IFERROR(work!BL86-work!Z86,".")</f>
        <v>-140897849.84646353</v>
      </c>
      <c r="DC86" s="27">
        <f>IFERROR(work!BM86-work!AA86,".")</f>
        <v>-155012615.28821772</v>
      </c>
      <c r="DD86" s="27">
        <f>IFERROR(work!BN86-work!AB86,".")</f>
        <v>-170693722.38010448</v>
      </c>
      <c r="DE86" s="27">
        <f>IFERROR(work!BO86-work!AC86,".")</f>
        <v>-190022125.92191955</v>
      </c>
      <c r="DF86" s="27">
        <f>IFERROR(work!BP86-work!AD86,".")</f>
        <v>-214171340.33930433</v>
      </c>
      <c r="DG86" s="27">
        <f>IFERROR(work!BQ86-work!AE86,".")</f>
        <v>-244638588.17217621</v>
      </c>
      <c r="DH86" s="27">
        <f>IFERROR(work!BR86-work!AF86,".")</f>
        <v>-268133059.92402363</v>
      </c>
      <c r="DI86" s="27">
        <f>IFERROR(work!BS86-work!AG86,".")</f>
        <v>-292823136.78196174</v>
      </c>
      <c r="DJ86" s="27">
        <f>IFERROR(work!BT86-work!AH86,".")</f>
        <v>-323330713.666421</v>
      </c>
      <c r="DK86" s="27">
        <f>IFERROR(work!BU86-work!AI86,".")</f>
        <v>-352784291.23834473</v>
      </c>
      <c r="DL86" s="27"/>
      <c r="DM86" s="27"/>
      <c r="DN86" s="27"/>
      <c r="DO86" s="27"/>
      <c r="DP86" s="27"/>
      <c r="DQ86" s="27"/>
      <c r="DR86" s="27"/>
      <c r="DS86" s="27">
        <f>IFERROR(work!DO86-work!CC86,".")</f>
        <v>-9.9999994039535502E-4</v>
      </c>
      <c r="DT86" s="27">
        <f>IFERROR(work!DP86-work!CD86,".")</f>
        <v>-1.999999940395355E-3</v>
      </c>
      <c r="DU86" s="27">
        <f>IFERROR(work!DQ86-work!CE86,".")</f>
        <v>-1.999999940395355E-3</v>
      </c>
      <c r="DV86" s="27">
        <f>IFERROR(work!DR86-work!CF86,".")</f>
        <v>-2.9999999403953551E-3</v>
      </c>
      <c r="DW86" s="27">
        <f>IFERROR(work!DS86-work!CG86,".")</f>
        <v>-2.9999999403953551E-3</v>
      </c>
      <c r="DX86" s="27">
        <f>IFERROR(work!DT86-work!CH86,".")</f>
        <v>-3.9999999403953551E-3</v>
      </c>
      <c r="DY86" s="27">
        <f>IFERROR(work!DU86-work!CI86,".")</f>
        <v>-4.9999999403953542E-3</v>
      </c>
      <c r="DZ86" s="27">
        <f>IFERROR(work!DV86-work!CJ86,".")</f>
        <v>-5.9999999403953551E-3</v>
      </c>
      <c r="EA86" s="27">
        <f>IFERROR(work!DW86-work!CK86,".")</f>
        <v>-6.9999999403953543E-3</v>
      </c>
      <c r="EB86" s="27">
        <f>IFERROR(work!DX86-work!CL86,".")</f>
        <v>-7.999999940395356E-3</v>
      </c>
      <c r="EC86" s="27">
        <f>IFERROR(work!DY86-work!CM86,".")</f>
        <v>-9.9999999403953543E-3</v>
      </c>
      <c r="ED86" s="27">
        <f>IFERROR(work!DZ86-work!CN86,".")</f>
        <v>-1.1999999940395356E-2</v>
      </c>
      <c r="EE86" s="27">
        <f>IFERROR(work!EA86-work!CO86,".")</f>
        <v>1.9999997615814183E-3</v>
      </c>
      <c r="EF86" s="27">
        <f>IFERROR(work!EB86-work!CP86,".")</f>
        <v>-2.384185800174965E-10</v>
      </c>
      <c r="EG86" s="27">
        <f>IFERROR(work!EC86-work!CQ86,".")</f>
        <v>3.0000009536743158E-3</v>
      </c>
      <c r="EH86" s="27" t="str">
        <f>IFERROR(work!ED86-work!CR86,".")</f>
        <v>.</v>
      </c>
      <c r="EI86" s="27" t="str">
        <f>IFERROR(work!EE86-work!CS86,".")</f>
        <v>.</v>
      </c>
      <c r="EJ86" s="27" t="str">
        <f>IFERROR(work!EF86-work!CT86,".")</f>
        <v>.</v>
      </c>
      <c r="EK86" s="27" t="str">
        <f>IFERROR(work!EG86-work!CU86,".")</f>
        <v>.</v>
      </c>
      <c r="EL86" s="27" t="str">
        <f>IFERROR(work!EH86-work!CV86,".")</f>
        <v>.</v>
      </c>
      <c r="EM86" s="27" t="str">
        <f>IFERROR(work!EI86-work!CW86,".")</f>
        <v>.</v>
      </c>
      <c r="EN86" s="27" t="str">
        <f>IFERROR(work!EJ86-work!CX86,".")</f>
        <v>.</v>
      </c>
      <c r="EO86" s="27" t="str">
        <f>IFERROR(work!EK86-work!CY86,".")</f>
        <v>.</v>
      </c>
      <c r="EP86" s="27" t="str">
        <f>IFERROR(work!EL86-work!CZ86,".")</f>
        <v>.</v>
      </c>
      <c r="EQ86" s="27" t="str">
        <f>IFERROR(work!EM86-work!DA86,".")</f>
        <v>.</v>
      </c>
      <c r="ER86" s="27" t="str">
        <f>IFERROR(work!EN86-work!DB86,".")</f>
        <v>.</v>
      </c>
      <c r="ES86" s="27" t="str">
        <f>IFERROR(work!EO86-work!DC86,".")</f>
        <v>.</v>
      </c>
      <c r="ET86" s="27" t="str">
        <f>IFERROR(work!EP86-work!DD86,".")</f>
        <v>.</v>
      </c>
      <c r="EU86" s="27" t="str">
        <f>IFERROR(work!EQ86-work!DE86,".")</f>
        <v>.</v>
      </c>
      <c r="EV86" s="27" t="str">
        <f>IFERROR(work!ER86-work!DF86,".")</f>
        <v>.</v>
      </c>
      <c r="EW86" s="27" t="str">
        <f>IFERROR(work!ES86-work!DG86,".")</f>
        <v>.</v>
      </c>
      <c r="EX86" s="27" t="str">
        <f>IFERROR(work!ET86-work!DH86,".")</f>
        <v>.</v>
      </c>
      <c r="EY86" s="27"/>
      <c r="EZ86" s="27"/>
      <c r="FA86" s="27"/>
      <c r="FB86" s="27"/>
      <c r="FC86" s="27"/>
      <c r="FD86" s="27"/>
      <c r="FE86" s="27" t="str">
        <f>IF(ISNUMBER(work!GZ86/work!HD86),work!GZ86/work!HD86,".")</f>
        <v>.</v>
      </c>
      <c r="FF86" s="27" t="str">
        <f>IF(ISNUMBER(work!HA86/work!HE86),work!HA86/work!HE86,".")</f>
        <v>.</v>
      </c>
      <c r="FG86" s="27" t="str">
        <f>IF(ISNUMBER(work!HB86/work!HF86),work!HB86/work!HF86,".")</f>
        <v>.</v>
      </c>
      <c r="FH86" s="27" t="str">
        <f>IF(ISNUMBER(work!HC86/work!HG86),work!HC86/work!HG86,".")</f>
        <v>.</v>
      </c>
      <c r="FI86" s="27" t="str">
        <f>IF(ISNUMBER((work!HA86+work!HB86)/(work!HE86+work!HF86)),(work!HA86+work!HB86)/(work!HE86+work!HF86),".")</f>
        <v>.</v>
      </c>
      <c r="FJ86" s="27" t="str">
        <f>IF(ISNUMBER(work!HH86/work!HL86),work!HH86/work!HL86,".")</f>
        <v>.</v>
      </c>
      <c r="FK86" s="27" t="str">
        <f>IF(ISNUMBER(work!HI86/work!HM86),work!HI86/work!HM86,".")</f>
        <v>.</v>
      </c>
      <c r="FL86" s="27" t="str">
        <f>IF(ISNUMBER(work!HJ86/work!HN86),work!HJ86/work!HN86,".")</f>
        <v>.</v>
      </c>
      <c r="FM86" s="27" t="str">
        <f>IF(ISNUMBER(work!HK86/work!HO86),work!HK86/work!HO86,".")</f>
        <v>.</v>
      </c>
      <c r="FN86" s="27" t="str">
        <f>IF(ISNUMBER((work!HI86+work!HJ86)/(work!HM86+work!HN86)),(work!HI86+work!HJ86)/(work!HM86+work!HN86),".")</f>
        <v>.</v>
      </c>
      <c r="FO86" s="27" t="s">
        <v>5007</v>
      </c>
      <c r="FP86" s="27" t="s">
        <v>5007</v>
      </c>
      <c r="FQ86" s="27" t="s">
        <v>5007</v>
      </c>
      <c r="FR86" s="27" t="s">
        <v>5007</v>
      </c>
      <c r="FS86" s="27" t="s">
        <v>5007</v>
      </c>
      <c r="FT86" s="27">
        <f>work!GM86</f>
        <v>5.5312374263120644E-6</v>
      </c>
      <c r="FU86" s="27" t="str">
        <f>work!GN86</f>
        <v>.</v>
      </c>
      <c r="FV86" s="27" t="str">
        <f>work!GO86</f>
        <v>.</v>
      </c>
      <c r="FW86" s="27" t="s">
        <v>5007</v>
      </c>
      <c r="FX86" s="27"/>
      <c r="FY86" s="27">
        <f t="shared" si="60"/>
        <v>9467.0380000000005</v>
      </c>
      <c r="FZ86">
        <f t="shared" si="62"/>
        <v>12</v>
      </c>
      <c r="GA86" t="str">
        <f>work!HC86</f>
        <v>.</v>
      </c>
      <c r="GB86" t="str">
        <f>IF(ISNUMBER(work!HA86+work!HB86),work!HA86+work!HB86,".")</f>
        <v>.</v>
      </c>
      <c r="GC86" t="str">
        <f>IF(ISNUMBER(work!HK86-work!HC86),work!HK86-work!HC86,".")</f>
        <v>.</v>
      </c>
      <c r="GD86" t="str">
        <f>IF(ISNUMBER(work!HI86+work!HJ86-work!HA86-work!HB86),(work!HI86+work!HJ86-work!HA86-work!HB86),".")</f>
        <v>.</v>
      </c>
      <c r="GH86">
        <f>work!GQ86</f>
        <v>70</v>
      </c>
      <c r="GI86" t="str">
        <f>work!GR86</f>
        <v>.</v>
      </c>
      <c r="GJ86" t="str">
        <f>work!GZ86</f>
        <v>.</v>
      </c>
      <c r="GK86" t="str">
        <f>work!HH86</f>
        <v>.</v>
      </c>
      <c r="GL86">
        <f t="shared" si="61"/>
        <v>0</v>
      </c>
      <c r="GM86" t="str">
        <f>IFERROR(VLOOKUP($F86,AREA_EM_ALLYEAR,Seq!B$1,FALSE),".")</f>
        <v>.</v>
      </c>
      <c r="GN86" t="str">
        <f>IFERROR(VLOOKUP($F86,AREA_EM_ALLYEAR,Seq!C$1,FALSE),".")</f>
        <v>.</v>
      </c>
      <c r="GO86" t="str">
        <f>IFERROR(VLOOKUP($F86,AREA_EM_ALLYEAR,Seq!D$1,FALSE),".")</f>
        <v>.</v>
      </c>
      <c r="GP86" t="str">
        <f>IFERROR(VLOOKUP($F86,AREA_EM_ALLYEAR,Seq!E$1,FALSE),".")</f>
        <v>.</v>
      </c>
      <c r="GQ86" t="str">
        <f>IFERROR(VLOOKUP($F86,AREA_EM_ALLYEAR,Seq!F$1,FALSE),".")</f>
        <v>.</v>
      </c>
      <c r="GR86" t="str">
        <f>IFERROR(VLOOKUP($F86,AREA_EM_ALLYEAR,Seq!G$1,FALSE),".")</f>
        <v>.</v>
      </c>
      <c r="GS86" t="str">
        <f>IFERROR(VLOOKUP($F86,AREA_EM_ALLYEAR,Seq!H$1,FALSE),".")</f>
        <v>.</v>
      </c>
      <c r="GT86" t="str">
        <f>IFERROR(VLOOKUP($F86,AREA_EM_ALLYEAR,Seq!I$1,FALSE),".")</f>
        <v>.</v>
      </c>
      <c r="GU86" t="str">
        <f>IFERROR(VLOOKUP($F86,AREA_EM_ALLYEAR,Seq!J$1,FALSE),".")</f>
        <v>.</v>
      </c>
      <c r="GV86" t="str">
        <f>IFERROR(VLOOKUP($F86,AREA_EM_ALLYEAR,Seq!K$1,FALSE),".")</f>
        <v>.</v>
      </c>
      <c r="GW86" t="str">
        <f>IFERROR(VLOOKUP($F86,AREA_EM_ALLYEAR,Seq!L$1,FALSE),".")</f>
        <v>.</v>
      </c>
      <c r="GX86" t="str">
        <f>IFERROR(VLOOKUP($F86,AREA_EM_ALLYEAR,Seq!M$1,FALSE),".")</f>
        <v>.</v>
      </c>
      <c r="GY86" t="str">
        <f>IFERROR(VLOOKUP($F86,AREA_EM_ALLYEAR,Seq!N$1,FALSE),".")</f>
        <v>.</v>
      </c>
      <c r="GZ86" t="str">
        <f>IFERROR(VLOOKUP($F86,AREA_EM_ALLYEAR,Seq!O$1,FALSE),".")</f>
        <v>.</v>
      </c>
      <c r="HA86" t="str">
        <f t="shared" si="63"/>
        <v>.</v>
      </c>
      <c r="HK86" s="139">
        <f>IFERROR(VLOOKUP(CONCATENATE($G86, ".SP.DYN.LE00.IN"),AREA_WB_6ATTRS,Seq!B$1,FALSE)-VLOOKUP("CHN.SP.DYN.LE00.IN",AREA_WB_6ATTRS,Seq!B$1,FALSE),".")</f>
        <v>-16.922195121951226</v>
      </c>
      <c r="HL86" s="139">
        <f>IFERROR(VLOOKUP(CONCATENATE($G86, ".SP.DYN.LE00.IN"),AREA_WB_6ATTRS,Seq!C$1,FALSE)-VLOOKUP("CHN.SP.DYN.LE00.IN",AREA_WB_6ATTRS,Seq!C$1,FALSE),".")</f>
        <v>-17.270707317073175</v>
      </c>
      <c r="HM86" s="139">
        <f>IFERROR(VLOOKUP(CONCATENATE($G86, ".SP.DYN.LE00.IN"),AREA_WB_6ATTRS,Seq!D$1,FALSE)-VLOOKUP("CHN.SP.DYN.LE00.IN",AREA_WB_6ATTRS,Seq!D$1,FALSE),".")</f>
        <v>-17.599390243902434</v>
      </c>
      <c r="HN86" s="139">
        <f>IFERROR(VLOOKUP(CONCATENATE($G86, ".SP.DYN.LE00.IN"),AREA_WB_6ATTRS,Seq!E$1,FALSE)-VLOOKUP("CHN.SP.DYN.LE00.IN",AREA_WB_6ATTRS,Seq!E$1,FALSE),".")</f>
        <v>-17.927829268292683</v>
      </c>
      <c r="HO86" s="139">
        <f>IFERROR(VLOOKUP(CONCATENATE($G86, ".SP.DYN.LE00.IN"),AREA_WB_6ATTRS,Seq!F$1,FALSE)-VLOOKUP("CHN.SP.DYN.LE00.IN",AREA_WB_6ATTRS,Seq!F$1,FALSE),".")</f>
        <v>-18.27390243902439</v>
      </c>
      <c r="HP86" s="139">
        <f>IFERROR(VLOOKUP(CONCATENATE($G86, ".SP.DYN.LE00.IN"),AREA_WB_6ATTRS,Seq!G$1,FALSE)-VLOOKUP("CHN.SP.DYN.LE00.IN",AREA_WB_6ATTRS,Seq!G$1,FALSE),".")</f>
        <v>-18.674512195121949</v>
      </c>
      <c r="HQ86" s="139">
        <f>IFERROR(VLOOKUP(CONCATENATE($G86, ".SP.DYN.LE00.IN"),AREA_WB_6ATTRS,Seq!H$1,FALSE)-VLOOKUP("CHN.SP.DYN.LE00.IN",AREA_WB_6ATTRS,Seq!H$1,FALSE),".")</f>
        <v>-19.169024390243912</v>
      </c>
      <c r="HR86" s="139">
        <f>IFERROR(VLOOKUP(CONCATENATE($G86, ".SP.DYN.LE00.IN"),AREA_WB_6ATTRS,Seq!I$1,FALSE)-VLOOKUP("CHN.SP.DYN.LE00.IN",AREA_WB_6ATTRS,Seq!I$1,FALSE),".")</f>
        <v>-19.769317073170747</v>
      </c>
      <c r="HS86" s="139">
        <f>IFERROR(VLOOKUP(CONCATENATE($G86, ".SP.DYN.LE00.IN"),AREA_WB_6ATTRS,Seq!J$1,FALSE)-VLOOKUP("CHN.SP.DYN.LE00.IN",AREA_WB_6ATTRS,Seq!J$1,FALSE),".")</f>
        <v>-20.473219512195129</v>
      </c>
      <c r="HT86" s="139">
        <f>IFERROR(VLOOKUP(CONCATENATE($G86, ".SP.DYN.LE00.IN"),AREA_WB_6ATTRS,Seq!K$1,FALSE)-VLOOKUP("CHN.SP.DYN.LE00.IN",AREA_WB_6ATTRS,Seq!K$1,FALSE),".")</f>
        <v>-21.260170731707326</v>
      </c>
      <c r="HU86" s="139">
        <f>IFERROR(VLOOKUP(CONCATENATE($G86, ".SP.DYN.LE00.IN"),AREA_WB_6ATTRS,Seq!L$1,FALSE)-VLOOKUP("CHN.SP.DYN.LE00.IN",AREA_WB_6ATTRS,Seq!L$1,FALSE),".")</f>
        <v>-22.103000000000002</v>
      </c>
      <c r="HV86" s="139">
        <f>IFERROR(VLOOKUP(CONCATENATE($G86, ".SP.DYN.LE00.IN"),AREA_WB_6ATTRS,Seq!M$1,FALSE)-VLOOKUP("CHN.SP.DYN.LE00.IN",AREA_WB_6ATTRS,Seq!M$1,FALSE),".")</f>
        <v>-22.961658536585368</v>
      </c>
      <c r="HW86" s="139">
        <f>IFERROR(VLOOKUP(CONCATENATE($G86, ".SP.DYN.LE00.IN"),AREA_WB_6ATTRS,Seq!N$1,FALSE)-VLOOKUP("CHN.SP.DYN.LE00.IN",AREA_WB_6ATTRS,Seq!N$1,FALSE),".")</f>
        <v>-23.78268292682926</v>
      </c>
      <c r="HX86" s="139">
        <f>IFERROR(VLOOKUP(CONCATENATE($G86, ".SP.DYN.LE00.IN"),AREA_WB_6ATTRS,Seq!O$1,FALSE)-VLOOKUP("CHN.SP.DYN.LE00.IN",AREA_WB_6ATTRS,Seq!O$1,FALSE),".")</f>
        <v>-24.515146341463414</v>
      </c>
      <c r="HY86" s="139">
        <f>IFERROR(VLOOKUP(CONCATENATE($G86, ".SP.DYN.LE00.IN"),AREA_WB_6ATTRS,Seq!P$1,FALSE)-VLOOKUP("CHN.SP.DYN.LE00.IN",AREA_WB_6ATTRS,Seq!P$1,FALSE),".")</f>
        <v>-25.120560975609756</v>
      </c>
      <c r="HZ86" s="139">
        <f>IFERROR(VLOOKUP(CONCATENATE($G86, ".SP.DYN.LE00.IN"),AREA_WB_6ATTRS,Seq!Q$1,FALSE)-VLOOKUP("CHN.SP.DYN.LE00.IN",AREA_WB_6ATTRS,Seq!Q$1,FALSE),".")</f>
        <v>-25.559439024390244</v>
      </c>
      <c r="IA86" s="139">
        <f>IFERROR(VLOOKUP(CONCATENATE($G86, ".SP.DYN.LE00.IN"),AREA_WB_6ATTRS,Seq!R$1,FALSE)-VLOOKUP("CHN.SP.DYN.LE00.IN",AREA_WB_6ATTRS,Seq!R$1,FALSE),".")</f>
        <v>-25.807268292682927</v>
      </c>
      <c r="IB86" s="139">
        <f>IFERROR(VLOOKUP(CONCATENATE($G86, ".SP.DYN.LE00.IN"),AREA_WB_6ATTRS,Seq!S$1,FALSE)-VLOOKUP("CHN.SP.DYN.LE00.IN",AREA_WB_6ATTRS,Seq!S$1,FALSE),".")</f>
        <v>-25.876121951219517</v>
      </c>
      <c r="IC86" s="139">
        <f>IFERROR(VLOOKUP(CONCATENATE($G86, ".SP.DYN.LE00.IN"),AREA_WB_6ATTRS,Seq!T$1,FALSE)-VLOOKUP("CHN.SP.DYN.LE00.IN",AREA_WB_6ATTRS,Seq!T$1,FALSE),".")</f>
        <v>-25.782219512195134</v>
      </c>
      <c r="ID86" s="139">
        <f>IFERROR(VLOOKUP(CONCATENATE($G86, ".SP.DYN.LE00.IN"),AREA_WB_6ATTRS,Seq!U$1,FALSE)-VLOOKUP("CHN.SP.DYN.LE00.IN",AREA_WB_6ATTRS,Seq!U$1,FALSE),".")</f>
        <v>-25.535243902439042</v>
      </c>
      <c r="IE86" s="139">
        <f>IFERROR(VLOOKUP(CONCATENATE($G86, ".SP.DYN.LE00.IN"),AREA_WB_6ATTRS,Seq!V$1,FALSE)-VLOOKUP("CHN.SP.DYN.LE00.IN",AREA_WB_6ATTRS,Seq!V$1,FALSE),".")</f>
        <v>-25.1500243902439</v>
      </c>
      <c r="IF86" s="139">
        <f>IFERROR(VLOOKUP(CONCATENATE($G86, ".SP.DYN.LE00.IN"),AREA_WB_6ATTRS,Seq!W$1,FALSE)-VLOOKUP("CHN.SP.DYN.LE00.IN",AREA_WB_6ATTRS,Seq!W$1,FALSE),".")</f>
        <v>-24.638804878048788</v>
      </c>
      <c r="IG86" s="139">
        <f>IFERROR(VLOOKUP(CONCATENATE($G86, ".SP.DYN.LE00.IN"),AREA_WB_6ATTRS,Seq!X$1,FALSE)-VLOOKUP("CHN.SP.DYN.LE00.IN",AREA_WB_6ATTRS,Seq!X$1,FALSE),".")</f>
        <v>-24.036317073170721</v>
      </c>
      <c r="IH86" s="139">
        <f>IFERROR(VLOOKUP(CONCATENATE($G86, ".SP.DYN.LE00.IN"),AREA_WB_6ATTRS,Seq!Y$1,FALSE)-VLOOKUP("CHN.SP.DYN.LE00.IN",AREA_WB_6ATTRS,Seq!Y$1,FALSE),".")</f>
        <v>-23.379634146341459</v>
      </c>
      <c r="II86" s="139">
        <f>IFERROR(VLOOKUP(CONCATENATE($G86, ".SP.DYN.LE00.IN"),AREA_WB_6ATTRS,Seq!Z$1,FALSE)-VLOOKUP("CHN.SP.DYN.LE00.IN",AREA_WB_6ATTRS,Seq!Z$1,FALSE),".")</f>
        <v>-22.704829268292684</v>
      </c>
      <c r="IJ86" s="139">
        <f>IFERROR(VLOOKUP(CONCATENATE($G86, ".SP.DYN.LE00.IN"),AREA_WB_6ATTRS,Seq!AA$1,FALSE)-VLOOKUP("CHN.SP.DYN.LE00.IN",AREA_WB_6ATTRS,Seq!AA$1,FALSE),".")</f>
        <v>-22.047390243902441</v>
      </c>
      <c r="IK86" s="139">
        <f>IFERROR(VLOOKUP(CONCATENATE($G86, ".SP.DYN.LE00.IN"),AREA_WB_6ATTRS,Seq!AB$1,FALSE)-VLOOKUP("CHN.SP.DYN.LE00.IN",AREA_WB_6ATTRS,Seq!AB$1,FALSE),".")</f>
        <v>-21.436658536585369</v>
      </c>
      <c r="IL86" s="139">
        <f>IFERROR(VLOOKUP(CONCATENATE($G86, ".SP.DYN.LE00.IN"),AREA_WB_6ATTRS,Seq!AC$1,FALSE)-VLOOKUP("CHN.SP.DYN.LE00.IN",AREA_WB_6ATTRS,Seq!AC$1,FALSE),".")</f>
        <v>-20.882902439024384</v>
      </c>
      <c r="IM86" s="139">
        <f>IFERROR(VLOOKUP(CONCATENATE($G86, ".SP.DYN.LE00.IN"),AREA_WB_6ATTRS,Seq!AD$1,FALSE)-VLOOKUP("CHN.SP.DYN.LE00.IN",AREA_WB_6ATTRS,Seq!AD$1,FALSE),".")</f>
        <v>-20.395365853658539</v>
      </c>
      <c r="IN86" s="139">
        <f>IFERROR(VLOOKUP(CONCATENATE($G86, ".SP.DYN.LE00.IN"),AREA_WB_6ATTRS,Seq!AE$1,FALSE)-VLOOKUP("CHN.SP.DYN.LE00.IN",AREA_WB_6ATTRS,Seq!AE$1,FALSE),".")</f>
        <v>-19.985926829268287</v>
      </c>
      <c r="IO86" s="139">
        <f>IFERROR(VLOOKUP(CONCATENATE($G86, ".SP.DYN.LE00.IN"),AREA_WB_6ATTRS,Seq!AF$1,FALSE)-VLOOKUP("CHN.SP.DYN.LE00.IN",AREA_WB_6ATTRS,Seq!AF$1,FALSE),".")</f>
        <v>-19.658463414634163</v>
      </c>
      <c r="IP86" s="139" t="str">
        <f>IFERROR(VLOOKUP(CONCATENATE($G86, ".SP.DYN.LE00.IN"),AREA_WB_6ATTRS,Seq!AG$1,FALSE)-VLOOKUP("CHN.SP.DYN.LE00.IN",AREA_WB_6ATTRS,Seq!AG$1,FALSE),".")</f>
        <v>.</v>
      </c>
      <c r="IW86">
        <f>IFERROR(VLOOKUP(CONCATENATE($G86, ".SP.DYN.LE00.IN"),AREA_WB_6ATTRS,Seq!B$1,FALSE),".")</f>
        <v>50.071609756097565</v>
      </c>
      <c r="IX86">
        <f>IFERROR(VLOOKUP(CONCATENATE($G86, ".SP.DYN.LE00.IN"),AREA_WB_6ATTRS,Seq!C$1,FALSE),".")</f>
        <v>49.992219512195135</v>
      </c>
      <c r="IY86">
        <f>IFERROR(VLOOKUP(CONCATENATE($G86, ".SP.DYN.LE00.IN"),AREA_WB_6ATTRS,Seq!D$1,FALSE),".")</f>
        <v>49.935512195121959</v>
      </c>
      <c r="IZ86">
        <f>IFERROR(VLOOKUP(CONCATENATE($G86, ".SP.DYN.LE00.IN"),AREA_WB_6ATTRS,Seq!E$1,FALSE),".")</f>
        <v>49.872024390243908</v>
      </c>
      <c r="JA86">
        <f>IFERROR(VLOOKUP(CONCATENATE($G86, ".SP.DYN.LE00.IN"),AREA_WB_6ATTRS,Seq!F$1,FALSE),".")</f>
        <v>49.78536585365854</v>
      </c>
      <c r="JB86">
        <f>IFERROR(VLOOKUP(CONCATENATE($G86, ".SP.DYN.LE00.IN"),AREA_WB_6ATTRS,Seq!G$1,FALSE),".")</f>
        <v>49.638634146341474</v>
      </c>
      <c r="JC86">
        <f>IFERROR(VLOOKUP(CONCATENATE($G86, ".SP.DYN.LE00.IN"),AREA_WB_6ATTRS,Seq!H$1,FALSE),".")</f>
        <v>49.390463414634148</v>
      </c>
      <c r="JD86">
        <f>IFERROR(VLOOKUP(CONCATENATE($G86, ".SP.DYN.LE00.IN"),AREA_WB_6ATTRS,Seq!I$1,FALSE),".")</f>
        <v>49.027999999999999</v>
      </c>
      <c r="JE86">
        <f>IFERROR(VLOOKUP(CONCATENATE($G86, ".SP.DYN.LE00.IN"),AREA_WB_6ATTRS,Seq!J$1,FALSE),".")</f>
        <v>48.553902439024398</v>
      </c>
      <c r="JF86">
        <f>IFERROR(VLOOKUP(CONCATENATE($G86, ".SP.DYN.LE00.IN"),AREA_WB_6ATTRS,Seq!K$1,FALSE),".")</f>
        <v>47.986756097560978</v>
      </c>
      <c r="JG86">
        <f>IFERROR(VLOOKUP(CONCATENATE($G86, ".SP.DYN.LE00.IN"),AREA_WB_6ATTRS,Seq!L$1,FALSE),".")</f>
        <v>47.356731707317074</v>
      </c>
      <c r="JH86">
        <f>IFERROR(VLOOKUP(CONCATENATE($G86, ".SP.DYN.LE00.IN"),AREA_WB_6ATTRS,Seq!M$1,FALSE),".")</f>
        <v>46.702365853658542</v>
      </c>
      <c r="JI86">
        <f>IFERROR(VLOOKUP(CONCATENATE($G86, ".SP.DYN.LE00.IN"),AREA_WB_6ATTRS,Seq!N$1,FALSE),".")</f>
        <v>46.079146341463421</v>
      </c>
      <c r="JJ86">
        <f>IFERROR(VLOOKUP(CONCATENATE($G86, ".SP.DYN.LE00.IN"),AREA_WB_6ATTRS,Seq!O$1,FALSE),".")</f>
        <v>45.539487804878057</v>
      </c>
      <c r="JK86">
        <f>IFERROR(VLOOKUP(CONCATENATE($G86, ".SP.DYN.LE00.IN"),AREA_WB_6ATTRS,Seq!P$1,FALSE),".")</f>
        <v>45.122365853658543</v>
      </c>
      <c r="JL86">
        <f>IFERROR(VLOOKUP(CONCATENATE($G86, ".SP.DYN.LE00.IN"),AREA_WB_6ATTRS,Seq!Q$1,FALSE),".")</f>
        <v>44.865292682926835</v>
      </c>
      <c r="JM86">
        <f>IFERROR(VLOOKUP(CONCATENATE($G86, ".SP.DYN.LE00.IN"),AREA_WB_6ATTRS,Seq!R$1,FALSE),".")</f>
        <v>44.791756097560985</v>
      </c>
      <c r="JN86">
        <f>IFERROR(VLOOKUP(CONCATENATE($G86, ".SP.DYN.LE00.IN"),AREA_WB_6ATTRS,Seq!S$1,FALSE),".")</f>
        <v>44.890195121951223</v>
      </c>
      <c r="JO86">
        <f>IFERROR(VLOOKUP(CONCATENATE($G86, ".SP.DYN.LE00.IN"),AREA_WB_6ATTRS,Seq!T$1,FALSE),".")</f>
        <v>45.144878048780491</v>
      </c>
      <c r="JP86">
        <f>IFERROR(VLOOKUP(CONCATENATE($G86, ".SP.DYN.LE00.IN"),AREA_WB_6ATTRS,Seq!U$1,FALSE),".")</f>
        <v>45.548146341463415</v>
      </c>
      <c r="JQ86">
        <f>IFERROR(VLOOKUP(CONCATENATE($G86, ".SP.DYN.LE00.IN"),AREA_WB_6ATTRS,Seq!V$1,FALSE),".")</f>
        <v>46.091682926829279</v>
      </c>
      <c r="JR86">
        <f>IFERROR(VLOOKUP(CONCATENATE($G86, ".SP.DYN.LE00.IN"),AREA_WB_6ATTRS,Seq!W$1,FALSE),".")</f>
        <v>46.766731707317078</v>
      </c>
      <c r="JS86">
        <f>IFERROR(VLOOKUP(CONCATENATE($G86, ".SP.DYN.LE00.IN"),AREA_WB_6ATTRS,Seq!X$1,FALSE),".")</f>
        <v>47.543121951219518</v>
      </c>
      <c r="JT86">
        <f>IFERROR(VLOOKUP(CONCATENATE($G86, ".SP.DYN.LE00.IN"),AREA_WB_6ATTRS,Seq!Y$1,FALSE),".")</f>
        <v>48.385243902439029</v>
      </c>
      <c r="JU86">
        <f>IFERROR(VLOOKUP(CONCATENATE($G86, ".SP.DYN.LE00.IN"),AREA_WB_6ATTRS,Seq!Z$1,FALSE),".")</f>
        <v>49.257512195121961</v>
      </c>
      <c r="JV86">
        <f>IFERROR(VLOOKUP(CONCATENATE($G86, ".SP.DYN.LE00.IN"),AREA_WB_6ATTRS,Seq!AA$1,FALSE),".")</f>
        <v>50.123926829268299</v>
      </c>
      <c r="JW86">
        <f>IFERROR(VLOOKUP(CONCATENATE($G86, ".SP.DYN.LE00.IN"),AREA_WB_6ATTRS,Seq!AB$1,FALSE),".")</f>
        <v>50.953073170731713</v>
      </c>
      <c r="JX86">
        <f>IFERROR(VLOOKUP(CONCATENATE($G86, ".SP.DYN.LE00.IN"),AREA_WB_6ATTRS,Seq!AC$1,FALSE),".")</f>
        <v>51.729682926829277</v>
      </c>
      <c r="JY86">
        <f>IFERROR(VLOOKUP(CONCATENATE($G86, ".SP.DYN.LE00.IN"),AREA_WB_6ATTRS,Seq!AD$1,FALSE),".")</f>
        <v>52.439975609756097</v>
      </c>
      <c r="JZ86">
        <f>IFERROR(VLOOKUP(CONCATENATE($G86, ".SP.DYN.LE00.IN"),AREA_WB_6ATTRS,Seq!AE$1,FALSE),".")</f>
        <v>53.070585365853667</v>
      </c>
      <c r="KA86">
        <f>IFERROR(VLOOKUP(CONCATENATE($G86, ".SP.DYN.LE00.IN"),AREA_WB_6ATTRS,Seq!AF$1,FALSE),".")</f>
        <v>53.614634146341466</v>
      </c>
      <c r="KB86" t="str">
        <f>IFERROR(VLOOKUP(CONCATENATE($G86, ".SP.DYN.LE00.IN"),AREA_WB_6ATTRS,Seq!AG$1,FALSE),".")</f>
        <v>.</v>
      </c>
      <c r="KK86">
        <f t="shared" si="66"/>
        <v>53</v>
      </c>
      <c r="KL86">
        <f t="shared" si="64"/>
        <v>0</v>
      </c>
      <c r="KM86">
        <f t="shared" si="67"/>
        <v>44789162.282827906</v>
      </c>
      <c r="KN86">
        <f t="shared" si="68"/>
        <v>-44130549.181784473</v>
      </c>
      <c r="KO86">
        <f t="shared" si="65"/>
        <v>-9.9999999403953543E-3</v>
      </c>
      <c r="KP86" t="str">
        <f>work!HA86</f>
        <v>.</v>
      </c>
      <c r="KQ86" t="str">
        <f>work!HB86</f>
        <v>.</v>
      </c>
      <c r="KR86" t="str">
        <f>work!HC86</f>
        <v>.</v>
      </c>
      <c r="KS86" t="str">
        <f>IF(ISNUMBER(work!HI86-work!HA86),work!HI86-work!HA86,".")</f>
        <v>.</v>
      </c>
      <c r="KT86" t="str">
        <f>IF(ISNUMBER(work!HJ86-work!HB86),work!HJ86-work!HB86,".")</f>
        <v>.</v>
      </c>
      <c r="KU86" t="str">
        <f>IF(ISNUMBER(work!HK86-work!HC86),work!HK86-work!HC86,".")</f>
        <v>.</v>
      </c>
      <c r="KW86">
        <f>IFERROR(work!HR86/work!HV86,".")</f>
        <v>1.3116934468111469E-5</v>
      </c>
      <c r="KX86">
        <f>IFERROR(work!HS86/work!HW86,".")</f>
        <v>1.8386013680434952E-5</v>
      </c>
      <c r="KY86">
        <f>IFERROR(work!HT86/work!HX86,".")</f>
        <v>3.3561382930345029E-6</v>
      </c>
      <c r="KZ86">
        <f>IFERROR(work!HU86/work!HY86,".")</f>
        <v>0</v>
      </c>
    </row>
    <row r="87" spans="1:312">
      <c r="A87" s="24">
        <f t="shared" si="44"/>
        <v>86</v>
      </c>
      <c r="B87" s="24" t="str">
        <f t="shared" si="45"/>
        <v>Out</v>
      </c>
      <c r="C87" s="24" t="str">
        <f t="shared" si="46"/>
        <v>Out</v>
      </c>
      <c r="D87" s="24" t="str">
        <f t="shared" si="47"/>
        <v>Out67</v>
      </c>
      <c r="E87" s="25" t="s">
        <v>2454</v>
      </c>
      <c r="F87" s="26" t="str">
        <f t="shared" si="48"/>
        <v>Zambia</v>
      </c>
      <c r="G87" s="166" t="s">
        <v>1680</v>
      </c>
      <c r="H87" s="166" t="s">
        <v>5007</v>
      </c>
      <c r="I87" s="166" t="s">
        <v>5007</v>
      </c>
      <c r="J87" s="180" t="s">
        <v>5007</v>
      </c>
      <c r="K87" s="180" t="s">
        <v>5007</v>
      </c>
      <c r="L87" s="27">
        <f>IFERROR(VLOOKUP($F87,Area_FDI_84_96,Seq!B$1,FALSE),0)</f>
        <v>0</v>
      </c>
      <c r="M87" s="27">
        <f>IFERROR(VLOOKUP($F87,Area_FDI_84_96,Seq!C$1,FALSE),0)</f>
        <v>0</v>
      </c>
      <c r="N87" s="27">
        <f>IFERROR(VLOOKUP($F87,Area_FDI_84_96,Seq!D$1,FALSE),0)</f>
        <v>0</v>
      </c>
      <c r="O87" s="27">
        <f>IFERROR(VLOOKUP($F87,Area_FDI_84_96,Seq!E$1,FALSE),0)</f>
        <v>0</v>
      </c>
      <c r="P87" s="27">
        <f>IFERROR(VLOOKUP($F87,Area_FDI_84_96,Seq!F$1,FALSE),0)</f>
        <v>0</v>
      </c>
      <c r="Q87" s="27">
        <f>IFERROR(VLOOKUP($F87,Area_FDI_84_96,Seq!G$1,FALSE),0)</f>
        <v>0</v>
      </c>
      <c r="R87" s="27">
        <f>IFERROR(VLOOKUP($F87,Area_FDI_84_96,Seq!H$1,FALSE),0)</f>
        <v>0</v>
      </c>
      <c r="S87" s="27">
        <f>IFERROR(VLOOKUP($F87,Area_FDI_84_96,Seq!I$1,FALSE),0)</f>
        <v>0</v>
      </c>
      <c r="T87" s="27">
        <f>IFERROR(VALUE(VLOOKUP($E87,Area_FDI_92_95,Seq!B$1,FALSE)),0)</f>
        <v>0</v>
      </c>
      <c r="U87" s="27">
        <f>IFERROR(VALUE(VLOOKUP($E87,Area_FDI_92_95,Seq!C$1,FALSE)),0)</f>
        <v>3</v>
      </c>
      <c r="V87" s="27">
        <f>IFERROR(VALUE(VLOOKUP($E87,Area_FDI_92_95,Seq!D$1,FALSE)),0)</f>
        <v>0</v>
      </c>
      <c r="W87" s="27">
        <f>IFERROR(VALUE(VLOOKUP($E87,Area_FDI_92_95,Seq!E$1,FALSE)),0)</f>
        <v>0</v>
      </c>
      <c r="X87" s="27">
        <f>IFERROR(VALUE(VLOOKUP($E87,Area_FDI_96_99,Seq!B$1,FALSE)),0)</f>
        <v>17</v>
      </c>
      <c r="Y87" s="27">
        <f>IFERROR(VALUE(VLOOKUP($E87,Area_FDI_96_99,Seq!C$1,FALSE)),0)</f>
        <v>0</v>
      </c>
      <c r="Z87" s="27">
        <f>IFERROR(VALUE(VLOOKUP($E87,Area_FDI_96_99,Seq!D$1,FALSE)),0)</f>
        <v>0</v>
      </c>
      <c r="AA87" s="27">
        <f>IFERROR(VALUE(VLOOKUP($E87,Area_FDI_96_99,Seq!E$1,FALSE)),0)</f>
        <v>0</v>
      </c>
      <c r="AB87" s="27">
        <f t="shared" si="49"/>
        <v>10</v>
      </c>
      <c r="AC87" s="27">
        <f t="shared" si="50"/>
        <v>0</v>
      </c>
      <c r="AD87" s="27">
        <f t="shared" si="51"/>
        <v>15</v>
      </c>
      <c r="AE87" s="27">
        <f t="shared" si="52"/>
        <v>109</v>
      </c>
      <c r="AF87" s="27">
        <f t="shared" si="53"/>
        <v>385</v>
      </c>
      <c r="AG87" s="27">
        <f t="shared" si="54"/>
        <v>289</v>
      </c>
      <c r="AH87" s="27">
        <f t="shared" si="55"/>
        <v>539</v>
      </c>
      <c r="AI87" s="27">
        <f t="shared" si="56"/>
        <v>100</v>
      </c>
      <c r="AJ87" s="27">
        <f t="shared" si="57"/>
        <v>0</v>
      </c>
      <c r="AK87" s="27">
        <f t="shared" si="58"/>
        <v>50</v>
      </c>
      <c r="AL87" s="27">
        <f t="shared" si="59"/>
        <v>407</v>
      </c>
      <c r="AM87" s="27"/>
      <c r="AN87" s="27"/>
      <c r="AO87" s="27"/>
      <c r="AP87" s="27"/>
      <c r="AQ87" s="27"/>
      <c r="AR87" s="27"/>
      <c r="AS87" s="27"/>
      <c r="AT87" s="27">
        <f>IFERROR(work!D87+work!AP87,".")</f>
        <v>18567087.951379996</v>
      </c>
      <c r="AU87" s="27">
        <f>IFERROR(work!E87+work!AQ87,".")</f>
        <v>19535218.816287681</v>
      </c>
      <c r="AV87" s="27">
        <f>IFERROR(work!F87+work!AR87,".")</f>
        <v>21278398.941793025</v>
      </c>
      <c r="AW87" s="27">
        <f>IFERROR(work!G87+work!AS87,".")</f>
        <v>23561503.962899335</v>
      </c>
      <c r="AX87" s="27">
        <f>IFERROR(work!H87+work!AT87,".")</f>
        <v>27099951.987144139</v>
      </c>
      <c r="AY87" s="27">
        <f>IFERROR(work!I87+work!AU87,".")</f>
        <v>30725739.83068274</v>
      </c>
      <c r="AZ87" s="27">
        <f>IFERROR(work!J87+work!AV87,".")</f>
        <v>33407021.165375803</v>
      </c>
      <c r="BA87" s="27">
        <f>IFERROR(work!K87+work!AW87,".")</f>
        <v>37257099.227694899</v>
      </c>
      <c r="BB87" s="27">
        <f>IFERROR(work!L87+work!AX87,".")</f>
        <v>41452635.895358287</v>
      </c>
      <c r="BC87" s="27">
        <f>IFERROR(work!M87+work!AY87,".")</f>
        <v>43136446.310427934</v>
      </c>
      <c r="BD87" s="27">
        <f>IFERROR(work!N87+work!AZ87,".")</f>
        <v>44762607.591528773</v>
      </c>
      <c r="BE87" s="27">
        <f>IFERROR(work!O87+work!BA87,".")</f>
        <v>48852804.924407318</v>
      </c>
      <c r="BF87" s="27">
        <f>IFERROR(work!P87+work!BB87,".")</f>
        <v>55741689.488408968</v>
      </c>
      <c r="BG87" s="27">
        <f>IFERROR(work!Q87+work!BC87,".")</f>
        <v>63524104.824490063</v>
      </c>
      <c r="BH87" s="27">
        <f>IFERROR(work!R87+work!BD87,".")</f>
        <v>71776758.355813578</v>
      </c>
      <c r="BI87" s="27">
        <f>IFERROR(work!S87+work!BE87,".")</f>
        <v>79560602.618067756</v>
      </c>
      <c r="BJ87" s="27">
        <f>IFERROR(work!T87+work!BF87,".")</f>
        <v>87508048.566153839</v>
      </c>
      <c r="BK87" s="27">
        <f>IFERROR(work!U87+work!BG87,".")</f>
        <v>95628196.05648984</v>
      </c>
      <c r="BL87" s="27">
        <f>IFERROR(work!V87+work!BH87,".")</f>
        <v>103057101.29152265</v>
      </c>
      <c r="BM87" s="27">
        <f>IFERROR(work!W87+work!BI87,".")</f>
        <v>110873003.28517279</v>
      </c>
      <c r="BN87" s="27">
        <f>IFERROR(work!X87+work!BJ87,".")</f>
        <v>120171265.05236104</v>
      </c>
      <c r="BO87" s="27">
        <f>IFERROR(work!Y87+work!BK87,".")</f>
        <v>130134471.81620255</v>
      </c>
      <c r="BP87" s="27">
        <f>IFERROR(work!Z87+work!BL87,".")</f>
        <v>141957009.83781344</v>
      </c>
      <c r="BQ87" s="27">
        <f>IFERROR(work!AA87+work!BM87,".")</f>
        <v>156135519.44378585</v>
      </c>
      <c r="BR87" s="27">
        <f>IFERROR(work!AB87+work!BN87,".")</f>
        <v>171887804.51245999</v>
      </c>
      <c r="BS87" s="27">
        <f>IFERROR(work!AC87+work!BO87,".")</f>
        <v>191287972.55616823</v>
      </c>
      <c r="BT87" s="27">
        <f>IFERROR(work!AD87+work!BP87,".")</f>
        <v>215555041.53173089</v>
      </c>
      <c r="BU87" s="27">
        <f>IFERROR(work!AE87+work!BQ87,".")</f>
        <v>246129043.99120736</v>
      </c>
      <c r="BV87" s="27">
        <f>IFERROR(work!AF87+work!BR87,".")</f>
        <v>269739339.26316655</v>
      </c>
      <c r="BW87" s="27">
        <f>IFERROR(work!AG87+work!BS87,".")</f>
        <v>294541709.81824452</v>
      </c>
      <c r="BX87" s="27">
        <f>IFERROR(work!AH87+work!BT87,".")</f>
        <v>325159562.16387677</v>
      </c>
      <c r="BY87" s="27">
        <f>IFERROR(work!AI87+work!BU87,".")</f>
        <v>354731217.68633455</v>
      </c>
      <c r="BZ87" s="27"/>
      <c r="CA87" s="27"/>
      <c r="CB87" s="27"/>
      <c r="CC87" s="27"/>
      <c r="CD87" s="27"/>
      <c r="CE87" s="27"/>
      <c r="CF87" s="27">
        <f>IFERROR(work!AP87-work!D87,".")</f>
        <v>-18021136.136341382</v>
      </c>
      <c r="CG87" s="27">
        <f>IFERROR(work!AQ87-work!E87,".")</f>
        <v>-18955592.923995219</v>
      </c>
      <c r="CH87" s="27">
        <f>IFERROR(work!AR87-work!F87,".")</f>
        <v>-20715076.666855641</v>
      </c>
      <c r="CI87" s="27">
        <f>IFERROR(work!AS87-work!G87,".")</f>
        <v>-23009260.487092189</v>
      </c>
      <c r="CJ87" s="27">
        <f>IFERROR(work!AT87-work!H87,".")</f>
        <v>-26549568.659246009</v>
      </c>
      <c r="CK87" s="27">
        <f>IFERROR(work!AU87-work!I87,".")</f>
        <v>-30166466.102970004</v>
      </c>
      <c r="CL87" s="27">
        <f>IFERROR(work!AV87-work!J87,".")</f>
        <v>-32843698.890438419</v>
      </c>
      <c r="CM87" s="27">
        <f>IFERROR(work!AW87-work!K87,".")</f>
        <v>-36678704.354593784</v>
      </c>
      <c r="CN87" s="27">
        <f>IFERROR(work!AX87-work!L87,".")</f>
        <v>-40837913.491728999</v>
      </c>
      <c r="CO87" s="27">
        <f>IFERROR(work!AY87-work!M87,".")</f>
        <v>-42528015.601530075</v>
      </c>
      <c r="CP87" s="27">
        <f>IFERROR(work!AZ87-work!N87,".")</f>
        <v>-44157103.873083606</v>
      </c>
      <c r="CQ87" s="27">
        <f>IFERROR(work!BA87-work!O87,".")</f>
        <v>-48247519.994949371</v>
      </c>
      <c r="CR87" s="27">
        <f>IFERROR(work!BB87-work!P87,".")</f>
        <v>-55146881.569496274</v>
      </c>
      <c r="CS87" s="27">
        <f>IFERROR(work!BC87-work!Q87,".")</f>
        <v>-62888866.181522094</v>
      </c>
      <c r="CT87" s="27">
        <f>IFERROR(work!BD87-work!R87,".")</f>
        <v>-71196311.851986006</v>
      </c>
      <c r="CU87" s="27">
        <f>IFERROR(work!BE87-work!S87,".")</f>
        <v>-78996532.242381945</v>
      </c>
      <c r="CV87" s="27">
        <f>IFERROR(work!BF87-work!T87,".")</f>
        <v>-86904799.780340984</v>
      </c>
      <c r="CW87" s="27">
        <f>IFERROR(work!BG87-work!U87,".")</f>
        <v>-95005047.186229005</v>
      </c>
      <c r="CX87" s="27">
        <f>IFERROR(work!BH87-work!V87,".")</f>
        <v>-102445534.92412838</v>
      </c>
      <c r="CY87" s="27">
        <f>IFERROR(work!BI87-work!W87,".")</f>
        <v>-110247833.2828677</v>
      </c>
      <c r="CZ87" s="27">
        <f>IFERROR(work!BJ87-work!X87,".")</f>
        <v>-119523721.78739482</v>
      </c>
      <c r="DA87" s="27">
        <f>IFERROR(work!BK87-work!Y87,".")</f>
        <v>-129455198.93125302</v>
      </c>
      <c r="DB87" s="27">
        <f>IFERROR(work!BL87-work!Z87,".")</f>
        <v>-141255320.94766057</v>
      </c>
      <c r="DC87" s="27">
        <f>IFERROR(work!BM87-work!AA87,".")</f>
        <v>-155398044.42023516</v>
      </c>
      <c r="DD87" s="27">
        <f>IFERROR(work!BN87-work!AB87,".")</f>
        <v>-171110649.30182856</v>
      </c>
      <c r="DE87" s="27">
        <f>IFERROR(work!BO87-work!AC87,".")</f>
        <v>-190469306.53913453</v>
      </c>
      <c r="DF87" s="27">
        <f>IFERROR(work!BP87-work!AD87,".")</f>
        <v>-214685412.00867373</v>
      </c>
      <c r="DG87" s="27">
        <f>IFERROR(work!BQ87-work!AE87,".")</f>
        <v>-245205553.95193619</v>
      </c>
      <c r="DH87" s="27">
        <f>IFERROR(work!BR87-work!AF87,".")</f>
        <v>-268763380.08251798</v>
      </c>
      <c r="DI87" s="27">
        <f>IFERROR(work!BS87-work!AG87,".")</f>
        <v>-293503259.7072441</v>
      </c>
      <c r="DJ87" s="27">
        <f>IFERROR(work!BT87-work!AH87,".")</f>
        <v>-324042084.19226265</v>
      </c>
      <c r="DK87" s="27">
        <f>IFERROR(work!BU87-work!AI87,".")</f>
        <v>-353547778.48821336</v>
      </c>
      <c r="DL87" s="27"/>
      <c r="DM87" s="27"/>
      <c r="DN87" s="27"/>
      <c r="DO87" s="27"/>
      <c r="DP87" s="27"/>
      <c r="DQ87" s="27"/>
      <c r="DR87" s="27"/>
      <c r="DS87" s="27" t="str">
        <f>IFERROR(work!DO87-work!CC87,".")</f>
        <v>.</v>
      </c>
      <c r="DT87" s="27" t="str">
        <f>IFERROR(work!DP87-work!CD87,".")</f>
        <v>.</v>
      </c>
      <c r="DU87" s="27" t="str">
        <f>IFERROR(work!DQ87-work!CE87,".")</f>
        <v>.</v>
      </c>
      <c r="DV87" s="27" t="str">
        <f>IFERROR(work!DR87-work!CF87,".")</f>
        <v>.</v>
      </c>
      <c r="DW87" s="27" t="str">
        <f>IFERROR(work!DS87-work!CG87,".")</f>
        <v>.</v>
      </c>
      <c r="DX87" s="27" t="str">
        <f>IFERROR(work!DT87-work!CH87,".")</f>
        <v>.</v>
      </c>
      <c r="DY87" s="27" t="str">
        <f>IFERROR(work!DU87-work!CI87,".")</f>
        <v>.</v>
      </c>
      <c r="DZ87" s="27" t="str">
        <f>IFERROR(work!DV87-work!CJ87,".")</f>
        <v>.</v>
      </c>
      <c r="EA87" s="27" t="str">
        <f>IFERROR(work!DW87-work!CK87,".")</f>
        <v>.</v>
      </c>
      <c r="EB87" s="27" t="str">
        <f>IFERROR(work!DX87-work!CL87,".")</f>
        <v>.</v>
      </c>
      <c r="EC87" s="27" t="str">
        <f>IFERROR(work!DY87-work!CM87,".")</f>
        <v>.</v>
      </c>
      <c r="ED87" s="27" t="str">
        <f>IFERROR(work!DZ87-work!CN87,".")</f>
        <v>.</v>
      </c>
      <c r="EE87" s="27" t="str">
        <f>IFERROR(work!EA87-work!CO87,".")</f>
        <v>.</v>
      </c>
      <c r="EF87" s="27" t="str">
        <f>IFERROR(work!EB87-work!CP87,".")</f>
        <v>.</v>
      </c>
      <c r="EG87" s="27" t="str">
        <f>IFERROR(work!EC87-work!CQ87,".")</f>
        <v>.</v>
      </c>
      <c r="EH87" s="27" t="str">
        <f>IFERROR(work!ED87-work!CR87,".")</f>
        <v>.</v>
      </c>
      <c r="EI87" s="27" t="str">
        <f>IFERROR(work!EE87-work!CS87,".")</f>
        <v>.</v>
      </c>
      <c r="EJ87" s="27" t="str">
        <f>IFERROR(work!EF87-work!CT87,".")</f>
        <v>.</v>
      </c>
      <c r="EK87" s="27" t="str">
        <f>IFERROR(work!EG87-work!CU87,".")</f>
        <v>.</v>
      </c>
      <c r="EL87" s="27" t="str">
        <f>IFERROR(work!EH87-work!CV87,".")</f>
        <v>.</v>
      </c>
      <c r="EM87" s="27" t="str">
        <f>IFERROR(work!EI87-work!CW87,".")</f>
        <v>.</v>
      </c>
      <c r="EN87" s="27" t="str">
        <f>IFERROR(work!EJ87-work!CX87,".")</f>
        <v>.</v>
      </c>
      <c r="EO87" s="27" t="str">
        <f>IFERROR(work!EK87-work!CY87,".")</f>
        <v>.</v>
      </c>
      <c r="EP87" s="27" t="str">
        <f>IFERROR(work!EL87-work!CZ87,".")</f>
        <v>.</v>
      </c>
      <c r="EQ87" s="27" t="str">
        <f>IFERROR(work!EM87-work!DA87,".")</f>
        <v>.</v>
      </c>
      <c r="ER87" s="27" t="str">
        <f>IFERROR(work!EN87-work!DB87,".")</f>
        <v>.</v>
      </c>
      <c r="ES87" s="27" t="str">
        <f>IFERROR(work!EO87-work!DC87,".")</f>
        <v>.</v>
      </c>
      <c r="ET87" s="27" t="str">
        <f>IFERROR(work!EP87-work!DD87,".")</f>
        <v>.</v>
      </c>
      <c r="EU87" s="27" t="str">
        <f>IFERROR(work!EQ87-work!DE87,".")</f>
        <v>.</v>
      </c>
      <c r="EV87" s="27" t="str">
        <f>IFERROR(work!ER87-work!DF87,".")</f>
        <v>.</v>
      </c>
      <c r="EW87" s="27" t="str">
        <f>IFERROR(work!ES87-work!DG87,".")</f>
        <v>.</v>
      </c>
      <c r="EX87" s="27" t="str">
        <f>IFERROR(work!ET87-work!DH87,".")</f>
        <v>.</v>
      </c>
      <c r="EY87" s="27"/>
      <c r="EZ87" s="27"/>
      <c r="FA87" s="27"/>
      <c r="FB87" s="27"/>
      <c r="FC87" s="27"/>
      <c r="FD87" s="27"/>
      <c r="FE87" s="27" t="str">
        <f>IF(ISNUMBER(work!GZ87/work!HD87),work!GZ87/work!HD87,".")</f>
        <v>.</v>
      </c>
      <c r="FF87" s="27" t="str">
        <f>IF(ISNUMBER(work!HA87/work!HE87),work!HA87/work!HE87,".")</f>
        <v>.</v>
      </c>
      <c r="FG87" s="27" t="str">
        <f>IF(ISNUMBER(work!HB87/work!HF87),work!HB87/work!HF87,".")</f>
        <v>.</v>
      </c>
      <c r="FH87" s="27" t="str">
        <f>IF(ISNUMBER(work!HC87/work!HG87),work!HC87/work!HG87,".")</f>
        <v>.</v>
      </c>
      <c r="FI87" s="27" t="str">
        <f>IF(ISNUMBER((work!HA87+work!HB87)/(work!HE87+work!HF87)),(work!HA87+work!HB87)/(work!HE87+work!HF87),".")</f>
        <v>.</v>
      </c>
      <c r="FJ87" s="27" t="str">
        <f>IF(ISNUMBER(work!HH87/work!HL87),work!HH87/work!HL87,".")</f>
        <v>.</v>
      </c>
      <c r="FK87" s="27" t="str">
        <f>IF(ISNUMBER(work!HI87/work!HM87),work!HI87/work!HM87,".")</f>
        <v>.</v>
      </c>
      <c r="FL87" s="27" t="str">
        <f>IF(ISNUMBER(work!HJ87/work!HN87),work!HJ87/work!HN87,".")</f>
        <v>.</v>
      </c>
      <c r="FM87" s="27" t="str">
        <f>IF(ISNUMBER(work!HK87/work!HO87),work!HK87/work!HO87,".")</f>
        <v>.</v>
      </c>
      <c r="FN87" s="27" t="str">
        <f>IF(ISNUMBER((work!HI87+work!HJ87)/(work!HM87+work!HN87)),(work!HI87+work!HJ87)/(work!HM87+work!HN87),".")</f>
        <v>.</v>
      </c>
      <c r="FO87" s="27" t="s">
        <v>5007</v>
      </c>
      <c r="FP87" s="27" t="s">
        <v>5007</v>
      </c>
      <c r="FQ87" s="27" t="s">
        <v>5007</v>
      </c>
      <c r="FR87" s="27" t="s">
        <v>5007</v>
      </c>
      <c r="FS87" s="27" t="s">
        <v>5007</v>
      </c>
      <c r="FT87" s="27">
        <f>work!GM87</f>
        <v>5.368747206303117E-6</v>
      </c>
      <c r="FU87" s="27" t="str">
        <f>work!GN87</f>
        <v>.</v>
      </c>
      <c r="FV87" s="27">
        <f>work!GO87</f>
        <v>1.910716425034283E-3</v>
      </c>
      <c r="FW87" s="27" t="s">
        <v>5007</v>
      </c>
      <c r="FX87" s="27"/>
      <c r="FY87" s="27">
        <f t="shared" si="60"/>
        <v>10954.043</v>
      </c>
      <c r="FZ87">
        <f t="shared" si="62"/>
        <v>10</v>
      </c>
      <c r="GA87" t="str">
        <f>work!HC87</f>
        <v>.</v>
      </c>
      <c r="GB87" t="str">
        <f>IF(ISNUMBER(work!HA87+work!HB87),work!HA87+work!HB87,".")</f>
        <v>.</v>
      </c>
      <c r="GC87" t="str">
        <f>IF(ISNUMBER(work!HK87-work!HC87),work!HK87-work!HC87,".")</f>
        <v>.</v>
      </c>
      <c r="GD87" t="str">
        <f>IF(ISNUMBER(work!HI87+work!HJ87-work!HA87-work!HB87),(work!HI87+work!HJ87-work!HA87-work!HB87),".")</f>
        <v>.</v>
      </c>
      <c r="GH87">
        <f>work!GQ87</f>
        <v>31</v>
      </c>
      <c r="GI87" t="str">
        <f>work!GR87</f>
        <v>.</v>
      </c>
      <c r="GJ87" t="str">
        <f>work!GZ87</f>
        <v>.</v>
      </c>
      <c r="GK87" t="str">
        <f>work!HH87</f>
        <v>.</v>
      </c>
      <c r="GL87">
        <f t="shared" si="61"/>
        <v>418.37369194845633</v>
      </c>
      <c r="GM87" t="str">
        <f>IFERROR(VLOOKUP($F87,AREA_EM_ALLYEAR,Seq!B$1,FALSE),".")</f>
        <v>.</v>
      </c>
      <c r="GN87" t="str">
        <f>IFERROR(VLOOKUP($F87,AREA_EM_ALLYEAR,Seq!C$1,FALSE),".")</f>
        <v>.</v>
      </c>
      <c r="GO87" t="str">
        <f>IFERROR(VLOOKUP($F87,AREA_EM_ALLYEAR,Seq!D$1,FALSE),".")</f>
        <v>.</v>
      </c>
      <c r="GP87" t="str">
        <f>IFERROR(VLOOKUP($F87,AREA_EM_ALLYEAR,Seq!E$1,FALSE),".")</f>
        <v>.</v>
      </c>
      <c r="GQ87" t="str">
        <f>IFERROR(VLOOKUP($F87,AREA_EM_ALLYEAR,Seq!F$1,FALSE),".")</f>
        <v>.</v>
      </c>
      <c r="GR87" t="str">
        <f>IFERROR(VLOOKUP($F87,AREA_EM_ALLYEAR,Seq!G$1,FALSE),".")</f>
        <v>.</v>
      </c>
      <c r="GS87" t="str">
        <f>IFERROR(VLOOKUP($F87,AREA_EM_ALLYEAR,Seq!H$1,FALSE),".")</f>
        <v>.</v>
      </c>
      <c r="GT87" t="str">
        <f>IFERROR(VLOOKUP($F87,AREA_EM_ALLYEAR,Seq!I$1,FALSE),".")</f>
        <v>.</v>
      </c>
      <c r="GU87" t="str">
        <f>IFERROR(VLOOKUP($F87,AREA_EM_ALLYEAR,Seq!J$1,FALSE),".")</f>
        <v>.</v>
      </c>
      <c r="GV87" t="str">
        <f>IFERROR(VLOOKUP($F87,AREA_EM_ALLYEAR,Seq!K$1,FALSE),".")</f>
        <v>.</v>
      </c>
      <c r="GW87" t="str">
        <f>IFERROR(VLOOKUP($F87,AREA_EM_ALLYEAR,Seq!L$1,FALSE),".")</f>
        <v>.</v>
      </c>
      <c r="GX87" t="str">
        <f>IFERROR(VLOOKUP($F87,AREA_EM_ALLYEAR,Seq!M$1,FALSE),".")</f>
        <v>.</v>
      </c>
      <c r="GY87" t="str">
        <f>IFERROR(VLOOKUP($F87,AREA_EM_ALLYEAR,Seq!N$1,FALSE),".")</f>
        <v>.</v>
      </c>
      <c r="GZ87" t="str">
        <f>IFERROR(VLOOKUP($F87,AREA_EM_ALLYEAR,Seq!O$1,FALSE),".")</f>
        <v>.</v>
      </c>
      <c r="HA87" t="str">
        <f t="shared" si="63"/>
        <v>.</v>
      </c>
      <c r="HK87" s="139">
        <f>IFERROR(VLOOKUP(CONCATENATE($G87, ".SP.DYN.LE00.IN"),AREA_WB_6ATTRS,Seq!B$1,FALSE)-VLOOKUP("CHN.SP.DYN.LE00.IN",AREA_WB_6ATTRS,Seq!B$1,FALSE),".")</f>
        <v>-14.975780487804883</v>
      </c>
      <c r="HL87" s="139">
        <f>IFERROR(VLOOKUP(CONCATENATE($G87, ".SP.DYN.LE00.IN"),AREA_WB_6ATTRS,Seq!C$1,FALSE)-VLOOKUP("CHN.SP.DYN.LE00.IN",AREA_WB_6ATTRS,Seq!C$1,FALSE),".")</f>
        <v>-15.225341463414644</v>
      </c>
      <c r="HM87" s="139">
        <f>IFERROR(VLOOKUP(CONCATENATE($G87, ".SP.DYN.LE00.IN"),AREA_WB_6ATTRS,Seq!D$1,FALSE)-VLOOKUP("CHN.SP.DYN.LE00.IN",AREA_WB_6ATTRS,Seq!D$1,FALSE),".")</f>
        <v>-15.559756097560971</v>
      </c>
      <c r="HN87" s="139">
        <f>IFERROR(VLOOKUP(CONCATENATE($G87, ".SP.DYN.LE00.IN"),AREA_WB_6ATTRS,Seq!E$1,FALSE)-VLOOKUP("CHN.SP.DYN.LE00.IN",AREA_WB_6ATTRS,Seq!E$1,FALSE),".")</f>
        <v>-15.979658536585362</v>
      </c>
      <c r="HO87" s="139">
        <f>IFERROR(VLOOKUP(CONCATENATE($G87, ".SP.DYN.LE00.IN"),AREA_WB_6ATTRS,Seq!F$1,FALSE)-VLOOKUP("CHN.SP.DYN.LE00.IN",AREA_WB_6ATTRS,Seq!F$1,FALSE),".")</f>
        <v>-16.49446341463414</v>
      </c>
      <c r="HP87" s="139">
        <f>IFERROR(VLOOKUP(CONCATENATE($G87, ".SP.DYN.LE00.IN"),AREA_WB_6ATTRS,Seq!G$1,FALSE)-VLOOKUP("CHN.SP.DYN.LE00.IN",AREA_WB_6ATTRS,Seq!G$1,FALSE),".")</f>
        <v>-17.12460975609757</v>
      </c>
      <c r="HQ87" s="139">
        <f>IFERROR(VLOOKUP(CONCATENATE($G87, ".SP.DYN.LE00.IN"),AREA_WB_6ATTRS,Seq!H$1,FALSE)-VLOOKUP("CHN.SP.DYN.LE00.IN",AREA_WB_6ATTRS,Seq!H$1,FALSE),".")</f>
        <v>-17.888975609756102</v>
      </c>
      <c r="HR87" s="139">
        <f>IFERROR(VLOOKUP(CONCATENATE($G87, ".SP.DYN.LE00.IN"),AREA_WB_6ATTRS,Seq!I$1,FALSE)-VLOOKUP("CHN.SP.DYN.LE00.IN",AREA_WB_6ATTRS,Seq!I$1,FALSE),".")</f>
        <v>-18.780487804878057</v>
      </c>
      <c r="HS87" s="139">
        <f>IFERROR(VLOOKUP(CONCATENATE($G87, ".SP.DYN.LE00.IN"),AREA_WB_6ATTRS,Seq!J$1,FALSE)-VLOOKUP("CHN.SP.DYN.LE00.IN",AREA_WB_6ATTRS,Seq!J$1,FALSE),".")</f>
        <v>-19.780609756097576</v>
      </c>
      <c r="HT87" s="139">
        <f>IFERROR(VLOOKUP(CONCATENATE($G87, ".SP.DYN.LE00.IN"),AREA_WB_6ATTRS,Seq!K$1,FALSE)-VLOOKUP("CHN.SP.DYN.LE00.IN",AREA_WB_6ATTRS,Seq!K$1,FALSE),".")</f>
        <v>-20.857317073170741</v>
      </c>
      <c r="HU87" s="139">
        <f>IFERROR(VLOOKUP(CONCATENATE($G87, ".SP.DYN.LE00.IN"),AREA_WB_6ATTRS,Seq!L$1,FALSE)-VLOOKUP("CHN.SP.DYN.LE00.IN",AREA_WB_6ATTRS,Seq!L$1,FALSE),".")</f>
        <v>-21.979097560975603</v>
      </c>
      <c r="HV87" s="139">
        <f>IFERROR(VLOOKUP(CONCATENATE($G87, ".SP.DYN.LE00.IN"),AREA_WB_6ATTRS,Seq!M$1,FALSE)-VLOOKUP("CHN.SP.DYN.LE00.IN",AREA_WB_6ATTRS,Seq!M$1,FALSE),".")</f>
        <v>-23.103926829268296</v>
      </c>
      <c r="HW87" s="139">
        <f>IFERROR(VLOOKUP(CONCATENATE($G87, ".SP.DYN.LE00.IN"),AREA_WB_6ATTRS,Seq!N$1,FALSE)-VLOOKUP("CHN.SP.DYN.LE00.IN",AREA_WB_6ATTRS,Seq!N$1,FALSE),".")</f>
        <v>-24.192439024390232</v>
      </c>
      <c r="HX87" s="139">
        <f>IFERROR(VLOOKUP(CONCATENATE($G87, ".SP.DYN.LE00.IN"),AREA_WB_6ATTRS,Seq!O$1,FALSE)-VLOOKUP("CHN.SP.DYN.LE00.IN",AREA_WB_6ATTRS,Seq!O$1,FALSE),".")</f>
        <v>-25.206219512195126</v>
      </c>
      <c r="HY87" s="139">
        <f>IFERROR(VLOOKUP(CONCATENATE($G87, ".SP.DYN.LE00.IN"),AREA_WB_6ATTRS,Seq!P$1,FALSE)-VLOOKUP("CHN.SP.DYN.LE00.IN",AREA_WB_6ATTRS,Seq!P$1,FALSE),".")</f>
        <v>-26.116365853658536</v>
      </c>
      <c r="HZ87" s="139">
        <f>IFERROR(VLOOKUP(CONCATENATE($G87, ".SP.DYN.LE00.IN"),AREA_WB_6ATTRS,Seq!Q$1,FALSE)-VLOOKUP("CHN.SP.DYN.LE00.IN",AREA_WB_6ATTRS,Seq!Q$1,FALSE),".")</f>
        <v>-26.909463414634146</v>
      </c>
      <c r="IA87" s="139">
        <f>IFERROR(VLOOKUP(CONCATENATE($G87, ".SP.DYN.LE00.IN"),AREA_WB_6ATTRS,Seq!R$1,FALSE)-VLOOKUP("CHN.SP.DYN.LE00.IN",AREA_WB_6ATTRS,Seq!R$1,FALSE),".")</f>
        <v>-27.590536585365861</v>
      </c>
      <c r="IB87" s="139">
        <f>IFERROR(VLOOKUP(CONCATENATE($G87, ".SP.DYN.LE00.IN"),AREA_WB_6ATTRS,Seq!S$1,FALSE)-VLOOKUP("CHN.SP.DYN.LE00.IN",AREA_WB_6ATTRS,Seq!S$1,FALSE),".")</f>
        <v>-28.176707317073173</v>
      </c>
      <c r="IC87" s="139">
        <f>IFERROR(VLOOKUP(CONCATENATE($G87, ".SP.DYN.LE00.IN"),AREA_WB_6ATTRS,Seq!T$1,FALSE)-VLOOKUP("CHN.SP.DYN.LE00.IN",AREA_WB_6ATTRS,Seq!T$1,FALSE),".")</f>
        <v>-28.672024390243912</v>
      </c>
      <c r="ID87" s="139">
        <f>IFERROR(VLOOKUP(CONCATENATE($G87, ".SP.DYN.LE00.IN"),AREA_WB_6ATTRS,Seq!U$1,FALSE)-VLOOKUP("CHN.SP.DYN.LE00.IN",AREA_WB_6ATTRS,Seq!U$1,FALSE),".")</f>
        <v>-29.062170731707333</v>
      </c>
      <c r="IE87" s="139">
        <f>IFERROR(VLOOKUP(CONCATENATE($G87, ".SP.DYN.LE00.IN"),AREA_WB_6ATTRS,Seq!V$1,FALSE)-VLOOKUP("CHN.SP.DYN.LE00.IN",AREA_WB_6ATTRS,Seq!V$1,FALSE),".")</f>
        <v>-29.311829268292691</v>
      </c>
      <c r="IF87" s="139">
        <f>IFERROR(VLOOKUP(CONCATENATE($G87, ".SP.DYN.LE00.IN"),AREA_WB_6ATTRS,Seq!W$1,FALSE)-VLOOKUP("CHN.SP.DYN.LE00.IN",AREA_WB_6ATTRS,Seq!W$1,FALSE),".")</f>
        <v>-29.374707317073181</v>
      </c>
      <c r="IG87" s="139">
        <f>IFERROR(VLOOKUP(CONCATENATE($G87, ".SP.DYN.LE00.IN"),AREA_WB_6ATTRS,Seq!X$1,FALSE)-VLOOKUP("CHN.SP.DYN.LE00.IN",AREA_WB_6ATTRS,Seq!X$1,FALSE),".")</f>
        <v>-29.236902439024384</v>
      </c>
      <c r="IH87" s="139">
        <f>IFERROR(VLOOKUP(CONCATENATE($G87, ".SP.DYN.LE00.IN"),AREA_WB_6ATTRS,Seq!Y$1,FALSE)-VLOOKUP("CHN.SP.DYN.LE00.IN",AREA_WB_6ATTRS,Seq!Y$1,FALSE),".")</f>
        <v>-28.906317073170726</v>
      </c>
      <c r="II87" s="139">
        <f>IFERROR(VLOOKUP(CONCATENATE($G87, ".SP.DYN.LE00.IN"),AREA_WB_6ATTRS,Seq!Z$1,FALSE)-VLOOKUP("CHN.SP.DYN.LE00.IN",AREA_WB_6ATTRS,Seq!Z$1,FALSE),".")</f>
        <v>-28.407390243902441</v>
      </c>
      <c r="IJ87" s="139">
        <f>IFERROR(VLOOKUP(CONCATENATE($G87, ".SP.DYN.LE00.IN"),AREA_WB_6ATTRS,Seq!AA$1,FALSE)-VLOOKUP("CHN.SP.DYN.LE00.IN",AREA_WB_6ATTRS,Seq!AA$1,FALSE),".")</f>
        <v>-27.786951219512197</v>
      </c>
      <c r="IK87" s="139">
        <f>IFERROR(VLOOKUP(CONCATENATE($G87, ".SP.DYN.LE00.IN"),AREA_WB_6ATTRS,Seq!AB$1,FALSE)-VLOOKUP("CHN.SP.DYN.LE00.IN",AREA_WB_6ATTRS,Seq!AB$1,FALSE),".")</f>
        <v>-27.101219512195122</v>
      </c>
      <c r="IL87" s="139">
        <f>IFERROR(VLOOKUP(CONCATENATE($G87, ".SP.DYN.LE00.IN"),AREA_WB_6ATTRS,Seq!AC$1,FALSE)-VLOOKUP("CHN.SP.DYN.LE00.IN",AREA_WB_6ATTRS,Seq!AC$1,FALSE),".")</f>
        <v>-26.41495121951219</v>
      </c>
      <c r="IM87" s="139">
        <f>IFERROR(VLOOKUP(CONCATENATE($G87, ".SP.DYN.LE00.IN"),AREA_WB_6ATTRS,Seq!AD$1,FALSE)-VLOOKUP("CHN.SP.DYN.LE00.IN",AREA_WB_6ATTRS,Seq!AD$1,FALSE),".")</f>
        <v>-25.78290243902439</v>
      </c>
      <c r="IN87" s="139">
        <f>IFERROR(VLOOKUP(CONCATENATE($G87, ".SP.DYN.LE00.IN"),AREA_WB_6ATTRS,Seq!AE$1,FALSE)-VLOOKUP("CHN.SP.DYN.LE00.IN",AREA_WB_6ATTRS,Seq!AE$1,FALSE),".")</f>
        <v>-25.241975609756096</v>
      </c>
      <c r="IO87" s="139">
        <f>IFERROR(VLOOKUP(CONCATENATE($G87, ".SP.DYN.LE00.IN"),AREA_WB_6ATTRS,Seq!AF$1,FALSE)-VLOOKUP("CHN.SP.DYN.LE00.IN",AREA_WB_6ATTRS,Seq!AF$1,FALSE),".")</f>
        <v>-24.817609756097575</v>
      </c>
      <c r="IP87" s="139" t="str">
        <f>IFERROR(VLOOKUP(CONCATENATE($G87, ".SP.DYN.LE00.IN"),AREA_WB_6ATTRS,Seq!AG$1,FALSE)-VLOOKUP("CHN.SP.DYN.LE00.IN",AREA_WB_6ATTRS,Seq!AG$1,FALSE),".")</f>
        <v>.</v>
      </c>
      <c r="IW87">
        <f>IFERROR(VLOOKUP(CONCATENATE($G87, ".SP.DYN.LE00.IN"),AREA_WB_6ATTRS,Seq!B$1,FALSE),".")</f>
        <v>52.018024390243909</v>
      </c>
      <c r="IX87">
        <f>IFERROR(VLOOKUP(CONCATENATE($G87, ".SP.DYN.LE00.IN"),AREA_WB_6ATTRS,Seq!C$1,FALSE),".")</f>
        <v>52.037585365853666</v>
      </c>
      <c r="IY87">
        <f>IFERROR(VLOOKUP(CONCATENATE($G87, ".SP.DYN.LE00.IN"),AREA_WB_6ATTRS,Seq!D$1,FALSE),".")</f>
        <v>51.975146341463422</v>
      </c>
      <c r="IZ87">
        <f>IFERROR(VLOOKUP(CONCATENATE($G87, ".SP.DYN.LE00.IN"),AREA_WB_6ATTRS,Seq!E$1,FALSE),".")</f>
        <v>51.82019512195123</v>
      </c>
      <c r="JA87">
        <f>IFERROR(VLOOKUP(CONCATENATE($G87, ".SP.DYN.LE00.IN"),AREA_WB_6ATTRS,Seq!F$1,FALSE),".")</f>
        <v>51.56480487804879</v>
      </c>
      <c r="JB87">
        <f>IFERROR(VLOOKUP(CONCATENATE($G87, ".SP.DYN.LE00.IN"),AREA_WB_6ATTRS,Seq!G$1,FALSE),".")</f>
        <v>51.188536585365853</v>
      </c>
      <c r="JC87">
        <f>IFERROR(VLOOKUP(CONCATENATE($G87, ".SP.DYN.LE00.IN"),AREA_WB_6ATTRS,Seq!H$1,FALSE),".")</f>
        <v>50.670512195121958</v>
      </c>
      <c r="JD87">
        <f>IFERROR(VLOOKUP(CONCATENATE($G87, ".SP.DYN.LE00.IN"),AREA_WB_6ATTRS,Seq!I$1,FALSE),".")</f>
        <v>50.016829268292689</v>
      </c>
      <c r="JE87">
        <f>IFERROR(VLOOKUP(CONCATENATE($G87, ".SP.DYN.LE00.IN"),AREA_WB_6ATTRS,Seq!J$1,FALSE),".")</f>
        <v>49.246512195121952</v>
      </c>
      <c r="JF87">
        <f>IFERROR(VLOOKUP(CONCATENATE($G87, ".SP.DYN.LE00.IN"),AREA_WB_6ATTRS,Seq!K$1,FALSE),".")</f>
        <v>48.389609756097563</v>
      </c>
      <c r="JG87">
        <f>IFERROR(VLOOKUP(CONCATENATE($G87, ".SP.DYN.LE00.IN"),AREA_WB_6ATTRS,Seq!L$1,FALSE),".")</f>
        <v>47.480634146341473</v>
      </c>
      <c r="JH87">
        <f>IFERROR(VLOOKUP(CONCATENATE($G87, ".SP.DYN.LE00.IN"),AREA_WB_6ATTRS,Seq!M$1,FALSE),".")</f>
        <v>46.560097560975613</v>
      </c>
      <c r="JI87">
        <f>IFERROR(VLOOKUP(CONCATENATE($G87, ".SP.DYN.LE00.IN"),AREA_WB_6ATTRS,Seq!N$1,FALSE),".")</f>
        <v>45.669390243902448</v>
      </c>
      <c r="JJ87">
        <f>IFERROR(VLOOKUP(CONCATENATE($G87, ".SP.DYN.LE00.IN"),AREA_WB_6ATTRS,Seq!O$1,FALSE),".")</f>
        <v>44.848414634146344</v>
      </c>
      <c r="JK87">
        <f>IFERROR(VLOOKUP(CONCATENATE($G87, ".SP.DYN.LE00.IN"),AREA_WB_6ATTRS,Seq!P$1,FALSE),".")</f>
        <v>44.126560975609763</v>
      </c>
      <c r="JL87">
        <f>IFERROR(VLOOKUP(CONCATENATE($G87, ".SP.DYN.LE00.IN"),AREA_WB_6ATTRS,Seq!Q$1,FALSE),".")</f>
        <v>43.515268292682933</v>
      </c>
      <c r="JM87">
        <f>IFERROR(VLOOKUP(CONCATENATE($G87, ".SP.DYN.LE00.IN"),AREA_WB_6ATTRS,Seq!R$1,FALSE),".")</f>
        <v>43.008487804878051</v>
      </c>
      <c r="JN87">
        <f>IFERROR(VLOOKUP(CONCATENATE($G87, ".SP.DYN.LE00.IN"),AREA_WB_6ATTRS,Seq!S$1,FALSE),".")</f>
        <v>42.589609756097566</v>
      </c>
      <c r="JO87">
        <f>IFERROR(VLOOKUP(CONCATENATE($G87, ".SP.DYN.LE00.IN"),AREA_WB_6ATTRS,Seq!T$1,FALSE),".")</f>
        <v>42.255073170731713</v>
      </c>
      <c r="JP87">
        <f>IFERROR(VLOOKUP(CONCATENATE($G87, ".SP.DYN.LE00.IN"),AREA_WB_6ATTRS,Seq!U$1,FALSE),".")</f>
        <v>42.021219512195124</v>
      </c>
      <c r="JQ87">
        <f>IFERROR(VLOOKUP(CONCATENATE($G87, ".SP.DYN.LE00.IN"),AREA_WB_6ATTRS,Seq!V$1,FALSE),".")</f>
        <v>41.929878048780488</v>
      </c>
      <c r="JR87">
        <f>IFERROR(VLOOKUP(CONCATENATE($G87, ".SP.DYN.LE00.IN"),AREA_WB_6ATTRS,Seq!W$1,FALSE),".")</f>
        <v>42.030829268292685</v>
      </c>
      <c r="JS87">
        <f>IFERROR(VLOOKUP(CONCATENATE($G87, ".SP.DYN.LE00.IN"),AREA_WB_6ATTRS,Seq!X$1,FALSE),".")</f>
        <v>42.342536585365856</v>
      </c>
      <c r="JT87">
        <f>IFERROR(VLOOKUP(CONCATENATE($G87, ".SP.DYN.LE00.IN"),AREA_WB_6ATTRS,Seq!Y$1,FALSE),".")</f>
        <v>42.858560975609763</v>
      </c>
      <c r="JU87">
        <f>IFERROR(VLOOKUP(CONCATENATE($G87, ".SP.DYN.LE00.IN"),AREA_WB_6ATTRS,Seq!Z$1,FALSE),".")</f>
        <v>43.554951219512205</v>
      </c>
      <c r="JV87">
        <f>IFERROR(VLOOKUP(CONCATENATE($G87, ".SP.DYN.LE00.IN"),AREA_WB_6ATTRS,Seq!AA$1,FALSE),".")</f>
        <v>44.384365853658544</v>
      </c>
      <c r="JW87">
        <f>IFERROR(VLOOKUP(CONCATENATE($G87, ".SP.DYN.LE00.IN"),AREA_WB_6ATTRS,Seq!AB$1,FALSE),".")</f>
        <v>45.28851219512196</v>
      </c>
      <c r="JX87">
        <f>IFERROR(VLOOKUP(CONCATENATE($G87, ".SP.DYN.LE00.IN"),AREA_WB_6ATTRS,Seq!AC$1,FALSE),".")</f>
        <v>46.197634146341471</v>
      </c>
      <c r="JY87">
        <f>IFERROR(VLOOKUP(CONCATENATE($G87, ".SP.DYN.LE00.IN"),AREA_WB_6ATTRS,Seq!AD$1,FALSE),".")</f>
        <v>47.052439024390246</v>
      </c>
      <c r="JZ87">
        <f>IFERROR(VLOOKUP(CONCATENATE($G87, ".SP.DYN.LE00.IN"),AREA_WB_6ATTRS,Seq!AE$1,FALSE),".")</f>
        <v>47.814536585365857</v>
      </c>
      <c r="KA87">
        <f>IFERROR(VLOOKUP(CONCATENATE($G87, ".SP.DYN.LE00.IN"),AREA_WB_6ATTRS,Seq!AF$1,FALSE),".")</f>
        <v>48.455487804878054</v>
      </c>
      <c r="KB87" t="str">
        <f>IFERROR(VLOOKUP(CONCATENATE($G87, ".SP.DYN.LE00.IN"),AREA_WB_6ATTRS,Seq!AG$1,FALSE),".")</f>
        <v>.</v>
      </c>
      <c r="KK87">
        <f t="shared" si="66"/>
        <v>30</v>
      </c>
      <c r="KL87">
        <f t="shared" si="64"/>
        <v>0</v>
      </c>
      <c r="KM87">
        <f t="shared" si="67"/>
        <v>44762607.591528773</v>
      </c>
      <c r="KN87">
        <f t="shared" si="68"/>
        <v>-44157103.873083606</v>
      </c>
      <c r="KO87" t="str">
        <f t="shared" si="65"/>
        <v>.</v>
      </c>
      <c r="KP87" t="str">
        <f>work!HA87</f>
        <v>.</v>
      </c>
      <c r="KQ87" t="str">
        <f>work!HB87</f>
        <v>.</v>
      </c>
      <c r="KR87" t="str">
        <f>work!HC87</f>
        <v>.</v>
      </c>
      <c r="KS87" t="str">
        <f>IF(ISNUMBER(work!HI87-work!HA87),work!HI87-work!HA87,".")</f>
        <v>.</v>
      </c>
      <c r="KT87" t="str">
        <f>IF(ISNUMBER(work!HJ87-work!HB87),work!HJ87-work!HB87,".")</f>
        <v>.</v>
      </c>
      <c r="KU87" t="str">
        <f>IF(ISNUMBER(work!HK87-work!HC87),work!HK87-work!HC87,".")</f>
        <v>.</v>
      </c>
      <c r="KW87">
        <f>IFERROR(work!HR87/work!HV87,".")</f>
        <v>1.8253740501430598E-4</v>
      </c>
      <c r="KX87">
        <f>IFERROR(work!HS87/work!HW87,".")</f>
        <v>3.2362950489742461E-5</v>
      </c>
      <c r="KY87">
        <f>IFERROR(work!HT87/work!HX87,".")</f>
        <v>2.2164310530397684E-5</v>
      </c>
      <c r="KZ87">
        <f>IFERROR(work!HU87/work!HY87,".")</f>
        <v>3.2365809556889027E-5</v>
      </c>
    </row>
    <row r="88" spans="1:312">
      <c r="A88" s="24">
        <f t="shared" si="44"/>
        <v>87</v>
      </c>
      <c r="B88" s="24" t="str">
        <f t="shared" si="45"/>
        <v>Out</v>
      </c>
      <c r="C88" s="24" t="str">
        <f t="shared" si="46"/>
        <v>Out</v>
      </c>
      <c r="D88" s="24" t="str">
        <f t="shared" si="47"/>
        <v>Out67</v>
      </c>
      <c r="E88" s="25" t="s">
        <v>2455</v>
      </c>
      <c r="F88" s="26" t="str">
        <f t="shared" si="48"/>
        <v>Swaziland</v>
      </c>
      <c r="G88" s="166" t="s">
        <v>1644</v>
      </c>
      <c r="H88" s="166" t="s">
        <v>5007</v>
      </c>
      <c r="I88" s="166" t="s">
        <v>5007</v>
      </c>
      <c r="J88" s="180" t="s">
        <v>5007</v>
      </c>
      <c r="K88" s="180" t="s">
        <v>5007</v>
      </c>
      <c r="L88" s="27">
        <f>IFERROR(VLOOKUP($F88,Area_FDI_84_96,Seq!B$1,FALSE),0)</f>
        <v>0</v>
      </c>
      <c r="M88" s="27">
        <f>IFERROR(VLOOKUP($F88,Area_FDI_84_96,Seq!C$1,FALSE),0)</f>
        <v>0</v>
      </c>
      <c r="N88" s="27">
        <f>IFERROR(VLOOKUP($F88,Area_FDI_84_96,Seq!D$1,FALSE),0)</f>
        <v>0</v>
      </c>
      <c r="O88" s="27">
        <f>IFERROR(VLOOKUP($F88,Area_FDI_84_96,Seq!E$1,FALSE),0)</f>
        <v>0</v>
      </c>
      <c r="P88" s="27">
        <f>IFERROR(VLOOKUP($F88,Area_FDI_84_96,Seq!F$1,FALSE),0)</f>
        <v>0</v>
      </c>
      <c r="Q88" s="27">
        <f>IFERROR(VLOOKUP($F88,Area_FDI_84_96,Seq!G$1,FALSE),0)</f>
        <v>0</v>
      </c>
      <c r="R88" s="27">
        <f>IFERROR(VLOOKUP($F88,Area_FDI_84_96,Seq!H$1,FALSE),0)</f>
        <v>0</v>
      </c>
      <c r="S88" s="27">
        <f>IFERROR(VLOOKUP($F88,Area_FDI_84_96,Seq!I$1,FALSE),0)</f>
        <v>0</v>
      </c>
      <c r="T88" s="27">
        <f>IFERROR(VALUE(VLOOKUP($E88,Area_FDI_92_95,Seq!B$1,FALSE)),0)</f>
        <v>10</v>
      </c>
      <c r="U88" s="27">
        <f>IFERROR(VALUE(VLOOKUP($E88,Area_FDI_92_95,Seq!C$1,FALSE)),0)</f>
        <v>0</v>
      </c>
      <c r="V88" s="27">
        <f>IFERROR(VALUE(VLOOKUP($E88,Area_FDI_92_95,Seq!D$1,FALSE)),0)</f>
        <v>0</v>
      </c>
      <c r="W88" s="27">
        <f>IFERROR(VALUE(VLOOKUP($E88,Area_FDI_92_95,Seq!E$1,FALSE)),0)</f>
        <v>0</v>
      </c>
      <c r="X88" s="27">
        <f>IFERROR(VALUE(VLOOKUP($E88,Area_FDI_96_99,Seq!B$1,FALSE)),0)</f>
        <v>0</v>
      </c>
      <c r="Y88" s="27">
        <f>IFERROR(VALUE(VLOOKUP($E88,Area_FDI_96_99,Seq!C$1,FALSE)),0)</f>
        <v>0</v>
      </c>
      <c r="Z88" s="27">
        <f>IFERROR(VALUE(VLOOKUP($E88,Area_FDI_96_99,Seq!D$1,FALSE)),0)</f>
        <v>0</v>
      </c>
      <c r="AA88" s="27">
        <f>IFERROR(VALUE(VLOOKUP($E88,Area_FDI_96_99,Seq!E$1,FALSE)),0)</f>
        <v>0</v>
      </c>
      <c r="AB88" s="27">
        <f t="shared" si="49"/>
        <v>0</v>
      </c>
      <c r="AC88" s="27">
        <f t="shared" si="50"/>
        <v>0</v>
      </c>
      <c r="AD88" s="27">
        <f t="shared" si="51"/>
        <v>0</v>
      </c>
      <c r="AE88" s="27">
        <f t="shared" si="52"/>
        <v>0</v>
      </c>
      <c r="AF88" s="27">
        <f t="shared" si="53"/>
        <v>0</v>
      </c>
      <c r="AG88" s="27">
        <f t="shared" si="54"/>
        <v>0</v>
      </c>
      <c r="AH88" s="27">
        <f t="shared" si="55"/>
        <v>0</v>
      </c>
      <c r="AI88" s="27">
        <f t="shared" si="56"/>
        <v>0</v>
      </c>
      <c r="AJ88" s="27">
        <f t="shared" si="57"/>
        <v>0</v>
      </c>
      <c r="AK88" s="27">
        <f t="shared" si="58"/>
        <v>0</v>
      </c>
      <c r="AL88" s="27">
        <f t="shared" si="59"/>
        <v>0</v>
      </c>
      <c r="AM88" s="27"/>
      <c r="AN88" s="27"/>
      <c r="AO88" s="27"/>
      <c r="AP88" s="27"/>
      <c r="AQ88" s="27"/>
      <c r="AR88" s="27"/>
      <c r="AS88" s="27"/>
      <c r="AT88" s="27">
        <f>IFERROR(work!D88+work!AP88,".")</f>
        <v>18341130.967341579</v>
      </c>
      <c r="AU88" s="27">
        <f>IFERROR(work!E88+work!AQ88,".")</f>
        <v>19299309.041012548</v>
      </c>
      <c r="AV88" s="27">
        <f>IFERROR(work!F88+work!AR88,".")</f>
        <v>21051273.027685352</v>
      </c>
      <c r="AW88" s="27">
        <f>IFERROR(work!G88+work!AS88,".")</f>
        <v>23340573.153538629</v>
      </c>
      <c r="AX88" s="27">
        <f>IFERROR(work!H88+work!AT88,".")</f>
        <v>26883351.983222168</v>
      </c>
      <c r="AY88" s="27">
        <f>IFERROR(work!I88+work!AU88,".")</f>
        <v>30506916.665856488</v>
      </c>
      <c r="AZ88" s="27">
        <f>IFERROR(work!J88+work!AV88,".")</f>
        <v>33193632.20912597</v>
      </c>
      <c r="BA88" s="27">
        <f>IFERROR(work!K88+work!AW88,".")</f>
        <v>37046146.210088775</v>
      </c>
      <c r="BB88" s="27">
        <f>IFERROR(work!L88+work!AX88,".")</f>
        <v>41228659.63086763</v>
      </c>
      <c r="BC88" s="27">
        <f>IFERROR(work!M88+work!AY88,".")</f>
        <v>42926381.810246676</v>
      </c>
      <c r="BD88" s="27">
        <f>IFERROR(work!N88+work!AZ88,".")</f>
        <v>44573795.212634765</v>
      </c>
      <c r="BE88" s="27">
        <f>IFERROR(work!O88+work!BA88,".")</f>
        <v>48666107.703679144</v>
      </c>
      <c r="BF88" s="27">
        <f>IFERROR(work!P88+work!BB88,".")</f>
        <v>55563971.406928346</v>
      </c>
      <c r="BG88" s="27">
        <f>IFERROR(work!Q88+work!BC88,".")</f>
        <v>63329888.960201867</v>
      </c>
      <c r="BH88" s="27">
        <f>IFERROR(work!R88+work!BD88,".")</f>
        <v>71612901.097094208</v>
      </c>
      <c r="BI88" s="27">
        <f>IFERROR(work!S88+work!BE88,".")</f>
        <v>79411031.406077921</v>
      </c>
      <c r="BJ88" s="27">
        <f>IFERROR(work!T88+work!BF88,".")</f>
        <v>87343977.486234322</v>
      </c>
      <c r="BK88" s="27">
        <f>IFERROR(work!U88+work!BG88,".")</f>
        <v>95458442.945838511</v>
      </c>
      <c r="BL88" s="27">
        <f>IFERROR(work!V88+work!BH88,".")</f>
        <v>102896832.51584765</v>
      </c>
      <c r="BM88" s="27">
        <f>IFERROR(work!W88+work!BI88,".")</f>
        <v>110710226.64013377</v>
      </c>
      <c r="BN88" s="27">
        <f>IFERROR(work!X88+work!BJ88,".")</f>
        <v>119999938.6635778</v>
      </c>
      <c r="BO88" s="27">
        <f>IFERROR(work!Y88+work!BK88,".")</f>
        <v>129949045.74709609</v>
      </c>
      <c r="BP88" s="27">
        <f>IFERROR(work!Z88+work!BL88,".")</f>
        <v>141763116.40008846</v>
      </c>
      <c r="BQ88" s="27">
        <f>IFERROR(work!AA88+work!BM88,".")</f>
        <v>155927248.78947708</v>
      </c>
      <c r="BR88" s="27">
        <f>IFERROR(work!AB88+work!BN88,".")</f>
        <v>171664358.02970207</v>
      </c>
      <c r="BS88" s="27">
        <f>IFERROR(work!AC88+work!BO88,".")</f>
        <v>191047838.39351857</v>
      </c>
      <c r="BT88" s="27">
        <f>IFERROR(work!AD88+work!BP88,".")</f>
        <v>215295013.51227704</v>
      </c>
      <c r="BU88" s="27">
        <f>IFERROR(work!AE88+work!BQ88,".")</f>
        <v>245848209.63290438</v>
      </c>
      <c r="BV88" s="27">
        <f>IFERROR(work!AF88+work!BR88,".")</f>
        <v>269436535.46382266</v>
      </c>
      <c r="BW88" s="27">
        <f>IFERROR(work!AG88+work!BS88,".")</f>
        <v>294209896.86494547</v>
      </c>
      <c r="BX88" s="27">
        <f>IFERROR(work!AH88+work!BT88,".")</f>
        <v>324791983.52231491</v>
      </c>
      <c r="BY88" s="27">
        <f>IFERROR(work!AI88+work!BU88,".")</f>
        <v>354333143.51599437</v>
      </c>
      <c r="BZ88" s="27"/>
      <c r="CA88" s="27"/>
      <c r="CB88" s="27"/>
      <c r="CC88" s="27"/>
      <c r="CD88" s="27"/>
      <c r="CE88" s="27"/>
      <c r="CF88" s="27">
        <f>IFERROR(work!AP88-work!D88,".")</f>
        <v>-18247093.120379798</v>
      </c>
      <c r="CG88" s="27">
        <f>IFERROR(work!AQ88-work!E88,".")</f>
        <v>-19191502.699270353</v>
      </c>
      <c r="CH88" s="27">
        <f>IFERROR(work!AR88-work!F88,".")</f>
        <v>-20942202.580963314</v>
      </c>
      <c r="CI88" s="27">
        <f>IFERROR(work!AS88-work!G88,".")</f>
        <v>-23230191.296452895</v>
      </c>
      <c r="CJ88" s="27">
        <f>IFERROR(work!AT88-work!H88,".")</f>
        <v>-26766168.66316798</v>
      </c>
      <c r="CK88" s="27">
        <f>IFERROR(work!AU88-work!I88,".")</f>
        <v>-30385289.267796256</v>
      </c>
      <c r="CL88" s="27">
        <f>IFERROR(work!AV88-work!J88,".")</f>
        <v>-33057087.846688252</v>
      </c>
      <c r="CM88" s="27">
        <f>IFERROR(work!AW88-work!K88,".")</f>
        <v>-36889657.372199908</v>
      </c>
      <c r="CN88" s="27">
        <f>IFERROR(work!AX88-work!L88,".")</f>
        <v>-41061889.756219655</v>
      </c>
      <c r="CO88" s="27">
        <f>IFERROR(work!AY88-work!M88,".")</f>
        <v>-42738080.101711333</v>
      </c>
      <c r="CP88" s="27">
        <f>IFERROR(work!AZ88-work!N88,".")</f>
        <v>-44345916.251977615</v>
      </c>
      <c r="CQ88" s="27">
        <f>IFERROR(work!BA88-work!O88,".")</f>
        <v>-48434217.215677544</v>
      </c>
      <c r="CR88" s="27">
        <f>IFERROR(work!BB88-work!P88,".")</f>
        <v>-55324599.650976896</v>
      </c>
      <c r="CS88" s="27">
        <f>IFERROR(work!BC88-work!Q88,".")</f>
        <v>-63083082.04581029</v>
      </c>
      <c r="CT88" s="27">
        <f>IFERROR(work!BD88-work!R88,".")</f>
        <v>-71360169.110705376</v>
      </c>
      <c r="CU88" s="27">
        <f>IFERROR(work!BE88-work!S88,".")</f>
        <v>-79146103.45437178</v>
      </c>
      <c r="CV88" s="27">
        <f>IFERROR(work!BF88-work!T88,".")</f>
        <v>-87068870.860260502</v>
      </c>
      <c r="CW88" s="27">
        <f>IFERROR(work!BG88-work!U88,".")</f>
        <v>-95174800.296880335</v>
      </c>
      <c r="CX88" s="27">
        <f>IFERROR(work!BH88-work!V88,".")</f>
        <v>-102605803.69980338</v>
      </c>
      <c r="CY88" s="27">
        <f>IFERROR(work!BI88-work!W88,".")</f>
        <v>-110410609.92790672</v>
      </c>
      <c r="CZ88" s="27">
        <f>IFERROR(work!BJ88-work!X88,".")</f>
        <v>-119695048.17617807</v>
      </c>
      <c r="DA88" s="27">
        <f>IFERROR(work!BK88-work!Y88,".")</f>
        <v>-129640625.00035948</v>
      </c>
      <c r="DB88" s="27">
        <f>IFERROR(work!BL88-work!Z88,".")</f>
        <v>-141449214.38538554</v>
      </c>
      <c r="DC88" s="27">
        <f>IFERROR(work!BM88-work!AA88,".")</f>
        <v>-155606315.07454392</v>
      </c>
      <c r="DD88" s="27">
        <f>IFERROR(work!BN88-work!AB88,".")</f>
        <v>-171334095.78458649</v>
      </c>
      <c r="DE88" s="27">
        <f>IFERROR(work!BO88-work!AC88,".")</f>
        <v>-190709440.70178419</v>
      </c>
      <c r="DF88" s="27">
        <f>IFERROR(work!BP88-work!AD88,".")</f>
        <v>-214945440.02812758</v>
      </c>
      <c r="DG88" s="27">
        <f>IFERROR(work!BQ88-work!AE88,".")</f>
        <v>-245486388.31023917</v>
      </c>
      <c r="DH88" s="27">
        <f>IFERROR(work!BR88-work!AF88,".")</f>
        <v>-269066183.88186187</v>
      </c>
      <c r="DI88" s="27">
        <f>IFERROR(work!BS88-work!AG88,".")</f>
        <v>-293835072.66054314</v>
      </c>
      <c r="DJ88" s="27">
        <f>IFERROR(work!BT88-work!AH88,".")</f>
        <v>-324409662.83382452</v>
      </c>
      <c r="DK88" s="27">
        <f>IFERROR(work!BU88-work!AI88,".")</f>
        <v>-353945852.65855354</v>
      </c>
      <c r="DL88" s="27"/>
      <c r="DM88" s="27"/>
      <c r="DN88" s="27"/>
      <c r="DO88" s="27"/>
      <c r="DP88" s="27"/>
      <c r="DQ88" s="27"/>
      <c r="DR88" s="27"/>
      <c r="DS88" s="27" t="str">
        <f>IFERROR(work!DO88-work!CC88,".")</f>
        <v>.</v>
      </c>
      <c r="DT88" s="27" t="str">
        <f>IFERROR(work!DP88-work!CD88,".")</f>
        <v>.</v>
      </c>
      <c r="DU88" s="27" t="str">
        <f>IFERROR(work!DQ88-work!CE88,".")</f>
        <v>.</v>
      </c>
      <c r="DV88" s="27" t="str">
        <f>IFERROR(work!DR88-work!CF88,".")</f>
        <v>.</v>
      </c>
      <c r="DW88" s="27" t="str">
        <f>IFERROR(work!DS88-work!CG88,".")</f>
        <v>.</v>
      </c>
      <c r="DX88" s="27" t="str">
        <f>IFERROR(work!DT88-work!CH88,".")</f>
        <v>.</v>
      </c>
      <c r="DY88" s="27" t="str">
        <f>IFERROR(work!DU88-work!CI88,".")</f>
        <v>.</v>
      </c>
      <c r="DZ88" s="27" t="str">
        <f>IFERROR(work!DV88-work!CJ88,".")</f>
        <v>.</v>
      </c>
      <c r="EA88" s="27" t="str">
        <f>IFERROR(work!DW88-work!CK88,".")</f>
        <v>.</v>
      </c>
      <c r="EB88" s="27" t="str">
        <f>IFERROR(work!DX88-work!CL88,".")</f>
        <v>.</v>
      </c>
      <c r="EC88" s="27" t="str">
        <f>IFERROR(work!DY88-work!CM88,".")</f>
        <v>.</v>
      </c>
      <c r="ED88" s="27" t="str">
        <f>IFERROR(work!DZ88-work!CN88,".")</f>
        <v>.</v>
      </c>
      <c r="EE88" s="27" t="str">
        <f>IFERROR(work!EA88-work!CO88,".")</f>
        <v>.</v>
      </c>
      <c r="EF88" s="27" t="str">
        <f>IFERROR(work!EB88-work!CP88,".")</f>
        <v>.</v>
      </c>
      <c r="EG88" s="27" t="str">
        <f>IFERROR(work!EC88-work!CQ88,".")</f>
        <v>.</v>
      </c>
      <c r="EH88" s="27" t="str">
        <f>IFERROR(work!ED88-work!CR88,".")</f>
        <v>.</v>
      </c>
      <c r="EI88" s="27" t="str">
        <f>IFERROR(work!EE88-work!CS88,".")</f>
        <v>.</v>
      </c>
      <c r="EJ88" s="27" t="str">
        <f>IFERROR(work!EF88-work!CT88,".")</f>
        <v>.</v>
      </c>
      <c r="EK88" s="27" t="str">
        <f>IFERROR(work!EG88-work!CU88,".")</f>
        <v>.</v>
      </c>
      <c r="EL88" s="27" t="str">
        <f>IFERROR(work!EH88-work!CV88,".")</f>
        <v>.</v>
      </c>
      <c r="EM88" s="27" t="str">
        <f>IFERROR(work!EI88-work!CW88,".")</f>
        <v>.</v>
      </c>
      <c r="EN88" s="27" t="str">
        <f>IFERROR(work!EJ88-work!CX88,".")</f>
        <v>.</v>
      </c>
      <c r="EO88" s="27" t="str">
        <f>IFERROR(work!EK88-work!CY88,".")</f>
        <v>.</v>
      </c>
      <c r="EP88" s="27" t="str">
        <f>IFERROR(work!EL88-work!CZ88,".")</f>
        <v>.</v>
      </c>
      <c r="EQ88" s="27" t="str">
        <f>IFERROR(work!EM88-work!DA88,".")</f>
        <v>.</v>
      </c>
      <c r="ER88" s="27" t="str">
        <f>IFERROR(work!EN88-work!DB88,".")</f>
        <v>.</v>
      </c>
      <c r="ES88" s="27" t="str">
        <f>IFERROR(work!EO88-work!DC88,".")</f>
        <v>.</v>
      </c>
      <c r="ET88" s="27" t="str">
        <f>IFERROR(work!EP88-work!DD88,".")</f>
        <v>.</v>
      </c>
      <c r="EU88" s="27" t="str">
        <f>IFERROR(work!EQ88-work!DE88,".")</f>
        <v>.</v>
      </c>
      <c r="EV88" s="27" t="str">
        <f>IFERROR(work!ER88-work!DF88,".")</f>
        <v>.</v>
      </c>
      <c r="EW88" s="27" t="str">
        <f>IFERROR(work!ES88-work!DG88,".")</f>
        <v>.</v>
      </c>
      <c r="EX88" s="27" t="str">
        <f>IFERROR(work!ET88-work!DH88,".")</f>
        <v>.</v>
      </c>
      <c r="EY88" s="27"/>
      <c r="EZ88" s="27"/>
      <c r="FA88" s="27"/>
      <c r="FB88" s="27"/>
      <c r="FC88" s="27"/>
      <c r="FD88" s="27"/>
      <c r="FE88" s="27" t="str">
        <f>IF(ISNUMBER(work!GZ88/work!HD88),work!GZ88/work!HD88,".")</f>
        <v>.</v>
      </c>
      <c r="FF88" s="27" t="str">
        <f>IF(ISNUMBER(work!HA88/work!HE88),work!HA88/work!HE88,".")</f>
        <v>.</v>
      </c>
      <c r="FG88" s="27" t="str">
        <f>IF(ISNUMBER(work!HB88/work!HF88),work!HB88/work!HF88,".")</f>
        <v>.</v>
      </c>
      <c r="FH88" s="27" t="str">
        <f>IF(ISNUMBER(work!HC88/work!HG88),work!HC88/work!HG88,".")</f>
        <v>.</v>
      </c>
      <c r="FI88" s="27" t="str">
        <f>IF(ISNUMBER((work!HA88+work!HB88)/(work!HE88+work!HF88)),(work!HA88+work!HB88)/(work!HE88+work!HF88),".")</f>
        <v>.</v>
      </c>
      <c r="FJ88" s="27" t="str">
        <f>IF(ISNUMBER(work!HH88/work!HL88),work!HH88/work!HL88,".")</f>
        <v>.</v>
      </c>
      <c r="FK88" s="27" t="str">
        <f>IF(ISNUMBER(work!HI88/work!HM88),work!HI88/work!HM88,".")</f>
        <v>.</v>
      </c>
      <c r="FL88" s="27" t="str">
        <f>IF(ISNUMBER(work!HJ88/work!HN88),work!HJ88/work!HN88,".")</f>
        <v>.</v>
      </c>
      <c r="FM88" s="27" t="str">
        <f>IF(ISNUMBER(work!HK88/work!HO88),work!HK88/work!HO88,".")</f>
        <v>.</v>
      </c>
      <c r="FN88" s="27" t="str">
        <f>IF(ISNUMBER((work!HI88+work!HJ88)/(work!HM88+work!HN88)),(work!HI88+work!HJ88)/(work!HM88+work!HN88),".")</f>
        <v>.</v>
      </c>
      <c r="FO88" s="27" t="s">
        <v>5007</v>
      </c>
      <c r="FP88" s="27" t="s">
        <v>5007</v>
      </c>
      <c r="FQ88" s="27" t="s">
        <v>5007</v>
      </c>
      <c r="FR88" s="27" t="s">
        <v>5007</v>
      </c>
      <c r="FS88" s="27" t="s">
        <v>5007</v>
      </c>
      <c r="FT88" s="27" t="str">
        <f>work!GM88</f>
        <v>.</v>
      </c>
      <c r="FU88" s="27" t="str">
        <f>work!GN88</f>
        <v>.</v>
      </c>
      <c r="FV88" s="27" t="str">
        <f>work!GO88</f>
        <v>.</v>
      </c>
      <c r="FW88" s="27" t="s">
        <v>5007</v>
      </c>
      <c r="FX88" s="27"/>
      <c r="FY88" s="27" t="str">
        <f t="shared" si="60"/>
        <v>.</v>
      </c>
      <c r="FZ88">
        <f t="shared" si="62"/>
        <v>0</v>
      </c>
      <c r="GA88" t="str">
        <f>work!HC88</f>
        <v>.</v>
      </c>
      <c r="GB88" t="str">
        <f>IF(ISNUMBER(work!HA88+work!HB88),work!HA88+work!HB88,".")</f>
        <v>.</v>
      </c>
      <c r="GC88" t="str">
        <f>IF(ISNUMBER(work!HK88-work!HC88),work!HK88-work!HC88,".")</f>
        <v>.</v>
      </c>
      <c r="GD88" t="str">
        <f>IF(ISNUMBER(work!HI88+work!HJ88-work!HA88-work!HB88),(work!HI88+work!HJ88-work!HA88-work!HB88),".")</f>
        <v>.</v>
      </c>
      <c r="GH88" t="str">
        <f>work!GQ88</f>
        <v>.</v>
      </c>
      <c r="GI88" t="str">
        <f>work!GR88</f>
        <v>.</v>
      </c>
      <c r="GJ88" t="str">
        <f>work!GZ88</f>
        <v>.</v>
      </c>
      <c r="GK88" t="str">
        <f>work!HH88</f>
        <v>.</v>
      </c>
      <c r="GL88">
        <f t="shared" si="61"/>
        <v>0</v>
      </c>
      <c r="GM88" t="str">
        <f>IFERROR(VLOOKUP($F88,AREA_EM_ALLYEAR,Seq!B$1,FALSE),".")</f>
        <v>.</v>
      </c>
      <c r="GN88" t="str">
        <f>IFERROR(VLOOKUP($F88,AREA_EM_ALLYEAR,Seq!C$1,FALSE),".")</f>
        <v>.</v>
      </c>
      <c r="GO88" t="str">
        <f>IFERROR(VLOOKUP($F88,AREA_EM_ALLYEAR,Seq!D$1,FALSE),".")</f>
        <v>.</v>
      </c>
      <c r="GP88" t="str">
        <f>IFERROR(VLOOKUP($F88,AREA_EM_ALLYEAR,Seq!E$1,FALSE),".")</f>
        <v>.</v>
      </c>
      <c r="GQ88" t="str">
        <f>IFERROR(VLOOKUP($F88,AREA_EM_ALLYEAR,Seq!F$1,FALSE),".")</f>
        <v>.</v>
      </c>
      <c r="GR88" t="str">
        <f>IFERROR(VLOOKUP($F88,AREA_EM_ALLYEAR,Seq!G$1,FALSE),".")</f>
        <v>.</v>
      </c>
      <c r="GS88" t="str">
        <f>IFERROR(VLOOKUP($F88,AREA_EM_ALLYEAR,Seq!H$1,FALSE),".")</f>
        <v>.</v>
      </c>
      <c r="GT88" t="str">
        <f>IFERROR(VLOOKUP($F88,AREA_EM_ALLYEAR,Seq!I$1,FALSE),".")</f>
        <v>.</v>
      </c>
      <c r="GU88" t="str">
        <f>IFERROR(VLOOKUP($F88,AREA_EM_ALLYEAR,Seq!J$1,FALSE),".")</f>
        <v>.</v>
      </c>
      <c r="GV88" t="str">
        <f>IFERROR(VLOOKUP($F88,AREA_EM_ALLYEAR,Seq!K$1,FALSE),".")</f>
        <v>.</v>
      </c>
      <c r="GW88" t="str">
        <f>IFERROR(VLOOKUP($F88,AREA_EM_ALLYEAR,Seq!L$1,FALSE),".")</f>
        <v>.</v>
      </c>
      <c r="GX88" t="str">
        <f>IFERROR(VLOOKUP($F88,AREA_EM_ALLYEAR,Seq!M$1,FALSE),".")</f>
        <v>.</v>
      </c>
      <c r="GY88" t="str">
        <f>IFERROR(VLOOKUP($F88,AREA_EM_ALLYEAR,Seq!N$1,FALSE),".")</f>
        <v>.</v>
      </c>
      <c r="GZ88" t="str">
        <f>IFERROR(VLOOKUP($F88,AREA_EM_ALLYEAR,Seq!O$1,FALSE),".")</f>
        <v>.</v>
      </c>
      <c r="HA88" t="str">
        <f t="shared" si="63"/>
        <v>.</v>
      </c>
      <c r="HK88" s="139">
        <f>IFERROR(VLOOKUP(CONCATENATE($G88, ".SP.DYN.LE00.IN"),AREA_WB_6ATTRS,Seq!B$1,FALSE)-VLOOKUP("CHN.SP.DYN.LE00.IN",AREA_WB_6ATTRS,Seq!B$1,FALSE),".")</f>
        <v>-12.767609756097563</v>
      </c>
      <c r="HL88" s="139">
        <f>IFERROR(VLOOKUP(CONCATENATE($G88, ".SP.DYN.LE00.IN"),AREA_WB_6ATTRS,Seq!C$1,FALSE)-VLOOKUP("CHN.SP.DYN.LE00.IN",AREA_WB_6ATTRS,Seq!C$1,FALSE),".")</f>
        <v>-12.359756097560982</v>
      </c>
      <c r="HM88" s="139">
        <f>IFERROR(VLOOKUP(CONCATENATE($G88, ".SP.DYN.LE00.IN"),AREA_WB_6ATTRS,Seq!D$1,FALSE)-VLOOKUP("CHN.SP.DYN.LE00.IN",AREA_WB_6ATTRS,Seq!D$1,FALSE),".")</f>
        <v>-11.964512195121955</v>
      </c>
      <c r="HN88" s="139">
        <f>IFERROR(VLOOKUP(CONCATENATE($G88, ".SP.DYN.LE00.IN"),AREA_WB_6ATTRS,Seq!E$1,FALSE)-VLOOKUP("CHN.SP.DYN.LE00.IN",AREA_WB_6ATTRS,Seq!E$1,FALSE),".")</f>
        <v>-11.587926829268298</v>
      </c>
      <c r="HO88" s="139">
        <f>IFERROR(VLOOKUP(CONCATENATE($G88, ".SP.DYN.LE00.IN"),AREA_WB_6ATTRS,Seq!F$1,FALSE)-VLOOKUP("CHN.SP.DYN.LE00.IN",AREA_WB_6ATTRS,Seq!F$1,FALSE),".")</f>
        <v>-11.246487804878043</v>
      </c>
      <c r="HP88" s="139">
        <f>IFERROR(VLOOKUP(CONCATENATE($G88, ".SP.DYN.LE00.IN"),AREA_WB_6ATTRS,Seq!G$1,FALSE)-VLOOKUP("CHN.SP.DYN.LE00.IN",AREA_WB_6ATTRS,Seq!G$1,FALSE),".")</f>
        <v>-10.938756097560976</v>
      </c>
      <c r="HQ88" s="139">
        <f>IFERROR(VLOOKUP(CONCATENATE($G88, ".SP.DYN.LE00.IN"),AREA_WB_6ATTRS,Seq!H$1,FALSE)-VLOOKUP("CHN.SP.DYN.LE00.IN",AREA_WB_6ATTRS,Seq!H$1,FALSE),".")</f>
        <v>-10.654878048780496</v>
      </c>
      <c r="HR88" s="139">
        <f>IFERROR(VLOOKUP(CONCATENATE($G88, ".SP.DYN.LE00.IN"),AREA_WB_6ATTRS,Seq!I$1,FALSE)-VLOOKUP("CHN.SP.DYN.LE00.IN",AREA_WB_6ATTRS,Seq!I$1,FALSE),".")</f>
        <v>-10.398487804878059</v>
      </c>
      <c r="HS88" s="139">
        <f>IFERROR(VLOOKUP(CONCATENATE($G88, ".SP.DYN.LE00.IN"),AREA_WB_6ATTRS,Seq!J$1,FALSE)-VLOOKUP("CHN.SP.DYN.LE00.IN",AREA_WB_6ATTRS,Seq!J$1,FALSE),".")</f>
        <v>-10.19514634146342</v>
      </c>
      <c r="HT88" s="139">
        <f>IFERROR(VLOOKUP(CONCATENATE($G88, ".SP.DYN.LE00.IN"),AREA_WB_6ATTRS,Seq!K$1,FALSE)-VLOOKUP("CHN.SP.DYN.LE00.IN",AREA_WB_6ATTRS,Seq!K$1,FALSE),".")</f>
        <v>-10.07839024390244</v>
      </c>
      <c r="HU88" s="139">
        <f>IFERROR(VLOOKUP(CONCATENATE($G88, ".SP.DYN.LE00.IN"),AREA_WB_6ATTRS,Seq!L$1,FALSE)-VLOOKUP("CHN.SP.DYN.LE00.IN",AREA_WB_6ATTRS,Seq!L$1,FALSE),".")</f>
        <v>-10.115682926829258</v>
      </c>
      <c r="HV88" s="139">
        <f>IFERROR(VLOOKUP(CONCATENATE($G88, ".SP.DYN.LE00.IN"),AREA_WB_6ATTRS,Seq!M$1,FALSE)-VLOOKUP("CHN.SP.DYN.LE00.IN",AREA_WB_6ATTRS,Seq!M$1,FALSE),".")</f>
        <v>-10.371439024390241</v>
      </c>
      <c r="HW88" s="139">
        <f>IFERROR(VLOOKUP(CONCATENATE($G88, ".SP.DYN.LE00.IN"),AREA_WB_6ATTRS,Seq!N$1,FALSE)-VLOOKUP("CHN.SP.DYN.LE00.IN",AREA_WB_6ATTRS,Seq!N$1,FALSE),".")</f>
        <v>-10.8850487804878</v>
      </c>
      <c r="HX88" s="139">
        <f>IFERROR(VLOOKUP(CONCATENATE($G88, ".SP.DYN.LE00.IN"),AREA_WB_6ATTRS,Seq!O$1,FALSE)-VLOOKUP("CHN.SP.DYN.LE00.IN",AREA_WB_6ATTRS,Seq!O$1,FALSE),".")</f>
        <v>-11.669902439024391</v>
      </c>
      <c r="HY88" s="139">
        <f>IFERROR(VLOOKUP(CONCATENATE($G88, ".SP.DYN.LE00.IN"),AREA_WB_6ATTRS,Seq!P$1,FALSE)-VLOOKUP("CHN.SP.DYN.LE00.IN",AREA_WB_6ATTRS,Seq!P$1,FALSE),".")</f>
        <v>-12.719414634146339</v>
      </c>
      <c r="HZ88" s="139">
        <f>IFERROR(VLOOKUP(CONCATENATE($G88, ".SP.DYN.LE00.IN"),AREA_WB_6ATTRS,Seq!Q$1,FALSE)-VLOOKUP("CHN.SP.DYN.LE00.IN",AREA_WB_6ATTRS,Seq!Q$1,FALSE),".")</f>
        <v>-14.030999999999999</v>
      </c>
      <c r="IA88" s="139">
        <f>IFERROR(VLOOKUP(CONCATENATE($G88, ".SP.DYN.LE00.IN"),AREA_WB_6ATTRS,Seq!R$1,FALSE)-VLOOKUP("CHN.SP.DYN.LE00.IN",AREA_WB_6ATTRS,Seq!R$1,FALSE),".")</f>
        <v>-15.591024390243902</v>
      </c>
      <c r="IB88" s="139">
        <f>IFERROR(VLOOKUP(CONCATENATE($G88, ".SP.DYN.LE00.IN"),AREA_WB_6ATTRS,Seq!S$1,FALSE)-VLOOKUP("CHN.SP.DYN.LE00.IN",AREA_WB_6ATTRS,Seq!S$1,FALSE),".")</f>
        <v>-17.324512195121955</v>
      </c>
      <c r="IC88" s="139">
        <f>IFERROR(VLOOKUP(CONCATENATE($G88, ".SP.DYN.LE00.IN"),AREA_WB_6ATTRS,Seq!T$1,FALSE)-VLOOKUP("CHN.SP.DYN.LE00.IN",AREA_WB_6ATTRS,Seq!T$1,FALSE),".")</f>
        <v>-19.132560975609771</v>
      </c>
      <c r="ID88" s="139">
        <f>IFERROR(VLOOKUP(CONCATENATE($G88, ".SP.DYN.LE00.IN"),AREA_WB_6ATTRS,Seq!U$1,FALSE)-VLOOKUP("CHN.SP.DYN.LE00.IN",AREA_WB_6ATTRS,Seq!U$1,FALSE),".")</f>
        <v>-20.921317073170748</v>
      </c>
      <c r="IE88" s="139">
        <f>IFERROR(VLOOKUP(CONCATENATE($G88, ".SP.DYN.LE00.IN"),AREA_WB_6ATTRS,Seq!V$1,FALSE)-VLOOKUP("CHN.SP.DYN.LE00.IN",AREA_WB_6ATTRS,Seq!V$1,FALSE),".")</f>
        <v>-22.571487804878046</v>
      </c>
      <c r="IF88" s="139">
        <f>IFERROR(VLOOKUP(CONCATENATE($G88, ".SP.DYN.LE00.IN"),AREA_WB_6ATTRS,Seq!W$1,FALSE)-VLOOKUP("CHN.SP.DYN.LE00.IN",AREA_WB_6ATTRS,Seq!W$1,FALSE),".")</f>
        <v>-23.965780487804885</v>
      </c>
      <c r="IG88" s="139">
        <f>IFERROR(VLOOKUP(CONCATENATE($G88, ".SP.DYN.LE00.IN"),AREA_WB_6ATTRS,Seq!X$1,FALSE)-VLOOKUP("CHN.SP.DYN.LE00.IN",AREA_WB_6ATTRS,Seq!X$1,FALSE),".")</f>
        <v>-25.051463414634135</v>
      </c>
      <c r="IH88" s="139">
        <f>IFERROR(VLOOKUP(CONCATENATE($G88, ".SP.DYN.LE00.IN"),AREA_WB_6ATTRS,Seq!Y$1,FALSE)-VLOOKUP("CHN.SP.DYN.LE00.IN",AREA_WB_6ATTRS,Seq!Y$1,FALSE),".")</f>
        <v>-25.80314634146341</v>
      </c>
      <c r="II88" s="139">
        <f>IFERROR(VLOOKUP(CONCATENATE($G88, ".SP.DYN.LE00.IN"),AREA_WB_6ATTRS,Seq!Z$1,FALSE)-VLOOKUP("CHN.SP.DYN.LE00.IN",AREA_WB_6ATTRS,Seq!Z$1,FALSE),".")</f>
        <v>-26.215365853658547</v>
      </c>
      <c r="IJ88" s="139">
        <f>IFERROR(VLOOKUP(CONCATENATE($G88, ".SP.DYN.LE00.IN"),AREA_WB_6ATTRS,Seq!AA$1,FALSE)-VLOOKUP("CHN.SP.DYN.LE00.IN",AREA_WB_6ATTRS,Seq!AA$1,FALSE),".")</f>
        <v>-26.311121951219512</v>
      </c>
      <c r="IK88" s="139">
        <f>IFERROR(VLOOKUP(CONCATENATE($G88, ".SP.DYN.LE00.IN"),AREA_WB_6ATTRS,Seq!AB$1,FALSE)-VLOOKUP("CHN.SP.DYN.LE00.IN",AREA_WB_6ATTRS,Seq!AB$1,FALSE),".")</f>
        <v>-26.150243902439023</v>
      </c>
      <c r="IL88" s="139">
        <f>IFERROR(VLOOKUP(CONCATENATE($G88, ".SP.DYN.LE00.IN"),AREA_WB_6ATTRS,Seq!AC$1,FALSE)-VLOOKUP("CHN.SP.DYN.LE00.IN",AREA_WB_6ATTRS,Seq!AC$1,FALSE),".")</f>
        <v>-25.843073170731707</v>
      </c>
      <c r="IM88" s="139">
        <f>IFERROR(VLOOKUP(CONCATENATE($G88, ".SP.DYN.LE00.IN"),AREA_WB_6ATTRS,Seq!AD$1,FALSE)-VLOOKUP("CHN.SP.DYN.LE00.IN",AREA_WB_6ATTRS,Seq!AD$1,FALSE),".")</f>
        <v>-25.49341463414634</v>
      </c>
      <c r="IN88" s="139">
        <f>IFERROR(VLOOKUP(CONCATENATE($G88, ".SP.DYN.LE00.IN"),AREA_WB_6ATTRS,Seq!AE$1,FALSE)-VLOOKUP("CHN.SP.DYN.LE00.IN",AREA_WB_6ATTRS,Seq!AE$1,FALSE),".")</f>
        <v>-25.167682926829265</v>
      </c>
      <c r="IO88" s="139">
        <f>IFERROR(VLOOKUP(CONCATENATE($G88, ".SP.DYN.LE00.IN"),AREA_WB_6ATTRS,Seq!AF$1,FALSE)-VLOOKUP("CHN.SP.DYN.LE00.IN",AREA_WB_6ATTRS,Seq!AF$1,FALSE),".")</f>
        <v>-24.930292682926847</v>
      </c>
      <c r="IP88" s="139" t="str">
        <f>IFERROR(VLOOKUP(CONCATENATE($G88, ".SP.DYN.LE00.IN"),AREA_WB_6ATTRS,Seq!AG$1,FALSE)-VLOOKUP("CHN.SP.DYN.LE00.IN",AREA_WB_6ATTRS,Seq!AG$1,FALSE),".")</f>
        <v>.</v>
      </c>
      <c r="IW88">
        <f>IFERROR(VLOOKUP(CONCATENATE($G88, ".SP.DYN.LE00.IN"),AREA_WB_6ATTRS,Seq!B$1,FALSE),".")</f>
        <v>54.226195121951228</v>
      </c>
      <c r="IX88">
        <f>IFERROR(VLOOKUP(CONCATENATE($G88, ".SP.DYN.LE00.IN"),AREA_WB_6ATTRS,Seq!C$1,FALSE),".")</f>
        <v>54.903170731707327</v>
      </c>
      <c r="IY88">
        <f>IFERROR(VLOOKUP(CONCATENATE($G88, ".SP.DYN.LE00.IN"),AREA_WB_6ATTRS,Seq!D$1,FALSE),".")</f>
        <v>55.570390243902438</v>
      </c>
      <c r="IZ88">
        <f>IFERROR(VLOOKUP(CONCATENATE($G88, ".SP.DYN.LE00.IN"),AREA_WB_6ATTRS,Seq!E$1,FALSE),".")</f>
        <v>56.211926829268293</v>
      </c>
      <c r="JA88">
        <f>IFERROR(VLOOKUP(CONCATENATE($G88, ".SP.DYN.LE00.IN"),AREA_WB_6ATTRS,Seq!F$1,FALSE),".")</f>
        <v>56.812780487804886</v>
      </c>
      <c r="JB88">
        <f>IFERROR(VLOOKUP(CONCATENATE($G88, ".SP.DYN.LE00.IN"),AREA_WB_6ATTRS,Seq!G$1,FALSE),".")</f>
        <v>57.374390243902447</v>
      </c>
      <c r="JC88">
        <f>IFERROR(VLOOKUP(CONCATENATE($G88, ".SP.DYN.LE00.IN"),AREA_WB_6ATTRS,Seq!H$1,FALSE),".")</f>
        <v>57.904609756097564</v>
      </c>
      <c r="JD88">
        <f>IFERROR(VLOOKUP(CONCATENATE($G88, ".SP.DYN.LE00.IN"),AREA_WB_6ATTRS,Seq!I$1,FALSE),".")</f>
        <v>58.398829268292687</v>
      </c>
      <c r="JE88">
        <f>IFERROR(VLOOKUP(CONCATENATE($G88, ".SP.DYN.LE00.IN"),AREA_WB_6ATTRS,Seq!J$1,FALSE),".")</f>
        <v>58.831975609756107</v>
      </c>
      <c r="JF88">
        <f>IFERROR(VLOOKUP(CONCATENATE($G88, ".SP.DYN.LE00.IN"),AREA_WB_6ATTRS,Seq!K$1,FALSE),".")</f>
        <v>59.168536585365864</v>
      </c>
      <c r="JG88">
        <f>IFERROR(VLOOKUP(CONCATENATE($G88, ".SP.DYN.LE00.IN"),AREA_WB_6ATTRS,Seq!L$1,FALSE),".")</f>
        <v>59.344048780487817</v>
      </c>
      <c r="JH88">
        <f>IFERROR(VLOOKUP(CONCATENATE($G88, ".SP.DYN.LE00.IN"),AREA_WB_6ATTRS,Seq!M$1,FALSE),".")</f>
        <v>59.292585365853668</v>
      </c>
      <c r="JI88">
        <f>IFERROR(VLOOKUP(CONCATENATE($G88, ".SP.DYN.LE00.IN"),AREA_WB_6ATTRS,Seq!N$1,FALSE),".")</f>
        <v>58.976780487804881</v>
      </c>
      <c r="JJ88">
        <f>IFERROR(VLOOKUP(CONCATENATE($G88, ".SP.DYN.LE00.IN"),AREA_WB_6ATTRS,Seq!O$1,FALSE),".")</f>
        <v>58.38473170731708</v>
      </c>
      <c r="JK88">
        <f>IFERROR(VLOOKUP(CONCATENATE($G88, ".SP.DYN.LE00.IN"),AREA_WB_6ATTRS,Seq!P$1,FALSE),".")</f>
        <v>57.52351219512196</v>
      </c>
      <c r="JL88">
        <f>IFERROR(VLOOKUP(CONCATENATE($G88, ".SP.DYN.LE00.IN"),AREA_WB_6ATTRS,Seq!Q$1,FALSE),".")</f>
        <v>56.39373170731708</v>
      </c>
      <c r="JM88">
        <f>IFERROR(VLOOKUP(CONCATENATE($G88, ".SP.DYN.LE00.IN"),AREA_WB_6ATTRS,Seq!R$1,FALSE),".")</f>
        <v>55.00800000000001</v>
      </c>
      <c r="JN88">
        <f>IFERROR(VLOOKUP(CONCATENATE($G88, ".SP.DYN.LE00.IN"),AREA_WB_6ATTRS,Seq!S$1,FALSE),".")</f>
        <v>53.441804878048785</v>
      </c>
      <c r="JO88">
        <f>IFERROR(VLOOKUP(CONCATENATE($G88, ".SP.DYN.LE00.IN"),AREA_WB_6ATTRS,Seq!T$1,FALSE),".")</f>
        <v>51.794536585365854</v>
      </c>
      <c r="JP88">
        <f>IFERROR(VLOOKUP(CONCATENATE($G88, ".SP.DYN.LE00.IN"),AREA_WB_6ATTRS,Seq!U$1,FALSE),".")</f>
        <v>50.162073170731709</v>
      </c>
      <c r="JQ88">
        <f>IFERROR(VLOOKUP(CONCATENATE($G88, ".SP.DYN.LE00.IN"),AREA_WB_6ATTRS,Seq!V$1,FALSE),".")</f>
        <v>48.670219512195132</v>
      </c>
      <c r="JR88">
        <f>IFERROR(VLOOKUP(CONCATENATE($G88, ".SP.DYN.LE00.IN"),AREA_WB_6ATTRS,Seq!W$1,FALSE),".")</f>
        <v>47.439756097560981</v>
      </c>
      <c r="JS88">
        <f>IFERROR(VLOOKUP(CONCATENATE($G88, ".SP.DYN.LE00.IN"),AREA_WB_6ATTRS,Seq!X$1,FALSE),".")</f>
        <v>46.527975609756105</v>
      </c>
      <c r="JT88">
        <f>IFERROR(VLOOKUP(CONCATENATE($G88, ".SP.DYN.LE00.IN"),AREA_WB_6ATTRS,Seq!Y$1,FALSE),".")</f>
        <v>45.961731707317078</v>
      </c>
      <c r="JU88">
        <f>IFERROR(VLOOKUP(CONCATENATE($G88, ".SP.DYN.LE00.IN"),AREA_WB_6ATTRS,Seq!Z$1,FALSE),".")</f>
        <v>45.746975609756099</v>
      </c>
      <c r="JV88">
        <f>IFERROR(VLOOKUP(CONCATENATE($G88, ".SP.DYN.LE00.IN"),AREA_WB_6ATTRS,Seq!AA$1,FALSE),".")</f>
        <v>45.860195121951229</v>
      </c>
      <c r="JW88">
        <f>IFERROR(VLOOKUP(CONCATENATE($G88, ".SP.DYN.LE00.IN"),AREA_WB_6ATTRS,Seq!AB$1,FALSE),".")</f>
        <v>46.23948780487806</v>
      </c>
      <c r="JX88">
        <f>IFERROR(VLOOKUP(CONCATENATE($G88, ".SP.DYN.LE00.IN"),AREA_WB_6ATTRS,Seq!AC$1,FALSE),".")</f>
        <v>46.769512195121955</v>
      </c>
      <c r="JY88">
        <f>IFERROR(VLOOKUP(CONCATENATE($G88, ".SP.DYN.LE00.IN"),AREA_WB_6ATTRS,Seq!AD$1,FALSE),".")</f>
        <v>47.341926829268296</v>
      </c>
      <c r="JZ88">
        <f>IFERROR(VLOOKUP(CONCATENATE($G88, ".SP.DYN.LE00.IN"),AREA_WB_6ATTRS,Seq!AE$1,FALSE),".")</f>
        <v>47.888829268292689</v>
      </c>
      <c r="KA88">
        <f>IFERROR(VLOOKUP(CONCATENATE($G88, ".SP.DYN.LE00.IN"),AREA_WB_6ATTRS,Seq!AF$1,FALSE),".")</f>
        <v>48.342804878048781</v>
      </c>
      <c r="KB88" t="str">
        <f>IFERROR(VLOOKUP(CONCATENATE($G88, ".SP.DYN.LE00.IN"),AREA_WB_6ATTRS,Seq!AG$1,FALSE),".")</f>
        <v>.</v>
      </c>
      <c r="KK88">
        <f t="shared" si="66"/>
        <v>10</v>
      </c>
      <c r="KL88">
        <f t="shared" si="64"/>
        <v>0</v>
      </c>
      <c r="KM88">
        <f t="shared" si="67"/>
        <v>44573795.212634765</v>
      </c>
      <c r="KN88">
        <f t="shared" si="68"/>
        <v>-44345916.251977615</v>
      </c>
      <c r="KO88" t="str">
        <f t="shared" si="65"/>
        <v>.</v>
      </c>
      <c r="KP88" t="str">
        <f>work!HA88</f>
        <v>.</v>
      </c>
      <c r="KQ88" t="str">
        <f>work!HB88</f>
        <v>.</v>
      </c>
      <c r="KR88" t="str">
        <f>work!HC88</f>
        <v>.</v>
      </c>
      <c r="KS88" t="str">
        <f>IF(ISNUMBER(work!HI88-work!HA88),work!HI88-work!HA88,".")</f>
        <v>.</v>
      </c>
      <c r="KT88" t="str">
        <f>IF(ISNUMBER(work!HJ88-work!HB88),work!HJ88-work!HB88,".")</f>
        <v>.</v>
      </c>
      <c r="KU88" t="str">
        <f>IF(ISNUMBER(work!HK88-work!HC88),work!HK88-work!HC88,".")</f>
        <v>.</v>
      </c>
      <c r="KW88">
        <f>IFERROR(work!HR88/work!HV88,".")</f>
        <v>9.9469166216292384E-6</v>
      </c>
      <c r="KX88">
        <f>IFERROR(work!HS88/work!HW88,".")</f>
        <v>3.5864395563458576E-5</v>
      </c>
      <c r="KY88">
        <f>IFERROR(work!HT88/work!HX88,".")</f>
        <v>3.8900054645314861E-5</v>
      </c>
      <c r="KZ88">
        <f>IFERROR(work!HU88/work!HY88,".")</f>
        <v>0</v>
      </c>
    </row>
    <row r="89" spans="1:312">
      <c r="A89" s="24">
        <f t="shared" si="44"/>
        <v>88</v>
      </c>
      <c r="B89" s="24" t="str">
        <f t="shared" si="45"/>
        <v>Out</v>
      </c>
      <c r="C89" s="24" t="str">
        <f t="shared" si="46"/>
        <v>Out</v>
      </c>
      <c r="D89" s="24" t="str">
        <f t="shared" si="47"/>
        <v>Out67</v>
      </c>
      <c r="E89" s="25" t="s">
        <v>2814</v>
      </c>
      <c r="F89" s="26" t="str">
        <f t="shared" si="48"/>
        <v>Zimbabwe</v>
      </c>
      <c r="G89" s="166" t="s">
        <v>1681</v>
      </c>
      <c r="H89" s="166" t="s">
        <v>5007</v>
      </c>
      <c r="I89" s="166" t="s">
        <v>5007</v>
      </c>
      <c r="J89" s="180" t="s">
        <v>5007</v>
      </c>
      <c r="K89" s="180" t="s">
        <v>5007</v>
      </c>
      <c r="L89" s="27">
        <f>IFERROR(VLOOKUP($F89,Area_FDI_84_96,Seq!B$1,FALSE),0)</f>
        <v>0</v>
      </c>
      <c r="M89" s="27">
        <f>IFERROR(VLOOKUP($F89,Area_FDI_84_96,Seq!C$1,FALSE),0)</f>
        <v>0</v>
      </c>
      <c r="N89" s="27">
        <f>IFERROR(VLOOKUP($F89,Area_FDI_84_96,Seq!D$1,FALSE),0)</f>
        <v>0</v>
      </c>
      <c r="O89" s="27">
        <f>IFERROR(VLOOKUP($F89,Area_FDI_84_96,Seq!E$1,FALSE),0)</f>
        <v>0</v>
      </c>
      <c r="P89" s="27">
        <f>IFERROR(VLOOKUP($F89,Area_FDI_84_96,Seq!F$1,FALSE),0)</f>
        <v>0</v>
      </c>
      <c r="Q89" s="27">
        <f>IFERROR(VLOOKUP($F89,Area_FDI_84_96,Seq!G$1,FALSE),0)</f>
        <v>0</v>
      </c>
      <c r="R89" s="27">
        <f>IFERROR(VLOOKUP($F89,Area_FDI_84_96,Seq!H$1,FALSE),0)</f>
        <v>0</v>
      </c>
      <c r="S89" s="27">
        <f>IFERROR(VLOOKUP($F89,Area_FDI_84_96,Seq!I$1,FALSE),0)</f>
        <v>0</v>
      </c>
      <c r="T89" s="27">
        <f>IFERROR(VALUE(VLOOKUP($E89,Area_FDI_92_95,Seq!B$1,FALSE)),0)</f>
        <v>0</v>
      </c>
      <c r="U89" s="27">
        <f>IFERROR(VALUE(VLOOKUP($E89,Area_FDI_92_95,Seq!C$1,FALSE)),0)</f>
        <v>0</v>
      </c>
      <c r="V89" s="27">
        <f>IFERROR(VALUE(VLOOKUP($E89,Area_FDI_92_95,Seq!D$1,FALSE)),0)</f>
        <v>0</v>
      </c>
      <c r="W89" s="27">
        <f>IFERROR(VALUE(VLOOKUP($E89,Area_FDI_92_95,Seq!E$1,FALSE)),0)</f>
        <v>0</v>
      </c>
      <c r="X89" s="27">
        <f>IFERROR(VALUE(VLOOKUP($E89,Area_FDI_96_99,Seq!B$1,FALSE)),0)</f>
        <v>0</v>
      </c>
      <c r="Y89" s="27">
        <f>IFERROR(VALUE(VLOOKUP($E89,Area_FDI_96_99,Seq!C$1,FALSE)),0)</f>
        <v>0</v>
      </c>
      <c r="Z89" s="27">
        <f>IFERROR(VALUE(VLOOKUP($E89,Area_FDI_96_99,Seq!D$1,FALSE)),0)</f>
        <v>0</v>
      </c>
      <c r="AA89" s="27">
        <f>IFERROR(VALUE(VLOOKUP($E89,Area_FDI_96_99,Seq!E$1,FALSE)),0)</f>
        <v>15</v>
      </c>
      <c r="AB89" s="27">
        <f t="shared" si="49"/>
        <v>63</v>
      </c>
      <c r="AC89" s="27">
        <f t="shared" si="50"/>
        <v>0</v>
      </c>
      <c r="AD89" s="27">
        <f t="shared" si="51"/>
        <v>180</v>
      </c>
      <c r="AE89" s="27">
        <f t="shared" si="52"/>
        <v>0</v>
      </c>
      <c r="AF89" s="27">
        <f t="shared" si="53"/>
        <v>325</v>
      </c>
      <c r="AG89" s="27">
        <f t="shared" si="54"/>
        <v>24</v>
      </c>
      <c r="AH89" s="27">
        <f t="shared" si="55"/>
        <v>346</v>
      </c>
      <c r="AI89" s="27">
        <f t="shared" si="56"/>
        <v>219</v>
      </c>
      <c r="AJ89" s="27">
        <f t="shared" si="57"/>
        <v>101</v>
      </c>
      <c r="AK89" s="27">
        <f t="shared" si="58"/>
        <v>39</v>
      </c>
      <c r="AL89" s="27">
        <f t="shared" si="59"/>
        <v>39</v>
      </c>
      <c r="AM89" s="27"/>
      <c r="AN89" s="27"/>
      <c r="AO89" s="27"/>
      <c r="AP89" s="27"/>
      <c r="AQ89" s="27"/>
      <c r="AR89" s="27"/>
      <c r="AS89" s="27"/>
      <c r="AT89" s="27">
        <f>IFERROR(work!D89+work!AP89,".")</f>
        <v>18659500.457133301</v>
      </c>
      <c r="AU89" s="27">
        <f>IFERROR(work!E89+work!AQ89,".")</f>
        <v>19656560.737291768</v>
      </c>
      <c r="AV89" s="27">
        <f>IFERROR(work!F89+work!AR89,".")</f>
        <v>21418723.71290848</v>
      </c>
      <c r="AW89" s="27">
        <f>IFERROR(work!G89+work!AS89,".")</f>
        <v>23714057.896828771</v>
      </c>
      <c r="AX89" s="27">
        <f>IFERROR(work!H89+work!AT89,".")</f>
        <v>27245259.60879606</v>
      </c>
      <c r="AY89" s="27">
        <f>IFERROR(work!I89+work!AU89,".")</f>
        <v>30895803.352512892</v>
      </c>
      <c r="AZ89" s="27">
        <f>IFERROR(work!J89+work!AV89,".")</f>
        <v>33584499.753075778</v>
      </c>
      <c r="BA89" s="27">
        <f>IFERROR(work!K89+work!AW89,".")</f>
        <v>37432325.007338986</v>
      </c>
      <c r="BB89" s="27">
        <f>IFERROR(work!L89+work!AX89,".")</f>
        <v>41644772.891452774</v>
      </c>
      <c r="BC89" s="27">
        <f>IFERROR(work!M89+work!AY89,".")</f>
        <v>43357701.894343443</v>
      </c>
      <c r="BD89" s="27">
        <f>IFERROR(work!N89+work!AZ89,".")</f>
        <v>45022049.485776998</v>
      </c>
      <c r="BE89" s="27">
        <f>IFERROR(work!O89+work!BA89,".")</f>
        <v>49143455.546379194</v>
      </c>
      <c r="BF89" s="27">
        <f>IFERROR(work!P89+work!BB89,".")</f>
        <v>55984089.864473686</v>
      </c>
      <c r="BG89" s="27">
        <f>IFERROR(work!Q89+work!BC89,".")</f>
        <v>63751965.655531995</v>
      </c>
      <c r="BH89" s="27">
        <f>IFERROR(work!R89+work!BD89,".")</f>
        <v>72082391.433420837</v>
      </c>
      <c r="BI89" s="27">
        <f>IFERROR(work!S89+work!BE89,".")</f>
        <v>79875365.363522053</v>
      </c>
      <c r="BJ89" s="27">
        <f>IFERROR(work!T89+work!BF89,".")</f>
        <v>87865054.534239337</v>
      </c>
      <c r="BK89" s="27">
        <f>IFERROR(work!U89+work!BG89,".")</f>
        <v>95992907.187072396</v>
      </c>
      <c r="BL89" s="27">
        <f>IFERROR(work!V89+work!BH89,".")</f>
        <v>103447115.94503121</v>
      </c>
      <c r="BM89" s="27">
        <f>IFERROR(work!W89+work!BI89,".")</f>
        <v>111250525.74164525</v>
      </c>
      <c r="BN89" s="27">
        <f>IFERROR(work!X89+work!BJ89,".")</f>
        <v>120516489.18088348</v>
      </c>
      <c r="BO89" s="27">
        <f>IFERROR(work!Y89+work!BK89,".")</f>
        <v>130473462.10138705</v>
      </c>
      <c r="BP89" s="27">
        <f>IFERROR(work!Z89+work!BL89,".")</f>
        <v>142224434.89846826</v>
      </c>
      <c r="BQ89" s="27">
        <f>IFERROR(work!AA89+work!BM89,".")</f>
        <v>156279976.0725517</v>
      </c>
      <c r="BR89" s="27">
        <f>IFERROR(work!AB89+work!BN89,".")</f>
        <v>171982617.10428947</v>
      </c>
      <c r="BS89" s="27">
        <f>IFERROR(work!AC89+work!BO89,".")</f>
        <v>191334422.92601031</v>
      </c>
      <c r="BT89" s="27">
        <f>IFERROR(work!AD89+work!BP89,".")</f>
        <v>215560233.22922784</v>
      </c>
      <c r="BU89" s="27">
        <f>IFERROR(work!AE89+work!BQ89,".")</f>
        <v>246091230.5524801</v>
      </c>
      <c r="BV89" s="27">
        <f>IFERROR(work!AF89+work!BR89,".")</f>
        <v>269600387.01043278</v>
      </c>
      <c r="BW89" s="27">
        <f>IFERROR(work!AG89+work!BS89,".")</f>
        <v>294392399.26144594</v>
      </c>
      <c r="BX89" s="27">
        <f>IFERROR(work!AH89+work!BT89,".")</f>
        <v>325004065.52092409</v>
      </c>
      <c r="BY89" s="27">
        <f>IFERROR(work!AI89+work!BU89,".")</f>
        <v>354580241.96801376</v>
      </c>
      <c r="BZ89" s="27"/>
      <c r="CA89" s="27"/>
      <c r="CB89" s="27"/>
      <c r="CC89" s="27"/>
      <c r="CD89" s="27"/>
      <c r="CE89" s="27"/>
      <c r="CF89" s="27">
        <f>IFERROR(work!AP89-work!D89,".")</f>
        <v>-17928723.630588077</v>
      </c>
      <c r="CG89" s="27">
        <f>IFERROR(work!AQ89-work!E89,".")</f>
        <v>-18834251.002991132</v>
      </c>
      <c r="CH89" s="27">
        <f>IFERROR(work!AR89-work!F89,".")</f>
        <v>-20574751.895740185</v>
      </c>
      <c r="CI89" s="27">
        <f>IFERROR(work!AS89-work!G89,".")</f>
        <v>-22856706.553162754</v>
      </c>
      <c r="CJ89" s="27">
        <f>IFERROR(work!AT89-work!H89,".")</f>
        <v>-26404261.037594087</v>
      </c>
      <c r="CK89" s="27">
        <f>IFERROR(work!AU89-work!I89,".")</f>
        <v>-29996402.581139851</v>
      </c>
      <c r="CL89" s="27">
        <f>IFERROR(work!AV89-work!J89,".")</f>
        <v>-32666220.302738443</v>
      </c>
      <c r="CM89" s="27">
        <f>IFERROR(work!AW89-work!K89,".")</f>
        <v>-36503478.574949697</v>
      </c>
      <c r="CN89" s="27">
        <f>IFERROR(work!AX89-work!L89,".")</f>
        <v>-40645776.495634511</v>
      </c>
      <c r="CO89" s="27">
        <f>IFERROR(work!AY89-work!M89,".")</f>
        <v>-42306760.017614566</v>
      </c>
      <c r="CP89" s="27">
        <f>IFERROR(work!AZ89-work!N89,".")</f>
        <v>-43897661.978835382</v>
      </c>
      <c r="CQ89" s="27">
        <f>IFERROR(work!BA89-work!O89,".")</f>
        <v>-47956869.372977495</v>
      </c>
      <c r="CR89" s="27">
        <f>IFERROR(work!BB89-work!P89,".")</f>
        <v>-54904481.193431556</v>
      </c>
      <c r="CS89" s="27">
        <f>IFERROR(work!BC89-work!Q89,".")</f>
        <v>-62661005.350480162</v>
      </c>
      <c r="CT89" s="27">
        <f>IFERROR(work!BD89-work!R89,".")</f>
        <v>-70890678.774378747</v>
      </c>
      <c r="CU89" s="27">
        <f>IFERROR(work!BE89-work!S89,".")</f>
        <v>-78681769.496927649</v>
      </c>
      <c r="CV89" s="27">
        <f>IFERROR(work!BF89-work!T89,".")</f>
        <v>-86547793.812255487</v>
      </c>
      <c r="CW89" s="27">
        <f>IFERROR(work!BG89-work!U89,".")</f>
        <v>-94640336.055646449</v>
      </c>
      <c r="CX89" s="27">
        <f>IFERROR(work!BH89-work!V89,".")</f>
        <v>-102055520.27061982</v>
      </c>
      <c r="CY89" s="27">
        <f>IFERROR(work!BI89-work!W89,".")</f>
        <v>-109870310.82639524</v>
      </c>
      <c r="CZ89" s="27">
        <f>IFERROR(work!BJ89-work!X89,".")</f>
        <v>-119178497.65887238</v>
      </c>
      <c r="DA89" s="27">
        <f>IFERROR(work!BK89-work!Y89,".")</f>
        <v>-129116208.64606851</v>
      </c>
      <c r="DB89" s="27">
        <f>IFERROR(work!BL89-work!Z89,".")</f>
        <v>-140987895.88700575</v>
      </c>
      <c r="DC89" s="27">
        <f>IFERROR(work!BM89-work!AA89,".")</f>
        <v>-155253587.79146931</v>
      </c>
      <c r="DD89" s="27">
        <f>IFERROR(work!BN89-work!AB89,".")</f>
        <v>-171015836.70999908</v>
      </c>
      <c r="DE89" s="27">
        <f>IFERROR(work!BO89-work!AC89,".")</f>
        <v>-190422856.16929245</v>
      </c>
      <c r="DF89" s="27">
        <f>IFERROR(work!BP89-work!AD89,".")</f>
        <v>-214680220.31117678</v>
      </c>
      <c r="DG89" s="27">
        <f>IFERROR(work!BQ89-work!AE89,".")</f>
        <v>-245243367.39066344</v>
      </c>
      <c r="DH89" s="27">
        <f>IFERROR(work!BR89-work!AF89,".")</f>
        <v>-268902332.33525175</v>
      </c>
      <c r="DI89" s="27">
        <f>IFERROR(work!BS89-work!AG89,".")</f>
        <v>-293652570.26404268</v>
      </c>
      <c r="DJ89" s="27">
        <f>IFERROR(work!BT89-work!AH89,".")</f>
        <v>-324197580.83521533</v>
      </c>
      <c r="DK89" s="27">
        <f>IFERROR(work!BU89-work!AI89,".")</f>
        <v>-353698754.20653415</v>
      </c>
      <c r="DL89" s="27"/>
      <c r="DM89" s="27"/>
      <c r="DN89" s="27"/>
      <c r="DO89" s="27"/>
      <c r="DP89" s="27"/>
      <c r="DQ89" s="27"/>
      <c r="DR89" s="27"/>
      <c r="DS89" s="27" t="str">
        <f>IFERROR(work!DO89-work!CC89,".")</f>
        <v>.</v>
      </c>
      <c r="DT89" s="27" t="str">
        <f>IFERROR(work!DP89-work!CD89,".")</f>
        <v>.</v>
      </c>
      <c r="DU89" s="27" t="str">
        <f>IFERROR(work!DQ89-work!CE89,".")</f>
        <v>.</v>
      </c>
      <c r="DV89" s="27" t="str">
        <f>IFERROR(work!DR89-work!CF89,".")</f>
        <v>.</v>
      </c>
      <c r="DW89" s="27" t="str">
        <f>IFERROR(work!DS89-work!CG89,".")</f>
        <v>.</v>
      </c>
      <c r="DX89" s="27" t="str">
        <f>IFERROR(work!DT89-work!CH89,".")</f>
        <v>.</v>
      </c>
      <c r="DY89" s="27" t="str">
        <f>IFERROR(work!DU89-work!CI89,".")</f>
        <v>.</v>
      </c>
      <c r="DZ89" s="27" t="str">
        <f>IFERROR(work!DV89-work!CJ89,".")</f>
        <v>.</v>
      </c>
      <c r="EA89" s="27" t="str">
        <f>IFERROR(work!DW89-work!CK89,".")</f>
        <v>.</v>
      </c>
      <c r="EB89" s="27" t="str">
        <f>IFERROR(work!DX89-work!CL89,".")</f>
        <v>.</v>
      </c>
      <c r="EC89" s="27" t="str">
        <f>IFERROR(work!DY89-work!CM89,".")</f>
        <v>.</v>
      </c>
      <c r="ED89" s="27" t="str">
        <f>IFERROR(work!DZ89-work!CN89,".")</f>
        <v>.</v>
      </c>
      <c r="EE89" s="27" t="str">
        <f>IFERROR(work!EA89-work!CO89,".")</f>
        <v>.</v>
      </c>
      <c r="EF89" s="27" t="str">
        <f>IFERROR(work!EB89-work!CP89,".")</f>
        <v>.</v>
      </c>
      <c r="EG89" s="27" t="str">
        <f>IFERROR(work!EC89-work!CQ89,".")</f>
        <v>.</v>
      </c>
      <c r="EH89" s="27" t="str">
        <f>IFERROR(work!ED89-work!CR89,".")</f>
        <v>.</v>
      </c>
      <c r="EI89" s="27" t="str">
        <f>IFERROR(work!EE89-work!CS89,".")</f>
        <v>.</v>
      </c>
      <c r="EJ89" s="27" t="str">
        <f>IFERROR(work!EF89-work!CT89,".")</f>
        <v>.</v>
      </c>
      <c r="EK89" s="27" t="str">
        <f>IFERROR(work!EG89-work!CU89,".")</f>
        <v>.</v>
      </c>
      <c r="EL89" s="27" t="str">
        <f>IFERROR(work!EH89-work!CV89,".")</f>
        <v>.</v>
      </c>
      <c r="EM89" s="27" t="str">
        <f>IFERROR(work!EI89-work!CW89,".")</f>
        <v>.</v>
      </c>
      <c r="EN89" s="27" t="str">
        <f>IFERROR(work!EJ89-work!CX89,".")</f>
        <v>.</v>
      </c>
      <c r="EO89" s="27" t="str">
        <f>IFERROR(work!EK89-work!CY89,".")</f>
        <v>.</v>
      </c>
      <c r="EP89" s="27" t="str">
        <f>IFERROR(work!EL89-work!CZ89,".")</f>
        <v>.</v>
      </c>
      <c r="EQ89" s="27" t="str">
        <f>IFERROR(work!EM89-work!DA89,".")</f>
        <v>.</v>
      </c>
      <c r="ER89" s="27" t="str">
        <f>IFERROR(work!EN89-work!DB89,".")</f>
        <v>.</v>
      </c>
      <c r="ES89" s="27" t="str">
        <f>IFERROR(work!EO89-work!DC89,".")</f>
        <v>.</v>
      </c>
      <c r="ET89" s="27" t="str">
        <f>IFERROR(work!EP89-work!DD89,".")</f>
        <v>.</v>
      </c>
      <c r="EU89" s="27" t="str">
        <f>IFERROR(work!EQ89-work!DE89,".")</f>
        <v>.</v>
      </c>
      <c r="EV89" s="27" t="str">
        <f>IFERROR(work!ER89-work!DF89,".")</f>
        <v>.</v>
      </c>
      <c r="EW89" s="27" t="str">
        <f>IFERROR(work!ES89-work!DG89,".")</f>
        <v>.</v>
      </c>
      <c r="EX89" s="27" t="str">
        <f>IFERROR(work!ET89-work!DH89,".")</f>
        <v>.</v>
      </c>
      <c r="EY89" s="27"/>
      <c r="EZ89" s="27"/>
      <c r="FA89" s="27"/>
      <c r="FB89" s="27"/>
      <c r="FC89" s="27"/>
      <c r="FD89" s="27"/>
      <c r="FE89" s="27" t="str">
        <f>IF(ISNUMBER(work!GZ89/work!HD89),work!GZ89/work!HD89,".")</f>
        <v>.</v>
      </c>
      <c r="FF89" s="27" t="str">
        <f>IF(ISNUMBER(work!HA89/work!HE89),work!HA89/work!HE89,".")</f>
        <v>.</v>
      </c>
      <c r="FG89" s="27" t="str">
        <f>IF(ISNUMBER(work!HB89/work!HF89),work!HB89/work!HF89,".")</f>
        <v>.</v>
      </c>
      <c r="FH89" s="27" t="str">
        <f>IF(ISNUMBER(work!HC89/work!HG89),work!HC89/work!HG89,".")</f>
        <v>.</v>
      </c>
      <c r="FI89" s="27" t="str">
        <f>IF(ISNUMBER((work!HA89+work!HB89)/(work!HE89+work!HF89)),(work!HA89+work!HB89)/(work!HE89+work!HF89),".")</f>
        <v>.</v>
      </c>
      <c r="FJ89" s="27" t="str">
        <f>IF(ISNUMBER(work!HH89/work!HL89),work!HH89/work!HL89,".")</f>
        <v>.</v>
      </c>
      <c r="FK89" s="27" t="str">
        <f>IF(ISNUMBER(work!HI89/work!HM89),work!HI89/work!HM89,".")</f>
        <v>.</v>
      </c>
      <c r="FL89" s="27" t="str">
        <f>IF(ISNUMBER(work!HJ89/work!HN89),work!HJ89/work!HN89,".")</f>
        <v>.</v>
      </c>
      <c r="FM89" s="27" t="str">
        <f>IF(ISNUMBER(work!HK89/work!HO89),work!HK89/work!HO89,".")</f>
        <v>.</v>
      </c>
      <c r="FN89" s="27" t="str">
        <f>IF(ISNUMBER((work!HI89+work!HJ89)/(work!HM89+work!HN89)),(work!HI89+work!HJ89)/(work!HM89+work!HN89),".")</f>
        <v>.</v>
      </c>
      <c r="FO89" s="27" t="s">
        <v>5007</v>
      </c>
      <c r="FP89" s="27" t="s">
        <v>5007</v>
      </c>
      <c r="FQ89" s="27" t="s">
        <v>5007</v>
      </c>
      <c r="FR89" s="27" t="s">
        <v>5007</v>
      </c>
      <c r="FS89" s="27" t="s">
        <v>5007</v>
      </c>
      <c r="FT89" s="27">
        <f>work!GM89</f>
        <v>4.1195527154443681E-5</v>
      </c>
      <c r="FU89" s="27" t="str">
        <f>work!GN89</f>
        <v>.</v>
      </c>
      <c r="FV89" s="27" t="str">
        <f>work!GO89</f>
        <v>.</v>
      </c>
      <c r="FW89" s="27" t="s">
        <v>5007</v>
      </c>
      <c r="FX89" s="27"/>
      <c r="FY89" s="27">
        <f t="shared" si="60"/>
        <v>10858.904</v>
      </c>
      <c r="FZ89">
        <f t="shared" si="62"/>
        <v>63</v>
      </c>
      <c r="GA89" t="str">
        <f>work!HC89</f>
        <v>.</v>
      </c>
      <c r="GB89" t="str">
        <f>IF(ISNUMBER(work!HA89+work!HB89),work!HA89+work!HB89,".")</f>
        <v>.</v>
      </c>
      <c r="GC89" t="str">
        <f>IF(ISNUMBER(work!HK89-work!HC89),work!HK89-work!HC89,".")</f>
        <v>.</v>
      </c>
      <c r="GD89" t="str">
        <f>IF(ISNUMBER(work!HI89+work!HJ89-work!HA89-work!HB89),(work!HI89+work!HJ89-work!HA89-work!HB89),".")</f>
        <v>.</v>
      </c>
      <c r="GH89">
        <f>work!GQ89</f>
        <v>300</v>
      </c>
      <c r="GI89" t="str">
        <f>work!GR89</f>
        <v>.</v>
      </c>
      <c r="GJ89" t="str">
        <f>work!GZ89</f>
        <v>.</v>
      </c>
      <c r="GK89" t="str">
        <f>work!HH89</f>
        <v>.</v>
      </c>
      <c r="GL89">
        <f t="shared" si="61"/>
        <v>0</v>
      </c>
      <c r="GM89" t="str">
        <f>IFERROR(VLOOKUP($F89,AREA_EM_ALLYEAR,Seq!B$1,FALSE),".")</f>
        <v>.</v>
      </c>
      <c r="GN89" t="str">
        <f>IFERROR(VLOOKUP($F89,AREA_EM_ALLYEAR,Seq!C$1,FALSE),".")</f>
        <v>.</v>
      </c>
      <c r="GO89" t="str">
        <f>IFERROR(VLOOKUP($F89,AREA_EM_ALLYEAR,Seq!D$1,FALSE),".")</f>
        <v>.</v>
      </c>
      <c r="GP89" t="str">
        <f>IFERROR(VLOOKUP($F89,AREA_EM_ALLYEAR,Seq!E$1,FALSE),".")</f>
        <v>.</v>
      </c>
      <c r="GQ89" t="str">
        <f>IFERROR(VLOOKUP($F89,AREA_EM_ALLYEAR,Seq!F$1,FALSE),".")</f>
        <v>.</v>
      </c>
      <c r="GR89" t="str">
        <f>IFERROR(VLOOKUP($F89,AREA_EM_ALLYEAR,Seq!G$1,FALSE),".")</f>
        <v>.</v>
      </c>
      <c r="GS89" t="str">
        <f>IFERROR(VLOOKUP($F89,AREA_EM_ALLYEAR,Seq!H$1,FALSE),".")</f>
        <v>.</v>
      </c>
      <c r="GT89" t="str">
        <f>IFERROR(VLOOKUP($F89,AREA_EM_ALLYEAR,Seq!I$1,FALSE),".")</f>
        <v>.</v>
      </c>
      <c r="GU89" t="str">
        <f>IFERROR(VLOOKUP($F89,AREA_EM_ALLYEAR,Seq!J$1,FALSE),".")</f>
        <v>.</v>
      </c>
      <c r="GV89" t="str">
        <f>IFERROR(VLOOKUP($F89,AREA_EM_ALLYEAR,Seq!K$1,FALSE),".")</f>
        <v>.</v>
      </c>
      <c r="GW89" t="str">
        <f>IFERROR(VLOOKUP($F89,AREA_EM_ALLYEAR,Seq!L$1,FALSE),".")</f>
        <v>.</v>
      </c>
      <c r="GX89" t="str">
        <f>IFERROR(VLOOKUP($F89,AREA_EM_ALLYEAR,Seq!M$1,FALSE),".")</f>
        <v>.</v>
      </c>
      <c r="GY89" t="str">
        <f>IFERROR(VLOOKUP($F89,AREA_EM_ALLYEAR,Seq!N$1,FALSE),".")</f>
        <v>.</v>
      </c>
      <c r="GZ89" t="str">
        <f>IFERROR(VLOOKUP($F89,AREA_EM_ALLYEAR,Seq!O$1,FALSE),".")</f>
        <v>.</v>
      </c>
      <c r="HA89" t="str">
        <f t="shared" si="63"/>
        <v>.</v>
      </c>
      <c r="HK89" s="139">
        <f>IFERROR(VLOOKUP(CONCATENATE($G89, ".SP.DYN.LE00.IN"),AREA_WB_6ATTRS,Seq!B$1,FALSE)-VLOOKUP("CHN.SP.DYN.LE00.IN",AREA_WB_6ATTRS,Seq!B$1,FALSE),".")</f>
        <v>-7.8197560975609761</v>
      </c>
      <c r="HL89" s="139">
        <f>IFERROR(VLOOKUP(CONCATENATE($G89, ".SP.DYN.LE00.IN"),AREA_WB_6ATTRS,Seq!C$1,FALSE)-VLOOKUP("CHN.SP.DYN.LE00.IN",AREA_WB_6ATTRS,Seq!C$1,FALSE),".")</f>
        <v>-7.5524390243902602</v>
      </c>
      <c r="HM89" s="139">
        <f>IFERROR(VLOOKUP(CONCATENATE($G89, ".SP.DYN.LE00.IN"),AREA_WB_6ATTRS,Seq!D$1,FALSE)-VLOOKUP("CHN.SP.DYN.LE00.IN",AREA_WB_6ATTRS,Seq!D$1,FALSE),".")</f>
        <v>-7.2990243902438934</v>
      </c>
      <c r="HN89" s="139">
        <f>IFERROR(VLOOKUP(CONCATENATE($G89, ".SP.DYN.LE00.IN"),AREA_WB_6ATTRS,Seq!E$1,FALSE)-VLOOKUP("CHN.SP.DYN.LE00.IN",AREA_WB_6ATTRS,Seq!E$1,FALSE),".")</f>
        <v>-7.0770731707317083</v>
      </c>
      <c r="HO89" s="139">
        <f>IFERROR(VLOOKUP(CONCATENATE($G89, ".SP.DYN.LE00.IN"),AREA_WB_6ATTRS,Seq!F$1,FALSE)-VLOOKUP("CHN.SP.DYN.LE00.IN",AREA_WB_6ATTRS,Seq!F$1,FALSE),".")</f>
        <v>-6.9224878048780454</v>
      </c>
      <c r="HP89" s="139">
        <f>IFERROR(VLOOKUP(CONCATENATE($G89, ".SP.DYN.LE00.IN"),AREA_WB_6ATTRS,Seq!G$1,FALSE)-VLOOKUP("CHN.SP.DYN.LE00.IN",AREA_WB_6ATTRS,Seq!G$1,FALSE),".")</f>
        <v>-6.8657317073170674</v>
      </c>
      <c r="HQ89" s="139">
        <f>IFERROR(VLOOKUP(CONCATENATE($G89, ".SP.DYN.LE00.IN"),AREA_WB_6ATTRS,Seq!H$1,FALSE)-VLOOKUP("CHN.SP.DYN.LE00.IN",AREA_WB_6ATTRS,Seq!H$1,FALSE),".")</f>
        <v>-6.9307804878048813</v>
      </c>
      <c r="HR89" s="139">
        <f>IFERROR(VLOOKUP(CONCATENATE($G89, ".SP.DYN.LE00.IN"),AREA_WB_6ATTRS,Seq!I$1,FALSE)-VLOOKUP("CHN.SP.DYN.LE00.IN",AREA_WB_6ATTRS,Seq!I$1,FALSE),".")</f>
        <v>-7.1395609756097613</v>
      </c>
      <c r="HS89" s="139">
        <f>IFERROR(VLOOKUP(CONCATENATE($G89, ".SP.DYN.LE00.IN"),AREA_WB_6ATTRS,Seq!J$1,FALSE)-VLOOKUP("CHN.SP.DYN.LE00.IN",AREA_WB_6ATTRS,Seq!J$1,FALSE),".")</f>
        <v>-7.5184878048780561</v>
      </c>
      <c r="HT89" s="139">
        <f>IFERROR(VLOOKUP(CONCATENATE($G89, ".SP.DYN.LE00.IN"),AREA_WB_6ATTRS,Seq!K$1,FALSE)-VLOOKUP("CHN.SP.DYN.LE00.IN",AREA_WB_6ATTRS,Seq!K$1,FALSE),".")</f>
        <v>-8.0954634146341533</v>
      </c>
      <c r="HU89" s="139">
        <f>IFERROR(VLOOKUP(CONCATENATE($G89, ".SP.DYN.LE00.IN"),AREA_WB_6ATTRS,Seq!L$1,FALSE)-VLOOKUP("CHN.SP.DYN.LE00.IN",AREA_WB_6ATTRS,Seq!L$1,FALSE),".")</f>
        <v>-8.9308048780487681</v>
      </c>
      <c r="HV89" s="139">
        <f>IFERROR(VLOOKUP(CONCATENATE($G89, ".SP.DYN.LE00.IN"),AREA_WB_6ATTRS,Seq!M$1,FALSE)-VLOOKUP("CHN.SP.DYN.LE00.IN",AREA_WB_6ATTRS,Seq!M$1,FALSE),".")</f>
        <v>-10.082317073170728</v>
      </c>
      <c r="HW89" s="139">
        <f>IFERROR(VLOOKUP(CONCATENATE($G89, ".SP.DYN.LE00.IN"),AREA_WB_6ATTRS,Seq!N$1,FALSE)-VLOOKUP("CHN.SP.DYN.LE00.IN",AREA_WB_6ATTRS,Seq!N$1,FALSE),".")</f>
        <v>-11.546487804878048</v>
      </c>
      <c r="HX89" s="139">
        <f>IFERROR(VLOOKUP(CONCATENATE($G89, ".SP.DYN.LE00.IN"),AREA_WB_6ATTRS,Seq!O$1,FALSE)-VLOOKUP("CHN.SP.DYN.LE00.IN",AREA_WB_6ATTRS,Seq!O$1,FALSE),".")</f>
        <v>-13.283829268292678</v>
      </c>
      <c r="HY89" s="139">
        <f>IFERROR(VLOOKUP(CONCATENATE($G89, ".SP.DYN.LE00.IN"),AREA_WB_6ATTRS,Seq!P$1,FALSE)-VLOOKUP("CHN.SP.DYN.LE00.IN",AREA_WB_6ATTRS,Seq!P$1,FALSE),".")</f>
        <v>-15.234902439024388</v>
      </c>
      <c r="HZ89" s="139">
        <f>IFERROR(VLOOKUP(CONCATENATE($G89, ".SP.DYN.LE00.IN"),AREA_WB_6ATTRS,Seq!Q$1,FALSE)-VLOOKUP("CHN.SP.DYN.LE00.IN",AREA_WB_6ATTRS,Seq!Q$1,FALSE),".")</f>
        <v>-17.326341463414636</v>
      </c>
      <c r="IA89" s="139">
        <f>IFERROR(VLOOKUP(CONCATENATE($G89, ".SP.DYN.LE00.IN"),AREA_WB_6ATTRS,Seq!R$1,FALSE)-VLOOKUP("CHN.SP.DYN.LE00.IN",AREA_WB_6ATTRS,Seq!R$1,FALSE),".")</f>
        <v>-19.474756097560977</v>
      </c>
      <c r="IB89" s="139">
        <f>IFERROR(VLOOKUP(CONCATENATE($G89, ".SP.DYN.LE00.IN"),AREA_WB_6ATTRS,Seq!S$1,FALSE)-VLOOKUP("CHN.SP.DYN.LE00.IN",AREA_WB_6ATTRS,Seq!S$1,FALSE),".")</f>
        <v>-21.577414634146336</v>
      </c>
      <c r="IC89" s="139">
        <f>IFERROR(VLOOKUP(CONCATENATE($G89, ".SP.DYN.LE00.IN"),AREA_WB_6ATTRS,Seq!T$1,FALSE)-VLOOKUP("CHN.SP.DYN.LE00.IN",AREA_WB_6ATTRS,Seq!T$1,FALSE),".")</f>
        <v>-23.527536585365858</v>
      </c>
      <c r="ID89" s="139">
        <f>IFERROR(VLOOKUP(CONCATENATE($G89, ".SP.DYN.LE00.IN"),AREA_WB_6ATTRS,Seq!U$1,FALSE)-VLOOKUP("CHN.SP.DYN.LE00.IN",AREA_WB_6ATTRS,Seq!U$1,FALSE),".")</f>
        <v>-25.235902439024407</v>
      </c>
      <c r="IE89" s="139">
        <f>IFERROR(VLOOKUP(CONCATENATE($G89, ".SP.DYN.LE00.IN"),AREA_WB_6ATTRS,Seq!V$1,FALSE)-VLOOKUP("CHN.SP.DYN.LE00.IN",AREA_WB_6ATTRS,Seq!V$1,FALSE),".")</f>
        <v>-26.623731707317077</v>
      </c>
      <c r="IF89" s="139">
        <f>IFERROR(VLOOKUP(CONCATENATE($G89, ".SP.DYN.LE00.IN"),AREA_WB_6ATTRS,Seq!W$1,FALSE)-VLOOKUP("CHN.SP.DYN.LE00.IN",AREA_WB_6ATTRS,Seq!W$1,FALSE),".")</f>
        <v>-27.637097560975619</v>
      </c>
      <c r="IG89" s="139">
        <f>IFERROR(VLOOKUP(CONCATENATE($G89, ".SP.DYN.LE00.IN"),AREA_WB_6ATTRS,Seq!X$1,FALSE)-VLOOKUP("CHN.SP.DYN.LE00.IN",AREA_WB_6ATTRS,Seq!X$1,FALSE),".")</f>
        <v>-28.294658536585359</v>
      </c>
      <c r="IH89" s="139">
        <f>IFERROR(VLOOKUP(CONCATENATE($G89, ".SP.DYN.LE00.IN"),AREA_WB_6ATTRS,Seq!Y$1,FALSE)-VLOOKUP("CHN.SP.DYN.LE00.IN",AREA_WB_6ATTRS,Seq!Y$1,FALSE),".")</f>
        <v>-28.621390243902432</v>
      </c>
      <c r="II89" s="139">
        <f>IFERROR(VLOOKUP(CONCATENATE($G89, ".SP.DYN.LE00.IN"),AREA_WB_6ATTRS,Seq!Z$1,FALSE)-VLOOKUP("CHN.SP.DYN.LE00.IN",AREA_WB_6ATTRS,Seq!Z$1,FALSE),".")</f>
        <v>-28.625365853658543</v>
      </c>
      <c r="IJ89" s="139">
        <f>IFERROR(VLOOKUP(CONCATENATE($G89, ".SP.DYN.LE00.IN"),AREA_WB_6ATTRS,Seq!AA$1,FALSE)-VLOOKUP("CHN.SP.DYN.LE00.IN",AREA_WB_6ATTRS,Seq!AA$1,FALSE),".")</f>
        <v>-28.309731707317084</v>
      </c>
      <c r="IK89" s="139">
        <f>IFERROR(VLOOKUP(CONCATENATE($G89, ".SP.DYN.LE00.IN"),AREA_WB_6ATTRS,Seq!AB$1,FALSE)-VLOOKUP("CHN.SP.DYN.LE00.IN",AREA_WB_6ATTRS,Seq!AB$1,FALSE),".")</f>
        <v>-27.687951219512193</v>
      </c>
      <c r="IL89" s="139">
        <f>IFERROR(VLOOKUP(CONCATENATE($G89, ".SP.DYN.LE00.IN"),AREA_WB_6ATTRS,Seq!AC$1,FALSE)-VLOOKUP("CHN.SP.DYN.LE00.IN",AREA_WB_6ATTRS,Seq!AC$1,FALSE),".")</f>
        <v>-26.815512195121947</v>
      </c>
      <c r="IM89" s="139">
        <f>IFERROR(VLOOKUP(CONCATENATE($G89, ".SP.DYN.LE00.IN"),AREA_WB_6ATTRS,Seq!AD$1,FALSE)-VLOOKUP("CHN.SP.DYN.LE00.IN",AREA_WB_6ATTRS,Seq!AD$1,FALSE),".")</f>
        <v>-25.764731707317075</v>
      </c>
      <c r="IN89" s="139">
        <f>IFERROR(VLOOKUP(CONCATENATE($G89, ".SP.DYN.LE00.IN"),AREA_WB_6ATTRS,Seq!AE$1,FALSE)-VLOOKUP("CHN.SP.DYN.LE00.IN",AREA_WB_6ATTRS,Seq!AE$1,FALSE),".")</f>
        <v>-24.606024390243903</v>
      </c>
      <c r="IO89" s="139">
        <f>IFERROR(VLOOKUP(CONCATENATE($G89, ".SP.DYN.LE00.IN"),AREA_WB_6ATTRS,Seq!AF$1,FALSE)-VLOOKUP("CHN.SP.DYN.LE00.IN",AREA_WB_6ATTRS,Seq!AF$1,FALSE),".")</f>
        <v>-23.412219512195136</v>
      </c>
      <c r="IP89" s="139" t="str">
        <f>IFERROR(VLOOKUP(CONCATENATE($G89, ".SP.DYN.LE00.IN"),AREA_WB_6ATTRS,Seq!AG$1,FALSE)-VLOOKUP("CHN.SP.DYN.LE00.IN",AREA_WB_6ATTRS,Seq!AG$1,FALSE),".")</f>
        <v>.</v>
      </c>
      <c r="IW89">
        <f>IFERROR(VLOOKUP(CONCATENATE($G89, ".SP.DYN.LE00.IN"),AREA_WB_6ATTRS,Seq!B$1,FALSE),".")</f>
        <v>59.174048780487816</v>
      </c>
      <c r="IX89">
        <f>IFERROR(VLOOKUP(CONCATENATE($G89, ".SP.DYN.LE00.IN"),AREA_WB_6ATTRS,Seq!C$1,FALSE),".")</f>
        <v>59.710487804878049</v>
      </c>
      <c r="IY89">
        <f>IFERROR(VLOOKUP(CONCATENATE($G89, ".SP.DYN.LE00.IN"),AREA_WB_6ATTRS,Seq!D$1,FALSE),".")</f>
        <v>60.235878048780499</v>
      </c>
      <c r="IZ89">
        <f>IFERROR(VLOOKUP(CONCATENATE($G89, ".SP.DYN.LE00.IN"),AREA_WB_6ATTRS,Seq!E$1,FALSE),".")</f>
        <v>60.722780487804883</v>
      </c>
      <c r="JA89">
        <f>IFERROR(VLOOKUP(CONCATENATE($G89, ".SP.DYN.LE00.IN"),AREA_WB_6ATTRS,Seq!F$1,FALSE),".")</f>
        <v>61.136780487804884</v>
      </c>
      <c r="JB89">
        <f>IFERROR(VLOOKUP(CONCATENATE($G89, ".SP.DYN.LE00.IN"),AREA_WB_6ATTRS,Seq!G$1,FALSE),".")</f>
        <v>61.447414634146355</v>
      </c>
      <c r="JC89">
        <f>IFERROR(VLOOKUP(CONCATENATE($G89, ".SP.DYN.LE00.IN"),AREA_WB_6ATTRS,Seq!H$1,FALSE),".")</f>
        <v>61.628707317073179</v>
      </c>
      <c r="JD89">
        <f>IFERROR(VLOOKUP(CONCATENATE($G89, ".SP.DYN.LE00.IN"),AREA_WB_6ATTRS,Seq!I$1,FALSE),".")</f>
        <v>61.657756097560984</v>
      </c>
      <c r="JE89">
        <f>IFERROR(VLOOKUP(CONCATENATE($G89, ".SP.DYN.LE00.IN"),AREA_WB_6ATTRS,Seq!J$1,FALSE),".")</f>
        <v>61.508634146341471</v>
      </c>
      <c r="JF89">
        <f>IFERROR(VLOOKUP(CONCATENATE($G89, ".SP.DYN.LE00.IN"),AREA_WB_6ATTRS,Seq!K$1,FALSE),".")</f>
        <v>61.151463414634151</v>
      </c>
      <c r="JG89">
        <f>IFERROR(VLOOKUP(CONCATENATE($G89, ".SP.DYN.LE00.IN"),AREA_WB_6ATTRS,Seq!L$1,FALSE),".")</f>
        <v>60.528926829268308</v>
      </c>
      <c r="JH89">
        <f>IFERROR(VLOOKUP(CONCATENATE($G89, ".SP.DYN.LE00.IN"),AREA_WB_6ATTRS,Seq!M$1,FALSE),".")</f>
        <v>59.581707317073182</v>
      </c>
      <c r="JI89">
        <f>IFERROR(VLOOKUP(CONCATENATE($G89, ".SP.DYN.LE00.IN"),AREA_WB_6ATTRS,Seq!N$1,FALSE),".")</f>
        <v>58.315341463414633</v>
      </c>
      <c r="JJ89">
        <f>IFERROR(VLOOKUP(CONCATENATE($G89, ".SP.DYN.LE00.IN"),AREA_WB_6ATTRS,Seq!O$1,FALSE),".")</f>
        <v>56.770804878048793</v>
      </c>
      <c r="JK89">
        <f>IFERROR(VLOOKUP(CONCATENATE($G89, ".SP.DYN.LE00.IN"),AREA_WB_6ATTRS,Seq!P$1,FALSE),".")</f>
        <v>55.008024390243911</v>
      </c>
      <c r="JL89">
        <f>IFERROR(VLOOKUP(CONCATENATE($G89, ".SP.DYN.LE00.IN"),AREA_WB_6ATTRS,Seq!Q$1,FALSE),".")</f>
        <v>53.098390243902443</v>
      </c>
      <c r="JM89">
        <f>IFERROR(VLOOKUP(CONCATENATE($G89, ".SP.DYN.LE00.IN"),AREA_WB_6ATTRS,Seq!R$1,FALSE),".")</f>
        <v>51.124268292682935</v>
      </c>
      <c r="JN89">
        <f>IFERROR(VLOOKUP(CONCATENATE($G89, ".SP.DYN.LE00.IN"),AREA_WB_6ATTRS,Seq!S$1,FALSE),".")</f>
        <v>49.188902439024403</v>
      </c>
      <c r="JO89">
        <f>IFERROR(VLOOKUP(CONCATENATE($G89, ".SP.DYN.LE00.IN"),AREA_WB_6ATTRS,Seq!T$1,FALSE),".")</f>
        <v>47.399560975609766</v>
      </c>
      <c r="JP89">
        <f>IFERROR(VLOOKUP(CONCATENATE($G89, ".SP.DYN.LE00.IN"),AREA_WB_6ATTRS,Seq!U$1,FALSE),".")</f>
        <v>45.84748780487805</v>
      </c>
      <c r="JQ89">
        <f>IFERROR(VLOOKUP(CONCATENATE($G89, ".SP.DYN.LE00.IN"),AREA_WB_6ATTRS,Seq!V$1,FALSE),".")</f>
        <v>44.617975609756101</v>
      </c>
      <c r="JR89">
        <f>IFERROR(VLOOKUP(CONCATENATE($G89, ".SP.DYN.LE00.IN"),AREA_WB_6ATTRS,Seq!W$1,FALSE),".")</f>
        <v>43.768439024390247</v>
      </c>
      <c r="JS89">
        <f>IFERROR(VLOOKUP(CONCATENATE($G89, ".SP.DYN.LE00.IN"),AREA_WB_6ATTRS,Seq!X$1,FALSE),".")</f>
        <v>43.284780487804881</v>
      </c>
      <c r="JT89">
        <f>IFERROR(VLOOKUP(CONCATENATE($G89, ".SP.DYN.LE00.IN"),AREA_WB_6ATTRS,Seq!Y$1,FALSE),".")</f>
        <v>43.143487804878056</v>
      </c>
      <c r="JU89">
        <f>IFERROR(VLOOKUP(CONCATENATE($G89, ".SP.DYN.LE00.IN"),AREA_WB_6ATTRS,Seq!Z$1,FALSE),".")</f>
        <v>43.336975609756102</v>
      </c>
      <c r="JV89">
        <f>IFERROR(VLOOKUP(CONCATENATE($G89, ".SP.DYN.LE00.IN"),AREA_WB_6ATTRS,Seq!AA$1,FALSE),".")</f>
        <v>43.861585365853657</v>
      </c>
      <c r="JW89">
        <f>IFERROR(VLOOKUP(CONCATENATE($G89, ".SP.DYN.LE00.IN"),AREA_WB_6ATTRS,Seq!AB$1,FALSE),".")</f>
        <v>44.701780487804889</v>
      </c>
      <c r="JX89">
        <f>IFERROR(VLOOKUP(CONCATENATE($G89, ".SP.DYN.LE00.IN"),AREA_WB_6ATTRS,Seq!AC$1,FALSE),".")</f>
        <v>45.797073170731714</v>
      </c>
      <c r="JY89">
        <f>IFERROR(VLOOKUP(CONCATENATE($G89, ".SP.DYN.LE00.IN"),AREA_WB_6ATTRS,Seq!AD$1,FALSE),".")</f>
        <v>47.070609756097561</v>
      </c>
      <c r="JZ89">
        <f>IFERROR(VLOOKUP(CONCATENATE($G89, ".SP.DYN.LE00.IN"),AREA_WB_6ATTRS,Seq!AE$1,FALSE),".")</f>
        <v>48.450487804878051</v>
      </c>
      <c r="KA89">
        <f>IFERROR(VLOOKUP(CONCATENATE($G89, ".SP.DYN.LE00.IN"),AREA_WB_6ATTRS,Seq!AF$1,FALSE),".")</f>
        <v>49.860878048780492</v>
      </c>
      <c r="KB89" t="str">
        <f>IFERROR(VLOOKUP(CONCATENATE($G89, ".SP.DYN.LE00.IN"),AREA_WB_6ATTRS,Seq!AG$1,FALSE),".")</f>
        <v>.</v>
      </c>
      <c r="KK89">
        <f t="shared" si="66"/>
        <v>78</v>
      </c>
      <c r="KL89">
        <f t="shared" si="64"/>
        <v>0</v>
      </c>
      <c r="KM89">
        <f t="shared" si="67"/>
        <v>45022049.485776998</v>
      </c>
      <c r="KN89">
        <f t="shared" si="68"/>
        <v>-43897661.978835382</v>
      </c>
      <c r="KO89" t="str">
        <f t="shared" si="65"/>
        <v>.</v>
      </c>
      <c r="KP89" t="str">
        <f>work!HA89</f>
        <v>.</v>
      </c>
      <c r="KQ89" t="str">
        <f>work!HB89</f>
        <v>.</v>
      </c>
      <c r="KR89" t="str">
        <f>work!HC89</f>
        <v>.</v>
      </c>
      <c r="KS89" t="str">
        <f>IF(ISNUMBER(work!HI89-work!HA89),work!HI89-work!HA89,".")</f>
        <v>.</v>
      </c>
      <c r="KT89" t="str">
        <f>IF(ISNUMBER(work!HJ89-work!HB89),work!HJ89-work!HB89,".")</f>
        <v>.</v>
      </c>
      <c r="KU89" t="str">
        <f>IF(ISNUMBER(work!HK89-work!HC89),work!HK89-work!HC89,".")</f>
        <v>.</v>
      </c>
      <c r="KW89">
        <f>IFERROR(work!HR89/work!HV89,".")</f>
        <v>2.2520221511095878E-5</v>
      </c>
      <c r="KX89">
        <f>IFERROR(work!HS89/work!HW89,".")</f>
        <v>1.4816766308623492E-5</v>
      </c>
      <c r="KY89">
        <f>IFERROR(work!HT89/work!HX89,".")</f>
        <v>1.1400712400008928E-5</v>
      </c>
      <c r="KZ89">
        <f>IFERROR(work!HU89/work!HY89,".")</f>
        <v>0</v>
      </c>
    </row>
    <row r="90" spans="1:312">
      <c r="A90" s="24">
        <f t="shared" si="44"/>
        <v>89</v>
      </c>
      <c r="B90" s="24" t="str">
        <f t="shared" si="45"/>
        <v>Out</v>
      </c>
      <c r="C90" s="24" t="str">
        <f t="shared" si="46"/>
        <v>Out</v>
      </c>
      <c r="D90" s="24" t="str">
        <f t="shared" si="47"/>
        <v>Out67</v>
      </c>
      <c r="E90" s="25" t="s">
        <v>2816</v>
      </c>
      <c r="F90" s="26" t="str">
        <f t="shared" si="48"/>
        <v>Lesotho</v>
      </c>
      <c r="G90" s="166" t="s">
        <v>1471</v>
      </c>
      <c r="H90" s="166" t="s">
        <v>5007</v>
      </c>
      <c r="I90" s="166" t="s">
        <v>5007</v>
      </c>
      <c r="J90" s="180" t="s">
        <v>5007</v>
      </c>
      <c r="K90" s="180" t="s">
        <v>5007</v>
      </c>
      <c r="L90" s="27">
        <f>IFERROR(VLOOKUP($F90,Area_FDI_84_96,Seq!B$1,FALSE),0)</f>
        <v>0</v>
      </c>
      <c r="M90" s="27">
        <f>IFERROR(VLOOKUP($F90,Area_FDI_84_96,Seq!C$1,FALSE),0)</f>
        <v>0</v>
      </c>
      <c r="N90" s="27">
        <f>IFERROR(VLOOKUP($F90,Area_FDI_84_96,Seq!D$1,FALSE),0)</f>
        <v>0</v>
      </c>
      <c r="O90" s="27">
        <f>IFERROR(VLOOKUP($F90,Area_FDI_84_96,Seq!E$1,FALSE),0)</f>
        <v>0</v>
      </c>
      <c r="P90" s="27">
        <f>IFERROR(VLOOKUP($F90,Area_FDI_84_96,Seq!F$1,FALSE),0)</f>
        <v>0</v>
      </c>
      <c r="Q90" s="27">
        <f>IFERROR(VLOOKUP($F90,Area_FDI_84_96,Seq!G$1,FALSE),0)</f>
        <v>0</v>
      </c>
      <c r="R90" s="27">
        <f>IFERROR(VLOOKUP($F90,Area_FDI_84_96,Seq!H$1,FALSE),0)</f>
        <v>0</v>
      </c>
      <c r="S90" s="27">
        <f>IFERROR(VLOOKUP($F90,Area_FDI_84_96,Seq!I$1,FALSE),0)</f>
        <v>0</v>
      </c>
      <c r="T90" s="27">
        <f>IFERROR(VALUE(VLOOKUP($E90,Area_FDI_92_95,Seq!B$1,FALSE)),0)</f>
        <v>0</v>
      </c>
      <c r="U90" s="27">
        <f>IFERROR(VALUE(VLOOKUP($E90,Area_FDI_92_95,Seq!C$1,FALSE)),0)</f>
        <v>0</v>
      </c>
      <c r="V90" s="27">
        <f>IFERROR(VALUE(VLOOKUP($E90,Area_FDI_92_95,Seq!D$1,FALSE)),0)</f>
        <v>0</v>
      </c>
      <c r="W90" s="27">
        <f>IFERROR(VALUE(VLOOKUP($E90,Area_FDI_92_95,Seq!E$1,FALSE)),0)</f>
        <v>0</v>
      </c>
      <c r="X90" s="27">
        <f>IFERROR(VALUE(VLOOKUP($E90,Area_FDI_96_99,Seq!B$1,FALSE)),0)</f>
        <v>100</v>
      </c>
      <c r="Y90" s="27">
        <f>IFERROR(VALUE(VLOOKUP($E90,Area_FDI_96_99,Seq!C$1,FALSE)),0)</f>
        <v>0</v>
      </c>
      <c r="Z90" s="27">
        <f>IFERROR(VALUE(VLOOKUP($E90,Area_FDI_96_99,Seq!D$1,FALSE)),0)</f>
        <v>25</v>
      </c>
      <c r="AA90" s="27">
        <f>IFERROR(VALUE(VLOOKUP($E90,Area_FDI_96_99,Seq!E$1,FALSE)),0)</f>
        <v>0</v>
      </c>
      <c r="AB90" s="27">
        <f t="shared" si="49"/>
        <v>8</v>
      </c>
      <c r="AC90" s="27">
        <f t="shared" si="50"/>
        <v>0</v>
      </c>
      <c r="AD90" s="27">
        <f t="shared" si="51"/>
        <v>200</v>
      </c>
      <c r="AE90" s="27">
        <f t="shared" si="52"/>
        <v>0</v>
      </c>
      <c r="AF90" s="27">
        <f t="shared" si="53"/>
        <v>0</v>
      </c>
      <c r="AG90" s="27">
        <f t="shared" si="54"/>
        <v>12</v>
      </c>
      <c r="AH90" s="27">
        <f t="shared" si="55"/>
        <v>22</v>
      </c>
      <c r="AI90" s="27">
        <f t="shared" si="56"/>
        <v>0</v>
      </c>
      <c r="AJ90" s="27">
        <f t="shared" si="57"/>
        <v>0</v>
      </c>
      <c r="AK90" s="27">
        <f t="shared" si="58"/>
        <v>0</v>
      </c>
      <c r="AL90" s="27">
        <f t="shared" si="59"/>
        <v>0</v>
      </c>
      <c r="AM90" s="27"/>
      <c r="AN90" s="27"/>
      <c r="AO90" s="27"/>
      <c r="AP90" s="27"/>
      <c r="AQ90" s="27"/>
      <c r="AR90" s="27"/>
      <c r="AS90" s="27"/>
      <c r="AT90" s="27">
        <f>IFERROR(work!D90+work!AP90,".")</f>
        <v>18331777.53388764</v>
      </c>
      <c r="AU90" s="27">
        <f>IFERROR(work!E90+work!AQ90,".")</f>
        <v>19283332.999121703</v>
      </c>
      <c r="AV90" s="27">
        <f>IFERROR(work!F90+work!AR90,".")</f>
        <v>21035634.654840533</v>
      </c>
      <c r="AW90" s="27">
        <f>IFERROR(work!G90+work!AS90,".")</f>
        <v>23323037.33186803</v>
      </c>
      <c r="AX90" s="27">
        <f>IFERROR(work!H90+work!AT90,".")</f>
        <v>26866331.693966888</v>
      </c>
      <c r="AY90" s="27">
        <f>IFERROR(work!I90+work!AU90,".")</f>
        <v>30489750.829772688</v>
      </c>
      <c r="AZ90" s="27">
        <f>IFERROR(work!J90+work!AV90,".")</f>
        <v>33169250.839594599</v>
      </c>
      <c r="BA90" s="27">
        <f>IFERROR(work!K90+work!AW90,".")</f>
        <v>37008656.425174095</v>
      </c>
      <c r="BB90" s="27">
        <f>IFERROR(work!L90+work!AX90,".")</f>
        <v>41189627.210341863</v>
      </c>
      <c r="BC90" s="27">
        <f>IFERROR(work!M90+work!AY90,".")</f>
        <v>42879600.26746659</v>
      </c>
      <c r="BD90" s="27">
        <f>IFERROR(work!N90+work!AZ90,".")</f>
        <v>44510291.877560474</v>
      </c>
      <c r="BE90" s="27">
        <f>IFERROR(work!O90+work!BA90,".")</f>
        <v>48601784.782767944</v>
      </c>
      <c r="BF90" s="27">
        <f>IFERROR(work!P90+work!BB90,".")</f>
        <v>55499708.775832482</v>
      </c>
      <c r="BG90" s="27">
        <f>IFERROR(work!Q90+work!BC90,".")</f>
        <v>63263734.470873937</v>
      </c>
      <c r="BH90" s="27">
        <f>IFERROR(work!R90+work!BD90,".")</f>
        <v>71547031.210472405</v>
      </c>
      <c r="BI90" s="27">
        <f>IFERROR(work!S90+work!BE90,".")</f>
        <v>79340138.924602047</v>
      </c>
      <c r="BJ90" s="27">
        <f>IFERROR(work!T90+work!BF90,".")</f>
        <v>87270872.623052567</v>
      </c>
      <c r="BK90" s="27">
        <f>IFERROR(work!U90+work!BG90,".")</f>
        <v>95383285.335877419</v>
      </c>
      <c r="BL90" s="27">
        <f>IFERROR(work!V90+work!BH90,".")</f>
        <v>102821641.15832277</v>
      </c>
      <c r="BM90" s="27">
        <f>IFERROR(work!W90+work!BI90,".")</f>
        <v>110631006.02207795</v>
      </c>
      <c r="BN90" s="27">
        <f>IFERROR(work!X90+work!BJ90,".")</f>
        <v>119922076.71888715</v>
      </c>
      <c r="BO90" s="27">
        <f>IFERROR(work!Y90+work!BK90,".")</f>
        <v>129872525.16972005</v>
      </c>
      <c r="BP90" s="27">
        <f>IFERROR(work!Z90+work!BL90,".")</f>
        <v>141684686.15695241</v>
      </c>
      <c r="BQ90" s="27">
        <f>IFERROR(work!AA90+work!BM90,".")</f>
        <v>155848715.18727085</v>
      </c>
      <c r="BR90" s="27">
        <f>IFERROR(work!AB90+work!BN90,".")</f>
        <v>171583007.08176845</v>
      </c>
      <c r="BS90" s="27">
        <f>IFERROR(work!AC90+work!BO90,".")</f>
        <v>190964685.55676091</v>
      </c>
      <c r="BT90" s="27">
        <f>IFERROR(work!AD90+work!BP90,".")</f>
        <v>215209979.16465816</v>
      </c>
      <c r="BU90" s="27">
        <f>IFERROR(work!AE90+work!BQ90,".")</f>
        <v>245761299.76406378</v>
      </c>
      <c r="BV90" s="27">
        <f>IFERROR(work!AF90+work!BR90,".")</f>
        <v>269350431.91942924</v>
      </c>
      <c r="BW90" s="27">
        <f>IFERROR(work!AG90+work!BS90,".")</f>
        <v>294124392.93677491</v>
      </c>
      <c r="BX90" s="27">
        <f>IFERROR(work!AH90+work!BT90,".")</f>
        <v>324708447.08308113</v>
      </c>
      <c r="BY90" s="27">
        <f>IFERROR(work!AI90+work!BU90,".")</f>
        <v>354253355.05646652</v>
      </c>
      <c r="BZ90" s="27"/>
      <c r="CA90" s="27"/>
      <c r="CB90" s="27"/>
      <c r="CC90" s="27"/>
      <c r="CD90" s="27"/>
      <c r="CE90" s="27"/>
      <c r="CF90" s="27">
        <f>IFERROR(work!AP90-work!D90,".")</f>
        <v>-18256446.553833738</v>
      </c>
      <c r="CG90" s="27">
        <f>IFERROR(work!AQ90-work!E90,".")</f>
        <v>-19207478.741161197</v>
      </c>
      <c r="CH90" s="27">
        <f>IFERROR(work!AR90-work!F90,".")</f>
        <v>-20957840.953808133</v>
      </c>
      <c r="CI90" s="27">
        <f>IFERROR(work!AS90-work!G90,".")</f>
        <v>-23247727.118123494</v>
      </c>
      <c r="CJ90" s="27">
        <f>IFERROR(work!AT90-work!H90,".")</f>
        <v>-26783188.95242326</v>
      </c>
      <c r="CK90" s="27">
        <f>IFERROR(work!AU90-work!I90,".")</f>
        <v>-30402455.103880055</v>
      </c>
      <c r="CL90" s="27">
        <f>IFERROR(work!AV90-work!J90,".")</f>
        <v>-33081469.216219623</v>
      </c>
      <c r="CM90" s="27">
        <f>IFERROR(work!AW90-work!K90,".")</f>
        <v>-36927147.157114588</v>
      </c>
      <c r="CN90" s="27">
        <f>IFERROR(work!AX90-work!L90,".")</f>
        <v>-41100922.176745422</v>
      </c>
      <c r="CO90" s="27">
        <f>IFERROR(work!AY90-work!M90,".")</f>
        <v>-42784861.644491419</v>
      </c>
      <c r="CP90" s="27">
        <f>IFERROR(work!AZ90-work!N90,".")</f>
        <v>-44409419.587051906</v>
      </c>
      <c r="CQ90" s="27">
        <f>IFERROR(work!BA90-work!O90,".")</f>
        <v>-48498540.136588745</v>
      </c>
      <c r="CR90" s="27">
        <f>IFERROR(work!BB90-work!P90,".")</f>
        <v>-55388862.28207276</v>
      </c>
      <c r="CS90" s="27">
        <f>IFERROR(work!BC90-work!Q90,".")</f>
        <v>-63149236.53513822</v>
      </c>
      <c r="CT90" s="27">
        <f>IFERROR(work!BD90-work!R90,".")</f>
        <v>-71426038.997327179</v>
      </c>
      <c r="CU90" s="27">
        <f>IFERROR(work!BE90-work!S90,".")</f>
        <v>-79216995.935847655</v>
      </c>
      <c r="CV90" s="27">
        <f>IFERROR(work!BF90-work!T90,".")</f>
        <v>-87141975.723442256</v>
      </c>
      <c r="CW90" s="27">
        <f>IFERROR(work!BG90-work!U90,".")</f>
        <v>-95249957.906841427</v>
      </c>
      <c r="CX90" s="27">
        <f>IFERROR(work!BH90-work!V90,".")</f>
        <v>-102680995.05732827</v>
      </c>
      <c r="CY90" s="27">
        <f>IFERROR(work!BI90-work!W90,".")</f>
        <v>-110489830.54596254</v>
      </c>
      <c r="CZ90" s="27">
        <f>IFERROR(work!BJ90-work!X90,".")</f>
        <v>-119772910.12086871</v>
      </c>
      <c r="DA90" s="27">
        <f>IFERROR(work!BK90-work!Y90,".")</f>
        <v>-129717145.57773551</v>
      </c>
      <c r="DB90" s="27">
        <f>IFERROR(work!BL90-work!Z90,".")</f>
        <v>-141527644.62852159</v>
      </c>
      <c r="DC90" s="27">
        <f>IFERROR(work!BM90-work!AA90,".")</f>
        <v>-155684848.67675015</v>
      </c>
      <c r="DD90" s="27">
        <f>IFERROR(work!BN90-work!AB90,".")</f>
        <v>-171415446.7325201</v>
      </c>
      <c r="DE90" s="27">
        <f>IFERROR(work!BO90-work!AC90,".")</f>
        <v>-190792593.53854185</v>
      </c>
      <c r="DF90" s="27">
        <f>IFERROR(work!BP90-work!AD90,".")</f>
        <v>-215030474.37574646</v>
      </c>
      <c r="DG90" s="27">
        <f>IFERROR(work!BQ90-work!AE90,".")</f>
        <v>-245573298.17907977</v>
      </c>
      <c r="DH90" s="27">
        <f>IFERROR(work!BR90-work!AF90,".")</f>
        <v>-269152287.42625529</v>
      </c>
      <c r="DI90" s="27">
        <f>IFERROR(work!BS90-work!AG90,".")</f>
        <v>-293920576.58871371</v>
      </c>
      <c r="DJ90" s="27">
        <f>IFERROR(work!BT90-work!AH90,".")</f>
        <v>-324493199.2730583</v>
      </c>
      <c r="DK90" s="27">
        <f>IFERROR(work!BU90-work!AI90,".")</f>
        <v>-354025641.11808139</v>
      </c>
      <c r="DL90" s="27"/>
      <c r="DM90" s="27"/>
      <c r="DN90" s="27"/>
      <c r="DO90" s="27"/>
      <c r="DP90" s="27"/>
      <c r="DQ90" s="27"/>
      <c r="DR90" s="27"/>
      <c r="DS90" s="27" t="str">
        <f>IFERROR(work!DO90-work!CC90,".")</f>
        <v>.</v>
      </c>
      <c r="DT90" s="27" t="str">
        <f>IFERROR(work!DP90-work!CD90,".")</f>
        <v>.</v>
      </c>
      <c r="DU90" s="27" t="str">
        <f>IFERROR(work!DQ90-work!CE90,".")</f>
        <v>.</v>
      </c>
      <c r="DV90" s="27" t="str">
        <f>IFERROR(work!DR90-work!CF90,".")</f>
        <v>.</v>
      </c>
      <c r="DW90" s="27" t="str">
        <f>IFERROR(work!DS90-work!CG90,".")</f>
        <v>.</v>
      </c>
      <c r="DX90" s="27" t="str">
        <f>IFERROR(work!DT90-work!CH90,".")</f>
        <v>.</v>
      </c>
      <c r="DY90" s="27" t="str">
        <f>IFERROR(work!DU90-work!CI90,".")</f>
        <v>.</v>
      </c>
      <c r="DZ90" s="27" t="str">
        <f>IFERROR(work!DV90-work!CJ90,".")</f>
        <v>.</v>
      </c>
      <c r="EA90" s="27" t="str">
        <f>IFERROR(work!DW90-work!CK90,".")</f>
        <v>.</v>
      </c>
      <c r="EB90" s="27" t="str">
        <f>IFERROR(work!DX90-work!CL90,".")</f>
        <v>.</v>
      </c>
      <c r="EC90" s="27" t="str">
        <f>IFERROR(work!DY90-work!CM90,".")</f>
        <v>.</v>
      </c>
      <c r="ED90" s="27" t="str">
        <f>IFERROR(work!DZ90-work!CN90,".")</f>
        <v>.</v>
      </c>
      <c r="EE90" s="27" t="str">
        <f>IFERROR(work!EA90-work!CO90,".")</f>
        <v>.</v>
      </c>
      <c r="EF90" s="27" t="str">
        <f>IFERROR(work!EB90-work!CP90,".")</f>
        <v>.</v>
      </c>
      <c r="EG90" s="27" t="str">
        <f>IFERROR(work!EC90-work!CQ90,".")</f>
        <v>.</v>
      </c>
      <c r="EH90" s="27" t="str">
        <f>IFERROR(work!ED90-work!CR90,".")</f>
        <v>.</v>
      </c>
      <c r="EI90" s="27" t="str">
        <f>IFERROR(work!EE90-work!CS90,".")</f>
        <v>.</v>
      </c>
      <c r="EJ90" s="27" t="str">
        <f>IFERROR(work!EF90-work!CT90,".")</f>
        <v>.</v>
      </c>
      <c r="EK90" s="27" t="str">
        <f>IFERROR(work!EG90-work!CU90,".")</f>
        <v>.</v>
      </c>
      <c r="EL90" s="27" t="str">
        <f>IFERROR(work!EH90-work!CV90,".")</f>
        <v>.</v>
      </c>
      <c r="EM90" s="27" t="str">
        <f>IFERROR(work!EI90-work!CW90,".")</f>
        <v>.</v>
      </c>
      <c r="EN90" s="27" t="str">
        <f>IFERROR(work!EJ90-work!CX90,".")</f>
        <v>.</v>
      </c>
      <c r="EO90" s="27" t="str">
        <f>IFERROR(work!EK90-work!CY90,".")</f>
        <v>.</v>
      </c>
      <c r="EP90" s="27" t="str">
        <f>IFERROR(work!EL90-work!CZ90,".")</f>
        <v>.</v>
      </c>
      <c r="EQ90" s="27" t="str">
        <f>IFERROR(work!EM90-work!DA90,".")</f>
        <v>.</v>
      </c>
      <c r="ER90" s="27" t="str">
        <f>IFERROR(work!EN90-work!DB90,".")</f>
        <v>.</v>
      </c>
      <c r="ES90" s="27" t="str">
        <f>IFERROR(work!EO90-work!DC90,".")</f>
        <v>.</v>
      </c>
      <c r="ET90" s="27" t="str">
        <f>IFERROR(work!EP90-work!DD90,".")</f>
        <v>.</v>
      </c>
      <c r="EU90" s="27" t="str">
        <f>IFERROR(work!EQ90-work!DE90,".")</f>
        <v>.</v>
      </c>
      <c r="EV90" s="27" t="str">
        <f>IFERROR(work!ER90-work!DF90,".")</f>
        <v>.</v>
      </c>
      <c r="EW90" s="27" t="str">
        <f>IFERROR(work!ES90-work!DG90,".")</f>
        <v>.</v>
      </c>
      <c r="EX90" s="27" t="str">
        <f>IFERROR(work!ET90-work!DH90,".")</f>
        <v>.</v>
      </c>
      <c r="EY90" s="27"/>
      <c r="EZ90" s="27"/>
      <c r="FA90" s="27"/>
      <c r="FB90" s="27"/>
      <c r="FC90" s="27"/>
      <c r="FD90" s="27"/>
      <c r="FE90" s="27" t="str">
        <f>IF(ISNUMBER(work!GZ90/work!HD90),work!GZ90/work!HD90,".")</f>
        <v>.</v>
      </c>
      <c r="FF90" s="27" t="str">
        <f>IF(ISNUMBER(work!HA90/work!HE90),work!HA90/work!HE90,".")</f>
        <v>.</v>
      </c>
      <c r="FG90" s="27" t="str">
        <f>IF(ISNUMBER(work!HB90/work!HF90),work!HB90/work!HF90,".")</f>
        <v>.</v>
      </c>
      <c r="FH90" s="27" t="str">
        <f>IF(ISNUMBER(work!HC90/work!HG90),work!HC90/work!HG90,".")</f>
        <v>.</v>
      </c>
      <c r="FI90" s="27" t="str">
        <f>IF(ISNUMBER((work!HA90+work!HB90)/(work!HE90+work!HF90)),(work!HA90+work!HB90)/(work!HE90+work!HF90),".")</f>
        <v>.</v>
      </c>
      <c r="FJ90" s="27" t="str">
        <f>IF(ISNUMBER(work!HH90/work!HL90),work!HH90/work!HL90,".")</f>
        <v>.</v>
      </c>
      <c r="FK90" s="27" t="str">
        <f>IF(ISNUMBER(work!HI90/work!HM90),work!HI90/work!HM90,".")</f>
        <v>.</v>
      </c>
      <c r="FL90" s="27" t="str">
        <f>IF(ISNUMBER(work!HJ90/work!HN90),work!HJ90/work!HN90,".")</f>
        <v>.</v>
      </c>
      <c r="FM90" s="27" t="str">
        <f>IF(ISNUMBER(work!HK90/work!HO90),work!HK90/work!HO90,".")</f>
        <v>.</v>
      </c>
      <c r="FN90" s="27" t="str">
        <f>IF(ISNUMBER((work!HI90+work!HJ90)/(work!HM90+work!HN90)),(work!HI90+work!HJ90)/(work!HM90+work!HN90),".")</f>
        <v>.</v>
      </c>
      <c r="FO90" s="27" t="s">
        <v>5007</v>
      </c>
      <c r="FP90" s="27" t="s">
        <v>5007</v>
      </c>
      <c r="FQ90" s="27" t="s">
        <v>5007</v>
      </c>
      <c r="FR90" s="27" t="s">
        <v>5007</v>
      </c>
      <c r="FS90" s="27" t="s">
        <v>5007</v>
      </c>
      <c r="FT90" s="27" t="str">
        <f>work!GM90</f>
        <v>.</v>
      </c>
      <c r="FU90" s="27" t="str">
        <f>work!GN90</f>
        <v>.</v>
      </c>
      <c r="FV90" s="27" t="str">
        <f>work!GO90</f>
        <v>.</v>
      </c>
      <c r="FW90" s="27" t="s">
        <v>5007</v>
      </c>
      <c r="FX90" s="27"/>
      <c r="FY90" s="27" t="str">
        <f t="shared" si="60"/>
        <v>.</v>
      </c>
      <c r="FZ90">
        <f t="shared" si="62"/>
        <v>8</v>
      </c>
      <c r="GA90" t="str">
        <f>work!HC90</f>
        <v>.</v>
      </c>
      <c r="GB90" t="str">
        <f>IF(ISNUMBER(work!HA90+work!HB90),work!HA90+work!HB90,".")</f>
        <v>.</v>
      </c>
      <c r="GC90" t="str">
        <f>IF(ISNUMBER(work!HK90-work!HC90),work!HK90-work!HC90,".")</f>
        <v>.</v>
      </c>
      <c r="GD90" t="str">
        <f>IF(ISNUMBER(work!HI90+work!HJ90-work!HA90-work!HB90),(work!HI90+work!HJ90-work!HA90-work!HB90),".")</f>
        <v>.</v>
      </c>
      <c r="GH90" t="str">
        <f>work!GQ90</f>
        <v>.</v>
      </c>
      <c r="GI90" t="str">
        <f>work!GR90</f>
        <v>.</v>
      </c>
      <c r="GJ90" t="str">
        <f>work!GZ90</f>
        <v>.</v>
      </c>
      <c r="GK90" t="str">
        <f>work!HH90</f>
        <v>.</v>
      </c>
      <c r="GL90">
        <f t="shared" si="61"/>
        <v>0</v>
      </c>
      <c r="GM90" t="str">
        <f>IFERROR(VLOOKUP($F90,AREA_EM_ALLYEAR,Seq!B$1,FALSE),".")</f>
        <v>.</v>
      </c>
      <c r="GN90" t="str">
        <f>IFERROR(VLOOKUP($F90,AREA_EM_ALLYEAR,Seq!C$1,FALSE),".")</f>
        <v>.</v>
      </c>
      <c r="GO90" t="str">
        <f>IFERROR(VLOOKUP($F90,AREA_EM_ALLYEAR,Seq!D$1,FALSE),".")</f>
        <v>.</v>
      </c>
      <c r="GP90" t="str">
        <f>IFERROR(VLOOKUP($F90,AREA_EM_ALLYEAR,Seq!E$1,FALSE),".")</f>
        <v>.</v>
      </c>
      <c r="GQ90" t="str">
        <f>IFERROR(VLOOKUP($F90,AREA_EM_ALLYEAR,Seq!F$1,FALSE),".")</f>
        <v>.</v>
      </c>
      <c r="GR90" t="str">
        <f>IFERROR(VLOOKUP($F90,AREA_EM_ALLYEAR,Seq!G$1,FALSE),".")</f>
        <v>.</v>
      </c>
      <c r="GS90" t="str">
        <f>IFERROR(VLOOKUP($F90,AREA_EM_ALLYEAR,Seq!H$1,FALSE),".")</f>
        <v>.</v>
      </c>
      <c r="GT90" t="str">
        <f>IFERROR(VLOOKUP($F90,AREA_EM_ALLYEAR,Seq!I$1,FALSE),".")</f>
        <v>.</v>
      </c>
      <c r="GU90" t="str">
        <f>IFERROR(VLOOKUP($F90,AREA_EM_ALLYEAR,Seq!J$1,FALSE),".")</f>
        <v>.</v>
      </c>
      <c r="GV90" t="str">
        <f>IFERROR(VLOOKUP($F90,AREA_EM_ALLYEAR,Seq!K$1,FALSE),".")</f>
        <v>.</v>
      </c>
      <c r="GW90" t="str">
        <f>IFERROR(VLOOKUP($F90,AREA_EM_ALLYEAR,Seq!L$1,FALSE),".")</f>
        <v>.</v>
      </c>
      <c r="GX90" t="str">
        <f>IFERROR(VLOOKUP($F90,AREA_EM_ALLYEAR,Seq!M$1,FALSE),".")</f>
        <v>.</v>
      </c>
      <c r="GY90" t="str">
        <f>IFERROR(VLOOKUP($F90,AREA_EM_ALLYEAR,Seq!N$1,FALSE),".")</f>
        <v>.</v>
      </c>
      <c r="GZ90" t="str">
        <f>IFERROR(VLOOKUP($F90,AREA_EM_ALLYEAR,Seq!O$1,FALSE),".")</f>
        <v>.</v>
      </c>
      <c r="HA90" t="str">
        <f t="shared" si="63"/>
        <v>.</v>
      </c>
      <c r="HK90" s="139">
        <f>IFERROR(VLOOKUP(CONCATENATE($G90, ".SP.DYN.LE00.IN"),AREA_WB_6ATTRS,Seq!B$1,FALSE)-VLOOKUP("CHN.SP.DYN.LE00.IN",AREA_WB_6ATTRS,Seq!B$1,FALSE),".")</f>
        <v>-13.335073170731711</v>
      </c>
      <c r="HL90" s="139">
        <f>IFERROR(VLOOKUP(CONCATENATE($G90, ".SP.DYN.LE00.IN"),AREA_WB_6ATTRS,Seq!C$1,FALSE)-VLOOKUP("CHN.SP.DYN.LE00.IN",AREA_WB_6ATTRS,Seq!C$1,FALSE),".")</f>
        <v>-13.018951219512203</v>
      </c>
      <c r="HM90" s="139">
        <f>IFERROR(VLOOKUP(CONCATENATE($G90, ".SP.DYN.LE00.IN"),AREA_WB_6ATTRS,Seq!D$1,FALSE)-VLOOKUP("CHN.SP.DYN.LE00.IN",AREA_WB_6ATTRS,Seq!D$1,FALSE),".")</f>
        <v>-12.741195121951215</v>
      </c>
      <c r="HN90" s="139">
        <f>IFERROR(VLOOKUP(CONCATENATE($G90, ".SP.DYN.LE00.IN"),AREA_WB_6ATTRS,Seq!E$1,FALSE)-VLOOKUP("CHN.SP.DYN.LE00.IN",AREA_WB_6ATTRS,Seq!E$1,FALSE),".")</f>
        <v>-12.498414634146336</v>
      </c>
      <c r="HO90" s="139">
        <f>IFERROR(VLOOKUP(CONCATENATE($G90, ".SP.DYN.LE00.IN"),AREA_WB_6ATTRS,Seq!F$1,FALSE)-VLOOKUP("CHN.SP.DYN.LE00.IN",AREA_WB_6ATTRS,Seq!F$1,FALSE),".")</f>
        <v>-12.29060975609756</v>
      </c>
      <c r="HP90" s="139">
        <f>IFERROR(VLOOKUP(CONCATENATE($G90, ".SP.DYN.LE00.IN"),AREA_WB_6ATTRS,Seq!G$1,FALSE)-VLOOKUP("CHN.SP.DYN.LE00.IN",AREA_WB_6ATTRS,Seq!G$1,FALSE),".")</f>
        <v>-12.074804878048781</v>
      </c>
      <c r="HQ90" s="139">
        <f>IFERROR(VLOOKUP(CONCATENATE($G90, ".SP.DYN.LE00.IN"),AREA_WB_6ATTRS,Seq!H$1,FALSE)-VLOOKUP("CHN.SP.DYN.LE00.IN",AREA_WB_6ATTRS,Seq!H$1,FALSE),".")</f>
        <v>-11.787097560975617</v>
      </c>
      <c r="HR90" s="139">
        <f>IFERROR(VLOOKUP(CONCATENATE($G90, ".SP.DYN.LE00.IN"),AREA_WB_6ATTRS,Seq!I$1,FALSE)-VLOOKUP("CHN.SP.DYN.LE00.IN",AREA_WB_6ATTRS,Seq!I$1,FALSE),".")</f>
        <v>-11.405487804878057</v>
      </c>
      <c r="HS90" s="139">
        <f>IFERROR(VLOOKUP(CONCATENATE($G90, ".SP.DYN.LE00.IN"),AREA_WB_6ATTRS,Seq!J$1,FALSE)-VLOOKUP("CHN.SP.DYN.LE00.IN",AREA_WB_6ATTRS,Seq!J$1,FALSE),".")</f>
        <v>-10.954414634146353</v>
      </c>
      <c r="HT90" s="139">
        <f>IFERROR(VLOOKUP(CONCATENATE($G90, ".SP.DYN.LE00.IN"),AREA_WB_6ATTRS,Seq!K$1,FALSE)-VLOOKUP("CHN.SP.DYN.LE00.IN",AREA_WB_6ATTRS,Seq!K$1,FALSE),".")</f>
        <v>-10.490780487804891</v>
      </c>
      <c r="HU90" s="139">
        <f>IFERROR(VLOOKUP(CONCATENATE($G90, ".SP.DYN.LE00.IN"),AREA_WB_6ATTRS,Seq!L$1,FALSE)-VLOOKUP("CHN.SP.DYN.LE00.IN",AREA_WB_6ATTRS,Seq!L$1,FALSE),".")</f>
        <v>-10.132878048780491</v>
      </c>
      <c r="HV90" s="139">
        <f>IFERROR(VLOOKUP(CONCATENATE($G90, ".SP.DYN.LE00.IN"),AREA_WB_6ATTRS,Seq!M$1,FALSE)-VLOOKUP("CHN.SP.DYN.LE00.IN",AREA_WB_6ATTRS,Seq!M$1,FALSE),".")</f>
        <v>-10.022024390243899</v>
      </c>
      <c r="HW90" s="139">
        <f>IFERROR(VLOOKUP(CONCATENATE($G90, ".SP.DYN.LE00.IN"),AREA_WB_6ATTRS,Seq!N$1,FALSE)-VLOOKUP("CHN.SP.DYN.LE00.IN",AREA_WB_6ATTRS,Seq!N$1,FALSE),".")</f>
        <v>-10.263560975609749</v>
      </c>
      <c r="HX90" s="139">
        <f>IFERROR(VLOOKUP(CONCATENATE($G90, ".SP.DYN.LE00.IN"),AREA_WB_6ATTRS,Seq!O$1,FALSE)-VLOOKUP("CHN.SP.DYN.LE00.IN",AREA_WB_6ATTRS,Seq!O$1,FALSE),".")</f>
        <v>-10.918853658536584</v>
      </c>
      <c r="HY90" s="139">
        <f>IFERROR(VLOOKUP(CONCATENATE($G90, ".SP.DYN.LE00.IN"),AREA_WB_6ATTRS,Seq!P$1,FALSE)-VLOOKUP("CHN.SP.DYN.LE00.IN",AREA_WB_6ATTRS,Seq!P$1,FALSE),".")</f>
        <v>-11.996804878048785</v>
      </c>
      <c r="HZ90" s="139">
        <f>IFERROR(VLOOKUP(CONCATENATE($G90, ".SP.DYN.LE00.IN"),AREA_WB_6ATTRS,Seq!Q$1,FALSE)-VLOOKUP("CHN.SP.DYN.LE00.IN",AREA_WB_6ATTRS,Seq!Q$1,FALSE),".")</f>
        <v>-13.486853658536589</v>
      </c>
      <c r="IA90" s="139">
        <f>IFERROR(VLOOKUP(CONCATENATE($G90, ".SP.DYN.LE00.IN"),AREA_WB_6ATTRS,Seq!R$1,FALSE)-VLOOKUP("CHN.SP.DYN.LE00.IN",AREA_WB_6ATTRS,Seq!R$1,FALSE),".")</f>
        <v>-15.34741463414634</v>
      </c>
      <c r="IB90" s="139">
        <f>IFERROR(VLOOKUP(CONCATENATE($G90, ".SP.DYN.LE00.IN"),AREA_WB_6ATTRS,Seq!S$1,FALSE)-VLOOKUP("CHN.SP.DYN.LE00.IN",AREA_WB_6ATTRS,Seq!S$1,FALSE),".")</f>
        <v>-17.438146341463415</v>
      </c>
      <c r="IC90" s="139">
        <f>IFERROR(VLOOKUP(CONCATENATE($G90, ".SP.DYN.LE00.IN"),AREA_WB_6ATTRS,Seq!T$1,FALSE)-VLOOKUP("CHN.SP.DYN.LE00.IN",AREA_WB_6ATTRS,Seq!T$1,FALSE),".")</f>
        <v>-19.605268292682936</v>
      </c>
      <c r="ID90" s="139">
        <f>IFERROR(VLOOKUP(CONCATENATE($G90, ".SP.DYN.LE00.IN"),AREA_WB_6ATTRS,Seq!U$1,FALSE)-VLOOKUP("CHN.SP.DYN.LE00.IN",AREA_WB_6ATTRS,Seq!U$1,FALSE),".")</f>
        <v>-21.725560975609774</v>
      </c>
      <c r="IE90" s="139">
        <f>IFERROR(VLOOKUP(CONCATENATE($G90, ".SP.DYN.LE00.IN"),AREA_WB_6ATTRS,Seq!V$1,FALSE)-VLOOKUP("CHN.SP.DYN.LE00.IN",AREA_WB_6ATTRS,Seq!V$1,FALSE),".")</f>
        <v>-23.655341463414636</v>
      </c>
      <c r="IF90" s="139">
        <f>IFERROR(VLOOKUP(CONCATENATE($G90, ".SP.DYN.LE00.IN"),AREA_WB_6ATTRS,Seq!W$1,FALSE)-VLOOKUP("CHN.SP.DYN.LE00.IN",AREA_WB_6ATTRS,Seq!W$1,FALSE),".")</f>
        <v>-25.269951219512201</v>
      </c>
      <c r="IG90" s="139">
        <f>IFERROR(VLOOKUP(CONCATENATE($G90, ".SP.DYN.LE00.IN"),AREA_WB_6ATTRS,Seq!X$1,FALSE)-VLOOKUP("CHN.SP.DYN.LE00.IN",AREA_WB_6ATTRS,Seq!X$1,FALSE),".")</f>
        <v>-26.524658536585356</v>
      </c>
      <c r="IH90" s="139">
        <f>IFERROR(VLOOKUP(CONCATENATE($G90, ".SP.DYN.LE00.IN"),AREA_WB_6ATTRS,Seq!Y$1,FALSE)-VLOOKUP("CHN.SP.DYN.LE00.IN",AREA_WB_6ATTRS,Seq!Y$1,FALSE),".")</f>
        <v>-27.401121951219508</v>
      </c>
      <c r="II90" s="139">
        <f>IFERROR(VLOOKUP(CONCATENATE($G90, ".SP.DYN.LE00.IN"),AREA_WB_6ATTRS,Seq!Z$1,FALSE)-VLOOKUP("CHN.SP.DYN.LE00.IN",AREA_WB_6ATTRS,Seq!Z$1,FALSE),".")</f>
        <v>-27.886439024390256</v>
      </c>
      <c r="IJ90" s="139">
        <f>IFERROR(VLOOKUP(CONCATENATE($G90, ".SP.DYN.LE00.IN"),AREA_WB_6ATTRS,Seq!AA$1,FALSE)-VLOOKUP("CHN.SP.DYN.LE00.IN",AREA_WB_6ATTRS,Seq!AA$1,FALSE),".")</f>
        <v>-28.00014634146342</v>
      </c>
      <c r="IK90" s="139">
        <f>IFERROR(VLOOKUP(CONCATENATE($G90, ".SP.DYN.LE00.IN"),AREA_WB_6ATTRS,Seq!AB$1,FALSE)-VLOOKUP("CHN.SP.DYN.LE00.IN",AREA_WB_6ATTRS,Seq!AB$1,FALSE),".")</f>
        <v>-27.799609756097567</v>
      </c>
      <c r="IL90" s="139">
        <f>IFERROR(VLOOKUP(CONCATENATE($G90, ".SP.DYN.LE00.IN"),AREA_WB_6ATTRS,Seq!AC$1,FALSE)-VLOOKUP("CHN.SP.DYN.LE00.IN",AREA_WB_6ATTRS,Seq!AC$1,FALSE),".")</f>
        <v>-27.397560975609757</v>
      </c>
      <c r="IM90" s="139">
        <f>IFERROR(VLOOKUP(CONCATENATE($G90, ".SP.DYN.LE00.IN"),AREA_WB_6ATTRS,Seq!AD$1,FALSE)-VLOOKUP("CHN.SP.DYN.LE00.IN",AREA_WB_6ATTRS,Seq!AD$1,FALSE),".")</f>
        <v>-26.903780487804873</v>
      </c>
      <c r="IN90" s="139">
        <f>IFERROR(VLOOKUP(CONCATENATE($G90, ".SP.DYN.LE00.IN"),AREA_WB_6ATTRS,Seq!AE$1,FALSE)-VLOOKUP("CHN.SP.DYN.LE00.IN",AREA_WB_6ATTRS,Seq!AE$1,FALSE),".")</f>
        <v>-26.387146341463414</v>
      </c>
      <c r="IO90" s="139">
        <f>IFERROR(VLOOKUP(CONCATENATE($G90, ".SP.DYN.LE00.IN"),AREA_WB_6ATTRS,Seq!AF$1,FALSE)-VLOOKUP("CHN.SP.DYN.LE00.IN",AREA_WB_6ATTRS,Seq!AF$1,FALSE),".")</f>
        <v>-25.908024390243916</v>
      </c>
      <c r="IP90" s="139" t="str">
        <f>IFERROR(VLOOKUP(CONCATENATE($G90, ".SP.DYN.LE00.IN"),AREA_WB_6ATTRS,Seq!AG$1,FALSE)-VLOOKUP("CHN.SP.DYN.LE00.IN",AREA_WB_6ATTRS,Seq!AG$1,FALSE),".")</f>
        <v>.</v>
      </c>
      <c r="IW90">
        <f>IFERROR(VLOOKUP(CONCATENATE($G90, ".SP.DYN.LE00.IN"),AREA_WB_6ATTRS,Seq!B$1,FALSE),".")</f>
        <v>53.658731707317081</v>
      </c>
      <c r="IX90">
        <f>IFERROR(VLOOKUP(CONCATENATE($G90, ".SP.DYN.LE00.IN"),AREA_WB_6ATTRS,Seq!C$1,FALSE),".")</f>
        <v>54.243975609756106</v>
      </c>
      <c r="IY90">
        <f>IFERROR(VLOOKUP(CONCATENATE($G90, ".SP.DYN.LE00.IN"),AREA_WB_6ATTRS,Seq!D$1,FALSE),".")</f>
        <v>54.793707317073178</v>
      </c>
      <c r="IZ90">
        <f>IFERROR(VLOOKUP(CONCATENATE($G90, ".SP.DYN.LE00.IN"),AREA_WB_6ATTRS,Seq!E$1,FALSE),".")</f>
        <v>55.301439024390255</v>
      </c>
      <c r="JA90">
        <f>IFERROR(VLOOKUP(CONCATENATE($G90, ".SP.DYN.LE00.IN"),AREA_WB_6ATTRS,Seq!F$1,FALSE),".")</f>
        <v>55.76865853658537</v>
      </c>
      <c r="JB90">
        <f>IFERROR(VLOOKUP(CONCATENATE($G90, ".SP.DYN.LE00.IN"),AREA_WB_6ATTRS,Seq!G$1,FALSE),".")</f>
        <v>56.238341463414642</v>
      </c>
      <c r="JC90">
        <f>IFERROR(VLOOKUP(CONCATENATE($G90, ".SP.DYN.LE00.IN"),AREA_WB_6ATTRS,Seq!H$1,FALSE),".")</f>
        <v>56.772390243902443</v>
      </c>
      <c r="JD90">
        <f>IFERROR(VLOOKUP(CONCATENATE($G90, ".SP.DYN.LE00.IN"),AREA_WB_6ATTRS,Seq!I$1,FALSE),".")</f>
        <v>57.391829268292689</v>
      </c>
      <c r="JE90">
        <f>IFERROR(VLOOKUP(CONCATENATE($G90, ".SP.DYN.LE00.IN"),AREA_WB_6ATTRS,Seq!J$1,FALSE),".")</f>
        <v>58.072707317073174</v>
      </c>
      <c r="JF90">
        <f>IFERROR(VLOOKUP(CONCATENATE($G90, ".SP.DYN.LE00.IN"),AREA_WB_6ATTRS,Seq!K$1,FALSE),".")</f>
        <v>58.756146341463413</v>
      </c>
      <c r="JG90">
        <f>IFERROR(VLOOKUP(CONCATENATE($G90, ".SP.DYN.LE00.IN"),AREA_WB_6ATTRS,Seq!L$1,FALSE),".")</f>
        <v>59.326853658536585</v>
      </c>
      <c r="JH90">
        <f>IFERROR(VLOOKUP(CONCATENATE($G90, ".SP.DYN.LE00.IN"),AREA_WB_6ATTRS,Seq!M$1,FALSE),".")</f>
        <v>59.64200000000001</v>
      </c>
      <c r="JI90">
        <f>IFERROR(VLOOKUP(CONCATENATE($G90, ".SP.DYN.LE00.IN"),AREA_WB_6ATTRS,Seq!N$1,FALSE),".")</f>
        <v>59.598268292682931</v>
      </c>
      <c r="JJ90">
        <f>IFERROR(VLOOKUP(CONCATENATE($G90, ".SP.DYN.LE00.IN"),AREA_WB_6ATTRS,Seq!O$1,FALSE),".")</f>
        <v>59.135780487804887</v>
      </c>
      <c r="JK90">
        <f>IFERROR(VLOOKUP(CONCATENATE($G90, ".SP.DYN.LE00.IN"),AREA_WB_6ATTRS,Seq!P$1,FALSE),".")</f>
        <v>58.246121951219514</v>
      </c>
      <c r="JL90">
        <f>IFERROR(VLOOKUP(CONCATENATE($G90, ".SP.DYN.LE00.IN"),AREA_WB_6ATTRS,Seq!Q$1,FALSE),".")</f>
        <v>56.93787804878049</v>
      </c>
      <c r="JM90">
        <f>IFERROR(VLOOKUP(CONCATENATE($G90, ".SP.DYN.LE00.IN"),AREA_WB_6ATTRS,Seq!R$1,FALSE),".")</f>
        <v>55.251609756097572</v>
      </c>
      <c r="JN90">
        <f>IFERROR(VLOOKUP(CONCATENATE($G90, ".SP.DYN.LE00.IN"),AREA_WB_6ATTRS,Seq!S$1,FALSE),".")</f>
        <v>53.328170731707324</v>
      </c>
      <c r="JO90">
        <f>IFERROR(VLOOKUP(CONCATENATE($G90, ".SP.DYN.LE00.IN"),AREA_WB_6ATTRS,Seq!T$1,FALSE),".")</f>
        <v>51.321829268292689</v>
      </c>
      <c r="JP90">
        <f>IFERROR(VLOOKUP(CONCATENATE($G90, ".SP.DYN.LE00.IN"),AREA_WB_6ATTRS,Seq!U$1,FALSE),".")</f>
        <v>49.357829268292683</v>
      </c>
      <c r="JQ90">
        <f>IFERROR(VLOOKUP(CONCATENATE($G90, ".SP.DYN.LE00.IN"),AREA_WB_6ATTRS,Seq!V$1,FALSE),".")</f>
        <v>47.586365853658542</v>
      </c>
      <c r="JR90">
        <f>IFERROR(VLOOKUP(CONCATENATE($G90, ".SP.DYN.LE00.IN"),AREA_WB_6ATTRS,Seq!W$1,FALSE),".")</f>
        <v>46.135585365853665</v>
      </c>
      <c r="JS90">
        <f>IFERROR(VLOOKUP(CONCATENATE($G90, ".SP.DYN.LE00.IN"),AREA_WB_6ATTRS,Seq!X$1,FALSE),".")</f>
        <v>45.054780487804884</v>
      </c>
      <c r="JT90">
        <f>IFERROR(VLOOKUP(CONCATENATE($G90, ".SP.DYN.LE00.IN"),AREA_WB_6ATTRS,Seq!Y$1,FALSE),".")</f>
        <v>44.36375609756098</v>
      </c>
      <c r="JU90">
        <f>IFERROR(VLOOKUP(CONCATENATE($G90, ".SP.DYN.LE00.IN"),AREA_WB_6ATTRS,Seq!Z$1,FALSE),".")</f>
        <v>44.075902439024389</v>
      </c>
      <c r="JV90">
        <f>IFERROR(VLOOKUP(CONCATENATE($G90, ".SP.DYN.LE00.IN"),AREA_WB_6ATTRS,Seq!AA$1,FALSE),".")</f>
        <v>44.171170731707321</v>
      </c>
      <c r="JW90">
        <f>IFERROR(VLOOKUP(CONCATENATE($G90, ".SP.DYN.LE00.IN"),AREA_WB_6ATTRS,Seq!AB$1,FALSE),".")</f>
        <v>44.590121951219515</v>
      </c>
      <c r="JX90">
        <f>IFERROR(VLOOKUP(CONCATENATE($G90, ".SP.DYN.LE00.IN"),AREA_WB_6ATTRS,Seq!AC$1,FALSE),".")</f>
        <v>45.215024390243904</v>
      </c>
      <c r="JY90">
        <f>IFERROR(VLOOKUP(CONCATENATE($G90, ".SP.DYN.LE00.IN"),AREA_WB_6ATTRS,Seq!AD$1,FALSE),".")</f>
        <v>45.931560975609763</v>
      </c>
      <c r="JZ90">
        <f>IFERROR(VLOOKUP(CONCATENATE($G90, ".SP.DYN.LE00.IN"),AREA_WB_6ATTRS,Seq!AE$1,FALSE),".")</f>
        <v>46.66936585365854</v>
      </c>
      <c r="KA90">
        <f>IFERROR(VLOOKUP(CONCATENATE($G90, ".SP.DYN.LE00.IN"),AREA_WB_6ATTRS,Seq!AF$1,FALSE),".")</f>
        <v>47.365073170731712</v>
      </c>
      <c r="KB90" t="str">
        <f>IFERROR(VLOOKUP(CONCATENATE($G90, ".SP.DYN.LE00.IN"),AREA_WB_6ATTRS,Seq!AG$1,FALSE),".")</f>
        <v>.</v>
      </c>
      <c r="KK90">
        <f t="shared" si="66"/>
        <v>133</v>
      </c>
      <c r="KL90">
        <f t="shared" si="64"/>
        <v>0</v>
      </c>
      <c r="KM90">
        <f t="shared" si="67"/>
        <v>44510291.877560474</v>
      </c>
      <c r="KN90">
        <f t="shared" si="68"/>
        <v>-44409419.587051906</v>
      </c>
      <c r="KO90" t="str">
        <f t="shared" si="65"/>
        <v>.</v>
      </c>
      <c r="KP90" t="str">
        <f>work!HA90</f>
        <v>.</v>
      </c>
      <c r="KQ90" t="str">
        <f>work!HB90</f>
        <v>.</v>
      </c>
      <c r="KR90" t="str">
        <f>work!HC90</f>
        <v>.</v>
      </c>
      <c r="KS90" t="str">
        <f>IF(ISNUMBER(work!HI90-work!HA90),work!HI90-work!HA90,".")</f>
        <v>.</v>
      </c>
      <c r="KT90" t="str">
        <f>IF(ISNUMBER(work!HJ90-work!HB90),work!HJ90-work!HB90,".")</f>
        <v>.</v>
      </c>
      <c r="KU90" t="str">
        <f>IF(ISNUMBER(work!HK90-work!HC90),work!HK90-work!HC90,".")</f>
        <v>.</v>
      </c>
      <c r="KW90">
        <f>IFERROR(work!HR90/work!HV90,".")</f>
        <v>8.4885712962820056E-6</v>
      </c>
      <c r="KX90">
        <f>IFERROR(work!HS90/work!HW90,".")</f>
        <v>6.9897905371966076E-5</v>
      </c>
      <c r="KY90">
        <f>IFERROR(work!HT90/work!HX90,".")</f>
        <v>2.0651091860292714E-5</v>
      </c>
      <c r="KZ90">
        <f>IFERROR(work!HU90/work!HY90,".")</f>
        <v>0</v>
      </c>
    </row>
    <row r="91" spans="1:312">
      <c r="A91" s="24">
        <f t="shared" si="44"/>
        <v>90</v>
      </c>
      <c r="B91" s="24" t="str">
        <f t="shared" si="45"/>
        <v>Out</v>
      </c>
      <c r="C91" s="24" t="str">
        <f t="shared" si="46"/>
        <v>Out</v>
      </c>
      <c r="D91" s="24" t="str">
        <f t="shared" si="47"/>
        <v>Out67</v>
      </c>
      <c r="E91" s="25" t="s">
        <v>3963</v>
      </c>
      <c r="F91" s="26" t="str">
        <f t="shared" si="48"/>
        <v>Eritrea</v>
      </c>
      <c r="G91" s="166" t="s">
        <v>1406</v>
      </c>
      <c r="H91" s="166" t="s">
        <v>5007</v>
      </c>
      <c r="I91" s="166" t="s">
        <v>5007</v>
      </c>
      <c r="J91" s="180" t="s">
        <v>5007</v>
      </c>
      <c r="K91" s="180" t="s">
        <v>5007</v>
      </c>
      <c r="L91" s="27">
        <f>IFERROR(VLOOKUP($F91,Area_FDI_84_96,Seq!B$1,FALSE),0)</f>
        <v>0</v>
      </c>
      <c r="M91" s="27">
        <f>IFERROR(VLOOKUP($F91,Area_FDI_84_96,Seq!C$1,FALSE),0)</f>
        <v>0</v>
      </c>
      <c r="N91" s="27">
        <f>IFERROR(VLOOKUP($F91,Area_FDI_84_96,Seq!D$1,FALSE),0)</f>
        <v>0</v>
      </c>
      <c r="O91" s="27">
        <f>IFERROR(VLOOKUP($F91,Area_FDI_84_96,Seq!E$1,FALSE),0)</f>
        <v>0</v>
      </c>
      <c r="P91" s="27">
        <f>IFERROR(VLOOKUP($F91,Area_FDI_84_96,Seq!F$1,FALSE),0)</f>
        <v>0</v>
      </c>
      <c r="Q91" s="27">
        <f>IFERROR(VLOOKUP($F91,Area_FDI_84_96,Seq!G$1,FALSE),0)</f>
        <v>0</v>
      </c>
      <c r="R91" s="27">
        <f>IFERROR(VLOOKUP($F91,Area_FDI_84_96,Seq!H$1,FALSE),0)</f>
        <v>0</v>
      </c>
      <c r="S91" s="27">
        <f>IFERROR(VLOOKUP($F91,Area_FDI_84_96,Seq!I$1,FALSE),0)</f>
        <v>0</v>
      </c>
      <c r="T91" s="27">
        <f>IFERROR(VALUE(VLOOKUP($E91,Area_FDI_92_95,Seq!B$1,FALSE)),0)</f>
        <v>0</v>
      </c>
      <c r="U91" s="27">
        <f>IFERROR(VALUE(VLOOKUP($E91,Area_FDI_92_95,Seq!C$1,FALSE)),0)</f>
        <v>0</v>
      </c>
      <c r="V91" s="27">
        <f>IFERROR(VALUE(VLOOKUP($E91,Area_FDI_92_95,Seq!D$1,FALSE)),0)</f>
        <v>0</v>
      </c>
      <c r="W91" s="27">
        <f>IFERROR(VALUE(VLOOKUP($E91,Area_FDI_92_95,Seq!E$1,FALSE)),0)</f>
        <v>0</v>
      </c>
      <c r="X91" s="27">
        <f>IFERROR(VALUE(VLOOKUP($E91,Area_FDI_96_99,Seq!B$1,FALSE)),0)</f>
        <v>0</v>
      </c>
      <c r="Y91" s="27">
        <f>IFERROR(VALUE(VLOOKUP($E91,Area_FDI_96_99,Seq!C$1,FALSE)),0)</f>
        <v>0</v>
      </c>
      <c r="Z91" s="27">
        <f>IFERROR(VALUE(VLOOKUP($E91,Area_FDI_96_99,Seq!D$1,FALSE)),0)</f>
        <v>0</v>
      </c>
      <c r="AA91" s="27">
        <f>IFERROR(VALUE(VLOOKUP($E91,Area_FDI_96_99,Seq!E$1,FALSE)),0)</f>
        <v>0</v>
      </c>
      <c r="AB91" s="27">
        <f t="shared" si="49"/>
        <v>0</v>
      </c>
      <c r="AC91" s="27">
        <f t="shared" si="50"/>
        <v>0</v>
      </c>
      <c r="AD91" s="27">
        <f t="shared" si="51"/>
        <v>0</v>
      </c>
      <c r="AE91" s="27">
        <f t="shared" si="52"/>
        <v>0</v>
      </c>
      <c r="AF91" s="27">
        <f t="shared" si="53"/>
        <v>40</v>
      </c>
      <c r="AG91" s="27">
        <f t="shared" si="54"/>
        <v>0</v>
      </c>
      <c r="AH91" s="27">
        <f t="shared" si="55"/>
        <v>12</v>
      </c>
      <c r="AI91" s="27">
        <f t="shared" si="56"/>
        <v>8</v>
      </c>
      <c r="AJ91" s="27">
        <f t="shared" si="57"/>
        <v>0</v>
      </c>
      <c r="AK91" s="27">
        <f t="shared" si="58"/>
        <v>0</v>
      </c>
      <c r="AL91" s="27">
        <f t="shared" si="59"/>
        <v>0</v>
      </c>
      <c r="AM91" s="27"/>
      <c r="AN91" s="27"/>
      <c r="AO91" s="27"/>
      <c r="AP91" s="27"/>
      <c r="AQ91" s="27"/>
      <c r="AR91" s="27"/>
      <c r="AS91" s="27"/>
      <c r="AT91" s="27" t="str">
        <f>IFERROR(work!D91+work!AP91,".")</f>
        <v>.</v>
      </c>
      <c r="AU91" s="27" t="str">
        <f>IFERROR(work!E91+work!AQ91,".")</f>
        <v>.</v>
      </c>
      <c r="AV91" s="27" t="str">
        <f>IFERROR(work!F91+work!AR91,".")</f>
        <v>.</v>
      </c>
      <c r="AW91" s="27" t="str">
        <f>IFERROR(work!G91+work!AS91,".")</f>
        <v>.</v>
      </c>
      <c r="AX91" s="27" t="str">
        <f>IFERROR(work!H91+work!AT91,".")</f>
        <v>.</v>
      </c>
      <c r="AY91" s="27" t="str">
        <f>IFERROR(work!I91+work!AU91,".")</f>
        <v>.</v>
      </c>
      <c r="AZ91" s="27" t="str">
        <f>IFERROR(work!J91+work!AV91,".")</f>
        <v>.</v>
      </c>
      <c r="BA91" s="27" t="str">
        <f>IFERROR(work!K91+work!AW91,".")</f>
        <v>.</v>
      </c>
      <c r="BB91" s="27" t="str">
        <f>IFERROR(work!L91+work!AX91,".")</f>
        <v>.</v>
      </c>
      <c r="BC91" s="27" t="str">
        <f>IFERROR(work!M91+work!AY91,".")</f>
        <v>.</v>
      </c>
      <c r="BD91" s="27" t="str">
        <f>IFERROR(work!N91+work!AZ91,".")</f>
        <v>.</v>
      </c>
      <c r="BE91" s="27" t="str">
        <f>IFERROR(work!O91+work!BA91,".")</f>
        <v>.</v>
      </c>
      <c r="BF91" s="27">
        <f>IFERROR(work!P91+work!BB91,".")</f>
        <v>55487244.426805422</v>
      </c>
      <c r="BG91" s="27">
        <f>IFERROR(work!Q91+work!BC91,".")</f>
        <v>63255224.418235071</v>
      </c>
      <c r="BH91" s="27">
        <f>IFERROR(work!R91+work!BD91,".")</f>
        <v>71545617.104644492</v>
      </c>
      <c r="BI91" s="27">
        <f>IFERROR(work!S91+work!BE91,".")</f>
        <v>79339338.218359396</v>
      </c>
      <c r="BJ91" s="27">
        <f>IFERROR(work!T91+work!BF91,".")</f>
        <v>87272821.63135837</v>
      </c>
      <c r="BK91" s="27">
        <f>IFERROR(work!U91+work!BG91,".")</f>
        <v>95388270.244916573</v>
      </c>
      <c r="BL91" s="27">
        <f>IFERROR(work!V91+work!BH91,".")</f>
        <v>102824236.76241159</v>
      </c>
      <c r="BM91" s="27">
        <f>IFERROR(work!W91+work!BI91,".")</f>
        <v>110633346.76856785</v>
      </c>
      <c r="BN91" s="27">
        <f>IFERROR(work!X91+work!BJ91,".")</f>
        <v>119910853.41987793</v>
      </c>
      <c r="BO91" s="27">
        <f>IFERROR(work!Y91+work!BK91,".")</f>
        <v>129871656.44861618</v>
      </c>
      <c r="BP91" s="27">
        <f>IFERROR(work!Z91+work!BL91,".")</f>
        <v>141685295.2702198</v>
      </c>
      <c r="BQ91" s="27">
        <f>IFERROR(work!AA91+work!BM91,".")</f>
        <v>155843810.50343907</v>
      </c>
      <c r="BR91" s="27">
        <f>IFERROR(work!AB91+work!BN91,".")</f>
        <v>171577377.55649492</v>
      </c>
      <c r="BS91" s="27">
        <f>IFERROR(work!AC91+work!BO91,".")</f>
        <v>190958795.39180723</v>
      </c>
      <c r="BT91" s="27">
        <f>IFERROR(work!AD91+work!BP91,".")</f>
        <v>215199613.78318933</v>
      </c>
      <c r="BU91" s="27">
        <f>IFERROR(work!AE91+work!BQ91,".")</f>
        <v>245747818.45209125</v>
      </c>
      <c r="BV91" s="27">
        <f>IFERROR(work!AF91+work!BR91,".")</f>
        <v>269323993.43907601</v>
      </c>
      <c r="BW91" s="27">
        <f>IFERROR(work!AG91+work!BS91,".")</f>
        <v>294097934.11339366</v>
      </c>
      <c r="BX91" s="27">
        <f>IFERROR(work!AH91+work!BT91,".")</f>
        <v>324677934.86638141</v>
      </c>
      <c r="BY91" s="27">
        <f>IFERROR(work!AI91+work!BU91,".")</f>
        <v>354223331.8535077</v>
      </c>
      <c r="BZ91" s="27"/>
      <c r="CA91" s="27"/>
      <c r="CB91" s="27"/>
      <c r="CC91" s="27"/>
      <c r="CD91" s="27"/>
      <c r="CE91" s="27"/>
      <c r="CF91" s="27" t="str">
        <f>IFERROR(work!AP91-work!D91,".")</f>
        <v>.</v>
      </c>
      <c r="CG91" s="27" t="str">
        <f>IFERROR(work!AQ91-work!E91,".")</f>
        <v>.</v>
      </c>
      <c r="CH91" s="27" t="str">
        <f>IFERROR(work!AR91-work!F91,".")</f>
        <v>.</v>
      </c>
      <c r="CI91" s="27" t="str">
        <f>IFERROR(work!AS91-work!G91,".")</f>
        <v>.</v>
      </c>
      <c r="CJ91" s="27" t="str">
        <f>IFERROR(work!AT91-work!H91,".")</f>
        <v>.</v>
      </c>
      <c r="CK91" s="27" t="str">
        <f>IFERROR(work!AU91-work!I91,".")</f>
        <v>.</v>
      </c>
      <c r="CL91" s="27" t="str">
        <f>IFERROR(work!AV91-work!J91,".")</f>
        <v>.</v>
      </c>
      <c r="CM91" s="27" t="str">
        <f>IFERROR(work!AW91-work!K91,".")</f>
        <v>.</v>
      </c>
      <c r="CN91" s="27" t="str">
        <f>IFERROR(work!AX91-work!L91,".")</f>
        <v>.</v>
      </c>
      <c r="CO91" s="27" t="str">
        <f>IFERROR(work!AY91-work!M91,".")</f>
        <v>.</v>
      </c>
      <c r="CP91" s="27" t="str">
        <f>IFERROR(work!AZ91-work!N91,".")</f>
        <v>.</v>
      </c>
      <c r="CQ91" s="27" t="str">
        <f>IFERROR(work!BA91-work!O91,".")</f>
        <v>.</v>
      </c>
      <c r="CR91" s="27">
        <f>IFERROR(work!BB91-work!P91,".")</f>
        <v>-55401326.63109982</v>
      </c>
      <c r="CS91" s="27">
        <f>IFERROR(work!BC91-work!Q91,".")</f>
        <v>-63157746.587777086</v>
      </c>
      <c r="CT91" s="27">
        <f>IFERROR(work!BD91-work!R91,".")</f>
        <v>-71427453.103155091</v>
      </c>
      <c r="CU91" s="27">
        <f>IFERROR(work!BE91-work!S91,".")</f>
        <v>-79217796.642090306</v>
      </c>
      <c r="CV91" s="27">
        <f>IFERROR(work!BF91-work!T91,".")</f>
        <v>-87140026.715136454</v>
      </c>
      <c r="CW91" s="27">
        <f>IFERROR(work!BG91-work!U91,".")</f>
        <v>-95244972.997802272</v>
      </c>
      <c r="CX91" s="27">
        <f>IFERROR(work!BH91-work!V91,".")</f>
        <v>-102678399.45323944</v>
      </c>
      <c r="CY91" s="27">
        <f>IFERROR(work!BI91-work!W91,".")</f>
        <v>-110487489.79947264</v>
      </c>
      <c r="CZ91" s="27">
        <f>IFERROR(work!BJ91-work!X91,".")</f>
        <v>-119784133.41987793</v>
      </c>
      <c r="DA91" s="27">
        <f>IFERROR(work!BK91-work!Y91,".")</f>
        <v>-129718014.29883939</v>
      </c>
      <c r="DB91" s="27">
        <f>IFERROR(work!BL91-work!Z91,".")</f>
        <v>-141527035.5152542</v>
      </c>
      <c r="DC91" s="27">
        <f>IFERROR(work!BM91-work!AA91,".")</f>
        <v>-155689753.36058193</v>
      </c>
      <c r="DD91" s="27">
        <f>IFERROR(work!BN91-work!AB91,".")</f>
        <v>-171421076.25779364</v>
      </c>
      <c r="DE91" s="27">
        <f>IFERROR(work!BO91-work!AC91,".")</f>
        <v>-190798483.70349553</v>
      </c>
      <c r="DF91" s="27">
        <f>IFERROR(work!BP91-work!AD91,".")</f>
        <v>-215040839.75721529</v>
      </c>
      <c r="DG91" s="27">
        <f>IFERROR(work!BQ91-work!AE91,".")</f>
        <v>-245586779.4910523</v>
      </c>
      <c r="DH91" s="27">
        <f>IFERROR(work!BR91-work!AF91,".")</f>
        <v>-269178725.90660852</v>
      </c>
      <c r="DI91" s="27">
        <f>IFERROR(work!BS91-work!AG91,".")</f>
        <v>-293947035.41209495</v>
      </c>
      <c r="DJ91" s="27">
        <f>IFERROR(work!BT91-work!AH91,".")</f>
        <v>-324523711.48975801</v>
      </c>
      <c r="DK91" s="27">
        <f>IFERROR(work!BU91-work!AI91,".")</f>
        <v>-354055664.32104021</v>
      </c>
      <c r="DL91" s="27"/>
      <c r="DM91" s="27"/>
      <c r="DN91" s="27"/>
      <c r="DO91" s="27"/>
      <c r="DP91" s="27"/>
      <c r="DQ91" s="27"/>
      <c r="DR91" s="27"/>
      <c r="DS91" s="27" t="str">
        <f>IFERROR(work!DO91-work!CC91,".")</f>
        <v>.</v>
      </c>
      <c r="DT91" s="27" t="str">
        <f>IFERROR(work!DP91-work!CD91,".")</f>
        <v>.</v>
      </c>
      <c r="DU91" s="27" t="str">
        <f>IFERROR(work!DQ91-work!CE91,".")</f>
        <v>.</v>
      </c>
      <c r="DV91" s="27" t="str">
        <f>IFERROR(work!DR91-work!CF91,".")</f>
        <v>.</v>
      </c>
      <c r="DW91" s="27" t="str">
        <f>IFERROR(work!DS91-work!CG91,".")</f>
        <v>.</v>
      </c>
      <c r="DX91" s="27" t="str">
        <f>IFERROR(work!DT91-work!CH91,".")</f>
        <v>.</v>
      </c>
      <c r="DY91" s="27" t="str">
        <f>IFERROR(work!DU91-work!CI91,".")</f>
        <v>.</v>
      </c>
      <c r="DZ91" s="27" t="str">
        <f>IFERROR(work!DV91-work!CJ91,".")</f>
        <v>.</v>
      </c>
      <c r="EA91" s="27" t="str">
        <f>IFERROR(work!DW91-work!CK91,".")</f>
        <v>.</v>
      </c>
      <c r="EB91" s="27" t="str">
        <f>IFERROR(work!DX91-work!CL91,".")</f>
        <v>.</v>
      </c>
      <c r="EC91" s="27" t="str">
        <f>IFERROR(work!DY91-work!CM91,".")</f>
        <v>.</v>
      </c>
      <c r="ED91" s="27" t="str">
        <f>IFERROR(work!DZ91-work!CN91,".")</f>
        <v>.</v>
      </c>
      <c r="EE91" s="27" t="str">
        <f>IFERROR(work!EA91-work!CO91,".")</f>
        <v>.</v>
      </c>
      <c r="EF91" s="27" t="str">
        <f>IFERROR(work!EB91-work!CP91,".")</f>
        <v>.</v>
      </c>
      <c r="EG91" s="27" t="str">
        <f>IFERROR(work!EC91-work!CQ91,".")</f>
        <v>.</v>
      </c>
      <c r="EH91" s="27" t="str">
        <f>IFERROR(work!ED91-work!CR91,".")</f>
        <v>.</v>
      </c>
      <c r="EI91" s="27" t="str">
        <f>IFERROR(work!EE91-work!CS91,".")</f>
        <v>.</v>
      </c>
      <c r="EJ91" s="27" t="str">
        <f>IFERROR(work!EF91-work!CT91,".")</f>
        <v>.</v>
      </c>
      <c r="EK91" s="27" t="str">
        <f>IFERROR(work!EG91-work!CU91,".")</f>
        <v>.</v>
      </c>
      <c r="EL91" s="27" t="str">
        <f>IFERROR(work!EH91-work!CV91,".")</f>
        <v>.</v>
      </c>
      <c r="EM91" s="27" t="str">
        <f>IFERROR(work!EI91-work!CW91,".")</f>
        <v>.</v>
      </c>
      <c r="EN91" s="27" t="str">
        <f>IFERROR(work!EJ91-work!CX91,".")</f>
        <v>.</v>
      </c>
      <c r="EO91" s="27" t="str">
        <f>IFERROR(work!EK91-work!CY91,".")</f>
        <v>.</v>
      </c>
      <c r="EP91" s="27" t="str">
        <f>IFERROR(work!EL91-work!CZ91,".")</f>
        <v>.</v>
      </c>
      <c r="EQ91" s="27" t="str">
        <f>IFERROR(work!EM91-work!DA91,".")</f>
        <v>.</v>
      </c>
      <c r="ER91" s="27" t="str">
        <f>IFERROR(work!EN91-work!DB91,".")</f>
        <v>.</v>
      </c>
      <c r="ES91" s="27" t="str">
        <f>IFERROR(work!EO91-work!DC91,".")</f>
        <v>.</v>
      </c>
      <c r="ET91" s="27" t="str">
        <f>IFERROR(work!EP91-work!DD91,".")</f>
        <v>.</v>
      </c>
      <c r="EU91" s="27" t="str">
        <f>IFERROR(work!EQ91-work!DE91,".")</f>
        <v>.</v>
      </c>
      <c r="EV91" s="27" t="str">
        <f>IFERROR(work!ER91-work!DF91,".")</f>
        <v>.</v>
      </c>
      <c r="EW91" s="27" t="str">
        <f>IFERROR(work!ES91-work!DG91,".")</f>
        <v>.</v>
      </c>
      <c r="EX91" s="27" t="str">
        <f>IFERROR(work!ET91-work!DH91,".")</f>
        <v>.</v>
      </c>
      <c r="EY91" s="27"/>
      <c r="EZ91" s="27"/>
      <c r="FA91" s="27"/>
      <c r="FB91" s="27"/>
      <c r="FC91" s="27"/>
      <c r="FD91" s="27"/>
      <c r="FE91" s="27" t="str">
        <f>IF(ISNUMBER(work!GZ91/work!HD91),work!GZ91/work!HD91,".")</f>
        <v>.</v>
      </c>
      <c r="FF91" s="27" t="str">
        <f>IF(ISNUMBER(work!HA91/work!HE91),work!HA91/work!HE91,".")</f>
        <v>.</v>
      </c>
      <c r="FG91" s="27" t="str">
        <f>IF(ISNUMBER(work!HB91/work!HF91),work!HB91/work!HF91,".")</f>
        <v>.</v>
      </c>
      <c r="FH91" s="27" t="str">
        <f>IF(ISNUMBER(work!HC91/work!HG91),work!HC91/work!HG91,".")</f>
        <v>.</v>
      </c>
      <c r="FI91" s="27" t="str">
        <f>IF(ISNUMBER((work!HA91+work!HB91)/(work!HE91+work!HF91)),(work!HA91+work!HB91)/(work!HE91+work!HF91),".")</f>
        <v>.</v>
      </c>
      <c r="FJ91" s="27" t="str">
        <f>IF(ISNUMBER(work!HH91/work!HL91),work!HH91/work!HL91,".")</f>
        <v>.</v>
      </c>
      <c r="FK91" s="27" t="str">
        <f>IF(ISNUMBER(work!HI91/work!HM91),work!HI91/work!HM91,".")</f>
        <v>.</v>
      </c>
      <c r="FL91" s="27" t="str">
        <f>IF(ISNUMBER(work!HJ91/work!HN91),work!HJ91/work!HN91,".")</f>
        <v>.</v>
      </c>
      <c r="FM91" s="27" t="str">
        <f>IF(ISNUMBER(work!HK91/work!HO91),work!HK91/work!HO91,".")</f>
        <v>.</v>
      </c>
      <c r="FN91" s="27" t="str">
        <f>IF(ISNUMBER((work!HI91+work!HJ91)/(work!HM91+work!HN91)),(work!HI91+work!HJ91)/(work!HM91+work!HN91),".")</f>
        <v>.</v>
      </c>
      <c r="FO91" s="27" t="s">
        <v>5007</v>
      </c>
      <c r="FP91" s="27" t="s">
        <v>5007</v>
      </c>
      <c r="FQ91" s="27" t="s">
        <v>5007</v>
      </c>
      <c r="FR91" s="27" t="s">
        <v>5007</v>
      </c>
      <c r="FS91" s="27" t="s">
        <v>5007</v>
      </c>
      <c r="FT91" s="27" t="str">
        <f>work!GM91</f>
        <v>.</v>
      </c>
      <c r="FU91" s="27" t="str">
        <f>work!GN91</f>
        <v>.</v>
      </c>
      <c r="FV91" s="27" t="str">
        <f>work!GO91</f>
        <v>.</v>
      </c>
      <c r="FW91" s="27" t="s">
        <v>5007</v>
      </c>
      <c r="FX91" s="27"/>
      <c r="FY91" s="27" t="str">
        <f t="shared" si="60"/>
        <v>.</v>
      </c>
      <c r="FZ91">
        <f t="shared" si="62"/>
        <v>0</v>
      </c>
      <c r="GA91" t="str">
        <f>work!HC91</f>
        <v>.</v>
      </c>
      <c r="GB91" t="str">
        <f>IF(ISNUMBER(work!HA91+work!HB91),work!HA91+work!HB91,".")</f>
        <v>.</v>
      </c>
      <c r="GC91" t="str">
        <f>IF(ISNUMBER(work!HK91-work!HC91),work!HK91-work!HC91,".")</f>
        <v>.</v>
      </c>
      <c r="GD91" t="str">
        <f>IF(ISNUMBER(work!HI91+work!HJ91-work!HA91-work!HB91),(work!HI91+work!HJ91-work!HA91-work!HB91),".")</f>
        <v>.</v>
      </c>
      <c r="GH91" t="str">
        <f>work!GQ91</f>
        <v>.</v>
      </c>
      <c r="GI91" t="str">
        <f>work!GR91</f>
        <v>.</v>
      </c>
      <c r="GJ91" t="str">
        <f>work!GZ91</f>
        <v>.</v>
      </c>
      <c r="GK91" t="str">
        <f>work!HH91</f>
        <v>.</v>
      </c>
      <c r="GL91" t="str">
        <f t="shared" si="61"/>
        <v/>
      </c>
      <c r="GM91" t="str">
        <f>IFERROR(VLOOKUP($F91,AREA_EM_ALLYEAR,Seq!B$1,FALSE),".")</f>
        <v>.</v>
      </c>
      <c r="GN91" t="str">
        <f>IFERROR(VLOOKUP($F91,AREA_EM_ALLYEAR,Seq!C$1,FALSE),".")</f>
        <v>.</v>
      </c>
      <c r="GO91" t="str">
        <f>IFERROR(VLOOKUP($F91,AREA_EM_ALLYEAR,Seq!D$1,FALSE),".")</f>
        <v>.</v>
      </c>
      <c r="GP91" t="str">
        <f>IFERROR(VLOOKUP($F91,AREA_EM_ALLYEAR,Seq!E$1,FALSE),".")</f>
        <v>.</v>
      </c>
      <c r="GQ91" t="str">
        <f>IFERROR(VLOOKUP($F91,AREA_EM_ALLYEAR,Seq!F$1,FALSE),".")</f>
        <v>.</v>
      </c>
      <c r="GR91" t="str">
        <f>IFERROR(VLOOKUP($F91,AREA_EM_ALLYEAR,Seq!G$1,FALSE),".")</f>
        <v>.</v>
      </c>
      <c r="GS91" t="str">
        <f>IFERROR(VLOOKUP($F91,AREA_EM_ALLYEAR,Seq!H$1,FALSE),".")</f>
        <v>.</v>
      </c>
      <c r="GT91" t="str">
        <f>IFERROR(VLOOKUP($F91,AREA_EM_ALLYEAR,Seq!I$1,FALSE),".")</f>
        <v>.</v>
      </c>
      <c r="GU91" t="str">
        <f>IFERROR(VLOOKUP($F91,AREA_EM_ALLYEAR,Seq!J$1,FALSE),".")</f>
        <v>.</v>
      </c>
      <c r="GV91" t="str">
        <f>IFERROR(VLOOKUP($F91,AREA_EM_ALLYEAR,Seq!K$1,FALSE),".")</f>
        <v>.</v>
      </c>
      <c r="GW91" t="str">
        <f>IFERROR(VLOOKUP($F91,AREA_EM_ALLYEAR,Seq!L$1,FALSE),".")</f>
        <v>.</v>
      </c>
      <c r="GX91" t="str">
        <f>IFERROR(VLOOKUP($F91,AREA_EM_ALLYEAR,Seq!M$1,FALSE),".")</f>
        <v>.</v>
      </c>
      <c r="GY91" t="str">
        <f>IFERROR(VLOOKUP($F91,AREA_EM_ALLYEAR,Seq!N$1,FALSE),".")</f>
        <v>.</v>
      </c>
      <c r="GZ91" t="str">
        <f>IFERROR(VLOOKUP($F91,AREA_EM_ALLYEAR,Seq!O$1,FALSE),".")</f>
        <v>.</v>
      </c>
      <c r="HA91" t="str">
        <f t="shared" si="63"/>
        <v>.</v>
      </c>
      <c r="HK91" s="139">
        <f>IFERROR(VLOOKUP(CONCATENATE($G91, ".SP.DYN.LE00.IN"),AREA_WB_6ATTRS,Seq!B$1,FALSE)-VLOOKUP("CHN.SP.DYN.LE00.IN",AREA_WB_6ATTRS,Seq!B$1,FALSE),".")</f>
        <v>-23.015439024390247</v>
      </c>
      <c r="HL91" s="139">
        <f>IFERROR(VLOOKUP(CONCATENATE($G91, ".SP.DYN.LE00.IN"),AREA_WB_6ATTRS,Seq!C$1,FALSE)-VLOOKUP("CHN.SP.DYN.LE00.IN",AREA_WB_6ATTRS,Seq!C$1,FALSE),".")</f>
        <v>-23.319634146341471</v>
      </c>
      <c r="HM91" s="139">
        <f>IFERROR(VLOOKUP(CONCATENATE($G91, ".SP.DYN.LE00.IN"),AREA_WB_6ATTRS,Seq!D$1,FALSE)-VLOOKUP("CHN.SP.DYN.LE00.IN",AREA_WB_6ATTRS,Seq!D$1,FALSE),".")</f>
        <v>-23.531292682926825</v>
      </c>
      <c r="HN91" s="139">
        <f>IFERROR(VLOOKUP(CONCATENATE($G91, ".SP.DYN.LE00.IN"),AREA_WB_6ATTRS,Seq!E$1,FALSE)-VLOOKUP("CHN.SP.DYN.LE00.IN",AREA_WB_6ATTRS,Seq!E$1,FALSE),".")</f>
        <v>-23.621951219512198</v>
      </c>
      <c r="HO91" s="139">
        <f>IFERROR(VLOOKUP(CONCATENATE($G91, ".SP.DYN.LE00.IN"),AREA_WB_6ATTRS,Seq!F$1,FALSE)-VLOOKUP("CHN.SP.DYN.LE00.IN",AREA_WB_6ATTRS,Seq!F$1,FALSE),".")</f>
        <v>-23.580585365853658</v>
      </c>
      <c r="HP91" s="139">
        <f>IFERROR(VLOOKUP(CONCATENATE($G91, ".SP.DYN.LE00.IN"),AREA_WB_6ATTRS,Seq!G$1,FALSE)-VLOOKUP("CHN.SP.DYN.LE00.IN",AREA_WB_6ATTRS,Seq!G$1,FALSE),".")</f>
        <v>-23.40617073170732</v>
      </c>
      <c r="HQ91" s="139">
        <f>IFERROR(VLOOKUP(CONCATENATE($G91, ".SP.DYN.LE00.IN"),AREA_WB_6ATTRS,Seq!H$1,FALSE)-VLOOKUP("CHN.SP.DYN.LE00.IN",AREA_WB_6ATTRS,Seq!H$1,FALSE),".")</f>
        <v>-23.109682926829272</v>
      </c>
      <c r="HR91" s="139">
        <f>IFERROR(VLOOKUP(CONCATENATE($G91, ".SP.DYN.LE00.IN"),AREA_WB_6ATTRS,Seq!I$1,FALSE)-VLOOKUP("CHN.SP.DYN.LE00.IN",AREA_WB_6ATTRS,Seq!I$1,FALSE),".")</f>
        <v>-22.721146341463424</v>
      </c>
      <c r="HS91" s="139">
        <f>IFERROR(VLOOKUP(CONCATENATE($G91, ".SP.DYN.LE00.IN"),AREA_WB_6ATTRS,Seq!J$1,FALSE)-VLOOKUP("CHN.SP.DYN.LE00.IN",AREA_WB_6ATTRS,Seq!J$1,FALSE),".")</f>
        <v>-22.269048780487815</v>
      </c>
      <c r="HT91" s="139">
        <f>IFERROR(VLOOKUP(CONCATENATE($G91, ".SP.DYN.LE00.IN"),AREA_WB_6ATTRS,Seq!K$1,FALSE)-VLOOKUP("CHN.SP.DYN.LE00.IN",AREA_WB_6ATTRS,Seq!K$1,FALSE),".")</f>
        <v>-21.767902439024404</v>
      </c>
      <c r="HU91" s="139">
        <f>IFERROR(VLOOKUP(CONCATENATE($G91, ".SP.DYN.LE00.IN"),AREA_WB_6ATTRS,Seq!L$1,FALSE)-VLOOKUP("CHN.SP.DYN.LE00.IN",AREA_WB_6ATTRS,Seq!L$1,FALSE),".")</f>
        <v>-21.226195121951221</v>
      </c>
      <c r="HV91" s="139">
        <f>IFERROR(VLOOKUP(CONCATENATE($G91, ".SP.DYN.LE00.IN"),AREA_WB_6ATTRS,Seq!M$1,FALSE)-VLOOKUP("CHN.SP.DYN.LE00.IN",AREA_WB_6ATTRS,Seq!M$1,FALSE),".")</f>
        <v>-20.642439024390242</v>
      </c>
      <c r="HW91" s="139">
        <f>IFERROR(VLOOKUP(CONCATENATE($G91, ".SP.DYN.LE00.IN"),AREA_WB_6ATTRS,Seq!N$1,FALSE)-VLOOKUP("CHN.SP.DYN.LE00.IN",AREA_WB_6ATTRS,Seq!N$1,FALSE),".")</f>
        <v>-20.019170731707312</v>
      </c>
      <c r="HX91" s="139">
        <f>IFERROR(VLOOKUP(CONCATENATE($G91, ".SP.DYN.LE00.IN"),AREA_WB_6ATTRS,Seq!O$1,FALSE)-VLOOKUP("CHN.SP.DYN.LE00.IN",AREA_WB_6ATTRS,Seq!O$1,FALSE),".")</f>
        <v>-19.362390243902439</v>
      </c>
      <c r="HY91" s="139">
        <f>IFERROR(VLOOKUP(CONCATENATE($G91, ".SP.DYN.LE00.IN"),AREA_WB_6ATTRS,Seq!P$1,FALSE)-VLOOKUP("CHN.SP.DYN.LE00.IN",AREA_WB_6ATTRS,Seq!P$1,FALSE),".")</f>
        <v>-18.690048780487807</v>
      </c>
      <c r="HZ91" s="139">
        <f>IFERROR(VLOOKUP(CONCATENATE($G91, ".SP.DYN.LE00.IN"),AREA_WB_6ATTRS,Seq!Q$1,FALSE)-VLOOKUP("CHN.SP.DYN.LE00.IN",AREA_WB_6ATTRS,Seq!Q$1,FALSE),".")</f>
        <v>-18.020121951219515</v>
      </c>
      <c r="IA91" s="139">
        <f>IFERROR(VLOOKUP(CONCATENATE($G91, ".SP.DYN.LE00.IN"),AREA_WB_6ATTRS,Seq!R$1,FALSE)-VLOOKUP("CHN.SP.DYN.LE00.IN",AREA_WB_6ATTRS,Seq!R$1,FALSE),".")</f>
        <v>-17.372024390243901</v>
      </c>
      <c r="IB91" s="139">
        <f>IFERROR(VLOOKUP(CONCATENATE($G91, ".SP.DYN.LE00.IN"),AREA_WB_6ATTRS,Seq!S$1,FALSE)-VLOOKUP("CHN.SP.DYN.LE00.IN",AREA_WB_6ATTRS,Seq!S$1,FALSE),".")</f>
        <v>-16.759780487804875</v>
      </c>
      <c r="IC91" s="139">
        <f>IFERROR(VLOOKUP(CONCATENATE($G91, ".SP.DYN.LE00.IN"),AREA_WB_6ATTRS,Seq!T$1,FALSE)-VLOOKUP("CHN.SP.DYN.LE00.IN",AREA_WB_6ATTRS,Seq!T$1,FALSE),".")</f>
        <v>-16.191341463414638</v>
      </c>
      <c r="ID91" s="139">
        <f>IFERROR(VLOOKUP(CONCATENATE($G91, ".SP.DYN.LE00.IN"),AREA_WB_6ATTRS,Seq!U$1,FALSE)-VLOOKUP("CHN.SP.DYN.LE00.IN",AREA_WB_6ATTRS,Seq!U$1,FALSE),".")</f>
        <v>-15.675804878048794</v>
      </c>
      <c r="IE91" s="139">
        <f>IFERROR(VLOOKUP(CONCATENATE($G91, ".SP.DYN.LE00.IN"),AREA_WB_6ATTRS,Seq!V$1,FALSE)-VLOOKUP("CHN.SP.DYN.LE00.IN",AREA_WB_6ATTRS,Seq!V$1,FALSE),".")</f>
        <v>-15.216731707317074</v>
      </c>
      <c r="IF91" s="139">
        <f>IFERROR(VLOOKUP(CONCATENATE($G91, ".SP.DYN.LE00.IN"),AREA_WB_6ATTRS,Seq!W$1,FALSE)-VLOOKUP("CHN.SP.DYN.LE00.IN",AREA_WB_6ATTRS,Seq!W$1,FALSE),".")</f>
        <v>-14.811243902439024</v>
      </c>
      <c r="IG91" s="139">
        <f>IFERROR(VLOOKUP(CONCATENATE($G91, ".SP.DYN.LE00.IN"),AREA_WB_6ATTRS,Seq!X$1,FALSE)-VLOOKUP("CHN.SP.DYN.LE00.IN",AREA_WB_6ATTRS,Seq!X$1,FALSE),".")</f>
        <v>-14.446975609756088</v>
      </c>
      <c r="IH91" s="139">
        <f>IFERROR(VLOOKUP(CONCATENATE($G91, ".SP.DYN.LE00.IN"),AREA_WB_6ATTRS,Seq!Y$1,FALSE)-VLOOKUP("CHN.SP.DYN.LE00.IN",AREA_WB_6ATTRS,Seq!Y$1,FALSE),".")</f>
        <v>-14.110951219512188</v>
      </c>
      <c r="II91" s="139">
        <f>IFERROR(VLOOKUP(CONCATENATE($G91, ".SP.DYN.LE00.IN"),AREA_WB_6ATTRS,Seq!Z$1,FALSE)-VLOOKUP("CHN.SP.DYN.LE00.IN",AREA_WB_6ATTRS,Seq!Z$1,FALSE),".")</f>
        <v>-13.799658536585369</v>
      </c>
      <c r="IJ91" s="139">
        <f>IFERROR(VLOOKUP(CONCATENATE($G91, ".SP.DYN.LE00.IN"),AREA_WB_6ATTRS,Seq!AA$1,FALSE)-VLOOKUP("CHN.SP.DYN.LE00.IN",AREA_WB_6ATTRS,Seq!AA$1,FALSE),".")</f>
        <v>-13.507048780487807</v>
      </c>
      <c r="IK91" s="139">
        <f>IFERROR(VLOOKUP(CONCATENATE($G91, ".SP.DYN.LE00.IN"),AREA_WB_6ATTRS,Seq!AB$1,FALSE)-VLOOKUP("CHN.SP.DYN.LE00.IN",AREA_WB_6ATTRS,Seq!AB$1,FALSE),".")</f>
        <v>-13.231999999999999</v>
      </c>
      <c r="IL91" s="139">
        <f>IFERROR(VLOOKUP(CONCATENATE($G91, ".SP.DYN.LE00.IN"),AREA_WB_6ATTRS,Seq!AC$1,FALSE)-VLOOKUP("CHN.SP.DYN.LE00.IN",AREA_WB_6ATTRS,Seq!AC$1,FALSE),".")</f>
        <v>-12.973365853658535</v>
      </c>
      <c r="IM91" s="139">
        <f>IFERROR(VLOOKUP(CONCATENATE($G91, ".SP.DYN.LE00.IN"),AREA_WB_6ATTRS,Seq!AD$1,FALSE)-VLOOKUP("CHN.SP.DYN.LE00.IN",AREA_WB_6ATTRS,Seq!AD$1,FALSE),".")</f>
        <v>-12.7300731707317</v>
      </c>
      <c r="IN91" s="139">
        <f>IFERROR(VLOOKUP(CONCATENATE($G91, ".SP.DYN.LE00.IN"),AREA_WB_6ATTRS,Seq!AE$1,FALSE)-VLOOKUP("CHN.SP.DYN.LE00.IN",AREA_WB_6ATTRS,Seq!AE$1,FALSE),".")</f>
        <v>-12.499585365853655</v>
      </c>
      <c r="IO91" s="139">
        <f>IFERROR(VLOOKUP(CONCATENATE($G91, ".SP.DYN.LE00.IN"),AREA_WB_6ATTRS,Seq!AF$1,FALSE)-VLOOKUP("CHN.SP.DYN.LE00.IN",AREA_WB_6ATTRS,Seq!AF$1,FALSE),".")</f>
        <v>-12.278902439024399</v>
      </c>
      <c r="IP91" s="139" t="str">
        <f>IFERROR(VLOOKUP(CONCATENATE($G91, ".SP.DYN.LE00.IN"),AREA_WB_6ATTRS,Seq!AG$1,FALSE)-VLOOKUP("CHN.SP.DYN.LE00.IN",AREA_WB_6ATTRS,Seq!AG$1,FALSE),".")</f>
        <v>.</v>
      </c>
      <c r="IW91">
        <f>IFERROR(VLOOKUP(CONCATENATE($G91, ".SP.DYN.LE00.IN"),AREA_WB_6ATTRS,Seq!B$1,FALSE),".")</f>
        <v>43.978365853658545</v>
      </c>
      <c r="IX91">
        <f>IFERROR(VLOOKUP(CONCATENATE($G91, ".SP.DYN.LE00.IN"),AREA_WB_6ATTRS,Seq!C$1,FALSE),".")</f>
        <v>43.943292682926838</v>
      </c>
      <c r="IY91">
        <f>IFERROR(VLOOKUP(CONCATENATE($G91, ".SP.DYN.LE00.IN"),AREA_WB_6ATTRS,Seq!D$1,FALSE),".")</f>
        <v>44.003609756097568</v>
      </c>
      <c r="IZ91">
        <f>IFERROR(VLOOKUP(CONCATENATE($G91, ".SP.DYN.LE00.IN"),AREA_WB_6ATTRS,Seq!E$1,FALSE),".")</f>
        <v>44.177902439024393</v>
      </c>
      <c r="JA91">
        <f>IFERROR(VLOOKUP(CONCATENATE($G91, ".SP.DYN.LE00.IN"),AREA_WB_6ATTRS,Seq!F$1,FALSE),".")</f>
        <v>44.478682926829272</v>
      </c>
      <c r="JB91">
        <f>IFERROR(VLOOKUP(CONCATENATE($G91, ".SP.DYN.LE00.IN"),AREA_WB_6ATTRS,Seq!G$1,FALSE),".")</f>
        <v>44.906975609756103</v>
      </c>
      <c r="JC91">
        <f>IFERROR(VLOOKUP(CONCATENATE($G91, ".SP.DYN.LE00.IN"),AREA_WB_6ATTRS,Seq!H$1,FALSE),".")</f>
        <v>45.449804878048788</v>
      </c>
      <c r="JD91">
        <f>IFERROR(VLOOKUP(CONCATENATE($G91, ".SP.DYN.LE00.IN"),AREA_WB_6ATTRS,Seq!I$1,FALSE),".")</f>
        <v>46.076170731707322</v>
      </c>
      <c r="JE91">
        <f>IFERROR(VLOOKUP(CONCATENATE($G91, ".SP.DYN.LE00.IN"),AREA_WB_6ATTRS,Seq!J$1,FALSE),".")</f>
        <v>46.758073170731713</v>
      </c>
      <c r="JF91">
        <f>IFERROR(VLOOKUP(CONCATENATE($G91, ".SP.DYN.LE00.IN"),AREA_WB_6ATTRS,Seq!K$1,FALSE),".")</f>
        <v>47.4790243902439</v>
      </c>
      <c r="JG91">
        <f>IFERROR(VLOOKUP(CONCATENATE($G91, ".SP.DYN.LE00.IN"),AREA_WB_6ATTRS,Seq!L$1,FALSE),".")</f>
        <v>48.233536585365854</v>
      </c>
      <c r="JH91">
        <f>IFERROR(VLOOKUP(CONCATENATE($G91, ".SP.DYN.LE00.IN"),AREA_WB_6ATTRS,Seq!M$1,FALSE),".")</f>
        <v>49.021585365853667</v>
      </c>
      <c r="JI91">
        <f>IFERROR(VLOOKUP(CONCATENATE($G91, ".SP.DYN.LE00.IN"),AREA_WB_6ATTRS,Seq!N$1,FALSE),".")</f>
        <v>49.842658536585368</v>
      </c>
      <c r="JJ91">
        <f>IFERROR(VLOOKUP(CONCATENATE($G91, ".SP.DYN.LE00.IN"),AREA_WB_6ATTRS,Seq!O$1,FALSE),".")</f>
        <v>50.692243902439031</v>
      </c>
      <c r="JK91">
        <f>IFERROR(VLOOKUP(CONCATENATE($G91, ".SP.DYN.LE00.IN"),AREA_WB_6ATTRS,Seq!P$1,FALSE),".")</f>
        <v>51.552878048780492</v>
      </c>
      <c r="JL91">
        <f>IFERROR(VLOOKUP(CONCATENATE($G91, ".SP.DYN.LE00.IN"),AREA_WB_6ATTRS,Seq!Q$1,FALSE),".")</f>
        <v>52.404609756097564</v>
      </c>
      <c r="JM91">
        <f>IFERROR(VLOOKUP(CONCATENATE($G91, ".SP.DYN.LE00.IN"),AREA_WB_6ATTRS,Seq!R$1,FALSE),".")</f>
        <v>53.227000000000011</v>
      </c>
      <c r="JN91">
        <f>IFERROR(VLOOKUP(CONCATENATE($G91, ".SP.DYN.LE00.IN"),AREA_WB_6ATTRS,Seq!S$1,FALSE),".")</f>
        <v>54.006536585365865</v>
      </c>
      <c r="JO91">
        <f>IFERROR(VLOOKUP(CONCATENATE($G91, ".SP.DYN.LE00.IN"),AREA_WB_6ATTRS,Seq!T$1,FALSE),".")</f>
        <v>54.735756097560987</v>
      </c>
      <c r="JP91">
        <f>IFERROR(VLOOKUP(CONCATENATE($G91, ".SP.DYN.LE00.IN"),AREA_WB_6ATTRS,Seq!U$1,FALSE),".")</f>
        <v>55.407585365853663</v>
      </c>
      <c r="JQ91">
        <f>IFERROR(VLOOKUP(CONCATENATE($G91, ".SP.DYN.LE00.IN"),AREA_WB_6ATTRS,Seq!V$1,FALSE),".")</f>
        <v>56.024975609756105</v>
      </c>
      <c r="JR91">
        <f>IFERROR(VLOOKUP(CONCATENATE($G91, ".SP.DYN.LE00.IN"),AREA_WB_6ATTRS,Seq!W$1,FALSE),".")</f>
        <v>56.594292682926842</v>
      </c>
      <c r="JS91">
        <f>IFERROR(VLOOKUP(CONCATENATE($G91, ".SP.DYN.LE00.IN"),AREA_WB_6ATTRS,Seq!X$1,FALSE),".")</f>
        <v>57.132463414634152</v>
      </c>
      <c r="JT91">
        <f>IFERROR(VLOOKUP(CONCATENATE($G91, ".SP.DYN.LE00.IN"),AREA_WB_6ATTRS,Seq!Y$1,FALSE),".")</f>
        <v>57.6539268292683</v>
      </c>
      <c r="JU91">
        <f>IFERROR(VLOOKUP(CONCATENATE($G91, ".SP.DYN.LE00.IN"),AREA_WB_6ATTRS,Seq!Z$1,FALSE),".")</f>
        <v>58.162682926829277</v>
      </c>
      <c r="JV91">
        <f>IFERROR(VLOOKUP(CONCATENATE($G91, ".SP.DYN.LE00.IN"),AREA_WB_6ATTRS,Seq!AA$1,FALSE),".")</f>
        <v>58.664268292682934</v>
      </c>
      <c r="JW91">
        <f>IFERROR(VLOOKUP(CONCATENATE($G91, ".SP.DYN.LE00.IN"),AREA_WB_6ATTRS,Seq!AB$1,FALSE),".")</f>
        <v>59.157731707317083</v>
      </c>
      <c r="JX91">
        <f>IFERROR(VLOOKUP(CONCATENATE($G91, ".SP.DYN.LE00.IN"),AREA_WB_6ATTRS,Seq!AC$1,FALSE),".")</f>
        <v>59.639219512195126</v>
      </c>
      <c r="JY91">
        <f>IFERROR(VLOOKUP(CONCATENATE($G91, ".SP.DYN.LE00.IN"),AREA_WB_6ATTRS,Seq!AD$1,FALSE),".")</f>
        <v>60.105268292682936</v>
      </c>
      <c r="JZ91">
        <f>IFERROR(VLOOKUP(CONCATENATE($G91, ".SP.DYN.LE00.IN"),AREA_WB_6ATTRS,Seq!AE$1,FALSE),".")</f>
        <v>60.556926829268299</v>
      </c>
      <c r="KA91">
        <f>IFERROR(VLOOKUP(CONCATENATE($G91, ".SP.DYN.LE00.IN"),AREA_WB_6ATTRS,Seq!AF$1,FALSE),".")</f>
        <v>60.994195121951229</v>
      </c>
      <c r="KB91" t="str">
        <f>IFERROR(VLOOKUP(CONCATENATE($G91, ".SP.DYN.LE00.IN"),AREA_WB_6ATTRS,Seq!AG$1,FALSE),".")</f>
        <v>.</v>
      </c>
      <c r="KK91">
        <f t="shared" si="66"/>
        <v>0</v>
      </c>
      <c r="KL91">
        <f t="shared" si="64"/>
        <v>0</v>
      </c>
      <c r="KM91" t="str">
        <f t="shared" si="67"/>
        <v>.</v>
      </c>
      <c r="KN91" t="str">
        <f t="shared" si="68"/>
        <v>.</v>
      </c>
      <c r="KO91" t="str">
        <f t="shared" si="65"/>
        <v>.</v>
      </c>
      <c r="KP91" t="str">
        <f>work!HA91</f>
        <v>.</v>
      </c>
      <c r="KQ91" t="str">
        <f>work!HB91</f>
        <v>.</v>
      </c>
      <c r="KR91" t="str">
        <f>work!HC91</f>
        <v>.</v>
      </c>
      <c r="KS91" t="str">
        <f>IF(ISNUMBER(work!HI91-work!HA91),work!HI91-work!HA91,".")</f>
        <v>.</v>
      </c>
      <c r="KT91" t="str">
        <f>IF(ISNUMBER(work!HJ91-work!HB91),work!HJ91-work!HB91,".")</f>
        <v>.</v>
      </c>
      <c r="KU91" t="str">
        <f>IF(ISNUMBER(work!HK91-work!HC91),work!HK91-work!HC91,".")</f>
        <v>.</v>
      </c>
      <c r="KW91">
        <f>IFERROR(work!HR91/work!HV91,".")</f>
        <v>5.8325475595648918E-5</v>
      </c>
      <c r="KX91">
        <f>IFERROR(work!HS91/work!HW91,".")</f>
        <v>6.6499804933905526E-6</v>
      </c>
      <c r="KY91">
        <f>IFERROR(work!HT91/work!HX91,".")</f>
        <v>1.0936955288359661E-6</v>
      </c>
      <c r="KZ91" t="str">
        <f>IFERROR(work!HU91/work!HY91,".")</f>
        <v>.</v>
      </c>
    </row>
    <row r="92" spans="1:312">
      <c r="A92" s="24">
        <f t="shared" si="44"/>
        <v>92</v>
      </c>
      <c r="B92" s="24" t="str">
        <f t="shared" si="45"/>
        <v>InEM90</v>
      </c>
      <c r="C92" s="24" t="str">
        <f t="shared" si="46"/>
        <v>InOECD90</v>
      </c>
      <c r="D92" s="24" t="str">
        <f t="shared" si="47"/>
        <v>In67</v>
      </c>
      <c r="E92" s="25" t="s">
        <v>2456</v>
      </c>
      <c r="F92" s="26" t="str">
        <f t="shared" si="48"/>
        <v>Belgium</v>
      </c>
      <c r="G92" s="166" t="s">
        <v>1361</v>
      </c>
      <c r="H92" s="166" t="s">
        <v>5007</v>
      </c>
      <c r="I92" s="166" t="s">
        <v>5007</v>
      </c>
      <c r="J92" s="180" t="s">
        <v>5007</v>
      </c>
      <c r="K92" s="180" t="s">
        <v>5007</v>
      </c>
      <c r="L92" s="27">
        <f>IFERROR(VLOOKUP($F92,Area_FDI_84_96,Seq!B$1,FALSE),0)</f>
        <v>0</v>
      </c>
      <c r="M92" s="27">
        <f>IFERROR(VLOOKUP($F92,Area_FDI_84_96,Seq!C$1,FALSE),0)</f>
        <v>789</v>
      </c>
      <c r="N92" s="27">
        <f>IFERROR(VLOOKUP($F92,Area_FDI_84_96,Seq!D$1,FALSE),0)</f>
        <v>882</v>
      </c>
      <c r="O92" s="27">
        <f>IFERROR(VLOOKUP($F92,Area_FDI_84_96,Seq!E$1,FALSE),0)</f>
        <v>754</v>
      </c>
      <c r="P92" s="27">
        <f>IFERROR(VLOOKUP($F92,Area_FDI_84_96,Seq!F$1,FALSE),0)</f>
        <v>389</v>
      </c>
      <c r="Q92" s="27">
        <f>IFERROR(VLOOKUP($F92,Area_FDI_84_96,Seq!G$1,FALSE),0)</f>
        <v>0</v>
      </c>
      <c r="R92" s="27">
        <f>IFERROR(VLOOKUP($F92,Area_FDI_84_96,Seq!H$1,FALSE),0)</f>
        <v>800</v>
      </c>
      <c r="S92" s="27">
        <f>IFERROR(VLOOKUP($F92,Area_FDI_84_96,Seq!I$1,FALSE),0)</f>
        <v>10</v>
      </c>
      <c r="T92" s="27">
        <f>IFERROR(VALUE(VLOOKUP($E92,Area_FDI_92_95,Seq!B$1,FALSE)),0)</f>
        <v>446</v>
      </c>
      <c r="U92" s="27">
        <f>IFERROR(VALUE(VLOOKUP($E92,Area_FDI_92_95,Seq!C$1,FALSE)),0)</f>
        <v>2574</v>
      </c>
      <c r="V92" s="27">
        <f>IFERROR(VALUE(VLOOKUP($E92,Area_FDI_92_95,Seq!D$1,FALSE)),0)</f>
        <v>3183</v>
      </c>
      <c r="W92" s="27">
        <f>IFERROR(VALUE(VLOOKUP($E92,Area_FDI_92_95,Seq!E$1,FALSE)),0)</f>
        <v>5407</v>
      </c>
      <c r="X92" s="27">
        <f>IFERROR(VALUE(VLOOKUP($E92,Area_FDI_96_99,Seq!B$1,FALSE)),0)</f>
        <v>4549</v>
      </c>
      <c r="Y92" s="27">
        <f>IFERROR(VALUE(VLOOKUP($E92,Area_FDI_96_99,Seq!C$1,FALSE)),0)</f>
        <v>3326</v>
      </c>
      <c r="Z92" s="27">
        <f>IFERROR(VALUE(VLOOKUP($E92,Area_FDI_96_99,Seq!D$1,FALSE)),0)</f>
        <v>2804</v>
      </c>
      <c r="AA92" s="27">
        <f>IFERROR(VALUE(VLOOKUP($E92,Area_FDI_96_99,Seq!E$1,FALSE)),0)</f>
        <v>8322</v>
      </c>
      <c r="AB92" s="27">
        <f t="shared" si="49"/>
        <v>5616</v>
      </c>
      <c r="AC92" s="27">
        <f t="shared" si="50"/>
        <v>2002</v>
      </c>
      <c r="AD92" s="27">
        <f t="shared" si="51"/>
        <v>12428</v>
      </c>
      <c r="AE92" s="27">
        <f t="shared" si="52"/>
        <v>11059</v>
      </c>
      <c r="AF92" s="27">
        <f t="shared" si="53"/>
        <v>8209</v>
      </c>
      <c r="AG92" s="27">
        <f t="shared" si="54"/>
        <v>5384</v>
      </c>
      <c r="AH92" s="27">
        <f t="shared" si="55"/>
        <v>7916</v>
      </c>
      <c r="AI92" s="27">
        <f t="shared" si="56"/>
        <v>9584</v>
      </c>
      <c r="AJ92" s="27">
        <f t="shared" si="57"/>
        <v>5586</v>
      </c>
      <c r="AK92" s="27">
        <f t="shared" si="58"/>
        <v>5660</v>
      </c>
      <c r="AL92" s="27">
        <f t="shared" si="59"/>
        <v>3838</v>
      </c>
      <c r="AM92" s="27"/>
      <c r="AN92" s="27"/>
      <c r="AO92" s="27"/>
      <c r="AP92" s="27"/>
      <c r="AQ92" s="27"/>
      <c r="AR92" s="27"/>
      <c r="AS92" s="27"/>
      <c r="AT92" s="27">
        <f>IFERROR(work!D92+work!AP92,".")</f>
        <v>33600600.751556247</v>
      </c>
      <c r="AU92" s="27">
        <f>IFERROR(work!E92+work!AQ92,".")</f>
        <v>34509146.062198192</v>
      </c>
      <c r="AV92" s="27">
        <f>IFERROR(work!F92+work!AR92,".")</f>
        <v>36351295.257770956</v>
      </c>
      <c r="AW92" s="27">
        <f>IFERROR(work!G92+work!AS92,".")</f>
        <v>38687821.749452665</v>
      </c>
      <c r="AX92" s="27">
        <f>IFERROR(work!H92+work!AT92,".")</f>
        <v>42607082.945141003</v>
      </c>
      <c r="AY92" s="27">
        <f>IFERROR(work!I92+work!AU92,".")</f>
        <v>46489116.864272743</v>
      </c>
      <c r="AZ92" s="27">
        <f>IFERROR(work!J92+work!AV92,".")</f>
        <v>49460799.906786673</v>
      </c>
      <c r="BA92" s="27">
        <f>IFERROR(work!K92+work!AW92,".")</f>
        <v>53680144.634290025</v>
      </c>
      <c r="BB92" s="27">
        <f>IFERROR(work!L92+work!AX92,".")</f>
        <v>58646871.678081125</v>
      </c>
      <c r="BC92" s="27">
        <f>IFERROR(work!M92+work!AY92,".")</f>
        <v>60940987.534906171</v>
      </c>
      <c r="BD92" s="27">
        <f>IFERROR(work!N92+work!AZ92,".")</f>
        <v>63136756.884799853</v>
      </c>
      <c r="BE92" s="27">
        <f>IFERROR(work!O92+work!BA92,".")</f>
        <v>67569425.086764067</v>
      </c>
      <c r="BF92" s="27">
        <f>IFERROR(work!P92+work!BB92,".")</f>
        <v>74754667.414286077</v>
      </c>
      <c r="BG92" s="27">
        <f>IFERROR(work!Q92+work!BC92,".")</f>
        <v>82331126.021262586</v>
      </c>
      <c r="BH92" s="27">
        <f>IFERROR(work!R92+work!BD92,".")</f>
        <v>91228322.315177768</v>
      </c>
      <c r="BI92" s="27">
        <f>IFERROR(work!S92+work!BE92,".")</f>
        <v>99491148.337752104</v>
      </c>
      <c r="BJ92" s="27">
        <f>IFERROR(work!T92+work!BF92,".")</f>
        <v>107706916.1081658</v>
      </c>
      <c r="BK92" s="27">
        <f>IFERROR(work!U92+work!BG92,".")</f>
        <v>116582780.53884178</v>
      </c>
      <c r="BL92" s="27">
        <f>IFERROR(work!V92+work!BH92,".")</f>
        <v>124427683.14955354</v>
      </c>
      <c r="BM92" s="27">
        <f>IFERROR(work!W92+work!BI92,".")</f>
        <v>133004060.46319246</v>
      </c>
      <c r="BN92" s="27">
        <f>IFERROR(work!X92+work!BJ92,".")</f>
        <v>143114768.15730193</v>
      </c>
      <c r="BO92" s="27">
        <f>IFERROR(work!Y92+work!BK92,".")</f>
        <v>153250038.18788564</v>
      </c>
      <c r="BP92" s="27">
        <f>IFERROR(work!Z92+work!BL92,".")</f>
        <v>165380332.22126156</v>
      </c>
      <c r="BQ92" s="27">
        <f>IFERROR(work!AA92+work!BM92,".")</f>
        <v>179732710.5393647</v>
      </c>
      <c r="BR92" s="27">
        <f>IFERROR(work!AB92+work!BN92,".")</f>
        <v>196248227.50457716</v>
      </c>
      <c r="BS92" s="27">
        <f>IFERROR(work!AC92+work!BO92,".")</f>
        <v>216063148.7031619</v>
      </c>
      <c r="BT92" s="27">
        <f>IFERROR(work!AD92+work!BP92,".")</f>
        <v>240989281.77193066</v>
      </c>
      <c r="BU92" s="27">
        <f>IFERROR(work!AE92+work!BQ92,".")</f>
        <v>272291669.96020555</v>
      </c>
      <c r="BV92" s="27">
        <f>IFERROR(work!AF92+work!BR92,".")</f>
        <v>296133892.16060412</v>
      </c>
      <c r="BW92" s="27">
        <f>IFERROR(work!AG92+work!BS92,".")</f>
        <v>320152078.15890008</v>
      </c>
      <c r="BX92" s="27">
        <f>IFERROR(work!AH92+work!BT92,".")</f>
        <v>351315132.8178699</v>
      </c>
      <c r="BY92" s="27">
        <f>IFERROR(work!AI92+work!BU92,".")</f>
        <v>381366603.71940219</v>
      </c>
      <c r="BZ92" s="27"/>
      <c r="CA92" s="27"/>
      <c r="CB92" s="27"/>
      <c r="CC92" s="27"/>
      <c r="CD92" s="27"/>
      <c r="CE92" s="27"/>
      <c r="CF92" s="27">
        <f>IFERROR(work!AP92-work!D92,".")</f>
        <v>-2987623.3361651283</v>
      </c>
      <c r="CG92" s="27">
        <f>IFERROR(work!AQ92-work!E92,".")</f>
        <v>-3981665.678084705</v>
      </c>
      <c r="CH92" s="27">
        <f>IFERROR(work!AR92-work!F92,".")</f>
        <v>-5642180.3508777078</v>
      </c>
      <c r="CI92" s="27">
        <f>IFERROR(work!AS92-work!G92,".")</f>
        <v>-7882942.7005388569</v>
      </c>
      <c r="CJ92" s="27">
        <f>IFERROR(work!AT92-work!H92,".")</f>
        <v>-11042437.701249149</v>
      </c>
      <c r="CK92" s="27">
        <f>IFERROR(work!AU92-work!I92,".")</f>
        <v>-14403089.06938</v>
      </c>
      <c r="CL92" s="27">
        <f>IFERROR(work!AV92-work!J92,".")</f>
        <v>-16789920.149027549</v>
      </c>
      <c r="CM92" s="27">
        <f>IFERROR(work!AW92-work!K92,".")</f>
        <v>-20255658.947998658</v>
      </c>
      <c r="CN92" s="27">
        <f>IFERROR(work!AX92-work!L92,".")</f>
        <v>-23643677.70900616</v>
      </c>
      <c r="CO92" s="27">
        <f>IFERROR(work!AY92-work!M92,".")</f>
        <v>-24723474.377051838</v>
      </c>
      <c r="CP92" s="27">
        <f>IFERROR(work!AZ92-work!N92,".")</f>
        <v>-25782954.57981253</v>
      </c>
      <c r="CQ92" s="27">
        <f>IFERROR(work!BA92-work!O92,".")</f>
        <v>-29530899.832592625</v>
      </c>
      <c r="CR92" s="27">
        <f>IFERROR(work!BB92-work!P92,".")</f>
        <v>-36133903.643619172</v>
      </c>
      <c r="CS92" s="27">
        <f>IFERROR(work!BC92-work!Q92,".")</f>
        <v>-44081844.98474957</v>
      </c>
      <c r="CT92" s="27">
        <f>IFERROR(work!BD92-work!R92,".")</f>
        <v>-51744747.892621815</v>
      </c>
      <c r="CU92" s="27">
        <f>IFERROR(work!BE92-work!S92,".")</f>
        <v>-59065986.522697598</v>
      </c>
      <c r="CV92" s="27">
        <f>IFERROR(work!BF92-work!T92,".")</f>
        <v>-66705932.238329023</v>
      </c>
      <c r="CW92" s="27">
        <f>IFERROR(work!BG92-work!U92,".")</f>
        <v>-74050462.703877062</v>
      </c>
      <c r="CX92" s="27">
        <f>IFERROR(work!BH92-work!V92,".")</f>
        <v>-81074953.066097498</v>
      </c>
      <c r="CY92" s="27">
        <f>IFERROR(work!BI92-work!W92,".")</f>
        <v>-88116776.104848027</v>
      </c>
      <c r="CZ92" s="27">
        <f>IFERROR(work!BJ92-work!X92,".")</f>
        <v>-96580218.68245393</v>
      </c>
      <c r="DA92" s="27">
        <f>IFERROR(work!BK92-work!Y92,".")</f>
        <v>-106339632.55956994</v>
      </c>
      <c r="DB92" s="27">
        <f>IFERROR(work!BL92-work!Z92,".")</f>
        <v>-117831998.56421243</v>
      </c>
      <c r="DC92" s="27">
        <f>IFERROR(work!BM92-work!AA92,".")</f>
        <v>-131800853.32465631</v>
      </c>
      <c r="DD92" s="27">
        <f>IFERROR(work!BN92-work!AB92,".")</f>
        <v>-146750226.3097114</v>
      </c>
      <c r="DE92" s="27">
        <f>IFERROR(work!BO92-work!AC92,".")</f>
        <v>-165694130.39214087</v>
      </c>
      <c r="DF92" s="27">
        <f>IFERROR(work!BP92-work!AD92,".")</f>
        <v>-189251171.76847395</v>
      </c>
      <c r="DG92" s="27">
        <f>IFERROR(work!BQ92-work!AE92,".")</f>
        <v>-219042927.98293799</v>
      </c>
      <c r="DH92" s="27">
        <f>IFERROR(work!BR92-work!AF92,".")</f>
        <v>-242368827.18508041</v>
      </c>
      <c r="DI92" s="27">
        <f>IFERROR(work!BS92-work!AG92,".")</f>
        <v>-267892891.36658853</v>
      </c>
      <c r="DJ92" s="27">
        <f>IFERROR(work!BT92-work!AH92,".")</f>
        <v>-297886513.53826952</v>
      </c>
      <c r="DK92" s="27">
        <f>IFERROR(work!BU92-work!AI92,".")</f>
        <v>-326912392.45514572</v>
      </c>
      <c r="DL92" s="27"/>
      <c r="DM92" s="27"/>
      <c r="DN92" s="27"/>
      <c r="DO92" s="27"/>
      <c r="DP92" s="27"/>
      <c r="DQ92" s="27"/>
      <c r="DR92" s="27"/>
      <c r="DS92" s="27">
        <f>IFERROR(work!DO92-work!CC92,".")</f>
        <v>0.25600000381469729</v>
      </c>
      <c r="DT92" s="27">
        <f>IFERROR(work!DP92-work!CD92,".")</f>
        <v>0.25500000381469728</v>
      </c>
      <c r="DU92" s="27">
        <f>IFERROR(work!DQ92-work!CE92,".")</f>
        <v>0.25500000381469728</v>
      </c>
      <c r="DV92" s="27">
        <f>IFERROR(work!DR92-work!CF92,".")</f>
        <v>0.25400000381469728</v>
      </c>
      <c r="DW92" s="27">
        <f>IFERROR(work!DS92-work!CG92,".")</f>
        <v>0.25400000381469728</v>
      </c>
      <c r="DX92" s="27">
        <f>IFERROR(work!DT92-work!CH92,".")</f>
        <v>0.25300000381469728</v>
      </c>
      <c r="DY92" s="27">
        <f>IFERROR(work!DU92-work!CI92,".")</f>
        <v>0.25200000381469728</v>
      </c>
      <c r="DZ92" s="27">
        <f>IFERROR(work!DV92-work!CJ92,".")</f>
        <v>0.25100000381469728</v>
      </c>
      <c r="EA92" s="27">
        <f>IFERROR(work!DW92-work!CK92,".")</f>
        <v>0.25000000381469728</v>
      </c>
      <c r="EB92" s="27">
        <f>IFERROR(work!DX92-work!CL92,".")</f>
        <v>0.24900000381469728</v>
      </c>
      <c r="EC92" s="27">
        <f>IFERROR(work!DY92-work!CM92,".")</f>
        <v>0.24700000381469728</v>
      </c>
      <c r="ED92" s="27">
        <f>IFERROR(work!DZ92-work!CN92,".")</f>
        <v>0.24500000381469728</v>
      </c>
      <c r="EE92" s="27">
        <f>IFERROR(work!EA92-work!CO92,".")</f>
        <v>0.24400000381469727</v>
      </c>
      <c r="EF92" s="27">
        <f>IFERROR(work!EB92-work!CP92,".")</f>
        <v>0.25700000381469723</v>
      </c>
      <c r="EG92" s="27">
        <f>IFERROR(work!EC92-work!CQ92,".")</f>
        <v>0.26000000381469723</v>
      </c>
      <c r="EH92" s="27">
        <f>IFERROR(work!ED92-work!CR92,".")</f>
        <v>0.25900000762939451</v>
      </c>
      <c r="EI92" s="27">
        <f>IFERROR(work!EE92-work!CS92,".")</f>
        <v>0.27199999237060546</v>
      </c>
      <c r="EJ92" s="27">
        <f>IFERROR(work!EF92-work!CT92,".")</f>
        <v>0.27900000762939453</v>
      </c>
      <c r="EK92" s="27">
        <f>IFERROR(work!EG92-work!CU92,".")</f>
        <v>0.27500000000000002</v>
      </c>
      <c r="EL92" s="27">
        <f>IFERROR(work!EH92-work!CV92,".")</f>
        <v>0.28099999618530269</v>
      </c>
      <c r="EM92" s="27">
        <f>IFERROR(work!EI92-work!CW92,".")</f>
        <v>0.28299999618530275</v>
      </c>
      <c r="EN92" s="27">
        <f>IFERROR(work!EJ92-work!CX92,".")</f>
        <v>0.2900000152587891</v>
      </c>
      <c r="EO92" s="27">
        <f>IFERROR(work!EK92-work!CY92,".")</f>
        <v>0.28800000000000003</v>
      </c>
      <c r="EP92" s="27">
        <f>IFERROR(work!EL92-work!CZ92,".")</f>
        <v>0.28299999237060547</v>
      </c>
      <c r="EQ92" s="27">
        <f>IFERROR(work!EM92-work!DA92,".")</f>
        <v>0.29800000762939455</v>
      </c>
      <c r="ER92" s="27">
        <f>IFERROR(work!EN92-work!DB92,".")</f>
        <v>0.30099999237060548</v>
      </c>
      <c r="ES92" s="27">
        <f>IFERROR(work!EO92-work!DC92,".")</f>
        <v>0.30499998474121093</v>
      </c>
      <c r="ET92" s="27">
        <f>IFERROR(work!EP92-work!DD92,".")</f>
        <v>0.30499999999999999</v>
      </c>
      <c r="EU92" s="27">
        <f>IFERROR(work!EQ92-work!DE92,".")</f>
        <v>0.30199999999999999</v>
      </c>
      <c r="EV92" s="27">
        <f>IFERROR(work!ER92-work!DF92,".")</f>
        <v>0.30999999237060544</v>
      </c>
      <c r="EW92" s="27">
        <f>IFERROR(work!ES92-work!DG92,".")</f>
        <v>0.31700001525878907</v>
      </c>
      <c r="EX92" s="27">
        <f>IFERROR(work!ET92-work!DH92,".")</f>
        <v>0.31300001525878907</v>
      </c>
      <c r="EY92" s="27"/>
      <c r="EZ92" s="27"/>
      <c r="FA92" s="27"/>
      <c r="FB92" s="27"/>
      <c r="FC92" s="27"/>
      <c r="FD92" s="27"/>
      <c r="FE92" s="27">
        <f>IF(ISNUMBER(work!GZ92/work!HD92),work!GZ92/work!HD92,".")</f>
        <v>3.7062213684054972E-4</v>
      </c>
      <c r="FF92" s="27">
        <f>IF(ISNUMBER(work!HA92/work!HE92),work!HA92/work!HE92,".")</f>
        <v>8.9455187423860018E-5</v>
      </c>
      <c r="FG92" s="27">
        <f>IF(ISNUMBER(work!HB92/work!HF92),work!HB92/work!HF92,".")</f>
        <v>7.9769616525029649E-4</v>
      </c>
      <c r="FH92" s="27">
        <f>IF(ISNUMBER(work!HC92/work!HG92),work!HC92/work!HG92,".")</f>
        <v>7.5809938433788024E-4</v>
      </c>
      <c r="FI92" s="27">
        <f>IF(ISNUMBER((work!HA92+work!HB92)/(work!HE92+work!HF92)),(work!HA92+work!HB92)/(work!HE92+work!HF92),".")</f>
        <v>2.6910742940154013E-4</v>
      </c>
      <c r="FJ92" s="27">
        <f>IF(ISNUMBER(work!HH92/work!HL92),work!HH92/work!HL92,".")</f>
        <v>4.2235862850822621E-4</v>
      </c>
      <c r="FK92" s="27">
        <f>IF(ISNUMBER(work!HI92/work!HM92),work!HI92/work!HM92,".")</f>
        <v>2.1074418777539786E-4</v>
      </c>
      <c r="FL92" s="27">
        <f>IF(ISNUMBER(work!HJ92/work!HN92),work!HJ92/work!HN92,".")</f>
        <v>2.5787867710817428E-4</v>
      </c>
      <c r="FM92" s="27">
        <f>IF(ISNUMBER(work!HK92/work!HO92),work!HK92/work!HO92,".")</f>
        <v>9.4486967497188306E-4</v>
      </c>
      <c r="FN92" s="27">
        <f>IF(ISNUMBER((work!HI92+work!HJ92)/(work!HM92+work!HN92)),(work!HI92+work!HJ92)/(work!HM92+work!HN92),".")</f>
        <v>2.2467663715138535E-4</v>
      </c>
      <c r="FO92" s="27" t="s">
        <v>5007</v>
      </c>
      <c r="FP92" s="27" t="s">
        <v>5007</v>
      </c>
      <c r="FQ92" s="27" t="s">
        <v>5007</v>
      </c>
      <c r="FR92" s="27" t="s">
        <v>5007</v>
      </c>
      <c r="FS92" s="27" t="s">
        <v>5007</v>
      </c>
      <c r="FT92" s="27">
        <f>work!GM92</f>
        <v>4.0621509089062659E-4</v>
      </c>
      <c r="FU92" s="27">
        <f>work!GN92</f>
        <v>1.1035977285952204E-3</v>
      </c>
      <c r="FV92" s="27" t="str">
        <f>work!GO92</f>
        <v>.</v>
      </c>
      <c r="FW92" s="27" t="s">
        <v>5007</v>
      </c>
      <c r="FX92" s="27"/>
      <c r="FY92" s="27">
        <f t="shared" si="60"/>
        <v>7969.2539999999999</v>
      </c>
      <c r="FZ92">
        <f t="shared" si="62"/>
        <v>4816</v>
      </c>
      <c r="GA92">
        <f>work!HC92</f>
        <v>1065</v>
      </c>
      <c r="GB92">
        <f>IF(ISNUMBER(work!HA92+work!HB92),work!HA92+work!HB92,".")</f>
        <v>1443</v>
      </c>
      <c r="GC92">
        <f>IF(ISNUMBER(work!HK92-work!HC92),work!HK92-work!HC92,".")</f>
        <v>811</v>
      </c>
      <c r="GD92">
        <f>IF(ISNUMBER(work!HI92+work!HJ92-work!HA92-work!HB92),(work!HI92+work!HJ92-work!HA92-work!HB92),".")</f>
        <v>-264</v>
      </c>
      <c r="GH92">
        <f>work!GQ92</f>
        <v>4000</v>
      </c>
      <c r="GI92">
        <f>work!GR92</f>
        <v>11000</v>
      </c>
      <c r="GJ92">
        <f>work!GZ92</f>
        <v>2508</v>
      </c>
      <c r="GK92">
        <f>work!HH92</f>
        <v>3054.9199600000002</v>
      </c>
      <c r="GL92">
        <f t="shared" si="61"/>
        <v>15435.916324595182</v>
      </c>
      <c r="GM92">
        <f>IFERROR(VLOOKUP($F92,AREA_EM_ALLYEAR,Seq!B$1,FALSE),".")</f>
        <v>602</v>
      </c>
      <c r="GN92">
        <f>IFERROR(VLOOKUP($F92,AREA_EM_ALLYEAR,Seq!C$1,FALSE),".")</f>
        <v>595</v>
      </c>
      <c r="GO92">
        <f>IFERROR(VLOOKUP($F92,AREA_EM_ALLYEAR,Seq!D$1,FALSE),".")</f>
        <v>590</v>
      </c>
      <c r="GP92">
        <f>IFERROR(VLOOKUP($F92,AREA_EM_ALLYEAR,Seq!E$1,FALSE),".")</f>
        <v>663</v>
      </c>
      <c r="GQ92">
        <f>IFERROR(VLOOKUP($F92,AREA_EM_ALLYEAR,Seq!F$1,FALSE),".")</f>
        <v>698</v>
      </c>
      <c r="GR92">
        <f>IFERROR(VLOOKUP($F92,AREA_EM_ALLYEAR,Seq!G$1,FALSE),".")</f>
        <v>815</v>
      </c>
      <c r="GS92">
        <f>IFERROR(VLOOKUP($F92,AREA_EM_ALLYEAR,Seq!H$1,FALSE),".")</f>
        <v>1272</v>
      </c>
      <c r="GT92">
        <f>IFERROR(VLOOKUP($F92,AREA_EM_ALLYEAR,Seq!I$1,FALSE),".")</f>
        <v>2125</v>
      </c>
      <c r="GU92">
        <f>IFERROR(VLOOKUP($F92,AREA_EM_ALLYEAR,Seq!J$1,FALSE),".")</f>
        <v>1575</v>
      </c>
      <c r="GV92">
        <f>IFERROR(VLOOKUP($F92,AREA_EM_ALLYEAR,Seq!K$1,FALSE),".")</f>
        <v>1393</v>
      </c>
      <c r="GW92">
        <f>IFERROR(VLOOKUP($F92,AREA_EM_ALLYEAR,Seq!L$1,FALSE),".")</f>
        <v>1222</v>
      </c>
      <c r="GX92">
        <f>IFERROR(VLOOKUP($F92,AREA_EM_ALLYEAR,Seq!M$1,FALSE),".")</f>
        <v>1469</v>
      </c>
      <c r="GY92">
        <f>IFERROR(VLOOKUP($F92,AREA_EM_ALLYEAR,Seq!N$1,FALSE),".")</f>
        <v>1171</v>
      </c>
      <c r="GZ92">
        <f>IFERROR(VLOOKUP($F92,AREA_EM_ALLYEAR,Seq!O$1,FALSE),".")</f>
        <v>1551</v>
      </c>
      <c r="HA92">
        <f t="shared" si="63"/>
        <v>1551</v>
      </c>
      <c r="HK92" s="139">
        <f>IFERROR(VLOOKUP(CONCATENATE($G92, ".SP.DYN.LE00.IN"),AREA_WB_6ATTRS,Seq!B$1,FALSE)-VLOOKUP("CHN.SP.DYN.LE00.IN",AREA_WB_6ATTRS,Seq!B$1,FALSE),".")</f>
        <v>6.1908292682926884</v>
      </c>
      <c r="HL92" s="139">
        <f>IFERROR(VLOOKUP(CONCATENATE($G92, ".SP.DYN.LE00.IN"),AREA_WB_6ATTRS,Seq!C$1,FALSE)-VLOOKUP("CHN.SP.DYN.LE00.IN",AREA_WB_6ATTRS,Seq!C$1,FALSE),".")</f>
        <v>6.1744146341463306</v>
      </c>
      <c r="HM92" s="139">
        <f>IFERROR(VLOOKUP(CONCATENATE($G92, ".SP.DYN.LE00.IN"),AREA_WB_6ATTRS,Seq!D$1,FALSE)-VLOOKUP("CHN.SP.DYN.LE00.IN",AREA_WB_6ATTRS,Seq!D$1,FALSE),".")</f>
        <v>6.1815853658536781</v>
      </c>
      <c r="HN92" s="139">
        <f>IFERROR(VLOOKUP(CONCATENATE($G92, ".SP.DYN.LE00.IN"),AREA_WB_6ATTRS,Seq!E$1,FALSE)-VLOOKUP("CHN.SP.DYN.LE00.IN",AREA_WB_6ATTRS,Seq!E$1,FALSE),".")</f>
        <v>6.2211463414634096</v>
      </c>
      <c r="HO92" s="139">
        <f>IFERROR(VLOOKUP(CONCATENATE($G92, ".SP.DYN.LE00.IN"),AREA_WB_6ATTRS,Seq!F$1,FALSE)-VLOOKUP("CHN.SP.DYN.LE00.IN",AREA_WB_6ATTRS,Seq!F$1,FALSE),".")</f>
        <v>6.2845853658536583</v>
      </c>
      <c r="HP92" s="139">
        <f>IFERROR(VLOOKUP(CONCATENATE($G92, ".SP.DYN.LE00.IN"),AREA_WB_6ATTRS,Seq!G$1,FALSE)-VLOOKUP("CHN.SP.DYN.LE00.IN",AREA_WB_6ATTRS,Seq!G$1,FALSE),".")</f>
        <v>6.3579024390243859</v>
      </c>
      <c r="HQ92" s="139">
        <f>IFERROR(VLOOKUP(CONCATENATE($G92, ".SP.DYN.LE00.IN"),AREA_WB_6ATTRS,Seq!H$1,FALSE)-VLOOKUP("CHN.SP.DYN.LE00.IN",AREA_WB_6ATTRS,Seq!H$1,FALSE),".")</f>
        <v>6.426121951219514</v>
      </c>
      <c r="HR92" s="139">
        <f>IFERROR(VLOOKUP(CONCATENATE($G92, ".SP.DYN.LE00.IN"),AREA_WB_6ATTRS,Seq!I$1,FALSE)-VLOOKUP("CHN.SP.DYN.LE00.IN",AREA_WB_6ATTRS,Seq!I$1,FALSE),".")</f>
        <v>6.4752439024390185</v>
      </c>
      <c r="HS92" s="139">
        <f>IFERROR(VLOOKUP(CONCATENATE($G92, ".SP.DYN.LE00.IN"),AREA_WB_6ATTRS,Seq!J$1,FALSE)-VLOOKUP("CHN.SP.DYN.LE00.IN",AREA_WB_6ATTRS,Seq!J$1,FALSE),".")</f>
        <v>6.4959024390243911</v>
      </c>
      <c r="HT92" s="139">
        <f>IFERROR(VLOOKUP(CONCATENATE($G92, ".SP.DYN.LE00.IN"),AREA_WB_6ATTRS,Seq!K$1,FALSE)-VLOOKUP("CHN.SP.DYN.LE00.IN",AREA_WB_6ATTRS,Seq!K$1,FALSE),".")</f>
        <v>6.4896341463414586</v>
      </c>
      <c r="HU92" s="139">
        <f>IFERROR(VLOOKUP(CONCATENATE($G92, ".SP.DYN.LE00.IN"),AREA_WB_6ATTRS,Seq!L$1,FALSE)-VLOOKUP("CHN.SP.DYN.LE00.IN",AREA_WB_6ATTRS,Seq!L$1,FALSE),".")</f>
        <v>6.5085609756097682</v>
      </c>
      <c r="HV92" s="139">
        <f>IFERROR(VLOOKUP(CONCATENATE($G92, ".SP.DYN.LE00.IN"),AREA_WB_6ATTRS,Seq!M$1,FALSE)-VLOOKUP("CHN.SP.DYN.LE00.IN",AREA_WB_6ATTRS,Seq!M$1,FALSE),".")</f>
        <v>6.4067073170731845</v>
      </c>
      <c r="HW92" s="139">
        <f>IFERROR(VLOOKUP(CONCATENATE($G92, ".SP.DYN.LE00.IN"),AREA_WB_6ATTRS,Seq!N$1,FALSE)-VLOOKUP("CHN.SP.DYN.LE00.IN",AREA_WB_6ATTRS,Seq!N$1,FALSE),".")</f>
        <v>6.4089024390243878</v>
      </c>
      <c r="HX92" s="139">
        <f>IFERROR(VLOOKUP(CONCATENATE($G92, ".SP.DYN.LE00.IN"),AREA_WB_6ATTRS,Seq!O$1,FALSE)-VLOOKUP("CHN.SP.DYN.LE00.IN",AREA_WB_6ATTRS,Seq!O$1,FALSE),".")</f>
        <v>6.2624390243902326</v>
      </c>
      <c r="HY92" s="139">
        <f>IFERROR(VLOOKUP(CONCATENATE($G92, ".SP.DYN.LE00.IN"),AREA_WB_6ATTRS,Seq!P$1,FALSE)-VLOOKUP("CHN.SP.DYN.LE00.IN",AREA_WB_6ATTRS,Seq!P$1,FALSE),".")</f>
        <v>6.327804878048795</v>
      </c>
      <c r="HZ92" s="139">
        <f>IFERROR(VLOOKUP(CONCATENATE($G92, ".SP.DYN.LE00.IN"),AREA_WB_6ATTRS,Seq!Q$1,FALSE)-VLOOKUP("CHN.SP.DYN.LE00.IN",AREA_WB_6ATTRS,Seq!Q$1,FALSE),".")</f>
        <v>6.2435609756097676</v>
      </c>
      <c r="IA92" s="139">
        <f>IFERROR(VLOOKUP(CONCATENATE($G92, ".SP.DYN.LE00.IN"),AREA_WB_6ATTRS,Seq!R$1,FALSE)-VLOOKUP("CHN.SP.DYN.LE00.IN",AREA_WB_6ATTRS,Seq!R$1,FALSE),".")</f>
        <v>6.3229268292682832</v>
      </c>
      <c r="IB92" s="139">
        <f>IFERROR(VLOOKUP(CONCATENATE($G92, ".SP.DYN.LE00.IN"),AREA_WB_6ATTRS,Seq!S$1,FALSE)-VLOOKUP("CHN.SP.DYN.LE00.IN",AREA_WB_6ATTRS,Seq!S$1,FALSE),".")</f>
        <v>6.4556341463414668</v>
      </c>
      <c r="IC92" s="139">
        <f>IFERROR(VLOOKUP(CONCATENATE($G92, ".SP.DYN.LE00.IN"),AREA_WB_6ATTRS,Seq!T$1,FALSE)-VLOOKUP("CHN.SP.DYN.LE00.IN",AREA_WB_6ATTRS,Seq!T$1,FALSE),".")</f>
        <v>6.9460731707316938</v>
      </c>
      <c r="ID92" s="139">
        <f>IFERROR(VLOOKUP(CONCATENATE($G92, ".SP.DYN.LE00.IN"),AREA_WB_6ATTRS,Seq!U$1,FALSE)-VLOOKUP("CHN.SP.DYN.LE00.IN",AREA_WB_6ATTRS,Seq!U$1,FALSE),".")</f>
        <v>6.9873414634146371</v>
      </c>
      <c r="IE92" s="139">
        <f>IFERROR(VLOOKUP(CONCATENATE($G92, ".SP.DYN.LE00.IN"),AREA_WB_6ATTRS,Seq!V$1,FALSE)-VLOOKUP("CHN.SP.DYN.LE00.IN",AREA_WB_6ATTRS,Seq!V$1,FALSE),".")</f>
        <v>6.9314634146341376</v>
      </c>
      <c r="IF92" s="139">
        <f>IFERROR(VLOOKUP(CONCATENATE($G92, ".SP.DYN.LE00.IN"),AREA_WB_6ATTRS,Seq!W$1,FALSE)-VLOOKUP("CHN.SP.DYN.LE00.IN",AREA_WB_6ATTRS,Seq!W$1,FALSE),".")</f>
        <v>7.0676341463414616</v>
      </c>
      <c r="IG92" s="139">
        <f>IFERROR(VLOOKUP(CONCATENATE($G92, ".SP.DYN.LE00.IN"),AREA_WB_6ATTRS,Seq!X$1,FALSE)-VLOOKUP("CHN.SP.DYN.LE00.IN",AREA_WB_6ATTRS,Seq!X$1,FALSE),".")</f>
        <v>6.9961707317073234</v>
      </c>
      <c r="IH92" s="139">
        <f>IFERROR(VLOOKUP(CONCATENATE($G92, ".SP.DYN.LE00.IN"),AREA_WB_6ATTRS,Seq!Y$1,FALSE)-VLOOKUP("CHN.SP.DYN.LE00.IN",AREA_WB_6ATTRS,Seq!Y$1,FALSE),".")</f>
        <v>6.9643902439024572</v>
      </c>
      <c r="II92" s="139">
        <f>IFERROR(VLOOKUP(CONCATENATE($G92, ".SP.DYN.LE00.IN"),AREA_WB_6ATTRS,Seq!Z$1,FALSE)-VLOOKUP("CHN.SP.DYN.LE00.IN",AREA_WB_6ATTRS,Seq!Z$1,FALSE),".")</f>
        <v>6.9157073170731564</v>
      </c>
      <c r="IJ92" s="139">
        <f>IFERROR(VLOOKUP(CONCATENATE($G92, ".SP.DYN.LE00.IN"),AREA_WB_6ATTRS,Seq!AA$1,FALSE)-VLOOKUP("CHN.SP.DYN.LE00.IN",AREA_WB_6ATTRS,Seq!AA$1,FALSE),".")</f>
        <v>7.1563243902439098</v>
      </c>
      <c r="IK92" s="139">
        <f>IFERROR(VLOOKUP(CONCATENATE($G92, ".SP.DYN.LE00.IN"),AREA_WB_6ATTRS,Seq!AB$1,FALSE)-VLOOKUP("CHN.SP.DYN.LE00.IN",AREA_WB_6ATTRS,Seq!AB$1,FALSE),".")</f>
        <v>7.3875048780487731</v>
      </c>
      <c r="IL92" s="139">
        <f>IFERROR(VLOOKUP(CONCATENATE($G92, ".SP.DYN.LE00.IN"),AREA_WB_6ATTRS,Seq!AC$1,FALSE)-VLOOKUP("CHN.SP.DYN.LE00.IN",AREA_WB_6ATTRS,Seq!AC$1,FALSE),".")</f>
        <v>6.9215609756097649</v>
      </c>
      <c r="IM92" s="139">
        <f>IFERROR(VLOOKUP(CONCATENATE($G92, ".SP.DYN.LE00.IN"),AREA_WB_6ATTRS,Seq!AD$1,FALSE)-VLOOKUP("CHN.SP.DYN.LE00.IN",AREA_WB_6ATTRS,Seq!AD$1,FALSE),".")</f>
        <v>6.6475853658536579</v>
      </c>
      <c r="IN92" s="139">
        <f>IFERROR(VLOOKUP(CONCATENATE($G92, ".SP.DYN.LE00.IN"),AREA_WB_6ATTRS,Seq!AE$1,FALSE)-VLOOKUP("CHN.SP.DYN.LE00.IN",AREA_WB_6ATTRS,Seq!AE$1,FALSE),".")</f>
        <v>6.6800731707317169</v>
      </c>
      <c r="IO92" s="139">
        <f>IFERROR(VLOOKUP(CONCATENATE($G92, ".SP.DYN.LE00.IN"),AREA_WB_6ATTRS,Seq!AF$1,FALSE)-VLOOKUP("CHN.SP.DYN.LE00.IN",AREA_WB_6ATTRS,Seq!AF$1,FALSE),".")</f>
        <v>6.663487804878045</v>
      </c>
      <c r="IP92" s="139" t="str">
        <f>IFERROR(VLOOKUP(CONCATENATE($G92, ".SP.DYN.LE00.IN"),AREA_WB_6ATTRS,Seq!AG$1,FALSE)-VLOOKUP("CHN.SP.DYN.LE00.IN",AREA_WB_6ATTRS,Seq!AG$1,FALSE),".")</f>
        <v>.</v>
      </c>
      <c r="IW92">
        <f>IFERROR(VLOOKUP(CONCATENATE($G92, ".SP.DYN.LE00.IN"),AREA_WB_6ATTRS,Seq!B$1,FALSE),".")</f>
        <v>73.18463414634148</v>
      </c>
      <c r="IX92">
        <f>IFERROR(VLOOKUP(CONCATENATE($G92, ".SP.DYN.LE00.IN"),AREA_WB_6ATTRS,Seq!C$1,FALSE),".")</f>
        <v>73.43734146341464</v>
      </c>
      <c r="IY92">
        <f>IFERROR(VLOOKUP(CONCATENATE($G92, ".SP.DYN.LE00.IN"),AREA_WB_6ATTRS,Seq!D$1,FALSE),".")</f>
        <v>73.716487804878071</v>
      </c>
      <c r="IZ92">
        <f>IFERROR(VLOOKUP(CONCATENATE($G92, ".SP.DYN.LE00.IN"),AREA_WB_6ATTRS,Seq!E$1,FALSE),".")</f>
        <v>74.021000000000001</v>
      </c>
      <c r="JA92">
        <f>IFERROR(VLOOKUP(CONCATENATE($G92, ".SP.DYN.LE00.IN"),AREA_WB_6ATTRS,Seq!F$1,FALSE),".")</f>
        <v>74.343853658536588</v>
      </c>
      <c r="JB92">
        <f>IFERROR(VLOOKUP(CONCATENATE($G92, ".SP.DYN.LE00.IN"),AREA_WB_6ATTRS,Seq!G$1,FALSE),".")</f>
        <v>74.671048780487808</v>
      </c>
      <c r="JC92">
        <f>IFERROR(VLOOKUP(CONCATENATE($G92, ".SP.DYN.LE00.IN"),AREA_WB_6ATTRS,Seq!H$1,FALSE),".")</f>
        <v>74.985609756097574</v>
      </c>
      <c r="JD92">
        <f>IFERROR(VLOOKUP(CONCATENATE($G92, ".SP.DYN.LE00.IN"),AREA_WB_6ATTRS,Seq!I$1,FALSE),".")</f>
        <v>75.272560975609764</v>
      </c>
      <c r="JE92">
        <f>IFERROR(VLOOKUP(CONCATENATE($G92, ".SP.DYN.LE00.IN"),AREA_WB_6ATTRS,Seq!J$1,FALSE),".")</f>
        <v>75.523024390243918</v>
      </c>
      <c r="JF92">
        <f>IFERROR(VLOOKUP(CONCATENATE($G92, ".SP.DYN.LE00.IN"),AREA_WB_6ATTRS,Seq!K$1,FALSE),".")</f>
        <v>75.736560975609763</v>
      </c>
      <c r="JG92">
        <f>IFERROR(VLOOKUP(CONCATENATE($G92, ".SP.DYN.LE00.IN"),AREA_WB_6ATTRS,Seq!L$1,FALSE),".")</f>
        <v>75.968292682926844</v>
      </c>
      <c r="JH92">
        <f>IFERROR(VLOOKUP(CONCATENATE($G92, ".SP.DYN.LE00.IN"),AREA_WB_6ATTRS,Seq!M$1,FALSE),".")</f>
        <v>76.070731707317094</v>
      </c>
      <c r="JI92">
        <f>IFERROR(VLOOKUP(CONCATENATE($G92, ".SP.DYN.LE00.IN"),AREA_WB_6ATTRS,Seq!N$1,FALSE),".")</f>
        <v>76.270731707317069</v>
      </c>
      <c r="JJ92">
        <f>IFERROR(VLOOKUP(CONCATENATE($G92, ".SP.DYN.LE00.IN"),AREA_WB_6ATTRS,Seq!O$1,FALSE),".")</f>
        <v>76.317073170731703</v>
      </c>
      <c r="JK92">
        <f>IFERROR(VLOOKUP(CONCATENATE($G92, ".SP.DYN.LE00.IN"),AREA_WB_6ATTRS,Seq!P$1,FALSE),".")</f>
        <v>76.570731707317094</v>
      </c>
      <c r="JL92">
        <f>IFERROR(VLOOKUP(CONCATENATE($G92, ".SP.DYN.LE00.IN"),AREA_WB_6ATTRS,Seq!Q$1,FALSE),".")</f>
        <v>76.668292682926847</v>
      </c>
      <c r="JM92">
        <f>IFERROR(VLOOKUP(CONCATENATE($G92, ".SP.DYN.LE00.IN"),AREA_WB_6ATTRS,Seq!R$1,FALSE),".")</f>
        <v>76.921951219512195</v>
      </c>
      <c r="JN92">
        <f>IFERROR(VLOOKUP(CONCATENATE($G92, ".SP.DYN.LE00.IN"),AREA_WB_6ATTRS,Seq!S$1,FALSE),".")</f>
        <v>77.221951219512206</v>
      </c>
      <c r="JO92">
        <f>IFERROR(VLOOKUP(CONCATENATE($G92, ".SP.DYN.LE00.IN"),AREA_WB_6ATTRS,Seq!T$1,FALSE),".")</f>
        <v>77.873170731707319</v>
      </c>
      <c r="JP92">
        <f>IFERROR(VLOOKUP(CONCATENATE($G92, ".SP.DYN.LE00.IN"),AREA_WB_6ATTRS,Seq!U$1,FALSE),".")</f>
        <v>78.070731707317094</v>
      </c>
      <c r="JQ92">
        <f>IFERROR(VLOOKUP(CONCATENATE($G92, ".SP.DYN.LE00.IN"),AREA_WB_6ATTRS,Seq!V$1,FALSE),".")</f>
        <v>78.173170731707316</v>
      </c>
      <c r="JR92">
        <f>IFERROR(VLOOKUP(CONCATENATE($G92, ".SP.DYN.LE00.IN"),AREA_WB_6ATTRS,Seq!W$1,FALSE),".")</f>
        <v>78.473170731707327</v>
      </c>
      <c r="JS92">
        <f>IFERROR(VLOOKUP(CONCATENATE($G92, ".SP.DYN.LE00.IN"),AREA_WB_6ATTRS,Seq!X$1,FALSE),".")</f>
        <v>78.575609756097563</v>
      </c>
      <c r="JT92">
        <f>IFERROR(VLOOKUP(CONCATENATE($G92, ".SP.DYN.LE00.IN"),AREA_WB_6ATTRS,Seq!Y$1,FALSE),".")</f>
        <v>78.729268292682946</v>
      </c>
      <c r="JU92">
        <f>IFERROR(VLOOKUP(CONCATENATE($G92, ".SP.DYN.LE00.IN"),AREA_WB_6ATTRS,Seq!Z$1,FALSE),".")</f>
        <v>78.878048780487802</v>
      </c>
      <c r="JV92">
        <f>IFERROR(VLOOKUP(CONCATENATE($G92, ".SP.DYN.LE00.IN"),AREA_WB_6ATTRS,Seq!AA$1,FALSE),".")</f>
        <v>79.327641463414651</v>
      </c>
      <c r="JW92">
        <f>IFERROR(VLOOKUP(CONCATENATE($G92, ".SP.DYN.LE00.IN"),AREA_WB_6ATTRS,Seq!AB$1,FALSE),".")</f>
        <v>79.777236585365856</v>
      </c>
      <c r="JX92">
        <f>IFERROR(VLOOKUP(CONCATENATE($G92, ".SP.DYN.LE00.IN"),AREA_WB_6ATTRS,Seq!AC$1,FALSE),".")</f>
        <v>79.534146341463426</v>
      </c>
      <c r="JY92">
        <f>IFERROR(VLOOKUP(CONCATENATE($G92, ".SP.DYN.LE00.IN"),AREA_WB_6ATTRS,Seq!AD$1,FALSE),".")</f>
        <v>79.482926829268294</v>
      </c>
      <c r="JZ92">
        <f>IFERROR(VLOOKUP(CONCATENATE($G92, ".SP.DYN.LE00.IN"),AREA_WB_6ATTRS,Seq!AE$1,FALSE),".")</f>
        <v>79.736585365853671</v>
      </c>
      <c r="KA92">
        <f>IFERROR(VLOOKUP(CONCATENATE($G92, ".SP.DYN.LE00.IN"),AREA_WB_6ATTRS,Seq!AF$1,FALSE),".")</f>
        <v>79.936585365853674</v>
      </c>
      <c r="KB92" t="str">
        <f>IFERROR(VLOOKUP(CONCATENATE($G92, ".SP.DYN.LE00.IN"),AREA_WB_6ATTRS,Seq!AG$1,FALSE),".")</f>
        <v>.</v>
      </c>
      <c r="KK92">
        <f t="shared" si="66"/>
        <v>36237</v>
      </c>
      <c r="KL92">
        <f t="shared" si="64"/>
        <v>3614</v>
      </c>
      <c r="KM92">
        <f t="shared" si="67"/>
        <v>63136756.884799853</v>
      </c>
      <c r="KN92">
        <f t="shared" si="68"/>
        <v>-25782954.57981253</v>
      </c>
      <c r="KO92">
        <f t="shared" si="65"/>
        <v>0.24700000381469728</v>
      </c>
      <c r="KP92">
        <f>work!HA92</f>
        <v>358</v>
      </c>
      <c r="KQ92">
        <f>work!HB92</f>
        <v>1085</v>
      </c>
      <c r="KR92">
        <f>work!HC92</f>
        <v>1065</v>
      </c>
      <c r="KS92">
        <f>IF(ISNUMBER(work!HI92-work!HA92),work!HI92-work!HA92,".")</f>
        <v>421</v>
      </c>
      <c r="KT92">
        <f>IF(ISNUMBER(work!HJ92-work!HB92),work!HJ92-work!HB92,".")</f>
        <v>-685</v>
      </c>
      <c r="KU92">
        <f>IF(ISNUMBER(work!HK92-work!HC92),work!HK92-work!HC92,".")</f>
        <v>811</v>
      </c>
      <c r="KW92">
        <f>IFERROR(work!HR92/work!HV92,".")</f>
        <v>1.4420635726617244E-5</v>
      </c>
      <c r="KX92">
        <f>IFERROR(work!HS92/work!HW92,".")</f>
        <v>2.4369444388707185E-4</v>
      </c>
      <c r="KY92">
        <f>IFERROR(work!HT92/work!HX92,".")</f>
        <v>3.8977760436987907E-4</v>
      </c>
      <c r="KZ92">
        <f>IFERROR(work!HU92/work!HY92,".")</f>
        <v>1.41668694128924E-3</v>
      </c>
    </row>
    <row r="93" spans="1:312">
      <c r="A93" s="24">
        <f t="shared" si="44"/>
        <v>93</v>
      </c>
      <c r="B93" s="24" t="str">
        <f t="shared" si="45"/>
        <v>InEM90</v>
      </c>
      <c r="C93" s="24" t="str">
        <f t="shared" si="46"/>
        <v>InOECD90</v>
      </c>
      <c r="D93" s="24" t="str">
        <f t="shared" si="47"/>
        <v>In67</v>
      </c>
      <c r="E93" s="25" t="s">
        <v>2461</v>
      </c>
      <c r="F93" s="26" t="str">
        <f t="shared" si="48"/>
        <v>Denmark</v>
      </c>
      <c r="G93" s="166" t="s">
        <v>1396</v>
      </c>
      <c r="H93" s="166" t="s">
        <v>5007</v>
      </c>
      <c r="I93" s="166" t="s">
        <v>5007</v>
      </c>
      <c r="J93" s="180" t="s">
        <v>5007</v>
      </c>
      <c r="K93" s="180" t="s">
        <v>5007</v>
      </c>
      <c r="L93" s="27">
        <f>IFERROR(VLOOKUP($F93,Area_FDI_84_96,Seq!B$1,FALSE),0)</f>
        <v>0</v>
      </c>
      <c r="M93" s="27">
        <f>IFERROR(VLOOKUP($F93,Area_FDI_84_96,Seq!C$1,FALSE),0)</f>
        <v>646</v>
      </c>
      <c r="N93" s="27">
        <f>IFERROR(VLOOKUP($F93,Area_FDI_84_96,Seq!D$1,FALSE),0)</f>
        <v>141</v>
      </c>
      <c r="O93" s="27">
        <f>IFERROR(VLOOKUP($F93,Area_FDI_84_96,Seq!E$1,FALSE),0)</f>
        <v>242</v>
      </c>
      <c r="P93" s="27">
        <f>IFERROR(VLOOKUP($F93,Area_FDI_84_96,Seq!F$1,FALSE),0)</f>
        <v>1980</v>
      </c>
      <c r="Q93" s="27">
        <f>IFERROR(VLOOKUP($F93,Area_FDI_84_96,Seq!G$1,FALSE),0)</f>
        <v>831</v>
      </c>
      <c r="R93" s="27">
        <f>IFERROR(VLOOKUP($F93,Area_FDI_84_96,Seq!H$1,FALSE),0)</f>
        <v>1039</v>
      </c>
      <c r="S93" s="27">
        <f>IFERROR(VLOOKUP($F93,Area_FDI_84_96,Seq!I$1,FALSE),0)</f>
        <v>0</v>
      </c>
      <c r="T93" s="27">
        <f>IFERROR(VALUE(VLOOKUP($E93,Area_FDI_92_95,Seq!B$1,FALSE)),0)</f>
        <v>1179</v>
      </c>
      <c r="U93" s="27">
        <f>IFERROR(VALUE(VLOOKUP($E93,Area_FDI_92_95,Seq!C$1,FALSE)),0)</f>
        <v>415</v>
      </c>
      <c r="V93" s="27">
        <f>IFERROR(VALUE(VLOOKUP($E93,Area_FDI_92_95,Seq!D$1,FALSE)),0)</f>
        <v>165</v>
      </c>
      <c r="W93" s="27">
        <f>IFERROR(VALUE(VLOOKUP($E93,Area_FDI_92_95,Seq!E$1,FALSE)),0)</f>
        <v>3535</v>
      </c>
      <c r="X93" s="27">
        <f>IFERROR(VALUE(VLOOKUP($E93,Area_FDI_96_99,Seq!B$1,FALSE)),0)</f>
        <v>2885</v>
      </c>
      <c r="Y93" s="27">
        <f>IFERROR(VALUE(VLOOKUP($E93,Area_FDI_96_99,Seq!C$1,FALSE)),0)</f>
        <v>1681</v>
      </c>
      <c r="Z93" s="27">
        <f>IFERROR(VALUE(VLOOKUP($E93,Area_FDI_96_99,Seq!D$1,FALSE)),0)</f>
        <v>6266</v>
      </c>
      <c r="AA93" s="27">
        <f>IFERROR(VALUE(VLOOKUP($E93,Area_FDI_96_99,Seq!E$1,FALSE)),0)</f>
        <v>8491</v>
      </c>
      <c r="AB93" s="27">
        <f t="shared" si="49"/>
        <v>4946</v>
      </c>
      <c r="AC93" s="27">
        <f t="shared" si="50"/>
        <v>5638</v>
      </c>
      <c r="AD93" s="27">
        <f t="shared" si="51"/>
        <v>7109</v>
      </c>
      <c r="AE93" s="27">
        <f t="shared" si="52"/>
        <v>4282</v>
      </c>
      <c r="AF93" s="27">
        <f t="shared" si="53"/>
        <v>6571</v>
      </c>
      <c r="AG93" s="27">
        <f t="shared" si="54"/>
        <v>10043</v>
      </c>
      <c r="AH93" s="27">
        <f t="shared" si="55"/>
        <v>19341</v>
      </c>
      <c r="AI93" s="27">
        <f t="shared" si="56"/>
        <v>12514</v>
      </c>
      <c r="AJ93" s="27">
        <f t="shared" si="57"/>
        <v>29376</v>
      </c>
      <c r="AK93" s="27">
        <f t="shared" si="58"/>
        <v>31552</v>
      </c>
      <c r="AL93" s="27">
        <f t="shared" si="59"/>
        <v>36537</v>
      </c>
      <c r="AM93" s="27"/>
      <c r="AN93" s="27"/>
      <c r="AO93" s="27"/>
      <c r="AP93" s="27"/>
      <c r="AQ93" s="27"/>
      <c r="AR93" s="27"/>
      <c r="AS93" s="27"/>
      <c r="AT93" s="27">
        <f>IFERROR(work!D93+work!AP93,".")</f>
        <v>28382084.843447588</v>
      </c>
      <c r="AU93" s="27">
        <f>IFERROR(work!E93+work!AQ93,".")</f>
        <v>29243908.053584527</v>
      </c>
      <c r="AV93" s="27">
        <f>IFERROR(work!F93+work!AR93,".")</f>
        <v>31366582.633532479</v>
      </c>
      <c r="AW93" s="27">
        <f>IFERROR(work!G93+work!AS93,".")</f>
        <v>33930220.535349503</v>
      </c>
      <c r="AX93" s="27">
        <f>IFERROR(work!H93+work!AT93,".")</f>
        <v>37913017.580427535</v>
      </c>
      <c r="AY93" s="27">
        <f>IFERROR(work!I93+work!AU93,".")</f>
        <v>41980599.870672166</v>
      </c>
      <c r="AZ93" s="27">
        <f>IFERROR(work!J93+work!AV93,".")</f>
        <v>45230726.969272353</v>
      </c>
      <c r="BA93" s="27">
        <f>IFERROR(work!K93+work!AW93,".")</f>
        <v>49108366.649821542</v>
      </c>
      <c r="BB93" s="27">
        <f>IFERROR(work!L93+work!AX93,".")</f>
        <v>53268419.466131046</v>
      </c>
      <c r="BC93" s="27">
        <f>IFERROR(work!M93+work!AY93,".")</f>
        <v>55024829.273786455</v>
      </c>
      <c r="BD93" s="27">
        <f>IFERROR(work!N93+work!AZ93,".")</f>
        <v>56848443.195709668</v>
      </c>
      <c r="BE93" s="27">
        <f>IFERROR(work!O93+work!BA93,".")</f>
        <v>61099854.464054301</v>
      </c>
      <c r="BF93" s="27">
        <f>IFERROR(work!P93+work!BB93,".")</f>
        <v>68241891.741748601</v>
      </c>
      <c r="BG93" s="27">
        <f>IFERROR(work!Q93+work!BC93,".")</f>
        <v>75992624.415643871</v>
      </c>
      <c r="BH93" s="27">
        <f>IFERROR(work!R93+work!BD93,".")</f>
        <v>84979158.942533702</v>
      </c>
      <c r="BI93" s="27">
        <f>IFERROR(work!S93+work!BE93,".")</f>
        <v>93184763.859564096</v>
      </c>
      <c r="BJ93" s="27">
        <f>IFERROR(work!T93+work!BF93,".")</f>
        <v>101506798.01927443</v>
      </c>
      <c r="BK93" s="27">
        <f>IFERROR(work!U93+work!BG93,".")</f>
        <v>110074386.37619627</v>
      </c>
      <c r="BL93" s="27">
        <f>IFERROR(work!V93+work!BH93,".")</f>
        <v>117827917.91206075</v>
      </c>
      <c r="BM93" s="27">
        <f>IFERROR(work!W93+work!BI93,".")</f>
        <v>126023047.10608084</v>
      </c>
      <c r="BN93" s="27">
        <f>IFERROR(work!X93+work!BJ93,".")</f>
        <v>135855745.20446554</v>
      </c>
      <c r="BO93" s="27">
        <f>IFERROR(work!Y93+work!BK93,".")</f>
        <v>145915918.77612191</v>
      </c>
      <c r="BP93" s="27">
        <f>IFERROR(work!Z93+work!BL93,".")</f>
        <v>157802348.58491716</v>
      </c>
      <c r="BQ93" s="27">
        <f>IFERROR(work!AA93+work!BM93,".")</f>
        <v>172025131.12254825</v>
      </c>
      <c r="BR93" s="27">
        <f>IFERROR(work!AB93+work!BN93,".")</f>
        <v>188130946.98033276</v>
      </c>
      <c r="BS93" s="27">
        <f>IFERROR(work!AC93+work!BO93,".")</f>
        <v>207917029.77894998</v>
      </c>
      <c r="BT93" s="27">
        <f>IFERROR(work!AD93+work!BP93,".")</f>
        <v>232737021.00573012</v>
      </c>
      <c r="BU93" s="27">
        <f>IFERROR(work!AE93+work!BQ93,".")</f>
        <v>263563013.23094735</v>
      </c>
      <c r="BV93" s="27">
        <f>IFERROR(work!AF93+work!BR93,".")</f>
        <v>287006797.97778273</v>
      </c>
      <c r="BW93" s="27">
        <f>IFERROR(work!AG93+work!BS93,".")</f>
        <v>310742117.12839556</v>
      </c>
      <c r="BX93" s="27">
        <f>IFERROR(work!AH93+work!BT93,".")</f>
        <v>341537077.25420934</v>
      </c>
      <c r="BY93" s="27">
        <f>IFERROR(work!AI93+work!BU93,".")</f>
        <v>371244685.34199405</v>
      </c>
      <c r="BZ93" s="27"/>
      <c r="CA93" s="27"/>
      <c r="CB93" s="27"/>
      <c r="CC93" s="27"/>
      <c r="CD93" s="27"/>
      <c r="CE93" s="27"/>
      <c r="CF93" s="27">
        <f>IFERROR(work!AP93-work!D93,".")</f>
        <v>-8206139.2442737892</v>
      </c>
      <c r="CG93" s="27">
        <f>IFERROR(work!AQ93-work!E93,".")</f>
        <v>-9246903.6866983734</v>
      </c>
      <c r="CH93" s="27">
        <f>IFERROR(work!AR93-work!F93,".")</f>
        <v>-10626892.975116184</v>
      </c>
      <c r="CI93" s="27">
        <f>IFERROR(work!AS93-work!G93,".")</f>
        <v>-12640543.914642023</v>
      </c>
      <c r="CJ93" s="27">
        <f>IFERROR(work!AT93-work!H93,".")</f>
        <v>-15736503.065962614</v>
      </c>
      <c r="CK93" s="27">
        <f>IFERROR(work!AU93-work!I93,".")</f>
        <v>-18911606.062980574</v>
      </c>
      <c r="CL93" s="27">
        <f>IFERROR(work!AV93-work!J93,".")</f>
        <v>-21019993.086541869</v>
      </c>
      <c r="CM93" s="27">
        <f>IFERROR(work!AW93-work!K93,".")</f>
        <v>-24827436.93246714</v>
      </c>
      <c r="CN93" s="27">
        <f>IFERROR(work!AX93-work!L93,".")</f>
        <v>-29022129.920956239</v>
      </c>
      <c r="CO93" s="27">
        <f>IFERROR(work!AY93-work!M93,".")</f>
        <v>-30639632.638171554</v>
      </c>
      <c r="CP93" s="27">
        <f>IFERROR(work!AZ93-work!N93,".")</f>
        <v>-32071268.268902712</v>
      </c>
      <c r="CQ93" s="27">
        <f>IFERROR(work!BA93-work!O93,".")</f>
        <v>-36000470.455302387</v>
      </c>
      <c r="CR93" s="27">
        <f>IFERROR(work!BB93-work!P93,".")</f>
        <v>-42646679.316156633</v>
      </c>
      <c r="CS93" s="27">
        <f>IFERROR(work!BC93-work!Q93,".")</f>
        <v>-50420346.590368286</v>
      </c>
      <c r="CT93" s="27">
        <f>IFERROR(work!BD93-work!R93,".")</f>
        <v>-57993911.265265875</v>
      </c>
      <c r="CU93" s="27">
        <f>IFERROR(work!BE93-work!S93,".")</f>
        <v>-65372371.000885606</v>
      </c>
      <c r="CV93" s="27">
        <f>IFERROR(work!BF93-work!T93,".")</f>
        <v>-72906050.327220395</v>
      </c>
      <c r="CW93" s="27">
        <f>IFERROR(work!BG93-work!U93,".")</f>
        <v>-80558856.86652258</v>
      </c>
      <c r="CX93" s="27">
        <f>IFERROR(work!BH93-work!V93,".")</f>
        <v>-87674718.303590283</v>
      </c>
      <c r="CY93" s="27">
        <f>IFERROR(work!BI93-work!W93,".")</f>
        <v>-95097789.461959645</v>
      </c>
      <c r="CZ93" s="27">
        <f>IFERROR(work!BJ93-work!X93,".")</f>
        <v>-103839241.63529034</v>
      </c>
      <c r="DA93" s="27">
        <f>IFERROR(work!BK93-work!Y93,".")</f>
        <v>-113673751.97133365</v>
      </c>
      <c r="DB93" s="27">
        <f>IFERROR(work!BL93-work!Z93,".")</f>
        <v>-125409982.20055684</v>
      </c>
      <c r="DC93" s="27">
        <f>IFERROR(work!BM93-work!AA93,".")</f>
        <v>-139508432.74147275</v>
      </c>
      <c r="DD93" s="27">
        <f>IFERROR(work!BN93-work!AB93,".")</f>
        <v>-154867506.83395579</v>
      </c>
      <c r="DE93" s="27">
        <f>IFERROR(work!BO93-work!AC93,".")</f>
        <v>-173840249.31635278</v>
      </c>
      <c r="DF93" s="27">
        <f>IFERROR(work!BP93-work!AD93,".")</f>
        <v>-197503432.5346745</v>
      </c>
      <c r="DG93" s="27">
        <f>IFERROR(work!BQ93-work!AE93,".")</f>
        <v>-227771584.7121962</v>
      </c>
      <c r="DH93" s="27">
        <f>IFERROR(work!BR93-work!AF93,".")</f>
        <v>-251495921.36790183</v>
      </c>
      <c r="DI93" s="27">
        <f>IFERROR(work!BS93-work!AG93,".")</f>
        <v>-277302852.39709306</v>
      </c>
      <c r="DJ93" s="27">
        <f>IFERROR(work!BT93-work!AH93,".")</f>
        <v>-307664569.10193008</v>
      </c>
      <c r="DK93" s="27">
        <f>IFERROR(work!BU93-work!AI93,".")</f>
        <v>-337034310.83255386</v>
      </c>
      <c r="DL93" s="27"/>
      <c r="DM93" s="27"/>
      <c r="DN93" s="27"/>
      <c r="DO93" s="27"/>
      <c r="DP93" s="27"/>
      <c r="DQ93" s="27"/>
      <c r="DR93" s="27"/>
      <c r="DS93" s="27">
        <f>IFERROR(work!DO93-work!CC93,".")</f>
        <v>0.16999999999999998</v>
      </c>
      <c r="DT93" s="27">
        <f>IFERROR(work!DP93-work!CD93,".")</f>
        <v>0.16899999999999998</v>
      </c>
      <c r="DU93" s="27">
        <f>IFERROR(work!DQ93-work!CE93,".")</f>
        <v>0.16899999999999998</v>
      </c>
      <c r="DV93" s="27">
        <f>IFERROR(work!DR93-work!CF93,".")</f>
        <v>0.16799999999999998</v>
      </c>
      <c r="DW93" s="27">
        <f>IFERROR(work!DS93-work!CG93,".")</f>
        <v>0.16799999999999998</v>
      </c>
      <c r="DX93" s="27">
        <f>IFERROR(work!DT93-work!CH93,".")</f>
        <v>0.16699999999999998</v>
      </c>
      <c r="DY93" s="27">
        <f>IFERROR(work!DU93-work!CI93,".")</f>
        <v>0.16599999999999998</v>
      </c>
      <c r="DZ93" s="27">
        <f>IFERROR(work!DV93-work!CJ93,".")</f>
        <v>0.16499999999999998</v>
      </c>
      <c r="EA93" s="27">
        <f>IFERROR(work!DW93-work!CK93,".")</f>
        <v>0.16399999999999998</v>
      </c>
      <c r="EB93" s="27">
        <f>IFERROR(work!DX93-work!CL93,".")</f>
        <v>0.16299999999999998</v>
      </c>
      <c r="EC93" s="27">
        <f>IFERROR(work!DY93-work!CM93,".")</f>
        <v>0.16099999999999998</v>
      </c>
      <c r="ED93" s="27">
        <f>IFERROR(work!DZ93-work!CN93,".")</f>
        <v>0.15899999999999997</v>
      </c>
      <c r="EE93" s="27">
        <f>IFERROR(work!EA93-work!CO93,".")</f>
        <v>0.15799999999999997</v>
      </c>
      <c r="EF93" s="27">
        <f>IFERROR(work!EB93-work!CP93,".")</f>
        <v>0.20100000000000001</v>
      </c>
      <c r="EG93" s="27">
        <f>IFERROR(work!EC93-work!CQ93,".")</f>
        <v>0.224</v>
      </c>
      <c r="EH93" s="27">
        <f>IFERROR(work!ED93-work!CR93,".")</f>
        <v>0.23200000000000001</v>
      </c>
      <c r="EI93" s="27">
        <f>IFERROR(work!EE93-work!CS93,".")</f>
        <v>0.23699999237060546</v>
      </c>
      <c r="EJ93" s="27">
        <f>IFERROR(work!EF93-work!CT93,".")</f>
        <v>0.21099999618530274</v>
      </c>
      <c r="EK93" s="27">
        <f>IFERROR(work!EG93-work!CU93,".")</f>
        <v>0.21100000381469727</v>
      </c>
      <c r="EL93" s="27">
        <f>IFERROR(work!EH93-work!CV93,".")</f>
        <v>0.21499999237060546</v>
      </c>
      <c r="EM93" s="27">
        <f>IFERROR(work!EI93-work!CW93,".")</f>
        <v>0.20399999999999999</v>
      </c>
      <c r="EN93" s="27">
        <f>IFERROR(work!EJ93-work!CX93,".")</f>
        <v>0.23100000000000001</v>
      </c>
      <c r="EO93" s="27">
        <f>IFERROR(work!EK93-work!CY93,".")</f>
        <v>0.23800000000000002</v>
      </c>
      <c r="EP93" s="27">
        <f>IFERROR(work!EL93-work!CZ93,".")</f>
        <v>0.26</v>
      </c>
      <c r="EQ93" s="27">
        <f>IFERROR(work!EM93-work!DA93,".")</f>
        <v>0.25800000762939457</v>
      </c>
      <c r="ER93" s="27">
        <f>IFERROR(work!EN93-work!DB93,".")</f>
        <v>0.26599999237060545</v>
      </c>
      <c r="ES93" s="27">
        <f>IFERROR(work!EO93-work!DC93,".")</f>
        <v>0.26999998474121095</v>
      </c>
      <c r="ET93" s="27">
        <f>IFERROR(work!EP93-work!DD93,".")</f>
        <v>0.23499999999999999</v>
      </c>
      <c r="EU93" s="27">
        <f>IFERROR(work!EQ93-work!DE93,".")</f>
        <v>0.22999999237060548</v>
      </c>
      <c r="EV93" s="27">
        <f>IFERROR(work!ER93-work!DF93,".")</f>
        <v>0.24300000381469727</v>
      </c>
      <c r="EW93" s="27">
        <f>IFERROR(work!ES93-work!DG93,".")</f>
        <v>0.23599999237060548</v>
      </c>
      <c r="EX93" s="27">
        <f>IFERROR(work!ET93-work!DH93,".")</f>
        <v>0.23199999237060548</v>
      </c>
      <c r="EY93" s="27"/>
      <c r="EZ93" s="27"/>
      <c r="FA93" s="27"/>
      <c r="FB93" s="27"/>
      <c r="FC93" s="27"/>
      <c r="FD93" s="27"/>
      <c r="FE93" s="27">
        <f>IF(ISNUMBER(work!GZ93/work!HD93),work!GZ93/work!HD93,".")</f>
        <v>2.1685714285714285E-4</v>
      </c>
      <c r="FF93" s="27">
        <f>IF(ISNUMBER(work!HA93/work!HE93),work!HA93/work!HE93,".")</f>
        <v>1.8196492772763959E-4</v>
      </c>
      <c r="FG93" s="27">
        <f>IF(ISNUMBER(work!HB93/work!HF93),work!HB93/work!HF93,".")</f>
        <v>2.0051325919589392E-4</v>
      </c>
      <c r="FH93" s="27">
        <f>IF(ISNUMBER(work!HC93/work!HG93),work!HC93/work!HG93,".")</f>
        <v>3.2255678035066955E-4</v>
      </c>
      <c r="FI93" s="27">
        <f>IF(ISNUMBER((work!HA93+work!HB93)/(work!HE93+work!HF93)),(work!HA93+work!HB93)/(work!HE93+work!HF93),".")</f>
        <v>1.9156206292158701E-4</v>
      </c>
      <c r="FJ93" s="27">
        <f>IF(ISNUMBER(work!HH93/work!HL93),work!HH93/work!HL93,".")</f>
        <v>5.4535752401280678E-4</v>
      </c>
      <c r="FK93" s="27">
        <f>IF(ISNUMBER(work!HI93/work!HM93),work!HI93/work!HM93,".")</f>
        <v>3.82224224847776E-4</v>
      </c>
      <c r="FL93" s="27">
        <f>IF(ISNUMBER(work!HJ93/work!HN93),work!HJ93/work!HN93,".")</f>
        <v>4.8596455162068866E-4</v>
      </c>
      <c r="FM93" s="27">
        <f>IF(ISNUMBER(work!HK93/work!HO93),work!HK93/work!HO93,".")</f>
        <v>9.2755423571724935E-4</v>
      </c>
      <c r="FN93" s="27">
        <f>IF(ISNUMBER((work!HI93+work!HJ93)/(work!HM93+work!HN93)),(work!HI93+work!HJ93)/(work!HM93+work!HN93),".")</f>
        <v>4.3859010905522567E-4</v>
      </c>
      <c r="FO93" s="27" t="s">
        <v>5007</v>
      </c>
      <c r="FP93" s="27" t="s">
        <v>5007</v>
      </c>
      <c r="FQ93" s="27" t="s">
        <v>5007</v>
      </c>
      <c r="FR93" s="27" t="s">
        <v>5007</v>
      </c>
      <c r="FS93" s="27" t="s">
        <v>5007</v>
      </c>
      <c r="FT93" s="27">
        <f>work!GM93</f>
        <v>3.9039625219597894E-4</v>
      </c>
      <c r="FU93" s="27">
        <f>work!GN93</f>
        <v>9.727626459143969E-4</v>
      </c>
      <c r="FV93" s="27" t="str">
        <f>work!GO93</f>
        <v>.</v>
      </c>
      <c r="FW93" s="27" t="s">
        <v>5007</v>
      </c>
      <c r="FX93" s="27"/>
      <c r="FY93" s="27">
        <f t="shared" si="60"/>
        <v>7205.4679999999998</v>
      </c>
      <c r="FZ93">
        <f t="shared" si="62"/>
        <v>3907</v>
      </c>
      <c r="GA93">
        <f>work!HC93</f>
        <v>218</v>
      </c>
      <c r="GB93">
        <f>IF(ISNUMBER(work!HA93+work!HB93),work!HA93+work!HB93,".")</f>
        <v>541</v>
      </c>
      <c r="GC93">
        <f>IF(ISNUMBER(work!HK93-work!HC93),work!HK93-work!HC93,".")</f>
        <v>543</v>
      </c>
      <c r="GD93">
        <f>IF(ISNUMBER(work!HI93+work!HJ93-work!HA93-work!HB93),(work!HI93+work!HJ93-work!HA93-work!HB93),".")</f>
        <v>743</v>
      </c>
      <c r="GH93">
        <f>work!GQ93</f>
        <v>2000</v>
      </c>
      <c r="GI93">
        <f>work!GR93</f>
        <v>5000</v>
      </c>
      <c r="GJ93">
        <f>work!GZ93</f>
        <v>759</v>
      </c>
      <c r="GK93">
        <f>work!HH93</f>
        <v>2044</v>
      </c>
      <c r="GL93">
        <f t="shared" si="61"/>
        <v>9571.7032258064519</v>
      </c>
      <c r="GM93">
        <f>IFERROR(VLOOKUP($F93,AREA_EM_ALLYEAR,Seq!B$1,FALSE),".")</f>
        <v>307</v>
      </c>
      <c r="GN93">
        <f>IFERROR(VLOOKUP($F93,AREA_EM_ALLYEAR,Seq!C$1,FALSE),".")</f>
        <v>305</v>
      </c>
      <c r="GO93">
        <f>IFERROR(VLOOKUP($F93,AREA_EM_ALLYEAR,Seq!D$1,FALSE),".")</f>
        <v>325</v>
      </c>
      <c r="GP93">
        <f>IFERROR(VLOOKUP($F93,AREA_EM_ALLYEAR,Seq!E$1,FALSE),".")</f>
        <v>443</v>
      </c>
      <c r="GQ93">
        <f>IFERROR(VLOOKUP($F93,AREA_EM_ALLYEAR,Seq!F$1,FALSE),".")</f>
        <v>506</v>
      </c>
      <c r="GR93">
        <f>IFERROR(VLOOKUP($F93,AREA_EM_ALLYEAR,Seq!G$1,FALSE),".")</f>
        <v>527</v>
      </c>
      <c r="GS93">
        <f>IFERROR(VLOOKUP($F93,AREA_EM_ALLYEAR,Seq!H$1,FALSE),".")</f>
        <v>654</v>
      </c>
      <c r="GT93">
        <f>IFERROR(VLOOKUP($F93,AREA_EM_ALLYEAR,Seq!I$1,FALSE),".")</f>
        <v>1026</v>
      </c>
      <c r="GU93">
        <f>IFERROR(VLOOKUP($F93,AREA_EM_ALLYEAR,Seq!J$1,FALSE),".")</f>
        <v>1426</v>
      </c>
      <c r="GV93">
        <f>IFERROR(VLOOKUP($F93,AREA_EM_ALLYEAR,Seq!K$1,FALSE),".")</f>
        <v>1225</v>
      </c>
      <c r="GW93">
        <f>IFERROR(VLOOKUP($F93,AREA_EM_ALLYEAR,Seq!L$1,FALSE),".")</f>
        <v>999</v>
      </c>
      <c r="GX93">
        <f>IFERROR(VLOOKUP($F93,AREA_EM_ALLYEAR,Seq!M$1,FALSE),".")</f>
        <v>786</v>
      </c>
      <c r="GY93">
        <f>IFERROR(VLOOKUP($F93,AREA_EM_ALLYEAR,Seq!N$1,FALSE),".")</f>
        <v>771</v>
      </c>
      <c r="GZ93">
        <f>IFERROR(VLOOKUP($F93,AREA_EM_ALLYEAR,Seq!O$1,FALSE),".")</f>
        <v>1020.9999999999999</v>
      </c>
      <c r="HA93">
        <f t="shared" si="63"/>
        <v>1020.9999999999999</v>
      </c>
      <c r="HK93" s="139">
        <f>IFERROR(VLOOKUP(CONCATENATE($G93, ".SP.DYN.LE00.IN"),AREA_WB_6ATTRS,Seq!B$1,FALSE)-VLOOKUP("CHN.SP.DYN.LE00.IN",AREA_WB_6ATTRS,Seq!B$1,FALSE),".")</f>
        <v>7.1079024390243859</v>
      </c>
      <c r="HL93" s="139">
        <f>IFERROR(VLOOKUP(CONCATENATE($G93, ".SP.DYN.LE00.IN"),AREA_WB_6ATTRS,Seq!C$1,FALSE)-VLOOKUP("CHN.SP.DYN.LE00.IN",AREA_WB_6ATTRS,Seq!C$1,FALSE),".")</f>
        <v>6.9675609756097572</v>
      </c>
      <c r="HM93" s="139">
        <f>IFERROR(VLOOKUP(CONCATENATE($G93, ".SP.DYN.LE00.IN"),AREA_WB_6ATTRS,Seq!D$1,FALSE)-VLOOKUP("CHN.SP.DYN.LE00.IN",AREA_WB_6ATTRS,Seq!D$1,FALSE),".")</f>
        <v>7.0163170731707254</v>
      </c>
      <c r="HN93" s="139">
        <f>IFERROR(VLOOKUP(CONCATENATE($G93, ".SP.DYN.LE00.IN"),AREA_WB_6ATTRS,Seq!E$1,FALSE)-VLOOKUP("CHN.SP.DYN.LE00.IN",AREA_WB_6ATTRS,Seq!E$1,FALSE),".")</f>
        <v>6.6206341463414731</v>
      </c>
      <c r="HO93" s="139">
        <f>IFERROR(VLOOKUP(CONCATENATE($G93, ".SP.DYN.LE00.IN"),AREA_WB_6ATTRS,Seq!F$1,FALSE)-VLOOKUP("CHN.SP.DYN.LE00.IN",AREA_WB_6ATTRS,Seq!F$1,FALSE),".")</f>
        <v>6.5029268292683042</v>
      </c>
      <c r="HP93" s="139">
        <f>IFERROR(VLOOKUP(CONCATENATE($G93, ".SP.DYN.LE00.IN"),AREA_WB_6ATTRS,Seq!G$1,FALSE)-VLOOKUP("CHN.SP.DYN.LE00.IN",AREA_WB_6ATTRS,Seq!G$1,FALSE),".")</f>
        <v>6.1144146341463426</v>
      </c>
      <c r="HQ93" s="139">
        <f>IFERROR(VLOOKUP(CONCATENATE($G93, ".SP.DYN.LE00.IN"),AREA_WB_6ATTRS,Seq!H$1,FALSE)-VLOOKUP("CHN.SP.DYN.LE00.IN",AREA_WB_6ATTRS,Seq!H$1,FALSE),".")</f>
        <v>6.0202682926829141</v>
      </c>
      <c r="HR93" s="139">
        <f>IFERROR(VLOOKUP(CONCATENATE($G93, ".SP.DYN.LE00.IN"),AREA_WB_6ATTRS,Seq!I$1,FALSE)-VLOOKUP("CHN.SP.DYN.LE00.IN",AREA_WB_6ATTRS,Seq!I$1,FALSE),".")</f>
        <v>5.8939024390243873</v>
      </c>
      <c r="HS93" s="139">
        <f>IFERROR(VLOOKUP(CONCATENATE($G93, ".SP.DYN.LE00.IN"),AREA_WB_6ATTRS,Seq!J$1,FALSE)-VLOOKUP("CHN.SP.DYN.LE00.IN",AREA_WB_6ATTRS,Seq!J$1,FALSE),".")</f>
        <v>5.7445853658536521</v>
      </c>
      <c r="HT93" s="139">
        <f>IFERROR(VLOOKUP(CONCATENATE($G93, ".SP.DYN.LE00.IN"),AREA_WB_6ATTRS,Seq!K$1,FALSE)-VLOOKUP("CHN.SP.DYN.LE00.IN",AREA_WB_6ATTRS,Seq!K$1,FALSE),".")</f>
        <v>5.552829268292669</v>
      </c>
      <c r="HU93" s="139">
        <f>IFERROR(VLOOKUP(CONCATENATE($G93, ".SP.DYN.LE00.IN"),AREA_WB_6ATTRS,Seq!L$1,FALSE)-VLOOKUP("CHN.SP.DYN.LE00.IN",AREA_WB_6ATTRS,Seq!L$1,FALSE),".")</f>
        <v>5.3456341463414674</v>
      </c>
      <c r="HV93" s="139">
        <f>IFERROR(VLOOKUP(CONCATENATE($G93, ".SP.DYN.LE00.IN"),AREA_WB_6ATTRS,Seq!M$1,FALSE)-VLOOKUP("CHN.SP.DYN.LE00.IN",AREA_WB_6ATTRS,Seq!M$1,FALSE),".")</f>
        <v>5.4937804878048837</v>
      </c>
      <c r="HW93" s="139">
        <f>IFERROR(VLOOKUP(CONCATENATE($G93, ".SP.DYN.LE00.IN"),AREA_WB_6ATTRS,Seq!N$1,FALSE)-VLOOKUP("CHN.SP.DYN.LE00.IN",AREA_WB_6ATTRS,Seq!N$1,FALSE),".")</f>
        <v>5.3323170731707421</v>
      </c>
      <c r="HX93" s="139">
        <f>IFERROR(VLOOKUP(CONCATENATE($G93, ".SP.DYN.LE00.IN"),AREA_WB_6ATTRS,Seq!O$1,FALSE)-VLOOKUP("CHN.SP.DYN.LE00.IN",AREA_WB_6ATTRS,Seq!O$1,FALSE),".")</f>
        <v>5.062195121951234</v>
      </c>
      <c r="HY93" s="139">
        <f>IFERROR(VLOOKUP(CONCATENATE($G93, ".SP.DYN.LE00.IN"),AREA_WB_6ATTRS,Seq!P$1,FALSE)-VLOOKUP("CHN.SP.DYN.LE00.IN",AREA_WB_6ATTRS,Seq!P$1,FALSE),".")</f>
        <v>5.1321951219512272</v>
      </c>
      <c r="HZ93" s="139">
        <f>IFERROR(VLOOKUP(CONCATENATE($G93, ".SP.DYN.LE00.IN"),AREA_WB_6ATTRS,Seq!Q$1,FALSE)-VLOOKUP("CHN.SP.DYN.LE00.IN",AREA_WB_6ATTRS,Seq!Q$1,FALSE),".")</f>
        <v>4.7879512195121947</v>
      </c>
      <c r="IA93" s="139">
        <f>IFERROR(VLOOKUP(CONCATENATE($G93, ".SP.DYN.LE00.IN"),AREA_WB_6ATTRS,Seq!R$1,FALSE)-VLOOKUP("CHN.SP.DYN.LE00.IN",AREA_WB_6ATTRS,Seq!R$1,FALSE),".")</f>
        <v>4.9924390243902508</v>
      </c>
      <c r="IB93" s="139">
        <f>IFERROR(VLOOKUP(CONCATENATE($G93, ".SP.DYN.LE00.IN"),AREA_WB_6ATTRS,Seq!S$1,FALSE)-VLOOKUP("CHN.SP.DYN.LE00.IN",AREA_WB_6ATTRS,Seq!S$1,FALSE),".")</f>
        <v>5.1788048780487799</v>
      </c>
      <c r="IC93" s="139">
        <f>IFERROR(VLOOKUP(CONCATENATE($G93, ".SP.DYN.LE00.IN"),AREA_WB_6ATTRS,Seq!T$1,FALSE)-VLOOKUP("CHN.SP.DYN.LE00.IN",AREA_WB_6ATTRS,Seq!T$1,FALSE),".")</f>
        <v>5.2119268292682932</v>
      </c>
      <c r="ID93" s="139">
        <f>IFERROR(VLOOKUP(CONCATENATE($G93, ".SP.DYN.LE00.IN"),AREA_WB_6ATTRS,Seq!U$1,FALSE)-VLOOKUP("CHN.SP.DYN.LE00.IN",AREA_WB_6ATTRS,Seq!U$1,FALSE),".")</f>
        <v>5.2580731707316914</v>
      </c>
      <c r="IE93" s="139">
        <f>IFERROR(VLOOKUP(CONCATENATE($G93, ".SP.DYN.LE00.IN"),AREA_WB_6ATTRS,Seq!V$1,FALSE)-VLOOKUP("CHN.SP.DYN.LE00.IN",AREA_WB_6ATTRS,Seq!V$1,FALSE),".")</f>
        <v>5.350975609756091</v>
      </c>
      <c r="IF93" s="139">
        <f>IFERROR(VLOOKUP(CONCATENATE($G93, ".SP.DYN.LE00.IN"),AREA_WB_6ATTRS,Seq!W$1,FALSE)-VLOOKUP("CHN.SP.DYN.LE00.IN",AREA_WB_6ATTRS,Seq!W$1,FALSE),".")</f>
        <v>5.3871463414634206</v>
      </c>
      <c r="IG93" s="139">
        <f>IFERROR(VLOOKUP(CONCATENATE($G93, ".SP.DYN.LE00.IN"),AREA_WB_6ATTRS,Seq!X$1,FALSE)-VLOOKUP("CHN.SP.DYN.LE00.IN",AREA_WB_6ATTRS,Seq!X$1,FALSE),".")</f>
        <v>5.3156829268292682</v>
      </c>
      <c r="IH93" s="139">
        <f>IFERROR(VLOOKUP(CONCATENATE($G93, ".SP.DYN.LE00.IN"),AREA_WB_6ATTRS,Seq!Y$1,FALSE)-VLOOKUP("CHN.SP.DYN.LE00.IN",AREA_WB_6ATTRS,Seq!Y$1,FALSE),".")</f>
        <v>5.379024390243913</v>
      </c>
      <c r="II93" s="139">
        <f>IFERROR(VLOOKUP(CONCATENATE($G93, ".SP.DYN.LE00.IN"),AREA_WB_6ATTRS,Seq!Z$1,FALSE)-VLOOKUP("CHN.SP.DYN.LE00.IN",AREA_WB_6ATTRS,Seq!Z$1,FALSE),".")</f>
        <v>5.5303414634146293</v>
      </c>
      <c r="IJ93" s="139">
        <f>IFERROR(VLOOKUP(CONCATENATE($G93, ".SP.DYN.LE00.IN"),AREA_WB_6ATTRS,Seq!AA$1,FALSE)-VLOOKUP("CHN.SP.DYN.LE00.IN",AREA_WB_6ATTRS,Seq!AA$1,FALSE),".")</f>
        <v>5.6725853658536494</v>
      </c>
      <c r="IK93" s="139">
        <f>IFERROR(VLOOKUP(CONCATENATE($G93, ".SP.DYN.LE00.IN"),AREA_WB_6ATTRS,Seq!AB$1,FALSE)-VLOOKUP("CHN.SP.DYN.LE00.IN",AREA_WB_6ATTRS,Seq!AB$1,FALSE),".")</f>
        <v>5.7053902439024569</v>
      </c>
      <c r="IL93" s="139">
        <f>IFERROR(VLOOKUP(CONCATENATE($G93, ".SP.DYN.LE00.IN"),AREA_WB_6ATTRS,Seq!AC$1,FALSE)-VLOOKUP("CHN.SP.DYN.LE00.IN",AREA_WB_6ATTRS,Seq!AC$1,FALSE),".")</f>
        <v>5.5825365853658582</v>
      </c>
      <c r="IM93" s="139">
        <f>IFERROR(VLOOKUP(CONCATENATE($G93, ".SP.DYN.LE00.IN"),AREA_WB_6ATTRS,Seq!AD$1,FALSE)-VLOOKUP("CHN.SP.DYN.LE00.IN",AREA_WB_6ATTRS,Seq!AD$1,FALSE),".")</f>
        <v>5.6110000000000042</v>
      </c>
      <c r="IN93" s="139">
        <f>IFERROR(VLOOKUP(CONCATENATE($G93, ".SP.DYN.LE00.IN"),AREA_WB_6ATTRS,Seq!AE$1,FALSE)-VLOOKUP("CHN.SP.DYN.LE00.IN",AREA_WB_6ATTRS,Seq!AE$1,FALSE),".")</f>
        <v>5.541048780487813</v>
      </c>
      <c r="IO93" s="139">
        <f>IFERROR(VLOOKUP(CONCATENATE($G93, ".SP.DYN.LE00.IN"),AREA_WB_6ATTRS,Seq!AF$1,FALSE)-VLOOKUP("CHN.SP.DYN.LE00.IN",AREA_WB_6ATTRS,Seq!AF$1,FALSE),".")</f>
        <v>5.8269024390243658</v>
      </c>
      <c r="IP93" s="139" t="str">
        <f>IFERROR(VLOOKUP(CONCATENATE($G93, ".SP.DYN.LE00.IN"),AREA_WB_6ATTRS,Seq!AG$1,FALSE)-VLOOKUP("CHN.SP.DYN.LE00.IN",AREA_WB_6ATTRS,Seq!AG$1,FALSE),".")</f>
        <v>.</v>
      </c>
      <c r="IW93">
        <f>IFERROR(VLOOKUP(CONCATENATE($G93, ".SP.DYN.LE00.IN"),AREA_WB_6ATTRS,Seq!B$1,FALSE),".")</f>
        <v>74.101707317073178</v>
      </c>
      <c r="IX93">
        <f>IFERROR(VLOOKUP(CONCATENATE($G93, ".SP.DYN.LE00.IN"),AREA_WB_6ATTRS,Seq!C$1,FALSE),".")</f>
        <v>74.230487804878067</v>
      </c>
      <c r="IY93">
        <f>IFERROR(VLOOKUP(CONCATENATE($G93, ".SP.DYN.LE00.IN"),AREA_WB_6ATTRS,Seq!D$1,FALSE),".")</f>
        <v>74.551219512195118</v>
      </c>
      <c r="IZ93">
        <f>IFERROR(VLOOKUP(CONCATENATE($G93, ".SP.DYN.LE00.IN"),AREA_WB_6ATTRS,Seq!E$1,FALSE),".")</f>
        <v>74.420487804878064</v>
      </c>
      <c r="JA93">
        <f>IFERROR(VLOOKUP(CONCATENATE($G93, ".SP.DYN.LE00.IN"),AREA_WB_6ATTRS,Seq!F$1,FALSE),".")</f>
        <v>74.562195121951234</v>
      </c>
      <c r="JB93">
        <f>IFERROR(VLOOKUP(CONCATENATE($G93, ".SP.DYN.LE00.IN"),AREA_WB_6ATTRS,Seq!G$1,FALSE),".")</f>
        <v>74.427560975609765</v>
      </c>
      <c r="JC93">
        <f>IFERROR(VLOOKUP(CONCATENATE($G93, ".SP.DYN.LE00.IN"),AREA_WB_6ATTRS,Seq!H$1,FALSE),".")</f>
        <v>74.579756097560974</v>
      </c>
      <c r="JD93">
        <f>IFERROR(VLOOKUP(CONCATENATE($G93, ".SP.DYN.LE00.IN"),AREA_WB_6ATTRS,Seq!I$1,FALSE),".")</f>
        <v>74.691219512195133</v>
      </c>
      <c r="JE93">
        <f>IFERROR(VLOOKUP(CONCATENATE($G93, ".SP.DYN.LE00.IN"),AREA_WB_6ATTRS,Seq!J$1,FALSE),".")</f>
        <v>74.771707317073179</v>
      </c>
      <c r="JF93">
        <f>IFERROR(VLOOKUP(CONCATENATE($G93, ".SP.DYN.LE00.IN"),AREA_WB_6ATTRS,Seq!K$1,FALSE),".")</f>
        <v>74.799756097560973</v>
      </c>
      <c r="JG93">
        <f>IFERROR(VLOOKUP(CONCATENATE($G93, ".SP.DYN.LE00.IN"),AREA_WB_6ATTRS,Seq!L$1,FALSE),".")</f>
        <v>74.805365853658543</v>
      </c>
      <c r="JH93">
        <f>IFERROR(VLOOKUP(CONCATENATE($G93, ".SP.DYN.LE00.IN"),AREA_WB_6ATTRS,Seq!M$1,FALSE),".")</f>
        <v>75.157804878048793</v>
      </c>
      <c r="JI93">
        <f>IFERROR(VLOOKUP(CONCATENATE($G93, ".SP.DYN.LE00.IN"),AREA_WB_6ATTRS,Seq!N$1,FALSE),".")</f>
        <v>75.194146341463423</v>
      </c>
      <c r="JJ93">
        <f>IFERROR(VLOOKUP(CONCATENATE($G93, ".SP.DYN.LE00.IN"),AREA_WB_6ATTRS,Seq!O$1,FALSE),".")</f>
        <v>75.116829268292705</v>
      </c>
      <c r="JK93">
        <f>IFERROR(VLOOKUP(CONCATENATE($G93, ".SP.DYN.LE00.IN"),AREA_WB_6ATTRS,Seq!P$1,FALSE),".")</f>
        <v>75.375121951219526</v>
      </c>
      <c r="JL93">
        <f>IFERROR(VLOOKUP(CONCATENATE($G93, ".SP.DYN.LE00.IN"),AREA_WB_6ATTRS,Seq!Q$1,FALSE),".")</f>
        <v>75.212682926829274</v>
      </c>
      <c r="JM93">
        <f>IFERROR(VLOOKUP(CONCATENATE($G93, ".SP.DYN.LE00.IN"),AREA_WB_6ATTRS,Seq!R$1,FALSE),".")</f>
        <v>75.591463414634163</v>
      </c>
      <c r="JN93">
        <f>IFERROR(VLOOKUP(CONCATENATE($G93, ".SP.DYN.LE00.IN"),AREA_WB_6ATTRS,Seq!S$1,FALSE),".")</f>
        <v>75.945121951219519</v>
      </c>
      <c r="JO93">
        <f>IFERROR(VLOOKUP(CONCATENATE($G93, ".SP.DYN.LE00.IN"),AREA_WB_6ATTRS,Seq!T$1,FALSE),".")</f>
        <v>76.139024390243918</v>
      </c>
      <c r="JP93">
        <f>IFERROR(VLOOKUP(CONCATENATE($G93, ".SP.DYN.LE00.IN"),AREA_WB_6ATTRS,Seq!U$1,FALSE),".")</f>
        <v>76.341463414634148</v>
      </c>
      <c r="JQ93">
        <f>IFERROR(VLOOKUP(CONCATENATE($G93, ".SP.DYN.LE00.IN"),AREA_WB_6ATTRS,Seq!V$1,FALSE),".")</f>
        <v>76.592682926829269</v>
      </c>
      <c r="JR93">
        <f>IFERROR(VLOOKUP(CONCATENATE($G93, ".SP.DYN.LE00.IN"),AREA_WB_6ATTRS,Seq!W$1,FALSE),".")</f>
        <v>76.792682926829286</v>
      </c>
      <c r="JS93">
        <f>IFERROR(VLOOKUP(CONCATENATE($G93, ".SP.DYN.LE00.IN"),AREA_WB_6ATTRS,Seq!X$1,FALSE),".")</f>
        <v>76.895121951219508</v>
      </c>
      <c r="JT93">
        <f>IFERROR(VLOOKUP(CONCATENATE($G93, ".SP.DYN.LE00.IN"),AREA_WB_6ATTRS,Seq!Y$1,FALSE),".")</f>
        <v>77.143902439024401</v>
      </c>
      <c r="JU93">
        <f>IFERROR(VLOOKUP(CONCATENATE($G93, ".SP.DYN.LE00.IN"),AREA_WB_6ATTRS,Seq!Z$1,FALSE),".")</f>
        <v>77.492682926829275</v>
      </c>
      <c r="JV93">
        <f>IFERROR(VLOOKUP(CONCATENATE($G93, ".SP.DYN.LE00.IN"),AREA_WB_6ATTRS,Seq!AA$1,FALSE),".")</f>
        <v>77.84390243902439</v>
      </c>
      <c r="JW93">
        <f>IFERROR(VLOOKUP(CONCATENATE($G93, ".SP.DYN.LE00.IN"),AREA_WB_6ATTRS,Seq!AB$1,FALSE),".")</f>
        <v>78.095121951219539</v>
      </c>
      <c r="JX93">
        <f>IFERROR(VLOOKUP(CONCATENATE($G93, ".SP.DYN.LE00.IN"),AREA_WB_6ATTRS,Seq!AC$1,FALSE),".")</f>
        <v>78.195121951219519</v>
      </c>
      <c r="JY93">
        <f>IFERROR(VLOOKUP(CONCATENATE($G93, ".SP.DYN.LE00.IN"),AREA_WB_6ATTRS,Seq!AD$1,FALSE),".")</f>
        <v>78.44634146341464</v>
      </c>
      <c r="JZ93">
        <f>IFERROR(VLOOKUP(CONCATENATE($G93, ".SP.DYN.LE00.IN"),AREA_WB_6ATTRS,Seq!AE$1,FALSE),".")</f>
        <v>78.597560975609767</v>
      </c>
      <c r="KA93">
        <f>IFERROR(VLOOKUP(CONCATENATE($G93, ".SP.DYN.LE00.IN"),AREA_WB_6ATTRS,Seq!AF$1,FALSE),".")</f>
        <v>79.099999999999994</v>
      </c>
      <c r="KB93" t="str">
        <f>IFERROR(VLOOKUP(CONCATENATE($G93, ".SP.DYN.LE00.IN"),AREA_WB_6ATTRS,Seq!AG$1,FALSE),".")</f>
        <v>.</v>
      </c>
      <c r="KK93">
        <f t="shared" si="66"/>
        <v>29563</v>
      </c>
      <c r="KL93">
        <f t="shared" si="64"/>
        <v>4879</v>
      </c>
      <c r="KM93">
        <f t="shared" si="67"/>
        <v>56848443.195709668</v>
      </c>
      <c r="KN93">
        <f t="shared" si="68"/>
        <v>-32071268.268902712</v>
      </c>
      <c r="KO93">
        <f t="shared" si="65"/>
        <v>0.16099999999999998</v>
      </c>
      <c r="KP93">
        <f>work!HA93</f>
        <v>248</v>
      </c>
      <c r="KQ93">
        <f>work!HB93</f>
        <v>293</v>
      </c>
      <c r="KR93">
        <f>work!HC93</f>
        <v>218</v>
      </c>
      <c r="KS93">
        <f>IF(ISNUMBER(work!HI93-work!HA93),work!HI93-work!HA93,".")</f>
        <v>263</v>
      </c>
      <c r="KT93">
        <f>IF(ISNUMBER(work!HJ93-work!HB93),work!HJ93-work!HB93,".")</f>
        <v>480</v>
      </c>
      <c r="KU93">
        <f>IF(ISNUMBER(work!HK93-work!HC93),work!HK93-work!HC93,".")</f>
        <v>543</v>
      </c>
      <c r="KW93">
        <f>IFERROR(work!HR93/work!HV93,".")</f>
        <v>1.3976185828616045E-4</v>
      </c>
      <c r="KX93">
        <f>IFERROR(work!HS93/work!HW93,".")</f>
        <v>2.5972762645914396E-4</v>
      </c>
      <c r="KY93">
        <f>IFERROR(work!HT93/work!HX93,".")</f>
        <v>7.1327611636049686E-4</v>
      </c>
      <c r="KZ93">
        <f>IFERROR(work!HU93/work!HY93,".")</f>
        <v>1.7253515072520279E-3</v>
      </c>
    </row>
    <row r="94" spans="1:312">
      <c r="A94" s="24">
        <f t="shared" si="44"/>
        <v>94</v>
      </c>
      <c r="B94" s="24" t="str">
        <f t="shared" si="45"/>
        <v>InEM90</v>
      </c>
      <c r="C94" s="24" t="str">
        <f t="shared" si="46"/>
        <v>InOECD90</v>
      </c>
      <c r="D94" s="24" t="str">
        <f t="shared" si="47"/>
        <v>In67</v>
      </c>
      <c r="E94" s="25" t="s">
        <v>2466</v>
      </c>
      <c r="F94" s="26" t="str">
        <f t="shared" si="48"/>
        <v>United Kingdom</v>
      </c>
      <c r="G94" s="166" t="s">
        <v>1663</v>
      </c>
      <c r="H94" s="166" t="s">
        <v>5007</v>
      </c>
      <c r="I94" s="166" t="s">
        <v>5007</v>
      </c>
      <c r="J94" s="180" t="s">
        <v>5007</v>
      </c>
      <c r="K94" s="180" t="s">
        <v>5007</v>
      </c>
      <c r="L94" s="27">
        <f>IFERROR(VLOOKUP($F94,Area_FDI_84_96,Seq!B$1,FALSE),0)</f>
        <v>9797</v>
      </c>
      <c r="M94" s="27">
        <f>IFERROR(VLOOKUP($F94,Area_FDI_84_96,Seq!C$1,FALSE),0)</f>
        <v>7135</v>
      </c>
      <c r="N94" s="27">
        <f>IFERROR(VLOOKUP($F94,Area_FDI_84_96,Seq!D$1,FALSE),0)</f>
        <v>2683</v>
      </c>
      <c r="O94" s="27">
        <f>IFERROR(VLOOKUP($F94,Area_FDI_84_96,Seq!E$1,FALSE),0)</f>
        <v>455</v>
      </c>
      <c r="P94" s="27">
        <f>IFERROR(VLOOKUP($F94,Area_FDI_84_96,Seq!F$1,FALSE),0)</f>
        <v>3416</v>
      </c>
      <c r="Q94" s="27">
        <f>IFERROR(VLOOKUP($F94,Area_FDI_84_96,Seq!G$1,FALSE),0)</f>
        <v>2848</v>
      </c>
      <c r="R94" s="27">
        <f>IFERROR(VLOOKUP($F94,Area_FDI_84_96,Seq!H$1,FALSE),0)</f>
        <v>1333</v>
      </c>
      <c r="S94" s="27">
        <f>IFERROR(VLOOKUP($F94,Area_FDI_84_96,Seq!I$1,FALSE),0)</f>
        <v>3539</v>
      </c>
      <c r="T94" s="27">
        <f>IFERROR(VALUE(VLOOKUP($E94,Area_FDI_92_95,Seq!B$1,FALSE)),0)</f>
        <v>3833</v>
      </c>
      <c r="U94" s="27">
        <f>IFERROR(VALUE(VLOOKUP($E94,Area_FDI_92_95,Seq!C$1,FALSE)),0)</f>
        <v>22051</v>
      </c>
      <c r="V94" s="27">
        <f>IFERROR(VALUE(VLOOKUP($E94,Area_FDI_92_95,Seq!D$1,FALSE)),0)</f>
        <v>68884</v>
      </c>
      <c r="W94" s="27">
        <f>IFERROR(VALUE(VLOOKUP($E94,Area_FDI_92_95,Seq!E$1,FALSE)),0)</f>
        <v>91414</v>
      </c>
      <c r="X94" s="27">
        <f>IFERROR(VALUE(VLOOKUP($E94,Area_FDI_96_99,Seq!B$1,FALSE)),0)</f>
        <v>130073</v>
      </c>
      <c r="Y94" s="27">
        <f>IFERROR(VALUE(VLOOKUP($E94,Area_FDI_96_99,Seq!C$1,FALSE)),0)</f>
        <v>185756</v>
      </c>
      <c r="Z94" s="27">
        <f>IFERROR(VALUE(VLOOKUP($E94,Area_FDI_96_99,Seq!D$1,FALSE)),0)</f>
        <v>117486</v>
      </c>
      <c r="AA94" s="27">
        <f>IFERROR(VALUE(VLOOKUP($E94,Area_FDI_96_99,Seq!E$1,FALSE)),0)</f>
        <v>104449</v>
      </c>
      <c r="AB94" s="27">
        <f t="shared" si="49"/>
        <v>116405</v>
      </c>
      <c r="AC94" s="27">
        <f t="shared" si="50"/>
        <v>105166</v>
      </c>
      <c r="AD94" s="27">
        <f t="shared" si="51"/>
        <v>89576</v>
      </c>
      <c r="AE94" s="27">
        <f t="shared" si="52"/>
        <v>74247</v>
      </c>
      <c r="AF94" s="27">
        <f t="shared" si="53"/>
        <v>79282</v>
      </c>
      <c r="AG94" s="27">
        <f t="shared" si="54"/>
        <v>96475</v>
      </c>
      <c r="AH94" s="27">
        <f t="shared" si="55"/>
        <v>72610</v>
      </c>
      <c r="AI94" s="27">
        <f t="shared" si="56"/>
        <v>83094</v>
      </c>
      <c r="AJ94" s="27">
        <f t="shared" si="57"/>
        <v>91401</v>
      </c>
      <c r="AK94" s="27">
        <f t="shared" si="58"/>
        <v>67902</v>
      </c>
      <c r="AL94" s="27">
        <f t="shared" si="59"/>
        <v>71032</v>
      </c>
      <c r="AM94" s="27"/>
      <c r="AN94" s="27"/>
      <c r="AO94" s="27"/>
      <c r="AP94" s="27"/>
      <c r="AQ94" s="27"/>
      <c r="AR94" s="27"/>
      <c r="AS94" s="27"/>
      <c r="AT94" s="27">
        <f>IFERROR(work!D94+work!AP94,".")</f>
        <v>102792307.61922809</v>
      </c>
      <c r="AU94" s="27">
        <f>IFERROR(work!E94+work!AQ94,".")</f>
        <v>102715684.4039394</v>
      </c>
      <c r="AV94" s="27">
        <f>IFERROR(work!F94+work!AR94,".")</f>
        <v>106305502.29801953</v>
      </c>
      <c r="AW94" s="27">
        <f>IFERROR(work!G94+work!AS94,".")</f>
        <v>111742952.72891088</v>
      </c>
      <c r="AX94" s="27">
        <f>IFERROR(work!H94+work!AT94,".")</f>
        <v>117663190.08537194</v>
      </c>
      <c r="AY94" s="27">
        <f>IFERROR(work!I94+work!AU94,".")</f>
        <v>124576285.01064411</v>
      </c>
      <c r="AZ94" s="27">
        <f>IFERROR(work!J94+work!AV94,".")</f>
        <v>131034208.9849627</v>
      </c>
      <c r="BA94" s="27">
        <f>IFERROR(work!K94+work!AW94,".")</f>
        <v>139343479.00800729</v>
      </c>
      <c r="BB94" s="27">
        <f>IFERROR(work!L94+work!AX94,".")</f>
        <v>148672401.23512954</v>
      </c>
      <c r="BC94" s="27">
        <f>IFERROR(work!M94+work!AY94,".")</f>
        <v>152812499.9619506</v>
      </c>
      <c r="BD94" s="27">
        <f>IFERROR(work!N94+work!AZ94,".")</f>
        <v>155297179.23571628</v>
      </c>
      <c r="BE94" s="27">
        <f>IFERROR(work!O94+work!BA94,".")</f>
        <v>157844114.88612482</v>
      </c>
      <c r="BF94" s="27">
        <f>IFERROR(work!P94+work!BB94,".")</f>
        <v>164898507.27104631</v>
      </c>
      <c r="BG94" s="27">
        <f>IFERROR(work!Q94+work!BC94,".")</f>
        <v>175093037.13117048</v>
      </c>
      <c r="BH94" s="27">
        <f>IFERROR(work!R94+work!BD94,".")</f>
        <v>188162098.39021033</v>
      </c>
      <c r="BI94" s="27">
        <f>IFERROR(work!S94+work!BE94,".")</f>
        <v>199515449.5065316</v>
      </c>
      <c r="BJ94" s="27">
        <f>IFERROR(work!T94+work!BF94,".")</f>
        <v>210912526.26485109</v>
      </c>
      <c r="BK94" s="27">
        <f>IFERROR(work!U94+work!BG94,".")</f>
        <v>226701568.10145748</v>
      </c>
      <c r="BL94" s="27">
        <f>IFERROR(work!V94+work!BH94,".")</f>
        <v>239180136.8607654</v>
      </c>
      <c r="BM94" s="27">
        <f>IFERROR(work!W94+work!BI94,".")</f>
        <v>251976653.63329476</v>
      </c>
      <c r="BN94" s="27">
        <f>IFERROR(work!X94+work!BJ94,".")</f>
        <v>267567572.100465</v>
      </c>
      <c r="BO94" s="27">
        <f>IFERROR(work!Y94+work!BK94,".")</f>
        <v>282169080.14517468</v>
      </c>
      <c r="BP94" s="27">
        <f>IFERROR(work!Z94+work!BL94,".")</f>
        <v>298029765.22173417</v>
      </c>
      <c r="BQ94" s="27">
        <f>IFERROR(work!AA94+work!BM94,".")</f>
        <v>317703720.99500263</v>
      </c>
      <c r="BR94" s="27">
        <f>IFERROR(work!AB94+work!BN94,".")</f>
        <v>338221937.34662867</v>
      </c>
      <c r="BS94" s="27">
        <f>IFERROR(work!AC94+work!BO94,".")</f>
        <v>361078795.33278477</v>
      </c>
      <c r="BT94" s="27">
        <f>IFERROR(work!AD94+work!BP94,".")</f>
        <v>389757699.02782357</v>
      </c>
      <c r="BU94" s="27">
        <f>IFERROR(work!AE94+work!BQ94,".")</f>
        <v>426357991.23720342</v>
      </c>
      <c r="BV94" s="27">
        <f>IFERROR(work!AF94+work!BR94,".")</f>
        <v>447949278.72136736</v>
      </c>
      <c r="BW94" s="27">
        <f>IFERROR(work!AG94+work!BS94,".")</f>
        <v>464905342.96709651</v>
      </c>
      <c r="BX94" s="27">
        <f>IFERROR(work!AH94+work!BT94,".")</f>
        <v>499058833.68255556</v>
      </c>
      <c r="BY94" s="27">
        <f>IFERROR(work!AI94+work!BU94,".")</f>
        <v>529739707.87473559</v>
      </c>
      <c r="BZ94" s="27"/>
      <c r="CA94" s="27"/>
      <c r="CB94" s="27"/>
      <c r="CC94" s="27"/>
      <c r="CD94" s="27"/>
      <c r="CE94" s="27"/>
      <c r="CF94" s="27">
        <f>IFERROR(work!AP94-work!D94,".")</f>
        <v>66204083.531506717</v>
      </c>
      <c r="CG94" s="27">
        <f>IFERROR(work!AQ94-work!E94,".")</f>
        <v>64224872.663656503</v>
      </c>
      <c r="CH94" s="27">
        <f>IFERROR(work!AR94-work!F94,".")</f>
        <v>64312026.689370871</v>
      </c>
      <c r="CI94" s="27">
        <f>IFERROR(work!AS94-work!G94,".")</f>
        <v>65172188.278919354</v>
      </c>
      <c r="CJ94" s="27">
        <f>IFERROR(work!AT94-work!H94,".")</f>
        <v>64013669.438981801</v>
      </c>
      <c r="CK94" s="27">
        <f>IFERROR(work!AU94-work!I94,".")</f>
        <v>63684079.076991372</v>
      </c>
      <c r="CL94" s="27">
        <f>IFERROR(work!AV94-work!J94,".")</f>
        <v>64783488.929148488</v>
      </c>
      <c r="CM94" s="27">
        <f>IFERROR(work!AW94-work!K94,".")</f>
        <v>65407675.425718591</v>
      </c>
      <c r="CN94" s="27">
        <f>IFERROR(work!AX94-work!L94,".")</f>
        <v>66381851.848042265</v>
      </c>
      <c r="CO94" s="27">
        <f>IFERROR(work!AY94-work!M94,".")</f>
        <v>67148038.049992576</v>
      </c>
      <c r="CP94" s="27">
        <f>IFERROR(work!AZ94-work!N94,".")</f>
        <v>66377467.771103911</v>
      </c>
      <c r="CQ94" s="27">
        <f>IFERROR(work!BA94-work!O94,".")</f>
        <v>60743789.966768123</v>
      </c>
      <c r="CR94" s="27">
        <f>IFERROR(work!BB94-work!P94,".")</f>
        <v>54009936.213141076</v>
      </c>
      <c r="CS94" s="27">
        <f>IFERROR(work!BC94-work!Q94,".")</f>
        <v>48680066.125158332</v>
      </c>
      <c r="CT94" s="27">
        <f>IFERROR(work!BD94-work!R94,".")</f>
        <v>45189028.182410762</v>
      </c>
      <c r="CU94" s="27">
        <f>IFERROR(work!BE94-work!S94,".")</f>
        <v>40958314.64608191</v>
      </c>
      <c r="CV94" s="27">
        <f>IFERROR(work!BF94-work!T94,".")</f>
        <v>36499677.91835627</v>
      </c>
      <c r="CW94" s="27">
        <f>IFERROR(work!BG94-work!U94,".")</f>
        <v>36068324.858738646</v>
      </c>
      <c r="CX94" s="27">
        <f>IFERROR(work!BH94-work!V94,".")</f>
        <v>33677500.645114362</v>
      </c>
      <c r="CY94" s="27">
        <f>IFERROR(work!BI94-work!W94,".")</f>
        <v>30855817.065254271</v>
      </c>
      <c r="CZ94" s="27">
        <f>IFERROR(work!BJ94-work!X94,".")</f>
        <v>27872585.260709122</v>
      </c>
      <c r="DA94" s="27">
        <f>IFERROR(work!BK94-work!Y94,".")</f>
        <v>22579409.39771913</v>
      </c>
      <c r="DB94" s="27">
        <f>IFERROR(work!BL94-work!Z94,".")</f>
        <v>14817434.436260134</v>
      </c>
      <c r="DC94" s="27">
        <f>IFERROR(work!BM94-work!AA94,".")</f>
        <v>6170157.1309816241</v>
      </c>
      <c r="DD94" s="27">
        <f>IFERROR(work!BN94-work!AB94,".")</f>
        <v>-4776516.4676598907</v>
      </c>
      <c r="DE94" s="27">
        <f>IFERROR(work!BO94-work!AC94,".")</f>
        <v>-20678483.762518018</v>
      </c>
      <c r="DF94" s="27">
        <f>IFERROR(work!BP94-work!AD94,".")</f>
        <v>-40482754.51258105</v>
      </c>
      <c r="DG94" s="27">
        <f>IFERROR(work!BQ94-work!AE94,".")</f>
        <v>-64976606.705940127</v>
      </c>
      <c r="DH94" s="27">
        <f>IFERROR(work!BR94-work!AF94,".")</f>
        <v>-90553440.624317199</v>
      </c>
      <c r="DI94" s="27">
        <f>IFERROR(work!BS94-work!AG94,".")</f>
        <v>-123139626.55839211</v>
      </c>
      <c r="DJ94" s="27">
        <f>IFERROR(work!BT94-work!AH94,".")</f>
        <v>-150142812.67358384</v>
      </c>
      <c r="DK94" s="27">
        <f>IFERROR(work!BU94-work!AI94,".")</f>
        <v>-178539288.29981232</v>
      </c>
      <c r="DL94" s="27"/>
      <c r="DM94" s="27"/>
      <c r="DN94" s="27"/>
      <c r="DO94" s="27"/>
      <c r="DP94" s="27"/>
      <c r="DQ94" s="27"/>
      <c r="DR94" s="27"/>
      <c r="DS94" s="27">
        <f>IFERROR(work!DO94-work!CC94,".")</f>
        <v>0.18299999237060546</v>
      </c>
      <c r="DT94" s="27">
        <f>IFERROR(work!DP94-work!CD94,".")</f>
        <v>0.18199999237060546</v>
      </c>
      <c r="DU94" s="27">
        <f>IFERROR(work!DQ94-work!CE94,".")</f>
        <v>0.18199999237060546</v>
      </c>
      <c r="DV94" s="27">
        <f>IFERROR(work!DR94-work!CF94,".")</f>
        <v>0.18099999237060546</v>
      </c>
      <c r="DW94" s="27">
        <f>IFERROR(work!DS94-work!CG94,".")</f>
        <v>0.18099999237060546</v>
      </c>
      <c r="DX94" s="27">
        <f>IFERROR(work!DT94-work!CH94,".")</f>
        <v>0.17999999237060546</v>
      </c>
      <c r="DY94" s="27">
        <f>IFERROR(work!DU94-work!CI94,".")</f>
        <v>0.17899999237060546</v>
      </c>
      <c r="DZ94" s="27">
        <f>IFERROR(work!DV94-work!CJ94,".")</f>
        <v>0.17799999237060546</v>
      </c>
      <c r="EA94" s="27">
        <f>IFERROR(work!DW94-work!CK94,".")</f>
        <v>0.17699999237060546</v>
      </c>
      <c r="EB94" s="27">
        <f>IFERROR(work!DX94-work!CL94,".")</f>
        <v>0.17599999237060546</v>
      </c>
      <c r="EC94" s="27">
        <f>IFERROR(work!DY94-work!CM94,".")</f>
        <v>0.17399999237060546</v>
      </c>
      <c r="ED94" s="27">
        <f>IFERROR(work!DZ94-work!CN94,".")</f>
        <v>0.17199999237060548</v>
      </c>
      <c r="EE94" s="27">
        <f>IFERROR(work!EA94-work!CO94,".")</f>
        <v>0.17099999237060548</v>
      </c>
      <c r="EF94" s="27">
        <f>IFERROR(work!EB94-work!CP94,".")</f>
        <v>0.18399999237060549</v>
      </c>
      <c r="EG94" s="27">
        <f>IFERROR(work!EC94-work!CQ94,".")</f>
        <v>0.19500000381469729</v>
      </c>
      <c r="EH94" s="27">
        <f>IFERROR(work!ED94-work!CR94,".")</f>
        <v>0.20099999618530273</v>
      </c>
      <c r="EI94" s="27">
        <f>IFERROR(work!EE94-work!CS94,".")</f>
        <v>0.20600000762939455</v>
      </c>
      <c r="EJ94" s="27">
        <f>IFERROR(work!EF94-work!CT94,".")</f>
        <v>0.21300000381469728</v>
      </c>
      <c r="EK94" s="27">
        <f>IFERROR(work!EG94-work!CU94,".")</f>
        <v>0.21299999237060546</v>
      </c>
      <c r="EL94" s="27">
        <f>IFERROR(work!EH94-work!CV94,".")</f>
        <v>0.21999999237060544</v>
      </c>
      <c r="EM94" s="27">
        <f>IFERROR(work!EI94-work!CW94,".")</f>
        <v>0.224</v>
      </c>
      <c r="EN94" s="27">
        <f>IFERROR(work!EJ94-work!CX94,".")</f>
        <v>0.22800000762939451</v>
      </c>
      <c r="EO94" s="27">
        <f>IFERROR(work!EK94-work!CY94,".")</f>
        <v>0.22900000381469723</v>
      </c>
      <c r="EP94" s="27">
        <f>IFERROR(work!EL94-work!CZ94,".")</f>
        <v>0.23500000000000004</v>
      </c>
      <c r="EQ94" s="27">
        <f>IFERROR(work!EM94-work!DA94,".")</f>
        <v>0.24399999237060549</v>
      </c>
      <c r="ER94" s="27">
        <f>IFERROR(work!EN94-work!DB94,".")</f>
        <v>0.24599999237060549</v>
      </c>
      <c r="ES94" s="27">
        <f>IFERROR(work!EO94-work!DC94,".")</f>
        <v>0.2519999923706055</v>
      </c>
      <c r="ET94" s="27">
        <f>IFERROR(work!EP94-work!DD94,".")</f>
        <v>0.25799999237060545</v>
      </c>
      <c r="EU94" s="27">
        <f>IFERROR(work!EQ94-work!DE94,".")</f>
        <v>0.25900000762939451</v>
      </c>
      <c r="EV94" s="27">
        <f>IFERROR(work!ER94-work!DF94,".")</f>
        <v>0.26900000762939452</v>
      </c>
      <c r="EW94" s="27">
        <f>IFERROR(work!ES94-work!DG94,".")</f>
        <v>0.28200001525878904</v>
      </c>
      <c r="EX94" s="27">
        <f>IFERROR(work!ET94-work!DH94,".")</f>
        <v>0.27800001525878903</v>
      </c>
      <c r="EY94" s="27"/>
      <c r="EZ94" s="27"/>
      <c r="FA94" s="27"/>
      <c r="FB94" s="27"/>
      <c r="FC94" s="27"/>
      <c r="FD94" s="27"/>
      <c r="FE94" s="27">
        <f>IF(ISNUMBER(work!GZ94/work!HD94),work!GZ94/work!HD94,".")</f>
        <v>5.3530991626731265E-4</v>
      </c>
      <c r="FF94" s="27">
        <f>IF(ISNUMBER(work!HA94/work!HE94),work!HA94/work!HE94,".")</f>
        <v>7.4595332519951645E-4</v>
      </c>
      <c r="FG94" s="27">
        <f>IF(ISNUMBER(work!HB94/work!HF94),work!HB94/work!HF94,".")</f>
        <v>1.22E-4</v>
      </c>
      <c r="FH94" s="27">
        <f>IF(ISNUMBER(work!HC94/work!HG94),work!HC94/work!HG94,".")</f>
        <v>1.179509426151652E-3</v>
      </c>
      <c r="FI94" s="27">
        <f>IF(ISNUMBER((work!HA94+work!HB94)/(work!HE94+work!HF94)),(work!HA94+work!HB94)/(work!HE94+work!HF94),".")</f>
        <v>4.3101838325524479E-4</v>
      </c>
      <c r="FJ94" s="27">
        <f>IF(ISNUMBER(work!HH94/work!HL94),work!HH94/work!HL94,".")</f>
        <v>8.2719996034991204E-4</v>
      </c>
      <c r="FK94" s="27">
        <f>IF(ISNUMBER(work!HI94/work!HM94),work!HI94/work!HM94,".")</f>
        <v>1.010781167058519E-3</v>
      </c>
      <c r="FL94" s="27">
        <f>IF(ISNUMBER(work!HJ94/work!HN94),work!HJ94/work!HN94,".")</f>
        <v>2.1156097560975611E-4</v>
      </c>
      <c r="FM94" s="27">
        <f>IF(ISNUMBER(work!HK94/work!HO94),work!HK94/work!HO94,".")</f>
        <v>2.253819234157592E-3</v>
      </c>
      <c r="FN94" s="27">
        <f>IF(ISNUMBER((work!HI94+work!HJ94)/(work!HM94+work!HN94)),(work!HI94+work!HJ94)/(work!HM94+work!HN94),".")</f>
        <v>5.1727322999736529E-4</v>
      </c>
      <c r="FO94" s="27" t="s">
        <v>5007</v>
      </c>
      <c r="FP94" s="27" t="s">
        <v>5007</v>
      </c>
      <c r="FQ94" s="27" t="s">
        <v>5007</v>
      </c>
      <c r="FR94" s="27" t="s">
        <v>5007</v>
      </c>
      <c r="FS94" s="27" t="s">
        <v>5007</v>
      </c>
      <c r="FT94" s="27">
        <f>work!GM94</f>
        <v>4.084226191052252E-3</v>
      </c>
      <c r="FU94" s="27">
        <f>work!GN94</f>
        <v>4.0176366563299277E-3</v>
      </c>
      <c r="FV94" s="27">
        <f>work!GO94</f>
        <v>5.0366842889403565E-3</v>
      </c>
      <c r="FW94" s="27" t="s">
        <v>5007</v>
      </c>
      <c r="FX94" s="27"/>
      <c r="FY94" s="27">
        <f t="shared" si="60"/>
        <v>8146.2340000000004</v>
      </c>
      <c r="FZ94">
        <f t="shared" si="62"/>
        <v>115072</v>
      </c>
      <c r="GA94">
        <f>work!HC94</f>
        <v>6240</v>
      </c>
      <c r="GB94">
        <f>IF(ISNUMBER(work!HA94+work!HB94),work!HA94+work!HB94,".")</f>
        <v>14090</v>
      </c>
      <c r="GC94">
        <f>IF(ISNUMBER(work!HK94-work!HC94),work!HK94-work!HC94,".")</f>
        <v>9967</v>
      </c>
      <c r="GD94">
        <f>IF(ISNUMBER(work!HI94+work!HJ94-work!HA94-work!HB94),(work!HI94+work!HJ94-work!HA94-work!HB94),".")</f>
        <v>3083</v>
      </c>
      <c r="GH94">
        <f>work!GQ94</f>
        <v>230000</v>
      </c>
      <c r="GI94">
        <f>work!GR94</f>
        <v>230000</v>
      </c>
      <c r="GJ94">
        <f>work!GZ94</f>
        <v>20330</v>
      </c>
      <c r="GK94">
        <f>work!HH94</f>
        <v>33380</v>
      </c>
      <c r="GL94">
        <f t="shared" si="61"/>
        <v>100958.64179801356</v>
      </c>
      <c r="GM94">
        <f>IFERROR(VLOOKUP($F94,AREA_EM_ALLYEAR,Seq!B$1,FALSE),".")</f>
        <v>5000</v>
      </c>
      <c r="GN94">
        <f>IFERROR(VLOOKUP($F94,AREA_EM_ALLYEAR,Seq!C$1,FALSE),".")</f>
        <v>3000</v>
      </c>
      <c r="GO94">
        <f>IFERROR(VLOOKUP($F94,AREA_EM_ALLYEAR,Seq!D$1,FALSE),".")</f>
        <v>1000</v>
      </c>
      <c r="GP94">
        <f>IFERROR(VLOOKUP($F94,AREA_EM_ALLYEAR,Seq!E$1,FALSE),".")</f>
        <v>5779</v>
      </c>
      <c r="GQ94">
        <f>IFERROR(VLOOKUP($F94,AREA_EM_ALLYEAR,Seq!F$1,FALSE),".")</f>
        <v>15081</v>
      </c>
      <c r="GR94">
        <f>IFERROR(VLOOKUP($F94,AREA_EM_ALLYEAR,Seq!G$1,FALSE),".")</f>
        <v>18564</v>
      </c>
      <c r="GS94">
        <f>IFERROR(VLOOKUP($F94,AREA_EM_ALLYEAR,Seq!H$1,FALSE),".")</f>
        <v>18475</v>
      </c>
      <c r="GT94">
        <f>IFERROR(VLOOKUP($F94,AREA_EM_ALLYEAR,Seq!I$1,FALSE),".")</f>
        <v>43000</v>
      </c>
      <c r="GU94">
        <f>IFERROR(VLOOKUP($F94,AREA_EM_ALLYEAR,Seq!J$1,FALSE),".")</f>
        <v>53000</v>
      </c>
      <c r="GV94">
        <f>IFERROR(VLOOKUP($F94,AREA_EM_ALLYEAR,Seq!K$1,FALSE),".")</f>
        <v>63000</v>
      </c>
      <c r="GW94">
        <f>IFERROR(VLOOKUP($F94,AREA_EM_ALLYEAR,Seq!L$1,FALSE),".")</f>
        <v>54000</v>
      </c>
      <c r="GX94">
        <f>IFERROR(VLOOKUP($F94,AREA_EM_ALLYEAR,Seq!M$1,FALSE),".")</f>
        <v>45000</v>
      </c>
      <c r="GY94">
        <f>IFERROR(VLOOKUP($F94,AREA_EM_ALLYEAR,Seq!N$1,FALSE),".")</f>
        <v>31500</v>
      </c>
      <c r="GZ94">
        <f>IFERROR(VLOOKUP($F94,AREA_EM_ALLYEAR,Seq!O$1,FALSE),".")</f>
        <v>18000</v>
      </c>
      <c r="HA94">
        <f t="shared" si="63"/>
        <v>18000</v>
      </c>
      <c r="HK94" s="139">
        <f>IFERROR(VLOOKUP(CONCATENATE($G94, ".SP.DYN.LE00.IN"),AREA_WB_6ATTRS,Seq!B$1,FALSE)-VLOOKUP("CHN.SP.DYN.LE00.IN",AREA_WB_6ATTRS,Seq!B$1,FALSE),".")</f>
        <v>6.68180487804878</v>
      </c>
      <c r="HL94" s="139">
        <f>IFERROR(VLOOKUP(CONCATENATE($G94, ".SP.DYN.LE00.IN"),AREA_WB_6ATTRS,Seq!C$1,FALSE)-VLOOKUP("CHN.SP.DYN.LE00.IN",AREA_WB_6ATTRS,Seq!C$1,FALSE),".")</f>
        <v>6.7639024390243776</v>
      </c>
      <c r="HM94" s="139">
        <f>IFERROR(VLOOKUP(CONCATENATE($G94, ".SP.DYN.LE00.IN"),AREA_WB_6ATTRS,Seq!D$1,FALSE)-VLOOKUP("CHN.SP.DYN.LE00.IN",AREA_WB_6ATTRS,Seq!D$1,FALSE),".")</f>
        <v>6.6431463414634209</v>
      </c>
      <c r="HN94" s="139">
        <f>IFERROR(VLOOKUP(CONCATENATE($G94, ".SP.DYN.LE00.IN"),AREA_WB_6ATTRS,Seq!E$1,FALSE)-VLOOKUP("CHN.SP.DYN.LE00.IN",AREA_WB_6ATTRS,Seq!E$1,FALSE),".")</f>
        <v>6.5781951219512251</v>
      </c>
      <c r="HO94" s="139">
        <f>IFERROR(VLOOKUP(CONCATENATE($G94, ".SP.DYN.LE00.IN"),AREA_WB_6ATTRS,Seq!F$1,FALSE)-VLOOKUP("CHN.SP.DYN.LE00.IN",AREA_WB_6ATTRS,Seq!F$1,FALSE),".")</f>
        <v>6.7187804878048922</v>
      </c>
      <c r="HP94" s="139">
        <f>IFERROR(VLOOKUP(CONCATENATE($G94, ".SP.DYN.LE00.IN"),AREA_WB_6ATTRS,Seq!G$1,FALSE)-VLOOKUP("CHN.SP.DYN.LE00.IN",AREA_WB_6ATTRS,Seq!G$1,FALSE),".")</f>
        <v>6.3161219512195146</v>
      </c>
      <c r="HQ94" s="139">
        <f>IFERROR(VLOOKUP(CONCATENATE($G94, ".SP.DYN.LE00.IN"),AREA_WB_6ATTRS,Seq!H$1,FALSE)-VLOOKUP("CHN.SP.DYN.LE00.IN",AREA_WB_6ATTRS,Seq!H$1,FALSE),".")</f>
        <v>6.3697804878048885</v>
      </c>
      <c r="HR94" s="139">
        <f>IFERROR(VLOOKUP(CONCATENATE($G94, ".SP.DYN.LE00.IN"),AREA_WB_6ATTRS,Seq!I$1,FALSE)-VLOOKUP("CHN.SP.DYN.LE00.IN",AREA_WB_6ATTRS,Seq!I$1,FALSE),".")</f>
        <v>6.483170731707304</v>
      </c>
      <c r="HS94" s="139">
        <f>IFERROR(VLOOKUP(CONCATENATE($G94, ".SP.DYN.LE00.IN"),AREA_WB_6ATTRS,Seq!J$1,FALSE)-VLOOKUP("CHN.SP.DYN.LE00.IN",AREA_WB_6ATTRS,Seq!J$1,FALSE),".")</f>
        <v>6.3533658536585307</v>
      </c>
      <c r="HT94" s="139">
        <f>IFERROR(VLOOKUP(CONCATENATE($G94, ".SP.DYN.LE00.IN"),AREA_WB_6ATTRS,Seq!K$1,FALSE)-VLOOKUP("CHN.SP.DYN.LE00.IN",AREA_WB_6ATTRS,Seq!K$1,FALSE),".")</f>
        <v>6.3360000000000127</v>
      </c>
      <c r="HU94" s="139">
        <f>IFERROR(VLOOKUP(CONCATENATE($G94, ".SP.DYN.LE00.IN"),AREA_WB_6ATTRS,Seq!L$1,FALSE)-VLOOKUP("CHN.SP.DYN.LE00.IN",AREA_WB_6ATTRS,Seq!L$1,FALSE),".")</f>
        <v>6.4207560975609823</v>
      </c>
      <c r="HV94" s="139">
        <f>IFERROR(VLOOKUP(CONCATENATE($G94, ".SP.DYN.LE00.IN"),AREA_WB_6ATTRS,Seq!M$1,FALSE)-VLOOKUP("CHN.SP.DYN.LE00.IN",AREA_WB_6ATTRS,Seq!M$1,FALSE),".")</f>
        <v>6.4189024390244072</v>
      </c>
      <c r="HW94" s="139">
        <f>IFERROR(VLOOKUP(CONCATENATE($G94, ".SP.DYN.LE00.IN"),AREA_WB_6ATTRS,Seq!N$1,FALSE)-VLOOKUP("CHN.SP.DYN.LE00.IN",AREA_WB_6ATTRS,Seq!N$1,FALSE),".")</f>
        <v>6.572317073170737</v>
      </c>
      <c r="HX94" s="139">
        <f>IFERROR(VLOOKUP(CONCATENATE($G94, ".SP.DYN.LE00.IN"),AREA_WB_6ATTRS,Seq!O$1,FALSE)-VLOOKUP("CHN.SP.DYN.LE00.IN",AREA_WB_6ATTRS,Seq!O$1,FALSE),".")</f>
        <v>6.3307317073170566</v>
      </c>
      <c r="HY94" s="139">
        <f>IFERROR(VLOOKUP(CONCATENATE($G94, ".SP.DYN.LE00.IN"),AREA_WB_6ATTRS,Seq!P$1,FALSE)-VLOOKUP("CHN.SP.DYN.LE00.IN",AREA_WB_6ATTRS,Seq!P$1,FALSE),".")</f>
        <v>6.6424390243902423</v>
      </c>
      <c r="HZ94" s="139">
        <f>IFERROR(VLOOKUP(CONCATENATE($G94, ".SP.DYN.LE00.IN"),AREA_WB_6ATTRS,Seq!Q$1,FALSE)-VLOOKUP("CHN.SP.DYN.LE00.IN",AREA_WB_6ATTRS,Seq!Q$1,FALSE),".")</f>
        <v>6.411853658536586</v>
      </c>
      <c r="IA94" s="139">
        <f>IFERROR(VLOOKUP(CONCATENATE($G94, ".SP.DYN.LE00.IN"),AREA_WB_6ATTRS,Seq!R$1,FALSE)-VLOOKUP("CHN.SP.DYN.LE00.IN",AREA_WB_6ATTRS,Seq!R$1,FALSE),".")</f>
        <v>6.488780487804874</v>
      </c>
      <c r="IB94" s="139">
        <f>IFERROR(VLOOKUP(CONCATENATE($G94, ".SP.DYN.LE00.IN"),AREA_WB_6ATTRS,Seq!S$1,FALSE)-VLOOKUP("CHN.SP.DYN.LE00.IN",AREA_WB_6ATTRS,Seq!S$1,FALSE),".")</f>
        <v>6.4446585365853792</v>
      </c>
      <c r="IC94" s="139">
        <f>IFERROR(VLOOKUP(CONCATENATE($G94, ".SP.DYN.LE00.IN"),AREA_WB_6ATTRS,Seq!T$1,FALSE)-VLOOKUP("CHN.SP.DYN.LE00.IN",AREA_WB_6ATTRS,Seq!T$1,FALSE),".")</f>
        <v>6.2631463414634112</v>
      </c>
      <c r="ID94" s="139">
        <f>IFERROR(VLOOKUP(CONCATENATE($G94, ".SP.DYN.LE00.IN"),AREA_WB_6ATTRS,Seq!U$1,FALSE)-VLOOKUP("CHN.SP.DYN.LE00.IN",AREA_WB_6ATTRS,Seq!U$1,FALSE),".")</f>
        <v>6.306853658536582</v>
      </c>
      <c r="IE94" s="139">
        <f>IFERROR(VLOOKUP(CONCATENATE($G94, ".SP.DYN.LE00.IN"),AREA_WB_6ATTRS,Seq!V$1,FALSE)-VLOOKUP("CHN.SP.DYN.LE00.IN",AREA_WB_6ATTRS,Seq!V$1,FALSE),".")</f>
        <v>6.4997560975609758</v>
      </c>
      <c r="IF94" s="139">
        <f>IFERROR(VLOOKUP(CONCATENATE($G94, ".SP.DYN.LE00.IN"),AREA_WB_6ATTRS,Seq!W$1,FALSE)-VLOOKUP("CHN.SP.DYN.LE00.IN",AREA_WB_6ATTRS,Seq!W$1,FALSE),".")</f>
        <v>6.5871463414634093</v>
      </c>
      <c r="IG94" s="139">
        <f>IFERROR(VLOOKUP(CONCATENATE($G94, ".SP.DYN.LE00.IN"),AREA_WB_6ATTRS,Seq!X$1,FALSE)-VLOOKUP("CHN.SP.DYN.LE00.IN",AREA_WB_6ATTRS,Seq!X$1,FALSE),".")</f>
        <v>6.5644634146341474</v>
      </c>
      <c r="IH94" s="139">
        <f>IFERROR(VLOOKUP(CONCATENATE($G94, ".SP.DYN.LE00.IN"),AREA_WB_6ATTRS,Seq!Y$1,FALSE)-VLOOKUP("CHN.SP.DYN.LE00.IN",AREA_WB_6ATTRS,Seq!Y$1,FALSE),".")</f>
        <v>6.6814634146341518</v>
      </c>
      <c r="II94" s="139">
        <f>IFERROR(VLOOKUP(CONCATENATE($G94, ".SP.DYN.LE00.IN"),AREA_WB_6ATTRS,Seq!Z$1,FALSE)-VLOOKUP("CHN.SP.DYN.LE00.IN",AREA_WB_6ATTRS,Seq!Z$1,FALSE),".")</f>
        <v>6.7839999999999918</v>
      </c>
      <c r="IJ94" s="139">
        <f>IFERROR(VLOOKUP(CONCATENATE($G94, ".SP.DYN.LE00.IN"),AREA_WB_6ATTRS,Seq!AA$1,FALSE)-VLOOKUP("CHN.SP.DYN.LE00.IN",AREA_WB_6ATTRS,Seq!AA$1,FALSE),".")</f>
        <v>6.8774634146341498</v>
      </c>
      <c r="IK94" s="139">
        <f>IFERROR(VLOOKUP(CONCATENATE($G94, ".SP.DYN.LE00.IN"),AREA_WB_6ATTRS,Seq!AB$1,FALSE)-VLOOKUP("CHN.SP.DYN.LE00.IN",AREA_WB_6ATTRS,Seq!AB$1,FALSE),".")</f>
        <v>6.8590487804878109</v>
      </c>
      <c r="IL94" s="139">
        <f>IFERROR(VLOOKUP(CONCATENATE($G94, ".SP.DYN.LE00.IN"),AREA_WB_6ATTRS,Seq!AC$1,FALSE)-VLOOKUP("CHN.SP.DYN.LE00.IN",AREA_WB_6ATTRS,Seq!AC$1,FALSE),".")</f>
        <v>6.8361951219512207</v>
      </c>
      <c r="IM94" s="139">
        <f>IFERROR(VLOOKUP(CONCATENATE($G94, ".SP.DYN.LE00.IN"),AREA_WB_6ATTRS,Seq!AD$1,FALSE)-VLOOKUP("CHN.SP.DYN.LE00.IN",AREA_WB_6ATTRS,Seq!AD$1,FALSE),".")</f>
        <v>6.7646585365853582</v>
      </c>
      <c r="IN94" s="139">
        <f>IFERROR(VLOOKUP(CONCATENATE($G94, ".SP.DYN.LE00.IN"),AREA_WB_6ATTRS,Seq!AE$1,FALSE)-VLOOKUP("CHN.SP.DYN.LE00.IN",AREA_WB_6ATTRS,Seq!AE$1,FALSE),".")</f>
        <v>6.9947073170731642</v>
      </c>
      <c r="IO94" s="139">
        <f>IFERROR(VLOOKUP(CONCATENATE($G94, ".SP.DYN.LE00.IN"),AREA_WB_6ATTRS,Seq!AF$1,FALSE)-VLOOKUP("CHN.SP.DYN.LE00.IN",AREA_WB_6ATTRS,Seq!AF$1,FALSE),".")</f>
        <v>7.1293414634146188</v>
      </c>
      <c r="IP94" s="139" t="str">
        <f>IFERROR(VLOOKUP(CONCATENATE($G94, ".SP.DYN.LE00.IN"),AREA_WB_6ATTRS,Seq!AG$1,FALSE)-VLOOKUP("CHN.SP.DYN.LE00.IN",AREA_WB_6ATTRS,Seq!AG$1,FALSE),".")</f>
        <v>.</v>
      </c>
      <c r="IW94">
        <f>IFERROR(VLOOKUP(CONCATENATE($G94, ".SP.DYN.LE00.IN"),AREA_WB_6ATTRS,Seq!B$1,FALSE),".")</f>
        <v>73.675609756097572</v>
      </c>
      <c r="IX94">
        <f>IFERROR(VLOOKUP(CONCATENATE($G94, ".SP.DYN.LE00.IN"),AREA_WB_6ATTRS,Seq!C$1,FALSE),".")</f>
        <v>74.026829268292687</v>
      </c>
      <c r="IY94">
        <f>IFERROR(VLOOKUP(CONCATENATE($G94, ".SP.DYN.LE00.IN"),AREA_WB_6ATTRS,Seq!D$1,FALSE),".")</f>
        <v>74.178048780487813</v>
      </c>
      <c r="IZ94">
        <f>IFERROR(VLOOKUP(CONCATENATE($G94, ".SP.DYN.LE00.IN"),AREA_WB_6ATTRS,Seq!E$1,FALSE),".")</f>
        <v>74.378048780487816</v>
      </c>
      <c r="JA94">
        <f>IFERROR(VLOOKUP(CONCATENATE($G94, ".SP.DYN.LE00.IN"),AREA_WB_6ATTRS,Seq!F$1,FALSE),".")</f>
        <v>74.778048780487822</v>
      </c>
      <c r="JB94">
        <f>IFERROR(VLOOKUP(CONCATENATE($G94, ".SP.DYN.LE00.IN"),AREA_WB_6ATTRS,Seq!G$1,FALSE),".")</f>
        <v>74.629268292682937</v>
      </c>
      <c r="JC94">
        <f>IFERROR(VLOOKUP(CONCATENATE($G94, ".SP.DYN.LE00.IN"),AREA_WB_6ATTRS,Seq!H$1,FALSE),".")</f>
        <v>74.929268292682949</v>
      </c>
      <c r="JD94">
        <f>IFERROR(VLOOKUP(CONCATENATE($G94, ".SP.DYN.LE00.IN"),AREA_WB_6ATTRS,Seq!I$1,FALSE),".")</f>
        <v>75.280487804878049</v>
      </c>
      <c r="JE94">
        <f>IFERROR(VLOOKUP(CONCATENATE($G94, ".SP.DYN.LE00.IN"),AREA_WB_6ATTRS,Seq!J$1,FALSE),".")</f>
        <v>75.380487804878058</v>
      </c>
      <c r="JF94">
        <f>IFERROR(VLOOKUP(CONCATENATE($G94, ".SP.DYN.LE00.IN"),AREA_WB_6ATTRS,Seq!K$1,FALSE),".")</f>
        <v>75.582926829268317</v>
      </c>
      <c r="JG94">
        <f>IFERROR(VLOOKUP(CONCATENATE($G94, ".SP.DYN.LE00.IN"),AREA_WB_6ATTRS,Seq!L$1,FALSE),".")</f>
        <v>75.880487804878058</v>
      </c>
      <c r="JH94">
        <f>IFERROR(VLOOKUP(CONCATENATE($G94, ".SP.DYN.LE00.IN"),AREA_WB_6ATTRS,Seq!M$1,FALSE),".")</f>
        <v>76.082926829268317</v>
      </c>
      <c r="JI94">
        <f>IFERROR(VLOOKUP(CONCATENATE($G94, ".SP.DYN.LE00.IN"),AREA_WB_6ATTRS,Seq!N$1,FALSE),".")</f>
        <v>76.434146341463418</v>
      </c>
      <c r="JJ94">
        <f>IFERROR(VLOOKUP(CONCATENATE($G94, ".SP.DYN.LE00.IN"),AREA_WB_6ATTRS,Seq!O$1,FALSE),".")</f>
        <v>76.385365853658527</v>
      </c>
      <c r="JK94">
        <f>IFERROR(VLOOKUP(CONCATENATE($G94, ".SP.DYN.LE00.IN"),AREA_WB_6ATTRS,Seq!P$1,FALSE),".")</f>
        <v>76.885365853658541</v>
      </c>
      <c r="JL94">
        <f>IFERROR(VLOOKUP(CONCATENATE($G94, ".SP.DYN.LE00.IN"),AREA_WB_6ATTRS,Seq!Q$1,FALSE),".")</f>
        <v>76.836585365853665</v>
      </c>
      <c r="JM94">
        <f>IFERROR(VLOOKUP(CONCATENATE($G94, ".SP.DYN.LE00.IN"),AREA_WB_6ATTRS,Seq!R$1,FALSE),".")</f>
        <v>77.087804878048786</v>
      </c>
      <c r="JN94">
        <f>IFERROR(VLOOKUP(CONCATENATE($G94, ".SP.DYN.LE00.IN"),AREA_WB_6ATTRS,Seq!S$1,FALSE),".")</f>
        <v>77.210975609756119</v>
      </c>
      <c r="JO94">
        <f>IFERROR(VLOOKUP(CONCATENATE($G94, ".SP.DYN.LE00.IN"),AREA_WB_6ATTRS,Seq!T$1,FALSE),".")</f>
        <v>77.190243902439036</v>
      </c>
      <c r="JP94">
        <f>IFERROR(VLOOKUP(CONCATENATE($G94, ".SP.DYN.LE00.IN"),AREA_WB_6ATTRS,Seq!U$1,FALSE),".")</f>
        <v>77.390243902439039</v>
      </c>
      <c r="JQ94">
        <f>IFERROR(VLOOKUP(CONCATENATE($G94, ".SP.DYN.LE00.IN"),AREA_WB_6ATTRS,Seq!V$1,FALSE),".")</f>
        <v>77.741463414634154</v>
      </c>
      <c r="JR94">
        <f>IFERROR(VLOOKUP(CONCATENATE($G94, ".SP.DYN.LE00.IN"),AREA_WB_6ATTRS,Seq!W$1,FALSE),".")</f>
        <v>77.992682926829275</v>
      </c>
      <c r="JS94">
        <f>IFERROR(VLOOKUP(CONCATENATE($G94, ".SP.DYN.LE00.IN"),AREA_WB_6ATTRS,Seq!X$1,FALSE),".")</f>
        <v>78.143902439024387</v>
      </c>
      <c r="JT94">
        <f>IFERROR(VLOOKUP(CONCATENATE($G94, ".SP.DYN.LE00.IN"),AREA_WB_6ATTRS,Seq!Y$1,FALSE),".")</f>
        <v>78.44634146341464</v>
      </c>
      <c r="JU94">
        <f>IFERROR(VLOOKUP(CONCATENATE($G94, ".SP.DYN.LE00.IN"),AREA_WB_6ATTRS,Seq!Z$1,FALSE),".")</f>
        <v>78.746341463414637</v>
      </c>
      <c r="JV94">
        <f>IFERROR(VLOOKUP(CONCATENATE($G94, ".SP.DYN.LE00.IN"),AREA_WB_6ATTRS,Seq!AA$1,FALSE),".")</f>
        <v>79.048780487804891</v>
      </c>
      <c r="JW94">
        <f>IFERROR(VLOOKUP(CONCATENATE($G94, ".SP.DYN.LE00.IN"),AREA_WB_6ATTRS,Seq!AB$1,FALSE),".")</f>
        <v>79.248780487804893</v>
      </c>
      <c r="JX94">
        <f>IFERROR(VLOOKUP(CONCATENATE($G94, ".SP.DYN.LE00.IN"),AREA_WB_6ATTRS,Seq!AC$1,FALSE),".")</f>
        <v>79.448780487804882</v>
      </c>
      <c r="JY94">
        <f>IFERROR(VLOOKUP(CONCATENATE($G94, ".SP.DYN.LE00.IN"),AREA_WB_6ATTRS,Seq!AD$1,FALSE),".")</f>
        <v>79.599999999999994</v>
      </c>
      <c r="JZ94">
        <f>IFERROR(VLOOKUP(CONCATENATE($G94, ".SP.DYN.LE00.IN"),AREA_WB_6ATTRS,Seq!AE$1,FALSE),".")</f>
        <v>80.051219512195118</v>
      </c>
      <c r="KA94">
        <f>IFERROR(VLOOKUP(CONCATENATE($G94, ".SP.DYN.LE00.IN"),AREA_WB_6ATTRS,Seq!AF$1,FALSE),".")</f>
        <v>80.402439024390247</v>
      </c>
      <c r="KB94" t="str">
        <f>IFERROR(VLOOKUP(CONCATENATE($G94, ".SP.DYN.LE00.IN"),AREA_WB_6ATTRS,Seq!AG$1,FALSE),".")</f>
        <v>.</v>
      </c>
      <c r="KK94">
        <f t="shared" si="66"/>
        <v>843890</v>
      </c>
      <c r="KL94">
        <f t="shared" si="64"/>
        <v>27667</v>
      </c>
      <c r="KM94">
        <f t="shared" si="67"/>
        <v>155297179.23571628</v>
      </c>
      <c r="KN94">
        <f t="shared" si="68"/>
        <v>66377467.771103911</v>
      </c>
      <c r="KO94">
        <f t="shared" si="65"/>
        <v>0.17399999237060546</v>
      </c>
      <c r="KP94">
        <f>work!HA94</f>
        <v>12077</v>
      </c>
      <c r="KQ94">
        <f>work!HB94</f>
        <v>2013</v>
      </c>
      <c r="KR94">
        <f>work!HC94</f>
        <v>6240</v>
      </c>
      <c r="KS94">
        <f>IF(ISNUMBER(work!HI94-work!HA94),work!HI94-work!HA94,".")</f>
        <v>759</v>
      </c>
      <c r="KT94">
        <f>IF(ISNUMBER(work!HJ94-work!HB94),work!HJ94-work!HB94,".")</f>
        <v>2324</v>
      </c>
      <c r="KU94">
        <f>IF(ISNUMBER(work!HK94-work!HC94),work!HK94-work!HC94,".")</f>
        <v>9967</v>
      </c>
      <c r="KW94">
        <f>IFERROR(work!HR94/work!HV94,".")</f>
        <v>3.1947527566617858E-4</v>
      </c>
      <c r="KX94">
        <f>IFERROR(work!HS94/work!HW94,".")</f>
        <v>4.3350299521799921E-4</v>
      </c>
      <c r="KY94">
        <f>IFERROR(work!HT94/work!HX94,".")</f>
        <v>1.6113423176331036E-3</v>
      </c>
      <c r="KZ94">
        <f>IFERROR(work!HU94/work!HY94,".")</f>
        <v>1.6223119779722158E-3</v>
      </c>
    </row>
    <row r="95" spans="1:312">
      <c r="A95" s="24">
        <f t="shared" si="44"/>
        <v>95</v>
      </c>
      <c r="B95" s="24" t="str">
        <f t="shared" si="45"/>
        <v>InEM90</v>
      </c>
      <c r="C95" s="24" t="str">
        <f t="shared" si="46"/>
        <v>InOECD90</v>
      </c>
      <c r="D95" s="24" t="str">
        <f t="shared" si="47"/>
        <v>In67</v>
      </c>
      <c r="E95" s="25" t="s">
        <v>3062</v>
      </c>
      <c r="F95" s="26" t="str">
        <f t="shared" si="48"/>
        <v>Germany</v>
      </c>
      <c r="G95" s="166" t="s">
        <v>1423</v>
      </c>
      <c r="H95" s="166" t="s">
        <v>5007</v>
      </c>
      <c r="I95" s="166" t="s">
        <v>5007</v>
      </c>
      <c r="J95" s="180" t="s">
        <v>5007</v>
      </c>
      <c r="K95" s="180" t="s">
        <v>5007</v>
      </c>
      <c r="L95" s="27">
        <f>IFERROR(VLOOKUP($F95,Area_FDI_84_96,Seq!B$1,FALSE),0)</f>
        <v>756</v>
      </c>
      <c r="M95" s="27">
        <f>IFERROR(VLOOKUP($F95,Area_FDI_84_96,Seq!C$1,FALSE),0)</f>
        <v>2414</v>
      </c>
      <c r="N95" s="27">
        <f>IFERROR(VLOOKUP($F95,Area_FDI_84_96,Seq!D$1,FALSE),0)</f>
        <v>1928</v>
      </c>
      <c r="O95" s="27">
        <f>IFERROR(VLOOKUP($F95,Area_FDI_84_96,Seq!E$1,FALSE),0)</f>
        <v>322</v>
      </c>
      <c r="P95" s="27">
        <f>IFERROR(VLOOKUP($F95,Area_FDI_84_96,Seq!F$1,FALSE),0)</f>
        <v>1490</v>
      </c>
      <c r="Q95" s="27">
        <f>IFERROR(VLOOKUP($F95,Area_FDI_84_96,Seq!G$1,FALSE),0)</f>
        <v>8139</v>
      </c>
      <c r="R95" s="27">
        <f>IFERROR(VLOOKUP($F95,Area_FDI_84_96,Seq!H$1,FALSE),0)</f>
        <v>6425</v>
      </c>
      <c r="S95" s="27">
        <f>IFERROR(VLOOKUP($F95,Area_FDI_84_96,Seq!I$1,FALSE),0)</f>
        <v>16112</v>
      </c>
      <c r="T95" s="27">
        <f>IFERROR(VALUE(VLOOKUP($E95,Area_FDI_92_95,Seq!B$1,FALSE)),0)</f>
        <v>8857</v>
      </c>
      <c r="U95" s="27">
        <f>IFERROR(VALUE(VLOOKUP($E95,Area_FDI_92_95,Seq!C$1,FALSE)),0)</f>
        <v>5625</v>
      </c>
      <c r="V95" s="27">
        <f>IFERROR(VALUE(VLOOKUP($E95,Area_FDI_92_95,Seq!D$1,FALSE)),0)</f>
        <v>25899</v>
      </c>
      <c r="W95" s="27">
        <f>IFERROR(VALUE(VLOOKUP($E95,Area_FDI_92_95,Seq!E$1,FALSE)),0)</f>
        <v>38635</v>
      </c>
      <c r="X95" s="27">
        <f>IFERROR(VALUE(VLOOKUP($E95,Area_FDI_96_99,Seq!B$1,FALSE)),0)</f>
        <v>51831</v>
      </c>
      <c r="Y95" s="27">
        <f>IFERROR(VALUE(VLOOKUP($E95,Area_FDI_96_99,Seq!C$1,FALSE)),0)</f>
        <v>99263</v>
      </c>
      <c r="Z95" s="27">
        <f>IFERROR(VALUE(VLOOKUP($E95,Area_FDI_96_99,Seq!D$1,FALSE)),0)</f>
        <v>73673</v>
      </c>
      <c r="AA95" s="27">
        <f>IFERROR(VALUE(VLOOKUP($E95,Area_FDI_96_99,Seq!E$1,FALSE)),0)</f>
        <v>137326</v>
      </c>
      <c r="AB95" s="27">
        <f t="shared" si="49"/>
        <v>104149</v>
      </c>
      <c r="AC95" s="27">
        <f t="shared" si="50"/>
        <v>121292</v>
      </c>
      <c r="AD95" s="27">
        <f t="shared" si="51"/>
        <v>92796</v>
      </c>
      <c r="AE95" s="27">
        <f t="shared" si="52"/>
        <v>85697</v>
      </c>
      <c r="AF95" s="27">
        <f t="shared" si="53"/>
        <v>105848</v>
      </c>
      <c r="AG95" s="27">
        <f t="shared" si="54"/>
        <v>153004</v>
      </c>
      <c r="AH95" s="27">
        <f t="shared" si="55"/>
        <v>197871</v>
      </c>
      <c r="AI95" s="27">
        <f t="shared" si="56"/>
        <v>73397</v>
      </c>
      <c r="AJ95" s="27">
        <f t="shared" si="57"/>
        <v>90049</v>
      </c>
      <c r="AK95" s="27">
        <f t="shared" si="58"/>
        <v>121657</v>
      </c>
      <c r="AL95" s="27">
        <f t="shared" si="59"/>
        <v>88840</v>
      </c>
      <c r="AM95" s="27"/>
      <c r="AN95" s="27"/>
      <c r="AO95" s="27"/>
      <c r="AP95" s="27"/>
      <c r="AQ95" s="27"/>
      <c r="AR95" s="27"/>
      <c r="AS95" s="27"/>
      <c r="AT95" s="27">
        <f>IFERROR(work!D95+work!AP95,".")</f>
        <v>141979848.26950079</v>
      </c>
      <c r="AU95" s="27">
        <f>IFERROR(work!E95+work!AQ95,".")</f>
        <v>143585737.15386906</v>
      </c>
      <c r="AV95" s="27">
        <f>IFERROR(work!F95+work!AR95,".")</f>
        <v>144846122.79448631</v>
      </c>
      <c r="AW95" s="27">
        <f>IFERROR(work!G95+work!AS95,".")</f>
        <v>149082187.51296815</v>
      </c>
      <c r="AX95" s="27">
        <f>IFERROR(work!H95+work!AT95,".")</f>
        <v>156172743.80129236</v>
      </c>
      <c r="AY95" s="27">
        <f>IFERROR(work!I95+work!AU95,".")</f>
        <v>162805223.71212634</v>
      </c>
      <c r="AZ95" s="27">
        <f>IFERROR(work!J95+work!AV95,".")</f>
        <v>168511982.91686195</v>
      </c>
      <c r="BA95" s="27">
        <f>IFERROR(work!K95+work!AW95,".")</f>
        <v>174252850.34855303</v>
      </c>
      <c r="BB95" s="27">
        <f>IFERROR(work!L95+work!AX95,".")</f>
        <v>183519699.82758293</v>
      </c>
      <c r="BC95" s="27">
        <f>IFERROR(work!M95+work!AY95,".")</f>
        <v>190754349.20731014</v>
      </c>
      <c r="BD95" s="27">
        <f>IFERROR(work!N95+work!AZ95,".")</f>
        <v>200155290.29842684</v>
      </c>
      <c r="BE95" s="27">
        <f>IFERROR(work!O95+work!BA95,".")</f>
        <v>212198926.98156258</v>
      </c>
      <c r="BF95" s="27">
        <f>IFERROR(work!P95+work!BB95,".")</f>
        <v>222221829.4224107</v>
      </c>
      <c r="BG95" s="27">
        <f>IFERROR(work!Q95+work!BC95,".")</f>
        <v>228312755.94332531</v>
      </c>
      <c r="BH95" s="27">
        <f>IFERROR(work!R95+work!BD95,".")</f>
        <v>240673822.1158371</v>
      </c>
      <c r="BI95" s="27">
        <f>IFERROR(work!S95+work!BE95,".")</f>
        <v>251303132.63004899</v>
      </c>
      <c r="BJ95" s="27">
        <f>IFERROR(work!T95+work!BF95,".")</f>
        <v>260591328.2302776</v>
      </c>
      <c r="BK95" s="27">
        <f>IFERROR(work!U95+work!BG95,".")</f>
        <v>271713704.57648867</v>
      </c>
      <c r="BL95" s="27">
        <f>IFERROR(work!V95+work!BH95,".")</f>
        <v>282432647.73249501</v>
      </c>
      <c r="BM95" s="27">
        <f>IFERROR(work!W95+work!BI95,".")</f>
        <v>293603728.2272132</v>
      </c>
      <c r="BN95" s="27">
        <f>IFERROR(work!X95+work!BJ95,".")</f>
        <v>308487626.08986133</v>
      </c>
      <c r="BO95" s="27">
        <f>IFERROR(work!Y95+work!BK95,".")</f>
        <v>321291679.64384383</v>
      </c>
      <c r="BP95" s="27">
        <f>IFERROR(work!Z95+work!BL95,".")</f>
        <v>333122443.07509887</v>
      </c>
      <c r="BQ95" s="27">
        <f>IFERROR(work!AA95+work!BM95,".")</f>
        <v>346564023.36127776</v>
      </c>
      <c r="BR95" s="27">
        <f>IFERROR(work!AB95+work!BN95,".")</f>
        <v>364511877.33243275</v>
      </c>
      <c r="BS95" s="27">
        <f>IFERROR(work!AC95+work!BO95,".")</f>
        <v>385212762.00565428</v>
      </c>
      <c r="BT95" s="27">
        <f>IFERROR(work!AD95+work!BP95,".")</f>
        <v>416644711.75915134</v>
      </c>
      <c r="BU95" s="27">
        <f>IFERROR(work!AE95+work!BQ95,".")</f>
        <v>453779710.71184707</v>
      </c>
      <c r="BV95" s="27">
        <f>IFERROR(work!AF95+work!BR95,".")</f>
        <v>479618047.23363042</v>
      </c>
      <c r="BW95" s="27">
        <f>IFERROR(work!AG95+work!BS95,".")</f>
        <v>493603628.52711332</v>
      </c>
      <c r="BX95" s="27">
        <f>IFERROR(work!AH95+work!BT95,".")</f>
        <v>531547230.18359703</v>
      </c>
      <c r="BY95" s="27">
        <f>IFERROR(work!AI95+work!BU95,".")</f>
        <v>567285163.59921157</v>
      </c>
      <c r="BZ95" s="27"/>
      <c r="CA95" s="27"/>
      <c r="CB95" s="27"/>
      <c r="CC95" s="27"/>
      <c r="CD95" s="27"/>
      <c r="CE95" s="27"/>
      <c r="CF95" s="27">
        <f>IFERROR(work!AP95-work!D95,".")</f>
        <v>105391624.1817794</v>
      </c>
      <c r="CG95" s="27">
        <f>IFERROR(work!AQ95-work!E95,".")</f>
        <v>105094925.41358617</v>
      </c>
      <c r="CH95" s="27">
        <f>IFERROR(work!AR95-work!F95,".")</f>
        <v>102852647.18583764</v>
      </c>
      <c r="CI95" s="27">
        <f>IFERROR(work!AS95-work!G95,".")</f>
        <v>102511423.06297663</v>
      </c>
      <c r="CJ95" s="27">
        <f>IFERROR(work!AT95-work!H95,".")</f>
        <v>102523223.15490222</v>
      </c>
      <c r="CK95" s="27">
        <f>IFERROR(work!AU95-work!I95,".")</f>
        <v>101913017.77847362</v>
      </c>
      <c r="CL95" s="27">
        <f>IFERROR(work!AV95-work!J95,".")</f>
        <v>102261262.86104774</v>
      </c>
      <c r="CM95" s="27">
        <f>IFERROR(work!AW95-work!K95,".")</f>
        <v>100317046.76626435</v>
      </c>
      <c r="CN95" s="27">
        <f>IFERROR(work!AX95-work!L95,".")</f>
        <v>101229150.44049564</v>
      </c>
      <c r="CO95" s="27">
        <f>IFERROR(work!AY95-work!M95,".")</f>
        <v>105089887.29535215</v>
      </c>
      <c r="CP95" s="27">
        <f>IFERROR(work!AZ95-work!N95,".")</f>
        <v>111235578.83381447</v>
      </c>
      <c r="CQ95" s="27">
        <f>IFERROR(work!BA95-work!O95,".")</f>
        <v>115098602.06220588</v>
      </c>
      <c r="CR95" s="27">
        <f>IFERROR(work!BB95-work!P95,".")</f>
        <v>111333258.36450544</v>
      </c>
      <c r="CS95" s="27">
        <f>IFERROR(work!BC95-work!Q95,".")</f>
        <v>101899784.93731317</v>
      </c>
      <c r="CT95" s="27">
        <f>IFERROR(work!BD95-work!R95,".")</f>
        <v>97700751.908037499</v>
      </c>
      <c r="CU95" s="27">
        <f>IFERROR(work!BE95-work!S95,".")</f>
        <v>92745997.769599304</v>
      </c>
      <c r="CV95" s="27">
        <f>IFERROR(work!BF95-work!T95,".")</f>
        <v>86178479.883782759</v>
      </c>
      <c r="CW95" s="27">
        <f>IFERROR(work!BG95-work!U95,".")</f>
        <v>81080461.333769813</v>
      </c>
      <c r="CX95" s="27">
        <f>IFERROR(work!BH95-work!V95,".")</f>
        <v>76930011.516843975</v>
      </c>
      <c r="CY95" s="27">
        <f>IFERROR(work!BI95-work!W95,".")</f>
        <v>72482891.659172714</v>
      </c>
      <c r="CZ95" s="27">
        <f>IFERROR(work!BJ95-work!X95,".")</f>
        <v>68792639.250105485</v>
      </c>
      <c r="DA95" s="27">
        <f>IFERROR(work!BK95-work!Y95,".")</f>
        <v>61702008.896388277</v>
      </c>
      <c r="DB95" s="27">
        <f>IFERROR(work!BL95-work!Z95,".")</f>
        <v>49910112.2896249</v>
      </c>
      <c r="DC95" s="27">
        <f>IFERROR(work!BM95-work!AA95,".")</f>
        <v>35030459.497256756</v>
      </c>
      <c r="DD95" s="27">
        <f>IFERROR(work!BN95-work!AB95,".")</f>
        <v>21513423.51814422</v>
      </c>
      <c r="DE95" s="27">
        <f>IFERROR(work!BO95-work!AC95,".")</f>
        <v>3455482.9103515148</v>
      </c>
      <c r="DF95" s="27">
        <f>IFERROR(work!BP95-work!AD95,".")</f>
        <v>-13595741.781253308</v>
      </c>
      <c r="DG95" s="27">
        <f>IFERROR(work!BQ95-work!AE95,".")</f>
        <v>-37554887.23129645</v>
      </c>
      <c r="DH95" s="27">
        <f>IFERROR(work!BR95-work!AF95,".")</f>
        <v>-58884672.11205411</v>
      </c>
      <c r="DI95" s="27">
        <f>IFERROR(work!BS95-work!AG95,".")</f>
        <v>-94441340.998375326</v>
      </c>
      <c r="DJ95" s="27">
        <f>IFERROR(work!BT95-work!AH95,".")</f>
        <v>-117654416.17254239</v>
      </c>
      <c r="DK95" s="27">
        <f>IFERROR(work!BU95-work!AI95,".")</f>
        <v>-140993832.57533634</v>
      </c>
      <c r="DL95" s="27"/>
      <c r="DM95" s="27"/>
      <c r="DN95" s="27"/>
      <c r="DO95" s="27"/>
      <c r="DP95" s="27"/>
      <c r="DQ95" s="27"/>
      <c r="DR95" s="27"/>
      <c r="DS95" s="27">
        <f>IFERROR(work!DO95-work!CC95,".")</f>
        <v>0.19399999618530273</v>
      </c>
      <c r="DT95" s="27">
        <f>IFERROR(work!DP95-work!CD95,".")</f>
        <v>0.19299999618530272</v>
      </c>
      <c r="DU95" s="27">
        <f>IFERROR(work!DQ95-work!CE95,".")</f>
        <v>0.19299999618530272</v>
      </c>
      <c r="DV95" s="27">
        <f>IFERROR(work!DR95-work!CF95,".")</f>
        <v>0.19199999618530272</v>
      </c>
      <c r="DW95" s="27">
        <f>IFERROR(work!DS95-work!CG95,".")</f>
        <v>0.19199999618530272</v>
      </c>
      <c r="DX95" s="27">
        <f>IFERROR(work!DT95-work!CH95,".")</f>
        <v>0.19099999618530272</v>
      </c>
      <c r="DY95" s="27">
        <f>IFERROR(work!DU95-work!CI95,".")</f>
        <v>0.18999999618530272</v>
      </c>
      <c r="DZ95" s="27">
        <f>IFERROR(work!DV95-work!CJ95,".")</f>
        <v>0.18899999618530272</v>
      </c>
      <c r="EA95" s="27">
        <f>IFERROR(work!DW95-work!CK95,".")</f>
        <v>0.18799999618530272</v>
      </c>
      <c r="EB95" s="27">
        <f>IFERROR(work!DX95-work!CL95,".")</f>
        <v>0.18699999618530272</v>
      </c>
      <c r="EC95" s="27">
        <f>IFERROR(work!DY95-work!CM95,".")</f>
        <v>0.18499999618530272</v>
      </c>
      <c r="ED95" s="27">
        <f>IFERROR(work!DZ95-work!CN95,".")</f>
        <v>0.18299999618530272</v>
      </c>
      <c r="EE95" s="27">
        <f>IFERROR(work!EA95-work!CO95,".")</f>
        <v>0.18199999618530271</v>
      </c>
      <c r="EF95" s="27">
        <f>IFERROR(work!EB95-work!CP95,".")</f>
        <v>0.186</v>
      </c>
      <c r="EG95" s="27">
        <f>IFERROR(work!EC95-work!CQ95,".")</f>
        <v>0.18299999618530274</v>
      </c>
      <c r="EH95" s="27">
        <f>IFERROR(work!ED95-work!CR95,".")</f>
        <v>0.20200000000000001</v>
      </c>
      <c r="EI95" s="27">
        <f>IFERROR(work!EE95-work!CS95,".")</f>
        <v>0.19600000762939454</v>
      </c>
      <c r="EJ95" s="27">
        <f>IFERROR(work!EF95-work!CT95,".")</f>
        <v>0.20200000000000001</v>
      </c>
      <c r="EK95" s="27">
        <f>IFERROR(work!EG95-work!CU95,".")</f>
        <v>0.20399999618530273</v>
      </c>
      <c r="EL95" s="27">
        <f>IFERROR(work!EH95-work!CV95,".")</f>
        <v>0.19700000000000001</v>
      </c>
      <c r="EM95" s="27">
        <f>IFERROR(work!EI95-work!CW95,".")</f>
        <v>0.19899999999999998</v>
      </c>
      <c r="EN95" s="27">
        <f>IFERROR(work!EJ95-work!CX95,".")</f>
        <v>0.19399999237060547</v>
      </c>
      <c r="EO95" s="27">
        <f>IFERROR(work!EK95-work!CY95,".")</f>
        <v>0.17900000381469724</v>
      </c>
      <c r="EP95" s="27">
        <f>IFERROR(work!EL95-work!CZ95,".")</f>
        <v>0.19100000381469728</v>
      </c>
      <c r="EQ95" s="27">
        <f>IFERROR(work!EM95-work!DA95,".")</f>
        <v>0.19499999618530273</v>
      </c>
      <c r="ER95" s="27">
        <f>IFERROR(work!EN95-work!DB95,".")</f>
        <v>0.193</v>
      </c>
      <c r="ES95" s="27">
        <f>IFERROR(work!EO95-work!DC95,".")</f>
        <v>0.18199999237060546</v>
      </c>
      <c r="ET95" s="27">
        <f>IFERROR(work!EP95-work!DD95,".")</f>
        <v>0.18100000381469727</v>
      </c>
      <c r="EU95" s="27">
        <f>IFERROR(work!EQ95-work!DE95,".")</f>
        <v>0.187</v>
      </c>
      <c r="EV95" s="27">
        <f>IFERROR(work!ER95-work!DF95,".")</f>
        <v>0.19400000762939451</v>
      </c>
      <c r="EW95" s="27">
        <f>IFERROR(work!ES95-work!DG95,".")</f>
        <v>0.193</v>
      </c>
      <c r="EX95" s="27">
        <f>IFERROR(work!ET95-work!DH95,".")</f>
        <v>0.189</v>
      </c>
      <c r="EY95" s="27"/>
      <c r="EZ95" s="27"/>
      <c r="FA95" s="27"/>
      <c r="FB95" s="27"/>
      <c r="FC95" s="27"/>
      <c r="FD95" s="27"/>
      <c r="FE95" s="27">
        <f>IF(ISNUMBER(work!GZ95/work!HD95),work!GZ95/work!HD95,".")</f>
        <v>1.5641217743525405E-4</v>
      </c>
      <c r="FF95" s="27">
        <f>IF(ISNUMBER(work!HA95/work!HE95),work!HA95/work!HE95,".")</f>
        <v>4.3782725026564079E-4</v>
      </c>
      <c r="FG95" s="27">
        <f>IF(ISNUMBER(work!HB95/work!HF95),work!HB95/work!HF95,".")</f>
        <v>3.1940298507462688E-5</v>
      </c>
      <c r="FH95" s="27">
        <f>IF(ISNUMBER(work!HC95/work!HG95),work!HC95/work!HG95,".")</f>
        <v>2.6319672131147538E-4</v>
      </c>
      <c r="FI95" s="27">
        <f>IF(ISNUMBER((work!HA95+work!HB95)/(work!HE95+work!HF95)),(work!HA95+work!HB95)/(work!HE95+work!HF95),".")</f>
        <v>1.2635526675369818E-4</v>
      </c>
      <c r="FJ95" s="27">
        <f>IF(ISNUMBER(work!HH95/work!HL95),work!HH95/work!HL95,".")</f>
        <v>4.3254424164993616E-4</v>
      </c>
      <c r="FK95" s="27">
        <f>IF(ISNUMBER(work!HI95/work!HM95),work!HI95/work!HM95,".")</f>
        <v>1.7969291050889196E-3</v>
      </c>
      <c r="FL95" s="27">
        <f>IF(ISNUMBER(work!HJ95/work!HN95),work!HJ95/work!HN95,".")</f>
        <v>7.2971576227390174E-5</v>
      </c>
      <c r="FM95" s="27">
        <f>IF(ISNUMBER(work!HK95/work!HO95),work!HK95/work!HO95,".")</f>
        <v>7.9000000000000001E-4</v>
      </c>
      <c r="FN95" s="27">
        <f>IF(ISNUMBER((work!HI95+work!HJ95)/(work!HM95+work!HN95)),(work!HI95+work!HJ95)/(work!HM95+work!HN95),".")</f>
        <v>3.0988162853893403E-4</v>
      </c>
      <c r="FO95" s="27" t="s">
        <v>5007</v>
      </c>
      <c r="FP95" s="27" t="s">
        <v>5007</v>
      </c>
      <c r="FQ95" s="27" t="s">
        <v>5007</v>
      </c>
      <c r="FR95" s="27" t="s">
        <v>5007</v>
      </c>
      <c r="FS95" s="27" t="s">
        <v>5007</v>
      </c>
      <c r="FT95" s="27">
        <f>work!GM95</f>
        <v>2.575252544602378E-4</v>
      </c>
      <c r="FU95" s="27">
        <f>work!GN95</f>
        <v>5.0356904561076629E-4</v>
      </c>
      <c r="FV95" s="27">
        <f>work!GO95</f>
        <v>1.2772168835908041E-3</v>
      </c>
      <c r="FW95" s="27" t="s">
        <v>5007</v>
      </c>
      <c r="FX95" s="27"/>
      <c r="FY95" s="27">
        <f t="shared" si="60"/>
        <v>7828.58</v>
      </c>
      <c r="FZ95">
        <f t="shared" si="62"/>
        <v>97724</v>
      </c>
      <c r="GA95">
        <f>work!HC95</f>
        <v>3211</v>
      </c>
      <c r="GB95">
        <f>IF(ISNUMBER(work!HA95+work!HB95),work!HA95+work!HB95,".")</f>
        <v>5516</v>
      </c>
      <c r="GC95">
        <f>IF(ISNUMBER(work!HK95-work!HC95),work!HK95-work!HC95,".")</f>
        <v>8955</v>
      </c>
      <c r="GD95">
        <f>IF(ISNUMBER(work!HI95+work!HJ95-work!HA95-work!HB95),(work!HI95+work!HJ95-work!HA95-work!HB95),".")</f>
        <v>8387</v>
      </c>
      <c r="GH95">
        <f>work!GQ95</f>
        <v>20165</v>
      </c>
      <c r="GI95">
        <f>work!GR95</f>
        <v>40000</v>
      </c>
      <c r="GJ95">
        <f>work!GZ95</f>
        <v>8727.0174399999996</v>
      </c>
      <c r="GK95">
        <f>work!HH95</f>
        <v>26069.008900000001</v>
      </c>
      <c r="GL95">
        <f t="shared" si="61"/>
        <v>124562.87679230422</v>
      </c>
      <c r="GM95">
        <f>IFERROR(VLOOKUP($F95,AREA_EM_ALLYEAR,Seq!B$1,FALSE),".")</f>
        <v>5464</v>
      </c>
      <c r="GN95">
        <f>IFERROR(VLOOKUP($F95,AREA_EM_ALLYEAR,Seq!C$1,FALSE),".")</f>
        <v>5929</v>
      </c>
      <c r="GO95">
        <f>IFERROR(VLOOKUP($F95,AREA_EM_ALLYEAR,Seq!D$1,FALSE),".")</f>
        <v>6794</v>
      </c>
      <c r="GP95">
        <f>IFERROR(VLOOKUP($F95,AREA_EM_ALLYEAR,Seq!E$1,FALSE),".")</f>
        <v>7237</v>
      </c>
      <c r="GQ95">
        <f>IFERROR(VLOOKUP($F95,AREA_EM_ALLYEAR,Seq!F$1,FALSE),".")</f>
        <v>10076</v>
      </c>
      <c r="GR95">
        <f>IFERROR(VLOOKUP($F95,AREA_EM_ALLYEAR,Seq!G$1,FALSE),".")</f>
        <v>14676</v>
      </c>
      <c r="GS95">
        <f>IFERROR(VLOOKUP($F95,AREA_EM_ALLYEAR,Seq!H$1,FALSE),".")</f>
        <v>19109</v>
      </c>
      <c r="GT95">
        <f>IFERROR(VLOOKUP($F95,AREA_EM_ALLYEAR,Seq!I$1,FALSE),".")</f>
        <v>18463</v>
      </c>
      <c r="GU95">
        <f>IFERROR(VLOOKUP($F95,AREA_EM_ALLYEAR,Seq!J$1,FALSE),".")</f>
        <v>16059.000000000002</v>
      </c>
      <c r="GV95">
        <f>IFERROR(VLOOKUP($F95,AREA_EM_ALLYEAR,Seq!K$1,FALSE),".")</f>
        <v>13067</v>
      </c>
      <c r="GW95">
        <f>IFERROR(VLOOKUP($F95,AREA_EM_ALLYEAR,Seq!L$1,FALSE),".")</f>
        <v>12034</v>
      </c>
      <c r="GX95">
        <f>IFERROR(VLOOKUP($F95,AREA_EM_ALLYEAR,Seq!M$1,FALSE),".")</f>
        <v>12941</v>
      </c>
      <c r="GY95">
        <f>IFERROR(VLOOKUP($F95,AREA_EM_ALLYEAR,Seq!N$1,FALSE),".")</f>
        <v>13573</v>
      </c>
      <c r="GZ95">
        <f>IFERROR(VLOOKUP($F95,AREA_EM_ALLYEAR,Seq!O$1,FALSE),".")</f>
        <v>14293</v>
      </c>
      <c r="HA95">
        <f t="shared" si="63"/>
        <v>14293</v>
      </c>
      <c r="HK95" s="139">
        <f>IFERROR(VLOOKUP(CONCATENATE($G95, ".SP.DYN.LE00.IN"),AREA_WB_6ATTRS,Seq!B$1,FALSE)-VLOOKUP("CHN.SP.DYN.LE00.IN",AREA_WB_6ATTRS,Seq!B$1,FALSE),".")</f>
        <v>5.8248292682926746</v>
      </c>
      <c r="HL95" s="139">
        <f>IFERROR(VLOOKUP(CONCATENATE($G95, ".SP.DYN.LE00.IN"),AREA_WB_6ATTRS,Seq!C$1,FALSE)-VLOOKUP("CHN.SP.DYN.LE00.IN",AREA_WB_6ATTRS,Seq!C$1,FALSE),".")</f>
        <v>5.8262682926829257</v>
      </c>
      <c r="HM95" s="139">
        <f>IFERROR(VLOOKUP(CONCATENATE($G95, ".SP.DYN.LE00.IN"),AREA_WB_6ATTRS,Seq!D$1,FALSE)-VLOOKUP("CHN.SP.DYN.LE00.IN",AREA_WB_6ATTRS,Seq!D$1,FALSE),".")</f>
        <v>5.8265121951219498</v>
      </c>
      <c r="HN95" s="139">
        <f>IFERROR(VLOOKUP(CONCATENATE($G95, ".SP.DYN.LE00.IN"),AREA_WB_6ATTRS,Seq!E$1,FALSE)-VLOOKUP("CHN.SP.DYN.LE00.IN",AREA_WB_6ATTRS,Seq!E$1,FALSE),".")</f>
        <v>5.8378536585365879</v>
      </c>
      <c r="HO95" s="139">
        <f>IFERROR(VLOOKUP(CONCATENATE($G95, ".SP.DYN.LE00.IN"),AREA_WB_6ATTRS,Seq!F$1,FALSE)-VLOOKUP("CHN.SP.DYN.LE00.IN",AREA_WB_6ATTRS,Seq!F$1,FALSE),".")</f>
        <v>5.857731707317086</v>
      </c>
      <c r="HP95" s="139">
        <f>IFERROR(VLOOKUP(CONCATENATE($G95, ".SP.DYN.LE00.IN"),AREA_WB_6ATTRS,Seq!G$1,FALSE)-VLOOKUP("CHN.SP.DYN.LE00.IN",AREA_WB_6ATTRS,Seq!G$1,FALSE),".")</f>
        <v>5.8785853658536666</v>
      </c>
      <c r="HQ95" s="139">
        <f>IFERROR(VLOOKUP(CONCATENATE($G95, ".SP.DYN.LE00.IN"),AREA_WB_6ATTRS,Seq!H$1,FALSE)-VLOOKUP("CHN.SP.DYN.LE00.IN",AREA_WB_6ATTRS,Seq!H$1,FALSE),".")</f>
        <v>5.8938292682926772</v>
      </c>
      <c r="HR95" s="139">
        <f>IFERROR(VLOOKUP(CONCATENATE($G95, ".SP.DYN.LE00.IN"),AREA_WB_6ATTRS,Seq!I$1,FALSE)-VLOOKUP("CHN.SP.DYN.LE00.IN",AREA_WB_6ATTRS,Seq!I$1,FALSE),".")</f>
        <v>5.8989512195121847</v>
      </c>
      <c r="HS95" s="139">
        <f>IFERROR(VLOOKUP(CONCATENATE($G95, ".SP.DYN.LE00.IN"),AREA_WB_6ATTRS,Seq!J$1,FALSE)-VLOOKUP("CHN.SP.DYN.LE00.IN",AREA_WB_6ATTRS,Seq!J$1,FALSE),".")</f>
        <v>5.8914878048780395</v>
      </c>
      <c r="HT95" s="139">
        <f>IFERROR(VLOOKUP(CONCATENATE($G95, ".SP.DYN.LE00.IN"),AREA_WB_6ATTRS,Seq!K$1,FALSE)-VLOOKUP("CHN.SP.DYN.LE00.IN",AREA_WB_6ATTRS,Seq!K$1,FALSE),".")</f>
        <v>5.8759512195121886</v>
      </c>
      <c r="HU95" s="139">
        <f>IFERROR(VLOOKUP(CONCATENATE($G95, ".SP.DYN.LE00.IN"),AREA_WB_6ATTRS,Seq!L$1,FALSE)-VLOOKUP("CHN.SP.DYN.LE00.IN",AREA_WB_6ATTRS,Seq!L$1,FALSE),".")</f>
        <v>5.8563902439024531</v>
      </c>
      <c r="HV95" s="139">
        <f>IFERROR(VLOOKUP(CONCATENATE($G95, ".SP.DYN.LE00.IN"),AREA_WB_6ATTRS,Seq!M$1,FALSE)-VLOOKUP("CHN.SP.DYN.LE00.IN",AREA_WB_6ATTRS,Seq!M$1,FALSE),".")</f>
        <v>5.6554878048780495</v>
      </c>
      <c r="HW95" s="139">
        <f>IFERROR(VLOOKUP(CONCATENATE($G95, ".SP.DYN.LE00.IN"),AREA_WB_6ATTRS,Seq!N$1,FALSE)-VLOOKUP("CHN.SP.DYN.LE00.IN",AREA_WB_6ATTRS,Seq!N$1,FALSE),".")</f>
        <v>5.9576829268292784</v>
      </c>
      <c r="HX95" s="139">
        <f>IFERROR(VLOOKUP(CONCATENATE($G95, ".SP.DYN.LE00.IN"),AREA_WB_6ATTRS,Seq!O$1,FALSE)-VLOOKUP("CHN.SP.DYN.LE00.IN",AREA_WB_6ATTRS,Seq!O$1,FALSE),".")</f>
        <v>5.8160975609756207</v>
      </c>
      <c r="HY95" s="139">
        <f>IFERROR(VLOOKUP(CONCATENATE($G95, ".SP.DYN.LE00.IN"),AREA_WB_6ATTRS,Seq!P$1,FALSE)-VLOOKUP("CHN.SP.DYN.LE00.IN",AREA_WB_6ATTRS,Seq!P$1,FALSE),".")</f>
        <v>6.0278048780487694</v>
      </c>
      <c r="HZ95" s="139">
        <f>IFERROR(VLOOKUP(CONCATENATE($G95, ".SP.DYN.LE00.IN"),AREA_WB_6ATTRS,Seq!Q$1,FALSE)-VLOOKUP("CHN.SP.DYN.LE00.IN",AREA_WB_6ATTRS,Seq!Q$1,FALSE),".")</f>
        <v>5.9972195121951302</v>
      </c>
      <c r="IA95" s="139">
        <f>IFERROR(VLOOKUP(CONCATENATE($G95, ".SP.DYN.LE00.IN"),AREA_WB_6ATTRS,Seq!R$1,FALSE)-VLOOKUP("CHN.SP.DYN.LE00.IN",AREA_WB_6ATTRS,Seq!R$1,FALSE),".")</f>
        <v>6.0741463414634183</v>
      </c>
      <c r="IB95" s="139">
        <f>IFERROR(VLOOKUP(CONCATENATE($G95, ".SP.DYN.LE00.IN"),AREA_WB_6ATTRS,Seq!S$1,FALSE)-VLOOKUP("CHN.SP.DYN.LE00.IN",AREA_WB_6ATTRS,Seq!S$1,FALSE),".")</f>
        <v>6.306853658536582</v>
      </c>
      <c r="IC95" s="139">
        <f>IFERROR(VLOOKUP(CONCATENATE($G95, ".SP.DYN.LE00.IN"),AREA_WB_6ATTRS,Seq!T$1,FALSE)-VLOOKUP("CHN.SP.DYN.LE00.IN",AREA_WB_6ATTRS,Seq!T$1,FALSE),".")</f>
        <v>6.548512195121944</v>
      </c>
      <c r="ID95" s="139">
        <f>IFERROR(VLOOKUP(CONCATENATE($G95, ".SP.DYN.LE00.IN"),AREA_WB_6ATTRS,Seq!U$1,FALSE)-VLOOKUP("CHN.SP.DYN.LE00.IN",AREA_WB_6ATTRS,Seq!U$1,FALSE),".")</f>
        <v>6.6434390243902328</v>
      </c>
      <c r="IE95" s="139">
        <f>IFERROR(VLOOKUP(CONCATENATE($G95, ".SP.DYN.LE00.IN"),AREA_WB_6ATTRS,Seq!V$1,FALSE)-VLOOKUP("CHN.SP.DYN.LE00.IN",AREA_WB_6ATTRS,Seq!V$1,FALSE),".")</f>
        <v>6.6851219512195144</v>
      </c>
      <c r="IF95" s="139">
        <f>IFERROR(VLOOKUP(CONCATENATE($G95, ".SP.DYN.LE00.IN"),AREA_WB_6ATTRS,Seq!W$1,FALSE)-VLOOKUP("CHN.SP.DYN.LE00.IN",AREA_WB_6ATTRS,Seq!W$1,FALSE),".")</f>
        <v>6.9237317073170601</v>
      </c>
      <c r="IG95" s="139">
        <f>IFERROR(VLOOKUP(CONCATENATE($G95, ".SP.DYN.LE00.IN"),AREA_WB_6ATTRS,Seq!X$1,FALSE)-VLOOKUP("CHN.SP.DYN.LE00.IN",AREA_WB_6ATTRS,Seq!X$1,FALSE),".")</f>
        <v>6.6498292682926916</v>
      </c>
      <c r="IH95" s="139">
        <f>IFERROR(VLOOKUP(CONCATENATE($G95, ".SP.DYN.LE00.IN"),AREA_WB_6ATTRS,Seq!Y$1,FALSE)-VLOOKUP("CHN.SP.DYN.LE00.IN",AREA_WB_6ATTRS,Seq!Y$1,FALSE),".")</f>
        <v>6.6156097560975695</v>
      </c>
      <c r="II95" s="139">
        <f>IFERROR(VLOOKUP(CONCATENATE($G95, ".SP.DYN.LE00.IN"),AREA_WB_6ATTRS,Seq!Z$1,FALSE)-VLOOKUP("CHN.SP.DYN.LE00.IN",AREA_WB_6ATTRS,Seq!Z$1,FALSE),".")</f>
        <v>6.7181463414634237</v>
      </c>
      <c r="IJ95" s="139">
        <f>IFERROR(VLOOKUP(CONCATENATE($G95, ".SP.DYN.LE00.IN"),AREA_WB_6ATTRS,Seq!AA$1,FALSE)-VLOOKUP("CHN.SP.DYN.LE00.IN",AREA_WB_6ATTRS,Seq!AA$1,FALSE),".")</f>
        <v>6.7603902439024353</v>
      </c>
      <c r="IK95" s="139">
        <f>IFERROR(VLOOKUP(CONCATENATE($G95, ".SP.DYN.LE00.IN"),AREA_WB_6ATTRS,Seq!AB$1,FALSE)-VLOOKUP("CHN.SP.DYN.LE00.IN",AREA_WB_6ATTRS,Seq!AB$1,FALSE),".")</f>
        <v>6.7419756097561105</v>
      </c>
      <c r="IL95" s="139">
        <f>IFERROR(VLOOKUP(CONCATENATE($G95, ".SP.DYN.LE00.IN"),AREA_WB_6ATTRS,Seq!AC$1,FALSE)-VLOOKUP("CHN.SP.DYN.LE00.IN",AREA_WB_6ATTRS,Seq!AC$1,FALSE),".")</f>
        <v>6.9215609756097649</v>
      </c>
      <c r="IM95" s="139">
        <f>IFERROR(VLOOKUP(CONCATENATE($G95, ".SP.DYN.LE00.IN"),AREA_WB_6ATTRS,Seq!AD$1,FALSE)-VLOOKUP("CHN.SP.DYN.LE00.IN",AREA_WB_6ATTRS,Seq!AD$1,FALSE),".")</f>
        <v>6.9012439024390346</v>
      </c>
      <c r="IN95" s="139">
        <f>IFERROR(VLOOKUP(CONCATENATE($G95, ".SP.DYN.LE00.IN"),AREA_WB_6ATTRS,Seq!AE$1,FALSE)-VLOOKUP("CHN.SP.DYN.LE00.IN",AREA_WB_6ATTRS,Seq!AE$1,FALSE),".")</f>
        <v>6.7800731707317254</v>
      </c>
      <c r="IO95" s="139">
        <f>IFERROR(VLOOKUP(CONCATENATE($G95, ".SP.DYN.LE00.IN"),AREA_WB_6ATTRS,Seq!AF$1,FALSE)-VLOOKUP("CHN.SP.DYN.LE00.IN",AREA_WB_6ATTRS,Seq!AF$1,FALSE),".")</f>
        <v>6.714707317073163</v>
      </c>
      <c r="IP95" s="139" t="str">
        <f>IFERROR(VLOOKUP(CONCATENATE($G95, ".SP.DYN.LE00.IN"),AREA_WB_6ATTRS,Seq!AG$1,FALSE)-VLOOKUP("CHN.SP.DYN.LE00.IN",AREA_WB_6ATTRS,Seq!AG$1,FALSE),".")</f>
        <v>.</v>
      </c>
      <c r="IW95">
        <f>IFERROR(VLOOKUP(CONCATENATE($G95, ".SP.DYN.LE00.IN"),AREA_WB_6ATTRS,Seq!B$1,FALSE),".")</f>
        <v>72.818634146341466</v>
      </c>
      <c r="IX95">
        <f>IFERROR(VLOOKUP(CONCATENATE($G95, ".SP.DYN.LE00.IN"),AREA_WB_6ATTRS,Seq!C$1,FALSE),".")</f>
        <v>73.089195121951235</v>
      </c>
      <c r="IY95">
        <f>IFERROR(VLOOKUP(CONCATENATE($G95, ".SP.DYN.LE00.IN"),AREA_WB_6ATTRS,Seq!D$1,FALSE),".")</f>
        <v>73.361414634146342</v>
      </c>
      <c r="IZ95">
        <f>IFERROR(VLOOKUP(CONCATENATE($G95, ".SP.DYN.LE00.IN"),AREA_WB_6ATTRS,Seq!E$1,FALSE),".")</f>
        <v>73.637707317073179</v>
      </c>
      <c r="JA95">
        <f>IFERROR(VLOOKUP(CONCATENATE($G95, ".SP.DYN.LE00.IN"),AREA_WB_6ATTRS,Seq!F$1,FALSE),".")</f>
        <v>73.917000000000016</v>
      </c>
      <c r="JB95">
        <f>IFERROR(VLOOKUP(CONCATENATE($G95, ".SP.DYN.LE00.IN"),AREA_WB_6ATTRS,Seq!G$1,FALSE),".")</f>
        <v>74.191731707317089</v>
      </c>
      <c r="JC95">
        <f>IFERROR(VLOOKUP(CONCATENATE($G95, ".SP.DYN.LE00.IN"),AREA_WB_6ATTRS,Seq!H$1,FALSE),".")</f>
        <v>74.453317073170737</v>
      </c>
      <c r="JD95">
        <f>IFERROR(VLOOKUP(CONCATENATE($G95, ".SP.DYN.LE00.IN"),AREA_WB_6ATTRS,Seq!I$1,FALSE),".")</f>
        <v>74.69626829268293</v>
      </c>
      <c r="JE95">
        <f>IFERROR(VLOOKUP(CONCATENATE($G95, ".SP.DYN.LE00.IN"),AREA_WB_6ATTRS,Seq!J$1,FALSE),".")</f>
        <v>74.918609756097567</v>
      </c>
      <c r="JF95">
        <f>IFERROR(VLOOKUP(CONCATENATE($G95, ".SP.DYN.LE00.IN"),AREA_WB_6ATTRS,Seq!K$1,FALSE),".")</f>
        <v>75.122878048780493</v>
      </c>
      <c r="JG95">
        <f>IFERROR(VLOOKUP(CONCATENATE($G95, ".SP.DYN.LE00.IN"),AREA_WB_6ATTRS,Seq!L$1,FALSE),".")</f>
        <v>75.316121951219529</v>
      </c>
      <c r="JH95">
        <f>IFERROR(VLOOKUP(CONCATENATE($G95, ".SP.DYN.LE00.IN"),AREA_WB_6ATTRS,Seq!M$1,FALSE),".")</f>
        <v>75.319512195121959</v>
      </c>
      <c r="JI95">
        <f>IFERROR(VLOOKUP(CONCATENATE($G95, ".SP.DYN.LE00.IN"),AREA_WB_6ATTRS,Seq!N$1,FALSE),".")</f>
        <v>75.819512195121959</v>
      </c>
      <c r="JJ95">
        <f>IFERROR(VLOOKUP(CONCATENATE($G95, ".SP.DYN.LE00.IN"),AREA_WB_6ATTRS,Seq!O$1,FALSE),".")</f>
        <v>75.870731707317091</v>
      </c>
      <c r="JK95">
        <f>IFERROR(VLOOKUP(CONCATENATE($G95, ".SP.DYN.LE00.IN"),AREA_WB_6ATTRS,Seq!P$1,FALSE),".")</f>
        <v>76.270731707317069</v>
      </c>
      <c r="JL95">
        <f>IFERROR(VLOOKUP(CONCATENATE($G95, ".SP.DYN.LE00.IN"),AREA_WB_6ATTRS,Seq!Q$1,FALSE),".")</f>
        <v>76.421951219512209</v>
      </c>
      <c r="JM95">
        <f>IFERROR(VLOOKUP(CONCATENATE($G95, ".SP.DYN.LE00.IN"),AREA_WB_6ATTRS,Seq!R$1,FALSE),".")</f>
        <v>76.67317073170733</v>
      </c>
      <c r="JN95">
        <f>IFERROR(VLOOKUP(CONCATENATE($G95, ".SP.DYN.LE00.IN"),AREA_WB_6ATTRS,Seq!S$1,FALSE),".")</f>
        <v>77.073170731707322</v>
      </c>
      <c r="JO95">
        <f>IFERROR(VLOOKUP(CONCATENATE($G95, ".SP.DYN.LE00.IN"),AREA_WB_6ATTRS,Seq!T$1,FALSE),".")</f>
        <v>77.475609756097569</v>
      </c>
      <c r="JP95">
        <f>IFERROR(VLOOKUP(CONCATENATE($G95, ".SP.DYN.LE00.IN"),AREA_WB_6ATTRS,Seq!U$1,FALSE),".")</f>
        <v>77.72682926829269</v>
      </c>
      <c r="JQ95">
        <f>IFERROR(VLOOKUP(CONCATENATE($G95, ".SP.DYN.LE00.IN"),AREA_WB_6ATTRS,Seq!V$1,FALSE),".")</f>
        <v>77.926829268292693</v>
      </c>
      <c r="JR95">
        <f>IFERROR(VLOOKUP(CONCATENATE($G95, ".SP.DYN.LE00.IN"),AREA_WB_6ATTRS,Seq!W$1,FALSE),".")</f>
        <v>78.329268292682926</v>
      </c>
      <c r="JS95">
        <f>IFERROR(VLOOKUP(CONCATENATE($G95, ".SP.DYN.LE00.IN"),AREA_WB_6ATTRS,Seq!X$1,FALSE),".")</f>
        <v>78.229268292682931</v>
      </c>
      <c r="JT95">
        <f>IFERROR(VLOOKUP(CONCATENATE($G95, ".SP.DYN.LE00.IN"),AREA_WB_6ATTRS,Seq!Y$1,FALSE),".")</f>
        <v>78.380487804878058</v>
      </c>
      <c r="JU95">
        <f>IFERROR(VLOOKUP(CONCATENATE($G95, ".SP.DYN.LE00.IN"),AREA_WB_6ATTRS,Seq!Z$1,FALSE),".")</f>
        <v>78.680487804878069</v>
      </c>
      <c r="JV95">
        <f>IFERROR(VLOOKUP(CONCATENATE($G95, ".SP.DYN.LE00.IN"),AREA_WB_6ATTRS,Seq!AA$1,FALSE),".")</f>
        <v>78.931707317073176</v>
      </c>
      <c r="JW95">
        <f>IFERROR(VLOOKUP(CONCATENATE($G95, ".SP.DYN.LE00.IN"),AREA_WB_6ATTRS,Seq!AB$1,FALSE),".")</f>
        <v>79.131707317073193</v>
      </c>
      <c r="JX95">
        <f>IFERROR(VLOOKUP(CONCATENATE($G95, ".SP.DYN.LE00.IN"),AREA_WB_6ATTRS,Seq!AC$1,FALSE),".")</f>
        <v>79.534146341463426</v>
      </c>
      <c r="JY95">
        <f>IFERROR(VLOOKUP(CONCATENATE($G95, ".SP.DYN.LE00.IN"),AREA_WB_6ATTRS,Seq!AD$1,FALSE),".")</f>
        <v>79.736585365853671</v>
      </c>
      <c r="JZ95">
        <f>IFERROR(VLOOKUP(CONCATENATE($G95, ".SP.DYN.LE00.IN"),AREA_WB_6ATTRS,Seq!AE$1,FALSE),".")</f>
        <v>79.836585365853679</v>
      </c>
      <c r="KA95">
        <f>IFERROR(VLOOKUP(CONCATENATE($G95, ".SP.DYN.LE00.IN"),AREA_WB_6ATTRS,Seq!AF$1,FALSE),".")</f>
        <v>79.987804878048792</v>
      </c>
      <c r="KB95" t="str">
        <f>IFERROR(VLOOKUP(CONCATENATE($G95, ".SP.DYN.LE00.IN"),AREA_WB_6ATTRS,Seq!AG$1,FALSE),".")</f>
        <v>.</v>
      </c>
      <c r="KK95">
        <f t="shared" si="66"/>
        <v>561370</v>
      </c>
      <c r="KL95">
        <f t="shared" si="64"/>
        <v>21474</v>
      </c>
      <c r="KM95">
        <f t="shared" si="67"/>
        <v>200155290.29842684</v>
      </c>
      <c r="KN95">
        <f t="shared" si="68"/>
        <v>111235578.83381447</v>
      </c>
      <c r="KO95">
        <f t="shared" si="65"/>
        <v>0.18499999618530272</v>
      </c>
      <c r="KP95">
        <f>work!HA95</f>
        <v>4446</v>
      </c>
      <c r="KQ95">
        <f>work!HB95</f>
        <v>1070</v>
      </c>
      <c r="KR95">
        <f>work!HC95</f>
        <v>3211</v>
      </c>
      <c r="KS95">
        <f>IF(ISNUMBER(work!HI95-work!HA95),work!HI95-work!HA95,".")</f>
        <v>6633</v>
      </c>
      <c r="KT95">
        <f>IF(ISNUMBER(work!HJ95-work!HB95),work!HJ95-work!HB95,".")</f>
        <v>1754</v>
      </c>
      <c r="KU95">
        <f>IF(ISNUMBER(work!HK95-work!HC95),work!HK95-work!HC95,".")</f>
        <v>8955</v>
      </c>
      <c r="KW95">
        <f>IFERROR(work!HR95/work!HV95,".")</f>
        <v>2.4647842355976143E-5</v>
      </c>
      <c r="KX95">
        <f>IFERROR(work!HS95/work!HW95,".")</f>
        <v>1.073483312980751E-4</v>
      </c>
      <c r="KY95">
        <f>IFERROR(work!HT95/work!HX95,".")</f>
        <v>1.0582410898917407E-3</v>
      </c>
      <c r="KZ95">
        <f>IFERROR(work!HU95/work!HY95,".")</f>
        <v>1.5232031428949976E-3</v>
      </c>
    </row>
    <row r="96" spans="1:312">
      <c r="A96" s="24">
        <f t="shared" si="44"/>
        <v>96</v>
      </c>
      <c r="B96" s="24" t="str">
        <f t="shared" si="45"/>
        <v>InEM90</v>
      </c>
      <c r="C96" s="24" t="str">
        <f t="shared" si="46"/>
        <v>InOECD90</v>
      </c>
      <c r="D96" s="24" t="str">
        <f t="shared" si="47"/>
        <v>In67</v>
      </c>
      <c r="E96" s="25" t="s">
        <v>2475</v>
      </c>
      <c r="F96" s="26" t="str">
        <f t="shared" si="48"/>
        <v>France</v>
      </c>
      <c r="G96" s="166" t="s">
        <v>1417</v>
      </c>
      <c r="H96" s="166" t="s">
        <v>5007</v>
      </c>
      <c r="I96" s="166" t="s">
        <v>5007</v>
      </c>
      <c r="J96" s="180" t="s">
        <v>5007</v>
      </c>
      <c r="K96" s="180" t="s">
        <v>5007</v>
      </c>
      <c r="L96" s="27">
        <f>IFERROR(VLOOKUP($F96,Area_FDI_84_96,Seq!B$1,FALSE),0)</f>
        <v>2016</v>
      </c>
      <c r="M96" s="27">
        <f>IFERROR(VLOOKUP($F96,Area_FDI_84_96,Seq!C$1,FALSE),0)</f>
        <v>3254</v>
      </c>
      <c r="N96" s="27">
        <f>IFERROR(VLOOKUP($F96,Area_FDI_84_96,Seq!D$1,FALSE),0)</f>
        <v>4230</v>
      </c>
      <c r="O96" s="27">
        <f>IFERROR(VLOOKUP($F96,Area_FDI_84_96,Seq!E$1,FALSE),0)</f>
        <v>1555</v>
      </c>
      <c r="P96" s="27">
        <f>IFERROR(VLOOKUP($F96,Area_FDI_84_96,Seq!F$1,FALSE),0)</f>
        <v>2267</v>
      </c>
      <c r="Q96" s="27">
        <f>IFERROR(VLOOKUP($F96,Area_FDI_84_96,Seq!G$1,FALSE),0)</f>
        <v>460</v>
      </c>
      <c r="R96" s="27">
        <f>IFERROR(VLOOKUP($F96,Area_FDI_84_96,Seq!H$1,FALSE),0)</f>
        <v>2106</v>
      </c>
      <c r="S96" s="27">
        <f>IFERROR(VLOOKUP($F96,Area_FDI_84_96,Seq!I$1,FALSE),0)</f>
        <v>988</v>
      </c>
      <c r="T96" s="27">
        <f>IFERROR(VALUE(VLOOKUP($E96,Area_FDI_92_95,Seq!B$1,FALSE)),0)</f>
        <v>4493</v>
      </c>
      <c r="U96" s="27">
        <f>IFERROR(VALUE(VLOOKUP($E96,Area_FDI_92_95,Seq!C$1,FALSE)),0)</f>
        <v>14141</v>
      </c>
      <c r="V96" s="27">
        <f>IFERROR(VALUE(VLOOKUP($E96,Area_FDI_92_95,Seq!D$1,FALSE)),0)</f>
        <v>19204</v>
      </c>
      <c r="W96" s="27">
        <f>IFERROR(VALUE(VLOOKUP($E96,Area_FDI_92_95,Seq!E$1,FALSE)),0)</f>
        <v>28702</v>
      </c>
      <c r="X96" s="27">
        <f>IFERROR(VALUE(VLOOKUP($E96,Area_FDI_96_99,Seq!B$1,FALSE)),0)</f>
        <v>42375</v>
      </c>
      <c r="Y96" s="27">
        <f>IFERROR(VALUE(VLOOKUP($E96,Area_FDI_96_99,Seq!C$1,FALSE)),0)</f>
        <v>47465</v>
      </c>
      <c r="Z96" s="27">
        <f>IFERROR(VALUE(VLOOKUP($E96,Area_FDI_96_99,Seq!D$1,FALSE)),0)</f>
        <v>71489</v>
      </c>
      <c r="AA96" s="27">
        <f>IFERROR(VALUE(VLOOKUP($E96,Area_FDI_96_99,Seq!E$1,FALSE)),0)</f>
        <v>88429</v>
      </c>
      <c r="AB96" s="27">
        <f t="shared" si="49"/>
        <v>85316</v>
      </c>
      <c r="AC96" s="27">
        <f t="shared" si="50"/>
        <v>53246</v>
      </c>
      <c r="AD96" s="27">
        <f t="shared" si="51"/>
        <v>57560</v>
      </c>
      <c r="AE96" s="27">
        <f t="shared" si="52"/>
        <v>60431</v>
      </c>
      <c r="AF96" s="27">
        <f t="shared" si="53"/>
        <v>65674</v>
      </c>
      <c r="AG96" s="27">
        <f t="shared" si="54"/>
        <v>61506</v>
      </c>
      <c r="AH96" s="27">
        <f t="shared" si="55"/>
        <v>38269</v>
      </c>
      <c r="AI96" s="27">
        <f t="shared" si="56"/>
        <v>45601</v>
      </c>
      <c r="AJ96" s="27">
        <f t="shared" si="57"/>
        <v>58775</v>
      </c>
      <c r="AK96" s="27">
        <f t="shared" si="58"/>
        <v>65365</v>
      </c>
      <c r="AL96" s="27">
        <f t="shared" si="59"/>
        <v>123820</v>
      </c>
      <c r="AM96" s="27"/>
      <c r="AN96" s="27"/>
      <c r="AO96" s="27"/>
      <c r="AP96" s="27"/>
      <c r="AQ96" s="27"/>
      <c r="AR96" s="27"/>
      <c r="AS96" s="27"/>
      <c r="AT96" s="27">
        <f>IFERROR(work!D96+work!AP96,".")</f>
        <v>104584681.5189791</v>
      </c>
      <c r="AU96" s="27">
        <f>IFERROR(work!E96+work!AQ96,".")</f>
        <v>106380588.96912585</v>
      </c>
      <c r="AV96" s="27">
        <f>IFERROR(work!F96+work!AR96,".")</f>
        <v>110238088.37894695</v>
      </c>
      <c r="AW96" s="27">
        <f>IFERROR(work!G96+work!AS96,".")</f>
        <v>113626115.86332765</v>
      </c>
      <c r="AX96" s="27">
        <f>IFERROR(work!H96+work!AT96,".")</f>
        <v>118515720.63543597</v>
      </c>
      <c r="AY96" s="27">
        <f>IFERROR(work!I96+work!AU96,".")</f>
        <v>123613395.35500509</v>
      </c>
      <c r="AZ96" s="27">
        <f>IFERROR(work!J96+work!AV96,".")</f>
        <v>128394374.19344482</v>
      </c>
      <c r="BA96" s="27">
        <f>IFERROR(work!K96+work!AW96,".")</f>
        <v>134512296.78624719</v>
      </c>
      <c r="BB96" s="27">
        <f>IFERROR(work!L96+work!AX96,".")</f>
        <v>143242639.26987207</v>
      </c>
      <c r="BC96" s="27">
        <f>IFERROR(work!M96+work!AY96,".")</f>
        <v>149205082.39882058</v>
      </c>
      <c r="BD96" s="27">
        <f>IFERROR(work!N96+work!AZ96,".")</f>
        <v>153619715.71399906</v>
      </c>
      <c r="BE96" s="27">
        <f>IFERROR(work!O96+work!BA96,".")</f>
        <v>158844501.02329886</v>
      </c>
      <c r="BF96" s="27">
        <f>IFERROR(work!P96+work!BB96,".")</f>
        <v>167368604.34579819</v>
      </c>
      <c r="BG96" s="27">
        <f>IFERROR(work!Q96+work!BC96,".")</f>
        <v>174383861.0033088</v>
      </c>
      <c r="BH96" s="27">
        <f>IFERROR(work!R96+work!BD96,".")</f>
        <v>185162488.19713852</v>
      </c>
      <c r="BI96" s="27">
        <f>IFERROR(work!S96+work!BE96,".")</f>
        <v>195281698.53235555</v>
      </c>
      <c r="BJ96" s="27">
        <f>IFERROR(work!T96+work!BF96,".")</f>
        <v>204447894.44923469</v>
      </c>
      <c r="BK96" s="27">
        <f>IFERROR(work!U96+work!BG96,".")</f>
        <v>215118318.21435511</v>
      </c>
      <c r="BL96" s="27">
        <f>IFERROR(work!V96+work!BH96,".")</f>
        <v>226600160.68290651</v>
      </c>
      <c r="BM96" s="27">
        <f>IFERROR(work!W96+work!BI96,".")</f>
        <v>238486303.79677364</v>
      </c>
      <c r="BN96" s="27">
        <f>IFERROR(work!X96+work!BJ96,".")</f>
        <v>252480983.37749726</v>
      </c>
      <c r="BO96" s="27">
        <f>IFERROR(work!Y96+work!BK96,".")</f>
        <v>264863123.56239724</v>
      </c>
      <c r="BP96" s="27">
        <f>IFERROR(work!Z96+work!BL96,".")</f>
        <v>277929067.18858957</v>
      </c>
      <c r="BQ96" s="27">
        <f>IFERROR(work!AA96+work!BM96,".")</f>
        <v>293315914.24084735</v>
      </c>
      <c r="BR96" s="27">
        <f>IFERROR(work!AB96+work!BN96,".")</f>
        <v>312548620.74557501</v>
      </c>
      <c r="BS96" s="27">
        <f>IFERROR(work!AC96+work!BO96,".")</f>
        <v>334504281.91269594</v>
      </c>
      <c r="BT96" s="27">
        <f>IFERROR(work!AD96+work!BP96,".")</f>
        <v>362288978.34593827</v>
      </c>
      <c r="BU96" s="27">
        <f>IFERROR(work!AE96+work!BQ96,".")</f>
        <v>396199466.67851806</v>
      </c>
      <c r="BV96" s="27">
        <f>IFERROR(work!AF96+work!BR96,".")</f>
        <v>419662096.68328512</v>
      </c>
      <c r="BW96" s="27">
        <f>IFERROR(work!AG96+work!BS96,".")</f>
        <v>439699718.59265351</v>
      </c>
      <c r="BX96" s="27">
        <f>IFERROR(work!AH96+work!BT96,".")</f>
        <v>472700806.09756958</v>
      </c>
      <c r="BY96" s="27">
        <f>IFERROR(work!AI96+work!BU96,".")</f>
        <v>504753813.76898289</v>
      </c>
      <c r="BZ96" s="27"/>
      <c r="CA96" s="27"/>
      <c r="CB96" s="27"/>
      <c r="CC96" s="27"/>
      <c r="CD96" s="27"/>
      <c r="CE96" s="27"/>
      <c r="CF96" s="27">
        <f>IFERROR(work!AP96-work!D96,".")</f>
        <v>67996457.431257725</v>
      </c>
      <c r="CG96" s="27">
        <f>IFERROR(work!AQ96-work!E96,".")</f>
        <v>67889777.228842959</v>
      </c>
      <c r="CH96" s="27">
        <f>IFERROR(work!AR96-work!F96,".")</f>
        <v>68244612.770298287</v>
      </c>
      <c r="CI96" s="27">
        <f>IFERROR(work!AS96-work!G96,".")</f>
        <v>67055351.413336128</v>
      </c>
      <c r="CJ96" s="27">
        <f>IFERROR(work!AT96-work!H96,".")</f>
        <v>64866199.989045829</v>
      </c>
      <c r="CK96" s="27">
        <f>IFERROR(work!AU96-work!I96,".")</f>
        <v>62721189.421352349</v>
      </c>
      <c r="CL96" s="27">
        <f>IFERROR(work!AV96-work!J96,".")</f>
        <v>62143654.137630604</v>
      </c>
      <c r="CM96" s="27">
        <f>IFERROR(work!AW96-work!K96,".")</f>
        <v>60576493.203958526</v>
      </c>
      <c r="CN96" s="27">
        <f>IFERROR(work!AX96-work!L96,".")</f>
        <v>60952089.882784784</v>
      </c>
      <c r="CO96" s="27">
        <f>IFERROR(work!AY96-work!M96,".")</f>
        <v>63540620.486862555</v>
      </c>
      <c r="CP96" s="27">
        <f>IFERROR(work!AZ96-work!N96,".")</f>
        <v>64700004.249386691</v>
      </c>
      <c r="CQ96" s="27">
        <f>IFERROR(work!BA96-work!O96,".")</f>
        <v>61744176.103942163</v>
      </c>
      <c r="CR96" s="27">
        <f>IFERROR(work!BB96-work!P96,".")</f>
        <v>56480033.28789296</v>
      </c>
      <c r="CS96" s="27">
        <f>IFERROR(work!BC96-work!Q96,".")</f>
        <v>47970889.997296654</v>
      </c>
      <c r="CT96" s="27">
        <f>IFERROR(work!BD96-work!R96,".")</f>
        <v>42189417.989338934</v>
      </c>
      <c r="CU96" s="27">
        <f>IFERROR(work!BE96-work!S96,".")</f>
        <v>36724563.67190586</v>
      </c>
      <c r="CV96" s="27">
        <f>IFERROR(work!BF96-work!T96,".")</f>
        <v>30035046.102739871</v>
      </c>
      <c r="CW96" s="27">
        <f>IFERROR(work!BG96-work!U96,".")</f>
        <v>24485074.971636251</v>
      </c>
      <c r="CX96" s="27">
        <f>IFERROR(work!BH96-work!V96,".")</f>
        <v>21097524.467255488</v>
      </c>
      <c r="CY96" s="27">
        <f>IFERROR(work!BI96-work!W96,".")</f>
        <v>17365467.228733152</v>
      </c>
      <c r="CZ96" s="27">
        <f>IFERROR(work!BJ96-work!X96,".")</f>
        <v>12785996.537741378</v>
      </c>
      <c r="DA96" s="27">
        <f>IFERROR(work!BK96-work!Y96,".")</f>
        <v>5273452.8149416596</v>
      </c>
      <c r="DB96" s="27">
        <f>IFERROR(work!BL96-work!Z96,".")</f>
        <v>-5283263.5968843997</v>
      </c>
      <c r="DC96" s="27">
        <f>IFERROR(work!BM96-work!AA96,".")</f>
        <v>-18217649.623173654</v>
      </c>
      <c r="DD96" s="27">
        <f>IFERROR(work!BN96-work!AB96,".")</f>
        <v>-30449833.068713546</v>
      </c>
      <c r="DE96" s="27">
        <f>IFERROR(work!BO96-work!AC96,".")</f>
        <v>-47252997.182606816</v>
      </c>
      <c r="DF96" s="27">
        <f>IFERROR(work!BP96-work!AD96,".")</f>
        <v>-67951475.194466352</v>
      </c>
      <c r="DG96" s="27">
        <f>IFERROR(work!BQ96-work!AE96,".")</f>
        <v>-95135131.26462549</v>
      </c>
      <c r="DH96" s="27">
        <f>IFERROR(work!BR96-work!AF96,".")</f>
        <v>-118840622.66239944</v>
      </c>
      <c r="DI96" s="27">
        <f>IFERROR(work!BS96-work!AG96,".")</f>
        <v>-148345250.93283507</v>
      </c>
      <c r="DJ96" s="27">
        <f>IFERROR(work!BT96-work!AH96,".")</f>
        <v>-176500840.25856987</v>
      </c>
      <c r="DK96" s="27">
        <f>IFERROR(work!BU96-work!AI96,".")</f>
        <v>-203525182.40556499</v>
      </c>
      <c r="DL96" s="27"/>
      <c r="DM96" s="27"/>
      <c r="DN96" s="27"/>
      <c r="DO96" s="27"/>
      <c r="DP96" s="27"/>
      <c r="DQ96" s="27"/>
      <c r="DR96" s="27"/>
      <c r="DS96" s="27">
        <f>IFERROR(work!DO96-work!CC96,".")</f>
        <v>0.16299999237060547</v>
      </c>
      <c r="DT96" s="27">
        <f>IFERROR(work!DP96-work!CD96,".")</f>
        <v>0.16199999237060547</v>
      </c>
      <c r="DU96" s="27">
        <f>IFERROR(work!DQ96-work!CE96,".")</f>
        <v>0.16199999237060547</v>
      </c>
      <c r="DV96" s="27">
        <f>IFERROR(work!DR96-work!CF96,".")</f>
        <v>0.16099999237060547</v>
      </c>
      <c r="DW96" s="27">
        <f>IFERROR(work!DS96-work!CG96,".")</f>
        <v>0.16099999237060547</v>
      </c>
      <c r="DX96" s="27">
        <f>IFERROR(work!DT96-work!CH96,".")</f>
        <v>0.15999999237060547</v>
      </c>
      <c r="DY96" s="27">
        <f>IFERROR(work!DU96-work!CI96,".")</f>
        <v>0.15899999237060547</v>
      </c>
      <c r="DZ96" s="27">
        <f>IFERROR(work!DV96-work!CJ96,".")</f>
        <v>0.15799999237060547</v>
      </c>
      <c r="EA96" s="27">
        <f>IFERROR(work!DW96-work!CK96,".")</f>
        <v>0.15699999237060547</v>
      </c>
      <c r="EB96" s="27">
        <f>IFERROR(work!DX96-work!CL96,".")</f>
        <v>0.15599999237060547</v>
      </c>
      <c r="EC96" s="27">
        <f>IFERROR(work!DY96-work!CM96,".")</f>
        <v>0.15399999237060547</v>
      </c>
      <c r="ED96" s="27">
        <f>IFERROR(work!DZ96-work!CN96,".")</f>
        <v>0.15199999237060546</v>
      </c>
      <c r="EE96" s="27">
        <f>IFERROR(work!EA96-work!CO96,".")</f>
        <v>0.16099999237060547</v>
      </c>
      <c r="EF96" s="27">
        <f>IFERROR(work!EB96-work!CP96,".")</f>
        <v>0.16899999237060548</v>
      </c>
      <c r="EG96" s="27">
        <f>IFERROR(work!EC96-work!CQ96,".")</f>
        <v>0.17400000000000002</v>
      </c>
      <c r="EH96" s="27">
        <f>IFERROR(work!ED96-work!CR96,".")</f>
        <v>0.18099999618530274</v>
      </c>
      <c r="EI96" s="27">
        <f>IFERROR(work!EE96-work!CS96,".")</f>
        <v>0.17000000381469726</v>
      </c>
      <c r="EJ96" s="27">
        <f>IFERROR(work!EF96-work!CT96,".")</f>
        <v>0.17699999999999999</v>
      </c>
      <c r="EK96" s="27">
        <f>IFERROR(work!EG96-work!CU96,".")</f>
        <v>0.19399999618530273</v>
      </c>
      <c r="EL96" s="27">
        <f>IFERROR(work!EH96-work!CV96,".")</f>
        <v>0.19900000762939454</v>
      </c>
      <c r="EM96" s="27">
        <f>IFERROR(work!EI96-work!CW96,".")</f>
        <v>0.20399999999999999</v>
      </c>
      <c r="EN96" s="27">
        <f>IFERROR(work!EJ96-work!CX96,".")</f>
        <v>0.2130000076293945</v>
      </c>
      <c r="EO96" s="27">
        <f>IFERROR(work!EK96-work!CY96,".")</f>
        <v>0.21900000381469728</v>
      </c>
      <c r="EP96" s="27">
        <f>IFERROR(work!EL96-work!CZ96,".")</f>
        <v>0.21600000381469731</v>
      </c>
      <c r="EQ96" s="27">
        <f>IFERROR(work!EM96-work!DA96,".")</f>
        <v>0.21600000000000003</v>
      </c>
      <c r="ER96" s="27">
        <f>IFERROR(work!EN96-work!DB96,".")</f>
        <v>0.22699999618530275</v>
      </c>
      <c r="ES96" s="27">
        <f>IFERROR(work!EO96-work!DC96,".")</f>
        <v>0.23000000381469726</v>
      </c>
      <c r="ET96" s="27">
        <f>IFERROR(work!EP96-work!DD96,".")</f>
        <v>0.23299999237060548</v>
      </c>
      <c r="EU96" s="27">
        <f>IFERROR(work!EQ96-work!DE96,".")</f>
        <v>0.23699999999999999</v>
      </c>
      <c r="EV96" s="27">
        <f>IFERROR(work!ER96-work!DF96,".")</f>
        <v>0.2440000076293945</v>
      </c>
      <c r="EW96" s="27">
        <f>IFERROR(work!ES96-work!DG96,".")</f>
        <v>0.2450000076293945</v>
      </c>
      <c r="EX96" s="27">
        <f>IFERROR(work!ET96-work!DH96,".")</f>
        <v>0.2410000076293945</v>
      </c>
      <c r="EY96" s="27"/>
      <c r="EZ96" s="27"/>
      <c r="FA96" s="27"/>
      <c r="FB96" s="27"/>
      <c r="FC96" s="27"/>
      <c r="FD96" s="27"/>
      <c r="FE96" s="27">
        <f>IF(ISNUMBER(work!GZ96/work!HD96),work!GZ96/work!HD96,".")</f>
        <v>3.1591843402030981E-4</v>
      </c>
      <c r="FF96" s="27">
        <f>IF(ISNUMBER(work!HA96/work!HE96),work!HA96/work!HE96,".")</f>
        <v>4.8538633435530449E-4</v>
      </c>
      <c r="FG96" s="27">
        <f>IF(ISNUMBER(work!HB96/work!HF96),work!HB96/work!HF96,".")</f>
        <v>6.5691056910569104E-5</v>
      </c>
      <c r="FH96" s="27">
        <f>IF(ISNUMBER(work!HC96/work!HG96),work!HC96/work!HG96,".")</f>
        <v>3.5571298780900549E-4</v>
      </c>
      <c r="FI96" s="27">
        <f>IF(ISNUMBER((work!HA96+work!HB96)/(work!HE96+work!HF96)),(work!HA96+work!HB96)/(work!HE96+work!HF96),".")</f>
        <v>3.0515031585850831E-4</v>
      </c>
      <c r="FJ96" s="27">
        <f>IF(ISNUMBER(work!HH96/work!HL96),work!HH96/work!HL96,".")</f>
        <v>6.0732841803157005E-4</v>
      </c>
      <c r="FK96" s="27">
        <f>IF(ISNUMBER(work!HI96/work!HM96),work!HI96/work!HM96,".")</f>
        <v>6.8624927303262396E-4</v>
      </c>
      <c r="FL96" s="27">
        <f>IF(ISNUMBER(work!HJ96/work!HN96),work!HJ96/work!HN96,".")</f>
        <v>2.4978481032946539E-4</v>
      </c>
      <c r="FM96" s="27">
        <f>IF(ISNUMBER(work!HK96/work!HO96),work!HK96/work!HO96,".")</f>
        <v>7.6267327763045525E-4</v>
      </c>
      <c r="FN96" s="27">
        <f>IF(ISNUMBER((work!HI96+work!HJ96)/(work!HM96+work!HN96)),(work!HI96+work!HJ96)/(work!HM96+work!HN96),".")</f>
        <v>5.637172382925293E-4</v>
      </c>
      <c r="FO96" s="27" t="s">
        <v>5007</v>
      </c>
      <c r="FP96" s="27" t="s">
        <v>5007</v>
      </c>
      <c r="FQ96" s="27" t="s">
        <v>5007</v>
      </c>
      <c r="FR96" s="27" t="s">
        <v>5007</v>
      </c>
      <c r="FS96" s="27" t="s">
        <v>5007</v>
      </c>
      <c r="FT96" s="27">
        <f>work!GM96</f>
        <v>3.8975501113585748E-3</v>
      </c>
      <c r="FU96" s="27">
        <f>work!GN96</f>
        <v>2.6438706265973387E-3</v>
      </c>
      <c r="FV96" s="27">
        <f>work!GO96</f>
        <v>3.9139651625432559E-3</v>
      </c>
      <c r="FW96" s="27" t="s">
        <v>5007</v>
      </c>
      <c r="FX96" s="27"/>
      <c r="FY96" s="27">
        <f t="shared" si="60"/>
        <v>8222.2800000000007</v>
      </c>
      <c r="FZ96">
        <f t="shared" si="62"/>
        <v>83210</v>
      </c>
      <c r="GA96">
        <f>work!HC96</f>
        <v>2864</v>
      </c>
      <c r="GB96">
        <f>IF(ISNUMBER(work!HA96+work!HB96),work!HA96+work!HB96,".")</f>
        <v>8740</v>
      </c>
      <c r="GC96">
        <f>IF(ISNUMBER(work!HK96-work!HC96),work!HK96-work!HC96,".")</f>
        <v>3893</v>
      </c>
      <c r="GD96">
        <f>IF(ISNUMBER(work!HI96+work!HJ96-work!HA96-work!HB96),(work!HI96+work!HJ96-work!HA96-work!HB96),".")</f>
        <v>9050</v>
      </c>
      <c r="GH96">
        <f>work!GQ96</f>
        <v>210000</v>
      </c>
      <c r="GI96">
        <f>work!GR96</f>
        <v>150000</v>
      </c>
      <c r="GJ96">
        <f>work!GZ96</f>
        <v>11604</v>
      </c>
      <c r="GK96">
        <f>work!HH96</f>
        <v>24547</v>
      </c>
      <c r="GL96">
        <f t="shared" si="61"/>
        <v>87155.697522816175</v>
      </c>
      <c r="GM96">
        <f>IFERROR(VLOOKUP($F96,AREA_EM_ALLYEAR,Seq!B$1,FALSE),".")</f>
        <v>841</v>
      </c>
      <c r="GN96">
        <f>IFERROR(VLOOKUP($F96,AREA_EM_ALLYEAR,Seq!C$1,FALSE),".")</f>
        <v>772</v>
      </c>
      <c r="GO96">
        <f>IFERROR(VLOOKUP($F96,AREA_EM_ALLYEAR,Seq!D$1,FALSE),".")</f>
        <v>2834</v>
      </c>
      <c r="GP96">
        <f>IFERROR(VLOOKUP($F96,AREA_EM_ALLYEAR,Seq!E$1,FALSE),".")</f>
        <v>5784</v>
      </c>
      <c r="GQ96">
        <f>IFERROR(VLOOKUP($F96,AREA_EM_ALLYEAR,Seq!F$1,FALSE),".")</f>
        <v>1762</v>
      </c>
      <c r="GR96">
        <f>IFERROR(VLOOKUP($F96,AREA_EM_ALLYEAR,Seq!G$1,FALSE),".")</f>
        <v>1811</v>
      </c>
      <c r="GS96">
        <f>IFERROR(VLOOKUP($F96,AREA_EM_ALLYEAR,Seq!H$1,FALSE),".")</f>
        <v>2349</v>
      </c>
      <c r="GT96">
        <f>IFERROR(VLOOKUP($F96,AREA_EM_ALLYEAR,Seq!I$1,FALSE),".")</f>
        <v>1866</v>
      </c>
      <c r="GU96">
        <f>IFERROR(VLOOKUP($F96,AREA_EM_ALLYEAR,Seq!J$1,FALSE),".")</f>
        <v>2416</v>
      </c>
      <c r="GV96">
        <f>IFERROR(VLOOKUP($F96,AREA_EM_ALLYEAR,Seq!K$1,FALSE),".")</f>
        <v>2919</v>
      </c>
      <c r="GW96">
        <f>IFERROR(VLOOKUP($F96,AREA_EM_ALLYEAR,Seq!L$1,FALSE),".")</f>
        <v>2790</v>
      </c>
      <c r="GX96">
        <f>IFERROR(VLOOKUP($F96,AREA_EM_ALLYEAR,Seq!M$1,FALSE),".")</f>
        <v>4321</v>
      </c>
      <c r="GY96">
        <f>IFERROR(VLOOKUP($F96,AREA_EM_ALLYEAR,Seq!N$1,FALSE),".")</f>
        <v>3720</v>
      </c>
      <c r="GZ96">
        <f>IFERROR(VLOOKUP($F96,AREA_EM_ALLYEAR,Seq!O$1,FALSE),".")</f>
        <v>3952</v>
      </c>
      <c r="HA96">
        <f t="shared" si="63"/>
        <v>3952</v>
      </c>
      <c r="HK96" s="139">
        <f>IFERROR(VLOOKUP(CONCATENATE($G96, ".SP.DYN.LE00.IN"),AREA_WB_6ATTRS,Seq!B$1,FALSE)-VLOOKUP("CHN.SP.DYN.LE00.IN",AREA_WB_6ATTRS,Seq!B$1,FALSE),".")</f>
        <v>7.0574146341463404</v>
      </c>
      <c r="HL96" s="139">
        <f>IFERROR(VLOOKUP(CONCATENATE($G96, ".SP.DYN.LE00.IN"),AREA_WB_6ATTRS,Seq!C$1,FALSE)-VLOOKUP("CHN.SP.DYN.LE00.IN",AREA_WB_6ATTRS,Seq!C$1,FALSE),".")</f>
        <v>7.0370731707316878</v>
      </c>
      <c r="HM96" s="139">
        <f>IFERROR(VLOOKUP(CONCATENATE($G96, ".SP.DYN.LE00.IN"),AREA_WB_6ATTRS,Seq!D$1,FALSE)-VLOOKUP("CHN.SP.DYN.LE00.IN",AREA_WB_6ATTRS,Seq!D$1,FALSE),".")</f>
        <v>6.9650975609756074</v>
      </c>
      <c r="HN96" s="139">
        <f>IFERROR(VLOOKUP(CONCATENATE($G96, ".SP.DYN.LE00.IN"),AREA_WB_6ATTRS,Seq!E$1,FALSE)-VLOOKUP("CHN.SP.DYN.LE00.IN",AREA_WB_6ATTRS,Seq!E$1,FALSE),".")</f>
        <v>7.000146341463406</v>
      </c>
      <c r="HO96" s="139">
        <f>IFERROR(VLOOKUP(CONCATENATE($G96, ".SP.DYN.LE00.IN"),AREA_WB_6ATTRS,Seq!F$1,FALSE)-VLOOKUP("CHN.SP.DYN.LE00.IN",AREA_WB_6ATTRS,Seq!F$1,FALSE),".")</f>
        <v>6.9407317073170702</v>
      </c>
      <c r="HP96" s="139">
        <f>IFERROR(VLOOKUP(CONCATENATE($G96, ".SP.DYN.LE00.IN"),AREA_WB_6ATTRS,Seq!G$1,FALSE)-VLOOKUP("CHN.SP.DYN.LE00.IN",AREA_WB_6ATTRS,Seq!G$1,FALSE),".")</f>
        <v>6.9868536585365746</v>
      </c>
      <c r="HQ96" s="139">
        <f>IFERROR(VLOOKUP(CONCATENATE($G96, ".SP.DYN.LE00.IN"),AREA_WB_6ATTRS,Seq!H$1,FALSE)-VLOOKUP("CHN.SP.DYN.LE00.IN",AREA_WB_6ATTRS,Seq!H$1,FALSE),".")</f>
        <v>7.0405121951219343</v>
      </c>
      <c r="HR96" s="139">
        <f>IFERROR(VLOOKUP(CONCATENATE($G96, ".SP.DYN.LE00.IN"),AREA_WB_6ATTRS,Seq!I$1,FALSE)-VLOOKUP("CHN.SP.DYN.LE00.IN",AREA_WB_6ATTRS,Seq!I$1,FALSE),".")</f>
        <v>7.0026829268292516</v>
      </c>
      <c r="HS96" s="139">
        <f>IFERROR(VLOOKUP(CONCATENATE($G96, ".SP.DYN.LE00.IN"),AREA_WB_6ATTRS,Seq!J$1,FALSE)-VLOOKUP("CHN.SP.DYN.LE00.IN",AREA_WB_6ATTRS,Seq!J$1,FALSE),".")</f>
        <v>7.072878048780467</v>
      </c>
      <c r="HT96" s="139">
        <f>IFERROR(VLOOKUP(CONCATENATE($G96, ".SP.DYN.LE00.IN"),AREA_WB_6ATTRS,Seq!K$1,FALSE)-VLOOKUP("CHN.SP.DYN.LE00.IN",AREA_WB_6ATTRS,Seq!K$1,FALSE),".")</f>
        <v>7.1018536585365695</v>
      </c>
      <c r="HU96" s="139">
        <f>IFERROR(VLOOKUP(CONCATENATE($G96, ".SP.DYN.LE00.IN"),AREA_WB_6ATTRS,Seq!L$1,FALSE)-VLOOKUP("CHN.SP.DYN.LE00.IN",AREA_WB_6ATTRS,Seq!L$1,FALSE),".")</f>
        <v>7.1402682926829186</v>
      </c>
      <c r="HV96" s="139">
        <f>IFERROR(VLOOKUP(CONCATENATE($G96, ".SP.DYN.LE00.IN"),AREA_WB_6ATTRS,Seq!M$1,FALSE)-VLOOKUP("CHN.SP.DYN.LE00.IN",AREA_WB_6ATTRS,Seq!M$1,FALSE),".")</f>
        <v>7.1847560975609781</v>
      </c>
      <c r="HW96" s="139">
        <f>IFERROR(VLOOKUP(CONCATENATE($G96, ".SP.DYN.LE00.IN"),AREA_WB_6ATTRS,Seq!N$1,FALSE)-VLOOKUP("CHN.SP.DYN.LE00.IN",AREA_WB_6ATTRS,Seq!N$1,FALSE),".")</f>
        <v>7.2381707317073136</v>
      </c>
      <c r="HX96" s="139">
        <f>IFERROR(VLOOKUP(CONCATENATE($G96, ".SP.DYN.LE00.IN"),AREA_WB_6ATTRS,Seq!O$1,FALSE)-VLOOKUP("CHN.SP.DYN.LE00.IN",AREA_WB_6ATTRS,Seq!O$1,FALSE),".")</f>
        <v>7.2453658536585266</v>
      </c>
      <c r="HY96" s="139">
        <f>IFERROR(VLOOKUP(CONCATENATE($G96, ".SP.DYN.LE00.IN"),AREA_WB_6ATTRS,Seq!P$1,FALSE)-VLOOKUP("CHN.SP.DYN.LE00.IN",AREA_WB_6ATTRS,Seq!P$1,FALSE),".")</f>
        <v>7.4058536585365857</v>
      </c>
      <c r="HZ96" s="139">
        <f>IFERROR(VLOOKUP(CONCATENATE($G96, ".SP.DYN.LE00.IN"),AREA_WB_6ATTRS,Seq!Q$1,FALSE)-VLOOKUP("CHN.SP.DYN.LE00.IN",AREA_WB_6ATTRS,Seq!Q$1,FALSE),".")</f>
        <v>7.3264878048780417</v>
      </c>
      <c r="IA96" s="139">
        <f>IFERROR(VLOOKUP(CONCATENATE($G96, ".SP.DYN.LE00.IN"),AREA_WB_6ATTRS,Seq!R$1,FALSE)-VLOOKUP("CHN.SP.DYN.LE00.IN",AREA_WB_6ATTRS,Seq!R$1,FALSE),".")</f>
        <v>7.3546341463414677</v>
      </c>
      <c r="IB96" s="139">
        <f>IFERROR(VLOOKUP(CONCATENATE($G96, ".SP.DYN.LE00.IN"),AREA_WB_6ATTRS,Seq!S$1,FALSE)-VLOOKUP("CHN.SP.DYN.LE00.IN",AREA_WB_6ATTRS,Seq!S$1,FALSE),".")</f>
        <v>7.5385609756097551</v>
      </c>
      <c r="IC96" s="139">
        <f>IFERROR(VLOOKUP(CONCATENATE($G96, ".SP.DYN.LE00.IN"),AREA_WB_6ATTRS,Seq!T$1,FALSE)-VLOOKUP("CHN.SP.DYN.LE00.IN",AREA_WB_6ATTRS,Seq!T$1,FALSE),".")</f>
        <v>7.5289999999999964</v>
      </c>
      <c r="ID96" s="139">
        <f>IFERROR(VLOOKUP(CONCATENATE($G96, ".SP.DYN.LE00.IN"),AREA_WB_6ATTRS,Seq!U$1,FALSE)-VLOOKUP("CHN.SP.DYN.LE00.IN",AREA_WB_6ATTRS,Seq!U$1,FALSE),".")</f>
        <v>7.5239268292682908</v>
      </c>
      <c r="IE96" s="139">
        <f>IFERROR(VLOOKUP(CONCATENATE($G96, ".SP.DYN.LE00.IN"),AREA_WB_6ATTRS,Seq!V$1,FALSE)-VLOOKUP("CHN.SP.DYN.LE00.IN",AREA_WB_6ATTRS,Seq!V$1,FALSE),".")</f>
        <v>7.7168292682926847</v>
      </c>
      <c r="IF96" s="139">
        <f>IFERROR(VLOOKUP(CONCATENATE($G96, ".SP.DYN.LE00.IN"),AREA_WB_6ATTRS,Seq!W$1,FALSE)-VLOOKUP("CHN.SP.DYN.LE00.IN",AREA_WB_6ATTRS,Seq!W$1,FALSE),".")</f>
        <v>7.6530000000000058</v>
      </c>
      <c r="IG96" s="139">
        <f>IFERROR(VLOOKUP(CONCATENATE($G96, ".SP.DYN.LE00.IN"),AREA_WB_6ATTRS,Seq!X$1,FALSE)-VLOOKUP("CHN.SP.DYN.LE00.IN",AREA_WB_6ATTRS,Seq!X$1,FALSE),".")</f>
        <v>7.6815365853658761</v>
      </c>
      <c r="IH96" s="139">
        <f>IFERROR(VLOOKUP(CONCATENATE($G96, ".SP.DYN.LE00.IN"),AREA_WB_6ATTRS,Seq!Y$1,FALSE)-VLOOKUP("CHN.SP.DYN.LE00.IN",AREA_WB_6ATTRS,Seq!Y$1,FALSE),".")</f>
        <v>7.4985365853658692</v>
      </c>
      <c r="II96" s="139">
        <f>IFERROR(VLOOKUP(CONCATENATE($G96, ".SP.DYN.LE00.IN"),AREA_WB_6ATTRS,Seq!Z$1,FALSE)-VLOOKUP("CHN.SP.DYN.LE00.IN",AREA_WB_6ATTRS,Seq!Z$1,FALSE),".")</f>
        <v>8.2010731707317035</v>
      </c>
      <c r="IJ96" s="139">
        <f>IFERROR(VLOOKUP(CONCATENATE($G96, ".SP.DYN.LE00.IN"),AREA_WB_6ATTRS,Seq!AA$1,FALSE)-VLOOKUP("CHN.SP.DYN.LE00.IN",AREA_WB_6ATTRS,Seq!AA$1,FALSE),".")</f>
        <v>7.9433170731707321</v>
      </c>
      <c r="IK96" s="139">
        <f>IFERROR(VLOOKUP(CONCATENATE($G96, ".SP.DYN.LE00.IN"),AREA_WB_6ATTRS,Seq!AB$1,FALSE)-VLOOKUP("CHN.SP.DYN.LE00.IN",AREA_WB_6ATTRS,Seq!AB$1,FALSE),".")</f>
        <v>8.124902439024396</v>
      </c>
      <c r="IL96" s="139">
        <f>IFERROR(VLOOKUP(CONCATENATE($G96, ".SP.DYN.LE00.IN"),AREA_WB_6ATTRS,Seq!AC$1,FALSE)-VLOOKUP("CHN.SP.DYN.LE00.IN",AREA_WB_6ATTRS,Seq!AC$1,FALSE),".")</f>
        <v>8.2020487804878144</v>
      </c>
      <c r="IM96" s="139">
        <f>IFERROR(VLOOKUP(CONCATENATE($G96, ".SP.DYN.LE00.IN"),AREA_WB_6ATTRS,Seq!AD$1,FALSE)-VLOOKUP("CHN.SP.DYN.LE00.IN",AREA_WB_6ATTRS,Seq!AD$1,FALSE),".")</f>
        <v>8.0329512195121993</v>
      </c>
      <c r="IN96" s="139">
        <f>IFERROR(VLOOKUP(CONCATENATE($G96, ".SP.DYN.LE00.IN"),AREA_WB_6ATTRS,Seq!AE$1,FALSE)-VLOOKUP("CHN.SP.DYN.LE00.IN",AREA_WB_6ATTRS,Seq!AE$1,FALSE),".")</f>
        <v>8.0117804878048844</v>
      </c>
      <c r="IO96" s="139">
        <f>IFERROR(VLOOKUP(CONCATENATE($G96, ".SP.DYN.LE00.IN"),AREA_WB_6ATTRS,Seq!AF$1,FALSE)-VLOOKUP("CHN.SP.DYN.LE00.IN",AREA_WB_6ATTRS,Seq!AF$1,FALSE),".")</f>
        <v>8.0951951219512068</v>
      </c>
      <c r="IP96" s="139" t="str">
        <f>IFERROR(VLOOKUP(CONCATENATE($G96, ".SP.DYN.LE00.IN"),AREA_WB_6ATTRS,Seq!AG$1,FALSE)-VLOOKUP("CHN.SP.DYN.LE00.IN",AREA_WB_6ATTRS,Seq!AG$1,FALSE),".")</f>
        <v>.</v>
      </c>
      <c r="IW96">
        <f>IFERROR(VLOOKUP(CONCATENATE($G96, ".SP.DYN.LE00.IN"),AREA_WB_6ATTRS,Seq!B$1,FALSE),".")</f>
        <v>74.051219512195132</v>
      </c>
      <c r="IX96">
        <f>IFERROR(VLOOKUP(CONCATENATE($G96, ".SP.DYN.LE00.IN"),AREA_WB_6ATTRS,Seq!C$1,FALSE),".")</f>
        <v>74.3</v>
      </c>
      <c r="IY96">
        <f>IFERROR(VLOOKUP(CONCATENATE($G96, ".SP.DYN.LE00.IN"),AREA_WB_6ATTRS,Seq!D$1,FALSE),".")</f>
        <v>74.5</v>
      </c>
      <c r="IZ96">
        <f>IFERROR(VLOOKUP(CONCATENATE($G96, ".SP.DYN.LE00.IN"),AREA_WB_6ATTRS,Seq!E$1,FALSE),".")</f>
        <v>74.8</v>
      </c>
      <c r="JA96">
        <f>IFERROR(VLOOKUP(CONCATENATE($G96, ".SP.DYN.LE00.IN"),AREA_WB_6ATTRS,Seq!F$1,FALSE),".")</f>
        <v>75</v>
      </c>
      <c r="JB96">
        <f>IFERROR(VLOOKUP(CONCATENATE($G96, ".SP.DYN.LE00.IN"),AREA_WB_6ATTRS,Seq!G$1,FALSE),".")</f>
        <v>75.3</v>
      </c>
      <c r="JC96">
        <f>IFERROR(VLOOKUP(CONCATENATE($G96, ".SP.DYN.LE00.IN"),AREA_WB_6ATTRS,Seq!H$1,FALSE),".")</f>
        <v>75.599999999999994</v>
      </c>
      <c r="JD96">
        <f>IFERROR(VLOOKUP(CONCATENATE($G96, ".SP.DYN.LE00.IN"),AREA_WB_6ATTRS,Seq!I$1,FALSE),".")</f>
        <v>75.8</v>
      </c>
      <c r="JE96">
        <f>IFERROR(VLOOKUP(CONCATENATE($G96, ".SP.DYN.LE00.IN"),AREA_WB_6ATTRS,Seq!J$1,FALSE),".")</f>
        <v>76.099999999999994</v>
      </c>
      <c r="JF96">
        <f>IFERROR(VLOOKUP(CONCATENATE($G96, ".SP.DYN.LE00.IN"),AREA_WB_6ATTRS,Seq!K$1,FALSE),".")</f>
        <v>76.348780487804873</v>
      </c>
      <c r="JG96">
        <f>IFERROR(VLOOKUP(CONCATENATE($G96, ".SP.DYN.LE00.IN"),AREA_WB_6ATTRS,Seq!L$1,FALSE),".")</f>
        <v>76.599999999999994</v>
      </c>
      <c r="JH96">
        <f>IFERROR(VLOOKUP(CONCATENATE($G96, ".SP.DYN.LE00.IN"),AREA_WB_6ATTRS,Seq!M$1,FALSE),".")</f>
        <v>76.848780487804888</v>
      </c>
      <c r="JI96">
        <f>IFERROR(VLOOKUP(CONCATENATE($G96, ".SP.DYN.LE00.IN"),AREA_WB_6ATTRS,Seq!N$1,FALSE),".")</f>
        <v>77.099999999999994</v>
      </c>
      <c r="JJ96">
        <f>IFERROR(VLOOKUP(CONCATENATE($G96, ".SP.DYN.LE00.IN"),AREA_WB_6ATTRS,Seq!O$1,FALSE),".")</f>
        <v>77.3</v>
      </c>
      <c r="JK96">
        <f>IFERROR(VLOOKUP(CONCATENATE($G96, ".SP.DYN.LE00.IN"),AREA_WB_6ATTRS,Seq!P$1,FALSE),".")</f>
        <v>77.648780487804885</v>
      </c>
      <c r="JL96">
        <f>IFERROR(VLOOKUP(CONCATENATE($G96, ".SP.DYN.LE00.IN"),AREA_WB_6ATTRS,Seq!Q$1,FALSE),".")</f>
        <v>77.751219512195121</v>
      </c>
      <c r="JM96">
        <f>IFERROR(VLOOKUP(CONCATENATE($G96, ".SP.DYN.LE00.IN"),AREA_WB_6ATTRS,Seq!R$1,FALSE),".")</f>
        <v>77.95365853658538</v>
      </c>
      <c r="JN96">
        <f>IFERROR(VLOOKUP(CONCATENATE($G96, ".SP.DYN.LE00.IN"),AREA_WB_6ATTRS,Seq!S$1,FALSE),".")</f>
        <v>78.304878048780495</v>
      </c>
      <c r="JO96">
        <f>IFERROR(VLOOKUP(CONCATENATE($G96, ".SP.DYN.LE00.IN"),AREA_WB_6ATTRS,Seq!T$1,FALSE),".")</f>
        <v>78.456097560975621</v>
      </c>
      <c r="JP96">
        <f>IFERROR(VLOOKUP(CONCATENATE($G96, ".SP.DYN.LE00.IN"),AREA_WB_6ATTRS,Seq!U$1,FALSE),".")</f>
        <v>78.607317073170748</v>
      </c>
      <c r="JQ96">
        <f>IFERROR(VLOOKUP(CONCATENATE($G96, ".SP.DYN.LE00.IN"),AREA_WB_6ATTRS,Seq!V$1,FALSE),".")</f>
        <v>78.958536585365863</v>
      </c>
      <c r="JR96">
        <f>IFERROR(VLOOKUP(CONCATENATE($G96, ".SP.DYN.LE00.IN"),AREA_WB_6ATTRS,Seq!W$1,FALSE),".")</f>
        <v>79.058536585365871</v>
      </c>
      <c r="JS96">
        <f>IFERROR(VLOOKUP(CONCATENATE($G96, ".SP.DYN.LE00.IN"),AREA_WB_6ATTRS,Seq!X$1,FALSE),".")</f>
        <v>79.260975609756116</v>
      </c>
      <c r="JT96">
        <f>IFERROR(VLOOKUP(CONCATENATE($G96, ".SP.DYN.LE00.IN"),AREA_WB_6ATTRS,Seq!Y$1,FALSE),".")</f>
        <v>79.263414634146358</v>
      </c>
      <c r="JU96">
        <f>IFERROR(VLOOKUP(CONCATENATE($G96, ".SP.DYN.LE00.IN"),AREA_WB_6ATTRS,Seq!Z$1,FALSE),".")</f>
        <v>80.163414634146349</v>
      </c>
      <c r="JV96">
        <f>IFERROR(VLOOKUP(CONCATENATE($G96, ".SP.DYN.LE00.IN"),AREA_WB_6ATTRS,Seq!AA$1,FALSE),".")</f>
        <v>80.114634146341473</v>
      </c>
      <c r="JW96">
        <f>IFERROR(VLOOKUP(CONCATENATE($G96, ".SP.DYN.LE00.IN"),AREA_WB_6ATTRS,Seq!AB$1,FALSE),".")</f>
        <v>80.514634146341479</v>
      </c>
      <c r="JX96">
        <f>IFERROR(VLOOKUP(CONCATENATE($G96, ".SP.DYN.LE00.IN"),AREA_WB_6ATTRS,Seq!AC$1,FALSE),".")</f>
        <v>80.814634146341476</v>
      </c>
      <c r="JY96">
        <f>IFERROR(VLOOKUP(CONCATENATE($G96, ".SP.DYN.LE00.IN"),AREA_WB_6ATTRS,Seq!AD$1,FALSE),".")</f>
        <v>80.868292682926835</v>
      </c>
      <c r="JZ96">
        <f>IFERROR(VLOOKUP(CONCATENATE($G96, ".SP.DYN.LE00.IN"),AREA_WB_6ATTRS,Seq!AE$1,FALSE),".")</f>
        <v>81.068292682926838</v>
      </c>
      <c r="KA96">
        <f>IFERROR(VLOOKUP(CONCATENATE($G96, ".SP.DYN.LE00.IN"),AREA_WB_6ATTRS,Seq!AF$1,FALSE),".")</f>
        <v>81.368292682926835</v>
      </c>
      <c r="KB96" t="str">
        <f>IFERROR(VLOOKUP(CONCATENATE($G96, ".SP.DYN.LE00.IN"),AREA_WB_6ATTRS,Seq!AG$1,FALSE),".")</f>
        <v>.</v>
      </c>
      <c r="KK96">
        <f t="shared" si="66"/>
        <v>402602</v>
      </c>
      <c r="KL96">
        <f t="shared" si="64"/>
        <v>15888</v>
      </c>
      <c r="KM96">
        <f t="shared" si="67"/>
        <v>153619715.71399906</v>
      </c>
      <c r="KN96">
        <f t="shared" si="68"/>
        <v>64700004.249386691</v>
      </c>
      <c r="KO96">
        <f t="shared" si="65"/>
        <v>0.15399999237060547</v>
      </c>
      <c r="KP96">
        <f>work!HA96</f>
        <v>7932</v>
      </c>
      <c r="KQ96">
        <f>work!HB96</f>
        <v>808</v>
      </c>
      <c r="KR96">
        <f>work!HC96</f>
        <v>2864</v>
      </c>
      <c r="KS96">
        <f>IF(ISNUMBER(work!HI96-work!HA96),work!HI96-work!HA96,".")</f>
        <v>7645</v>
      </c>
      <c r="KT96">
        <f>IF(ISNUMBER(work!HJ96-work!HB96),work!HJ96-work!HB96,".")</f>
        <v>1405</v>
      </c>
      <c r="KU96">
        <f>IF(ISNUMBER(work!HK96-work!HC96),work!HK96-work!HC96,".")</f>
        <v>3893</v>
      </c>
      <c r="KW96">
        <f>IFERROR(work!HR96/work!HV96,".")</f>
        <v>1.5818485523385302E-4</v>
      </c>
      <c r="KX96">
        <f>IFERROR(work!HS96/work!HW96,".")</f>
        <v>3.3318057636379662E-4</v>
      </c>
      <c r="KY96">
        <f>IFERROR(work!HT96/work!HX96,".")</f>
        <v>3.6437408579996212E-4</v>
      </c>
      <c r="KZ96">
        <f>IFERROR(work!HU96/work!HY96,".")</f>
        <v>1.3392998150014821E-3</v>
      </c>
    </row>
    <row r="97" spans="1:312">
      <c r="A97" s="24">
        <f t="shared" si="44"/>
        <v>97</v>
      </c>
      <c r="B97" s="24" t="str">
        <f t="shared" si="45"/>
        <v>InEM90</v>
      </c>
      <c r="C97" s="24" t="str">
        <f t="shared" si="46"/>
        <v>InOECD90</v>
      </c>
      <c r="D97" s="24" t="str">
        <f t="shared" si="47"/>
        <v>In67</v>
      </c>
      <c r="E97" s="25" t="s">
        <v>2480</v>
      </c>
      <c r="F97" s="26" t="str">
        <f t="shared" si="48"/>
        <v>Ireland</v>
      </c>
      <c r="G97" s="166" t="s">
        <v>1450</v>
      </c>
      <c r="H97" s="166" t="s">
        <v>5007</v>
      </c>
      <c r="I97" s="166" t="s">
        <v>5007</v>
      </c>
      <c r="J97" s="180" t="s">
        <v>5007</v>
      </c>
      <c r="K97" s="180" t="s">
        <v>5007</v>
      </c>
      <c r="L97" s="27">
        <f>IFERROR(VLOOKUP($F97,Area_FDI_84_96,Seq!B$1,FALSE),0)</f>
        <v>0</v>
      </c>
      <c r="M97" s="27">
        <f>IFERROR(VLOOKUP($F97,Area_FDI_84_96,Seq!C$1,FALSE),0)</f>
        <v>0</v>
      </c>
      <c r="N97" s="27">
        <f>IFERROR(VLOOKUP($F97,Area_FDI_84_96,Seq!D$1,FALSE),0)</f>
        <v>0</v>
      </c>
      <c r="O97" s="27">
        <f>IFERROR(VLOOKUP($F97,Area_FDI_84_96,Seq!E$1,FALSE),0)</f>
        <v>0</v>
      </c>
      <c r="P97" s="27">
        <f>IFERROR(VLOOKUP($F97,Area_FDI_84_96,Seq!F$1,FALSE),0)</f>
        <v>0</v>
      </c>
      <c r="Q97" s="27">
        <f>IFERROR(VLOOKUP($F97,Area_FDI_84_96,Seq!G$1,FALSE),0)</f>
        <v>0</v>
      </c>
      <c r="R97" s="27">
        <f>IFERROR(VLOOKUP($F97,Area_FDI_84_96,Seq!H$1,FALSE),0)</f>
        <v>0</v>
      </c>
      <c r="S97" s="27">
        <f>IFERROR(VLOOKUP($F97,Area_FDI_84_96,Seq!I$1,FALSE),0)</f>
        <v>250</v>
      </c>
      <c r="T97" s="27">
        <f>IFERROR(VALUE(VLOOKUP($E97,Area_FDI_92_95,Seq!B$1,FALSE)),0)</f>
        <v>100</v>
      </c>
      <c r="U97" s="27">
        <f>IFERROR(VALUE(VLOOKUP($E97,Area_FDI_92_95,Seq!C$1,FALSE)),0)</f>
        <v>150</v>
      </c>
      <c r="V97" s="27">
        <f>IFERROR(VALUE(VLOOKUP($E97,Area_FDI_92_95,Seq!D$1,FALSE)),0)</f>
        <v>0</v>
      </c>
      <c r="W97" s="27">
        <f>IFERROR(VALUE(VLOOKUP($E97,Area_FDI_92_95,Seq!E$1,FALSE)),0)</f>
        <v>90</v>
      </c>
      <c r="X97" s="27">
        <f>IFERROR(VALUE(VLOOKUP($E97,Area_FDI_96_99,Seq!B$1,FALSE)),0)</f>
        <v>1003</v>
      </c>
      <c r="Y97" s="27">
        <f>IFERROR(VALUE(VLOOKUP($E97,Area_FDI_96_99,Seq!C$1,FALSE)),0)</f>
        <v>30</v>
      </c>
      <c r="Z97" s="27">
        <f>IFERROR(VALUE(VLOOKUP($E97,Area_FDI_96_99,Seq!D$1,FALSE)),0)</f>
        <v>0</v>
      </c>
      <c r="AA97" s="27">
        <f>IFERROR(VALUE(VLOOKUP($E97,Area_FDI_96_99,Seq!E$1,FALSE)),0)</f>
        <v>305</v>
      </c>
      <c r="AB97" s="27">
        <f t="shared" si="49"/>
        <v>76</v>
      </c>
      <c r="AC97" s="27">
        <f t="shared" si="50"/>
        <v>129</v>
      </c>
      <c r="AD97" s="27">
        <f t="shared" si="51"/>
        <v>1322</v>
      </c>
      <c r="AE97" s="27">
        <f t="shared" si="52"/>
        <v>1061</v>
      </c>
      <c r="AF97" s="27">
        <f t="shared" si="53"/>
        <v>456</v>
      </c>
      <c r="AG97" s="27">
        <f t="shared" si="54"/>
        <v>973</v>
      </c>
      <c r="AH97" s="27">
        <f t="shared" si="55"/>
        <v>2402</v>
      </c>
      <c r="AI97" s="27">
        <f t="shared" si="56"/>
        <v>6103</v>
      </c>
      <c r="AJ97" s="27">
        <f t="shared" si="57"/>
        <v>19829</v>
      </c>
      <c r="AK97" s="27">
        <f t="shared" si="58"/>
        <v>10125</v>
      </c>
      <c r="AL97" s="27">
        <f t="shared" si="59"/>
        <v>6638</v>
      </c>
      <c r="AM97" s="27"/>
      <c r="AN97" s="27"/>
      <c r="AO97" s="27"/>
      <c r="AP97" s="27"/>
      <c r="AQ97" s="27"/>
      <c r="AR97" s="27"/>
      <c r="AS97" s="27"/>
      <c r="AT97" s="27" t="str">
        <f>IFERROR(work!D97+work!AP97,".")</f>
        <v>.</v>
      </c>
      <c r="AU97" s="27" t="str">
        <f>IFERROR(work!E97+work!AQ97,".")</f>
        <v>.</v>
      </c>
      <c r="AV97" s="27" t="str">
        <f>IFERROR(work!F97+work!AR97,".")</f>
        <v>.</v>
      </c>
      <c r="AW97" s="27" t="str">
        <f>IFERROR(work!G97+work!AS97,".")</f>
        <v>.</v>
      </c>
      <c r="AX97" s="27" t="str">
        <f>IFERROR(work!H97+work!AT97,".")</f>
        <v>.</v>
      </c>
      <c r="AY97" s="27" t="str">
        <f>IFERROR(work!I97+work!AU97,".")</f>
        <v>.</v>
      </c>
      <c r="AZ97" s="27" t="str">
        <f>IFERROR(work!J97+work!AV97,".")</f>
        <v>.</v>
      </c>
      <c r="BA97" s="27" t="str">
        <f>IFERROR(work!K97+work!AW97,".")</f>
        <v>.</v>
      </c>
      <c r="BB97" s="27" t="str">
        <f>IFERROR(work!L97+work!AX97,".")</f>
        <v>.</v>
      </c>
      <c r="BC97" s="27" t="str">
        <f>IFERROR(work!M97+work!AY97,".")</f>
        <v>.</v>
      </c>
      <c r="BD97" s="27" t="str">
        <f>IFERROR(work!N97+work!AZ97,".")</f>
        <v>.</v>
      </c>
      <c r="BE97" s="27" t="str">
        <f>IFERROR(work!O97+work!BA97,".")</f>
        <v>.</v>
      </c>
      <c r="BF97" s="27" t="str">
        <f>IFERROR(work!P97+work!BB97,".")</f>
        <v>.</v>
      </c>
      <c r="BG97" s="27" t="str">
        <f>IFERROR(work!Q97+work!BC97,".")</f>
        <v>.</v>
      </c>
      <c r="BH97" s="27" t="str">
        <f>IFERROR(work!R97+work!BD97,".")</f>
        <v>.</v>
      </c>
      <c r="BI97" s="27" t="str">
        <f>IFERROR(work!S97+work!BE97,".")</f>
        <v>.</v>
      </c>
      <c r="BJ97" s="27" t="str">
        <f>IFERROR(work!T97+work!BF97,".")</f>
        <v>.</v>
      </c>
      <c r="BK97" s="27" t="str">
        <f>IFERROR(work!U97+work!BG97,".")</f>
        <v>.</v>
      </c>
      <c r="BL97" s="27" t="str">
        <f>IFERROR(work!V97+work!BH97,".")</f>
        <v>.</v>
      </c>
      <c r="BM97" s="27" t="str">
        <f>IFERROR(work!W97+work!BI97,".")</f>
        <v>.</v>
      </c>
      <c r="BN97" s="27">
        <f>IFERROR(work!X97+work!BJ97,".")</f>
        <v>129599938.74980238</v>
      </c>
      <c r="BO97" s="27">
        <f>IFERROR(work!Y97+work!BK97,".")</f>
        <v>140014680.46159485</v>
      </c>
      <c r="BP97" s="27">
        <f>IFERROR(work!Z97+work!BL97,".")</f>
        <v>152426231.35758772</v>
      </c>
      <c r="BQ97" s="27">
        <f>IFERROR(work!AA97+work!BM97,".")</f>
        <v>167036906.46755773</v>
      </c>
      <c r="BR97" s="27">
        <f>IFERROR(work!AB97+work!BN97,".")</f>
        <v>183277379.33576709</v>
      </c>
      <c r="BS97" s="27">
        <f>IFERROR(work!AC97+work!BO97,".")</f>
        <v>203285699.81994817</v>
      </c>
      <c r="BT97" s="27">
        <f>IFERROR(work!AD97+work!BP97,".")</f>
        <v>228186314.80309725</v>
      </c>
      <c r="BU97" s="27">
        <f>IFERROR(work!AE97+work!BQ97,".")</f>
        <v>259410512.69944859</v>
      </c>
      <c r="BV97" s="27">
        <f>IFERROR(work!AF97+work!BR97,".")</f>
        <v>282586113.19312483</v>
      </c>
      <c r="BW97" s="27">
        <f>IFERROR(work!AG97+work!BS97,".")</f>
        <v>306424536.64644051</v>
      </c>
      <c r="BX97" s="27">
        <f>IFERROR(work!AH97+work!BT97,".")</f>
        <v>336949626.55597574</v>
      </c>
      <c r="BY97" s="27">
        <f>IFERROR(work!AI97+work!BU97,".")</f>
        <v>366401859.84153467</v>
      </c>
      <c r="BZ97" s="27"/>
      <c r="CA97" s="27"/>
      <c r="CB97" s="27"/>
      <c r="CC97" s="27"/>
      <c r="CD97" s="27"/>
      <c r="CE97" s="27"/>
      <c r="CF97" s="27" t="str">
        <f>IFERROR(work!AP97-work!D97,".")</f>
        <v>.</v>
      </c>
      <c r="CG97" s="27" t="str">
        <f>IFERROR(work!AQ97-work!E97,".")</f>
        <v>.</v>
      </c>
      <c r="CH97" s="27" t="str">
        <f>IFERROR(work!AR97-work!F97,".")</f>
        <v>.</v>
      </c>
      <c r="CI97" s="27" t="str">
        <f>IFERROR(work!AS97-work!G97,".")</f>
        <v>.</v>
      </c>
      <c r="CJ97" s="27" t="str">
        <f>IFERROR(work!AT97-work!H97,".")</f>
        <v>.</v>
      </c>
      <c r="CK97" s="27" t="str">
        <f>IFERROR(work!AU97-work!I97,".")</f>
        <v>.</v>
      </c>
      <c r="CL97" s="27" t="str">
        <f>IFERROR(work!AV97-work!J97,".")</f>
        <v>.</v>
      </c>
      <c r="CM97" s="27" t="str">
        <f>IFERROR(work!AW97-work!K97,".")</f>
        <v>.</v>
      </c>
      <c r="CN97" s="27" t="str">
        <f>IFERROR(work!AX97-work!L97,".")</f>
        <v>.</v>
      </c>
      <c r="CO97" s="27" t="str">
        <f>IFERROR(work!AY97-work!M97,".")</f>
        <v>.</v>
      </c>
      <c r="CP97" s="27" t="str">
        <f>IFERROR(work!AZ97-work!N97,".")</f>
        <v>.</v>
      </c>
      <c r="CQ97" s="27" t="str">
        <f>IFERROR(work!BA97-work!O97,".")</f>
        <v>.</v>
      </c>
      <c r="CR97" s="27" t="str">
        <f>IFERROR(work!BB97-work!P97,".")</f>
        <v>.</v>
      </c>
      <c r="CS97" s="27" t="str">
        <f>IFERROR(work!BC97-work!Q97,".")</f>
        <v>.</v>
      </c>
      <c r="CT97" s="27" t="str">
        <f>IFERROR(work!BD97-work!R97,".")</f>
        <v>.</v>
      </c>
      <c r="CU97" s="27" t="str">
        <f>IFERROR(work!BE97-work!S97,".")</f>
        <v>.</v>
      </c>
      <c r="CV97" s="27" t="str">
        <f>IFERROR(work!BF97-work!T97,".")</f>
        <v>.</v>
      </c>
      <c r="CW97" s="27" t="str">
        <f>IFERROR(work!BG97-work!U97,".")</f>
        <v>.</v>
      </c>
      <c r="CX97" s="27" t="str">
        <f>IFERROR(work!BH97-work!V97,".")</f>
        <v>.</v>
      </c>
      <c r="CY97" s="27" t="str">
        <f>IFERROR(work!BI97-work!W97,".")</f>
        <v>.</v>
      </c>
      <c r="CZ97" s="27">
        <f>IFERROR(work!BJ97-work!X97,".")</f>
        <v>-110095048.08995348</v>
      </c>
      <c r="DA97" s="27">
        <f>IFERROR(work!BK97-work!Y97,".")</f>
        <v>-119574990.2858607</v>
      </c>
      <c r="DB97" s="27">
        <f>IFERROR(work!BL97-work!Z97,".")</f>
        <v>-130786099.42788628</v>
      </c>
      <c r="DC97" s="27">
        <f>IFERROR(work!BM97-work!AA97,".")</f>
        <v>-144496657.39646327</v>
      </c>
      <c r="DD97" s="27">
        <f>IFERROR(work!BN97-work!AB97,".")</f>
        <v>-159721074.47852147</v>
      </c>
      <c r="DE97" s="27">
        <f>IFERROR(work!BO97-work!AC97,".")</f>
        <v>-178471579.27535459</v>
      </c>
      <c r="DF97" s="27">
        <f>IFERROR(work!BP97-work!AD97,".")</f>
        <v>-202054138.73730737</v>
      </c>
      <c r="DG97" s="27">
        <f>IFERROR(work!BQ97-work!AE97,".")</f>
        <v>-231924085.24369496</v>
      </c>
      <c r="DH97" s="27">
        <f>IFERROR(work!BR97-work!AF97,".")</f>
        <v>-255916606.1525597</v>
      </c>
      <c r="DI97" s="27">
        <f>IFERROR(work!BS97-work!AG97,".")</f>
        <v>-281620432.87904811</v>
      </c>
      <c r="DJ97" s="27">
        <f>IFERROR(work!BT97-work!AH97,".")</f>
        <v>-312252019.80016369</v>
      </c>
      <c r="DK97" s="27">
        <f>IFERROR(work!BU97-work!AI97,".")</f>
        <v>-341877136.33301324</v>
      </c>
      <c r="DL97" s="27"/>
      <c r="DM97" s="27"/>
      <c r="DN97" s="27"/>
      <c r="DO97" s="27"/>
      <c r="DP97" s="27"/>
      <c r="DQ97" s="27"/>
      <c r="DR97" s="27"/>
      <c r="DS97" s="27">
        <f>IFERROR(work!DO97-work!CC97,".")</f>
        <v>0.19600000381469726</v>
      </c>
      <c r="DT97" s="27">
        <f>IFERROR(work!DP97-work!CD97,".")</f>
        <v>0.19500000381469726</v>
      </c>
      <c r="DU97" s="27">
        <f>IFERROR(work!DQ97-work!CE97,".")</f>
        <v>0.19500000381469726</v>
      </c>
      <c r="DV97" s="27">
        <f>IFERROR(work!DR97-work!CF97,".")</f>
        <v>0.19400000381469726</v>
      </c>
      <c r="DW97" s="27">
        <f>IFERROR(work!DS97-work!CG97,".")</f>
        <v>0.19400000381469726</v>
      </c>
      <c r="DX97" s="27">
        <f>IFERROR(work!DT97-work!CH97,".")</f>
        <v>0.19300000381469726</v>
      </c>
      <c r="DY97" s="27">
        <f>IFERROR(work!DU97-work!CI97,".")</f>
        <v>0.19200000381469726</v>
      </c>
      <c r="DZ97" s="27">
        <f>IFERROR(work!DV97-work!CJ97,".")</f>
        <v>0.19100000381469726</v>
      </c>
      <c r="EA97" s="27">
        <f>IFERROR(work!DW97-work!CK97,".")</f>
        <v>0.19000000381469725</v>
      </c>
      <c r="EB97" s="27">
        <f>IFERROR(work!DX97-work!CL97,".")</f>
        <v>0.18900000381469725</v>
      </c>
      <c r="EC97" s="27">
        <f>IFERROR(work!DY97-work!CM97,".")</f>
        <v>0.18700000381469725</v>
      </c>
      <c r="ED97" s="27">
        <f>IFERROR(work!DZ97-work!CN97,".")</f>
        <v>0.18500000381469728</v>
      </c>
      <c r="EE97" s="27">
        <f>IFERROR(work!EA97-work!CO97,".")</f>
        <v>0.18400000381469728</v>
      </c>
      <c r="EF97" s="27">
        <f>IFERROR(work!EB97-work!CP97,".")</f>
        <v>0.19899999237060548</v>
      </c>
      <c r="EG97" s="27">
        <f>IFERROR(work!EC97-work!CQ97,".")</f>
        <v>0.20299999618530273</v>
      </c>
      <c r="EH97" s="27">
        <f>IFERROR(work!ED97-work!CR97,".")</f>
        <v>0.21900000762939453</v>
      </c>
      <c r="EI97" s="27">
        <f>IFERROR(work!EE97-work!CS97,".")</f>
        <v>0.24400000000000002</v>
      </c>
      <c r="EJ97" s="27">
        <f>IFERROR(work!EF97-work!CT97,".")</f>
        <v>0.23999999237060546</v>
      </c>
      <c r="EK97" s="27">
        <f>IFERROR(work!EG97-work!CU97,".")</f>
        <v>0.21799999237060547</v>
      </c>
      <c r="EL97" s="27">
        <f>IFERROR(work!EH97-work!CV97,".")</f>
        <v>0.192</v>
      </c>
      <c r="EM97" s="27">
        <f>IFERROR(work!EI97-work!CW97,".")</f>
        <v>0.20000000381469726</v>
      </c>
      <c r="EN97" s="27">
        <f>IFERROR(work!EJ97-work!CX97,".")</f>
        <v>0.21399999237060544</v>
      </c>
      <c r="EO97" s="27">
        <f>IFERROR(work!EK97-work!CY97,".")</f>
        <v>0.22800000000000001</v>
      </c>
      <c r="EP97" s="27">
        <f>IFERROR(work!EL97-work!CZ97,".")</f>
        <v>0.24799999237060549</v>
      </c>
      <c r="EQ97" s="27">
        <f>IFERROR(work!EM97-work!DA97,".")</f>
        <v>0.25700000381469729</v>
      </c>
      <c r="ER97" s="27">
        <f>IFERROR(work!EN97-work!DB97,".")</f>
        <v>0.2559999923706055</v>
      </c>
      <c r="ES97" s="27">
        <f>IFERROR(work!EO97-work!DC97,".")</f>
        <v>0.26600000762939452</v>
      </c>
      <c r="ET97" s="27">
        <f>IFERROR(work!EP97-work!DD97,".")</f>
        <v>0.27200000762939452</v>
      </c>
      <c r="EU97" s="27">
        <f>IFERROR(work!EQ97-work!DE97,".")</f>
        <v>0.28499999237060547</v>
      </c>
      <c r="EV97" s="27">
        <f>IFERROR(work!ER97-work!DF97,".")</f>
        <v>0.307</v>
      </c>
      <c r="EW97" s="27">
        <f>IFERROR(work!ES97-work!DG97,".")</f>
        <v>0.32000000762939451</v>
      </c>
      <c r="EX97" s="27">
        <f>IFERROR(work!ET97-work!DH97,".")</f>
        <v>0.31600000762939451</v>
      </c>
      <c r="EY97" s="27"/>
      <c r="EZ97" s="27"/>
      <c r="FA97" s="27"/>
      <c r="FB97" s="27"/>
      <c r="FC97" s="27"/>
      <c r="FD97" s="27"/>
      <c r="FE97" s="27">
        <f>IF(ISNUMBER(work!GZ97/work!HD97),work!GZ97/work!HD97,".")</f>
        <v>2.5448028673835123E-4</v>
      </c>
      <c r="FF97" s="27">
        <f>IF(ISNUMBER(work!HA97/work!HE97),work!HA97/work!HE97,".")</f>
        <v>1.6261837262373903E-4</v>
      </c>
      <c r="FG97" s="27">
        <f>IF(ISNUMBER(work!HB97/work!HF97),work!HB97/work!HF97,".")</f>
        <v>3.4122665778320657E-4</v>
      </c>
      <c r="FH97" s="27">
        <f>IF(ISNUMBER(work!HC97/work!HG97),work!HC97/work!HG97,".")</f>
        <v>4.8152399772250171E-4</v>
      </c>
      <c r="FI97" s="27">
        <f>IF(ISNUMBER((work!HA97+work!HB97)/(work!HE97+work!HF97)),(work!HA97+work!HB97)/(work!HE97+work!HF97),".")</f>
        <v>2.1773439509190979E-4</v>
      </c>
      <c r="FJ97" s="27">
        <f>IF(ISNUMBER(work!HH97/work!HL97),work!HH97/work!HL97,".")</f>
        <v>8.4105673451710693E-4</v>
      </c>
      <c r="FK97" s="27">
        <f>IF(ISNUMBER(work!HI97/work!HM97),work!HI97/work!HM97,".")</f>
        <v>1.3609218421660249E-4</v>
      </c>
      <c r="FL97" s="27">
        <f>IF(ISNUMBER(work!HJ97/work!HN97),work!HJ97/work!HN97,".")</f>
        <v>7.588644423842121E-4</v>
      </c>
      <c r="FM97" s="27">
        <f>IF(ISNUMBER(work!HK97/work!HO97),work!HK97/work!HO97,".")</f>
        <v>2.483357307128915E-3</v>
      </c>
      <c r="FN97" s="27">
        <f>IF(ISNUMBER((work!HI97+work!HJ97)/(work!HM97+work!HN97)),(work!HI97+work!HJ97)/(work!HM97+work!HN97),".")</f>
        <v>3.8698179958256823E-4</v>
      </c>
      <c r="FO97" s="27" t="s">
        <v>5007</v>
      </c>
      <c r="FP97" s="27" t="s">
        <v>5007</v>
      </c>
      <c r="FQ97" s="27" t="s">
        <v>5007</v>
      </c>
      <c r="FR97" s="27" t="s">
        <v>5007</v>
      </c>
      <c r="FS97" s="27" t="s">
        <v>5007</v>
      </c>
      <c r="FT97" s="27">
        <f>work!GM97</f>
        <v>2.9403116730373417E-4</v>
      </c>
      <c r="FU97" s="27">
        <f>work!GN97</f>
        <v>2.8524159963489077E-4</v>
      </c>
      <c r="FV97" s="27">
        <f>work!GO97</f>
        <v>4.344615546328901E-3</v>
      </c>
      <c r="FW97" s="27" t="s">
        <v>5007</v>
      </c>
      <c r="FX97" s="27"/>
      <c r="FY97" s="27">
        <f t="shared" si="60"/>
        <v>8288.4480000000003</v>
      </c>
      <c r="FZ97">
        <f t="shared" si="62"/>
        <v>76</v>
      </c>
      <c r="GA97">
        <f>work!HC97</f>
        <v>131</v>
      </c>
      <c r="GB97">
        <f>IF(ISNUMBER(work!HA97+work!HB97),work!HA97+work!HB97,".")</f>
        <v>366</v>
      </c>
      <c r="GC97">
        <f>IF(ISNUMBER(work!HK97-work!HC97),work!HK97-work!HC97,".")</f>
        <v>1111</v>
      </c>
      <c r="GD97">
        <f>IF(ISNUMBER(work!HI97+work!HJ97-work!HA97-work!HB97),(work!HI97+work!HJ97-work!HA97-work!HB97),".")</f>
        <v>334</v>
      </c>
      <c r="GH97">
        <f>work!GQ97</f>
        <v>1000</v>
      </c>
      <c r="GI97">
        <f>work!GR97</f>
        <v>1000</v>
      </c>
      <c r="GJ97">
        <f>work!GZ97</f>
        <v>497</v>
      </c>
      <c r="GK97">
        <f>work!HH97</f>
        <v>1942</v>
      </c>
      <c r="GL97">
        <f t="shared" si="61"/>
        <v>16460.317649717814</v>
      </c>
      <c r="GM97" t="str">
        <f>IFERROR(VLOOKUP($F97,AREA_EM_ALLYEAR,Seq!B$1,FALSE),".")</f>
        <v>.</v>
      </c>
      <c r="GN97" t="str">
        <f>IFERROR(VLOOKUP($F97,AREA_EM_ALLYEAR,Seq!C$1,FALSE),".")</f>
        <v>.</v>
      </c>
      <c r="GO97" t="str">
        <f>IFERROR(VLOOKUP($F97,AREA_EM_ALLYEAR,Seq!D$1,FALSE),".")</f>
        <v>.</v>
      </c>
      <c r="GP97" t="str">
        <f>IFERROR(VLOOKUP($F97,AREA_EM_ALLYEAR,Seq!E$1,FALSE),".")</f>
        <v>.</v>
      </c>
      <c r="GQ97" t="str">
        <f>IFERROR(VLOOKUP($F97,AREA_EM_ALLYEAR,Seq!F$1,FALSE),".")</f>
        <v>.</v>
      </c>
      <c r="GR97" t="str">
        <f>IFERROR(VLOOKUP($F97,AREA_EM_ALLYEAR,Seq!G$1,FALSE),".")</f>
        <v>.</v>
      </c>
      <c r="GS97" t="str">
        <f>IFERROR(VLOOKUP($F97,AREA_EM_ALLYEAR,Seq!H$1,FALSE),".")</f>
        <v>.</v>
      </c>
      <c r="GT97" t="str">
        <f>IFERROR(VLOOKUP($F97,AREA_EM_ALLYEAR,Seq!I$1,FALSE),".")</f>
        <v>.</v>
      </c>
      <c r="GU97" t="str">
        <f>IFERROR(VLOOKUP($F97,AREA_EM_ALLYEAR,Seq!J$1,FALSE),".")</f>
        <v>.</v>
      </c>
      <c r="GV97" t="str">
        <f>IFERROR(VLOOKUP($F97,AREA_EM_ALLYEAR,Seq!K$1,FALSE),".")</f>
        <v>.</v>
      </c>
      <c r="GW97" t="str">
        <f>IFERROR(VLOOKUP($F97,AREA_EM_ALLYEAR,Seq!L$1,FALSE),".")</f>
        <v>.</v>
      </c>
      <c r="GX97" t="str">
        <f>IFERROR(VLOOKUP($F97,AREA_EM_ALLYEAR,Seq!M$1,FALSE),".")</f>
        <v>.</v>
      </c>
      <c r="GY97" t="str">
        <f>IFERROR(VLOOKUP($F97,AREA_EM_ALLYEAR,Seq!N$1,FALSE),".")</f>
        <v>.</v>
      </c>
      <c r="GZ97" t="str">
        <f>IFERROR(VLOOKUP($F97,AREA_EM_ALLYEAR,Seq!O$1,FALSE),".")</f>
        <v>.</v>
      </c>
      <c r="HA97" t="str">
        <f t="shared" si="63"/>
        <v>.</v>
      </c>
      <c r="HK97" s="139">
        <f>IFERROR(VLOOKUP(CONCATENATE($G97, ".SP.DYN.LE00.IN"),AREA_WB_6ATTRS,Seq!B$1,FALSE)-VLOOKUP("CHN.SP.DYN.LE00.IN",AREA_WB_6ATTRS,Seq!B$1,FALSE),".")</f>
        <v>5.555560975609751</v>
      </c>
      <c r="HL97" s="139">
        <f>IFERROR(VLOOKUP(CONCATENATE($G97, ".SP.DYN.LE00.IN"),AREA_WB_6ATTRS,Seq!C$1,FALSE)-VLOOKUP("CHN.SP.DYN.LE00.IN",AREA_WB_6ATTRS,Seq!C$1,FALSE),".")</f>
        <v>5.5148536585365804</v>
      </c>
      <c r="HM97" s="139">
        <f>IFERROR(VLOOKUP(CONCATENATE($G97, ".SP.DYN.LE00.IN"),AREA_WB_6ATTRS,Seq!D$1,FALSE)-VLOOKUP("CHN.SP.DYN.LE00.IN",AREA_WB_6ATTRS,Seq!D$1,FALSE),".")</f>
        <v>5.468878048780482</v>
      </c>
      <c r="HN97" s="139">
        <f>IFERROR(VLOOKUP(CONCATENATE($G97, ".SP.DYN.LE00.IN"),AREA_WB_6ATTRS,Seq!E$1,FALSE)-VLOOKUP("CHN.SP.DYN.LE00.IN",AREA_WB_6ATTRS,Seq!E$1,FALSE),".")</f>
        <v>5.4225365853658616</v>
      </c>
      <c r="HO97" s="139">
        <f>IFERROR(VLOOKUP(CONCATENATE($G97, ".SP.DYN.LE00.IN"),AREA_WB_6ATTRS,Seq!F$1,FALSE)-VLOOKUP("CHN.SP.DYN.LE00.IN",AREA_WB_6ATTRS,Seq!F$1,FALSE),".")</f>
        <v>5.3753170731707343</v>
      </c>
      <c r="HP97" s="139">
        <f>IFERROR(VLOOKUP(CONCATENATE($G97, ".SP.DYN.LE00.IN"),AREA_WB_6ATTRS,Seq!G$1,FALSE)-VLOOKUP("CHN.SP.DYN.LE00.IN",AREA_WB_6ATTRS,Seq!G$1,FALSE),".")</f>
        <v>5.3277560975609646</v>
      </c>
      <c r="HQ97" s="139">
        <f>IFERROR(VLOOKUP(CONCATENATE($G97, ".SP.DYN.LE00.IN"),AREA_WB_6ATTRS,Seq!H$1,FALSE)-VLOOKUP("CHN.SP.DYN.LE00.IN",AREA_WB_6ATTRS,Seq!H$1,FALSE),".")</f>
        <v>5.2893170731707215</v>
      </c>
      <c r="HR97" s="139">
        <f>IFERROR(VLOOKUP(CONCATENATE($G97, ".SP.DYN.LE00.IN"),AREA_WB_6ATTRS,Seq!I$1,FALSE)-VLOOKUP("CHN.SP.DYN.LE00.IN",AREA_WB_6ATTRS,Seq!I$1,FALSE),".")</f>
        <v>5.2659999999999769</v>
      </c>
      <c r="HS97" s="139">
        <f>IFERROR(VLOOKUP(CONCATENATE($G97, ".SP.DYN.LE00.IN"),AREA_WB_6ATTRS,Seq!J$1,FALSE)-VLOOKUP("CHN.SP.DYN.LE00.IN",AREA_WB_6ATTRS,Seq!J$1,FALSE),".")</f>
        <v>5.2593170731707346</v>
      </c>
      <c r="HT97" s="139">
        <f>IFERROR(VLOOKUP(CONCATENATE($G97, ".SP.DYN.LE00.IN"),AREA_WB_6ATTRS,Seq!K$1,FALSE)-VLOOKUP("CHN.SP.DYN.LE00.IN",AREA_WB_6ATTRS,Seq!K$1,FALSE),".")</f>
        <v>5.2686829268292712</v>
      </c>
      <c r="HU97" s="139">
        <f>IFERROR(VLOOKUP(CONCATENATE($G97, ".SP.DYN.LE00.IN"),AREA_WB_6ATTRS,Seq!L$1,FALSE)-VLOOKUP("CHN.SP.DYN.LE00.IN",AREA_WB_6ATTRS,Seq!L$1,FALSE),".")</f>
        <v>5.2815853658536724</v>
      </c>
      <c r="HV97" s="139">
        <f>IFERROR(VLOOKUP(CONCATENATE($G97, ".SP.DYN.LE00.IN"),AREA_WB_6ATTRS,Seq!M$1,FALSE)-VLOOKUP("CHN.SP.DYN.LE00.IN",AREA_WB_6ATTRS,Seq!M$1,FALSE),".")</f>
        <v>5.2865121951219436</v>
      </c>
      <c r="HW97" s="139">
        <f>IFERROR(VLOOKUP(CONCATENATE($G97, ".SP.DYN.LE00.IN"),AREA_WB_6ATTRS,Seq!N$1,FALSE)-VLOOKUP("CHN.SP.DYN.LE00.IN",AREA_WB_6ATTRS,Seq!N$1,FALSE),".")</f>
        <v>5.2744146341463534</v>
      </c>
      <c r="HX97" s="139">
        <f>IFERROR(VLOOKUP(CONCATENATE($G97, ".SP.DYN.LE00.IN"),AREA_WB_6ATTRS,Seq!O$1,FALSE)-VLOOKUP("CHN.SP.DYN.LE00.IN",AREA_WB_6ATTRS,Seq!O$1,FALSE),".")</f>
        <v>5.2418048780487965</v>
      </c>
      <c r="HY97" s="139">
        <f>IFERROR(VLOOKUP(CONCATENATE($G97, ".SP.DYN.LE00.IN"),AREA_WB_6ATTRS,Seq!P$1,FALSE)-VLOOKUP("CHN.SP.DYN.LE00.IN",AREA_WB_6ATTRS,Seq!P$1,FALSE),".")</f>
        <v>5.1947073170731812</v>
      </c>
      <c r="HZ97" s="139">
        <f>IFERROR(VLOOKUP(CONCATENATE($G97, ".SP.DYN.LE00.IN"),AREA_WB_6ATTRS,Seq!Q$1,FALSE)-VLOOKUP("CHN.SP.DYN.LE00.IN",AREA_WB_6ATTRS,Seq!Q$1,FALSE),".")</f>
        <v>5.1461219512195129</v>
      </c>
      <c r="IA97" s="139">
        <f>IFERROR(VLOOKUP(CONCATENATE($G97, ".SP.DYN.LE00.IN"),AREA_WB_6ATTRS,Seq!R$1,FALSE)-VLOOKUP("CHN.SP.DYN.LE00.IN",AREA_WB_6ATTRS,Seq!R$1,FALSE),".")</f>
        <v>5.1863414634146352</v>
      </c>
      <c r="IB97" s="139">
        <f>IFERROR(VLOOKUP(CONCATENATE($G97, ".SP.DYN.LE00.IN"),AREA_WB_6ATTRS,Seq!S$1,FALSE)-VLOOKUP("CHN.SP.DYN.LE00.IN",AREA_WB_6ATTRS,Seq!S$1,FALSE),".")</f>
        <v>5.2034390243902493</v>
      </c>
      <c r="IC97" s="139">
        <f>IFERROR(VLOOKUP(CONCATENATE($G97, ".SP.DYN.LE00.IN"),AREA_WB_6ATTRS,Seq!T$1,FALSE)-VLOOKUP("CHN.SP.DYN.LE00.IN",AREA_WB_6ATTRS,Seq!T$1,FALSE),".")</f>
        <v>5.2682682926829187</v>
      </c>
      <c r="ID97" s="139">
        <f>IFERROR(VLOOKUP(CONCATENATE($G97, ".SP.DYN.LE00.IN"),AREA_WB_6ATTRS,Seq!U$1,FALSE)-VLOOKUP("CHN.SP.DYN.LE00.IN",AREA_WB_6ATTRS,Seq!U$1,FALSE),".")</f>
        <v>4.9902682926829272</v>
      </c>
      <c r="IE97" s="139">
        <f>IFERROR(VLOOKUP(CONCATENATE($G97, ".SP.DYN.LE00.IN"),AREA_WB_6ATTRS,Seq!V$1,FALSE)-VLOOKUP("CHN.SP.DYN.LE00.IN",AREA_WB_6ATTRS,Seq!V$1,FALSE),".")</f>
        <v>5.2990243902439005</v>
      </c>
      <c r="IF97" s="139">
        <f>IFERROR(VLOOKUP(CONCATENATE($G97, ".SP.DYN.LE00.IN"),AREA_WB_6ATTRS,Seq!W$1,FALSE)-VLOOKUP("CHN.SP.DYN.LE00.IN",AREA_WB_6ATTRS,Seq!W$1,FALSE),".")</f>
        <v>5.7342195121951249</v>
      </c>
      <c r="IG97" s="139">
        <f>IFERROR(VLOOKUP(CONCATENATE($G97, ".SP.DYN.LE00.IN"),AREA_WB_6ATTRS,Seq!X$1,FALSE)-VLOOKUP("CHN.SP.DYN.LE00.IN",AREA_WB_6ATTRS,Seq!X$1,FALSE),".")</f>
        <v>6.0571463414634223</v>
      </c>
      <c r="IH97" s="139">
        <f>IFERROR(VLOOKUP(CONCATENATE($G97, ".SP.DYN.LE00.IN"),AREA_WB_6ATTRS,Seq!Y$1,FALSE)-VLOOKUP("CHN.SP.DYN.LE00.IN",AREA_WB_6ATTRS,Seq!Y$1,FALSE),".")</f>
        <v>6.1526829268292715</v>
      </c>
      <c r="II97" s="139">
        <f>IFERROR(VLOOKUP(CONCATENATE($G97, ".SP.DYN.LE00.IN"),AREA_WB_6ATTRS,Seq!Z$1,FALSE)-VLOOKUP("CHN.SP.DYN.LE00.IN",AREA_WB_6ATTRS,Seq!Z$1,FALSE),".")</f>
        <v>6.2361951219512264</v>
      </c>
      <c r="IJ97" s="139">
        <f>IFERROR(VLOOKUP(CONCATENATE($G97, ".SP.DYN.LE00.IN"),AREA_WB_6ATTRS,Seq!AA$1,FALSE)-VLOOKUP("CHN.SP.DYN.LE00.IN",AREA_WB_6ATTRS,Seq!AA$1,FALSE),".")</f>
        <v>6.3081951219512149</v>
      </c>
      <c r="IK97" s="139">
        <f>IFERROR(VLOOKUP(CONCATENATE($G97, ".SP.DYN.LE00.IN"),AREA_WB_6ATTRS,Seq!AB$1,FALSE)-VLOOKUP("CHN.SP.DYN.LE00.IN",AREA_WB_6ATTRS,Seq!AB$1,FALSE),".")</f>
        <v>6.3707560975609709</v>
      </c>
      <c r="IL97" s="139">
        <f>IFERROR(VLOOKUP(CONCATENATE($G97, ".SP.DYN.LE00.IN"),AREA_WB_6ATTRS,Seq!AC$1,FALSE)-VLOOKUP("CHN.SP.DYN.LE00.IN",AREA_WB_6ATTRS,Seq!AC$1,FALSE),".")</f>
        <v>6.4288780487805042</v>
      </c>
      <c r="IM97" s="139">
        <f>IFERROR(VLOOKUP(CONCATENATE($G97, ".SP.DYN.LE00.IN"),AREA_WB_6ATTRS,Seq!AD$1,FALSE)-VLOOKUP("CHN.SP.DYN.LE00.IN",AREA_WB_6ATTRS,Seq!AD$1,FALSE),".")</f>
        <v>6.3061219512195237</v>
      </c>
      <c r="IN97" s="139">
        <f>IFERROR(VLOOKUP(CONCATENATE($G97, ".SP.DYN.LE00.IN"),AREA_WB_6ATTRS,Seq!AE$1,FALSE)-VLOOKUP("CHN.SP.DYN.LE00.IN",AREA_WB_6ATTRS,Seq!AE$1,FALSE),".")</f>
        <v>6.9819024390243953</v>
      </c>
      <c r="IO97" s="139">
        <f>IFERROR(VLOOKUP(CONCATENATE($G97, ".SP.DYN.LE00.IN"),AREA_WB_6ATTRS,Seq!AF$1,FALSE)-VLOOKUP("CHN.SP.DYN.LE00.IN",AREA_WB_6ATTRS,Seq!AF$1,FALSE),".")</f>
        <v>7.0188536585365711</v>
      </c>
      <c r="IP97" s="139" t="str">
        <f>IFERROR(VLOOKUP(CONCATENATE($G97, ".SP.DYN.LE00.IN"),AREA_WB_6ATTRS,Seq!AG$1,FALSE)-VLOOKUP("CHN.SP.DYN.LE00.IN",AREA_WB_6ATTRS,Seq!AG$1,FALSE),".")</f>
        <v>.</v>
      </c>
      <c r="IW97">
        <f>IFERROR(VLOOKUP(CONCATENATE($G97, ".SP.DYN.LE00.IN"),AREA_WB_6ATTRS,Seq!B$1,FALSE),".")</f>
        <v>72.549365853658543</v>
      </c>
      <c r="IX97">
        <f>IFERROR(VLOOKUP(CONCATENATE($G97, ".SP.DYN.LE00.IN"),AREA_WB_6ATTRS,Seq!C$1,FALSE),".")</f>
        <v>72.77778048780489</v>
      </c>
      <c r="IY97">
        <f>IFERROR(VLOOKUP(CONCATENATE($G97, ".SP.DYN.LE00.IN"),AREA_WB_6ATTRS,Seq!D$1,FALSE),".")</f>
        <v>73.003780487804875</v>
      </c>
      <c r="IZ97">
        <f>IFERROR(VLOOKUP(CONCATENATE($G97, ".SP.DYN.LE00.IN"),AREA_WB_6ATTRS,Seq!E$1,FALSE),".")</f>
        <v>73.222390243902453</v>
      </c>
      <c r="JA97">
        <f>IFERROR(VLOOKUP(CONCATENATE($G97, ".SP.DYN.LE00.IN"),AREA_WB_6ATTRS,Seq!F$1,FALSE),".")</f>
        <v>73.434585365853664</v>
      </c>
      <c r="JB97">
        <f>IFERROR(VLOOKUP(CONCATENATE($G97, ".SP.DYN.LE00.IN"),AREA_WB_6ATTRS,Seq!G$1,FALSE),".")</f>
        <v>73.640902439024387</v>
      </c>
      <c r="JC97">
        <f>IFERROR(VLOOKUP(CONCATENATE($G97, ".SP.DYN.LE00.IN"),AREA_WB_6ATTRS,Seq!H$1,FALSE),".")</f>
        <v>73.848804878048782</v>
      </c>
      <c r="JD97">
        <f>IFERROR(VLOOKUP(CONCATENATE($G97, ".SP.DYN.LE00.IN"),AREA_WB_6ATTRS,Seq!I$1,FALSE),".")</f>
        <v>74.063317073170722</v>
      </c>
      <c r="JE97">
        <f>IFERROR(VLOOKUP(CONCATENATE($G97, ".SP.DYN.LE00.IN"),AREA_WB_6ATTRS,Seq!J$1,FALSE),".")</f>
        <v>74.286439024390262</v>
      </c>
      <c r="JF97">
        <f>IFERROR(VLOOKUP(CONCATENATE($G97, ".SP.DYN.LE00.IN"),AREA_WB_6ATTRS,Seq!K$1,FALSE),".")</f>
        <v>74.515609756097575</v>
      </c>
      <c r="JG97">
        <f>IFERROR(VLOOKUP(CONCATENATE($G97, ".SP.DYN.LE00.IN"),AREA_WB_6ATTRS,Seq!L$1,FALSE),".")</f>
        <v>74.741317073170748</v>
      </c>
      <c r="JH97">
        <f>IFERROR(VLOOKUP(CONCATENATE($G97, ".SP.DYN.LE00.IN"),AREA_WB_6ATTRS,Seq!M$1,FALSE),".")</f>
        <v>74.950536585365853</v>
      </c>
      <c r="JI97">
        <f>IFERROR(VLOOKUP(CONCATENATE($G97, ".SP.DYN.LE00.IN"),AREA_WB_6ATTRS,Seq!N$1,FALSE),".")</f>
        <v>75.136243902439034</v>
      </c>
      <c r="JJ97">
        <f>IFERROR(VLOOKUP(CONCATENATE($G97, ".SP.DYN.LE00.IN"),AREA_WB_6ATTRS,Seq!O$1,FALSE),".")</f>
        <v>75.296439024390267</v>
      </c>
      <c r="JK97">
        <f>IFERROR(VLOOKUP(CONCATENATE($G97, ".SP.DYN.LE00.IN"),AREA_WB_6ATTRS,Seq!P$1,FALSE),".")</f>
        <v>75.43763414634148</v>
      </c>
      <c r="JL97">
        <f>IFERROR(VLOOKUP(CONCATENATE($G97, ".SP.DYN.LE00.IN"),AREA_WB_6ATTRS,Seq!Q$1,FALSE),".")</f>
        <v>75.570853658536592</v>
      </c>
      <c r="JM97">
        <f>IFERROR(VLOOKUP(CONCATENATE($G97, ".SP.DYN.LE00.IN"),AREA_WB_6ATTRS,Seq!R$1,FALSE),".")</f>
        <v>75.785365853658547</v>
      </c>
      <c r="JN97">
        <f>IFERROR(VLOOKUP(CONCATENATE($G97, ".SP.DYN.LE00.IN"),AREA_WB_6ATTRS,Seq!S$1,FALSE),".")</f>
        <v>75.969756097560989</v>
      </c>
      <c r="JO97">
        <f>IFERROR(VLOOKUP(CONCATENATE($G97, ".SP.DYN.LE00.IN"),AREA_WB_6ATTRS,Seq!T$1,FALSE),".")</f>
        <v>76.195365853658544</v>
      </c>
      <c r="JP97">
        <f>IFERROR(VLOOKUP(CONCATENATE($G97, ".SP.DYN.LE00.IN"),AREA_WB_6ATTRS,Seq!U$1,FALSE),".")</f>
        <v>76.073658536585384</v>
      </c>
      <c r="JQ97">
        <f>IFERROR(VLOOKUP(CONCATENATE($G97, ".SP.DYN.LE00.IN"),AREA_WB_6ATTRS,Seq!V$1,FALSE),".")</f>
        <v>76.540731707317079</v>
      </c>
      <c r="JR97">
        <f>IFERROR(VLOOKUP(CONCATENATE($G97, ".SP.DYN.LE00.IN"),AREA_WB_6ATTRS,Seq!W$1,FALSE),".")</f>
        <v>77.139756097560991</v>
      </c>
      <c r="JS97">
        <f>IFERROR(VLOOKUP(CONCATENATE($G97, ".SP.DYN.LE00.IN"),AREA_WB_6ATTRS,Seq!X$1,FALSE),".")</f>
        <v>77.636585365853662</v>
      </c>
      <c r="JT97">
        <f>IFERROR(VLOOKUP(CONCATENATE($G97, ".SP.DYN.LE00.IN"),AREA_WB_6ATTRS,Seq!Y$1,FALSE),".")</f>
        <v>77.91756097560976</v>
      </c>
      <c r="JU97">
        <f>IFERROR(VLOOKUP(CONCATENATE($G97, ".SP.DYN.LE00.IN"),AREA_WB_6ATTRS,Seq!Z$1,FALSE),".")</f>
        <v>78.198536585365872</v>
      </c>
      <c r="JV97">
        <f>IFERROR(VLOOKUP(CONCATENATE($G97, ".SP.DYN.LE00.IN"),AREA_WB_6ATTRS,Seq!AA$1,FALSE),".")</f>
        <v>78.479512195121956</v>
      </c>
      <c r="JW97">
        <f>IFERROR(VLOOKUP(CONCATENATE($G97, ".SP.DYN.LE00.IN"),AREA_WB_6ATTRS,Seq!AB$1,FALSE),".")</f>
        <v>78.760487804878053</v>
      </c>
      <c r="JX97">
        <f>IFERROR(VLOOKUP(CONCATENATE($G97, ".SP.DYN.LE00.IN"),AREA_WB_6ATTRS,Seq!AC$1,FALSE),".")</f>
        <v>79.041463414634165</v>
      </c>
      <c r="JY97">
        <f>IFERROR(VLOOKUP(CONCATENATE($G97, ".SP.DYN.LE00.IN"),AREA_WB_6ATTRS,Seq!AD$1,FALSE),".")</f>
        <v>79.14146341463416</v>
      </c>
      <c r="JZ97">
        <f>IFERROR(VLOOKUP(CONCATENATE($G97, ".SP.DYN.LE00.IN"),AREA_WB_6ATTRS,Seq!AE$1,FALSE),".")</f>
        <v>80.038414634146349</v>
      </c>
      <c r="KA97">
        <f>IFERROR(VLOOKUP(CONCATENATE($G97, ".SP.DYN.LE00.IN"),AREA_WB_6ATTRS,Seq!AF$1,FALSE),".")</f>
        <v>80.2919512195122</v>
      </c>
      <c r="KB97" t="str">
        <f>IFERROR(VLOOKUP(CONCATENATE($G97, ".SP.DYN.LE00.IN"),AREA_WB_6ATTRS,Seq!AG$1,FALSE),".")</f>
        <v>.</v>
      </c>
      <c r="KK97">
        <f t="shared" si="66"/>
        <v>2004</v>
      </c>
      <c r="KL97">
        <f t="shared" si="64"/>
        <v>0</v>
      </c>
      <c r="KM97" t="str">
        <f t="shared" si="67"/>
        <v>.</v>
      </c>
      <c r="KN97" t="str">
        <f t="shared" si="68"/>
        <v>.</v>
      </c>
      <c r="KO97">
        <f t="shared" si="65"/>
        <v>0.18700000381469725</v>
      </c>
      <c r="KP97">
        <f>work!HA97</f>
        <v>189</v>
      </c>
      <c r="KQ97">
        <f>work!HB97</f>
        <v>177</v>
      </c>
      <c r="KR97">
        <f>work!HC97</f>
        <v>131</v>
      </c>
      <c r="KS97">
        <f>IF(ISNUMBER(work!HI97-work!HA97),work!HI97-work!HA97,".")</f>
        <v>-42</v>
      </c>
      <c r="KT97">
        <f>IF(ISNUMBER(work!HJ97-work!HB97),work!HJ97-work!HB97,".")</f>
        <v>376</v>
      </c>
      <c r="KU97">
        <f>IF(ISNUMBER(work!HK97-work!HC97),work!HK97-work!HC97,".")</f>
        <v>1111</v>
      </c>
      <c r="KW97">
        <f>IFERROR(work!HR97/work!HV97,".")</f>
        <v>2.734489855924728E-5</v>
      </c>
      <c r="KX97">
        <f>IFERROR(work!HS97/work!HW97,".")</f>
        <v>3.2517542358377543E-5</v>
      </c>
      <c r="KY97">
        <f>IFERROR(work!HT97/work!HX97,".")</f>
        <v>1.4006411940926053E-3</v>
      </c>
      <c r="KZ97">
        <f>IFERROR(work!HU97/work!HY97,".")</f>
        <v>3.6788126938754567E-3</v>
      </c>
    </row>
    <row r="98" spans="1:312">
      <c r="A98" s="24">
        <f t="shared" si="44"/>
        <v>98</v>
      </c>
      <c r="B98" s="24" t="str">
        <f t="shared" si="45"/>
        <v>InEM90</v>
      </c>
      <c r="C98" s="24" t="str">
        <f t="shared" si="46"/>
        <v>InOECD90</v>
      </c>
      <c r="D98" s="24" t="str">
        <f t="shared" si="47"/>
        <v>In67</v>
      </c>
      <c r="E98" s="25" t="s">
        <v>2481</v>
      </c>
      <c r="F98" s="26" t="str">
        <f t="shared" si="48"/>
        <v>Italy</v>
      </c>
      <c r="G98" s="166" t="s">
        <v>1454</v>
      </c>
      <c r="H98" s="166" t="s">
        <v>5007</v>
      </c>
      <c r="I98" s="166" t="s">
        <v>5007</v>
      </c>
      <c r="J98" s="180" t="s">
        <v>5007</v>
      </c>
      <c r="K98" s="180" t="s">
        <v>5007</v>
      </c>
      <c r="L98" s="27">
        <f>IFERROR(VLOOKUP($F98,Area_FDI_84_96,Seq!B$1,FALSE),0)</f>
        <v>1800</v>
      </c>
      <c r="M98" s="27">
        <f>IFERROR(VLOOKUP($F98,Area_FDI_84_96,Seq!C$1,FALSE),0)</f>
        <v>1938</v>
      </c>
      <c r="N98" s="27">
        <f>IFERROR(VLOOKUP($F98,Area_FDI_84_96,Seq!D$1,FALSE),0)</f>
        <v>2317</v>
      </c>
      <c r="O98" s="27">
        <f>IFERROR(VLOOKUP($F98,Area_FDI_84_96,Seq!E$1,FALSE),0)</f>
        <v>1626</v>
      </c>
      <c r="P98" s="27">
        <f>IFERROR(VLOOKUP($F98,Area_FDI_84_96,Seq!F$1,FALSE),0)</f>
        <v>3054</v>
      </c>
      <c r="Q98" s="27">
        <f>IFERROR(VLOOKUP($F98,Area_FDI_84_96,Seq!G$1,FALSE),0)</f>
        <v>3028</v>
      </c>
      <c r="R98" s="27">
        <f>IFERROR(VLOOKUP($F98,Area_FDI_84_96,Seq!H$1,FALSE),0)</f>
        <v>410</v>
      </c>
      <c r="S98" s="27">
        <f>IFERROR(VLOOKUP($F98,Area_FDI_84_96,Seq!I$1,FALSE),0)</f>
        <v>2821</v>
      </c>
      <c r="T98" s="27">
        <f>IFERROR(VALUE(VLOOKUP($E98,Area_FDI_92_95,Seq!B$1,FALSE)),0)</f>
        <v>2069</v>
      </c>
      <c r="U98" s="27">
        <f>IFERROR(VALUE(VLOOKUP($E98,Area_FDI_92_95,Seq!C$1,FALSE)),0)</f>
        <v>9989</v>
      </c>
      <c r="V98" s="27">
        <f>IFERROR(VALUE(VLOOKUP($E98,Area_FDI_92_95,Seq!D$1,FALSE)),0)</f>
        <v>20616</v>
      </c>
      <c r="W98" s="27">
        <f>IFERROR(VALUE(VLOOKUP($E98,Area_FDI_92_95,Seq!E$1,FALSE)),0)</f>
        <v>26331</v>
      </c>
      <c r="X98" s="27">
        <f>IFERROR(VALUE(VLOOKUP($E98,Area_FDI_96_99,Seq!B$1,FALSE)),0)</f>
        <v>16694</v>
      </c>
      <c r="Y98" s="27">
        <f>IFERROR(VALUE(VLOOKUP($E98,Area_FDI_96_99,Seq!C$1,FALSE)),0)</f>
        <v>21504</v>
      </c>
      <c r="Z98" s="27">
        <f>IFERROR(VALUE(VLOOKUP($E98,Area_FDI_96_99,Seq!D$1,FALSE)),0)</f>
        <v>27457</v>
      </c>
      <c r="AA98" s="27">
        <f>IFERROR(VALUE(VLOOKUP($E98,Area_FDI_96_99,Seq!E$1,FALSE)),0)</f>
        <v>18744</v>
      </c>
      <c r="AB98" s="27">
        <f t="shared" si="49"/>
        <v>20951</v>
      </c>
      <c r="AC98" s="27">
        <f t="shared" si="50"/>
        <v>21998</v>
      </c>
      <c r="AD98" s="27">
        <f t="shared" si="51"/>
        <v>17674</v>
      </c>
      <c r="AE98" s="27">
        <f t="shared" si="52"/>
        <v>31670</v>
      </c>
      <c r="AF98" s="27">
        <f t="shared" si="53"/>
        <v>28082</v>
      </c>
      <c r="AG98" s="27">
        <f t="shared" si="54"/>
        <v>32201</v>
      </c>
      <c r="AH98" s="27">
        <f t="shared" si="55"/>
        <v>34999</v>
      </c>
      <c r="AI98" s="27">
        <f t="shared" si="56"/>
        <v>34792</v>
      </c>
      <c r="AJ98" s="27">
        <f t="shared" si="57"/>
        <v>49326</v>
      </c>
      <c r="AK98" s="27">
        <f t="shared" si="58"/>
        <v>35168</v>
      </c>
      <c r="AL98" s="27">
        <f t="shared" si="59"/>
        <v>39609</v>
      </c>
      <c r="AM98" s="27"/>
      <c r="AN98" s="27"/>
      <c r="AO98" s="27"/>
      <c r="AP98" s="27"/>
      <c r="AQ98" s="27"/>
      <c r="AR98" s="27"/>
      <c r="AS98" s="27"/>
      <c r="AT98" s="27">
        <f>IFERROR(work!D98+work!AP98,".")</f>
        <v>92565775.502885208</v>
      </c>
      <c r="AU98" s="27">
        <f>IFERROR(work!E98+work!AQ98,".")</f>
        <v>94144091.232394397</v>
      </c>
      <c r="AV98" s="27">
        <f>IFERROR(work!F98+work!AR98,".")</f>
        <v>96205193.390410528</v>
      </c>
      <c r="AW98" s="27">
        <f>IFERROR(work!G98+work!AS98,".")</f>
        <v>99373177.70379059</v>
      </c>
      <c r="AX98" s="27">
        <f>IFERROR(work!H98+work!AT98,".")</f>
        <v>105367035.76230019</v>
      </c>
      <c r="AY98" s="27">
        <f>IFERROR(work!I98+work!AU98,".")</f>
        <v>111186058.60465184</v>
      </c>
      <c r="AZ98" s="27">
        <f>IFERROR(work!J98+work!AV98,".")</f>
        <v>116174455.699081</v>
      </c>
      <c r="BA98" s="27">
        <f>IFERROR(work!K98+work!AW98,".")</f>
        <v>122667891.89041275</v>
      </c>
      <c r="BB98" s="27">
        <f>IFERROR(work!L98+work!AX98,".")</f>
        <v>130439845.69689411</v>
      </c>
      <c r="BC98" s="27">
        <f>IFERROR(work!M98+work!AY98,".")</f>
        <v>135152444.47924215</v>
      </c>
      <c r="BD98" s="27">
        <f>IFERROR(work!N98+work!AZ98,".")</f>
        <v>138675016.85930905</v>
      </c>
      <c r="BE98" s="27">
        <f>IFERROR(work!O98+work!BA98,".")</f>
        <v>144210333.84177491</v>
      </c>
      <c r="BF98" s="27">
        <f>IFERROR(work!P98+work!BB98,".")</f>
        <v>151843856.59622845</v>
      </c>
      <c r="BG98" s="27">
        <f>IFERROR(work!Q98+work!BC98,".")</f>
        <v>158783955.48106217</v>
      </c>
      <c r="BH98" s="27">
        <f>IFERROR(work!R98+work!BD98,".")</f>
        <v>169119899.06312621</v>
      </c>
      <c r="BI98" s="27">
        <f>IFERROR(work!S98+work!BE98,".")</f>
        <v>179730447.20724022</v>
      </c>
      <c r="BJ98" s="27">
        <f>IFERROR(work!T98+work!BF98,".")</f>
        <v>188798116.06644902</v>
      </c>
      <c r="BK98" s="27">
        <f>IFERROR(work!U98+work!BG98,".")</f>
        <v>198804026.44978029</v>
      </c>
      <c r="BL98" s="27">
        <f>IFERROR(work!V98+work!BH98,".")</f>
        <v>207737391.49935091</v>
      </c>
      <c r="BM98" s="27">
        <f>IFERROR(work!W98+work!BI98,".")</f>
        <v>217069936.95100421</v>
      </c>
      <c r="BN98" s="27">
        <f>IFERROR(work!X98+work!BJ98,".")</f>
        <v>230248439.67609686</v>
      </c>
      <c r="BO98" s="27">
        <f>IFERROR(work!Y98+work!BK98,".")</f>
        <v>242252139.95986974</v>
      </c>
      <c r="BP98" s="27">
        <f>IFERROR(work!Z98+work!BL98,".")</f>
        <v>254571143.02071393</v>
      </c>
      <c r="BQ98" s="27">
        <f>IFERROR(work!AA98+work!BM98,".")</f>
        <v>268679142.3932029</v>
      </c>
      <c r="BR98" s="27">
        <f>IFERROR(work!AB98+work!BN98,".")</f>
        <v>286365722.38506323</v>
      </c>
      <c r="BS98" s="27">
        <f>IFERROR(work!AC98+work!BO98,".")</f>
        <v>306814848.94830823</v>
      </c>
      <c r="BT98" s="27">
        <f>IFERROR(work!AD98+work!BP98,".")</f>
        <v>333605785.07639116</v>
      </c>
      <c r="BU98" s="27">
        <f>IFERROR(work!AE98+work!BQ98,".")</f>
        <v>366147043.56171632</v>
      </c>
      <c r="BV98" s="27">
        <f>IFERROR(work!AF98+work!BR98,".")</f>
        <v>388338079.52157414</v>
      </c>
      <c r="BW98" s="27">
        <f>IFERROR(work!AG98+work!BS98,".")</f>
        <v>406566095.16458148</v>
      </c>
      <c r="BX98" s="27">
        <f>IFERROR(work!AH98+work!BT98,".")</f>
        <v>439175229.85402727</v>
      </c>
      <c r="BY98" s="27">
        <f>IFERROR(work!AI98+work!BU98,".")</f>
        <v>469207812.48372352</v>
      </c>
      <c r="BZ98" s="27"/>
      <c r="CA98" s="27"/>
      <c r="CB98" s="27"/>
      <c r="CC98" s="27"/>
      <c r="CD98" s="27"/>
      <c r="CE98" s="27"/>
      <c r="CF98" s="27">
        <f>IFERROR(work!AP98-work!D98,".")</f>
        <v>55977551.41516383</v>
      </c>
      <c r="CG98" s="27">
        <f>IFERROR(work!AQ98-work!E98,".")</f>
        <v>55653279.492111504</v>
      </c>
      <c r="CH98" s="27">
        <f>IFERROR(work!AR98-work!F98,".")</f>
        <v>54211717.78176187</v>
      </c>
      <c r="CI98" s="27">
        <f>IFERROR(work!AS98-work!G98,".")</f>
        <v>52802413.253799066</v>
      </c>
      <c r="CJ98" s="27">
        <f>IFERROR(work!AT98-work!H98,".")</f>
        <v>51717515.115910053</v>
      </c>
      <c r="CK98" s="27">
        <f>IFERROR(work!AU98-work!I98,".")</f>
        <v>50293852.670999087</v>
      </c>
      <c r="CL98" s="27">
        <f>IFERROR(work!AV98-work!J98,".")</f>
        <v>49923735.643266775</v>
      </c>
      <c r="CM98" s="27">
        <f>IFERROR(work!AW98-work!K98,".")</f>
        <v>48732088.308124065</v>
      </c>
      <c r="CN98" s="27">
        <f>IFERROR(work!AX98-work!L98,".")</f>
        <v>48149296.309806824</v>
      </c>
      <c r="CO98" s="27">
        <f>IFERROR(work!AY98-work!M98,".")</f>
        <v>49487982.567284137</v>
      </c>
      <c r="CP98" s="27">
        <f>IFERROR(work!AZ98-work!N98,".")</f>
        <v>49755305.39469666</v>
      </c>
      <c r="CQ98" s="27">
        <f>IFERROR(work!BA98-work!O98,".")</f>
        <v>47110008.922418214</v>
      </c>
      <c r="CR98" s="27">
        <f>IFERROR(work!BB98-work!P98,".")</f>
        <v>40955285.538323201</v>
      </c>
      <c r="CS98" s="27">
        <f>IFERROR(work!BC98-work!Q98,".")</f>
        <v>32370984.47505001</v>
      </c>
      <c r="CT98" s="27">
        <f>IFERROR(work!BD98-work!R98,".")</f>
        <v>26146828.855326608</v>
      </c>
      <c r="CU98" s="27">
        <f>IFERROR(work!BE98-work!S98,".")</f>
        <v>21173312.346790507</v>
      </c>
      <c r="CV98" s="27">
        <f>IFERROR(work!BF98-work!T98,".")</f>
        <v>14385267.719954193</v>
      </c>
      <c r="CW98" s="27">
        <f>IFERROR(work!BG98-work!U98,".")</f>
        <v>8170783.2070614249</v>
      </c>
      <c r="CX98" s="27">
        <f>IFERROR(work!BH98-work!V98,".")</f>
        <v>2234755.2836998552</v>
      </c>
      <c r="CY98" s="27">
        <f>IFERROR(work!BI98-work!W98,".")</f>
        <v>-4050899.6170362681</v>
      </c>
      <c r="CZ98" s="27">
        <f>IFERROR(work!BJ98-work!X98,".")</f>
        <v>-9446547.1636590064</v>
      </c>
      <c r="DA98" s="27">
        <f>IFERROR(work!BK98-work!Y98,".")</f>
        <v>-17337530.78758584</v>
      </c>
      <c r="DB98" s="27">
        <f>IFERROR(work!BL98-work!Z98,".")</f>
        <v>-28641187.764760092</v>
      </c>
      <c r="DC98" s="27">
        <f>IFERROR(work!BM98-work!AA98,".")</f>
        <v>-42854421.470818073</v>
      </c>
      <c r="DD98" s="27">
        <f>IFERROR(work!BN98-work!AB98,".")</f>
        <v>-56632731.429225326</v>
      </c>
      <c r="DE98" s="27">
        <f>IFERROR(work!BO98-work!AC98,".")</f>
        <v>-74942430.146994516</v>
      </c>
      <c r="DF98" s="27">
        <f>IFERROR(work!BP98-work!AD98,".")</f>
        <v>-96634668.464013442</v>
      </c>
      <c r="DG98" s="27">
        <f>IFERROR(work!BQ98-work!AE98,".")</f>
        <v>-125187554.3814272</v>
      </c>
      <c r="DH98" s="27">
        <f>IFERROR(work!BR98-work!AF98,".")</f>
        <v>-150164639.82411039</v>
      </c>
      <c r="DI98" s="27">
        <f>IFERROR(work!BS98-work!AG98,".")</f>
        <v>-181478874.36090714</v>
      </c>
      <c r="DJ98" s="27">
        <f>IFERROR(work!BT98-work!AH98,".")</f>
        <v>-210026416.50211215</v>
      </c>
      <c r="DK98" s="27">
        <f>IFERROR(work!BU98-work!AI98,".")</f>
        <v>-239071183.69082439</v>
      </c>
      <c r="DL98" s="27"/>
      <c r="DM98" s="27"/>
      <c r="DN98" s="27"/>
      <c r="DO98" s="27"/>
      <c r="DP98" s="27"/>
      <c r="DQ98" s="27"/>
      <c r="DR98" s="27"/>
      <c r="DS98" s="27">
        <f>IFERROR(work!DO98-work!CC98,".")</f>
        <v>7.6999998092651359E-2</v>
      </c>
      <c r="DT98" s="27">
        <f>IFERROR(work!DP98-work!CD98,".")</f>
        <v>7.5999998092651358E-2</v>
      </c>
      <c r="DU98" s="27">
        <f>IFERROR(work!DQ98-work!CE98,".")</f>
        <v>7.5999998092651358E-2</v>
      </c>
      <c r="DV98" s="27">
        <f>IFERROR(work!DR98-work!CF98,".")</f>
        <v>7.4999998092651357E-2</v>
      </c>
      <c r="DW98" s="27">
        <f>IFERROR(work!DS98-work!CG98,".")</f>
        <v>7.4999998092651357E-2</v>
      </c>
      <c r="DX98" s="27">
        <f>IFERROR(work!DT98-work!CH98,".")</f>
        <v>7.399999809265137E-2</v>
      </c>
      <c r="DY98" s="27">
        <f>IFERROR(work!DU98-work!CI98,".")</f>
        <v>7.2999998092651369E-2</v>
      </c>
      <c r="DZ98" s="27">
        <f>IFERROR(work!DV98-work!CJ98,".")</f>
        <v>7.1999998092651368E-2</v>
      </c>
      <c r="EA98" s="27">
        <f>IFERROR(work!DW98-work!CK98,".")</f>
        <v>7.0999998092651367E-2</v>
      </c>
      <c r="EB98" s="27">
        <f>IFERROR(work!DX98-work!CL98,".")</f>
        <v>6.9999998092651367E-2</v>
      </c>
      <c r="EC98" s="27">
        <f>IFERROR(work!DY98-work!CM98,".")</f>
        <v>6.7999998092651365E-2</v>
      </c>
      <c r="ED98" s="27">
        <f>IFERROR(work!DZ98-work!CN98,".")</f>
        <v>6.5999998092651363E-2</v>
      </c>
      <c r="EE98" s="27">
        <f>IFERROR(work!EA98-work!CO98,".")</f>
        <v>6.4999998092651362E-2</v>
      </c>
      <c r="EF98" s="27">
        <f>IFERROR(work!EB98-work!CP98,".")</f>
        <v>6.4000001907348628E-2</v>
      </c>
      <c r="EG98" s="27">
        <f>IFERROR(work!EC98-work!CQ98,".")</f>
        <v>6.5999998092651363E-2</v>
      </c>
      <c r="EH98" s="27">
        <f>IFERROR(work!ED98-work!CR98,".")</f>
        <v>6.8000003814697257E-2</v>
      </c>
      <c r="EI98" s="27">
        <f>IFERROR(work!EE98-work!CS98,".")</f>
        <v>7.0000003814697273E-2</v>
      </c>
      <c r="EJ98" s="27">
        <f>IFERROR(work!EF98-work!CT98,".")</f>
        <v>7.2000000000000008E-2</v>
      </c>
      <c r="EK98" s="27">
        <f>IFERROR(work!EG98-work!CU98,".")</f>
        <v>7.4999999999999997E-2</v>
      </c>
      <c r="EL98" s="27">
        <f>IFERROR(work!EH98-work!CV98,".")</f>
        <v>8.0000001907348628E-2</v>
      </c>
      <c r="EM98" s="27">
        <f>IFERROR(work!EI98-work!CW98,".")</f>
        <v>7.7999996185302733E-2</v>
      </c>
      <c r="EN98" s="27">
        <f>IFERROR(work!EJ98-work!CX98,".")</f>
        <v>8.200000381469727E-2</v>
      </c>
      <c r="EO98" s="27">
        <f>IFERROR(work!EK98-work!CY98,".")</f>
        <v>8.299999999999999E-2</v>
      </c>
      <c r="EP98" s="27">
        <f>IFERROR(work!EL98-work!CZ98,".")</f>
        <v>8.3000001907348644E-2</v>
      </c>
      <c r="EQ98" s="27">
        <f>IFERROR(work!EM98-work!DA98,".")</f>
        <v>8.6000000000000007E-2</v>
      </c>
      <c r="ER98" s="27">
        <f>IFERROR(work!EN98-work!DB98,".")</f>
        <v>9.1999996185302746E-2</v>
      </c>
      <c r="ES98" s="27">
        <f>IFERROR(work!EO98-work!DC98,".")</f>
        <v>9.4E-2</v>
      </c>
      <c r="ET98" s="27">
        <f>IFERROR(work!EP98-work!DD98,".")</f>
        <v>9.6999998092651363E-2</v>
      </c>
      <c r="EU98" s="27">
        <f>IFERROR(work!EQ98-work!DE98,".")</f>
        <v>0.10300000381469726</v>
      </c>
      <c r="EV98" s="27">
        <f>IFERROR(work!ER98-work!DF98,".")</f>
        <v>9.9999992370605473E-2</v>
      </c>
      <c r="EW98" s="27">
        <f>IFERROR(work!ES98-work!DG98,".")</f>
        <v>9.8000000000000018E-2</v>
      </c>
      <c r="EX98" s="27">
        <f>IFERROR(work!ET98-work!DH98,".")</f>
        <v>9.4000000000000014E-2</v>
      </c>
      <c r="EY98" s="27"/>
      <c r="EZ98" s="27"/>
      <c r="FA98" s="27"/>
      <c r="FB98" s="27"/>
      <c r="FC98" s="27"/>
      <c r="FD98" s="27"/>
      <c r="FE98" s="27">
        <f>IF(ISNUMBER(work!GZ98/work!HD98),work!GZ98/work!HD98,".")</f>
        <v>3.9902393500784126E-4</v>
      </c>
      <c r="FF98" s="27">
        <f>IF(ISNUMBER(work!HA98/work!HE98),work!HA98/work!HE98,".")</f>
        <v>3.4950981663533148E-4</v>
      </c>
      <c r="FG98" s="27">
        <f>IF(ISNUMBER(work!HB98/work!HF98),work!HB98/work!HF98,".")</f>
        <v>3.6801021566434478E-4</v>
      </c>
      <c r="FH98" s="27">
        <f>IF(ISNUMBER(work!HC98/work!HG98),work!HC98/work!HG98,".")</f>
        <v>1.0830394150444539E-3</v>
      </c>
      <c r="FI98" s="27">
        <f>IF(ISNUMBER((work!HA98+work!HB98)/(work!HE98+work!HF98)),(work!HA98+work!HB98)/(work!HE98+work!HF98),".")</f>
        <v>3.5303812117540322E-4</v>
      </c>
      <c r="FJ98" s="27">
        <f>IF(ISNUMBER(work!HH98/work!HL98),work!HH98/work!HL98,".")</f>
        <v>6.2779459028315383E-4</v>
      </c>
      <c r="FK98" s="27">
        <f>IF(ISNUMBER(work!HI98/work!HM98),work!HI98/work!HM98,".")</f>
        <v>7.5743127362383836E-4</v>
      </c>
      <c r="FL98" s="27">
        <f>IF(ISNUMBER(work!HJ98/work!HN98),work!HJ98/work!HN98,".")</f>
        <v>3.6118181818181816E-4</v>
      </c>
      <c r="FM98" s="27">
        <f>IF(ISNUMBER(work!HK98/work!HO98),work!HK98/work!HO98,".")</f>
        <v>4.4426409007942031E-4</v>
      </c>
      <c r="FN98" s="27">
        <f>IF(ISNUMBER((work!HI98+work!HJ98)/(work!HM98+work!HN98)),(work!HI98+work!HJ98)/(work!HM98+work!HN98),".")</f>
        <v>6.4544084976921653E-4</v>
      </c>
      <c r="FO98" s="27" t="s">
        <v>5007</v>
      </c>
      <c r="FP98" s="27" t="s">
        <v>5007</v>
      </c>
      <c r="FQ98" s="27" t="s">
        <v>5007</v>
      </c>
      <c r="FR98" s="27" t="s">
        <v>5007</v>
      </c>
      <c r="FS98" s="27" t="s">
        <v>5007</v>
      </c>
      <c r="FT98" s="27">
        <f>work!GM98</f>
        <v>6.2019350037211609E-5</v>
      </c>
      <c r="FU98" s="27">
        <f>work!GN98</f>
        <v>3.526155256615949E-4</v>
      </c>
      <c r="FV98" s="27">
        <f>work!GO98</f>
        <v>2.7484257734167301E-3</v>
      </c>
      <c r="FW98" s="27" t="s">
        <v>5007</v>
      </c>
      <c r="FX98" s="27"/>
      <c r="FY98" s="27">
        <f t="shared" si="60"/>
        <v>8131.7569999999996</v>
      </c>
      <c r="FZ98">
        <f t="shared" si="62"/>
        <v>20541</v>
      </c>
      <c r="GA98">
        <f>work!HC98</f>
        <v>2654</v>
      </c>
      <c r="GB98">
        <f>IF(ISNUMBER(work!HA98+work!HB98),work!HA98+work!HB98,".")</f>
        <v>12867</v>
      </c>
      <c r="GC98">
        <f>IF(ISNUMBER(work!HK98-work!HC98),work!HK98-work!HC98,".")</f>
        <v>-1014</v>
      </c>
      <c r="GD98">
        <f>IF(ISNUMBER(work!HI98+work!HJ98-work!HA98-work!HB98),(work!HI98+work!HJ98-work!HA98-work!HB98),".")</f>
        <v>12254</v>
      </c>
      <c r="GH98">
        <f>work!GQ98</f>
        <v>3500</v>
      </c>
      <c r="GI98">
        <f>work!GR98</f>
        <v>20000</v>
      </c>
      <c r="GJ98">
        <f>work!GZ98</f>
        <v>15520.834000000001</v>
      </c>
      <c r="GK98">
        <f>work!HH98</f>
        <v>26761</v>
      </c>
      <c r="GL98">
        <f t="shared" si="61"/>
        <v>203518.77873602646</v>
      </c>
      <c r="GM98">
        <f>IFERROR(VLOOKUP($F98,AREA_EM_ALLYEAR,Seq!B$1,FALSE),".")</f>
        <v>2541</v>
      </c>
      <c r="GN98">
        <f>IFERROR(VLOOKUP($F98,AREA_EM_ALLYEAR,Seq!C$1,FALSE),".")</f>
        <v>2757</v>
      </c>
      <c r="GO98">
        <f>IFERROR(VLOOKUP($F98,AREA_EM_ALLYEAR,Seq!D$1,FALSE),".")</f>
        <v>3159</v>
      </c>
      <c r="GP98">
        <f>IFERROR(VLOOKUP($F98,AREA_EM_ALLYEAR,Seq!E$1,FALSE),".")</f>
        <v>3365</v>
      </c>
      <c r="GQ98">
        <f>IFERROR(VLOOKUP($F98,AREA_EM_ALLYEAR,Seq!F$1,FALSE),".")</f>
        <v>10972</v>
      </c>
      <c r="GR98">
        <f>IFERROR(VLOOKUP($F98,AREA_EM_ALLYEAR,Seq!G$1,FALSE),".")</f>
        <v>15422</v>
      </c>
      <c r="GS98">
        <f>IFERROR(VLOOKUP($F98,AREA_EM_ALLYEAR,Seq!H$1,FALSE),".")</f>
        <v>8833</v>
      </c>
      <c r="GT98">
        <f>IFERROR(VLOOKUP($F98,AREA_EM_ALLYEAR,Seq!I$1,FALSE),".")</f>
        <v>15447</v>
      </c>
      <c r="GU98">
        <f>IFERROR(VLOOKUP($F98,AREA_EM_ALLYEAR,Seq!J$1,FALSE),".")</f>
        <v>13022</v>
      </c>
      <c r="GV98">
        <f>IFERROR(VLOOKUP($F98,AREA_EM_ALLYEAR,Seq!K$1,FALSE),".")</f>
        <v>10596</v>
      </c>
      <c r="GW98">
        <f>IFERROR(VLOOKUP($F98,AREA_EM_ALLYEAR,Seq!L$1,FALSE),".")</f>
        <v>9332</v>
      </c>
      <c r="GX98">
        <f>IFERROR(VLOOKUP($F98,AREA_EM_ALLYEAR,Seq!M$1,FALSE),".")</f>
        <v>6031</v>
      </c>
      <c r="GY98">
        <f>IFERROR(VLOOKUP($F98,AREA_EM_ALLYEAR,Seq!N$1,FALSE),".")</f>
        <v>17353</v>
      </c>
      <c r="GZ98">
        <f>IFERROR(VLOOKUP($F98,AREA_EM_ALLYEAR,Seq!O$1,FALSE),".")</f>
        <v>18274</v>
      </c>
      <c r="HA98">
        <f t="shared" si="63"/>
        <v>18274</v>
      </c>
      <c r="HK98" s="139">
        <f>IFERROR(VLOOKUP(CONCATENATE($G98, ".SP.DYN.LE00.IN"),AREA_WB_6ATTRS,Seq!B$1,FALSE)-VLOOKUP("CHN.SP.DYN.LE00.IN",AREA_WB_6ATTRS,Seq!B$1,FALSE),".")</f>
        <v>6.9493658536585343</v>
      </c>
      <c r="HL98" s="139">
        <f>IFERROR(VLOOKUP(CONCATENATE($G98, ".SP.DYN.LE00.IN"),AREA_WB_6ATTRS,Seq!C$1,FALSE)-VLOOKUP("CHN.SP.DYN.LE00.IN",AREA_WB_6ATTRS,Seq!C$1,FALSE),".")</f>
        <v>7.0909756097560859</v>
      </c>
      <c r="HM98" s="139">
        <f>IFERROR(VLOOKUP(CONCATENATE($G98, ".SP.DYN.LE00.IN"),AREA_WB_6ATTRS,Seq!D$1,FALSE)-VLOOKUP("CHN.SP.DYN.LE00.IN",AREA_WB_6ATTRS,Seq!D$1,FALSE),".")</f>
        <v>7.2797317073170831</v>
      </c>
      <c r="HN98" s="139">
        <f>IFERROR(VLOOKUP(CONCATENATE($G98, ".SP.DYN.LE00.IN"),AREA_WB_6ATTRS,Seq!E$1,FALSE)-VLOOKUP("CHN.SP.DYN.LE00.IN",AREA_WB_6ATTRS,Seq!E$1,FALSE),".")</f>
        <v>6.8403902439024336</v>
      </c>
      <c r="HO98" s="139">
        <f>IFERROR(VLOOKUP(CONCATENATE($G98, ".SP.DYN.LE00.IN"),AREA_WB_6ATTRS,Seq!F$1,FALSE)-VLOOKUP("CHN.SP.DYN.LE00.IN",AREA_WB_6ATTRS,Seq!F$1,FALSE),".")</f>
        <v>7.3302439024390225</v>
      </c>
      <c r="HP98" s="139">
        <f>IFERROR(VLOOKUP(CONCATENATE($G98, ".SP.DYN.LE00.IN"),AREA_WB_6ATTRS,Seq!G$1,FALSE)-VLOOKUP("CHN.SP.DYN.LE00.IN",AREA_WB_6ATTRS,Seq!G$1,FALSE),".")</f>
        <v>7.1822195121951182</v>
      </c>
      <c r="HQ98" s="139">
        <f>IFERROR(VLOOKUP(CONCATENATE($G98, ".SP.DYN.LE00.IN"),AREA_WB_6ATTRS,Seq!H$1,FALSE)-VLOOKUP("CHN.SP.DYN.LE00.IN",AREA_WB_6ATTRS,Seq!H$1,FALSE),".")</f>
        <v>7.2512439024390289</v>
      </c>
      <c r="HR98" s="139">
        <f>IFERROR(VLOOKUP(CONCATENATE($G98, ".SP.DYN.LE00.IN"),AREA_WB_6ATTRS,Seq!I$1,FALSE)-VLOOKUP("CHN.SP.DYN.LE00.IN",AREA_WB_6ATTRS,Seq!I$1,FALSE),".")</f>
        <v>7.4278048780487751</v>
      </c>
      <c r="HS98" s="139">
        <f>IFERROR(VLOOKUP(CONCATENATE($G98, ".SP.DYN.LE00.IN"),AREA_WB_6ATTRS,Seq!J$1,FALSE)-VLOOKUP("CHN.SP.DYN.LE00.IN",AREA_WB_6ATTRS,Seq!J$1,FALSE),".")</f>
        <v>7.3784878048780485</v>
      </c>
      <c r="HT98" s="139">
        <f>IFERROR(VLOOKUP(CONCATENATE($G98, ".SP.DYN.LE00.IN"),AREA_WB_6ATTRS,Seq!K$1,FALSE)-VLOOKUP("CHN.SP.DYN.LE00.IN",AREA_WB_6ATTRS,Seq!K$1,FALSE),".")</f>
        <v>7.5579512195121907</v>
      </c>
      <c r="HU98" s="139">
        <f>IFERROR(VLOOKUP(CONCATENATE($G98, ".SP.DYN.LE00.IN"),AREA_WB_6ATTRS,Seq!L$1,FALSE)-VLOOKUP("CHN.SP.DYN.LE00.IN",AREA_WB_6ATTRS,Seq!L$1,FALSE),".")</f>
        <v>7.3992926829268413</v>
      </c>
      <c r="HV98" s="139">
        <f>IFERROR(VLOOKUP(CONCATENATE($G98, ".SP.DYN.LE00.IN"),AREA_WB_6ATTRS,Seq!M$1,FALSE)-VLOOKUP("CHN.SP.DYN.LE00.IN",AREA_WB_6ATTRS,Seq!M$1,FALSE),".")</f>
        <v>7.2140243902438925</v>
      </c>
      <c r="HW98" s="139">
        <f>IFERROR(VLOOKUP(CONCATENATE($G98, ".SP.DYN.LE00.IN"),AREA_WB_6ATTRS,Seq!N$1,FALSE)-VLOOKUP("CHN.SP.DYN.LE00.IN",AREA_WB_6ATTRS,Seq!N$1,FALSE),".")</f>
        <v>7.3759756097561109</v>
      </c>
      <c r="HX98" s="139">
        <f>IFERROR(VLOOKUP(CONCATENATE($G98, ".SP.DYN.LE00.IN"),AREA_WB_6ATTRS,Seq!O$1,FALSE)-VLOOKUP("CHN.SP.DYN.LE00.IN",AREA_WB_6ATTRS,Seq!O$1,FALSE),".")</f>
        <v>7.4553658536585345</v>
      </c>
      <c r="HY98" s="139">
        <f>IFERROR(VLOOKUP(CONCATENATE($G98, ".SP.DYN.LE00.IN"),AREA_WB_6ATTRS,Seq!P$1,FALSE)-VLOOKUP("CHN.SP.DYN.LE00.IN",AREA_WB_6ATTRS,Seq!P$1,FALSE),".")</f>
        <v>7.5068292682926767</v>
      </c>
      <c r="HZ98" s="139">
        <f>IFERROR(VLOOKUP(CONCATENATE($G98, ".SP.DYN.LE00.IN"),AREA_WB_6ATTRS,Seq!Q$1,FALSE)-VLOOKUP("CHN.SP.DYN.LE00.IN",AREA_WB_6ATTRS,Seq!Q$1,FALSE),".")</f>
        <v>7.5896585365853753</v>
      </c>
      <c r="IA98" s="139">
        <f>IFERROR(VLOOKUP(CONCATENATE($G98, ".SP.DYN.LE00.IN"),AREA_WB_6ATTRS,Seq!R$1,FALSE)-VLOOKUP("CHN.SP.DYN.LE00.IN",AREA_WB_6ATTRS,Seq!R$1,FALSE),".")</f>
        <v>7.732926829268294</v>
      </c>
      <c r="IB98" s="139">
        <f>IFERROR(VLOOKUP(CONCATENATE($G98, ".SP.DYN.LE00.IN"),AREA_WB_6ATTRS,Seq!S$1,FALSE)-VLOOKUP("CHN.SP.DYN.LE00.IN",AREA_WB_6ATTRS,Seq!S$1,FALSE),".")</f>
        <v>7.862219512195125</v>
      </c>
      <c r="IC98" s="139">
        <f>IFERROR(VLOOKUP(CONCATENATE($G98, ".SP.DYN.LE00.IN"),AREA_WB_6ATTRS,Seq!T$1,FALSE)-VLOOKUP("CHN.SP.DYN.LE00.IN",AREA_WB_6ATTRS,Seq!T$1,FALSE),".")</f>
        <v>7.4997317073170677</v>
      </c>
      <c r="ID98" s="139">
        <f>IFERROR(VLOOKUP(CONCATENATE($G98, ".SP.DYN.LE00.IN"),AREA_WB_6ATTRS,Seq!U$1,FALSE)-VLOOKUP("CHN.SP.DYN.LE00.IN",AREA_WB_6ATTRS,Seq!U$1,FALSE),".")</f>
        <v>7.7434390243902413</v>
      </c>
      <c r="IE98" s="139">
        <f>IFERROR(VLOOKUP(CONCATENATE($G98, ".SP.DYN.LE00.IN"),AREA_WB_6ATTRS,Seq!V$1,FALSE)-VLOOKUP("CHN.SP.DYN.LE00.IN",AREA_WB_6ATTRS,Seq!V$1,FALSE),".")</f>
        <v>8.1851219512195001</v>
      </c>
      <c r="IF98" s="139">
        <f>IFERROR(VLOOKUP(CONCATENATE($G98, ".SP.DYN.LE00.IN"),AREA_WB_6ATTRS,Seq!W$1,FALSE)-VLOOKUP("CHN.SP.DYN.LE00.IN",AREA_WB_6ATTRS,Seq!W$1,FALSE),".")</f>
        <v>8.4237317073170743</v>
      </c>
      <c r="IG98" s="139">
        <f>IFERROR(VLOOKUP(CONCATENATE($G98, ".SP.DYN.LE00.IN"),AREA_WB_6ATTRS,Seq!X$1,FALSE)-VLOOKUP("CHN.SP.DYN.LE00.IN",AREA_WB_6ATTRS,Seq!X$1,FALSE),".")</f>
        <v>8.3986097560975708</v>
      </c>
      <c r="IH98" s="139">
        <f>IFERROR(VLOOKUP(CONCATENATE($G98, ".SP.DYN.LE00.IN"),AREA_WB_6ATTRS,Seq!Y$1,FALSE)-VLOOKUP("CHN.SP.DYN.LE00.IN",AREA_WB_6ATTRS,Seq!Y$1,FALSE),".")</f>
        <v>8.1668292682927017</v>
      </c>
      <c r="II98" s="139">
        <f>IFERROR(VLOOKUP(CONCATENATE($G98, ".SP.DYN.LE00.IN"),AREA_WB_6ATTRS,Seq!Z$1,FALSE)-VLOOKUP("CHN.SP.DYN.LE00.IN",AREA_WB_6ATTRS,Seq!Z$1,FALSE),".")</f>
        <v>8.7669268292682858</v>
      </c>
      <c r="IJ98" s="139">
        <f>IFERROR(VLOOKUP(CONCATENATE($G98, ".SP.DYN.LE00.IN"),AREA_WB_6ATTRS,Seq!AA$1,FALSE)-VLOOKUP("CHN.SP.DYN.LE00.IN",AREA_WB_6ATTRS,Seq!AA$1,FALSE),".")</f>
        <v>8.4091707317073201</v>
      </c>
      <c r="IK98" s="139">
        <f>IFERROR(VLOOKUP(CONCATENATE($G98, ".SP.DYN.LE00.IN"),AREA_WB_6ATTRS,Seq!AB$1,FALSE)-VLOOKUP("CHN.SP.DYN.LE00.IN",AREA_WB_6ATTRS,Seq!AB$1,FALSE),".")</f>
        <v>8.7419756097560963</v>
      </c>
      <c r="IL98" s="139">
        <f>IFERROR(VLOOKUP(CONCATENATE($G98, ".SP.DYN.LE00.IN"),AREA_WB_6ATTRS,Seq!AC$1,FALSE)-VLOOKUP("CHN.SP.DYN.LE00.IN",AREA_WB_6ATTRS,Seq!AC$1,FALSE),".")</f>
        <v>8.6727804878048715</v>
      </c>
      <c r="IM98" s="139">
        <f>IFERROR(VLOOKUP(CONCATENATE($G98, ".SP.DYN.LE00.IN"),AREA_WB_6ATTRS,Seq!AD$1,FALSE)-VLOOKUP("CHN.SP.DYN.LE00.IN",AREA_WB_6ATTRS,Seq!AD$1,FALSE),".")</f>
        <v>8.550024390243891</v>
      </c>
      <c r="IN98" s="139">
        <f>IFERROR(VLOOKUP(CONCATENATE($G98, ".SP.DYN.LE00.IN"),AREA_WB_6ATTRS,Seq!AE$1,FALSE)-VLOOKUP("CHN.SP.DYN.LE00.IN",AREA_WB_6ATTRS,Seq!AE$1,FALSE),".")</f>
        <v>8.3288536585365733</v>
      </c>
      <c r="IO98" s="139">
        <f>IFERROR(VLOOKUP(CONCATENATE($G98, ".SP.DYN.LE00.IN"),AREA_WB_6ATTRS,Seq!AF$1,FALSE)-VLOOKUP("CHN.SP.DYN.LE00.IN",AREA_WB_6ATTRS,Seq!AF$1,FALSE),".")</f>
        <v>8.4634878048780422</v>
      </c>
      <c r="IP98" s="139" t="str">
        <f>IFERROR(VLOOKUP(CONCATENATE($G98, ".SP.DYN.LE00.IN"),AREA_WB_6ATTRS,Seq!AG$1,FALSE)-VLOOKUP("CHN.SP.DYN.LE00.IN",AREA_WB_6ATTRS,Seq!AG$1,FALSE),".")</f>
        <v>.</v>
      </c>
      <c r="IW98">
        <f>IFERROR(VLOOKUP(CONCATENATE($G98, ".SP.DYN.LE00.IN"),AREA_WB_6ATTRS,Seq!B$1,FALSE),".")</f>
        <v>73.943170731707326</v>
      </c>
      <c r="IX98">
        <f>IFERROR(VLOOKUP(CONCATENATE($G98, ".SP.DYN.LE00.IN"),AREA_WB_6ATTRS,Seq!C$1,FALSE),".")</f>
        <v>74.353902439024395</v>
      </c>
      <c r="IY98">
        <f>IFERROR(VLOOKUP(CONCATENATE($G98, ".SP.DYN.LE00.IN"),AREA_WB_6ATTRS,Seq!D$1,FALSE),".")</f>
        <v>74.814634146341476</v>
      </c>
      <c r="IZ98">
        <f>IFERROR(VLOOKUP(CONCATENATE($G98, ".SP.DYN.LE00.IN"),AREA_WB_6ATTRS,Seq!E$1,FALSE),".")</f>
        <v>74.640243902439025</v>
      </c>
      <c r="JA98">
        <f>IFERROR(VLOOKUP(CONCATENATE($G98, ".SP.DYN.LE00.IN"),AREA_WB_6ATTRS,Seq!F$1,FALSE),".")</f>
        <v>75.389512195121952</v>
      </c>
      <c r="JB98">
        <f>IFERROR(VLOOKUP(CONCATENATE($G98, ".SP.DYN.LE00.IN"),AREA_WB_6ATTRS,Seq!G$1,FALSE),".")</f>
        <v>75.495365853658541</v>
      </c>
      <c r="JC98">
        <f>IFERROR(VLOOKUP(CONCATENATE($G98, ".SP.DYN.LE00.IN"),AREA_WB_6ATTRS,Seq!H$1,FALSE),".")</f>
        <v>75.810731707317089</v>
      </c>
      <c r="JD98">
        <f>IFERROR(VLOOKUP(CONCATENATE($G98, ".SP.DYN.LE00.IN"),AREA_WB_6ATTRS,Seq!I$1,FALSE),".")</f>
        <v>76.225121951219521</v>
      </c>
      <c r="JE98">
        <f>IFERROR(VLOOKUP(CONCATENATE($G98, ".SP.DYN.LE00.IN"),AREA_WB_6ATTRS,Seq!J$1,FALSE),".")</f>
        <v>76.405609756097576</v>
      </c>
      <c r="JF98">
        <f>IFERROR(VLOOKUP(CONCATENATE($G98, ".SP.DYN.LE00.IN"),AREA_WB_6ATTRS,Seq!K$1,FALSE),".")</f>
        <v>76.804878048780495</v>
      </c>
      <c r="JG98">
        <f>IFERROR(VLOOKUP(CONCATENATE($G98, ".SP.DYN.LE00.IN"),AREA_WB_6ATTRS,Seq!L$1,FALSE),".")</f>
        <v>76.859024390243917</v>
      </c>
      <c r="JH98">
        <f>IFERROR(VLOOKUP(CONCATENATE($G98, ".SP.DYN.LE00.IN"),AREA_WB_6ATTRS,Seq!M$1,FALSE),".")</f>
        <v>76.878048780487802</v>
      </c>
      <c r="JI98">
        <f>IFERROR(VLOOKUP(CONCATENATE($G98, ".SP.DYN.LE00.IN"),AREA_WB_6ATTRS,Seq!N$1,FALSE),".")</f>
        <v>77.237804878048792</v>
      </c>
      <c r="JJ98">
        <f>IFERROR(VLOOKUP(CONCATENATE($G98, ".SP.DYN.LE00.IN"),AREA_WB_6ATTRS,Seq!O$1,FALSE),".")</f>
        <v>77.510000000000005</v>
      </c>
      <c r="JK98">
        <f>IFERROR(VLOOKUP(CONCATENATE($G98, ".SP.DYN.LE00.IN"),AREA_WB_6ATTRS,Seq!P$1,FALSE),".")</f>
        <v>77.749756097560976</v>
      </c>
      <c r="JL98">
        <f>IFERROR(VLOOKUP(CONCATENATE($G98, ".SP.DYN.LE00.IN"),AREA_WB_6ATTRS,Seq!Q$1,FALSE),".")</f>
        <v>78.014390243902454</v>
      </c>
      <c r="JM98">
        <f>IFERROR(VLOOKUP(CONCATENATE($G98, ".SP.DYN.LE00.IN"),AREA_WB_6ATTRS,Seq!R$1,FALSE),".")</f>
        <v>78.331951219512206</v>
      </c>
      <c r="JN98">
        <f>IFERROR(VLOOKUP(CONCATENATE($G98, ".SP.DYN.LE00.IN"),AREA_WB_6ATTRS,Seq!S$1,FALSE),".")</f>
        <v>78.628536585365865</v>
      </c>
      <c r="JO98">
        <f>IFERROR(VLOOKUP(CONCATENATE($G98, ".SP.DYN.LE00.IN"),AREA_WB_6ATTRS,Seq!T$1,FALSE),".")</f>
        <v>78.426829268292693</v>
      </c>
      <c r="JP98">
        <f>IFERROR(VLOOKUP(CONCATENATE($G98, ".SP.DYN.LE00.IN"),AREA_WB_6ATTRS,Seq!U$1,FALSE),".")</f>
        <v>78.826829268292698</v>
      </c>
      <c r="JQ98">
        <f>IFERROR(VLOOKUP(CONCATENATE($G98, ".SP.DYN.LE00.IN"),AREA_WB_6ATTRS,Seq!V$1,FALSE),".")</f>
        <v>79.426829268292678</v>
      </c>
      <c r="JR98">
        <f>IFERROR(VLOOKUP(CONCATENATE($G98, ".SP.DYN.LE00.IN"),AREA_WB_6ATTRS,Seq!W$1,FALSE),".")</f>
        <v>79.82926829268294</v>
      </c>
      <c r="JS98">
        <f>IFERROR(VLOOKUP(CONCATENATE($G98, ".SP.DYN.LE00.IN"),AREA_WB_6ATTRS,Seq!X$1,FALSE),".")</f>
        <v>79.978048780487811</v>
      </c>
      <c r="JT98">
        <f>IFERROR(VLOOKUP(CONCATENATE($G98, ".SP.DYN.LE00.IN"),AREA_WB_6ATTRS,Seq!Y$1,FALSE),".")</f>
        <v>79.93170731707319</v>
      </c>
      <c r="JU98">
        <f>IFERROR(VLOOKUP(CONCATENATE($G98, ".SP.DYN.LE00.IN"),AREA_WB_6ATTRS,Seq!Z$1,FALSE),".")</f>
        <v>80.729268292682931</v>
      </c>
      <c r="JV98">
        <f>IFERROR(VLOOKUP(CONCATENATE($G98, ".SP.DYN.LE00.IN"),AREA_WB_6ATTRS,Seq!AA$1,FALSE),".")</f>
        <v>80.580487804878061</v>
      </c>
      <c r="JW98">
        <f>IFERROR(VLOOKUP(CONCATENATE($G98, ".SP.DYN.LE00.IN"),AREA_WB_6ATTRS,Seq!AB$1,FALSE),".")</f>
        <v>81.131707317073179</v>
      </c>
      <c r="JX98">
        <f>IFERROR(VLOOKUP(CONCATENATE($G98, ".SP.DYN.LE00.IN"),AREA_WB_6ATTRS,Seq!AC$1,FALSE),".")</f>
        <v>81.285365853658533</v>
      </c>
      <c r="JY98">
        <f>IFERROR(VLOOKUP(CONCATENATE($G98, ".SP.DYN.LE00.IN"),AREA_WB_6ATTRS,Seq!AD$1,FALSE),".")</f>
        <v>81.385365853658527</v>
      </c>
      <c r="JZ98">
        <f>IFERROR(VLOOKUP(CONCATENATE($G98, ".SP.DYN.LE00.IN"),AREA_WB_6ATTRS,Seq!AE$1,FALSE),".")</f>
        <v>81.385365853658527</v>
      </c>
      <c r="KA98">
        <f>IFERROR(VLOOKUP(CONCATENATE($G98, ".SP.DYN.LE00.IN"),AREA_WB_6ATTRS,Seq!AF$1,FALSE),".")</f>
        <v>81.736585365853671</v>
      </c>
      <c r="KB98" t="str">
        <f>IFERROR(VLOOKUP(CONCATENATE($G98, ".SP.DYN.LE00.IN"),AREA_WB_6ATTRS,Seq!AG$1,FALSE),".")</f>
        <v>.</v>
      </c>
      <c r="KK98">
        <f t="shared" si="66"/>
        <v>167176</v>
      </c>
      <c r="KL98">
        <f t="shared" si="64"/>
        <v>14173</v>
      </c>
      <c r="KM98">
        <f t="shared" si="67"/>
        <v>138675016.85930905</v>
      </c>
      <c r="KN98">
        <f t="shared" si="68"/>
        <v>49755305.39469666</v>
      </c>
      <c r="KO98">
        <f t="shared" si="65"/>
        <v>6.7999998092651365E-2</v>
      </c>
      <c r="KP98">
        <f>work!HA98</f>
        <v>10309</v>
      </c>
      <c r="KQ98">
        <f>work!HB98</f>
        <v>2558</v>
      </c>
      <c r="KR98">
        <f>work!HC98</f>
        <v>2654</v>
      </c>
      <c r="KS98">
        <f>IF(ISNUMBER(work!HI98-work!HA98),work!HI98-work!HA98,".")</f>
        <v>10839</v>
      </c>
      <c r="KT98">
        <f>IF(ISNUMBER(work!HJ98-work!HB98),work!HJ98-work!HB98,".")</f>
        <v>1415</v>
      </c>
      <c r="KU98">
        <f>IF(ISNUMBER(work!HK98-work!HC98),work!HK98-work!HC98,".")</f>
        <v>-1014</v>
      </c>
      <c r="KW98">
        <f>IFERROR(work!HR98/work!HV98,".")</f>
        <v>2.6880958287557146E-5</v>
      </c>
      <c r="KX98">
        <f>IFERROR(work!HS98/work!HW98,".")</f>
        <v>5.3719212256915668E-4</v>
      </c>
      <c r="KY98">
        <f>IFERROR(work!HT98/work!HX98,".")</f>
        <v>1.3188910701931215E-3</v>
      </c>
      <c r="KZ98">
        <f>IFERROR(work!HU98/work!HY98,".")</f>
        <v>3.3648708440512458E-3</v>
      </c>
    </row>
    <row r="99" spans="1:312">
      <c r="A99" s="24">
        <f t="shared" si="44"/>
        <v>99</v>
      </c>
      <c r="B99" s="24" t="str">
        <f t="shared" si="45"/>
        <v>InEM90</v>
      </c>
      <c r="C99" s="24" t="str">
        <f t="shared" si="46"/>
        <v>InOECD90</v>
      </c>
      <c r="D99" s="24" t="str">
        <f t="shared" si="47"/>
        <v>In67</v>
      </c>
      <c r="E99" s="25" t="s">
        <v>2486</v>
      </c>
      <c r="F99" s="26" t="str">
        <f t="shared" si="48"/>
        <v>Luxembourg</v>
      </c>
      <c r="G99" s="166" t="s">
        <v>1557</v>
      </c>
      <c r="H99" s="166" t="s">
        <v>5007</v>
      </c>
      <c r="I99" s="166" t="s">
        <v>5007</v>
      </c>
      <c r="J99" s="180" t="s">
        <v>5007</v>
      </c>
      <c r="K99" s="180" t="s">
        <v>5007</v>
      </c>
      <c r="L99" s="27">
        <f>IFERROR(VLOOKUP($F99,Area_FDI_84_96,Seq!B$1,FALSE),0)</f>
        <v>0</v>
      </c>
      <c r="M99" s="27">
        <f>IFERROR(VLOOKUP($F99,Area_FDI_84_96,Seq!C$1,FALSE),0)</f>
        <v>0</v>
      </c>
      <c r="N99" s="27">
        <f>IFERROR(VLOOKUP($F99,Area_FDI_84_96,Seq!D$1,FALSE),0)</f>
        <v>1</v>
      </c>
      <c r="O99" s="27">
        <f>IFERROR(VLOOKUP($F99,Area_FDI_84_96,Seq!E$1,FALSE),0)</f>
        <v>0</v>
      </c>
      <c r="P99" s="27">
        <f>IFERROR(VLOOKUP($F99,Area_FDI_84_96,Seq!F$1,FALSE),0)</f>
        <v>0</v>
      </c>
      <c r="Q99" s="27">
        <f>IFERROR(VLOOKUP($F99,Area_FDI_84_96,Seq!G$1,FALSE),0)</f>
        <v>0</v>
      </c>
      <c r="R99" s="27">
        <f>IFERROR(VLOOKUP($F99,Area_FDI_84_96,Seq!H$1,FALSE),0)</f>
        <v>0</v>
      </c>
      <c r="S99" s="27">
        <f>IFERROR(VLOOKUP($F99,Area_FDI_84_96,Seq!I$1,FALSE),0)</f>
        <v>0</v>
      </c>
      <c r="T99" s="27">
        <f>IFERROR(VALUE(VLOOKUP($E99,Area_FDI_92_95,Seq!B$1,FALSE)),0)</f>
        <v>70</v>
      </c>
      <c r="U99" s="27">
        <f>IFERROR(VALUE(VLOOKUP($E99,Area_FDI_92_95,Seq!C$1,FALSE)),0)</f>
        <v>159</v>
      </c>
      <c r="V99" s="27">
        <f>IFERROR(VALUE(VLOOKUP($E99,Area_FDI_92_95,Seq!D$1,FALSE)),0)</f>
        <v>144</v>
      </c>
      <c r="W99" s="27">
        <f>IFERROR(VALUE(VLOOKUP($E99,Area_FDI_92_95,Seq!E$1,FALSE)),0)</f>
        <v>1029</v>
      </c>
      <c r="X99" s="27">
        <f>IFERROR(VALUE(VLOOKUP($E99,Area_FDI_96_99,Seq!B$1,FALSE)),0)</f>
        <v>1026</v>
      </c>
      <c r="Y99" s="27">
        <f>IFERROR(VALUE(VLOOKUP($E99,Area_FDI_96_99,Seq!C$1,FALSE)),0)</f>
        <v>100</v>
      </c>
      <c r="Z99" s="27">
        <f>IFERROR(VALUE(VLOOKUP($E99,Area_FDI_96_99,Seq!D$1,FALSE)),0)</f>
        <v>1151</v>
      </c>
      <c r="AA99" s="27">
        <f>IFERROR(VALUE(VLOOKUP($E99,Area_FDI_96_99,Seq!E$1,FALSE)),0)</f>
        <v>422</v>
      </c>
      <c r="AB99" s="27">
        <f t="shared" si="49"/>
        <v>2344</v>
      </c>
      <c r="AC99" s="27">
        <f t="shared" si="50"/>
        <v>2878</v>
      </c>
      <c r="AD99" s="27">
        <f t="shared" si="51"/>
        <v>1353</v>
      </c>
      <c r="AE99" s="27">
        <f t="shared" si="52"/>
        <v>17543</v>
      </c>
      <c r="AF99" s="27">
        <f t="shared" si="53"/>
        <v>2878</v>
      </c>
      <c r="AG99" s="27">
        <f t="shared" si="54"/>
        <v>14200</v>
      </c>
      <c r="AH99" s="27">
        <f t="shared" si="55"/>
        <v>9466</v>
      </c>
      <c r="AI99" s="27">
        <f t="shared" si="56"/>
        <v>8246</v>
      </c>
      <c r="AJ99" s="27">
        <f t="shared" si="57"/>
        <v>13283</v>
      </c>
      <c r="AK99" s="27">
        <f t="shared" si="58"/>
        <v>16060</v>
      </c>
      <c r="AL99" s="27">
        <f t="shared" si="59"/>
        <v>24550</v>
      </c>
      <c r="AM99" s="27"/>
      <c r="AN99" s="27"/>
      <c r="AO99" s="27"/>
      <c r="AP99" s="27"/>
      <c r="AQ99" s="27"/>
      <c r="AR99" s="27"/>
      <c r="AS99" s="27"/>
      <c r="AT99" s="27">
        <f>IFERROR(work!D99+work!AP99,".")</f>
        <v>19059029.299804978</v>
      </c>
      <c r="AU99" s="27">
        <f>IFERROR(work!E99+work!AQ99,".")</f>
        <v>20006108.810534548</v>
      </c>
      <c r="AV99" s="27">
        <f>IFERROR(work!F99+work!AR99,".")</f>
        <v>21766046.554251391</v>
      </c>
      <c r="AW99" s="27">
        <f>IFERROR(work!G99+work!AS99,".")</f>
        <v>24077686.204221655</v>
      </c>
      <c r="AX99" s="27">
        <f>IFERROR(work!H99+work!AT99,".")</f>
        <v>27666083.668491863</v>
      </c>
      <c r="AY99" s="27">
        <f>IFERROR(work!I99+work!AU99,".")</f>
        <v>31310913.58791494</v>
      </c>
      <c r="AZ99" s="27">
        <f>IFERROR(work!J99+work!AV99,".")</f>
        <v>34076512.777497411</v>
      </c>
      <c r="BA99" s="27">
        <f>IFERROR(work!K99+work!AW99,".")</f>
        <v>37956634.376142599</v>
      </c>
      <c r="BB99" s="27">
        <f>IFERROR(work!L99+work!AX99,".")</f>
        <v>42217686.51373288</v>
      </c>
      <c r="BC99" s="27">
        <f>IFERROR(work!M99+work!AY99,".")</f>
        <v>44009718.345377065</v>
      </c>
      <c r="BD99" s="27">
        <f>IFERROR(work!N99+work!AZ99,".")</f>
        <v>45699984.652231924</v>
      </c>
      <c r="BE99" s="27">
        <f>IFERROR(work!O99+work!BA99,".")</f>
        <v>49897490.486128472</v>
      </c>
      <c r="BF99" s="27">
        <f>IFERROR(work!P99+work!BB99,".")</f>
        <v>56816130.247015543</v>
      </c>
      <c r="BG99" s="27">
        <f>IFERROR(work!Q99+work!BC99,".")</f>
        <v>64635956.588714346</v>
      </c>
      <c r="BH99" s="27">
        <f>IFERROR(work!R99+work!BD99,".")</f>
        <v>72970625.15376614</v>
      </c>
      <c r="BI99" s="27">
        <f>IFERROR(work!S99+work!BE99,".")</f>
        <v>80783912.621417478</v>
      </c>
      <c r="BJ99" s="27">
        <f>IFERROR(work!T99+work!BF99,".")</f>
        <v>88734613.071334869</v>
      </c>
      <c r="BK99" s="27">
        <f>IFERROR(work!U99+work!BG99,".")</f>
        <v>96935570.53911604</v>
      </c>
      <c r="BL99" s="27">
        <f>IFERROR(work!V99+work!BH99,".")</f>
        <v>104475335.30206904</v>
      </c>
      <c r="BM99" s="27">
        <f>IFERROR(work!W99+work!BI99,".")</f>
        <v>112429554.098611</v>
      </c>
      <c r="BN99" s="27">
        <f>IFERROR(work!X99+work!BJ99,".")</f>
        <v>121874451.22345266</v>
      </c>
      <c r="BO99" s="27">
        <f>IFERROR(work!Y99+work!BK99,".")</f>
        <v>131872814.24932554</v>
      </c>
      <c r="BP99" s="27">
        <f>IFERROR(work!Z99+work!BL99,".")</f>
        <v>143769442.87747753</v>
      </c>
      <c r="BQ99" s="27">
        <f>IFERROR(work!AA99+work!BM99,".")</f>
        <v>157963546.48655769</v>
      </c>
      <c r="BR99" s="27">
        <f>IFERROR(work!AB99+work!BN99,".")</f>
        <v>173792612.11780271</v>
      </c>
      <c r="BS99" s="27">
        <f>IFERROR(work!AC99+work!BO99,".")</f>
        <v>193296551.30592662</v>
      </c>
      <c r="BT99" s="27">
        <f>IFERROR(work!AD99+work!BP99,".")</f>
        <v>217658361.42072341</v>
      </c>
      <c r="BU99" s="27">
        <f>IFERROR(work!AE99+work!BQ99,".")</f>
        <v>248373930.91206196</v>
      </c>
      <c r="BV99" s="27">
        <f>IFERROR(work!AF99+work!BR99,".")</f>
        <v>271978392.05762333</v>
      </c>
      <c r="BW99" s="27">
        <f>IFERROR(work!AG99+work!BS99,".")</f>
        <v>296605013.33508831</v>
      </c>
      <c r="BX99" s="27">
        <f>IFERROR(work!AH99+work!BT99,".")</f>
        <v>327252513.64804494</v>
      </c>
      <c r="BY99" s="27">
        <f>IFERROR(work!AI99+work!BU99,".")</f>
        <v>356832356.73367339</v>
      </c>
      <c r="BZ99" s="27"/>
      <c r="CA99" s="27"/>
      <c r="CB99" s="27"/>
      <c r="CC99" s="27"/>
      <c r="CD99" s="27"/>
      <c r="CE99" s="27"/>
      <c r="CF99" s="27">
        <f>IFERROR(work!AP99-work!D99,".")</f>
        <v>-17529194.7879164</v>
      </c>
      <c r="CG99" s="27">
        <f>IFERROR(work!AQ99-work!E99,".")</f>
        <v>-18484702.929748353</v>
      </c>
      <c r="CH99" s="27">
        <f>IFERROR(work!AR99-work!F99,".")</f>
        <v>-20227429.054397274</v>
      </c>
      <c r="CI99" s="27">
        <f>IFERROR(work!AS99-work!G99,".")</f>
        <v>-22493078.24576987</v>
      </c>
      <c r="CJ99" s="27">
        <f>IFERROR(work!AT99-work!H99,".")</f>
        <v>-25983436.977898285</v>
      </c>
      <c r="CK99" s="27">
        <f>IFERROR(work!AU99-work!I99,".")</f>
        <v>-29581292.345737804</v>
      </c>
      <c r="CL99" s="27">
        <f>IFERROR(work!AV99-work!J99,".")</f>
        <v>-32174207.278316814</v>
      </c>
      <c r="CM99" s="27">
        <f>IFERROR(work!AW99-work!K99,".")</f>
        <v>-35979169.206146084</v>
      </c>
      <c r="CN99" s="27">
        <f>IFERROR(work!AX99-work!L99,".")</f>
        <v>-40072862.873354405</v>
      </c>
      <c r="CO99" s="27">
        <f>IFERROR(work!AY99-work!M99,".")</f>
        <v>-41654743.566580944</v>
      </c>
      <c r="CP99" s="27">
        <f>IFERROR(work!AZ99-work!N99,".")</f>
        <v>-43219726.812380455</v>
      </c>
      <c r="CQ99" s="27">
        <f>IFERROR(work!BA99-work!O99,".")</f>
        <v>-47202834.433228217</v>
      </c>
      <c r="CR99" s="27">
        <f>IFERROR(work!BB99-work!P99,".")</f>
        <v>-54072440.810889699</v>
      </c>
      <c r="CS99" s="27">
        <f>IFERROR(work!BC99-work!Q99,".")</f>
        <v>-61777014.41729781</v>
      </c>
      <c r="CT99" s="27">
        <f>IFERROR(work!BD99-work!R99,".")</f>
        <v>-70002445.054033443</v>
      </c>
      <c r="CU99" s="27">
        <f>IFERROR(work!BE99-work!S99,".")</f>
        <v>-77773222.239032224</v>
      </c>
      <c r="CV99" s="27">
        <f>IFERROR(work!BF99-work!T99,".")</f>
        <v>-85678235.275159955</v>
      </c>
      <c r="CW99" s="27">
        <f>IFERROR(work!BG99-work!U99,".")</f>
        <v>-93697672.703602806</v>
      </c>
      <c r="CX99" s="27">
        <f>IFERROR(work!BH99-work!V99,".")</f>
        <v>-101027300.913582</v>
      </c>
      <c r="CY99" s="27">
        <f>IFERROR(work!BI99-work!W99,".")</f>
        <v>-108691282.46942949</v>
      </c>
      <c r="CZ99" s="27">
        <f>IFERROR(work!BJ99-work!X99,".")</f>
        <v>-117820535.61630321</v>
      </c>
      <c r="DA99" s="27">
        <f>IFERROR(work!BK99-work!Y99,".")</f>
        <v>-127716856.49813002</v>
      </c>
      <c r="DB99" s="27">
        <f>IFERROR(work!BL99-work!Z99,".")</f>
        <v>-139442887.90799648</v>
      </c>
      <c r="DC99" s="27">
        <f>IFERROR(work!BM99-work!AA99,".")</f>
        <v>-153570017.37746331</v>
      </c>
      <c r="DD99" s="27">
        <f>IFERROR(work!BN99-work!AB99,".")</f>
        <v>-169205841.69648585</v>
      </c>
      <c r="DE99" s="27">
        <f>IFERROR(work!BO99-work!AC99,".")</f>
        <v>-188460727.78937614</v>
      </c>
      <c r="DF99" s="27">
        <f>IFERROR(work!BP99-work!AD99,".")</f>
        <v>-212582092.11968121</v>
      </c>
      <c r="DG99" s="27">
        <f>IFERROR(work!BQ99-work!AE99,".")</f>
        <v>-242960667.03108159</v>
      </c>
      <c r="DH99" s="27">
        <f>IFERROR(work!BR99-work!AF99,".")</f>
        <v>-266524327.28806117</v>
      </c>
      <c r="DI99" s="27">
        <f>IFERROR(work!BS99-work!AG99,".")</f>
        <v>-291439956.1904003</v>
      </c>
      <c r="DJ99" s="27">
        <f>IFERROR(work!BT99-work!AH99,".")</f>
        <v>-321949132.70809448</v>
      </c>
      <c r="DK99" s="27">
        <f>IFERROR(work!BU99-work!AI99,".")</f>
        <v>-351446639.44087452</v>
      </c>
      <c r="DL99" s="27"/>
      <c r="DM99" s="27"/>
      <c r="DN99" s="27"/>
      <c r="DO99" s="27"/>
      <c r="DP99" s="27"/>
      <c r="DQ99" s="27"/>
      <c r="DR99" s="27"/>
      <c r="DS99" s="27">
        <f>IFERROR(work!DO99-work!CC99,".")</f>
        <v>0.13300000190734862</v>
      </c>
      <c r="DT99" s="27">
        <f>IFERROR(work!DP99-work!CD99,".")</f>
        <v>0.13200000190734862</v>
      </c>
      <c r="DU99" s="27">
        <f>IFERROR(work!DQ99-work!CE99,".")</f>
        <v>0.13200000190734862</v>
      </c>
      <c r="DV99" s="27">
        <f>IFERROR(work!DR99-work!CF99,".")</f>
        <v>0.13100000190734862</v>
      </c>
      <c r="DW99" s="27">
        <f>IFERROR(work!DS99-work!CG99,".")</f>
        <v>0.13100000190734862</v>
      </c>
      <c r="DX99" s="27">
        <f>IFERROR(work!DT99-work!CH99,".")</f>
        <v>0.13000000190734862</v>
      </c>
      <c r="DY99" s="27">
        <f>IFERROR(work!DU99-work!CI99,".")</f>
        <v>0.12900000190734862</v>
      </c>
      <c r="DZ99" s="27">
        <f>IFERROR(work!DV99-work!CJ99,".")</f>
        <v>0.12800000190734862</v>
      </c>
      <c r="EA99" s="27">
        <f>IFERROR(work!DW99-work!CK99,".")</f>
        <v>0.12700000190734861</v>
      </c>
      <c r="EB99" s="27">
        <f>IFERROR(work!DX99-work!CL99,".")</f>
        <v>0.12600000190734861</v>
      </c>
      <c r="EC99" s="27">
        <f>IFERROR(work!DY99-work!CM99,".")</f>
        <v>0.12400000190734863</v>
      </c>
      <c r="ED99" s="27">
        <f>IFERROR(work!DZ99-work!CN99,".")</f>
        <v>0.12200000190734862</v>
      </c>
      <c r="EE99" s="27">
        <f>IFERROR(work!EA99-work!CO99,".")</f>
        <v>0.12100000190734862</v>
      </c>
      <c r="EF99" s="27">
        <f>IFERROR(work!EB99-work!CP99,".")</f>
        <v>0.22800000762939454</v>
      </c>
      <c r="EG99" s="27">
        <f>IFERROR(work!EC99-work!CQ99,".")</f>
        <v>0.23100000762939452</v>
      </c>
      <c r="EH99" s="27">
        <f>IFERROR(work!ED99-work!CR99,".")</f>
        <v>0.16099999618530275</v>
      </c>
      <c r="EI99" s="27">
        <f>IFERROR(work!EE99-work!CS99,".")</f>
        <v>0.17500000381469727</v>
      </c>
      <c r="EJ99" s="27">
        <f>IFERROR(work!EF99-work!CT99,".")</f>
        <v>0.20200000000000001</v>
      </c>
      <c r="EK99" s="27">
        <f>IFERROR(work!EG99-work!CU99,".")</f>
        <v>0.17299999237060548</v>
      </c>
      <c r="EL99" s="27">
        <f>IFERROR(work!EH99-work!CV99,".")</f>
        <v>0.16999999237060548</v>
      </c>
      <c r="EM99" s="27">
        <f>IFERROR(work!EI99-work!CW99,".")</f>
        <v>0.17100000762939452</v>
      </c>
      <c r="EN99" s="27">
        <f>IFERROR(work!EJ99-work!CX99,".")</f>
        <v>0.16700000381469726</v>
      </c>
      <c r="EO99" s="27">
        <f>IFERROR(work!EK99-work!CY99,".")</f>
        <v>0.16500000762939451</v>
      </c>
      <c r="EP99" s="27">
        <f>IFERROR(work!EL99-work!CZ99,".")</f>
        <v>0.11799999237060547</v>
      </c>
      <c r="EQ99" s="27">
        <f>IFERROR(work!EM99-work!DA99,".")</f>
        <v>0.21999999618530275</v>
      </c>
      <c r="ER99" s="27">
        <f>IFERROR(work!EN99-work!DB99,".")</f>
        <v>0.24400000381469727</v>
      </c>
      <c r="ES99" s="27">
        <f>IFERROR(work!EO99-work!DC99,".")</f>
        <v>0.21199999237060546</v>
      </c>
      <c r="ET99" s="27">
        <f>IFERROR(work!EP99-work!DD99,".")</f>
        <v>0.23299999237060548</v>
      </c>
      <c r="EU99" s="27">
        <f>IFERROR(work!EQ99-work!DE99,".")</f>
        <v>0.24199999999999999</v>
      </c>
      <c r="EV99" s="27">
        <f>IFERROR(work!ER99-work!DF99,".")</f>
        <v>0.30999999237060544</v>
      </c>
      <c r="EW99" s="27">
        <f>IFERROR(work!ES99-work!DG99,".")</f>
        <v>0.30000000762939455</v>
      </c>
      <c r="EX99" s="27">
        <f>IFERROR(work!ET99-work!DH99,".")</f>
        <v>0.29600000762939455</v>
      </c>
      <c r="EY99" s="27"/>
      <c r="EZ99" s="27"/>
      <c r="FA99" s="27"/>
      <c r="FB99" s="27"/>
      <c r="FC99" s="27"/>
      <c r="FD99" s="27"/>
      <c r="FE99" s="27">
        <f>IF(ISNUMBER(work!GZ99/work!HD99),work!GZ99/work!HD99,".")</f>
        <v>6.7307692307692305E-4</v>
      </c>
      <c r="FF99" s="27">
        <f>IF(ISNUMBER(work!HA99/work!HE99),work!HA99/work!HE99,".")</f>
        <v>4.0321531697926695E-4</v>
      </c>
      <c r="FG99" s="27">
        <f>IF(ISNUMBER(work!HB99/work!HF99),work!HB99/work!HF99,".")</f>
        <v>1.6264829697665518E-3</v>
      </c>
      <c r="FH99" s="27">
        <f>IF(ISNUMBER(work!HC99/work!HG99),work!HC99/work!HG99,".")</f>
        <v>5.1874907366236851E-4</v>
      </c>
      <c r="FI99" s="27">
        <f>IF(ISNUMBER((work!HA99+work!HB99)/(work!HE99+work!HF99)),(work!HA99+work!HB99)/(work!HE99+work!HF99),".")</f>
        <v>7.1350910573525419E-4</v>
      </c>
      <c r="FJ99" s="27">
        <f>IF(ISNUMBER(work!HH99/work!HL99),work!HH99/work!HL99,".")</f>
        <v>2.1089108910888619E-3</v>
      </c>
      <c r="FK99" s="27">
        <f>IF(ISNUMBER(work!HI99/work!HM99),work!HI99/work!HM99,".")</f>
        <v>1.8211389674335794E-3</v>
      </c>
      <c r="FL99" s="27">
        <f>IF(ISNUMBER(work!HJ99/work!HN99),work!HJ99/work!HN99,".")</f>
        <v>3.6165892177933111E-3</v>
      </c>
      <c r="FM99" s="27">
        <f>IF(ISNUMBER(work!HK99/work!HO99),work!HK99/work!HO99,".")</f>
        <v>1.4788364082309871E-3</v>
      </c>
      <c r="FN99" s="27">
        <f>IF(ISNUMBER((work!HI99+work!HJ99)/(work!HM99+work!HN99)),(work!HI99+work!HJ99)/(work!HM99+work!HN99),".")</f>
        <v>2.3518547581842953E-3</v>
      </c>
      <c r="FO99" s="27" t="s">
        <v>5007</v>
      </c>
      <c r="FP99" s="27" t="s">
        <v>5007</v>
      </c>
      <c r="FQ99" s="27" t="s">
        <v>5007</v>
      </c>
      <c r="FR99" s="27" t="s">
        <v>5007</v>
      </c>
      <c r="FS99" s="27" t="s">
        <v>5007</v>
      </c>
      <c r="FT99" s="27">
        <f>work!GM99</f>
        <v>1.8635242532200602E-3</v>
      </c>
      <c r="FU99" s="27">
        <f>work!GN99</f>
        <v>1.7808039806206627E-3</v>
      </c>
      <c r="FV99" s="27" t="str">
        <f>work!GO99</f>
        <v>.</v>
      </c>
      <c r="FW99" s="27" t="s">
        <v>5007</v>
      </c>
      <c r="FX99" s="27"/>
      <c r="FY99" s="27">
        <f t="shared" si="60"/>
        <v>7957.11</v>
      </c>
      <c r="FZ99">
        <f t="shared" si="62"/>
        <v>2344</v>
      </c>
      <c r="GA99">
        <f>work!HC99</f>
        <v>28</v>
      </c>
      <c r="GB99">
        <f>IF(ISNUMBER(work!HA99+work!HB99),work!HA99+work!HB99,".")</f>
        <v>147</v>
      </c>
      <c r="GC99">
        <f>IF(ISNUMBER(work!HK99-work!HC99),work!HK99-work!HC99,".")</f>
        <v>95</v>
      </c>
      <c r="GD99">
        <f>IF(ISNUMBER(work!HI99+work!HJ99-work!HA99-work!HB99),(work!HI99+work!HJ99-work!HA99-work!HB99),".")</f>
        <v>370</v>
      </c>
      <c r="GH99">
        <f>work!GQ99</f>
        <v>680</v>
      </c>
      <c r="GI99">
        <f>work!GR99</f>
        <v>680</v>
      </c>
      <c r="GJ99">
        <f>work!GZ99</f>
        <v>175</v>
      </c>
      <c r="GK99">
        <f>work!HH99</f>
        <v>638.99999999992508</v>
      </c>
      <c r="GL99">
        <f t="shared" si="61"/>
        <v>1211.5380409267902</v>
      </c>
      <c r="GM99">
        <f>IFERROR(VLOOKUP($F99,AREA_EM_ALLYEAR,Seq!B$1,FALSE),".")</f>
        <v>306</v>
      </c>
      <c r="GN99">
        <f>IFERROR(VLOOKUP($F99,AREA_EM_ALLYEAR,Seq!C$1,FALSE),".")</f>
        <v>343</v>
      </c>
      <c r="GO99">
        <f>IFERROR(VLOOKUP($F99,AREA_EM_ALLYEAR,Seq!D$1,FALSE),".")</f>
        <v>117</v>
      </c>
      <c r="GP99">
        <f>IFERROR(VLOOKUP($F99,AREA_EM_ALLYEAR,Seq!E$1,FALSE),".")</f>
        <v>118</v>
      </c>
      <c r="GQ99">
        <f>IFERROR(VLOOKUP($F99,AREA_EM_ALLYEAR,Seq!F$1,FALSE),".")</f>
        <v>119</v>
      </c>
      <c r="GR99">
        <f>IFERROR(VLOOKUP($F99,AREA_EM_ALLYEAR,Seq!G$1,FALSE),".")</f>
        <v>72</v>
      </c>
      <c r="GS99">
        <f>IFERROR(VLOOKUP($F99,AREA_EM_ALLYEAR,Seq!H$1,FALSE),".")</f>
        <v>69</v>
      </c>
      <c r="GT99">
        <f>IFERROR(VLOOKUP($F99,AREA_EM_ALLYEAR,Seq!I$1,FALSE),".")</f>
        <v>103</v>
      </c>
      <c r="GU99">
        <f>IFERROR(VLOOKUP($F99,AREA_EM_ALLYEAR,Seq!J$1,FALSE),".")</f>
        <v>91</v>
      </c>
      <c r="GV99">
        <f>IFERROR(VLOOKUP($F99,AREA_EM_ALLYEAR,Seq!K$1,FALSE),".")</f>
        <v>86</v>
      </c>
      <c r="GW99">
        <f>IFERROR(VLOOKUP($F99,AREA_EM_ALLYEAR,Seq!L$1,FALSE),".")</f>
        <v>76</v>
      </c>
      <c r="GX99">
        <f>IFERROR(VLOOKUP($F99,AREA_EM_ALLYEAR,Seq!M$1,FALSE),".")</f>
        <v>90</v>
      </c>
      <c r="GY99">
        <f>IFERROR(VLOOKUP($F99,AREA_EM_ALLYEAR,Seq!N$1,FALSE),".")</f>
        <v>125</v>
      </c>
      <c r="GZ99">
        <f>IFERROR(VLOOKUP($F99,AREA_EM_ALLYEAR,Seq!O$1,FALSE),".")</f>
        <v>100</v>
      </c>
      <c r="HA99">
        <f t="shared" si="63"/>
        <v>100</v>
      </c>
      <c r="HK99" s="139">
        <f>IFERROR(VLOOKUP(CONCATENATE($G99, ".SP.DYN.LE00.IN"),AREA_WB_6ATTRS,Seq!B$1,FALSE)-VLOOKUP("CHN.SP.DYN.LE00.IN",AREA_WB_6ATTRS,Seq!B$1,FALSE),".")</f>
        <v>4.9664634146341484</v>
      </c>
      <c r="HL99" s="139">
        <f>IFERROR(VLOOKUP(CONCATENATE($G99, ".SP.DYN.LE00.IN"),AREA_WB_6ATTRS,Seq!C$1,FALSE)-VLOOKUP("CHN.SP.DYN.LE00.IN",AREA_WB_6ATTRS,Seq!C$1,FALSE),".")</f>
        <v>4.9757317073170526</v>
      </c>
      <c r="HM99" s="139">
        <f>IFERROR(VLOOKUP(CONCATENATE($G99, ".SP.DYN.LE00.IN"),AREA_WB_6ATTRS,Seq!D$1,FALSE)-VLOOKUP("CHN.SP.DYN.LE00.IN",AREA_WB_6ATTRS,Seq!D$1,FALSE),".")</f>
        <v>4.9908048780487917</v>
      </c>
      <c r="HN99" s="139">
        <f>IFERROR(VLOOKUP(CONCATENATE($G99, ".SP.DYN.LE00.IN"),AREA_WB_6ATTRS,Seq!E$1,FALSE)-VLOOKUP("CHN.SP.DYN.LE00.IN",AREA_WB_6ATTRS,Seq!E$1,FALSE),".")</f>
        <v>5.0234390243902567</v>
      </c>
      <c r="HO99" s="139">
        <f>IFERROR(VLOOKUP(CONCATENATE($G99, ".SP.DYN.LE00.IN"),AREA_WB_6ATTRS,Seq!F$1,FALSE)-VLOOKUP("CHN.SP.DYN.LE00.IN",AREA_WB_6ATTRS,Seq!F$1,FALSE),".")</f>
        <v>5.0671707317073214</v>
      </c>
      <c r="HP99" s="139">
        <f>IFERROR(VLOOKUP(CONCATENATE($G99, ".SP.DYN.LE00.IN"),AREA_WB_6ATTRS,Seq!G$1,FALSE)-VLOOKUP("CHN.SP.DYN.LE00.IN",AREA_WB_6ATTRS,Seq!G$1,FALSE),".")</f>
        <v>5.1201707317073186</v>
      </c>
      <c r="HQ99" s="139">
        <f>IFERROR(VLOOKUP(CONCATENATE($G99, ".SP.DYN.LE00.IN"),AREA_WB_6ATTRS,Seq!H$1,FALSE)-VLOOKUP("CHN.SP.DYN.LE00.IN",AREA_WB_6ATTRS,Seq!H$1,FALSE),".")</f>
        <v>5.1771951219512005</v>
      </c>
      <c r="HR99" s="139">
        <f>IFERROR(VLOOKUP(CONCATENATE($G99, ".SP.DYN.LE00.IN"),AREA_WB_6ATTRS,Seq!I$1,FALSE)-VLOOKUP("CHN.SP.DYN.LE00.IN",AREA_WB_6ATTRS,Seq!I$1,FALSE),".")</f>
        <v>5.2355365853658498</v>
      </c>
      <c r="HS99" s="139">
        <f>IFERROR(VLOOKUP(CONCATENATE($G99, ".SP.DYN.LE00.IN"),AREA_WB_6ATTRS,Seq!J$1,FALSE)-VLOOKUP("CHN.SP.DYN.LE00.IN",AREA_WB_6ATTRS,Seq!J$1,FALSE),".")</f>
        <v>5.2913902439024412</v>
      </c>
      <c r="HT99" s="139">
        <f>IFERROR(VLOOKUP(CONCATENATE($G99, ".SP.DYN.LE00.IN"),AREA_WB_6ATTRS,Seq!K$1,FALSE)-VLOOKUP("CHN.SP.DYN.LE00.IN",AREA_WB_6ATTRS,Seq!K$1,FALSE),".")</f>
        <v>5.3447560975609747</v>
      </c>
      <c r="HU99" s="139">
        <f>IFERROR(VLOOKUP(CONCATENATE($G99, ".SP.DYN.LE00.IN"),AREA_WB_6ATTRS,Seq!L$1,FALSE)-VLOOKUP("CHN.SP.DYN.LE00.IN",AREA_WB_6ATTRS,Seq!L$1,FALSE),".")</f>
        <v>5.3935609756097591</v>
      </c>
      <c r="HV99" s="139">
        <f>IFERROR(VLOOKUP(CONCATENATE($G99, ".SP.DYN.LE00.IN"),AREA_WB_6ATTRS,Seq!M$1,FALSE)-VLOOKUP("CHN.SP.DYN.LE00.IN",AREA_WB_6ATTRS,Seq!M$1,FALSE),".")</f>
        <v>5.7993902439024367</v>
      </c>
      <c r="HW99" s="139">
        <f>IFERROR(VLOOKUP(CONCATENATE($G99, ".SP.DYN.LE00.IN"),AREA_WB_6ATTRS,Seq!N$1,FALSE)-VLOOKUP("CHN.SP.DYN.LE00.IN",AREA_WB_6ATTRS,Seq!N$1,FALSE),".")</f>
        <v>5.9089024390243878</v>
      </c>
      <c r="HX99" s="139">
        <f>IFERROR(VLOOKUP(CONCATENATE($G99, ".SP.DYN.LE00.IN"),AREA_WB_6ATTRS,Seq!O$1,FALSE)-VLOOKUP("CHN.SP.DYN.LE00.IN",AREA_WB_6ATTRS,Seq!O$1,FALSE),".")</f>
        <v>5.6575609756097549</v>
      </c>
      <c r="HY99" s="139">
        <f>IFERROR(VLOOKUP(CONCATENATE($G99, ".SP.DYN.LE00.IN"),AREA_WB_6ATTRS,Seq!P$1,FALSE)-VLOOKUP("CHN.SP.DYN.LE00.IN",AREA_WB_6ATTRS,Seq!P$1,FALSE),".")</f>
        <v>6.1278048780487779</v>
      </c>
      <c r="HZ99" s="139">
        <f>IFERROR(VLOOKUP(CONCATENATE($G99, ".SP.DYN.LE00.IN"),AREA_WB_6ATTRS,Seq!Q$1,FALSE)-VLOOKUP("CHN.SP.DYN.LE00.IN",AREA_WB_6ATTRS,Seq!Q$1,FALSE),".")</f>
        <v>6.0874634146341577</v>
      </c>
      <c r="IA99" s="139">
        <f>IFERROR(VLOOKUP(CONCATENATE($G99, ".SP.DYN.LE00.IN"),AREA_WB_6ATTRS,Seq!R$1,FALSE)-VLOOKUP("CHN.SP.DYN.LE00.IN",AREA_WB_6ATTRS,Seq!R$1,FALSE),".")</f>
        <v>5.92048780487805</v>
      </c>
      <c r="IB99" s="139">
        <f>IFERROR(VLOOKUP(CONCATENATE($G99, ".SP.DYN.LE00.IN"),AREA_WB_6ATTRS,Seq!S$1,FALSE)-VLOOKUP("CHN.SP.DYN.LE00.IN",AREA_WB_6ATTRS,Seq!S$1,FALSE),".")</f>
        <v>6.1141707317073042</v>
      </c>
      <c r="IC99" s="139">
        <f>IFERROR(VLOOKUP(CONCATENATE($G99, ".SP.DYN.LE00.IN"),AREA_WB_6ATTRS,Seq!T$1,FALSE)-VLOOKUP("CHN.SP.DYN.LE00.IN",AREA_WB_6ATTRS,Seq!T$1,FALSE),".")</f>
        <v>6.0899756097560811</v>
      </c>
      <c r="ID99" s="139">
        <f>IFERROR(VLOOKUP(CONCATENATE($G99, ".SP.DYN.LE00.IN"),AREA_WB_6ATTRS,Seq!U$1,FALSE)-VLOOKUP("CHN.SP.DYN.LE00.IN",AREA_WB_6ATTRS,Seq!U$1,FALSE),".")</f>
        <v>6.6873414634146258</v>
      </c>
      <c r="IE99" s="139">
        <f>IFERROR(VLOOKUP(CONCATENATE($G99, ".SP.DYN.LE00.IN"),AREA_WB_6ATTRS,Seq!V$1,FALSE)-VLOOKUP("CHN.SP.DYN.LE00.IN",AREA_WB_6ATTRS,Seq!V$1,FALSE),".")</f>
        <v>6.6314634146341405</v>
      </c>
      <c r="IF99" s="139">
        <f>IFERROR(VLOOKUP(CONCATENATE($G99, ".SP.DYN.LE00.IN"),AREA_WB_6ATTRS,Seq!W$1,FALSE)-VLOOKUP("CHN.SP.DYN.LE00.IN",AREA_WB_6ATTRS,Seq!W$1,FALSE),".")</f>
        <v>6.418853658536591</v>
      </c>
      <c r="IG99" s="139">
        <f>IFERROR(VLOOKUP(CONCATENATE($G99, ".SP.DYN.LE00.IN"),AREA_WB_6ATTRS,Seq!X$1,FALSE)-VLOOKUP("CHN.SP.DYN.LE00.IN",AREA_WB_6ATTRS,Seq!X$1,FALSE),".")</f>
        <v>6.6221878048780525</v>
      </c>
      <c r="IH99" s="139">
        <f>IFERROR(VLOOKUP(CONCATENATE($G99, ".SP.DYN.LE00.IN"),AREA_WB_6ATTRS,Seq!Y$1,FALSE)-VLOOKUP("CHN.SP.DYN.LE00.IN",AREA_WB_6ATTRS,Seq!Y$1,FALSE),".")</f>
        <v>6.8139829268292686</v>
      </c>
      <c r="II99" s="139">
        <f>IFERROR(VLOOKUP(CONCATENATE($G99, ".SP.DYN.LE00.IN"),AREA_WB_6ATTRS,Seq!Z$1,FALSE)-VLOOKUP("CHN.SP.DYN.LE00.IN",AREA_WB_6ATTRS,Seq!Z$1,FALSE),".")</f>
        <v>6.9937560975609756</v>
      </c>
      <c r="IJ99" s="139">
        <f>IFERROR(VLOOKUP(CONCATENATE($G99, ".SP.DYN.LE00.IN"),AREA_WB_6ATTRS,Seq!AA$1,FALSE)-VLOOKUP("CHN.SP.DYN.LE00.IN",AREA_WB_6ATTRS,Seq!AA$1,FALSE),".")</f>
        <v>7.1620170731707447</v>
      </c>
      <c r="IK99" s="139">
        <f>IFERROR(VLOOKUP(CONCATENATE($G99, ".SP.DYN.LE00.IN"),AREA_WB_6ATTRS,Seq!AB$1,FALSE)-VLOOKUP("CHN.SP.DYN.LE00.IN",AREA_WB_6ATTRS,Seq!AB$1,FALSE),".")</f>
        <v>7.3208365853658677</v>
      </c>
      <c r="IL99" s="139">
        <f>IFERROR(VLOOKUP(CONCATENATE($G99, ".SP.DYN.LE00.IN"),AREA_WB_6ATTRS,Seq!AC$1,FALSE)-VLOOKUP("CHN.SP.DYN.LE00.IN",AREA_WB_6ATTRS,Seq!AC$1,FALSE),".")</f>
        <v>7.4752195121951246</v>
      </c>
      <c r="IM99" s="139">
        <f>IFERROR(VLOOKUP(CONCATENATE($G99, ".SP.DYN.LE00.IN"),AREA_WB_6ATTRS,Seq!AD$1,FALSE)-VLOOKUP("CHN.SP.DYN.LE00.IN",AREA_WB_6ATTRS,Seq!AD$1,FALSE),".")</f>
        <v>7.2524634146341498</v>
      </c>
      <c r="IN99" s="139">
        <f>IFERROR(VLOOKUP(CONCATENATE($G99, ".SP.DYN.LE00.IN"),AREA_WB_6ATTRS,Seq!AE$1,FALSE)-VLOOKUP("CHN.SP.DYN.LE00.IN",AREA_WB_6ATTRS,Seq!AE$1,FALSE),".")</f>
        <v>7.0312926829268321</v>
      </c>
      <c r="IO99" s="139">
        <f>IFERROR(VLOOKUP(CONCATENATE($G99, ".SP.DYN.LE00.IN"),AREA_WB_6ATTRS,Seq!AF$1,FALSE)-VLOOKUP("CHN.SP.DYN.LE00.IN",AREA_WB_6ATTRS,Seq!AF$1,FALSE),".")</f>
        <v>6.8147073170731574</v>
      </c>
      <c r="IP99" s="139" t="str">
        <f>IFERROR(VLOOKUP(CONCATENATE($G99, ".SP.DYN.LE00.IN"),AREA_WB_6ATTRS,Seq!AG$1,FALSE)-VLOOKUP("CHN.SP.DYN.LE00.IN",AREA_WB_6ATTRS,Seq!AG$1,FALSE),".")</f>
        <v>.</v>
      </c>
      <c r="IW99">
        <f>IFERROR(VLOOKUP(CONCATENATE($G99, ".SP.DYN.LE00.IN"),AREA_WB_6ATTRS,Seq!B$1,FALSE),".")</f>
        <v>71.96026829268294</v>
      </c>
      <c r="IX99">
        <f>IFERROR(VLOOKUP(CONCATENATE($G99, ".SP.DYN.LE00.IN"),AREA_WB_6ATTRS,Seq!C$1,FALSE),".")</f>
        <v>72.238658536585362</v>
      </c>
      <c r="IY99">
        <f>IFERROR(VLOOKUP(CONCATENATE($G99, ".SP.DYN.LE00.IN"),AREA_WB_6ATTRS,Seq!D$1,FALSE),".")</f>
        <v>72.525707317073184</v>
      </c>
      <c r="IZ99">
        <f>IFERROR(VLOOKUP(CONCATENATE($G99, ".SP.DYN.LE00.IN"),AREA_WB_6ATTRS,Seq!E$1,FALSE),".")</f>
        <v>72.823292682926848</v>
      </c>
      <c r="JA99">
        <f>IFERROR(VLOOKUP(CONCATENATE($G99, ".SP.DYN.LE00.IN"),AREA_WB_6ATTRS,Seq!F$1,FALSE),".")</f>
        <v>73.126439024390251</v>
      </c>
      <c r="JB99">
        <f>IFERROR(VLOOKUP(CONCATENATE($G99, ".SP.DYN.LE00.IN"),AREA_WB_6ATTRS,Seq!G$1,FALSE),".")</f>
        <v>73.433317073170741</v>
      </c>
      <c r="JC99">
        <f>IFERROR(VLOOKUP(CONCATENATE($G99, ".SP.DYN.LE00.IN"),AREA_WB_6ATTRS,Seq!H$1,FALSE),".")</f>
        <v>73.736682926829261</v>
      </c>
      <c r="JD99">
        <f>IFERROR(VLOOKUP(CONCATENATE($G99, ".SP.DYN.LE00.IN"),AREA_WB_6ATTRS,Seq!I$1,FALSE),".")</f>
        <v>74.032853658536595</v>
      </c>
      <c r="JE99">
        <f>IFERROR(VLOOKUP(CONCATENATE($G99, ".SP.DYN.LE00.IN"),AREA_WB_6ATTRS,Seq!J$1,FALSE),".")</f>
        <v>74.318512195121968</v>
      </c>
      <c r="JF99">
        <f>IFERROR(VLOOKUP(CONCATENATE($G99, ".SP.DYN.LE00.IN"),AREA_WB_6ATTRS,Seq!K$1,FALSE),".")</f>
        <v>74.591682926829279</v>
      </c>
      <c r="JG99">
        <f>IFERROR(VLOOKUP(CONCATENATE($G99, ".SP.DYN.LE00.IN"),AREA_WB_6ATTRS,Seq!L$1,FALSE),".")</f>
        <v>74.853292682926835</v>
      </c>
      <c r="JH99">
        <f>IFERROR(VLOOKUP(CONCATENATE($G99, ".SP.DYN.LE00.IN"),AREA_WB_6ATTRS,Seq!M$1,FALSE),".")</f>
        <v>75.463414634146346</v>
      </c>
      <c r="JI99">
        <f>IFERROR(VLOOKUP(CONCATENATE($G99, ".SP.DYN.LE00.IN"),AREA_WB_6ATTRS,Seq!N$1,FALSE),".")</f>
        <v>75.770731707317069</v>
      </c>
      <c r="JJ99">
        <f>IFERROR(VLOOKUP(CONCATENATE($G99, ".SP.DYN.LE00.IN"),AREA_WB_6ATTRS,Seq!O$1,FALSE),".")</f>
        <v>75.712195121951225</v>
      </c>
      <c r="JK99">
        <f>IFERROR(VLOOKUP(CONCATENATE($G99, ".SP.DYN.LE00.IN"),AREA_WB_6ATTRS,Seq!P$1,FALSE),".")</f>
        <v>76.370731707317077</v>
      </c>
      <c r="JL99">
        <f>IFERROR(VLOOKUP(CONCATENATE($G99, ".SP.DYN.LE00.IN"),AREA_WB_6ATTRS,Seq!Q$1,FALSE),".")</f>
        <v>76.512195121951237</v>
      </c>
      <c r="JM99">
        <f>IFERROR(VLOOKUP(CONCATENATE($G99, ".SP.DYN.LE00.IN"),AREA_WB_6ATTRS,Seq!R$1,FALSE),".")</f>
        <v>76.519512195121962</v>
      </c>
      <c r="JN99">
        <f>IFERROR(VLOOKUP(CONCATENATE($G99, ".SP.DYN.LE00.IN"),AREA_WB_6ATTRS,Seq!S$1,FALSE),".")</f>
        <v>76.880487804878044</v>
      </c>
      <c r="JO99">
        <f>IFERROR(VLOOKUP(CONCATENATE($G99, ".SP.DYN.LE00.IN"),AREA_WB_6ATTRS,Seq!T$1,FALSE),".")</f>
        <v>77.017073170731706</v>
      </c>
      <c r="JP99">
        <f>IFERROR(VLOOKUP(CONCATENATE($G99, ".SP.DYN.LE00.IN"),AREA_WB_6ATTRS,Seq!U$1,FALSE),".")</f>
        <v>77.770731707317083</v>
      </c>
      <c r="JQ99">
        <f>IFERROR(VLOOKUP(CONCATENATE($G99, ".SP.DYN.LE00.IN"),AREA_WB_6ATTRS,Seq!V$1,FALSE),".")</f>
        <v>77.873170731707319</v>
      </c>
      <c r="JR99">
        <f>IFERROR(VLOOKUP(CONCATENATE($G99, ".SP.DYN.LE00.IN"),AREA_WB_6ATTRS,Seq!W$1,FALSE),".")</f>
        <v>77.824390243902457</v>
      </c>
      <c r="JS99">
        <f>IFERROR(VLOOKUP(CONCATENATE($G99, ".SP.DYN.LE00.IN"),AREA_WB_6ATTRS,Seq!X$1,FALSE),".")</f>
        <v>78.201626829268292</v>
      </c>
      <c r="JT99">
        <f>IFERROR(VLOOKUP(CONCATENATE($G99, ".SP.DYN.LE00.IN"),AREA_WB_6ATTRS,Seq!Y$1,FALSE),".")</f>
        <v>78.578860975609757</v>
      </c>
      <c r="JU99">
        <f>IFERROR(VLOOKUP(CONCATENATE($G99, ".SP.DYN.LE00.IN"),AREA_WB_6ATTRS,Seq!Z$1,FALSE),".")</f>
        <v>78.956097560975621</v>
      </c>
      <c r="JV99">
        <f>IFERROR(VLOOKUP(CONCATENATE($G99, ".SP.DYN.LE00.IN"),AREA_WB_6ATTRS,Seq!AA$1,FALSE),".")</f>
        <v>79.333334146341485</v>
      </c>
      <c r="JW99">
        <f>IFERROR(VLOOKUP(CONCATENATE($G99, ".SP.DYN.LE00.IN"),AREA_WB_6ATTRS,Seq!AB$1,FALSE),".")</f>
        <v>79.71056829268295</v>
      </c>
      <c r="JX99">
        <f>IFERROR(VLOOKUP(CONCATENATE($G99, ".SP.DYN.LE00.IN"),AREA_WB_6ATTRS,Seq!AC$1,FALSE),".")</f>
        <v>80.087804878048786</v>
      </c>
      <c r="JY99">
        <f>IFERROR(VLOOKUP(CONCATENATE($G99, ".SP.DYN.LE00.IN"),AREA_WB_6ATTRS,Seq!AD$1,FALSE),".")</f>
        <v>80.087804878048786</v>
      </c>
      <c r="JZ99">
        <f>IFERROR(VLOOKUP(CONCATENATE($G99, ".SP.DYN.LE00.IN"),AREA_WB_6ATTRS,Seq!AE$1,FALSE),".")</f>
        <v>80.087804878048786</v>
      </c>
      <c r="KA99">
        <f>IFERROR(VLOOKUP(CONCATENATE($G99, ".SP.DYN.LE00.IN"),AREA_WB_6ATTRS,Seq!AF$1,FALSE),".")</f>
        <v>80.087804878048786</v>
      </c>
      <c r="KB99" t="str">
        <f>IFERROR(VLOOKUP(CONCATENATE($G99, ".SP.DYN.LE00.IN"),AREA_WB_6ATTRS,Seq!AG$1,FALSE),".")</f>
        <v>.</v>
      </c>
      <c r="KK99">
        <f t="shared" si="66"/>
        <v>6445</v>
      </c>
      <c r="KL99">
        <f t="shared" si="64"/>
        <v>1</v>
      </c>
      <c r="KM99">
        <f t="shared" si="67"/>
        <v>45699984.652231924</v>
      </c>
      <c r="KN99">
        <f t="shared" si="68"/>
        <v>-43219726.812380455</v>
      </c>
      <c r="KO99">
        <f t="shared" si="65"/>
        <v>0.12400000190734863</v>
      </c>
      <c r="KP99">
        <f>work!HA99</f>
        <v>62</v>
      </c>
      <c r="KQ99">
        <f>work!HB99</f>
        <v>85</v>
      </c>
      <c r="KR99">
        <f>work!HC99</f>
        <v>28</v>
      </c>
      <c r="KS99">
        <f>IF(ISNUMBER(work!HI99-work!HA99),work!HI99-work!HA99,".")</f>
        <v>220</v>
      </c>
      <c r="KT99">
        <f>IF(ISNUMBER(work!HJ99-work!HB99),work!HJ99-work!HB99,".")</f>
        <v>150</v>
      </c>
      <c r="KU99">
        <f>IF(ISNUMBER(work!HK99-work!HC99),work!HK99-work!HC99,".")</f>
        <v>95</v>
      </c>
      <c r="KW99">
        <f>IFERROR(work!HR99/work!HV99,".")</f>
        <v>8.2214305289120301E-5</v>
      </c>
      <c r="KX99">
        <f>IFERROR(work!HS99/work!HW99,".")</f>
        <v>4.7138928898782245E-4</v>
      </c>
      <c r="KY99">
        <f>IFERROR(work!HT99/work!HX99,".")</f>
        <v>2.3699289479715792E-3</v>
      </c>
      <c r="KZ99">
        <f>IFERROR(work!HU99/work!HY99,".")</f>
        <v>2.3898429261229154E-3</v>
      </c>
    </row>
    <row r="100" spans="1:312">
      <c r="A100" s="24">
        <f t="shared" si="44"/>
        <v>100</v>
      </c>
      <c r="B100" s="24" t="str">
        <f t="shared" si="45"/>
        <v>InEM90</v>
      </c>
      <c r="C100" s="24" t="str">
        <f t="shared" si="46"/>
        <v>InOECD90</v>
      </c>
      <c r="D100" s="24" t="str">
        <f t="shared" si="47"/>
        <v>In67</v>
      </c>
      <c r="E100" s="25" t="s">
        <v>2491</v>
      </c>
      <c r="F100" s="26" t="str">
        <f t="shared" si="48"/>
        <v>Netherlands</v>
      </c>
      <c r="G100" s="166" t="s">
        <v>1587</v>
      </c>
      <c r="H100" s="166" t="s">
        <v>5007</v>
      </c>
      <c r="I100" s="166" t="s">
        <v>5007</v>
      </c>
      <c r="J100" s="180" t="s">
        <v>5007</v>
      </c>
      <c r="K100" s="180" t="s">
        <v>5007</v>
      </c>
      <c r="L100" s="27">
        <f>IFERROR(VLOOKUP($F100,Area_FDI_84_96,Seq!B$1,FALSE),0)</f>
        <v>0</v>
      </c>
      <c r="M100" s="27">
        <f>IFERROR(VLOOKUP($F100,Area_FDI_84_96,Seq!C$1,FALSE),0)</f>
        <v>13</v>
      </c>
      <c r="N100" s="27">
        <f>IFERROR(VLOOKUP($F100,Area_FDI_84_96,Seq!D$1,FALSE),0)</f>
        <v>249</v>
      </c>
      <c r="O100" s="27">
        <f>IFERROR(VLOOKUP($F100,Area_FDI_84_96,Seq!E$1,FALSE),0)</f>
        <v>21</v>
      </c>
      <c r="P100" s="27">
        <f>IFERROR(VLOOKUP($F100,Area_FDI_84_96,Seq!F$1,FALSE),0)</f>
        <v>2062</v>
      </c>
      <c r="Q100" s="27">
        <f>IFERROR(VLOOKUP($F100,Area_FDI_84_96,Seq!G$1,FALSE),0)</f>
        <v>1773</v>
      </c>
      <c r="R100" s="27">
        <f>IFERROR(VLOOKUP($F100,Area_FDI_84_96,Seq!H$1,FALSE),0)</f>
        <v>1598</v>
      </c>
      <c r="S100" s="27">
        <f>IFERROR(VLOOKUP($F100,Area_FDI_84_96,Seq!I$1,FALSE),0)</f>
        <v>667</v>
      </c>
      <c r="T100" s="27">
        <f>IFERROR(VALUE(VLOOKUP($E100,Area_FDI_92_95,Seq!B$1,FALSE)),0)</f>
        <v>2841</v>
      </c>
      <c r="U100" s="27">
        <f>IFERROR(VALUE(VLOOKUP($E100,Area_FDI_92_95,Seq!C$1,FALSE)),0)</f>
        <v>8400</v>
      </c>
      <c r="V100" s="27">
        <f>IFERROR(VALUE(VLOOKUP($E100,Area_FDI_92_95,Seq!D$1,FALSE)),0)</f>
        <v>11105</v>
      </c>
      <c r="W100" s="27">
        <f>IFERROR(VALUE(VLOOKUP($E100,Area_FDI_92_95,Seq!E$1,FALSE)),0)</f>
        <v>11411</v>
      </c>
      <c r="X100" s="27">
        <f>IFERROR(VALUE(VLOOKUP($E100,Area_FDI_96_99,Seq!B$1,FALSE)),0)</f>
        <v>12511</v>
      </c>
      <c r="Y100" s="27">
        <f>IFERROR(VALUE(VLOOKUP($E100,Area_FDI_96_99,Seq!C$1,FALSE)),0)</f>
        <v>41380</v>
      </c>
      <c r="Z100" s="27">
        <f>IFERROR(VALUE(VLOOKUP($E100,Area_FDI_96_99,Seq!D$1,FALSE)),0)</f>
        <v>71882</v>
      </c>
      <c r="AA100" s="27">
        <f>IFERROR(VALUE(VLOOKUP($E100,Area_FDI_96_99,Seq!E$1,FALSE)),0)</f>
        <v>54168</v>
      </c>
      <c r="AB100" s="27">
        <f t="shared" si="49"/>
        <v>78948</v>
      </c>
      <c r="AC100" s="27">
        <f t="shared" si="50"/>
        <v>77611</v>
      </c>
      <c r="AD100" s="27">
        <f t="shared" si="51"/>
        <v>57175</v>
      </c>
      <c r="AE100" s="27">
        <f t="shared" si="52"/>
        <v>72549</v>
      </c>
      <c r="AF100" s="27">
        <f t="shared" si="53"/>
        <v>81056</v>
      </c>
      <c r="AG100" s="27">
        <f t="shared" si="54"/>
        <v>104358</v>
      </c>
      <c r="AH100" s="27">
        <f t="shared" si="55"/>
        <v>84104</v>
      </c>
      <c r="AI100" s="27">
        <f t="shared" si="56"/>
        <v>61666</v>
      </c>
      <c r="AJ100" s="27">
        <f t="shared" si="57"/>
        <v>86216</v>
      </c>
      <c r="AK100" s="27">
        <f t="shared" si="58"/>
        <v>74128</v>
      </c>
      <c r="AL100" s="27">
        <f t="shared" si="59"/>
        <v>91449</v>
      </c>
      <c r="AM100" s="27"/>
      <c r="AN100" s="27"/>
      <c r="AO100" s="27"/>
      <c r="AP100" s="27"/>
      <c r="AQ100" s="27"/>
      <c r="AR100" s="27"/>
      <c r="AS100" s="27"/>
      <c r="AT100" s="27">
        <f>IFERROR(work!D100+work!AP100,".")</f>
        <v>40911359.479757532</v>
      </c>
      <c r="AU100" s="27">
        <f>IFERROR(work!E100+work!AQ100,".")</f>
        <v>41685421.930775143</v>
      </c>
      <c r="AV100" s="27">
        <f>IFERROR(work!F100+work!AR100,".")</f>
        <v>43158327.846871883</v>
      </c>
      <c r="AW100" s="27">
        <f>IFERROR(work!G100+work!AS100,".")</f>
        <v>45905707.887080938</v>
      </c>
      <c r="AX100" s="27">
        <f>IFERROR(work!H100+work!AT100,".")</f>
        <v>50137647.753540218</v>
      </c>
      <c r="AY100" s="27">
        <f>IFERROR(work!I100+work!AU100,".")</f>
        <v>54360504.811572939</v>
      </c>
      <c r="AZ100" s="27">
        <f>IFERROR(work!J100+work!AV100,".")</f>
        <v>57706250.477878824</v>
      </c>
      <c r="BA100" s="27">
        <f>IFERROR(work!K100+work!AW100,".")</f>
        <v>62023510.324018627</v>
      </c>
      <c r="BB100" s="27">
        <f>IFERROR(work!L100+work!AX100,".")</f>
        <v>67063101.562940232</v>
      </c>
      <c r="BC100" s="27">
        <f>IFERROR(work!M100+work!AY100,".")</f>
        <v>69895691.379644498</v>
      </c>
      <c r="BD100" s="27">
        <f>IFERROR(work!N100+work!AZ100,".")</f>
        <v>72655415.136967495</v>
      </c>
      <c r="BE100" s="27">
        <f>IFERROR(work!O100+work!BA100,".")</f>
        <v>77433422.341830522</v>
      </c>
      <c r="BF100" s="27">
        <f>IFERROR(work!P100+work!BB100,".")</f>
        <v>84820315.998970345</v>
      </c>
      <c r="BG100" s="27">
        <f>IFERROR(work!Q100+work!BC100,".")</f>
        <v>92951953.763016284</v>
      </c>
      <c r="BH100" s="27">
        <f>IFERROR(work!R100+work!BD100,".")</f>
        <v>102112791.74768136</v>
      </c>
      <c r="BI100" s="27">
        <f>IFERROR(work!S100+work!BE100,".")</f>
        <v>110859131.61910731</v>
      </c>
      <c r="BJ100" s="27">
        <f>IFERROR(work!T100+work!BF100,".")</f>
        <v>119862786.72175896</v>
      </c>
      <c r="BK100" s="27">
        <f>IFERROR(work!U100+work!BG100,".")</f>
        <v>129370168.58006147</v>
      </c>
      <c r="BL100" s="27">
        <f>IFERROR(work!V100+work!BH100,".")</f>
        <v>138140943.68140823</v>
      </c>
      <c r="BM100" s="27">
        <f>IFERROR(work!W100+work!BI100,".")</f>
        <v>147607828.86797461</v>
      </c>
      <c r="BN100" s="27">
        <f>IFERROR(work!X100+work!BJ100,".")</f>
        <v>158354956.1064451</v>
      </c>
      <c r="BO100" s="27">
        <f>IFERROR(work!Y100+work!BK100,".")</f>
        <v>169043896.57218102</v>
      </c>
      <c r="BP100" s="27">
        <f>IFERROR(work!Z100+work!BL100,".")</f>
        <v>180885178.84210226</v>
      </c>
      <c r="BQ100" s="27">
        <f>IFERROR(work!AA100+work!BM100,".")</f>
        <v>195177617.31988165</v>
      </c>
      <c r="BR100" s="27">
        <f>IFERROR(work!AB100+work!BN100,".")</f>
        <v>211791491.36864585</v>
      </c>
      <c r="BS100" s="27">
        <f>IFERROR(work!AC100+work!BO100,".")</f>
        <v>231995471.85778999</v>
      </c>
      <c r="BT100" s="27">
        <f>IFERROR(work!AD100+work!BP100,".")</f>
        <v>257632641.76588371</v>
      </c>
      <c r="BU100" s="27">
        <f>IFERROR(work!AE100+work!BQ100,".")</f>
        <v>289846468.63565195</v>
      </c>
      <c r="BV100" s="27">
        <f>IFERROR(work!AF100+work!BR100,".")</f>
        <v>314227547.52161896</v>
      </c>
      <c r="BW100" s="27">
        <f>IFERROR(work!AG100+work!BS100,".")</f>
        <v>337407999.86388808</v>
      </c>
      <c r="BX100" s="27">
        <f>IFERROR(work!AH100+work!BT100,".")</f>
        <v>368719367.56423438</v>
      </c>
      <c r="BY100" s="27">
        <f>IFERROR(work!AI100+work!BU100,".")</f>
        <v>398775719.87957591</v>
      </c>
      <c r="BZ100" s="27"/>
      <c r="CA100" s="27"/>
      <c r="CB100" s="27"/>
      <c r="CC100" s="27"/>
      <c r="CD100" s="27"/>
      <c r="CE100" s="27"/>
      <c r="CF100" s="27">
        <f>IFERROR(work!AP100-work!D100,".")</f>
        <v>4323135.3920361549</v>
      </c>
      <c r="CG100" s="27">
        <f>IFERROR(work!AQ100-work!E100,".")</f>
        <v>3194610.1904922426</v>
      </c>
      <c r="CH100" s="27">
        <f>IFERROR(work!AR100-work!F100,".")</f>
        <v>1164852.2382232212</v>
      </c>
      <c r="CI100" s="27">
        <f>IFERROR(work!AS100-work!G100,".")</f>
        <v>-665056.56291059032</v>
      </c>
      <c r="CJ100" s="27">
        <f>IFERROR(work!AT100-work!H100,".")</f>
        <v>-3511872.8928499296</v>
      </c>
      <c r="CK100" s="27">
        <f>IFERROR(work!AU100-work!I100,".")</f>
        <v>-6531701.1220798045</v>
      </c>
      <c r="CL100" s="27">
        <f>IFERROR(work!AV100-work!J100,".")</f>
        <v>-8544469.5779353976</v>
      </c>
      <c r="CM100" s="27">
        <f>IFERROR(work!AW100-work!K100,".")</f>
        <v>-11912293.258270051</v>
      </c>
      <c r="CN100" s="27">
        <f>IFERROR(work!AX100-work!L100,".")</f>
        <v>-15227447.824147053</v>
      </c>
      <c r="CO100" s="27">
        <f>IFERROR(work!AY100-work!M100,".")</f>
        <v>-15768770.532313515</v>
      </c>
      <c r="CP100" s="27">
        <f>IFERROR(work!AZ100-work!N100,".")</f>
        <v>-16264296.327644881</v>
      </c>
      <c r="CQ100" s="27">
        <f>IFERROR(work!BA100-work!O100,".")</f>
        <v>-19666902.57752616</v>
      </c>
      <c r="CR100" s="27">
        <f>IFERROR(work!BB100-work!P100,".")</f>
        <v>-26068255.058934901</v>
      </c>
      <c r="CS100" s="27">
        <f>IFERROR(work!BC100-work!Q100,".")</f>
        <v>-33461017.242995881</v>
      </c>
      <c r="CT100" s="27">
        <f>IFERROR(work!BD100-work!R100,".")</f>
        <v>-40860278.460118219</v>
      </c>
      <c r="CU100" s="27">
        <f>IFERROR(work!BE100-work!S100,".")</f>
        <v>-47698003.241342396</v>
      </c>
      <c r="CV100" s="27">
        <f>IFERROR(work!BF100-work!T100,".")</f>
        <v>-54550061.624735862</v>
      </c>
      <c r="CW100" s="27">
        <f>IFERROR(work!BG100-work!U100,".")</f>
        <v>-61263074.662657373</v>
      </c>
      <c r="CX100" s="27">
        <f>IFERROR(work!BH100-work!V100,".")</f>
        <v>-67361692.534242794</v>
      </c>
      <c r="CY100" s="27">
        <f>IFERROR(work!BI100-work!W100,".")</f>
        <v>-73513007.700065881</v>
      </c>
      <c r="CZ100" s="27">
        <f>IFERROR(work!BJ100-work!X100,".")</f>
        <v>-81340030.733310759</v>
      </c>
      <c r="DA100" s="27">
        <f>IFERROR(work!BK100-work!Y100,".")</f>
        <v>-90545774.175274551</v>
      </c>
      <c r="DB100" s="27">
        <f>IFERROR(work!BL100-work!Z100,".")</f>
        <v>-102327151.94337174</v>
      </c>
      <c r="DC100" s="27">
        <f>IFERROR(work!BM100-work!AA100,".")</f>
        <v>-116355946.54413936</v>
      </c>
      <c r="DD100" s="27">
        <f>IFERROR(work!BN100-work!AB100,".")</f>
        <v>-131206962.44564269</v>
      </c>
      <c r="DE100" s="27">
        <f>IFERROR(work!BO100-work!AC100,".")</f>
        <v>-149761807.23751277</v>
      </c>
      <c r="DF100" s="27">
        <f>IFERROR(work!BP100-work!AD100,".")</f>
        <v>-172607811.7745209</v>
      </c>
      <c r="DG100" s="27">
        <f>IFERROR(work!BQ100-work!AE100,".")</f>
        <v>-201488129.3074916</v>
      </c>
      <c r="DH100" s="27">
        <f>IFERROR(work!BR100-work!AF100,".")</f>
        <v>-224275171.82406557</v>
      </c>
      <c r="DI100" s="27">
        <f>IFERROR(work!BS100-work!AG100,".")</f>
        <v>-250636969.6616005</v>
      </c>
      <c r="DJ100" s="27">
        <f>IFERROR(work!BT100-work!AH100,".")</f>
        <v>-280482278.79190505</v>
      </c>
      <c r="DK100" s="27">
        <f>IFERROR(work!BU100-work!AI100,".")</f>
        <v>-309503276.294972</v>
      </c>
      <c r="DL100" s="27"/>
      <c r="DM100" s="27"/>
      <c r="DN100" s="27"/>
      <c r="DO100" s="27"/>
      <c r="DP100" s="27"/>
      <c r="DQ100" s="27"/>
      <c r="DR100" s="27"/>
      <c r="DS100" s="27">
        <f>IFERROR(work!DO100-work!CC100,".")</f>
        <v>0.22899999618530273</v>
      </c>
      <c r="DT100" s="27">
        <f>IFERROR(work!DP100-work!CD100,".")</f>
        <v>0.22799999618530273</v>
      </c>
      <c r="DU100" s="27">
        <f>IFERROR(work!DQ100-work!CE100,".")</f>
        <v>0.22799999618530273</v>
      </c>
      <c r="DV100" s="27">
        <f>IFERROR(work!DR100-work!CF100,".")</f>
        <v>0.22699999618530273</v>
      </c>
      <c r="DW100" s="27">
        <f>IFERROR(work!DS100-work!CG100,".")</f>
        <v>0.22699999618530273</v>
      </c>
      <c r="DX100" s="27">
        <f>IFERROR(work!DT100-work!CH100,".")</f>
        <v>0.22599999618530273</v>
      </c>
      <c r="DY100" s="27">
        <f>IFERROR(work!DU100-work!CI100,".")</f>
        <v>0.22499999618530273</v>
      </c>
      <c r="DZ100" s="27">
        <f>IFERROR(work!DV100-work!CJ100,".")</f>
        <v>0.22399999618530272</v>
      </c>
      <c r="EA100" s="27">
        <f>IFERROR(work!DW100-work!CK100,".")</f>
        <v>0.22299999618530272</v>
      </c>
      <c r="EB100" s="27">
        <f>IFERROR(work!DX100-work!CL100,".")</f>
        <v>0.22199999618530272</v>
      </c>
      <c r="EC100" s="27">
        <f>IFERROR(work!DY100-work!CM100,".")</f>
        <v>0.21999999618530272</v>
      </c>
      <c r="ED100" s="27">
        <f>IFERROR(work!DZ100-work!CN100,".")</f>
        <v>0.21799999618530275</v>
      </c>
      <c r="EE100" s="27">
        <f>IFERROR(work!EA100-work!CO100,".")</f>
        <v>0.21699999618530275</v>
      </c>
      <c r="EF100" s="27">
        <f>IFERROR(work!EB100-work!CP100,".")</f>
        <v>0.21499999618530274</v>
      </c>
      <c r="EG100" s="27">
        <f>IFERROR(work!EC100-work!CQ100,".")</f>
        <v>0.21299999618530274</v>
      </c>
      <c r="EH100" s="27">
        <f>IFERROR(work!ED100-work!CR100,".")</f>
        <v>0.21099999618530274</v>
      </c>
      <c r="EI100" s="27">
        <f>IFERROR(work!EE100-work!CS100,".")</f>
        <v>0.20600000762939455</v>
      </c>
      <c r="EJ100" s="27">
        <f>IFERROR(work!EF100-work!CT100,".")</f>
        <v>0.21599999618530275</v>
      </c>
      <c r="EK100" s="27">
        <f>IFERROR(work!EG100-work!CU100,".")</f>
        <v>0.19700000762939454</v>
      </c>
      <c r="EL100" s="27">
        <f>IFERROR(work!EH100-work!CV100,".")</f>
        <v>0.19999999237060548</v>
      </c>
      <c r="EM100" s="27">
        <f>IFERROR(work!EI100-work!CW100,".")</f>
        <v>0.20500000381469727</v>
      </c>
      <c r="EN100" s="27">
        <f>IFERROR(work!EJ100-work!CX100,".")</f>
        <v>0.19899999237060545</v>
      </c>
      <c r="EO100" s="27">
        <f>IFERROR(work!EK100-work!CY100,".")</f>
        <v>0.20199999618530273</v>
      </c>
      <c r="EP100" s="27">
        <f>IFERROR(work!EL100-work!CZ100,".")</f>
        <v>0.22299999237060547</v>
      </c>
      <c r="EQ100" s="27">
        <f>IFERROR(work!EM100-work!DA100,".")</f>
        <v>0.23899999237060549</v>
      </c>
      <c r="ER100" s="27">
        <f>IFERROR(work!EN100-work!DB100,".")</f>
        <v>0.24500000762939456</v>
      </c>
      <c r="ES100" s="27">
        <f>IFERROR(work!EO100-work!DC100,".")</f>
        <v>0.24000000381469727</v>
      </c>
      <c r="ET100" s="27">
        <f>IFERROR(work!EP100-work!DD100,".")</f>
        <v>0.24</v>
      </c>
      <c r="EU100" s="27">
        <f>IFERROR(work!EQ100-work!DE100,".")</f>
        <v>0.24800000381469728</v>
      </c>
      <c r="EV100" s="27">
        <f>IFERROR(work!ER100-work!DF100,".")</f>
        <v>0.24800000381469728</v>
      </c>
      <c r="EW100" s="27">
        <f>IFERROR(work!ES100-work!DG100,".")</f>
        <v>0.24199999618530271</v>
      </c>
      <c r="EX100" s="27">
        <f>IFERROR(work!ET100-work!DH100,".")</f>
        <v>0.23799999618530271</v>
      </c>
      <c r="EY100" s="27"/>
      <c r="EZ100" s="27"/>
      <c r="FA100" s="27"/>
      <c r="FB100" s="27"/>
      <c r="FC100" s="27"/>
      <c r="FD100" s="27"/>
      <c r="FE100" s="27">
        <f>IF(ISNUMBER(work!GZ100/work!HD100),work!GZ100/work!HD100,".")</f>
        <v>1.2343212587271073E-3</v>
      </c>
      <c r="FF100" s="27">
        <f>IF(ISNUMBER(work!HA100/work!HE100),work!HA100/work!HE100,".")</f>
        <v>1.6964468138172546E-3</v>
      </c>
      <c r="FG100" s="27">
        <f>IF(ISNUMBER(work!HB100/work!HF100),work!HB100/work!HF100,".")</f>
        <v>5.6506731915878874E-4</v>
      </c>
      <c r="FH100" s="27">
        <f>IF(ISNUMBER(work!HC100/work!HG100),work!HC100/work!HG100,".")</f>
        <v>1.3478255812901651E-3</v>
      </c>
      <c r="FI100" s="27">
        <f>IF(ISNUMBER((work!HA100+work!HB100)/(work!HE100+work!HF100)),(work!HA100+work!HB100)/(work!HE100+work!HF100),".")</f>
        <v>1.2133904510634435E-3</v>
      </c>
      <c r="FJ100" s="27">
        <f>IF(ISNUMBER(work!HH100/work!HL100),work!HH100/work!HL100,".")</f>
        <v>1.6561104779908183E-3</v>
      </c>
      <c r="FK100" s="27">
        <f>IF(ISNUMBER(work!HI100/work!HM100),work!HI100/work!HM100,".")</f>
        <v>2.3849406733539758E-3</v>
      </c>
      <c r="FL100" s="27">
        <f>IF(ISNUMBER(work!HJ100/work!HN100),work!HJ100/work!HN100,".")</f>
        <v>1.0478660230132202E-3</v>
      </c>
      <c r="FM100" s="27">
        <f>IF(ISNUMBER(work!HK100/work!HO100),work!HK100/work!HO100,".")</f>
        <v>1.8431684378406269E-3</v>
      </c>
      <c r="FN100" s="27">
        <f>IF(ISNUMBER((work!HI100+work!HJ100)/(work!HM100+work!HN100)),(work!HI100+work!HJ100)/(work!HM100+work!HN100),".")</f>
        <v>1.6038111585051913E-3</v>
      </c>
      <c r="FO100" s="27" t="s">
        <v>5007</v>
      </c>
      <c r="FP100" s="27" t="s">
        <v>5007</v>
      </c>
      <c r="FQ100" s="27" t="s">
        <v>5007</v>
      </c>
      <c r="FR100" s="27" t="s">
        <v>5007</v>
      </c>
      <c r="FS100" s="27" t="s">
        <v>5007</v>
      </c>
      <c r="FT100" s="27">
        <f>work!GM100</f>
        <v>4.2402826855123671E-3</v>
      </c>
      <c r="FU100" s="27">
        <f>work!GN100</f>
        <v>4.6816479400749065E-3</v>
      </c>
      <c r="FV100" s="27">
        <f>work!GO100</f>
        <v>9.1004130103197883E-3</v>
      </c>
      <c r="FW100" s="27" t="s">
        <v>5007</v>
      </c>
      <c r="FX100" s="27"/>
      <c r="FY100" s="27">
        <f t="shared" si="60"/>
        <v>7827.2669999999998</v>
      </c>
      <c r="FZ100">
        <f t="shared" si="62"/>
        <v>77350</v>
      </c>
      <c r="GA100">
        <f>work!HC100</f>
        <v>2086</v>
      </c>
      <c r="GB100">
        <f>IF(ISNUMBER(work!HA100+work!HB100),work!HA100+work!HB100,".")</f>
        <v>10114</v>
      </c>
      <c r="GC100">
        <f>IF(ISNUMBER(work!HK100-work!HC100),work!HK100-work!HC100,".")</f>
        <v>2390</v>
      </c>
      <c r="GD100">
        <f>IF(ISNUMBER(work!HI100+work!HJ100-work!HA100-work!HB100),(work!HI100+work!HJ100-work!HA100-work!HB100),".")</f>
        <v>3808</v>
      </c>
      <c r="GH100">
        <f>work!GQ100</f>
        <v>60000</v>
      </c>
      <c r="GI100">
        <f>work!GR100</f>
        <v>70000</v>
      </c>
      <c r="GJ100">
        <f>work!GZ100</f>
        <v>12198.797</v>
      </c>
      <c r="GK100">
        <f>work!HH100</f>
        <v>18397.731299999999</v>
      </c>
      <c r="GL100">
        <f t="shared" si="61"/>
        <v>37094.854102692523</v>
      </c>
      <c r="GM100">
        <f>IFERROR(VLOOKUP($F100,AREA_EM_ALLYEAR,Seq!B$1,FALSE),".")</f>
        <v>1165</v>
      </c>
      <c r="GN100">
        <f>IFERROR(VLOOKUP($F100,AREA_EM_ALLYEAR,Seq!C$1,FALSE),".")</f>
        <v>1305</v>
      </c>
      <c r="GO100">
        <f>IFERROR(VLOOKUP($F100,AREA_EM_ALLYEAR,Seq!D$1,FALSE),".")</f>
        <v>1643</v>
      </c>
      <c r="GP100">
        <f>IFERROR(VLOOKUP($F100,AREA_EM_ALLYEAR,Seq!E$1,FALSE),".")</f>
        <v>1388</v>
      </c>
      <c r="GQ100">
        <f>IFERROR(VLOOKUP($F100,AREA_EM_ALLYEAR,Seq!F$1,FALSE),".")</f>
        <v>1273</v>
      </c>
      <c r="GR100">
        <f>IFERROR(VLOOKUP($F100,AREA_EM_ALLYEAR,Seq!G$1,FALSE),".")</f>
        <v>1824</v>
      </c>
      <c r="GS100">
        <f>IFERROR(VLOOKUP($F100,AREA_EM_ALLYEAR,Seq!H$1,FALSE),".")</f>
        <v>2816</v>
      </c>
      <c r="GT100">
        <f>IFERROR(VLOOKUP($F100,AREA_EM_ALLYEAR,Seq!I$1,FALSE),".")</f>
        <v>3428</v>
      </c>
      <c r="GU100">
        <f>IFERROR(VLOOKUP($F100,AREA_EM_ALLYEAR,Seq!J$1,FALSE),".")</f>
        <v>3772</v>
      </c>
      <c r="GV100">
        <f>IFERROR(VLOOKUP($F100,AREA_EM_ALLYEAR,Seq!K$1,FALSE),".")</f>
        <v>2956</v>
      </c>
      <c r="GW100">
        <f>IFERROR(VLOOKUP($F100,AREA_EM_ALLYEAR,Seq!L$1,FALSE),".")</f>
        <v>3030</v>
      </c>
      <c r="GX100">
        <f>IFERROR(VLOOKUP($F100,AREA_EM_ALLYEAR,Seq!M$1,FALSE),".")</f>
        <v>2908</v>
      </c>
      <c r="GY100">
        <f>IFERROR(VLOOKUP($F100,AREA_EM_ALLYEAR,Seq!N$1,FALSE),".")</f>
        <v>3413</v>
      </c>
      <c r="GZ100">
        <f>IFERROR(VLOOKUP($F100,AREA_EM_ALLYEAR,Seq!O$1,FALSE),".")</f>
        <v>4234</v>
      </c>
      <c r="HA100">
        <f t="shared" si="63"/>
        <v>4234</v>
      </c>
      <c r="HK100" s="139">
        <f>IFERROR(VLOOKUP(CONCATENATE($G100, ".SP.DYN.LE00.IN"),AREA_WB_6ATTRS,Seq!B$1,FALSE)-VLOOKUP("CHN.SP.DYN.LE00.IN",AREA_WB_6ATTRS,Seq!B$1,FALSE),".")</f>
        <v>8.7493658536585315</v>
      </c>
      <c r="HL100" s="139">
        <f>IFERROR(VLOOKUP(CONCATENATE($G100, ".SP.DYN.LE00.IN"),AREA_WB_6ATTRS,Seq!C$1,FALSE)-VLOOKUP("CHN.SP.DYN.LE00.IN",AREA_WB_6ATTRS,Seq!C$1,FALSE),".")</f>
        <v>8.6714634146341467</v>
      </c>
      <c r="HM100" s="139">
        <f>IFERROR(VLOOKUP(CONCATENATE($G100, ".SP.DYN.LE00.IN"),AREA_WB_6ATTRS,Seq!D$1,FALSE)-VLOOKUP("CHN.SP.DYN.LE00.IN",AREA_WB_6ATTRS,Seq!D$1,FALSE),".")</f>
        <v>8.4536341463414715</v>
      </c>
      <c r="HN100" s="139">
        <f>IFERROR(VLOOKUP(CONCATENATE($G100, ".SP.DYN.LE00.IN"),AREA_WB_6ATTRS,Seq!E$1,FALSE)-VLOOKUP("CHN.SP.DYN.LE00.IN",AREA_WB_6ATTRS,Seq!E$1,FALSE),".")</f>
        <v>8.3642926829268305</v>
      </c>
      <c r="HO100" s="139">
        <f>IFERROR(VLOOKUP(CONCATENATE($G100, ".SP.DYN.LE00.IN"),AREA_WB_6ATTRS,Seq!F$1,FALSE)-VLOOKUP("CHN.SP.DYN.LE00.IN",AREA_WB_6ATTRS,Seq!F$1,FALSE),".")</f>
        <v>8.1739024390243884</v>
      </c>
      <c r="HP100" s="139">
        <f>IFERROR(VLOOKUP(CONCATENATE($G100, ".SP.DYN.LE00.IN"),AREA_WB_6ATTRS,Seq!G$1,FALSE)-VLOOKUP("CHN.SP.DYN.LE00.IN",AREA_WB_6ATTRS,Seq!G$1,FALSE),".")</f>
        <v>7.971487804878052</v>
      </c>
      <c r="HQ100" s="139">
        <f>IFERROR(VLOOKUP(CONCATENATE($G100, ".SP.DYN.LE00.IN"),AREA_WB_6ATTRS,Seq!H$1,FALSE)-VLOOKUP("CHN.SP.DYN.LE00.IN",AREA_WB_6ATTRS,Seq!H$1,FALSE),".")</f>
        <v>7.7109999999999985</v>
      </c>
      <c r="HR100" s="139">
        <f>IFERROR(VLOOKUP(CONCATENATE($G100, ".SP.DYN.LE00.IN"),AREA_WB_6ATTRS,Seq!I$1,FALSE)-VLOOKUP("CHN.SP.DYN.LE00.IN",AREA_WB_6ATTRS,Seq!I$1,FALSE),".")</f>
        <v>7.9078048780487649</v>
      </c>
      <c r="HS100" s="139">
        <f>IFERROR(VLOOKUP(CONCATENATE($G100, ".SP.DYN.LE00.IN"),AREA_WB_6ATTRS,Seq!J$1,FALSE)-VLOOKUP("CHN.SP.DYN.LE00.IN",AREA_WB_6ATTRS,Seq!J$1,FALSE),".")</f>
        <v>7.8631219512194974</v>
      </c>
      <c r="HT100" s="139">
        <f>IFERROR(VLOOKUP(CONCATENATE($G100, ".SP.DYN.LE00.IN"),AREA_WB_6ATTRS,Seq!K$1,FALSE)-VLOOKUP("CHN.SP.DYN.LE00.IN",AREA_WB_6ATTRS,Seq!K$1,FALSE),".")</f>
        <v>7.487219512195125</v>
      </c>
      <c r="HU100" s="139">
        <f>IFERROR(VLOOKUP(CONCATENATE($G100, ".SP.DYN.LE00.IN"),AREA_WB_6ATTRS,Seq!L$1,FALSE)-VLOOKUP("CHN.SP.DYN.LE00.IN",AREA_WB_6ATTRS,Seq!L$1,FALSE),".")</f>
        <v>7.4183170731707264</v>
      </c>
      <c r="HV100" s="139">
        <f>IFERROR(VLOOKUP(CONCATENATE($G100, ".SP.DYN.LE00.IN"),AREA_WB_6ATTRS,Seq!M$1,FALSE)-VLOOKUP("CHN.SP.DYN.LE00.IN",AREA_WB_6ATTRS,Seq!M$1,FALSE),".")</f>
        <v>7.3359756097560904</v>
      </c>
      <c r="HW100" s="139">
        <f>IFERROR(VLOOKUP(CONCATENATE($G100, ".SP.DYN.LE00.IN"),AREA_WB_6ATTRS,Seq!N$1,FALSE)-VLOOKUP("CHN.SP.DYN.LE00.IN",AREA_WB_6ATTRS,Seq!N$1,FALSE),".")</f>
        <v>7.3552439024390424</v>
      </c>
      <c r="HX100" s="139">
        <f>IFERROR(VLOOKUP(CONCATENATE($G100, ".SP.DYN.LE00.IN"),AREA_WB_6ATTRS,Seq!O$1,FALSE)-VLOOKUP("CHN.SP.DYN.LE00.IN",AREA_WB_6ATTRS,Seq!O$1,FALSE),".")</f>
        <v>6.8619512195121928</v>
      </c>
      <c r="HY100" s="139">
        <f>IFERROR(VLOOKUP(CONCATENATE($G100, ".SP.DYN.LE00.IN"),AREA_WB_6ATTRS,Seq!P$1,FALSE)-VLOOKUP("CHN.SP.DYN.LE00.IN",AREA_WB_6ATTRS,Seq!P$1,FALSE),".")</f>
        <v>7.132195121951213</v>
      </c>
      <c r="HZ100" s="139">
        <f>IFERROR(VLOOKUP(CONCATENATE($G100, ".SP.DYN.LE00.IN"),AREA_WB_6ATTRS,Seq!Q$1,FALSE)-VLOOKUP("CHN.SP.DYN.LE00.IN",AREA_WB_6ATTRS,Seq!Q$1,FALSE),".")</f>
        <v>6.9799024390244</v>
      </c>
      <c r="IA100" s="139">
        <f>IFERROR(VLOOKUP(CONCATENATE($G100, ".SP.DYN.LE00.IN"),AREA_WB_6ATTRS,Seq!R$1,FALSE)-VLOOKUP("CHN.SP.DYN.LE00.IN",AREA_WB_6ATTRS,Seq!R$1,FALSE),".")</f>
        <v>6.8365853658536508</v>
      </c>
      <c r="IB100" s="139">
        <f>IFERROR(VLOOKUP(CONCATENATE($G100, ".SP.DYN.LE00.IN"),AREA_WB_6ATTRS,Seq!S$1,FALSE)-VLOOKUP("CHN.SP.DYN.LE00.IN",AREA_WB_6ATTRS,Seq!S$1,FALSE),".")</f>
        <v>7.0280731707317017</v>
      </c>
      <c r="IC100" s="139">
        <f>IFERROR(VLOOKUP(CONCATENATE($G100, ".SP.DYN.LE00.IN"),AREA_WB_6ATTRS,Seq!T$1,FALSE)-VLOOKUP("CHN.SP.DYN.LE00.IN",AREA_WB_6ATTRS,Seq!T$1,FALSE),".")</f>
        <v>6.955829268292689</v>
      </c>
      <c r="ID100" s="139">
        <f>IFERROR(VLOOKUP(CONCATENATE($G100, ".SP.DYN.LE00.IN"),AREA_WB_6ATTRS,Seq!U$1,FALSE)-VLOOKUP("CHN.SP.DYN.LE00.IN",AREA_WB_6ATTRS,Seq!U$1,FALSE),".")</f>
        <v>6.7531951219512081</v>
      </c>
      <c r="IE100" s="139">
        <f>IFERROR(VLOOKUP(CONCATENATE($G100, ".SP.DYN.LE00.IN"),AREA_WB_6ATTRS,Seq!V$1,FALSE)-VLOOKUP("CHN.SP.DYN.LE00.IN",AREA_WB_6ATTRS,Seq!V$1,FALSE),".")</f>
        <v>6.7460975609756133</v>
      </c>
      <c r="IF100" s="139">
        <f>IFERROR(VLOOKUP(CONCATENATE($G100, ".SP.DYN.LE00.IN"),AREA_WB_6ATTRS,Seq!W$1,FALSE)-VLOOKUP("CHN.SP.DYN.LE00.IN",AREA_WB_6ATTRS,Seq!W$1,FALSE),".")</f>
        <v>6.7847073170731704</v>
      </c>
      <c r="IG100" s="139">
        <f>IFERROR(VLOOKUP(CONCATENATE($G100, ".SP.DYN.LE00.IN"),AREA_WB_6ATTRS,Seq!X$1,FALSE)-VLOOKUP("CHN.SP.DYN.LE00.IN",AREA_WB_6ATTRS,Seq!X$1,FALSE),".")</f>
        <v>6.7132439024390322</v>
      </c>
      <c r="IH100" s="139">
        <f>IFERROR(VLOOKUP(CONCATENATE($G100, ".SP.DYN.LE00.IN"),AREA_WB_6ATTRS,Seq!Y$1,FALSE)-VLOOKUP("CHN.SP.DYN.LE00.IN",AREA_WB_6ATTRS,Seq!Y$1,FALSE),".")</f>
        <v>6.7278048780488007</v>
      </c>
      <c r="II100" s="139">
        <f>IFERROR(VLOOKUP(CONCATENATE($G100, ".SP.DYN.LE00.IN"),AREA_WB_6ATTRS,Seq!Z$1,FALSE)-VLOOKUP("CHN.SP.DYN.LE00.IN",AREA_WB_6ATTRS,Seq!Z$1,FALSE),".")</f>
        <v>7.1327804878048795</v>
      </c>
      <c r="IJ100" s="139">
        <f>IFERROR(VLOOKUP(CONCATENATE($G100, ".SP.DYN.LE00.IN"),AREA_WB_6ATTRS,Seq!AA$1,FALSE)-VLOOKUP("CHN.SP.DYN.LE00.IN",AREA_WB_6ATTRS,Seq!AA$1,FALSE),".")</f>
        <v>7.1750243902439053</v>
      </c>
      <c r="IK100" s="139">
        <f>IFERROR(VLOOKUP(CONCATENATE($G100, ".SP.DYN.LE00.IN"),AREA_WB_6ATTRS,Seq!AB$1,FALSE)-VLOOKUP("CHN.SP.DYN.LE00.IN",AREA_WB_6ATTRS,Seq!AB$1,FALSE),".")</f>
        <v>7.3078292682926786</v>
      </c>
      <c r="IL100" s="139">
        <f>IFERROR(VLOOKUP(CONCATENATE($G100, ".SP.DYN.LE00.IN"),AREA_WB_6ATTRS,Seq!AC$1,FALSE)-VLOOKUP("CHN.SP.DYN.LE00.IN",AREA_WB_6ATTRS,Seq!AC$1,FALSE),".")</f>
        <v>7.4849756097560913</v>
      </c>
      <c r="IM100" s="139">
        <f>IFERROR(VLOOKUP(CONCATENATE($G100, ".SP.DYN.LE00.IN"),AREA_WB_6ATTRS,Seq!AD$1,FALSE)-VLOOKUP("CHN.SP.DYN.LE00.IN",AREA_WB_6ATTRS,Seq!AD$1,FALSE),".")</f>
        <v>7.4158780487804847</v>
      </c>
      <c r="IN100" s="139">
        <f>IFERROR(VLOOKUP(CONCATENATE($G100, ".SP.DYN.LE00.IN"),AREA_WB_6ATTRS,Seq!AE$1,FALSE)-VLOOKUP("CHN.SP.DYN.LE00.IN",AREA_WB_6ATTRS,Seq!AE$1,FALSE),".")</f>
        <v>7.4922682926829367</v>
      </c>
      <c r="IO100" s="139">
        <f>IFERROR(VLOOKUP(CONCATENATE($G100, ".SP.DYN.LE00.IN"),AREA_WB_6ATTRS,Seq!AF$1,FALSE)-VLOOKUP("CHN.SP.DYN.LE00.IN",AREA_WB_6ATTRS,Seq!AF$1,FALSE),".")</f>
        <v>7.429341463414616</v>
      </c>
      <c r="IP100" s="139" t="str">
        <f>IFERROR(VLOOKUP(CONCATENATE($G100, ".SP.DYN.LE00.IN"),AREA_WB_6ATTRS,Seq!AG$1,FALSE)-VLOOKUP("CHN.SP.DYN.LE00.IN",AREA_WB_6ATTRS,Seq!AG$1,FALSE),".")</f>
        <v>.</v>
      </c>
      <c r="IW100">
        <f>IFERROR(VLOOKUP(CONCATENATE($G100, ".SP.DYN.LE00.IN"),AREA_WB_6ATTRS,Seq!B$1,FALSE),".")</f>
        <v>75.743170731707323</v>
      </c>
      <c r="IX100">
        <f>IFERROR(VLOOKUP(CONCATENATE($G100, ".SP.DYN.LE00.IN"),AREA_WB_6ATTRS,Seq!C$1,FALSE),".")</f>
        <v>75.934390243902456</v>
      </c>
      <c r="IY100">
        <f>IFERROR(VLOOKUP(CONCATENATE($G100, ".SP.DYN.LE00.IN"),AREA_WB_6ATTRS,Seq!D$1,FALSE),".")</f>
        <v>75.988536585365864</v>
      </c>
      <c r="IZ100">
        <f>IFERROR(VLOOKUP(CONCATENATE($G100, ".SP.DYN.LE00.IN"),AREA_WB_6ATTRS,Seq!E$1,FALSE),".")</f>
        <v>76.164146341463422</v>
      </c>
      <c r="JA100">
        <f>IFERROR(VLOOKUP(CONCATENATE($G100, ".SP.DYN.LE00.IN"),AREA_WB_6ATTRS,Seq!F$1,FALSE),".")</f>
        <v>76.233170731707318</v>
      </c>
      <c r="JB100">
        <f>IFERROR(VLOOKUP(CONCATENATE($G100, ".SP.DYN.LE00.IN"),AREA_WB_6ATTRS,Seq!G$1,FALSE),".")</f>
        <v>76.284634146341475</v>
      </c>
      <c r="JC100">
        <f>IFERROR(VLOOKUP(CONCATENATE($G100, ".SP.DYN.LE00.IN"),AREA_WB_6ATTRS,Seq!H$1,FALSE),".")</f>
        <v>76.270487804878059</v>
      </c>
      <c r="JD100">
        <f>IFERROR(VLOOKUP(CONCATENATE($G100, ".SP.DYN.LE00.IN"),AREA_WB_6ATTRS,Seq!I$1,FALSE),".")</f>
        <v>76.70512195121951</v>
      </c>
      <c r="JE100">
        <f>IFERROR(VLOOKUP(CONCATENATE($G100, ".SP.DYN.LE00.IN"),AREA_WB_6ATTRS,Seq!J$1,FALSE),".")</f>
        <v>76.890243902439025</v>
      </c>
      <c r="JF100">
        <f>IFERROR(VLOOKUP(CONCATENATE($G100, ".SP.DYN.LE00.IN"),AREA_WB_6ATTRS,Seq!K$1,FALSE),".")</f>
        <v>76.734146341463429</v>
      </c>
      <c r="JG100">
        <f>IFERROR(VLOOKUP(CONCATENATE($G100, ".SP.DYN.LE00.IN"),AREA_WB_6ATTRS,Seq!L$1,FALSE),".")</f>
        <v>76.878048780487802</v>
      </c>
      <c r="JH100">
        <f>IFERROR(VLOOKUP(CONCATENATE($G100, ".SP.DYN.LE00.IN"),AREA_WB_6ATTRS,Seq!M$1,FALSE),".")</f>
        <v>77</v>
      </c>
      <c r="JI100">
        <f>IFERROR(VLOOKUP(CONCATENATE($G100, ".SP.DYN.LE00.IN"),AREA_WB_6ATTRS,Seq!N$1,FALSE),".")</f>
        <v>77.217073170731723</v>
      </c>
      <c r="JJ100">
        <f>IFERROR(VLOOKUP(CONCATENATE($G100, ".SP.DYN.LE00.IN"),AREA_WB_6ATTRS,Seq!O$1,FALSE),".")</f>
        <v>76.916585365853663</v>
      </c>
      <c r="JK100">
        <f>IFERROR(VLOOKUP(CONCATENATE($G100, ".SP.DYN.LE00.IN"),AREA_WB_6ATTRS,Seq!P$1,FALSE),".")</f>
        <v>77.375121951219512</v>
      </c>
      <c r="JL100">
        <f>IFERROR(VLOOKUP(CONCATENATE($G100, ".SP.DYN.LE00.IN"),AREA_WB_6ATTRS,Seq!Q$1,FALSE),".")</f>
        <v>77.404634146341479</v>
      </c>
      <c r="JM100">
        <f>IFERROR(VLOOKUP(CONCATENATE($G100, ".SP.DYN.LE00.IN"),AREA_WB_6ATTRS,Seq!R$1,FALSE),".")</f>
        <v>77.435609756097563</v>
      </c>
      <c r="JN100">
        <f>IFERROR(VLOOKUP(CONCATENATE($G100, ".SP.DYN.LE00.IN"),AREA_WB_6ATTRS,Seq!S$1,FALSE),".")</f>
        <v>77.794390243902441</v>
      </c>
      <c r="JO100">
        <f>IFERROR(VLOOKUP(CONCATENATE($G100, ".SP.DYN.LE00.IN"),AREA_WB_6ATTRS,Seq!T$1,FALSE),".")</f>
        <v>77.882926829268314</v>
      </c>
      <c r="JP100">
        <f>IFERROR(VLOOKUP(CONCATENATE($G100, ".SP.DYN.LE00.IN"),AREA_WB_6ATTRS,Seq!U$1,FALSE),".")</f>
        <v>77.836585365853665</v>
      </c>
      <c r="JQ100">
        <f>IFERROR(VLOOKUP(CONCATENATE($G100, ".SP.DYN.LE00.IN"),AREA_WB_6ATTRS,Seq!V$1,FALSE),".")</f>
        <v>77.987804878048792</v>
      </c>
      <c r="JR100">
        <f>IFERROR(VLOOKUP(CONCATENATE($G100, ".SP.DYN.LE00.IN"),AREA_WB_6ATTRS,Seq!W$1,FALSE),".")</f>
        <v>78.190243902439036</v>
      </c>
      <c r="JS100">
        <f>IFERROR(VLOOKUP(CONCATENATE($G100, ".SP.DYN.LE00.IN"),AREA_WB_6ATTRS,Seq!X$1,FALSE),".")</f>
        <v>78.292682926829272</v>
      </c>
      <c r="JT100">
        <f>IFERROR(VLOOKUP(CONCATENATE($G100, ".SP.DYN.LE00.IN"),AREA_WB_6ATTRS,Seq!Y$1,FALSE),".")</f>
        <v>78.492682926829289</v>
      </c>
      <c r="JU100">
        <f>IFERROR(VLOOKUP(CONCATENATE($G100, ".SP.DYN.LE00.IN"),AREA_WB_6ATTRS,Seq!Z$1,FALSE),".")</f>
        <v>79.095121951219525</v>
      </c>
      <c r="JV100">
        <f>IFERROR(VLOOKUP(CONCATENATE($G100, ".SP.DYN.LE00.IN"),AREA_WB_6ATTRS,Seq!AA$1,FALSE),".")</f>
        <v>79.346341463414646</v>
      </c>
      <c r="JW100">
        <f>IFERROR(VLOOKUP(CONCATENATE($G100, ".SP.DYN.LE00.IN"),AREA_WB_6ATTRS,Seq!AB$1,FALSE),".")</f>
        <v>79.697560975609761</v>
      </c>
      <c r="JX100">
        <f>IFERROR(VLOOKUP(CONCATENATE($G100, ".SP.DYN.LE00.IN"),AREA_WB_6ATTRS,Seq!AC$1,FALSE),".")</f>
        <v>80.097560975609753</v>
      </c>
      <c r="JY100">
        <f>IFERROR(VLOOKUP(CONCATENATE($G100, ".SP.DYN.LE00.IN"),AREA_WB_6ATTRS,Seq!AD$1,FALSE),".")</f>
        <v>80.251219512195121</v>
      </c>
      <c r="JZ100">
        <f>IFERROR(VLOOKUP(CONCATENATE($G100, ".SP.DYN.LE00.IN"),AREA_WB_6ATTRS,Seq!AE$1,FALSE),".")</f>
        <v>80.548780487804891</v>
      </c>
      <c r="KA100">
        <f>IFERROR(VLOOKUP(CONCATENATE($G100, ".SP.DYN.LE00.IN"),AREA_WB_6ATTRS,Seq!AF$1,FALSE),".")</f>
        <v>80.702439024390245</v>
      </c>
      <c r="KB100" t="str">
        <f>IFERROR(VLOOKUP(CONCATENATE($G100, ".SP.DYN.LE00.IN"),AREA_WB_6ATTRS,Seq!AG$1,FALSE),".")</f>
        <v>.</v>
      </c>
      <c r="KK100">
        <f t="shared" si="66"/>
        <v>293313</v>
      </c>
      <c r="KL100">
        <f t="shared" si="64"/>
        <v>5716</v>
      </c>
      <c r="KM100">
        <f t="shared" si="67"/>
        <v>72655415.136967495</v>
      </c>
      <c r="KN100">
        <f t="shared" si="68"/>
        <v>-16264296.327644881</v>
      </c>
      <c r="KO100">
        <f t="shared" si="65"/>
        <v>0.21999999618530272</v>
      </c>
      <c r="KP100">
        <f>work!HA100</f>
        <v>8103</v>
      </c>
      <c r="KQ100">
        <f>work!HB100</f>
        <v>2011</v>
      </c>
      <c r="KR100">
        <f>work!HC100</f>
        <v>2086</v>
      </c>
      <c r="KS100">
        <f>IF(ISNUMBER(work!HI100-work!HA100),work!HI100-work!HA100,".")</f>
        <v>505</v>
      </c>
      <c r="KT100">
        <f>IF(ISNUMBER(work!HJ100-work!HB100),work!HJ100-work!HB100,".")</f>
        <v>3303</v>
      </c>
      <c r="KU100">
        <f>IF(ISNUMBER(work!HK100-work!HC100),work!HK100-work!HC100,".")</f>
        <v>2390</v>
      </c>
      <c r="KW100">
        <f>IFERROR(work!HR100/work!HV100,".")</f>
        <v>2.8904593639575974E-4</v>
      </c>
      <c r="KX100">
        <f>IFERROR(work!HS100/work!HW100,".")</f>
        <v>7.8818887105403955E-4</v>
      </c>
      <c r="KY100">
        <f>IFERROR(work!HT100/work!HX100,".")</f>
        <v>1.6393904757771381E-3</v>
      </c>
      <c r="KZ100">
        <f>IFERROR(work!HU100/work!HY100,".")</f>
        <v>2.2325594026053504E-3</v>
      </c>
    </row>
    <row r="101" spans="1:312">
      <c r="A101" s="24">
        <f t="shared" si="44"/>
        <v>101</v>
      </c>
      <c r="B101" s="24" t="str">
        <f t="shared" ref="B101:B132" si="69">IF(ISNA(VLOOKUP(F101,Area_EM_90_2,1,FALSE)),"Out","InEM90")</f>
        <v>InEM90</v>
      </c>
      <c r="C101" s="24" t="str">
        <f t="shared" ref="C101:C132" si="70">IF(ISNA(VLOOKUP($F101,Area_EM_90,1,FALSE)),"Out","InOECD90")</f>
        <v>InOECD90</v>
      </c>
      <c r="D101" s="24" t="str">
        <f t="shared" ref="D101:D132" si="71">VLOOKUP(G101,AREA_COUNTRY_ISO,4,FALSE)</f>
        <v>In67</v>
      </c>
      <c r="E101" s="25" t="s">
        <v>2496</v>
      </c>
      <c r="F101" s="26" t="str">
        <f t="shared" si="48"/>
        <v>Greece</v>
      </c>
      <c r="G101" s="166" t="s">
        <v>1425</v>
      </c>
      <c r="H101" s="166" t="s">
        <v>5007</v>
      </c>
      <c r="I101" s="166" t="s">
        <v>5007</v>
      </c>
      <c r="J101" s="180" t="s">
        <v>5007</v>
      </c>
      <c r="K101" s="180" t="s">
        <v>5007</v>
      </c>
      <c r="L101" s="27">
        <f>IFERROR(VLOOKUP($F101,Area_FDI_84_96,Seq!B$1,FALSE),0)</f>
        <v>0</v>
      </c>
      <c r="M101" s="27">
        <f>IFERROR(VLOOKUP($F101,Area_FDI_84_96,Seq!C$1,FALSE),0)</f>
        <v>0</v>
      </c>
      <c r="N101" s="27">
        <f>IFERROR(VLOOKUP($F101,Area_FDI_84_96,Seq!D$1,FALSE),0)</f>
        <v>0</v>
      </c>
      <c r="O101" s="27">
        <f>IFERROR(VLOOKUP($F101,Area_FDI_84_96,Seq!E$1,FALSE),0)</f>
        <v>0</v>
      </c>
      <c r="P101" s="27">
        <f>IFERROR(VLOOKUP($F101,Area_FDI_84_96,Seq!F$1,FALSE),0)</f>
        <v>0</v>
      </c>
      <c r="Q101" s="27">
        <f>IFERROR(VLOOKUP($F101,Area_FDI_84_96,Seq!G$1,FALSE),0)</f>
        <v>0</v>
      </c>
      <c r="R101" s="27">
        <f>IFERROR(VLOOKUP($F101,Area_FDI_84_96,Seq!H$1,FALSE),0)</f>
        <v>0</v>
      </c>
      <c r="S101" s="27">
        <f>IFERROR(VLOOKUP($F101,Area_FDI_84_96,Seq!I$1,FALSE),0)</f>
        <v>0</v>
      </c>
      <c r="T101" s="27">
        <f>IFERROR(VALUE(VLOOKUP($E101,Area_FDI_92_95,Seq!B$1,FALSE)),0)</f>
        <v>0</v>
      </c>
      <c r="U101" s="27">
        <f>IFERROR(VALUE(VLOOKUP($E101,Area_FDI_92_95,Seq!C$1,FALSE)),0)</f>
        <v>0</v>
      </c>
      <c r="V101" s="27">
        <f>IFERROR(VALUE(VLOOKUP($E101,Area_FDI_92_95,Seq!D$1,FALSE)),0)</f>
        <v>5</v>
      </c>
      <c r="W101" s="27">
        <f>IFERROR(VALUE(VLOOKUP($E101,Area_FDI_92_95,Seq!E$1,FALSE)),0)</f>
        <v>102</v>
      </c>
      <c r="X101" s="27">
        <f>IFERROR(VALUE(VLOOKUP($E101,Area_FDI_96_99,Seq!B$1,FALSE)),0)</f>
        <v>0</v>
      </c>
      <c r="Y101" s="27">
        <f>IFERROR(VALUE(VLOOKUP($E101,Area_FDI_96_99,Seq!C$1,FALSE)),0)</f>
        <v>0</v>
      </c>
      <c r="Z101" s="27">
        <f>IFERROR(VALUE(VLOOKUP($E101,Area_FDI_96_99,Seq!D$1,FALSE)),0)</f>
        <v>30</v>
      </c>
      <c r="AA101" s="27">
        <f>IFERROR(VALUE(VLOOKUP($E101,Area_FDI_96_99,Seq!E$1,FALSE)),0)</f>
        <v>3</v>
      </c>
      <c r="AB101" s="27">
        <f t="shared" ref="AB101:AB132" si="72">IFERROR(VALUE(VLOOKUP($E101,Area_FDI_00_01,2,FALSE)),0)</f>
        <v>1289</v>
      </c>
      <c r="AC101" s="27">
        <f t="shared" ref="AC101:AC132" si="73">IFERROR(VALUE(VLOOKUP($E101,Area_FDI_00_01,4,FALSE)),0)</f>
        <v>731</v>
      </c>
      <c r="AD101" s="27">
        <f t="shared" ref="AD101:AD132" si="74">IFERROR(VALUE(VLOOKUP($E101,Area_FDI_02_03,2,FALSE)),0)</f>
        <v>617</v>
      </c>
      <c r="AE101" s="27">
        <f t="shared" ref="AE101:AE132" si="75">IFERROR(VALUE(VLOOKUP($E101,Area_FDI_02_03,4,FALSE)),0)</f>
        <v>177</v>
      </c>
      <c r="AF101" s="27">
        <f t="shared" ref="AF101:AF132" si="76">IFERROR(VALUE(VLOOKUP($E101,Area_FDI_04_05,2,FALSE)),0)</f>
        <v>2819</v>
      </c>
      <c r="AG101" s="27">
        <f t="shared" ref="AG101:AG132" si="77">IFERROR(VALUE(VLOOKUP($E101,Area_FDI_04_05,4,FALSE)),0)</f>
        <v>184</v>
      </c>
      <c r="AH101" s="27">
        <f t="shared" ref="AH101:AH132" si="78">IFERROR(VALUE(VLOOKUP($E101,Area_FDI_06_07,2,FALSE)),0)</f>
        <v>17</v>
      </c>
      <c r="AI101" s="27">
        <f t="shared" ref="AI101:AI132" si="79">IFERROR(VALUE(VLOOKUP($E101,Area_FDI_06_07,4,FALSE)),0)</f>
        <v>235</v>
      </c>
      <c r="AJ101" s="27">
        <f t="shared" ref="AJ101:AJ132" si="80">IFERROR(VALUE(VLOOKUP($E101,AREA_FDI_08_10,2,FALSE)),0)</f>
        <v>1309</v>
      </c>
      <c r="AK101" s="27">
        <f t="shared" ref="AK101:AK132" si="81">IFERROR(VALUE(VLOOKUP($E101,AREA_FDI_08_10,4,FALSE)),0)</f>
        <v>897</v>
      </c>
      <c r="AL101" s="27">
        <f t="shared" ref="AL101:AL132" si="82">IFERROR(VALUE(VLOOKUP($E101,AREA_FDI_08_10,6,FALSE)),0)</f>
        <v>451</v>
      </c>
      <c r="AM101" s="27"/>
      <c r="AN101" s="27"/>
      <c r="AO101" s="27"/>
      <c r="AP101" s="27"/>
      <c r="AQ101" s="27"/>
      <c r="AR101" s="27"/>
      <c r="AS101" s="27"/>
      <c r="AT101" s="27">
        <f>IFERROR(work!D101+work!AP101,".")</f>
        <v>27512177.953497004</v>
      </c>
      <c r="AU101" s="27">
        <f>IFERROR(work!E101+work!AQ101,".")</f>
        <v>28320248.733306706</v>
      </c>
      <c r="AV101" s="27">
        <f>IFERROR(work!F101+work!AR101,".")</f>
        <v>29968794.684081271</v>
      </c>
      <c r="AW101" s="27">
        <f>IFERROR(work!G101+work!AS101,".")</f>
        <v>32160664.491865732</v>
      </c>
      <c r="AX101" s="27">
        <f>IFERROR(work!H101+work!AT101,".")</f>
        <v>35878487.276026353</v>
      </c>
      <c r="AY101" s="27">
        <f>IFERROR(work!I101+work!AU101,".")</f>
        <v>39727038.317401312</v>
      </c>
      <c r="AZ101" s="27">
        <f>IFERROR(work!J101+work!AV101,".")</f>
        <v>42454339.075985014</v>
      </c>
      <c r="BA101" s="27">
        <f>IFERROR(work!K101+work!AW101,".")</f>
        <v>46086151.938751079</v>
      </c>
      <c r="BB101" s="27">
        <f>IFERROR(work!L101+work!AX101,".")</f>
        <v>50654502.793604299</v>
      </c>
      <c r="BC101" s="27">
        <f>IFERROR(work!M101+work!AY101,".")</f>
        <v>52702809.723695442</v>
      </c>
      <c r="BD101" s="27">
        <f>IFERROR(work!N101+work!AZ101,".")</f>
        <v>54330434.500022627</v>
      </c>
      <c r="BE101" s="27">
        <f>IFERROR(work!O101+work!BA101,".")</f>
        <v>58726729.169352084</v>
      </c>
      <c r="BF101" s="27">
        <f>IFERROR(work!P101+work!BB101,".")</f>
        <v>65692088.205583282</v>
      </c>
      <c r="BG101" s="27">
        <f>IFERROR(work!Q101+work!BC101,".")</f>
        <v>73290323.336826071</v>
      </c>
      <c r="BH101" s="27">
        <f>IFERROR(work!R101+work!BD101,".")</f>
        <v>81772049.694473296</v>
      </c>
      <c r="BI101" s="27">
        <f>IFERROR(work!S101+work!BE101,".")</f>
        <v>89780049.004571408</v>
      </c>
      <c r="BJ101" s="27">
        <f>IFERROR(work!T101+work!BF101,".")</f>
        <v>97955572.903469235</v>
      </c>
      <c r="BK101" s="27">
        <f>IFERROR(work!U101+work!BG101,".")</f>
        <v>106456782.2645175</v>
      </c>
      <c r="BL101" s="27">
        <f>IFERROR(work!V101+work!BH101,".")</f>
        <v>114266198.50088084</v>
      </c>
      <c r="BM101" s="27">
        <f>IFERROR(work!W101+work!BI101,".")</f>
        <v>122469037.5321878</v>
      </c>
      <c r="BN101" s="27">
        <f>IFERROR(work!X101+work!BJ101,".")</f>
        <v>132289309.86539824</v>
      </c>
      <c r="BO101" s="27">
        <f>IFERROR(work!Y101+work!BK101,".")</f>
        <v>142758840.62338921</v>
      </c>
      <c r="BP101" s="27">
        <f>IFERROR(work!Z101+work!BL101,".")</f>
        <v>155016022.01718923</v>
      </c>
      <c r="BQ101" s="27">
        <f>IFERROR(work!AA101+work!BM101,".")</f>
        <v>169973636.72851464</v>
      </c>
      <c r="BR101" s="27">
        <f>IFERROR(work!AB101+work!BN101,".")</f>
        <v>186326584.83607432</v>
      </c>
      <c r="BS101" s="27">
        <f>IFERROR(work!AC101+work!BO101,".")</f>
        <v>206044112.19729033</v>
      </c>
      <c r="BT101" s="27">
        <f>IFERROR(work!AD101+work!BP101,".")</f>
        <v>231126315.23806</v>
      </c>
      <c r="BU101" s="27">
        <f>IFERROR(work!AE101+work!BQ101,".")</f>
        <v>262152960.75713781</v>
      </c>
      <c r="BV101" s="27">
        <f>IFERROR(work!AF101+work!BR101,".")</f>
        <v>285711161.28048182</v>
      </c>
      <c r="BW101" s="27">
        <f>IFERROR(work!AG101+work!BS101,".")</f>
        <v>309947242.4932707</v>
      </c>
      <c r="BX101" s="27">
        <f>IFERROR(work!AH101+work!BT101,".")</f>
        <v>339965552.05603766</v>
      </c>
      <c r="BY101" s="27">
        <f>IFERROR(work!AI101+work!BU101,".")</f>
        <v>368442948.0659532</v>
      </c>
      <c r="BZ101" s="27"/>
      <c r="CA101" s="27"/>
      <c r="CB101" s="27"/>
      <c r="CC101" s="27"/>
      <c r="CD101" s="27"/>
      <c r="CE101" s="27"/>
      <c r="CF101" s="27">
        <f>IFERROR(work!AP101-work!D101,".")</f>
        <v>-9076046.1342243738</v>
      </c>
      <c r="CG101" s="27">
        <f>IFERROR(work!AQ101-work!E101,".")</f>
        <v>-10170563.006976193</v>
      </c>
      <c r="CH101" s="27">
        <f>IFERROR(work!AR101-work!F101,".")</f>
        <v>-12024680.924567396</v>
      </c>
      <c r="CI101" s="27">
        <f>IFERROR(work!AS101-work!G101,".")</f>
        <v>-14410099.958125794</v>
      </c>
      <c r="CJ101" s="27">
        <f>IFERROR(work!AT101-work!H101,".")</f>
        <v>-17771033.370363798</v>
      </c>
      <c r="CK101" s="27">
        <f>IFERROR(work!AU101-work!I101,".")</f>
        <v>-21165167.616251431</v>
      </c>
      <c r="CL101" s="27">
        <f>IFERROR(work!AV101-work!J101,".")</f>
        <v>-23796380.979829203</v>
      </c>
      <c r="CM101" s="27">
        <f>IFERROR(work!AW101-work!K101,".")</f>
        <v>-27849651.643537603</v>
      </c>
      <c r="CN101" s="27">
        <f>IFERROR(work!AX101-work!L101,".")</f>
        <v>-31636046.593482986</v>
      </c>
      <c r="CO101" s="27">
        <f>IFERROR(work!AY101-work!M101,".")</f>
        <v>-32961652.188262567</v>
      </c>
      <c r="CP101" s="27">
        <f>IFERROR(work!AZ101-work!N101,".")</f>
        <v>-34589276.964589752</v>
      </c>
      <c r="CQ101" s="27">
        <f>IFERROR(work!BA101-work!O101,".")</f>
        <v>-38373595.750004604</v>
      </c>
      <c r="CR101" s="27">
        <f>IFERROR(work!BB101-work!P101,".")</f>
        <v>-45196482.85232196</v>
      </c>
      <c r="CS101" s="27">
        <f>IFERROR(work!BC101-work!Q101,".")</f>
        <v>-53122647.669186078</v>
      </c>
      <c r="CT101" s="27">
        <f>IFERROR(work!BD101-work!R101,".")</f>
        <v>-61201020.513326287</v>
      </c>
      <c r="CU101" s="27">
        <f>IFERROR(work!BE101-work!S101,".")</f>
        <v>-68777085.855878294</v>
      </c>
      <c r="CV101" s="27">
        <f>IFERROR(work!BF101-work!T101,".")</f>
        <v>-76457275.443025589</v>
      </c>
      <c r="CW101" s="27">
        <f>IFERROR(work!BG101-work!U101,".")</f>
        <v>-84176460.978201345</v>
      </c>
      <c r="CX101" s="27">
        <f>IFERROR(work!BH101-work!V101,".")</f>
        <v>-91236437.714770198</v>
      </c>
      <c r="CY101" s="27">
        <f>IFERROR(work!BI101-work!W101,".")</f>
        <v>-98651799.035852686</v>
      </c>
      <c r="CZ101" s="27">
        <f>IFERROR(work!BJ101-work!X101,".")</f>
        <v>-107405676.97435762</v>
      </c>
      <c r="DA101" s="27">
        <f>IFERROR(work!BK101-work!Y101,".")</f>
        <v>-116830830.12406637</v>
      </c>
      <c r="DB101" s="27">
        <f>IFERROR(work!BL101-work!Z101,".")</f>
        <v>-128196308.76828477</v>
      </c>
      <c r="DC101" s="27">
        <f>IFERROR(work!BM101-work!AA101,".")</f>
        <v>-141559927.13550636</v>
      </c>
      <c r="DD101" s="27">
        <f>IFERROR(work!BN101-work!AB101,".")</f>
        <v>-156671868.97821423</v>
      </c>
      <c r="DE101" s="27">
        <f>IFERROR(work!BO101-work!AC101,".")</f>
        <v>-175713166.89801243</v>
      </c>
      <c r="DF101" s="27">
        <f>IFERROR(work!BP101-work!AD101,".")</f>
        <v>-199114138.30234462</v>
      </c>
      <c r="DG101" s="27">
        <f>IFERROR(work!BQ101-work!AE101,".")</f>
        <v>-229181637.18600574</v>
      </c>
      <c r="DH101" s="27">
        <f>IFERROR(work!BR101-work!AF101,".")</f>
        <v>-252791558.06520274</v>
      </c>
      <c r="DI101" s="27">
        <f>IFERROR(work!BS101-work!AG101,".")</f>
        <v>-278097727.03221792</v>
      </c>
      <c r="DJ101" s="27">
        <f>IFERROR(work!BT101-work!AH101,".")</f>
        <v>-309236094.30010176</v>
      </c>
      <c r="DK101" s="27">
        <f>IFERROR(work!BU101-work!AI101,".")</f>
        <v>-339836048.10859472</v>
      </c>
      <c r="DL101" s="27"/>
      <c r="DM101" s="27"/>
      <c r="DN101" s="27"/>
      <c r="DO101" s="27"/>
      <c r="DP101" s="27"/>
      <c r="DQ101" s="27"/>
      <c r="DR101" s="27"/>
      <c r="DS101" s="27">
        <f>IFERROR(work!DO101-work!CC101,".")</f>
        <v>0.13999999999999999</v>
      </c>
      <c r="DT101" s="27">
        <f>IFERROR(work!DP101-work!CD101,".")</f>
        <v>0.13899999999999998</v>
      </c>
      <c r="DU101" s="27">
        <f>IFERROR(work!DQ101-work!CE101,".")</f>
        <v>0.13899999999999998</v>
      </c>
      <c r="DV101" s="27">
        <f>IFERROR(work!DR101-work!CF101,".")</f>
        <v>0.13799999999999998</v>
      </c>
      <c r="DW101" s="27">
        <f>IFERROR(work!DS101-work!CG101,".")</f>
        <v>0.13799999999999998</v>
      </c>
      <c r="DX101" s="27">
        <f>IFERROR(work!DT101-work!CH101,".")</f>
        <v>0.13699999999999998</v>
      </c>
      <c r="DY101" s="27">
        <f>IFERROR(work!DU101-work!CI101,".")</f>
        <v>0.13599999999999998</v>
      </c>
      <c r="DZ101" s="27">
        <f>IFERROR(work!DV101-work!CJ101,".")</f>
        <v>0.13499999999999998</v>
      </c>
      <c r="EA101" s="27">
        <f>IFERROR(work!DW101-work!CK101,".")</f>
        <v>0.13399999999999998</v>
      </c>
      <c r="EB101" s="27">
        <f>IFERROR(work!DX101-work!CL101,".")</f>
        <v>0.13299999999999998</v>
      </c>
      <c r="EC101" s="27">
        <f>IFERROR(work!DY101-work!CM101,".")</f>
        <v>0.13099999999999998</v>
      </c>
      <c r="ED101" s="27">
        <f>IFERROR(work!DZ101-work!CN101,".")</f>
        <v>0.129</v>
      </c>
      <c r="EE101" s="27">
        <f>IFERROR(work!EA101-work!CO101,".")</f>
        <v>0.128</v>
      </c>
      <c r="EF101" s="27">
        <f>IFERROR(work!EB101-work!CP101,".")</f>
        <v>0.13400000190734865</v>
      </c>
      <c r="EG101" s="27">
        <f>IFERROR(work!EC101-work!CQ101,".")</f>
        <v>0.14100000762939455</v>
      </c>
      <c r="EH101" s="27">
        <f>IFERROR(work!ED101-work!CR101,".")</f>
        <v>0.14200000000000002</v>
      </c>
      <c r="EI101" s="27">
        <f>IFERROR(work!EE101-work!CS101,".")</f>
        <v>0.14699999237060549</v>
      </c>
      <c r="EJ101" s="27">
        <f>IFERROR(work!EF101-work!CT101,".")</f>
        <v>0.14900000762939453</v>
      </c>
      <c r="EK101" s="27">
        <f>IFERROR(work!EG101-work!CU101,".")</f>
        <v>0.15600000381469728</v>
      </c>
      <c r="EL101" s="27">
        <f>IFERROR(work!EH101-work!CV101,".")</f>
        <v>0.15599999618530272</v>
      </c>
      <c r="EM101" s="27">
        <f>IFERROR(work!EI101-work!CW101,".")</f>
        <v>0.154</v>
      </c>
      <c r="EN101" s="27">
        <f>IFERROR(work!EJ101-work!CX101,".")</f>
        <v>0.15399999237060547</v>
      </c>
      <c r="EO101" s="27">
        <f>IFERROR(work!EK101-work!CY101,".")</f>
        <v>0.16000000762939451</v>
      </c>
      <c r="EP101" s="27">
        <f>IFERROR(work!EL101-work!CZ101,".")</f>
        <v>0.16299999237060547</v>
      </c>
      <c r="EQ101" s="27">
        <f>IFERROR(work!EM101-work!DA101,".")</f>
        <v>0.18300000762939456</v>
      </c>
      <c r="ER101" s="27">
        <f>IFERROR(work!EN101-work!DB101,".")</f>
        <v>0.18000000762939455</v>
      </c>
      <c r="ES101" s="27">
        <f>IFERROR(work!EO101-work!DC101,".")</f>
        <v>0.19000000381469728</v>
      </c>
      <c r="ET101" s="27">
        <f>IFERROR(work!EP101-work!DD101,".")</f>
        <v>0.19100000381469728</v>
      </c>
      <c r="EU101" s="27">
        <f>IFERROR(work!EQ101-work!DE101,".")</f>
        <v>0.19499999237060545</v>
      </c>
      <c r="EV101" s="27">
        <f>IFERROR(work!ER101-work!DF101,".")</f>
        <v>0.18999999237060544</v>
      </c>
      <c r="EW101" s="27">
        <f>IFERROR(work!ES101-work!DG101,".")</f>
        <v>0.19599999237060545</v>
      </c>
      <c r="EX101" s="27">
        <f>IFERROR(work!ET101-work!DH101,".")</f>
        <v>0.19199999237060544</v>
      </c>
      <c r="EY101" s="27"/>
      <c r="EZ101" s="27"/>
      <c r="FA101" s="27"/>
      <c r="FB101" s="27"/>
      <c r="FC101" s="27"/>
      <c r="FD101" s="27"/>
      <c r="FE101" s="27">
        <f>IF(ISNUMBER(work!GZ101/work!HD101),work!GZ101/work!HD101,".")</f>
        <v>5.7637254083331784E-5</v>
      </c>
      <c r="FF101" s="27">
        <f>IF(ISNUMBER(work!HA101/work!HE101),work!HA101/work!HE101,".")</f>
        <v>2.9377124603333213E-5</v>
      </c>
      <c r="FG101" s="27">
        <f>IF(ISNUMBER(work!HB101/work!HF101),work!HB101/work!HF101,".")</f>
        <v>1.2220457045093486E-4</v>
      </c>
      <c r="FH101" s="27">
        <f>IF(ISNUMBER(work!HC101/work!HG101),work!HC101/work!HG101,".")</f>
        <v>1.2288267286658075E-4</v>
      </c>
      <c r="FI101" s="27">
        <f>IF(ISNUMBER((work!HA101+work!HB101)/(work!HE101+work!HF101)),(work!HA101+work!HB101)/(work!HE101+work!HF101),".")</f>
        <v>4.9842286209090676E-5</v>
      </c>
      <c r="FJ101" s="27">
        <f>IF(ISNUMBER(work!HH101/work!HL101),work!HH101/work!HL101,".")</f>
        <v>6.905806451612904E-5</v>
      </c>
      <c r="FK101" s="27">
        <f>IF(ISNUMBER(work!HI101/work!HM101),work!HI101/work!HM101,".")</f>
        <v>9.1920346000102187E-5</v>
      </c>
      <c r="FL101" s="27">
        <f>IF(ISNUMBER(work!HJ101/work!HN101),work!HJ101/work!HN101,".")</f>
        <v>6.0561550194904242E-5</v>
      </c>
      <c r="FM101" s="27">
        <f>IF(ISNUMBER(work!HK101/work!HO101),work!HK101/work!HO101,".")</f>
        <v>0</v>
      </c>
      <c r="FN101" s="27">
        <f>IF(ISNUMBER((work!HI101+work!HJ101)/(work!HM101+work!HN101)),(work!HI101+work!HJ101)/(work!HM101+work!HN101),".")</f>
        <v>8.1367612225746847E-5</v>
      </c>
      <c r="FO101" s="27" t="s">
        <v>5007</v>
      </c>
      <c r="FP101" s="27" t="s">
        <v>5007</v>
      </c>
      <c r="FQ101" s="27" t="s">
        <v>5007</v>
      </c>
      <c r="FR101" s="27" t="s">
        <v>5007</v>
      </c>
      <c r="FS101" s="27" t="s">
        <v>5007</v>
      </c>
      <c r="FT101" s="27">
        <f>work!GM101</f>
        <v>1.9288603131805454E-5</v>
      </c>
      <c r="FU101" s="27">
        <f>work!GN101</f>
        <v>1.18098612341305E-5</v>
      </c>
      <c r="FV101" s="27" t="str">
        <f>work!GO101</f>
        <v>.</v>
      </c>
      <c r="FW101" s="27" t="s">
        <v>5007</v>
      </c>
      <c r="FX101" s="27"/>
      <c r="FY101" s="27">
        <f t="shared" ref="FY101:FY132" si="83">IF(ISNA(VLOOKUP(F101,Area_Dist,2,FALSE)),".",VLOOKUP(F101,Area_Dist,2,FALSE))</f>
        <v>7621.7979999999998</v>
      </c>
      <c r="FZ101">
        <f t="shared" si="62"/>
        <v>1289</v>
      </c>
      <c r="GA101">
        <f>work!HC101</f>
        <v>89</v>
      </c>
      <c r="GB101">
        <f>IF(ISNUMBER(work!HA101+work!HB101),work!HA101+work!HB101,".")</f>
        <v>296</v>
      </c>
      <c r="GC101">
        <f>IF(ISNUMBER(work!HK101-work!HC101),work!HK101-work!HC101,".")</f>
        <v>-89</v>
      </c>
      <c r="GD101">
        <f>IF(ISNUMBER(work!HI101+work!HJ101-work!HA101-work!HB101),(work!HI101+work!HJ101-work!HA101-work!HB101),".")</f>
        <v>239</v>
      </c>
      <c r="GH101">
        <f>work!GQ101</f>
        <v>186</v>
      </c>
      <c r="GI101">
        <f>work!GR101</f>
        <v>120</v>
      </c>
      <c r="GJ101">
        <f>work!GZ101</f>
        <v>384.03702395723968</v>
      </c>
      <c r="GK101">
        <f>work!HH101</f>
        <v>535.20000000000005</v>
      </c>
      <c r="GL101">
        <f t="shared" ref="GL101:GL132" si="84">IFERROR(VLOOKUP(F101,Area_EM2010,2,FALSE),".")</f>
        <v>4668.7668797967535</v>
      </c>
      <c r="GM101" t="str">
        <f>IFERROR(VLOOKUP($F101,AREA_EM_ALLYEAR,Seq!B$1,FALSE),".")</f>
        <v>.</v>
      </c>
      <c r="GN101" t="str">
        <f>IFERROR(VLOOKUP($F101,AREA_EM_ALLYEAR,Seq!C$1,FALSE),".")</f>
        <v>.</v>
      </c>
      <c r="GO101" t="str">
        <f>IFERROR(VLOOKUP($F101,AREA_EM_ALLYEAR,Seq!D$1,FALSE),".")</f>
        <v>.</v>
      </c>
      <c r="GP101" t="str">
        <f>IFERROR(VLOOKUP($F101,AREA_EM_ALLYEAR,Seq!E$1,FALSE),".")</f>
        <v>.</v>
      </c>
      <c r="GQ101" t="str">
        <f>IFERROR(VLOOKUP($F101,AREA_EM_ALLYEAR,Seq!F$1,FALSE),".")</f>
        <v>.</v>
      </c>
      <c r="GR101" t="str">
        <f>IFERROR(VLOOKUP($F101,AREA_EM_ALLYEAR,Seq!G$1,FALSE),".")</f>
        <v>.</v>
      </c>
      <c r="GS101" t="str">
        <f>IFERROR(VLOOKUP($F101,AREA_EM_ALLYEAR,Seq!H$1,FALSE),".")</f>
        <v>.</v>
      </c>
      <c r="GT101" t="str">
        <f>IFERROR(VLOOKUP($F101,AREA_EM_ALLYEAR,Seq!I$1,FALSE),".")</f>
        <v>.</v>
      </c>
      <c r="GU101" t="str">
        <f>IFERROR(VLOOKUP($F101,AREA_EM_ALLYEAR,Seq!J$1,FALSE),".")</f>
        <v>.</v>
      </c>
      <c r="GV101" t="str">
        <f>IFERROR(VLOOKUP($F101,AREA_EM_ALLYEAR,Seq!K$1,FALSE),".")</f>
        <v>.</v>
      </c>
      <c r="GW101" t="str">
        <f>IFERROR(VLOOKUP($F101,AREA_EM_ALLYEAR,Seq!L$1,FALSE),".")</f>
        <v>.</v>
      </c>
      <c r="GX101" t="str">
        <f>IFERROR(VLOOKUP($F101,AREA_EM_ALLYEAR,Seq!M$1,FALSE),".")</f>
        <v>.</v>
      </c>
      <c r="GY101" t="str">
        <f>IFERROR(VLOOKUP($F101,AREA_EM_ALLYEAR,Seq!N$1,FALSE),".")</f>
        <v>.</v>
      </c>
      <c r="GZ101" t="str">
        <f>IFERROR(VLOOKUP($F101,AREA_EM_ALLYEAR,Seq!O$1,FALSE),".")</f>
        <v>.</v>
      </c>
      <c r="HA101" t="str">
        <f t="shared" si="63"/>
        <v>.</v>
      </c>
      <c r="HK101" s="139">
        <f>IFERROR(VLOOKUP(CONCATENATE($G101, ".SP.DYN.LE00.IN"),AREA_WB_6ATTRS,Seq!B$1,FALSE)-VLOOKUP("CHN.SP.DYN.LE00.IN",AREA_WB_6ATTRS,Seq!B$1,FALSE),".")</f>
        <v>7.4214878048780548</v>
      </c>
      <c r="HL101" s="139">
        <f>IFERROR(VLOOKUP(CONCATENATE($G101, ".SP.DYN.LE00.IN"),AREA_WB_6ATTRS,Seq!C$1,FALSE)-VLOOKUP("CHN.SP.DYN.LE00.IN",AREA_WB_6ATTRS,Seq!C$1,FALSE),".")</f>
        <v>7.4341219512194954</v>
      </c>
      <c r="HM101" s="139">
        <f>IFERROR(VLOOKUP(CONCATENATE($G101, ".SP.DYN.LE00.IN"),AREA_WB_6ATTRS,Seq!D$1,FALSE)-VLOOKUP("CHN.SP.DYN.LE00.IN",AREA_WB_6ATTRS,Seq!D$1,FALSE),".")</f>
        <v>7.4410975609756207</v>
      </c>
      <c r="HN101" s="139">
        <f>IFERROR(VLOOKUP(CONCATENATE($G101, ".SP.DYN.LE00.IN"),AREA_WB_6ATTRS,Seq!E$1,FALSE)-VLOOKUP("CHN.SP.DYN.LE00.IN",AREA_WB_6ATTRS,Seq!E$1,FALSE),".")</f>
        <v>7.4493170731707465</v>
      </c>
      <c r="HO101" s="139">
        <f>IFERROR(VLOOKUP(CONCATENATE($G101, ".SP.DYN.LE00.IN"),AREA_WB_6ATTRS,Seq!F$1,FALSE)-VLOOKUP("CHN.SP.DYN.LE00.IN",AREA_WB_6ATTRS,Seq!F$1,FALSE),".")</f>
        <v>7.4552439024390367</v>
      </c>
      <c r="HP101" s="139">
        <f>IFERROR(VLOOKUP(CONCATENATE($G101, ".SP.DYN.LE00.IN"),AREA_WB_6ATTRS,Seq!G$1,FALSE)-VLOOKUP("CHN.SP.DYN.LE00.IN",AREA_WB_6ATTRS,Seq!G$1,FALSE),".")</f>
        <v>7.4568292682926653</v>
      </c>
      <c r="HQ101" s="139">
        <f>IFERROR(VLOOKUP(CONCATENATE($G101, ".SP.DYN.LE00.IN"),AREA_WB_6ATTRS,Seq!H$1,FALSE)-VLOOKUP("CHN.SP.DYN.LE00.IN",AREA_WB_6ATTRS,Seq!H$1,FALSE),".")</f>
        <v>7.4565121951219595</v>
      </c>
      <c r="HR101" s="139">
        <f>IFERROR(VLOOKUP(CONCATENATE($G101, ".SP.DYN.LE00.IN"),AREA_WB_6ATTRS,Seq!I$1,FALSE)-VLOOKUP("CHN.SP.DYN.LE00.IN",AREA_WB_6ATTRS,Seq!I$1,FALSE),".")</f>
        <v>7.4541707317073218</v>
      </c>
      <c r="HS101" s="139">
        <f>IFERROR(VLOOKUP(CONCATENATE($G101, ".SP.DYN.LE00.IN"),AREA_WB_6ATTRS,Seq!J$1,FALSE)-VLOOKUP("CHN.SP.DYN.LE00.IN",AREA_WB_6ATTRS,Seq!J$1,FALSE),".")</f>
        <v>7.4502439024390128</v>
      </c>
      <c r="HT101" s="139">
        <f>IFERROR(VLOOKUP(CONCATENATE($G101, ".SP.DYN.LE00.IN"),AREA_WB_6ATTRS,Seq!K$1,FALSE)-VLOOKUP("CHN.SP.DYN.LE00.IN",AREA_WB_6ATTRS,Seq!K$1,FALSE),".")</f>
        <v>7.4408780487804904</v>
      </c>
      <c r="HU101" s="139">
        <f>IFERROR(VLOOKUP(CONCATENATE($G101, ".SP.DYN.LE00.IN"),AREA_WB_6ATTRS,Seq!L$1,FALSE)-VLOOKUP("CHN.SP.DYN.LE00.IN",AREA_WB_6ATTRS,Seq!L$1,FALSE),".")</f>
        <v>7.4792926829268396</v>
      </c>
      <c r="HV101" s="139">
        <f>IFERROR(VLOOKUP(CONCATENATE($G101, ".SP.DYN.LE00.IN"),AREA_WB_6ATTRS,Seq!M$1,FALSE)-VLOOKUP("CHN.SP.DYN.LE00.IN",AREA_WB_6ATTRS,Seq!M$1,FALSE),".")</f>
        <v>7.4725609756097526</v>
      </c>
      <c r="HW101" s="139">
        <f>IFERROR(VLOOKUP(CONCATENATE($G101, ".SP.DYN.LE00.IN"),AREA_WB_6ATTRS,Seq!N$1,FALSE)-VLOOKUP("CHN.SP.DYN.LE00.IN",AREA_WB_6ATTRS,Seq!N$1,FALSE),".")</f>
        <v>7.521097560975619</v>
      </c>
      <c r="HX101" s="139">
        <f>IFERROR(VLOOKUP(CONCATENATE($G101, ".SP.DYN.LE00.IN"),AREA_WB_6ATTRS,Seq!O$1,FALSE)-VLOOKUP("CHN.SP.DYN.LE00.IN",AREA_WB_6ATTRS,Seq!O$1,FALSE),".")</f>
        <v>7.3356097560975684</v>
      </c>
      <c r="HY101" s="139">
        <f>IFERROR(VLOOKUP(CONCATENATE($G101, ".SP.DYN.LE00.IN"),AREA_WB_6ATTRS,Seq!P$1,FALSE)-VLOOKUP("CHN.SP.DYN.LE00.IN",AREA_WB_6ATTRS,Seq!P$1,FALSE),".")</f>
        <v>7.396097560975619</v>
      </c>
      <c r="HZ101" s="139">
        <f>IFERROR(VLOOKUP(CONCATENATE($G101, ".SP.DYN.LE00.IN"),AREA_WB_6ATTRS,Seq!Q$1,FALSE)-VLOOKUP("CHN.SP.DYN.LE00.IN",AREA_WB_6ATTRS,Seq!Q$1,FALSE),".")</f>
        <v>7.1606341463414651</v>
      </c>
      <c r="IA101" s="139">
        <f>IFERROR(VLOOKUP(CONCATENATE($G101, ".SP.DYN.LE00.IN"),AREA_WB_6ATTRS,Seq!R$1,FALSE)-VLOOKUP("CHN.SP.DYN.LE00.IN",AREA_WB_6ATTRS,Seq!R$1,FALSE),".")</f>
        <v>7.0863414634146267</v>
      </c>
      <c r="IB101" s="139">
        <f>IFERROR(VLOOKUP(CONCATENATE($G101, ".SP.DYN.LE00.IN"),AREA_WB_6ATTRS,Seq!S$1,FALSE)-VLOOKUP("CHN.SP.DYN.LE00.IN",AREA_WB_6ATTRS,Seq!S$1,FALSE),".")</f>
        <v>7.3702682926829226</v>
      </c>
      <c r="IC101" s="139">
        <f>IFERROR(VLOOKUP(CONCATENATE($G101, ".SP.DYN.LE00.IN"),AREA_WB_6ATTRS,Seq!T$1,FALSE)-VLOOKUP("CHN.SP.DYN.LE00.IN",AREA_WB_6ATTRS,Seq!T$1,FALSE),".")</f>
        <v>6.911926829268296</v>
      </c>
      <c r="ID101" s="139">
        <f>IFERROR(VLOOKUP(CONCATENATE($G101, ".SP.DYN.LE00.IN"),AREA_WB_6ATTRS,Seq!U$1,FALSE)-VLOOKUP("CHN.SP.DYN.LE00.IN",AREA_WB_6ATTRS,Seq!U$1,FALSE),".")</f>
        <v>6.9044146341463346</v>
      </c>
      <c r="IE101" s="139">
        <f>IFERROR(VLOOKUP(CONCATENATE($G101, ".SP.DYN.LE00.IN"),AREA_WB_6ATTRS,Seq!V$1,FALSE)-VLOOKUP("CHN.SP.DYN.LE00.IN",AREA_WB_6ATTRS,Seq!V$1,FALSE),".")</f>
        <v>6.646097560975619</v>
      </c>
      <c r="IF101" s="139">
        <f>IFERROR(VLOOKUP(CONCATENATE($G101, ".SP.DYN.LE00.IN"),AREA_WB_6ATTRS,Seq!W$1,FALSE)-VLOOKUP("CHN.SP.DYN.LE00.IN",AREA_WB_6ATTRS,Seq!W$1,FALSE),".")</f>
        <v>6.9822682926829174</v>
      </c>
      <c r="IG101" s="139">
        <f>IFERROR(VLOOKUP(CONCATENATE($G101, ".SP.DYN.LE00.IN"),AREA_WB_6ATTRS,Seq!X$1,FALSE)-VLOOKUP("CHN.SP.DYN.LE00.IN",AREA_WB_6ATTRS,Seq!X$1,FALSE),".")</f>
        <v>7.0620243902439057</v>
      </c>
      <c r="IH101" s="139">
        <f>IFERROR(VLOOKUP(CONCATENATE($G101, ".SP.DYN.LE00.IN"),AREA_WB_6ATTRS,Seq!Y$1,FALSE)-VLOOKUP("CHN.SP.DYN.LE00.IN",AREA_WB_6ATTRS,Seq!Y$1,FALSE),".")</f>
        <v>7.0765853658536599</v>
      </c>
      <c r="II101" s="139">
        <f>IFERROR(VLOOKUP(CONCATENATE($G101, ".SP.DYN.LE00.IN"),AREA_WB_6ATTRS,Seq!Z$1,FALSE)-VLOOKUP("CHN.SP.DYN.LE00.IN",AREA_WB_6ATTRS,Seq!Z$1,FALSE),".")</f>
        <v>7.0766829268292497</v>
      </c>
      <c r="IJ101" s="139">
        <f>IFERROR(VLOOKUP(CONCATENATE($G101, ".SP.DYN.LE00.IN"),AREA_WB_6ATTRS,Seq!AA$1,FALSE)-VLOOKUP("CHN.SP.DYN.LE00.IN",AREA_WB_6ATTRS,Seq!AA$1,FALSE),".")</f>
        <v>7.0677073170731717</v>
      </c>
      <c r="IK101" s="139">
        <f>IFERROR(VLOOKUP(CONCATENATE($G101, ".SP.DYN.LE00.IN"),AREA_WB_6ATTRS,Seq!AB$1,FALSE)-VLOOKUP("CHN.SP.DYN.LE00.IN",AREA_WB_6ATTRS,Seq!AB$1,FALSE),".")</f>
        <v>7.0492926829268328</v>
      </c>
      <c r="IL101" s="139">
        <f>IFERROR(VLOOKUP(CONCATENATE($G101, ".SP.DYN.LE00.IN"),AREA_WB_6ATTRS,Seq!AC$1,FALSE)-VLOOKUP("CHN.SP.DYN.LE00.IN",AREA_WB_6ATTRS,Seq!AC$1,FALSE),".")</f>
        <v>6.826439024390254</v>
      </c>
      <c r="IM101" s="139">
        <f>IFERROR(VLOOKUP(CONCATENATE($G101, ".SP.DYN.LE00.IN"),AREA_WB_6ATTRS,Seq!AD$1,FALSE)-VLOOKUP("CHN.SP.DYN.LE00.IN",AREA_WB_6ATTRS,Seq!AD$1,FALSE),".")</f>
        <v>7.1036829268292792</v>
      </c>
      <c r="IN101" s="139">
        <f>IFERROR(VLOOKUP(CONCATENATE($G101, ".SP.DYN.LE00.IN"),AREA_WB_6ATTRS,Seq!AE$1,FALSE)-VLOOKUP("CHN.SP.DYN.LE00.IN",AREA_WB_6ATTRS,Seq!AE$1,FALSE),".")</f>
        <v>7.1312926829268264</v>
      </c>
      <c r="IO101" s="139">
        <f>IFERROR(VLOOKUP(CONCATENATE($G101, ".SP.DYN.LE00.IN"),AREA_WB_6ATTRS,Seq!AF$1,FALSE)-VLOOKUP("CHN.SP.DYN.LE00.IN",AREA_WB_6ATTRS,Seq!AF$1,FALSE),".")</f>
        <v>7.1147073170731687</v>
      </c>
      <c r="IP101" s="139" t="str">
        <f>IFERROR(VLOOKUP(CONCATENATE($G101, ".SP.DYN.LE00.IN"),AREA_WB_6ATTRS,Seq!AG$1,FALSE)-VLOOKUP("CHN.SP.DYN.LE00.IN",AREA_WB_6ATTRS,Seq!AG$1,FALSE),".")</f>
        <v>.</v>
      </c>
      <c r="IW101">
        <f>IFERROR(VLOOKUP(CONCATENATE($G101, ".SP.DYN.LE00.IN"),AREA_WB_6ATTRS,Seq!B$1,FALSE),".")</f>
        <v>74.415292682926847</v>
      </c>
      <c r="IX101">
        <f>IFERROR(VLOOKUP(CONCATENATE($G101, ".SP.DYN.LE00.IN"),AREA_WB_6ATTRS,Seq!C$1,FALSE),".")</f>
        <v>74.697048780487805</v>
      </c>
      <c r="IY101">
        <f>IFERROR(VLOOKUP(CONCATENATE($G101, ".SP.DYN.LE00.IN"),AREA_WB_6ATTRS,Seq!D$1,FALSE),".")</f>
        <v>74.976000000000013</v>
      </c>
      <c r="IZ101">
        <f>IFERROR(VLOOKUP(CONCATENATE($G101, ".SP.DYN.LE00.IN"),AREA_WB_6ATTRS,Seq!E$1,FALSE),".")</f>
        <v>75.249170731707338</v>
      </c>
      <c r="JA101">
        <f>IFERROR(VLOOKUP(CONCATENATE($G101, ".SP.DYN.LE00.IN"),AREA_WB_6ATTRS,Seq!F$1,FALSE),".")</f>
        <v>75.514512195121966</v>
      </c>
      <c r="JB101">
        <f>IFERROR(VLOOKUP(CONCATENATE($G101, ".SP.DYN.LE00.IN"),AREA_WB_6ATTRS,Seq!G$1,FALSE),".")</f>
        <v>75.769975609756088</v>
      </c>
      <c r="JC101">
        <f>IFERROR(VLOOKUP(CONCATENATE($G101, ".SP.DYN.LE00.IN"),AREA_WB_6ATTRS,Seq!H$1,FALSE),".")</f>
        <v>76.01600000000002</v>
      </c>
      <c r="JD101">
        <f>IFERROR(VLOOKUP(CONCATENATE($G101, ".SP.DYN.LE00.IN"),AREA_WB_6ATTRS,Seq!I$1,FALSE),".")</f>
        <v>76.251487804878067</v>
      </c>
      <c r="JE101">
        <f>IFERROR(VLOOKUP(CONCATENATE($G101, ".SP.DYN.LE00.IN"),AREA_WB_6ATTRS,Seq!J$1,FALSE),".")</f>
        <v>76.47736585365854</v>
      </c>
      <c r="JF101">
        <f>IFERROR(VLOOKUP(CONCATENATE($G101, ".SP.DYN.LE00.IN"),AREA_WB_6ATTRS,Seq!K$1,FALSE),".")</f>
        <v>76.687804878048794</v>
      </c>
      <c r="JG101">
        <f>IFERROR(VLOOKUP(CONCATENATE($G101, ".SP.DYN.LE00.IN"),AREA_WB_6ATTRS,Seq!L$1,FALSE),".")</f>
        <v>76.939024390243915</v>
      </c>
      <c r="JH101">
        <f>IFERROR(VLOOKUP(CONCATENATE($G101, ".SP.DYN.LE00.IN"),AREA_WB_6ATTRS,Seq!M$1,FALSE),".")</f>
        <v>77.136585365853662</v>
      </c>
      <c r="JI101">
        <f>IFERROR(VLOOKUP(CONCATENATE($G101, ".SP.DYN.LE00.IN"),AREA_WB_6ATTRS,Seq!N$1,FALSE),".")</f>
        <v>77.3829268292683</v>
      </c>
      <c r="JJ101">
        <f>IFERROR(VLOOKUP(CONCATENATE($G101, ".SP.DYN.LE00.IN"),AREA_WB_6ATTRS,Seq!O$1,FALSE),".")</f>
        <v>77.390243902439039</v>
      </c>
      <c r="JK101">
        <f>IFERROR(VLOOKUP(CONCATENATE($G101, ".SP.DYN.LE00.IN"),AREA_WB_6ATTRS,Seq!P$1,FALSE),".")</f>
        <v>77.639024390243918</v>
      </c>
      <c r="JL101">
        <f>IFERROR(VLOOKUP(CONCATENATE($G101, ".SP.DYN.LE00.IN"),AREA_WB_6ATTRS,Seq!Q$1,FALSE),".")</f>
        <v>77.585365853658544</v>
      </c>
      <c r="JM101">
        <f>IFERROR(VLOOKUP(CONCATENATE($G101, ".SP.DYN.LE00.IN"),AREA_WB_6ATTRS,Seq!R$1,FALSE),".")</f>
        <v>77.685365853658539</v>
      </c>
      <c r="JN101">
        <f>IFERROR(VLOOKUP(CONCATENATE($G101, ".SP.DYN.LE00.IN"),AREA_WB_6ATTRS,Seq!S$1,FALSE),".")</f>
        <v>78.136585365853662</v>
      </c>
      <c r="JO101">
        <f>IFERROR(VLOOKUP(CONCATENATE($G101, ".SP.DYN.LE00.IN"),AREA_WB_6ATTRS,Seq!T$1,FALSE),".")</f>
        <v>77.839024390243921</v>
      </c>
      <c r="JP101">
        <f>IFERROR(VLOOKUP(CONCATENATE($G101, ".SP.DYN.LE00.IN"),AREA_WB_6ATTRS,Seq!U$1,FALSE),".")</f>
        <v>77.987804878048792</v>
      </c>
      <c r="JQ101">
        <f>IFERROR(VLOOKUP(CONCATENATE($G101, ".SP.DYN.LE00.IN"),AREA_WB_6ATTRS,Seq!V$1,FALSE),".")</f>
        <v>77.887804878048797</v>
      </c>
      <c r="JR101">
        <f>IFERROR(VLOOKUP(CONCATENATE($G101, ".SP.DYN.LE00.IN"),AREA_WB_6ATTRS,Seq!W$1,FALSE),".")</f>
        <v>78.387804878048783</v>
      </c>
      <c r="JS101">
        <f>IFERROR(VLOOKUP(CONCATENATE($G101, ".SP.DYN.LE00.IN"),AREA_WB_6ATTRS,Seq!X$1,FALSE),".")</f>
        <v>78.641463414634146</v>
      </c>
      <c r="JT101">
        <f>IFERROR(VLOOKUP(CONCATENATE($G101, ".SP.DYN.LE00.IN"),AREA_WB_6ATTRS,Seq!Y$1,FALSE),".")</f>
        <v>78.841463414634148</v>
      </c>
      <c r="JU101">
        <f>IFERROR(VLOOKUP(CONCATENATE($G101, ".SP.DYN.LE00.IN"),AREA_WB_6ATTRS,Seq!Z$1,FALSE),".")</f>
        <v>79.039024390243895</v>
      </c>
      <c r="JV101">
        <f>IFERROR(VLOOKUP(CONCATENATE($G101, ".SP.DYN.LE00.IN"),AREA_WB_6ATTRS,Seq!AA$1,FALSE),".")</f>
        <v>79.239024390243912</v>
      </c>
      <c r="JW101">
        <f>IFERROR(VLOOKUP(CONCATENATE($G101, ".SP.DYN.LE00.IN"),AREA_WB_6ATTRS,Seq!AB$1,FALSE),".")</f>
        <v>79.439024390243915</v>
      </c>
      <c r="JX101">
        <f>IFERROR(VLOOKUP(CONCATENATE($G101, ".SP.DYN.LE00.IN"),AREA_WB_6ATTRS,Seq!AC$1,FALSE),".")</f>
        <v>79.439024390243915</v>
      </c>
      <c r="JY101">
        <f>IFERROR(VLOOKUP(CONCATENATE($G101, ".SP.DYN.LE00.IN"),AREA_WB_6ATTRS,Seq!AD$1,FALSE),".")</f>
        <v>79.939024390243915</v>
      </c>
      <c r="JZ101">
        <f>IFERROR(VLOOKUP(CONCATENATE($G101, ".SP.DYN.LE00.IN"),AREA_WB_6ATTRS,Seq!AE$1,FALSE),".")</f>
        <v>80.18780487804878</v>
      </c>
      <c r="KA101">
        <f>IFERROR(VLOOKUP(CONCATENATE($G101, ".SP.DYN.LE00.IN"),AREA_WB_6ATTRS,Seq!AF$1,FALSE),".")</f>
        <v>80.387804878048797</v>
      </c>
      <c r="KB101" t="str">
        <f>IFERROR(VLOOKUP(CONCATENATE($G101, ".SP.DYN.LE00.IN"),AREA_WB_6ATTRS,Seq!AG$1,FALSE),".")</f>
        <v>.</v>
      </c>
      <c r="KK101">
        <f t="shared" si="66"/>
        <v>1429</v>
      </c>
      <c r="KL101">
        <f t="shared" si="64"/>
        <v>0</v>
      </c>
      <c r="KM101">
        <f t="shared" si="67"/>
        <v>54330434.500022627</v>
      </c>
      <c r="KN101">
        <f t="shared" si="68"/>
        <v>-34589276.964589752</v>
      </c>
      <c r="KO101">
        <f t="shared" si="65"/>
        <v>0.13099999999999998</v>
      </c>
      <c r="KP101">
        <f>work!HA101</f>
        <v>136</v>
      </c>
      <c r="KQ101">
        <f>work!HB101</f>
        <v>160</v>
      </c>
      <c r="KR101">
        <f>work!HC101</f>
        <v>89</v>
      </c>
      <c r="KS101">
        <f>IF(ISNUMBER(work!HI101-work!HA101),work!HI101-work!HA101,".")</f>
        <v>265</v>
      </c>
      <c r="KT101">
        <f>IF(ISNUMBER(work!HJ101-work!HB101),work!HJ101-work!HB101,".")</f>
        <v>-26</v>
      </c>
      <c r="KU101">
        <f>IF(ISNUMBER(work!HK101-work!HC101),work!HK101-work!HC101,".")</f>
        <v>-89</v>
      </c>
      <c r="KW101">
        <f>IFERROR(work!HR101/work!HV101,".")</f>
        <v>3.1318054547340041E-5</v>
      </c>
      <c r="KX101">
        <f>IFERROR(work!HS101/work!HW101,".")</f>
        <v>2.745792736935341E-5</v>
      </c>
      <c r="KY101">
        <f>IFERROR(work!HT101/work!HX101,".")</f>
        <v>4.8912296771238838E-5</v>
      </c>
      <c r="KZ101">
        <f>IFERROR(work!HU101/work!HY101,".")</f>
        <v>4.1259896416464496E-4</v>
      </c>
    </row>
    <row r="102" spans="1:312">
      <c r="A102" s="24">
        <f t="shared" si="44"/>
        <v>102</v>
      </c>
      <c r="B102" s="24" t="str">
        <f t="shared" si="69"/>
        <v>InEM90</v>
      </c>
      <c r="C102" s="24" t="str">
        <f t="shared" si="70"/>
        <v>InOECD90</v>
      </c>
      <c r="D102" s="24" t="str">
        <f t="shared" si="71"/>
        <v>In67</v>
      </c>
      <c r="E102" s="25" t="s">
        <v>2498</v>
      </c>
      <c r="F102" s="26" t="str">
        <f t="shared" si="48"/>
        <v>Portugal</v>
      </c>
      <c r="G102" s="166" t="s">
        <v>1607</v>
      </c>
      <c r="H102" s="166" t="s">
        <v>5007</v>
      </c>
      <c r="I102" s="166" t="s">
        <v>5007</v>
      </c>
      <c r="J102" s="180" t="s">
        <v>5007</v>
      </c>
      <c r="K102" s="180" t="s">
        <v>5007</v>
      </c>
      <c r="L102" s="27">
        <f>IFERROR(VLOOKUP($F102,Area_FDI_84_96,Seq!B$1,FALSE),0)</f>
        <v>0</v>
      </c>
      <c r="M102" s="27">
        <f>IFERROR(VLOOKUP($F102,Area_FDI_84_96,Seq!C$1,FALSE),0)</f>
        <v>0</v>
      </c>
      <c r="N102" s="27">
        <f>IFERROR(VLOOKUP($F102,Area_FDI_84_96,Seq!D$1,FALSE),0)</f>
        <v>0</v>
      </c>
      <c r="O102" s="27">
        <f>IFERROR(VLOOKUP($F102,Area_FDI_84_96,Seq!E$1,FALSE),0)</f>
        <v>0</v>
      </c>
      <c r="P102" s="27">
        <f>IFERROR(VLOOKUP($F102,Area_FDI_84_96,Seq!F$1,FALSE),0)</f>
        <v>0</v>
      </c>
      <c r="Q102" s="27">
        <f>IFERROR(VLOOKUP($F102,Area_FDI_84_96,Seq!G$1,FALSE),0)</f>
        <v>0</v>
      </c>
      <c r="R102" s="27">
        <f>IFERROR(VLOOKUP($F102,Area_FDI_84_96,Seq!H$1,FALSE),0)</f>
        <v>0</v>
      </c>
      <c r="S102" s="27">
        <f>IFERROR(VLOOKUP($F102,Area_FDI_84_96,Seq!I$1,FALSE),0)</f>
        <v>0</v>
      </c>
      <c r="T102" s="27">
        <f>IFERROR(VALUE(VLOOKUP($E102,Area_FDI_92_95,Seq!B$1,FALSE)),0)</f>
        <v>0</v>
      </c>
      <c r="U102" s="27">
        <f>IFERROR(VALUE(VLOOKUP($E102,Area_FDI_92_95,Seq!C$1,FALSE)),0)</f>
        <v>23</v>
      </c>
      <c r="V102" s="27">
        <f>IFERROR(VALUE(VLOOKUP($E102,Area_FDI_92_95,Seq!D$1,FALSE)),0)</f>
        <v>0</v>
      </c>
      <c r="W102" s="27">
        <f>IFERROR(VALUE(VLOOKUP($E102,Area_FDI_92_95,Seq!E$1,FALSE)),0)</f>
        <v>136</v>
      </c>
      <c r="X102" s="27">
        <f>IFERROR(VALUE(VLOOKUP($E102,Area_FDI_96_99,Seq!B$1,FALSE)),0)</f>
        <v>632</v>
      </c>
      <c r="Y102" s="27">
        <f>IFERROR(VALUE(VLOOKUP($E102,Area_FDI_96_99,Seq!C$1,FALSE)),0)</f>
        <v>489</v>
      </c>
      <c r="Z102" s="27">
        <f>IFERROR(VALUE(VLOOKUP($E102,Area_FDI_96_99,Seq!D$1,FALSE)),0)</f>
        <v>867</v>
      </c>
      <c r="AA102" s="27">
        <f>IFERROR(VALUE(VLOOKUP($E102,Area_FDI_96_99,Seq!E$1,FALSE)),0)</f>
        <v>831</v>
      </c>
      <c r="AB102" s="27">
        <f t="shared" si="72"/>
        <v>340</v>
      </c>
      <c r="AC102" s="27">
        <f t="shared" si="73"/>
        <v>2602</v>
      </c>
      <c r="AD102" s="27">
        <f t="shared" si="74"/>
        <v>976</v>
      </c>
      <c r="AE102" s="27">
        <f t="shared" si="75"/>
        <v>415</v>
      </c>
      <c r="AF102" s="27">
        <f t="shared" si="76"/>
        <v>3322</v>
      </c>
      <c r="AG102" s="27">
        <f t="shared" si="77"/>
        <v>413</v>
      </c>
      <c r="AH102" s="27">
        <f t="shared" si="78"/>
        <v>990</v>
      </c>
      <c r="AI102" s="27">
        <f t="shared" si="79"/>
        <v>823</v>
      </c>
      <c r="AJ102" s="27">
        <f t="shared" si="80"/>
        <v>829</v>
      </c>
      <c r="AK102" s="27">
        <f t="shared" si="81"/>
        <v>1175</v>
      </c>
      <c r="AL102" s="27">
        <f t="shared" si="82"/>
        <v>1058</v>
      </c>
      <c r="AM102" s="27"/>
      <c r="AN102" s="27"/>
      <c r="AO102" s="27"/>
      <c r="AP102" s="27"/>
      <c r="AQ102" s="27"/>
      <c r="AR102" s="27"/>
      <c r="AS102" s="27"/>
      <c r="AT102" s="27">
        <f>IFERROR(work!D102+work!AP102,".")</f>
        <v>24653316.257230561</v>
      </c>
      <c r="AU102" s="27">
        <f>IFERROR(work!E102+work!AQ102,".")</f>
        <v>25707508.589016084</v>
      </c>
      <c r="AV102" s="27">
        <f>IFERROR(work!F102+work!AR102,".")</f>
        <v>27596830.666839682</v>
      </c>
      <c r="AW102" s="27">
        <f>IFERROR(work!G102+work!AS102,".")</f>
        <v>29874049.464388054</v>
      </c>
      <c r="AX102" s="27">
        <f>IFERROR(work!H102+work!AT102,".")</f>
        <v>33289561.963609669</v>
      </c>
      <c r="AY102" s="27">
        <f>IFERROR(work!I102+work!AU102,".")</f>
        <v>37092400.008157946</v>
      </c>
      <c r="AZ102" s="27">
        <f>IFERROR(work!J102+work!AV102,".")</f>
        <v>40046877.282878883</v>
      </c>
      <c r="BA102" s="27">
        <f>IFERROR(work!K102+work!AW102,".")</f>
        <v>44331108.324307308</v>
      </c>
      <c r="BB102" s="27">
        <f>IFERROR(work!L102+work!AX102,".")</f>
        <v>49059919.720482655</v>
      </c>
      <c r="BC102" s="27">
        <f>IFERROR(work!M102+work!AY102,".")</f>
        <v>51256629.689421229</v>
      </c>
      <c r="BD102" s="27">
        <f>IFERROR(work!N102+work!AZ102,".")</f>
        <v>53217062.30329068</v>
      </c>
      <c r="BE102" s="27">
        <f>IFERROR(work!O102+work!BA102,".")</f>
        <v>57689901.894597434</v>
      </c>
      <c r="BF102" s="27">
        <f>IFERROR(work!P102+work!BB102,".")</f>
        <v>64683600.274711773</v>
      </c>
      <c r="BG102" s="27">
        <f>IFERROR(work!Q102+work!BC102,".")</f>
        <v>72257015.451780617</v>
      </c>
      <c r="BH102" s="27">
        <f>IFERROR(work!R102+work!BD102,".")</f>
        <v>80624388.02582036</v>
      </c>
      <c r="BI102" s="27">
        <f>IFERROR(work!S102+work!BE102,".")</f>
        <v>88807774.52636975</v>
      </c>
      <c r="BJ102" s="27">
        <f>IFERROR(work!T102+work!BF102,".")</f>
        <v>97087100.122895613</v>
      </c>
      <c r="BK102" s="27">
        <f>IFERROR(work!U102+work!BG102,".")</f>
        <v>105632734.72422706</v>
      </c>
      <c r="BL102" s="27">
        <f>IFERROR(work!V102+work!BH102,".")</f>
        <v>113597506.15745971</v>
      </c>
      <c r="BM102" s="27">
        <f>IFERROR(work!W102+work!BI102,".")</f>
        <v>121848388.13530082</v>
      </c>
      <c r="BN102" s="27">
        <f>IFERROR(work!X102+work!BJ102,".")</f>
        <v>131577445.5112728</v>
      </c>
      <c r="BO102" s="27">
        <f>IFERROR(work!Y102+work!BK102,".")</f>
        <v>141756448.07901081</v>
      </c>
      <c r="BP102" s="27">
        <f>IFERROR(work!Z102+work!BL102,".")</f>
        <v>153659193.45773667</v>
      </c>
      <c r="BQ102" s="27">
        <f>IFERROR(work!AA102+work!BM102,".")</f>
        <v>167709992.84410381</v>
      </c>
      <c r="BR102" s="27">
        <f>IFERROR(work!AB102+work!BN102,".")</f>
        <v>183628799.33937508</v>
      </c>
      <c r="BS102" s="27">
        <f>IFERROR(work!AC102+work!BO102,".")</f>
        <v>203102225.33051002</v>
      </c>
      <c r="BT102" s="27">
        <f>IFERROR(work!AD102+work!BP102,".")</f>
        <v>227520845.97526816</v>
      </c>
      <c r="BU102" s="27">
        <f>IFERROR(work!AE102+work!BQ102,".")</f>
        <v>258361229.03775585</v>
      </c>
      <c r="BV102" s="27">
        <f>IFERROR(work!AF102+work!BR102,".")</f>
        <v>281944210.45496827</v>
      </c>
      <c r="BW102" s="27">
        <f>IFERROR(work!AG102+work!BS102,".")</f>
        <v>306346181.85115874</v>
      </c>
      <c r="BX102" s="27">
        <f>IFERROR(work!AH102+work!BT102,".")</f>
        <v>337097213.42494363</v>
      </c>
      <c r="BY102" s="27">
        <f>IFERROR(work!AI102+work!BU102,".")</f>
        <v>366434748.33158696</v>
      </c>
      <c r="BZ102" s="27"/>
      <c r="CA102" s="27"/>
      <c r="CB102" s="27"/>
      <c r="CC102" s="27"/>
      <c r="CD102" s="27"/>
      <c r="CE102" s="27"/>
      <c r="CF102" s="27">
        <f>IFERROR(work!AP102-work!D102,".")</f>
        <v>-11934907.830490816</v>
      </c>
      <c r="CG102" s="27">
        <f>IFERROR(work!AQ102-work!E102,".")</f>
        <v>-12783303.151266817</v>
      </c>
      <c r="CH102" s="27">
        <f>IFERROR(work!AR102-work!F102,".")</f>
        <v>-14396644.941808984</v>
      </c>
      <c r="CI102" s="27">
        <f>IFERROR(work!AS102-work!G102,".")</f>
        <v>-16696714.98560347</v>
      </c>
      <c r="CJ102" s="27">
        <f>IFERROR(work!AT102-work!H102,".")</f>
        <v>-20359958.682780478</v>
      </c>
      <c r="CK102" s="27">
        <f>IFERROR(work!AU102-work!I102,".")</f>
        <v>-23799805.925494798</v>
      </c>
      <c r="CL102" s="27">
        <f>IFERROR(work!AV102-work!J102,".")</f>
        <v>-26203842.772935338</v>
      </c>
      <c r="CM102" s="27">
        <f>IFERROR(work!AW102-work!K102,".")</f>
        <v>-29604695.257981371</v>
      </c>
      <c r="CN102" s="27">
        <f>IFERROR(work!AX102-work!L102,".")</f>
        <v>-33230629.666604631</v>
      </c>
      <c r="CO102" s="27">
        <f>IFERROR(work!AY102-work!M102,".")</f>
        <v>-34407832.22253678</v>
      </c>
      <c r="CP102" s="27">
        <f>IFERROR(work!AZ102-work!N102,".")</f>
        <v>-35702649.1613217</v>
      </c>
      <c r="CQ102" s="27">
        <f>IFERROR(work!BA102-work!O102,".")</f>
        <v>-39410423.024759255</v>
      </c>
      <c r="CR102" s="27">
        <f>IFERROR(work!BB102-work!P102,".")</f>
        <v>-46204970.783193469</v>
      </c>
      <c r="CS102" s="27">
        <f>IFERROR(work!BC102-work!Q102,".")</f>
        <v>-54155955.554231547</v>
      </c>
      <c r="CT102" s="27">
        <f>IFERROR(work!BD102-work!R102,".")</f>
        <v>-62348682.181979224</v>
      </c>
      <c r="CU102" s="27">
        <f>IFERROR(work!BE102-work!S102,".")</f>
        <v>-69749360.334079951</v>
      </c>
      <c r="CV102" s="27">
        <f>IFERROR(work!BF102-work!T102,".")</f>
        <v>-77325748.22359921</v>
      </c>
      <c r="CW102" s="27">
        <f>IFERROR(work!BG102-work!U102,".")</f>
        <v>-85000508.51849179</v>
      </c>
      <c r="CX102" s="27">
        <f>IFERROR(work!BH102-work!V102,".")</f>
        <v>-91905130.058191329</v>
      </c>
      <c r="CY102" s="27">
        <f>IFERROR(work!BI102-work!W102,".")</f>
        <v>-99272448.432739675</v>
      </c>
      <c r="CZ102" s="27">
        <f>IFERROR(work!BJ102-work!X102,".")</f>
        <v>-108117541.32848306</v>
      </c>
      <c r="DA102" s="27">
        <f>IFERROR(work!BK102-work!Y102,".")</f>
        <v>-117833222.66844475</v>
      </c>
      <c r="DB102" s="27">
        <f>IFERROR(work!BL102-work!Z102,".")</f>
        <v>-129553137.32773732</v>
      </c>
      <c r="DC102" s="27">
        <f>IFERROR(work!BM102-work!AA102,".")</f>
        <v>-143823571.01991719</v>
      </c>
      <c r="DD102" s="27">
        <f>IFERROR(work!BN102-work!AB102,".")</f>
        <v>-159369654.47491348</v>
      </c>
      <c r="DE102" s="27">
        <f>IFERROR(work!BO102-work!AC102,".")</f>
        <v>-178655053.76479274</v>
      </c>
      <c r="DF102" s="27">
        <f>IFERROR(work!BP102-work!AD102,".")</f>
        <v>-202719607.56513646</v>
      </c>
      <c r="DG102" s="27">
        <f>IFERROR(work!BQ102-work!AE102,".")</f>
        <v>-232973368.9053877</v>
      </c>
      <c r="DH102" s="27">
        <f>IFERROR(work!BR102-work!AF102,".")</f>
        <v>-256558508.89071622</v>
      </c>
      <c r="DI102" s="27">
        <f>IFERROR(work!BS102-work!AG102,".")</f>
        <v>-281698787.67432988</v>
      </c>
      <c r="DJ102" s="27">
        <f>IFERROR(work!BT102-work!AH102,".")</f>
        <v>-312104432.9311958</v>
      </c>
      <c r="DK102" s="27">
        <f>IFERROR(work!BU102-work!AI102,".")</f>
        <v>-341844247.84296095</v>
      </c>
      <c r="DL102" s="27"/>
      <c r="DM102" s="27"/>
      <c r="DN102" s="27"/>
      <c r="DO102" s="27"/>
      <c r="DP102" s="27"/>
      <c r="DQ102" s="27"/>
      <c r="DR102" s="27"/>
      <c r="DS102" s="27">
        <f>IFERROR(work!DO102-work!CC102,".")</f>
        <v>0.10800000190734863</v>
      </c>
      <c r="DT102" s="27">
        <f>IFERROR(work!DP102-work!CD102,".")</f>
        <v>0.10700000190734862</v>
      </c>
      <c r="DU102" s="27">
        <f>IFERROR(work!DQ102-work!CE102,".")</f>
        <v>0.10700000190734862</v>
      </c>
      <c r="DV102" s="27">
        <f>IFERROR(work!DR102-work!CF102,".")</f>
        <v>0.10600000190734862</v>
      </c>
      <c r="DW102" s="27">
        <f>IFERROR(work!DS102-work!CG102,".")</f>
        <v>0.10600000190734862</v>
      </c>
      <c r="DX102" s="27">
        <f>IFERROR(work!DT102-work!CH102,".")</f>
        <v>0.10500000190734862</v>
      </c>
      <c r="DY102" s="27">
        <f>IFERROR(work!DU102-work!CI102,".")</f>
        <v>0.10400000190734864</v>
      </c>
      <c r="DZ102" s="27">
        <f>IFERROR(work!DV102-work!CJ102,".")</f>
        <v>0.10300000190734863</v>
      </c>
      <c r="EA102" s="27">
        <f>IFERROR(work!DW102-work!CK102,".")</f>
        <v>0.10200000190734863</v>
      </c>
      <c r="EB102" s="27">
        <f>IFERROR(work!DX102-work!CL102,".")</f>
        <v>0.10100000190734863</v>
      </c>
      <c r="EC102" s="27">
        <f>IFERROR(work!DY102-work!CM102,".")</f>
        <v>9.9000001907348631E-2</v>
      </c>
      <c r="ED102" s="27">
        <f>IFERROR(work!DZ102-work!CN102,".")</f>
        <v>9.7000001907348629E-2</v>
      </c>
      <c r="EE102" s="27">
        <f>IFERROR(work!EA102-work!CO102,".")</f>
        <v>9.6000001907348628E-2</v>
      </c>
      <c r="EF102" s="27">
        <f>IFERROR(work!EB102-work!CP102,".")</f>
        <v>9.2000003814697265E-2</v>
      </c>
      <c r="EG102" s="27">
        <f>IFERROR(work!EC102-work!CQ102,".")</f>
        <v>9.4E-2</v>
      </c>
      <c r="EH102" s="27">
        <f>IFERROR(work!ED102-work!CR102,".")</f>
        <v>9.8000003814697256E-2</v>
      </c>
      <c r="EI102" s="27">
        <f>IFERROR(work!EE102-work!CS102,".")</f>
        <v>9.2000001907348639E-2</v>
      </c>
      <c r="EJ102" s="27">
        <f>IFERROR(work!EF102-work!CT102,".")</f>
        <v>8.8000003814697275E-2</v>
      </c>
      <c r="EK102" s="27">
        <f>IFERROR(work!EG102-work!CU102,".")</f>
        <v>5.6999998092651369E-2</v>
      </c>
      <c r="EL102" s="27">
        <f>IFERROR(work!EH102-work!CV102,".")</f>
        <v>6.2E-2</v>
      </c>
      <c r="EM102" s="27">
        <f>IFERROR(work!EI102-work!CW102,".")</f>
        <v>5.9000000000000004E-2</v>
      </c>
      <c r="EN102" s="27">
        <f>IFERROR(work!EJ102-work!CX102,".")</f>
        <v>5.7999998092651363E-2</v>
      </c>
      <c r="EO102" s="27">
        <f>IFERROR(work!EK102-work!CY102,".")</f>
        <v>5.8000000000000003E-2</v>
      </c>
      <c r="EP102" s="27">
        <f>IFERROR(work!EL102-work!CZ102,".")</f>
        <v>6.5000000000000002E-2</v>
      </c>
      <c r="EQ102" s="27">
        <f>IFERROR(work!EM102-work!DA102,".")</f>
        <v>8.4000001907348618E-2</v>
      </c>
      <c r="ER102" s="27">
        <f>IFERROR(work!EN102-work!DB102,".")</f>
        <v>8.1999996185302737E-2</v>
      </c>
      <c r="ES102" s="27">
        <f>IFERROR(work!EO102-work!DC102,".")</f>
        <v>8.200000190734863E-2</v>
      </c>
      <c r="ET102" s="27">
        <f>IFERROR(work!EP102-work!DD102,".")</f>
        <v>8.3000001907348631E-2</v>
      </c>
      <c r="EU102" s="27">
        <f>IFERROR(work!EQ102-work!DE102,".")</f>
        <v>8.8000003814697275E-2</v>
      </c>
      <c r="EV102" s="27">
        <f>IFERROR(work!ER102-work!DF102,".")</f>
        <v>8.6999999999999994E-2</v>
      </c>
      <c r="EW102" s="27">
        <f>IFERROR(work!ES102-work!DG102,".")</f>
        <v>9.0000007629394543E-2</v>
      </c>
      <c r="EX102" s="27">
        <f>IFERROR(work!ET102-work!DH102,".")</f>
        <v>8.600000762939454E-2</v>
      </c>
      <c r="EY102" s="27"/>
      <c r="EZ102" s="27"/>
      <c r="FA102" s="27"/>
      <c r="FB102" s="27"/>
      <c r="FC102" s="27"/>
      <c r="FD102" s="27"/>
      <c r="FE102" s="27">
        <f>IF(ISNUMBER(work!GZ102/work!HD102),work!GZ102/work!HD102,".")</f>
        <v>3.7595177664974619E-5</v>
      </c>
      <c r="FF102" s="27">
        <f>IF(ISNUMBER(work!HA102/work!HE102),work!HA102/work!HE102,".")</f>
        <v>2.5629684740232161E-5</v>
      </c>
      <c r="FG102" s="27">
        <f>IF(ISNUMBER(work!HB102/work!HF102),work!HB102/work!HF102,".")</f>
        <v>1.0420912223498462E-4</v>
      </c>
      <c r="FH102" s="27">
        <f>IF(ISNUMBER(work!HC102/work!HG102),work!HC102/work!HG102,".")</f>
        <v>1.2690355329949239E-4</v>
      </c>
      <c r="FI102" s="27">
        <f>IF(ISNUMBER((work!HA102+work!HB102)/(work!HE102+work!HF102)),(work!HA102+work!HB102)/(work!HE102+work!HF102),".")</f>
        <v>3.1386574011238092E-5</v>
      </c>
      <c r="FJ102" s="27">
        <f>IF(ISNUMBER(work!HH102/work!HL102),work!HH102/work!HL102,".")</f>
        <v>2.2252866889243723E-4</v>
      </c>
      <c r="FK102" s="27">
        <f>IF(ISNUMBER(work!HI102/work!HM102),work!HI102/work!HM102,".")</f>
        <v>1.8975370039902344E-4</v>
      </c>
      <c r="FL102" s="27">
        <f>IF(ISNUMBER(work!HJ102/work!HN102),work!HJ102/work!HN102,".")</f>
        <v>5.6422206344215471E-4</v>
      </c>
      <c r="FM102" s="27">
        <f>IF(ISNUMBER(work!HK102/work!HO102),work!HK102/work!HO102,".")</f>
        <v>2.0090066071616473E-4</v>
      </c>
      <c r="FN102" s="27">
        <f>IF(ISNUMBER((work!HI102+work!HJ102)/(work!HM102+work!HN102)),(work!HI102+work!HJ102)/(work!HM102+work!HN102),".")</f>
        <v>2.2461948289538558E-4</v>
      </c>
      <c r="FO102" s="27" t="s">
        <v>5007</v>
      </c>
      <c r="FP102" s="27" t="s">
        <v>5007</v>
      </c>
      <c r="FQ102" s="27" t="s">
        <v>5007</v>
      </c>
      <c r="FR102" s="27" t="s">
        <v>5007</v>
      </c>
      <c r="FS102" s="27" t="s">
        <v>5007</v>
      </c>
      <c r="FT102" s="27">
        <f>work!GM102</f>
        <v>2.5599016997747285E-4</v>
      </c>
      <c r="FU102" s="27">
        <f>work!GN102</f>
        <v>4.7493936944219885E-4</v>
      </c>
      <c r="FV102" s="27">
        <f>work!GO102</f>
        <v>9.4750500861720446E-4</v>
      </c>
      <c r="FW102" s="27" t="s">
        <v>5007</v>
      </c>
      <c r="FX102" s="27"/>
      <c r="FY102" s="27">
        <f t="shared" si="83"/>
        <v>9673.7240000000002</v>
      </c>
      <c r="FZ102">
        <f t="shared" si="62"/>
        <v>340</v>
      </c>
      <c r="GA102">
        <f>work!HC102</f>
        <v>52</v>
      </c>
      <c r="GB102">
        <f>IF(ISNUMBER(work!HA102+work!HB102),work!HA102+work!HB102,".")</f>
        <v>185</v>
      </c>
      <c r="GC102">
        <f>IF(ISNUMBER(work!HK102-work!HC102),work!HK102-work!HC102,".")</f>
        <v>70</v>
      </c>
      <c r="GD102">
        <f>IF(ISNUMBER(work!HI102+work!HJ102-work!HA102-work!HB102),(work!HI102+work!HJ102-work!HA102-work!HB102),".")</f>
        <v>1226</v>
      </c>
      <c r="GH102">
        <f>work!GQ102</f>
        <v>2500</v>
      </c>
      <c r="GI102">
        <f>work!GR102</f>
        <v>4700</v>
      </c>
      <c r="GJ102">
        <f>work!GZ102</f>
        <v>237</v>
      </c>
      <c r="GK102">
        <f>work!HH102</f>
        <v>1533</v>
      </c>
      <c r="GL102">
        <f t="shared" si="84"/>
        <v>3224.8472106245549</v>
      </c>
      <c r="GM102">
        <f>IFERROR(VLOOKUP($F102,AREA_EM_ALLYEAR,Seq!B$1,FALSE),".")</f>
        <v>79</v>
      </c>
      <c r="GN102">
        <f>IFERROR(VLOOKUP($F102,AREA_EM_ALLYEAR,Seq!C$1,FALSE),".")</f>
        <v>85</v>
      </c>
      <c r="GO102">
        <f>IFERROR(VLOOKUP($F102,AREA_EM_ALLYEAR,Seq!D$1,FALSE),".")</f>
        <v>98</v>
      </c>
      <c r="GP102">
        <f>IFERROR(VLOOKUP($F102,AREA_EM_ALLYEAR,Seq!E$1,FALSE),".")</f>
        <v>104</v>
      </c>
      <c r="GQ102">
        <f>IFERROR(VLOOKUP($F102,AREA_EM_ALLYEAR,Seq!F$1,FALSE),".")</f>
        <v>149</v>
      </c>
      <c r="GR102">
        <f>IFERROR(VLOOKUP($F102,AREA_EM_ALLYEAR,Seq!G$1,FALSE),".")</f>
        <v>409</v>
      </c>
      <c r="GS102">
        <f>IFERROR(VLOOKUP($F102,AREA_EM_ALLYEAR,Seq!H$1,FALSE),".")</f>
        <v>3925</v>
      </c>
      <c r="GT102">
        <f>IFERROR(VLOOKUP($F102,AREA_EM_ALLYEAR,Seq!I$1,FALSE),".")</f>
        <v>1036</v>
      </c>
      <c r="GU102">
        <f>IFERROR(VLOOKUP($F102,AREA_EM_ALLYEAR,Seq!J$1,FALSE),".")</f>
        <v>578</v>
      </c>
      <c r="GV102">
        <f>IFERROR(VLOOKUP($F102,AREA_EM_ALLYEAR,Seq!K$1,FALSE),".")</f>
        <v>787</v>
      </c>
      <c r="GW102">
        <f>IFERROR(VLOOKUP($F102,AREA_EM_ALLYEAR,Seq!L$1,FALSE),".")</f>
        <v>315</v>
      </c>
      <c r="GX102">
        <f>IFERROR(VLOOKUP($F102,AREA_EM_ALLYEAR,Seq!M$1,FALSE),".")</f>
        <v>531</v>
      </c>
      <c r="GY102">
        <f>IFERROR(VLOOKUP($F102,AREA_EM_ALLYEAR,Seq!N$1,FALSE),".")</f>
        <v>962</v>
      </c>
      <c r="GZ102">
        <f>IFERROR(VLOOKUP($F102,AREA_EM_ALLYEAR,Seq!O$1,FALSE),".")</f>
        <v>1326</v>
      </c>
      <c r="HA102">
        <f t="shared" si="63"/>
        <v>1326</v>
      </c>
      <c r="HK102" s="139">
        <f>IFERROR(VLOOKUP(CONCATENATE($G102, ".SP.DYN.LE00.IN"),AREA_WB_6ATTRS,Seq!B$1,FALSE)-VLOOKUP("CHN.SP.DYN.LE00.IN",AREA_WB_6ATTRS,Seq!B$1,FALSE),".")</f>
        <v>4.2208292682926754</v>
      </c>
      <c r="HL102" s="139">
        <f>IFERROR(VLOOKUP(CONCATENATE($G102, ".SP.DYN.LE00.IN"),AREA_WB_6ATTRS,Seq!C$1,FALSE)-VLOOKUP("CHN.SP.DYN.LE00.IN",AREA_WB_6ATTRS,Seq!C$1,FALSE),".")</f>
        <v>4.3517073170731635</v>
      </c>
      <c r="HM102" s="139">
        <f>IFERROR(VLOOKUP(CONCATENATE($G102, ".SP.DYN.LE00.IN"),AREA_WB_6ATTRS,Seq!D$1,FALSE)-VLOOKUP("CHN.SP.DYN.LE00.IN",AREA_WB_6ATTRS,Seq!D$1,FALSE),".")</f>
        <v>4.8797317073170774</v>
      </c>
      <c r="HN102" s="139">
        <f>IFERROR(VLOOKUP(CONCATENATE($G102, ".SP.DYN.LE00.IN"),AREA_WB_6ATTRS,Seq!E$1,FALSE)-VLOOKUP("CHN.SP.DYN.LE00.IN",AREA_WB_6ATTRS,Seq!E$1,FALSE),".")</f>
        <v>4.4660000000000082</v>
      </c>
      <c r="HO102" s="139">
        <f>IFERROR(VLOOKUP(CONCATENATE($G102, ".SP.DYN.LE00.IN"),AREA_WB_6ATTRS,Seq!F$1,FALSE)-VLOOKUP("CHN.SP.DYN.LE00.IN",AREA_WB_6ATTRS,Seq!F$1,FALSE),".")</f>
        <v>4.4553658536585203</v>
      </c>
      <c r="HP102" s="139">
        <f>IFERROR(VLOOKUP(CONCATENATE($G102, ".SP.DYN.LE00.IN"),AREA_WB_6ATTRS,Seq!G$1,FALSE)-VLOOKUP("CHN.SP.DYN.LE00.IN",AREA_WB_6ATTRS,Seq!G$1,FALSE),".")</f>
        <v>4.5014878048780531</v>
      </c>
      <c r="HQ102" s="139">
        <f>IFERROR(VLOOKUP(CONCATENATE($G102, ".SP.DYN.LE00.IN"),AREA_WB_6ATTRS,Seq!H$1,FALSE)-VLOOKUP("CHN.SP.DYN.LE00.IN",AREA_WB_6ATTRS,Seq!H$1,FALSE),".")</f>
        <v>4.7063658536585251</v>
      </c>
      <c r="HR102" s="139">
        <f>IFERROR(VLOOKUP(CONCATENATE($G102, ".SP.DYN.LE00.IN"),AREA_WB_6ATTRS,Seq!I$1,FALSE)-VLOOKUP("CHN.SP.DYN.LE00.IN",AREA_WB_6ATTRS,Seq!I$1,FALSE),".")</f>
        <v>4.8685365853658453</v>
      </c>
      <c r="HS102" s="139">
        <f>IFERROR(VLOOKUP(CONCATENATE($G102, ".SP.DYN.LE00.IN"),AREA_WB_6ATTRS,Seq!J$1,FALSE)-VLOOKUP("CHN.SP.DYN.LE00.IN",AREA_WB_6ATTRS,Seq!J$1,FALSE),".")</f>
        <v>4.6875121951219398</v>
      </c>
      <c r="HT102" s="139">
        <f>IFERROR(VLOOKUP(CONCATENATE($G102, ".SP.DYN.LE00.IN"),AREA_WB_6ATTRS,Seq!K$1,FALSE)-VLOOKUP("CHN.SP.DYN.LE00.IN",AREA_WB_6ATTRS,Seq!K$1,FALSE),".")</f>
        <v>5.0189268292682954</v>
      </c>
      <c r="HU102" s="139">
        <f>IFERROR(VLOOKUP(CONCATENATE($G102, ".SP.DYN.LE00.IN"),AREA_WB_6ATTRS,Seq!L$1,FALSE)-VLOOKUP("CHN.SP.DYN.LE00.IN",AREA_WB_6ATTRS,Seq!L$1,FALSE),".")</f>
        <v>4.5061219512195123</v>
      </c>
      <c r="HV102" s="139">
        <f>IFERROR(VLOOKUP(CONCATENATE($G102, ".SP.DYN.LE00.IN"),AREA_WB_6ATTRS,Seq!M$1,FALSE)-VLOOKUP("CHN.SP.DYN.LE00.IN",AREA_WB_6ATTRS,Seq!M$1,FALSE),".")</f>
        <v>4.3506097560975547</v>
      </c>
      <c r="HW102" s="139">
        <f>IFERROR(VLOOKUP(CONCATENATE($G102, ".SP.DYN.LE00.IN"),AREA_WB_6ATTRS,Seq!N$1,FALSE)-VLOOKUP("CHN.SP.DYN.LE00.IN",AREA_WB_6ATTRS,Seq!N$1,FALSE),".")</f>
        <v>4.4503658536585533</v>
      </c>
      <c r="HX102" s="139">
        <f>IFERROR(VLOOKUP(CONCATENATE($G102, ".SP.DYN.LE00.IN"),AREA_WB_6ATTRS,Seq!O$1,FALSE)-VLOOKUP("CHN.SP.DYN.LE00.IN",AREA_WB_6ATTRS,Seq!O$1,FALSE),".")</f>
        <v>4.4575609756097521</v>
      </c>
      <c r="HY102" s="139">
        <f>IFERROR(VLOOKUP(CONCATENATE($G102, ".SP.DYN.LE00.IN"),AREA_WB_6ATTRS,Seq!P$1,FALSE)-VLOOKUP("CHN.SP.DYN.LE00.IN",AREA_WB_6ATTRS,Seq!P$1,FALSE),".")</f>
        <v>4.6717073170731709</v>
      </c>
      <c r="HZ102" s="139">
        <f>IFERROR(VLOOKUP(CONCATENATE($G102, ".SP.DYN.LE00.IN"),AREA_WB_6ATTRS,Seq!Q$1,FALSE)-VLOOKUP("CHN.SP.DYN.LE00.IN",AREA_WB_6ATTRS,Seq!Q$1,FALSE),".")</f>
        <v>4.8874634146341407</v>
      </c>
      <c r="IA102" s="139">
        <f>IFERROR(VLOOKUP(CONCATENATE($G102, ".SP.DYN.LE00.IN"),AREA_WB_6ATTRS,Seq!R$1,FALSE)-VLOOKUP("CHN.SP.DYN.LE00.IN",AREA_WB_6ATTRS,Seq!R$1,FALSE),".")</f>
        <v>4.6619512195122041</v>
      </c>
      <c r="IB102" s="139">
        <f>IFERROR(VLOOKUP(CONCATENATE($G102, ".SP.DYN.LE00.IN"),AREA_WB_6ATTRS,Seq!S$1,FALSE)-VLOOKUP("CHN.SP.DYN.LE00.IN",AREA_WB_6ATTRS,Seq!S$1,FALSE),".")</f>
        <v>4.6458780487804887</v>
      </c>
      <c r="IC102" s="139">
        <f>IFERROR(VLOOKUP(CONCATENATE($G102, ".SP.DYN.LE00.IN"),AREA_WB_6ATTRS,Seq!T$1,FALSE)-VLOOKUP("CHN.SP.DYN.LE00.IN",AREA_WB_6ATTRS,Seq!T$1,FALSE),".")</f>
        <v>4.7850975609756006</v>
      </c>
      <c r="ID102" s="139">
        <f>IFERROR(VLOOKUP(CONCATENATE($G102, ".SP.DYN.LE00.IN"),AREA_WB_6ATTRS,Seq!U$1,FALSE)-VLOOKUP("CHN.SP.DYN.LE00.IN",AREA_WB_6ATTRS,Seq!U$1,FALSE),".")</f>
        <v>4.8800243902438893</v>
      </c>
      <c r="IE102" s="139">
        <f>IFERROR(VLOOKUP(CONCATENATE($G102, ".SP.DYN.LE00.IN"),AREA_WB_6ATTRS,Seq!V$1,FALSE)-VLOOKUP("CHN.SP.DYN.LE00.IN",AREA_WB_6ATTRS,Seq!V$1,FALSE),".")</f>
        <v>5.0729268292682974</v>
      </c>
      <c r="IF102" s="139">
        <f>IFERROR(VLOOKUP(CONCATENATE($G102, ".SP.DYN.LE00.IN"),AREA_WB_6ATTRS,Seq!W$1,FALSE)-VLOOKUP("CHN.SP.DYN.LE00.IN",AREA_WB_6ATTRS,Seq!W$1,FALSE),".")</f>
        <v>5.4090975609756242</v>
      </c>
      <c r="IG102" s="139">
        <f>IFERROR(VLOOKUP(CONCATENATE($G102, ".SP.DYN.LE00.IN"),AREA_WB_6ATTRS,Seq!X$1,FALSE)-VLOOKUP("CHN.SP.DYN.LE00.IN",AREA_WB_6ATTRS,Seq!X$1,FALSE),".")</f>
        <v>5.4864146341463567</v>
      </c>
      <c r="IH102" s="139">
        <f>IFERROR(VLOOKUP(CONCATENATE($G102, ".SP.DYN.LE00.IN"),AREA_WB_6ATTRS,Seq!Y$1,FALSE)-VLOOKUP("CHN.SP.DYN.LE00.IN",AREA_WB_6ATTRS,Seq!Y$1,FALSE),".")</f>
        <v>5.4546341463414763</v>
      </c>
      <c r="II102" s="139">
        <f>IFERROR(VLOOKUP(CONCATENATE($G102, ".SP.DYN.LE00.IN"),AREA_WB_6ATTRS,Seq!Z$1,FALSE)-VLOOKUP("CHN.SP.DYN.LE00.IN",AREA_WB_6ATTRS,Seq!Z$1,FALSE),".")</f>
        <v>5.7083902439024428</v>
      </c>
      <c r="IJ102" s="139">
        <f>IFERROR(VLOOKUP(CONCATENATE($G102, ".SP.DYN.LE00.IN"),AREA_WB_6ATTRS,Seq!AA$1,FALSE)-VLOOKUP("CHN.SP.DYN.LE00.IN",AREA_WB_6ATTRS,Seq!AA$1,FALSE),".")</f>
        <v>5.8994146341463534</v>
      </c>
      <c r="IK102" s="139">
        <f>IFERROR(VLOOKUP(CONCATENATE($G102, ".SP.DYN.LE00.IN"),AREA_WB_6ATTRS,Seq!AB$1,FALSE)-VLOOKUP("CHN.SP.DYN.LE00.IN",AREA_WB_6ATTRS,Seq!AB$1,FALSE),".")</f>
        <v>6.0297804878048709</v>
      </c>
      <c r="IL102" s="139">
        <f>IFERROR(VLOOKUP(CONCATENATE($G102, ".SP.DYN.LE00.IN"),AREA_WB_6ATTRS,Seq!AC$1,FALSE)-VLOOKUP("CHN.SP.DYN.LE00.IN",AREA_WB_6ATTRS,Seq!AC$1,FALSE),".")</f>
        <v>5.7093658536585394</v>
      </c>
      <c r="IM102" s="139">
        <f>IFERROR(VLOOKUP(CONCATENATE($G102, ".SP.DYN.LE00.IN"),AREA_WB_6ATTRS,Seq!AD$1,FALSE)-VLOOKUP("CHN.SP.DYN.LE00.IN",AREA_WB_6ATTRS,Seq!AD$1,FALSE),".")</f>
        <v>5.6890487804878234</v>
      </c>
      <c r="IN102" s="139">
        <f>IFERROR(VLOOKUP(CONCATENATE($G102, ".SP.DYN.LE00.IN"),AREA_WB_6ATTRS,Seq!AE$1,FALSE)-VLOOKUP("CHN.SP.DYN.LE00.IN",AREA_WB_6ATTRS,Seq!AE$1,FALSE),".")</f>
        <v>5.670317073170736</v>
      </c>
      <c r="IO102" s="139">
        <f>IFERROR(VLOOKUP(CONCATENATE($G102, ".SP.DYN.LE00.IN"),AREA_WB_6ATTRS,Seq!AF$1,FALSE)-VLOOKUP("CHN.SP.DYN.LE00.IN",AREA_WB_6ATTRS,Seq!AF$1,FALSE),".")</f>
        <v>5.7537317073170584</v>
      </c>
      <c r="IP102" s="139" t="str">
        <f>IFERROR(VLOOKUP(CONCATENATE($G102, ".SP.DYN.LE00.IN"),AREA_WB_6ATTRS,Seq!AG$1,FALSE)-VLOOKUP("CHN.SP.DYN.LE00.IN",AREA_WB_6ATTRS,Seq!AG$1,FALSE),".")</f>
        <v>.</v>
      </c>
      <c r="IW102">
        <f>IFERROR(VLOOKUP(CONCATENATE($G102, ".SP.DYN.LE00.IN"),AREA_WB_6ATTRS,Seq!B$1,FALSE),".")</f>
        <v>71.214634146341467</v>
      </c>
      <c r="IX102">
        <f>IFERROR(VLOOKUP(CONCATENATE($G102, ".SP.DYN.LE00.IN"),AREA_WB_6ATTRS,Seq!C$1,FALSE),".")</f>
        <v>71.614634146341473</v>
      </c>
      <c r="IY102">
        <f>IFERROR(VLOOKUP(CONCATENATE($G102, ".SP.DYN.LE00.IN"),AREA_WB_6ATTRS,Seq!D$1,FALSE),".")</f>
        <v>72.41463414634147</v>
      </c>
      <c r="IZ102">
        <f>IFERROR(VLOOKUP(CONCATENATE($G102, ".SP.DYN.LE00.IN"),AREA_WB_6ATTRS,Seq!E$1,FALSE),".")</f>
        <v>72.265853658536599</v>
      </c>
      <c r="JA102">
        <f>IFERROR(VLOOKUP(CONCATENATE($G102, ".SP.DYN.LE00.IN"),AREA_WB_6ATTRS,Seq!F$1,FALSE),".")</f>
        <v>72.51463414634145</v>
      </c>
      <c r="JB102">
        <f>IFERROR(VLOOKUP(CONCATENATE($G102, ".SP.DYN.LE00.IN"),AREA_WB_6ATTRS,Seq!G$1,FALSE),".")</f>
        <v>72.814634146341476</v>
      </c>
      <c r="JC102">
        <f>IFERROR(VLOOKUP(CONCATENATE($G102, ".SP.DYN.LE00.IN"),AREA_WB_6ATTRS,Seq!H$1,FALSE),".")</f>
        <v>73.265853658536585</v>
      </c>
      <c r="JD102">
        <f>IFERROR(VLOOKUP(CONCATENATE($G102, ".SP.DYN.LE00.IN"),AREA_WB_6ATTRS,Seq!I$1,FALSE),".")</f>
        <v>73.665853658536591</v>
      </c>
      <c r="JE102">
        <f>IFERROR(VLOOKUP(CONCATENATE($G102, ".SP.DYN.LE00.IN"),AREA_WB_6ATTRS,Seq!J$1,FALSE),".")</f>
        <v>73.714634146341467</v>
      </c>
      <c r="JF102">
        <f>IFERROR(VLOOKUP(CONCATENATE($G102, ".SP.DYN.LE00.IN"),AREA_WB_6ATTRS,Seq!K$1,FALSE),".")</f>
        <v>74.265853658536599</v>
      </c>
      <c r="JG102">
        <f>IFERROR(VLOOKUP(CONCATENATE($G102, ".SP.DYN.LE00.IN"),AREA_WB_6ATTRS,Seq!L$1,FALSE),".")</f>
        <v>73.965853658536588</v>
      </c>
      <c r="JH102">
        <f>IFERROR(VLOOKUP(CONCATENATE($G102, ".SP.DYN.LE00.IN"),AREA_WB_6ATTRS,Seq!M$1,FALSE),".")</f>
        <v>74.014634146341464</v>
      </c>
      <c r="JI102">
        <f>IFERROR(VLOOKUP(CONCATENATE($G102, ".SP.DYN.LE00.IN"),AREA_WB_6ATTRS,Seq!N$1,FALSE),".")</f>
        <v>74.312195121951234</v>
      </c>
      <c r="JJ102">
        <f>IFERROR(VLOOKUP(CONCATENATE($G102, ".SP.DYN.LE00.IN"),AREA_WB_6ATTRS,Seq!O$1,FALSE),".")</f>
        <v>74.512195121951223</v>
      </c>
      <c r="JK102">
        <f>IFERROR(VLOOKUP(CONCATENATE($G102, ".SP.DYN.LE00.IN"),AREA_WB_6ATTRS,Seq!P$1,FALSE),".")</f>
        <v>74.91463414634147</v>
      </c>
      <c r="JL102">
        <f>IFERROR(VLOOKUP(CONCATENATE($G102, ".SP.DYN.LE00.IN"),AREA_WB_6ATTRS,Seq!Q$1,FALSE),".")</f>
        <v>75.31219512195122</v>
      </c>
      <c r="JM102">
        <f>IFERROR(VLOOKUP(CONCATENATE($G102, ".SP.DYN.LE00.IN"),AREA_WB_6ATTRS,Seq!R$1,FALSE),".")</f>
        <v>75.260975609756116</v>
      </c>
      <c r="JN102">
        <f>IFERROR(VLOOKUP(CONCATENATE($G102, ".SP.DYN.LE00.IN"),AREA_WB_6ATTRS,Seq!S$1,FALSE),".")</f>
        <v>75.412195121951228</v>
      </c>
      <c r="JO102">
        <f>IFERROR(VLOOKUP(CONCATENATE($G102, ".SP.DYN.LE00.IN"),AREA_WB_6ATTRS,Seq!T$1,FALSE),".")</f>
        <v>75.712195121951225</v>
      </c>
      <c r="JP102">
        <f>IFERROR(VLOOKUP(CONCATENATE($G102, ".SP.DYN.LE00.IN"),AREA_WB_6ATTRS,Seq!U$1,FALSE),".")</f>
        <v>75.963414634146346</v>
      </c>
      <c r="JQ102">
        <f>IFERROR(VLOOKUP(CONCATENATE($G102, ".SP.DYN.LE00.IN"),AREA_WB_6ATTRS,Seq!V$1,FALSE),".")</f>
        <v>76.314634146341476</v>
      </c>
      <c r="JR102">
        <f>IFERROR(VLOOKUP(CONCATENATE($G102, ".SP.DYN.LE00.IN"),AREA_WB_6ATTRS,Seq!W$1,FALSE),".")</f>
        <v>76.81463414634149</v>
      </c>
      <c r="JS102">
        <f>IFERROR(VLOOKUP(CONCATENATE($G102, ".SP.DYN.LE00.IN"),AREA_WB_6ATTRS,Seq!X$1,FALSE),".")</f>
        <v>77.065853658536597</v>
      </c>
      <c r="JT102">
        <f>IFERROR(VLOOKUP(CONCATENATE($G102, ".SP.DYN.LE00.IN"),AREA_WB_6ATTRS,Seq!Y$1,FALSE),".")</f>
        <v>77.219512195121965</v>
      </c>
      <c r="JU102">
        <f>IFERROR(VLOOKUP(CONCATENATE($G102, ".SP.DYN.LE00.IN"),AREA_WB_6ATTRS,Seq!Z$1,FALSE),".")</f>
        <v>77.670731707317088</v>
      </c>
      <c r="JV102">
        <f>IFERROR(VLOOKUP(CONCATENATE($G102, ".SP.DYN.LE00.IN"),AREA_WB_6ATTRS,Seq!AA$1,FALSE),".")</f>
        <v>78.070731707317094</v>
      </c>
      <c r="JW102">
        <f>IFERROR(VLOOKUP(CONCATENATE($G102, ".SP.DYN.LE00.IN"),AREA_WB_6ATTRS,Seq!AB$1,FALSE),".")</f>
        <v>78.419512195121953</v>
      </c>
      <c r="JX102">
        <f>IFERROR(VLOOKUP(CONCATENATE($G102, ".SP.DYN.LE00.IN"),AREA_WB_6ATTRS,Seq!AC$1,FALSE),".")</f>
        <v>78.321951219512201</v>
      </c>
      <c r="JY102">
        <f>IFERROR(VLOOKUP(CONCATENATE($G102, ".SP.DYN.LE00.IN"),AREA_WB_6ATTRS,Seq!AD$1,FALSE),".")</f>
        <v>78.524390243902459</v>
      </c>
      <c r="JZ102">
        <f>IFERROR(VLOOKUP(CONCATENATE($G102, ".SP.DYN.LE00.IN"),AREA_WB_6ATTRS,Seq!AE$1,FALSE),".")</f>
        <v>78.72682926829269</v>
      </c>
      <c r="KA102">
        <f>IFERROR(VLOOKUP(CONCATENATE($G102, ".SP.DYN.LE00.IN"),AREA_WB_6ATTRS,Seq!AF$1,FALSE),".")</f>
        <v>79.026829268292687</v>
      </c>
      <c r="KB102" t="str">
        <f>IFERROR(VLOOKUP(CONCATENATE($G102, ".SP.DYN.LE00.IN"),AREA_WB_6ATTRS,Seq!AG$1,FALSE),".")</f>
        <v>.</v>
      </c>
      <c r="KK102">
        <f t="shared" si="66"/>
        <v>3318</v>
      </c>
      <c r="KL102">
        <f t="shared" si="64"/>
        <v>0</v>
      </c>
      <c r="KM102">
        <f t="shared" si="67"/>
        <v>53217062.30329068</v>
      </c>
      <c r="KN102">
        <f t="shared" si="68"/>
        <v>-35702649.1613217</v>
      </c>
      <c r="KO102">
        <f t="shared" si="65"/>
        <v>9.9000001907348631E-2</v>
      </c>
      <c r="KP102">
        <f>work!HA102</f>
        <v>140</v>
      </c>
      <c r="KQ102">
        <f>work!HB102</f>
        <v>45</v>
      </c>
      <c r="KR102">
        <f>work!HC102</f>
        <v>52</v>
      </c>
      <c r="KS102">
        <f>IF(ISNUMBER(work!HI102-work!HA102),work!HI102-work!HA102,".")</f>
        <v>941</v>
      </c>
      <c r="KT102">
        <f>IF(ISNUMBER(work!HJ102-work!HB102),work!HJ102-work!HB102,".")</f>
        <v>285</v>
      </c>
      <c r="KU102">
        <f>IF(ISNUMBER(work!HK102-work!HC102),work!HK102-work!HC102,".")</f>
        <v>70</v>
      </c>
      <c r="KW102">
        <f>IFERROR(work!HR102/work!HV102,".")</f>
        <v>1.6588163014540242E-5</v>
      </c>
      <c r="KX102">
        <f>IFERROR(work!HS102/work!HW102,".")</f>
        <v>4.426030719482619E-5</v>
      </c>
      <c r="KY102">
        <f>IFERROR(work!HT102/work!HX102,".")</f>
        <v>1.9294327402226695E-4</v>
      </c>
      <c r="KZ102">
        <f>IFERROR(work!HU102/work!HY102,".")</f>
        <v>3.0316276359014315E-4</v>
      </c>
    </row>
    <row r="103" spans="1:312">
      <c r="A103" s="24">
        <f t="shared" si="44"/>
        <v>103</v>
      </c>
      <c r="B103" s="24" t="str">
        <f t="shared" si="69"/>
        <v>InEM90</v>
      </c>
      <c r="C103" s="24" t="str">
        <f t="shared" si="70"/>
        <v>InOECD90</v>
      </c>
      <c r="D103" s="24" t="str">
        <f t="shared" si="71"/>
        <v>In67</v>
      </c>
      <c r="E103" s="25" t="s">
        <v>2500</v>
      </c>
      <c r="F103" s="26" t="str">
        <f t="shared" si="48"/>
        <v>Spain</v>
      </c>
      <c r="G103" s="166" t="s">
        <v>1632</v>
      </c>
      <c r="H103" s="166" t="s">
        <v>5007</v>
      </c>
      <c r="I103" s="166" t="s">
        <v>5007</v>
      </c>
      <c r="J103" s="180" t="s">
        <v>5007</v>
      </c>
      <c r="K103" s="180" t="s">
        <v>5007</v>
      </c>
      <c r="L103" s="27">
        <f>IFERROR(VLOOKUP($F103,Area_FDI_84_96,Seq!B$1,FALSE),0)</f>
        <v>0</v>
      </c>
      <c r="M103" s="27">
        <f>IFERROR(VLOOKUP($F103,Area_FDI_84_96,Seq!C$1,FALSE),0)</f>
        <v>265</v>
      </c>
      <c r="N103" s="27">
        <f>IFERROR(VLOOKUP($F103,Area_FDI_84_96,Seq!D$1,FALSE),0)</f>
        <v>0</v>
      </c>
      <c r="O103" s="27">
        <f>IFERROR(VLOOKUP($F103,Area_FDI_84_96,Seq!E$1,FALSE),0)</f>
        <v>25</v>
      </c>
      <c r="P103" s="27">
        <f>IFERROR(VLOOKUP($F103,Area_FDI_84_96,Seq!F$1,FALSE),0)</f>
        <v>0</v>
      </c>
      <c r="Q103" s="27">
        <f>IFERROR(VLOOKUP($F103,Area_FDI_84_96,Seq!G$1,FALSE),0)</f>
        <v>162</v>
      </c>
      <c r="R103" s="27">
        <f>IFERROR(VLOOKUP($F103,Area_FDI_84_96,Seq!H$1,FALSE),0)</f>
        <v>725</v>
      </c>
      <c r="S103" s="27">
        <f>IFERROR(VLOOKUP($F103,Area_FDI_84_96,Seq!I$1,FALSE),0)</f>
        <v>94</v>
      </c>
      <c r="T103" s="27">
        <f>IFERROR(VALUE(VLOOKUP($E103,Area_FDI_92_95,Seq!B$1,FALSE)),0)</f>
        <v>165</v>
      </c>
      <c r="U103" s="27">
        <f>IFERROR(VALUE(VLOOKUP($E103,Area_FDI_92_95,Seq!C$1,FALSE)),0)</f>
        <v>970</v>
      </c>
      <c r="V103" s="27">
        <f>IFERROR(VALUE(VLOOKUP($E103,Area_FDI_92_95,Seq!D$1,FALSE)),0)</f>
        <v>1018</v>
      </c>
      <c r="W103" s="27">
        <f>IFERROR(VALUE(VLOOKUP($E103,Area_FDI_92_95,Seq!E$1,FALSE)),0)</f>
        <v>2632</v>
      </c>
      <c r="X103" s="27">
        <f>IFERROR(VALUE(VLOOKUP($E103,Area_FDI_96_99,Seq!B$1,FALSE)),0)</f>
        <v>2073</v>
      </c>
      <c r="Y103" s="27">
        <f>IFERROR(VALUE(VLOOKUP($E103,Area_FDI_96_99,Seq!C$1,FALSE)),0)</f>
        <v>3881</v>
      </c>
      <c r="Z103" s="27">
        <f>IFERROR(VALUE(VLOOKUP($E103,Area_FDI_96_99,Seq!D$1,FALSE)),0)</f>
        <v>5383</v>
      </c>
      <c r="AA103" s="27">
        <f>IFERROR(VALUE(VLOOKUP($E103,Area_FDI_96_99,Seq!E$1,FALSE)),0)</f>
        <v>1754</v>
      </c>
      <c r="AB103" s="27">
        <f t="shared" si="72"/>
        <v>3400</v>
      </c>
      <c r="AC103" s="27">
        <f t="shared" si="73"/>
        <v>3389</v>
      </c>
      <c r="AD103" s="27">
        <f t="shared" si="74"/>
        <v>9224</v>
      </c>
      <c r="AE103" s="27">
        <f t="shared" si="75"/>
        <v>9181</v>
      </c>
      <c r="AF103" s="27">
        <f t="shared" si="76"/>
        <v>15075</v>
      </c>
      <c r="AG103" s="27">
        <f t="shared" si="77"/>
        <v>19690</v>
      </c>
      <c r="AH103" s="27">
        <f t="shared" si="78"/>
        <v>23517</v>
      </c>
      <c r="AI103" s="27">
        <f t="shared" si="79"/>
        <v>21324</v>
      </c>
      <c r="AJ103" s="27">
        <f t="shared" si="80"/>
        <v>20890</v>
      </c>
      <c r="AK103" s="27">
        <f t="shared" si="81"/>
        <v>30285</v>
      </c>
      <c r="AL103" s="27">
        <f t="shared" si="82"/>
        <v>25449</v>
      </c>
      <c r="AM103" s="27"/>
      <c r="AN103" s="27"/>
      <c r="AO103" s="27"/>
      <c r="AP103" s="27"/>
      <c r="AQ103" s="27"/>
      <c r="AR103" s="27"/>
      <c r="AS103" s="27"/>
      <c r="AT103" s="27">
        <f>IFERROR(work!D103+work!AP103,".")</f>
        <v>51273500.476977259</v>
      </c>
      <c r="AU103" s="27">
        <f>IFERROR(work!E103+work!AQ103,".")</f>
        <v>52181106.963581055</v>
      </c>
      <c r="AV103" s="27">
        <f>IFERROR(work!F103+work!AR103,".")</f>
        <v>54342969.80435618</v>
      </c>
      <c r="AW103" s="27">
        <f>IFERROR(work!G103+work!AS103,".")</f>
        <v>57221881.134558842</v>
      </c>
      <c r="AX103" s="27">
        <f>IFERROR(work!H103+work!AT103,".")</f>
        <v>61366919.696220219</v>
      </c>
      <c r="AY103" s="27">
        <f>IFERROR(work!I103+work!AU103,".")</f>
        <v>65790136.413277142</v>
      </c>
      <c r="AZ103" s="27">
        <f>IFERROR(work!J103+work!AV103,".")</f>
        <v>69619248.590868026</v>
      </c>
      <c r="BA103" s="27">
        <f>IFERROR(work!K103+work!AW103,".")</f>
        <v>75486151.101320356</v>
      </c>
      <c r="BB103" s="27">
        <f>IFERROR(work!L103+work!AX103,".")</f>
        <v>81625768.508664519</v>
      </c>
      <c r="BC103" s="27">
        <f>IFERROR(work!M103+work!AY103,".")</f>
        <v>85266730.472532481</v>
      </c>
      <c r="BD103" s="27">
        <f>IFERROR(work!N103+work!AZ103,".")</f>
        <v>88498970.638185889</v>
      </c>
      <c r="BE103" s="27">
        <f>IFERROR(work!O103+work!BA103,".")</f>
        <v>93710513.480393946</v>
      </c>
      <c r="BF103" s="27">
        <f>IFERROR(work!P103+work!BB103,".")</f>
        <v>101024273.50224772</v>
      </c>
      <c r="BG103" s="27">
        <f>IFERROR(work!Q103+work!BC103,".")</f>
        <v>108316319.64955427</v>
      </c>
      <c r="BH103" s="27">
        <f>IFERROR(work!R103+work!BD103,".")</f>
        <v>117671424.70349136</v>
      </c>
      <c r="BI103" s="27">
        <f>IFERROR(work!S103+work!BE103,".")</f>
        <v>126737002.60432017</v>
      </c>
      <c r="BJ103" s="27">
        <f>IFERROR(work!T103+work!BF103,".")</f>
        <v>135811935.57814693</v>
      </c>
      <c r="BK103" s="27">
        <f>IFERROR(work!U103+work!BG103,".")</f>
        <v>145802531.53439882</v>
      </c>
      <c r="BL103" s="27">
        <f>IFERROR(work!V103+work!BH103,".")</f>
        <v>155493019.59851694</v>
      </c>
      <c r="BM103" s="27">
        <f>IFERROR(work!W103+work!BI103,".")</f>
        <v>165805207.905545</v>
      </c>
      <c r="BN103" s="27">
        <f>IFERROR(work!X103+work!BJ103,".")</f>
        <v>177882042.89472592</v>
      </c>
      <c r="BO103" s="27">
        <f>IFERROR(work!Y103+work!BK103,".")</f>
        <v>189958922.34627247</v>
      </c>
      <c r="BP103" s="27">
        <f>IFERROR(work!Z103+work!BL103,".")</f>
        <v>203400808.88415775</v>
      </c>
      <c r="BQ103" s="27">
        <f>IFERROR(work!AA103+work!BM103,".")</f>
        <v>219470534.84405017</v>
      </c>
      <c r="BR103" s="27">
        <f>IFERROR(work!AB103+work!BN103,".")</f>
        <v>237279276.91907129</v>
      </c>
      <c r="BS103" s="27">
        <f>IFERROR(work!AC103+work!BO103,".")</f>
        <v>259016013.78607899</v>
      </c>
      <c r="BT103" s="27">
        <f>IFERROR(work!AD103+work!BP103,".")</f>
        <v>286035031.26377988</v>
      </c>
      <c r="BU103" s="27">
        <f>IFERROR(work!AE103+work!BQ103,".")</f>
        <v>319049360.46180224</v>
      </c>
      <c r="BV103" s="27">
        <f>IFERROR(work!AF103+work!BR103,".")</f>
        <v>343285536.75934625</v>
      </c>
      <c r="BW103" s="27">
        <f>IFERROR(work!AG103+work!BS103,".")</f>
        <v>365287226.37686467</v>
      </c>
      <c r="BX103" s="27">
        <f>IFERROR(work!AH103+work!BT103,".")</f>
        <v>395816052.29266</v>
      </c>
      <c r="BY103" s="27">
        <f>IFERROR(work!AI103+work!BU103,".")</f>
        <v>425858897.06314623</v>
      </c>
      <c r="BZ103" s="27"/>
      <c r="CA103" s="27"/>
      <c r="CB103" s="27"/>
      <c r="CC103" s="27"/>
      <c r="CD103" s="27"/>
      <c r="CE103" s="27"/>
      <c r="CF103" s="27">
        <f>IFERROR(work!AP103-work!D103,".")</f>
        <v>14685276.389255878</v>
      </c>
      <c r="CG103" s="27">
        <f>IFERROR(work!AQ103-work!E103,".")</f>
        <v>13690295.223298151</v>
      </c>
      <c r="CH103" s="27">
        <f>IFERROR(work!AR103-work!F103,".")</f>
        <v>12349494.195707515</v>
      </c>
      <c r="CI103" s="27">
        <f>IFERROR(work!AS103-work!G103,".")</f>
        <v>10651116.684567317</v>
      </c>
      <c r="CJ103" s="27">
        <f>IFERROR(work!AT103-work!H103,".")</f>
        <v>7717399.0498300754</v>
      </c>
      <c r="CK103" s="27">
        <f>IFERROR(work!AU103-work!I103,".")</f>
        <v>4897930.4796243981</v>
      </c>
      <c r="CL103" s="27">
        <f>IFERROR(work!AV103-work!J103,".")</f>
        <v>3368528.535053812</v>
      </c>
      <c r="CM103" s="27">
        <f>IFERROR(work!AW103-work!K103,".")</f>
        <v>1550347.5190316737</v>
      </c>
      <c r="CN103" s="27">
        <f>IFERROR(work!AX103-work!L103,".")</f>
        <v>-664780.87842275947</v>
      </c>
      <c r="CO103" s="27">
        <f>IFERROR(work!AY103-work!M103,".")</f>
        <v>-397731.4394255355</v>
      </c>
      <c r="CP103" s="27">
        <f>IFERROR(work!AZ103-work!N103,".")</f>
        <v>-420740.82642649859</v>
      </c>
      <c r="CQ103" s="27">
        <f>IFERROR(work!BA103-work!O103,".")</f>
        <v>-3389811.4389627427</v>
      </c>
      <c r="CR103" s="27">
        <f>IFERROR(work!BB103-work!P103,".")</f>
        <v>-9864297.5556575134</v>
      </c>
      <c r="CS103" s="27">
        <f>IFERROR(work!BC103-work!Q103,".")</f>
        <v>-18096651.356457889</v>
      </c>
      <c r="CT103" s="27">
        <f>IFERROR(work!BD103-work!R103,".")</f>
        <v>-25301645.504308224</v>
      </c>
      <c r="CU103" s="27">
        <f>IFERROR(work!BE103-work!S103,".")</f>
        <v>-31820132.256129533</v>
      </c>
      <c r="CV103" s="27">
        <f>IFERROR(work!BF103-work!T103,".")</f>
        <v>-38600912.768347882</v>
      </c>
      <c r="CW103" s="27">
        <f>IFERROR(work!BG103-work!U103,".")</f>
        <v>-44830711.708320022</v>
      </c>
      <c r="CX103" s="27">
        <f>IFERROR(work!BH103-work!V103,".")</f>
        <v>-50009616.617134079</v>
      </c>
      <c r="CY103" s="27">
        <f>IFERROR(work!BI103-work!W103,".")</f>
        <v>-55315628.662495486</v>
      </c>
      <c r="CZ103" s="27">
        <f>IFERROR(work!BJ103-work!X103,".")</f>
        <v>-61812943.945029944</v>
      </c>
      <c r="DA103" s="27">
        <f>IFERROR(work!BK103-work!Y103,".")</f>
        <v>-69630748.401183099</v>
      </c>
      <c r="DB103" s="27">
        <f>IFERROR(work!BL103-work!Z103,".")</f>
        <v>-79811521.901316255</v>
      </c>
      <c r="DC103" s="27">
        <f>IFERROR(work!BM103-work!AA103,".")</f>
        <v>-92063029.019970834</v>
      </c>
      <c r="DD103" s="27">
        <f>IFERROR(work!BN103-work!AB103,".")</f>
        <v>-105719176.89521727</v>
      </c>
      <c r="DE103" s="27">
        <f>IFERROR(work!BO103-work!AC103,".")</f>
        <v>-122741265.30922376</v>
      </c>
      <c r="DF103" s="27">
        <f>IFERROR(work!BP103-work!AD103,".")</f>
        <v>-144205422.27662474</v>
      </c>
      <c r="DG103" s="27">
        <f>IFERROR(work!BQ103-work!AE103,".")</f>
        <v>-172285237.4813413</v>
      </c>
      <c r="DH103" s="27">
        <f>IFERROR(work!BR103-work!AF103,".")</f>
        <v>-195217182.58633825</v>
      </c>
      <c r="DI103" s="27">
        <f>IFERROR(work!BS103-work!AG103,".")</f>
        <v>-222757743.14862394</v>
      </c>
      <c r="DJ103" s="27">
        <f>IFERROR(work!BT103-work!AH103,".")</f>
        <v>-253385594.06347942</v>
      </c>
      <c r="DK103" s="27">
        <f>IFERROR(work!BU103-work!AI103,".")</f>
        <v>-282420099.11140168</v>
      </c>
      <c r="DL103" s="27"/>
      <c r="DM103" s="27"/>
      <c r="DN103" s="27"/>
      <c r="DO103" s="27"/>
      <c r="DP103" s="27"/>
      <c r="DQ103" s="27"/>
      <c r="DR103" s="27"/>
      <c r="DS103" s="27">
        <f>IFERROR(work!DO103-work!CC103,".")</f>
        <v>0.15799999237060547</v>
      </c>
      <c r="DT103" s="27">
        <f>IFERROR(work!DP103-work!CD103,".")</f>
        <v>0.15699999237060547</v>
      </c>
      <c r="DU103" s="27">
        <f>IFERROR(work!DQ103-work!CE103,".")</f>
        <v>0.15699999237060547</v>
      </c>
      <c r="DV103" s="27">
        <f>IFERROR(work!DR103-work!CF103,".")</f>
        <v>0.15599999237060547</v>
      </c>
      <c r="DW103" s="27">
        <f>IFERROR(work!DS103-work!CG103,".")</f>
        <v>0.15599999237060547</v>
      </c>
      <c r="DX103" s="27">
        <f>IFERROR(work!DT103-work!CH103,".")</f>
        <v>0.15499999237060547</v>
      </c>
      <c r="DY103" s="27">
        <f>IFERROR(work!DU103-work!CI103,".")</f>
        <v>0.15399999237060547</v>
      </c>
      <c r="DZ103" s="27">
        <f>IFERROR(work!DV103-work!CJ103,".")</f>
        <v>0.15299999237060546</v>
      </c>
      <c r="EA103" s="27">
        <f>IFERROR(work!DW103-work!CK103,".")</f>
        <v>0.15199999237060546</v>
      </c>
      <c r="EB103" s="27">
        <f>IFERROR(work!DX103-work!CL103,".")</f>
        <v>0.15099999237060546</v>
      </c>
      <c r="EC103" s="27">
        <f>IFERROR(work!DY103-work!CM103,".")</f>
        <v>0.14899999237060546</v>
      </c>
      <c r="ED103" s="27">
        <f>IFERROR(work!DZ103-work!CN103,".")</f>
        <v>0.14699999237060546</v>
      </c>
      <c r="EE103" s="27">
        <f>IFERROR(work!EA103-work!CO103,".")</f>
        <v>0.14599999237060546</v>
      </c>
      <c r="EF103" s="27">
        <f>IFERROR(work!EB103-work!CP103,".")</f>
        <v>0.15999999618530275</v>
      </c>
      <c r="EG103" s="27">
        <f>IFERROR(work!EC103-work!CQ103,".")</f>
        <v>0.17000000381469726</v>
      </c>
      <c r="EH103" s="27">
        <f>IFERROR(work!ED103-work!CR103,".")</f>
        <v>0.18099999618530274</v>
      </c>
      <c r="EI103" s="27">
        <f>IFERROR(work!EE103-work!CS103,".")</f>
        <v>0.19799999618530273</v>
      </c>
      <c r="EJ103" s="27">
        <f>IFERROR(work!EF103-work!CT103,".")</f>
        <v>0.20499999237060548</v>
      </c>
      <c r="EK103" s="27">
        <f>IFERROR(work!EG103-work!CU103,".")</f>
        <v>0.21399999618530274</v>
      </c>
      <c r="EL103" s="27">
        <f>IFERROR(work!EH103-work!CV103,".")</f>
        <v>0.22300000381469728</v>
      </c>
      <c r="EM103" s="27">
        <f>IFERROR(work!EI103-work!CW103,".")</f>
        <v>0.23100000762939452</v>
      </c>
      <c r="EN103" s="27">
        <f>IFERROR(work!EJ103-work!CX103,".")</f>
        <v>0.23899999237060546</v>
      </c>
      <c r="EO103" s="27">
        <f>IFERROR(work!EK103-work!CY103,".")</f>
        <v>0.24299999999999997</v>
      </c>
      <c r="EP103" s="27">
        <f>IFERROR(work!EL103-work!CZ103,".")</f>
        <v>0.24100000381469727</v>
      </c>
      <c r="EQ103" s="27">
        <f>IFERROR(work!EM103-work!DA103,".")</f>
        <v>0.24899999237060549</v>
      </c>
      <c r="ER103" s="27">
        <f>IFERROR(work!EN103-work!DB103,".")</f>
        <v>0.26199999618530273</v>
      </c>
      <c r="ES103" s="27">
        <f>IFERROR(work!EO103-work!DC103,".")</f>
        <v>0.25900000000000001</v>
      </c>
      <c r="ET103" s="27">
        <f>IFERROR(work!EP103-work!DD103,".")</f>
        <v>0.25799999237060545</v>
      </c>
      <c r="EU103" s="27">
        <f>IFERROR(work!EQ103-work!DE103,".")</f>
        <v>0.25400000762939451</v>
      </c>
      <c r="EV103" s="27">
        <f>IFERROR(work!ER103-work!DF103,".")</f>
        <v>0.25299998474121094</v>
      </c>
      <c r="EW103" s="27">
        <f>IFERROR(work!ES103-work!DG103,".")</f>
        <v>0.25899998474121094</v>
      </c>
      <c r="EX103" s="27">
        <f>IFERROR(work!ET103-work!DH103,".")</f>
        <v>0.25499998474121094</v>
      </c>
      <c r="EY103" s="27"/>
      <c r="EZ103" s="27"/>
      <c r="FA103" s="27"/>
      <c r="FB103" s="27"/>
      <c r="FC103" s="27"/>
      <c r="FD103" s="27"/>
      <c r="FE103" s="27">
        <f>IF(ISNUMBER(work!GZ103/work!HD103),work!GZ103/work!HD103,".")</f>
        <v>3.4061718689730734E-4</v>
      </c>
      <c r="FF103" s="27">
        <f>IF(ISNUMBER(work!HA103/work!HE103),work!HA103/work!HE103,".")</f>
        <v>1.9455473575017427E-4</v>
      </c>
      <c r="FG103" s="27">
        <f>IF(ISNUMBER(work!HB103/work!HF103),work!HB103/work!HF103,".")</f>
        <v>1.2650028265054447E-3</v>
      </c>
      <c r="FH103" s="27">
        <f>IF(ISNUMBER(work!HC103/work!HG103),work!HC103/work!HG103,".")</f>
        <v>3.0251793514234564E-4</v>
      </c>
      <c r="FI103" s="27">
        <f>IF(ISNUMBER((work!HA103+work!HB103)/(work!HE103+work!HF103)),(work!HA103+work!HB103)/(work!HE103+work!HF103),".")</f>
        <v>3.446208502144967E-4</v>
      </c>
      <c r="FJ103" s="27">
        <f>IF(ISNUMBER(work!HH103/work!HL103),work!HH103/work!HL103,".")</f>
        <v>8.7444086133361076E-4</v>
      </c>
      <c r="FK103" s="27">
        <f>IF(ISNUMBER(work!HI103/work!HM103),work!HI103/work!HM103,".")</f>
        <v>5.7489499852699194E-4</v>
      </c>
      <c r="FL103" s="27">
        <f>IF(ISNUMBER(work!HJ103/work!HN103),work!HJ103/work!HN103,".")</f>
        <v>2.3122134901470068E-3</v>
      </c>
      <c r="FM103" s="27">
        <f>IF(ISNUMBER(work!HK103/work!HO103),work!HK103/work!HO103,".")</f>
        <v>5.4109273536259164E-4</v>
      </c>
      <c r="FN103" s="27">
        <f>IF(ISNUMBER((work!HI103+work!HJ103)/(work!HM103+work!HN103)),(work!HI103+work!HJ103)/(work!HM103+work!HN103),".")</f>
        <v>9.2093335892622996E-4</v>
      </c>
      <c r="FO103" s="27" t="s">
        <v>5007</v>
      </c>
      <c r="FP103" s="27" t="s">
        <v>5007</v>
      </c>
      <c r="FQ103" s="27" t="s">
        <v>5007</v>
      </c>
      <c r="FR103" s="27" t="s">
        <v>5007</v>
      </c>
      <c r="FS103" s="27" t="s">
        <v>5007</v>
      </c>
      <c r="FT103" s="27">
        <f>work!GM103</f>
        <v>9.3617931846145611E-5</v>
      </c>
      <c r="FU103" s="27">
        <f>work!GN103</f>
        <v>3.8623957153156863E-4</v>
      </c>
      <c r="FV103" s="27">
        <f>work!GO103</f>
        <v>3.1796280474477934E-3</v>
      </c>
      <c r="FW103" s="27" t="s">
        <v>5007</v>
      </c>
      <c r="FX103" s="27"/>
      <c r="FY103" s="27">
        <f t="shared" si="83"/>
        <v>9228.67</v>
      </c>
      <c r="FZ103">
        <f t="shared" si="62"/>
        <v>2675</v>
      </c>
      <c r="GA103">
        <f>work!HC103</f>
        <v>718</v>
      </c>
      <c r="GB103">
        <f>IF(ISNUMBER(work!HA103+work!HB103),work!HA103+work!HB103,".")</f>
        <v>7810</v>
      </c>
      <c r="GC103">
        <f>IF(ISNUMBER(work!HK103-work!HC103),work!HK103-work!HC103,".")</f>
        <v>1192</v>
      </c>
      <c r="GD103">
        <f>IF(ISNUMBER(work!HI103+work!HJ103-work!HA103-work!HB103),(work!HI103+work!HJ103-work!HA103-work!HB103),".")</f>
        <v>15498</v>
      </c>
      <c r="GH103">
        <f>work!GQ103</f>
        <v>3500</v>
      </c>
      <c r="GI103">
        <f>work!GR103</f>
        <v>15000</v>
      </c>
      <c r="GJ103">
        <f>work!GZ103</f>
        <v>8527.6918911609864</v>
      </c>
      <c r="GK103">
        <f>work!HH103</f>
        <v>25218</v>
      </c>
      <c r="GL103">
        <f t="shared" si="84"/>
        <v>144204.61846472957</v>
      </c>
      <c r="GM103">
        <f>IFERROR(VLOOKUP($F103,AREA_EM_ALLYEAR,Seq!B$1,FALSE),".")</f>
        <v>760</v>
      </c>
      <c r="GN103">
        <f>IFERROR(VLOOKUP($F103,AREA_EM_ALLYEAR,Seq!C$1,FALSE),".")</f>
        <v>825</v>
      </c>
      <c r="GO103">
        <f>IFERROR(VLOOKUP($F103,AREA_EM_ALLYEAR,Seq!D$1,FALSE),".")</f>
        <v>764</v>
      </c>
      <c r="GP103">
        <f>IFERROR(VLOOKUP($F103,AREA_EM_ALLYEAR,Seq!E$1,FALSE),".")</f>
        <v>1006.9999999999999</v>
      </c>
      <c r="GQ103">
        <f>IFERROR(VLOOKUP($F103,AREA_EM_ALLYEAR,Seq!F$1,FALSE),".")</f>
        <v>1627</v>
      </c>
      <c r="GR103">
        <f>IFERROR(VLOOKUP($F103,AREA_EM_ALLYEAR,Seq!G$1,FALSE),".")</f>
        <v>4822</v>
      </c>
      <c r="GS103">
        <f>IFERROR(VLOOKUP($F103,AREA_EM_ALLYEAR,Seq!H$1,FALSE),".")</f>
        <v>5231</v>
      </c>
      <c r="GT103">
        <f>IFERROR(VLOOKUP($F103,AREA_EM_ALLYEAR,Seq!I$1,FALSE),".")</f>
        <v>5692</v>
      </c>
      <c r="GU103">
        <f>IFERROR(VLOOKUP($F103,AREA_EM_ALLYEAR,Seq!J$1,FALSE),".")</f>
        <v>7518</v>
      </c>
      <c r="GV103">
        <f>IFERROR(VLOOKUP($F103,AREA_EM_ALLYEAR,Seq!K$1,FALSE),".")</f>
        <v>20296</v>
      </c>
      <c r="GW103">
        <f>IFERROR(VLOOKUP($F103,AREA_EM_ALLYEAR,Seq!L$1,FALSE),".")</f>
        <v>18406</v>
      </c>
      <c r="GX103">
        <f>IFERROR(VLOOKUP($F103,AREA_EM_ALLYEAR,Seq!M$1,FALSE),".")</f>
        <v>16882</v>
      </c>
      <c r="GY103">
        <f>IFERROR(VLOOKUP($F103,AREA_EM_ALLYEAR,Seq!N$1,FALSE),".")</f>
        <v>20394</v>
      </c>
      <c r="GZ103">
        <f>IFERROR(VLOOKUP($F103,AREA_EM_ALLYEAR,Seq!O$1,FALSE),".")</f>
        <v>27162</v>
      </c>
      <c r="HA103">
        <f t="shared" si="63"/>
        <v>27162</v>
      </c>
      <c r="HK103" s="139">
        <f>IFERROR(VLOOKUP(CONCATENATE($G103, ".SP.DYN.LE00.IN"),AREA_WB_6ATTRS,Seq!B$1,FALSE)-VLOOKUP("CHN.SP.DYN.LE00.IN",AREA_WB_6ATTRS,Seq!B$1,FALSE),".")</f>
        <v>8.3554634146341442</v>
      </c>
      <c r="HL103" s="139">
        <f>IFERROR(VLOOKUP(CONCATENATE($G103, ".SP.DYN.LE00.IN"),AREA_WB_6ATTRS,Seq!C$1,FALSE)-VLOOKUP("CHN.SP.DYN.LE00.IN",AREA_WB_6ATTRS,Seq!C$1,FALSE),".")</f>
        <v>8.265609756097561</v>
      </c>
      <c r="HM103" s="139">
        <f>IFERROR(VLOOKUP(CONCATENATE($G103, ".SP.DYN.LE00.IN"),AREA_WB_6ATTRS,Seq!D$1,FALSE)-VLOOKUP("CHN.SP.DYN.LE00.IN",AREA_WB_6ATTRS,Seq!D$1,FALSE),".")</f>
        <v>8.5992439024390279</v>
      </c>
      <c r="HN103" s="139">
        <f>IFERROR(VLOOKUP(CONCATENATE($G103, ".SP.DYN.LE00.IN"),AREA_WB_6ATTRS,Seq!E$1,FALSE)-VLOOKUP("CHN.SP.DYN.LE00.IN",AREA_WB_6ATTRS,Seq!E$1,FALSE),".")</f>
        <v>8.1091707317073087</v>
      </c>
      <c r="HO103" s="139">
        <f>IFERROR(VLOOKUP(CONCATENATE($G103, ".SP.DYN.LE00.IN"),AREA_WB_6ATTRS,Seq!F$1,FALSE)-VLOOKUP("CHN.SP.DYN.LE00.IN",AREA_WB_6ATTRS,Seq!F$1,FALSE),".")</f>
        <v>8.2360975609756224</v>
      </c>
      <c r="HP103" s="139">
        <f>IFERROR(VLOOKUP(CONCATENATE($G103, ".SP.DYN.LE00.IN"),AREA_WB_6ATTRS,Seq!G$1,FALSE)-VLOOKUP("CHN.SP.DYN.LE00.IN",AREA_WB_6ATTRS,Seq!G$1,FALSE),".")</f>
        <v>7.9463658536585342</v>
      </c>
      <c r="HQ103" s="139">
        <f>IFERROR(VLOOKUP(CONCATENATE($G103, ".SP.DYN.LE00.IN"),AREA_WB_6ATTRS,Seq!H$1,FALSE)-VLOOKUP("CHN.SP.DYN.LE00.IN",AREA_WB_6ATTRS,Seq!H$1,FALSE),".")</f>
        <v>7.9509999999999934</v>
      </c>
      <c r="HR103" s="139">
        <f>IFERROR(VLOOKUP(CONCATENATE($G103, ".SP.DYN.LE00.IN"),AREA_WB_6ATTRS,Seq!I$1,FALSE)-VLOOKUP("CHN.SP.DYN.LE00.IN",AREA_WB_6ATTRS,Seq!I$1,FALSE),".")</f>
        <v>7.9307317073170793</v>
      </c>
      <c r="HS103" s="139">
        <f>IFERROR(VLOOKUP(CONCATENATE($G103, ".SP.DYN.LE00.IN"),AREA_WB_6ATTRS,Seq!J$1,FALSE)-VLOOKUP("CHN.SP.DYN.LE00.IN",AREA_WB_6ATTRS,Seq!J$1,FALSE),".")</f>
        <v>7.7199512195121827</v>
      </c>
      <c r="HT103" s="139">
        <f>IFERROR(VLOOKUP(CONCATENATE($G103, ".SP.DYN.LE00.IN"),AREA_WB_6ATTRS,Seq!K$1,FALSE)-VLOOKUP("CHN.SP.DYN.LE00.IN",AREA_WB_6ATTRS,Seq!K$1,FALSE),".")</f>
        <v>7.566731707317075</v>
      </c>
      <c r="HU103" s="139">
        <f>IFERROR(VLOOKUP(CONCATENATE($G103, ".SP.DYN.LE00.IN"),AREA_WB_6ATTRS,Seq!L$1,FALSE)-VLOOKUP("CHN.SP.DYN.LE00.IN",AREA_WB_6ATTRS,Seq!L$1,FALSE),".")</f>
        <v>7.377829268292686</v>
      </c>
      <c r="HV103" s="139">
        <f>IFERROR(VLOOKUP(CONCATENATE($G103, ".SP.DYN.LE00.IN"),AREA_WB_6ATTRS,Seq!M$1,FALSE)-VLOOKUP("CHN.SP.DYN.LE00.IN",AREA_WB_6ATTRS,Seq!M$1,FALSE),".")</f>
        <v>7.3071951219512243</v>
      </c>
      <c r="HW103" s="139">
        <f>IFERROR(VLOOKUP(CONCATENATE($G103, ".SP.DYN.LE00.IN"),AREA_WB_6ATTRS,Seq!N$1,FALSE)-VLOOKUP("CHN.SP.DYN.LE00.IN",AREA_WB_6ATTRS,Seq!N$1,FALSE),".")</f>
        <v>7.5481707317073159</v>
      </c>
      <c r="HX103" s="139">
        <f>IFERROR(VLOOKUP(CONCATENATE($G103, ".SP.DYN.LE00.IN"),AREA_WB_6ATTRS,Seq!O$1,FALSE)-VLOOKUP("CHN.SP.DYN.LE00.IN",AREA_WB_6ATTRS,Seq!O$1,FALSE),".")</f>
        <v>7.4919512195122024</v>
      </c>
      <c r="HY103" s="139">
        <f>IFERROR(VLOOKUP(CONCATENATE($G103, ".SP.DYN.LE00.IN"),AREA_WB_6ATTRS,Seq!P$1,FALSE)-VLOOKUP("CHN.SP.DYN.LE00.IN",AREA_WB_6ATTRS,Seq!P$1,FALSE),".")</f>
        <v>7.6585365853658516</v>
      </c>
      <c r="HZ103" s="139">
        <f>IFERROR(VLOOKUP(CONCATENATE($G103, ".SP.DYN.LE00.IN"),AREA_WB_6ATTRS,Seq!Q$1,FALSE)-VLOOKUP("CHN.SP.DYN.LE00.IN",AREA_WB_6ATTRS,Seq!Q$1,FALSE),".")</f>
        <v>7.5559999999999974</v>
      </c>
      <c r="IA103" s="139">
        <f>IFERROR(VLOOKUP(CONCATENATE($G103, ".SP.DYN.LE00.IN"),AREA_WB_6ATTRS,Seq!R$1,FALSE)-VLOOKUP("CHN.SP.DYN.LE00.IN",AREA_WB_6ATTRS,Seq!R$1,FALSE),".")</f>
        <v>7.521463414634141</v>
      </c>
      <c r="IB103" s="139">
        <f>IFERROR(VLOOKUP(CONCATENATE($G103, ".SP.DYN.LE00.IN"),AREA_WB_6ATTRS,Seq!S$1,FALSE)-VLOOKUP("CHN.SP.DYN.LE00.IN",AREA_WB_6ATTRS,Seq!S$1,FALSE),".")</f>
        <v>7.8378292682926798</v>
      </c>
      <c r="IC103" s="139">
        <f>IFERROR(VLOOKUP(CONCATENATE($G103, ".SP.DYN.LE00.IN"),AREA_WB_6ATTRS,Seq!T$1,FALSE)-VLOOKUP("CHN.SP.DYN.LE00.IN",AREA_WB_6ATTRS,Seq!T$1,FALSE),".")</f>
        <v>7.7387560975609659</v>
      </c>
      <c r="ID103" s="139">
        <f>IFERROR(VLOOKUP(CONCATENATE($G103, ".SP.DYN.LE00.IN"),AREA_WB_6ATTRS,Seq!U$1,FALSE)-VLOOKUP("CHN.SP.DYN.LE00.IN",AREA_WB_6ATTRS,Seq!U$1,FALSE),".")</f>
        <v>7.6336829268292661</v>
      </c>
      <c r="IE103" s="139">
        <f>IFERROR(VLOOKUP(CONCATENATE($G103, ".SP.DYN.LE00.IN"),AREA_WB_6ATTRS,Seq!V$1,FALSE)-VLOOKUP("CHN.SP.DYN.LE00.IN",AREA_WB_6ATTRS,Seq!V$1,FALSE),".")</f>
        <v>7.7241463414634097</v>
      </c>
      <c r="IF103" s="139">
        <f>IFERROR(VLOOKUP(CONCATENATE($G103, ".SP.DYN.LE00.IN"),AREA_WB_6ATTRS,Seq!W$1,FALSE)-VLOOKUP("CHN.SP.DYN.LE00.IN",AREA_WB_6ATTRS,Seq!W$1,FALSE),".")</f>
        <v>7.9627560975609697</v>
      </c>
      <c r="IG103" s="139">
        <f>IFERROR(VLOOKUP(CONCATENATE($G103, ".SP.DYN.LE00.IN"),AREA_WB_6ATTRS,Seq!X$1,FALSE)-VLOOKUP("CHN.SP.DYN.LE00.IN",AREA_WB_6ATTRS,Seq!X$1,FALSE),".")</f>
        <v>7.9888536585365983</v>
      </c>
      <c r="IH103" s="139">
        <f>IFERROR(VLOOKUP(CONCATENATE($G103, ".SP.DYN.LE00.IN"),AREA_WB_6ATTRS,Seq!Y$1,FALSE)-VLOOKUP("CHN.SP.DYN.LE00.IN",AREA_WB_6ATTRS,Seq!Y$1,FALSE),".")</f>
        <v>7.8546341463414819</v>
      </c>
      <c r="II103" s="139">
        <f>IFERROR(VLOOKUP(CONCATENATE($G103, ".SP.DYN.LE00.IN"),AREA_WB_6ATTRS,Seq!Z$1,FALSE)-VLOOKUP("CHN.SP.DYN.LE00.IN",AREA_WB_6ATTRS,Seq!Z$1,FALSE),".")</f>
        <v>7.9083902439024456</v>
      </c>
      <c r="IJ103" s="139">
        <f>IFERROR(VLOOKUP(CONCATENATE($G103, ".SP.DYN.LE00.IN"),AREA_WB_6ATTRS,Seq!AA$1,FALSE)-VLOOKUP("CHN.SP.DYN.LE00.IN",AREA_WB_6ATTRS,Seq!AA$1,FALSE),".")</f>
        <v>7.9994146341463477</v>
      </c>
      <c r="IK103" s="139">
        <f>IFERROR(VLOOKUP(CONCATENATE($G103, ".SP.DYN.LE00.IN"),AREA_WB_6ATTRS,Seq!AB$1,FALSE)-VLOOKUP("CHN.SP.DYN.LE00.IN",AREA_WB_6ATTRS,Seq!AB$1,FALSE),".")</f>
        <v>8.4322195121951182</v>
      </c>
      <c r="IL103" s="139">
        <f>IFERROR(VLOOKUP(CONCATENATE($G103, ".SP.DYN.LE00.IN"),AREA_WB_6ATTRS,Seq!AC$1,FALSE)-VLOOKUP("CHN.SP.DYN.LE00.IN",AREA_WB_6ATTRS,Seq!AC$1,FALSE),".")</f>
        <v>8.2605853658536574</v>
      </c>
      <c r="IM103" s="139">
        <f>IFERROR(VLOOKUP(CONCATENATE($G103, ".SP.DYN.LE00.IN"),AREA_WB_6ATTRS,Seq!AD$1,FALSE)-VLOOKUP("CHN.SP.DYN.LE00.IN",AREA_WB_6ATTRS,Seq!AD$1,FALSE),".")</f>
        <v>8.3402682926829357</v>
      </c>
      <c r="IN103" s="139">
        <f>IFERROR(VLOOKUP(CONCATENATE($G103, ".SP.DYN.LE00.IN"),AREA_WB_6ATTRS,Seq!AE$1,FALSE)-VLOOKUP("CHN.SP.DYN.LE00.IN",AREA_WB_6ATTRS,Seq!AE$1,FALSE),".")</f>
        <v>8.4190975609756009</v>
      </c>
      <c r="IO103" s="139">
        <f>IFERROR(VLOOKUP(CONCATENATE($G103, ".SP.DYN.LE00.IN"),AREA_WB_6ATTRS,Seq!AF$1,FALSE)-VLOOKUP("CHN.SP.DYN.LE00.IN",AREA_WB_6ATTRS,Seq!AF$1,FALSE),".")</f>
        <v>8.3537317073170669</v>
      </c>
      <c r="IP103" s="139" t="str">
        <f>IFERROR(VLOOKUP(CONCATENATE($G103, ".SP.DYN.LE00.IN"),AREA_WB_6ATTRS,Seq!AG$1,FALSE)-VLOOKUP("CHN.SP.DYN.LE00.IN",AREA_WB_6ATTRS,Seq!AG$1,FALSE),".")</f>
        <v>.</v>
      </c>
      <c r="IW103">
        <f>IFERROR(VLOOKUP(CONCATENATE($G103, ".SP.DYN.LE00.IN"),AREA_WB_6ATTRS,Seq!B$1,FALSE),".")</f>
        <v>75.349268292682936</v>
      </c>
      <c r="IX103">
        <f>IFERROR(VLOOKUP(CONCATENATE($G103, ".SP.DYN.LE00.IN"),AREA_WB_6ATTRS,Seq!C$1,FALSE),".")</f>
        <v>75.52853658536587</v>
      </c>
      <c r="IY103">
        <f>IFERROR(VLOOKUP(CONCATENATE($G103, ".SP.DYN.LE00.IN"),AREA_WB_6ATTRS,Seq!D$1,FALSE),".")</f>
        <v>76.134146341463421</v>
      </c>
      <c r="IZ103">
        <f>IFERROR(VLOOKUP(CONCATENATE($G103, ".SP.DYN.LE00.IN"),AREA_WB_6ATTRS,Seq!E$1,FALSE),".")</f>
        <v>75.9090243902439</v>
      </c>
      <c r="JA103">
        <f>IFERROR(VLOOKUP(CONCATENATE($G103, ".SP.DYN.LE00.IN"),AREA_WB_6ATTRS,Seq!F$1,FALSE),".")</f>
        <v>76.295365853658552</v>
      </c>
      <c r="JB103">
        <f>IFERROR(VLOOKUP(CONCATENATE($G103, ".SP.DYN.LE00.IN"),AREA_WB_6ATTRS,Seq!G$1,FALSE),".")</f>
        <v>76.259512195121957</v>
      </c>
      <c r="JC103">
        <f>IFERROR(VLOOKUP(CONCATENATE($G103, ".SP.DYN.LE00.IN"),AREA_WB_6ATTRS,Seq!H$1,FALSE),".")</f>
        <v>76.510487804878053</v>
      </c>
      <c r="JD103">
        <f>IFERROR(VLOOKUP(CONCATENATE($G103, ".SP.DYN.LE00.IN"),AREA_WB_6ATTRS,Seq!I$1,FALSE),".")</f>
        <v>76.728048780487825</v>
      </c>
      <c r="JE103">
        <f>IFERROR(VLOOKUP(CONCATENATE($G103, ".SP.DYN.LE00.IN"),AREA_WB_6ATTRS,Seq!J$1,FALSE),".")</f>
        <v>76.74707317073171</v>
      </c>
      <c r="JF103">
        <f>IFERROR(VLOOKUP(CONCATENATE($G103, ".SP.DYN.LE00.IN"),AREA_WB_6ATTRS,Seq!K$1,FALSE),".")</f>
        <v>76.813658536585379</v>
      </c>
      <c r="JG103">
        <f>IFERROR(VLOOKUP(CONCATENATE($G103, ".SP.DYN.LE00.IN"),AREA_WB_6ATTRS,Seq!L$1,FALSE),".")</f>
        <v>76.837560975609762</v>
      </c>
      <c r="JH103">
        <f>IFERROR(VLOOKUP(CONCATENATE($G103, ".SP.DYN.LE00.IN"),AREA_WB_6ATTRS,Seq!M$1,FALSE),".")</f>
        <v>76.971219512195134</v>
      </c>
      <c r="JI103">
        <f>IFERROR(VLOOKUP(CONCATENATE($G103, ".SP.DYN.LE00.IN"),AREA_WB_6ATTRS,Seq!N$1,FALSE),".")</f>
        <v>77.41</v>
      </c>
      <c r="JJ103">
        <f>IFERROR(VLOOKUP(CONCATENATE($G103, ".SP.DYN.LE00.IN"),AREA_WB_6ATTRS,Seq!O$1,FALSE),".")</f>
        <v>77.546585365853673</v>
      </c>
      <c r="JK103">
        <f>IFERROR(VLOOKUP(CONCATENATE($G103, ".SP.DYN.LE00.IN"),AREA_WB_6ATTRS,Seq!P$1,FALSE),".")</f>
        <v>77.901463414634151</v>
      </c>
      <c r="JL103">
        <f>IFERROR(VLOOKUP(CONCATENATE($G103, ".SP.DYN.LE00.IN"),AREA_WB_6ATTRS,Seq!Q$1,FALSE),".")</f>
        <v>77.980731707317076</v>
      </c>
      <c r="JM103">
        <f>IFERROR(VLOOKUP(CONCATENATE($G103, ".SP.DYN.LE00.IN"),AREA_WB_6ATTRS,Seq!R$1,FALSE),".")</f>
        <v>78.120487804878053</v>
      </c>
      <c r="JN103">
        <f>IFERROR(VLOOKUP(CONCATENATE($G103, ".SP.DYN.LE00.IN"),AREA_WB_6ATTRS,Seq!S$1,FALSE),".")</f>
        <v>78.604146341463419</v>
      </c>
      <c r="JO103">
        <f>IFERROR(VLOOKUP(CONCATENATE($G103, ".SP.DYN.LE00.IN"),AREA_WB_6ATTRS,Seq!T$1,FALSE),".")</f>
        <v>78.665853658536591</v>
      </c>
      <c r="JP103">
        <f>IFERROR(VLOOKUP(CONCATENATE($G103, ".SP.DYN.LE00.IN"),AREA_WB_6ATTRS,Seq!U$1,FALSE),".")</f>
        <v>78.717073170731723</v>
      </c>
      <c r="JQ103">
        <f>IFERROR(VLOOKUP(CONCATENATE($G103, ".SP.DYN.LE00.IN"),AREA_WB_6ATTRS,Seq!V$1,FALSE),".")</f>
        <v>78.965853658536588</v>
      </c>
      <c r="JR103">
        <f>IFERROR(VLOOKUP(CONCATENATE($G103, ".SP.DYN.LE00.IN"),AREA_WB_6ATTRS,Seq!W$1,FALSE),".")</f>
        <v>79.368292682926835</v>
      </c>
      <c r="JS103">
        <f>IFERROR(VLOOKUP(CONCATENATE($G103, ".SP.DYN.LE00.IN"),AREA_WB_6ATTRS,Seq!X$1,FALSE),".")</f>
        <v>79.568292682926838</v>
      </c>
      <c r="JT103">
        <f>IFERROR(VLOOKUP(CONCATENATE($G103, ".SP.DYN.LE00.IN"),AREA_WB_6ATTRS,Seq!Y$1,FALSE),".")</f>
        <v>79.61951219512197</v>
      </c>
      <c r="JU103">
        <f>IFERROR(VLOOKUP(CONCATENATE($G103, ".SP.DYN.LE00.IN"),AREA_WB_6ATTRS,Seq!Z$1,FALSE),".")</f>
        <v>79.870731707317091</v>
      </c>
      <c r="JV103">
        <f>IFERROR(VLOOKUP(CONCATENATE($G103, ".SP.DYN.LE00.IN"),AREA_WB_6ATTRS,Seq!AA$1,FALSE),".")</f>
        <v>80.170731707317088</v>
      </c>
      <c r="JW103">
        <f>IFERROR(VLOOKUP(CONCATENATE($G103, ".SP.DYN.LE00.IN"),AREA_WB_6ATTRS,Seq!AB$1,FALSE),".")</f>
        <v>80.821951219512201</v>
      </c>
      <c r="JX103">
        <f>IFERROR(VLOOKUP(CONCATENATE($G103, ".SP.DYN.LE00.IN"),AREA_WB_6ATTRS,Seq!AC$1,FALSE),".")</f>
        <v>80.873170731707319</v>
      </c>
      <c r="JY103">
        <f>IFERROR(VLOOKUP(CONCATENATE($G103, ".SP.DYN.LE00.IN"),AREA_WB_6ATTRS,Seq!AD$1,FALSE),".")</f>
        <v>81.175609756097572</v>
      </c>
      <c r="JZ103">
        <f>IFERROR(VLOOKUP(CONCATENATE($G103, ".SP.DYN.LE00.IN"),AREA_WB_6ATTRS,Seq!AE$1,FALSE),".")</f>
        <v>81.475609756097555</v>
      </c>
      <c r="KA103">
        <f>IFERROR(VLOOKUP(CONCATENATE($G103, ".SP.DYN.LE00.IN"),AREA_WB_6ATTRS,Seq!AF$1,FALSE),".")</f>
        <v>81.626829268292695</v>
      </c>
      <c r="KB103" t="str">
        <f>IFERROR(VLOOKUP(CONCATENATE($G103, ".SP.DYN.LE00.IN"),AREA_WB_6ATTRS,Seq!AG$1,FALSE),".")</f>
        <v>.</v>
      </c>
      <c r="KK103">
        <f t="shared" si="66"/>
        <v>21370</v>
      </c>
      <c r="KL103">
        <f t="shared" si="64"/>
        <v>1177</v>
      </c>
      <c r="KM103">
        <f t="shared" si="67"/>
        <v>88498970.638185889</v>
      </c>
      <c r="KN103">
        <f t="shared" si="68"/>
        <v>-420740.82642649859</v>
      </c>
      <c r="KO103">
        <f t="shared" si="65"/>
        <v>0.14899999237060546</v>
      </c>
      <c r="KP103">
        <f>work!HA103</f>
        <v>3791</v>
      </c>
      <c r="KQ103">
        <f>work!HB103</f>
        <v>4019</v>
      </c>
      <c r="KR103">
        <f>work!HC103</f>
        <v>718</v>
      </c>
      <c r="KS103">
        <f>IF(ISNUMBER(work!HI103-work!HA103),work!HI103-work!HA103,".")</f>
        <v>7861</v>
      </c>
      <c r="KT103">
        <f>IF(ISNUMBER(work!HJ103-work!HB103),work!HJ103-work!HB103,".")</f>
        <v>7637</v>
      </c>
      <c r="KU103">
        <f>IF(ISNUMBER(work!HK103-work!HC103),work!HK103-work!HC103,".")</f>
        <v>1192</v>
      </c>
      <c r="KW103">
        <f>IFERROR(work!HR103/work!HV103,".")</f>
        <v>0</v>
      </c>
      <c r="KX103">
        <f>IFERROR(work!HS103/work!HW103,".")</f>
        <v>2.8066742197960655E-5</v>
      </c>
      <c r="KY103">
        <f>IFERROR(work!HT103/work!HX103,".")</f>
        <v>5.7817063720717681E-4</v>
      </c>
      <c r="KZ103">
        <f>IFERROR(work!HU103/work!HY103,".")</f>
        <v>3.1300538133813061E-3</v>
      </c>
    </row>
    <row r="104" spans="1:312">
      <c r="A104" s="24">
        <f t="shared" si="44"/>
        <v>104</v>
      </c>
      <c r="B104" s="24" t="str">
        <f t="shared" si="69"/>
        <v>Out</v>
      </c>
      <c r="C104" s="24" t="str">
        <f t="shared" si="70"/>
        <v>Out</v>
      </c>
      <c r="D104" s="24" t="str">
        <f t="shared" si="71"/>
        <v>Out67</v>
      </c>
      <c r="E104" s="25" t="s">
        <v>2504</v>
      </c>
      <c r="F104" s="26" t="str">
        <f t="shared" si="48"/>
        <v>Albania</v>
      </c>
      <c r="G104" s="166" t="s">
        <v>1342</v>
      </c>
      <c r="H104" s="166" t="s">
        <v>5007</v>
      </c>
      <c r="I104" s="166" t="s">
        <v>5007</v>
      </c>
      <c r="J104" s="180" t="s">
        <v>5007</v>
      </c>
      <c r="K104" s="180" t="s">
        <v>5007</v>
      </c>
      <c r="L104" s="27">
        <f>IFERROR(VLOOKUP($F104,Area_FDI_84_96,Seq!B$1,FALSE),0)</f>
        <v>0</v>
      </c>
      <c r="M104" s="27">
        <f>IFERROR(VLOOKUP($F104,Area_FDI_84_96,Seq!C$1,FALSE),0)</f>
        <v>0</v>
      </c>
      <c r="N104" s="27">
        <f>IFERROR(VLOOKUP($F104,Area_FDI_84_96,Seq!D$1,FALSE),0)</f>
        <v>0</v>
      </c>
      <c r="O104" s="27">
        <f>IFERROR(VLOOKUP($F104,Area_FDI_84_96,Seq!E$1,FALSE),0)</f>
        <v>0</v>
      </c>
      <c r="P104" s="27">
        <f>IFERROR(VLOOKUP($F104,Area_FDI_84_96,Seq!F$1,FALSE),0)</f>
        <v>0</v>
      </c>
      <c r="Q104" s="27">
        <f>IFERROR(VLOOKUP($F104,Area_FDI_84_96,Seq!G$1,FALSE),0)</f>
        <v>0</v>
      </c>
      <c r="R104" s="27">
        <f>IFERROR(VLOOKUP($F104,Area_FDI_84_96,Seq!H$1,FALSE),0)</f>
        <v>0</v>
      </c>
      <c r="S104" s="27">
        <f>IFERROR(VLOOKUP($F104,Area_FDI_84_96,Seq!I$1,FALSE),0)</f>
        <v>0</v>
      </c>
      <c r="T104" s="27">
        <f>IFERROR(VALUE(VLOOKUP($E104,Area_FDI_92_95,Seq!B$1,FALSE)),0)</f>
        <v>0</v>
      </c>
      <c r="U104" s="27">
        <f>IFERROR(VALUE(VLOOKUP($E104,Area_FDI_92_95,Seq!C$1,FALSE)),0)</f>
        <v>0</v>
      </c>
      <c r="V104" s="27">
        <f>IFERROR(VALUE(VLOOKUP($E104,Area_FDI_92_95,Seq!D$1,FALSE)),0)</f>
        <v>0</v>
      </c>
      <c r="W104" s="27">
        <f>IFERROR(VALUE(VLOOKUP($E104,Area_FDI_92_95,Seq!E$1,FALSE)),0)</f>
        <v>6</v>
      </c>
      <c r="X104" s="27">
        <f>IFERROR(VALUE(VLOOKUP($E104,Area_FDI_96_99,Seq!B$1,FALSE)),0)</f>
        <v>0</v>
      </c>
      <c r="Y104" s="27">
        <f>IFERROR(VALUE(VLOOKUP($E104,Area_FDI_96_99,Seq!C$1,FALSE)),0)</f>
        <v>0</v>
      </c>
      <c r="Z104" s="27">
        <f>IFERROR(VALUE(VLOOKUP($E104,Area_FDI_96_99,Seq!D$1,FALSE)),0)</f>
        <v>1117</v>
      </c>
      <c r="AA104" s="27">
        <f>IFERROR(VALUE(VLOOKUP($E104,Area_FDI_96_99,Seq!E$1,FALSE)),0)</f>
        <v>0</v>
      </c>
      <c r="AB104" s="27">
        <f t="shared" si="72"/>
        <v>0</v>
      </c>
      <c r="AC104" s="27">
        <f t="shared" si="73"/>
        <v>0</v>
      </c>
      <c r="AD104" s="27">
        <f t="shared" si="74"/>
        <v>0</v>
      </c>
      <c r="AE104" s="27">
        <f t="shared" si="75"/>
        <v>65</v>
      </c>
      <c r="AF104" s="27">
        <f t="shared" si="76"/>
        <v>13</v>
      </c>
      <c r="AG104" s="27">
        <f t="shared" si="77"/>
        <v>15</v>
      </c>
      <c r="AH104" s="27">
        <f t="shared" si="78"/>
        <v>0</v>
      </c>
      <c r="AI104" s="27">
        <f t="shared" si="79"/>
        <v>0</v>
      </c>
      <c r="AJ104" s="27">
        <f t="shared" si="80"/>
        <v>0</v>
      </c>
      <c r="AK104" s="27">
        <f t="shared" si="81"/>
        <v>1</v>
      </c>
      <c r="AL104" s="27">
        <f t="shared" si="82"/>
        <v>0</v>
      </c>
      <c r="AM104" s="27"/>
      <c r="AN104" s="27"/>
      <c r="AO104" s="27"/>
      <c r="AP104" s="27"/>
      <c r="AQ104" s="27"/>
      <c r="AR104" s="27"/>
      <c r="AS104" s="27"/>
      <c r="AT104" s="27">
        <f>IFERROR(work!D104+work!AP104,".")</f>
        <v>18577452.721717145</v>
      </c>
      <c r="AU104" s="27">
        <f>IFERROR(work!E104+work!AQ104,".")</f>
        <v>19545026.26998863</v>
      </c>
      <c r="AV104" s="27">
        <f>IFERROR(work!F104+work!AR104,".")</f>
        <v>21305192.801624954</v>
      </c>
      <c r="AW104" s="27">
        <f>IFERROR(work!G104+work!AS104,".")</f>
        <v>23597245.459677599</v>
      </c>
      <c r="AX104" s="27">
        <f>IFERROR(work!H104+work!AT104,".")</f>
        <v>27132720.288078945</v>
      </c>
      <c r="AY104" s="27">
        <f>IFERROR(work!I104+work!AU104,".")</f>
        <v>30759546.602205511</v>
      </c>
      <c r="AZ104" s="27">
        <f>IFERROR(work!J104+work!AV104,".")</f>
        <v>33456473.243257564</v>
      </c>
      <c r="BA104" s="27">
        <f>IFERROR(work!K104+work!AW104,".")</f>
        <v>37296406.355407767</v>
      </c>
      <c r="BB104" s="27">
        <f>IFERROR(work!L104+work!AX104,".")</f>
        <v>41469114.362650223</v>
      </c>
      <c r="BC104" s="27">
        <f>IFERROR(work!M104+work!AY104,".")</f>
        <v>43187925.272800639</v>
      </c>
      <c r="BD104" s="27">
        <f>IFERROR(work!N104+work!AZ104,".")</f>
        <v>44781490.041141436</v>
      </c>
      <c r="BE104" s="27">
        <f>IFERROR(work!O104+work!BA104,".")</f>
        <v>48776628.400355451</v>
      </c>
      <c r="BF104" s="27">
        <f>IFERROR(work!P104+work!BB104,".")</f>
        <v>55654445.92190098</v>
      </c>
      <c r="BG104" s="27">
        <f>IFERROR(work!Q104+work!BC104,".")</f>
        <v>63436821.293677479</v>
      </c>
      <c r="BH104" s="27">
        <f>IFERROR(work!R104+work!BD104,".")</f>
        <v>71735988.765196919</v>
      </c>
      <c r="BI104" s="27">
        <f>IFERROR(work!S104+work!BE104,".")</f>
        <v>79561198.428474501</v>
      </c>
      <c r="BJ104" s="27">
        <f>IFERROR(work!T104+work!BF104,".")</f>
        <v>87514774.593465894</v>
      </c>
      <c r="BK104" s="27">
        <f>IFERROR(work!U104+work!BG104,".")</f>
        <v>95593520.297702566</v>
      </c>
      <c r="BL104" s="27">
        <f>IFERROR(work!V104+work!BH104,".")</f>
        <v>103063382.91606425</v>
      </c>
      <c r="BM104" s="27">
        <f>IFERROR(work!W104+work!BI104,".")</f>
        <v>110904001.63789108</v>
      </c>
      <c r="BN104" s="27">
        <f>IFERROR(work!X104+work!BJ104,".")</f>
        <v>120216158.35858133</v>
      </c>
      <c r="BO104" s="27">
        <f>IFERROR(work!Y104+work!BK104,".")</f>
        <v>130189306.85814042</v>
      </c>
      <c r="BP104" s="27">
        <f>IFERROR(work!Z104+work!BL104,".")</f>
        <v>142012076.5501976</v>
      </c>
      <c r="BQ104" s="27">
        <f>IFERROR(work!AA104+work!BM104,".")</f>
        <v>156195830.02544636</v>
      </c>
      <c r="BR104" s="27">
        <f>IFERROR(work!AB104+work!BN104,".")</f>
        <v>171953588.83809286</v>
      </c>
      <c r="BS104" s="27">
        <f>IFERROR(work!AC104+work!BO104,".")</f>
        <v>191357991.38480213</v>
      </c>
      <c r="BT104" s="27">
        <f>IFERROR(work!AD104+work!BP104,".")</f>
        <v>215623546.19921061</v>
      </c>
      <c r="BU104" s="27">
        <f>IFERROR(work!AE104+work!BQ104,".")</f>
        <v>246200314.24689156</v>
      </c>
      <c r="BV104" s="27">
        <f>IFERROR(work!AF104+work!BR104,".")</f>
        <v>269825417.12436169</v>
      </c>
      <c r="BW104" s="27">
        <f>IFERROR(work!AG104+work!BS104,".")</f>
        <v>294615486.11016387</v>
      </c>
      <c r="BX104" s="27">
        <f>IFERROR(work!AH104+work!BT104,".")</f>
        <v>325214579.57264894</v>
      </c>
      <c r="BY104" s="27">
        <f>IFERROR(work!AI104+work!BU104,".")</f>
        <v>354771667.17369056</v>
      </c>
      <c r="BZ104" s="27"/>
      <c r="CA104" s="27"/>
      <c r="CB104" s="27"/>
      <c r="CC104" s="27"/>
      <c r="CD104" s="27"/>
      <c r="CE104" s="27"/>
      <c r="CF104" s="27">
        <f>IFERROR(work!AP104-work!D104,".")</f>
        <v>-18010771.366004232</v>
      </c>
      <c r="CG104" s="27">
        <f>IFERROR(work!AQ104-work!E104,".")</f>
        <v>-18945785.470294271</v>
      </c>
      <c r="CH104" s="27">
        <f>IFERROR(work!AR104-work!F104,".")</f>
        <v>-20688282.807023712</v>
      </c>
      <c r="CI104" s="27">
        <f>IFERROR(work!AS104-work!G104,".")</f>
        <v>-22973518.990313925</v>
      </c>
      <c r="CJ104" s="27">
        <f>IFERROR(work!AT104-work!H104,".")</f>
        <v>-26516800.358311202</v>
      </c>
      <c r="CK104" s="27">
        <f>IFERROR(work!AU104-work!I104,".")</f>
        <v>-30132659.331447233</v>
      </c>
      <c r="CL104" s="27">
        <f>IFERROR(work!AV104-work!J104,".")</f>
        <v>-32794246.812556658</v>
      </c>
      <c r="CM104" s="27">
        <f>IFERROR(work!AW104-work!K104,".")</f>
        <v>-36639397.226880915</v>
      </c>
      <c r="CN104" s="27">
        <f>IFERROR(work!AX104-work!L104,".")</f>
        <v>-40821435.024437062</v>
      </c>
      <c r="CO104" s="27">
        <f>IFERROR(work!AY104-work!M104,".")</f>
        <v>-42476536.63915737</v>
      </c>
      <c r="CP104" s="27">
        <f>IFERROR(work!AZ104-work!N104,".")</f>
        <v>-44138221.423470944</v>
      </c>
      <c r="CQ104" s="27">
        <f>IFERROR(work!BA104-work!O104,".")</f>
        <v>-48323696.519001238</v>
      </c>
      <c r="CR104" s="27">
        <f>IFERROR(work!BB104-work!P104,".")</f>
        <v>-55234125.136004262</v>
      </c>
      <c r="CS104" s="27">
        <f>IFERROR(work!BC104-work!Q104,".")</f>
        <v>-62976149.712334678</v>
      </c>
      <c r="CT104" s="27">
        <f>IFERROR(work!BD104-work!R104,".")</f>
        <v>-71237081.442602664</v>
      </c>
      <c r="CU104" s="27">
        <f>IFERROR(work!BE104-work!S104,".")</f>
        <v>-78995936.431975201</v>
      </c>
      <c r="CV104" s="27">
        <f>IFERROR(work!BF104-work!T104,".")</f>
        <v>-86898073.753028929</v>
      </c>
      <c r="CW104" s="27">
        <f>IFERROR(work!BG104-work!U104,".")</f>
        <v>-95039722.94501628</v>
      </c>
      <c r="CX104" s="27">
        <f>IFERROR(work!BH104-work!V104,".")</f>
        <v>-102439253.29958679</v>
      </c>
      <c r="CY104" s="27">
        <f>IFERROR(work!BI104-work!W104,".")</f>
        <v>-110216834.93014941</v>
      </c>
      <c r="CZ104" s="27">
        <f>IFERROR(work!BJ104-work!X104,".")</f>
        <v>-119478828.48117453</v>
      </c>
      <c r="DA104" s="27">
        <f>IFERROR(work!BK104-work!Y104,".")</f>
        <v>-129400363.88931514</v>
      </c>
      <c r="DB104" s="27">
        <f>IFERROR(work!BL104-work!Z104,".")</f>
        <v>-141200254.2352764</v>
      </c>
      <c r="DC104" s="27">
        <f>IFERROR(work!BM104-work!AA104,".")</f>
        <v>-155337733.83857465</v>
      </c>
      <c r="DD104" s="27">
        <f>IFERROR(work!BN104-work!AB104,".")</f>
        <v>-171044864.97619569</v>
      </c>
      <c r="DE104" s="27">
        <f>IFERROR(work!BO104-work!AC104,".")</f>
        <v>-190399287.71050063</v>
      </c>
      <c r="DF104" s="27">
        <f>IFERROR(work!BP104-work!AD104,".")</f>
        <v>-214616907.341194</v>
      </c>
      <c r="DG104" s="27">
        <f>IFERROR(work!BQ104-work!AE104,".")</f>
        <v>-245134283.69625199</v>
      </c>
      <c r="DH104" s="27">
        <f>IFERROR(work!BR104-work!AF104,".")</f>
        <v>-268677302.22132283</v>
      </c>
      <c r="DI104" s="27">
        <f>IFERROR(work!BS104-work!AG104,".")</f>
        <v>-293429483.41532475</v>
      </c>
      <c r="DJ104" s="27">
        <f>IFERROR(work!BT104-work!AH104,".")</f>
        <v>-323987066.78349048</v>
      </c>
      <c r="DK104" s="27">
        <f>IFERROR(work!BU104-work!AI104,".")</f>
        <v>-353507329.00085735</v>
      </c>
      <c r="DL104" s="27"/>
      <c r="DM104" s="27"/>
      <c r="DN104" s="27"/>
      <c r="DO104" s="27"/>
      <c r="DP104" s="27"/>
      <c r="DQ104" s="27"/>
      <c r="DR104" s="27"/>
      <c r="DS104" s="27">
        <f>IFERROR(work!DO104-work!CC104,".")</f>
        <v>7.4999999999999997E-2</v>
      </c>
      <c r="DT104" s="27">
        <f>IFERROR(work!DP104-work!CD104,".")</f>
        <v>7.3999999999999996E-2</v>
      </c>
      <c r="DU104" s="27">
        <f>IFERROR(work!DQ104-work!CE104,".")</f>
        <v>7.3999999999999996E-2</v>
      </c>
      <c r="DV104" s="27">
        <f>IFERROR(work!DR104-work!CF104,".")</f>
        <v>7.2999999999999995E-2</v>
      </c>
      <c r="DW104" s="27">
        <f>IFERROR(work!DS104-work!CG104,".")</f>
        <v>7.2999999999999995E-2</v>
      </c>
      <c r="DX104" s="27">
        <f>IFERROR(work!DT104-work!CH104,".")</f>
        <v>7.2000000000000008E-2</v>
      </c>
      <c r="DY104" s="27">
        <f>IFERROR(work!DU104-work!CI104,".")</f>
        <v>7.1000000000000008E-2</v>
      </c>
      <c r="DZ104" s="27">
        <f>IFERROR(work!DV104-work!CJ104,".")</f>
        <v>7.0000000000000007E-2</v>
      </c>
      <c r="EA104" s="27">
        <f>IFERROR(work!DW104-work!CK104,".")</f>
        <v>6.9000000000000006E-2</v>
      </c>
      <c r="EB104" s="27">
        <f>IFERROR(work!DX104-work!CL104,".")</f>
        <v>6.8000000000000005E-2</v>
      </c>
      <c r="EC104" s="27">
        <f>IFERROR(work!DY104-work!CM104,".")</f>
        <v>6.6000000000000003E-2</v>
      </c>
      <c r="ED104" s="27">
        <f>IFERROR(work!DZ104-work!CN104,".")</f>
        <v>6.4000000000000001E-2</v>
      </c>
      <c r="EE104" s="27">
        <f>IFERROR(work!EA104-work!CO104,".")</f>
        <v>6.3E-2</v>
      </c>
      <c r="EF104" s="27">
        <f>IFERROR(work!EB104-work!CP104,".")</f>
        <v>6.0999999999999999E-2</v>
      </c>
      <c r="EG104" s="27">
        <f>IFERROR(work!EC104-work!CQ104,".")</f>
        <v>5.8999999999999997E-2</v>
      </c>
      <c r="EH104" s="27">
        <f>IFERROR(work!ED104-work!CR104,".")</f>
        <v>5.7000000000000002E-2</v>
      </c>
      <c r="EI104" s="27">
        <f>IFERROR(work!EE104-work!CS104,".")</f>
        <v>5.4000000000000006E-2</v>
      </c>
      <c r="EJ104" s="27">
        <f>IFERROR(work!EF104-work!CT104,".")</f>
        <v>5.2000000000000005E-2</v>
      </c>
      <c r="EK104" s="27">
        <f>IFERROR(work!EG104-work!CU104,".")</f>
        <v>0.05</v>
      </c>
      <c r="EL104" s="27">
        <f>IFERROR(work!EH104-work!CV104,".")</f>
        <v>4.7E-2</v>
      </c>
      <c r="EM104" s="27">
        <f>IFERROR(work!EI104-work!CW104,".")</f>
        <v>4.4000000000000004E-2</v>
      </c>
      <c r="EN104" s="27">
        <f>IFERROR(work!EJ104-work!CX104,".")</f>
        <v>4.1000000000000002E-2</v>
      </c>
      <c r="EO104" s="27">
        <f>IFERROR(work!EK104-work!CY104,".")</f>
        <v>3.7000000953674318E-2</v>
      </c>
      <c r="EP104" s="27" t="str">
        <f>IFERROR(work!EL104-work!CZ104,".")</f>
        <v>.</v>
      </c>
      <c r="EQ104" s="27" t="str">
        <f>IFERROR(work!EM104-work!DA104,".")</f>
        <v>.</v>
      </c>
      <c r="ER104" s="27" t="str">
        <f>IFERROR(work!EN104-work!DB104,".")</f>
        <v>.</v>
      </c>
      <c r="ES104" s="27" t="str">
        <f>IFERROR(work!EO104-work!DC104,".")</f>
        <v>.</v>
      </c>
      <c r="ET104" s="27" t="str">
        <f>IFERROR(work!EP104-work!DD104,".")</f>
        <v>.</v>
      </c>
      <c r="EU104" s="27" t="str">
        <f>IFERROR(work!EQ104-work!DE104,".")</f>
        <v>.</v>
      </c>
      <c r="EV104" s="27" t="str">
        <f>IFERROR(work!ER104-work!DF104,".")</f>
        <v>.</v>
      </c>
      <c r="EW104" s="27" t="str">
        <f>IFERROR(work!ES104-work!DG104,".")</f>
        <v>.</v>
      </c>
      <c r="EX104" s="27" t="str">
        <f>IFERROR(work!ET104-work!DH104,".")</f>
        <v>.</v>
      </c>
      <c r="EY104" s="27"/>
      <c r="EZ104" s="27"/>
      <c r="FA104" s="27"/>
      <c r="FB104" s="27"/>
      <c r="FC104" s="27"/>
      <c r="FD104" s="27"/>
      <c r="FE104" s="27" t="str">
        <f>IF(ISNUMBER(work!GZ104/work!HD104),work!GZ104/work!HD104,".")</f>
        <v>.</v>
      </c>
      <c r="FF104" s="27" t="str">
        <f>IF(ISNUMBER(work!HA104/work!HE104),work!HA104/work!HE104,".")</f>
        <v>.</v>
      </c>
      <c r="FG104" s="27" t="str">
        <f>IF(ISNUMBER(work!HB104/work!HF104),work!HB104/work!HF104,".")</f>
        <v>.</v>
      </c>
      <c r="FH104" s="27" t="str">
        <f>IF(ISNUMBER(work!HC104/work!HG104),work!HC104/work!HG104,".")</f>
        <v>.</v>
      </c>
      <c r="FI104" s="27" t="str">
        <f>IF(ISNUMBER((work!HA104+work!HB104)/(work!HE104+work!HF104)),(work!HA104+work!HB104)/(work!HE104+work!HF104),".")</f>
        <v>.</v>
      </c>
      <c r="FJ104" s="27" t="str">
        <f>IF(ISNUMBER(work!HH104/work!HL104),work!HH104/work!HL104,".")</f>
        <v>.</v>
      </c>
      <c r="FK104" s="27" t="str">
        <f>IF(ISNUMBER(work!HI104/work!HM104),work!HI104/work!HM104,".")</f>
        <v>.</v>
      </c>
      <c r="FL104" s="27" t="str">
        <f>IF(ISNUMBER(work!HJ104/work!HN104),work!HJ104/work!HN104,".")</f>
        <v>.</v>
      </c>
      <c r="FM104" s="27" t="str">
        <f>IF(ISNUMBER(work!HK104/work!HO104),work!HK104/work!HO104,".")</f>
        <v>.</v>
      </c>
      <c r="FN104" s="27" t="str">
        <f>IF(ISNUMBER((work!HI104+work!HJ104)/(work!HM104+work!HN104)),(work!HI104+work!HJ104)/(work!HM104+work!HN104),".")</f>
        <v>.</v>
      </c>
      <c r="FO104" s="27" t="s">
        <v>5007</v>
      </c>
      <c r="FP104" s="27" t="s">
        <v>5007</v>
      </c>
      <c r="FQ104" s="27" t="s">
        <v>5007</v>
      </c>
      <c r="FR104" s="27" t="s">
        <v>5007</v>
      </c>
      <c r="FS104" s="27" t="s">
        <v>5007</v>
      </c>
      <c r="FT104" s="27" t="str">
        <f>work!GM104</f>
        <v>.</v>
      </c>
      <c r="FU104" s="27" t="str">
        <f>work!GN104</f>
        <v>.</v>
      </c>
      <c r="FV104" s="27" t="str">
        <f>work!GO104</f>
        <v>.</v>
      </c>
      <c r="FW104" s="27" t="s">
        <v>5007</v>
      </c>
      <c r="FX104" s="27"/>
      <c r="FY104" s="27" t="str">
        <f t="shared" si="83"/>
        <v>.</v>
      </c>
      <c r="FZ104">
        <f t="shared" si="62"/>
        <v>0</v>
      </c>
      <c r="GA104" t="str">
        <f>work!HC104</f>
        <v>.</v>
      </c>
      <c r="GB104" t="str">
        <f>IF(ISNUMBER(work!HA104+work!HB104),work!HA104+work!HB104,".")</f>
        <v>.</v>
      </c>
      <c r="GC104" t="str">
        <f>IF(ISNUMBER(work!HK104-work!HC104),work!HK104-work!HC104,".")</f>
        <v>.</v>
      </c>
      <c r="GD104" t="str">
        <f>IF(ISNUMBER(work!HI104+work!HJ104-work!HA104-work!HB104),(work!HI104+work!HJ104-work!HA104-work!HB104),".")</f>
        <v>.</v>
      </c>
      <c r="GH104" t="str">
        <f>work!GQ104</f>
        <v>.</v>
      </c>
      <c r="GI104" t="str">
        <f>work!GR104</f>
        <v>.</v>
      </c>
      <c r="GJ104" t="str">
        <f>work!GZ104</f>
        <v>.</v>
      </c>
      <c r="GK104" t="str">
        <f>work!HH104</f>
        <v>.</v>
      </c>
      <c r="GL104">
        <f t="shared" si="84"/>
        <v>0</v>
      </c>
      <c r="GM104" t="str">
        <f>IFERROR(VLOOKUP($F104,AREA_EM_ALLYEAR,Seq!B$1,FALSE),".")</f>
        <v>.</v>
      </c>
      <c r="GN104" t="str">
        <f>IFERROR(VLOOKUP($F104,AREA_EM_ALLYEAR,Seq!C$1,FALSE),".")</f>
        <v>.</v>
      </c>
      <c r="GO104" t="str">
        <f>IFERROR(VLOOKUP($F104,AREA_EM_ALLYEAR,Seq!D$1,FALSE),".")</f>
        <v>.</v>
      </c>
      <c r="GP104" t="str">
        <f>IFERROR(VLOOKUP($F104,AREA_EM_ALLYEAR,Seq!E$1,FALSE),".")</f>
        <v>.</v>
      </c>
      <c r="GQ104" t="str">
        <f>IFERROR(VLOOKUP($F104,AREA_EM_ALLYEAR,Seq!F$1,FALSE),".")</f>
        <v>.</v>
      </c>
      <c r="GR104" t="str">
        <f>IFERROR(VLOOKUP($F104,AREA_EM_ALLYEAR,Seq!G$1,FALSE),".")</f>
        <v>.</v>
      </c>
      <c r="GS104" t="str">
        <f>IFERROR(VLOOKUP($F104,AREA_EM_ALLYEAR,Seq!H$1,FALSE),".")</f>
        <v>.</v>
      </c>
      <c r="GT104" t="str">
        <f>IFERROR(VLOOKUP($F104,AREA_EM_ALLYEAR,Seq!I$1,FALSE),".")</f>
        <v>.</v>
      </c>
      <c r="GU104" t="str">
        <f>IFERROR(VLOOKUP($F104,AREA_EM_ALLYEAR,Seq!J$1,FALSE),".")</f>
        <v>.</v>
      </c>
      <c r="GV104" t="str">
        <f>IFERROR(VLOOKUP($F104,AREA_EM_ALLYEAR,Seq!K$1,FALSE),".")</f>
        <v>.</v>
      </c>
      <c r="GW104" t="str">
        <f>IFERROR(VLOOKUP($F104,AREA_EM_ALLYEAR,Seq!L$1,FALSE),".")</f>
        <v>.</v>
      </c>
      <c r="GX104" t="str">
        <f>IFERROR(VLOOKUP($F104,AREA_EM_ALLYEAR,Seq!M$1,FALSE),".")</f>
        <v>.</v>
      </c>
      <c r="GY104" t="str">
        <f>IFERROR(VLOOKUP($F104,AREA_EM_ALLYEAR,Seq!N$1,FALSE),".")</f>
        <v>.</v>
      </c>
      <c r="GZ104" t="str">
        <f>IFERROR(VLOOKUP($F104,AREA_EM_ALLYEAR,Seq!O$1,FALSE),".")</f>
        <v>.</v>
      </c>
      <c r="HA104" t="str">
        <f t="shared" si="63"/>
        <v>.</v>
      </c>
      <c r="HK104" s="139">
        <f>IFERROR(VLOOKUP(CONCATENATE($G104, ".SP.DYN.LE00.IN"),AREA_WB_6ATTRS,Seq!B$1,FALSE)-VLOOKUP("CHN.SP.DYN.LE00.IN",AREA_WB_6ATTRS,Seq!B$1,FALSE),".")</f>
        <v>2.680243902439031</v>
      </c>
      <c r="HL104" s="139">
        <f>IFERROR(VLOOKUP(CONCATENATE($G104, ".SP.DYN.LE00.IN"),AREA_WB_6ATTRS,Seq!C$1,FALSE)-VLOOKUP("CHN.SP.DYN.LE00.IN",AREA_WB_6ATTRS,Seq!C$1,FALSE),".")</f>
        <v>2.7375365853658309</v>
      </c>
      <c r="HM104" s="139">
        <f>IFERROR(VLOOKUP(CONCATENATE($G104, ".SP.DYN.LE00.IN"),AREA_WB_6ATTRS,Seq!D$1,FALSE)-VLOOKUP("CHN.SP.DYN.LE00.IN",AREA_WB_6ATTRS,Seq!D$1,FALSE),".")</f>
        <v>2.8163414634146449</v>
      </c>
      <c r="HN104" s="139">
        <f>IFERROR(VLOOKUP(CONCATENATE($G104, ".SP.DYN.LE00.IN"),AREA_WB_6ATTRS,Seq!E$1,FALSE)-VLOOKUP("CHN.SP.DYN.LE00.IN",AREA_WB_6ATTRS,Seq!E$1,FALSE),".")</f>
        <v>2.9155609756097505</v>
      </c>
      <c r="HO104" s="139">
        <f>IFERROR(VLOOKUP(CONCATENATE($G104, ".SP.DYN.LE00.IN"),AREA_WB_6ATTRS,Seq!F$1,FALSE)-VLOOKUP("CHN.SP.DYN.LE00.IN",AREA_WB_6ATTRS,Seq!F$1,FALSE),".")</f>
        <v>3.017219512195112</v>
      </c>
      <c r="HP104" s="139">
        <f>IFERROR(VLOOKUP(CONCATENATE($G104, ".SP.DYN.LE00.IN"),AREA_WB_6ATTRS,Seq!G$1,FALSE)-VLOOKUP("CHN.SP.DYN.LE00.IN",AREA_WB_6ATTRS,Seq!G$1,FALSE),".")</f>
        <v>3.0844390243902353</v>
      </c>
      <c r="HQ104" s="139">
        <f>IFERROR(VLOOKUP(CONCATENATE($G104, ".SP.DYN.LE00.IN"),AREA_WB_6ATTRS,Seq!H$1,FALSE)-VLOOKUP("CHN.SP.DYN.LE00.IN",AREA_WB_6ATTRS,Seq!H$1,FALSE),".")</f>
        <v>3.0778780487804909</v>
      </c>
      <c r="HR104" s="139">
        <f>IFERROR(VLOOKUP(CONCATENATE($G104, ".SP.DYN.LE00.IN"),AREA_WB_6ATTRS,Seq!I$1,FALSE)-VLOOKUP("CHN.SP.DYN.LE00.IN",AREA_WB_6ATTRS,Seq!I$1,FALSE),".")</f>
        <v>2.9776097560975501</v>
      </c>
      <c r="HS104" s="139">
        <f>IFERROR(VLOOKUP(CONCATENATE($G104, ".SP.DYN.LE00.IN"),AREA_WB_6ATTRS,Seq!J$1,FALSE)-VLOOKUP("CHN.SP.DYN.LE00.IN",AREA_WB_6ATTRS,Seq!J$1,FALSE),".")</f>
        <v>2.7822439024390206</v>
      </c>
      <c r="HT104" s="139">
        <f>IFERROR(VLOOKUP(CONCATENATE($G104, ".SP.DYN.LE00.IN"),AREA_WB_6ATTRS,Seq!K$1,FALSE)-VLOOKUP("CHN.SP.DYN.LE00.IN",AREA_WB_6ATTRS,Seq!K$1,FALSE),".")</f>
        <v>2.5072926829268312</v>
      </c>
      <c r="HU104" s="139">
        <f>IFERROR(VLOOKUP(CONCATENATE($G104, ".SP.DYN.LE00.IN"),AREA_WB_6ATTRS,Seq!L$1,FALSE)-VLOOKUP("CHN.SP.DYN.LE00.IN",AREA_WB_6ATTRS,Seq!L$1,FALSE),".")</f>
        <v>2.1857073170731809</v>
      </c>
      <c r="HV104" s="139">
        <f>IFERROR(VLOOKUP(CONCATENATE($G104, ".SP.DYN.LE00.IN"),AREA_WB_6ATTRS,Seq!M$1,FALSE)-VLOOKUP("CHN.SP.DYN.LE00.IN",AREA_WB_6ATTRS,Seq!M$1,FALSE),".")</f>
        <v>1.8674634146341447</v>
      </c>
      <c r="HW104" s="139">
        <f>IFERROR(VLOOKUP(CONCATENATE($G104, ".SP.DYN.LE00.IN"),AREA_WB_6ATTRS,Seq!N$1,FALSE)-VLOOKUP("CHN.SP.DYN.LE00.IN",AREA_WB_6ATTRS,Seq!N$1,FALSE),".")</f>
        <v>1.603390243902453</v>
      </c>
      <c r="HX104" s="139">
        <f>IFERROR(VLOOKUP(CONCATENATE($G104, ".SP.DYN.LE00.IN"),AREA_WB_6ATTRS,Seq!O$1,FALSE)-VLOOKUP("CHN.SP.DYN.LE00.IN",AREA_WB_6ATTRS,Seq!O$1,FALSE),".")</f>
        <v>1.4323658536585384</v>
      </c>
      <c r="HY104" s="139">
        <f>IFERROR(VLOOKUP(CONCATENATE($G104, ".SP.DYN.LE00.IN"),AREA_WB_6ATTRS,Seq!P$1,FALSE)-VLOOKUP("CHN.SP.DYN.LE00.IN",AREA_WB_6ATTRS,Seq!P$1,FALSE),".")</f>
        <v>1.3748048780487778</v>
      </c>
      <c r="HZ104" s="139">
        <f>IFERROR(VLOOKUP(CONCATENATE($G104, ".SP.DYN.LE00.IN"),AREA_WB_6ATTRS,Seq!Q$1,FALSE)-VLOOKUP("CHN.SP.DYN.LE00.IN",AREA_WB_6ATTRS,Seq!Q$1,FALSE),".")</f>
        <v>1.4455609756097658</v>
      </c>
      <c r="IA104" s="139">
        <f>IFERROR(VLOOKUP(CONCATENATE($G104, ".SP.DYN.LE00.IN"),AREA_WB_6ATTRS,Seq!R$1,FALSE)-VLOOKUP("CHN.SP.DYN.LE00.IN",AREA_WB_6ATTRS,Seq!R$1,FALSE),".")</f>
        <v>1.6420487804877979</v>
      </c>
      <c r="IB104" s="139">
        <f>IFERROR(VLOOKUP(CONCATENATE($G104, ".SP.DYN.LE00.IN"),AREA_WB_6ATTRS,Seq!S$1,FALSE)-VLOOKUP("CHN.SP.DYN.LE00.IN",AREA_WB_6ATTRS,Seq!S$1,FALSE),".")</f>
        <v>1.9297560975609684</v>
      </c>
      <c r="IC104" s="139">
        <f>IFERROR(VLOOKUP(CONCATENATE($G104, ".SP.DYN.LE00.IN"),AREA_WB_6ATTRS,Seq!T$1,FALSE)-VLOOKUP("CHN.SP.DYN.LE00.IN",AREA_WB_6ATTRS,Seq!T$1,FALSE),".")</f>
        <v>2.2707073170731604</v>
      </c>
      <c r="ID104" s="139">
        <f>IFERROR(VLOOKUP(CONCATENATE($G104, ".SP.DYN.LE00.IN"),AREA_WB_6ATTRS,Seq!U$1,FALSE)-VLOOKUP("CHN.SP.DYN.LE00.IN",AREA_WB_6ATTRS,Seq!U$1,FALSE),".")</f>
        <v>2.6384390243902374</v>
      </c>
      <c r="IE104" s="139">
        <f>IFERROR(VLOOKUP(CONCATENATE($G104, ".SP.DYN.LE00.IN"),AREA_WB_6ATTRS,Seq!V$1,FALSE)-VLOOKUP("CHN.SP.DYN.LE00.IN",AREA_WB_6ATTRS,Seq!V$1,FALSE),".")</f>
        <v>2.997024390243908</v>
      </c>
      <c r="IF104" s="139">
        <f>IFERROR(VLOOKUP(CONCATENATE($G104, ".SP.DYN.LE00.IN"),AREA_WB_6ATTRS,Seq!W$1,FALSE)-VLOOKUP("CHN.SP.DYN.LE00.IN",AREA_WB_6ATTRS,Seq!W$1,FALSE),".")</f>
        <v>3.3181219512194957</v>
      </c>
      <c r="IG104" s="139">
        <f>IFERROR(VLOOKUP(CONCATENATE($G104, ".SP.DYN.LE00.IN"),AREA_WB_6ATTRS,Seq!X$1,FALSE)-VLOOKUP("CHN.SP.DYN.LE00.IN",AREA_WB_6ATTRS,Seq!X$1,FALSE),".")</f>
        <v>3.5817804878048918</v>
      </c>
      <c r="IH104" s="139">
        <f>IFERROR(VLOOKUP(CONCATENATE($G104, ".SP.DYN.LE00.IN"),AREA_WB_6ATTRS,Seq!Y$1,FALSE)-VLOOKUP("CHN.SP.DYN.LE00.IN",AREA_WB_6ATTRS,Seq!Y$1,FALSE),".")</f>
        <v>3.7771463414634212</v>
      </c>
      <c r="II104" s="139">
        <f>IFERROR(VLOOKUP(CONCATENATE($G104, ".SP.DYN.LE00.IN"),AREA_WB_6ATTRS,Seq!Z$1,FALSE)-VLOOKUP("CHN.SP.DYN.LE00.IN",AREA_WB_6ATTRS,Seq!Z$1,FALSE),".")</f>
        <v>3.8967804878048611</v>
      </c>
      <c r="IJ104" s="139">
        <f>IFERROR(VLOOKUP(CONCATENATE($G104, ".SP.DYN.LE00.IN"),AREA_WB_6ATTRS,Seq!AA$1,FALSE)-VLOOKUP("CHN.SP.DYN.LE00.IN",AREA_WB_6ATTRS,Seq!AA$1,FALSE),".")</f>
        <v>3.9406829268292682</v>
      </c>
      <c r="IK104" s="139">
        <f>IFERROR(VLOOKUP(CONCATENATE($G104, ".SP.DYN.LE00.IN"),AREA_WB_6ATTRS,Seq!AB$1,FALSE)-VLOOKUP("CHN.SP.DYN.LE00.IN",AREA_WB_6ATTRS,Seq!AB$1,FALSE),".")</f>
        <v>3.9199024390243977</v>
      </c>
      <c r="IL104" s="139">
        <f>IFERROR(VLOOKUP(CONCATENATE($G104, ".SP.DYN.LE00.IN"),AREA_WB_6ATTRS,Seq!AC$1,FALSE)-VLOOKUP("CHN.SP.DYN.LE00.IN",AREA_WB_6ATTRS,Seq!AC$1,FALSE),".")</f>
        <v>3.8608292682926901</v>
      </c>
      <c r="IM104" s="139">
        <f>IFERROR(VLOOKUP(CONCATENATE($G104, ".SP.DYN.LE00.IN"),AREA_WB_6ATTRS,Seq!AD$1,FALSE)-VLOOKUP("CHN.SP.DYN.LE00.IN",AREA_WB_6ATTRS,Seq!AD$1,FALSE),".")</f>
        <v>3.7854146341463348</v>
      </c>
      <c r="IN104" s="139">
        <f>IFERROR(VLOOKUP(CONCATENATE($G104, ".SP.DYN.LE00.IN"),AREA_WB_6ATTRS,Seq!AE$1,FALSE)-VLOOKUP("CHN.SP.DYN.LE00.IN",AREA_WB_6ATTRS,Seq!AE$1,FALSE),".")</f>
        <v>3.7045853658536601</v>
      </c>
      <c r="IO104" s="139">
        <f>IFERROR(VLOOKUP(CONCATENATE($G104, ".SP.DYN.LE00.IN"),AREA_WB_6ATTRS,Seq!AF$1,FALSE)-VLOOKUP("CHN.SP.DYN.LE00.IN",AREA_WB_6ATTRS,Seq!AF$1,FALSE),".")</f>
        <v>3.6278536585365799</v>
      </c>
      <c r="IP104" s="139" t="str">
        <f>IFERROR(VLOOKUP(CONCATENATE($G104, ".SP.DYN.LE00.IN"),AREA_WB_6ATTRS,Seq!AG$1,FALSE)-VLOOKUP("CHN.SP.DYN.LE00.IN",AREA_WB_6ATTRS,Seq!AG$1,FALSE),".")</f>
        <v>.</v>
      </c>
      <c r="IW104">
        <f>IFERROR(VLOOKUP(CONCATENATE($G104, ".SP.DYN.LE00.IN"),AREA_WB_6ATTRS,Seq!B$1,FALSE),".")</f>
        <v>69.674048780487823</v>
      </c>
      <c r="IX104">
        <f>IFERROR(VLOOKUP(CONCATENATE($G104, ".SP.DYN.LE00.IN"),AREA_WB_6ATTRS,Seq!C$1,FALSE),".")</f>
        <v>70.00046341463414</v>
      </c>
      <c r="IY104">
        <f>IFERROR(VLOOKUP(CONCATENATE($G104, ".SP.DYN.LE00.IN"),AREA_WB_6ATTRS,Seq!D$1,FALSE),".")</f>
        <v>70.351243902439037</v>
      </c>
      <c r="IZ104">
        <f>IFERROR(VLOOKUP(CONCATENATE($G104, ".SP.DYN.LE00.IN"),AREA_WB_6ATTRS,Seq!E$1,FALSE),".")</f>
        <v>70.715414634146342</v>
      </c>
      <c r="JA104">
        <f>IFERROR(VLOOKUP(CONCATENATE($G104, ".SP.DYN.LE00.IN"),AREA_WB_6ATTRS,Seq!F$1,FALSE),".")</f>
        <v>71.076487804878042</v>
      </c>
      <c r="JB104">
        <f>IFERROR(VLOOKUP(CONCATENATE($G104, ".SP.DYN.LE00.IN"),AREA_WB_6ATTRS,Seq!G$1,FALSE),".")</f>
        <v>71.397585365853658</v>
      </c>
      <c r="JC104">
        <f>IFERROR(VLOOKUP(CONCATENATE($G104, ".SP.DYN.LE00.IN"),AREA_WB_6ATTRS,Seq!H$1,FALSE),".")</f>
        <v>71.637365853658551</v>
      </c>
      <c r="JD104">
        <f>IFERROR(VLOOKUP(CONCATENATE($G104, ".SP.DYN.LE00.IN"),AREA_WB_6ATTRS,Seq!I$1,FALSE),".")</f>
        <v>71.774926829268296</v>
      </c>
      <c r="JE104">
        <f>IFERROR(VLOOKUP(CONCATENATE($G104, ".SP.DYN.LE00.IN"),AREA_WB_6ATTRS,Seq!J$1,FALSE),".")</f>
        <v>71.809365853658548</v>
      </c>
      <c r="JF104">
        <f>IFERROR(VLOOKUP(CONCATENATE($G104, ".SP.DYN.LE00.IN"),AREA_WB_6ATTRS,Seq!K$1,FALSE),".")</f>
        <v>71.754219512195135</v>
      </c>
      <c r="JG104">
        <f>IFERROR(VLOOKUP(CONCATENATE($G104, ".SP.DYN.LE00.IN"),AREA_WB_6ATTRS,Seq!L$1,FALSE),".")</f>
        <v>71.645439024390257</v>
      </c>
      <c r="JH104">
        <f>IFERROR(VLOOKUP(CONCATENATE($G104, ".SP.DYN.LE00.IN"),AREA_WB_6ATTRS,Seq!M$1,FALSE),".")</f>
        <v>71.531487804878054</v>
      </c>
      <c r="JI104">
        <f>IFERROR(VLOOKUP(CONCATENATE($G104, ".SP.DYN.LE00.IN"),AREA_WB_6ATTRS,Seq!N$1,FALSE),".")</f>
        <v>71.465219512195134</v>
      </c>
      <c r="JJ104">
        <f>IFERROR(VLOOKUP(CONCATENATE($G104, ".SP.DYN.LE00.IN"),AREA_WB_6ATTRS,Seq!O$1,FALSE),".")</f>
        <v>71.487000000000009</v>
      </c>
      <c r="JK104">
        <f>IFERROR(VLOOKUP(CONCATENATE($G104, ".SP.DYN.LE00.IN"),AREA_WB_6ATTRS,Seq!P$1,FALSE),".")</f>
        <v>71.617731707317077</v>
      </c>
      <c r="JL104">
        <f>IFERROR(VLOOKUP(CONCATENATE($G104, ".SP.DYN.LE00.IN"),AREA_WB_6ATTRS,Seq!Q$1,FALSE),".")</f>
        <v>71.870292682926845</v>
      </c>
      <c r="JM104">
        <f>IFERROR(VLOOKUP(CONCATENATE($G104, ".SP.DYN.LE00.IN"),AREA_WB_6ATTRS,Seq!R$1,FALSE),".")</f>
        <v>72.24107317073171</v>
      </c>
      <c r="JN104">
        <f>IFERROR(VLOOKUP(CONCATENATE($G104, ".SP.DYN.LE00.IN"),AREA_WB_6ATTRS,Seq!S$1,FALSE),".")</f>
        <v>72.696073170731708</v>
      </c>
      <c r="JO104">
        <f>IFERROR(VLOOKUP(CONCATENATE($G104, ".SP.DYN.LE00.IN"),AREA_WB_6ATTRS,Seq!T$1,FALSE),".")</f>
        <v>73.197804878048785</v>
      </c>
      <c r="JP104">
        <f>IFERROR(VLOOKUP(CONCATENATE($G104, ".SP.DYN.LE00.IN"),AREA_WB_6ATTRS,Seq!U$1,FALSE),".")</f>
        <v>73.721829268292694</v>
      </c>
      <c r="JQ104">
        <f>IFERROR(VLOOKUP(CONCATENATE($G104, ".SP.DYN.LE00.IN"),AREA_WB_6ATTRS,Seq!V$1,FALSE),".")</f>
        <v>74.238731707317086</v>
      </c>
      <c r="JR104">
        <f>IFERROR(VLOOKUP(CONCATENATE($G104, ".SP.DYN.LE00.IN"),AREA_WB_6ATTRS,Seq!W$1,FALSE),".")</f>
        <v>74.723658536585361</v>
      </c>
      <c r="JS104">
        <f>IFERROR(VLOOKUP(CONCATENATE($G104, ".SP.DYN.LE00.IN"),AREA_WB_6ATTRS,Seq!X$1,FALSE),".")</f>
        <v>75.161219512195132</v>
      </c>
      <c r="JT104">
        <f>IFERROR(VLOOKUP(CONCATENATE($G104, ".SP.DYN.LE00.IN"),AREA_WB_6ATTRS,Seq!Y$1,FALSE),".")</f>
        <v>75.54202439024391</v>
      </c>
      <c r="JU104">
        <f>IFERROR(VLOOKUP(CONCATENATE($G104, ".SP.DYN.LE00.IN"),AREA_WB_6ATTRS,Seq!Z$1,FALSE),".")</f>
        <v>75.859121951219507</v>
      </c>
      <c r="JV104">
        <f>IFERROR(VLOOKUP(CONCATENATE($G104, ".SP.DYN.LE00.IN"),AREA_WB_6ATTRS,Seq!AA$1,FALSE),".")</f>
        <v>76.112000000000009</v>
      </c>
      <c r="JW104">
        <f>IFERROR(VLOOKUP(CONCATENATE($G104, ".SP.DYN.LE00.IN"),AREA_WB_6ATTRS,Seq!AB$1,FALSE),".")</f>
        <v>76.30963414634148</v>
      </c>
      <c r="JX104">
        <f>IFERROR(VLOOKUP(CONCATENATE($G104, ".SP.DYN.LE00.IN"),AREA_WB_6ATTRS,Seq!AC$1,FALSE),".")</f>
        <v>76.473414634146351</v>
      </c>
      <c r="JY104">
        <f>IFERROR(VLOOKUP(CONCATENATE($G104, ".SP.DYN.LE00.IN"),AREA_WB_6ATTRS,Seq!AD$1,FALSE),".")</f>
        <v>76.620756097560971</v>
      </c>
      <c r="JZ104">
        <f>IFERROR(VLOOKUP(CONCATENATE($G104, ".SP.DYN.LE00.IN"),AREA_WB_6ATTRS,Seq!AE$1,FALSE),".")</f>
        <v>76.761097560975614</v>
      </c>
      <c r="KA104">
        <f>IFERROR(VLOOKUP(CONCATENATE($G104, ".SP.DYN.LE00.IN"),AREA_WB_6ATTRS,Seq!AF$1,FALSE),".")</f>
        <v>76.900951219512208</v>
      </c>
      <c r="KB104" t="str">
        <f>IFERROR(VLOOKUP(CONCATENATE($G104, ".SP.DYN.LE00.IN"),AREA_WB_6ATTRS,Seq!AG$1,FALSE),".")</f>
        <v>.</v>
      </c>
      <c r="KK104">
        <f t="shared" si="66"/>
        <v>1123</v>
      </c>
      <c r="KL104">
        <f t="shared" si="64"/>
        <v>0</v>
      </c>
      <c r="KM104">
        <f t="shared" si="67"/>
        <v>44781490.041141436</v>
      </c>
      <c r="KN104">
        <f t="shared" si="68"/>
        <v>-44138221.423470944</v>
      </c>
      <c r="KO104">
        <f t="shared" si="65"/>
        <v>6.6000000000000003E-2</v>
      </c>
      <c r="KP104" t="str">
        <f>work!HA104</f>
        <v>.</v>
      </c>
      <c r="KQ104" t="str">
        <f>work!HB104</f>
        <v>.</v>
      </c>
      <c r="KR104" t="str">
        <f>work!HC104</f>
        <v>.</v>
      </c>
      <c r="KS104" t="str">
        <f>IF(ISNUMBER(work!HI104-work!HA104),work!HI104-work!HA104,".")</f>
        <v>.</v>
      </c>
      <c r="KT104" t="str">
        <f>IF(ISNUMBER(work!HJ104-work!HB104),work!HJ104-work!HB104,".")</f>
        <v>.</v>
      </c>
      <c r="KU104" t="str">
        <f>IF(ISNUMBER(work!HK104-work!HC104),work!HK104-work!HC104,".")</f>
        <v>.</v>
      </c>
      <c r="KW104">
        <f>IFERROR(work!HR104/work!HV104,".")</f>
        <v>6.7382922172724892E-6</v>
      </c>
      <c r="KX104">
        <f>IFERROR(work!HS104/work!HW104,".")</f>
        <v>6.0799827814887629E-6</v>
      </c>
      <c r="KY104">
        <f>IFERROR(work!HT104/work!HX104,".")</f>
        <v>7.1718332118468254E-6</v>
      </c>
      <c r="KZ104">
        <f>IFERROR(work!HU104/work!HY104,".")</f>
        <v>0</v>
      </c>
    </row>
    <row r="105" spans="1:312">
      <c r="A105" s="24">
        <f t="shared" si="44"/>
        <v>105</v>
      </c>
      <c r="B105" s="24" t="str">
        <f t="shared" si="69"/>
        <v>InEM90</v>
      </c>
      <c r="C105" s="24" t="str">
        <f t="shared" si="70"/>
        <v>InOECD90</v>
      </c>
      <c r="D105" s="24" t="str">
        <f t="shared" si="71"/>
        <v>In67</v>
      </c>
      <c r="E105" s="25" t="s">
        <v>2505</v>
      </c>
      <c r="F105" s="26" t="str">
        <f t="shared" si="48"/>
        <v>Austria</v>
      </c>
      <c r="G105" s="166" t="s">
        <v>1354</v>
      </c>
      <c r="H105" s="166" t="s">
        <v>5007</v>
      </c>
      <c r="I105" s="166" t="s">
        <v>5007</v>
      </c>
      <c r="J105" s="180" t="s">
        <v>5007</v>
      </c>
      <c r="K105" s="180" t="s">
        <v>5007</v>
      </c>
      <c r="L105" s="27">
        <f>IFERROR(VLOOKUP($F105,Area_FDI_84_96,Seq!B$1,FALSE),0)</f>
        <v>0</v>
      </c>
      <c r="M105" s="27">
        <f>IFERROR(VLOOKUP($F105,Area_FDI_84_96,Seq!C$1,FALSE),0)</f>
        <v>0</v>
      </c>
      <c r="N105" s="27">
        <f>IFERROR(VLOOKUP($F105,Area_FDI_84_96,Seq!D$1,FALSE),0)</f>
        <v>0</v>
      </c>
      <c r="O105" s="27">
        <f>IFERROR(VLOOKUP($F105,Area_FDI_84_96,Seq!E$1,FALSE),0)</f>
        <v>90</v>
      </c>
      <c r="P105" s="27">
        <f>IFERROR(VLOOKUP($F105,Area_FDI_84_96,Seq!F$1,FALSE),0)</f>
        <v>35</v>
      </c>
      <c r="Q105" s="27">
        <f>IFERROR(VLOOKUP($F105,Area_FDI_84_96,Seq!G$1,FALSE),0)</f>
        <v>69</v>
      </c>
      <c r="R105" s="27">
        <f>IFERROR(VLOOKUP($F105,Area_FDI_84_96,Seq!H$1,FALSE),0)</f>
        <v>138</v>
      </c>
      <c r="S105" s="27">
        <f>IFERROR(VLOOKUP($F105,Area_FDI_84_96,Seq!I$1,FALSE),0)</f>
        <v>4</v>
      </c>
      <c r="T105" s="27">
        <f>IFERROR(VALUE(VLOOKUP($E105,Area_FDI_92_95,Seq!B$1,FALSE)),0)</f>
        <v>29</v>
      </c>
      <c r="U105" s="27">
        <f>IFERROR(VALUE(VLOOKUP($E105,Area_FDI_92_95,Seq!C$1,FALSE)),0)</f>
        <v>1080</v>
      </c>
      <c r="V105" s="27">
        <f>IFERROR(VALUE(VLOOKUP($E105,Area_FDI_92_95,Seq!D$1,FALSE)),0)</f>
        <v>1010</v>
      </c>
      <c r="W105" s="27">
        <f>IFERROR(VALUE(VLOOKUP($E105,Area_FDI_92_95,Seq!E$1,FALSE)),0)</f>
        <v>1865</v>
      </c>
      <c r="X105" s="27">
        <f>IFERROR(VALUE(VLOOKUP($E105,Area_FDI_96_99,Seq!B$1,FALSE)),0)</f>
        <v>1675</v>
      </c>
      <c r="Y105" s="27">
        <f>IFERROR(VALUE(VLOOKUP($E105,Area_FDI_96_99,Seq!C$1,FALSE)),0)</f>
        <v>7461</v>
      </c>
      <c r="Z105" s="27">
        <f>IFERROR(VALUE(VLOOKUP($E105,Area_FDI_96_99,Seq!D$1,FALSE)),0)</f>
        <v>2113</v>
      </c>
      <c r="AA105" s="27">
        <f>IFERROR(VALUE(VLOOKUP($E105,Area_FDI_96_99,Seq!E$1,FALSE)),0)</f>
        <v>2317</v>
      </c>
      <c r="AB105" s="27">
        <f t="shared" si="72"/>
        <v>2259</v>
      </c>
      <c r="AC105" s="27">
        <f t="shared" si="73"/>
        <v>5778</v>
      </c>
      <c r="AD105" s="27">
        <f t="shared" si="74"/>
        <v>6727</v>
      </c>
      <c r="AE105" s="27">
        <f t="shared" si="75"/>
        <v>9450</v>
      </c>
      <c r="AF105" s="27">
        <f t="shared" si="76"/>
        <v>9761</v>
      </c>
      <c r="AG105" s="27">
        <f t="shared" si="77"/>
        <v>7630</v>
      </c>
      <c r="AH105" s="27">
        <f t="shared" si="78"/>
        <v>14943</v>
      </c>
      <c r="AI105" s="27">
        <f t="shared" si="79"/>
        <v>8234</v>
      </c>
      <c r="AJ105" s="27">
        <f t="shared" si="80"/>
        <v>13255</v>
      </c>
      <c r="AK105" s="27">
        <f t="shared" si="81"/>
        <v>8857</v>
      </c>
      <c r="AL105" s="27">
        <f t="shared" si="82"/>
        <v>12531</v>
      </c>
      <c r="AM105" s="27"/>
      <c r="AN105" s="27"/>
      <c r="AO105" s="27"/>
      <c r="AP105" s="27"/>
      <c r="AQ105" s="27"/>
      <c r="AR105" s="27"/>
      <c r="AS105" s="27"/>
      <c r="AT105" s="27">
        <f>IFERROR(work!D105+work!AP105,".")</f>
        <v>30123813.365700342</v>
      </c>
      <c r="AU105" s="27">
        <f>IFERROR(work!E105+work!AQ105,".")</f>
        <v>31058051.390347093</v>
      </c>
      <c r="AV105" s="27">
        <f>IFERROR(work!F105+work!AR105,".")</f>
        <v>33039375.446377411</v>
      </c>
      <c r="AW105" s="27">
        <f>IFERROR(work!G105+work!AS105,".")</f>
        <v>35683616.665555418</v>
      </c>
      <c r="AX105" s="27">
        <f>IFERROR(work!H105+work!AT105,".")</f>
        <v>39230517.77524142</v>
      </c>
      <c r="AY105" s="27">
        <f>IFERROR(work!I105+work!AU105,".")</f>
        <v>43156579.913810223</v>
      </c>
      <c r="AZ105" s="27">
        <f>IFERROR(work!J105+work!AV105,".")</f>
        <v>46130290.453652002</v>
      </c>
      <c r="BA105" s="27">
        <f>IFERROR(work!K105+work!AW105,".")</f>
        <v>50147928.690667741</v>
      </c>
      <c r="BB105" s="27">
        <f>IFERROR(work!L105+work!AX105,".")</f>
        <v>54738598.108983316</v>
      </c>
      <c r="BC105" s="27">
        <f>IFERROR(work!M105+work!AY105,".")</f>
        <v>56953937.017460838</v>
      </c>
      <c r="BD105" s="27">
        <f>IFERROR(work!N105+work!AZ105,".")</f>
        <v>59195240.518348761</v>
      </c>
      <c r="BE105" s="27">
        <f>IFERROR(work!O105+work!BA105,".")</f>
        <v>63792684.28809084</v>
      </c>
      <c r="BF105" s="27">
        <f>IFERROR(work!P105+work!BB105,".")</f>
        <v>71005913.321538031</v>
      </c>
      <c r="BG105" s="27">
        <f>IFERROR(work!Q105+work!BC105,".")</f>
        <v>78850093.422904834</v>
      </c>
      <c r="BH105" s="27">
        <f>IFERROR(work!R105+work!BD105,".")</f>
        <v>87505921.065406457</v>
      </c>
      <c r="BI105" s="27">
        <f>IFERROR(work!S105+work!BE105,".")</f>
        <v>95725347.992319822</v>
      </c>
      <c r="BJ105" s="27">
        <f>IFERROR(work!T105+work!BF105,".")</f>
        <v>104058888.25042066</v>
      </c>
      <c r="BK105" s="27">
        <f>IFERROR(work!U105+work!BG105,".")</f>
        <v>112558194.07433641</v>
      </c>
      <c r="BL105" s="27">
        <f>IFERROR(work!V105+work!BH105,".")</f>
        <v>120645577.6565017</v>
      </c>
      <c r="BM105" s="27">
        <f>IFERROR(work!W105+work!BI105,".")</f>
        <v>129087978.54766983</v>
      </c>
      <c r="BN105" s="27">
        <f>IFERROR(work!X105+work!BJ105,".")</f>
        <v>139054568.41527134</v>
      </c>
      <c r="BO105" s="27">
        <f>IFERROR(work!Y105+work!BK105,".")</f>
        <v>149166592.32968873</v>
      </c>
      <c r="BP105" s="27">
        <f>IFERROR(work!Z105+work!BL105,".")</f>
        <v>161306027.58127844</v>
      </c>
      <c r="BQ105" s="27">
        <f>IFERROR(work!AA105+work!BM105,".")</f>
        <v>175637229.14724964</v>
      </c>
      <c r="BR105" s="27">
        <f>IFERROR(work!AB105+work!BN105,".")</f>
        <v>191884235.22030869</v>
      </c>
      <c r="BS105" s="27">
        <f>IFERROR(work!AC105+work!BO105,".")</f>
        <v>211753025.03398493</v>
      </c>
      <c r="BT105" s="27">
        <f>IFERROR(work!AD105+work!BP105,".")</f>
        <v>236760658.42873514</v>
      </c>
      <c r="BU105" s="27">
        <f>IFERROR(work!AE105+work!BQ105,".")</f>
        <v>268109713.93978557</v>
      </c>
      <c r="BV105" s="27">
        <f>IFERROR(work!AF105+work!BR105,".")</f>
        <v>292007105.22480655</v>
      </c>
      <c r="BW105" s="27">
        <f>IFERROR(work!AG105+work!BS105,".")</f>
        <v>315911245.29200488</v>
      </c>
      <c r="BX105" s="27">
        <f>IFERROR(work!AH105+work!BT105,".")</f>
        <v>346996236.92048603</v>
      </c>
      <c r="BY105" s="27">
        <f>IFERROR(work!AI105+work!BU105,".")</f>
        <v>377230829.44318885</v>
      </c>
      <c r="BZ105" s="27"/>
      <c r="CA105" s="27"/>
      <c r="CB105" s="27"/>
      <c r="CC105" s="27"/>
      <c r="CD105" s="27"/>
      <c r="CE105" s="27"/>
      <c r="CF105" s="27">
        <f>IFERROR(work!AP105-work!D105,".")</f>
        <v>-6464410.7220210359</v>
      </c>
      <c r="CG105" s="27">
        <f>IFERROR(work!AQ105-work!E105,".")</f>
        <v>-7432760.3499358073</v>
      </c>
      <c r="CH105" s="27">
        <f>IFERROR(work!AR105-work!F105,".")</f>
        <v>-8954100.1622712556</v>
      </c>
      <c r="CI105" s="27">
        <f>IFERROR(work!AS105-work!G105,".")</f>
        <v>-10887147.784436109</v>
      </c>
      <c r="CJ105" s="27">
        <f>IFERROR(work!AT105-work!H105,".")</f>
        <v>-14419002.871148726</v>
      </c>
      <c r="CK105" s="27">
        <f>IFERROR(work!AU105-work!I105,".")</f>
        <v>-17735626.01984252</v>
      </c>
      <c r="CL105" s="27">
        <f>IFERROR(work!AV105-work!J105,".")</f>
        <v>-20120429.60216222</v>
      </c>
      <c r="CM105" s="27">
        <f>IFERROR(work!AW105-work!K105,".")</f>
        <v>-23787874.891620941</v>
      </c>
      <c r="CN105" s="27">
        <f>IFERROR(work!AX105-work!L105,".")</f>
        <v>-27551951.27810397</v>
      </c>
      <c r="CO105" s="27">
        <f>IFERROR(work!AY105-work!M105,".")</f>
        <v>-28710524.894497175</v>
      </c>
      <c r="CP105" s="27">
        <f>IFERROR(work!AZ105-work!N105,".")</f>
        <v>-29724470.946263619</v>
      </c>
      <c r="CQ105" s="27">
        <f>IFERROR(work!BA105-work!O105,".")</f>
        <v>-33307640.631265845</v>
      </c>
      <c r="CR105" s="27">
        <f>IFERROR(work!BB105-work!P105,".")</f>
        <v>-39882657.736367211</v>
      </c>
      <c r="CS105" s="27">
        <f>IFERROR(work!BC105-work!Q105,".")</f>
        <v>-47562877.583107315</v>
      </c>
      <c r="CT105" s="27">
        <f>IFERROR(work!BD105-work!R105,".")</f>
        <v>-55467149.142393127</v>
      </c>
      <c r="CU105" s="27">
        <f>IFERROR(work!BE105-work!S105,".")</f>
        <v>-62831786.868129887</v>
      </c>
      <c r="CV105" s="27">
        <f>IFERROR(work!BF105-work!T105,".")</f>
        <v>-70353960.096074164</v>
      </c>
      <c r="CW105" s="27">
        <f>IFERROR(work!BG105-work!U105,".")</f>
        <v>-78075049.168382436</v>
      </c>
      <c r="CX105" s="27">
        <f>IFERROR(work!BH105-work!V105,".")</f>
        <v>-84857058.55914934</v>
      </c>
      <c r="CY105" s="27">
        <f>IFERROR(work!BI105-work!W105,".")</f>
        <v>-92032858.020370662</v>
      </c>
      <c r="CZ105" s="27">
        <f>IFERROR(work!BJ105-work!X105,".")</f>
        <v>-100640418.42448452</v>
      </c>
      <c r="DA105" s="27">
        <f>IFERROR(work!BK105-work!Y105,".")</f>
        <v>-110423078.41776684</v>
      </c>
      <c r="DB105" s="27">
        <f>IFERROR(work!BL105-work!Z105,".")</f>
        <v>-121906303.20419556</v>
      </c>
      <c r="DC105" s="27">
        <f>IFERROR(work!BM105-work!AA105,".")</f>
        <v>-135896334.71677136</v>
      </c>
      <c r="DD105" s="27">
        <f>IFERROR(work!BN105-work!AB105,".")</f>
        <v>-151114218.59397987</v>
      </c>
      <c r="DE105" s="27">
        <f>IFERROR(work!BO105-work!AC105,".")</f>
        <v>-170004254.06131783</v>
      </c>
      <c r="DF105" s="27">
        <f>IFERROR(work!BP105-work!AD105,".")</f>
        <v>-193479795.11166948</v>
      </c>
      <c r="DG105" s="27">
        <f>IFERROR(work!BQ105-work!AE105,".")</f>
        <v>-223224884.00335798</v>
      </c>
      <c r="DH105" s="27">
        <f>IFERROR(work!BR105-work!AF105,".")</f>
        <v>-246495614.12087798</v>
      </c>
      <c r="DI105" s="27">
        <f>IFERROR(work!BS105-work!AG105,".")</f>
        <v>-272133724.23348373</v>
      </c>
      <c r="DJ105" s="27">
        <f>IFERROR(work!BT105-work!AH105,".")</f>
        <v>-302205409.43565339</v>
      </c>
      <c r="DK105" s="27">
        <f>IFERROR(work!BU105-work!AI105,".")</f>
        <v>-331048166.73135906</v>
      </c>
      <c r="DL105" s="27"/>
      <c r="DM105" s="27"/>
      <c r="DN105" s="27"/>
      <c r="DO105" s="27"/>
      <c r="DP105" s="27"/>
      <c r="DQ105" s="27"/>
      <c r="DR105" s="27"/>
      <c r="DS105" s="27">
        <f>IFERROR(work!DO105-work!CC105,".")</f>
        <v>6.5999999046325683E-2</v>
      </c>
      <c r="DT105" s="27">
        <f>IFERROR(work!DP105-work!CD105,".")</f>
        <v>6.4999999046325682E-2</v>
      </c>
      <c r="DU105" s="27">
        <f>IFERROR(work!DQ105-work!CE105,".")</f>
        <v>6.4999999046325682E-2</v>
      </c>
      <c r="DV105" s="27">
        <f>IFERROR(work!DR105-work!CF105,".")</f>
        <v>6.3999999046325681E-2</v>
      </c>
      <c r="DW105" s="27">
        <f>IFERROR(work!DS105-work!CG105,".")</f>
        <v>6.3999999046325681E-2</v>
      </c>
      <c r="DX105" s="27">
        <f>IFERROR(work!DT105-work!CH105,".")</f>
        <v>6.2999999046325694E-2</v>
      </c>
      <c r="DY105" s="27">
        <f>IFERROR(work!DU105-work!CI105,".")</f>
        <v>6.1999999046325686E-2</v>
      </c>
      <c r="DZ105" s="27">
        <f>IFERROR(work!DV105-work!CJ105,".")</f>
        <v>6.0999999046325686E-2</v>
      </c>
      <c r="EA105" s="27">
        <f>IFERROR(work!DW105-work!CK105,".")</f>
        <v>5.9999999046325692E-2</v>
      </c>
      <c r="EB105" s="27">
        <f>IFERROR(work!DX105-work!CL105,".")</f>
        <v>5.8999999046325691E-2</v>
      </c>
      <c r="EC105" s="27">
        <f>IFERROR(work!DY105-work!CM105,".")</f>
        <v>5.6999999046325689E-2</v>
      </c>
      <c r="ED105" s="27">
        <f>IFERROR(work!DZ105-work!CN105,".")</f>
        <v>5.4999999046325687E-2</v>
      </c>
      <c r="EE105" s="27">
        <f>IFERROR(work!EA105-work!CO105,".")</f>
        <v>6.4000003814697268E-2</v>
      </c>
      <c r="EF105" s="27">
        <f>IFERROR(work!EB105-work!CP105,".")</f>
        <v>6.2000003814697266E-2</v>
      </c>
      <c r="EG105" s="27">
        <f>IFERROR(work!EC105-work!CQ105,".")</f>
        <v>6.0000003814697264E-2</v>
      </c>
      <c r="EH105" s="27">
        <f>IFERROR(work!ED105-work!CR105,".")</f>
        <v>6.3000003814697253E-2</v>
      </c>
      <c r="EI105" s="27">
        <f>IFERROR(work!EE105-work!CS105,".")</f>
        <v>6.0999998092651372E-2</v>
      </c>
      <c r="EJ105" s="27">
        <f>IFERROR(work!EF105-work!CT105,".")</f>
        <v>6.0999996185302732E-2</v>
      </c>
      <c r="EK105" s="27">
        <f>IFERROR(work!EG105-work!CU105,".")</f>
        <v>5.899999618530273E-2</v>
      </c>
      <c r="EL105" s="27">
        <f>IFERROR(work!EH105-work!CV105,".")</f>
        <v>0.11599999618530274</v>
      </c>
      <c r="EM105" s="27">
        <f>IFERROR(work!EI105-work!CW105,".")</f>
        <v>0.11599999809265135</v>
      </c>
      <c r="EN105" s="27">
        <f>IFERROR(work!EJ105-work!CX105,".")</f>
        <v>0.11599999999999999</v>
      </c>
      <c r="EO105" s="27">
        <f>IFERROR(work!EK105-work!CY105,".")</f>
        <v>0.13400000381469726</v>
      </c>
      <c r="EP105" s="27">
        <f>IFERROR(work!EL105-work!CZ105,".")</f>
        <v>0.12700000762939451</v>
      </c>
      <c r="EQ105" s="27">
        <f>IFERROR(work!EM105-work!DA105,".")</f>
        <v>0.14499999618530274</v>
      </c>
      <c r="ER105" s="27">
        <f>IFERROR(work!EN105-work!DB105,".")</f>
        <v>0.12900000381469728</v>
      </c>
      <c r="ES105" s="27">
        <f>IFERROR(work!EO105-work!DC105,".")</f>
        <v>0.12199999237060546</v>
      </c>
      <c r="ET105" s="27">
        <f>IFERROR(work!EP105-work!DD105,".")</f>
        <v>0.11600000381469727</v>
      </c>
      <c r="EU105" s="27">
        <f>IFERROR(work!EQ105-work!DE105,".")</f>
        <v>0.11499999237060546</v>
      </c>
      <c r="EV105" s="27">
        <f>IFERROR(work!ER105-work!DF105,".")</f>
        <v>0.12099999618530272</v>
      </c>
      <c r="EW105" s="27">
        <f>IFERROR(work!ES105-work!DG105,".")</f>
        <v>0.11900000381469726</v>
      </c>
      <c r="EX105" s="27">
        <f>IFERROR(work!ET105-work!DH105,".")</f>
        <v>0.11500000381469726</v>
      </c>
      <c r="EY105" s="27"/>
      <c r="EZ105" s="27"/>
      <c r="FA105" s="27"/>
      <c r="FB105" s="27"/>
      <c r="FC105" s="27"/>
      <c r="FD105" s="27"/>
      <c r="FE105" s="27">
        <f>IF(ISNUMBER(work!GZ105/work!HD105),work!GZ105/work!HD105,".")</f>
        <v>4.3866385102706853E-4</v>
      </c>
      <c r="FF105" s="27">
        <f>IF(ISNUMBER(work!HA105/work!HE105),work!HA105/work!HE105,".")</f>
        <v>5.5620340990016265E-4</v>
      </c>
      <c r="FG105" s="27">
        <f>IF(ISNUMBER(work!HB105/work!HF105),work!HB105/work!HF105,".")</f>
        <v>2.791999311986155E-4</v>
      </c>
      <c r="FH105" s="27">
        <f>IF(ISNUMBER(work!HC105/work!HG105),work!HC105/work!HG105,".")</f>
        <v>6.7123080843516797E-4</v>
      </c>
      <c r="FI105" s="27">
        <f>IF(ISNUMBER((work!HA105+work!HB105)/(work!HE105+work!HF105)),(work!HA105+work!HB105)/(work!HE105+work!HF105),".")</f>
        <v>4.0921305560945878E-4</v>
      </c>
      <c r="FJ105" s="27">
        <f>IF(ISNUMBER(work!HH105/work!HL105),work!HH105/work!HL105,".")</f>
        <v>8.9089968976215094E-4</v>
      </c>
      <c r="FK105" s="27">
        <f>IF(ISNUMBER(work!HI105/work!HM105),work!HI105/work!HM105,".")</f>
        <v>1.7089705540281877E-3</v>
      </c>
      <c r="FL105" s="27">
        <f>IF(ISNUMBER(work!HJ105/work!HN105),work!HJ105/work!HN105,".")</f>
        <v>3.7431442474535775E-4</v>
      </c>
      <c r="FM105" s="27">
        <f>IF(ISNUMBER(work!HK105/work!HO105),work!HK105/work!HO105,".")</f>
        <v>1.1111533724162694E-3</v>
      </c>
      <c r="FN105" s="27">
        <f>IF(ISNUMBER((work!HI105+work!HJ105)/(work!HM105+work!HN105)),(work!HI105+work!HJ105)/(work!HM105+work!HN105),".")</f>
        <v>8.5381757140452188E-4</v>
      </c>
      <c r="FO105" s="27" t="s">
        <v>5007</v>
      </c>
      <c r="FP105" s="27" t="s">
        <v>5007</v>
      </c>
      <c r="FQ105" s="27" t="s">
        <v>5007</v>
      </c>
      <c r="FR105" s="27" t="s">
        <v>5007</v>
      </c>
      <c r="FS105" s="27" t="s">
        <v>5007</v>
      </c>
      <c r="FT105" s="27">
        <f>work!GM105</f>
        <v>5.9578975241625842E-4</v>
      </c>
      <c r="FU105" s="27">
        <f>work!GN105</f>
        <v>4.9281003132974933E-4</v>
      </c>
      <c r="FV105" s="27" t="str">
        <f>work!GO105</f>
        <v>.</v>
      </c>
      <c r="FW105" s="27" t="s">
        <v>5007</v>
      </c>
      <c r="FX105" s="27"/>
      <c r="FY105" s="27">
        <f t="shared" si="83"/>
        <v>7465.857</v>
      </c>
      <c r="FZ105">
        <f t="shared" si="62"/>
        <v>2121</v>
      </c>
      <c r="GA105">
        <f>work!HC105</f>
        <v>393</v>
      </c>
      <c r="GB105">
        <f>IF(ISNUMBER(work!HA105+work!HB105),work!HA105+work!HB105,".")</f>
        <v>1892</v>
      </c>
      <c r="GC105">
        <f>IF(ISNUMBER(work!HK105-work!HC105),work!HK105-work!HC105,".")</f>
        <v>536</v>
      </c>
      <c r="GD105">
        <f>IF(ISNUMBER(work!HI105+work!HJ105-work!HA105-work!HB105),(work!HI105+work!HJ105-work!HA105-work!HB105),".")</f>
        <v>2348</v>
      </c>
      <c r="GH105">
        <f>work!GQ105</f>
        <v>4500</v>
      </c>
      <c r="GI105">
        <f>work!GR105</f>
        <v>3800</v>
      </c>
      <c r="GJ105">
        <f>work!GZ105</f>
        <v>2285</v>
      </c>
      <c r="GK105">
        <f>work!HH105</f>
        <v>5169</v>
      </c>
      <c r="GL105">
        <f t="shared" si="84"/>
        <v>8885.6736563022441</v>
      </c>
      <c r="GM105" t="str">
        <f>IFERROR(VLOOKUP($F105,AREA_EM_ALLYEAR,Seq!B$1,FALSE),".")</f>
        <v>.</v>
      </c>
      <c r="GN105" t="str">
        <f>IFERROR(VLOOKUP($F105,AREA_EM_ALLYEAR,Seq!C$1,FALSE),".")</f>
        <v>.</v>
      </c>
      <c r="GO105" t="str">
        <f>IFERROR(VLOOKUP($F105,AREA_EM_ALLYEAR,Seq!D$1,FALSE),".")</f>
        <v>.</v>
      </c>
      <c r="GP105" t="str">
        <f>IFERROR(VLOOKUP($F105,AREA_EM_ALLYEAR,Seq!E$1,FALSE),".")</f>
        <v>.</v>
      </c>
      <c r="GQ105" t="str">
        <f>IFERROR(VLOOKUP($F105,AREA_EM_ALLYEAR,Seq!F$1,FALSE),".")</f>
        <v>.</v>
      </c>
      <c r="GR105" t="str">
        <f>IFERROR(VLOOKUP($F105,AREA_EM_ALLYEAR,Seq!G$1,FALSE),".")</f>
        <v>.</v>
      </c>
      <c r="GS105" t="str">
        <f>IFERROR(VLOOKUP($F105,AREA_EM_ALLYEAR,Seq!H$1,FALSE),".")</f>
        <v>.</v>
      </c>
      <c r="GT105" t="str">
        <f>IFERROR(VLOOKUP($F105,AREA_EM_ALLYEAR,Seq!I$1,FALSE),".")</f>
        <v>.</v>
      </c>
      <c r="GU105" t="str">
        <f>IFERROR(VLOOKUP($F105,AREA_EM_ALLYEAR,Seq!J$1,FALSE),".")</f>
        <v>.</v>
      </c>
      <c r="GV105" t="str">
        <f>IFERROR(VLOOKUP($F105,AREA_EM_ALLYEAR,Seq!K$1,FALSE),".")</f>
        <v>.</v>
      </c>
      <c r="GW105" t="str">
        <f>IFERROR(VLOOKUP($F105,AREA_EM_ALLYEAR,Seq!L$1,FALSE),".")</f>
        <v>.</v>
      </c>
      <c r="GX105" t="str">
        <f>IFERROR(VLOOKUP($F105,AREA_EM_ALLYEAR,Seq!M$1,FALSE),".")</f>
        <v>.</v>
      </c>
      <c r="GY105" t="str">
        <f>IFERROR(VLOOKUP($F105,AREA_EM_ALLYEAR,Seq!N$1,FALSE),".")</f>
        <v>.</v>
      </c>
      <c r="GZ105" t="str">
        <f>IFERROR(VLOOKUP($F105,AREA_EM_ALLYEAR,Seq!O$1,FALSE),".")</f>
        <v>.</v>
      </c>
      <c r="HA105" t="str">
        <f t="shared" si="63"/>
        <v>.</v>
      </c>
      <c r="HK105" s="139">
        <f>IFERROR(VLOOKUP(CONCATENATE($G105, ".SP.DYN.LE00.IN"),AREA_WB_6ATTRS,Seq!B$1,FALSE)-VLOOKUP("CHN.SP.DYN.LE00.IN",AREA_WB_6ATTRS,Seq!B$1,FALSE),".")</f>
        <v>5.4298536585365866</v>
      </c>
      <c r="HL105" s="139">
        <f>IFERROR(VLOOKUP(CONCATENATE($G105, ".SP.DYN.LE00.IN"),AREA_WB_6ATTRS,Seq!C$1,FALSE)-VLOOKUP("CHN.SP.DYN.LE00.IN",AREA_WB_6ATTRS,Seq!C$1,FALSE),".")</f>
        <v>5.4951219512195024</v>
      </c>
      <c r="HM105" s="139">
        <f>IFERROR(VLOOKUP(CONCATENATE($G105, ".SP.DYN.LE00.IN"),AREA_WB_6ATTRS,Seq!D$1,FALSE)-VLOOKUP("CHN.SP.DYN.LE00.IN",AREA_WB_6ATTRS,Seq!D$1,FALSE),".")</f>
        <v>5.3621707317073373</v>
      </c>
      <c r="HN105" s="139">
        <f>IFERROR(VLOOKUP(CONCATENATE($G105, ".SP.DYN.LE00.IN"),AREA_WB_6ATTRS,Seq!E$1,FALSE)-VLOOKUP("CHN.SP.DYN.LE00.IN",AREA_WB_6ATTRS,Seq!E$1,FALSE),".")</f>
        <v>5.1686829268292627</v>
      </c>
      <c r="HO105" s="139">
        <f>IFERROR(VLOOKUP(CONCATENATE($G105, ".SP.DYN.LE00.IN"),AREA_WB_6ATTRS,Seq!F$1,FALSE)-VLOOKUP("CHN.SP.DYN.LE00.IN",AREA_WB_6ATTRS,Seq!F$1,FALSE),".")</f>
        <v>5.4682926829268439</v>
      </c>
      <c r="HP105" s="139">
        <f>IFERROR(VLOOKUP(CONCATENATE($G105, ".SP.DYN.LE00.IN"),AREA_WB_6ATTRS,Seq!G$1,FALSE)-VLOOKUP("CHN.SP.DYN.LE00.IN",AREA_WB_6ATTRS,Seq!G$1,FALSE),".")</f>
        <v>5.4319756097560941</v>
      </c>
      <c r="HQ105" s="139">
        <f>IFERROR(VLOOKUP(CONCATENATE($G105, ".SP.DYN.LE00.IN"),AREA_WB_6ATTRS,Seq!H$1,FALSE)-VLOOKUP("CHN.SP.DYN.LE00.IN",AREA_WB_6ATTRS,Seq!H$1,FALSE),".")</f>
        <v>5.6634390243902288</v>
      </c>
      <c r="HR105" s="139">
        <f>IFERROR(VLOOKUP(CONCATENATE($G105, ".SP.DYN.LE00.IN"),AREA_WB_6ATTRS,Seq!I$1,FALSE)-VLOOKUP("CHN.SP.DYN.LE00.IN",AREA_WB_6ATTRS,Seq!I$1,FALSE),".")</f>
        <v>5.8719512195121837</v>
      </c>
      <c r="HS105" s="139">
        <f>IFERROR(VLOOKUP(CONCATENATE($G105, ".SP.DYN.LE00.IN"),AREA_WB_6ATTRS,Seq!J$1,FALSE)-VLOOKUP("CHN.SP.DYN.LE00.IN",AREA_WB_6ATTRS,Seq!J$1,FALSE),".")</f>
        <v>6.1170243902438983</v>
      </c>
      <c r="HT105" s="139">
        <f>IFERROR(VLOOKUP(CONCATENATE($G105, ".SP.DYN.LE00.IN"),AREA_WB_6ATTRS,Seq!K$1,FALSE)-VLOOKUP("CHN.SP.DYN.LE00.IN",AREA_WB_6ATTRS,Seq!K$1,FALSE),".")</f>
        <v>6.0011219512195026</v>
      </c>
      <c r="HU105" s="139">
        <f>IFERROR(VLOOKUP(CONCATENATE($G105, ".SP.DYN.LE00.IN"),AREA_WB_6ATTRS,Seq!L$1,FALSE)-VLOOKUP("CHN.SP.DYN.LE00.IN",AREA_WB_6ATTRS,Seq!L$1,FALSE),".")</f>
        <v>6.0702682926829254</v>
      </c>
      <c r="HV105" s="139">
        <f>IFERROR(VLOOKUP(CONCATENATE($G105, ".SP.DYN.LE00.IN"),AREA_WB_6ATTRS,Seq!M$1,FALSE)-VLOOKUP("CHN.SP.DYN.LE00.IN",AREA_WB_6ATTRS,Seq!M$1,FALSE),".")</f>
        <v>5.9037804878048661</v>
      </c>
      <c r="HW105" s="139">
        <f>IFERROR(VLOOKUP(CONCATENATE($G105, ".SP.DYN.LE00.IN"),AREA_WB_6ATTRS,Seq!N$1,FALSE)-VLOOKUP("CHN.SP.DYN.LE00.IN",AREA_WB_6ATTRS,Seq!N$1,FALSE),".")</f>
        <v>5.9935365853658595</v>
      </c>
      <c r="HX105" s="139">
        <f>IFERROR(VLOOKUP(CONCATENATE($G105, ".SP.DYN.LE00.IN"),AREA_WB_6ATTRS,Seq!O$1,FALSE)-VLOOKUP("CHN.SP.DYN.LE00.IN",AREA_WB_6ATTRS,Seq!O$1,FALSE),".")</f>
        <v>6.0517073170731521</v>
      </c>
      <c r="HY105" s="139">
        <f>IFERROR(VLOOKUP(CONCATENATE($G105, ".SP.DYN.LE00.IN"),AREA_WB_6ATTRS,Seq!P$1,FALSE)-VLOOKUP("CHN.SP.DYN.LE00.IN",AREA_WB_6ATTRS,Seq!P$1,FALSE),".")</f>
        <v>6.214146341463433</v>
      </c>
      <c r="HZ105" s="139">
        <f>IFERROR(VLOOKUP(CONCATENATE($G105, ".SP.DYN.LE00.IN"),AREA_WB_6ATTRS,Seq!Q$1,FALSE)-VLOOKUP("CHN.SP.DYN.LE00.IN",AREA_WB_6ATTRS,Seq!Q$1,FALSE),".")</f>
        <v>6.2908780487804847</v>
      </c>
      <c r="IA105" s="139">
        <f>IFERROR(VLOOKUP(CONCATENATE($G105, ".SP.DYN.LE00.IN"),AREA_WB_6ATTRS,Seq!R$1,FALSE)-VLOOKUP("CHN.SP.DYN.LE00.IN",AREA_WB_6ATTRS,Seq!R$1,FALSE),".")</f>
        <v>6.3846341463414689</v>
      </c>
      <c r="IB105" s="139">
        <f>IFERROR(VLOOKUP(CONCATENATE($G105, ".SP.DYN.LE00.IN"),AREA_WB_6ATTRS,Seq!S$1,FALSE)-VLOOKUP("CHN.SP.DYN.LE00.IN",AREA_WB_6ATTRS,Seq!S$1,FALSE),".")</f>
        <v>6.6212439024390193</v>
      </c>
      <c r="IC105" s="139">
        <f>IFERROR(VLOOKUP(CONCATENATE($G105, ".SP.DYN.LE00.IN"),AREA_WB_6ATTRS,Seq!T$1,FALSE)-VLOOKUP("CHN.SP.DYN.LE00.IN",AREA_WB_6ATTRS,Seq!T$1,FALSE),".")</f>
        <v>6.6460731707316967</v>
      </c>
      <c r="ID105" s="139">
        <f>IFERROR(VLOOKUP(CONCATENATE($G105, ".SP.DYN.LE00.IN"),AREA_WB_6ATTRS,Seq!U$1,FALSE)-VLOOKUP("CHN.SP.DYN.LE00.IN",AREA_WB_6ATTRS,Seq!U$1,FALSE),".")</f>
        <v>6.6922195121951091</v>
      </c>
      <c r="IE105" s="139">
        <f>IFERROR(VLOOKUP(CONCATENATE($G105, ".SP.DYN.LE00.IN"),AREA_WB_6ATTRS,Seq!V$1,FALSE)-VLOOKUP("CHN.SP.DYN.LE00.IN",AREA_WB_6ATTRS,Seq!V$1,FALSE),".")</f>
        <v>6.7851219512195087</v>
      </c>
      <c r="IF105" s="139">
        <f>IFERROR(VLOOKUP(CONCATENATE($G105, ".SP.DYN.LE00.IN"),AREA_WB_6ATTRS,Seq!W$1,FALSE)-VLOOKUP("CHN.SP.DYN.LE00.IN",AREA_WB_6ATTRS,Seq!W$1,FALSE),".")</f>
        <v>7.1212926829268213</v>
      </c>
      <c r="IG105" s="139">
        <f>IFERROR(VLOOKUP(CONCATENATE($G105, ".SP.DYN.LE00.IN"),AREA_WB_6ATTRS,Seq!X$1,FALSE)-VLOOKUP("CHN.SP.DYN.LE00.IN",AREA_WB_6ATTRS,Seq!X$1,FALSE),".")</f>
        <v>7.0986097560975878</v>
      </c>
      <c r="IH105" s="139">
        <f>IFERROR(VLOOKUP(CONCATENATE($G105, ".SP.DYN.LE00.IN"),AREA_WB_6ATTRS,Seq!Y$1,FALSE)-VLOOKUP("CHN.SP.DYN.LE00.IN",AREA_WB_6ATTRS,Seq!Y$1,FALSE),".")</f>
        <v>6.8668292682926904</v>
      </c>
      <c r="II105" s="139">
        <f>IFERROR(VLOOKUP(CONCATENATE($G105, ".SP.DYN.LE00.IN"),AREA_WB_6ATTRS,Seq!Z$1,FALSE)-VLOOKUP("CHN.SP.DYN.LE00.IN",AREA_WB_6ATTRS,Seq!Z$1,FALSE),".")</f>
        <v>7.2181463414634095</v>
      </c>
      <c r="IJ105" s="139">
        <f>IFERROR(VLOOKUP(CONCATENATE($G105, ".SP.DYN.LE00.IN"),AREA_WB_6ATTRS,Seq!AA$1,FALSE)-VLOOKUP("CHN.SP.DYN.LE00.IN",AREA_WB_6ATTRS,Seq!AA$1,FALSE),".")</f>
        <v>7.1603902439024409</v>
      </c>
      <c r="IK105" s="139">
        <f>IFERROR(VLOOKUP(CONCATENATE($G105, ".SP.DYN.LE00.IN"),AREA_WB_6ATTRS,Seq!AB$1,FALSE)-VLOOKUP("CHN.SP.DYN.LE00.IN",AREA_WB_6ATTRS,Seq!AB$1,FALSE),".")</f>
        <v>7.4419756097560992</v>
      </c>
      <c r="IL105" s="139">
        <f>IFERROR(VLOOKUP(CONCATENATE($G105, ".SP.DYN.LE00.IN"),AREA_WB_6ATTRS,Seq!AC$1,FALSE)-VLOOKUP("CHN.SP.DYN.LE00.IN",AREA_WB_6ATTRS,Seq!AC$1,FALSE),".")</f>
        <v>7.3703414634146469</v>
      </c>
      <c r="IM105" s="139">
        <f>IFERROR(VLOOKUP(CONCATENATE($G105, ".SP.DYN.LE00.IN"),AREA_WB_6ATTRS,Seq!AD$1,FALSE)-VLOOKUP("CHN.SP.DYN.LE00.IN",AREA_WB_6ATTRS,Seq!AD$1,FALSE),".")</f>
        <v>7.3988048780487929</v>
      </c>
      <c r="IN105" s="139">
        <f>IFERROR(VLOOKUP(CONCATENATE($G105, ".SP.DYN.LE00.IN"),AREA_WB_6ATTRS,Seq!AE$1,FALSE)-VLOOKUP("CHN.SP.DYN.LE00.IN",AREA_WB_6ATTRS,Seq!AE$1,FALSE),".")</f>
        <v>7.0264146341463487</v>
      </c>
      <c r="IO105" s="139">
        <f>IFERROR(VLOOKUP(CONCATENATE($G105, ".SP.DYN.LE00.IN"),AREA_WB_6ATTRS,Seq!AF$1,FALSE)-VLOOKUP("CHN.SP.DYN.LE00.IN",AREA_WB_6ATTRS,Seq!AF$1,FALSE),".")</f>
        <v>7.1098292682926854</v>
      </c>
      <c r="IP105" s="139" t="str">
        <f>IFERROR(VLOOKUP(CONCATENATE($G105, ".SP.DYN.LE00.IN"),AREA_WB_6ATTRS,Seq!AG$1,FALSE)-VLOOKUP("CHN.SP.DYN.LE00.IN",AREA_WB_6ATTRS,Seq!AG$1,FALSE),".")</f>
        <v>.</v>
      </c>
      <c r="IW105">
        <f>IFERROR(VLOOKUP(CONCATENATE($G105, ".SP.DYN.LE00.IN"),AREA_WB_6ATTRS,Seq!B$1,FALSE),".")</f>
        <v>72.423658536585378</v>
      </c>
      <c r="IX105">
        <f>IFERROR(VLOOKUP(CONCATENATE($G105, ".SP.DYN.LE00.IN"),AREA_WB_6ATTRS,Seq!C$1,FALSE),".")</f>
        <v>72.758048780487812</v>
      </c>
      <c r="IY105">
        <f>IFERROR(VLOOKUP(CONCATENATE($G105, ".SP.DYN.LE00.IN"),AREA_WB_6ATTRS,Seq!D$1,FALSE),".")</f>
        <v>72.89707317073173</v>
      </c>
      <c r="IZ105">
        <f>IFERROR(VLOOKUP(CONCATENATE($G105, ".SP.DYN.LE00.IN"),AREA_WB_6ATTRS,Seq!E$1,FALSE),".")</f>
        <v>72.968536585365854</v>
      </c>
      <c r="JA105">
        <f>IFERROR(VLOOKUP(CONCATENATE($G105, ".SP.DYN.LE00.IN"),AREA_WB_6ATTRS,Seq!F$1,FALSE),".")</f>
        <v>73.527560975609774</v>
      </c>
      <c r="JB105">
        <f>IFERROR(VLOOKUP(CONCATENATE($G105, ".SP.DYN.LE00.IN"),AREA_WB_6ATTRS,Seq!G$1,FALSE),".")</f>
        <v>73.745121951219517</v>
      </c>
      <c r="JC105">
        <f>IFERROR(VLOOKUP(CONCATENATE($G105, ".SP.DYN.LE00.IN"),AREA_WB_6ATTRS,Seq!H$1,FALSE),".")</f>
        <v>74.222926829268289</v>
      </c>
      <c r="JD105">
        <f>IFERROR(VLOOKUP(CONCATENATE($G105, ".SP.DYN.LE00.IN"),AREA_WB_6ATTRS,Seq!I$1,FALSE),".")</f>
        <v>74.669268292682929</v>
      </c>
      <c r="JE105">
        <f>IFERROR(VLOOKUP(CONCATENATE($G105, ".SP.DYN.LE00.IN"),AREA_WB_6ATTRS,Seq!J$1,FALSE),".")</f>
        <v>75.144146341463426</v>
      </c>
      <c r="JF105">
        <f>IFERROR(VLOOKUP(CONCATENATE($G105, ".SP.DYN.LE00.IN"),AREA_WB_6ATTRS,Seq!K$1,FALSE),".")</f>
        <v>75.248048780487807</v>
      </c>
      <c r="JG105">
        <f>IFERROR(VLOOKUP(CONCATENATE($G105, ".SP.DYN.LE00.IN"),AREA_WB_6ATTRS,Seq!L$1,FALSE),".")</f>
        <v>75.53</v>
      </c>
      <c r="JH105">
        <f>IFERROR(VLOOKUP(CONCATENATE($G105, ".SP.DYN.LE00.IN"),AREA_WB_6ATTRS,Seq!M$1,FALSE),".")</f>
        <v>75.567804878048776</v>
      </c>
      <c r="JI105">
        <f>IFERROR(VLOOKUP(CONCATENATE($G105, ".SP.DYN.LE00.IN"),AREA_WB_6ATTRS,Seq!N$1,FALSE),".")</f>
        <v>75.85536585365854</v>
      </c>
      <c r="JJ105">
        <f>IFERROR(VLOOKUP(CONCATENATE($G105, ".SP.DYN.LE00.IN"),AREA_WB_6ATTRS,Seq!O$1,FALSE),".")</f>
        <v>76.106341463414623</v>
      </c>
      <c r="JK105">
        <f>IFERROR(VLOOKUP(CONCATENATE($G105, ".SP.DYN.LE00.IN"),AREA_WB_6ATTRS,Seq!P$1,FALSE),".")</f>
        <v>76.457073170731732</v>
      </c>
      <c r="JL105">
        <f>IFERROR(VLOOKUP(CONCATENATE($G105, ".SP.DYN.LE00.IN"),AREA_WB_6ATTRS,Seq!Q$1,FALSE),".")</f>
        <v>76.715609756097564</v>
      </c>
      <c r="JM105">
        <f>IFERROR(VLOOKUP(CONCATENATE($G105, ".SP.DYN.LE00.IN"),AREA_WB_6ATTRS,Seq!R$1,FALSE),".")</f>
        <v>76.983658536585381</v>
      </c>
      <c r="JN105">
        <f>IFERROR(VLOOKUP(CONCATENATE($G105, ".SP.DYN.LE00.IN"),AREA_WB_6ATTRS,Seq!S$1,FALSE),".")</f>
        <v>77.387560975609759</v>
      </c>
      <c r="JO105">
        <f>IFERROR(VLOOKUP(CONCATENATE($G105, ".SP.DYN.LE00.IN"),AREA_WB_6ATTRS,Seq!T$1,FALSE),".")</f>
        <v>77.573170731707322</v>
      </c>
      <c r="JP105">
        <f>IFERROR(VLOOKUP(CONCATENATE($G105, ".SP.DYN.LE00.IN"),AREA_WB_6ATTRS,Seq!U$1,FALSE),".")</f>
        <v>77.775609756097566</v>
      </c>
      <c r="JQ105">
        <f>IFERROR(VLOOKUP(CONCATENATE($G105, ".SP.DYN.LE00.IN"),AREA_WB_6ATTRS,Seq!V$1,FALSE),".")</f>
        <v>78.026829268292687</v>
      </c>
      <c r="JR105">
        <f>IFERROR(VLOOKUP(CONCATENATE($G105, ".SP.DYN.LE00.IN"),AREA_WB_6ATTRS,Seq!W$1,FALSE),".")</f>
        <v>78.526829268292687</v>
      </c>
      <c r="JS105">
        <f>IFERROR(VLOOKUP(CONCATENATE($G105, ".SP.DYN.LE00.IN"),AREA_WB_6ATTRS,Seq!X$1,FALSE),".")</f>
        <v>78.678048780487828</v>
      </c>
      <c r="JT105">
        <f>IFERROR(VLOOKUP(CONCATENATE($G105, ".SP.DYN.LE00.IN"),AREA_WB_6ATTRS,Seq!Y$1,FALSE),".")</f>
        <v>78.631707317073179</v>
      </c>
      <c r="JU105">
        <f>IFERROR(VLOOKUP(CONCATENATE($G105, ".SP.DYN.LE00.IN"),AREA_WB_6ATTRS,Seq!Z$1,FALSE),".")</f>
        <v>79.180487804878055</v>
      </c>
      <c r="JV105">
        <f>IFERROR(VLOOKUP(CONCATENATE($G105, ".SP.DYN.LE00.IN"),AREA_WB_6ATTRS,Seq!AA$1,FALSE),".")</f>
        <v>79.331707317073182</v>
      </c>
      <c r="JW105">
        <f>IFERROR(VLOOKUP(CONCATENATE($G105, ".SP.DYN.LE00.IN"),AREA_WB_6ATTRS,Seq!AB$1,FALSE),".")</f>
        <v>79.831707317073182</v>
      </c>
      <c r="JX105">
        <f>IFERROR(VLOOKUP(CONCATENATE($G105, ".SP.DYN.LE00.IN"),AREA_WB_6ATTRS,Seq!AC$1,FALSE),".")</f>
        <v>79.982926829268308</v>
      </c>
      <c r="JY105">
        <f>IFERROR(VLOOKUP(CONCATENATE($G105, ".SP.DYN.LE00.IN"),AREA_WB_6ATTRS,Seq!AD$1,FALSE),".")</f>
        <v>80.234146341463429</v>
      </c>
      <c r="JZ105">
        <f>IFERROR(VLOOKUP(CONCATENATE($G105, ".SP.DYN.LE00.IN"),AREA_WB_6ATTRS,Seq!AE$1,FALSE),".")</f>
        <v>80.082926829268303</v>
      </c>
      <c r="KA105">
        <f>IFERROR(VLOOKUP(CONCATENATE($G105, ".SP.DYN.LE00.IN"),AREA_WB_6ATTRS,Seq!AF$1,FALSE),".")</f>
        <v>80.382926829268314</v>
      </c>
      <c r="KB105" t="str">
        <f>IFERROR(VLOOKUP(CONCATENATE($G105, ".SP.DYN.LE00.IN"),AREA_WB_6ATTRS,Seq!AG$1,FALSE),".")</f>
        <v>.</v>
      </c>
      <c r="KK105">
        <f t="shared" si="66"/>
        <v>19813</v>
      </c>
      <c r="KL105">
        <f t="shared" si="64"/>
        <v>332</v>
      </c>
      <c r="KM105">
        <f t="shared" si="67"/>
        <v>59195240.518348761</v>
      </c>
      <c r="KN105">
        <f t="shared" si="68"/>
        <v>-29724470.946263619</v>
      </c>
      <c r="KO105">
        <f t="shared" si="65"/>
        <v>5.6999999046325689E-2</v>
      </c>
      <c r="KP105">
        <f>work!HA105</f>
        <v>1207</v>
      </c>
      <c r="KQ105">
        <f>work!HB105</f>
        <v>685</v>
      </c>
      <c r="KR105">
        <f>work!HC105</f>
        <v>393</v>
      </c>
      <c r="KS105">
        <f>IF(ISNUMBER(work!HI105-work!HA105),work!HI105-work!HA105,".")</f>
        <v>1842</v>
      </c>
      <c r="KT105">
        <f>IF(ISNUMBER(work!HJ105-work!HB105),work!HJ105-work!HB105,".")</f>
        <v>506</v>
      </c>
      <c r="KU105">
        <f>IF(ISNUMBER(work!HK105-work!HC105),work!HK105-work!HC105,".")</f>
        <v>536</v>
      </c>
      <c r="KW105">
        <f>IFERROR(work!HR105/work!HV105,".")</f>
        <v>2.7353369522044221E-4</v>
      </c>
      <c r="KX105">
        <f>IFERROR(work!HS105/work!HW105,".")</f>
        <v>7.1133237416938814E-4</v>
      </c>
      <c r="KY105">
        <f>IFERROR(work!HT105/work!HX105,".")</f>
        <v>9.1505269065186216E-4</v>
      </c>
      <c r="KZ105">
        <f>IFERROR(work!HU105/work!HY105,".")</f>
        <v>1.0591080085859607E-3</v>
      </c>
    </row>
    <row r="106" spans="1:312">
      <c r="A106" s="24">
        <f t="shared" si="44"/>
        <v>106</v>
      </c>
      <c r="B106" s="24" t="str">
        <f t="shared" si="69"/>
        <v>Out</v>
      </c>
      <c r="C106" s="24" t="str">
        <f t="shared" si="70"/>
        <v>Out</v>
      </c>
      <c r="D106" s="24" t="str">
        <f t="shared" si="71"/>
        <v>Out67</v>
      </c>
      <c r="E106" s="25" t="s">
        <v>2510</v>
      </c>
      <c r="F106" s="26" t="str">
        <f t="shared" si="48"/>
        <v>Bulgaria</v>
      </c>
      <c r="G106" s="166" t="s">
        <v>1372</v>
      </c>
      <c r="H106" s="166" t="s">
        <v>5007</v>
      </c>
      <c r="I106" s="166" t="s">
        <v>5007</v>
      </c>
      <c r="J106" s="180" t="s">
        <v>5007</v>
      </c>
      <c r="K106" s="180" t="s">
        <v>5007</v>
      </c>
      <c r="L106" s="27">
        <f>IFERROR(VLOOKUP($F106,Area_FDI_84_96,Seq!B$1,FALSE),0)</f>
        <v>0</v>
      </c>
      <c r="M106" s="27">
        <f>IFERROR(VLOOKUP($F106,Area_FDI_84_96,Seq!C$1,FALSE),0)</f>
        <v>0</v>
      </c>
      <c r="N106" s="27">
        <f>IFERROR(VLOOKUP($F106,Area_FDI_84_96,Seq!D$1,FALSE),0)</f>
        <v>0</v>
      </c>
      <c r="O106" s="27">
        <f>IFERROR(VLOOKUP($F106,Area_FDI_84_96,Seq!E$1,FALSE),0)</f>
        <v>0</v>
      </c>
      <c r="P106" s="27">
        <f>IFERROR(VLOOKUP($F106,Area_FDI_84_96,Seq!F$1,FALSE),0)</f>
        <v>0</v>
      </c>
      <c r="Q106" s="27">
        <f>IFERROR(VLOOKUP($F106,Area_FDI_84_96,Seq!G$1,FALSE),0)</f>
        <v>0</v>
      </c>
      <c r="R106" s="27">
        <f>IFERROR(VLOOKUP($F106,Area_FDI_84_96,Seq!H$1,FALSE),0)</f>
        <v>0</v>
      </c>
      <c r="S106" s="27">
        <f>IFERROR(VLOOKUP($F106,Area_FDI_84_96,Seq!I$1,FALSE),0)</f>
        <v>0</v>
      </c>
      <c r="T106" s="27">
        <f>IFERROR(VALUE(VLOOKUP($E106,Area_FDI_92_95,Seq!B$1,FALSE)),0)</f>
        <v>0</v>
      </c>
      <c r="U106" s="27">
        <f>IFERROR(VALUE(VLOOKUP($E106,Area_FDI_92_95,Seq!C$1,FALSE)),0)</f>
        <v>28</v>
      </c>
      <c r="V106" s="27">
        <f>IFERROR(VALUE(VLOOKUP($E106,Area_FDI_92_95,Seq!D$1,FALSE)),0)</f>
        <v>11</v>
      </c>
      <c r="W106" s="27">
        <f>IFERROR(VALUE(VLOOKUP($E106,Area_FDI_92_95,Seq!E$1,FALSE)),0)</f>
        <v>28</v>
      </c>
      <c r="X106" s="27">
        <f>IFERROR(VALUE(VLOOKUP($E106,Area_FDI_96_99,Seq!B$1,FALSE)),0)</f>
        <v>309</v>
      </c>
      <c r="Y106" s="27">
        <f>IFERROR(VALUE(VLOOKUP($E106,Area_FDI_96_99,Seq!C$1,FALSE)),0)</f>
        <v>154</v>
      </c>
      <c r="Z106" s="27">
        <f>IFERROR(VALUE(VLOOKUP($E106,Area_FDI_96_99,Seq!D$1,FALSE)),0)</f>
        <v>171</v>
      </c>
      <c r="AA106" s="27">
        <f>IFERROR(VALUE(VLOOKUP($E106,Area_FDI_96_99,Seq!E$1,FALSE)),0)</f>
        <v>10</v>
      </c>
      <c r="AB106" s="27">
        <f t="shared" si="72"/>
        <v>381</v>
      </c>
      <c r="AC106" s="27">
        <f t="shared" si="73"/>
        <v>89</v>
      </c>
      <c r="AD106" s="27">
        <f t="shared" si="74"/>
        <v>214</v>
      </c>
      <c r="AE106" s="27">
        <f t="shared" si="75"/>
        <v>234</v>
      </c>
      <c r="AF106" s="27">
        <f t="shared" si="76"/>
        <v>577</v>
      </c>
      <c r="AG106" s="27">
        <f t="shared" si="77"/>
        <v>23</v>
      </c>
      <c r="AH106" s="27">
        <f t="shared" si="78"/>
        <v>311</v>
      </c>
      <c r="AI106" s="27">
        <f t="shared" si="79"/>
        <v>258</v>
      </c>
      <c r="AJ106" s="27">
        <f t="shared" si="80"/>
        <v>30</v>
      </c>
      <c r="AK106" s="27">
        <f t="shared" si="81"/>
        <v>380</v>
      </c>
      <c r="AL106" s="27">
        <f t="shared" si="82"/>
        <v>1837</v>
      </c>
      <c r="AM106" s="27"/>
      <c r="AN106" s="27"/>
      <c r="AO106" s="27"/>
      <c r="AP106" s="27"/>
      <c r="AQ106" s="27"/>
      <c r="AR106" s="27"/>
      <c r="AS106" s="27"/>
      <c r="AT106" s="27">
        <f>IFERROR(work!D106+work!AP106,".")</f>
        <v>19440541.646175917</v>
      </c>
      <c r="AU106" s="27">
        <f>IFERROR(work!E106+work!AQ106,".")</f>
        <v>20448012.375815276</v>
      </c>
      <c r="AV106" s="27">
        <f>IFERROR(work!F106+work!AR106,".")</f>
        <v>22227419.94763276</v>
      </c>
      <c r="AW106" s="27">
        <f>IFERROR(work!G106+work!AS106,".")</f>
        <v>24558280.534252789</v>
      </c>
      <c r="AX106" s="27">
        <f>IFERROR(work!H106+work!AT106,".")</f>
        <v>28140891.904984046</v>
      </c>
      <c r="AY106" s="27">
        <f>IFERROR(work!I106+work!AU106,".")</f>
        <v>31797552.158605829</v>
      </c>
      <c r="AZ106" s="27">
        <f>IFERROR(work!J106+work!AV106,".")</f>
        <v>34533672.824414589</v>
      </c>
      <c r="BA106" s="27">
        <f>IFERROR(work!K106+work!AW106,".")</f>
        <v>38461481.081001982</v>
      </c>
      <c r="BB106" s="27">
        <f>IFERROR(work!L106+work!AX106,".")</f>
        <v>42802321.634423338</v>
      </c>
      <c r="BC106" s="27">
        <f>IFERROR(work!M106+work!AY106,".")</f>
        <v>44434763.007953264</v>
      </c>
      <c r="BD106" s="27">
        <f>IFERROR(work!N106+work!AZ106,".")</f>
        <v>45916278.892468676</v>
      </c>
      <c r="BE106" s="27">
        <f>IFERROR(work!O106+work!BA106,".")</f>
        <v>49883585.510514706</v>
      </c>
      <c r="BF106" s="27">
        <f>IFERROR(work!P106+work!BB106,".")</f>
        <v>56680736.883746922</v>
      </c>
      <c r="BG106" s="27">
        <f>IFERROR(work!Q106+work!BC106,".")</f>
        <v>64424634.722048521</v>
      </c>
      <c r="BH106" s="27">
        <f>IFERROR(work!R106+work!BD106,".")</f>
        <v>72726830.409249678</v>
      </c>
      <c r="BI106" s="27">
        <f>IFERROR(work!S106+work!BE106,".")</f>
        <v>80554337.531180128</v>
      </c>
      <c r="BJ106" s="27">
        <f>IFERROR(work!T106+work!BF106,".")</f>
        <v>88366991.536716908</v>
      </c>
      <c r="BK106" s="27">
        <f>IFERROR(work!U106+work!BG106,".")</f>
        <v>96458091.496206835</v>
      </c>
      <c r="BL106" s="27">
        <f>IFERROR(work!V106+work!BH106,".")</f>
        <v>103948278.96501173</v>
      </c>
      <c r="BM106" s="27">
        <f>IFERROR(work!W106+work!BI106,".")</f>
        <v>111780889.14581965</v>
      </c>
      <c r="BN106" s="27">
        <f>IFERROR(work!X106+work!BJ106,".")</f>
        <v>121137848.0774868</v>
      </c>
      <c r="BO106" s="27">
        <f>IFERROR(work!Y106+work!BK106,".")</f>
        <v>131138758.20426768</v>
      </c>
      <c r="BP106" s="27">
        <f>IFERROR(work!Z106+work!BL106,".")</f>
        <v>143012583.32186845</v>
      </c>
      <c r="BQ106" s="27">
        <f>IFERROR(work!AA106+work!BM106,".")</f>
        <v>157250628.36217242</v>
      </c>
      <c r="BR106" s="27">
        <f>IFERROR(work!AB106+work!BN106,".")</f>
        <v>173083207.66011846</v>
      </c>
      <c r="BS106" s="27">
        <f>IFERROR(work!AC106+work!BO106,".")</f>
        <v>192563334.65686995</v>
      </c>
      <c r="BT106" s="27">
        <f>IFERROR(work!AD106+work!BP106,".")</f>
        <v>216915476.69840524</v>
      </c>
      <c r="BU106" s="27">
        <f>IFERROR(work!AE106+work!BQ106,".")</f>
        <v>247577444.89517969</v>
      </c>
      <c r="BV106" s="27">
        <f>IFERROR(work!AF106+work!BR106,".")</f>
        <v>271279934.64371389</v>
      </c>
      <c r="BW106" s="27">
        <f>IFERROR(work!AG106+work!BS106,".")</f>
        <v>295939488.11021799</v>
      </c>
      <c r="BX106" s="27">
        <f>IFERROR(work!AH106+work!BT106,".")</f>
        <v>326525494.53893328</v>
      </c>
      <c r="BY106" s="27">
        <f>IFERROR(work!AI106+work!BU106,".")</f>
        <v>356096888.86127222</v>
      </c>
      <c r="BZ106" s="27"/>
      <c r="CA106" s="27"/>
      <c r="CB106" s="27"/>
      <c r="CC106" s="27"/>
      <c r="CD106" s="27"/>
      <c r="CE106" s="27"/>
      <c r="CF106" s="27">
        <f>IFERROR(work!AP106-work!D106,".")</f>
        <v>-17147682.44154546</v>
      </c>
      <c r="CG106" s="27">
        <f>IFERROR(work!AQ106-work!E106,".")</f>
        <v>-18042799.364467625</v>
      </c>
      <c r="CH106" s="27">
        <f>IFERROR(work!AR106-work!F106,".")</f>
        <v>-19766055.661015905</v>
      </c>
      <c r="CI106" s="27">
        <f>IFERROR(work!AS106-work!G106,".")</f>
        <v>-22012483.915738735</v>
      </c>
      <c r="CJ106" s="27">
        <f>IFERROR(work!AT106-work!H106,".")</f>
        <v>-25508628.741406102</v>
      </c>
      <c r="CK106" s="27">
        <f>IFERROR(work!AU106-work!I106,".")</f>
        <v>-29094653.775046915</v>
      </c>
      <c r="CL106" s="27">
        <f>IFERROR(work!AV106-work!J106,".")</f>
        <v>-31717047.231399633</v>
      </c>
      <c r="CM106" s="27">
        <f>IFERROR(work!AW106-work!K106,".")</f>
        <v>-35474322.5012867</v>
      </c>
      <c r="CN106" s="27">
        <f>IFERROR(work!AX106-work!L106,".")</f>
        <v>-39488227.752663948</v>
      </c>
      <c r="CO106" s="27">
        <f>IFERROR(work!AY106-work!M106,".")</f>
        <v>-41229698.904004745</v>
      </c>
      <c r="CP106" s="27">
        <f>IFERROR(work!AZ106-work!N106,".")</f>
        <v>-43003432.572143704</v>
      </c>
      <c r="CQ106" s="27">
        <f>IFERROR(work!BA106-work!O106,".")</f>
        <v>-47216739.408841982</v>
      </c>
      <c r="CR106" s="27">
        <f>IFERROR(work!BB106-work!P106,".")</f>
        <v>-54207834.17415832</v>
      </c>
      <c r="CS106" s="27">
        <f>IFERROR(work!BC106-work!Q106,".")</f>
        <v>-61988336.283963636</v>
      </c>
      <c r="CT106" s="27">
        <f>IFERROR(work!BD106-work!R106,".")</f>
        <v>-70246239.798549905</v>
      </c>
      <c r="CU106" s="27">
        <f>IFERROR(work!BE106-work!S106,".")</f>
        <v>-78002797.329269573</v>
      </c>
      <c r="CV106" s="27">
        <f>IFERROR(work!BF106-work!T106,".")</f>
        <v>-86045856.809777915</v>
      </c>
      <c r="CW106" s="27">
        <f>IFERROR(work!BG106-work!U106,".")</f>
        <v>-94175151.746512011</v>
      </c>
      <c r="CX106" s="27">
        <f>IFERROR(work!BH106-work!V106,".")</f>
        <v>-101554357.2506393</v>
      </c>
      <c r="CY106" s="27">
        <f>IFERROR(work!BI106-work!W106,".")</f>
        <v>-109339947.42222084</v>
      </c>
      <c r="CZ106" s="27">
        <f>IFERROR(work!BJ106-work!X106,".")</f>
        <v>-118557138.76226906</v>
      </c>
      <c r="DA106" s="27">
        <f>IFERROR(work!BK106-work!Y106,".")</f>
        <v>-128450912.54318789</v>
      </c>
      <c r="DB106" s="27">
        <f>IFERROR(work!BL106-work!Z106,".")</f>
        <v>-140199747.46360555</v>
      </c>
      <c r="DC106" s="27">
        <f>IFERROR(work!BM106-work!AA106,".")</f>
        <v>-154282935.50184858</v>
      </c>
      <c r="DD106" s="27">
        <f>IFERROR(work!BN106-work!AB106,".")</f>
        <v>-169915246.1541701</v>
      </c>
      <c r="DE106" s="27">
        <f>IFERROR(work!BO106-work!AC106,".")</f>
        <v>-189193944.43843281</v>
      </c>
      <c r="DF106" s="27">
        <f>IFERROR(work!BP106-work!AD106,".")</f>
        <v>-213324976.84199938</v>
      </c>
      <c r="DG106" s="27">
        <f>IFERROR(work!BQ106-work!AE106,".")</f>
        <v>-243757153.04796386</v>
      </c>
      <c r="DH106" s="27">
        <f>IFERROR(work!BR106-work!AF106,".")</f>
        <v>-267222784.70197064</v>
      </c>
      <c r="DI106" s="27">
        <f>IFERROR(work!BS106-work!AG106,".")</f>
        <v>-292105481.41527063</v>
      </c>
      <c r="DJ106" s="27">
        <f>IFERROR(work!BT106-work!AH106,".")</f>
        <v>-322676151.81720614</v>
      </c>
      <c r="DK106" s="27">
        <f>IFERROR(work!BU106-work!AI106,".")</f>
        <v>-352182107.31327569</v>
      </c>
      <c r="DL106" s="27"/>
      <c r="DM106" s="27"/>
      <c r="DN106" s="27"/>
      <c r="DO106" s="27"/>
      <c r="DP106" s="27"/>
      <c r="DQ106" s="27"/>
      <c r="DR106" s="27"/>
      <c r="DS106" s="27">
        <f>IFERROR(work!DO106-work!CC106,".")</f>
        <v>0.17100000381469727</v>
      </c>
      <c r="DT106" s="27">
        <f>IFERROR(work!DP106-work!CD106,".")</f>
        <v>0.17000000381469726</v>
      </c>
      <c r="DU106" s="27">
        <f>IFERROR(work!DQ106-work!CE106,".")</f>
        <v>0.17000000381469726</v>
      </c>
      <c r="DV106" s="27">
        <f>IFERROR(work!DR106-work!CF106,".")</f>
        <v>0.16900000381469726</v>
      </c>
      <c r="DW106" s="27">
        <f>IFERROR(work!DS106-work!CG106,".")</f>
        <v>0.16900000381469726</v>
      </c>
      <c r="DX106" s="27">
        <f>IFERROR(work!DT106-work!CH106,".")</f>
        <v>0.16800000381469726</v>
      </c>
      <c r="DY106" s="27">
        <f>IFERROR(work!DU106-work!CI106,".")</f>
        <v>0.16700000381469726</v>
      </c>
      <c r="DZ106" s="27">
        <f>IFERROR(work!DV106-work!CJ106,".")</f>
        <v>0.16600000381469726</v>
      </c>
      <c r="EA106" s="27">
        <f>IFERROR(work!DW106-work!CK106,".")</f>
        <v>0.16500000381469726</v>
      </c>
      <c r="EB106" s="27">
        <f>IFERROR(work!DX106-work!CL106,".")</f>
        <v>0.16400000381469726</v>
      </c>
      <c r="EC106" s="27">
        <f>IFERROR(work!DY106-work!CM106,".")</f>
        <v>0.16200000381469726</v>
      </c>
      <c r="ED106" s="27">
        <f>IFERROR(work!DZ106-work!CN106,".")</f>
        <v>0.16000000381469726</v>
      </c>
      <c r="EE106" s="27">
        <f>IFERROR(work!EA106-work!CO106,".")</f>
        <v>0.15900000381469725</v>
      </c>
      <c r="EF106" s="27">
        <f>IFERROR(work!EB106-work!CP106,".")</f>
        <v>0.15499999618530275</v>
      </c>
      <c r="EG106" s="27">
        <f>IFERROR(work!EC106-work!CQ106,".")</f>
        <v>0.16199999237060547</v>
      </c>
      <c r="EH106" s="27">
        <f>IFERROR(work!ED106-work!CR106,".")</f>
        <v>0.16499999237060547</v>
      </c>
      <c r="EI106" s="27">
        <f>IFERROR(work!EE106-work!CS106,".")</f>
        <v>0.16500000381469726</v>
      </c>
      <c r="EJ106" s="27">
        <f>IFERROR(work!EF106-work!CT106,".")</f>
        <v>0.16499999237060547</v>
      </c>
      <c r="EK106" s="27">
        <f>IFERROR(work!EG106-work!CU106,".")</f>
        <v>0.17399999618530274</v>
      </c>
      <c r="EL106" s="27">
        <f>IFERROR(work!EH106-work!CV106,".")</f>
        <v>0.17099999618530273</v>
      </c>
      <c r="EM106" s="27">
        <f>IFERROR(work!EI106-work!CW106,".")</f>
        <v>0.16799999618530273</v>
      </c>
      <c r="EN106" s="27">
        <f>IFERROR(work!EJ106-work!CX106,".")</f>
        <v>0.19300000762939454</v>
      </c>
      <c r="EO106" s="27">
        <f>IFERROR(work!EK106-work!CY106,".")</f>
        <v>0.18699999618530272</v>
      </c>
      <c r="EP106" s="27">
        <f>IFERROR(work!EL106-work!CZ106,".")</f>
        <v>0.18899999618530272</v>
      </c>
      <c r="EQ106" s="27">
        <f>IFERROR(work!EM106-work!DA106,".")</f>
        <v>0.18800000762939451</v>
      </c>
      <c r="ER106" s="27">
        <f>IFERROR(work!EN106-work!DB106,".")</f>
        <v>0.18900000381469728</v>
      </c>
      <c r="ES106" s="27">
        <f>IFERROR(work!EO106-work!DC106,".")</f>
        <v>0.18600000762939453</v>
      </c>
      <c r="ET106" s="27">
        <f>IFERROR(work!EP106-work!DD106,".")</f>
        <v>0.18299999237060546</v>
      </c>
      <c r="EU106" s="27">
        <f>IFERROR(work!EQ106-work!DE106,".")</f>
        <v>0.18300000381469728</v>
      </c>
      <c r="EV106" s="27">
        <f>IFERROR(work!ER106-work!DF106,".")</f>
        <v>0.18499999237060544</v>
      </c>
      <c r="EW106" s="27">
        <f>IFERROR(work!ES106-work!DG106,".")</f>
        <v>0.18400000381469728</v>
      </c>
      <c r="EX106" s="27">
        <f>IFERROR(work!ET106-work!DH106,".")</f>
        <v>0.18000000381469727</v>
      </c>
      <c r="EY106" s="27"/>
      <c r="EZ106" s="27"/>
      <c r="FA106" s="27"/>
      <c r="FB106" s="27"/>
      <c r="FC106" s="27"/>
      <c r="FD106" s="27"/>
      <c r="FE106" s="27" t="str">
        <f>IF(ISNUMBER(work!GZ106/work!HD106),work!GZ106/work!HD106,".")</f>
        <v>.</v>
      </c>
      <c r="FF106" s="27" t="str">
        <f>IF(ISNUMBER(work!HA106/work!HE106),work!HA106/work!HE106,".")</f>
        <v>.</v>
      </c>
      <c r="FG106" s="27" t="str">
        <f>IF(ISNUMBER(work!HB106/work!HF106),work!HB106/work!HF106,".")</f>
        <v>.</v>
      </c>
      <c r="FH106" s="27" t="str">
        <f>IF(ISNUMBER(work!HC106/work!HG106),work!HC106/work!HG106,".")</f>
        <v>.</v>
      </c>
      <c r="FI106" s="27" t="str">
        <f>IF(ISNUMBER((work!HA106+work!HB106)/(work!HE106+work!HF106)),(work!HA106+work!HB106)/(work!HE106+work!HF106),".")</f>
        <v>.</v>
      </c>
      <c r="FJ106" s="27" t="str">
        <f>IF(ISNUMBER(work!HH106/work!HL106),work!HH106/work!HL106,".")</f>
        <v>.</v>
      </c>
      <c r="FK106" s="27" t="str">
        <f>IF(ISNUMBER(work!HI106/work!HM106),work!HI106/work!HM106,".")</f>
        <v>.</v>
      </c>
      <c r="FL106" s="27" t="str">
        <f>IF(ISNUMBER(work!HJ106/work!HN106),work!HJ106/work!HN106,".")</f>
        <v>.</v>
      </c>
      <c r="FM106" s="27" t="str">
        <f>IF(ISNUMBER(work!HK106/work!HO106),work!HK106/work!HO106,".")</f>
        <v>.</v>
      </c>
      <c r="FN106" s="27" t="str">
        <f>IF(ISNUMBER((work!HI106+work!HJ106)/(work!HM106+work!HN106)),(work!HI106+work!HJ106)/(work!HM106+work!HN106),".")</f>
        <v>.</v>
      </c>
      <c r="FO106" s="27" t="s">
        <v>5007</v>
      </c>
      <c r="FP106" s="27" t="s">
        <v>5007</v>
      </c>
      <c r="FQ106" s="27" t="s">
        <v>5007</v>
      </c>
      <c r="FR106" s="27" t="s">
        <v>5007</v>
      </c>
      <c r="FS106" s="27" t="s">
        <v>5007</v>
      </c>
      <c r="FT106" s="27">
        <f>work!GM106</f>
        <v>2.8210336267208305E-6</v>
      </c>
      <c r="FU106" s="27" t="str">
        <f>work!GN106</f>
        <v>.</v>
      </c>
      <c r="FV106" s="27">
        <f>work!GO106</f>
        <v>1.2406947890818859E-3</v>
      </c>
      <c r="FW106" s="27" t="s">
        <v>5007</v>
      </c>
      <c r="FX106" s="27"/>
      <c r="FY106" s="27">
        <f t="shared" si="83"/>
        <v>7359.15</v>
      </c>
      <c r="FZ106">
        <f t="shared" si="62"/>
        <v>381</v>
      </c>
      <c r="GA106" t="str">
        <f>work!HC106</f>
        <v>.</v>
      </c>
      <c r="GB106" t="str">
        <f>IF(ISNUMBER(work!HA106+work!HB106),work!HA106+work!HB106,".")</f>
        <v>.</v>
      </c>
      <c r="GC106" t="str">
        <f>IF(ISNUMBER(work!HK106-work!HC106),work!HK106-work!HC106,".")</f>
        <v>.</v>
      </c>
      <c r="GD106" t="str">
        <f>IF(ISNUMBER(work!HI106+work!HJ106-work!HA106-work!HB106),(work!HI106+work!HJ106-work!HA106-work!HB106),".")</f>
        <v>.</v>
      </c>
      <c r="GH106">
        <f>work!GQ106</f>
        <v>25</v>
      </c>
      <c r="GI106" t="str">
        <f>work!GR106</f>
        <v>.</v>
      </c>
      <c r="GJ106" t="str">
        <f>work!GZ106</f>
        <v>.</v>
      </c>
      <c r="GK106" t="str">
        <f>work!HH106</f>
        <v>.</v>
      </c>
      <c r="GL106">
        <f t="shared" si="84"/>
        <v>0</v>
      </c>
      <c r="GM106" t="str">
        <f>IFERROR(VLOOKUP($F106,AREA_EM_ALLYEAR,Seq!B$1,FALSE),".")</f>
        <v>.</v>
      </c>
      <c r="GN106" t="str">
        <f>IFERROR(VLOOKUP($F106,AREA_EM_ALLYEAR,Seq!C$1,FALSE),".")</f>
        <v>.</v>
      </c>
      <c r="GO106" t="str">
        <f>IFERROR(VLOOKUP($F106,AREA_EM_ALLYEAR,Seq!D$1,FALSE),".")</f>
        <v>.</v>
      </c>
      <c r="GP106" t="str">
        <f>IFERROR(VLOOKUP($F106,AREA_EM_ALLYEAR,Seq!E$1,FALSE),".")</f>
        <v>.</v>
      </c>
      <c r="GQ106" t="str">
        <f>IFERROR(VLOOKUP($F106,AREA_EM_ALLYEAR,Seq!F$1,FALSE),".")</f>
        <v>.</v>
      </c>
      <c r="GR106" t="str">
        <f>IFERROR(VLOOKUP($F106,AREA_EM_ALLYEAR,Seq!G$1,FALSE),".")</f>
        <v>.</v>
      </c>
      <c r="GS106" t="str">
        <f>IFERROR(VLOOKUP($F106,AREA_EM_ALLYEAR,Seq!H$1,FALSE),".")</f>
        <v>.</v>
      </c>
      <c r="GT106" t="str">
        <f>IFERROR(VLOOKUP($F106,AREA_EM_ALLYEAR,Seq!I$1,FALSE),".")</f>
        <v>.</v>
      </c>
      <c r="GU106" t="str">
        <f>IFERROR(VLOOKUP($F106,AREA_EM_ALLYEAR,Seq!J$1,FALSE),".")</f>
        <v>.</v>
      </c>
      <c r="GV106" t="str">
        <f>IFERROR(VLOOKUP($F106,AREA_EM_ALLYEAR,Seq!K$1,FALSE),".")</f>
        <v>.</v>
      </c>
      <c r="GW106" t="str">
        <f>IFERROR(VLOOKUP($F106,AREA_EM_ALLYEAR,Seq!L$1,FALSE),".")</f>
        <v>.</v>
      </c>
      <c r="GX106" t="str">
        <f>IFERROR(VLOOKUP($F106,AREA_EM_ALLYEAR,Seq!M$1,FALSE),".")</f>
        <v>.</v>
      </c>
      <c r="GY106" t="str">
        <f>IFERROR(VLOOKUP($F106,AREA_EM_ALLYEAR,Seq!N$1,FALSE),".")</f>
        <v>.</v>
      </c>
      <c r="GZ106" t="str">
        <f>IFERROR(VLOOKUP($F106,AREA_EM_ALLYEAR,Seq!O$1,FALSE),".")</f>
        <v>.</v>
      </c>
      <c r="HA106" t="str">
        <f t="shared" si="63"/>
        <v>.</v>
      </c>
      <c r="HK106" s="139">
        <f>IFERROR(VLOOKUP(CONCATENATE($G106, ".SP.DYN.LE00.IN"),AREA_WB_6ATTRS,Seq!B$1,FALSE)-VLOOKUP("CHN.SP.DYN.LE00.IN",AREA_WB_6ATTRS,Seq!B$1,FALSE),".")</f>
        <v>4.1637560975609631</v>
      </c>
      <c r="HL106" s="139">
        <f>IFERROR(VLOOKUP(CONCATENATE($G106, ".SP.DYN.LE00.IN"),AREA_WB_6ATTRS,Seq!C$1,FALSE)-VLOOKUP("CHN.SP.DYN.LE00.IN",AREA_WB_6ATTRS,Seq!C$1,FALSE),".")</f>
        <v>4.3090243902439056</v>
      </c>
      <c r="HM106" s="139">
        <f>IFERROR(VLOOKUP(CONCATENATE($G106, ".SP.DYN.LE00.IN"),AREA_WB_6ATTRS,Seq!D$1,FALSE)-VLOOKUP("CHN.SP.DYN.LE00.IN",AREA_WB_6ATTRS,Seq!D$1,FALSE),".")</f>
        <v>3.6511951219512326</v>
      </c>
      <c r="HN106" s="139">
        <f>IFERROR(VLOOKUP(CONCATENATE($G106, ".SP.DYN.LE00.IN"),AREA_WB_6ATTRS,Seq!E$1,FALSE)-VLOOKUP("CHN.SP.DYN.LE00.IN",AREA_WB_6ATTRS,Seq!E$1,FALSE),".")</f>
        <v>3.5864878048780469</v>
      </c>
      <c r="HO106" s="139">
        <f>IFERROR(VLOOKUP(CONCATENATE($G106, ".SP.DYN.LE00.IN"),AREA_WB_6ATTRS,Seq!F$1,FALSE)-VLOOKUP("CHN.SP.DYN.LE00.IN",AREA_WB_6ATTRS,Seq!F$1,FALSE),".")</f>
        <v>3.4404878048780461</v>
      </c>
      <c r="HP106" s="139">
        <f>IFERROR(VLOOKUP(CONCATENATE($G106, ".SP.DYN.LE00.IN"),AREA_WB_6ATTRS,Seq!G$1,FALSE)-VLOOKUP("CHN.SP.DYN.LE00.IN",AREA_WB_6ATTRS,Seq!G$1,FALSE),".")</f>
        <v>2.9149024390243738</v>
      </c>
      <c r="HQ106" s="139">
        <f>IFERROR(VLOOKUP(CONCATENATE($G106, ".SP.DYN.LE00.IN"),AREA_WB_6ATTRS,Seq!H$1,FALSE)-VLOOKUP("CHN.SP.DYN.LE00.IN",AREA_WB_6ATTRS,Seq!H$1,FALSE),".")</f>
        <v>3.1712439024390164</v>
      </c>
      <c r="HR106" s="139">
        <f>IFERROR(VLOOKUP(CONCATENATE($G106, ".SP.DYN.LE00.IN"),AREA_WB_6ATTRS,Seq!I$1,FALSE)-VLOOKUP("CHN.SP.DYN.LE00.IN",AREA_WB_6ATTRS,Seq!I$1,FALSE),".")</f>
        <v>2.7295121951219414</v>
      </c>
      <c r="HS106" s="139">
        <f>IFERROR(VLOOKUP(CONCATENATE($G106, ".SP.DYN.LE00.IN"),AREA_WB_6ATTRS,Seq!J$1,FALSE)-VLOOKUP("CHN.SP.DYN.LE00.IN",AREA_WB_6ATTRS,Seq!J$1,FALSE),".")</f>
        <v>2.5772682926829162</v>
      </c>
      <c r="HT106" s="139">
        <f>IFERROR(VLOOKUP(CONCATENATE($G106, ".SP.DYN.LE00.IN"),AREA_WB_6ATTRS,Seq!K$1,FALSE)-VLOOKUP("CHN.SP.DYN.LE00.IN",AREA_WB_6ATTRS,Seq!K$1,FALSE),".")</f>
        <v>2.4755121951219508</v>
      </c>
      <c r="HU106" s="139">
        <f>IFERROR(VLOOKUP(CONCATENATE($G106, ".SP.DYN.LE00.IN"),AREA_WB_6ATTRS,Seq!L$1,FALSE)-VLOOKUP("CHN.SP.DYN.LE00.IN",AREA_WB_6ATTRS,Seq!L$1,FALSE),".")</f>
        <v>2.1817317073170841</v>
      </c>
      <c r="HV106" s="139">
        <f>IFERROR(VLOOKUP(CONCATENATE($G106, ".SP.DYN.LE00.IN"),AREA_WB_6ATTRS,Seq!M$1,FALSE)-VLOOKUP("CHN.SP.DYN.LE00.IN",AREA_WB_6ATTRS,Seq!M$1,FALSE),".")</f>
        <v>1.8969512195121894</v>
      </c>
      <c r="HW106" s="139">
        <f>IFERROR(VLOOKUP(CONCATENATE($G106, ".SP.DYN.LE00.IN"),AREA_WB_6ATTRS,Seq!N$1,FALSE)-VLOOKUP("CHN.SP.DYN.LE00.IN",AREA_WB_6ATTRS,Seq!N$1,FALSE),".")</f>
        <v>1.6325609756097634</v>
      </c>
      <c r="HX106" s="139">
        <f>IFERROR(VLOOKUP(CONCATENATE($G106, ".SP.DYN.LE00.IN"),AREA_WB_6ATTRS,Seq!O$1,FALSE)-VLOOKUP("CHN.SP.DYN.LE00.IN",AREA_WB_6ATTRS,Seq!O$1,FALSE),".")</f>
        <v>1.2921951219512238</v>
      </c>
      <c r="HY106" s="139">
        <f>IFERROR(VLOOKUP(CONCATENATE($G106, ".SP.DYN.LE00.IN"),AREA_WB_6ATTRS,Seq!P$1,FALSE)-VLOOKUP("CHN.SP.DYN.LE00.IN",AREA_WB_6ATTRS,Seq!P$1,FALSE),".")</f>
        <v>0.965853658536588</v>
      </c>
      <c r="HZ106" s="139">
        <f>IFERROR(VLOOKUP(CONCATENATE($G106, ".SP.DYN.LE00.IN"),AREA_WB_6ATTRS,Seq!Q$1,FALSE)-VLOOKUP("CHN.SP.DYN.LE00.IN",AREA_WB_6ATTRS,Seq!Q$1,FALSE),".")</f>
        <v>0.62868292682927063</v>
      </c>
      <c r="IA106" s="139">
        <f>IFERROR(VLOOKUP(CONCATENATE($G106, ".SP.DYN.LE00.IN"),AREA_WB_6ATTRS,Seq!R$1,FALSE)-VLOOKUP("CHN.SP.DYN.LE00.IN",AREA_WB_6ATTRS,Seq!R$1,FALSE),".")</f>
        <v>0.29829268292681377</v>
      </c>
      <c r="IB106" s="139">
        <f>IFERROR(VLOOKUP(CONCATENATE($G106, ".SP.DYN.LE00.IN"),AREA_WB_6ATTRS,Seq!S$1,FALSE)-VLOOKUP("CHN.SP.DYN.LE00.IN",AREA_WB_6ATTRS,Seq!S$1,FALSE),".")</f>
        <v>-0.41509756097559602</v>
      </c>
      <c r="IC106" s="139">
        <f>IFERROR(VLOOKUP(CONCATENATE($G106, ".SP.DYN.LE00.IN"),AREA_WB_6ATTRS,Seq!T$1,FALSE)-VLOOKUP("CHN.SP.DYN.LE00.IN",AREA_WB_6ATTRS,Seq!T$1,FALSE),".")</f>
        <v>0.13387804878048826</v>
      </c>
      <c r="ID106" s="139">
        <f>IFERROR(VLOOKUP(CONCATENATE($G106, ".SP.DYN.LE00.IN"),AREA_WB_6ATTRS,Seq!U$1,FALSE)-VLOOKUP("CHN.SP.DYN.LE00.IN",AREA_WB_6ATTRS,Seq!U$1,FALSE),".")</f>
        <v>0.32880487804877134</v>
      </c>
      <c r="IE106" s="139">
        <f>IFERROR(VLOOKUP(CONCATENATE($G106, ".SP.DYN.LE00.IN"),AREA_WB_6ATTRS,Seq!V$1,FALSE)-VLOOKUP("CHN.SP.DYN.LE00.IN",AREA_WB_6ATTRS,Seq!V$1,FALSE),".")</f>
        <v>0.42170731707317088</v>
      </c>
      <c r="IF106" s="139">
        <f>IFERROR(VLOOKUP(CONCATENATE($G106, ".SP.DYN.LE00.IN"),AREA_WB_6ATTRS,Seq!W$1,FALSE)-VLOOKUP("CHN.SP.DYN.LE00.IN",AREA_WB_6ATTRS,Seq!W$1,FALSE),".")</f>
        <v>0.36275609756097538</v>
      </c>
      <c r="IG106" s="139">
        <f>IFERROR(VLOOKUP(CONCATENATE($G106, ".SP.DYN.LE00.IN"),AREA_WB_6ATTRS,Seq!X$1,FALSE)-VLOOKUP("CHN.SP.DYN.LE00.IN",AREA_WB_6ATTRS,Seq!X$1,FALSE),".")</f>
        <v>0.28641463414633961</v>
      </c>
      <c r="IH106" s="139">
        <f>IFERROR(VLOOKUP(CONCATENATE($G106, ".SP.DYN.LE00.IN"),AREA_WB_6ATTRS,Seq!Y$1,FALSE)-VLOOKUP("CHN.SP.DYN.LE00.IN",AREA_WB_6ATTRS,Seq!Y$1,FALSE),".")</f>
        <v>0.30097560975610804</v>
      </c>
      <c r="II106" s="139">
        <f>IFERROR(VLOOKUP(CONCATENATE($G106, ".SP.DYN.LE00.IN"),AREA_WB_6ATTRS,Seq!Z$1,FALSE)-VLOOKUP("CHN.SP.DYN.LE00.IN",AREA_WB_6ATTRS,Seq!Z$1,FALSE),".")</f>
        <v>0.60107317073169497</v>
      </c>
      <c r="IJ106" s="139">
        <f>IFERROR(VLOOKUP(CONCATENATE($G106, ".SP.DYN.LE00.IN"),AREA_WB_6ATTRS,Seq!AA$1,FALSE)-VLOOKUP("CHN.SP.DYN.LE00.IN",AREA_WB_6ATTRS,Seq!AA$1,FALSE),".")</f>
        <v>0.38965853658535821</v>
      </c>
      <c r="IK106" s="139">
        <f>IFERROR(VLOOKUP(CONCATENATE($G106, ".SP.DYN.LE00.IN"),AREA_WB_6ATTRS,Seq!AB$1,FALSE)-VLOOKUP("CHN.SP.DYN.LE00.IN",AREA_WB_6ATTRS,Seq!AB$1,FALSE),".")</f>
        <v>0.22246341463413444</v>
      </c>
      <c r="IL106" s="139">
        <f>IFERROR(VLOOKUP(CONCATENATE($G106, ".SP.DYN.LE00.IN"),AREA_WB_6ATTRS,Seq!AC$1,FALSE)-VLOOKUP("CHN.SP.DYN.LE00.IN",AREA_WB_6ATTRS,Seq!AC$1,FALSE),".")</f>
        <v>5.0829268292687857E-2</v>
      </c>
      <c r="IM106" s="139">
        <f>IFERROR(VLOOKUP(CONCATENATE($G106, ".SP.DYN.LE00.IN"),AREA_WB_6ATTRS,Seq!AD$1,FALSE)-VLOOKUP("CHN.SP.DYN.LE00.IN",AREA_WB_6ATTRS,Seq!AD$1,FALSE),".")</f>
        <v>0.12807317073171021</v>
      </c>
      <c r="IN106" s="139">
        <f>IFERROR(VLOOKUP(CONCATENATE($G106, ".SP.DYN.LE00.IN"),AREA_WB_6ATTRS,Seq!AE$1,FALSE)-VLOOKUP("CHN.SP.DYN.LE00.IN",AREA_WB_6ATTRS,Seq!AE$1,FALSE),".")</f>
        <v>0.35568292682927449</v>
      </c>
      <c r="IO106" s="139">
        <f>IFERROR(VLOOKUP(CONCATENATE($G106, ".SP.DYN.LE00.IN"),AREA_WB_6ATTRS,Seq!AF$1,FALSE)-VLOOKUP("CHN.SP.DYN.LE00.IN",AREA_WB_6ATTRS,Seq!AF$1,FALSE),".")</f>
        <v>0.23909756097559409</v>
      </c>
      <c r="IP106" s="139" t="str">
        <f>IFERROR(VLOOKUP(CONCATENATE($G106, ".SP.DYN.LE00.IN"),AREA_WB_6ATTRS,Seq!AG$1,FALSE)-VLOOKUP("CHN.SP.DYN.LE00.IN",AREA_WB_6ATTRS,Seq!AG$1,FALSE),".")</f>
        <v>.</v>
      </c>
      <c r="IW106">
        <f>IFERROR(VLOOKUP(CONCATENATE($G106, ".SP.DYN.LE00.IN"),AREA_WB_6ATTRS,Seq!B$1,FALSE),".")</f>
        <v>71.157560975609755</v>
      </c>
      <c r="IX106">
        <f>IFERROR(VLOOKUP(CONCATENATE($G106, ".SP.DYN.LE00.IN"),AREA_WB_6ATTRS,Seq!C$1,FALSE),".")</f>
        <v>71.571951219512215</v>
      </c>
      <c r="IY106">
        <f>IFERROR(VLOOKUP(CONCATENATE($G106, ".SP.DYN.LE00.IN"),AREA_WB_6ATTRS,Seq!D$1,FALSE),".")</f>
        <v>71.186097560975625</v>
      </c>
      <c r="IZ106">
        <f>IFERROR(VLOOKUP(CONCATENATE($G106, ".SP.DYN.LE00.IN"),AREA_WB_6ATTRS,Seq!E$1,FALSE),".")</f>
        <v>71.386341463414638</v>
      </c>
      <c r="JA106">
        <f>IFERROR(VLOOKUP(CONCATENATE($G106, ".SP.DYN.LE00.IN"),AREA_WB_6ATTRS,Seq!F$1,FALSE),".")</f>
        <v>71.499756097560976</v>
      </c>
      <c r="JB106">
        <f>IFERROR(VLOOKUP(CONCATENATE($G106, ".SP.DYN.LE00.IN"),AREA_WB_6ATTRS,Seq!G$1,FALSE),".")</f>
        <v>71.228048780487796</v>
      </c>
      <c r="JC106">
        <f>IFERROR(VLOOKUP(CONCATENATE($G106, ".SP.DYN.LE00.IN"),AREA_WB_6ATTRS,Seq!H$1,FALSE),".")</f>
        <v>71.730731707317076</v>
      </c>
      <c r="JD106">
        <f>IFERROR(VLOOKUP(CONCATENATE($G106, ".SP.DYN.LE00.IN"),AREA_WB_6ATTRS,Seq!I$1,FALSE),".")</f>
        <v>71.526829268292687</v>
      </c>
      <c r="JE106">
        <f>IFERROR(VLOOKUP(CONCATENATE($G106, ".SP.DYN.LE00.IN"),AREA_WB_6ATTRS,Seq!J$1,FALSE),".")</f>
        <v>71.604390243902444</v>
      </c>
      <c r="JF106">
        <f>IFERROR(VLOOKUP(CONCATENATE($G106, ".SP.DYN.LE00.IN"),AREA_WB_6ATTRS,Seq!K$1,FALSE),".")</f>
        <v>71.722439024390255</v>
      </c>
      <c r="JG106">
        <f>IFERROR(VLOOKUP(CONCATENATE($G106, ".SP.DYN.LE00.IN"),AREA_WB_6ATTRS,Seq!L$1,FALSE),".")</f>
        <v>71.64146341463416</v>
      </c>
      <c r="JH106">
        <f>IFERROR(VLOOKUP(CONCATENATE($G106, ".SP.DYN.LE00.IN"),AREA_WB_6ATTRS,Seq!M$1,FALSE),".")</f>
        <v>71.560975609756099</v>
      </c>
      <c r="JI106">
        <f>IFERROR(VLOOKUP(CONCATENATE($G106, ".SP.DYN.LE00.IN"),AREA_WB_6ATTRS,Seq!N$1,FALSE),".")</f>
        <v>71.494390243902444</v>
      </c>
      <c r="JJ106">
        <f>IFERROR(VLOOKUP(CONCATENATE($G106, ".SP.DYN.LE00.IN"),AREA_WB_6ATTRS,Seq!O$1,FALSE),".")</f>
        <v>71.346829268292694</v>
      </c>
      <c r="JK106">
        <f>IFERROR(VLOOKUP(CONCATENATE($G106, ".SP.DYN.LE00.IN"),AREA_WB_6ATTRS,Seq!P$1,FALSE),".")</f>
        <v>71.208780487804887</v>
      </c>
      <c r="JL106">
        <f>IFERROR(VLOOKUP(CONCATENATE($G106, ".SP.DYN.LE00.IN"),AREA_WB_6ATTRS,Seq!Q$1,FALSE),".")</f>
        <v>71.05341463414635</v>
      </c>
      <c r="JM106">
        <f>IFERROR(VLOOKUP(CONCATENATE($G106, ".SP.DYN.LE00.IN"),AREA_WB_6ATTRS,Seq!R$1,FALSE),".")</f>
        <v>70.897317073170726</v>
      </c>
      <c r="JN106">
        <f>IFERROR(VLOOKUP(CONCATENATE($G106, ".SP.DYN.LE00.IN"),AREA_WB_6ATTRS,Seq!S$1,FALSE),".")</f>
        <v>70.351219512195144</v>
      </c>
      <c r="JO106">
        <f>IFERROR(VLOOKUP(CONCATENATE($G106, ".SP.DYN.LE00.IN"),AREA_WB_6ATTRS,Seq!T$1,FALSE),".")</f>
        <v>71.060975609756113</v>
      </c>
      <c r="JP106">
        <f>IFERROR(VLOOKUP(CONCATENATE($G106, ".SP.DYN.LE00.IN"),AREA_WB_6ATTRS,Seq!U$1,FALSE),".")</f>
        <v>71.412195121951228</v>
      </c>
      <c r="JQ106">
        <f>IFERROR(VLOOKUP(CONCATENATE($G106, ".SP.DYN.LE00.IN"),AREA_WB_6ATTRS,Seq!V$1,FALSE),".")</f>
        <v>71.663414634146349</v>
      </c>
      <c r="JR106">
        <f>IFERROR(VLOOKUP(CONCATENATE($G106, ".SP.DYN.LE00.IN"),AREA_WB_6ATTRS,Seq!W$1,FALSE),".")</f>
        <v>71.768292682926841</v>
      </c>
      <c r="JS106">
        <f>IFERROR(VLOOKUP(CONCATENATE($G106, ".SP.DYN.LE00.IN"),AREA_WB_6ATTRS,Seq!X$1,FALSE),".")</f>
        <v>71.865853658536579</v>
      </c>
      <c r="JT106">
        <f>IFERROR(VLOOKUP(CONCATENATE($G106, ".SP.DYN.LE00.IN"),AREA_WB_6ATTRS,Seq!Y$1,FALSE),".")</f>
        <v>72.065853658536597</v>
      </c>
      <c r="JU106">
        <f>IFERROR(VLOOKUP(CONCATENATE($G106, ".SP.DYN.LE00.IN"),AREA_WB_6ATTRS,Seq!Z$1,FALSE),".")</f>
        <v>72.563414634146341</v>
      </c>
      <c r="JV106">
        <f>IFERROR(VLOOKUP(CONCATENATE($G106, ".SP.DYN.LE00.IN"),AREA_WB_6ATTRS,Seq!AA$1,FALSE),".")</f>
        <v>72.560975609756099</v>
      </c>
      <c r="JW106">
        <f>IFERROR(VLOOKUP(CONCATENATE($G106, ".SP.DYN.LE00.IN"),AREA_WB_6ATTRS,Seq!AB$1,FALSE),".")</f>
        <v>72.612195121951217</v>
      </c>
      <c r="JX106">
        <f>IFERROR(VLOOKUP(CONCATENATE($G106, ".SP.DYN.LE00.IN"),AREA_WB_6ATTRS,Seq!AC$1,FALSE),".")</f>
        <v>72.663414634146349</v>
      </c>
      <c r="JY106">
        <f>IFERROR(VLOOKUP(CONCATENATE($G106, ".SP.DYN.LE00.IN"),AREA_WB_6ATTRS,Seq!AD$1,FALSE),".")</f>
        <v>72.963414634146346</v>
      </c>
      <c r="JZ106">
        <f>IFERROR(VLOOKUP(CONCATENATE($G106, ".SP.DYN.LE00.IN"),AREA_WB_6ATTRS,Seq!AE$1,FALSE),".")</f>
        <v>73.412195121951228</v>
      </c>
      <c r="KA106">
        <f>IFERROR(VLOOKUP(CONCATENATE($G106, ".SP.DYN.LE00.IN"),AREA_WB_6ATTRS,Seq!AF$1,FALSE),".")</f>
        <v>73.512195121951223</v>
      </c>
      <c r="KB106" t="str">
        <f>IFERROR(VLOOKUP(CONCATENATE($G106, ".SP.DYN.LE00.IN"),AREA_WB_6ATTRS,Seq!AG$1,FALSE),".")</f>
        <v>.</v>
      </c>
      <c r="KK106">
        <f t="shared" si="66"/>
        <v>1092</v>
      </c>
      <c r="KL106">
        <f t="shared" si="64"/>
        <v>0</v>
      </c>
      <c r="KM106">
        <f t="shared" si="67"/>
        <v>45916278.892468676</v>
      </c>
      <c r="KN106">
        <f t="shared" si="68"/>
        <v>-43003432.572143704</v>
      </c>
      <c r="KO106">
        <f t="shared" si="65"/>
        <v>0.16200000381469726</v>
      </c>
      <c r="KP106" t="str">
        <f>work!HA106</f>
        <v>.</v>
      </c>
      <c r="KQ106" t="str">
        <f>work!HB106</f>
        <v>.</v>
      </c>
      <c r="KR106" t="str">
        <f>work!HC106</f>
        <v>.</v>
      </c>
      <c r="KS106" t="str">
        <f>IF(ISNUMBER(work!HI106-work!HA106),work!HI106-work!HA106,".")</f>
        <v>.</v>
      </c>
      <c r="KT106" t="str">
        <f>IF(ISNUMBER(work!HJ106-work!HB106),work!HJ106-work!HB106,".")</f>
        <v>.</v>
      </c>
      <c r="KU106" t="str">
        <f>IF(ISNUMBER(work!HK106-work!HC106),work!HK106-work!HC106,".")</f>
        <v>.</v>
      </c>
      <c r="KW106">
        <f>IFERROR(work!HR106/work!HV106,".")</f>
        <v>2.9338749717896637E-5</v>
      </c>
      <c r="KX106">
        <f>IFERROR(work!HS106/work!HW106,".")</f>
        <v>2.9479238357421427E-5</v>
      </c>
      <c r="KY106">
        <f>IFERROR(work!HT106/work!HX106,".")</f>
        <v>1.4838709677419355E-4</v>
      </c>
      <c r="KZ106">
        <f>IFERROR(work!HU106/work!HY106,".")</f>
        <v>0</v>
      </c>
    </row>
    <row r="107" spans="1:312">
      <c r="A107" s="24">
        <f t="shared" si="44"/>
        <v>107</v>
      </c>
      <c r="B107" s="24" t="str">
        <f t="shared" si="69"/>
        <v>InEM90</v>
      </c>
      <c r="C107" s="24" t="str">
        <f t="shared" si="70"/>
        <v>InOECD90</v>
      </c>
      <c r="D107" s="24" t="str">
        <f t="shared" si="71"/>
        <v>In67</v>
      </c>
      <c r="E107" s="25" t="s">
        <v>2512</v>
      </c>
      <c r="F107" s="26" t="str">
        <f t="shared" si="48"/>
        <v>Finland</v>
      </c>
      <c r="G107" s="166" t="s">
        <v>1416</v>
      </c>
      <c r="H107" s="166" t="s">
        <v>5007</v>
      </c>
      <c r="I107" s="166" t="s">
        <v>5007</v>
      </c>
      <c r="J107" s="180" t="s">
        <v>5007</v>
      </c>
      <c r="K107" s="180" t="s">
        <v>5007</v>
      </c>
      <c r="L107" s="27">
        <f>IFERROR(VLOOKUP($F107,Area_FDI_84_96,Seq!B$1,FALSE),0)</f>
        <v>0</v>
      </c>
      <c r="M107" s="27">
        <f>IFERROR(VLOOKUP($F107,Area_FDI_84_96,Seq!C$1,FALSE),0)</f>
        <v>0</v>
      </c>
      <c r="N107" s="27">
        <f>IFERROR(VLOOKUP($F107,Area_FDI_84_96,Seq!D$1,FALSE),0)</f>
        <v>591</v>
      </c>
      <c r="O107" s="27">
        <f>IFERROR(VLOOKUP($F107,Area_FDI_84_96,Seq!E$1,FALSE),0)</f>
        <v>0</v>
      </c>
      <c r="P107" s="27">
        <f>IFERROR(VLOOKUP($F107,Area_FDI_84_96,Seq!F$1,FALSE),0)</f>
        <v>1034</v>
      </c>
      <c r="Q107" s="27">
        <f>IFERROR(VLOOKUP($F107,Area_FDI_84_96,Seq!G$1,FALSE),0)</f>
        <v>1126</v>
      </c>
      <c r="R107" s="27">
        <f>IFERROR(VLOOKUP($F107,Area_FDI_84_96,Seq!H$1,FALSE),0)</f>
        <v>150</v>
      </c>
      <c r="S107" s="27">
        <f>IFERROR(VLOOKUP($F107,Area_FDI_84_96,Seq!I$1,FALSE),0)</f>
        <v>0</v>
      </c>
      <c r="T107" s="27">
        <f>IFERROR(VALUE(VLOOKUP($E107,Area_FDI_92_95,Seq!B$1,FALSE)),0)</f>
        <v>16</v>
      </c>
      <c r="U107" s="27">
        <f>IFERROR(VALUE(VLOOKUP($E107,Area_FDI_92_95,Seq!C$1,FALSE)),0)</f>
        <v>51</v>
      </c>
      <c r="V107" s="27">
        <f>IFERROR(VALUE(VLOOKUP($E107,Area_FDI_92_95,Seq!D$1,FALSE)),0)</f>
        <v>118</v>
      </c>
      <c r="W107" s="27">
        <f>IFERROR(VALUE(VLOOKUP($E107,Area_FDI_92_95,Seq!E$1,FALSE)),0)</f>
        <v>486</v>
      </c>
      <c r="X107" s="27">
        <f>IFERROR(VALUE(VLOOKUP($E107,Area_FDI_96_99,Seq!B$1,FALSE)),0)</f>
        <v>710</v>
      </c>
      <c r="Y107" s="27">
        <f>IFERROR(VALUE(VLOOKUP($E107,Area_FDI_96_99,Seq!C$1,FALSE)),0)</f>
        <v>495</v>
      </c>
      <c r="Z107" s="27">
        <f>IFERROR(VALUE(VLOOKUP($E107,Area_FDI_96_99,Seq!D$1,FALSE)),0)</f>
        <v>3930</v>
      </c>
      <c r="AA107" s="27">
        <f>IFERROR(VALUE(VLOOKUP($E107,Area_FDI_96_99,Seq!E$1,FALSE)),0)</f>
        <v>6765</v>
      </c>
      <c r="AB107" s="27">
        <f t="shared" si="72"/>
        <v>5983</v>
      </c>
      <c r="AC107" s="27">
        <f t="shared" si="73"/>
        <v>7371</v>
      </c>
      <c r="AD107" s="27">
        <f t="shared" si="74"/>
        <v>6465</v>
      </c>
      <c r="AE107" s="27">
        <f t="shared" si="75"/>
        <v>3239</v>
      </c>
      <c r="AF107" s="27">
        <f t="shared" si="76"/>
        <v>2801</v>
      </c>
      <c r="AG107" s="27">
        <f t="shared" si="77"/>
        <v>2172</v>
      </c>
      <c r="AH107" s="27">
        <f t="shared" si="78"/>
        <v>5544</v>
      </c>
      <c r="AI107" s="27">
        <f t="shared" si="79"/>
        <v>5589</v>
      </c>
      <c r="AJ107" s="27">
        <f t="shared" si="80"/>
        <v>5410</v>
      </c>
      <c r="AK107" s="27">
        <f t="shared" si="81"/>
        <v>5294</v>
      </c>
      <c r="AL107" s="27">
        <f t="shared" si="82"/>
        <v>6452</v>
      </c>
      <c r="AM107" s="27"/>
      <c r="AN107" s="27"/>
      <c r="AO107" s="27"/>
      <c r="AP107" s="27"/>
      <c r="AQ107" s="27"/>
      <c r="AR107" s="27"/>
      <c r="AS107" s="27"/>
      <c r="AT107" s="27">
        <f>IFERROR(work!D107+work!AP107,".")</f>
        <v>25641633.694864925</v>
      </c>
      <c r="AU107" s="27">
        <f>IFERROR(work!E107+work!AQ107,".")</f>
        <v>26687454.884329766</v>
      </c>
      <c r="AV107" s="27">
        <f>IFERROR(work!F107+work!AR107,".")</f>
        <v>28665707.769314196</v>
      </c>
      <c r="AW107" s="27">
        <f>IFERROR(work!G107+work!AS107,".")</f>
        <v>31186248.265165284</v>
      </c>
      <c r="AX107" s="27">
        <f>IFERROR(work!H107+work!AT107,".")</f>
        <v>34971157.964617588</v>
      </c>
      <c r="AY107" s="27">
        <f>IFERROR(work!I107+work!AU107,".")</f>
        <v>38861525.852398515</v>
      </c>
      <c r="AZ107" s="27">
        <f>IFERROR(work!J107+work!AV107,".")</f>
        <v>41763097.267634399</v>
      </c>
      <c r="BA107" s="27">
        <f>IFERROR(work!K107+work!AW107,".")</f>
        <v>45907094.715411887</v>
      </c>
      <c r="BB107" s="27">
        <f>IFERROR(work!L107+work!AX107,".")</f>
        <v>50551207.990024194</v>
      </c>
      <c r="BC107" s="27">
        <f>IFERROR(work!M107+work!AY107,".")</f>
        <v>52715776.192758068</v>
      </c>
      <c r="BD107" s="27">
        <f>IFERROR(work!N107+work!AZ107,".")</f>
        <v>54393336.476732209</v>
      </c>
      <c r="BE107" s="27">
        <f>IFERROR(work!O107+work!BA107,".")</f>
        <v>57887641.729993433</v>
      </c>
      <c r="BF107" s="27">
        <f>IFERROR(work!P107+work!BB107,".")</f>
        <v>64456354.812166184</v>
      </c>
      <c r="BG107" s="27">
        <f>IFERROR(work!Q107+work!BC107,".")</f>
        <v>72145494.163407773</v>
      </c>
      <c r="BH107" s="27">
        <f>IFERROR(work!R107+work!BD107,".")</f>
        <v>80752151.466531068</v>
      </c>
      <c r="BI107" s="27">
        <f>IFERROR(work!S107+work!BE107,".")</f>
        <v>88911329.545574039</v>
      </c>
      <c r="BJ107" s="27">
        <f>IFERROR(work!T107+work!BF107,".")</f>
        <v>97183022.662283704</v>
      </c>
      <c r="BK107" s="27">
        <f>IFERROR(work!U107+work!BG107,".")</f>
        <v>105912346.69967157</v>
      </c>
      <c r="BL107" s="27">
        <f>IFERROR(work!V107+work!BH107,".")</f>
        <v>113880118.5500588</v>
      </c>
      <c r="BM107" s="27">
        <f>IFERROR(work!W107+work!BI107,".")</f>
        <v>122124173.58160639</v>
      </c>
      <c r="BN107" s="27">
        <f>IFERROR(work!X107+work!BJ107,".")</f>
        <v>132026874.29328866</v>
      </c>
      <c r="BO107" s="27">
        <f>IFERROR(work!Y107+work!BK107,".")</f>
        <v>142252362.55264801</v>
      </c>
      <c r="BP107" s="27">
        <f>IFERROR(work!Z107+work!BL107,".")</f>
        <v>154292179.76531854</v>
      </c>
      <c r="BQ107" s="27">
        <f>IFERROR(work!AA107+work!BM107,".")</f>
        <v>168708093.89073539</v>
      </c>
      <c r="BR107" s="27">
        <f>IFERROR(work!AB107+work!BN107,".")</f>
        <v>184974351.28525373</v>
      </c>
      <c r="BS107" s="27">
        <f>IFERROR(work!AC107+work!BO107,".")</f>
        <v>204746706.61969855</v>
      </c>
      <c r="BT107" s="27">
        <f>IFERROR(work!AD107+work!BP107,".")</f>
        <v>229599957.74495816</v>
      </c>
      <c r="BU107" s="27">
        <f>IFERROR(work!AE107+work!BQ107,".")</f>
        <v>260919556.2039285</v>
      </c>
      <c r="BV107" s="27">
        <f>IFERROR(work!AF107+work!BR107,".")</f>
        <v>284548393.024602</v>
      </c>
      <c r="BW107" s="27">
        <f>IFERROR(work!AG107+work!BS107,".")</f>
        <v>308041556.07286036</v>
      </c>
      <c r="BX107" s="27">
        <f>IFERROR(work!AH107+work!BT107,".")</f>
        <v>339143019.6033507</v>
      </c>
      <c r="BY107" s="27">
        <f>IFERROR(work!AI107+work!BU107,".")</f>
        <v>369096841.00232834</v>
      </c>
      <c r="BZ107" s="27"/>
      <c r="CA107" s="27"/>
      <c r="CB107" s="27"/>
      <c r="CC107" s="27"/>
      <c r="CD107" s="27"/>
      <c r="CE107" s="27"/>
      <c r="CF107" s="27">
        <f>IFERROR(work!AP107-work!D107,".")</f>
        <v>-10946590.392856453</v>
      </c>
      <c r="CG107" s="27">
        <f>IFERROR(work!AQ107-work!E107,".")</f>
        <v>-11803356.855953135</v>
      </c>
      <c r="CH107" s="27">
        <f>IFERROR(work!AR107-work!F107,".")</f>
        <v>-13327767.839334469</v>
      </c>
      <c r="CI107" s="27">
        <f>IFERROR(work!AS107-work!G107,".")</f>
        <v>-15384516.18482624</v>
      </c>
      <c r="CJ107" s="27">
        <f>IFERROR(work!AT107-work!H107,".")</f>
        <v>-18678362.68177256</v>
      </c>
      <c r="CK107" s="27">
        <f>IFERROR(work!AU107-work!I107,".")</f>
        <v>-22030680.081254233</v>
      </c>
      <c r="CL107" s="27">
        <f>IFERROR(work!AV107-work!J107,".")</f>
        <v>-24487622.788179822</v>
      </c>
      <c r="CM107" s="27">
        <f>IFERROR(work!AW107-work!K107,".")</f>
        <v>-28028708.866876796</v>
      </c>
      <c r="CN107" s="27">
        <f>IFERROR(work!AX107-work!L107,".")</f>
        <v>-31739341.397063088</v>
      </c>
      <c r="CO107" s="27">
        <f>IFERROR(work!AY107-work!M107,".")</f>
        <v>-32948685.719199937</v>
      </c>
      <c r="CP107" s="27">
        <f>IFERROR(work!AZ107-work!N107,".")</f>
        <v>-34526374.98788017</v>
      </c>
      <c r="CQ107" s="27">
        <f>IFERROR(work!BA107-work!O107,".")</f>
        <v>-39212683.189363256</v>
      </c>
      <c r="CR107" s="27">
        <f>IFERROR(work!BB107-work!P107,".")</f>
        <v>-46432216.245739058</v>
      </c>
      <c r="CS107" s="27">
        <f>IFERROR(work!BC107-work!Q107,".")</f>
        <v>-54267476.842604384</v>
      </c>
      <c r="CT107" s="27">
        <f>IFERROR(work!BD107-work!R107,".")</f>
        <v>-62220918.741268508</v>
      </c>
      <c r="CU107" s="27">
        <f>IFERROR(work!BE107-work!S107,".")</f>
        <v>-69645805.314875662</v>
      </c>
      <c r="CV107" s="27">
        <f>IFERROR(work!BF107-work!T107,".")</f>
        <v>-77229825.68421112</v>
      </c>
      <c r="CW107" s="27">
        <f>IFERROR(work!BG107-work!U107,".")</f>
        <v>-84720896.543047279</v>
      </c>
      <c r="CX107" s="27">
        <f>IFERROR(work!BH107-work!V107,".")</f>
        <v>-91622517.665592238</v>
      </c>
      <c r="CY107" s="27">
        <f>IFERROR(work!BI107-work!W107,".")</f>
        <v>-98996662.986434102</v>
      </c>
      <c r="CZ107" s="27">
        <f>IFERROR(work!BJ107-work!X107,".")</f>
        <v>-107668112.5464672</v>
      </c>
      <c r="DA107" s="27">
        <f>IFERROR(work!BK107-work!Y107,".")</f>
        <v>-117337308.19480757</v>
      </c>
      <c r="DB107" s="27">
        <f>IFERROR(work!BL107-work!Z107,".")</f>
        <v>-128920151.02015546</v>
      </c>
      <c r="DC107" s="27">
        <f>IFERROR(work!BM107-work!AA107,".")</f>
        <v>-142825469.97328562</v>
      </c>
      <c r="DD107" s="27">
        <f>IFERROR(work!BN107-work!AB107,".")</f>
        <v>-158024102.52903482</v>
      </c>
      <c r="DE107" s="27">
        <f>IFERROR(work!BO107-work!AC107,".")</f>
        <v>-177010572.47560421</v>
      </c>
      <c r="DF107" s="27">
        <f>IFERROR(work!BP107-work!AD107,".")</f>
        <v>-200640495.79544646</v>
      </c>
      <c r="DG107" s="27">
        <f>IFERROR(work!BQ107-work!AE107,".")</f>
        <v>-230415041.73921505</v>
      </c>
      <c r="DH107" s="27">
        <f>IFERROR(work!BR107-work!AF107,".")</f>
        <v>-253954326.32108256</v>
      </c>
      <c r="DI107" s="27">
        <f>IFERROR(work!BS107-work!AG107,".")</f>
        <v>-280003413.45262825</v>
      </c>
      <c r="DJ107" s="27">
        <f>IFERROR(work!BT107-work!AH107,".")</f>
        <v>-310058626.75278872</v>
      </c>
      <c r="DK107" s="27">
        <f>IFERROR(work!BU107-work!AI107,".")</f>
        <v>-339182155.17221957</v>
      </c>
      <c r="DL107" s="27"/>
      <c r="DM107" s="27"/>
      <c r="DN107" s="27"/>
      <c r="DO107" s="27"/>
      <c r="DP107" s="27"/>
      <c r="DQ107" s="27"/>
      <c r="DR107" s="27"/>
      <c r="DS107" s="27">
        <f>IFERROR(work!DO107-work!CC107,".")</f>
        <v>0.21200000762939453</v>
      </c>
      <c r="DT107" s="27">
        <f>IFERROR(work!DP107-work!CD107,".")</f>
        <v>0.21100000762939453</v>
      </c>
      <c r="DU107" s="27">
        <f>IFERROR(work!DQ107-work!CE107,".")</f>
        <v>0.21100000762939453</v>
      </c>
      <c r="DV107" s="27">
        <f>IFERROR(work!DR107-work!CF107,".")</f>
        <v>0.21000000762939453</v>
      </c>
      <c r="DW107" s="27">
        <f>IFERROR(work!DS107-work!CG107,".")</f>
        <v>0.21000000762939453</v>
      </c>
      <c r="DX107" s="27">
        <f>IFERROR(work!DT107-work!CH107,".")</f>
        <v>0.20900000762939452</v>
      </c>
      <c r="DY107" s="27">
        <f>IFERROR(work!DU107-work!CI107,".")</f>
        <v>0.20800000762939452</v>
      </c>
      <c r="DZ107" s="27">
        <f>IFERROR(work!DV107-work!CJ107,".")</f>
        <v>0.20700000762939452</v>
      </c>
      <c r="EA107" s="27">
        <f>IFERROR(work!DW107-work!CK107,".")</f>
        <v>0.20600000762939452</v>
      </c>
      <c r="EB107" s="27">
        <f>IFERROR(work!DX107-work!CL107,".")</f>
        <v>0.20500000762939452</v>
      </c>
      <c r="EC107" s="27">
        <f>IFERROR(work!DY107-work!CM107,".")</f>
        <v>0.20300000762939452</v>
      </c>
      <c r="ED107" s="27">
        <f>IFERROR(work!DZ107-work!CN107,".")</f>
        <v>0.20100000762939452</v>
      </c>
      <c r="EE107" s="27">
        <f>IFERROR(work!EA107-work!CO107,".")</f>
        <v>0.20000000762939452</v>
      </c>
      <c r="EF107" s="27">
        <f>IFERROR(work!EB107-work!CP107,".")</f>
        <v>0.19800000762939454</v>
      </c>
      <c r="EG107" s="27">
        <f>IFERROR(work!EC107-work!CQ107,".")</f>
        <v>0.19600000762939454</v>
      </c>
      <c r="EH107" s="27">
        <f>IFERROR(work!ED107-work!CR107,".")</f>
        <v>0.19400000762939454</v>
      </c>
      <c r="EI107" s="27">
        <f>IFERROR(work!EE107-work!CS107,".")</f>
        <v>0.18500000381469728</v>
      </c>
      <c r="EJ107" s="27">
        <f>IFERROR(work!EF107-work!CT107,".")</f>
        <v>0.18099999618530274</v>
      </c>
      <c r="EK107" s="27">
        <f>IFERROR(work!EG107-work!CU107,".")</f>
        <v>0.26</v>
      </c>
      <c r="EL107" s="27">
        <f>IFERROR(work!EH107-work!CV107,".")</f>
        <v>0.26999999237060546</v>
      </c>
      <c r="EM107" s="27">
        <f>IFERROR(work!EI107-work!CW107,".")</f>
        <v>0.27799999618530274</v>
      </c>
      <c r="EN107" s="27">
        <f>IFERROR(work!EJ107-work!CX107,".")</f>
        <v>0.27399999237060552</v>
      </c>
      <c r="EO107" s="27">
        <f>IFERROR(work!EK107-work!CY107,".")</f>
        <v>0.2690000038146973</v>
      </c>
      <c r="EP107" s="27">
        <f>IFERROR(work!EL107-work!CZ107,".")</f>
        <v>0.26899999618530274</v>
      </c>
      <c r="EQ107" s="27">
        <f>IFERROR(work!EM107-work!DA107,".")</f>
        <v>0.27899999237060547</v>
      </c>
      <c r="ER107" s="27">
        <f>IFERROR(work!EN107-work!DB107,".")</f>
        <v>0.28399998474121096</v>
      </c>
      <c r="ES107" s="27">
        <f>IFERROR(work!EO107-work!DC107,".")</f>
        <v>0.28400000000000003</v>
      </c>
      <c r="ET107" s="27">
        <f>IFERROR(work!EP107-work!DD107,".")</f>
        <v>0.29099998474121092</v>
      </c>
      <c r="EU107" s="27">
        <f>IFERROR(work!EQ107-work!DE107,".")</f>
        <v>0.28999999237060547</v>
      </c>
      <c r="EV107" s="27">
        <f>IFERROR(work!ER107-work!DF107,".")</f>
        <v>0.29400000762939454</v>
      </c>
      <c r="EW107" s="27">
        <f>IFERROR(work!ES107-work!DG107,".")</f>
        <v>0.30099999237060548</v>
      </c>
      <c r="EX107" s="27">
        <f>IFERROR(work!ET107-work!DH107,".")</f>
        <v>0.29699999237060548</v>
      </c>
      <c r="EY107" s="27"/>
      <c r="EZ107" s="27"/>
      <c r="FA107" s="27"/>
      <c r="FB107" s="27"/>
      <c r="FC107" s="27"/>
      <c r="FD107" s="27"/>
      <c r="FE107" s="27">
        <f>IF(ISNUMBER(work!GZ107/work!HD107),work!GZ107/work!HD107,".")</f>
        <v>9.0720426919656093E-5</v>
      </c>
      <c r="FF107" s="27">
        <f>IF(ISNUMBER(work!HA107/work!HE107),work!HA107/work!HE107,".")</f>
        <v>1.6087161682637878E-4</v>
      </c>
      <c r="FG107" s="27">
        <f>IF(ISNUMBER(work!HB107/work!HF107),work!HB107/work!HF107,".")</f>
        <v>1.5598662024764827E-5</v>
      </c>
      <c r="FH107" s="27">
        <f>IF(ISNUMBER(work!HC107/work!HG107),work!HC107/work!HG107,".")</f>
        <v>3.2289027894784737E-5</v>
      </c>
      <c r="FI107" s="27">
        <f>IF(ISNUMBER((work!HA107+work!HB107)/(work!HE107+work!HF107)),(work!HA107+work!HB107)/(work!HE107+work!HF107),".")</f>
        <v>1.0551134419706367E-4</v>
      </c>
      <c r="FJ107" s="27">
        <f>IF(ISNUMBER(work!HH107/work!HL107),work!HH107/work!HL107,".")</f>
        <v>4.3491620111731842E-4</v>
      </c>
      <c r="FK107" s="27">
        <f>IF(ISNUMBER(work!HI107/work!HM107),work!HI107/work!HM107,".")</f>
        <v>7.6084640573740149E-4</v>
      </c>
      <c r="FL107" s="27">
        <f>IF(ISNUMBER(work!HJ107/work!HN107),work!HJ107/work!HN107,".")</f>
        <v>8.0546622816882578E-5</v>
      </c>
      <c r="FM107" s="27">
        <f>IF(ISNUMBER(work!HK107/work!HO107),work!HK107/work!HO107,".")</f>
        <v>4.7210638130458732E-4</v>
      </c>
      <c r="FN107" s="27">
        <f>IF(ISNUMBER((work!HI107+work!HJ107)/(work!HM107+work!HN107)),(work!HI107+work!HJ107)/(work!HM107+work!HN107),".")</f>
        <v>4.2166533941218412E-4</v>
      </c>
      <c r="FO107" s="27" t="s">
        <v>5007</v>
      </c>
      <c r="FP107" s="27" t="s">
        <v>5007</v>
      </c>
      <c r="FQ107" s="27" t="s">
        <v>5007</v>
      </c>
      <c r="FR107" s="27" t="s">
        <v>5007</v>
      </c>
      <c r="FS107" s="27" t="s">
        <v>5007</v>
      </c>
      <c r="FT107" s="27">
        <f>work!GM107</f>
        <v>1.8828451882845188E-6</v>
      </c>
      <c r="FU107" s="27">
        <f>work!GN107</f>
        <v>1.8050541516245488E-6</v>
      </c>
      <c r="FV107" s="27">
        <f>work!GO107</f>
        <v>1.3674130001544063E-3</v>
      </c>
      <c r="FW107" s="27" t="s">
        <v>5007</v>
      </c>
      <c r="FX107" s="27"/>
      <c r="FY107" s="27">
        <f t="shared" si="83"/>
        <v>6323.9219999999996</v>
      </c>
      <c r="FZ107">
        <f t="shared" si="62"/>
        <v>5833</v>
      </c>
      <c r="GA107">
        <f>work!HC107</f>
        <v>22</v>
      </c>
      <c r="GB107">
        <f>IF(ISNUMBER(work!HA107+work!HB107),work!HA107+work!HB107,".")</f>
        <v>284</v>
      </c>
      <c r="GC107">
        <f>IF(ISNUMBER(work!HK107-work!HC107),work!HK107-work!HC107,".")</f>
        <v>422</v>
      </c>
      <c r="GD107">
        <f>IF(ISNUMBER(work!HI107+work!HJ107-work!HA107-work!HB107),(work!HI107+work!HJ107-work!HA107-work!HB107),".")</f>
        <v>829</v>
      </c>
      <c r="GH107">
        <f>work!GQ107</f>
        <v>9</v>
      </c>
      <c r="GI107">
        <f>work!GR107</f>
        <v>9</v>
      </c>
      <c r="GJ107">
        <f>work!GZ107</f>
        <v>306</v>
      </c>
      <c r="GK107">
        <f>work!HH107</f>
        <v>1557</v>
      </c>
      <c r="GL107">
        <f t="shared" si="84"/>
        <v>5870.4414895718128</v>
      </c>
      <c r="GM107">
        <f>IFERROR(VLOOKUP($F107,AREA_EM_ALLYEAR,Seq!B$1,FALSE),".")</f>
        <v>138</v>
      </c>
      <c r="GN107">
        <f>IFERROR(VLOOKUP($F107,AREA_EM_ALLYEAR,Seq!C$1,FALSE),".")</f>
        <v>137</v>
      </c>
      <c r="GO107">
        <f>IFERROR(VLOOKUP($F107,AREA_EM_ALLYEAR,Seq!D$1,FALSE),".")</f>
        <v>146</v>
      </c>
      <c r="GP107">
        <f>IFERROR(VLOOKUP($F107,AREA_EM_ALLYEAR,Seq!E$1,FALSE),".")</f>
        <v>199</v>
      </c>
      <c r="GQ107">
        <f>IFERROR(VLOOKUP($F107,AREA_EM_ALLYEAR,Seq!F$1,FALSE),".")</f>
        <v>170</v>
      </c>
      <c r="GR107">
        <f>IFERROR(VLOOKUP($F107,AREA_EM_ALLYEAR,Seq!G$1,FALSE),".")</f>
        <v>230</v>
      </c>
      <c r="GS107">
        <f>IFERROR(VLOOKUP($F107,AREA_EM_ALLYEAR,Seq!H$1,FALSE),".")</f>
        <v>331</v>
      </c>
      <c r="GT107">
        <f>IFERROR(VLOOKUP($F107,AREA_EM_ALLYEAR,Seq!I$1,FALSE),".")</f>
        <v>356</v>
      </c>
      <c r="GU107">
        <f>IFERROR(VLOOKUP($F107,AREA_EM_ALLYEAR,Seq!J$1,FALSE),".")</f>
        <v>423</v>
      </c>
      <c r="GV107">
        <f>IFERROR(VLOOKUP($F107,AREA_EM_ALLYEAR,Seq!K$1,FALSE),".")</f>
        <v>433</v>
      </c>
      <c r="GW107">
        <f>IFERROR(VLOOKUP($F107,AREA_EM_ALLYEAR,Seq!L$1,FALSE),".")</f>
        <v>596</v>
      </c>
      <c r="GX107">
        <f>IFERROR(VLOOKUP($F107,AREA_EM_ALLYEAR,Seq!M$1,FALSE),".")</f>
        <v>512</v>
      </c>
      <c r="GY107">
        <f>IFERROR(VLOOKUP($F107,AREA_EM_ALLYEAR,Seq!N$1,FALSE),".")</f>
        <v>727</v>
      </c>
      <c r="GZ107">
        <f>IFERROR(VLOOKUP($F107,AREA_EM_ALLYEAR,Seq!O$1,FALSE),".")</f>
        <v>963</v>
      </c>
      <c r="HA107">
        <f t="shared" si="63"/>
        <v>963</v>
      </c>
      <c r="HK107" s="139">
        <f>IFERROR(VLOOKUP(CONCATENATE($G107, ".SP.DYN.LE00.IN"),AREA_WB_6ATTRS,Seq!B$1,FALSE)-VLOOKUP("CHN.SP.DYN.LE00.IN",AREA_WB_6ATTRS,Seq!B$1,FALSE),".")</f>
        <v>6.4461951219512059</v>
      </c>
      <c r="HL107" s="139">
        <f>IFERROR(VLOOKUP(CONCATENATE($G107, ".SP.DYN.LE00.IN"),AREA_WB_6ATTRS,Seq!C$1,FALSE)-VLOOKUP("CHN.SP.DYN.LE00.IN",AREA_WB_6ATTRS,Seq!C$1,FALSE),".")</f>
        <v>6.4836585365853523</v>
      </c>
      <c r="HM107" s="139">
        <f>IFERROR(VLOOKUP(CONCATENATE($G107, ".SP.DYN.LE00.IN"),AREA_WB_6ATTRS,Seq!D$1,FALSE)-VLOOKUP("CHN.SP.DYN.LE00.IN",AREA_WB_6ATTRS,Seq!D$1,FALSE),".")</f>
        <v>6.7631463414634254</v>
      </c>
      <c r="HN107" s="139">
        <f>IFERROR(VLOOKUP(CONCATENATE($G107, ".SP.DYN.LE00.IN"),AREA_WB_6ATTRS,Seq!E$1,FALSE)-VLOOKUP("CHN.SP.DYN.LE00.IN",AREA_WB_6ATTRS,Seq!E$1,FALSE),".")</f>
        <v>6.4011219512195083</v>
      </c>
      <c r="HO107" s="139">
        <f>IFERROR(VLOOKUP(CONCATENATE($G107, ".SP.DYN.LE00.IN"),AREA_WB_6ATTRS,Seq!F$1,FALSE)-VLOOKUP("CHN.SP.DYN.LE00.IN",AREA_WB_6ATTRS,Seq!F$1,FALSE),".")</f>
        <v>6.4597560975609838</v>
      </c>
      <c r="HP107" s="139">
        <f>IFERROR(VLOOKUP(CONCATENATE($G107, ".SP.DYN.LE00.IN"),AREA_WB_6ATTRS,Seq!G$1,FALSE)-VLOOKUP("CHN.SP.DYN.LE00.IN",AREA_WB_6ATTRS,Seq!G$1,FALSE),".")</f>
        <v>5.9097804878048805</v>
      </c>
      <c r="HQ107" s="139">
        <f>IFERROR(VLOOKUP(CONCATENATE($G107, ".SP.DYN.LE00.IN"),AREA_WB_6ATTRS,Seq!H$1,FALSE)-VLOOKUP("CHN.SP.DYN.LE00.IN",AREA_WB_6ATTRS,Seq!H$1,FALSE),".")</f>
        <v>6.0005121951219422</v>
      </c>
      <c r="HR107" s="139">
        <f>IFERROR(VLOOKUP(CONCATENATE($G107, ".SP.DYN.LE00.IN"),AREA_WB_6ATTRS,Seq!I$1,FALSE)-VLOOKUP("CHN.SP.DYN.LE00.IN",AREA_WB_6ATTRS,Seq!I$1,FALSE),".")</f>
        <v>5.7946341463414512</v>
      </c>
      <c r="HS107" s="139">
        <f>IFERROR(VLOOKUP(CONCATENATE($G107, ".SP.DYN.LE00.IN"),AREA_WB_6ATTRS,Seq!J$1,FALSE)-VLOOKUP("CHN.SP.DYN.LE00.IN",AREA_WB_6ATTRS,Seq!J$1,FALSE),".")</f>
        <v>5.549951219512181</v>
      </c>
      <c r="HT107" s="139">
        <f>IFERROR(VLOOKUP(CONCATENATE($G107, ".SP.DYN.LE00.IN"),AREA_WB_6ATTRS,Seq!K$1,FALSE)-VLOOKUP("CHN.SP.DYN.LE00.IN",AREA_WB_6ATTRS,Seq!K$1,FALSE),".")</f>
        <v>5.545268292682934</v>
      </c>
      <c r="HU107" s="139">
        <f>IFERROR(VLOOKUP(CONCATENATE($G107, ".SP.DYN.LE00.IN"),AREA_WB_6ATTRS,Seq!L$1,FALSE)-VLOOKUP("CHN.SP.DYN.LE00.IN",AREA_WB_6ATTRS,Seq!L$1,FALSE),".")</f>
        <v>5.3534390243902408</v>
      </c>
      <c r="HV107" s="139">
        <f>IFERROR(VLOOKUP(CONCATENATE($G107, ".SP.DYN.LE00.IN"),AREA_WB_6ATTRS,Seq!M$1,FALSE)-VLOOKUP("CHN.SP.DYN.LE00.IN",AREA_WB_6ATTRS,Seq!M$1,FALSE),".")</f>
        <v>5.5635365853658527</v>
      </c>
      <c r="HW107" s="139">
        <f>IFERROR(VLOOKUP(CONCATENATE($G107, ".SP.DYN.LE00.IN"),AREA_WB_6ATTRS,Seq!N$1,FALSE)-VLOOKUP("CHN.SP.DYN.LE00.IN",AREA_WB_6ATTRS,Seq!N$1,FALSE),".")</f>
        <v>5.5935365853658681</v>
      </c>
      <c r="HX107" s="139">
        <f>IFERROR(VLOOKUP(CONCATENATE($G107, ".SP.DYN.LE00.IN"),AREA_WB_6ATTRS,Seq!O$1,FALSE)-VLOOKUP("CHN.SP.DYN.LE00.IN",AREA_WB_6ATTRS,Seq!O$1,FALSE),".")</f>
        <v>5.650487804878054</v>
      </c>
      <c r="HY107" s="139">
        <f>IFERROR(VLOOKUP(CONCATENATE($G107, ".SP.DYN.LE00.IN"),AREA_WB_6ATTRS,Seq!P$1,FALSE)-VLOOKUP("CHN.SP.DYN.LE00.IN",AREA_WB_6ATTRS,Seq!P$1,FALSE),".")</f>
        <v>6.1526829268292573</v>
      </c>
      <c r="HZ107" s="139">
        <f>IFERROR(VLOOKUP(CONCATENATE($G107, ".SP.DYN.LE00.IN"),AREA_WB_6ATTRS,Seq!Q$1,FALSE)-VLOOKUP("CHN.SP.DYN.LE00.IN",AREA_WB_6ATTRS,Seq!Q$1,FALSE),".")</f>
        <v>5.9847804878048834</v>
      </c>
      <c r="IA107" s="139">
        <f>IFERROR(VLOOKUP(CONCATENATE($G107, ".SP.DYN.LE00.IN"),AREA_WB_6ATTRS,Seq!R$1,FALSE)-VLOOKUP("CHN.SP.DYN.LE00.IN",AREA_WB_6ATTRS,Seq!R$1,FALSE),".")</f>
        <v>6.0943902439024384</v>
      </c>
      <c r="IB107" s="139">
        <f>IFERROR(VLOOKUP(CONCATENATE($G107, ".SP.DYN.LE00.IN"),AREA_WB_6ATTRS,Seq!S$1,FALSE)-VLOOKUP("CHN.SP.DYN.LE00.IN",AREA_WB_6ATTRS,Seq!S$1,FALSE),".")</f>
        <v>6.112219512195125</v>
      </c>
      <c r="IC107" s="139">
        <f>IFERROR(VLOOKUP(CONCATENATE($G107, ".SP.DYN.LE00.IN"),AREA_WB_6ATTRS,Seq!T$1,FALSE)-VLOOKUP("CHN.SP.DYN.LE00.IN",AREA_WB_6ATTRS,Seq!T$1,FALSE),".")</f>
        <v>6.163634146341451</v>
      </c>
      <c r="ID107" s="139">
        <f>IFERROR(VLOOKUP(CONCATENATE($G107, ".SP.DYN.LE00.IN"),AREA_WB_6ATTRS,Seq!U$1,FALSE)-VLOOKUP("CHN.SP.DYN.LE00.IN",AREA_WB_6ATTRS,Seq!U$1,FALSE),".")</f>
        <v>6.2078292682926701</v>
      </c>
      <c r="IE107" s="139">
        <f>IFERROR(VLOOKUP(CONCATENATE($G107, ".SP.DYN.LE00.IN"),AREA_WB_6ATTRS,Seq!V$1,FALSE)-VLOOKUP("CHN.SP.DYN.LE00.IN",AREA_WB_6ATTRS,Seq!V$1,FALSE),".")</f>
        <v>6.2241463414634239</v>
      </c>
      <c r="IF107" s="139">
        <f>IFERROR(VLOOKUP(CONCATENATE($G107, ".SP.DYN.LE00.IN"),AREA_WB_6ATTRS,Seq!W$1,FALSE)-VLOOKUP("CHN.SP.DYN.LE00.IN",AREA_WB_6ATTRS,Seq!W$1,FALSE),".")</f>
        <v>6.5603170731707223</v>
      </c>
      <c r="IG107" s="139">
        <f>IFERROR(VLOOKUP(CONCATENATE($G107, ".SP.DYN.LE00.IN"),AREA_WB_6ATTRS,Seq!X$1,FALSE)-VLOOKUP("CHN.SP.DYN.LE00.IN",AREA_WB_6ATTRS,Seq!X$1,FALSE),".")</f>
        <v>6.5400731707317163</v>
      </c>
      <c r="IH107" s="139">
        <f>IFERROR(VLOOKUP(CONCATENATE($G107, ".SP.DYN.LE00.IN"),AREA_WB_6ATTRS,Seq!Y$1,FALSE)-VLOOKUP("CHN.SP.DYN.LE00.IN",AREA_WB_6ATTRS,Seq!Y$1,FALSE),".")</f>
        <v>6.6034146341463469</v>
      </c>
      <c r="II107" s="139">
        <f>IFERROR(VLOOKUP(CONCATENATE($G107, ".SP.DYN.LE00.IN"),AREA_WB_6ATTRS,Seq!Z$1,FALSE)-VLOOKUP("CHN.SP.DYN.LE00.IN",AREA_WB_6ATTRS,Seq!Z$1,FALSE),".")</f>
        <v>6.7522926829268357</v>
      </c>
      <c r="IJ107" s="139">
        <f>IFERROR(VLOOKUP(CONCATENATE($G107, ".SP.DYN.LE00.IN"),AREA_WB_6ATTRS,Seq!AA$1,FALSE)-VLOOKUP("CHN.SP.DYN.LE00.IN",AREA_WB_6ATTRS,Seq!AA$1,FALSE),".")</f>
        <v>6.6457560975609624</v>
      </c>
      <c r="IK107" s="139">
        <f>IFERROR(VLOOKUP(CONCATENATE($G107, ".SP.DYN.LE00.IN"),AREA_WB_6ATTRS,Seq!AB$1,FALSE)-VLOOKUP("CHN.SP.DYN.LE00.IN",AREA_WB_6ATTRS,Seq!AB$1,FALSE),".")</f>
        <v>6.8249024390243846</v>
      </c>
      <c r="IL107" s="139">
        <f>IFERROR(VLOOKUP(CONCATENATE($G107, ".SP.DYN.LE00.IN"),AREA_WB_6ATTRS,Seq!AC$1,FALSE)-VLOOKUP("CHN.SP.DYN.LE00.IN",AREA_WB_6ATTRS,Seq!AC$1,FALSE),".")</f>
        <v>6.6508292682926964</v>
      </c>
      <c r="IM107" s="139">
        <f>IFERROR(VLOOKUP(CONCATENATE($G107, ".SP.DYN.LE00.IN"),AREA_WB_6ATTRS,Seq!AD$1,FALSE)-VLOOKUP("CHN.SP.DYN.LE00.IN",AREA_WB_6ATTRS,Seq!AD$1,FALSE),".")</f>
        <v>6.7329512195122021</v>
      </c>
      <c r="IN107" s="139">
        <f>IFERROR(VLOOKUP(CONCATENATE($G107, ".SP.DYN.LE00.IN"),AREA_WB_6ATTRS,Seq!AE$1,FALSE)-VLOOKUP("CHN.SP.DYN.LE00.IN",AREA_WB_6ATTRS,Seq!AE$1,FALSE),".")</f>
        <v>6.6630000000000109</v>
      </c>
      <c r="IO107" s="139">
        <f>IFERROR(VLOOKUP(CONCATENATE($G107, ".SP.DYN.LE00.IN"),AREA_WB_6ATTRS,Seq!AF$1,FALSE)-VLOOKUP("CHN.SP.DYN.LE00.IN",AREA_WB_6ATTRS,Seq!AF$1,FALSE),".")</f>
        <v>6.5976341463414627</v>
      </c>
      <c r="IP107" s="139" t="str">
        <f>IFERROR(VLOOKUP(CONCATENATE($G107, ".SP.DYN.LE00.IN"),AREA_WB_6ATTRS,Seq!AG$1,FALSE)-VLOOKUP("CHN.SP.DYN.LE00.IN",AREA_WB_6ATTRS,Seq!AG$1,FALSE),".")</f>
        <v>.</v>
      </c>
      <c r="IW107">
        <f>IFERROR(VLOOKUP(CONCATENATE($G107, ".SP.DYN.LE00.IN"),AREA_WB_6ATTRS,Seq!B$1,FALSE),".")</f>
        <v>73.44</v>
      </c>
      <c r="IX107">
        <f>IFERROR(VLOOKUP(CONCATENATE($G107, ".SP.DYN.LE00.IN"),AREA_WB_6ATTRS,Seq!C$1,FALSE),".")</f>
        <v>73.746585365853662</v>
      </c>
      <c r="IY107">
        <f>IFERROR(VLOOKUP(CONCATENATE($G107, ".SP.DYN.LE00.IN"),AREA_WB_6ATTRS,Seq!D$1,FALSE),".")</f>
        <v>74.298048780487818</v>
      </c>
      <c r="IZ107">
        <f>IFERROR(VLOOKUP(CONCATENATE($G107, ".SP.DYN.LE00.IN"),AREA_WB_6ATTRS,Seq!E$1,FALSE),".")</f>
        <v>74.2009756097561</v>
      </c>
      <c r="JA107">
        <f>IFERROR(VLOOKUP(CONCATENATE($G107, ".SP.DYN.LE00.IN"),AREA_WB_6ATTRS,Seq!F$1,FALSE),".")</f>
        <v>74.519024390243914</v>
      </c>
      <c r="JB107">
        <f>IFERROR(VLOOKUP(CONCATENATE($G107, ".SP.DYN.LE00.IN"),AREA_WB_6ATTRS,Seq!G$1,FALSE),".")</f>
        <v>74.222926829268303</v>
      </c>
      <c r="JC107">
        <f>IFERROR(VLOOKUP(CONCATENATE($G107, ".SP.DYN.LE00.IN"),AREA_WB_6ATTRS,Seq!H$1,FALSE),".")</f>
        <v>74.56</v>
      </c>
      <c r="JD107">
        <f>IFERROR(VLOOKUP(CONCATENATE($G107, ".SP.DYN.LE00.IN"),AREA_WB_6ATTRS,Seq!I$1,FALSE),".")</f>
        <v>74.591951219512197</v>
      </c>
      <c r="JE107">
        <f>IFERROR(VLOOKUP(CONCATENATE($G107, ".SP.DYN.LE00.IN"),AREA_WB_6ATTRS,Seq!J$1,FALSE),".")</f>
        <v>74.577073170731708</v>
      </c>
      <c r="JF107">
        <f>IFERROR(VLOOKUP(CONCATENATE($G107, ".SP.DYN.LE00.IN"),AREA_WB_6ATTRS,Seq!K$1,FALSE),".")</f>
        <v>74.792195121951238</v>
      </c>
      <c r="JG107">
        <f>IFERROR(VLOOKUP(CONCATENATE($G107, ".SP.DYN.LE00.IN"),AREA_WB_6ATTRS,Seq!L$1,FALSE),".")</f>
        <v>74.813170731707316</v>
      </c>
      <c r="JH107">
        <f>IFERROR(VLOOKUP(CONCATENATE($G107, ".SP.DYN.LE00.IN"),AREA_WB_6ATTRS,Seq!M$1,FALSE),".")</f>
        <v>75.227560975609762</v>
      </c>
      <c r="JI107">
        <f>IFERROR(VLOOKUP(CONCATENATE($G107, ".SP.DYN.LE00.IN"),AREA_WB_6ATTRS,Seq!N$1,FALSE),".")</f>
        <v>75.455365853658549</v>
      </c>
      <c r="JJ107">
        <f>IFERROR(VLOOKUP(CONCATENATE($G107, ".SP.DYN.LE00.IN"),AREA_WB_6ATTRS,Seq!O$1,FALSE),".")</f>
        <v>75.705121951219525</v>
      </c>
      <c r="JK107">
        <f>IFERROR(VLOOKUP(CONCATENATE($G107, ".SP.DYN.LE00.IN"),AREA_WB_6ATTRS,Seq!P$1,FALSE),".")</f>
        <v>76.395609756097556</v>
      </c>
      <c r="JL107">
        <f>IFERROR(VLOOKUP(CONCATENATE($G107, ".SP.DYN.LE00.IN"),AREA_WB_6ATTRS,Seq!Q$1,FALSE),".")</f>
        <v>76.409512195121962</v>
      </c>
      <c r="JM107">
        <f>IFERROR(VLOOKUP(CONCATENATE($G107, ".SP.DYN.LE00.IN"),AREA_WB_6ATTRS,Seq!R$1,FALSE),".")</f>
        <v>76.69341463414635</v>
      </c>
      <c r="JN107">
        <f>IFERROR(VLOOKUP(CONCATENATE($G107, ".SP.DYN.LE00.IN"),AREA_WB_6ATTRS,Seq!S$1,FALSE),".")</f>
        <v>76.878536585365865</v>
      </c>
      <c r="JO107">
        <f>IFERROR(VLOOKUP(CONCATENATE($G107, ".SP.DYN.LE00.IN"),AREA_WB_6ATTRS,Seq!T$1,FALSE),".")</f>
        <v>77.090731707317076</v>
      </c>
      <c r="JP107">
        <f>IFERROR(VLOOKUP(CONCATENATE($G107, ".SP.DYN.LE00.IN"),AREA_WB_6ATTRS,Seq!U$1,FALSE),".")</f>
        <v>77.291219512195127</v>
      </c>
      <c r="JQ107">
        <f>IFERROR(VLOOKUP(CONCATENATE($G107, ".SP.DYN.LE00.IN"),AREA_WB_6ATTRS,Seq!V$1,FALSE),".")</f>
        <v>77.465853658536602</v>
      </c>
      <c r="JR107">
        <f>IFERROR(VLOOKUP(CONCATENATE($G107, ".SP.DYN.LE00.IN"),AREA_WB_6ATTRS,Seq!W$1,FALSE),".")</f>
        <v>77.965853658536588</v>
      </c>
      <c r="JS107">
        <f>IFERROR(VLOOKUP(CONCATENATE($G107, ".SP.DYN.LE00.IN"),AREA_WB_6ATTRS,Seq!X$1,FALSE),".")</f>
        <v>78.119512195121956</v>
      </c>
      <c r="JT107">
        <f>IFERROR(VLOOKUP(CONCATENATE($G107, ".SP.DYN.LE00.IN"),AREA_WB_6ATTRS,Seq!Y$1,FALSE),".")</f>
        <v>78.368292682926835</v>
      </c>
      <c r="JU107">
        <f>IFERROR(VLOOKUP(CONCATENATE($G107, ".SP.DYN.LE00.IN"),AREA_WB_6ATTRS,Seq!Z$1,FALSE),".")</f>
        <v>78.714634146341481</v>
      </c>
      <c r="JV107">
        <f>IFERROR(VLOOKUP(CONCATENATE($G107, ".SP.DYN.LE00.IN"),AREA_WB_6ATTRS,Seq!AA$1,FALSE),".")</f>
        <v>78.817073170731703</v>
      </c>
      <c r="JW107">
        <f>IFERROR(VLOOKUP(CONCATENATE($G107, ".SP.DYN.LE00.IN"),AREA_WB_6ATTRS,Seq!AB$1,FALSE),".")</f>
        <v>79.214634146341467</v>
      </c>
      <c r="JX107">
        <f>IFERROR(VLOOKUP(CONCATENATE($G107, ".SP.DYN.LE00.IN"),AREA_WB_6ATTRS,Seq!AC$1,FALSE),".")</f>
        <v>79.263414634146358</v>
      </c>
      <c r="JY107">
        <f>IFERROR(VLOOKUP(CONCATENATE($G107, ".SP.DYN.LE00.IN"),AREA_WB_6ATTRS,Seq!AD$1,FALSE),".")</f>
        <v>79.568292682926838</v>
      </c>
      <c r="JZ107">
        <f>IFERROR(VLOOKUP(CONCATENATE($G107, ".SP.DYN.LE00.IN"),AREA_WB_6ATTRS,Seq!AE$1,FALSE),".")</f>
        <v>79.719512195121965</v>
      </c>
      <c r="KA107">
        <f>IFERROR(VLOOKUP(CONCATENATE($G107, ".SP.DYN.LE00.IN"),AREA_WB_6ATTRS,Seq!AF$1,FALSE),".")</f>
        <v>79.870731707317091</v>
      </c>
      <c r="KB107" t="str">
        <f>IFERROR(VLOOKUP(CONCATENATE($G107, ".SP.DYN.LE00.IN"),AREA_WB_6ATTRS,Seq!AG$1,FALSE),".")</f>
        <v>.</v>
      </c>
      <c r="KK107">
        <f t="shared" si="66"/>
        <v>18554</v>
      </c>
      <c r="KL107">
        <f t="shared" si="64"/>
        <v>2901</v>
      </c>
      <c r="KM107">
        <f t="shared" si="67"/>
        <v>54393336.476732209</v>
      </c>
      <c r="KN107">
        <f t="shared" si="68"/>
        <v>-34526374.98788017</v>
      </c>
      <c r="KO107">
        <f t="shared" si="65"/>
        <v>0.20300000762939452</v>
      </c>
      <c r="KP107">
        <f>work!HA107</f>
        <v>268</v>
      </c>
      <c r="KQ107">
        <f>work!HB107</f>
        <v>16</v>
      </c>
      <c r="KR107">
        <f>work!HC107</f>
        <v>22</v>
      </c>
      <c r="KS107">
        <f>IF(ISNUMBER(work!HI107-work!HA107),work!HI107-work!HA107,".")</f>
        <v>739</v>
      </c>
      <c r="KT107">
        <f>IF(ISNUMBER(work!HJ107-work!HB107),work!HJ107-work!HB107,".")</f>
        <v>90</v>
      </c>
      <c r="KU107">
        <f>IF(ISNUMBER(work!HK107-work!HC107),work!HK107-work!HC107,".")</f>
        <v>422</v>
      </c>
      <c r="KW107">
        <f>IFERROR(work!HR107/work!HV107,".")</f>
        <v>6.066945606694561E-6</v>
      </c>
      <c r="KX107">
        <f>IFERROR(work!HS107/work!HW107,".")</f>
        <v>7.9221821099077422E-5</v>
      </c>
      <c r="KY107">
        <f>IFERROR(work!HT107/work!HX107,".")</f>
        <v>3.8503166280131842E-4</v>
      </c>
      <c r="KZ107">
        <f>IFERROR(work!HU107/work!HY107,".")</f>
        <v>1.0945471208251506E-3</v>
      </c>
    </row>
    <row r="108" spans="1:312">
      <c r="A108" s="24">
        <f t="shared" si="44"/>
        <v>108</v>
      </c>
      <c r="B108" s="24" t="str">
        <f t="shared" si="69"/>
        <v>Out</v>
      </c>
      <c r="C108" s="24" t="str">
        <f t="shared" si="70"/>
        <v>Out</v>
      </c>
      <c r="D108" s="24" t="str">
        <f t="shared" si="71"/>
        <v>Out67</v>
      </c>
      <c r="E108" s="25" t="s">
        <v>2516</v>
      </c>
      <c r="F108" s="26" t="str">
        <f t="shared" si="48"/>
        <v>Gibraltar</v>
      </c>
      <c r="G108" s="166" t="s">
        <v>4863</v>
      </c>
      <c r="H108" s="166" t="s">
        <v>5007</v>
      </c>
      <c r="I108" s="166" t="s">
        <v>5007</v>
      </c>
      <c r="J108" s="180" t="s">
        <v>5007</v>
      </c>
      <c r="K108" s="180" t="s">
        <v>5007</v>
      </c>
      <c r="L108" s="27">
        <f>IFERROR(VLOOKUP($F108,Area_FDI_84_96,Seq!B$1,FALSE),0)</f>
        <v>0</v>
      </c>
      <c r="M108" s="27">
        <f>IFERROR(VLOOKUP($F108,Area_FDI_84_96,Seq!C$1,FALSE),0)</f>
        <v>0</v>
      </c>
      <c r="N108" s="27">
        <f>IFERROR(VLOOKUP($F108,Area_FDI_84_96,Seq!D$1,FALSE),0)</f>
        <v>0</v>
      </c>
      <c r="O108" s="27">
        <f>IFERROR(VLOOKUP($F108,Area_FDI_84_96,Seq!E$1,FALSE),0)</f>
        <v>0</v>
      </c>
      <c r="P108" s="27">
        <f>IFERROR(VLOOKUP($F108,Area_FDI_84_96,Seq!F$1,FALSE),0)</f>
        <v>0</v>
      </c>
      <c r="Q108" s="27">
        <f>IFERROR(VLOOKUP($F108,Area_FDI_84_96,Seq!G$1,FALSE),0)</f>
        <v>0</v>
      </c>
      <c r="R108" s="27">
        <f>IFERROR(VLOOKUP($F108,Area_FDI_84_96,Seq!H$1,FALSE),0)</f>
        <v>0</v>
      </c>
      <c r="S108" s="27">
        <f>IFERROR(VLOOKUP($F108,Area_FDI_84_96,Seq!I$1,FALSE),0)</f>
        <v>0</v>
      </c>
      <c r="T108" s="27">
        <f>IFERROR(VALUE(VLOOKUP($E108,Area_FDI_92_95,Seq!B$1,FALSE)),0)</f>
        <v>0</v>
      </c>
      <c r="U108" s="27">
        <f>IFERROR(VALUE(VLOOKUP($E108,Area_FDI_92_95,Seq!C$1,FALSE)),0)</f>
        <v>0</v>
      </c>
      <c r="V108" s="27">
        <f>IFERROR(VALUE(VLOOKUP($E108,Area_FDI_92_95,Seq!D$1,FALSE)),0)</f>
        <v>0</v>
      </c>
      <c r="W108" s="27">
        <f>IFERROR(VALUE(VLOOKUP($E108,Area_FDI_92_95,Seq!E$1,FALSE)),0)</f>
        <v>5</v>
      </c>
      <c r="X108" s="27">
        <f>IFERROR(VALUE(VLOOKUP($E108,Area_FDI_96_99,Seq!B$1,FALSE)),0)</f>
        <v>406</v>
      </c>
      <c r="Y108" s="27">
        <f>IFERROR(VALUE(VLOOKUP($E108,Area_FDI_96_99,Seq!C$1,FALSE)),0)</f>
        <v>340</v>
      </c>
      <c r="Z108" s="27">
        <f>IFERROR(VALUE(VLOOKUP($E108,Area_FDI_96_99,Seq!D$1,FALSE)),0)</f>
        <v>0</v>
      </c>
      <c r="AA108" s="27">
        <f>IFERROR(VALUE(VLOOKUP($E108,Area_FDI_96_99,Seq!E$1,FALSE)),0)</f>
        <v>39</v>
      </c>
      <c r="AB108" s="27">
        <f t="shared" si="72"/>
        <v>3</v>
      </c>
      <c r="AC108" s="27">
        <f t="shared" si="73"/>
        <v>38</v>
      </c>
      <c r="AD108" s="27">
        <f t="shared" si="74"/>
        <v>31</v>
      </c>
      <c r="AE108" s="27">
        <f t="shared" si="75"/>
        <v>49</v>
      </c>
      <c r="AF108" s="27">
        <f t="shared" si="76"/>
        <v>100</v>
      </c>
      <c r="AG108" s="27">
        <f t="shared" si="77"/>
        <v>155</v>
      </c>
      <c r="AH108" s="27">
        <f t="shared" si="78"/>
        <v>320</v>
      </c>
      <c r="AI108" s="27">
        <f t="shared" si="79"/>
        <v>1588</v>
      </c>
      <c r="AJ108" s="27">
        <f t="shared" si="80"/>
        <v>1549</v>
      </c>
      <c r="AK108" s="27">
        <f t="shared" si="81"/>
        <v>113</v>
      </c>
      <c r="AL108" s="27">
        <f t="shared" si="82"/>
        <v>0</v>
      </c>
      <c r="AM108" s="27"/>
      <c r="AN108" s="27"/>
      <c r="AO108" s="27"/>
      <c r="AP108" s="27"/>
      <c r="AQ108" s="27"/>
      <c r="AR108" s="27"/>
      <c r="AS108" s="27"/>
      <c r="AT108" s="27" t="str">
        <f>IFERROR(work!D108+work!AP108,".")</f>
        <v>.</v>
      </c>
      <c r="AU108" s="27" t="str">
        <f>IFERROR(work!E108+work!AQ108,".")</f>
        <v>.</v>
      </c>
      <c r="AV108" s="27" t="str">
        <f>IFERROR(work!F108+work!AR108,".")</f>
        <v>.</v>
      </c>
      <c r="AW108" s="27" t="str">
        <f>IFERROR(work!G108+work!AS108,".")</f>
        <v>.</v>
      </c>
      <c r="AX108" s="27" t="str">
        <f>IFERROR(work!H108+work!AT108,".")</f>
        <v>.</v>
      </c>
      <c r="AY108" s="27" t="str">
        <f>IFERROR(work!I108+work!AU108,".")</f>
        <v>.</v>
      </c>
      <c r="AZ108" s="27" t="str">
        <f>IFERROR(work!J108+work!AV108,".")</f>
        <v>.</v>
      </c>
      <c r="BA108" s="27" t="str">
        <f>IFERROR(work!K108+work!AW108,".")</f>
        <v>.</v>
      </c>
      <c r="BB108" s="27" t="str">
        <f>IFERROR(work!L108+work!AX108,".")</f>
        <v>.</v>
      </c>
      <c r="BC108" s="27" t="str">
        <f>IFERROR(work!M108+work!AY108,".")</f>
        <v>.</v>
      </c>
      <c r="BD108" s="27" t="str">
        <f>IFERROR(work!N108+work!AZ108,".")</f>
        <v>.</v>
      </c>
      <c r="BE108" s="27" t="str">
        <f>IFERROR(work!O108+work!BA108,".")</f>
        <v>.</v>
      </c>
      <c r="BF108" s="27" t="str">
        <f>IFERROR(work!P108+work!BB108,".")</f>
        <v>.</v>
      </c>
      <c r="BG108" s="27" t="str">
        <f>IFERROR(work!Q108+work!BC108,".")</f>
        <v>.</v>
      </c>
      <c r="BH108" s="27" t="str">
        <f>IFERROR(work!R108+work!BD108,".")</f>
        <v>.</v>
      </c>
      <c r="BI108" s="27" t="str">
        <f>IFERROR(work!S108+work!BE108,".")</f>
        <v>.</v>
      </c>
      <c r="BJ108" s="27" t="str">
        <f>IFERROR(work!T108+work!BF108,".")</f>
        <v>.</v>
      </c>
      <c r="BK108" s="27" t="str">
        <f>IFERROR(work!U108+work!BG108,".")</f>
        <v>.</v>
      </c>
      <c r="BL108" s="27" t="str">
        <f>IFERROR(work!V108+work!BH108,".")</f>
        <v>.</v>
      </c>
      <c r="BM108" s="27" t="str">
        <f>IFERROR(work!W108+work!BI108,".")</f>
        <v>.</v>
      </c>
      <c r="BN108" s="27" t="str">
        <f>IFERROR(work!X108+work!BJ108,".")</f>
        <v>.</v>
      </c>
      <c r="BO108" s="27" t="str">
        <f>IFERROR(work!Y108+work!BK108,".")</f>
        <v>.</v>
      </c>
      <c r="BP108" s="27" t="str">
        <f>IFERROR(work!Z108+work!BL108,".")</f>
        <v>.</v>
      </c>
      <c r="BQ108" s="27" t="str">
        <f>IFERROR(work!AA108+work!BM108,".")</f>
        <v>.</v>
      </c>
      <c r="BR108" s="27" t="str">
        <f>IFERROR(work!AB108+work!BN108,".")</f>
        <v>.</v>
      </c>
      <c r="BS108" s="27" t="str">
        <f>IFERROR(work!AC108+work!BO108,".")</f>
        <v>.</v>
      </c>
      <c r="BT108" s="27" t="str">
        <f>IFERROR(work!AD108+work!BP108,".")</f>
        <v>.</v>
      </c>
      <c r="BU108" s="27" t="str">
        <f>IFERROR(work!AE108+work!BQ108,".")</f>
        <v>.</v>
      </c>
      <c r="BV108" s="27" t="str">
        <f>IFERROR(work!AF108+work!BR108,".")</f>
        <v>.</v>
      </c>
      <c r="BW108" s="27" t="str">
        <f>IFERROR(work!AG108+work!BS108,".")</f>
        <v>.</v>
      </c>
      <c r="BX108" s="27" t="str">
        <f>IFERROR(work!AH108+work!BT108,".")</f>
        <v>.</v>
      </c>
      <c r="BY108" s="27" t="str">
        <f>IFERROR(work!AI108+work!BU108,".")</f>
        <v>.</v>
      </c>
      <c r="BZ108" s="27"/>
      <c r="CA108" s="27"/>
      <c r="CB108" s="27"/>
      <c r="CC108" s="27"/>
      <c r="CD108" s="27"/>
      <c r="CE108" s="27"/>
      <c r="CF108" s="27" t="str">
        <f>IFERROR(work!AP108-work!D108,".")</f>
        <v>.</v>
      </c>
      <c r="CG108" s="27" t="str">
        <f>IFERROR(work!AQ108-work!E108,".")</f>
        <v>.</v>
      </c>
      <c r="CH108" s="27" t="str">
        <f>IFERROR(work!AR108-work!F108,".")</f>
        <v>.</v>
      </c>
      <c r="CI108" s="27" t="str">
        <f>IFERROR(work!AS108-work!G108,".")</f>
        <v>.</v>
      </c>
      <c r="CJ108" s="27" t="str">
        <f>IFERROR(work!AT108-work!H108,".")</f>
        <v>.</v>
      </c>
      <c r="CK108" s="27" t="str">
        <f>IFERROR(work!AU108-work!I108,".")</f>
        <v>.</v>
      </c>
      <c r="CL108" s="27" t="str">
        <f>IFERROR(work!AV108-work!J108,".")</f>
        <v>.</v>
      </c>
      <c r="CM108" s="27" t="str">
        <f>IFERROR(work!AW108-work!K108,".")</f>
        <v>.</v>
      </c>
      <c r="CN108" s="27" t="str">
        <f>IFERROR(work!AX108-work!L108,".")</f>
        <v>.</v>
      </c>
      <c r="CO108" s="27" t="str">
        <f>IFERROR(work!AY108-work!M108,".")</f>
        <v>.</v>
      </c>
      <c r="CP108" s="27" t="str">
        <f>IFERROR(work!AZ108-work!N108,".")</f>
        <v>.</v>
      </c>
      <c r="CQ108" s="27" t="str">
        <f>IFERROR(work!BA108-work!O108,".")</f>
        <v>.</v>
      </c>
      <c r="CR108" s="27" t="str">
        <f>IFERROR(work!BB108-work!P108,".")</f>
        <v>.</v>
      </c>
      <c r="CS108" s="27" t="str">
        <f>IFERROR(work!BC108-work!Q108,".")</f>
        <v>.</v>
      </c>
      <c r="CT108" s="27" t="str">
        <f>IFERROR(work!BD108-work!R108,".")</f>
        <v>.</v>
      </c>
      <c r="CU108" s="27" t="str">
        <f>IFERROR(work!BE108-work!S108,".")</f>
        <v>.</v>
      </c>
      <c r="CV108" s="27" t="str">
        <f>IFERROR(work!BF108-work!T108,".")</f>
        <v>.</v>
      </c>
      <c r="CW108" s="27" t="str">
        <f>IFERROR(work!BG108-work!U108,".")</f>
        <v>.</v>
      </c>
      <c r="CX108" s="27" t="str">
        <f>IFERROR(work!BH108-work!V108,".")</f>
        <v>.</v>
      </c>
      <c r="CY108" s="27" t="str">
        <f>IFERROR(work!BI108-work!W108,".")</f>
        <v>.</v>
      </c>
      <c r="CZ108" s="27" t="str">
        <f>IFERROR(work!BJ108-work!X108,".")</f>
        <v>.</v>
      </c>
      <c r="DA108" s="27" t="str">
        <f>IFERROR(work!BK108-work!Y108,".")</f>
        <v>.</v>
      </c>
      <c r="DB108" s="27" t="str">
        <f>IFERROR(work!BL108-work!Z108,".")</f>
        <v>.</v>
      </c>
      <c r="DC108" s="27" t="str">
        <f>IFERROR(work!BM108-work!AA108,".")</f>
        <v>.</v>
      </c>
      <c r="DD108" s="27" t="str">
        <f>IFERROR(work!BN108-work!AB108,".")</f>
        <v>.</v>
      </c>
      <c r="DE108" s="27" t="str">
        <f>IFERROR(work!BO108-work!AC108,".")</f>
        <v>.</v>
      </c>
      <c r="DF108" s="27" t="str">
        <f>IFERROR(work!BP108-work!AD108,".")</f>
        <v>.</v>
      </c>
      <c r="DG108" s="27" t="str">
        <f>IFERROR(work!BQ108-work!AE108,".")</f>
        <v>.</v>
      </c>
      <c r="DH108" s="27" t="str">
        <f>IFERROR(work!BR108-work!AF108,".")</f>
        <v>.</v>
      </c>
      <c r="DI108" s="27" t="str">
        <f>IFERROR(work!BS108-work!AG108,".")</f>
        <v>.</v>
      </c>
      <c r="DJ108" s="27" t="str">
        <f>IFERROR(work!BT108-work!AH108,".")</f>
        <v>.</v>
      </c>
      <c r="DK108" s="27" t="str">
        <f>IFERROR(work!BU108-work!AI108,".")</f>
        <v>.</v>
      </c>
      <c r="DL108" s="27"/>
      <c r="DM108" s="27"/>
      <c r="DN108" s="27"/>
      <c r="DO108" s="27"/>
      <c r="DP108" s="27"/>
      <c r="DQ108" s="27"/>
      <c r="DR108" s="27"/>
      <c r="DS108" s="27" t="str">
        <f>IFERROR(work!DO108-work!CC108,".")</f>
        <v>.</v>
      </c>
      <c r="DT108" s="27" t="str">
        <f>IFERROR(work!DP108-work!CD108,".")</f>
        <v>.</v>
      </c>
      <c r="DU108" s="27" t="str">
        <f>IFERROR(work!DQ108-work!CE108,".")</f>
        <v>.</v>
      </c>
      <c r="DV108" s="27" t="str">
        <f>IFERROR(work!DR108-work!CF108,".")</f>
        <v>.</v>
      </c>
      <c r="DW108" s="27" t="str">
        <f>IFERROR(work!DS108-work!CG108,".")</f>
        <v>.</v>
      </c>
      <c r="DX108" s="27" t="str">
        <f>IFERROR(work!DT108-work!CH108,".")</f>
        <v>.</v>
      </c>
      <c r="DY108" s="27" t="str">
        <f>IFERROR(work!DU108-work!CI108,".")</f>
        <v>.</v>
      </c>
      <c r="DZ108" s="27" t="str">
        <f>IFERROR(work!DV108-work!CJ108,".")</f>
        <v>.</v>
      </c>
      <c r="EA108" s="27" t="str">
        <f>IFERROR(work!DW108-work!CK108,".")</f>
        <v>.</v>
      </c>
      <c r="EB108" s="27" t="str">
        <f>IFERROR(work!DX108-work!CL108,".")</f>
        <v>.</v>
      </c>
      <c r="EC108" s="27" t="str">
        <f>IFERROR(work!DY108-work!CM108,".")</f>
        <v>.</v>
      </c>
      <c r="ED108" s="27" t="str">
        <f>IFERROR(work!DZ108-work!CN108,".")</f>
        <v>.</v>
      </c>
      <c r="EE108" s="27" t="str">
        <f>IFERROR(work!EA108-work!CO108,".")</f>
        <v>.</v>
      </c>
      <c r="EF108" s="27" t="str">
        <f>IFERROR(work!EB108-work!CP108,".")</f>
        <v>.</v>
      </c>
      <c r="EG108" s="27" t="str">
        <f>IFERROR(work!EC108-work!CQ108,".")</f>
        <v>.</v>
      </c>
      <c r="EH108" s="27" t="str">
        <f>IFERROR(work!ED108-work!CR108,".")</f>
        <v>.</v>
      </c>
      <c r="EI108" s="27" t="str">
        <f>IFERROR(work!EE108-work!CS108,".")</f>
        <v>.</v>
      </c>
      <c r="EJ108" s="27" t="str">
        <f>IFERROR(work!EF108-work!CT108,".")</f>
        <v>.</v>
      </c>
      <c r="EK108" s="27" t="str">
        <f>IFERROR(work!EG108-work!CU108,".")</f>
        <v>.</v>
      </c>
      <c r="EL108" s="27" t="str">
        <f>IFERROR(work!EH108-work!CV108,".")</f>
        <v>.</v>
      </c>
      <c r="EM108" s="27" t="str">
        <f>IFERROR(work!EI108-work!CW108,".")</f>
        <v>.</v>
      </c>
      <c r="EN108" s="27" t="str">
        <f>IFERROR(work!EJ108-work!CX108,".")</f>
        <v>.</v>
      </c>
      <c r="EO108" s="27" t="str">
        <f>IFERROR(work!EK108-work!CY108,".")</f>
        <v>.</v>
      </c>
      <c r="EP108" s="27" t="str">
        <f>IFERROR(work!EL108-work!CZ108,".")</f>
        <v>.</v>
      </c>
      <c r="EQ108" s="27" t="str">
        <f>IFERROR(work!EM108-work!DA108,".")</f>
        <v>.</v>
      </c>
      <c r="ER108" s="27" t="str">
        <f>IFERROR(work!EN108-work!DB108,".")</f>
        <v>.</v>
      </c>
      <c r="ES108" s="27" t="str">
        <f>IFERROR(work!EO108-work!DC108,".")</f>
        <v>.</v>
      </c>
      <c r="ET108" s="27" t="str">
        <f>IFERROR(work!EP108-work!DD108,".")</f>
        <v>.</v>
      </c>
      <c r="EU108" s="27" t="str">
        <f>IFERROR(work!EQ108-work!DE108,".")</f>
        <v>.</v>
      </c>
      <c r="EV108" s="27" t="str">
        <f>IFERROR(work!ER108-work!DF108,".")</f>
        <v>.</v>
      </c>
      <c r="EW108" s="27" t="str">
        <f>IFERROR(work!ES108-work!DG108,".")</f>
        <v>.</v>
      </c>
      <c r="EX108" s="27" t="str">
        <f>IFERROR(work!ET108-work!DH108,".")</f>
        <v>.</v>
      </c>
      <c r="EY108" s="27"/>
      <c r="EZ108" s="27"/>
      <c r="FA108" s="27"/>
      <c r="FB108" s="27"/>
      <c r="FC108" s="27"/>
      <c r="FD108" s="27"/>
      <c r="FE108" s="27" t="str">
        <f>IF(ISNUMBER(work!GZ108/work!HD108),work!GZ108/work!HD108,".")</f>
        <v>.</v>
      </c>
      <c r="FF108" s="27" t="str">
        <f>IF(ISNUMBER(work!HA108/work!HE108),work!HA108/work!HE108,".")</f>
        <v>.</v>
      </c>
      <c r="FG108" s="27" t="str">
        <f>IF(ISNUMBER(work!HB108/work!HF108),work!HB108/work!HF108,".")</f>
        <v>.</v>
      </c>
      <c r="FH108" s="27" t="str">
        <f>IF(ISNUMBER(work!HC108/work!HG108),work!HC108/work!HG108,".")</f>
        <v>.</v>
      </c>
      <c r="FI108" s="27" t="str">
        <f>IF(ISNUMBER((work!HA108+work!HB108)/(work!HE108+work!HF108)),(work!HA108+work!HB108)/(work!HE108+work!HF108),".")</f>
        <v>.</v>
      </c>
      <c r="FJ108" s="27" t="str">
        <f>IF(ISNUMBER(work!HH108/work!HL108),work!HH108/work!HL108,".")</f>
        <v>.</v>
      </c>
      <c r="FK108" s="27" t="str">
        <f>IF(ISNUMBER(work!HI108/work!HM108),work!HI108/work!HM108,".")</f>
        <v>.</v>
      </c>
      <c r="FL108" s="27" t="str">
        <f>IF(ISNUMBER(work!HJ108/work!HN108),work!HJ108/work!HN108,".")</f>
        <v>.</v>
      </c>
      <c r="FM108" s="27" t="str">
        <f>IF(ISNUMBER(work!HK108/work!HO108),work!HK108/work!HO108,".")</f>
        <v>.</v>
      </c>
      <c r="FN108" s="27" t="str">
        <f>IF(ISNUMBER((work!HI108+work!HJ108)/(work!HM108+work!HN108)),(work!HI108+work!HJ108)/(work!HM108+work!HN108),".")</f>
        <v>.</v>
      </c>
      <c r="FO108" s="27" t="s">
        <v>5007</v>
      </c>
      <c r="FP108" s="27" t="s">
        <v>5007</v>
      </c>
      <c r="FQ108" s="27" t="s">
        <v>5007</v>
      </c>
      <c r="FR108" s="27" t="s">
        <v>5007</v>
      </c>
      <c r="FS108" s="27" t="s">
        <v>5007</v>
      </c>
      <c r="FT108" s="27" t="str">
        <f>work!GM108</f>
        <v>.</v>
      </c>
      <c r="FU108" s="27" t="str">
        <f>work!GN108</f>
        <v>.</v>
      </c>
      <c r="FV108" s="27" t="str">
        <f>work!GO108</f>
        <v>.</v>
      </c>
      <c r="FW108" s="27" t="s">
        <v>5007</v>
      </c>
      <c r="FX108" s="27"/>
      <c r="FY108" s="27" t="str">
        <f t="shared" si="83"/>
        <v>.</v>
      </c>
      <c r="FZ108">
        <f t="shared" si="62"/>
        <v>3</v>
      </c>
      <c r="GA108" t="str">
        <f>work!HC108</f>
        <v>.</v>
      </c>
      <c r="GB108" t="str">
        <f>IF(ISNUMBER(work!HA108+work!HB108),work!HA108+work!HB108,".")</f>
        <v>.</v>
      </c>
      <c r="GC108" t="str">
        <f>IF(ISNUMBER(work!HK108-work!HC108),work!HK108-work!HC108,".")</f>
        <v>.</v>
      </c>
      <c r="GD108" t="str">
        <f>IF(ISNUMBER(work!HI108+work!HJ108-work!HA108-work!HB108),(work!HI108+work!HJ108-work!HA108-work!HB108),".")</f>
        <v>.</v>
      </c>
      <c r="GH108" t="str">
        <f>work!GQ108</f>
        <v>.</v>
      </c>
      <c r="GI108" t="str">
        <f>work!GR108</f>
        <v>.</v>
      </c>
      <c r="GJ108" t="str">
        <f>work!GZ108</f>
        <v>.</v>
      </c>
      <c r="GK108" t="str">
        <f>work!HH108</f>
        <v>.</v>
      </c>
      <c r="GL108" t="str">
        <f t="shared" si="84"/>
        <v/>
      </c>
      <c r="GM108" t="str">
        <f>IFERROR(VLOOKUP($F108,AREA_EM_ALLYEAR,Seq!B$1,FALSE),".")</f>
        <v>.</v>
      </c>
      <c r="GN108" t="str">
        <f>IFERROR(VLOOKUP($F108,AREA_EM_ALLYEAR,Seq!C$1,FALSE),".")</f>
        <v>.</v>
      </c>
      <c r="GO108" t="str">
        <f>IFERROR(VLOOKUP($F108,AREA_EM_ALLYEAR,Seq!D$1,FALSE),".")</f>
        <v>.</v>
      </c>
      <c r="GP108" t="str">
        <f>IFERROR(VLOOKUP($F108,AREA_EM_ALLYEAR,Seq!E$1,FALSE),".")</f>
        <v>.</v>
      </c>
      <c r="GQ108" t="str">
        <f>IFERROR(VLOOKUP($F108,AREA_EM_ALLYEAR,Seq!F$1,FALSE),".")</f>
        <v>.</v>
      </c>
      <c r="GR108" t="str">
        <f>IFERROR(VLOOKUP($F108,AREA_EM_ALLYEAR,Seq!G$1,FALSE),".")</f>
        <v>.</v>
      </c>
      <c r="GS108" t="str">
        <f>IFERROR(VLOOKUP($F108,AREA_EM_ALLYEAR,Seq!H$1,FALSE),".")</f>
        <v>.</v>
      </c>
      <c r="GT108" t="str">
        <f>IFERROR(VLOOKUP($F108,AREA_EM_ALLYEAR,Seq!I$1,FALSE),".")</f>
        <v>.</v>
      </c>
      <c r="GU108" t="str">
        <f>IFERROR(VLOOKUP($F108,AREA_EM_ALLYEAR,Seq!J$1,FALSE),".")</f>
        <v>.</v>
      </c>
      <c r="GV108" t="str">
        <f>IFERROR(VLOOKUP($F108,AREA_EM_ALLYEAR,Seq!K$1,FALSE),".")</f>
        <v>.</v>
      </c>
      <c r="GW108" t="str">
        <f>IFERROR(VLOOKUP($F108,AREA_EM_ALLYEAR,Seq!L$1,FALSE),".")</f>
        <v>.</v>
      </c>
      <c r="GX108" t="str">
        <f>IFERROR(VLOOKUP($F108,AREA_EM_ALLYEAR,Seq!M$1,FALSE),".")</f>
        <v>.</v>
      </c>
      <c r="GY108" t="str">
        <f>IFERROR(VLOOKUP($F108,AREA_EM_ALLYEAR,Seq!N$1,FALSE),".")</f>
        <v>.</v>
      </c>
      <c r="GZ108" t="str">
        <f>IFERROR(VLOOKUP($F108,AREA_EM_ALLYEAR,Seq!O$1,FALSE),".")</f>
        <v>.</v>
      </c>
      <c r="HA108" t="str">
        <f t="shared" si="63"/>
        <v>.</v>
      </c>
      <c r="HK108" s="139" t="str">
        <f>IFERROR(VLOOKUP(CONCATENATE($G108, ".SP.DYN.LE00.IN"),AREA_WB_6ATTRS,Seq!B$1,FALSE)-VLOOKUP("CHN.SP.DYN.LE00.IN",AREA_WB_6ATTRS,Seq!B$1,FALSE),".")</f>
        <v>.</v>
      </c>
      <c r="HL108" s="139" t="str">
        <f>IFERROR(VLOOKUP(CONCATENATE($G108, ".SP.DYN.LE00.IN"),AREA_WB_6ATTRS,Seq!C$1,FALSE)-VLOOKUP("CHN.SP.DYN.LE00.IN",AREA_WB_6ATTRS,Seq!C$1,FALSE),".")</f>
        <v>.</v>
      </c>
      <c r="HM108" s="139" t="str">
        <f>IFERROR(VLOOKUP(CONCATENATE($G108, ".SP.DYN.LE00.IN"),AREA_WB_6ATTRS,Seq!D$1,FALSE)-VLOOKUP("CHN.SP.DYN.LE00.IN",AREA_WB_6ATTRS,Seq!D$1,FALSE),".")</f>
        <v>.</v>
      </c>
      <c r="HN108" s="139" t="str">
        <f>IFERROR(VLOOKUP(CONCATENATE($G108, ".SP.DYN.LE00.IN"),AREA_WB_6ATTRS,Seq!E$1,FALSE)-VLOOKUP("CHN.SP.DYN.LE00.IN",AREA_WB_6ATTRS,Seq!E$1,FALSE),".")</f>
        <v>.</v>
      </c>
      <c r="HO108" s="139" t="str">
        <f>IFERROR(VLOOKUP(CONCATENATE($G108, ".SP.DYN.LE00.IN"),AREA_WB_6ATTRS,Seq!F$1,FALSE)-VLOOKUP("CHN.SP.DYN.LE00.IN",AREA_WB_6ATTRS,Seq!F$1,FALSE),".")</f>
        <v>.</v>
      </c>
      <c r="HP108" s="139" t="str">
        <f>IFERROR(VLOOKUP(CONCATENATE($G108, ".SP.DYN.LE00.IN"),AREA_WB_6ATTRS,Seq!G$1,FALSE)-VLOOKUP("CHN.SP.DYN.LE00.IN",AREA_WB_6ATTRS,Seq!G$1,FALSE),".")</f>
        <v>.</v>
      </c>
      <c r="HQ108" s="139" t="str">
        <f>IFERROR(VLOOKUP(CONCATENATE($G108, ".SP.DYN.LE00.IN"),AREA_WB_6ATTRS,Seq!H$1,FALSE)-VLOOKUP("CHN.SP.DYN.LE00.IN",AREA_WB_6ATTRS,Seq!H$1,FALSE),".")</f>
        <v>.</v>
      </c>
      <c r="HR108" s="139" t="str">
        <f>IFERROR(VLOOKUP(CONCATENATE($G108, ".SP.DYN.LE00.IN"),AREA_WB_6ATTRS,Seq!I$1,FALSE)-VLOOKUP("CHN.SP.DYN.LE00.IN",AREA_WB_6ATTRS,Seq!I$1,FALSE),".")</f>
        <v>.</v>
      </c>
      <c r="HS108" s="139" t="str">
        <f>IFERROR(VLOOKUP(CONCATENATE($G108, ".SP.DYN.LE00.IN"),AREA_WB_6ATTRS,Seq!J$1,FALSE)-VLOOKUP("CHN.SP.DYN.LE00.IN",AREA_WB_6ATTRS,Seq!J$1,FALSE),".")</f>
        <v>.</v>
      </c>
      <c r="HT108" s="139" t="str">
        <f>IFERROR(VLOOKUP(CONCATENATE($G108, ".SP.DYN.LE00.IN"),AREA_WB_6ATTRS,Seq!K$1,FALSE)-VLOOKUP("CHN.SP.DYN.LE00.IN",AREA_WB_6ATTRS,Seq!K$1,FALSE),".")</f>
        <v>.</v>
      </c>
      <c r="HU108" s="139" t="str">
        <f>IFERROR(VLOOKUP(CONCATENATE($G108, ".SP.DYN.LE00.IN"),AREA_WB_6ATTRS,Seq!L$1,FALSE)-VLOOKUP("CHN.SP.DYN.LE00.IN",AREA_WB_6ATTRS,Seq!L$1,FALSE),".")</f>
        <v>.</v>
      </c>
      <c r="HV108" s="139" t="str">
        <f>IFERROR(VLOOKUP(CONCATENATE($G108, ".SP.DYN.LE00.IN"),AREA_WB_6ATTRS,Seq!M$1,FALSE)-VLOOKUP("CHN.SP.DYN.LE00.IN",AREA_WB_6ATTRS,Seq!M$1,FALSE),".")</f>
        <v>.</v>
      </c>
      <c r="HW108" s="139" t="str">
        <f>IFERROR(VLOOKUP(CONCATENATE($G108, ".SP.DYN.LE00.IN"),AREA_WB_6ATTRS,Seq!N$1,FALSE)-VLOOKUP("CHN.SP.DYN.LE00.IN",AREA_WB_6ATTRS,Seq!N$1,FALSE),".")</f>
        <v>.</v>
      </c>
      <c r="HX108" s="139" t="str">
        <f>IFERROR(VLOOKUP(CONCATENATE($G108, ".SP.DYN.LE00.IN"),AREA_WB_6ATTRS,Seq!O$1,FALSE)-VLOOKUP("CHN.SP.DYN.LE00.IN",AREA_WB_6ATTRS,Seq!O$1,FALSE),".")</f>
        <v>.</v>
      </c>
      <c r="HY108" s="139" t="str">
        <f>IFERROR(VLOOKUP(CONCATENATE($G108, ".SP.DYN.LE00.IN"),AREA_WB_6ATTRS,Seq!P$1,FALSE)-VLOOKUP("CHN.SP.DYN.LE00.IN",AREA_WB_6ATTRS,Seq!P$1,FALSE),".")</f>
        <v>.</v>
      </c>
      <c r="HZ108" s="139" t="str">
        <f>IFERROR(VLOOKUP(CONCATENATE($G108, ".SP.DYN.LE00.IN"),AREA_WB_6ATTRS,Seq!Q$1,FALSE)-VLOOKUP("CHN.SP.DYN.LE00.IN",AREA_WB_6ATTRS,Seq!Q$1,FALSE),".")</f>
        <v>.</v>
      </c>
      <c r="IA108" s="139" t="str">
        <f>IFERROR(VLOOKUP(CONCATENATE($G108, ".SP.DYN.LE00.IN"),AREA_WB_6ATTRS,Seq!R$1,FALSE)-VLOOKUP("CHN.SP.DYN.LE00.IN",AREA_WB_6ATTRS,Seq!R$1,FALSE),".")</f>
        <v>.</v>
      </c>
      <c r="IB108" s="139" t="str">
        <f>IFERROR(VLOOKUP(CONCATENATE($G108, ".SP.DYN.LE00.IN"),AREA_WB_6ATTRS,Seq!S$1,FALSE)-VLOOKUP("CHN.SP.DYN.LE00.IN",AREA_WB_6ATTRS,Seq!S$1,FALSE),".")</f>
        <v>.</v>
      </c>
      <c r="IC108" s="139" t="str">
        <f>IFERROR(VLOOKUP(CONCATENATE($G108, ".SP.DYN.LE00.IN"),AREA_WB_6ATTRS,Seq!T$1,FALSE)-VLOOKUP("CHN.SP.DYN.LE00.IN",AREA_WB_6ATTRS,Seq!T$1,FALSE),".")</f>
        <v>.</v>
      </c>
      <c r="ID108" s="139" t="str">
        <f>IFERROR(VLOOKUP(CONCATENATE($G108, ".SP.DYN.LE00.IN"),AREA_WB_6ATTRS,Seq!U$1,FALSE)-VLOOKUP("CHN.SP.DYN.LE00.IN",AREA_WB_6ATTRS,Seq!U$1,FALSE),".")</f>
        <v>.</v>
      </c>
      <c r="IE108" s="139" t="str">
        <f>IFERROR(VLOOKUP(CONCATENATE($G108, ".SP.DYN.LE00.IN"),AREA_WB_6ATTRS,Seq!V$1,FALSE)-VLOOKUP("CHN.SP.DYN.LE00.IN",AREA_WB_6ATTRS,Seq!V$1,FALSE),".")</f>
        <v>.</v>
      </c>
      <c r="IF108" s="139" t="str">
        <f>IFERROR(VLOOKUP(CONCATENATE($G108, ".SP.DYN.LE00.IN"),AREA_WB_6ATTRS,Seq!W$1,FALSE)-VLOOKUP("CHN.SP.DYN.LE00.IN",AREA_WB_6ATTRS,Seq!W$1,FALSE),".")</f>
        <v>.</v>
      </c>
      <c r="IG108" s="139" t="str">
        <f>IFERROR(VLOOKUP(CONCATENATE($G108, ".SP.DYN.LE00.IN"),AREA_WB_6ATTRS,Seq!X$1,FALSE)-VLOOKUP("CHN.SP.DYN.LE00.IN",AREA_WB_6ATTRS,Seq!X$1,FALSE),".")</f>
        <v>.</v>
      </c>
      <c r="IH108" s="139" t="str">
        <f>IFERROR(VLOOKUP(CONCATENATE($G108, ".SP.DYN.LE00.IN"),AREA_WB_6ATTRS,Seq!Y$1,FALSE)-VLOOKUP("CHN.SP.DYN.LE00.IN",AREA_WB_6ATTRS,Seq!Y$1,FALSE),".")</f>
        <v>.</v>
      </c>
      <c r="II108" s="139" t="str">
        <f>IFERROR(VLOOKUP(CONCATENATE($G108, ".SP.DYN.LE00.IN"),AREA_WB_6ATTRS,Seq!Z$1,FALSE)-VLOOKUP("CHN.SP.DYN.LE00.IN",AREA_WB_6ATTRS,Seq!Z$1,FALSE),".")</f>
        <v>.</v>
      </c>
      <c r="IJ108" s="139" t="str">
        <f>IFERROR(VLOOKUP(CONCATENATE($G108, ".SP.DYN.LE00.IN"),AREA_WB_6ATTRS,Seq!AA$1,FALSE)-VLOOKUP("CHN.SP.DYN.LE00.IN",AREA_WB_6ATTRS,Seq!AA$1,FALSE),".")</f>
        <v>.</v>
      </c>
      <c r="IK108" s="139" t="str">
        <f>IFERROR(VLOOKUP(CONCATENATE($G108, ".SP.DYN.LE00.IN"),AREA_WB_6ATTRS,Seq!AB$1,FALSE)-VLOOKUP("CHN.SP.DYN.LE00.IN",AREA_WB_6ATTRS,Seq!AB$1,FALSE),".")</f>
        <v>.</v>
      </c>
      <c r="IL108" s="139" t="str">
        <f>IFERROR(VLOOKUP(CONCATENATE($G108, ".SP.DYN.LE00.IN"),AREA_WB_6ATTRS,Seq!AC$1,FALSE)-VLOOKUP("CHN.SP.DYN.LE00.IN",AREA_WB_6ATTRS,Seq!AC$1,FALSE),".")</f>
        <v>.</v>
      </c>
      <c r="IM108" s="139" t="str">
        <f>IFERROR(VLOOKUP(CONCATENATE($G108, ".SP.DYN.LE00.IN"),AREA_WB_6ATTRS,Seq!AD$1,FALSE)-VLOOKUP("CHN.SP.DYN.LE00.IN",AREA_WB_6ATTRS,Seq!AD$1,FALSE),".")</f>
        <v>.</v>
      </c>
      <c r="IN108" s="139" t="str">
        <f>IFERROR(VLOOKUP(CONCATENATE($G108, ".SP.DYN.LE00.IN"),AREA_WB_6ATTRS,Seq!AE$1,FALSE)-VLOOKUP("CHN.SP.DYN.LE00.IN",AREA_WB_6ATTRS,Seq!AE$1,FALSE),".")</f>
        <v>.</v>
      </c>
      <c r="IO108" s="139" t="str">
        <f>IFERROR(VLOOKUP(CONCATENATE($G108, ".SP.DYN.LE00.IN"),AREA_WB_6ATTRS,Seq!AF$1,FALSE)-VLOOKUP("CHN.SP.DYN.LE00.IN",AREA_WB_6ATTRS,Seq!AF$1,FALSE),".")</f>
        <v>.</v>
      </c>
      <c r="IP108" s="139" t="str">
        <f>IFERROR(VLOOKUP(CONCATENATE($G108, ".SP.DYN.LE00.IN"),AREA_WB_6ATTRS,Seq!AG$1,FALSE)-VLOOKUP("CHN.SP.DYN.LE00.IN",AREA_WB_6ATTRS,Seq!AG$1,FALSE),".")</f>
        <v>.</v>
      </c>
      <c r="IW108" t="str">
        <f>IFERROR(VLOOKUP(CONCATENATE($G108, ".SP.DYN.LE00.IN"),AREA_WB_6ATTRS,Seq!B$1,FALSE),".")</f>
        <v>.</v>
      </c>
      <c r="IX108" t="str">
        <f>IFERROR(VLOOKUP(CONCATENATE($G108, ".SP.DYN.LE00.IN"),AREA_WB_6ATTRS,Seq!C$1,FALSE),".")</f>
        <v>.</v>
      </c>
      <c r="IY108" t="str">
        <f>IFERROR(VLOOKUP(CONCATENATE($G108, ".SP.DYN.LE00.IN"),AREA_WB_6ATTRS,Seq!D$1,FALSE),".")</f>
        <v>.</v>
      </c>
      <c r="IZ108" t="str">
        <f>IFERROR(VLOOKUP(CONCATENATE($G108, ".SP.DYN.LE00.IN"),AREA_WB_6ATTRS,Seq!E$1,FALSE),".")</f>
        <v>.</v>
      </c>
      <c r="JA108" t="str">
        <f>IFERROR(VLOOKUP(CONCATENATE($G108, ".SP.DYN.LE00.IN"),AREA_WB_6ATTRS,Seq!F$1,FALSE),".")</f>
        <v>.</v>
      </c>
      <c r="JB108" t="str">
        <f>IFERROR(VLOOKUP(CONCATENATE($G108, ".SP.DYN.LE00.IN"),AREA_WB_6ATTRS,Seq!G$1,FALSE),".")</f>
        <v>.</v>
      </c>
      <c r="JC108" t="str">
        <f>IFERROR(VLOOKUP(CONCATENATE($G108, ".SP.DYN.LE00.IN"),AREA_WB_6ATTRS,Seq!H$1,FALSE),".")</f>
        <v>.</v>
      </c>
      <c r="JD108" t="str">
        <f>IFERROR(VLOOKUP(CONCATENATE($G108, ".SP.DYN.LE00.IN"),AREA_WB_6ATTRS,Seq!I$1,FALSE),".")</f>
        <v>.</v>
      </c>
      <c r="JE108" t="str">
        <f>IFERROR(VLOOKUP(CONCATENATE($G108, ".SP.DYN.LE00.IN"),AREA_WB_6ATTRS,Seq!J$1,FALSE),".")</f>
        <v>.</v>
      </c>
      <c r="JF108" t="str">
        <f>IFERROR(VLOOKUP(CONCATENATE($G108, ".SP.DYN.LE00.IN"),AREA_WB_6ATTRS,Seq!K$1,FALSE),".")</f>
        <v>.</v>
      </c>
      <c r="JG108" t="str">
        <f>IFERROR(VLOOKUP(CONCATENATE($G108, ".SP.DYN.LE00.IN"),AREA_WB_6ATTRS,Seq!L$1,FALSE),".")</f>
        <v>.</v>
      </c>
      <c r="JH108" t="str">
        <f>IFERROR(VLOOKUP(CONCATENATE($G108, ".SP.DYN.LE00.IN"),AREA_WB_6ATTRS,Seq!M$1,FALSE),".")</f>
        <v>.</v>
      </c>
      <c r="JI108" t="str">
        <f>IFERROR(VLOOKUP(CONCATENATE($G108, ".SP.DYN.LE00.IN"),AREA_WB_6ATTRS,Seq!N$1,FALSE),".")</f>
        <v>.</v>
      </c>
      <c r="JJ108" t="str">
        <f>IFERROR(VLOOKUP(CONCATENATE($G108, ".SP.DYN.LE00.IN"),AREA_WB_6ATTRS,Seq!O$1,FALSE),".")</f>
        <v>.</v>
      </c>
      <c r="JK108" t="str">
        <f>IFERROR(VLOOKUP(CONCATENATE($G108, ".SP.DYN.LE00.IN"),AREA_WB_6ATTRS,Seq!P$1,FALSE),".")</f>
        <v>.</v>
      </c>
      <c r="JL108" t="str">
        <f>IFERROR(VLOOKUP(CONCATENATE($G108, ".SP.DYN.LE00.IN"),AREA_WB_6ATTRS,Seq!Q$1,FALSE),".")</f>
        <v>.</v>
      </c>
      <c r="JM108" t="str">
        <f>IFERROR(VLOOKUP(CONCATENATE($G108, ".SP.DYN.LE00.IN"),AREA_WB_6ATTRS,Seq!R$1,FALSE),".")</f>
        <v>.</v>
      </c>
      <c r="JN108" t="str">
        <f>IFERROR(VLOOKUP(CONCATENATE($G108, ".SP.DYN.LE00.IN"),AREA_WB_6ATTRS,Seq!S$1,FALSE),".")</f>
        <v>.</v>
      </c>
      <c r="JO108" t="str">
        <f>IFERROR(VLOOKUP(CONCATENATE($G108, ".SP.DYN.LE00.IN"),AREA_WB_6ATTRS,Seq!T$1,FALSE),".")</f>
        <v>.</v>
      </c>
      <c r="JP108" t="str">
        <f>IFERROR(VLOOKUP(CONCATENATE($G108, ".SP.DYN.LE00.IN"),AREA_WB_6ATTRS,Seq!U$1,FALSE),".")</f>
        <v>.</v>
      </c>
      <c r="JQ108" t="str">
        <f>IFERROR(VLOOKUP(CONCATENATE($G108, ".SP.DYN.LE00.IN"),AREA_WB_6ATTRS,Seq!V$1,FALSE),".")</f>
        <v>.</v>
      </c>
      <c r="JR108" t="str">
        <f>IFERROR(VLOOKUP(CONCATENATE($G108, ".SP.DYN.LE00.IN"),AREA_WB_6ATTRS,Seq!W$1,FALSE),".")</f>
        <v>.</v>
      </c>
      <c r="JS108" t="str">
        <f>IFERROR(VLOOKUP(CONCATENATE($G108, ".SP.DYN.LE00.IN"),AREA_WB_6ATTRS,Seq!X$1,FALSE),".")</f>
        <v>.</v>
      </c>
      <c r="JT108" t="str">
        <f>IFERROR(VLOOKUP(CONCATENATE($G108, ".SP.DYN.LE00.IN"),AREA_WB_6ATTRS,Seq!Y$1,FALSE),".")</f>
        <v>.</v>
      </c>
      <c r="JU108" t="str">
        <f>IFERROR(VLOOKUP(CONCATENATE($G108, ".SP.DYN.LE00.IN"),AREA_WB_6ATTRS,Seq!Z$1,FALSE),".")</f>
        <v>.</v>
      </c>
      <c r="JV108" t="str">
        <f>IFERROR(VLOOKUP(CONCATENATE($G108, ".SP.DYN.LE00.IN"),AREA_WB_6ATTRS,Seq!AA$1,FALSE),".")</f>
        <v>.</v>
      </c>
      <c r="JW108" t="str">
        <f>IFERROR(VLOOKUP(CONCATENATE($G108, ".SP.DYN.LE00.IN"),AREA_WB_6ATTRS,Seq!AB$1,FALSE),".")</f>
        <v>.</v>
      </c>
      <c r="JX108" t="str">
        <f>IFERROR(VLOOKUP(CONCATENATE($G108, ".SP.DYN.LE00.IN"),AREA_WB_6ATTRS,Seq!AC$1,FALSE),".")</f>
        <v>.</v>
      </c>
      <c r="JY108" t="str">
        <f>IFERROR(VLOOKUP(CONCATENATE($G108, ".SP.DYN.LE00.IN"),AREA_WB_6ATTRS,Seq!AD$1,FALSE),".")</f>
        <v>.</v>
      </c>
      <c r="JZ108" t="str">
        <f>IFERROR(VLOOKUP(CONCATENATE($G108, ".SP.DYN.LE00.IN"),AREA_WB_6ATTRS,Seq!AE$1,FALSE),".")</f>
        <v>.</v>
      </c>
      <c r="KA108" t="str">
        <f>IFERROR(VLOOKUP(CONCATENATE($G108, ".SP.DYN.LE00.IN"),AREA_WB_6ATTRS,Seq!AF$1,FALSE),".")</f>
        <v>.</v>
      </c>
      <c r="KB108" t="str">
        <f>IFERROR(VLOOKUP(CONCATENATE($G108, ".SP.DYN.LE00.IN"),AREA_WB_6ATTRS,Seq!AG$1,FALSE),".")</f>
        <v>.</v>
      </c>
      <c r="KK108">
        <f t="shared" si="66"/>
        <v>793</v>
      </c>
      <c r="KL108">
        <f t="shared" si="64"/>
        <v>0</v>
      </c>
      <c r="KM108" t="str">
        <f t="shared" si="67"/>
        <v>.</v>
      </c>
      <c r="KN108" t="str">
        <f t="shared" si="68"/>
        <v>.</v>
      </c>
      <c r="KO108" t="str">
        <f t="shared" si="65"/>
        <v>.</v>
      </c>
      <c r="KP108" t="str">
        <f>work!HA108</f>
        <v>.</v>
      </c>
      <c r="KQ108" t="str">
        <f>work!HB108</f>
        <v>.</v>
      </c>
      <c r="KR108" t="str">
        <f>work!HC108</f>
        <v>.</v>
      </c>
      <c r="KS108" t="str">
        <f>IF(ISNUMBER(work!HI108-work!HA108),work!HI108-work!HA108,".")</f>
        <v>.</v>
      </c>
      <c r="KT108" t="str">
        <f>IF(ISNUMBER(work!HJ108-work!HB108),work!HJ108-work!HB108,".")</f>
        <v>.</v>
      </c>
      <c r="KU108" t="str">
        <f>IF(ISNUMBER(work!HK108-work!HC108),work!HK108-work!HC108,".")</f>
        <v>.</v>
      </c>
      <c r="KW108" t="str">
        <f>IFERROR(work!HR108/work!HV108,".")</f>
        <v>.</v>
      </c>
      <c r="KX108" t="str">
        <f>IFERROR(work!HS108/work!HW108,".")</f>
        <v>.</v>
      </c>
      <c r="KY108" t="str">
        <f>IFERROR(work!HT108/work!HX108,".")</f>
        <v>.</v>
      </c>
      <c r="KZ108" t="str">
        <f>IFERROR(work!HU108/work!HY108,".")</f>
        <v>.</v>
      </c>
    </row>
    <row r="109" spans="1:312">
      <c r="A109" s="24">
        <f t="shared" si="44"/>
        <v>109</v>
      </c>
      <c r="B109" s="24" t="str">
        <f t="shared" si="69"/>
        <v>InEM90</v>
      </c>
      <c r="C109" s="24" t="str">
        <f t="shared" si="70"/>
        <v>InOECD90</v>
      </c>
      <c r="D109" s="24" t="str">
        <f t="shared" si="71"/>
        <v>In67</v>
      </c>
      <c r="E109" s="25" t="s">
        <v>2517</v>
      </c>
      <c r="F109" s="26" t="str">
        <f t="shared" si="48"/>
        <v>Hungary</v>
      </c>
      <c r="G109" s="166" t="s">
        <v>1444</v>
      </c>
      <c r="H109" s="166" t="s">
        <v>5007</v>
      </c>
      <c r="I109" s="166" t="s">
        <v>5007</v>
      </c>
      <c r="J109" s="180" t="s">
        <v>5007</v>
      </c>
      <c r="K109" s="180" t="s">
        <v>5007</v>
      </c>
      <c r="L109" s="27">
        <f>IFERROR(VLOOKUP($F109,Area_FDI_84_96,Seq!B$1,FALSE),0)</f>
        <v>0</v>
      </c>
      <c r="M109" s="27">
        <f>IFERROR(VLOOKUP($F109,Area_FDI_84_96,Seq!C$1,FALSE),0)</f>
        <v>0</v>
      </c>
      <c r="N109" s="27">
        <f>IFERROR(VLOOKUP($F109,Area_FDI_84_96,Seq!D$1,FALSE),0)</f>
        <v>0</v>
      </c>
      <c r="O109" s="27">
        <f>IFERROR(VLOOKUP($F109,Area_FDI_84_96,Seq!E$1,FALSE),0)</f>
        <v>0</v>
      </c>
      <c r="P109" s="27">
        <f>IFERROR(VLOOKUP($F109,Area_FDI_84_96,Seq!F$1,FALSE),0)</f>
        <v>0</v>
      </c>
      <c r="Q109" s="27">
        <f>IFERROR(VLOOKUP($F109,Area_FDI_84_96,Seq!G$1,FALSE),0)</f>
        <v>0</v>
      </c>
      <c r="R109" s="27">
        <f>IFERROR(VLOOKUP($F109,Area_FDI_84_96,Seq!H$1,FALSE),0)</f>
        <v>0</v>
      </c>
      <c r="S109" s="27">
        <f>IFERROR(VLOOKUP($F109,Area_FDI_84_96,Seq!I$1,FALSE),0)</f>
        <v>0</v>
      </c>
      <c r="T109" s="27">
        <f>IFERROR(VALUE(VLOOKUP($E109,Area_FDI_92_95,Seq!B$1,FALSE)),0)</f>
        <v>306</v>
      </c>
      <c r="U109" s="27">
        <f>IFERROR(VALUE(VLOOKUP($E109,Area_FDI_92_95,Seq!C$1,FALSE)),0)</f>
        <v>609</v>
      </c>
      <c r="V109" s="27">
        <f>IFERROR(VALUE(VLOOKUP($E109,Area_FDI_92_95,Seq!D$1,FALSE)),0)</f>
        <v>371</v>
      </c>
      <c r="W109" s="27">
        <f>IFERROR(VALUE(VLOOKUP($E109,Area_FDI_92_95,Seq!E$1,FALSE)),0)</f>
        <v>306</v>
      </c>
      <c r="X109" s="27">
        <f>IFERROR(VALUE(VLOOKUP($E109,Area_FDI_96_99,Seq!B$1,FALSE)),0)</f>
        <v>393</v>
      </c>
      <c r="Y109" s="27">
        <f>IFERROR(VALUE(VLOOKUP($E109,Area_FDI_96_99,Seq!C$1,FALSE)),0)</f>
        <v>567</v>
      </c>
      <c r="Z109" s="27">
        <f>IFERROR(VALUE(VLOOKUP($E109,Area_FDI_96_99,Seq!D$1,FALSE)),0)</f>
        <v>1073</v>
      </c>
      <c r="AA109" s="27">
        <f>IFERROR(VALUE(VLOOKUP($E109,Area_FDI_96_99,Seq!E$1,FALSE)),0)</f>
        <v>1204</v>
      </c>
      <c r="AB109" s="27">
        <f t="shared" si="72"/>
        <v>1065</v>
      </c>
      <c r="AC109" s="27">
        <f t="shared" si="73"/>
        <v>2153</v>
      </c>
      <c r="AD109" s="27">
        <f t="shared" si="74"/>
        <v>3073</v>
      </c>
      <c r="AE109" s="27">
        <f t="shared" si="75"/>
        <v>2366</v>
      </c>
      <c r="AF109" s="27">
        <f t="shared" si="76"/>
        <v>4996</v>
      </c>
      <c r="AG109" s="27">
        <f t="shared" si="77"/>
        <v>4545</v>
      </c>
      <c r="AH109" s="27">
        <f t="shared" si="78"/>
        <v>3152</v>
      </c>
      <c r="AI109" s="27">
        <f t="shared" si="79"/>
        <v>2109</v>
      </c>
      <c r="AJ109" s="27">
        <f t="shared" si="80"/>
        <v>1748</v>
      </c>
      <c r="AK109" s="27">
        <f t="shared" si="81"/>
        <v>2026</v>
      </c>
      <c r="AL109" s="27">
        <f t="shared" si="82"/>
        <v>2369</v>
      </c>
      <c r="AM109" s="27"/>
      <c r="AN109" s="27"/>
      <c r="AO109" s="27"/>
      <c r="AP109" s="27"/>
      <c r="AQ109" s="27"/>
      <c r="AR109" s="27"/>
      <c r="AS109" s="27"/>
      <c r="AT109" s="27">
        <f>IFERROR(work!D109+work!AP109,".")</f>
        <v>22331795.884253774</v>
      </c>
      <c r="AU109" s="27">
        <f>IFERROR(work!E109+work!AQ109,".")</f>
        <v>23398839.808512047</v>
      </c>
      <c r="AV109" s="27">
        <f>IFERROR(work!F109+work!AR109,".")</f>
        <v>25268174.478436153</v>
      </c>
      <c r="AW109" s="27">
        <f>IFERROR(work!G109+work!AS109,".")</f>
        <v>27587699.928498305</v>
      </c>
      <c r="AX109" s="27">
        <f>IFERROR(work!H109+work!AT109,".")</f>
        <v>31241435.682716202</v>
      </c>
      <c r="AY109" s="27">
        <f>IFERROR(work!I109+work!AU109,".")</f>
        <v>34851601.157109454</v>
      </c>
      <c r="AZ109" s="27">
        <f>IFERROR(work!J109+work!AV109,".")</f>
        <v>37598480.360891595</v>
      </c>
      <c r="BA109" s="27">
        <f>IFERROR(work!K109+work!AW109,".")</f>
        <v>41622238.499072075</v>
      </c>
      <c r="BB109" s="27">
        <f>IFERROR(work!L109+work!AX109,".")</f>
        <v>45796573.835035831</v>
      </c>
      <c r="BC109" s="27">
        <f>IFERROR(work!M109+work!AY109,".")</f>
        <v>47517783.418870755</v>
      </c>
      <c r="BD109" s="27">
        <f>IFERROR(work!N109+work!AZ109,".")</f>
        <v>48981570.367609173</v>
      </c>
      <c r="BE109" s="27">
        <f>IFERROR(work!O109+work!BA109,".")</f>
        <v>52534152.942895144</v>
      </c>
      <c r="BF109" s="27">
        <f>IFERROR(work!P109+work!BB109,".")</f>
        <v>59306199.358442791</v>
      </c>
      <c r="BG109" s="27">
        <f>IFERROR(work!Q109+work!BC109,".")</f>
        <v>67046150.518304832</v>
      </c>
      <c r="BH109" s="27">
        <f>IFERROR(work!R109+work!BD109,".")</f>
        <v>75439360.981630445</v>
      </c>
      <c r="BI109" s="27">
        <f>IFERROR(work!S109+work!BE109,".")</f>
        <v>83290271.656405553</v>
      </c>
      <c r="BJ109" s="27">
        <f>IFERROR(work!T109+work!BF109,".")</f>
        <v>91224582.477307364</v>
      </c>
      <c r="BK109" s="27">
        <f>IFERROR(work!U109+work!BG109,".")</f>
        <v>99460435.075907215</v>
      </c>
      <c r="BL109" s="27">
        <f>IFERROR(work!V109+work!BH109,".")</f>
        <v>107063928.13209084</v>
      </c>
      <c r="BM109" s="27">
        <f>IFERROR(work!W109+work!BI109,".")</f>
        <v>115010932.44304813</v>
      </c>
      <c r="BN109" s="27">
        <f>IFERROR(work!X109+work!BJ109,".")</f>
        <v>124486052.37326156</v>
      </c>
      <c r="BO109" s="27">
        <f>IFERROR(work!Y109+work!BK109,".")</f>
        <v>134605587.05336377</v>
      </c>
      <c r="BP109" s="27">
        <f>IFERROR(work!Z109+work!BL109,".")</f>
        <v>146633694.75265506</v>
      </c>
      <c r="BQ109" s="27">
        <f>IFERROR(work!AA109+work!BM109,".")</f>
        <v>160987892.47026777</v>
      </c>
      <c r="BR109" s="27">
        <f>IFERROR(work!AB109+work!BN109,".")</f>
        <v>176970803.83513415</v>
      </c>
      <c r="BS109" s="27">
        <f>IFERROR(work!AC109+work!BO109,".")</f>
        <v>196567133.53179058</v>
      </c>
      <c r="BT109" s="27">
        <f>IFERROR(work!AD109+work!BP109,".")</f>
        <v>221030410.53941068</v>
      </c>
      <c r="BU109" s="27">
        <f>IFERROR(work!AE109+work!BQ109,".")</f>
        <v>251584261.67164984</v>
      </c>
      <c r="BV109" s="27">
        <f>IFERROR(work!AF109+work!BR109,".")</f>
        <v>275221228.98961723</v>
      </c>
      <c r="BW109" s="27">
        <f>IFERROR(work!AG109+work!BS109,".")</f>
        <v>299586485.08076578</v>
      </c>
      <c r="BX109" s="27">
        <f>IFERROR(work!AH109+work!BT109,".")</f>
        <v>330234827.12608653</v>
      </c>
      <c r="BY109" s="27">
        <f>IFERROR(work!AI109+work!BU109,".")</f>
        <v>359868816.26982552</v>
      </c>
      <c r="BZ109" s="27"/>
      <c r="CA109" s="27"/>
      <c r="CB109" s="27"/>
      <c r="CC109" s="27"/>
      <c r="CD109" s="27"/>
      <c r="CE109" s="27"/>
      <c r="CF109" s="27">
        <f>IFERROR(work!AP109-work!D109,".")</f>
        <v>-14256428.203467604</v>
      </c>
      <c r="CG109" s="27">
        <f>IFERROR(work!AQ109-work!E109,".")</f>
        <v>-15091971.931770854</v>
      </c>
      <c r="CH109" s="27">
        <f>IFERROR(work!AR109-work!F109,".")</f>
        <v>-16725301.130212512</v>
      </c>
      <c r="CI109" s="27">
        <f>IFERROR(work!AS109-work!G109,".")</f>
        <v>-18983064.521493219</v>
      </c>
      <c r="CJ109" s="27">
        <f>IFERROR(work!AT109-work!H109,".")</f>
        <v>-22408084.963673946</v>
      </c>
      <c r="CK109" s="27">
        <f>IFERROR(work!AU109-work!I109,".")</f>
        <v>-26040604.776543286</v>
      </c>
      <c r="CL109" s="27">
        <f>IFERROR(work!AV109-work!J109,".")</f>
        <v>-28652239.694922626</v>
      </c>
      <c r="CM109" s="27">
        <f>IFERROR(work!AW109-work!K109,".")</f>
        <v>-32313565.083216608</v>
      </c>
      <c r="CN109" s="27">
        <f>IFERROR(work!AX109-work!L109,".")</f>
        <v>-36493975.552051455</v>
      </c>
      <c r="CO109" s="27">
        <f>IFERROR(work!AY109-work!M109,".")</f>
        <v>-38146678.493087254</v>
      </c>
      <c r="CP109" s="27">
        <f>IFERROR(work!AZ109-work!N109,".")</f>
        <v>-39938141.097003207</v>
      </c>
      <c r="CQ109" s="27">
        <f>IFERROR(work!BA109-work!O109,".")</f>
        <v>-44566171.976461545</v>
      </c>
      <c r="CR109" s="27">
        <f>IFERROR(work!BB109-work!P109,".")</f>
        <v>-51582371.699462451</v>
      </c>
      <c r="CS109" s="27">
        <f>IFERROR(work!BC109-work!Q109,".")</f>
        <v>-59366820.487707324</v>
      </c>
      <c r="CT109" s="27">
        <f>IFERROR(work!BD109-work!R109,".")</f>
        <v>-67533709.226169139</v>
      </c>
      <c r="CU109" s="27">
        <f>IFERROR(work!BE109-work!S109,".")</f>
        <v>-75266863.204044148</v>
      </c>
      <c r="CV109" s="27">
        <f>IFERROR(work!BF109-work!T109,".")</f>
        <v>-83188265.869187459</v>
      </c>
      <c r="CW109" s="27">
        <f>IFERROR(work!BG109-work!U109,".")</f>
        <v>-91172808.16681163</v>
      </c>
      <c r="CX109" s="27">
        <f>IFERROR(work!BH109-work!V109,".")</f>
        <v>-98438708.083560199</v>
      </c>
      <c r="CY109" s="27">
        <f>IFERROR(work!BI109-work!W109,".")</f>
        <v>-106109904.12499236</v>
      </c>
      <c r="CZ109" s="27">
        <f>IFERROR(work!BJ109-work!X109,".")</f>
        <v>-115208934.46649431</v>
      </c>
      <c r="DA109" s="27">
        <f>IFERROR(work!BK109-work!Y109,".")</f>
        <v>-124984083.6940918</v>
      </c>
      <c r="DB109" s="27">
        <f>IFERROR(work!BL109-work!Z109,".")</f>
        <v>-136578636.03281894</v>
      </c>
      <c r="DC109" s="27">
        <f>IFERROR(work!BM109-work!AA109,".")</f>
        <v>-150545671.39375323</v>
      </c>
      <c r="DD109" s="27">
        <f>IFERROR(work!BN109-work!AB109,".")</f>
        <v>-166027649.97915441</v>
      </c>
      <c r="DE109" s="27">
        <f>IFERROR(work!BO109-work!AC109,".")</f>
        <v>-185190145.56351218</v>
      </c>
      <c r="DF109" s="27">
        <f>IFERROR(work!BP109-work!AD109,".")</f>
        <v>-209210043.00099394</v>
      </c>
      <c r="DG109" s="27">
        <f>IFERROR(work!BQ109-work!AE109,".")</f>
        <v>-239750336.2714937</v>
      </c>
      <c r="DH109" s="27">
        <f>IFERROR(work!BR109-work!AF109,".")</f>
        <v>-263281490.3560673</v>
      </c>
      <c r="DI109" s="27">
        <f>IFERROR(work!BS109-work!AG109,".")</f>
        <v>-288458484.44472283</v>
      </c>
      <c r="DJ109" s="27">
        <f>IFERROR(work!BT109-work!AH109,".")</f>
        <v>-318966819.23005289</v>
      </c>
      <c r="DK109" s="27">
        <f>IFERROR(work!BU109-work!AI109,".")</f>
        <v>-348410179.90472239</v>
      </c>
      <c r="DL109" s="27"/>
      <c r="DM109" s="27"/>
      <c r="DN109" s="27"/>
      <c r="DO109" s="27"/>
      <c r="DP109" s="27"/>
      <c r="DQ109" s="27"/>
      <c r="DR109" s="27"/>
      <c r="DS109" s="27">
        <f>IFERROR(work!DO109-work!CC109,".")</f>
        <v>0.12899999618530272</v>
      </c>
      <c r="DT109" s="27">
        <f>IFERROR(work!DP109-work!CD109,".")</f>
        <v>0.12799999618530272</v>
      </c>
      <c r="DU109" s="27">
        <f>IFERROR(work!DQ109-work!CE109,".")</f>
        <v>0.12799999618530272</v>
      </c>
      <c r="DV109" s="27">
        <f>IFERROR(work!DR109-work!CF109,".")</f>
        <v>0.12699999618530272</v>
      </c>
      <c r="DW109" s="27">
        <f>IFERROR(work!DS109-work!CG109,".")</f>
        <v>0.12699999618530272</v>
      </c>
      <c r="DX109" s="27">
        <f>IFERROR(work!DT109-work!CH109,".")</f>
        <v>0.12599999618530272</v>
      </c>
      <c r="DY109" s="27">
        <f>IFERROR(work!DU109-work!CI109,".")</f>
        <v>0.12499999618530273</v>
      </c>
      <c r="DZ109" s="27">
        <f>IFERROR(work!DV109-work!CJ109,".")</f>
        <v>0.12399999618530273</v>
      </c>
      <c r="EA109" s="27">
        <f>IFERROR(work!DW109-work!CK109,".")</f>
        <v>0.12299999618530273</v>
      </c>
      <c r="EB109" s="27">
        <f>IFERROR(work!DX109-work!CL109,".")</f>
        <v>0.12199999618530273</v>
      </c>
      <c r="EC109" s="27">
        <f>IFERROR(work!DY109-work!CM109,".")</f>
        <v>0.11999999618530273</v>
      </c>
      <c r="ED109" s="27">
        <f>IFERROR(work!DZ109-work!CN109,".")</f>
        <v>0.11799999618530273</v>
      </c>
      <c r="EE109" s="27">
        <f>IFERROR(work!EA109-work!CO109,".")</f>
        <v>0.11699999618530273</v>
      </c>
      <c r="EF109" s="27">
        <f>IFERROR(work!EB109-work!CP109,".")</f>
        <v>0.11600000000000001</v>
      </c>
      <c r="EG109" s="27">
        <f>IFERROR(work!EC109-work!CQ109,".")</f>
        <v>0.114</v>
      </c>
      <c r="EH109" s="27">
        <f>IFERROR(work!ED109-work!CR109,".")</f>
        <v>0.127</v>
      </c>
      <c r="EI109" s="27">
        <f>IFERROR(work!EE109-work!CS109,".")</f>
        <v>0.124</v>
      </c>
      <c r="EJ109" s="27">
        <f>IFERROR(work!EF109-work!CT109,".")</f>
        <v>0.11200000000000002</v>
      </c>
      <c r="EK109" s="27">
        <f>IFERROR(work!EG109-work!CU109,".")</f>
        <v>0.12</v>
      </c>
      <c r="EL109" s="27">
        <f>IFERROR(work!EH109-work!CV109,".")</f>
        <v>0.13200000000000001</v>
      </c>
      <c r="EM109" s="27">
        <f>IFERROR(work!EI109-work!CW109,".")</f>
        <v>0.12600000762939453</v>
      </c>
      <c r="EN109" s="27">
        <f>IFERROR(work!EJ109-work!CX109,".")</f>
        <v>0.12499999618530272</v>
      </c>
      <c r="EO109" s="27">
        <f>IFERROR(work!EK109-work!CY109,".")</f>
        <v>0.12500000762939453</v>
      </c>
      <c r="EP109" s="27">
        <f>IFERROR(work!EL109-work!CZ109,".")</f>
        <v>0.13399999618530273</v>
      </c>
      <c r="EQ109" s="27">
        <f>IFERROR(work!EM109-work!DA109,".")</f>
        <v>0.14999999618530274</v>
      </c>
      <c r="ER109" s="27">
        <f>IFERROR(work!EN109-work!DB109,".")</f>
        <v>0.15000000762939453</v>
      </c>
      <c r="ES109" s="27">
        <f>IFERROR(work!EO109-work!DC109,".")</f>
        <v>0.14799999618530274</v>
      </c>
      <c r="ET109" s="27">
        <f>IFERROR(work!EP109-work!DD109,".")</f>
        <v>0.14600000381469727</v>
      </c>
      <c r="EU109" s="27">
        <f>IFERROR(work!EQ109-work!DE109,".")</f>
        <v>0.15599999618530275</v>
      </c>
      <c r="EV109" s="27">
        <f>IFERROR(work!ER109-work!DF109,".")</f>
        <v>0.157</v>
      </c>
      <c r="EW109" s="27">
        <f>IFERROR(work!ES109-work!DG109,".")</f>
        <v>0.15500000762939453</v>
      </c>
      <c r="EX109" s="27">
        <f>IFERROR(work!ET109-work!DH109,".")</f>
        <v>0.15100000762939453</v>
      </c>
      <c r="EY109" s="27"/>
      <c r="EZ109" s="27"/>
      <c r="FA109" s="27"/>
      <c r="FB109" s="27"/>
      <c r="FC109" s="27"/>
      <c r="FD109" s="27"/>
      <c r="FE109" s="27">
        <f>IF(ISNUMBER(work!GZ109/work!HD109),work!GZ109/work!HD109,".")</f>
        <v>3.5894473265576671E-4</v>
      </c>
      <c r="FF109" s="27">
        <f>IF(ISNUMBER(work!HA109/work!HE109),work!HA109/work!HE109,".")</f>
        <v>3.9158292621044235E-4</v>
      </c>
      <c r="FG109" s="27">
        <f>IF(ISNUMBER(work!HB109/work!HF109),work!HB109/work!HF109,".")</f>
        <v>2.0418425343227635E-4</v>
      </c>
      <c r="FH109" s="27">
        <f>IF(ISNUMBER(work!HC109/work!HG109),work!HC109/work!HG109,".")</f>
        <v>6.0814742543631299E-4</v>
      </c>
      <c r="FI109" s="27">
        <f>IF(ISNUMBER((work!HA109+work!HB109)/(work!HE109+work!HF109)),(work!HA109+work!HB109)/(work!HE109+work!HF109),".")</f>
        <v>3.3113174144329199E-4</v>
      </c>
      <c r="FJ109" s="27">
        <f>IF(ISNUMBER(work!HH109/work!HL109),work!HH109/work!HL109,".")</f>
        <v>4.4499707431246345E-4</v>
      </c>
      <c r="FK109" s="27">
        <f>IF(ISNUMBER(work!HI109/work!HM109),work!HI109/work!HM109,".")</f>
        <v>3.3483478373515338E-4</v>
      </c>
      <c r="FL109" s="27">
        <f>IF(ISNUMBER(work!HJ109/work!HN109),work!HJ109/work!HN109,".")</f>
        <v>3.5917662552717179E-4</v>
      </c>
      <c r="FM109" s="27">
        <f>IF(ISNUMBER(work!HK109/work!HO109),work!HK109/work!HO109,".")</f>
        <v>1.1824653793641505E-3</v>
      </c>
      <c r="FN109" s="27">
        <f>IF(ISNUMBER((work!HI109+work!HJ109)/(work!HM109+work!HN109)),(work!HI109+work!HJ109)/(work!HM109+work!HN109),".")</f>
        <v>3.4443321453268789E-4</v>
      </c>
      <c r="FO109" s="27" t="s">
        <v>5007</v>
      </c>
      <c r="FP109" s="27" t="s">
        <v>5007</v>
      </c>
      <c r="FQ109" s="27" t="s">
        <v>5007</v>
      </c>
      <c r="FR109" s="27" t="s">
        <v>5007</v>
      </c>
      <c r="FS109" s="27" t="s">
        <v>5007</v>
      </c>
      <c r="FT109" s="27">
        <f>work!GM109</f>
        <v>2.2414247990305839E-6</v>
      </c>
      <c r="FU109" s="27">
        <f>work!GN109</f>
        <v>2.3134786737752156E-6</v>
      </c>
      <c r="FV109" s="27" t="str">
        <f>work!GO109</f>
        <v>.</v>
      </c>
      <c r="FW109" s="27" t="s">
        <v>5007</v>
      </c>
      <c r="FX109" s="27"/>
      <c r="FY109" s="27">
        <f t="shared" si="83"/>
        <v>7342.4560000000001</v>
      </c>
      <c r="FZ109">
        <f t="shared" si="62"/>
        <v>1065</v>
      </c>
      <c r="GA109">
        <f>work!HC109</f>
        <v>417</v>
      </c>
      <c r="GB109">
        <f>IF(ISNUMBER(work!HA109+work!HB109),work!HA109+work!HB109,".")</f>
        <v>2021</v>
      </c>
      <c r="GC109">
        <f>IF(ISNUMBER(work!HK109-work!HC109),work!HK109-work!HC109,".")</f>
        <v>553</v>
      </c>
      <c r="GD109">
        <f>IF(ISNUMBER(work!HI109+work!HJ109-work!HA109-work!HB109),(work!HI109+work!HJ109-work!HA109-work!HB109),".")</f>
        <v>51</v>
      </c>
      <c r="GH109">
        <f>work!GQ109</f>
        <v>24</v>
      </c>
      <c r="GI109">
        <f>work!GR109</f>
        <v>24</v>
      </c>
      <c r="GJ109">
        <f>work!GZ109</f>
        <v>2436.8757900000001</v>
      </c>
      <c r="GK109">
        <f>work!HH109</f>
        <v>3042</v>
      </c>
      <c r="GL109">
        <f t="shared" si="84"/>
        <v>4859.076381485721</v>
      </c>
      <c r="GM109">
        <f>IFERROR(VLOOKUP($F109,AREA_EM_ALLYEAR,Seq!B$1,FALSE),".")</f>
        <v>1206</v>
      </c>
      <c r="GN109">
        <f>IFERROR(VLOOKUP($F109,AREA_EM_ALLYEAR,Seq!C$1,FALSE),".")</f>
        <v>1781</v>
      </c>
      <c r="GO109">
        <f>IFERROR(VLOOKUP($F109,AREA_EM_ALLYEAR,Seq!D$1,FALSE),".")</f>
        <v>1740</v>
      </c>
      <c r="GP109">
        <f>IFERROR(VLOOKUP($F109,AREA_EM_ALLYEAR,Seq!E$1,FALSE),".")</f>
        <v>1282</v>
      </c>
      <c r="GQ109">
        <f>IFERROR(VLOOKUP($F109,AREA_EM_ALLYEAR,Seq!F$1,FALSE),".")</f>
        <v>1185</v>
      </c>
      <c r="GR109">
        <f>IFERROR(VLOOKUP($F109,AREA_EM_ALLYEAR,Seq!G$1,FALSE),".")</f>
        <v>1066</v>
      </c>
      <c r="GS109">
        <f>IFERROR(VLOOKUP($F109,AREA_EM_ALLYEAR,Seq!H$1,FALSE),".")</f>
        <v>361</v>
      </c>
      <c r="GT109">
        <f>IFERROR(VLOOKUP($F109,AREA_EM_ALLYEAR,Seq!I$1,FALSE),".")</f>
        <v>106</v>
      </c>
      <c r="GU109">
        <f>IFERROR(VLOOKUP($F109,AREA_EM_ALLYEAR,Seq!J$1,FALSE),".")</f>
        <v>738</v>
      </c>
      <c r="GV109">
        <f>IFERROR(VLOOKUP($F109,AREA_EM_ALLYEAR,Seq!K$1,FALSE),".")</f>
        <v>802</v>
      </c>
      <c r="GW109">
        <f>IFERROR(VLOOKUP($F109,AREA_EM_ALLYEAR,Seq!L$1,FALSE),".")</f>
        <v>544</v>
      </c>
      <c r="GX109">
        <f>IFERROR(VLOOKUP($F109,AREA_EM_ALLYEAR,Seq!M$1,FALSE),".")</f>
        <v>1439</v>
      </c>
      <c r="GY109">
        <f>IFERROR(VLOOKUP($F109,AREA_EM_ALLYEAR,Seq!N$1,FALSE),".")</f>
        <v>1948</v>
      </c>
      <c r="GZ109">
        <f>IFERROR(VLOOKUP($F109,AREA_EM_ALLYEAR,Seq!O$1,FALSE),".")</f>
        <v>1523</v>
      </c>
      <c r="HA109">
        <f t="shared" si="63"/>
        <v>1523</v>
      </c>
      <c r="HK109" s="139">
        <f>IFERROR(VLOOKUP(CONCATENATE($G109, ".SP.DYN.LE00.IN"),AREA_WB_6ATTRS,Seq!B$1,FALSE)-VLOOKUP("CHN.SP.DYN.LE00.IN",AREA_WB_6ATTRS,Seq!B$1,FALSE),".")</f>
        <v>2.0679024390243939</v>
      </c>
      <c r="HL109" s="139">
        <f>IFERROR(VLOOKUP(CONCATENATE($G109, ".SP.DYN.LE00.IN"),AREA_WB_6ATTRS,Seq!C$1,FALSE)-VLOOKUP("CHN.SP.DYN.LE00.IN",AREA_WB_6ATTRS,Seq!C$1,FALSE),".")</f>
        <v>1.8763414634146187</v>
      </c>
      <c r="HM109" s="139">
        <f>IFERROR(VLOOKUP(CONCATENATE($G109, ".SP.DYN.LE00.IN"),AREA_WB_6ATTRS,Seq!D$1,FALSE)-VLOOKUP("CHN.SP.DYN.LE00.IN",AREA_WB_6ATTRS,Seq!D$1,FALSE),".")</f>
        <v>1.8229024390244035</v>
      </c>
      <c r="HN109" s="139">
        <f>IFERROR(VLOOKUP(CONCATENATE($G109, ".SP.DYN.LE00.IN"),AREA_WB_6ATTRS,Seq!E$1,FALSE)-VLOOKUP("CHN.SP.DYN.LE00.IN",AREA_WB_6ATTRS,Seq!E$1,FALSE),".")</f>
        <v>1.1738048780487844</v>
      </c>
      <c r="HO109" s="139">
        <f>IFERROR(VLOOKUP(CONCATENATE($G109, ".SP.DYN.LE00.IN"),AREA_WB_6ATTRS,Seq!F$1,FALSE)-VLOOKUP("CHN.SP.DYN.LE00.IN",AREA_WB_6ATTRS,Seq!F$1,FALSE),".")</f>
        <v>0.96658536585366051</v>
      </c>
      <c r="HP109" s="139">
        <f>IFERROR(VLOOKUP(CONCATENATE($G109, ".SP.DYN.LE00.IN"),AREA_WB_6ATTRS,Seq!G$1,FALSE)-VLOOKUP("CHN.SP.DYN.LE00.IN",AREA_WB_6ATTRS,Seq!G$1,FALSE),".")</f>
        <v>0.65904878048780802</v>
      </c>
      <c r="HQ109" s="139">
        <f>IFERROR(VLOOKUP(CONCATENATE($G109, ".SP.DYN.LE00.IN"),AREA_WB_6ATTRS,Seq!H$1,FALSE)-VLOOKUP("CHN.SP.DYN.LE00.IN",AREA_WB_6ATTRS,Seq!H$1,FALSE),".")</f>
        <v>0.61392682926828002</v>
      </c>
      <c r="HR109" s="139">
        <f>IFERROR(VLOOKUP(CONCATENATE($G109, ".SP.DYN.LE00.IN"),AREA_WB_6ATTRS,Seq!I$1,FALSE)-VLOOKUP("CHN.SP.DYN.LE00.IN",AREA_WB_6ATTRS,Seq!I$1,FALSE),".")</f>
        <v>0.85390243902438101</v>
      </c>
      <c r="HS109" s="139">
        <f>IFERROR(VLOOKUP(CONCATENATE($G109, ".SP.DYN.LE00.IN"),AREA_WB_6ATTRS,Seq!J$1,FALSE)-VLOOKUP("CHN.SP.DYN.LE00.IN",AREA_WB_6ATTRS,Seq!J$1,FALSE),".")</f>
        <v>0.99629268292682127</v>
      </c>
      <c r="HT109" s="139">
        <f>IFERROR(VLOOKUP(CONCATENATE($G109, ".SP.DYN.LE00.IN"),AREA_WB_6ATTRS,Seq!K$1,FALSE)-VLOOKUP("CHN.SP.DYN.LE00.IN",AREA_WB_6ATTRS,Seq!K$1,FALSE),".")</f>
        <v>0.21478048780487313</v>
      </c>
      <c r="HU109" s="139">
        <f>IFERROR(VLOOKUP(CONCATENATE($G109, ".SP.DYN.LE00.IN"),AREA_WB_6ATTRS,Seq!L$1,FALSE)-VLOOKUP("CHN.SP.DYN.LE00.IN",AREA_WB_6ATTRS,Seq!L$1,FALSE),".")</f>
        <v>-0.14412195121950333</v>
      </c>
      <c r="HV109" s="139">
        <f>IFERROR(VLOOKUP(CONCATENATE($G109, ".SP.DYN.LE00.IN"),AREA_WB_6ATTRS,Seq!M$1,FALSE)-VLOOKUP("CHN.SP.DYN.LE00.IN",AREA_WB_6ATTRS,Seq!M$1,FALSE),".")</f>
        <v>-0.28695121951218994</v>
      </c>
      <c r="HW109" s="139">
        <f>IFERROR(VLOOKUP(CONCATENATE($G109, ".SP.DYN.LE00.IN"),AREA_WB_6ATTRS,Seq!N$1,FALSE)-VLOOKUP("CHN.SP.DYN.LE00.IN",AREA_WB_6ATTRS,Seq!N$1,FALSE),".")</f>
        <v>-0.74475609756096617</v>
      </c>
      <c r="HX109" s="139">
        <f>IFERROR(VLOOKUP(CONCATENATE($G109, ".SP.DYN.LE00.IN"),AREA_WB_6ATTRS,Seq!O$1,FALSE)-VLOOKUP("CHN.SP.DYN.LE00.IN",AREA_WB_6ATTRS,Seq!O$1,FALSE),".")</f>
        <v>-0.9534146341463412</v>
      </c>
      <c r="HY109" s="139">
        <f>IFERROR(VLOOKUP(CONCATENATE($G109, ".SP.DYN.LE00.IN"),AREA_WB_6ATTRS,Seq!P$1,FALSE)-VLOOKUP("CHN.SP.DYN.LE00.IN",AREA_WB_6ATTRS,Seq!P$1,FALSE),".")</f>
        <v>-0.77317073170731021</v>
      </c>
      <c r="HZ109" s="139">
        <f>IFERROR(VLOOKUP(CONCATENATE($G109, ".SP.DYN.LE00.IN"),AREA_WB_6ATTRS,Seq!Q$1,FALSE)-VLOOKUP("CHN.SP.DYN.LE00.IN",AREA_WB_6ATTRS,Seq!Q$1,FALSE),".")</f>
        <v>-0.63302439024390367</v>
      </c>
      <c r="IA109" s="139">
        <f>IFERROR(VLOOKUP(CONCATENATE($G109, ".SP.DYN.LE00.IN"),AREA_WB_6ATTRS,Seq!R$1,FALSE)-VLOOKUP("CHN.SP.DYN.LE00.IN",AREA_WB_6ATTRS,Seq!R$1,FALSE),".")</f>
        <v>-0.27024390243902019</v>
      </c>
      <c r="IB109" s="139">
        <f>IFERROR(VLOOKUP(CONCATENATE($G109, ".SP.DYN.LE00.IN"),AREA_WB_6ATTRS,Seq!S$1,FALSE)-VLOOKUP("CHN.SP.DYN.LE00.IN",AREA_WB_6ATTRS,Seq!S$1,FALSE),".")</f>
        <v>-6.3878048780495078E-2</v>
      </c>
      <c r="IC109" s="139">
        <f>IFERROR(VLOOKUP(CONCATENATE($G109, ".SP.DYN.LE00.IN"),AREA_WB_6ATTRS,Seq!T$1,FALSE)-VLOOKUP("CHN.SP.DYN.LE00.IN",AREA_WB_6ATTRS,Seq!T$1,FALSE),".")</f>
        <v>-0.36929268292682593</v>
      </c>
      <c r="ID109" s="139">
        <f>IFERROR(VLOOKUP(CONCATENATE($G109, ".SP.DYN.LE00.IN"),AREA_WB_6ATTRS,Seq!U$1,FALSE)-VLOOKUP("CHN.SP.DYN.LE00.IN",AREA_WB_6ATTRS,Seq!U$1,FALSE),".")</f>
        <v>-0.40631707317075438</v>
      </c>
      <c r="IE109" s="139">
        <f>IFERROR(VLOOKUP(CONCATENATE($G109, ".SP.DYN.LE00.IN"),AREA_WB_6ATTRS,Seq!V$1,FALSE)-VLOOKUP("CHN.SP.DYN.LE00.IN",AREA_WB_6ATTRS,Seq!V$1,FALSE),".")</f>
        <v>4.6341463414591999E-3</v>
      </c>
      <c r="IF109" s="139">
        <f>IFERROR(VLOOKUP(CONCATENATE($G109, ".SP.DYN.LE00.IN"),AREA_WB_6ATTRS,Seq!W$1,FALSE)-VLOOKUP("CHN.SP.DYN.LE00.IN",AREA_WB_6ATTRS,Seq!W$1,FALSE),".")</f>
        <v>0.84324390243902769</v>
      </c>
      <c r="IG109" s="139">
        <f>IFERROR(VLOOKUP(CONCATENATE($G109, ".SP.DYN.LE00.IN"),AREA_WB_6ATTRS,Seq!X$1,FALSE)-VLOOKUP("CHN.SP.DYN.LE00.IN",AREA_WB_6ATTRS,Seq!X$1,FALSE),".")</f>
        <v>0.76934146341464782</v>
      </c>
      <c r="IH109" s="139">
        <f>IFERROR(VLOOKUP(CONCATENATE($G109, ".SP.DYN.LE00.IN"),AREA_WB_6ATTRS,Seq!Y$1,FALSE)-VLOOKUP("CHN.SP.DYN.LE00.IN",AREA_WB_6ATTRS,Seq!Y$1,FALSE),".")</f>
        <v>0.53512195121950867</v>
      </c>
      <c r="II109" s="139">
        <f>IFERROR(VLOOKUP(CONCATENATE($G109, ".SP.DYN.LE00.IN"),AREA_WB_6ATTRS,Seq!Z$1,FALSE)-VLOOKUP("CHN.SP.DYN.LE00.IN",AREA_WB_6ATTRS,Seq!Z$1,FALSE),".")</f>
        <v>0.68643902439023918</v>
      </c>
      <c r="IJ109" s="139">
        <f>IFERROR(VLOOKUP(CONCATENATE($G109, ".SP.DYN.LE00.IN"),AREA_WB_6ATTRS,Seq!AA$1,FALSE)-VLOOKUP("CHN.SP.DYN.LE00.IN",AREA_WB_6ATTRS,Seq!AA$1,FALSE),".")</f>
        <v>0.4774634146341441</v>
      </c>
      <c r="IK109" s="139">
        <f>IFERROR(VLOOKUP(CONCATENATE($G109, ".SP.DYN.LE00.IN"),AREA_WB_6ATTRS,Seq!AB$1,FALSE)-VLOOKUP("CHN.SP.DYN.LE00.IN",AREA_WB_6ATTRS,Seq!AB$1,FALSE),".")</f>
        <v>0.70782926829268433</v>
      </c>
      <c r="IL109" s="139">
        <f>IFERROR(VLOOKUP(CONCATENATE($G109, ".SP.DYN.LE00.IN"),AREA_WB_6ATTRS,Seq!AC$1,FALSE)-VLOOKUP("CHN.SP.DYN.LE00.IN",AREA_WB_6ATTRS,Seq!AC$1,FALSE),".")</f>
        <v>0.53863414634146523</v>
      </c>
      <c r="IM109" s="139">
        <f>IFERROR(VLOOKUP(CONCATENATE($G109, ".SP.DYN.LE00.IN"),AREA_WB_6ATTRS,Seq!AD$1,FALSE)-VLOOKUP("CHN.SP.DYN.LE00.IN",AREA_WB_6ATTRS,Seq!AD$1,FALSE),".")</f>
        <v>0.86709756097562263</v>
      </c>
      <c r="IN109" s="139">
        <f>IFERROR(VLOOKUP(CONCATENATE($G109, ".SP.DYN.LE00.IN"),AREA_WB_6ATTRS,Seq!AE$1,FALSE)-VLOOKUP("CHN.SP.DYN.LE00.IN",AREA_WB_6ATTRS,Seq!AE$1,FALSE),".")</f>
        <v>0.84836585365853523</v>
      </c>
      <c r="IO109" s="139">
        <f>IFERROR(VLOOKUP(CONCATENATE($G109, ".SP.DYN.LE00.IN"),AREA_WB_6ATTRS,Seq!AF$1,FALSE)-VLOOKUP("CHN.SP.DYN.LE00.IN",AREA_WB_6ATTRS,Seq!AF$1,FALSE),".")</f>
        <v>0.93421951219511357</v>
      </c>
      <c r="IP109" s="139" t="str">
        <f>IFERROR(VLOOKUP(CONCATENATE($G109, ".SP.DYN.LE00.IN"),AREA_WB_6ATTRS,Seq!AG$1,FALSE)-VLOOKUP("CHN.SP.DYN.LE00.IN",AREA_WB_6ATTRS,Seq!AG$1,FALSE),".")</f>
        <v>.</v>
      </c>
      <c r="IW109">
        <f>IFERROR(VLOOKUP(CONCATENATE($G109, ".SP.DYN.LE00.IN"),AREA_WB_6ATTRS,Seq!B$1,FALSE),".")</f>
        <v>69.061707317073186</v>
      </c>
      <c r="IX109">
        <f>IFERROR(VLOOKUP(CONCATENATE($G109, ".SP.DYN.LE00.IN"),AREA_WB_6ATTRS,Seq!C$1,FALSE),".")</f>
        <v>69.139268292682928</v>
      </c>
      <c r="IY109">
        <f>IFERROR(VLOOKUP(CONCATENATE($G109, ".SP.DYN.LE00.IN"),AREA_WB_6ATTRS,Seq!D$1,FALSE),".")</f>
        <v>69.357804878048796</v>
      </c>
      <c r="IZ109">
        <f>IFERROR(VLOOKUP(CONCATENATE($G109, ".SP.DYN.LE00.IN"),AREA_WB_6ATTRS,Seq!E$1,FALSE),".")</f>
        <v>68.973658536585376</v>
      </c>
      <c r="JA109">
        <f>IFERROR(VLOOKUP(CONCATENATE($G109, ".SP.DYN.LE00.IN"),AREA_WB_6ATTRS,Seq!F$1,FALSE),".")</f>
        <v>69.02585365853659</v>
      </c>
      <c r="JB109">
        <f>IFERROR(VLOOKUP(CONCATENATE($G109, ".SP.DYN.LE00.IN"),AREA_WB_6ATTRS,Seq!G$1,FALSE),".")</f>
        <v>68.972195121951231</v>
      </c>
      <c r="JC109">
        <f>IFERROR(VLOOKUP(CONCATENATE($G109, ".SP.DYN.LE00.IN"),AREA_WB_6ATTRS,Seq!H$1,FALSE),".")</f>
        <v>69.17341463414634</v>
      </c>
      <c r="JD109">
        <f>IFERROR(VLOOKUP(CONCATENATE($G109, ".SP.DYN.LE00.IN"),AREA_WB_6ATTRS,Seq!I$1,FALSE),".")</f>
        <v>69.651219512195127</v>
      </c>
      <c r="JE109">
        <f>IFERROR(VLOOKUP(CONCATENATE($G109, ".SP.DYN.LE00.IN"),AREA_WB_6ATTRS,Seq!J$1,FALSE),".")</f>
        <v>70.023414634146349</v>
      </c>
      <c r="JF109">
        <f>IFERROR(VLOOKUP(CONCATENATE($G109, ".SP.DYN.LE00.IN"),AREA_WB_6ATTRS,Seq!K$1,FALSE),".")</f>
        <v>69.461707317073177</v>
      </c>
      <c r="JG109">
        <f>IFERROR(VLOOKUP(CONCATENATE($G109, ".SP.DYN.LE00.IN"),AREA_WB_6ATTRS,Seq!L$1,FALSE),".")</f>
        <v>69.315609756097572</v>
      </c>
      <c r="JH109">
        <f>IFERROR(VLOOKUP(CONCATENATE($G109, ".SP.DYN.LE00.IN"),AREA_WB_6ATTRS,Seq!M$1,FALSE),".")</f>
        <v>69.37707317073172</v>
      </c>
      <c r="JI109">
        <f>IFERROR(VLOOKUP(CONCATENATE($G109, ".SP.DYN.LE00.IN"),AREA_WB_6ATTRS,Seq!N$1,FALSE),".")</f>
        <v>69.117073170731715</v>
      </c>
      <c r="JJ109">
        <f>IFERROR(VLOOKUP(CONCATENATE($G109, ".SP.DYN.LE00.IN"),AREA_WB_6ATTRS,Seq!O$1,FALSE),".")</f>
        <v>69.101219512195129</v>
      </c>
      <c r="JK109">
        <f>IFERROR(VLOOKUP(CONCATENATE($G109, ".SP.DYN.LE00.IN"),AREA_WB_6ATTRS,Seq!P$1,FALSE),".")</f>
        <v>69.469756097560989</v>
      </c>
      <c r="JL109">
        <f>IFERROR(VLOOKUP(CONCATENATE($G109, ".SP.DYN.LE00.IN"),AREA_WB_6ATTRS,Seq!Q$1,FALSE),".")</f>
        <v>69.791707317073175</v>
      </c>
      <c r="JM109">
        <f>IFERROR(VLOOKUP(CONCATENATE($G109, ".SP.DYN.LE00.IN"),AREA_WB_6ATTRS,Seq!R$1,FALSE),".")</f>
        <v>70.328780487804892</v>
      </c>
      <c r="JN109">
        <f>IFERROR(VLOOKUP(CONCATENATE($G109, ".SP.DYN.LE00.IN"),AREA_WB_6ATTRS,Seq!S$1,FALSE),".")</f>
        <v>70.702439024390245</v>
      </c>
      <c r="JO109">
        <f>IFERROR(VLOOKUP(CONCATENATE($G109, ".SP.DYN.LE00.IN"),AREA_WB_6ATTRS,Seq!T$1,FALSE),".")</f>
        <v>70.557804878048799</v>
      </c>
      <c r="JP109">
        <f>IFERROR(VLOOKUP(CONCATENATE($G109, ".SP.DYN.LE00.IN"),AREA_WB_6ATTRS,Seq!U$1,FALSE),".")</f>
        <v>70.677073170731703</v>
      </c>
      <c r="JQ109">
        <f>IFERROR(VLOOKUP(CONCATENATE($G109, ".SP.DYN.LE00.IN"),AREA_WB_6ATTRS,Seq!V$1,FALSE),".")</f>
        <v>71.246341463414637</v>
      </c>
      <c r="JR109">
        <f>IFERROR(VLOOKUP(CONCATENATE($G109, ".SP.DYN.LE00.IN"),AREA_WB_6ATTRS,Seq!W$1,FALSE),".")</f>
        <v>72.248780487804893</v>
      </c>
      <c r="JS109">
        <f>IFERROR(VLOOKUP(CONCATENATE($G109, ".SP.DYN.LE00.IN"),AREA_WB_6ATTRS,Seq!X$1,FALSE),".")</f>
        <v>72.348780487804888</v>
      </c>
      <c r="JT109">
        <f>IFERROR(VLOOKUP(CONCATENATE($G109, ".SP.DYN.LE00.IN"),AREA_WB_6ATTRS,Seq!Y$1,FALSE),".")</f>
        <v>72.3</v>
      </c>
      <c r="JU109">
        <f>IFERROR(VLOOKUP(CONCATENATE($G109, ".SP.DYN.LE00.IN"),AREA_WB_6ATTRS,Seq!Z$1,FALSE),".")</f>
        <v>72.648780487804885</v>
      </c>
      <c r="JV109">
        <f>IFERROR(VLOOKUP(CONCATENATE($G109, ".SP.DYN.LE00.IN"),AREA_WB_6ATTRS,Seq!AA$1,FALSE),".")</f>
        <v>72.648780487804885</v>
      </c>
      <c r="JW109">
        <f>IFERROR(VLOOKUP(CONCATENATE($G109, ".SP.DYN.LE00.IN"),AREA_WB_6ATTRS,Seq!AB$1,FALSE),".")</f>
        <v>73.097560975609767</v>
      </c>
      <c r="JX109">
        <f>IFERROR(VLOOKUP(CONCATENATE($G109, ".SP.DYN.LE00.IN"),AREA_WB_6ATTRS,Seq!AC$1,FALSE),".")</f>
        <v>73.151219512195127</v>
      </c>
      <c r="JY109">
        <f>IFERROR(VLOOKUP(CONCATENATE($G109, ".SP.DYN.LE00.IN"),AREA_WB_6ATTRS,Seq!AD$1,FALSE),".")</f>
        <v>73.702439024390259</v>
      </c>
      <c r="JZ109">
        <f>IFERROR(VLOOKUP(CONCATENATE($G109, ".SP.DYN.LE00.IN"),AREA_WB_6ATTRS,Seq!AE$1,FALSE),".")</f>
        <v>73.904878048780489</v>
      </c>
      <c r="KA109">
        <f>IFERROR(VLOOKUP(CONCATENATE($G109, ".SP.DYN.LE00.IN"),AREA_WB_6ATTRS,Seq!AF$1,FALSE),".")</f>
        <v>74.207317073170742</v>
      </c>
      <c r="KB109" t="str">
        <f>IFERROR(VLOOKUP(CONCATENATE($G109, ".SP.DYN.LE00.IN"),AREA_WB_6ATTRS,Seq!AG$1,FALSE),".")</f>
        <v>.</v>
      </c>
      <c r="KK109">
        <f t="shared" si="66"/>
        <v>5894</v>
      </c>
      <c r="KL109">
        <f t="shared" si="64"/>
        <v>0</v>
      </c>
      <c r="KM109">
        <f t="shared" si="67"/>
        <v>48981570.367609173</v>
      </c>
      <c r="KN109">
        <f t="shared" si="68"/>
        <v>-39938141.097003207</v>
      </c>
      <c r="KO109">
        <f t="shared" si="65"/>
        <v>0.11999999618530273</v>
      </c>
      <c r="KP109">
        <f>work!HA109</f>
        <v>1619</v>
      </c>
      <c r="KQ109">
        <f>work!HB109</f>
        <v>402</v>
      </c>
      <c r="KR109">
        <f>work!HC109</f>
        <v>417</v>
      </c>
      <c r="KS109">
        <f>IF(ISNUMBER(work!HI109-work!HA109),work!HI109-work!HA109,".")</f>
        <v>-399</v>
      </c>
      <c r="KT109">
        <f>IF(ISNUMBER(work!HJ109-work!HB109),work!HJ109-work!HB109,".")</f>
        <v>450</v>
      </c>
      <c r="KU109">
        <f>IF(ISNUMBER(work!HK109-work!HC109),work!HK109-work!HC109,".")</f>
        <v>553</v>
      </c>
      <c r="KW109">
        <f>IFERROR(work!HR109/work!HV109,".")</f>
        <v>1.2772385646475943E-3</v>
      </c>
      <c r="KX109">
        <f>IFERROR(work!HS109/work!HW109,".")</f>
        <v>1.1501844806452446E-3</v>
      </c>
      <c r="KY109">
        <f>IFERROR(work!HT109/work!HX109,".")</f>
        <v>1.1143896109390575E-3</v>
      </c>
      <c r="KZ109">
        <f>IFERROR(work!HU109/work!HY109,".")</f>
        <v>4.8590652056357481E-4</v>
      </c>
    </row>
    <row r="110" spans="1:312">
      <c r="A110" s="24">
        <f t="shared" si="44"/>
        <v>110</v>
      </c>
      <c r="B110" s="24" t="str">
        <f t="shared" si="69"/>
        <v>Out</v>
      </c>
      <c r="C110" s="24" t="str">
        <f t="shared" si="70"/>
        <v>InOECD90</v>
      </c>
      <c r="D110" s="24" t="str">
        <f t="shared" si="71"/>
        <v>In67</v>
      </c>
      <c r="E110" s="25" t="s">
        <v>3105</v>
      </c>
      <c r="F110" s="26" t="str">
        <f t="shared" si="48"/>
        <v>Iceland</v>
      </c>
      <c r="G110" s="166" t="s">
        <v>1445</v>
      </c>
      <c r="H110" s="166" t="s">
        <v>5007</v>
      </c>
      <c r="I110" s="166" t="s">
        <v>5007</v>
      </c>
      <c r="J110" s="180" t="s">
        <v>5007</v>
      </c>
      <c r="K110" s="180" t="s">
        <v>5007</v>
      </c>
      <c r="L110" s="27">
        <f>IFERROR(VLOOKUP($F110,Area_FDI_84_96,Seq!B$1,FALSE),0)</f>
        <v>0</v>
      </c>
      <c r="M110" s="27">
        <f>IFERROR(VLOOKUP($F110,Area_FDI_84_96,Seq!C$1,FALSE),0)</f>
        <v>0</v>
      </c>
      <c r="N110" s="27">
        <f>IFERROR(VLOOKUP($F110,Area_FDI_84_96,Seq!D$1,FALSE),0)</f>
        <v>0</v>
      </c>
      <c r="O110" s="27">
        <f>IFERROR(VLOOKUP($F110,Area_FDI_84_96,Seq!E$1,FALSE),0)</f>
        <v>0</v>
      </c>
      <c r="P110" s="27">
        <f>IFERROR(VLOOKUP($F110,Area_FDI_84_96,Seq!F$1,FALSE),0)</f>
        <v>0</v>
      </c>
      <c r="Q110" s="27">
        <f>IFERROR(VLOOKUP($F110,Area_FDI_84_96,Seq!G$1,FALSE),0)</f>
        <v>0</v>
      </c>
      <c r="R110" s="27">
        <f>IFERROR(VLOOKUP($F110,Area_FDI_84_96,Seq!H$1,FALSE),0)</f>
        <v>0</v>
      </c>
      <c r="S110" s="27">
        <f>IFERROR(VLOOKUP($F110,Area_FDI_84_96,Seq!I$1,FALSE),0)</f>
        <v>0</v>
      </c>
      <c r="T110" s="27">
        <f>IFERROR(VALUE(VLOOKUP($E110,Area_FDI_92_95,Seq!B$1,FALSE)),0)</f>
        <v>0</v>
      </c>
      <c r="U110" s="27">
        <f>IFERROR(VALUE(VLOOKUP($E110,Area_FDI_92_95,Seq!C$1,FALSE)),0)</f>
        <v>0</v>
      </c>
      <c r="V110" s="27">
        <f>IFERROR(VALUE(VLOOKUP($E110,Area_FDI_92_95,Seq!D$1,FALSE)),0)</f>
        <v>0</v>
      </c>
      <c r="W110" s="27">
        <f>IFERROR(VALUE(VLOOKUP($E110,Area_FDI_92_95,Seq!E$1,FALSE)),0)</f>
        <v>0</v>
      </c>
      <c r="X110" s="27">
        <f>IFERROR(VALUE(VLOOKUP($E110,Area_FDI_96_99,Seq!B$1,FALSE)),0)</f>
        <v>0</v>
      </c>
      <c r="Y110" s="27">
        <f>IFERROR(VALUE(VLOOKUP($E110,Area_FDI_96_99,Seq!C$1,FALSE)),0)</f>
        <v>10</v>
      </c>
      <c r="Z110" s="27">
        <f>IFERROR(VALUE(VLOOKUP($E110,Area_FDI_96_99,Seq!D$1,FALSE)),0)</f>
        <v>0</v>
      </c>
      <c r="AA110" s="27">
        <f>IFERROR(VALUE(VLOOKUP($E110,Area_FDI_96_99,Seq!E$1,FALSE)),0)</f>
        <v>1</v>
      </c>
      <c r="AB110" s="27">
        <f t="shared" si="72"/>
        <v>24</v>
      </c>
      <c r="AC110" s="27">
        <f t="shared" si="73"/>
        <v>36</v>
      </c>
      <c r="AD110" s="27">
        <f t="shared" si="74"/>
        <v>28</v>
      </c>
      <c r="AE110" s="27">
        <f t="shared" si="75"/>
        <v>0</v>
      </c>
      <c r="AF110" s="27">
        <f t="shared" si="76"/>
        <v>50</v>
      </c>
      <c r="AG110" s="27">
        <f t="shared" si="77"/>
        <v>15</v>
      </c>
      <c r="AH110" s="27">
        <f t="shared" si="78"/>
        <v>220</v>
      </c>
      <c r="AI110" s="27">
        <f t="shared" si="79"/>
        <v>600</v>
      </c>
      <c r="AJ110" s="27">
        <f t="shared" si="80"/>
        <v>101</v>
      </c>
      <c r="AK110" s="27">
        <f t="shared" si="81"/>
        <v>85</v>
      </c>
      <c r="AL110" s="27">
        <f t="shared" si="82"/>
        <v>6</v>
      </c>
      <c r="AM110" s="27"/>
      <c r="AN110" s="27"/>
      <c r="AO110" s="27"/>
      <c r="AP110" s="27"/>
      <c r="AQ110" s="27"/>
      <c r="AR110" s="27"/>
      <c r="AS110" s="27"/>
      <c r="AT110" s="27">
        <f>IFERROR(work!D110+work!AP110,".")</f>
        <v>18810226.423840147</v>
      </c>
      <c r="AU110" s="27">
        <f>IFERROR(work!E110+work!AQ110,".")</f>
        <v>19783532.565090515</v>
      </c>
      <c r="AV110" s="27">
        <f>IFERROR(work!F110+work!AR110,".")</f>
        <v>21546458.79538127</v>
      </c>
      <c r="AW110" s="27">
        <f>IFERROR(work!G110+work!AS110,".")</f>
        <v>23823277.828629177</v>
      </c>
      <c r="AX110" s="27">
        <f>IFERROR(work!H110+work!AT110,".")</f>
        <v>27384866.272245772</v>
      </c>
      <c r="AY110" s="27">
        <f>IFERROR(work!I110+work!AU110,".")</f>
        <v>31024652.316379517</v>
      </c>
      <c r="AZ110" s="27">
        <f>IFERROR(work!J110+work!AV110,".")</f>
        <v>33740187.557182737</v>
      </c>
      <c r="BA110" s="27">
        <f>IFERROR(work!K110+work!AW110,".")</f>
        <v>37635272.110646158</v>
      </c>
      <c r="BB110" s="27">
        <f>IFERROR(work!L110+work!AX110,".")</f>
        <v>41812046.208138742</v>
      </c>
      <c r="BC110" s="27">
        <f>IFERROR(work!M110+work!AY110,".")</f>
        <v>43500725.673904561</v>
      </c>
      <c r="BD110" s="27">
        <f>IFERROR(work!N110+work!AZ110,".")</f>
        <v>45136167.629131816</v>
      </c>
      <c r="BE110" s="27">
        <f>IFERROR(work!O110+work!BA110,".")</f>
        <v>49224962.626881011</v>
      </c>
      <c r="BF110" s="27">
        <f>IFERROR(work!P110+work!BB110,".")</f>
        <v>56096318.652834006</v>
      </c>
      <c r="BG110" s="27">
        <f>IFERROR(work!Q110+work!BC110,".")</f>
        <v>63867082.752469167</v>
      </c>
      <c r="BH110" s="27">
        <f>IFERROR(work!R110+work!BD110,".")</f>
        <v>72170972.369615451</v>
      </c>
      <c r="BI110" s="27">
        <f>IFERROR(work!S110+work!BE110,".")</f>
        <v>79963802.638271391</v>
      </c>
      <c r="BJ110" s="27">
        <f>IFERROR(work!T110+work!BF110,".")</f>
        <v>87924448.313774854</v>
      </c>
      <c r="BK110" s="27">
        <f>IFERROR(work!U110+work!BG110,".")</f>
        <v>96069923.649410918</v>
      </c>
      <c r="BL110" s="27">
        <f>IFERROR(work!V110+work!BH110,".")</f>
        <v>103552204.68179625</v>
      </c>
      <c r="BM110" s="27">
        <f>IFERROR(work!W110+work!BI110,".")</f>
        <v>111394094.44122647</v>
      </c>
      <c r="BN110" s="27">
        <f>IFERROR(work!X110+work!BJ110,".")</f>
        <v>120717223.24325994</v>
      </c>
      <c r="BO110" s="27">
        <f>IFERROR(work!Y110+work!BK110,".")</f>
        <v>130698672.53883779</v>
      </c>
      <c r="BP110" s="27">
        <f>IFERROR(work!Z110+work!BL110,".")</f>
        <v>142511258.53257284</v>
      </c>
      <c r="BQ110" s="27">
        <f>IFERROR(work!AA110+work!BM110,".")</f>
        <v>156693908.77606726</v>
      </c>
      <c r="BR110" s="27">
        <f>IFERROR(work!AB110+work!BN110,".")</f>
        <v>172499001.5646717</v>
      </c>
      <c r="BS110" s="27">
        <f>IFERROR(work!AC110+work!BO110,".")</f>
        <v>191950697.72255814</v>
      </c>
      <c r="BT110" s="27">
        <f>IFERROR(work!AD110+work!BP110,".")</f>
        <v>216242767.85133508</v>
      </c>
      <c r="BU110" s="27">
        <f>IFERROR(work!AE110+work!BQ110,".")</f>
        <v>246857024.13875753</v>
      </c>
      <c r="BV110" s="27">
        <f>IFERROR(work!AF110+work!BR110,".")</f>
        <v>270456188.94178551</v>
      </c>
      <c r="BW110" s="27">
        <f>IFERROR(work!AG110+work!BS110,".")</f>
        <v>295145299.69749439</v>
      </c>
      <c r="BX110" s="27">
        <f>IFERROR(work!AH110+work!BT110,".")</f>
        <v>325678457.76953268</v>
      </c>
      <c r="BY110" s="27">
        <f>IFERROR(work!AI110+work!BU110,".")</f>
        <v>355250013.670259</v>
      </c>
      <c r="BZ110" s="27"/>
      <c r="CA110" s="27"/>
      <c r="CB110" s="27"/>
      <c r="CC110" s="27"/>
      <c r="CD110" s="27"/>
      <c r="CE110" s="27"/>
      <c r="CF110" s="27">
        <f>IFERROR(work!AP110-work!D110,".")</f>
        <v>-17777997.663881231</v>
      </c>
      <c r="CG110" s="27">
        <f>IFERROR(work!AQ110-work!E110,".")</f>
        <v>-18707279.175192386</v>
      </c>
      <c r="CH110" s="27">
        <f>IFERROR(work!AR110-work!F110,".")</f>
        <v>-20447016.813267395</v>
      </c>
      <c r="CI110" s="27">
        <f>IFERROR(work!AS110-work!G110,".")</f>
        <v>-22747486.621362347</v>
      </c>
      <c r="CJ110" s="27">
        <f>IFERROR(work!AT110-work!H110,".")</f>
        <v>-26264654.374144375</v>
      </c>
      <c r="CK110" s="27">
        <f>IFERROR(work!AU110-work!I110,".")</f>
        <v>-29867553.617273226</v>
      </c>
      <c r="CL110" s="27">
        <f>IFERROR(work!AV110-work!J110,".")</f>
        <v>-32510532.498631485</v>
      </c>
      <c r="CM110" s="27">
        <f>IFERROR(work!AW110-work!K110,".")</f>
        <v>-36300531.471642524</v>
      </c>
      <c r="CN110" s="27">
        <f>IFERROR(work!AX110-work!L110,".")</f>
        <v>-40478503.178948544</v>
      </c>
      <c r="CO110" s="27">
        <f>IFERROR(work!AY110-work!M110,".")</f>
        <v>-42163736.238053448</v>
      </c>
      <c r="CP110" s="27">
        <f>IFERROR(work!AZ110-work!N110,".")</f>
        <v>-43783543.835480563</v>
      </c>
      <c r="CQ110" s="27">
        <f>IFERROR(work!BA110-work!O110,".")</f>
        <v>-47875362.292475678</v>
      </c>
      <c r="CR110" s="27">
        <f>IFERROR(work!BB110-work!P110,".")</f>
        <v>-54792252.405071236</v>
      </c>
      <c r="CS110" s="27">
        <f>IFERROR(work!BC110-work!Q110,".")</f>
        <v>-62545888.253542989</v>
      </c>
      <c r="CT110" s="27">
        <f>IFERROR(work!BD110-work!R110,".")</f>
        <v>-70802097.838184133</v>
      </c>
      <c r="CU110" s="27">
        <f>IFERROR(work!BE110-work!S110,".")</f>
        <v>-78593332.22217831</v>
      </c>
      <c r="CV110" s="27">
        <f>IFERROR(work!BF110-work!T110,".")</f>
        <v>-86488400.03271997</v>
      </c>
      <c r="CW110" s="27">
        <f>IFERROR(work!BG110-work!U110,".")</f>
        <v>-94563319.593307927</v>
      </c>
      <c r="CX110" s="27">
        <f>IFERROR(work!BH110-work!V110,".")</f>
        <v>-101950431.53385478</v>
      </c>
      <c r="CY110" s="27">
        <f>IFERROR(work!BI110-work!W110,".")</f>
        <v>-109726742.12681402</v>
      </c>
      <c r="CZ110" s="27">
        <f>IFERROR(work!BJ110-work!X110,".")</f>
        <v>-118977763.59649593</v>
      </c>
      <c r="DA110" s="27">
        <f>IFERROR(work!BK110-work!Y110,".")</f>
        <v>-128890998.20861778</v>
      </c>
      <c r="DB110" s="27">
        <f>IFERROR(work!BL110-work!Z110,".")</f>
        <v>-140701072.25290117</v>
      </c>
      <c r="DC110" s="27">
        <f>IFERROR(work!BM110-work!AA110,".")</f>
        <v>-154839655.08795375</v>
      </c>
      <c r="DD110" s="27">
        <f>IFERROR(work!BN110-work!AB110,".")</f>
        <v>-170499452.24961686</v>
      </c>
      <c r="DE110" s="27">
        <f>IFERROR(work!BO110-work!AC110,".")</f>
        <v>-189806581.37274462</v>
      </c>
      <c r="DF110" s="27">
        <f>IFERROR(work!BP110-work!AD110,".")</f>
        <v>-213997685.68906954</v>
      </c>
      <c r="DG110" s="27">
        <f>IFERROR(work!BQ110-work!AE110,".")</f>
        <v>-244477573.80438602</v>
      </c>
      <c r="DH110" s="27">
        <f>IFERROR(work!BR110-work!AF110,".")</f>
        <v>-268046530.40389901</v>
      </c>
      <c r="DI110" s="27">
        <f>IFERROR(work!BS110-work!AG110,".")</f>
        <v>-292899669.82799423</v>
      </c>
      <c r="DJ110" s="27">
        <f>IFERROR(work!BT110-work!AH110,".")</f>
        <v>-323523188.58660674</v>
      </c>
      <c r="DK110" s="27">
        <f>IFERROR(work!BU110-work!AI110,".")</f>
        <v>-353028982.50428891</v>
      </c>
      <c r="DL110" s="27"/>
      <c r="DM110" s="27"/>
      <c r="DN110" s="27"/>
      <c r="DO110" s="27"/>
      <c r="DP110" s="27"/>
      <c r="DQ110" s="27"/>
      <c r="DR110" s="27"/>
      <c r="DS110" s="27">
        <f>IFERROR(work!DO110-work!CC110,".")</f>
        <v>0.19600000381469726</v>
      </c>
      <c r="DT110" s="27">
        <f>IFERROR(work!DP110-work!CD110,".")</f>
        <v>0.19500000381469726</v>
      </c>
      <c r="DU110" s="27">
        <f>IFERROR(work!DQ110-work!CE110,".")</f>
        <v>0.19500000381469726</v>
      </c>
      <c r="DV110" s="27">
        <f>IFERROR(work!DR110-work!CF110,".")</f>
        <v>0.19400000381469726</v>
      </c>
      <c r="DW110" s="27">
        <f>IFERROR(work!DS110-work!CG110,".")</f>
        <v>0.19400000381469726</v>
      </c>
      <c r="DX110" s="27">
        <f>IFERROR(work!DT110-work!CH110,".")</f>
        <v>0.19300000381469726</v>
      </c>
      <c r="DY110" s="27">
        <f>IFERROR(work!DU110-work!CI110,".")</f>
        <v>0.19200000381469726</v>
      </c>
      <c r="DZ110" s="27">
        <f>IFERROR(work!DV110-work!CJ110,".")</f>
        <v>0.19100000381469726</v>
      </c>
      <c r="EA110" s="27">
        <f>IFERROR(work!DW110-work!CK110,".")</f>
        <v>0.19000000381469725</v>
      </c>
      <c r="EB110" s="27">
        <f>IFERROR(work!DX110-work!CL110,".")</f>
        <v>0.18900000381469725</v>
      </c>
      <c r="EC110" s="27">
        <f>IFERROR(work!DY110-work!CM110,".")</f>
        <v>0.18700000381469725</v>
      </c>
      <c r="ED110" s="27">
        <f>IFERROR(work!DZ110-work!CN110,".")</f>
        <v>0.18500000381469728</v>
      </c>
      <c r="EE110" s="27">
        <f>IFERROR(work!EA110-work!CO110,".")</f>
        <v>0.18400000381469728</v>
      </c>
      <c r="EF110" s="27">
        <f>IFERROR(work!EB110-work!CP110,".")</f>
        <v>0.18200000381469728</v>
      </c>
      <c r="EG110" s="27">
        <f>IFERROR(work!EC110-work!CQ110,".")</f>
        <v>0.18000000381469727</v>
      </c>
      <c r="EH110" s="27">
        <f>IFERROR(work!ED110-work!CR110,".")</f>
        <v>0.17800000381469727</v>
      </c>
      <c r="EI110" s="27">
        <f>IFERROR(work!EE110-work!CS110,".")</f>
        <v>0.26399999999999996</v>
      </c>
      <c r="EJ110" s="27">
        <f>IFERROR(work!EF110-work!CT110,".")</f>
        <v>0.25599999618530273</v>
      </c>
      <c r="EK110" s="27">
        <f>IFERROR(work!EG110-work!CU110,".")</f>
        <v>0.25899999618530278</v>
      </c>
      <c r="EL110" s="27">
        <f>IFERROR(work!EH110-work!CV110,".")</f>
        <v>0.15300000381469728</v>
      </c>
      <c r="EM110" s="27">
        <f>IFERROR(work!EI110-work!CW110,".")</f>
        <v>0.16500000381469726</v>
      </c>
      <c r="EN110" s="27">
        <f>IFERROR(work!EJ110-work!CX110,".")</f>
        <v>0.16200000381469726</v>
      </c>
      <c r="EO110" s="27">
        <f>IFERROR(work!EK110-work!CY110,".")</f>
        <v>0.18099999237060546</v>
      </c>
      <c r="EP110" s="27">
        <f>IFERROR(work!EL110-work!CZ110,".")</f>
        <v>0.19899999618530273</v>
      </c>
      <c r="EQ110" s="27">
        <f>IFERROR(work!EM110-work!DA110,".")</f>
        <v>0.18899999237060544</v>
      </c>
      <c r="ER110" s="27">
        <f>IFERROR(work!EN110-work!DB110,".")</f>
        <v>0.20199999618530273</v>
      </c>
      <c r="ES110" s="27">
        <f>IFERROR(work!EO110-work!DC110,".")</f>
        <v>0.13100000762939454</v>
      </c>
      <c r="ET110" s="27">
        <f>IFERROR(work!EP110-work!DD110,".")</f>
        <v>0.20100000381469729</v>
      </c>
      <c r="EU110" s="27">
        <f>IFERROR(work!EQ110-work!DE110,".")</f>
        <v>0.20599999618530274</v>
      </c>
      <c r="EV110" s="27">
        <f>IFERROR(work!ER110-work!DF110,".")</f>
        <v>0.21599999618530275</v>
      </c>
      <c r="EW110" s="27">
        <f>IFERROR(work!ES110-work!DG110,".")</f>
        <v>0.20900000381469724</v>
      </c>
      <c r="EX110" s="27">
        <f>IFERROR(work!ET110-work!DH110,".")</f>
        <v>0.20500000381469724</v>
      </c>
      <c r="EY110" s="27"/>
      <c r="EZ110" s="27"/>
      <c r="FA110" s="27"/>
      <c r="FB110" s="27"/>
      <c r="FC110" s="27"/>
      <c r="FD110" s="27"/>
      <c r="FE110" s="27">
        <f>IF(ISNUMBER(work!GZ110/work!HD110),work!GZ110/work!HD110,".")</f>
        <v>4.697986577181208E-4</v>
      </c>
      <c r="FF110" s="27">
        <f>IF(ISNUMBER(work!HA110/work!HE110),work!HA110/work!HE110,".")</f>
        <v>2.7241883157086606E-4</v>
      </c>
      <c r="FG110" s="27">
        <f>IF(ISNUMBER(work!HB110/work!HF110),work!HB110/work!HF110,".")</f>
        <v>5.97855434698758E-4</v>
      </c>
      <c r="FH110" s="27">
        <f>IF(ISNUMBER(work!HC110/work!HG110),work!HC110/work!HG110,".")</f>
        <v>1.0372178157413057E-3</v>
      </c>
      <c r="FI110" s="27">
        <f>IF(ISNUMBER((work!HA110+work!HB110)/(work!HE110+work!HF110)),(work!HA110+work!HB110)/(work!HE110+work!HF110),".")</f>
        <v>3.9966819998491816E-4</v>
      </c>
      <c r="FJ110" s="27">
        <f>IF(ISNUMBER(work!HH110/work!HL110),work!HH110/work!HL110,".")</f>
        <v>1.0862068965517241E-3</v>
      </c>
      <c r="FK110" s="27">
        <f>IF(ISNUMBER(work!HI110/work!HM110),work!HI110/work!HM110,".")</f>
        <v>5.9759943037330891E-4</v>
      </c>
      <c r="FL110" s="27">
        <f>IF(ISNUMBER(work!HJ110/work!HN110),work!HJ110/work!HN110,".")</f>
        <v>1.2576408996519551E-3</v>
      </c>
      <c r="FM110" s="27">
        <f>IF(ISNUMBER(work!HK110/work!HO110),work!HK110/work!HO110,".")</f>
        <v>2.0393029291805708E-3</v>
      </c>
      <c r="FN110" s="27">
        <f>IF(ISNUMBER((work!HI110+work!HJ110)/(work!HM110+work!HN110)),(work!HI110+work!HJ110)/(work!HM110+work!HN110),".")</f>
        <v>9.0457729715024142E-4</v>
      </c>
      <c r="FO110" s="27" t="s">
        <v>5007</v>
      </c>
      <c r="FP110" s="27" t="s">
        <v>5007</v>
      </c>
      <c r="FQ110" s="27" t="s">
        <v>5007</v>
      </c>
      <c r="FR110" s="27" t="s">
        <v>5007</v>
      </c>
      <c r="FS110" s="27" t="s">
        <v>5007</v>
      </c>
      <c r="FT110" s="27" t="str">
        <f>work!GM110</f>
        <v>.</v>
      </c>
      <c r="FU110" s="27" t="str">
        <f>work!GN110</f>
        <v>.</v>
      </c>
      <c r="FV110" s="27" t="str">
        <f>work!GO110</f>
        <v>.</v>
      </c>
      <c r="FW110" s="27" t="s">
        <v>5007</v>
      </c>
      <c r="FX110" s="27"/>
      <c r="FY110" s="27">
        <f t="shared" si="83"/>
        <v>7887.2809999999999</v>
      </c>
      <c r="FZ110">
        <f t="shared" si="62"/>
        <v>24</v>
      </c>
      <c r="GA110">
        <f>work!HC110</f>
        <v>17</v>
      </c>
      <c r="GB110">
        <f>IF(ISNUMBER(work!HA110+work!HB110),work!HA110+work!HB110,".")</f>
        <v>53</v>
      </c>
      <c r="GC110">
        <f>IF(ISNUMBER(work!HK110-work!HC110),work!HK110-work!HC110,".")</f>
        <v>38</v>
      </c>
      <c r="GD110">
        <f>IF(ISNUMBER(work!HI110+work!HJ110-work!HA110-work!HB110),(work!HI110+work!HJ110-work!HA110-work!HB110),".")</f>
        <v>80</v>
      </c>
      <c r="GH110" t="str">
        <f>work!GQ110</f>
        <v>.</v>
      </c>
      <c r="GI110" t="str">
        <f>work!GR110</f>
        <v>.</v>
      </c>
      <c r="GJ110">
        <f>work!GZ110</f>
        <v>70</v>
      </c>
      <c r="GK110">
        <f>work!HH110</f>
        <v>189</v>
      </c>
      <c r="GL110">
        <f t="shared" si="84"/>
        <v>407.99558294252375</v>
      </c>
      <c r="GM110" t="str">
        <f>IFERROR(VLOOKUP($F110,AREA_EM_ALLYEAR,Seq!B$1,FALSE),".")</f>
        <v>.</v>
      </c>
      <c r="GN110" t="str">
        <f>IFERROR(VLOOKUP($F110,AREA_EM_ALLYEAR,Seq!C$1,FALSE),".")</f>
        <v>.</v>
      </c>
      <c r="GO110" t="str">
        <f>IFERROR(VLOOKUP($F110,AREA_EM_ALLYEAR,Seq!D$1,FALSE),".")</f>
        <v>.</v>
      </c>
      <c r="GP110" t="str">
        <f>IFERROR(VLOOKUP($F110,AREA_EM_ALLYEAR,Seq!E$1,FALSE),".")</f>
        <v>.</v>
      </c>
      <c r="GQ110" t="str">
        <f>IFERROR(VLOOKUP($F110,AREA_EM_ALLYEAR,Seq!F$1,FALSE),".")</f>
        <v>.</v>
      </c>
      <c r="GR110" t="str">
        <f>IFERROR(VLOOKUP($F110,AREA_EM_ALLYEAR,Seq!G$1,FALSE),".")</f>
        <v>.</v>
      </c>
      <c r="GS110" t="str">
        <f>IFERROR(VLOOKUP($F110,AREA_EM_ALLYEAR,Seq!H$1,FALSE),".")</f>
        <v>.</v>
      </c>
      <c r="GT110" t="str">
        <f>IFERROR(VLOOKUP($F110,AREA_EM_ALLYEAR,Seq!I$1,FALSE),".")</f>
        <v>.</v>
      </c>
      <c r="GU110" t="str">
        <f>IFERROR(VLOOKUP($F110,AREA_EM_ALLYEAR,Seq!J$1,FALSE),".")</f>
        <v>.</v>
      </c>
      <c r="GV110" t="str">
        <f>IFERROR(VLOOKUP($F110,AREA_EM_ALLYEAR,Seq!K$1,FALSE),".")</f>
        <v>.</v>
      </c>
      <c r="GW110" t="str">
        <f>IFERROR(VLOOKUP($F110,AREA_EM_ALLYEAR,Seq!L$1,FALSE),".")</f>
        <v>.</v>
      </c>
      <c r="GX110" t="str">
        <f>IFERROR(VLOOKUP($F110,AREA_EM_ALLYEAR,Seq!M$1,FALSE),".")</f>
        <v>.</v>
      </c>
      <c r="GY110" t="str">
        <f>IFERROR(VLOOKUP($F110,AREA_EM_ALLYEAR,Seq!N$1,FALSE),".")</f>
        <v>.</v>
      </c>
      <c r="GZ110" t="str">
        <f>IFERROR(VLOOKUP($F110,AREA_EM_ALLYEAR,Seq!O$1,FALSE),".")</f>
        <v>.</v>
      </c>
      <c r="HA110" t="str">
        <f t="shared" si="63"/>
        <v>.</v>
      </c>
      <c r="HK110" s="139">
        <f>IFERROR(VLOOKUP(CONCATENATE($G110, ".SP.DYN.LE00.IN"),AREA_WB_6ATTRS,Seq!B$1,FALSE)-VLOOKUP("CHN.SP.DYN.LE00.IN",AREA_WB_6ATTRS,Seq!B$1,FALSE),".")</f>
        <v>9.6189756097561059</v>
      </c>
      <c r="HL110" s="139">
        <f>IFERROR(VLOOKUP(CONCATENATE($G110, ".SP.DYN.LE00.IN"),AREA_WB_6ATTRS,Seq!C$1,FALSE)-VLOOKUP("CHN.SP.DYN.LE00.IN",AREA_WB_6ATTRS,Seq!C$1,FALSE),".")</f>
        <v>9.4573414634146218</v>
      </c>
      <c r="HM110" s="139">
        <f>IFERROR(VLOOKUP(CONCATENATE($G110, ".SP.DYN.LE00.IN"),AREA_WB_6ATTRS,Seq!D$1,FALSE)-VLOOKUP("CHN.SP.DYN.LE00.IN",AREA_WB_6ATTRS,Seq!D$1,FALSE),".")</f>
        <v>9.2729024390244064</v>
      </c>
      <c r="HN110" s="139">
        <f>IFERROR(VLOOKUP(CONCATENATE($G110, ".SP.DYN.LE00.IN"),AREA_WB_6ATTRS,Seq!E$1,FALSE)-VLOOKUP("CHN.SP.DYN.LE00.IN",AREA_WB_6ATTRS,Seq!E$1,FALSE),".")</f>
        <v>9.0991463414634097</v>
      </c>
      <c r="HO110" s="139">
        <f>IFERROR(VLOOKUP(CONCATENATE($G110, ".SP.DYN.LE00.IN"),AREA_WB_6ATTRS,Seq!F$1,FALSE)-VLOOKUP("CHN.SP.DYN.LE00.IN",AREA_WB_6ATTRS,Seq!F$1,FALSE),".")</f>
        <v>8.9470487804878189</v>
      </c>
      <c r="HP110" s="139">
        <f>IFERROR(VLOOKUP(CONCATENATE($G110, ".SP.DYN.LE00.IN"),AREA_WB_6ATTRS,Seq!G$1,FALSE)-VLOOKUP("CHN.SP.DYN.LE00.IN",AREA_WB_6ATTRS,Seq!G$1,FALSE),".")</f>
        <v>8.8249512195122009</v>
      </c>
      <c r="HQ110" s="139">
        <f>IFERROR(VLOOKUP(CONCATENATE($G110, ".SP.DYN.LE00.IN"),AREA_WB_6ATTRS,Seq!H$1,FALSE)-VLOOKUP("CHN.SP.DYN.LE00.IN",AREA_WB_6ATTRS,Seq!H$1,FALSE),".")</f>
        <v>8.7365853658536565</v>
      </c>
      <c r="HR110" s="139">
        <f>IFERROR(VLOOKUP(CONCATENATE($G110, ".SP.DYN.LE00.IN"),AREA_WB_6ATTRS,Seq!I$1,FALSE)-VLOOKUP("CHN.SP.DYN.LE00.IN",AREA_WB_6ATTRS,Seq!I$1,FALSE),".")</f>
        <v>8.6751219512195092</v>
      </c>
      <c r="HS110" s="139">
        <f>IFERROR(VLOOKUP(CONCATENATE($G110, ".SP.DYN.LE00.IN"),AREA_WB_6ATTRS,Seq!J$1,FALSE)-VLOOKUP("CHN.SP.DYN.LE00.IN",AREA_WB_6ATTRS,Seq!J$1,FALSE),".")</f>
        <v>8.63085365853658</v>
      </c>
      <c r="HT110" s="139">
        <f>IFERROR(VLOOKUP(CONCATENATE($G110, ".SP.DYN.LE00.IN"),AREA_WB_6ATTRS,Seq!K$1,FALSE)-VLOOKUP("CHN.SP.DYN.LE00.IN",AREA_WB_6ATTRS,Seq!K$1,FALSE),".")</f>
        <v>8.6021463414634098</v>
      </c>
      <c r="HU110" s="139">
        <f>IFERROR(VLOOKUP(CONCATENATE($G110, ".SP.DYN.LE00.IN"),AREA_WB_6ATTRS,Seq!L$1,FALSE)-VLOOKUP("CHN.SP.DYN.LE00.IN",AREA_WB_6ATTRS,Seq!L$1,FALSE),".")</f>
        <v>8.5730000000000075</v>
      </c>
      <c r="HV110" s="139">
        <f>IFERROR(VLOOKUP(CONCATENATE($G110, ".SP.DYN.LE00.IN"),AREA_WB_6ATTRS,Seq!M$1,FALSE)-VLOOKUP("CHN.SP.DYN.LE00.IN",AREA_WB_6ATTRS,Seq!M$1,FALSE),".")</f>
        <v>8.5324878048780448</v>
      </c>
      <c r="HW110" s="139">
        <f>IFERROR(VLOOKUP(CONCATENATE($G110, ".SP.DYN.LE00.IN"),AREA_WB_6ATTRS,Seq!N$1,FALSE)-VLOOKUP("CHN.SP.DYN.LE00.IN",AREA_WB_6ATTRS,Seq!N$1,FALSE),".")</f>
        <v>8.4732682926829312</v>
      </c>
      <c r="HX110" s="139">
        <f>IFERROR(VLOOKUP(CONCATENATE($G110, ".SP.DYN.LE00.IN"),AREA_WB_6ATTRS,Seq!O$1,FALSE)-VLOOKUP("CHN.SP.DYN.LE00.IN",AREA_WB_6ATTRS,Seq!O$1,FALSE),".")</f>
        <v>8.3930487804878027</v>
      </c>
      <c r="HY110" s="139">
        <f>IFERROR(VLOOKUP(CONCATENATE($G110, ".SP.DYN.LE00.IN"),AREA_WB_6ATTRS,Seq!P$1,FALSE)-VLOOKUP("CHN.SP.DYN.LE00.IN",AREA_WB_6ATTRS,Seq!P$1,FALSE),".")</f>
        <v>8.2999024390244074</v>
      </c>
      <c r="HZ110" s="139">
        <f>IFERROR(VLOOKUP(CONCATENATE($G110, ".SP.DYN.LE00.IN"),AREA_WB_6ATTRS,Seq!Q$1,FALSE)-VLOOKUP("CHN.SP.DYN.LE00.IN",AREA_WB_6ATTRS,Seq!Q$1,FALSE),".")</f>
        <v>8.2123658536585395</v>
      </c>
      <c r="IA110" s="139">
        <f>IFERROR(VLOOKUP(CONCATENATE($G110, ".SP.DYN.LE00.IN"),AREA_WB_6ATTRS,Seq!R$1,FALSE)-VLOOKUP("CHN.SP.DYN.LE00.IN",AREA_WB_6ATTRS,Seq!R$1,FALSE),".")</f>
        <v>8.1550000000000011</v>
      </c>
      <c r="IB110" s="139">
        <f>IFERROR(VLOOKUP(CONCATENATE($G110, ".SP.DYN.LE00.IN"),AREA_WB_6ATTRS,Seq!S$1,FALSE)-VLOOKUP("CHN.SP.DYN.LE00.IN",AREA_WB_6ATTRS,Seq!S$1,FALSE),".")</f>
        <v>8.1452926829268222</v>
      </c>
      <c r="IC110" s="139">
        <f>IFERROR(VLOOKUP(CONCATENATE($G110, ".SP.DYN.LE00.IN"),AREA_WB_6ATTRS,Seq!T$1,FALSE)-VLOOKUP("CHN.SP.DYN.LE00.IN",AREA_WB_6ATTRS,Seq!T$1,FALSE),".")</f>
        <v>8.1911951219512105</v>
      </c>
      <c r="ID110" s="139">
        <f>IFERROR(VLOOKUP(CONCATENATE($G110, ".SP.DYN.LE00.IN"),AREA_WB_6ATTRS,Seq!U$1,FALSE)-VLOOKUP("CHN.SP.DYN.LE00.IN",AREA_WB_6ATTRS,Seq!U$1,FALSE),".")</f>
        <v>8.2891707317073013</v>
      </c>
      <c r="IE110" s="139">
        <f>IFERROR(VLOOKUP(CONCATENATE($G110, ".SP.DYN.LE00.IN"),AREA_WB_6ATTRS,Seq!V$1,FALSE)-VLOOKUP("CHN.SP.DYN.LE00.IN",AREA_WB_6ATTRS,Seq!V$1,FALSE),".")</f>
        <v>8.4191463414634171</v>
      </c>
      <c r="IF110" s="139">
        <f>IFERROR(VLOOKUP(CONCATENATE($G110, ".SP.DYN.LE00.IN"),AREA_WB_6ATTRS,Seq!W$1,FALSE)-VLOOKUP("CHN.SP.DYN.LE00.IN",AREA_WB_6ATTRS,Seq!W$1,FALSE),".")</f>
        <v>8.6944634146341286</v>
      </c>
      <c r="IG110" s="139">
        <f>IFERROR(VLOOKUP(CONCATENATE($G110, ".SP.DYN.LE00.IN"),AREA_WB_6ATTRS,Seq!X$1,FALSE)-VLOOKUP("CHN.SP.DYN.LE00.IN",AREA_WB_6ATTRS,Seq!X$1,FALSE),".")</f>
        <v>8.8693414634146563</v>
      </c>
      <c r="IH110" s="139">
        <f>IFERROR(VLOOKUP(CONCATENATE($G110, ".SP.DYN.LE00.IN"),AREA_WB_6ATTRS,Seq!Y$1,FALSE)-VLOOKUP("CHN.SP.DYN.LE00.IN",AREA_WB_6ATTRS,Seq!Y$1,FALSE),".")</f>
        <v>8.8936585365853773</v>
      </c>
      <c r="II110" s="139">
        <f>IFERROR(VLOOKUP(CONCATENATE($G110, ".SP.DYN.LE00.IN"),AREA_WB_6ATTRS,Seq!Z$1,FALSE)-VLOOKUP("CHN.SP.DYN.LE00.IN",AREA_WB_6ATTRS,Seq!Z$1,FALSE),".")</f>
        <v>8.9449756097560993</v>
      </c>
      <c r="IJ110" s="139">
        <f>IFERROR(VLOOKUP(CONCATENATE($G110, ".SP.DYN.LE00.IN"),AREA_WB_6ATTRS,Seq!AA$1,FALSE)-VLOOKUP("CHN.SP.DYN.LE00.IN",AREA_WB_6ATTRS,Seq!AA$1,FALSE),".")</f>
        <v>8.9311219512195095</v>
      </c>
      <c r="IK110" s="139">
        <f>IFERROR(VLOOKUP(CONCATENATE($G110, ".SP.DYN.LE00.IN"),AREA_WB_6ATTRS,Seq!AB$1,FALSE)-VLOOKUP("CHN.SP.DYN.LE00.IN",AREA_WB_6ATTRS,Seq!AB$1,FALSE),".")</f>
        <v>8.7663658536585416</v>
      </c>
      <c r="IL110" s="139">
        <f>IFERROR(VLOOKUP(CONCATENATE($G110, ".SP.DYN.LE00.IN"),AREA_WB_6ATTRS,Seq!AC$1,FALSE)-VLOOKUP("CHN.SP.DYN.LE00.IN",AREA_WB_6ATTRS,Seq!AC$1,FALSE),".")</f>
        <v>8.4947317073170865</v>
      </c>
      <c r="IM110" s="139">
        <f>IFERROR(VLOOKUP(CONCATENATE($G110, ".SP.DYN.LE00.IN"),AREA_WB_6ATTRS,Seq!AD$1,FALSE)-VLOOKUP("CHN.SP.DYN.LE00.IN",AREA_WB_6ATTRS,Seq!AD$1,FALSE),".")</f>
        <v>8.4231951219512098</v>
      </c>
      <c r="IN110" s="139">
        <f>IFERROR(VLOOKUP(CONCATENATE($G110, ".SP.DYN.LE00.IN"),AREA_WB_6ATTRS,Seq!AE$1,FALSE)-VLOOKUP("CHN.SP.DYN.LE00.IN",AREA_WB_6ATTRS,Seq!AE$1,FALSE),".")</f>
        <v>8.3995853658536674</v>
      </c>
      <c r="IO110" s="139">
        <f>IFERROR(VLOOKUP(CONCATENATE($G110, ".SP.DYN.LE00.IN"),AREA_WB_6ATTRS,Seq!AF$1,FALSE)-VLOOKUP("CHN.SP.DYN.LE00.IN",AREA_WB_6ATTRS,Seq!AF$1,FALSE),".")</f>
        <v>8.1781219512195094</v>
      </c>
      <c r="IP110" s="139" t="str">
        <f>IFERROR(VLOOKUP(CONCATENATE($G110, ".SP.DYN.LE00.IN"),AREA_WB_6ATTRS,Seq!AG$1,FALSE)-VLOOKUP("CHN.SP.DYN.LE00.IN",AREA_WB_6ATTRS,Seq!AG$1,FALSE),".")</f>
        <v>.</v>
      </c>
      <c r="IW110">
        <f>IFERROR(VLOOKUP(CONCATENATE($G110, ".SP.DYN.LE00.IN"),AREA_WB_6ATTRS,Seq!B$1,FALSE),".")</f>
        <v>76.612780487804898</v>
      </c>
      <c r="IX110">
        <f>IFERROR(VLOOKUP(CONCATENATE($G110, ".SP.DYN.LE00.IN"),AREA_WB_6ATTRS,Seq!C$1,FALSE),".")</f>
        <v>76.720268292682931</v>
      </c>
      <c r="IY110">
        <f>IFERROR(VLOOKUP(CONCATENATE($G110, ".SP.DYN.LE00.IN"),AREA_WB_6ATTRS,Seq!D$1,FALSE),".")</f>
        <v>76.807804878048799</v>
      </c>
      <c r="IZ110">
        <f>IFERROR(VLOOKUP(CONCATENATE($G110, ".SP.DYN.LE00.IN"),AREA_WB_6ATTRS,Seq!E$1,FALSE),".")</f>
        <v>76.899000000000001</v>
      </c>
      <c r="JA110">
        <f>IFERROR(VLOOKUP(CONCATENATE($G110, ".SP.DYN.LE00.IN"),AREA_WB_6ATTRS,Seq!F$1,FALSE),".")</f>
        <v>77.006317073170749</v>
      </c>
      <c r="JB110">
        <f>IFERROR(VLOOKUP(CONCATENATE($G110, ".SP.DYN.LE00.IN"),AREA_WB_6ATTRS,Seq!G$1,FALSE),".")</f>
        <v>77.138097560975623</v>
      </c>
      <c r="JC110">
        <f>IFERROR(VLOOKUP(CONCATENATE($G110, ".SP.DYN.LE00.IN"),AREA_WB_6ATTRS,Seq!H$1,FALSE),".")</f>
        <v>77.296073170731717</v>
      </c>
      <c r="JD110">
        <f>IFERROR(VLOOKUP(CONCATENATE($G110, ".SP.DYN.LE00.IN"),AREA_WB_6ATTRS,Seq!I$1,FALSE),".")</f>
        <v>77.472439024390255</v>
      </c>
      <c r="JE110">
        <f>IFERROR(VLOOKUP(CONCATENATE($G110, ".SP.DYN.LE00.IN"),AREA_WB_6ATTRS,Seq!J$1,FALSE),".")</f>
        <v>77.657975609756107</v>
      </c>
      <c r="JF110">
        <f>IFERROR(VLOOKUP(CONCATENATE($G110, ".SP.DYN.LE00.IN"),AREA_WB_6ATTRS,Seq!K$1,FALSE),".")</f>
        <v>77.849073170731714</v>
      </c>
      <c r="JG110">
        <f>IFERROR(VLOOKUP(CONCATENATE($G110, ".SP.DYN.LE00.IN"),AREA_WB_6ATTRS,Seq!L$1,FALSE),".")</f>
        <v>78.032731707317083</v>
      </c>
      <c r="JH110">
        <f>IFERROR(VLOOKUP(CONCATENATE($G110, ".SP.DYN.LE00.IN"),AREA_WB_6ATTRS,Seq!M$1,FALSE),".")</f>
        <v>78.196512195121954</v>
      </c>
      <c r="JI110">
        <f>IFERROR(VLOOKUP(CONCATENATE($G110, ".SP.DYN.LE00.IN"),AREA_WB_6ATTRS,Seq!N$1,FALSE),".")</f>
        <v>78.335097560975612</v>
      </c>
      <c r="JJ110">
        <f>IFERROR(VLOOKUP(CONCATENATE($G110, ".SP.DYN.LE00.IN"),AREA_WB_6ATTRS,Seq!O$1,FALSE),".")</f>
        <v>78.447682926829273</v>
      </c>
      <c r="JK110">
        <f>IFERROR(VLOOKUP(CONCATENATE($G110, ".SP.DYN.LE00.IN"),AREA_WB_6ATTRS,Seq!P$1,FALSE),".")</f>
        <v>78.542829268292707</v>
      </c>
      <c r="JL110">
        <f>IFERROR(VLOOKUP(CONCATENATE($G110, ".SP.DYN.LE00.IN"),AREA_WB_6ATTRS,Seq!Q$1,FALSE),".")</f>
        <v>78.637097560975619</v>
      </c>
      <c r="JM110">
        <f>IFERROR(VLOOKUP(CONCATENATE($G110, ".SP.DYN.LE00.IN"),AREA_WB_6ATTRS,Seq!R$1,FALSE),".")</f>
        <v>78.754024390243913</v>
      </c>
      <c r="JN110">
        <f>IFERROR(VLOOKUP(CONCATENATE($G110, ".SP.DYN.LE00.IN"),AREA_WB_6ATTRS,Seq!S$1,FALSE),".")</f>
        <v>78.911609756097562</v>
      </c>
      <c r="JO110">
        <f>IFERROR(VLOOKUP(CONCATENATE($G110, ".SP.DYN.LE00.IN"),AREA_WB_6ATTRS,Seq!T$1,FALSE),".")</f>
        <v>79.118292682926835</v>
      </c>
      <c r="JP110">
        <f>IFERROR(VLOOKUP(CONCATENATE($G110, ".SP.DYN.LE00.IN"),AREA_WB_6ATTRS,Seq!U$1,FALSE),".")</f>
        <v>79.372560975609758</v>
      </c>
      <c r="JQ110">
        <f>IFERROR(VLOOKUP(CONCATENATE($G110, ".SP.DYN.LE00.IN"),AREA_WB_6ATTRS,Seq!V$1,FALSE),".")</f>
        <v>79.660853658536595</v>
      </c>
      <c r="JR110">
        <f>IFERROR(VLOOKUP(CONCATENATE($G110, ".SP.DYN.LE00.IN"),AREA_WB_6ATTRS,Seq!W$1,FALSE),".")</f>
        <v>80.099999999999994</v>
      </c>
      <c r="JS110">
        <f>IFERROR(VLOOKUP(CONCATENATE($G110, ".SP.DYN.LE00.IN"),AREA_WB_6ATTRS,Seq!X$1,FALSE),".")</f>
        <v>80.448780487804896</v>
      </c>
      <c r="JT110">
        <f>IFERROR(VLOOKUP(CONCATENATE($G110, ".SP.DYN.LE00.IN"),AREA_WB_6ATTRS,Seq!Y$1,FALSE),".")</f>
        <v>80.658536585365866</v>
      </c>
      <c r="JU110">
        <f>IFERROR(VLOOKUP(CONCATENATE($G110, ".SP.DYN.LE00.IN"),AREA_WB_6ATTRS,Seq!Z$1,FALSE),".")</f>
        <v>80.907317073170745</v>
      </c>
      <c r="JV110">
        <f>IFERROR(VLOOKUP(CONCATENATE($G110, ".SP.DYN.LE00.IN"),AREA_WB_6ATTRS,Seq!AA$1,FALSE),".")</f>
        <v>81.10243902439025</v>
      </c>
      <c r="JW110">
        <f>IFERROR(VLOOKUP(CONCATENATE($G110, ".SP.DYN.LE00.IN"),AREA_WB_6ATTRS,Seq!AB$1,FALSE),".")</f>
        <v>81.156097560975624</v>
      </c>
      <c r="JX110">
        <f>IFERROR(VLOOKUP(CONCATENATE($G110, ".SP.DYN.LE00.IN"),AREA_WB_6ATTRS,Seq!AC$1,FALSE),".")</f>
        <v>81.107317073170748</v>
      </c>
      <c r="JY110">
        <f>IFERROR(VLOOKUP(CONCATENATE($G110, ".SP.DYN.LE00.IN"),AREA_WB_6ATTRS,Seq!AD$1,FALSE),".")</f>
        <v>81.258536585365846</v>
      </c>
      <c r="JZ110">
        <f>IFERROR(VLOOKUP(CONCATENATE($G110, ".SP.DYN.LE00.IN"),AREA_WB_6ATTRS,Seq!AE$1,FALSE),".")</f>
        <v>81.456097560975621</v>
      </c>
      <c r="KA110">
        <f>IFERROR(VLOOKUP(CONCATENATE($G110, ".SP.DYN.LE00.IN"),AREA_WB_6ATTRS,Seq!AF$1,FALSE),".")</f>
        <v>81.451219512195138</v>
      </c>
      <c r="KB110" t="str">
        <f>IFERROR(VLOOKUP(CONCATENATE($G110, ".SP.DYN.LE00.IN"),AREA_WB_6ATTRS,Seq!AG$1,FALSE),".")</f>
        <v>.</v>
      </c>
      <c r="KK110">
        <f t="shared" si="66"/>
        <v>35</v>
      </c>
      <c r="KL110">
        <f t="shared" si="64"/>
        <v>0</v>
      </c>
      <c r="KM110">
        <f t="shared" si="67"/>
        <v>45136167.629131816</v>
      </c>
      <c r="KN110">
        <f t="shared" si="68"/>
        <v>-43783543.835480563</v>
      </c>
      <c r="KO110">
        <f t="shared" si="65"/>
        <v>0.18700000381469725</v>
      </c>
      <c r="KP110">
        <f>work!HA110</f>
        <v>22</v>
      </c>
      <c r="KQ110">
        <f>work!HB110</f>
        <v>31</v>
      </c>
      <c r="KR110">
        <f>work!HC110</f>
        <v>17</v>
      </c>
      <c r="KS110">
        <f>IF(ISNUMBER(work!HI110-work!HA110),work!HI110-work!HA110,".")</f>
        <v>25</v>
      </c>
      <c r="KT110">
        <f>IF(ISNUMBER(work!HJ110-work!HB110),work!HJ110-work!HB110,".")</f>
        <v>55</v>
      </c>
      <c r="KU110">
        <f>IF(ISNUMBER(work!HK110-work!HC110),work!HK110-work!HC110,".")</f>
        <v>38</v>
      </c>
      <c r="KW110">
        <f>IFERROR(work!HR110/work!HV110,".")</f>
        <v>2.6315789473684212E-5</v>
      </c>
      <c r="KX110">
        <f>IFERROR(work!HS110/work!HW110,".")</f>
        <v>5.8869701726844582E-5</v>
      </c>
      <c r="KY110">
        <f>IFERROR(work!HT110/work!HX110,".")</f>
        <v>6.2989323843416366E-4</v>
      </c>
      <c r="KZ110">
        <f>IFERROR(work!HU110/work!HY110,".")</f>
        <v>1.2828395802507342E-3</v>
      </c>
    </row>
    <row r="111" spans="1:312">
      <c r="A111" s="24">
        <f t="shared" si="44"/>
        <v>111</v>
      </c>
      <c r="B111" s="24" t="str">
        <f t="shared" si="69"/>
        <v>Out</v>
      </c>
      <c r="C111" s="24" t="str">
        <f t="shared" si="70"/>
        <v>Out</v>
      </c>
      <c r="D111" s="24" t="str">
        <f t="shared" si="71"/>
        <v>Out67</v>
      </c>
      <c r="E111" s="25" t="s">
        <v>2525</v>
      </c>
      <c r="F111" s="26" t="str">
        <f t="shared" si="48"/>
        <v>Liechtenstein</v>
      </c>
      <c r="G111" s="166" t="s">
        <v>1549</v>
      </c>
      <c r="H111" s="166" t="s">
        <v>5007</v>
      </c>
      <c r="I111" s="166" t="s">
        <v>5007</v>
      </c>
      <c r="J111" s="180" t="s">
        <v>5007</v>
      </c>
      <c r="K111" s="180" t="s">
        <v>5007</v>
      </c>
      <c r="L111" s="27">
        <f>IFERROR(VLOOKUP($F111,Area_FDI_84_96,Seq!B$1,FALSE),0)</f>
        <v>0</v>
      </c>
      <c r="M111" s="27">
        <f>IFERROR(VLOOKUP($F111,Area_FDI_84_96,Seq!C$1,FALSE),0)</f>
        <v>0</v>
      </c>
      <c r="N111" s="27">
        <f>IFERROR(VLOOKUP($F111,Area_FDI_84_96,Seq!D$1,FALSE),0)</f>
        <v>0</v>
      </c>
      <c r="O111" s="27">
        <f>IFERROR(VLOOKUP($F111,Area_FDI_84_96,Seq!E$1,FALSE),0)</f>
        <v>0</v>
      </c>
      <c r="P111" s="27">
        <f>IFERROR(VLOOKUP($F111,Area_FDI_84_96,Seq!F$1,FALSE),0)</f>
        <v>0</v>
      </c>
      <c r="Q111" s="27">
        <f>IFERROR(VLOOKUP($F111,Area_FDI_84_96,Seq!G$1,FALSE),0)</f>
        <v>0</v>
      </c>
      <c r="R111" s="27">
        <f>IFERROR(VLOOKUP($F111,Area_FDI_84_96,Seq!H$1,FALSE),0)</f>
        <v>0</v>
      </c>
      <c r="S111" s="27">
        <f>IFERROR(VLOOKUP($F111,Area_FDI_84_96,Seq!I$1,FALSE),0)</f>
        <v>0</v>
      </c>
      <c r="T111" s="27">
        <f>IFERROR(VALUE(VLOOKUP($E111,Area_FDI_92_95,Seq!B$1,FALSE)),0)</f>
        <v>0</v>
      </c>
      <c r="U111" s="27">
        <f>IFERROR(VALUE(VLOOKUP($E111,Area_FDI_92_95,Seq!C$1,FALSE)),0)</f>
        <v>0</v>
      </c>
      <c r="V111" s="27">
        <f>IFERROR(VALUE(VLOOKUP($E111,Area_FDI_92_95,Seq!D$1,FALSE)),0)</f>
        <v>181</v>
      </c>
      <c r="W111" s="27">
        <f>IFERROR(VALUE(VLOOKUP($E111,Area_FDI_92_95,Seq!E$1,FALSE)),0)</f>
        <v>0</v>
      </c>
      <c r="X111" s="27">
        <f>IFERROR(VALUE(VLOOKUP($E111,Area_FDI_96_99,Seq!B$1,FALSE)),0)</f>
        <v>0</v>
      </c>
      <c r="Y111" s="27">
        <f>IFERROR(VALUE(VLOOKUP($E111,Area_FDI_96_99,Seq!C$1,FALSE)),0)</f>
        <v>0</v>
      </c>
      <c r="Z111" s="27">
        <f>IFERROR(VALUE(VLOOKUP($E111,Area_FDI_96_99,Seq!D$1,FALSE)),0)</f>
        <v>63</v>
      </c>
      <c r="AA111" s="27">
        <f>IFERROR(VALUE(VLOOKUP($E111,Area_FDI_96_99,Seq!E$1,FALSE)),0)</f>
        <v>416</v>
      </c>
      <c r="AB111" s="27">
        <f t="shared" si="72"/>
        <v>399</v>
      </c>
      <c r="AC111" s="27">
        <f t="shared" si="73"/>
        <v>0</v>
      </c>
      <c r="AD111" s="27">
        <f t="shared" si="74"/>
        <v>0</v>
      </c>
      <c r="AE111" s="27">
        <f t="shared" si="75"/>
        <v>229</v>
      </c>
      <c r="AF111" s="27">
        <f t="shared" si="76"/>
        <v>4780</v>
      </c>
      <c r="AG111" s="27">
        <f t="shared" si="77"/>
        <v>286</v>
      </c>
      <c r="AH111" s="27">
        <f t="shared" si="78"/>
        <v>28</v>
      </c>
      <c r="AI111" s="27">
        <f t="shared" si="79"/>
        <v>75</v>
      </c>
      <c r="AJ111" s="27">
        <f t="shared" si="80"/>
        <v>496</v>
      </c>
      <c r="AK111" s="27">
        <f t="shared" si="81"/>
        <v>7</v>
      </c>
      <c r="AL111" s="27">
        <f t="shared" si="82"/>
        <v>212</v>
      </c>
      <c r="AM111" s="27"/>
      <c r="AN111" s="27"/>
      <c r="AO111" s="27"/>
      <c r="AP111" s="27"/>
      <c r="AQ111" s="27"/>
      <c r="AR111" s="27"/>
      <c r="AS111" s="27"/>
      <c r="AT111" s="27">
        <f>IFERROR(work!D111+work!AP111,".")</f>
        <v>18389604.748834658</v>
      </c>
      <c r="AU111" s="27">
        <f>IFERROR(work!E111+work!AQ111,".")</f>
        <v>19345496.372008853</v>
      </c>
      <c r="AV111" s="27">
        <f>IFERROR(work!F111+work!AR111,".")</f>
        <v>21095236.761095021</v>
      </c>
      <c r="AW111" s="27">
        <f>IFERROR(work!G111+work!AS111,".")</f>
        <v>23384411.696778953</v>
      </c>
      <c r="AX111" s="27">
        <f>IFERROR(work!H111+work!AT111,".")</f>
        <v>26928033.915196694</v>
      </c>
      <c r="AY111" s="27">
        <f>IFERROR(work!I111+work!AU111,".")</f>
        <v>30556626.930902358</v>
      </c>
      <c r="AZ111" s="27">
        <f>IFERROR(work!J111+work!AV111,".")</f>
        <v>33240304.95053903</v>
      </c>
      <c r="BA111" s="27">
        <f>IFERROR(work!K111+work!AW111,".")</f>
        <v>37093457.014322348</v>
      </c>
      <c r="BB111" s="27">
        <f>IFERROR(work!L111+work!AX111,".")</f>
        <v>41277903.450399302</v>
      </c>
      <c r="BC111" s="27">
        <f>IFERROR(work!M111+work!AY111,".")</f>
        <v>42970817.374132268</v>
      </c>
      <c r="BD111" s="27">
        <f>IFERROR(work!N111+work!AZ111,".")</f>
        <v>44601564.325795516</v>
      </c>
      <c r="BE111" s="27">
        <f>IFERROR(work!O111+work!BA111,".")</f>
        <v>48694423.462584183</v>
      </c>
      <c r="BF111" s="27">
        <f>IFERROR(work!P111+work!BB111,".")</f>
        <v>55593751.89345967</v>
      </c>
      <c r="BG111" s="27">
        <f>IFERROR(work!Q111+work!BC111,".")</f>
        <v>63362426.900738552</v>
      </c>
      <c r="BH111" s="27">
        <f>IFERROR(work!R111+work!BD111,".")</f>
        <v>71653183.664200708</v>
      </c>
      <c r="BI111" s="27">
        <f>IFERROR(work!S111+work!BE111,".")</f>
        <v>79455007.511404708</v>
      </c>
      <c r="BJ111" s="27">
        <f>IFERROR(work!T111+work!BF111,".")</f>
        <v>87395047.975763038</v>
      </c>
      <c r="BK111" s="27">
        <f>IFERROR(work!U111+work!BG111,".")</f>
        <v>95518873.747060895</v>
      </c>
      <c r="BL111" s="27">
        <f>IFERROR(work!V111+work!BH111,".")</f>
        <v>102969267.55160137</v>
      </c>
      <c r="BM111" s="27">
        <f>IFERROR(work!W111+work!BI111,".")</f>
        <v>110801058.27768454</v>
      </c>
      <c r="BN111" s="27">
        <f>IFERROR(work!X111+work!BJ111,".")</f>
        <v>120095882.47924848</v>
      </c>
      <c r="BO111" s="27">
        <f>IFERROR(work!Y111+work!BK111,".")</f>
        <v>130041403.51362242</v>
      </c>
      <c r="BP111" s="27">
        <f>IFERROR(work!Z111+work!BL111,".")</f>
        <v>141850282.84460121</v>
      </c>
      <c r="BQ111" s="27">
        <f>IFERROR(work!AA111+work!BM111,".")</f>
        <v>156006169.45056242</v>
      </c>
      <c r="BR111" s="27">
        <f>IFERROR(work!AB111+work!BN111,".")</f>
        <v>171745889.82355005</v>
      </c>
      <c r="BS111" s="27">
        <f>IFERROR(work!AC111+work!BO111,".")</f>
        <v>191137211.53852677</v>
      </c>
      <c r="BT111" s="27">
        <f>IFERROR(work!AD111+work!BP111,".")</f>
        <v>215401152.22932595</v>
      </c>
      <c r="BU111" s="27">
        <f>IFERROR(work!AE111+work!BQ111,".")</f>
        <v>245957567.90535334</v>
      </c>
      <c r="BV111" s="27">
        <f>IFERROR(work!AF111+work!BR111,".")</f>
        <v>269546847.90125906</v>
      </c>
      <c r="BW111" s="27">
        <f>IFERROR(work!AG111+work!BS111,".")</f>
        <v>294314552.76897371</v>
      </c>
      <c r="BX111" s="27" t="str">
        <f>IFERROR(work!AH111+work!BT111,".")</f>
        <v>.</v>
      </c>
      <c r="BY111" s="27" t="str">
        <f>IFERROR(work!AI111+work!BU111,".")</f>
        <v>.</v>
      </c>
      <c r="BZ111" s="27"/>
      <c r="CA111" s="27"/>
      <c r="CB111" s="27"/>
      <c r="CC111" s="27"/>
      <c r="CD111" s="27"/>
      <c r="CE111" s="27"/>
      <c r="CF111" s="27">
        <f>IFERROR(work!AP111-work!D111,".")</f>
        <v>-18198619.338886719</v>
      </c>
      <c r="CG111" s="27">
        <f>IFERROR(work!AQ111-work!E111,".")</f>
        <v>-19145315.368274048</v>
      </c>
      <c r="CH111" s="27">
        <f>IFERROR(work!AR111-work!F111,".")</f>
        <v>-20898238.847553644</v>
      </c>
      <c r="CI111" s="27">
        <f>IFERROR(work!AS111-work!G111,".")</f>
        <v>-23186352.753212571</v>
      </c>
      <c r="CJ111" s="27">
        <f>IFERROR(work!AT111-work!H111,".")</f>
        <v>-26721486.731193453</v>
      </c>
      <c r="CK111" s="27">
        <f>IFERROR(work!AU111-work!I111,".")</f>
        <v>-30335579.002750386</v>
      </c>
      <c r="CL111" s="27">
        <f>IFERROR(work!AV111-work!J111,".")</f>
        <v>-33010415.105275191</v>
      </c>
      <c r="CM111" s="27">
        <f>IFERROR(work!AW111-work!K111,".")</f>
        <v>-36842346.567966335</v>
      </c>
      <c r="CN111" s="27">
        <f>IFERROR(work!AX111-work!L111,".")</f>
        <v>-41012645.936687984</v>
      </c>
      <c r="CO111" s="27">
        <f>IFERROR(work!AY111-work!M111,".")</f>
        <v>-42693644.537825741</v>
      </c>
      <c r="CP111" s="27">
        <f>IFERROR(work!AZ111-work!N111,".")</f>
        <v>-44318147.138816863</v>
      </c>
      <c r="CQ111" s="27">
        <f>IFERROR(work!BA111-work!O111,".")</f>
        <v>-48405901.456772506</v>
      </c>
      <c r="CR111" s="27">
        <f>IFERROR(work!BB111-work!P111,".")</f>
        <v>-55294819.164445572</v>
      </c>
      <c r="CS111" s="27">
        <f>IFERROR(work!BC111-work!Q111,".")</f>
        <v>-63050544.105273604</v>
      </c>
      <c r="CT111" s="27">
        <f>IFERROR(work!BD111-work!R111,".")</f>
        <v>-71319886.543598875</v>
      </c>
      <c r="CU111" s="27">
        <f>IFERROR(work!BE111-work!S111,".")</f>
        <v>-79102127.349044994</v>
      </c>
      <c r="CV111" s="27">
        <f>IFERROR(work!BF111-work!T111,".")</f>
        <v>-87017800.370731786</v>
      </c>
      <c r="CW111" s="27">
        <f>IFERROR(work!BG111-work!U111,".")</f>
        <v>-95114369.495657951</v>
      </c>
      <c r="CX111" s="27">
        <f>IFERROR(work!BH111-work!V111,".")</f>
        <v>-102533368.66404967</v>
      </c>
      <c r="CY111" s="27">
        <f>IFERROR(work!BI111-work!W111,".")</f>
        <v>-110319778.29035595</v>
      </c>
      <c r="CZ111" s="27">
        <f>IFERROR(work!BJ111-work!X111,".")</f>
        <v>-119599104.36050738</v>
      </c>
      <c r="DA111" s="27">
        <f>IFERROR(work!BK111-work!Y111,".")</f>
        <v>-129548267.23383315</v>
      </c>
      <c r="DB111" s="27">
        <f>IFERROR(work!BL111-work!Z111,".")</f>
        <v>-141362047.94087279</v>
      </c>
      <c r="DC111" s="27">
        <f>IFERROR(work!BM111-work!AA111,".")</f>
        <v>-155527394.41345859</v>
      </c>
      <c r="DD111" s="27">
        <f>IFERROR(work!BN111-work!AB111,".")</f>
        <v>-171252563.99073851</v>
      </c>
      <c r="DE111" s="27">
        <f>IFERROR(work!BO111-work!AC111,".")</f>
        <v>-190620067.55677599</v>
      </c>
      <c r="DF111" s="27">
        <f>IFERROR(work!BP111-work!AD111,".")</f>
        <v>-214839301.31107867</v>
      </c>
      <c r="DG111" s="27">
        <f>IFERROR(work!BQ111-work!AE111,".")</f>
        <v>-245377030.03779021</v>
      </c>
      <c r="DH111" s="27">
        <f>IFERROR(work!BR111-work!AF111,".")</f>
        <v>-268955871.44442546</v>
      </c>
      <c r="DI111" s="27">
        <f>IFERROR(work!BS111-work!AG111,".")</f>
        <v>-293730416.75651491</v>
      </c>
      <c r="DJ111" s="27" t="str">
        <f>IFERROR(work!BT111-work!AH111,".")</f>
        <v>.</v>
      </c>
      <c r="DK111" s="27" t="str">
        <f>IFERROR(work!BU111-work!AI111,".")</f>
        <v>.</v>
      </c>
      <c r="DL111" s="27"/>
      <c r="DM111" s="27"/>
      <c r="DN111" s="27"/>
      <c r="DO111" s="27"/>
      <c r="DP111" s="27"/>
      <c r="DQ111" s="27"/>
      <c r="DR111" s="27"/>
      <c r="DS111" s="27" t="str">
        <f>IFERROR(work!DO111-work!CC111,".")</f>
        <v>.</v>
      </c>
      <c r="DT111" s="27" t="str">
        <f>IFERROR(work!DP111-work!CD111,".")</f>
        <v>.</v>
      </c>
      <c r="DU111" s="27" t="str">
        <f>IFERROR(work!DQ111-work!CE111,".")</f>
        <v>.</v>
      </c>
      <c r="DV111" s="27" t="str">
        <f>IFERROR(work!DR111-work!CF111,".")</f>
        <v>.</v>
      </c>
      <c r="DW111" s="27" t="str">
        <f>IFERROR(work!DS111-work!CG111,".")</f>
        <v>.</v>
      </c>
      <c r="DX111" s="27" t="str">
        <f>IFERROR(work!DT111-work!CH111,".")</f>
        <v>.</v>
      </c>
      <c r="DY111" s="27" t="str">
        <f>IFERROR(work!DU111-work!CI111,".")</f>
        <v>.</v>
      </c>
      <c r="DZ111" s="27" t="str">
        <f>IFERROR(work!DV111-work!CJ111,".")</f>
        <v>.</v>
      </c>
      <c r="EA111" s="27" t="str">
        <f>IFERROR(work!DW111-work!CK111,".")</f>
        <v>.</v>
      </c>
      <c r="EB111" s="27" t="str">
        <f>IFERROR(work!DX111-work!CL111,".")</f>
        <v>.</v>
      </c>
      <c r="EC111" s="27" t="str">
        <f>IFERROR(work!DY111-work!CM111,".")</f>
        <v>.</v>
      </c>
      <c r="ED111" s="27" t="str">
        <f>IFERROR(work!DZ111-work!CN111,".")</f>
        <v>.</v>
      </c>
      <c r="EE111" s="27" t="str">
        <f>IFERROR(work!EA111-work!CO111,".")</f>
        <v>.</v>
      </c>
      <c r="EF111" s="27" t="str">
        <f>IFERROR(work!EB111-work!CP111,".")</f>
        <v>.</v>
      </c>
      <c r="EG111" s="27" t="str">
        <f>IFERROR(work!EC111-work!CQ111,".")</f>
        <v>.</v>
      </c>
      <c r="EH111" s="27" t="str">
        <f>IFERROR(work!ED111-work!CR111,".")</f>
        <v>.</v>
      </c>
      <c r="EI111" s="27" t="str">
        <f>IFERROR(work!EE111-work!CS111,".")</f>
        <v>.</v>
      </c>
      <c r="EJ111" s="27" t="str">
        <f>IFERROR(work!EF111-work!CT111,".")</f>
        <v>.</v>
      </c>
      <c r="EK111" s="27" t="str">
        <f>IFERROR(work!EG111-work!CU111,".")</f>
        <v>.</v>
      </c>
      <c r="EL111" s="27" t="str">
        <f>IFERROR(work!EH111-work!CV111,".")</f>
        <v>.</v>
      </c>
      <c r="EM111" s="27" t="str">
        <f>IFERROR(work!EI111-work!CW111,".")</f>
        <v>.</v>
      </c>
      <c r="EN111" s="27" t="str">
        <f>IFERROR(work!EJ111-work!CX111,".")</f>
        <v>.</v>
      </c>
      <c r="EO111" s="27" t="str">
        <f>IFERROR(work!EK111-work!CY111,".")</f>
        <v>.</v>
      </c>
      <c r="EP111" s="27" t="str">
        <f>IFERROR(work!EL111-work!CZ111,".")</f>
        <v>.</v>
      </c>
      <c r="EQ111" s="27" t="str">
        <f>IFERROR(work!EM111-work!DA111,".")</f>
        <v>.</v>
      </c>
      <c r="ER111" s="27" t="str">
        <f>IFERROR(work!EN111-work!DB111,".")</f>
        <v>.</v>
      </c>
      <c r="ES111" s="27" t="str">
        <f>IFERROR(work!EO111-work!DC111,".")</f>
        <v>.</v>
      </c>
      <c r="ET111" s="27" t="str">
        <f>IFERROR(work!EP111-work!DD111,".")</f>
        <v>.</v>
      </c>
      <c r="EU111" s="27" t="str">
        <f>IFERROR(work!EQ111-work!DE111,".")</f>
        <v>.</v>
      </c>
      <c r="EV111" s="27" t="str">
        <f>IFERROR(work!ER111-work!DF111,".")</f>
        <v>.</v>
      </c>
      <c r="EW111" s="27" t="str">
        <f>IFERROR(work!ES111-work!DG111,".")</f>
        <v>.</v>
      </c>
      <c r="EX111" s="27" t="str">
        <f>IFERROR(work!ET111-work!DH111,".")</f>
        <v>.</v>
      </c>
      <c r="EY111" s="27"/>
      <c r="EZ111" s="27"/>
      <c r="FA111" s="27"/>
      <c r="FB111" s="27"/>
      <c r="FC111" s="27"/>
      <c r="FD111" s="27"/>
      <c r="FE111" s="27" t="str">
        <f>IF(ISNUMBER(work!GZ111/work!HD111),work!GZ111/work!HD111,".")</f>
        <v>.</v>
      </c>
      <c r="FF111" s="27" t="str">
        <f>IF(ISNUMBER(work!HA111/work!HE111),work!HA111/work!HE111,".")</f>
        <v>.</v>
      </c>
      <c r="FG111" s="27" t="str">
        <f>IF(ISNUMBER(work!HB111/work!HF111),work!HB111/work!HF111,".")</f>
        <v>.</v>
      </c>
      <c r="FH111" s="27" t="str">
        <f>IF(ISNUMBER(work!HC111/work!HG111),work!HC111/work!HG111,".")</f>
        <v>.</v>
      </c>
      <c r="FI111" s="27" t="str">
        <f>IF(ISNUMBER((work!HA111+work!HB111)/(work!HE111+work!HF111)),(work!HA111+work!HB111)/(work!HE111+work!HF111),".")</f>
        <v>.</v>
      </c>
      <c r="FJ111" s="27" t="str">
        <f>IF(ISNUMBER(work!HH111/work!HL111),work!HH111/work!HL111,".")</f>
        <v>.</v>
      </c>
      <c r="FK111" s="27" t="str">
        <f>IF(ISNUMBER(work!HI111/work!HM111),work!HI111/work!HM111,".")</f>
        <v>.</v>
      </c>
      <c r="FL111" s="27" t="str">
        <f>IF(ISNUMBER(work!HJ111/work!HN111),work!HJ111/work!HN111,".")</f>
        <v>.</v>
      </c>
      <c r="FM111" s="27" t="str">
        <f>IF(ISNUMBER(work!HK111/work!HO111),work!HK111/work!HO111,".")</f>
        <v>.</v>
      </c>
      <c r="FN111" s="27" t="str">
        <f>IF(ISNUMBER((work!HI111+work!HJ111)/(work!HM111+work!HN111)),(work!HI111+work!HJ111)/(work!HM111+work!HN111),".")</f>
        <v>.</v>
      </c>
      <c r="FO111" s="27" t="s">
        <v>5007</v>
      </c>
      <c r="FP111" s="27" t="s">
        <v>5007</v>
      </c>
      <c r="FQ111" s="27" t="s">
        <v>5007</v>
      </c>
      <c r="FR111" s="27" t="s">
        <v>5007</v>
      </c>
      <c r="FS111" s="27" t="s">
        <v>5007</v>
      </c>
      <c r="FT111" s="27" t="str">
        <f>work!GM111</f>
        <v>.</v>
      </c>
      <c r="FU111" s="27" t="str">
        <f>work!GN111</f>
        <v>.</v>
      </c>
      <c r="FV111" s="27" t="str">
        <f>work!GO111</f>
        <v>.</v>
      </c>
      <c r="FW111" s="27" t="s">
        <v>5007</v>
      </c>
      <c r="FX111" s="27"/>
      <c r="FY111" s="27" t="str">
        <f t="shared" si="83"/>
        <v>.</v>
      </c>
      <c r="FZ111">
        <f t="shared" si="62"/>
        <v>399</v>
      </c>
      <c r="GA111" t="str">
        <f>work!HC111</f>
        <v>.</v>
      </c>
      <c r="GB111" t="str">
        <f>IF(ISNUMBER(work!HA111+work!HB111),work!HA111+work!HB111,".")</f>
        <v>.</v>
      </c>
      <c r="GC111" t="str">
        <f>IF(ISNUMBER(work!HK111-work!HC111),work!HK111-work!HC111,".")</f>
        <v>.</v>
      </c>
      <c r="GD111" t="str">
        <f>IF(ISNUMBER(work!HI111+work!HJ111-work!HA111-work!HB111),(work!HI111+work!HJ111-work!HA111-work!HB111),".")</f>
        <v>.</v>
      </c>
      <c r="GH111" t="str">
        <f>work!GQ111</f>
        <v>.</v>
      </c>
      <c r="GI111" t="str">
        <f>work!GR111</f>
        <v>.</v>
      </c>
      <c r="GJ111" t="str">
        <f>work!GZ111</f>
        <v>.</v>
      </c>
      <c r="GK111" t="str">
        <f>work!HH111</f>
        <v>.</v>
      </c>
      <c r="GL111">
        <f t="shared" si="84"/>
        <v>0</v>
      </c>
      <c r="GM111" t="str">
        <f>IFERROR(VLOOKUP($F111,AREA_EM_ALLYEAR,Seq!B$1,FALSE),".")</f>
        <v>.</v>
      </c>
      <c r="GN111" t="str">
        <f>IFERROR(VLOOKUP($F111,AREA_EM_ALLYEAR,Seq!C$1,FALSE),".")</f>
        <v>.</v>
      </c>
      <c r="GO111" t="str">
        <f>IFERROR(VLOOKUP($F111,AREA_EM_ALLYEAR,Seq!D$1,FALSE),".")</f>
        <v>.</v>
      </c>
      <c r="GP111" t="str">
        <f>IFERROR(VLOOKUP($F111,AREA_EM_ALLYEAR,Seq!E$1,FALSE),".")</f>
        <v>.</v>
      </c>
      <c r="GQ111" t="str">
        <f>IFERROR(VLOOKUP($F111,AREA_EM_ALLYEAR,Seq!F$1,FALSE),".")</f>
        <v>.</v>
      </c>
      <c r="GR111" t="str">
        <f>IFERROR(VLOOKUP($F111,AREA_EM_ALLYEAR,Seq!G$1,FALSE),".")</f>
        <v>.</v>
      </c>
      <c r="GS111" t="str">
        <f>IFERROR(VLOOKUP($F111,AREA_EM_ALLYEAR,Seq!H$1,FALSE),".")</f>
        <v>.</v>
      </c>
      <c r="GT111" t="str">
        <f>IFERROR(VLOOKUP($F111,AREA_EM_ALLYEAR,Seq!I$1,FALSE),".")</f>
        <v>.</v>
      </c>
      <c r="GU111" t="str">
        <f>IFERROR(VLOOKUP($F111,AREA_EM_ALLYEAR,Seq!J$1,FALSE),".")</f>
        <v>.</v>
      </c>
      <c r="GV111" t="str">
        <f>IFERROR(VLOOKUP($F111,AREA_EM_ALLYEAR,Seq!K$1,FALSE),".")</f>
        <v>.</v>
      </c>
      <c r="GW111" t="str">
        <f>IFERROR(VLOOKUP($F111,AREA_EM_ALLYEAR,Seq!L$1,FALSE),".")</f>
        <v>.</v>
      </c>
      <c r="GX111" t="str">
        <f>IFERROR(VLOOKUP($F111,AREA_EM_ALLYEAR,Seq!M$1,FALSE),".")</f>
        <v>.</v>
      </c>
      <c r="GY111" t="str">
        <f>IFERROR(VLOOKUP($F111,AREA_EM_ALLYEAR,Seq!N$1,FALSE),".")</f>
        <v>.</v>
      </c>
      <c r="GZ111" t="str">
        <f>IFERROR(VLOOKUP($F111,AREA_EM_ALLYEAR,Seq!O$1,FALSE),".")</f>
        <v>.</v>
      </c>
      <c r="HA111" t="str">
        <f t="shared" si="63"/>
        <v>.</v>
      </c>
      <c r="HK111" s="139" t="str">
        <f>IFERROR(VLOOKUP(CONCATENATE($G111, ".SP.DYN.LE00.IN"),AREA_WB_6ATTRS,Seq!B$1,FALSE)-VLOOKUP("CHN.SP.DYN.LE00.IN",AREA_WB_6ATTRS,Seq!B$1,FALSE),".")</f>
        <v>.</v>
      </c>
      <c r="HL111" s="139" t="str">
        <f>IFERROR(VLOOKUP(CONCATENATE($G111, ".SP.DYN.LE00.IN"),AREA_WB_6ATTRS,Seq!C$1,FALSE)-VLOOKUP("CHN.SP.DYN.LE00.IN",AREA_WB_6ATTRS,Seq!C$1,FALSE),".")</f>
        <v>.</v>
      </c>
      <c r="HM111" s="139" t="str">
        <f>IFERROR(VLOOKUP(CONCATENATE($G111, ".SP.DYN.LE00.IN"),AREA_WB_6ATTRS,Seq!D$1,FALSE)-VLOOKUP("CHN.SP.DYN.LE00.IN",AREA_WB_6ATTRS,Seq!D$1,FALSE),".")</f>
        <v>.</v>
      </c>
      <c r="HN111" s="139" t="str">
        <f>IFERROR(VLOOKUP(CONCATENATE($G111, ".SP.DYN.LE00.IN"),AREA_WB_6ATTRS,Seq!E$1,FALSE)-VLOOKUP("CHN.SP.DYN.LE00.IN",AREA_WB_6ATTRS,Seq!E$1,FALSE),".")</f>
        <v>.</v>
      </c>
      <c r="HO111" s="139" t="str">
        <f>IFERROR(VLOOKUP(CONCATENATE($G111, ".SP.DYN.LE00.IN"),AREA_WB_6ATTRS,Seq!F$1,FALSE)-VLOOKUP("CHN.SP.DYN.LE00.IN",AREA_WB_6ATTRS,Seq!F$1,FALSE),".")</f>
        <v>.</v>
      </c>
      <c r="HP111" s="139" t="str">
        <f>IFERROR(VLOOKUP(CONCATENATE($G111, ".SP.DYN.LE00.IN"),AREA_WB_6ATTRS,Seq!G$1,FALSE)-VLOOKUP("CHN.SP.DYN.LE00.IN",AREA_WB_6ATTRS,Seq!G$1,FALSE),".")</f>
        <v>.</v>
      </c>
      <c r="HQ111" s="139" t="str">
        <f>IFERROR(VLOOKUP(CONCATENATE($G111, ".SP.DYN.LE00.IN"),AREA_WB_6ATTRS,Seq!H$1,FALSE)-VLOOKUP("CHN.SP.DYN.LE00.IN",AREA_WB_6ATTRS,Seq!H$1,FALSE),".")</f>
        <v>.</v>
      </c>
      <c r="HR111" s="139" t="str">
        <f>IFERROR(VLOOKUP(CONCATENATE($G111, ".SP.DYN.LE00.IN"),AREA_WB_6ATTRS,Seq!I$1,FALSE)-VLOOKUP("CHN.SP.DYN.LE00.IN",AREA_WB_6ATTRS,Seq!I$1,FALSE),".")</f>
        <v>.</v>
      </c>
      <c r="HS111" s="139" t="str">
        <f>IFERROR(VLOOKUP(CONCATENATE($G111, ".SP.DYN.LE00.IN"),AREA_WB_6ATTRS,Seq!J$1,FALSE)-VLOOKUP("CHN.SP.DYN.LE00.IN",AREA_WB_6ATTRS,Seq!J$1,FALSE),".")</f>
        <v>.</v>
      </c>
      <c r="HT111" s="139" t="str">
        <f>IFERROR(VLOOKUP(CONCATENATE($G111, ".SP.DYN.LE00.IN"),AREA_WB_6ATTRS,Seq!K$1,FALSE)-VLOOKUP("CHN.SP.DYN.LE00.IN",AREA_WB_6ATTRS,Seq!K$1,FALSE),".")</f>
        <v>.</v>
      </c>
      <c r="HU111" s="139" t="str">
        <f>IFERROR(VLOOKUP(CONCATENATE($G111, ".SP.DYN.LE00.IN"),AREA_WB_6ATTRS,Seq!L$1,FALSE)-VLOOKUP("CHN.SP.DYN.LE00.IN",AREA_WB_6ATTRS,Seq!L$1,FALSE),".")</f>
        <v>.</v>
      </c>
      <c r="HV111" s="139" t="str">
        <f>IFERROR(VLOOKUP(CONCATENATE($G111, ".SP.DYN.LE00.IN"),AREA_WB_6ATTRS,Seq!M$1,FALSE)-VLOOKUP("CHN.SP.DYN.LE00.IN",AREA_WB_6ATTRS,Seq!M$1,FALSE),".")</f>
        <v>.</v>
      </c>
      <c r="HW111" s="139" t="str">
        <f>IFERROR(VLOOKUP(CONCATENATE($G111, ".SP.DYN.LE00.IN"),AREA_WB_6ATTRS,Seq!N$1,FALSE)-VLOOKUP("CHN.SP.DYN.LE00.IN",AREA_WB_6ATTRS,Seq!N$1,FALSE),".")</f>
        <v>.</v>
      </c>
      <c r="HX111" s="139" t="str">
        <f>IFERROR(VLOOKUP(CONCATENATE($G111, ".SP.DYN.LE00.IN"),AREA_WB_6ATTRS,Seq!O$1,FALSE)-VLOOKUP("CHN.SP.DYN.LE00.IN",AREA_WB_6ATTRS,Seq!O$1,FALSE),".")</f>
        <v>.</v>
      </c>
      <c r="HY111" s="139" t="str">
        <f>IFERROR(VLOOKUP(CONCATENATE($G111, ".SP.DYN.LE00.IN"),AREA_WB_6ATTRS,Seq!P$1,FALSE)-VLOOKUP("CHN.SP.DYN.LE00.IN",AREA_WB_6ATTRS,Seq!P$1,FALSE),".")</f>
        <v>.</v>
      </c>
      <c r="HZ111" s="139" t="str">
        <f>IFERROR(VLOOKUP(CONCATENATE($G111, ".SP.DYN.LE00.IN"),AREA_WB_6ATTRS,Seq!Q$1,FALSE)-VLOOKUP("CHN.SP.DYN.LE00.IN",AREA_WB_6ATTRS,Seq!Q$1,FALSE),".")</f>
        <v>.</v>
      </c>
      <c r="IA111" s="139" t="str">
        <f>IFERROR(VLOOKUP(CONCATENATE($G111, ".SP.DYN.LE00.IN"),AREA_WB_6ATTRS,Seq!R$1,FALSE)-VLOOKUP("CHN.SP.DYN.LE00.IN",AREA_WB_6ATTRS,Seq!R$1,FALSE),".")</f>
        <v>.</v>
      </c>
      <c r="IB111" s="139" t="str">
        <f>IFERROR(VLOOKUP(CONCATENATE($G111, ".SP.DYN.LE00.IN"),AREA_WB_6ATTRS,Seq!S$1,FALSE)-VLOOKUP("CHN.SP.DYN.LE00.IN",AREA_WB_6ATTRS,Seq!S$1,FALSE),".")</f>
        <v>.</v>
      </c>
      <c r="IC111" s="139" t="str">
        <f>IFERROR(VLOOKUP(CONCATENATE($G111, ".SP.DYN.LE00.IN"),AREA_WB_6ATTRS,Seq!T$1,FALSE)-VLOOKUP("CHN.SP.DYN.LE00.IN",AREA_WB_6ATTRS,Seq!T$1,FALSE),".")</f>
        <v>.</v>
      </c>
      <c r="ID111" s="139" t="str">
        <f>IFERROR(VLOOKUP(CONCATENATE($G111, ".SP.DYN.LE00.IN"),AREA_WB_6ATTRS,Seq!U$1,FALSE)-VLOOKUP("CHN.SP.DYN.LE00.IN",AREA_WB_6ATTRS,Seq!U$1,FALSE),".")</f>
        <v>.</v>
      </c>
      <c r="IE111" s="139" t="str">
        <f>IFERROR(VLOOKUP(CONCATENATE($G111, ".SP.DYN.LE00.IN"),AREA_WB_6ATTRS,Seq!V$1,FALSE)-VLOOKUP("CHN.SP.DYN.LE00.IN",AREA_WB_6ATTRS,Seq!V$1,FALSE),".")</f>
        <v>.</v>
      </c>
      <c r="IF111" s="139" t="str">
        <f>IFERROR(VLOOKUP(CONCATENATE($G111, ".SP.DYN.LE00.IN"),AREA_WB_6ATTRS,Seq!W$1,FALSE)-VLOOKUP("CHN.SP.DYN.LE00.IN",AREA_WB_6ATTRS,Seq!W$1,FALSE),".")</f>
        <v>.</v>
      </c>
      <c r="IG111" s="139" t="str">
        <f>IFERROR(VLOOKUP(CONCATENATE($G111, ".SP.DYN.LE00.IN"),AREA_WB_6ATTRS,Seq!X$1,FALSE)-VLOOKUP("CHN.SP.DYN.LE00.IN",AREA_WB_6ATTRS,Seq!X$1,FALSE),".")</f>
        <v>.</v>
      </c>
      <c r="IH111" s="139" t="str">
        <f>IFERROR(VLOOKUP(CONCATENATE($G111, ".SP.DYN.LE00.IN"),AREA_WB_6ATTRS,Seq!Y$1,FALSE)-VLOOKUP("CHN.SP.DYN.LE00.IN",AREA_WB_6ATTRS,Seq!Y$1,FALSE),".")</f>
        <v>.</v>
      </c>
      <c r="II111" s="139" t="str">
        <f>IFERROR(VLOOKUP(CONCATENATE($G111, ".SP.DYN.LE00.IN"),AREA_WB_6ATTRS,Seq!Z$1,FALSE)-VLOOKUP("CHN.SP.DYN.LE00.IN",AREA_WB_6ATTRS,Seq!Z$1,FALSE),".")</f>
        <v>.</v>
      </c>
      <c r="IJ111" s="139" t="str">
        <f>IFERROR(VLOOKUP(CONCATENATE($G111, ".SP.DYN.LE00.IN"),AREA_WB_6ATTRS,Seq!AA$1,FALSE)-VLOOKUP("CHN.SP.DYN.LE00.IN",AREA_WB_6ATTRS,Seq!AA$1,FALSE),".")</f>
        <v>.</v>
      </c>
      <c r="IK111" s="139" t="str">
        <f>IFERROR(VLOOKUP(CONCATENATE($G111, ".SP.DYN.LE00.IN"),AREA_WB_6ATTRS,Seq!AB$1,FALSE)-VLOOKUP("CHN.SP.DYN.LE00.IN",AREA_WB_6ATTRS,Seq!AB$1,FALSE),".")</f>
        <v>.</v>
      </c>
      <c r="IL111" s="139" t="str">
        <f>IFERROR(VLOOKUP(CONCATENATE($G111, ".SP.DYN.LE00.IN"),AREA_WB_6ATTRS,Seq!AC$1,FALSE)-VLOOKUP("CHN.SP.DYN.LE00.IN",AREA_WB_6ATTRS,Seq!AC$1,FALSE),".")</f>
        <v>.</v>
      </c>
      <c r="IM111" s="139" t="str">
        <f>IFERROR(VLOOKUP(CONCATENATE($G111, ".SP.DYN.LE00.IN"),AREA_WB_6ATTRS,Seq!AD$1,FALSE)-VLOOKUP("CHN.SP.DYN.LE00.IN",AREA_WB_6ATTRS,Seq!AD$1,FALSE),".")</f>
        <v>.</v>
      </c>
      <c r="IN111" s="139" t="str">
        <f>IFERROR(VLOOKUP(CONCATENATE($G111, ".SP.DYN.LE00.IN"),AREA_WB_6ATTRS,Seq!AE$1,FALSE)-VLOOKUP("CHN.SP.DYN.LE00.IN",AREA_WB_6ATTRS,Seq!AE$1,FALSE),".")</f>
        <v>.</v>
      </c>
      <c r="IO111" s="139" t="str">
        <f>IFERROR(VLOOKUP(CONCATENATE($G111, ".SP.DYN.LE00.IN"),AREA_WB_6ATTRS,Seq!AF$1,FALSE)-VLOOKUP("CHN.SP.DYN.LE00.IN",AREA_WB_6ATTRS,Seq!AF$1,FALSE),".")</f>
        <v>.</v>
      </c>
      <c r="IP111" s="139" t="str">
        <f>IFERROR(VLOOKUP(CONCATENATE($G111, ".SP.DYN.LE00.IN"),AREA_WB_6ATTRS,Seq!AG$1,FALSE)-VLOOKUP("CHN.SP.DYN.LE00.IN",AREA_WB_6ATTRS,Seq!AG$1,FALSE),".")</f>
        <v>.</v>
      </c>
      <c r="IW111" t="str">
        <f>IFERROR(VLOOKUP(CONCATENATE($G111, ".SP.DYN.LE00.IN"),AREA_WB_6ATTRS,Seq!B$1,FALSE),".")</f>
        <v>.</v>
      </c>
      <c r="IX111" t="str">
        <f>IFERROR(VLOOKUP(CONCATENATE($G111, ".SP.DYN.LE00.IN"),AREA_WB_6ATTRS,Seq!C$1,FALSE),".")</f>
        <v>.</v>
      </c>
      <c r="IY111" t="str">
        <f>IFERROR(VLOOKUP(CONCATENATE($G111, ".SP.DYN.LE00.IN"),AREA_WB_6ATTRS,Seq!D$1,FALSE),".")</f>
        <v>.</v>
      </c>
      <c r="IZ111" t="str">
        <f>IFERROR(VLOOKUP(CONCATENATE($G111, ".SP.DYN.LE00.IN"),AREA_WB_6ATTRS,Seq!E$1,FALSE),".")</f>
        <v>.</v>
      </c>
      <c r="JA111" t="str">
        <f>IFERROR(VLOOKUP(CONCATENATE($G111, ".SP.DYN.LE00.IN"),AREA_WB_6ATTRS,Seq!F$1,FALSE),".")</f>
        <v>.</v>
      </c>
      <c r="JB111" t="str">
        <f>IFERROR(VLOOKUP(CONCATENATE($G111, ".SP.DYN.LE00.IN"),AREA_WB_6ATTRS,Seq!G$1,FALSE),".")</f>
        <v>.</v>
      </c>
      <c r="JC111" t="str">
        <f>IFERROR(VLOOKUP(CONCATENATE($G111, ".SP.DYN.LE00.IN"),AREA_WB_6ATTRS,Seq!H$1,FALSE),".")</f>
        <v>.</v>
      </c>
      <c r="JD111" t="str">
        <f>IFERROR(VLOOKUP(CONCATENATE($G111, ".SP.DYN.LE00.IN"),AREA_WB_6ATTRS,Seq!I$1,FALSE),".")</f>
        <v>.</v>
      </c>
      <c r="JE111" t="str">
        <f>IFERROR(VLOOKUP(CONCATENATE($G111, ".SP.DYN.LE00.IN"),AREA_WB_6ATTRS,Seq!J$1,FALSE),".")</f>
        <v>.</v>
      </c>
      <c r="JF111" t="str">
        <f>IFERROR(VLOOKUP(CONCATENATE($G111, ".SP.DYN.LE00.IN"),AREA_WB_6ATTRS,Seq!K$1,FALSE),".")</f>
        <v>.</v>
      </c>
      <c r="JG111" t="str">
        <f>IFERROR(VLOOKUP(CONCATENATE($G111, ".SP.DYN.LE00.IN"),AREA_WB_6ATTRS,Seq!L$1,FALSE),".")</f>
        <v>.</v>
      </c>
      <c r="JH111" t="str">
        <f>IFERROR(VLOOKUP(CONCATENATE($G111, ".SP.DYN.LE00.IN"),AREA_WB_6ATTRS,Seq!M$1,FALSE),".")</f>
        <v>.</v>
      </c>
      <c r="JI111" t="str">
        <f>IFERROR(VLOOKUP(CONCATENATE($G111, ".SP.DYN.LE00.IN"),AREA_WB_6ATTRS,Seq!N$1,FALSE),".")</f>
        <v>.</v>
      </c>
      <c r="JJ111" t="str">
        <f>IFERROR(VLOOKUP(CONCATENATE($G111, ".SP.DYN.LE00.IN"),AREA_WB_6ATTRS,Seq!O$1,FALSE),".")</f>
        <v>.</v>
      </c>
      <c r="JK111" t="str">
        <f>IFERROR(VLOOKUP(CONCATENATE($G111, ".SP.DYN.LE00.IN"),AREA_WB_6ATTRS,Seq!P$1,FALSE),".")</f>
        <v>.</v>
      </c>
      <c r="JL111" t="str">
        <f>IFERROR(VLOOKUP(CONCATENATE($G111, ".SP.DYN.LE00.IN"),AREA_WB_6ATTRS,Seq!Q$1,FALSE),".")</f>
        <v>.</v>
      </c>
      <c r="JM111" t="str">
        <f>IFERROR(VLOOKUP(CONCATENATE($G111, ".SP.DYN.LE00.IN"),AREA_WB_6ATTRS,Seq!R$1,FALSE),".")</f>
        <v>.</v>
      </c>
      <c r="JN111" t="str">
        <f>IFERROR(VLOOKUP(CONCATENATE($G111, ".SP.DYN.LE00.IN"),AREA_WB_6ATTRS,Seq!S$1,FALSE),".")</f>
        <v>.</v>
      </c>
      <c r="JO111" t="str">
        <f>IFERROR(VLOOKUP(CONCATENATE($G111, ".SP.DYN.LE00.IN"),AREA_WB_6ATTRS,Seq!T$1,FALSE),".")</f>
        <v>.</v>
      </c>
      <c r="JP111" t="str">
        <f>IFERROR(VLOOKUP(CONCATENATE($G111, ".SP.DYN.LE00.IN"),AREA_WB_6ATTRS,Seq!U$1,FALSE),".")</f>
        <v>.</v>
      </c>
      <c r="JQ111" t="str">
        <f>IFERROR(VLOOKUP(CONCATENATE($G111, ".SP.DYN.LE00.IN"),AREA_WB_6ATTRS,Seq!V$1,FALSE),".")</f>
        <v>.</v>
      </c>
      <c r="JR111" t="str">
        <f>IFERROR(VLOOKUP(CONCATENATE($G111, ".SP.DYN.LE00.IN"),AREA_WB_6ATTRS,Seq!W$1,FALSE),".")</f>
        <v>.</v>
      </c>
      <c r="JS111" t="str">
        <f>IFERROR(VLOOKUP(CONCATENATE($G111, ".SP.DYN.LE00.IN"),AREA_WB_6ATTRS,Seq!X$1,FALSE),".")</f>
        <v>.</v>
      </c>
      <c r="JT111" t="str">
        <f>IFERROR(VLOOKUP(CONCATENATE($G111, ".SP.DYN.LE00.IN"),AREA_WB_6ATTRS,Seq!Y$1,FALSE),".")</f>
        <v>.</v>
      </c>
      <c r="JU111" t="str">
        <f>IFERROR(VLOOKUP(CONCATENATE($G111, ".SP.DYN.LE00.IN"),AREA_WB_6ATTRS,Seq!Z$1,FALSE),".")</f>
        <v>.</v>
      </c>
      <c r="JV111" t="str">
        <f>IFERROR(VLOOKUP(CONCATENATE($G111, ".SP.DYN.LE00.IN"),AREA_WB_6ATTRS,Seq!AA$1,FALSE),".")</f>
        <v>.</v>
      </c>
      <c r="JW111" t="str">
        <f>IFERROR(VLOOKUP(CONCATENATE($G111, ".SP.DYN.LE00.IN"),AREA_WB_6ATTRS,Seq!AB$1,FALSE),".")</f>
        <v>.</v>
      </c>
      <c r="JX111" t="str">
        <f>IFERROR(VLOOKUP(CONCATENATE($G111, ".SP.DYN.LE00.IN"),AREA_WB_6ATTRS,Seq!AC$1,FALSE),".")</f>
        <v>.</v>
      </c>
      <c r="JY111" t="str">
        <f>IFERROR(VLOOKUP(CONCATENATE($G111, ".SP.DYN.LE00.IN"),AREA_WB_6ATTRS,Seq!AD$1,FALSE),".")</f>
        <v>.</v>
      </c>
      <c r="JZ111" t="str">
        <f>IFERROR(VLOOKUP(CONCATENATE($G111, ".SP.DYN.LE00.IN"),AREA_WB_6ATTRS,Seq!AE$1,FALSE),".")</f>
        <v>.</v>
      </c>
      <c r="KA111" t="str">
        <f>IFERROR(VLOOKUP(CONCATENATE($G111, ".SP.DYN.LE00.IN"),AREA_WB_6ATTRS,Seq!AF$1,FALSE),".")</f>
        <v>.</v>
      </c>
      <c r="KB111" t="str">
        <f>IFERROR(VLOOKUP(CONCATENATE($G111, ".SP.DYN.LE00.IN"),AREA_WB_6ATTRS,Seq!AG$1,FALSE),".")</f>
        <v>.</v>
      </c>
      <c r="KK111">
        <f t="shared" si="66"/>
        <v>1059</v>
      </c>
      <c r="KL111">
        <f t="shared" si="64"/>
        <v>0</v>
      </c>
      <c r="KM111">
        <f t="shared" si="67"/>
        <v>44601564.325795516</v>
      </c>
      <c r="KN111">
        <f t="shared" si="68"/>
        <v>-44318147.138816863</v>
      </c>
      <c r="KO111" t="str">
        <f t="shared" si="65"/>
        <v>.</v>
      </c>
      <c r="KP111" t="str">
        <f>work!HA111</f>
        <v>.</v>
      </c>
      <c r="KQ111" t="str">
        <f>work!HB111</f>
        <v>.</v>
      </c>
      <c r="KR111" t="str">
        <f>work!HC111</f>
        <v>.</v>
      </c>
      <c r="KS111" t="str">
        <f>IF(ISNUMBER(work!HI111-work!HA111),work!HI111-work!HA111,".")</f>
        <v>.</v>
      </c>
      <c r="KT111" t="str">
        <f>IF(ISNUMBER(work!HJ111-work!HB111),work!HJ111-work!HB111,".")</f>
        <v>.</v>
      </c>
      <c r="KU111" t="str">
        <f>IF(ISNUMBER(work!HK111-work!HC111),work!HK111-work!HC111,".")</f>
        <v>.</v>
      </c>
      <c r="KW111">
        <f>IFERROR(work!HR111/work!HV111,".")</f>
        <v>0</v>
      </c>
      <c r="KX111">
        <f>IFERROR(work!HS111/work!HW111,".")</f>
        <v>0</v>
      </c>
      <c r="KY111">
        <f>IFERROR(work!HT111/work!HX111,".")</f>
        <v>3.0429358244834614E-4</v>
      </c>
      <c r="KZ111">
        <f>IFERROR(work!HU111/work!HY111,".")</f>
        <v>0</v>
      </c>
    </row>
    <row r="112" spans="1:312">
      <c r="A112" s="24">
        <f t="shared" si="44"/>
        <v>112</v>
      </c>
      <c r="B112" s="24" t="str">
        <f t="shared" si="69"/>
        <v>Out</v>
      </c>
      <c r="C112" s="24" t="str">
        <f t="shared" si="70"/>
        <v>Out</v>
      </c>
      <c r="D112" s="24" t="str">
        <f t="shared" si="71"/>
        <v>Out67</v>
      </c>
      <c r="E112" s="25" t="s">
        <v>2523</v>
      </c>
      <c r="F112" s="26" t="str">
        <f t="shared" si="48"/>
        <v>Malta</v>
      </c>
      <c r="G112" s="166" t="s">
        <v>1565</v>
      </c>
      <c r="H112" s="166" t="s">
        <v>5007</v>
      </c>
      <c r="I112" s="166" t="s">
        <v>5007</v>
      </c>
      <c r="J112" s="180" t="s">
        <v>5007</v>
      </c>
      <c r="K112" s="180" t="s">
        <v>5007</v>
      </c>
      <c r="L112" s="27">
        <f>IFERROR(VLOOKUP($F112,Area_FDI_84_96,Seq!B$1,FALSE),0)</f>
        <v>0</v>
      </c>
      <c r="M112" s="27">
        <f>IFERROR(VLOOKUP($F112,Area_FDI_84_96,Seq!C$1,FALSE),0)</f>
        <v>0</v>
      </c>
      <c r="N112" s="27">
        <f>IFERROR(VLOOKUP($F112,Area_FDI_84_96,Seq!D$1,FALSE),0)</f>
        <v>0</v>
      </c>
      <c r="O112" s="27">
        <f>IFERROR(VLOOKUP($F112,Area_FDI_84_96,Seq!E$1,FALSE),0)</f>
        <v>0</v>
      </c>
      <c r="P112" s="27">
        <f>IFERROR(VLOOKUP($F112,Area_FDI_84_96,Seq!F$1,FALSE),0)</f>
        <v>0</v>
      </c>
      <c r="Q112" s="27">
        <f>IFERROR(VLOOKUP($F112,Area_FDI_84_96,Seq!G$1,FALSE),0)</f>
        <v>0</v>
      </c>
      <c r="R112" s="27">
        <f>IFERROR(VLOOKUP($F112,Area_FDI_84_96,Seq!H$1,FALSE),0)</f>
        <v>0</v>
      </c>
      <c r="S112" s="27">
        <f>IFERROR(VLOOKUP($F112,Area_FDI_84_96,Seq!I$1,FALSE),0)</f>
        <v>0</v>
      </c>
      <c r="T112" s="27">
        <f>IFERROR(VALUE(VLOOKUP($E112,Area_FDI_92_95,Seq!B$1,FALSE)),0)</f>
        <v>0</v>
      </c>
      <c r="U112" s="27">
        <f>IFERROR(VALUE(VLOOKUP($E112,Area_FDI_92_95,Seq!C$1,FALSE)),0)</f>
        <v>0</v>
      </c>
      <c r="V112" s="27">
        <f>IFERROR(VALUE(VLOOKUP($E112,Area_FDI_92_95,Seq!D$1,FALSE)),0)</f>
        <v>17</v>
      </c>
      <c r="W112" s="27">
        <f>IFERROR(VALUE(VLOOKUP($E112,Area_FDI_92_95,Seq!E$1,FALSE)),0)</f>
        <v>422</v>
      </c>
      <c r="X112" s="27">
        <f>IFERROR(VALUE(VLOOKUP($E112,Area_FDI_96_99,Seq!B$1,FALSE)),0)</f>
        <v>4</v>
      </c>
      <c r="Y112" s="27">
        <f>IFERROR(VALUE(VLOOKUP($E112,Area_FDI_96_99,Seq!C$1,FALSE)),0)</f>
        <v>28</v>
      </c>
      <c r="Z112" s="27">
        <f>IFERROR(VALUE(VLOOKUP($E112,Area_FDI_96_99,Seq!D$1,FALSE)),0)</f>
        <v>57</v>
      </c>
      <c r="AA112" s="27">
        <f>IFERROR(VALUE(VLOOKUP($E112,Area_FDI_96_99,Seq!E$1,FALSE)),0)</f>
        <v>279</v>
      </c>
      <c r="AB112" s="27">
        <f t="shared" si="72"/>
        <v>110</v>
      </c>
      <c r="AC112" s="27">
        <f t="shared" si="73"/>
        <v>228</v>
      </c>
      <c r="AD112" s="27">
        <f t="shared" si="74"/>
        <v>133</v>
      </c>
      <c r="AE112" s="27">
        <f t="shared" si="75"/>
        <v>113</v>
      </c>
      <c r="AF112" s="27">
        <f t="shared" si="76"/>
        <v>73</v>
      </c>
      <c r="AG112" s="27">
        <f t="shared" si="77"/>
        <v>10</v>
      </c>
      <c r="AH112" s="27">
        <f t="shared" si="78"/>
        <v>27</v>
      </c>
      <c r="AI112" s="27">
        <f t="shared" si="79"/>
        <v>103</v>
      </c>
      <c r="AJ112" s="27">
        <f t="shared" si="80"/>
        <v>0</v>
      </c>
      <c r="AK112" s="27">
        <f t="shared" si="81"/>
        <v>51</v>
      </c>
      <c r="AL112" s="27">
        <f t="shared" si="82"/>
        <v>5</v>
      </c>
      <c r="AM112" s="27"/>
      <c r="AN112" s="27"/>
      <c r="AO112" s="27"/>
      <c r="AP112" s="27"/>
      <c r="AQ112" s="27"/>
      <c r="AR112" s="27"/>
      <c r="AS112" s="27"/>
      <c r="AT112" s="27">
        <f>IFERROR(work!D112+work!AP112,".")</f>
        <v>18455088.570206851</v>
      </c>
      <c r="AU112" s="27">
        <f>IFERROR(work!E112+work!AQ112,".")</f>
        <v>19411713.556666173</v>
      </c>
      <c r="AV112" s="27">
        <f>IFERROR(work!F112+work!AR112,".")</f>
        <v>21166844.708425045</v>
      </c>
      <c r="AW112" s="27">
        <f>IFERROR(work!G112+work!AS112,".")</f>
        <v>23454447.408205111</v>
      </c>
      <c r="AX112" s="27">
        <f>IFERROR(work!H112+work!AT112,".")</f>
        <v>26995418.726671904</v>
      </c>
      <c r="AY112" s="27">
        <f>IFERROR(work!I112+work!AU112,".")</f>
        <v>30621173.364920221</v>
      </c>
      <c r="AZ112" s="27">
        <f>IFERROR(work!J112+work!AV112,".")</f>
        <v>33307232.251117181</v>
      </c>
      <c r="BA112" s="27">
        <f>IFERROR(work!K112+work!AW112,".")</f>
        <v>37157249.89407859</v>
      </c>
      <c r="BB112" s="27">
        <f>IFERROR(work!L112+work!AX112,".")</f>
        <v>41350554.999348663</v>
      </c>
      <c r="BC112" s="27">
        <f>IFERROR(work!M112+work!AY112,".")</f>
        <v>43054301.352453448</v>
      </c>
      <c r="BD112" s="27">
        <f>IFERROR(work!N112+work!AZ112,".")</f>
        <v>44695897.445100516</v>
      </c>
      <c r="BE112" s="27">
        <f>IFERROR(work!O112+work!BA112,".")</f>
        <v>48800972.098926298</v>
      </c>
      <c r="BF112" s="27">
        <f>IFERROR(work!P112+work!BB112,".")</f>
        <v>55706860.487309933</v>
      </c>
      <c r="BG112" s="27">
        <f>IFERROR(work!Q112+work!BC112,".")</f>
        <v>63480825.780374765</v>
      </c>
      <c r="BH112" s="27">
        <f>IFERROR(work!R112+work!BD112,".")</f>
        <v>71776378.640190929</v>
      </c>
      <c r="BI112" s="27">
        <f>IFERROR(work!S112+work!BE112,".")</f>
        <v>79586794.277452901</v>
      </c>
      <c r="BJ112" s="27">
        <f>IFERROR(work!T112+work!BF112,".")</f>
        <v>87526293.784059033</v>
      </c>
      <c r="BK112" s="27">
        <f>IFERROR(work!U112+work!BG112,".")</f>
        <v>95653306.70979014</v>
      </c>
      <c r="BL112" s="27">
        <f>IFERROR(work!V112+work!BH112,".")</f>
        <v>103105260.33780213</v>
      </c>
      <c r="BM112" s="27">
        <f>IFERROR(work!W112+work!BI112,".")</f>
        <v>110931066.49037689</v>
      </c>
      <c r="BN112" s="27">
        <f>IFERROR(work!X112+work!BJ112,".")</f>
        <v>120243235.22815786</v>
      </c>
      <c r="BO112" s="27">
        <f>IFERROR(work!Y112+work!BK112,".")</f>
        <v>130184443.62489003</v>
      </c>
      <c r="BP112" s="27">
        <f>IFERROR(work!Z112+work!BL112,".")</f>
        <v>142006727.8241829</v>
      </c>
      <c r="BQ112" s="27">
        <f>IFERROR(work!AA112+work!BM112,".")</f>
        <v>156167873.45624292</v>
      </c>
      <c r="BR112" s="27">
        <f>IFERROR(work!AB112+work!BN112,".")</f>
        <v>171898300.04037631</v>
      </c>
      <c r="BS112" s="27">
        <f>IFERROR(work!AC112+work!BO112,".")</f>
        <v>191292341.11662894</v>
      </c>
      <c r="BT112" s="27">
        <f>IFERROR(work!AD112+work!BP112,".")</f>
        <v>215543128.67485639</v>
      </c>
      <c r="BU112" s="27">
        <f>IFERROR(work!AE112+work!BQ112,".")</f>
        <v>246108297.80912739</v>
      </c>
      <c r="BV112" s="27">
        <f>IFERROR(work!AF112+work!BR112,".")</f>
        <v>269711601.81100351</v>
      </c>
      <c r="BW112" s="27">
        <f>IFERROR(work!AG112+work!BS112,".")</f>
        <v>294470518.57475758</v>
      </c>
      <c r="BX112" s="27">
        <f>IFERROR(work!AH112+work!BT112,".")</f>
        <v>325061006.52814358</v>
      </c>
      <c r="BY112" s="27">
        <f>IFERROR(work!AI112+work!BU112,".")</f>
        <v>354609345.28769934</v>
      </c>
      <c r="BZ112" s="27"/>
      <c r="CA112" s="27"/>
      <c r="CB112" s="27"/>
      <c r="CC112" s="27"/>
      <c r="CD112" s="27"/>
      <c r="CE112" s="27"/>
      <c r="CF112" s="27">
        <f>IFERROR(work!AP112-work!D112,".")</f>
        <v>-18133135.517514527</v>
      </c>
      <c r="CG112" s="27">
        <f>IFERROR(work!AQ112-work!E112,".")</f>
        <v>-19079098.183616728</v>
      </c>
      <c r="CH112" s="27">
        <f>IFERROR(work!AR112-work!F112,".")</f>
        <v>-20826630.90022362</v>
      </c>
      <c r="CI112" s="27">
        <f>IFERROR(work!AS112-work!G112,".")</f>
        <v>-23116317.041786414</v>
      </c>
      <c r="CJ112" s="27">
        <f>IFERROR(work!AT112-work!H112,".")</f>
        <v>-26654101.919718243</v>
      </c>
      <c r="CK112" s="27">
        <f>IFERROR(work!AU112-work!I112,".")</f>
        <v>-30271032.568732522</v>
      </c>
      <c r="CL112" s="27">
        <f>IFERROR(work!AV112-work!J112,".")</f>
        <v>-32943487.80469704</v>
      </c>
      <c r="CM112" s="27">
        <f>IFERROR(work!AW112-work!K112,".")</f>
        <v>-36778553.688210092</v>
      </c>
      <c r="CN112" s="27">
        <f>IFERROR(work!AX112-work!L112,".")</f>
        <v>-40939994.387738623</v>
      </c>
      <c r="CO112" s="27">
        <f>IFERROR(work!AY112-work!M112,".")</f>
        <v>-42610160.559504561</v>
      </c>
      <c r="CP112" s="27">
        <f>IFERROR(work!AZ112-work!N112,".")</f>
        <v>-44223814.019511864</v>
      </c>
      <c r="CQ112" s="27">
        <f>IFERROR(work!BA112-work!O112,".")</f>
        <v>-48299352.820430391</v>
      </c>
      <c r="CR112" s="27">
        <f>IFERROR(work!BB112-work!P112,".")</f>
        <v>-55181710.570595309</v>
      </c>
      <c r="CS112" s="27">
        <f>IFERROR(work!BC112-work!Q112,".")</f>
        <v>-62932145.225637391</v>
      </c>
      <c r="CT112" s="27">
        <f>IFERROR(work!BD112-work!R112,".")</f>
        <v>-71196691.567608654</v>
      </c>
      <c r="CU112" s="27">
        <f>IFERROR(work!BE112-work!S112,".")</f>
        <v>-78970340.582996801</v>
      </c>
      <c r="CV112" s="27">
        <f>IFERROR(work!BF112-work!T112,".")</f>
        <v>-86886554.562435791</v>
      </c>
      <c r="CW112" s="27">
        <f>IFERROR(work!BG112-work!U112,".")</f>
        <v>-94979936.532928705</v>
      </c>
      <c r="CX112" s="27">
        <f>IFERROR(work!BH112-work!V112,".")</f>
        <v>-102397375.87784891</v>
      </c>
      <c r="CY112" s="27">
        <f>IFERROR(work!BI112-work!W112,".")</f>
        <v>-110189770.0776636</v>
      </c>
      <c r="CZ112" s="27">
        <f>IFERROR(work!BJ112-work!X112,".")</f>
        <v>-119451751.611598</v>
      </c>
      <c r="DA112" s="27">
        <f>IFERROR(work!BK112-work!Y112,".")</f>
        <v>-129405227.12256554</v>
      </c>
      <c r="DB112" s="27">
        <f>IFERROR(work!BL112-work!Z112,".")</f>
        <v>-141205602.9612911</v>
      </c>
      <c r="DC112" s="27">
        <f>IFERROR(work!BM112-work!AA112,".")</f>
        <v>-155365690.40777808</v>
      </c>
      <c r="DD112" s="27">
        <f>IFERROR(work!BN112-work!AB112,".")</f>
        <v>-171100153.77391225</v>
      </c>
      <c r="DE112" s="27">
        <f>IFERROR(work!BO112-work!AC112,".")</f>
        <v>-190464937.97867382</v>
      </c>
      <c r="DF112" s="27">
        <f>IFERROR(work!BP112-work!AD112,".")</f>
        <v>-214697324.86554822</v>
      </c>
      <c r="DG112" s="27">
        <f>IFERROR(work!BQ112-work!AE112,".")</f>
        <v>-245226300.13401616</v>
      </c>
      <c r="DH112" s="27">
        <f>IFERROR(work!BR112-work!AF112,".")</f>
        <v>-268791117.53468102</v>
      </c>
      <c r="DI112" s="27">
        <f>IFERROR(work!BS112-work!AG112,".")</f>
        <v>-293574450.95073104</v>
      </c>
      <c r="DJ112" s="27">
        <f>IFERROR(work!BT112-work!AH112,".")</f>
        <v>-324140639.82799584</v>
      </c>
      <c r="DK112" s="27">
        <f>IFERROR(work!BU112-work!AI112,".")</f>
        <v>-353669650.88684857</v>
      </c>
      <c r="DL112" s="27"/>
      <c r="DM112" s="27"/>
      <c r="DN112" s="27"/>
      <c r="DO112" s="27"/>
      <c r="DP112" s="27"/>
      <c r="DQ112" s="27"/>
      <c r="DR112" s="27"/>
      <c r="DS112" s="27">
        <f>IFERROR(work!DO112-work!CC112,".")</f>
        <v>6.9999999999999993E-2</v>
      </c>
      <c r="DT112" s="27">
        <f>IFERROR(work!DP112-work!CD112,".")</f>
        <v>6.8999999999999992E-2</v>
      </c>
      <c r="DU112" s="27">
        <f>IFERROR(work!DQ112-work!CE112,".")</f>
        <v>6.8999999999999992E-2</v>
      </c>
      <c r="DV112" s="27">
        <f>IFERROR(work!DR112-work!CF112,".")</f>
        <v>6.7999999999999991E-2</v>
      </c>
      <c r="DW112" s="27">
        <f>IFERROR(work!DS112-work!CG112,".")</f>
        <v>6.7999999999999991E-2</v>
      </c>
      <c r="DX112" s="27">
        <f>IFERROR(work!DT112-work!CH112,".")</f>
        <v>6.7000000000000004E-2</v>
      </c>
      <c r="DY112" s="27">
        <f>IFERROR(work!DU112-work!CI112,".")</f>
        <v>6.6000000000000003E-2</v>
      </c>
      <c r="DZ112" s="27">
        <f>IFERROR(work!DV112-work!CJ112,".")</f>
        <v>6.5000000000000002E-2</v>
      </c>
      <c r="EA112" s="27">
        <f>IFERROR(work!DW112-work!CK112,".")</f>
        <v>6.4000000000000001E-2</v>
      </c>
      <c r="EB112" s="27">
        <f>IFERROR(work!DX112-work!CL112,".")</f>
        <v>6.3E-2</v>
      </c>
      <c r="EC112" s="27">
        <f>IFERROR(work!DY112-work!CM112,".")</f>
        <v>6.0999999999999999E-2</v>
      </c>
      <c r="ED112" s="27">
        <f>IFERROR(work!DZ112-work!CN112,".")</f>
        <v>5.8999999999999997E-2</v>
      </c>
      <c r="EE112" s="27">
        <f>IFERROR(work!EA112-work!CO112,".")</f>
        <v>5.7999999999999996E-2</v>
      </c>
      <c r="EF112" s="27">
        <f>IFERROR(work!EB112-work!CP112,".")</f>
        <v>5.5999999999999994E-2</v>
      </c>
      <c r="EG112" s="27">
        <f>IFERROR(work!EC112-work!CQ112,".")</f>
        <v>5.3999999999999992E-2</v>
      </c>
      <c r="EH112" s="27">
        <f>IFERROR(work!ED112-work!CR112,".")</f>
        <v>5.1999999999999998E-2</v>
      </c>
      <c r="EI112" s="27">
        <f>IFERROR(work!EE112-work!CS112,".")</f>
        <v>4.9000000000000002E-2</v>
      </c>
      <c r="EJ112" s="27">
        <f>IFERROR(work!EF112-work!CT112,".")</f>
        <v>4.7E-2</v>
      </c>
      <c r="EK112" s="27">
        <f>IFERROR(work!EG112-work!CU112,".")</f>
        <v>4.4999999999999998E-2</v>
      </c>
      <c r="EL112" s="27">
        <f>IFERROR(work!EH112-work!CV112,".")</f>
        <v>4.1999999999999996E-2</v>
      </c>
      <c r="EM112" s="27">
        <f>IFERROR(work!EI112-work!CW112,".")</f>
        <v>3.9E-2</v>
      </c>
      <c r="EN112" s="27">
        <f>IFERROR(work!EJ112-work!CX112,".")</f>
        <v>8.7999998092651355E-2</v>
      </c>
      <c r="EO112" s="27">
        <f>IFERROR(work!EK112-work!CY112,".")</f>
        <v>7.7999999999999986E-2</v>
      </c>
      <c r="EP112" s="27">
        <f>IFERROR(work!EL112-work!CZ112,".")</f>
        <v>7.8999996185302734E-2</v>
      </c>
      <c r="EQ112" s="27">
        <f>IFERROR(work!EM112-work!DA112,".")</f>
        <v>0.10299999809265135</v>
      </c>
      <c r="ER112" s="27">
        <f>IFERROR(work!EN112-work!DB112,".")</f>
        <v>9.8000000000000004E-2</v>
      </c>
      <c r="ES112" s="27">
        <f>IFERROR(work!EO112-work!DC112,".")</f>
        <v>0.10600000762939454</v>
      </c>
      <c r="ET112" s="27">
        <f>IFERROR(work!EP112-work!DD112,".")</f>
        <v>0.11499999999999999</v>
      </c>
      <c r="EU112" s="27">
        <f>IFERROR(work!EQ112-work!DE112,".")</f>
        <v>0.10800000381469727</v>
      </c>
      <c r="EV112" s="27">
        <f>IFERROR(work!ER112-work!DF112,".")</f>
        <v>0.10699999999999998</v>
      </c>
      <c r="EW112" s="27">
        <f>IFERROR(work!ES112-work!DG112,".")</f>
        <v>0.10900000381469728</v>
      </c>
      <c r="EX112" s="27">
        <f>IFERROR(work!ET112-work!DH112,".")</f>
        <v>0.10500000381469728</v>
      </c>
      <c r="EY112" s="27"/>
      <c r="EZ112" s="27"/>
      <c r="FA112" s="27"/>
      <c r="FB112" s="27"/>
      <c r="FC112" s="27"/>
      <c r="FD112" s="27"/>
      <c r="FE112" s="27" t="str">
        <f>IF(ISNUMBER(work!GZ112/work!HD112),work!GZ112/work!HD112,".")</f>
        <v>.</v>
      </c>
      <c r="FF112" s="27" t="str">
        <f>IF(ISNUMBER(work!HA112/work!HE112),work!HA112/work!HE112,".")</f>
        <v>.</v>
      </c>
      <c r="FG112" s="27" t="str">
        <f>IF(ISNUMBER(work!HB112/work!HF112),work!HB112/work!HF112,".")</f>
        <v>.</v>
      </c>
      <c r="FH112" s="27" t="str">
        <f>IF(ISNUMBER(work!HC112/work!HG112),work!HC112/work!HG112,".")</f>
        <v>.</v>
      </c>
      <c r="FI112" s="27" t="str">
        <f>IF(ISNUMBER((work!HA112+work!HB112)/(work!HE112+work!HF112)),(work!HA112+work!HB112)/(work!HE112+work!HF112),".")</f>
        <v>.</v>
      </c>
      <c r="FJ112" s="27" t="str">
        <f>IF(ISNUMBER(work!HH112/work!HL112),work!HH112/work!HL112,".")</f>
        <v>.</v>
      </c>
      <c r="FK112" s="27" t="str">
        <f>IF(ISNUMBER(work!HI112/work!HM112),work!HI112/work!HM112,".")</f>
        <v>.</v>
      </c>
      <c r="FL112" s="27" t="str">
        <f>IF(ISNUMBER(work!HJ112/work!HN112),work!HJ112/work!HN112,".")</f>
        <v>.</v>
      </c>
      <c r="FM112" s="27" t="str">
        <f>IF(ISNUMBER(work!HK112/work!HO112),work!HK112/work!HO112,".")</f>
        <v>.</v>
      </c>
      <c r="FN112" s="27" t="str">
        <f>IF(ISNUMBER((work!HI112+work!HJ112)/(work!HM112+work!HN112)),(work!HI112+work!HJ112)/(work!HM112+work!HN112),".")</f>
        <v>.</v>
      </c>
      <c r="FO112" s="27" t="s">
        <v>5007</v>
      </c>
      <c r="FP112" s="27" t="s">
        <v>5007</v>
      </c>
      <c r="FQ112" s="27" t="s">
        <v>5007</v>
      </c>
      <c r="FR112" s="27" t="s">
        <v>5007</v>
      </c>
      <c r="FS112" s="27" t="s">
        <v>5007</v>
      </c>
      <c r="FT112" s="27">
        <f>work!GM112</f>
        <v>4.1208791208791209E-5</v>
      </c>
      <c r="FU112" s="27" t="str">
        <f>work!GN112</f>
        <v>.</v>
      </c>
      <c r="FV112" s="27" t="str">
        <f>work!GO112</f>
        <v>.</v>
      </c>
      <c r="FW112" s="27" t="s">
        <v>5007</v>
      </c>
      <c r="FX112" s="27"/>
      <c r="FY112" s="27">
        <f t="shared" si="83"/>
        <v>8415.6</v>
      </c>
      <c r="FZ112">
        <f t="shared" si="62"/>
        <v>110</v>
      </c>
      <c r="GA112" t="str">
        <f>work!HC112</f>
        <v>.</v>
      </c>
      <c r="GB112" t="str">
        <f>IF(ISNUMBER(work!HA112+work!HB112),work!HA112+work!HB112,".")</f>
        <v>.</v>
      </c>
      <c r="GC112" t="str">
        <f>IF(ISNUMBER(work!HK112-work!HC112),work!HK112-work!HC112,".")</f>
        <v>.</v>
      </c>
      <c r="GD112" t="str">
        <f>IF(ISNUMBER(work!HI112+work!HJ112-work!HA112-work!HB112),(work!HI112+work!HJ112-work!HA112-work!HB112),".")</f>
        <v>.</v>
      </c>
      <c r="GH112">
        <f>work!GQ112</f>
        <v>15</v>
      </c>
      <c r="GI112" t="str">
        <f>work!GR112</f>
        <v>.</v>
      </c>
      <c r="GJ112" t="str">
        <f>work!GZ112</f>
        <v>.</v>
      </c>
      <c r="GK112" t="str">
        <f>work!HH112</f>
        <v>.</v>
      </c>
      <c r="GL112">
        <f t="shared" si="84"/>
        <v>0</v>
      </c>
      <c r="GM112" t="str">
        <f>IFERROR(VLOOKUP($F112,AREA_EM_ALLYEAR,Seq!B$1,FALSE),".")</f>
        <v>.</v>
      </c>
      <c r="GN112" t="str">
        <f>IFERROR(VLOOKUP($F112,AREA_EM_ALLYEAR,Seq!C$1,FALSE),".")</f>
        <v>.</v>
      </c>
      <c r="GO112" t="str">
        <f>IFERROR(VLOOKUP($F112,AREA_EM_ALLYEAR,Seq!D$1,FALSE),".")</f>
        <v>.</v>
      </c>
      <c r="GP112" t="str">
        <f>IFERROR(VLOOKUP($F112,AREA_EM_ALLYEAR,Seq!E$1,FALSE),".")</f>
        <v>.</v>
      </c>
      <c r="GQ112" t="str">
        <f>IFERROR(VLOOKUP($F112,AREA_EM_ALLYEAR,Seq!F$1,FALSE),".")</f>
        <v>.</v>
      </c>
      <c r="GR112" t="str">
        <f>IFERROR(VLOOKUP($F112,AREA_EM_ALLYEAR,Seq!G$1,FALSE),".")</f>
        <v>.</v>
      </c>
      <c r="GS112" t="str">
        <f>IFERROR(VLOOKUP($F112,AREA_EM_ALLYEAR,Seq!H$1,FALSE),".")</f>
        <v>.</v>
      </c>
      <c r="GT112" t="str">
        <f>IFERROR(VLOOKUP($F112,AREA_EM_ALLYEAR,Seq!I$1,FALSE),".")</f>
        <v>.</v>
      </c>
      <c r="GU112" t="str">
        <f>IFERROR(VLOOKUP($F112,AREA_EM_ALLYEAR,Seq!J$1,FALSE),".")</f>
        <v>.</v>
      </c>
      <c r="GV112" t="str">
        <f>IFERROR(VLOOKUP($F112,AREA_EM_ALLYEAR,Seq!K$1,FALSE),".")</f>
        <v>.</v>
      </c>
      <c r="GW112" t="str">
        <f>IFERROR(VLOOKUP($F112,AREA_EM_ALLYEAR,Seq!L$1,FALSE),".")</f>
        <v>.</v>
      </c>
      <c r="GX112" t="str">
        <f>IFERROR(VLOOKUP($F112,AREA_EM_ALLYEAR,Seq!M$1,FALSE),".")</f>
        <v>.</v>
      </c>
      <c r="GY112" t="str">
        <f>IFERROR(VLOOKUP($F112,AREA_EM_ALLYEAR,Seq!N$1,FALSE),".")</f>
        <v>.</v>
      </c>
      <c r="GZ112" t="str">
        <f>IFERROR(VLOOKUP($F112,AREA_EM_ALLYEAR,Seq!O$1,FALSE),".")</f>
        <v>.</v>
      </c>
      <c r="HA112" t="str">
        <f t="shared" si="63"/>
        <v>.</v>
      </c>
      <c r="HK112" s="139">
        <f>IFERROR(VLOOKUP(CONCATENATE($G112, ".SP.DYN.LE00.IN"),AREA_WB_6ATTRS,Seq!B$1,FALSE)-VLOOKUP("CHN.SP.DYN.LE00.IN",AREA_WB_6ATTRS,Seq!B$1,FALSE),".")</f>
        <v>5.9386341463414709</v>
      </c>
      <c r="HL112" s="139">
        <f>IFERROR(VLOOKUP(CONCATENATE($G112, ".SP.DYN.LE00.IN"),AREA_WB_6ATTRS,Seq!C$1,FALSE)-VLOOKUP("CHN.SP.DYN.LE00.IN",AREA_WB_6ATTRS,Seq!C$1,FALSE),".")</f>
        <v>5.9039024390243924</v>
      </c>
      <c r="HM112" s="139">
        <f>IFERROR(VLOOKUP(CONCATENATE($G112, ".SP.DYN.LE00.IN"),AREA_WB_6ATTRS,Seq!D$1,FALSE)-VLOOKUP("CHN.SP.DYN.LE00.IN",AREA_WB_6ATTRS,Seq!D$1,FALSE),".")</f>
        <v>5.8638536585365841</v>
      </c>
      <c r="HN112" s="139">
        <f>IFERROR(VLOOKUP(CONCATENATE($G112, ".SP.DYN.LE00.IN"),AREA_WB_6ATTRS,Seq!E$1,FALSE)-VLOOKUP("CHN.SP.DYN.LE00.IN",AREA_WB_6ATTRS,Seq!E$1,FALSE),".")</f>
        <v>5.8288292682926937</v>
      </c>
      <c r="HO112" s="139">
        <f>IFERROR(VLOOKUP(CONCATENATE($G112, ".SP.DYN.LE00.IN"),AREA_WB_6ATTRS,Seq!F$1,FALSE)-VLOOKUP("CHN.SP.DYN.LE00.IN",AREA_WB_6ATTRS,Seq!F$1,FALSE),".")</f>
        <v>5.7958536585366005</v>
      </c>
      <c r="HP112" s="139">
        <f>IFERROR(VLOOKUP(CONCATENATE($G112, ".SP.DYN.LE00.IN"),AREA_WB_6ATTRS,Seq!G$1,FALSE)-VLOOKUP("CHN.SP.DYN.LE00.IN",AREA_WB_6ATTRS,Seq!G$1,FALSE),".")</f>
        <v>5.7674146341463342</v>
      </c>
      <c r="HQ112" s="139">
        <f>IFERROR(VLOOKUP(CONCATENATE($G112, ".SP.DYN.LE00.IN"),AREA_WB_6ATTRS,Seq!H$1,FALSE)-VLOOKUP("CHN.SP.DYN.LE00.IN",AREA_WB_6ATTRS,Seq!H$1,FALSE),".")</f>
        <v>5.7440243902439079</v>
      </c>
      <c r="HR112" s="139">
        <f>IFERROR(VLOOKUP(CONCATENATE($G112, ".SP.DYN.LE00.IN"),AREA_WB_6ATTRS,Seq!I$1,FALSE)-VLOOKUP("CHN.SP.DYN.LE00.IN",AREA_WB_6ATTRS,Seq!I$1,FALSE),".")</f>
        <v>5.7271463414634098</v>
      </c>
      <c r="HS112" s="139">
        <f>IFERROR(VLOOKUP(CONCATENATE($G112, ".SP.DYN.LE00.IN"),AREA_WB_6ATTRS,Seq!J$1,FALSE)-VLOOKUP("CHN.SP.DYN.LE00.IN",AREA_WB_6ATTRS,Seq!J$1,FALSE),".")</f>
        <v>5.7157804878048779</v>
      </c>
      <c r="HT112" s="139">
        <f>IFERROR(VLOOKUP(CONCATENATE($G112, ".SP.DYN.LE00.IN"),AREA_WB_6ATTRS,Seq!K$1,FALSE)-VLOOKUP("CHN.SP.DYN.LE00.IN",AREA_WB_6ATTRS,Seq!K$1,FALSE),".")</f>
        <v>5.7134146341463321</v>
      </c>
      <c r="HU112" s="139">
        <f>IFERROR(VLOOKUP(CONCATENATE($G112, ".SP.DYN.LE00.IN"),AREA_WB_6ATTRS,Seq!L$1,FALSE)-VLOOKUP("CHN.SP.DYN.LE00.IN",AREA_WB_6ATTRS,Seq!L$1,FALSE),".")</f>
        <v>5.716048780487796</v>
      </c>
      <c r="HV112" s="139">
        <f>IFERROR(VLOOKUP(CONCATENATE($G112, ".SP.DYN.LE00.IN"),AREA_WB_6ATTRS,Seq!M$1,FALSE)-VLOOKUP("CHN.SP.DYN.LE00.IN",AREA_WB_6ATTRS,Seq!M$1,FALSE),".")</f>
        <v>5.7261707317073274</v>
      </c>
      <c r="HW112" s="139">
        <f>IFERROR(VLOOKUP(CONCATENATE($G112, ".SP.DYN.LE00.IN"),AREA_WB_6ATTRS,Seq!N$1,FALSE)-VLOOKUP("CHN.SP.DYN.LE00.IN",AREA_WB_6ATTRS,Seq!N$1,FALSE),".")</f>
        <v>5.971585365853656</v>
      </c>
      <c r="HX112" s="139">
        <f>IFERROR(VLOOKUP(CONCATENATE($G112, ".SP.DYN.LE00.IN"),AREA_WB_6ATTRS,Seq!O$1,FALSE)-VLOOKUP("CHN.SP.DYN.LE00.IN",AREA_WB_6ATTRS,Seq!O$1,FALSE),".")</f>
        <v>6.5478048780487796</v>
      </c>
      <c r="HY112" s="139">
        <f>IFERROR(VLOOKUP(CONCATENATE($G112, ".SP.DYN.LE00.IN"),AREA_WB_6ATTRS,Seq!P$1,FALSE)-VLOOKUP("CHN.SP.DYN.LE00.IN",AREA_WB_6ATTRS,Seq!P$1,FALSE),".")</f>
        <v>6.6570731707317066</v>
      </c>
      <c r="HZ112" s="139">
        <f>IFERROR(VLOOKUP(CONCATENATE($G112, ".SP.DYN.LE00.IN"),AREA_WB_6ATTRS,Seq!Q$1,FALSE)-VLOOKUP("CHN.SP.DYN.LE00.IN",AREA_WB_6ATTRS,Seq!Q$1,FALSE),".")</f>
        <v>6.7191707317073224</v>
      </c>
      <c r="IA112" s="139">
        <f>IFERROR(VLOOKUP(CONCATENATE($G112, ".SP.DYN.LE00.IN"),AREA_WB_6ATTRS,Seq!R$1,FALSE)-VLOOKUP("CHN.SP.DYN.LE00.IN",AREA_WB_6ATTRS,Seq!R$1,FALSE),".")</f>
        <v>6.6912195121951186</v>
      </c>
      <c r="IB112" s="139">
        <f>IFERROR(VLOOKUP(CONCATENATE($G112, ".SP.DYN.LE00.IN"),AREA_WB_6ATTRS,Seq!S$1,FALSE)-VLOOKUP("CHN.SP.DYN.LE00.IN",AREA_WB_6ATTRS,Seq!S$1,FALSE),".")</f>
        <v>6.670268292682934</v>
      </c>
      <c r="IC112" s="139">
        <f>IFERROR(VLOOKUP(CONCATENATE($G112, ".SP.DYN.LE00.IN"),AREA_WB_6ATTRS,Seq!T$1,FALSE)-VLOOKUP("CHN.SP.DYN.LE00.IN",AREA_WB_6ATTRS,Seq!T$1,FALSE),".")</f>
        <v>6.2533902439024303</v>
      </c>
      <c r="ID112" s="139">
        <f>IFERROR(VLOOKUP(CONCATENATE($G112, ".SP.DYN.LE00.IN"),AREA_WB_6ATTRS,Seq!U$1,FALSE)-VLOOKUP("CHN.SP.DYN.LE00.IN",AREA_WB_6ATTRS,Seq!U$1,FALSE),".")</f>
        <v>6.0653902439024279</v>
      </c>
      <c r="IE112" s="139">
        <f>IFERROR(VLOOKUP(CONCATENATE($G112, ".SP.DYN.LE00.IN"),AREA_WB_6ATTRS,Seq!V$1,FALSE)-VLOOKUP("CHN.SP.DYN.LE00.IN",AREA_WB_6ATTRS,Seq!V$1,FALSE),".")</f>
        <v>6.9582926829268246</v>
      </c>
      <c r="IF112" s="139">
        <f>IFERROR(VLOOKUP(CONCATENATE($G112, ".SP.DYN.LE00.IN"),AREA_WB_6ATTRS,Seq!W$1,FALSE)-VLOOKUP("CHN.SP.DYN.LE00.IN",AREA_WB_6ATTRS,Seq!W$1,FALSE),".")</f>
        <v>7.0359268292682913</v>
      </c>
      <c r="IG112" s="139">
        <f>IFERROR(VLOOKUP(CONCATENATE($G112, ".SP.DYN.LE00.IN"),AREA_WB_6ATTRS,Seq!X$1,FALSE)-VLOOKUP("CHN.SP.DYN.LE00.IN",AREA_WB_6ATTRS,Seq!X$1,FALSE),".")</f>
        <v>6.5132439024390436</v>
      </c>
      <c r="IH112" s="139">
        <f>IFERROR(VLOOKUP(CONCATENATE($G112, ".SP.DYN.LE00.IN"),AREA_WB_6ATTRS,Seq!Y$1,FALSE)-VLOOKUP("CHN.SP.DYN.LE00.IN",AREA_WB_6ATTRS,Seq!Y$1,FALSE),".")</f>
        <v>6.5863414634146409</v>
      </c>
      <c r="II112" s="139">
        <f>IFERROR(VLOOKUP(CONCATENATE($G112, ".SP.DYN.LE00.IN"),AREA_WB_6ATTRS,Seq!Z$1,FALSE)-VLOOKUP("CHN.SP.DYN.LE00.IN",AREA_WB_6ATTRS,Seq!Z$1,FALSE),".")</f>
        <v>6.5913170731707424</v>
      </c>
      <c r="IJ112" s="139">
        <f>IFERROR(VLOOKUP(CONCATENATE($G112, ".SP.DYN.LE00.IN"),AREA_WB_6ATTRS,Seq!AA$1,FALSE)-VLOOKUP("CHN.SP.DYN.LE00.IN",AREA_WB_6ATTRS,Seq!AA$1,FALSE),".")</f>
        <v>7.3335609756097568</v>
      </c>
      <c r="IK112" s="139">
        <f>IFERROR(VLOOKUP(CONCATENATE($G112, ".SP.DYN.LE00.IN"),AREA_WB_6ATTRS,Seq!AB$1,FALSE)-VLOOKUP("CHN.SP.DYN.LE00.IN",AREA_WB_6ATTRS,Seq!AB$1,FALSE),".")</f>
        <v>6.159048780487808</v>
      </c>
      <c r="IL112" s="139">
        <f>IFERROR(VLOOKUP(CONCATENATE($G112, ".SP.DYN.LE00.IN"),AREA_WB_6ATTRS,Seq!AC$1,FALSE)-VLOOKUP("CHN.SP.DYN.LE00.IN",AREA_WB_6ATTRS,Seq!AC$1,FALSE),".")</f>
        <v>6.8313170731707373</v>
      </c>
      <c r="IM112" s="139">
        <f>IFERROR(VLOOKUP(CONCATENATE($G112, ".SP.DYN.LE00.IN"),AREA_WB_6ATTRS,Seq!AD$1,FALSE)-VLOOKUP("CHN.SP.DYN.LE00.IN",AREA_WB_6ATTRS,Seq!AD$1,FALSE),".")</f>
        <v>6.5963658536585399</v>
      </c>
      <c r="IN112" s="139">
        <f>IFERROR(VLOOKUP(CONCATENATE($G112, ".SP.DYN.LE00.IN"),AREA_WB_6ATTRS,Seq!AE$1,FALSE)-VLOOKUP("CHN.SP.DYN.LE00.IN",AREA_WB_6ATTRS,Seq!AE$1,FALSE),".")</f>
        <v>6.8361707317073268</v>
      </c>
      <c r="IO112" s="139">
        <f>IFERROR(VLOOKUP(CONCATENATE($G112, ".SP.DYN.LE00.IN"),AREA_WB_6ATTRS,Seq!AF$1,FALSE)-VLOOKUP("CHN.SP.DYN.LE00.IN",AREA_WB_6ATTRS,Seq!AF$1,FALSE),".")</f>
        <v>7.6756829268292535</v>
      </c>
      <c r="IP112" s="139" t="str">
        <f>IFERROR(VLOOKUP(CONCATENATE($G112, ".SP.DYN.LE00.IN"),AREA_WB_6ATTRS,Seq!AG$1,FALSE)-VLOOKUP("CHN.SP.DYN.LE00.IN",AREA_WB_6ATTRS,Seq!AG$1,FALSE),".")</f>
        <v>.</v>
      </c>
      <c r="IW112">
        <f>IFERROR(VLOOKUP(CONCATENATE($G112, ".SP.DYN.LE00.IN"),AREA_WB_6ATTRS,Seq!B$1,FALSE),".")</f>
        <v>72.932439024390263</v>
      </c>
      <c r="IX112">
        <f>IFERROR(VLOOKUP(CONCATENATE($G112, ".SP.DYN.LE00.IN"),AREA_WB_6ATTRS,Seq!C$1,FALSE),".")</f>
        <v>73.166829268292702</v>
      </c>
      <c r="IY112">
        <f>IFERROR(VLOOKUP(CONCATENATE($G112, ".SP.DYN.LE00.IN"),AREA_WB_6ATTRS,Seq!D$1,FALSE),".")</f>
        <v>73.398756097560977</v>
      </c>
      <c r="IZ112">
        <f>IFERROR(VLOOKUP(CONCATENATE($G112, ".SP.DYN.LE00.IN"),AREA_WB_6ATTRS,Seq!E$1,FALSE),".")</f>
        <v>73.628682926829285</v>
      </c>
      <c r="JA112">
        <f>IFERROR(VLOOKUP(CONCATENATE($G112, ".SP.DYN.LE00.IN"),AREA_WB_6ATTRS,Seq!F$1,FALSE),".")</f>
        <v>73.85512195121953</v>
      </c>
      <c r="JB112">
        <f>IFERROR(VLOOKUP(CONCATENATE($G112, ".SP.DYN.LE00.IN"),AREA_WB_6ATTRS,Seq!G$1,FALSE),".")</f>
        <v>74.080560975609757</v>
      </c>
      <c r="JC112">
        <f>IFERROR(VLOOKUP(CONCATENATE($G112, ".SP.DYN.LE00.IN"),AREA_WB_6ATTRS,Seq!H$1,FALSE),".")</f>
        <v>74.303512195121968</v>
      </c>
      <c r="JD112">
        <f>IFERROR(VLOOKUP(CONCATENATE($G112, ".SP.DYN.LE00.IN"),AREA_WB_6ATTRS,Seq!I$1,FALSE),".")</f>
        <v>74.524463414634155</v>
      </c>
      <c r="JE112">
        <f>IFERROR(VLOOKUP(CONCATENATE($G112, ".SP.DYN.LE00.IN"),AREA_WB_6ATTRS,Seq!J$1,FALSE),".")</f>
        <v>74.742902439024405</v>
      </c>
      <c r="JF112">
        <f>IFERROR(VLOOKUP(CONCATENATE($G112, ".SP.DYN.LE00.IN"),AREA_WB_6ATTRS,Seq!K$1,FALSE),".")</f>
        <v>74.960341463414636</v>
      </c>
      <c r="JG112">
        <f>IFERROR(VLOOKUP(CONCATENATE($G112, ".SP.DYN.LE00.IN"),AREA_WB_6ATTRS,Seq!L$1,FALSE),".")</f>
        <v>75.175780487804872</v>
      </c>
      <c r="JH112">
        <f>IFERROR(VLOOKUP(CONCATENATE($G112, ".SP.DYN.LE00.IN"),AREA_WB_6ATTRS,Seq!M$1,FALSE),".")</f>
        <v>75.390195121951237</v>
      </c>
      <c r="JI112">
        <f>IFERROR(VLOOKUP(CONCATENATE($G112, ".SP.DYN.LE00.IN"),AREA_WB_6ATTRS,Seq!N$1,FALSE),".")</f>
        <v>75.833414634146337</v>
      </c>
      <c r="JJ112">
        <f>IFERROR(VLOOKUP(CONCATENATE($G112, ".SP.DYN.LE00.IN"),AREA_WB_6ATTRS,Seq!O$1,FALSE),".")</f>
        <v>76.60243902439025</v>
      </c>
      <c r="JK112">
        <f>IFERROR(VLOOKUP(CONCATENATE($G112, ".SP.DYN.LE00.IN"),AREA_WB_6ATTRS,Seq!P$1,FALSE),".")</f>
        <v>76.900000000000006</v>
      </c>
      <c r="JL112">
        <f>IFERROR(VLOOKUP(CONCATENATE($G112, ".SP.DYN.LE00.IN"),AREA_WB_6ATTRS,Seq!Q$1,FALSE),".")</f>
        <v>77.143902439024401</v>
      </c>
      <c r="JM112">
        <f>IFERROR(VLOOKUP(CONCATENATE($G112, ".SP.DYN.LE00.IN"),AREA_WB_6ATTRS,Seq!R$1,FALSE),".")</f>
        <v>77.29024390243903</v>
      </c>
      <c r="JN112">
        <f>IFERROR(VLOOKUP(CONCATENATE($G112, ".SP.DYN.LE00.IN"),AREA_WB_6ATTRS,Seq!S$1,FALSE),".")</f>
        <v>77.436585365853674</v>
      </c>
      <c r="JO112">
        <f>IFERROR(VLOOKUP(CONCATENATE($G112, ".SP.DYN.LE00.IN"),AREA_WB_6ATTRS,Seq!T$1,FALSE),".")</f>
        <v>77.180487804878055</v>
      </c>
      <c r="JP112">
        <f>IFERROR(VLOOKUP(CONCATENATE($G112, ".SP.DYN.LE00.IN"),AREA_WB_6ATTRS,Seq!U$1,FALSE),".")</f>
        <v>77.148780487804885</v>
      </c>
      <c r="JQ112">
        <f>IFERROR(VLOOKUP(CONCATENATE($G112, ".SP.DYN.LE00.IN"),AREA_WB_6ATTRS,Seq!V$1,FALSE),".")</f>
        <v>78.2</v>
      </c>
      <c r="JR112">
        <f>IFERROR(VLOOKUP(CONCATENATE($G112, ".SP.DYN.LE00.IN"),AREA_WB_6ATTRS,Seq!W$1,FALSE),".")</f>
        <v>78.441463414634157</v>
      </c>
      <c r="JS112">
        <f>IFERROR(VLOOKUP(CONCATENATE($G112, ".SP.DYN.LE00.IN"),AREA_WB_6ATTRS,Seq!X$1,FALSE),".")</f>
        <v>78.092682926829283</v>
      </c>
      <c r="JT112">
        <f>IFERROR(VLOOKUP(CONCATENATE($G112, ".SP.DYN.LE00.IN"),AREA_WB_6ATTRS,Seq!Y$1,FALSE),".")</f>
        <v>78.351219512195129</v>
      </c>
      <c r="JU112">
        <f>IFERROR(VLOOKUP(CONCATENATE($G112, ".SP.DYN.LE00.IN"),AREA_WB_6ATTRS,Seq!Z$1,FALSE),".")</f>
        <v>78.553658536585388</v>
      </c>
      <c r="JV112">
        <f>IFERROR(VLOOKUP(CONCATENATE($G112, ".SP.DYN.LE00.IN"),AREA_WB_6ATTRS,Seq!AA$1,FALSE),".")</f>
        <v>79.504878048780498</v>
      </c>
      <c r="JW112">
        <f>IFERROR(VLOOKUP(CONCATENATE($G112, ".SP.DYN.LE00.IN"),AREA_WB_6ATTRS,Seq!AB$1,FALSE),".")</f>
        <v>78.548780487804891</v>
      </c>
      <c r="JX112">
        <f>IFERROR(VLOOKUP(CONCATENATE($G112, ".SP.DYN.LE00.IN"),AREA_WB_6ATTRS,Seq!AC$1,FALSE),".")</f>
        <v>79.443902439024399</v>
      </c>
      <c r="JY112">
        <f>IFERROR(VLOOKUP(CONCATENATE($G112, ".SP.DYN.LE00.IN"),AREA_WB_6ATTRS,Seq!AD$1,FALSE),".")</f>
        <v>79.431707317073176</v>
      </c>
      <c r="JZ112">
        <f>IFERROR(VLOOKUP(CONCATENATE($G112, ".SP.DYN.LE00.IN"),AREA_WB_6ATTRS,Seq!AE$1,FALSE),".")</f>
        <v>79.892682926829281</v>
      </c>
      <c r="KA112">
        <f>IFERROR(VLOOKUP(CONCATENATE($G112, ".SP.DYN.LE00.IN"),AREA_WB_6ATTRS,Seq!AF$1,FALSE),".")</f>
        <v>80.948780487804882</v>
      </c>
      <c r="KB112" t="str">
        <f>IFERROR(VLOOKUP(CONCATENATE($G112, ".SP.DYN.LE00.IN"),AREA_WB_6ATTRS,Seq!AG$1,FALSE),".")</f>
        <v>.</v>
      </c>
      <c r="KK112">
        <f t="shared" si="66"/>
        <v>917</v>
      </c>
      <c r="KL112">
        <f t="shared" si="64"/>
        <v>0</v>
      </c>
      <c r="KM112">
        <f t="shared" si="67"/>
        <v>44695897.445100516</v>
      </c>
      <c r="KN112">
        <f t="shared" si="68"/>
        <v>-44223814.019511864</v>
      </c>
      <c r="KO112">
        <f t="shared" si="65"/>
        <v>6.0999999999999999E-2</v>
      </c>
      <c r="KP112" t="str">
        <f>work!HA112</f>
        <v>.</v>
      </c>
      <c r="KQ112" t="str">
        <f>work!HB112</f>
        <v>.</v>
      </c>
      <c r="KR112" t="str">
        <f>work!HC112</f>
        <v>.</v>
      </c>
      <c r="KS112" t="str">
        <f>IF(ISNUMBER(work!HI112-work!HA112),work!HI112-work!HA112,".")</f>
        <v>.</v>
      </c>
      <c r="KT112" t="str">
        <f>IF(ISNUMBER(work!HJ112-work!HB112),work!HJ112-work!HB112,".")</f>
        <v>.</v>
      </c>
      <c r="KU112" t="str">
        <f>IF(ISNUMBER(work!HK112-work!HC112),work!HK112-work!HC112,".")</f>
        <v>.</v>
      </c>
      <c r="KW112">
        <f>IFERROR(work!HR112/work!HV112,".")</f>
        <v>7.6923076923076926E-5</v>
      </c>
      <c r="KX112">
        <f>IFERROR(work!HS112/work!HW112,".")</f>
        <v>1.638888888888889E-4</v>
      </c>
      <c r="KY112">
        <f>IFERROR(work!HT112/work!HX112,".")</f>
        <v>4.1025641025641023E-4</v>
      </c>
      <c r="KZ112">
        <f>IFERROR(work!HU112/work!HY112,".")</f>
        <v>0</v>
      </c>
    </row>
    <row r="113" spans="1:312">
      <c r="A113" s="24">
        <f t="shared" si="44"/>
        <v>113</v>
      </c>
      <c r="B113" s="24" t="str">
        <f t="shared" si="69"/>
        <v>Out</v>
      </c>
      <c r="C113" s="24" t="str">
        <f t="shared" si="70"/>
        <v>Out</v>
      </c>
      <c r="D113" s="24" t="str">
        <f t="shared" si="71"/>
        <v>Out67</v>
      </c>
      <c r="E113" s="25" t="s">
        <v>2521</v>
      </c>
      <c r="F113" s="26" t="str">
        <f t="shared" si="48"/>
        <v>Monaco</v>
      </c>
      <c r="G113" s="166" t="s">
        <v>1578</v>
      </c>
      <c r="H113" s="166" t="s">
        <v>5007</v>
      </c>
      <c r="I113" s="166" t="s">
        <v>5007</v>
      </c>
      <c r="J113" s="180" t="s">
        <v>5007</v>
      </c>
      <c r="K113" s="180" t="s">
        <v>5007</v>
      </c>
      <c r="L113" s="27">
        <f>IFERROR(VLOOKUP($F113,Area_FDI_84_96,Seq!B$1,FALSE),0)</f>
        <v>0</v>
      </c>
      <c r="M113" s="27">
        <f>IFERROR(VLOOKUP($F113,Area_FDI_84_96,Seq!C$1,FALSE),0)</f>
        <v>0</v>
      </c>
      <c r="N113" s="27">
        <f>IFERROR(VLOOKUP($F113,Area_FDI_84_96,Seq!D$1,FALSE),0)</f>
        <v>0</v>
      </c>
      <c r="O113" s="27">
        <f>IFERROR(VLOOKUP($F113,Area_FDI_84_96,Seq!E$1,FALSE),0)</f>
        <v>0</v>
      </c>
      <c r="P113" s="27">
        <f>IFERROR(VLOOKUP($F113,Area_FDI_84_96,Seq!F$1,FALSE),0)</f>
        <v>0</v>
      </c>
      <c r="Q113" s="27">
        <f>IFERROR(VLOOKUP($F113,Area_FDI_84_96,Seq!G$1,FALSE),0)</f>
        <v>0</v>
      </c>
      <c r="R113" s="27">
        <f>IFERROR(VLOOKUP($F113,Area_FDI_84_96,Seq!H$1,FALSE),0)</f>
        <v>0</v>
      </c>
      <c r="S113" s="27">
        <f>IFERROR(VLOOKUP($F113,Area_FDI_84_96,Seq!I$1,FALSE),0)</f>
        <v>0</v>
      </c>
      <c r="T113" s="27">
        <f>IFERROR(VALUE(VLOOKUP($E113,Area_FDI_92_95,Seq!B$1,FALSE)),0)</f>
        <v>0</v>
      </c>
      <c r="U113" s="27">
        <f>IFERROR(VALUE(VLOOKUP($E113,Area_FDI_92_95,Seq!C$1,FALSE)),0)</f>
        <v>0</v>
      </c>
      <c r="V113" s="27">
        <f>IFERROR(VALUE(VLOOKUP($E113,Area_FDI_92_95,Seq!D$1,FALSE)),0)</f>
        <v>0</v>
      </c>
      <c r="W113" s="27">
        <f>IFERROR(VALUE(VLOOKUP($E113,Area_FDI_92_95,Seq!E$1,FALSE)),0)</f>
        <v>40</v>
      </c>
      <c r="X113" s="27">
        <f>IFERROR(VALUE(VLOOKUP($E113,Area_FDI_96_99,Seq!B$1,FALSE)),0)</f>
        <v>0</v>
      </c>
      <c r="Y113" s="27">
        <f>IFERROR(VALUE(VLOOKUP($E113,Area_FDI_96_99,Seq!C$1,FALSE)),0)</f>
        <v>49</v>
      </c>
      <c r="Z113" s="27">
        <f>IFERROR(VALUE(VLOOKUP($E113,Area_FDI_96_99,Seq!D$1,FALSE)),0)</f>
        <v>0</v>
      </c>
      <c r="AA113" s="27">
        <f>IFERROR(VALUE(VLOOKUP($E113,Area_FDI_96_99,Seq!E$1,FALSE)),0)</f>
        <v>10</v>
      </c>
      <c r="AB113" s="27">
        <f t="shared" si="72"/>
        <v>3</v>
      </c>
      <c r="AC113" s="27">
        <f t="shared" si="73"/>
        <v>0</v>
      </c>
      <c r="AD113" s="27">
        <f t="shared" si="74"/>
        <v>0</v>
      </c>
      <c r="AE113" s="27">
        <f t="shared" si="75"/>
        <v>0</v>
      </c>
      <c r="AF113" s="27">
        <f t="shared" si="76"/>
        <v>188</v>
      </c>
      <c r="AG113" s="27">
        <f t="shared" si="77"/>
        <v>4</v>
      </c>
      <c r="AH113" s="27">
        <f t="shared" si="78"/>
        <v>0</v>
      </c>
      <c r="AI113" s="27">
        <f t="shared" si="79"/>
        <v>0</v>
      </c>
      <c r="AJ113" s="27">
        <f t="shared" si="80"/>
        <v>0</v>
      </c>
      <c r="AK113" s="27">
        <f t="shared" si="81"/>
        <v>14</v>
      </c>
      <c r="AL113" s="27">
        <f t="shared" si="82"/>
        <v>4</v>
      </c>
      <c r="AM113" s="27"/>
      <c r="AN113" s="27"/>
      <c r="AO113" s="27"/>
      <c r="AP113" s="27"/>
      <c r="AQ113" s="27"/>
      <c r="AR113" s="27"/>
      <c r="AS113" s="27"/>
      <c r="AT113" s="27">
        <f>IFERROR(work!D113+work!AP113,".")</f>
        <v>18465812.715056662</v>
      </c>
      <c r="AU113" s="27">
        <f>IFERROR(work!E113+work!AQ113,".")</f>
        <v>19418690.271188375</v>
      </c>
      <c r="AV113" s="27">
        <f>IFERROR(work!F113+work!AR113,".")</f>
        <v>21174237.156898383</v>
      </c>
      <c r="AW113" s="27">
        <f>IFERROR(work!G113+work!AS113,".")</f>
        <v>23465002.647527836</v>
      </c>
      <c r="AX113" s="27">
        <f>IFERROR(work!H113+work!AT113,".")</f>
        <v>27007047.238981176</v>
      </c>
      <c r="AY113" s="27">
        <f>IFERROR(work!I113+work!AU113,".")</f>
        <v>30631504.618566398</v>
      </c>
      <c r="AZ113" s="27">
        <f>IFERROR(work!J113+work!AV113,".")</f>
        <v>33315308.404274981</v>
      </c>
      <c r="BA113" s="27">
        <f>IFERROR(work!K113+work!AW113,".")</f>
        <v>37162569.575810686</v>
      </c>
      <c r="BB113" s="27">
        <f>IFERROR(work!L113+work!AX113,".")</f>
        <v>41348894.473824508</v>
      </c>
      <c r="BC113" s="27">
        <f>IFERROR(work!M113+work!AY113,".")</f>
        <v>43044328.770196639</v>
      </c>
      <c r="BD113" s="27">
        <f>IFERROR(work!N113+work!AZ113,".")</f>
        <v>44677560.255043954</v>
      </c>
      <c r="BE113" s="27">
        <f>IFERROR(work!O113+work!BA113,".")</f>
        <v>48770076.96616251</v>
      </c>
      <c r="BF113" s="27">
        <f>IFERROR(work!P113+work!BB113,".")</f>
        <v>55667205.466333665</v>
      </c>
      <c r="BG113" s="27">
        <f>IFERROR(work!Q113+work!BC113,".")</f>
        <v>63427368.140311345</v>
      </c>
      <c r="BH113" s="27">
        <f>IFERROR(work!R113+work!BD113,".")</f>
        <v>71712311.670191348</v>
      </c>
      <c r="BI113" s="27">
        <f>IFERROR(work!S113+work!BE113,".")</f>
        <v>79509124.027856603</v>
      </c>
      <c r="BJ113" s="27">
        <f>IFERROR(work!T113+work!BF113,".")</f>
        <v>87439541.633110553</v>
      </c>
      <c r="BK113" s="27">
        <f>IFERROR(work!U113+work!BG113,".")</f>
        <v>95554954.495865852</v>
      </c>
      <c r="BL113" s="27">
        <f>IFERROR(work!V113+work!BH113,".")</f>
        <v>102998000.42211647</v>
      </c>
      <c r="BM113" s="27">
        <f>IFERROR(work!W113+work!BI113,".")</f>
        <v>110815242.45017698</v>
      </c>
      <c r="BN113" s="27">
        <f>IFERROR(work!X113+work!BJ113,".")</f>
        <v>120112281.80189656</v>
      </c>
      <c r="BO113" s="27">
        <f>IFERROR(work!Y113+work!BK113,".")</f>
        <v>130065416.60895501</v>
      </c>
      <c r="BP113" s="27">
        <f>IFERROR(work!Z113+work!BL113,".")</f>
        <v>141879524.135782</v>
      </c>
      <c r="BQ113" s="27">
        <f>IFERROR(work!AA113+work!BM113,".")</f>
        <v>156043113.54839492</v>
      </c>
      <c r="BR113" s="27">
        <f>IFERROR(work!AB113+work!BN113,".")</f>
        <v>171782385.25801465</v>
      </c>
      <c r="BS113" s="27">
        <f>IFERROR(work!AC113+work!BO113,".")</f>
        <v>191167164.92093512</v>
      </c>
      <c r="BT113" s="27">
        <f>IFERROR(work!AD113+work!BP113,".")</f>
        <v>215423320.78846437</v>
      </c>
      <c r="BU113" s="27">
        <f>IFERROR(work!AE113+work!BQ113,".")</f>
        <v>246014591.50021517</v>
      </c>
      <c r="BV113" s="27">
        <f>IFERROR(work!AF113+work!BR113,".")</f>
        <v>269633381.45434999</v>
      </c>
      <c r="BW113" s="27">
        <f>IFERROR(work!AG113+work!BS113,".")</f>
        <v>294394464.85308444</v>
      </c>
      <c r="BX113" s="27" t="str">
        <f>IFERROR(work!AH113+work!BT113,".")</f>
        <v>.</v>
      </c>
      <c r="BY113" s="27" t="str">
        <f>IFERROR(work!AI113+work!BU113,".")</f>
        <v>.</v>
      </c>
      <c r="BZ113" s="27"/>
      <c r="CA113" s="27"/>
      <c r="CB113" s="27"/>
      <c r="CC113" s="27"/>
      <c r="CD113" s="27"/>
      <c r="CE113" s="27"/>
      <c r="CF113" s="27">
        <f>IFERROR(work!AP113-work!D113,".")</f>
        <v>-18122411.372664716</v>
      </c>
      <c r="CG113" s="27">
        <f>IFERROR(work!AQ113-work!E113,".")</f>
        <v>-19072121.469094526</v>
      </c>
      <c r="CH113" s="27">
        <f>IFERROR(work!AR113-work!F113,".")</f>
        <v>-20819238.451750282</v>
      </c>
      <c r="CI113" s="27">
        <f>IFERROR(work!AS113-work!G113,".")</f>
        <v>-23105761.802463688</v>
      </c>
      <c r="CJ113" s="27">
        <f>IFERROR(work!AT113-work!H113,".")</f>
        <v>-26642473.407408971</v>
      </c>
      <c r="CK113" s="27">
        <f>IFERROR(work!AU113-work!I113,".")</f>
        <v>-30260701.315086346</v>
      </c>
      <c r="CL113" s="27">
        <f>IFERROR(work!AV113-work!J113,".")</f>
        <v>-32935411.65153924</v>
      </c>
      <c r="CM113" s="27">
        <f>IFERROR(work!AW113-work!K113,".")</f>
        <v>-36773234.006477997</v>
      </c>
      <c r="CN113" s="27">
        <f>IFERROR(work!AX113-work!L113,".")</f>
        <v>-40941654.913262777</v>
      </c>
      <c r="CO113" s="27">
        <f>IFERROR(work!AY113-work!M113,".")</f>
        <v>-42620133.14176137</v>
      </c>
      <c r="CP113" s="27">
        <f>IFERROR(work!AZ113-work!N113,".")</f>
        <v>-44242151.209568426</v>
      </c>
      <c r="CQ113" s="27">
        <f>IFERROR(work!BA113-work!O113,".")</f>
        <v>-48330247.953194179</v>
      </c>
      <c r="CR113" s="27">
        <f>IFERROR(work!BB113-work!P113,".")</f>
        <v>-55221365.591571577</v>
      </c>
      <c r="CS113" s="27">
        <f>IFERROR(work!BC113-work!Q113,".")</f>
        <v>-62985602.865700811</v>
      </c>
      <c r="CT113" s="27">
        <f>IFERROR(work!BD113-work!R113,".")</f>
        <v>-71260758.537608236</v>
      </c>
      <c r="CU113" s="27">
        <f>IFERROR(work!BE113-work!S113,".")</f>
        <v>-79048010.832593098</v>
      </c>
      <c r="CV113" s="27">
        <f>IFERROR(work!BF113-work!T113,".")</f>
        <v>-86973306.713384271</v>
      </c>
      <c r="CW113" s="27">
        <f>IFERROR(work!BG113-work!U113,".")</f>
        <v>-95078288.746852994</v>
      </c>
      <c r="CX113" s="27">
        <f>IFERROR(work!BH113-work!V113,".")</f>
        <v>-102504635.79353456</v>
      </c>
      <c r="CY113" s="27">
        <f>IFERROR(work!BI113-work!W113,".")</f>
        <v>-110305594.11786351</v>
      </c>
      <c r="CZ113" s="27">
        <f>IFERROR(work!BJ113-work!X113,".")</f>
        <v>-119582705.03785931</v>
      </c>
      <c r="DA113" s="27">
        <f>IFERROR(work!BK113-work!Y113,".")</f>
        <v>-129524254.13850056</v>
      </c>
      <c r="DB113" s="27">
        <f>IFERROR(work!BL113-work!Z113,".")</f>
        <v>-141332806.649692</v>
      </c>
      <c r="DC113" s="27">
        <f>IFERROR(work!BM113-work!AA113,".")</f>
        <v>-155490450.31562608</v>
      </c>
      <c r="DD113" s="27">
        <f>IFERROR(work!BN113-work!AB113,".")</f>
        <v>-171216068.55627391</v>
      </c>
      <c r="DE113" s="27">
        <f>IFERROR(work!BO113-work!AC113,".")</f>
        <v>-190590114.17436764</v>
      </c>
      <c r="DF113" s="27">
        <f>IFERROR(work!BP113-work!AD113,".")</f>
        <v>-214817132.75194025</v>
      </c>
      <c r="DG113" s="27">
        <f>IFERROR(work!BQ113-work!AE113,".")</f>
        <v>-245320006.44292837</v>
      </c>
      <c r="DH113" s="27">
        <f>IFERROR(work!BR113-work!AF113,".")</f>
        <v>-268869337.89133453</v>
      </c>
      <c r="DI113" s="27">
        <f>IFERROR(work!BS113-work!AG113,".")</f>
        <v>-293650504.67240417</v>
      </c>
      <c r="DJ113" s="27" t="str">
        <f>IFERROR(work!BT113-work!AH113,".")</f>
        <v>.</v>
      </c>
      <c r="DK113" s="27" t="str">
        <f>IFERROR(work!BU113-work!AI113,".")</f>
        <v>.</v>
      </c>
      <c r="DL113" s="27"/>
      <c r="DM113" s="27"/>
      <c r="DN113" s="27"/>
      <c r="DO113" s="27"/>
      <c r="DP113" s="27"/>
      <c r="DQ113" s="27"/>
      <c r="DR113" s="27"/>
      <c r="DS113" s="27" t="str">
        <f>IFERROR(work!DO113-work!CC113,".")</f>
        <v>.</v>
      </c>
      <c r="DT113" s="27" t="str">
        <f>IFERROR(work!DP113-work!CD113,".")</f>
        <v>.</v>
      </c>
      <c r="DU113" s="27" t="str">
        <f>IFERROR(work!DQ113-work!CE113,".")</f>
        <v>.</v>
      </c>
      <c r="DV113" s="27" t="str">
        <f>IFERROR(work!DR113-work!CF113,".")</f>
        <v>.</v>
      </c>
      <c r="DW113" s="27" t="str">
        <f>IFERROR(work!DS113-work!CG113,".")</f>
        <v>.</v>
      </c>
      <c r="DX113" s="27" t="str">
        <f>IFERROR(work!DT113-work!CH113,".")</f>
        <v>.</v>
      </c>
      <c r="DY113" s="27" t="str">
        <f>IFERROR(work!DU113-work!CI113,".")</f>
        <v>.</v>
      </c>
      <c r="DZ113" s="27" t="str">
        <f>IFERROR(work!DV113-work!CJ113,".")</f>
        <v>.</v>
      </c>
      <c r="EA113" s="27" t="str">
        <f>IFERROR(work!DW113-work!CK113,".")</f>
        <v>.</v>
      </c>
      <c r="EB113" s="27" t="str">
        <f>IFERROR(work!DX113-work!CL113,".")</f>
        <v>.</v>
      </c>
      <c r="EC113" s="27" t="str">
        <f>IFERROR(work!DY113-work!CM113,".")</f>
        <v>.</v>
      </c>
      <c r="ED113" s="27" t="str">
        <f>IFERROR(work!DZ113-work!CN113,".")</f>
        <v>.</v>
      </c>
      <c r="EE113" s="27" t="str">
        <f>IFERROR(work!EA113-work!CO113,".")</f>
        <v>.</v>
      </c>
      <c r="EF113" s="27" t="str">
        <f>IFERROR(work!EB113-work!CP113,".")</f>
        <v>.</v>
      </c>
      <c r="EG113" s="27" t="str">
        <f>IFERROR(work!EC113-work!CQ113,".")</f>
        <v>.</v>
      </c>
      <c r="EH113" s="27" t="str">
        <f>IFERROR(work!ED113-work!CR113,".")</f>
        <v>.</v>
      </c>
      <c r="EI113" s="27" t="str">
        <f>IFERROR(work!EE113-work!CS113,".")</f>
        <v>.</v>
      </c>
      <c r="EJ113" s="27" t="str">
        <f>IFERROR(work!EF113-work!CT113,".")</f>
        <v>.</v>
      </c>
      <c r="EK113" s="27" t="str">
        <f>IFERROR(work!EG113-work!CU113,".")</f>
        <v>.</v>
      </c>
      <c r="EL113" s="27" t="str">
        <f>IFERROR(work!EH113-work!CV113,".")</f>
        <v>.</v>
      </c>
      <c r="EM113" s="27" t="str">
        <f>IFERROR(work!EI113-work!CW113,".")</f>
        <v>.</v>
      </c>
      <c r="EN113" s="27" t="str">
        <f>IFERROR(work!EJ113-work!CX113,".")</f>
        <v>.</v>
      </c>
      <c r="EO113" s="27" t="str">
        <f>IFERROR(work!EK113-work!CY113,".")</f>
        <v>.</v>
      </c>
      <c r="EP113" s="27" t="str">
        <f>IFERROR(work!EL113-work!CZ113,".")</f>
        <v>.</v>
      </c>
      <c r="EQ113" s="27" t="str">
        <f>IFERROR(work!EM113-work!DA113,".")</f>
        <v>.</v>
      </c>
      <c r="ER113" s="27" t="str">
        <f>IFERROR(work!EN113-work!DB113,".")</f>
        <v>.</v>
      </c>
      <c r="ES113" s="27" t="str">
        <f>IFERROR(work!EO113-work!DC113,".")</f>
        <v>.</v>
      </c>
      <c r="ET113" s="27" t="str">
        <f>IFERROR(work!EP113-work!DD113,".")</f>
        <v>.</v>
      </c>
      <c r="EU113" s="27" t="str">
        <f>IFERROR(work!EQ113-work!DE113,".")</f>
        <v>.</v>
      </c>
      <c r="EV113" s="27" t="str">
        <f>IFERROR(work!ER113-work!DF113,".")</f>
        <v>.</v>
      </c>
      <c r="EW113" s="27" t="str">
        <f>IFERROR(work!ES113-work!DG113,".")</f>
        <v>.</v>
      </c>
      <c r="EX113" s="27" t="str">
        <f>IFERROR(work!ET113-work!DH113,".")</f>
        <v>.</v>
      </c>
      <c r="EY113" s="27"/>
      <c r="EZ113" s="27"/>
      <c r="FA113" s="27"/>
      <c r="FB113" s="27"/>
      <c r="FC113" s="27"/>
      <c r="FD113" s="27"/>
      <c r="FE113" s="27" t="str">
        <f>IF(ISNUMBER(work!GZ113/work!HD113),work!GZ113/work!HD113,".")</f>
        <v>.</v>
      </c>
      <c r="FF113" s="27" t="str">
        <f>IF(ISNUMBER(work!HA113/work!HE113),work!HA113/work!HE113,".")</f>
        <v>.</v>
      </c>
      <c r="FG113" s="27" t="str">
        <f>IF(ISNUMBER(work!HB113/work!HF113),work!HB113/work!HF113,".")</f>
        <v>.</v>
      </c>
      <c r="FH113" s="27" t="str">
        <f>IF(ISNUMBER(work!HC113/work!HG113),work!HC113/work!HG113,".")</f>
        <v>.</v>
      </c>
      <c r="FI113" s="27" t="str">
        <f>IF(ISNUMBER((work!HA113+work!HB113)/(work!HE113+work!HF113)),(work!HA113+work!HB113)/(work!HE113+work!HF113),".")</f>
        <v>.</v>
      </c>
      <c r="FJ113" s="27" t="str">
        <f>IF(ISNUMBER(work!HH113/work!HL113),work!HH113/work!HL113,".")</f>
        <v>.</v>
      </c>
      <c r="FK113" s="27" t="str">
        <f>IF(ISNUMBER(work!HI113/work!HM113),work!HI113/work!HM113,".")</f>
        <v>.</v>
      </c>
      <c r="FL113" s="27" t="str">
        <f>IF(ISNUMBER(work!HJ113/work!HN113),work!HJ113/work!HN113,".")</f>
        <v>.</v>
      </c>
      <c r="FM113" s="27" t="str">
        <f>IF(ISNUMBER(work!HK113/work!HO113),work!HK113/work!HO113,".")</f>
        <v>.</v>
      </c>
      <c r="FN113" s="27" t="str">
        <f>IF(ISNUMBER((work!HI113+work!HJ113)/(work!HM113+work!HN113)),(work!HI113+work!HJ113)/(work!HM113+work!HN113),".")</f>
        <v>.</v>
      </c>
      <c r="FO113" s="27" t="s">
        <v>5007</v>
      </c>
      <c r="FP113" s="27" t="s">
        <v>5007</v>
      </c>
      <c r="FQ113" s="27" t="s">
        <v>5007</v>
      </c>
      <c r="FR113" s="27" t="s">
        <v>5007</v>
      </c>
      <c r="FS113" s="27" t="s">
        <v>5007</v>
      </c>
      <c r="FT113" s="27" t="str">
        <f>work!GM113</f>
        <v>.</v>
      </c>
      <c r="FU113" s="27" t="str">
        <f>work!GN113</f>
        <v>.</v>
      </c>
      <c r="FV113" s="27" t="str">
        <f>work!GO113</f>
        <v>.</v>
      </c>
      <c r="FW113" s="27" t="s">
        <v>5007</v>
      </c>
      <c r="FX113" s="27"/>
      <c r="FY113" s="27" t="str">
        <f t="shared" si="83"/>
        <v>.</v>
      </c>
      <c r="FZ113">
        <f t="shared" si="62"/>
        <v>3</v>
      </c>
      <c r="GA113" t="str">
        <f>work!HC113</f>
        <v>.</v>
      </c>
      <c r="GB113" t="str">
        <f>IF(ISNUMBER(work!HA113+work!HB113),work!HA113+work!HB113,".")</f>
        <v>.</v>
      </c>
      <c r="GC113" t="str">
        <f>IF(ISNUMBER(work!HK113-work!HC113),work!HK113-work!HC113,".")</f>
        <v>.</v>
      </c>
      <c r="GD113" t="str">
        <f>IF(ISNUMBER(work!HI113+work!HJ113-work!HA113-work!HB113),(work!HI113+work!HJ113-work!HA113-work!HB113),".")</f>
        <v>.</v>
      </c>
      <c r="GH113" t="str">
        <f>work!GQ113</f>
        <v>.</v>
      </c>
      <c r="GI113" t="str">
        <f>work!GR113</f>
        <v>.</v>
      </c>
      <c r="GJ113" t="str">
        <f>work!GZ113</f>
        <v>.</v>
      </c>
      <c r="GK113" t="str">
        <f>work!HH113</f>
        <v>.</v>
      </c>
      <c r="GL113">
        <f t="shared" si="84"/>
        <v>0</v>
      </c>
      <c r="GM113" t="str">
        <f>IFERROR(VLOOKUP($F113,AREA_EM_ALLYEAR,Seq!B$1,FALSE),".")</f>
        <v>.</v>
      </c>
      <c r="GN113" t="str">
        <f>IFERROR(VLOOKUP($F113,AREA_EM_ALLYEAR,Seq!C$1,FALSE),".")</f>
        <v>.</v>
      </c>
      <c r="GO113" t="str">
        <f>IFERROR(VLOOKUP($F113,AREA_EM_ALLYEAR,Seq!D$1,FALSE),".")</f>
        <v>.</v>
      </c>
      <c r="GP113" t="str">
        <f>IFERROR(VLOOKUP($F113,AREA_EM_ALLYEAR,Seq!E$1,FALSE),".")</f>
        <v>.</v>
      </c>
      <c r="GQ113" t="str">
        <f>IFERROR(VLOOKUP($F113,AREA_EM_ALLYEAR,Seq!F$1,FALSE),".")</f>
        <v>.</v>
      </c>
      <c r="GR113" t="str">
        <f>IFERROR(VLOOKUP($F113,AREA_EM_ALLYEAR,Seq!G$1,FALSE),".")</f>
        <v>.</v>
      </c>
      <c r="GS113" t="str">
        <f>IFERROR(VLOOKUP($F113,AREA_EM_ALLYEAR,Seq!H$1,FALSE),".")</f>
        <v>.</v>
      </c>
      <c r="GT113" t="str">
        <f>IFERROR(VLOOKUP($F113,AREA_EM_ALLYEAR,Seq!I$1,FALSE),".")</f>
        <v>.</v>
      </c>
      <c r="GU113" t="str">
        <f>IFERROR(VLOOKUP($F113,AREA_EM_ALLYEAR,Seq!J$1,FALSE),".")</f>
        <v>.</v>
      </c>
      <c r="GV113" t="str">
        <f>IFERROR(VLOOKUP($F113,AREA_EM_ALLYEAR,Seq!K$1,FALSE),".")</f>
        <v>.</v>
      </c>
      <c r="GW113" t="str">
        <f>IFERROR(VLOOKUP($F113,AREA_EM_ALLYEAR,Seq!L$1,FALSE),".")</f>
        <v>.</v>
      </c>
      <c r="GX113" t="str">
        <f>IFERROR(VLOOKUP($F113,AREA_EM_ALLYEAR,Seq!M$1,FALSE),".")</f>
        <v>.</v>
      </c>
      <c r="GY113" t="str">
        <f>IFERROR(VLOOKUP($F113,AREA_EM_ALLYEAR,Seq!N$1,FALSE),".")</f>
        <v>.</v>
      </c>
      <c r="GZ113" t="str">
        <f>IFERROR(VLOOKUP($F113,AREA_EM_ALLYEAR,Seq!O$1,FALSE),".")</f>
        <v>.</v>
      </c>
      <c r="HA113" t="str">
        <f t="shared" si="63"/>
        <v>.</v>
      </c>
      <c r="HK113" s="139" t="str">
        <f>IFERROR(VLOOKUP(CONCATENATE($G113, ".SP.DYN.LE00.IN"),AREA_WB_6ATTRS,Seq!B$1,FALSE)-VLOOKUP("CHN.SP.DYN.LE00.IN",AREA_WB_6ATTRS,Seq!B$1,FALSE),".")</f>
        <v>.</v>
      </c>
      <c r="HL113" s="139" t="str">
        <f>IFERROR(VLOOKUP(CONCATENATE($G113, ".SP.DYN.LE00.IN"),AREA_WB_6ATTRS,Seq!C$1,FALSE)-VLOOKUP("CHN.SP.DYN.LE00.IN",AREA_WB_6ATTRS,Seq!C$1,FALSE),".")</f>
        <v>.</v>
      </c>
      <c r="HM113" s="139" t="str">
        <f>IFERROR(VLOOKUP(CONCATENATE($G113, ".SP.DYN.LE00.IN"),AREA_WB_6ATTRS,Seq!D$1,FALSE)-VLOOKUP("CHN.SP.DYN.LE00.IN",AREA_WB_6ATTRS,Seq!D$1,FALSE),".")</f>
        <v>.</v>
      </c>
      <c r="HN113" s="139" t="str">
        <f>IFERROR(VLOOKUP(CONCATENATE($G113, ".SP.DYN.LE00.IN"),AREA_WB_6ATTRS,Seq!E$1,FALSE)-VLOOKUP("CHN.SP.DYN.LE00.IN",AREA_WB_6ATTRS,Seq!E$1,FALSE),".")</f>
        <v>.</v>
      </c>
      <c r="HO113" s="139" t="str">
        <f>IFERROR(VLOOKUP(CONCATENATE($G113, ".SP.DYN.LE00.IN"),AREA_WB_6ATTRS,Seq!F$1,FALSE)-VLOOKUP("CHN.SP.DYN.LE00.IN",AREA_WB_6ATTRS,Seq!F$1,FALSE),".")</f>
        <v>.</v>
      </c>
      <c r="HP113" s="139" t="str">
        <f>IFERROR(VLOOKUP(CONCATENATE($G113, ".SP.DYN.LE00.IN"),AREA_WB_6ATTRS,Seq!G$1,FALSE)-VLOOKUP("CHN.SP.DYN.LE00.IN",AREA_WB_6ATTRS,Seq!G$1,FALSE),".")</f>
        <v>.</v>
      </c>
      <c r="HQ113" s="139" t="str">
        <f>IFERROR(VLOOKUP(CONCATENATE($G113, ".SP.DYN.LE00.IN"),AREA_WB_6ATTRS,Seq!H$1,FALSE)-VLOOKUP("CHN.SP.DYN.LE00.IN",AREA_WB_6ATTRS,Seq!H$1,FALSE),".")</f>
        <v>.</v>
      </c>
      <c r="HR113" s="139" t="str">
        <f>IFERROR(VLOOKUP(CONCATENATE($G113, ".SP.DYN.LE00.IN"),AREA_WB_6ATTRS,Seq!I$1,FALSE)-VLOOKUP("CHN.SP.DYN.LE00.IN",AREA_WB_6ATTRS,Seq!I$1,FALSE),".")</f>
        <v>.</v>
      </c>
      <c r="HS113" s="139" t="str">
        <f>IFERROR(VLOOKUP(CONCATENATE($G113, ".SP.DYN.LE00.IN"),AREA_WB_6ATTRS,Seq!J$1,FALSE)-VLOOKUP("CHN.SP.DYN.LE00.IN",AREA_WB_6ATTRS,Seq!J$1,FALSE),".")</f>
        <v>.</v>
      </c>
      <c r="HT113" s="139" t="str">
        <f>IFERROR(VLOOKUP(CONCATENATE($G113, ".SP.DYN.LE00.IN"),AREA_WB_6ATTRS,Seq!K$1,FALSE)-VLOOKUP("CHN.SP.DYN.LE00.IN",AREA_WB_6ATTRS,Seq!K$1,FALSE),".")</f>
        <v>.</v>
      </c>
      <c r="HU113" s="139" t="str">
        <f>IFERROR(VLOOKUP(CONCATENATE($G113, ".SP.DYN.LE00.IN"),AREA_WB_6ATTRS,Seq!L$1,FALSE)-VLOOKUP("CHN.SP.DYN.LE00.IN",AREA_WB_6ATTRS,Seq!L$1,FALSE),".")</f>
        <v>.</v>
      </c>
      <c r="HV113" s="139" t="str">
        <f>IFERROR(VLOOKUP(CONCATENATE($G113, ".SP.DYN.LE00.IN"),AREA_WB_6ATTRS,Seq!M$1,FALSE)-VLOOKUP("CHN.SP.DYN.LE00.IN",AREA_WB_6ATTRS,Seq!M$1,FALSE),".")</f>
        <v>.</v>
      </c>
      <c r="HW113" s="139" t="str">
        <f>IFERROR(VLOOKUP(CONCATENATE($G113, ".SP.DYN.LE00.IN"),AREA_WB_6ATTRS,Seq!N$1,FALSE)-VLOOKUP("CHN.SP.DYN.LE00.IN",AREA_WB_6ATTRS,Seq!N$1,FALSE),".")</f>
        <v>.</v>
      </c>
      <c r="HX113" s="139" t="str">
        <f>IFERROR(VLOOKUP(CONCATENATE($G113, ".SP.DYN.LE00.IN"),AREA_WB_6ATTRS,Seq!O$1,FALSE)-VLOOKUP("CHN.SP.DYN.LE00.IN",AREA_WB_6ATTRS,Seq!O$1,FALSE),".")</f>
        <v>.</v>
      </c>
      <c r="HY113" s="139" t="str">
        <f>IFERROR(VLOOKUP(CONCATENATE($G113, ".SP.DYN.LE00.IN"),AREA_WB_6ATTRS,Seq!P$1,FALSE)-VLOOKUP("CHN.SP.DYN.LE00.IN",AREA_WB_6ATTRS,Seq!P$1,FALSE),".")</f>
        <v>.</v>
      </c>
      <c r="HZ113" s="139" t="str">
        <f>IFERROR(VLOOKUP(CONCATENATE($G113, ".SP.DYN.LE00.IN"),AREA_WB_6ATTRS,Seq!Q$1,FALSE)-VLOOKUP("CHN.SP.DYN.LE00.IN",AREA_WB_6ATTRS,Seq!Q$1,FALSE),".")</f>
        <v>.</v>
      </c>
      <c r="IA113" s="139" t="str">
        <f>IFERROR(VLOOKUP(CONCATENATE($G113, ".SP.DYN.LE00.IN"),AREA_WB_6ATTRS,Seq!R$1,FALSE)-VLOOKUP("CHN.SP.DYN.LE00.IN",AREA_WB_6ATTRS,Seq!R$1,FALSE),".")</f>
        <v>.</v>
      </c>
      <c r="IB113" s="139" t="str">
        <f>IFERROR(VLOOKUP(CONCATENATE($G113, ".SP.DYN.LE00.IN"),AREA_WB_6ATTRS,Seq!S$1,FALSE)-VLOOKUP("CHN.SP.DYN.LE00.IN",AREA_WB_6ATTRS,Seq!S$1,FALSE),".")</f>
        <v>.</v>
      </c>
      <c r="IC113" s="139" t="str">
        <f>IFERROR(VLOOKUP(CONCATENATE($G113, ".SP.DYN.LE00.IN"),AREA_WB_6ATTRS,Seq!T$1,FALSE)-VLOOKUP("CHN.SP.DYN.LE00.IN",AREA_WB_6ATTRS,Seq!T$1,FALSE),".")</f>
        <v>.</v>
      </c>
      <c r="ID113" s="139" t="str">
        <f>IFERROR(VLOOKUP(CONCATENATE($G113, ".SP.DYN.LE00.IN"),AREA_WB_6ATTRS,Seq!U$1,FALSE)-VLOOKUP("CHN.SP.DYN.LE00.IN",AREA_WB_6ATTRS,Seq!U$1,FALSE),".")</f>
        <v>.</v>
      </c>
      <c r="IE113" s="139" t="str">
        <f>IFERROR(VLOOKUP(CONCATENATE($G113, ".SP.DYN.LE00.IN"),AREA_WB_6ATTRS,Seq!V$1,FALSE)-VLOOKUP("CHN.SP.DYN.LE00.IN",AREA_WB_6ATTRS,Seq!V$1,FALSE),".")</f>
        <v>.</v>
      </c>
      <c r="IF113" s="139" t="str">
        <f>IFERROR(VLOOKUP(CONCATENATE($G113, ".SP.DYN.LE00.IN"),AREA_WB_6ATTRS,Seq!W$1,FALSE)-VLOOKUP("CHN.SP.DYN.LE00.IN",AREA_WB_6ATTRS,Seq!W$1,FALSE),".")</f>
        <v>.</v>
      </c>
      <c r="IG113" s="139" t="str">
        <f>IFERROR(VLOOKUP(CONCATENATE($G113, ".SP.DYN.LE00.IN"),AREA_WB_6ATTRS,Seq!X$1,FALSE)-VLOOKUP("CHN.SP.DYN.LE00.IN",AREA_WB_6ATTRS,Seq!X$1,FALSE),".")</f>
        <v>.</v>
      </c>
      <c r="IH113" s="139" t="str">
        <f>IFERROR(VLOOKUP(CONCATENATE($G113, ".SP.DYN.LE00.IN"),AREA_WB_6ATTRS,Seq!Y$1,FALSE)-VLOOKUP("CHN.SP.DYN.LE00.IN",AREA_WB_6ATTRS,Seq!Y$1,FALSE),".")</f>
        <v>.</v>
      </c>
      <c r="II113" s="139" t="str">
        <f>IFERROR(VLOOKUP(CONCATENATE($G113, ".SP.DYN.LE00.IN"),AREA_WB_6ATTRS,Seq!Z$1,FALSE)-VLOOKUP("CHN.SP.DYN.LE00.IN",AREA_WB_6ATTRS,Seq!Z$1,FALSE),".")</f>
        <v>.</v>
      </c>
      <c r="IJ113" s="139" t="str">
        <f>IFERROR(VLOOKUP(CONCATENATE($G113, ".SP.DYN.LE00.IN"),AREA_WB_6ATTRS,Seq!AA$1,FALSE)-VLOOKUP("CHN.SP.DYN.LE00.IN",AREA_WB_6ATTRS,Seq!AA$1,FALSE),".")</f>
        <v>.</v>
      </c>
      <c r="IK113" s="139" t="str">
        <f>IFERROR(VLOOKUP(CONCATENATE($G113, ".SP.DYN.LE00.IN"),AREA_WB_6ATTRS,Seq!AB$1,FALSE)-VLOOKUP("CHN.SP.DYN.LE00.IN",AREA_WB_6ATTRS,Seq!AB$1,FALSE),".")</f>
        <v>.</v>
      </c>
      <c r="IL113" s="139" t="str">
        <f>IFERROR(VLOOKUP(CONCATENATE($G113, ".SP.DYN.LE00.IN"),AREA_WB_6ATTRS,Seq!AC$1,FALSE)-VLOOKUP("CHN.SP.DYN.LE00.IN",AREA_WB_6ATTRS,Seq!AC$1,FALSE),".")</f>
        <v>.</v>
      </c>
      <c r="IM113" s="139" t="str">
        <f>IFERROR(VLOOKUP(CONCATENATE($G113, ".SP.DYN.LE00.IN"),AREA_WB_6ATTRS,Seq!AD$1,FALSE)-VLOOKUP("CHN.SP.DYN.LE00.IN",AREA_WB_6ATTRS,Seq!AD$1,FALSE),".")</f>
        <v>.</v>
      </c>
      <c r="IN113" s="139" t="str">
        <f>IFERROR(VLOOKUP(CONCATENATE($G113, ".SP.DYN.LE00.IN"),AREA_WB_6ATTRS,Seq!AE$1,FALSE)-VLOOKUP("CHN.SP.DYN.LE00.IN",AREA_WB_6ATTRS,Seq!AE$1,FALSE),".")</f>
        <v>.</v>
      </c>
      <c r="IO113" s="139" t="str">
        <f>IFERROR(VLOOKUP(CONCATENATE($G113, ".SP.DYN.LE00.IN"),AREA_WB_6ATTRS,Seq!AF$1,FALSE)-VLOOKUP("CHN.SP.DYN.LE00.IN",AREA_WB_6ATTRS,Seq!AF$1,FALSE),".")</f>
        <v>.</v>
      </c>
      <c r="IP113" s="139" t="str">
        <f>IFERROR(VLOOKUP(CONCATENATE($G113, ".SP.DYN.LE00.IN"),AREA_WB_6ATTRS,Seq!AG$1,FALSE)-VLOOKUP("CHN.SP.DYN.LE00.IN",AREA_WB_6ATTRS,Seq!AG$1,FALSE),".")</f>
        <v>.</v>
      </c>
      <c r="IW113" t="str">
        <f>IFERROR(VLOOKUP(CONCATENATE($G113, ".SP.DYN.LE00.IN"),AREA_WB_6ATTRS,Seq!B$1,FALSE),".")</f>
        <v>.</v>
      </c>
      <c r="IX113" t="str">
        <f>IFERROR(VLOOKUP(CONCATENATE($G113, ".SP.DYN.LE00.IN"),AREA_WB_6ATTRS,Seq!C$1,FALSE),".")</f>
        <v>.</v>
      </c>
      <c r="IY113" t="str">
        <f>IFERROR(VLOOKUP(CONCATENATE($G113, ".SP.DYN.LE00.IN"),AREA_WB_6ATTRS,Seq!D$1,FALSE),".")</f>
        <v>.</v>
      </c>
      <c r="IZ113" t="str">
        <f>IFERROR(VLOOKUP(CONCATENATE($G113, ".SP.DYN.LE00.IN"),AREA_WB_6ATTRS,Seq!E$1,FALSE),".")</f>
        <v>.</v>
      </c>
      <c r="JA113" t="str">
        <f>IFERROR(VLOOKUP(CONCATENATE($G113, ".SP.DYN.LE00.IN"),AREA_WB_6ATTRS,Seq!F$1,FALSE),".")</f>
        <v>.</v>
      </c>
      <c r="JB113" t="str">
        <f>IFERROR(VLOOKUP(CONCATENATE($G113, ".SP.DYN.LE00.IN"),AREA_WB_6ATTRS,Seq!G$1,FALSE),".")</f>
        <v>.</v>
      </c>
      <c r="JC113" t="str">
        <f>IFERROR(VLOOKUP(CONCATENATE($G113, ".SP.DYN.LE00.IN"),AREA_WB_6ATTRS,Seq!H$1,FALSE),".")</f>
        <v>.</v>
      </c>
      <c r="JD113" t="str">
        <f>IFERROR(VLOOKUP(CONCATENATE($G113, ".SP.DYN.LE00.IN"),AREA_WB_6ATTRS,Seq!I$1,FALSE),".")</f>
        <v>.</v>
      </c>
      <c r="JE113" t="str">
        <f>IFERROR(VLOOKUP(CONCATENATE($G113, ".SP.DYN.LE00.IN"),AREA_WB_6ATTRS,Seq!J$1,FALSE),".")</f>
        <v>.</v>
      </c>
      <c r="JF113" t="str">
        <f>IFERROR(VLOOKUP(CONCATENATE($G113, ".SP.DYN.LE00.IN"),AREA_WB_6ATTRS,Seq!K$1,FALSE),".")</f>
        <v>.</v>
      </c>
      <c r="JG113" t="str">
        <f>IFERROR(VLOOKUP(CONCATENATE($G113, ".SP.DYN.LE00.IN"),AREA_WB_6ATTRS,Seq!L$1,FALSE),".")</f>
        <v>.</v>
      </c>
      <c r="JH113" t="str">
        <f>IFERROR(VLOOKUP(CONCATENATE($G113, ".SP.DYN.LE00.IN"),AREA_WB_6ATTRS,Seq!M$1,FALSE),".")</f>
        <v>.</v>
      </c>
      <c r="JI113" t="str">
        <f>IFERROR(VLOOKUP(CONCATENATE($G113, ".SP.DYN.LE00.IN"),AREA_WB_6ATTRS,Seq!N$1,FALSE),".")</f>
        <v>.</v>
      </c>
      <c r="JJ113" t="str">
        <f>IFERROR(VLOOKUP(CONCATENATE($G113, ".SP.DYN.LE00.IN"),AREA_WB_6ATTRS,Seq!O$1,FALSE),".")</f>
        <v>.</v>
      </c>
      <c r="JK113" t="str">
        <f>IFERROR(VLOOKUP(CONCATENATE($G113, ".SP.DYN.LE00.IN"),AREA_WB_6ATTRS,Seq!P$1,FALSE),".")</f>
        <v>.</v>
      </c>
      <c r="JL113" t="str">
        <f>IFERROR(VLOOKUP(CONCATENATE($G113, ".SP.DYN.LE00.IN"),AREA_WB_6ATTRS,Seq!Q$1,FALSE),".")</f>
        <v>.</v>
      </c>
      <c r="JM113" t="str">
        <f>IFERROR(VLOOKUP(CONCATENATE($G113, ".SP.DYN.LE00.IN"),AREA_WB_6ATTRS,Seq!R$1,FALSE),".")</f>
        <v>.</v>
      </c>
      <c r="JN113" t="str">
        <f>IFERROR(VLOOKUP(CONCATENATE($G113, ".SP.DYN.LE00.IN"),AREA_WB_6ATTRS,Seq!S$1,FALSE),".")</f>
        <v>.</v>
      </c>
      <c r="JO113" t="str">
        <f>IFERROR(VLOOKUP(CONCATENATE($G113, ".SP.DYN.LE00.IN"),AREA_WB_6ATTRS,Seq!T$1,FALSE),".")</f>
        <v>.</v>
      </c>
      <c r="JP113" t="str">
        <f>IFERROR(VLOOKUP(CONCATENATE($G113, ".SP.DYN.LE00.IN"),AREA_WB_6ATTRS,Seq!U$1,FALSE),".")</f>
        <v>.</v>
      </c>
      <c r="JQ113" t="str">
        <f>IFERROR(VLOOKUP(CONCATENATE($G113, ".SP.DYN.LE00.IN"),AREA_WB_6ATTRS,Seq!V$1,FALSE),".")</f>
        <v>.</v>
      </c>
      <c r="JR113" t="str">
        <f>IFERROR(VLOOKUP(CONCATENATE($G113, ".SP.DYN.LE00.IN"),AREA_WB_6ATTRS,Seq!W$1,FALSE),".")</f>
        <v>.</v>
      </c>
      <c r="JS113" t="str">
        <f>IFERROR(VLOOKUP(CONCATENATE($G113, ".SP.DYN.LE00.IN"),AREA_WB_6ATTRS,Seq!X$1,FALSE),".")</f>
        <v>.</v>
      </c>
      <c r="JT113" t="str">
        <f>IFERROR(VLOOKUP(CONCATENATE($G113, ".SP.DYN.LE00.IN"),AREA_WB_6ATTRS,Seq!Y$1,FALSE),".")</f>
        <v>.</v>
      </c>
      <c r="JU113" t="str">
        <f>IFERROR(VLOOKUP(CONCATENATE($G113, ".SP.DYN.LE00.IN"),AREA_WB_6ATTRS,Seq!Z$1,FALSE),".")</f>
        <v>.</v>
      </c>
      <c r="JV113" t="str">
        <f>IFERROR(VLOOKUP(CONCATENATE($G113, ".SP.DYN.LE00.IN"),AREA_WB_6ATTRS,Seq!AA$1,FALSE),".")</f>
        <v>.</v>
      </c>
      <c r="JW113" t="str">
        <f>IFERROR(VLOOKUP(CONCATENATE($G113, ".SP.DYN.LE00.IN"),AREA_WB_6ATTRS,Seq!AB$1,FALSE),".")</f>
        <v>.</v>
      </c>
      <c r="JX113" t="str">
        <f>IFERROR(VLOOKUP(CONCATENATE($G113, ".SP.DYN.LE00.IN"),AREA_WB_6ATTRS,Seq!AC$1,FALSE),".")</f>
        <v>.</v>
      </c>
      <c r="JY113" t="str">
        <f>IFERROR(VLOOKUP(CONCATENATE($G113, ".SP.DYN.LE00.IN"),AREA_WB_6ATTRS,Seq!AD$1,FALSE),".")</f>
        <v>.</v>
      </c>
      <c r="JZ113" t="str">
        <f>IFERROR(VLOOKUP(CONCATENATE($G113, ".SP.DYN.LE00.IN"),AREA_WB_6ATTRS,Seq!AE$1,FALSE),".")</f>
        <v>.</v>
      </c>
      <c r="KA113" t="str">
        <f>IFERROR(VLOOKUP(CONCATENATE($G113, ".SP.DYN.LE00.IN"),AREA_WB_6ATTRS,Seq!AF$1,FALSE),".")</f>
        <v>.</v>
      </c>
      <c r="KB113" t="str">
        <f>IFERROR(VLOOKUP(CONCATENATE($G113, ".SP.DYN.LE00.IN"),AREA_WB_6ATTRS,Seq!AG$1,FALSE),".")</f>
        <v>.</v>
      </c>
      <c r="KK113">
        <f t="shared" si="66"/>
        <v>102</v>
      </c>
      <c r="KL113">
        <f t="shared" si="64"/>
        <v>0</v>
      </c>
      <c r="KM113">
        <f t="shared" si="67"/>
        <v>44677560.255043954</v>
      </c>
      <c r="KN113">
        <f t="shared" si="68"/>
        <v>-44242151.209568426</v>
      </c>
      <c r="KO113" t="str">
        <f t="shared" si="65"/>
        <v>.</v>
      </c>
      <c r="KP113" t="str">
        <f>work!HA113</f>
        <v>.</v>
      </c>
      <c r="KQ113" t="str">
        <f>work!HB113</f>
        <v>.</v>
      </c>
      <c r="KR113" t="str">
        <f>work!HC113</f>
        <v>.</v>
      </c>
      <c r="KS113" t="str">
        <f>IF(ISNUMBER(work!HI113-work!HA113),work!HI113-work!HA113,".")</f>
        <v>.</v>
      </c>
      <c r="KT113" t="str">
        <f>IF(ISNUMBER(work!HJ113-work!HB113),work!HJ113-work!HB113,".")</f>
        <v>.</v>
      </c>
      <c r="KU113" t="str">
        <f>IF(ISNUMBER(work!HK113-work!HC113),work!HK113-work!HC113,".")</f>
        <v>.</v>
      </c>
      <c r="KW113">
        <f>IFERROR(work!HR113/work!HV113,".")</f>
        <v>1.6106147179506846E-3</v>
      </c>
      <c r="KX113">
        <f>IFERROR(work!HS113/work!HW113,".")</f>
        <v>1.7792985457656116E-3</v>
      </c>
      <c r="KY113">
        <f>IFERROR(work!HT113/work!HX113,".")</f>
        <v>1.9373789138178864E-3</v>
      </c>
      <c r="KZ113">
        <f>IFERROR(work!HU113/work!HY113,".")</f>
        <v>0</v>
      </c>
    </row>
    <row r="114" spans="1:312">
      <c r="A114" s="24">
        <f t="shared" si="44"/>
        <v>114</v>
      </c>
      <c r="B114" s="24" t="str">
        <f t="shared" si="69"/>
        <v>InEM90</v>
      </c>
      <c r="C114" s="24" t="str">
        <f t="shared" si="70"/>
        <v>InOECD90</v>
      </c>
      <c r="D114" s="24" t="str">
        <f t="shared" si="71"/>
        <v>In67</v>
      </c>
      <c r="E114" s="25" t="s">
        <v>2527</v>
      </c>
      <c r="F114" s="26" t="str">
        <f t="shared" si="48"/>
        <v>Norway</v>
      </c>
      <c r="G114" s="166" t="s">
        <v>1597</v>
      </c>
      <c r="H114" s="166" t="s">
        <v>5007</v>
      </c>
      <c r="I114" s="166" t="s">
        <v>5007</v>
      </c>
      <c r="J114" s="180" t="s">
        <v>5007</v>
      </c>
      <c r="K114" s="180" t="s">
        <v>5007</v>
      </c>
      <c r="L114" s="27">
        <f>IFERROR(VLOOKUP($F114,Area_FDI_84_96,Seq!B$1,FALSE),0)</f>
        <v>0</v>
      </c>
      <c r="M114" s="27">
        <f>IFERROR(VLOOKUP($F114,Area_FDI_84_96,Seq!C$1,FALSE),0)</f>
        <v>0</v>
      </c>
      <c r="N114" s="27">
        <f>IFERROR(VLOOKUP($F114,Area_FDI_84_96,Seq!D$1,FALSE),0)</f>
        <v>0</v>
      </c>
      <c r="O114" s="27">
        <f>IFERROR(VLOOKUP($F114,Area_FDI_84_96,Seq!E$1,FALSE),0)</f>
        <v>150</v>
      </c>
      <c r="P114" s="27">
        <f>IFERROR(VLOOKUP($F114,Area_FDI_84_96,Seq!F$1,FALSE),0)</f>
        <v>3201</v>
      </c>
      <c r="Q114" s="27">
        <f>IFERROR(VLOOKUP($F114,Area_FDI_84_96,Seq!G$1,FALSE),0)</f>
        <v>1866</v>
      </c>
      <c r="R114" s="27">
        <f>IFERROR(VLOOKUP($F114,Area_FDI_84_96,Seq!H$1,FALSE),0)</f>
        <v>223</v>
      </c>
      <c r="S114" s="27">
        <f>IFERROR(VLOOKUP($F114,Area_FDI_84_96,Seq!I$1,FALSE),0)</f>
        <v>605</v>
      </c>
      <c r="T114" s="27">
        <f>IFERROR(VALUE(VLOOKUP($E114,Area_FDI_92_95,Seq!B$1,FALSE)),0)</f>
        <v>506</v>
      </c>
      <c r="U114" s="27">
        <f>IFERROR(VALUE(VLOOKUP($E114,Area_FDI_92_95,Seq!C$1,FALSE)),0)</f>
        <v>134</v>
      </c>
      <c r="V114" s="27">
        <f>IFERROR(VALUE(VLOOKUP($E114,Area_FDI_92_95,Seq!D$1,FALSE)),0)</f>
        <v>231</v>
      </c>
      <c r="W114" s="27">
        <f>IFERROR(VALUE(VLOOKUP($E114,Area_FDI_92_95,Seq!E$1,FALSE)),0)</f>
        <v>153</v>
      </c>
      <c r="X114" s="27">
        <f>IFERROR(VALUE(VLOOKUP($E114,Area_FDI_96_99,Seq!B$1,FALSE)),0)</f>
        <v>2679</v>
      </c>
      <c r="Y114" s="27">
        <f>IFERROR(VALUE(VLOOKUP($E114,Area_FDI_96_99,Seq!C$1,FALSE)),0)</f>
        <v>646</v>
      </c>
      <c r="Z114" s="27">
        <f>IFERROR(VALUE(VLOOKUP($E114,Area_FDI_96_99,Seq!D$1,FALSE)),0)</f>
        <v>2592</v>
      </c>
      <c r="AA114" s="27">
        <f>IFERROR(VALUE(VLOOKUP($E114,Area_FDI_96_99,Seq!E$1,FALSE)),0)</f>
        <v>1859</v>
      </c>
      <c r="AB114" s="27">
        <f t="shared" si="72"/>
        <v>2410</v>
      </c>
      <c r="AC114" s="27">
        <f t="shared" si="73"/>
        <v>622</v>
      </c>
      <c r="AD114" s="27">
        <f t="shared" si="74"/>
        <v>2899</v>
      </c>
      <c r="AE114" s="27">
        <f t="shared" si="75"/>
        <v>1861</v>
      </c>
      <c r="AF114" s="27">
        <f t="shared" si="76"/>
        <v>178</v>
      </c>
      <c r="AG114" s="27">
        <f t="shared" si="77"/>
        <v>2624</v>
      </c>
      <c r="AH114" s="27">
        <f t="shared" si="78"/>
        <v>1319</v>
      </c>
      <c r="AI114" s="27">
        <f t="shared" si="79"/>
        <v>3424</v>
      </c>
      <c r="AJ114" s="27">
        <f t="shared" si="80"/>
        <v>2409</v>
      </c>
      <c r="AK114" s="27">
        <f t="shared" si="81"/>
        <v>3988</v>
      </c>
      <c r="AL114" s="27">
        <f t="shared" si="82"/>
        <v>3847</v>
      </c>
      <c r="AM114" s="27"/>
      <c r="AN114" s="27"/>
      <c r="AO114" s="27"/>
      <c r="AP114" s="27"/>
      <c r="AQ114" s="27"/>
      <c r="AR114" s="27"/>
      <c r="AS114" s="27"/>
      <c r="AT114" s="27">
        <f>IFERROR(work!D114+work!AP114,".")</f>
        <v>27417357.711505279</v>
      </c>
      <c r="AU114" s="27">
        <f>IFERROR(work!E114+work!AQ114,".")</f>
        <v>28509837.77235242</v>
      </c>
      <c r="AV114" s="27">
        <f>IFERROR(work!F114+work!AR114,".")</f>
        <v>30272750.042871173</v>
      </c>
      <c r="AW114" s="27">
        <f>IFERROR(work!G114+work!AS114,".")</f>
        <v>32920087.958253715</v>
      </c>
      <c r="AX114" s="27">
        <f>IFERROR(work!H114+work!AT114,".")</f>
        <v>37027343.145241149</v>
      </c>
      <c r="AY114" s="27">
        <f>IFERROR(work!I114+work!AU114,".")</f>
        <v>41194934.755703256</v>
      </c>
      <c r="AZ114" s="27">
        <f>IFERROR(work!J114+work!AV114,".")</f>
        <v>44308181.443783179</v>
      </c>
      <c r="BA114" s="27">
        <f>IFERROR(work!K114+work!AW114,".")</f>
        <v>48349782.387940258</v>
      </c>
      <c r="BB114" s="27">
        <f>IFERROR(work!L114+work!AX114,".")</f>
        <v>52507481.170543134</v>
      </c>
      <c r="BC114" s="27">
        <f>IFERROR(work!M114+work!AY114,".")</f>
        <v>54307779.136752166</v>
      </c>
      <c r="BD114" s="27">
        <f>IFERROR(work!N114+work!AZ114,".")</f>
        <v>56156512.667402983</v>
      </c>
      <c r="BE114" s="27">
        <f>IFERROR(work!O114+work!BA114,".")</f>
        <v>60610053.070977733</v>
      </c>
      <c r="BF114" s="27">
        <f>IFERROR(work!P114+work!BB114,".")</f>
        <v>67929066.24738431</v>
      </c>
      <c r="BG114" s="27">
        <f>IFERROR(work!Q114+work!BC114,".")</f>
        <v>76039164.812054142</v>
      </c>
      <c r="BH114" s="27">
        <f>IFERROR(work!R114+work!BD114,".")</f>
        <v>84967454.629823625</v>
      </c>
      <c r="BI114" s="27">
        <f>IFERROR(work!S114+work!BE114,".")</f>
        <v>93323839.17829363</v>
      </c>
      <c r="BJ114" s="27">
        <f>IFERROR(work!T114+work!BF114,".")</f>
        <v>101967971.81147046</v>
      </c>
      <c r="BK114" s="27">
        <f>IFERROR(work!U114+work!BG114,".")</f>
        <v>110874204.83598058</v>
      </c>
      <c r="BL114" s="27">
        <f>IFERROR(work!V114+work!BH114,".")</f>
        <v>118726272.35263632</v>
      </c>
      <c r="BM114" s="27">
        <f>IFERROR(work!W114+work!BI114,".")</f>
        <v>126858989.76906575</v>
      </c>
      <c r="BN114" s="27">
        <f>IFERROR(work!X114+work!BJ114,".")</f>
        <v>136676346.60899833</v>
      </c>
      <c r="BO114" s="27">
        <f>IFERROR(work!Y114+work!BK114,".")</f>
        <v>146958598.78615981</v>
      </c>
      <c r="BP114" s="27">
        <f>IFERROR(work!Z114+work!BL114,".")</f>
        <v>159027742.14910313</v>
      </c>
      <c r="BQ114" s="27">
        <f>IFERROR(work!AA114+work!BM114,".")</f>
        <v>173359688.27980736</v>
      </c>
      <c r="BR114" s="27">
        <f>IFERROR(work!AB114+work!BN114,".")</f>
        <v>189788993.64323205</v>
      </c>
      <c r="BS114" s="27">
        <f>IFERROR(work!AC114+work!BO114,".")</f>
        <v>209641916.56228656</v>
      </c>
      <c r="BT114" s="27">
        <f>IFERROR(work!AD114+work!BP114,".")</f>
        <v>234343565.93086582</v>
      </c>
      <c r="BU114" s="27">
        <f>IFERROR(work!AE114+work!BQ114,".")</f>
        <v>265400632.696228</v>
      </c>
      <c r="BV114" s="27">
        <f>IFERROR(work!AF114+work!BR114,".")</f>
        <v>288991618.61103928</v>
      </c>
      <c r="BW114" s="27">
        <f>IFERROR(work!AG114+work!BS114,".")</f>
        <v>313433647.59190255</v>
      </c>
      <c r="BX114" s="27">
        <f>IFERROR(work!AH114+work!BT114,".")</f>
        <v>344143306.44657022</v>
      </c>
      <c r="BY114" s="27">
        <f>IFERROR(work!AI114+work!BU114,".")</f>
        <v>373964756.11946976</v>
      </c>
      <c r="BZ114" s="27"/>
      <c r="CA114" s="27"/>
      <c r="CB114" s="27"/>
      <c r="CC114" s="27"/>
      <c r="CD114" s="27"/>
      <c r="CE114" s="27"/>
      <c r="CF114" s="27">
        <f>IFERROR(work!AP114-work!D114,".")</f>
        <v>-9170866.3762160987</v>
      </c>
      <c r="CG114" s="27">
        <f>IFERROR(work!AQ114-work!E114,".")</f>
        <v>-9980973.9679304808</v>
      </c>
      <c r="CH114" s="27">
        <f>IFERROR(work!AR114-work!F114,".")</f>
        <v>-11720725.565777492</v>
      </c>
      <c r="CI114" s="27">
        <f>IFERROR(work!AS114-work!G114,".")</f>
        <v>-13650676.491737809</v>
      </c>
      <c r="CJ114" s="27">
        <f>IFERROR(work!AT114-work!H114,".")</f>
        <v>-16622177.501148999</v>
      </c>
      <c r="CK114" s="27">
        <f>IFERROR(work!AU114-work!I114,".")</f>
        <v>-19697271.177949492</v>
      </c>
      <c r="CL114" s="27">
        <f>IFERROR(work!AV114-work!J114,".")</f>
        <v>-21942538.612031039</v>
      </c>
      <c r="CM114" s="27">
        <f>IFERROR(work!AW114-work!K114,".")</f>
        <v>-25586021.194348425</v>
      </c>
      <c r="CN114" s="27">
        <f>IFERROR(work!AX114-work!L114,".")</f>
        <v>-29783068.216544155</v>
      </c>
      <c r="CO114" s="27">
        <f>IFERROR(work!AY114-work!M114,".")</f>
        <v>-31356682.775205843</v>
      </c>
      <c r="CP114" s="27">
        <f>IFERROR(work!AZ114-work!N114,".")</f>
        <v>-32763198.797209397</v>
      </c>
      <c r="CQ114" s="27">
        <f>IFERROR(work!BA114-work!O114,".")</f>
        <v>-36490271.848378956</v>
      </c>
      <c r="CR114" s="27">
        <f>IFERROR(work!BB114-work!P114,".")</f>
        <v>-42959504.81052094</v>
      </c>
      <c r="CS114" s="27">
        <f>IFERROR(work!BC114-work!Q114,".")</f>
        <v>-50373806.193958014</v>
      </c>
      <c r="CT114" s="27">
        <f>IFERROR(work!BD114-work!R114,".")</f>
        <v>-58005615.577975959</v>
      </c>
      <c r="CU114" s="27">
        <f>IFERROR(work!BE114-work!S114,".")</f>
        <v>-65233295.682156071</v>
      </c>
      <c r="CV114" s="27">
        <f>IFERROR(work!BF114-work!T114,".")</f>
        <v>-72444876.53502436</v>
      </c>
      <c r="CW114" s="27">
        <f>IFERROR(work!BG114-work!U114,".")</f>
        <v>-79759038.406738266</v>
      </c>
      <c r="CX114" s="27">
        <f>IFERROR(work!BH114-work!V114,".")</f>
        <v>-86776363.863014713</v>
      </c>
      <c r="CY114" s="27">
        <f>IFERROR(work!BI114-work!W114,".")</f>
        <v>-94261846.798974738</v>
      </c>
      <c r="CZ114" s="27">
        <f>IFERROR(work!BJ114-work!X114,".")</f>
        <v>-103018640.23075752</v>
      </c>
      <c r="DA114" s="27">
        <f>IFERROR(work!BK114-work!Y114,".")</f>
        <v>-112631071.96129574</v>
      </c>
      <c r="DB114" s="27">
        <f>IFERROR(work!BL114-work!Z114,".")</f>
        <v>-124184588.63637085</v>
      </c>
      <c r="DC114" s="27">
        <f>IFERROR(work!BM114-work!AA114,".")</f>
        <v>-138173875.58421364</v>
      </c>
      <c r="DD114" s="27">
        <f>IFERROR(work!BN114-work!AB114,".")</f>
        <v>-153209460.17105651</v>
      </c>
      <c r="DE114" s="27">
        <f>IFERROR(work!BO114-work!AC114,".")</f>
        <v>-172115362.5330162</v>
      </c>
      <c r="DF114" s="27">
        <f>IFERROR(work!BP114-work!AD114,".")</f>
        <v>-195896887.60953879</v>
      </c>
      <c r="DG114" s="27">
        <f>IFERROR(work!BQ114-work!AE114,".")</f>
        <v>-225933965.24691555</v>
      </c>
      <c r="DH114" s="27">
        <f>IFERROR(work!BR114-work!AF114,".")</f>
        <v>-249511100.73464525</v>
      </c>
      <c r="DI114" s="27">
        <f>IFERROR(work!BS114-work!AG114,".")</f>
        <v>-274611321.93358606</v>
      </c>
      <c r="DJ114" s="27">
        <f>IFERROR(work!BT114-work!AH114,".")</f>
        <v>-305058339.9095692</v>
      </c>
      <c r="DK114" s="27">
        <f>IFERROR(work!BU114-work!AI114,".")</f>
        <v>-334314240.05507815</v>
      </c>
      <c r="DL114" s="27"/>
      <c r="DM114" s="27"/>
      <c r="DN114" s="27"/>
      <c r="DO114" s="27"/>
      <c r="DP114" s="27"/>
      <c r="DQ114" s="27"/>
      <c r="DR114" s="27"/>
      <c r="DS114" s="27">
        <f>IFERROR(work!DO114-work!CC114,".")</f>
        <v>0.26299999237060545</v>
      </c>
      <c r="DT114" s="27">
        <f>IFERROR(work!DP114-work!CD114,".")</f>
        <v>0.26199999237060545</v>
      </c>
      <c r="DU114" s="27">
        <f>IFERROR(work!DQ114-work!CE114,".")</f>
        <v>0.26199999237060545</v>
      </c>
      <c r="DV114" s="27">
        <f>IFERROR(work!DR114-work!CF114,".")</f>
        <v>0.26099999237060545</v>
      </c>
      <c r="DW114" s="27">
        <f>IFERROR(work!DS114-work!CG114,".")</f>
        <v>0.26099999237060545</v>
      </c>
      <c r="DX114" s="27">
        <f>IFERROR(work!DT114-work!CH114,".")</f>
        <v>0.25999999237060545</v>
      </c>
      <c r="DY114" s="27">
        <f>IFERROR(work!DU114-work!CI114,".")</f>
        <v>0.25899999237060545</v>
      </c>
      <c r="DZ114" s="27">
        <f>IFERROR(work!DV114-work!CJ114,".")</f>
        <v>0.25799999237060545</v>
      </c>
      <c r="EA114" s="27">
        <f>IFERROR(work!DW114-work!CK114,".")</f>
        <v>0.25699999237060545</v>
      </c>
      <c r="EB114" s="27">
        <f>IFERROR(work!DX114-work!CL114,".")</f>
        <v>0.25599999237060544</v>
      </c>
      <c r="EC114" s="27">
        <f>IFERROR(work!DY114-work!CM114,".")</f>
        <v>0.25399999237060544</v>
      </c>
      <c r="ED114" s="27">
        <f>IFERROR(work!DZ114-work!CN114,".")</f>
        <v>0.25199999237060544</v>
      </c>
      <c r="EE114" s="27">
        <f>IFERROR(work!EA114-work!CO114,".")</f>
        <v>0.25099999237060544</v>
      </c>
      <c r="EF114" s="27">
        <f>IFERROR(work!EB114-work!CP114,".")</f>
        <v>0.24899999237060547</v>
      </c>
      <c r="EG114" s="27">
        <f>IFERROR(work!EC114-work!CQ114,".")</f>
        <v>0.24699999237060546</v>
      </c>
      <c r="EH114" s="27">
        <f>IFERROR(work!ED114-work!CR114,".")</f>
        <v>0.24499999237060546</v>
      </c>
      <c r="EI114" s="27">
        <f>IFERROR(work!EE114-work!CS114,".")</f>
        <v>0.24199999237060546</v>
      </c>
      <c r="EJ114" s="27">
        <f>IFERROR(work!EF114-work!CT114,".")</f>
        <v>0.25099999618530272</v>
      </c>
      <c r="EK114" s="27">
        <f>IFERROR(work!EG114-work!CU114,".")</f>
        <v>0.25299999237060544</v>
      </c>
      <c r="EL114" s="27">
        <f>IFERROR(work!EH114-work!CV114,".")</f>
        <v>0.25900000762939457</v>
      </c>
      <c r="EM114" s="27">
        <f>IFERROR(work!EI114-work!CW114,".")</f>
        <v>0.2750000038146973</v>
      </c>
      <c r="EN114" s="27">
        <f>IFERROR(work!EJ114-work!CX114,".")</f>
        <v>0.29100000000000004</v>
      </c>
      <c r="EO114" s="27">
        <f>IFERROR(work!EK114-work!CY114,".")</f>
        <v>0.29000000762939454</v>
      </c>
      <c r="EP114" s="27">
        <f>IFERROR(work!EL114-work!CZ114,".")</f>
        <v>0.26600000381469729</v>
      </c>
      <c r="EQ114" s="27">
        <f>IFERROR(work!EM114-work!DA114,".")</f>
        <v>0.27100000000000002</v>
      </c>
      <c r="ER114" s="27">
        <f>IFERROR(work!EN114-work!DB114,".")</f>
        <v>0.27300000000000002</v>
      </c>
      <c r="ES114" s="27">
        <f>IFERROR(work!EO114-work!DC114,".")</f>
        <v>0.27100000762939452</v>
      </c>
      <c r="ET114" s="27">
        <f>IFERROR(work!EP114-work!DD114,".")</f>
        <v>0.27900001525878909</v>
      </c>
      <c r="EU114" s="27">
        <f>IFERROR(work!EQ114-work!DE114,".")</f>
        <v>0.27799998474121096</v>
      </c>
      <c r="EV114" s="27">
        <f>IFERROR(work!ER114-work!DF114,".")</f>
        <v>0.27799998474121096</v>
      </c>
      <c r="EW114" s="27">
        <f>IFERROR(work!ES114-work!DG114,".")</f>
        <v>0.28599999237060547</v>
      </c>
      <c r="EX114" s="27">
        <f>IFERROR(work!ET114-work!DH114,".")</f>
        <v>0.28199999237060547</v>
      </c>
      <c r="EY114" s="27"/>
      <c r="EZ114" s="27"/>
      <c r="FA114" s="27"/>
      <c r="FB114" s="27"/>
      <c r="FC114" s="27"/>
      <c r="FD114" s="27"/>
      <c r="FE114" s="27">
        <f>IF(ISNUMBER(work!GZ114/work!HD114),work!GZ114/work!HD114,".")</f>
        <v>5.1293103448275866E-4</v>
      </c>
      <c r="FF114" s="27">
        <f>IF(ISNUMBER(work!HA114/work!HE114),work!HA114/work!HE114,".")</f>
        <v>7.5355678803954668E-5</v>
      </c>
      <c r="FG114" s="27">
        <f>IF(ISNUMBER(work!HB114/work!HF114),work!HB114/work!HF114,".")</f>
        <v>5.5874840357598976E-4</v>
      </c>
      <c r="FH114" s="27">
        <f>IF(ISNUMBER(work!HC114/work!HG114),work!HC114/work!HG114,".")</f>
        <v>1.5877809502891865E-3</v>
      </c>
      <c r="FI114" s="27">
        <f>IF(ISNUMBER((work!HA114+work!HB114)/(work!HE114+work!HF114)),(work!HA114+work!HB114)/(work!HE114+work!HF114),".")</f>
        <v>3.1275139417242745E-4</v>
      </c>
      <c r="FJ114" s="27">
        <f>IF(ISNUMBER(work!HH114/work!HL114),work!HH114/work!HL114,".")</f>
        <v>7.4598492297607338E-4</v>
      </c>
      <c r="FK114" s="27">
        <f>IF(ISNUMBER(work!HI114/work!HM114),work!HI114/work!HM114,".")</f>
        <v>1.4965708737623915E-4</v>
      </c>
      <c r="FL114" s="27">
        <f>IF(ISNUMBER(work!HJ114/work!HN114),work!HJ114/work!HN114,".")</f>
        <v>7.9169392732756434E-4</v>
      </c>
      <c r="FM114" s="27">
        <f>IF(ISNUMBER(work!HK114/work!HO114),work!HK114/work!HO114,".")</f>
        <v>1.3637887709701359E-3</v>
      </c>
      <c r="FN114" s="27">
        <f>IF(ISNUMBER((work!HI114+work!HJ114)/(work!HM114+work!HN114)),(work!HI114+work!HJ114)/(work!HM114+work!HN114),".")</f>
        <v>5.7426296636352064E-4</v>
      </c>
      <c r="FO114" s="27" t="s">
        <v>5007</v>
      </c>
      <c r="FP114" s="27" t="s">
        <v>5007</v>
      </c>
      <c r="FQ114" s="27" t="s">
        <v>5007</v>
      </c>
      <c r="FR114" s="27" t="s">
        <v>5007</v>
      </c>
      <c r="FS114" s="27" t="s">
        <v>5007</v>
      </c>
      <c r="FT114" s="27">
        <f>work!GM114</f>
        <v>1.4666340747983379E-4</v>
      </c>
      <c r="FU114" s="27">
        <f>work!GN114</f>
        <v>2.2397736649770129E-4</v>
      </c>
      <c r="FV114" s="27" t="str">
        <f>work!GO114</f>
        <v>.</v>
      </c>
      <c r="FW114" s="27" t="s">
        <v>5007</v>
      </c>
      <c r="FX114" s="27"/>
      <c r="FY114" s="27">
        <f t="shared" si="83"/>
        <v>7028.0630000000001</v>
      </c>
      <c r="FZ114">
        <f t="shared" si="62"/>
        <v>2187</v>
      </c>
      <c r="GA114">
        <f>work!HC114</f>
        <v>694</v>
      </c>
      <c r="GB114">
        <f>IF(ISNUMBER(work!HA114+work!HB114),work!HA114+work!HB114,".")</f>
        <v>734</v>
      </c>
      <c r="GC114">
        <f>IF(ISNUMBER(work!HK114-work!HC114),work!HK114-work!HC114,".")</f>
        <v>211</v>
      </c>
      <c r="GD114">
        <f>IF(ISNUMBER(work!HI114+work!HJ114-work!HA114-work!HB114),(work!HI114+work!HJ114-work!HA114-work!HB114),".")</f>
        <v>637</v>
      </c>
      <c r="GH114">
        <f>work!GQ114</f>
        <v>600</v>
      </c>
      <c r="GI114">
        <f>work!GR114</f>
        <v>950</v>
      </c>
      <c r="GJ114">
        <f>work!GZ114</f>
        <v>1428</v>
      </c>
      <c r="GK114">
        <f>work!HH114</f>
        <v>2276</v>
      </c>
      <c r="GL114">
        <f t="shared" si="84"/>
        <v>6971.0880639004818</v>
      </c>
      <c r="GM114">
        <f>IFERROR(VLOOKUP($F114,AREA_EM_ALLYEAR,Seq!B$1,FALSE),".")</f>
        <v>198</v>
      </c>
      <c r="GN114">
        <f>IFERROR(VLOOKUP($F114,AREA_EM_ALLYEAR,Seq!C$1,FALSE),".")</f>
        <v>268</v>
      </c>
      <c r="GO114">
        <f>IFERROR(VLOOKUP($F114,AREA_EM_ALLYEAR,Seq!D$1,FALSE),".")</f>
        <v>304</v>
      </c>
      <c r="GP114">
        <f>IFERROR(VLOOKUP($F114,AREA_EM_ALLYEAR,Seq!E$1,FALSE),".")</f>
        <v>414</v>
      </c>
      <c r="GQ114">
        <f>IFERROR(VLOOKUP($F114,AREA_EM_ALLYEAR,Seq!F$1,FALSE),".")</f>
        <v>333</v>
      </c>
      <c r="GR114">
        <f>IFERROR(VLOOKUP($F114,AREA_EM_ALLYEAR,Seq!G$1,FALSE),".")</f>
        <v>258</v>
      </c>
      <c r="GS114">
        <f>IFERROR(VLOOKUP($F114,AREA_EM_ALLYEAR,Seq!H$1,FALSE),".")</f>
        <v>333</v>
      </c>
      <c r="GT114">
        <f>IFERROR(VLOOKUP($F114,AREA_EM_ALLYEAR,Seq!I$1,FALSE),".")</f>
        <v>494</v>
      </c>
      <c r="GU114">
        <f>IFERROR(VLOOKUP($F114,AREA_EM_ALLYEAR,Seq!J$1,FALSE),".")</f>
        <v>616</v>
      </c>
      <c r="GV114">
        <f>IFERROR(VLOOKUP($F114,AREA_EM_ALLYEAR,Seq!K$1,FALSE),".")</f>
        <v>512</v>
      </c>
      <c r="GW114">
        <f>IFERROR(VLOOKUP($F114,AREA_EM_ALLYEAR,Seq!L$1,FALSE),".")</f>
        <v>589</v>
      </c>
      <c r="GX114">
        <f>IFERROR(VLOOKUP($F114,AREA_EM_ALLYEAR,Seq!M$1,FALSE),".")</f>
        <v>607</v>
      </c>
      <c r="GY114">
        <f>IFERROR(VLOOKUP($F114,AREA_EM_ALLYEAR,Seq!N$1,FALSE),".")</f>
        <v>757</v>
      </c>
      <c r="GZ114">
        <f>IFERROR(VLOOKUP($F114,AREA_EM_ALLYEAR,Seq!O$1,FALSE),".")</f>
        <v>837</v>
      </c>
      <c r="HA114">
        <f t="shared" si="63"/>
        <v>837</v>
      </c>
      <c r="HK114" s="139">
        <f>IFERROR(VLOOKUP(CONCATENATE($G114, ".SP.DYN.LE00.IN"),AREA_WB_6ATTRS,Seq!B$1,FALSE)-VLOOKUP("CHN.SP.DYN.LE00.IN",AREA_WB_6ATTRS,Seq!B$1,FALSE),".")</f>
        <v>8.6779024390243933</v>
      </c>
      <c r="HL114" s="139">
        <f>IFERROR(VLOOKUP(CONCATENATE($G114, ".SP.DYN.LE00.IN"),AREA_WB_6ATTRS,Seq!C$1,FALSE)-VLOOKUP("CHN.SP.DYN.LE00.IN",AREA_WB_6ATTRS,Seq!C$1,FALSE),".")</f>
        <v>8.6060975609755985</v>
      </c>
      <c r="HM114" s="139">
        <f>IFERROR(VLOOKUP(CONCATENATE($G114, ".SP.DYN.LE00.IN"),AREA_WB_6ATTRS,Seq!D$1,FALSE)-VLOOKUP("CHN.SP.DYN.LE00.IN",AREA_WB_6ATTRS,Seq!D$1,FALSE),".")</f>
        <v>8.4760731707317234</v>
      </c>
      <c r="HN114" s="139">
        <f>IFERROR(VLOOKUP(CONCATENATE($G114, ".SP.DYN.LE00.IN"),AREA_WB_6ATTRS,Seq!E$1,FALSE)-VLOOKUP("CHN.SP.DYN.LE00.IN",AREA_WB_6ATTRS,Seq!E$1,FALSE),".")</f>
        <v>8.266975609756102</v>
      </c>
      <c r="HO114" s="139">
        <f>IFERROR(VLOOKUP(CONCATENATE($G114, ".SP.DYN.LE00.IN"),AREA_WB_6ATTRS,Seq!F$1,FALSE)-VLOOKUP("CHN.SP.DYN.LE00.IN",AREA_WB_6ATTRS,Seq!F$1,FALSE),".")</f>
        <v>8.1651219512195183</v>
      </c>
      <c r="HP114" s="139">
        <f>IFERROR(VLOOKUP(CONCATENATE($G114, ".SP.DYN.LE00.IN"),AREA_WB_6ATTRS,Seq!G$1,FALSE)-VLOOKUP("CHN.SP.DYN.LE00.IN",AREA_WB_6ATTRS,Seq!G$1,FALSE),".")</f>
        <v>7.6036829268292649</v>
      </c>
      <c r="HQ114" s="139">
        <f>IFERROR(VLOOKUP(CONCATENATE($G114, ".SP.DYN.LE00.IN"),AREA_WB_6ATTRS,Seq!H$1,FALSE)-VLOOKUP("CHN.SP.DYN.LE00.IN",AREA_WB_6ATTRS,Seq!H$1,FALSE),".")</f>
        <v>7.6817317073170841</v>
      </c>
      <c r="HR114" s="139">
        <f>IFERROR(VLOOKUP(CONCATENATE($G114, ".SP.DYN.LE00.IN"),AREA_WB_6ATTRS,Seq!I$1,FALSE)-VLOOKUP("CHN.SP.DYN.LE00.IN",AREA_WB_6ATTRS,Seq!I$1,FALSE),".")</f>
        <v>7.2843902439024362</v>
      </c>
      <c r="HS114" s="139">
        <f>IFERROR(VLOOKUP(CONCATENATE($G114, ".SP.DYN.LE00.IN"),AREA_WB_6ATTRS,Seq!J$1,FALSE)-VLOOKUP("CHN.SP.DYN.LE00.IN",AREA_WB_6ATTRS,Seq!J$1,FALSE),".")</f>
        <v>7.1933658536585341</v>
      </c>
      <c r="HT114" s="139">
        <f>IFERROR(VLOOKUP(CONCATENATE($G114, ".SP.DYN.LE00.IN"),AREA_WB_6ATTRS,Seq!K$1,FALSE)-VLOOKUP("CHN.SP.DYN.LE00.IN",AREA_WB_6ATTRS,Seq!K$1,FALSE),".")</f>
        <v>7.2535609756097443</v>
      </c>
      <c r="HU114" s="139">
        <f>IFERROR(VLOOKUP(CONCATENATE($G114, ".SP.DYN.LE00.IN"),AREA_WB_6ATTRS,Seq!L$1,FALSE)-VLOOKUP("CHN.SP.DYN.LE00.IN",AREA_WB_6ATTRS,Seq!L$1,FALSE),".")</f>
        <v>7.0775853658536647</v>
      </c>
      <c r="HV114" s="139">
        <f>IFERROR(VLOOKUP(CONCATENATE($G114, ".SP.DYN.LE00.IN"),AREA_WB_6ATTRS,Seq!M$1,FALSE)-VLOOKUP("CHN.SP.DYN.LE00.IN",AREA_WB_6ATTRS,Seq!M$1,FALSE),".")</f>
        <v>7.3167073170731669</v>
      </c>
      <c r="HW114" s="139">
        <f>IFERROR(VLOOKUP(CONCATENATE($G114, ".SP.DYN.LE00.IN"),AREA_WB_6ATTRS,Seq!N$1,FALSE)-VLOOKUP("CHN.SP.DYN.LE00.IN",AREA_WB_6ATTRS,Seq!N$1,FALSE),".")</f>
        <v>7.3225609756097754</v>
      </c>
      <c r="HX114" s="139">
        <f>IFERROR(VLOOKUP(CONCATENATE($G114, ".SP.DYN.LE00.IN"),AREA_WB_6ATTRS,Seq!O$1,FALSE)-VLOOKUP("CHN.SP.DYN.LE00.IN",AREA_WB_6ATTRS,Seq!O$1,FALSE),".")</f>
        <v>7.0970731707317043</v>
      </c>
      <c r="HY114" s="139">
        <f>IFERROR(VLOOKUP(CONCATENATE($G114, ".SP.DYN.LE00.IN"),AREA_WB_6ATTRS,Seq!P$1,FALSE)-VLOOKUP("CHN.SP.DYN.LE00.IN",AREA_WB_6ATTRS,Seq!P$1,FALSE),".")</f>
        <v>7.4468292682926887</v>
      </c>
      <c r="HZ114" s="139">
        <f>IFERROR(VLOOKUP(CONCATENATE($G114, ".SP.DYN.LE00.IN"),AREA_WB_6ATTRS,Seq!Q$1,FALSE)-VLOOKUP("CHN.SP.DYN.LE00.IN",AREA_WB_6ATTRS,Seq!Q$1,FALSE),".")</f>
        <v>7.3118536585365916</v>
      </c>
      <c r="IA114" s="139">
        <f>IFERROR(VLOOKUP(CONCATENATE($G114, ".SP.DYN.LE00.IN"),AREA_WB_6ATTRS,Seq!R$1,FALSE)-VLOOKUP("CHN.SP.DYN.LE00.IN",AREA_WB_6ATTRS,Seq!R$1,FALSE),".")</f>
        <v>7.5514634146341564</v>
      </c>
      <c r="IB114" s="139">
        <f>IFERROR(VLOOKUP(CONCATENATE($G114, ".SP.DYN.LE00.IN"),AREA_WB_6ATTRS,Seq!S$1,FALSE)-VLOOKUP("CHN.SP.DYN.LE00.IN",AREA_WB_6ATTRS,Seq!S$1,FALSE),".")</f>
        <v>7.3763658536585268</v>
      </c>
      <c r="IC114" s="139">
        <f>IFERROR(VLOOKUP(CONCATENATE($G114, ".SP.DYN.LE00.IN"),AREA_WB_6ATTRS,Seq!T$1,FALSE)-VLOOKUP("CHN.SP.DYN.LE00.IN",AREA_WB_6ATTRS,Seq!T$1,FALSE),".")</f>
        <v>7.4021707317073009</v>
      </c>
      <c r="ID114" s="139">
        <f>IFERROR(VLOOKUP(CONCATENATE($G114, ".SP.DYN.LE00.IN"),AREA_WB_6ATTRS,Seq!U$1,FALSE)-VLOOKUP("CHN.SP.DYN.LE00.IN",AREA_WB_6ATTRS,Seq!U$1,FALSE),".")</f>
        <v>7.1995365853658342</v>
      </c>
      <c r="IE114" s="139">
        <f>IFERROR(VLOOKUP(CONCATENATE($G114, ".SP.DYN.LE00.IN"),AREA_WB_6ATTRS,Seq!V$1,FALSE)-VLOOKUP("CHN.SP.DYN.LE00.IN",AREA_WB_6ATTRS,Seq!V$1,FALSE),".")</f>
        <v>7.3924390243902423</v>
      </c>
      <c r="IF114" s="139">
        <f>IFERROR(VLOOKUP(CONCATENATE($G114, ".SP.DYN.LE00.IN"),AREA_WB_6ATTRS,Seq!W$1,FALSE)-VLOOKUP("CHN.SP.DYN.LE00.IN",AREA_WB_6ATTRS,Seq!W$1,FALSE),".")</f>
        <v>7.3798292682926672</v>
      </c>
      <c r="IG114" s="139">
        <f>IFERROR(VLOOKUP(CONCATENATE($G114, ".SP.DYN.LE00.IN"),AREA_WB_6ATTRS,Seq!X$1,FALSE)-VLOOKUP("CHN.SP.DYN.LE00.IN",AREA_WB_6ATTRS,Seq!X$1,FALSE),".")</f>
        <v>7.4083658536585517</v>
      </c>
      <c r="IH114" s="139">
        <f>IFERROR(VLOOKUP(CONCATENATE($G114, ".SP.DYN.LE00.IN"),AREA_WB_6ATTRS,Seq!Y$1,FALSE)-VLOOKUP("CHN.SP.DYN.LE00.IN",AREA_WB_6ATTRS,Seq!Y$1,FALSE),".")</f>
        <v>7.6253658536585363</v>
      </c>
      <c r="II114" s="139">
        <f>IFERROR(VLOOKUP(CONCATENATE($G114, ".SP.DYN.LE00.IN"),AREA_WB_6ATTRS,Seq!Z$1,FALSE)-VLOOKUP("CHN.SP.DYN.LE00.IN",AREA_WB_6ATTRS,Seq!Z$1,FALSE),".")</f>
        <v>7.879121951219517</v>
      </c>
      <c r="IJ114" s="139">
        <f>IFERROR(VLOOKUP(CONCATENATE($G114, ".SP.DYN.LE00.IN"),AREA_WB_6ATTRS,Seq!AA$1,FALSE)-VLOOKUP("CHN.SP.DYN.LE00.IN",AREA_WB_6ATTRS,Seq!AA$1,FALSE),".")</f>
        <v>7.8701463414634105</v>
      </c>
      <c r="IK114" s="139">
        <f>IFERROR(VLOOKUP(CONCATENATE($G114, ".SP.DYN.LE00.IN"),AREA_WB_6ATTRS,Seq!AB$1,FALSE)-VLOOKUP("CHN.SP.DYN.LE00.IN",AREA_WB_6ATTRS,Seq!AB$1,FALSE),".")</f>
        <v>7.9541707317073076</v>
      </c>
      <c r="IL114" s="139">
        <f>IFERROR(VLOOKUP(CONCATENATE($G114, ".SP.DYN.LE00.IN"),AREA_WB_6ATTRS,Seq!AC$1,FALSE)-VLOOKUP("CHN.SP.DYN.LE00.IN",AREA_WB_6ATTRS,Seq!AC$1,FALSE),".")</f>
        <v>7.782536585365861</v>
      </c>
      <c r="IM114" s="139">
        <f>IFERROR(VLOOKUP(CONCATENATE($G114, ".SP.DYN.LE00.IN"),AREA_WB_6ATTRS,Seq!AD$1,FALSE)-VLOOKUP("CHN.SP.DYN.LE00.IN",AREA_WB_6ATTRS,Seq!AD$1,FALSE),".")</f>
        <v>7.7573414634146474</v>
      </c>
      <c r="IN114" s="139">
        <f>IFERROR(VLOOKUP(CONCATENATE($G114, ".SP.DYN.LE00.IN"),AREA_WB_6ATTRS,Seq!AE$1,FALSE)-VLOOKUP("CHN.SP.DYN.LE00.IN",AREA_WB_6ATTRS,Seq!AE$1,FALSE),".")</f>
        <v>7.73860975609756</v>
      </c>
      <c r="IO114" s="139">
        <f>IFERROR(VLOOKUP(CONCATENATE($G114, ".SP.DYN.LE00.IN"),AREA_WB_6ATTRS,Seq!AF$1,FALSE)-VLOOKUP("CHN.SP.DYN.LE00.IN",AREA_WB_6ATTRS,Seq!AF$1,FALSE),".")</f>
        <v>7.724463414634144</v>
      </c>
      <c r="IP114" s="139" t="str">
        <f>IFERROR(VLOOKUP(CONCATENATE($G114, ".SP.DYN.LE00.IN"),AREA_WB_6ATTRS,Seq!AG$1,FALSE)-VLOOKUP("CHN.SP.DYN.LE00.IN",AREA_WB_6ATTRS,Seq!AG$1,FALSE),".")</f>
        <v>.</v>
      </c>
      <c r="IW114">
        <f>IFERROR(VLOOKUP(CONCATENATE($G114, ".SP.DYN.LE00.IN"),AREA_WB_6ATTRS,Seq!B$1,FALSE),".")</f>
        <v>75.671707317073185</v>
      </c>
      <c r="IX114">
        <f>IFERROR(VLOOKUP(CONCATENATE($G114, ".SP.DYN.LE00.IN"),AREA_WB_6ATTRS,Seq!C$1,FALSE),".")</f>
        <v>75.869024390243908</v>
      </c>
      <c r="IY114">
        <f>IFERROR(VLOOKUP(CONCATENATE($G114, ".SP.DYN.LE00.IN"),AREA_WB_6ATTRS,Seq!D$1,FALSE),".")</f>
        <v>76.010975609756116</v>
      </c>
      <c r="IZ114">
        <f>IFERROR(VLOOKUP(CONCATENATE($G114, ".SP.DYN.LE00.IN"),AREA_WB_6ATTRS,Seq!E$1,FALSE),".")</f>
        <v>76.066829268292693</v>
      </c>
      <c r="JA114">
        <f>IFERROR(VLOOKUP(CONCATENATE($G114, ".SP.DYN.LE00.IN"),AREA_WB_6ATTRS,Seq!F$1,FALSE),".")</f>
        <v>76.224390243902448</v>
      </c>
      <c r="JB114">
        <f>IFERROR(VLOOKUP(CONCATENATE($G114, ".SP.DYN.LE00.IN"),AREA_WB_6ATTRS,Seq!G$1,FALSE),".")</f>
        <v>75.916829268292688</v>
      </c>
      <c r="JC114">
        <f>IFERROR(VLOOKUP(CONCATENATE($G114, ".SP.DYN.LE00.IN"),AREA_WB_6ATTRS,Seq!H$1,FALSE),".")</f>
        <v>76.241219512195144</v>
      </c>
      <c r="JD114">
        <f>IFERROR(VLOOKUP(CONCATENATE($G114, ".SP.DYN.LE00.IN"),AREA_WB_6ATTRS,Seq!I$1,FALSE),".")</f>
        <v>76.081707317073182</v>
      </c>
      <c r="JE114">
        <f>IFERROR(VLOOKUP(CONCATENATE($G114, ".SP.DYN.LE00.IN"),AREA_WB_6ATTRS,Seq!J$1,FALSE),".")</f>
        <v>76.220487804878061</v>
      </c>
      <c r="JF114">
        <f>IFERROR(VLOOKUP(CONCATENATE($G114, ".SP.DYN.LE00.IN"),AREA_WB_6ATTRS,Seq!K$1,FALSE),".")</f>
        <v>76.500487804878048</v>
      </c>
      <c r="JG114">
        <f>IFERROR(VLOOKUP(CONCATENATE($G114, ".SP.DYN.LE00.IN"),AREA_WB_6ATTRS,Seq!L$1,FALSE),".")</f>
        <v>76.53731707317074</v>
      </c>
      <c r="JH114">
        <f>IFERROR(VLOOKUP(CONCATENATE($G114, ".SP.DYN.LE00.IN"),AREA_WB_6ATTRS,Seq!M$1,FALSE),".")</f>
        <v>76.980731707317076</v>
      </c>
      <c r="JI114">
        <f>IFERROR(VLOOKUP(CONCATENATE($G114, ".SP.DYN.LE00.IN"),AREA_WB_6ATTRS,Seq!N$1,FALSE),".")</f>
        <v>77.184390243902456</v>
      </c>
      <c r="JJ114">
        <f>IFERROR(VLOOKUP(CONCATENATE($G114, ".SP.DYN.LE00.IN"),AREA_WB_6ATTRS,Seq!O$1,FALSE),".")</f>
        <v>77.151707317073175</v>
      </c>
      <c r="JK114">
        <f>IFERROR(VLOOKUP(CONCATENATE($G114, ".SP.DYN.LE00.IN"),AREA_WB_6ATTRS,Seq!P$1,FALSE),".")</f>
        <v>77.689756097560988</v>
      </c>
      <c r="JL114">
        <f>IFERROR(VLOOKUP(CONCATENATE($G114, ".SP.DYN.LE00.IN"),AREA_WB_6ATTRS,Seq!Q$1,FALSE),".")</f>
        <v>77.736585365853671</v>
      </c>
      <c r="JM114">
        <f>IFERROR(VLOOKUP(CONCATENATE($G114, ".SP.DYN.LE00.IN"),AREA_WB_6ATTRS,Seq!R$1,FALSE),".")</f>
        <v>78.150487804878068</v>
      </c>
      <c r="JN114">
        <f>IFERROR(VLOOKUP(CONCATENATE($G114, ".SP.DYN.LE00.IN"),AREA_WB_6ATTRS,Seq!S$1,FALSE),".")</f>
        <v>78.142682926829266</v>
      </c>
      <c r="JO114">
        <f>IFERROR(VLOOKUP(CONCATENATE($G114, ".SP.DYN.LE00.IN"),AREA_WB_6ATTRS,Seq!T$1,FALSE),".")</f>
        <v>78.329268292682926</v>
      </c>
      <c r="JP114">
        <f>IFERROR(VLOOKUP(CONCATENATE($G114, ".SP.DYN.LE00.IN"),AREA_WB_6ATTRS,Seq!U$1,FALSE),".")</f>
        <v>78.282926829268291</v>
      </c>
      <c r="JQ114">
        <f>IFERROR(VLOOKUP(CONCATENATE($G114, ".SP.DYN.LE00.IN"),AREA_WB_6ATTRS,Seq!V$1,FALSE),".")</f>
        <v>78.634146341463421</v>
      </c>
      <c r="JR114">
        <f>IFERROR(VLOOKUP(CONCATENATE($G114, ".SP.DYN.LE00.IN"),AREA_WB_6ATTRS,Seq!W$1,FALSE),".")</f>
        <v>78.785365853658533</v>
      </c>
      <c r="JS114">
        <f>IFERROR(VLOOKUP(CONCATENATE($G114, ".SP.DYN.LE00.IN"),AREA_WB_6ATTRS,Seq!X$1,FALSE),".")</f>
        <v>78.987804878048792</v>
      </c>
      <c r="JT114">
        <f>IFERROR(VLOOKUP(CONCATENATE($G114, ".SP.DYN.LE00.IN"),AREA_WB_6ATTRS,Seq!Y$1,FALSE),".")</f>
        <v>79.390243902439025</v>
      </c>
      <c r="JU114">
        <f>IFERROR(VLOOKUP(CONCATENATE($G114, ".SP.DYN.LE00.IN"),AREA_WB_6ATTRS,Seq!Z$1,FALSE),".")</f>
        <v>79.841463414634163</v>
      </c>
      <c r="JV114">
        <f>IFERROR(VLOOKUP(CONCATENATE($G114, ".SP.DYN.LE00.IN"),AREA_WB_6ATTRS,Seq!AA$1,FALSE),".")</f>
        <v>80.041463414634151</v>
      </c>
      <c r="JW114">
        <f>IFERROR(VLOOKUP(CONCATENATE($G114, ".SP.DYN.LE00.IN"),AREA_WB_6ATTRS,Seq!AB$1,FALSE),".")</f>
        <v>80.34390243902439</v>
      </c>
      <c r="JX114">
        <f>IFERROR(VLOOKUP(CONCATENATE($G114, ".SP.DYN.LE00.IN"),AREA_WB_6ATTRS,Seq!AC$1,FALSE),".")</f>
        <v>80.395121951219522</v>
      </c>
      <c r="JY114">
        <f>IFERROR(VLOOKUP(CONCATENATE($G114, ".SP.DYN.LE00.IN"),AREA_WB_6ATTRS,Seq!AD$1,FALSE),".")</f>
        <v>80.592682926829283</v>
      </c>
      <c r="JZ114">
        <f>IFERROR(VLOOKUP(CONCATENATE($G114, ".SP.DYN.LE00.IN"),AREA_WB_6ATTRS,Seq!AE$1,FALSE),".")</f>
        <v>80.795121951219514</v>
      </c>
      <c r="KA114">
        <f>IFERROR(VLOOKUP(CONCATENATE($G114, ".SP.DYN.LE00.IN"),AREA_WB_6ATTRS,Seq!AF$1,FALSE),".")</f>
        <v>80.997560975609773</v>
      </c>
      <c r="KB114" t="str">
        <f>IFERROR(VLOOKUP(CONCATENATE($G114, ".SP.DYN.LE00.IN"),AREA_WB_6ATTRS,Seq!AG$1,FALSE),".")</f>
        <v>.</v>
      </c>
      <c r="KK114">
        <f t="shared" si="66"/>
        <v>11815</v>
      </c>
      <c r="KL114">
        <f t="shared" si="64"/>
        <v>5440</v>
      </c>
      <c r="KM114">
        <f t="shared" si="67"/>
        <v>56156512.667402983</v>
      </c>
      <c r="KN114">
        <f t="shared" si="68"/>
        <v>-32763198.797209397</v>
      </c>
      <c r="KO114">
        <f t="shared" si="65"/>
        <v>0.25399999237060544</v>
      </c>
      <c r="KP114">
        <f>work!HA114</f>
        <v>90</v>
      </c>
      <c r="KQ114">
        <f>work!HB114</f>
        <v>644</v>
      </c>
      <c r="KR114">
        <f>work!HC114</f>
        <v>694</v>
      </c>
      <c r="KS114">
        <f>IF(ISNUMBER(work!HI114-work!HA114),work!HI114-work!HA114,".")</f>
        <v>31</v>
      </c>
      <c r="KT114">
        <f>IF(ISNUMBER(work!HJ114-work!HB114),work!HJ114-work!HB114,".")</f>
        <v>606</v>
      </c>
      <c r="KU114">
        <f>IF(ISNUMBER(work!HK114-work!HC114),work!HK114-work!HC114,".")</f>
        <v>211</v>
      </c>
      <c r="KW114">
        <f>IFERROR(work!HR114/work!HV114,".")</f>
        <v>1.7844047910046444E-4</v>
      </c>
      <c r="KX114">
        <f>IFERROR(work!HS114/work!HW114,".")</f>
        <v>4.4536131085700812E-4</v>
      </c>
      <c r="KY114">
        <f>IFERROR(work!HT114/work!HX114,".")</f>
        <v>8.2275662435983077E-4</v>
      </c>
      <c r="KZ114">
        <f>IFERROR(work!HU114/work!HY114,".")</f>
        <v>1.4257984787653575E-3</v>
      </c>
    </row>
    <row r="115" spans="1:312">
      <c r="A115" s="24">
        <f t="shared" si="44"/>
        <v>115</v>
      </c>
      <c r="B115" s="24" t="str">
        <f t="shared" si="69"/>
        <v>InEM90</v>
      </c>
      <c r="C115" s="24" t="str">
        <f t="shared" si="70"/>
        <v>InOECD90</v>
      </c>
      <c r="D115" s="24" t="str">
        <f t="shared" si="71"/>
        <v>In67</v>
      </c>
      <c r="E115" s="25" t="s">
        <v>2531</v>
      </c>
      <c r="F115" s="26" t="str">
        <f t="shared" si="48"/>
        <v>Poland</v>
      </c>
      <c r="G115" s="166" t="s">
        <v>1606</v>
      </c>
      <c r="H115" s="166" t="s">
        <v>5007</v>
      </c>
      <c r="I115" s="166" t="s">
        <v>5007</v>
      </c>
      <c r="J115" s="180" t="s">
        <v>5007</v>
      </c>
      <c r="K115" s="180" t="s">
        <v>5007</v>
      </c>
      <c r="L115" s="27">
        <f>IFERROR(VLOOKUP($F115,Area_FDI_84_96,Seq!B$1,FALSE),0)</f>
        <v>0</v>
      </c>
      <c r="M115" s="27">
        <f>IFERROR(VLOOKUP($F115,Area_FDI_84_96,Seq!C$1,FALSE),0)</f>
        <v>0</v>
      </c>
      <c r="N115" s="27">
        <f>IFERROR(VLOOKUP($F115,Area_FDI_84_96,Seq!D$1,FALSE),0)</f>
        <v>0</v>
      </c>
      <c r="O115" s="27">
        <f>IFERROR(VLOOKUP($F115,Area_FDI_84_96,Seq!E$1,FALSE),0)</f>
        <v>2130</v>
      </c>
      <c r="P115" s="27">
        <f>IFERROR(VLOOKUP($F115,Area_FDI_84_96,Seq!F$1,FALSE),0)</f>
        <v>50</v>
      </c>
      <c r="Q115" s="27">
        <f>IFERROR(VLOOKUP($F115,Area_FDI_84_96,Seq!G$1,FALSE),0)</f>
        <v>0</v>
      </c>
      <c r="R115" s="27">
        <f>IFERROR(VLOOKUP($F115,Area_FDI_84_96,Seq!H$1,FALSE),0)</f>
        <v>0</v>
      </c>
      <c r="S115" s="27">
        <f>IFERROR(VLOOKUP($F115,Area_FDI_84_96,Seq!I$1,FALSE),0)</f>
        <v>0</v>
      </c>
      <c r="T115" s="27">
        <f>IFERROR(VALUE(VLOOKUP($E115,Area_FDI_92_95,Seq!B$1,FALSE)),0)</f>
        <v>0</v>
      </c>
      <c r="U115" s="27">
        <f>IFERROR(VALUE(VLOOKUP($E115,Area_FDI_92_95,Seq!C$1,FALSE)),0)</f>
        <v>101</v>
      </c>
      <c r="V115" s="27">
        <f>IFERROR(VALUE(VLOOKUP($E115,Area_FDI_92_95,Seq!D$1,FALSE)),0)</f>
        <v>186</v>
      </c>
      <c r="W115" s="27">
        <f>IFERROR(VALUE(VLOOKUP($E115,Area_FDI_92_95,Seq!E$1,FALSE)),0)</f>
        <v>157</v>
      </c>
      <c r="X115" s="27">
        <f>IFERROR(VALUE(VLOOKUP($E115,Area_FDI_96_99,Seq!B$1,FALSE)),0)</f>
        <v>338</v>
      </c>
      <c r="Y115" s="27">
        <f>IFERROR(VALUE(VLOOKUP($E115,Area_FDI_96_99,Seq!C$1,FALSE)),0)</f>
        <v>94</v>
      </c>
      <c r="Z115" s="27">
        <f>IFERROR(VALUE(VLOOKUP($E115,Area_FDI_96_99,Seq!D$1,FALSE)),0)</f>
        <v>94</v>
      </c>
      <c r="AA115" s="27">
        <f>IFERROR(VALUE(VLOOKUP($E115,Area_FDI_96_99,Seq!E$1,FALSE)),0)</f>
        <v>354</v>
      </c>
      <c r="AB115" s="27">
        <f t="shared" si="72"/>
        <v>464</v>
      </c>
      <c r="AC115" s="27">
        <f t="shared" si="73"/>
        <v>367</v>
      </c>
      <c r="AD115" s="27">
        <f t="shared" si="74"/>
        <v>367</v>
      </c>
      <c r="AE115" s="27">
        <f t="shared" si="75"/>
        <v>364</v>
      </c>
      <c r="AF115" s="27">
        <f t="shared" si="76"/>
        <v>318</v>
      </c>
      <c r="AG115" s="27">
        <f t="shared" si="77"/>
        <v>749</v>
      </c>
      <c r="AH115" s="27">
        <f t="shared" si="78"/>
        <v>825</v>
      </c>
      <c r="AI115" s="27">
        <f t="shared" si="79"/>
        <v>920</v>
      </c>
      <c r="AJ115" s="27">
        <f t="shared" si="80"/>
        <v>1109</v>
      </c>
      <c r="AK115" s="27">
        <f t="shared" si="81"/>
        <v>1084</v>
      </c>
      <c r="AL115" s="27">
        <f t="shared" si="82"/>
        <v>1243</v>
      </c>
      <c r="AM115" s="27"/>
      <c r="AN115" s="27"/>
      <c r="AO115" s="27"/>
      <c r="AP115" s="27"/>
      <c r="AQ115" s="27"/>
      <c r="AR115" s="27"/>
      <c r="AS115" s="27"/>
      <c r="AT115" s="27" t="str">
        <f>IFERROR(work!D115+work!AP115,".")</f>
        <v>.</v>
      </c>
      <c r="AU115" s="27" t="str">
        <f>IFERROR(work!E115+work!AQ115,".")</f>
        <v>.</v>
      </c>
      <c r="AV115" s="27" t="str">
        <f>IFERROR(work!F115+work!AR115,".")</f>
        <v>.</v>
      </c>
      <c r="AW115" s="27" t="str">
        <f>IFERROR(work!G115+work!AS115,".")</f>
        <v>.</v>
      </c>
      <c r="AX115" s="27" t="str">
        <f>IFERROR(work!H115+work!AT115,".")</f>
        <v>.</v>
      </c>
      <c r="AY115" s="27" t="str">
        <f>IFERROR(work!I115+work!AU115,".")</f>
        <v>.</v>
      </c>
      <c r="AZ115" s="27" t="str">
        <f>IFERROR(work!J115+work!AV115,".")</f>
        <v>.</v>
      </c>
      <c r="BA115" s="27" t="str">
        <f>IFERROR(work!K115+work!AW115,".")</f>
        <v>.</v>
      </c>
      <c r="BB115" s="27" t="str">
        <f>IFERROR(work!L115+work!AX115,".")</f>
        <v>.</v>
      </c>
      <c r="BC115" s="27" t="str">
        <f>IFERROR(work!M115+work!AY115,".")</f>
        <v>.</v>
      </c>
      <c r="BD115" s="27">
        <f>IFERROR(work!N115+work!AZ115,".")</f>
        <v>56276892.014456421</v>
      </c>
      <c r="BE115" s="27">
        <f>IFERROR(work!O115+work!BA115,".")</f>
        <v>59538165.248436183</v>
      </c>
      <c r="BF115" s="27">
        <f>IFERROR(work!P115+work!BB115,".")</f>
        <v>66708634.239193544</v>
      </c>
      <c r="BG115" s="27">
        <f>IFERROR(work!Q115+work!BC115,".")</f>
        <v>74891930.52304858</v>
      </c>
      <c r="BH115" s="27">
        <f>IFERROR(work!R115+work!BD115,".")</f>
        <v>83790467.59796232</v>
      </c>
      <c r="BI115" s="27">
        <f>IFERROR(work!S115+work!BE115,".")</f>
        <v>92437851.67010133</v>
      </c>
      <c r="BJ115" s="27">
        <f>IFERROR(work!T115+work!BF115,".")</f>
        <v>101186705.20788328</v>
      </c>
      <c r="BK115" s="27">
        <f>IFERROR(work!U115+work!BG115,".")</f>
        <v>110287584.58833878</v>
      </c>
      <c r="BL115" s="27">
        <f>IFERROR(work!V115+work!BH115,".")</f>
        <v>118468079.6482977</v>
      </c>
      <c r="BM115" s="27">
        <f>IFERROR(work!W115+work!BI115,".")</f>
        <v>126988237.33343729</v>
      </c>
      <c r="BN115" s="27">
        <f>IFERROR(work!X115+work!BJ115,".")</f>
        <v>136975105.26230109</v>
      </c>
      <c r="BO115" s="27">
        <f>IFERROR(work!Y115+work!BK115,".")</f>
        <v>147128886.59701687</v>
      </c>
      <c r="BP115" s="27">
        <f>IFERROR(work!Z115+work!BL115,".")</f>
        <v>159190433.50445631</v>
      </c>
      <c r="BQ115" s="27">
        <f>IFERROR(work!AA115+work!BM115,".")</f>
        <v>174031061.71804708</v>
      </c>
      <c r="BR115" s="27">
        <f>IFERROR(work!AB115+work!BN115,".")</f>
        <v>190739695.87828371</v>
      </c>
      <c r="BS115" s="27">
        <f>IFERROR(work!AC115+work!BO115,".")</f>
        <v>210815045.86572725</v>
      </c>
      <c r="BT115" s="27">
        <f>IFERROR(work!AD115+work!BP115,".")</f>
        <v>236298170.11442819</v>
      </c>
      <c r="BU115" s="27">
        <f>IFERROR(work!AE115+work!BQ115,".")</f>
        <v>268282223.64273778</v>
      </c>
      <c r="BV115" s="27">
        <f>IFERROR(work!AF115+work!BR115,".")</f>
        <v>293025649.55960721</v>
      </c>
      <c r="BW115" s="27">
        <f>IFERROR(work!AG115+work!BS115,".")</f>
        <v>318183744.15963763</v>
      </c>
      <c r="BX115" s="27">
        <f>IFERROR(work!AH115+work!BT115,".")</f>
        <v>349703907.06848699</v>
      </c>
      <c r="BY115" s="27">
        <f>IFERROR(work!AI115+work!BU115,".")</f>
        <v>380334512.11950618</v>
      </c>
      <c r="BZ115" s="27"/>
      <c r="CA115" s="27"/>
      <c r="CB115" s="27"/>
      <c r="CC115" s="27"/>
      <c r="CD115" s="27"/>
      <c r="CE115" s="27"/>
      <c r="CF115" s="27" t="str">
        <f>IFERROR(work!AP115-work!D115,".")</f>
        <v>.</v>
      </c>
      <c r="CG115" s="27" t="str">
        <f>IFERROR(work!AQ115-work!E115,".")</f>
        <v>.</v>
      </c>
      <c r="CH115" s="27" t="str">
        <f>IFERROR(work!AR115-work!F115,".")</f>
        <v>.</v>
      </c>
      <c r="CI115" s="27" t="str">
        <f>IFERROR(work!AS115-work!G115,".")</f>
        <v>.</v>
      </c>
      <c r="CJ115" s="27" t="str">
        <f>IFERROR(work!AT115-work!H115,".")</f>
        <v>.</v>
      </c>
      <c r="CK115" s="27" t="str">
        <f>IFERROR(work!AU115-work!I115,".")</f>
        <v>.</v>
      </c>
      <c r="CL115" s="27" t="str">
        <f>IFERROR(work!AV115-work!J115,".")</f>
        <v>.</v>
      </c>
      <c r="CM115" s="27" t="str">
        <f>IFERROR(work!AW115-work!K115,".")</f>
        <v>.</v>
      </c>
      <c r="CN115" s="27" t="str">
        <f>IFERROR(work!AX115-work!L115,".")</f>
        <v>.</v>
      </c>
      <c r="CO115" s="27" t="str">
        <f>IFERROR(work!AY115-work!M115,".")</f>
        <v>.</v>
      </c>
      <c r="CP115" s="27">
        <f>IFERROR(work!AZ115-work!N115,".")</f>
        <v>-32642819.450155962</v>
      </c>
      <c r="CQ115" s="27">
        <f>IFERROR(work!BA115-work!O115,".")</f>
        <v>-37562159.670920506</v>
      </c>
      <c r="CR115" s="27">
        <f>IFERROR(work!BB115-work!P115,".")</f>
        <v>-44179936.818711698</v>
      </c>
      <c r="CS115" s="27">
        <f>IFERROR(work!BC115-work!Q115,".")</f>
        <v>-51521040.482963569</v>
      </c>
      <c r="CT115" s="27">
        <f>IFERROR(work!BD115-work!R115,".")</f>
        <v>-59182602.609837264</v>
      </c>
      <c r="CU115" s="27">
        <f>IFERROR(work!BE115-work!S115,".")</f>
        <v>-66119283.190348372</v>
      </c>
      <c r="CV115" s="27">
        <f>IFERROR(work!BF115-work!T115,".")</f>
        <v>-73226143.13861154</v>
      </c>
      <c r="CW115" s="27">
        <f>IFERROR(work!BG115-work!U115,".")</f>
        <v>-80345658.654380068</v>
      </c>
      <c r="CX115" s="27">
        <f>IFERROR(work!BH115-work!V115,".")</f>
        <v>-87034556.567353338</v>
      </c>
      <c r="CY115" s="27">
        <f>IFERROR(work!BI115-work!W115,".")</f>
        <v>-94132599.234603196</v>
      </c>
      <c r="CZ115" s="27">
        <f>IFERROR(work!BJ115-work!X115,".")</f>
        <v>-102719881.57745478</v>
      </c>
      <c r="DA115" s="27">
        <f>IFERROR(work!BK115-work!Y115,".")</f>
        <v>-112460784.15043871</v>
      </c>
      <c r="DB115" s="27">
        <f>IFERROR(work!BL115-work!Z115,".")</f>
        <v>-124021897.28101769</v>
      </c>
      <c r="DC115" s="27">
        <f>IFERROR(work!BM115-work!AA115,".")</f>
        <v>-137502502.14597392</v>
      </c>
      <c r="DD115" s="27">
        <f>IFERROR(work!BN115-work!AB115,".")</f>
        <v>-152258757.93600485</v>
      </c>
      <c r="DE115" s="27">
        <f>IFERROR(work!BO115-work!AC115,".")</f>
        <v>-170942233.22957551</v>
      </c>
      <c r="DF115" s="27">
        <f>IFERROR(work!BP115-work!AD115,".")</f>
        <v>-193942283.42597643</v>
      </c>
      <c r="DG115" s="27">
        <f>IFERROR(work!BQ115-work!AE115,".")</f>
        <v>-223052374.30040577</v>
      </c>
      <c r="DH115" s="27">
        <f>IFERROR(work!BR115-work!AF115,".")</f>
        <v>-245477069.78607732</v>
      </c>
      <c r="DI115" s="27">
        <f>IFERROR(work!BS115-work!AG115,".")</f>
        <v>-269861225.36585099</v>
      </c>
      <c r="DJ115" s="27">
        <f>IFERROR(work!BT115-work!AH115,".")</f>
        <v>-299497739.28765243</v>
      </c>
      <c r="DK115" s="27">
        <f>IFERROR(work!BU115-work!AI115,".")</f>
        <v>-327944484.05504173</v>
      </c>
      <c r="DL115" s="27"/>
      <c r="DM115" s="27"/>
      <c r="DN115" s="27"/>
      <c r="DO115" s="27"/>
      <c r="DP115" s="27"/>
      <c r="DQ115" s="27"/>
      <c r="DR115" s="27"/>
      <c r="DS115" s="27">
        <f>IFERROR(work!DO115-work!CC115,".")</f>
        <v>0.125</v>
      </c>
      <c r="DT115" s="27">
        <f>IFERROR(work!DP115-work!CD115,".")</f>
        <v>0.124</v>
      </c>
      <c r="DU115" s="27">
        <f>IFERROR(work!DQ115-work!CE115,".")</f>
        <v>0.124</v>
      </c>
      <c r="DV115" s="27">
        <f>IFERROR(work!DR115-work!CF115,".")</f>
        <v>0.123</v>
      </c>
      <c r="DW115" s="27">
        <f>IFERROR(work!DS115-work!CG115,".")</f>
        <v>0.123</v>
      </c>
      <c r="DX115" s="27">
        <f>IFERROR(work!DT115-work!CH115,".")</f>
        <v>0.122</v>
      </c>
      <c r="DY115" s="27">
        <f>IFERROR(work!DU115-work!CI115,".")</f>
        <v>0.12100000000000001</v>
      </c>
      <c r="DZ115" s="27">
        <f>IFERROR(work!DV115-work!CJ115,".")</f>
        <v>0.12000000000000001</v>
      </c>
      <c r="EA115" s="27">
        <f>IFERROR(work!DW115-work!CK115,".")</f>
        <v>0.11900000000000001</v>
      </c>
      <c r="EB115" s="27">
        <f>IFERROR(work!DX115-work!CL115,".")</f>
        <v>0.11800000000000001</v>
      </c>
      <c r="EC115" s="27">
        <f>IFERROR(work!DY115-work!CM115,".")</f>
        <v>0.11600000000000001</v>
      </c>
      <c r="ED115" s="27">
        <f>IFERROR(work!DZ115-work!CN115,".")</f>
        <v>0.114</v>
      </c>
      <c r="EE115" s="27">
        <f>IFERROR(work!EA115-work!CO115,".")</f>
        <v>0.113</v>
      </c>
      <c r="EF115" s="27">
        <f>IFERROR(work!EB115-work!CP115,".")</f>
        <v>0.10799999809265136</v>
      </c>
      <c r="EG115" s="27">
        <f>IFERROR(work!EC115-work!CQ115,".")</f>
        <v>0.114</v>
      </c>
      <c r="EH115" s="27">
        <f>IFERROR(work!ED115-work!CR115,".")</f>
        <v>0.11500000190734863</v>
      </c>
      <c r="EI115" s="27">
        <f>IFERROR(work!EE115-work!CS115,".")</f>
        <v>0.11099999809265138</v>
      </c>
      <c r="EJ115" s="27">
        <f>IFERROR(work!EF115-work!CT115,".")</f>
        <v>0.11099999618530274</v>
      </c>
      <c r="EK115" s="27">
        <f>IFERROR(work!EG115-work!CU115,".")</f>
        <v>8.5000000000000006E-2</v>
      </c>
      <c r="EL115" s="27">
        <f>IFERROR(work!EH115-work!CV115,".")</f>
        <v>8.899999809265137E-2</v>
      </c>
      <c r="EM115" s="27">
        <f>IFERROR(work!EI115-work!CW115,".")</f>
        <v>8.7000001907348634E-2</v>
      </c>
      <c r="EN115" s="27">
        <f>IFERROR(work!EJ115-work!CX115,".")</f>
        <v>8.7999998092651355E-2</v>
      </c>
      <c r="EO115" s="27">
        <f>IFERROR(work!EK115-work!CY115,".")</f>
        <v>9.2999999999999999E-2</v>
      </c>
      <c r="EP115" s="27">
        <f>IFERROR(work!EL115-work!CZ115,".")</f>
        <v>0.11</v>
      </c>
      <c r="EQ115" s="27">
        <f>IFERROR(work!EM115-work!DA115,".")</f>
        <v>0.12100000000000001</v>
      </c>
      <c r="ER115" s="27">
        <f>IFERROR(work!EN115-work!DB115,".")</f>
        <v>0.13699999618530273</v>
      </c>
      <c r="ES115" s="27">
        <f>IFERROR(work!EO115-work!DC115,".")</f>
        <v>0.14799999618530274</v>
      </c>
      <c r="ET115" s="27">
        <f>IFERROR(work!EP115-work!DD115,".")</f>
        <v>0.155</v>
      </c>
      <c r="EU115" s="27">
        <f>IFERROR(work!EQ115-work!DE115,".")</f>
        <v>0.16300000381469726</v>
      </c>
      <c r="EV115" s="27">
        <f>IFERROR(work!ER115-work!DF115,".")</f>
        <v>0.17699999999999999</v>
      </c>
      <c r="EW115" s="27">
        <f>IFERROR(work!ES115-work!DG115,".")</f>
        <v>0.19099999237060544</v>
      </c>
      <c r="EX115" s="27">
        <f>IFERROR(work!ET115-work!DH115,".")</f>
        <v>0.18699999237060544</v>
      </c>
      <c r="EY115" s="27"/>
      <c r="EZ115" s="27"/>
      <c r="FA115" s="27"/>
      <c r="FB115" s="27"/>
      <c r="FC115" s="27"/>
      <c r="FD115" s="27"/>
      <c r="FE115" s="27">
        <f>IF(ISNUMBER(work!GZ115/work!HD115),work!GZ115/work!HD115,".")</f>
        <v>2.3933616225992593E-5</v>
      </c>
      <c r="FF115" s="27">
        <f>IF(ISNUMBER(work!HA115/work!HE115),work!HA115/work!HE115,".")</f>
        <v>3.5869309732558813E-5</v>
      </c>
      <c r="FG115" s="27">
        <f>IF(ISNUMBER(work!HB115/work!HF115),work!HB115/work!HF115,".")</f>
        <v>8.2882882882882891E-6</v>
      </c>
      <c r="FH115" s="27">
        <f>IF(ISNUMBER(work!HC115/work!HG115),work!HC115/work!HG115,".")</f>
        <v>5.1784154920748441E-5</v>
      </c>
      <c r="FI115" s="27">
        <f>IF(ISNUMBER((work!HA115+work!HB115)/(work!HE115+work!HF115)),(work!HA115+work!HB115)/(work!HE115+work!HF115),".")</f>
        <v>2.1554801610260572E-5</v>
      </c>
      <c r="FJ115" s="27">
        <f>IF(ISNUMBER(work!HH115/work!HL115),work!HH115/work!HL115,".")</f>
        <v>2.524822695035461E-5</v>
      </c>
      <c r="FK115" s="27">
        <f>IF(ISNUMBER(work!HI115/work!HM115),work!HI115/work!HM115,".")</f>
        <v>1.1726042614907502E-5</v>
      </c>
      <c r="FL115" s="27">
        <f>IF(ISNUMBER(work!HJ115/work!HN115),work!HJ115/work!HN115,".")</f>
        <v>1.8032786885245903E-5</v>
      </c>
      <c r="FM115" s="27">
        <f>IF(ISNUMBER(work!HK115/work!HO115),work!HK115/work!HO115,".")</f>
        <v>1.0551585019670126E-4</v>
      </c>
      <c r="FN115" s="27">
        <f>IF(ISNUMBER((work!HI115+work!HJ115)/(work!HM115+work!HN115)),(work!HI115+work!HJ115)/(work!HM115+work!HN115),".")</f>
        <v>1.5235870896521524E-5</v>
      </c>
      <c r="FO115" s="27" t="s">
        <v>5007</v>
      </c>
      <c r="FP115" s="27" t="s">
        <v>5007</v>
      </c>
      <c r="FQ115" s="27" t="s">
        <v>5007</v>
      </c>
      <c r="FR115" s="27" t="s">
        <v>5007</v>
      </c>
      <c r="FS115" s="27" t="s">
        <v>5007</v>
      </c>
      <c r="FT115" s="27">
        <f>work!GM115</f>
        <v>2.1642588116251615E-6</v>
      </c>
      <c r="FU115" s="27">
        <f>work!GN115</f>
        <v>2.020000629610586E-6</v>
      </c>
      <c r="FV115" s="27" t="str">
        <f>work!GO115</f>
        <v>.</v>
      </c>
      <c r="FW115" s="27" t="s">
        <v>5007</v>
      </c>
      <c r="FX115" s="27"/>
      <c r="FY115" s="27">
        <f t="shared" si="83"/>
        <v>6944.9160000000002</v>
      </c>
      <c r="FZ115">
        <f t="shared" si="62"/>
        <v>464</v>
      </c>
      <c r="GA115">
        <f>work!HC115</f>
        <v>95</v>
      </c>
      <c r="GB115">
        <f>IF(ISNUMBER(work!HA115+work!HB115),work!HA115+work!HB115,".")</f>
        <v>461</v>
      </c>
      <c r="GC115">
        <f>IF(ISNUMBER(work!HK115-work!HC115),work!HK115-work!HC115,".")</f>
        <v>194</v>
      </c>
      <c r="GD115">
        <f>IF(ISNUMBER(work!HI115+work!HJ115-work!HA115-work!HB115),(work!HI115+work!HJ115-work!HA115-work!HB115),".")</f>
        <v>-127</v>
      </c>
      <c r="GH115">
        <f>work!GQ115</f>
        <v>77</v>
      </c>
      <c r="GI115">
        <f>work!GR115</f>
        <v>77</v>
      </c>
      <c r="GJ115">
        <f>work!GZ115</f>
        <v>555.78643599999998</v>
      </c>
      <c r="GK115">
        <f>work!HH115</f>
        <v>623</v>
      </c>
      <c r="GL115">
        <f t="shared" si="84"/>
        <v>784.61372997416845</v>
      </c>
      <c r="GM115">
        <f>IFERROR(VLOOKUP($F115,AREA_EM_ALLYEAR,Seq!B$1,FALSE),".")</f>
        <v>107</v>
      </c>
      <c r="GN115">
        <f>IFERROR(VLOOKUP($F115,AREA_EM_ALLYEAR,Seq!C$1,FALSE),".")</f>
        <v>116</v>
      </c>
      <c r="GO115">
        <f>IFERROR(VLOOKUP($F115,AREA_EM_ALLYEAR,Seq!D$1,FALSE),".")</f>
        <v>133</v>
      </c>
      <c r="GP115">
        <f>IFERROR(VLOOKUP($F115,AREA_EM_ALLYEAR,Seq!E$1,FALSE),".")</f>
        <v>142</v>
      </c>
      <c r="GQ115">
        <f>IFERROR(VLOOKUP($F115,AREA_EM_ALLYEAR,Seq!F$1,FALSE),".")</f>
        <v>429</v>
      </c>
      <c r="GR115">
        <f>IFERROR(VLOOKUP($F115,AREA_EM_ALLYEAR,Seq!G$1,FALSE),".")</f>
        <v>407</v>
      </c>
      <c r="GS115">
        <f>IFERROR(VLOOKUP($F115,AREA_EM_ALLYEAR,Seq!H$1,FALSE),".")</f>
        <v>379</v>
      </c>
      <c r="GT115">
        <f>IFERROR(VLOOKUP($F115,AREA_EM_ALLYEAR,Seq!I$1,FALSE),".")</f>
        <v>459</v>
      </c>
      <c r="GU115">
        <f>IFERROR(VLOOKUP($F115,AREA_EM_ALLYEAR,Seq!J$1,FALSE),".")</f>
        <v>440</v>
      </c>
      <c r="GV115">
        <f>IFERROR(VLOOKUP($F115,AREA_EM_ALLYEAR,Seq!K$1,FALSE),".")</f>
        <v>457</v>
      </c>
      <c r="GW115">
        <f>IFERROR(VLOOKUP($F115,AREA_EM_ALLYEAR,Seq!L$1,FALSE),".")</f>
        <v>647</v>
      </c>
      <c r="GX115">
        <f>IFERROR(VLOOKUP($F115,AREA_EM_ALLYEAR,Seq!M$1,FALSE),".")</f>
        <v>422</v>
      </c>
      <c r="GY115">
        <f>IFERROR(VLOOKUP($F115,AREA_EM_ALLYEAR,Seq!N$1,FALSE),".")</f>
        <v>696</v>
      </c>
      <c r="GZ115">
        <f>IFERROR(VLOOKUP($F115,AREA_EM_ALLYEAR,Seq!O$1,FALSE),".")</f>
        <v>1235</v>
      </c>
      <c r="HA115">
        <f t="shared" si="63"/>
        <v>1235</v>
      </c>
      <c r="HK115" s="139">
        <f>IFERROR(VLOOKUP(CONCATENATE($G115, ".SP.DYN.LE00.IN"),AREA_WB_6ATTRS,Seq!B$1,FALSE)-VLOOKUP("CHN.SP.DYN.LE00.IN",AREA_WB_6ATTRS,Seq!B$1,FALSE),".")</f>
        <v>3.1037560975609608</v>
      </c>
      <c r="HL115" s="139">
        <f>IFERROR(VLOOKUP(CONCATENATE($G115, ".SP.DYN.LE00.IN"),AREA_WB_6ATTRS,Seq!C$1,FALSE)-VLOOKUP("CHN.SP.DYN.LE00.IN",AREA_WB_6ATTRS,Seq!C$1,FALSE),".")</f>
        <v>3.7882926829268229</v>
      </c>
      <c r="HM115" s="139">
        <f>IFERROR(VLOOKUP(CONCATENATE($G115, ".SP.DYN.LE00.IN"),AREA_WB_6ATTRS,Seq!D$1,FALSE)-VLOOKUP("CHN.SP.DYN.LE00.IN",AREA_WB_6ATTRS,Seq!D$1,FALSE),".")</f>
        <v>3.5675365853658576</v>
      </c>
      <c r="HN115" s="139">
        <f>IFERROR(VLOOKUP(CONCATENATE($G115, ".SP.DYN.LE00.IN"),AREA_WB_6ATTRS,Seq!E$1,FALSE)-VLOOKUP("CHN.SP.DYN.LE00.IN",AREA_WB_6ATTRS,Seq!E$1,FALSE),".")</f>
        <v>3.2001463414634088</v>
      </c>
      <c r="HO115" s="139">
        <f>IFERROR(VLOOKUP(CONCATENATE($G115, ".SP.DYN.LE00.IN"),AREA_WB_6ATTRS,Seq!F$1,FALSE)-VLOOKUP("CHN.SP.DYN.LE00.IN",AREA_WB_6ATTRS,Seq!F$1,FALSE),".")</f>
        <v>2.7407317073170674</v>
      </c>
      <c r="HP115" s="139">
        <f>IFERROR(VLOOKUP(CONCATENATE($G115, ".SP.DYN.LE00.IN"),AREA_WB_6ATTRS,Seq!G$1,FALSE)-VLOOKUP("CHN.SP.DYN.LE00.IN",AREA_WB_6ATTRS,Seq!G$1,FALSE),".")</f>
        <v>2.235634146341468</v>
      </c>
      <c r="HQ115" s="139">
        <f>IFERROR(VLOOKUP(CONCATENATE($G115, ".SP.DYN.LE00.IN"),AREA_WB_6ATTRS,Seq!H$1,FALSE)-VLOOKUP("CHN.SP.DYN.LE00.IN",AREA_WB_6ATTRS,Seq!H$1,FALSE),".")</f>
        <v>2.2892926829268276</v>
      </c>
      <c r="HR115" s="139">
        <f>IFERROR(VLOOKUP(CONCATENATE($G115, ".SP.DYN.LE00.IN"),AREA_WB_6ATTRS,Seq!I$1,FALSE)-VLOOKUP("CHN.SP.DYN.LE00.IN",AREA_WB_6ATTRS,Seq!I$1,FALSE),".")</f>
        <v>2.1002439024390185</v>
      </c>
      <c r="HS115" s="139">
        <f>IFERROR(VLOOKUP(CONCATENATE($G115, ".SP.DYN.LE00.IN"),AREA_WB_6ATTRS,Seq!J$1,FALSE)-VLOOKUP("CHN.SP.DYN.LE00.IN",AREA_WB_6ATTRS,Seq!J$1,FALSE),".")</f>
        <v>2.3045853658536544</v>
      </c>
      <c r="HT115" s="139">
        <f>IFERROR(VLOOKUP(CONCATENATE($G115, ".SP.DYN.LE00.IN"),AREA_WB_6ATTRS,Seq!K$1,FALSE)-VLOOKUP("CHN.SP.DYN.LE00.IN",AREA_WB_6ATTRS,Seq!K$1,FALSE),".")</f>
        <v>1.7969756097560889</v>
      </c>
      <c r="HU115" s="139">
        <f>IFERROR(VLOOKUP(CONCATENATE($G115, ".SP.DYN.LE00.IN"),AREA_WB_6ATTRS,Seq!L$1,FALSE)-VLOOKUP("CHN.SP.DYN.LE00.IN",AREA_WB_6ATTRS,Seq!L$1,FALSE),".")</f>
        <v>1.430512195121949</v>
      </c>
      <c r="HV115" s="139">
        <f>IFERROR(VLOOKUP(CONCATENATE($G115, ".SP.DYN.LE00.IN"),AREA_WB_6ATTRS,Seq!M$1,FALSE)-VLOOKUP("CHN.SP.DYN.LE00.IN",AREA_WB_6ATTRS,Seq!M$1,FALSE),".")</f>
        <v>0.92378048780487632</v>
      </c>
      <c r="HW115" s="139">
        <f>IFERROR(VLOOKUP(CONCATENATE($G115, ".SP.DYN.LE00.IN"),AREA_WB_6ATTRS,Seq!N$1,FALSE)-VLOOKUP("CHN.SP.DYN.LE00.IN",AREA_WB_6ATTRS,Seq!N$1,FALSE),".")</f>
        <v>1.2284146341463611</v>
      </c>
      <c r="HX115" s="139">
        <f>IFERROR(VLOOKUP(CONCATENATE($G115, ".SP.DYN.LE00.IN"),AREA_WB_6ATTRS,Seq!O$1,FALSE)-VLOOKUP("CHN.SP.DYN.LE00.IN",AREA_WB_6ATTRS,Seq!O$1,FALSE),".")</f>
        <v>1.5404878048780546</v>
      </c>
      <c r="HY115" s="139">
        <f>IFERROR(VLOOKUP(CONCATENATE($G115, ".SP.DYN.LE00.IN"),AREA_WB_6ATTRS,Seq!P$1,FALSE)-VLOOKUP("CHN.SP.DYN.LE00.IN",AREA_WB_6ATTRS,Seq!P$1,FALSE),".")</f>
        <v>1.4521951219512204</v>
      </c>
      <c r="HZ115" s="139">
        <f>IFERROR(VLOOKUP(CONCATENATE($G115, ".SP.DYN.LE00.IN"),AREA_WB_6ATTRS,Seq!Q$1,FALSE)-VLOOKUP("CHN.SP.DYN.LE00.IN",AREA_WB_6ATTRS,Seq!Q$1,FALSE),".")</f>
        <v>1.4679512195121873</v>
      </c>
      <c r="IA115" s="139">
        <f>IFERROR(VLOOKUP(CONCATENATE($G115, ".SP.DYN.LE00.IN"),AREA_WB_6ATTRS,Seq!R$1,FALSE)-VLOOKUP("CHN.SP.DYN.LE00.IN",AREA_WB_6ATTRS,Seq!R$1,FALSE),".")</f>
        <v>1.6473170731707256</v>
      </c>
      <c r="IB115" s="139">
        <f>IFERROR(VLOOKUP(CONCATENATE($G115, ".SP.DYN.LE00.IN"),AREA_WB_6ATTRS,Seq!S$1,FALSE)-VLOOKUP("CHN.SP.DYN.LE00.IN",AREA_WB_6ATTRS,Seq!S$1,FALSE),".")</f>
        <v>1.8800243902439036</v>
      </c>
      <c r="IC115" s="139">
        <f>IFERROR(VLOOKUP(CONCATENATE($G115, ".SP.DYN.LE00.IN"),AREA_WB_6ATTRS,Seq!T$1,FALSE)-VLOOKUP("CHN.SP.DYN.LE00.IN",AREA_WB_6ATTRS,Seq!T$1,FALSE),".")</f>
        <v>2.0704634146341476</v>
      </c>
      <c r="ID115" s="139">
        <f>IFERROR(VLOOKUP(CONCATENATE($G115, ".SP.DYN.LE00.IN"),AREA_WB_6ATTRS,Seq!U$1,FALSE)-VLOOKUP("CHN.SP.DYN.LE00.IN",AREA_WB_6ATTRS,Seq!U$1,FALSE),".")</f>
        <v>1.9605121951219502</v>
      </c>
      <c r="IE115" s="139">
        <f>IFERROR(VLOOKUP(CONCATENATE($G115, ".SP.DYN.LE00.IN"),AREA_WB_6ATTRS,Seq!V$1,FALSE)-VLOOKUP("CHN.SP.DYN.LE00.IN",AREA_WB_6ATTRS,Seq!V$1,FALSE),".")</f>
        <v>2.5070731707317009</v>
      </c>
      <c r="IF115" s="139">
        <f>IFERROR(VLOOKUP(CONCATENATE($G115, ".SP.DYN.LE00.IN"),AREA_WB_6ATTRS,Seq!W$1,FALSE)-VLOOKUP("CHN.SP.DYN.LE00.IN",AREA_WB_6ATTRS,Seq!W$1,FALSE),".")</f>
        <v>2.7944634146341372</v>
      </c>
      <c r="IG115" s="139">
        <f>IFERROR(VLOOKUP(CONCATENATE($G115, ".SP.DYN.LE00.IN"),AREA_WB_6ATTRS,Seq!X$1,FALSE)-VLOOKUP("CHN.SP.DYN.LE00.IN",AREA_WB_6ATTRS,Seq!X$1,FALSE),".")</f>
        <v>2.9181219512195327</v>
      </c>
      <c r="IH115" s="139">
        <f>IFERROR(VLOOKUP(CONCATENATE($G115, ".SP.DYN.LE00.IN"),AREA_WB_6ATTRS,Seq!Y$1,FALSE)-VLOOKUP("CHN.SP.DYN.LE00.IN",AREA_WB_6ATTRS,Seq!Y$1,FALSE),".")</f>
        <v>2.8326829268292784</v>
      </c>
      <c r="II115" s="139">
        <f>IFERROR(VLOOKUP(CONCATENATE($G115, ".SP.DYN.LE00.IN"),AREA_WB_6ATTRS,Seq!Z$1,FALSE)-VLOOKUP("CHN.SP.DYN.LE00.IN",AREA_WB_6ATTRS,Seq!Z$1,FALSE),".")</f>
        <v>2.8840000000000003</v>
      </c>
      <c r="IJ115" s="139">
        <f>IFERROR(VLOOKUP(CONCATENATE($G115, ".SP.DYN.LE00.IN"),AREA_WB_6ATTRS,Seq!AA$1,FALSE)-VLOOKUP("CHN.SP.DYN.LE00.IN",AREA_WB_6ATTRS,Seq!AA$1,FALSE),".")</f>
        <v>2.8238048780487759</v>
      </c>
      <c r="IK115" s="139">
        <f>IFERROR(VLOOKUP(CONCATENATE($G115, ".SP.DYN.LE00.IN"),AREA_WB_6ATTRS,Seq!AB$1,FALSE)-VLOOKUP("CHN.SP.DYN.LE00.IN",AREA_WB_6ATTRS,Seq!AB$1,FALSE),".")</f>
        <v>2.754170731707319</v>
      </c>
      <c r="IL115" s="139">
        <f>IFERROR(VLOOKUP(CONCATENATE($G115, ".SP.DYN.LE00.IN"),AREA_WB_6ATTRS,Seq!AC$1,FALSE)-VLOOKUP("CHN.SP.DYN.LE00.IN",AREA_WB_6ATTRS,Seq!AC$1,FALSE),".")</f>
        <v>2.6313170731707345</v>
      </c>
      <c r="IM115" s="139">
        <f>IFERROR(VLOOKUP(CONCATENATE($G115, ".SP.DYN.LE00.IN"),AREA_WB_6ATTRS,Seq!AD$1,FALSE)-VLOOKUP("CHN.SP.DYN.LE00.IN",AREA_WB_6ATTRS,Seq!AD$1,FALSE),".")</f>
        <v>2.708560975609771</v>
      </c>
      <c r="IN115" s="139">
        <f>IFERROR(VLOOKUP(CONCATENATE($G115, ".SP.DYN.LE00.IN"),AREA_WB_6ATTRS,Seq!AE$1,FALSE)-VLOOKUP("CHN.SP.DYN.LE00.IN",AREA_WB_6ATTRS,Seq!AE$1,FALSE),".")</f>
        <v>2.6386097560975657</v>
      </c>
      <c r="IO115" s="139">
        <f>IFERROR(VLOOKUP(CONCATENATE($G115, ".SP.DYN.LE00.IN"),AREA_WB_6ATTRS,Seq!AF$1,FALSE)-VLOOKUP("CHN.SP.DYN.LE00.IN",AREA_WB_6ATTRS,Seq!AF$1,FALSE),".")</f>
        <v>2.9732439024390089</v>
      </c>
      <c r="IP115" s="139" t="str">
        <f>IFERROR(VLOOKUP(CONCATENATE($G115, ".SP.DYN.LE00.IN"),AREA_WB_6ATTRS,Seq!AG$1,FALSE)-VLOOKUP("CHN.SP.DYN.LE00.IN",AREA_WB_6ATTRS,Seq!AG$1,FALSE),".")</f>
        <v>.</v>
      </c>
      <c r="IW115">
        <f>IFERROR(VLOOKUP(CONCATENATE($G115, ".SP.DYN.LE00.IN"),AREA_WB_6ATTRS,Seq!B$1,FALSE),".")</f>
        <v>70.097560975609753</v>
      </c>
      <c r="IX115">
        <f>IFERROR(VLOOKUP(CONCATENATE($G115, ".SP.DYN.LE00.IN"),AREA_WB_6ATTRS,Seq!C$1,FALSE),".")</f>
        <v>71.051219512195132</v>
      </c>
      <c r="IY115">
        <f>IFERROR(VLOOKUP(CONCATENATE($G115, ".SP.DYN.LE00.IN"),AREA_WB_6ATTRS,Seq!D$1,FALSE),".")</f>
        <v>71.10243902439025</v>
      </c>
      <c r="IZ115">
        <f>IFERROR(VLOOKUP(CONCATENATE($G115, ".SP.DYN.LE00.IN"),AREA_WB_6ATTRS,Seq!E$1,FALSE),".")</f>
        <v>71</v>
      </c>
      <c r="JA115">
        <f>IFERROR(VLOOKUP(CONCATENATE($G115, ".SP.DYN.LE00.IN"),AREA_WB_6ATTRS,Seq!F$1,FALSE),".")</f>
        <v>70.8</v>
      </c>
      <c r="JB115">
        <f>IFERROR(VLOOKUP(CONCATENATE($G115, ".SP.DYN.LE00.IN"),AREA_WB_6ATTRS,Seq!G$1,FALSE),".")</f>
        <v>70.548780487804891</v>
      </c>
      <c r="JC115">
        <f>IFERROR(VLOOKUP(CONCATENATE($G115, ".SP.DYN.LE00.IN"),AREA_WB_6ATTRS,Seq!H$1,FALSE),".")</f>
        <v>70.848780487804888</v>
      </c>
      <c r="JD115">
        <f>IFERROR(VLOOKUP(CONCATENATE($G115, ".SP.DYN.LE00.IN"),AREA_WB_6ATTRS,Seq!I$1,FALSE),".")</f>
        <v>70.897560975609764</v>
      </c>
      <c r="JE115">
        <f>IFERROR(VLOOKUP(CONCATENATE($G115, ".SP.DYN.LE00.IN"),AREA_WB_6ATTRS,Seq!J$1,FALSE),".")</f>
        <v>71.331707317073182</v>
      </c>
      <c r="JF115">
        <f>IFERROR(VLOOKUP(CONCATENATE($G115, ".SP.DYN.LE00.IN"),AREA_WB_6ATTRS,Seq!K$1,FALSE),".")</f>
        <v>71.043902439024393</v>
      </c>
      <c r="JG115">
        <f>IFERROR(VLOOKUP(CONCATENATE($G115, ".SP.DYN.LE00.IN"),AREA_WB_6ATTRS,Seq!L$1,FALSE),".")</f>
        <v>70.890243902439025</v>
      </c>
      <c r="JH115">
        <f>IFERROR(VLOOKUP(CONCATENATE($G115, ".SP.DYN.LE00.IN"),AREA_WB_6ATTRS,Seq!M$1,FALSE),".")</f>
        <v>70.587804878048786</v>
      </c>
      <c r="JI115">
        <f>IFERROR(VLOOKUP(CONCATENATE($G115, ".SP.DYN.LE00.IN"),AREA_WB_6ATTRS,Seq!N$1,FALSE),".")</f>
        <v>71.090243902439042</v>
      </c>
      <c r="JJ115">
        <f>IFERROR(VLOOKUP(CONCATENATE($G115, ".SP.DYN.LE00.IN"),AREA_WB_6ATTRS,Seq!O$1,FALSE),".")</f>
        <v>71.595121951219525</v>
      </c>
      <c r="JK115">
        <f>IFERROR(VLOOKUP(CONCATENATE($G115, ".SP.DYN.LE00.IN"),AREA_WB_6ATTRS,Seq!P$1,FALSE),".")</f>
        <v>71.695121951219519</v>
      </c>
      <c r="JL115">
        <f>IFERROR(VLOOKUP(CONCATENATE($G115, ".SP.DYN.LE00.IN"),AREA_WB_6ATTRS,Seq!Q$1,FALSE),".")</f>
        <v>71.892682926829266</v>
      </c>
      <c r="JM115">
        <f>IFERROR(VLOOKUP(CONCATENATE($G115, ".SP.DYN.LE00.IN"),AREA_WB_6ATTRS,Seq!R$1,FALSE),".")</f>
        <v>72.246341463414637</v>
      </c>
      <c r="JN115">
        <f>IFERROR(VLOOKUP(CONCATENATE($G115, ".SP.DYN.LE00.IN"),AREA_WB_6ATTRS,Seq!S$1,FALSE),".")</f>
        <v>72.646341463414643</v>
      </c>
      <c r="JO115">
        <f>IFERROR(VLOOKUP(CONCATENATE($G115, ".SP.DYN.LE00.IN"),AREA_WB_6ATTRS,Seq!T$1,FALSE),".")</f>
        <v>72.997560975609773</v>
      </c>
      <c r="JP115">
        <f>IFERROR(VLOOKUP(CONCATENATE($G115, ".SP.DYN.LE00.IN"),AREA_WB_6ATTRS,Seq!U$1,FALSE),".")</f>
        <v>73.043902439024407</v>
      </c>
      <c r="JQ115">
        <f>IFERROR(VLOOKUP(CONCATENATE($G115, ".SP.DYN.LE00.IN"),AREA_WB_6ATTRS,Seq!V$1,FALSE),".")</f>
        <v>73.748780487804879</v>
      </c>
      <c r="JR115">
        <f>IFERROR(VLOOKUP(CONCATENATE($G115, ".SP.DYN.LE00.IN"),AREA_WB_6ATTRS,Seq!W$1,FALSE),".")</f>
        <v>74.2</v>
      </c>
      <c r="JS115">
        <f>IFERROR(VLOOKUP(CONCATENATE($G115, ".SP.DYN.LE00.IN"),AREA_WB_6ATTRS,Seq!X$1,FALSE),".")</f>
        <v>74.497560975609773</v>
      </c>
      <c r="JT115">
        <f>IFERROR(VLOOKUP(CONCATENATE($G115, ".SP.DYN.LE00.IN"),AREA_WB_6ATTRS,Seq!Y$1,FALSE),".")</f>
        <v>74.597560975609767</v>
      </c>
      <c r="JU115">
        <f>IFERROR(VLOOKUP(CONCATENATE($G115, ".SP.DYN.LE00.IN"),AREA_WB_6ATTRS,Seq!Z$1,FALSE),".")</f>
        <v>74.846341463414646</v>
      </c>
      <c r="JV115">
        <f>IFERROR(VLOOKUP(CONCATENATE($G115, ".SP.DYN.LE00.IN"),AREA_WB_6ATTRS,Seq!AA$1,FALSE),".")</f>
        <v>74.995121951219517</v>
      </c>
      <c r="JW115">
        <f>IFERROR(VLOOKUP(CONCATENATE($G115, ".SP.DYN.LE00.IN"),AREA_WB_6ATTRS,Seq!AB$1,FALSE),".")</f>
        <v>75.143902439024401</v>
      </c>
      <c r="JX115">
        <f>IFERROR(VLOOKUP(CONCATENATE($G115, ".SP.DYN.LE00.IN"),AREA_WB_6ATTRS,Seq!AC$1,FALSE),".")</f>
        <v>75.243902439024396</v>
      </c>
      <c r="JY115">
        <f>IFERROR(VLOOKUP(CONCATENATE($G115, ".SP.DYN.LE00.IN"),AREA_WB_6ATTRS,Seq!AD$1,FALSE),".")</f>
        <v>75.543902439024407</v>
      </c>
      <c r="JZ115">
        <f>IFERROR(VLOOKUP(CONCATENATE($G115, ".SP.DYN.LE00.IN"),AREA_WB_6ATTRS,Seq!AE$1,FALSE),".")</f>
        <v>75.695121951219519</v>
      </c>
      <c r="KA115">
        <f>IFERROR(VLOOKUP(CONCATENATE($G115, ".SP.DYN.LE00.IN"),AREA_WB_6ATTRS,Seq!AF$1,FALSE),".")</f>
        <v>76.246341463414637</v>
      </c>
      <c r="KB115" t="str">
        <f>IFERROR(VLOOKUP(CONCATENATE($G115, ".SP.DYN.LE00.IN"),AREA_WB_6ATTRS,Seq!AG$1,FALSE),".")</f>
        <v>.</v>
      </c>
      <c r="KK115">
        <f t="shared" si="66"/>
        <v>1788</v>
      </c>
      <c r="KL115">
        <f t="shared" si="64"/>
        <v>2180</v>
      </c>
      <c r="KM115">
        <f t="shared" si="67"/>
        <v>56276892.014456421</v>
      </c>
      <c r="KN115">
        <f t="shared" si="68"/>
        <v>-32642819.450155962</v>
      </c>
      <c r="KO115">
        <f t="shared" si="65"/>
        <v>0.11600000000000001</v>
      </c>
      <c r="KP115">
        <f>work!HA115</f>
        <v>369</v>
      </c>
      <c r="KQ115">
        <f>work!HB115</f>
        <v>92</v>
      </c>
      <c r="KR115">
        <f>work!HC115</f>
        <v>95</v>
      </c>
      <c r="KS115">
        <f>IF(ISNUMBER(work!HI115-work!HA115),work!HI115-work!HA115,".")</f>
        <v>-255</v>
      </c>
      <c r="KT115">
        <f>IF(ISNUMBER(work!HJ115-work!HB115),work!HJ115-work!HB115,".")</f>
        <v>128</v>
      </c>
      <c r="KU115">
        <f>IF(ISNUMBER(work!HK115-work!HC115),work!HK115-work!HC115,".")</f>
        <v>194</v>
      </c>
      <c r="KW115">
        <f>IFERROR(work!HR115/work!HV115,".")</f>
        <v>6.0992748327618193E-6</v>
      </c>
      <c r="KX115">
        <f>IFERROR(work!HS115/work!HW115,".")</f>
        <v>1.0887016380368742E-5</v>
      </c>
      <c r="KY115">
        <f>IFERROR(work!HT115/work!HX115,".")</f>
        <v>1.8229688194056044E-5</v>
      </c>
      <c r="KZ115">
        <f>IFERROR(work!HU115/work!HY115,".")</f>
        <v>2.0548403619791429E-5</v>
      </c>
    </row>
    <row r="116" spans="1:312">
      <c r="A116" s="24">
        <f t="shared" si="44"/>
        <v>116</v>
      </c>
      <c r="B116" s="24" t="str">
        <f t="shared" si="69"/>
        <v>Out</v>
      </c>
      <c r="C116" s="24" t="str">
        <f t="shared" si="70"/>
        <v>Out</v>
      </c>
      <c r="D116" s="24" t="str">
        <f t="shared" si="71"/>
        <v>Out67</v>
      </c>
      <c r="E116" s="25" t="s">
        <v>2535</v>
      </c>
      <c r="F116" s="26" t="str">
        <f t="shared" si="48"/>
        <v>Romania</v>
      </c>
      <c r="G116" s="166" t="s">
        <v>1610</v>
      </c>
      <c r="H116" s="166" t="s">
        <v>5007</v>
      </c>
      <c r="I116" s="166" t="s">
        <v>5007</v>
      </c>
      <c r="J116" s="180" t="s">
        <v>5007</v>
      </c>
      <c r="K116" s="180" t="s">
        <v>5007</v>
      </c>
      <c r="L116" s="27">
        <f>IFERROR(VLOOKUP($F116,Area_FDI_84_96,Seq!B$1,FALSE),0)</f>
        <v>0</v>
      </c>
      <c r="M116" s="27">
        <f>IFERROR(VLOOKUP($F116,Area_FDI_84_96,Seq!C$1,FALSE),0)</f>
        <v>0</v>
      </c>
      <c r="N116" s="27">
        <f>IFERROR(VLOOKUP($F116,Area_FDI_84_96,Seq!D$1,FALSE),0)</f>
        <v>0</v>
      </c>
      <c r="O116" s="27">
        <f>IFERROR(VLOOKUP($F116,Area_FDI_84_96,Seq!E$1,FALSE),0)</f>
        <v>0</v>
      </c>
      <c r="P116" s="27">
        <f>IFERROR(VLOOKUP($F116,Area_FDI_84_96,Seq!F$1,FALSE),0)</f>
        <v>0</v>
      </c>
      <c r="Q116" s="27">
        <f>IFERROR(VLOOKUP($F116,Area_FDI_84_96,Seq!G$1,FALSE),0)</f>
        <v>0</v>
      </c>
      <c r="R116" s="27">
        <f>IFERROR(VLOOKUP($F116,Area_FDI_84_96,Seq!H$1,FALSE),0)</f>
        <v>0</v>
      </c>
      <c r="S116" s="27">
        <f>IFERROR(VLOOKUP($F116,Area_FDI_84_96,Seq!I$1,FALSE),0)</f>
        <v>0</v>
      </c>
      <c r="T116" s="27">
        <f>IFERROR(VALUE(VLOOKUP($E116,Area_FDI_92_95,Seq!B$1,FALSE)),0)</f>
        <v>8</v>
      </c>
      <c r="U116" s="27">
        <f>IFERROR(VALUE(VLOOKUP($E116,Area_FDI_92_95,Seq!C$1,FALSE)),0)</f>
        <v>144</v>
      </c>
      <c r="V116" s="27">
        <f>IFERROR(VALUE(VLOOKUP($E116,Area_FDI_92_95,Seq!D$1,FALSE)),0)</f>
        <v>231</v>
      </c>
      <c r="W116" s="27">
        <f>IFERROR(VALUE(VLOOKUP($E116,Area_FDI_92_95,Seq!E$1,FALSE)),0)</f>
        <v>77</v>
      </c>
      <c r="X116" s="27">
        <f>IFERROR(VALUE(VLOOKUP($E116,Area_FDI_96_99,Seq!B$1,FALSE)),0)</f>
        <v>148</v>
      </c>
      <c r="Y116" s="27">
        <f>IFERROR(VALUE(VLOOKUP($E116,Area_FDI_96_99,Seq!C$1,FALSE)),0)</f>
        <v>377</v>
      </c>
      <c r="Z116" s="27">
        <f>IFERROR(VALUE(VLOOKUP($E116,Area_FDI_96_99,Seq!D$1,FALSE)),0)</f>
        <v>1441</v>
      </c>
      <c r="AA116" s="27">
        <f>IFERROR(VALUE(VLOOKUP($E116,Area_FDI_96_99,Seq!E$1,FALSE)),0)</f>
        <v>642</v>
      </c>
      <c r="AB116" s="27">
        <f t="shared" si="72"/>
        <v>772</v>
      </c>
      <c r="AC116" s="27">
        <f t="shared" si="73"/>
        <v>1020</v>
      </c>
      <c r="AD116" s="27">
        <f t="shared" si="74"/>
        <v>2059</v>
      </c>
      <c r="AE116" s="27">
        <f t="shared" si="75"/>
        <v>1527</v>
      </c>
      <c r="AF116" s="27">
        <f t="shared" si="76"/>
        <v>3058</v>
      </c>
      <c r="AG116" s="27">
        <f t="shared" si="77"/>
        <v>5710</v>
      </c>
      <c r="AH116" s="27">
        <f t="shared" si="78"/>
        <v>1779</v>
      </c>
      <c r="AI116" s="27">
        <f t="shared" si="79"/>
        <v>3044</v>
      </c>
      <c r="AJ116" s="27">
        <f t="shared" si="80"/>
        <v>3205</v>
      </c>
      <c r="AK116" s="27">
        <f t="shared" si="81"/>
        <v>385</v>
      </c>
      <c r="AL116" s="27">
        <f t="shared" si="82"/>
        <v>404</v>
      </c>
      <c r="AM116" s="27"/>
      <c r="AN116" s="27"/>
      <c r="AO116" s="27"/>
      <c r="AP116" s="27"/>
      <c r="AQ116" s="27"/>
      <c r="AR116" s="27"/>
      <c r="AS116" s="27"/>
      <c r="AT116" s="27">
        <f>IFERROR(work!D116+work!AP116,".")</f>
        <v>22388634.369844768</v>
      </c>
      <c r="AU116" s="27">
        <f>IFERROR(work!E116+work!AQ116,".")</f>
        <v>23371281.193088513</v>
      </c>
      <c r="AV116" s="27">
        <f>IFERROR(work!F116+work!AR116,".")</f>
        <v>25287670.378920309</v>
      </c>
      <c r="AW116" s="27">
        <f>IFERROR(work!G116+work!AS116,".")</f>
        <v>27838061.606026694</v>
      </c>
      <c r="AX116" s="27">
        <f>IFERROR(work!H116+work!AT116,".")</f>
        <v>31646047.715152971</v>
      </c>
      <c r="AY116" s="27">
        <f>IFERROR(work!I116+work!AU116,".")</f>
        <v>35262605.13983421</v>
      </c>
      <c r="AZ116" s="27">
        <f>IFERROR(work!J116+work!AV116,".")</f>
        <v>38057495.818731591</v>
      </c>
      <c r="BA116" s="27">
        <f>IFERROR(work!K116+work!AW116,".")</f>
        <v>41939533.012315467</v>
      </c>
      <c r="BB116" s="27">
        <f>IFERROR(work!L116+work!AX116,".")</f>
        <v>46092090.270723127</v>
      </c>
      <c r="BC116" s="27">
        <f>IFERROR(work!M116+work!AY116,".")</f>
        <v>47492146.054020181</v>
      </c>
      <c r="BD116" s="27">
        <f>IFERROR(work!N116+work!AZ116,".")</f>
        <v>48858815.444753058</v>
      </c>
      <c r="BE116" s="27">
        <f>IFERROR(work!O116+work!BA116,".")</f>
        <v>52381656.194367543</v>
      </c>
      <c r="BF116" s="27">
        <f>IFERROR(work!P116+work!BB116,".")</f>
        <v>58937059.483370699</v>
      </c>
      <c r="BG116" s="27">
        <f>IFERROR(work!Q116+work!BC116,".")</f>
        <v>66752046.977309331</v>
      </c>
      <c r="BH116" s="27">
        <f>IFERROR(work!R116+work!BD116,".")</f>
        <v>75172863.297896832</v>
      </c>
      <c r="BI116" s="27">
        <f>IFERROR(work!S116+work!BE116,".")</f>
        <v>83228833.223647758</v>
      </c>
      <c r="BJ116" s="27">
        <f>IFERROR(work!T116+work!BF116,".")</f>
        <v>91315052.248341694</v>
      </c>
      <c r="BK116" s="27">
        <f>IFERROR(work!U116+work!BG116,".")</f>
        <v>99174509.393975347</v>
      </c>
      <c r="BL116" s="27">
        <f>IFERROR(work!V116+work!BH116,".")</f>
        <v>106424449.28285921</v>
      </c>
      <c r="BM116" s="27">
        <f>IFERROR(work!W116+work!BI116,".")</f>
        <v>114189471.7381779</v>
      </c>
      <c r="BN116" s="27">
        <f>IFERROR(work!X116+work!BJ116,".")</f>
        <v>123552757.05939731</v>
      </c>
      <c r="BO116" s="27">
        <f>IFERROR(work!Y116+work!BK116,".")</f>
        <v>133711299.12993267</v>
      </c>
      <c r="BP116" s="27">
        <f>IFERROR(work!Z116+work!BL116,".")</f>
        <v>145722368.8135736</v>
      </c>
      <c r="BQ116" s="27">
        <f>IFERROR(work!AA116+work!BM116,".")</f>
        <v>160097027.85734278</v>
      </c>
      <c r="BR116" s="27">
        <f>IFERROR(work!AB116+work!BN116,".")</f>
        <v>176193213.13104898</v>
      </c>
      <c r="BS116" s="27">
        <f>IFERROR(work!AC116+work!BO116,".")</f>
        <v>195768472.83299157</v>
      </c>
      <c r="BT116" s="27">
        <f>IFERROR(work!AD116+work!BP116,".")</f>
        <v>220396356.88508436</v>
      </c>
      <c r="BU116" s="27">
        <f>IFERROR(work!AE116+work!BQ116,".")</f>
        <v>251259996.89334676</v>
      </c>
      <c r="BV116" s="27">
        <f>IFERROR(work!AF116+work!BR116,".")</f>
        <v>275371214.23750663</v>
      </c>
      <c r="BW116" s="27">
        <f>IFERROR(work!AG116+work!BS116,".")</f>
        <v>299622151.68941224</v>
      </c>
      <c r="BX116" s="27">
        <f>IFERROR(work!AH116+work!BT116,".")</f>
        <v>330253568.86339366</v>
      </c>
      <c r="BY116" s="27">
        <f>IFERROR(work!AI116+work!BU116,".")</f>
        <v>359771533.87120539</v>
      </c>
      <c r="BZ116" s="27"/>
      <c r="CA116" s="27"/>
      <c r="CB116" s="27"/>
      <c r="CC116" s="27"/>
      <c r="CD116" s="27"/>
      <c r="CE116" s="27"/>
      <c r="CF116" s="27">
        <f>IFERROR(work!AP116-work!D116,".")</f>
        <v>-14199589.717876609</v>
      </c>
      <c r="CG116" s="27">
        <f>IFERROR(work!AQ116-work!E116,".")</f>
        <v>-15119530.547194388</v>
      </c>
      <c r="CH116" s="27">
        <f>IFERROR(work!AR116-work!F116,".")</f>
        <v>-16705805.229728354</v>
      </c>
      <c r="CI116" s="27">
        <f>IFERROR(work!AS116-work!G116,".")</f>
        <v>-18732702.84396483</v>
      </c>
      <c r="CJ116" s="27">
        <f>IFERROR(work!AT116-work!H116,".")</f>
        <v>-22003472.931237176</v>
      </c>
      <c r="CK116" s="27">
        <f>IFERROR(work!AU116-work!I116,".")</f>
        <v>-25629600.793818537</v>
      </c>
      <c r="CL116" s="27">
        <f>IFERROR(work!AV116-work!J116,".")</f>
        <v>-28193224.237082627</v>
      </c>
      <c r="CM116" s="27">
        <f>IFERROR(work!AW116-work!K116,".")</f>
        <v>-31996270.569973215</v>
      </c>
      <c r="CN116" s="27">
        <f>IFERROR(work!AX116-work!L116,".")</f>
        <v>-36198459.116364159</v>
      </c>
      <c r="CO116" s="27">
        <f>IFERROR(work!AY116-work!M116,".")</f>
        <v>-38172315.857937828</v>
      </c>
      <c r="CP116" s="27">
        <f>IFERROR(work!AZ116-work!N116,".")</f>
        <v>-40060896.019859321</v>
      </c>
      <c r="CQ116" s="27">
        <f>IFERROR(work!BA116-work!O116,".")</f>
        <v>-44718668.724989146</v>
      </c>
      <c r="CR116" s="27">
        <f>IFERROR(work!BB116-work!P116,".")</f>
        <v>-51951511.574534543</v>
      </c>
      <c r="CS116" s="27">
        <f>IFERROR(work!BC116-work!Q116,".")</f>
        <v>-59660924.028702825</v>
      </c>
      <c r="CT116" s="27">
        <f>IFERROR(work!BD116-work!R116,".")</f>
        <v>-67800206.909902751</v>
      </c>
      <c r="CU116" s="27">
        <f>IFERROR(work!BE116-work!S116,".")</f>
        <v>-75328301.636801943</v>
      </c>
      <c r="CV116" s="27">
        <f>IFERROR(work!BF116-work!T116,".")</f>
        <v>-83097796.098153129</v>
      </c>
      <c r="CW116" s="27">
        <f>IFERROR(work!BG116-work!U116,".")</f>
        <v>-91458733.848743498</v>
      </c>
      <c r="CX116" s="27">
        <f>IFERROR(work!BH116-work!V116,".")</f>
        <v>-99078186.932791829</v>
      </c>
      <c r="CY116" s="27">
        <f>IFERROR(work!BI116-work!W116,".")</f>
        <v>-106931364.82986259</v>
      </c>
      <c r="CZ116" s="27">
        <f>IFERROR(work!BJ116-work!X116,".")</f>
        <v>-116142229.78035855</v>
      </c>
      <c r="DA116" s="27">
        <f>IFERROR(work!BK116-work!Y116,".")</f>
        <v>-125878371.6175229</v>
      </c>
      <c r="DB116" s="27">
        <f>IFERROR(work!BL116-work!Z116,".")</f>
        <v>-137489961.9719004</v>
      </c>
      <c r="DC116" s="27">
        <f>IFERROR(work!BM116-work!AA116,".")</f>
        <v>-151436536.00667822</v>
      </c>
      <c r="DD116" s="27">
        <f>IFERROR(work!BN116-work!AB116,".")</f>
        <v>-166805240.68323958</v>
      </c>
      <c r="DE116" s="27">
        <f>IFERROR(work!BO116-work!AC116,".")</f>
        <v>-185988806.26231119</v>
      </c>
      <c r="DF116" s="27">
        <f>IFERROR(work!BP116-work!AD116,".")</f>
        <v>-209844096.65532026</v>
      </c>
      <c r="DG116" s="27">
        <f>IFERROR(work!BQ116-work!AE116,".")</f>
        <v>-240074601.04979679</v>
      </c>
      <c r="DH116" s="27">
        <f>IFERROR(work!BR116-work!AF116,".")</f>
        <v>-263131505.10817787</v>
      </c>
      <c r="DI116" s="27">
        <f>IFERROR(work!BS116-work!AG116,".")</f>
        <v>-288422817.83607638</v>
      </c>
      <c r="DJ116" s="27">
        <f>IFERROR(work!BT116-work!AH116,".")</f>
        <v>-318948077.49274576</v>
      </c>
      <c r="DK116" s="27">
        <f>IFERROR(work!BU116-work!AI116,".")</f>
        <v>-348507462.30334252</v>
      </c>
      <c r="DL116" s="27"/>
      <c r="DM116" s="27"/>
      <c r="DN116" s="27"/>
      <c r="DO116" s="27"/>
      <c r="DP116" s="27"/>
      <c r="DQ116" s="27"/>
      <c r="DR116" s="27"/>
      <c r="DS116" s="27">
        <f>IFERROR(work!DO116-work!CC116,".")</f>
        <v>0.125</v>
      </c>
      <c r="DT116" s="27">
        <f>IFERROR(work!DP116-work!CD116,".")</f>
        <v>0.124</v>
      </c>
      <c r="DU116" s="27">
        <f>IFERROR(work!DQ116-work!CE116,".")</f>
        <v>0.124</v>
      </c>
      <c r="DV116" s="27">
        <f>IFERROR(work!DR116-work!CF116,".")</f>
        <v>0.123</v>
      </c>
      <c r="DW116" s="27">
        <f>IFERROR(work!DS116-work!CG116,".")</f>
        <v>0.123</v>
      </c>
      <c r="DX116" s="27">
        <f>IFERROR(work!DT116-work!CH116,".")</f>
        <v>0.122</v>
      </c>
      <c r="DY116" s="27">
        <f>IFERROR(work!DU116-work!CI116,".")</f>
        <v>0.12100000000000001</v>
      </c>
      <c r="DZ116" s="27">
        <f>IFERROR(work!DV116-work!CJ116,".")</f>
        <v>0.12000000000000001</v>
      </c>
      <c r="EA116" s="27">
        <f>IFERROR(work!DW116-work!CK116,".")</f>
        <v>0.11900000000000001</v>
      </c>
      <c r="EB116" s="27">
        <f>IFERROR(work!DX116-work!CL116,".")</f>
        <v>0.11800000000000001</v>
      </c>
      <c r="EC116" s="27">
        <f>IFERROR(work!DY116-work!CM116,".")</f>
        <v>0.11600000000000001</v>
      </c>
      <c r="ED116" s="27">
        <f>IFERROR(work!DZ116-work!CN116,".")</f>
        <v>0.114</v>
      </c>
      <c r="EE116" s="27">
        <f>IFERROR(work!EA116-work!CO116,".")</f>
        <v>0.113</v>
      </c>
      <c r="EF116" s="27">
        <f>IFERROR(work!EB116-work!CP116,".")</f>
        <v>0.111</v>
      </c>
      <c r="EG116" s="27">
        <f>IFERROR(work!EC116-work!CQ116,".")</f>
        <v>0.109</v>
      </c>
      <c r="EH116" s="27">
        <f>IFERROR(work!ED116-work!CR116,".")</f>
        <v>0.10700000000000001</v>
      </c>
      <c r="EI116" s="27">
        <f>IFERROR(work!EE116-work!CS116,".")</f>
        <v>9.7000001907348643E-2</v>
      </c>
      <c r="EJ116" s="27">
        <f>IFERROR(work!EF116-work!CT116,".")</f>
        <v>9.8999998092651365E-2</v>
      </c>
      <c r="EK116" s="27">
        <f>IFERROR(work!EG116-work!CU116,".")</f>
        <v>5.1999998092651364E-2</v>
      </c>
      <c r="EL116" s="27">
        <f>IFERROR(work!EH116-work!CV116,".")</f>
        <v>5.0000001907348629E-2</v>
      </c>
      <c r="EM116" s="27">
        <f>IFERROR(work!EI116-work!CW116,".")</f>
        <v>5.0000003814697262E-2</v>
      </c>
      <c r="EN116" s="27">
        <f>IFERROR(work!EJ116-work!CX116,".")</f>
        <v>5.400000190734864E-2</v>
      </c>
      <c r="EO116" s="27">
        <f>IFERROR(work!EK116-work!CY116,".")</f>
        <v>5.9999998092651365E-2</v>
      </c>
      <c r="EP116" s="27">
        <f>IFERROR(work!EL116-work!CZ116,".")</f>
        <v>5.5000000000000007E-2</v>
      </c>
      <c r="EQ116" s="27">
        <f>IFERROR(work!EM116-work!DA116,".")</f>
        <v>6.4000001907348628E-2</v>
      </c>
      <c r="ER116" s="27">
        <f>IFERROR(work!EN116-work!DB116,".")</f>
        <v>6.9999998092651367E-2</v>
      </c>
      <c r="ES116" s="27">
        <f>IFERROR(work!EO116-work!DC116,".")</f>
        <v>7.400000000000001E-2</v>
      </c>
      <c r="ET116" s="27">
        <f>IFERROR(work!EP116-work!DD116,".")</f>
        <v>7.3000001907348622E-2</v>
      </c>
      <c r="EU116" s="27">
        <f>IFERROR(work!EQ116-work!DE116,".")</f>
        <v>8.0000001907348628E-2</v>
      </c>
      <c r="EV116" s="27">
        <f>IFERROR(work!ER116-work!DF116,".")</f>
        <v>8.199999999999999E-2</v>
      </c>
      <c r="EW116" s="27">
        <f>IFERROR(work!ES116-work!DG116,".")</f>
        <v>8.4999998092651366E-2</v>
      </c>
      <c r="EX116" s="27">
        <f>IFERROR(work!ET116-work!DH116,".")</f>
        <v>8.0999998092651362E-2</v>
      </c>
      <c r="EY116" s="27"/>
      <c r="EZ116" s="27"/>
      <c r="FA116" s="27"/>
      <c r="FB116" s="27"/>
      <c r="FC116" s="27"/>
      <c r="FD116" s="27"/>
      <c r="FE116" s="27" t="str">
        <f>IF(ISNUMBER(work!GZ116/work!HD116),work!GZ116/work!HD116,".")</f>
        <v>.</v>
      </c>
      <c r="FF116" s="27" t="str">
        <f>IF(ISNUMBER(work!HA116/work!HE116),work!HA116/work!HE116,".")</f>
        <v>.</v>
      </c>
      <c r="FG116" s="27" t="str">
        <f>IF(ISNUMBER(work!HB116/work!HF116),work!HB116/work!HF116,".")</f>
        <v>.</v>
      </c>
      <c r="FH116" s="27" t="str">
        <f>IF(ISNUMBER(work!HC116/work!HG116),work!HC116/work!HG116,".")</f>
        <v>.</v>
      </c>
      <c r="FI116" s="27" t="str">
        <f>IF(ISNUMBER((work!HA116+work!HB116)/(work!HE116+work!HF116)),(work!HA116+work!HB116)/(work!HE116+work!HF116),".")</f>
        <v>.</v>
      </c>
      <c r="FJ116" s="27" t="str">
        <f>IF(ISNUMBER(work!HH116/work!HL116),work!HH116/work!HL116,".")</f>
        <v>.</v>
      </c>
      <c r="FK116" s="27" t="str">
        <f>IF(ISNUMBER(work!HI116/work!HM116),work!HI116/work!HM116,".")</f>
        <v>.</v>
      </c>
      <c r="FL116" s="27" t="str">
        <f>IF(ISNUMBER(work!HJ116/work!HN116),work!HJ116/work!HN116,".")</f>
        <v>.</v>
      </c>
      <c r="FM116" s="27" t="str">
        <f>IF(ISNUMBER(work!HK116/work!HO116),work!HK116/work!HO116,".")</f>
        <v>.</v>
      </c>
      <c r="FN116" s="27" t="str">
        <f>IF(ISNUMBER((work!HI116+work!HJ116)/(work!HM116+work!HN116)),(work!HI116+work!HJ116)/(work!HM116+work!HN116),".")</f>
        <v>.</v>
      </c>
      <c r="FO116" s="27" t="s">
        <v>5007</v>
      </c>
      <c r="FP116" s="27" t="s">
        <v>5007</v>
      </c>
      <c r="FQ116" s="27" t="s">
        <v>5007</v>
      </c>
      <c r="FR116" s="27" t="s">
        <v>5007</v>
      </c>
      <c r="FS116" s="27" t="s">
        <v>5007</v>
      </c>
      <c r="FT116" s="27">
        <f>work!GM116</f>
        <v>1.4864195306517724E-6</v>
      </c>
      <c r="FU116" s="27" t="str">
        <f>work!GN116</f>
        <v>.</v>
      </c>
      <c r="FV116" s="27">
        <f>work!GO116</f>
        <v>1.0020941941808136E-4</v>
      </c>
      <c r="FW116" s="27" t="s">
        <v>5007</v>
      </c>
      <c r="FX116" s="27"/>
      <c r="FY116" s="27">
        <f t="shared" si="83"/>
        <v>7065.7340000000004</v>
      </c>
      <c r="FZ116">
        <f t="shared" si="62"/>
        <v>772</v>
      </c>
      <c r="GA116" t="str">
        <f>work!HC116</f>
        <v>.</v>
      </c>
      <c r="GB116" t="str">
        <f>IF(ISNUMBER(work!HA116+work!HB116),work!HA116+work!HB116,".")</f>
        <v>.</v>
      </c>
      <c r="GC116" t="str">
        <f>IF(ISNUMBER(work!HK116-work!HC116),work!HK116-work!HC116,".")</f>
        <v>.</v>
      </c>
      <c r="GD116" t="str">
        <f>IF(ISNUMBER(work!HI116+work!HJ116-work!HA116-work!HB116),(work!HI116+work!HJ116-work!HA116-work!HB116),".")</f>
        <v>.</v>
      </c>
      <c r="GH116">
        <f>work!GQ116</f>
        <v>33</v>
      </c>
      <c r="GI116" t="str">
        <f>work!GR116</f>
        <v>.</v>
      </c>
      <c r="GJ116" t="str">
        <f>work!GZ116</f>
        <v>.</v>
      </c>
      <c r="GK116" t="str">
        <f>work!HH116</f>
        <v>.</v>
      </c>
      <c r="GL116">
        <f t="shared" si="84"/>
        <v>2137.9008160187541</v>
      </c>
      <c r="GM116" t="str">
        <f>IFERROR(VLOOKUP($F116,AREA_EM_ALLYEAR,Seq!B$1,FALSE),".")</f>
        <v>.</v>
      </c>
      <c r="GN116" t="str">
        <f>IFERROR(VLOOKUP($F116,AREA_EM_ALLYEAR,Seq!C$1,FALSE),".")</f>
        <v>.</v>
      </c>
      <c r="GO116" t="str">
        <f>IFERROR(VLOOKUP($F116,AREA_EM_ALLYEAR,Seq!D$1,FALSE),".")</f>
        <v>.</v>
      </c>
      <c r="GP116" t="str">
        <f>IFERROR(VLOOKUP($F116,AREA_EM_ALLYEAR,Seq!E$1,FALSE),".")</f>
        <v>.</v>
      </c>
      <c r="GQ116" t="str">
        <f>IFERROR(VLOOKUP($F116,AREA_EM_ALLYEAR,Seq!F$1,FALSE),".")</f>
        <v>.</v>
      </c>
      <c r="GR116" t="str">
        <f>IFERROR(VLOOKUP($F116,AREA_EM_ALLYEAR,Seq!G$1,FALSE),".")</f>
        <v>.</v>
      </c>
      <c r="GS116" t="str">
        <f>IFERROR(VLOOKUP($F116,AREA_EM_ALLYEAR,Seq!H$1,FALSE),".")</f>
        <v>.</v>
      </c>
      <c r="GT116" t="str">
        <f>IFERROR(VLOOKUP($F116,AREA_EM_ALLYEAR,Seq!I$1,FALSE),".")</f>
        <v>.</v>
      </c>
      <c r="GU116" t="str">
        <f>IFERROR(VLOOKUP($F116,AREA_EM_ALLYEAR,Seq!J$1,FALSE),".")</f>
        <v>.</v>
      </c>
      <c r="GV116" t="str">
        <f>IFERROR(VLOOKUP($F116,AREA_EM_ALLYEAR,Seq!K$1,FALSE),".")</f>
        <v>.</v>
      </c>
      <c r="GW116" t="str">
        <f>IFERROR(VLOOKUP($F116,AREA_EM_ALLYEAR,Seq!L$1,FALSE),".")</f>
        <v>.</v>
      </c>
      <c r="GX116" t="str">
        <f>IFERROR(VLOOKUP($F116,AREA_EM_ALLYEAR,Seq!M$1,FALSE),".")</f>
        <v>.</v>
      </c>
      <c r="GY116" t="str">
        <f>IFERROR(VLOOKUP($F116,AREA_EM_ALLYEAR,Seq!N$1,FALSE),".")</f>
        <v>.</v>
      </c>
      <c r="GZ116" t="str">
        <f>IFERROR(VLOOKUP($F116,AREA_EM_ALLYEAR,Seq!O$1,FALSE),".")</f>
        <v>.</v>
      </c>
      <c r="HA116" t="str">
        <f t="shared" si="63"/>
        <v>.</v>
      </c>
      <c r="HK116" s="139">
        <f>IFERROR(VLOOKUP(CONCATENATE($G116, ".SP.DYN.LE00.IN"),AREA_WB_6ATTRS,Seq!B$1,FALSE)-VLOOKUP("CHN.SP.DYN.LE00.IN",AREA_WB_6ATTRS,Seq!B$1,FALSE),".")</f>
        <v>2.0971707317073225</v>
      </c>
      <c r="HL116" s="139">
        <f>IFERROR(VLOOKUP(CONCATENATE($G116, ".SP.DYN.LE00.IN"),AREA_WB_6ATTRS,Seq!C$1,FALSE)-VLOOKUP("CHN.SP.DYN.LE00.IN",AREA_WB_6ATTRS,Seq!C$1,FALSE),".")</f>
        <v>2.105365853658526</v>
      </c>
      <c r="HM116" s="139">
        <f>IFERROR(VLOOKUP(CONCATENATE($G116, ".SP.DYN.LE00.IN"),AREA_WB_6ATTRS,Seq!D$1,FALSE)-VLOOKUP("CHN.SP.DYN.LE00.IN",AREA_WB_6ATTRS,Seq!D$1,FALSE),".")</f>
        <v>1.9968048780487919</v>
      </c>
      <c r="HN116" s="139">
        <f>IFERROR(VLOOKUP(CONCATENATE($G116, ".SP.DYN.LE00.IN"),AREA_WB_6ATTRS,Seq!E$1,FALSE)-VLOOKUP("CHN.SP.DYN.LE00.IN",AREA_WB_6ATTRS,Seq!E$1,FALSE),".")</f>
        <v>1.9264878048780645</v>
      </c>
      <c r="HO116" s="139">
        <f>IFERROR(VLOOKUP(CONCATENATE($G116, ".SP.DYN.LE00.IN"),AREA_WB_6ATTRS,Seq!F$1,FALSE)-VLOOKUP("CHN.SP.DYN.LE00.IN",AREA_WB_6ATTRS,Seq!F$1,FALSE),".")</f>
        <v>1.5995121951219602</v>
      </c>
      <c r="HP116" s="139">
        <f>IFERROR(VLOOKUP(CONCATENATE($G116, ".SP.DYN.LE00.IN"),AREA_WB_6ATTRS,Seq!G$1,FALSE)-VLOOKUP("CHN.SP.DYN.LE00.IN",AREA_WB_6ATTRS,Seq!G$1,FALSE),".")</f>
        <v>1.3936829268292712</v>
      </c>
      <c r="HQ116" s="139">
        <f>IFERROR(VLOOKUP(CONCATENATE($G116, ".SP.DYN.LE00.IN"),AREA_WB_6ATTRS,Seq!H$1,FALSE)-VLOOKUP("CHN.SP.DYN.LE00.IN",AREA_WB_6ATTRS,Seq!H$1,FALSE),".")</f>
        <v>0.93685365853657743</v>
      </c>
      <c r="HR116" s="139">
        <f>IFERROR(VLOOKUP(CONCATENATE($G116, ".SP.DYN.LE00.IN"),AREA_WB_6ATTRS,Seq!I$1,FALSE)-VLOOKUP("CHN.SP.DYN.LE00.IN",AREA_WB_6ATTRS,Seq!I$1,FALSE),".")</f>
        <v>0.42951219512194427</v>
      </c>
      <c r="HS116" s="139">
        <f>IFERROR(VLOOKUP(CONCATENATE($G116, ".SP.DYN.LE00.IN"),AREA_WB_6ATTRS,Seq!J$1,FALSE)-VLOOKUP("CHN.SP.DYN.LE00.IN",AREA_WB_6ATTRS,Seq!J$1,FALSE),".")</f>
        <v>0.3609268292682799</v>
      </c>
      <c r="HT116" s="139">
        <f>IFERROR(VLOOKUP(CONCATENATE($G116, ".SP.DYN.LE00.IN"),AREA_WB_6ATTRS,Seq!K$1,FALSE)-VLOOKUP("CHN.SP.DYN.LE00.IN",AREA_WB_6ATTRS,Seq!K$1,FALSE),".")</f>
        <v>0.28380487804878385</v>
      </c>
      <c r="HU116" s="139">
        <f>IFERROR(VLOOKUP(CONCATENATE($G116, ".SP.DYN.LE00.IN"),AREA_WB_6ATTRS,Seq!L$1,FALSE)-VLOOKUP("CHN.SP.DYN.LE00.IN",AREA_WB_6ATTRS,Seq!L$1,FALSE),".")</f>
        <v>0.28148780487805425</v>
      </c>
      <c r="HV116" s="139">
        <f>IFERROR(VLOOKUP(CONCATENATE($G116, ".SP.DYN.LE00.IN"),AREA_WB_6ATTRS,Seq!M$1,FALSE)-VLOOKUP("CHN.SP.DYN.LE00.IN",AREA_WB_6ATTRS,Seq!M$1,FALSE),".")</f>
        <v>0.12036585365852659</v>
      </c>
      <c r="HW116" s="139">
        <f>IFERROR(VLOOKUP(CONCATENATE($G116, ".SP.DYN.LE00.IN"),AREA_WB_6ATTRS,Seq!N$1,FALSE)-VLOOKUP("CHN.SP.DYN.LE00.IN",AREA_WB_6ATTRS,Seq!N$1,FALSE),".")</f>
        <v>-7.7439024390244526E-2</v>
      </c>
      <c r="HX116" s="139">
        <f>IFERROR(VLOOKUP(CONCATENATE($G116, ".SP.DYN.LE00.IN"),AREA_WB_6ATTRS,Seq!O$1,FALSE)-VLOOKUP("CHN.SP.DYN.LE00.IN",AREA_WB_6ATTRS,Seq!O$1,FALSE),".")</f>
        <v>-0.49121951219511573</v>
      </c>
      <c r="HY116" s="139">
        <f>IFERROR(VLOOKUP(CONCATENATE($G116, ".SP.DYN.LE00.IN"),AREA_WB_6ATTRS,Seq!P$1,FALSE)-VLOOKUP("CHN.SP.DYN.LE00.IN",AREA_WB_6ATTRS,Seq!P$1,FALSE),".")</f>
        <v>-0.73317073170731817</v>
      </c>
      <c r="HZ116" s="139">
        <f>IFERROR(VLOOKUP(CONCATENATE($G116, ".SP.DYN.LE00.IN"),AREA_WB_6ATTRS,Seq!Q$1,FALSE)-VLOOKUP("CHN.SP.DYN.LE00.IN",AREA_WB_6ATTRS,Seq!Q$1,FALSE),".")</f>
        <v>-0.96863414634147205</v>
      </c>
      <c r="IA116" s="139">
        <f>IFERROR(VLOOKUP(CONCATENATE($G116, ".SP.DYN.LE00.IN"),AREA_WB_6ATTRS,Seq!R$1,FALSE)-VLOOKUP("CHN.SP.DYN.LE00.IN",AREA_WB_6ATTRS,Seq!R$1,FALSE),".")</f>
        <v>-1.49414634146342</v>
      </c>
      <c r="IB116" s="139">
        <f>IFERROR(VLOOKUP(CONCATENATE($G116, ".SP.DYN.LE00.IN"),AREA_WB_6ATTRS,Seq!S$1,FALSE)-VLOOKUP("CHN.SP.DYN.LE00.IN",AREA_WB_6ATTRS,Seq!S$1,FALSE),".")</f>
        <v>-1.761439024390242</v>
      </c>
      <c r="IC116" s="139">
        <f>IFERROR(VLOOKUP(CONCATENATE($G116, ".SP.DYN.LE00.IN"),AREA_WB_6ATTRS,Seq!T$1,FALSE)-VLOOKUP("CHN.SP.DYN.LE00.IN",AREA_WB_6ATTRS,Seq!T$1,FALSE),".")</f>
        <v>-1.1197804878048743</v>
      </c>
      <c r="ID116" s="139">
        <f>IFERROR(VLOOKUP(CONCATENATE($G116, ".SP.DYN.LE00.IN"),AREA_WB_6ATTRS,Seq!U$1,FALSE)-VLOOKUP("CHN.SP.DYN.LE00.IN",AREA_WB_6ATTRS,Seq!U$1,FALSE),".")</f>
        <v>-0.57119512195122013</v>
      </c>
      <c r="IE116" s="139">
        <f>IFERROR(VLOOKUP(CONCATENATE($G116, ".SP.DYN.LE00.IN"),AREA_WB_6ATTRS,Seq!V$1,FALSE)-VLOOKUP("CHN.SP.DYN.LE00.IN",AREA_WB_6ATTRS,Seq!V$1,FALSE),".")</f>
        <v>-7.8292682926829116E-2</v>
      </c>
      <c r="IF116" s="139">
        <f>IFERROR(VLOOKUP(CONCATENATE($G116, ".SP.DYN.LE00.IN"),AREA_WB_6ATTRS,Seq!W$1,FALSE)-VLOOKUP("CHN.SP.DYN.LE00.IN",AREA_WB_6ATTRS,Seq!W$1,FALSE),".")</f>
        <v>-0.2445609756097582</v>
      </c>
      <c r="IG116" s="139">
        <f>IFERROR(VLOOKUP(CONCATENATE($G116, ".SP.DYN.LE00.IN"),AREA_WB_6ATTRS,Seq!X$1,FALSE)-VLOOKUP("CHN.SP.DYN.LE00.IN",AREA_WB_6ATTRS,Seq!X$1,FALSE),".")</f>
        <v>-0.56968292682925892</v>
      </c>
      <c r="IH116" s="139">
        <f>IFERROR(VLOOKUP(CONCATENATE($G116, ".SP.DYN.LE00.IN"),AREA_WB_6ATTRS,Seq!Y$1,FALSE)-VLOOKUP("CHN.SP.DYN.LE00.IN",AREA_WB_6ATTRS,Seq!Y$1,FALSE),".")</f>
        <v>-0.45512195121951038</v>
      </c>
      <c r="II116" s="139">
        <f>IFERROR(VLOOKUP(CONCATENATE($G116, ".SP.DYN.LE00.IN"),AREA_WB_6ATTRS,Seq!Z$1,FALSE)-VLOOKUP("CHN.SP.DYN.LE00.IN",AREA_WB_6ATTRS,Seq!Z$1,FALSE),".")</f>
        <v>-0.36806585365854971</v>
      </c>
      <c r="IJ116" s="139">
        <f>IFERROR(VLOOKUP(CONCATENATE($G116, ".SP.DYN.LE00.IN"),AREA_WB_6ATTRS,Seq!AA$1,FALSE)-VLOOKUP("CHN.SP.DYN.LE00.IN",AREA_WB_6ATTRS,Seq!AA$1,FALSE),".")</f>
        <v>-0.29242195121952363</v>
      </c>
      <c r="IK116" s="139">
        <f>IFERROR(VLOOKUP(CONCATENATE($G116, ".SP.DYN.LE00.IN"),AREA_WB_6ATTRS,Seq!AB$1,FALSE)-VLOOKUP("CHN.SP.DYN.LE00.IN",AREA_WB_6ATTRS,Seq!AB$1,FALSE),".")</f>
        <v>-0.22631707317073335</v>
      </c>
      <c r="IL116" s="139">
        <f>IFERROR(VLOOKUP(CONCATENATE($G116, ".SP.DYN.LE00.IN"),AREA_WB_6ATTRS,Seq!AC$1,FALSE)-VLOOKUP("CHN.SP.DYN.LE00.IN",AREA_WB_6ATTRS,Seq!AC$1,FALSE),".")</f>
        <v>-4.6731707317078985E-2</v>
      </c>
      <c r="IM116" s="139">
        <f>IFERROR(VLOOKUP(CONCATENATE($G116, ".SP.DYN.LE00.IN"),AREA_WB_6ATTRS,Seq!AD$1,FALSE)-VLOOKUP("CHN.SP.DYN.LE00.IN",AREA_WB_6ATTRS,Seq!AD$1,FALSE),".")</f>
        <v>-0.26948780487805379</v>
      </c>
      <c r="IN116" s="139">
        <f>IFERROR(VLOOKUP(CONCATENATE($G116, ".SP.DYN.LE00.IN"),AREA_WB_6ATTRS,Seq!AE$1,FALSE)-VLOOKUP("CHN.SP.DYN.LE00.IN",AREA_WB_6ATTRS,Seq!AE$1,FALSE),".")</f>
        <v>0.25324390243902428</v>
      </c>
      <c r="IO116" s="139">
        <f>IFERROR(VLOOKUP(CONCATENATE($G116, ".SP.DYN.LE00.IN"),AREA_WB_6ATTRS,Seq!AF$1,FALSE)-VLOOKUP("CHN.SP.DYN.LE00.IN",AREA_WB_6ATTRS,Seq!AF$1,FALSE),".")</f>
        <v>0.18543902439023441</v>
      </c>
      <c r="IP116" s="139" t="str">
        <f>IFERROR(VLOOKUP(CONCATENATE($G116, ".SP.DYN.LE00.IN"),AREA_WB_6ATTRS,Seq!AG$1,FALSE)-VLOOKUP("CHN.SP.DYN.LE00.IN",AREA_WB_6ATTRS,Seq!AG$1,FALSE),".")</f>
        <v>.</v>
      </c>
      <c r="IW116">
        <f>IFERROR(VLOOKUP(CONCATENATE($G116, ".SP.DYN.LE00.IN"),AREA_WB_6ATTRS,Seq!B$1,FALSE),".")</f>
        <v>69.090975609756114</v>
      </c>
      <c r="IX116">
        <f>IFERROR(VLOOKUP(CONCATENATE($G116, ".SP.DYN.LE00.IN"),AREA_WB_6ATTRS,Seq!C$1,FALSE),".")</f>
        <v>69.368292682926835</v>
      </c>
      <c r="IY116">
        <f>IFERROR(VLOOKUP(CONCATENATE($G116, ".SP.DYN.LE00.IN"),AREA_WB_6ATTRS,Seq!D$1,FALSE),".")</f>
        <v>69.531707317073185</v>
      </c>
      <c r="IZ116">
        <f>IFERROR(VLOOKUP(CONCATENATE($G116, ".SP.DYN.LE00.IN"),AREA_WB_6ATTRS,Seq!E$1,FALSE),".")</f>
        <v>69.726341463414656</v>
      </c>
      <c r="JA116">
        <f>IFERROR(VLOOKUP(CONCATENATE($G116, ".SP.DYN.LE00.IN"),AREA_WB_6ATTRS,Seq!F$1,FALSE),".")</f>
        <v>69.65878048780489</v>
      </c>
      <c r="JB116">
        <f>IFERROR(VLOOKUP(CONCATENATE($G116, ".SP.DYN.LE00.IN"),AREA_WB_6ATTRS,Seq!G$1,FALSE),".")</f>
        <v>69.706829268292694</v>
      </c>
      <c r="JC116">
        <f>IFERROR(VLOOKUP(CONCATENATE($G116, ".SP.DYN.LE00.IN"),AREA_WB_6ATTRS,Seq!H$1,FALSE),".")</f>
        <v>69.496341463414637</v>
      </c>
      <c r="JD116">
        <f>IFERROR(VLOOKUP(CONCATENATE($G116, ".SP.DYN.LE00.IN"),AREA_WB_6ATTRS,Seq!I$1,FALSE),".")</f>
        <v>69.22682926829269</v>
      </c>
      <c r="JE116">
        <f>IFERROR(VLOOKUP(CONCATENATE($G116, ".SP.DYN.LE00.IN"),AREA_WB_6ATTRS,Seq!J$1,FALSE),".")</f>
        <v>69.388048780487807</v>
      </c>
      <c r="JF116">
        <f>IFERROR(VLOOKUP(CONCATENATE($G116, ".SP.DYN.LE00.IN"),AREA_WB_6ATTRS,Seq!K$1,FALSE),".")</f>
        <v>69.530731707317088</v>
      </c>
      <c r="JG116">
        <f>IFERROR(VLOOKUP(CONCATENATE($G116, ".SP.DYN.LE00.IN"),AREA_WB_6ATTRS,Seq!L$1,FALSE),".")</f>
        <v>69.74121951219513</v>
      </c>
      <c r="JH116">
        <f>IFERROR(VLOOKUP(CONCATENATE($G116, ".SP.DYN.LE00.IN"),AREA_WB_6ATTRS,Seq!M$1,FALSE),".")</f>
        <v>69.784390243902436</v>
      </c>
      <c r="JI116">
        <f>IFERROR(VLOOKUP(CONCATENATE($G116, ".SP.DYN.LE00.IN"),AREA_WB_6ATTRS,Seq!N$1,FALSE),".")</f>
        <v>69.784390243902436</v>
      </c>
      <c r="JJ116">
        <f>IFERROR(VLOOKUP(CONCATENATE($G116, ".SP.DYN.LE00.IN"),AREA_WB_6ATTRS,Seq!O$1,FALSE),".")</f>
        <v>69.563414634146355</v>
      </c>
      <c r="JK116">
        <f>IFERROR(VLOOKUP(CONCATENATE($G116, ".SP.DYN.LE00.IN"),AREA_WB_6ATTRS,Seq!P$1,FALSE),".")</f>
        <v>69.509756097560981</v>
      </c>
      <c r="JL116">
        <f>IFERROR(VLOOKUP(CONCATENATE($G116, ".SP.DYN.LE00.IN"),AREA_WB_6ATTRS,Seq!Q$1,FALSE),".")</f>
        <v>69.456097560975607</v>
      </c>
      <c r="JM116">
        <f>IFERROR(VLOOKUP(CONCATENATE($G116, ".SP.DYN.LE00.IN"),AREA_WB_6ATTRS,Seq!R$1,FALSE),".")</f>
        <v>69.104878048780492</v>
      </c>
      <c r="JN116">
        <f>IFERROR(VLOOKUP(CONCATENATE($G116, ".SP.DYN.LE00.IN"),AREA_WB_6ATTRS,Seq!S$1,FALSE),".")</f>
        <v>69.004878048780498</v>
      </c>
      <c r="JO116">
        <f>IFERROR(VLOOKUP(CONCATENATE($G116, ".SP.DYN.LE00.IN"),AREA_WB_6ATTRS,Seq!T$1,FALSE),".")</f>
        <v>69.807317073170751</v>
      </c>
      <c r="JP116">
        <f>IFERROR(VLOOKUP(CONCATENATE($G116, ".SP.DYN.LE00.IN"),AREA_WB_6ATTRS,Seq!U$1,FALSE),".")</f>
        <v>70.512195121951237</v>
      </c>
      <c r="JQ116">
        <f>IFERROR(VLOOKUP(CONCATENATE($G116, ".SP.DYN.LE00.IN"),AREA_WB_6ATTRS,Seq!V$1,FALSE),".")</f>
        <v>71.163414634146349</v>
      </c>
      <c r="JR116">
        <f>IFERROR(VLOOKUP(CONCATENATE($G116, ".SP.DYN.LE00.IN"),AREA_WB_6ATTRS,Seq!W$1,FALSE),".")</f>
        <v>71.160975609756107</v>
      </c>
      <c r="JS116">
        <f>IFERROR(VLOOKUP(CONCATENATE($G116, ".SP.DYN.LE00.IN"),AREA_WB_6ATTRS,Seq!X$1,FALSE),".")</f>
        <v>71.009756097560981</v>
      </c>
      <c r="JT116">
        <f>IFERROR(VLOOKUP(CONCATENATE($G116, ".SP.DYN.LE00.IN"),AREA_WB_6ATTRS,Seq!Y$1,FALSE),".")</f>
        <v>71.309756097560978</v>
      </c>
      <c r="JU116">
        <f>IFERROR(VLOOKUP(CONCATENATE($G116, ".SP.DYN.LE00.IN"),AREA_WB_6ATTRS,Seq!Z$1,FALSE),".")</f>
        <v>71.594275609756096</v>
      </c>
      <c r="JV116">
        <f>IFERROR(VLOOKUP(CONCATENATE($G116, ".SP.DYN.LE00.IN"),AREA_WB_6ATTRS,Seq!AA$1,FALSE),".")</f>
        <v>71.878895121951217</v>
      </c>
      <c r="JW116">
        <f>IFERROR(VLOOKUP(CONCATENATE($G116, ".SP.DYN.LE00.IN"),AREA_WB_6ATTRS,Seq!AB$1,FALSE),".")</f>
        <v>72.163414634146349</v>
      </c>
      <c r="JX116">
        <f>IFERROR(VLOOKUP(CONCATENATE($G116, ".SP.DYN.LE00.IN"),AREA_WB_6ATTRS,Seq!AC$1,FALSE),".")</f>
        <v>72.565853658536582</v>
      </c>
      <c r="JY116">
        <f>IFERROR(VLOOKUP(CONCATENATE($G116, ".SP.DYN.LE00.IN"),AREA_WB_6ATTRS,Seq!AD$1,FALSE),".")</f>
        <v>72.565853658536582</v>
      </c>
      <c r="JZ116">
        <f>IFERROR(VLOOKUP(CONCATENATE($G116, ".SP.DYN.LE00.IN"),AREA_WB_6ATTRS,Seq!AE$1,FALSE),".")</f>
        <v>73.309756097560978</v>
      </c>
      <c r="KA116">
        <f>IFERROR(VLOOKUP(CONCATENATE($G116, ".SP.DYN.LE00.IN"),AREA_WB_6ATTRS,Seq!AF$1,FALSE),".")</f>
        <v>73.458536585365863</v>
      </c>
      <c r="KB116" t="str">
        <f>IFERROR(VLOOKUP(CONCATENATE($G116, ".SP.DYN.LE00.IN"),AREA_WB_6ATTRS,Seq!AG$1,FALSE),".")</f>
        <v>.</v>
      </c>
      <c r="KK116">
        <f t="shared" si="66"/>
        <v>3840</v>
      </c>
      <c r="KL116">
        <f t="shared" si="64"/>
        <v>0</v>
      </c>
      <c r="KM116">
        <f t="shared" si="67"/>
        <v>48858815.444753058</v>
      </c>
      <c r="KN116">
        <f t="shared" si="68"/>
        <v>-40060896.019859321</v>
      </c>
      <c r="KO116">
        <f t="shared" si="65"/>
        <v>0.11600000000000001</v>
      </c>
      <c r="KP116" t="str">
        <f>work!HA116</f>
        <v>.</v>
      </c>
      <c r="KQ116" t="str">
        <f>work!HB116</f>
        <v>.</v>
      </c>
      <c r="KR116" t="str">
        <f>work!HC116</f>
        <v>.</v>
      </c>
      <c r="KS116" t="str">
        <f>IF(ISNUMBER(work!HI116-work!HA116),work!HI116-work!HA116,".")</f>
        <v>.</v>
      </c>
      <c r="KT116" t="str">
        <f>IF(ISNUMBER(work!HJ116-work!HB116),work!HJ116-work!HB116,".")</f>
        <v>.</v>
      </c>
      <c r="KU116" t="str">
        <f>IF(ISNUMBER(work!HK116-work!HC116),work!HK116-work!HC116,".")</f>
        <v>.</v>
      </c>
      <c r="KW116">
        <f>IFERROR(work!HR116/work!HV116,".")</f>
        <v>9.0086032160713477E-8</v>
      </c>
      <c r="KX116">
        <f>IFERROR(work!HS116/work!HW116,".")</f>
        <v>4.3090446847933814E-8</v>
      </c>
      <c r="KY116">
        <f>IFERROR(work!HT116/work!HX116,".")</f>
        <v>9.544178585750568E-5</v>
      </c>
      <c r="KZ116">
        <f>IFERROR(work!HU116/work!HY116,".")</f>
        <v>9.9724821172401015E-5</v>
      </c>
    </row>
    <row r="117" spans="1:312">
      <c r="A117" s="24">
        <f t="shared" si="44"/>
        <v>117</v>
      </c>
      <c r="B117" s="24" t="str">
        <f t="shared" si="69"/>
        <v>Out</v>
      </c>
      <c r="C117" s="24" t="str">
        <f t="shared" si="70"/>
        <v>Out</v>
      </c>
      <c r="D117" s="24" t="str">
        <f t="shared" si="71"/>
        <v>Out67</v>
      </c>
      <c r="E117" s="25" t="s">
        <v>3117</v>
      </c>
      <c r="F117" s="26" t="str">
        <f t="shared" si="48"/>
        <v>SanMarino</v>
      </c>
      <c r="G117" s="166" t="s">
        <v>1615</v>
      </c>
      <c r="H117" s="166" t="s">
        <v>5007</v>
      </c>
      <c r="I117" s="166" t="s">
        <v>5007</v>
      </c>
      <c r="J117" s="180" t="s">
        <v>5007</v>
      </c>
      <c r="K117" s="180" t="s">
        <v>5007</v>
      </c>
      <c r="L117" s="27">
        <f>IFERROR(VLOOKUP($F117,Area_FDI_84_96,Seq!B$1,FALSE),0)</f>
        <v>0</v>
      </c>
      <c r="M117" s="27">
        <f>IFERROR(VLOOKUP($F117,Area_FDI_84_96,Seq!C$1,FALSE),0)</f>
        <v>0</v>
      </c>
      <c r="N117" s="27">
        <f>IFERROR(VLOOKUP($F117,Area_FDI_84_96,Seq!D$1,FALSE),0)</f>
        <v>0</v>
      </c>
      <c r="O117" s="27">
        <f>IFERROR(VLOOKUP($F117,Area_FDI_84_96,Seq!E$1,FALSE),0)</f>
        <v>0</v>
      </c>
      <c r="P117" s="27">
        <f>IFERROR(VLOOKUP($F117,Area_FDI_84_96,Seq!F$1,FALSE),0)</f>
        <v>0</v>
      </c>
      <c r="Q117" s="27">
        <f>IFERROR(VLOOKUP($F117,Area_FDI_84_96,Seq!G$1,FALSE),0)</f>
        <v>0</v>
      </c>
      <c r="R117" s="27">
        <f>IFERROR(VLOOKUP($F117,Area_FDI_84_96,Seq!H$1,FALSE),0)</f>
        <v>0</v>
      </c>
      <c r="S117" s="27">
        <f>IFERROR(VLOOKUP($F117,Area_FDI_84_96,Seq!I$1,FALSE),0)</f>
        <v>0</v>
      </c>
      <c r="T117" s="27">
        <f>IFERROR(VALUE(VLOOKUP($E117,Area_FDI_92_95,Seq!B$1,FALSE)),0)</f>
        <v>0</v>
      </c>
      <c r="U117" s="27">
        <f>IFERROR(VALUE(VLOOKUP($E117,Area_FDI_92_95,Seq!C$1,FALSE)),0)</f>
        <v>0</v>
      </c>
      <c r="V117" s="27">
        <f>IFERROR(VALUE(VLOOKUP($E117,Area_FDI_92_95,Seq!D$1,FALSE)),0)</f>
        <v>0</v>
      </c>
      <c r="W117" s="27">
        <f>IFERROR(VALUE(VLOOKUP($E117,Area_FDI_92_95,Seq!E$1,FALSE)),0)</f>
        <v>0</v>
      </c>
      <c r="X117" s="27">
        <f>IFERROR(VALUE(VLOOKUP($E117,Area_FDI_96_99,Seq!B$1,FALSE)),0)</f>
        <v>0</v>
      </c>
      <c r="Y117" s="27">
        <f>IFERROR(VALUE(VLOOKUP($E117,Area_FDI_96_99,Seq!C$1,FALSE)),0)</f>
        <v>3</v>
      </c>
      <c r="Z117" s="27">
        <f>IFERROR(VALUE(VLOOKUP($E117,Area_FDI_96_99,Seq!D$1,FALSE)),0)</f>
        <v>0</v>
      </c>
      <c r="AA117" s="27">
        <f>IFERROR(VALUE(VLOOKUP($E117,Area_FDI_96_99,Seq!E$1,FALSE)),0)</f>
        <v>0</v>
      </c>
      <c r="AB117" s="27">
        <f t="shared" si="72"/>
        <v>0</v>
      </c>
      <c r="AC117" s="27">
        <f t="shared" si="73"/>
        <v>0</v>
      </c>
      <c r="AD117" s="27">
        <f t="shared" si="74"/>
        <v>0</v>
      </c>
      <c r="AE117" s="27">
        <f t="shared" si="75"/>
        <v>450</v>
      </c>
      <c r="AF117" s="27">
        <f t="shared" si="76"/>
        <v>0</v>
      </c>
      <c r="AG117" s="27">
        <f t="shared" si="77"/>
        <v>0</v>
      </c>
      <c r="AH117" s="27">
        <f t="shared" si="78"/>
        <v>177</v>
      </c>
      <c r="AI117" s="27">
        <f t="shared" si="79"/>
        <v>224</v>
      </c>
      <c r="AJ117" s="27">
        <f t="shared" si="80"/>
        <v>10</v>
      </c>
      <c r="AK117" s="27">
        <f t="shared" si="81"/>
        <v>26</v>
      </c>
      <c r="AL117" s="27">
        <f t="shared" si="82"/>
        <v>211</v>
      </c>
      <c r="AM117" s="27"/>
      <c r="AN117" s="27"/>
      <c r="AO117" s="27"/>
      <c r="AP117" s="27"/>
      <c r="AQ117" s="27"/>
      <c r="AR117" s="27"/>
      <c r="AS117" s="27"/>
      <c r="AT117" s="27">
        <f>IFERROR(work!D117+work!AP117,".")</f>
        <v>18330551.993358366</v>
      </c>
      <c r="AU117" s="27">
        <f>IFERROR(work!E117+work!AQ117,".")</f>
        <v>19282153.46559564</v>
      </c>
      <c r="AV117" s="27">
        <f>IFERROR(work!F117+work!AR117,".")</f>
        <v>21033637.383253738</v>
      </c>
      <c r="AW117" s="27">
        <f>IFERROR(work!G117+work!AS117,".")</f>
        <v>23322713.225921553</v>
      </c>
      <c r="AX117" s="27">
        <f>IFERROR(work!H117+work!AT117,".")</f>
        <v>26863295.563159507</v>
      </c>
      <c r="AY117" s="27">
        <f>IFERROR(work!I117+work!AU117,".")</f>
        <v>30485716.489519194</v>
      </c>
      <c r="AZ117" s="27">
        <f>IFERROR(work!J117+work!AV117,".")</f>
        <v>33166106.476374149</v>
      </c>
      <c r="BA117" s="27">
        <f>IFERROR(work!K117+work!AW117,".")</f>
        <v>37009948.865075506</v>
      </c>
      <c r="BB117" s="27">
        <f>IFERROR(work!L117+work!AX117,".")</f>
        <v>41189085.338084444</v>
      </c>
      <c r="BC117" s="27">
        <f>IFERROR(work!M117+work!AY117,".")</f>
        <v>42877526.095797248</v>
      </c>
      <c r="BD117" s="27">
        <f>IFERROR(work!N117+work!AZ117,".")</f>
        <v>44506080.759767264</v>
      </c>
      <c r="BE117" s="27">
        <f>IFERROR(work!O117+work!BA117,".")</f>
        <v>48597096.076770157</v>
      </c>
      <c r="BF117" s="27">
        <f>IFERROR(work!P117+work!BB117,".")</f>
        <v>55491582.07122159</v>
      </c>
      <c r="BG117" s="27">
        <f>IFERROR(work!Q117+work!BC117,".")</f>
        <v>63257921.253516644</v>
      </c>
      <c r="BH117" s="27">
        <f>IFERROR(work!R117+work!BD117,".")</f>
        <v>71541562.226347566</v>
      </c>
      <c r="BI117" s="27">
        <f>IFERROR(work!S117+work!BE117,".")</f>
        <v>79338707.692374587</v>
      </c>
      <c r="BJ117" s="27">
        <f>IFERROR(work!T117+work!BF117,".")</f>
        <v>87269486.229571596</v>
      </c>
      <c r="BK117" s="27">
        <f>IFERROR(work!U117+work!BG117,".")</f>
        <v>95381200.029438093</v>
      </c>
      <c r="BL117" s="27">
        <f>IFERROR(work!V117+work!BH117,".")</f>
        <v>102820752.81219169</v>
      </c>
      <c r="BM117" s="27">
        <f>IFERROR(work!W117+work!BI117,".")</f>
        <v>110636155.84101491</v>
      </c>
      <c r="BN117" s="27">
        <f>IFERROR(work!X117+work!BJ117,".")</f>
        <v>119924884.1841194</v>
      </c>
      <c r="BO117" s="27">
        <f>IFERROR(work!Y117+work!BK117,".")</f>
        <v>129876565.80699214</v>
      </c>
      <c r="BP117" s="27">
        <f>IFERROR(work!Z117+work!BL117,".")</f>
        <v>141688102.47690722</v>
      </c>
      <c r="BQ117" s="27">
        <f>IFERROR(work!AA117+work!BM117,".")</f>
        <v>155851922.10522142</v>
      </c>
      <c r="BR117" s="27">
        <f>IFERROR(work!AB117+work!BN117,".")</f>
        <v>171588293.44756639</v>
      </c>
      <c r="BS117" s="27">
        <f>IFERROR(work!AC117+work!BO117,".")</f>
        <v>190969772.597132</v>
      </c>
      <c r="BT117" s="27">
        <f>IFERROR(work!AD117+work!BP117,".")</f>
        <v>215214872.88508239</v>
      </c>
      <c r="BU117" s="27">
        <f>IFERROR(work!AE117+work!BQ117,".")</f>
        <v>245765251.50094551</v>
      </c>
      <c r="BV117" s="27">
        <f>IFERROR(work!AF117+work!BR117,".")</f>
        <v>269351172.06036866</v>
      </c>
      <c r="BW117" s="27" t="str">
        <f>IFERROR(work!AG117+work!BS117,".")</f>
        <v>.</v>
      </c>
      <c r="BX117" s="27" t="str">
        <f>IFERROR(work!AH117+work!BT117,".")</f>
        <v>.</v>
      </c>
      <c r="BY117" s="27" t="str">
        <f>IFERROR(work!AI117+work!BU117,".")</f>
        <v>.</v>
      </c>
      <c r="BZ117" s="27"/>
      <c r="CA117" s="27"/>
      <c r="CB117" s="27"/>
      <c r="CC117" s="27"/>
      <c r="CD117" s="27"/>
      <c r="CE117" s="27"/>
      <c r="CF117" s="27">
        <f>IFERROR(work!AP117-work!D117,".")</f>
        <v>-18257672.094363011</v>
      </c>
      <c r="CG117" s="27">
        <f>IFERROR(work!AQ117-work!E117,".")</f>
        <v>-19208658.27468726</v>
      </c>
      <c r="CH117" s="27">
        <f>IFERROR(work!AR117-work!F117,".")</f>
        <v>-20959838.225394927</v>
      </c>
      <c r="CI117" s="27">
        <f>IFERROR(work!AS117-work!G117,".")</f>
        <v>-23248051.224069972</v>
      </c>
      <c r="CJ117" s="27">
        <f>IFERROR(work!AT117-work!H117,".")</f>
        <v>-26786225.083230641</v>
      </c>
      <c r="CK117" s="27">
        <f>IFERROR(work!AU117-work!I117,".")</f>
        <v>-30406489.44413355</v>
      </c>
      <c r="CL117" s="27">
        <f>IFERROR(work!AV117-work!J117,".")</f>
        <v>-33084613.579440072</v>
      </c>
      <c r="CM117" s="27">
        <f>IFERROR(work!AW117-work!K117,".")</f>
        <v>-36925854.717213176</v>
      </c>
      <c r="CN117" s="27">
        <f>IFERROR(work!AX117-work!L117,".")</f>
        <v>-41101464.049002841</v>
      </c>
      <c r="CO117" s="27">
        <f>IFERROR(work!AY117-work!M117,".")</f>
        <v>-42786935.816160761</v>
      </c>
      <c r="CP117" s="27">
        <f>IFERROR(work!AZ117-work!N117,".")</f>
        <v>-44413630.704845116</v>
      </c>
      <c r="CQ117" s="27">
        <f>IFERROR(work!BA117-work!O117,".")</f>
        <v>-48503228.842586532</v>
      </c>
      <c r="CR117" s="27">
        <f>IFERROR(work!BB117-work!P117,".")</f>
        <v>-55396988.986683652</v>
      </c>
      <c r="CS117" s="27">
        <f>IFERROR(work!BC117-work!Q117,".")</f>
        <v>-63155049.752495512</v>
      </c>
      <c r="CT117" s="27">
        <f>IFERROR(work!BD117-work!R117,".")</f>
        <v>-71431507.981452018</v>
      </c>
      <c r="CU117" s="27">
        <f>IFERROR(work!BE117-work!S117,".")</f>
        <v>-79218427.168075114</v>
      </c>
      <c r="CV117" s="27">
        <f>IFERROR(work!BF117-work!T117,".")</f>
        <v>-87143362.116923228</v>
      </c>
      <c r="CW117" s="27">
        <f>IFERROR(work!BG117-work!U117,".")</f>
        <v>-95252043.213280752</v>
      </c>
      <c r="CX117" s="27">
        <f>IFERROR(work!BH117-work!V117,".")</f>
        <v>-102681883.40345934</v>
      </c>
      <c r="CY117" s="27">
        <f>IFERROR(work!BI117-work!W117,".")</f>
        <v>-110484680.72702558</v>
      </c>
      <c r="CZ117" s="27">
        <f>IFERROR(work!BJ117-work!X117,".")</f>
        <v>-119770102.65563646</v>
      </c>
      <c r="DA117" s="27">
        <f>IFERROR(work!BK117-work!Y117,".")</f>
        <v>-129713104.94046342</v>
      </c>
      <c r="DB117" s="27">
        <f>IFERROR(work!BL117-work!Z117,".")</f>
        <v>-141524228.30856678</v>
      </c>
      <c r="DC117" s="27">
        <f>IFERROR(work!BM117-work!AA117,".")</f>
        <v>-155681641.75879958</v>
      </c>
      <c r="DD117" s="27">
        <f>IFERROR(work!BN117-work!AB117,".")</f>
        <v>-171410160.36672217</v>
      </c>
      <c r="DE117" s="27">
        <f>IFERROR(work!BO117-work!AC117,".")</f>
        <v>-190787506.49817076</v>
      </c>
      <c r="DF117" s="27">
        <f>IFERROR(work!BP117-work!AD117,".")</f>
        <v>-215025580.65532222</v>
      </c>
      <c r="DG117" s="27">
        <f>IFERROR(work!BQ117-work!AE117,".")</f>
        <v>-245569346.44219804</v>
      </c>
      <c r="DH117" s="27">
        <f>IFERROR(work!BR117-work!AF117,".")</f>
        <v>-269151547.28531587</v>
      </c>
      <c r="DI117" s="27" t="str">
        <f>IFERROR(work!BS117-work!AG117,".")</f>
        <v>.</v>
      </c>
      <c r="DJ117" s="27" t="str">
        <f>IFERROR(work!BT117-work!AH117,".")</f>
        <v>.</v>
      </c>
      <c r="DK117" s="27" t="str">
        <f>IFERROR(work!BU117-work!AI117,".")</f>
        <v>.</v>
      </c>
      <c r="DL117" s="27"/>
      <c r="DM117" s="27"/>
      <c r="DN117" s="27"/>
      <c r="DO117" s="27"/>
      <c r="DP117" s="27"/>
      <c r="DQ117" s="27"/>
      <c r="DR117" s="27"/>
      <c r="DS117" s="27">
        <f>IFERROR(work!DO117-work!CC117,".")</f>
        <v>0.29499999999999998</v>
      </c>
      <c r="DT117" s="27">
        <f>IFERROR(work!DP117-work!CD117,".")</f>
        <v>0.29399999999999998</v>
      </c>
      <c r="DU117" s="27">
        <f>IFERROR(work!DQ117-work!CE117,".")</f>
        <v>0.29399999999999998</v>
      </c>
      <c r="DV117" s="27">
        <f>IFERROR(work!DR117-work!CF117,".")</f>
        <v>0.29299999999999998</v>
      </c>
      <c r="DW117" s="27">
        <f>IFERROR(work!DS117-work!CG117,".")</f>
        <v>0.29299999999999998</v>
      </c>
      <c r="DX117" s="27">
        <f>IFERROR(work!DT117-work!CH117,".")</f>
        <v>0.29199999999999998</v>
      </c>
      <c r="DY117" s="27">
        <f>IFERROR(work!DU117-work!CI117,".")</f>
        <v>0.29099999999999998</v>
      </c>
      <c r="DZ117" s="27">
        <f>IFERROR(work!DV117-work!CJ117,".")</f>
        <v>0.28999999999999998</v>
      </c>
      <c r="EA117" s="27">
        <f>IFERROR(work!DW117-work!CK117,".")</f>
        <v>0.28899999999999998</v>
      </c>
      <c r="EB117" s="27">
        <f>IFERROR(work!DX117-work!CL117,".")</f>
        <v>0.28799999999999998</v>
      </c>
      <c r="EC117" s="27">
        <f>IFERROR(work!DY117-work!CM117,".")</f>
        <v>0.28599999999999998</v>
      </c>
      <c r="ED117" s="27">
        <f>IFERROR(work!DZ117-work!CN117,".")</f>
        <v>0.28399999999999997</v>
      </c>
      <c r="EE117" s="27">
        <f>IFERROR(work!EA117-work!CO117,".")</f>
        <v>0.28299999999999997</v>
      </c>
      <c r="EF117" s="27">
        <f>IFERROR(work!EB117-work!CP117,".")</f>
        <v>0.28099999999999997</v>
      </c>
      <c r="EG117" s="27">
        <f>IFERROR(work!EC117-work!CQ117,".")</f>
        <v>0.27899999999999997</v>
      </c>
      <c r="EH117" s="27">
        <f>IFERROR(work!ED117-work!CR117,".")</f>
        <v>0.27699999999999997</v>
      </c>
      <c r="EI117" s="27">
        <f>IFERROR(work!EE117-work!CS117,".")</f>
        <v>0.28899999999999998</v>
      </c>
      <c r="EJ117" s="27">
        <f>IFERROR(work!EF117-work!CT117,".")</f>
        <v>0.29999999237060543</v>
      </c>
      <c r="EK117" s="27">
        <f>IFERROR(work!EG117-work!CU117,".")</f>
        <v>0.3120000076293945</v>
      </c>
      <c r="EL117" s="27">
        <f>IFERROR(work!EH117-work!CV117,".")</f>
        <v>0.3199999923706055</v>
      </c>
      <c r="EM117" s="27">
        <f>IFERROR(work!EI117-work!CW117,".")</f>
        <v>5.3999999999999999E-2</v>
      </c>
      <c r="EN117" s="27">
        <f>IFERROR(work!EJ117-work!CX117,".")</f>
        <v>5.0999999999999997E-2</v>
      </c>
      <c r="EO117" s="27">
        <f>IFERROR(work!EK117-work!CY117,".")</f>
        <v>5.2999999999999999E-2</v>
      </c>
      <c r="EP117" s="27" t="str">
        <f>IFERROR(work!EL117-work!CZ117,".")</f>
        <v>.</v>
      </c>
      <c r="EQ117" s="27" t="str">
        <f>IFERROR(work!EM117-work!DA117,".")</f>
        <v>.</v>
      </c>
      <c r="ER117" s="27" t="str">
        <f>IFERROR(work!EN117-work!DB117,".")</f>
        <v>.</v>
      </c>
      <c r="ES117" s="27" t="str">
        <f>IFERROR(work!EO117-work!DC117,".")</f>
        <v>.</v>
      </c>
      <c r="ET117" s="27" t="str">
        <f>IFERROR(work!EP117-work!DD117,".")</f>
        <v>.</v>
      </c>
      <c r="EU117" s="27">
        <f>IFERROR(work!EQ117-work!DE117,".")</f>
        <v>5.8999998092651371E-2</v>
      </c>
      <c r="EV117" s="27">
        <f>IFERROR(work!ER117-work!DF117,".")</f>
        <v>5.3999998092651366E-2</v>
      </c>
      <c r="EW117" s="27">
        <f>IFERROR(work!ES117-work!DG117,".")</f>
        <v>4.9999998092651377E-2</v>
      </c>
      <c r="EX117" s="27">
        <f>IFERROR(work!ET117-work!DH117,".")</f>
        <v>4.5999998092651373E-2</v>
      </c>
      <c r="EY117" s="27"/>
      <c r="EZ117" s="27"/>
      <c r="FA117" s="27"/>
      <c r="FB117" s="27"/>
      <c r="FC117" s="27"/>
      <c r="FD117" s="27"/>
      <c r="FE117" s="27" t="str">
        <f>IF(ISNUMBER(work!GZ117/work!HD117),work!GZ117/work!HD117,".")</f>
        <v>.</v>
      </c>
      <c r="FF117" s="27" t="str">
        <f>IF(ISNUMBER(work!HA117/work!HE117),work!HA117/work!HE117,".")</f>
        <v>.</v>
      </c>
      <c r="FG117" s="27" t="str">
        <f>IF(ISNUMBER(work!HB117/work!HF117),work!HB117/work!HF117,".")</f>
        <v>.</v>
      </c>
      <c r="FH117" s="27" t="str">
        <f>IF(ISNUMBER(work!HC117/work!HG117),work!HC117/work!HG117,".")</f>
        <v>.</v>
      </c>
      <c r="FI117" s="27" t="str">
        <f>IF(ISNUMBER((work!HA117+work!HB117)/(work!HE117+work!HF117)),(work!HA117+work!HB117)/(work!HE117+work!HF117),".")</f>
        <v>.</v>
      </c>
      <c r="FJ117" s="27" t="str">
        <f>IF(ISNUMBER(work!HH117/work!HL117),work!HH117/work!HL117,".")</f>
        <v>.</v>
      </c>
      <c r="FK117" s="27" t="str">
        <f>IF(ISNUMBER(work!HI117/work!HM117),work!HI117/work!HM117,".")</f>
        <v>.</v>
      </c>
      <c r="FL117" s="27" t="str">
        <f>IF(ISNUMBER(work!HJ117/work!HN117),work!HJ117/work!HN117,".")</f>
        <v>.</v>
      </c>
      <c r="FM117" s="27" t="str">
        <f>IF(ISNUMBER(work!HK117/work!HO117),work!HK117/work!HO117,".")</f>
        <v>.</v>
      </c>
      <c r="FN117" s="27" t="str">
        <f>IF(ISNUMBER((work!HI117+work!HJ117)/(work!HM117+work!HN117)),(work!HI117+work!HJ117)/(work!HM117+work!HN117),".")</f>
        <v>.</v>
      </c>
      <c r="FO117" s="27" t="s">
        <v>5007</v>
      </c>
      <c r="FP117" s="27" t="s">
        <v>5007</v>
      </c>
      <c r="FQ117" s="27" t="s">
        <v>5007</v>
      </c>
      <c r="FR117" s="27" t="s">
        <v>5007</v>
      </c>
      <c r="FS117" s="27" t="s">
        <v>5007</v>
      </c>
      <c r="FT117" s="27" t="str">
        <f>work!GM117</f>
        <v>.</v>
      </c>
      <c r="FU117" s="27" t="str">
        <f>work!GN117</f>
        <v>.</v>
      </c>
      <c r="FV117" s="27" t="str">
        <f>work!GO117</f>
        <v>.</v>
      </c>
      <c r="FW117" s="27" t="s">
        <v>5007</v>
      </c>
      <c r="FX117" s="27"/>
      <c r="FY117" s="27" t="str">
        <f t="shared" si="83"/>
        <v>.</v>
      </c>
      <c r="FZ117">
        <f t="shared" si="62"/>
        <v>0</v>
      </c>
      <c r="GA117" t="str">
        <f>work!HC117</f>
        <v>.</v>
      </c>
      <c r="GB117" t="str">
        <f>IF(ISNUMBER(work!HA117+work!HB117),work!HA117+work!HB117,".")</f>
        <v>.</v>
      </c>
      <c r="GC117" t="str">
        <f>IF(ISNUMBER(work!HK117-work!HC117),work!HK117-work!HC117,".")</f>
        <v>.</v>
      </c>
      <c r="GD117" t="str">
        <f>IF(ISNUMBER(work!HI117+work!HJ117-work!HA117-work!HB117),(work!HI117+work!HJ117-work!HA117-work!HB117),".")</f>
        <v>.</v>
      </c>
      <c r="GH117" t="str">
        <f>work!GQ117</f>
        <v>.</v>
      </c>
      <c r="GI117" t="str">
        <f>work!GR117</f>
        <v>.</v>
      </c>
      <c r="GJ117" t="str">
        <f>work!GZ117</f>
        <v>.</v>
      </c>
      <c r="GK117" t="str">
        <f>work!HH117</f>
        <v>.</v>
      </c>
      <c r="GL117" t="str">
        <f t="shared" si="84"/>
        <v>.</v>
      </c>
      <c r="GM117" t="str">
        <f>IFERROR(VLOOKUP($F117,AREA_EM_ALLYEAR,Seq!B$1,FALSE),".")</f>
        <v>.</v>
      </c>
      <c r="GN117" t="str">
        <f>IFERROR(VLOOKUP($F117,AREA_EM_ALLYEAR,Seq!C$1,FALSE),".")</f>
        <v>.</v>
      </c>
      <c r="GO117" t="str">
        <f>IFERROR(VLOOKUP($F117,AREA_EM_ALLYEAR,Seq!D$1,FALSE),".")</f>
        <v>.</v>
      </c>
      <c r="GP117" t="str">
        <f>IFERROR(VLOOKUP($F117,AREA_EM_ALLYEAR,Seq!E$1,FALSE),".")</f>
        <v>.</v>
      </c>
      <c r="GQ117" t="str">
        <f>IFERROR(VLOOKUP($F117,AREA_EM_ALLYEAR,Seq!F$1,FALSE),".")</f>
        <v>.</v>
      </c>
      <c r="GR117" t="str">
        <f>IFERROR(VLOOKUP($F117,AREA_EM_ALLYEAR,Seq!G$1,FALSE),".")</f>
        <v>.</v>
      </c>
      <c r="GS117" t="str">
        <f>IFERROR(VLOOKUP($F117,AREA_EM_ALLYEAR,Seq!H$1,FALSE),".")</f>
        <v>.</v>
      </c>
      <c r="GT117" t="str">
        <f>IFERROR(VLOOKUP($F117,AREA_EM_ALLYEAR,Seq!I$1,FALSE),".")</f>
        <v>.</v>
      </c>
      <c r="GU117" t="str">
        <f>IFERROR(VLOOKUP($F117,AREA_EM_ALLYEAR,Seq!J$1,FALSE),".")</f>
        <v>.</v>
      </c>
      <c r="GV117" t="str">
        <f>IFERROR(VLOOKUP($F117,AREA_EM_ALLYEAR,Seq!K$1,FALSE),".")</f>
        <v>.</v>
      </c>
      <c r="GW117" t="str">
        <f>IFERROR(VLOOKUP($F117,AREA_EM_ALLYEAR,Seq!L$1,FALSE),".")</f>
        <v>.</v>
      </c>
      <c r="GX117" t="str">
        <f>IFERROR(VLOOKUP($F117,AREA_EM_ALLYEAR,Seq!M$1,FALSE),".")</f>
        <v>.</v>
      </c>
      <c r="GY117" t="str">
        <f>IFERROR(VLOOKUP($F117,AREA_EM_ALLYEAR,Seq!N$1,FALSE),".")</f>
        <v>.</v>
      </c>
      <c r="GZ117" t="str">
        <f>IFERROR(VLOOKUP($F117,AREA_EM_ALLYEAR,Seq!O$1,FALSE),".")</f>
        <v>.</v>
      </c>
      <c r="HA117" t="str">
        <f t="shared" si="63"/>
        <v>.</v>
      </c>
      <c r="HK117" s="139" t="str">
        <f>IFERROR(VLOOKUP(CONCATENATE($G117, ".SP.DYN.LE00.IN"),AREA_WB_6ATTRS,Seq!B$1,FALSE)-VLOOKUP("CHN.SP.DYN.LE00.IN",AREA_WB_6ATTRS,Seq!B$1,FALSE),".")</f>
        <v>.</v>
      </c>
      <c r="HL117" s="139" t="str">
        <f>IFERROR(VLOOKUP(CONCATENATE($G117, ".SP.DYN.LE00.IN"),AREA_WB_6ATTRS,Seq!C$1,FALSE)-VLOOKUP("CHN.SP.DYN.LE00.IN",AREA_WB_6ATTRS,Seq!C$1,FALSE),".")</f>
        <v>.</v>
      </c>
      <c r="HM117" s="139" t="str">
        <f>IFERROR(VLOOKUP(CONCATENATE($G117, ".SP.DYN.LE00.IN"),AREA_WB_6ATTRS,Seq!D$1,FALSE)-VLOOKUP("CHN.SP.DYN.LE00.IN",AREA_WB_6ATTRS,Seq!D$1,FALSE),".")</f>
        <v>.</v>
      </c>
      <c r="HN117" s="139" t="str">
        <f>IFERROR(VLOOKUP(CONCATENATE($G117, ".SP.DYN.LE00.IN"),AREA_WB_6ATTRS,Seq!E$1,FALSE)-VLOOKUP("CHN.SP.DYN.LE00.IN",AREA_WB_6ATTRS,Seq!E$1,FALSE),".")</f>
        <v>.</v>
      </c>
      <c r="HO117" s="139" t="str">
        <f>IFERROR(VLOOKUP(CONCATENATE($G117, ".SP.DYN.LE00.IN"),AREA_WB_6ATTRS,Seq!F$1,FALSE)-VLOOKUP("CHN.SP.DYN.LE00.IN",AREA_WB_6ATTRS,Seq!F$1,FALSE),".")</f>
        <v>.</v>
      </c>
      <c r="HP117" s="139" t="str">
        <f>IFERROR(VLOOKUP(CONCATENATE($G117, ".SP.DYN.LE00.IN"),AREA_WB_6ATTRS,Seq!G$1,FALSE)-VLOOKUP("CHN.SP.DYN.LE00.IN",AREA_WB_6ATTRS,Seq!G$1,FALSE),".")</f>
        <v>.</v>
      </c>
      <c r="HQ117" s="139" t="str">
        <f>IFERROR(VLOOKUP(CONCATENATE($G117, ".SP.DYN.LE00.IN"),AREA_WB_6ATTRS,Seq!H$1,FALSE)-VLOOKUP("CHN.SP.DYN.LE00.IN",AREA_WB_6ATTRS,Seq!H$1,FALSE),".")</f>
        <v>.</v>
      </c>
      <c r="HR117" s="139" t="str">
        <f>IFERROR(VLOOKUP(CONCATENATE($G117, ".SP.DYN.LE00.IN"),AREA_WB_6ATTRS,Seq!I$1,FALSE)-VLOOKUP("CHN.SP.DYN.LE00.IN",AREA_WB_6ATTRS,Seq!I$1,FALSE),".")</f>
        <v>.</v>
      </c>
      <c r="HS117" s="139" t="str">
        <f>IFERROR(VLOOKUP(CONCATENATE($G117, ".SP.DYN.LE00.IN"),AREA_WB_6ATTRS,Seq!J$1,FALSE)-VLOOKUP("CHN.SP.DYN.LE00.IN",AREA_WB_6ATTRS,Seq!J$1,FALSE),".")</f>
        <v>.</v>
      </c>
      <c r="HT117" s="139" t="str">
        <f>IFERROR(VLOOKUP(CONCATENATE($G117, ".SP.DYN.LE00.IN"),AREA_WB_6ATTRS,Seq!K$1,FALSE)-VLOOKUP("CHN.SP.DYN.LE00.IN",AREA_WB_6ATTRS,Seq!K$1,FALSE),".")</f>
        <v>.</v>
      </c>
      <c r="HU117" s="139" t="str">
        <f>IFERROR(VLOOKUP(CONCATENATE($G117, ".SP.DYN.LE00.IN"),AREA_WB_6ATTRS,Seq!L$1,FALSE)-VLOOKUP("CHN.SP.DYN.LE00.IN",AREA_WB_6ATTRS,Seq!L$1,FALSE),".")</f>
        <v>.</v>
      </c>
      <c r="HV117" s="139" t="str">
        <f>IFERROR(VLOOKUP(CONCATENATE($G117, ".SP.DYN.LE00.IN"),AREA_WB_6ATTRS,Seq!M$1,FALSE)-VLOOKUP("CHN.SP.DYN.LE00.IN",AREA_WB_6ATTRS,Seq!M$1,FALSE),".")</f>
        <v>.</v>
      </c>
      <c r="HW117" s="139" t="str">
        <f>IFERROR(VLOOKUP(CONCATENATE($G117, ".SP.DYN.LE00.IN"),AREA_WB_6ATTRS,Seq!N$1,FALSE)-VLOOKUP("CHN.SP.DYN.LE00.IN",AREA_WB_6ATTRS,Seq!N$1,FALSE),".")</f>
        <v>.</v>
      </c>
      <c r="HX117" s="139" t="str">
        <f>IFERROR(VLOOKUP(CONCATENATE($G117, ".SP.DYN.LE00.IN"),AREA_WB_6ATTRS,Seq!O$1,FALSE)-VLOOKUP("CHN.SP.DYN.LE00.IN",AREA_WB_6ATTRS,Seq!O$1,FALSE),".")</f>
        <v>.</v>
      </c>
      <c r="HY117" s="139" t="str">
        <f>IFERROR(VLOOKUP(CONCATENATE($G117, ".SP.DYN.LE00.IN"),AREA_WB_6ATTRS,Seq!P$1,FALSE)-VLOOKUP("CHN.SP.DYN.LE00.IN",AREA_WB_6ATTRS,Seq!P$1,FALSE),".")</f>
        <v>.</v>
      </c>
      <c r="HZ117" s="139" t="str">
        <f>IFERROR(VLOOKUP(CONCATENATE($G117, ".SP.DYN.LE00.IN"),AREA_WB_6ATTRS,Seq!Q$1,FALSE)-VLOOKUP("CHN.SP.DYN.LE00.IN",AREA_WB_6ATTRS,Seq!Q$1,FALSE),".")</f>
        <v>.</v>
      </c>
      <c r="IA117" s="139">
        <f>IFERROR(VLOOKUP(CONCATENATE($G117, ".SP.DYN.LE00.IN"),AREA_WB_6ATTRS,Seq!R$1,FALSE)-VLOOKUP("CHN.SP.DYN.LE00.IN",AREA_WB_6ATTRS,Seq!R$1,FALSE),".")</f>
        <v>8.5204878048780444</v>
      </c>
      <c r="IB117" s="139">
        <f>IFERROR(VLOOKUP(CONCATENATE($G117, ".SP.DYN.LE00.IN"),AREA_WB_6ATTRS,Seq!S$1,FALSE)-VLOOKUP("CHN.SP.DYN.LE00.IN",AREA_WB_6ATTRS,Seq!S$1,FALSE),".")</f>
        <v>8.7068536585365877</v>
      </c>
      <c r="IC117" s="139">
        <f>IFERROR(VLOOKUP(CONCATENATE($G117, ".SP.DYN.LE00.IN"),AREA_WB_6ATTRS,Seq!T$1,FALSE)-VLOOKUP("CHN.SP.DYN.LE00.IN",AREA_WB_6ATTRS,Seq!T$1,FALSE),".")</f>
        <v>9.2460731707317052</v>
      </c>
      <c r="ID117" s="139">
        <f>IFERROR(VLOOKUP(CONCATENATE($G117, ".SP.DYN.LE00.IN"),AREA_WB_6ATTRS,Seq!U$1,FALSE)-VLOOKUP("CHN.SP.DYN.LE00.IN",AREA_WB_6ATTRS,Seq!U$1,FALSE),".")</f>
        <v>9.4409999999999883</v>
      </c>
      <c r="IE117" s="139">
        <f>IFERROR(VLOOKUP(CONCATENATE($G117, ".SP.DYN.LE00.IN"),AREA_WB_6ATTRS,Seq!V$1,FALSE)-VLOOKUP("CHN.SP.DYN.LE00.IN",AREA_WB_6ATTRS,Seq!V$1,FALSE),".")</f>
        <v>9.3778048780487779</v>
      </c>
      <c r="IF117" s="139">
        <f>IFERROR(VLOOKUP(CONCATENATE($G117, ".SP.DYN.LE00.IN"),AREA_WB_6ATTRS,Seq!W$1,FALSE)-VLOOKUP("CHN.SP.DYN.LE00.IN",AREA_WB_6ATTRS,Seq!W$1,FALSE),".")</f>
        <v>9.5676341463414616</v>
      </c>
      <c r="IG117" s="139">
        <f>IFERROR(VLOOKUP(CONCATENATE($G117, ".SP.DYN.LE00.IN"),AREA_WB_6ATTRS,Seq!X$1,FALSE)-VLOOKUP("CHN.SP.DYN.LE00.IN",AREA_WB_6ATTRS,Seq!X$1,FALSE),".")</f>
        <v>9.5400731707317306</v>
      </c>
      <c r="IH117" s="139">
        <f>IFERROR(VLOOKUP(CONCATENATE($G117, ".SP.DYN.LE00.IN"),AREA_WB_6ATTRS,Seq!Y$1,FALSE)-VLOOKUP("CHN.SP.DYN.LE00.IN",AREA_WB_6ATTRS,Seq!Y$1,FALSE),".")</f>
        <v>9.4546341463414763</v>
      </c>
      <c r="II117" s="139">
        <f>IFERROR(VLOOKUP(CONCATENATE($G117, ".SP.DYN.LE00.IN"),AREA_WB_6ATTRS,Seq!Z$1,FALSE)-VLOOKUP("CHN.SP.DYN.LE00.IN",AREA_WB_6ATTRS,Seq!Z$1,FALSE),".")</f>
        <v>9.7596097560975608</v>
      </c>
      <c r="IJ117" s="139">
        <f>IFERROR(VLOOKUP(CONCATENATE($G117, ".SP.DYN.LE00.IN"),AREA_WB_6ATTRS,Seq!AA$1,FALSE)-VLOOKUP("CHN.SP.DYN.LE00.IN",AREA_WB_6ATTRS,Seq!AA$1,FALSE),".")</f>
        <v>9.8042926829268282</v>
      </c>
      <c r="IK117" s="139">
        <f>IFERROR(VLOOKUP(CONCATENATE($G117, ".SP.DYN.LE00.IN"),AREA_WB_6ATTRS,Seq!AB$1,FALSE)-VLOOKUP("CHN.SP.DYN.LE00.IN",AREA_WB_6ATTRS,Seq!AB$1,FALSE),".")</f>
        <v>9.7907560975609726</v>
      </c>
      <c r="IL117" s="139">
        <f>IFERROR(VLOOKUP(CONCATENATE($G117, ".SP.DYN.LE00.IN"),AREA_WB_6ATTRS,Seq!AC$1,FALSE)-VLOOKUP("CHN.SP.DYN.LE00.IN",AREA_WB_6ATTRS,Seq!AC$1,FALSE),".")</f>
        <v>9.8935121951219571</v>
      </c>
      <c r="IM117" s="139">
        <f>IFERROR(VLOOKUP(CONCATENATE($G117, ".SP.DYN.LE00.IN"),AREA_WB_6ATTRS,Seq!AD$1,FALSE)-VLOOKUP("CHN.SP.DYN.LE00.IN",AREA_WB_6ATTRS,Seq!AD$1,FALSE),".")</f>
        <v>9.9963658536585456</v>
      </c>
      <c r="IN117" s="139">
        <f>IFERROR(VLOOKUP(CONCATENATE($G117, ".SP.DYN.LE00.IN"),AREA_WB_6ATTRS,Seq!AE$1,FALSE)-VLOOKUP("CHN.SP.DYN.LE00.IN",AREA_WB_6ATTRS,Seq!AE$1,FALSE),".")</f>
        <v>9.9390310421286046</v>
      </c>
      <c r="IO117" s="139">
        <f>IFERROR(VLOOKUP(CONCATENATE($G117, ".SP.DYN.LE00.IN"),AREA_WB_6ATTRS,Seq!AF$1,FALSE)-VLOOKUP("CHN.SP.DYN.LE00.IN",AREA_WB_6ATTRS,Seq!AF$1,FALSE),".")</f>
        <v>9.8862815964523065</v>
      </c>
      <c r="IP117" s="139" t="str">
        <f>IFERROR(VLOOKUP(CONCATENATE($G117, ".SP.DYN.LE00.IN"),AREA_WB_6ATTRS,Seq!AG$1,FALSE)-VLOOKUP("CHN.SP.DYN.LE00.IN",AREA_WB_6ATTRS,Seq!AG$1,FALSE),".")</f>
        <v>.</v>
      </c>
      <c r="IW117" t="str">
        <f>IFERROR(VLOOKUP(CONCATENATE($G117, ".SP.DYN.LE00.IN"),AREA_WB_6ATTRS,Seq!B$1,FALSE),".")</f>
        <v>.</v>
      </c>
      <c r="IX117" t="str">
        <f>IFERROR(VLOOKUP(CONCATENATE($G117, ".SP.DYN.LE00.IN"),AREA_WB_6ATTRS,Seq!C$1,FALSE),".")</f>
        <v>.</v>
      </c>
      <c r="IY117" t="str">
        <f>IFERROR(VLOOKUP(CONCATENATE($G117, ".SP.DYN.LE00.IN"),AREA_WB_6ATTRS,Seq!D$1,FALSE),".")</f>
        <v>.</v>
      </c>
      <c r="IZ117" t="str">
        <f>IFERROR(VLOOKUP(CONCATENATE($G117, ".SP.DYN.LE00.IN"),AREA_WB_6ATTRS,Seq!E$1,FALSE),".")</f>
        <v>.</v>
      </c>
      <c r="JA117" t="str">
        <f>IFERROR(VLOOKUP(CONCATENATE($G117, ".SP.DYN.LE00.IN"),AREA_WB_6ATTRS,Seq!F$1,FALSE),".")</f>
        <v>.</v>
      </c>
      <c r="JB117" t="str">
        <f>IFERROR(VLOOKUP(CONCATENATE($G117, ".SP.DYN.LE00.IN"),AREA_WB_6ATTRS,Seq!G$1,FALSE),".")</f>
        <v>.</v>
      </c>
      <c r="JC117" t="str">
        <f>IFERROR(VLOOKUP(CONCATENATE($G117, ".SP.DYN.LE00.IN"),AREA_WB_6ATTRS,Seq!H$1,FALSE),".")</f>
        <v>.</v>
      </c>
      <c r="JD117" t="str">
        <f>IFERROR(VLOOKUP(CONCATENATE($G117, ".SP.DYN.LE00.IN"),AREA_WB_6ATTRS,Seq!I$1,FALSE),".")</f>
        <v>.</v>
      </c>
      <c r="JE117" t="str">
        <f>IFERROR(VLOOKUP(CONCATENATE($G117, ".SP.DYN.LE00.IN"),AREA_WB_6ATTRS,Seq!J$1,FALSE),".")</f>
        <v>.</v>
      </c>
      <c r="JF117" t="str">
        <f>IFERROR(VLOOKUP(CONCATENATE($G117, ".SP.DYN.LE00.IN"),AREA_WB_6ATTRS,Seq!K$1,FALSE),".")</f>
        <v>.</v>
      </c>
      <c r="JG117" t="str">
        <f>IFERROR(VLOOKUP(CONCATENATE($G117, ".SP.DYN.LE00.IN"),AREA_WB_6ATTRS,Seq!L$1,FALSE),".")</f>
        <v>.</v>
      </c>
      <c r="JH117" t="str">
        <f>IFERROR(VLOOKUP(CONCATENATE($G117, ".SP.DYN.LE00.IN"),AREA_WB_6ATTRS,Seq!M$1,FALSE),".")</f>
        <v>.</v>
      </c>
      <c r="JI117" t="str">
        <f>IFERROR(VLOOKUP(CONCATENATE($G117, ".SP.DYN.LE00.IN"),AREA_WB_6ATTRS,Seq!N$1,FALSE),".")</f>
        <v>.</v>
      </c>
      <c r="JJ117" t="str">
        <f>IFERROR(VLOOKUP(CONCATENATE($G117, ".SP.DYN.LE00.IN"),AREA_WB_6ATTRS,Seq!O$1,FALSE),".")</f>
        <v>.</v>
      </c>
      <c r="JK117" t="str">
        <f>IFERROR(VLOOKUP(CONCATENATE($G117, ".SP.DYN.LE00.IN"),AREA_WB_6ATTRS,Seq!P$1,FALSE),".")</f>
        <v>.</v>
      </c>
      <c r="JL117" t="str">
        <f>IFERROR(VLOOKUP(CONCATENATE($G117, ".SP.DYN.LE00.IN"),AREA_WB_6ATTRS,Seq!Q$1,FALSE),".")</f>
        <v>.</v>
      </c>
      <c r="JM117">
        <f>IFERROR(VLOOKUP(CONCATENATE($G117, ".SP.DYN.LE00.IN"),AREA_WB_6ATTRS,Seq!R$1,FALSE),".")</f>
        <v>79.119512195121956</v>
      </c>
      <c r="JN117">
        <f>IFERROR(VLOOKUP(CONCATENATE($G117, ".SP.DYN.LE00.IN"),AREA_WB_6ATTRS,Seq!S$1,FALSE),".")</f>
        <v>79.473170731707327</v>
      </c>
      <c r="JO117">
        <f>IFERROR(VLOOKUP(CONCATENATE($G117, ".SP.DYN.LE00.IN"),AREA_WB_6ATTRS,Seq!T$1,FALSE),".")</f>
        <v>80.17317073170733</v>
      </c>
      <c r="JP117">
        <f>IFERROR(VLOOKUP(CONCATENATE($G117, ".SP.DYN.LE00.IN"),AREA_WB_6ATTRS,Seq!U$1,FALSE),".")</f>
        <v>80.524390243902445</v>
      </c>
      <c r="JQ117">
        <f>IFERROR(VLOOKUP(CONCATENATE($G117, ".SP.DYN.LE00.IN"),AREA_WB_6ATTRS,Seq!V$1,FALSE),".")</f>
        <v>80.619512195121956</v>
      </c>
      <c r="JR117">
        <f>IFERROR(VLOOKUP(CONCATENATE($G117, ".SP.DYN.LE00.IN"),AREA_WB_6ATTRS,Seq!W$1,FALSE),".")</f>
        <v>80.973170731707327</v>
      </c>
      <c r="JS117">
        <f>IFERROR(VLOOKUP(CONCATENATE($G117, ".SP.DYN.LE00.IN"),AREA_WB_6ATTRS,Seq!X$1,FALSE),".")</f>
        <v>81.11951219512197</v>
      </c>
      <c r="JT117">
        <f>IFERROR(VLOOKUP(CONCATENATE($G117, ".SP.DYN.LE00.IN"),AREA_WB_6ATTRS,Seq!Y$1,FALSE),".")</f>
        <v>81.219512195121965</v>
      </c>
      <c r="JU117">
        <f>IFERROR(VLOOKUP(CONCATENATE($G117, ".SP.DYN.LE00.IN"),AREA_WB_6ATTRS,Seq!Z$1,FALSE),".")</f>
        <v>81.721951219512206</v>
      </c>
      <c r="JV117">
        <f>IFERROR(VLOOKUP(CONCATENATE($G117, ".SP.DYN.LE00.IN"),AREA_WB_6ATTRS,Seq!AA$1,FALSE),".")</f>
        <v>81.975609756097569</v>
      </c>
      <c r="JW117">
        <f>IFERROR(VLOOKUP(CONCATENATE($G117, ".SP.DYN.LE00.IN"),AREA_WB_6ATTRS,Seq!AB$1,FALSE),".")</f>
        <v>82.180487804878055</v>
      </c>
      <c r="JX117">
        <f>IFERROR(VLOOKUP(CONCATENATE($G117, ".SP.DYN.LE00.IN"),AREA_WB_6ATTRS,Seq!AC$1,FALSE),".")</f>
        <v>82.506097560975618</v>
      </c>
      <c r="JY117">
        <f>IFERROR(VLOOKUP(CONCATENATE($G117, ".SP.DYN.LE00.IN"),AREA_WB_6ATTRS,Seq!AD$1,FALSE),".")</f>
        <v>82.831707317073182</v>
      </c>
      <c r="JZ117">
        <f>IFERROR(VLOOKUP(CONCATENATE($G117, ".SP.DYN.LE00.IN"),AREA_WB_6ATTRS,Seq!AE$1,FALSE),".")</f>
        <v>82.995543237250558</v>
      </c>
      <c r="KA117">
        <f>IFERROR(VLOOKUP(CONCATENATE($G117, ".SP.DYN.LE00.IN"),AREA_WB_6ATTRS,Seq!AF$1,FALSE),".")</f>
        <v>83.159379157427935</v>
      </c>
      <c r="KB117" t="str">
        <f>IFERROR(VLOOKUP(CONCATENATE($G117, ".SP.DYN.LE00.IN"),AREA_WB_6ATTRS,Seq!AG$1,FALSE),".")</f>
        <v>.</v>
      </c>
      <c r="KK117">
        <f t="shared" si="66"/>
        <v>3</v>
      </c>
      <c r="KL117">
        <f t="shared" si="64"/>
        <v>0</v>
      </c>
      <c r="KM117">
        <f t="shared" si="67"/>
        <v>44506080.759767264</v>
      </c>
      <c r="KN117">
        <f t="shared" si="68"/>
        <v>-44413630.704845116</v>
      </c>
      <c r="KO117">
        <f t="shared" si="65"/>
        <v>0.28599999999999998</v>
      </c>
      <c r="KP117" t="str">
        <f>work!HA117</f>
        <v>.</v>
      </c>
      <c r="KQ117" t="str">
        <f>work!HB117</f>
        <v>.</v>
      </c>
      <c r="KR117" t="str">
        <f>work!HC117</f>
        <v>.</v>
      </c>
      <c r="KS117" t="str">
        <f>IF(ISNUMBER(work!HI117-work!HA117),work!HI117-work!HA117,".")</f>
        <v>.</v>
      </c>
      <c r="KT117" t="str">
        <f>IF(ISNUMBER(work!HJ117-work!HB117),work!HJ117-work!HB117,".")</f>
        <v>.</v>
      </c>
      <c r="KU117" t="str">
        <f>IF(ISNUMBER(work!HK117-work!HC117),work!HK117-work!HC117,".")</f>
        <v>.</v>
      </c>
      <c r="KW117" t="str">
        <f>IFERROR(work!HR117/work!HV117,".")</f>
        <v>.</v>
      </c>
      <c r="KX117" t="str">
        <f>IFERROR(work!HS117/work!HW117,".")</f>
        <v>.</v>
      </c>
      <c r="KY117" t="str">
        <f>IFERROR(work!HT117/work!HX117,".")</f>
        <v>.</v>
      </c>
      <c r="KZ117" t="str">
        <f>IFERROR(work!HU117/work!HY117,".")</f>
        <v>.</v>
      </c>
    </row>
    <row r="118" spans="1:312">
      <c r="A118" s="24">
        <f t="shared" si="44"/>
        <v>118</v>
      </c>
      <c r="B118" s="24" t="str">
        <f t="shared" si="69"/>
        <v>InEM90</v>
      </c>
      <c r="C118" s="24" t="str">
        <f t="shared" si="70"/>
        <v>InOECD90</v>
      </c>
      <c r="D118" s="24" t="str">
        <f t="shared" si="71"/>
        <v>In67</v>
      </c>
      <c r="E118" s="25" t="s">
        <v>2537</v>
      </c>
      <c r="F118" s="26" t="str">
        <f t="shared" si="48"/>
        <v>Sweden</v>
      </c>
      <c r="G118" s="166" t="s">
        <v>1645</v>
      </c>
      <c r="H118" s="166" t="s">
        <v>5007</v>
      </c>
      <c r="I118" s="166" t="s">
        <v>5007</v>
      </c>
      <c r="J118" s="180" t="s">
        <v>5007</v>
      </c>
      <c r="K118" s="180" t="s">
        <v>5007</v>
      </c>
      <c r="L118" s="27">
        <f>IFERROR(VLOOKUP($F118,Area_FDI_84_96,Seq!B$1,FALSE),0)</f>
        <v>390</v>
      </c>
      <c r="M118" s="27">
        <f>IFERROR(VLOOKUP($F118,Area_FDI_84_96,Seq!C$1,FALSE),0)</f>
        <v>357</v>
      </c>
      <c r="N118" s="27">
        <f>IFERROR(VLOOKUP($F118,Area_FDI_84_96,Seq!D$1,FALSE),0)</f>
        <v>0</v>
      </c>
      <c r="O118" s="27">
        <f>IFERROR(VLOOKUP($F118,Area_FDI_84_96,Seq!E$1,FALSE),0)</f>
        <v>181</v>
      </c>
      <c r="P118" s="27">
        <f>IFERROR(VLOOKUP($F118,Area_FDI_84_96,Seq!F$1,FALSE),0)</f>
        <v>0</v>
      </c>
      <c r="Q118" s="27">
        <f>IFERROR(VLOOKUP($F118,Area_FDI_84_96,Seq!G$1,FALSE),0)</f>
        <v>325</v>
      </c>
      <c r="R118" s="27">
        <f>IFERROR(VLOOKUP($F118,Area_FDI_84_96,Seq!H$1,FALSE),0)</f>
        <v>11</v>
      </c>
      <c r="S118" s="27">
        <f>IFERROR(VLOOKUP($F118,Area_FDI_84_96,Seq!I$1,FALSE),0)</f>
        <v>77</v>
      </c>
      <c r="T118" s="27">
        <f>IFERROR(VALUE(VLOOKUP($E118,Area_FDI_92_95,Seq!B$1,FALSE)),0)</f>
        <v>199</v>
      </c>
      <c r="U118" s="27">
        <f>IFERROR(VALUE(VLOOKUP($E118,Area_FDI_92_95,Seq!C$1,FALSE)),0)</f>
        <v>1496</v>
      </c>
      <c r="V118" s="27">
        <f>IFERROR(VALUE(VLOOKUP($E118,Area_FDI_92_95,Seq!D$1,FALSE)),0)</f>
        <v>2418</v>
      </c>
      <c r="W118" s="27">
        <f>IFERROR(VALUE(VLOOKUP($E118,Area_FDI_92_95,Seq!E$1,FALSE)),0)</f>
        <v>1356</v>
      </c>
      <c r="X118" s="27">
        <f>IFERROR(VALUE(VLOOKUP($E118,Area_FDI_96_99,Seq!B$1,FALSE)),0)</f>
        <v>5669</v>
      </c>
      <c r="Y118" s="27">
        <f>IFERROR(VALUE(VLOOKUP($E118,Area_FDI_96_99,Seq!C$1,FALSE)),0)</f>
        <v>4284</v>
      </c>
      <c r="Z118" s="27">
        <f>IFERROR(VALUE(VLOOKUP($E118,Area_FDI_96_99,Seq!D$1,FALSE)),0)</f>
        <v>13342</v>
      </c>
      <c r="AA118" s="27">
        <f>IFERROR(VALUE(VLOOKUP($E118,Area_FDI_96_99,Seq!E$1,FALSE)),0)</f>
        <v>15580</v>
      </c>
      <c r="AB118" s="27">
        <f t="shared" si="72"/>
        <v>15924</v>
      </c>
      <c r="AC118" s="27">
        <f t="shared" si="73"/>
        <v>8439</v>
      </c>
      <c r="AD118" s="27">
        <f t="shared" si="74"/>
        <v>9980</v>
      </c>
      <c r="AE118" s="27">
        <f t="shared" si="75"/>
        <v>12030</v>
      </c>
      <c r="AF118" s="27">
        <f t="shared" si="76"/>
        <v>12070</v>
      </c>
      <c r="AG118" s="27">
        <f t="shared" si="77"/>
        <v>11145</v>
      </c>
      <c r="AH118" s="27">
        <f t="shared" si="78"/>
        <v>20447</v>
      </c>
      <c r="AI118" s="27">
        <f t="shared" si="79"/>
        <v>12636</v>
      </c>
      <c r="AJ118" s="27">
        <f t="shared" si="80"/>
        <v>13917</v>
      </c>
      <c r="AK118" s="27">
        <f t="shared" si="81"/>
        <v>32712</v>
      </c>
      <c r="AL118" s="27">
        <f t="shared" si="82"/>
        <v>16105</v>
      </c>
      <c r="AM118" s="27"/>
      <c r="AN118" s="27"/>
      <c r="AO118" s="27"/>
      <c r="AP118" s="27"/>
      <c r="AQ118" s="27"/>
      <c r="AR118" s="27"/>
      <c r="AS118" s="27"/>
      <c r="AT118" s="27">
        <f>IFERROR(work!D118+work!AP118,".")</f>
        <v>34474761.699142374</v>
      </c>
      <c r="AU118" s="27">
        <f>IFERROR(work!E118+work!AQ118,".")</f>
        <v>35393326.457426392</v>
      </c>
      <c r="AV118" s="27">
        <f>IFERROR(work!F118+work!AR118,".")</f>
        <v>37337321.466022506</v>
      </c>
      <c r="AW118" s="27">
        <f>IFERROR(work!G118+work!AS118,".")</f>
        <v>39921689.839397237</v>
      </c>
      <c r="AX118" s="27">
        <f>IFERROR(work!H118+work!AT118,".")</f>
        <v>44171655.768094093</v>
      </c>
      <c r="AY118" s="27">
        <f>IFERROR(work!I118+work!AU118,".")</f>
        <v>48172839.127971731</v>
      </c>
      <c r="AZ118" s="27">
        <f>IFERROR(work!J118+work!AV118,".")</f>
        <v>51359274.391345948</v>
      </c>
      <c r="BA118" s="27">
        <f>IFERROR(work!K118+work!AW118,".")</f>
        <v>55832182.08258903</v>
      </c>
      <c r="BB118" s="27">
        <f>IFERROR(work!L118+work!AX118,".")</f>
        <v>60512552.839033008</v>
      </c>
      <c r="BC118" s="27">
        <f>IFERROR(work!M118+work!AY118,".")</f>
        <v>62737754.428430408</v>
      </c>
      <c r="BD118" s="27">
        <f>IFERROR(work!N118+work!AZ118,".")</f>
        <v>64566484.54343915</v>
      </c>
      <c r="BE118" s="27">
        <f>IFERROR(work!O118+work!BA118,".")</f>
        <v>68431337.952573299</v>
      </c>
      <c r="BF118" s="27">
        <f>IFERROR(work!P118+work!BB118,".")</f>
        <v>75086192.162445813</v>
      </c>
      <c r="BG118" s="27">
        <f>IFERROR(work!Q118+work!BC118,".")</f>
        <v>82444203.440696478</v>
      </c>
      <c r="BH118" s="27">
        <f>IFERROR(work!R118+work!BD118,".")</f>
        <v>91496190.031631812</v>
      </c>
      <c r="BI118" s="27">
        <f>IFERROR(work!S118+work!BE118,".")</f>
        <v>100076309.76659873</v>
      </c>
      <c r="BJ118" s="27">
        <f>IFERROR(work!T118+work!BF118,".")</f>
        <v>108339471.22306085</v>
      </c>
      <c r="BK118" s="27">
        <f>IFERROR(work!U118+work!BG118,".")</f>
        <v>117022039.91420503</v>
      </c>
      <c r="BL118" s="27">
        <f>IFERROR(work!V118+work!BH118,".")</f>
        <v>125369438.97101274</v>
      </c>
      <c r="BM118" s="27">
        <f>IFERROR(work!W118+work!BI118,".")</f>
        <v>134232506.90044472</v>
      </c>
      <c r="BN118" s="27">
        <f>IFERROR(work!X118+work!BJ118,".")</f>
        <v>144573509.00565428</v>
      </c>
      <c r="BO118" s="27">
        <f>IFERROR(work!Y118+work!BK118,".")</f>
        <v>154832970.03411981</v>
      </c>
      <c r="BP118" s="27">
        <f>IFERROR(work!Z118+work!BL118,".")</f>
        <v>167266101.3652105</v>
      </c>
      <c r="BQ118" s="27">
        <f>IFERROR(work!AA118+work!BM118,".")</f>
        <v>182026057.49170661</v>
      </c>
      <c r="BR118" s="27">
        <f>IFERROR(work!AB118+work!BN118,".")</f>
        <v>198870546.47282201</v>
      </c>
      <c r="BS118" s="27">
        <f>IFERROR(work!AC118+work!BO118,".")</f>
        <v>219115107.67334774</v>
      </c>
      <c r="BT118" s="27">
        <f>IFERROR(work!AD118+work!BP118,".")</f>
        <v>244570066.4650428</v>
      </c>
      <c r="BU118" s="27">
        <f>IFERROR(work!AE118+work!BQ118,".")</f>
        <v>276093178.61070895</v>
      </c>
      <c r="BV118" s="27">
        <f>IFERROR(work!AF118+work!BR118,".")</f>
        <v>299490602.05662727</v>
      </c>
      <c r="BW118" s="27">
        <f>IFERROR(work!AG118+work!BS118,".")</f>
        <v>322741375.27232414</v>
      </c>
      <c r="BX118" s="27">
        <f>IFERROR(work!AH118+work!BT118,".")</f>
        <v>355086695.91256291</v>
      </c>
      <c r="BY118" s="27">
        <f>IFERROR(work!AI118+work!BU118,".")</f>
        <v>385819359.84939671</v>
      </c>
      <c r="BZ118" s="27"/>
      <c r="CA118" s="27"/>
      <c r="CB118" s="27"/>
      <c r="CC118" s="27"/>
      <c r="CD118" s="27"/>
      <c r="CE118" s="27"/>
      <c r="CF118" s="27">
        <f>IFERROR(work!AP118-work!D118,".")</f>
        <v>-2113462.3885790054</v>
      </c>
      <c r="CG118" s="27">
        <f>IFERROR(work!AQ118-work!E118,".")</f>
        <v>-3097485.282856511</v>
      </c>
      <c r="CH118" s="27">
        <f>IFERROR(work!AR118-work!F118,".")</f>
        <v>-4656154.142626157</v>
      </c>
      <c r="CI118" s="27">
        <f>IFERROR(work!AS118-work!G118,".")</f>
        <v>-6649074.6105942912</v>
      </c>
      <c r="CJ118" s="27">
        <f>IFERROR(work!AT118-work!H118,".")</f>
        <v>-9477864.8782960512</v>
      </c>
      <c r="CK118" s="27">
        <f>IFERROR(work!AU118-work!I118,".")</f>
        <v>-12719366.805681013</v>
      </c>
      <c r="CL118" s="27">
        <f>IFERROR(work!AV118-work!J118,".")</f>
        <v>-14891445.66446827</v>
      </c>
      <c r="CM118" s="27">
        <f>IFERROR(work!AW118-work!K118,".")</f>
        <v>-18103621.499699656</v>
      </c>
      <c r="CN118" s="27">
        <f>IFERROR(work!AX118-work!L118,".")</f>
        <v>-21777996.548054282</v>
      </c>
      <c r="CO118" s="27">
        <f>IFERROR(work!AY118-work!M118,".")</f>
        <v>-22926707.483527597</v>
      </c>
      <c r="CP118" s="27">
        <f>IFERROR(work!AZ118-work!N118,".")</f>
        <v>-24353226.921173226</v>
      </c>
      <c r="CQ118" s="27">
        <f>IFERROR(work!BA118-work!O118,".")</f>
        <v>-28668986.966783397</v>
      </c>
      <c r="CR118" s="27">
        <f>IFERROR(work!BB118-work!P118,".")</f>
        <v>-35802378.895459421</v>
      </c>
      <c r="CS118" s="27">
        <f>IFERROR(work!BC118-work!Q118,".")</f>
        <v>-43968767.565315671</v>
      </c>
      <c r="CT118" s="27">
        <f>IFERROR(work!BD118-work!R118,".")</f>
        <v>-51476880.176167771</v>
      </c>
      <c r="CU118" s="27">
        <f>IFERROR(work!BE118-work!S118,".")</f>
        <v>-58480825.09385097</v>
      </c>
      <c r="CV118" s="27">
        <f>IFERROR(work!BF118-work!T118,".")</f>
        <v>-66073377.123433977</v>
      </c>
      <c r="CW118" s="27">
        <f>IFERROR(work!BG118-work!U118,".")</f>
        <v>-73611203.328513816</v>
      </c>
      <c r="CX118" s="27">
        <f>IFERROR(work!BH118-work!V118,".")</f>
        <v>-80133197.244638294</v>
      </c>
      <c r="CY118" s="27">
        <f>IFERROR(work!BI118-work!W118,".")</f>
        <v>-86888329.667595789</v>
      </c>
      <c r="CZ118" s="27">
        <f>IFERROR(work!BJ118-work!X118,".")</f>
        <v>-95121477.834101588</v>
      </c>
      <c r="DA118" s="27">
        <f>IFERROR(work!BK118-work!Y118,".")</f>
        <v>-104756700.71333575</v>
      </c>
      <c r="DB118" s="27">
        <f>IFERROR(work!BL118-work!Z118,".")</f>
        <v>-115946229.42026351</v>
      </c>
      <c r="DC118" s="27">
        <f>IFERROR(work!BM118-work!AA118,".")</f>
        <v>-129507506.37231438</v>
      </c>
      <c r="DD118" s="27">
        <f>IFERROR(work!BN118-work!AB118,".")</f>
        <v>-144127907.34146655</v>
      </c>
      <c r="DE118" s="27">
        <f>IFERROR(work!BO118-work!AC118,".")</f>
        <v>-162642171.42195502</v>
      </c>
      <c r="DF118" s="27">
        <f>IFERROR(work!BP118-work!AD118,".")</f>
        <v>-185670387.07536182</v>
      </c>
      <c r="DG118" s="27">
        <f>IFERROR(work!BQ118-work!AE118,".")</f>
        <v>-215241419.33243459</v>
      </c>
      <c r="DH118" s="27">
        <f>IFERROR(work!BR118-work!AF118,".")</f>
        <v>-239012117.28905722</v>
      </c>
      <c r="DI118" s="27">
        <f>IFERROR(work!BS118-work!AG118,".")</f>
        <v>-265303594.25316447</v>
      </c>
      <c r="DJ118" s="27">
        <f>IFERROR(work!BT118-work!AH118,".")</f>
        <v>-294114950.44357651</v>
      </c>
      <c r="DK118" s="27">
        <f>IFERROR(work!BU118-work!AI118,".")</f>
        <v>-322459636.32515121</v>
      </c>
      <c r="DL118" s="27"/>
      <c r="DM118" s="27"/>
      <c r="DN118" s="27"/>
      <c r="DO118" s="27"/>
      <c r="DP118" s="27"/>
      <c r="DQ118" s="27"/>
      <c r="DR118" s="27"/>
      <c r="DS118" s="27">
        <f>IFERROR(work!DO118-work!CC118,".")</f>
        <v>0.25799999237060545</v>
      </c>
      <c r="DT118" s="27">
        <f>IFERROR(work!DP118-work!CD118,".")</f>
        <v>0.25699999237060545</v>
      </c>
      <c r="DU118" s="27">
        <f>IFERROR(work!DQ118-work!CE118,".")</f>
        <v>0.25699999237060545</v>
      </c>
      <c r="DV118" s="27">
        <f>IFERROR(work!DR118-work!CF118,".")</f>
        <v>0.25599999237060544</v>
      </c>
      <c r="DW118" s="27">
        <f>IFERROR(work!DS118-work!CG118,".")</f>
        <v>0.25599999237060544</v>
      </c>
      <c r="DX118" s="27">
        <f>IFERROR(work!DT118-work!CH118,".")</f>
        <v>0.25499999237060544</v>
      </c>
      <c r="DY118" s="27">
        <f>IFERROR(work!DU118-work!CI118,".")</f>
        <v>0.25399999237060544</v>
      </c>
      <c r="DZ118" s="27">
        <f>IFERROR(work!DV118-work!CJ118,".")</f>
        <v>0.25299999237060544</v>
      </c>
      <c r="EA118" s="27">
        <f>IFERROR(work!DW118-work!CK118,".")</f>
        <v>0.25199999237060544</v>
      </c>
      <c r="EB118" s="27">
        <f>IFERROR(work!DX118-work!CL118,".")</f>
        <v>0.25099999237060544</v>
      </c>
      <c r="EC118" s="27">
        <f>IFERROR(work!DY118-work!CM118,".")</f>
        <v>0.24899999237060544</v>
      </c>
      <c r="ED118" s="27">
        <f>IFERROR(work!DZ118-work!CN118,".")</f>
        <v>0.24699999237060544</v>
      </c>
      <c r="EE118" s="27">
        <f>IFERROR(work!EA118-work!CO118,".")</f>
        <v>0.24599999237060544</v>
      </c>
      <c r="EF118" s="27">
        <f>IFERROR(work!EB118-work!CP118,".")</f>
        <v>0.24399999237060546</v>
      </c>
      <c r="EG118" s="27">
        <f>IFERROR(work!EC118-work!CQ118,".")</f>
        <v>0.24199999237060546</v>
      </c>
      <c r="EH118" s="27">
        <f>IFERROR(work!ED118-work!CR118,".")</f>
        <v>0.23999999237060546</v>
      </c>
      <c r="EI118" s="27">
        <f>IFERROR(work!EE118-work!CS118,".")</f>
        <v>0.23000000381469729</v>
      </c>
      <c r="EJ118" s="27">
        <f>IFERROR(work!EF118-work!CT118,".")</f>
        <v>0.23200000000000001</v>
      </c>
      <c r="EK118" s="27">
        <f>IFERROR(work!EG118-work!CU118,".")</f>
        <v>0.24399999618530274</v>
      </c>
      <c r="EL118" s="27">
        <f>IFERROR(work!EH118-work!CV118,".")</f>
        <v>0.24999999237060547</v>
      </c>
      <c r="EM118" s="27">
        <f>IFERROR(work!EI118-work!CW118,".")</f>
        <v>0.25799999618530278</v>
      </c>
      <c r="EN118" s="27">
        <f>IFERROR(work!EJ118-work!CX118,".")</f>
        <v>0.20700000381469727</v>
      </c>
      <c r="EO118" s="27">
        <f>IFERROR(work!EK118-work!CY118,".")</f>
        <v>0.21099999237060543</v>
      </c>
      <c r="EP118" s="27">
        <f>IFERROR(work!EL118-work!CZ118,".")</f>
        <v>0.21899999618530275</v>
      </c>
      <c r="EQ118" s="27">
        <f>IFERROR(work!EM118-work!DA118,".")</f>
        <v>0.22200000381469726</v>
      </c>
      <c r="ER118" s="27">
        <f>IFERROR(work!EN118-work!DB118,".")</f>
        <v>0.23400000381469727</v>
      </c>
      <c r="ES118" s="27">
        <f>IFERROR(work!EO118-work!DC118,".")</f>
        <v>0.23600000762939455</v>
      </c>
      <c r="ET118" s="27">
        <f>IFERROR(work!EP118-work!DD118,".")</f>
        <v>0.23799999237060548</v>
      </c>
      <c r="EU118" s="27">
        <f>IFERROR(work!EQ118-work!DE118,".")</f>
        <v>0.24099999618530271</v>
      </c>
      <c r="EV118" s="27">
        <f>IFERROR(work!ER118-work!DF118,".")</f>
        <v>0.24599999618530272</v>
      </c>
      <c r="EW118" s="27">
        <f>IFERROR(work!ES118-work!DG118,".")</f>
        <v>0.25099999237060544</v>
      </c>
      <c r="EX118" s="27">
        <f>IFERROR(work!ET118-work!DH118,".")</f>
        <v>0.24699999237060544</v>
      </c>
      <c r="EY118" s="27"/>
      <c r="EZ118" s="27"/>
      <c r="FA118" s="27"/>
      <c r="FB118" s="27"/>
      <c r="FC118" s="27"/>
      <c r="FD118" s="27"/>
      <c r="FE118" s="27">
        <f>IF(ISNUMBER(work!GZ118/work!HD118),work!GZ118/work!HD118,".")</f>
        <v>6.6678058783321945E-4</v>
      </c>
      <c r="FF118" s="27">
        <f>IF(ISNUMBER(work!HA118/work!HE118),work!HA118/work!HE118,".")</f>
        <v>5.1028666539368393E-4</v>
      </c>
      <c r="FG118" s="27">
        <f>IF(ISNUMBER(work!HB118/work!HF118),work!HB118/work!HF118,".")</f>
        <v>2.2221730262446152E-4</v>
      </c>
      <c r="FH118" s="27">
        <f>IF(ISNUMBER(work!HC118/work!HG118),work!HC118/work!HG118,".")</f>
        <v>1.8455493898625361E-3</v>
      </c>
      <c r="FI118" s="27">
        <f>IF(ISNUMBER((work!HA118+work!HB118)/(work!HE118+work!HF118)),(work!HA118+work!HB118)/(work!HE118+work!HF118),".")</f>
        <v>3.6196289185682208E-4</v>
      </c>
      <c r="FJ118" s="27">
        <f>IF(ISNUMBER(work!HH118/work!HL118),work!HH118/work!HL118,".")</f>
        <v>9.8665380286219653E-4</v>
      </c>
      <c r="FK118" s="27">
        <f>IF(ISNUMBER(work!HI118/work!HM118),work!HI118/work!HM118,".")</f>
        <v>8.4356814571212384E-4</v>
      </c>
      <c r="FL118" s="27">
        <f>IF(ISNUMBER(work!HJ118/work!HN118),work!HJ118/work!HN118,".")</f>
        <v>3.2200180727751202E-4</v>
      </c>
      <c r="FM118" s="27">
        <f>IF(ISNUMBER(work!HK118/work!HO118),work!HK118/work!HO118,".")</f>
        <v>2.2645234792251024E-3</v>
      </c>
      <c r="FN118" s="27">
        <f>IF(ISNUMBER((work!HI118+work!HJ118)/(work!HM118+work!HN118)),(work!HI118+work!HJ118)/(work!HM118+work!HN118),".")</f>
        <v>5.0231213276741716E-4</v>
      </c>
      <c r="FO118" s="27" t="s">
        <v>5007</v>
      </c>
      <c r="FP118" s="27" t="s">
        <v>5007</v>
      </c>
      <c r="FQ118" s="27" t="s">
        <v>5007</v>
      </c>
      <c r="FR118" s="27" t="s">
        <v>5007</v>
      </c>
      <c r="FS118" s="27" t="s">
        <v>5007</v>
      </c>
      <c r="FT118" s="27">
        <f>work!GM118</f>
        <v>6.0168471720818293E-4</v>
      </c>
      <c r="FU118" s="27">
        <f>work!GN118</f>
        <v>1.0515247108307045E-3</v>
      </c>
      <c r="FV118" s="27" t="str">
        <f>work!GO118</f>
        <v>.</v>
      </c>
      <c r="FW118" s="27" t="s">
        <v>5007</v>
      </c>
      <c r="FX118" s="27"/>
      <c r="FY118" s="27">
        <f t="shared" si="83"/>
        <v>6712.808</v>
      </c>
      <c r="FZ118">
        <f t="shared" si="62"/>
        <v>15913</v>
      </c>
      <c r="GA118">
        <f>work!HC118</f>
        <v>2219</v>
      </c>
      <c r="GB118">
        <f>IF(ISNUMBER(work!HA118+work!HB118),work!HA118+work!HB118,".")</f>
        <v>1683</v>
      </c>
      <c r="GC118">
        <f>IF(ISNUMBER(work!HK118-work!HC118),work!HK118-work!HC118,".")</f>
        <v>1653</v>
      </c>
      <c r="GD118">
        <f>IF(ISNUMBER(work!HI118+work!HJ118-work!HA118-work!HB118),(work!HI118+work!HJ118-work!HA118-work!HB118),".")</f>
        <v>582</v>
      </c>
      <c r="GH118">
        <f>work!GQ118</f>
        <v>5000</v>
      </c>
      <c r="GI118">
        <f>work!GR118</f>
        <v>9000</v>
      </c>
      <c r="GJ118">
        <f>work!GZ118</f>
        <v>3902</v>
      </c>
      <c r="GK118">
        <f>work!HH118</f>
        <v>6136</v>
      </c>
      <c r="GL118">
        <f t="shared" si="84"/>
        <v>17033.56350130725</v>
      </c>
      <c r="GM118">
        <f>IFERROR(VLOOKUP($F118,AREA_EM_ALLYEAR,Seq!B$1,FALSE),".")</f>
        <v>540</v>
      </c>
      <c r="GN118">
        <f>IFERROR(VLOOKUP($F118,AREA_EM_ALLYEAR,Seq!C$1,FALSE),".")</f>
        <v>639</v>
      </c>
      <c r="GO118">
        <f>IFERROR(VLOOKUP($F118,AREA_EM_ALLYEAR,Seq!D$1,FALSE),".")</f>
        <v>624</v>
      </c>
      <c r="GP118">
        <f>IFERROR(VLOOKUP($F118,AREA_EM_ALLYEAR,Seq!E$1,FALSE),".")</f>
        <v>704</v>
      </c>
      <c r="GQ118">
        <f>IFERROR(VLOOKUP($F118,AREA_EM_ALLYEAR,Seq!F$1,FALSE),".")</f>
        <v>781</v>
      </c>
      <c r="GR118">
        <f>IFERROR(VLOOKUP($F118,AREA_EM_ALLYEAR,Seq!G$1,FALSE),".")</f>
        <v>911</v>
      </c>
      <c r="GS118">
        <f>IFERROR(VLOOKUP($F118,AREA_EM_ALLYEAR,Seq!H$1,FALSE),".")</f>
        <v>1018</v>
      </c>
      <c r="GT118">
        <f>IFERROR(VLOOKUP($F118,AREA_EM_ALLYEAR,Seq!I$1,FALSE),".")</f>
        <v>1179</v>
      </c>
      <c r="GU118">
        <f>IFERROR(VLOOKUP($F118,AREA_EM_ALLYEAR,Seq!J$1,FALSE),".")</f>
        <v>1390</v>
      </c>
      <c r="GV118">
        <f>IFERROR(VLOOKUP($F118,AREA_EM_ALLYEAR,Seq!K$1,FALSE),".")</f>
        <v>1519</v>
      </c>
      <c r="GW118">
        <f>IFERROR(VLOOKUP($F118,AREA_EM_ALLYEAR,Seq!L$1,FALSE),".")</f>
        <v>1701</v>
      </c>
      <c r="GX118">
        <f>IFERROR(VLOOKUP($F118,AREA_EM_ALLYEAR,Seq!M$1,FALSE),".")</f>
        <v>1985</v>
      </c>
      <c r="GY118">
        <f>IFERROR(VLOOKUP($F118,AREA_EM_ALLYEAR,Seq!N$1,FALSE),".")</f>
        <v>2386</v>
      </c>
      <c r="GZ118">
        <f>IFERROR(VLOOKUP($F118,AREA_EM_ALLYEAR,Seq!O$1,FALSE),".")</f>
        <v>2677</v>
      </c>
      <c r="HA118">
        <f t="shared" si="63"/>
        <v>2677</v>
      </c>
      <c r="HK118" s="139">
        <f>IFERROR(VLOOKUP(CONCATENATE($G118, ".SP.DYN.LE00.IN"),AREA_WB_6ATTRS,Seq!B$1,FALSE)-VLOOKUP("CHN.SP.DYN.LE00.IN",AREA_WB_6ATTRS,Seq!B$1,FALSE),".")</f>
        <v>8.747170731707314</v>
      </c>
      <c r="HL118" s="139">
        <f>IFERROR(VLOOKUP(CONCATENATE($G118, ".SP.DYN.LE00.IN"),AREA_WB_6ATTRS,Seq!C$1,FALSE)-VLOOKUP("CHN.SP.DYN.LE00.IN",AREA_WB_6ATTRS,Seq!C$1,FALSE),".")</f>
        <v>8.7631707317073051</v>
      </c>
      <c r="HM118" s="139">
        <f>IFERROR(VLOOKUP(CONCATENATE($G118, ".SP.DYN.LE00.IN"),AREA_WB_6ATTRS,Seq!D$1,FALSE)-VLOOKUP("CHN.SP.DYN.LE00.IN",AREA_WB_6ATTRS,Seq!D$1,FALSE),".")</f>
        <v>8.792414634146354</v>
      </c>
      <c r="HN118" s="139">
        <f>IFERROR(VLOOKUP(CONCATENATE($G118, ".SP.DYN.LE00.IN"),AREA_WB_6ATTRS,Seq!E$1,FALSE)-VLOOKUP("CHN.SP.DYN.LE00.IN",AREA_WB_6ATTRS,Seq!E$1,FALSE),".")</f>
        <v>8.7518536585365752</v>
      </c>
      <c r="HO118" s="139">
        <f>IFERROR(VLOOKUP(CONCATENATE($G118, ".SP.DYN.LE00.IN"),AREA_WB_6ATTRS,Seq!F$1,FALSE)-VLOOKUP("CHN.SP.DYN.LE00.IN",AREA_WB_6ATTRS,Seq!F$1,FALSE),".")</f>
        <v>8.756585365853681</v>
      </c>
      <c r="HP118" s="139">
        <f>IFERROR(VLOOKUP(CONCATENATE($G118, ".SP.DYN.LE00.IN"),AREA_WB_6ATTRS,Seq!G$1,FALSE)-VLOOKUP("CHN.SP.DYN.LE00.IN",AREA_WB_6ATTRS,Seq!G$1,FALSE),".")</f>
        <v>8.3546585365853758</v>
      </c>
      <c r="HQ118" s="139">
        <f>IFERROR(VLOOKUP(CONCATENATE($G118, ".SP.DYN.LE00.IN"),AREA_WB_6ATTRS,Seq!H$1,FALSE)-VLOOKUP("CHN.SP.DYN.LE00.IN",AREA_WB_6ATTRS,Seq!H$1,FALSE),".")</f>
        <v>8.3717317073170676</v>
      </c>
      <c r="HR118" s="139">
        <f>IFERROR(VLOOKUP(CONCATENATE($G118, ".SP.DYN.LE00.IN"),AREA_WB_6ATTRS,Seq!I$1,FALSE)-VLOOKUP("CHN.SP.DYN.LE00.IN",AREA_WB_6ATTRS,Seq!I$1,FALSE),".")</f>
        <v>8.2948780487804896</v>
      </c>
      <c r="HS118" s="139">
        <f>IFERROR(VLOOKUP(CONCATENATE($G118, ".SP.DYN.LE00.IN"),AREA_WB_6ATTRS,Seq!J$1,FALSE)-VLOOKUP("CHN.SP.DYN.LE00.IN",AREA_WB_6ATTRS,Seq!J$1,FALSE),".")</f>
        <v>7.9521463414634042</v>
      </c>
      <c r="HT118" s="139">
        <f>IFERROR(VLOOKUP(CONCATENATE($G118, ".SP.DYN.LE00.IN"),AREA_WB_6ATTRS,Seq!K$1,FALSE)-VLOOKUP("CHN.SP.DYN.LE00.IN",AREA_WB_6ATTRS,Seq!K$1,FALSE),".")</f>
        <v>8.4799024390243858</v>
      </c>
      <c r="HU118" s="139">
        <f>IFERROR(VLOOKUP(CONCATENATE($G118, ".SP.DYN.LE00.IN"),AREA_WB_6ATTRS,Seq!L$1,FALSE)-VLOOKUP("CHN.SP.DYN.LE00.IN",AREA_WB_6ATTRS,Seq!L$1,FALSE),".")</f>
        <v>8.0770975609756164</v>
      </c>
      <c r="HV118" s="139">
        <f>IFERROR(VLOOKUP(CONCATENATE($G118, ".SP.DYN.LE00.IN"),AREA_WB_6ATTRS,Seq!M$1,FALSE)-VLOOKUP("CHN.SP.DYN.LE00.IN",AREA_WB_6ATTRS,Seq!M$1,FALSE),".")</f>
        <v>8.0028048780487779</v>
      </c>
      <c r="HW118" s="139">
        <f>IFERROR(VLOOKUP(CONCATENATE($G118, ".SP.DYN.LE00.IN"),AREA_WB_6ATTRS,Seq!N$1,FALSE)-VLOOKUP("CHN.SP.DYN.LE00.IN",AREA_WB_6ATTRS,Seq!N$1,FALSE),".")</f>
        <v>8.1369512195121985</v>
      </c>
      <c r="HX118" s="139">
        <f>IFERROR(VLOOKUP(CONCATENATE($G118, ".SP.DYN.LE00.IN"),AREA_WB_6ATTRS,Seq!O$1,FALSE)-VLOOKUP("CHN.SP.DYN.LE00.IN",AREA_WB_6ATTRS,Seq!O$1,FALSE),".")</f>
        <v>8.00585365853658</v>
      </c>
      <c r="HY118" s="139">
        <f>IFERROR(VLOOKUP(CONCATENATE($G118, ".SP.DYN.LE00.IN"),AREA_WB_6ATTRS,Seq!P$1,FALSE)-VLOOKUP("CHN.SP.DYN.LE00.IN",AREA_WB_6ATTRS,Seq!P$1,FALSE),".")</f>
        <v>8.4073170731707307</v>
      </c>
      <c r="HZ118" s="139">
        <f>IFERROR(VLOOKUP(CONCATENATE($G118, ".SP.DYN.LE00.IN"),AREA_WB_6ATTRS,Seq!Q$1,FALSE)-VLOOKUP("CHN.SP.DYN.LE00.IN",AREA_WB_6ATTRS,Seq!Q$1,FALSE),".")</f>
        <v>8.3157560975609783</v>
      </c>
      <c r="IA118" s="139">
        <f>IFERROR(VLOOKUP(CONCATENATE($G118, ".SP.DYN.LE00.IN"),AREA_WB_6ATTRS,Seq!R$1,FALSE)-VLOOKUP("CHN.SP.DYN.LE00.IN",AREA_WB_6ATTRS,Seq!R$1,FALSE),".")</f>
        <v>8.3599999999999852</v>
      </c>
      <c r="IB118" s="139">
        <f>IFERROR(VLOOKUP(CONCATENATE($G118, ".SP.DYN.LE00.IN"),AREA_WB_6ATTRS,Seq!S$1,FALSE)-VLOOKUP("CHN.SP.DYN.LE00.IN",AREA_WB_6ATTRS,Seq!S$1,FALSE),".")</f>
        <v>8.4312439024390358</v>
      </c>
      <c r="IC118" s="139">
        <f>IFERROR(VLOOKUP(CONCATENATE($G118, ".SP.DYN.LE00.IN"),AREA_WB_6ATTRS,Seq!T$1,FALSE)-VLOOKUP("CHN.SP.DYN.LE00.IN",AREA_WB_6ATTRS,Seq!T$1,FALSE),".")</f>
        <v>8.411926829268296</v>
      </c>
      <c r="ID118" s="139">
        <f>IFERROR(VLOOKUP(CONCATENATE($G118, ".SP.DYN.LE00.IN"),AREA_WB_6ATTRS,Seq!U$1,FALSE)-VLOOKUP("CHN.SP.DYN.LE00.IN",AREA_WB_6ATTRS,Seq!U$1,FALSE),".")</f>
        <v>8.3580731707317</v>
      </c>
      <c r="IE118" s="139">
        <f>IFERROR(VLOOKUP(CONCATENATE($G118, ".SP.DYN.LE00.IN"),AREA_WB_6ATTRS,Seq!V$1,FALSE)-VLOOKUP("CHN.SP.DYN.LE00.IN",AREA_WB_6ATTRS,Seq!V$1,FALSE),".")</f>
        <v>8.4021951219512232</v>
      </c>
      <c r="IF118" s="139">
        <f>IFERROR(VLOOKUP(CONCATENATE($G118, ".SP.DYN.LE00.IN"),AREA_WB_6ATTRS,Seq!W$1,FALSE)-VLOOKUP("CHN.SP.DYN.LE00.IN",AREA_WB_6ATTRS,Seq!W$1,FALSE),".")</f>
        <v>8.3895853658536481</v>
      </c>
      <c r="IG118" s="139">
        <f>IFERROR(VLOOKUP(CONCATENATE($G118, ".SP.DYN.LE00.IN"),AREA_WB_6ATTRS,Seq!X$1,FALSE)-VLOOKUP("CHN.SP.DYN.LE00.IN",AREA_WB_6ATTRS,Seq!X$1,FALSE),".")</f>
        <v>8.2669024390244061</v>
      </c>
      <c r="IH118" s="139">
        <f>IFERROR(VLOOKUP(CONCATENATE($G118, ".SP.DYN.LE00.IN"),AREA_WB_6ATTRS,Seq!Y$1,FALSE)-VLOOKUP("CHN.SP.DYN.LE00.IN",AREA_WB_6ATTRS,Seq!Y$1,FALSE),".")</f>
        <v>8.3302439024390367</v>
      </c>
      <c r="II118" s="139">
        <f>IFERROR(VLOOKUP(CONCATENATE($G118, ".SP.DYN.LE00.IN"),AREA_WB_6ATTRS,Seq!Z$1,FALSE)-VLOOKUP("CHN.SP.DYN.LE00.IN",AREA_WB_6ATTRS,Seq!Z$1,FALSE),".")</f>
        <v>8.5352195121951269</v>
      </c>
      <c r="IJ118" s="139">
        <f>IFERROR(VLOOKUP(CONCATENATE($G118, ".SP.DYN.LE00.IN"),AREA_WB_6ATTRS,Seq!AA$1,FALSE)-VLOOKUP("CHN.SP.DYN.LE00.IN",AREA_WB_6ATTRS,Seq!AA$1,FALSE),".")</f>
        <v>8.3750243902439081</v>
      </c>
      <c r="IK118" s="139">
        <f>IFERROR(VLOOKUP(CONCATENATE($G118, ".SP.DYN.LE00.IN"),AREA_WB_6ATTRS,Seq!AB$1,FALSE)-VLOOKUP("CHN.SP.DYN.LE00.IN",AREA_WB_6ATTRS,Seq!AB$1,FALSE),".")</f>
        <v>8.3590487804878109</v>
      </c>
      <c r="IL118" s="139">
        <f>IFERROR(VLOOKUP(CONCATENATE($G118, ".SP.DYN.LE00.IN"),AREA_WB_6ATTRS,Seq!AC$1,FALSE)-VLOOKUP("CHN.SP.DYN.LE00.IN",AREA_WB_6ATTRS,Seq!AC$1,FALSE),".")</f>
        <v>8.2874146341463444</v>
      </c>
      <c r="IM118" s="139">
        <f>IFERROR(VLOOKUP(CONCATENATE($G118, ".SP.DYN.LE00.IN"),AREA_WB_6ATTRS,Seq!AD$1,FALSE)-VLOOKUP("CHN.SP.DYN.LE00.IN",AREA_WB_6ATTRS,Seq!AD$1,FALSE),".")</f>
        <v>8.2646585365853582</v>
      </c>
      <c r="IN118" s="139">
        <f>IFERROR(VLOOKUP(CONCATENATE($G118, ".SP.DYN.LE00.IN"),AREA_WB_6ATTRS,Seq!AE$1,FALSE)-VLOOKUP("CHN.SP.DYN.LE00.IN",AREA_WB_6ATTRS,Seq!AE$1,FALSE),".")</f>
        <v>8.2947073170731755</v>
      </c>
      <c r="IO118" s="139">
        <f>IFERROR(VLOOKUP(CONCATENATE($G118, ".SP.DYN.LE00.IN"),AREA_WB_6ATTRS,Seq!AF$1,FALSE)-VLOOKUP("CHN.SP.DYN.LE00.IN",AREA_WB_6ATTRS,Seq!AF$1,FALSE),".")</f>
        <v>8.1781219512195094</v>
      </c>
      <c r="IP118" s="139" t="str">
        <f>IFERROR(VLOOKUP(CONCATENATE($G118, ".SP.DYN.LE00.IN"),AREA_WB_6ATTRS,Seq!AG$1,FALSE)-VLOOKUP("CHN.SP.DYN.LE00.IN",AREA_WB_6ATTRS,Seq!AG$1,FALSE),".")</f>
        <v>.</v>
      </c>
      <c r="IW118">
        <f>IFERROR(VLOOKUP(CONCATENATE($G118, ".SP.DYN.LE00.IN"),AREA_WB_6ATTRS,Seq!B$1,FALSE),".")</f>
        <v>75.740975609756106</v>
      </c>
      <c r="IX118">
        <f>IFERROR(VLOOKUP(CONCATENATE($G118, ".SP.DYN.LE00.IN"),AREA_WB_6ATTRS,Seq!C$1,FALSE),".")</f>
        <v>76.026097560975614</v>
      </c>
      <c r="IY118">
        <f>IFERROR(VLOOKUP(CONCATENATE($G118, ".SP.DYN.LE00.IN"),AREA_WB_6ATTRS,Seq!D$1,FALSE),".")</f>
        <v>76.327317073170747</v>
      </c>
      <c r="IZ118">
        <f>IFERROR(VLOOKUP(CONCATENATE($G118, ".SP.DYN.LE00.IN"),AREA_WB_6ATTRS,Seq!E$1,FALSE),".")</f>
        <v>76.551707317073166</v>
      </c>
      <c r="JA118">
        <f>IFERROR(VLOOKUP(CONCATENATE($G118, ".SP.DYN.LE00.IN"),AREA_WB_6ATTRS,Seq!F$1,FALSE),".")</f>
        <v>76.815853658536611</v>
      </c>
      <c r="JB118">
        <f>IFERROR(VLOOKUP(CONCATENATE($G118, ".SP.DYN.LE00.IN"),AREA_WB_6ATTRS,Seq!G$1,FALSE),".")</f>
        <v>76.667804878048798</v>
      </c>
      <c r="JC118">
        <f>IFERROR(VLOOKUP(CONCATENATE($G118, ".SP.DYN.LE00.IN"),AREA_WB_6ATTRS,Seq!H$1,FALSE),".")</f>
        <v>76.931219512195128</v>
      </c>
      <c r="JD118">
        <f>IFERROR(VLOOKUP(CONCATENATE($G118, ".SP.DYN.LE00.IN"),AREA_WB_6ATTRS,Seq!I$1,FALSE),".")</f>
        <v>77.092195121951235</v>
      </c>
      <c r="JE118">
        <f>IFERROR(VLOOKUP(CONCATENATE($G118, ".SP.DYN.LE00.IN"),AREA_WB_6ATTRS,Seq!J$1,FALSE),".")</f>
        <v>76.979268292682931</v>
      </c>
      <c r="JF118">
        <f>IFERROR(VLOOKUP(CONCATENATE($G118, ".SP.DYN.LE00.IN"),AREA_WB_6ATTRS,Seq!K$1,FALSE),".")</f>
        <v>77.72682926829269</v>
      </c>
      <c r="JG118">
        <f>IFERROR(VLOOKUP(CONCATENATE($G118, ".SP.DYN.LE00.IN"),AREA_WB_6ATTRS,Seq!L$1,FALSE),".")</f>
        <v>77.536829268292692</v>
      </c>
      <c r="JH118">
        <f>IFERROR(VLOOKUP(CONCATENATE($G118, ".SP.DYN.LE00.IN"),AREA_WB_6ATTRS,Seq!M$1,FALSE),".")</f>
        <v>77.666829268292688</v>
      </c>
      <c r="JI118">
        <f>IFERROR(VLOOKUP(CONCATENATE($G118, ".SP.DYN.LE00.IN"),AREA_WB_6ATTRS,Seq!N$1,FALSE),".")</f>
        <v>77.998780487804879</v>
      </c>
      <c r="JJ118">
        <f>IFERROR(VLOOKUP(CONCATENATE($G118, ".SP.DYN.LE00.IN"),AREA_WB_6ATTRS,Seq!O$1,FALSE),".")</f>
        <v>78.060487804878051</v>
      </c>
      <c r="JK118">
        <f>IFERROR(VLOOKUP(CONCATENATE($G118, ".SP.DYN.LE00.IN"),AREA_WB_6ATTRS,Seq!P$1,FALSE),".")</f>
        <v>78.65024390243903</v>
      </c>
      <c r="JL118">
        <f>IFERROR(VLOOKUP(CONCATENATE($G118, ".SP.DYN.LE00.IN"),AREA_WB_6ATTRS,Seq!Q$1,FALSE),".")</f>
        <v>78.740487804878057</v>
      </c>
      <c r="JM118">
        <f>IFERROR(VLOOKUP(CONCATENATE($G118, ".SP.DYN.LE00.IN"),AREA_WB_6ATTRS,Seq!R$1,FALSE),".")</f>
        <v>78.959024390243897</v>
      </c>
      <c r="JN118">
        <f>IFERROR(VLOOKUP(CONCATENATE($G118, ".SP.DYN.LE00.IN"),AREA_WB_6ATTRS,Seq!S$1,FALSE),".")</f>
        <v>79.197560975609775</v>
      </c>
      <c r="JO118">
        <f>IFERROR(VLOOKUP(CONCATENATE($G118, ".SP.DYN.LE00.IN"),AREA_WB_6ATTRS,Seq!T$1,FALSE),".")</f>
        <v>79.339024390243921</v>
      </c>
      <c r="JP118">
        <f>IFERROR(VLOOKUP(CONCATENATE($G118, ".SP.DYN.LE00.IN"),AREA_WB_6ATTRS,Seq!U$1,FALSE),".")</f>
        <v>79.441463414634157</v>
      </c>
      <c r="JQ118">
        <f>IFERROR(VLOOKUP(CONCATENATE($G118, ".SP.DYN.LE00.IN"),AREA_WB_6ATTRS,Seq!V$1,FALSE),".")</f>
        <v>79.643902439024401</v>
      </c>
      <c r="JR118">
        <f>IFERROR(VLOOKUP(CONCATENATE($G118, ".SP.DYN.LE00.IN"),AREA_WB_6ATTRS,Seq!W$1,FALSE),".")</f>
        <v>79.795121951219514</v>
      </c>
      <c r="JS118">
        <f>IFERROR(VLOOKUP(CONCATENATE($G118, ".SP.DYN.LE00.IN"),AREA_WB_6ATTRS,Seq!X$1,FALSE),".")</f>
        <v>79.846341463414646</v>
      </c>
      <c r="JT118">
        <f>IFERROR(VLOOKUP(CONCATENATE($G118, ".SP.DYN.LE00.IN"),AREA_WB_6ATTRS,Seq!Y$1,FALSE),".")</f>
        <v>80.095121951219525</v>
      </c>
      <c r="JU118">
        <f>IFERROR(VLOOKUP(CONCATENATE($G118, ".SP.DYN.LE00.IN"),AREA_WB_6ATTRS,Seq!Z$1,FALSE),".")</f>
        <v>80.497560975609773</v>
      </c>
      <c r="JV118">
        <f>IFERROR(VLOOKUP(CONCATENATE($G118, ".SP.DYN.LE00.IN"),AREA_WB_6ATTRS,Seq!AA$1,FALSE),".")</f>
        <v>80.546341463414649</v>
      </c>
      <c r="JW118">
        <f>IFERROR(VLOOKUP(CONCATENATE($G118, ".SP.DYN.LE00.IN"),AREA_WB_6ATTRS,Seq!AB$1,FALSE),".")</f>
        <v>80.748780487804893</v>
      </c>
      <c r="JX118">
        <f>IFERROR(VLOOKUP(CONCATENATE($G118, ".SP.DYN.LE00.IN"),AREA_WB_6ATTRS,Seq!AC$1,FALSE),".")</f>
        <v>80.900000000000006</v>
      </c>
      <c r="JY118">
        <f>IFERROR(VLOOKUP(CONCATENATE($G118, ".SP.DYN.LE00.IN"),AREA_WB_6ATTRS,Seq!AD$1,FALSE),".")</f>
        <v>81.099999999999994</v>
      </c>
      <c r="JZ118">
        <f>IFERROR(VLOOKUP(CONCATENATE($G118, ".SP.DYN.LE00.IN"),AREA_WB_6ATTRS,Seq!AE$1,FALSE),".")</f>
        <v>81.351219512195129</v>
      </c>
      <c r="KA118">
        <f>IFERROR(VLOOKUP(CONCATENATE($G118, ".SP.DYN.LE00.IN"),AREA_WB_6ATTRS,Seq!AF$1,FALSE),".")</f>
        <v>81.451219512195138</v>
      </c>
      <c r="KB118" t="str">
        <f>IFERROR(VLOOKUP(CONCATENATE($G118, ".SP.DYN.LE00.IN"),AREA_WB_6ATTRS,Seq!AG$1,FALSE),".")</f>
        <v>.</v>
      </c>
      <c r="KK118">
        <f t="shared" si="66"/>
        <v>60345</v>
      </c>
      <c r="KL118">
        <f t="shared" si="64"/>
        <v>1264</v>
      </c>
      <c r="KM118">
        <f t="shared" si="67"/>
        <v>64566484.54343915</v>
      </c>
      <c r="KN118">
        <f t="shared" si="68"/>
        <v>-24353226.921173226</v>
      </c>
      <c r="KO118">
        <f t="shared" si="65"/>
        <v>0.24899999237060544</v>
      </c>
      <c r="KP118">
        <f>work!HA118</f>
        <v>1151</v>
      </c>
      <c r="KQ118">
        <f>work!HB118</f>
        <v>532</v>
      </c>
      <c r="KR118">
        <f>work!HC118</f>
        <v>2219</v>
      </c>
      <c r="KS118">
        <f>IF(ISNUMBER(work!HI118-work!HA118),work!HI118-work!HA118,".")</f>
        <v>164</v>
      </c>
      <c r="KT118">
        <f>IF(ISNUMBER(work!HJ118-work!HB118),work!HJ118-work!HB118,".")</f>
        <v>418</v>
      </c>
      <c r="KU118">
        <f>IF(ISNUMBER(work!HK118-work!HC118),work!HK118-work!HC118,".")</f>
        <v>1653</v>
      </c>
      <c r="KW118">
        <f>IFERROR(work!HR118/work!HV118,".")</f>
        <v>1.5511432009626956E-4</v>
      </c>
      <c r="KX118">
        <f>IFERROR(work!HS118/work!HW118,".")</f>
        <v>4.0658955485453906E-4</v>
      </c>
      <c r="KY118">
        <f>IFERROR(work!HT118/work!HX118,".")</f>
        <v>9.0878340286390795E-4</v>
      </c>
      <c r="KZ118">
        <f>IFERROR(work!HU118/work!HY118,".")</f>
        <v>1.8163078104631192E-3</v>
      </c>
    </row>
    <row r="119" spans="1:312">
      <c r="A119" s="24">
        <f t="shared" si="44"/>
        <v>119</v>
      </c>
      <c r="B119" s="24" t="str">
        <f t="shared" si="69"/>
        <v>InEM90</v>
      </c>
      <c r="C119" s="24" t="str">
        <f t="shared" si="70"/>
        <v>InOECD90</v>
      </c>
      <c r="D119" s="24" t="str">
        <f t="shared" si="71"/>
        <v>In67</v>
      </c>
      <c r="E119" s="25" t="s">
        <v>2542</v>
      </c>
      <c r="F119" s="26" t="str">
        <f t="shared" si="48"/>
        <v>Switzerland</v>
      </c>
      <c r="G119" s="166" t="s">
        <v>1646</v>
      </c>
      <c r="H119" s="166" t="s">
        <v>5007</v>
      </c>
      <c r="I119" s="166" t="s">
        <v>5007</v>
      </c>
      <c r="J119" s="180" t="s">
        <v>5007</v>
      </c>
      <c r="K119" s="180" t="s">
        <v>5007</v>
      </c>
      <c r="L119" s="27">
        <f>IFERROR(VLOOKUP($F119,Area_FDI_84_96,Seq!B$1,FALSE),0)</f>
        <v>0</v>
      </c>
      <c r="M119" s="27">
        <f>IFERROR(VLOOKUP($F119,Area_FDI_84_96,Seq!C$1,FALSE),0)</f>
        <v>0</v>
      </c>
      <c r="N119" s="27">
        <f>IFERROR(VLOOKUP($F119,Area_FDI_84_96,Seq!D$1,FALSE),0)</f>
        <v>183</v>
      </c>
      <c r="O119" s="27">
        <f>IFERROR(VLOOKUP($F119,Area_FDI_84_96,Seq!E$1,FALSE),0)</f>
        <v>0</v>
      </c>
      <c r="P119" s="27">
        <f>IFERROR(VLOOKUP($F119,Area_FDI_84_96,Seq!F$1,FALSE),0)</f>
        <v>615</v>
      </c>
      <c r="Q119" s="27">
        <f>IFERROR(VLOOKUP($F119,Area_FDI_84_96,Seq!G$1,FALSE),0)</f>
        <v>872</v>
      </c>
      <c r="R119" s="27">
        <f>IFERROR(VLOOKUP($F119,Area_FDI_84_96,Seq!H$1,FALSE),0)</f>
        <v>148</v>
      </c>
      <c r="S119" s="27">
        <f>IFERROR(VLOOKUP($F119,Area_FDI_84_96,Seq!I$1,FALSE),0)</f>
        <v>1231</v>
      </c>
      <c r="T119" s="27">
        <f>IFERROR(VALUE(VLOOKUP($E119,Area_FDI_92_95,Seq!B$1,FALSE)),0)</f>
        <v>2914</v>
      </c>
      <c r="U119" s="27">
        <f>IFERROR(VALUE(VLOOKUP($E119,Area_FDI_92_95,Seq!C$1,FALSE)),0)</f>
        <v>4102</v>
      </c>
      <c r="V119" s="27">
        <f>IFERROR(VALUE(VLOOKUP($E119,Area_FDI_92_95,Seq!D$1,FALSE)),0)</f>
        <v>7054</v>
      </c>
      <c r="W119" s="27">
        <f>IFERROR(VALUE(VLOOKUP($E119,Area_FDI_92_95,Seq!E$1,FALSE)),0)</f>
        <v>6353</v>
      </c>
      <c r="X119" s="27">
        <f>IFERROR(VALUE(VLOOKUP($E119,Area_FDI_96_99,Seq!B$1,FALSE)),0)</f>
        <v>18761</v>
      </c>
      <c r="Y119" s="27">
        <f>IFERROR(VALUE(VLOOKUP($E119,Area_FDI_96_99,Seq!C$1,FALSE)),0)</f>
        <v>21567</v>
      </c>
      <c r="Z119" s="27">
        <f>IFERROR(VALUE(VLOOKUP($E119,Area_FDI_96_99,Seq!D$1,FALSE)),0)</f>
        <v>22882</v>
      </c>
      <c r="AA119" s="27">
        <f>IFERROR(VALUE(VLOOKUP($E119,Area_FDI_96_99,Seq!E$1,FALSE)),0)</f>
        <v>24709</v>
      </c>
      <c r="AB119" s="27">
        <f t="shared" si="72"/>
        <v>19403</v>
      </c>
      <c r="AC119" s="27">
        <f t="shared" si="73"/>
        <v>20544</v>
      </c>
      <c r="AD119" s="27">
        <f t="shared" si="74"/>
        <v>19980</v>
      </c>
      <c r="AE119" s="27">
        <f t="shared" si="75"/>
        <v>18134</v>
      </c>
      <c r="AF119" s="27">
        <f t="shared" si="76"/>
        <v>20312</v>
      </c>
      <c r="AG119" s="27">
        <f t="shared" si="77"/>
        <v>20588</v>
      </c>
      <c r="AH119" s="27">
        <f t="shared" si="78"/>
        <v>19663</v>
      </c>
      <c r="AI119" s="27">
        <f t="shared" si="79"/>
        <v>29932</v>
      </c>
      <c r="AJ119" s="27">
        <f t="shared" si="80"/>
        <v>24259</v>
      </c>
      <c r="AK119" s="27">
        <f t="shared" si="81"/>
        <v>30169</v>
      </c>
      <c r="AL119" s="27">
        <f t="shared" si="82"/>
        <v>26130</v>
      </c>
      <c r="AM119" s="27"/>
      <c r="AN119" s="27"/>
      <c r="AO119" s="27"/>
      <c r="AP119" s="27"/>
      <c r="AQ119" s="27"/>
      <c r="AR119" s="27"/>
      <c r="AS119" s="27"/>
      <c r="AT119" s="27">
        <f>IFERROR(work!D119+work!AP119,".")</f>
        <v>36338469.398668833</v>
      </c>
      <c r="AU119" s="27">
        <f>IFERROR(work!E119+work!AQ119,".")</f>
        <v>37578713.991766274</v>
      </c>
      <c r="AV119" s="27">
        <f>IFERROR(work!F119+work!AR119,".")</f>
        <v>39089986.391842097</v>
      </c>
      <c r="AW119" s="27">
        <f>IFERROR(work!G119+work!AS119,".")</f>
        <v>41494261.047532476</v>
      </c>
      <c r="AX119" s="27">
        <f>IFERROR(work!H119+work!AT119,".")</f>
        <v>45581445.327991381</v>
      </c>
      <c r="AY119" s="27">
        <f>IFERROR(work!I119+work!AU119,".")</f>
        <v>49891832.786402404</v>
      </c>
      <c r="AZ119" s="27">
        <f>IFERROR(work!J119+work!AV119,".")</f>
        <v>52932514.558165282</v>
      </c>
      <c r="BA119" s="27">
        <f>IFERROR(work!K119+work!AW119,".")</f>
        <v>57089094.431954384</v>
      </c>
      <c r="BB119" s="27">
        <f>IFERROR(work!L119+work!AX119,".")</f>
        <v>61925958.79029873</v>
      </c>
      <c r="BC119" s="27">
        <f>IFERROR(work!M119+work!AY119,".")</f>
        <v>64512883.683773883</v>
      </c>
      <c r="BD119" s="27">
        <f>IFERROR(work!N119+work!AZ119,".")</f>
        <v>66937191.282697</v>
      </c>
      <c r="BE119" s="27">
        <f>IFERROR(work!O119+work!BA119,".")</f>
        <v>70814818.079882026</v>
      </c>
      <c r="BF119" s="27">
        <f>IFERROR(work!P119+work!BB119,".")</f>
        <v>77731165.80174987</v>
      </c>
      <c r="BG119" s="27">
        <f>IFERROR(work!Q119+work!BC119,".")</f>
        <v>85452069.839339569</v>
      </c>
      <c r="BH119" s="27">
        <f>IFERROR(work!R119+work!BD119,".")</f>
        <v>93997024.624683768</v>
      </c>
      <c r="BI119" s="27">
        <f>IFERROR(work!S119+work!BE119,".")</f>
        <v>101867897.03805289</v>
      </c>
      <c r="BJ119" s="27">
        <f>IFERROR(work!T119+work!BF119,".")</f>
        <v>109937711.10811239</v>
      </c>
      <c r="BK119" s="27">
        <f>IFERROR(work!U119+work!BG119,".")</f>
        <v>118519734.15392691</v>
      </c>
      <c r="BL119" s="27">
        <f>IFERROR(work!V119+work!BH119,".")</f>
        <v>126566664.52060381</v>
      </c>
      <c r="BM119" s="27">
        <f>IFERROR(work!W119+work!BI119,".")</f>
        <v>134688015.86159012</v>
      </c>
      <c r="BN119" s="27">
        <f>IFERROR(work!X119+work!BJ119,".")</f>
        <v>144839366.66537771</v>
      </c>
      <c r="BO119" s="27">
        <f>IFERROR(work!Y119+work!BK119,".")</f>
        <v>155074634.79035497</v>
      </c>
      <c r="BP119" s="27">
        <f>IFERROR(work!Z119+work!BL119,".")</f>
        <v>166997989.97972184</v>
      </c>
      <c r="BQ119" s="27">
        <f>IFERROR(work!AA119+work!BM119,".")</f>
        <v>181108382.88031697</v>
      </c>
      <c r="BR119" s="27">
        <f>IFERROR(work!AB119+work!BN119,".")</f>
        <v>197482653.85829303</v>
      </c>
      <c r="BS119" s="27">
        <f>IFERROR(work!AC119+work!BO119,".")</f>
        <v>217548196.55523071</v>
      </c>
      <c r="BT119" s="27">
        <f>IFERROR(work!AD119+work!BP119,".")</f>
        <v>242757992.08036336</v>
      </c>
      <c r="BU119" s="27">
        <f>IFERROR(work!AE119+work!BQ119,".")</f>
        <v>274312330.93314213</v>
      </c>
      <c r="BV119" s="27">
        <f>IFERROR(work!AF119+work!BR119,".")</f>
        <v>298496640.54269069</v>
      </c>
      <c r="BW119" s="27">
        <f>IFERROR(work!AG119+work!BS119,".")</f>
        <v>322718530.37832934</v>
      </c>
      <c r="BX119" s="27">
        <f>IFERROR(work!AH119+work!BT119,".")</f>
        <v>354075692.30608958</v>
      </c>
      <c r="BY119" s="27">
        <f>IFERROR(work!AI119+work!BU119,".")</f>
        <v>384233339.46698225</v>
      </c>
      <c r="BZ119" s="27"/>
      <c r="CA119" s="27"/>
      <c r="CB119" s="27"/>
      <c r="CC119" s="27"/>
      <c r="CD119" s="27"/>
      <c r="CE119" s="27"/>
      <c r="CF119" s="27">
        <f>IFERROR(work!AP119-work!D119,".")</f>
        <v>-249754.68905254453</v>
      </c>
      <c r="CG119" s="27">
        <f>IFERROR(work!AQ119-work!E119,".")</f>
        <v>-912097.74851663038</v>
      </c>
      <c r="CH119" s="27">
        <f>IFERROR(work!AR119-work!F119,".")</f>
        <v>-2903489.2168065682</v>
      </c>
      <c r="CI119" s="27">
        <f>IFERROR(work!AS119-work!G119,".")</f>
        <v>-5076503.4024590477</v>
      </c>
      <c r="CJ119" s="27">
        <f>IFERROR(work!AT119-work!H119,".")</f>
        <v>-8068075.3183987699</v>
      </c>
      <c r="CK119" s="27">
        <f>IFERROR(work!AU119-work!I119,".")</f>
        <v>-11000373.147250343</v>
      </c>
      <c r="CL119" s="27">
        <f>IFERROR(work!AV119-work!J119,".")</f>
        <v>-13318205.497648939</v>
      </c>
      <c r="CM119" s="27">
        <f>IFERROR(work!AW119-work!K119,".")</f>
        <v>-16846709.150334302</v>
      </c>
      <c r="CN119" s="27">
        <f>IFERROR(work!AX119-work!L119,".")</f>
        <v>-20364590.596788559</v>
      </c>
      <c r="CO119" s="27">
        <f>IFERROR(work!AY119-work!M119,".")</f>
        <v>-21151578.228184126</v>
      </c>
      <c r="CP119" s="27">
        <f>IFERROR(work!AZ119-work!N119,".")</f>
        <v>-21982520.18191538</v>
      </c>
      <c r="CQ119" s="27">
        <f>IFERROR(work!BA119-work!O119,".")</f>
        <v>-26285506.839474656</v>
      </c>
      <c r="CR119" s="27">
        <f>IFERROR(work!BB119-work!P119,".")</f>
        <v>-33157405.256155372</v>
      </c>
      <c r="CS119" s="27">
        <f>IFERROR(work!BC119-work!Q119,".")</f>
        <v>-40960901.166672587</v>
      </c>
      <c r="CT119" s="27">
        <f>IFERROR(work!BD119-work!R119,".")</f>
        <v>-48976045.583115809</v>
      </c>
      <c r="CU119" s="27">
        <f>IFERROR(work!BE119-work!S119,".")</f>
        <v>-56689237.822396815</v>
      </c>
      <c r="CV119" s="27">
        <f>IFERROR(work!BF119-work!T119,".")</f>
        <v>-64475137.238382429</v>
      </c>
      <c r="CW119" s="27">
        <f>IFERROR(work!BG119-work!U119,".")</f>
        <v>-72113509.088791937</v>
      </c>
      <c r="CX119" s="27">
        <f>IFERROR(work!BH119-work!V119,".")</f>
        <v>-78935971.69504723</v>
      </c>
      <c r="CY119" s="27">
        <f>IFERROR(work!BI119-work!W119,".")</f>
        <v>-86432820.706450373</v>
      </c>
      <c r="CZ119" s="27">
        <f>IFERROR(work!BJ119-work!X119,".")</f>
        <v>-94855620.174378172</v>
      </c>
      <c r="DA119" s="27">
        <f>IFERROR(work!BK119-work!Y119,".")</f>
        <v>-104515035.9571006</v>
      </c>
      <c r="DB119" s="27">
        <f>IFERROR(work!BL119-work!Z119,".")</f>
        <v>-116214340.80575217</v>
      </c>
      <c r="DC119" s="27">
        <f>IFERROR(work!BM119-work!AA119,".")</f>
        <v>-130425180.98370402</v>
      </c>
      <c r="DD119" s="27">
        <f>IFERROR(work!BN119-work!AB119,".")</f>
        <v>-145515799.95599553</v>
      </c>
      <c r="DE119" s="27">
        <f>IFERROR(work!BO119-work!AC119,".")</f>
        <v>-164209082.54007205</v>
      </c>
      <c r="DF119" s="27">
        <f>IFERROR(work!BP119-work!AD119,".")</f>
        <v>-187482461.46004125</v>
      </c>
      <c r="DG119" s="27">
        <f>IFERROR(work!BQ119-work!AE119,".")</f>
        <v>-217022267.01000145</v>
      </c>
      <c r="DH119" s="27">
        <f>IFERROR(work!BR119-work!AF119,".")</f>
        <v>-240006078.80299386</v>
      </c>
      <c r="DI119" s="27">
        <f>IFERROR(work!BS119-work!AG119,".")</f>
        <v>-265326439.14715928</v>
      </c>
      <c r="DJ119" s="27">
        <f>IFERROR(work!BT119-work!AH119,".")</f>
        <v>-295125954.05004984</v>
      </c>
      <c r="DK119" s="27">
        <f>IFERROR(work!BU119-work!AI119,".")</f>
        <v>-324045656.70756567</v>
      </c>
      <c r="DL119" s="27"/>
      <c r="DM119" s="27"/>
      <c r="DN119" s="27"/>
      <c r="DO119" s="27"/>
      <c r="DP119" s="27"/>
      <c r="DQ119" s="27"/>
      <c r="DR119" s="27"/>
      <c r="DS119" s="27">
        <f>IFERROR(work!DO119-work!CC119,".")</f>
        <v>0.18600000381469725</v>
      </c>
      <c r="DT119" s="27">
        <f>IFERROR(work!DP119-work!CD119,".")</f>
        <v>0.18500000381469725</v>
      </c>
      <c r="DU119" s="27">
        <f>IFERROR(work!DQ119-work!CE119,".")</f>
        <v>0.18500000381469725</v>
      </c>
      <c r="DV119" s="27">
        <f>IFERROR(work!DR119-work!CF119,".")</f>
        <v>0.18400000381469725</v>
      </c>
      <c r="DW119" s="27">
        <f>IFERROR(work!DS119-work!CG119,".")</f>
        <v>0.18400000381469725</v>
      </c>
      <c r="DX119" s="27">
        <f>IFERROR(work!DT119-work!CH119,".")</f>
        <v>0.18300000381469725</v>
      </c>
      <c r="DY119" s="27">
        <f>IFERROR(work!DU119-work!CI119,".")</f>
        <v>0.18200000381469725</v>
      </c>
      <c r="DZ119" s="27">
        <f>IFERROR(work!DV119-work!CJ119,".")</f>
        <v>0.18100000381469725</v>
      </c>
      <c r="EA119" s="27">
        <f>IFERROR(work!DW119-work!CK119,".")</f>
        <v>0.18000000381469725</v>
      </c>
      <c r="EB119" s="27">
        <f>IFERROR(work!DX119-work!CL119,".")</f>
        <v>0.17900000381469724</v>
      </c>
      <c r="EC119" s="27">
        <f>IFERROR(work!DY119-work!CM119,".")</f>
        <v>0.17700000381469724</v>
      </c>
      <c r="ED119" s="27">
        <f>IFERROR(work!DZ119-work!CN119,".")</f>
        <v>0.17500000381469727</v>
      </c>
      <c r="EE119" s="27">
        <f>IFERROR(work!EA119-work!CO119,".")</f>
        <v>0.18199999618530271</v>
      </c>
      <c r="EF119" s="27">
        <f>IFERROR(work!EB119-work!CP119,".")</f>
        <v>0.18499999618530275</v>
      </c>
      <c r="EG119" s="27">
        <f>IFERROR(work!EC119-work!CQ119,".")</f>
        <v>0.184</v>
      </c>
      <c r="EH119" s="27">
        <f>IFERROR(work!ED119-work!CR119,".")</f>
        <v>0.18400000762939453</v>
      </c>
      <c r="EI119" s="27">
        <f>IFERROR(work!EE119-work!CS119,".")</f>
        <v>0.18799999618530275</v>
      </c>
      <c r="EJ119" s="27">
        <f>IFERROR(work!EF119-work!CT119,".")</f>
        <v>0.18800000381469728</v>
      </c>
      <c r="EK119" s="27">
        <f>IFERROR(work!EG119-work!CU119,".")</f>
        <v>0.19</v>
      </c>
      <c r="EL119" s="27">
        <f>IFERROR(work!EH119-work!CV119,".")</f>
        <v>0.19499999237060547</v>
      </c>
      <c r="EM119" s="27">
        <f>IFERROR(work!EI119-work!CW119,".")</f>
        <v>0.19600000762939454</v>
      </c>
      <c r="EN119" s="27">
        <f>IFERROR(work!EJ119-work!CX119,".")</f>
        <v>0.20300000762939452</v>
      </c>
      <c r="EO119" s="27">
        <f>IFERROR(work!EK119-work!CY119,".")</f>
        <v>0.20000000762939452</v>
      </c>
      <c r="EP119" s="27">
        <f>IFERROR(work!EL119-work!CZ119,".")</f>
        <v>0.21200000762939453</v>
      </c>
      <c r="EQ119" s="27">
        <f>IFERROR(work!EM119-work!DA119,".")</f>
        <v>0.22100000000000003</v>
      </c>
      <c r="ER119" s="27">
        <f>IFERROR(work!EN119-work!DB119,".")</f>
        <v>0.22400000381469726</v>
      </c>
      <c r="ES119" s="27">
        <f>IFERROR(work!EO119-work!DC119,".")</f>
        <v>0.22899999999999998</v>
      </c>
      <c r="ET119" s="27">
        <f>IFERROR(work!EP119-work!DD119,".")</f>
        <v>0.23700000762939455</v>
      </c>
      <c r="EU119" s="27">
        <f>IFERROR(work!EQ119-work!DE119,".")</f>
        <v>0.25400000762939451</v>
      </c>
      <c r="EV119" s="27">
        <f>IFERROR(work!ER119-work!DF119,".")</f>
        <v>0.26100001525878908</v>
      </c>
      <c r="EW119" s="27">
        <f>IFERROR(work!ES119-work!DG119,".")</f>
        <v>0.25700001525878907</v>
      </c>
      <c r="EX119" s="27">
        <f>IFERROR(work!ET119-work!DH119,".")</f>
        <v>0.25300001525878907</v>
      </c>
      <c r="EY119" s="27"/>
      <c r="EZ119" s="27"/>
      <c r="FA119" s="27"/>
      <c r="FB119" s="27"/>
      <c r="FC119" s="27"/>
      <c r="FD119" s="27"/>
      <c r="FE119" s="27">
        <f>IF(ISNUMBER(work!GZ119/work!HD119),work!GZ119/work!HD119,".")</f>
        <v>4.7396274343776461E-4</v>
      </c>
      <c r="FF119" s="27">
        <f>IF(ISNUMBER(work!HA119/work!HE119),work!HA119/work!HE119,".")</f>
        <v>1.0083822147866158E-4</v>
      </c>
      <c r="FG119" s="27">
        <f>IF(ISNUMBER(work!HB119/work!HF119),work!HB119/work!HF119,".")</f>
        <v>4.9017309503816961E-4</v>
      </c>
      <c r="FH119" s="27">
        <f>IF(ISNUMBER(work!HC119/work!HG119),work!HC119/work!HG119,".")</f>
        <v>1.0314118948313495E-3</v>
      </c>
      <c r="FI119" s="27">
        <f>IF(ISNUMBER((work!HA119+work!HB119)/(work!HE119+work!HF119)),(work!HA119+work!HB119)/(work!HE119+work!HF119),".")</f>
        <v>3.5783874808924596E-4</v>
      </c>
      <c r="FJ119" s="27">
        <f>IF(ISNUMBER(work!HH119/work!HL119),work!HH119/work!HL119,".")</f>
        <v>1.3507692307692307E-3</v>
      </c>
      <c r="FK119" s="27">
        <f>IF(ISNUMBER(work!HI119/work!HM119),work!HI119/work!HM119,".")</f>
        <v>2.189583920353151E-4</v>
      </c>
      <c r="FL119" s="27">
        <f>IF(ISNUMBER(work!HJ119/work!HN119),work!HJ119/work!HN119,".")</f>
        <v>3.9855880778154563E-3</v>
      </c>
      <c r="FM119" s="27">
        <f>IF(ISNUMBER(work!HK119/work!HO119),work!HK119/work!HO119,".")</f>
        <v>3.0173567731572371E-3</v>
      </c>
      <c r="FN119" s="27">
        <f>IF(ISNUMBER((work!HI119+work!HJ119)/(work!HM119+work!HN119)),(work!HI119+work!HJ119)/(work!HM119+work!HN119),".")</f>
        <v>1.0035970554336914E-3</v>
      </c>
      <c r="FO119" s="27" t="s">
        <v>5007</v>
      </c>
      <c r="FP119" s="27" t="s">
        <v>5007</v>
      </c>
      <c r="FQ119" s="27" t="s">
        <v>5007</v>
      </c>
      <c r="FR119" s="27" t="s">
        <v>5007</v>
      </c>
      <c r="FS119" s="27" t="s">
        <v>5007</v>
      </c>
      <c r="FT119" s="27">
        <f>work!GM119</f>
        <v>5.064092419686659E-4</v>
      </c>
      <c r="FU119" s="27">
        <f>work!GN119</f>
        <v>1.1174016686531585E-3</v>
      </c>
      <c r="FV119" s="27" t="str">
        <f>work!GO119</f>
        <v>.</v>
      </c>
      <c r="FW119" s="27" t="s">
        <v>5007</v>
      </c>
      <c r="FX119" s="27"/>
      <c r="FY119" s="27">
        <f t="shared" si="83"/>
        <v>8081.357</v>
      </c>
      <c r="FZ119">
        <f t="shared" si="62"/>
        <v>19255</v>
      </c>
      <c r="GA119">
        <f>work!HC119</f>
        <v>840</v>
      </c>
      <c r="GB119">
        <f>IF(ISNUMBER(work!HA119+work!HB119),work!HA119+work!HB119,".")</f>
        <v>1399</v>
      </c>
      <c r="GC119">
        <f>IF(ISNUMBER(work!HK119-work!HC119),work!HK119-work!HC119,".")</f>
        <v>1865</v>
      </c>
      <c r="GD119">
        <f>IF(ISNUMBER(work!HI119+work!HJ119-work!HA119-work!HB119),(work!HI119+work!HJ119-work!HA119-work!HB119),".")</f>
        <v>2920</v>
      </c>
      <c r="GH119">
        <f>work!GQ119</f>
        <v>3200</v>
      </c>
      <c r="GI119">
        <f>work!GR119</f>
        <v>7500</v>
      </c>
      <c r="GJ119">
        <f>work!GZ119</f>
        <v>2239</v>
      </c>
      <c r="GK119">
        <f>work!HH119</f>
        <v>7024</v>
      </c>
      <c r="GL119">
        <f t="shared" si="84"/>
        <v>8443.8860192162247</v>
      </c>
      <c r="GM119" t="str">
        <f>IFERROR(VLOOKUP($F119,AREA_EM_ALLYEAR,Seq!B$1,FALSE),".")</f>
        <v>.</v>
      </c>
      <c r="GN119" t="str">
        <f>IFERROR(VLOOKUP($F119,AREA_EM_ALLYEAR,Seq!C$1,FALSE),".")</f>
        <v>.</v>
      </c>
      <c r="GO119" t="str">
        <f>IFERROR(VLOOKUP($F119,AREA_EM_ALLYEAR,Seq!D$1,FALSE),".")</f>
        <v>.</v>
      </c>
      <c r="GP119" t="str">
        <f>IFERROR(VLOOKUP($F119,AREA_EM_ALLYEAR,Seq!E$1,FALSE),".")</f>
        <v>.</v>
      </c>
      <c r="GQ119" t="str">
        <f>IFERROR(VLOOKUP($F119,AREA_EM_ALLYEAR,Seq!F$1,FALSE),".")</f>
        <v>.</v>
      </c>
      <c r="GR119" t="str">
        <f>IFERROR(VLOOKUP($F119,AREA_EM_ALLYEAR,Seq!G$1,FALSE),".")</f>
        <v>.</v>
      </c>
      <c r="GS119" t="str">
        <f>IFERROR(VLOOKUP($F119,AREA_EM_ALLYEAR,Seq!H$1,FALSE),".")</f>
        <v>.</v>
      </c>
      <c r="GT119" t="str">
        <f>IFERROR(VLOOKUP($F119,AREA_EM_ALLYEAR,Seq!I$1,FALSE),".")</f>
        <v>.</v>
      </c>
      <c r="GU119" t="str">
        <f>IFERROR(VLOOKUP($F119,AREA_EM_ALLYEAR,Seq!J$1,FALSE),".")</f>
        <v>.</v>
      </c>
      <c r="GV119" t="str">
        <f>IFERROR(VLOOKUP($F119,AREA_EM_ALLYEAR,Seq!K$1,FALSE),".")</f>
        <v>.</v>
      </c>
      <c r="GW119" t="str">
        <f>IFERROR(VLOOKUP($F119,AREA_EM_ALLYEAR,Seq!L$1,FALSE),".")</f>
        <v>.</v>
      </c>
      <c r="GX119" t="str">
        <f>IFERROR(VLOOKUP($F119,AREA_EM_ALLYEAR,Seq!M$1,FALSE),".")</f>
        <v>.</v>
      </c>
      <c r="GY119" t="str">
        <f>IFERROR(VLOOKUP($F119,AREA_EM_ALLYEAR,Seq!N$1,FALSE),".")</f>
        <v>.</v>
      </c>
      <c r="GZ119" t="str">
        <f>IFERROR(VLOOKUP($F119,AREA_EM_ALLYEAR,Seq!O$1,FALSE),".")</f>
        <v>.</v>
      </c>
      <c r="HA119" t="str">
        <f t="shared" si="63"/>
        <v>.</v>
      </c>
      <c r="HK119" s="139">
        <f>IFERROR(VLOOKUP(CONCATENATE($G119, ".SP.DYN.LE00.IN"),AREA_WB_6ATTRS,Seq!B$1,FALSE)-VLOOKUP("CHN.SP.DYN.LE00.IN",AREA_WB_6ATTRS,Seq!B$1,FALSE),".")</f>
        <v>8.4654634146341579</v>
      </c>
      <c r="HL119" s="139">
        <f>IFERROR(VLOOKUP(CONCATENATE($G119, ".SP.DYN.LE00.IN"),AREA_WB_6ATTRS,Seq!C$1,FALSE)-VLOOKUP("CHN.SP.DYN.LE00.IN",AREA_WB_6ATTRS,Seq!C$1,FALSE),".")</f>
        <v>8.4302439024390168</v>
      </c>
      <c r="HM119" s="139">
        <f>IFERROR(VLOOKUP(CONCATENATE($G119, ".SP.DYN.LE00.IN"),AREA_WB_6ATTRS,Seq!D$1,FALSE)-VLOOKUP("CHN.SP.DYN.LE00.IN",AREA_WB_6ATTRS,Seq!D$1,FALSE),".")</f>
        <v>8.4990000000000094</v>
      </c>
      <c r="HN119" s="139">
        <f>IFERROR(VLOOKUP(CONCATENATE($G119, ".SP.DYN.LE00.IN"),AREA_WB_6ATTRS,Seq!E$1,FALSE)-VLOOKUP("CHN.SP.DYN.LE00.IN",AREA_WB_6ATTRS,Seq!E$1,FALSE),".")</f>
        <v>8.231365853658545</v>
      </c>
      <c r="HO119" s="139">
        <f>IFERROR(VLOOKUP(CONCATENATE($G119, ".SP.DYN.LE00.IN"),AREA_WB_6ATTRS,Seq!F$1,FALSE)-VLOOKUP("CHN.SP.DYN.LE00.IN",AREA_WB_6ATTRS,Seq!F$1,FALSE),".")</f>
        <v>8.5492682926829389</v>
      </c>
      <c r="HP119" s="139">
        <f>IFERROR(VLOOKUP(CONCATENATE($G119, ".SP.DYN.LE00.IN"),AREA_WB_6ATTRS,Seq!G$1,FALSE)-VLOOKUP("CHN.SP.DYN.LE00.IN",AREA_WB_6ATTRS,Seq!G$1,FALSE),".")</f>
        <v>8.4205121951219581</v>
      </c>
      <c r="HQ119" s="139">
        <f>IFERROR(VLOOKUP(CONCATENATE($G119, ".SP.DYN.LE00.IN"),AREA_WB_6ATTRS,Seq!H$1,FALSE)-VLOOKUP("CHN.SP.DYN.LE00.IN",AREA_WB_6ATTRS,Seq!H$1,FALSE),".")</f>
        <v>8.339536585365849</v>
      </c>
      <c r="HR119" s="139">
        <f>IFERROR(VLOOKUP(CONCATENATE($G119, ".SP.DYN.LE00.IN"),AREA_WB_6ATTRS,Seq!I$1,FALSE)-VLOOKUP("CHN.SP.DYN.LE00.IN",AREA_WB_6ATTRS,Seq!I$1,FALSE),".")</f>
        <v>8.4002439024390156</v>
      </c>
      <c r="HS119" s="139">
        <f>IFERROR(VLOOKUP(CONCATENATE($G119, ".SP.DYN.LE00.IN"),AREA_WB_6ATTRS,Seq!J$1,FALSE)-VLOOKUP("CHN.SP.DYN.LE00.IN",AREA_WB_6ATTRS,Seq!J$1,FALSE),".")</f>
        <v>8.1994634146341383</v>
      </c>
      <c r="HT119" s="139">
        <f>IFERROR(VLOOKUP(CONCATENATE($G119, ".SP.DYN.LE00.IN"),AREA_WB_6ATTRS,Seq!K$1,FALSE)-VLOOKUP("CHN.SP.DYN.LE00.IN",AREA_WB_6ATTRS,Seq!K$1,FALSE),".")</f>
        <v>8.1742926829268328</v>
      </c>
      <c r="HU119" s="139">
        <f>IFERROR(VLOOKUP(CONCATENATE($G119, ".SP.DYN.LE00.IN"),AREA_WB_6ATTRS,Seq!L$1,FALSE)-VLOOKUP("CHN.SP.DYN.LE00.IN",AREA_WB_6ATTRS,Seq!L$1,FALSE),".")</f>
        <v>7.7827073170731609</v>
      </c>
      <c r="HV119" s="139">
        <f>IFERROR(VLOOKUP(CONCATENATE($G119, ".SP.DYN.LE00.IN"),AREA_WB_6ATTRS,Seq!M$1,FALSE)-VLOOKUP("CHN.SP.DYN.LE00.IN",AREA_WB_6ATTRS,Seq!M$1,FALSE),".")</f>
        <v>7.8506097560975405</v>
      </c>
      <c r="HW119" s="139">
        <f>IFERROR(VLOOKUP(CONCATENATE($G119, ".SP.DYN.LE00.IN"),AREA_WB_6ATTRS,Seq!N$1,FALSE)-VLOOKUP("CHN.SP.DYN.LE00.IN",AREA_WB_6ATTRS,Seq!N$1,FALSE),".")</f>
        <v>7.9442682926829349</v>
      </c>
      <c r="HX119" s="139">
        <f>IFERROR(VLOOKUP(CONCATENATE($G119, ".SP.DYN.LE00.IN"),AREA_WB_6ATTRS,Seq!O$1,FALSE)-VLOOKUP("CHN.SP.DYN.LE00.IN",AREA_WB_6ATTRS,Seq!O$1,FALSE),".")</f>
        <v>8.0307317073170879</v>
      </c>
      <c r="HY119" s="139">
        <f>IFERROR(VLOOKUP(CONCATENATE($G119, ".SP.DYN.LE00.IN"),AREA_WB_6ATTRS,Seq!P$1,FALSE)-VLOOKUP("CHN.SP.DYN.LE00.IN",AREA_WB_6ATTRS,Seq!P$1,FALSE),".")</f>
        <v>8.1070731707316952</v>
      </c>
      <c r="HZ119" s="139">
        <f>IFERROR(VLOOKUP(CONCATENATE($G119, ".SP.DYN.LE00.IN"),AREA_WB_6ATTRS,Seq!Q$1,FALSE)-VLOOKUP("CHN.SP.DYN.LE00.IN",AREA_WB_6ATTRS,Seq!Q$1,FALSE),".")</f>
        <v>7.9923414634146326</v>
      </c>
      <c r="IA119" s="139">
        <f>IFERROR(VLOOKUP(CONCATENATE($G119, ".SP.DYN.LE00.IN"),AREA_WB_6ATTRS,Seq!R$1,FALSE)-VLOOKUP("CHN.SP.DYN.LE00.IN",AREA_WB_6ATTRS,Seq!R$1,FALSE),".")</f>
        <v>8.2970731707317071</v>
      </c>
      <c r="IB119" s="139">
        <f>IFERROR(VLOOKUP(CONCATENATE($G119, ".SP.DYN.LE00.IN"),AREA_WB_6ATTRS,Seq!S$1,FALSE)-VLOOKUP("CHN.SP.DYN.LE00.IN",AREA_WB_6ATTRS,Seq!S$1,FALSE),".")</f>
        <v>8.3131951219512246</v>
      </c>
      <c r="IC119" s="139">
        <f>IFERROR(VLOOKUP(CONCATENATE($G119, ".SP.DYN.LE00.IN"),AREA_WB_6ATTRS,Seq!T$1,FALSE)-VLOOKUP("CHN.SP.DYN.LE00.IN",AREA_WB_6ATTRS,Seq!T$1,FALSE),".")</f>
        <v>8.3972926829268317</v>
      </c>
      <c r="ID119" s="139">
        <f>IFERROR(VLOOKUP(CONCATENATE($G119, ".SP.DYN.LE00.IN"),AREA_WB_6ATTRS,Seq!U$1,FALSE)-VLOOKUP("CHN.SP.DYN.LE00.IN",AREA_WB_6ATTRS,Seq!U$1,FALSE),".")</f>
        <v>8.4970975609755897</v>
      </c>
      <c r="IE119" s="139">
        <f>IFERROR(VLOOKUP(CONCATENATE($G119, ".SP.DYN.LE00.IN"),AREA_WB_6ATTRS,Seq!V$1,FALSE)-VLOOKUP("CHN.SP.DYN.LE00.IN",AREA_WB_6ATTRS,Seq!V$1,FALSE),".")</f>
        <v>8.4387804878048769</v>
      </c>
      <c r="IF119" s="139">
        <f>IFERROR(VLOOKUP(CONCATENATE($G119, ".SP.DYN.LE00.IN"),AREA_WB_6ATTRS,Seq!W$1,FALSE)-VLOOKUP("CHN.SP.DYN.LE00.IN",AREA_WB_6ATTRS,Seq!W$1,FALSE),".")</f>
        <v>8.7749512195121895</v>
      </c>
      <c r="IG119" s="139">
        <f>IFERROR(VLOOKUP(CONCATENATE($G119, ".SP.DYN.LE00.IN"),AREA_WB_6ATTRS,Seq!X$1,FALSE)-VLOOKUP("CHN.SP.DYN.LE00.IN",AREA_WB_6ATTRS,Seq!X$1,FALSE),".")</f>
        <v>8.8059268292683015</v>
      </c>
      <c r="IH119" s="139">
        <f>IFERROR(VLOOKUP(CONCATENATE($G119, ".SP.DYN.LE00.IN"),AREA_WB_6ATTRS,Seq!Y$1,FALSE)-VLOOKUP("CHN.SP.DYN.LE00.IN",AREA_WB_6ATTRS,Seq!Y$1,FALSE),".")</f>
        <v>8.7717073170731936</v>
      </c>
      <c r="II119" s="139">
        <f>IFERROR(VLOOKUP(CONCATENATE($G119, ".SP.DYN.LE00.IN"),AREA_WB_6ATTRS,Seq!Z$1,FALSE)-VLOOKUP("CHN.SP.DYN.LE00.IN",AREA_WB_6ATTRS,Seq!Z$1,FALSE),".")</f>
        <v>9.1254634146341544</v>
      </c>
      <c r="IJ119" s="139">
        <f>IFERROR(VLOOKUP(CONCATENATE($G119, ".SP.DYN.LE00.IN"),AREA_WB_6ATTRS,Seq!AA$1,FALSE)-VLOOKUP("CHN.SP.DYN.LE00.IN",AREA_WB_6ATTRS,Seq!AA$1,FALSE),".")</f>
        <v>9.06526829268293</v>
      </c>
      <c r="IK119" s="139">
        <f>IFERROR(VLOOKUP(CONCATENATE($G119, ".SP.DYN.LE00.IN"),AREA_WB_6ATTRS,Seq!AB$1,FALSE)-VLOOKUP("CHN.SP.DYN.LE00.IN",AREA_WB_6ATTRS,Seq!AB$1,FALSE),".")</f>
        <v>9.1005121951219508</v>
      </c>
      <c r="IL119" s="139">
        <f>IFERROR(VLOOKUP(CONCATENATE($G119, ".SP.DYN.LE00.IN"),AREA_WB_6ATTRS,Seq!AC$1,FALSE)-VLOOKUP("CHN.SP.DYN.LE00.IN",AREA_WB_6ATTRS,Seq!AC$1,FALSE),".")</f>
        <v>9.1288780487804928</v>
      </c>
      <c r="IM119" s="139">
        <f>IFERROR(VLOOKUP(CONCATENATE($G119, ".SP.DYN.LE00.IN"),AREA_WB_6ATTRS,Seq!AD$1,FALSE)-VLOOKUP("CHN.SP.DYN.LE00.IN",AREA_WB_6ATTRS,Seq!AD$1,FALSE),".")</f>
        <v>9.1573414634146388</v>
      </c>
      <c r="IN119" s="139">
        <f>IFERROR(VLOOKUP(CONCATENATE($G119, ".SP.DYN.LE00.IN"),AREA_WB_6ATTRS,Seq!AE$1,FALSE)-VLOOKUP("CHN.SP.DYN.LE00.IN",AREA_WB_6ATTRS,Seq!AE$1,FALSE),".")</f>
        <v>8.9873902439024391</v>
      </c>
      <c r="IO119" s="139">
        <f>IFERROR(VLOOKUP(CONCATENATE($G119, ".SP.DYN.LE00.IN"),AREA_WB_6ATTRS,Seq!AF$1,FALSE)-VLOOKUP("CHN.SP.DYN.LE00.IN",AREA_WB_6ATTRS,Seq!AF$1,FALSE),".")</f>
        <v>8.9732439024390231</v>
      </c>
      <c r="IP119" s="139" t="str">
        <f>IFERROR(VLOOKUP(CONCATENATE($G119, ".SP.DYN.LE00.IN"),AREA_WB_6ATTRS,Seq!AG$1,FALSE)-VLOOKUP("CHN.SP.DYN.LE00.IN",AREA_WB_6ATTRS,Seq!AG$1,FALSE),".")</f>
        <v>.</v>
      </c>
      <c r="IW119">
        <f>IFERROR(VLOOKUP(CONCATENATE($G119, ".SP.DYN.LE00.IN"),AREA_WB_6ATTRS,Seq!B$1,FALSE),".")</f>
        <v>75.45926829268295</v>
      </c>
      <c r="IX119">
        <f>IFERROR(VLOOKUP(CONCATENATE($G119, ".SP.DYN.LE00.IN"),AREA_WB_6ATTRS,Seq!C$1,FALSE),".")</f>
        <v>75.693170731707326</v>
      </c>
      <c r="IY119">
        <f>IFERROR(VLOOKUP(CONCATENATE($G119, ".SP.DYN.LE00.IN"),AREA_WB_6ATTRS,Seq!D$1,FALSE),".")</f>
        <v>76.033902439024402</v>
      </c>
      <c r="IZ119">
        <f>IFERROR(VLOOKUP(CONCATENATE($G119, ".SP.DYN.LE00.IN"),AREA_WB_6ATTRS,Seq!E$1,FALSE),".")</f>
        <v>76.031219512195136</v>
      </c>
      <c r="JA119">
        <f>IFERROR(VLOOKUP(CONCATENATE($G119, ".SP.DYN.LE00.IN"),AREA_WB_6ATTRS,Seq!F$1,FALSE),".")</f>
        <v>76.608536585365869</v>
      </c>
      <c r="JB119">
        <f>IFERROR(VLOOKUP(CONCATENATE($G119, ".SP.DYN.LE00.IN"),AREA_WB_6ATTRS,Seq!G$1,FALSE),".")</f>
        <v>76.733658536585381</v>
      </c>
      <c r="JC119">
        <f>IFERROR(VLOOKUP(CONCATENATE($G119, ".SP.DYN.LE00.IN"),AREA_WB_6ATTRS,Seq!H$1,FALSE),".")</f>
        <v>76.899024390243909</v>
      </c>
      <c r="JD119">
        <f>IFERROR(VLOOKUP(CONCATENATE($G119, ".SP.DYN.LE00.IN"),AREA_WB_6ATTRS,Seq!I$1,FALSE),".")</f>
        <v>77.197560975609761</v>
      </c>
      <c r="JE119">
        <f>IFERROR(VLOOKUP(CONCATENATE($G119, ".SP.DYN.LE00.IN"),AREA_WB_6ATTRS,Seq!J$1,FALSE),".")</f>
        <v>77.226585365853666</v>
      </c>
      <c r="JF119">
        <f>IFERROR(VLOOKUP(CONCATENATE($G119, ".SP.DYN.LE00.IN"),AREA_WB_6ATTRS,Seq!K$1,FALSE),".")</f>
        <v>77.421219512195137</v>
      </c>
      <c r="JG119">
        <f>IFERROR(VLOOKUP(CONCATENATE($G119, ".SP.DYN.LE00.IN"),AREA_WB_6ATTRS,Seq!L$1,FALSE),".")</f>
        <v>77.242439024390237</v>
      </c>
      <c r="JH119">
        <f>IFERROR(VLOOKUP(CONCATENATE($G119, ".SP.DYN.LE00.IN"),AREA_WB_6ATTRS,Seq!M$1,FALSE),".")</f>
        <v>77.51463414634145</v>
      </c>
      <c r="JI119">
        <f>IFERROR(VLOOKUP(CONCATENATE($G119, ".SP.DYN.LE00.IN"),AREA_WB_6ATTRS,Seq!N$1,FALSE),".")</f>
        <v>77.806097560975616</v>
      </c>
      <c r="JJ119">
        <f>IFERROR(VLOOKUP(CONCATENATE($G119, ".SP.DYN.LE00.IN"),AREA_WB_6ATTRS,Seq!O$1,FALSE),".")</f>
        <v>78.085365853658558</v>
      </c>
      <c r="JK119">
        <f>IFERROR(VLOOKUP(CONCATENATE($G119, ".SP.DYN.LE00.IN"),AREA_WB_6ATTRS,Seq!P$1,FALSE),".")</f>
        <v>78.349999999999994</v>
      </c>
      <c r="JL119">
        <f>IFERROR(VLOOKUP(CONCATENATE($G119, ".SP.DYN.LE00.IN"),AREA_WB_6ATTRS,Seq!Q$1,FALSE),".")</f>
        <v>78.417073170731712</v>
      </c>
      <c r="JM119">
        <f>IFERROR(VLOOKUP(CONCATENATE($G119, ".SP.DYN.LE00.IN"),AREA_WB_6ATTRS,Seq!R$1,FALSE),".")</f>
        <v>78.896097560975619</v>
      </c>
      <c r="JN119">
        <f>IFERROR(VLOOKUP(CONCATENATE($G119, ".SP.DYN.LE00.IN"),AREA_WB_6ATTRS,Seq!S$1,FALSE),".")</f>
        <v>79.079512195121964</v>
      </c>
      <c r="JO119">
        <f>IFERROR(VLOOKUP(CONCATENATE($G119, ".SP.DYN.LE00.IN"),AREA_WB_6ATTRS,Seq!T$1,FALSE),".")</f>
        <v>79.324390243902457</v>
      </c>
      <c r="JP119">
        <f>IFERROR(VLOOKUP(CONCATENATE($G119, ".SP.DYN.LE00.IN"),AREA_WB_6ATTRS,Seq!U$1,FALSE),".")</f>
        <v>79.580487804878047</v>
      </c>
      <c r="JQ119">
        <f>IFERROR(VLOOKUP(CONCATENATE($G119, ".SP.DYN.LE00.IN"),AREA_WB_6ATTRS,Seq!V$1,FALSE),".")</f>
        <v>79.680487804878055</v>
      </c>
      <c r="JR119">
        <f>IFERROR(VLOOKUP(CONCATENATE($G119, ".SP.DYN.LE00.IN"),AREA_WB_6ATTRS,Seq!W$1,FALSE),".")</f>
        <v>80.180487804878055</v>
      </c>
      <c r="JS119">
        <f>IFERROR(VLOOKUP(CONCATENATE($G119, ".SP.DYN.LE00.IN"),AREA_WB_6ATTRS,Seq!X$1,FALSE),".")</f>
        <v>80.385365853658541</v>
      </c>
      <c r="JT119">
        <f>IFERROR(VLOOKUP(CONCATENATE($G119, ".SP.DYN.LE00.IN"),AREA_WB_6ATTRS,Seq!Y$1,FALSE),".")</f>
        <v>80.536585365853682</v>
      </c>
      <c r="JU119">
        <f>IFERROR(VLOOKUP(CONCATENATE($G119, ".SP.DYN.LE00.IN"),AREA_WB_6ATTRS,Seq!Z$1,FALSE),".")</f>
        <v>81.0878048780488</v>
      </c>
      <c r="JV119">
        <f>IFERROR(VLOOKUP(CONCATENATE($G119, ".SP.DYN.LE00.IN"),AREA_WB_6ATTRS,Seq!AA$1,FALSE),".")</f>
        <v>81.236585365853671</v>
      </c>
      <c r="JW119">
        <f>IFERROR(VLOOKUP(CONCATENATE($G119, ".SP.DYN.LE00.IN"),AREA_WB_6ATTRS,Seq!AB$1,FALSE),".")</f>
        <v>81.490243902439033</v>
      </c>
      <c r="JX119">
        <f>IFERROR(VLOOKUP(CONCATENATE($G119, ".SP.DYN.LE00.IN"),AREA_WB_6ATTRS,Seq!AC$1,FALSE),".")</f>
        <v>81.741463414634154</v>
      </c>
      <c r="JY119">
        <f>IFERROR(VLOOKUP(CONCATENATE($G119, ".SP.DYN.LE00.IN"),AREA_WB_6ATTRS,Seq!AD$1,FALSE),".")</f>
        <v>81.992682926829275</v>
      </c>
      <c r="JZ119">
        <f>IFERROR(VLOOKUP(CONCATENATE($G119, ".SP.DYN.LE00.IN"),AREA_WB_6ATTRS,Seq!AE$1,FALSE),".")</f>
        <v>82.043902439024393</v>
      </c>
      <c r="KA119">
        <f>IFERROR(VLOOKUP(CONCATENATE($G119, ".SP.DYN.LE00.IN"),AREA_WB_6ATTRS,Seq!AF$1,FALSE),".")</f>
        <v>82.246341463414652</v>
      </c>
      <c r="KB119" t="str">
        <f>IFERROR(VLOOKUP(CONCATENATE($G119, ".SP.DYN.LE00.IN"),AREA_WB_6ATTRS,Seq!AG$1,FALSE),".")</f>
        <v>.</v>
      </c>
      <c r="KK119">
        <f t="shared" si="66"/>
        <v>128976</v>
      </c>
      <c r="KL119">
        <f t="shared" si="64"/>
        <v>1818</v>
      </c>
      <c r="KM119">
        <f t="shared" si="67"/>
        <v>66937191.282697</v>
      </c>
      <c r="KN119">
        <f t="shared" si="68"/>
        <v>-21982520.18191538</v>
      </c>
      <c r="KO119">
        <f t="shared" si="65"/>
        <v>0.17700000381469724</v>
      </c>
      <c r="KP119">
        <f>work!HA119</f>
        <v>134</v>
      </c>
      <c r="KQ119">
        <f>work!HB119</f>
        <v>1265</v>
      </c>
      <c r="KR119">
        <f>work!HC119</f>
        <v>840</v>
      </c>
      <c r="KS119">
        <f>IF(ISNUMBER(work!HI119-work!HA119),work!HI119-work!HA119,".")</f>
        <v>612</v>
      </c>
      <c r="KT119">
        <f>IF(ISNUMBER(work!HJ119-work!HB119),work!HJ119-work!HB119,".")</f>
        <v>2308</v>
      </c>
      <c r="KU119">
        <f>IF(ISNUMBER(work!HK119-work!HC119),work!HK119-work!HC119,".")</f>
        <v>1865</v>
      </c>
      <c r="KW119">
        <f>IFERROR(work!HR119/work!HV119,".")</f>
        <v>3.3454660547554992E-4</v>
      </c>
      <c r="KX119">
        <f>IFERROR(work!HS119/work!HW119,".")</f>
        <v>2.2422526817640048E-4</v>
      </c>
      <c r="KY119">
        <f>IFERROR(work!HT119/work!HX119,".")</f>
        <v>9.1867982589785026E-4</v>
      </c>
      <c r="KZ119">
        <f>IFERROR(work!HU119/work!HY119,".")</f>
        <v>1.0789318863579876E-3</v>
      </c>
    </row>
    <row r="120" spans="1:312">
      <c r="A120" s="24">
        <f t="shared" si="44"/>
        <v>120</v>
      </c>
      <c r="B120" s="24" t="str">
        <f t="shared" si="69"/>
        <v>Out</v>
      </c>
      <c r="C120" s="24" t="str">
        <f t="shared" si="70"/>
        <v>Out</v>
      </c>
      <c r="D120" s="24" t="str">
        <f t="shared" si="71"/>
        <v>Out67</v>
      </c>
      <c r="E120" s="25" t="s">
        <v>3950</v>
      </c>
      <c r="F120" s="26" t="str">
        <f t="shared" si="48"/>
        <v>Georgia</v>
      </c>
      <c r="G120" s="166" t="s">
        <v>1422</v>
      </c>
      <c r="H120" s="166" t="s">
        <v>5007</v>
      </c>
      <c r="I120" s="166" t="s">
        <v>5007</v>
      </c>
      <c r="J120" s="180" t="s">
        <v>5007</v>
      </c>
      <c r="K120" s="180" t="s">
        <v>5007</v>
      </c>
      <c r="L120" s="27">
        <f>IFERROR(VLOOKUP($F120,Area_FDI_84_96,Seq!B$1,FALSE),0)</f>
        <v>0</v>
      </c>
      <c r="M120" s="27">
        <f>IFERROR(VLOOKUP($F120,Area_FDI_84_96,Seq!C$1,FALSE),0)</f>
        <v>0</v>
      </c>
      <c r="N120" s="27">
        <f>IFERROR(VLOOKUP($F120,Area_FDI_84_96,Seq!D$1,FALSE),0)</f>
        <v>0</v>
      </c>
      <c r="O120" s="27">
        <f>IFERROR(VLOOKUP($F120,Area_FDI_84_96,Seq!E$1,FALSE),0)</f>
        <v>0</v>
      </c>
      <c r="P120" s="27">
        <f>IFERROR(VLOOKUP($F120,Area_FDI_84_96,Seq!F$1,FALSE),0)</f>
        <v>0</v>
      </c>
      <c r="Q120" s="27">
        <f>IFERROR(VLOOKUP($F120,Area_FDI_84_96,Seq!G$1,FALSE),0)</f>
        <v>0</v>
      </c>
      <c r="R120" s="27">
        <f>IFERROR(VLOOKUP($F120,Area_FDI_84_96,Seq!H$1,FALSE),0)</f>
        <v>0</v>
      </c>
      <c r="S120" s="27">
        <f>IFERROR(VLOOKUP($F120,Area_FDI_84_96,Seq!I$1,FALSE),0)</f>
        <v>0</v>
      </c>
      <c r="T120" s="27">
        <f>IFERROR(VALUE(VLOOKUP($E120,Area_FDI_92_95,Seq!B$1,FALSE)),0)</f>
        <v>0</v>
      </c>
      <c r="U120" s="27">
        <f>IFERROR(VALUE(VLOOKUP($E120,Area_FDI_92_95,Seq!C$1,FALSE)),0)</f>
        <v>0</v>
      </c>
      <c r="V120" s="27">
        <f>IFERROR(VALUE(VLOOKUP($E120,Area_FDI_92_95,Seq!D$1,FALSE)),0)</f>
        <v>0</v>
      </c>
      <c r="W120" s="27">
        <f>IFERROR(VALUE(VLOOKUP($E120,Area_FDI_92_95,Seq!E$1,FALSE)),0)</f>
        <v>0</v>
      </c>
      <c r="X120" s="27">
        <f>IFERROR(VALUE(VLOOKUP($E120,Area_FDI_96_99,Seq!B$1,FALSE)),0)</f>
        <v>0</v>
      </c>
      <c r="Y120" s="27">
        <f>IFERROR(VALUE(VLOOKUP($E120,Area_FDI_96_99,Seq!C$1,FALSE)),0)</f>
        <v>0</v>
      </c>
      <c r="Z120" s="27">
        <f>IFERROR(VALUE(VLOOKUP($E120,Area_FDI_96_99,Seq!D$1,FALSE)),0)</f>
        <v>0</v>
      </c>
      <c r="AA120" s="27">
        <f>IFERROR(VALUE(VLOOKUP($E120,Area_FDI_96_99,Seq!E$1,FALSE)),0)</f>
        <v>0</v>
      </c>
      <c r="AB120" s="27">
        <f t="shared" si="72"/>
        <v>0</v>
      </c>
      <c r="AC120" s="27">
        <f t="shared" si="73"/>
        <v>0</v>
      </c>
      <c r="AD120" s="27">
        <f t="shared" si="74"/>
        <v>20</v>
      </c>
      <c r="AE120" s="27">
        <f t="shared" si="75"/>
        <v>0</v>
      </c>
      <c r="AF120" s="27">
        <f t="shared" si="76"/>
        <v>0</v>
      </c>
      <c r="AG120" s="27">
        <f t="shared" si="77"/>
        <v>0</v>
      </c>
      <c r="AH120" s="27">
        <f t="shared" si="78"/>
        <v>0</v>
      </c>
      <c r="AI120" s="27">
        <f t="shared" si="79"/>
        <v>0</v>
      </c>
      <c r="AJ120" s="27">
        <f t="shared" si="80"/>
        <v>0</v>
      </c>
      <c r="AK120" s="27">
        <f t="shared" si="81"/>
        <v>0</v>
      </c>
      <c r="AL120" s="27">
        <f t="shared" si="82"/>
        <v>0</v>
      </c>
      <c r="AM120" s="27"/>
      <c r="AN120" s="27"/>
      <c r="AO120" s="27"/>
      <c r="AP120" s="27"/>
      <c r="AQ120" s="27"/>
      <c r="AR120" s="27"/>
      <c r="AS120" s="27"/>
      <c r="AT120" s="27">
        <f>IFERROR(work!D120+work!AP120,".")</f>
        <v>19141539.974168148</v>
      </c>
      <c r="AU120" s="27">
        <f>IFERROR(work!E120+work!AQ120,".")</f>
        <v>20137471.41722396</v>
      </c>
      <c r="AV120" s="27">
        <f>IFERROR(work!F120+work!AR120,".")</f>
        <v>21906658.385378506</v>
      </c>
      <c r="AW120" s="27">
        <f>IFERROR(work!G120+work!AS120,".")</f>
        <v>24234446.56131896</v>
      </c>
      <c r="AX120" s="27">
        <f>IFERROR(work!H120+work!AT120,".")</f>
        <v>27825329.650944699</v>
      </c>
      <c r="AY120" s="27">
        <f>IFERROR(work!I120+work!AU120,".")</f>
        <v>31496116.984438527</v>
      </c>
      <c r="AZ120" s="27">
        <f>IFERROR(work!J120+work!AV120,".")</f>
        <v>34089532.49929484</v>
      </c>
      <c r="BA120" s="27">
        <f>IFERROR(work!K120+work!AW120,".")</f>
        <v>37944435.371305928</v>
      </c>
      <c r="BB120" s="27">
        <f>IFERROR(work!L120+work!AX120,".")</f>
        <v>42176060.164038785</v>
      </c>
      <c r="BC120" s="27">
        <f>IFERROR(work!M120+work!AY120,".")</f>
        <v>43788849.32798858</v>
      </c>
      <c r="BD120" s="27">
        <f>IFERROR(work!N120+work!AZ120,".")</f>
        <v>45275007.218304224</v>
      </c>
      <c r="BE120" s="27">
        <f>IFERROR(work!O120+work!BA120,".")</f>
        <v>49193316.980156347</v>
      </c>
      <c r="BF120" s="27">
        <f>IFERROR(work!P120+work!BB120,".")</f>
        <v>55798663.671583064</v>
      </c>
      <c r="BG120" s="27">
        <f>IFERROR(work!Q120+work!BC120,".")</f>
        <v>63457030.844654925</v>
      </c>
      <c r="BH120" s="27">
        <f>IFERROR(work!R120+work!BD120,".")</f>
        <v>71711023.741991207</v>
      </c>
      <c r="BI120" s="27">
        <f>IFERROR(work!S120+work!BE120,".")</f>
        <v>79508892.766728535</v>
      </c>
      <c r="BJ120" s="27">
        <f>IFERROR(work!T120+work!BF120,".")</f>
        <v>87462545.95278962</v>
      </c>
      <c r="BK120" s="27">
        <f>IFERROR(work!U120+work!BG120,".")</f>
        <v>95599684.95231095</v>
      </c>
      <c r="BL120" s="27">
        <f>IFERROR(work!V120+work!BH120,".")</f>
        <v>103043170.28477436</v>
      </c>
      <c r="BM120" s="27">
        <f>IFERROR(work!W120+work!BI120,".")</f>
        <v>110860644.44898166</v>
      </c>
      <c r="BN120" s="27">
        <f>IFERROR(work!X120+work!BJ120,".")</f>
        <v>120153238.7659629</v>
      </c>
      <c r="BO120" s="27">
        <f>IFERROR(work!Y120+work!BK120,".")</f>
        <v>130115273.16487201</v>
      </c>
      <c r="BP120" s="27">
        <f>IFERROR(work!Z120+work!BL120,".")</f>
        <v>141944143.43392453</v>
      </c>
      <c r="BQ120" s="27">
        <f>IFERROR(work!AA120+work!BM120,".")</f>
        <v>156142133.92639026</v>
      </c>
      <c r="BR120" s="27">
        <f>IFERROR(work!AB120+work!BN120,".")</f>
        <v>171896564.50738817</v>
      </c>
      <c r="BS120" s="27">
        <f>IFERROR(work!AC120+work!BO120,".")</f>
        <v>191314120.12938833</v>
      </c>
      <c r="BT120" s="27">
        <f>IFERROR(work!AD120+work!BP120,".")</f>
        <v>215596569.69951692</v>
      </c>
      <c r="BU120" s="27">
        <f>IFERROR(work!AE120+work!BQ120,".")</f>
        <v>246202441.67208099</v>
      </c>
      <c r="BV120" s="27">
        <f>IFERROR(work!AF120+work!BR120,".")</f>
        <v>269798885.82747173</v>
      </c>
      <c r="BW120" s="27">
        <f>IFERROR(work!AG120+work!BS120,".")</f>
        <v>294549337.56739706</v>
      </c>
      <c r="BX120" s="27">
        <f>IFERROR(work!AH120+work!BT120,".")</f>
        <v>325160620.23390788</v>
      </c>
      <c r="BY120" s="27">
        <f>IFERROR(work!AI120+work!BU120,".")</f>
        <v>354738220.62978977</v>
      </c>
      <c r="BZ120" s="27"/>
      <c r="CA120" s="27"/>
      <c r="CB120" s="27"/>
      <c r="CC120" s="27"/>
      <c r="CD120" s="27"/>
      <c r="CE120" s="27"/>
      <c r="CF120" s="27">
        <f>IFERROR(work!AP120-work!D120,".")</f>
        <v>-17446684.11355323</v>
      </c>
      <c r="CG120" s="27">
        <f>IFERROR(work!AQ120-work!E120,".")</f>
        <v>-18353340.32305894</v>
      </c>
      <c r="CH120" s="27">
        <f>IFERROR(work!AR120-work!F120,".")</f>
        <v>-20086817.223270159</v>
      </c>
      <c r="CI120" s="27">
        <f>IFERROR(work!AS120-work!G120,".")</f>
        <v>-22336317.888672564</v>
      </c>
      <c r="CJ120" s="27">
        <f>IFERROR(work!AT120-work!H120,".")</f>
        <v>-25824190.995445449</v>
      </c>
      <c r="CK120" s="27">
        <f>IFERROR(work!AU120-work!I120,".")</f>
        <v>-29396088.949214216</v>
      </c>
      <c r="CL120" s="27">
        <f>IFERROR(work!AV120-work!J120,".")</f>
        <v>-32161187.556519382</v>
      </c>
      <c r="CM120" s="27">
        <f>IFERROR(work!AW120-work!K120,".")</f>
        <v>-35991368.210982755</v>
      </c>
      <c r="CN120" s="27">
        <f>IFERROR(work!AX120-work!L120,".")</f>
        <v>-40114489.223048501</v>
      </c>
      <c r="CO120" s="27">
        <f>IFERROR(work!AY120-work!M120,".")</f>
        <v>-41875612.583969429</v>
      </c>
      <c r="CP120" s="27">
        <f>IFERROR(work!AZ120-work!N120,".")</f>
        <v>-43644704.246308155</v>
      </c>
      <c r="CQ120" s="27">
        <f>IFERROR(work!BA120-work!O120,".")</f>
        <v>-47907007.939200342</v>
      </c>
      <c r="CR120" s="27">
        <f>IFERROR(work!BB120-work!P120,".")</f>
        <v>-55089907.386322178</v>
      </c>
      <c r="CS120" s="27">
        <f>IFERROR(work!BC120-work!Q120,".")</f>
        <v>-62955940.161357231</v>
      </c>
      <c r="CT120" s="27">
        <f>IFERROR(work!BD120-work!R120,".")</f>
        <v>-71262046.465808377</v>
      </c>
      <c r="CU120" s="27">
        <f>IFERROR(work!BE120-work!S120,".")</f>
        <v>-79048242.093721166</v>
      </c>
      <c r="CV120" s="27">
        <f>IFERROR(work!BF120-work!T120,".")</f>
        <v>-86950302.393705204</v>
      </c>
      <c r="CW120" s="27">
        <f>IFERROR(work!BG120-work!U120,".")</f>
        <v>-95033558.290407896</v>
      </c>
      <c r="CX120" s="27">
        <f>IFERROR(work!BH120-work!V120,".")</f>
        <v>-102459465.93087667</v>
      </c>
      <c r="CY120" s="27">
        <f>IFERROR(work!BI120-work!W120,".")</f>
        <v>-110260192.11905883</v>
      </c>
      <c r="CZ120" s="27">
        <f>IFERROR(work!BJ120-work!X120,".")</f>
        <v>-119541748.07379296</v>
      </c>
      <c r="DA120" s="27">
        <f>IFERROR(work!BK120-work!Y120,".")</f>
        <v>-129474397.58258356</v>
      </c>
      <c r="DB120" s="27">
        <f>IFERROR(work!BL120-work!Z120,".")</f>
        <v>-141268187.35154948</v>
      </c>
      <c r="DC120" s="27">
        <f>IFERROR(work!BM120-work!AA120,".")</f>
        <v>-155391429.93763074</v>
      </c>
      <c r="DD120" s="27">
        <f>IFERROR(work!BN120-work!AB120,".")</f>
        <v>-171101889.30690038</v>
      </c>
      <c r="DE120" s="27">
        <f>IFERROR(work!BO120-work!AC120,".")</f>
        <v>-190443158.96591443</v>
      </c>
      <c r="DF120" s="27">
        <f>IFERROR(work!BP120-work!AD120,".")</f>
        <v>-214643883.8408877</v>
      </c>
      <c r="DG120" s="27">
        <f>IFERROR(work!BQ120-work!AE120,".")</f>
        <v>-245132156.27106255</v>
      </c>
      <c r="DH120" s="27">
        <f>IFERROR(work!BR120-work!AF120,".")</f>
        <v>-268703833.5182128</v>
      </c>
      <c r="DI120" s="27">
        <f>IFERROR(work!BS120-work!AG120,".")</f>
        <v>-293495631.95809156</v>
      </c>
      <c r="DJ120" s="27">
        <f>IFERROR(work!BT120-work!AH120,".")</f>
        <v>-324041026.12223154</v>
      </c>
      <c r="DK120" s="27">
        <f>IFERROR(work!BU120-work!AI120,".")</f>
        <v>-353540775.54475814</v>
      </c>
      <c r="DL120" s="27"/>
      <c r="DM120" s="27"/>
      <c r="DN120" s="27"/>
      <c r="DO120" s="27"/>
      <c r="DP120" s="27"/>
      <c r="DQ120" s="27"/>
      <c r="DR120" s="27"/>
      <c r="DS120" s="27">
        <f>IFERROR(work!DO120-work!CC120,".")</f>
        <v>0.41200000762939454</v>
      </c>
      <c r="DT120" s="27">
        <f>IFERROR(work!DP120-work!CD120,".")</f>
        <v>0.41100000762939454</v>
      </c>
      <c r="DU120" s="27">
        <f>IFERROR(work!DQ120-work!CE120,".")</f>
        <v>0.41100000762939454</v>
      </c>
      <c r="DV120" s="27">
        <f>IFERROR(work!DR120-work!CF120,".")</f>
        <v>0.41000000762939454</v>
      </c>
      <c r="DW120" s="27">
        <f>IFERROR(work!DS120-work!CG120,".")</f>
        <v>0.41000000762939454</v>
      </c>
      <c r="DX120" s="27">
        <f>IFERROR(work!DT120-work!CH120,".")</f>
        <v>0.40900000762939454</v>
      </c>
      <c r="DY120" s="27">
        <f>IFERROR(work!DU120-work!CI120,".")</f>
        <v>0.40800000762939453</v>
      </c>
      <c r="DZ120" s="27">
        <f>IFERROR(work!DV120-work!CJ120,".")</f>
        <v>0.40700000762939453</v>
      </c>
      <c r="EA120" s="27">
        <f>IFERROR(work!DW120-work!CK120,".")</f>
        <v>0.40600000762939453</v>
      </c>
      <c r="EB120" s="27">
        <f>IFERROR(work!DX120-work!CL120,".")</f>
        <v>0.40500000762939453</v>
      </c>
      <c r="EC120" s="27">
        <f>IFERROR(work!DY120-work!CM120,".")</f>
        <v>0.40300000762939453</v>
      </c>
      <c r="ED120" s="27">
        <f>IFERROR(work!DZ120-work!CN120,".")</f>
        <v>0.40100000762939453</v>
      </c>
      <c r="EE120" s="27">
        <f>IFERROR(work!EA120-work!CO120,".")</f>
        <v>0.40000000762939453</v>
      </c>
      <c r="EF120" s="27">
        <f>IFERROR(work!EB120-work!CP120,".")</f>
        <v>0.39800000762939453</v>
      </c>
      <c r="EG120" s="27">
        <f>IFERROR(work!EC120-work!CQ120,".")</f>
        <v>0.39600000762939452</v>
      </c>
      <c r="EH120" s="27">
        <f>IFERROR(work!ED120-work!CR120,".")</f>
        <v>0.39400000762939452</v>
      </c>
      <c r="EI120" s="27">
        <f>IFERROR(work!EE120-work!CS120,".")</f>
        <v>0.39100000762939452</v>
      </c>
      <c r="EJ120" s="27">
        <f>IFERROR(work!EF120-work!CT120,".")</f>
        <v>0.38900000762939452</v>
      </c>
      <c r="EK120" s="27">
        <f>IFERROR(work!EG120-work!CU120,".")</f>
        <v>0.38700000762939457</v>
      </c>
      <c r="EL120" s="27">
        <f>IFERROR(work!EH120-work!CV120,".")</f>
        <v>0.38400000762939457</v>
      </c>
      <c r="EM120" s="27">
        <f>IFERROR(work!EI120-work!CW120,".")</f>
        <v>0.23600000762939452</v>
      </c>
      <c r="EN120" s="27">
        <f>IFERROR(work!EJ120-work!CX120,".")</f>
        <v>0.23300000762939452</v>
      </c>
      <c r="EO120" s="27">
        <f>IFERROR(work!EK120-work!CY120,".")</f>
        <v>0.23000000762939452</v>
      </c>
      <c r="EP120" s="27">
        <f>IFERROR(work!EL120-work!CZ120,".")</f>
        <v>0.22100000381469725</v>
      </c>
      <c r="EQ120" s="27">
        <f>IFERROR(work!EM120-work!DA120,".")</f>
        <v>0.21700000381469725</v>
      </c>
      <c r="ER120" s="27">
        <f>IFERROR(work!EN120-work!DB120,".")</f>
        <v>0.24699999618530272</v>
      </c>
      <c r="ES120" s="27">
        <f>IFERROR(work!EO120-work!DC120,".")</f>
        <v>0.24299999618530271</v>
      </c>
      <c r="ET120" s="27">
        <f>IFERROR(work!EP120-work!DD120,".")</f>
        <v>0.23899999618530271</v>
      </c>
      <c r="EU120" s="27">
        <f>IFERROR(work!EQ120-work!DE120,".")</f>
        <v>0.23599999618530271</v>
      </c>
      <c r="EV120" s="27">
        <f>IFERROR(work!ER120-work!DF120,".")</f>
        <v>0.2309999961853027</v>
      </c>
      <c r="EW120" s="27">
        <f>IFERROR(work!ES120-work!DG120,".")</f>
        <v>0.2269999961853027</v>
      </c>
      <c r="EX120" s="27">
        <f>IFERROR(work!ET120-work!DH120,".")</f>
        <v>0.2229999961853027</v>
      </c>
      <c r="EY120" s="27"/>
      <c r="EZ120" s="27"/>
      <c r="FA120" s="27"/>
      <c r="FB120" s="27"/>
      <c r="FC120" s="27"/>
      <c r="FD120" s="27"/>
      <c r="FE120" s="27" t="str">
        <f>IF(ISNUMBER(work!GZ120/work!HD120),work!GZ120/work!HD120,".")</f>
        <v>.</v>
      </c>
      <c r="FF120" s="27" t="str">
        <f>IF(ISNUMBER(work!HA120/work!HE120),work!HA120/work!HE120,".")</f>
        <v>.</v>
      </c>
      <c r="FG120" s="27" t="str">
        <f>IF(ISNUMBER(work!HB120/work!HF120),work!HB120/work!HF120,".")</f>
        <v>.</v>
      </c>
      <c r="FH120" s="27" t="str">
        <f>IF(ISNUMBER(work!HC120/work!HG120),work!HC120/work!HG120,".")</f>
        <v>.</v>
      </c>
      <c r="FI120" s="27" t="str">
        <f>IF(ISNUMBER((work!HA120+work!HB120)/(work!HE120+work!HF120)),(work!HA120+work!HB120)/(work!HE120+work!HF120),".")</f>
        <v>.</v>
      </c>
      <c r="FJ120" s="27" t="str">
        <f>IF(ISNUMBER(work!HH120/work!HL120),work!HH120/work!HL120,".")</f>
        <v>.</v>
      </c>
      <c r="FK120" s="27" t="str">
        <f>IF(ISNUMBER(work!HI120/work!HM120),work!HI120/work!HM120,".")</f>
        <v>.</v>
      </c>
      <c r="FL120" s="27" t="str">
        <f>IF(ISNUMBER(work!HJ120/work!HN120),work!HJ120/work!HN120,".")</f>
        <v>.</v>
      </c>
      <c r="FM120" s="27" t="str">
        <f>IF(ISNUMBER(work!HK120/work!HO120),work!HK120/work!HO120,".")</f>
        <v>.</v>
      </c>
      <c r="FN120" s="27" t="str">
        <f>IF(ISNUMBER((work!HI120+work!HJ120)/(work!HM120+work!HN120)),(work!HI120+work!HJ120)/(work!HM120+work!HN120),".")</f>
        <v>.</v>
      </c>
      <c r="FO120" s="27" t="s">
        <v>5007</v>
      </c>
      <c r="FP120" s="27" t="s">
        <v>5007</v>
      </c>
      <c r="FQ120" s="27" t="s">
        <v>5007</v>
      </c>
      <c r="FR120" s="27" t="s">
        <v>5007</v>
      </c>
      <c r="FS120" s="27" t="s">
        <v>5007</v>
      </c>
      <c r="FT120" s="27" t="str">
        <f>work!GM120</f>
        <v>.</v>
      </c>
      <c r="FU120" s="27" t="str">
        <f>work!GN120</f>
        <v>.</v>
      </c>
      <c r="FV120" s="27" t="str">
        <f>work!GO120</f>
        <v>.</v>
      </c>
      <c r="FW120" s="27" t="s">
        <v>5007</v>
      </c>
      <c r="FX120" s="27"/>
      <c r="FY120" s="27" t="str">
        <f t="shared" si="83"/>
        <v>.</v>
      </c>
      <c r="FZ120">
        <f t="shared" si="62"/>
        <v>0</v>
      </c>
      <c r="GA120" t="str">
        <f>work!HC120</f>
        <v>.</v>
      </c>
      <c r="GB120" t="str">
        <f>IF(ISNUMBER(work!HA120+work!HB120),work!HA120+work!HB120,".")</f>
        <v>.</v>
      </c>
      <c r="GC120" t="str">
        <f>IF(ISNUMBER(work!HK120-work!HC120),work!HK120-work!HC120,".")</f>
        <v>.</v>
      </c>
      <c r="GD120" t="str">
        <f>IF(ISNUMBER(work!HI120+work!HJ120-work!HA120-work!HB120),(work!HI120+work!HJ120-work!HA120-work!HB120),".")</f>
        <v>.</v>
      </c>
      <c r="GH120" t="str">
        <f>work!GQ120</f>
        <v>.</v>
      </c>
      <c r="GI120" t="str">
        <f>work!GR120</f>
        <v>.</v>
      </c>
      <c r="GJ120" t="str">
        <f>work!GZ120</f>
        <v>.</v>
      </c>
      <c r="GK120" t="str">
        <f>work!HH120</f>
        <v>.</v>
      </c>
      <c r="GL120">
        <f t="shared" si="84"/>
        <v>599.90118723720013</v>
      </c>
      <c r="GM120" t="str">
        <f>IFERROR(VLOOKUP($F120,AREA_EM_ALLYEAR,Seq!B$1,FALSE),".")</f>
        <v>.</v>
      </c>
      <c r="GN120" t="str">
        <f>IFERROR(VLOOKUP($F120,AREA_EM_ALLYEAR,Seq!C$1,FALSE),".")</f>
        <v>.</v>
      </c>
      <c r="GO120" t="str">
        <f>IFERROR(VLOOKUP($F120,AREA_EM_ALLYEAR,Seq!D$1,FALSE),".")</f>
        <v>.</v>
      </c>
      <c r="GP120" t="str">
        <f>IFERROR(VLOOKUP($F120,AREA_EM_ALLYEAR,Seq!E$1,FALSE),".")</f>
        <v>.</v>
      </c>
      <c r="GQ120" t="str">
        <f>IFERROR(VLOOKUP($F120,AREA_EM_ALLYEAR,Seq!F$1,FALSE),".")</f>
        <v>.</v>
      </c>
      <c r="GR120" t="str">
        <f>IFERROR(VLOOKUP($F120,AREA_EM_ALLYEAR,Seq!G$1,FALSE),".")</f>
        <v>.</v>
      </c>
      <c r="GS120" t="str">
        <f>IFERROR(VLOOKUP($F120,AREA_EM_ALLYEAR,Seq!H$1,FALSE),".")</f>
        <v>.</v>
      </c>
      <c r="GT120" t="str">
        <f>IFERROR(VLOOKUP($F120,AREA_EM_ALLYEAR,Seq!I$1,FALSE),".")</f>
        <v>.</v>
      </c>
      <c r="GU120" t="str">
        <f>IFERROR(VLOOKUP($F120,AREA_EM_ALLYEAR,Seq!J$1,FALSE),".")</f>
        <v>.</v>
      </c>
      <c r="GV120" t="str">
        <f>IFERROR(VLOOKUP($F120,AREA_EM_ALLYEAR,Seq!K$1,FALSE),".")</f>
        <v>.</v>
      </c>
      <c r="GW120" t="str">
        <f>IFERROR(VLOOKUP($F120,AREA_EM_ALLYEAR,Seq!L$1,FALSE),".")</f>
        <v>.</v>
      </c>
      <c r="GX120" t="str">
        <f>IFERROR(VLOOKUP($F120,AREA_EM_ALLYEAR,Seq!M$1,FALSE),".")</f>
        <v>.</v>
      </c>
      <c r="GY120" t="str">
        <f>IFERROR(VLOOKUP($F120,AREA_EM_ALLYEAR,Seq!N$1,FALSE),".")</f>
        <v>.</v>
      </c>
      <c r="GZ120" t="str">
        <f>IFERROR(VLOOKUP($F120,AREA_EM_ALLYEAR,Seq!O$1,FALSE),".")</f>
        <v>.</v>
      </c>
      <c r="HA120" t="str">
        <f t="shared" si="63"/>
        <v>.</v>
      </c>
      <c r="HK120" s="139">
        <f>IFERROR(VLOOKUP(CONCATENATE($G120, ".SP.DYN.LE00.IN"),AREA_WB_6ATTRS,Seq!B$1,FALSE)-VLOOKUP("CHN.SP.DYN.LE00.IN",AREA_WB_6ATTRS,Seq!B$1,FALSE),".")</f>
        <v>2.3689756097560917</v>
      </c>
      <c r="HL120" s="139">
        <f>IFERROR(VLOOKUP(CONCATENATE($G120, ".SP.DYN.LE00.IN"),AREA_WB_6ATTRS,Seq!C$1,FALSE)-VLOOKUP("CHN.SP.DYN.LE00.IN",AREA_WB_6ATTRS,Seq!C$1,FALSE),".")</f>
        <v>2.123634146341459</v>
      </c>
      <c r="HM120" s="139">
        <f>IFERROR(VLOOKUP(CONCATENATE($G120, ".SP.DYN.LE00.IN"),AREA_WB_6ATTRS,Seq!D$1,FALSE)-VLOOKUP("CHN.SP.DYN.LE00.IN",AREA_WB_6ATTRS,Seq!D$1,FALSE),".")</f>
        <v>1.8894634146341502</v>
      </c>
      <c r="HN120" s="139">
        <f>IFERROR(VLOOKUP(CONCATENATE($G120, ".SP.DYN.LE00.IN"),AREA_WB_6ATTRS,Seq!E$1,FALSE)-VLOOKUP("CHN.SP.DYN.LE00.IN",AREA_WB_6ATTRS,Seq!E$1,FALSE),".")</f>
        <v>1.6943170731707369</v>
      </c>
      <c r="HO120" s="139">
        <f>IFERROR(VLOOKUP(CONCATENATE($G120, ".SP.DYN.LE00.IN"),AREA_WB_6ATTRS,Seq!F$1,FALSE)-VLOOKUP("CHN.SP.DYN.LE00.IN",AREA_WB_6ATTRS,Seq!F$1,FALSE),".")</f>
        <v>1.5406585365853687</v>
      </c>
      <c r="HP120" s="139">
        <f>IFERROR(VLOOKUP(CONCATENATE($G120, ".SP.DYN.LE00.IN"),AREA_WB_6ATTRS,Seq!G$1,FALSE)-VLOOKUP("CHN.SP.DYN.LE00.IN",AREA_WB_6ATTRS,Seq!G$1,FALSE),".")</f>
        <v>1.4209268292682822</v>
      </c>
      <c r="HQ120" s="139">
        <f>IFERROR(VLOOKUP(CONCATENATE($G120, ".SP.DYN.LE00.IN"),AREA_WB_6ATTRS,Seq!H$1,FALSE)-VLOOKUP("CHN.SP.DYN.LE00.IN",AREA_WB_6ATTRS,Seq!H$1,FALSE),".")</f>
        <v>1.3210243902439061</v>
      </c>
      <c r="HR120" s="139">
        <f>IFERROR(VLOOKUP(CONCATENATE($G120, ".SP.DYN.LE00.IN"),AREA_WB_6ATTRS,Seq!I$1,FALSE)-VLOOKUP("CHN.SP.DYN.LE00.IN",AREA_WB_6ATTRS,Seq!I$1,FALSE),".")</f>
        <v>1.2173902439024289</v>
      </c>
      <c r="HS120" s="139">
        <f>IFERROR(VLOOKUP(CONCATENATE($G120, ".SP.DYN.LE00.IN"),AREA_WB_6ATTRS,Seq!J$1,FALSE)-VLOOKUP("CHN.SP.DYN.LE00.IN",AREA_WB_6ATTRS,Seq!J$1,FALSE),".")</f>
        <v>1.0945853658536606</v>
      </c>
      <c r="HT120" s="139">
        <f>IFERROR(VLOOKUP(CONCATENATE($G120, ".SP.DYN.LE00.IN"),AREA_WB_6ATTRS,Seq!K$1,FALSE)-VLOOKUP("CHN.SP.DYN.LE00.IN",AREA_WB_6ATTRS,Seq!K$1,FALSE),".")</f>
        <v>0.95163414634146193</v>
      </c>
      <c r="HU120" s="139">
        <f>IFERROR(VLOOKUP(CONCATENATE($G120, ".SP.DYN.LE00.IN"),AREA_WB_6ATTRS,Seq!L$1,FALSE)-VLOOKUP("CHN.SP.DYN.LE00.IN",AREA_WB_6ATTRS,Seq!L$1,FALSE),".")</f>
        <v>0.78814634146341689</v>
      </c>
      <c r="HV120" s="139">
        <f>IFERROR(VLOOKUP(CONCATENATE($G120, ".SP.DYN.LE00.IN"),AREA_WB_6ATTRS,Seq!M$1,FALSE)-VLOOKUP("CHN.SP.DYN.LE00.IN",AREA_WB_6ATTRS,Seq!M$1,FALSE),".")</f>
        <v>0.61280487804877737</v>
      </c>
      <c r="HW120" s="139">
        <f>IFERROR(VLOOKUP(CONCATENATE($G120, ".SP.DYN.LE00.IN"),AREA_WB_6ATTRS,Seq!N$1,FALSE)-VLOOKUP("CHN.SP.DYN.LE00.IN",AREA_WB_6ATTRS,Seq!N$1,FALSE),".")</f>
        <v>0.440219512195128</v>
      </c>
      <c r="HX120" s="139">
        <f>IFERROR(VLOOKUP(CONCATENATE($G120, ".SP.DYN.LE00.IN"),AREA_WB_6ATTRS,Seq!O$1,FALSE)-VLOOKUP("CHN.SP.DYN.LE00.IN",AREA_WB_6ATTRS,Seq!O$1,FALSE),".")</f>
        <v>0.28397560975609792</v>
      </c>
      <c r="HY120" s="139">
        <f>IFERROR(VLOOKUP(CONCATENATE($G120, ".SP.DYN.LE00.IN"),AREA_WB_6ATTRS,Seq!P$1,FALSE)-VLOOKUP("CHN.SP.DYN.LE00.IN",AREA_WB_6ATTRS,Seq!P$1,FALSE),".")</f>
        <v>0.15358536585365812</v>
      </c>
      <c r="HZ120" s="139">
        <f>IFERROR(VLOOKUP(CONCATENATE($G120, ".SP.DYN.LE00.IN"),AREA_WB_6ATTRS,Seq!Q$1,FALSE)-VLOOKUP("CHN.SP.DYN.LE00.IN",AREA_WB_6ATTRS,Seq!Q$1,FALSE),".")</f>
        <v>6.5536585365862265E-2</v>
      </c>
      <c r="IA120" s="139">
        <f>IFERROR(VLOOKUP(CONCATENATE($G120, ".SP.DYN.LE00.IN"),AREA_WB_6ATTRS,Seq!R$1,FALSE)-VLOOKUP("CHN.SP.DYN.LE00.IN",AREA_WB_6ATTRS,Seq!R$1,FALSE),".")</f>
        <v>3.0268292682933406E-2</v>
      </c>
      <c r="IB120" s="139">
        <f>IFERROR(VLOOKUP(CONCATENATE($G120, ".SP.DYN.LE00.IN"),AREA_WB_6ATTRS,Seq!S$1,FALSE)-VLOOKUP("CHN.SP.DYN.LE00.IN",AREA_WB_6ATTRS,Seq!S$1,FALSE),".")</f>
        <v>4.7634146341479777E-2</v>
      </c>
      <c r="IC120" s="139">
        <f>IFERROR(VLOOKUP(CONCATENATE($G120, ".SP.DYN.LE00.IN"),AREA_WB_6ATTRS,Seq!T$1,FALSE)-VLOOKUP("CHN.SP.DYN.LE00.IN",AREA_WB_6ATTRS,Seq!T$1,FALSE),".")</f>
        <v>0.1110243902438981</v>
      </c>
      <c r="ID120" s="139">
        <f>IFERROR(VLOOKUP(CONCATENATE($G120, ".SP.DYN.LE00.IN"),AREA_WB_6ATTRS,Seq!U$1,FALSE)-VLOOKUP("CHN.SP.DYN.LE00.IN",AREA_WB_6ATTRS,Seq!U$1,FALSE),".")</f>
        <v>0.20980487804877157</v>
      </c>
      <c r="IE120" s="139">
        <f>IFERROR(VLOOKUP(CONCATENATE($G120, ".SP.DYN.LE00.IN"),AREA_WB_6ATTRS,Seq!V$1,FALSE)-VLOOKUP("CHN.SP.DYN.LE00.IN",AREA_WB_6ATTRS,Seq!V$1,FALSE),".")</f>
        <v>0.3213902439024281</v>
      </c>
      <c r="IF120" s="139">
        <f>IFERROR(VLOOKUP(CONCATENATE($G120, ".SP.DYN.LE00.IN"),AREA_WB_6ATTRS,Seq!W$1,FALSE)-VLOOKUP("CHN.SP.DYN.LE00.IN",AREA_WB_6ATTRS,Seq!W$1,FALSE),".")</f>
        <v>0.42119512195121445</v>
      </c>
      <c r="IG120" s="139">
        <f>IFERROR(VLOOKUP(CONCATENATE($G120, ".SP.DYN.LE00.IN"),AREA_WB_6ATTRS,Seq!X$1,FALSE)-VLOOKUP("CHN.SP.DYN.LE00.IN",AREA_WB_6ATTRS,Seq!X$1,FALSE),".")</f>
        <v>0.4891951219512265</v>
      </c>
      <c r="IH120" s="139">
        <f>IFERROR(VLOOKUP(CONCATENATE($G120, ".SP.DYN.LE00.IN"),AREA_WB_6ATTRS,Seq!Y$1,FALSE)-VLOOKUP("CHN.SP.DYN.LE00.IN",AREA_WB_6ATTRS,Seq!Y$1,FALSE),".")</f>
        <v>0.51095121951219369</v>
      </c>
      <c r="II120" s="139">
        <f>IFERROR(VLOOKUP(CONCATENATE($G120, ".SP.DYN.LE00.IN"),AREA_WB_6ATTRS,Seq!Z$1,FALSE)-VLOOKUP("CHN.SP.DYN.LE00.IN",AREA_WB_6ATTRS,Seq!Z$1,FALSE),".")</f>
        <v>0.48499999999998522</v>
      </c>
      <c r="IJ120" s="139">
        <f>IFERROR(VLOOKUP(CONCATENATE($G120, ".SP.DYN.LE00.IN"),AREA_WB_6ATTRS,Seq!AA$1,FALSE)-VLOOKUP("CHN.SP.DYN.LE00.IN",AREA_WB_6ATTRS,Seq!AA$1,FALSE),".")</f>
        <v>0.41746341463415604</v>
      </c>
      <c r="IK120" s="139">
        <f>IFERROR(VLOOKUP(CONCATENATE($G120, ".SP.DYN.LE00.IN"),AREA_WB_6ATTRS,Seq!AB$1,FALSE)-VLOOKUP("CHN.SP.DYN.LE00.IN",AREA_WB_6ATTRS,Seq!AB$1,FALSE),".")</f>
        <v>0.32451219512196872</v>
      </c>
      <c r="IL120" s="139">
        <f>IFERROR(VLOOKUP(CONCATENATE($G120, ".SP.DYN.LE00.IN"),AREA_WB_6ATTRS,Seq!AC$1,FALSE)-VLOOKUP("CHN.SP.DYN.LE00.IN",AREA_WB_6ATTRS,Seq!AC$1,FALSE),".")</f>
        <v>0.22875609756097504</v>
      </c>
      <c r="IM120" s="139">
        <f>IFERROR(VLOOKUP(CONCATENATE($G120, ".SP.DYN.LE00.IN"),AREA_WB_6ATTRS,Seq!AD$1,FALSE)-VLOOKUP("CHN.SP.DYN.LE00.IN",AREA_WB_6ATTRS,Seq!AD$1,FALSE),".")</f>
        <v>0.14929268292682707</v>
      </c>
      <c r="IN120" s="139">
        <f>IFERROR(VLOOKUP(CONCATENATE($G120, ".SP.DYN.LE00.IN"),AREA_WB_6ATTRS,Seq!AE$1,FALSE)-VLOOKUP("CHN.SP.DYN.LE00.IN",AREA_WB_6ATTRS,Seq!AE$1,FALSE),".")</f>
        <v>9.0634146341471933E-2</v>
      </c>
      <c r="IO120" s="139">
        <f>IFERROR(VLOOKUP(CONCATENATE($G120, ".SP.DYN.LE00.IN"),AREA_WB_6ATTRS,Seq!AF$1,FALSE)-VLOOKUP("CHN.SP.DYN.LE00.IN",AREA_WB_6ATTRS,Seq!AF$1,FALSE),".")</f>
        <v>5.4243902439012004E-2</v>
      </c>
      <c r="IP120" s="139" t="str">
        <f>IFERROR(VLOOKUP(CONCATENATE($G120, ".SP.DYN.LE00.IN"),AREA_WB_6ATTRS,Seq!AG$1,FALSE)-VLOOKUP("CHN.SP.DYN.LE00.IN",AREA_WB_6ATTRS,Seq!AG$1,FALSE),".")</f>
        <v>.</v>
      </c>
      <c r="IW120">
        <f>IFERROR(VLOOKUP(CONCATENATE($G120, ".SP.DYN.LE00.IN"),AREA_WB_6ATTRS,Seq!B$1,FALSE),".")</f>
        <v>69.362780487804883</v>
      </c>
      <c r="IX120">
        <f>IFERROR(VLOOKUP(CONCATENATE($G120, ".SP.DYN.LE00.IN"),AREA_WB_6ATTRS,Seq!C$1,FALSE),".")</f>
        <v>69.386560975609768</v>
      </c>
      <c r="IY120">
        <f>IFERROR(VLOOKUP(CONCATENATE($G120, ".SP.DYN.LE00.IN"),AREA_WB_6ATTRS,Seq!D$1,FALSE),".")</f>
        <v>69.424365853658543</v>
      </c>
      <c r="IZ120">
        <f>IFERROR(VLOOKUP(CONCATENATE($G120, ".SP.DYN.LE00.IN"),AREA_WB_6ATTRS,Seq!E$1,FALSE),".")</f>
        <v>69.494170731707328</v>
      </c>
      <c r="JA120">
        <f>IFERROR(VLOOKUP(CONCATENATE($G120, ".SP.DYN.LE00.IN"),AREA_WB_6ATTRS,Seq!F$1,FALSE),".")</f>
        <v>69.599926829268298</v>
      </c>
      <c r="JB120">
        <f>IFERROR(VLOOKUP(CONCATENATE($G120, ".SP.DYN.LE00.IN"),AREA_WB_6ATTRS,Seq!G$1,FALSE),".")</f>
        <v>69.734073170731705</v>
      </c>
      <c r="JC120">
        <f>IFERROR(VLOOKUP(CONCATENATE($G120, ".SP.DYN.LE00.IN"),AREA_WB_6ATTRS,Seq!H$1,FALSE),".")</f>
        <v>69.880512195121966</v>
      </c>
      <c r="JD120">
        <f>IFERROR(VLOOKUP(CONCATENATE($G120, ".SP.DYN.LE00.IN"),AREA_WB_6ATTRS,Seq!I$1,FALSE),".")</f>
        <v>70.014707317073174</v>
      </c>
      <c r="JE120">
        <f>IFERROR(VLOOKUP(CONCATENATE($G120, ".SP.DYN.LE00.IN"),AREA_WB_6ATTRS,Seq!J$1,FALSE),".")</f>
        <v>70.121707317073188</v>
      </c>
      <c r="JF120">
        <f>IFERROR(VLOOKUP(CONCATENATE($G120, ".SP.DYN.LE00.IN"),AREA_WB_6ATTRS,Seq!K$1,FALSE),".")</f>
        <v>70.198560975609766</v>
      </c>
      <c r="JG120">
        <f>IFERROR(VLOOKUP(CONCATENATE($G120, ".SP.DYN.LE00.IN"),AREA_WB_6ATTRS,Seq!L$1,FALSE),".")</f>
        <v>70.247878048780493</v>
      </c>
      <c r="JH120">
        <f>IFERROR(VLOOKUP(CONCATENATE($G120, ".SP.DYN.LE00.IN"),AREA_WB_6ATTRS,Seq!M$1,FALSE),".")</f>
        <v>70.276829268292687</v>
      </c>
      <c r="JI120">
        <f>IFERROR(VLOOKUP(CONCATENATE($G120, ".SP.DYN.LE00.IN"),AREA_WB_6ATTRS,Seq!N$1,FALSE),".")</f>
        <v>70.302048780487809</v>
      </c>
      <c r="JJ120">
        <f>IFERROR(VLOOKUP(CONCATENATE($G120, ".SP.DYN.LE00.IN"),AREA_WB_6ATTRS,Seq!O$1,FALSE),".")</f>
        <v>70.338609756097568</v>
      </c>
      <c r="JK120">
        <f>IFERROR(VLOOKUP(CONCATENATE($G120, ".SP.DYN.LE00.IN"),AREA_WB_6ATTRS,Seq!P$1,FALSE),".")</f>
        <v>70.396512195121957</v>
      </c>
      <c r="JL120">
        <f>IFERROR(VLOOKUP(CONCATENATE($G120, ".SP.DYN.LE00.IN"),AREA_WB_6ATTRS,Seq!Q$1,FALSE),".")</f>
        <v>70.490268292682941</v>
      </c>
      <c r="JM120">
        <f>IFERROR(VLOOKUP(CONCATENATE($G120, ".SP.DYN.LE00.IN"),AREA_WB_6ATTRS,Seq!R$1,FALSE),".")</f>
        <v>70.629292682926845</v>
      </c>
      <c r="JN120">
        <f>IFERROR(VLOOKUP(CONCATENATE($G120, ".SP.DYN.LE00.IN"),AREA_WB_6ATTRS,Seq!S$1,FALSE),".")</f>
        <v>70.813951219512219</v>
      </c>
      <c r="JO120">
        <f>IFERROR(VLOOKUP(CONCATENATE($G120, ".SP.DYN.LE00.IN"),AREA_WB_6ATTRS,Seq!T$1,FALSE),".")</f>
        <v>71.038121951219523</v>
      </c>
      <c r="JP120">
        <f>IFERROR(VLOOKUP(CONCATENATE($G120, ".SP.DYN.LE00.IN"),AREA_WB_6ATTRS,Seq!U$1,FALSE),".")</f>
        <v>71.293195121951229</v>
      </c>
      <c r="JQ120">
        <f>IFERROR(VLOOKUP(CONCATENATE($G120, ".SP.DYN.LE00.IN"),AREA_WB_6ATTRS,Seq!V$1,FALSE),".")</f>
        <v>71.563097560975606</v>
      </c>
      <c r="JR120">
        <f>IFERROR(VLOOKUP(CONCATENATE($G120, ".SP.DYN.LE00.IN"),AREA_WB_6ATTRS,Seq!W$1,FALSE),".")</f>
        <v>71.82673170731708</v>
      </c>
      <c r="JS120">
        <f>IFERROR(VLOOKUP(CONCATENATE($G120, ".SP.DYN.LE00.IN"),AREA_WB_6ATTRS,Seq!X$1,FALSE),".")</f>
        <v>72.068634146341466</v>
      </c>
      <c r="JT120">
        <f>IFERROR(VLOOKUP(CONCATENATE($G120, ".SP.DYN.LE00.IN"),AREA_WB_6ATTRS,Seq!Y$1,FALSE),".")</f>
        <v>72.275829268292682</v>
      </c>
      <c r="JU120">
        <f>IFERROR(VLOOKUP(CONCATENATE($G120, ".SP.DYN.LE00.IN"),AREA_WB_6ATTRS,Seq!Z$1,FALSE),".")</f>
        <v>72.447341463414631</v>
      </c>
      <c r="JV120">
        <f>IFERROR(VLOOKUP(CONCATENATE($G120, ".SP.DYN.LE00.IN"),AREA_WB_6ATTRS,Seq!AA$1,FALSE),".")</f>
        <v>72.588780487804897</v>
      </c>
      <c r="JW120">
        <f>IFERROR(VLOOKUP(CONCATENATE($G120, ".SP.DYN.LE00.IN"),AREA_WB_6ATTRS,Seq!AB$1,FALSE),".")</f>
        <v>72.714243902439051</v>
      </c>
      <c r="JX120">
        <f>IFERROR(VLOOKUP(CONCATENATE($G120, ".SP.DYN.LE00.IN"),AREA_WB_6ATTRS,Seq!AC$1,FALSE),".")</f>
        <v>72.841341463414636</v>
      </c>
      <c r="JY120">
        <f>IFERROR(VLOOKUP(CONCATENATE($G120, ".SP.DYN.LE00.IN"),AREA_WB_6ATTRS,Seq!AD$1,FALSE),".")</f>
        <v>72.984634146341463</v>
      </c>
      <c r="JZ120">
        <f>IFERROR(VLOOKUP(CONCATENATE($G120, ".SP.DYN.LE00.IN"),AREA_WB_6ATTRS,Seq!AE$1,FALSE),".")</f>
        <v>73.147146341463426</v>
      </c>
      <c r="KA120">
        <f>IFERROR(VLOOKUP(CONCATENATE($G120, ".SP.DYN.LE00.IN"),AREA_WB_6ATTRS,Seq!AF$1,FALSE),".")</f>
        <v>73.327341463414641</v>
      </c>
      <c r="KB120" t="str">
        <f>IFERROR(VLOOKUP(CONCATENATE($G120, ".SP.DYN.LE00.IN"),AREA_WB_6ATTRS,Seq!AG$1,FALSE),".")</f>
        <v>.</v>
      </c>
      <c r="KK120">
        <f t="shared" si="66"/>
        <v>0</v>
      </c>
      <c r="KL120">
        <f t="shared" si="64"/>
        <v>0</v>
      </c>
      <c r="KM120">
        <f t="shared" si="67"/>
        <v>45275007.218304224</v>
      </c>
      <c r="KN120">
        <f t="shared" si="68"/>
        <v>-43644704.246308155</v>
      </c>
      <c r="KO120">
        <f t="shared" si="65"/>
        <v>0.40300000762939453</v>
      </c>
      <c r="KP120" t="str">
        <f>work!HA120</f>
        <v>.</v>
      </c>
      <c r="KQ120" t="str">
        <f>work!HB120</f>
        <v>.</v>
      </c>
      <c r="KR120" t="str">
        <f>work!HC120</f>
        <v>.</v>
      </c>
      <c r="KS120" t="str">
        <f>IF(ISNUMBER(work!HI120-work!HA120),work!HI120-work!HA120,".")</f>
        <v>.</v>
      </c>
      <c r="KT120" t="str">
        <f>IF(ISNUMBER(work!HJ120-work!HB120),work!HJ120-work!HB120,".")</f>
        <v>.</v>
      </c>
      <c r="KU120" t="str">
        <f>IF(ISNUMBER(work!HK120-work!HC120),work!HK120-work!HC120,".")</f>
        <v>.</v>
      </c>
      <c r="KW120">
        <f>IFERROR(work!HR120/work!HV120,".")</f>
        <v>0</v>
      </c>
      <c r="KX120">
        <f>IFERROR(work!HS120/work!HW120,".")</f>
        <v>0</v>
      </c>
      <c r="KY120">
        <f>IFERROR(work!HT120/work!HX120,".")</f>
        <v>0</v>
      </c>
      <c r="KZ120">
        <f>IFERROR(work!HU120/work!HY120,".")</f>
        <v>1.3472448509638883E-4</v>
      </c>
    </row>
    <row r="121" spans="1:312">
      <c r="A121" s="24">
        <f t="shared" si="44"/>
        <v>121</v>
      </c>
      <c r="B121" s="24" t="str">
        <f t="shared" si="69"/>
        <v>Out</v>
      </c>
      <c r="C121" s="24" t="str">
        <f t="shared" si="70"/>
        <v>Out</v>
      </c>
      <c r="D121" s="24" t="str">
        <f t="shared" si="71"/>
        <v>Out67</v>
      </c>
      <c r="E121" s="25" t="s">
        <v>3920</v>
      </c>
      <c r="F121" s="26" t="str">
        <f t="shared" si="48"/>
        <v>Lithuania</v>
      </c>
      <c r="G121" s="166" t="s">
        <v>1550</v>
      </c>
      <c r="H121" s="166" t="s">
        <v>5007</v>
      </c>
      <c r="I121" s="166" t="s">
        <v>5007</v>
      </c>
      <c r="J121" s="180" t="s">
        <v>5007</v>
      </c>
      <c r="K121" s="180" t="s">
        <v>5007</v>
      </c>
      <c r="L121" s="27">
        <f>IFERROR(VLOOKUP($F121,Area_FDI_84_96,Seq!B$1,FALSE),0)</f>
        <v>0</v>
      </c>
      <c r="M121" s="27">
        <f>IFERROR(VLOOKUP($F121,Area_FDI_84_96,Seq!C$1,FALSE),0)</f>
        <v>0</v>
      </c>
      <c r="N121" s="27">
        <f>IFERROR(VLOOKUP($F121,Area_FDI_84_96,Seq!D$1,FALSE),0)</f>
        <v>0</v>
      </c>
      <c r="O121" s="27">
        <f>IFERROR(VLOOKUP($F121,Area_FDI_84_96,Seq!E$1,FALSE),0)</f>
        <v>0</v>
      </c>
      <c r="P121" s="27">
        <f>IFERROR(VLOOKUP($F121,Area_FDI_84_96,Seq!F$1,FALSE),0)</f>
        <v>0</v>
      </c>
      <c r="Q121" s="27">
        <f>IFERROR(VLOOKUP($F121,Area_FDI_84_96,Seq!G$1,FALSE),0)</f>
        <v>0</v>
      </c>
      <c r="R121" s="27">
        <f>IFERROR(VLOOKUP($F121,Area_FDI_84_96,Seq!H$1,FALSE),0)</f>
        <v>0</v>
      </c>
      <c r="S121" s="27">
        <f>IFERROR(VLOOKUP($F121,Area_FDI_84_96,Seq!I$1,FALSE),0)</f>
        <v>0</v>
      </c>
      <c r="T121" s="27">
        <f>IFERROR(VALUE(VLOOKUP($E121,Area_FDI_92_95,Seq!B$1,FALSE)),0)</f>
        <v>0</v>
      </c>
      <c r="U121" s="27">
        <f>IFERROR(VALUE(VLOOKUP($E121,Area_FDI_92_95,Seq!C$1,FALSE)),0)</f>
        <v>0</v>
      </c>
      <c r="V121" s="27">
        <f>IFERROR(VALUE(VLOOKUP($E121,Area_FDI_92_95,Seq!D$1,FALSE)),0)</f>
        <v>24</v>
      </c>
      <c r="W121" s="27">
        <f>IFERROR(VALUE(VLOOKUP($E121,Area_FDI_92_95,Seq!E$1,FALSE)),0)</f>
        <v>15</v>
      </c>
      <c r="X121" s="27">
        <f>IFERROR(VALUE(VLOOKUP($E121,Area_FDI_96_99,Seq!B$1,FALSE)),0)</f>
        <v>0</v>
      </c>
      <c r="Y121" s="27">
        <f>IFERROR(VALUE(VLOOKUP($E121,Area_FDI_96_99,Seq!C$1,FALSE)),0)</f>
        <v>0</v>
      </c>
      <c r="Z121" s="27">
        <f>IFERROR(VALUE(VLOOKUP($E121,Area_FDI_96_99,Seq!D$1,FALSE)),0)</f>
        <v>0</v>
      </c>
      <c r="AA121" s="27">
        <f>IFERROR(VALUE(VLOOKUP($E121,Area_FDI_96_99,Seq!E$1,FALSE)),0)</f>
        <v>0</v>
      </c>
      <c r="AB121" s="27">
        <f t="shared" si="72"/>
        <v>0</v>
      </c>
      <c r="AC121" s="27">
        <f t="shared" si="73"/>
        <v>0</v>
      </c>
      <c r="AD121" s="27">
        <f t="shared" si="74"/>
        <v>0</v>
      </c>
      <c r="AE121" s="27">
        <f t="shared" si="75"/>
        <v>0</v>
      </c>
      <c r="AF121" s="27">
        <f t="shared" si="76"/>
        <v>364</v>
      </c>
      <c r="AG121" s="27">
        <f t="shared" si="77"/>
        <v>32</v>
      </c>
      <c r="AH121" s="27">
        <f t="shared" si="78"/>
        <v>180</v>
      </c>
      <c r="AI121" s="27">
        <f t="shared" si="79"/>
        <v>14</v>
      </c>
      <c r="AJ121" s="27">
        <f t="shared" si="80"/>
        <v>21</v>
      </c>
      <c r="AK121" s="27">
        <f t="shared" si="81"/>
        <v>24</v>
      </c>
      <c r="AL121" s="27">
        <f t="shared" si="82"/>
        <v>39</v>
      </c>
      <c r="AM121" s="27"/>
      <c r="AN121" s="27"/>
      <c r="AO121" s="27"/>
      <c r="AP121" s="27"/>
      <c r="AQ121" s="27"/>
      <c r="AR121" s="27"/>
      <c r="AS121" s="27"/>
      <c r="AT121" s="27" t="str">
        <f>IFERROR(work!D121+work!AP121,".")</f>
        <v>.</v>
      </c>
      <c r="AU121" s="27" t="str">
        <f>IFERROR(work!E121+work!AQ121,".")</f>
        <v>.</v>
      </c>
      <c r="AV121" s="27" t="str">
        <f>IFERROR(work!F121+work!AR121,".")</f>
        <v>.</v>
      </c>
      <c r="AW121" s="27" t="str">
        <f>IFERROR(work!G121+work!AS121,".")</f>
        <v>.</v>
      </c>
      <c r="AX121" s="27" t="str">
        <f>IFERROR(work!H121+work!AT121,".")</f>
        <v>.</v>
      </c>
      <c r="AY121" s="27" t="str">
        <f>IFERROR(work!I121+work!AU121,".")</f>
        <v>.</v>
      </c>
      <c r="AZ121" s="27" t="str">
        <f>IFERROR(work!J121+work!AV121,".")</f>
        <v>.</v>
      </c>
      <c r="BA121" s="27" t="str">
        <f>IFERROR(work!K121+work!AW121,".")</f>
        <v>.</v>
      </c>
      <c r="BB121" s="27" t="str">
        <f>IFERROR(work!L121+work!AX121,".")</f>
        <v>.</v>
      </c>
      <c r="BC121" s="27" t="str">
        <f>IFERROR(work!M121+work!AY121,".")</f>
        <v>.</v>
      </c>
      <c r="BD121" s="27">
        <f>IFERROR(work!N121+work!AZ121,".")</f>
        <v>46046516.712832637</v>
      </c>
      <c r="BE121" s="27">
        <f>IFERROR(work!O121+work!BA121,".")</f>
        <v>50046769.91004128</v>
      </c>
      <c r="BF121" s="27">
        <f>IFERROR(work!P121+work!BB121,".")</f>
        <v>56622729.641997367</v>
      </c>
      <c r="BG121" s="27">
        <f>IFERROR(work!Q121+work!BC121,".")</f>
        <v>64193705.111619256</v>
      </c>
      <c r="BH121" s="27">
        <f>IFERROR(work!R121+work!BD121,".")</f>
        <v>72377342.331816107</v>
      </c>
      <c r="BI121" s="27">
        <f>IFERROR(work!S121+work!BE121,".")</f>
        <v>80198682.930224851</v>
      </c>
      <c r="BJ121" s="27">
        <f>IFERROR(work!T121+work!BF121,".")</f>
        <v>88174226.223247409</v>
      </c>
      <c r="BK121" s="27">
        <f>IFERROR(work!U121+work!BG121,".")</f>
        <v>96356710.146359429</v>
      </c>
      <c r="BL121" s="27">
        <f>IFERROR(work!V121+work!BH121,".")</f>
        <v>103870753.08282551</v>
      </c>
      <c r="BM121" s="27">
        <f>IFERROR(work!W121+work!BI121,".")</f>
        <v>111667839.10902025</v>
      </c>
      <c r="BN121" s="27">
        <f>IFERROR(work!X121+work!BJ121,".")</f>
        <v>120990913.41987793</v>
      </c>
      <c r="BO121" s="27">
        <f>IFERROR(work!Y121+work!BK121,".")</f>
        <v>131015272.87372778</v>
      </c>
      <c r="BP121" s="27">
        <f>IFERROR(work!Z121+work!BL121,".")</f>
        <v>142910367.892737</v>
      </c>
      <c r="BQ121" s="27">
        <f>IFERROR(work!AA121+work!BM121,".")</f>
        <v>157204621.9320105</v>
      </c>
      <c r="BR121" s="27">
        <f>IFERROR(work!AB121+work!BN121,".")</f>
        <v>173042759.40714428</v>
      </c>
      <c r="BS121" s="27">
        <f>IFERROR(work!AC121+work!BO121,".")</f>
        <v>192542602.04765138</v>
      </c>
      <c r="BT121" s="27">
        <f>IFERROR(work!AD121+work!BP121,".")</f>
        <v>216914724.27020231</v>
      </c>
      <c r="BU121" s="27">
        <f>IFERROR(work!AE121+work!BQ121,".")</f>
        <v>247638371.47157177</v>
      </c>
      <c r="BV121" s="27">
        <f>IFERROR(work!AF121+work!BR121,".")</f>
        <v>271280134.29784226</v>
      </c>
      <c r="BW121" s="27">
        <f>IFERROR(work!AG121+work!BS121,".")</f>
        <v>295752183.26274431</v>
      </c>
      <c r="BX121" s="27">
        <f>IFERROR(work!AH121+work!BT121,".")</f>
        <v>326353530.0030697</v>
      </c>
      <c r="BY121" s="27">
        <f>IFERROR(work!AI121+work!BU121,".")</f>
        <v>355995088.80290145</v>
      </c>
      <c r="BZ121" s="27"/>
      <c r="CA121" s="27"/>
      <c r="CB121" s="27"/>
      <c r="CC121" s="27"/>
      <c r="CD121" s="27"/>
      <c r="CE121" s="27"/>
      <c r="CF121" s="27" t="str">
        <f>IFERROR(work!AP121-work!D121,".")</f>
        <v>.</v>
      </c>
      <c r="CG121" s="27" t="str">
        <f>IFERROR(work!AQ121-work!E121,".")</f>
        <v>.</v>
      </c>
      <c r="CH121" s="27" t="str">
        <f>IFERROR(work!AR121-work!F121,".")</f>
        <v>.</v>
      </c>
      <c r="CI121" s="27" t="str">
        <f>IFERROR(work!AS121-work!G121,".")</f>
        <v>.</v>
      </c>
      <c r="CJ121" s="27" t="str">
        <f>IFERROR(work!AT121-work!H121,".")</f>
        <v>.</v>
      </c>
      <c r="CK121" s="27" t="str">
        <f>IFERROR(work!AU121-work!I121,".")</f>
        <v>.</v>
      </c>
      <c r="CL121" s="27" t="str">
        <f>IFERROR(work!AV121-work!J121,".")</f>
        <v>.</v>
      </c>
      <c r="CM121" s="27" t="str">
        <f>IFERROR(work!AW121-work!K121,".")</f>
        <v>.</v>
      </c>
      <c r="CN121" s="27" t="str">
        <f>IFERROR(work!AX121-work!L121,".")</f>
        <v>.</v>
      </c>
      <c r="CO121" s="27" t="str">
        <f>IFERROR(work!AY121-work!M121,".")</f>
        <v>.</v>
      </c>
      <c r="CP121" s="27">
        <f>IFERROR(work!AZ121-work!N121,".")</f>
        <v>-42873194.751779743</v>
      </c>
      <c r="CQ121" s="27">
        <f>IFERROR(work!BA121-work!O121,".")</f>
        <v>-47053555.009315409</v>
      </c>
      <c r="CR121" s="27">
        <f>IFERROR(work!BB121-work!P121,".")</f>
        <v>-54265841.415907875</v>
      </c>
      <c r="CS121" s="27">
        <f>IFERROR(work!BC121-work!Q121,".")</f>
        <v>-62219265.8943929</v>
      </c>
      <c r="CT121" s="27">
        <f>IFERROR(work!BD121-work!R121,".")</f>
        <v>-70595727.875983477</v>
      </c>
      <c r="CU121" s="27">
        <f>IFERROR(work!BE121-work!S121,".")</f>
        <v>-78358451.930224851</v>
      </c>
      <c r="CV121" s="27">
        <f>IFERROR(work!BF121-work!T121,".")</f>
        <v>-86238622.123247415</v>
      </c>
      <c r="CW121" s="27">
        <f>IFERROR(work!BG121-work!U121,".")</f>
        <v>-94276533.096359417</v>
      </c>
      <c r="CX121" s="27">
        <f>IFERROR(work!BH121-work!V121,".")</f>
        <v>-101631883.13282552</v>
      </c>
      <c r="CY121" s="27">
        <f>IFERROR(work!BI121-work!W121,".")</f>
        <v>-109452997.45902024</v>
      </c>
      <c r="CZ121" s="27">
        <f>IFERROR(work!BJ121-work!X121,".")</f>
        <v>-118704073.41987793</v>
      </c>
      <c r="DA121" s="27">
        <f>IFERROR(work!BK121-work!Y121,".")</f>
        <v>-128574397.87372778</v>
      </c>
      <c r="DB121" s="27">
        <f>IFERROR(work!BL121-work!Z121,".")</f>
        <v>-140301962.892737</v>
      </c>
      <c r="DC121" s="27">
        <f>IFERROR(work!BM121-work!AA121,".")</f>
        <v>-154328941.9320105</v>
      </c>
      <c r="DD121" s="27">
        <f>IFERROR(work!BN121-work!AB121,".")</f>
        <v>-169955694.40714428</v>
      </c>
      <c r="DE121" s="27">
        <f>IFERROR(work!BO121-work!AC121,".")</f>
        <v>-189214677.04765138</v>
      </c>
      <c r="DF121" s="27">
        <f>IFERROR(work!BP121-work!AD121,".")</f>
        <v>-213325729.27020231</v>
      </c>
      <c r="DG121" s="27">
        <f>IFERROR(work!BQ121-work!AE121,".")</f>
        <v>-243696226.47157177</v>
      </c>
      <c r="DH121" s="27">
        <f>IFERROR(work!BR121-work!AF121,".")</f>
        <v>-267222585.04784226</v>
      </c>
      <c r="DI121" s="27">
        <f>IFERROR(work!BS121-work!AG121,".")</f>
        <v>-292292786.26274431</v>
      </c>
      <c r="DJ121" s="27">
        <f>IFERROR(work!BT121-work!AH121,".")</f>
        <v>-322848116.35306972</v>
      </c>
      <c r="DK121" s="27">
        <f>IFERROR(work!BU121-work!AI121,".")</f>
        <v>-352283907.37164646</v>
      </c>
      <c r="DL121" s="27"/>
      <c r="DM121" s="27"/>
      <c r="DN121" s="27"/>
      <c r="DO121" s="27"/>
      <c r="DP121" s="27"/>
      <c r="DQ121" s="27"/>
      <c r="DR121" s="27"/>
      <c r="DS121" s="27">
        <f>IFERROR(work!DO121-work!CC121,".")</f>
        <v>0.4</v>
      </c>
      <c r="DT121" s="27">
        <f>IFERROR(work!DP121-work!CD121,".")</f>
        <v>0.39900000000000002</v>
      </c>
      <c r="DU121" s="27">
        <f>IFERROR(work!DQ121-work!CE121,".")</f>
        <v>0.39900000000000002</v>
      </c>
      <c r="DV121" s="27">
        <f>IFERROR(work!DR121-work!CF121,".")</f>
        <v>0.39800000000000002</v>
      </c>
      <c r="DW121" s="27">
        <f>IFERROR(work!DS121-work!CG121,".")</f>
        <v>0.39800000000000002</v>
      </c>
      <c r="DX121" s="27">
        <f>IFERROR(work!DT121-work!CH121,".")</f>
        <v>0.39700000000000002</v>
      </c>
      <c r="DY121" s="27">
        <f>IFERROR(work!DU121-work!CI121,".")</f>
        <v>0.39600000000000002</v>
      </c>
      <c r="DZ121" s="27">
        <f>IFERROR(work!DV121-work!CJ121,".")</f>
        <v>0.39500000000000002</v>
      </c>
      <c r="EA121" s="27">
        <f>IFERROR(work!DW121-work!CK121,".")</f>
        <v>0.39400000000000002</v>
      </c>
      <c r="EB121" s="27">
        <f>IFERROR(work!DX121-work!CL121,".")</f>
        <v>0.39300000000000002</v>
      </c>
      <c r="EC121" s="27">
        <f>IFERROR(work!DY121-work!CM121,".")</f>
        <v>0.39100000000000001</v>
      </c>
      <c r="ED121" s="27">
        <f>IFERROR(work!DZ121-work!CN121,".")</f>
        <v>0.38900000000000001</v>
      </c>
      <c r="EE121" s="27">
        <f>IFERROR(work!EA121-work!CO121,".")</f>
        <v>0.38800000000000001</v>
      </c>
      <c r="EF121" s="27">
        <f>IFERROR(work!EB121-work!CP121,".")</f>
        <v>0.38600000000000001</v>
      </c>
      <c r="EG121" s="27">
        <f>IFERROR(work!EC121-work!CQ121,".")</f>
        <v>0.38400000000000001</v>
      </c>
      <c r="EH121" s="27">
        <f>IFERROR(work!ED121-work!CR121,".")</f>
        <v>0.38200000000000001</v>
      </c>
      <c r="EI121" s="27">
        <f>IFERROR(work!EE121-work!CS121,".")</f>
        <v>0.379</v>
      </c>
      <c r="EJ121" s="27">
        <f>IFERROR(work!EF121-work!CT121,".")</f>
        <v>0.40400000762939453</v>
      </c>
      <c r="EK121" s="27">
        <f>IFERROR(work!EG121-work!CU121,".")</f>
        <v>0.38700000762939457</v>
      </c>
      <c r="EL121" s="27">
        <f>IFERROR(work!EH121-work!CV121,".")</f>
        <v>0.39900000762939458</v>
      </c>
      <c r="EM121" s="27">
        <f>IFERROR(work!EI121-work!CW121,".")</f>
        <v>0.38900000000000001</v>
      </c>
      <c r="EN121" s="27">
        <f>IFERROR(work!EJ121-work!CX121,".")</f>
        <v>0.21099999999999999</v>
      </c>
      <c r="EO121" s="27">
        <f>IFERROR(work!EK121-work!CY121,".")</f>
        <v>0.19699999618530273</v>
      </c>
      <c r="EP121" s="27">
        <f>IFERROR(work!EL121-work!CZ121,".")</f>
        <v>0.20200000762939452</v>
      </c>
      <c r="EQ121" s="27">
        <f>IFERROR(work!EM121-work!DA121,".")</f>
        <v>0.21899999237060547</v>
      </c>
      <c r="ER121" s="27">
        <f>IFERROR(work!EN121-work!DB121,".")</f>
        <v>0.23900000381469727</v>
      </c>
      <c r="ES121" s="27">
        <f>IFERROR(work!EO121-work!DC121,".")</f>
        <v>0.24399999999999999</v>
      </c>
      <c r="ET121" s="27">
        <f>IFERROR(work!EP121-work!DD121,".")</f>
        <v>0.26099998474121094</v>
      </c>
      <c r="EU121" s="27">
        <f>IFERROR(work!EQ121-work!DE121,".")</f>
        <v>0.27400000762939453</v>
      </c>
      <c r="EV121" s="27">
        <f>IFERROR(work!ER121-work!DF121,".")</f>
        <v>0.26799998474121095</v>
      </c>
      <c r="EW121" s="27">
        <f>IFERROR(work!ES121-work!DG121,".")</f>
        <v>0.28299999999999997</v>
      </c>
      <c r="EX121" s="27">
        <f>IFERROR(work!ET121-work!DH121,".")</f>
        <v>0.27899999999999997</v>
      </c>
      <c r="EY121" s="27"/>
      <c r="EZ121" s="27"/>
      <c r="FA121" s="27"/>
      <c r="FB121" s="27"/>
      <c r="FC121" s="27"/>
      <c r="FD121" s="27"/>
      <c r="FE121" s="27" t="str">
        <f>IF(ISNUMBER(work!GZ121/work!HD121),work!GZ121/work!HD121,".")</f>
        <v>.</v>
      </c>
      <c r="FF121" s="27" t="str">
        <f>IF(ISNUMBER(work!HA121/work!HE121),work!HA121/work!HE121,".")</f>
        <v>.</v>
      </c>
      <c r="FG121" s="27" t="str">
        <f>IF(ISNUMBER(work!HB121/work!HF121),work!HB121/work!HF121,".")</f>
        <v>.</v>
      </c>
      <c r="FH121" s="27" t="str">
        <f>IF(ISNUMBER(work!HC121/work!HG121),work!HC121/work!HG121,".")</f>
        <v>.</v>
      </c>
      <c r="FI121" s="27" t="str">
        <f>IF(ISNUMBER((work!HA121+work!HB121)/(work!HE121+work!HF121)),(work!HA121+work!HB121)/(work!HE121+work!HF121),".")</f>
        <v>.</v>
      </c>
      <c r="FJ121" s="27" t="str">
        <f>IF(ISNUMBER(work!HH121/work!HL121),work!HH121/work!HL121,".")</f>
        <v>.</v>
      </c>
      <c r="FK121" s="27" t="str">
        <f>IF(ISNUMBER(work!HI121/work!HM121),work!HI121/work!HM121,".")</f>
        <v>.</v>
      </c>
      <c r="FL121" s="27" t="str">
        <f>IF(ISNUMBER(work!HJ121/work!HN121),work!HJ121/work!HN121,".")</f>
        <v>.</v>
      </c>
      <c r="FM121" s="27" t="str">
        <f>IF(ISNUMBER(work!HK121/work!HO121),work!HK121/work!HO121,".")</f>
        <v>.</v>
      </c>
      <c r="FN121" s="27" t="str">
        <f>IF(ISNUMBER((work!HI121+work!HJ121)/(work!HM121+work!HN121)),(work!HI121+work!HJ121)/(work!HM121+work!HN121),".")</f>
        <v>.</v>
      </c>
      <c r="FO121" s="27" t="s">
        <v>5007</v>
      </c>
      <c r="FP121" s="27" t="s">
        <v>5007</v>
      </c>
      <c r="FQ121" s="27" t="s">
        <v>5007</v>
      </c>
      <c r="FR121" s="27" t="s">
        <v>5007</v>
      </c>
      <c r="FS121" s="27" t="s">
        <v>5007</v>
      </c>
      <c r="FT121" s="27" t="str">
        <f>work!GM121</f>
        <v>.</v>
      </c>
      <c r="FU121" s="27" t="str">
        <f>work!GN121</f>
        <v>.</v>
      </c>
      <c r="FV121" s="27" t="str">
        <f>work!GO121</f>
        <v>.</v>
      </c>
      <c r="FW121" s="27" t="s">
        <v>5007</v>
      </c>
      <c r="FX121" s="27"/>
      <c r="FY121" s="27" t="str">
        <f t="shared" si="83"/>
        <v>.</v>
      </c>
      <c r="FZ121">
        <f t="shared" si="62"/>
        <v>0</v>
      </c>
      <c r="GA121" t="str">
        <f>work!HC121</f>
        <v>.</v>
      </c>
      <c r="GB121" t="str">
        <f>IF(ISNUMBER(work!HA121+work!HB121),work!HA121+work!HB121,".")</f>
        <v>.</v>
      </c>
      <c r="GC121" t="str">
        <f>IF(ISNUMBER(work!HK121-work!HC121),work!HK121-work!HC121,".")</f>
        <v>.</v>
      </c>
      <c r="GD121" t="str">
        <f>IF(ISNUMBER(work!HI121+work!HJ121-work!HA121-work!HB121),(work!HI121+work!HJ121-work!HA121-work!HB121),".")</f>
        <v>.</v>
      </c>
      <c r="GH121" t="str">
        <f>work!GQ121</f>
        <v>.</v>
      </c>
      <c r="GI121" t="str">
        <f>work!GR121</f>
        <v>.</v>
      </c>
      <c r="GJ121" t="str">
        <f>work!GZ121</f>
        <v>.</v>
      </c>
      <c r="GK121" t="str">
        <f>work!HH121</f>
        <v>.</v>
      </c>
      <c r="GL121">
        <f t="shared" si="84"/>
        <v>87.125190473157375</v>
      </c>
      <c r="GM121" t="str">
        <f>IFERROR(VLOOKUP($F121,AREA_EM_ALLYEAR,Seq!B$1,FALSE),".")</f>
        <v>.</v>
      </c>
      <c r="GN121" t="str">
        <f>IFERROR(VLOOKUP($F121,AREA_EM_ALLYEAR,Seq!C$1,FALSE),".")</f>
        <v>.</v>
      </c>
      <c r="GO121" t="str">
        <f>IFERROR(VLOOKUP($F121,AREA_EM_ALLYEAR,Seq!D$1,FALSE),".")</f>
        <v>.</v>
      </c>
      <c r="GP121" t="str">
        <f>IFERROR(VLOOKUP($F121,AREA_EM_ALLYEAR,Seq!E$1,FALSE),".")</f>
        <v>.</v>
      </c>
      <c r="GQ121" t="str">
        <f>IFERROR(VLOOKUP($F121,AREA_EM_ALLYEAR,Seq!F$1,FALSE),".")</f>
        <v>.</v>
      </c>
      <c r="GR121" t="str">
        <f>IFERROR(VLOOKUP($F121,AREA_EM_ALLYEAR,Seq!G$1,FALSE),".")</f>
        <v>.</v>
      </c>
      <c r="GS121" t="str">
        <f>IFERROR(VLOOKUP($F121,AREA_EM_ALLYEAR,Seq!H$1,FALSE),".")</f>
        <v>.</v>
      </c>
      <c r="GT121" t="str">
        <f>IFERROR(VLOOKUP($F121,AREA_EM_ALLYEAR,Seq!I$1,FALSE),".")</f>
        <v>.</v>
      </c>
      <c r="GU121" t="str">
        <f>IFERROR(VLOOKUP($F121,AREA_EM_ALLYEAR,Seq!J$1,FALSE),".")</f>
        <v>.</v>
      </c>
      <c r="GV121" t="str">
        <f>IFERROR(VLOOKUP($F121,AREA_EM_ALLYEAR,Seq!K$1,FALSE),".")</f>
        <v>.</v>
      </c>
      <c r="GW121" t="str">
        <f>IFERROR(VLOOKUP($F121,AREA_EM_ALLYEAR,Seq!L$1,FALSE),".")</f>
        <v>.</v>
      </c>
      <c r="GX121" t="str">
        <f>IFERROR(VLOOKUP($F121,AREA_EM_ALLYEAR,Seq!M$1,FALSE),".")</f>
        <v>.</v>
      </c>
      <c r="GY121" t="str">
        <f>IFERROR(VLOOKUP($F121,AREA_EM_ALLYEAR,Seq!N$1,FALSE),".")</f>
        <v>.</v>
      </c>
      <c r="GZ121" t="str">
        <f>IFERROR(VLOOKUP($F121,AREA_EM_ALLYEAR,Seq!O$1,FALSE),".")</f>
        <v>.</v>
      </c>
      <c r="HA121" t="str">
        <f t="shared" si="63"/>
        <v>.</v>
      </c>
      <c r="HK121" s="139">
        <f>IFERROR(VLOOKUP(CONCATENATE($G121, ".SP.DYN.LE00.IN"),AREA_WB_6ATTRS,Seq!B$1,FALSE)-VLOOKUP("CHN.SP.DYN.LE00.IN",AREA_WB_6ATTRS,Seq!B$1,FALSE),".")</f>
        <v>3.4883902439024297</v>
      </c>
      <c r="HL121" s="139">
        <f>IFERROR(VLOOKUP(CONCATENATE($G121, ".SP.DYN.LE00.IN"),AREA_WB_6ATTRS,Seq!C$1,FALSE)-VLOOKUP("CHN.SP.DYN.LE00.IN",AREA_WB_6ATTRS,Seq!C$1,FALSE),".")</f>
        <v>3.1978048780487711</v>
      </c>
      <c r="HM121" s="139">
        <f>IFERROR(VLOOKUP(CONCATENATE($G121, ".SP.DYN.LE00.IN"),AREA_WB_6ATTRS,Seq!D$1,FALSE)-VLOOKUP("CHN.SP.DYN.LE00.IN",AREA_WB_6ATTRS,Seq!D$1,FALSE),".")</f>
        <v>3.3019268292683108</v>
      </c>
      <c r="HN121" s="139">
        <f>IFERROR(VLOOKUP(CONCATENATE($G121, ".SP.DYN.LE00.IN"),AREA_WB_6ATTRS,Seq!E$1,FALSE)-VLOOKUP("CHN.SP.DYN.LE00.IN",AREA_WB_6ATTRS,Seq!E$1,FALSE),".")</f>
        <v>2.9779512195121924</v>
      </c>
      <c r="HO121" s="139">
        <f>IFERROR(VLOOKUP(CONCATENATE($G121, ".SP.DYN.LE00.IN"),AREA_WB_6ATTRS,Seq!F$1,FALSE)-VLOOKUP("CHN.SP.DYN.LE00.IN",AREA_WB_6ATTRS,Seq!F$1,FALSE),".")</f>
        <v>2.2607317073170634</v>
      </c>
      <c r="HP121" s="139">
        <f>IFERROR(VLOOKUP(CONCATENATE($G121, ".SP.DYN.LE00.IN"),AREA_WB_6ATTRS,Seq!G$1,FALSE)-VLOOKUP("CHN.SP.DYN.LE00.IN",AREA_WB_6ATTRS,Seq!G$1,FALSE),".")</f>
        <v>2.1880731707317125</v>
      </c>
      <c r="HQ121" s="139">
        <f>IFERROR(VLOOKUP(CONCATENATE($G121, ".SP.DYN.LE00.IN"),AREA_WB_6ATTRS,Seq!H$1,FALSE)-VLOOKUP("CHN.SP.DYN.LE00.IN",AREA_WB_6ATTRS,Seq!H$1,FALSE),".")</f>
        <v>3.5212439024390108</v>
      </c>
      <c r="HR121" s="139">
        <f>IFERROR(VLOOKUP(CONCATENATE($G121, ".SP.DYN.LE00.IN"),AREA_WB_6ATTRS,Seq!I$1,FALSE)-VLOOKUP("CHN.SP.DYN.LE00.IN",AREA_WB_6ATTRS,Seq!I$1,FALSE),".")</f>
        <v>3.1373170731707347</v>
      </c>
      <c r="HS121" s="139">
        <f>IFERROR(VLOOKUP(CONCATENATE($G121, ".SP.DYN.LE00.IN"),AREA_WB_6ATTRS,Seq!J$1,FALSE)-VLOOKUP("CHN.SP.DYN.LE00.IN",AREA_WB_6ATTRS,Seq!J$1,FALSE),".")</f>
        <v>2.7350731707317095</v>
      </c>
      <c r="HT121" s="139">
        <f>IFERROR(VLOOKUP(CONCATENATE($G121, ".SP.DYN.LE00.IN"),AREA_WB_6ATTRS,Seq!K$1,FALSE)-VLOOKUP("CHN.SP.DYN.LE00.IN",AREA_WB_6ATTRS,Seq!K$1,FALSE),".")</f>
        <v>2.1784390243902436</v>
      </c>
      <c r="HU121" s="139">
        <f>IFERROR(VLOOKUP(CONCATENATE($G121, ".SP.DYN.LE00.IN"),AREA_WB_6ATTRS,Seq!L$1,FALSE)-VLOOKUP("CHN.SP.DYN.LE00.IN",AREA_WB_6ATTRS,Seq!L$1,FALSE),".")</f>
        <v>1.7010000000000076</v>
      </c>
      <c r="HV121" s="139">
        <f>IFERROR(VLOOKUP(CONCATENATE($G121, ".SP.DYN.LE00.IN"),AREA_WB_6ATTRS,Seq!M$1,FALSE)-VLOOKUP("CHN.SP.DYN.LE00.IN",AREA_WB_6ATTRS,Seq!M$1,FALSE),".")</f>
        <v>0.70012195121951493</v>
      </c>
      <c r="HW121" s="139">
        <f>IFERROR(VLOOKUP(CONCATENATE($G121, ".SP.DYN.LE00.IN"),AREA_WB_6ATTRS,Seq!N$1,FALSE)-VLOOKUP("CHN.SP.DYN.LE00.IN",AREA_WB_6ATTRS,Seq!N$1,FALSE),".")</f>
        <v>0.37256097560977253</v>
      </c>
      <c r="HX121" s="139">
        <f>IFERROR(VLOOKUP(CONCATENATE($G121, ".SP.DYN.LE00.IN"),AREA_WB_6ATTRS,Seq!O$1,FALSE)-VLOOKUP("CHN.SP.DYN.LE00.IN",AREA_WB_6ATTRS,Seq!O$1,FALSE),".")</f>
        <v>-1.1441463414634114</v>
      </c>
      <c r="HY121" s="139">
        <f>IFERROR(VLOOKUP(CONCATENATE($G121, ".SP.DYN.LE00.IN"),AREA_WB_6ATTRS,Seq!P$1,FALSE)-VLOOKUP("CHN.SP.DYN.LE00.IN",AREA_WB_6ATTRS,Seq!P$1,FALSE),".")</f>
        <v>-1.7126829268292738</v>
      </c>
      <c r="HZ121" s="139">
        <f>IFERROR(VLOOKUP(CONCATENATE($G121, ".SP.DYN.LE00.IN"),AREA_WB_6ATTRS,Seq!Q$1,FALSE)-VLOOKUP("CHN.SP.DYN.LE00.IN",AREA_WB_6ATTRS,Seq!Q$1,FALSE),".")</f>
        <v>-1.4183902439024223</v>
      </c>
      <c r="IA121" s="139">
        <f>IFERROR(VLOOKUP(CONCATENATE($G121, ".SP.DYN.LE00.IN"),AREA_WB_6ATTRS,Seq!R$1,FALSE)-VLOOKUP("CHN.SP.DYN.LE00.IN",AREA_WB_6ATTRS,Seq!R$1,FALSE),".")</f>
        <v>-0.49097560975610577</v>
      </c>
      <c r="IB121" s="139">
        <f>IFERROR(VLOOKUP(CONCATENATE($G121, ".SP.DYN.LE00.IN"),AREA_WB_6ATTRS,Seq!S$1,FALSE)-VLOOKUP("CHN.SP.DYN.LE00.IN",AREA_WB_6ATTRS,Seq!S$1,FALSE),".")</f>
        <v>0.14270731707316031</v>
      </c>
      <c r="IC121" s="139">
        <f>IFERROR(VLOOKUP(CONCATENATE($G121, ".SP.DYN.LE00.IN"),AREA_WB_6ATTRS,Seq!T$1,FALSE)-VLOOKUP("CHN.SP.DYN.LE00.IN",AREA_WB_6ATTRS,Seq!T$1,FALSE),".")</f>
        <v>0.29241463414632562</v>
      </c>
      <c r="ID121" s="139">
        <f>IFERROR(VLOOKUP(CONCATENATE($G121, ".SP.DYN.LE00.IN"),AREA_WB_6ATTRS,Seq!U$1,FALSE)-VLOOKUP("CHN.SP.DYN.LE00.IN",AREA_WB_6ATTRS,Seq!U$1,FALSE),".")</f>
        <v>0.48734146341463713</v>
      </c>
      <c r="IE121" s="139">
        <f>IFERROR(VLOOKUP(CONCATENATE($G121, ".SP.DYN.LE00.IN"),AREA_WB_6ATTRS,Seq!V$1,FALSE)-VLOOKUP("CHN.SP.DYN.LE00.IN",AREA_WB_6ATTRS,Seq!V$1,FALSE),".")</f>
        <v>0.77780487804876941</v>
      </c>
      <c r="IF121" s="139">
        <f>IFERROR(VLOOKUP(CONCATENATE($G121, ".SP.DYN.LE00.IN"),AREA_WB_6ATTRS,Seq!W$1,FALSE)-VLOOKUP("CHN.SP.DYN.LE00.IN",AREA_WB_6ATTRS,Seq!W$1,FALSE),".")</f>
        <v>0.2529999999999859</v>
      </c>
      <c r="IG121" s="139">
        <f>IFERROR(VLOOKUP(CONCATENATE($G121, ".SP.DYN.LE00.IN"),AREA_WB_6ATTRS,Seq!X$1,FALSE)-VLOOKUP("CHN.SP.DYN.LE00.IN",AREA_WB_6ATTRS,Seq!X$1,FALSE),".")</f>
        <v>0.18153658536587614</v>
      </c>
      <c r="IH121" s="139">
        <f>IFERROR(VLOOKUP(CONCATENATE($G121, ".SP.DYN.LE00.IN"),AREA_WB_6ATTRS,Seq!Y$1,FALSE)-VLOOKUP("CHN.SP.DYN.LE00.IN",AREA_WB_6ATTRS,Seq!Y$1,FALSE),".")</f>
        <v>0.29609756097562467</v>
      </c>
      <c r="II121" s="139">
        <f>IFERROR(VLOOKUP(CONCATENATE($G121, ".SP.DYN.LE00.IN"),AREA_WB_6ATTRS,Seq!Z$1,FALSE)-VLOOKUP("CHN.SP.DYN.LE00.IN",AREA_WB_6ATTRS,Seq!Z$1,FALSE),".")</f>
        <v>-1.3658536585410275E-3</v>
      </c>
      <c r="IJ121" s="139">
        <f>IFERROR(VLOOKUP(CONCATENATE($G121, ".SP.DYN.LE00.IN"),AREA_WB_6ATTRS,Seq!AA$1,FALSE)-VLOOKUP("CHN.SP.DYN.LE00.IN",AREA_WB_6ATTRS,Seq!AA$1,FALSE),".")</f>
        <v>-0.917658536585364</v>
      </c>
      <c r="IK121" s="139">
        <f>IFERROR(VLOOKUP(CONCATENATE($G121, ".SP.DYN.LE00.IN"),AREA_WB_6ATTRS,Seq!AB$1,FALSE)-VLOOKUP("CHN.SP.DYN.LE00.IN",AREA_WB_6ATTRS,Seq!AB$1,FALSE),".")</f>
        <v>-1.3336341463414669</v>
      </c>
      <c r="IL121" s="139">
        <f>IFERROR(VLOOKUP(CONCATENATE($G121, ".SP.DYN.LE00.IN"),AREA_WB_6ATTRS,Seq!AC$1,FALSE)-VLOOKUP("CHN.SP.DYN.LE00.IN",AREA_WB_6ATTRS,Seq!AC$1,FALSE),".")</f>
        <v>-1.7125853658536556</v>
      </c>
      <c r="IM121" s="139">
        <f>IFERROR(VLOOKUP(CONCATENATE($G121, ".SP.DYN.LE00.IN"),AREA_WB_6ATTRS,Seq!AD$1,FALSE)-VLOOKUP("CHN.SP.DYN.LE00.IN",AREA_WB_6ATTRS,Seq!AD$1,FALSE),".")</f>
        <v>-1.0231463414634163</v>
      </c>
      <c r="IN121" s="139">
        <f>IFERROR(VLOOKUP(CONCATENATE($G121, ".SP.DYN.LE00.IN"),AREA_WB_6ATTRS,Seq!AE$1,FALSE)-VLOOKUP("CHN.SP.DYN.LE00.IN",AREA_WB_6ATTRS,Seq!AE$1,FALSE),".")</f>
        <v>-0.14187804878048382</v>
      </c>
      <c r="IO121" s="139">
        <f>IFERROR(VLOOKUP(CONCATENATE($G121, ".SP.DYN.LE00.IN"),AREA_WB_6ATTRS,Seq!AF$1,FALSE)-VLOOKUP("CHN.SP.DYN.LE00.IN",AREA_WB_6ATTRS,Seq!AF$1,FALSE),".")</f>
        <v>-4.8048780488016973E-3</v>
      </c>
      <c r="IP121" s="139" t="str">
        <f>IFERROR(VLOOKUP(CONCATENATE($G121, ".SP.DYN.LE00.IN"),AREA_WB_6ATTRS,Seq!AG$1,FALSE)-VLOOKUP("CHN.SP.DYN.LE00.IN",AREA_WB_6ATTRS,Seq!AG$1,FALSE),".")</f>
        <v>.</v>
      </c>
      <c r="IW121">
        <f>IFERROR(VLOOKUP(CONCATENATE($G121, ".SP.DYN.LE00.IN"),AREA_WB_6ATTRS,Seq!B$1,FALSE),".")</f>
        <v>70.482195121951221</v>
      </c>
      <c r="IX121">
        <f>IFERROR(VLOOKUP(CONCATENATE($G121, ".SP.DYN.LE00.IN"),AREA_WB_6ATTRS,Seq!C$1,FALSE),".")</f>
        <v>70.46073170731708</v>
      </c>
      <c r="IY121">
        <f>IFERROR(VLOOKUP(CONCATENATE($G121, ".SP.DYN.LE00.IN"),AREA_WB_6ATTRS,Seq!D$1,FALSE),".")</f>
        <v>70.836829268292703</v>
      </c>
      <c r="IZ121">
        <f>IFERROR(VLOOKUP(CONCATENATE($G121, ".SP.DYN.LE00.IN"),AREA_WB_6ATTRS,Seq!E$1,FALSE),".")</f>
        <v>70.777804878048784</v>
      </c>
      <c r="JA121">
        <f>IFERROR(VLOOKUP(CONCATENATE($G121, ".SP.DYN.LE00.IN"),AREA_WB_6ATTRS,Seq!F$1,FALSE),".")</f>
        <v>70.319999999999993</v>
      </c>
      <c r="JB121">
        <f>IFERROR(VLOOKUP(CONCATENATE($G121, ".SP.DYN.LE00.IN"),AREA_WB_6ATTRS,Seq!G$1,FALSE),".")</f>
        <v>70.501219512195135</v>
      </c>
      <c r="JC121">
        <f>IFERROR(VLOOKUP(CONCATENATE($G121, ".SP.DYN.LE00.IN"),AREA_WB_6ATTRS,Seq!H$1,FALSE),".")</f>
        <v>72.080731707317071</v>
      </c>
      <c r="JD121">
        <f>IFERROR(VLOOKUP(CONCATENATE($G121, ".SP.DYN.LE00.IN"),AREA_WB_6ATTRS,Seq!I$1,FALSE),".")</f>
        <v>71.93463414634148</v>
      </c>
      <c r="JE121">
        <f>IFERROR(VLOOKUP(CONCATENATE($G121, ".SP.DYN.LE00.IN"),AREA_WB_6ATTRS,Seq!J$1,FALSE),".")</f>
        <v>71.762195121951237</v>
      </c>
      <c r="JF121">
        <f>IFERROR(VLOOKUP(CONCATENATE($G121, ".SP.DYN.LE00.IN"),AREA_WB_6ATTRS,Seq!K$1,FALSE),".")</f>
        <v>71.425365853658548</v>
      </c>
      <c r="JG121">
        <f>IFERROR(VLOOKUP(CONCATENATE($G121, ".SP.DYN.LE00.IN"),AREA_WB_6ATTRS,Seq!L$1,FALSE),".")</f>
        <v>71.160731707317083</v>
      </c>
      <c r="JH121">
        <f>IFERROR(VLOOKUP(CONCATENATE($G121, ".SP.DYN.LE00.IN"),AREA_WB_6ATTRS,Seq!M$1,FALSE),".")</f>
        <v>70.364146341463425</v>
      </c>
      <c r="JI121">
        <f>IFERROR(VLOOKUP(CONCATENATE($G121, ".SP.DYN.LE00.IN"),AREA_WB_6ATTRS,Seq!N$1,FALSE),".")</f>
        <v>70.234390243902453</v>
      </c>
      <c r="JJ121">
        <f>IFERROR(VLOOKUP(CONCATENATE($G121, ".SP.DYN.LE00.IN"),AREA_WB_6ATTRS,Seq!O$1,FALSE),".")</f>
        <v>68.910487804878059</v>
      </c>
      <c r="JK121">
        <f>IFERROR(VLOOKUP(CONCATENATE($G121, ".SP.DYN.LE00.IN"),AREA_WB_6ATTRS,Seq!P$1,FALSE),".")</f>
        <v>68.530243902439025</v>
      </c>
      <c r="JL121">
        <f>IFERROR(VLOOKUP(CONCATENATE($G121, ".SP.DYN.LE00.IN"),AREA_WB_6ATTRS,Seq!Q$1,FALSE),".")</f>
        <v>69.006341463414657</v>
      </c>
      <c r="JM121">
        <f>IFERROR(VLOOKUP(CONCATENATE($G121, ".SP.DYN.LE00.IN"),AREA_WB_6ATTRS,Seq!R$1,FALSE),".")</f>
        <v>70.108048780487806</v>
      </c>
      <c r="JN121">
        <f>IFERROR(VLOOKUP(CONCATENATE($G121, ".SP.DYN.LE00.IN"),AREA_WB_6ATTRS,Seq!S$1,FALSE),".")</f>
        <v>70.9090243902439</v>
      </c>
      <c r="JO121">
        <f>IFERROR(VLOOKUP(CONCATENATE($G121, ".SP.DYN.LE00.IN"),AREA_WB_6ATTRS,Seq!T$1,FALSE),".")</f>
        <v>71.219512195121951</v>
      </c>
      <c r="JP121">
        <f>IFERROR(VLOOKUP(CONCATENATE($G121, ".SP.DYN.LE00.IN"),AREA_WB_6ATTRS,Seq!U$1,FALSE),".")</f>
        <v>71.570731707317094</v>
      </c>
      <c r="JQ121">
        <f>IFERROR(VLOOKUP(CONCATENATE($G121, ".SP.DYN.LE00.IN"),AREA_WB_6ATTRS,Seq!V$1,FALSE),".")</f>
        <v>72.019512195121948</v>
      </c>
      <c r="JR121">
        <f>IFERROR(VLOOKUP(CONCATENATE($G121, ".SP.DYN.LE00.IN"),AREA_WB_6ATTRS,Seq!W$1,FALSE),".")</f>
        <v>71.658536585365852</v>
      </c>
      <c r="JS121">
        <f>IFERROR(VLOOKUP(CONCATENATE($G121, ".SP.DYN.LE00.IN"),AREA_WB_6ATTRS,Seq!X$1,FALSE),".")</f>
        <v>71.760975609756116</v>
      </c>
      <c r="JT121">
        <f>IFERROR(VLOOKUP(CONCATENATE($G121, ".SP.DYN.LE00.IN"),AREA_WB_6ATTRS,Seq!Y$1,FALSE),".")</f>
        <v>72.060975609756113</v>
      </c>
      <c r="JU121">
        <f>IFERROR(VLOOKUP(CONCATENATE($G121, ".SP.DYN.LE00.IN"),AREA_WB_6ATTRS,Seq!Z$1,FALSE),".")</f>
        <v>71.960975609756105</v>
      </c>
      <c r="JV121">
        <f>IFERROR(VLOOKUP(CONCATENATE($G121, ".SP.DYN.LE00.IN"),AREA_WB_6ATTRS,Seq!AA$1,FALSE),".")</f>
        <v>71.253658536585377</v>
      </c>
      <c r="JW121">
        <f>IFERROR(VLOOKUP(CONCATENATE($G121, ".SP.DYN.LE00.IN"),AREA_WB_6ATTRS,Seq!AB$1,FALSE),".")</f>
        <v>71.056097560975616</v>
      </c>
      <c r="JX121">
        <f>IFERROR(VLOOKUP(CONCATENATE($G121, ".SP.DYN.LE00.IN"),AREA_WB_6ATTRS,Seq!AC$1,FALSE),".")</f>
        <v>70.900000000000006</v>
      </c>
      <c r="JY121">
        <f>IFERROR(VLOOKUP(CONCATENATE($G121, ".SP.DYN.LE00.IN"),AREA_WB_6ATTRS,Seq!AD$1,FALSE),".")</f>
        <v>71.81219512195122</v>
      </c>
      <c r="JZ121">
        <f>IFERROR(VLOOKUP(CONCATENATE($G121, ".SP.DYN.LE00.IN"),AREA_WB_6ATTRS,Seq!AE$1,FALSE),".")</f>
        <v>72.91463414634147</v>
      </c>
      <c r="KA121">
        <f>IFERROR(VLOOKUP(CONCATENATE($G121, ".SP.DYN.LE00.IN"),AREA_WB_6ATTRS,Seq!AF$1,FALSE),".")</f>
        <v>73.268292682926827</v>
      </c>
      <c r="KB121" t="str">
        <f>IFERROR(VLOOKUP(CONCATENATE($G121, ".SP.DYN.LE00.IN"),AREA_WB_6ATTRS,Seq!AG$1,FALSE),".")</f>
        <v>.</v>
      </c>
      <c r="KK121">
        <f t="shared" si="66"/>
        <v>39</v>
      </c>
      <c r="KL121">
        <f t="shared" si="64"/>
        <v>0</v>
      </c>
      <c r="KM121">
        <f t="shared" si="67"/>
        <v>46046516.712832637</v>
      </c>
      <c r="KN121">
        <f t="shared" si="68"/>
        <v>-42873194.751779743</v>
      </c>
      <c r="KO121">
        <f t="shared" si="65"/>
        <v>0.39100000000000001</v>
      </c>
      <c r="KP121" t="str">
        <f>work!HA121</f>
        <v>.</v>
      </c>
      <c r="KQ121" t="str">
        <f>work!HB121</f>
        <v>.</v>
      </c>
      <c r="KR121" t="str">
        <f>work!HC121</f>
        <v>.</v>
      </c>
      <c r="KS121" t="str">
        <f>IF(ISNUMBER(work!HI121-work!HA121),work!HI121-work!HA121,".")</f>
        <v>.</v>
      </c>
      <c r="KT121" t="str">
        <f>IF(ISNUMBER(work!HJ121-work!HB121),work!HJ121-work!HB121,".")</f>
        <v>.</v>
      </c>
      <c r="KU121" t="str">
        <f>IF(ISNUMBER(work!HK121-work!HC121),work!HK121-work!HC121,".")</f>
        <v>.</v>
      </c>
      <c r="KW121">
        <f>IFERROR(work!HR121/work!HV121,".")</f>
        <v>0</v>
      </c>
      <c r="KX121">
        <f>IFERROR(work!HS121/work!HW121,".")</f>
        <v>0</v>
      </c>
      <c r="KY121">
        <f>IFERROR(work!HT121/work!HX121,".")</f>
        <v>3.9433895041839153E-5</v>
      </c>
      <c r="KZ121">
        <f>IFERROR(work!HU121/work!HY121,".")</f>
        <v>2.6507441987439949E-5</v>
      </c>
    </row>
    <row r="122" spans="1:312">
      <c r="A122" s="24">
        <f t="shared" si="44"/>
        <v>122</v>
      </c>
      <c r="B122" s="24" t="str">
        <f t="shared" si="69"/>
        <v>Out</v>
      </c>
      <c r="C122" s="24" t="str">
        <f t="shared" si="70"/>
        <v>Out</v>
      </c>
      <c r="D122" s="24" t="str">
        <f t="shared" si="71"/>
        <v>Out67</v>
      </c>
      <c r="E122" s="25" t="s">
        <v>3964</v>
      </c>
      <c r="F122" s="26" t="str">
        <f t="shared" si="48"/>
        <v>Armenia</v>
      </c>
      <c r="G122" s="166" t="s">
        <v>1350</v>
      </c>
      <c r="H122" s="166" t="s">
        <v>5007</v>
      </c>
      <c r="I122" s="166" t="s">
        <v>5007</v>
      </c>
      <c r="J122" s="180" t="s">
        <v>5007</v>
      </c>
      <c r="K122" s="180" t="s">
        <v>5007</v>
      </c>
      <c r="L122" s="27">
        <f>IFERROR(VLOOKUP($F122,Area_FDI_84_96,Seq!B$1,FALSE),0)</f>
        <v>0</v>
      </c>
      <c r="M122" s="27">
        <f>IFERROR(VLOOKUP($F122,Area_FDI_84_96,Seq!C$1,FALSE),0)</f>
        <v>0</v>
      </c>
      <c r="N122" s="27">
        <f>IFERROR(VLOOKUP($F122,Area_FDI_84_96,Seq!D$1,FALSE),0)</f>
        <v>0</v>
      </c>
      <c r="O122" s="27">
        <f>IFERROR(VLOOKUP($F122,Area_FDI_84_96,Seq!E$1,FALSE),0)</f>
        <v>0</v>
      </c>
      <c r="P122" s="27">
        <f>IFERROR(VLOOKUP($F122,Area_FDI_84_96,Seq!F$1,FALSE),0)</f>
        <v>0</v>
      </c>
      <c r="Q122" s="27">
        <f>IFERROR(VLOOKUP($F122,Area_FDI_84_96,Seq!G$1,FALSE),0)</f>
        <v>0</v>
      </c>
      <c r="R122" s="27">
        <f>IFERROR(VLOOKUP($F122,Area_FDI_84_96,Seq!H$1,FALSE),0)</f>
        <v>0</v>
      </c>
      <c r="S122" s="27">
        <f>IFERROR(VLOOKUP($F122,Area_FDI_84_96,Seq!I$1,FALSE),0)</f>
        <v>0</v>
      </c>
      <c r="T122" s="27">
        <f>IFERROR(VALUE(VLOOKUP($E122,Area_FDI_92_95,Seq!B$1,FALSE)),0)</f>
        <v>0</v>
      </c>
      <c r="U122" s="27">
        <f>IFERROR(VALUE(VLOOKUP($E122,Area_FDI_92_95,Seq!C$1,FALSE)),0)</f>
        <v>0</v>
      </c>
      <c r="V122" s="27">
        <f>IFERROR(VALUE(VLOOKUP($E122,Area_FDI_92_95,Seq!D$1,FALSE)),0)</f>
        <v>0</v>
      </c>
      <c r="W122" s="27">
        <f>IFERROR(VALUE(VLOOKUP($E122,Area_FDI_92_95,Seq!E$1,FALSE)),0)</f>
        <v>0</v>
      </c>
      <c r="X122" s="27">
        <f>IFERROR(VALUE(VLOOKUP($E122,Area_FDI_96_99,Seq!B$1,FALSE)),0)</f>
        <v>0</v>
      </c>
      <c r="Y122" s="27">
        <f>IFERROR(VALUE(VLOOKUP($E122,Area_FDI_96_99,Seq!C$1,FALSE)),0)</f>
        <v>0</v>
      </c>
      <c r="Z122" s="27">
        <f>IFERROR(VALUE(VLOOKUP($E122,Area_FDI_96_99,Seq!D$1,FALSE)),0)</f>
        <v>0</v>
      </c>
      <c r="AA122" s="27">
        <f>IFERROR(VALUE(VLOOKUP($E122,Area_FDI_96_99,Seq!E$1,FALSE)),0)</f>
        <v>0</v>
      </c>
      <c r="AB122" s="27">
        <f t="shared" si="72"/>
        <v>0</v>
      </c>
      <c r="AC122" s="27">
        <f t="shared" si="73"/>
        <v>0</v>
      </c>
      <c r="AD122" s="27">
        <f t="shared" si="74"/>
        <v>0</v>
      </c>
      <c r="AE122" s="27">
        <f t="shared" si="75"/>
        <v>0</v>
      </c>
      <c r="AF122" s="27">
        <f t="shared" si="76"/>
        <v>359</v>
      </c>
      <c r="AG122" s="27">
        <f t="shared" si="77"/>
        <v>0</v>
      </c>
      <c r="AH122" s="27">
        <f t="shared" si="78"/>
        <v>0</v>
      </c>
      <c r="AI122" s="27">
        <f t="shared" si="79"/>
        <v>0</v>
      </c>
      <c r="AJ122" s="27">
        <f t="shared" si="80"/>
        <v>0</v>
      </c>
      <c r="AK122" s="27">
        <f t="shared" si="81"/>
        <v>0</v>
      </c>
      <c r="AL122" s="27">
        <f t="shared" si="82"/>
        <v>0</v>
      </c>
      <c r="AM122" s="27"/>
      <c r="AN122" s="27"/>
      <c r="AO122" s="27"/>
      <c r="AP122" s="27"/>
      <c r="AQ122" s="27"/>
      <c r="AR122" s="27"/>
      <c r="AS122" s="27"/>
      <c r="AT122" s="27" t="str">
        <f>IFERROR(work!D122+work!AP122,".")</f>
        <v>.</v>
      </c>
      <c r="AU122" s="27" t="str">
        <f>IFERROR(work!E122+work!AQ122,".")</f>
        <v>.</v>
      </c>
      <c r="AV122" s="27" t="str">
        <f>IFERROR(work!F122+work!AR122,".")</f>
        <v>.</v>
      </c>
      <c r="AW122" s="27" t="str">
        <f>IFERROR(work!G122+work!AS122,".")</f>
        <v>.</v>
      </c>
      <c r="AX122" s="27" t="str">
        <f>IFERROR(work!H122+work!AT122,".")</f>
        <v>.</v>
      </c>
      <c r="AY122" s="27" t="str">
        <f>IFERROR(work!I122+work!AU122,".")</f>
        <v>.</v>
      </c>
      <c r="AZ122" s="27" t="str">
        <f>IFERROR(work!J122+work!AV122,".")</f>
        <v>.</v>
      </c>
      <c r="BA122" s="27" t="str">
        <f>IFERROR(work!K122+work!AW122,".")</f>
        <v>.</v>
      </c>
      <c r="BB122" s="27" t="str">
        <f>IFERROR(work!L122+work!AX122,".")</f>
        <v>.</v>
      </c>
      <c r="BC122" s="27" t="str">
        <f>IFERROR(work!M122+work!AY122,".")</f>
        <v>.</v>
      </c>
      <c r="BD122" s="27">
        <f>IFERROR(work!N122+work!AZ122,".")</f>
        <v>44741793.29516001</v>
      </c>
      <c r="BE122" s="27">
        <f>IFERROR(work!O122+work!BA122,".")</f>
        <v>48799113.331958778</v>
      </c>
      <c r="BF122" s="27">
        <f>IFERROR(work!P122+work!BB122,".")</f>
        <v>55589174.929777265</v>
      </c>
      <c r="BG122" s="27">
        <f>IFERROR(work!Q122+work!BC122,".")</f>
        <v>63338624.638307855</v>
      </c>
      <c r="BH122" s="27">
        <f>IFERROR(work!R122+work!BD122,".")</f>
        <v>71625809.756194726</v>
      </c>
      <c r="BI122" s="27">
        <f>IFERROR(work!S122+work!BE122,".")</f>
        <v>79427452.031309769</v>
      </c>
      <c r="BJ122" s="27">
        <f>IFERROR(work!T122+work!BF122,".")</f>
        <v>87364041.452838331</v>
      </c>
      <c r="BK122" s="27">
        <f>IFERROR(work!U122+work!BG122,".")</f>
        <v>95479473.496419936</v>
      </c>
      <c r="BL122" s="27">
        <f>IFERROR(work!V122+work!BH122,".")</f>
        <v>102926058.16976546</v>
      </c>
      <c r="BM122" s="27">
        <f>IFERROR(work!W122+work!BI122,".")</f>
        <v>110740924.76800419</v>
      </c>
      <c r="BN122" s="27">
        <f>IFERROR(work!X122+work!BJ122,".")</f>
        <v>120038649.78641693</v>
      </c>
      <c r="BO122" s="27">
        <f>IFERROR(work!Y122+work!BK122,".")</f>
        <v>130004259.86891282</v>
      </c>
      <c r="BP122" s="27">
        <f>IFERROR(work!Z122+work!BL122,".")</f>
        <v>141843205.23124489</v>
      </c>
      <c r="BQ122" s="27">
        <f>IFERROR(work!AA122+work!BM122,".")</f>
        <v>156037104.04844427</v>
      </c>
      <c r="BR122" s="27">
        <f>IFERROR(work!AB122+work!BN122,".")</f>
        <v>171797845.91524974</v>
      </c>
      <c r="BS122" s="27">
        <f>IFERROR(work!AC122+work!BO122,".")</f>
        <v>191218664.20516279</v>
      </c>
      <c r="BT122" s="27">
        <f>IFERROR(work!AD122+work!BP122,".")</f>
        <v>215505127.89396104</v>
      </c>
      <c r="BU122" s="27">
        <f>IFERROR(work!AE122+work!BQ122,".")</f>
        <v>246105120.92817619</v>
      </c>
      <c r="BV122" s="27">
        <f>IFERROR(work!AF122+work!BR122,".")</f>
        <v>269719391.34445238</v>
      </c>
      <c r="BW122" s="27">
        <f>IFERROR(work!AG122+work!BS122,".")</f>
        <v>294424290.00599647</v>
      </c>
      <c r="BX122" s="27">
        <f>IFERROR(work!AH122+work!BT122,".")</f>
        <v>325011051.72939241</v>
      </c>
      <c r="BY122" s="27">
        <f>IFERROR(work!AI122+work!BU122,".")</f>
        <v>354568597.15195751</v>
      </c>
      <c r="BZ122" s="27"/>
      <c r="CA122" s="27"/>
      <c r="CB122" s="27"/>
      <c r="CC122" s="27"/>
      <c r="CD122" s="27"/>
      <c r="CE122" s="27"/>
      <c r="CF122" s="27" t="str">
        <f>IFERROR(work!AP122-work!D122,".")</f>
        <v>.</v>
      </c>
      <c r="CG122" s="27" t="str">
        <f>IFERROR(work!AQ122-work!E122,".")</f>
        <v>.</v>
      </c>
      <c r="CH122" s="27" t="str">
        <f>IFERROR(work!AR122-work!F122,".")</f>
        <v>.</v>
      </c>
      <c r="CI122" s="27" t="str">
        <f>IFERROR(work!AS122-work!G122,".")</f>
        <v>.</v>
      </c>
      <c r="CJ122" s="27" t="str">
        <f>IFERROR(work!AT122-work!H122,".")</f>
        <v>.</v>
      </c>
      <c r="CK122" s="27" t="str">
        <f>IFERROR(work!AU122-work!I122,".")</f>
        <v>.</v>
      </c>
      <c r="CL122" s="27" t="str">
        <f>IFERROR(work!AV122-work!J122,".")</f>
        <v>.</v>
      </c>
      <c r="CM122" s="27" t="str">
        <f>IFERROR(work!AW122-work!K122,".")</f>
        <v>.</v>
      </c>
      <c r="CN122" s="27" t="str">
        <f>IFERROR(work!AX122-work!L122,".")</f>
        <v>.</v>
      </c>
      <c r="CO122" s="27" t="str">
        <f>IFERROR(work!AY122-work!M122,".")</f>
        <v>.</v>
      </c>
      <c r="CP122" s="27">
        <f>IFERROR(work!AZ122-work!N122,".")</f>
        <v>-44177918.169452369</v>
      </c>
      <c r="CQ122" s="27">
        <f>IFERROR(work!BA122-work!O122,".")</f>
        <v>-48301211.587397911</v>
      </c>
      <c r="CR122" s="27">
        <f>IFERROR(work!BB122-work!P122,".")</f>
        <v>-55299396.128127977</v>
      </c>
      <c r="CS122" s="27">
        <f>IFERROR(work!BC122-work!Q122,".")</f>
        <v>-63074346.367704302</v>
      </c>
      <c r="CT122" s="27">
        <f>IFERROR(work!BD122-work!R122,".")</f>
        <v>-71347260.451604858</v>
      </c>
      <c r="CU122" s="27">
        <f>IFERROR(work!BE122-work!S122,".")</f>
        <v>-79129682.829139933</v>
      </c>
      <c r="CV122" s="27">
        <f>IFERROR(work!BF122-work!T122,".")</f>
        <v>-87048806.893656492</v>
      </c>
      <c r="CW122" s="27">
        <f>IFERROR(work!BG122-work!U122,".")</f>
        <v>-95153769.746298909</v>
      </c>
      <c r="CX122" s="27">
        <f>IFERROR(work!BH122-work!V122,".")</f>
        <v>-102576578.04588558</v>
      </c>
      <c r="CY122" s="27">
        <f>IFERROR(work!BI122-work!W122,".")</f>
        <v>-110379911.8000363</v>
      </c>
      <c r="CZ122" s="27">
        <f>IFERROR(work!BJ122-work!X122,".")</f>
        <v>-119656337.05333893</v>
      </c>
      <c r="DA122" s="27">
        <f>IFERROR(work!BK122-work!Y122,".")</f>
        <v>-129585410.87854275</v>
      </c>
      <c r="DB122" s="27">
        <f>IFERROR(work!BL122-work!Z122,".")</f>
        <v>-141369125.55422911</v>
      </c>
      <c r="DC122" s="27">
        <f>IFERROR(work!BM122-work!AA122,".")</f>
        <v>-155496459.81557673</v>
      </c>
      <c r="DD122" s="27">
        <f>IFERROR(work!BN122-work!AB122,".")</f>
        <v>-171200607.89903882</v>
      </c>
      <c r="DE122" s="27">
        <f>IFERROR(work!BO122-work!AC122,".")</f>
        <v>-190538614.89013997</v>
      </c>
      <c r="DF122" s="27">
        <f>IFERROR(work!BP122-work!AD122,".")</f>
        <v>-214735325.64644358</v>
      </c>
      <c r="DG122" s="27">
        <f>IFERROR(work!BQ122-work!AE122,".")</f>
        <v>-245229477.01496735</v>
      </c>
      <c r="DH122" s="27">
        <f>IFERROR(work!BR122-work!AF122,".")</f>
        <v>-268783328.00123215</v>
      </c>
      <c r="DI122" s="27">
        <f>IFERROR(work!BS122-work!AG122,".")</f>
        <v>-293620679.51949215</v>
      </c>
      <c r="DJ122" s="27">
        <f>IFERROR(work!BT122-work!AH122,".")</f>
        <v>-324190594.62674701</v>
      </c>
      <c r="DK122" s="27">
        <f>IFERROR(work!BU122-work!AI122,".")</f>
        <v>-353710399.0225904</v>
      </c>
      <c r="DL122" s="27"/>
      <c r="DM122" s="27"/>
      <c r="DN122" s="27"/>
      <c r="DO122" s="27"/>
      <c r="DP122" s="27"/>
      <c r="DQ122" s="27"/>
      <c r="DR122" s="27"/>
      <c r="DS122" s="27">
        <f>IFERROR(work!DO122-work!CC122,".")</f>
        <v>0.22399999618530272</v>
      </c>
      <c r="DT122" s="27">
        <f>IFERROR(work!DP122-work!CD122,".")</f>
        <v>0.22299999618530272</v>
      </c>
      <c r="DU122" s="27">
        <f>IFERROR(work!DQ122-work!CE122,".")</f>
        <v>0.22299999618530272</v>
      </c>
      <c r="DV122" s="27">
        <f>IFERROR(work!DR122-work!CF122,".")</f>
        <v>0.22199999618530272</v>
      </c>
      <c r="DW122" s="27">
        <f>IFERROR(work!DS122-work!CG122,".")</f>
        <v>0.22199999618530272</v>
      </c>
      <c r="DX122" s="27">
        <f>IFERROR(work!DT122-work!CH122,".")</f>
        <v>0.22099999618530272</v>
      </c>
      <c r="DY122" s="27">
        <f>IFERROR(work!DU122-work!CI122,".")</f>
        <v>0.21999999618530272</v>
      </c>
      <c r="DZ122" s="27">
        <f>IFERROR(work!DV122-work!CJ122,".")</f>
        <v>0.21899999618530272</v>
      </c>
      <c r="EA122" s="27">
        <f>IFERROR(work!DW122-work!CK122,".")</f>
        <v>0.21799999618530272</v>
      </c>
      <c r="EB122" s="27">
        <f>IFERROR(work!DX122-work!CL122,".")</f>
        <v>0.21699999618530272</v>
      </c>
      <c r="EC122" s="27">
        <f>IFERROR(work!DY122-work!CM122,".")</f>
        <v>0.21499999618530272</v>
      </c>
      <c r="ED122" s="27">
        <f>IFERROR(work!DZ122-work!CN122,".")</f>
        <v>0.21299999618530274</v>
      </c>
      <c r="EE122" s="27">
        <f>IFERROR(work!EA122-work!CO122,".")</f>
        <v>0.21199999618530274</v>
      </c>
      <c r="EF122" s="27">
        <f>IFERROR(work!EB122-work!CP122,".")</f>
        <v>0.20999999618530274</v>
      </c>
      <c r="EG122" s="27">
        <f>IFERROR(work!EC122-work!CQ122,".")</f>
        <v>0.20799999618530274</v>
      </c>
      <c r="EH122" s="27">
        <f>IFERROR(work!ED122-work!CR122,".")</f>
        <v>0.20599999618530274</v>
      </c>
      <c r="EI122" s="27">
        <f>IFERROR(work!EE122-work!CS122,".")</f>
        <v>0.20299999618530273</v>
      </c>
      <c r="EJ122" s="27">
        <f>IFERROR(work!EF122-work!CT122,".")</f>
        <v>0.20099999618530273</v>
      </c>
      <c r="EK122" s="27">
        <f>IFERROR(work!EG122-work!CU122,".")</f>
        <v>0.19899999618530273</v>
      </c>
      <c r="EL122" s="27">
        <f>IFERROR(work!EH122-work!CV122,".")</f>
        <v>0.19599999618530273</v>
      </c>
      <c r="EM122" s="27">
        <f>IFERROR(work!EI122-work!CW122,".")</f>
        <v>0.19299999618530272</v>
      </c>
      <c r="EN122" s="27">
        <f>IFERROR(work!EJ122-work!CX122,".")</f>
        <v>0.18999999618530272</v>
      </c>
      <c r="EO122" s="27">
        <f>IFERROR(work!EK122-work!CY122,".")</f>
        <v>0.18699999618530272</v>
      </c>
      <c r="EP122" s="27">
        <f>IFERROR(work!EL122-work!CZ122,".")</f>
        <v>0.18399999618530272</v>
      </c>
      <c r="EQ122" s="27">
        <f>IFERROR(work!EM122-work!DA122,".")</f>
        <v>0.17999999618530271</v>
      </c>
      <c r="ER122" s="27">
        <f>IFERROR(work!EN122-work!DB122,".")</f>
        <v>0.17699999618530274</v>
      </c>
      <c r="ES122" s="27">
        <f>IFERROR(work!EO122-work!DC122,".")</f>
        <v>0.17299999618530273</v>
      </c>
      <c r="ET122" s="27">
        <f>IFERROR(work!EP122-work!DD122,".")</f>
        <v>0.16899999618530273</v>
      </c>
      <c r="EU122" s="27">
        <f>IFERROR(work!EQ122-work!DE122,".")</f>
        <v>0.16599999618530273</v>
      </c>
      <c r="EV122" s="27">
        <f>IFERROR(work!ER122-work!DF122,".")</f>
        <v>0.16099999618530272</v>
      </c>
      <c r="EW122" s="27">
        <f>IFERROR(work!ES122-work!DG122,".")</f>
        <v>0.15699999618530275</v>
      </c>
      <c r="EX122" s="27">
        <f>IFERROR(work!ET122-work!DH122,".")</f>
        <v>0.15299999618530274</v>
      </c>
      <c r="EY122" s="27"/>
      <c r="EZ122" s="27"/>
      <c r="FA122" s="27"/>
      <c r="FB122" s="27"/>
      <c r="FC122" s="27"/>
      <c r="FD122" s="27"/>
      <c r="FE122" s="27" t="str">
        <f>IF(ISNUMBER(work!GZ122/work!HD122),work!GZ122/work!HD122,".")</f>
        <v>.</v>
      </c>
      <c r="FF122" s="27" t="str">
        <f>IF(ISNUMBER(work!HA122/work!HE122),work!HA122/work!HE122,".")</f>
        <v>.</v>
      </c>
      <c r="FG122" s="27" t="str">
        <f>IF(ISNUMBER(work!HB122/work!HF122),work!HB122/work!HF122,".")</f>
        <v>.</v>
      </c>
      <c r="FH122" s="27" t="str">
        <f>IF(ISNUMBER(work!HC122/work!HG122),work!HC122/work!HG122,".")</f>
        <v>.</v>
      </c>
      <c r="FI122" s="27" t="str">
        <f>IF(ISNUMBER((work!HA122+work!HB122)/(work!HE122+work!HF122)),(work!HA122+work!HB122)/(work!HE122+work!HF122),".")</f>
        <v>.</v>
      </c>
      <c r="FJ122" s="27" t="str">
        <f>IF(ISNUMBER(work!HH122/work!HL122),work!HH122/work!HL122,".")</f>
        <v>.</v>
      </c>
      <c r="FK122" s="27" t="str">
        <f>IF(ISNUMBER(work!HI122/work!HM122),work!HI122/work!HM122,".")</f>
        <v>.</v>
      </c>
      <c r="FL122" s="27" t="str">
        <f>IF(ISNUMBER(work!HJ122/work!HN122),work!HJ122/work!HN122,".")</f>
        <v>.</v>
      </c>
      <c r="FM122" s="27" t="str">
        <f>IF(ISNUMBER(work!HK122/work!HO122),work!HK122/work!HO122,".")</f>
        <v>.</v>
      </c>
      <c r="FN122" s="27" t="str">
        <f>IF(ISNUMBER((work!HI122+work!HJ122)/(work!HM122+work!HN122)),(work!HI122+work!HJ122)/(work!HM122+work!HN122),".")</f>
        <v>.</v>
      </c>
      <c r="FO122" s="27" t="s">
        <v>5007</v>
      </c>
      <c r="FP122" s="27" t="s">
        <v>5007</v>
      </c>
      <c r="FQ122" s="27" t="s">
        <v>5007</v>
      </c>
      <c r="FR122" s="27" t="s">
        <v>5007</v>
      </c>
      <c r="FS122" s="27" t="s">
        <v>5007</v>
      </c>
      <c r="FT122" s="27" t="str">
        <f>work!GM122</f>
        <v>.</v>
      </c>
      <c r="FU122" s="27" t="str">
        <f>work!GN122</f>
        <v>.</v>
      </c>
      <c r="FV122" s="27" t="str">
        <f>work!GO122</f>
        <v>.</v>
      </c>
      <c r="FW122" s="27" t="s">
        <v>5007</v>
      </c>
      <c r="FX122" s="27"/>
      <c r="FY122" s="27" t="str">
        <f t="shared" si="83"/>
        <v>.</v>
      </c>
      <c r="FZ122">
        <f t="shared" si="62"/>
        <v>0</v>
      </c>
      <c r="GA122" t="str">
        <f>work!HC122</f>
        <v>.</v>
      </c>
      <c r="GB122" t="str">
        <f>IF(ISNUMBER(work!HA122+work!HB122),work!HA122+work!HB122,".")</f>
        <v>.</v>
      </c>
      <c r="GC122" t="str">
        <f>IF(ISNUMBER(work!HK122-work!HC122),work!HK122-work!HC122,".")</f>
        <v>.</v>
      </c>
      <c r="GD122" t="str">
        <f>IF(ISNUMBER(work!HI122+work!HJ122-work!HA122-work!HB122),(work!HI122+work!HJ122-work!HA122-work!HB122),".")</f>
        <v>.</v>
      </c>
      <c r="GH122" t="str">
        <f>work!GQ122</f>
        <v>.</v>
      </c>
      <c r="GI122" t="str">
        <f>work!GR122</f>
        <v>.</v>
      </c>
      <c r="GJ122" t="str">
        <f>work!GZ122</f>
        <v>.</v>
      </c>
      <c r="GK122" t="str">
        <f>work!HH122</f>
        <v>.</v>
      </c>
      <c r="GL122">
        <f t="shared" si="84"/>
        <v>0</v>
      </c>
      <c r="GM122" t="str">
        <f>IFERROR(VLOOKUP($F122,AREA_EM_ALLYEAR,Seq!B$1,FALSE),".")</f>
        <v>.</v>
      </c>
      <c r="GN122" t="str">
        <f>IFERROR(VLOOKUP($F122,AREA_EM_ALLYEAR,Seq!C$1,FALSE),".")</f>
        <v>.</v>
      </c>
      <c r="GO122" t="str">
        <f>IFERROR(VLOOKUP($F122,AREA_EM_ALLYEAR,Seq!D$1,FALSE),".")</f>
        <v>.</v>
      </c>
      <c r="GP122" t="str">
        <f>IFERROR(VLOOKUP($F122,AREA_EM_ALLYEAR,Seq!E$1,FALSE),".")</f>
        <v>.</v>
      </c>
      <c r="GQ122" t="str">
        <f>IFERROR(VLOOKUP($F122,AREA_EM_ALLYEAR,Seq!F$1,FALSE),".")</f>
        <v>.</v>
      </c>
      <c r="GR122" t="str">
        <f>IFERROR(VLOOKUP($F122,AREA_EM_ALLYEAR,Seq!G$1,FALSE),".")</f>
        <v>.</v>
      </c>
      <c r="GS122" t="str">
        <f>IFERROR(VLOOKUP($F122,AREA_EM_ALLYEAR,Seq!H$1,FALSE),".")</f>
        <v>.</v>
      </c>
      <c r="GT122" t="str">
        <f>IFERROR(VLOOKUP($F122,AREA_EM_ALLYEAR,Seq!I$1,FALSE),".")</f>
        <v>.</v>
      </c>
      <c r="GU122" t="str">
        <f>IFERROR(VLOOKUP($F122,AREA_EM_ALLYEAR,Seq!J$1,FALSE),".")</f>
        <v>.</v>
      </c>
      <c r="GV122" t="str">
        <f>IFERROR(VLOOKUP($F122,AREA_EM_ALLYEAR,Seq!K$1,FALSE),".")</f>
        <v>.</v>
      </c>
      <c r="GW122" t="str">
        <f>IFERROR(VLOOKUP($F122,AREA_EM_ALLYEAR,Seq!L$1,FALSE),".")</f>
        <v>.</v>
      </c>
      <c r="GX122" t="str">
        <f>IFERROR(VLOOKUP($F122,AREA_EM_ALLYEAR,Seq!M$1,FALSE),".")</f>
        <v>.</v>
      </c>
      <c r="GY122" t="str">
        <f>IFERROR(VLOOKUP($F122,AREA_EM_ALLYEAR,Seq!N$1,FALSE),".")</f>
        <v>.</v>
      </c>
      <c r="GZ122" t="str">
        <f>IFERROR(VLOOKUP($F122,AREA_EM_ALLYEAR,Seq!O$1,FALSE),".")</f>
        <v>.</v>
      </c>
      <c r="HA122" t="str">
        <f t="shared" si="63"/>
        <v>.</v>
      </c>
      <c r="HK122" s="139">
        <f>IFERROR(VLOOKUP(CONCATENATE($G122, ".SP.DYN.LE00.IN"),AREA_WB_6ATTRS,Seq!B$1,FALSE)-VLOOKUP("CHN.SP.DYN.LE00.IN",AREA_WB_6ATTRS,Seq!B$1,FALSE),".")</f>
        <v>3.6862926829268332</v>
      </c>
      <c r="HL122" s="139">
        <f>IFERROR(VLOOKUP(CONCATENATE($G122, ".SP.DYN.LE00.IN"),AREA_WB_6ATTRS,Seq!C$1,FALSE)-VLOOKUP("CHN.SP.DYN.LE00.IN",AREA_WB_6ATTRS,Seq!C$1,FALSE),".")</f>
        <v>3.3958048780487928</v>
      </c>
      <c r="HM122" s="139">
        <f>IFERROR(VLOOKUP(CONCATENATE($G122, ".SP.DYN.LE00.IN"),AREA_WB_6ATTRS,Seq!D$1,FALSE)-VLOOKUP("CHN.SP.DYN.LE00.IN",AREA_WB_6ATTRS,Seq!D$1,FALSE),".")</f>
        <v>3.0003170731707343</v>
      </c>
      <c r="HN122" s="139">
        <f>IFERROR(VLOOKUP(CONCATENATE($G122, ".SP.DYN.LE00.IN"),AREA_WB_6ATTRS,Seq!E$1,FALSE)-VLOOKUP("CHN.SP.DYN.LE00.IN",AREA_WB_6ATTRS,Seq!E$1,FALSE),".")</f>
        <v>2.4920731707317145</v>
      </c>
      <c r="HO122" s="139">
        <f>IFERROR(VLOOKUP(CONCATENATE($G122, ".SP.DYN.LE00.IN"),AREA_WB_6ATTRS,Seq!F$1,FALSE)-VLOOKUP("CHN.SP.DYN.LE00.IN",AREA_WB_6ATTRS,Seq!F$1,FALSE),".")</f>
        <v>1.8797804878048794</v>
      </c>
      <c r="HP122" s="139">
        <f>IFERROR(VLOOKUP(CONCATENATE($G122, ".SP.DYN.LE00.IN"),AREA_WB_6ATTRS,Seq!G$1,FALSE)-VLOOKUP("CHN.SP.DYN.LE00.IN",AREA_WB_6ATTRS,Seq!G$1,FALSE),".")</f>
        <v>1.1912682926829348</v>
      </c>
      <c r="HQ122" s="139">
        <f>IFERROR(VLOOKUP(CONCATENATE($G122, ".SP.DYN.LE00.IN"),AREA_WB_6ATTRS,Seq!H$1,FALSE)-VLOOKUP("CHN.SP.DYN.LE00.IN",AREA_WB_6ATTRS,Seq!H$1,FALSE),".")</f>
        <v>0.47173170731707614</v>
      </c>
      <c r="HR122" s="139">
        <f>IFERROR(VLOOKUP(CONCATENATE($G122, ".SP.DYN.LE00.IN"),AREA_WB_6ATTRS,Seq!I$1,FALSE)-VLOOKUP("CHN.SP.DYN.LE00.IN",AREA_WB_6ATTRS,Seq!I$1,FALSE),".")</f>
        <v>-0.22039024390245743</v>
      </c>
      <c r="HS122" s="139">
        <f>IFERROR(VLOOKUP(CONCATENATE($G122, ".SP.DYN.LE00.IN"),AREA_WB_6ATTRS,Seq!J$1,FALSE)-VLOOKUP("CHN.SP.DYN.LE00.IN",AREA_WB_6ATTRS,Seq!J$1,FALSE),".")</f>
        <v>-0.83326829268293068</v>
      </c>
      <c r="HT122" s="139">
        <f>IFERROR(VLOOKUP(CONCATENATE($G122, ".SP.DYN.LE00.IN"),AREA_WB_6ATTRS,Seq!K$1,FALSE)-VLOOKUP("CHN.SP.DYN.LE00.IN",AREA_WB_6ATTRS,Seq!K$1,FALSE),".")</f>
        <v>-1.3343170731707517</v>
      </c>
      <c r="HU122" s="139">
        <f>IFERROR(VLOOKUP(CONCATENATE($G122, ".SP.DYN.LE00.IN"),AREA_WB_6ATTRS,Seq!L$1,FALSE)-VLOOKUP("CHN.SP.DYN.LE00.IN",AREA_WB_6ATTRS,Seq!L$1,FALSE),".")</f>
        <v>-1.7024878048780323</v>
      </c>
      <c r="HV122" s="139">
        <f>IFERROR(VLOOKUP(CONCATENATE($G122, ".SP.DYN.LE00.IN"),AREA_WB_6ATTRS,Seq!M$1,FALSE)-VLOOKUP("CHN.SP.DYN.LE00.IN",AREA_WB_6ATTRS,Seq!M$1,FALSE),".")</f>
        <v>-1.9279512195121953</v>
      </c>
      <c r="HW122" s="139">
        <f>IFERROR(VLOOKUP(CONCATENATE($G122, ".SP.DYN.LE00.IN"),AREA_WB_6ATTRS,Seq!N$1,FALSE)-VLOOKUP("CHN.SP.DYN.LE00.IN",AREA_WB_6ATTRS,Seq!N$1,FALSE),".")</f>
        <v>-2.0332926829268274</v>
      </c>
      <c r="HX122" s="139">
        <f>IFERROR(VLOOKUP(CONCATENATE($G122, ".SP.DYN.LE00.IN"),AREA_WB_6ATTRS,Seq!O$1,FALSE)-VLOOKUP("CHN.SP.DYN.LE00.IN",AREA_WB_6ATTRS,Seq!O$1,FALSE),".")</f>
        <v>-2.0418780487804895</v>
      </c>
      <c r="HY122" s="139">
        <f>IFERROR(VLOOKUP(CONCATENATE($G122, ".SP.DYN.LE00.IN"),AREA_WB_6ATTRS,Seq!P$1,FALSE)-VLOOKUP("CHN.SP.DYN.LE00.IN",AREA_WB_6ATTRS,Seq!P$1,FALSE),".")</f>
        <v>-1.9639999999999986</v>
      </c>
      <c r="HZ122" s="139">
        <f>IFERROR(VLOOKUP(CONCATENATE($G122, ".SP.DYN.LE00.IN"),AREA_WB_6ATTRS,Seq!Q$1,FALSE)-VLOOKUP("CHN.SP.DYN.LE00.IN",AREA_WB_6ATTRS,Seq!Q$1,FALSE),".")</f>
        <v>-1.8042682926829201</v>
      </c>
      <c r="IA122" s="139">
        <f>IFERROR(VLOOKUP(CONCATENATE($G122, ".SP.DYN.LE00.IN"),AREA_WB_6ATTRS,Seq!R$1,FALSE)-VLOOKUP("CHN.SP.DYN.LE00.IN",AREA_WB_6ATTRS,Seq!R$1,FALSE),".")</f>
        <v>-1.5695853658536549</v>
      </c>
      <c r="IB122" s="139">
        <f>IFERROR(VLOOKUP(CONCATENATE($G122, ".SP.DYN.LE00.IN"),AREA_WB_6ATTRS,Seq!S$1,FALSE)-VLOOKUP("CHN.SP.DYN.LE00.IN",AREA_WB_6ATTRS,Seq!S$1,FALSE),".")</f>
        <v>-1.2746829268292714</v>
      </c>
      <c r="IC122" s="139">
        <f>IFERROR(VLOOKUP(CONCATENATE($G122, ".SP.DYN.LE00.IN"),AREA_WB_6ATTRS,Seq!T$1,FALSE)-VLOOKUP("CHN.SP.DYN.LE00.IN",AREA_WB_6ATTRS,Seq!T$1,FALSE),".")</f>
        <v>-0.94156097560976093</v>
      </c>
      <c r="ID122" s="139">
        <f>IFERROR(VLOOKUP(CONCATENATE($G122, ".SP.DYN.LE00.IN"),AREA_WB_6ATTRS,Seq!U$1,FALSE)-VLOOKUP("CHN.SP.DYN.LE00.IN",AREA_WB_6ATTRS,Seq!U$1,FALSE),".")</f>
        <v>-0.5909024390244042</v>
      </c>
      <c r="IE122" s="139">
        <f>IFERROR(VLOOKUP(CONCATENATE($G122, ".SP.DYN.LE00.IN"),AREA_WB_6ATTRS,Seq!V$1,FALSE)-VLOOKUP("CHN.SP.DYN.LE00.IN",AREA_WB_6ATTRS,Seq!V$1,FALSE),".")</f>
        <v>-0.25226829268292761</v>
      </c>
      <c r="IF122" s="139">
        <f>IFERROR(VLOOKUP(CONCATENATE($G122, ".SP.DYN.LE00.IN"),AREA_WB_6ATTRS,Seq!W$1,FALSE)-VLOOKUP("CHN.SP.DYN.LE00.IN",AREA_WB_6ATTRS,Seq!W$1,FALSE),".")</f>
        <v>5.2512195121948935E-2</v>
      </c>
      <c r="IG122" s="139">
        <f>IFERROR(VLOOKUP(CONCATENATE($G122, ".SP.DYN.LE00.IN"),AREA_WB_6ATTRS,Seq!X$1,FALSE)-VLOOKUP("CHN.SP.DYN.LE00.IN",AREA_WB_6ATTRS,Seq!X$1,FALSE),".")</f>
        <v>0.31017073170733056</v>
      </c>
      <c r="IH122" s="139">
        <f>IFERROR(VLOOKUP(CONCATENATE($G122, ".SP.DYN.LE00.IN"),AREA_WB_6ATTRS,Seq!Y$1,FALSE)-VLOOKUP("CHN.SP.DYN.LE00.IN",AREA_WB_6ATTRS,Seq!Y$1,FALSE),".")</f>
        <v>0.51351219512196167</v>
      </c>
      <c r="II122" s="139">
        <f>IFERROR(VLOOKUP(CONCATENATE($G122, ".SP.DYN.LE00.IN"),AREA_WB_6ATTRS,Seq!Z$1,FALSE)-VLOOKUP("CHN.SP.DYN.LE00.IN",AREA_WB_6ATTRS,Seq!Z$1,FALSE),".")</f>
        <v>0.65407317073170645</v>
      </c>
      <c r="IJ122" s="139">
        <f>IFERROR(VLOOKUP(CONCATENATE($G122, ".SP.DYN.LE00.IN"),AREA_WB_6ATTRS,Seq!AA$1,FALSE)-VLOOKUP("CHN.SP.DYN.LE00.IN",AREA_WB_6ATTRS,Seq!AA$1,FALSE),".")</f>
        <v>0.72939024390242935</v>
      </c>
      <c r="IK122" s="139">
        <f>IFERROR(VLOOKUP(CONCATENATE($G122, ".SP.DYN.LE00.IN"),AREA_WB_6ATTRS,Seq!AB$1,FALSE)-VLOOKUP("CHN.SP.DYN.LE00.IN",AREA_WB_6ATTRS,Seq!AB$1,FALSE),".")</f>
        <v>0.74448780487806232</v>
      </c>
      <c r="IL122" s="139">
        <f>IFERROR(VLOOKUP(CONCATENATE($G122, ".SP.DYN.LE00.IN"),AREA_WB_6ATTRS,Seq!AC$1,FALSE)-VLOOKUP("CHN.SP.DYN.LE00.IN",AREA_WB_6ATTRS,Seq!AC$1,FALSE),".")</f>
        <v>0.71524390243902758</v>
      </c>
      <c r="IM122" s="139">
        <f>IFERROR(VLOOKUP(CONCATENATE($G122, ".SP.DYN.LE00.IN"),AREA_WB_6ATTRS,Seq!AD$1,FALSE)-VLOOKUP("CHN.SP.DYN.LE00.IN",AREA_WB_6ATTRS,Seq!AD$1,FALSE),".")</f>
        <v>0.66060975609755701</v>
      </c>
      <c r="IN122" s="139">
        <f>IFERROR(VLOOKUP(CONCATENATE($G122, ".SP.DYN.LE00.IN"),AREA_WB_6ATTRS,Seq!AE$1,FALSE)-VLOOKUP("CHN.SP.DYN.LE00.IN",AREA_WB_6ATTRS,Seq!AE$1,FALSE),".")</f>
        <v>0.58902439024389253</v>
      </c>
      <c r="IO122" s="139">
        <f>IFERROR(VLOOKUP(CONCATENATE($G122, ".SP.DYN.LE00.IN"),AREA_WB_6ATTRS,Seq!AF$1,FALSE)-VLOOKUP("CHN.SP.DYN.LE00.IN",AREA_WB_6ATTRS,Seq!AF$1,FALSE),".")</f>
        <v>0.51046341463414535</v>
      </c>
      <c r="IP122" s="139" t="str">
        <f>IFERROR(VLOOKUP(CONCATENATE($G122, ".SP.DYN.LE00.IN"),AREA_WB_6ATTRS,Seq!AG$1,FALSE)-VLOOKUP("CHN.SP.DYN.LE00.IN",AREA_WB_6ATTRS,Seq!AG$1,FALSE),".")</f>
        <v>.</v>
      </c>
      <c r="IW122">
        <f>IFERROR(VLOOKUP(CONCATENATE($G122, ".SP.DYN.LE00.IN"),AREA_WB_6ATTRS,Seq!B$1,FALSE),".")</f>
        <v>70.680097560975625</v>
      </c>
      <c r="IX122">
        <f>IFERROR(VLOOKUP(CONCATENATE($G122, ".SP.DYN.LE00.IN"),AREA_WB_6ATTRS,Seq!C$1,FALSE),".")</f>
        <v>70.658731707317102</v>
      </c>
      <c r="IY122">
        <f>IFERROR(VLOOKUP(CONCATENATE($G122, ".SP.DYN.LE00.IN"),AREA_WB_6ATTRS,Seq!D$1,FALSE),".")</f>
        <v>70.535219512195127</v>
      </c>
      <c r="IZ122">
        <f>IFERROR(VLOOKUP(CONCATENATE($G122, ".SP.DYN.LE00.IN"),AREA_WB_6ATTRS,Seq!E$1,FALSE),".")</f>
        <v>70.291926829268306</v>
      </c>
      <c r="JA122">
        <f>IFERROR(VLOOKUP(CONCATENATE($G122, ".SP.DYN.LE00.IN"),AREA_WB_6ATTRS,Seq!F$1,FALSE),".")</f>
        <v>69.939048780487809</v>
      </c>
      <c r="JB122">
        <f>IFERROR(VLOOKUP(CONCATENATE($G122, ".SP.DYN.LE00.IN"),AREA_WB_6ATTRS,Seq!G$1,FALSE),".")</f>
        <v>69.504414634146357</v>
      </c>
      <c r="JC122">
        <f>IFERROR(VLOOKUP(CONCATENATE($G122, ".SP.DYN.LE00.IN"),AREA_WB_6ATTRS,Seq!H$1,FALSE),".")</f>
        <v>69.031219512195136</v>
      </c>
      <c r="JD122">
        <f>IFERROR(VLOOKUP(CONCATENATE($G122, ".SP.DYN.LE00.IN"),AREA_WB_6ATTRS,Seq!I$1,FALSE),".")</f>
        <v>68.576926829268288</v>
      </c>
      <c r="JE122">
        <f>IFERROR(VLOOKUP(CONCATENATE($G122, ".SP.DYN.LE00.IN"),AREA_WB_6ATTRS,Seq!J$1,FALSE),".")</f>
        <v>68.193853658536597</v>
      </c>
      <c r="JF122">
        <f>IFERROR(VLOOKUP(CONCATENATE($G122, ".SP.DYN.LE00.IN"),AREA_WB_6ATTRS,Seq!K$1,FALSE),".")</f>
        <v>67.912609756097552</v>
      </c>
      <c r="JG122">
        <f>IFERROR(VLOOKUP(CONCATENATE($G122, ".SP.DYN.LE00.IN"),AREA_WB_6ATTRS,Seq!L$1,FALSE),".")</f>
        <v>67.757243902439043</v>
      </c>
      <c r="JH122">
        <f>IFERROR(VLOOKUP(CONCATENATE($G122, ".SP.DYN.LE00.IN"),AREA_WB_6ATTRS,Seq!M$1,FALSE),".")</f>
        <v>67.736073170731714</v>
      </c>
      <c r="JI122">
        <f>IFERROR(VLOOKUP(CONCATENATE($G122, ".SP.DYN.LE00.IN"),AREA_WB_6ATTRS,Seq!N$1,FALSE),".")</f>
        <v>67.828536585365853</v>
      </c>
      <c r="JJ122">
        <f>IFERROR(VLOOKUP(CONCATENATE($G122, ".SP.DYN.LE00.IN"),AREA_WB_6ATTRS,Seq!O$1,FALSE),".")</f>
        <v>68.012756097560981</v>
      </c>
      <c r="JK122">
        <f>IFERROR(VLOOKUP(CONCATENATE($G122, ".SP.DYN.LE00.IN"),AREA_WB_6ATTRS,Seq!P$1,FALSE),".")</f>
        <v>68.2789268292683</v>
      </c>
      <c r="JL122">
        <f>IFERROR(VLOOKUP(CONCATENATE($G122, ".SP.DYN.LE00.IN"),AREA_WB_6ATTRS,Seq!Q$1,FALSE),".")</f>
        <v>68.620463414634159</v>
      </c>
      <c r="JM122">
        <f>IFERROR(VLOOKUP(CONCATENATE($G122, ".SP.DYN.LE00.IN"),AREA_WB_6ATTRS,Seq!R$1,FALSE),".")</f>
        <v>69.029439024390257</v>
      </c>
      <c r="JN122">
        <f>IFERROR(VLOOKUP(CONCATENATE($G122, ".SP.DYN.LE00.IN"),AREA_WB_6ATTRS,Seq!S$1,FALSE),".")</f>
        <v>69.491634146341468</v>
      </c>
      <c r="JO122">
        <f>IFERROR(VLOOKUP(CONCATENATE($G122, ".SP.DYN.LE00.IN"),AREA_WB_6ATTRS,Seq!T$1,FALSE),".")</f>
        <v>69.985536585365864</v>
      </c>
      <c r="JP122">
        <f>IFERROR(VLOOKUP(CONCATENATE($G122, ".SP.DYN.LE00.IN"),AREA_WB_6ATTRS,Seq!U$1,FALSE),".")</f>
        <v>70.492487804878053</v>
      </c>
      <c r="JQ122">
        <f>IFERROR(VLOOKUP(CONCATENATE($G122, ".SP.DYN.LE00.IN"),AREA_WB_6ATTRS,Seq!V$1,FALSE),".")</f>
        <v>70.989439024390251</v>
      </c>
      <c r="JR122">
        <f>IFERROR(VLOOKUP(CONCATENATE($G122, ".SP.DYN.LE00.IN"),AREA_WB_6ATTRS,Seq!W$1,FALSE),".")</f>
        <v>71.458048780487815</v>
      </c>
      <c r="JS122">
        <f>IFERROR(VLOOKUP(CONCATENATE($G122, ".SP.DYN.LE00.IN"),AREA_WB_6ATTRS,Seq!X$1,FALSE),".")</f>
        <v>71.88960975609757</v>
      </c>
      <c r="JT122">
        <f>IFERROR(VLOOKUP(CONCATENATE($G122, ".SP.DYN.LE00.IN"),AREA_WB_6ATTRS,Seq!Y$1,FALSE),".")</f>
        <v>72.27839024390245</v>
      </c>
      <c r="JU122">
        <f>IFERROR(VLOOKUP(CONCATENATE($G122, ".SP.DYN.LE00.IN"),AREA_WB_6ATTRS,Seq!Z$1,FALSE),".")</f>
        <v>72.616414634146352</v>
      </c>
      <c r="JV122">
        <f>IFERROR(VLOOKUP(CONCATENATE($G122, ".SP.DYN.LE00.IN"),AREA_WB_6ATTRS,Seq!AA$1,FALSE),".")</f>
        <v>72.90070731707317</v>
      </c>
      <c r="JW122">
        <f>IFERROR(VLOOKUP(CONCATENATE($G122, ".SP.DYN.LE00.IN"),AREA_WB_6ATTRS,Seq!AB$1,FALSE),".")</f>
        <v>73.134219512195145</v>
      </c>
      <c r="JX122">
        <f>IFERROR(VLOOKUP(CONCATENATE($G122, ".SP.DYN.LE00.IN"),AREA_WB_6ATTRS,Seq!AC$1,FALSE),".")</f>
        <v>73.327829268292689</v>
      </c>
      <c r="JY122">
        <f>IFERROR(VLOOKUP(CONCATENATE($G122, ".SP.DYN.LE00.IN"),AREA_WB_6ATTRS,Seq!AD$1,FALSE),".")</f>
        <v>73.495951219512193</v>
      </c>
      <c r="JZ122">
        <f>IFERROR(VLOOKUP(CONCATENATE($G122, ".SP.DYN.LE00.IN"),AREA_WB_6ATTRS,Seq!AE$1,FALSE),".")</f>
        <v>73.645536585365846</v>
      </c>
      <c r="KA122">
        <f>IFERROR(VLOOKUP(CONCATENATE($G122, ".SP.DYN.LE00.IN"),AREA_WB_6ATTRS,Seq!AF$1,FALSE),".")</f>
        <v>73.783560975609774</v>
      </c>
      <c r="KB122" t="str">
        <f>IFERROR(VLOOKUP(CONCATENATE($G122, ".SP.DYN.LE00.IN"),AREA_WB_6ATTRS,Seq!AG$1,FALSE),".")</f>
        <v>.</v>
      </c>
      <c r="KK122">
        <f t="shared" si="66"/>
        <v>0</v>
      </c>
      <c r="KL122">
        <f t="shared" si="64"/>
        <v>0</v>
      </c>
      <c r="KM122">
        <f t="shared" si="67"/>
        <v>44741793.29516001</v>
      </c>
      <c r="KN122">
        <f t="shared" si="68"/>
        <v>-44177918.169452369</v>
      </c>
      <c r="KO122">
        <f t="shared" si="65"/>
        <v>0.21499999618530272</v>
      </c>
      <c r="KP122" t="str">
        <f>work!HA122</f>
        <v>.</v>
      </c>
      <c r="KQ122" t="str">
        <f>work!HB122</f>
        <v>.</v>
      </c>
      <c r="KR122" t="str">
        <f>work!HC122</f>
        <v>.</v>
      </c>
      <c r="KS122" t="str">
        <f>IF(ISNUMBER(work!HI122-work!HA122),work!HI122-work!HA122,".")</f>
        <v>.</v>
      </c>
      <c r="KT122" t="str">
        <f>IF(ISNUMBER(work!HJ122-work!HB122),work!HJ122-work!HB122,".")</f>
        <v>.</v>
      </c>
      <c r="KU122" t="str">
        <f>IF(ISNUMBER(work!HK122-work!HC122),work!HK122-work!HC122,".")</f>
        <v>.</v>
      </c>
      <c r="KW122">
        <f>IFERROR(work!HR122/work!HV122,".")</f>
        <v>0</v>
      </c>
      <c r="KX122">
        <f>IFERROR(work!HS122/work!HW122,".")</f>
        <v>0</v>
      </c>
      <c r="KY122">
        <f>IFERROR(work!HT122/work!HX122,".")</f>
        <v>7.8028201342670268E-6</v>
      </c>
      <c r="KZ122">
        <f>IFERROR(work!HU122/work!HY122,".")</f>
        <v>0</v>
      </c>
    </row>
    <row r="123" spans="1:312">
      <c r="A123" s="24">
        <f t="shared" si="44"/>
        <v>123</v>
      </c>
      <c r="B123" s="24" t="str">
        <f t="shared" si="69"/>
        <v>Out</v>
      </c>
      <c r="C123" s="24" t="str">
        <f t="shared" si="70"/>
        <v>Out</v>
      </c>
      <c r="D123" s="24" t="str">
        <f t="shared" si="71"/>
        <v>Out67</v>
      </c>
      <c r="E123" s="25" t="s">
        <v>3126</v>
      </c>
      <c r="F123" s="26" t="str">
        <f t="shared" si="48"/>
        <v>Estonia</v>
      </c>
      <c r="G123" s="166" t="s">
        <v>1407</v>
      </c>
      <c r="H123" s="166" t="s">
        <v>5007</v>
      </c>
      <c r="I123" s="166" t="s">
        <v>5007</v>
      </c>
      <c r="J123" s="180" t="s">
        <v>5007</v>
      </c>
      <c r="K123" s="180" t="s">
        <v>5007</v>
      </c>
      <c r="L123" s="27">
        <f>IFERROR(VLOOKUP($F123,Area_FDI_84_96,Seq!B$1,FALSE),0)</f>
        <v>0</v>
      </c>
      <c r="M123" s="27">
        <f>IFERROR(VLOOKUP($F123,Area_FDI_84_96,Seq!C$1,FALSE),0)</f>
        <v>0</v>
      </c>
      <c r="N123" s="27">
        <f>IFERROR(VLOOKUP($F123,Area_FDI_84_96,Seq!D$1,FALSE),0)</f>
        <v>0</v>
      </c>
      <c r="O123" s="27">
        <f>IFERROR(VLOOKUP($F123,Area_FDI_84_96,Seq!E$1,FALSE),0)</f>
        <v>0</v>
      </c>
      <c r="P123" s="27">
        <f>IFERROR(VLOOKUP($F123,Area_FDI_84_96,Seq!F$1,FALSE),0)</f>
        <v>0</v>
      </c>
      <c r="Q123" s="27">
        <f>IFERROR(VLOOKUP($F123,Area_FDI_84_96,Seq!G$1,FALSE),0)</f>
        <v>0</v>
      </c>
      <c r="R123" s="27">
        <f>IFERROR(VLOOKUP($F123,Area_FDI_84_96,Seq!H$1,FALSE),0)</f>
        <v>0</v>
      </c>
      <c r="S123" s="27">
        <f>IFERROR(VLOOKUP($F123,Area_FDI_84_96,Seq!I$1,FALSE),0)</f>
        <v>0</v>
      </c>
      <c r="T123" s="27">
        <f>IFERROR(VALUE(VLOOKUP($E123,Area_FDI_92_95,Seq!B$1,FALSE)),0)</f>
        <v>0</v>
      </c>
      <c r="U123" s="27">
        <f>IFERROR(VALUE(VLOOKUP($E123,Area_FDI_92_95,Seq!C$1,FALSE)),0)</f>
        <v>0</v>
      </c>
      <c r="V123" s="27">
        <f>IFERROR(VALUE(VLOOKUP($E123,Area_FDI_92_95,Seq!D$1,FALSE)),0)</f>
        <v>0</v>
      </c>
      <c r="W123" s="27">
        <f>IFERROR(VALUE(VLOOKUP($E123,Area_FDI_92_95,Seq!E$1,FALSE)),0)</f>
        <v>0</v>
      </c>
      <c r="X123" s="27">
        <f>IFERROR(VALUE(VLOOKUP($E123,Area_FDI_96_99,Seq!B$1,FALSE)),0)</f>
        <v>0</v>
      </c>
      <c r="Y123" s="27">
        <f>IFERROR(VALUE(VLOOKUP($E123,Area_FDI_96_99,Seq!C$1,FALSE)),0)</f>
        <v>0</v>
      </c>
      <c r="Z123" s="27">
        <f>IFERROR(VALUE(VLOOKUP($E123,Area_FDI_96_99,Seq!D$1,FALSE)),0)</f>
        <v>0</v>
      </c>
      <c r="AA123" s="27">
        <f>IFERROR(VALUE(VLOOKUP($E123,Area_FDI_96_99,Seq!E$1,FALSE)),0)</f>
        <v>30</v>
      </c>
      <c r="AB123" s="27">
        <f t="shared" si="72"/>
        <v>0</v>
      </c>
      <c r="AC123" s="27">
        <f t="shared" si="73"/>
        <v>0</v>
      </c>
      <c r="AD123" s="27">
        <f t="shared" si="74"/>
        <v>0</v>
      </c>
      <c r="AE123" s="27">
        <f t="shared" si="75"/>
        <v>0</v>
      </c>
      <c r="AF123" s="27">
        <f t="shared" si="76"/>
        <v>0</v>
      </c>
      <c r="AG123" s="27">
        <f t="shared" si="77"/>
        <v>53</v>
      </c>
      <c r="AH123" s="27">
        <f t="shared" si="78"/>
        <v>0</v>
      </c>
      <c r="AI123" s="27">
        <f t="shared" si="79"/>
        <v>42</v>
      </c>
      <c r="AJ123" s="27">
        <f t="shared" si="80"/>
        <v>63</v>
      </c>
      <c r="AK123" s="27">
        <f t="shared" si="81"/>
        <v>83</v>
      </c>
      <c r="AL123" s="27">
        <f t="shared" si="82"/>
        <v>22</v>
      </c>
      <c r="AM123" s="27"/>
      <c r="AN123" s="27"/>
      <c r="AO123" s="27"/>
      <c r="AP123" s="27"/>
      <c r="AQ123" s="27"/>
      <c r="AR123" s="27"/>
      <c r="AS123" s="27"/>
      <c r="AT123" s="27" t="str">
        <f>IFERROR(work!D123+work!AP123,".")</f>
        <v>.</v>
      </c>
      <c r="AU123" s="27" t="str">
        <f>IFERROR(work!E123+work!AQ123,".")</f>
        <v>.</v>
      </c>
      <c r="AV123" s="27" t="str">
        <f>IFERROR(work!F123+work!AR123,".")</f>
        <v>.</v>
      </c>
      <c r="AW123" s="27" t="str">
        <f>IFERROR(work!G123+work!AS123,".")</f>
        <v>.</v>
      </c>
      <c r="AX123" s="27" t="str">
        <f>IFERROR(work!H123+work!AT123,".")</f>
        <v>.</v>
      </c>
      <c r="AY123" s="27" t="str">
        <f>IFERROR(work!I123+work!AU123,".")</f>
        <v>.</v>
      </c>
      <c r="AZ123" s="27" t="str">
        <f>IFERROR(work!J123+work!AV123,".")</f>
        <v>.</v>
      </c>
      <c r="BA123" s="27" t="str">
        <f>IFERROR(work!K123+work!AW123,".")</f>
        <v>.</v>
      </c>
      <c r="BB123" s="27" t="str">
        <f>IFERROR(work!L123+work!AX123,".")</f>
        <v>.</v>
      </c>
      <c r="BC123" s="27" t="str">
        <f>IFERROR(work!M123+work!AY123,".")</f>
        <v>.</v>
      </c>
      <c r="BD123" s="27" t="str">
        <f>IFERROR(work!N123+work!AZ123,".")</f>
        <v>.</v>
      </c>
      <c r="BE123" s="27" t="str">
        <f>IFERROR(work!O123+work!BA123,".")</f>
        <v>.</v>
      </c>
      <c r="BF123" s="27" t="str">
        <f>IFERROR(work!P123+work!BB123,".")</f>
        <v>.</v>
      </c>
      <c r="BG123" s="27" t="str">
        <f>IFERROR(work!Q123+work!BC123,".")</f>
        <v>.</v>
      </c>
      <c r="BH123" s="27" t="str">
        <f>IFERROR(work!R123+work!BD123,".")</f>
        <v>.</v>
      </c>
      <c r="BI123" s="27">
        <f>IFERROR(work!S123+work!BE123,".")</f>
        <v>79689058.531089321</v>
      </c>
      <c r="BJ123" s="27">
        <f>IFERROR(work!T123+work!BF123,".")</f>
        <v>87641092.772945091</v>
      </c>
      <c r="BK123" s="27">
        <f>IFERROR(work!U123+work!BG123,".")</f>
        <v>95802304.478352696</v>
      </c>
      <c r="BL123" s="27">
        <f>IFERROR(work!V123+work!BH123,".")</f>
        <v>103270074.46171774</v>
      </c>
      <c r="BM123" s="27">
        <f>IFERROR(work!W123+work!BI123,".")</f>
        <v>111077767.49278247</v>
      </c>
      <c r="BN123" s="27">
        <f>IFERROR(work!X123+work!BJ123,".")</f>
        <v>120415010.88606551</v>
      </c>
      <c r="BO123" s="27">
        <f>IFERROR(work!Y123+work!BK123,".")</f>
        <v>130398002.2689826</v>
      </c>
      <c r="BP123" s="27">
        <f>IFERROR(work!Z123+work!BL123,".")</f>
        <v>142248902.62109694</v>
      </c>
      <c r="BQ123" s="27">
        <f>IFERROR(work!AA123+work!BM123,".")</f>
        <v>156459430.19169807</v>
      </c>
      <c r="BR123" s="27">
        <f>IFERROR(work!AB123+work!BN123,".")</f>
        <v>172235808.71667096</v>
      </c>
      <c r="BS123" s="27">
        <f>IFERROR(work!AC123+work!BO123,".")</f>
        <v>191680434.60284179</v>
      </c>
      <c r="BT123" s="27">
        <f>IFERROR(work!AD123+work!BP123,".")</f>
        <v>216002981.82469568</v>
      </c>
      <c r="BU123" s="27">
        <f>IFERROR(work!AE123+work!BQ123,".")</f>
        <v>246616191.8347148</v>
      </c>
      <c r="BV123" s="27">
        <f>IFERROR(work!AF123+work!BR123,".")</f>
        <v>270165421.60863656</v>
      </c>
      <c r="BW123" s="27">
        <f>IFERROR(work!AG123+work!BS123,".")</f>
        <v>294806220.91083992</v>
      </c>
      <c r="BX123" s="27">
        <f>IFERROR(work!AH123+work!BT123,".")</f>
        <v>325402299.38775724</v>
      </c>
      <c r="BY123" s="27">
        <f>IFERROR(work!AI123+work!BU123,".")</f>
        <v>355002172.07669955</v>
      </c>
      <c r="BZ123" s="27"/>
      <c r="CA123" s="27"/>
      <c r="CB123" s="27"/>
      <c r="CC123" s="27"/>
      <c r="CD123" s="27"/>
      <c r="CE123" s="27"/>
      <c r="CF123" s="27" t="str">
        <f>IFERROR(work!AP123-work!D123,".")</f>
        <v>.</v>
      </c>
      <c r="CG123" s="27" t="str">
        <f>IFERROR(work!AQ123-work!E123,".")</f>
        <v>.</v>
      </c>
      <c r="CH123" s="27" t="str">
        <f>IFERROR(work!AR123-work!F123,".")</f>
        <v>.</v>
      </c>
      <c r="CI123" s="27" t="str">
        <f>IFERROR(work!AS123-work!G123,".")</f>
        <v>.</v>
      </c>
      <c r="CJ123" s="27" t="str">
        <f>IFERROR(work!AT123-work!H123,".")</f>
        <v>.</v>
      </c>
      <c r="CK123" s="27" t="str">
        <f>IFERROR(work!AU123-work!I123,".")</f>
        <v>.</v>
      </c>
      <c r="CL123" s="27" t="str">
        <f>IFERROR(work!AV123-work!J123,".")</f>
        <v>.</v>
      </c>
      <c r="CM123" s="27" t="str">
        <f>IFERROR(work!AW123-work!K123,".")</f>
        <v>.</v>
      </c>
      <c r="CN123" s="27" t="str">
        <f>IFERROR(work!AX123-work!L123,".")</f>
        <v>.</v>
      </c>
      <c r="CO123" s="27" t="str">
        <f>IFERROR(work!AY123-work!M123,".")</f>
        <v>.</v>
      </c>
      <c r="CP123" s="27" t="str">
        <f>IFERROR(work!AZ123-work!N123,".")</f>
        <v>.</v>
      </c>
      <c r="CQ123" s="27" t="str">
        <f>IFERROR(work!BA123-work!O123,".")</f>
        <v>.</v>
      </c>
      <c r="CR123" s="27" t="str">
        <f>IFERROR(work!BB123-work!P123,".")</f>
        <v>.</v>
      </c>
      <c r="CS123" s="27" t="str">
        <f>IFERROR(work!BC123-work!Q123,".")</f>
        <v>.</v>
      </c>
      <c r="CT123" s="27" t="str">
        <f>IFERROR(work!BD123-work!R123,".")</f>
        <v>.</v>
      </c>
      <c r="CU123" s="27">
        <f>IFERROR(work!BE123-work!S123,".")</f>
        <v>-78868076.329360381</v>
      </c>
      <c r="CV123" s="27">
        <f>IFERROR(work!BF123-work!T123,".")</f>
        <v>-86771755.573549733</v>
      </c>
      <c r="CW123" s="27">
        <f>IFERROR(work!BG123-work!U123,".")</f>
        <v>-94830938.76436615</v>
      </c>
      <c r="CX123" s="27">
        <f>IFERROR(work!BH123-work!V123,".")</f>
        <v>-102232561.7539333</v>
      </c>
      <c r="CY123" s="27">
        <f>IFERROR(work!BI123-work!W123,".")</f>
        <v>-110043069.07525802</v>
      </c>
      <c r="CZ123" s="27">
        <f>IFERROR(work!BJ123-work!X123,".")</f>
        <v>-119279975.95369035</v>
      </c>
      <c r="DA123" s="27">
        <f>IFERROR(work!BK123-work!Y123,".")</f>
        <v>-129191668.47847296</v>
      </c>
      <c r="DB123" s="27">
        <f>IFERROR(work!BL123-work!Z123,".")</f>
        <v>-140963428.16437706</v>
      </c>
      <c r="DC123" s="27">
        <f>IFERROR(work!BM123-work!AA123,".")</f>
        <v>-155074133.67232293</v>
      </c>
      <c r="DD123" s="27">
        <f>IFERROR(work!BN123-work!AB123,".")</f>
        <v>-170762645.0976176</v>
      </c>
      <c r="DE123" s="27">
        <f>IFERROR(work!BO123-work!AC123,".")</f>
        <v>-190076844.49246097</v>
      </c>
      <c r="DF123" s="27">
        <f>IFERROR(work!BP123-work!AD123,".")</f>
        <v>-214237471.71570894</v>
      </c>
      <c r="DG123" s="27">
        <f>IFERROR(work!BQ123-work!AE123,".")</f>
        <v>-244718406.10842875</v>
      </c>
      <c r="DH123" s="27">
        <f>IFERROR(work!BR123-work!AF123,".")</f>
        <v>-268337297.73704794</v>
      </c>
      <c r="DI123" s="27">
        <f>IFERROR(work!BS123-work!AG123,".")</f>
        <v>-293238748.6146487</v>
      </c>
      <c r="DJ123" s="27">
        <f>IFERROR(work!BT123-work!AH123,".")</f>
        <v>-323799346.96838218</v>
      </c>
      <c r="DK123" s="27">
        <f>IFERROR(work!BU123-work!AI123,".")</f>
        <v>-353276824.09784836</v>
      </c>
      <c r="DL123" s="27"/>
      <c r="DM123" s="27"/>
      <c r="DN123" s="27"/>
      <c r="DO123" s="27"/>
      <c r="DP123" s="27"/>
      <c r="DQ123" s="27"/>
      <c r="DR123" s="27"/>
      <c r="DS123" s="27">
        <f>IFERROR(work!DO123-work!CC123,".")</f>
        <v>0.16899999618530273</v>
      </c>
      <c r="DT123" s="27">
        <f>IFERROR(work!DP123-work!CD123,".")</f>
        <v>0.16799999618530273</v>
      </c>
      <c r="DU123" s="27">
        <f>IFERROR(work!DQ123-work!CE123,".")</f>
        <v>0.16799999618530273</v>
      </c>
      <c r="DV123" s="27">
        <f>IFERROR(work!DR123-work!CF123,".")</f>
        <v>0.16699999618530273</v>
      </c>
      <c r="DW123" s="27">
        <f>IFERROR(work!DS123-work!CG123,".")</f>
        <v>0.16699999618530273</v>
      </c>
      <c r="DX123" s="27">
        <f>IFERROR(work!DT123-work!CH123,".")</f>
        <v>0.16599999618530273</v>
      </c>
      <c r="DY123" s="27">
        <f>IFERROR(work!DU123-work!CI123,".")</f>
        <v>0.16499999618530273</v>
      </c>
      <c r="DZ123" s="27">
        <f>IFERROR(work!DV123-work!CJ123,".")</f>
        <v>0.16399999618530273</v>
      </c>
      <c r="EA123" s="27">
        <f>IFERROR(work!DW123-work!CK123,".")</f>
        <v>0.16299999618530273</v>
      </c>
      <c r="EB123" s="27">
        <f>IFERROR(work!DX123-work!CL123,".")</f>
        <v>0.16199999618530272</v>
      </c>
      <c r="EC123" s="27">
        <f>IFERROR(work!DY123-work!CM123,".")</f>
        <v>0.15999999618530272</v>
      </c>
      <c r="ED123" s="27">
        <f>IFERROR(work!DZ123-work!CN123,".")</f>
        <v>0.15799999618530275</v>
      </c>
      <c r="EE123" s="27">
        <f>IFERROR(work!EA123-work!CO123,".")</f>
        <v>0.15699999618530275</v>
      </c>
      <c r="EF123" s="27">
        <f>IFERROR(work!EB123-work!CP123,".")</f>
        <v>0.15499999618530275</v>
      </c>
      <c r="EG123" s="27">
        <f>IFERROR(work!EC123-work!CQ123,".")</f>
        <v>0.15299999618530274</v>
      </c>
      <c r="EH123" s="27">
        <f>IFERROR(work!ED123-work!CR123,".")</f>
        <v>0.15099999618530274</v>
      </c>
      <c r="EI123" s="27">
        <f>IFERROR(work!EE123-work!CS123,".")</f>
        <v>0.40899999999999997</v>
      </c>
      <c r="EJ123" s="27">
        <f>IFERROR(work!EF123-work!CT123,".")</f>
        <v>0.40699999999999997</v>
      </c>
      <c r="EK123" s="27">
        <f>IFERROR(work!EG123-work!CU123,".")</f>
        <v>0.27399999618530269</v>
      </c>
      <c r="EL123" s="27">
        <f>IFERROR(work!EH123-work!CV123,".")</f>
        <v>0.26800000381469724</v>
      </c>
      <c r="EM123" s="27">
        <f>IFERROR(work!EI123-work!CW123,".")</f>
        <v>0.26000000381469729</v>
      </c>
      <c r="EN123" s="27">
        <f>IFERROR(work!EJ123-work!CX123,".")</f>
        <v>0.26100000000000001</v>
      </c>
      <c r="EO123" s="27">
        <f>IFERROR(work!EK123-work!CY123,".")</f>
        <v>0.26000000762939457</v>
      </c>
      <c r="EP123" s="27">
        <f>IFERROR(work!EL123-work!CZ123,".")</f>
        <v>0.25600000381469729</v>
      </c>
      <c r="EQ123" s="27">
        <f>IFERROR(work!EM123-work!DA123,".")</f>
        <v>0.26899999237060546</v>
      </c>
      <c r="ER123" s="27">
        <f>IFERROR(work!EN123-work!DB123,".")</f>
        <v>0.29200001525878905</v>
      </c>
      <c r="ES123" s="27">
        <f>IFERROR(work!EO123-work!DC123,".")</f>
        <v>0.28600000762939454</v>
      </c>
      <c r="ET123" s="27">
        <f>IFERROR(work!EP123-work!DD123,".")</f>
        <v>0.27700000762939453</v>
      </c>
      <c r="EU123" s="27">
        <f>IFERROR(work!EQ123-work!DE123,".")</f>
        <v>0.27499999237060546</v>
      </c>
      <c r="EV123" s="27">
        <f>IFERROR(work!ER123-work!DF123,".")</f>
        <v>0.28799998474121091</v>
      </c>
      <c r="EW123" s="27">
        <f>IFERROR(work!ES123-work!DG123,".")</f>
        <v>0.28099999237060547</v>
      </c>
      <c r="EX123" s="27">
        <f>IFERROR(work!ET123-work!DH123,".")</f>
        <v>0.27699999237060546</v>
      </c>
      <c r="EY123" s="27"/>
      <c r="EZ123" s="27"/>
      <c r="FA123" s="27"/>
      <c r="FB123" s="27"/>
      <c r="FC123" s="27"/>
      <c r="FD123" s="27"/>
      <c r="FE123" s="27" t="str">
        <f>IF(ISNUMBER(work!GZ123/work!HD123),work!GZ123/work!HD123,".")</f>
        <v>.</v>
      </c>
      <c r="FF123" s="27" t="str">
        <f>IF(ISNUMBER(work!HA123/work!HE123),work!HA123/work!HE123,".")</f>
        <v>.</v>
      </c>
      <c r="FG123" s="27" t="str">
        <f>IF(ISNUMBER(work!HB123/work!HF123),work!HB123/work!HF123,".")</f>
        <v>.</v>
      </c>
      <c r="FH123" s="27" t="str">
        <f>IF(ISNUMBER(work!HC123/work!HG123),work!HC123/work!HG123,".")</f>
        <v>.</v>
      </c>
      <c r="FI123" s="27" t="str">
        <f>IF(ISNUMBER((work!HA123+work!HB123)/(work!HE123+work!HF123)),(work!HA123+work!HB123)/(work!HE123+work!HF123),".")</f>
        <v>.</v>
      </c>
      <c r="FJ123" s="27" t="str">
        <f>IF(ISNUMBER(work!HH123/work!HL123),work!HH123/work!HL123,".")</f>
        <v>.</v>
      </c>
      <c r="FK123" s="27" t="str">
        <f>IF(ISNUMBER(work!HI123/work!HM123),work!HI123/work!HM123,".")</f>
        <v>.</v>
      </c>
      <c r="FL123" s="27" t="str">
        <f>IF(ISNUMBER(work!HJ123/work!HN123),work!HJ123/work!HN123,".")</f>
        <v>.</v>
      </c>
      <c r="FM123" s="27" t="str">
        <f>IF(ISNUMBER(work!HK123/work!HO123),work!HK123/work!HO123,".")</f>
        <v>.</v>
      </c>
      <c r="FN123" s="27" t="str">
        <f>IF(ISNUMBER((work!HI123+work!HJ123)/(work!HM123+work!HN123)),(work!HI123+work!HJ123)/(work!HM123+work!HN123),".")</f>
        <v>.</v>
      </c>
      <c r="FO123" s="27" t="s">
        <v>5007</v>
      </c>
      <c r="FP123" s="27" t="s">
        <v>5007</v>
      </c>
      <c r="FQ123" s="27" t="s">
        <v>5007</v>
      </c>
      <c r="FR123" s="27" t="s">
        <v>5007</v>
      </c>
      <c r="FS123" s="27" t="s">
        <v>5007</v>
      </c>
      <c r="FT123" s="27" t="str">
        <f>work!GM123</f>
        <v>.</v>
      </c>
      <c r="FU123" s="27" t="str">
        <f>work!GN123</f>
        <v>.</v>
      </c>
      <c r="FV123" s="27" t="str">
        <f>work!GO123</f>
        <v>.</v>
      </c>
      <c r="FW123" s="27" t="s">
        <v>5007</v>
      </c>
      <c r="FX123" s="27"/>
      <c r="FY123" s="27" t="str">
        <f t="shared" si="83"/>
        <v>.</v>
      </c>
      <c r="FZ123">
        <f t="shared" si="62"/>
        <v>0</v>
      </c>
      <c r="GA123" t="str">
        <f>work!HC123</f>
        <v>.</v>
      </c>
      <c r="GB123" t="str">
        <f>IF(ISNUMBER(work!HA123+work!HB123),work!HA123+work!HB123,".")</f>
        <v>.</v>
      </c>
      <c r="GC123" t="str">
        <f>IF(ISNUMBER(work!HK123-work!HC123),work!HK123-work!HC123,".")</f>
        <v>.</v>
      </c>
      <c r="GD123" t="str">
        <f>IF(ISNUMBER(work!HI123+work!HJ123-work!HA123-work!HB123),(work!HI123+work!HJ123-work!HA123-work!HB123),".")</f>
        <v>.</v>
      </c>
      <c r="GH123" t="str">
        <f>work!GQ123</f>
        <v>.</v>
      </c>
      <c r="GI123" t="str">
        <f>work!GR123</f>
        <v>.</v>
      </c>
      <c r="GJ123" t="str">
        <f>work!GZ123</f>
        <v>.</v>
      </c>
      <c r="GK123" t="str">
        <f>work!HH123</f>
        <v>.</v>
      </c>
      <c r="GL123">
        <f t="shared" si="84"/>
        <v>0</v>
      </c>
      <c r="GM123" t="str">
        <f>IFERROR(VLOOKUP($F123,AREA_EM_ALLYEAR,Seq!B$1,FALSE),".")</f>
        <v>.</v>
      </c>
      <c r="GN123" t="str">
        <f>IFERROR(VLOOKUP($F123,AREA_EM_ALLYEAR,Seq!C$1,FALSE),".")</f>
        <v>.</v>
      </c>
      <c r="GO123" t="str">
        <f>IFERROR(VLOOKUP($F123,AREA_EM_ALLYEAR,Seq!D$1,FALSE),".")</f>
        <v>.</v>
      </c>
      <c r="GP123" t="str">
        <f>IFERROR(VLOOKUP($F123,AREA_EM_ALLYEAR,Seq!E$1,FALSE),".")</f>
        <v>.</v>
      </c>
      <c r="GQ123" t="str">
        <f>IFERROR(VLOOKUP($F123,AREA_EM_ALLYEAR,Seq!F$1,FALSE),".")</f>
        <v>.</v>
      </c>
      <c r="GR123" t="str">
        <f>IFERROR(VLOOKUP($F123,AREA_EM_ALLYEAR,Seq!G$1,FALSE),".")</f>
        <v>.</v>
      </c>
      <c r="GS123" t="str">
        <f>IFERROR(VLOOKUP($F123,AREA_EM_ALLYEAR,Seq!H$1,FALSE),".")</f>
        <v>.</v>
      </c>
      <c r="GT123" t="str">
        <f>IFERROR(VLOOKUP($F123,AREA_EM_ALLYEAR,Seq!I$1,FALSE),".")</f>
        <v>.</v>
      </c>
      <c r="GU123" t="str">
        <f>IFERROR(VLOOKUP($F123,AREA_EM_ALLYEAR,Seq!J$1,FALSE),".")</f>
        <v>.</v>
      </c>
      <c r="GV123" t="str">
        <f>IFERROR(VLOOKUP($F123,AREA_EM_ALLYEAR,Seq!K$1,FALSE),".")</f>
        <v>.</v>
      </c>
      <c r="GW123" t="str">
        <f>IFERROR(VLOOKUP($F123,AREA_EM_ALLYEAR,Seq!L$1,FALSE),".")</f>
        <v>.</v>
      </c>
      <c r="GX123" t="str">
        <f>IFERROR(VLOOKUP($F123,AREA_EM_ALLYEAR,Seq!M$1,FALSE),".")</f>
        <v>.</v>
      </c>
      <c r="GY123" t="str">
        <f>IFERROR(VLOOKUP($F123,AREA_EM_ALLYEAR,Seq!N$1,FALSE),".")</f>
        <v>.</v>
      </c>
      <c r="GZ123" t="str">
        <f>IFERROR(VLOOKUP($F123,AREA_EM_ALLYEAR,Seq!O$1,FALSE),".")</f>
        <v>.</v>
      </c>
      <c r="HA123" t="str">
        <f t="shared" si="63"/>
        <v>.</v>
      </c>
      <c r="HK123" s="139">
        <f>IFERROR(VLOOKUP(CONCATENATE($G123, ".SP.DYN.LE00.IN"),AREA_WB_6ATTRS,Seq!B$1,FALSE)-VLOOKUP("CHN.SP.DYN.LE00.IN",AREA_WB_6ATTRS,Seq!B$1,FALSE),".")</f>
        <v>2.0392439024390256</v>
      </c>
      <c r="HL123" s="139">
        <f>IFERROR(VLOOKUP(CONCATENATE($G123, ".SP.DYN.LE00.IN"),AREA_WB_6ATTRS,Seq!C$1,FALSE)-VLOOKUP("CHN.SP.DYN.LE00.IN",AREA_WB_6ATTRS,Seq!C$1,FALSE),".")</f>
        <v>1.7151219512194871</v>
      </c>
      <c r="HM123" s="139">
        <f>IFERROR(VLOOKUP(CONCATENATE($G123, ".SP.DYN.LE00.IN"),AREA_WB_6ATTRS,Seq!D$1,FALSE)-VLOOKUP("CHN.SP.DYN.LE00.IN",AREA_WB_6ATTRS,Seq!D$1,FALSE),".")</f>
        <v>1.5919268292683029</v>
      </c>
      <c r="HN123" s="139">
        <f>IFERROR(VLOOKUP(CONCATENATE($G123, ".SP.DYN.LE00.IN"),AREA_WB_6ATTRS,Seq!E$1,FALSE)-VLOOKUP("CHN.SP.DYN.LE00.IN",AREA_WB_6ATTRS,Seq!E$1,FALSE),".")</f>
        <v>1.5757560975609692</v>
      </c>
      <c r="HO123" s="139">
        <f>IFERROR(VLOOKUP(CONCATENATE($G123, ".SP.DYN.LE00.IN"),AREA_WB_6ATTRS,Seq!F$1,FALSE)-VLOOKUP("CHN.SP.DYN.LE00.IN",AREA_WB_6ATTRS,Seq!F$1,FALSE),".")</f>
        <v>1.2187804878048922</v>
      </c>
      <c r="HP123" s="139">
        <f>IFERROR(VLOOKUP(CONCATENATE($G123, ".SP.DYN.LE00.IN"),AREA_WB_6ATTRS,Seq!G$1,FALSE)-VLOOKUP("CHN.SP.DYN.LE00.IN",AREA_WB_6ATTRS,Seq!G$1,FALSE),".")</f>
        <v>1.0673414634146354</v>
      </c>
      <c r="HQ123" s="139">
        <f>IFERROR(VLOOKUP(CONCATENATE($G123, ".SP.DYN.LE00.IN"),AREA_WB_6ATTRS,Seq!H$1,FALSE)-VLOOKUP("CHN.SP.DYN.LE00.IN",AREA_WB_6ATTRS,Seq!H$1,FALSE),".")</f>
        <v>1.5258780487804842</v>
      </c>
      <c r="HR123" s="139">
        <f>IFERROR(VLOOKUP(CONCATENATE($G123, ".SP.DYN.LE00.IN"),AREA_WB_6ATTRS,Seq!I$1,FALSE)-VLOOKUP("CHN.SP.DYN.LE00.IN",AREA_WB_6ATTRS,Seq!I$1,FALSE),".")</f>
        <v>1.8465853658536417</v>
      </c>
      <c r="HS123" s="139">
        <f>IFERROR(VLOOKUP(CONCATENATE($G123, ".SP.DYN.LE00.IN"),AREA_WB_6ATTRS,Seq!J$1,FALSE)-VLOOKUP("CHN.SP.DYN.LE00.IN",AREA_WB_6ATTRS,Seq!J$1,FALSE),".")</f>
        <v>1.6704390243902338</v>
      </c>
      <c r="HT123" s="139">
        <f>IFERROR(VLOOKUP(CONCATENATE($G123, ".SP.DYN.LE00.IN"),AREA_WB_6ATTRS,Seq!K$1,FALSE)-VLOOKUP("CHN.SP.DYN.LE00.IN",AREA_WB_6ATTRS,Seq!K$1,FALSE),".")</f>
        <v>0.79209756097559136</v>
      </c>
      <c r="HU123" s="139">
        <f>IFERROR(VLOOKUP(CONCATENATE($G123, ".SP.DYN.LE00.IN"),AREA_WB_6ATTRS,Seq!L$1,FALSE)-VLOOKUP("CHN.SP.DYN.LE00.IN",AREA_WB_6ATTRS,Seq!L$1,FALSE),".")</f>
        <v>1.5878048780493259E-2</v>
      </c>
      <c r="HV123" s="139">
        <f>IFERROR(VLOOKUP(CONCATENATE($G123, ".SP.DYN.LE00.IN"),AREA_WB_6ATTRS,Seq!M$1,FALSE)-VLOOKUP("CHN.SP.DYN.LE00.IN",AREA_WB_6ATTRS,Seq!M$1,FALSE),".")</f>
        <v>-0.29085365853659084</v>
      </c>
      <c r="HW123" s="139">
        <f>IFERROR(VLOOKUP(CONCATENATE($G123, ".SP.DYN.LE00.IN"),AREA_WB_6ATTRS,Seq!N$1,FALSE)-VLOOKUP("CHN.SP.DYN.LE00.IN",AREA_WB_6ATTRS,Seq!N$1,FALSE),".")</f>
        <v>-0.99841463414632869</v>
      </c>
      <c r="HX123" s="139">
        <f>IFERROR(VLOOKUP(CONCATENATE($G123, ".SP.DYN.LE00.IN"),AREA_WB_6ATTRS,Seq!O$1,FALSE)-VLOOKUP("CHN.SP.DYN.LE00.IN",AREA_WB_6ATTRS,Seq!O$1,FALSE),".")</f>
        <v>-2.1448780487804839</v>
      </c>
      <c r="HY123" s="139">
        <f>IFERROR(VLOOKUP(CONCATENATE($G123, ".SP.DYN.LE00.IN"),AREA_WB_6ATTRS,Seq!P$1,FALSE)-VLOOKUP("CHN.SP.DYN.LE00.IN",AREA_WB_6ATTRS,Seq!P$1,FALSE),".")</f>
        <v>-3.7429268292682991</v>
      </c>
      <c r="HZ123" s="139">
        <f>IFERROR(VLOOKUP(CONCATENATE($G123, ".SP.DYN.LE00.IN"),AREA_WB_6ATTRS,Seq!Q$1,FALSE)-VLOOKUP("CHN.SP.DYN.LE00.IN",AREA_WB_6ATTRS,Seq!Q$1,FALSE),".")</f>
        <v>-2.8808292682927004</v>
      </c>
      <c r="IA123" s="139">
        <f>IFERROR(VLOOKUP(CONCATENATE($G123, ".SP.DYN.LE00.IN"),AREA_WB_6ATTRS,Seq!R$1,FALSE)-VLOOKUP("CHN.SP.DYN.LE00.IN",AREA_WB_6ATTRS,Seq!R$1,FALSE),".")</f>
        <v>-0.98682926829269491</v>
      </c>
      <c r="IB123" s="139">
        <f>IFERROR(VLOOKUP(CONCATENATE($G123, ".SP.DYN.LE00.IN"),AREA_WB_6ATTRS,Seq!S$1,FALSE)-VLOOKUP("CHN.SP.DYN.LE00.IN",AREA_WB_6ATTRS,Seq!S$1,FALSE),".")</f>
        <v>-0.95656097560974729</v>
      </c>
      <c r="IC123" s="139">
        <f>IFERROR(VLOOKUP(CONCATENATE($G123, ".SP.DYN.LE00.IN"),AREA_WB_6ATTRS,Seq!T$1,FALSE)-VLOOKUP("CHN.SP.DYN.LE00.IN",AREA_WB_6ATTRS,Seq!T$1,FALSE),".")</f>
        <v>-1.5685609756097705</v>
      </c>
      <c r="ID123" s="139">
        <f>IFERROR(VLOOKUP(CONCATENATE($G123, ".SP.DYN.LE00.IN"),AREA_WB_6ATTRS,Seq!U$1,FALSE)-VLOOKUP("CHN.SP.DYN.LE00.IN",AREA_WB_6ATTRS,Seq!U$1,FALSE),".")</f>
        <v>-1.0199756097561163</v>
      </c>
      <c r="IE123" s="139">
        <f>IFERROR(VLOOKUP(CONCATENATE($G123, ".SP.DYN.LE00.IN"),AREA_WB_6ATTRS,Seq!V$1,FALSE)-VLOOKUP("CHN.SP.DYN.LE00.IN",AREA_WB_6ATTRS,Seq!V$1,FALSE),".")</f>
        <v>-0.82463414634145238</v>
      </c>
      <c r="IF123" s="139">
        <f>IFERROR(VLOOKUP(CONCATENATE($G123, ".SP.DYN.LE00.IN"),AREA_WB_6ATTRS,Seq!W$1,FALSE)-VLOOKUP("CHN.SP.DYN.LE00.IN",AREA_WB_6ATTRS,Seq!W$1,FALSE),".")</f>
        <v>-1.1470000000000056</v>
      </c>
      <c r="IG123" s="139">
        <f>IFERROR(VLOOKUP(CONCATENATE($G123, ".SP.DYN.LE00.IN"),AREA_WB_6ATTRS,Seq!X$1,FALSE)-VLOOKUP("CHN.SP.DYN.LE00.IN",AREA_WB_6ATTRS,Seq!X$1,FALSE),".")</f>
        <v>-0.6745609756097366</v>
      </c>
      <c r="IH123" s="139">
        <f>IFERROR(VLOOKUP(CONCATENATE($G123, ".SP.DYN.LE00.IN"),AREA_WB_6ATTRS,Seq!Y$1,FALSE)-VLOOKUP("CHN.SP.DYN.LE00.IN",AREA_WB_6ATTRS,Seq!Y$1,FALSE),".")</f>
        <v>-0.44780487804878533</v>
      </c>
      <c r="II123" s="139">
        <f>IFERROR(VLOOKUP(CONCATENATE($G123, ".SP.DYN.LE00.IN"),AREA_WB_6ATTRS,Seq!Z$1,FALSE)-VLOOKUP("CHN.SP.DYN.LE00.IN",AREA_WB_6ATTRS,Seq!Z$1,FALSE),".")</f>
        <v>-5.2585365853673238E-2</v>
      </c>
      <c r="IJ123" s="139">
        <f>IFERROR(VLOOKUP(CONCATENATE($G123, ".SP.DYN.LE00.IN"),AREA_WB_6ATTRS,Seq!AA$1,FALSE)-VLOOKUP("CHN.SP.DYN.LE00.IN",AREA_WB_6ATTRS,Seq!AA$1,FALSE),".")</f>
        <v>0.39697560975608326</v>
      </c>
      <c r="IK123" s="139">
        <f>IFERROR(VLOOKUP(CONCATENATE($G123, ".SP.DYN.LE00.IN"),AREA_WB_6ATTRS,Seq!AB$1,FALSE)-VLOOKUP("CHN.SP.DYN.LE00.IN",AREA_WB_6ATTRS,Seq!AB$1,FALSE),".")</f>
        <v>0.30173170731706023</v>
      </c>
      <c r="IL123" s="139">
        <f>IFERROR(VLOOKUP(CONCATENATE($G123, ".SP.DYN.LE00.IN"),AREA_WB_6ATTRS,Seq!AC$1,FALSE)-VLOOKUP("CHN.SP.DYN.LE00.IN",AREA_WB_6ATTRS,Seq!AC$1,FALSE),".")</f>
        <v>0.20204878048781438</v>
      </c>
      <c r="IM123" s="139">
        <f>IFERROR(VLOOKUP(CONCATENATE($G123, ".SP.DYN.LE00.IN"),AREA_WB_6ATTRS,Seq!AD$1,FALSE)-VLOOKUP("CHN.SP.DYN.LE00.IN",AREA_WB_6ATTRS,Seq!AD$1,FALSE),".")</f>
        <v>0.93539024390244663</v>
      </c>
      <c r="IN123" s="139">
        <f>IFERROR(VLOOKUP(CONCATENATE($G123, ".SP.DYN.LE00.IN"),AREA_WB_6ATTRS,Seq!AE$1,FALSE)-VLOOKUP("CHN.SP.DYN.LE00.IN",AREA_WB_6ATTRS,Seq!AE$1,FALSE),".")</f>
        <v>1.7678780487804886</v>
      </c>
      <c r="IO123" s="139">
        <f>IFERROR(VLOOKUP(CONCATENATE($G123, ".SP.DYN.LE00.IN"),AREA_WB_6ATTRS,Seq!AF$1,FALSE)-VLOOKUP("CHN.SP.DYN.LE00.IN",AREA_WB_6ATTRS,Seq!AF$1,FALSE),".")</f>
        <v>2.1561707317073058</v>
      </c>
      <c r="IP123" s="139" t="str">
        <f>IFERROR(VLOOKUP(CONCATENATE($G123, ".SP.DYN.LE00.IN"),AREA_WB_6ATTRS,Seq!AG$1,FALSE)-VLOOKUP("CHN.SP.DYN.LE00.IN",AREA_WB_6ATTRS,Seq!AG$1,FALSE),".")</f>
        <v>.</v>
      </c>
      <c r="IW123">
        <f>IFERROR(VLOOKUP(CONCATENATE($G123, ".SP.DYN.LE00.IN"),AREA_WB_6ATTRS,Seq!B$1,FALSE),".")</f>
        <v>69.033048780487817</v>
      </c>
      <c r="IX123">
        <f>IFERROR(VLOOKUP(CONCATENATE($G123, ".SP.DYN.LE00.IN"),AREA_WB_6ATTRS,Seq!C$1,FALSE),".")</f>
        <v>68.978048780487796</v>
      </c>
      <c r="IY123">
        <f>IFERROR(VLOOKUP(CONCATENATE($G123, ".SP.DYN.LE00.IN"),AREA_WB_6ATTRS,Seq!D$1,FALSE),".")</f>
        <v>69.126829268292695</v>
      </c>
      <c r="IZ123">
        <f>IFERROR(VLOOKUP(CONCATENATE($G123, ".SP.DYN.LE00.IN"),AREA_WB_6ATTRS,Seq!E$1,FALSE),".")</f>
        <v>69.37560975609756</v>
      </c>
      <c r="JA123">
        <f>IFERROR(VLOOKUP(CONCATENATE($G123, ".SP.DYN.LE00.IN"),AREA_WB_6ATTRS,Seq!F$1,FALSE),".")</f>
        <v>69.278048780487822</v>
      </c>
      <c r="JB123">
        <f>IFERROR(VLOOKUP(CONCATENATE($G123, ".SP.DYN.LE00.IN"),AREA_WB_6ATTRS,Seq!G$1,FALSE),".")</f>
        <v>69.380487804878058</v>
      </c>
      <c r="JC123">
        <f>IFERROR(VLOOKUP(CONCATENATE($G123, ".SP.DYN.LE00.IN"),AREA_WB_6ATTRS,Seq!H$1,FALSE),".")</f>
        <v>70.085365853658544</v>
      </c>
      <c r="JD123">
        <f>IFERROR(VLOOKUP(CONCATENATE($G123, ".SP.DYN.LE00.IN"),AREA_WB_6ATTRS,Seq!I$1,FALSE),".")</f>
        <v>70.643902439024387</v>
      </c>
      <c r="JE123">
        <f>IFERROR(VLOOKUP(CONCATENATE($G123, ".SP.DYN.LE00.IN"),AREA_WB_6ATTRS,Seq!J$1,FALSE),".")</f>
        <v>70.697560975609761</v>
      </c>
      <c r="JF123">
        <f>IFERROR(VLOOKUP(CONCATENATE($G123, ".SP.DYN.LE00.IN"),AREA_WB_6ATTRS,Seq!K$1,FALSE),".")</f>
        <v>70.039024390243895</v>
      </c>
      <c r="JG123">
        <f>IFERROR(VLOOKUP(CONCATENATE($G123, ".SP.DYN.LE00.IN"),AREA_WB_6ATTRS,Seq!L$1,FALSE),".")</f>
        <v>69.475609756097569</v>
      </c>
      <c r="JH123">
        <f>IFERROR(VLOOKUP(CONCATENATE($G123, ".SP.DYN.LE00.IN"),AREA_WB_6ATTRS,Seq!M$1,FALSE),".")</f>
        <v>69.373170731707319</v>
      </c>
      <c r="JI123">
        <f>IFERROR(VLOOKUP(CONCATENATE($G123, ".SP.DYN.LE00.IN"),AREA_WB_6ATTRS,Seq!N$1,FALSE),".")</f>
        <v>68.863414634146352</v>
      </c>
      <c r="JJ123">
        <f>IFERROR(VLOOKUP(CONCATENATE($G123, ".SP.DYN.LE00.IN"),AREA_WB_6ATTRS,Seq!O$1,FALSE),".")</f>
        <v>67.909756097560987</v>
      </c>
      <c r="JK123">
        <f>IFERROR(VLOOKUP(CONCATENATE($G123, ".SP.DYN.LE00.IN"),AREA_WB_6ATTRS,Seq!P$1,FALSE),".")</f>
        <v>66.5</v>
      </c>
      <c r="JL123">
        <f>IFERROR(VLOOKUP(CONCATENATE($G123, ".SP.DYN.LE00.IN"),AREA_WB_6ATTRS,Seq!Q$1,FALSE),".")</f>
        <v>67.543902439024379</v>
      </c>
      <c r="JM123">
        <f>IFERROR(VLOOKUP(CONCATENATE($G123, ".SP.DYN.LE00.IN"),AREA_WB_6ATTRS,Seq!R$1,FALSE),".")</f>
        <v>69.612195121951217</v>
      </c>
      <c r="JN123">
        <f>IFERROR(VLOOKUP(CONCATENATE($G123, ".SP.DYN.LE00.IN"),AREA_WB_6ATTRS,Seq!S$1,FALSE),".")</f>
        <v>69.809756097560992</v>
      </c>
      <c r="JO123">
        <f>IFERROR(VLOOKUP(CONCATENATE($G123, ".SP.DYN.LE00.IN"),AREA_WB_6ATTRS,Seq!T$1,FALSE),".")</f>
        <v>69.358536585365854</v>
      </c>
      <c r="JP123">
        <f>IFERROR(VLOOKUP(CONCATENATE($G123, ".SP.DYN.LE00.IN"),AREA_WB_6ATTRS,Seq!U$1,FALSE),".")</f>
        <v>70.063414634146341</v>
      </c>
      <c r="JQ123">
        <f>IFERROR(VLOOKUP(CONCATENATE($G123, ".SP.DYN.LE00.IN"),AREA_WB_6ATTRS,Seq!V$1,FALSE),".")</f>
        <v>70.417073170731726</v>
      </c>
      <c r="JR123">
        <f>IFERROR(VLOOKUP(CONCATENATE($G123, ".SP.DYN.LE00.IN"),AREA_WB_6ATTRS,Seq!W$1,FALSE),".")</f>
        <v>70.25853658536586</v>
      </c>
      <c r="JS123">
        <f>IFERROR(VLOOKUP(CONCATENATE($G123, ".SP.DYN.LE00.IN"),AREA_WB_6ATTRS,Seq!X$1,FALSE),".")</f>
        <v>70.904878048780503</v>
      </c>
      <c r="JT123">
        <f>IFERROR(VLOOKUP(CONCATENATE($G123, ".SP.DYN.LE00.IN"),AREA_WB_6ATTRS,Seq!Y$1,FALSE),".")</f>
        <v>71.317073170731703</v>
      </c>
      <c r="JU123">
        <f>IFERROR(VLOOKUP(CONCATENATE($G123, ".SP.DYN.LE00.IN"),AREA_WB_6ATTRS,Seq!Z$1,FALSE),".")</f>
        <v>71.909756097560972</v>
      </c>
      <c r="JV123">
        <f>IFERROR(VLOOKUP(CONCATENATE($G123, ".SP.DYN.LE00.IN"),AREA_WB_6ATTRS,Seq!AA$1,FALSE),".")</f>
        <v>72.568292682926824</v>
      </c>
      <c r="JW123">
        <f>IFERROR(VLOOKUP(CONCATENATE($G123, ".SP.DYN.LE00.IN"),AREA_WB_6ATTRS,Seq!AB$1,FALSE),".")</f>
        <v>72.691463414634143</v>
      </c>
      <c r="JX123">
        <f>IFERROR(VLOOKUP(CONCATENATE($G123, ".SP.DYN.LE00.IN"),AREA_WB_6ATTRS,Seq!AC$1,FALSE),".")</f>
        <v>72.814634146341476</v>
      </c>
      <c r="JY123">
        <f>IFERROR(VLOOKUP(CONCATENATE($G123, ".SP.DYN.LE00.IN"),AREA_WB_6ATTRS,Seq!AD$1,FALSE),".")</f>
        <v>73.770731707317083</v>
      </c>
      <c r="JZ123">
        <f>IFERROR(VLOOKUP(CONCATENATE($G123, ".SP.DYN.LE00.IN"),AREA_WB_6ATTRS,Seq!AE$1,FALSE),".")</f>
        <v>74.824390243902442</v>
      </c>
      <c r="KA123">
        <f>IFERROR(VLOOKUP(CONCATENATE($G123, ".SP.DYN.LE00.IN"),AREA_WB_6ATTRS,Seq!AF$1,FALSE),".")</f>
        <v>75.429268292682934</v>
      </c>
      <c r="KB123" t="str">
        <f>IFERROR(VLOOKUP(CONCATENATE($G123, ".SP.DYN.LE00.IN"),AREA_WB_6ATTRS,Seq!AG$1,FALSE),".")</f>
        <v>.</v>
      </c>
      <c r="KK123">
        <f t="shared" si="66"/>
        <v>30</v>
      </c>
      <c r="KL123">
        <f t="shared" si="64"/>
        <v>0</v>
      </c>
      <c r="KM123" t="str">
        <f t="shared" si="67"/>
        <v>.</v>
      </c>
      <c r="KN123" t="str">
        <f t="shared" si="68"/>
        <v>.</v>
      </c>
      <c r="KO123">
        <f t="shared" si="65"/>
        <v>0.15999999618530272</v>
      </c>
      <c r="KP123" t="str">
        <f>work!HA123</f>
        <v>.</v>
      </c>
      <c r="KQ123" t="str">
        <f>work!HB123</f>
        <v>.</v>
      </c>
      <c r="KR123" t="str">
        <f>work!HC123</f>
        <v>.</v>
      </c>
      <c r="KS123" t="str">
        <f>IF(ISNUMBER(work!HI123-work!HA123),work!HI123-work!HA123,".")</f>
        <v>.</v>
      </c>
      <c r="KT123" t="str">
        <f>IF(ISNUMBER(work!HJ123-work!HB123),work!HJ123-work!HB123,".")</f>
        <v>.</v>
      </c>
      <c r="KU123" t="str">
        <f>IF(ISNUMBER(work!HK123-work!HC123),work!HK123-work!HC123,".")</f>
        <v>.</v>
      </c>
      <c r="KW123">
        <f>IFERROR(work!HR123/work!HV123,".")</f>
        <v>0</v>
      </c>
      <c r="KX123">
        <f>IFERROR(work!HS123/work!HW123,".")</f>
        <v>0</v>
      </c>
      <c r="KY123">
        <f>IFERROR(work!HT123/work!HX123,".")</f>
        <v>9.1273346918749836E-5</v>
      </c>
      <c r="KZ123">
        <f>IFERROR(work!HU123/work!HY123,".")</f>
        <v>0</v>
      </c>
    </row>
    <row r="124" spans="1:312">
      <c r="A124" s="24">
        <f t="shared" si="44"/>
        <v>124</v>
      </c>
      <c r="B124" s="24" t="str">
        <f t="shared" si="69"/>
        <v>Out</v>
      </c>
      <c r="C124" s="24" t="str">
        <f t="shared" si="70"/>
        <v>Out</v>
      </c>
      <c r="D124" s="24" t="str">
        <f t="shared" si="71"/>
        <v>Out67</v>
      </c>
      <c r="E124" s="25" t="s">
        <v>3932</v>
      </c>
      <c r="F124" s="26" t="str">
        <f t="shared" si="48"/>
        <v>Azerbaijan</v>
      </c>
      <c r="G124" s="166" t="s">
        <v>1355</v>
      </c>
      <c r="H124" s="166" t="s">
        <v>5007</v>
      </c>
      <c r="I124" s="166" t="s">
        <v>5007</v>
      </c>
      <c r="J124" s="180" t="s">
        <v>5007</v>
      </c>
      <c r="K124" s="180" t="s">
        <v>5007</v>
      </c>
      <c r="L124" s="27">
        <f>IFERROR(VLOOKUP($F124,Area_FDI_84_96,Seq!B$1,FALSE),0)</f>
        <v>0</v>
      </c>
      <c r="M124" s="27">
        <f>IFERROR(VLOOKUP($F124,Area_FDI_84_96,Seq!C$1,FALSE),0)</f>
        <v>0</v>
      </c>
      <c r="N124" s="27">
        <f>IFERROR(VLOOKUP($F124,Area_FDI_84_96,Seq!D$1,FALSE),0)</f>
        <v>0</v>
      </c>
      <c r="O124" s="27">
        <f>IFERROR(VLOOKUP($F124,Area_FDI_84_96,Seq!E$1,FALSE),0)</f>
        <v>0</v>
      </c>
      <c r="P124" s="27">
        <f>IFERROR(VLOOKUP($F124,Area_FDI_84_96,Seq!F$1,FALSE),0)</f>
        <v>0</v>
      </c>
      <c r="Q124" s="27">
        <f>IFERROR(VLOOKUP($F124,Area_FDI_84_96,Seq!G$1,FALSE),0)</f>
        <v>0</v>
      </c>
      <c r="R124" s="27">
        <f>IFERROR(VLOOKUP($F124,Area_FDI_84_96,Seq!H$1,FALSE),0)</f>
        <v>0</v>
      </c>
      <c r="S124" s="27">
        <f>IFERROR(VLOOKUP($F124,Area_FDI_84_96,Seq!I$1,FALSE),0)</f>
        <v>0</v>
      </c>
      <c r="T124" s="27">
        <f>IFERROR(VALUE(VLOOKUP($E124,Area_FDI_92_95,Seq!B$1,FALSE)),0)</f>
        <v>0</v>
      </c>
      <c r="U124" s="27">
        <f>IFERROR(VALUE(VLOOKUP($E124,Area_FDI_92_95,Seq!C$1,FALSE)),0)</f>
        <v>0</v>
      </c>
      <c r="V124" s="27">
        <f>IFERROR(VALUE(VLOOKUP($E124,Area_FDI_92_95,Seq!D$1,FALSE)),0)</f>
        <v>0</v>
      </c>
      <c r="W124" s="27">
        <f>IFERROR(VALUE(VLOOKUP($E124,Area_FDI_92_95,Seq!E$1,FALSE)),0)</f>
        <v>0</v>
      </c>
      <c r="X124" s="27">
        <f>IFERROR(VALUE(VLOOKUP($E124,Area_FDI_96_99,Seq!B$1,FALSE)),0)</f>
        <v>0</v>
      </c>
      <c r="Y124" s="27">
        <f>IFERROR(VALUE(VLOOKUP($E124,Area_FDI_96_99,Seq!C$1,FALSE)),0)</f>
        <v>0</v>
      </c>
      <c r="Z124" s="27">
        <f>IFERROR(VALUE(VLOOKUP($E124,Area_FDI_96_99,Seq!D$1,FALSE)),0)</f>
        <v>0</v>
      </c>
      <c r="AA124" s="27">
        <f>IFERROR(VALUE(VLOOKUP($E124,Area_FDI_96_99,Seq!E$1,FALSE)),0)</f>
        <v>0</v>
      </c>
      <c r="AB124" s="27">
        <f t="shared" si="72"/>
        <v>0</v>
      </c>
      <c r="AC124" s="27">
        <f t="shared" si="73"/>
        <v>31</v>
      </c>
      <c r="AD124" s="27">
        <f t="shared" si="74"/>
        <v>53</v>
      </c>
      <c r="AE124" s="27">
        <f t="shared" si="75"/>
        <v>25</v>
      </c>
      <c r="AF124" s="27">
        <f t="shared" si="76"/>
        <v>230</v>
      </c>
      <c r="AG124" s="27">
        <f t="shared" si="77"/>
        <v>74</v>
      </c>
      <c r="AH124" s="27">
        <f t="shared" si="78"/>
        <v>17</v>
      </c>
      <c r="AI124" s="27">
        <f t="shared" si="79"/>
        <v>40</v>
      </c>
      <c r="AJ124" s="27">
        <f t="shared" si="80"/>
        <v>14</v>
      </c>
      <c r="AK124" s="27">
        <f t="shared" si="81"/>
        <v>12</v>
      </c>
      <c r="AL124" s="27">
        <f t="shared" si="82"/>
        <v>0</v>
      </c>
      <c r="AM124" s="27"/>
      <c r="AN124" s="27"/>
      <c r="AO124" s="27"/>
      <c r="AP124" s="27"/>
      <c r="AQ124" s="27"/>
      <c r="AR124" s="27"/>
      <c r="AS124" s="27"/>
      <c r="AT124" s="27" t="str">
        <f>IFERROR(work!D124+work!AP124,".")</f>
        <v>.</v>
      </c>
      <c r="AU124" s="27" t="str">
        <f>IFERROR(work!E124+work!AQ124,".")</f>
        <v>.</v>
      </c>
      <c r="AV124" s="27" t="str">
        <f>IFERROR(work!F124+work!AR124,".")</f>
        <v>.</v>
      </c>
      <c r="AW124" s="27" t="str">
        <f>IFERROR(work!G124+work!AS124,".")</f>
        <v>.</v>
      </c>
      <c r="AX124" s="27" t="str">
        <f>IFERROR(work!H124+work!AT124,".")</f>
        <v>.</v>
      </c>
      <c r="AY124" s="27" t="str">
        <f>IFERROR(work!I124+work!AU124,".")</f>
        <v>.</v>
      </c>
      <c r="AZ124" s="27" t="str">
        <f>IFERROR(work!J124+work!AV124,".")</f>
        <v>.</v>
      </c>
      <c r="BA124" s="27" t="str">
        <f>IFERROR(work!K124+work!AW124,".")</f>
        <v>.</v>
      </c>
      <c r="BB124" s="27" t="str">
        <f>IFERROR(work!L124+work!AX124,".")</f>
        <v>.</v>
      </c>
      <c r="BC124" s="27" t="str">
        <f>IFERROR(work!M124+work!AY124,".")</f>
        <v>.</v>
      </c>
      <c r="BD124" s="27">
        <f>IFERROR(work!N124+work!AZ124,".")</f>
        <v>45355260.543898471</v>
      </c>
      <c r="BE124" s="27">
        <f>IFERROR(work!O124+work!BA124,".")</f>
        <v>49439299.437589481</v>
      </c>
      <c r="BF124" s="27">
        <f>IFERROR(work!P124+work!BB124,".")</f>
        <v>56132477.549855836</v>
      </c>
      <c r="BG124" s="27">
        <f>IFERROR(work!Q124+work!BC124,".")</f>
        <v>63735705.167080656</v>
      </c>
      <c r="BH124" s="27">
        <f>IFERROR(work!R124+work!BD124,".")</f>
        <v>71911498.494151682</v>
      </c>
      <c r="BI124" s="27">
        <f>IFERROR(work!S124+work!BE124,".")</f>
        <v>79653385.140427008</v>
      </c>
      <c r="BJ124" s="27">
        <f>IFERROR(work!T124+work!BF124,".")</f>
        <v>87586114.513682202</v>
      </c>
      <c r="BK124" s="27">
        <f>IFERROR(work!U124+work!BG124,".")</f>
        <v>95718334.001539424</v>
      </c>
      <c r="BL124" s="27">
        <f>IFERROR(work!V124+work!BH124,".")</f>
        <v>103193201.72602352</v>
      </c>
      <c r="BM124" s="27">
        <f>IFERROR(work!W124+work!BI124,".")</f>
        <v>111035001.2899649</v>
      </c>
      <c r="BN124" s="27">
        <f>IFERROR(work!X124+work!BJ124,".")</f>
        <v>120374755.13948245</v>
      </c>
      <c r="BO124" s="27">
        <f>IFERROR(work!Y124+work!BK124,".")</f>
        <v>130374296.00357315</v>
      </c>
      <c r="BP124" s="27">
        <f>IFERROR(work!Z124+work!BL124,".")</f>
        <v>142247048.84934598</v>
      </c>
      <c r="BQ124" s="27">
        <f>IFERROR(work!AA124+work!BM124,".")</f>
        <v>156479444.33575967</v>
      </c>
      <c r="BR124" s="27">
        <f>IFERROR(work!AB124+work!BN124,".")</f>
        <v>172284580.87607586</v>
      </c>
      <c r="BS124" s="27">
        <f>IFERROR(work!AC124+work!BO124,".")</f>
        <v>191871326.96438092</v>
      </c>
      <c r="BT124" s="27">
        <f>IFERROR(work!AD124+work!BP124,".")</f>
        <v>216455391.34570354</v>
      </c>
      <c r="BU124" s="27">
        <f>IFERROR(work!AE124+work!BQ124,".")</f>
        <v>247336908.9215903</v>
      </c>
      <c r="BV124" s="27">
        <f>IFERROR(work!AF124+work!BR124,".")</f>
        <v>271101287.49746281</v>
      </c>
      <c r="BW124" s="27">
        <f>IFERROR(work!AG124+work!BS124,".")</f>
        <v>296044455.87505454</v>
      </c>
      <c r="BX124" s="27">
        <f>IFERROR(work!AH124+work!BT124,".")</f>
        <v>326723892.84599549</v>
      </c>
      <c r="BY124" s="27">
        <f>IFERROR(work!AI124+work!BU124,".")</f>
        <v>356283798.45187896</v>
      </c>
      <c r="BZ124" s="27"/>
      <c r="CA124" s="27"/>
      <c r="CB124" s="27"/>
      <c r="CC124" s="27"/>
      <c r="CD124" s="27"/>
      <c r="CE124" s="27"/>
      <c r="CF124" s="27" t="str">
        <f>IFERROR(work!AP124-work!D124,".")</f>
        <v>.</v>
      </c>
      <c r="CG124" s="27" t="str">
        <f>IFERROR(work!AQ124-work!E124,".")</f>
        <v>.</v>
      </c>
      <c r="CH124" s="27" t="str">
        <f>IFERROR(work!AR124-work!F124,".")</f>
        <v>.</v>
      </c>
      <c r="CI124" s="27" t="str">
        <f>IFERROR(work!AS124-work!G124,".")</f>
        <v>.</v>
      </c>
      <c r="CJ124" s="27" t="str">
        <f>IFERROR(work!AT124-work!H124,".")</f>
        <v>.</v>
      </c>
      <c r="CK124" s="27" t="str">
        <f>IFERROR(work!AU124-work!I124,".")</f>
        <v>.</v>
      </c>
      <c r="CL124" s="27" t="str">
        <f>IFERROR(work!AV124-work!J124,".")</f>
        <v>.</v>
      </c>
      <c r="CM124" s="27" t="str">
        <f>IFERROR(work!AW124-work!K124,".")</f>
        <v>.</v>
      </c>
      <c r="CN124" s="27" t="str">
        <f>IFERROR(work!AX124-work!L124,".")</f>
        <v>.</v>
      </c>
      <c r="CO124" s="27" t="str">
        <f>IFERROR(work!AY124-work!M124,".")</f>
        <v>.</v>
      </c>
      <c r="CP124" s="27">
        <f>IFERROR(work!AZ124-work!N124,".")</f>
        <v>-43564450.920713909</v>
      </c>
      <c r="CQ124" s="27">
        <f>IFERROR(work!BA124-work!O124,".")</f>
        <v>-47661025.481767207</v>
      </c>
      <c r="CR124" s="27">
        <f>IFERROR(work!BB124-work!P124,".")</f>
        <v>-54756093.508049406</v>
      </c>
      <c r="CS124" s="27">
        <f>IFERROR(work!BC124-work!Q124,".")</f>
        <v>-62677265.838931501</v>
      </c>
      <c r="CT124" s="27">
        <f>IFERROR(work!BD124-work!R124,".")</f>
        <v>-71061571.713647902</v>
      </c>
      <c r="CU124" s="27">
        <f>IFERROR(work!BE124-work!S124,".")</f>
        <v>-78903749.720022693</v>
      </c>
      <c r="CV124" s="27">
        <f>IFERROR(work!BF124-work!T124,".")</f>
        <v>-86826733.832812622</v>
      </c>
      <c r="CW124" s="27">
        <f>IFERROR(work!BG124-work!U124,".")</f>
        <v>-94914909.241179422</v>
      </c>
      <c r="CX124" s="27">
        <f>IFERROR(work!BH124-work!V124,".")</f>
        <v>-102309434.48962751</v>
      </c>
      <c r="CY124" s="27">
        <f>IFERROR(work!BI124-work!W124,".")</f>
        <v>-110085835.27807559</v>
      </c>
      <c r="CZ124" s="27">
        <f>IFERROR(work!BJ124-work!X124,".")</f>
        <v>-119320231.70027341</v>
      </c>
      <c r="DA124" s="27">
        <f>IFERROR(work!BK124-work!Y124,".")</f>
        <v>-129215374.74388242</v>
      </c>
      <c r="DB124" s="27">
        <f>IFERROR(work!BL124-work!Z124,".")</f>
        <v>-140965281.93612802</v>
      </c>
      <c r="DC124" s="27">
        <f>IFERROR(work!BM124-work!AA124,".")</f>
        <v>-155054119.52826133</v>
      </c>
      <c r="DD124" s="27">
        <f>IFERROR(work!BN124-work!AB124,".")</f>
        <v>-170713872.93821269</v>
      </c>
      <c r="DE124" s="27">
        <f>IFERROR(work!BO124-work!AC124,".")</f>
        <v>-189885952.13092184</v>
      </c>
      <c r="DF124" s="27">
        <f>IFERROR(work!BP124-work!AD124,".")</f>
        <v>-213785062.19470108</v>
      </c>
      <c r="DG124" s="27">
        <f>IFERROR(work!BQ124-work!AE124,".")</f>
        <v>-243997689.02155325</v>
      </c>
      <c r="DH124" s="27">
        <f>IFERROR(work!BR124-work!AF124,".")</f>
        <v>-267401431.84822175</v>
      </c>
      <c r="DI124" s="27">
        <f>IFERROR(work!BS124-work!AG124,".")</f>
        <v>-292000513.65043408</v>
      </c>
      <c r="DJ124" s="27">
        <f>IFERROR(work!BT124-work!AH124,".")</f>
        <v>-322477753.51014394</v>
      </c>
      <c r="DK124" s="27">
        <f>IFERROR(work!BU124-work!AI124,".")</f>
        <v>-351995197.72266895</v>
      </c>
      <c r="DL124" s="27"/>
      <c r="DM124" s="27"/>
      <c r="DN124" s="27"/>
      <c r="DO124" s="27"/>
      <c r="DP124" s="27"/>
      <c r="DQ124" s="27"/>
      <c r="DR124" s="27"/>
      <c r="DS124" s="27">
        <f>IFERROR(work!DO124-work!CC124,".")</f>
        <v>0.21799999237060547</v>
      </c>
      <c r="DT124" s="27">
        <f>IFERROR(work!DP124-work!CD124,".")</f>
        <v>0.21699999237060547</v>
      </c>
      <c r="DU124" s="27">
        <f>IFERROR(work!DQ124-work!CE124,".")</f>
        <v>0.21699999237060547</v>
      </c>
      <c r="DV124" s="27">
        <f>IFERROR(work!DR124-work!CF124,".")</f>
        <v>0.21599999237060546</v>
      </c>
      <c r="DW124" s="27">
        <f>IFERROR(work!DS124-work!CG124,".")</f>
        <v>0.21599999237060546</v>
      </c>
      <c r="DX124" s="27">
        <f>IFERROR(work!DT124-work!CH124,".")</f>
        <v>0.21499999237060546</v>
      </c>
      <c r="DY124" s="27">
        <f>IFERROR(work!DU124-work!CI124,".")</f>
        <v>0.21399999237060546</v>
      </c>
      <c r="DZ124" s="27">
        <f>IFERROR(work!DV124-work!CJ124,".")</f>
        <v>0.21299999237060546</v>
      </c>
      <c r="EA124" s="27">
        <f>IFERROR(work!DW124-work!CK124,".")</f>
        <v>0.21199999237060546</v>
      </c>
      <c r="EB124" s="27">
        <f>IFERROR(work!DX124-work!CL124,".")</f>
        <v>0.21099999237060546</v>
      </c>
      <c r="EC124" s="27">
        <f>IFERROR(work!DY124-work!CM124,".")</f>
        <v>0.20899999237060546</v>
      </c>
      <c r="ED124" s="27">
        <f>IFERROR(work!DZ124-work!CN124,".")</f>
        <v>0.20699999237060546</v>
      </c>
      <c r="EE124" s="27">
        <f>IFERROR(work!EA124-work!CO124,".")</f>
        <v>0.20599999237060546</v>
      </c>
      <c r="EF124" s="27">
        <f>IFERROR(work!EB124-work!CP124,".")</f>
        <v>0.20399999237060548</v>
      </c>
      <c r="EG124" s="27">
        <f>IFERROR(work!EC124-work!CQ124,".")</f>
        <v>0.20199999237060548</v>
      </c>
      <c r="EH124" s="27">
        <f>IFERROR(work!ED124-work!CR124,".")</f>
        <v>0.19999999237060548</v>
      </c>
      <c r="EI124" s="27">
        <f>IFERROR(work!EE124-work!CS124,".")</f>
        <v>0.19699999237060548</v>
      </c>
      <c r="EJ124" s="27">
        <f>IFERROR(work!EF124-work!CT124,".")</f>
        <v>0.19499999237060547</v>
      </c>
      <c r="EK124" s="27">
        <f>IFERROR(work!EG124-work!CU124,".")</f>
        <v>0.19299999237060547</v>
      </c>
      <c r="EL124" s="27">
        <f>IFERROR(work!EH124-work!CV124,".")</f>
        <v>0.18999999237060547</v>
      </c>
      <c r="EM124" s="27">
        <f>IFERROR(work!EI124-work!CW124,".")</f>
        <v>0.18699999237060547</v>
      </c>
      <c r="EN124" s="27">
        <f>IFERROR(work!EJ124-work!CX124,".")</f>
        <v>0.18399999237060546</v>
      </c>
      <c r="EO124" s="27">
        <f>IFERROR(work!EK124-work!CY124,".")</f>
        <v>0.18099999237060546</v>
      </c>
      <c r="EP124" s="27">
        <f>IFERROR(work!EL124-work!CZ124,".")</f>
        <v>0.17799999237060549</v>
      </c>
      <c r="EQ124" s="27">
        <f>IFERROR(work!EM124-work!DA124,".")</f>
        <v>0.17399999237060548</v>
      </c>
      <c r="ER124" s="27">
        <f>IFERROR(work!EN124-work!DB124,".")</f>
        <v>0.17099999237060548</v>
      </c>
      <c r="ES124" s="27">
        <f>IFERROR(work!EO124-work!DC124,".")</f>
        <v>0.16699999237060548</v>
      </c>
      <c r="ET124" s="27">
        <f>IFERROR(work!EP124-work!DD124,".")</f>
        <v>0.16299999237060547</v>
      </c>
      <c r="EU124" s="27">
        <f>IFERROR(work!EQ124-work!DE124,".")</f>
        <v>0.14699999999999999</v>
      </c>
      <c r="EV124" s="27">
        <f>IFERROR(work!ER124-work!DF124,".")</f>
        <v>0.14199999999999999</v>
      </c>
      <c r="EW124" s="27">
        <f>IFERROR(work!ES124-work!DG124,".")</f>
        <v>0.13800000000000001</v>
      </c>
      <c r="EX124" s="27">
        <f>IFERROR(work!ET124-work!DH124,".")</f>
        <v>0.13400000000000001</v>
      </c>
      <c r="EY124" s="27"/>
      <c r="EZ124" s="27"/>
      <c r="FA124" s="27"/>
      <c r="FB124" s="27"/>
      <c r="FC124" s="27"/>
      <c r="FD124" s="27"/>
      <c r="FE124" s="27" t="str">
        <f>IF(ISNUMBER(work!GZ124/work!HD124),work!GZ124/work!HD124,".")</f>
        <v>.</v>
      </c>
      <c r="FF124" s="27" t="str">
        <f>IF(ISNUMBER(work!HA124/work!HE124),work!HA124/work!HE124,".")</f>
        <v>.</v>
      </c>
      <c r="FG124" s="27" t="str">
        <f>IF(ISNUMBER(work!HB124/work!HF124),work!HB124/work!HF124,".")</f>
        <v>.</v>
      </c>
      <c r="FH124" s="27" t="str">
        <f>IF(ISNUMBER(work!HC124/work!HG124),work!HC124/work!HG124,".")</f>
        <v>.</v>
      </c>
      <c r="FI124" s="27" t="str">
        <f>IF(ISNUMBER((work!HA124+work!HB124)/(work!HE124+work!HF124)),(work!HA124+work!HB124)/(work!HE124+work!HF124),".")</f>
        <v>.</v>
      </c>
      <c r="FJ124" s="27" t="str">
        <f>IF(ISNUMBER(work!HH124/work!HL124),work!HH124/work!HL124,".")</f>
        <v>.</v>
      </c>
      <c r="FK124" s="27" t="str">
        <f>IF(ISNUMBER(work!HI124/work!HM124),work!HI124/work!HM124,".")</f>
        <v>.</v>
      </c>
      <c r="FL124" s="27" t="str">
        <f>IF(ISNUMBER(work!HJ124/work!HN124),work!HJ124/work!HN124,".")</f>
        <v>.</v>
      </c>
      <c r="FM124" s="27" t="str">
        <f>IF(ISNUMBER(work!HK124/work!HO124),work!HK124/work!HO124,".")</f>
        <v>.</v>
      </c>
      <c r="FN124" s="27" t="str">
        <f>IF(ISNUMBER((work!HI124+work!HJ124)/(work!HM124+work!HN124)),(work!HI124+work!HJ124)/(work!HM124+work!HN124),".")</f>
        <v>.</v>
      </c>
      <c r="FO124" s="27" t="s">
        <v>5007</v>
      </c>
      <c r="FP124" s="27" t="s">
        <v>5007</v>
      </c>
      <c r="FQ124" s="27" t="s">
        <v>5007</v>
      </c>
      <c r="FR124" s="27" t="s">
        <v>5007</v>
      </c>
      <c r="FS124" s="27" t="s">
        <v>5007</v>
      </c>
      <c r="FT124" s="27" t="str">
        <f>work!GM124</f>
        <v>.</v>
      </c>
      <c r="FU124" s="27" t="str">
        <f>work!GN124</f>
        <v>.</v>
      </c>
      <c r="FV124" s="27" t="str">
        <f>work!GO124</f>
        <v>.</v>
      </c>
      <c r="FW124" s="27" t="s">
        <v>5007</v>
      </c>
      <c r="FX124" s="27"/>
      <c r="FY124" s="27" t="str">
        <f t="shared" si="83"/>
        <v>.</v>
      </c>
      <c r="FZ124">
        <f t="shared" si="62"/>
        <v>0</v>
      </c>
      <c r="GA124" t="str">
        <f>work!HC124</f>
        <v>.</v>
      </c>
      <c r="GB124" t="str">
        <f>IF(ISNUMBER(work!HA124+work!HB124),work!HA124+work!HB124,".")</f>
        <v>.</v>
      </c>
      <c r="GC124" t="str">
        <f>IF(ISNUMBER(work!HK124-work!HC124),work!HK124-work!HC124,".")</f>
        <v>.</v>
      </c>
      <c r="GD124" t="str">
        <f>IF(ISNUMBER(work!HI124+work!HJ124-work!HA124-work!HB124),(work!HI124+work!HJ124-work!HA124-work!HB124),".")</f>
        <v>.</v>
      </c>
      <c r="GH124" t="str">
        <f>work!GQ124</f>
        <v>.</v>
      </c>
      <c r="GI124" t="str">
        <f>work!GR124</f>
        <v>.</v>
      </c>
      <c r="GJ124" t="str">
        <f>work!GZ124</f>
        <v>.</v>
      </c>
      <c r="GK124" t="str">
        <f>work!HH124</f>
        <v>.</v>
      </c>
      <c r="GL124">
        <f t="shared" si="84"/>
        <v>0</v>
      </c>
      <c r="GM124" t="str">
        <f>IFERROR(VLOOKUP($F124,AREA_EM_ALLYEAR,Seq!B$1,FALSE),".")</f>
        <v>.</v>
      </c>
      <c r="GN124" t="str">
        <f>IFERROR(VLOOKUP($F124,AREA_EM_ALLYEAR,Seq!C$1,FALSE),".")</f>
        <v>.</v>
      </c>
      <c r="GO124" t="str">
        <f>IFERROR(VLOOKUP($F124,AREA_EM_ALLYEAR,Seq!D$1,FALSE),".")</f>
        <v>.</v>
      </c>
      <c r="GP124" t="str">
        <f>IFERROR(VLOOKUP($F124,AREA_EM_ALLYEAR,Seq!E$1,FALSE),".")</f>
        <v>.</v>
      </c>
      <c r="GQ124" t="str">
        <f>IFERROR(VLOOKUP($F124,AREA_EM_ALLYEAR,Seq!F$1,FALSE),".")</f>
        <v>.</v>
      </c>
      <c r="GR124" t="str">
        <f>IFERROR(VLOOKUP($F124,AREA_EM_ALLYEAR,Seq!G$1,FALSE),".")</f>
        <v>.</v>
      </c>
      <c r="GS124" t="str">
        <f>IFERROR(VLOOKUP($F124,AREA_EM_ALLYEAR,Seq!H$1,FALSE),".")</f>
        <v>.</v>
      </c>
      <c r="GT124" t="str">
        <f>IFERROR(VLOOKUP($F124,AREA_EM_ALLYEAR,Seq!I$1,FALSE),".")</f>
        <v>.</v>
      </c>
      <c r="GU124" t="str">
        <f>IFERROR(VLOOKUP($F124,AREA_EM_ALLYEAR,Seq!J$1,FALSE),".")</f>
        <v>.</v>
      </c>
      <c r="GV124" t="str">
        <f>IFERROR(VLOOKUP($F124,AREA_EM_ALLYEAR,Seq!K$1,FALSE),".")</f>
        <v>.</v>
      </c>
      <c r="GW124" t="str">
        <f>IFERROR(VLOOKUP($F124,AREA_EM_ALLYEAR,Seq!L$1,FALSE),".")</f>
        <v>.</v>
      </c>
      <c r="GX124" t="str">
        <f>IFERROR(VLOOKUP($F124,AREA_EM_ALLYEAR,Seq!M$1,FALSE),".")</f>
        <v>.</v>
      </c>
      <c r="GY124" t="str">
        <f>IFERROR(VLOOKUP($F124,AREA_EM_ALLYEAR,Seq!N$1,FALSE),".")</f>
        <v>.</v>
      </c>
      <c r="GZ124" t="str">
        <f>IFERROR(VLOOKUP($F124,AREA_EM_ALLYEAR,Seq!O$1,FALSE),".")</f>
        <v>.</v>
      </c>
      <c r="HA124" t="str">
        <f t="shared" si="63"/>
        <v>.</v>
      </c>
      <c r="HK124" s="139">
        <f>IFERROR(VLOOKUP(CONCATENATE($G124, ".SP.DYN.LE00.IN"),AREA_WB_6ATTRS,Seq!B$1,FALSE)-VLOOKUP("CHN.SP.DYN.LE00.IN",AREA_WB_6ATTRS,Seq!B$1,FALSE),".")</f>
        <v>-2.3124878048780602</v>
      </c>
      <c r="HL124" s="139">
        <f>IFERROR(VLOOKUP(CONCATENATE($G124, ".SP.DYN.LE00.IN"),AREA_WB_6ATTRS,Seq!C$1,FALSE)-VLOOKUP("CHN.SP.DYN.LE00.IN",AREA_WB_6ATTRS,Seq!C$1,FALSE),".")</f>
        <v>-2.5464878048780548</v>
      </c>
      <c r="HM124" s="139">
        <f>IFERROR(VLOOKUP(CONCATENATE($G124, ".SP.DYN.LE00.IN"),AREA_WB_6ATTRS,Seq!D$1,FALSE)-VLOOKUP("CHN.SP.DYN.LE00.IN",AREA_WB_6ATTRS,Seq!D$1,FALSE),".")</f>
        <v>-2.7041707317073076</v>
      </c>
      <c r="HN124" s="139">
        <f>IFERROR(VLOOKUP(CONCATENATE($G124, ".SP.DYN.LE00.IN"),AREA_WB_6ATTRS,Seq!E$1,FALSE)-VLOOKUP("CHN.SP.DYN.LE00.IN",AREA_WB_6ATTRS,Seq!E$1,FALSE),".")</f>
        <v>-2.7917560975609774</v>
      </c>
      <c r="HO124" s="139">
        <f>IFERROR(VLOOKUP(CONCATENATE($G124, ".SP.DYN.LE00.IN"),AREA_WB_6ATTRS,Seq!F$1,FALSE)-VLOOKUP("CHN.SP.DYN.LE00.IN",AREA_WB_6ATTRS,Seq!F$1,FALSE),".")</f>
        <v>-2.8333658536585347</v>
      </c>
      <c r="HP124" s="139">
        <f>IFERROR(VLOOKUP(CONCATENATE($G124, ".SP.DYN.LE00.IN"),AREA_WB_6ATTRS,Seq!G$1,FALSE)-VLOOKUP("CHN.SP.DYN.LE00.IN",AREA_WB_6ATTRS,Seq!G$1,FALSE),".")</f>
        <v>-2.8853658536585272</v>
      </c>
      <c r="HQ124" s="139">
        <f>IFERROR(VLOOKUP(CONCATENATE($G124, ".SP.DYN.LE00.IN"),AREA_WB_6ATTRS,Seq!H$1,FALSE)-VLOOKUP("CHN.SP.DYN.LE00.IN",AREA_WB_6ATTRS,Seq!H$1,FALSE),".")</f>
        <v>-3.0181463414634067</v>
      </c>
      <c r="HR124" s="139">
        <f>IFERROR(VLOOKUP(CONCATENATE($G124, ".SP.DYN.LE00.IN"),AREA_WB_6ATTRS,Seq!I$1,FALSE)-VLOOKUP("CHN.SP.DYN.LE00.IN",AREA_WB_6ATTRS,Seq!I$1,FALSE),".")</f>
        <v>-3.2713902439024451</v>
      </c>
      <c r="HS124" s="139">
        <f>IFERROR(VLOOKUP(CONCATENATE($G124, ".SP.DYN.LE00.IN"),AREA_WB_6ATTRS,Seq!J$1,FALSE)-VLOOKUP("CHN.SP.DYN.LE00.IN",AREA_WB_6ATTRS,Seq!J$1,FALSE),".")</f>
        <v>-3.6579756097561074</v>
      </c>
      <c r="HT124" s="139">
        <f>IFERROR(VLOOKUP(CONCATENATE($G124, ".SP.DYN.LE00.IN"),AREA_WB_6ATTRS,Seq!K$1,FALSE)-VLOOKUP("CHN.SP.DYN.LE00.IN",AREA_WB_6ATTRS,Seq!K$1,FALSE),".")</f>
        <v>-4.1576585365853731</v>
      </c>
      <c r="HU124" s="139">
        <f>IFERROR(VLOOKUP(CONCATENATE($G124, ".SP.DYN.LE00.IN"),AREA_WB_6ATTRS,Seq!L$1,FALSE)-VLOOKUP("CHN.SP.DYN.LE00.IN",AREA_WB_6ATTRS,Seq!L$1,FALSE),".")</f>
        <v>-4.7133658536585301</v>
      </c>
      <c r="HV124" s="139">
        <f>IFERROR(VLOOKUP(CONCATENATE($G124, ".SP.DYN.LE00.IN"),AREA_WB_6ATTRS,Seq!M$1,FALSE)-VLOOKUP("CHN.SP.DYN.LE00.IN",AREA_WB_6ATTRS,Seq!M$1,FALSE),".")</f>
        <v>-5.2398780487804828</v>
      </c>
      <c r="HW124" s="139">
        <f>IFERROR(VLOOKUP(CONCATENATE($G124, ".SP.DYN.LE00.IN"),AREA_WB_6ATTRS,Seq!N$1,FALSE)-VLOOKUP("CHN.SP.DYN.LE00.IN",AREA_WB_6ATTRS,Seq!N$1,FALSE),".")</f>
        <v>-5.6545853658536487</v>
      </c>
      <c r="HX124" s="139">
        <f>IFERROR(VLOOKUP(CONCATENATE($G124, ".SP.DYN.LE00.IN"),AREA_WB_6ATTRS,Seq!O$1,FALSE)-VLOOKUP("CHN.SP.DYN.LE00.IN",AREA_WB_6ATTRS,Seq!O$1,FALSE),".")</f>
        <v>-5.9006097560975661</v>
      </c>
      <c r="HY124" s="139">
        <f>IFERROR(VLOOKUP(CONCATENATE($G124, ".SP.DYN.LE00.IN"),AREA_WB_6ATTRS,Seq!P$1,FALSE)-VLOOKUP("CHN.SP.DYN.LE00.IN",AREA_WB_6ATTRS,Seq!P$1,FALSE),".")</f>
        <v>-5.9613414634146267</v>
      </c>
      <c r="HZ124" s="139">
        <f>IFERROR(VLOOKUP(CONCATENATE($G124, ".SP.DYN.LE00.IN"),AREA_WB_6ATTRS,Seq!Q$1,FALSE)-VLOOKUP("CHN.SP.DYN.LE00.IN",AREA_WB_6ATTRS,Seq!Q$1,FALSE),".")</f>
        <v>-5.8489024390243856</v>
      </c>
      <c r="IA124" s="139">
        <f>IFERROR(VLOOKUP(CONCATENATE($G124, ".SP.DYN.LE00.IN"),AREA_WB_6ATTRS,Seq!R$1,FALSE)-VLOOKUP("CHN.SP.DYN.LE00.IN",AREA_WB_6ATTRS,Seq!R$1,FALSE),".")</f>
        <v>-5.6050243902438979</v>
      </c>
      <c r="IB124" s="139">
        <f>IFERROR(VLOOKUP(CONCATENATE($G124, ".SP.DYN.LE00.IN"),AREA_WB_6ATTRS,Seq!S$1,FALSE)-VLOOKUP("CHN.SP.DYN.LE00.IN",AREA_WB_6ATTRS,Seq!S$1,FALSE),".")</f>
        <v>-5.303926829268292</v>
      </c>
      <c r="IC124" s="139">
        <f>IFERROR(VLOOKUP(CONCATENATE($G124, ".SP.DYN.LE00.IN"),AREA_WB_6ATTRS,Seq!T$1,FALSE)-VLOOKUP("CHN.SP.DYN.LE00.IN",AREA_WB_6ATTRS,Seq!T$1,FALSE),".")</f>
        <v>-5.0037317073170868</v>
      </c>
      <c r="ID124" s="139">
        <f>IFERROR(VLOOKUP(CONCATENATE($G124, ".SP.DYN.LE00.IN"),AREA_WB_6ATTRS,Seq!U$1,FALSE)-VLOOKUP("CHN.SP.DYN.LE00.IN",AREA_WB_6ATTRS,Seq!U$1,FALSE),".")</f>
        <v>-4.7279024390244047</v>
      </c>
      <c r="IE124" s="139">
        <f>IFERROR(VLOOKUP(CONCATENATE($G124, ".SP.DYN.LE00.IN"),AREA_WB_6ATTRS,Seq!V$1,FALSE)-VLOOKUP("CHN.SP.DYN.LE00.IN",AREA_WB_6ATTRS,Seq!V$1,FALSE),".")</f>
        <v>-4.484487804878043</v>
      </c>
      <c r="IF124" s="139">
        <f>IFERROR(VLOOKUP(CONCATENATE($G124, ".SP.DYN.LE00.IN"),AREA_WB_6ATTRS,Seq!W$1,FALSE)-VLOOKUP("CHN.SP.DYN.LE00.IN",AREA_WB_6ATTRS,Seq!W$1,FALSE),".")</f>
        <v>-4.2578536585365896</v>
      </c>
      <c r="IG124" s="139">
        <f>IFERROR(VLOOKUP(CONCATENATE($G124, ".SP.DYN.LE00.IN"),AREA_WB_6ATTRS,Seq!X$1,FALSE)-VLOOKUP("CHN.SP.DYN.LE00.IN",AREA_WB_6ATTRS,Seq!X$1,FALSE),".")</f>
        <v>-4.024585365853639</v>
      </c>
      <c r="IH124" s="139">
        <f>IFERROR(VLOOKUP(CONCATENATE($G124, ".SP.DYN.LE00.IN"),AREA_WB_6ATTRS,Seq!Y$1,FALSE)-VLOOKUP("CHN.SP.DYN.LE00.IN",AREA_WB_6ATTRS,Seq!Y$1,FALSE),".")</f>
        <v>-3.7705609756097545</v>
      </c>
      <c r="II124" s="139">
        <f>IFERROR(VLOOKUP(CONCATENATE($G124, ".SP.DYN.LE00.IN"),AREA_WB_6ATTRS,Seq!Z$1,FALSE)-VLOOKUP("CHN.SP.DYN.LE00.IN",AREA_WB_6ATTRS,Seq!Z$1,FALSE),".")</f>
        <v>-3.5051463414634156</v>
      </c>
      <c r="IJ124" s="139">
        <f>IFERROR(VLOOKUP(CONCATENATE($G124, ".SP.DYN.LE00.IN"),AREA_WB_6ATTRS,Seq!AA$1,FALSE)-VLOOKUP("CHN.SP.DYN.LE00.IN",AREA_WB_6ATTRS,Seq!AA$1,FALSE),".")</f>
        <v>-3.248585365853657</v>
      </c>
      <c r="IK124" s="139">
        <f>IFERROR(VLOOKUP(CONCATENATE($G124, ".SP.DYN.LE00.IN"),AREA_WB_6ATTRS,Seq!AB$1,FALSE)-VLOOKUP("CHN.SP.DYN.LE00.IN",AREA_WB_6ATTRS,Seq!AB$1,FALSE),".")</f>
        <v>-3.0283170731707401</v>
      </c>
      <c r="IL124" s="139">
        <f>IFERROR(VLOOKUP(CONCATENATE($G124, ".SP.DYN.LE00.IN"),AREA_WB_6ATTRS,Seq!AC$1,FALSE)-VLOOKUP("CHN.SP.DYN.LE00.IN",AREA_WB_6ATTRS,Seq!AC$1,FALSE),".")</f>
        <v>-2.86392682926828</v>
      </c>
      <c r="IM124" s="139">
        <f>IFERROR(VLOOKUP(CONCATENATE($G124, ".SP.DYN.LE00.IN"),AREA_WB_6ATTRS,Seq!AD$1,FALSE)-VLOOKUP("CHN.SP.DYN.LE00.IN",AREA_WB_6ATTRS,Seq!AD$1,FALSE),".")</f>
        <v>-2.7674878048780585</v>
      </c>
      <c r="IN124" s="139">
        <f>IFERROR(VLOOKUP(CONCATENATE($G124, ".SP.DYN.LE00.IN"),AREA_WB_6ATTRS,Seq!AE$1,FALSE)-VLOOKUP("CHN.SP.DYN.LE00.IN",AREA_WB_6ATTRS,Seq!AE$1,FALSE),".")</f>
        <v>-2.738878048780478</v>
      </c>
      <c r="IO124" s="139">
        <f>IFERROR(VLOOKUP(CONCATENATE($G124, ".SP.DYN.LE00.IN"),AREA_WB_6ATTRS,Seq!AF$1,FALSE)-VLOOKUP("CHN.SP.DYN.LE00.IN",AREA_WB_6ATTRS,Seq!AF$1,FALSE),".")</f>
        <v>-2.7665853658536861</v>
      </c>
      <c r="IP124" s="139" t="str">
        <f>IFERROR(VLOOKUP(CONCATENATE($G124, ".SP.DYN.LE00.IN"),AREA_WB_6ATTRS,Seq!AG$1,FALSE)-VLOOKUP("CHN.SP.DYN.LE00.IN",AREA_WB_6ATTRS,Seq!AG$1,FALSE),".")</f>
        <v>.</v>
      </c>
      <c r="IW124">
        <f>IFERROR(VLOOKUP(CONCATENATE($G124, ".SP.DYN.LE00.IN"),AREA_WB_6ATTRS,Seq!B$1,FALSE),".")</f>
        <v>64.681317073170732</v>
      </c>
      <c r="IX124">
        <f>IFERROR(VLOOKUP(CONCATENATE($G124, ".SP.DYN.LE00.IN"),AREA_WB_6ATTRS,Seq!C$1,FALSE),".")</f>
        <v>64.716439024390255</v>
      </c>
      <c r="IY124">
        <f>IFERROR(VLOOKUP(CONCATENATE($G124, ".SP.DYN.LE00.IN"),AREA_WB_6ATTRS,Seq!D$1,FALSE),".")</f>
        <v>64.830731707317085</v>
      </c>
      <c r="IZ124">
        <f>IFERROR(VLOOKUP(CONCATENATE($G124, ".SP.DYN.LE00.IN"),AREA_WB_6ATTRS,Seq!E$1,FALSE),".")</f>
        <v>65.008097560975614</v>
      </c>
      <c r="JA124">
        <f>IFERROR(VLOOKUP(CONCATENATE($G124, ".SP.DYN.LE00.IN"),AREA_WB_6ATTRS,Seq!F$1,FALSE),".")</f>
        <v>65.225902439024395</v>
      </c>
      <c r="JB124">
        <f>IFERROR(VLOOKUP(CONCATENATE($G124, ".SP.DYN.LE00.IN"),AREA_WB_6ATTRS,Seq!G$1,FALSE),".")</f>
        <v>65.427780487804895</v>
      </c>
      <c r="JC124">
        <f>IFERROR(VLOOKUP(CONCATENATE($G124, ".SP.DYN.LE00.IN"),AREA_WB_6ATTRS,Seq!H$1,FALSE),".")</f>
        <v>65.541341463414653</v>
      </c>
      <c r="JD124">
        <f>IFERROR(VLOOKUP(CONCATENATE($G124, ".SP.DYN.LE00.IN"),AREA_WB_6ATTRS,Seq!I$1,FALSE),".")</f>
        <v>65.5259268292683</v>
      </c>
      <c r="JE124">
        <f>IFERROR(VLOOKUP(CONCATENATE($G124, ".SP.DYN.LE00.IN"),AREA_WB_6ATTRS,Seq!J$1,FALSE),".")</f>
        <v>65.36914634146342</v>
      </c>
      <c r="JF124">
        <f>IFERROR(VLOOKUP(CONCATENATE($G124, ".SP.DYN.LE00.IN"),AREA_WB_6ATTRS,Seq!K$1,FALSE),".")</f>
        <v>65.089268292682931</v>
      </c>
      <c r="JG124">
        <f>IFERROR(VLOOKUP(CONCATENATE($G124, ".SP.DYN.LE00.IN"),AREA_WB_6ATTRS,Seq!L$1,FALSE),".")</f>
        <v>64.746365853658546</v>
      </c>
      <c r="JH124">
        <f>IFERROR(VLOOKUP(CONCATENATE($G124, ".SP.DYN.LE00.IN"),AREA_WB_6ATTRS,Seq!M$1,FALSE),".")</f>
        <v>64.424146341463427</v>
      </c>
      <c r="JI124">
        <f>IFERROR(VLOOKUP(CONCATENATE($G124, ".SP.DYN.LE00.IN"),AREA_WB_6ATTRS,Seq!N$1,FALSE),".")</f>
        <v>64.207243902439032</v>
      </c>
      <c r="JJ124">
        <f>IFERROR(VLOOKUP(CONCATENATE($G124, ".SP.DYN.LE00.IN"),AREA_WB_6ATTRS,Seq!O$1,FALSE),".")</f>
        <v>64.154024390243904</v>
      </c>
      <c r="JK124">
        <f>IFERROR(VLOOKUP(CONCATENATE($G124, ".SP.DYN.LE00.IN"),AREA_WB_6ATTRS,Seq!P$1,FALSE),".")</f>
        <v>64.281585365853672</v>
      </c>
      <c r="JL124">
        <f>IFERROR(VLOOKUP(CONCATENATE($G124, ".SP.DYN.LE00.IN"),AREA_WB_6ATTRS,Seq!Q$1,FALSE),".")</f>
        <v>64.575829268292694</v>
      </c>
      <c r="JM124">
        <f>IFERROR(VLOOKUP(CONCATENATE($G124, ".SP.DYN.LE00.IN"),AREA_WB_6ATTRS,Seq!R$1,FALSE),".")</f>
        <v>64.994000000000014</v>
      </c>
      <c r="JN124">
        <f>IFERROR(VLOOKUP(CONCATENATE($G124, ".SP.DYN.LE00.IN"),AREA_WB_6ATTRS,Seq!S$1,FALSE),".")</f>
        <v>65.462390243902448</v>
      </c>
      <c r="JO124">
        <f>IFERROR(VLOOKUP(CONCATENATE($G124, ".SP.DYN.LE00.IN"),AREA_WB_6ATTRS,Seq!T$1,FALSE),".")</f>
        <v>65.923365853658538</v>
      </c>
      <c r="JP124">
        <f>IFERROR(VLOOKUP(CONCATENATE($G124, ".SP.DYN.LE00.IN"),AREA_WB_6ATTRS,Seq!U$1,FALSE),".")</f>
        <v>66.355487804878052</v>
      </c>
      <c r="JQ124">
        <f>IFERROR(VLOOKUP(CONCATENATE($G124, ".SP.DYN.LE00.IN"),AREA_WB_6ATTRS,Seq!V$1,FALSE),".")</f>
        <v>66.757219512195135</v>
      </c>
      <c r="JR124">
        <f>IFERROR(VLOOKUP(CONCATENATE($G124, ".SP.DYN.LE00.IN"),AREA_WB_6ATTRS,Seq!W$1,FALSE),".")</f>
        <v>67.147682926829276</v>
      </c>
      <c r="JS124">
        <f>IFERROR(VLOOKUP(CONCATENATE($G124, ".SP.DYN.LE00.IN"),AREA_WB_6ATTRS,Seq!X$1,FALSE),".")</f>
        <v>67.554853658536601</v>
      </c>
      <c r="JT124">
        <f>IFERROR(VLOOKUP(CONCATENATE($G124, ".SP.DYN.LE00.IN"),AREA_WB_6ATTRS,Seq!Y$1,FALSE),".")</f>
        <v>67.994317073170734</v>
      </c>
      <c r="JU124">
        <f>IFERROR(VLOOKUP(CONCATENATE($G124, ".SP.DYN.LE00.IN"),AREA_WB_6ATTRS,Seq!Z$1,FALSE),".")</f>
        <v>68.45719512195123</v>
      </c>
      <c r="JV124">
        <f>IFERROR(VLOOKUP(CONCATENATE($G124, ".SP.DYN.LE00.IN"),AREA_WB_6ATTRS,Seq!AA$1,FALSE),".")</f>
        <v>68.922731707317084</v>
      </c>
      <c r="JW124">
        <f>IFERROR(VLOOKUP(CONCATENATE($G124, ".SP.DYN.LE00.IN"),AREA_WB_6ATTRS,Seq!AB$1,FALSE),".")</f>
        <v>69.361414634146342</v>
      </c>
      <c r="JX124">
        <f>IFERROR(VLOOKUP(CONCATENATE($G124, ".SP.DYN.LE00.IN"),AREA_WB_6ATTRS,Seq!AC$1,FALSE),".")</f>
        <v>69.748658536585381</v>
      </c>
      <c r="JY124">
        <f>IFERROR(VLOOKUP(CONCATENATE($G124, ".SP.DYN.LE00.IN"),AREA_WB_6ATTRS,Seq!AD$1,FALSE),".")</f>
        <v>70.067853658536578</v>
      </c>
      <c r="JZ124">
        <f>IFERROR(VLOOKUP(CONCATENATE($G124, ".SP.DYN.LE00.IN"),AREA_WB_6ATTRS,Seq!AE$1,FALSE),".")</f>
        <v>70.317634146341476</v>
      </c>
      <c r="KA124">
        <f>IFERROR(VLOOKUP(CONCATENATE($G124, ".SP.DYN.LE00.IN"),AREA_WB_6ATTRS,Seq!AF$1,FALSE),".")</f>
        <v>70.506512195121942</v>
      </c>
      <c r="KB124" t="str">
        <f>IFERROR(VLOOKUP(CONCATENATE($G124, ".SP.DYN.LE00.IN"),AREA_WB_6ATTRS,Seq!AG$1,FALSE),".")</f>
        <v>.</v>
      </c>
      <c r="KK124">
        <f t="shared" si="66"/>
        <v>0</v>
      </c>
      <c r="KL124">
        <f t="shared" si="64"/>
        <v>0</v>
      </c>
      <c r="KM124">
        <f t="shared" si="67"/>
        <v>45355260.543898471</v>
      </c>
      <c r="KN124">
        <f t="shared" si="68"/>
        <v>-43564450.920713909</v>
      </c>
      <c r="KO124">
        <f t="shared" si="65"/>
        <v>0.20899999237060546</v>
      </c>
      <c r="KP124" t="str">
        <f>work!HA124</f>
        <v>.</v>
      </c>
      <c r="KQ124" t="str">
        <f>work!HB124</f>
        <v>.</v>
      </c>
      <c r="KR124" t="str">
        <f>work!HC124</f>
        <v>.</v>
      </c>
      <c r="KS124" t="str">
        <f>IF(ISNUMBER(work!HI124-work!HA124),work!HI124-work!HA124,".")</f>
        <v>.</v>
      </c>
      <c r="KT124" t="str">
        <f>IF(ISNUMBER(work!HJ124-work!HB124),work!HJ124-work!HB124,".")</f>
        <v>.</v>
      </c>
      <c r="KU124" t="str">
        <f>IF(ISNUMBER(work!HK124-work!HC124),work!HK124-work!HC124,".")</f>
        <v>.</v>
      </c>
      <c r="KW124">
        <f>IFERROR(work!HR124/work!HV124,".")</f>
        <v>0</v>
      </c>
      <c r="KX124">
        <f>IFERROR(work!HS124/work!HW124,".")</f>
        <v>0</v>
      </c>
      <c r="KY124">
        <f>IFERROR(work!HT124/work!HX124,".")</f>
        <v>0</v>
      </c>
      <c r="KZ124">
        <f>IFERROR(work!HU124/work!HY124,".")</f>
        <v>0</v>
      </c>
    </row>
    <row r="125" spans="1:312">
      <c r="A125" s="24">
        <f t="shared" si="44"/>
        <v>125</v>
      </c>
      <c r="B125" s="24" t="str">
        <f t="shared" si="69"/>
        <v>Out</v>
      </c>
      <c r="C125" s="24" t="str">
        <f t="shared" si="70"/>
        <v>Out</v>
      </c>
      <c r="D125" s="24" t="str">
        <f t="shared" si="71"/>
        <v>Out67</v>
      </c>
      <c r="E125" s="25" t="s">
        <v>2549</v>
      </c>
      <c r="F125" s="26" t="str">
        <f t="shared" si="48"/>
        <v>Byelorussia</v>
      </c>
      <c r="G125" s="166" t="s">
        <v>1360</v>
      </c>
      <c r="H125" s="166" t="s">
        <v>5007</v>
      </c>
      <c r="I125" s="166" t="s">
        <v>5007</v>
      </c>
      <c r="J125" s="180" t="s">
        <v>5007</v>
      </c>
      <c r="K125" s="180" t="s">
        <v>5007</v>
      </c>
      <c r="L125" s="27">
        <f>IFERROR(VLOOKUP($F125,Area_FDI_84_96,Seq!B$1,FALSE),0)</f>
        <v>0</v>
      </c>
      <c r="M125" s="27">
        <f>IFERROR(VLOOKUP($F125,Area_FDI_84_96,Seq!C$1,FALSE),0)</f>
        <v>0</v>
      </c>
      <c r="N125" s="27">
        <f>IFERROR(VLOOKUP($F125,Area_FDI_84_96,Seq!D$1,FALSE),0)</f>
        <v>0</v>
      </c>
      <c r="O125" s="27">
        <f>IFERROR(VLOOKUP($F125,Area_FDI_84_96,Seq!E$1,FALSE),0)</f>
        <v>0</v>
      </c>
      <c r="P125" s="27">
        <f>IFERROR(VLOOKUP($F125,Area_FDI_84_96,Seq!F$1,FALSE),0)</f>
        <v>0</v>
      </c>
      <c r="Q125" s="27">
        <f>IFERROR(VLOOKUP($F125,Area_FDI_84_96,Seq!G$1,FALSE),0)</f>
        <v>0</v>
      </c>
      <c r="R125" s="27">
        <f>IFERROR(VLOOKUP($F125,Area_FDI_84_96,Seq!H$1,FALSE),0)</f>
        <v>0</v>
      </c>
      <c r="S125" s="27">
        <f>IFERROR(VLOOKUP($F125,Area_FDI_84_96,Seq!I$1,FALSE),0)</f>
        <v>0</v>
      </c>
      <c r="T125" s="27">
        <f>IFERROR(VALUE(VLOOKUP($E125,Area_FDI_92_95,Seq!B$1,FALSE)),0)</f>
        <v>0</v>
      </c>
      <c r="U125" s="27">
        <f>IFERROR(VALUE(VLOOKUP($E125,Area_FDI_92_95,Seq!C$1,FALSE)),0)</f>
        <v>126</v>
      </c>
      <c r="V125" s="27">
        <f>IFERROR(VALUE(VLOOKUP($E125,Area_FDI_92_95,Seq!D$1,FALSE)),0)</f>
        <v>8</v>
      </c>
      <c r="W125" s="27">
        <f>IFERROR(VALUE(VLOOKUP($E125,Area_FDI_92_95,Seq!E$1,FALSE)),0)</f>
        <v>26</v>
      </c>
      <c r="X125" s="27">
        <f>IFERROR(VALUE(VLOOKUP($E125,Area_FDI_96_99,Seq!B$1,FALSE)),0)</f>
        <v>0</v>
      </c>
      <c r="Y125" s="27">
        <f>IFERROR(VALUE(VLOOKUP($E125,Area_FDI_96_99,Seq!C$1,FALSE)),0)</f>
        <v>25</v>
      </c>
      <c r="Z125" s="27">
        <f>IFERROR(VALUE(VLOOKUP($E125,Area_FDI_96_99,Seq!D$1,FALSE)),0)</f>
        <v>106</v>
      </c>
      <c r="AA125" s="27">
        <f>IFERROR(VALUE(VLOOKUP($E125,Area_FDI_96_99,Seq!E$1,FALSE)),0)</f>
        <v>7</v>
      </c>
      <c r="AB125" s="27">
        <f t="shared" si="72"/>
        <v>108</v>
      </c>
      <c r="AC125" s="27">
        <f t="shared" si="73"/>
        <v>0</v>
      </c>
      <c r="AD125" s="27">
        <f t="shared" si="74"/>
        <v>2</v>
      </c>
      <c r="AE125" s="27">
        <f t="shared" si="75"/>
        <v>83</v>
      </c>
      <c r="AF125" s="27">
        <f t="shared" si="76"/>
        <v>0</v>
      </c>
      <c r="AG125" s="27">
        <f t="shared" si="77"/>
        <v>0</v>
      </c>
      <c r="AH125" s="27">
        <f t="shared" si="78"/>
        <v>53</v>
      </c>
      <c r="AI125" s="27">
        <f t="shared" si="79"/>
        <v>35</v>
      </c>
      <c r="AJ125" s="27">
        <f t="shared" si="80"/>
        <v>0</v>
      </c>
      <c r="AK125" s="27">
        <f t="shared" si="81"/>
        <v>0</v>
      </c>
      <c r="AL125" s="27">
        <f t="shared" si="82"/>
        <v>0</v>
      </c>
      <c r="AM125" s="27"/>
      <c r="AN125" s="27"/>
      <c r="AO125" s="27"/>
      <c r="AP125" s="27"/>
      <c r="AQ125" s="27"/>
      <c r="AR125" s="27"/>
      <c r="AS125" s="27"/>
      <c r="AT125" s="27" t="str">
        <f>IFERROR(work!D125+work!AP125,".")</f>
        <v>.</v>
      </c>
      <c r="AU125" s="27" t="str">
        <f>IFERROR(work!E125+work!AQ125,".")</f>
        <v>.</v>
      </c>
      <c r="AV125" s="27" t="str">
        <f>IFERROR(work!F125+work!AR125,".")</f>
        <v>.</v>
      </c>
      <c r="AW125" s="27" t="str">
        <f>IFERROR(work!G125+work!AS125,".")</f>
        <v>.</v>
      </c>
      <c r="AX125" s="27" t="str">
        <f>IFERROR(work!H125+work!AT125,".")</f>
        <v>.</v>
      </c>
      <c r="AY125" s="27" t="str">
        <f>IFERROR(work!I125+work!AU125,".")</f>
        <v>.</v>
      </c>
      <c r="AZ125" s="27" t="str">
        <f>IFERROR(work!J125+work!AV125,".")</f>
        <v>.</v>
      </c>
      <c r="BA125" s="27" t="str">
        <f>IFERROR(work!K125+work!AW125,".")</f>
        <v>.</v>
      </c>
      <c r="BB125" s="27" t="str">
        <f>IFERROR(work!L125+work!AX125,".")</f>
        <v>.</v>
      </c>
      <c r="BC125" s="27" t="str">
        <f>IFERROR(work!M125+work!AY125,".")</f>
        <v>.</v>
      </c>
      <c r="BD125" s="27">
        <f>IFERROR(work!N125+work!AZ125,".")</f>
        <v>45896278.901760012</v>
      </c>
      <c r="BE125" s="27">
        <f>IFERROR(work!O125+work!BA125,".")</f>
        <v>49969348.551098734</v>
      </c>
      <c r="BF125" s="27">
        <f>IFERROR(work!P125+work!BB125,".")</f>
        <v>56727229.755596645</v>
      </c>
      <c r="BG125" s="27">
        <f>IFERROR(work!Q125+work!BC125,".")</f>
        <v>64391925.968425155</v>
      </c>
      <c r="BH125" s="27">
        <f>IFERROR(work!R125+work!BD125,".")</f>
        <v>72533279.034864843</v>
      </c>
      <c r="BI125" s="27">
        <f>IFERROR(work!S125+work!BE125,".")</f>
        <v>80216449.992369533</v>
      </c>
      <c r="BJ125" s="27">
        <f>IFERROR(work!T125+work!BF125,".")</f>
        <v>88170567.44713214</v>
      </c>
      <c r="BK125" s="27">
        <f>IFERROR(work!U125+work!BG125,".")</f>
        <v>96390677.228467017</v>
      </c>
      <c r="BL125" s="27">
        <f>IFERROR(work!V125+work!BH125,".")</f>
        <v>103915594.38593015</v>
      </c>
      <c r="BM125" s="27">
        <f>IFERROR(work!W125+work!BI125,".")</f>
        <v>111764279.95558043</v>
      </c>
      <c r="BN125" s="27">
        <f>IFERROR(work!X125+work!BJ125,".")</f>
        <v>121121179.06838861</v>
      </c>
      <c r="BO125" s="27">
        <f>IFERROR(work!Y125+work!BK125,".")</f>
        <v>131128706.56668845</v>
      </c>
      <c r="BP125" s="27">
        <f>IFERROR(work!Z125+work!BL125,".")</f>
        <v>143007333.95305529</v>
      </c>
      <c r="BQ125" s="27">
        <f>IFERROR(work!AA125+work!BM125,".")</f>
        <v>157266637.49373579</v>
      </c>
      <c r="BR125" s="27">
        <f>IFERROR(work!AB125+work!BN125,".")</f>
        <v>173170812.07496351</v>
      </c>
      <c r="BS125" s="27">
        <f>IFERROR(work!AC125+work!BO125,".")</f>
        <v>192708037.4602668</v>
      </c>
      <c r="BT125" s="27">
        <f>IFERROR(work!AD125+work!BP125,".")</f>
        <v>217132527.6426965</v>
      </c>
      <c r="BU125" s="27">
        <f>IFERROR(work!AE125+work!BQ125,".")</f>
        <v>247853609.85251829</v>
      </c>
      <c r="BV125" s="27">
        <f>IFERROR(work!AF125+work!BR125,".")</f>
        <v>271661729.06946284</v>
      </c>
      <c r="BW125" s="27">
        <f>IFERROR(work!AG125+work!BS125,".")</f>
        <v>296436795.96078753</v>
      </c>
      <c r="BX125" s="27">
        <f>IFERROR(work!AH125+work!BT125,".")</f>
        <v>327201036.33836228</v>
      </c>
      <c r="BY125" s="27">
        <f>IFERROR(work!AI125+work!BU125,".")</f>
        <v>356877522.54506201</v>
      </c>
      <c r="BZ125" s="27"/>
      <c r="CA125" s="27"/>
      <c r="CB125" s="27"/>
      <c r="CC125" s="27"/>
      <c r="CD125" s="27"/>
      <c r="CE125" s="27"/>
      <c r="CF125" s="27" t="str">
        <f>IFERROR(work!AP125-work!D125,".")</f>
        <v>.</v>
      </c>
      <c r="CG125" s="27" t="str">
        <f>IFERROR(work!AQ125-work!E125,".")</f>
        <v>.</v>
      </c>
      <c r="CH125" s="27" t="str">
        <f>IFERROR(work!AR125-work!F125,".")</f>
        <v>.</v>
      </c>
      <c r="CI125" s="27" t="str">
        <f>IFERROR(work!AS125-work!G125,".")</f>
        <v>.</v>
      </c>
      <c r="CJ125" s="27" t="str">
        <f>IFERROR(work!AT125-work!H125,".")</f>
        <v>.</v>
      </c>
      <c r="CK125" s="27" t="str">
        <f>IFERROR(work!AU125-work!I125,".")</f>
        <v>.</v>
      </c>
      <c r="CL125" s="27" t="str">
        <f>IFERROR(work!AV125-work!J125,".")</f>
        <v>.</v>
      </c>
      <c r="CM125" s="27" t="str">
        <f>IFERROR(work!AW125-work!K125,".")</f>
        <v>.</v>
      </c>
      <c r="CN125" s="27" t="str">
        <f>IFERROR(work!AX125-work!L125,".")</f>
        <v>.</v>
      </c>
      <c r="CO125" s="27" t="str">
        <f>IFERROR(work!AY125-work!M125,".")</f>
        <v>.</v>
      </c>
      <c r="CP125" s="27">
        <f>IFERROR(work!AZ125-work!N125,".")</f>
        <v>-43023432.562852368</v>
      </c>
      <c r="CQ125" s="27">
        <f>IFERROR(work!BA125-work!O125,".")</f>
        <v>-47130976.368257955</v>
      </c>
      <c r="CR125" s="27">
        <f>IFERROR(work!BB125-work!P125,".")</f>
        <v>-54161341.302308597</v>
      </c>
      <c r="CS125" s="27">
        <f>IFERROR(work!BC125-work!Q125,".")</f>
        <v>-62021045.037587002</v>
      </c>
      <c r="CT125" s="27">
        <f>IFERROR(work!BD125-work!R125,".")</f>
        <v>-70439791.172934741</v>
      </c>
      <c r="CU125" s="27">
        <f>IFERROR(work!BE125-work!S125,".")</f>
        <v>-78340684.868080169</v>
      </c>
      <c r="CV125" s="27">
        <f>IFERROR(work!BF125-work!T125,".")</f>
        <v>-86242280.899362683</v>
      </c>
      <c r="CW125" s="27">
        <f>IFERROR(work!BG125-work!U125,".")</f>
        <v>-94242566.014251828</v>
      </c>
      <c r="CX125" s="27">
        <f>IFERROR(work!BH125-work!V125,".")</f>
        <v>-101587041.82972088</v>
      </c>
      <c r="CY125" s="27">
        <f>IFERROR(work!BI125-work!W125,".")</f>
        <v>-109356556.61246006</v>
      </c>
      <c r="CZ125" s="27">
        <f>IFERROR(work!BJ125-work!X125,".")</f>
        <v>-118573807.77136725</v>
      </c>
      <c r="DA125" s="27">
        <f>IFERROR(work!BK125-work!Y125,".")</f>
        <v>-128460964.18076712</v>
      </c>
      <c r="DB125" s="27">
        <f>IFERROR(work!BL125-work!Z125,".")</f>
        <v>-140204996.83241871</v>
      </c>
      <c r="DC125" s="27">
        <f>IFERROR(work!BM125-work!AA125,".")</f>
        <v>-154266926.37028521</v>
      </c>
      <c r="DD125" s="27">
        <f>IFERROR(work!BN125-work!AB125,".")</f>
        <v>-169827641.73932505</v>
      </c>
      <c r="DE125" s="27">
        <f>IFERROR(work!BO125-work!AC125,".")</f>
        <v>-189049241.63503596</v>
      </c>
      <c r="DF125" s="27">
        <f>IFERROR(work!BP125-work!AD125,".")</f>
        <v>-213107925.89770812</v>
      </c>
      <c r="DG125" s="27">
        <f>IFERROR(work!BQ125-work!AE125,".")</f>
        <v>-243480988.09062526</v>
      </c>
      <c r="DH125" s="27">
        <f>IFERROR(work!BR125-work!AF125,".")</f>
        <v>-266840990.27622169</v>
      </c>
      <c r="DI125" s="27">
        <f>IFERROR(work!BS125-work!AG125,".")</f>
        <v>-291608173.56470108</v>
      </c>
      <c r="DJ125" s="27">
        <f>IFERROR(work!BT125-work!AH125,".")</f>
        <v>-322000610.01777714</v>
      </c>
      <c r="DK125" s="27">
        <f>IFERROR(work!BU125-work!AI125,".")</f>
        <v>-351401473.62948591</v>
      </c>
      <c r="DL125" s="27"/>
      <c r="DM125" s="27"/>
      <c r="DN125" s="27"/>
      <c r="DO125" s="27"/>
      <c r="DP125" s="27"/>
      <c r="DQ125" s="27"/>
      <c r="DR125" s="27"/>
      <c r="DS125" s="27" t="str">
        <f>IFERROR(work!DO125-work!CC125,".")</f>
        <v>.</v>
      </c>
      <c r="DT125" s="27" t="str">
        <f>IFERROR(work!DP125-work!CD125,".")</f>
        <v>.</v>
      </c>
      <c r="DU125" s="27" t="str">
        <f>IFERROR(work!DQ125-work!CE125,".")</f>
        <v>.</v>
      </c>
      <c r="DV125" s="27" t="str">
        <f>IFERROR(work!DR125-work!CF125,".")</f>
        <v>.</v>
      </c>
      <c r="DW125" s="27" t="str">
        <f>IFERROR(work!DS125-work!CG125,".")</f>
        <v>.</v>
      </c>
      <c r="DX125" s="27" t="str">
        <f>IFERROR(work!DT125-work!CH125,".")</f>
        <v>.</v>
      </c>
      <c r="DY125" s="27" t="str">
        <f>IFERROR(work!DU125-work!CI125,".")</f>
        <v>.</v>
      </c>
      <c r="DZ125" s="27" t="str">
        <f>IFERROR(work!DV125-work!CJ125,".")</f>
        <v>.</v>
      </c>
      <c r="EA125" s="27" t="str">
        <f>IFERROR(work!DW125-work!CK125,".")</f>
        <v>.</v>
      </c>
      <c r="EB125" s="27" t="str">
        <f>IFERROR(work!DX125-work!CL125,".")</f>
        <v>.</v>
      </c>
      <c r="EC125" s="27" t="str">
        <f>IFERROR(work!DY125-work!CM125,".")</f>
        <v>.</v>
      </c>
      <c r="ED125" s="27" t="str">
        <f>IFERROR(work!DZ125-work!CN125,".")</f>
        <v>.</v>
      </c>
      <c r="EE125" s="27" t="str">
        <f>IFERROR(work!EA125-work!CO125,".")</f>
        <v>.</v>
      </c>
      <c r="EF125" s="27" t="str">
        <f>IFERROR(work!EB125-work!CP125,".")</f>
        <v>.</v>
      </c>
      <c r="EG125" s="27" t="str">
        <f>IFERROR(work!EC125-work!CQ125,".")</f>
        <v>.</v>
      </c>
      <c r="EH125" s="27" t="str">
        <f>IFERROR(work!ED125-work!CR125,".")</f>
        <v>.</v>
      </c>
      <c r="EI125" s="27" t="str">
        <f>IFERROR(work!EE125-work!CS125,".")</f>
        <v>.</v>
      </c>
      <c r="EJ125" s="27" t="str">
        <f>IFERROR(work!EF125-work!CT125,".")</f>
        <v>.</v>
      </c>
      <c r="EK125" s="27" t="str">
        <f>IFERROR(work!EG125-work!CU125,".")</f>
        <v>.</v>
      </c>
      <c r="EL125" s="27" t="str">
        <f>IFERROR(work!EH125-work!CV125,".")</f>
        <v>.</v>
      </c>
      <c r="EM125" s="27" t="str">
        <f>IFERROR(work!EI125-work!CW125,".")</f>
        <v>.</v>
      </c>
      <c r="EN125" s="27" t="str">
        <f>IFERROR(work!EJ125-work!CX125,".")</f>
        <v>.</v>
      </c>
      <c r="EO125" s="27" t="str">
        <f>IFERROR(work!EK125-work!CY125,".")</f>
        <v>.</v>
      </c>
      <c r="EP125" s="27" t="str">
        <f>IFERROR(work!EL125-work!CZ125,".")</f>
        <v>.</v>
      </c>
      <c r="EQ125" s="27" t="str">
        <f>IFERROR(work!EM125-work!DA125,".")</f>
        <v>.</v>
      </c>
      <c r="ER125" s="27" t="str">
        <f>IFERROR(work!EN125-work!DB125,".")</f>
        <v>.</v>
      </c>
      <c r="ES125" s="27" t="str">
        <f>IFERROR(work!EO125-work!DC125,".")</f>
        <v>.</v>
      </c>
      <c r="ET125" s="27" t="str">
        <f>IFERROR(work!EP125-work!DD125,".")</f>
        <v>.</v>
      </c>
      <c r="EU125" s="27" t="str">
        <f>IFERROR(work!EQ125-work!DE125,".")</f>
        <v>.</v>
      </c>
      <c r="EV125" s="27" t="str">
        <f>IFERROR(work!ER125-work!DF125,".")</f>
        <v>.</v>
      </c>
      <c r="EW125" s="27" t="str">
        <f>IFERROR(work!ES125-work!DG125,".")</f>
        <v>.</v>
      </c>
      <c r="EX125" s="27" t="str">
        <f>IFERROR(work!ET125-work!DH125,".")</f>
        <v>.</v>
      </c>
      <c r="EY125" s="27"/>
      <c r="EZ125" s="27"/>
      <c r="FA125" s="27"/>
      <c r="FB125" s="27"/>
      <c r="FC125" s="27"/>
      <c r="FD125" s="27"/>
      <c r="FE125" s="27" t="str">
        <f>IF(ISNUMBER(work!GZ125/work!HD125),work!GZ125/work!HD125,".")</f>
        <v>.</v>
      </c>
      <c r="FF125" s="27" t="str">
        <f>IF(ISNUMBER(work!HA125/work!HE125),work!HA125/work!HE125,".")</f>
        <v>.</v>
      </c>
      <c r="FG125" s="27" t="str">
        <f>IF(ISNUMBER(work!HB125/work!HF125),work!HB125/work!HF125,".")</f>
        <v>.</v>
      </c>
      <c r="FH125" s="27" t="str">
        <f>IF(ISNUMBER(work!HC125/work!HG125),work!HC125/work!HG125,".")</f>
        <v>.</v>
      </c>
      <c r="FI125" s="27" t="str">
        <f>IF(ISNUMBER((work!HA125+work!HB125)/(work!HE125+work!HF125)),(work!HA125+work!HB125)/(work!HE125+work!HF125),".")</f>
        <v>.</v>
      </c>
      <c r="FJ125" s="27" t="str">
        <f>IF(ISNUMBER(work!HH125/work!HL125),work!HH125/work!HL125,".")</f>
        <v>.</v>
      </c>
      <c r="FK125" s="27" t="str">
        <f>IF(ISNUMBER(work!HI125/work!HM125),work!HI125/work!HM125,".")</f>
        <v>.</v>
      </c>
      <c r="FL125" s="27" t="str">
        <f>IF(ISNUMBER(work!HJ125/work!HN125),work!HJ125/work!HN125,".")</f>
        <v>.</v>
      </c>
      <c r="FM125" s="27" t="str">
        <f>IF(ISNUMBER(work!HK125/work!HO125),work!HK125/work!HO125,".")</f>
        <v>.</v>
      </c>
      <c r="FN125" s="27" t="str">
        <f>IF(ISNUMBER((work!HI125+work!HJ125)/(work!HM125+work!HN125)),(work!HI125+work!HJ125)/(work!HM125+work!HN125),".")</f>
        <v>.</v>
      </c>
      <c r="FO125" s="27" t="s">
        <v>5007</v>
      </c>
      <c r="FP125" s="27" t="s">
        <v>5007</v>
      </c>
      <c r="FQ125" s="27" t="s">
        <v>5007</v>
      </c>
      <c r="FR125" s="27" t="s">
        <v>5007</v>
      </c>
      <c r="FS125" s="27" t="s">
        <v>5007</v>
      </c>
      <c r="FT125" s="27" t="str">
        <f>work!GM125</f>
        <v>.</v>
      </c>
      <c r="FU125" s="27" t="str">
        <f>work!GN125</f>
        <v>.</v>
      </c>
      <c r="FV125" s="27" t="str">
        <f>work!GO125</f>
        <v>.</v>
      </c>
      <c r="FW125" s="27" t="s">
        <v>5007</v>
      </c>
      <c r="FX125" s="27"/>
      <c r="FY125" s="27" t="str">
        <f t="shared" si="83"/>
        <v>.</v>
      </c>
      <c r="FZ125">
        <f t="shared" si="62"/>
        <v>108</v>
      </c>
      <c r="GA125" t="str">
        <f>work!HC125</f>
        <v>.</v>
      </c>
      <c r="GB125" t="str">
        <f>IF(ISNUMBER(work!HA125+work!HB125),work!HA125+work!HB125,".")</f>
        <v>.</v>
      </c>
      <c r="GC125" t="str">
        <f>IF(ISNUMBER(work!HK125-work!HC125),work!HK125-work!HC125,".")</f>
        <v>.</v>
      </c>
      <c r="GD125" t="str">
        <f>IF(ISNUMBER(work!HI125+work!HJ125-work!HA125-work!HB125),(work!HI125+work!HJ125-work!HA125-work!HB125),".")</f>
        <v>.</v>
      </c>
      <c r="GH125" t="str">
        <f>work!GQ125</f>
        <v>.</v>
      </c>
      <c r="GI125" t="str">
        <f>work!GR125</f>
        <v>.</v>
      </c>
      <c r="GJ125" t="str">
        <f>work!GZ125</f>
        <v>.</v>
      </c>
      <c r="GK125" t="str">
        <f>work!HH125</f>
        <v>.</v>
      </c>
      <c r="GL125" t="str">
        <f t="shared" si="84"/>
        <v>.</v>
      </c>
      <c r="GM125" t="str">
        <f>IFERROR(VLOOKUP($F125,AREA_EM_ALLYEAR,Seq!B$1,FALSE),".")</f>
        <v>.</v>
      </c>
      <c r="GN125" t="str">
        <f>IFERROR(VLOOKUP($F125,AREA_EM_ALLYEAR,Seq!C$1,FALSE),".")</f>
        <v>.</v>
      </c>
      <c r="GO125" t="str">
        <f>IFERROR(VLOOKUP($F125,AREA_EM_ALLYEAR,Seq!D$1,FALSE),".")</f>
        <v>.</v>
      </c>
      <c r="GP125" t="str">
        <f>IFERROR(VLOOKUP($F125,AREA_EM_ALLYEAR,Seq!E$1,FALSE),".")</f>
        <v>.</v>
      </c>
      <c r="GQ125" t="str">
        <f>IFERROR(VLOOKUP($F125,AREA_EM_ALLYEAR,Seq!F$1,FALSE),".")</f>
        <v>.</v>
      </c>
      <c r="GR125" t="str">
        <f>IFERROR(VLOOKUP($F125,AREA_EM_ALLYEAR,Seq!G$1,FALSE),".")</f>
        <v>.</v>
      </c>
      <c r="GS125" t="str">
        <f>IFERROR(VLOOKUP($F125,AREA_EM_ALLYEAR,Seq!H$1,FALSE),".")</f>
        <v>.</v>
      </c>
      <c r="GT125" t="str">
        <f>IFERROR(VLOOKUP($F125,AREA_EM_ALLYEAR,Seq!I$1,FALSE),".")</f>
        <v>.</v>
      </c>
      <c r="GU125" t="str">
        <f>IFERROR(VLOOKUP($F125,AREA_EM_ALLYEAR,Seq!J$1,FALSE),".")</f>
        <v>.</v>
      </c>
      <c r="GV125" t="str">
        <f>IFERROR(VLOOKUP($F125,AREA_EM_ALLYEAR,Seq!K$1,FALSE),".")</f>
        <v>.</v>
      </c>
      <c r="GW125" t="str">
        <f>IFERROR(VLOOKUP($F125,AREA_EM_ALLYEAR,Seq!L$1,FALSE),".")</f>
        <v>.</v>
      </c>
      <c r="GX125" t="str">
        <f>IFERROR(VLOOKUP($F125,AREA_EM_ALLYEAR,Seq!M$1,FALSE),".")</f>
        <v>.</v>
      </c>
      <c r="GY125" t="str">
        <f>IFERROR(VLOOKUP($F125,AREA_EM_ALLYEAR,Seq!N$1,FALSE),".")</f>
        <v>.</v>
      </c>
      <c r="GZ125" t="str">
        <f>IFERROR(VLOOKUP($F125,AREA_EM_ALLYEAR,Seq!O$1,FALSE),".")</f>
        <v>.</v>
      </c>
      <c r="HA125" t="str">
        <f t="shared" si="63"/>
        <v>.</v>
      </c>
      <c r="HK125" s="139">
        <f>IFERROR(VLOOKUP(CONCATENATE($G125, ".SP.DYN.LE00.IN"),AREA_WB_6ATTRS,Seq!B$1,FALSE)-VLOOKUP("CHN.SP.DYN.LE00.IN",AREA_WB_6ATTRS,Seq!B$1,FALSE),".")</f>
        <v>3.3408536585365738</v>
      </c>
      <c r="HL125" s="139">
        <f>IFERROR(VLOOKUP(CONCATENATE($G125, ".SP.DYN.LE00.IN"),AREA_WB_6ATTRS,Seq!C$1,FALSE)-VLOOKUP("CHN.SP.DYN.LE00.IN",AREA_WB_6ATTRS,Seq!C$1,FALSE),".")</f>
        <v>3.0618780487804713</v>
      </c>
      <c r="HM125" s="139">
        <f>IFERROR(VLOOKUP(CONCATENATE($G125, ".SP.DYN.LE00.IN"),AREA_WB_6ATTRS,Seq!D$1,FALSE)-VLOOKUP("CHN.SP.DYN.LE00.IN",AREA_WB_6ATTRS,Seq!D$1,FALSE),".")</f>
        <v>2.8355853658536603</v>
      </c>
      <c r="HN125" s="139">
        <f>IFERROR(VLOOKUP(CONCATENATE($G125, ".SP.DYN.LE00.IN"),AREA_WB_6ATTRS,Seq!E$1,FALSE)-VLOOKUP("CHN.SP.DYN.LE00.IN",AREA_WB_6ATTRS,Seq!E$1,FALSE),".")</f>
        <v>2.6621707317073344</v>
      </c>
      <c r="HO125" s="139">
        <f>IFERROR(VLOOKUP(CONCATENATE($G125, ".SP.DYN.LE00.IN"),AREA_WB_6ATTRS,Seq!F$1,FALSE)-VLOOKUP("CHN.SP.DYN.LE00.IN",AREA_WB_6ATTRS,Seq!F$1,FALSE),".")</f>
        <v>2.5259024390243923</v>
      </c>
      <c r="HP125" s="139">
        <f>IFERROR(VLOOKUP(CONCATENATE($G125, ".SP.DYN.LE00.IN"),AREA_WB_6ATTRS,Seq!G$1,FALSE)-VLOOKUP("CHN.SP.DYN.LE00.IN",AREA_WB_6ATTRS,Seq!G$1,FALSE),".")</f>
        <v>2.6795365853658666</v>
      </c>
      <c r="HQ125" s="139">
        <f>IFERROR(VLOOKUP(CONCATENATE($G125, ".SP.DYN.LE00.IN"),AREA_WB_6ATTRS,Seq!H$1,FALSE)-VLOOKUP("CHN.SP.DYN.LE00.IN",AREA_WB_6ATTRS,Seq!H$1,FALSE),".")</f>
        <v>2.990024390243903</v>
      </c>
      <c r="HR125" s="139">
        <f>IFERROR(VLOOKUP(CONCATENATE($G125, ".SP.DYN.LE00.IN"),AREA_WB_6ATTRS,Seq!I$1,FALSE)-VLOOKUP("CHN.SP.DYN.LE00.IN",AREA_WB_6ATTRS,Seq!I$1,FALSE),".")</f>
        <v>2.1929268292682735</v>
      </c>
      <c r="HS125" s="139">
        <f>IFERROR(VLOOKUP(CONCATENATE($G125, ".SP.DYN.LE00.IN"),AREA_WB_6ATTRS,Seq!J$1,FALSE)-VLOOKUP("CHN.SP.DYN.LE00.IN",AREA_WB_6ATTRS,Seq!J$1,FALSE),".")</f>
        <v>2.3143414634146211</v>
      </c>
      <c r="HT125" s="139">
        <f>IFERROR(VLOOKUP(CONCATENATE($G125, ".SP.DYN.LE00.IN"),AREA_WB_6ATTRS,Seq!K$1,FALSE)-VLOOKUP("CHN.SP.DYN.LE00.IN",AREA_WB_6ATTRS,Seq!K$1,FALSE),".")</f>
        <v>2.3408780487804819</v>
      </c>
      <c r="HU125" s="139">
        <f>IFERROR(VLOOKUP(CONCATENATE($G125, ".SP.DYN.LE00.IN"),AREA_WB_6ATTRS,Seq!L$1,FALSE)-VLOOKUP("CHN.SP.DYN.LE00.IN",AREA_WB_6ATTRS,Seq!L$1,FALSE),".")</f>
        <v>1.3768536585365752</v>
      </c>
      <c r="HV125" s="139">
        <f>IFERROR(VLOOKUP(CONCATENATE($G125, ".SP.DYN.LE00.IN"),AREA_WB_6ATTRS,Seq!M$1,FALSE)-VLOOKUP("CHN.SP.DYN.LE00.IN",AREA_WB_6ATTRS,Seq!M$1,FALSE),".")</f>
        <v>0.71402439024390674</v>
      </c>
      <c r="HW125" s="139">
        <f>IFERROR(VLOOKUP(CONCATENATE($G125, ".SP.DYN.LE00.IN"),AREA_WB_6ATTRS,Seq!N$1,FALSE)-VLOOKUP("CHN.SP.DYN.LE00.IN",AREA_WB_6ATTRS,Seq!N$1,FALSE),".")</f>
        <v>0.16012195121952288</v>
      </c>
      <c r="HX125" s="139">
        <f>IFERROR(VLOOKUP(CONCATENATE($G125, ".SP.DYN.LE00.IN"),AREA_WB_6ATTRS,Seq!O$1,FALSE)-VLOOKUP("CHN.SP.DYN.LE00.IN",AREA_WB_6ATTRS,Seq!O$1,FALSE),".")</f>
        <v>-1.0839024390243992</v>
      </c>
      <c r="HY125" s="139">
        <f>IFERROR(VLOOKUP(CONCATENATE($G125, ".SP.DYN.LE00.IN"),AREA_WB_6ATTRS,Seq!P$1,FALSE)-VLOOKUP("CHN.SP.DYN.LE00.IN",AREA_WB_6ATTRS,Seq!P$1,FALSE),".")</f>
        <v>-1.4746341463414723</v>
      </c>
      <c r="HZ125" s="139">
        <f>IFERROR(VLOOKUP(CONCATENATE($G125, ".SP.DYN.LE00.IN"),AREA_WB_6ATTRS,Seq!Q$1,FALSE)-VLOOKUP("CHN.SP.DYN.LE00.IN",AREA_WB_6ATTRS,Seq!Q$1,FALSE),".")</f>
        <v>-1.9637560975609745</v>
      </c>
      <c r="IA125" s="139">
        <f>IFERROR(VLOOKUP(CONCATENATE($G125, ".SP.DYN.LE00.IN"),AREA_WB_6ATTRS,Seq!R$1,FALSE)-VLOOKUP("CHN.SP.DYN.LE00.IN",AREA_WB_6ATTRS,Seq!R$1,FALSE),".")</f>
        <v>-1.9868292682926665</v>
      </c>
      <c r="IB125" s="139">
        <f>IFERROR(VLOOKUP(CONCATENATE($G125, ".SP.DYN.LE00.IN"),AREA_WB_6ATTRS,Seq!S$1,FALSE)-VLOOKUP("CHN.SP.DYN.LE00.IN",AREA_WB_6ATTRS,Seq!S$1,FALSE),".")</f>
        <v>-2.305341463414635</v>
      </c>
      <c r="IC125" s="139">
        <f>IFERROR(VLOOKUP(CONCATENATE($G125, ".SP.DYN.LE00.IN"),AREA_WB_6ATTRS,Seq!T$1,FALSE)-VLOOKUP("CHN.SP.DYN.LE00.IN",AREA_WB_6ATTRS,Seq!T$1,FALSE),".")</f>
        <v>-2.51978048780488</v>
      </c>
      <c r="ID125" s="139">
        <f>IFERROR(VLOOKUP(CONCATENATE($G125, ".SP.DYN.LE00.IN"),AREA_WB_6ATTRS,Seq!U$1,FALSE)-VLOOKUP("CHN.SP.DYN.LE00.IN",AREA_WB_6ATTRS,Seq!U$1,FALSE),".")</f>
        <v>-3.176073170731712</v>
      </c>
      <c r="IE125" s="139">
        <f>IFERROR(VLOOKUP(CONCATENATE($G125, ".SP.DYN.LE00.IN"),AREA_WB_6ATTRS,Seq!V$1,FALSE)-VLOOKUP("CHN.SP.DYN.LE00.IN",AREA_WB_6ATTRS,Seq!V$1,FALSE),".")</f>
        <v>-2.32951219512195</v>
      </c>
      <c r="IF125" s="139">
        <f>IFERROR(VLOOKUP(CONCATENATE($G125, ".SP.DYN.LE00.IN"),AREA_WB_6ATTRS,Seq!W$1,FALSE)-VLOOKUP("CHN.SP.DYN.LE00.IN",AREA_WB_6ATTRS,Seq!W$1,FALSE),".")</f>
        <v>-2.8982195121951264</v>
      </c>
      <c r="IG125" s="139">
        <f>IFERROR(VLOOKUP(CONCATENATE($G125, ".SP.DYN.LE00.IN"),AREA_WB_6ATTRS,Seq!X$1,FALSE)-VLOOKUP("CHN.SP.DYN.LE00.IN",AREA_WB_6ATTRS,Seq!X$1,FALSE),".")</f>
        <v>-3.5233414634146243</v>
      </c>
      <c r="IH125" s="139">
        <f>IFERROR(VLOOKUP(CONCATENATE($G125, ".SP.DYN.LE00.IN"),AREA_WB_6ATTRS,Seq!Y$1,FALSE)-VLOOKUP("CHN.SP.DYN.LE00.IN",AREA_WB_6ATTRS,Seq!Y$1,FALSE),".")</f>
        <v>-3.2112195121951004</v>
      </c>
      <c r="II125" s="139">
        <f>IFERROR(VLOOKUP(CONCATENATE($G125, ".SP.DYN.LE00.IN"),AREA_WB_6ATTRS,Seq!Z$1,FALSE)-VLOOKUP("CHN.SP.DYN.LE00.IN",AREA_WB_6ATTRS,Seq!Z$1,FALSE),".")</f>
        <v>-3.0062439024390244</v>
      </c>
      <c r="IJ125" s="139">
        <f>IFERROR(VLOOKUP(CONCATENATE($G125, ".SP.DYN.LE00.IN"),AREA_WB_6ATTRS,Seq!AA$1,FALSE)-VLOOKUP("CHN.SP.DYN.LE00.IN",AREA_WB_6ATTRS,Seq!AA$1,FALSE),".")</f>
        <v>-3.3200975609756256</v>
      </c>
      <c r="IK125" s="139">
        <f>IFERROR(VLOOKUP(CONCATENATE($G125, ".SP.DYN.LE00.IN"),AREA_WB_6ATTRS,Seq!AB$1,FALSE)-VLOOKUP("CHN.SP.DYN.LE00.IN",AREA_WB_6ATTRS,Seq!AB$1,FALSE),".")</f>
        <v>-2.9848536585365935</v>
      </c>
      <c r="IL125" s="139">
        <f>IFERROR(VLOOKUP(CONCATENATE($G125, ".SP.DYN.LE00.IN"),AREA_WB_6ATTRS,Seq!AC$1,FALSE)-VLOOKUP("CHN.SP.DYN.LE00.IN",AREA_WB_6ATTRS,Seq!AC$1,FALSE),".")</f>
        <v>-2.4091707317073059</v>
      </c>
      <c r="IM125" s="139">
        <f>IFERROR(VLOOKUP(CONCATENATE($G125, ".SP.DYN.LE00.IN"),AREA_WB_6ATTRS,Seq!AD$1,FALSE)-VLOOKUP("CHN.SP.DYN.LE00.IN",AREA_WB_6ATTRS,Seq!AD$1,FALSE),".")</f>
        <v>-2.3792439024390148</v>
      </c>
      <c r="IN125" s="139">
        <f>IFERROR(VLOOKUP(CONCATENATE($G125, ".SP.DYN.LE00.IN"),AREA_WB_6ATTRS,Seq!AE$1,FALSE)-VLOOKUP("CHN.SP.DYN.LE00.IN",AREA_WB_6ATTRS,Seq!AE$1,FALSE),".")</f>
        <v>-2.6491951219512089</v>
      </c>
      <c r="IO125" s="139">
        <f>IFERROR(VLOOKUP(CONCATENATE($G125, ".SP.DYN.LE00.IN"),AREA_WB_6ATTRS,Seq!AF$1,FALSE)-VLOOKUP("CHN.SP.DYN.LE00.IN",AREA_WB_6ATTRS,Seq!AF$1,FALSE),".")</f>
        <v>-2.8682195121951395</v>
      </c>
      <c r="IP125" s="139" t="str">
        <f>IFERROR(VLOOKUP(CONCATENATE($G125, ".SP.DYN.LE00.IN"),AREA_WB_6ATTRS,Seq!AG$1,FALSE)-VLOOKUP("CHN.SP.DYN.LE00.IN",AREA_WB_6ATTRS,Seq!AG$1,FALSE),".")</f>
        <v>.</v>
      </c>
      <c r="IW125">
        <f>IFERROR(VLOOKUP(CONCATENATE($G125, ".SP.DYN.LE00.IN"),AREA_WB_6ATTRS,Seq!B$1,FALSE),".")</f>
        <v>70.334658536585366</v>
      </c>
      <c r="IX125">
        <f>IFERROR(VLOOKUP(CONCATENATE($G125, ".SP.DYN.LE00.IN"),AREA_WB_6ATTRS,Seq!C$1,FALSE),".")</f>
        <v>70.324804878048781</v>
      </c>
      <c r="IY125">
        <f>IFERROR(VLOOKUP(CONCATENATE($G125, ".SP.DYN.LE00.IN"),AREA_WB_6ATTRS,Seq!D$1,FALSE),".")</f>
        <v>70.370487804878053</v>
      </c>
      <c r="IZ125">
        <f>IFERROR(VLOOKUP(CONCATENATE($G125, ".SP.DYN.LE00.IN"),AREA_WB_6ATTRS,Seq!E$1,FALSE),".")</f>
        <v>70.462024390243926</v>
      </c>
      <c r="JA125">
        <f>IFERROR(VLOOKUP(CONCATENATE($G125, ".SP.DYN.LE00.IN"),AREA_WB_6ATTRS,Seq!F$1,FALSE),".")</f>
        <v>70.585170731707322</v>
      </c>
      <c r="JB125">
        <f>IFERROR(VLOOKUP(CONCATENATE($G125, ".SP.DYN.LE00.IN"),AREA_WB_6ATTRS,Seq!G$1,FALSE),".")</f>
        <v>70.992682926829289</v>
      </c>
      <c r="JC125">
        <f>IFERROR(VLOOKUP(CONCATENATE($G125, ".SP.DYN.LE00.IN"),AREA_WB_6ATTRS,Seq!H$1,FALSE),".")</f>
        <v>71.549512195121963</v>
      </c>
      <c r="JD125">
        <f>IFERROR(VLOOKUP(CONCATENATE($G125, ".SP.DYN.LE00.IN"),AREA_WB_6ATTRS,Seq!I$1,FALSE),".")</f>
        <v>70.990243902439019</v>
      </c>
      <c r="JE125">
        <f>IFERROR(VLOOKUP(CONCATENATE($G125, ".SP.DYN.LE00.IN"),AREA_WB_6ATTRS,Seq!J$1,FALSE),".")</f>
        <v>71.341463414634148</v>
      </c>
      <c r="JF125">
        <f>IFERROR(VLOOKUP(CONCATENATE($G125, ".SP.DYN.LE00.IN"),AREA_WB_6ATTRS,Seq!K$1,FALSE),".")</f>
        <v>71.587804878048786</v>
      </c>
      <c r="JG125">
        <f>IFERROR(VLOOKUP(CONCATENATE($G125, ".SP.DYN.LE00.IN"),AREA_WB_6ATTRS,Seq!L$1,FALSE),".")</f>
        <v>70.836585365853651</v>
      </c>
      <c r="JH125">
        <f>IFERROR(VLOOKUP(CONCATENATE($G125, ".SP.DYN.LE00.IN"),AREA_WB_6ATTRS,Seq!M$1,FALSE),".")</f>
        <v>70.378048780487816</v>
      </c>
      <c r="JI125">
        <f>IFERROR(VLOOKUP(CONCATENATE($G125, ".SP.DYN.LE00.IN"),AREA_WB_6ATTRS,Seq!N$1,FALSE),".")</f>
        <v>70.021951219512204</v>
      </c>
      <c r="JJ125">
        <f>IFERROR(VLOOKUP(CONCATENATE($G125, ".SP.DYN.LE00.IN"),AREA_WB_6ATTRS,Seq!O$1,FALSE),".")</f>
        <v>68.970731707317071</v>
      </c>
      <c r="JK125">
        <f>IFERROR(VLOOKUP(CONCATENATE($G125, ".SP.DYN.LE00.IN"),AREA_WB_6ATTRS,Seq!P$1,FALSE),".")</f>
        <v>68.768292682926827</v>
      </c>
      <c r="JL125">
        <f>IFERROR(VLOOKUP(CONCATENATE($G125, ".SP.DYN.LE00.IN"),AREA_WB_6ATTRS,Seq!Q$1,FALSE),".")</f>
        <v>68.460975609756105</v>
      </c>
      <c r="JM125">
        <f>IFERROR(VLOOKUP(CONCATENATE($G125, ".SP.DYN.LE00.IN"),AREA_WB_6ATTRS,Seq!R$1,FALSE),".")</f>
        <v>68.612195121951245</v>
      </c>
      <c r="JN125">
        <f>IFERROR(VLOOKUP(CONCATENATE($G125, ".SP.DYN.LE00.IN"),AREA_WB_6ATTRS,Seq!S$1,FALSE),".")</f>
        <v>68.460975609756105</v>
      </c>
      <c r="JO125">
        <f>IFERROR(VLOOKUP(CONCATENATE($G125, ".SP.DYN.LE00.IN"),AREA_WB_6ATTRS,Seq!T$1,FALSE),".")</f>
        <v>68.407317073170745</v>
      </c>
      <c r="JP125">
        <f>IFERROR(VLOOKUP(CONCATENATE($G125, ".SP.DYN.LE00.IN"),AREA_WB_6ATTRS,Seq!U$1,FALSE),".")</f>
        <v>67.907317073170745</v>
      </c>
      <c r="JQ125">
        <f>IFERROR(VLOOKUP(CONCATENATE($G125, ".SP.DYN.LE00.IN"),AREA_WB_6ATTRS,Seq!V$1,FALSE),".")</f>
        <v>68.912195121951228</v>
      </c>
      <c r="JR125">
        <f>IFERROR(VLOOKUP(CONCATENATE($G125, ".SP.DYN.LE00.IN"),AREA_WB_6ATTRS,Seq!W$1,FALSE),".")</f>
        <v>68.507317073170739</v>
      </c>
      <c r="JS125">
        <f>IFERROR(VLOOKUP(CONCATENATE($G125, ".SP.DYN.LE00.IN"),AREA_WB_6ATTRS,Seq!X$1,FALSE),".")</f>
        <v>68.056097560975616</v>
      </c>
      <c r="JT125">
        <f>IFERROR(VLOOKUP(CONCATENATE($G125, ".SP.DYN.LE00.IN"),AREA_WB_6ATTRS,Seq!Y$1,FALSE),".")</f>
        <v>68.553658536585388</v>
      </c>
      <c r="JU125">
        <f>IFERROR(VLOOKUP(CONCATENATE($G125, ".SP.DYN.LE00.IN"),AREA_WB_6ATTRS,Seq!Z$1,FALSE),".")</f>
        <v>68.956097560975621</v>
      </c>
      <c r="JV125">
        <f>IFERROR(VLOOKUP(CONCATENATE($G125, ".SP.DYN.LE00.IN"),AREA_WB_6ATTRS,Seq!AA$1,FALSE),".")</f>
        <v>68.851219512195115</v>
      </c>
      <c r="JW125">
        <f>IFERROR(VLOOKUP(CONCATENATE($G125, ".SP.DYN.LE00.IN"),AREA_WB_6ATTRS,Seq!AB$1,FALSE),".")</f>
        <v>69.404878048780489</v>
      </c>
      <c r="JX125">
        <f>IFERROR(VLOOKUP(CONCATENATE($G125, ".SP.DYN.LE00.IN"),AREA_WB_6ATTRS,Seq!AC$1,FALSE),".")</f>
        <v>70.203414634146355</v>
      </c>
      <c r="JY125">
        <f>IFERROR(VLOOKUP(CONCATENATE($G125, ".SP.DYN.LE00.IN"),AREA_WB_6ATTRS,Seq!AD$1,FALSE),".")</f>
        <v>70.456097560975621</v>
      </c>
      <c r="JZ125">
        <f>IFERROR(VLOOKUP(CONCATENATE($G125, ".SP.DYN.LE00.IN"),AREA_WB_6ATTRS,Seq!AE$1,FALSE),".")</f>
        <v>70.407317073170745</v>
      </c>
      <c r="KA125">
        <f>IFERROR(VLOOKUP(CONCATENATE($G125, ".SP.DYN.LE00.IN"),AREA_WB_6ATTRS,Seq!AF$1,FALSE),".")</f>
        <v>70.404878048780489</v>
      </c>
      <c r="KB125" t="str">
        <f>IFERROR(VLOOKUP(CONCATENATE($G125, ".SP.DYN.LE00.IN"),AREA_WB_6ATTRS,Seq!AG$1,FALSE),".")</f>
        <v>.</v>
      </c>
      <c r="KK125">
        <f t="shared" si="66"/>
        <v>406</v>
      </c>
      <c r="KL125">
        <f t="shared" si="64"/>
        <v>0</v>
      </c>
      <c r="KM125">
        <f t="shared" si="67"/>
        <v>45896278.901760012</v>
      </c>
      <c r="KN125">
        <f t="shared" si="68"/>
        <v>-43023432.562852368</v>
      </c>
      <c r="KO125" t="str">
        <f t="shared" si="65"/>
        <v>.</v>
      </c>
      <c r="KP125" t="str">
        <f>work!HA125</f>
        <v>.</v>
      </c>
      <c r="KQ125" t="str">
        <f>work!HB125</f>
        <v>.</v>
      </c>
      <c r="KR125" t="str">
        <f>work!HC125</f>
        <v>.</v>
      </c>
      <c r="KS125" t="str">
        <f>IF(ISNUMBER(work!HI125-work!HA125),work!HI125-work!HA125,".")</f>
        <v>.</v>
      </c>
      <c r="KT125" t="str">
        <f>IF(ISNUMBER(work!HJ125-work!HB125),work!HJ125-work!HB125,".")</f>
        <v>.</v>
      </c>
      <c r="KU125" t="str">
        <f>IF(ISNUMBER(work!HK125-work!HC125),work!HK125-work!HC125,".")</f>
        <v>.</v>
      </c>
      <c r="KW125" t="str">
        <f>IFERROR(work!HR125/work!HV125,".")</f>
        <v>.</v>
      </c>
      <c r="KX125" t="str">
        <f>IFERROR(work!HS125/work!HW125,".")</f>
        <v>.</v>
      </c>
      <c r="KY125" t="str">
        <f>IFERROR(work!HT125/work!HX125,".")</f>
        <v>.</v>
      </c>
      <c r="KZ125" t="str">
        <f>IFERROR(work!HU125/work!HY125,".")</f>
        <v>.</v>
      </c>
    </row>
    <row r="126" spans="1:312">
      <c r="A126" s="24">
        <f t="shared" si="44"/>
        <v>126</v>
      </c>
      <c r="B126" s="24" t="str">
        <f t="shared" si="69"/>
        <v>Out</v>
      </c>
      <c r="C126" s="24" t="str">
        <f t="shared" si="70"/>
        <v>Out</v>
      </c>
      <c r="D126" s="24" t="str">
        <f t="shared" si="71"/>
        <v>Out67</v>
      </c>
      <c r="E126" s="25" t="s">
        <v>113</v>
      </c>
      <c r="F126" s="26" t="str">
        <f t="shared" si="48"/>
        <v>Kazakhstan</v>
      </c>
      <c r="G126" s="166" t="s">
        <v>1458</v>
      </c>
      <c r="H126" s="166" t="s">
        <v>5007</v>
      </c>
      <c r="I126" s="166" t="s">
        <v>5007</v>
      </c>
      <c r="J126" s="180" t="s">
        <v>5007</v>
      </c>
      <c r="K126" s="180" t="s">
        <v>5007</v>
      </c>
      <c r="L126" s="27">
        <f>IFERROR(VLOOKUP($F126,Area_FDI_84_96,Seq!B$1,FALSE),0)</f>
        <v>0</v>
      </c>
      <c r="M126" s="27">
        <f>IFERROR(VLOOKUP($F126,Area_FDI_84_96,Seq!C$1,FALSE),0)</f>
        <v>0</v>
      </c>
      <c r="N126" s="27">
        <f>IFERROR(VLOOKUP($F126,Area_FDI_84_96,Seq!D$1,FALSE),0)</f>
        <v>0</v>
      </c>
      <c r="O126" s="27">
        <f>IFERROR(VLOOKUP($F126,Area_FDI_84_96,Seq!E$1,FALSE),0)</f>
        <v>0</v>
      </c>
      <c r="P126" s="27">
        <f>IFERROR(VLOOKUP($F126,Area_FDI_84_96,Seq!F$1,FALSE),0)</f>
        <v>0</v>
      </c>
      <c r="Q126" s="27">
        <f>IFERROR(VLOOKUP($F126,Area_FDI_84_96,Seq!G$1,FALSE),0)</f>
        <v>0</v>
      </c>
      <c r="R126" s="27">
        <f>IFERROR(VLOOKUP($F126,Area_FDI_84_96,Seq!H$1,FALSE),0)</f>
        <v>0</v>
      </c>
      <c r="S126" s="27">
        <f>IFERROR(VLOOKUP($F126,Area_FDI_84_96,Seq!I$1,FALSE),0)</f>
        <v>0</v>
      </c>
      <c r="T126" s="27">
        <f>IFERROR(VALUE(VLOOKUP($E126,Area_FDI_92_95,Seq!B$1,FALSE)),0)</f>
        <v>0</v>
      </c>
      <c r="U126" s="27">
        <f>IFERROR(VALUE(VLOOKUP($E126,Area_FDI_92_95,Seq!C$1,FALSE)),0)</f>
        <v>63</v>
      </c>
      <c r="V126" s="27">
        <f>IFERROR(VALUE(VLOOKUP($E126,Area_FDI_92_95,Seq!D$1,FALSE)),0)</f>
        <v>114</v>
      </c>
      <c r="W126" s="27">
        <f>IFERROR(VALUE(VLOOKUP($E126,Area_FDI_92_95,Seq!E$1,FALSE)),0)</f>
        <v>22</v>
      </c>
      <c r="X126" s="27">
        <f>IFERROR(VALUE(VLOOKUP($E126,Area_FDI_96_99,Seq!B$1,FALSE)),0)</f>
        <v>29</v>
      </c>
      <c r="Y126" s="27">
        <f>IFERROR(VALUE(VLOOKUP($E126,Area_FDI_96_99,Seq!C$1,FALSE)),0)</f>
        <v>8</v>
      </c>
      <c r="Z126" s="27">
        <f>IFERROR(VALUE(VLOOKUP($E126,Area_FDI_96_99,Seq!D$1,FALSE)),0)</f>
        <v>12</v>
      </c>
      <c r="AA126" s="27">
        <f>IFERROR(VALUE(VLOOKUP($E126,Area_FDI_96_99,Seq!E$1,FALSE)),0)</f>
        <v>0</v>
      </c>
      <c r="AB126" s="27">
        <f t="shared" si="72"/>
        <v>73</v>
      </c>
      <c r="AC126" s="27">
        <f t="shared" si="73"/>
        <v>33</v>
      </c>
      <c r="AD126" s="27">
        <f t="shared" si="74"/>
        <v>296</v>
      </c>
      <c r="AE126" s="27">
        <f t="shared" si="75"/>
        <v>70</v>
      </c>
      <c r="AF126" s="27">
        <f t="shared" si="76"/>
        <v>196</v>
      </c>
      <c r="AG126" s="27">
        <f t="shared" si="77"/>
        <v>233</v>
      </c>
      <c r="AH126" s="27">
        <f t="shared" si="78"/>
        <v>333</v>
      </c>
      <c r="AI126" s="27">
        <f t="shared" si="79"/>
        <v>159</v>
      </c>
      <c r="AJ126" s="27">
        <f t="shared" si="80"/>
        <v>0</v>
      </c>
      <c r="AK126" s="27">
        <f t="shared" si="81"/>
        <v>0</v>
      </c>
      <c r="AL126" s="27">
        <f t="shared" si="82"/>
        <v>0</v>
      </c>
      <c r="AM126" s="27"/>
      <c r="AN126" s="27"/>
      <c r="AO126" s="27"/>
      <c r="AP126" s="27"/>
      <c r="AQ126" s="27"/>
      <c r="AR126" s="27"/>
      <c r="AS126" s="27"/>
      <c r="AT126" s="27" t="str">
        <f>IFERROR(work!D126+work!AP126,".")</f>
        <v>.</v>
      </c>
      <c r="AU126" s="27" t="str">
        <f>IFERROR(work!E126+work!AQ126,".")</f>
        <v>.</v>
      </c>
      <c r="AV126" s="27" t="str">
        <f>IFERROR(work!F126+work!AR126,".")</f>
        <v>.</v>
      </c>
      <c r="AW126" s="27" t="str">
        <f>IFERROR(work!G126+work!AS126,".")</f>
        <v>.</v>
      </c>
      <c r="AX126" s="27" t="str">
        <f>IFERROR(work!H126+work!AT126,".")</f>
        <v>.</v>
      </c>
      <c r="AY126" s="27" t="str">
        <f>IFERROR(work!I126+work!AU126,".")</f>
        <v>.</v>
      </c>
      <c r="AZ126" s="27" t="str">
        <f>IFERROR(work!J126+work!AV126,".")</f>
        <v>.</v>
      </c>
      <c r="BA126" s="27" t="str">
        <f>IFERROR(work!K126+work!AW126,".")</f>
        <v>.</v>
      </c>
      <c r="BB126" s="27" t="str">
        <f>IFERROR(work!L126+work!AX126,".")</f>
        <v>.</v>
      </c>
      <c r="BC126" s="27" t="str">
        <f>IFERROR(work!M126+work!AY126,".")</f>
        <v>.</v>
      </c>
      <c r="BD126" s="27">
        <f>IFERROR(work!N126+work!AZ126,".")</f>
        <v>47094683.406030543</v>
      </c>
      <c r="BE126" s="27">
        <f>IFERROR(work!O126+work!BA126,".")</f>
        <v>50895159.089293018</v>
      </c>
      <c r="BF126" s="27">
        <f>IFERROR(work!P126+work!BB126,".")</f>
        <v>57664997.337197714</v>
      </c>
      <c r="BG126" s="27">
        <f>IFERROR(work!Q126+work!BC126,".")</f>
        <v>65222891.824892625</v>
      </c>
      <c r="BH126" s="27">
        <f>IFERROR(work!R126+work!BD126,".")</f>
        <v>73248874.229228631</v>
      </c>
      <c r="BI126" s="27">
        <f>IFERROR(work!S126+work!BE126,".")</f>
        <v>80896394.747276723</v>
      </c>
      <c r="BJ126" s="27">
        <f>IFERROR(work!T126+work!BF126,".")</f>
        <v>88832340.62688455</v>
      </c>
      <c r="BK126" s="27">
        <f>IFERROR(work!U126+work!BG126,".")</f>
        <v>96970178.654708385</v>
      </c>
      <c r="BL126" s="27">
        <f>IFERROR(work!V126+work!BH126,".")</f>
        <v>104373457.55754085</v>
      </c>
      <c r="BM126" s="27">
        <f>IFERROR(work!W126+work!BI126,".")</f>
        <v>112226355.4988779</v>
      </c>
      <c r="BN126" s="27">
        <f>IFERROR(work!X126+work!BJ126,".")</f>
        <v>121676692.48179163</v>
      </c>
      <c r="BO126" s="27">
        <f>IFERROR(work!Y126+work!BK126,".")</f>
        <v>131870976.30899984</v>
      </c>
      <c r="BP126" s="27">
        <f>IFERROR(work!Z126+work!BL126,".")</f>
        <v>143885768.13966572</v>
      </c>
      <c r="BQ126" s="27">
        <f>IFERROR(work!AA126+work!BM126,".")</f>
        <v>158258387.73440358</v>
      </c>
      <c r="BR126" s="27">
        <f>IFERROR(work!AB126+work!BN126,".")</f>
        <v>174230026.86656711</v>
      </c>
      <c r="BS126" s="27">
        <f>IFERROR(work!AC126+work!BO126,".")</f>
        <v>193874327.10313821</v>
      </c>
      <c r="BT126" s="27">
        <f>IFERROR(work!AD126+work!BP126,".")</f>
        <v>218436452.89412624</v>
      </c>
      <c r="BU126" s="27">
        <f>IFERROR(work!AE126+work!BQ126,".")</f>
        <v>249278669.22052494</v>
      </c>
      <c r="BV126" s="27">
        <f>IFERROR(work!AF126+work!BR126,".")</f>
        <v>272981905.14001089</v>
      </c>
      <c r="BW126" s="27">
        <f>IFERROR(work!AG126+work!BS126,".")</f>
        <v>297797796.77551895</v>
      </c>
      <c r="BX126" s="27">
        <f>IFERROR(work!AH126+work!BT126,".")</f>
        <v>328651732.96777689</v>
      </c>
      <c r="BY126" s="27">
        <f>IFERROR(work!AI126+work!BU126,".")</f>
        <v>358494226.11120915</v>
      </c>
      <c r="BZ126" s="27"/>
      <c r="CA126" s="27"/>
      <c r="CB126" s="27"/>
      <c r="CC126" s="27"/>
      <c r="CD126" s="27"/>
      <c r="CE126" s="27"/>
      <c r="CF126" s="27" t="str">
        <f>IFERROR(work!AP126-work!D126,".")</f>
        <v>.</v>
      </c>
      <c r="CG126" s="27" t="str">
        <f>IFERROR(work!AQ126-work!E126,".")</f>
        <v>.</v>
      </c>
      <c r="CH126" s="27" t="str">
        <f>IFERROR(work!AR126-work!F126,".")</f>
        <v>.</v>
      </c>
      <c r="CI126" s="27" t="str">
        <f>IFERROR(work!AS126-work!G126,".")</f>
        <v>.</v>
      </c>
      <c r="CJ126" s="27" t="str">
        <f>IFERROR(work!AT126-work!H126,".")</f>
        <v>.</v>
      </c>
      <c r="CK126" s="27" t="str">
        <f>IFERROR(work!AU126-work!I126,".")</f>
        <v>.</v>
      </c>
      <c r="CL126" s="27" t="str">
        <f>IFERROR(work!AV126-work!J126,".")</f>
        <v>.</v>
      </c>
      <c r="CM126" s="27" t="str">
        <f>IFERROR(work!AW126-work!K126,".")</f>
        <v>.</v>
      </c>
      <c r="CN126" s="27" t="str">
        <f>IFERROR(work!AX126-work!L126,".")</f>
        <v>.</v>
      </c>
      <c r="CO126" s="27" t="str">
        <f>IFERROR(work!AY126-work!M126,".")</f>
        <v>.</v>
      </c>
      <c r="CP126" s="27">
        <f>IFERROR(work!AZ126-work!N126,".")</f>
        <v>-41825028.058581837</v>
      </c>
      <c r="CQ126" s="27">
        <f>IFERROR(work!BA126-work!O126,".")</f>
        <v>-46205165.830063671</v>
      </c>
      <c r="CR126" s="27">
        <f>IFERROR(work!BB126-work!P126,".")</f>
        <v>-53223573.720707528</v>
      </c>
      <c r="CS126" s="27">
        <f>IFERROR(work!BC126-work!Q126,".")</f>
        <v>-61190079.181119531</v>
      </c>
      <c r="CT126" s="27">
        <f>IFERROR(work!BD126-work!R126,".")</f>
        <v>-69724195.978570953</v>
      </c>
      <c r="CU126" s="27">
        <f>IFERROR(work!BE126-work!S126,".")</f>
        <v>-77660740.113172978</v>
      </c>
      <c r="CV126" s="27">
        <f>IFERROR(work!BF126-work!T126,".")</f>
        <v>-85580507.719610274</v>
      </c>
      <c r="CW126" s="27">
        <f>IFERROR(work!BG126-work!U126,".")</f>
        <v>-93663064.58801046</v>
      </c>
      <c r="CX126" s="27">
        <f>IFERROR(work!BH126-work!V126,".")</f>
        <v>-101129178.65811019</v>
      </c>
      <c r="CY126" s="27">
        <f>IFERROR(work!BI126-work!W126,".")</f>
        <v>-108894481.06916259</v>
      </c>
      <c r="CZ126" s="27">
        <f>IFERROR(work!BJ126-work!X126,".")</f>
        <v>-118018294.35796423</v>
      </c>
      <c r="DA126" s="27">
        <f>IFERROR(work!BK126-work!Y126,".")</f>
        <v>-127718694.43845573</v>
      </c>
      <c r="DB126" s="27">
        <f>IFERROR(work!BL126-work!Z126,".")</f>
        <v>-139326562.64580828</v>
      </c>
      <c r="DC126" s="27">
        <f>IFERROR(work!BM126-work!AA126,".")</f>
        <v>-153275176.12961742</v>
      </c>
      <c r="DD126" s="27">
        <f>IFERROR(work!BN126-work!AB126,".")</f>
        <v>-168768426.94772145</v>
      </c>
      <c r="DE126" s="27">
        <f>IFERROR(work!BO126-work!AC126,".")</f>
        <v>-187882951.99216455</v>
      </c>
      <c r="DF126" s="27">
        <f>IFERROR(work!BP126-work!AD126,".")</f>
        <v>-211804000.64627838</v>
      </c>
      <c r="DG126" s="27">
        <f>IFERROR(work!BQ126-work!AE126,".")</f>
        <v>-242055928.72261861</v>
      </c>
      <c r="DH126" s="27">
        <f>IFERROR(work!BR126-work!AF126,".")</f>
        <v>-265520814.20567366</v>
      </c>
      <c r="DI126" s="27">
        <f>IFERROR(work!BS126-work!AG126,".")</f>
        <v>-290247172.74996966</v>
      </c>
      <c r="DJ126" s="27">
        <f>IFERROR(work!BT126-work!AH126,".")</f>
        <v>-320549913.38836253</v>
      </c>
      <c r="DK126" s="27">
        <f>IFERROR(work!BU126-work!AI126,".")</f>
        <v>-349784770.06333876</v>
      </c>
      <c r="DL126" s="27"/>
      <c r="DM126" s="27"/>
      <c r="DN126" s="27"/>
      <c r="DO126" s="27"/>
      <c r="DP126" s="27"/>
      <c r="DQ126" s="27"/>
      <c r="DR126" s="27"/>
      <c r="DS126" s="27">
        <f>IFERROR(work!DO126-work!CC126,".")</f>
        <v>0.46900001525878904</v>
      </c>
      <c r="DT126" s="27">
        <f>IFERROR(work!DP126-work!CD126,".")</f>
        <v>0.46800001525878904</v>
      </c>
      <c r="DU126" s="27">
        <f>IFERROR(work!DQ126-work!CE126,".")</f>
        <v>0.46800001525878904</v>
      </c>
      <c r="DV126" s="27">
        <f>IFERROR(work!DR126-work!CF126,".")</f>
        <v>0.46700001525878904</v>
      </c>
      <c r="DW126" s="27">
        <f>IFERROR(work!DS126-work!CG126,".")</f>
        <v>0.46700001525878904</v>
      </c>
      <c r="DX126" s="27">
        <f>IFERROR(work!DT126-work!CH126,".")</f>
        <v>0.46600001525878904</v>
      </c>
      <c r="DY126" s="27">
        <f>IFERROR(work!DU126-work!CI126,".")</f>
        <v>0.46500001525878903</v>
      </c>
      <c r="DZ126" s="27">
        <f>IFERROR(work!DV126-work!CJ126,".")</f>
        <v>0.46400001525878903</v>
      </c>
      <c r="EA126" s="27">
        <f>IFERROR(work!DW126-work!CK126,".")</f>
        <v>0.46300001525878903</v>
      </c>
      <c r="EB126" s="27">
        <f>IFERROR(work!DX126-work!CL126,".")</f>
        <v>0.46200001525878903</v>
      </c>
      <c r="EC126" s="27">
        <f>IFERROR(work!DY126-work!CM126,".")</f>
        <v>0.46000001525878903</v>
      </c>
      <c r="ED126" s="27">
        <f>IFERROR(work!DZ126-work!CN126,".")</f>
        <v>0.45800001525878903</v>
      </c>
      <c r="EE126" s="27">
        <f>IFERROR(work!EA126-work!CO126,".")</f>
        <v>0.45700001525878903</v>
      </c>
      <c r="EF126" s="27">
        <f>IFERROR(work!EB126-work!CP126,".")</f>
        <v>0.45500001525878903</v>
      </c>
      <c r="EG126" s="27">
        <f>IFERROR(work!EC126-work!CQ126,".")</f>
        <v>0.45300001525878902</v>
      </c>
      <c r="EH126" s="27">
        <f>IFERROR(work!ED126-work!CR126,".")</f>
        <v>0.45100001525878902</v>
      </c>
      <c r="EI126" s="27">
        <f>IFERROR(work!EE126-work!CS126,".")</f>
        <v>0.44800001525878902</v>
      </c>
      <c r="EJ126" s="27">
        <f>IFERROR(work!EF126-work!CT126,".")</f>
        <v>0.44600001525878902</v>
      </c>
      <c r="EK126" s="27">
        <f>IFERROR(work!EG126-work!CU126,".")</f>
        <v>0.44400001525878907</v>
      </c>
      <c r="EL126" s="27">
        <f>IFERROR(work!EH126-work!CV126,".")</f>
        <v>0.44100001525878907</v>
      </c>
      <c r="EM126" s="27">
        <f>IFERROR(work!EI126-work!CW126,".")</f>
        <v>0.43800001525878907</v>
      </c>
      <c r="EN126" s="27">
        <f>IFERROR(work!EJ126-work!CX126,".")</f>
        <v>0.43500001525878906</v>
      </c>
      <c r="EO126" s="27">
        <f>IFERROR(work!EK126-work!CY126,".")</f>
        <v>0.43200001525878906</v>
      </c>
      <c r="EP126" s="27">
        <f>IFERROR(work!EL126-work!CZ126,".")</f>
        <v>0.44400001525878907</v>
      </c>
      <c r="EQ126" s="27">
        <f>IFERROR(work!EM126-work!DA126,".")</f>
        <v>0.45100000000000001</v>
      </c>
      <c r="ER126" s="27" t="str">
        <f>IFERROR(work!EN126-work!DB126,".")</f>
        <v>.</v>
      </c>
      <c r="ES126" s="27" t="str">
        <f>IFERROR(work!EO126-work!DC126,".")</f>
        <v>.</v>
      </c>
      <c r="ET126" s="27" t="str">
        <f>IFERROR(work!EP126-work!DD126,".")</f>
        <v>.</v>
      </c>
      <c r="EU126" s="27" t="str">
        <f>IFERROR(work!EQ126-work!DE126,".")</f>
        <v>.</v>
      </c>
      <c r="EV126" s="27" t="str">
        <f>IFERROR(work!ER126-work!DF126,".")</f>
        <v>.</v>
      </c>
      <c r="EW126" s="27" t="str">
        <f>IFERROR(work!ES126-work!DG126,".")</f>
        <v>.</v>
      </c>
      <c r="EX126" s="27" t="str">
        <f>IFERROR(work!ET126-work!DH126,".")</f>
        <v>.</v>
      </c>
      <c r="EY126" s="27"/>
      <c r="EZ126" s="27"/>
      <c r="FA126" s="27"/>
      <c r="FB126" s="27"/>
      <c r="FC126" s="27"/>
      <c r="FD126" s="27"/>
      <c r="FE126" s="27" t="str">
        <f>IF(ISNUMBER(work!GZ126/work!HD126),work!GZ126/work!HD126,".")</f>
        <v>.</v>
      </c>
      <c r="FF126" s="27" t="str">
        <f>IF(ISNUMBER(work!HA126/work!HE126),work!HA126/work!HE126,".")</f>
        <v>.</v>
      </c>
      <c r="FG126" s="27" t="str">
        <f>IF(ISNUMBER(work!HB126/work!HF126),work!HB126/work!HF126,".")</f>
        <v>.</v>
      </c>
      <c r="FH126" s="27" t="str">
        <f>IF(ISNUMBER(work!HC126/work!HG126),work!HC126/work!HG126,".")</f>
        <v>.</v>
      </c>
      <c r="FI126" s="27" t="str">
        <f>IF(ISNUMBER((work!HA126+work!HB126)/(work!HE126+work!HF126)),(work!HA126+work!HB126)/(work!HE126+work!HF126),".")</f>
        <v>.</v>
      </c>
      <c r="FJ126" s="27" t="str">
        <f>IF(ISNUMBER(work!HH126/work!HL126),work!HH126/work!HL126,".")</f>
        <v>.</v>
      </c>
      <c r="FK126" s="27" t="str">
        <f>IF(ISNUMBER(work!HI126/work!HM126),work!HI126/work!HM126,".")</f>
        <v>.</v>
      </c>
      <c r="FL126" s="27" t="str">
        <f>IF(ISNUMBER(work!HJ126/work!HN126),work!HJ126/work!HN126,".")</f>
        <v>.</v>
      </c>
      <c r="FM126" s="27" t="str">
        <f>IF(ISNUMBER(work!HK126/work!HO126),work!HK126/work!HO126,".")</f>
        <v>.</v>
      </c>
      <c r="FN126" s="27" t="str">
        <f>IF(ISNUMBER((work!HI126+work!HJ126)/(work!HM126+work!HN126)),(work!HI126+work!HJ126)/(work!HM126+work!HN126),".")</f>
        <v>.</v>
      </c>
      <c r="FO126" s="27" t="s">
        <v>5007</v>
      </c>
      <c r="FP126" s="27" t="s">
        <v>5007</v>
      </c>
      <c r="FQ126" s="27" t="s">
        <v>5007</v>
      </c>
      <c r="FR126" s="27" t="s">
        <v>5007</v>
      </c>
      <c r="FS126" s="27" t="s">
        <v>5007</v>
      </c>
      <c r="FT126" s="27" t="str">
        <f>work!GM126</f>
        <v>.</v>
      </c>
      <c r="FU126" s="27" t="str">
        <f>work!GN126</f>
        <v>.</v>
      </c>
      <c r="FV126" s="27" t="str">
        <f>work!GO126</f>
        <v>.</v>
      </c>
      <c r="FW126" s="27" t="s">
        <v>5007</v>
      </c>
      <c r="FX126" s="27"/>
      <c r="FY126" s="27" t="str">
        <f t="shared" si="83"/>
        <v>.</v>
      </c>
      <c r="FZ126">
        <f t="shared" si="62"/>
        <v>73</v>
      </c>
      <c r="GA126" t="str">
        <f>work!HC126</f>
        <v>.</v>
      </c>
      <c r="GB126" t="str">
        <f>IF(ISNUMBER(work!HA126+work!HB126),work!HA126+work!HB126,".")</f>
        <v>.</v>
      </c>
      <c r="GC126" t="str">
        <f>IF(ISNUMBER(work!HK126-work!HC126),work!HK126-work!HC126,".")</f>
        <v>.</v>
      </c>
      <c r="GD126" t="str">
        <f>IF(ISNUMBER(work!HI126+work!HJ126-work!HA126-work!HB126),(work!HI126+work!HJ126-work!HA126-work!HB126),".")</f>
        <v>.</v>
      </c>
      <c r="GH126" t="str">
        <f>work!GQ126</f>
        <v>.</v>
      </c>
      <c r="GI126" t="str">
        <f>work!GR126</f>
        <v>.</v>
      </c>
      <c r="GJ126" t="str">
        <f>work!GZ126</f>
        <v>.</v>
      </c>
      <c r="GK126" t="str">
        <f>work!HH126</f>
        <v>.</v>
      </c>
      <c r="GL126">
        <f t="shared" si="84"/>
        <v>1739.7692568440084</v>
      </c>
      <c r="GM126" t="str">
        <f>IFERROR(VLOOKUP($F126,AREA_EM_ALLYEAR,Seq!B$1,FALSE),".")</f>
        <v>.</v>
      </c>
      <c r="GN126" t="str">
        <f>IFERROR(VLOOKUP($F126,AREA_EM_ALLYEAR,Seq!C$1,FALSE),".")</f>
        <v>.</v>
      </c>
      <c r="GO126" t="str">
        <f>IFERROR(VLOOKUP($F126,AREA_EM_ALLYEAR,Seq!D$1,FALSE),".")</f>
        <v>.</v>
      </c>
      <c r="GP126" t="str">
        <f>IFERROR(VLOOKUP($F126,AREA_EM_ALLYEAR,Seq!E$1,FALSE),".")</f>
        <v>.</v>
      </c>
      <c r="GQ126" t="str">
        <f>IFERROR(VLOOKUP($F126,AREA_EM_ALLYEAR,Seq!F$1,FALSE),".")</f>
        <v>.</v>
      </c>
      <c r="GR126" t="str">
        <f>IFERROR(VLOOKUP($F126,AREA_EM_ALLYEAR,Seq!G$1,FALSE),".")</f>
        <v>.</v>
      </c>
      <c r="GS126" t="str">
        <f>IFERROR(VLOOKUP($F126,AREA_EM_ALLYEAR,Seq!H$1,FALSE),".")</f>
        <v>.</v>
      </c>
      <c r="GT126" t="str">
        <f>IFERROR(VLOOKUP($F126,AREA_EM_ALLYEAR,Seq!I$1,FALSE),".")</f>
        <v>.</v>
      </c>
      <c r="GU126" t="str">
        <f>IFERROR(VLOOKUP($F126,AREA_EM_ALLYEAR,Seq!J$1,FALSE),".")</f>
        <v>.</v>
      </c>
      <c r="GV126" t="str">
        <f>IFERROR(VLOOKUP($F126,AREA_EM_ALLYEAR,Seq!K$1,FALSE),".")</f>
        <v>.</v>
      </c>
      <c r="GW126" t="str">
        <f>IFERROR(VLOOKUP($F126,AREA_EM_ALLYEAR,Seq!L$1,FALSE),".")</f>
        <v>.</v>
      </c>
      <c r="GX126" t="str">
        <f>IFERROR(VLOOKUP($F126,AREA_EM_ALLYEAR,Seq!M$1,FALSE),".")</f>
        <v>.</v>
      </c>
      <c r="GY126" t="str">
        <f>IFERROR(VLOOKUP($F126,AREA_EM_ALLYEAR,Seq!N$1,FALSE),".")</f>
        <v>.</v>
      </c>
      <c r="GZ126" t="str">
        <f>IFERROR(VLOOKUP($F126,AREA_EM_ALLYEAR,Seq!O$1,FALSE),".")</f>
        <v>.</v>
      </c>
      <c r="HA126" t="str">
        <f t="shared" si="63"/>
        <v>.</v>
      </c>
      <c r="HK126" s="139">
        <f>IFERROR(VLOOKUP(CONCATENATE($G126, ".SP.DYN.LE00.IN"),AREA_WB_6ATTRS,Seq!B$1,FALSE)-VLOOKUP("CHN.SP.DYN.LE00.IN",AREA_WB_6ATTRS,Seq!B$1,FALSE),".")</f>
        <v>-0.36941463414633802</v>
      </c>
      <c r="HL126" s="139">
        <f>IFERROR(VLOOKUP(CONCATENATE($G126, ".SP.DYN.LE00.IN"),AREA_WB_6ATTRS,Seq!C$1,FALSE)-VLOOKUP("CHN.SP.DYN.LE00.IN",AREA_WB_6ATTRS,Seq!C$1,FALSE),".")</f>
        <v>-0.55682926829268808</v>
      </c>
      <c r="HM126" s="139">
        <f>IFERROR(VLOOKUP(CONCATENATE($G126, ".SP.DYN.LE00.IN"),AREA_WB_6ATTRS,Seq!D$1,FALSE)-VLOOKUP("CHN.SP.DYN.LE00.IN",AREA_WB_6ATTRS,Seq!D$1,FALSE),".")</f>
        <v>-0.74709756097558966</v>
      </c>
      <c r="HN126" s="139">
        <f>IFERROR(VLOOKUP(CONCATENATE($G126, ".SP.DYN.LE00.IN"),AREA_WB_6ATTRS,Seq!E$1,FALSE)-VLOOKUP("CHN.SP.DYN.LE00.IN",AREA_WB_6ATTRS,Seq!E$1,FALSE),".")</f>
        <v>-0.13765853658536287</v>
      </c>
      <c r="HO126" s="139">
        <f>IFERROR(VLOOKUP(CONCATENATE($G126, ".SP.DYN.LE00.IN"),AREA_WB_6ATTRS,Seq!F$1,FALSE)-VLOOKUP("CHN.SP.DYN.LE00.IN",AREA_WB_6ATTRS,Seq!F$1,FALSE),".")</f>
        <v>0.47731707317073813</v>
      </c>
      <c r="HP126" s="139">
        <f>IFERROR(VLOOKUP(CONCATENATE($G126, ".SP.DYN.LE00.IN"),AREA_WB_6ATTRS,Seq!G$1,FALSE)-VLOOKUP("CHN.SP.DYN.LE00.IN",AREA_WB_6ATTRS,Seq!G$1,FALSE),".")</f>
        <v>0.22343902439024532</v>
      </c>
      <c r="HQ126" s="139">
        <f>IFERROR(VLOOKUP(CONCATENATE($G126, ".SP.DYN.LE00.IN"),AREA_WB_6ATTRS,Seq!H$1,FALSE)-VLOOKUP("CHN.SP.DYN.LE00.IN",AREA_WB_6ATTRS,Seq!H$1,FALSE),".")</f>
        <v>0.3539268292682749</v>
      </c>
      <c r="HR126" s="139">
        <f>IFERROR(VLOOKUP(CONCATENATE($G126, ".SP.DYN.LE00.IN"),AREA_WB_6ATTRS,Seq!I$1,FALSE)-VLOOKUP("CHN.SP.DYN.LE00.IN",AREA_WB_6ATTRS,Seq!I$1,FALSE),".")</f>
        <v>0.49292682926829912</v>
      </c>
      <c r="HS126" s="139">
        <f>IFERROR(VLOOKUP(CONCATENATE($G126, ".SP.DYN.LE00.IN"),AREA_WB_6ATTRS,Seq!J$1,FALSE)-VLOOKUP("CHN.SP.DYN.LE00.IN",AREA_WB_6ATTRS,Seq!J$1,FALSE),".")</f>
        <v>-0.17834146341465384</v>
      </c>
      <c r="HT126" s="139">
        <f>IFERROR(VLOOKUP(CONCATENATE($G126, ".SP.DYN.LE00.IN"),AREA_WB_6ATTRS,Seq!K$1,FALSE)-VLOOKUP("CHN.SP.DYN.LE00.IN",AREA_WB_6ATTRS,Seq!K$1,FALSE),".")</f>
        <v>-0.95668292682927358</v>
      </c>
      <c r="HU126" s="139">
        <f>IFERROR(VLOOKUP(CONCATENATE($G126, ".SP.DYN.LE00.IN"),AREA_WB_6ATTRS,Seq!L$1,FALSE)-VLOOKUP("CHN.SP.DYN.LE00.IN",AREA_WB_6ATTRS,Seq!L$1,FALSE),".")</f>
        <v>-1.1231463414634248</v>
      </c>
      <c r="HV126" s="139">
        <f>IFERROR(VLOOKUP(CONCATENATE($G126, ".SP.DYN.LE00.IN"),AREA_WB_6ATTRS,Seq!M$1,FALSE)-VLOOKUP("CHN.SP.DYN.LE00.IN",AREA_WB_6ATTRS,Seq!M$1,FALSE),".")</f>
        <v>-1.6810975609756014</v>
      </c>
      <c r="HW126" s="139">
        <f>IFERROR(VLOOKUP(CONCATENATE($G126, ".SP.DYN.LE00.IN"),AREA_WB_6ATTRS,Seq!N$1,FALSE)-VLOOKUP("CHN.SP.DYN.LE00.IN",AREA_WB_6ATTRS,Seq!N$1,FALSE),".")</f>
        <v>-2.1301219512194933</v>
      </c>
      <c r="HX126" s="139">
        <f>IFERROR(VLOOKUP(CONCATENATE($G126, ".SP.DYN.LE00.IN"),AREA_WB_6ATTRS,Seq!O$1,FALSE)-VLOOKUP("CHN.SP.DYN.LE00.IN",AREA_WB_6ATTRS,Seq!O$1,FALSE),".")</f>
        <v>-3.3278048780487666</v>
      </c>
      <c r="HY126" s="139">
        <f>IFERROR(VLOOKUP(CONCATENATE($G126, ".SP.DYN.LE00.IN"),AREA_WB_6ATTRS,Seq!P$1,FALSE)-VLOOKUP("CHN.SP.DYN.LE00.IN",AREA_WB_6ATTRS,Seq!P$1,FALSE),".")</f>
        <v>-4.5697560975609832</v>
      </c>
      <c r="HZ126" s="139">
        <f>IFERROR(VLOOKUP(CONCATENATE($G126, ".SP.DYN.LE00.IN"),AREA_WB_6ATTRS,Seq!Q$1,FALSE)-VLOOKUP("CHN.SP.DYN.LE00.IN",AREA_WB_6ATTRS,Seq!Q$1,FALSE),".")</f>
        <v>-5.5052195121951115</v>
      </c>
      <c r="IA126" s="139">
        <f>IFERROR(VLOOKUP(CONCATENATE($G126, ".SP.DYN.LE00.IN"),AREA_WB_6ATTRS,Seq!R$1,FALSE)-VLOOKUP("CHN.SP.DYN.LE00.IN",AREA_WB_6ATTRS,Seq!R$1,FALSE),".")</f>
        <v>-6.4892682926829224</v>
      </c>
      <c r="IB126" s="139">
        <f>IFERROR(VLOOKUP(CONCATENATE($G126, ".SP.DYN.LE00.IN"),AREA_WB_6ATTRS,Seq!S$1,FALSE)-VLOOKUP("CHN.SP.DYN.LE00.IN",AREA_WB_6ATTRS,Seq!S$1,FALSE),".")</f>
        <v>-6.3029024390243933</v>
      </c>
      <c r="IC126" s="139">
        <f>IFERROR(VLOOKUP(CONCATENATE($G126, ".SP.DYN.LE00.IN"),AREA_WB_6ATTRS,Seq!T$1,FALSE)-VLOOKUP("CHN.SP.DYN.LE00.IN",AREA_WB_6ATTRS,Seq!T$1,FALSE),".")</f>
        <v>-6.3661219512195117</v>
      </c>
      <c r="ID126" s="139">
        <f>IFERROR(VLOOKUP(CONCATENATE($G126, ".SP.DYN.LE00.IN"),AREA_WB_6ATTRS,Seq!U$1,FALSE)-VLOOKUP("CHN.SP.DYN.LE00.IN",AREA_WB_6ATTRS,Seq!U$1,FALSE),".")</f>
        <v>-5.5638780487804951</v>
      </c>
      <c r="IE126" s="139">
        <f>IFERROR(VLOOKUP(CONCATENATE($G126, ".SP.DYN.LE00.IN"),AREA_WB_6ATTRS,Seq!V$1,FALSE)-VLOOKUP("CHN.SP.DYN.LE00.IN",AREA_WB_6ATTRS,Seq!V$1,FALSE),".")</f>
        <v>-5.7246341463414581</v>
      </c>
      <c r="IF126" s="139">
        <f>IFERROR(VLOOKUP(CONCATENATE($G126, ".SP.DYN.LE00.IN"),AREA_WB_6ATTRS,Seq!W$1,FALSE)-VLOOKUP("CHN.SP.DYN.LE00.IN",AREA_WB_6ATTRS,Seq!W$1,FALSE),".")</f>
        <v>-5.6372439024390388</v>
      </c>
      <c r="IG126" s="139">
        <f>IFERROR(VLOOKUP(CONCATENATE($G126, ".SP.DYN.LE00.IN"),AREA_WB_6ATTRS,Seq!X$1,FALSE)-VLOOKUP("CHN.SP.DYN.LE00.IN",AREA_WB_6ATTRS,Seq!X$1,FALSE),".")</f>
        <v>-5.611146341463396</v>
      </c>
      <c r="IH126" s="139">
        <f>IFERROR(VLOOKUP(CONCATENATE($G126, ".SP.DYN.LE00.IN"),AREA_WB_6ATTRS,Seq!Y$1,FALSE)-VLOOKUP("CHN.SP.DYN.LE00.IN",AREA_WB_6ATTRS,Seq!Y$1,FALSE),".")</f>
        <v>-5.8990243902438948</v>
      </c>
      <c r="II126" s="139">
        <f>IFERROR(VLOOKUP(CONCATENATE($G126, ".SP.DYN.LE00.IN"),AREA_WB_6ATTRS,Seq!Z$1,FALSE)-VLOOKUP("CHN.SP.DYN.LE00.IN",AREA_WB_6ATTRS,Seq!Z$1,FALSE),".")</f>
        <v>-6.0745365853658626</v>
      </c>
      <c r="IJ126" s="139">
        <f>IFERROR(VLOOKUP(CONCATENATE($G126, ".SP.DYN.LE00.IN"),AREA_WB_6ATTRS,Seq!AA$1,FALSE)-VLOOKUP("CHN.SP.DYN.LE00.IN",AREA_WB_6ATTRS,Seq!AA$1,FALSE),".")</f>
        <v>-6.2615609756097541</v>
      </c>
      <c r="IK126" s="139">
        <f>IFERROR(VLOOKUP(CONCATENATE($G126, ".SP.DYN.LE00.IN"),AREA_WB_6ATTRS,Seq!AB$1,FALSE)-VLOOKUP("CHN.SP.DYN.LE00.IN",AREA_WB_6ATTRS,Seq!AB$1,FALSE),".")</f>
        <v>-6.228756097560975</v>
      </c>
      <c r="IL126" s="139">
        <f>IFERROR(VLOOKUP(CONCATENATE($G126, ".SP.DYN.LE00.IN"),AREA_WB_6ATTRS,Seq!AC$1,FALSE)-VLOOKUP("CHN.SP.DYN.LE00.IN",AREA_WB_6ATTRS,Seq!AC$1,FALSE),".")</f>
        <v>-6.1077073170731637</v>
      </c>
      <c r="IM126" s="139">
        <f>IFERROR(VLOOKUP(CONCATENATE($G126, ".SP.DYN.LE00.IN"),AREA_WB_6ATTRS,Seq!AD$1,FALSE)-VLOOKUP("CHN.SP.DYN.LE00.IN",AREA_WB_6ATTRS,Seq!AD$1,FALSE),".")</f>
        <v>-5.8133902439024325</v>
      </c>
      <c r="IN126" s="139">
        <f>IFERROR(VLOOKUP(CONCATENATE($G126, ".SP.DYN.LE00.IN"),AREA_WB_6ATTRS,Seq!AE$1,FALSE)-VLOOKUP("CHN.SP.DYN.LE00.IN",AREA_WB_6ATTRS,Seq!AE$1,FALSE),".")</f>
        <v>-4.6272439024390195</v>
      </c>
      <c r="IO126" s="139">
        <f>IFERROR(VLOOKUP(CONCATENATE($G126, ".SP.DYN.LE00.IN"),AREA_WB_6ATTRS,Seq!AF$1,FALSE)-VLOOKUP("CHN.SP.DYN.LE00.IN",AREA_WB_6ATTRS,Seq!AF$1,FALSE),".")</f>
        <v>-4.9777317073170906</v>
      </c>
      <c r="IP126" s="139" t="str">
        <f>IFERROR(VLOOKUP(CONCATENATE($G126, ".SP.DYN.LE00.IN"),AREA_WB_6ATTRS,Seq!AG$1,FALSE)-VLOOKUP("CHN.SP.DYN.LE00.IN",AREA_WB_6ATTRS,Seq!AG$1,FALSE),".")</f>
        <v>.</v>
      </c>
      <c r="IW126">
        <f>IFERROR(VLOOKUP(CONCATENATE($G126, ".SP.DYN.LE00.IN"),AREA_WB_6ATTRS,Seq!B$1,FALSE),".")</f>
        <v>66.624390243902454</v>
      </c>
      <c r="IX126">
        <f>IFERROR(VLOOKUP(CONCATENATE($G126, ".SP.DYN.LE00.IN"),AREA_WB_6ATTRS,Seq!C$1,FALSE),".")</f>
        <v>66.706097560975621</v>
      </c>
      <c r="IY126">
        <f>IFERROR(VLOOKUP(CONCATENATE($G126, ".SP.DYN.LE00.IN"),AREA_WB_6ATTRS,Seq!D$1,FALSE),".")</f>
        <v>66.787804878048803</v>
      </c>
      <c r="IZ126">
        <f>IFERROR(VLOOKUP(CONCATENATE($G126, ".SP.DYN.LE00.IN"),AREA_WB_6ATTRS,Seq!E$1,FALSE),".")</f>
        <v>67.662195121951228</v>
      </c>
      <c r="JA126">
        <f>IFERROR(VLOOKUP(CONCATENATE($G126, ".SP.DYN.LE00.IN"),AREA_WB_6ATTRS,Seq!F$1,FALSE),".")</f>
        <v>68.536585365853668</v>
      </c>
      <c r="JB126">
        <f>IFERROR(VLOOKUP(CONCATENATE($G126, ".SP.DYN.LE00.IN"),AREA_WB_6ATTRS,Seq!G$1,FALSE),".")</f>
        <v>68.536585365853668</v>
      </c>
      <c r="JC126">
        <f>IFERROR(VLOOKUP(CONCATENATE($G126, ".SP.DYN.LE00.IN"),AREA_WB_6ATTRS,Seq!H$1,FALSE),".")</f>
        <v>68.913414634146335</v>
      </c>
      <c r="JD126">
        <f>IFERROR(VLOOKUP(CONCATENATE($G126, ".SP.DYN.LE00.IN"),AREA_WB_6ATTRS,Seq!I$1,FALSE),".")</f>
        <v>69.290243902439045</v>
      </c>
      <c r="JE126">
        <f>IFERROR(VLOOKUP(CONCATENATE($G126, ".SP.DYN.LE00.IN"),AREA_WB_6ATTRS,Seq!J$1,FALSE),".")</f>
        <v>68.848780487804873</v>
      </c>
      <c r="JF126">
        <f>IFERROR(VLOOKUP(CONCATENATE($G126, ".SP.DYN.LE00.IN"),AREA_WB_6ATTRS,Seq!K$1,FALSE),".")</f>
        <v>68.29024390243903</v>
      </c>
      <c r="JG126">
        <f>IFERROR(VLOOKUP(CONCATENATE($G126, ".SP.DYN.LE00.IN"),AREA_WB_6ATTRS,Seq!L$1,FALSE),".")</f>
        <v>68.336585365853651</v>
      </c>
      <c r="JH126">
        <f>IFERROR(VLOOKUP(CONCATENATE($G126, ".SP.DYN.LE00.IN"),AREA_WB_6ATTRS,Seq!M$1,FALSE),".")</f>
        <v>67.982926829268308</v>
      </c>
      <c r="JI126">
        <f>IFERROR(VLOOKUP(CONCATENATE($G126, ".SP.DYN.LE00.IN"),AREA_WB_6ATTRS,Seq!N$1,FALSE),".")</f>
        <v>67.731707317073187</v>
      </c>
      <c r="JJ126">
        <f>IFERROR(VLOOKUP(CONCATENATE($G126, ".SP.DYN.LE00.IN"),AREA_WB_6ATTRS,Seq!O$1,FALSE),".")</f>
        <v>66.726829268292704</v>
      </c>
      <c r="JK126">
        <f>IFERROR(VLOOKUP(CONCATENATE($G126, ".SP.DYN.LE00.IN"),AREA_WB_6ATTRS,Seq!P$1,FALSE),".")</f>
        <v>65.673170731707316</v>
      </c>
      <c r="JL126">
        <f>IFERROR(VLOOKUP(CONCATENATE($G126, ".SP.DYN.LE00.IN"),AREA_WB_6ATTRS,Seq!Q$1,FALSE),".")</f>
        <v>64.919512195121968</v>
      </c>
      <c r="JM126">
        <f>IFERROR(VLOOKUP(CONCATENATE($G126, ".SP.DYN.LE00.IN"),AREA_WB_6ATTRS,Seq!R$1,FALSE),".")</f>
        <v>64.109756097560989</v>
      </c>
      <c r="JN126">
        <f>IFERROR(VLOOKUP(CONCATENATE($G126, ".SP.DYN.LE00.IN"),AREA_WB_6ATTRS,Seq!S$1,FALSE),".")</f>
        <v>64.463414634146346</v>
      </c>
      <c r="JO126">
        <f>IFERROR(VLOOKUP(CONCATENATE($G126, ".SP.DYN.LE00.IN"),AREA_WB_6ATTRS,Seq!T$1,FALSE),".")</f>
        <v>64.560975609756113</v>
      </c>
      <c r="JP126">
        <f>IFERROR(VLOOKUP(CONCATENATE($G126, ".SP.DYN.LE00.IN"),AREA_WB_6ATTRS,Seq!U$1,FALSE),".")</f>
        <v>65.519512195121962</v>
      </c>
      <c r="JQ126">
        <f>IFERROR(VLOOKUP(CONCATENATE($G126, ".SP.DYN.LE00.IN"),AREA_WB_6ATTRS,Seq!V$1,FALSE),".")</f>
        <v>65.51707317073172</v>
      </c>
      <c r="JR126">
        <f>IFERROR(VLOOKUP(CONCATENATE($G126, ".SP.DYN.LE00.IN"),AREA_WB_6ATTRS,Seq!W$1,FALSE),".")</f>
        <v>65.768292682926827</v>
      </c>
      <c r="JS126">
        <f>IFERROR(VLOOKUP(CONCATENATE($G126, ".SP.DYN.LE00.IN"),AREA_WB_6ATTRS,Seq!X$1,FALSE),".")</f>
        <v>65.968292682926844</v>
      </c>
      <c r="JT126">
        <f>IFERROR(VLOOKUP(CONCATENATE($G126, ".SP.DYN.LE00.IN"),AREA_WB_6ATTRS,Seq!Y$1,FALSE),".")</f>
        <v>65.865853658536594</v>
      </c>
      <c r="JU126">
        <f>IFERROR(VLOOKUP(CONCATENATE($G126, ".SP.DYN.LE00.IN"),AREA_WB_6ATTRS,Seq!Z$1,FALSE),".")</f>
        <v>65.887804878048783</v>
      </c>
      <c r="JV126">
        <f>IFERROR(VLOOKUP(CONCATENATE($G126, ".SP.DYN.LE00.IN"),AREA_WB_6ATTRS,Seq!AA$1,FALSE),".")</f>
        <v>65.909756097560987</v>
      </c>
      <c r="JW126">
        <f>IFERROR(VLOOKUP(CONCATENATE($G126, ".SP.DYN.LE00.IN"),AREA_WB_6ATTRS,Seq!AB$1,FALSE),".")</f>
        <v>66.160975609756107</v>
      </c>
      <c r="JX126">
        <f>IFERROR(VLOOKUP(CONCATENATE($G126, ".SP.DYN.LE00.IN"),AREA_WB_6ATTRS,Seq!AC$1,FALSE),".")</f>
        <v>66.504878048780498</v>
      </c>
      <c r="JY126">
        <f>IFERROR(VLOOKUP(CONCATENATE($G126, ".SP.DYN.LE00.IN"),AREA_WB_6ATTRS,Seq!AD$1,FALSE),".")</f>
        <v>67.021951219512204</v>
      </c>
      <c r="JZ126">
        <f>IFERROR(VLOOKUP(CONCATENATE($G126, ".SP.DYN.LE00.IN"),AREA_WB_6ATTRS,Seq!AE$1,FALSE),".")</f>
        <v>68.429268292682934</v>
      </c>
      <c r="KA126">
        <f>IFERROR(VLOOKUP(CONCATENATE($G126, ".SP.DYN.LE00.IN"),AREA_WB_6ATTRS,Seq!AF$1,FALSE),".")</f>
        <v>68.295365853658538</v>
      </c>
      <c r="KB126" t="str">
        <f>IFERROR(VLOOKUP(CONCATENATE($G126, ".SP.DYN.LE00.IN"),AREA_WB_6ATTRS,Seq!AG$1,FALSE),".")</f>
        <v>.</v>
      </c>
      <c r="KK126">
        <f t="shared" si="66"/>
        <v>321</v>
      </c>
      <c r="KL126">
        <f t="shared" si="64"/>
        <v>0</v>
      </c>
      <c r="KM126">
        <f t="shared" si="67"/>
        <v>47094683.406030543</v>
      </c>
      <c r="KN126">
        <f t="shared" si="68"/>
        <v>-41825028.058581837</v>
      </c>
      <c r="KO126">
        <f t="shared" si="65"/>
        <v>0.46000001525878903</v>
      </c>
      <c r="KP126" t="str">
        <f>work!HA126</f>
        <v>.</v>
      </c>
      <c r="KQ126" t="str">
        <f>work!HB126</f>
        <v>.</v>
      </c>
      <c r="KR126" t="str">
        <f>work!HC126</f>
        <v>.</v>
      </c>
      <c r="KS126" t="str">
        <f>IF(ISNUMBER(work!HI126-work!HA126),work!HI126-work!HA126,".")</f>
        <v>.</v>
      </c>
      <c r="KT126" t="str">
        <f>IF(ISNUMBER(work!HJ126-work!HB126),work!HJ126-work!HB126,".")</f>
        <v>.</v>
      </c>
      <c r="KU126" t="str">
        <f>IF(ISNUMBER(work!HK126-work!HC126),work!HK126-work!HC126,".")</f>
        <v>.</v>
      </c>
      <c r="KW126">
        <f>IFERROR(work!HR126/work!HV126,".")</f>
        <v>0</v>
      </c>
      <c r="KX126">
        <f>IFERROR(work!HS126/work!HW126,".")</f>
        <v>0</v>
      </c>
      <c r="KY126">
        <f>IFERROR(work!HT126/work!HX126,".")</f>
        <v>0</v>
      </c>
      <c r="KZ126">
        <f>IFERROR(work!HU126/work!HY126,".")</f>
        <v>1.0658204176916135E-4</v>
      </c>
    </row>
    <row r="127" spans="1:312">
      <c r="A127" s="24">
        <f t="shared" si="44"/>
        <v>127</v>
      </c>
      <c r="B127" s="24" t="str">
        <f t="shared" si="69"/>
        <v>Out</v>
      </c>
      <c r="C127" s="24" t="str">
        <f t="shared" si="70"/>
        <v>Out</v>
      </c>
      <c r="D127" s="24" t="str">
        <f t="shared" si="71"/>
        <v>Out67</v>
      </c>
      <c r="E127" s="25" t="s">
        <v>114</v>
      </c>
      <c r="F127" s="26" t="str">
        <f t="shared" si="48"/>
        <v>Kirghizia</v>
      </c>
      <c r="G127" s="166" t="s">
        <v>4864</v>
      </c>
      <c r="H127" s="166" t="s">
        <v>5007</v>
      </c>
      <c r="I127" s="166" t="s">
        <v>5007</v>
      </c>
      <c r="J127" s="180" t="s">
        <v>5007</v>
      </c>
      <c r="K127" s="180" t="s">
        <v>5007</v>
      </c>
      <c r="L127" s="27">
        <f>IFERROR(VLOOKUP($F127,Area_FDI_84_96,Seq!B$1,FALSE),0)</f>
        <v>0</v>
      </c>
      <c r="M127" s="27">
        <f>IFERROR(VLOOKUP($F127,Area_FDI_84_96,Seq!C$1,FALSE),0)</f>
        <v>0</v>
      </c>
      <c r="N127" s="27">
        <f>IFERROR(VLOOKUP($F127,Area_FDI_84_96,Seq!D$1,FALSE),0)</f>
        <v>0</v>
      </c>
      <c r="O127" s="27">
        <f>IFERROR(VLOOKUP($F127,Area_FDI_84_96,Seq!E$1,FALSE),0)</f>
        <v>0</v>
      </c>
      <c r="P127" s="27">
        <f>IFERROR(VLOOKUP($F127,Area_FDI_84_96,Seq!F$1,FALSE),0)</f>
        <v>0</v>
      </c>
      <c r="Q127" s="27">
        <f>IFERROR(VLOOKUP($F127,Area_FDI_84_96,Seq!G$1,FALSE),0)</f>
        <v>0</v>
      </c>
      <c r="R127" s="27">
        <f>IFERROR(VLOOKUP($F127,Area_FDI_84_96,Seq!H$1,FALSE),0)</f>
        <v>0</v>
      </c>
      <c r="S127" s="27">
        <f>IFERROR(VLOOKUP($F127,Area_FDI_84_96,Seq!I$1,FALSE),0)</f>
        <v>0</v>
      </c>
      <c r="T127" s="27">
        <f>IFERROR(VALUE(VLOOKUP($E127,Area_FDI_92_95,Seq!B$1,FALSE)),0)</f>
        <v>0</v>
      </c>
      <c r="U127" s="27">
        <f>IFERROR(VALUE(VLOOKUP($E127,Area_FDI_92_95,Seq!C$1,FALSE)),0)</f>
        <v>0</v>
      </c>
      <c r="V127" s="27">
        <f>IFERROR(VALUE(VLOOKUP($E127,Area_FDI_92_95,Seq!D$1,FALSE)),0)</f>
        <v>18</v>
      </c>
      <c r="W127" s="27">
        <f>IFERROR(VALUE(VLOOKUP($E127,Area_FDI_92_95,Seq!E$1,FALSE)),0)</f>
        <v>19</v>
      </c>
      <c r="X127" s="27">
        <f>IFERROR(VALUE(VLOOKUP($E127,Area_FDI_96_99,Seq!B$1,FALSE)),0)</f>
        <v>14</v>
      </c>
      <c r="Y127" s="27">
        <f>IFERROR(VALUE(VLOOKUP($E127,Area_FDI_96_99,Seq!C$1,FALSE)),0)</f>
        <v>0</v>
      </c>
      <c r="Z127" s="27">
        <f>IFERROR(VALUE(VLOOKUP($E127,Area_FDI_96_99,Seq!D$1,FALSE)),0)</f>
        <v>6</v>
      </c>
      <c r="AA127" s="27">
        <f>IFERROR(VALUE(VLOOKUP($E127,Area_FDI_96_99,Seq!E$1,FALSE)),0)</f>
        <v>0</v>
      </c>
      <c r="AB127" s="27">
        <f t="shared" si="72"/>
        <v>0</v>
      </c>
      <c r="AC127" s="27">
        <f t="shared" si="73"/>
        <v>20</v>
      </c>
      <c r="AD127" s="27">
        <f t="shared" si="74"/>
        <v>25</v>
      </c>
      <c r="AE127" s="27">
        <f t="shared" si="75"/>
        <v>90</v>
      </c>
      <c r="AF127" s="27">
        <f t="shared" si="76"/>
        <v>248</v>
      </c>
      <c r="AG127" s="27">
        <f t="shared" si="77"/>
        <v>53</v>
      </c>
      <c r="AH127" s="27">
        <f t="shared" si="78"/>
        <v>423</v>
      </c>
      <c r="AI127" s="27">
        <f t="shared" si="79"/>
        <v>660</v>
      </c>
      <c r="AJ127" s="27">
        <f t="shared" si="80"/>
        <v>0</v>
      </c>
      <c r="AK127" s="27">
        <f t="shared" si="81"/>
        <v>0</v>
      </c>
      <c r="AL127" s="27">
        <f t="shared" si="82"/>
        <v>0</v>
      </c>
      <c r="AM127" s="27"/>
      <c r="AN127" s="27"/>
      <c r="AO127" s="27"/>
      <c r="AP127" s="27"/>
      <c r="AQ127" s="27"/>
      <c r="AR127" s="27"/>
      <c r="AS127" s="27"/>
      <c r="AT127" s="27" t="str">
        <f>IFERROR(work!D127+work!AP127,".")</f>
        <v>.</v>
      </c>
      <c r="AU127" s="27" t="str">
        <f>IFERROR(work!E127+work!AQ127,".")</f>
        <v>.</v>
      </c>
      <c r="AV127" s="27" t="str">
        <f>IFERROR(work!F127+work!AR127,".")</f>
        <v>.</v>
      </c>
      <c r="AW127" s="27" t="str">
        <f>IFERROR(work!G127+work!AS127,".")</f>
        <v>.</v>
      </c>
      <c r="AX127" s="27" t="str">
        <f>IFERROR(work!H127+work!AT127,".")</f>
        <v>.</v>
      </c>
      <c r="AY127" s="27" t="str">
        <f>IFERROR(work!I127+work!AU127,".")</f>
        <v>.</v>
      </c>
      <c r="AZ127" s="27">
        <f>IFERROR(work!J127+work!AV127,".")</f>
        <v>33287230.49445238</v>
      </c>
      <c r="BA127" s="27">
        <f>IFERROR(work!K127+work!AW127,".")</f>
        <v>37135113.932173952</v>
      </c>
      <c r="BB127" s="27">
        <f>IFERROR(work!L127+work!AX127,".")</f>
        <v>41334558.887513272</v>
      </c>
      <c r="BC127" s="27">
        <f>IFERROR(work!M127+work!AY127,".")</f>
        <v>43026795.707460508</v>
      </c>
      <c r="BD127" s="27">
        <f>IFERROR(work!N127+work!AZ127,".")</f>
        <v>44665516.115954161</v>
      </c>
      <c r="BE127" s="27">
        <f>IFERROR(work!O127+work!BA127,".")</f>
        <v>48739676.311242506</v>
      </c>
      <c r="BF127" s="27">
        <f>IFERROR(work!P127+work!BB127,".")</f>
        <v>55607478.353525907</v>
      </c>
      <c r="BG127" s="27">
        <f>IFERROR(work!Q127+work!BC127,".")</f>
        <v>63344449.819173537</v>
      </c>
      <c r="BH127" s="27">
        <f>IFERROR(work!R127+work!BD127,".")</f>
        <v>71596789.06803295</v>
      </c>
      <c r="BI127" s="27">
        <f>IFERROR(work!S127+work!BE127,".")</f>
        <v>79382841.415722281</v>
      </c>
      <c r="BJ127" s="27">
        <f>IFERROR(work!T127+work!BF127,".")</f>
        <v>87318085.451769471</v>
      </c>
      <c r="BK127" s="27">
        <f>IFERROR(work!U127+work!BG127,".")</f>
        <v>95439354.303687304</v>
      </c>
      <c r="BL127" s="27">
        <f>IFERROR(work!V127+work!BH127,".")</f>
        <v>102876654.97547306</v>
      </c>
      <c r="BM127" s="27">
        <f>IFERROR(work!W127+work!BI127,".")</f>
        <v>110690337.20359698</v>
      </c>
      <c r="BN127" s="27">
        <f>IFERROR(work!X127+work!BJ127,".")</f>
        <v>119984462.61538014</v>
      </c>
      <c r="BO127" s="27">
        <f>IFERROR(work!Y127+work!BK127,".")</f>
        <v>129939093.50049828</v>
      </c>
      <c r="BP127" s="27">
        <f>IFERROR(work!Z127+work!BL127,".")</f>
        <v>141750398.48633432</v>
      </c>
      <c r="BQ127" s="27">
        <f>IFERROR(work!AA127+work!BM127,".")</f>
        <v>155921155.03907397</v>
      </c>
      <c r="BR127" s="27">
        <f>IFERROR(work!AB127+work!BN127,".")</f>
        <v>171664447.59583449</v>
      </c>
      <c r="BS127" s="27">
        <f>IFERROR(work!AC127+work!BO127,".")</f>
        <v>191043570.19441399</v>
      </c>
      <c r="BT127" s="27">
        <f>IFERROR(work!AD127+work!BP127,".")</f>
        <v>215290275.04791626</v>
      </c>
      <c r="BU127" s="27">
        <f>IFERROR(work!AE127+work!BQ127,".")</f>
        <v>245851874.26065284</v>
      </c>
      <c r="BV127" s="27">
        <f>IFERROR(work!AF127+work!BR127,".")</f>
        <v>269451442.26911604</v>
      </c>
      <c r="BW127" s="27">
        <f>IFERROR(work!AG127+work!BS127,".")</f>
        <v>294228342.33212799</v>
      </c>
      <c r="BX127" s="27">
        <f>IFERROR(work!AH127+work!BT127,".")</f>
        <v>324803885.61801696</v>
      </c>
      <c r="BY127" s="27">
        <f>IFERROR(work!AI127+work!BU127,".")</f>
        <v>354356774.89801753</v>
      </c>
      <c r="BZ127" s="27"/>
      <c r="CA127" s="27"/>
      <c r="CB127" s="27"/>
      <c r="CC127" s="27"/>
      <c r="CD127" s="27"/>
      <c r="CE127" s="27"/>
      <c r="CF127" s="27" t="str">
        <f>IFERROR(work!AP127-work!D127,".")</f>
        <v>.</v>
      </c>
      <c r="CG127" s="27" t="str">
        <f>IFERROR(work!AQ127-work!E127,".")</f>
        <v>.</v>
      </c>
      <c r="CH127" s="27" t="str">
        <f>IFERROR(work!AR127-work!F127,".")</f>
        <v>.</v>
      </c>
      <c r="CI127" s="27" t="str">
        <f>IFERROR(work!AS127-work!G127,".")</f>
        <v>.</v>
      </c>
      <c r="CJ127" s="27" t="str">
        <f>IFERROR(work!AT127-work!H127,".")</f>
        <v>.</v>
      </c>
      <c r="CK127" s="27" t="str">
        <f>IFERROR(work!AU127-work!I127,".")</f>
        <v>.</v>
      </c>
      <c r="CL127" s="27">
        <f>IFERROR(work!AV127-work!J127,".")</f>
        <v>-32963489.561361842</v>
      </c>
      <c r="CM127" s="27">
        <f>IFERROR(work!AW127-work!K127,".")</f>
        <v>-36800689.65011473</v>
      </c>
      <c r="CN127" s="27">
        <f>IFERROR(work!AX127-work!L127,".")</f>
        <v>-40955990.499574013</v>
      </c>
      <c r="CO127" s="27">
        <f>IFERROR(work!AY127-work!M127,".")</f>
        <v>-42637666.204497501</v>
      </c>
      <c r="CP127" s="27">
        <f>IFERROR(work!AZ127-work!N127,".")</f>
        <v>-44254195.348658219</v>
      </c>
      <c r="CQ127" s="27">
        <f>IFERROR(work!BA127-work!O127,".")</f>
        <v>-48360648.608114183</v>
      </c>
      <c r="CR127" s="27">
        <f>IFERROR(work!BB127-work!P127,".")</f>
        <v>-55281092.704379335</v>
      </c>
      <c r="CS127" s="27">
        <f>IFERROR(work!BC127-work!Q127,".")</f>
        <v>-63068521.186838619</v>
      </c>
      <c r="CT127" s="27">
        <f>IFERROR(work!BD127-work!R127,".")</f>
        <v>-71376281.139766634</v>
      </c>
      <c r="CU127" s="27">
        <f>IFERROR(work!BE127-work!S127,".")</f>
        <v>-79174293.444727421</v>
      </c>
      <c r="CV127" s="27">
        <f>IFERROR(work!BF127-work!T127,".")</f>
        <v>-87094762.894725353</v>
      </c>
      <c r="CW127" s="27">
        <f>IFERROR(work!BG127-work!U127,".")</f>
        <v>-95193888.939031541</v>
      </c>
      <c r="CX127" s="27">
        <f>IFERROR(work!BH127-work!V127,".")</f>
        <v>-102625981.24017797</v>
      </c>
      <c r="CY127" s="27">
        <f>IFERROR(work!BI127-work!W127,".")</f>
        <v>-110430499.36444351</v>
      </c>
      <c r="CZ127" s="27">
        <f>IFERROR(work!BJ127-work!X127,".")</f>
        <v>-119710524.22437572</v>
      </c>
      <c r="DA127" s="27">
        <f>IFERROR(work!BK127-work!Y127,".")</f>
        <v>-129650577.24695729</v>
      </c>
      <c r="DB127" s="27">
        <f>IFERROR(work!BL127-work!Z127,".")</f>
        <v>-141461932.29913968</v>
      </c>
      <c r="DC127" s="27">
        <f>IFERROR(work!BM127-work!AA127,".")</f>
        <v>-155612408.82494703</v>
      </c>
      <c r="DD127" s="27">
        <f>IFERROR(work!BN127-work!AB127,".")</f>
        <v>-171334006.21845406</v>
      </c>
      <c r="DE127" s="27">
        <f>IFERROR(work!BO127-work!AC127,".")</f>
        <v>-190713708.90088877</v>
      </c>
      <c r="DF127" s="27">
        <f>IFERROR(work!BP127-work!AD127,".")</f>
        <v>-214950178.49248835</v>
      </c>
      <c r="DG127" s="27">
        <f>IFERROR(work!BQ127-work!AE127,".")</f>
        <v>-245482723.68249071</v>
      </c>
      <c r="DH127" s="27">
        <f>IFERROR(work!BR127-work!AF127,".")</f>
        <v>-269051277.07656848</v>
      </c>
      <c r="DI127" s="27">
        <f>IFERROR(work!BS127-work!AG127,".")</f>
        <v>-293816627.19336063</v>
      </c>
      <c r="DJ127" s="27">
        <f>IFERROR(work!BT127-work!AH127,".")</f>
        <v>-324397760.73812246</v>
      </c>
      <c r="DK127" s="27">
        <f>IFERROR(work!BU127-work!AI127,".")</f>
        <v>-353922221.27653039</v>
      </c>
      <c r="DL127" s="27"/>
      <c r="DM127" s="27"/>
      <c r="DN127" s="27"/>
      <c r="DO127" s="27"/>
      <c r="DP127" s="27"/>
      <c r="DQ127" s="27"/>
      <c r="DR127" s="27"/>
      <c r="DS127" s="27">
        <f>IFERROR(work!DO127-work!CC127,".")</f>
        <v>0.155</v>
      </c>
      <c r="DT127" s="27">
        <f>IFERROR(work!DP127-work!CD127,".")</f>
        <v>0.154</v>
      </c>
      <c r="DU127" s="27">
        <f>IFERROR(work!DQ127-work!CE127,".")</f>
        <v>0.154</v>
      </c>
      <c r="DV127" s="27">
        <f>IFERROR(work!DR127-work!CF127,".")</f>
        <v>0.153</v>
      </c>
      <c r="DW127" s="27">
        <f>IFERROR(work!DS127-work!CG127,".")</f>
        <v>0.153</v>
      </c>
      <c r="DX127" s="27">
        <f>IFERROR(work!DT127-work!CH127,".")</f>
        <v>0.152</v>
      </c>
      <c r="DY127" s="27">
        <f>IFERROR(work!DU127-work!CI127,".")</f>
        <v>0.151</v>
      </c>
      <c r="DZ127" s="27">
        <f>IFERROR(work!DV127-work!CJ127,".")</f>
        <v>0.15</v>
      </c>
      <c r="EA127" s="27">
        <f>IFERROR(work!DW127-work!CK127,".")</f>
        <v>0.14899999999999999</v>
      </c>
      <c r="EB127" s="27">
        <f>IFERROR(work!DX127-work!CL127,".")</f>
        <v>0.14799999999999999</v>
      </c>
      <c r="EC127" s="27">
        <f>IFERROR(work!DY127-work!CM127,".")</f>
        <v>0.14599999999999999</v>
      </c>
      <c r="ED127" s="27">
        <f>IFERROR(work!DZ127-work!CN127,".")</f>
        <v>0.14400000000000002</v>
      </c>
      <c r="EE127" s="27">
        <f>IFERROR(work!EA127-work!CO127,".")</f>
        <v>0.14300000000000002</v>
      </c>
      <c r="EF127" s="27">
        <f>IFERROR(work!EB127-work!CP127,".")</f>
        <v>0.14100000000000001</v>
      </c>
      <c r="EG127" s="27">
        <f>IFERROR(work!EC127-work!CQ127,".")</f>
        <v>0.13900000000000001</v>
      </c>
      <c r="EH127" s="27">
        <f>IFERROR(work!ED127-work!CR127,".")</f>
        <v>0.13700000000000001</v>
      </c>
      <c r="EI127" s="27">
        <f>IFERROR(work!EE127-work!CS127,".")</f>
        <v>0.13400000000000001</v>
      </c>
      <c r="EJ127" s="27">
        <f>IFERROR(work!EF127-work!CT127,".")</f>
        <v>0.13200000000000001</v>
      </c>
      <c r="EK127" s="27">
        <f>IFERROR(work!EG127-work!CU127,".")</f>
        <v>0.13</v>
      </c>
      <c r="EL127" s="27">
        <f>IFERROR(work!EH127-work!CV127,".")</f>
        <v>0.127</v>
      </c>
      <c r="EM127" s="27">
        <f>IFERROR(work!EI127-work!CW127,".")</f>
        <v>0.124</v>
      </c>
      <c r="EN127" s="27">
        <f>IFERROR(work!EJ127-work!CX127,".")</f>
        <v>0.121</v>
      </c>
      <c r="EO127" s="27">
        <f>IFERROR(work!EK127-work!CY127,".")</f>
        <v>0.11799999999999999</v>
      </c>
      <c r="EP127" s="27">
        <f>IFERROR(work!EL127-work!CZ127,".")</f>
        <v>0.115</v>
      </c>
      <c r="EQ127" s="27">
        <f>IFERROR(work!EM127-work!DA127,".")</f>
        <v>0.111</v>
      </c>
      <c r="ER127" s="27">
        <f>IFERROR(work!EN127-work!DB127,".")</f>
        <v>-2.7999999046325681E-2</v>
      </c>
      <c r="ES127" s="27">
        <f>IFERROR(work!EO127-work!DC127,".")</f>
        <v>-3.1E-2</v>
      </c>
      <c r="ET127" s="27" t="str">
        <f>IFERROR(work!EP127-work!DD127,".")</f>
        <v>.</v>
      </c>
      <c r="EU127" s="27" t="str">
        <f>IFERROR(work!EQ127-work!DE127,".")</f>
        <v>.</v>
      </c>
      <c r="EV127" s="27" t="str">
        <f>IFERROR(work!ER127-work!DF127,".")</f>
        <v>.</v>
      </c>
      <c r="EW127" s="27" t="str">
        <f>IFERROR(work!ES127-work!DG127,".")</f>
        <v>.</v>
      </c>
      <c r="EX127" s="27" t="str">
        <f>IFERROR(work!ET127-work!DH127,".")</f>
        <v>.</v>
      </c>
      <c r="EY127" s="27"/>
      <c r="EZ127" s="27"/>
      <c r="FA127" s="27"/>
      <c r="FB127" s="27"/>
      <c r="FC127" s="27"/>
      <c r="FD127" s="27"/>
      <c r="FE127" s="27" t="str">
        <f>IF(ISNUMBER(work!GZ127/work!HD127),work!GZ127/work!HD127,".")</f>
        <v>.</v>
      </c>
      <c r="FF127" s="27" t="str">
        <f>IF(ISNUMBER(work!HA127/work!HE127),work!HA127/work!HE127,".")</f>
        <v>.</v>
      </c>
      <c r="FG127" s="27" t="str">
        <f>IF(ISNUMBER(work!HB127/work!HF127),work!HB127/work!HF127,".")</f>
        <v>.</v>
      </c>
      <c r="FH127" s="27" t="str">
        <f>IF(ISNUMBER(work!HC127/work!HG127),work!HC127/work!HG127,".")</f>
        <v>.</v>
      </c>
      <c r="FI127" s="27" t="str">
        <f>IF(ISNUMBER((work!HA127+work!HB127)/(work!HE127+work!HF127)),(work!HA127+work!HB127)/(work!HE127+work!HF127),".")</f>
        <v>.</v>
      </c>
      <c r="FJ127" s="27" t="str">
        <f>IF(ISNUMBER(work!HH127/work!HL127),work!HH127/work!HL127,".")</f>
        <v>.</v>
      </c>
      <c r="FK127" s="27" t="str">
        <f>IF(ISNUMBER(work!HI127/work!HM127),work!HI127/work!HM127,".")</f>
        <v>.</v>
      </c>
      <c r="FL127" s="27" t="str">
        <f>IF(ISNUMBER(work!HJ127/work!HN127),work!HJ127/work!HN127,".")</f>
        <v>.</v>
      </c>
      <c r="FM127" s="27" t="str">
        <f>IF(ISNUMBER(work!HK127/work!HO127),work!HK127/work!HO127,".")</f>
        <v>.</v>
      </c>
      <c r="FN127" s="27" t="str">
        <f>IF(ISNUMBER((work!HI127+work!HJ127)/(work!HM127+work!HN127)),(work!HI127+work!HJ127)/(work!HM127+work!HN127),".")</f>
        <v>.</v>
      </c>
      <c r="FO127" s="27" t="s">
        <v>5007</v>
      </c>
      <c r="FP127" s="27" t="s">
        <v>5007</v>
      </c>
      <c r="FQ127" s="27" t="s">
        <v>5007</v>
      </c>
      <c r="FR127" s="27" t="s">
        <v>5007</v>
      </c>
      <c r="FS127" s="27" t="s">
        <v>5007</v>
      </c>
      <c r="FT127" s="27" t="str">
        <f>work!GM127</f>
        <v>.</v>
      </c>
      <c r="FU127" s="27" t="str">
        <f>work!GN127</f>
        <v>.</v>
      </c>
      <c r="FV127" s="27" t="str">
        <f>work!GO127</f>
        <v>.</v>
      </c>
      <c r="FW127" s="27" t="s">
        <v>5007</v>
      </c>
      <c r="FX127" s="27"/>
      <c r="FY127" s="27" t="str">
        <f t="shared" si="83"/>
        <v>.</v>
      </c>
      <c r="FZ127">
        <f t="shared" si="62"/>
        <v>0</v>
      </c>
      <c r="GA127" t="str">
        <f>work!HC127</f>
        <v>.</v>
      </c>
      <c r="GB127" t="str">
        <f>IF(ISNUMBER(work!HA127+work!HB127),work!HA127+work!HB127,".")</f>
        <v>.</v>
      </c>
      <c r="GC127" t="str">
        <f>IF(ISNUMBER(work!HK127-work!HC127),work!HK127-work!HC127,".")</f>
        <v>.</v>
      </c>
      <c r="GD127" t="str">
        <f>IF(ISNUMBER(work!HI127+work!HJ127-work!HA127-work!HB127),(work!HI127+work!HJ127-work!HA127-work!HB127),".")</f>
        <v>.</v>
      </c>
      <c r="GH127" t="str">
        <f>work!GQ127</f>
        <v>.</v>
      </c>
      <c r="GI127" t="str">
        <f>work!GR127</f>
        <v>.</v>
      </c>
      <c r="GJ127" t="str">
        <f>work!GZ127</f>
        <v>.</v>
      </c>
      <c r="GK127" t="str">
        <f>work!HH127</f>
        <v>.</v>
      </c>
      <c r="GL127" t="str">
        <f t="shared" si="84"/>
        <v>.</v>
      </c>
      <c r="GM127" t="str">
        <f>IFERROR(VLOOKUP($F127,AREA_EM_ALLYEAR,Seq!B$1,FALSE),".")</f>
        <v>.</v>
      </c>
      <c r="GN127" t="str">
        <f>IFERROR(VLOOKUP($F127,AREA_EM_ALLYEAR,Seq!C$1,FALSE),".")</f>
        <v>.</v>
      </c>
      <c r="GO127" t="str">
        <f>IFERROR(VLOOKUP($F127,AREA_EM_ALLYEAR,Seq!D$1,FALSE),".")</f>
        <v>.</v>
      </c>
      <c r="GP127" t="str">
        <f>IFERROR(VLOOKUP($F127,AREA_EM_ALLYEAR,Seq!E$1,FALSE),".")</f>
        <v>.</v>
      </c>
      <c r="GQ127" t="str">
        <f>IFERROR(VLOOKUP($F127,AREA_EM_ALLYEAR,Seq!F$1,FALSE),".")</f>
        <v>.</v>
      </c>
      <c r="GR127" t="str">
        <f>IFERROR(VLOOKUP($F127,AREA_EM_ALLYEAR,Seq!G$1,FALSE),".")</f>
        <v>.</v>
      </c>
      <c r="GS127" t="str">
        <f>IFERROR(VLOOKUP($F127,AREA_EM_ALLYEAR,Seq!H$1,FALSE),".")</f>
        <v>.</v>
      </c>
      <c r="GT127" t="str">
        <f>IFERROR(VLOOKUP($F127,AREA_EM_ALLYEAR,Seq!I$1,FALSE),".")</f>
        <v>.</v>
      </c>
      <c r="GU127" t="str">
        <f>IFERROR(VLOOKUP($F127,AREA_EM_ALLYEAR,Seq!J$1,FALSE),".")</f>
        <v>.</v>
      </c>
      <c r="GV127" t="str">
        <f>IFERROR(VLOOKUP($F127,AREA_EM_ALLYEAR,Seq!K$1,FALSE),".")</f>
        <v>.</v>
      </c>
      <c r="GW127" t="str">
        <f>IFERROR(VLOOKUP($F127,AREA_EM_ALLYEAR,Seq!L$1,FALSE),".")</f>
        <v>.</v>
      </c>
      <c r="GX127" t="str">
        <f>IFERROR(VLOOKUP($F127,AREA_EM_ALLYEAR,Seq!M$1,FALSE),".")</f>
        <v>.</v>
      </c>
      <c r="GY127" t="str">
        <f>IFERROR(VLOOKUP($F127,AREA_EM_ALLYEAR,Seq!N$1,FALSE),".")</f>
        <v>.</v>
      </c>
      <c r="GZ127" t="str">
        <f>IFERROR(VLOOKUP($F127,AREA_EM_ALLYEAR,Seq!O$1,FALSE),".")</f>
        <v>.</v>
      </c>
      <c r="HA127" t="str">
        <f t="shared" si="63"/>
        <v>.</v>
      </c>
      <c r="HK127" s="139">
        <f>IFERROR(VLOOKUP(CONCATENATE($G127, ".SP.DYN.LE00.IN"),AREA_WB_6ATTRS,Seq!B$1,FALSE)-VLOOKUP("CHN.SP.DYN.LE00.IN",AREA_WB_6ATTRS,Seq!B$1,FALSE),".")</f>
        <v>-4.123560975609756</v>
      </c>
      <c r="HL127" s="139">
        <f>IFERROR(VLOOKUP(CONCATENATE($G127, ".SP.DYN.LE00.IN"),AREA_WB_6ATTRS,Seq!C$1,FALSE)-VLOOKUP("CHN.SP.DYN.LE00.IN",AREA_WB_6ATTRS,Seq!C$1,FALSE),".")</f>
        <v>-4.0338780487804939</v>
      </c>
      <c r="HM127" s="139">
        <f>IFERROR(VLOOKUP(CONCATENATE($G127, ".SP.DYN.LE00.IN"),AREA_WB_6ATTRS,Seq!D$1,FALSE)-VLOOKUP("CHN.SP.DYN.LE00.IN",AREA_WB_6ATTRS,Seq!D$1,FALSE),".")</f>
        <v>-3.9111707317073083</v>
      </c>
      <c r="HN127" s="139">
        <f>IFERROR(VLOOKUP(CONCATENATE($G127, ".SP.DYN.LE00.IN"),AREA_WB_6ATTRS,Seq!E$1,FALSE)-VLOOKUP("CHN.SP.DYN.LE00.IN",AREA_WB_6ATTRS,Seq!E$1,FALSE),".")</f>
        <v>-3.7575853658536573</v>
      </c>
      <c r="HO127" s="139">
        <f>IFERROR(VLOOKUP(CONCATENATE($G127, ".SP.DYN.LE00.IN"),AREA_WB_6ATTRS,Seq!F$1,FALSE)-VLOOKUP("CHN.SP.DYN.LE00.IN",AREA_WB_6ATTRS,Seq!F$1,FALSE),".")</f>
        <v>-3.5896341463414529</v>
      </c>
      <c r="HP127" s="139">
        <f>IFERROR(VLOOKUP(CONCATENATE($G127, ".SP.DYN.LE00.IN"),AREA_WB_6ATTRS,Seq!G$1,FALSE)-VLOOKUP("CHN.SP.DYN.LE00.IN",AREA_WB_6ATTRS,Seq!G$1,FALSE),".")</f>
        <v>-3.4310243902439055</v>
      </c>
      <c r="HQ127" s="139">
        <f>IFERROR(VLOOKUP(CONCATENATE($G127, ".SP.DYN.LE00.IN"),AREA_WB_6ATTRS,Seq!H$1,FALSE)-VLOOKUP("CHN.SP.DYN.LE00.IN",AREA_WB_6ATTRS,Seq!H$1,FALSE),".")</f>
        <v>-3.3049756097560987</v>
      </c>
      <c r="HR127" s="139">
        <f>IFERROR(VLOOKUP(CONCATENATE($G127, ".SP.DYN.LE00.IN"),AREA_WB_6ATTRS,Seq!I$1,FALSE)-VLOOKUP("CHN.SP.DYN.LE00.IN",AREA_WB_6ATTRS,Seq!I$1,FALSE),".")</f>
        <v>-3.2297073170731778</v>
      </c>
      <c r="HS127" s="139">
        <f>IFERROR(VLOOKUP(CONCATENATE($G127, ".SP.DYN.LE00.IN"),AREA_WB_6ATTRS,Seq!J$1,FALSE)-VLOOKUP("CHN.SP.DYN.LE00.IN",AREA_WB_6ATTRS,Seq!J$1,FALSE),".")</f>
        <v>-3.2173414634146411</v>
      </c>
      <c r="HT127" s="139">
        <f>IFERROR(VLOOKUP(CONCATENATE($G127, ".SP.DYN.LE00.IN"),AREA_WB_6ATTRS,Seq!K$1,FALSE)-VLOOKUP("CHN.SP.DYN.LE00.IN",AREA_WB_6ATTRS,Seq!K$1,FALSE),".")</f>
        <v>-1.3396097560975591</v>
      </c>
      <c r="HU127" s="139">
        <f>IFERROR(VLOOKUP(CONCATENATE($G127, ".SP.DYN.LE00.IN"),AREA_WB_6ATTRS,Seq!L$1,FALSE)-VLOOKUP("CHN.SP.DYN.LE00.IN",AREA_WB_6ATTRS,Seq!L$1,FALSE),".")</f>
        <v>-1.1621707317073202</v>
      </c>
      <c r="HV127" s="139">
        <f>IFERROR(VLOOKUP(CONCATENATE($G127, ".SP.DYN.LE00.IN"),AREA_WB_6ATTRS,Seq!M$1,FALSE)-VLOOKUP("CHN.SP.DYN.LE00.IN",AREA_WB_6ATTRS,Seq!M$1,FALSE),".")</f>
        <v>-1.1128048780487774</v>
      </c>
      <c r="HW127" s="139">
        <f>IFERROR(VLOOKUP(CONCATENATE($G127, ".SP.DYN.LE00.IN"),AREA_WB_6ATTRS,Seq!N$1,FALSE)-VLOOKUP("CHN.SP.DYN.LE00.IN",AREA_WB_6ATTRS,Seq!N$1,FALSE),".")</f>
        <v>-1.7593902439024305</v>
      </c>
      <c r="HX127" s="139">
        <f>IFERROR(VLOOKUP(CONCATENATE($G127, ".SP.DYN.LE00.IN"),AREA_WB_6ATTRS,Seq!O$1,FALSE)-VLOOKUP("CHN.SP.DYN.LE00.IN",AREA_WB_6ATTRS,Seq!O$1,FALSE),".")</f>
        <v>-2.8619512195121928</v>
      </c>
      <c r="HY127" s="139">
        <f>IFERROR(VLOOKUP(CONCATENATE($G127, ".SP.DYN.LE00.IN"),AREA_WB_6ATTRS,Seq!P$1,FALSE)-VLOOKUP("CHN.SP.DYN.LE00.IN",AREA_WB_6ATTRS,Seq!P$1,FALSE),".")</f>
        <v>-4.2039024390243895</v>
      </c>
      <c r="HZ127" s="139">
        <f>IFERROR(VLOOKUP(CONCATENATE($G127, ".SP.DYN.LE00.IN"),AREA_WB_6ATTRS,Seq!Q$1,FALSE)-VLOOKUP("CHN.SP.DYN.LE00.IN",AREA_WB_6ATTRS,Seq!Q$1,FALSE),".")</f>
        <v>-4.6344878048780487</v>
      </c>
      <c r="IA127" s="139">
        <f>IFERROR(VLOOKUP(CONCATENATE($G127, ".SP.DYN.LE00.IN"),AREA_WB_6ATTRS,Seq!R$1,FALSE)-VLOOKUP("CHN.SP.DYN.LE00.IN",AREA_WB_6ATTRS,Seq!R$1,FALSE),".")</f>
        <v>-4.0551219512195047</v>
      </c>
      <c r="IB127" s="139">
        <f>IFERROR(VLOOKUP(CONCATENATE($G127, ".SP.DYN.LE00.IN"),AREA_WB_6ATTRS,Seq!S$1,FALSE)-VLOOKUP("CHN.SP.DYN.LE00.IN",AREA_WB_6ATTRS,Seq!S$1,FALSE),".")</f>
        <v>-3.8736341463414732</v>
      </c>
      <c r="IC127" s="139">
        <f>IFERROR(VLOOKUP(CONCATENATE($G127, ".SP.DYN.LE00.IN"),AREA_WB_6ATTRS,Seq!T$1,FALSE)-VLOOKUP("CHN.SP.DYN.LE00.IN",AREA_WB_6ATTRS,Seq!T$1,FALSE),".")</f>
        <v>-3.8758780487804927</v>
      </c>
      <c r="ID127" s="139">
        <f>IFERROR(VLOOKUP(CONCATENATE($G127, ".SP.DYN.LE00.IN"),AREA_WB_6ATTRS,Seq!U$1,FALSE)-VLOOKUP("CHN.SP.DYN.LE00.IN",AREA_WB_6ATTRS,Seq!U$1,FALSE),".")</f>
        <v>-4.0809512195122011</v>
      </c>
      <c r="IE127" s="139">
        <f>IFERROR(VLOOKUP(CONCATENATE($G127, ".SP.DYN.LE00.IN"),AREA_WB_6ATTRS,Seq!V$1,FALSE)-VLOOKUP("CHN.SP.DYN.LE00.IN",AREA_WB_6ATTRS,Seq!V$1,FALSE),".")</f>
        <v>-2.6831707317073068</v>
      </c>
      <c r="IF127" s="139">
        <f>IFERROR(VLOOKUP(CONCATENATE($G127, ".SP.DYN.LE00.IN"),AREA_WB_6ATTRS,Seq!W$1,FALSE)-VLOOKUP("CHN.SP.DYN.LE00.IN",AREA_WB_6ATTRS,Seq!W$1,FALSE),".")</f>
        <v>-2.6982195121951378</v>
      </c>
      <c r="IG127" s="139">
        <f>IFERROR(VLOOKUP(CONCATENATE($G127, ".SP.DYN.LE00.IN"),AREA_WB_6ATTRS,Seq!X$1,FALSE)-VLOOKUP("CHN.SP.DYN.LE00.IN",AREA_WB_6ATTRS,Seq!X$1,FALSE),".")</f>
        <v>-3.4721219512195063</v>
      </c>
      <c r="IH127" s="139">
        <f>IFERROR(VLOOKUP(CONCATENATE($G127, ".SP.DYN.LE00.IN"),AREA_WB_6ATTRS,Seq!Y$1,FALSE)-VLOOKUP("CHN.SP.DYN.LE00.IN",AREA_WB_6ATTRS,Seq!Y$1,FALSE),".")</f>
        <v>-3.5087804878048701</v>
      </c>
      <c r="II127" s="139">
        <f>IFERROR(VLOOKUP(CONCATENATE($G127, ".SP.DYN.LE00.IN"),AREA_WB_6ATTRS,Seq!Z$1,FALSE)-VLOOKUP("CHN.SP.DYN.LE00.IN",AREA_WB_6ATTRS,Seq!Z$1,FALSE),".")</f>
        <v>-3.8086829268292774</v>
      </c>
      <c r="IJ127" s="139">
        <f>IFERROR(VLOOKUP(CONCATENATE($G127, ".SP.DYN.LE00.IN"),AREA_WB_6ATTRS,Seq!AA$1,FALSE)-VLOOKUP("CHN.SP.DYN.LE00.IN",AREA_WB_6ATTRS,Seq!AA$1,FALSE),".")</f>
        <v>-4.2152195121951195</v>
      </c>
      <c r="IK127" s="139">
        <f>IFERROR(VLOOKUP(CONCATENATE($G127, ".SP.DYN.LE00.IN"),AREA_WB_6ATTRS,Seq!AB$1,FALSE)-VLOOKUP("CHN.SP.DYN.LE00.IN",AREA_WB_6ATTRS,Seq!AB$1,FALSE),".")</f>
        <v>-4.6946097560975772</v>
      </c>
      <c r="IL127" s="139">
        <f>IFERROR(VLOOKUP(CONCATENATE($G127, ".SP.DYN.LE00.IN"),AREA_WB_6ATTRS,Seq!AC$1,FALSE)-VLOOKUP("CHN.SP.DYN.LE00.IN",AREA_WB_6ATTRS,Seq!AC$1,FALSE),".")</f>
        <v>-4.717463414634139</v>
      </c>
      <c r="IM127" s="139">
        <f>IFERROR(VLOOKUP(CONCATENATE($G127, ".SP.DYN.LE00.IN"),AREA_WB_6ATTRS,Seq!AD$1,FALSE)-VLOOKUP("CHN.SP.DYN.LE00.IN",AREA_WB_6ATTRS,Seq!AD$1,FALSE),".")</f>
        <v>-4.3841219512195124</v>
      </c>
      <c r="IN127" s="139">
        <f>IFERROR(VLOOKUP(CONCATENATE($G127, ".SP.DYN.LE00.IN"),AREA_WB_6ATTRS,Seq!AE$1,FALSE)-VLOOKUP("CHN.SP.DYN.LE00.IN",AREA_WB_6ATTRS,Seq!AE$1,FALSE),".")</f>
        <v>-3.9540731707316894</v>
      </c>
      <c r="IO127" s="139">
        <f>IFERROR(VLOOKUP(CONCATENATE($G127, ".SP.DYN.LE00.IN"),AREA_WB_6ATTRS,Seq!AF$1,FALSE)-VLOOKUP("CHN.SP.DYN.LE00.IN",AREA_WB_6ATTRS,Seq!AF$1,FALSE),".")</f>
        <v>-3.9046341463414507</v>
      </c>
      <c r="IP127" s="139" t="str">
        <f>IFERROR(VLOOKUP(CONCATENATE($G127, ".SP.DYN.LE00.IN"),AREA_WB_6ATTRS,Seq!AG$1,FALSE)-VLOOKUP("CHN.SP.DYN.LE00.IN",AREA_WB_6ATTRS,Seq!AG$1,FALSE),".")</f>
        <v>.</v>
      </c>
      <c r="IW127">
        <f>IFERROR(VLOOKUP(CONCATENATE($G127, ".SP.DYN.LE00.IN"),AREA_WB_6ATTRS,Seq!B$1,FALSE),".")</f>
        <v>62.870243902439036</v>
      </c>
      <c r="IX127">
        <f>IFERROR(VLOOKUP(CONCATENATE($G127, ".SP.DYN.LE00.IN"),AREA_WB_6ATTRS,Seq!C$1,FALSE),".")</f>
        <v>63.229048780487815</v>
      </c>
      <c r="IY127">
        <f>IFERROR(VLOOKUP(CONCATENATE($G127, ".SP.DYN.LE00.IN"),AREA_WB_6ATTRS,Seq!D$1,FALSE),".")</f>
        <v>63.623731707317084</v>
      </c>
      <c r="IZ127">
        <f>IFERROR(VLOOKUP(CONCATENATE($G127, ".SP.DYN.LE00.IN"),AREA_WB_6ATTRS,Seq!E$1,FALSE),".")</f>
        <v>64.042268292682934</v>
      </c>
      <c r="JA127">
        <f>IFERROR(VLOOKUP(CONCATENATE($G127, ".SP.DYN.LE00.IN"),AREA_WB_6ATTRS,Seq!F$1,FALSE),".")</f>
        <v>64.469634146341477</v>
      </c>
      <c r="JB127">
        <f>IFERROR(VLOOKUP(CONCATENATE($G127, ".SP.DYN.LE00.IN"),AREA_WB_6ATTRS,Seq!G$1,FALSE),".")</f>
        <v>64.882121951219517</v>
      </c>
      <c r="JC127">
        <f>IFERROR(VLOOKUP(CONCATENATE($G127, ".SP.DYN.LE00.IN"),AREA_WB_6ATTRS,Seq!H$1,FALSE),".")</f>
        <v>65.254512195121961</v>
      </c>
      <c r="JD127">
        <f>IFERROR(VLOOKUP(CONCATENATE($G127, ".SP.DYN.LE00.IN"),AREA_WB_6ATTRS,Seq!I$1,FALSE),".")</f>
        <v>65.567609756097568</v>
      </c>
      <c r="JE127">
        <f>IFERROR(VLOOKUP(CONCATENATE($G127, ".SP.DYN.LE00.IN"),AREA_WB_6ATTRS,Seq!J$1,FALSE),".")</f>
        <v>65.809780487804886</v>
      </c>
      <c r="JF127">
        <f>IFERROR(VLOOKUP(CONCATENATE($G127, ".SP.DYN.LE00.IN"),AREA_WB_6ATTRS,Seq!K$1,FALSE),".")</f>
        <v>67.907317073170745</v>
      </c>
      <c r="JG127">
        <f>IFERROR(VLOOKUP(CONCATENATE($G127, ".SP.DYN.LE00.IN"),AREA_WB_6ATTRS,Seq!L$1,FALSE),".")</f>
        <v>68.297560975609755</v>
      </c>
      <c r="JH127">
        <f>IFERROR(VLOOKUP(CONCATENATE($G127, ".SP.DYN.LE00.IN"),AREA_WB_6ATTRS,Seq!M$1,FALSE),".")</f>
        <v>68.551219512195132</v>
      </c>
      <c r="JI127">
        <f>IFERROR(VLOOKUP(CONCATENATE($G127, ".SP.DYN.LE00.IN"),AREA_WB_6ATTRS,Seq!N$1,FALSE),".")</f>
        <v>68.10243902439025</v>
      </c>
      <c r="JJ127">
        <f>IFERROR(VLOOKUP(CONCATENATE($G127, ".SP.DYN.LE00.IN"),AREA_WB_6ATTRS,Seq!O$1,FALSE),".")</f>
        <v>67.192682926829278</v>
      </c>
      <c r="JK127">
        <f>IFERROR(VLOOKUP(CONCATENATE($G127, ".SP.DYN.LE00.IN"),AREA_WB_6ATTRS,Seq!P$1,FALSE),".")</f>
        <v>66.03902439024391</v>
      </c>
      <c r="JL127">
        <f>IFERROR(VLOOKUP(CONCATENATE($G127, ".SP.DYN.LE00.IN"),AREA_WB_6ATTRS,Seq!Q$1,FALSE),".")</f>
        <v>65.79024390243903</v>
      </c>
      <c r="JM127">
        <f>IFERROR(VLOOKUP(CONCATENATE($G127, ".SP.DYN.LE00.IN"),AREA_WB_6ATTRS,Seq!R$1,FALSE),".")</f>
        <v>66.543902439024407</v>
      </c>
      <c r="JN127">
        <f>IFERROR(VLOOKUP(CONCATENATE($G127, ".SP.DYN.LE00.IN"),AREA_WB_6ATTRS,Seq!S$1,FALSE),".")</f>
        <v>66.892682926829266</v>
      </c>
      <c r="JO127">
        <f>IFERROR(VLOOKUP(CONCATENATE($G127, ".SP.DYN.LE00.IN"),AREA_WB_6ATTRS,Seq!T$1,FALSE),".")</f>
        <v>67.051219512195132</v>
      </c>
      <c r="JP127">
        <f>IFERROR(VLOOKUP(CONCATENATE($G127, ".SP.DYN.LE00.IN"),AREA_WB_6ATTRS,Seq!U$1,FALSE),".")</f>
        <v>67.002439024390256</v>
      </c>
      <c r="JQ127">
        <f>IFERROR(VLOOKUP(CONCATENATE($G127, ".SP.DYN.LE00.IN"),AREA_WB_6ATTRS,Seq!V$1,FALSE),".")</f>
        <v>68.558536585365871</v>
      </c>
      <c r="JR127">
        <f>IFERROR(VLOOKUP(CONCATENATE($G127, ".SP.DYN.LE00.IN"),AREA_WB_6ATTRS,Seq!W$1,FALSE),".")</f>
        <v>68.707317073170728</v>
      </c>
      <c r="JS127">
        <f>IFERROR(VLOOKUP(CONCATENATE($G127, ".SP.DYN.LE00.IN"),AREA_WB_6ATTRS,Seq!X$1,FALSE),".")</f>
        <v>68.107317073170734</v>
      </c>
      <c r="JT127">
        <f>IFERROR(VLOOKUP(CONCATENATE($G127, ".SP.DYN.LE00.IN"),AREA_WB_6ATTRS,Seq!Y$1,FALSE),".")</f>
        <v>68.256097560975618</v>
      </c>
      <c r="JU127">
        <f>IFERROR(VLOOKUP(CONCATENATE($G127, ".SP.DYN.LE00.IN"),AREA_WB_6ATTRS,Seq!Z$1,FALSE),".")</f>
        <v>68.153658536585368</v>
      </c>
      <c r="JV127">
        <f>IFERROR(VLOOKUP(CONCATENATE($G127, ".SP.DYN.LE00.IN"),AREA_WB_6ATTRS,Seq!AA$1,FALSE),".")</f>
        <v>67.956097560975621</v>
      </c>
      <c r="JW127">
        <f>IFERROR(VLOOKUP(CONCATENATE($G127, ".SP.DYN.LE00.IN"),AREA_WB_6ATTRS,Seq!AB$1,FALSE),".")</f>
        <v>67.695121951219505</v>
      </c>
      <c r="JX127">
        <f>IFERROR(VLOOKUP(CONCATENATE($G127, ".SP.DYN.LE00.IN"),AREA_WB_6ATTRS,Seq!AC$1,FALSE),".")</f>
        <v>67.895121951219522</v>
      </c>
      <c r="JY127">
        <f>IFERROR(VLOOKUP(CONCATENATE($G127, ".SP.DYN.LE00.IN"),AREA_WB_6ATTRS,Seq!AD$1,FALSE),".")</f>
        <v>68.451219512195124</v>
      </c>
      <c r="JZ127">
        <f>IFERROR(VLOOKUP(CONCATENATE($G127, ".SP.DYN.LE00.IN"),AREA_WB_6ATTRS,Seq!AE$1,FALSE),".")</f>
        <v>69.102439024390264</v>
      </c>
      <c r="KA127">
        <f>IFERROR(VLOOKUP(CONCATENATE($G127, ".SP.DYN.LE00.IN"),AREA_WB_6ATTRS,Seq!AF$1,FALSE),".")</f>
        <v>69.368463414634178</v>
      </c>
      <c r="KB127" t="str">
        <f>IFERROR(VLOOKUP(CONCATENATE($G127, ".SP.DYN.LE00.IN"),AREA_WB_6ATTRS,Seq!AG$1,FALSE),".")</f>
        <v>.</v>
      </c>
      <c r="KK127">
        <f t="shared" si="66"/>
        <v>57</v>
      </c>
      <c r="KL127">
        <f t="shared" si="64"/>
        <v>0</v>
      </c>
      <c r="KM127">
        <f t="shared" si="67"/>
        <v>44665516.115954161</v>
      </c>
      <c r="KN127">
        <f t="shared" si="68"/>
        <v>-44254195.348658219</v>
      </c>
      <c r="KO127">
        <f t="shared" si="65"/>
        <v>0.14599999999999999</v>
      </c>
      <c r="KP127" t="str">
        <f>work!HA127</f>
        <v>.</v>
      </c>
      <c r="KQ127" t="str">
        <f>work!HB127</f>
        <v>.</v>
      </c>
      <c r="KR127" t="str">
        <f>work!HC127</f>
        <v>.</v>
      </c>
      <c r="KS127" t="str">
        <f>IF(ISNUMBER(work!HI127-work!HA127),work!HI127-work!HA127,".")</f>
        <v>.</v>
      </c>
      <c r="KT127" t="str">
        <f>IF(ISNUMBER(work!HJ127-work!HB127),work!HJ127-work!HB127,".")</f>
        <v>.</v>
      </c>
      <c r="KU127" t="str">
        <f>IF(ISNUMBER(work!HK127-work!HC127),work!HK127-work!HC127,".")</f>
        <v>.</v>
      </c>
      <c r="KW127" t="str">
        <f>IFERROR(work!HR127/work!HV127,".")</f>
        <v>.</v>
      </c>
      <c r="KX127" t="str">
        <f>IFERROR(work!HS127/work!HW127,".")</f>
        <v>.</v>
      </c>
      <c r="KY127" t="str">
        <f>IFERROR(work!HT127/work!HX127,".")</f>
        <v>.</v>
      </c>
      <c r="KZ127" t="str">
        <f>IFERROR(work!HU127/work!HY127,".")</f>
        <v>.</v>
      </c>
    </row>
    <row r="128" spans="1:312">
      <c r="A128" s="24">
        <f t="shared" si="44"/>
        <v>128</v>
      </c>
      <c r="B128" s="24" t="str">
        <f t="shared" si="69"/>
        <v>Out</v>
      </c>
      <c r="C128" s="24" t="str">
        <f t="shared" si="70"/>
        <v>Out</v>
      </c>
      <c r="D128" s="24" t="str">
        <f t="shared" si="71"/>
        <v>Out67</v>
      </c>
      <c r="E128" s="25" t="s">
        <v>3127</v>
      </c>
      <c r="F128" s="26" t="str">
        <f t="shared" si="48"/>
        <v>Moldavia</v>
      </c>
      <c r="G128" s="166" t="s">
        <v>1577</v>
      </c>
      <c r="H128" s="166" t="s">
        <v>5007</v>
      </c>
      <c r="I128" s="166" t="s">
        <v>5007</v>
      </c>
      <c r="J128" s="180" t="s">
        <v>5007</v>
      </c>
      <c r="K128" s="180" t="s">
        <v>5007</v>
      </c>
      <c r="L128" s="27">
        <f>IFERROR(VLOOKUP($F128,Area_FDI_84_96,Seq!B$1,FALSE),0)</f>
        <v>0</v>
      </c>
      <c r="M128" s="27">
        <f>IFERROR(VLOOKUP($F128,Area_FDI_84_96,Seq!C$1,FALSE),0)</f>
        <v>0</v>
      </c>
      <c r="N128" s="27">
        <f>IFERROR(VLOOKUP($F128,Area_FDI_84_96,Seq!D$1,FALSE),0)</f>
        <v>0</v>
      </c>
      <c r="O128" s="27">
        <f>IFERROR(VLOOKUP($F128,Area_FDI_84_96,Seq!E$1,FALSE),0)</f>
        <v>0</v>
      </c>
      <c r="P128" s="27">
        <f>IFERROR(VLOOKUP($F128,Area_FDI_84_96,Seq!F$1,FALSE),0)</f>
        <v>0</v>
      </c>
      <c r="Q128" s="27">
        <f>IFERROR(VLOOKUP($F128,Area_FDI_84_96,Seq!G$1,FALSE),0)</f>
        <v>0</v>
      </c>
      <c r="R128" s="27">
        <f>IFERROR(VLOOKUP($F128,Area_FDI_84_96,Seq!H$1,FALSE),0)</f>
        <v>0</v>
      </c>
      <c r="S128" s="27">
        <f>IFERROR(VLOOKUP($F128,Area_FDI_84_96,Seq!I$1,FALSE),0)</f>
        <v>0</v>
      </c>
      <c r="T128" s="27">
        <f>IFERROR(VALUE(VLOOKUP($E128,Area_FDI_92_95,Seq!B$1,FALSE)),0)</f>
        <v>0</v>
      </c>
      <c r="U128" s="27">
        <f>IFERROR(VALUE(VLOOKUP($E128,Area_FDI_92_95,Seq!C$1,FALSE)),0)</f>
        <v>0</v>
      </c>
      <c r="V128" s="27">
        <f>IFERROR(VALUE(VLOOKUP($E128,Area_FDI_92_95,Seq!D$1,FALSE)),0)</f>
        <v>0</v>
      </c>
      <c r="W128" s="27">
        <f>IFERROR(VALUE(VLOOKUP($E128,Area_FDI_92_95,Seq!E$1,FALSE)),0)</f>
        <v>0</v>
      </c>
      <c r="X128" s="27">
        <f>IFERROR(VALUE(VLOOKUP($E128,Area_FDI_96_99,Seq!B$1,FALSE)),0)</f>
        <v>16</v>
      </c>
      <c r="Y128" s="27">
        <f>IFERROR(VALUE(VLOOKUP($E128,Area_FDI_96_99,Seq!C$1,FALSE)),0)</f>
        <v>0</v>
      </c>
      <c r="Z128" s="27">
        <f>IFERROR(VALUE(VLOOKUP($E128,Area_FDI_96_99,Seq!D$1,FALSE)),0)</f>
        <v>0</v>
      </c>
      <c r="AA128" s="27">
        <f>IFERROR(VALUE(VLOOKUP($E128,Area_FDI_96_99,Seq!E$1,FALSE)),0)</f>
        <v>0</v>
      </c>
      <c r="AB128" s="27">
        <f t="shared" si="72"/>
        <v>0</v>
      </c>
      <c r="AC128" s="27">
        <f t="shared" si="73"/>
        <v>0</v>
      </c>
      <c r="AD128" s="27">
        <f t="shared" si="74"/>
        <v>0</v>
      </c>
      <c r="AE128" s="27">
        <f t="shared" si="75"/>
        <v>0</v>
      </c>
      <c r="AF128" s="27">
        <f t="shared" si="76"/>
        <v>0</v>
      </c>
      <c r="AG128" s="27">
        <f t="shared" si="77"/>
        <v>0</v>
      </c>
      <c r="AH128" s="27">
        <f t="shared" si="78"/>
        <v>0</v>
      </c>
      <c r="AI128" s="27">
        <f t="shared" si="79"/>
        <v>0</v>
      </c>
      <c r="AJ128" s="27">
        <f t="shared" si="80"/>
        <v>0</v>
      </c>
      <c r="AK128" s="27">
        <f t="shared" si="81"/>
        <v>0</v>
      </c>
      <c r="AL128" s="27">
        <f t="shared" si="82"/>
        <v>0</v>
      </c>
      <c r="AM128" s="27"/>
      <c r="AN128" s="27"/>
      <c r="AO128" s="27"/>
      <c r="AP128" s="27"/>
      <c r="AQ128" s="27"/>
      <c r="AR128" s="27"/>
      <c r="AS128" s="27"/>
      <c r="AT128" s="27">
        <f>IFERROR(work!D128+work!AP128,".")</f>
        <v>18574569.789756518</v>
      </c>
      <c r="AU128" s="27">
        <f>IFERROR(work!E128+work!AQ128,".")</f>
        <v>19523869.042112116</v>
      </c>
      <c r="AV128" s="27">
        <f>IFERROR(work!F128+work!AR128,".")</f>
        <v>21307867.246240322</v>
      </c>
      <c r="AW128" s="27">
        <f>IFERROR(work!G128+work!AS128,".")</f>
        <v>23610068.102302168</v>
      </c>
      <c r="AX128" s="27">
        <f>IFERROR(work!H128+work!AT128,".")</f>
        <v>27160346.731472902</v>
      </c>
      <c r="AY128" s="27">
        <f>IFERROR(work!I128+work!AU128,".")</f>
        <v>30763933.912750401</v>
      </c>
      <c r="AZ128" s="27">
        <f>IFERROR(work!J128+work!AV128,".")</f>
        <v>33468326.914112512</v>
      </c>
      <c r="BA128" s="27">
        <f>IFERROR(work!K128+work!AW128,".")</f>
        <v>37314991.857447281</v>
      </c>
      <c r="BB128" s="27">
        <f>IFERROR(work!L128+work!AX128,".")</f>
        <v>41498239.135723807</v>
      </c>
      <c r="BC128" s="27">
        <f>IFERROR(work!M128+work!AY128,".")</f>
        <v>43202957.568077952</v>
      </c>
      <c r="BD128" s="27">
        <f>IFERROR(work!N128+work!AZ128,".")</f>
        <v>44821684.905714765</v>
      </c>
      <c r="BE128" s="27">
        <f>IFERROR(work!O128+work!BA128,".")</f>
        <v>48854098.965341546</v>
      </c>
      <c r="BF128" s="27">
        <f>IFERROR(work!P128+work!BB128,".")</f>
        <v>55659776.511467829</v>
      </c>
      <c r="BG128" s="27">
        <f>IFERROR(work!Q128+work!BC128,".")</f>
        <v>63419390.593731105</v>
      </c>
      <c r="BH128" s="27">
        <f>IFERROR(work!R128+work!BD128,".")</f>
        <v>71633652.521590784</v>
      </c>
      <c r="BI128" s="27">
        <f>IFERROR(work!S128+work!BE128,".")</f>
        <v>79423625.204068169</v>
      </c>
      <c r="BJ128" s="27">
        <f>IFERROR(work!T128+work!BF128,".")</f>
        <v>87343938.942850873</v>
      </c>
      <c r="BK128" s="27">
        <f>IFERROR(work!U128+work!BG128,".")</f>
        <v>95456336.62727654</v>
      </c>
      <c r="BL128" s="27">
        <f>IFERROR(work!V128+work!BH128,".")</f>
        <v>102881951.63835803</v>
      </c>
      <c r="BM128" s="27">
        <f>IFERROR(work!W128+work!BI128,".")</f>
        <v>110686610.27451465</v>
      </c>
      <c r="BN128" s="27">
        <f>IFERROR(work!X128+work!BJ128,".")</f>
        <v>119976335.44217272</v>
      </c>
      <c r="BO128" s="27">
        <f>IFERROR(work!Y128+work!BK128,".")</f>
        <v>129931536.75938255</v>
      </c>
      <c r="BP128" s="27">
        <f>IFERROR(work!Z128+work!BL128,".")</f>
        <v>141753529.48647285</v>
      </c>
      <c r="BQ128" s="27">
        <f>IFERROR(work!AA128+work!BM128,".")</f>
        <v>155923872.05593291</v>
      </c>
      <c r="BR128" s="27">
        <f>IFERROR(work!AB128+work!BN128,".")</f>
        <v>171667957.50828511</v>
      </c>
      <c r="BS128" s="27">
        <f>IFERROR(work!AC128+work!BO128,".")</f>
        <v>191060027.28852081</v>
      </c>
      <c r="BT128" s="27">
        <f>IFERROR(work!AD128+work!BP128,".")</f>
        <v>215310293.2879906</v>
      </c>
      <c r="BU128" s="27">
        <f>IFERROR(work!AE128+work!BQ128,".")</f>
        <v>245863196.62278894</v>
      </c>
      <c r="BV128" s="27">
        <f>IFERROR(work!AF128+work!BR128,".")</f>
        <v>269462468.4758029</v>
      </c>
      <c r="BW128" s="27">
        <f>IFERROR(work!AG128+work!BS128,".")</f>
        <v>294220949.03536087</v>
      </c>
      <c r="BX128" s="27">
        <f>IFERROR(work!AH128+work!BT128,".")</f>
        <v>324813378.41404206</v>
      </c>
      <c r="BY128" s="27">
        <f>IFERROR(work!AI128+work!BU128,".")</f>
        <v>354365656.85834849</v>
      </c>
      <c r="BZ128" s="27"/>
      <c r="CA128" s="27"/>
      <c r="CB128" s="27"/>
      <c r="CC128" s="27"/>
      <c r="CD128" s="27"/>
      <c r="CE128" s="27"/>
      <c r="CF128" s="27">
        <f>IFERROR(work!AP128-work!D128,".")</f>
        <v>-18013654.29796486</v>
      </c>
      <c r="CG128" s="27">
        <f>IFERROR(work!AQ128-work!E128,".")</f>
        <v>-18966942.698170785</v>
      </c>
      <c r="CH128" s="27">
        <f>IFERROR(work!AR128-work!F128,".")</f>
        <v>-20685608.362408344</v>
      </c>
      <c r="CI128" s="27">
        <f>IFERROR(work!AS128-work!G128,".")</f>
        <v>-22960696.347689357</v>
      </c>
      <c r="CJ128" s="27">
        <f>IFERROR(work!AT128-work!H128,".")</f>
        <v>-26489173.914917246</v>
      </c>
      <c r="CK128" s="27">
        <f>IFERROR(work!AU128-work!I128,".")</f>
        <v>-30128272.020902343</v>
      </c>
      <c r="CL128" s="27">
        <f>IFERROR(work!AV128-work!J128,".")</f>
        <v>-32782393.141701709</v>
      </c>
      <c r="CM128" s="27">
        <f>IFERROR(work!AW128-work!K128,".")</f>
        <v>-36620811.724841401</v>
      </c>
      <c r="CN128" s="27">
        <f>IFERROR(work!AX128-work!L128,".")</f>
        <v>-40792310.251363479</v>
      </c>
      <c r="CO128" s="27">
        <f>IFERROR(work!AY128-work!M128,".")</f>
        <v>-42461504.343880057</v>
      </c>
      <c r="CP128" s="27">
        <f>IFERROR(work!AZ128-work!N128,".")</f>
        <v>-44098026.558897614</v>
      </c>
      <c r="CQ128" s="27">
        <f>IFERROR(work!BA128-work!O128,".")</f>
        <v>-48246225.954015143</v>
      </c>
      <c r="CR128" s="27">
        <f>IFERROR(work!BB128-work!P128,".")</f>
        <v>-55228794.546437413</v>
      </c>
      <c r="CS128" s="27">
        <f>IFERROR(work!BC128-work!Q128,".")</f>
        <v>-62993580.412281051</v>
      </c>
      <c r="CT128" s="27">
        <f>IFERROR(work!BD128-work!R128,".")</f>
        <v>-71339417.686208799</v>
      </c>
      <c r="CU128" s="27">
        <f>IFERROR(work!BE128-work!S128,".")</f>
        <v>-79133509.656381533</v>
      </c>
      <c r="CV128" s="27">
        <f>IFERROR(work!BF128-work!T128,".")</f>
        <v>-87068909.403643951</v>
      </c>
      <c r="CW128" s="27">
        <f>IFERROR(work!BG128-work!U128,".")</f>
        <v>-95176906.615442306</v>
      </c>
      <c r="CX128" s="27">
        <f>IFERROR(work!BH128-work!V128,".")</f>
        <v>-102620684.57729301</v>
      </c>
      <c r="CY128" s="27">
        <f>IFERROR(work!BI128-work!W128,".")</f>
        <v>-110434226.29352584</v>
      </c>
      <c r="CZ128" s="27">
        <f>IFERROR(work!BJ128-work!X128,".")</f>
        <v>-119718651.39758314</v>
      </c>
      <c r="DA128" s="27">
        <f>IFERROR(work!BK128-work!Y128,".")</f>
        <v>-129658133.98807302</v>
      </c>
      <c r="DB128" s="27">
        <f>IFERROR(work!BL128-work!Z128,".")</f>
        <v>-141458801.29900116</v>
      </c>
      <c r="DC128" s="27">
        <f>IFERROR(work!BM128-work!AA128,".")</f>
        <v>-155609691.80808809</v>
      </c>
      <c r="DD128" s="27">
        <f>IFERROR(work!BN128-work!AB128,".")</f>
        <v>-171330496.30600345</v>
      </c>
      <c r="DE128" s="27">
        <f>IFERROR(work!BO128-work!AC128,".")</f>
        <v>-190697251.80678195</v>
      </c>
      <c r="DF128" s="27">
        <f>IFERROR(work!BP128-work!AD128,".")</f>
        <v>-214930160.25241402</v>
      </c>
      <c r="DG128" s="27">
        <f>IFERROR(work!BQ128-work!AE128,".")</f>
        <v>-245471401.32035461</v>
      </c>
      <c r="DH128" s="27">
        <f>IFERROR(work!BR128-work!AF128,".")</f>
        <v>-269040250.86988163</v>
      </c>
      <c r="DI128" s="27">
        <f>IFERROR(work!BS128-work!AG128,".")</f>
        <v>-293824020.49012774</v>
      </c>
      <c r="DJ128" s="27">
        <f>IFERROR(work!BT128-work!AH128,".")</f>
        <v>-324388267.94209737</v>
      </c>
      <c r="DK128" s="27">
        <f>IFERROR(work!BU128-work!AI128,".")</f>
        <v>-353913339.31619942</v>
      </c>
      <c r="DL128" s="27"/>
      <c r="DM128" s="27"/>
      <c r="DN128" s="27"/>
      <c r="DO128" s="27"/>
      <c r="DP128" s="27"/>
      <c r="DQ128" s="27"/>
      <c r="DR128" s="27"/>
      <c r="DS128" s="27" t="str">
        <f>IFERROR(work!DO128-work!CC128,".")</f>
        <v>.</v>
      </c>
      <c r="DT128" s="27" t="str">
        <f>IFERROR(work!DP128-work!CD128,".")</f>
        <v>.</v>
      </c>
      <c r="DU128" s="27" t="str">
        <f>IFERROR(work!DQ128-work!CE128,".")</f>
        <v>.</v>
      </c>
      <c r="DV128" s="27" t="str">
        <f>IFERROR(work!DR128-work!CF128,".")</f>
        <v>.</v>
      </c>
      <c r="DW128" s="27" t="str">
        <f>IFERROR(work!DS128-work!CG128,".")</f>
        <v>.</v>
      </c>
      <c r="DX128" s="27" t="str">
        <f>IFERROR(work!DT128-work!CH128,".")</f>
        <v>.</v>
      </c>
      <c r="DY128" s="27" t="str">
        <f>IFERROR(work!DU128-work!CI128,".")</f>
        <v>.</v>
      </c>
      <c r="DZ128" s="27" t="str">
        <f>IFERROR(work!DV128-work!CJ128,".")</f>
        <v>.</v>
      </c>
      <c r="EA128" s="27" t="str">
        <f>IFERROR(work!DW128-work!CK128,".")</f>
        <v>.</v>
      </c>
      <c r="EB128" s="27" t="str">
        <f>IFERROR(work!DX128-work!CL128,".")</f>
        <v>.</v>
      </c>
      <c r="EC128" s="27" t="str">
        <f>IFERROR(work!DY128-work!CM128,".")</f>
        <v>.</v>
      </c>
      <c r="ED128" s="27" t="str">
        <f>IFERROR(work!DZ128-work!CN128,".")</f>
        <v>.</v>
      </c>
      <c r="EE128" s="27" t="str">
        <f>IFERROR(work!EA128-work!CO128,".")</f>
        <v>.</v>
      </c>
      <c r="EF128" s="27" t="str">
        <f>IFERROR(work!EB128-work!CP128,".")</f>
        <v>.</v>
      </c>
      <c r="EG128" s="27" t="str">
        <f>IFERROR(work!EC128-work!CQ128,".")</f>
        <v>.</v>
      </c>
      <c r="EH128" s="27" t="str">
        <f>IFERROR(work!ED128-work!CR128,".")</f>
        <v>.</v>
      </c>
      <c r="EI128" s="27" t="str">
        <f>IFERROR(work!EE128-work!CS128,".")</f>
        <v>.</v>
      </c>
      <c r="EJ128" s="27" t="str">
        <f>IFERROR(work!EF128-work!CT128,".")</f>
        <v>.</v>
      </c>
      <c r="EK128" s="27" t="str">
        <f>IFERROR(work!EG128-work!CU128,".")</f>
        <v>.</v>
      </c>
      <c r="EL128" s="27" t="str">
        <f>IFERROR(work!EH128-work!CV128,".")</f>
        <v>.</v>
      </c>
      <c r="EM128" s="27" t="str">
        <f>IFERROR(work!EI128-work!CW128,".")</f>
        <v>.</v>
      </c>
      <c r="EN128" s="27" t="str">
        <f>IFERROR(work!EJ128-work!CX128,".")</f>
        <v>.</v>
      </c>
      <c r="EO128" s="27" t="str">
        <f>IFERROR(work!EK128-work!CY128,".")</f>
        <v>.</v>
      </c>
      <c r="EP128" s="27" t="str">
        <f>IFERROR(work!EL128-work!CZ128,".")</f>
        <v>.</v>
      </c>
      <c r="EQ128" s="27" t="str">
        <f>IFERROR(work!EM128-work!DA128,".")</f>
        <v>.</v>
      </c>
      <c r="ER128" s="27" t="str">
        <f>IFERROR(work!EN128-work!DB128,".")</f>
        <v>.</v>
      </c>
      <c r="ES128" s="27" t="str">
        <f>IFERROR(work!EO128-work!DC128,".")</f>
        <v>.</v>
      </c>
      <c r="ET128" s="27" t="str">
        <f>IFERROR(work!EP128-work!DD128,".")</f>
        <v>.</v>
      </c>
      <c r="EU128" s="27" t="str">
        <f>IFERROR(work!EQ128-work!DE128,".")</f>
        <v>.</v>
      </c>
      <c r="EV128" s="27" t="str">
        <f>IFERROR(work!ER128-work!DF128,".")</f>
        <v>.</v>
      </c>
      <c r="EW128" s="27" t="str">
        <f>IFERROR(work!ES128-work!DG128,".")</f>
        <v>.</v>
      </c>
      <c r="EX128" s="27" t="str">
        <f>IFERROR(work!ET128-work!DH128,".")</f>
        <v>.</v>
      </c>
      <c r="EY128" s="27"/>
      <c r="EZ128" s="27"/>
      <c r="FA128" s="27"/>
      <c r="FB128" s="27"/>
      <c r="FC128" s="27"/>
      <c r="FD128" s="27"/>
      <c r="FE128" s="27" t="str">
        <f>IF(ISNUMBER(work!GZ128/work!HD128),work!GZ128/work!HD128,".")</f>
        <v>.</v>
      </c>
      <c r="FF128" s="27" t="str">
        <f>IF(ISNUMBER(work!HA128/work!HE128),work!HA128/work!HE128,".")</f>
        <v>.</v>
      </c>
      <c r="FG128" s="27" t="str">
        <f>IF(ISNUMBER(work!HB128/work!HF128),work!HB128/work!HF128,".")</f>
        <v>.</v>
      </c>
      <c r="FH128" s="27" t="str">
        <f>IF(ISNUMBER(work!HC128/work!HG128),work!HC128/work!HG128,".")</f>
        <v>.</v>
      </c>
      <c r="FI128" s="27" t="str">
        <f>IF(ISNUMBER((work!HA128+work!HB128)/(work!HE128+work!HF128)),(work!HA128+work!HB128)/(work!HE128+work!HF128),".")</f>
        <v>.</v>
      </c>
      <c r="FJ128" s="27" t="str">
        <f>IF(ISNUMBER(work!HH128/work!HL128),work!HH128/work!HL128,".")</f>
        <v>.</v>
      </c>
      <c r="FK128" s="27" t="str">
        <f>IF(ISNUMBER(work!HI128/work!HM128),work!HI128/work!HM128,".")</f>
        <v>.</v>
      </c>
      <c r="FL128" s="27" t="str">
        <f>IF(ISNUMBER(work!HJ128/work!HN128),work!HJ128/work!HN128,".")</f>
        <v>.</v>
      </c>
      <c r="FM128" s="27" t="str">
        <f>IF(ISNUMBER(work!HK128/work!HO128),work!HK128/work!HO128,".")</f>
        <v>.</v>
      </c>
      <c r="FN128" s="27" t="str">
        <f>IF(ISNUMBER((work!HI128+work!HJ128)/(work!HM128+work!HN128)),(work!HI128+work!HJ128)/(work!HM128+work!HN128),".")</f>
        <v>.</v>
      </c>
      <c r="FO128" s="27" t="s">
        <v>5007</v>
      </c>
      <c r="FP128" s="27" t="s">
        <v>5007</v>
      </c>
      <c r="FQ128" s="27" t="s">
        <v>5007</v>
      </c>
      <c r="FR128" s="27" t="s">
        <v>5007</v>
      </c>
      <c r="FS128" s="27" t="s">
        <v>5007</v>
      </c>
      <c r="FT128" s="27" t="str">
        <f>work!GM128</f>
        <v>.</v>
      </c>
      <c r="FU128" s="27" t="str">
        <f>work!GN128</f>
        <v>.</v>
      </c>
      <c r="FV128" s="27" t="str">
        <f>work!GO128</f>
        <v>.</v>
      </c>
      <c r="FW128" s="27" t="s">
        <v>5007</v>
      </c>
      <c r="FX128" s="27"/>
      <c r="FY128" s="27" t="str">
        <f t="shared" si="83"/>
        <v>.</v>
      </c>
      <c r="FZ128">
        <f t="shared" si="62"/>
        <v>0</v>
      </c>
      <c r="GA128" t="str">
        <f>work!HC128</f>
        <v>.</v>
      </c>
      <c r="GB128" t="str">
        <f>IF(ISNUMBER(work!HA128+work!HB128),work!HA128+work!HB128,".")</f>
        <v>.</v>
      </c>
      <c r="GC128" t="str">
        <f>IF(ISNUMBER(work!HK128-work!HC128),work!HK128-work!HC128,".")</f>
        <v>.</v>
      </c>
      <c r="GD128" t="str">
        <f>IF(ISNUMBER(work!HI128+work!HJ128-work!HA128-work!HB128),(work!HI128+work!HJ128-work!HA128-work!HB128),".")</f>
        <v>.</v>
      </c>
      <c r="GH128" t="str">
        <f>work!GQ128</f>
        <v>.</v>
      </c>
      <c r="GI128" t="str">
        <f>work!GR128</f>
        <v>.</v>
      </c>
      <c r="GJ128" t="str">
        <f>work!GZ128</f>
        <v>.</v>
      </c>
      <c r="GK128" t="str">
        <f>work!HH128</f>
        <v>.</v>
      </c>
      <c r="GL128" t="str">
        <f t="shared" si="84"/>
        <v>.</v>
      </c>
      <c r="GM128" t="str">
        <f>IFERROR(VLOOKUP($F128,AREA_EM_ALLYEAR,Seq!B$1,FALSE),".")</f>
        <v>.</v>
      </c>
      <c r="GN128" t="str">
        <f>IFERROR(VLOOKUP($F128,AREA_EM_ALLYEAR,Seq!C$1,FALSE),".")</f>
        <v>.</v>
      </c>
      <c r="GO128" t="str">
        <f>IFERROR(VLOOKUP($F128,AREA_EM_ALLYEAR,Seq!D$1,FALSE),".")</f>
        <v>.</v>
      </c>
      <c r="GP128" t="str">
        <f>IFERROR(VLOOKUP($F128,AREA_EM_ALLYEAR,Seq!E$1,FALSE),".")</f>
        <v>.</v>
      </c>
      <c r="GQ128" t="str">
        <f>IFERROR(VLOOKUP($F128,AREA_EM_ALLYEAR,Seq!F$1,FALSE),".")</f>
        <v>.</v>
      </c>
      <c r="GR128" t="str">
        <f>IFERROR(VLOOKUP($F128,AREA_EM_ALLYEAR,Seq!G$1,FALSE),".")</f>
        <v>.</v>
      </c>
      <c r="GS128" t="str">
        <f>IFERROR(VLOOKUP($F128,AREA_EM_ALLYEAR,Seq!H$1,FALSE),".")</f>
        <v>.</v>
      </c>
      <c r="GT128" t="str">
        <f>IFERROR(VLOOKUP($F128,AREA_EM_ALLYEAR,Seq!I$1,FALSE),".")</f>
        <v>.</v>
      </c>
      <c r="GU128" t="str">
        <f>IFERROR(VLOOKUP($F128,AREA_EM_ALLYEAR,Seq!J$1,FALSE),".")</f>
        <v>.</v>
      </c>
      <c r="GV128" t="str">
        <f>IFERROR(VLOOKUP($F128,AREA_EM_ALLYEAR,Seq!K$1,FALSE),".")</f>
        <v>.</v>
      </c>
      <c r="GW128" t="str">
        <f>IFERROR(VLOOKUP($F128,AREA_EM_ALLYEAR,Seq!L$1,FALSE),".")</f>
        <v>.</v>
      </c>
      <c r="GX128" t="str">
        <f>IFERROR(VLOOKUP($F128,AREA_EM_ALLYEAR,Seq!M$1,FALSE),".")</f>
        <v>.</v>
      </c>
      <c r="GY128" t="str">
        <f>IFERROR(VLOOKUP($F128,AREA_EM_ALLYEAR,Seq!N$1,FALSE),".")</f>
        <v>.</v>
      </c>
      <c r="GZ128" t="str">
        <f>IFERROR(VLOOKUP($F128,AREA_EM_ALLYEAR,Seq!O$1,FALSE),".")</f>
        <v>.</v>
      </c>
      <c r="HA128" t="str">
        <f t="shared" si="63"/>
        <v>.</v>
      </c>
      <c r="HK128" s="139">
        <f>IFERROR(VLOOKUP(CONCATENATE($G128, ".SP.DYN.LE00.IN"),AREA_WB_6ATTRS,Seq!B$1,FALSE)-VLOOKUP("CHN.SP.DYN.LE00.IN",AREA_WB_6ATTRS,Seq!B$1,FALSE),".")</f>
        <v>-2.2250975609756267</v>
      </c>
      <c r="HL128" s="139">
        <f>IFERROR(VLOOKUP(CONCATENATE($G128, ".SP.DYN.LE00.IN"),AREA_WB_6ATTRS,Seq!C$1,FALSE)-VLOOKUP("CHN.SP.DYN.LE00.IN",AREA_WB_6ATTRS,Seq!C$1,FALSE),".")</f>
        <v>-2.4214634146341467</v>
      </c>
      <c r="HM128" s="139">
        <f>IFERROR(VLOOKUP(CONCATENATE($G128, ".SP.DYN.LE00.IN"),AREA_WB_6ATTRS,Seq!D$1,FALSE)-VLOOKUP("CHN.SP.DYN.LE00.IN",AREA_WB_6ATTRS,Seq!D$1,FALSE),".")</f>
        <v>-2.5121951219512226</v>
      </c>
      <c r="HN128" s="139">
        <f>IFERROR(VLOOKUP(CONCATENATE($G128, ".SP.DYN.LE00.IN"),AREA_WB_6ATTRS,Seq!E$1,FALSE)-VLOOKUP("CHN.SP.DYN.LE00.IN",AREA_WB_6ATTRS,Seq!E$1,FALSE),".")</f>
        <v>-2.4865121951219464</v>
      </c>
      <c r="HO128" s="139">
        <f>IFERROR(VLOOKUP(CONCATENATE($G128, ".SP.DYN.LE00.IN"),AREA_WB_6ATTRS,Seq!F$1,FALSE)-VLOOKUP("CHN.SP.DYN.LE00.IN",AREA_WB_6ATTRS,Seq!F$1,FALSE),".")</f>
        <v>-2.3634878048780337</v>
      </c>
      <c r="HP128" s="139">
        <f>IFERROR(VLOOKUP(CONCATENATE($G128, ".SP.DYN.LE00.IN"),AREA_WB_6ATTRS,Seq!G$1,FALSE)-VLOOKUP("CHN.SP.DYN.LE00.IN",AREA_WB_6ATTRS,Seq!G$1,FALSE),".")</f>
        <v>-2.1807073170731712</v>
      </c>
      <c r="HQ128" s="139">
        <f>IFERROR(VLOOKUP(CONCATENATE($G128, ".SP.DYN.LE00.IN"),AREA_WB_6ATTRS,Seq!H$1,FALSE)-VLOOKUP("CHN.SP.DYN.LE00.IN",AREA_WB_6ATTRS,Seq!H$1,FALSE),".")</f>
        <v>-1.9907804878048836</v>
      </c>
      <c r="HR128" s="139">
        <f>IFERROR(VLOOKUP(CONCATENATE($G128, ".SP.DYN.LE00.IN"),AREA_WB_6ATTRS,Seq!I$1,FALSE)-VLOOKUP("CHN.SP.DYN.LE00.IN",AREA_WB_6ATTRS,Seq!I$1,FALSE),".")</f>
        <v>-1.8482195121951293</v>
      </c>
      <c r="HS128" s="139">
        <f>IFERROR(VLOOKUP(CONCATENATE($G128, ".SP.DYN.LE00.IN"),AREA_WB_6ATTRS,Seq!J$1,FALSE)-VLOOKUP("CHN.SP.DYN.LE00.IN",AREA_WB_6ATTRS,Seq!J$1,FALSE),".")</f>
        <v>-1.7950000000000017</v>
      </c>
      <c r="HT128" s="139">
        <f>IFERROR(VLOOKUP(CONCATENATE($G128, ".SP.DYN.LE00.IN"),AREA_WB_6ATTRS,Seq!K$1,FALSE)-VLOOKUP("CHN.SP.DYN.LE00.IN",AREA_WB_6ATTRS,Seq!K$1,FALSE),".")</f>
        <v>-1.8476341463414769</v>
      </c>
      <c r="HU128" s="139">
        <f>IFERROR(VLOOKUP(CONCATENATE($G128, ".SP.DYN.LE00.IN"),AREA_WB_6ATTRS,Seq!L$1,FALSE)-VLOOKUP("CHN.SP.DYN.LE00.IN",AREA_WB_6ATTRS,Seq!L$1,FALSE),".")</f>
        <v>-2.0160487804878073</v>
      </c>
      <c r="HV128" s="139">
        <f>IFERROR(VLOOKUP(CONCATENATE($G128, ".SP.DYN.LE00.IN"),AREA_WB_6ATTRS,Seq!M$1,FALSE)-VLOOKUP("CHN.SP.DYN.LE00.IN",AREA_WB_6ATTRS,Seq!M$1,FALSE),".")</f>
        <v>-2.2916341463414653</v>
      </c>
      <c r="HW128" s="139">
        <f>IFERROR(VLOOKUP(CONCATENATE($G128, ".SP.DYN.LE00.IN"),AREA_WB_6ATTRS,Seq!N$1,FALSE)-VLOOKUP("CHN.SP.DYN.LE00.IN",AREA_WB_6ATTRS,Seq!N$1,FALSE),".")</f>
        <v>-2.6343414634146285</v>
      </c>
      <c r="HX128" s="139">
        <f>IFERROR(VLOOKUP(CONCATENATE($G128, ".SP.DYN.LE00.IN"),AREA_WB_6ATTRS,Seq!O$1,FALSE)-VLOOKUP("CHN.SP.DYN.LE00.IN",AREA_WB_6ATTRS,Seq!O$1,FALSE),".")</f>
        <v>-3.0035121951219566</v>
      </c>
      <c r="HY128" s="139">
        <f>IFERROR(VLOOKUP(CONCATENATE($G128, ".SP.DYN.LE00.IN"),AREA_WB_6ATTRS,Seq!P$1,FALSE)-VLOOKUP("CHN.SP.DYN.LE00.IN",AREA_WB_6ATTRS,Seq!P$1,FALSE),".")</f>
        <v>-3.373536585365855</v>
      </c>
      <c r="HZ128" s="139">
        <f>IFERROR(VLOOKUP(CONCATENATE($G128, ".SP.DYN.LE00.IN"),AREA_WB_6ATTRS,Seq!Q$1,FALSE)-VLOOKUP("CHN.SP.DYN.LE00.IN",AREA_WB_6ATTRS,Seq!Q$1,FALSE),".")</f>
        <v>-3.708853658536583</v>
      </c>
      <c r="IA128" s="139">
        <f>IFERROR(VLOOKUP(CONCATENATE($G128, ".SP.DYN.LE00.IN"),AREA_WB_6ATTRS,Seq!R$1,FALSE)-VLOOKUP("CHN.SP.DYN.LE00.IN",AREA_WB_6ATTRS,Seq!R$1,FALSE),".")</f>
        <v>-3.9809024390243906</v>
      </c>
      <c r="IB128" s="139">
        <f>IFERROR(VLOOKUP(CONCATENATE($G128, ".SP.DYN.LE00.IN"),AREA_WB_6ATTRS,Seq!S$1,FALSE)-VLOOKUP("CHN.SP.DYN.LE00.IN",AREA_WB_6ATTRS,Seq!S$1,FALSE),".")</f>
        <v>-4.1811707317073257</v>
      </c>
      <c r="IC128" s="139">
        <f>IFERROR(VLOOKUP(CONCATENATE($G128, ".SP.DYN.LE00.IN"),AREA_WB_6ATTRS,Seq!T$1,FALSE)-VLOOKUP("CHN.SP.DYN.LE00.IN",AREA_WB_6ATTRS,Seq!T$1,FALSE),".")</f>
        <v>-4.3051707317073209</v>
      </c>
      <c r="ID128" s="139">
        <f>IFERROR(VLOOKUP(CONCATENATE($G128, ".SP.DYN.LE00.IN"),AREA_WB_6ATTRS,Seq!U$1,FALSE)-VLOOKUP("CHN.SP.DYN.LE00.IN",AREA_WB_6ATTRS,Seq!U$1,FALSE),".")</f>
        <v>-4.356414634146347</v>
      </c>
      <c r="IE128" s="139">
        <f>IFERROR(VLOOKUP(CONCATENATE($G128, ".SP.DYN.LE00.IN"),AREA_WB_6ATTRS,Seq!V$1,FALSE)-VLOOKUP("CHN.SP.DYN.LE00.IN",AREA_WB_6ATTRS,Seq!V$1,FALSE),".")</f>
        <v>-4.353439024390255</v>
      </c>
      <c r="IF128" s="139">
        <f>IFERROR(VLOOKUP(CONCATENATE($G128, ".SP.DYN.LE00.IN"),AREA_WB_6ATTRS,Seq!W$1,FALSE)-VLOOKUP("CHN.SP.DYN.LE00.IN",AREA_WB_6ATTRS,Seq!W$1,FALSE),".")</f>
        <v>-4.3247073170731767</v>
      </c>
      <c r="IG128" s="139">
        <f>IFERROR(VLOOKUP(CONCATENATE($G128, ".SP.DYN.LE00.IN"),AREA_WB_6ATTRS,Seq!X$1,FALSE)-VLOOKUP("CHN.SP.DYN.LE00.IN",AREA_WB_6ATTRS,Seq!X$1,FALSE),".")</f>
        <v>-4.3003658536585334</v>
      </c>
      <c r="IH128" s="139">
        <f>IFERROR(VLOOKUP(CONCATENATE($G128, ".SP.DYN.LE00.IN"),AREA_WB_6ATTRS,Seq!Y$1,FALSE)-VLOOKUP("CHN.SP.DYN.LE00.IN",AREA_WB_6ATTRS,Seq!Y$1,FALSE),".")</f>
        <v>-4.302414634146345</v>
      </c>
      <c r="II128" s="139">
        <f>IFERROR(VLOOKUP(CONCATENATE($G128, ".SP.DYN.LE00.IN"),AREA_WB_6ATTRS,Seq!Z$1,FALSE)-VLOOKUP("CHN.SP.DYN.LE00.IN",AREA_WB_6ATTRS,Seq!Z$1,FALSE),".")</f>
        <v>-4.3358780487804864</v>
      </c>
      <c r="IJ128" s="139">
        <f>IFERROR(VLOOKUP(CONCATENATE($G128, ".SP.DYN.LE00.IN"),AREA_WB_6ATTRS,Seq!AA$1,FALSE)-VLOOKUP("CHN.SP.DYN.LE00.IN",AREA_WB_6ATTRS,Seq!AA$1,FALSE),".")</f>
        <v>-4.3917804878048656</v>
      </c>
      <c r="IK128" s="139">
        <f>IFERROR(VLOOKUP(CONCATENATE($G128, ".SP.DYN.LE00.IN"),AREA_WB_6ATTRS,Seq!AB$1,FALSE)-VLOOKUP("CHN.SP.DYN.LE00.IN",AREA_WB_6ATTRS,Seq!AB$1,FALSE),".")</f>
        <v>-4.4510487804878096</v>
      </c>
      <c r="IL128" s="139">
        <f>IFERROR(VLOOKUP(CONCATENATE($G128, ".SP.DYN.LE00.IN"),AREA_WB_6ATTRS,Seq!AC$1,FALSE)-VLOOKUP("CHN.SP.DYN.LE00.IN",AREA_WB_6ATTRS,Seq!AC$1,FALSE),".")</f>
        <v>-4.4886829268292701</v>
      </c>
      <c r="IM128" s="139">
        <f>IFERROR(VLOOKUP(CONCATENATE($G128, ".SP.DYN.LE00.IN"),AREA_WB_6ATTRS,Seq!AD$1,FALSE)-VLOOKUP("CHN.SP.DYN.LE00.IN",AREA_WB_6ATTRS,Seq!AD$1,FALSE),".")</f>
        <v>-4.4866829268292605</v>
      </c>
      <c r="IN128" s="139">
        <f>IFERROR(VLOOKUP(CONCATENATE($G128, ".SP.DYN.LE00.IN"),AREA_WB_6ATTRS,Seq!AE$1,FALSE)-VLOOKUP("CHN.SP.DYN.LE00.IN",AREA_WB_6ATTRS,Seq!AE$1,FALSE),".")</f>
        <v>-4.4450731707316891</v>
      </c>
      <c r="IO128" s="139">
        <f>IFERROR(VLOOKUP(CONCATENATE($G128, ".SP.DYN.LE00.IN"),AREA_WB_6ATTRS,Seq!AF$1,FALSE)-VLOOKUP("CHN.SP.DYN.LE00.IN",AREA_WB_6ATTRS,Seq!AF$1,FALSE),".")</f>
        <v>-4.3693902439024583</v>
      </c>
      <c r="IP128" s="139" t="str">
        <f>IFERROR(VLOOKUP(CONCATENATE($G128, ".SP.DYN.LE00.IN"),AREA_WB_6ATTRS,Seq!AG$1,FALSE)-VLOOKUP("CHN.SP.DYN.LE00.IN",AREA_WB_6ATTRS,Seq!AG$1,FALSE),".")</f>
        <v>.</v>
      </c>
      <c r="IW128">
        <f>IFERROR(VLOOKUP(CONCATENATE($G128, ".SP.DYN.LE00.IN"),AREA_WB_6ATTRS,Seq!B$1,FALSE),".")</f>
        <v>64.768707317073165</v>
      </c>
      <c r="IX128">
        <f>IFERROR(VLOOKUP(CONCATENATE($G128, ".SP.DYN.LE00.IN"),AREA_WB_6ATTRS,Seq!C$1,FALSE),".")</f>
        <v>64.841463414634163</v>
      </c>
      <c r="IY128">
        <f>IFERROR(VLOOKUP(CONCATENATE($G128, ".SP.DYN.LE00.IN"),AREA_WB_6ATTRS,Seq!D$1,FALSE),".")</f>
        <v>65.02270731707317</v>
      </c>
      <c r="IZ128">
        <f>IFERROR(VLOOKUP(CONCATENATE($G128, ".SP.DYN.LE00.IN"),AREA_WB_6ATTRS,Seq!E$1,FALSE),".")</f>
        <v>65.313341463414645</v>
      </c>
      <c r="JA128">
        <f>IFERROR(VLOOKUP(CONCATENATE($G128, ".SP.DYN.LE00.IN"),AREA_WB_6ATTRS,Seq!F$1,FALSE),".")</f>
        <v>65.695780487804896</v>
      </c>
      <c r="JB128">
        <f>IFERROR(VLOOKUP(CONCATENATE($G128, ".SP.DYN.LE00.IN"),AREA_WB_6ATTRS,Seq!G$1,FALSE),".")</f>
        <v>66.132439024390251</v>
      </c>
      <c r="JC128">
        <f>IFERROR(VLOOKUP(CONCATENATE($G128, ".SP.DYN.LE00.IN"),AREA_WB_6ATTRS,Seq!H$1,FALSE),".")</f>
        <v>66.568707317073176</v>
      </c>
      <c r="JD128">
        <f>IFERROR(VLOOKUP(CONCATENATE($G128, ".SP.DYN.LE00.IN"),AREA_WB_6ATTRS,Seq!I$1,FALSE),".")</f>
        <v>66.949097560975616</v>
      </c>
      <c r="JE128">
        <f>IFERROR(VLOOKUP(CONCATENATE($G128, ".SP.DYN.LE00.IN"),AREA_WB_6ATTRS,Seq!J$1,FALSE),".")</f>
        <v>67.232121951219526</v>
      </c>
      <c r="JF128">
        <f>IFERROR(VLOOKUP(CONCATENATE($G128, ".SP.DYN.LE00.IN"),AREA_WB_6ATTRS,Seq!K$1,FALSE),".")</f>
        <v>67.399292682926827</v>
      </c>
      <c r="JG128">
        <f>IFERROR(VLOOKUP(CONCATENATE($G128, ".SP.DYN.LE00.IN"),AREA_WB_6ATTRS,Seq!L$1,FALSE),".")</f>
        <v>67.443682926829268</v>
      </c>
      <c r="JH128">
        <f>IFERROR(VLOOKUP(CONCATENATE($G128, ".SP.DYN.LE00.IN"),AREA_WB_6ATTRS,Seq!M$1,FALSE),".")</f>
        <v>67.372390243902444</v>
      </c>
      <c r="JI128">
        <f>IFERROR(VLOOKUP(CONCATENATE($G128, ".SP.DYN.LE00.IN"),AREA_WB_6ATTRS,Seq!N$1,FALSE),".")</f>
        <v>67.227487804878052</v>
      </c>
      <c r="JJ128">
        <f>IFERROR(VLOOKUP(CONCATENATE($G128, ".SP.DYN.LE00.IN"),AREA_WB_6ATTRS,Seq!O$1,FALSE),".")</f>
        <v>67.051121951219514</v>
      </c>
      <c r="JK128">
        <f>IFERROR(VLOOKUP(CONCATENATE($G128, ".SP.DYN.LE00.IN"),AREA_WB_6ATTRS,Seq!P$1,FALSE),".")</f>
        <v>66.869390243902444</v>
      </c>
      <c r="JL128">
        <f>IFERROR(VLOOKUP(CONCATENATE($G128, ".SP.DYN.LE00.IN"),AREA_WB_6ATTRS,Seq!Q$1,FALSE),".")</f>
        <v>66.715878048780496</v>
      </c>
      <c r="JM128">
        <f>IFERROR(VLOOKUP(CONCATENATE($G128, ".SP.DYN.LE00.IN"),AREA_WB_6ATTRS,Seq!R$1,FALSE),".")</f>
        <v>66.618121951219521</v>
      </c>
      <c r="JN128">
        <f>IFERROR(VLOOKUP(CONCATENATE($G128, ".SP.DYN.LE00.IN"),AREA_WB_6ATTRS,Seq!S$1,FALSE),".")</f>
        <v>66.585146341463414</v>
      </c>
      <c r="JO128">
        <f>IFERROR(VLOOKUP(CONCATENATE($G128, ".SP.DYN.LE00.IN"),AREA_WB_6ATTRS,Seq!T$1,FALSE),".")</f>
        <v>66.621926829268304</v>
      </c>
      <c r="JP128">
        <f>IFERROR(VLOOKUP(CONCATENATE($G128, ".SP.DYN.LE00.IN"),AREA_WB_6ATTRS,Seq!U$1,FALSE),".")</f>
        <v>66.72697560975611</v>
      </c>
      <c r="JQ128">
        <f>IFERROR(VLOOKUP(CONCATENATE($G128, ".SP.DYN.LE00.IN"),AREA_WB_6ATTRS,Seq!V$1,FALSE),".")</f>
        <v>66.888268292682923</v>
      </c>
      <c r="JR128">
        <f>IFERROR(VLOOKUP(CONCATENATE($G128, ".SP.DYN.LE00.IN"),AREA_WB_6ATTRS,Seq!W$1,FALSE),".")</f>
        <v>67.080829268292689</v>
      </c>
      <c r="JS128">
        <f>IFERROR(VLOOKUP(CONCATENATE($G128, ".SP.DYN.LE00.IN"),AREA_WB_6ATTRS,Seq!X$1,FALSE),".")</f>
        <v>67.279073170731706</v>
      </c>
      <c r="JT128">
        <f>IFERROR(VLOOKUP(CONCATENATE($G128, ".SP.DYN.LE00.IN"),AREA_WB_6ATTRS,Seq!Y$1,FALSE),".")</f>
        <v>67.462463414634144</v>
      </c>
      <c r="JU128">
        <f>IFERROR(VLOOKUP(CONCATENATE($G128, ".SP.DYN.LE00.IN"),AREA_WB_6ATTRS,Seq!Z$1,FALSE),".")</f>
        <v>67.626463414634159</v>
      </c>
      <c r="JV128">
        <f>IFERROR(VLOOKUP(CONCATENATE($G128, ".SP.DYN.LE00.IN"),AREA_WB_6ATTRS,Seq!AA$1,FALSE),".")</f>
        <v>67.779536585365875</v>
      </c>
      <c r="JW128">
        <f>IFERROR(VLOOKUP(CONCATENATE($G128, ".SP.DYN.LE00.IN"),AREA_WB_6ATTRS,Seq!AB$1,FALSE),".")</f>
        <v>67.938682926829273</v>
      </c>
      <c r="JX128">
        <f>IFERROR(VLOOKUP(CONCATENATE($G128, ".SP.DYN.LE00.IN"),AREA_WB_6ATTRS,Seq!AC$1,FALSE),".")</f>
        <v>68.123902439024391</v>
      </c>
      <c r="JY128">
        <f>IFERROR(VLOOKUP(CONCATENATE($G128, ".SP.DYN.LE00.IN"),AREA_WB_6ATTRS,Seq!AD$1,FALSE),".")</f>
        <v>68.348658536585376</v>
      </c>
      <c r="JZ128">
        <f>IFERROR(VLOOKUP(CONCATENATE($G128, ".SP.DYN.LE00.IN"),AREA_WB_6ATTRS,Seq!AE$1,FALSE),".")</f>
        <v>68.611439024390265</v>
      </c>
      <c r="KA128">
        <f>IFERROR(VLOOKUP(CONCATENATE($G128, ".SP.DYN.LE00.IN"),AREA_WB_6ATTRS,Seq!AF$1,FALSE),".")</f>
        <v>68.90370731707317</v>
      </c>
      <c r="KB128" t="str">
        <f>IFERROR(VLOOKUP(CONCATENATE($G128, ".SP.DYN.LE00.IN"),AREA_WB_6ATTRS,Seq!AG$1,FALSE),".")</f>
        <v>.</v>
      </c>
      <c r="KK128">
        <f t="shared" si="66"/>
        <v>16</v>
      </c>
      <c r="KL128">
        <f t="shared" si="64"/>
        <v>0</v>
      </c>
      <c r="KM128">
        <f t="shared" si="67"/>
        <v>44821684.905714765</v>
      </c>
      <c r="KN128">
        <f t="shared" si="68"/>
        <v>-44098026.558897614</v>
      </c>
      <c r="KO128" t="str">
        <f t="shared" si="65"/>
        <v>.</v>
      </c>
      <c r="KP128" t="str">
        <f>work!HA128</f>
        <v>.</v>
      </c>
      <c r="KQ128" t="str">
        <f>work!HB128</f>
        <v>.</v>
      </c>
      <c r="KR128" t="str">
        <f>work!HC128</f>
        <v>.</v>
      </c>
      <c r="KS128" t="str">
        <f>IF(ISNUMBER(work!HI128-work!HA128),work!HI128-work!HA128,".")</f>
        <v>.</v>
      </c>
      <c r="KT128" t="str">
        <f>IF(ISNUMBER(work!HJ128-work!HB128),work!HJ128-work!HB128,".")</f>
        <v>.</v>
      </c>
      <c r="KU128" t="str">
        <f>IF(ISNUMBER(work!HK128-work!HC128),work!HK128-work!HC128,".")</f>
        <v>.</v>
      </c>
      <c r="KW128" t="str">
        <f>IFERROR(work!HR128/work!HV128,".")</f>
        <v>.</v>
      </c>
      <c r="KX128" t="str">
        <f>IFERROR(work!HS128/work!HW128,".")</f>
        <v>.</v>
      </c>
      <c r="KY128" t="str">
        <f>IFERROR(work!HT128/work!HX128,".")</f>
        <v>.</v>
      </c>
      <c r="KZ128" t="str">
        <f>IFERROR(work!HU128/work!HY128,".")</f>
        <v>.</v>
      </c>
    </row>
    <row r="129" spans="1:312">
      <c r="A129" s="24">
        <f t="shared" si="44"/>
        <v>129</v>
      </c>
      <c r="B129" s="24" t="str">
        <f t="shared" si="69"/>
        <v>Out</v>
      </c>
      <c r="C129" s="24" t="str">
        <f t="shared" si="70"/>
        <v>Out</v>
      </c>
      <c r="D129" s="24" t="str">
        <f t="shared" si="71"/>
        <v>Out67</v>
      </c>
      <c r="E129" s="25" t="s">
        <v>2555</v>
      </c>
      <c r="F129" s="26" t="str">
        <f t="shared" si="48"/>
        <v>Russia</v>
      </c>
      <c r="G129" s="166" t="s">
        <v>1611</v>
      </c>
      <c r="H129" s="166" t="s">
        <v>5007</v>
      </c>
      <c r="I129" s="166" t="s">
        <v>5007</v>
      </c>
      <c r="J129" s="180" t="s">
        <v>5007</v>
      </c>
      <c r="K129" s="180" t="s">
        <v>5007</v>
      </c>
      <c r="L129" s="27">
        <f>IFERROR(VLOOKUP($F129,Area_FDI_84_96,Seq!B$1,FALSE),0)</f>
        <v>0</v>
      </c>
      <c r="M129" s="27">
        <f>IFERROR(VLOOKUP($F129,Area_FDI_84_96,Seq!C$1,FALSE),0)</f>
        <v>0</v>
      </c>
      <c r="N129" s="27">
        <f>IFERROR(VLOOKUP($F129,Area_FDI_84_96,Seq!D$1,FALSE),0)</f>
        <v>0</v>
      </c>
      <c r="O129" s="27">
        <f>IFERROR(VLOOKUP($F129,Area_FDI_84_96,Seq!E$1,FALSE),0)</f>
        <v>0</v>
      </c>
      <c r="P129" s="27">
        <f>IFERROR(VLOOKUP($F129,Area_FDI_84_96,Seq!F$1,FALSE),0)</f>
        <v>0</v>
      </c>
      <c r="Q129" s="27">
        <f>IFERROR(VLOOKUP($F129,Area_FDI_84_96,Seq!G$1,FALSE),0)</f>
        <v>0</v>
      </c>
      <c r="R129" s="27">
        <f>IFERROR(VLOOKUP($F129,Area_FDI_84_96,Seq!H$1,FALSE),0)</f>
        <v>0</v>
      </c>
      <c r="S129" s="27">
        <f>IFERROR(VLOOKUP($F129,Area_FDI_84_96,Seq!I$1,FALSE),0)</f>
        <v>0</v>
      </c>
      <c r="T129" s="27">
        <f>IFERROR(VALUE(VLOOKUP($E129,Area_FDI_92_95,Seq!B$1,FALSE)),0)</f>
        <v>1627</v>
      </c>
      <c r="U129" s="27">
        <f>IFERROR(VALUE(VLOOKUP($E129,Area_FDI_92_95,Seq!C$1,FALSE)),0)</f>
        <v>4094</v>
      </c>
      <c r="V129" s="27">
        <f>IFERROR(VALUE(VLOOKUP($E129,Area_FDI_92_95,Seq!D$1,FALSE)),0)</f>
        <v>3578</v>
      </c>
      <c r="W129" s="27">
        <f>IFERROR(VALUE(VLOOKUP($E129,Area_FDI_92_95,Seq!E$1,FALSE)),0)</f>
        <v>2290</v>
      </c>
      <c r="X129" s="27">
        <f>IFERROR(VALUE(VLOOKUP($E129,Area_FDI_96_99,Seq!B$1,FALSE)),0)</f>
        <v>1977</v>
      </c>
      <c r="Y129" s="27">
        <f>IFERROR(VALUE(VLOOKUP($E129,Area_FDI_96_99,Seq!C$1,FALSE)),0)</f>
        <v>1800</v>
      </c>
      <c r="Z129" s="27">
        <f>IFERROR(VALUE(VLOOKUP($E129,Area_FDI_96_99,Seq!D$1,FALSE)),0)</f>
        <v>1936</v>
      </c>
      <c r="AA129" s="27">
        <f>IFERROR(VALUE(VLOOKUP($E129,Area_FDI_96_99,Seq!E$1,FALSE)),0)</f>
        <v>1954</v>
      </c>
      <c r="AB129" s="27">
        <f t="shared" si="72"/>
        <v>1623</v>
      </c>
      <c r="AC129" s="27">
        <f t="shared" si="73"/>
        <v>2976</v>
      </c>
      <c r="AD129" s="27">
        <f t="shared" si="74"/>
        <v>3865</v>
      </c>
      <c r="AE129" s="27">
        <f t="shared" si="75"/>
        <v>5430</v>
      </c>
      <c r="AF129" s="27">
        <f t="shared" si="76"/>
        <v>12638</v>
      </c>
      <c r="AG129" s="27">
        <f t="shared" si="77"/>
        <v>8199</v>
      </c>
      <c r="AH129" s="27">
        <f t="shared" si="78"/>
        <v>6720</v>
      </c>
      <c r="AI129" s="27">
        <f t="shared" si="79"/>
        <v>5207</v>
      </c>
      <c r="AJ129" s="27">
        <f t="shared" si="80"/>
        <v>5997</v>
      </c>
      <c r="AK129" s="27">
        <f t="shared" si="81"/>
        <v>3177</v>
      </c>
      <c r="AL129" s="27">
        <f t="shared" si="82"/>
        <v>3497</v>
      </c>
      <c r="AM129" s="27"/>
      <c r="AN129" s="27"/>
      <c r="AO129" s="27"/>
      <c r="AP129" s="27"/>
      <c r="AQ129" s="27"/>
      <c r="AR129" s="27"/>
      <c r="AS129" s="27"/>
      <c r="AT129" s="27" t="str">
        <f>IFERROR(work!D129+work!AP129,".")</f>
        <v>.</v>
      </c>
      <c r="AU129" s="27" t="str">
        <f>IFERROR(work!E129+work!AQ129,".")</f>
        <v>.</v>
      </c>
      <c r="AV129" s="27" t="str">
        <f>IFERROR(work!F129+work!AR129,".")</f>
        <v>.</v>
      </c>
      <c r="AW129" s="27" t="str">
        <f>IFERROR(work!G129+work!AS129,".")</f>
        <v>.</v>
      </c>
      <c r="AX129" s="27" t="str">
        <f>IFERROR(work!H129+work!AT129,".")</f>
        <v>.</v>
      </c>
      <c r="AY129" s="27" t="str">
        <f>IFERROR(work!I129+work!AU129,".")</f>
        <v>.</v>
      </c>
      <c r="AZ129" s="27" t="str">
        <f>IFERROR(work!J129+work!AV129,".")</f>
        <v>.</v>
      </c>
      <c r="BA129" s="27" t="str">
        <f>IFERROR(work!K129+work!AW129,".")</f>
        <v>.</v>
      </c>
      <c r="BB129" s="27" t="str">
        <f>IFERROR(work!L129+work!AX129,".")</f>
        <v>.</v>
      </c>
      <c r="BC129" s="27">
        <f>IFERROR(work!M129+work!AY129,".")</f>
        <v>82614942.375849605</v>
      </c>
      <c r="BD129" s="27">
        <f>IFERROR(work!N129+work!AZ129,".")</f>
        <v>83049087.543332845</v>
      </c>
      <c r="BE129" s="27">
        <f>IFERROR(work!O129+work!BA129,".")</f>
        <v>85191819.106154338</v>
      </c>
      <c r="BF129" s="27">
        <f>IFERROR(work!P129+work!BB129,".")</f>
        <v>86761516.016409457</v>
      </c>
      <c r="BG129" s="27">
        <f>IFERROR(work!Q129+work!BC129,".")</f>
        <v>91808969.231676713</v>
      </c>
      <c r="BH129" s="27">
        <f>IFERROR(work!R129+work!BD129,".")</f>
        <v>96493756.424015045</v>
      </c>
      <c r="BI129" s="27">
        <f>IFERROR(work!S129+work!BE129,".")</f>
        <v>103249607.43122381</v>
      </c>
      <c r="BJ129" s="27">
        <f>IFERROR(work!T129+work!BF129,".")</f>
        <v>110314506.7342104</v>
      </c>
      <c r="BK129" s="27">
        <f>IFERROR(work!U129+work!BG129,".")</f>
        <v>118748217.33817588</v>
      </c>
      <c r="BL129" s="27">
        <f>IFERROR(work!V129+work!BH129,".")</f>
        <v>124941039.25165072</v>
      </c>
      <c r="BM129" s="27">
        <f>IFERROR(work!W129+work!BI129,".")</f>
        <v>134170281.58105025</v>
      </c>
      <c r="BN129" s="27">
        <f>IFERROR(work!X129+work!BJ129,".")</f>
        <v>145818343.04661095</v>
      </c>
      <c r="BO129" s="27">
        <f>IFERROR(work!Y129+work!BK129,".")</f>
        <v>157088116.56818211</v>
      </c>
      <c r="BP129" s="27">
        <f>IFERROR(work!Z129+work!BL129,".")</f>
        <v>170194149.7510733</v>
      </c>
      <c r="BQ129" s="27">
        <f>IFERROR(work!AA129+work!BM129,".")</f>
        <v>186440503.98519194</v>
      </c>
      <c r="BR129" s="27">
        <f>IFERROR(work!AB129+work!BN129,".")</f>
        <v>204374079.67037019</v>
      </c>
      <c r="BS129" s="27">
        <f>IFERROR(work!AC129+work!BO129,".")</f>
        <v>225849654.40791649</v>
      </c>
      <c r="BT129" s="27">
        <f>IFERROR(work!AD129+work!BP129,".")</f>
        <v>252942579.5373362</v>
      </c>
      <c r="BU129" s="27">
        <f>IFERROR(work!AE129+work!BQ129,".")</f>
        <v>286717819.88434076</v>
      </c>
      <c r="BV129" s="27">
        <f>IFERROR(work!AF129+work!BR129,".")</f>
        <v>312456192.84783036</v>
      </c>
      <c r="BW129" s="27">
        <f>IFERROR(work!AG129+work!BS129,".")</f>
        <v>333843460.33313489</v>
      </c>
      <c r="BX129" s="27">
        <f>IFERROR(work!AH129+work!BT129,".")</f>
        <v>366134100.69798708</v>
      </c>
      <c r="BY129" s="27">
        <f>IFERROR(work!AI129+work!BU129,".")</f>
        <v>397458706.54054779</v>
      </c>
      <c r="BZ129" s="27"/>
      <c r="CA129" s="27"/>
      <c r="CB129" s="27"/>
      <c r="CC129" s="27"/>
      <c r="CD129" s="27"/>
      <c r="CE129" s="27"/>
      <c r="CF129" s="27" t="str">
        <f>IFERROR(work!AP129-work!D129,".")</f>
        <v>.</v>
      </c>
      <c r="CG129" s="27" t="str">
        <f>IFERROR(work!AQ129-work!E129,".")</f>
        <v>.</v>
      </c>
      <c r="CH129" s="27" t="str">
        <f>IFERROR(work!AR129-work!F129,".")</f>
        <v>.</v>
      </c>
      <c r="CI129" s="27" t="str">
        <f>IFERROR(work!AS129-work!G129,".")</f>
        <v>.</v>
      </c>
      <c r="CJ129" s="27" t="str">
        <f>IFERROR(work!AT129-work!H129,".")</f>
        <v>.</v>
      </c>
      <c r="CK129" s="27" t="str">
        <f>IFERROR(work!AU129-work!I129,".")</f>
        <v>.</v>
      </c>
      <c r="CL129" s="27" t="str">
        <f>IFERROR(work!AV129-work!J129,".")</f>
        <v>.</v>
      </c>
      <c r="CM129" s="27" t="str">
        <f>IFERROR(work!AW129-work!K129,".")</f>
        <v>.</v>
      </c>
      <c r="CN129" s="27" t="str">
        <f>IFERROR(work!AX129-work!L129,".")</f>
        <v>.</v>
      </c>
      <c r="CO129" s="27">
        <f>IFERROR(work!AY129-work!M129,".")</f>
        <v>-3049519.5361084118</v>
      </c>
      <c r="CP129" s="27">
        <f>IFERROR(work!AZ129-work!N129,".")</f>
        <v>-5870623.9212795272</v>
      </c>
      <c r="CQ129" s="27">
        <f>IFERROR(work!BA129-work!O129,".")</f>
        <v>-11908505.813202351</v>
      </c>
      <c r="CR129" s="27">
        <f>IFERROR(work!BB129-work!P129,".")</f>
        <v>-24127055.041495785</v>
      </c>
      <c r="CS129" s="27">
        <f>IFERROR(work!BC129-work!Q129,".")</f>
        <v>-34604001.774335444</v>
      </c>
      <c r="CT129" s="27">
        <f>IFERROR(work!BD129-work!R129,".")</f>
        <v>-46479313.783784546</v>
      </c>
      <c r="CU129" s="27">
        <f>IFERROR(work!BE129-work!S129,".")</f>
        <v>-55307527.429225884</v>
      </c>
      <c r="CV129" s="27">
        <f>IFERROR(work!BF129-work!T129,".")</f>
        <v>-64098341.612284422</v>
      </c>
      <c r="CW129" s="27">
        <f>IFERROR(work!BG129-work!U129,".")</f>
        <v>-71885025.904542968</v>
      </c>
      <c r="CX129" s="27">
        <f>IFERROR(work!BH129-work!V129,".")</f>
        <v>-80561596.964000314</v>
      </c>
      <c r="CY129" s="27">
        <f>IFERROR(work!BI129-work!W129,".")</f>
        <v>-86950554.986990243</v>
      </c>
      <c r="CZ129" s="27">
        <f>IFERROR(work!BJ129-work!X129,".")</f>
        <v>-93876643.793144912</v>
      </c>
      <c r="DA129" s="27">
        <f>IFERROR(work!BK129-work!Y129,".")</f>
        <v>-102501554.17927346</v>
      </c>
      <c r="DB129" s="27">
        <f>IFERROR(work!BL129-work!Z129,".")</f>
        <v>-113018181.0344007</v>
      </c>
      <c r="DC129" s="27">
        <f>IFERROR(work!BM129-work!AA129,".")</f>
        <v>-125093059.87882906</v>
      </c>
      <c r="DD129" s="27">
        <f>IFERROR(work!BN129-work!AB129,".")</f>
        <v>-138624374.14391837</v>
      </c>
      <c r="DE129" s="27">
        <f>IFERROR(work!BO129-work!AC129,".")</f>
        <v>-155907624.68738627</v>
      </c>
      <c r="DF129" s="27">
        <f>IFERROR(work!BP129-work!AD129,".")</f>
        <v>-177297874.00306842</v>
      </c>
      <c r="DG129" s="27">
        <f>IFERROR(work!BQ129-work!AE129,".")</f>
        <v>-204616778.05880278</v>
      </c>
      <c r="DH129" s="27">
        <f>IFERROR(work!BR129-work!AF129,".")</f>
        <v>-226046526.49785414</v>
      </c>
      <c r="DI129" s="27">
        <f>IFERROR(work!BS129-work!AG129,".")</f>
        <v>-254201509.19235373</v>
      </c>
      <c r="DJ129" s="27">
        <f>IFERROR(work!BT129-work!AH129,".")</f>
        <v>-283067545.65815234</v>
      </c>
      <c r="DK129" s="27">
        <f>IFERROR(work!BU129-work!AI129,".")</f>
        <v>-310820289.63400012</v>
      </c>
      <c r="DL129" s="27"/>
      <c r="DM129" s="27"/>
      <c r="DN129" s="27"/>
      <c r="DO129" s="27"/>
      <c r="DP129" s="27"/>
      <c r="DQ129" s="27"/>
      <c r="DR129" s="27"/>
      <c r="DS129" s="27">
        <f>IFERROR(work!DO129-work!CC129,".")</f>
        <v>0.15600000381469725</v>
      </c>
      <c r="DT129" s="27">
        <f>IFERROR(work!DP129-work!CD129,".")</f>
        <v>0.15500000381469725</v>
      </c>
      <c r="DU129" s="27">
        <f>IFERROR(work!DQ129-work!CE129,".")</f>
        <v>0.15500000381469725</v>
      </c>
      <c r="DV129" s="27">
        <f>IFERROR(work!DR129-work!CF129,".")</f>
        <v>0.15400000381469725</v>
      </c>
      <c r="DW129" s="27">
        <f>IFERROR(work!DS129-work!CG129,".")</f>
        <v>0.15400000381469725</v>
      </c>
      <c r="DX129" s="27">
        <f>IFERROR(work!DT129-work!CH129,".")</f>
        <v>0.15300000381469725</v>
      </c>
      <c r="DY129" s="27">
        <f>IFERROR(work!DU129-work!CI129,".")</f>
        <v>0.15200000381469725</v>
      </c>
      <c r="DZ129" s="27">
        <f>IFERROR(work!DV129-work!CJ129,".")</f>
        <v>0.15100000381469725</v>
      </c>
      <c r="EA129" s="27">
        <f>IFERROR(work!DW129-work!CK129,".")</f>
        <v>0.15000000381469725</v>
      </c>
      <c r="EB129" s="27">
        <f>IFERROR(work!DX129-work!CL129,".")</f>
        <v>0.14900000381469725</v>
      </c>
      <c r="EC129" s="27">
        <f>IFERROR(work!DY129-work!CM129,".")</f>
        <v>0.14700000381469724</v>
      </c>
      <c r="ED129" s="27">
        <f>IFERROR(work!DZ129-work!CN129,".")</f>
        <v>0.14500000381469724</v>
      </c>
      <c r="EE129" s="27">
        <f>IFERROR(work!EA129-work!CO129,".")</f>
        <v>0.14400000381469724</v>
      </c>
      <c r="EF129" s="27">
        <f>IFERROR(work!EB129-work!CP129,".")</f>
        <v>0.14899999237060549</v>
      </c>
      <c r="EG129" s="27">
        <f>IFERROR(work!EC129-work!CQ129,".")</f>
        <v>0.154</v>
      </c>
      <c r="EH129" s="27">
        <f>IFERROR(work!ED129-work!CR129,".")</f>
        <v>0.16800000381469726</v>
      </c>
      <c r="EI129" s="27">
        <f>IFERROR(work!EE129-work!CS129,".")</f>
        <v>0.47999998474121086</v>
      </c>
      <c r="EJ129" s="27">
        <f>IFERROR(work!EF129-work!CT129,".")</f>
        <v>0.51200000000000001</v>
      </c>
      <c r="EK129" s="27">
        <f>IFERROR(work!EG129-work!CU129,".")</f>
        <v>0.51</v>
      </c>
      <c r="EL129" s="27">
        <f>IFERROR(work!EH129-work!CV129,".")</f>
        <v>0.21499999237060546</v>
      </c>
      <c r="EM129" s="27">
        <f>IFERROR(work!EI129-work!CW129,".")</f>
        <v>0.21199999237060546</v>
      </c>
      <c r="EN129" s="27">
        <f>IFERROR(work!EJ129-work!CX129,".")</f>
        <v>0.20899999237060546</v>
      </c>
      <c r="EO129" s="27">
        <f>IFERROR(work!EK129-work!CY129,".")</f>
        <v>0.20599999237060546</v>
      </c>
      <c r="EP129" s="27">
        <f>IFERROR(work!EL129-work!CZ129,".")</f>
        <v>0.19799999237060545</v>
      </c>
      <c r="EQ129" s="27">
        <f>IFERROR(work!EM129-work!DA129,".")</f>
        <v>0.46600000000000003</v>
      </c>
      <c r="ER129" s="27">
        <f>IFERROR(work!EN129-work!DB129,".")</f>
        <v>0.45200001525878902</v>
      </c>
      <c r="ES129" s="27">
        <f>IFERROR(work!EO129-work!DC129,".")</f>
        <v>0.45699999237060546</v>
      </c>
      <c r="ET129" s="27">
        <f>IFERROR(work!EP129-work!DD129,".")</f>
        <v>0.46500000000000002</v>
      </c>
      <c r="EU129" s="27">
        <f>IFERROR(work!EQ129-work!DE129,".")</f>
        <v>0.47700000000000004</v>
      </c>
      <c r="EV129" s="27">
        <f>IFERROR(work!ER129-work!DF129,".")</f>
        <v>0.47200000000000003</v>
      </c>
      <c r="EW129" s="27">
        <f>IFERROR(work!ES129-work!DG129,".")</f>
        <v>0.46800000000000003</v>
      </c>
      <c r="EX129" s="27">
        <f>IFERROR(work!ET129-work!DH129,".")</f>
        <v>0.46400000000000002</v>
      </c>
      <c r="EY129" s="27"/>
      <c r="EZ129" s="27"/>
      <c r="FA129" s="27"/>
      <c r="FB129" s="27"/>
      <c r="FC129" s="27"/>
      <c r="FD129" s="27"/>
      <c r="FE129" s="27" t="str">
        <f>IF(ISNUMBER(work!GZ129/work!HD129),work!GZ129/work!HD129,".")</f>
        <v>.</v>
      </c>
      <c r="FF129" s="27" t="str">
        <f>IF(ISNUMBER(work!HA129/work!HE129),work!HA129/work!HE129,".")</f>
        <v>.</v>
      </c>
      <c r="FG129" s="27" t="str">
        <f>IF(ISNUMBER(work!HB129/work!HF129),work!HB129/work!HF129,".")</f>
        <v>.</v>
      </c>
      <c r="FH129" s="27" t="str">
        <f>IF(ISNUMBER(work!HC129/work!HG129),work!HC129/work!HG129,".")</f>
        <v>.</v>
      </c>
      <c r="FI129" s="27" t="str">
        <f>IF(ISNUMBER((work!HA129+work!HB129)/(work!HE129+work!HF129)),(work!HA129+work!HB129)/(work!HE129+work!HF129),".")</f>
        <v>.</v>
      </c>
      <c r="FJ129" s="27" t="str">
        <f>IF(ISNUMBER(work!HH129/work!HL129),work!HH129/work!HL129,".")</f>
        <v>.</v>
      </c>
      <c r="FK129" s="27" t="str">
        <f>IF(ISNUMBER(work!HI129/work!HM129),work!HI129/work!HM129,".")</f>
        <v>.</v>
      </c>
      <c r="FL129" s="27" t="str">
        <f>IF(ISNUMBER(work!HJ129/work!HN129),work!HJ129/work!HN129,".")</f>
        <v>.</v>
      </c>
      <c r="FM129" s="27" t="str">
        <f>IF(ISNUMBER(work!HK129/work!HO129),work!HK129/work!HO129,".")</f>
        <v>.</v>
      </c>
      <c r="FN129" s="27" t="str">
        <f>IF(ISNUMBER((work!HI129+work!HJ129)/(work!HM129+work!HN129)),(work!HI129+work!HJ129)/(work!HM129+work!HN129),".")</f>
        <v>.</v>
      </c>
      <c r="FO129" s="27" t="s">
        <v>5007</v>
      </c>
      <c r="FP129" s="27" t="s">
        <v>5007</v>
      </c>
      <c r="FQ129" s="27" t="s">
        <v>5007</v>
      </c>
      <c r="FR129" s="27" t="s">
        <v>5007</v>
      </c>
      <c r="FS129" s="27" t="s">
        <v>5007</v>
      </c>
      <c r="FT129" s="27">
        <f>work!GM129</f>
        <v>1.5106826846989425E-3</v>
      </c>
      <c r="FU129" s="27" t="str">
        <f>work!GN129</f>
        <v>.</v>
      </c>
      <c r="FV129" s="27">
        <f>work!GO129</f>
        <v>6.8214595736246011E-3</v>
      </c>
      <c r="FW129" s="27" t="s">
        <v>5007</v>
      </c>
      <c r="FX129" s="27"/>
      <c r="FY129" s="27">
        <f t="shared" si="83"/>
        <v>5799.2039999999997</v>
      </c>
      <c r="FZ129">
        <f t="shared" si="62"/>
        <v>1623</v>
      </c>
      <c r="GA129" t="str">
        <f>work!HC129</f>
        <v>.</v>
      </c>
      <c r="GB129" t="str">
        <f>IF(ISNUMBER(work!HA129+work!HB129),work!HA129+work!HB129,".")</f>
        <v>.</v>
      </c>
      <c r="GC129" t="str">
        <f>IF(ISNUMBER(work!HK129-work!HC129),work!HK129-work!HC129,".")</f>
        <v>.</v>
      </c>
      <c r="GD129" t="str">
        <f>IF(ISNUMBER(work!HI129+work!HJ129-work!HA129-work!HB129),(work!HI129+work!HJ129-work!HA129-work!HB129),".")</f>
        <v>.</v>
      </c>
      <c r="GH129">
        <f>work!GQ129</f>
        <v>210000</v>
      </c>
      <c r="GI129" t="str">
        <f>work!GR129</f>
        <v>.</v>
      </c>
      <c r="GJ129" t="str">
        <f>work!GZ129</f>
        <v>.</v>
      </c>
      <c r="GK129" t="str">
        <f>work!HH129</f>
        <v>.</v>
      </c>
      <c r="GL129" t="str">
        <f t="shared" si="84"/>
        <v>.</v>
      </c>
      <c r="GM129" t="str">
        <f>IFERROR(VLOOKUP($F129,AREA_EM_ALLYEAR,Seq!B$1,FALSE),".")</f>
        <v>.</v>
      </c>
      <c r="GN129" t="str">
        <f>IFERROR(VLOOKUP($F129,AREA_EM_ALLYEAR,Seq!C$1,FALSE),".")</f>
        <v>.</v>
      </c>
      <c r="GO129" t="str">
        <f>IFERROR(VLOOKUP($F129,AREA_EM_ALLYEAR,Seq!D$1,FALSE),".")</f>
        <v>.</v>
      </c>
      <c r="GP129" t="str">
        <f>IFERROR(VLOOKUP($F129,AREA_EM_ALLYEAR,Seq!E$1,FALSE),".")</f>
        <v>.</v>
      </c>
      <c r="GQ129" t="str">
        <f>IFERROR(VLOOKUP($F129,AREA_EM_ALLYEAR,Seq!F$1,FALSE),".")</f>
        <v>.</v>
      </c>
      <c r="GR129" t="str">
        <f>IFERROR(VLOOKUP($F129,AREA_EM_ALLYEAR,Seq!G$1,FALSE),".")</f>
        <v>.</v>
      </c>
      <c r="GS129" t="str">
        <f>IFERROR(VLOOKUP($F129,AREA_EM_ALLYEAR,Seq!H$1,FALSE),".")</f>
        <v>.</v>
      </c>
      <c r="GT129" t="str">
        <f>IFERROR(VLOOKUP($F129,AREA_EM_ALLYEAR,Seq!I$1,FALSE),".")</f>
        <v>.</v>
      </c>
      <c r="GU129" t="str">
        <f>IFERROR(VLOOKUP($F129,AREA_EM_ALLYEAR,Seq!J$1,FALSE),".")</f>
        <v>.</v>
      </c>
      <c r="GV129" t="str">
        <f>IFERROR(VLOOKUP($F129,AREA_EM_ALLYEAR,Seq!K$1,FALSE),".")</f>
        <v>.</v>
      </c>
      <c r="GW129" t="str">
        <f>IFERROR(VLOOKUP($F129,AREA_EM_ALLYEAR,Seq!L$1,FALSE),".")</f>
        <v>.</v>
      </c>
      <c r="GX129" t="str">
        <f>IFERROR(VLOOKUP($F129,AREA_EM_ALLYEAR,Seq!M$1,FALSE),".")</f>
        <v>.</v>
      </c>
      <c r="GY129" t="str">
        <f>IFERROR(VLOOKUP($F129,AREA_EM_ALLYEAR,Seq!N$1,FALSE),".")</f>
        <v>.</v>
      </c>
      <c r="GZ129" t="str">
        <f>IFERROR(VLOOKUP($F129,AREA_EM_ALLYEAR,Seq!O$1,FALSE),".")</f>
        <v>.</v>
      </c>
      <c r="HA129" t="str">
        <f t="shared" si="63"/>
        <v>.</v>
      </c>
      <c r="HK129" s="139">
        <f>IFERROR(VLOOKUP(CONCATENATE($G129, ".SP.DYN.LE00.IN"),AREA_WB_6ATTRS,Seq!B$1,FALSE)-VLOOKUP("CHN.SP.DYN.LE00.IN",AREA_WB_6ATTRS,Seq!B$1,FALSE),".")</f>
        <v>4.0097560975610236E-2</v>
      </c>
      <c r="HL129" s="139">
        <f>IFERROR(VLOOKUP(CONCATENATE($G129, ".SP.DYN.LE00.IN"),AREA_WB_6ATTRS,Seq!C$1,FALSE)-VLOOKUP("CHN.SP.DYN.LE00.IN",AREA_WB_6ATTRS,Seq!C$1,FALSE),".")</f>
        <v>9.7560975608246281E-4</v>
      </c>
      <c r="HM129" s="139">
        <f>IFERROR(VLOOKUP(CONCATENATE($G129, ".SP.DYN.LE00.IN"),AREA_WB_6ATTRS,Seq!D$1,FALSE)-VLOOKUP("CHN.SP.DYN.LE00.IN",AREA_WB_6ATTRS,Seq!D$1,FALSE),".")</f>
        <v>0.27119512195122297</v>
      </c>
      <c r="HN129" s="139">
        <f>IFERROR(VLOOKUP(CONCATENATE($G129, ".SP.DYN.LE00.IN"),AREA_WB_6ATTRS,Seq!E$1,FALSE)-VLOOKUP("CHN.SP.DYN.LE00.IN",AREA_WB_6ATTRS,Seq!E$1,FALSE),".")</f>
        <v>-0.14717073170731965</v>
      </c>
      <c r="HO129" s="139">
        <f>IFERROR(VLOOKUP(CONCATENATE($G129, ".SP.DYN.LE00.IN"),AREA_WB_6ATTRS,Seq!F$1,FALSE)-VLOOKUP("CHN.SP.DYN.LE00.IN",AREA_WB_6ATTRS,Seq!F$1,FALSE),".")</f>
        <v>-0.85658536585366107</v>
      </c>
      <c r="HP129" s="139">
        <f>IFERROR(VLOOKUP(CONCATENATE($G129, ".SP.DYN.LE00.IN"),AREA_WB_6ATTRS,Seq!G$1,FALSE)-VLOOKUP("CHN.SP.DYN.LE00.IN",AREA_WB_6ATTRS,Seq!G$1,FALSE),".")</f>
        <v>-0.45631707317073733</v>
      </c>
      <c r="HQ129" s="139">
        <f>IFERROR(VLOOKUP(CONCATENATE($G129, ".SP.DYN.LE00.IN"),AREA_WB_6ATTRS,Seq!H$1,FALSE)-VLOOKUP("CHN.SP.DYN.LE00.IN",AREA_WB_6ATTRS,Seq!H$1,FALSE),".")</f>
        <v>0.83026829268293056</v>
      </c>
      <c r="HR129" s="139">
        <f>IFERROR(VLOOKUP(CONCATENATE($G129, ".SP.DYN.LE00.IN"),AREA_WB_6ATTRS,Seq!I$1,FALSE)-VLOOKUP("CHN.SP.DYN.LE00.IN",AREA_WB_6ATTRS,Seq!I$1,FALSE),".")</f>
        <v>0.64268292682925221</v>
      </c>
      <c r="HS129" s="139">
        <f>IFERROR(VLOOKUP(CONCATENATE($G129, ".SP.DYN.LE00.IN"),AREA_WB_6ATTRS,Seq!J$1,FALSE)-VLOOKUP("CHN.SP.DYN.LE00.IN",AREA_WB_6ATTRS,Seq!J$1,FALSE),".")</f>
        <v>0.43726829268291567</v>
      </c>
      <c r="HT129" s="139">
        <f>IFERROR(VLOOKUP(CONCATENATE($G129, ".SP.DYN.LE00.IN"),AREA_WB_6ATTRS,Seq!K$1,FALSE)-VLOOKUP("CHN.SP.DYN.LE00.IN",AREA_WB_6ATTRS,Seq!K$1,FALSE),".")</f>
        <v>-7.521951219513312E-2</v>
      </c>
      <c r="HU129" s="139">
        <f>IFERROR(VLOOKUP(CONCATENATE($G129, ".SP.DYN.LE00.IN"),AREA_WB_6ATTRS,Seq!L$1,FALSE)-VLOOKUP("CHN.SP.DYN.LE00.IN",AREA_WB_6ATTRS,Seq!L$1,FALSE),".")</f>
        <v>-0.55729268292682832</v>
      </c>
      <c r="HV129" s="139">
        <f>IFERROR(VLOOKUP(CONCATENATE($G129, ".SP.DYN.LE00.IN"),AREA_WB_6ATTRS,Seq!M$1,FALSE)-VLOOKUP("CHN.SP.DYN.LE00.IN",AREA_WB_6ATTRS,Seq!M$1,FALSE),".")</f>
        <v>-1.1896341463414615</v>
      </c>
      <c r="HW129" s="139">
        <f>IFERROR(VLOOKUP(CONCATENATE($G129, ".SP.DYN.LE00.IN"),AREA_WB_6ATTRS,Seq!N$1,FALSE)-VLOOKUP("CHN.SP.DYN.LE00.IN",AREA_WB_6ATTRS,Seq!N$1,FALSE),".")</f>
        <v>-2.988658536585362</v>
      </c>
      <c r="HX129" s="139">
        <f>IFERROR(VLOOKUP(CONCATENATE($G129, ".SP.DYN.LE00.IN"),AREA_WB_6ATTRS,Seq!O$1,FALSE)-VLOOKUP("CHN.SP.DYN.LE00.IN",AREA_WB_6ATTRS,Seq!O$1,FALSE),".")</f>
        <v>-5.1187804878048695</v>
      </c>
      <c r="HY129" s="139">
        <f>IFERROR(VLOOKUP(CONCATENATE($G129, ".SP.DYN.LE00.IN"),AREA_WB_6ATTRS,Seq!P$1,FALSE)-VLOOKUP("CHN.SP.DYN.LE00.IN",AREA_WB_6ATTRS,Seq!P$1,FALSE),".")</f>
        <v>-5.7758536585365903</v>
      </c>
      <c r="HZ129" s="139">
        <f>IFERROR(VLOOKUP(CONCATENATE($G129, ".SP.DYN.LE00.IN"),AREA_WB_6ATTRS,Seq!Q$1,FALSE)-VLOOKUP("CHN.SP.DYN.LE00.IN",AREA_WB_6ATTRS,Seq!Q$1,FALSE),".")</f>
        <v>-5.2035121951219452</v>
      </c>
      <c r="IA129" s="139">
        <f>IFERROR(VLOOKUP(CONCATENATE($G129, ".SP.DYN.LE00.IN"),AREA_WB_6ATTRS,Seq!R$1,FALSE)-VLOOKUP("CHN.SP.DYN.LE00.IN",AREA_WB_6ATTRS,Seq!R$1,FALSE),".")</f>
        <v>-4.4048780487804891</v>
      </c>
      <c r="IB129" s="139">
        <f>IFERROR(VLOOKUP(CONCATENATE($G129, ".SP.DYN.LE00.IN"),AREA_WB_6ATTRS,Seq!S$1,FALSE)-VLOOKUP("CHN.SP.DYN.LE00.IN",AREA_WB_6ATTRS,Seq!S$1,FALSE),".")</f>
        <v>-3.8155853658536643</v>
      </c>
      <c r="IC129" s="139">
        <f>IFERROR(VLOOKUP(CONCATENATE($G129, ".SP.DYN.LE00.IN"),AREA_WB_6ATTRS,Seq!T$1,FALSE)-VLOOKUP("CHN.SP.DYN.LE00.IN",AREA_WB_6ATTRS,Seq!T$1,FALSE),".")</f>
        <v>-4.1431951219512229</v>
      </c>
      <c r="ID129" s="139">
        <f>IFERROR(VLOOKUP(CONCATENATE($G129, ".SP.DYN.LE00.IN"),AREA_WB_6ATTRS,Seq!U$1,FALSE)-VLOOKUP("CHN.SP.DYN.LE00.IN",AREA_WB_6ATTRS,Seq!U$1,FALSE),".")</f>
        <v>-5.0397317073170882</v>
      </c>
      <c r="IE129" s="139">
        <f>IFERROR(VLOOKUP(CONCATENATE($G129, ".SP.DYN.LE00.IN"),AREA_WB_6ATTRS,Seq!V$1,FALSE)-VLOOKUP("CHN.SP.DYN.LE00.IN",AREA_WB_6ATTRS,Seq!V$1,FALSE),".")</f>
        <v>-5.9002439024390299</v>
      </c>
      <c r="IF129" s="139">
        <f>IFERROR(VLOOKUP(CONCATENATE($G129, ".SP.DYN.LE00.IN"),AREA_WB_6ATTRS,Seq!W$1,FALSE)-VLOOKUP("CHN.SP.DYN.LE00.IN",AREA_WB_6ATTRS,Seq!W$1,FALSE),".")</f>
        <v>-5.9177317073170741</v>
      </c>
      <c r="IG129" s="139">
        <f>IFERROR(VLOOKUP(CONCATENATE($G129, ".SP.DYN.LE00.IN"),AREA_WB_6ATTRS,Seq!X$1,FALSE)-VLOOKUP("CHN.SP.DYN.LE00.IN",AREA_WB_6ATTRS,Seq!X$1,FALSE),".")</f>
        <v>-6.4940731707316957</v>
      </c>
      <c r="IH129" s="139">
        <f>IFERROR(VLOOKUP(CONCATENATE($G129, ".SP.DYN.LE00.IN"),AREA_WB_6ATTRS,Seq!Y$1,FALSE)-VLOOKUP("CHN.SP.DYN.LE00.IN",AREA_WB_6ATTRS,Seq!Y$1,FALSE),".")</f>
        <v>-6.7573170731707251</v>
      </c>
      <c r="II129" s="139">
        <f>IFERROR(VLOOKUP(CONCATENATE($G129, ".SP.DYN.LE00.IN"),AREA_WB_6ATTRS,Seq!Z$1,FALSE)-VLOOKUP("CHN.SP.DYN.LE00.IN",AREA_WB_6ATTRS,Seq!Z$1,FALSE),".")</f>
        <v>-6.5411219512195231</v>
      </c>
      <c r="IJ129" s="139">
        <f>IFERROR(VLOOKUP(CONCATENATE($G129, ".SP.DYN.LE00.IN"),AREA_WB_6ATTRS,Seq!AA$1,FALSE)-VLOOKUP("CHN.SP.DYN.LE00.IN",AREA_WB_6ATTRS,Seq!AA$1,FALSE),".")</f>
        <v>-6.7013170731707419</v>
      </c>
      <c r="IK129" s="139">
        <f>IFERROR(VLOOKUP(CONCATENATE($G129, ".SP.DYN.LE00.IN"),AREA_WB_6ATTRS,Seq!AB$1,FALSE)-VLOOKUP("CHN.SP.DYN.LE00.IN",AREA_WB_6ATTRS,Seq!AB$1,FALSE),".")</f>
        <v>-5.7465609756097535</v>
      </c>
      <c r="IL129" s="139">
        <f>IFERROR(VLOOKUP(CONCATENATE($G129, ".SP.DYN.LE00.IN"),AREA_WB_6ATTRS,Seq!AC$1,FALSE)-VLOOKUP("CHN.SP.DYN.LE00.IN",AREA_WB_6ATTRS,Seq!AC$1,FALSE),".")</f>
        <v>-5.115024390243903</v>
      </c>
      <c r="IM129" s="139">
        <f>IFERROR(VLOOKUP(CONCATENATE($G129, ".SP.DYN.LE00.IN"),AREA_WB_6ATTRS,Seq!AD$1,FALSE)-VLOOKUP("CHN.SP.DYN.LE00.IN",AREA_WB_6ATTRS,Seq!AD$1,FALSE),".")</f>
        <v>-4.9865609756097484</v>
      </c>
      <c r="IN129" s="139">
        <f>IFERROR(VLOOKUP(CONCATENATE($G129, ".SP.DYN.LE00.IN"),AREA_WB_6ATTRS,Seq!AE$1,FALSE)-VLOOKUP("CHN.SP.DYN.LE00.IN",AREA_WB_6ATTRS,Seq!AE$1,FALSE),".")</f>
        <v>-4.4516341463414619</v>
      </c>
      <c r="IO129" s="139">
        <f>IFERROR(VLOOKUP(CONCATENATE($G129, ".SP.DYN.LE00.IN"),AREA_WB_6ATTRS,Seq!AF$1,FALSE)-VLOOKUP("CHN.SP.DYN.LE00.IN",AREA_WB_6ATTRS,Seq!AF$1,FALSE),".")</f>
        <v>-4.4682195121951338</v>
      </c>
      <c r="IP129" s="139" t="str">
        <f>IFERROR(VLOOKUP(CONCATENATE($G129, ".SP.DYN.LE00.IN"),AREA_WB_6ATTRS,Seq!AG$1,FALSE)-VLOOKUP("CHN.SP.DYN.LE00.IN",AREA_WB_6ATTRS,Seq!AG$1,FALSE),".")</f>
        <v>.</v>
      </c>
      <c r="IW129">
        <f>IFERROR(VLOOKUP(CONCATENATE($G129, ".SP.DYN.LE00.IN"),AREA_WB_6ATTRS,Seq!B$1,FALSE),".")</f>
        <v>67.033902439024402</v>
      </c>
      <c r="IX129">
        <f>IFERROR(VLOOKUP(CONCATENATE($G129, ".SP.DYN.LE00.IN"),AREA_WB_6ATTRS,Seq!C$1,FALSE),".")</f>
        <v>67.263902439024392</v>
      </c>
      <c r="IY129">
        <f>IFERROR(VLOOKUP(CONCATENATE($G129, ".SP.DYN.LE00.IN"),AREA_WB_6ATTRS,Seq!D$1,FALSE),".")</f>
        <v>67.806097560975616</v>
      </c>
      <c r="IZ129">
        <f>IFERROR(VLOOKUP(CONCATENATE($G129, ".SP.DYN.LE00.IN"),AREA_WB_6ATTRS,Seq!E$1,FALSE),".")</f>
        <v>67.652682926829272</v>
      </c>
      <c r="JA129">
        <f>IFERROR(VLOOKUP(CONCATENATE($G129, ".SP.DYN.LE00.IN"),AREA_WB_6ATTRS,Seq!F$1,FALSE),".")</f>
        <v>67.202682926829269</v>
      </c>
      <c r="JB129">
        <f>IFERROR(VLOOKUP(CONCATENATE($G129, ".SP.DYN.LE00.IN"),AREA_WB_6ATTRS,Seq!G$1,FALSE),".")</f>
        <v>67.856829268292685</v>
      </c>
      <c r="JC129">
        <f>IFERROR(VLOOKUP(CONCATENATE($G129, ".SP.DYN.LE00.IN"),AREA_WB_6ATTRS,Seq!H$1,FALSE),".")</f>
        <v>69.389756097560991</v>
      </c>
      <c r="JD129">
        <f>IFERROR(VLOOKUP(CONCATENATE($G129, ".SP.DYN.LE00.IN"),AREA_WB_6ATTRS,Seq!I$1,FALSE),".")</f>
        <v>69.44</v>
      </c>
      <c r="JE129">
        <f>IFERROR(VLOOKUP(CONCATENATE($G129, ".SP.DYN.LE00.IN"),AREA_WB_6ATTRS,Seq!J$1,FALSE),".")</f>
        <v>69.464390243902443</v>
      </c>
      <c r="JF129">
        <f>IFERROR(VLOOKUP(CONCATENATE($G129, ".SP.DYN.LE00.IN"),AREA_WB_6ATTRS,Seq!K$1,FALSE),".")</f>
        <v>69.171707317073171</v>
      </c>
      <c r="JG129">
        <f>IFERROR(VLOOKUP(CONCATENATE($G129, ".SP.DYN.LE00.IN"),AREA_WB_6ATTRS,Seq!L$1,FALSE),".")</f>
        <v>68.902439024390247</v>
      </c>
      <c r="JH129">
        <f>IFERROR(VLOOKUP(CONCATENATE($G129, ".SP.DYN.LE00.IN"),AREA_WB_6ATTRS,Seq!M$1,FALSE),".")</f>
        <v>68.474390243902448</v>
      </c>
      <c r="JI129">
        <f>IFERROR(VLOOKUP(CONCATENATE($G129, ".SP.DYN.LE00.IN"),AREA_WB_6ATTRS,Seq!N$1,FALSE),".")</f>
        <v>66.873170731707319</v>
      </c>
      <c r="JJ129">
        <f>IFERROR(VLOOKUP(CONCATENATE($G129, ".SP.DYN.LE00.IN"),AREA_WB_6ATTRS,Seq!O$1,FALSE),".")</f>
        <v>64.935853658536601</v>
      </c>
      <c r="JK129">
        <f>IFERROR(VLOOKUP(CONCATENATE($G129, ".SP.DYN.LE00.IN"),AREA_WB_6ATTRS,Seq!P$1,FALSE),".")</f>
        <v>64.467073170731709</v>
      </c>
      <c r="JL129">
        <f>IFERROR(VLOOKUP(CONCATENATE($G129, ".SP.DYN.LE00.IN"),AREA_WB_6ATTRS,Seq!Q$1,FALSE),".")</f>
        <v>65.221219512195134</v>
      </c>
      <c r="JM129">
        <f>IFERROR(VLOOKUP(CONCATENATE($G129, ".SP.DYN.LE00.IN"),AREA_WB_6ATTRS,Seq!R$1,FALSE),".")</f>
        <v>66.194146341463423</v>
      </c>
      <c r="JN129">
        <f>IFERROR(VLOOKUP(CONCATENATE($G129, ".SP.DYN.LE00.IN"),AREA_WB_6ATTRS,Seq!S$1,FALSE),".")</f>
        <v>66.950731707317075</v>
      </c>
      <c r="JO129">
        <f>IFERROR(VLOOKUP(CONCATENATE($G129, ".SP.DYN.LE00.IN"),AREA_WB_6ATTRS,Seq!T$1,FALSE),".")</f>
        <v>66.783902439024402</v>
      </c>
      <c r="JP129">
        <f>IFERROR(VLOOKUP(CONCATENATE($G129, ".SP.DYN.LE00.IN"),AREA_WB_6ATTRS,Seq!U$1,FALSE),".")</f>
        <v>66.043658536585369</v>
      </c>
      <c r="JQ129">
        <f>IFERROR(VLOOKUP(CONCATENATE($G129, ".SP.DYN.LE00.IN"),AREA_WB_6ATTRS,Seq!V$1,FALSE),".")</f>
        <v>65.341463414634148</v>
      </c>
      <c r="JR129">
        <f>IFERROR(VLOOKUP(CONCATENATE($G129, ".SP.DYN.LE00.IN"),AREA_WB_6ATTRS,Seq!W$1,FALSE),".")</f>
        <v>65.487804878048792</v>
      </c>
      <c r="JS129">
        <f>IFERROR(VLOOKUP(CONCATENATE($G129, ".SP.DYN.LE00.IN"),AREA_WB_6ATTRS,Seq!X$1,FALSE),".")</f>
        <v>65.085365853658544</v>
      </c>
      <c r="JT129">
        <f>IFERROR(VLOOKUP(CONCATENATE($G129, ".SP.DYN.LE00.IN"),AREA_WB_6ATTRS,Seq!Y$1,FALSE),".")</f>
        <v>65.007560975609763</v>
      </c>
      <c r="JU129">
        <f>IFERROR(VLOOKUP(CONCATENATE($G129, ".SP.DYN.LE00.IN"),AREA_WB_6ATTRS,Seq!Z$1,FALSE),".")</f>
        <v>65.421219512195123</v>
      </c>
      <c r="JV129">
        <f>IFERROR(VLOOKUP(CONCATENATE($G129, ".SP.DYN.LE00.IN"),AREA_WB_6ATTRS,Seq!AA$1,FALSE),".")</f>
        <v>65.47</v>
      </c>
      <c r="JW129">
        <f>IFERROR(VLOOKUP(CONCATENATE($G129, ".SP.DYN.LE00.IN"),AREA_WB_6ATTRS,Seq!AB$1,FALSE),".")</f>
        <v>66.643170731707329</v>
      </c>
      <c r="JX129">
        <f>IFERROR(VLOOKUP(CONCATENATE($G129, ".SP.DYN.LE00.IN"),AREA_WB_6ATTRS,Seq!AC$1,FALSE),".")</f>
        <v>67.497560975609758</v>
      </c>
      <c r="JY129">
        <f>IFERROR(VLOOKUP(CONCATENATE($G129, ".SP.DYN.LE00.IN"),AREA_WB_6ATTRS,Seq!AD$1,FALSE),".")</f>
        <v>67.848780487804888</v>
      </c>
      <c r="JZ129">
        <f>IFERROR(VLOOKUP(CONCATENATE($G129, ".SP.DYN.LE00.IN"),AREA_WB_6ATTRS,Seq!AE$1,FALSE),".")</f>
        <v>68.604878048780492</v>
      </c>
      <c r="KA129">
        <f>IFERROR(VLOOKUP(CONCATENATE($G129, ".SP.DYN.LE00.IN"),AREA_WB_6ATTRS,Seq!AF$1,FALSE),".")</f>
        <v>68.804878048780495</v>
      </c>
      <c r="KB129" t="str">
        <f>IFERROR(VLOOKUP(CONCATENATE($G129, ".SP.DYN.LE00.IN"),AREA_WB_6ATTRS,Seq!AG$1,FALSE),".")</f>
        <v>.</v>
      </c>
      <c r="KK129">
        <f t="shared" si="66"/>
        <v>20879</v>
      </c>
      <c r="KL129">
        <f t="shared" si="64"/>
        <v>0</v>
      </c>
      <c r="KM129">
        <f t="shared" si="67"/>
        <v>83049087.543332845</v>
      </c>
      <c r="KN129">
        <f t="shared" si="68"/>
        <v>-5870623.9212795272</v>
      </c>
      <c r="KO129">
        <f t="shared" si="65"/>
        <v>0.14700000381469724</v>
      </c>
      <c r="KP129" t="str">
        <f>work!HA129</f>
        <v>.</v>
      </c>
      <c r="KQ129" t="str">
        <f>work!HB129</f>
        <v>.</v>
      </c>
      <c r="KR129" t="str">
        <f>work!HC129</f>
        <v>.</v>
      </c>
      <c r="KS129" t="str">
        <f>IF(ISNUMBER(work!HI129-work!HA129),work!HI129-work!HA129,".")</f>
        <v>.</v>
      </c>
      <c r="KT129" t="str">
        <f>IF(ISNUMBER(work!HJ129-work!HB129),work!HJ129-work!HB129,".")</f>
        <v>.</v>
      </c>
      <c r="KU129" t="str">
        <f>IF(ISNUMBER(work!HK129-work!HC129),work!HK129-work!HC129,".")</f>
        <v>.</v>
      </c>
      <c r="KW129">
        <f>IFERROR(work!HR129/work!HV129,".")</f>
        <v>0</v>
      </c>
      <c r="KX129">
        <f>IFERROR(work!HS129/work!HW129,".")</f>
        <v>0</v>
      </c>
      <c r="KY129">
        <f>IFERROR(work!HT129/work!HX129,".")</f>
        <v>1.0204848841103738E-5</v>
      </c>
      <c r="KZ129" t="str">
        <f>IFERROR(work!HU129/work!HY129,".")</f>
        <v>.</v>
      </c>
    </row>
    <row r="130" spans="1:312">
      <c r="A130" s="24">
        <f t="shared" si="44"/>
        <v>130</v>
      </c>
      <c r="B130" s="24" t="str">
        <f t="shared" si="69"/>
        <v>Out</v>
      </c>
      <c r="C130" s="24" t="str">
        <f t="shared" si="70"/>
        <v>Out</v>
      </c>
      <c r="D130" s="24" t="str">
        <f t="shared" si="71"/>
        <v>Out67</v>
      </c>
      <c r="E130" s="25" t="s">
        <v>3965</v>
      </c>
      <c r="F130" s="26" t="str">
        <f t="shared" si="48"/>
        <v>Tadzhikistan</v>
      </c>
      <c r="G130" s="166" t="s">
        <v>1648</v>
      </c>
      <c r="H130" s="166" t="s">
        <v>5007</v>
      </c>
      <c r="I130" s="166" t="s">
        <v>5007</v>
      </c>
      <c r="J130" s="180" t="s">
        <v>5007</v>
      </c>
      <c r="K130" s="180" t="s">
        <v>5007</v>
      </c>
      <c r="L130" s="27">
        <f>IFERROR(VLOOKUP($F130,Area_FDI_84_96,Seq!B$1,FALSE),0)</f>
        <v>0</v>
      </c>
      <c r="M130" s="27">
        <f>IFERROR(VLOOKUP($F130,Area_FDI_84_96,Seq!C$1,FALSE),0)</f>
        <v>0</v>
      </c>
      <c r="N130" s="27">
        <f>IFERROR(VLOOKUP($F130,Area_FDI_84_96,Seq!D$1,FALSE),0)</f>
        <v>0</v>
      </c>
      <c r="O130" s="27">
        <f>IFERROR(VLOOKUP($F130,Area_FDI_84_96,Seq!E$1,FALSE),0)</f>
        <v>0</v>
      </c>
      <c r="P130" s="27">
        <f>IFERROR(VLOOKUP($F130,Area_FDI_84_96,Seq!F$1,FALSE),0)</f>
        <v>0</v>
      </c>
      <c r="Q130" s="27">
        <f>IFERROR(VLOOKUP($F130,Area_FDI_84_96,Seq!G$1,FALSE),0)</f>
        <v>0</v>
      </c>
      <c r="R130" s="27">
        <f>IFERROR(VLOOKUP($F130,Area_FDI_84_96,Seq!H$1,FALSE),0)</f>
        <v>0</v>
      </c>
      <c r="S130" s="27">
        <f>IFERROR(VLOOKUP($F130,Area_FDI_84_96,Seq!I$1,FALSE),0)</f>
        <v>0</v>
      </c>
      <c r="T130" s="27">
        <f>IFERROR(VALUE(VLOOKUP($E130,Area_FDI_92_95,Seq!B$1,FALSE)),0)</f>
        <v>0</v>
      </c>
      <c r="U130" s="27">
        <f>IFERROR(VALUE(VLOOKUP($E130,Area_FDI_92_95,Seq!C$1,FALSE)),0)</f>
        <v>0</v>
      </c>
      <c r="V130" s="27">
        <f>IFERROR(VALUE(VLOOKUP($E130,Area_FDI_92_95,Seq!D$1,FALSE)),0)</f>
        <v>0</v>
      </c>
      <c r="W130" s="27">
        <f>IFERROR(VALUE(VLOOKUP($E130,Area_FDI_92_95,Seq!E$1,FALSE)),0)</f>
        <v>0</v>
      </c>
      <c r="X130" s="27">
        <f>IFERROR(VALUE(VLOOKUP($E130,Area_FDI_96_99,Seq!B$1,FALSE)),0)</f>
        <v>0</v>
      </c>
      <c r="Y130" s="27">
        <f>IFERROR(VALUE(VLOOKUP($E130,Area_FDI_96_99,Seq!C$1,FALSE)),0)</f>
        <v>0</v>
      </c>
      <c r="Z130" s="27">
        <f>IFERROR(VALUE(VLOOKUP($E130,Area_FDI_96_99,Seq!D$1,FALSE)),0)</f>
        <v>0</v>
      </c>
      <c r="AA130" s="27">
        <f>IFERROR(VALUE(VLOOKUP($E130,Area_FDI_96_99,Seq!E$1,FALSE)),0)</f>
        <v>0</v>
      </c>
      <c r="AB130" s="27">
        <f t="shared" si="72"/>
        <v>0</v>
      </c>
      <c r="AC130" s="27">
        <f t="shared" si="73"/>
        <v>0</v>
      </c>
      <c r="AD130" s="27">
        <f t="shared" si="74"/>
        <v>0</v>
      </c>
      <c r="AE130" s="27">
        <f t="shared" si="75"/>
        <v>0</v>
      </c>
      <c r="AF130" s="27">
        <f t="shared" si="76"/>
        <v>0</v>
      </c>
      <c r="AG130" s="27">
        <f t="shared" si="77"/>
        <v>21</v>
      </c>
      <c r="AH130" s="27">
        <f t="shared" si="78"/>
        <v>0</v>
      </c>
      <c r="AI130" s="27">
        <f t="shared" si="79"/>
        <v>0</v>
      </c>
      <c r="AJ130" s="27">
        <f t="shared" si="80"/>
        <v>0</v>
      </c>
      <c r="AK130" s="27">
        <f t="shared" si="81"/>
        <v>2</v>
      </c>
      <c r="AL130" s="27">
        <f t="shared" si="82"/>
        <v>7</v>
      </c>
      <c r="AM130" s="27"/>
      <c r="AN130" s="27"/>
      <c r="AO130" s="27"/>
      <c r="AP130" s="27"/>
      <c r="AQ130" s="27"/>
      <c r="AR130" s="27"/>
      <c r="AS130" s="27"/>
      <c r="AT130" s="27" t="str">
        <f>IFERROR(work!D130+work!AP130,".")</f>
        <v>.</v>
      </c>
      <c r="AU130" s="27" t="str">
        <f>IFERROR(work!E130+work!AQ130,".")</f>
        <v>.</v>
      </c>
      <c r="AV130" s="27" t="str">
        <f>IFERROR(work!F130+work!AR130,".")</f>
        <v>.</v>
      </c>
      <c r="AW130" s="27" t="str">
        <f>IFERROR(work!G130+work!AS130,".")</f>
        <v>.</v>
      </c>
      <c r="AX130" s="27" t="str">
        <f>IFERROR(work!H130+work!AT130,".")</f>
        <v>.</v>
      </c>
      <c r="AY130" s="27">
        <f>IFERROR(work!I130+work!AU130,".")</f>
        <v>30654838.570546623</v>
      </c>
      <c r="AZ130" s="27">
        <f>IFERROR(work!J130+work!AV130,".")</f>
        <v>33341401.377757568</v>
      </c>
      <c r="BA130" s="27">
        <f>IFERROR(work!K130+work!AW130,".")</f>
        <v>37181350.644796595</v>
      </c>
      <c r="BB130" s="27">
        <f>IFERROR(work!L130+work!AX130,".")</f>
        <v>41388392.93785356</v>
      </c>
      <c r="BC130" s="27">
        <f>IFERROR(work!M130+work!AY130,".")</f>
        <v>43059546.514408775</v>
      </c>
      <c r="BD130" s="27">
        <f>IFERROR(work!N130+work!AZ130,".")</f>
        <v>44685807.397385381</v>
      </c>
      <c r="BE130" s="27">
        <f>IFERROR(work!O130+work!BA130,".")</f>
        <v>48760071.556536913</v>
      </c>
      <c r="BF130" s="27">
        <f>IFERROR(work!P130+work!BB130,".")</f>
        <v>55593320.987722203</v>
      </c>
      <c r="BG130" s="27">
        <f>IFERROR(work!Q130+work!BC130,".")</f>
        <v>63331079.146537453</v>
      </c>
      <c r="BH130" s="27">
        <f>IFERROR(work!R130+work!BD130,".")</f>
        <v>71584590.301358983</v>
      </c>
      <c r="BI130" s="27">
        <f>IFERROR(work!S130+work!BE130,".")</f>
        <v>79364463.783199102</v>
      </c>
      <c r="BJ130" s="27">
        <f>IFERROR(work!T130+work!BF130,".")</f>
        <v>87277975.835274965</v>
      </c>
      <c r="BK130" s="27">
        <f>IFERROR(work!U130+work!BG130,".")</f>
        <v>95389389.661641449</v>
      </c>
      <c r="BL130" s="27">
        <f>IFERROR(work!V130+work!BH130,".")</f>
        <v>102827942.85424249</v>
      </c>
      <c r="BM130" s="27">
        <f>IFERROR(work!W130+work!BI130,".")</f>
        <v>110639878.14605464</v>
      </c>
      <c r="BN130" s="27">
        <f>IFERROR(work!X130+work!BJ130,".")</f>
        <v>119933548.44930528</v>
      </c>
      <c r="BO130" s="27">
        <f>IFERROR(work!Y130+work!BK130,".")</f>
        <v>129889668.01743053</v>
      </c>
      <c r="BP130" s="27">
        <f>IFERROR(work!Z130+work!BL130,".")</f>
        <v>141709627.8070167</v>
      </c>
      <c r="BQ130" s="27">
        <f>IFERROR(work!AA130+work!BM130,".")</f>
        <v>155880797.51254672</v>
      </c>
      <c r="BR130" s="27">
        <f>IFERROR(work!AB130+work!BN130,".")</f>
        <v>171625328.13921735</v>
      </c>
      <c r="BS130" s="27">
        <f>IFERROR(work!AC130+work!BO130,".")</f>
        <v>191017963.10674524</v>
      </c>
      <c r="BT130" s="27">
        <f>IFERROR(work!AD130+work!BP130,".")</f>
        <v>215237728.43080264</v>
      </c>
      <c r="BU130" s="27">
        <f>IFERROR(work!AE130+work!BQ130,".")</f>
        <v>245810314.239115</v>
      </c>
      <c r="BV130" s="27">
        <f>IFERROR(work!AF130+work!BR130,".")</f>
        <v>269424759.45335996</v>
      </c>
      <c r="BW130" s="27">
        <f>IFERROR(work!AG130+work!BS130,".")</f>
        <v>294202647.13470221</v>
      </c>
      <c r="BX130" s="27">
        <f>IFERROR(work!AH130+work!BT130,".")</f>
        <v>324792696.10420489</v>
      </c>
      <c r="BY130" s="27">
        <f>IFERROR(work!AI130+work!BU130,".")</f>
        <v>354345569.60994315</v>
      </c>
      <c r="BZ130" s="27"/>
      <c r="CA130" s="27"/>
      <c r="CB130" s="27"/>
      <c r="CC130" s="27"/>
      <c r="CD130" s="27"/>
      <c r="CE130" s="27"/>
      <c r="CF130" s="27" t="str">
        <f>IFERROR(work!AP130-work!D130,".")</f>
        <v>.</v>
      </c>
      <c r="CG130" s="27" t="str">
        <f>IFERROR(work!AQ130-work!E130,".")</f>
        <v>.</v>
      </c>
      <c r="CH130" s="27" t="str">
        <f>IFERROR(work!AR130-work!F130,".")</f>
        <v>.</v>
      </c>
      <c r="CI130" s="27" t="str">
        <f>IFERROR(work!AS130-work!G130,".")</f>
        <v>.</v>
      </c>
      <c r="CJ130" s="27" t="str">
        <f>IFERROR(work!AT130-work!H130,".")</f>
        <v>.</v>
      </c>
      <c r="CK130" s="27">
        <f>IFERROR(work!AU130-work!I130,".")</f>
        <v>-30237367.36310612</v>
      </c>
      <c r="CL130" s="27">
        <f>IFERROR(work!AV130-work!J130,".")</f>
        <v>-32909318.678056654</v>
      </c>
      <c r="CM130" s="27">
        <f>IFERROR(work!AW130-work!K130,".")</f>
        <v>-36754452.937492087</v>
      </c>
      <c r="CN130" s="27">
        <f>IFERROR(work!AX130-work!L130,".")</f>
        <v>-40902156.449233726</v>
      </c>
      <c r="CO130" s="27">
        <f>IFERROR(work!AY130-work!M130,".")</f>
        <v>-42604915.397549234</v>
      </c>
      <c r="CP130" s="27">
        <f>IFERROR(work!AZ130-work!N130,".")</f>
        <v>-44233904.067226999</v>
      </c>
      <c r="CQ130" s="27">
        <f>IFERROR(work!BA130-work!O130,".")</f>
        <v>-48340253.362819776</v>
      </c>
      <c r="CR130" s="27">
        <f>IFERROR(work!BB130-work!P130,".")</f>
        <v>-55295250.070183039</v>
      </c>
      <c r="CS130" s="27">
        <f>IFERROR(work!BC130-work!Q130,".")</f>
        <v>-63081891.859474704</v>
      </c>
      <c r="CT130" s="27">
        <f>IFERROR(work!BD130-work!R130,".")</f>
        <v>-71388479.906440601</v>
      </c>
      <c r="CU130" s="27">
        <f>IFERROR(work!BE130-work!S130,".")</f>
        <v>-79192671.0772506</v>
      </c>
      <c r="CV130" s="27">
        <f>IFERROR(work!BF130-work!T130,".")</f>
        <v>-87134872.511219859</v>
      </c>
      <c r="CW130" s="27">
        <f>IFERROR(work!BG130-work!U130,".")</f>
        <v>-95243853.581077397</v>
      </c>
      <c r="CX130" s="27">
        <f>IFERROR(work!BH130-work!V130,".")</f>
        <v>-102674693.36140855</v>
      </c>
      <c r="CY130" s="27">
        <f>IFERROR(work!BI130-work!W130,".")</f>
        <v>-110480958.42198585</v>
      </c>
      <c r="CZ130" s="27">
        <f>IFERROR(work!BJ130-work!X130,".")</f>
        <v>-119761438.39045058</v>
      </c>
      <c r="DA130" s="27">
        <f>IFERROR(work!BK130-work!Y130,".")</f>
        <v>-129700002.73002504</v>
      </c>
      <c r="DB130" s="27">
        <f>IFERROR(work!BL130-work!Z130,".")</f>
        <v>-141502702.9784573</v>
      </c>
      <c r="DC130" s="27">
        <f>IFERROR(work!BM130-work!AA130,".")</f>
        <v>-155652766.35147429</v>
      </c>
      <c r="DD130" s="27">
        <f>IFERROR(work!BN130-work!AB130,".")</f>
        <v>-171373125.67507121</v>
      </c>
      <c r="DE130" s="27">
        <f>IFERROR(work!BO130-work!AC130,".")</f>
        <v>-190739315.98855752</v>
      </c>
      <c r="DF130" s="27">
        <f>IFERROR(work!BP130-work!AD130,".")</f>
        <v>-215002725.10960197</v>
      </c>
      <c r="DG130" s="27">
        <f>IFERROR(work!BQ130-work!AE130,".")</f>
        <v>-245524283.70402855</v>
      </c>
      <c r="DH130" s="27">
        <f>IFERROR(work!BR130-work!AF130,".")</f>
        <v>-269077959.89232457</v>
      </c>
      <c r="DI130" s="27">
        <f>IFERROR(work!BS130-work!AG130,".")</f>
        <v>-293842322.39078641</v>
      </c>
      <c r="DJ130" s="27">
        <f>IFERROR(work!BT130-work!AH130,".")</f>
        <v>-324408950.25193453</v>
      </c>
      <c r="DK130" s="27">
        <f>IFERROR(work!BU130-work!AI130,".")</f>
        <v>-353933426.56460476</v>
      </c>
      <c r="DL130" s="27"/>
      <c r="DM130" s="27"/>
      <c r="DN130" s="27"/>
      <c r="DO130" s="27"/>
      <c r="DP130" s="27"/>
      <c r="DQ130" s="27"/>
      <c r="DR130" s="27"/>
      <c r="DS130" s="27">
        <f>IFERROR(work!DO130-work!CC130,".")</f>
        <v>0.10399999618530273</v>
      </c>
      <c r="DT130" s="27">
        <f>IFERROR(work!DP130-work!CD130,".")</f>
        <v>0.10299999618530273</v>
      </c>
      <c r="DU130" s="27">
        <f>IFERROR(work!DQ130-work!CE130,".")</f>
        <v>0.10299999618530273</v>
      </c>
      <c r="DV130" s="27">
        <f>IFERROR(work!DR130-work!CF130,".")</f>
        <v>0.10199999618530273</v>
      </c>
      <c r="DW130" s="27">
        <f>IFERROR(work!DS130-work!CG130,".")</f>
        <v>0.10199999618530273</v>
      </c>
      <c r="DX130" s="27">
        <f>IFERROR(work!DT130-work!CH130,".")</f>
        <v>0.10099999618530273</v>
      </c>
      <c r="DY130" s="27">
        <f>IFERROR(work!DU130-work!CI130,".")</f>
        <v>9.9999996185302739E-2</v>
      </c>
      <c r="DZ130" s="27">
        <f>IFERROR(work!DV130-work!CJ130,".")</f>
        <v>9.8999996185302738E-2</v>
      </c>
      <c r="EA130" s="27">
        <f>IFERROR(work!DW130-work!CK130,".")</f>
        <v>9.7999996185302737E-2</v>
      </c>
      <c r="EB130" s="27">
        <f>IFERROR(work!DX130-work!CL130,".")</f>
        <v>9.6999996185302736E-2</v>
      </c>
      <c r="EC130" s="27">
        <f>IFERROR(work!DY130-work!CM130,".")</f>
        <v>9.4999996185302735E-2</v>
      </c>
      <c r="ED130" s="27">
        <f>IFERROR(work!DZ130-work!CN130,".")</f>
        <v>9.2999996185302733E-2</v>
      </c>
      <c r="EE130" s="27">
        <f>IFERROR(work!EA130-work!CO130,".")</f>
        <v>9.1999996185302732E-2</v>
      </c>
      <c r="EF130" s="27">
        <f>IFERROR(work!EB130-work!CP130,".")</f>
        <v>8.999999618530273E-2</v>
      </c>
      <c r="EG130" s="27">
        <f>IFERROR(work!EC130-work!CQ130,".")</f>
        <v>8.7999996185302728E-2</v>
      </c>
      <c r="EH130" s="27">
        <f>IFERROR(work!ED130-work!CR130,".")</f>
        <v>8.5999996185302741E-2</v>
      </c>
      <c r="EI130" s="27">
        <f>IFERROR(work!EE130-work!CS130,".")</f>
        <v>8.2999996185302738E-2</v>
      </c>
      <c r="EJ130" s="27">
        <f>IFERROR(work!EF130-work!CT130,".")</f>
        <v>8.0999996185302736E-2</v>
      </c>
      <c r="EK130" s="27">
        <f>IFERROR(work!EG130-work!CU130,".")</f>
        <v>7.8999996185302734E-2</v>
      </c>
      <c r="EL130" s="27">
        <f>IFERROR(work!EH130-work!CV130,".")</f>
        <v>7.5999996185302732E-2</v>
      </c>
      <c r="EM130" s="27">
        <f>IFERROR(work!EI130-work!CW130,".")</f>
        <v>7.2999996185302729E-2</v>
      </c>
      <c r="EN130" s="27">
        <f>IFERROR(work!EJ130-work!CX130,".")</f>
        <v>6.9999996185302726E-2</v>
      </c>
      <c r="EO130" s="27">
        <f>IFERROR(work!EK130-work!CY130,".")</f>
        <v>6.6999996185302724E-2</v>
      </c>
      <c r="EP130" s="27">
        <f>IFERROR(work!EL130-work!CZ130,".")</f>
        <v>6.3999996185302735E-2</v>
      </c>
      <c r="EQ130" s="27">
        <f>IFERROR(work!EM130-work!DA130,".")</f>
        <v>5.9999996185302731E-2</v>
      </c>
      <c r="ER130" s="27" t="str">
        <f>IFERROR(work!EN130-work!DB130,".")</f>
        <v>.</v>
      </c>
      <c r="ES130" s="27" t="str">
        <f>IFERROR(work!EO130-work!DC130,".")</f>
        <v>.</v>
      </c>
      <c r="ET130" s="27" t="str">
        <f>IFERROR(work!EP130-work!DD130,".")</f>
        <v>.</v>
      </c>
      <c r="EU130" s="27" t="str">
        <f>IFERROR(work!EQ130-work!DE130,".")</f>
        <v>.</v>
      </c>
      <c r="EV130" s="27" t="str">
        <f>IFERROR(work!ER130-work!DF130,".")</f>
        <v>.</v>
      </c>
      <c r="EW130" s="27" t="str">
        <f>IFERROR(work!ES130-work!DG130,".")</f>
        <v>.</v>
      </c>
      <c r="EX130" s="27" t="str">
        <f>IFERROR(work!ET130-work!DH130,".")</f>
        <v>.</v>
      </c>
      <c r="EY130" s="27"/>
      <c r="EZ130" s="27"/>
      <c r="FA130" s="27"/>
      <c r="FB130" s="27"/>
      <c r="FC130" s="27"/>
      <c r="FD130" s="27"/>
      <c r="FE130" s="27" t="str">
        <f>IF(ISNUMBER(work!GZ130/work!HD130),work!GZ130/work!HD130,".")</f>
        <v>.</v>
      </c>
      <c r="FF130" s="27" t="str">
        <f>IF(ISNUMBER(work!HA130/work!HE130),work!HA130/work!HE130,".")</f>
        <v>.</v>
      </c>
      <c r="FG130" s="27" t="str">
        <f>IF(ISNUMBER(work!HB130/work!HF130),work!HB130/work!HF130,".")</f>
        <v>.</v>
      </c>
      <c r="FH130" s="27" t="str">
        <f>IF(ISNUMBER(work!HC130/work!HG130),work!HC130/work!HG130,".")</f>
        <v>.</v>
      </c>
      <c r="FI130" s="27" t="str">
        <f>IF(ISNUMBER((work!HA130+work!HB130)/(work!HE130+work!HF130)),(work!HA130+work!HB130)/(work!HE130+work!HF130),".")</f>
        <v>.</v>
      </c>
      <c r="FJ130" s="27" t="str">
        <f>IF(ISNUMBER(work!HH130/work!HL130),work!HH130/work!HL130,".")</f>
        <v>.</v>
      </c>
      <c r="FK130" s="27" t="str">
        <f>IF(ISNUMBER(work!HI130/work!HM130),work!HI130/work!HM130,".")</f>
        <v>.</v>
      </c>
      <c r="FL130" s="27" t="str">
        <f>IF(ISNUMBER(work!HJ130/work!HN130),work!HJ130/work!HN130,".")</f>
        <v>.</v>
      </c>
      <c r="FM130" s="27" t="str">
        <f>IF(ISNUMBER(work!HK130/work!HO130),work!HK130/work!HO130,".")</f>
        <v>.</v>
      </c>
      <c r="FN130" s="27" t="str">
        <f>IF(ISNUMBER((work!HI130+work!HJ130)/(work!HM130+work!HN130)),(work!HI130+work!HJ130)/(work!HM130+work!HN130),".")</f>
        <v>.</v>
      </c>
      <c r="FO130" s="27" t="s">
        <v>5007</v>
      </c>
      <c r="FP130" s="27" t="s">
        <v>5007</v>
      </c>
      <c r="FQ130" s="27" t="s">
        <v>5007</v>
      </c>
      <c r="FR130" s="27" t="s">
        <v>5007</v>
      </c>
      <c r="FS130" s="27" t="s">
        <v>5007</v>
      </c>
      <c r="FT130" s="27" t="str">
        <f>work!GM130</f>
        <v>.</v>
      </c>
      <c r="FU130" s="27" t="str">
        <f>work!GN130</f>
        <v>.</v>
      </c>
      <c r="FV130" s="27" t="str">
        <f>work!GO130</f>
        <v>.</v>
      </c>
      <c r="FW130" s="27" t="s">
        <v>5007</v>
      </c>
      <c r="FX130" s="27"/>
      <c r="FY130" s="27" t="str">
        <f t="shared" si="83"/>
        <v>.</v>
      </c>
      <c r="FZ130">
        <f t="shared" si="62"/>
        <v>0</v>
      </c>
      <c r="GA130" t="str">
        <f>work!HC130</f>
        <v>.</v>
      </c>
      <c r="GB130" t="str">
        <f>IF(ISNUMBER(work!HA130+work!HB130),work!HA130+work!HB130,".")</f>
        <v>.</v>
      </c>
      <c r="GC130" t="str">
        <f>IF(ISNUMBER(work!HK130-work!HC130),work!HK130-work!HC130,".")</f>
        <v>.</v>
      </c>
      <c r="GD130" t="str">
        <f>IF(ISNUMBER(work!HI130+work!HJ130-work!HA130-work!HB130),(work!HI130+work!HJ130-work!HA130-work!HB130),".")</f>
        <v>.</v>
      </c>
      <c r="GH130" t="str">
        <f>work!GQ130</f>
        <v>.</v>
      </c>
      <c r="GI130" t="str">
        <f>work!GR130</f>
        <v>.</v>
      </c>
      <c r="GJ130" t="str">
        <f>work!GZ130</f>
        <v>.</v>
      </c>
      <c r="GK130" t="str">
        <f>work!HH130</f>
        <v>.</v>
      </c>
      <c r="GL130" t="str">
        <f t="shared" si="84"/>
        <v>.</v>
      </c>
      <c r="GM130" t="str">
        <f>IFERROR(VLOOKUP($F130,AREA_EM_ALLYEAR,Seq!B$1,FALSE),".")</f>
        <v>.</v>
      </c>
      <c r="GN130" t="str">
        <f>IFERROR(VLOOKUP($F130,AREA_EM_ALLYEAR,Seq!C$1,FALSE),".")</f>
        <v>.</v>
      </c>
      <c r="GO130" t="str">
        <f>IFERROR(VLOOKUP($F130,AREA_EM_ALLYEAR,Seq!D$1,FALSE),".")</f>
        <v>.</v>
      </c>
      <c r="GP130" t="str">
        <f>IFERROR(VLOOKUP($F130,AREA_EM_ALLYEAR,Seq!E$1,FALSE),".")</f>
        <v>.</v>
      </c>
      <c r="GQ130" t="str">
        <f>IFERROR(VLOOKUP($F130,AREA_EM_ALLYEAR,Seq!F$1,FALSE),".")</f>
        <v>.</v>
      </c>
      <c r="GR130" t="str">
        <f>IFERROR(VLOOKUP($F130,AREA_EM_ALLYEAR,Seq!G$1,FALSE),".")</f>
        <v>.</v>
      </c>
      <c r="GS130" t="str">
        <f>IFERROR(VLOOKUP($F130,AREA_EM_ALLYEAR,Seq!H$1,FALSE),".")</f>
        <v>.</v>
      </c>
      <c r="GT130" t="str">
        <f>IFERROR(VLOOKUP($F130,AREA_EM_ALLYEAR,Seq!I$1,FALSE),".")</f>
        <v>.</v>
      </c>
      <c r="GU130" t="str">
        <f>IFERROR(VLOOKUP($F130,AREA_EM_ALLYEAR,Seq!J$1,FALSE),".")</f>
        <v>.</v>
      </c>
      <c r="GV130" t="str">
        <f>IFERROR(VLOOKUP($F130,AREA_EM_ALLYEAR,Seq!K$1,FALSE),".")</f>
        <v>.</v>
      </c>
      <c r="GW130" t="str">
        <f>IFERROR(VLOOKUP($F130,AREA_EM_ALLYEAR,Seq!L$1,FALSE),".")</f>
        <v>.</v>
      </c>
      <c r="GX130" t="str">
        <f>IFERROR(VLOOKUP($F130,AREA_EM_ALLYEAR,Seq!M$1,FALSE),".")</f>
        <v>.</v>
      </c>
      <c r="GY130" t="str">
        <f>IFERROR(VLOOKUP($F130,AREA_EM_ALLYEAR,Seq!N$1,FALSE),".")</f>
        <v>.</v>
      </c>
      <c r="GZ130" t="str">
        <f>IFERROR(VLOOKUP($F130,AREA_EM_ALLYEAR,Seq!O$1,FALSE),".")</f>
        <v>.</v>
      </c>
      <c r="HA130" t="str">
        <f t="shared" si="63"/>
        <v>.</v>
      </c>
      <c r="HK130" s="139">
        <f>IFERROR(VLOOKUP(CONCATENATE($G130, ".SP.DYN.LE00.IN"),AREA_WB_6ATTRS,Seq!B$1,FALSE)-VLOOKUP("CHN.SP.DYN.LE00.IN",AREA_WB_6ATTRS,Seq!B$1,FALSE),".")</f>
        <v>-4.7495365853658598</v>
      </c>
      <c r="HL130" s="139">
        <f>IFERROR(VLOOKUP(CONCATENATE($G130, ".SP.DYN.LE00.IN"),AREA_WB_6ATTRS,Seq!C$1,FALSE)-VLOOKUP("CHN.SP.DYN.LE00.IN",AREA_WB_6ATTRS,Seq!C$1,FALSE),".")</f>
        <v>-4.8125121951219683</v>
      </c>
      <c r="HM130" s="139">
        <f>IFERROR(VLOOKUP(CONCATENATE($G130, ".SP.DYN.LE00.IN"),AREA_WB_6ATTRS,Seq!D$1,FALSE)-VLOOKUP("CHN.SP.DYN.LE00.IN",AREA_WB_6ATTRS,Seq!D$1,FALSE),".")</f>
        <v>-4.8655853658536472</v>
      </c>
      <c r="HN130" s="139">
        <f>IFERROR(VLOOKUP(CONCATENATE($G130, ".SP.DYN.LE00.IN"),AREA_WB_6ATTRS,Seq!E$1,FALSE)-VLOOKUP("CHN.SP.DYN.LE00.IN",AREA_WB_6ATTRS,Seq!E$1,FALSE),".")</f>
        <v>-4.9078780487804892</v>
      </c>
      <c r="HO130" s="139">
        <f>IFERROR(VLOOKUP(CONCATENATE($G130, ".SP.DYN.LE00.IN"),AREA_WB_6ATTRS,Seq!F$1,FALSE)-VLOOKUP("CHN.SP.DYN.LE00.IN",AREA_WB_6ATTRS,Seq!F$1,FALSE),".")</f>
        <v>-4.9524878048780465</v>
      </c>
      <c r="HP130" s="139">
        <f>IFERROR(VLOOKUP(CONCATENATE($G130, ".SP.DYN.LE00.IN"),AREA_WB_6ATTRS,Seq!G$1,FALSE)-VLOOKUP("CHN.SP.DYN.LE00.IN",AREA_WB_6ATTRS,Seq!G$1,FALSE),".")</f>
        <v>-5.0332439024390183</v>
      </c>
      <c r="HQ130" s="139">
        <f>IFERROR(VLOOKUP(CONCATENATE($G130, ".SP.DYN.LE00.IN"),AREA_WB_6ATTRS,Seq!H$1,FALSE)-VLOOKUP("CHN.SP.DYN.LE00.IN",AREA_WB_6ATTRS,Seq!H$1,FALSE),".")</f>
        <v>-5.1846097560975721</v>
      </c>
      <c r="HR130" s="139">
        <f>IFERROR(VLOOKUP(CONCATENATE($G130, ".SP.DYN.LE00.IN"),AREA_WB_6ATTRS,Seq!I$1,FALSE)-VLOOKUP("CHN.SP.DYN.LE00.IN",AREA_WB_6ATTRS,Seq!I$1,FALSE),".")</f>
        <v>-5.424414634146359</v>
      </c>
      <c r="HS130" s="139">
        <f>IFERROR(VLOOKUP(CONCATENATE($G130, ".SP.DYN.LE00.IN"),AREA_WB_6ATTRS,Seq!J$1,FALSE)-VLOOKUP("CHN.SP.DYN.LE00.IN",AREA_WB_6ATTRS,Seq!J$1,FALSE),".")</f>
        <v>-5.7537317073170797</v>
      </c>
      <c r="HT130" s="139">
        <f>IFERROR(VLOOKUP(CONCATENATE($G130, ".SP.DYN.LE00.IN"),AREA_WB_6ATTRS,Seq!K$1,FALSE)-VLOOKUP("CHN.SP.DYN.LE00.IN",AREA_WB_6ATTRS,Seq!K$1,FALSE),".")</f>
        <v>-6.1565121951219552</v>
      </c>
      <c r="HU130" s="139">
        <f>IFERROR(VLOOKUP(CONCATENATE($G130, ".SP.DYN.LE00.IN"),AREA_WB_6ATTRS,Seq!L$1,FALSE)-VLOOKUP("CHN.SP.DYN.LE00.IN",AREA_WB_6ATTRS,Seq!L$1,FALSE),".")</f>
        <v>-6.6028780487804823</v>
      </c>
      <c r="HV130" s="139">
        <f>IFERROR(VLOOKUP(CONCATENATE($G130, ".SP.DYN.LE00.IN"),AREA_WB_6ATTRS,Seq!M$1,FALSE)-VLOOKUP("CHN.SP.DYN.LE00.IN",AREA_WB_6ATTRS,Seq!M$1,FALSE),".")</f>
        <v>-7.0463902439024366</v>
      </c>
      <c r="HW130" s="139">
        <f>IFERROR(VLOOKUP(CONCATENATE($G130, ".SP.DYN.LE00.IN"),AREA_WB_6ATTRS,Seq!N$1,FALSE)-VLOOKUP("CHN.SP.DYN.LE00.IN",AREA_WB_6ATTRS,Seq!N$1,FALSE),".")</f>
        <v>-7.4420243902438941</v>
      </c>
      <c r="HX130" s="139">
        <f>IFERROR(VLOOKUP(CONCATENATE($G130, ".SP.DYN.LE00.IN"),AREA_WB_6ATTRS,Seq!O$1,FALSE)-VLOOKUP("CHN.SP.DYN.LE00.IN",AREA_WB_6ATTRS,Seq!O$1,FALSE),".")</f>
        <v>-7.751365853658541</v>
      </c>
      <c r="HY130" s="139">
        <f>IFERROR(VLOOKUP(CONCATENATE($G130, ".SP.DYN.LE00.IN"),AREA_WB_6ATTRS,Seq!P$1,FALSE)-VLOOKUP("CHN.SP.DYN.LE00.IN",AREA_WB_6ATTRS,Seq!P$1,FALSE),".")</f>
        <v>-7.9572195121951239</v>
      </c>
      <c r="HZ130" s="139">
        <f>IFERROR(VLOOKUP(CONCATENATE($G130, ".SP.DYN.LE00.IN"),AREA_WB_6ATTRS,Seq!Q$1,FALSE)-VLOOKUP("CHN.SP.DYN.LE00.IN",AREA_WB_6ATTRS,Seq!Q$1,FALSE),".")</f>
        <v>-8.0501219512195092</v>
      </c>
      <c r="IA130" s="139">
        <f>IFERROR(VLOOKUP(CONCATENATE($G130, ".SP.DYN.LE00.IN"),AREA_WB_6ATTRS,Seq!R$1,FALSE)-VLOOKUP("CHN.SP.DYN.LE00.IN",AREA_WB_6ATTRS,Seq!R$1,FALSE),".")</f>
        <v>-8.0377073170731776</v>
      </c>
      <c r="IB130" s="139">
        <f>IFERROR(VLOOKUP(CONCATENATE($G130, ".SP.DYN.LE00.IN"),AREA_WB_6ATTRS,Seq!S$1,FALSE)-VLOOKUP("CHN.SP.DYN.LE00.IN",AREA_WB_6ATTRS,Seq!S$1,FALSE),".")</f>
        <v>-7.9533658536585392</v>
      </c>
      <c r="IC130" s="139">
        <f>IFERROR(VLOOKUP(CONCATENATE($G130, ".SP.DYN.LE00.IN"),AREA_WB_6ATTRS,Seq!T$1,FALSE)-VLOOKUP("CHN.SP.DYN.LE00.IN",AREA_WB_6ATTRS,Seq!T$1,FALSE),".")</f>
        <v>-7.8228292682927005</v>
      </c>
      <c r="ID130" s="139">
        <f>IFERROR(VLOOKUP(CONCATENATE($G130, ".SP.DYN.LE00.IN"),AREA_WB_6ATTRS,Seq!U$1,FALSE)-VLOOKUP("CHN.SP.DYN.LE00.IN",AREA_WB_6ATTRS,Seq!U$1,FALSE),".")</f>
        <v>-7.6626829268292767</v>
      </c>
      <c r="IE130" s="139">
        <f>IFERROR(VLOOKUP(CONCATENATE($G130, ".SP.DYN.LE00.IN"),AREA_WB_6ATTRS,Seq!V$1,FALSE)-VLOOKUP("CHN.SP.DYN.LE00.IN",AREA_WB_6ATTRS,Seq!V$1,FALSE),".")</f>
        <v>-7.4863658536585334</v>
      </c>
      <c r="IF130" s="139">
        <f>IFERROR(VLOOKUP(CONCATENATE($G130, ".SP.DYN.LE00.IN"),AREA_WB_6ATTRS,Seq!W$1,FALSE)-VLOOKUP("CHN.SP.DYN.LE00.IN",AREA_WB_6ATTRS,Seq!W$1,FALSE),".")</f>
        <v>-7.3006829268292677</v>
      </c>
      <c r="IG130" s="139">
        <f>IFERROR(VLOOKUP(CONCATENATE($G130, ".SP.DYN.LE00.IN"),AREA_WB_6ATTRS,Seq!X$1,FALSE)-VLOOKUP("CHN.SP.DYN.LE00.IN",AREA_WB_6ATTRS,Seq!X$1,FALSE),".")</f>
        <v>-7.109536585365845</v>
      </c>
      <c r="IH130" s="139">
        <f>IFERROR(VLOOKUP(CONCATENATE($G130, ".SP.DYN.LE00.IN"),AREA_WB_6ATTRS,Seq!Y$1,FALSE)-VLOOKUP("CHN.SP.DYN.LE00.IN",AREA_WB_6ATTRS,Seq!Y$1,FALSE),".")</f>
        <v>-6.9173902439024317</v>
      </c>
      <c r="II130" s="139">
        <f>IFERROR(VLOOKUP(CONCATENATE($G130, ".SP.DYN.LE00.IN"),AREA_WB_6ATTRS,Seq!Z$1,FALSE)-VLOOKUP("CHN.SP.DYN.LE00.IN",AREA_WB_6ATTRS,Seq!Z$1,FALSE),".")</f>
        <v>-6.7328048780487819</v>
      </c>
      <c r="IJ130" s="139">
        <f>IFERROR(VLOOKUP(CONCATENATE($G130, ".SP.DYN.LE00.IN"),AREA_WB_6ATTRS,Seq!AA$1,FALSE)-VLOOKUP("CHN.SP.DYN.LE00.IN",AREA_WB_6ATTRS,Seq!AA$1,FALSE),".")</f>
        <v>-6.5634634146341426</v>
      </c>
      <c r="IK130" s="139">
        <f>IFERROR(VLOOKUP(CONCATENATE($G130, ".SP.DYN.LE00.IN"),AREA_WB_6ATTRS,Seq!AB$1,FALSE)-VLOOKUP("CHN.SP.DYN.LE00.IN",AREA_WB_6ATTRS,Seq!AB$1,FALSE),".")</f>
        <v>-6.4160487804877988</v>
      </c>
      <c r="IL130" s="139">
        <f>IFERROR(VLOOKUP(CONCATENATE($G130, ".SP.DYN.LE00.IN"),AREA_WB_6ATTRS,Seq!AC$1,FALSE)-VLOOKUP("CHN.SP.DYN.LE00.IN",AREA_WB_6ATTRS,Seq!AC$1,FALSE),".")</f>
        <v>-6.2888048780487793</v>
      </c>
      <c r="IM130" s="139">
        <f>IFERROR(VLOOKUP(CONCATENATE($G130, ".SP.DYN.LE00.IN"),AREA_WB_6ATTRS,Seq!AD$1,FALSE)-VLOOKUP("CHN.SP.DYN.LE00.IN",AREA_WB_6ATTRS,Seq!AD$1,FALSE),".")</f>
        <v>-6.1793658536585383</v>
      </c>
      <c r="IN130" s="139">
        <f>IFERROR(VLOOKUP(CONCATENATE($G130, ".SP.DYN.LE00.IN"),AREA_WB_6ATTRS,Seq!AE$1,FALSE)-VLOOKUP("CHN.SP.DYN.LE00.IN",AREA_WB_6ATTRS,Seq!AE$1,FALSE),".")</f>
        <v>-6.0888292682926846</v>
      </c>
      <c r="IO130" s="139">
        <f>IFERROR(VLOOKUP(CONCATENATE($G130, ".SP.DYN.LE00.IN"),AREA_WB_6ATTRS,Seq!AF$1,FALSE)-VLOOKUP("CHN.SP.DYN.LE00.IN",AREA_WB_6ATTRS,Seq!AF$1,FALSE),".")</f>
        <v>-6.0131951219512274</v>
      </c>
      <c r="IP130" s="139" t="str">
        <f>IFERROR(VLOOKUP(CONCATENATE($G130, ".SP.DYN.LE00.IN"),AREA_WB_6ATTRS,Seq!AG$1,FALSE)-VLOOKUP("CHN.SP.DYN.LE00.IN",AREA_WB_6ATTRS,Seq!AG$1,FALSE),".")</f>
        <v>.</v>
      </c>
      <c r="IW130">
        <f>IFERROR(VLOOKUP(CONCATENATE($G130, ".SP.DYN.LE00.IN"),AREA_WB_6ATTRS,Seq!B$1,FALSE),".")</f>
        <v>62.244268292682932</v>
      </c>
      <c r="IX130">
        <f>IFERROR(VLOOKUP(CONCATENATE($G130, ".SP.DYN.LE00.IN"),AREA_WB_6ATTRS,Seq!C$1,FALSE),".")</f>
        <v>62.450414634146341</v>
      </c>
      <c r="IY130">
        <f>IFERROR(VLOOKUP(CONCATENATE($G130, ".SP.DYN.LE00.IN"),AREA_WB_6ATTRS,Seq!D$1,FALSE),".")</f>
        <v>62.669317073170745</v>
      </c>
      <c r="IZ130">
        <f>IFERROR(VLOOKUP(CONCATENATE($G130, ".SP.DYN.LE00.IN"),AREA_WB_6ATTRS,Seq!E$1,FALSE),".")</f>
        <v>62.891975609756102</v>
      </c>
      <c r="JA130">
        <f>IFERROR(VLOOKUP(CONCATENATE($G130, ".SP.DYN.LE00.IN"),AREA_WB_6ATTRS,Seq!F$1,FALSE),".")</f>
        <v>63.106780487804883</v>
      </c>
      <c r="JB130">
        <f>IFERROR(VLOOKUP(CONCATENATE($G130, ".SP.DYN.LE00.IN"),AREA_WB_6ATTRS,Seq!G$1,FALSE),".")</f>
        <v>63.279902439024404</v>
      </c>
      <c r="JC130">
        <f>IFERROR(VLOOKUP(CONCATENATE($G130, ".SP.DYN.LE00.IN"),AREA_WB_6ATTRS,Seq!H$1,FALSE),".")</f>
        <v>63.374878048780488</v>
      </c>
      <c r="JD130">
        <f>IFERROR(VLOOKUP(CONCATENATE($G130, ".SP.DYN.LE00.IN"),AREA_WB_6ATTRS,Seq!I$1,FALSE),".")</f>
        <v>63.372902439024386</v>
      </c>
      <c r="JE130">
        <f>IFERROR(VLOOKUP(CONCATENATE($G130, ".SP.DYN.LE00.IN"),AREA_WB_6ATTRS,Seq!J$1,FALSE),".")</f>
        <v>63.273390243902448</v>
      </c>
      <c r="JF130">
        <f>IFERROR(VLOOKUP(CONCATENATE($G130, ".SP.DYN.LE00.IN"),AREA_WB_6ATTRS,Seq!K$1,FALSE),".")</f>
        <v>63.090414634146349</v>
      </c>
      <c r="JG130">
        <f>IFERROR(VLOOKUP(CONCATENATE($G130, ".SP.DYN.LE00.IN"),AREA_WB_6ATTRS,Seq!L$1,FALSE),".")</f>
        <v>62.856853658536593</v>
      </c>
      <c r="JH130">
        <f>IFERROR(VLOOKUP(CONCATENATE($G130, ".SP.DYN.LE00.IN"),AREA_WB_6ATTRS,Seq!M$1,FALSE),".")</f>
        <v>62.617634146341473</v>
      </c>
      <c r="JI130">
        <f>IFERROR(VLOOKUP(CONCATENATE($G130, ".SP.DYN.LE00.IN"),AREA_WB_6ATTRS,Seq!N$1,FALSE),".")</f>
        <v>62.419804878048787</v>
      </c>
      <c r="JJ130">
        <f>IFERROR(VLOOKUP(CONCATENATE($G130, ".SP.DYN.LE00.IN"),AREA_WB_6ATTRS,Seq!O$1,FALSE),".")</f>
        <v>62.30326829268293</v>
      </c>
      <c r="JK130">
        <f>IFERROR(VLOOKUP(CONCATENATE($G130, ".SP.DYN.LE00.IN"),AREA_WB_6ATTRS,Seq!P$1,FALSE),".")</f>
        <v>62.285707317073175</v>
      </c>
      <c r="JL130">
        <f>IFERROR(VLOOKUP(CONCATENATE($G130, ".SP.DYN.LE00.IN"),AREA_WB_6ATTRS,Seq!Q$1,FALSE),".")</f>
        <v>62.37460975609757</v>
      </c>
      <c r="JM130">
        <f>IFERROR(VLOOKUP(CONCATENATE($G130, ".SP.DYN.LE00.IN"),AREA_WB_6ATTRS,Seq!R$1,FALSE),".")</f>
        <v>62.561317073170734</v>
      </c>
      <c r="JN130">
        <f>IFERROR(VLOOKUP(CONCATENATE($G130, ".SP.DYN.LE00.IN"),AREA_WB_6ATTRS,Seq!S$1,FALSE),".")</f>
        <v>62.8129512195122</v>
      </c>
      <c r="JO130">
        <f>IFERROR(VLOOKUP(CONCATENATE($G130, ".SP.DYN.LE00.IN"),AREA_WB_6ATTRS,Seq!T$1,FALSE),".")</f>
        <v>63.104268292682924</v>
      </c>
      <c r="JP130">
        <f>IFERROR(VLOOKUP(CONCATENATE($G130, ".SP.DYN.LE00.IN"),AREA_WB_6ATTRS,Seq!U$1,FALSE),".")</f>
        <v>63.42070731707318</v>
      </c>
      <c r="JQ130">
        <f>IFERROR(VLOOKUP(CONCATENATE($G130, ".SP.DYN.LE00.IN"),AREA_WB_6ATTRS,Seq!V$1,FALSE),".")</f>
        <v>63.755341463414645</v>
      </c>
      <c r="JR130">
        <f>IFERROR(VLOOKUP(CONCATENATE($G130, ".SP.DYN.LE00.IN"),AREA_WB_6ATTRS,Seq!W$1,FALSE),".")</f>
        <v>64.104853658536598</v>
      </c>
      <c r="JS130">
        <f>IFERROR(VLOOKUP(CONCATENATE($G130, ".SP.DYN.LE00.IN"),AREA_WB_6ATTRS,Seq!X$1,FALSE),".")</f>
        <v>64.469902439024395</v>
      </c>
      <c r="JT130">
        <f>IFERROR(VLOOKUP(CONCATENATE($G130, ".SP.DYN.LE00.IN"),AREA_WB_6ATTRS,Seq!Y$1,FALSE),".")</f>
        <v>64.847487804878057</v>
      </c>
      <c r="JU130">
        <f>IFERROR(VLOOKUP(CONCATENATE($G130, ".SP.DYN.LE00.IN"),AREA_WB_6ATTRS,Seq!Z$1,FALSE),".")</f>
        <v>65.229536585365864</v>
      </c>
      <c r="JV130">
        <f>IFERROR(VLOOKUP(CONCATENATE($G130, ".SP.DYN.LE00.IN"),AREA_WB_6ATTRS,Seq!AA$1,FALSE),".")</f>
        <v>65.607853658536598</v>
      </c>
      <c r="JW130">
        <f>IFERROR(VLOOKUP(CONCATENATE($G130, ".SP.DYN.LE00.IN"),AREA_WB_6ATTRS,Seq!AB$1,FALSE),".")</f>
        <v>65.973682926829284</v>
      </c>
      <c r="JX130">
        <f>IFERROR(VLOOKUP(CONCATENATE($G130, ".SP.DYN.LE00.IN"),AREA_WB_6ATTRS,Seq!AC$1,FALSE),".")</f>
        <v>66.323780487804882</v>
      </c>
      <c r="JY130">
        <f>IFERROR(VLOOKUP(CONCATENATE($G130, ".SP.DYN.LE00.IN"),AREA_WB_6ATTRS,Seq!AD$1,FALSE),".")</f>
        <v>66.655975609756098</v>
      </c>
      <c r="JZ130">
        <f>IFERROR(VLOOKUP(CONCATENATE($G130, ".SP.DYN.LE00.IN"),AREA_WB_6ATTRS,Seq!AE$1,FALSE),".")</f>
        <v>66.967682926829269</v>
      </c>
      <c r="KA130">
        <f>IFERROR(VLOOKUP(CONCATENATE($G130, ".SP.DYN.LE00.IN"),AREA_WB_6ATTRS,Seq!AF$1,FALSE),".")</f>
        <v>67.259902439024401</v>
      </c>
      <c r="KB130" t="str">
        <f>IFERROR(VLOOKUP(CONCATENATE($G130, ".SP.DYN.LE00.IN"),AREA_WB_6ATTRS,Seq!AG$1,FALSE),".")</f>
        <v>.</v>
      </c>
      <c r="KK130">
        <f t="shared" si="66"/>
        <v>0</v>
      </c>
      <c r="KL130">
        <f t="shared" si="64"/>
        <v>0</v>
      </c>
      <c r="KM130">
        <f t="shared" si="67"/>
        <v>44685807.397385381</v>
      </c>
      <c r="KN130">
        <f t="shared" si="68"/>
        <v>-44233904.067226999</v>
      </c>
      <c r="KO130">
        <f t="shared" si="65"/>
        <v>9.4999996185302735E-2</v>
      </c>
      <c r="KP130" t="str">
        <f>work!HA130</f>
        <v>.</v>
      </c>
      <c r="KQ130" t="str">
        <f>work!HB130</f>
        <v>.</v>
      </c>
      <c r="KR130" t="str">
        <f>work!HC130</f>
        <v>.</v>
      </c>
      <c r="KS130" t="str">
        <f>IF(ISNUMBER(work!HI130-work!HA130),work!HI130-work!HA130,".")</f>
        <v>.</v>
      </c>
      <c r="KT130" t="str">
        <f>IF(ISNUMBER(work!HJ130-work!HB130),work!HJ130-work!HB130,".")</f>
        <v>.</v>
      </c>
      <c r="KU130" t="str">
        <f>IF(ISNUMBER(work!HK130-work!HC130),work!HK130-work!HC130,".")</f>
        <v>.</v>
      </c>
      <c r="KW130" t="str">
        <f>IFERROR(work!HR130/work!HV130,".")</f>
        <v>.</v>
      </c>
      <c r="KX130" t="str">
        <f>IFERROR(work!HS130/work!HW130,".")</f>
        <v>.</v>
      </c>
      <c r="KY130" t="str">
        <f>IFERROR(work!HT130/work!HX130,".")</f>
        <v>.</v>
      </c>
      <c r="KZ130" t="str">
        <f>IFERROR(work!HU130/work!HY130,".")</f>
        <v>.</v>
      </c>
    </row>
    <row r="131" spans="1:312">
      <c r="A131" s="24">
        <f t="shared" si="44"/>
        <v>131</v>
      </c>
      <c r="B131" s="24" t="str">
        <f t="shared" si="69"/>
        <v>Out</v>
      </c>
      <c r="C131" s="24" t="str">
        <f t="shared" si="70"/>
        <v>Out</v>
      </c>
      <c r="D131" s="24" t="str">
        <f t="shared" si="71"/>
        <v>Out67</v>
      </c>
      <c r="E131" s="25" t="s">
        <v>116</v>
      </c>
      <c r="F131" s="26" t="str">
        <f t="shared" si="48"/>
        <v>Turkmenistan</v>
      </c>
      <c r="G131" s="166" t="s">
        <v>1659</v>
      </c>
      <c r="H131" s="166" t="s">
        <v>5007</v>
      </c>
      <c r="I131" s="166" t="s">
        <v>5007</v>
      </c>
      <c r="J131" s="180" t="s">
        <v>5007</v>
      </c>
      <c r="K131" s="180" t="s">
        <v>5007</v>
      </c>
      <c r="L131" s="27">
        <f>IFERROR(VLOOKUP($F131,Area_FDI_84_96,Seq!B$1,FALSE),0)</f>
        <v>0</v>
      </c>
      <c r="M131" s="27">
        <f>IFERROR(VLOOKUP($F131,Area_FDI_84_96,Seq!C$1,FALSE),0)</f>
        <v>0</v>
      </c>
      <c r="N131" s="27">
        <f>IFERROR(VLOOKUP($F131,Area_FDI_84_96,Seq!D$1,FALSE),0)</f>
        <v>0</v>
      </c>
      <c r="O131" s="27">
        <f>IFERROR(VLOOKUP($F131,Area_FDI_84_96,Seq!E$1,FALSE),0)</f>
        <v>0</v>
      </c>
      <c r="P131" s="27">
        <f>IFERROR(VLOOKUP($F131,Area_FDI_84_96,Seq!F$1,FALSE),0)</f>
        <v>0</v>
      </c>
      <c r="Q131" s="27">
        <f>IFERROR(VLOOKUP($F131,Area_FDI_84_96,Seq!G$1,FALSE),0)</f>
        <v>0</v>
      </c>
      <c r="R131" s="27">
        <f>IFERROR(VLOOKUP($F131,Area_FDI_84_96,Seq!H$1,FALSE),0)</f>
        <v>0</v>
      </c>
      <c r="S131" s="27">
        <f>IFERROR(VLOOKUP($F131,Area_FDI_84_96,Seq!I$1,FALSE),0)</f>
        <v>0</v>
      </c>
      <c r="T131" s="27">
        <f>IFERROR(VALUE(VLOOKUP($E131,Area_FDI_92_95,Seq!B$1,FALSE)),0)</f>
        <v>0</v>
      </c>
      <c r="U131" s="27">
        <f>IFERROR(VALUE(VLOOKUP($E131,Area_FDI_92_95,Seq!C$1,FALSE)),0)</f>
        <v>0</v>
      </c>
      <c r="V131" s="27">
        <f>IFERROR(VALUE(VLOOKUP($E131,Area_FDI_92_95,Seq!D$1,FALSE)),0)</f>
        <v>0</v>
      </c>
      <c r="W131" s="27">
        <f>IFERROR(VALUE(VLOOKUP($E131,Area_FDI_92_95,Seq!E$1,FALSE)),0)</f>
        <v>0</v>
      </c>
      <c r="X131" s="27">
        <f>IFERROR(VALUE(VLOOKUP($E131,Area_FDI_96_99,Seq!B$1,FALSE)),0)</f>
        <v>0</v>
      </c>
      <c r="Y131" s="27">
        <f>IFERROR(VALUE(VLOOKUP($E131,Area_FDI_96_99,Seq!C$1,FALSE)),0)</f>
        <v>68</v>
      </c>
      <c r="Z131" s="27">
        <f>IFERROR(VALUE(VLOOKUP($E131,Area_FDI_96_99,Seq!D$1,FALSE)),0)</f>
        <v>0</v>
      </c>
      <c r="AA131" s="27">
        <f>IFERROR(VALUE(VLOOKUP($E131,Area_FDI_96_99,Seq!E$1,FALSE)),0)</f>
        <v>0</v>
      </c>
      <c r="AB131" s="27">
        <f t="shared" si="72"/>
        <v>0</v>
      </c>
      <c r="AC131" s="27">
        <f t="shared" si="73"/>
        <v>0</v>
      </c>
      <c r="AD131" s="27">
        <f t="shared" si="74"/>
        <v>0</v>
      </c>
      <c r="AE131" s="27">
        <f t="shared" si="75"/>
        <v>0</v>
      </c>
      <c r="AF131" s="27">
        <f t="shared" si="76"/>
        <v>0</v>
      </c>
      <c r="AG131" s="27">
        <f t="shared" si="77"/>
        <v>0</v>
      </c>
      <c r="AH131" s="27">
        <f t="shared" si="78"/>
        <v>0</v>
      </c>
      <c r="AI131" s="27">
        <f t="shared" si="79"/>
        <v>0</v>
      </c>
      <c r="AJ131" s="27">
        <f t="shared" si="80"/>
        <v>0</v>
      </c>
      <c r="AK131" s="27">
        <f t="shared" si="81"/>
        <v>0</v>
      </c>
      <c r="AL131" s="27">
        <f t="shared" si="82"/>
        <v>0</v>
      </c>
      <c r="AM131" s="27"/>
      <c r="AN131" s="27"/>
      <c r="AO131" s="27"/>
      <c r="AP131" s="27"/>
      <c r="AQ131" s="27"/>
      <c r="AR131" s="27"/>
      <c r="AS131" s="27"/>
      <c r="AT131" s="27" t="str">
        <f>IFERROR(work!D131+work!AP131,".")</f>
        <v>.</v>
      </c>
      <c r="AU131" s="27" t="str">
        <f>IFERROR(work!E131+work!AQ131,".")</f>
        <v>.</v>
      </c>
      <c r="AV131" s="27" t="str">
        <f>IFERROR(work!F131+work!AR131,".")</f>
        <v>.</v>
      </c>
      <c r="AW131" s="27" t="str">
        <f>IFERROR(work!G131+work!AS131,".")</f>
        <v>.</v>
      </c>
      <c r="AX131" s="27" t="str">
        <f>IFERROR(work!H131+work!AT131,".")</f>
        <v>.</v>
      </c>
      <c r="AY131" s="27" t="str">
        <f>IFERROR(work!I131+work!AU131,".")</f>
        <v>.</v>
      </c>
      <c r="AZ131" s="27" t="str">
        <f>IFERROR(work!J131+work!AV131,".")</f>
        <v>.</v>
      </c>
      <c r="BA131" s="27">
        <f>IFERROR(work!K131+work!AW131,".")</f>
        <v>37324707.424743153</v>
      </c>
      <c r="BB131" s="27">
        <f>IFERROR(work!L131+work!AX131,".")</f>
        <v>41541413.231633663</v>
      </c>
      <c r="BC131" s="27">
        <f>IFERROR(work!M131+work!AY131,".")</f>
        <v>43211512.53500136</v>
      </c>
      <c r="BD131" s="27">
        <f>IFERROR(work!N131+work!AZ131,".")</f>
        <v>44841946.804506488</v>
      </c>
      <c r="BE131" s="27">
        <f>IFERROR(work!O131+work!BA131,".")</f>
        <v>48914295.251485229</v>
      </c>
      <c r="BF131" s="27">
        <f>IFERROR(work!P131+work!BB131,".")</f>
        <v>55789119.282793745</v>
      </c>
      <c r="BG131" s="27">
        <f>IFERROR(work!Q131+work!BC131,".")</f>
        <v>63516835.881463088</v>
      </c>
      <c r="BH131" s="27">
        <f>IFERROR(work!R131+work!BD131,".")</f>
        <v>71743194.86688374</v>
      </c>
      <c r="BI131" s="27">
        <f>IFERROR(work!S131+work!BE131,".")</f>
        <v>79516747.690273955</v>
      </c>
      <c r="BJ131" s="27">
        <f>IFERROR(work!T131+work!BF131,".")</f>
        <v>87428646.355873227</v>
      </c>
      <c r="BK131" s="27">
        <f>IFERROR(work!U131+work!BG131,".")</f>
        <v>95513732.69734852</v>
      </c>
      <c r="BL131" s="27">
        <f>IFERROR(work!V131+work!BH131,".")</f>
        <v>102961635.62590589</v>
      </c>
      <c r="BM131" s="27">
        <f>IFERROR(work!W131+work!BI131,".")</f>
        <v>110805345.3943935</v>
      </c>
      <c r="BN131" s="27">
        <f>IFERROR(work!X131+work!BJ131,".")</f>
        <v>120137959.68035999</v>
      </c>
      <c r="BO131" s="27">
        <f>IFERROR(work!Y131+work!BK131,".")</f>
        <v>130144633.85265437</v>
      </c>
      <c r="BP131" s="27">
        <f>IFERROR(work!Z131+work!BL131,".")</f>
        <v>142011232.03133398</v>
      </c>
      <c r="BQ131" s="27">
        <f>IFERROR(work!AA131+work!BM131,".")</f>
        <v>156241114.96580759</v>
      </c>
      <c r="BR131" s="27">
        <f>IFERROR(work!AB131+work!BN131,".")</f>
        <v>172055145.22275445</v>
      </c>
      <c r="BS131" s="27">
        <f>IFERROR(work!AC131+work!BO131,".")</f>
        <v>191506827.24429089</v>
      </c>
      <c r="BT131" s="27">
        <f>IFERROR(work!AD131+work!BP131,".")</f>
        <v>215820027.86425871</v>
      </c>
      <c r="BU131" s="27">
        <f>IFERROR(work!AE131+work!BQ131,".")</f>
        <v>246449676.59472683</v>
      </c>
      <c r="BV131" s="27">
        <f>IFERROR(work!AF131+work!BR131,".")</f>
        <v>270148746.80660111</v>
      </c>
      <c r="BW131" s="27">
        <f>IFERROR(work!AG131+work!BS131,".")</f>
        <v>294974612.51166242</v>
      </c>
      <c r="BX131" s="27">
        <f>IFERROR(work!AH131+work!BT131,".")</f>
        <v>325640546.67988831</v>
      </c>
      <c r="BY131" s="27">
        <f>IFERROR(work!AI131+work!BU131,".")</f>
        <v>355282154.21577263</v>
      </c>
      <c r="BZ131" s="27"/>
      <c r="CA131" s="27"/>
      <c r="CB131" s="27"/>
      <c r="CC131" s="27"/>
      <c r="CD131" s="27"/>
      <c r="CE131" s="27"/>
      <c r="CF131" s="27" t="str">
        <f>IFERROR(work!AP131-work!D131,".")</f>
        <v>.</v>
      </c>
      <c r="CG131" s="27" t="str">
        <f>IFERROR(work!AQ131-work!E131,".")</f>
        <v>.</v>
      </c>
      <c r="CH131" s="27" t="str">
        <f>IFERROR(work!AR131-work!F131,".")</f>
        <v>.</v>
      </c>
      <c r="CI131" s="27" t="str">
        <f>IFERROR(work!AS131-work!G131,".")</f>
        <v>.</v>
      </c>
      <c r="CJ131" s="27" t="str">
        <f>IFERROR(work!AT131-work!H131,".")</f>
        <v>.</v>
      </c>
      <c r="CK131" s="27" t="str">
        <f>IFERROR(work!AU131-work!I131,".")</f>
        <v>.</v>
      </c>
      <c r="CL131" s="27" t="str">
        <f>IFERROR(work!AV131-work!J131,".")</f>
        <v>.</v>
      </c>
      <c r="CM131" s="27">
        <f>IFERROR(work!AW131-work!K131,".")</f>
        <v>-36611096.157545529</v>
      </c>
      <c r="CN131" s="27">
        <f>IFERROR(work!AX131-work!L131,".")</f>
        <v>-40749136.155453622</v>
      </c>
      <c r="CO131" s="27">
        <f>IFERROR(work!AY131-work!M131,".")</f>
        <v>-42452949.376956649</v>
      </c>
      <c r="CP131" s="27">
        <f>IFERROR(work!AZ131-work!N131,".")</f>
        <v>-44077764.660105892</v>
      </c>
      <c r="CQ131" s="27">
        <f>IFERROR(work!BA131-work!O131,".")</f>
        <v>-48186029.66787146</v>
      </c>
      <c r="CR131" s="27">
        <f>IFERROR(work!BB131-work!P131,".")</f>
        <v>-55099451.775111496</v>
      </c>
      <c r="CS131" s="27">
        <f>IFERROR(work!BC131-work!Q131,".")</f>
        <v>-62896135.124549069</v>
      </c>
      <c r="CT131" s="27">
        <f>IFERROR(work!BD131-work!R131,".")</f>
        <v>-71229875.340915844</v>
      </c>
      <c r="CU131" s="27">
        <f>IFERROR(work!BE131-work!S131,".")</f>
        <v>-79040387.170175746</v>
      </c>
      <c r="CV131" s="27">
        <f>IFERROR(work!BF131-work!T131,".")</f>
        <v>-86984201.990621597</v>
      </c>
      <c r="CW131" s="27">
        <f>IFERROR(work!BG131-work!U131,".")</f>
        <v>-95119510.545370325</v>
      </c>
      <c r="CX131" s="27">
        <f>IFERROR(work!BH131-work!V131,".")</f>
        <v>-102541000.58974515</v>
      </c>
      <c r="CY131" s="27">
        <f>IFERROR(work!BI131-work!W131,".")</f>
        <v>-110315491.17364699</v>
      </c>
      <c r="CZ131" s="27">
        <f>IFERROR(work!BJ131-work!X131,".")</f>
        <v>-119557027.15939587</v>
      </c>
      <c r="DA131" s="27">
        <f>IFERROR(work!BK131-work!Y131,".")</f>
        <v>-129445036.8948012</v>
      </c>
      <c r="DB131" s="27">
        <f>IFERROR(work!BL131-work!Z131,".")</f>
        <v>-141201098.75414002</v>
      </c>
      <c r="DC131" s="27">
        <f>IFERROR(work!BM131-work!AA131,".")</f>
        <v>-155292448.89821342</v>
      </c>
      <c r="DD131" s="27">
        <f>IFERROR(work!BN131-work!AB131,".")</f>
        <v>-170943308.59153411</v>
      </c>
      <c r="DE131" s="27">
        <f>IFERROR(work!BO131-work!AC131,".")</f>
        <v>-190250451.85101187</v>
      </c>
      <c r="DF131" s="27">
        <f>IFERROR(work!BP131-work!AD131,".")</f>
        <v>-214420425.67614591</v>
      </c>
      <c r="DG131" s="27">
        <f>IFERROR(work!BQ131-work!AE131,".")</f>
        <v>-244884921.34841672</v>
      </c>
      <c r="DH131" s="27">
        <f>IFERROR(work!BR131-work!AF131,".")</f>
        <v>-268353972.53908342</v>
      </c>
      <c r="DI131" s="27">
        <f>IFERROR(work!BS131-work!AG131,".")</f>
        <v>-293070357.01382619</v>
      </c>
      <c r="DJ131" s="27">
        <f>IFERROR(work!BT131-work!AH131,".")</f>
        <v>-323561099.67625111</v>
      </c>
      <c r="DK131" s="27">
        <f>IFERROR(work!BU131-work!AI131,".")</f>
        <v>-352996841.95877528</v>
      </c>
      <c r="DL131" s="27"/>
      <c r="DM131" s="27"/>
      <c r="DN131" s="27"/>
      <c r="DO131" s="27"/>
      <c r="DP131" s="27"/>
      <c r="DQ131" s="27"/>
      <c r="DR131" s="27"/>
      <c r="DS131" s="27" t="str">
        <f>IFERROR(work!DO131-work!CC131,".")</f>
        <v>.</v>
      </c>
      <c r="DT131" s="27" t="str">
        <f>IFERROR(work!DP131-work!CD131,".")</f>
        <v>.</v>
      </c>
      <c r="DU131" s="27" t="str">
        <f>IFERROR(work!DQ131-work!CE131,".")</f>
        <v>.</v>
      </c>
      <c r="DV131" s="27" t="str">
        <f>IFERROR(work!DR131-work!CF131,".")</f>
        <v>.</v>
      </c>
      <c r="DW131" s="27" t="str">
        <f>IFERROR(work!DS131-work!CG131,".")</f>
        <v>.</v>
      </c>
      <c r="DX131" s="27" t="str">
        <f>IFERROR(work!DT131-work!CH131,".")</f>
        <v>.</v>
      </c>
      <c r="DY131" s="27" t="str">
        <f>IFERROR(work!DU131-work!CI131,".")</f>
        <v>.</v>
      </c>
      <c r="DZ131" s="27" t="str">
        <f>IFERROR(work!DV131-work!CJ131,".")</f>
        <v>.</v>
      </c>
      <c r="EA131" s="27" t="str">
        <f>IFERROR(work!DW131-work!CK131,".")</f>
        <v>.</v>
      </c>
      <c r="EB131" s="27" t="str">
        <f>IFERROR(work!DX131-work!CL131,".")</f>
        <v>.</v>
      </c>
      <c r="EC131" s="27" t="str">
        <f>IFERROR(work!DY131-work!CM131,".")</f>
        <v>.</v>
      </c>
      <c r="ED131" s="27" t="str">
        <f>IFERROR(work!DZ131-work!CN131,".")</f>
        <v>.</v>
      </c>
      <c r="EE131" s="27" t="str">
        <f>IFERROR(work!EA131-work!CO131,".")</f>
        <v>.</v>
      </c>
      <c r="EF131" s="27" t="str">
        <f>IFERROR(work!EB131-work!CP131,".")</f>
        <v>.</v>
      </c>
      <c r="EG131" s="27" t="str">
        <f>IFERROR(work!EC131-work!CQ131,".")</f>
        <v>.</v>
      </c>
      <c r="EH131" s="27" t="str">
        <f>IFERROR(work!ED131-work!CR131,".")</f>
        <v>.</v>
      </c>
      <c r="EI131" s="27" t="str">
        <f>IFERROR(work!EE131-work!CS131,".")</f>
        <v>.</v>
      </c>
      <c r="EJ131" s="27" t="str">
        <f>IFERROR(work!EF131-work!CT131,".")</f>
        <v>.</v>
      </c>
      <c r="EK131" s="27" t="str">
        <f>IFERROR(work!EG131-work!CU131,".")</f>
        <v>.</v>
      </c>
      <c r="EL131" s="27" t="str">
        <f>IFERROR(work!EH131-work!CV131,".")</f>
        <v>.</v>
      </c>
      <c r="EM131" s="27" t="str">
        <f>IFERROR(work!EI131-work!CW131,".")</f>
        <v>.</v>
      </c>
      <c r="EN131" s="27" t="str">
        <f>IFERROR(work!EJ131-work!CX131,".")</f>
        <v>.</v>
      </c>
      <c r="EO131" s="27" t="str">
        <f>IFERROR(work!EK131-work!CY131,".")</f>
        <v>.</v>
      </c>
      <c r="EP131" s="27" t="str">
        <f>IFERROR(work!EL131-work!CZ131,".")</f>
        <v>.</v>
      </c>
      <c r="EQ131" s="27" t="str">
        <f>IFERROR(work!EM131-work!DA131,".")</f>
        <v>.</v>
      </c>
      <c r="ER131" s="27" t="str">
        <f>IFERROR(work!EN131-work!DB131,".")</f>
        <v>.</v>
      </c>
      <c r="ES131" s="27" t="str">
        <f>IFERROR(work!EO131-work!DC131,".")</f>
        <v>.</v>
      </c>
      <c r="ET131" s="27" t="str">
        <f>IFERROR(work!EP131-work!DD131,".")</f>
        <v>.</v>
      </c>
      <c r="EU131" s="27" t="str">
        <f>IFERROR(work!EQ131-work!DE131,".")</f>
        <v>.</v>
      </c>
      <c r="EV131" s="27" t="str">
        <f>IFERROR(work!ER131-work!DF131,".")</f>
        <v>.</v>
      </c>
      <c r="EW131" s="27" t="str">
        <f>IFERROR(work!ES131-work!DG131,".")</f>
        <v>.</v>
      </c>
      <c r="EX131" s="27" t="str">
        <f>IFERROR(work!ET131-work!DH131,".")</f>
        <v>.</v>
      </c>
      <c r="EY131" s="27"/>
      <c r="EZ131" s="27"/>
      <c r="FA131" s="27"/>
      <c r="FB131" s="27"/>
      <c r="FC131" s="27"/>
      <c r="FD131" s="27"/>
      <c r="FE131" s="27" t="str">
        <f>IF(ISNUMBER(work!GZ131/work!HD131),work!GZ131/work!HD131,".")</f>
        <v>.</v>
      </c>
      <c r="FF131" s="27" t="str">
        <f>IF(ISNUMBER(work!HA131/work!HE131),work!HA131/work!HE131,".")</f>
        <v>.</v>
      </c>
      <c r="FG131" s="27" t="str">
        <f>IF(ISNUMBER(work!HB131/work!HF131),work!HB131/work!HF131,".")</f>
        <v>.</v>
      </c>
      <c r="FH131" s="27" t="str">
        <f>IF(ISNUMBER(work!HC131/work!HG131),work!HC131/work!HG131,".")</f>
        <v>.</v>
      </c>
      <c r="FI131" s="27" t="str">
        <f>IF(ISNUMBER((work!HA131+work!HB131)/(work!HE131+work!HF131)),(work!HA131+work!HB131)/(work!HE131+work!HF131),".")</f>
        <v>.</v>
      </c>
      <c r="FJ131" s="27" t="str">
        <f>IF(ISNUMBER(work!HH131/work!HL131),work!HH131/work!HL131,".")</f>
        <v>.</v>
      </c>
      <c r="FK131" s="27" t="str">
        <f>IF(ISNUMBER(work!HI131/work!HM131),work!HI131/work!HM131,".")</f>
        <v>.</v>
      </c>
      <c r="FL131" s="27" t="str">
        <f>IF(ISNUMBER(work!HJ131/work!HN131),work!HJ131/work!HN131,".")</f>
        <v>.</v>
      </c>
      <c r="FM131" s="27" t="str">
        <f>IF(ISNUMBER(work!HK131/work!HO131),work!HK131/work!HO131,".")</f>
        <v>.</v>
      </c>
      <c r="FN131" s="27" t="str">
        <f>IF(ISNUMBER((work!HI131+work!HJ131)/(work!HM131+work!HN131)),(work!HI131+work!HJ131)/(work!HM131+work!HN131),".")</f>
        <v>.</v>
      </c>
      <c r="FO131" s="27" t="s">
        <v>5007</v>
      </c>
      <c r="FP131" s="27" t="s">
        <v>5007</v>
      </c>
      <c r="FQ131" s="27" t="s">
        <v>5007</v>
      </c>
      <c r="FR131" s="27" t="s">
        <v>5007</v>
      </c>
      <c r="FS131" s="27" t="s">
        <v>5007</v>
      </c>
      <c r="FT131" s="27" t="str">
        <f>work!GM131</f>
        <v>.</v>
      </c>
      <c r="FU131" s="27" t="str">
        <f>work!GN131</f>
        <v>.</v>
      </c>
      <c r="FV131" s="27" t="str">
        <f>work!GO131</f>
        <v>.</v>
      </c>
      <c r="FW131" s="27" t="s">
        <v>5007</v>
      </c>
      <c r="FX131" s="27"/>
      <c r="FY131" s="27" t="str">
        <f t="shared" si="83"/>
        <v>.</v>
      </c>
      <c r="FZ131">
        <f t="shared" si="62"/>
        <v>0</v>
      </c>
      <c r="GA131" t="str">
        <f>work!HC131</f>
        <v>.</v>
      </c>
      <c r="GB131" t="str">
        <f>IF(ISNUMBER(work!HA131+work!HB131),work!HA131+work!HB131,".")</f>
        <v>.</v>
      </c>
      <c r="GC131" t="str">
        <f>IF(ISNUMBER(work!HK131-work!HC131),work!HK131-work!HC131,".")</f>
        <v>.</v>
      </c>
      <c r="GD131" t="str">
        <f>IF(ISNUMBER(work!HI131+work!HJ131-work!HA131-work!HB131),(work!HI131+work!HJ131-work!HA131-work!HB131),".")</f>
        <v>.</v>
      </c>
      <c r="GH131" t="str">
        <f>work!GQ131</f>
        <v>.</v>
      </c>
      <c r="GI131" t="str">
        <f>work!GR131</f>
        <v>.</v>
      </c>
      <c r="GJ131" t="str">
        <f>work!GZ131</f>
        <v>.</v>
      </c>
      <c r="GK131" t="str">
        <f>work!HH131</f>
        <v>.</v>
      </c>
      <c r="GL131">
        <f t="shared" si="84"/>
        <v>0</v>
      </c>
      <c r="GM131" t="str">
        <f>IFERROR(VLOOKUP($F131,AREA_EM_ALLYEAR,Seq!B$1,FALSE),".")</f>
        <v>.</v>
      </c>
      <c r="GN131" t="str">
        <f>IFERROR(VLOOKUP($F131,AREA_EM_ALLYEAR,Seq!C$1,FALSE),".")</f>
        <v>.</v>
      </c>
      <c r="GO131" t="str">
        <f>IFERROR(VLOOKUP($F131,AREA_EM_ALLYEAR,Seq!D$1,FALSE),".")</f>
        <v>.</v>
      </c>
      <c r="GP131" t="str">
        <f>IFERROR(VLOOKUP($F131,AREA_EM_ALLYEAR,Seq!E$1,FALSE),".")</f>
        <v>.</v>
      </c>
      <c r="GQ131" t="str">
        <f>IFERROR(VLOOKUP($F131,AREA_EM_ALLYEAR,Seq!F$1,FALSE),".")</f>
        <v>.</v>
      </c>
      <c r="GR131" t="str">
        <f>IFERROR(VLOOKUP($F131,AREA_EM_ALLYEAR,Seq!G$1,FALSE),".")</f>
        <v>.</v>
      </c>
      <c r="GS131" t="str">
        <f>IFERROR(VLOOKUP($F131,AREA_EM_ALLYEAR,Seq!H$1,FALSE),".")</f>
        <v>.</v>
      </c>
      <c r="GT131" t="str">
        <f>IFERROR(VLOOKUP($F131,AREA_EM_ALLYEAR,Seq!I$1,FALSE),".")</f>
        <v>.</v>
      </c>
      <c r="GU131" t="str">
        <f>IFERROR(VLOOKUP($F131,AREA_EM_ALLYEAR,Seq!J$1,FALSE),".")</f>
        <v>.</v>
      </c>
      <c r="GV131" t="str">
        <f>IFERROR(VLOOKUP($F131,AREA_EM_ALLYEAR,Seq!K$1,FALSE),".")</f>
        <v>.</v>
      </c>
      <c r="GW131" t="str">
        <f>IFERROR(VLOOKUP($F131,AREA_EM_ALLYEAR,Seq!L$1,FALSE),".")</f>
        <v>.</v>
      </c>
      <c r="GX131" t="str">
        <f>IFERROR(VLOOKUP($F131,AREA_EM_ALLYEAR,Seq!M$1,FALSE),".")</f>
        <v>.</v>
      </c>
      <c r="GY131" t="str">
        <f>IFERROR(VLOOKUP($F131,AREA_EM_ALLYEAR,Seq!N$1,FALSE),".")</f>
        <v>.</v>
      </c>
      <c r="GZ131" t="str">
        <f>IFERROR(VLOOKUP($F131,AREA_EM_ALLYEAR,Seq!O$1,FALSE),".")</f>
        <v>.</v>
      </c>
      <c r="HA131" t="str">
        <f t="shared" si="63"/>
        <v>.</v>
      </c>
      <c r="HK131" s="139">
        <f>IFERROR(VLOOKUP(CONCATENATE($G131, ".SP.DYN.LE00.IN"),AREA_WB_6ATTRS,Seq!B$1,FALSE)-VLOOKUP("CHN.SP.DYN.LE00.IN",AREA_WB_6ATTRS,Seq!B$1,FALSE),".")</f>
        <v>-6.157609756097564</v>
      </c>
      <c r="HL131" s="139">
        <f>IFERROR(VLOOKUP(CONCATENATE($G131, ".SP.DYN.LE00.IN"),AREA_WB_6ATTRS,Seq!C$1,FALSE)-VLOOKUP("CHN.SP.DYN.LE00.IN",AREA_WB_6ATTRS,Seq!C$1,FALSE),".")</f>
        <v>-6.1190731707317241</v>
      </c>
      <c r="HM131" s="139">
        <f>IFERROR(VLOOKUP(CONCATENATE($G131, ".SP.DYN.LE00.IN"),AREA_WB_6ATTRS,Seq!D$1,FALSE)-VLOOKUP("CHN.SP.DYN.LE00.IN",AREA_WB_6ATTRS,Seq!D$1,FALSE),".")</f>
        <v>-6.0837317073170709</v>
      </c>
      <c r="HN131" s="139">
        <f>IFERROR(VLOOKUP(CONCATENATE($G131, ".SP.DYN.LE00.IN"),AREA_WB_6ATTRS,Seq!E$1,FALSE)-VLOOKUP("CHN.SP.DYN.LE00.IN",AREA_WB_6ATTRS,Seq!E$1,FALSE),".")</f>
        <v>-6.0542682926829272</v>
      </c>
      <c r="HO131" s="139">
        <f>IFERROR(VLOOKUP(CONCATENATE($G131, ".SP.DYN.LE00.IN"),AREA_WB_6ATTRS,Seq!F$1,FALSE)-VLOOKUP("CHN.SP.DYN.LE00.IN",AREA_WB_6ATTRS,Seq!F$1,FALSE),".")</f>
        <v>-6.044219512195113</v>
      </c>
      <c r="HP131" s="139">
        <f>IFERROR(VLOOKUP(CONCATENATE($G131, ".SP.DYN.LE00.IN"),AREA_WB_6ATTRS,Seq!G$1,FALSE)-VLOOKUP("CHN.SP.DYN.LE00.IN",AREA_WB_6ATTRS,Seq!G$1,FALSE),".")</f>
        <v>-6.066756097560976</v>
      </c>
      <c r="HQ131" s="139">
        <f>IFERROR(VLOOKUP(CONCATENATE($G131, ".SP.DYN.LE00.IN"),AREA_WB_6ATTRS,Seq!H$1,FALSE)-VLOOKUP("CHN.SP.DYN.LE00.IN",AREA_WB_6ATTRS,Seq!H$1,FALSE),".")</f>
        <v>-6.1350731707317081</v>
      </c>
      <c r="HR131" s="139">
        <f>IFERROR(VLOOKUP(CONCATENATE($G131, ".SP.DYN.LE00.IN"),AREA_WB_6ATTRS,Seq!I$1,FALSE)-VLOOKUP("CHN.SP.DYN.LE00.IN",AREA_WB_6ATTRS,Seq!I$1,FALSE),".")</f>
        <v>-6.2508048780487897</v>
      </c>
      <c r="HS131" s="139">
        <f>IFERROR(VLOOKUP(CONCATENATE($G131, ".SP.DYN.LE00.IN"),AREA_WB_6ATTRS,Seq!J$1,FALSE)-VLOOKUP("CHN.SP.DYN.LE00.IN",AREA_WB_6ATTRS,Seq!J$1,FALSE),".")</f>
        <v>-6.4070000000000107</v>
      </c>
      <c r="HT131" s="139">
        <f>IFERROR(VLOOKUP(CONCATENATE($G131, ".SP.DYN.LE00.IN"),AREA_WB_6ATTRS,Seq!K$1,FALSE)-VLOOKUP("CHN.SP.DYN.LE00.IN",AREA_WB_6ATTRS,Seq!K$1,FALSE),".")</f>
        <v>-6.5946097560975616</v>
      </c>
      <c r="HU131" s="139">
        <f>IFERROR(VLOOKUP(CONCATENATE($G131, ".SP.DYN.LE00.IN"),AREA_WB_6ATTRS,Seq!L$1,FALSE)-VLOOKUP("CHN.SP.DYN.LE00.IN",AREA_WB_6ATTRS,Seq!L$1,FALSE),".")</f>
        <v>-6.797024390243898</v>
      </c>
      <c r="HV131" s="139">
        <f>IFERROR(VLOOKUP(CONCATENATE($G131, ".SP.DYN.LE00.IN"),AREA_WB_6ATTRS,Seq!M$1,FALSE)-VLOOKUP("CHN.SP.DYN.LE00.IN",AREA_WB_6ATTRS,Seq!M$1,FALSE),".")</f>
        <v>-6.9909756097560987</v>
      </c>
      <c r="HW131" s="139">
        <f>IFERROR(VLOOKUP(CONCATENATE($G131, ".SP.DYN.LE00.IN"),AREA_WB_6ATTRS,Seq!N$1,FALSE)-VLOOKUP("CHN.SP.DYN.LE00.IN",AREA_WB_6ATTRS,Seq!N$1,FALSE),".")</f>
        <v>-7.1562926829268108</v>
      </c>
      <c r="HX131" s="139">
        <f>IFERROR(VLOOKUP(CONCATENATE($G131, ".SP.DYN.LE00.IN"),AREA_WB_6ATTRS,Seq!O$1,FALSE)-VLOOKUP("CHN.SP.DYN.LE00.IN",AREA_WB_6ATTRS,Seq!O$1,FALSE),".")</f>
        <v>-7.281268292682924</v>
      </c>
      <c r="HY131" s="139">
        <f>IFERROR(VLOOKUP(CONCATENATE($G131, ".SP.DYN.LE00.IN"),AREA_WB_6ATTRS,Seq!P$1,FALSE)-VLOOKUP("CHN.SP.DYN.LE00.IN",AREA_WB_6ATTRS,Seq!P$1,FALSE),".")</f>
        <v>-7.360829268292683</v>
      </c>
      <c r="HZ131" s="139">
        <f>IFERROR(VLOOKUP(CONCATENATE($G131, ".SP.DYN.LE00.IN"),AREA_WB_6ATTRS,Seq!Q$1,FALSE)-VLOOKUP("CHN.SP.DYN.LE00.IN",AREA_WB_6ATTRS,Seq!Q$1,FALSE),".")</f>
        <v>-7.3940000000000055</v>
      </c>
      <c r="IA131" s="139">
        <f>IFERROR(VLOOKUP(CONCATENATE($G131, ".SP.DYN.LE00.IN"),AREA_WB_6ATTRS,Seq!R$1,FALSE)-VLOOKUP("CHN.SP.DYN.LE00.IN",AREA_WB_6ATTRS,Seq!R$1,FALSE),".")</f>
        <v>-7.3912682926829376</v>
      </c>
      <c r="IB131" s="139">
        <f>IFERROR(VLOOKUP(CONCATENATE($G131, ".SP.DYN.LE00.IN"),AREA_WB_6ATTRS,Seq!S$1,FALSE)-VLOOKUP("CHN.SP.DYN.LE00.IN",AREA_WB_6ATTRS,Seq!S$1,FALSE),".")</f>
        <v>-7.3708292682926881</v>
      </c>
      <c r="IC131" s="139">
        <f>IFERROR(VLOOKUP(CONCATENATE($G131, ".SP.DYN.LE00.IN"),AREA_WB_6ATTRS,Seq!T$1,FALSE)-VLOOKUP("CHN.SP.DYN.LE00.IN",AREA_WB_6ATTRS,Seq!T$1,FALSE),".")</f>
        <v>-7.3498536585365954</v>
      </c>
      <c r="ID131" s="139">
        <f>IFERROR(VLOOKUP(CONCATENATE($G131, ".SP.DYN.LE00.IN"),AREA_WB_6ATTRS,Seq!U$1,FALSE)-VLOOKUP("CHN.SP.DYN.LE00.IN",AREA_WB_6ATTRS,Seq!U$1,FALSE),".")</f>
        <v>-7.3379268292683051</v>
      </c>
      <c r="IE131" s="139">
        <f>IFERROR(VLOOKUP(CONCATENATE($G131, ".SP.DYN.LE00.IN"),AREA_WB_6ATTRS,Seq!V$1,FALSE)-VLOOKUP("CHN.SP.DYN.LE00.IN",AREA_WB_6ATTRS,Seq!V$1,FALSE),".")</f>
        <v>-7.3461951219512187</v>
      </c>
      <c r="IF131" s="139">
        <f>IFERROR(VLOOKUP(CONCATENATE($G131, ".SP.DYN.LE00.IN"),AREA_WB_6ATTRS,Seq!W$1,FALSE)-VLOOKUP("CHN.SP.DYN.LE00.IN",AREA_WB_6ATTRS,Seq!W$1,FALSE),".")</f>
        <v>-7.3797560975609713</v>
      </c>
      <c r="IG131" s="139">
        <f>IFERROR(VLOOKUP(CONCATENATE($G131, ".SP.DYN.LE00.IN"),AREA_WB_6ATTRS,Seq!X$1,FALSE)-VLOOKUP("CHN.SP.DYN.LE00.IN",AREA_WB_6ATTRS,Seq!X$1,FALSE),".")</f>
        <v>-7.4381951219512104</v>
      </c>
      <c r="IH131" s="139">
        <f>IFERROR(VLOOKUP(CONCATENATE($G131, ".SP.DYN.LE00.IN"),AREA_WB_6ATTRS,Seq!Y$1,FALSE)-VLOOKUP("CHN.SP.DYN.LE00.IN",AREA_WB_6ATTRS,Seq!Y$1,FALSE),".")</f>
        <v>-7.5169268292682858</v>
      </c>
      <c r="II131" s="139">
        <f>IFERROR(VLOOKUP(CONCATENATE($G131, ".SP.DYN.LE00.IN"),AREA_WB_6ATTRS,Seq!Z$1,FALSE)-VLOOKUP("CHN.SP.DYN.LE00.IN",AREA_WB_6ATTRS,Seq!Z$1,FALSE),".")</f>
        <v>-7.6154146341463473</v>
      </c>
      <c r="IJ131" s="139">
        <f>IFERROR(VLOOKUP(CONCATENATE($G131, ".SP.DYN.LE00.IN"),AREA_WB_6ATTRS,Seq!AA$1,FALSE)-VLOOKUP("CHN.SP.DYN.LE00.IN",AREA_WB_6ATTRS,Seq!AA$1,FALSE),".")</f>
        <v>-7.7330000000000041</v>
      </c>
      <c r="IK131" s="139">
        <f>IFERROR(VLOOKUP(CONCATENATE($G131, ".SP.DYN.LE00.IN"),AREA_WB_6ATTRS,Seq!AB$1,FALSE)-VLOOKUP("CHN.SP.DYN.LE00.IN",AREA_WB_6ATTRS,Seq!AB$1,FALSE),".")</f>
        <v>-7.8685121951219514</v>
      </c>
      <c r="IL131" s="139">
        <f>IFERROR(VLOOKUP(CONCATENATE($G131, ".SP.DYN.LE00.IN"),AREA_WB_6ATTRS,Seq!AC$1,FALSE)-VLOOKUP("CHN.SP.DYN.LE00.IN",AREA_WB_6ATTRS,Seq!AC$1,FALSE),".")</f>
        <v>-8.0142682926829281</v>
      </c>
      <c r="IM131" s="139">
        <f>IFERROR(VLOOKUP(CONCATENATE($G131, ".SP.DYN.LE00.IN"),AREA_WB_6ATTRS,Seq!AD$1,FALSE)-VLOOKUP("CHN.SP.DYN.LE00.IN",AREA_WB_6ATTRS,Seq!AD$1,FALSE),".")</f>
        <v>-8.1596341463414461</v>
      </c>
      <c r="IN131" s="139">
        <f>IFERROR(VLOOKUP(CONCATENATE($G131, ".SP.DYN.LE00.IN"),AREA_WB_6ATTRS,Seq!AE$1,FALSE)-VLOOKUP("CHN.SP.DYN.LE00.IN",AREA_WB_6ATTRS,Seq!AE$1,FALSE),".")</f>
        <v>-8.2965609756097507</v>
      </c>
      <c r="IO131" s="139">
        <f>IFERROR(VLOOKUP(CONCATENATE($G131, ".SP.DYN.LE00.IN"),AREA_WB_6ATTRS,Seq!AF$1,FALSE)-VLOOKUP("CHN.SP.DYN.LE00.IN",AREA_WB_6ATTRS,Seq!AF$1,FALSE),".")</f>
        <v>-8.4095853658536726</v>
      </c>
      <c r="IP131" s="139" t="str">
        <f>IFERROR(VLOOKUP(CONCATENATE($G131, ".SP.DYN.LE00.IN"),AREA_WB_6ATTRS,Seq!AG$1,FALSE)-VLOOKUP("CHN.SP.DYN.LE00.IN",AREA_WB_6ATTRS,Seq!AG$1,FALSE),".")</f>
        <v>.</v>
      </c>
      <c r="IW131">
        <f>IFERROR(VLOOKUP(CONCATENATE($G131, ".SP.DYN.LE00.IN"),AREA_WB_6ATTRS,Seq!B$1,FALSE),".")</f>
        <v>60.836195121951228</v>
      </c>
      <c r="IX131">
        <f>IFERROR(VLOOKUP(CONCATENATE($G131, ".SP.DYN.LE00.IN"),AREA_WB_6ATTRS,Seq!C$1,FALSE),".")</f>
        <v>61.143853658536585</v>
      </c>
      <c r="IY131">
        <f>IFERROR(VLOOKUP(CONCATENATE($G131, ".SP.DYN.LE00.IN"),AREA_WB_6ATTRS,Seq!D$1,FALSE),".")</f>
        <v>61.451170731707322</v>
      </c>
      <c r="IZ131">
        <f>IFERROR(VLOOKUP(CONCATENATE($G131, ".SP.DYN.LE00.IN"),AREA_WB_6ATTRS,Seq!E$1,FALSE),".")</f>
        <v>61.745585365853664</v>
      </c>
      <c r="JA131">
        <f>IFERROR(VLOOKUP(CONCATENATE($G131, ".SP.DYN.LE00.IN"),AREA_WB_6ATTRS,Seq!F$1,FALSE),".")</f>
        <v>62.015048780487817</v>
      </c>
      <c r="JB131">
        <f>IFERROR(VLOOKUP(CONCATENATE($G131, ".SP.DYN.LE00.IN"),AREA_WB_6ATTRS,Seq!G$1,FALSE),".")</f>
        <v>62.246390243902447</v>
      </c>
      <c r="JC131">
        <f>IFERROR(VLOOKUP(CONCATENATE($G131, ".SP.DYN.LE00.IN"),AREA_WB_6ATTRS,Seq!H$1,FALSE),".")</f>
        <v>62.424414634146352</v>
      </c>
      <c r="JD131">
        <f>IFERROR(VLOOKUP(CONCATENATE($G131, ".SP.DYN.LE00.IN"),AREA_WB_6ATTRS,Seq!I$1,FALSE),".")</f>
        <v>62.546512195121956</v>
      </c>
      <c r="JE131">
        <f>IFERROR(VLOOKUP(CONCATENATE($G131, ".SP.DYN.LE00.IN"),AREA_WB_6ATTRS,Seq!J$1,FALSE),".")</f>
        <v>62.620121951219517</v>
      </c>
      <c r="JF131">
        <f>IFERROR(VLOOKUP(CONCATENATE($G131, ".SP.DYN.LE00.IN"),AREA_WB_6ATTRS,Seq!K$1,FALSE),".")</f>
        <v>62.652317073170742</v>
      </c>
      <c r="JG131">
        <f>IFERROR(VLOOKUP(CONCATENATE($G131, ".SP.DYN.LE00.IN"),AREA_WB_6ATTRS,Seq!L$1,FALSE),".")</f>
        <v>62.662707317073178</v>
      </c>
      <c r="JH131">
        <f>IFERROR(VLOOKUP(CONCATENATE($G131, ".SP.DYN.LE00.IN"),AREA_WB_6ATTRS,Seq!M$1,FALSE),".")</f>
        <v>62.673048780487811</v>
      </c>
      <c r="JI131">
        <f>IFERROR(VLOOKUP(CONCATENATE($G131, ".SP.DYN.LE00.IN"),AREA_WB_6ATTRS,Seq!N$1,FALSE),".")</f>
        <v>62.70553658536587</v>
      </c>
      <c r="JJ131">
        <f>IFERROR(VLOOKUP(CONCATENATE($G131, ".SP.DYN.LE00.IN"),AREA_WB_6ATTRS,Seq!O$1,FALSE),".")</f>
        <v>62.773365853658547</v>
      </c>
      <c r="JK131">
        <f>IFERROR(VLOOKUP(CONCATENATE($G131, ".SP.DYN.LE00.IN"),AREA_WB_6ATTRS,Seq!P$1,FALSE),".")</f>
        <v>62.882097560975616</v>
      </c>
      <c r="JL131">
        <f>IFERROR(VLOOKUP(CONCATENATE($G131, ".SP.DYN.LE00.IN"),AREA_WB_6ATTRS,Seq!Q$1,FALSE),".")</f>
        <v>63.030731707317074</v>
      </c>
      <c r="JM131">
        <f>IFERROR(VLOOKUP(CONCATENATE($G131, ".SP.DYN.LE00.IN"),AREA_WB_6ATTRS,Seq!R$1,FALSE),".")</f>
        <v>63.207756097560974</v>
      </c>
      <c r="JN131">
        <f>IFERROR(VLOOKUP(CONCATENATE($G131, ".SP.DYN.LE00.IN"),AREA_WB_6ATTRS,Seq!S$1,FALSE),".")</f>
        <v>63.395487804878051</v>
      </c>
      <c r="JO131">
        <f>IFERROR(VLOOKUP(CONCATENATE($G131, ".SP.DYN.LE00.IN"),AREA_WB_6ATTRS,Seq!T$1,FALSE),".")</f>
        <v>63.577243902439029</v>
      </c>
      <c r="JP131">
        <f>IFERROR(VLOOKUP(CONCATENATE($G131, ".SP.DYN.LE00.IN"),AREA_WB_6ATTRS,Seq!U$1,FALSE),".")</f>
        <v>63.745463414634152</v>
      </c>
      <c r="JQ131">
        <f>IFERROR(VLOOKUP(CONCATENATE($G131, ".SP.DYN.LE00.IN"),AREA_WB_6ATTRS,Seq!V$1,FALSE),".")</f>
        <v>63.89551219512196</v>
      </c>
      <c r="JR131">
        <f>IFERROR(VLOOKUP(CONCATENATE($G131, ".SP.DYN.LE00.IN"),AREA_WB_6ATTRS,Seq!W$1,FALSE),".")</f>
        <v>64.025780487804894</v>
      </c>
      <c r="JS131">
        <f>IFERROR(VLOOKUP(CONCATENATE($G131, ".SP.DYN.LE00.IN"),AREA_WB_6ATTRS,Seq!X$1,FALSE),".")</f>
        <v>64.14124390243903</v>
      </c>
      <c r="JT131">
        <f>IFERROR(VLOOKUP(CONCATENATE($G131, ".SP.DYN.LE00.IN"),AREA_WB_6ATTRS,Seq!Y$1,FALSE),".")</f>
        <v>64.247951219512203</v>
      </c>
      <c r="JU131">
        <f>IFERROR(VLOOKUP(CONCATENATE($G131, ".SP.DYN.LE00.IN"),AREA_WB_6ATTRS,Seq!Z$1,FALSE),".")</f>
        <v>64.346926829268298</v>
      </c>
      <c r="JV131">
        <f>IFERROR(VLOOKUP(CONCATENATE($G131, ".SP.DYN.LE00.IN"),AREA_WB_6ATTRS,Seq!AA$1,FALSE),".")</f>
        <v>64.438317073170737</v>
      </c>
      <c r="JW131">
        <f>IFERROR(VLOOKUP(CONCATENATE($G131, ".SP.DYN.LE00.IN"),AREA_WB_6ATTRS,Seq!AB$1,FALSE),".")</f>
        <v>64.521219512195131</v>
      </c>
      <c r="JX131">
        <f>IFERROR(VLOOKUP(CONCATENATE($G131, ".SP.DYN.LE00.IN"),AREA_WB_6ATTRS,Seq!AC$1,FALSE),".")</f>
        <v>64.598317073170733</v>
      </c>
      <c r="JY131">
        <f>IFERROR(VLOOKUP(CONCATENATE($G131, ".SP.DYN.LE00.IN"),AREA_WB_6ATTRS,Seq!AD$1,FALSE),".")</f>
        <v>64.67570731707319</v>
      </c>
      <c r="JZ131">
        <f>IFERROR(VLOOKUP(CONCATENATE($G131, ".SP.DYN.LE00.IN"),AREA_WB_6ATTRS,Seq!AE$1,FALSE),".")</f>
        <v>64.759951219512203</v>
      </c>
      <c r="KA131">
        <f>IFERROR(VLOOKUP(CONCATENATE($G131, ".SP.DYN.LE00.IN"),AREA_WB_6ATTRS,Seq!AF$1,FALSE),".")</f>
        <v>64.863512195121956</v>
      </c>
      <c r="KB131" t="str">
        <f>IFERROR(VLOOKUP(CONCATENATE($G131, ".SP.DYN.LE00.IN"),AREA_WB_6ATTRS,Seq!AG$1,FALSE),".")</f>
        <v>.</v>
      </c>
      <c r="KK131">
        <f t="shared" si="66"/>
        <v>68</v>
      </c>
      <c r="KL131">
        <f t="shared" si="64"/>
        <v>0</v>
      </c>
      <c r="KM131">
        <f t="shared" si="67"/>
        <v>44841946.804506488</v>
      </c>
      <c r="KN131">
        <f t="shared" si="68"/>
        <v>-44077764.660105892</v>
      </c>
      <c r="KO131" t="str">
        <f t="shared" si="65"/>
        <v>.</v>
      </c>
      <c r="KP131" t="str">
        <f>work!HA131</f>
        <v>.</v>
      </c>
      <c r="KQ131" t="str">
        <f>work!HB131</f>
        <v>.</v>
      </c>
      <c r="KR131" t="str">
        <f>work!HC131</f>
        <v>.</v>
      </c>
      <c r="KS131" t="str">
        <f>IF(ISNUMBER(work!HI131-work!HA131),work!HI131-work!HA131,".")</f>
        <v>.</v>
      </c>
      <c r="KT131" t="str">
        <f>IF(ISNUMBER(work!HJ131-work!HB131),work!HJ131-work!HB131,".")</f>
        <v>.</v>
      </c>
      <c r="KU131" t="str">
        <f>IF(ISNUMBER(work!HK131-work!HC131),work!HK131-work!HC131,".")</f>
        <v>.</v>
      </c>
      <c r="KW131">
        <f>IFERROR(work!HR131/work!HV131,".")</f>
        <v>0</v>
      </c>
      <c r="KX131">
        <f>IFERROR(work!HS131/work!HW131,".")</f>
        <v>0</v>
      </c>
      <c r="KY131">
        <f>IFERROR(work!HT131/work!HX131,".")</f>
        <v>0</v>
      </c>
      <c r="KZ131">
        <f>IFERROR(work!HU131/work!HY131,".")</f>
        <v>0</v>
      </c>
    </row>
    <row r="132" spans="1:312">
      <c r="A132" s="24">
        <f t="shared" si="44"/>
        <v>132</v>
      </c>
      <c r="B132" s="24" t="str">
        <f t="shared" si="69"/>
        <v>Out</v>
      </c>
      <c r="C132" s="24" t="str">
        <f t="shared" si="70"/>
        <v>Out</v>
      </c>
      <c r="D132" s="24" t="str">
        <f t="shared" si="71"/>
        <v>Out67</v>
      </c>
      <c r="E132" s="25" t="s">
        <v>2560</v>
      </c>
      <c r="F132" s="26" t="str">
        <f t="shared" si="48"/>
        <v>Ukraine</v>
      </c>
      <c r="G132" s="166" t="s">
        <v>1661</v>
      </c>
      <c r="H132" s="166" t="s">
        <v>5007</v>
      </c>
      <c r="I132" s="166" t="s">
        <v>5007</v>
      </c>
      <c r="J132" s="180" t="s">
        <v>5007</v>
      </c>
      <c r="K132" s="180" t="s">
        <v>5007</v>
      </c>
      <c r="L132" s="27">
        <f>IFERROR(VLOOKUP($F132,Area_FDI_84_96,Seq!B$1,FALSE),0)</f>
        <v>0</v>
      </c>
      <c r="M132" s="27">
        <f>IFERROR(VLOOKUP($F132,Area_FDI_84_96,Seq!C$1,FALSE),0)</f>
        <v>0</v>
      </c>
      <c r="N132" s="27">
        <f>IFERROR(VLOOKUP($F132,Area_FDI_84_96,Seq!D$1,FALSE),0)</f>
        <v>0</v>
      </c>
      <c r="O132" s="27">
        <f>IFERROR(VLOOKUP($F132,Area_FDI_84_96,Seq!E$1,FALSE),0)</f>
        <v>0</v>
      </c>
      <c r="P132" s="27">
        <f>IFERROR(VLOOKUP($F132,Area_FDI_84_96,Seq!F$1,FALSE),0)</f>
        <v>0</v>
      </c>
      <c r="Q132" s="27">
        <f>IFERROR(VLOOKUP($F132,Area_FDI_84_96,Seq!G$1,FALSE),0)</f>
        <v>0</v>
      </c>
      <c r="R132" s="27">
        <f>IFERROR(VLOOKUP($F132,Area_FDI_84_96,Seq!H$1,FALSE),0)</f>
        <v>0</v>
      </c>
      <c r="S132" s="27">
        <f>IFERROR(VLOOKUP($F132,Area_FDI_84_96,Seq!I$1,FALSE),0)</f>
        <v>0</v>
      </c>
      <c r="T132" s="27">
        <f>IFERROR(VALUE(VLOOKUP($E132,Area_FDI_92_95,Seq!B$1,FALSE)),0)</f>
        <v>0</v>
      </c>
      <c r="U132" s="27">
        <f>IFERROR(VALUE(VLOOKUP($E132,Area_FDI_92_95,Seq!C$1,FALSE)),0)</f>
        <v>5</v>
      </c>
      <c r="V132" s="27">
        <f>IFERROR(VALUE(VLOOKUP($E132,Area_FDI_92_95,Seq!D$1,FALSE)),0)</f>
        <v>5</v>
      </c>
      <c r="W132" s="27">
        <f>IFERROR(VALUE(VLOOKUP($E132,Area_FDI_92_95,Seq!E$1,FALSE)),0)</f>
        <v>55</v>
      </c>
      <c r="X132" s="27">
        <f>IFERROR(VALUE(VLOOKUP($E132,Area_FDI_96_99,Seq!B$1,FALSE)),0)</f>
        <v>65</v>
      </c>
      <c r="Y132" s="27">
        <f>IFERROR(VALUE(VLOOKUP($E132,Area_FDI_96_99,Seq!C$1,FALSE)),0)</f>
        <v>65</v>
      </c>
      <c r="Z132" s="27">
        <f>IFERROR(VALUE(VLOOKUP($E132,Area_FDI_96_99,Seq!D$1,FALSE)),0)</f>
        <v>46</v>
      </c>
      <c r="AA132" s="27">
        <f>IFERROR(VALUE(VLOOKUP($E132,Area_FDI_96_99,Seq!E$1,FALSE)),0)</f>
        <v>24</v>
      </c>
      <c r="AB132" s="27">
        <f t="shared" si="72"/>
        <v>24</v>
      </c>
      <c r="AC132" s="27">
        <f t="shared" si="73"/>
        <v>238</v>
      </c>
      <c r="AD132" s="27">
        <f t="shared" si="74"/>
        <v>109</v>
      </c>
      <c r="AE132" s="27">
        <f t="shared" si="75"/>
        <v>279</v>
      </c>
      <c r="AF132" s="27">
        <f t="shared" si="76"/>
        <v>1386</v>
      </c>
      <c r="AG132" s="27">
        <f t="shared" si="77"/>
        <v>126</v>
      </c>
      <c r="AH132" s="27">
        <f t="shared" si="78"/>
        <v>467</v>
      </c>
      <c r="AI132" s="27">
        <f t="shared" si="79"/>
        <v>1855</v>
      </c>
      <c r="AJ132" s="27">
        <f t="shared" si="80"/>
        <v>409</v>
      </c>
      <c r="AK132" s="27">
        <f t="shared" si="81"/>
        <v>462</v>
      </c>
      <c r="AL132" s="27">
        <f t="shared" si="82"/>
        <v>790</v>
      </c>
      <c r="AM132" s="27"/>
      <c r="AN132" s="27"/>
      <c r="AO132" s="27"/>
      <c r="AP132" s="27"/>
      <c r="AQ132" s="27"/>
      <c r="AR132" s="27"/>
      <c r="AS132" s="27"/>
      <c r="AT132" s="27" t="str">
        <f>IFERROR(work!D132+work!AP132,".")</f>
        <v>.</v>
      </c>
      <c r="AU132" s="27" t="str">
        <f>IFERROR(work!E132+work!AQ132,".")</f>
        <v>.</v>
      </c>
      <c r="AV132" s="27" t="str">
        <f>IFERROR(work!F132+work!AR132,".")</f>
        <v>.</v>
      </c>
      <c r="AW132" s="27" t="str">
        <f>IFERROR(work!G132+work!AS132,".")</f>
        <v>.</v>
      </c>
      <c r="AX132" s="27" t="str">
        <f>IFERROR(work!H132+work!AT132,".")</f>
        <v>.</v>
      </c>
      <c r="AY132" s="27" t="str">
        <f>IFERROR(work!I132+work!AU132,".")</f>
        <v>.</v>
      </c>
      <c r="AZ132" s="27" t="str">
        <f>IFERROR(work!J132+work!AV132,".")</f>
        <v>.</v>
      </c>
      <c r="BA132" s="27">
        <f>IFERROR(work!K132+work!AW132,".")</f>
        <v>44179180.876640111</v>
      </c>
      <c r="BB132" s="27">
        <f>IFERROR(work!L132+work!AX132,".")</f>
        <v>48541628.607923009</v>
      </c>
      <c r="BC132" s="27">
        <f>IFERROR(work!M132+work!AY132,".")</f>
        <v>50515053.291760638</v>
      </c>
      <c r="BD132" s="27">
        <f>IFERROR(work!N132+work!AZ132,".")</f>
        <v>51655184.925307088</v>
      </c>
      <c r="BE132" s="27">
        <f>IFERROR(work!O132+work!BA132,".")</f>
        <v>55140318.138701618</v>
      </c>
      <c r="BF132" s="27">
        <f>IFERROR(work!P132+work!BB132,".")</f>
        <v>61395262.101284206</v>
      </c>
      <c r="BG132" s="27">
        <f>IFERROR(work!Q132+work!BC132,".")</f>
        <v>68310869.787391454</v>
      </c>
      <c r="BH132" s="27">
        <f>IFERROR(work!R132+work!BD132,".")</f>
        <v>75420277.572161764</v>
      </c>
      <c r="BI132" s="27">
        <f>IFERROR(work!S132+work!BE132,".")</f>
        <v>82732393.317358866</v>
      </c>
      <c r="BJ132" s="27">
        <f>IFERROR(work!T132+work!BF132,".")</f>
        <v>90314867.47166802</v>
      </c>
      <c r="BK132" s="27">
        <f>IFERROR(work!U132+work!BG132,".")</f>
        <v>98331811.620827422</v>
      </c>
      <c r="BL132" s="27">
        <f>IFERROR(work!V132+work!BH132,".")</f>
        <v>105709219.49730363</v>
      </c>
      <c r="BM132" s="27">
        <f>IFERROR(work!W132+work!BI132,".")</f>
        <v>113512403.8707194</v>
      </c>
      <c r="BN132" s="27">
        <f>IFERROR(work!X132+work!BJ132,".")</f>
        <v>122973646.15619233</v>
      </c>
      <c r="BO132" s="27">
        <f>IFERROR(work!Y132+work!BK132,".")</f>
        <v>133208594.16178311</v>
      </c>
      <c r="BP132" s="27">
        <f>IFERROR(work!Z132+work!BL132,".")</f>
        <v>145197439.63777119</v>
      </c>
      <c r="BQ132" s="27">
        <f>IFERROR(work!AA132+work!BM132,".")</f>
        <v>159695635.95607793</v>
      </c>
      <c r="BR132" s="27">
        <f>IFERROR(work!AB132+work!BN132,".")</f>
        <v>175903472.26812387</v>
      </c>
      <c r="BS132" s="27">
        <f>IFERROR(work!AC132+work!BO132,".")</f>
        <v>195401799.53337741</v>
      </c>
      <c r="BT132" s="27">
        <f>IFERROR(work!AD132+work!BP132,".")</f>
        <v>219973577.43488634</v>
      </c>
      <c r="BU132" s="27">
        <f>IFERROR(work!AE132+work!BQ132,".")</f>
        <v>250904064.37603095</v>
      </c>
      <c r="BV132" s="27">
        <f>IFERROR(work!AF132+work!BR132,".")</f>
        <v>274608570.68160403</v>
      </c>
      <c r="BW132" s="27">
        <f>IFERROR(work!AG132+work!BS132,".")</f>
        <v>298586828.54220933</v>
      </c>
      <c r="BX132" s="27">
        <f>IFERROR(work!AH132+work!BT132,".")</f>
        <v>329352305.0524928</v>
      </c>
      <c r="BY132" s="27">
        <f>IFERROR(work!AI132+work!BU132,".")</f>
        <v>359138057.01916701</v>
      </c>
      <c r="BZ132" s="27"/>
      <c r="CA132" s="27"/>
      <c r="CB132" s="27"/>
      <c r="CC132" s="27"/>
      <c r="CD132" s="27"/>
      <c r="CE132" s="27"/>
      <c r="CF132" s="27" t="str">
        <f>IFERROR(work!AP132-work!D132,".")</f>
        <v>.</v>
      </c>
      <c r="CG132" s="27" t="str">
        <f>IFERROR(work!AQ132-work!E132,".")</f>
        <v>.</v>
      </c>
      <c r="CH132" s="27" t="str">
        <f>IFERROR(work!AR132-work!F132,".")</f>
        <v>.</v>
      </c>
      <c r="CI132" s="27" t="str">
        <f>IFERROR(work!AS132-work!G132,".")</f>
        <v>.</v>
      </c>
      <c r="CJ132" s="27" t="str">
        <f>IFERROR(work!AT132-work!H132,".")</f>
        <v>.</v>
      </c>
      <c r="CK132" s="27" t="str">
        <f>IFERROR(work!AU132-work!I132,".")</f>
        <v>.</v>
      </c>
      <c r="CL132" s="27" t="str">
        <f>IFERROR(work!AV132-work!J132,".")</f>
        <v>.</v>
      </c>
      <c r="CM132" s="27">
        <f>IFERROR(work!AW132-work!K132,".")</f>
        <v>-29756622.705648575</v>
      </c>
      <c r="CN132" s="27">
        <f>IFERROR(work!AX132-work!L132,".")</f>
        <v>-33748920.779164277</v>
      </c>
      <c r="CO132" s="27">
        <f>IFERROR(work!AY132-work!M132,".")</f>
        <v>-35149408.620197371</v>
      </c>
      <c r="CP132" s="27">
        <f>IFERROR(work!AZ132-work!N132,".")</f>
        <v>-37264526.539305292</v>
      </c>
      <c r="CQ132" s="27">
        <f>IFERROR(work!BA132-work!O132,".")</f>
        <v>-41960006.780655071</v>
      </c>
      <c r="CR132" s="27">
        <f>IFERROR(work!BB132-work!P132,".")</f>
        <v>-49493308.956621036</v>
      </c>
      <c r="CS132" s="27">
        <f>IFERROR(work!BC132-work!Q132,".")</f>
        <v>-58102101.218620695</v>
      </c>
      <c r="CT132" s="27">
        <f>IFERROR(work!BD132-work!R132,".")</f>
        <v>-67552792.63563782</v>
      </c>
      <c r="CU132" s="27">
        <f>IFERROR(work!BE132-work!S132,".")</f>
        <v>-75824741.543090835</v>
      </c>
      <c r="CV132" s="27">
        <f>IFERROR(work!BF132-work!T132,".")</f>
        <v>-84097980.874826804</v>
      </c>
      <c r="CW132" s="27">
        <f>IFERROR(work!BG132-work!U132,".")</f>
        <v>-92301431.621891424</v>
      </c>
      <c r="CX132" s="27">
        <f>IFERROR(work!BH132-work!V132,".")</f>
        <v>-99793416.7183474</v>
      </c>
      <c r="CY132" s="27">
        <f>IFERROR(work!BI132-work!W132,".")</f>
        <v>-107608432.69732109</v>
      </c>
      <c r="CZ132" s="27">
        <f>IFERROR(work!BJ132-work!X132,".")</f>
        <v>-116721340.68356353</v>
      </c>
      <c r="DA132" s="27">
        <f>IFERROR(work!BK132-work!Y132,".")</f>
        <v>-126381076.58567245</v>
      </c>
      <c r="DB132" s="27">
        <f>IFERROR(work!BL132-work!Z132,".")</f>
        <v>-138014891.14770281</v>
      </c>
      <c r="DC132" s="27">
        <f>IFERROR(work!BM132-work!AA132,".")</f>
        <v>-151837927.90794307</v>
      </c>
      <c r="DD132" s="27">
        <f>IFERROR(work!BN132-work!AB132,".")</f>
        <v>-167094981.54616469</v>
      </c>
      <c r="DE132" s="27">
        <f>IFERROR(work!BO132-work!AC132,".")</f>
        <v>-186355479.56192535</v>
      </c>
      <c r="DF132" s="27">
        <f>IFERROR(work!BP132-work!AD132,".")</f>
        <v>-210266876.10551828</v>
      </c>
      <c r="DG132" s="27">
        <f>IFERROR(work!BQ132-work!AE132,".")</f>
        <v>-240430533.56711259</v>
      </c>
      <c r="DH132" s="27">
        <f>IFERROR(work!BR132-work!AF132,".")</f>
        <v>-263894148.66408053</v>
      </c>
      <c r="DI132" s="27">
        <f>IFERROR(work!BS132-work!AG132,".")</f>
        <v>-289458140.98327929</v>
      </c>
      <c r="DJ132" s="27">
        <f>IFERROR(work!BT132-work!AH132,".")</f>
        <v>-319849341.30364662</v>
      </c>
      <c r="DK132" s="27">
        <f>IFERROR(work!BU132-work!AI132,".")</f>
        <v>-349140939.1553809</v>
      </c>
      <c r="DL132" s="27"/>
      <c r="DM132" s="27"/>
      <c r="DN132" s="27"/>
      <c r="DO132" s="27"/>
      <c r="DP132" s="27"/>
      <c r="DQ132" s="27"/>
      <c r="DR132" s="27"/>
      <c r="DS132" s="27">
        <f>IFERROR(work!DO132-work!CC132,".")</f>
        <v>0.65599999999999992</v>
      </c>
      <c r="DT132" s="27">
        <f>IFERROR(work!DP132-work!CD132,".")</f>
        <v>0.65499999999999992</v>
      </c>
      <c r="DU132" s="27">
        <f>IFERROR(work!DQ132-work!CE132,".")</f>
        <v>0.65499999999999992</v>
      </c>
      <c r="DV132" s="27">
        <f>IFERROR(work!DR132-work!CF132,".")</f>
        <v>0.65399999999999991</v>
      </c>
      <c r="DW132" s="27">
        <f>IFERROR(work!DS132-work!CG132,".")</f>
        <v>0.65399999999999991</v>
      </c>
      <c r="DX132" s="27">
        <f>IFERROR(work!DT132-work!CH132,".")</f>
        <v>0.65299999999999991</v>
      </c>
      <c r="DY132" s="27">
        <f>IFERROR(work!DU132-work!CI132,".")</f>
        <v>0.65199999999999991</v>
      </c>
      <c r="DZ132" s="27">
        <f>IFERROR(work!DV132-work!CJ132,".")</f>
        <v>0.65099999999999991</v>
      </c>
      <c r="EA132" s="27">
        <f>IFERROR(work!DW132-work!CK132,".")</f>
        <v>0.64999999999999991</v>
      </c>
      <c r="EB132" s="27">
        <f>IFERROR(work!DX132-work!CL132,".")</f>
        <v>0.64899999999999991</v>
      </c>
      <c r="EC132" s="27">
        <f>IFERROR(work!DY132-work!CM132,".")</f>
        <v>0.64699999999999991</v>
      </c>
      <c r="ED132" s="27">
        <f>IFERROR(work!DZ132-work!CN132,".")</f>
        <v>0.64499999999999991</v>
      </c>
      <c r="EE132" s="27">
        <f>IFERROR(work!EA132-work!CO132,".")</f>
        <v>0.64399999999999991</v>
      </c>
      <c r="EF132" s="27">
        <f>IFERROR(work!EB132-work!CP132,".")</f>
        <v>0.6419999999999999</v>
      </c>
      <c r="EG132" s="27">
        <f>IFERROR(work!EC132-work!CQ132,".")</f>
        <v>0.6399999999999999</v>
      </c>
      <c r="EH132" s="27">
        <f>IFERROR(work!ED132-work!CR132,".")</f>
        <v>0.6379999999999999</v>
      </c>
      <c r="EI132" s="27">
        <f>IFERROR(work!EE132-work!CS132,".")</f>
        <v>0.6349999999999999</v>
      </c>
      <c r="EJ132" s="27">
        <f>IFERROR(work!EF132-work!CT132,".")</f>
        <v>0.6329999999999999</v>
      </c>
      <c r="EK132" s="27">
        <f>IFERROR(work!EG132-work!CU132,".")</f>
        <v>0.63099999999999989</v>
      </c>
      <c r="EL132" s="27">
        <f>IFERROR(work!EH132-work!CV132,".")</f>
        <v>0.62799999999999989</v>
      </c>
      <c r="EM132" s="27">
        <f>IFERROR(work!EI132-work!CW132,".")</f>
        <v>0.62499999999999989</v>
      </c>
      <c r="EN132" s="27">
        <f>IFERROR(work!EJ132-work!CX132,".")</f>
        <v>0.62199999999999989</v>
      </c>
      <c r="EO132" s="27">
        <f>IFERROR(work!EK132-work!CY132,".")</f>
        <v>0.61899999999999988</v>
      </c>
      <c r="EP132" s="27">
        <f>IFERROR(work!EL132-work!CZ132,".")</f>
        <v>0.40700000000000003</v>
      </c>
      <c r="EQ132" s="27">
        <f>IFERROR(work!EM132-work!DA132,".")</f>
        <v>0.40300000000000002</v>
      </c>
      <c r="ER132" s="27">
        <f>IFERROR(work!EN132-work!DB132,".")</f>
        <v>0.4</v>
      </c>
      <c r="ES132" s="27" t="str">
        <f>IFERROR(work!EO132-work!DC132,".")</f>
        <v>.</v>
      </c>
      <c r="ET132" s="27" t="str">
        <f>IFERROR(work!EP132-work!DD132,".")</f>
        <v>.</v>
      </c>
      <c r="EU132" s="27" t="str">
        <f>IFERROR(work!EQ132-work!DE132,".")</f>
        <v>.</v>
      </c>
      <c r="EV132" s="27" t="str">
        <f>IFERROR(work!ER132-work!DF132,".")</f>
        <v>.</v>
      </c>
      <c r="EW132" s="27" t="str">
        <f>IFERROR(work!ES132-work!DG132,".")</f>
        <v>.</v>
      </c>
      <c r="EX132" s="27" t="str">
        <f>IFERROR(work!ET132-work!DH132,".")</f>
        <v>.</v>
      </c>
      <c r="EY132" s="27"/>
      <c r="EZ132" s="27"/>
      <c r="FA132" s="27"/>
      <c r="FB132" s="27"/>
      <c r="FC132" s="27"/>
      <c r="FD132" s="27"/>
      <c r="FE132" s="27" t="str">
        <f>IF(ISNUMBER(work!GZ132/work!HD132),work!GZ132/work!HD132,".")</f>
        <v>.</v>
      </c>
      <c r="FF132" s="27" t="str">
        <f>IF(ISNUMBER(work!HA132/work!HE132),work!HA132/work!HE132,".")</f>
        <v>.</v>
      </c>
      <c r="FG132" s="27" t="str">
        <f>IF(ISNUMBER(work!HB132/work!HF132),work!HB132/work!HF132,".")</f>
        <v>.</v>
      </c>
      <c r="FH132" s="27" t="str">
        <f>IF(ISNUMBER(work!HC132/work!HG132),work!HC132/work!HG132,".")</f>
        <v>.</v>
      </c>
      <c r="FI132" s="27" t="str">
        <f>IF(ISNUMBER((work!HA132+work!HB132)/(work!HE132+work!HF132)),(work!HA132+work!HB132)/(work!HE132+work!HF132),".")</f>
        <v>.</v>
      </c>
      <c r="FJ132" s="27" t="str">
        <f>IF(ISNUMBER(work!HH132/work!HL132),work!HH132/work!HL132,".")</f>
        <v>.</v>
      </c>
      <c r="FK132" s="27" t="str">
        <f>IF(ISNUMBER(work!HI132/work!HM132),work!HI132/work!HM132,".")</f>
        <v>.</v>
      </c>
      <c r="FL132" s="27" t="str">
        <f>IF(ISNUMBER(work!HJ132/work!HN132),work!HJ132/work!HN132,".")</f>
        <v>.</v>
      </c>
      <c r="FM132" s="27" t="str">
        <f>IF(ISNUMBER(work!HK132/work!HO132),work!HK132/work!HO132,".")</f>
        <v>.</v>
      </c>
      <c r="FN132" s="27" t="str">
        <f>IF(ISNUMBER((work!HI132+work!HJ132)/(work!HM132+work!HN132)),(work!HI132+work!HJ132)/(work!HM132+work!HN132),".")</f>
        <v>.</v>
      </c>
      <c r="FO132" s="27" t="s">
        <v>5007</v>
      </c>
      <c r="FP132" s="27" t="s">
        <v>5007</v>
      </c>
      <c r="FQ132" s="27" t="s">
        <v>5007</v>
      </c>
      <c r="FR132" s="27" t="s">
        <v>5007</v>
      </c>
      <c r="FS132" s="27" t="s">
        <v>5007</v>
      </c>
      <c r="FT132" s="27" t="str">
        <f>work!GM132</f>
        <v>.</v>
      </c>
      <c r="FU132" s="27" t="str">
        <f>work!GN132</f>
        <v>.</v>
      </c>
      <c r="FV132" s="27" t="str">
        <f>work!GO132</f>
        <v>.</v>
      </c>
      <c r="FW132" s="27" t="s">
        <v>5007</v>
      </c>
      <c r="FX132" s="27"/>
      <c r="FY132" s="27" t="str">
        <f t="shared" si="83"/>
        <v>.</v>
      </c>
      <c r="FZ132">
        <f t="shared" si="62"/>
        <v>24</v>
      </c>
      <c r="GA132" t="str">
        <f>work!HC132</f>
        <v>.</v>
      </c>
      <c r="GB132" t="str">
        <f>IF(ISNUMBER(work!HA132+work!HB132),work!HA132+work!HB132,".")</f>
        <v>.</v>
      </c>
      <c r="GC132" t="str">
        <f>IF(ISNUMBER(work!HK132-work!HC132),work!HK132-work!HC132,".")</f>
        <v>.</v>
      </c>
      <c r="GD132" t="str">
        <f>IF(ISNUMBER(work!HI132+work!HJ132-work!HA132-work!HB132),(work!HI132+work!HJ132-work!HA132-work!HB132),".")</f>
        <v>.</v>
      </c>
      <c r="GH132" t="str">
        <f>work!GQ132</f>
        <v>.</v>
      </c>
      <c r="GI132" t="str">
        <f>work!GR132</f>
        <v>.</v>
      </c>
      <c r="GJ132" t="str">
        <f>work!GZ132</f>
        <v>.</v>
      </c>
      <c r="GK132" t="str">
        <f>work!HH132</f>
        <v>.</v>
      </c>
      <c r="GL132">
        <f t="shared" si="84"/>
        <v>0</v>
      </c>
      <c r="GM132" t="str">
        <f>IFERROR(VLOOKUP($F132,AREA_EM_ALLYEAR,Seq!B$1,FALSE),".")</f>
        <v>.</v>
      </c>
      <c r="GN132" t="str">
        <f>IFERROR(VLOOKUP($F132,AREA_EM_ALLYEAR,Seq!C$1,FALSE),".")</f>
        <v>.</v>
      </c>
      <c r="GO132" t="str">
        <f>IFERROR(VLOOKUP($F132,AREA_EM_ALLYEAR,Seq!D$1,FALSE),".")</f>
        <v>.</v>
      </c>
      <c r="GP132" t="str">
        <f>IFERROR(VLOOKUP($F132,AREA_EM_ALLYEAR,Seq!E$1,FALSE),".")</f>
        <v>.</v>
      </c>
      <c r="GQ132" t="str">
        <f>IFERROR(VLOOKUP($F132,AREA_EM_ALLYEAR,Seq!F$1,FALSE),".")</f>
        <v>.</v>
      </c>
      <c r="GR132" t="str">
        <f>IFERROR(VLOOKUP($F132,AREA_EM_ALLYEAR,Seq!G$1,FALSE),".")</f>
        <v>.</v>
      </c>
      <c r="GS132" t="str">
        <f>IFERROR(VLOOKUP($F132,AREA_EM_ALLYEAR,Seq!H$1,FALSE),".")</f>
        <v>.</v>
      </c>
      <c r="GT132" t="str">
        <f>IFERROR(VLOOKUP($F132,AREA_EM_ALLYEAR,Seq!I$1,FALSE),".")</f>
        <v>.</v>
      </c>
      <c r="GU132" t="str">
        <f>IFERROR(VLOOKUP($F132,AREA_EM_ALLYEAR,Seq!J$1,FALSE),".")</f>
        <v>.</v>
      </c>
      <c r="GV132" t="str">
        <f>IFERROR(VLOOKUP($F132,AREA_EM_ALLYEAR,Seq!K$1,FALSE),".")</f>
        <v>.</v>
      </c>
      <c r="GW132" t="str">
        <f>IFERROR(VLOOKUP($F132,AREA_EM_ALLYEAR,Seq!L$1,FALSE),".")</f>
        <v>.</v>
      </c>
      <c r="GX132" t="str">
        <f>IFERROR(VLOOKUP($F132,AREA_EM_ALLYEAR,Seq!M$1,FALSE),".")</f>
        <v>.</v>
      </c>
      <c r="GY132" t="str">
        <f>IFERROR(VLOOKUP($F132,AREA_EM_ALLYEAR,Seq!N$1,FALSE),".")</f>
        <v>.</v>
      </c>
      <c r="GZ132" t="str">
        <f>IFERROR(VLOOKUP($F132,AREA_EM_ALLYEAR,Seq!O$1,FALSE),".")</f>
        <v>.</v>
      </c>
      <c r="HA132" t="str">
        <f t="shared" si="63"/>
        <v>.</v>
      </c>
      <c r="HK132" s="139">
        <f>IFERROR(VLOOKUP(CONCATENATE($G132, ".SP.DYN.LE00.IN"),AREA_WB_6ATTRS,Seq!B$1,FALSE)-VLOOKUP("CHN.SP.DYN.LE00.IN",AREA_WB_6ATTRS,Seq!B$1,FALSE),".")</f>
        <v>1.833707317073177</v>
      </c>
      <c r="HL132" s="139">
        <f>IFERROR(VLOOKUP(CONCATENATE($G132, ".SP.DYN.LE00.IN"),AREA_WB_6ATTRS,Seq!C$1,FALSE)-VLOOKUP("CHN.SP.DYN.LE00.IN",AREA_WB_6ATTRS,Seq!C$1,FALSE),".")</f>
        <v>1.6690975609756009</v>
      </c>
      <c r="HM132" s="139">
        <f>IFERROR(VLOOKUP(CONCATENATE($G132, ".SP.DYN.LE00.IN"),AREA_WB_6ATTRS,Seq!D$1,FALSE)-VLOOKUP("CHN.SP.DYN.LE00.IN",AREA_WB_6ATTRS,Seq!D$1,FALSE),".")</f>
        <v>1.5644634146341616</v>
      </c>
      <c r="HN132" s="139">
        <f>IFERROR(VLOOKUP(CONCATENATE($G132, ".SP.DYN.LE00.IN"),AREA_WB_6ATTRS,Seq!E$1,FALSE)-VLOOKUP("CHN.SP.DYN.LE00.IN",AREA_WB_6ATTRS,Seq!E$1,FALSE),".")</f>
        <v>1.5140243902439181</v>
      </c>
      <c r="HO132" s="139">
        <f>IFERROR(VLOOKUP(CONCATENATE($G132, ".SP.DYN.LE00.IN"),AREA_WB_6ATTRS,Seq!F$1,FALSE)-VLOOKUP("CHN.SP.DYN.LE00.IN",AREA_WB_6ATTRS,Seq!F$1,FALSE),".")</f>
        <v>1.4925609756097629</v>
      </c>
      <c r="HP132" s="139">
        <f>IFERROR(VLOOKUP(CONCATENATE($G132, ".SP.DYN.LE00.IN"),AREA_WB_6ATTRS,Seq!G$1,FALSE)-VLOOKUP("CHN.SP.DYN.LE00.IN",AREA_WB_6ATTRS,Seq!G$1,FALSE),".")</f>
        <v>1.4600975609755977</v>
      </c>
      <c r="HQ132" s="139">
        <f>IFERROR(VLOOKUP(CONCATENATE($G132, ".SP.DYN.LE00.IN"),AREA_WB_6ATTRS,Seq!H$1,FALSE)-VLOOKUP("CHN.SP.DYN.LE00.IN",AREA_WB_6ATTRS,Seq!H$1,FALSE),".")</f>
        <v>1.3725853658536522</v>
      </c>
      <c r="HR132" s="139">
        <f>IFERROR(VLOOKUP(CONCATENATE($G132, ".SP.DYN.LE00.IN"),AREA_WB_6ATTRS,Seq!I$1,FALSE)-VLOOKUP("CHN.SP.DYN.LE00.IN",AREA_WB_6ATTRS,Seq!I$1,FALSE),".")</f>
        <v>1.6978048780487711</v>
      </c>
      <c r="HS132" s="139">
        <f>IFERROR(VLOOKUP(CONCATENATE($G132, ".SP.DYN.LE00.IN"),AREA_WB_6ATTRS,Seq!J$1,FALSE)-VLOOKUP("CHN.SP.DYN.LE00.IN",AREA_WB_6ATTRS,Seq!J$1,FALSE),".")</f>
        <v>1.4704390243902452</v>
      </c>
      <c r="HT132" s="139">
        <f>IFERROR(VLOOKUP(CONCATENATE($G132, ".SP.DYN.LE00.IN"),AREA_WB_6ATTRS,Seq!K$1,FALSE)-VLOOKUP("CHN.SP.DYN.LE00.IN",AREA_WB_6ATTRS,Seq!K$1,FALSE),".")</f>
        <v>1.2920975609756198</v>
      </c>
      <c r="HU132" s="139">
        <f>IFERROR(VLOOKUP(CONCATENATE($G132, ".SP.DYN.LE00.IN"),AREA_WB_6ATTRS,Seq!L$1,FALSE)-VLOOKUP("CHN.SP.DYN.LE00.IN",AREA_WB_6ATTRS,Seq!L$1,FALSE),".")</f>
        <v>0.67685365853658652</v>
      </c>
      <c r="HV132" s="139">
        <f>IFERROR(VLOOKUP(CONCATENATE($G132, ".SP.DYN.LE00.IN"),AREA_WB_6ATTRS,Seq!M$1,FALSE)-VLOOKUP("CHN.SP.DYN.LE00.IN",AREA_WB_6ATTRS,Seq!M$1,FALSE),".")</f>
        <v>-0.78597560975610747</v>
      </c>
      <c r="HW132" s="139">
        <f>IFERROR(VLOOKUP(CONCATENATE($G132, ".SP.DYN.LE00.IN"),AREA_WB_6ATTRS,Seq!N$1,FALSE)-VLOOKUP("CHN.SP.DYN.LE00.IN",AREA_WB_6ATTRS,Seq!N$1,FALSE),".")</f>
        <v>-0.98378048780487859</v>
      </c>
      <c r="HX132" s="139">
        <f>IFERROR(VLOOKUP(CONCATENATE($G132, ".SP.DYN.LE00.IN"),AREA_WB_6ATTRS,Seq!O$1,FALSE)-VLOOKUP("CHN.SP.DYN.LE00.IN",AREA_WB_6ATTRS,Seq!O$1,FALSE),".")</f>
        <v>-2.1765853658536543</v>
      </c>
      <c r="HY132" s="139">
        <f>IFERROR(VLOOKUP(CONCATENATE($G132, ".SP.DYN.LE00.IN"),AREA_WB_6ATTRS,Seq!P$1,FALSE)-VLOOKUP("CHN.SP.DYN.LE00.IN",AREA_WB_6ATTRS,Seq!P$1,FALSE),".")</f>
        <v>-2.3697560975609804</v>
      </c>
      <c r="HZ132" s="139">
        <f>IFERROR(VLOOKUP(CONCATENATE($G132, ".SP.DYN.LE00.IN"),AREA_WB_6ATTRS,Seq!Q$1,FALSE)-VLOOKUP("CHN.SP.DYN.LE00.IN",AREA_WB_6ATTRS,Seq!Q$1,FALSE),".")</f>
        <v>-3.3076585365853646</v>
      </c>
      <c r="IA132" s="139">
        <f>IFERROR(VLOOKUP(CONCATENATE($G132, ".SP.DYN.LE00.IN"),AREA_WB_6ATTRS,Seq!R$1,FALSE)-VLOOKUP("CHN.SP.DYN.LE00.IN",AREA_WB_6ATTRS,Seq!R$1,FALSE),".")</f>
        <v>-3.2882926829268229</v>
      </c>
      <c r="IB132" s="139">
        <f>IFERROR(VLOOKUP(CONCATENATE($G132, ".SP.DYN.LE00.IN"),AREA_WB_6ATTRS,Seq!S$1,FALSE)-VLOOKUP("CHN.SP.DYN.LE00.IN",AREA_WB_6ATTRS,Seq!S$1,FALSE),".")</f>
        <v>-3.4709512195122016</v>
      </c>
      <c r="IC132" s="139">
        <f>IFERROR(VLOOKUP(CONCATENATE($G132, ".SP.DYN.LE00.IN"),AREA_WB_6ATTRS,Seq!T$1,FALSE)-VLOOKUP("CHN.SP.DYN.LE00.IN",AREA_WB_6ATTRS,Seq!T$1,FALSE),".")</f>
        <v>-2.958804878048781</v>
      </c>
      <c r="ID132" s="139">
        <f>IFERROR(VLOOKUP(CONCATENATE($G132, ".SP.DYN.LE00.IN"),AREA_WB_6ATTRS,Seq!U$1,FALSE)-VLOOKUP("CHN.SP.DYN.LE00.IN",AREA_WB_6ATTRS,Seq!U$1,FALSE),".")</f>
        <v>-2.8894878048780583</v>
      </c>
      <c r="IE132" s="139">
        <f>IFERROR(VLOOKUP(CONCATENATE($G132, ".SP.DYN.LE00.IN"),AREA_WB_6ATTRS,Seq!V$1,FALSE)-VLOOKUP("CHN.SP.DYN.LE00.IN",AREA_WB_6ATTRS,Seq!V$1,FALSE),".")</f>
        <v>-3.3782926829268263</v>
      </c>
      <c r="IF132" s="139">
        <f>IFERROR(VLOOKUP(CONCATENATE($G132, ".SP.DYN.LE00.IN"),AREA_WB_6ATTRS,Seq!W$1,FALSE)-VLOOKUP("CHN.SP.DYN.LE00.IN",AREA_WB_6ATTRS,Seq!W$1,FALSE),".")</f>
        <v>-3.1184634146341637</v>
      </c>
      <c r="IG132" s="139">
        <f>IFERROR(VLOOKUP(CONCATENATE($G132, ".SP.DYN.LE00.IN"),AREA_WB_6ATTRS,Seq!X$1,FALSE)-VLOOKUP("CHN.SP.DYN.LE00.IN",AREA_WB_6ATTRS,Seq!X$1,FALSE),".")</f>
        <v>-3.3038292682926738</v>
      </c>
      <c r="IH132" s="139">
        <f>IFERROR(VLOOKUP(CONCATENATE($G132, ".SP.DYN.LE00.IN"),AREA_WB_6ATTRS,Seq!Y$1,FALSE)-VLOOKUP("CHN.SP.DYN.LE00.IN",AREA_WB_6ATTRS,Seq!Y$1,FALSE),".")</f>
        <v>-3.554146341463408</v>
      </c>
      <c r="II132" s="139">
        <f>IFERROR(VLOOKUP(CONCATENATE($G132, ".SP.DYN.LE00.IN"),AREA_WB_6ATTRS,Seq!Z$1,FALSE)-VLOOKUP("CHN.SP.DYN.LE00.IN",AREA_WB_6ATTRS,Seq!Z$1,FALSE),".")</f>
        <v>-3.7769756097561071</v>
      </c>
      <c r="IJ132" s="139">
        <f>IFERROR(VLOOKUP(CONCATENATE($G132, ".SP.DYN.LE00.IN"),AREA_WB_6ATTRS,Seq!AA$1,FALSE)-VLOOKUP("CHN.SP.DYN.LE00.IN",AREA_WB_6ATTRS,Seq!AA$1,FALSE),".")</f>
        <v>-4.2144878048780612</v>
      </c>
      <c r="IK132" s="139">
        <f>IFERROR(VLOOKUP(CONCATENATE($G132, ".SP.DYN.LE00.IN"),AREA_WB_6ATTRS,Seq!AB$1,FALSE)-VLOOKUP("CHN.SP.DYN.LE00.IN",AREA_WB_6ATTRS,Seq!AB$1,FALSE),".")</f>
        <v>-4.3121707317073117</v>
      </c>
      <c r="IL132" s="139">
        <f>IFERROR(VLOOKUP(CONCATENATE($G132, ".SP.DYN.LE00.IN"),AREA_WB_6ATTRS,Seq!AC$1,FALSE)-VLOOKUP("CHN.SP.DYN.LE00.IN",AREA_WB_6ATTRS,Seq!AC$1,FALSE),".")</f>
        <v>-4.3903902439024307</v>
      </c>
      <c r="IM132" s="139">
        <f>IFERROR(VLOOKUP(CONCATENATE($G132, ".SP.DYN.LE00.IN"),AREA_WB_6ATTRS,Seq!AD$1,FALSE)-VLOOKUP("CHN.SP.DYN.LE00.IN",AREA_WB_6ATTRS,Seq!AD$1,FALSE),".")</f>
        <v>-4.5838780487804769</v>
      </c>
      <c r="IN132" s="139">
        <f>IFERROR(VLOOKUP(CONCATENATE($G132, ".SP.DYN.LE00.IN"),AREA_WB_6ATTRS,Seq!AE$1,FALSE)-VLOOKUP("CHN.SP.DYN.LE00.IN",AREA_WB_6ATTRS,Seq!AE$1,FALSE),".")</f>
        <v>-3.8665121951219561</v>
      </c>
      <c r="IO132" s="139">
        <f>IFERROR(VLOOKUP(CONCATENATE($G132, ".SP.DYN.LE00.IN"),AREA_WB_6ATTRS,Seq!AF$1,FALSE)-VLOOKUP("CHN.SP.DYN.LE00.IN",AREA_WB_6ATTRS,Seq!AF$1,FALSE),".")</f>
        <v>-2.9974878048780624</v>
      </c>
      <c r="IP132" s="139" t="str">
        <f>IFERROR(VLOOKUP(CONCATENATE($G132, ".SP.DYN.LE00.IN"),AREA_WB_6ATTRS,Seq!AG$1,FALSE)-VLOOKUP("CHN.SP.DYN.LE00.IN",AREA_WB_6ATTRS,Seq!AG$1,FALSE),".")</f>
        <v>.</v>
      </c>
      <c r="IW132">
        <f>IFERROR(VLOOKUP(CONCATENATE($G132, ".SP.DYN.LE00.IN"),AREA_WB_6ATTRS,Seq!B$1,FALSE),".")</f>
        <v>68.827512195121969</v>
      </c>
      <c r="IX132">
        <f>IFERROR(VLOOKUP(CONCATENATE($G132, ".SP.DYN.LE00.IN"),AREA_WB_6ATTRS,Seq!C$1,FALSE),".")</f>
        <v>68.93202439024391</v>
      </c>
      <c r="IY132">
        <f>IFERROR(VLOOKUP(CONCATENATE($G132, ".SP.DYN.LE00.IN"),AREA_WB_6ATTRS,Seq!D$1,FALSE),".")</f>
        <v>69.099365853658554</v>
      </c>
      <c r="IZ132">
        <f>IFERROR(VLOOKUP(CONCATENATE($G132, ".SP.DYN.LE00.IN"),AREA_WB_6ATTRS,Seq!E$1,FALSE),".")</f>
        <v>69.313878048780509</v>
      </c>
      <c r="JA132">
        <f>IFERROR(VLOOKUP(CONCATENATE($G132, ".SP.DYN.LE00.IN"),AREA_WB_6ATTRS,Seq!F$1,FALSE),".")</f>
        <v>69.551829268292693</v>
      </c>
      <c r="JB132">
        <f>IFERROR(VLOOKUP(CONCATENATE($G132, ".SP.DYN.LE00.IN"),AREA_WB_6ATTRS,Seq!G$1,FALSE),".")</f>
        <v>69.77324390243902</v>
      </c>
      <c r="JC132">
        <f>IFERROR(VLOOKUP(CONCATENATE($G132, ".SP.DYN.LE00.IN"),AREA_WB_6ATTRS,Seq!H$1,FALSE),".")</f>
        <v>69.932073170731712</v>
      </c>
      <c r="JD132">
        <f>IFERROR(VLOOKUP(CONCATENATE($G132, ".SP.DYN.LE00.IN"),AREA_WB_6ATTRS,Seq!I$1,FALSE),".")</f>
        <v>70.495121951219517</v>
      </c>
      <c r="JE132">
        <f>IFERROR(VLOOKUP(CONCATENATE($G132, ".SP.DYN.LE00.IN"),AREA_WB_6ATTRS,Seq!J$1,FALSE),".")</f>
        <v>70.497560975609773</v>
      </c>
      <c r="JF132">
        <f>IFERROR(VLOOKUP(CONCATENATE($G132, ".SP.DYN.LE00.IN"),AREA_WB_6ATTRS,Seq!K$1,FALSE),".")</f>
        <v>70.539024390243924</v>
      </c>
      <c r="JG132">
        <f>IFERROR(VLOOKUP(CONCATENATE($G132, ".SP.DYN.LE00.IN"),AREA_WB_6ATTRS,Seq!L$1,FALSE),".")</f>
        <v>70.136585365853662</v>
      </c>
      <c r="JH132">
        <f>IFERROR(VLOOKUP(CONCATENATE($G132, ".SP.DYN.LE00.IN"),AREA_WB_6ATTRS,Seq!M$1,FALSE),".")</f>
        <v>68.878048780487802</v>
      </c>
      <c r="JI132">
        <f>IFERROR(VLOOKUP(CONCATENATE($G132, ".SP.DYN.LE00.IN"),AREA_WB_6ATTRS,Seq!N$1,FALSE),".")</f>
        <v>68.878048780487802</v>
      </c>
      <c r="JJ132">
        <f>IFERROR(VLOOKUP(CONCATENATE($G132, ".SP.DYN.LE00.IN"),AREA_WB_6ATTRS,Seq!O$1,FALSE),".")</f>
        <v>67.878048780487816</v>
      </c>
      <c r="JK132">
        <f>IFERROR(VLOOKUP(CONCATENATE($G132, ".SP.DYN.LE00.IN"),AREA_WB_6ATTRS,Seq!P$1,FALSE),".")</f>
        <v>67.873170731707319</v>
      </c>
      <c r="JL132">
        <f>IFERROR(VLOOKUP(CONCATENATE($G132, ".SP.DYN.LE00.IN"),AREA_WB_6ATTRS,Seq!Q$1,FALSE),".")</f>
        <v>67.117073170731715</v>
      </c>
      <c r="JM132">
        <f>IFERROR(VLOOKUP(CONCATENATE($G132, ".SP.DYN.LE00.IN"),AREA_WB_6ATTRS,Seq!R$1,FALSE),".")</f>
        <v>67.310731707317089</v>
      </c>
      <c r="JN132">
        <f>IFERROR(VLOOKUP(CONCATENATE($G132, ".SP.DYN.LE00.IN"),AREA_WB_6ATTRS,Seq!S$1,FALSE),".")</f>
        <v>67.295365853658538</v>
      </c>
      <c r="JO132">
        <f>IFERROR(VLOOKUP(CONCATENATE($G132, ".SP.DYN.LE00.IN"),AREA_WB_6ATTRS,Seq!T$1,FALSE),".")</f>
        <v>67.968292682926844</v>
      </c>
      <c r="JP132">
        <f>IFERROR(VLOOKUP(CONCATENATE($G132, ".SP.DYN.LE00.IN"),AREA_WB_6ATTRS,Seq!U$1,FALSE),".")</f>
        <v>68.193902439024399</v>
      </c>
      <c r="JQ132">
        <f>IFERROR(VLOOKUP(CONCATENATE($G132, ".SP.DYN.LE00.IN"),AREA_WB_6ATTRS,Seq!V$1,FALSE),".")</f>
        <v>67.863414634146352</v>
      </c>
      <c r="JR132">
        <f>IFERROR(VLOOKUP(CONCATENATE($G132, ".SP.DYN.LE00.IN"),AREA_WB_6ATTRS,Seq!W$1,FALSE),".")</f>
        <v>68.287073170731702</v>
      </c>
      <c r="JS132">
        <f>IFERROR(VLOOKUP(CONCATENATE($G132, ".SP.DYN.LE00.IN"),AREA_WB_6ATTRS,Seq!X$1,FALSE),".")</f>
        <v>68.275609756097566</v>
      </c>
      <c r="JT132">
        <f>IFERROR(VLOOKUP(CONCATENATE($G132, ".SP.DYN.LE00.IN"),AREA_WB_6ATTRS,Seq!Y$1,FALSE),".")</f>
        <v>68.21073170731708</v>
      </c>
      <c r="JU132">
        <f>IFERROR(VLOOKUP(CONCATENATE($G132, ".SP.DYN.LE00.IN"),AREA_WB_6ATTRS,Seq!Z$1,FALSE),".")</f>
        <v>68.185365853658539</v>
      </c>
      <c r="JV132">
        <f>IFERROR(VLOOKUP(CONCATENATE($G132, ".SP.DYN.LE00.IN"),AREA_WB_6ATTRS,Seq!AA$1,FALSE),".")</f>
        <v>67.95682926829268</v>
      </c>
      <c r="JW132">
        <f>IFERROR(VLOOKUP(CONCATENATE($G132, ".SP.DYN.LE00.IN"),AREA_WB_6ATTRS,Seq!AB$1,FALSE),".")</f>
        <v>68.077560975609771</v>
      </c>
      <c r="JX132">
        <f>IFERROR(VLOOKUP(CONCATENATE($G132, ".SP.DYN.LE00.IN"),AREA_WB_6ATTRS,Seq!AC$1,FALSE),".")</f>
        <v>68.222195121951231</v>
      </c>
      <c r="JY132">
        <f>IFERROR(VLOOKUP(CONCATENATE($G132, ".SP.DYN.LE00.IN"),AREA_WB_6ATTRS,Seq!AD$1,FALSE),".")</f>
        <v>68.251463414634159</v>
      </c>
      <c r="JZ132">
        <f>IFERROR(VLOOKUP(CONCATENATE($G132, ".SP.DYN.LE00.IN"),AREA_WB_6ATTRS,Seq!AE$1,FALSE),".")</f>
        <v>69.19</v>
      </c>
      <c r="KA132">
        <f>IFERROR(VLOOKUP(CONCATENATE($G132, ".SP.DYN.LE00.IN"),AREA_WB_6ATTRS,Seq!AF$1,FALSE),".")</f>
        <v>70.275609756097566</v>
      </c>
      <c r="KB132" t="str">
        <f>IFERROR(VLOOKUP(CONCATENATE($G132, ".SP.DYN.LE00.IN"),AREA_WB_6ATTRS,Seq!AG$1,FALSE),".")</f>
        <v>.</v>
      </c>
      <c r="KK132">
        <f t="shared" si="66"/>
        <v>289</v>
      </c>
      <c r="KL132">
        <f t="shared" si="64"/>
        <v>0</v>
      </c>
      <c r="KM132">
        <f t="shared" si="67"/>
        <v>51655184.925307088</v>
      </c>
      <c r="KN132">
        <f t="shared" si="68"/>
        <v>-37264526.539305292</v>
      </c>
      <c r="KO132">
        <f t="shared" si="65"/>
        <v>0.64699999999999991</v>
      </c>
      <c r="KP132" t="str">
        <f>work!HA132</f>
        <v>.</v>
      </c>
      <c r="KQ132" t="str">
        <f>work!HB132</f>
        <v>.</v>
      </c>
      <c r="KR132" t="str">
        <f>work!HC132</f>
        <v>.</v>
      </c>
      <c r="KS132" t="str">
        <f>IF(ISNUMBER(work!HI132-work!HA132),work!HI132-work!HA132,".")</f>
        <v>.</v>
      </c>
      <c r="KT132" t="str">
        <f>IF(ISNUMBER(work!HJ132-work!HB132),work!HJ132-work!HB132,".")</f>
        <v>.</v>
      </c>
      <c r="KU132" t="str">
        <f>IF(ISNUMBER(work!HK132-work!HC132),work!HK132-work!HC132,".")</f>
        <v>.</v>
      </c>
      <c r="KW132">
        <f>IFERROR(work!HR132/work!HV132,".")</f>
        <v>0</v>
      </c>
      <c r="KX132">
        <f>IFERROR(work!HS132/work!HW132,".")</f>
        <v>0</v>
      </c>
      <c r="KY132">
        <f>IFERROR(work!HT132/work!HX132,".")</f>
        <v>1.4722674538588804E-5</v>
      </c>
      <c r="KZ132">
        <f>IFERROR(work!HU132/work!HY132,".")</f>
        <v>0</v>
      </c>
    </row>
    <row r="133" spans="1:312">
      <c r="A133" s="24">
        <f t="shared" ref="A133:A191" si="85">VLOOKUP($E133,Area_Country,4,FALSE)</f>
        <v>133</v>
      </c>
      <c r="B133" s="24" t="str">
        <f t="shared" ref="B133:B164" si="86">IF(ISNA(VLOOKUP(F133,Area_EM_90_2,1,FALSE)),"Out","InEM90")</f>
        <v>Out</v>
      </c>
      <c r="C133" s="24" t="str">
        <f t="shared" ref="C133:C164" si="87">IF(ISNA(VLOOKUP($F133,Area_EM_90,1,FALSE)),"Out","InOECD90")</f>
        <v>Out</v>
      </c>
      <c r="D133" s="24" t="str">
        <f t="shared" ref="D133:D164" si="88">VLOOKUP(G133,AREA_COUNTRY_ISO,4,FALSE)</f>
        <v>Out67</v>
      </c>
      <c r="E133" s="25" t="s">
        <v>117</v>
      </c>
      <c r="F133" s="26" t="str">
        <f t="shared" ref="F133:F191" si="89">VLOOKUP($E133,Area_Country,2,FALSE)</f>
        <v>Uzbekstan</v>
      </c>
      <c r="G133" s="166" t="s">
        <v>1668</v>
      </c>
      <c r="H133" s="166" t="s">
        <v>5007</v>
      </c>
      <c r="I133" s="166" t="s">
        <v>5007</v>
      </c>
      <c r="J133" s="180" t="s">
        <v>5007</v>
      </c>
      <c r="K133" s="180" t="s">
        <v>5007</v>
      </c>
      <c r="L133" s="27">
        <f>IFERROR(VLOOKUP($F133,Area_FDI_84_96,Seq!B$1,FALSE),0)</f>
        <v>0</v>
      </c>
      <c r="M133" s="27">
        <f>IFERROR(VLOOKUP($F133,Area_FDI_84_96,Seq!C$1,FALSE),0)</f>
        <v>0</v>
      </c>
      <c r="N133" s="27">
        <f>IFERROR(VLOOKUP($F133,Area_FDI_84_96,Seq!D$1,FALSE),0)</f>
        <v>0</v>
      </c>
      <c r="O133" s="27">
        <f>IFERROR(VLOOKUP($F133,Area_FDI_84_96,Seq!E$1,FALSE),0)</f>
        <v>0</v>
      </c>
      <c r="P133" s="27">
        <f>IFERROR(VLOOKUP($F133,Area_FDI_84_96,Seq!F$1,FALSE),0)</f>
        <v>0</v>
      </c>
      <c r="Q133" s="27">
        <f>IFERROR(VLOOKUP($F133,Area_FDI_84_96,Seq!G$1,FALSE),0)</f>
        <v>0</v>
      </c>
      <c r="R133" s="27">
        <f>IFERROR(VLOOKUP($F133,Area_FDI_84_96,Seq!H$1,FALSE),0)</f>
        <v>0</v>
      </c>
      <c r="S133" s="27">
        <f>IFERROR(VLOOKUP($F133,Area_FDI_84_96,Seq!I$1,FALSE),0)</f>
        <v>0</v>
      </c>
      <c r="T133" s="27">
        <f>IFERROR(VALUE(VLOOKUP($E133,Area_FDI_92_95,Seq!B$1,FALSE)),0)</f>
        <v>0</v>
      </c>
      <c r="U133" s="27">
        <f>IFERROR(VALUE(VLOOKUP($E133,Area_FDI_92_95,Seq!C$1,FALSE)),0)</f>
        <v>10</v>
      </c>
      <c r="V133" s="27">
        <f>IFERROR(VALUE(VLOOKUP($E133,Area_FDI_92_95,Seq!D$1,FALSE)),0)</f>
        <v>0</v>
      </c>
      <c r="W133" s="27">
        <f>IFERROR(VALUE(VLOOKUP($E133,Area_FDI_92_95,Seq!E$1,FALSE)),0)</f>
        <v>4</v>
      </c>
      <c r="X133" s="27">
        <f>IFERROR(VALUE(VLOOKUP($E133,Area_FDI_96_99,Seq!B$1,FALSE)),0)</f>
        <v>0</v>
      </c>
      <c r="Y133" s="27">
        <f>IFERROR(VALUE(VLOOKUP($E133,Area_FDI_96_99,Seq!C$1,FALSE)),0)</f>
        <v>11</v>
      </c>
      <c r="Z133" s="27">
        <f>IFERROR(VALUE(VLOOKUP($E133,Area_FDI_96_99,Seq!D$1,FALSE)),0)</f>
        <v>0</v>
      </c>
      <c r="AA133" s="27">
        <f>IFERROR(VALUE(VLOOKUP($E133,Area_FDI_96_99,Seq!E$1,FALSE)),0)</f>
        <v>0</v>
      </c>
      <c r="AB133" s="27">
        <f t="shared" ref="AB133:AB164" si="90">IFERROR(VALUE(VLOOKUP($E133,Area_FDI_00_01,2,FALSE)),0)</f>
        <v>0</v>
      </c>
      <c r="AC133" s="27">
        <f t="shared" ref="AC133:AC164" si="91">IFERROR(VALUE(VLOOKUP($E133,Area_FDI_00_01,4,FALSE)),0)</f>
        <v>71</v>
      </c>
      <c r="AD133" s="27">
        <f t="shared" ref="AD133:AD164" si="92">IFERROR(VALUE(VLOOKUP($E133,Area_FDI_02_03,2,FALSE)),0)</f>
        <v>20</v>
      </c>
      <c r="AE133" s="27">
        <f t="shared" ref="AE133:AE164" si="93">IFERROR(VALUE(VLOOKUP($E133,Area_FDI_02_03,4,FALSE)),0)</f>
        <v>0</v>
      </c>
      <c r="AF133" s="27">
        <f t="shared" ref="AF133:AF164" si="94">IFERROR(VALUE(VLOOKUP($E133,Area_FDI_04_05,2,FALSE)),0)</f>
        <v>15</v>
      </c>
      <c r="AG133" s="27">
        <f t="shared" ref="AG133:AG164" si="95">IFERROR(VALUE(VLOOKUP($E133,Area_FDI_04_05,4,FALSE)),0)</f>
        <v>1</v>
      </c>
      <c r="AH133" s="27">
        <f t="shared" ref="AH133:AH164" si="96">IFERROR(VALUE(VLOOKUP($E133,Area_FDI_06_07,2,FALSE)),0)</f>
        <v>0</v>
      </c>
      <c r="AI133" s="27">
        <f t="shared" ref="AI133:AI164" si="97">IFERROR(VALUE(VLOOKUP($E133,Area_FDI_06_07,4,FALSE)),0)</f>
        <v>0</v>
      </c>
      <c r="AJ133" s="27">
        <f t="shared" ref="AJ133:AJ164" si="98">IFERROR(VALUE(VLOOKUP($E133,AREA_FDI_08_10,2,FALSE)),0)</f>
        <v>0</v>
      </c>
      <c r="AK133" s="27">
        <f t="shared" ref="AK133:AK164" si="99">IFERROR(VALUE(VLOOKUP($E133,AREA_FDI_08_10,4,FALSE)),0)</f>
        <v>0</v>
      </c>
      <c r="AL133" s="27">
        <f t="shared" ref="AL133:AL164" si="100">IFERROR(VALUE(VLOOKUP($E133,AREA_FDI_08_10,6,FALSE)),0)</f>
        <v>0</v>
      </c>
      <c r="AM133" s="27"/>
      <c r="AN133" s="27"/>
      <c r="AO133" s="27"/>
      <c r="AP133" s="27"/>
      <c r="AQ133" s="27"/>
      <c r="AR133" s="27"/>
      <c r="AS133" s="27"/>
      <c r="AT133" s="27" t="str">
        <f>IFERROR(work!D133+work!AP133,".")</f>
        <v>.</v>
      </c>
      <c r="AU133" s="27" t="str">
        <f>IFERROR(work!E133+work!AQ133,".")</f>
        <v>.</v>
      </c>
      <c r="AV133" s="27" t="str">
        <f>IFERROR(work!F133+work!AR133,".")</f>
        <v>.</v>
      </c>
      <c r="AW133" s="27" t="str">
        <f>IFERROR(work!G133+work!AS133,".")</f>
        <v>.</v>
      </c>
      <c r="AX133" s="27" t="str">
        <f>IFERROR(work!H133+work!AT133,".")</f>
        <v>.</v>
      </c>
      <c r="AY133" s="27" t="str">
        <f>IFERROR(work!I133+work!AU133,".")</f>
        <v>.</v>
      </c>
      <c r="AZ133" s="27" t="str">
        <f>IFERROR(work!J133+work!AV133,".")</f>
        <v>.</v>
      </c>
      <c r="BA133" s="27">
        <f>IFERROR(work!K133+work!AW133,".")</f>
        <v>38196432.635749072</v>
      </c>
      <c r="BB133" s="27">
        <f>IFERROR(work!L133+work!AX133,".")</f>
        <v>42486075.840130664</v>
      </c>
      <c r="BC133" s="27">
        <f>IFERROR(work!M133+work!AY133,".")</f>
        <v>44214480.207631715</v>
      </c>
      <c r="BD133" s="27">
        <f>IFERROR(work!N133+work!AZ133,".")</f>
        <v>45864220.97198534</v>
      </c>
      <c r="BE133" s="27">
        <f>IFERROR(work!O133+work!BA133,".")</f>
        <v>49947618.222378276</v>
      </c>
      <c r="BF133" s="27">
        <f>IFERROR(work!P133+work!BB133,".")</f>
        <v>56685226.246230163</v>
      </c>
      <c r="BG133" s="27">
        <f>IFERROR(work!Q133+work!BC133,".")</f>
        <v>64418884.583786234</v>
      </c>
      <c r="BH133" s="27">
        <f>IFERROR(work!R133+work!BD133,".")</f>
        <v>72635889.432479382</v>
      </c>
      <c r="BI133" s="27">
        <f>IFERROR(work!S133+work!BE133,".")</f>
        <v>80417577.569847226</v>
      </c>
      <c r="BJ133" s="27">
        <f>IFERROR(work!T133+work!BF133,".")</f>
        <v>88364797.485243365</v>
      </c>
      <c r="BK133" s="27">
        <f>IFERROR(work!U133+work!BG133,".")</f>
        <v>96535230.345579162</v>
      </c>
      <c r="BL133" s="27">
        <f>IFERROR(work!V133+work!BH133,".")</f>
        <v>104022327.00718671</v>
      </c>
      <c r="BM133" s="27">
        <f>IFERROR(work!W133+work!BI133,".")</f>
        <v>111886080.56605397</v>
      </c>
      <c r="BN133" s="27">
        <f>IFERROR(work!X133+work!BJ133,".")</f>
        <v>121223530.86862893</v>
      </c>
      <c r="BO133" s="27">
        <f>IFERROR(work!Y133+work!BK133,".")</f>
        <v>131228666.39532633</v>
      </c>
      <c r="BP133" s="27">
        <f>IFERROR(work!Z133+work!BL133,".")</f>
        <v>143097349.6551995</v>
      </c>
      <c r="BQ133" s="27">
        <f>IFERROR(work!AA133+work!BM133,".")</f>
        <v>157320595.93349642</v>
      </c>
      <c r="BR133" s="27">
        <f>IFERROR(work!AB133+work!BN133,".")</f>
        <v>173172684.58674461</v>
      </c>
      <c r="BS133" s="27">
        <f>IFERROR(work!AC133+work!BO133,".")</f>
        <v>192669239.26482373</v>
      </c>
      <c r="BT133" s="27">
        <f>IFERROR(work!AD133+work!BP133,".")</f>
        <v>217041540.26672825</v>
      </c>
      <c r="BU133" s="27">
        <f>IFERROR(work!AE133+work!BQ133,".")</f>
        <v>247771137.25026768</v>
      </c>
      <c r="BV133" s="27">
        <f>IFERROR(work!AF133+work!BR133,".")</f>
        <v>271544543.39662081</v>
      </c>
      <c r="BW133" s="27">
        <f>IFERROR(work!AG133+work!BS133,".")</f>
        <v>296501416.36814892</v>
      </c>
      <c r="BX133" s="27">
        <f>IFERROR(work!AH133+work!BT133,".")</f>
        <v>327290463.96993369</v>
      </c>
      <c r="BY133" s="27">
        <f>IFERROR(work!AI133+work!BU133,".")</f>
        <v>357052379.06486267</v>
      </c>
      <c r="BZ133" s="27"/>
      <c r="CA133" s="27"/>
      <c r="CB133" s="27"/>
      <c r="CC133" s="27"/>
      <c r="CD133" s="27"/>
      <c r="CE133" s="27"/>
      <c r="CF133" s="27" t="str">
        <f>IFERROR(work!AP133-work!D133,".")</f>
        <v>.</v>
      </c>
      <c r="CG133" s="27" t="str">
        <f>IFERROR(work!AQ133-work!E133,".")</f>
        <v>.</v>
      </c>
      <c r="CH133" s="27" t="str">
        <f>IFERROR(work!AR133-work!F133,".")</f>
        <v>.</v>
      </c>
      <c r="CI133" s="27" t="str">
        <f>IFERROR(work!AS133-work!G133,".")</f>
        <v>.</v>
      </c>
      <c r="CJ133" s="27" t="str">
        <f>IFERROR(work!AT133-work!H133,".")</f>
        <v>.</v>
      </c>
      <c r="CK133" s="27" t="str">
        <f>IFERROR(work!AU133-work!I133,".")</f>
        <v>.</v>
      </c>
      <c r="CL133" s="27" t="str">
        <f>IFERROR(work!AV133-work!J133,".")</f>
        <v>.</v>
      </c>
      <c r="CM133" s="27">
        <f>IFERROR(work!AW133-work!K133,".")</f>
        <v>-35739370.946539611</v>
      </c>
      <c r="CN133" s="27">
        <f>IFERROR(work!AX133-work!L133,".")</f>
        <v>-39804473.546956621</v>
      </c>
      <c r="CO133" s="27">
        <f>IFERROR(work!AY133-work!M133,".")</f>
        <v>-41449981.704326294</v>
      </c>
      <c r="CP133" s="27">
        <f>IFERROR(work!AZ133-work!N133,".")</f>
        <v>-43055490.49262704</v>
      </c>
      <c r="CQ133" s="27">
        <f>IFERROR(work!BA133-work!O133,".")</f>
        <v>-47152706.696978413</v>
      </c>
      <c r="CR133" s="27">
        <f>IFERROR(work!BB133-work!P133,".")</f>
        <v>-54203344.811675079</v>
      </c>
      <c r="CS133" s="27">
        <f>IFERROR(work!BC133-work!Q133,".")</f>
        <v>-61994086.422225922</v>
      </c>
      <c r="CT133" s="27">
        <f>IFERROR(work!BD133-work!R133,".")</f>
        <v>-70337180.775320202</v>
      </c>
      <c r="CU133" s="27">
        <f>IFERROR(work!BE133-work!S133,".")</f>
        <v>-78139557.290602475</v>
      </c>
      <c r="CV133" s="27">
        <f>IFERROR(work!BF133-work!T133,".")</f>
        <v>-86048050.861251459</v>
      </c>
      <c r="CW133" s="27">
        <f>IFERROR(work!BG133-work!U133,".")</f>
        <v>-94098012.897139683</v>
      </c>
      <c r="CX133" s="27">
        <f>IFERROR(work!BH133-work!V133,".")</f>
        <v>-101480309.20846432</v>
      </c>
      <c r="CY133" s="27">
        <f>IFERROR(work!BI133-work!W133,".")</f>
        <v>-109234756.00198652</v>
      </c>
      <c r="CZ133" s="27">
        <f>IFERROR(work!BJ133-work!X133,".")</f>
        <v>-118471455.97112693</v>
      </c>
      <c r="DA133" s="27">
        <f>IFERROR(work!BK133-work!Y133,".")</f>
        <v>-128361004.35212924</v>
      </c>
      <c r="DB133" s="27">
        <f>IFERROR(work!BL133-work!Z133,".")</f>
        <v>-140114981.1302745</v>
      </c>
      <c r="DC133" s="27">
        <f>IFERROR(work!BM133-work!AA133,".")</f>
        <v>-154212967.93052459</v>
      </c>
      <c r="DD133" s="27">
        <f>IFERROR(work!BN133-work!AB133,".")</f>
        <v>-169825769.22754395</v>
      </c>
      <c r="DE133" s="27">
        <f>IFERROR(work!BO133-work!AC133,".")</f>
        <v>-189088039.83047903</v>
      </c>
      <c r="DF133" s="27">
        <f>IFERROR(work!BP133-work!AD133,".")</f>
        <v>-213198913.27367637</v>
      </c>
      <c r="DG133" s="27">
        <f>IFERROR(work!BQ133-work!AE133,".")</f>
        <v>-243563460.69287586</v>
      </c>
      <c r="DH133" s="27">
        <f>IFERROR(work!BR133-work!AF133,".")</f>
        <v>-266958175.94906375</v>
      </c>
      <c r="DI133" s="27">
        <f>IFERROR(work!BS133-work!AG133,".")</f>
        <v>-291543553.15733969</v>
      </c>
      <c r="DJ133" s="27">
        <f>IFERROR(work!BT133-work!AH133,".")</f>
        <v>-321911182.38620573</v>
      </c>
      <c r="DK133" s="27">
        <f>IFERROR(work!BU133-work!AI133,".")</f>
        <v>-351226617.10968524</v>
      </c>
      <c r="DL133" s="27"/>
      <c r="DM133" s="27"/>
      <c r="DN133" s="27"/>
      <c r="DO133" s="27"/>
      <c r="DP133" s="27"/>
      <c r="DQ133" s="27"/>
      <c r="DR133" s="27"/>
      <c r="DS133" s="27" t="str">
        <f>IFERROR(work!DO133-work!CC133,".")</f>
        <v>.</v>
      </c>
      <c r="DT133" s="27" t="str">
        <f>IFERROR(work!DP133-work!CD133,".")</f>
        <v>.</v>
      </c>
      <c r="DU133" s="27" t="str">
        <f>IFERROR(work!DQ133-work!CE133,".")</f>
        <v>.</v>
      </c>
      <c r="DV133" s="27" t="str">
        <f>IFERROR(work!DR133-work!CF133,".")</f>
        <v>.</v>
      </c>
      <c r="DW133" s="27" t="str">
        <f>IFERROR(work!DS133-work!CG133,".")</f>
        <v>.</v>
      </c>
      <c r="DX133" s="27" t="str">
        <f>IFERROR(work!DT133-work!CH133,".")</f>
        <v>.</v>
      </c>
      <c r="DY133" s="27" t="str">
        <f>IFERROR(work!DU133-work!CI133,".")</f>
        <v>.</v>
      </c>
      <c r="DZ133" s="27" t="str">
        <f>IFERROR(work!DV133-work!CJ133,".")</f>
        <v>.</v>
      </c>
      <c r="EA133" s="27" t="str">
        <f>IFERROR(work!DW133-work!CK133,".")</f>
        <v>.</v>
      </c>
      <c r="EB133" s="27" t="str">
        <f>IFERROR(work!DX133-work!CL133,".")</f>
        <v>.</v>
      </c>
      <c r="EC133" s="27" t="str">
        <f>IFERROR(work!DY133-work!CM133,".")</f>
        <v>.</v>
      </c>
      <c r="ED133" s="27" t="str">
        <f>IFERROR(work!DZ133-work!CN133,".")</f>
        <v>.</v>
      </c>
      <c r="EE133" s="27" t="str">
        <f>IFERROR(work!EA133-work!CO133,".")</f>
        <v>.</v>
      </c>
      <c r="EF133" s="27" t="str">
        <f>IFERROR(work!EB133-work!CP133,".")</f>
        <v>.</v>
      </c>
      <c r="EG133" s="27" t="str">
        <f>IFERROR(work!EC133-work!CQ133,".")</f>
        <v>.</v>
      </c>
      <c r="EH133" s="27" t="str">
        <f>IFERROR(work!ED133-work!CR133,".")</f>
        <v>.</v>
      </c>
      <c r="EI133" s="27" t="str">
        <f>IFERROR(work!EE133-work!CS133,".")</f>
        <v>.</v>
      </c>
      <c r="EJ133" s="27" t="str">
        <f>IFERROR(work!EF133-work!CT133,".")</f>
        <v>.</v>
      </c>
      <c r="EK133" s="27" t="str">
        <f>IFERROR(work!EG133-work!CU133,".")</f>
        <v>.</v>
      </c>
      <c r="EL133" s="27" t="str">
        <f>IFERROR(work!EH133-work!CV133,".")</f>
        <v>.</v>
      </c>
      <c r="EM133" s="27" t="str">
        <f>IFERROR(work!EI133-work!CW133,".")</f>
        <v>.</v>
      </c>
      <c r="EN133" s="27" t="str">
        <f>IFERROR(work!EJ133-work!CX133,".")</f>
        <v>.</v>
      </c>
      <c r="EO133" s="27" t="str">
        <f>IFERROR(work!EK133-work!CY133,".")</f>
        <v>.</v>
      </c>
      <c r="EP133" s="27" t="str">
        <f>IFERROR(work!EL133-work!CZ133,".")</f>
        <v>.</v>
      </c>
      <c r="EQ133" s="27" t="str">
        <f>IFERROR(work!EM133-work!DA133,".")</f>
        <v>.</v>
      </c>
      <c r="ER133" s="27" t="str">
        <f>IFERROR(work!EN133-work!DB133,".")</f>
        <v>.</v>
      </c>
      <c r="ES133" s="27" t="str">
        <f>IFERROR(work!EO133-work!DC133,".")</f>
        <v>.</v>
      </c>
      <c r="ET133" s="27" t="str">
        <f>IFERROR(work!EP133-work!DD133,".")</f>
        <v>.</v>
      </c>
      <c r="EU133" s="27" t="str">
        <f>IFERROR(work!EQ133-work!DE133,".")</f>
        <v>.</v>
      </c>
      <c r="EV133" s="27" t="str">
        <f>IFERROR(work!ER133-work!DF133,".")</f>
        <v>.</v>
      </c>
      <c r="EW133" s="27" t="str">
        <f>IFERROR(work!ES133-work!DG133,".")</f>
        <v>.</v>
      </c>
      <c r="EX133" s="27" t="str">
        <f>IFERROR(work!ET133-work!DH133,".")</f>
        <v>.</v>
      </c>
      <c r="EY133" s="27"/>
      <c r="EZ133" s="27"/>
      <c r="FA133" s="27"/>
      <c r="FB133" s="27"/>
      <c r="FC133" s="27"/>
      <c r="FD133" s="27"/>
      <c r="FE133" s="27" t="str">
        <f>IF(ISNUMBER(work!GZ133/work!HD133),work!GZ133/work!HD133,".")</f>
        <v>.</v>
      </c>
      <c r="FF133" s="27" t="str">
        <f>IF(ISNUMBER(work!HA133/work!HE133),work!HA133/work!HE133,".")</f>
        <v>.</v>
      </c>
      <c r="FG133" s="27" t="str">
        <f>IF(ISNUMBER(work!HB133/work!HF133),work!HB133/work!HF133,".")</f>
        <v>.</v>
      </c>
      <c r="FH133" s="27" t="str">
        <f>IF(ISNUMBER(work!HC133/work!HG133),work!HC133/work!HG133,".")</f>
        <v>.</v>
      </c>
      <c r="FI133" s="27" t="str">
        <f>IF(ISNUMBER((work!HA133+work!HB133)/(work!HE133+work!HF133)),(work!HA133+work!HB133)/(work!HE133+work!HF133),".")</f>
        <v>.</v>
      </c>
      <c r="FJ133" s="27" t="str">
        <f>IF(ISNUMBER(work!HH133/work!HL133),work!HH133/work!HL133,".")</f>
        <v>.</v>
      </c>
      <c r="FK133" s="27" t="str">
        <f>IF(ISNUMBER(work!HI133/work!HM133),work!HI133/work!HM133,".")</f>
        <v>.</v>
      </c>
      <c r="FL133" s="27" t="str">
        <f>IF(ISNUMBER(work!HJ133/work!HN133),work!HJ133/work!HN133,".")</f>
        <v>.</v>
      </c>
      <c r="FM133" s="27" t="str">
        <f>IF(ISNUMBER(work!HK133/work!HO133),work!HK133/work!HO133,".")</f>
        <v>.</v>
      </c>
      <c r="FN133" s="27" t="str">
        <f>IF(ISNUMBER((work!HI133+work!HJ133)/(work!HM133+work!HN133)),(work!HI133+work!HJ133)/(work!HM133+work!HN133),".")</f>
        <v>.</v>
      </c>
      <c r="FO133" s="27" t="s">
        <v>5007</v>
      </c>
      <c r="FP133" s="27" t="s">
        <v>5007</v>
      </c>
      <c r="FQ133" s="27" t="s">
        <v>5007</v>
      </c>
      <c r="FR133" s="27" t="s">
        <v>5007</v>
      </c>
      <c r="FS133" s="27" t="s">
        <v>5007</v>
      </c>
      <c r="FT133" s="27" t="str">
        <f>work!GM133</f>
        <v>.</v>
      </c>
      <c r="FU133" s="27" t="str">
        <f>work!GN133</f>
        <v>.</v>
      </c>
      <c r="FV133" s="27" t="str">
        <f>work!GO133</f>
        <v>.</v>
      </c>
      <c r="FW133" s="27" t="s">
        <v>5007</v>
      </c>
      <c r="FX133" s="27"/>
      <c r="FY133" s="27" t="str">
        <f t="shared" ref="FY133:FY164" si="101">IF(ISNA(VLOOKUP(F133,Area_Dist,2,FALSE)),".",VLOOKUP(F133,Area_Dist,2,FALSE))</f>
        <v>.</v>
      </c>
      <c r="FZ133">
        <f t="shared" si="62"/>
        <v>0</v>
      </c>
      <c r="GA133" t="str">
        <f>work!HC133</f>
        <v>.</v>
      </c>
      <c r="GB133" t="str">
        <f>IF(ISNUMBER(work!HA133+work!HB133),work!HA133+work!HB133,".")</f>
        <v>.</v>
      </c>
      <c r="GC133" t="str">
        <f>IF(ISNUMBER(work!HK133-work!HC133),work!HK133-work!HC133,".")</f>
        <v>.</v>
      </c>
      <c r="GD133" t="str">
        <f>IF(ISNUMBER(work!HI133+work!HJ133-work!HA133-work!HB133),(work!HI133+work!HJ133-work!HA133-work!HB133),".")</f>
        <v>.</v>
      </c>
      <c r="GH133" t="str">
        <f>work!GQ133</f>
        <v>.</v>
      </c>
      <c r="GI133" t="str">
        <f>work!GR133</f>
        <v>.</v>
      </c>
      <c r="GJ133" t="str">
        <f>work!GZ133</f>
        <v>.</v>
      </c>
      <c r="GK133" t="str">
        <f>work!HH133</f>
        <v>.</v>
      </c>
      <c r="GL133" t="str">
        <f t="shared" ref="GL133:GL164" si="102">IFERROR(VLOOKUP(F133,Area_EM2010,2,FALSE),".")</f>
        <v>.</v>
      </c>
      <c r="GM133" t="str">
        <f>IFERROR(VLOOKUP($F133,AREA_EM_ALLYEAR,Seq!B$1,FALSE),".")</f>
        <v>.</v>
      </c>
      <c r="GN133" t="str">
        <f>IFERROR(VLOOKUP($F133,AREA_EM_ALLYEAR,Seq!C$1,FALSE),".")</f>
        <v>.</v>
      </c>
      <c r="GO133" t="str">
        <f>IFERROR(VLOOKUP($F133,AREA_EM_ALLYEAR,Seq!D$1,FALSE),".")</f>
        <v>.</v>
      </c>
      <c r="GP133" t="str">
        <f>IFERROR(VLOOKUP($F133,AREA_EM_ALLYEAR,Seq!E$1,FALSE),".")</f>
        <v>.</v>
      </c>
      <c r="GQ133" t="str">
        <f>IFERROR(VLOOKUP($F133,AREA_EM_ALLYEAR,Seq!F$1,FALSE),".")</f>
        <v>.</v>
      </c>
      <c r="GR133" t="str">
        <f>IFERROR(VLOOKUP($F133,AREA_EM_ALLYEAR,Seq!G$1,FALSE),".")</f>
        <v>.</v>
      </c>
      <c r="GS133" t="str">
        <f>IFERROR(VLOOKUP($F133,AREA_EM_ALLYEAR,Seq!H$1,FALSE),".")</f>
        <v>.</v>
      </c>
      <c r="GT133" t="str">
        <f>IFERROR(VLOOKUP($F133,AREA_EM_ALLYEAR,Seq!I$1,FALSE),".")</f>
        <v>.</v>
      </c>
      <c r="GU133" t="str">
        <f>IFERROR(VLOOKUP($F133,AREA_EM_ALLYEAR,Seq!J$1,FALSE),".")</f>
        <v>.</v>
      </c>
      <c r="GV133" t="str">
        <f>IFERROR(VLOOKUP($F133,AREA_EM_ALLYEAR,Seq!K$1,FALSE),".")</f>
        <v>.</v>
      </c>
      <c r="GW133" t="str">
        <f>IFERROR(VLOOKUP($F133,AREA_EM_ALLYEAR,Seq!L$1,FALSE),".")</f>
        <v>.</v>
      </c>
      <c r="GX133" t="str">
        <f>IFERROR(VLOOKUP($F133,AREA_EM_ALLYEAR,Seq!M$1,FALSE),".")</f>
        <v>.</v>
      </c>
      <c r="GY133" t="str">
        <f>IFERROR(VLOOKUP($F133,AREA_EM_ALLYEAR,Seq!N$1,FALSE),".")</f>
        <v>.</v>
      </c>
      <c r="GZ133" t="str">
        <f>IFERROR(VLOOKUP($F133,AREA_EM_ALLYEAR,Seq!O$1,FALSE),".")</f>
        <v>.</v>
      </c>
      <c r="HA133" t="str">
        <f t="shared" si="63"/>
        <v>.</v>
      </c>
      <c r="HK133" s="139">
        <f>IFERROR(VLOOKUP(CONCATENATE($G133, ".SP.DYN.LE00.IN"),AREA_WB_6ATTRS,Seq!B$1,FALSE)-VLOOKUP("CHN.SP.DYN.LE00.IN",AREA_WB_6ATTRS,Seq!B$1,FALSE),".")</f>
        <v>-1.72729268292683</v>
      </c>
      <c r="HL133" s="139">
        <f>IFERROR(VLOOKUP(CONCATENATE($G133, ".SP.DYN.LE00.IN"),AREA_WB_6ATTRS,Seq!C$1,FALSE)-VLOOKUP("CHN.SP.DYN.LE00.IN",AREA_WB_6ATTRS,Seq!C$1,FALSE),".")</f>
        <v>-1.6761951219512383</v>
      </c>
      <c r="HM133" s="139">
        <f>IFERROR(VLOOKUP(CONCATENATE($G133, ".SP.DYN.LE00.IN"),AREA_WB_6ATTRS,Seq!D$1,FALSE)-VLOOKUP("CHN.SP.DYN.LE00.IN",AREA_WB_6ATTRS,Seq!D$1,FALSE),".")</f>
        <v>-1.61914634146342</v>
      </c>
      <c r="HN133" s="139">
        <f>IFERROR(VLOOKUP(CONCATENATE($G133, ".SP.DYN.LE00.IN"),AREA_WB_6ATTRS,Seq!E$1,FALSE)-VLOOKUP("CHN.SP.DYN.LE00.IN",AREA_WB_6ATTRS,Seq!E$1,FALSE),".")</f>
        <v>-1.5627804878048721</v>
      </c>
      <c r="HO133" s="139">
        <f>IFERROR(VLOOKUP(CONCATENATE($G133, ".SP.DYN.LE00.IN"),AREA_WB_6ATTRS,Seq!F$1,FALSE)-VLOOKUP("CHN.SP.DYN.LE00.IN",AREA_WB_6ATTRS,Seq!F$1,FALSE),".")</f>
        <v>-1.5251219512195178</v>
      </c>
      <c r="HP133" s="139">
        <f>IFERROR(VLOOKUP(CONCATENATE($G133, ".SP.DYN.LE00.IN"),AREA_WB_6ATTRS,Seq!G$1,FALSE)-VLOOKUP("CHN.SP.DYN.LE00.IN",AREA_WB_6ATTRS,Seq!G$1,FALSE),".")</f>
        <v>-1.536756097560982</v>
      </c>
      <c r="HQ133" s="139">
        <f>IFERROR(VLOOKUP(CONCATENATE($G133, ".SP.DYN.LE00.IN"),AREA_WB_6ATTRS,Seq!H$1,FALSE)-VLOOKUP("CHN.SP.DYN.LE00.IN",AREA_WB_6ATTRS,Seq!H$1,FALSE),".")</f>
        <v>-1.6258536585365846</v>
      </c>
      <c r="HR133" s="139">
        <f>IFERROR(VLOOKUP(CONCATENATE($G133, ".SP.DYN.LE00.IN"),AREA_WB_6ATTRS,Seq!I$1,FALSE)-VLOOKUP("CHN.SP.DYN.LE00.IN",AREA_WB_6ATTRS,Seq!I$1,FALSE),".")</f>
        <v>-1.8030487804877993</v>
      </c>
      <c r="HS133" s="139">
        <f>IFERROR(VLOOKUP(CONCATENATE($G133, ".SP.DYN.LE00.IN"),AREA_WB_6ATTRS,Seq!J$1,FALSE)-VLOOKUP("CHN.SP.DYN.LE00.IN",AREA_WB_6ATTRS,Seq!J$1,FALSE),".")</f>
        <v>-2.0659512195122005</v>
      </c>
      <c r="HT133" s="139">
        <f>IFERROR(VLOOKUP(CONCATENATE($G133, ".SP.DYN.LE00.IN"),AREA_WB_6ATTRS,Seq!K$1,FALSE)-VLOOKUP("CHN.SP.DYN.LE00.IN",AREA_WB_6ATTRS,Seq!K$1,FALSE),".")</f>
        <v>-2.3996341463414694</v>
      </c>
      <c r="HU133" s="139">
        <f>IFERROR(VLOOKUP(CONCATENATE($G133, ".SP.DYN.LE00.IN"),AREA_WB_6ATTRS,Seq!L$1,FALSE)-VLOOKUP("CHN.SP.DYN.LE00.IN",AREA_WB_6ATTRS,Seq!L$1,FALSE),".")</f>
        <v>-2.7776097560975614</v>
      </c>
      <c r="HV133" s="139">
        <f>IFERROR(VLOOKUP(CONCATENATE($G133, ".SP.DYN.LE00.IN"),AREA_WB_6ATTRS,Seq!M$1,FALSE)-VLOOKUP("CHN.SP.DYN.LE00.IN",AREA_WB_6ATTRS,Seq!M$1,FALSE),".")</f>
        <v>-3.1572926829268368</v>
      </c>
      <c r="HW133" s="139">
        <f>IFERROR(VLOOKUP(CONCATENATE($G133, ".SP.DYN.LE00.IN"),AREA_WB_6ATTRS,Seq!N$1,FALSE)-VLOOKUP("CHN.SP.DYN.LE00.IN",AREA_WB_6ATTRS,Seq!N$1,FALSE),".")</f>
        <v>-3.501609756097551</v>
      </c>
      <c r="HX133" s="139">
        <f>IFERROR(VLOOKUP(CONCATENATE($G133, ".SP.DYN.LE00.IN"),AREA_WB_6ATTRS,Seq!O$1,FALSE)-VLOOKUP("CHN.SP.DYN.LE00.IN",AREA_WB_6ATTRS,Seq!O$1,FALSE),".")</f>
        <v>-3.7804634146341414</v>
      </c>
      <c r="HY133" s="139">
        <f>IFERROR(VLOOKUP(CONCATENATE($G133, ".SP.DYN.LE00.IN"),AREA_WB_6ATTRS,Seq!P$1,FALSE)-VLOOKUP("CHN.SP.DYN.LE00.IN",AREA_WB_6ATTRS,Seq!P$1,FALSE),".")</f>
        <v>-3.9828048780487677</v>
      </c>
      <c r="HZ133" s="139">
        <f>IFERROR(VLOOKUP(CONCATENATE($G133, ".SP.DYN.LE00.IN"),AREA_WB_6ATTRS,Seq!Q$1,FALSE)-VLOOKUP("CHN.SP.DYN.LE00.IN",AREA_WB_6ATTRS,Seq!Q$1,FALSE),".")</f>
        <v>-4.1071219512195114</v>
      </c>
      <c r="IA133" s="139">
        <f>IFERROR(VLOOKUP(CONCATENATE($G133, ".SP.DYN.LE00.IN"),AREA_WB_6ATTRS,Seq!R$1,FALSE)-VLOOKUP("CHN.SP.DYN.LE00.IN",AREA_WB_6ATTRS,Seq!R$1,FALSE),".")</f>
        <v>-4.1663902439024412</v>
      </c>
      <c r="IB133" s="139">
        <f>IFERROR(VLOOKUP(CONCATENATE($G133, ".SP.DYN.LE00.IN"),AREA_WB_6ATTRS,Seq!S$1,FALSE)-VLOOKUP("CHN.SP.DYN.LE00.IN",AREA_WB_6ATTRS,Seq!S$1,FALSE),".")</f>
        <v>-4.1921219512195051</v>
      </c>
      <c r="IC133" s="139">
        <f>IFERROR(VLOOKUP(CONCATENATE($G133, ".SP.DYN.LE00.IN"),AREA_WB_6ATTRS,Seq!T$1,FALSE)-VLOOKUP("CHN.SP.DYN.LE00.IN",AREA_WB_6ATTRS,Seq!T$1,FALSE),".")</f>
        <v>-4.2123414634146457</v>
      </c>
      <c r="ID133" s="139">
        <f>IFERROR(VLOOKUP(CONCATENATE($G133, ".SP.DYN.LE00.IN"),AREA_WB_6ATTRS,Seq!U$1,FALSE)-VLOOKUP("CHN.SP.DYN.LE00.IN",AREA_WB_6ATTRS,Seq!U$1,FALSE),".")</f>
        <v>-4.2390731707317286</v>
      </c>
      <c r="IE133" s="139">
        <f>IFERROR(VLOOKUP(CONCATENATE($G133, ".SP.DYN.LE00.IN"),AREA_WB_6ATTRS,Seq!V$1,FALSE)-VLOOKUP("CHN.SP.DYN.LE00.IN",AREA_WB_6ATTRS,Seq!V$1,FALSE),".")</f>
        <v>-4.2908292682926827</v>
      </c>
      <c r="IF133" s="139">
        <f>IFERROR(VLOOKUP(CONCATENATE($G133, ".SP.DYN.LE00.IN"),AREA_WB_6ATTRS,Seq!W$1,FALSE)-VLOOKUP("CHN.SP.DYN.LE00.IN",AREA_WB_6ATTRS,Seq!W$1,FALSE),".")</f>
        <v>-4.376609756097551</v>
      </c>
      <c r="IG133" s="139">
        <f>IFERROR(VLOOKUP(CONCATENATE($G133, ".SP.DYN.LE00.IN"),AREA_WB_6ATTRS,Seq!X$1,FALSE)-VLOOKUP("CHN.SP.DYN.LE00.IN",AREA_WB_6ATTRS,Seq!X$1,FALSE),".")</f>
        <v>-4.4934634146341352</v>
      </c>
      <c r="IH133" s="139">
        <f>IFERROR(VLOOKUP(CONCATENATE($G133, ".SP.DYN.LE00.IN"),AREA_WB_6ATTRS,Seq!Y$1,FALSE)-VLOOKUP("CHN.SP.DYN.LE00.IN",AREA_WB_6ATTRS,Seq!Y$1,FALSE),".")</f>
        <v>-4.6338780487804883</v>
      </c>
      <c r="II133" s="139">
        <f>IFERROR(VLOOKUP(CONCATENATE($G133, ".SP.DYN.LE00.IN"),AREA_WB_6ATTRS,Seq!Z$1,FALSE)-VLOOKUP("CHN.SP.DYN.LE00.IN",AREA_WB_6ATTRS,Seq!Z$1,FALSE),".")</f>
        <v>-4.7902926829268324</v>
      </c>
      <c r="IJ133" s="139">
        <f>IFERROR(VLOOKUP(CONCATENATE($G133, ".SP.DYN.LE00.IN"),AREA_WB_6ATTRS,Seq!AA$1,FALSE)-VLOOKUP("CHN.SP.DYN.LE00.IN",AREA_WB_6ATTRS,Seq!AA$1,FALSE),".")</f>
        <v>-4.9487317073170658</v>
      </c>
      <c r="IK133" s="139">
        <f>IFERROR(VLOOKUP(CONCATENATE($G133, ".SP.DYN.LE00.IN"),AREA_WB_6ATTRS,Seq!AB$1,FALSE)-VLOOKUP("CHN.SP.DYN.LE00.IN",AREA_WB_6ATTRS,Seq!AB$1,FALSE),".")</f>
        <v>-5.0915609756097524</v>
      </c>
      <c r="IL133" s="139">
        <f>IFERROR(VLOOKUP(CONCATENATE($G133, ".SP.DYN.LE00.IN"),AREA_WB_6ATTRS,Seq!AC$1,FALSE)-VLOOKUP("CHN.SP.DYN.LE00.IN",AREA_WB_6ATTRS,Seq!AC$1,FALSE),".")</f>
        <v>-5.2012926829268196</v>
      </c>
      <c r="IM133" s="139">
        <f>IFERROR(VLOOKUP(CONCATENATE($G133, ".SP.DYN.LE00.IN"),AREA_WB_6ATTRS,Seq!AD$1,FALSE)-VLOOKUP("CHN.SP.DYN.LE00.IN",AREA_WB_6ATTRS,Seq!AD$1,FALSE),".")</f>
        <v>-5.2683658536585227</v>
      </c>
      <c r="IN133" s="139">
        <f>IFERROR(VLOOKUP(CONCATENATE($G133, ".SP.DYN.LE00.IN"),AREA_WB_6ATTRS,Seq!AE$1,FALSE)-VLOOKUP("CHN.SP.DYN.LE00.IN",AREA_WB_6ATTRS,Seq!AE$1,FALSE),".")</f>
        <v>-5.2918048780487936</v>
      </c>
      <c r="IO133" s="139">
        <f>IFERROR(VLOOKUP(CONCATENATE($G133, ".SP.DYN.LE00.IN"),AREA_WB_6ATTRS,Seq!AF$1,FALSE)-VLOOKUP("CHN.SP.DYN.LE00.IN",AREA_WB_6ATTRS,Seq!AF$1,FALSE),".")</f>
        <v>-5.2720975609756238</v>
      </c>
      <c r="IP133" s="139" t="str">
        <f>IFERROR(VLOOKUP(CONCATENATE($G133, ".SP.DYN.LE00.IN"),AREA_WB_6ATTRS,Seq!AG$1,FALSE)-VLOOKUP("CHN.SP.DYN.LE00.IN",AREA_WB_6ATTRS,Seq!AG$1,FALSE),".")</f>
        <v>.</v>
      </c>
      <c r="IW133">
        <f>IFERROR(VLOOKUP(CONCATENATE($G133, ".SP.DYN.LE00.IN"),AREA_WB_6ATTRS,Seq!B$1,FALSE),".")</f>
        <v>65.266512195121962</v>
      </c>
      <c r="IX133">
        <f>IFERROR(VLOOKUP(CONCATENATE($G133, ".SP.DYN.LE00.IN"),AREA_WB_6ATTRS,Seq!C$1,FALSE),".")</f>
        <v>65.586731707317071</v>
      </c>
      <c r="IY133">
        <f>IFERROR(VLOOKUP(CONCATENATE($G133, ".SP.DYN.LE00.IN"),AREA_WB_6ATTRS,Seq!D$1,FALSE),".")</f>
        <v>65.915756097560973</v>
      </c>
      <c r="IZ133">
        <f>IFERROR(VLOOKUP(CONCATENATE($G133, ".SP.DYN.LE00.IN"),AREA_WB_6ATTRS,Seq!E$1,FALSE),".")</f>
        <v>66.237073170731719</v>
      </c>
      <c r="JA133">
        <f>IFERROR(VLOOKUP(CONCATENATE($G133, ".SP.DYN.LE00.IN"),AREA_WB_6ATTRS,Seq!F$1,FALSE),".")</f>
        <v>66.534146341463412</v>
      </c>
      <c r="JB133">
        <f>IFERROR(VLOOKUP(CONCATENATE($G133, ".SP.DYN.LE00.IN"),AREA_WB_6ATTRS,Seq!G$1,FALSE),".")</f>
        <v>66.776390243902441</v>
      </c>
      <c r="JC133">
        <f>IFERROR(VLOOKUP(CONCATENATE($G133, ".SP.DYN.LE00.IN"),AREA_WB_6ATTRS,Seq!H$1,FALSE),".")</f>
        <v>66.933634146341475</v>
      </c>
      <c r="JD133">
        <f>IFERROR(VLOOKUP(CONCATENATE($G133, ".SP.DYN.LE00.IN"),AREA_WB_6ATTRS,Seq!I$1,FALSE),".")</f>
        <v>66.994268292682946</v>
      </c>
      <c r="JE133">
        <f>IFERROR(VLOOKUP(CONCATENATE($G133, ".SP.DYN.LE00.IN"),AREA_WB_6ATTRS,Seq!J$1,FALSE),".")</f>
        <v>66.961170731707327</v>
      </c>
      <c r="JF133">
        <f>IFERROR(VLOOKUP(CONCATENATE($G133, ".SP.DYN.LE00.IN"),AREA_WB_6ATTRS,Seq!K$1,FALSE),".")</f>
        <v>66.847292682926835</v>
      </c>
      <c r="JG133">
        <f>IFERROR(VLOOKUP(CONCATENATE($G133, ".SP.DYN.LE00.IN"),AREA_WB_6ATTRS,Seq!L$1,FALSE),".")</f>
        <v>66.682121951219514</v>
      </c>
      <c r="JH133">
        <f>IFERROR(VLOOKUP(CONCATENATE($G133, ".SP.DYN.LE00.IN"),AREA_WB_6ATTRS,Seq!M$1,FALSE),".")</f>
        <v>66.506731707317073</v>
      </c>
      <c r="JI133">
        <f>IFERROR(VLOOKUP(CONCATENATE($G133, ".SP.DYN.LE00.IN"),AREA_WB_6ATTRS,Seq!N$1,FALSE),".")</f>
        <v>66.36021951219513</v>
      </c>
      <c r="JJ133">
        <f>IFERROR(VLOOKUP(CONCATENATE($G133, ".SP.DYN.LE00.IN"),AREA_WB_6ATTRS,Seq!O$1,FALSE),".")</f>
        <v>66.274170731707329</v>
      </c>
      <c r="JK133">
        <f>IFERROR(VLOOKUP(CONCATENATE($G133, ".SP.DYN.LE00.IN"),AREA_WB_6ATTRS,Seq!P$1,FALSE),".")</f>
        <v>66.260121951219531</v>
      </c>
      <c r="JL133">
        <f>IFERROR(VLOOKUP(CONCATENATE($G133, ".SP.DYN.LE00.IN"),AREA_WB_6ATTRS,Seq!Q$1,FALSE),".")</f>
        <v>66.317609756097568</v>
      </c>
      <c r="JM133">
        <f>IFERROR(VLOOKUP(CONCATENATE($G133, ".SP.DYN.LE00.IN"),AREA_WB_6ATTRS,Seq!R$1,FALSE),".")</f>
        <v>66.432634146341471</v>
      </c>
      <c r="JN133">
        <f>IFERROR(VLOOKUP(CONCATENATE($G133, ".SP.DYN.LE00.IN"),AREA_WB_6ATTRS,Seq!S$1,FALSE),".")</f>
        <v>66.574195121951234</v>
      </c>
      <c r="JO133">
        <f>IFERROR(VLOOKUP(CONCATENATE($G133, ".SP.DYN.LE00.IN"),AREA_WB_6ATTRS,Seq!T$1,FALSE),".")</f>
        <v>66.714756097560979</v>
      </c>
      <c r="JP133">
        <f>IFERROR(VLOOKUP(CONCATENATE($G133, ".SP.DYN.LE00.IN"),AREA_WB_6ATTRS,Seq!U$1,FALSE),".")</f>
        <v>66.844317073170728</v>
      </c>
      <c r="JQ133">
        <f>IFERROR(VLOOKUP(CONCATENATE($G133, ".SP.DYN.LE00.IN"),AREA_WB_6ATTRS,Seq!V$1,FALSE),".")</f>
        <v>66.950878048780496</v>
      </c>
      <c r="JR133">
        <f>IFERROR(VLOOKUP(CONCATENATE($G133, ".SP.DYN.LE00.IN"),AREA_WB_6ATTRS,Seq!W$1,FALSE),".")</f>
        <v>67.028926829268315</v>
      </c>
      <c r="JS133">
        <f>IFERROR(VLOOKUP(CONCATENATE($G133, ".SP.DYN.LE00.IN"),AREA_WB_6ATTRS,Seq!X$1,FALSE),".")</f>
        <v>67.085975609756105</v>
      </c>
      <c r="JT133">
        <f>IFERROR(VLOOKUP(CONCATENATE($G133, ".SP.DYN.LE00.IN"),AREA_WB_6ATTRS,Seq!Y$1,FALSE),".")</f>
        <v>67.131</v>
      </c>
      <c r="JU133">
        <f>IFERROR(VLOOKUP(CONCATENATE($G133, ".SP.DYN.LE00.IN"),AREA_WB_6ATTRS,Seq!Z$1,FALSE),".")</f>
        <v>67.172048780487813</v>
      </c>
      <c r="JV133">
        <f>IFERROR(VLOOKUP(CONCATENATE($G133, ".SP.DYN.LE00.IN"),AREA_WB_6ATTRS,Seq!AA$1,FALSE),".")</f>
        <v>67.222585365853675</v>
      </c>
      <c r="JW133">
        <f>IFERROR(VLOOKUP(CONCATENATE($G133, ".SP.DYN.LE00.IN"),AREA_WB_6ATTRS,Seq!AB$1,FALSE),".")</f>
        <v>67.29817073170733</v>
      </c>
      <c r="JX133">
        <f>IFERROR(VLOOKUP(CONCATENATE($G133, ".SP.DYN.LE00.IN"),AREA_WB_6ATTRS,Seq!AC$1,FALSE),".")</f>
        <v>67.411292682926842</v>
      </c>
      <c r="JY133">
        <f>IFERROR(VLOOKUP(CONCATENATE($G133, ".SP.DYN.LE00.IN"),AREA_WB_6ATTRS,Seq!AD$1,FALSE),".")</f>
        <v>67.566975609756113</v>
      </c>
      <c r="JZ133">
        <f>IFERROR(VLOOKUP(CONCATENATE($G133, ".SP.DYN.LE00.IN"),AREA_WB_6ATTRS,Seq!AE$1,FALSE),".")</f>
        <v>67.76470731707316</v>
      </c>
      <c r="KA133">
        <f>IFERROR(VLOOKUP(CONCATENATE($G133, ".SP.DYN.LE00.IN"),AREA_WB_6ATTRS,Seq!AF$1,FALSE),".")</f>
        <v>68.001000000000005</v>
      </c>
      <c r="KB133" t="str">
        <f>IFERROR(VLOOKUP(CONCATENATE($G133, ".SP.DYN.LE00.IN"),AREA_WB_6ATTRS,Seq!AG$1,FALSE),".")</f>
        <v>.</v>
      </c>
      <c r="KK133">
        <f t="shared" si="66"/>
        <v>25</v>
      </c>
      <c r="KL133">
        <f t="shared" si="64"/>
        <v>0</v>
      </c>
      <c r="KM133">
        <f t="shared" si="67"/>
        <v>45864220.97198534</v>
      </c>
      <c r="KN133">
        <f t="shared" si="68"/>
        <v>-43055490.49262704</v>
      </c>
      <c r="KO133" t="str">
        <f t="shared" si="65"/>
        <v>.</v>
      </c>
      <c r="KP133" t="str">
        <f>work!HA133</f>
        <v>.</v>
      </c>
      <c r="KQ133" t="str">
        <f>work!HB133</f>
        <v>.</v>
      </c>
      <c r="KR133" t="str">
        <f>work!HC133</f>
        <v>.</v>
      </c>
      <c r="KS133" t="str">
        <f>IF(ISNUMBER(work!HI133-work!HA133),work!HI133-work!HA133,".")</f>
        <v>.</v>
      </c>
      <c r="KT133" t="str">
        <f>IF(ISNUMBER(work!HJ133-work!HB133),work!HJ133-work!HB133,".")</f>
        <v>.</v>
      </c>
      <c r="KU133" t="str">
        <f>IF(ISNUMBER(work!HK133-work!HC133),work!HK133-work!HC133,".")</f>
        <v>.</v>
      </c>
      <c r="KW133" t="str">
        <f>IFERROR(work!HR133/work!HV133,".")</f>
        <v>.</v>
      </c>
      <c r="KX133" t="str">
        <f>IFERROR(work!HS133/work!HW133,".")</f>
        <v>.</v>
      </c>
      <c r="KY133" t="str">
        <f>IFERROR(work!HT133/work!HX133,".")</f>
        <v>.</v>
      </c>
      <c r="KZ133" t="str">
        <f>IFERROR(work!HU133/work!HY133,".")</f>
        <v>.</v>
      </c>
    </row>
    <row r="134" spans="1:312">
      <c r="A134" s="24">
        <f t="shared" si="85"/>
        <v>134</v>
      </c>
      <c r="B134" s="24" t="str">
        <f t="shared" si="86"/>
        <v>Out</v>
      </c>
      <c r="C134" s="24" t="str">
        <f t="shared" si="87"/>
        <v>Out</v>
      </c>
      <c r="D134" s="24" t="str">
        <f t="shared" si="88"/>
        <v>Out67</v>
      </c>
      <c r="E134" s="25" t="s">
        <v>3132</v>
      </c>
      <c r="F134" s="26" t="str">
        <f t="shared" si="89"/>
        <v>Yugoslavia</v>
      </c>
      <c r="G134" s="166" t="s">
        <v>4865</v>
      </c>
      <c r="H134" s="166" t="s">
        <v>5007</v>
      </c>
      <c r="I134" s="166" t="s">
        <v>5007</v>
      </c>
      <c r="J134" s="180" t="s">
        <v>5007</v>
      </c>
      <c r="K134" s="180" t="s">
        <v>5007</v>
      </c>
      <c r="L134" s="27">
        <f>IFERROR(VLOOKUP($F134,Area_FDI_84_96,Seq!B$1,FALSE),0)</f>
        <v>0</v>
      </c>
      <c r="M134" s="27">
        <f>IFERROR(VLOOKUP($F134,Area_FDI_84_96,Seq!C$1,FALSE),0)</f>
        <v>0</v>
      </c>
      <c r="N134" s="27">
        <f>IFERROR(VLOOKUP($F134,Area_FDI_84_96,Seq!D$1,FALSE),0)</f>
        <v>0</v>
      </c>
      <c r="O134" s="27">
        <f>IFERROR(VLOOKUP($F134,Area_FDI_84_96,Seq!E$1,FALSE),0)</f>
        <v>0</v>
      </c>
      <c r="P134" s="27">
        <f>IFERROR(VLOOKUP($F134,Area_FDI_84_96,Seq!F$1,FALSE),0)</f>
        <v>0</v>
      </c>
      <c r="Q134" s="27">
        <f>IFERROR(VLOOKUP($F134,Area_FDI_84_96,Seq!G$1,FALSE),0)</f>
        <v>0</v>
      </c>
      <c r="R134" s="27">
        <f>IFERROR(VLOOKUP($F134,Area_FDI_84_96,Seq!H$1,FALSE),0)</f>
        <v>0</v>
      </c>
      <c r="S134" s="27">
        <f>IFERROR(VLOOKUP($F134,Area_FDI_84_96,Seq!I$1,FALSE),0)</f>
        <v>0</v>
      </c>
      <c r="T134" s="27">
        <f>IFERROR(VALUE(VLOOKUP($E134,Area_FDI_92_95,Seq!B$1,FALSE)),0)</f>
        <v>127</v>
      </c>
      <c r="U134" s="27">
        <f>IFERROR(VALUE(VLOOKUP($E134,Area_FDI_92_95,Seq!C$1,FALSE)),0)</f>
        <v>12</v>
      </c>
      <c r="V134" s="27">
        <f>IFERROR(VALUE(VLOOKUP($E134,Area_FDI_92_95,Seq!D$1,FALSE)),0)</f>
        <v>26</v>
      </c>
      <c r="W134" s="27">
        <f>IFERROR(VALUE(VLOOKUP($E134,Area_FDI_92_95,Seq!E$1,FALSE)),0)</f>
        <v>12</v>
      </c>
      <c r="X134" s="27">
        <f>IFERROR(VALUE(VLOOKUP($E134,Area_FDI_96_99,Seq!B$1,FALSE)),0)</f>
        <v>295</v>
      </c>
      <c r="Y134" s="27">
        <f>IFERROR(VALUE(VLOOKUP($E134,Area_FDI_96_99,Seq!C$1,FALSE)),0)</f>
        <v>405</v>
      </c>
      <c r="Z134" s="27">
        <f>IFERROR(VALUE(VLOOKUP($E134,Area_FDI_96_99,Seq!D$1,FALSE)),0)</f>
        <v>645</v>
      </c>
      <c r="AA134" s="27">
        <f>IFERROR(VALUE(VLOOKUP($E134,Area_FDI_96_99,Seq!E$1,FALSE)),0)</f>
        <v>112</v>
      </c>
      <c r="AB134" s="27">
        <f t="shared" si="90"/>
        <v>571</v>
      </c>
      <c r="AC134" s="27">
        <f t="shared" si="91"/>
        <v>16</v>
      </c>
      <c r="AD134" s="27">
        <f t="shared" si="92"/>
        <v>12</v>
      </c>
      <c r="AE134" s="27">
        <f t="shared" si="93"/>
        <v>190</v>
      </c>
      <c r="AF134" s="27">
        <f t="shared" si="94"/>
        <v>327</v>
      </c>
      <c r="AG134" s="27">
        <f t="shared" si="95"/>
        <v>78</v>
      </c>
      <c r="AH134" s="27">
        <f t="shared" si="96"/>
        <v>475</v>
      </c>
      <c r="AI134" s="27">
        <f t="shared" si="97"/>
        <v>76</v>
      </c>
      <c r="AJ134" s="27">
        <f t="shared" si="98"/>
        <v>0</v>
      </c>
      <c r="AK134" s="27">
        <f t="shared" si="99"/>
        <v>10</v>
      </c>
      <c r="AL134" s="27">
        <f t="shared" si="100"/>
        <v>0</v>
      </c>
      <c r="AM134" s="27"/>
      <c r="AN134" s="27"/>
      <c r="AO134" s="27"/>
      <c r="AP134" s="27"/>
      <c r="AQ134" s="27"/>
      <c r="AR134" s="27"/>
      <c r="AS134" s="27"/>
      <c r="AT134" s="27" t="str">
        <f>IFERROR(work!D134+work!AP134,".")</f>
        <v>.</v>
      </c>
      <c r="AU134" s="27" t="str">
        <f>IFERROR(work!E134+work!AQ134,".")</f>
        <v>.</v>
      </c>
      <c r="AV134" s="27" t="str">
        <f>IFERROR(work!F134+work!AR134,".")</f>
        <v>.</v>
      </c>
      <c r="AW134" s="27" t="str">
        <f>IFERROR(work!G134+work!AS134,".")</f>
        <v>.</v>
      </c>
      <c r="AX134" s="27" t="str">
        <f>IFERROR(work!H134+work!AT134,".")</f>
        <v>.</v>
      </c>
      <c r="AY134" s="27" t="str">
        <f>IFERROR(work!I134+work!AU134,".")</f>
        <v>.</v>
      </c>
      <c r="AZ134" s="27" t="str">
        <f>IFERROR(work!J134+work!AV134,".")</f>
        <v>.</v>
      </c>
      <c r="BA134" s="27" t="str">
        <f>IFERROR(work!K134+work!AW134,".")</f>
        <v>.</v>
      </c>
      <c r="BB134" s="27" t="str">
        <f>IFERROR(work!L134+work!AX134,".")</f>
        <v>.</v>
      </c>
      <c r="BC134" s="27" t="str">
        <f>IFERROR(work!M134+work!AY134,".")</f>
        <v>.</v>
      </c>
      <c r="BD134" s="27" t="str">
        <f>IFERROR(work!N134+work!AZ134,".")</f>
        <v>.</v>
      </c>
      <c r="BE134" s="27" t="str">
        <f>IFERROR(work!O134+work!BA134,".")</f>
        <v>.</v>
      </c>
      <c r="BF134" s="27" t="str">
        <f>IFERROR(work!P134+work!BB134,".")</f>
        <v>.</v>
      </c>
      <c r="BG134" s="27" t="str">
        <f>IFERROR(work!Q134+work!BC134,".")</f>
        <v>.</v>
      </c>
      <c r="BH134" s="27" t="str">
        <f>IFERROR(work!R134+work!BD134,".")</f>
        <v>.</v>
      </c>
      <c r="BI134" s="27" t="str">
        <f>IFERROR(work!S134+work!BE134,".")</f>
        <v>.</v>
      </c>
      <c r="BJ134" s="27" t="str">
        <f>IFERROR(work!T134+work!BF134,".")</f>
        <v>.</v>
      </c>
      <c r="BK134" s="27" t="str">
        <f>IFERROR(work!U134+work!BG134,".")</f>
        <v>.</v>
      </c>
      <c r="BL134" s="27" t="str">
        <f>IFERROR(work!V134+work!BH134,".")</f>
        <v>.</v>
      </c>
      <c r="BM134" s="27" t="str">
        <f>IFERROR(work!W134+work!BI134,".")</f>
        <v>.</v>
      </c>
      <c r="BN134" s="27" t="str">
        <f>IFERROR(work!X134+work!BJ134,".")</f>
        <v>.</v>
      </c>
      <c r="BO134" s="27" t="str">
        <f>IFERROR(work!Y134+work!BK134,".")</f>
        <v>.</v>
      </c>
      <c r="BP134" s="27" t="str">
        <f>IFERROR(work!Z134+work!BL134,".")</f>
        <v>.</v>
      </c>
      <c r="BQ134" s="27" t="str">
        <f>IFERROR(work!AA134+work!BM134,".")</f>
        <v>.</v>
      </c>
      <c r="BR134" s="27" t="str">
        <f>IFERROR(work!AB134+work!BN134,".")</f>
        <v>.</v>
      </c>
      <c r="BS134" s="27" t="str">
        <f>IFERROR(work!AC134+work!BO134,".")</f>
        <v>.</v>
      </c>
      <c r="BT134" s="27" t="str">
        <f>IFERROR(work!AD134+work!BP134,".")</f>
        <v>.</v>
      </c>
      <c r="BU134" s="27" t="str">
        <f>IFERROR(work!AE134+work!BQ134,".")</f>
        <v>.</v>
      </c>
      <c r="BV134" s="27" t="str">
        <f>IFERROR(work!AF134+work!BR134,".")</f>
        <v>.</v>
      </c>
      <c r="BW134" s="27" t="str">
        <f>IFERROR(work!AG134+work!BS134,".")</f>
        <v>.</v>
      </c>
      <c r="BX134" s="27" t="str">
        <f>IFERROR(work!AH134+work!BT134,".")</f>
        <v>.</v>
      </c>
      <c r="BY134" s="27" t="str">
        <f>IFERROR(work!AI134+work!BU134,".")</f>
        <v>.</v>
      </c>
      <c r="BZ134" s="27"/>
      <c r="CA134" s="27"/>
      <c r="CB134" s="27"/>
      <c r="CC134" s="27"/>
      <c r="CD134" s="27"/>
      <c r="CE134" s="27"/>
      <c r="CF134" s="27" t="str">
        <f>IFERROR(work!AP134-work!D134,".")</f>
        <v>.</v>
      </c>
      <c r="CG134" s="27" t="str">
        <f>IFERROR(work!AQ134-work!E134,".")</f>
        <v>.</v>
      </c>
      <c r="CH134" s="27" t="str">
        <f>IFERROR(work!AR134-work!F134,".")</f>
        <v>.</v>
      </c>
      <c r="CI134" s="27" t="str">
        <f>IFERROR(work!AS134-work!G134,".")</f>
        <v>.</v>
      </c>
      <c r="CJ134" s="27" t="str">
        <f>IFERROR(work!AT134-work!H134,".")</f>
        <v>.</v>
      </c>
      <c r="CK134" s="27" t="str">
        <f>IFERROR(work!AU134-work!I134,".")</f>
        <v>.</v>
      </c>
      <c r="CL134" s="27" t="str">
        <f>IFERROR(work!AV134-work!J134,".")</f>
        <v>.</v>
      </c>
      <c r="CM134" s="27" t="str">
        <f>IFERROR(work!AW134-work!K134,".")</f>
        <v>.</v>
      </c>
      <c r="CN134" s="27" t="str">
        <f>IFERROR(work!AX134-work!L134,".")</f>
        <v>.</v>
      </c>
      <c r="CO134" s="27" t="str">
        <f>IFERROR(work!AY134-work!M134,".")</f>
        <v>.</v>
      </c>
      <c r="CP134" s="27" t="str">
        <f>IFERROR(work!AZ134-work!N134,".")</f>
        <v>.</v>
      </c>
      <c r="CQ134" s="27" t="str">
        <f>IFERROR(work!BA134-work!O134,".")</f>
        <v>.</v>
      </c>
      <c r="CR134" s="27" t="str">
        <f>IFERROR(work!BB134-work!P134,".")</f>
        <v>.</v>
      </c>
      <c r="CS134" s="27" t="str">
        <f>IFERROR(work!BC134-work!Q134,".")</f>
        <v>.</v>
      </c>
      <c r="CT134" s="27" t="str">
        <f>IFERROR(work!BD134-work!R134,".")</f>
        <v>.</v>
      </c>
      <c r="CU134" s="27" t="str">
        <f>IFERROR(work!BE134-work!S134,".")</f>
        <v>.</v>
      </c>
      <c r="CV134" s="27" t="str">
        <f>IFERROR(work!BF134-work!T134,".")</f>
        <v>.</v>
      </c>
      <c r="CW134" s="27" t="str">
        <f>IFERROR(work!BG134-work!U134,".")</f>
        <v>.</v>
      </c>
      <c r="CX134" s="27" t="str">
        <f>IFERROR(work!BH134-work!V134,".")</f>
        <v>.</v>
      </c>
      <c r="CY134" s="27" t="str">
        <f>IFERROR(work!BI134-work!W134,".")</f>
        <v>.</v>
      </c>
      <c r="CZ134" s="27" t="str">
        <f>IFERROR(work!BJ134-work!X134,".")</f>
        <v>.</v>
      </c>
      <c r="DA134" s="27" t="str">
        <f>IFERROR(work!BK134-work!Y134,".")</f>
        <v>.</v>
      </c>
      <c r="DB134" s="27" t="str">
        <f>IFERROR(work!BL134-work!Z134,".")</f>
        <v>.</v>
      </c>
      <c r="DC134" s="27" t="str">
        <f>IFERROR(work!BM134-work!AA134,".")</f>
        <v>.</v>
      </c>
      <c r="DD134" s="27" t="str">
        <f>IFERROR(work!BN134-work!AB134,".")</f>
        <v>.</v>
      </c>
      <c r="DE134" s="27" t="str">
        <f>IFERROR(work!BO134-work!AC134,".")</f>
        <v>.</v>
      </c>
      <c r="DF134" s="27" t="str">
        <f>IFERROR(work!BP134-work!AD134,".")</f>
        <v>.</v>
      </c>
      <c r="DG134" s="27" t="str">
        <f>IFERROR(work!BQ134-work!AE134,".")</f>
        <v>.</v>
      </c>
      <c r="DH134" s="27" t="str">
        <f>IFERROR(work!BR134-work!AF134,".")</f>
        <v>.</v>
      </c>
      <c r="DI134" s="27" t="str">
        <f>IFERROR(work!BS134-work!AG134,".")</f>
        <v>.</v>
      </c>
      <c r="DJ134" s="27" t="str">
        <f>IFERROR(work!BT134-work!AH134,".")</f>
        <v>.</v>
      </c>
      <c r="DK134" s="27" t="str">
        <f>IFERROR(work!BU134-work!AI134,".")</f>
        <v>.</v>
      </c>
      <c r="DL134" s="27"/>
      <c r="DM134" s="27"/>
      <c r="DN134" s="27"/>
      <c r="DO134" s="27"/>
      <c r="DP134" s="27"/>
      <c r="DQ134" s="27"/>
      <c r="DR134" s="27"/>
      <c r="DS134" s="27" t="str">
        <f>IFERROR(work!DO134-work!CC134,".")</f>
        <v>.</v>
      </c>
      <c r="DT134" s="27" t="str">
        <f>IFERROR(work!DP134-work!CD134,".")</f>
        <v>.</v>
      </c>
      <c r="DU134" s="27" t="str">
        <f>IFERROR(work!DQ134-work!CE134,".")</f>
        <v>.</v>
      </c>
      <c r="DV134" s="27" t="str">
        <f>IFERROR(work!DR134-work!CF134,".")</f>
        <v>.</v>
      </c>
      <c r="DW134" s="27" t="str">
        <f>IFERROR(work!DS134-work!CG134,".")</f>
        <v>.</v>
      </c>
      <c r="DX134" s="27" t="str">
        <f>IFERROR(work!DT134-work!CH134,".")</f>
        <v>.</v>
      </c>
      <c r="DY134" s="27" t="str">
        <f>IFERROR(work!DU134-work!CI134,".")</f>
        <v>.</v>
      </c>
      <c r="DZ134" s="27" t="str">
        <f>IFERROR(work!DV134-work!CJ134,".")</f>
        <v>.</v>
      </c>
      <c r="EA134" s="27" t="str">
        <f>IFERROR(work!DW134-work!CK134,".")</f>
        <v>.</v>
      </c>
      <c r="EB134" s="27" t="str">
        <f>IFERROR(work!DX134-work!CL134,".")</f>
        <v>.</v>
      </c>
      <c r="EC134" s="27" t="str">
        <f>IFERROR(work!DY134-work!CM134,".")</f>
        <v>.</v>
      </c>
      <c r="ED134" s="27" t="str">
        <f>IFERROR(work!DZ134-work!CN134,".")</f>
        <v>.</v>
      </c>
      <c r="EE134" s="27" t="str">
        <f>IFERROR(work!EA134-work!CO134,".")</f>
        <v>.</v>
      </c>
      <c r="EF134" s="27" t="str">
        <f>IFERROR(work!EB134-work!CP134,".")</f>
        <v>.</v>
      </c>
      <c r="EG134" s="27" t="str">
        <f>IFERROR(work!EC134-work!CQ134,".")</f>
        <v>.</v>
      </c>
      <c r="EH134" s="27" t="str">
        <f>IFERROR(work!ED134-work!CR134,".")</f>
        <v>.</v>
      </c>
      <c r="EI134" s="27" t="str">
        <f>IFERROR(work!EE134-work!CS134,".")</f>
        <v>.</v>
      </c>
      <c r="EJ134" s="27" t="str">
        <f>IFERROR(work!EF134-work!CT134,".")</f>
        <v>.</v>
      </c>
      <c r="EK134" s="27" t="str">
        <f>IFERROR(work!EG134-work!CU134,".")</f>
        <v>.</v>
      </c>
      <c r="EL134" s="27" t="str">
        <f>IFERROR(work!EH134-work!CV134,".")</f>
        <v>.</v>
      </c>
      <c r="EM134" s="27" t="str">
        <f>IFERROR(work!EI134-work!CW134,".")</f>
        <v>.</v>
      </c>
      <c r="EN134" s="27" t="str">
        <f>IFERROR(work!EJ134-work!CX134,".")</f>
        <v>.</v>
      </c>
      <c r="EO134" s="27" t="str">
        <f>IFERROR(work!EK134-work!CY134,".")</f>
        <v>.</v>
      </c>
      <c r="EP134" s="27" t="str">
        <f>IFERROR(work!EL134-work!CZ134,".")</f>
        <v>.</v>
      </c>
      <c r="EQ134" s="27" t="str">
        <f>IFERROR(work!EM134-work!DA134,".")</f>
        <v>.</v>
      </c>
      <c r="ER134" s="27" t="str">
        <f>IFERROR(work!EN134-work!DB134,".")</f>
        <v>.</v>
      </c>
      <c r="ES134" s="27" t="str">
        <f>IFERROR(work!EO134-work!DC134,".")</f>
        <v>.</v>
      </c>
      <c r="ET134" s="27" t="str">
        <f>IFERROR(work!EP134-work!DD134,".")</f>
        <v>.</v>
      </c>
      <c r="EU134" s="27" t="str">
        <f>IFERROR(work!EQ134-work!DE134,".")</f>
        <v>.</v>
      </c>
      <c r="EV134" s="27" t="str">
        <f>IFERROR(work!ER134-work!DF134,".")</f>
        <v>.</v>
      </c>
      <c r="EW134" s="27" t="str">
        <f>IFERROR(work!ES134-work!DG134,".")</f>
        <v>.</v>
      </c>
      <c r="EX134" s="27" t="str">
        <f>IFERROR(work!ET134-work!DH134,".")</f>
        <v>.</v>
      </c>
      <c r="EY134" s="27"/>
      <c r="EZ134" s="27"/>
      <c r="FA134" s="27"/>
      <c r="FB134" s="27"/>
      <c r="FC134" s="27"/>
      <c r="FD134" s="27"/>
      <c r="FE134" s="27" t="str">
        <f>IF(ISNUMBER(work!GZ134/work!HD134),work!GZ134/work!HD134,".")</f>
        <v>.</v>
      </c>
      <c r="FF134" s="27" t="str">
        <f>IF(ISNUMBER(work!HA134/work!HE134),work!HA134/work!HE134,".")</f>
        <v>.</v>
      </c>
      <c r="FG134" s="27" t="str">
        <f>IF(ISNUMBER(work!HB134/work!HF134),work!HB134/work!HF134,".")</f>
        <v>.</v>
      </c>
      <c r="FH134" s="27" t="str">
        <f>IF(ISNUMBER(work!HC134/work!HG134),work!HC134/work!HG134,".")</f>
        <v>.</v>
      </c>
      <c r="FI134" s="27" t="str">
        <f>IF(ISNUMBER((work!HA134+work!HB134)/(work!HE134+work!HF134)),(work!HA134+work!HB134)/(work!HE134+work!HF134),".")</f>
        <v>.</v>
      </c>
      <c r="FJ134" s="27" t="str">
        <f>IF(ISNUMBER(work!HH134/work!HL134),work!HH134/work!HL134,".")</f>
        <v>.</v>
      </c>
      <c r="FK134" s="27" t="str">
        <f>IF(ISNUMBER(work!HI134/work!HM134),work!HI134/work!HM134,".")</f>
        <v>.</v>
      </c>
      <c r="FL134" s="27" t="str">
        <f>IF(ISNUMBER(work!HJ134/work!HN134),work!HJ134/work!HN134,".")</f>
        <v>.</v>
      </c>
      <c r="FM134" s="27" t="str">
        <f>IF(ISNUMBER(work!HK134/work!HO134),work!HK134/work!HO134,".")</f>
        <v>.</v>
      </c>
      <c r="FN134" s="27" t="str">
        <f>IF(ISNUMBER((work!HI134+work!HJ134)/(work!HM134+work!HN134)),(work!HI134+work!HJ134)/(work!HM134+work!HN134),".")</f>
        <v>.</v>
      </c>
      <c r="FO134" s="27" t="s">
        <v>5007</v>
      </c>
      <c r="FP134" s="27" t="s">
        <v>5007</v>
      </c>
      <c r="FQ134" s="27" t="s">
        <v>5007</v>
      </c>
      <c r="FR134" s="27" t="s">
        <v>5007</v>
      </c>
      <c r="FS134" s="27" t="s">
        <v>5007</v>
      </c>
      <c r="FT134" s="27" t="str">
        <f>work!GM134</f>
        <v>.</v>
      </c>
      <c r="FU134" s="27" t="str">
        <f>work!GN134</f>
        <v>.</v>
      </c>
      <c r="FV134" s="27" t="str">
        <f>work!GO134</f>
        <v>.</v>
      </c>
      <c r="FW134" s="27" t="s">
        <v>5007</v>
      </c>
      <c r="FX134" s="27"/>
      <c r="FY134" s="27">
        <f t="shared" si="101"/>
        <v>7416.3419999999996</v>
      </c>
      <c r="FZ134">
        <f t="shared" ref="FZ134:FZ196" si="103">IF(ISNUMBER(AB134-R134),AB134-R134,".")</f>
        <v>571</v>
      </c>
      <c r="GA134" t="str">
        <f>work!HC134</f>
        <v>.</v>
      </c>
      <c r="GB134" t="str">
        <f>IF(ISNUMBER(work!HA134+work!HB134),work!HA134+work!HB134,".")</f>
        <v>.</v>
      </c>
      <c r="GC134" t="str">
        <f>IF(ISNUMBER(work!HK134-work!HC134),work!HK134-work!HC134,".")</f>
        <v>.</v>
      </c>
      <c r="GD134" t="str">
        <f>IF(ISNUMBER(work!HI134+work!HJ134-work!HA134-work!HB134),(work!HI134+work!HJ134-work!HA134-work!HB134),".")</f>
        <v>.</v>
      </c>
      <c r="GH134" t="str">
        <f>work!GQ134</f>
        <v>.</v>
      </c>
      <c r="GI134" t="str">
        <f>work!GR134</f>
        <v>.</v>
      </c>
      <c r="GJ134" t="str">
        <f>work!GZ134</f>
        <v>.</v>
      </c>
      <c r="GK134" t="str">
        <f>work!HH134</f>
        <v>.</v>
      </c>
      <c r="GL134" t="str">
        <f t="shared" si="102"/>
        <v>.</v>
      </c>
      <c r="GM134" t="str">
        <f>IFERROR(VLOOKUP($F134,AREA_EM_ALLYEAR,Seq!B$1,FALSE),".")</f>
        <v>.</v>
      </c>
      <c r="GN134" t="str">
        <f>IFERROR(VLOOKUP($F134,AREA_EM_ALLYEAR,Seq!C$1,FALSE),".")</f>
        <v>.</v>
      </c>
      <c r="GO134" t="str">
        <f>IFERROR(VLOOKUP($F134,AREA_EM_ALLYEAR,Seq!D$1,FALSE),".")</f>
        <v>.</v>
      </c>
      <c r="GP134" t="str">
        <f>IFERROR(VLOOKUP($F134,AREA_EM_ALLYEAR,Seq!E$1,FALSE),".")</f>
        <v>.</v>
      </c>
      <c r="GQ134" t="str">
        <f>IFERROR(VLOOKUP($F134,AREA_EM_ALLYEAR,Seq!F$1,FALSE),".")</f>
        <v>.</v>
      </c>
      <c r="GR134" t="str">
        <f>IFERROR(VLOOKUP($F134,AREA_EM_ALLYEAR,Seq!G$1,FALSE),".")</f>
        <v>.</v>
      </c>
      <c r="GS134" t="str">
        <f>IFERROR(VLOOKUP($F134,AREA_EM_ALLYEAR,Seq!H$1,FALSE),".")</f>
        <v>.</v>
      </c>
      <c r="GT134" t="str">
        <f>IFERROR(VLOOKUP($F134,AREA_EM_ALLYEAR,Seq!I$1,FALSE),".")</f>
        <v>.</v>
      </c>
      <c r="GU134" t="str">
        <f>IFERROR(VLOOKUP($F134,AREA_EM_ALLYEAR,Seq!J$1,FALSE),".")</f>
        <v>.</v>
      </c>
      <c r="GV134" t="str">
        <f>IFERROR(VLOOKUP($F134,AREA_EM_ALLYEAR,Seq!K$1,FALSE),".")</f>
        <v>.</v>
      </c>
      <c r="GW134" t="str">
        <f>IFERROR(VLOOKUP($F134,AREA_EM_ALLYEAR,Seq!L$1,FALSE),".")</f>
        <v>.</v>
      </c>
      <c r="GX134" t="str">
        <f>IFERROR(VLOOKUP($F134,AREA_EM_ALLYEAR,Seq!M$1,FALSE),".")</f>
        <v>.</v>
      </c>
      <c r="GY134" t="str">
        <f>IFERROR(VLOOKUP($F134,AREA_EM_ALLYEAR,Seq!N$1,FALSE),".")</f>
        <v>.</v>
      </c>
      <c r="GZ134" t="str">
        <f>IFERROR(VLOOKUP($F134,AREA_EM_ALLYEAR,Seq!O$1,FALSE),".")</f>
        <v>.</v>
      </c>
      <c r="HA134" t="str">
        <f t="shared" ref="HA134:HA196" si="104">GZ134</f>
        <v>.</v>
      </c>
      <c r="HK134" s="139" t="str">
        <f>IFERROR(VLOOKUP(CONCATENATE($G134, ".SP.DYN.LE00.IN"),AREA_WB_6ATTRS,Seq!B$1,FALSE)-VLOOKUP("CHN.SP.DYN.LE00.IN",AREA_WB_6ATTRS,Seq!B$1,FALSE),".")</f>
        <v>.</v>
      </c>
      <c r="HL134" s="139" t="str">
        <f>IFERROR(VLOOKUP(CONCATENATE($G134, ".SP.DYN.LE00.IN"),AREA_WB_6ATTRS,Seq!C$1,FALSE)-VLOOKUP("CHN.SP.DYN.LE00.IN",AREA_WB_6ATTRS,Seq!C$1,FALSE),".")</f>
        <v>.</v>
      </c>
      <c r="HM134" s="139" t="str">
        <f>IFERROR(VLOOKUP(CONCATENATE($G134, ".SP.DYN.LE00.IN"),AREA_WB_6ATTRS,Seq!D$1,FALSE)-VLOOKUP("CHN.SP.DYN.LE00.IN",AREA_WB_6ATTRS,Seq!D$1,FALSE),".")</f>
        <v>.</v>
      </c>
      <c r="HN134" s="139" t="str">
        <f>IFERROR(VLOOKUP(CONCATENATE($G134, ".SP.DYN.LE00.IN"),AREA_WB_6ATTRS,Seq!E$1,FALSE)-VLOOKUP("CHN.SP.DYN.LE00.IN",AREA_WB_6ATTRS,Seq!E$1,FALSE),".")</f>
        <v>.</v>
      </c>
      <c r="HO134" s="139" t="str">
        <f>IFERROR(VLOOKUP(CONCATENATE($G134, ".SP.DYN.LE00.IN"),AREA_WB_6ATTRS,Seq!F$1,FALSE)-VLOOKUP("CHN.SP.DYN.LE00.IN",AREA_WB_6ATTRS,Seq!F$1,FALSE),".")</f>
        <v>.</v>
      </c>
      <c r="HP134" s="139" t="str">
        <f>IFERROR(VLOOKUP(CONCATENATE($G134, ".SP.DYN.LE00.IN"),AREA_WB_6ATTRS,Seq!G$1,FALSE)-VLOOKUP("CHN.SP.DYN.LE00.IN",AREA_WB_6ATTRS,Seq!G$1,FALSE),".")</f>
        <v>.</v>
      </c>
      <c r="HQ134" s="139" t="str">
        <f>IFERROR(VLOOKUP(CONCATENATE($G134, ".SP.DYN.LE00.IN"),AREA_WB_6ATTRS,Seq!H$1,FALSE)-VLOOKUP("CHN.SP.DYN.LE00.IN",AREA_WB_6ATTRS,Seq!H$1,FALSE),".")</f>
        <v>.</v>
      </c>
      <c r="HR134" s="139" t="str">
        <f>IFERROR(VLOOKUP(CONCATENATE($G134, ".SP.DYN.LE00.IN"),AREA_WB_6ATTRS,Seq!I$1,FALSE)-VLOOKUP("CHN.SP.DYN.LE00.IN",AREA_WB_6ATTRS,Seq!I$1,FALSE),".")</f>
        <v>.</v>
      </c>
      <c r="HS134" s="139" t="str">
        <f>IFERROR(VLOOKUP(CONCATENATE($G134, ".SP.DYN.LE00.IN"),AREA_WB_6ATTRS,Seq!J$1,FALSE)-VLOOKUP("CHN.SP.DYN.LE00.IN",AREA_WB_6ATTRS,Seq!J$1,FALSE),".")</f>
        <v>.</v>
      </c>
      <c r="HT134" s="139" t="str">
        <f>IFERROR(VLOOKUP(CONCATENATE($G134, ".SP.DYN.LE00.IN"),AREA_WB_6ATTRS,Seq!K$1,FALSE)-VLOOKUP("CHN.SP.DYN.LE00.IN",AREA_WB_6ATTRS,Seq!K$1,FALSE),".")</f>
        <v>.</v>
      </c>
      <c r="HU134" s="139" t="str">
        <f>IFERROR(VLOOKUP(CONCATENATE($G134, ".SP.DYN.LE00.IN"),AREA_WB_6ATTRS,Seq!L$1,FALSE)-VLOOKUP("CHN.SP.DYN.LE00.IN",AREA_WB_6ATTRS,Seq!L$1,FALSE),".")</f>
        <v>.</v>
      </c>
      <c r="HV134" s="139" t="str">
        <f>IFERROR(VLOOKUP(CONCATENATE($G134, ".SP.DYN.LE00.IN"),AREA_WB_6ATTRS,Seq!M$1,FALSE)-VLOOKUP("CHN.SP.DYN.LE00.IN",AREA_WB_6ATTRS,Seq!M$1,FALSE),".")</f>
        <v>.</v>
      </c>
      <c r="HW134" s="139" t="str">
        <f>IFERROR(VLOOKUP(CONCATENATE($G134, ".SP.DYN.LE00.IN"),AREA_WB_6ATTRS,Seq!N$1,FALSE)-VLOOKUP("CHN.SP.DYN.LE00.IN",AREA_WB_6ATTRS,Seq!N$1,FALSE),".")</f>
        <v>.</v>
      </c>
      <c r="HX134" s="139" t="str">
        <f>IFERROR(VLOOKUP(CONCATENATE($G134, ".SP.DYN.LE00.IN"),AREA_WB_6ATTRS,Seq!O$1,FALSE)-VLOOKUP("CHN.SP.DYN.LE00.IN",AREA_WB_6ATTRS,Seq!O$1,FALSE),".")</f>
        <v>.</v>
      </c>
      <c r="HY134" s="139" t="str">
        <f>IFERROR(VLOOKUP(CONCATENATE($G134, ".SP.DYN.LE00.IN"),AREA_WB_6ATTRS,Seq!P$1,FALSE)-VLOOKUP("CHN.SP.DYN.LE00.IN",AREA_WB_6ATTRS,Seq!P$1,FALSE),".")</f>
        <v>.</v>
      </c>
      <c r="HZ134" s="139" t="str">
        <f>IFERROR(VLOOKUP(CONCATENATE($G134, ".SP.DYN.LE00.IN"),AREA_WB_6ATTRS,Seq!Q$1,FALSE)-VLOOKUP("CHN.SP.DYN.LE00.IN",AREA_WB_6ATTRS,Seq!Q$1,FALSE),".")</f>
        <v>.</v>
      </c>
      <c r="IA134" s="139" t="str">
        <f>IFERROR(VLOOKUP(CONCATENATE($G134, ".SP.DYN.LE00.IN"),AREA_WB_6ATTRS,Seq!R$1,FALSE)-VLOOKUP("CHN.SP.DYN.LE00.IN",AREA_WB_6ATTRS,Seq!R$1,FALSE),".")</f>
        <v>.</v>
      </c>
      <c r="IB134" s="139" t="str">
        <f>IFERROR(VLOOKUP(CONCATENATE($G134, ".SP.DYN.LE00.IN"),AREA_WB_6ATTRS,Seq!S$1,FALSE)-VLOOKUP("CHN.SP.DYN.LE00.IN",AREA_WB_6ATTRS,Seq!S$1,FALSE),".")</f>
        <v>.</v>
      </c>
      <c r="IC134" s="139" t="str">
        <f>IFERROR(VLOOKUP(CONCATENATE($G134, ".SP.DYN.LE00.IN"),AREA_WB_6ATTRS,Seq!T$1,FALSE)-VLOOKUP("CHN.SP.DYN.LE00.IN",AREA_WB_6ATTRS,Seq!T$1,FALSE),".")</f>
        <v>.</v>
      </c>
      <c r="ID134" s="139" t="str">
        <f>IFERROR(VLOOKUP(CONCATENATE($G134, ".SP.DYN.LE00.IN"),AREA_WB_6ATTRS,Seq!U$1,FALSE)-VLOOKUP("CHN.SP.DYN.LE00.IN",AREA_WB_6ATTRS,Seq!U$1,FALSE),".")</f>
        <v>.</v>
      </c>
      <c r="IE134" s="139" t="str">
        <f>IFERROR(VLOOKUP(CONCATENATE($G134, ".SP.DYN.LE00.IN"),AREA_WB_6ATTRS,Seq!V$1,FALSE)-VLOOKUP("CHN.SP.DYN.LE00.IN",AREA_WB_6ATTRS,Seq!V$1,FALSE),".")</f>
        <v>.</v>
      </c>
      <c r="IF134" s="139" t="str">
        <f>IFERROR(VLOOKUP(CONCATENATE($G134, ".SP.DYN.LE00.IN"),AREA_WB_6ATTRS,Seq!W$1,FALSE)-VLOOKUP("CHN.SP.DYN.LE00.IN",AREA_WB_6ATTRS,Seq!W$1,FALSE),".")</f>
        <v>.</v>
      </c>
      <c r="IG134" s="139" t="str">
        <f>IFERROR(VLOOKUP(CONCATENATE($G134, ".SP.DYN.LE00.IN"),AREA_WB_6ATTRS,Seq!X$1,FALSE)-VLOOKUP("CHN.SP.DYN.LE00.IN",AREA_WB_6ATTRS,Seq!X$1,FALSE),".")</f>
        <v>.</v>
      </c>
      <c r="IH134" s="139" t="str">
        <f>IFERROR(VLOOKUP(CONCATENATE($G134, ".SP.DYN.LE00.IN"),AREA_WB_6ATTRS,Seq!Y$1,FALSE)-VLOOKUP("CHN.SP.DYN.LE00.IN",AREA_WB_6ATTRS,Seq!Y$1,FALSE),".")</f>
        <v>.</v>
      </c>
      <c r="II134" s="139" t="str">
        <f>IFERROR(VLOOKUP(CONCATENATE($G134, ".SP.DYN.LE00.IN"),AREA_WB_6ATTRS,Seq!Z$1,FALSE)-VLOOKUP("CHN.SP.DYN.LE00.IN",AREA_WB_6ATTRS,Seq!Z$1,FALSE),".")</f>
        <v>.</v>
      </c>
      <c r="IJ134" s="139" t="str">
        <f>IFERROR(VLOOKUP(CONCATENATE($G134, ".SP.DYN.LE00.IN"),AREA_WB_6ATTRS,Seq!AA$1,FALSE)-VLOOKUP("CHN.SP.DYN.LE00.IN",AREA_WB_6ATTRS,Seq!AA$1,FALSE),".")</f>
        <v>.</v>
      </c>
      <c r="IK134" s="139" t="str">
        <f>IFERROR(VLOOKUP(CONCATENATE($G134, ".SP.DYN.LE00.IN"),AREA_WB_6ATTRS,Seq!AB$1,FALSE)-VLOOKUP("CHN.SP.DYN.LE00.IN",AREA_WB_6ATTRS,Seq!AB$1,FALSE),".")</f>
        <v>.</v>
      </c>
      <c r="IL134" s="139" t="str">
        <f>IFERROR(VLOOKUP(CONCATENATE($G134, ".SP.DYN.LE00.IN"),AREA_WB_6ATTRS,Seq!AC$1,FALSE)-VLOOKUP("CHN.SP.DYN.LE00.IN",AREA_WB_6ATTRS,Seq!AC$1,FALSE),".")</f>
        <v>.</v>
      </c>
      <c r="IM134" s="139" t="str">
        <f>IFERROR(VLOOKUP(CONCATENATE($G134, ".SP.DYN.LE00.IN"),AREA_WB_6ATTRS,Seq!AD$1,FALSE)-VLOOKUP("CHN.SP.DYN.LE00.IN",AREA_WB_6ATTRS,Seq!AD$1,FALSE),".")</f>
        <v>.</v>
      </c>
      <c r="IN134" s="139" t="str">
        <f>IFERROR(VLOOKUP(CONCATENATE($G134, ".SP.DYN.LE00.IN"),AREA_WB_6ATTRS,Seq!AE$1,FALSE)-VLOOKUP("CHN.SP.DYN.LE00.IN",AREA_WB_6ATTRS,Seq!AE$1,FALSE),".")</f>
        <v>.</v>
      </c>
      <c r="IO134" s="139" t="str">
        <f>IFERROR(VLOOKUP(CONCATENATE($G134, ".SP.DYN.LE00.IN"),AREA_WB_6ATTRS,Seq!AF$1,FALSE)-VLOOKUP("CHN.SP.DYN.LE00.IN",AREA_WB_6ATTRS,Seq!AF$1,FALSE),".")</f>
        <v>.</v>
      </c>
      <c r="IP134" s="139" t="str">
        <f>IFERROR(VLOOKUP(CONCATENATE($G134, ".SP.DYN.LE00.IN"),AREA_WB_6ATTRS,Seq!AG$1,FALSE)-VLOOKUP("CHN.SP.DYN.LE00.IN",AREA_WB_6ATTRS,Seq!AG$1,FALSE),".")</f>
        <v>.</v>
      </c>
      <c r="IW134" t="str">
        <f>IFERROR(VLOOKUP(CONCATENATE($G134, ".SP.DYN.LE00.IN"),AREA_WB_6ATTRS,Seq!B$1,FALSE),".")</f>
        <v>.</v>
      </c>
      <c r="IX134" t="str">
        <f>IFERROR(VLOOKUP(CONCATENATE($G134, ".SP.DYN.LE00.IN"),AREA_WB_6ATTRS,Seq!C$1,FALSE),".")</f>
        <v>.</v>
      </c>
      <c r="IY134" t="str">
        <f>IFERROR(VLOOKUP(CONCATENATE($G134, ".SP.DYN.LE00.IN"),AREA_WB_6ATTRS,Seq!D$1,FALSE),".")</f>
        <v>.</v>
      </c>
      <c r="IZ134" t="str">
        <f>IFERROR(VLOOKUP(CONCATENATE($G134, ".SP.DYN.LE00.IN"),AREA_WB_6ATTRS,Seq!E$1,FALSE),".")</f>
        <v>.</v>
      </c>
      <c r="JA134" t="str">
        <f>IFERROR(VLOOKUP(CONCATENATE($G134, ".SP.DYN.LE00.IN"),AREA_WB_6ATTRS,Seq!F$1,FALSE),".")</f>
        <v>.</v>
      </c>
      <c r="JB134" t="str">
        <f>IFERROR(VLOOKUP(CONCATENATE($G134, ".SP.DYN.LE00.IN"),AREA_WB_6ATTRS,Seq!G$1,FALSE),".")</f>
        <v>.</v>
      </c>
      <c r="JC134" t="str">
        <f>IFERROR(VLOOKUP(CONCATENATE($G134, ".SP.DYN.LE00.IN"),AREA_WB_6ATTRS,Seq!H$1,FALSE),".")</f>
        <v>.</v>
      </c>
      <c r="JD134" t="str">
        <f>IFERROR(VLOOKUP(CONCATENATE($G134, ".SP.DYN.LE00.IN"),AREA_WB_6ATTRS,Seq!I$1,FALSE),".")</f>
        <v>.</v>
      </c>
      <c r="JE134" t="str">
        <f>IFERROR(VLOOKUP(CONCATENATE($G134, ".SP.DYN.LE00.IN"),AREA_WB_6ATTRS,Seq!J$1,FALSE),".")</f>
        <v>.</v>
      </c>
      <c r="JF134" t="str">
        <f>IFERROR(VLOOKUP(CONCATENATE($G134, ".SP.DYN.LE00.IN"),AREA_WB_6ATTRS,Seq!K$1,FALSE),".")</f>
        <v>.</v>
      </c>
      <c r="JG134" t="str">
        <f>IFERROR(VLOOKUP(CONCATENATE($G134, ".SP.DYN.LE00.IN"),AREA_WB_6ATTRS,Seq!L$1,FALSE),".")</f>
        <v>.</v>
      </c>
      <c r="JH134" t="str">
        <f>IFERROR(VLOOKUP(CONCATENATE($G134, ".SP.DYN.LE00.IN"),AREA_WB_6ATTRS,Seq!M$1,FALSE),".")</f>
        <v>.</v>
      </c>
      <c r="JI134" t="str">
        <f>IFERROR(VLOOKUP(CONCATENATE($G134, ".SP.DYN.LE00.IN"),AREA_WB_6ATTRS,Seq!N$1,FALSE),".")</f>
        <v>.</v>
      </c>
      <c r="JJ134" t="str">
        <f>IFERROR(VLOOKUP(CONCATENATE($G134, ".SP.DYN.LE00.IN"),AREA_WB_6ATTRS,Seq!O$1,FALSE),".")</f>
        <v>.</v>
      </c>
      <c r="JK134" t="str">
        <f>IFERROR(VLOOKUP(CONCATENATE($G134, ".SP.DYN.LE00.IN"),AREA_WB_6ATTRS,Seq!P$1,FALSE),".")</f>
        <v>.</v>
      </c>
      <c r="JL134" t="str">
        <f>IFERROR(VLOOKUP(CONCATENATE($G134, ".SP.DYN.LE00.IN"),AREA_WB_6ATTRS,Seq!Q$1,FALSE),".")</f>
        <v>.</v>
      </c>
      <c r="JM134" t="str">
        <f>IFERROR(VLOOKUP(CONCATENATE($G134, ".SP.DYN.LE00.IN"),AREA_WB_6ATTRS,Seq!R$1,FALSE),".")</f>
        <v>.</v>
      </c>
      <c r="JN134" t="str">
        <f>IFERROR(VLOOKUP(CONCATENATE($G134, ".SP.DYN.LE00.IN"),AREA_WB_6ATTRS,Seq!S$1,FALSE),".")</f>
        <v>.</v>
      </c>
      <c r="JO134" t="str">
        <f>IFERROR(VLOOKUP(CONCATENATE($G134, ".SP.DYN.LE00.IN"),AREA_WB_6ATTRS,Seq!T$1,FALSE),".")</f>
        <v>.</v>
      </c>
      <c r="JP134" t="str">
        <f>IFERROR(VLOOKUP(CONCATENATE($G134, ".SP.DYN.LE00.IN"),AREA_WB_6ATTRS,Seq!U$1,FALSE),".")</f>
        <v>.</v>
      </c>
      <c r="JQ134" t="str">
        <f>IFERROR(VLOOKUP(CONCATENATE($G134, ".SP.DYN.LE00.IN"),AREA_WB_6ATTRS,Seq!V$1,FALSE),".")</f>
        <v>.</v>
      </c>
      <c r="JR134" t="str">
        <f>IFERROR(VLOOKUP(CONCATENATE($G134, ".SP.DYN.LE00.IN"),AREA_WB_6ATTRS,Seq!W$1,FALSE),".")</f>
        <v>.</v>
      </c>
      <c r="JS134" t="str">
        <f>IFERROR(VLOOKUP(CONCATENATE($G134, ".SP.DYN.LE00.IN"),AREA_WB_6ATTRS,Seq!X$1,FALSE),".")</f>
        <v>.</v>
      </c>
      <c r="JT134" t="str">
        <f>IFERROR(VLOOKUP(CONCATENATE($G134, ".SP.DYN.LE00.IN"),AREA_WB_6ATTRS,Seq!Y$1,FALSE),".")</f>
        <v>.</v>
      </c>
      <c r="JU134" t="str">
        <f>IFERROR(VLOOKUP(CONCATENATE($G134, ".SP.DYN.LE00.IN"),AREA_WB_6ATTRS,Seq!Z$1,FALSE),".")</f>
        <v>.</v>
      </c>
      <c r="JV134" t="str">
        <f>IFERROR(VLOOKUP(CONCATENATE($G134, ".SP.DYN.LE00.IN"),AREA_WB_6ATTRS,Seq!AA$1,FALSE),".")</f>
        <v>.</v>
      </c>
      <c r="JW134" t="str">
        <f>IFERROR(VLOOKUP(CONCATENATE($G134, ".SP.DYN.LE00.IN"),AREA_WB_6ATTRS,Seq!AB$1,FALSE),".")</f>
        <v>.</v>
      </c>
      <c r="JX134" t="str">
        <f>IFERROR(VLOOKUP(CONCATENATE($G134, ".SP.DYN.LE00.IN"),AREA_WB_6ATTRS,Seq!AC$1,FALSE),".")</f>
        <v>.</v>
      </c>
      <c r="JY134" t="str">
        <f>IFERROR(VLOOKUP(CONCATENATE($G134, ".SP.DYN.LE00.IN"),AREA_WB_6ATTRS,Seq!AD$1,FALSE),".")</f>
        <v>.</v>
      </c>
      <c r="JZ134" t="str">
        <f>IFERROR(VLOOKUP(CONCATENATE($G134, ".SP.DYN.LE00.IN"),AREA_WB_6ATTRS,Seq!AE$1,FALSE),".")</f>
        <v>.</v>
      </c>
      <c r="KA134" t="str">
        <f>IFERROR(VLOOKUP(CONCATENATE($G134, ".SP.DYN.LE00.IN"),AREA_WB_6ATTRS,Seq!AF$1,FALSE),".")</f>
        <v>.</v>
      </c>
      <c r="KB134" t="str">
        <f>IFERROR(VLOOKUP(CONCATENATE($G134, ".SP.DYN.LE00.IN"),AREA_WB_6ATTRS,Seq!AG$1,FALSE),".")</f>
        <v>.</v>
      </c>
      <c r="KK134">
        <f t="shared" si="66"/>
        <v>2205</v>
      </c>
      <c r="KL134">
        <f t="shared" ref="KL134:KL196" si="105">SUM(L134:R134)</f>
        <v>0</v>
      </c>
      <c r="KM134" t="str">
        <f t="shared" si="67"/>
        <v>.</v>
      </c>
      <c r="KN134" t="str">
        <f t="shared" si="68"/>
        <v>.</v>
      </c>
      <c r="KO134" t="str">
        <f t="shared" ref="KO134:KO196" si="106">EC134</f>
        <v>.</v>
      </c>
      <c r="KP134" t="str">
        <f>work!HA134</f>
        <v>.</v>
      </c>
      <c r="KQ134" t="str">
        <f>work!HB134</f>
        <v>.</v>
      </c>
      <c r="KR134" t="str">
        <f>work!HC134</f>
        <v>.</v>
      </c>
      <c r="KS134" t="str">
        <f>IF(ISNUMBER(work!HI134-work!HA134),work!HI134-work!HA134,".")</f>
        <v>.</v>
      </c>
      <c r="KT134" t="str">
        <f>IF(ISNUMBER(work!HJ134-work!HB134),work!HJ134-work!HB134,".")</f>
        <v>.</v>
      </c>
      <c r="KU134" t="str">
        <f>IF(ISNUMBER(work!HK134-work!HC134),work!HK134-work!HC134,".")</f>
        <v>.</v>
      </c>
      <c r="KW134" t="str">
        <f>IFERROR(work!HR134/work!HV134,".")</f>
        <v>.</v>
      </c>
      <c r="KX134" t="str">
        <f>IFERROR(work!HS134/work!HW134,".")</f>
        <v>.</v>
      </c>
      <c r="KY134" t="str">
        <f>IFERROR(work!HT134/work!HX134,".")</f>
        <v>.</v>
      </c>
      <c r="KZ134" t="str">
        <f>IFERROR(work!HU134/work!HY134,".")</f>
        <v>.</v>
      </c>
    </row>
    <row r="135" spans="1:312">
      <c r="A135" s="24">
        <f t="shared" si="85"/>
        <v>135</v>
      </c>
      <c r="B135" s="24" t="str">
        <f t="shared" si="86"/>
        <v>Out</v>
      </c>
      <c r="C135" s="24" t="str">
        <f t="shared" si="87"/>
        <v>Out</v>
      </c>
      <c r="D135" s="24" t="str">
        <f t="shared" si="88"/>
        <v>Out67</v>
      </c>
      <c r="E135" s="25" t="s">
        <v>3966</v>
      </c>
      <c r="F135" s="26" t="str">
        <f t="shared" si="89"/>
        <v>Slovenia</v>
      </c>
      <c r="G135" s="166" t="s">
        <v>1626</v>
      </c>
      <c r="H135" s="166" t="s">
        <v>5007</v>
      </c>
      <c r="I135" s="166" t="s">
        <v>5007</v>
      </c>
      <c r="J135" s="180" t="s">
        <v>5007</v>
      </c>
      <c r="K135" s="180" t="s">
        <v>5007</v>
      </c>
      <c r="L135" s="27">
        <f>IFERROR(VLOOKUP($F135,Area_FDI_84_96,Seq!B$1,FALSE),0)</f>
        <v>0</v>
      </c>
      <c r="M135" s="27">
        <f>IFERROR(VLOOKUP($F135,Area_FDI_84_96,Seq!C$1,FALSE),0)</f>
        <v>0</v>
      </c>
      <c r="N135" s="27">
        <f>IFERROR(VLOOKUP($F135,Area_FDI_84_96,Seq!D$1,FALSE),0)</f>
        <v>0</v>
      </c>
      <c r="O135" s="27">
        <f>IFERROR(VLOOKUP($F135,Area_FDI_84_96,Seq!E$1,FALSE),0)</f>
        <v>0</v>
      </c>
      <c r="P135" s="27">
        <f>IFERROR(VLOOKUP($F135,Area_FDI_84_96,Seq!F$1,FALSE),0)</f>
        <v>0</v>
      </c>
      <c r="Q135" s="27">
        <f>IFERROR(VLOOKUP($F135,Area_FDI_84_96,Seq!G$1,FALSE),0)</f>
        <v>0</v>
      </c>
      <c r="R135" s="27">
        <f>IFERROR(VLOOKUP($F135,Area_FDI_84_96,Seq!H$1,FALSE),0)</f>
        <v>0</v>
      </c>
      <c r="S135" s="27">
        <f>IFERROR(VLOOKUP($F135,Area_FDI_84_96,Seq!I$1,FALSE),0)</f>
        <v>0</v>
      </c>
      <c r="T135" s="27">
        <f>IFERROR(VALUE(VLOOKUP($E135,Area_FDI_92_95,Seq!B$1,FALSE)),0)</f>
        <v>0</v>
      </c>
      <c r="U135" s="27">
        <f>IFERROR(VALUE(VLOOKUP($E135,Area_FDI_92_95,Seq!C$1,FALSE)),0)</f>
        <v>0</v>
      </c>
      <c r="V135" s="27">
        <f>IFERROR(VALUE(VLOOKUP($E135,Area_FDI_92_95,Seq!D$1,FALSE)),0)</f>
        <v>0</v>
      </c>
      <c r="W135" s="27">
        <f>IFERROR(VALUE(VLOOKUP($E135,Area_FDI_92_95,Seq!E$1,FALSE)),0)</f>
        <v>0</v>
      </c>
      <c r="X135" s="27">
        <f>IFERROR(VALUE(VLOOKUP($E135,Area_FDI_96_99,Seq!B$1,FALSE)),0)</f>
        <v>0</v>
      </c>
      <c r="Y135" s="27">
        <f>IFERROR(VALUE(VLOOKUP($E135,Area_FDI_96_99,Seq!C$1,FALSE)),0)</f>
        <v>0</v>
      </c>
      <c r="Z135" s="27">
        <f>IFERROR(VALUE(VLOOKUP($E135,Area_FDI_96_99,Seq!D$1,FALSE)),0)</f>
        <v>0</v>
      </c>
      <c r="AA135" s="27">
        <f>IFERROR(VALUE(VLOOKUP($E135,Area_FDI_96_99,Seq!E$1,FALSE)),0)</f>
        <v>0</v>
      </c>
      <c r="AB135" s="27">
        <f t="shared" si="90"/>
        <v>0</v>
      </c>
      <c r="AC135" s="27">
        <f t="shared" si="91"/>
        <v>0</v>
      </c>
      <c r="AD135" s="27">
        <f t="shared" si="92"/>
        <v>0</v>
      </c>
      <c r="AE135" s="27">
        <f t="shared" si="93"/>
        <v>0</v>
      </c>
      <c r="AF135" s="27">
        <f t="shared" si="94"/>
        <v>0</v>
      </c>
      <c r="AG135" s="27">
        <f t="shared" si="95"/>
        <v>83</v>
      </c>
      <c r="AH135" s="27">
        <f t="shared" si="96"/>
        <v>104</v>
      </c>
      <c r="AI135" s="27">
        <f t="shared" si="97"/>
        <v>285</v>
      </c>
      <c r="AJ135" s="27">
        <f t="shared" si="98"/>
        <v>86</v>
      </c>
      <c r="AK135" s="27">
        <f t="shared" si="99"/>
        <v>161</v>
      </c>
      <c r="AL135" s="27">
        <f t="shared" si="100"/>
        <v>69</v>
      </c>
      <c r="AM135" s="27"/>
      <c r="AN135" s="27"/>
      <c r="AO135" s="27"/>
      <c r="AP135" s="27"/>
      <c r="AQ135" s="27"/>
      <c r="AR135" s="27"/>
      <c r="AS135" s="27"/>
      <c r="AT135" s="27" t="str">
        <f>IFERROR(work!D135+work!AP135,".")</f>
        <v>.</v>
      </c>
      <c r="AU135" s="27" t="str">
        <f>IFERROR(work!E135+work!AQ135,".")</f>
        <v>.</v>
      </c>
      <c r="AV135" s="27" t="str">
        <f>IFERROR(work!F135+work!AR135,".")</f>
        <v>.</v>
      </c>
      <c r="AW135" s="27" t="str">
        <f>IFERROR(work!G135+work!AS135,".")</f>
        <v>.</v>
      </c>
      <c r="AX135" s="27" t="str">
        <f>IFERROR(work!H135+work!AT135,".")</f>
        <v>.</v>
      </c>
      <c r="AY135" s="27" t="str">
        <f>IFERROR(work!I135+work!AU135,".")</f>
        <v>.</v>
      </c>
      <c r="AZ135" s="27" t="str">
        <f>IFERROR(work!J135+work!AV135,".")</f>
        <v>.</v>
      </c>
      <c r="BA135" s="27" t="str">
        <f>IFERROR(work!K135+work!AW135,".")</f>
        <v>.</v>
      </c>
      <c r="BB135" s="27" t="str">
        <f>IFERROR(work!L135+work!AX135,".")</f>
        <v>.</v>
      </c>
      <c r="BC135" s="27" t="str">
        <f>IFERROR(work!M135+work!AY135,".")</f>
        <v>.</v>
      </c>
      <c r="BD135" s="27">
        <f>IFERROR(work!N135+work!AZ135,".")</f>
        <v>46130795.636133581</v>
      </c>
      <c r="BE135" s="27">
        <f>IFERROR(work!O135+work!BA135,".")</f>
        <v>50072386.920960002</v>
      </c>
      <c r="BF135" s="27">
        <f>IFERROR(work!P135+work!BB135,".")</f>
        <v>56883340.229767986</v>
      </c>
      <c r="BG135" s="27">
        <f>IFERROR(work!Q135+work!BC135,".")</f>
        <v>64686458.544152498</v>
      </c>
      <c r="BH135" s="27">
        <f>IFERROR(work!R135+work!BD135,".")</f>
        <v>73045353.524684295</v>
      </c>
      <c r="BI135" s="27">
        <f>IFERROR(work!S135+work!BE135,".")</f>
        <v>80894166.671916172</v>
      </c>
      <c r="BJ135" s="27">
        <f>IFERROR(work!T135+work!BF135,".")</f>
        <v>88880956.019054696</v>
      </c>
      <c r="BK135" s="27">
        <f>IFERROR(work!U135+work!BG135,".")</f>
        <v>97074165.603598177</v>
      </c>
      <c r="BL135" s="27">
        <f>IFERROR(work!V135+work!BH135,".")</f>
        <v>104570638.34629002</v>
      </c>
      <c r="BM135" s="27">
        <f>IFERROR(work!W135+work!BI135,".")</f>
        <v>112476628.52362783</v>
      </c>
      <c r="BN135" s="27">
        <f>IFERROR(work!X135+work!BJ135,".")</f>
        <v>121845440.1989219</v>
      </c>
      <c r="BO135" s="27">
        <f>IFERROR(work!Y135+work!BK135,".")</f>
        <v>131851514.4680444</v>
      </c>
      <c r="BP135" s="27">
        <f>IFERROR(work!Z135+work!BL135,".")</f>
        <v>143741550.525058</v>
      </c>
      <c r="BQ135" s="27">
        <f>IFERROR(work!AA135+work!BM135,".")</f>
        <v>157964734.90506738</v>
      </c>
      <c r="BR135" s="27">
        <f>IFERROR(work!AB135+work!BN135,".")</f>
        <v>173793929.52629733</v>
      </c>
      <c r="BS135" s="27">
        <f>IFERROR(work!AC135+work!BO135,".")</f>
        <v>193265296.7734288</v>
      </c>
      <c r="BT135" s="27">
        <f>IFERROR(work!AD135+work!BP135,".")</f>
        <v>217646493.95988181</v>
      </c>
      <c r="BU135" s="27">
        <f>IFERROR(work!AE135+work!BQ135,".")</f>
        <v>248367125.49572623</v>
      </c>
      <c r="BV135" s="27">
        <f>IFERROR(work!AF135+work!BR135,".")</f>
        <v>272048090.73856413</v>
      </c>
      <c r="BW135" s="27">
        <f>IFERROR(work!AG135+work!BS135,".")</f>
        <v>296595257.55616993</v>
      </c>
      <c r="BX135" s="27">
        <f>IFERROR(work!AH135+work!BT135,".")</f>
        <v>327209088.38461828</v>
      </c>
      <c r="BY135" s="27">
        <f>IFERROR(work!AI135+work!BU135,".")</f>
        <v>356743209.41117549</v>
      </c>
      <c r="BZ135" s="27"/>
      <c r="CA135" s="27"/>
      <c r="CB135" s="27"/>
      <c r="CC135" s="27"/>
      <c r="CD135" s="27"/>
      <c r="CE135" s="27"/>
      <c r="CF135" s="27" t="str">
        <f>IFERROR(work!AP135-work!D135,".")</f>
        <v>.</v>
      </c>
      <c r="CG135" s="27" t="str">
        <f>IFERROR(work!AQ135-work!E135,".")</f>
        <v>.</v>
      </c>
      <c r="CH135" s="27" t="str">
        <f>IFERROR(work!AR135-work!F135,".")</f>
        <v>.</v>
      </c>
      <c r="CI135" s="27" t="str">
        <f>IFERROR(work!AS135-work!G135,".")</f>
        <v>.</v>
      </c>
      <c r="CJ135" s="27" t="str">
        <f>IFERROR(work!AT135-work!H135,".")</f>
        <v>.</v>
      </c>
      <c r="CK135" s="27" t="str">
        <f>IFERROR(work!AU135-work!I135,".")</f>
        <v>.</v>
      </c>
      <c r="CL135" s="27" t="str">
        <f>IFERROR(work!AV135-work!J135,".")</f>
        <v>.</v>
      </c>
      <c r="CM135" s="27" t="str">
        <f>IFERROR(work!AW135-work!K135,".")</f>
        <v>.</v>
      </c>
      <c r="CN135" s="27" t="str">
        <f>IFERROR(work!AX135-work!L135,".")</f>
        <v>.</v>
      </c>
      <c r="CO135" s="27" t="str">
        <f>IFERROR(work!AY135-work!M135,".")</f>
        <v>.</v>
      </c>
      <c r="CP135" s="27">
        <f>IFERROR(work!AZ135-work!N135,".")</f>
        <v>-42788915.828478798</v>
      </c>
      <c r="CQ135" s="27">
        <f>IFERROR(work!BA135-work!O135,".")</f>
        <v>-47027937.998396687</v>
      </c>
      <c r="CR135" s="27">
        <f>IFERROR(work!BB135-work!P135,".")</f>
        <v>-54005230.828137256</v>
      </c>
      <c r="CS135" s="27">
        <f>IFERROR(work!BC135-work!Q135,".")</f>
        <v>-61726512.461859658</v>
      </c>
      <c r="CT135" s="27">
        <f>IFERROR(work!BD135-work!R135,".")</f>
        <v>-69927716.683115289</v>
      </c>
      <c r="CU135" s="27">
        <f>IFERROR(work!BE135-work!S135,".")</f>
        <v>-77662968.18853353</v>
      </c>
      <c r="CV135" s="27">
        <f>IFERROR(work!BF135-work!T135,".")</f>
        <v>-85531892.327440128</v>
      </c>
      <c r="CW135" s="27">
        <f>IFERROR(work!BG135-work!U135,".")</f>
        <v>-93559077.639120668</v>
      </c>
      <c r="CX135" s="27">
        <f>IFERROR(work!BH135-work!V135,".")</f>
        <v>-100931997.86936101</v>
      </c>
      <c r="CY135" s="27">
        <f>IFERROR(work!BI135-work!W135,".")</f>
        <v>-108644208.04441266</v>
      </c>
      <c r="CZ135" s="27">
        <f>IFERROR(work!BJ135-work!X135,".")</f>
        <v>-117849546.64083396</v>
      </c>
      <c r="DA135" s="27">
        <f>IFERROR(work!BK135-work!Y135,".")</f>
        <v>-127738156.27941117</v>
      </c>
      <c r="DB135" s="27">
        <f>IFERROR(work!BL135-work!Z135,".")</f>
        <v>-139470780.260416</v>
      </c>
      <c r="DC135" s="27">
        <f>IFERROR(work!BM135-work!AA135,".")</f>
        <v>-153568828.95895362</v>
      </c>
      <c r="DD135" s="27">
        <f>IFERROR(work!BN135-work!AB135,".")</f>
        <v>-169204524.28799123</v>
      </c>
      <c r="DE135" s="27">
        <f>IFERROR(work!BO135-work!AC135,".")</f>
        <v>-188491982.32187396</v>
      </c>
      <c r="DF135" s="27">
        <f>IFERROR(work!BP135-work!AD135,".")</f>
        <v>-212593959.58052281</v>
      </c>
      <c r="DG135" s="27">
        <f>IFERROR(work!BQ135-work!AE135,".")</f>
        <v>-242967472.44741732</v>
      </c>
      <c r="DH135" s="27">
        <f>IFERROR(work!BR135-work!AF135,".")</f>
        <v>-266454628.60712039</v>
      </c>
      <c r="DI135" s="27">
        <f>IFERROR(work!BS135-work!AG135,".")</f>
        <v>-291449711.96931869</v>
      </c>
      <c r="DJ135" s="27">
        <f>IFERROR(work!BT135-work!AH135,".")</f>
        <v>-321992557.97152114</v>
      </c>
      <c r="DK135" s="27">
        <f>IFERROR(work!BU135-work!AI135,".")</f>
        <v>-351535786.76337242</v>
      </c>
      <c r="DL135" s="27"/>
      <c r="DM135" s="27"/>
      <c r="DN135" s="27"/>
      <c r="DO135" s="27"/>
      <c r="DP135" s="27"/>
      <c r="DQ135" s="27"/>
      <c r="DR135" s="27"/>
      <c r="DS135" s="27">
        <f>IFERROR(work!DO135-work!CC135,".")</f>
        <v>0.14600000381469727</v>
      </c>
      <c r="DT135" s="27">
        <f>IFERROR(work!DP135-work!CD135,".")</f>
        <v>0.14500000381469727</v>
      </c>
      <c r="DU135" s="27">
        <f>IFERROR(work!DQ135-work!CE135,".")</f>
        <v>0.14500000381469727</v>
      </c>
      <c r="DV135" s="27">
        <f>IFERROR(work!DR135-work!CF135,".")</f>
        <v>0.14400000381469727</v>
      </c>
      <c r="DW135" s="27">
        <f>IFERROR(work!DS135-work!CG135,".")</f>
        <v>0.14400000381469727</v>
      </c>
      <c r="DX135" s="27">
        <f>IFERROR(work!DT135-work!CH135,".")</f>
        <v>0.14300000381469727</v>
      </c>
      <c r="DY135" s="27">
        <f>IFERROR(work!DU135-work!CI135,".")</f>
        <v>0.14200000381469727</v>
      </c>
      <c r="DZ135" s="27">
        <f>IFERROR(work!DV135-work!CJ135,".")</f>
        <v>0.14100000381469727</v>
      </c>
      <c r="EA135" s="27">
        <f>IFERROR(work!DW135-work!CK135,".")</f>
        <v>0.14000000381469727</v>
      </c>
      <c r="EB135" s="27">
        <f>IFERROR(work!DX135-work!CL135,".")</f>
        <v>0.13900000381469726</v>
      </c>
      <c r="EC135" s="27">
        <f>IFERROR(work!DY135-work!CM135,".")</f>
        <v>0.13700000381469726</v>
      </c>
      <c r="ED135" s="27">
        <f>IFERROR(work!DZ135-work!CN135,".")</f>
        <v>0.13500000381469729</v>
      </c>
      <c r="EE135" s="27">
        <f>IFERROR(work!EA135-work!CO135,".")</f>
        <v>0.13400000381469729</v>
      </c>
      <c r="EF135" s="27">
        <f>IFERROR(work!EB135-work!CP135,".")</f>
        <v>0.13200000381469729</v>
      </c>
      <c r="EG135" s="27">
        <f>IFERROR(work!EC135-work!CQ135,".")</f>
        <v>0.13200000190734865</v>
      </c>
      <c r="EH135" s="27">
        <f>IFERROR(work!ED135-work!CR135,".")</f>
        <v>0.12399999809265139</v>
      </c>
      <c r="EI135" s="27">
        <f>IFERROR(work!EE135-work!CS135,".")</f>
        <v>0.11500000381469727</v>
      </c>
      <c r="EJ135" s="27">
        <f>IFERROR(work!EF135-work!CT135,".")</f>
        <v>0.10800000381469727</v>
      </c>
      <c r="EK135" s="27">
        <f>IFERROR(work!EG135-work!CU135,".")</f>
        <v>0.11399999618530274</v>
      </c>
      <c r="EL135" s="27">
        <f>IFERROR(work!EH135-work!CV135,".")</f>
        <v>0.12599999618530272</v>
      </c>
      <c r="EM135" s="27">
        <f>IFERROR(work!EI135-work!CW135,".")</f>
        <v>0.129</v>
      </c>
      <c r="EN135" s="27">
        <f>IFERROR(work!EJ135-work!CX135,".")</f>
        <v>0.10400000190734862</v>
      </c>
      <c r="EO135" s="27">
        <f>IFERROR(work!EK135-work!CY135,".")</f>
        <v>0.10699999618530273</v>
      </c>
      <c r="EP135" s="27">
        <f>IFERROR(work!EL135-work!CZ135,".")</f>
        <v>0.14399999618530274</v>
      </c>
      <c r="EQ135" s="27">
        <f>IFERROR(work!EM135-work!DA135,".")</f>
        <v>0.14700000381469724</v>
      </c>
      <c r="ER135" s="27">
        <f>IFERROR(work!EN135-work!DB135,".")</f>
        <v>0.158</v>
      </c>
      <c r="ES135" s="27">
        <f>IFERROR(work!EO135-work!DC135,".")</f>
        <v>0.17000000381469726</v>
      </c>
      <c r="ET135" s="27">
        <f>IFERROR(work!EP135-work!DD135,".")</f>
        <v>0.17200000762939455</v>
      </c>
      <c r="EU135" s="27">
        <f>IFERROR(work!EQ135-work!DE135,".")</f>
        <v>0.17400000762939452</v>
      </c>
      <c r="EV135" s="27">
        <f>IFERROR(work!ER135-work!DF135,".")</f>
        <v>0.17800000381469727</v>
      </c>
      <c r="EW135" s="27">
        <f>IFERROR(work!ES135-work!DG135,".")</f>
        <v>0.183</v>
      </c>
      <c r="EX135" s="27">
        <f>IFERROR(work!ET135-work!DH135,".")</f>
        <v>0.17899999999999999</v>
      </c>
      <c r="EY135" s="27"/>
      <c r="EZ135" s="27"/>
      <c r="FA135" s="27"/>
      <c r="FB135" s="27"/>
      <c r="FC135" s="27"/>
      <c r="FD135" s="27"/>
      <c r="FE135" s="27" t="str">
        <f>IF(ISNUMBER(work!GZ135/work!HD135),work!GZ135/work!HD135,".")</f>
        <v>.</v>
      </c>
      <c r="FF135" s="27" t="str">
        <f>IF(ISNUMBER(work!HA135/work!HE135),work!HA135/work!HE135,".")</f>
        <v>.</v>
      </c>
      <c r="FG135" s="27" t="str">
        <f>IF(ISNUMBER(work!HB135/work!HF135),work!HB135/work!HF135,".")</f>
        <v>.</v>
      </c>
      <c r="FH135" s="27" t="str">
        <f>IF(ISNUMBER(work!HC135/work!HG135),work!HC135/work!HG135,".")</f>
        <v>.</v>
      </c>
      <c r="FI135" s="27" t="str">
        <f>IF(ISNUMBER((work!HA135+work!HB135)/(work!HE135+work!HF135)),(work!HA135+work!HB135)/(work!HE135+work!HF135),".")</f>
        <v>.</v>
      </c>
      <c r="FJ135" s="27" t="str">
        <f>IF(ISNUMBER(work!HH135/work!HL135),work!HH135/work!HL135,".")</f>
        <v>.</v>
      </c>
      <c r="FK135" s="27" t="str">
        <f>IF(ISNUMBER(work!HI135/work!HM135),work!HI135/work!HM135,".")</f>
        <v>.</v>
      </c>
      <c r="FL135" s="27" t="str">
        <f>IF(ISNUMBER(work!HJ135/work!HN135),work!HJ135/work!HN135,".")</f>
        <v>.</v>
      </c>
      <c r="FM135" s="27" t="str">
        <f>IF(ISNUMBER(work!HK135/work!HO135),work!HK135/work!HO135,".")</f>
        <v>.</v>
      </c>
      <c r="FN135" s="27" t="str">
        <f>IF(ISNUMBER((work!HI135+work!HJ135)/(work!HM135+work!HN135)),(work!HI135+work!HJ135)/(work!HM135+work!HN135),".")</f>
        <v>.</v>
      </c>
      <c r="FO135" s="27" t="s">
        <v>5007</v>
      </c>
      <c r="FP135" s="27" t="s">
        <v>5007</v>
      </c>
      <c r="FQ135" s="27" t="s">
        <v>5007</v>
      </c>
      <c r="FR135" s="27" t="s">
        <v>5007</v>
      </c>
      <c r="FS135" s="27" t="s">
        <v>5007</v>
      </c>
      <c r="FT135" s="27" t="str">
        <f>work!GM135</f>
        <v>.</v>
      </c>
      <c r="FU135" s="27" t="str">
        <f>work!GN135</f>
        <v>.</v>
      </c>
      <c r="FV135" s="27" t="str">
        <f>work!GO135</f>
        <v>.</v>
      </c>
      <c r="FW135" s="27" t="s">
        <v>5007</v>
      </c>
      <c r="FX135" s="27"/>
      <c r="FY135" s="27" t="str">
        <f t="shared" si="101"/>
        <v>.</v>
      </c>
      <c r="FZ135">
        <f t="shared" si="103"/>
        <v>0</v>
      </c>
      <c r="GA135" t="str">
        <f>work!HC135</f>
        <v>.</v>
      </c>
      <c r="GB135" t="str">
        <f>IF(ISNUMBER(work!HA135+work!HB135),work!HA135+work!HB135,".")</f>
        <v>.</v>
      </c>
      <c r="GC135" t="str">
        <f>IF(ISNUMBER(work!HK135-work!HC135),work!HK135-work!HC135,".")</f>
        <v>.</v>
      </c>
      <c r="GD135" t="str">
        <f>IF(ISNUMBER(work!HI135+work!HJ135-work!HA135-work!HB135),(work!HI135+work!HJ135-work!HA135-work!HB135),".")</f>
        <v>.</v>
      </c>
      <c r="GH135" t="str">
        <f>work!GQ135</f>
        <v>.</v>
      </c>
      <c r="GI135" t="str">
        <f>work!GR135</f>
        <v>.</v>
      </c>
      <c r="GJ135" t="str">
        <f>work!GZ135</f>
        <v>.</v>
      </c>
      <c r="GK135" t="str">
        <f>work!HH135</f>
        <v>.</v>
      </c>
      <c r="GL135">
        <f t="shared" si="102"/>
        <v>0</v>
      </c>
      <c r="GM135" t="str">
        <f>IFERROR(VLOOKUP($F135,AREA_EM_ALLYEAR,Seq!B$1,FALSE),".")</f>
        <v>.</v>
      </c>
      <c r="GN135" t="str">
        <f>IFERROR(VLOOKUP($F135,AREA_EM_ALLYEAR,Seq!C$1,FALSE),".")</f>
        <v>.</v>
      </c>
      <c r="GO135" t="str">
        <f>IFERROR(VLOOKUP($F135,AREA_EM_ALLYEAR,Seq!D$1,FALSE),".")</f>
        <v>.</v>
      </c>
      <c r="GP135" t="str">
        <f>IFERROR(VLOOKUP($F135,AREA_EM_ALLYEAR,Seq!E$1,FALSE),".")</f>
        <v>.</v>
      </c>
      <c r="GQ135" t="str">
        <f>IFERROR(VLOOKUP($F135,AREA_EM_ALLYEAR,Seq!F$1,FALSE),".")</f>
        <v>.</v>
      </c>
      <c r="GR135" t="str">
        <f>IFERROR(VLOOKUP($F135,AREA_EM_ALLYEAR,Seq!G$1,FALSE),".")</f>
        <v>.</v>
      </c>
      <c r="GS135" t="str">
        <f>IFERROR(VLOOKUP($F135,AREA_EM_ALLYEAR,Seq!H$1,FALSE),".")</f>
        <v>.</v>
      </c>
      <c r="GT135" t="str">
        <f>IFERROR(VLOOKUP($F135,AREA_EM_ALLYEAR,Seq!I$1,FALSE),".")</f>
        <v>.</v>
      </c>
      <c r="GU135" t="str">
        <f>IFERROR(VLOOKUP($F135,AREA_EM_ALLYEAR,Seq!J$1,FALSE),".")</f>
        <v>.</v>
      </c>
      <c r="GV135" t="str">
        <f>IFERROR(VLOOKUP($F135,AREA_EM_ALLYEAR,Seq!K$1,FALSE),".")</f>
        <v>.</v>
      </c>
      <c r="GW135" t="str">
        <f>IFERROR(VLOOKUP($F135,AREA_EM_ALLYEAR,Seq!L$1,FALSE),".")</f>
        <v>.</v>
      </c>
      <c r="GX135" t="str">
        <f>IFERROR(VLOOKUP($F135,AREA_EM_ALLYEAR,Seq!M$1,FALSE),".")</f>
        <v>.</v>
      </c>
      <c r="GY135" t="str">
        <f>IFERROR(VLOOKUP($F135,AREA_EM_ALLYEAR,Seq!N$1,FALSE),".")</f>
        <v>.</v>
      </c>
      <c r="GZ135" t="str">
        <f>IFERROR(VLOOKUP($F135,AREA_EM_ALLYEAR,Seq!O$1,FALSE),".")</f>
        <v>.</v>
      </c>
      <c r="HA135" t="str">
        <f t="shared" si="104"/>
        <v>.</v>
      </c>
      <c r="HK135" s="139">
        <f>IFERROR(VLOOKUP(CONCATENATE($G135, ".SP.DYN.LE00.IN"),AREA_WB_6ATTRS,Seq!B$1,FALSE)-VLOOKUP("CHN.SP.DYN.LE00.IN",AREA_WB_6ATTRS,Seq!B$1,FALSE),".")</f>
        <v>4.1110731707317001</v>
      </c>
      <c r="HL135" s="139">
        <f>IFERROR(VLOOKUP(CONCATENATE($G135, ".SP.DYN.LE00.IN"),AREA_WB_6ATTRS,Seq!C$1,FALSE)-VLOOKUP("CHN.SP.DYN.LE00.IN",AREA_WB_6ATTRS,Seq!C$1,FALSE),".")</f>
        <v>3.9419512195121911</v>
      </c>
      <c r="HM135" s="139">
        <f>IFERROR(VLOOKUP(CONCATENATE($G135, ".SP.DYN.LE00.IN"),AREA_WB_6ATTRS,Seq!D$1,FALSE)-VLOOKUP("CHN.SP.DYN.LE00.IN",AREA_WB_6ATTRS,Seq!D$1,FALSE),".")</f>
        <v>3.5187560975609813</v>
      </c>
      <c r="HN135" s="139">
        <f>IFERROR(VLOOKUP(CONCATENATE($G135, ".SP.DYN.LE00.IN"),AREA_WB_6ATTRS,Seq!E$1,FALSE)-VLOOKUP("CHN.SP.DYN.LE00.IN",AREA_WB_6ATTRS,Seq!E$1,FALSE),".")</f>
        <v>2.7416097560975743</v>
      </c>
      <c r="HO135" s="139">
        <f>IFERROR(VLOOKUP(CONCATENATE($G135, ".SP.DYN.LE00.IN"),AREA_WB_6ATTRS,Seq!F$1,FALSE)-VLOOKUP("CHN.SP.DYN.LE00.IN",AREA_WB_6ATTRS,Seq!F$1,FALSE),".")</f>
        <v>2.8431707317073318</v>
      </c>
      <c r="HP135" s="139">
        <f>IFERROR(VLOOKUP(CONCATENATE($G135, ".SP.DYN.LE00.IN"),AREA_WB_6ATTRS,Seq!G$1,FALSE)-VLOOKUP("CHN.SP.DYN.LE00.IN",AREA_WB_6ATTRS,Seq!G$1,FALSE),".")</f>
        <v>3.0380731707317068</v>
      </c>
      <c r="HQ135" s="139">
        <f>IFERROR(VLOOKUP(CONCATENATE($G135, ".SP.DYN.LE00.IN"),AREA_WB_6ATTRS,Seq!H$1,FALSE)-VLOOKUP("CHN.SP.DYN.LE00.IN",AREA_WB_6ATTRS,Seq!H$1,FALSE),".")</f>
        <v>3.2429512195122072</v>
      </c>
      <c r="HR135" s="139">
        <f>IFERROR(VLOOKUP(CONCATENATE($G135, ".SP.DYN.LE00.IN"),AREA_WB_6ATTRS,Seq!I$1,FALSE)-VLOOKUP("CHN.SP.DYN.LE00.IN",AREA_WB_6ATTRS,Seq!I$1,FALSE),".")</f>
        <v>3.2051219512194962</v>
      </c>
      <c r="HS135" s="139">
        <f>IFERROR(VLOOKUP(CONCATENATE($G135, ".SP.DYN.LE00.IN"),AREA_WB_6ATTRS,Seq!J$1,FALSE)-VLOOKUP("CHN.SP.DYN.LE00.IN",AREA_WB_6ATTRS,Seq!J$1,FALSE),".")</f>
        <v>3.419219512195113</v>
      </c>
      <c r="HT135" s="139">
        <f>IFERROR(VLOOKUP(CONCATENATE($G135, ".SP.DYN.LE00.IN"),AREA_WB_6ATTRS,Seq!K$1,FALSE)-VLOOKUP("CHN.SP.DYN.LE00.IN",AREA_WB_6ATTRS,Seq!K$1,FALSE),".")</f>
        <v>3.4579512195121964</v>
      </c>
      <c r="HU135" s="139">
        <f>IFERROR(VLOOKUP(CONCATENATE($G135, ".SP.DYN.LE00.IN"),AREA_WB_6ATTRS,Seq!L$1,FALSE)-VLOOKUP("CHN.SP.DYN.LE00.IN",AREA_WB_6ATTRS,Seq!L$1,FALSE),".")</f>
        <v>3.7451463414634105</v>
      </c>
      <c r="HV135" s="139">
        <f>IFERROR(VLOOKUP(CONCATENATE($G135, ".SP.DYN.LE00.IN"),AREA_WB_6ATTRS,Seq!M$1,FALSE)-VLOOKUP("CHN.SP.DYN.LE00.IN",AREA_WB_6ATTRS,Seq!M$1,FALSE),".")</f>
        <v>3.6896341463414615</v>
      </c>
      <c r="HW135" s="139">
        <f>IFERROR(VLOOKUP(CONCATENATE($G135, ".SP.DYN.LE00.IN"),AREA_WB_6ATTRS,Seq!N$1,FALSE)-VLOOKUP("CHN.SP.DYN.LE00.IN",AREA_WB_6ATTRS,Seq!N$1,FALSE),".")</f>
        <v>3.443048780487814</v>
      </c>
      <c r="HX135" s="139">
        <f>IFERROR(VLOOKUP(CONCATENATE($G135, ".SP.DYN.LE00.IN"),AREA_WB_6ATTRS,Seq!O$1,FALSE)-VLOOKUP("CHN.SP.DYN.LE00.IN",AREA_WB_6ATTRS,Seq!O$1,FALSE),".")</f>
        <v>3.1990243902439062</v>
      </c>
      <c r="HY135" s="139">
        <f>IFERROR(VLOOKUP(CONCATENATE($G135, ".SP.DYN.LE00.IN"),AREA_WB_6ATTRS,Seq!P$1,FALSE)-VLOOKUP("CHN.SP.DYN.LE00.IN",AREA_WB_6ATTRS,Seq!P$1,FALSE),".")</f>
        <v>3.1619512195122041</v>
      </c>
      <c r="HZ135" s="139">
        <f>IFERROR(VLOOKUP(CONCATENATE($G135, ".SP.DYN.LE00.IN"),AREA_WB_6ATTRS,Seq!Q$1,FALSE)-VLOOKUP("CHN.SP.DYN.LE00.IN",AREA_WB_6ATTRS,Seq!Q$1,FALSE),".")</f>
        <v>3.5338048780487838</v>
      </c>
      <c r="IA135" s="139">
        <f>IFERROR(VLOOKUP(CONCATENATE($G135, ".SP.DYN.LE00.IN"),AREA_WB_6ATTRS,Seq!R$1,FALSE)-VLOOKUP("CHN.SP.DYN.LE00.IN",AREA_WB_6ATTRS,Seq!R$1,FALSE),".")</f>
        <v>3.8595121951219369</v>
      </c>
      <c r="IB135" s="139">
        <f>IFERROR(VLOOKUP(CONCATENATE($G135, ".SP.DYN.LE00.IN"),AREA_WB_6ATTRS,Seq!S$1,FALSE)-VLOOKUP("CHN.SP.DYN.LE00.IN",AREA_WB_6ATTRS,Seq!S$1,FALSE),".")</f>
        <v>3.9409999999999883</v>
      </c>
      <c r="IC135" s="139">
        <f>IFERROR(VLOOKUP(CONCATENATE($G135, ".SP.DYN.LE00.IN"),AREA_WB_6ATTRS,Seq!T$1,FALSE)-VLOOKUP("CHN.SP.DYN.LE00.IN",AREA_WB_6ATTRS,Seq!T$1,FALSE),".")</f>
        <v>3.8802195121951257</v>
      </c>
      <c r="ID135" s="139">
        <f>IFERROR(VLOOKUP(CONCATENATE($G135, ".SP.DYN.LE00.IN"),AREA_WB_6ATTRS,Seq!U$1,FALSE)-VLOOKUP("CHN.SP.DYN.LE00.IN",AREA_WB_6ATTRS,Seq!U$1,FALSE),".")</f>
        <v>3.926365853658524</v>
      </c>
      <c r="IE135" s="139">
        <f>IFERROR(VLOOKUP(CONCATENATE($G135, ".SP.DYN.LE00.IN"),AREA_WB_6ATTRS,Seq!V$1,FALSE)-VLOOKUP("CHN.SP.DYN.LE00.IN",AREA_WB_6ATTRS,Seq!V$1,FALSE),".")</f>
        <v>4.17048780487805</v>
      </c>
      <c r="IF135" s="139">
        <f>IFERROR(VLOOKUP(CONCATENATE($G135, ".SP.DYN.LE00.IN"),AREA_WB_6ATTRS,Seq!W$1,FALSE)-VLOOKUP("CHN.SP.DYN.LE00.IN",AREA_WB_6ATTRS,Seq!W$1,FALSE),".")</f>
        <v>4.3529999999999944</v>
      </c>
      <c r="IG135" s="139">
        <f>IFERROR(VLOOKUP(CONCATENATE($G135, ".SP.DYN.LE00.IN"),AREA_WB_6ATTRS,Seq!X$1,FALSE)-VLOOKUP("CHN.SP.DYN.LE00.IN",AREA_WB_6ATTRS,Seq!X$1,FALSE),".")</f>
        <v>4.4278780487804994</v>
      </c>
      <c r="IH135" s="139">
        <f>IFERROR(VLOOKUP(CONCATENATE($G135, ".SP.DYN.LE00.IN"),AREA_WB_6ATTRS,Seq!Y$1,FALSE)-VLOOKUP("CHN.SP.DYN.LE00.IN",AREA_WB_6ATTRS,Seq!Y$1,FALSE),".")</f>
        <v>5.0936585365853659</v>
      </c>
      <c r="II135" s="139">
        <f>IFERROR(VLOOKUP(CONCATENATE($G135, ".SP.DYN.LE00.IN"),AREA_WB_6ATTRS,Seq!Z$1,FALSE)-VLOOKUP("CHN.SP.DYN.LE00.IN",AREA_WB_6ATTRS,Seq!Z$1,FALSE),".")</f>
        <v>5.2449756097560822</v>
      </c>
      <c r="IJ135" s="139">
        <f>IFERROR(VLOOKUP(CONCATENATE($G135, ".SP.DYN.LE00.IN"),AREA_WB_6ATTRS,Seq!AA$1,FALSE)-VLOOKUP("CHN.SP.DYN.LE00.IN",AREA_WB_6ATTRS,Seq!AA$1,FALSE),".")</f>
        <v>5.4408780487804762</v>
      </c>
      <c r="IK135" s="139">
        <f>IFERROR(VLOOKUP(CONCATENATE($G135, ".SP.DYN.LE00.IN"),AREA_WB_6ATTRS,Seq!AB$1,FALSE)-VLOOKUP("CHN.SP.DYN.LE00.IN",AREA_WB_6ATTRS,Seq!AB$1,FALSE),".")</f>
        <v>5.6968536585365825</v>
      </c>
      <c r="IL135" s="139">
        <f>IFERROR(VLOOKUP(CONCATENATE($G135, ".SP.DYN.LE00.IN"),AREA_WB_6ATTRS,Seq!AC$1,FALSE)-VLOOKUP("CHN.SP.DYN.LE00.IN",AREA_WB_6ATTRS,Seq!AC$1,FALSE),".")</f>
        <v>5.9483902439024519</v>
      </c>
      <c r="IM135" s="139">
        <f>IFERROR(VLOOKUP(CONCATENATE($G135, ".SP.DYN.LE00.IN"),AREA_WB_6ATTRS,Seq!AD$1,FALSE)-VLOOKUP("CHN.SP.DYN.LE00.IN",AREA_WB_6ATTRS,Seq!AD$1,FALSE),".")</f>
        <v>5.9305121951219633</v>
      </c>
      <c r="IN135" s="139">
        <f>IFERROR(VLOOKUP(CONCATENATE($G135, ".SP.DYN.LE00.IN"),AREA_WB_6ATTRS,Seq!AE$1,FALSE)-VLOOKUP("CHN.SP.DYN.LE00.IN",AREA_WB_6ATTRS,Seq!AE$1,FALSE),".")</f>
        <v>5.9142195121951175</v>
      </c>
      <c r="IO135" s="139">
        <f>IFERROR(VLOOKUP(CONCATENATE($G135, ".SP.DYN.LE00.IN"),AREA_WB_6ATTRS,Seq!AF$1,FALSE)-VLOOKUP("CHN.SP.DYN.LE00.IN",AREA_WB_6ATTRS,Seq!AF$1,FALSE),".")</f>
        <v>6.1488536585365665</v>
      </c>
      <c r="IP135" s="139" t="str">
        <f>IFERROR(VLOOKUP(CONCATENATE($G135, ".SP.DYN.LE00.IN"),AREA_WB_6ATTRS,Seq!AG$1,FALSE)-VLOOKUP("CHN.SP.DYN.LE00.IN",AREA_WB_6ATTRS,Seq!AG$1,FALSE),".")</f>
        <v>.</v>
      </c>
      <c r="IW135">
        <f>IFERROR(VLOOKUP(CONCATENATE($G135, ".SP.DYN.LE00.IN"),AREA_WB_6ATTRS,Seq!B$1,FALSE),".")</f>
        <v>71.104878048780492</v>
      </c>
      <c r="IX135">
        <f>IFERROR(VLOOKUP(CONCATENATE($G135, ".SP.DYN.LE00.IN"),AREA_WB_6ATTRS,Seq!C$1,FALSE),".")</f>
        <v>71.2048780487805</v>
      </c>
      <c r="IY135">
        <f>IFERROR(VLOOKUP(CONCATENATE($G135, ".SP.DYN.LE00.IN"),AREA_WB_6ATTRS,Seq!D$1,FALSE),".")</f>
        <v>71.053658536585374</v>
      </c>
      <c r="IZ135">
        <f>IFERROR(VLOOKUP(CONCATENATE($G135, ".SP.DYN.LE00.IN"),AREA_WB_6ATTRS,Seq!E$1,FALSE),".")</f>
        <v>70.541463414634165</v>
      </c>
      <c r="JA135">
        <f>IFERROR(VLOOKUP(CONCATENATE($G135, ".SP.DYN.LE00.IN"),AREA_WB_6ATTRS,Seq!F$1,FALSE),".")</f>
        <v>70.902439024390262</v>
      </c>
      <c r="JB135">
        <f>IFERROR(VLOOKUP(CONCATENATE($G135, ".SP.DYN.LE00.IN"),AREA_WB_6ATTRS,Seq!G$1,FALSE),".")</f>
        <v>71.351219512195129</v>
      </c>
      <c r="JC135">
        <f>IFERROR(VLOOKUP(CONCATENATE($G135, ".SP.DYN.LE00.IN"),AREA_WB_6ATTRS,Seq!H$1,FALSE),".")</f>
        <v>71.802439024390267</v>
      </c>
      <c r="JD135">
        <f>IFERROR(VLOOKUP(CONCATENATE($G135, ".SP.DYN.LE00.IN"),AREA_WB_6ATTRS,Seq!I$1,FALSE),".")</f>
        <v>72.002439024390242</v>
      </c>
      <c r="JE135">
        <f>IFERROR(VLOOKUP(CONCATENATE($G135, ".SP.DYN.LE00.IN"),AREA_WB_6ATTRS,Seq!J$1,FALSE),".")</f>
        <v>72.44634146341464</v>
      </c>
      <c r="JF135">
        <f>IFERROR(VLOOKUP(CONCATENATE($G135, ".SP.DYN.LE00.IN"),AREA_WB_6ATTRS,Seq!K$1,FALSE),".")</f>
        <v>72.7048780487805</v>
      </c>
      <c r="JG135">
        <f>IFERROR(VLOOKUP(CONCATENATE($G135, ".SP.DYN.LE00.IN"),AREA_WB_6ATTRS,Seq!L$1,FALSE),".")</f>
        <v>73.204878048780486</v>
      </c>
      <c r="JH135">
        <f>IFERROR(VLOOKUP(CONCATENATE($G135, ".SP.DYN.LE00.IN"),AREA_WB_6ATTRS,Seq!M$1,FALSE),".")</f>
        <v>73.353658536585371</v>
      </c>
      <c r="JI135">
        <f>IFERROR(VLOOKUP(CONCATENATE($G135, ".SP.DYN.LE00.IN"),AREA_WB_6ATTRS,Seq!N$1,FALSE),".")</f>
        <v>73.304878048780495</v>
      </c>
      <c r="JJ135">
        <f>IFERROR(VLOOKUP(CONCATENATE($G135, ".SP.DYN.LE00.IN"),AREA_WB_6ATTRS,Seq!O$1,FALSE),".")</f>
        <v>73.253658536585377</v>
      </c>
      <c r="JK135">
        <f>IFERROR(VLOOKUP(CONCATENATE($G135, ".SP.DYN.LE00.IN"),AREA_WB_6ATTRS,Seq!P$1,FALSE),".")</f>
        <v>73.404878048780503</v>
      </c>
      <c r="JL135">
        <f>IFERROR(VLOOKUP(CONCATENATE($G135, ".SP.DYN.LE00.IN"),AREA_WB_6ATTRS,Seq!Q$1,FALSE),".")</f>
        <v>73.958536585365863</v>
      </c>
      <c r="JM135">
        <f>IFERROR(VLOOKUP(CONCATENATE($G135, ".SP.DYN.LE00.IN"),AREA_WB_6ATTRS,Seq!R$1,FALSE),".")</f>
        <v>74.458536585365849</v>
      </c>
      <c r="JN135">
        <f>IFERROR(VLOOKUP(CONCATENATE($G135, ".SP.DYN.LE00.IN"),AREA_WB_6ATTRS,Seq!S$1,FALSE),".")</f>
        <v>74.707317073170728</v>
      </c>
      <c r="JO135">
        <f>IFERROR(VLOOKUP(CONCATENATE($G135, ".SP.DYN.LE00.IN"),AREA_WB_6ATTRS,Seq!T$1,FALSE),".")</f>
        <v>74.807317073170751</v>
      </c>
      <c r="JP135">
        <f>IFERROR(VLOOKUP(CONCATENATE($G135, ".SP.DYN.LE00.IN"),AREA_WB_6ATTRS,Seq!U$1,FALSE),".")</f>
        <v>75.009756097560981</v>
      </c>
      <c r="JQ135">
        <f>IFERROR(VLOOKUP(CONCATENATE($G135, ".SP.DYN.LE00.IN"),AREA_WB_6ATTRS,Seq!V$1,FALSE),".")</f>
        <v>75.412195121951228</v>
      </c>
      <c r="JR135">
        <f>IFERROR(VLOOKUP(CONCATENATE($G135, ".SP.DYN.LE00.IN"),AREA_WB_6ATTRS,Seq!W$1,FALSE),".")</f>
        <v>75.75853658536586</v>
      </c>
      <c r="JS135">
        <f>IFERROR(VLOOKUP(CONCATENATE($G135, ".SP.DYN.LE00.IN"),AREA_WB_6ATTRS,Seq!X$1,FALSE),".")</f>
        <v>76.007317073170739</v>
      </c>
      <c r="JT135">
        <f>IFERROR(VLOOKUP(CONCATENATE($G135, ".SP.DYN.LE00.IN"),AREA_WB_6ATTRS,Seq!Y$1,FALSE),".")</f>
        <v>76.858536585365854</v>
      </c>
      <c r="JU135">
        <f>IFERROR(VLOOKUP(CONCATENATE($G135, ".SP.DYN.LE00.IN"),AREA_WB_6ATTRS,Seq!Z$1,FALSE),".")</f>
        <v>77.207317073170728</v>
      </c>
      <c r="JV135">
        <f>IFERROR(VLOOKUP(CONCATENATE($G135, ".SP.DYN.LE00.IN"),AREA_WB_6ATTRS,Seq!AA$1,FALSE),".")</f>
        <v>77.612195121951217</v>
      </c>
      <c r="JW135">
        <f>IFERROR(VLOOKUP(CONCATENATE($G135, ".SP.DYN.LE00.IN"),AREA_WB_6ATTRS,Seq!AB$1,FALSE),".")</f>
        <v>78.086585365853665</v>
      </c>
      <c r="JX135">
        <f>IFERROR(VLOOKUP(CONCATENATE($G135, ".SP.DYN.LE00.IN"),AREA_WB_6ATTRS,Seq!AC$1,FALSE),".")</f>
        <v>78.560975609756113</v>
      </c>
      <c r="JY135">
        <f>IFERROR(VLOOKUP(CONCATENATE($G135, ".SP.DYN.LE00.IN"),AREA_WB_6ATTRS,Seq!AD$1,FALSE),".")</f>
        <v>78.765853658536599</v>
      </c>
      <c r="JZ135">
        <f>IFERROR(VLOOKUP(CONCATENATE($G135, ".SP.DYN.LE00.IN"),AREA_WB_6ATTRS,Seq!AE$1,FALSE),".")</f>
        <v>78.970731707317071</v>
      </c>
      <c r="KA135">
        <f>IFERROR(VLOOKUP(CONCATENATE($G135, ".SP.DYN.LE00.IN"),AREA_WB_6ATTRS,Seq!AF$1,FALSE),".")</f>
        <v>79.421951219512195</v>
      </c>
      <c r="KB135" t="str">
        <f>IFERROR(VLOOKUP(CONCATENATE($G135, ".SP.DYN.LE00.IN"),AREA_WB_6ATTRS,Seq!AG$1,FALSE),".")</f>
        <v>.</v>
      </c>
      <c r="KK135">
        <f t="shared" si="66"/>
        <v>0</v>
      </c>
      <c r="KL135">
        <f t="shared" si="105"/>
        <v>0</v>
      </c>
      <c r="KM135">
        <f t="shared" si="67"/>
        <v>46130795.636133581</v>
      </c>
      <c r="KN135">
        <f t="shared" si="68"/>
        <v>-42788915.828478798</v>
      </c>
      <c r="KO135">
        <f t="shared" si="106"/>
        <v>0.13700000381469726</v>
      </c>
      <c r="KP135" t="str">
        <f>work!HA135</f>
        <v>.</v>
      </c>
      <c r="KQ135" t="str">
        <f>work!HB135</f>
        <v>.</v>
      </c>
      <c r="KR135" t="str">
        <f>work!HC135</f>
        <v>.</v>
      </c>
      <c r="KS135" t="str">
        <f>IF(ISNUMBER(work!HI135-work!HA135),work!HI135-work!HA135,".")</f>
        <v>.</v>
      </c>
      <c r="KT135" t="str">
        <f>IF(ISNUMBER(work!HJ135-work!HB135),work!HJ135-work!HB135,".")</f>
        <v>.</v>
      </c>
      <c r="KU135" t="str">
        <f>IF(ISNUMBER(work!HK135-work!HC135),work!HK135-work!HC135,".")</f>
        <v>.</v>
      </c>
      <c r="KW135">
        <f>IFERROR(work!HR135/work!HV135,".")</f>
        <v>0</v>
      </c>
      <c r="KX135">
        <f>IFERROR(work!HS135/work!HW135,".")</f>
        <v>0</v>
      </c>
      <c r="KY135">
        <f>IFERROR(work!HT135/work!HX135,".")</f>
        <v>7.0387129210658625E-6</v>
      </c>
      <c r="KZ135">
        <f>IFERROR(work!HU135/work!HY135,".")</f>
        <v>0</v>
      </c>
    </row>
    <row r="136" spans="1:312">
      <c r="A136" s="24">
        <f t="shared" si="85"/>
        <v>136</v>
      </c>
      <c r="B136" s="24" t="str">
        <f t="shared" si="86"/>
        <v>Out</v>
      </c>
      <c r="C136" s="24" t="str">
        <f t="shared" si="87"/>
        <v>Out</v>
      </c>
      <c r="D136" s="24" t="str">
        <f t="shared" si="88"/>
        <v>Out67</v>
      </c>
      <c r="E136" s="25" t="s">
        <v>3933</v>
      </c>
      <c r="F136" s="26" t="str">
        <f t="shared" si="89"/>
        <v>Croatia</v>
      </c>
      <c r="G136" s="166" t="s">
        <v>1392</v>
      </c>
      <c r="H136" s="166" t="s">
        <v>5007</v>
      </c>
      <c r="I136" s="166" t="s">
        <v>5007</v>
      </c>
      <c r="J136" s="180" t="s">
        <v>5007</v>
      </c>
      <c r="K136" s="180" t="s">
        <v>5007</v>
      </c>
      <c r="L136" s="27">
        <f>IFERROR(VLOOKUP($F136,Area_FDI_84_96,Seq!B$1,FALSE),0)</f>
        <v>0</v>
      </c>
      <c r="M136" s="27">
        <f>IFERROR(VLOOKUP($F136,Area_FDI_84_96,Seq!C$1,FALSE),0)</f>
        <v>0</v>
      </c>
      <c r="N136" s="27">
        <f>IFERROR(VLOOKUP($F136,Area_FDI_84_96,Seq!D$1,FALSE),0)</f>
        <v>0</v>
      </c>
      <c r="O136" s="27">
        <f>IFERROR(VLOOKUP($F136,Area_FDI_84_96,Seq!E$1,FALSE),0)</f>
        <v>0</v>
      </c>
      <c r="P136" s="27">
        <f>IFERROR(VLOOKUP($F136,Area_FDI_84_96,Seq!F$1,FALSE),0)</f>
        <v>0</v>
      </c>
      <c r="Q136" s="27">
        <f>IFERROR(VLOOKUP($F136,Area_FDI_84_96,Seq!G$1,FALSE),0)</f>
        <v>0</v>
      </c>
      <c r="R136" s="27">
        <f>IFERROR(VLOOKUP($F136,Area_FDI_84_96,Seq!H$1,FALSE),0)</f>
        <v>0</v>
      </c>
      <c r="S136" s="27">
        <f>IFERROR(VLOOKUP($F136,Area_FDI_84_96,Seq!I$1,FALSE),0)</f>
        <v>0</v>
      </c>
      <c r="T136" s="27">
        <f>IFERROR(VALUE(VLOOKUP($E136,Area_FDI_92_95,Seq!B$1,FALSE)),0)</f>
        <v>0</v>
      </c>
      <c r="U136" s="27">
        <f>IFERROR(VALUE(VLOOKUP($E136,Area_FDI_92_95,Seq!C$1,FALSE)),0)</f>
        <v>0</v>
      </c>
      <c r="V136" s="27">
        <f>IFERROR(VALUE(VLOOKUP($E136,Area_FDI_92_95,Seq!D$1,FALSE)),0)</f>
        <v>0</v>
      </c>
      <c r="W136" s="27">
        <f>IFERROR(VALUE(VLOOKUP($E136,Area_FDI_92_95,Seq!E$1,FALSE)),0)</f>
        <v>0</v>
      </c>
      <c r="X136" s="27">
        <f>IFERROR(VALUE(VLOOKUP($E136,Area_FDI_96_99,Seq!B$1,FALSE)),0)</f>
        <v>0</v>
      </c>
      <c r="Y136" s="27">
        <f>IFERROR(VALUE(VLOOKUP($E136,Area_FDI_96_99,Seq!C$1,FALSE)),0)</f>
        <v>0</v>
      </c>
      <c r="Z136" s="27">
        <f>IFERROR(VALUE(VLOOKUP($E136,Area_FDI_96_99,Seq!D$1,FALSE)),0)</f>
        <v>0</v>
      </c>
      <c r="AA136" s="27">
        <f>IFERROR(VALUE(VLOOKUP($E136,Area_FDI_96_99,Seq!E$1,FALSE)),0)</f>
        <v>0</v>
      </c>
      <c r="AB136" s="27">
        <f t="shared" si="90"/>
        <v>0</v>
      </c>
      <c r="AC136" s="27">
        <f t="shared" si="91"/>
        <v>4</v>
      </c>
      <c r="AD136" s="27">
        <f t="shared" si="92"/>
        <v>2</v>
      </c>
      <c r="AE136" s="27">
        <f t="shared" si="93"/>
        <v>4</v>
      </c>
      <c r="AF136" s="27">
        <f t="shared" si="94"/>
        <v>0</v>
      </c>
      <c r="AG136" s="27">
        <f t="shared" si="95"/>
        <v>2</v>
      </c>
      <c r="AH136" s="27">
        <f t="shared" si="96"/>
        <v>131</v>
      </c>
      <c r="AI136" s="27">
        <f t="shared" si="97"/>
        <v>20</v>
      </c>
      <c r="AJ136" s="27">
        <f t="shared" si="98"/>
        <v>9</v>
      </c>
      <c r="AK136" s="27">
        <f t="shared" si="99"/>
        <v>0</v>
      </c>
      <c r="AL136" s="27">
        <f t="shared" si="100"/>
        <v>50</v>
      </c>
      <c r="AM136" s="27"/>
      <c r="AN136" s="27"/>
      <c r="AO136" s="27"/>
      <c r="AP136" s="27"/>
      <c r="AQ136" s="27"/>
      <c r="AR136" s="27"/>
      <c r="AS136" s="27"/>
      <c r="AT136" s="27" t="str">
        <f>IFERROR(work!D136+work!AP136,".")</f>
        <v>.</v>
      </c>
      <c r="AU136" s="27" t="str">
        <f>IFERROR(work!E136+work!AQ136,".")</f>
        <v>.</v>
      </c>
      <c r="AV136" s="27" t="str">
        <f>IFERROR(work!F136+work!AR136,".")</f>
        <v>.</v>
      </c>
      <c r="AW136" s="27" t="str">
        <f>IFERROR(work!G136+work!AS136,".")</f>
        <v>.</v>
      </c>
      <c r="AX136" s="27" t="str">
        <f>IFERROR(work!H136+work!AT136,".")</f>
        <v>.</v>
      </c>
      <c r="AY136" s="27" t="str">
        <f>IFERROR(work!I136+work!AU136,".")</f>
        <v>.</v>
      </c>
      <c r="AZ136" s="27" t="str">
        <f>IFERROR(work!J136+work!AV136,".")</f>
        <v>.</v>
      </c>
      <c r="BA136" s="27" t="str">
        <f>IFERROR(work!K136+work!AW136,".")</f>
        <v>.</v>
      </c>
      <c r="BB136" s="27" t="str">
        <f>IFERROR(work!L136+work!AX136,".")</f>
        <v>.</v>
      </c>
      <c r="BC136" s="27" t="str">
        <f>IFERROR(work!M136+work!AY136,".")</f>
        <v>.</v>
      </c>
      <c r="BD136" s="27">
        <f>IFERROR(work!N136+work!AZ136,".")</f>
        <v>46974640.217184134</v>
      </c>
      <c r="BE136" s="27">
        <f>IFERROR(work!O136+work!BA136,".")</f>
        <v>50534612.328671314</v>
      </c>
      <c r="BF136" s="27">
        <f>IFERROR(work!P136+work!BB136,".")</f>
        <v>57196291.016752727</v>
      </c>
      <c r="BG136" s="27">
        <f>IFERROR(work!Q136+work!BC136,".")</f>
        <v>64817882.353908606</v>
      </c>
      <c r="BH136" s="27">
        <f>IFERROR(work!R136+work!BD136,".")</f>
        <v>73192528.597998813</v>
      </c>
      <c r="BI136" s="27">
        <f>IFERROR(work!S136+work!BE136,".")</f>
        <v>81099747.181520492</v>
      </c>
      <c r="BJ136" s="27">
        <f>IFERROR(work!T136+work!BF136,".")</f>
        <v>89135423.055586427</v>
      </c>
      <c r="BK136" s="27">
        <f>IFERROR(work!U136+work!BG136,".")</f>
        <v>97371847.294890195</v>
      </c>
      <c r="BL136" s="27">
        <f>IFERROR(work!V136+work!BH136,".")</f>
        <v>104847170.78225094</v>
      </c>
      <c r="BM136" s="27">
        <f>IFERROR(work!W136+work!BI136,".")</f>
        <v>112634413.87253265</v>
      </c>
      <c r="BN136" s="27">
        <f>IFERROR(work!X136+work!BJ136,".")</f>
        <v>121999271.88578029</v>
      </c>
      <c r="BO136" s="27">
        <f>IFERROR(work!Y136+work!BK136,".")</f>
        <v>132025282.81613801</v>
      </c>
      <c r="BP136" s="27">
        <f>IFERROR(work!Z136+work!BL136,".")</f>
        <v>143945419.98784307</v>
      </c>
      <c r="BQ136" s="27">
        <f>IFERROR(work!AA136+work!BM136,".")</f>
        <v>158231679.47344494</v>
      </c>
      <c r="BR136" s="27">
        <f>IFERROR(work!AB136+work!BN136,".")</f>
        <v>174065886.19653273</v>
      </c>
      <c r="BS136" s="27">
        <f>IFERROR(work!AC136+work!BO136,".")</f>
        <v>193555146.87021151</v>
      </c>
      <c r="BT136" s="27">
        <f>IFERROR(work!AD136+work!BP136,".")</f>
        <v>217928826.1445471</v>
      </c>
      <c r="BU136" s="27">
        <f>IFERROR(work!AE136+work!BQ136,".")</f>
        <v>248618011.49000788</v>
      </c>
      <c r="BV136" s="27">
        <f>IFERROR(work!AF136+work!BR136,".")</f>
        <v>272266082.25278598</v>
      </c>
      <c r="BW136" s="27">
        <f>IFERROR(work!AG136+work!BS136,".")</f>
        <v>296856593.71813047</v>
      </c>
      <c r="BX136" s="27">
        <f>IFERROR(work!AH136+work!BT136,".")</f>
        <v>327401170.12226921</v>
      </c>
      <c r="BY136" s="27">
        <f>IFERROR(work!AI136+work!BU136,".")</f>
        <v>356938739.73652434</v>
      </c>
      <c r="BZ136" s="27"/>
      <c r="CA136" s="27"/>
      <c r="CB136" s="27"/>
      <c r="CC136" s="27"/>
      <c r="CD136" s="27"/>
      <c r="CE136" s="27"/>
      <c r="CF136" s="27" t="str">
        <f>IFERROR(work!AP136-work!D136,".")</f>
        <v>.</v>
      </c>
      <c r="CG136" s="27" t="str">
        <f>IFERROR(work!AQ136-work!E136,".")</f>
        <v>.</v>
      </c>
      <c r="CH136" s="27" t="str">
        <f>IFERROR(work!AR136-work!F136,".")</f>
        <v>.</v>
      </c>
      <c r="CI136" s="27" t="str">
        <f>IFERROR(work!AS136-work!G136,".")</f>
        <v>.</v>
      </c>
      <c r="CJ136" s="27" t="str">
        <f>IFERROR(work!AT136-work!H136,".")</f>
        <v>.</v>
      </c>
      <c r="CK136" s="27" t="str">
        <f>IFERROR(work!AU136-work!I136,".")</f>
        <v>.</v>
      </c>
      <c r="CL136" s="27" t="str">
        <f>IFERROR(work!AV136-work!J136,".")</f>
        <v>.</v>
      </c>
      <c r="CM136" s="27" t="str">
        <f>IFERROR(work!AW136-work!K136,".")</f>
        <v>.</v>
      </c>
      <c r="CN136" s="27" t="str">
        <f>IFERROR(work!AX136-work!L136,".")</f>
        <v>.</v>
      </c>
      <c r="CO136" s="27" t="str">
        <f>IFERROR(work!AY136-work!M136,".")</f>
        <v>.</v>
      </c>
      <c r="CP136" s="27">
        <f>IFERROR(work!AZ136-work!N136,".")</f>
        <v>-41945071.247428246</v>
      </c>
      <c r="CQ136" s="27">
        <f>IFERROR(work!BA136-work!O136,".")</f>
        <v>-46565712.590685375</v>
      </c>
      <c r="CR136" s="27">
        <f>IFERROR(work!BB136-work!P136,".")</f>
        <v>-53692280.041152515</v>
      </c>
      <c r="CS136" s="27">
        <f>IFERROR(work!BC136-work!Q136,".")</f>
        <v>-61595088.652103551</v>
      </c>
      <c r="CT136" s="27">
        <f>IFERROR(work!BD136-work!R136,".")</f>
        <v>-69780541.609800771</v>
      </c>
      <c r="CU136" s="27">
        <f>IFERROR(work!BE136-work!S136,".")</f>
        <v>-77457387.67892921</v>
      </c>
      <c r="CV136" s="27">
        <f>IFERROR(work!BF136-work!T136,".")</f>
        <v>-85277425.290908396</v>
      </c>
      <c r="CW136" s="27">
        <f>IFERROR(work!BG136-work!U136,".")</f>
        <v>-93261395.94782865</v>
      </c>
      <c r="CX136" s="27">
        <f>IFERROR(work!BH136-work!V136,".")</f>
        <v>-100655465.43340009</v>
      </c>
      <c r="CY136" s="27">
        <f>IFERROR(work!BI136-work!W136,".")</f>
        <v>-108486422.69550784</v>
      </c>
      <c r="CZ136" s="27">
        <f>IFERROR(work!BJ136-work!X136,".")</f>
        <v>-117695714.95397557</v>
      </c>
      <c r="DA136" s="27">
        <f>IFERROR(work!BK136-work!Y136,".")</f>
        <v>-127564387.93131755</v>
      </c>
      <c r="DB136" s="27">
        <f>IFERROR(work!BL136-work!Z136,".")</f>
        <v>-139266910.79763094</v>
      </c>
      <c r="DC136" s="27">
        <f>IFERROR(work!BM136-work!AA136,".")</f>
        <v>-153301884.39057606</v>
      </c>
      <c r="DD136" s="27">
        <f>IFERROR(work!BN136-work!AB136,".")</f>
        <v>-168932567.61775583</v>
      </c>
      <c r="DE136" s="27">
        <f>IFERROR(work!BO136-work!AC136,".")</f>
        <v>-188202132.22509125</v>
      </c>
      <c r="DF136" s="27">
        <f>IFERROR(work!BP136-work!AD136,".")</f>
        <v>-212311627.39585751</v>
      </c>
      <c r="DG136" s="27">
        <f>IFERROR(work!BQ136-work!AE136,".")</f>
        <v>-242716586.45313567</v>
      </c>
      <c r="DH136" s="27">
        <f>IFERROR(work!BR136-work!AF136,".")</f>
        <v>-266236637.09289855</v>
      </c>
      <c r="DI136" s="27">
        <f>IFERROR(work!BS136-work!AG136,".")</f>
        <v>-291188375.80735815</v>
      </c>
      <c r="DJ136" s="27">
        <f>IFERROR(work!BT136-work!AH136,".")</f>
        <v>-321800476.23387021</v>
      </c>
      <c r="DK136" s="27">
        <f>IFERROR(work!BU136-work!AI136,".")</f>
        <v>-351340256.43802357</v>
      </c>
      <c r="DL136" s="27"/>
      <c r="DM136" s="27"/>
      <c r="DN136" s="27"/>
      <c r="DO136" s="27"/>
      <c r="DP136" s="27"/>
      <c r="DQ136" s="27"/>
      <c r="DR136" s="27"/>
      <c r="DS136" s="27">
        <f>IFERROR(work!DO136-work!CC136,".")</f>
        <v>0.13300000190734862</v>
      </c>
      <c r="DT136" s="27">
        <f>IFERROR(work!DP136-work!CD136,".")</f>
        <v>0.13200000190734862</v>
      </c>
      <c r="DU136" s="27">
        <f>IFERROR(work!DQ136-work!CE136,".")</f>
        <v>0.13200000190734862</v>
      </c>
      <c r="DV136" s="27">
        <f>IFERROR(work!DR136-work!CF136,".")</f>
        <v>0.13100000190734862</v>
      </c>
      <c r="DW136" s="27">
        <f>IFERROR(work!DS136-work!CG136,".")</f>
        <v>0.13100000190734862</v>
      </c>
      <c r="DX136" s="27">
        <f>IFERROR(work!DT136-work!CH136,".")</f>
        <v>0.13000000190734862</v>
      </c>
      <c r="DY136" s="27">
        <f>IFERROR(work!DU136-work!CI136,".")</f>
        <v>0.12900000190734862</v>
      </c>
      <c r="DZ136" s="27">
        <f>IFERROR(work!DV136-work!CJ136,".")</f>
        <v>0.12800000190734862</v>
      </c>
      <c r="EA136" s="27">
        <f>IFERROR(work!DW136-work!CK136,".")</f>
        <v>0.12700000190734861</v>
      </c>
      <c r="EB136" s="27">
        <f>IFERROR(work!DX136-work!CL136,".")</f>
        <v>0.12600000190734861</v>
      </c>
      <c r="EC136" s="27">
        <f>IFERROR(work!DY136-work!CM136,".")</f>
        <v>0.12400000190734863</v>
      </c>
      <c r="ED136" s="27">
        <f>IFERROR(work!DZ136-work!CN136,".")</f>
        <v>0.12200000190734862</v>
      </c>
      <c r="EE136" s="27">
        <f>IFERROR(work!EA136-work!CO136,".")</f>
        <v>0.15300000000000002</v>
      </c>
      <c r="EF136" s="27">
        <f>IFERROR(work!EB136-work!CP136,".")</f>
        <v>0.15100000000000002</v>
      </c>
      <c r="EG136" s="27">
        <f>IFERROR(work!EC136-work!CQ136,".")</f>
        <v>0.14900000000000002</v>
      </c>
      <c r="EH136" s="27">
        <f>IFERROR(work!ED136-work!CR136,".")</f>
        <v>0.14700000000000002</v>
      </c>
      <c r="EI136" s="27">
        <f>IFERROR(work!EE136-work!CS136,".")</f>
        <v>0.14400000000000002</v>
      </c>
      <c r="EJ136" s="27">
        <f>IFERROR(work!EF136-work!CT136,".")</f>
        <v>0.14200000000000002</v>
      </c>
      <c r="EK136" s="27">
        <f>IFERROR(work!EG136-work!CU136,".")</f>
        <v>0.14000000000000001</v>
      </c>
      <c r="EL136" s="27">
        <f>IFERROR(work!EH136-work!CV136,".")</f>
        <v>0.13999999237060548</v>
      </c>
      <c r="EM136" s="27">
        <f>IFERROR(work!EI136-work!CW136,".")</f>
        <v>0.13699999237060548</v>
      </c>
      <c r="EN136" s="27">
        <f>IFERROR(work!EJ136-work!CX136,".")</f>
        <v>0.13399999237060548</v>
      </c>
      <c r="EO136" s="27">
        <f>IFERROR(work!EK136-work!CY136,".")</f>
        <v>0.128</v>
      </c>
      <c r="EP136" s="27">
        <f>IFERROR(work!EL136-work!CZ136,".")</f>
        <v>0.13299999237060545</v>
      </c>
      <c r="EQ136" s="27">
        <f>IFERROR(work!EM136-work!DA136,".")</f>
        <v>0.12800000762939451</v>
      </c>
      <c r="ER136" s="27">
        <f>IFERROR(work!EN136-work!DB136,".")</f>
        <v>0.12500000762939453</v>
      </c>
      <c r="ES136" s="27">
        <f>IFERROR(work!EO136-work!DC136,".")</f>
        <v>0.12600000762939453</v>
      </c>
      <c r="ET136" s="27">
        <f>IFERROR(work!EP136-work!DD136,".")</f>
        <v>0.125</v>
      </c>
      <c r="EU136" s="27">
        <f>IFERROR(work!EQ136-work!DE136,".")</f>
        <v>0.12499999237060547</v>
      </c>
      <c r="EV136" s="27">
        <f>IFERROR(work!ER136-work!DF136,".")</f>
        <v>0.13300000381469726</v>
      </c>
      <c r="EW136" s="27">
        <f>IFERROR(work!ES136-work!DG136,".")</f>
        <v>0.14000000762939452</v>
      </c>
      <c r="EX136" s="27">
        <f>IFERROR(work!ET136-work!DH136,".")</f>
        <v>0.13600000762939451</v>
      </c>
      <c r="EY136" s="27"/>
      <c r="EZ136" s="27"/>
      <c r="FA136" s="27"/>
      <c r="FB136" s="27"/>
      <c r="FC136" s="27"/>
      <c r="FD136" s="27"/>
      <c r="FE136" s="27" t="str">
        <f>IF(ISNUMBER(work!GZ136/work!HD136),work!GZ136/work!HD136,".")</f>
        <v>.</v>
      </c>
      <c r="FF136" s="27" t="str">
        <f>IF(ISNUMBER(work!HA136/work!HE136),work!HA136/work!HE136,".")</f>
        <v>.</v>
      </c>
      <c r="FG136" s="27" t="str">
        <f>IF(ISNUMBER(work!HB136/work!HF136),work!HB136/work!HF136,".")</f>
        <v>.</v>
      </c>
      <c r="FH136" s="27" t="str">
        <f>IF(ISNUMBER(work!HC136/work!HG136),work!HC136/work!HG136,".")</f>
        <v>.</v>
      </c>
      <c r="FI136" s="27" t="str">
        <f>IF(ISNUMBER((work!HA136+work!HB136)/(work!HE136+work!HF136)),(work!HA136+work!HB136)/(work!HE136+work!HF136),".")</f>
        <v>.</v>
      </c>
      <c r="FJ136" s="27" t="str">
        <f>IF(ISNUMBER(work!HH136/work!HL136),work!HH136/work!HL136,".")</f>
        <v>.</v>
      </c>
      <c r="FK136" s="27" t="str">
        <f>IF(ISNUMBER(work!HI136/work!HM136),work!HI136/work!HM136,".")</f>
        <v>.</v>
      </c>
      <c r="FL136" s="27" t="str">
        <f>IF(ISNUMBER(work!HJ136/work!HN136),work!HJ136/work!HN136,".")</f>
        <v>.</v>
      </c>
      <c r="FM136" s="27" t="str">
        <f>IF(ISNUMBER(work!HK136/work!HO136),work!HK136/work!HO136,".")</f>
        <v>.</v>
      </c>
      <c r="FN136" s="27" t="str">
        <f>IF(ISNUMBER((work!HI136+work!HJ136)/(work!HM136+work!HN136)),(work!HI136+work!HJ136)/(work!HM136+work!HN136),".")</f>
        <v>.</v>
      </c>
      <c r="FO136" s="27" t="s">
        <v>5007</v>
      </c>
      <c r="FP136" s="27" t="s">
        <v>5007</v>
      </c>
      <c r="FQ136" s="27" t="s">
        <v>5007</v>
      </c>
      <c r="FR136" s="27" t="s">
        <v>5007</v>
      </c>
      <c r="FS136" s="27" t="s">
        <v>5007</v>
      </c>
      <c r="FT136" s="27" t="str">
        <f>work!GM136</f>
        <v>.</v>
      </c>
      <c r="FU136" s="27" t="str">
        <f>work!GN136</f>
        <v>.</v>
      </c>
      <c r="FV136" s="27" t="str">
        <f>work!GO136</f>
        <v>.</v>
      </c>
      <c r="FW136" s="27" t="s">
        <v>5007</v>
      </c>
      <c r="FX136" s="27"/>
      <c r="FY136" s="27" t="str">
        <f t="shared" si="101"/>
        <v>.</v>
      </c>
      <c r="FZ136">
        <f t="shared" si="103"/>
        <v>0</v>
      </c>
      <c r="GA136" t="str">
        <f>work!HC136</f>
        <v>.</v>
      </c>
      <c r="GB136" t="str">
        <f>IF(ISNUMBER(work!HA136+work!HB136),work!HA136+work!HB136,".")</f>
        <v>.</v>
      </c>
      <c r="GC136" t="str">
        <f>IF(ISNUMBER(work!HK136-work!HC136),work!HK136-work!HC136,".")</f>
        <v>.</v>
      </c>
      <c r="GD136" t="str">
        <f>IF(ISNUMBER(work!HI136+work!HJ136-work!HA136-work!HB136),(work!HI136+work!HJ136-work!HA136-work!HB136),".")</f>
        <v>.</v>
      </c>
      <c r="GH136" t="str">
        <f>work!GQ136</f>
        <v>.</v>
      </c>
      <c r="GI136" t="str">
        <f>work!GR136</f>
        <v>.</v>
      </c>
      <c r="GJ136" t="str">
        <f>work!GZ136</f>
        <v>.</v>
      </c>
      <c r="GK136" t="str">
        <f>work!HH136</f>
        <v>.</v>
      </c>
      <c r="GL136">
        <f t="shared" si="102"/>
        <v>0</v>
      </c>
      <c r="GM136" t="str">
        <f>IFERROR(VLOOKUP($F136,AREA_EM_ALLYEAR,Seq!B$1,FALSE),".")</f>
        <v>.</v>
      </c>
      <c r="GN136" t="str">
        <f>IFERROR(VLOOKUP($F136,AREA_EM_ALLYEAR,Seq!C$1,FALSE),".")</f>
        <v>.</v>
      </c>
      <c r="GO136" t="str">
        <f>IFERROR(VLOOKUP($F136,AREA_EM_ALLYEAR,Seq!D$1,FALSE),".")</f>
        <v>.</v>
      </c>
      <c r="GP136" t="str">
        <f>IFERROR(VLOOKUP($F136,AREA_EM_ALLYEAR,Seq!E$1,FALSE),".")</f>
        <v>.</v>
      </c>
      <c r="GQ136" t="str">
        <f>IFERROR(VLOOKUP($F136,AREA_EM_ALLYEAR,Seq!F$1,FALSE),".")</f>
        <v>.</v>
      </c>
      <c r="GR136" t="str">
        <f>IFERROR(VLOOKUP($F136,AREA_EM_ALLYEAR,Seq!G$1,FALSE),".")</f>
        <v>.</v>
      </c>
      <c r="GS136" t="str">
        <f>IFERROR(VLOOKUP($F136,AREA_EM_ALLYEAR,Seq!H$1,FALSE),".")</f>
        <v>.</v>
      </c>
      <c r="GT136" t="str">
        <f>IFERROR(VLOOKUP($F136,AREA_EM_ALLYEAR,Seq!I$1,FALSE),".")</f>
        <v>.</v>
      </c>
      <c r="GU136" t="str">
        <f>IFERROR(VLOOKUP($F136,AREA_EM_ALLYEAR,Seq!J$1,FALSE),".")</f>
        <v>.</v>
      </c>
      <c r="GV136" t="str">
        <f>IFERROR(VLOOKUP($F136,AREA_EM_ALLYEAR,Seq!K$1,FALSE),".")</f>
        <v>.</v>
      </c>
      <c r="GW136" t="str">
        <f>IFERROR(VLOOKUP($F136,AREA_EM_ALLYEAR,Seq!L$1,FALSE),".")</f>
        <v>.</v>
      </c>
      <c r="GX136" t="str">
        <f>IFERROR(VLOOKUP($F136,AREA_EM_ALLYEAR,Seq!M$1,FALSE),".")</f>
        <v>.</v>
      </c>
      <c r="GY136" t="str">
        <f>IFERROR(VLOOKUP($F136,AREA_EM_ALLYEAR,Seq!N$1,FALSE),".")</f>
        <v>.</v>
      </c>
      <c r="GZ136" t="str">
        <f>IFERROR(VLOOKUP($F136,AREA_EM_ALLYEAR,Seq!O$1,FALSE),".")</f>
        <v>.</v>
      </c>
      <c r="HA136" t="str">
        <f t="shared" si="104"/>
        <v>.</v>
      </c>
      <c r="HK136" s="139">
        <f>IFERROR(VLOOKUP(CONCATENATE($G136, ".SP.DYN.LE00.IN"),AREA_WB_6ATTRS,Seq!B$1,FALSE)-VLOOKUP("CHN.SP.DYN.LE00.IN",AREA_WB_6ATTRS,Seq!B$1,FALSE),".")</f>
        <v>3.18156097560977</v>
      </c>
      <c r="HL136" s="139">
        <f>IFERROR(VLOOKUP(CONCATENATE($G136, ".SP.DYN.LE00.IN"),AREA_WB_6ATTRS,Seq!C$1,FALSE)-VLOOKUP("CHN.SP.DYN.LE00.IN",AREA_WB_6ATTRS,Seq!C$1,FALSE),".")</f>
        <v>3.0814634146341433</v>
      </c>
      <c r="HM136" s="139">
        <f>IFERROR(VLOOKUP(CONCATENATE($G136, ".SP.DYN.LE00.IN"),AREA_WB_6ATTRS,Seq!D$1,FALSE)-VLOOKUP("CHN.SP.DYN.LE00.IN",AREA_WB_6ATTRS,Seq!D$1,FALSE),".")</f>
        <v>2.9477804878048914</v>
      </c>
      <c r="HN136" s="139">
        <f>IFERROR(VLOOKUP(CONCATENATE($G136, ".SP.DYN.LE00.IN"),AREA_WB_6ATTRS,Seq!E$1,FALSE)-VLOOKUP("CHN.SP.DYN.LE00.IN",AREA_WB_6ATTRS,Seq!E$1,FALSE),".")</f>
        <v>2.4750243902439024</v>
      </c>
      <c r="HO136" s="139">
        <f>IFERROR(VLOOKUP(CONCATENATE($G136, ".SP.DYN.LE00.IN"),AREA_WB_6ATTRS,Seq!F$1,FALSE)-VLOOKUP("CHN.SP.DYN.LE00.IN",AREA_WB_6ATTRS,Seq!F$1,FALSE),".")</f>
        <v>2.1592682926829241</v>
      </c>
      <c r="HP136" s="139">
        <f>IFERROR(VLOOKUP(CONCATENATE($G136, ".SP.DYN.LE00.IN"),AREA_WB_6ATTRS,Seq!G$1,FALSE)-VLOOKUP("CHN.SP.DYN.LE00.IN",AREA_WB_6ATTRS,Seq!G$1,FALSE),".")</f>
        <v>2.5729512195121913</v>
      </c>
      <c r="HQ136" s="139">
        <f>IFERROR(VLOOKUP(CONCATENATE($G136, ".SP.DYN.LE00.IN"),AREA_WB_6ATTRS,Seq!H$1,FALSE)-VLOOKUP("CHN.SP.DYN.LE00.IN",AREA_WB_6ATTRS,Seq!H$1,FALSE),".")</f>
        <v>2.859536585365845</v>
      </c>
      <c r="HR136" s="139">
        <f>IFERROR(VLOOKUP(CONCATENATE($G136, ".SP.DYN.LE00.IN"),AREA_WB_6ATTRS,Seq!I$1,FALSE)-VLOOKUP("CHN.SP.DYN.LE00.IN",AREA_WB_6ATTRS,Seq!I$1,FALSE),".")</f>
        <v>2.6729268292682917</v>
      </c>
      <c r="HS136" s="139">
        <f>IFERROR(VLOOKUP(CONCATENATE($G136, ".SP.DYN.LE00.IN"),AREA_WB_6ATTRS,Seq!J$1,FALSE)-VLOOKUP("CHN.SP.DYN.LE00.IN",AREA_WB_6ATTRS,Seq!J$1,FALSE),".")</f>
        <v>2.4611707317072984</v>
      </c>
      <c r="HT136" s="139">
        <f>IFERROR(VLOOKUP(CONCATENATE($G136, ".SP.DYN.LE00.IN"),AREA_WB_6ATTRS,Seq!K$1,FALSE)-VLOOKUP("CHN.SP.DYN.LE00.IN",AREA_WB_6ATTRS,Seq!K$1,FALSE),".")</f>
        <v>2.5977073170731586</v>
      </c>
      <c r="HU136" s="139">
        <f>IFERROR(VLOOKUP(CONCATENATE($G136, ".SP.DYN.LE00.IN"),AREA_WB_6ATTRS,Seq!L$1,FALSE)-VLOOKUP("CHN.SP.DYN.LE00.IN",AREA_WB_6ATTRS,Seq!L$1,FALSE),".")</f>
        <v>2.7107560975609744</v>
      </c>
      <c r="HV136" s="139">
        <f>IFERROR(VLOOKUP(CONCATENATE($G136, ".SP.DYN.LE00.IN"),AREA_WB_6ATTRS,Seq!M$1,FALSE)-VLOOKUP("CHN.SP.DYN.LE00.IN",AREA_WB_6ATTRS,Seq!M$1,FALSE),".")</f>
        <v>2.5213414634146432</v>
      </c>
      <c r="HW136" s="139">
        <f>IFERROR(VLOOKUP(CONCATENATE($G136, ".SP.DYN.LE00.IN"),AREA_WB_6ATTRS,Seq!N$1,FALSE)-VLOOKUP("CHN.SP.DYN.LE00.IN",AREA_WB_6ATTRS,Seq!N$1,FALSE),".")</f>
        <v>1.3796341463414734</v>
      </c>
      <c r="HX136" s="139">
        <f>IFERROR(VLOOKUP(CONCATENATE($G136, ".SP.DYN.LE00.IN"),AREA_WB_6ATTRS,Seq!O$1,FALSE)-VLOOKUP("CHN.SP.DYN.LE00.IN",AREA_WB_6ATTRS,Seq!O$1,FALSE),".")</f>
        <v>1.4678048780487671</v>
      </c>
      <c r="HY136" s="139">
        <f>IFERROR(VLOOKUP(CONCATENATE($G136, ".SP.DYN.LE00.IN"),AREA_WB_6ATTRS,Seq!P$1,FALSE)-VLOOKUP("CHN.SP.DYN.LE00.IN",AREA_WB_6ATTRS,Seq!P$1,FALSE),".")</f>
        <v>1.5604878048780506</v>
      </c>
      <c r="HZ136" s="139">
        <f>IFERROR(VLOOKUP(CONCATENATE($G136, ".SP.DYN.LE00.IN"),AREA_WB_6ATTRS,Seq!Q$1,FALSE)-VLOOKUP("CHN.SP.DYN.LE00.IN",AREA_WB_6ATTRS,Seq!Q$1,FALSE),".")</f>
        <v>1.6596585365853684</v>
      </c>
      <c r="IA136" s="139">
        <f>IFERROR(VLOOKUP(CONCATENATE($G136, ".SP.DYN.LE00.IN"),AREA_WB_6ATTRS,Seq!R$1,FALSE)-VLOOKUP("CHN.SP.DYN.LE00.IN",AREA_WB_6ATTRS,Seq!R$1,FALSE),".")</f>
        <v>1.7663414634146335</v>
      </c>
      <c r="IB136" s="139">
        <f>IFERROR(VLOOKUP(CONCATENATE($G136, ".SP.DYN.LE00.IN"),AREA_WB_6ATTRS,Seq!S$1,FALSE)-VLOOKUP("CHN.SP.DYN.LE00.IN",AREA_WB_6ATTRS,Seq!S$1,FALSE),".")</f>
        <v>1.728804878048777</v>
      </c>
      <c r="IC136" s="139">
        <f>IFERROR(VLOOKUP(CONCATENATE($G136, ".SP.DYN.LE00.IN"),AREA_WB_6ATTRS,Seq!T$1,FALSE)-VLOOKUP("CHN.SP.DYN.LE00.IN",AREA_WB_6ATTRS,Seq!T$1,FALSE),".")</f>
        <v>1.3899756097560925</v>
      </c>
      <c r="ID136" s="139">
        <f>IFERROR(VLOOKUP(CONCATENATE($G136, ".SP.DYN.LE00.IN"),AREA_WB_6ATTRS,Seq!U$1,FALSE)-VLOOKUP("CHN.SP.DYN.LE00.IN",AREA_WB_6ATTRS,Seq!U$1,FALSE),".")</f>
        <v>1.5585609756097369</v>
      </c>
      <c r="IE136" s="139">
        <f>IFERROR(VLOOKUP(CONCATENATE($G136, ".SP.DYN.LE00.IN"),AREA_WB_6ATTRS,Seq!V$1,FALSE)-VLOOKUP("CHN.SP.DYN.LE00.IN",AREA_WB_6ATTRS,Seq!V$1,FALSE),".")</f>
        <v>1.5660975609756207</v>
      </c>
      <c r="IF136" s="139">
        <f>IFERROR(VLOOKUP(CONCATENATE($G136, ".SP.DYN.LE00.IN"),AREA_WB_6ATTRS,Seq!W$1,FALSE)-VLOOKUP("CHN.SP.DYN.LE00.IN",AREA_WB_6ATTRS,Seq!W$1,FALSE),".")</f>
        <v>3.1073902439024437</v>
      </c>
      <c r="IG136" s="139">
        <f>IFERROR(VLOOKUP(CONCATENATE($G136, ".SP.DYN.LE00.IN"),AREA_WB_6ATTRS,Seq!X$1,FALSE)-VLOOKUP("CHN.SP.DYN.LE00.IN",AREA_WB_6ATTRS,Seq!X$1,FALSE),".")</f>
        <v>3.1378780487805074</v>
      </c>
      <c r="IH136" s="139">
        <f>IFERROR(VLOOKUP(CONCATENATE($G136, ".SP.DYN.LE00.IN"),AREA_WB_6ATTRS,Seq!Y$1,FALSE)-VLOOKUP("CHN.SP.DYN.LE00.IN",AREA_WB_6ATTRS,Seq!Y$1,FALSE),".")</f>
        <v>2.8490243902439119</v>
      </c>
      <c r="II136" s="139">
        <f>IFERROR(VLOOKUP(CONCATENATE($G136, ".SP.DYN.LE00.IN"),AREA_WB_6ATTRS,Seq!Z$1,FALSE)-VLOOKUP("CHN.SP.DYN.LE00.IN",AREA_WB_6ATTRS,Seq!Z$1,FALSE),".")</f>
        <v>3.5579024390243745</v>
      </c>
      <c r="IJ136" s="139">
        <f>IFERROR(VLOOKUP(CONCATENATE($G136, ".SP.DYN.LE00.IN"),AREA_WB_6ATTRS,Seq!AA$1,FALSE)-VLOOKUP("CHN.SP.DYN.LE00.IN",AREA_WB_6ATTRS,Seq!AA$1,FALSE),".")</f>
        <v>3.0733170731707276</v>
      </c>
      <c r="IK136" s="139">
        <f>IFERROR(VLOOKUP(CONCATENATE($G136, ".SP.DYN.LE00.IN"),AREA_WB_6ATTRS,Seq!AB$1,FALSE)-VLOOKUP("CHN.SP.DYN.LE00.IN",AREA_WB_6ATTRS,Seq!AB$1,FALSE),".")</f>
        <v>3.4470975609756209</v>
      </c>
      <c r="IL136" s="139">
        <f>IFERROR(VLOOKUP(CONCATENATE($G136, ".SP.DYN.LE00.IN"),AREA_WB_6ATTRS,Seq!AC$1,FALSE)-VLOOKUP("CHN.SP.DYN.LE00.IN",AREA_WB_6ATTRS,Seq!AC$1,FALSE),".")</f>
        <v>3.0930243902439116</v>
      </c>
      <c r="IM136" s="139">
        <f>IFERROR(VLOOKUP(CONCATENATE($G136, ".SP.DYN.LE00.IN"),AREA_WB_6ATTRS,Seq!AD$1,FALSE)-VLOOKUP("CHN.SP.DYN.LE00.IN",AREA_WB_6ATTRS,Seq!AD$1,FALSE),".")</f>
        <v>3.0768536585365922</v>
      </c>
      <c r="IN136" s="139">
        <f>IFERROR(VLOOKUP(CONCATENATE($G136, ".SP.DYN.LE00.IN"),AREA_WB_6ATTRS,Seq!AE$1,FALSE)-VLOOKUP("CHN.SP.DYN.LE00.IN",AREA_WB_6ATTRS,Seq!AE$1,FALSE),".")</f>
        <v>3.1117804878048929</v>
      </c>
      <c r="IO136" s="139">
        <f>IFERROR(VLOOKUP(CONCATENATE($G136, ".SP.DYN.LE00.IN"),AREA_WB_6ATTRS,Seq!AF$1,FALSE)-VLOOKUP("CHN.SP.DYN.LE00.IN",AREA_WB_6ATTRS,Seq!AF$1,FALSE),".")</f>
        <v>3.2025121951219262</v>
      </c>
      <c r="IP136" s="139" t="str">
        <f>IFERROR(VLOOKUP(CONCATENATE($G136, ".SP.DYN.LE00.IN"),AREA_WB_6ATTRS,Seq!AG$1,FALSE)-VLOOKUP("CHN.SP.DYN.LE00.IN",AREA_WB_6ATTRS,Seq!AG$1,FALSE),".")</f>
        <v>.</v>
      </c>
      <c r="IW136">
        <f>IFERROR(VLOOKUP(CONCATENATE($G136, ".SP.DYN.LE00.IN"),AREA_WB_6ATTRS,Seq!B$1,FALSE),".")</f>
        <v>70.175365853658562</v>
      </c>
      <c r="IX136">
        <f>IFERROR(VLOOKUP(CONCATENATE($G136, ".SP.DYN.LE00.IN"),AREA_WB_6ATTRS,Seq!C$1,FALSE),".")</f>
        <v>70.344390243902453</v>
      </c>
      <c r="IY136">
        <f>IFERROR(VLOOKUP(CONCATENATE($G136, ".SP.DYN.LE00.IN"),AREA_WB_6ATTRS,Seq!D$1,FALSE),".")</f>
        <v>70.482682926829284</v>
      </c>
      <c r="IZ136">
        <f>IFERROR(VLOOKUP(CONCATENATE($G136, ".SP.DYN.LE00.IN"),AREA_WB_6ATTRS,Seq!E$1,FALSE),".")</f>
        <v>70.274878048780494</v>
      </c>
      <c r="JA136">
        <f>IFERROR(VLOOKUP(CONCATENATE($G136, ".SP.DYN.LE00.IN"),AREA_WB_6ATTRS,Seq!F$1,FALSE),".")</f>
        <v>70.218536585365854</v>
      </c>
      <c r="JB136">
        <f>IFERROR(VLOOKUP(CONCATENATE($G136, ".SP.DYN.LE00.IN"),AREA_WB_6ATTRS,Seq!G$1,FALSE),".")</f>
        <v>70.886097560975614</v>
      </c>
      <c r="JC136">
        <f>IFERROR(VLOOKUP(CONCATENATE($G136, ".SP.DYN.LE00.IN"),AREA_WB_6ATTRS,Seq!H$1,FALSE),".")</f>
        <v>71.419024390243905</v>
      </c>
      <c r="JD136">
        <f>IFERROR(VLOOKUP(CONCATENATE($G136, ".SP.DYN.LE00.IN"),AREA_WB_6ATTRS,Seq!I$1,FALSE),".")</f>
        <v>71.470243902439037</v>
      </c>
      <c r="JE136">
        <f>IFERROR(VLOOKUP(CONCATENATE($G136, ".SP.DYN.LE00.IN"),AREA_WB_6ATTRS,Seq!J$1,FALSE),".")</f>
        <v>71.488292682926826</v>
      </c>
      <c r="JF136">
        <f>IFERROR(VLOOKUP(CONCATENATE($G136, ".SP.DYN.LE00.IN"),AREA_WB_6ATTRS,Seq!K$1,FALSE),".")</f>
        <v>71.844634146341463</v>
      </c>
      <c r="JG136">
        <f>IFERROR(VLOOKUP(CONCATENATE($G136, ".SP.DYN.LE00.IN"),AREA_WB_6ATTRS,Seq!L$1,FALSE),".")</f>
        <v>72.17048780487805</v>
      </c>
      <c r="JH136">
        <f>IFERROR(VLOOKUP(CONCATENATE($G136, ".SP.DYN.LE00.IN"),AREA_WB_6ATTRS,Seq!M$1,FALSE),".")</f>
        <v>72.185365853658553</v>
      </c>
      <c r="JI136">
        <f>IFERROR(VLOOKUP(CONCATENATE($G136, ".SP.DYN.LE00.IN"),AREA_WB_6ATTRS,Seq!N$1,FALSE),".")</f>
        <v>71.241463414634154</v>
      </c>
      <c r="JJ136">
        <f>IFERROR(VLOOKUP(CONCATENATE($G136, ".SP.DYN.LE00.IN"),AREA_WB_6ATTRS,Seq!O$1,FALSE),".")</f>
        <v>71.522439024390238</v>
      </c>
      <c r="JK136">
        <f>IFERROR(VLOOKUP(CONCATENATE($G136, ".SP.DYN.LE00.IN"),AREA_WB_6ATTRS,Seq!P$1,FALSE),".")</f>
        <v>71.80341463414635</v>
      </c>
      <c r="JL136">
        <f>IFERROR(VLOOKUP(CONCATENATE($G136, ".SP.DYN.LE00.IN"),AREA_WB_6ATTRS,Seq!Q$1,FALSE),".")</f>
        <v>72.084390243902448</v>
      </c>
      <c r="JM136">
        <f>IFERROR(VLOOKUP(CONCATENATE($G136, ".SP.DYN.LE00.IN"),AREA_WB_6ATTRS,Seq!R$1,FALSE),".")</f>
        <v>72.365365853658545</v>
      </c>
      <c r="JN136">
        <f>IFERROR(VLOOKUP(CONCATENATE($G136, ".SP.DYN.LE00.IN"),AREA_WB_6ATTRS,Seq!S$1,FALSE),".")</f>
        <v>72.495121951219517</v>
      </c>
      <c r="JO136">
        <f>IFERROR(VLOOKUP(CONCATENATE($G136, ".SP.DYN.LE00.IN"),AREA_WB_6ATTRS,Seq!T$1,FALSE),".")</f>
        <v>72.317073170731717</v>
      </c>
      <c r="JP136">
        <f>IFERROR(VLOOKUP(CONCATENATE($G136, ".SP.DYN.LE00.IN"),AREA_WB_6ATTRS,Seq!U$1,FALSE),".")</f>
        <v>72.641951219512194</v>
      </c>
      <c r="JQ136">
        <f>IFERROR(VLOOKUP(CONCATENATE($G136, ".SP.DYN.LE00.IN"),AREA_WB_6ATTRS,Seq!V$1,FALSE),".")</f>
        <v>72.807804878048799</v>
      </c>
      <c r="JR136">
        <f>IFERROR(VLOOKUP(CONCATENATE($G136, ".SP.DYN.LE00.IN"),AREA_WB_6ATTRS,Seq!W$1,FALSE),".")</f>
        <v>74.512926829268309</v>
      </c>
      <c r="JS136">
        <f>IFERROR(VLOOKUP(CONCATENATE($G136, ".SP.DYN.LE00.IN"),AREA_WB_6ATTRS,Seq!X$1,FALSE),".")</f>
        <v>74.717317073170747</v>
      </c>
      <c r="JT136">
        <f>IFERROR(VLOOKUP(CONCATENATE($G136, ".SP.DYN.LE00.IN"),AREA_WB_6ATTRS,Seq!Y$1,FALSE),".")</f>
        <v>74.6139024390244</v>
      </c>
      <c r="JU136">
        <f>IFERROR(VLOOKUP(CONCATENATE($G136, ".SP.DYN.LE00.IN"),AREA_WB_6ATTRS,Seq!Z$1,FALSE),".")</f>
        <v>75.52024390243902</v>
      </c>
      <c r="JV136">
        <f>IFERROR(VLOOKUP(CONCATENATE($G136, ".SP.DYN.LE00.IN"),AREA_WB_6ATTRS,Seq!AA$1,FALSE),".")</f>
        <v>75.244634146341468</v>
      </c>
      <c r="JW136">
        <f>IFERROR(VLOOKUP(CONCATENATE($G136, ".SP.DYN.LE00.IN"),AREA_WB_6ATTRS,Seq!AB$1,FALSE),".")</f>
        <v>75.836829268292703</v>
      </c>
      <c r="JX136">
        <f>IFERROR(VLOOKUP(CONCATENATE($G136, ".SP.DYN.LE00.IN"),AREA_WB_6ATTRS,Seq!AC$1,FALSE),".")</f>
        <v>75.705609756097573</v>
      </c>
      <c r="JY136">
        <f>IFERROR(VLOOKUP(CONCATENATE($G136, ".SP.DYN.LE00.IN"),AREA_WB_6ATTRS,Seq!AD$1,FALSE),".")</f>
        <v>75.912195121951228</v>
      </c>
      <c r="JZ136">
        <f>IFERROR(VLOOKUP(CONCATENATE($G136, ".SP.DYN.LE00.IN"),AREA_WB_6ATTRS,Seq!AE$1,FALSE),".")</f>
        <v>76.168292682926847</v>
      </c>
      <c r="KA136">
        <f>IFERROR(VLOOKUP(CONCATENATE($G136, ".SP.DYN.LE00.IN"),AREA_WB_6ATTRS,Seq!AF$1,FALSE),".")</f>
        <v>76.475609756097555</v>
      </c>
      <c r="KB136" t="str">
        <f>IFERROR(VLOOKUP(CONCATENATE($G136, ".SP.DYN.LE00.IN"),AREA_WB_6ATTRS,Seq!AG$1,FALSE),".")</f>
        <v>.</v>
      </c>
      <c r="KK136">
        <f t="shared" si="66"/>
        <v>0</v>
      </c>
      <c r="KL136">
        <f t="shared" si="105"/>
        <v>0</v>
      </c>
      <c r="KM136">
        <f t="shared" si="67"/>
        <v>46974640.217184134</v>
      </c>
      <c r="KN136">
        <f t="shared" si="68"/>
        <v>-41945071.247428246</v>
      </c>
      <c r="KO136">
        <f t="shared" si="106"/>
        <v>0.12400000190734863</v>
      </c>
      <c r="KP136" t="str">
        <f>work!HA136</f>
        <v>.</v>
      </c>
      <c r="KQ136" t="str">
        <f>work!HB136</f>
        <v>.</v>
      </c>
      <c r="KR136" t="str">
        <f>work!HC136</f>
        <v>.</v>
      </c>
      <c r="KS136" t="str">
        <f>IF(ISNUMBER(work!HI136-work!HA136),work!HI136-work!HA136,".")</f>
        <v>.</v>
      </c>
      <c r="KT136" t="str">
        <f>IF(ISNUMBER(work!HJ136-work!HB136),work!HJ136-work!HB136,".")</f>
        <v>.</v>
      </c>
      <c r="KU136" t="str">
        <f>IF(ISNUMBER(work!HK136-work!HC136),work!HK136-work!HC136,".")</f>
        <v>.</v>
      </c>
      <c r="KW136">
        <f>IFERROR(work!HR136/work!HV136,".")</f>
        <v>8.7183958151700082E-7</v>
      </c>
      <c r="KX136">
        <f>IFERROR(work!HS136/work!HW136,".")</f>
        <v>1.6527196652719665E-5</v>
      </c>
      <c r="KY136">
        <f>IFERROR(work!HT136/work!HX136,".")</f>
        <v>2.9371893357433349E-6</v>
      </c>
      <c r="KZ136">
        <f>IFERROR(work!HU136/work!HY136,".")</f>
        <v>0</v>
      </c>
    </row>
    <row r="137" spans="1:312">
      <c r="A137" s="24">
        <f t="shared" si="85"/>
        <v>137</v>
      </c>
      <c r="B137" s="24" t="str">
        <f t="shared" si="86"/>
        <v>Out</v>
      </c>
      <c r="C137" s="24" t="str">
        <f t="shared" si="87"/>
        <v>InOECD90</v>
      </c>
      <c r="D137" s="24" t="str">
        <f t="shared" si="88"/>
        <v>In67</v>
      </c>
      <c r="E137" s="25" t="s">
        <v>2563</v>
      </c>
      <c r="F137" s="26" t="str">
        <f t="shared" si="89"/>
        <v>Czech</v>
      </c>
      <c r="G137" s="166" t="s">
        <v>1395</v>
      </c>
      <c r="H137" s="166" t="s">
        <v>5007</v>
      </c>
      <c r="I137" s="166" t="s">
        <v>5007</v>
      </c>
      <c r="J137" s="180" t="s">
        <v>5007</v>
      </c>
      <c r="K137" s="180" t="s">
        <v>5007</v>
      </c>
      <c r="L137" s="27">
        <f>IFERROR(VLOOKUP($F137,Area_FDI_84_96,Seq!B$1,FALSE),0)</f>
        <v>0</v>
      </c>
      <c r="M137" s="27">
        <f>IFERROR(VLOOKUP($F137,Area_FDI_84_96,Seq!C$1,FALSE),0)</f>
        <v>0</v>
      </c>
      <c r="N137" s="27">
        <f>IFERROR(VLOOKUP($F137,Area_FDI_84_96,Seq!D$1,FALSE),0)</f>
        <v>0</v>
      </c>
      <c r="O137" s="27">
        <f>IFERROR(VLOOKUP($F137,Area_FDI_84_96,Seq!E$1,FALSE),0)</f>
        <v>0</v>
      </c>
      <c r="P137" s="27">
        <f>IFERROR(VLOOKUP($F137,Area_FDI_84_96,Seq!F$1,FALSE),0)</f>
        <v>0</v>
      </c>
      <c r="Q137" s="27">
        <f>IFERROR(VLOOKUP($F137,Area_FDI_84_96,Seq!G$1,FALSE),0)</f>
        <v>0</v>
      </c>
      <c r="R137" s="27">
        <f>IFERROR(VLOOKUP($F137,Area_FDI_84_96,Seq!H$1,FALSE),0)</f>
        <v>0</v>
      </c>
      <c r="S137" s="27">
        <f>IFERROR(VLOOKUP($F137,Area_FDI_84_96,Seq!I$1,FALSE),0)</f>
        <v>0</v>
      </c>
      <c r="T137" s="27">
        <f>IFERROR(VALUE(VLOOKUP($E137,Area_FDI_92_95,Seq!B$1,FALSE)),0)</f>
        <v>0</v>
      </c>
      <c r="U137" s="27">
        <f>IFERROR(VALUE(VLOOKUP($E137,Area_FDI_92_95,Seq!C$1,FALSE)),0)</f>
        <v>182</v>
      </c>
      <c r="V137" s="27">
        <f>IFERROR(VALUE(VLOOKUP($E137,Area_FDI_92_95,Seq!D$1,FALSE)),0)</f>
        <v>332</v>
      </c>
      <c r="W137" s="27">
        <f>IFERROR(VALUE(VLOOKUP($E137,Area_FDI_92_95,Seq!E$1,FALSE)),0)</f>
        <v>729</v>
      </c>
      <c r="X137" s="27">
        <f>IFERROR(VALUE(VLOOKUP($E137,Area_FDI_96_99,Seq!B$1,FALSE)),0)</f>
        <v>1042</v>
      </c>
      <c r="Y137" s="27">
        <f>IFERROR(VALUE(VLOOKUP($E137,Area_FDI_96_99,Seq!C$1,FALSE)),0)</f>
        <v>498</v>
      </c>
      <c r="Z137" s="27">
        <f>IFERROR(VALUE(VLOOKUP($E137,Area_FDI_96_99,Seq!D$1,FALSE)),0)</f>
        <v>507</v>
      </c>
      <c r="AA137" s="27">
        <f>IFERROR(VALUE(VLOOKUP($E137,Area_FDI_96_99,Seq!E$1,FALSE)),0)</f>
        <v>147</v>
      </c>
      <c r="AB137" s="27">
        <f t="shared" si="90"/>
        <v>975</v>
      </c>
      <c r="AC137" s="27">
        <f t="shared" si="91"/>
        <v>487</v>
      </c>
      <c r="AD137" s="27">
        <f t="shared" si="92"/>
        <v>1569</v>
      </c>
      <c r="AE137" s="27">
        <f t="shared" si="93"/>
        <v>1245</v>
      </c>
      <c r="AF137" s="27">
        <f t="shared" si="94"/>
        <v>3363</v>
      </c>
      <c r="AG137" s="27">
        <f t="shared" si="95"/>
        <v>552</v>
      </c>
      <c r="AH137" s="27">
        <f t="shared" si="96"/>
        <v>1897</v>
      </c>
      <c r="AI137" s="27">
        <f t="shared" si="97"/>
        <v>1490</v>
      </c>
      <c r="AJ137" s="27">
        <f t="shared" si="98"/>
        <v>3579</v>
      </c>
      <c r="AK137" s="27">
        <f t="shared" si="99"/>
        <v>161</v>
      </c>
      <c r="AL137" s="27">
        <f t="shared" si="100"/>
        <v>748</v>
      </c>
      <c r="AM137" s="27"/>
      <c r="AN137" s="27"/>
      <c r="AO137" s="27"/>
      <c r="AP137" s="27"/>
      <c r="AQ137" s="27"/>
      <c r="AR137" s="27"/>
      <c r="AS137" s="27"/>
      <c r="AT137" s="27" t="str">
        <f>IFERROR(work!D137+work!AP137,".")</f>
        <v>.</v>
      </c>
      <c r="AU137" s="27" t="str">
        <f>IFERROR(work!E137+work!AQ137,".")</f>
        <v>.</v>
      </c>
      <c r="AV137" s="27" t="str">
        <f>IFERROR(work!F137+work!AR137,".")</f>
        <v>.</v>
      </c>
      <c r="AW137" s="27" t="str">
        <f>IFERROR(work!G137+work!AS137,".")</f>
        <v>.</v>
      </c>
      <c r="AX137" s="27" t="str">
        <f>IFERROR(work!H137+work!AT137,".")</f>
        <v>.</v>
      </c>
      <c r="AY137" s="27" t="str">
        <f>IFERROR(work!I137+work!AU137,".")</f>
        <v>.</v>
      </c>
      <c r="AZ137" s="27" t="str">
        <f>IFERROR(work!J137+work!AV137,".")</f>
        <v>.</v>
      </c>
      <c r="BA137" s="27" t="str">
        <f>IFERROR(work!K137+work!AW137,".")</f>
        <v>.</v>
      </c>
      <c r="BB137" s="27" t="str">
        <f>IFERROR(work!L137+work!AX137,".")</f>
        <v>.</v>
      </c>
      <c r="BC137" s="27" t="str">
        <f>IFERROR(work!M137+work!AY137,".")</f>
        <v>.</v>
      </c>
      <c r="BD137" s="27">
        <f>IFERROR(work!N137+work!AZ137,".")</f>
        <v>50093996.822329938</v>
      </c>
      <c r="BE137" s="27">
        <f>IFERROR(work!O137+work!BA137,".")</f>
        <v>53529901.309714422</v>
      </c>
      <c r="BF137" s="27">
        <f>IFERROR(work!P137+work!BB137,".")</f>
        <v>60398799.892753407</v>
      </c>
      <c r="BG137" s="27">
        <f>IFERROR(work!Q137+work!BC137,".")</f>
        <v>68164066.921767518</v>
      </c>
      <c r="BH137" s="27">
        <f>IFERROR(work!R137+work!BD137,".")</f>
        <v>76554149.548917368</v>
      </c>
      <c r="BI137" s="27">
        <f>IFERROR(work!S137+work!BE137,".")</f>
        <v>84647075.904683426</v>
      </c>
      <c r="BJ137" s="27">
        <f>IFERROR(work!T137+work!BF137,".")</f>
        <v>92818645.703615606</v>
      </c>
      <c r="BK137" s="27">
        <f>IFERROR(work!U137+work!BG137,".")</f>
        <v>100880997.58722922</v>
      </c>
      <c r="BL137" s="27">
        <f>IFERROR(work!V137+work!BH137,".")</f>
        <v>108302563.52403975</v>
      </c>
      <c r="BM137" s="27">
        <f>IFERROR(work!W137+work!BI137,".")</f>
        <v>116204885.0683108</v>
      </c>
      <c r="BN137" s="27">
        <f>IFERROR(work!X137+work!BJ137,".")</f>
        <v>125728217.8566646</v>
      </c>
      <c r="BO137" s="27">
        <f>IFERROR(work!Y137+work!BK137,".")</f>
        <v>135857706.4079231</v>
      </c>
      <c r="BP137" s="27">
        <f>IFERROR(work!Z137+work!BL137,".")</f>
        <v>147799345.71740249</v>
      </c>
      <c r="BQ137" s="27">
        <f>IFERROR(work!AA137+work!BM137,".")</f>
        <v>162193208.23058936</v>
      </c>
      <c r="BR137" s="27">
        <f>IFERROR(work!AB137+work!BN137,".")</f>
        <v>178230432.31105834</v>
      </c>
      <c r="BS137" s="27">
        <f>IFERROR(work!AC137+work!BO137,".")</f>
        <v>198064366.28413716</v>
      </c>
      <c r="BT137" s="27">
        <f>IFERROR(work!AD137+work!BP137,".")</f>
        <v>222810418.89342916</v>
      </c>
      <c r="BU137" s="27">
        <f>IFERROR(work!AE137+work!BQ137,".")</f>
        <v>253798533.66679135</v>
      </c>
      <c r="BV137" s="27">
        <f>IFERROR(work!AF137+work!BR137,".")</f>
        <v>277634581.46895993</v>
      </c>
      <c r="BW137" s="27">
        <f>IFERROR(work!AG137+work!BS137,".")</f>
        <v>302012096.77153122</v>
      </c>
      <c r="BX137" s="27">
        <f>IFERROR(work!AH137+work!BT137,".")</f>
        <v>332809270.76301843</v>
      </c>
      <c r="BY137" s="27">
        <f>IFERROR(work!AI137+work!BU137,".")</f>
        <v>362483787.13491338</v>
      </c>
      <c r="BZ137" s="27"/>
      <c r="CA137" s="27"/>
      <c r="CB137" s="27"/>
      <c r="CC137" s="27"/>
      <c r="CD137" s="27"/>
      <c r="CE137" s="27"/>
      <c r="CF137" s="27" t="str">
        <f>IFERROR(work!AP137-work!D137,".")</f>
        <v>.</v>
      </c>
      <c r="CG137" s="27" t="str">
        <f>IFERROR(work!AQ137-work!E137,".")</f>
        <v>.</v>
      </c>
      <c r="CH137" s="27" t="str">
        <f>IFERROR(work!AR137-work!F137,".")</f>
        <v>.</v>
      </c>
      <c r="CI137" s="27" t="str">
        <f>IFERROR(work!AS137-work!G137,".")</f>
        <v>.</v>
      </c>
      <c r="CJ137" s="27" t="str">
        <f>IFERROR(work!AT137-work!H137,".")</f>
        <v>.</v>
      </c>
      <c r="CK137" s="27" t="str">
        <f>IFERROR(work!AU137-work!I137,".")</f>
        <v>.</v>
      </c>
      <c r="CL137" s="27" t="str">
        <f>IFERROR(work!AV137-work!J137,".")</f>
        <v>.</v>
      </c>
      <c r="CM137" s="27" t="str">
        <f>IFERROR(work!AW137-work!K137,".")</f>
        <v>.</v>
      </c>
      <c r="CN137" s="27" t="str">
        <f>IFERROR(work!AX137-work!L137,".")</f>
        <v>.</v>
      </c>
      <c r="CO137" s="27" t="str">
        <f>IFERROR(work!AY137-work!M137,".")</f>
        <v>.</v>
      </c>
      <c r="CP137" s="27">
        <f>IFERROR(work!AZ137-work!N137,".")</f>
        <v>-38825714.642282441</v>
      </c>
      <c r="CQ137" s="27">
        <f>IFERROR(work!BA137-work!O137,".")</f>
        <v>-43570423.609642267</v>
      </c>
      <c r="CR137" s="27">
        <f>IFERROR(work!BB137-work!P137,".")</f>
        <v>-50489771.165151834</v>
      </c>
      <c r="CS137" s="27">
        <f>IFERROR(work!BC137-work!Q137,".")</f>
        <v>-58248904.084244646</v>
      </c>
      <c r="CT137" s="27">
        <f>IFERROR(work!BD137-work!R137,".")</f>
        <v>-66418920.658882208</v>
      </c>
      <c r="CU137" s="27">
        <f>IFERROR(work!BE137-work!S137,".")</f>
        <v>-73910058.955766276</v>
      </c>
      <c r="CV137" s="27">
        <f>IFERROR(work!BF137-work!T137,".")</f>
        <v>-81594202.642879218</v>
      </c>
      <c r="CW137" s="27">
        <f>IFERROR(work!BG137-work!U137,".")</f>
        <v>-89752245.655489624</v>
      </c>
      <c r="CX137" s="27">
        <f>IFERROR(work!BH137-work!V137,".")</f>
        <v>-97200072.69161129</v>
      </c>
      <c r="CY137" s="27">
        <f>IFERROR(work!BI137-work!W137,".")</f>
        <v>-104915951.49972969</v>
      </c>
      <c r="CZ137" s="27">
        <f>IFERROR(work!BJ137-work!X137,".")</f>
        <v>-113966768.98309126</v>
      </c>
      <c r="DA137" s="27">
        <f>IFERROR(work!BK137-work!Y137,".")</f>
        <v>-123731964.33953246</v>
      </c>
      <c r="DB137" s="27">
        <f>IFERROR(work!BL137-work!Z137,".")</f>
        <v>-135412985.06807151</v>
      </c>
      <c r="DC137" s="27">
        <f>IFERROR(work!BM137-work!AA137,".")</f>
        <v>-149340355.63343164</v>
      </c>
      <c r="DD137" s="27">
        <f>IFERROR(work!BN137-work!AB137,".")</f>
        <v>-164768021.50323021</v>
      </c>
      <c r="DE137" s="27">
        <f>IFERROR(work!BO137-work!AC137,".")</f>
        <v>-183692912.8111656</v>
      </c>
      <c r="DF137" s="27">
        <f>IFERROR(work!BP137-work!AD137,".")</f>
        <v>-207430034.64697546</v>
      </c>
      <c r="DG137" s="27">
        <f>IFERROR(work!BQ137-work!AE137,".")</f>
        <v>-237536064.2763522</v>
      </c>
      <c r="DH137" s="27">
        <f>IFERROR(work!BR137-work!AF137,".")</f>
        <v>-260868137.87672463</v>
      </c>
      <c r="DI137" s="27">
        <f>IFERROR(work!BS137-work!AG137,".")</f>
        <v>-286032872.75395739</v>
      </c>
      <c r="DJ137" s="27">
        <f>IFERROR(work!BT137-work!AH137,".")</f>
        <v>-316392375.59312099</v>
      </c>
      <c r="DK137" s="27">
        <f>IFERROR(work!BU137-work!AI137,".")</f>
        <v>-345795209.03963453</v>
      </c>
      <c r="DL137" s="27"/>
      <c r="DM137" s="27"/>
      <c r="DN137" s="27"/>
      <c r="DO137" s="27"/>
      <c r="DP137" s="27"/>
      <c r="DQ137" s="27"/>
      <c r="DR137" s="27"/>
      <c r="DS137" s="27">
        <f>IFERROR(work!DO137-work!CC137,".")</f>
        <v>9.1000003814697264E-2</v>
      </c>
      <c r="DT137" s="27">
        <f>IFERROR(work!DP137-work!CD137,".")</f>
        <v>9.0000003814697263E-2</v>
      </c>
      <c r="DU137" s="27">
        <f>IFERROR(work!DQ137-work!CE137,".")</f>
        <v>9.0000003814697263E-2</v>
      </c>
      <c r="DV137" s="27">
        <f>IFERROR(work!DR137-work!CF137,".")</f>
        <v>8.9000003814697262E-2</v>
      </c>
      <c r="DW137" s="27">
        <f>IFERROR(work!DS137-work!CG137,".")</f>
        <v>8.9000003814697262E-2</v>
      </c>
      <c r="DX137" s="27">
        <f>IFERROR(work!DT137-work!CH137,".")</f>
        <v>8.8000003814697275E-2</v>
      </c>
      <c r="DY137" s="27">
        <f>IFERROR(work!DU137-work!CI137,".")</f>
        <v>8.7000003814697274E-2</v>
      </c>
      <c r="DZ137" s="27">
        <f>IFERROR(work!DV137-work!CJ137,".")</f>
        <v>8.6000003814697273E-2</v>
      </c>
      <c r="EA137" s="27">
        <f>IFERROR(work!DW137-work!CK137,".")</f>
        <v>8.5000003814697273E-2</v>
      </c>
      <c r="EB137" s="27">
        <f>IFERROR(work!DX137-work!CL137,".")</f>
        <v>8.4000003814697272E-2</v>
      </c>
      <c r="EC137" s="27">
        <f>IFERROR(work!DY137-work!CM137,".")</f>
        <v>8.200000381469727E-2</v>
      </c>
      <c r="ED137" s="27">
        <f>IFERROR(work!DZ137-work!CN137,".")</f>
        <v>8.0000003814697268E-2</v>
      </c>
      <c r="EE137" s="27">
        <f>IFERROR(work!EA137-work!CO137,".")</f>
        <v>8.6999996185302728E-2</v>
      </c>
      <c r="EF137" s="27">
        <f>IFERROR(work!EB137-work!CP137,".")</f>
        <v>8.4999996185302726E-2</v>
      </c>
      <c r="EG137" s="27">
        <f>IFERROR(work!EC137-work!CQ137,".")</f>
        <v>7.7999996185302733E-2</v>
      </c>
      <c r="EH137" s="27">
        <f>IFERROR(work!ED137-work!CR137,".")</f>
        <v>8.199999999999999E-2</v>
      </c>
      <c r="EI137" s="27">
        <f>IFERROR(work!EE137-work!CS137,".")</f>
        <v>7.7999996185302733E-2</v>
      </c>
      <c r="EJ137" s="27">
        <f>IFERROR(work!EF137-work!CT137,".")</f>
        <v>7.8999998092651375E-2</v>
      </c>
      <c r="EK137" s="27">
        <f>IFERROR(work!EG137-work!CU137,".")</f>
        <v>7.6999998092651373E-2</v>
      </c>
      <c r="EL137" s="27">
        <f>IFERROR(work!EH137-work!CV137,".")</f>
        <v>7.8999998092651361E-2</v>
      </c>
      <c r="EM137" s="27">
        <f>IFERROR(work!EI137-work!CW137,".")</f>
        <v>8.200000190734863E-2</v>
      </c>
      <c r="EN137" s="27">
        <f>IFERROR(work!EJ137-work!CX137,".")</f>
        <v>8.2999998092651378E-2</v>
      </c>
      <c r="EO137" s="27">
        <f>IFERROR(work!EK137-work!CY137,".")</f>
        <v>8.1999996185302737E-2</v>
      </c>
      <c r="EP137" s="27">
        <f>IFERROR(work!EL137-work!CZ137,".")</f>
        <v>0.08</v>
      </c>
      <c r="EQ137" s="27">
        <f>IFERROR(work!EM137-work!DA137,".")</f>
        <v>8.2000003814697256E-2</v>
      </c>
      <c r="ER137" s="27">
        <f>IFERROR(work!EN137-work!DB137,".")</f>
        <v>8.499999809265138E-2</v>
      </c>
      <c r="ES137" s="27">
        <f>IFERROR(work!EO137-work!DC137,".")</f>
        <v>8.5000003814697273E-2</v>
      </c>
      <c r="ET137" s="27">
        <f>IFERROR(work!EP137-work!DD137,".")</f>
        <v>8.3999996185302739E-2</v>
      </c>
      <c r="EU137" s="27">
        <f>IFERROR(work!EQ137-work!DE137,".")</f>
        <v>9.0000001907348637E-2</v>
      </c>
      <c r="EV137" s="27">
        <f>IFERROR(work!ER137-work!DF137,".")</f>
        <v>9.4999992370605468E-2</v>
      </c>
      <c r="EW137" s="27">
        <f>IFERROR(work!ES137-work!DG137,".")</f>
        <v>0.10299999999999999</v>
      </c>
      <c r="EX137" s="27">
        <f>IFERROR(work!ET137-work!DH137,".")</f>
        <v>9.8999999999999991E-2</v>
      </c>
      <c r="EY137" s="27"/>
      <c r="EZ137" s="27"/>
      <c r="FA137" s="27"/>
      <c r="FB137" s="27"/>
      <c r="FC137" s="27"/>
      <c r="FD137" s="27"/>
      <c r="FE137" s="27">
        <f>IF(ISNUMBER(work!GZ137/work!HD137),work!GZ137/work!HD137,".")</f>
        <v>9.4880834596752697E-5</v>
      </c>
      <c r="FF137" s="27">
        <f>IF(ISNUMBER(work!HA137/work!HE137),work!HA137/work!HE137,".")</f>
        <v>7.3192304402384836E-5</v>
      </c>
      <c r="FG137" s="27">
        <f>IF(ISNUMBER(work!HB137/work!HF137),work!HB137/work!HF137,".")</f>
        <v>8.2094447917592601E-5</v>
      </c>
      <c r="FH137" s="27">
        <f>IF(ISNUMBER(work!HC137/work!HG137),work!HC137/work!HG137,".")</f>
        <v>2.62833579618132E-4</v>
      </c>
      <c r="FI137" s="27">
        <f>IF(ISNUMBER((work!HA137+work!HB137)/(work!HE137+work!HF137)),(work!HA137+work!HB137)/(work!HE137+work!HF137),".")</f>
        <v>7.8671224925666437E-5</v>
      </c>
      <c r="FJ137" s="27">
        <f>IF(ISNUMBER(work!HH137/work!HL137),work!HH137/work!HL137,".")</f>
        <v>1.4080091207068548E-4</v>
      </c>
      <c r="FK137" s="27">
        <f>IF(ISNUMBER(work!HI137/work!HM137),work!HI137/work!HM137,".")</f>
        <v>5.1136316005666912E-5</v>
      </c>
      <c r="FL137" s="27">
        <f>IF(ISNUMBER(work!HJ137/work!HN137),work!HJ137/work!HN137,".")</f>
        <v>1.1075586618832524E-4</v>
      </c>
      <c r="FM137" s="27">
        <f>IF(ISNUMBER(work!HK137/work!HO137),work!HK137/work!HO137,".")</f>
        <v>5.7532236526108556E-4</v>
      </c>
      <c r="FN137" s="27">
        <f>IF(ISNUMBER((work!HI137+work!HJ137)/(work!HM137+work!HN137)),(work!HI137+work!HJ137)/(work!HM137+work!HN137),".")</f>
        <v>8.803092553574247E-5</v>
      </c>
      <c r="FO137" s="27" t="s">
        <v>5007</v>
      </c>
      <c r="FP137" s="27" t="s">
        <v>5007</v>
      </c>
      <c r="FQ137" s="27" t="s">
        <v>5007</v>
      </c>
      <c r="FR137" s="27" t="s">
        <v>5007</v>
      </c>
      <c r="FS137" s="27" t="s">
        <v>5007</v>
      </c>
      <c r="FT137" s="27">
        <f>work!GM137</f>
        <v>1.5637216575449569E-6</v>
      </c>
      <c r="FU137" s="27" t="str">
        <f>work!GN137</f>
        <v>.</v>
      </c>
      <c r="FV137" s="27" t="str">
        <f>work!GO137</f>
        <v>.</v>
      </c>
      <c r="FW137" s="27" t="s">
        <v>5007</v>
      </c>
      <c r="FX137" s="27"/>
      <c r="FY137" s="27">
        <f t="shared" si="101"/>
        <v>7873.58</v>
      </c>
      <c r="FZ137">
        <f t="shared" si="103"/>
        <v>975</v>
      </c>
      <c r="GA137">
        <f>work!HC137</f>
        <v>225</v>
      </c>
      <c r="GB137">
        <f>IF(ISNUMBER(work!HA137+work!HB137),work!HA137+work!HB137,".")</f>
        <v>696</v>
      </c>
      <c r="GC137">
        <f>IF(ISNUMBER(work!HK137-work!HC137),work!HK137-work!HC137,".")</f>
        <v>211</v>
      </c>
      <c r="GD137">
        <f>IF(ISNUMBER(work!HI137+work!HJ137-work!HA137-work!HB137),(work!HI137+work!HJ137-work!HA137-work!HB137),".")</f>
        <v>-145</v>
      </c>
      <c r="GH137">
        <f>work!GQ137</f>
        <v>16</v>
      </c>
      <c r="GI137" t="str">
        <f>work!GR137</f>
        <v>.</v>
      </c>
      <c r="GJ137">
        <f>work!GZ137</f>
        <v>920.62873809229143</v>
      </c>
      <c r="GK137">
        <f>work!HH137</f>
        <v>988</v>
      </c>
      <c r="GL137">
        <f t="shared" si="102"/>
        <v>1224.3341174686773</v>
      </c>
      <c r="GM137" t="str">
        <f>IFERROR(VLOOKUP($F137,AREA_EM_ALLYEAR,Seq!B$1,FALSE),".")</f>
        <v>.</v>
      </c>
      <c r="GN137" t="str">
        <f>IFERROR(VLOOKUP($F137,AREA_EM_ALLYEAR,Seq!C$1,FALSE),".")</f>
        <v>.</v>
      </c>
      <c r="GO137" t="str">
        <f>IFERROR(VLOOKUP($F137,AREA_EM_ALLYEAR,Seq!D$1,FALSE),".")</f>
        <v>.</v>
      </c>
      <c r="GP137" t="str">
        <f>IFERROR(VLOOKUP($F137,AREA_EM_ALLYEAR,Seq!E$1,FALSE),".")</f>
        <v>.</v>
      </c>
      <c r="GQ137" t="str">
        <f>IFERROR(VLOOKUP($F137,AREA_EM_ALLYEAR,Seq!F$1,FALSE),".")</f>
        <v>.</v>
      </c>
      <c r="GR137" t="str">
        <f>IFERROR(VLOOKUP($F137,AREA_EM_ALLYEAR,Seq!G$1,FALSE),".")</f>
        <v>.</v>
      </c>
      <c r="GS137" t="str">
        <f>IFERROR(VLOOKUP($F137,AREA_EM_ALLYEAR,Seq!H$1,FALSE),".")</f>
        <v>.</v>
      </c>
      <c r="GT137" t="str">
        <f>IFERROR(VLOOKUP($F137,AREA_EM_ALLYEAR,Seq!I$1,FALSE),".")</f>
        <v>.</v>
      </c>
      <c r="GU137" t="str">
        <f>IFERROR(VLOOKUP($F137,AREA_EM_ALLYEAR,Seq!J$1,FALSE),".")</f>
        <v>.</v>
      </c>
      <c r="GV137" t="str">
        <f>IFERROR(VLOOKUP($F137,AREA_EM_ALLYEAR,Seq!K$1,FALSE),".")</f>
        <v>.</v>
      </c>
      <c r="GW137" t="str">
        <f>IFERROR(VLOOKUP($F137,AREA_EM_ALLYEAR,Seq!L$1,FALSE),".")</f>
        <v>.</v>
      </c>
      <c r="GX137" t="str">
        <f>IFERROR(VLOOKUP($F137,AREA_EM_ALLYEAR,Seq!M$1,FALSE),".")</f>
        <v>.</v>
      </c>
      <c r="GY137" t="str">
        <f>IFERROR(VLOOKUP($F137,AREA_EM_ALLYEAR,Seq!N$1,FALSE),".")</f>
        <v>.</v>
      </c>
      <c r="GZ137" t="str">
        <f>IFERROR(VLOOKUP($F137,AREA_EM_ALLYEAR,Seq!O$1,FALSE),".")</f>
        <v>.</v>
      </c>
      <c r="HA137" t="str">
        <f t="shared" si="104"/>
        <v>.</v>
      </c>
      <c r="HK137" s="139">
        <f>IFERROR(VLOOKUP(CONCATENATE($G137, ".SP.DYN.LE00.IN"),AREA_WB_6ATTRS,Seq!B$1,FALSE)-VLOOKUP("CHN.SP.DYN.LE00.IN",AREA_WB_6ATTRS,Seq!B$1,FALSE),".")</f>
        <v>3.284243902439016</v>
      </c>
      <c r="HL137" s="139">
        <f>IFERROR(VLOOKUP(CONCATENATE($G137, ".SP.DYN.LE00.IN"),AREA_WB_6ATTRS,Seq!C$1,FALSE)-VLOOKUP("CHN.SP.DYN.LE00.IN",AREA_WB_6ATTRS,Seq!C$1,FALSE),".")</f>
        <v>3.4592682926829212</v>
      </c>
      <c r="HM137" s="139">
        <f>IFERROR(VLOOKUP(CONCATENATE($G137, ".SP.DYN.LE00.IN"),AREA_WB_6ATTRS,Seq!D$1,FALSE)-VLOOKUP("CHN.SP.DYN.LE00.IN",AREA_WB_6ATTRS,Seq!D$1,FALSE),".")</f>
        <v>3.2729024390243922</v>
      </c>
      <c r="HN137" s="139">
        <f>IFERROR(VLOOKUP(CONCATENATE($G137, ".SP.DYN.LE00.IN"),AREA_WB_6ATTRS,Seq!E$1,FALSE)-VLOOKUP("CHN.SP.DYN.LE00.IN",AREA_WB_6ATTRS,Seq!E$1,FALSE),".")</f>
        <v>2.7916097560975572</v>
      </c>
      <c r="HO137" s="139">
        <f>IFERROR(VLOOKUP(CONCATENATE($G137, ".SP.DYN.LE00.IN"),AREA_WB_6ATTRS,Seq!F$1,FALSE)-VLOOKUP("CHN.SP.DYN.LE00.IN",AREA_WB_6ATTRS,Seq!F$1,FALSE),".")</f>
        <v>2.778292682926832</v>
      </c>
      <c r="HP137" s="139">
        <f>IFERROR(VLOOKUP(CONCATENATE($G137, ".SP.DYN.LE00.IN"),AREA_WB_6ATTRS,Seq!G$1,FALSE)-VLOOKUP("CHN.SP.DYN.LE00.IN",AREA_WB_6ATTRS,Seq!G$1,FALSE),".")</f>
        <v>2.7331951219512121</v>
      </c>
      <c r="HQ137" s="139">
        <f>IFERROR(VLOOKUP(CONCATENATE($G137, ".SP.DYN.LE00.IN"),AREA_WB_6ATTRS,Seq!H$1,FALSE)-VLOOKUP("CHN.SP.DYN.LE00.IN",AREA_WB_6ATTRS,Seq!H$1,FALSE),".")</f>
        <v>2.4378292682926741</v>
      </c>
      <c r="HR137" s="139">
        <f>IFERROR(VLOOKUP(CONCATENATE($G137, ".SP.DYN.LE00.IN"),AREA_WB_6ATTRS,Seq!I$1,FALSE)-VLOOKUP("CHN.SP.DYN.LE00.IN",AREA_WB_6ATTRS,Seq!I$1,FALSE),".")</f>
        <v>2.6482926829268223</v>
      </c>
      <c r="HS137" s="139">
        <f>IFERROR(VLOOKUP(CONCATENATE($G137, ".SP.DYN.LE00.IN"),AREA_WB_6ATTRS,Seq!J$1,FALSE)-VLOOKUP("CHN.SP.DYN.LE00.IN",AREA_WB_6ATTRS,Seq!J$1,FALSE),".")</f>
        <v>2.6143414634146325</v>
      </c>
      <c r="HT137" s="139">
        <f>IFERROR(VLOOKUP(CONCATENATE($G137, ".SP.DYN.LE00.IN"),AREA_WB_6ATTRS,Seq!K$1,FALSE)-VLOOKUP("CHN.SP.DYN.LE00.IN",AREA_WB_6ATTRS,Seq!K$1,FALSE),".")</f>
        <v>2.4286829268292678</v>
      </c>
      <c r="HU137" s="139">
        <f>IFERROR(VLOOKUP(CONCATENATE($G137, ".SP.DYN.LE00.IN"),AREA_WB_6ATTRS,Seq!L$1,FALSE)-VLOOKUP("CHN.SP.DYN.LE00.IN",AREA_WB_6ATTRS,Seq!L$1,FALSE),".")</f>
        <v>1.9241707317073349</v>
      </c>
      <c r="HV137" s="139">
        <f>IFERROR(VLOOKUP(CONCATENATE($G137, ".SP.DYN.LE00.IN"),AREA_WB_6ATTRS,Seq!M$1,FALSE)-VLOOKUP("CHN.SP.DYN.LE00.IN",AREA_WB_6ATTRS,Seq!M$1,FALSE),".")</f>
        <v>2.2342682926829269</v>
      </c>
      <c r="HW137" s="139">
        <f>IFERROR(VLOOKUP(CONCATENATE($G137, ".SP.DYN.LE00.IN"),AREA_WB_6ATTRS,Seq!N$1,FALSE)-VLOOKUP("CHN.SP.DYN.LE00.IN",AREA_WB_6ATTRS,Seq!N$1,FALSE),".")</f>
        <v>2.4098780487804987</v>
      </c>
      <c r="HX137" s="139">
        <f>IFERROR(VLOOKUP(CONCATENATE($G137, ".SP.DYN.LE00.IN"),AREA_WB_6ATTRS,Seq!O$1,FALSE)-VLOOKUP("CHN.SP.DYN.LE00.IN",AREA_WB_6ATTRS,Seq!O$1,FALSE),".")</f>
        <v>2.7131707317073221</v>
      </c>
      <c r="HY137" s="139">
        <f>IFERROR(VLOOKUP(CONCATENATE($G137, ".SP.DYN.LE00.IN"),AREA_WB_6ATTRS,Seq!P$1,FALSE)-VLOOKUP("CHN.SP.DYN.LE00.IN",AREA_WB_6ATTRS,Seq!P$1,FALSE),".")</f>
        <v>2.7297560975609656</v>
      </c>
      <c r="HZ137" s="139">
        <f>IFERROR(VLOOKUP(CONCATENATE($G137, ".SP.DYN.LE00.IN"),AREA_WB_6ATTRS,Seq!Q$1,FALSE)-VLOOKUP("CHN.SP.DYN.LE00.IN",AREA_WB_6ATTRS,Seq!Q$1,FALSE),".")</f>
        <v>2.6501463414634259</v>
      </c>
      <c r="IA137" s="139">
        <f>IFERROR(VLOOKUP(CONCATENATE($G137, ".SP.DYN.LE00.IN"),AREA_WB_6ATTRS,Seq!R$1,FALSE)-VLOOKUP("CHN.SP.DYN.LE00.IN",AREA_WB_6ATTRS,Seq!R$1,FALSE),".")</f>
        <v>3.1156097560975553</v>
      </c>
      <c r="IB137" s="139">
        <f>IFERROR(VLOOKUP(CONCATENATE($G137, ".SP.DYN.LE00.IN"),AREA_WB_6ATTRS,Seq!S$1,FALSE)-VLOOKUP("CHN.SP.DYN.LE00.IN",AREA_WB_6ATTRS,Seq!S$1,FALSE),".")</f>
        <v>3.0585609756097654</v>
      </c>
      <c r="IC137" s="139">
        <f>IFERROR(VLOOKUP(CONCATENATE($G137, ".SP.DYN.LE00.IN"),AREA_WB_6ATTRS,Seq!T$1,FALSE)-VLOOKUP("CHN.SP.DYN.LE00.IN",AREA_WB_6ATTRS,Seq!T$1,FALSE),".")</f>
        <v>3.5875365853658394</v>
      </c>
      <c r="ID137" s="139">
        <f>IFERROR(VLOOKUP(CONCATENATE($G137, ".SP.DYN.LE00.IN"),AREA_WB_6ATTRS,Seq!U$1,FALSE)-VLOOKUP("CHN.SP.DYN.LE00.IN",AREA_WB_6ATTRS,Seq!U$1,FALSE),".")</f>
        <v>3.5849024390243756</v>
      </c>
      <c r="IE137" s="139">
        <f>IFERROR(VLOOKUP(CONCATENATE($G137, ".SP.DYN.LE00.IN"),AREA_WB_6ATTRS,Seq!V$1,FALSE)-VLOOKUP("CHN.SP.DYN.LE00.IN",AREA_WB_6ATTRS,Seq!V$1,FALSE),".")</f>
        <v>3.7265853658536656</v>
      </c>
      <c r="IF137" s="139">
        <f>IFERROR(VLOOKUP(CONCATENATE($G137, ".SP.DYN.LE00.IN"),AREA_WB_6ATTRS,Seq!W$1,FALSE)-VLOOKUP("CHN.SP.DYN.LE00.IN",AREA_WB_6ATTRS,Seq!W$1,FALSE),".")</f>
        <v>3.7676341463414644</v>
      </c>
      <c r="IG137" s="139">
        <f>IFERROR(VLOOKUP(CONCATENATE($G137, ".SP.DYN.LE00.IN"),AREA_WB_6ATTRS,Seq!X$1,FALSE)-VLOOKUP("CHN.SP.DYN.LE00.IN",AREA_WB_6ATTRS,Seq!X$1,FALSE),".")</f>
        <v>3.6425121951219523</v>
      </c>
      <c r="IH137" s="139">
        <f>IFERROR(VLOOKUP(CONCATENATE($G137, ".SP.DYN.LE00.IN"),AREA_WB_6ATTRS,Seq!Y$1,FALSE)-VLOOKUP("CHN.SP.DYN.LE00.IN",AREA_WB_6ATTRS,Seq!Y$1,FALSE),".")</f>
        <v>3.4058536585365999</v>
      </c>
      <c r="II137" s="139">
        <f>IFERROR(VLOOKUP(CONCATENATE($G137, ".SP.DYN.LE00.IN"),AREA_WB_6ATTRS,Seq!Z$1,FALSE)-VLOOKUP("CHN.SP.DYN.LE00.IN",AREA_WB_6ATTRS,Seq!Z$1,FALSE),".")</f>
        <v>3.7596097560975608</v>
      </c>
      <c r="IJ137" s="139">
        <f>IFERROR(VLOOKUP(CONCATENATE($G137, ".SP.DYN.LE00.IN"),AREA_WB_6ATTRS,Seq!AA$1,FALSE)-VLOOKUP("CHN.SP.DYN.LE00.IN",AREA_WB_6ATTRS,Seq!AA$1,FALSE),".")</f>
        <v>3.7530731707317102</v>
      </c>
      <c r="IK137" s="139">
        <f>IFERROR(VLOOKUP(CONCATENATE($G137, ".SP.DYN.LE00.IN"),AREA_WB_6ATTRS,Seq!AB$1,FALSE)-VLOOKUP("CHN.SP.DYN.LE00.IN",AREA_WB_6ATTRS,Seq!AB$1,FALSE),".")</f>
        <v>4.1346585365853628</v>
      </c>
      <c r="IL137" s="139">
        <f>IFERROR(VLOOKUP(CONCATENATE($G137, ".SP.DYN.LE00.IN"),AREA_WB_6ATTRS,Seq!AC$1,FALSE)-VLOOKUP("CHN.SP.DYN.LE00.IN",AREA_WB_6ATTRS,Seq!AC$1,FALSE),".")</f>
        <v>4.111804878048801</v>
      </c>
      <c r="IM137" s="139">
        <f>IFERROR(VLOOKUP(CONCATENATE($G137, ".SP.DYN.LE00.IN"),AREA_WB_6ATTRS,Seq!AD$1,FALSE)-VLOOKUP("CHN.SP.DYN.LE00.IN",AREA_WB_6ATTRS,Seq!AD$1,FALSE),".")</f>
        <v>4.1402682926829328</v>
      </c>
      <c r="IN137" s="139">
        <f>IFERROR(VLOOKUP(CONCATENATE($G137, ".SP.DYN.LE00.IN"),AREA_WB_6ATTRS,Seq!AE$1,FALSE)-VLOOKUP("CHN.SP.DYN.LE00.IN",AREA_WB_6ATTRS,Seq!AE$1,FALSE),".")</f>
        <v>4.0215365853658511</v>
      </c>
      <c r="IO137" s="139">
        <f>IFERROR(VLOOKUP(CONCATENATE($G137, ".SP.DYN.LE00.IN"),AREA_WB_6ATTRS,Seq!AF$1,FALSE)-VLOOKUP("CHN.SP.DYN.LE00.IN",AREA_WB_6ATTRS,Seq!AF$1,FALSE),".")</f>
        <v>4.1512926829268224</v>
      </c>
      <c r="IP137" s="139" t="str">
        <f>IFERROR(VLOOKUP(CONCATENATE($G137, ".SP.DYN.LE00.IN"),AREA_WB_6ATTRS,Seq!AG$1,FALSE)-VLOOKUP("CHN.SP.DYN.LE00.IN",AREA_WB_6ATTRS,Seq!AG$1,FALSE),".")</f>
        <v>.</v>
      </c>
      <c r="IW137">
        <f>IFERROR(VLOOKUP(CONCATENATE($G137, ".SP.DYN.LE00.IN"),AREA_WB_6ATTRS,Seq!B$1,FALSE),".")</f>
        <v>70.278048780487808</v>
      </c>
      <c r="IX137">
        <f>IFERROR(VLOOKUP(CONCATENATE($G137, ".SP.DYN.LE00.IN"),AREA_WB_6ATTRS,Seq!C$1,FALSE),".")</f>
        <v>70.722195121951231</v>
      </c>
      <c r="IY137">
        <f>IFERROR(VLOOKUP(CONCATENATE($G137, ".SP.DYN.LE00.IN"),AREA_WB_6ATTRS,Seq!D$1,FALSE),".")</f>
        <v>70.807804878048785</v>
      </c>
      <c r="IZ137">
        <f>IFERROR(VLOOKUP(CONCATENATE($G137, ".SP.DYN.LE00.IN"),AREA_WB_6ATTRS,Seq!E$1,FALSE),".")</f>
        <v>70.591463414634148</v>
      </c>
      <c r="JA137">
        <f>IFERROR(VLOOKUP(CONCATENATE($G137, ".SP.DYN.LE00.IN"),AREA_WB_6ATTRS,Seq!F$1,FALSE),".")</f>
        <v>70.837560975609762</v>
      </c>
      <c r="JB137">
        <f>IFERROR(VLOOKUP(CONCATENATE($G137, ".SP.DYN.LE00.IN"),AREA_WB_6ATTRS,Seq!G$1,FALSE),".")</f>
        <v>71.046341463414635</v>
      </c>
      <c r="JC137">
        <f>IFERROR(VLOOKUP(CONCATENATE($G137, ".SP.DYN.LE00.IN"),AREA_WB_6ATTRS,Seq!H$1,FALSE),".")</f>
        <v>70.997317073170734</v>
      </c>
      <c r="JD137">
        <f>IFERROR(VLOOKUP(CONCATENATE($G137, ".SP.DYN.LE00.IN"),AREA_WB_6ATTRS,Seq!I$1,FALSE),".")</f>
        <v>71.445609756097568</v>
      </c>
      <c r="JE137">
        <f>IFERROR(VLOOKUP(CONCATENATE($G137, ".SP.DYN.LE00.IN"),AREA_WB_6ATTRS,Seq!J$1,FALSE),".")</f>
        <v>71.64146341463416</v>
      </c>
      <c r="JF137">
        <f>IFERROR(VLOOKUP(CONCATENATE($G137, ".SP.DYN.LE00.IN"),AREA_WB_6ATTRS,Seq!K$1,FALSE),".")</f>
        <v>71.675609756097572</v>
      </c>
      <c r="JG137">
        <f>IFERROR(VLOOKUP(CONCATENATE($G137, ".SP.DYN.LE00.IN"),AREA_WB_6ATTRS,Seq!L$1,FALSE),".")</f>
        <v>71.383902439024411</v>
      </c>
      <c r="JH137">
        <f>IFERROR(VLOOKUP(CONCATENATE($G137, ".SP.DYN.LE00.IN"),AREA_WB_6ATTRS,Seq!M$1,FALSE),".")</f>
        <v>71.898292682926837</v>
      </c>
      <c r="JI137">
        <f>IFERROR(VLOOKUP(CONCATENATE($G137, ".SP.DYN.LE00.IN"),AREA_WB_6ATTRS,Seq!N$1,FALSE),".")</f>
        <v>72.271707317073179</v>
      </c>
      <c r="JJ137">
        <f>IFERROR(VLOOKUP(CONCATENATE($G137, ".SP.DYN.LE00.IN"),AREA_WB_6ATTRS,Seq!O$1,FALSE),".")</f>
        <v>72.767804878048793</v>
      </c>
      <c r="JK137">
        <f>IFERROR(VLOOKUP(CONCATENATE($G137, ".SP.DYN.LE00.IN"),AREA_WB_6ATTRS,Seq!P$1,FALSE),".")</f>
        <v>72.972682926829265</v>
      </c>
      <c r="JL137">
        <f>IFERROR(VLOOKUP(CONCATENATE($G137, ".SP.DYN.LE00.IN"),AREA_WB_6ATTRS,Seq!Q$1,FALSE),".")</f>
        <v>73.074878048780505</v>
      </c>
      <c r="JM137">
        <f>IFERROR(VLOOKUP(CONCATENATE($G137, ".SP.DYN.LE00.IN"),AREA_WB_6ATTRS,Seq!R$1,FALSE),".")</f>
        <v>73.714634146341467</v>
      </c>
      <c r="JN137">
        <f>IFERROR(VLOOKUP(CONCATENATE($G137, ".SP.DYN.LE00.IN"),AREA_WB_6ATTRS,Seq!S$1,FALSE),".")</f>
        <v>73.824878048780505</v>
      </c>
      <c r="JO137">
        <f>IFERROR(VLOOKUP(CONCATENATE($G137, ".SP.DYN.LE00.IN"),AREA_WB_6ATTRS,Seq!T$1,FALSE),".")</f>
        <v>74.514634146341464</v>
      </c>
      <c r="JP137">
        <f>IFERROR(VLOOKUP(CONCATENATE($G137, ".SP.DYN.LE00.IN"),AREA_WB_6ATTRS,Seq!U$1,FALSE),".")</f>
        <v>74.668292682926833</v>
      </c>
      <c r="JQ137">
        <f>IFERROR(VLOOKUP(CONCATENATE($G137, ".SP.DYN.LE00.IN"),AREA_WB_6ATTRS,Seq!V$1,FALSE),".")</f>
        <v>74.968292682926844</v>
      </c>
      <c r="JR137">
        <f>IFERROR(VLOOKUP(CONCATENATE($G137, ".SP.DYN.LE00.IN"),AREA_WB_6ATTRS,Seq!W$1,FALSE),".")</f>
        <v>75.17317073170733</v>
      </c>
      <c r="JS137">
        <f>IFERROR(VLOOKUP(CONCATENATE($G137, ".SP.DYN.LE00.IN"),AREA_WB_6ATTRS,Seq!X$1,FALSE),".")</f>
        <v>75.221951219512192</v>
      </c>
      <c r="JT137">
        <f>IFERROR(VLOOKUP(CONCATENATE($G137, ".SP.DYN.LE00.IN"),AREA_WB_6ATTRS,Seq!Y$1,FALSE),".")</f>
        <v>75.170731707317088</v>
      </c>
      <c r="JU137">
        <f>IFERROR(VLOOKUP(CONCATENATE($G137, ".SP.DYN.LE00.IN"),AREA_WB_6ATTRS,Seq!Z$1,FALSE),".")</f>
        <v>75.721951219512206</v>
      </c>
      <c r="JV137">
        <f>IFERROR(VLOOKUP(CONCATENATE($G137, ".SP.DYN.LE00.IN"),AREA_WB_6ATTRS,Seq!AA$1,FALSE),".")</f>
        <v>75.924390243902451</v>
      </c>
      <c r="JW137">
        <f>IFERROR(VLOOKUP(CONCATENATE($G137, ".SP.DYN.LE00.IN"),AREA_WB_6ATTRS,Seq!AB$1,FALSE),".")</f>
        <v>76.524390243902445</v>
      </c>
      <c r="JX137">
        <f>IFERROR(VLOOKUP(CONCATENATE($G137, ".SP.DYN.LE00.IN"),AREA_WB_6ATTRS,Seq!AC$1,FALSE),".")</f>
        <v>76.724390243902462</v>
      </c>
      <c r="JY137">
        <f>IFERROR(VLOOKUP(CONCATENATE($G137, ".SP.DYN.LE00.IN"),AREA_WB_6ATTRS,Seq!AD$1,FALSE),".")</f>
        <v>76.975609756097569</v>
      </c>
      <c r="JZ137">
        <f>IFERROR(VLOOKUP(CONCATENATE($G137, ".SP.DYN.LE00.IN"),AREA_WB_6ATTRS,Seq!AE$1,FALSE),".")</f>
        <v>77.078048780487805</v>
      </c>
      <c r="KA137">
        <f>IFERROR(VLOOKUP(CONCATENATE($G137, ".SP.DYN.LE00.IN"),AREA_WB_6ATTRS,Seq!AF$1,FALSE),".")</f>
        <v>77.424390243902451</v>
      </c>
      <c r="KB137" t="str">
        <f>IFERROR(VLOOKUP(CONCATENATE($G137, ".SP.DYN.LE00.IN"),AREA_WB_6ATTRS,Seq!AG$1,FALSE),".")</f>
        <v>.</v>
      </c>
      <c r="KK137">
        <f t="shared" si="66"/>
        <v>4412</v>
      </c>
      <c r="KL137">
        <f t="shared" si="105"/>
        <v>0</v>
      </c>
      <c r="KM137">
        <f t="shared" si="67"/>
        <v>50093996.822329938</v>
      </c>
      <c r="KN137">
        <f t="shared" si="68"/>
        <v>-38825714.642282441</v>
      </c>
      <c r="KO137">
        <f t="shared" si="106"/>
        <v>8.200000381469727E-2</v>
      </c>
      <c r="KP137">
        <f>work!HA137</f>
        <v>249</v>
      </c>
      <c r="KQ137">
        <f>work!HB137</f>
        <v>447</v>
      </c>
      <c r="KR137">
        <f>work!HC137</f>
        <v>225</v>
      </c>
      <c r="KS137">
        <f>IF(ISNUMBER(work!HI137-work!HA137),work!HI137-work!HA137,".")</f>
        <v>-127</v>
      </c>
      <c r="KT137">
        <f>IF(ISNUMBER(work!HJ137-work!HB137),work!HJ137-work!HB137,".")</f>
        <v>-18</v>
      </c>
      <c r="KU137">
        <f>IF(ISNUMBER(work!HK137-work!HC137),work!HK137-work!HC137,".")</f>
        <v>211</v>
      </c>
      <c r="KW137">
        <f>IFERROR(work!HR137/work!HV137,".")</f>
        <v>1.8569194683346365E-6</v>
      </c>
      <c r="KX137">
        <f>IFERROR(work!HS137/work!HW137,".")</f>
        <v>1.2641127086750941E-5</v>
      </c>
      <c r="KY137">
        <f>IFERROR(work!HT137/work!HX137,".")</f>
        <v>1.2079857494670651E-4</v>
      </c>
      <c r="KZ137">
        <f>IFERROR(work!HU137/work!HY137,".")</f>
        <v>1.1638387122755633E-4</v>
      </c>
    </row>
    <row r="138" spans="1:312">
      <c r="A138" s="24">
        <f t="shared" si="85"/>
        <v>138</v>
      </c>
      <c r="B138" s="24" t="str">
        <f t="shared" si="86"/>
        <v>Out</v>
      </c>
      <c r="C138" s="24" t="str">
        <f t="shared" si="87"/>
        <v>Out</v>
      </c>
      <c r="D138" s="24" t="str">
        <f t="shared" si="88"/>
        <v>Out67</v>
      </c>
      <c r="E138" s="25" t="s">
        <v>3138</v>
      </c>
      <c r="F138" s="26" t="str">
        <f t="shared" si="89"/>
        <v>Slovak</v>
      </c>
      <c r="G138" s="166" t="s">
        <v>1625</v>
      </c>
      <c r="H138" s="166" t="s">
        <v>5007</v>
      </c>
      <c r="I138" s="166" t="s">
        <v>5007</v>
      </c>
      <c r="J138" s="180" t="s">
        <v>5007</v>
      </c>
      <c r="K138" s="180" t="s">
        <v>5007</v>
      </c>
      <c r="L138" s="27">
        <f>IFERROR(VLOOKUP($F138,Area_FDI_84_96,Seq!B$1,FALSE),0)</f>
        <v>0</v>
      </c>
      <c r="M138" s="27">
        <f>IFERROR(VLOOKUP($F138,Area_FDI_84_96,Seq!C$1,FALSE),0)</f>
        <v>0</v>
      </c>
      <c r="N138" s="27">
        <f>IFERROR(VLOOKUP($F138,Area_FDI_84_96,Seq!D$1,FALSE),0)</f>
        <v>0</v>
      </c>
      <c r="O138" s="27">
        <f>IFERROR(VLOOKUP($F138,Area_FDI_84_96,Seq!E$1,FALSE),0)</f>
        <v>0</v>
      </c>
      <c r="P138" s="27">
        <f>IFERROR(VLOOKUP($F138,Area_FDI_84_96,Seq!F$1,FALSE),0)</f>
        <v>0</v>
      </c>
      <c r="Q138" s="27">
        <f>IFERROR(VLOOKUP($F138,Area_FDI_84_96,Seq!G$1,FALSE),0)</f>
        <v>0</v>
      </c>
      <c r="R138" s="27">
        <f>IFERROR(VLOOKUP($F138,Area_FDI_84_96,Seq!H$1,FALSE),0)</f>
        <v>0</v>
      </c>
      <c r="S138" s="27">
        <f>IFERROR(VLOOKUP($F138,Area_FDI_84_96,Seq!I$1,FALSE),0)</f>
        <v>0</v>
      </c>
      <c r="T138" s="27">
        <f>IFERROR(VALUE(VLOOKUP($E138,Area_FDI_92_95,Seq!B$1,FALSE)),0)</f>
        <v>0</v>
      </c>
      <c r="U138" s="27">
        <f>IFERROR(VALUE(VLOOKUP($E138,Area_FDI_92_95,Seq!C$1,FALSE)),0)</f>
        <v>0</v>
      </c>
      <c r="V138" s="27">
        <f>IFERROR(VALUE(VLOOKUP($E138,Area_FDI_92_95,Seq!D$1,FALSE)),0)</f>
        <v>0</v>
      </c>
      <c r="W138" s="27">
        <f>IFERROR(VALUE(VLOOKUP($E138,Area_FDI_92_95,Seq!E$1,FALSE)),0)</f>
        <v>0</v>
      </c>
      <c r="X138" s="27">
        <f>IFERROR(VALUE(VLOOKUP($E138,Area_FDI_96_99,Seq!B$1,FALSE)),0)</f>
        <v>5</v>
      </c>
      <c r="Y138" s="27">
        <f>IFERROR(VALUE(VLOOKUP($E138,Area_FDI_96_99,Seq!C$1,FALSE)),0)</f>
        <v>8</v>
      </c>
      <c r="Z138" s="27">
        <f>IFERROR(VALUE(VLOOKUP($E138,Area_FDI_96_99,Seq!D$1,FALSE)),0)</f>
        <v>180</v>
      </c>
      <c r="AA138" s="27">
        <f>IFERROR(VALUE(VLOOKUP($E138,Area_FDI_96_99,Seq!E$1,FALSE)),0)</f>
        <v>10</v>
      </c>
      <c r="AB138" s="27">
        <f t="shared" si="90"/>
        <v>46</v>
      </c>
      <c r="AC138" s="27">
        <f t="shared" si="91"/>
        <v>1145</v>
      </c>
      <c r="AD138" s="27">
        <f t="shared" si="92"/>
        <v>69</v>
      </c>
      <c r="AE138" s="27">
        <f t="shared" si="93"/>
        <v>1175</v>
      </c>
      <c r="AF138" s="27">
        <f t="shared" si="94"/>
        <v>207</v>
      </c>
      <c r="AG138" s="27">
        <f t="shared" si="95"/>
        <v>97</v>
      </c>
      <c r="AH138" s="27">
        <f t="shared" si="96"/>
        <v>90</v>
      </c>
      <c r="AI138" s="27">
        <f t="shared" si="97"/>
        <v>109</v>
      </c>
      <c r="AJ138" s="27">
        <f t="shared" si="98"/>
        <v>16</v>
      </c>
      <c r="AK138" s="27">
        <f t="shared" si="99"/>
        <v>11</v>
      </c>
      <c r="AL138" s="27">
        <f t="shared" si="100"/>
        <v>32</v>
      </c>
      <c r="AM138" s="27"/>
      <c r="AN138" s="27"/>
      <c r="AO138" s="27"/>
      <c r="AP138" s="27"/>
      <c r="AQ138" s="27"/>
      <c r="AR138" s="27"/>
      <c r="AS138" s="27"/>
      <c r="AT138" s="27" t="str">
        <f>IFERROR(work!D138+work!AP138,".")</f>
        <v>.</v>
      </c>
      <c r="AU138" s="27" t="str">
        <f>IFERROR(work!E138+work!AQ138,".")</f>
        <v>.</v>
      </c>
      <c r="AV138" s="27" t="str">
        <f>IFERROR(work!F138+work!AR138,".")</f>
        <v>.</v>
      </c>
      <c r="AW138" s="27" t="str">
        <f>IFERROR(work!G138+work!AS138,".")</f>
        <v>.</v>
      </c>
      <c r="AX138" s="27">
        <f>IFERROR(work!H138+work!AT138,".")</f>
        <v>29364480.82573434</v>
      </c>
      <c r="AY138" s="27">
        <f>IFERROR(work!I138+work!AU138,".")</f>
        <v>33074672.463847648</v>
      </c>
      <c r="AZ138" s="27">
        <f>IFERROR(work!J138+work!AV138,".")</f>
        <v>35863453.309947126</v>
      </c>
      <c r="BA138" s="27">
        <f>IFERROR(work!K138+work!AW138,".")</f>
        <v>39773349.209923051</v>
      </c>
      <c r="BB138" s="27">
        <f>IFERROR(work!L138+work!AX138,".")</f>
        <v>44005191.041435778</v>
      </c>
      <c r="BC138" s="27">
        <f>IFERROR(work!M138+work!AY138,".")</f>
        <v>45726702.974550746</v>
      </c>
      <c r="BD138" s="27">
        <f>IFERROR(work!N138+work!AZ138,".")</f>
        <v>47277016.888963141</v>
      </c>
      <c r="BE138" s="27">
        <f>IFERROR(work!O138+work!BA138,".")</f>
        <v>50956756.09613134</v>
      </c>
      <c r="BF138" s="27">
        <f>IFERROR(work!P138+work!BB138,".")</f>
        <v>57689120.27409941</v>
      </c>
      <c r="BG138" s="27">
        <f>IFERROR(work!Q138+work!BC138,".")</f>
        <v>65368261.36258243</v>
      </c>
      <c r="BH138" s="27">
        <f>IFERROR(work!R138+work!BD138,".")</f>
        <v>73782460.619088262</v>
      </c>
      <c r="BI138" s="27">
        <f>IFERROR(work!S138+work!BE138,".")</f>
        <v>81708655.246711731</v>
      </c>
      <c r="BJ138" s="27">
        <f>IFERROR(work!T138+work!BF138,".")</f>
        <v>89805193.410060763</v>
      </c>
      <c r="BK138" s="27">
        <f>IFERROR(work!U138+work!BG138,".")</f>
        <v>98030816.798228204</v>
      </c>
      <c r="BL138" s="27">
        <f>IFERROR(work!V138+work!BH138,".")</f>
        <v>105583878.04843397</v>
      </c>
      <c r="BM138" s="27">
        <f>IFERROR(work!W138+work!BI138,".")</f>
        <v>113394047.31540744</v>
      </c>
      <c r="BN138" s="27">
        <f>IFERROR(work!X138+work!BJ138,".")</f>
        <v>122719897.60266769</v>
      </c>
      <c r="BO138" s="27">
        <f>IFERROR(work!Y138+work!BK138,".")</f>
        <v>132767256.38094383</v>
      </c>
      <c r="BP138" s="27">
        <f>IFERROR(work!Z138+work!BL138,".")</f>
        <v>144714809.257245</v>
      </c>
      <c r="BQ138" s="27">
        <f>IFERROR(work!AA138+work!BM138,".")</f>
        <v>159023864.38136849</v>
      </c>
      <c r="BR138" s="27">
        <f>IFERROR(work!AB138+work!BN138,".")</f>
        <v>174921046.21029261</v>
      </c>
      <c r="BS138" s="27">
        <f>IFERROR(work!AC138+work!BO138,".")</f>
        <v>194528188.35974208</v>
      </c>
      <c r="BT138" s="27">
        <f>IFERROR(work!AD138+work!BP138,".")</f>
        <v>219074345.30640224</v>
      </c>
      <c r="BU138" s="27">
        <f>IFERROR(work!AE138+work!BQ138,".")</f>
        <v>250036360.16091853</v>
      </c>
      <c r="BV138" s="27">
        <f>IFERROR(work!AF138+work!BR138,".")</f>
        <v>273871662.74564511</v>
      </c>
      <c r="BW138" s="27">
        <f>IFERROR(work!AG138+work!BS138,".")</f>
        <v>298414933.70048881</v>
      </c>
      <c r="BX138" s="27">
        <f>IFERROR(work!AH138+work!BT138,".")</f>
        <v>329177003.86943209</v>
      </c>
      <c r="BY138" s="27">
        <f>IFERROR(work!AI138+work!BU138,".")</f>
        <v>358868944.47930622</v>
      </c>
      <c r="BZ138" s="27"/>
      <c r="CA138" s="27"/>
      <c r="CB138" s="27"/>
      <c r="CC138" s="27"/>
      <c r="CD138" s="27"/>
      <c r="CE138" s="27"/>
      <c r="CF138" s="27" t="str">
        <f>IFERROR(work!AP138-work!D138,".")</f>
        <v>.</v>
      </c>
      <c r="CG138" s="27" t="str">
        <f>IFERROR(work!AQ138-work!E138,".")</f>
        <v>.</v>
      </c>
      <c r="CH138" s="27" t="str">
        <f>IFERROR(work!AR138-work!F138,".")</f>
        <v>.</v>
      </c>
      <c r="CI138" s="27" t="str">
        <f>IFERROR(work!AS138-work!G138,".")</f>
        <v>.</v>
      </c>
      <c r="CJ138" s="27">
        <f>IFERROR(work!AT138-work!H138,".")</f>
        <v>-24285039.820655808</v>
      </c>
      <c r="CK138" s="27">
        <f>IFERROR(work!AU138-work!I138,".")</f>
        <v>-27817533.469805095</v>
      </c>
      <c r="CL138" s="27">
        <f>IFERROR(work!AV138-work!J138,".")</f>
        <v>-30387266.745867092</v>
      </c>
      <c r="CM138" s="27">
        <f>IFERROR(work!AW138-work!K138,".")</f>
        <v>-34162454.372365631</v>
      </c>
      <c r="CN138" s="27">
        <f>IFERROR(work!AX138-work!L138,".")</f>
        <v>-38285358.345651507</v>
      </c>
      <c r="CO138" s="27">
        <f>IFERROR(work!AY138-work!M138,".")</f>
        <v>-39937758.937407263</v>
      </c>
      <c r="CP138" s="27">
        <f>IFERROR(work!AZ138-work!N138,".")</f>
        <v>-41642694.575649239</v>
      </c>
      <c r="CQ138" s="27">
        <f>IFERROR(work!BA138-work!O138,".")</f>
        <v>-46143568.823225349</v>
      </c>
      <c r="CR138" s="27">
        <f>IFERROR(work!BB138-work!P138,".")</f>
        <v>-53199450.783805832</v>
      </c>
      <c r="CS138" s="27">
        <f>IFERROR(work!BC138-work!Q138,".")</f>
        <v>-61044709.643429726</v>
      </c>
      <c r="CT138" s="27">
        <f>IFERROR(work!BD138-work!R138,".")</f>
        <v>-69190609.588711321</v>
      </c>
      <c r="CU138" s="27">
        <f>IFERROR(work!BE138-work!S138,".")</f>
        <v>-76848479.613737971</v>
      </c>
      <c r="CV138" s="27">
        <f>IFERROR(work!BF138-work!T138,".")</f>
        <v>-84607654.93643406</v>
      </c>
      <c r="CW138" s="27">
        <f>IFERROR(work!BG138-work!U138,".")</f>
        <v>-92602426.444490641</v>
      </c>
      <c r="CX138" s="27">
        <f>IFERROR(work!BH138-work!V138,".")</f>
        <v>-99918758.167217061</v>
      </c>
      <c r="CY138" s="27">
        <f>IFERROR(work!BI138-work!W138,".")</f>
        <v>-107726789.25263305</v>
      </c>
      <c r="CZ138" s="27">
        <f>IFERROR(work!BJ138-work!X138,".")</f>
        <v>-116975089.23708817</v>
      </c>
      <c r="DA138" s="27">
        <f>IFERROR(work!BK138-work!Y138,".")</f>
        <v>-126822414.36651173</v>
      </c>
      <c r="DB138" s="27">
        <f>IFERROR(work!BL138-work!Z138,".")</f>
        <v>-138497521.528229</v>
      </c>
      <c r="DC138" s="27">
        <f>IFERROR(work!BM138-work!AA138,".")</f>
        <v>-152509699.48265252</v>
      </c>
      <c r="DD138" s="27">
        <f>IFERROR(work!BN138-work!AB138,".")</f>
        <v>-168077407.60399595</v>
      </c>
      <c r="DE138" s="27">
        <f>IFERROR(work!BO138-work!AC138,".")</f>
        <v>-187229090.73556069</v>
      </c>
      <c r="DF138" s="27">
        <f>IFERROR(work!BP138-work!AD138,".")</f>
        <v>-211166108.23400238</v>
      </c>
      <c r="DG138" s="27">
        <f>IFERROR(work!BQ138-work!AE138,".")</f>
        <v>-241298237.78222501</v>
      </c>
      <c r="DH138" s="27">
        <f>IFERROR(work!BR138-work!AF138,".")</f>
        <v>-264631056.60003942</v>
      </c>
      <c r="DI138" s="27">
        <f>IFERROR(work!BS138-work!AG138,".")</f>
        <v>-289630035.82499981</v>
      </c>
      <c r="DJ138" s="27">
        <f>IFERROR(work!BT138-work!AH138,".")</f>
        <v>-320024642.48670733</v>
      </c>
      <c r="DK138" s="27">
        <f>IFERROR(work!BU138-work!AI138,".")</f>
        <v>-349410051.69524169</v>
      </c>
      <c r="DL138" s="27"/>
      <c r="DM138" s="27"/>
      <c r="DN138" s="27"/>
      <c r="DO138" s="27"/>
      <c r="DP138" s="27"/>
      <c r="DQ138" s="27"/>
      <c r="DR138" s="27"/>
      <c r="DS138" s="27">
        <f>IFERROR(work!DO138-work!CC138,".")</f>
        <v>0.40900001525878904</v>
      </c>
      <c r="DT138" s="27">
        <f>IFERROR(work!DP138-work!CD138,".")</f>
        <v>0.40800001525878904</v>
      </c>
      <c r="DU138" s="27">
        <f>IFERROR(work!DQ138-work!CE138,".")</f>
        <v>0.40800001525878904</v>
      </c>
      <c r="DV138" s="27">
        <f>IFERROR(work!DR138-work!CF138,".")</f>
        <v>0.40700001525878904</v>
      </c>
      <c r="DW138" s="27">
        <f>IFERROR(work!DS138-work!CG138,".")</f>
        <v>0.40700001525878904</v>
      </c>
      <c r="DX138" s="27">
        <f>IFERROR(work!DT138-work!CH138,".")</f>
        <v>0.40600001525878904</v>
      </c>
      <c r="DY138" s="27">
        <f>IFERROR(work!DU138-work!CI138,".")</f>
        <v>0.40500001525878904</v>
      </c>
      <c r="DZ138" s="27">
        <f>IFERROR(work!DV138-work!CJ138,".")</f>
        <v>0.40400001525878904</v>
      </c>
      <c r="EA138" s="27">
        <f>IFERROR(work!DW138-work!CK138,".")</f>
        <v>0.40300001525878903</v>
      </c>
      <c r="EB138" s="27">
        <f>IFERROR(work!DX138-work!CL138,".")</f>
        <v>0.40200001525878903</v>
      </c>
      <c r="EC138" s="27">
        <f>IFERROR(work!DY138-work!CM138,".")</f>
        <v>0.40000001525878903</v>
      </c>
      <c r="ED138" s="27">
        <f>IFERROR(work!DZ138-work!CN138,".")</f>
        <v>0.39800001525878903</v>
      </c>
      <c r="EE138" s="27">
        <f>IFERROR(work!EA138-work!CO138,".")</f>
        <v>0.39700001525878903</v>
      </c>
      <c r="EF138" s="27">
        <f>IFERROR(work!EB138-work!CP138,".")</f>
        <v>0.39500001525878903</v>
      </c>
      <c r="EG138" s="27">
        <f>IFERROR(work!EC138-work!CQ138,".")</f>
        <v>0.39300001525878903</v>
      </c>
      <c r="EH138" s="27">
        <f>IFERROR(work!ED138-work!CR138,".")</f>
        <v>0.39100001525878902</v>
      </c>
      <c r="EI138" s="27">
        <f>IFERROR(work!EE138-work!CS138,".")</f>
        <v>0.41399999999999998</v>
      </c>
      <c r="EJ138" s="27">
        <f>IFERROR(work!EF138-work!CT138,".")</f>
        <v>0.41199999999999998</v>
      </c>
      <c r="EK138" s="27">
        <f>IFERROR(work!EG138-work!CU138,".")</f>
        <v>7.8999996185302734E-2</v>
      </c>
      <c r="EL138" s="27">
        <f>IFERROR(work!EH138-work!CV138,".")</f>
        <v>7.0000001907348633E-2</v>
      </c>
      <c r="EM138" s="27">
        <f>IFERROR(work!EI138-work!CW138,".")</f>
        <v>7.0000003814697259E-2</v>
      </c>
      <c r="EN138" s="27">
        <f>IFERROR(work!EJ138-work!CX138,".")</f>
        <v>6.9999996185302726E-2</v>
      </c>
      <c r="EO138" s="27">
        <f>IFERROR(work!EK138-work!CY138,".")</f>
        <v>6.9000003814697258E-2</v>
      </c>
      <c r="EP138" s="27">
        <f>IFERROR(work!EL138-work!CZ138,".")</f>
        <v>7.6999998092651373E-2</v>
      </c>
      <c r="EQ138" s="27">
        <f>IFERROR(work!EM138-work!DA138,".")</f>
        <v>8.2000003814697256E-2</v>
      </c>
      <c r="ER138" s="27">
        <f>IFERROR(work!EN138-work!DB138,".")</f>
        <v>9.2999999999999999E-2</v>
      </c>
      <c r="ES138" s="27">
        <f>IFERROR(work!EO138-work!DC138,".")</f>
        <v>9.5000003814697281E-2</v>
      </c>
      <c r="ET138" s="27">
        <f>IFERROR(work!EP138-work!DD138,".")</f>
        <v>9.1000003814697278E-2</v>
      </c>
      <c r="EU138" s="27">
        <f>IFERROR(work!EQ138-work!DE138,".")</f>
        <v>9.399999809265136E-2</v>
      </c>
      <c r="EV138" s="27">
        <f>IFERROR(work!ER138-work!DF138,".")</f>
        <v>9.8000003814697256E-2</v>
      </c>
      <c r="EW138" s="27">
        <f>IFERROR(work!ES138-work!DG138,".")</f>
        <v>0.11099999237060547</v>
      </c>
      <c r="EX138" s="27">
        <f>IFERROR(work!ET138-work!DH138,".")</f>
        <v>0.10699999237060547</v>
      </c>
      <c r="EY138" s="27"/>
      <c r="EZ138" s="27"/>
      <c r="FA138" s="27"/>
      <c r="FB138" s="27"/>
      <c r="FC138" s="27"/>
      <c r="FD138" s="27"/>
      <c r="FE138" s="27" t="str">
        <f>IF(ISNUMBER(work!GZ138/work!HD138),work!GZ138/work!HD138,".")</f>
        <v>.</v>
      </c>
      <c r="FF138" s="27" t="str">
        <f>IF(ISNUMBER(work!HA138/work!HE138),work!HA138/work!HE138,".")</f>
        <v>.</v>
      </c>
      <c r="FG138" s="27" t="str">
        <f>IF(ISNUMBER(work!HB138/work!HF138),work!HB138/work!HF138,".")</f>
        <v>.</v>
      </c>
      <c r="FH138" s="27" t="str">
        <f>IF(ISNUMBER(work!HC138/work!HG138),work!HC138/work!HG138,".")</f>
        <v>.</v>
      </c>
      <c r="FI138" s="27" t="str">
        <f>IF(ISNUMBER((work!HA138+work!HB138)/(work!HE138+work!HF138)),(work!HA138+work!HB138)/(work!HE138+work!HF138),".")</f>
        <v>.</v>
      </c>
      <c r="FJ138" s="27" t="str">
        <f>IF(ISNUMBER(work!HH138/work!HL138),work!HH138/work!HL138,".")</f>
        <v>.</v>
      </c>
      <c r="FK138" s="27" t="str">
        <f>IF(ISNUMBER(work!HI138/work!HM138),work!HI138/work!HM138,".")</f>
        <v>.</v>
      </c>
      <c r="FL138" s="27" t="str">
        <f>IF(ISNUMBER(work!HJ138/work!HN138),work!HJ138/work!HN138,".")</f>
        <v>.</v>
      </c>
      <c r="FM138" s="27" t="str">
        <f>IF(ISNUMBER(work!HK138/work!HO138),work!HK138/work!HO138,".")</f>
        <v>.</v>
      </c>
      <c r="FN138" s="27" t="str">
        <f>IF(ISNUMBER((work!HI138+work!HJ138)/(work!HM138+work!HN138)),(work!HI138+work!HJ138)/(work!HM138+work!HN138),".")</f>
        <v>.</v>
      </c>
      <c r="FO138" s="27" t="s">
        <v>5007</v>
      </c>
      <c r="FP138" s="27" t="s">
        <v>5007</v>
      </c>
      <c r="FQ138" s="27" t="s">
        <v>5007</v>
      </c>
      <c r="FR138" s="27" t="s">
        <v>5007</v>
      </c>
      <c r="FS138" s="27" t="s">
        <v>5007</v>
      </c>
      <c r="FT138" s="27" t="str">
        <f>work!GM138</f>
        <v>.</v>
      </c>
      <c r="FU138" s="27" t="str">
        <f>work!GN138</f>
        <v>.</v>
      </c>
      <c r="FV138" s="27" t="str">
        <f>work!GO138</f>
        <v>.</v>
      </c>
      <c r="FW138" s="27" t="s">
        <v>5007</v>
      </c>
      <c r="FX138" s="27"/>
      <c r="FY138" s="27" t="str">
        <f t="shared" si="101"/>
        <v>.</v>
      </c>
      <c r="FZ138">
        <f t="shared" si="103"/>
        <v>46</v>
      </c>
      <c r="GA138" t="str">
        <f>work!HC138</f>
        <v>.</v>
      </c>
      <c r="GB138" t="str">
        <f>IF(ISNUMBER(work!HA138+work!HB138),work!HA138+work!HB138,".")</f>
        <v>.</v>
      </c>
      <c r="GC138" t="str">
        <f>IF(ISNUMBER(work!HK138-work!HC138),work!HK138-work!HC138,".")</f>
        <v>.</v>
      </c>
      <c r="GD138" t="str">
        <f>IF(ISNUMBER(work!HI138+work!HJ138-work!HA138-work!HB138),(work!HI138+work!HJ138-work!HA138-work!HB138),".")</f>
        <v>.</v>
      </c>
      <c r="GH138" t="str">
        <f>work!GQ138</f>
        <v>.</v>
      </c>
      <c r="GI138" t="str">
        <f>work!GR138</f>
        <v>.</v>
      </c>
      <c r="GJ138" t="str">
        <f>work!GZ138</f>
        <v>.</v>
      </c>
      <c r="GK138" t="str">
        <f>work!HH138</f>
        <v>.</v>
      </c>
      <c r="GL138" t="str">
        <f t="shared" si="102"/>
        <v>.</v>
      </c>
      <c r="GM138" t="str">
        <f>IFERROR(VLOOKUP($F138,AREA_EM_ALLYEAR,Seq!B$1,FALSE),".")</f>
        <v>.</v>
      </c>
      <c r="GN138" t="str">
        <f>IFERROR(VLOOKUP($F138,AREA_EM_ALLYEAR,Seq!C$1,FALSE),".")</f>
        <v>.</v>
      </c>
      <c r="GO138" t="str">
        <f>IFERROR(VLOOKUP($F138,AREA_EM_ALLYEAR,Seq!D$1,FALSE),".")</f>
        <v>.</v>
      </c>
      <c r="GP138" t="str">
        <f>IFERROR(VLOOKUP($F138,AREA_EM_ALLYEAR,Seq!E$1,FALSE),".")</f>
        <v>.</v>
      </c>
      <c r="GQ138" t="str">
        <f>IFERROR(VLOOKUP($F138,AREA_EM_ALLYEAR,Seq!F$1,FALSE),".")</f>
        <v>.</v>
      </c>
      <c r="GR138" t="str">
        <f>IFERROR(VLOOKUP($F138,AREA_EM_ALLYEAR,Seq!G$1,FALSE),".")</f>
        <v>.</v>
      </c>
      <c r="GS138" t="str">
        <f>IFERROR(VLOOKUP($F138,AREA_EM_ALLYEAR,Seq!H$1,FALSE),".")</f>
        <v>.</v>
      </c>
      <c r="GT138" t="str">
        <f>IFERROR(VLOOKUP($F138,AREA_EM_ALLYEAR,Seq!I$1,FALSE),".")</f>
        <v>.</v>
      </c>
      <c r="GU138" t="str">
        <f>IFERROR(VLOOKUP($F138,AREA_EM_ALLYEAR,Seq!J$1,FALSE),".")</f>
        <v>.</v>
      </c>
      <c r="GV138" t="str">
        <f>IFERROR(VLOOKUP($F138,AREA_EM_ALLYEAR,Seq!K$1,FALSE),".")</f>
        <v>.</v>
      </c>
      <c r="GW138" t="str">
        <f>IFERROR(VLOOKUP($F138,AREA_EM_ALLYEAR,Seq!L$1,FALSE),".")</f>
        <v>.</v>
      </c>
      <c r="GX138" t="str">
        <f>IFERROR(VLOOKUP($F138,AREA_EM_ALLYEAR,Seq!M$1,FALSE),".")</f>
        <v>.</v>
      </c>
      <c r="GY138" t="str">
        <f>IFERROR(VLOOKUP($F138,AREA_EM_ALLYEAR,Seq!N$1,FALSE),".")</f>
        <v>.</v>
      </c>
      <c r="GZ138" t="str">
        <f>IFERROR(VLOOKUP($F138,AREA_EM_ALLYEAR,Seq!O$1,FALSE),".")</f>
        <v>.</v>
      </c>
      <c r="HA138" t="str">
        <f t="shared" si="104"/>
        <v>.</v>
      </c>
      <c r="HK138" s="139">
        <f>IFERROR(VLOOKUP(CONCATENATE($G138, ".SP.DYN.LE00.IN"),AREA_WB_6ATTRS,Seq!B$1,FALSE)-VLOOKUP("CHN.SP.DYN.LE00.IN",AREA_WB_6ATTRS,Seq!B$1,FALSE),".")</f>
        <v>3.414731707317074</v>
      </c>
      <c r="HL138" s="139">
        <f>IFERROR(VLOOKUP(CONCATENATE($G138, ".SP.DYN.LE00.IN"),AREA_WB_6ATTRS,Seq!C$1,FALSE)-VLOOKUP("CHN.SP.DYN.LE00.IN",AREA_WB_6ATTRS,Seq!C$1,FALSE),".")</f>
        <v>3.3663414634146278</v>
      </c>
      <c r="HM138" s="139">
        <f>IFERROR(VLOOKUP(CONCATENATE($G138, ".SP.DYN.LE00.IN"),AREA_WB_6ATTRS,Seq!D$1,FALSE)-VLOOKUP("CHN.SP.DYN.LE00.IN",AREA_WB_6ATTRS,Seq!D$1,FALSE),".")</f>
        <v>3.1541219512195084</v>
      </c>
      <c r="HN138" s="139">
        <f>IFERROR(VLOOKUP(CONCATENATE($G138, ".SP.DYN.LE00.IN"),AREA_WB_6ATTRS,Seq!E$1,FALSE)-VLOOKUP("CHN.SP.DYN.LE00.IN",AREA_WB_6ATTRS,Seq!E$1,FALSE),".")</f>
        <v>2.6791707317073303</v>
      </c>
      <c r="HO138" s="139">
        <f>IFERROR(VLOOKUP(CONCATENATE($G138, ".SP.DYN.LE00.IN"),AREA_WB_6ATTRS,Seq!F$1,FALSE)-VLOOKUP("CHN.SP.DYN.LE00.IN",AREA_WB_6ATTRS,Seq!F$1,FALSE),".")</f>
        <v>2.6917073170731811</v>
      </c>
      <c r="HP138" s="139">
        <f>IFERROR(VLOOKUP(CONCATENATE($G138, ".SP.DYN.LE00.IN"),AREA_WB_6ATTRS,Seq!G$1,FALSE)-VLOOKUP("CHN.SP.DYN.LE00.IN",AREA_WB_6ATTRS,Seq!G$1,FALSE),".")</f>
        <v>2.4214878048780406</v>
      </c>
      <c r="HQ138" s="139">
        <f>IFERROR(VLOOKUP(CONCATENATE($G138, ".SP.DYN.LE00.IN"),AREA_WB_6ATTRS,Seq!H$1,FALSE)-VLOOKUP("CHN.SP.DYN.LE00.IN",AREA_WB_6ATTRS,Seq!H$1,FALSE),".")</f>
        <v>2.461731707317071</v>
      </c>
      <c r="HR138" s="139">
        <f>IFERROR(VLOOKUP(CONCATENATE($G138, ".SP.DYN.LE00.IN"),AREA_WB_6ATTRS,Seq!I$1,FALSE)-VLOOKUP("CHN.SP.DYN.LE00.IN",AREA_WB_6ATTRS,Seq!I$1,FALSE),".")</f>
        <v>2.2914634146341371</v>
      </c>
      <c r="HS138" s="139">
        <f>IFERROR(VLOOKUP(CONCATENATE($G138, ".SP.DYN.LE00.IN"),AREA_WB_6ATTRS,Seq!J$1,FALSE)-VLOOKUP("CHN.SP.DYN.LE00.IN",AREA_WB_6ATTRS,Seq!J$1,FALSE),".")</f>
        <v>2.1806829268292631</v>
      </c>
      <c r="HT138" s="139">
        <f>IFERROR(VLOOKUP(CONCATENATE($G138, ".SP.DYN.LE00.IN"),AREA_WB_6ATTRS,Seq!K$1,FALSE)-VLOOKUP("CHN.SP.DYN.LE00.IN",AREA_WB_6ATTRS,Seq!K$1,FALSE),".")</f>
        <v>1.7794146341463346</v>
      </c>
      <c r="HU138" s="139">
        <f>IFERROR(VLOOKUP(CONCATENATE($G138, ".SP.DYN.LE00.IN"),AREA_WB_6ATTRS,Seq!L$1,FALSE)-VLOOKUP("CHN.SP.DYN.LE00.IN",AREA_WB_6ATTRS,Seq!L$1,FALSE),".")</f>
        <v>1.472951219512197</v>
      </c>
      <c r="HV138" s="139">
        <f>IFERROR(VLOOKUP(CONCATENATE($G138, ".SP.DYN.LE00.IN"),AREA_WB_6ATTRS,Seq!M$1,FALSE)-VLOOKUP("CHN.SP.DYN.LE00.IN",AREA_WB_6ATTRS,Seq!M$1,FALSE),".")</f>
        <v>1.2189024390243901</v>
      </c>
      <c r="HW138" s="139">
        <f>IFERROR(VLOOKUP(CONCATENATE($G138, ".SP.DYN.LE00.IN"),AREA_WB_6ATTRS,Seq!N$1,FALSE)-VLOOKUP("CHN.SP.DYN.LE00.IN",AREA_WB_6ATTRS,Seq!N$1,FALSE),".")</f>
        <v>1.9332926829268473</v>
      </c>
      <c r="HX138" s="139">
        <f>IFERROR(VLOOKUP(CONCATENATE($G138, ".SP.DYN.LE00.IN"),AREA_WB_6ATTRS,Seq!O$1,FALSE)-VLOOKUP("CHN.SP.DYN.LE00.IN",AREA_WB_6ATTRS,Seq!O$1,FALSE),".")</f>
        <v>2.3941463414634256</v>
      </c>
      <c r="HY138" s="139">
        <f>IFERROR(VLOOKUP(CONCATENATE($G138, ".SP.DYN.LE00.IN"),AREA_WB_6ATTRS,Seq!P$1,FALSE)-VLOOKUP("CHN.SP.DYN.LE00.IN",AREA_WB_6ATTRS,Seq!P$1,FALSE),".")</f>
        <v>2.057073170731698</v>
      </c>
      <c r="HZ138" s="139">
        <f>IFERROR(VLOOKUP(CONCATENATE($G138, ".SP.DYN.LE00.IN"),AREA_WB_6ATTRS,Seq!Q$1,FALSE)-VLOOKUP("CHN.SP.DYN.LE00.IN",AREA_WB_6ATTRS,Seq!Q$1,FALSE),".")</f>
        <v>1.8289268292682976</v>
      </c>
      <c r="IA138" s="139">
        <f>IFERROR(VLOOKUP(CONCATENATE($G138, ".SP.DYN.LE00.IN"),AREA_WB_6ATTRS,Seq!R$1,FALSE)-VLOOKUP("CHN.SP.DYN.LE00.IN",AREA_WB_6ATTRS,Seq!R$1,FALSE),".")</f>
        <v>2.0546341463414564</v>
      </c>
      <c r="IB138" s="139">
        <f>IFERROR(VLOOKUP(CONCATENATE($G138, ".SP.DYN.LE00.IN"),AREA_WB_6ATTRS,Seq!S$1,FALSE)-VLOOKUP("CHN.SP.DYN.LE00.IN",AREA_WB_6ATTRS,Seq!S$1,FALSE),".")</f>
        <v>1.9385609756097608</v>
      </c>
      <c r="IC138" s="139">
        <f>IFERROR(VLOOKUP(CONCATENATE($G138, ".SP.DYN.LE00.IN"),AREA_WB_6ATTRS,Seq!T$1,FALSE)-VLOOKUP("CHN.SP.DYN.LE00.IN",AREA_WB_6ATTRS,Seq!T$1,FALSE),".")</f>
        <v>1.6241219512195073</v>
      </c>
      <c r="ID138" s="139">
        <f>IFERROR(VLOOKUP(CONCATENATE($G138, ".SP.DYN.LE00.IN"),AREA_WB_6ATTRS,Seq!U$1,FALSE)-VLOOKUP("CHN.SP.DYN.LE00.IN",AREA_WB_6ATTRS,Seq!U$1,FALSE),".")</f>
        <v>1.8190487804877904</v>
      </c>
      <c r="IE138" s="139">
        <f>IFERROR(VLOOKUP(CONCATENATE($G138, ".SP.DYN.LE00.IN"),AREA_WB_6ATTRS,Seq!V$1,FALSE)-VLOOKUP("CHN.SP.DYN.LE00.IN",AREA_WB_6ATTRS,Seq!V$1,FALSE),".")</f>
        <v>1.8095121951219539</v>
      </c>
      <c r="IF138" s="139">
        <f>IFERROR(VLOOKUP(CONCATENATE($G138, ".SP.DYN.LE00.IN"),AREA_WB_6ATTRS,Seq!W$1,FALSE)-VLOOKUP("CHN.SP.DYN.LE00.IN",AREA_WB_6ATTRS,Seq!W$1,FALSE),".")</f>
        <v>1.9969024390243959</v>
      </c>
      <c r="IG138" s="139">
        <f>IFERROR(VLOOKUP(CONCATENATE($G138, ".SP.DYN.LE00.IN"),AREA_WB_6ATTRS,Seq!X$1,FALSE)-VLOOKUP("CHN.SP.DYN.LE00.IN",AREA_WB_6ATTRS,Seq!X$1,FALSE),".")</f>
        <v>2.025439024390252</v>
      </c>
      <c r="IH138" s="139">
        <f>IFERROR(VLOOKUP(CONCATENATE($G138, ".SP.DYN.LE00.IN"),AREA_WB_6ATTRS,Seq!Y$1,FALSE)-VLOOKUP("CHN.SP.DYN.LE00.IN",AREA_WB_6ATTRS,Seq!Y$1,FALSE),".")</f>
        <v>1.8400000000000034</v>
      </c>
      <c r="II138" s="139">
        <f>IFERROR(VLOOKUP(CONCATENATE($G138, ".SP.DYN.LE00.IN"),AREA_WB_6ATTRS,Seq!Z$1,FALSE)-VLOOKUP("CHN.SP.DYN.LE00.IN",AREA_WB_6ATTRS,Seq!Z$1,FALSE),".")</f>
        <v>1.9961951219512173</v>
      </c>
      <c r="IJ138" s="139">
        <f>IFERROR(VLOOKUP(CONCATENATE($G138, ".SP.DYN.LE00.IN"),AREA_WB_6ATTRS,Seq!AA$1,FALSE)-VLOOKUP("CHN.SP.DYN.LE00.IN",AREA_WB_6ATTRS,Seq!AA$1,FALSE),".")</f>
        <v>1.7335609756097483</v>
      </c>
      <c r="IK138" s="139">
        <f>IFERROR(VLOOKUP(CONCATENATE($G138, ".SP.DYN.LE00.IN"),AREA_WB_6ATTRS,Seq!AB$1,FALSE)-VLOOKUP("CHN.SP.DYN.LE00.IN",AREA_WB_6ATTRS,Seq!AB$1,FALSE),".")</f>
        <v>1.8151463414634179</v>
      </c>
      <c r="IL138" s="139">
        <f>IFERROR(VLOOKUP(CONCATENATE($G138, ".SP.DYN.LE00.IN"),AREA_WB_6ATTRS,Seq!AC$1,FALSE)-VLOOKUP("CHN.SP.DYN.LE00.IN",AREA_WB_6ATTRS,Seq!AC$1,FALSE),".")</f>
        <v>1.5947317073170808</v>
      </c>
      <c r="IM138" s="139">
        <f>IFERROR(VLOOKUP(CONCATENATE($G138, ".SP.DYN.LE00.IN"),AREA_WB_6ATTRS,Seq!AD$1,FALSE)-VLOOKUP("CHN.SP.DYN.LE00.IN",AREA_WB_6ATTRS,Seq!AD$1,FALSE),".")</f>
        <v>1.8695365853658643</v>
      </c>
      <c r="IN138" s="139">
        <f>IFERROR(VLOOKUP(CONCATENATE($G138, ".SP.DYN.LE00.IN"),AREA_WB_6ATTRS,Seq!AE$1,FALSE)-VLOOKUP("CHN.SP.DYN.LE00.IN",AREA_WB_6ATTRS,Seq!AE$1,FALSE),".")</f>
        <v>1.8532439024390328</v>
      </c>
      <c r="IO138" s="139">
        <f>IFERROR(VLOOKUP(CONCATENATE($G138, ".SP.DYN.LE00.IN"),AREA_WB_6ATTRS,Seq!AF$1,FALSE)-VLOOKUP("CHN.SP.DYN.LE00.IN",AREA_WB_6ATTRS,Seq!AF$1,FALSE),".")</f>
        <v>1.8390975609755884</v>
      </c>
      <c r="IP138" s="139" t="str">
        <f>IFERROR(VLOOKUP(CONCATENATE($G138, ".SP.DYN.LE00.IN"),AREA_WB_6ATTRS,Seq!AG$1,FALSE)-VLOOKUP("CHN.SP.DYN.LE00.IN",AREA_WB_6ATTRS,Seq!AG$1,FALSE),".")</f>
        <v>.</v>
      </c>
      <c r="IW138">
        <f>IFERROR(VLOOKUP(CONCATENATE($G138, ".SP.DYN.LE00.IN"),AREA_WB_6ATTRS,Seq!B$1,FALSE),".")</f>
        <v>70.408536585365866</v>
      </c>
      <c r="IX138">
        <f>IFERROR(VLOOKUP(CONCATENATE($G138, ".SP.DYN.LE00.IN"),AREA_WB_6ATTRS,Seq!C$1,FALSE),".")</f>
        <v>70.629268292682937</v>
      </c>
      <c r="IY138">
        <f>IFERROR(VLOOKUP(CONCATENATE($G138, ".SP.DYN.LE00.IN"),AREA_WB_6ATTRS,Seq!D$1,FALSE),".")</f>
        <v>70.689024390243901</v>
      </c>
      <c r="IZ138">
        <f>IFERROR(VLOOKUP(CONCATENATE($G138, ".SP.DYN.LE00.IN"),AREA_WB_6ATTRS,Seq!E$1,FALSE),".")</f>
        <v>70.479024390243922</v>
      </c>
      <c r="JA138">
        <f>IFERROR(VLOOKUP(CONCATENATE($G138, ".SP.DYN.LE00.IN"),AREA_WB_6ATTRS,Seq!F$1,FALSE),".")</f>
        <v>70.750975609756111</v>
      </c>
      <c r="JB138">
        <f>IFERROR(VLOOKUP(CONCATENATE($G138, ".SP.DYN.LE00.IN"),AREA_WB_6ATTRS,Seq!G$1,FALSE),".")</f>
        <v>70.734634146341463</v>
      </c>
      <c r="JC138">
        <f>IFERROR(VLOOKUP(CONCATENATE($G138, ".SP.DYN.LE00.IN"),AREA_WB_6ATTRS,Seq!H$1,FALSE),".")</f>
        <v>71.021219512195131</v>
      </c>
      <c r="JD138">
        <f>IFERROR(VLOOKUP(CONCATENATE($G138, ".SP.DYN.LE00.IN"),AREA_WB_6ATTRS,Seq!I$1,FALSE),".")</f>
        <v>71.088780487804883</v>
      </c>
      <c r="JE138">
        <f>IFERROR(VLOOKUP(CONCATENATE($G138, ".SP.DYN.LE00.IN"),AREA_WB_6ATTRS,Seq!J$1,FALSE),".")</f>
        <v>71.20780487804879</v>
      </c>
      <c r="JF138">
        <f>IFERROR(VLOOKUP(CONCATENATE($G138, ".SP.DYN.LE00.IN"),AREA_WB_6ATTRS,Seq!K$1,FALSE),".")</f>
        <v>71.026341463414639</v>
      </c>
      <c r="JG138">
        <f>IFERROR(VLOOKUP(CONCATENATE($G138, ".SP.DYN.LE00.IN"),AREA_WB_6ATTRS,Seq!L$1,FALSE),".")</f>
        <v>70.932682926829273</v>
      </c>
      <c r="JH138">
        <f>IFERROR(VLOOKUP(CONCATENATE($G138, ".SP.DYN.LE00.IN"),AREA_WB_6ATTRS,Seq!M$1,FALSE),".")</f>
        <v>70.8829268292683</v>
      </c>
      <c r="JI138">
        <f>IFERROR(VLOOKUP(CONCATENATE($G138, ".SP.DYN.LE00.IN"),AREA_WB_6ATTRS,Seq!N$1,FALSE),".")</f>
        <v>71.795121951219528</v>
      </c>
      <c r="JJ138">
        <f>IFERROR(VLOOKUP(CONCATENATE($G138, ".SP.DYN.LE00.IN"),AREA_WB_6ATTRS,Seq!O$1,FALSE),".")</f>
        <v>72.448780487804896</v>
      </c>
      <c r="JK138">
        <f>IFERROR(VLOOKUP(CONCATENATE($G138, ".SP.DYN.LE00.IN"),AREA_WB_6ATTRS,Seq!P$1,FALSE),".")</f>
        <v>72.3</v>
      </c>
      <c r="JL138">
        <f>IFERROR(VLOOKUP(CONCATENATE($G138, ".SP.DYN.LE00.IN"),AREA_WB_6ATTRS,Seq!Q$1,FALSE),".")</f>
        <v>72.253658536585377</v>
      </c>
      <c r="JM138">
        <f>IFERROR(VLOOKUP(CONCATENATE($G138, ".SP.DYN.LE00.IN"),AREA_WB_6ATTRS,Seq!R$1,FALSE),".")</f>
        <v>72.653658536585368</v>
      </c>
      <c r="JN138">
        <f>IFERROR(VLOOKUP(CONCATENATE($G138, ".SP.DYN.LE00.IN"),AREA_WB_6ATTRS,Seq!S$1,FALSE),".")</f>
        <v>72.7048780487805</v>
      </c>
      <c r="JO138">
        <f>IFERROR(VLOOKUP(CONCATENATE($G138, ".SP.DYN.LE00.IN"),AREA_WB_6ATTRS,Seq!T$1,FALSE),".")</f>
        <v>72.551219512195132</v>
      </c>
      <c r="JP138">
        <f>IFERROR(VLOOKUP(CONCATENATE($G138, ".SP.DYN.LE00.IN"),AREA_WB_6ATTRS,Seq!U$1,FALSE),".")</f>
        <v>72.902439024390247</v>
      </c>
      <c r="JQ138">
        <f>IFERROR(VLOOKUP(CONCATENATE($G138, ".SP.DYN.LE00.IN"),AREA_WB_6ATTRS,Seq!V$1,FALSE),".")</f>
        <v>73.051219512195132</v>
      </c>
      <c r="JR138">
        <f>IFERROR(VLOOKUP(CONCATENATE($G138, ".SP.DYN.LE00.IN"),AREA_WB_6ATTRS,Seq!W$1,FALSE),".")</f>
        <v>73.402439024390262</v>
      </c>
      <c r="JS138">
        <f>IFERROR(VLOOKUP(CONCATENATE($G138, ".SP.DYN.LE00.IN"),AREA_WB_6ATTRS,Seq!X$1,FALSE),".")</f>
        <v>73.604878048780492</v>
      </c>
      <c r="JT138">
        <f>IFERROR(VLOOKUP(CONCATENATE($G138, ".SP.DYN.LE00.IN"),AREA_WB_6ATTRS,Seq!Y$1,FALSE),".")</f>
        <v>73.604878048780492</v>
      </c>
      <c r="JU138">
        <f>IFERROR(VLOOKUP(CONCATENATE($G138, ".SP.DYN.LE00.IN"),AREA_WB_6ATTRS,Seq!Z$1,FALSE),".")</f>
        <v>73.958536585365863</v>
      </c>
      <c r="JV138">
        <f>IFERROR(VLOOKUP(CONCATENATE($G138, ".SP.DYN.LE00.IN"),AREA_WB_6ATTRS,Seq!AA$1,FALSE),".")</f>
        <v>73.904878048780489</v>
      </c>
      <c r="JW138">
        <f>IFERROR(VLOOKUP(CONCATENATE($G138, ".SP.DYN.LE00.IN"),AREA_WB_6ATTRS,Seq!AB$1,FALSE),".")</f>
        <v>74.2048780487805</v>
      </c>
      <c r="JX138">
        <f>IFERROR(VLOOKUP(CONCATENATE($G138, ".SP.DYN.LE00.IN"),AREA_WB_6ATTRS,Seq!AC$1,FALSE),".")</f>
        <v>74.207317073170742</v>
      </c>
      <c r="JY138">
        <f>IFERROR(VLOOKUP(CONCATENATE($G138, ".SP.DYN.LE00.IN"),AREA_WB_6ATTRS,Seq!AD$1,FALSE),".")</f>
        <v>74.7048780487805</v>
      </c>
      <c r="JZ138">
        <f>IFERROR(VLOOKUP(CONCATENATE($G138, ".SP.DYN.LE00.IN"),AREA_WB_6ATTRS,Seq!AE$1,FALSE),".")</f>
        <v>74.909756097560987</v>
      </c>
      <c r="KA138">
        <f>IFERROR(VLOOKUP(CONCATENATE($G138, ".SP.DYN.LE00.IN"),AREA_WB_6ATTRS,Seq!AF$1,FALSE),".")</f>
        <v>75.112195121951217</v>
      </c>
      <c r="KB138" t="str">
        <f>IFERROR(VLOOKUP(CONCATENATE($G138, ".SP.DYN.LE00.IN"),AREA_WB_6ATTRS,Seq!AG$1,FALSE),".")</f>
        <v>.</v>
      </c>
      <c r="KK138">
        <f t="shared" si="66"/>
        <v>249</v>
      </c>
      <c r="KL138">
        <f t="shared" si="105"/>
        <v>0</v>
      </c>
      <c r="KM138">
        <f t="shared" si="67"/>
        <v>47277016.888963141</v>
      </c>
      <c r="KN138">
        <f t="shared" si="68"/>
        <v>-41642694.575649239</v>
      </c>
      <c r="KO138">
        <f t="shared" si="106"/>
        <v>0.40000001525878903</v>
      </c>
      <c r="KP138" t="str">
        <f>work!HA138</f>
        <v>.</v>
      </c>
      <c r="KQ138" t="str">
        <f>work!HB138</f>
        <v>.</v>
      </c>
      <c r="KR138" t="str">
        <f>work!HC138</f>
        <v>.</v>
      </c>
      <c r="KS138" t="str">
        <f>IF(ISNUMBER(work!HI138-work!HA138),work!HI138-work!HA138,".")</f>
        <v>.</v>
      </c>
      <c r="KT138" t="str">
        <f>IF(ISNUMBER(work!HJ138-work!HB138),work!HJ138-work!HB138,".")</f>
        <v>.</v>
      </c>
      <c r="KU138" t="str">
        <f>IF(ISNUMBER(work!HK138-work!HC138),work!HK138-work!HC138,".")</f>
        <v>.</v>
      </c>
      <c r="KW138" t="str">
        <f>IFERROR(work!HR138/work!HV138,".")</f>
        <v>.</v>
      </c>
      <c r="KX138" t="str">
        <f>IFERROR(work!HS138/work!HW138,".")</f>
        <v>.</v>
      </c>
      <c r="KY138" t="str">
        <f>IFERROR(work!HT138/work!HX138,".")</f>
        <v>.</v>
      </c>
      <c r="KZ138" t="str">
        <f>IFERROR(work!HU138/work!HY138,".")</f>
        <v>.</v>
      </c>
    </row>
    <row r="139" spans="1:312">
      <c r="A139" s="24">
        <f t="shared" si="85"/>
        <v>139</v>
      </c>
      <c r="B139" s="24" t="str">
        <f t="shared" si="86"/>
        <v>Out</v>
      </c>
      <c r="C139" s="24" t="str">
        <f t="shared" si="87"/>
        <v>Out</v>
      </c>
      <c r="D139" s="24" t="str">
        <f t="shared" si="88"/>
        <v>Out67</v>
      </c>
      <c r="E139" s="25" t="s">
        <v>3139</v>
      </c>
      <c r="F139" s="26" t="str">
        <f t="shared" si="89"/>
        <v>Macedonia</v>
      </c>
      <c r="G139" s="166" t="s">
        <v>1559</v>
      </c>
      <c r="H139" s="166" t="s">
        <v>5007</v>
      </c>
      <c r="I139" s="166" t="s">
        <v>5007</v>
      </c>
      <c r="J139" s="180" t="s">
        <v>5007</v>
      </c>
      <c r="K139" s="180" t="s">
        <v>5007</v>
      </c>
      <c r="L139" s="27">
        <f>IFERROR(VLOOKUP($F139,Area_FDI_84_96,Seq!B$1,FALSE),0)</f>
        <v>0</v>
      </c>
      <c r="M139" s="27">
        <f>IFERROR(VLOOKUP($F139,Area_FDI_84_96,Seq!C$1,FALSE),0)</f>
        <v>0</v>
      </c>
      <c r="N139" s="27">
        <f>IFERROR(VLOOKUP($F139,Area_FDI_84_96,Seq!D$1,FALSE),0)</f>
        <v>0</v>
      </c>
      <c r="O139" s="27">
        <f>IFERROR(VLOOKUP($F139,Area_FDI_84_96,Seq!E$1,FALSE),0)</f>
        <v>0</v>
      </c>
      <c r="P139" s="27">
        <f>IFERROR(VLOOKUP($F139,Area_FDI_84_96,Seq!F$1,FALSE),0)</f>
        <v>0</v>
      </c>
      <c r="Q139" s="27">
        <f>IFERROR(VLOOKUP($F139,Area_FDI_84_96,Seq!G$1,FALSE),0)</f>
        <v>0</v>
      </c>
      <c r="R139" s="27">
        <f>IFERROR(VLOOKUP($F139,Area_FDI_84_96,Seq!H$1,FALSE),0)</f>
        <v>0</v>
      </c>
      <c r="S139" s="27">
        <f>IFERROR(VLOOKUP($F139,Area_FDI_84_96,Seq!I$1,FALSE),0)</f>
        <v>0</v>
      </c>
      <c r="T139" s="27">
        <f>IFERROR(VALUE(VLOOKUP($E139,Area_FDI_92_95,Seq!B$1,FALSE)),0)</f>
        <v>0</v>
      </c>
      <c r="U139" s="27">
        <f>IFERROR(VALUE(VLOOKUP($E139,Area_FDI_92_95,Seq!C$1,FALSE)),0)</f>
        <v>0</v>
      </c>
      <c r="V139" s="27">
        <f>IFERROR(VALUE(VLOOKUP($E139,Area_FDI_92_95,Seq!D$1,FALSE)),0)</f>
        <v>0</v>
      </c>
      <c r="W139" s="27">
        <f>IFERROR(VALUE(VLOOKUP($E139,Area_FDI_92_95,Seq!E$1,FALSE)),0)</f>
        <v>0</v>
      </c>
      <c r="X139" s="27">
        <f>IFERROR(VALUE(VLOOKUP($E139,Area_FDI_96_99,Seq!B$1,FALSE)),0)</f>
        <v>0</v>
      </c>
      <c r="Y139" s="27">
        <f>IFERROR(VALUE(VLOOKUP($E139,Area_FDI_96_99,Seq!C$1,FALSE)),0)</f>
        <v>61</v>
      </c>
      <c r="Z139" s="27">
        <f>IFERROR(VALUE(VLOOKUP($E139,Area_FDI_96_99,Seq!D$1,FALSE)),0)</f>
        <v>0</v>
      </c>
      <c r="AA139" s="27">
        <f>IFERROR(VALUE(VLOOKUP($E139,Area_FDI_96_99,Seq!E$1,FALSE)),0)</f>
        <v>0</v>
      </c>
      <c r="AB139" s="27">
        <f t="shared" si="90"/>
        <v>0</v>
      </c>
      <c r="AC139" s="27">
        <f t="shared" si="91"/>
        <v>0</v>
      </c>
      <c r="AD139" s="27">
        <f t="shared" si="92"/>
        <v>0</v>
      </c>
      <c r="AE139" s="27">
        <f t="shared" si="93"/>
        <v>6</v>
      </c>
      <c r="AF139" s="27">
        <f t="shared" si="94"/>
        <v>14</v>
      </c>
      <c r="AG139" s="27">
        <f t="shared" si="95"/>
        <v>0</v>
      </c>
      <c r="AH139" s="27">
        <f t="shared" si="96"/>
        <v>0</v>
      </c>
      <c r="AI139" s="27">
        <f t="shared" si="97"/>
        <v>0</v>
      </c>
      <c r="AJ139" s="27">
        <f t="shared" si="98"/>
        <v>0</v>
      </c>
      <c r="AK139" s="27">
        <f t="shared" si="99"/>
        <v>0</v>
      </c>
      <c r="AL139" s="27">
        <f t="shared" si="100"/>
        <v>0</v>
      </c>
      <c r="AM139" s="27"/>
      <c r="AN139" s="27"/>
      <c r="AO139" s="27"/>
      <c r="AP139" s="27"/>
      <c r="AQ139" s="27"/>
      <c r="AR139" s="27"/>
      <c r="AS139" s="27"/>
      <c r="AT139" s="27" t="str">
        <f>IFERROR(work!D139+work!AP139,".")</f>
        <v>.</v>
      </c>
      <c r="AU139" s="27" t="str">
        <f>IFERROR(work!E139+work!AQ139,".")</f>
        <v>.</v>
      </c>
      <c r="AV139" s="27" t="str">
        <f>IFERROR(work!F139+work!AR139,".")</f>
        <v>.</v>
      </c>
      <c r="AW139" s="27" t="str">
        <f>IFERROR(work!G139+work!AS139,".")</f>
        <v>.</v>
      </c>
      <c r="AX139" s="27" t="str">
        <f>IFERROR(work!H139+work!AT139,".")</f>
        <v>.</v>
      </c>
      <c r="AY139" s="27" t="str">
        <f>IFERROR(work!I139+work!AU139,".")</f>
        <v>.</v>
      </c>
      <c r="AZ139" s="27" t="str">
        <f>IFERROR(work!J139+work!AV139,".")</f>
        <v>.</v>
      </c>
      <c r="BA139" s="27" t="str">
        <f>IFERROR(work!K139+work!AW139,".")</f>
        <v>.</v>
      </c>
      <c r="BB139" s="27" t="str">
        <f>IFERROR(work!L139+work!AX139,".")</f>
        <v>.</v>
      </c>
      <c r="BC139" s="27" t="str">
        <f>IFERROR(work!M139+work!AY139,".")</f>
        <v>.</v>
      </c>
      <c r="BD139" s="27">
        <f>IFERROR(work!N139+work!AZ139,".")</f>
        <v>44853071.43906042</v>
      </c>
      <c r="BE139" s="27">
        <f>IFERROR(work!O139+work!BA139,".")</f>
        <v>48919114.159449942</v>
      </c>
      <c r="BF139" s="27">
        <f>IFERROR(work!P139+work!BB139,".")</f>
        <v>55789015.567045584</v>
      </c>
      <c r="BG139" s="27">
        <f>IFERROR(work!Q139+work!BC139,".")</f>
        <v>63525465.738317288</v>
      </c>
      <c r="BH139" s="27">
        <f>IFERROR(work!R139+work!BD139,".")</f>
        <v>71799907.545622259</v>
      </c>
      <c r="BI139" s="27">
        <f>IFERROR(work!S139+work!BE139,".")</f>
        <v>79588447.161065832</v>
      </c>
      <c r="BJ139" s="27">
        <f>IFERROR(work!T139+work!BF139,".")</f>
        <v>87519975.397121847</v>
      </c>
      <c r="BK139" s="27">
        <f>IFERROR(work!U139+work!BG139,".")</f>
        <v>95634688.464519292</v>
      </c>
      <c r="BL139" s="27">
        <f>IFERROR(work!V139+work!BH139,".")</f>
        <v>103080131.68000387</v>
      </c>
      <c r="BM139" s="27">
        <f>IFERROR(work!W139+work!BI139,".")</f>
        <v>110903499.77428184</v>
      </c>
      <c r="BN139" s="27">
        <f>IFERROR(work!X139+work!BJ139,".")</f>
        <v>120206181.81877358</v>
      </c>
      <c r="BO139" s="27">
        <f>IFERROR(work!Y139+work!BK139,".")</f>
        <v>130137291.91053988</v>
      </c>
      <c r="BP139" s="27">
        <f>IFERROR(work!Z139+work!BL139,".")</f>
        <v>141951544.76245359</v>
      </c>
      <c r="BQ139" s="27">
        <f>IFERROR(work!AA139+work!BM139,".")</f>
        <v>156121888.86033064</v>
      </c>
      <c r="BR139" s="27">
        <f>IFERROR(work!AB139+work!BN139,".")</f>
        <v>171870765.68635032</v>
      </c>
      <c r="BS139" s="27">
        <f>IFERROR(work!AC139+work!BO139,".")</f>
        <v>191266348.31329158</v>
      </c>
      <c r="BT139" s="27">
        <f>IFERROR(work!AD139+work!BP139,".")</f>
        <v>215527439.76292247</v>
      </c>
      <c r="BU139" s="27">
        <f>IFERROR(work!AE139+work!BQ139,".")</f>
        <v>246099550.94678181</v>
      </c>
      <c r="BV139" s="27">
        <f>IFERROR(work!AF139+work!BR139,".")</f>
        <v>269705008.17352599</v>
      </c>
      <c r="BW139" s="27">
        <f>IFERROR(work!AG139+work!BS139,".")</f>
        <v>294471958.48257977</v>
      </c>
      <c r="BX139" s="27">
        <f>IFERROR(work!AH139+work!BT139,".")</f>
        <v>325058277.2058655</v>
      </c>
      <c r="BY139" s="27">
        <f>IFERROR(work!AI139+work!BU139,".")</f>
        <v>354610849.5626806</v>
      </c>
      <c r="BZ139" s="27"/>
      <c r="CA139" s="27"/>
      <c r="CB139" s="27"/>
      <c r="CC139" s="27"/>
      <c r="CD139" s="27"/>
      <c r="CE139" s="27"/>
      <c r="CF139" s="27" t="str">
        <f>IFERROR(work!AP139-work!D139,".")</f>
        <v>.</v>
      </c>
      <c r="CG139" s="27" t="str">
        <f>IFERROR(work!AQ139-work!E139,".")</f>
        <v>.</v>
      </c>
      <c r="CH139" s="27" t="str">
        <f>IFERROR(work!AR139-work!F139,".")</f>
        <v>.</v>
      </c>
      <c r="CI139" s="27" t="str">
        <f>IFERROR(work!AS139-work!G139,".")</f>
        <v>.</v>
      </c>
      <c r="CJ139" s="27" t="str">
        <f>IFERROR(work!AT139-work!H139,".")</f>
        <v>.</v>
      </c>
      <c r="CK139" s="27" t="str">
        <f>IFERROR(work!AU139-work!I139,".")</f>
        <v>.</v>
      </c>
      <c r="CL139" s="27" t="str">
        <f>IFERROR(work!AV139-work!J139,".")</f>
        <v>.</v>
      </c>
      <c r="CM139" s="27" t="str">
        <f>IFERROR(work!AW139-work!K139,".")</f>
        <v>.</v>
      </c>
      <c r="CN139" s="27" t="str">
        <f>IFERROR(work!AX139-work!L139,".")</f>
        <v>.</v>
      </c>
      <c r="CO139" s="27" t="str">
        <f>IFERROR(work!AY139-work!M139,".")</f>
        <v>.</v>
      </c>
      <c r="CP139" s="27">
        <f>IFERROR(work!AZ139-work!N139,".")</f>
        <v>-44066640.02555196</v>
      </c>
      <c r="CQ139" s="27">
        <f>IFERROR(work!BA139-work!O139,".")</f>
        <v>-48181210.759906746</v>
      </c>
      <c r="CR139" s="27">
        <f>IFERROR(work!BB139-work!P139,".")</f>
        <v>-55099555.490859658</v>
      </c>
      <c r="CS139" s="27">
        <f>IFERROR(work!BC139-work!Q139,".")</f>
        <v>-62887505.267694868</v>
      </c>
      <c r="CT139" s="27">
        <f>IFERROR(work!BD139-work!R139,".")</f>
        <v>-71173162.662177324</v>
      </c>
      <c r="CU139" s="27">
        <f>IFERROR(work!BE139-work!S139,".")</f>
        <v>-78968687.69938387</v>
      </c>
      <c r="CV139" s="27">
        <f>IFERROR(work!BF139-work!T139,".")</f>
        <v>-86892872.949372977</v>
      </c>
      <c r="CW139" s="27">
        <f>IFERROR(work!BG139-work!U139,".")</f>
        <v>-94998554.778199553</v>
      </c>
      <c r="CX139" s="27">
        <f>IFERROR(work!BH139-work!V139,".")</f>
        <v>-102422504.53564717</v>
      </c>
      <c r="CY139" s="27">
        <f>IFERROR(work!BI139-work!W139,".")</f>
        <v>-110217336.79375865</v>
      </c>
      <c r="CZ139" s="27">
        <f>IFERROR(work!BJ139-work!X139,".")</f>
        <v>-119488805.02098228</v>
      </c>
      <c r="DA139" s="27">
        <f>IFERROR(work!BK139-work!Y139,".")</f>
        <v>-129452378.83691569</v>
      </c>
      <c r="DB139" s="27">
        <f>IFERROR(work!BL139-work!Z139,".")</f>
        <v>-141260786.02302042</v>
      </c>
      <c r="DC139" s="27">
        <f>IFERROR(work!BM139-work!AA139,".")</f>
        <v>-155411675.00369036</v>
      </c>
      <c r="DD139" s="27">
        <f>IFERROR(work!BN139-work!AB139,".")</f>
        <v>-171127688.12793824</v>
      </c>
      <c r="DE139" s="27">
        <f>IFERROR(work!BO139-work!AC139,".")</f>
        <v>-190490930.78201118</v>
      </c>
      <c r="DF139" s="27">
        <f>IFERROR(work!BP139-work!AD139,".")</f>
        <v>-214713013.77748215</v>
      </c>
      <c r="DG139" s="27">
        <f>IFERROR(work!BQ139-work!AE139,".")</f>
        <v>-245235046.99636173</v>
      </c>
      <c r="DH139" s="27">
        <f>IFERROR(work!BR139-work!AF139,".")</f>
        <v>-268797711.17215854</v>
      </c>
      <c r="DI139" s="27">
        <f>IFERROR(work!BS139-work!AG139,".")</f>
        <v>-293573011.04290885</v>
      </c>
      <c r="DJ139" s="27">
        <f>IFERROR(work!BT139-work!AH139,".")</f>
        <v>-324143369.15027392</v>
      </c>
      <c r="DK139" s="27">
        <f>IFERROR(work!BU139-work!AI139,".")</f>
        <v>-353668146.61186731</v>
      </c>
      <c r="DL139" s="27"/>
      <c r="DM139" s="27"/>
      <c r="DN139" s="27"/>
      <c r="DO139" s="27"/>
      <c r="DP139" s="27"/>
      <c r="DQ139" s="27"/>
      <c r="DR139" s="27"/>
      <c r="DS139" s="27">
        <f>IFERROR(work!DO139-work!CC139,".")</f>
        <v>0.14800000190734863</v>
      </c>
      <c r="DT139" s="27">
        <f>IFERROR(work!DP139-work!CD139,".")</f>
        <v>0.14700000190734863</v>
      </c>
      <c r="DU139" s="27">
        <f>IFERROR(work!DQ139-work!CE139,".")</f>
        <v>0.14700000190734863</v>
      </c>
      <c r="DV139" s="27">
        <f>IFERROR(work!DR139-work!CF139,".")</f>
        <v>0.14600000190734863</v>
      </c>
      <c r="DW139" s="27">
        <f>IFERROR(work!DS139-work!CG139,".")</f>
        <v>0.14600000190734863</v>
      </c>
      <c r="DX139" s="27">
        <f>IFERROR(work!DT139-work!CH139,".")</f>
        <v>0.14500000190734863</v>
      </c>
      <c r="DY139" s="27">
        <f>IFERROR(work!DU139-work!CI139,".")</f>
        <v>0.14400000190734863</v>
      </c>
      <c r="DZ139" s="27">
        <f>IFERROR(work!DV139-work!CJ139,".")</f>
        <v>0.14300000190734863</v>
      </c>
      <c r="EA139" s="27">
        <f>IFERROR(work!DW139-work!CK139,".")</f>
        <v>0.14200000190734863</v>
      </c>
      <c r="EB139" s="27">
        <f>IFERROR(work!DX139-work!CL139,".")</f>
        <v>0.14100000190734863</v>
      </c>
      <c r="EC139" s="27">
        <f>IFERROR(work!DY139-work!CM139,".")</f>
        <v>0.13900000190734862</v>
      </c>
      <c r="ED139" s="27">
        <f>IFERROR(work!DZ139-work!CN139,".")</f>
        <v>0.13700000190734862</v>
      </c>
      <c r="EE139" s="27">
        <f>IFERROR(work!EA139-work!CO139,".")</f>
        <v>0.13600000190734862</v>
      </c>
      <c r="EF139" s="27">
        <f>IFERROR(work!EB139-work!CP139,".")</f>
        <v>0.13400000190734865</v>
      </c>
      <c r="EG139" s="27">
        <f>IFERROR(work!EC139-work!CQ139,".")</f>
        <v>0.13200000190734865</v>
      </c>
      <c r="EH139" s="27">
        <f>IFERROR(work!ED139-work!CR139,".")</f>
        <v>0.13000000190734864</v>
      </c>
      <c r="EI139" s="27">
        <f>IFERROR(work!EE139-work!CS139,".")</f>
        <v>0.12700000190734864</v>
      </c>
      <c r="EJ139" s="27">
        <f>IFERROR(work!EF139-work!CT139,".")</f>
        <v>0.12500000190734864</v>
      </c>
      <c r="EK139" s="27">
        <f>IFERROR(work!EG139-work!CU139,".")</f>
        <v>0.12300000190734864</v>
      </c>
      <c r="EL139" s="27">
        <f>IFERROR(work!EH139-work!CV139,".")</f>
        <v>0.12000000190734864</v>
      </c>
      <c r="EM139" s="27">
        <f>IFERROR(work!EI139-work!CW139,".")</f>
        <v>0.11700000190734863</v>
      </c>
      <c r="EN139" s="27">
        <f>IFERROR(work!EJ139-work!CX139,".")</f>
        <v>0.11400000190734863</v>
      </c>
      <c r="EO139" s="27">
        <f>IFERROR(work!EK139-work!CY139,".")</f>
        <v>0.11100000190734863</v>
      </c>
      <c r="EP139" s="27">
        <f>IFERROR(work!EL139-work!CZ139,".")</f>
        <v>0.10800000190734864</v>
      </c>
      <c r="EQ139" s="27">
        <f>IFERROR(work!EM139-work!DA139,".")</f>
        <v>0.10400000190734864</v>
      </c>
      <c r="ER139" s="27">
        <f>IFERROR(work!EN139-work!DB139,".")</f>
        <v>0.10100000190734865</v>
      </c>
      <c r="ES139" s="27">
        <f>IFERROR(work!EO139-work!DC139,".")</f>
        <v>9.7000001907348643E-2</v>
      </c>
      <c r="ET139" s="27">
        <f>IFERROR(work!EP139-work!DD139,".")</f>
        <v>0.10200000762939454</v>
      </c>
      <c r="EU139" s="27">
        <f>IFERROR(work!EQ139-work!DE139,".")</f>
        <v>9.0999996185302745E-2</v>
      </c>
      <c r="EV139" s="27">
        <f>IFERROR(work!ER139-work!DF139,".")</f>
        <v>0.10599999618530273</v>
      </c>
      <c r="EW139" s="27">
        <f>IFERROR(work!ES139-work!DG139,".")</f>
        <v>0.11500000762939454</v>
      </c>
      <c r="EX139" s="27">
        <f>IFERROR(work!ET139-work!DH139,".")</f>
        <v>0.11100000762939453</v>
      </c>
      <c r="EY139" s="27"/>
      <c r="EZ139" s="27"/>
      <c r="FA139" s="27"/>
      <c r="FB139" s="27"/>
      <c r="FC139" s="27"/>
      <c r="FD139" s="27"/>
      <c r="FE139" s="27" t="str">
        <f>IF(ISNUMBER(work!GZ139/work!HD139),work!GZ139/work!HD139,".")</f>
        <v>.</v>
      </c>
      <c r="FF139" s="27" t="str">
        <f>IF(ISNUMBER(work!HA139/work!HE139),work!HA139/work!HE139,".")</f>
        <v>.</v>
      </c>
      <c r="FG139" s="27" t="str">
        <f>IF(ISNUMBER(work!HB139/work!HF139),work!HB139/work!HF139,".")</f>
        <v>.</v>
      </c>
      <c r="FH139" s="27" t="str">
        <f>IF(ISNUMBER(work!HC139/work!HG139),work!HC139/work!HG139,".")</f>
        <v>.</v>
      </c>
      <c r="FI139" s="27" t="str">
        <f>IF(ISNUMBER((work!HA139+work!HB139)/(work!HE139+work!HF139)),(work!HA139+work!HB139)/(work!HE139+work!HF139),".")</f>
        <v>.</v>
      </c>
      <c r="FJ139" s="27" t="str">
        <f>IF(ISNUMBER(work!HH139/work!HL139),work!HH139/work!HL139,".")</f>
        <v>.</v>
      </c>
      <c r="FK139" s="27" t="str">
        <f>IF(ISNUMBER(work!HI139/work!HM139),work!HI139/work!HM139,".")</f>
        <v>.</v>
      </c>
      <c r="FL139" s="27" t="str">
        <f>IF(ISNUMBER(work!HJ139/work!HN139),work!HJ139/work!HN139,".")</f>
        <v>.</v>
      </c>
      <c r="FM139" s="27" t="str">
        <f>IF(ISNUMBER(work!HK139/work!HO139),work!HK139/work!HO139,".")</f>
        <v>.</v>
      </c>
      <c r="FN139" s="27" t="str">
        <f>IF(ISNUMBER((work!HI139+work!HJ139)/(work!HM139+work!HN139)),(work!HI139+work!HJ139)/(work!HM139+work!HN139),".")</f>
        <v>.</v>
      </c>
      <c r="FO139" s="27" t="s">
        <v>5007</v>
      </c>
      <c r="FP139" s="27" t="s">
        <v>5007</v>
      </c>
      <c r="FQ139" s="27" t="s">
        <v>5007</v>
      </c>
      <c r="FR139" s="27" t="s">
        <v>5007</v>
      </c>
      <c r="FS139" s="27" t="s">
        <v>5007</v>
      </c>
      <c r="FT139" s="27" t="str">
        <f>work!GM139</f>
        <v>.</v>
      </c>
      <c r="FU139" s="27" t="str">
        <f>work!GN139</f>
        <v>.</v>
      </c>
      <c r="FV139" s="27" t="str">
        <f>work!GO139</f>
        <v>.</v>
      </c>
      <c r="FW139" s="27" t="s">
        <v>5007</v>
      </c>
      <c r="FX139" s="27"/>
      <c r="FY139" s="27" t="str">
        <f t="shared" si="101"/>
        <v>.</v>
      </c>
      <c r="FZ139">
        <f t="shared" si="103"/>
        <v>0</v>
      </c>
      <c r="GA139" t="str">
        <f>work!HC139</f>
        <v>.</v>
      </c>
      <c r="GB139" t="str">
        <f>IF(ISNUMBER(work!HA139+work!HB139),work!HA139+work!HB139,".")</f>
        <v>.</v>
      </c>
      <c r="GC139" t="str">
        <f>IF(ISNUMBER(work!HK139-work!HC139),work!HK139-work!HC139,".")</f>
        <v>.</v>
      </c>
      <c r="GD139" t="str">
        <f>IF(ISNUMBER(work!HI139+work!HJ139-work!HA139-work!HB139),(work!HI139+work!HJ139-work!HA139-work!HB139),".")</f>
        <v>.</v>
      </c>
      <c r="GH139" t="str">
        <f>work!GQ139</f>
        <v>.</v>
      </c>
      <c r="GI139" t="str">
        <f>work!GR139</f>
        <v>.</v>
      </c>
      <c r="GJ139" t="str">
        <f>work!GZ139</f>
        <v>.</v>
      </c>
      <c r="GK139" t="str">
        <f>work!HH139</f>
        <v>.</v>
      </c>
      <c r="GL139" t="str">
        <f t="shared" si="102"/>
        <v>.</v>
      </c>
      <c r="GM139" t="str">
        <f>IFERROR(VLOOKUP($F139,AREA_EM_ALLYEAR,Seq!B$1,FALSE),".")</f>
        <v>.</v>
      </c>
      <c r="GN139" t="str">
        <f>IFERROR(VLOOKUP($F139,AREA_EM_ALLYEAR,Seq!C$1,FALSE),".")</f>
        <v>.</v>
      </c>
      <c r="GO139" t="str">
        <f>IFERROR(VLOOKUP($F139,AREA_EM_ALLYEAR,Seq!D$1,FALSE),".")</f>
        <v>.</v>
      </c>
      <c r="GP139" t="str">
        <f>IFERROR(VLOOKUP($F139,AREA_EM_ALLYEAR,Seq!E$1,FALSE),".")</f>
        <v>.</v>
      </c>
      <c r="GQ139" t="str">
        <f>IFERROR(VLOOKUP($F139,AREA_EM_ALLYEAR,Seq!F$1,FALSE),".")</f>
        <v>.</v>
      </c>
      <c r="GR139" t="str">
        <f>IFERROR(VLOOKUP($F139,AREA_EM_ALLYEAR,Seq!G$1,FALSE),".")</f>
        <v>.</v>
      </c>
      <c r="GS139" t="str">
        <f>IFERROR(VLOOKUP($F139,AREA_EM_ALLYEAR,Seq!H$1,FALSE),".")</f>
        <v>.</v>
      </c>
      <c r="GT139" t="str">
        <f>IFERROR(VLOOKUP($F139,AREA_EM_ALLYEAR,Seq!I$1,FALSE),".")</f>
        <v>.</v>
      </c>
      <c r="GU139" t="str">
        <f>IFERROR(VLOOKUP($F139,AREA_EM_ALLYEAR,Seq!J$1,FALSE),".")</f>
        <v>.</v>
      </c>
      <c r="GV139" t="str">
        <f>IFERROR(VLOOKUP($F139,AREA_EM_ALLYEAR,Seq!K$1,FALSE),".")</f>
        <v>.</v>
      </c>
      <c r="GW139" t="str">
        <f>IFERROR(VLOOKUP($F139,AREA_EM_ALLYEAR,Seq!L$1,FALSE),".")</f>
        <v>.</v>
      </c>
      <c r="GX139" t="str">
        <f>IFERROR(VLOOKUP($F139,AREA_EM_ALLYEAR,Seq!M$1,FALSE),".")</f>
        <v>.</v>
      </c>
      <c r="GY139" t="str">
        <f>IFERROR(VLOOKUP($F139,AREA_EM_ALLYEAR,Seq!N$1,FALSE),".")</f>
        <v>.</v>
      </c>
      <c r="GZ139" t="str">
        <f>IFERROR(VLOOKUP($F139,AREA_EM_ALLYEAR,Seq!O$1,FALSE),".")</f>
        <v>.</v>
      </c>
      <c r="HA139" t="str">
        <f t="shared" si="104"/>
        <v>.</v>
      </c>
      <c r="HK139" s="139">
        <f>IFERROR(VLOOKUP(CONCATENATE($G139, ".SP.DYN.LE00.IN"),AREA_WB_6ATTRS,Seq!B$1,FALSE)-VLOOKUP("CHN.SP.DYN.LE00.IN",AREA_WB_6ATTRS,Seq!B$1,FALSE),".")</f>
        <v>2.6627804878048664</v>
      </c>
      <c r="HL139" s="139">
        <f>IFERROR(VLOOKUP(CONCATENATE($G139, ".SP.DYN.LE00.IN"),AREA_WB_6ATTRS,Seq!C$1,FALSE)-VLOOKUP("CHN.SP.DYN.LE00.IN",AREA_WB_6ATTRS,Seq!C$1,FALSE),".")</f>
        <v>2.4089756097560979</v>
      </c>
      <c r="HM139" s="139">
        <f>IFERROR(VLOOKUP(CONCATENATE($G139, ".SP.DYN.LE00.IN"),AREA_WB_6ATTRS,Seq!D$1,FALSE)-VLOOKUP("CHN.SP.DYN.LE00.IN",AREA_WB_6ATTRS,Seq!D$1,FALSE),".")</f>
        <v>2.1710243902439146</v>
      </c>
      <c r="HN139" s="139">
        <f>IFERROR(VLOOKUP(CONCATENATE($G139, ".SP.DYN.LE00.IN"),AREA_WB_6ATTRS,Seq!E$1,FALSE)-VLOOKUP("CHN.SP.DYN.LE00.IN",AREA_WB_6ATTRS,Seq!E$1,FALSE),".")</f>
        <v>1.989780487804893</v>
      </c>
      <c r="HO139" s="139">
        <f>IFERROR(VLOOKUP(CONCATENATE($G139, ".SP.DYN.LE00.IN"),AREA_WB_6ATTRS,Seq!F$1,FALSE)-VLOOKUP("CHN.SP.DYN.LE00.IN",AREA_WB_6ATTRS,Seq!F$1,FALSE),".")</f>
        <v>1.8736829268292752</v>
      </c>
      <c r="HP139" s="139">
        <f>IFERROR(VLOOKUP(CONCATENATE($G139, ".SP.DYN.LE00.IN"),AREA_WB_6ATTRS,Seq!G$1,FALSE)-VLOOKUP("CHN.SP.DYN.LE00.IN",AREA_WB_6ATTRS,Seq!G$1,FALSE),".")</f>
        <v>1.8210975609756019</v>
      </c>
      <c r="HQ139" s="139">
        <f>IFERROR(VLOOKUP(CONCATENATE($G139, ".SP.DYN.LE00.IN"),AREA_WB_6ATTRS,Seq!H$1,FALSE)-VLOOKUP("CHN.SP.DYN.LE00.IN",AREA_WB_6ATTRS,Seq!H$1,FALSE),".")</f>
        <v>1.8163414634146164</v>
      </c>
      <c r="HR139" s="139">
        <f>IFERROR(VLOOKUP(CONCATENATE($G139, ".SP.DYN.LE00.IN"),AREA_WB_6ATTRS,Seq!I$1,FALSE)-VLOOKUP("CHN.SP.DYN.LE00.IN",AREA_WB_6ATTRS,Seq!I$1,FALSE),".")</f>
        <v>1.8317804878048634</v>
      </c>
      <c r="HS139" s="139">
        <f>IFERROR(VLOOKUP(CONCATENATE($G139, ".SP.DYN.LE00.IN"),AREA_WB_6ATTRS,Seq!J$1,FALSE)-VLOOKUP("CHN.SP.DYN.LE00.IN",AREA_WB_6ATTRS,Seq!J$1,FALSE),".")</f>
        <v>1.8414390243902403</v>
      </c>
      <c r="HT139" s="139">
        <f>IFERROR(VLOOKUP(CONCATENATE($G139, ".SP.DYN.LE00.IN"),AREA_WB_6ATTRS,Seq!K$1,FALSE)-VLOOKUP("CHN.SP.DYN.LE00.IN",AREA_WB_6ATTRS,Seq!K$1,FALSE),".")</f>
        <v>1.8398048780487812</v>
      </c>
      <c r="HU139" s="139">
        <f>IFERROR(VLOOKUP(CONCATENATE($G139, ".SP.DYN.LE00.IN"),AREA_WB_6ATTRS,Seq!L$1,FALSE)-VLOOKUP("CHN.SP.DYN.LE00.IN",AREA_WB_6ATTRS,Seq!L$1,FALSE),".")</f>
        <v>1.8200487804878236</v>
      </c>
      <c r="HV139" s="139">
        <f>IFERROR(VLOOKUP(CONCATENATE($G139, ".SP.DYN.LE00.IN"),AREA_WB_6ATTRS,Seq!M$1,FALSE)-VLOOKUP("CHN.SP.DYN.LE00.IN",AREA_WB_6ATTRS,Seq!M$1,FALSE),".")</f>
        <v>1.7873902439024363</v>
      </c>
      <c r="HW139" s="139">
        <f>IFERROR(VLOOKUP(CONCATENATE($G139, ".SP.DYN.LE00.IN"),AREA_WB_6ATTRS,Seq!N$1,FALSE)-VLOOKUP("CHN.SP.DYN.LE00.IN",AREA_WB_6ATTRS,Seq!N$1,FALSE),".")</f>
        <v>1.7495121951219517</v>
      </c>
      <c r="HX139" s="139">
        <f>IFERROR(VLOOKUP(CONCATENATE($G139, ".SP.DYN.LE00.IN"),AREA_WB_6ATTRS,Seq!O$1,FALSE)-VLOOKUP("CHN.SP.DYN.LE00.IN",AREA_WB_6ATTRS,Seq!O$1,FALSE),".")</f>
        <v>1.7140487804878006</v>
      </c>
      <c r="HY139" s="139">
        <f>IFERROR(VLOOKUP(CONCATENATE($G139, ".SP.DYN.LE00.IN"),AREA_WB_6ATTRS,Seq!P$1,FALSE)-VLOOKUP("CHN.SP.DYN.LE00.IN",AREA_WB_6ATTRS,Seq!P$1,FALSE),".")</f>
        <v>1.6840243902439056</v>
      </c>
      <c r="HZ139" s="139">
        <f>IFERROR(VLOOKUP(CONCATENATE($G139, ".SP.DYN.LE00.IN"),AREA_WB_6ATTRS,Seq!Q$1,FALSE)-VLOOKUP("CHN.SP.DYN.LE00.IN",AREA_WB_6ATTRS,Seq!Q$1,FALSE),".")</f>
        <v>1.6627804878048806</v>
      </c>
      <c r="IA139" s="139">
        <f>IFERROR(VLOOKUP(CONCATENATE($G139, ".SP.DYN.LE00.IN"),AREA_WB_6ATTRS,Seq!R$1,FALSE)-VLOOKUP("CHN.SP.DYN.LE00.IN",AREA_WB_6ATTRS,Seq!R$1,FALSE),".")</f>
        <v>1.6511707317073103</v>
      </c>
      <c r="IB139" s="139">
        <f>IFERROR(VLOOKUP(CONCATENATE($G139, ".SP.DYN.LE00.IN"),AREA_WB_6ATTRS,Seq!S$1,FALSE)-VLOOKUP("CHN.SP.DYN.LE00.IN",AREA_WB_6ATTRS,Seq!S$1,FALSE),".")</f>
        <v>1.6484390243902283</v>
      </c>
      <c r="IC139" s="139">
        <f>IFERROR(VLOOKUP(CONCATENATE($G139, ".SP.DYN.LE00.IN"),AREA_WB_6ATTRS,Seq!T$1,FALSE)-VLOOKUP("CHN.SP.DYN.LE00.IN",AREA_WB_6ATTRS,Seq!T$1,FALSE),".")</f>
        <v>1.6525121951219575</v>
      </c>
      <c r="ID139" s="139">
        <f>IFERROR(VLOOKUP(CONCATENATE($G139, ".SP.DYN.LE00.IN"),AREA_WB_6ATTRS,Seq!U$1,FALSE)-VLOOKUP("CHN.SP.DYN.LE00.IN",AREA_WB_6ATTRS,Seq!U$1,FALSE),".")</f>
        <v>1.6608292682926731</v>
      </c>
      <c r="IE139" s="139">
        <f>IFERROR(VLOOKUP(CONCATENATE($G139, ".SP.DYN.LE00.IN"),AREA_WB_6ATTRS,Seq!V$1,FALSE)-VLOOKUP("CHN.SP.DYN.LE00.IN",AREA_WB_6ATTRS,Seq!V$1,FALSE),".")</f>
        <v>1.6685121951219628</v>
      </c>
      <c r="IF139" s="139">
        <f>IFERROR(VLOOKUP(CONCATENATE($G139, ".SP.DYN.LE00.IN"),AREA_WB_6ATTRS,Seq!W$1,FALSE)-VLOOKUP("CHN.SP.DYN.LE00.IN",AREA_WB_6ATTRS,Seq!W$1,FALSE),".")</f>
        <v>1.670780487804862</v>
      </c>
      <c r="IG139" s="139">
        <f>IFERROR(VLOOKUP(CONCATENATE($G139, ".SP.DYN.LE00.IN"),AREA_WB_6ATTRS,Seq!X$1,FALSE)-VLOOKUP("CHN.SP.DYN.LE00.IN",AREA_WB_6ATTRS,Seq!X$1,FALSE),".")</f>
        <v>1.6632439024390351</v>
      </c>
      <c r="IH139" s="139">
        <f>IFERROR(VLOOKUP(CONCATENATE($G139, ".SP.DYN.LE00.IN"),AREA_WB_6ATTRS,Seq!Y$1,FALSE)-VLOOKUP("CHN.SP.DYN.LE00.IN",AREA_WB_6ATTRS,Seq!Y$1,FALSE),".")</f>
        <v>1.6450975609756142</v>
      </c>
      <c r="II139" s="139">
        <f>IFERROR(VLOOKUP(CONCATENATE($G139, ".SP.DYN.LE00.IN"),AREA_WB_6ATTRS,Seq!Z$1,FALSE)-VLOOKUP("CHN.SP.DYN.LE00.IN",AREA_WB_6ATTRS,Seq!Z$1,FALSE),".")</f>
        <v>1.6148292682926666</v>
      </c>
      <c r="IJ139" s="139">
        <f>IFERROR(VLOOKUP(CONCATENATE($G139, ".SP.DYN.LE00.IN"),AREA_WB_6ATTRS,Seq!AA$1,FALSE)-VLOOKUP("CHN.SP.DYN.LE00.IN",AREA_WB_6ATTRS,Seq!AA$1,FALSE),".")</f>
        <v>1.5743902439024282</v>
      </c>
      <c r="IK139" s="139">
        <f>IFERROR(VLOOKUP(CONCATENATE($G139, ".SP.DYN.LE00.IN"),AREA_WB_6ATTRS,Seq!AB$1,FALSE)-VLOOKUP("CHN.SP.DYN.LE00.IN",AREA_WB_6ATTRS,Seq!AB$1,FALSE),".")</f>
        <v>1.527195121951209</v>
      </c>
      <c r="IL139" s="139">
        <f>IFERROR(VLOOKUP(CONCATENATE($G139, ".SP.DYN.LE00.IN"),AREA_WB_6ATTRS,Seq!AC$1,FALSE)-VLOOKUP("CHN.SP.DYN.LE00.IN",AREA_WB_6ATTRS,Seq!AC$1,FALSE),".")</f>
        <v>1.4780243902439025</v>
      </c>
      <c r="IM139" s="139">
        <f>IFERROR(VLOOKUP(CONCATENATE($G139, ".SP.DYN.LE00.IN"),AREA_WB_6ATTRS,Seq!AD$1,FALSE)-VLOOKUP("CHN.SP.DYN.LE00.IN",AREA_WB_6ATTRS,Seq!AD$1,FALSE),".")</f>
        <v>1.4317804878048861</v>
      </c>
      <c r="IN139" s="139">
        <f>IFERROR(VLOOKUP(CONCATENATE($G139, ".SP.DYN.LE00.IN"),AREA_WB_6ATTRS,Seq!AE$1,FALSE)-VLOOKUP("CHN.SP.DYN.LE00.IN",AREA_WB_6ATTRS,Seq!AE$1,FALSE),".")</f>
        <v>1.3873658536585367</v>
      </c>
      <c r="IO139" s="139">
        <f>IFERROR(VLOOKUP(CONCATENATE($G139, ".SP.DYN.LE00.IN"),AREA_WB_6ATTRS,Seq!AF$1,FALSE)-VLOOKUP("CHN.SP.DYN.LE00.IN",AREA_WB_6ATTRS,Seq!AF$1,FALSE),".")</f>
        <v>1.3457560975609653</v>
      </c>
      <c r="IP139" s="139" t="str">
        <f>IFERROR(VLOOKUP(CONCATENATE($G139, ".SP.DYN.LE00.IN"),AREA_WB_6ATTRS,Seq!AG$1,FALSE)-VLOOKUP("CHN.SP.DYN.LE00.IN",AREA_WB_6ATTRS,Seq!AG$1,FALSE),".")</f>
        <v>.</v>
      </c>
      <c r="IW139">
        <f>IFERROR(VLOOKUP(CONCATENATE($G139, ".SP.DYN.LE00.IN"),AREA_WB_6ATTRS,Seq!B$1,FALSE),".")</f>
        <v>69.656585365853658</v>
      </c>
      <c r="IX139">
        <f>IFERROR(VLOOKUP(CONCATENATE($G139, ".SP.DYN.LE00.IN"),AREA_WB_6ATTRS,Seq!C$1,FALSE),".")</f>
        <v>69.671902439024407</v>
      </c>
      <c r="IY139">
        <f>IFERROR(VLOOKUP(CONCATENATE($G139, ".SP.DYN.LE00.IN"),AREA_WB_6ATTRS,Seq!D$1,FALSE),".")</f>
        <v>69.705926829268307</v>
      </c>
      <c r="IZ139">
        <f>IFERROR(VLOOKUP(CONCATENATE($G139, ".SP.DYN.LE00.IN"),AREA_WB_6ATTRS,Seq!E$1,FALSE),".")</f>
        <v>69.789634146341484</v>
      </c>
      <c r="JA139">
        <f>IFERROR(VLOOKUP(CONCATENATE($G139, ".SP.DYN.LE00.IN"),AREA_WB_6ATTRS,Seq!F$1,FALSE),".")</f>
        <v>69.932951219512205</v>
      </c>
      <c r="JB139">
        <f>IFERROR(VLOOKUP(CONCATENATE($G139, ".SP.DYN.LE00.IN"),AREA_WB_6ATTRS,Seq!G$1,FALSE),".")</f>
        <v>70.134243902439025</v>
      </c>
      <c r="JC139">
        <f>IFERROR(VLOOKUP(CONCATENATE($G139, ".SP.DYN.LE00.IN"),AREA_WB_6ATTRS,Seq!H$1,FALSE),".")</f>
        <v>70.375829268292676</v>
      </c>
      <c r="JD139">
        <f>IFERROR(VLOOKUP(CONCATENATE($G139, ".SP.DYN.LE00.IN"),AREA_WB_6ATTRS,Seq!I$1,FALSE),".")</f>
        <v>70.629097560975609</v>
      </c>
      <c r="JE139">
        <f>IFERROR(VLOOKUP(CONCATENATE($G139, ".SP.DYN.LE00.IN"),AREA_WB_6ATTRS,Seq!J$1,FALSE),".")</f>
        <v>70.868560975609768</v>
      </c>
      <c r="JF139">
        <f>IFERROR(VLOOKUP(CONCATENATE($G139, ".SP.DYN.LE00.IN"),AREA_WB_6ATTRS,Seq!K$1,FALSE),".")</f>
        <v>71.086731707317085</v>
      </c>
      <c r="JG139">
        <f>IFERROR(VLOOKUP(CONCATENATE($G139, ".SP.DYN.LE00.IN"),AREA_WB_6ATTRS,Seq!L$1,FALSE),".")</f>
        <v>71.279780487804899</v>
      </c>
      <c r="JH139">
        <f>IFERROR(VLOOKUP(CONCATENATE($G139, ".SP.DYN.LE00.IN"),AREA_WB_6ATTRS,Seq!M$1,FALSE),".")</f>
        <v>71.451414634146346</v>
      </c>
      <c r="JI139">
        <f>IFERROR(VLOOKUP(CONCATENATE($G139, ".SP.DYN.LE00.IN"),AREA_WB_6ATTRS,Seq!N$1,FALSE),".")</f>
        <v>71.611341463414632</v>
      </c>
      <c r="JJ139">
        <f>IFERROR(VLOOKUP(CONCATENATE($G139, ".SP.DYN.LE00.IN"),AREA_WB_6ATTRS,Seq!O$1,FALSE),".")</f>
        <v>71.768682926829271</v>
      </c>
      <c r="JK139">
        <f>IFERROR(VLOOKUP(CONCATENATE($G139, ".SP.DYN.LE00.IN"),AREA_WB_6ATTRS,Seq!P$1,FALSE),".")</f>
        <v>71.926951219512205</v>
      </c>
      <c r="JL139">
        <f>IFERROR(VLOOKUP(CONCATENATE($G139, ".SP.DYN.LE00.IN"),AREA_WB_6ATTRS,Seq!Q$1,FALSE),".")</f>
        <v>72.08751219512196</v>
      </c>
      <c r="JM139">
        <f>IFERROR(VLOOKUP(CONCATENATE($G139, ".SP.DYN.LE00.IN"),AREA_WB_6ATTRS,Seq!R$1,FALSE),".")</f>
        <v>72.250195121951222</v>
      </c>
      <c r="JN139">
        <f>IFERROR(VLOOKUP(CONCATENATE($G139, ".SP.DYN.LE00.IN"),AREA_WB_6ATTRS,Seq!S$1,FALSE),".")</f>
        <v>72.414756097560968</v>
      </c>
      <c r="JO139">
        <f>IFERROR(VLOOKUP(CONCATENATE($G139, ".SP.DYN.LE00.IN"),AREA_WB_6ATTRS,Seq!T$1,FALSE),".")</f>
        <v>72.579609756097582</v>
      </c>
      <c r="JP139">
        <f>IFERROR(VLOOKUP(CONCATENATE($G139, ".SP.DYN.LE00.IN"),AREA_WB_6ATTRS,Seq!U$1,FALSE),".")</f>
        <v>72.74421951219513</v>
      </c>
      <c r="JQ139">
        <f>IFERROR(VLOOKUP(CONCATENATE($G139, ".SP.DYN.LE00.IN"),AREA_WB_6ATTRS,Seq!V$1,FALSE),".")</f>
        <v>72.910219512195141</v>
      </c>
      <c r="JR139">
        <f>IFERROR(VLOOKUP(CONCATENATE($G139, ".SP.DYN.LE00.IN"),AREA_WB_6ATTRS,Seq!W$1,FALSE),".")</f>
        <v>73.076317073170728</v>
      </c>
      <c r="JS139">
        <f>IFERROR(VLOOKUP(CONCATENATE($G139, ".SP.DYN.LE00.IN"),AREA_WB_6ATTRS,Seq!X$1,FALSE),".")</f>
        <v>73.242682926829275</v>
      </c>
      <c r="JT139">
        <f>IFERROR(VLOOKUP(CONCATENATE($G139, ".SP.DYN.LE00.IN"),AREA_WB_6ATTRS,Seq!Y$1,FALSE),".")</f>
        <v>73.409975609756103</v>
      </c>
      <c r="JU139">
        <f>IFERROR(VLOOKUP(CONCATENATE($G139, ".SP.DYN.LE00.IN"),AREA_WB_6ATTRS,Seq!Z$1,FALSE),".")</f>
        <v>73.577170731707312</v>
      </c>
      <c r="JV139">
        <f>IFERROR(VLOOKUP(CONCATENATE($G139, ".SP.DYN.LE00.IN"),AREA_WB_6ATTRS,Seq!AA$1,FALSE),".")</f>
        <v>73.745707317073169</v>
      </c>
      <c r="JW139">
        <f>IFERROR(VLOOKUP(CONCATENATE($G139, ".SP.DYN.LE00.IN"),AREA_WB_6ATTRS,Seq!AB$1,FALSE),".")</f>
        <v>73.916926829268291</v>
      </c>
      <c r="JX139">
        <f>IFERROR(VLOOKUP(CONCATENATE($G139, ".SP.DYN.LE00.IN"),AREA_WB_6ATTRS,Seq!AC$1,FALSE),".")</f>
        <v>74.090609756097564</v>
      </c>
      <c r="JY139">
        <f>IFERROR(VLOOKUP(CONCATENATE($G139, ".SP.DYN.LE00.IN"),AREA_WB_6ATTRS,Seq!AD$1,FALSE),".")</f>
        <v>74.267121951219522</v>
      </c>
      <c r="JZ139">
        <f>IFERROR(VLOOKUP(CONCATENATE($G139, ".SP.DYN.LE00.IN"),AREA_WB_6ATTRS,Seq!AE$1,FALSE),".")</f>
        <v>74.443878048780491</v>
      </c>
      <c r="KA139">
        <f>IFERROR(VLOOKUP(CONCATENATE($G139, ".SP.DYN.LE00.IN"),AREA_WB_6ATTRS,Seq!AF$1,FALSE),".")</f>
        <v>74.618853658536594</v>
      </c>
      <c r="KB139" t="str">
        <f>IFERROR(VLOOKUP(CONCATENATE($G139, ".SP.DYN.LE00.IN"),AREA_WB_6ATTRS,Seq!AG$1,FALSE),".")</f>
        <v>.</v>
      </c>
      <c r="KK139">
        <f t="shared" si="66"/>
        <v>61</v>
      </c>
      <c r="KL139">
        <f t="shared" si="105"/>
        <v>0</v>
      </c>
      <c r="KM139">
        <f t="shared" si="67"/>
        <v>44853071.43906042</v>
      </c>
      <c r="KN139">
        <f t="shared" si="68"/>
        <v>-44066640.02555196</v>
      </c>
      <c r="KO139">
        <f t="shared" si="106"/>
        <v>0.13900000190734862</v>
      </c>
      <c r="KP139" t="str">
        <f>work!HA139</f>
        <v>.</v>
      </c>
      <c r="KQ139" t="str">
        <f>work!HB139</f>
        <v>.</v>
      </c>
      <c r="KR139" t="str">
        <f>work!HC139</f>
        <v>.</v>
      </c>
      <c r="KS139" t="str">
        <f>IF(ISNUMBER(work!HI139-work!HA139),work!HI139-work!HA139,".")</f>
        <v>.</v>
      </c>
      <c r="KT139" t="str">
        <f>IF(ISNUMBER(work!HJ139-work!HB139),work!HJ139-work!HB139,".")</f>
        <v>.</v>
      </c>
      <c r="KU139" t="str">
        <f>IF(ISNUMBER(work!HK139-work!HC139),work!HK139-work!HC139,".")</f>
        <v>.</v>
      </c>
      <c r="KW139" t="str">
        <f>IFERROR(work!HR139/work!HV139,".")</f>
        <v>.</v>
      </c>
      <c r="KX139" t="str">
        <f>IFERROR(work!HS139/work!HW139,".")</f>
        <v>.</v>
      </c>
      <c r="KY139" t="str">
        <f>IFERROR(work!HT139/work!HX139,".")</f>
        <v>.</v>
      </c>
      <c r="KZ139" t="str">
        <f>IFERROR(work!HU139/work!HY139,".")</f>
        <v>.</v>
      </c>
    </row>
    <row r="140" spans="1:312">
      <c r="A140" s="24">
        <f t="shared" si="85"/>
        <v>140</v>
      </c>
      <c r="B140" s="24" t="str">
        <f t="shared" si="86"/>
        <v>Out</v>
      </c>
      <c r="C140" s="24" t="str">
        <f t="shared" si="87"/>
        <v>Out</v>
      </c>
      <c r="D140" s="24" t="str">
        <f t="shared" si="88"/>
        <v>Out67</v>
      </c>
      <c r="E140" s="25" t="s">
        <v>3934</v>
      </c>
      <c r="F140" s="26" t="str">
        <f t="shared" si="89"/>
        <v>Bosnia&amp;Hercegovina</v>
      </c>
      <c r="G140" s="166" t="s">
        <v>1368</v>
      </c>
      <c r="H140" s="166" t="s">
        <v>5007</v>
      </c>
      <c r="I140" s="166" t="s">
        <v>5007</v>
      </c>
      <c r="J140" s="180" t="s">
        <v>5007</v>
      </c>
      <c r="K140" s="180" t="s">
        <v>5007</v>
      </c>
      <c r="L140" s="27">
        <f>IFERROR(VLOOKUP($F140,Area_FDI_84_96,Seq!B$1,FALSE),0)</f>
        <v>0</v>
      </c>
      <c r="M140" s="27">
        <f>IFERROR(VLOOKUP($F140,Area_FDI_84_96,Seq!C$1,FALSE),0)</f>
        <v>0</v>
      </c>
      <c r="N140" s="27">
        <f>IFERROR(VLOOKUP($F140,Area_FDI_84_96,Seq!D$1,FALSE),0)</f>
        <v>0</v>
      </c>
      <c r="O140" s="27">
        <f>IFERROR(VLOOKUP($F140,Area_FDI_84_96,Seq!E$1,FALSE),0)</f>
        <v>0</v>
      </c>
      <c r="P140" s="27">
        <f>IFERROR(VLOOKUP($F140,Area_FDI_84_96,Seq!F$1,FALSE),0)</f>
        <v>0</v>
      </c>
      <c r="Q140" s="27">
        <f>IFERROR(VLOOKUP($F140,Area_FDI_84_96,Seq!G$1,FALSE),0)</f>
        <v>0</v>
      </c>
      <c r="R140" s="27">
        <f>IFERROR(VLOOKUP($F140,Area_FDI_84_96,Seq!H$1,FALSE),0)</f>
        <v>0</v>
      </c>
      <c r="S140" s="27">
        <f>IFERROR(VLOOKUP($F140,Area_FDI_84_96,Seq!I$1,FALSE),0)</f>
        <v>0</v>
      </c>
      <c r="T140" s="27">
        <f>IFERROR(VALUE(VLOOKUP($E140,Area_FDI_92_95,Seq!B$1,FALSE)),0)</f>
        <v>0</v>
      </c>
      <c r="U140" s="27">
        <f>IFERROR(VALUE(VLOOKUP($E140,Area_FDI_92_95,Seq!C$1,FALSE)),0)</f>
        <v>0</v>
      </c>
      <c r="V140" s="27">
        <f>IFERROR(VALUE(VLOOKUP($E140,Area_FDI_92_95,Seq!D$1,FALSE)),0)</f>
        <v>0</v>
      </c>
      <c r="W140" s="27">
        <f>IFERROR(VALUE(VLOOKUP($E140,Area_FDI_92_95,Seq!E$1,FALSE)),0)</f>
        <v>0</v>
      </c>
      <c r="X140" s="27">
        <f>IFERROR(VALUE(VLOOKUP($E140,Area_FDI_96_99,Seq!B$1,FALSE)),0)</f>
        <v>0</v>
      </c>
      <c r="Y140" s="27">
        <f>IFERROR(VALUE(VLOOKUP($E140,Area_FDI_96_99,Seq!C$1,FALSE)),0)</f>
        <v>0</v>
      </c>
      <c r="Z140" s="27">
        <f>IFERROR(VALUE(VLOOKUP($E140,Area_FDI_96_99,Seq!D$1,FALSE)),0)</f>
        <v>0</v>
      </c>
      <c r="AA140" s="27">
        <f>IFERROR(VALUE(VLOOKUP($E140,Area_FDI_96_99,Seq!E$1,FALSE)),0)</f>
        <v>0</v>
      </c>
      <c r="AB140" s="27">
        <f t="shared" si="90"/>
        <v>0</v>
      </c>
      <c r="AC140" s="27">
        <f t="shared" si="91"/>
        <v>10</v>
      </c>
      <c r="AD140" s="27">
        <f t="shared" si="92"/>
        <v>0</v>
      </c>
      <c r="AE140" s="27">
        <f t="shared" si="93"/>
        <v>0</v>
      </c>
      <c r="AF140" s="27">
        <f t="shared" si="94"/>
        <v>0</v>
      </c>
      <c r="AG140" s="27">
        <f t="shared" si="95"/>
        <v>0</v>
      </c>
      <c r="AH140" s="27">
        <f t="shared" si="96"/>
        <v>3</v>
      </c>
      <c r="AI140" s="27">
        <f t="shared" si="97"/>
        <v>25</v>
      </c>
      <c r="AJ140" s="27">
        <f t="shared" si="98"/>
        <v>0</v>
      </c>
      <c r="AK140" s="27">
        <f t="shared" si="99"/>
        <v>0</v>
      </c>
      <c r="AL140" s="27">
        <f t="shared" si="100"/>
        <v>0</v>
      </c>
      <c r="AM140" s="27"/>
      <c r="AN140" s="27"/>
      <c r="AO140" s="27"/>
      <c r="AP140" s="27"/>
      <c r="AQ140" s="27"/>
      <c r="AR140" s="27"/>
      <c r="AS140" s="27"/>
      <c r="AT140" s="27" t="str">
        <f>IFERROR(work!D140+work!AP140,".")</f>
        <v>.</v>
      </c>
      <c r="AU140" s="27" t="str">
        <f>IFERROR(work!E140+work!AQ140,".")</f>
        <v>.</v>
      </c>
      <c r="AV140" s="27" t="str">
        <f>IFERROR(work!F140+work!AR140,".")</f>
        <v>.</v>
      </c>
      <c r="AW140" s="27" t="str">
        <f>IFERROR(work!G140+work!AS140,".")</f>
        <v>.</v>
      </c>
      <c r="AX140" s="27" t="str">
        <f>IFERROR(work!H140+work!AT140,".")</f>
        <v>.</v>
      </c>
      <c r="AY140" s="27" t="str">
        <f>IFERROR(work!I140+work!AU140,".")</f>
        <v>.</v>
      </c>
      <c r="AZ140" s="27" t="str">
        <f>IFERROR(work!J140+work!AV140,".")</f>
        <v>.</v>
      </c>
      <c r="BA140" s="27" t="str">
        <f>IFERROR(work!K140+work!AW140,".")</f>
        <v>.</v>
      </c>
      <c r="BB140" s="27" t="str">
        <f>IFERROR(work!L140+work!AX140,".")</f>
        <v>.</v>
      </c>
      <c r="BC140" s="27" t="str">
        <f>IFERROR(work!M140+work!AY140,".")</f>
        <v>.</v>
      </c>
      <c r="BD140" s="27" t="str">
        <f>IFERROR(work!N140+work!AZ140,".")</f>
        <v>.</v>
      </c>
      <c r="BE140" s="27" t="str">
        <f>IFERROR(work!O140+work!BA140,".")</f>
        <v>.</v>
      </c>
      <c r="BF140" s="27" t="str">
        <f>IFERROR(work!P140+work!BB140,".")</f>
        <v>.</v>
      </c>
      <c r="BG140" s="27" t="str">
        <f>IFERROR(work!Q140+work!BC140,".")</f>
        <v>.</v>
      </c>
      <c r="BH140" s="27">
        <f>IFERROR(work!R140+work!BD140,".")</f>
        <v>71620816.892318666</v>
      </c>
      <c r="BI140" s="27">
        <f>IFERROR(work!S140+work!BE140,".")</f>
        <v>79440779.832207024</v>
      </c>
      <c r="BJ140" s="27">
        <f>IFERROR(work!T140+work!BF140,".")</f>
        <v>87512936.938826561</v>
      </c>
      <c r="BK140" s="27">
        <f>IFERROR(work!U140+work!BG140,".")</f>
        <v>95728542.82477878</v>
      </c>
      <c r="BL140" s="27">
        <f>IFERROR(work!V140+work!BH140,".")</f>
        <v>103227499.00310682</v>
      </c>
      <c r="BM140" s="27">
        <f>IFERROR(work!W140+work!BI140,".")</f>
        <v>111082312.54524854</v>
      </c>
      <c r="BN140" s="27">
        <f>IFERROR(work!X140+work!BJ140,".")</f>
        <v>120398091.86547379</v>
      </c>
      <c r="BO140" s="27">
        <f>IFERROR(work!Y140+work!BK140,".")</f>
        <v>130369660.15092985</v>
      </c>
      <c r="BP140" s="27">
        <f>IFERROR(work!Z140+work!BL140,".")</f>
        <v>142211455.88313079</v>
      </c>
      <c r="BQ140" s="27">
        <f>IFERROR(work!AA140+work!BM140,".")</f>
        <v>156396284.04202002</v>
      </c>
      <c r="BR140" s="27">
        <f>IFERROR(work!AB140+work!BN140,".")</f>
        <v>172167128.6458644</v>
      </c>
      <c r="BS140" s="27">
        <f>IFERROR(work!AC140+work!BO140,".")</f>
        <v>191579936.3733075</v>
      </c>
      <c r="BT140" s="27">
        <f>IFERROR(work!AD140+work!BP140,".")</f>
        <v>215865003.9990491</v>
      </c>
      <c r="BU140" s="27">
        <f>IFERROR(work!AE140+work!BQ140,".")</f>
        <v>246463004.06732711</v>
      </c>
      <c r="BV140" s="27">
        <f>IFERROR(work!AF140+work!BR140,".")</f>
        <v>270090191.98478752</v>
      </c>
      <c r="BW140" s="27">
        <f>IFERROR(work!AG140+work!BS140,".")</f>
        <v>294836907.05441201</v>
      </c>
      <c r="BX140" s="27">
        <f>IFERROR(work!AH140+work!BT140,".")</f>
        <v>325421760.84807074</v>
      </c>
      <c r="BY140" s="27">
        <f>IFERROR(work!AI140+work!BU140,".")</f>
        <v>354974477.68938506</v>
      </c>
      <c r="BZ140" s="27"/>
      <c r="CA140" s="27"/>
      <c r="CB140" s="27"/>
      <c r="CC140" s="27"/>
      <c r="CD140" s="27"/>
      <c r="CE140" s="27"/>
      <c r="CF140" s="27" t="str">
        <f>IFERROR(work!AP140-work!D140,".")</f>
        <v>.</v>
      </c>
      <c r="CG140" s="27" t="str">
        <f>IFERROR(work!AQ140-work!E140,".")</f>
        <v>.</v>
      </c>
      <c r="CH140" s="27" t="str">
        <f>IFERROR(work!AR140-work!F140,".")</f>
        <v>.</v>
      </c>
      <c r="CI140" s="27" t="str">
        <f>IFERROR(work!AS140-work!G140,".")</f>
        <v>.</v>
      </c>
      <c r="CJ140" s="27" t="str">
        <f>IFERROR(work!AT140-work!H140,".")</f>
        <v>.</v>
      </c>
      <c r="CK140" s="27" t="str">
        <f>IFERROR(work!AU140-work!I140,".")</f>
        <v>.</v>
      </c>
      <c r="CL140" s="27" t="str">
        <f>IFERROR(work!AV140-work!J140,".")</f>
        <v>.</v>
      </c>
      <c r="CM140" s="27" t="str">
        <f>IFERROR(work!AW140-work!K140,".")</f>
        <v>.</v>
      </c>
      <c r="CN140" s="27" t="str">
        <f>IFERROR(work!AX140-work!L140,".")</f>
        <v>.</v>
      </c>
      <c r="CO140" s="27" t="str">
        <f>IFERROR(work!AY140-work!M140,".")</f>
        <v>.</v>
      </c>
      <c r="CP140" s="27" t="str">
        <f>IFERROR(work!AZ140-work!N140,".")</f>
        <v>.</v>
      </c>
      <c r="CQ140" s="27" t="str">
        <f>IFERROR(work!BA140-work!O140,".")</f>
        <v>.</v>
      </c>
      <c r="CR140" s="27" t="str">
        <f>IFERROR(work!BB140-work!P140,".")</f>
        <v>.</v>
      </c>
      <c r="CS140" s="27" t="str">
        <f>IFERROR(work!BC140-work!Q140,".")</f>
        <v>.</v>
      </c>
      <c r="CT140" s="27">
        <f>IFERROR(work!BD140-work!R140,".")</f>
        <v>-71352253.315480918</v>
      </c>
      <c r="CU140" s="27">
        <f>IFERROR(work!BE140-work!S140,".")</f>
        <v>-79116355.028242677</v>
      </c>
      <c r="CV140" s="27">
        <f>IFERROR(work!BF140-work!T140,".")</f>
        <v>-86899911.407668263</v>
      </c>
      <c r="CW140" s="27">
        <f>IFERROR(work!BG140-work!U140,".")</f>
        <v>-94904700.417940065</v>
      </c>
      <c r="CX140" s="27">
        <f>IFERROR(work!BH140-work!V140,".")</f>
        <v>-102275137.21254422</v>
      </c>
      <c r="CY140" s="27">
        <f>IFERROR(work!BI140-work!W140,".")</f>
        <v>-110038524.02279195</v>
      </c>
      <c r="CZ140" s="27">
        <f>IFERROR(work!BJ140-work!X140,".")</f>
        <v>-119296894.97428207</v>
      </c>
      <c r="DA140" s="27">
        <f>IFERROR(work!BK140-work!Y140,".")</f>
        <v>-129220010.59652571</v>
      </c>
      <c r="DB140" s="27">
        <f>IFERROR(work!BL140-work!Z140,".")</f>
        <v>-141000874.90234321</v>
      </c>
      <c r="DC140" s="27">
        <f>IFERROR(work!BM140-work!AA140,".")</f>
        <v>-155137279.82200098</v>
      </c>
      <c r="DD140" s="27">
        <f>IFERROR(work!BN140-work!AB140,".")</f>
        <v>-170831325.16842416</v>
      </c>
      <c r="DE140" s="27">
        <f>IFERROR(work!BO140-work!AC140,".")</f>
        <v>-190177342.72199526</v>
      </c>
      <c r="DF140" s="27">
        <f>IFERROR(work!BP140-work!AD140,".")</f>
        <v>-214375449.54135552</v>
      </c>
      <c r="DG140" s="27">
        <f>IFERROR(work!BQ140-work!AE140,".")</f>
        <v>-244871593.87581643</v>
      </c>
      <c r="DH140" s="27">
        <f>IFERROR(work!BR140-work!AF140,".")</f>
        <v>-268412527.36089697</v>
      </c>
      <c r="DI140" s="27">
        <f>IFERROR(work!BS140-work!AG140,".")</f>
        <v>-293208062.47107661</v>
      </c>
      <c r="DJ140" s="27">
        <f>IFERROR(work!BT140-work!AH140,".")</f>
        <v>-323779885.50806868</v>
      </c>
      <c r="DK140" s="27">
        <f>IFERROR(work!BU140-work!AI140,".")</f>
        <v>-353304518.48516285</v>
      </c>
      <c r="DL140" s="27"/>
      <c r="DM140" s="27"/>
      <c r="DN140" s="27"/>
      <c r="DO140" s="27"/>
      <c r="DP140" s="27"/>
      <c r="DQ140" s="27"/>
      <c r="DR140" s="27"/>
      <c r="DS140" s="27">
        <f>IFERROR(work!DO140-work!CC140,".")</f>
        <v>-5.0000000000000001E-3</v>
      </c>
      <c r="DT140" s="27">
        <f>IFERROR(work!DP140-work!CD140,".")</f>
        <v>-6.0000000000000001E-3</v>
      </c>
      <c r="DU140" s="27">
        <f>IFERROR(work!DQ140-work!CE140,".")</f>
        <v>-6.0000000000000001E-3</v>
      </c>
      <c r="DV140" s="27">
        <f>IFERROR(work!DR140-work!CF140,".")</f>
        <v>-7.0000000000000001E-3</v>
      </c>
      <c r="DW140" s="27">
        <f>IFERROR(work!DS140-work!CG140,".")</f>
        <v>-7.0000000000000001E-3</v>
      </c>
      <c r="DX140" s="27">
        <f>IFERROR(work!DT140-work!CH140,".")</f>
        <v>-8.0000000000000002E-3</v>
      </c>
      <c r="DY140" s="27">
        <f>IFERROR(work!DU140-work!CI140,".")</f>
        <v>-8.9999999999999993E-3</v>
      </c>
      <c r="DZ140" s="27">
        <f>IFERROR(work!DV140-work!CJ140,".")</f>
        <v>-0.01</v>
      </c>
      <c r="EA140" s="27">
        <f>IFERROR(work!DW140-work!CK140,".")</f>
        <v>-1.0999999999999999E-2</v>
      </c>
      <c r="EB140" s="27">
        <f>IFERROR(work!DX140-work!CL140,".")</f>
        <v>-1.2E-2</v>
      </c>
      <c r="EC140" s="27">
        <f>IFERROR(work!DY140-work!CM140,".")</f>
        <v>-1.4E-2</v>
      </c>
      <c r="ED140" s="27">
        <f>IFERROR(work!DZ140-work!CN140,".")</f>
        <v>-1.6E-2</v>
      </c>
      <c r="EE140" s="27">
        <f>IFERROR(work!EA140-work!CO140,".")</f>
        <v>-1.7000000000000001E-2</v>
      </c>
      <c r="EF140" s="27">
        <f>IFERROR(work!EB140-work!CP140,".")</f>
        <v>-1.9E-2</v>
      </c>
      <c r="EG140" s="27">
        <f>IFERROR(work!EC140-work!CQ140,".")</f>
        <v>-2.1000000000000001E-2</v>
      </c>
      <c r="EH140" s="27">
        <f>IFERROR(work!ED140-work!CR140,".")</f>
        <v>-2.3E-2</v>
      </c>
      <c r="EI140" s="27">
        <f>IFERROR(work!EE140-work!CS140,".")</f>
        <v>-2.5999999999999999E-2</v>
      </c>
      <c r="EJ140" s="27">
        <f>IFERROR(work!EF140-work!CT140,".")</f>
        <v>-2.8000000000000001E-2</v>
      </c>
      <c r="EK140" s="27">
        <f>IFERROR(work!EG140-work!CU140,".")</f>
        <v>-0.03</v>
      </c>
      <c r="EL140" s="27">
        <f>IFERROR(work!EH140-work!CV140,".")</f>
        <v>-3.3000000000000002E-2</v>
      </c>
      <c r="EM140" s="27">
        <f>IFERROR(work!EI140-work!CW140,".")</f>
        <v>-3.5999999999999997E-2</v>
      </c>
      <c r="EN140" s="27">
        <f>IFERROR(work!EJ140-work!CX140,".")</f>
        <v>-3.9E-2</v>
      </c>
      <c r="EO140" s="27">
        <f>IFERROR(work!EK140-work!CY140,".")</f>
        <v>-4.2000000000000003E-2</v>
      </c>
      <c r="EP140" s="27">
        <f>IFERROR(work!EL140-work!CZ140,".")</f>
        <v>-4.4999999999999998E-2</v>
      </c>
      <c r="EQ140" s="27">
        <f>IFERROR(work!EM140-work!DA140,".")</f>
        <v>-4.9000000000000002E-2</v>
      </c>
      <c r="ER140" s="27">
        <f>IFERROR(work!EN140-work!DB140,".")</f>
        <v>-5.1999999999999998E-2</v>
      </c>
      <c r="ES140" s="27">
        <f>IFERROR(work!EO140-work!DC140,".")</f>
        <v>-5.6000000000000001E-2</v>
      </c>
      <c r="ET140" s="27">
        <f>IFERROR(work!EP140-work!DD140,".")</f>
        <v>-0.06</v>
      </c>
      <c r="EU140" s="27">
        <f>IFERROR(work!EQ140-work!DE140,".")</f>
        <v>-6.3E-2</v>
      </c>
      <c r="EV140" s="27">
        <f>IFERROR(work!ER140-work!DF140,".")</f>
        <v>-6.8000000000000005E-2</v>
      </c>
      <c r="EW140" s="27">
        <f>IFERROR(work!ES140-work!DG140,".")</f>
        <v>-7.1999999999999995E-2</v>
      </c>
      <c r="EX140" s="27">
        <f>IFERROR(work!ET140-work!DH140,".")</f>
        <v>-7.5999999999999998E-2</v>
      </c>
      <c r="EY140" s="27"/>
      <c r="EZ140" s="27"/>
      <c r="FA140" s="27"/>
      <c r="FB140" s="27"/>
      <c r="FC140" s="27"/>
      <c r="FD140" s="27"/>
      <c r="FE140" s="27" t="str">
        <f>IF(ISNUMBER(work!GZ140/work!HD140),work!GZ140/work!HD140,".")</f>
        <v>.</v>
      </c>
      <c r="FF140" s="27" t="str">
        <f>IF(ISNUMBER(work!HA140/work!HE140),work!HA140/work!HE140,".")</f>
        <v>.</v>
      </c>
      <c r="FG140" s="27" t="str">
        <f>IF(ISNUMBER(work!HB140/work!HF140),work!HB140/work!HF140,".")</f>
        <v>.</v>
      </c>
      <c r="FH140" s="27" t="str">
        <f>IF(ISNUMBER(work!HC140/work!HG140),work!HC140/work!HG140,".")</f>
        <v>.</v>
      </c>
      <c r="FI140" s="27" t="str">
        <f>IF(ISNUMBER((work!HA140+work!HB140)/(work!HE140+work!HF140)),(work!HA140+work!HB140)/(work!HE140+work!HF140),".")</f>
        <v>.</v>
      </c>
      <c r="FJ140" s="27" t="str">
        <f>IF(ISNUMBER(work!HH140/work!HL140),work!HH140/work!HL140,".")</f>
        <v>.</v>
      </c>
      <c r="FK140" s="27" t="str">
        <f>IF(ISNUMBER(work!HI140/work!HM140),work!HI140/work!HM140,".")</f>
        <v>.</v>
      </c>
      <c r="FL140" s="27" t="str">
        <f>IF(ISNUMBER(work!HJ140/work!HN140),work!HJ140/work!HN140,".")</f>
        <v>.</v>
      </c>
      <c r="FM140" s="27" t="str">
        <f>IF(ISNUMBER(work!HK140/work!HO140),work!HK140/work!HO140,".")</f>
        <v>.</v>
      </c>
      <c r="FN140" s="27" t="str">
        <f>IF(ISNUMBER((work!HI140+work!HJ140)/(work!HM140+work!HN140)),(work!HI140+work!HJ140)/(work!HM140+work!HN140),".")</f>
        <v>.</v>
      </c>
      <c r="FO140" s="27" t="s">
        <v>5007</v>
      </c>
      <c r="FP140" s="27" t="s">
        <v>5007</v>
      </c>
      <c r="FQ140" s="27" t="s">
        <v>5007</v>
      </c>
      <c r="FR140" s="27" t="s">
        <v>5007</v>
      </c>
      <c r="FS140" s="27" t="s">
        <v>5007</v>
      </c>
      <c r="FT140" s="27" t="str">
        <f>work!GM140</f>
        <v>.</v>
      </c>
      <c r="FU140" s="27" t="str">
        <f>work!GN140</f>
        <v>.</v>
      </c>
      <c r="FV140" s="27" t="str">
        <f>work!GO140</f>
        <v>.</v>
      </c>
      <c r="FW140" s="27" t="s">
        <v>5007</v>
      </c>
      <c r="FX140" s="27"/>
      <c r="FY140" s="27" t="str">
        <f t="shared" si="101"/>
        <v>.</v>
      </c>
      <c r="FZ140">
        <f t="shared" si="103"/>
        <v>0</v>
      </c>
      <c r="GA140" t="str">
        <f>work!HC140</f>
        <v>.</v>
      </c>
      <c r="GB140" t="str">
        <f>IF(ISNUMBER(work!HA140+work!HB140),work!HA140+work!HB140,".")</f>
        <v>.</v>
      </c>
      <c r="GC140" t="str">
        <f>IF(ISNUMBER(work!HK140-work!HC140),work!HK140-work!HC140,".")</f>
        <v>.</v>
      </c>
      <c r="GD140" t="str">
        <f>IF(ISNUMBER(work!HI140+work!HJ140-work!HA140-work!HB140),(work!HI140+work!HJ140-work!HA140-work!HB140),".")</f>
        <v>.</v>
      </c>
      <c r="GH140" t="str">
        <f>work!GQ140</f>
        <v>.</v>
      </c>
      <c r="GI140" t="str">
        <f>work!GR140</f>
        <v>.</v>
      </c>
      <c r="GJ140" t="str">
        <f>work!GZ140</f>
        <v>.</v>
      </c>
      <c r="GK140" t="str">
        <f>work!HH140</f>
        <v>.</v>
      </c>
      <c r="GL140" t="str">
        <f t="shared" si="102"/>
        <v>.</v>
      </c>
      <c r="GM140" t="str">
        <f>IFERROR(VLOOKUP($F140,AREA_EM_ALLYEAR,Seq!B$1,FALSE),".")</f>
        <v>.</v>
      </c>
      <c r="GN140" t="str">
        <f>IFERROR(VLOOKUP($F140,AREA_EM_ALLYEAR,Seq!C$1,FALSE),".")</f>
        <v>.</v>
      </c>
      <c r="GO140" t="str">
        <f>IFERROR(VLOOKUP($F140,AREA_EM_ALLYEAR,Seq!D$1,FALSE),".")</f>
        <v>.</v>
      </c>
      <c r="GP140" t="str">
        <f>IFERROR(VLOOKUP($F140,AREA_EM_ALLYEAR,Seq!E$1,FALSE),".")</f>
        <v>.</v>
      </c>
      <c r="GQ140" t="str">
        <f>IFERROR(VLOOKUP($F140,AREA_EM_ALLYEAR,Seq!F$1,FALSE),".")</f>
        <v>.</v>
      </c>
      <c r="GR140" t="str">
        <f>IFERROR(VLOOKUP($F140,AREA_EM_ALLYEAR,Seq!G$1,FALSE),".")</f>
        <v>.</v>
      </c>
      <c r="GS140" t="str">
        <f>IFERROR(VLOOKUP($F140,AREA_EM_ALLYEAR,Seq!H$1,FALSE),".")</f>
        <v>.</v>
      </c>
      <c r="GT140" t="str">
        <f>IFERROR(VLOOKUP($F140,AREA_EM_ALLYEAR,Seq!I$1,FALSE),".")</f>
        <v>.</v>
      </c>
      <c r="GU140" t="str">
        <f>IFERROR(VLOOKUP($F140,AREA_EM_ALLYEAR,Seq!J$1,FALSE),".")</f>
        <v>.</v>
      </c>
      <c r="GV140" t="str">
        <f>IFERROR(VLOOKUP($F140,AREA_EM_ALLYEAR,Seq!K$1,FALSE),".")</f>
        <v>.</v>
      </c>
      <c r="GW140" t="str">
        <f>IFERROR(VLOOKUP($F140,AREA_EM_ALLYEAR,Seq!L$1,FALSE),".")</f>
        <v>.</v>
      </c>
      <c r="GX140" t="str">
        <f>IFERROR(VLOOKUP($F140,AREA_EM_ALLYEAR,Seq!M$1,FALSE),".")</f>
        <v>.</v>
      </c>
      <c r="GY140" t="str">
        <f>IFERROR(VLOOKUP($F140,AREA_EM_ALLYEAR,Seq!N$1,FALSE),".")</f>
        <v>.</v>
      </c>
      <c r="GZ140" t="str">
        <f>IFERROR(VLOOKUP($F140,AREA_EM_ALLYEAR,Seq!O$1,FALSE),".")</f>
        <v>.</v>
      </c>
      <c r="HA140" t="str">
        <f t="shared" si="104"/>
        <v>.</v>
      </c>
      <c r="HK140" s="139">
        <f>IFERROR(VLOOKUP(CONCATENATE($G140, ".SP.DYN.LE00.IN"),AREA_WB_6ATTRS,Seq!B$1,FALSE)-VLOOKUP("CHN.SP.DYN.LE00.IN",AREA_WB_6ATTRS,Seq!B$1,FALSE),".")</f>
        <v>3.2797804878048851</v>
      </c>
      <c r="HL140" s="139">
        <f>IFERROR(VLOOKUP(CONCATENATE($G140, ".SP.DYN.LE00.IN"),AREA_WB_6ATTRS,Seq!C$1,FALSE)-VLOOKUP("CHN.SP.DYN.LE00.IN",AREA_WB_6ATTRS,Seq!C$1,FALSE),".")</f>
        <v>3.2851463414634168</v>
      </c>
      <c r="HM140" s="139">
        <f>IFERROR(VLOOKUP(CONCATENATE($G140, ".SP.DYN.LE00.IN"),AREA_WB_6ATTRS,Seq!D$1,FALSE)-VLOOKUP("CHN.SP.DYN.LE00.IN",AREA_WB_6ATTRS,Seq!D$1,FALSE),".")</f>
        <v>3.3405853658536699</v>
      </c>
      <c r="HN140" s="139">
        <f>IFERROR(VLOOKUP(CONCATENATE($G140, ".SP.DYN.LE00.IN"),AREA_WB_6ATTRS,Seq!E$1,FALSE)-VLOOKUP("CHN.SP.DYN.LE00.IN",AREA_WB_6ATTRS,Seq!E$1,FALSE),".")</f>
        <v>3.4395121951219636</v>
      </c>
      <c r="HO140" s="139">
        <f>IFERROR(VLOOKUP(CONCATENATE($G140, ".SP.DYN.LE00.IN"),AREA_WB_6ATTRS,Seq!F$1,FALSE)-VLOOKUP("CHN.SP.DYN.LE00.IN",AREA_WB_6ATTRS,Seq!F$1,FALSE),".")</f>
        <v>3.5360243902439095</v>
      </c>
      <c r="HP140" s="139">
        <f>IFERROR(VLOOKUP(CONCATENATE($G140, ".SP.DYN.LE00.IN"),AREA_WB_6ATTRS,Seq!G$1,FALSE)-VLOOKUP("CHN.SP.DYN.LE00.IN",AREA_WB_6ATTRS,Seq!G$1,FALSE),".")</f>
        <v>3.4819268292683034</v>
      </c>
      <c r="HQ140" s="139">
        <f>IFERROR(VLOOKUP(CONCATENATE($G140, ".SP.DYN.LE00.IN"),AREA_WB_6ATTRS,Seq!H$1,FALSE)-VLOOKUP("CHN.SP.DYN.LE00.IN",AREA_WB_6ATTRS,Seq!H$1,FALSE),".")</f>
        <v>3.0914390243902403</v>
      </c>
      <c r="HR140" s="139">
        <f>IFERROR(VLOOKUP(CONCATENATE($G140, ".SP.DYN.LE00.IN"),AREA_WB_6ATTRS,Seq!I$1,FALSE)-VLOOKUP("CHN.SP.DYN.LE00.IN",AREA_WB_6ATTRS,Seq!I$1,FALSE),".")</f>
        <v>2.2850975609756006</v>
      </c>
      <c r="HS140" s="139">
        <f>IFERROR(VLOOKUP(CONCATENATE($G140, ".SP.DYN.LE00.IN"),AREA_WB_6ATTRS,Seq!J$1,FALSE)-VLOOKUP("CHN.SP.DYN.LE00.IN",AREA_WB_6ATTRS,Seq!J$1,FALSE),".")</f>
        <v>1.0762439024390176</v>
      </c>
      <c r="HT140" s="139">
        <f>IFERROR(VLOOKUP(CONCATENATE($G140, ".SP.DYN.LE00.IN"),AREA_WB_6ATTRS,Seq!K$1,FALSE)-VLOOKUP("CHN.SP.DYN.LE00.IN",AREA_WB_6ATTRS,Seq!K$1,FALSE),".")</f>
        <v>-0.43290243902438874</v>
      </c>
      <c r="HU140" s="139">
        <f>IFERROR(VLOOKUP(CONCATENATE($G140, ".SP.DYN.LE00.IN"),AREA_WB_6ATTRS,Seq!L$1,FALSE)-VLOOKUP("CHN.SP.DYN.LE00.IN",AREA_WB_6ATTRS,Seq!L$1,FALSE),".")</f>
        <v>-1.9928780487804829</v>
      </c>
      <c r="HV140" s="139">
        <f>IFERROR(VLOOKUP(CONCATENATE($G140, ".SP.DYN.LE00.IN"),AREA_WB_6ATTRS,Seq!M$1,FALSE)-VLOOKUP("CHN.SP.DYN.LE00.IN",AREA_WB_6ATTRS,Seq!M$1,FALSE),".")</f>
        <v>-3.2783414634146339</v>
      </c>
      <c r="HW140" s="139">
        <f>IFERROR(VLOOKUP(CONCATENATE($G140, ".SP.DYN.LE00.IN"),AREA_WB_6ATTRS,Seq!N$1,FALSE)-VLOOKUP("CHN.SP.DYN.LE00.IN",AREA_WB_6ATTRS,Seq!N$1,FALSE),".")</f>
        <v>-4.032829268292673</v>
      </c>
      <c r="HX140" s="139">
        <f>IFERROR(VLOOKUP(CONCATENATE($G140, ".SP.DYN.LE00.IN"),AREA_WB_6ATTRS,Seq!O$1,FALSE)-VLOOKUP("CHN.SP.DYN.LE00.IN",AREA_WB_6ATTRS,Seq!O$1,FALSE),".")</f>
        <v>-4.1127804878048835</v>
      </c>
      <c r="HY140" s="139">
        <f>IFERROR(VLOOKUP(CONCATENATE($G140, ".SP.DYN.LE00.IN"),AREA_WB_6ATTRS,Seq!P$1,FALSE)-VLOOKUP("CHN.SP.DYN.LE00.IN",AREA_WB_6ATTRS,Seq!P$1,FALSE),".")</f>
        <v>-3.512682926829271</v>
      </c>
      <c r="HZ140" s="139">
        <f>IFERROR(VLOOKUP(CONCATENATE($G140, ".SP.DYN.LE00.IN"),AREA_WB_6ATTRS,Seq!Q$1,FALSE)-VLOOKUP("CHN.SP.DYN.LE00.IN",AREA_WB_6ATTRS,Seq!Q$1,FALSE),".")</f>
        <v>-2.3565365853658449</v>
      </c>
      <c r="IA140" s="139">
        <f>IFERROR(VLOOKUP(CONCATENATE($G140, ".SP.DYN.LE00.IN"),AREA_WB_6ATTRS,Seq!R$1,FALSE)-VLOOKUP("CHN.SP.DYN.LE00.IN",AREA_WB_6ATTRS,Seq!R$1,FALSE),".")</f>
        <v>-0.88482926829267683</v>
      </c>
      <c r="IB140" s="139">
        <f>IFERROR(VLOOKUP(CONCATENATE($G140, ".SP.DYN.LE00.IN"),AREA_WB_6ATTRS,Seq!S$1,FALSE)-VLOOKUP("CHN.SP.DYN.LE00.IN",AREA_WB_6ATTRS,Seq!S$1,FALSE),".")</f>
        <v>0.58163414634147159</v>
      </c>
      <c r="IC140" s="139">
        <f>IFERROR(VLOOKUP(CONCATENATE($G140, ".SP.DYN.LE00.IN"),AREA_WB_6ATTRS,Seq!T$1,FALSE)-VLOOKUP("CHN.SP.DYN.LE00.IN",AREA_WB_6ATTRS,Seq!T$1,FALSE),".")</f>
        <v>1.7893902439024316</v>
      </c>
      <c r="ID140" s="139">
        <f>IFERROR(VLOOKUP(CONCATENATE($G140, ".SP.DYN.LE00.IN"),AREA_WB_6ATTRS,Seq!U$1,FALSE)-VLOOKUP("CHN.SP.DYN.LE00.IN",AREA_WB_6ATTRS,Seq!U$1,FALSE),".")</f>
        <v>2.6306097560975417</v>
      </c>
      <c r="IE140" s="139">
        <f>IFERROR(VLOOKUP(CONCATENATE($G140, ".SP.DYN.LE00.IN"),AREA_WB_6ATTRS,Seq!V$1,FALSE)-VLOOKUP("CHN.SP.DYN.LE00.IN",AREA_WB_6ATTRS,Seq!V$1,FALSE),".")</f>
        <v>3.066414634146355</v>
      </c>
      <c r="IF140" s="139">
        <f>IFERROR(VLOOKUP(CONCATENATE($G140, ".SP.DYN.LE00.IN"),AREA_WB_6ATTRS,Seq!W$1,FALSE)-VLOOKUP("CHN.SP.DYN.LE00.IN",AREA_WB_6ATTRS,Seq!W$1,FALSE),".")</f>
        <v>3.1476341463414599</v>
      </c>
      <c r="IG140" s="139">
        <f>IFERROR(VLOOKUP(CONCATENATE($G140, ".SP.DYN.LE00.IN"),AREA_WB_6ATTRS,Seq!X$1,FALSE)-VLOOKUP("CHN.SP.DYN.LE00.IN",AREA_WB_6ATTRS,Seq!X$1,FALSE),".")</f>
        <v>3.0359268292683055</v>
      </c>
      <c r="IH140" s="139">
        <f>IFERROR(VLOOKUP(CONCATENATE($G140, ".SP.DYN.LE00.IN"),AREA_WB_6ATTRS,Seq!Y$1,FALSE)-VLOOKUP("CHN.SP.DYN.LE00.IN",AREA_WB_6ATTRS,Seq!Y$1,FALSE),".")</f>
        <v>2.8700000000000045</v>
      </c>
      <c r="II140" s="139">
        <f>IFERROR(VLOOKUP(CONCATENATE($G140, ".SP.DYN.LE00.IN"),AREA_WB_6ATTRS,Seq!Z$1,FALSE)-VLOOKUP("CHN.SP.DYN.LE00.IN",AREA_WB_6ATTRS,Seq!Z$1,FALSE),".")</f>
        <v>2.6972926829268289</v>
      </c>
      <c r="IJ140" s="139">
        <f>IFERROR(VLOOKUP(CONCATENATE($G140, ".SP.DYN.LE00.IN"),AREA_WB_6ATTRS,Seq!AA$1,FALSE)-VLOOKUP("CHN.SP.DYN.LE00.IN",AREA_WB_6ATTRS,Seq!AA$1,FALSE),".")</f>
        <v>2.5523170731707268</v>
      </c>
      <c r="IK140" s="139">
        <f>IFERROR(VLOOKUP(CONCATENATE($G140, ".SP.DYN.LE00.IN"),AREA_WB_6ATTRS,Seq!AB$1,FALSE)-VLOOKUP("CHN.SP.DYN.LE00.IN",AREA_WB_6ATTRS,Seq!AB$1,FALSE),".")</f>
        <v>2.4446341463414569</v>
      </c>
      <c r="IL140" s="139">
        <f>IFERROR(VLOOKUP(CONCATENATE($G140, ".SP.DYN.LE00.IN"),AREA_WB_6ATTRS,Seq!AC$1,FALSE)-VLOOKUP("CHN.SP.DYN.LE00.IN",AREA_WB_6ATTRS,Seq!AC$1,FALSE),".")</f>
        <v>2.3560243902439169</v>
      </c>
      <c r="IM140" s="139">
        <f>IFERROR(VLOOKUP(CONCATENATE($G140, ".SP.DYN.LE00.IN"),AREA_WB_6ATTRS,Seq!AD$1,FALSE)-VLOOKUP("CHN.SP.DYN.LE00.IN",AREA_WB_6ATTRS,Seq!AD$1,FALSE),".")</f>
        <v>2.2709756097561211</v>
      </c>
      <c r="IN140" s="139">
        <f>IFERROR(VLOOKUP(CONCATENATE($G140, ".SP.DYN.LE00.IN"),AREA_WB_6ATTRS,Seq!AE$1,FALSE)-VLOOKUP("CHN.SP.DYN.LE00.IN",AREA_WB_6ATTRS,Seq!AE$1,FALSE),".")</f>
        <v>2.1939268292682925</v>
      </c>
      <c r="IO140" s="139">
        <f>IFERROR(VLOOKUP(CONCATENATE($G140, ".SP.DYN.LE00.IN"),AREA_WB_6ATTRS,Seq!AF$1,FALSE)-VLOOKUP("CHN.SP.DYN.LE00.IN",AREA_WB_6ATTRS,Seq!AF$1,FALSE),".")</f>
        <v>2.1273414634146235</v>
      </c>
      <c r="IP140" s="139" t="str">
        <f>IFERROR(VLOOKUP(CONCATENATE($G140, ".SP.DYN.LE00.IN"),AREA_WB_6ATTRS,Seq!AG$1,FALSE)-VLOOKUP("CHN.SP.DYN.LE00.IN",AREA_WB_6ATTRS,Seq!AG$1,FALSE),".")</f>
        <v>.</v>
      </c>
      <c r="IW140">
        <f>IFERROR(VLOOKUP(CONCATENATE($G140, ".SP.DYN.LE00.IN"),AREA_WB_6ATTRS,Seq!B$1,FALSE),".")</f>
        <v>70.273585365853677</v>
      </c>
      <c r="IX140">
        <f>IFERROR(VLOOKUP(CONCATENATE($G140, ".SP.DYN.LE00.IN"),AREA_WB_6ATTRS,Seq!C$1,FALSE),".")</f>
        <v>70.548073170731726</v>
      </c>
      <c r="IY140">
        <f>IFERROR(VLOOKUP(CONCATENATE($G140, ".SP.DYN.LE00.IN"),AREA_WB_6ATTRS,Seq!D$1,FALSE),".")</f>
        <v>70.875487804878063</v>
      </c>
      <c r="IZ140">
        <f>IFERROR(VLOOKUP(CONCATENATE($G140, ".SP.DYN.LE00.IN"),AREA_WB_6ATTRS,Seq!E$1,FALSE),".")</f>
        <v>71.239365853658555</v>
      </c>
      <c r="JA140">
        <f>IFERROR(VLOOKUP(CONCATENATE($G140, ".SP.DYN.LE00.IN"),AREA_WB_6ATTRS,Seq!F$1,FALSE),".")</f>
        <v>71.595292682926839</v>
      </c>
      <c r="JB140">
        <f>IFERROR(VLOOKUP(CONCATENATE($G140, ".SP.DYN.LE00.IN"),AREA_WB_6ATTRS,Seq!G$1,FALSE),".")</f>
        <v>71.795073170731726</v>
      </c>
      <c r="JC140">
        <f>IFERROR(VLOOKUP(CONCATENATE($G140, ".SP.DYN.LE00.IN"),AREA_WB_6ATTRS,Seq!H$1,FALSE),".")</f>
        <v>71.6509268292683</v>
      </c>
      <c r="JD140">
        <f>IFERROR(VLOOKUP(CONCATENATE($G140, ".SP.DYN.LE00.IN"),AREA_WB_6ATTRS,Seq!I$1,FALSE),".")</f>
        <v>71.082414634146346</v>
      </c>
      <c r="JE140">
        <f>IFERROR(VLOOKUP(CONCATENATE($G140, ".SP.DYN.LE00.IN"),AREA_WB_6ATTRS,Seq!J$1,FALSE),".")</f>
        <v>70.103365853658545</v>
      </c>
      <c r="JF140">
        <f>IFERROR(VLOOKUP(CONCATENATE($G140, ".SP.DYN.LE00.IN"),AREA_WB_6ATTRS,Seq!K$1,FALSE),".")</f>
        <v>68.814024390243915</v>
      </c>
      <c r="JG140">
        <f>IFERROR(VLOOKUP(CONCATENATE($G140, ".SP.DYN.LE00.IN"),AREA_WB_6ATTRS,Seq!L$1,FALSE),".")</f>
        <v>67.466853658536593</v>
      </c>
      <c r="JH140">
        <f>IFERROR(VLOOKUP(CONCATENATE($G140, ".SP.DYN.LE00.IN"),AREA_WB_6ATTRS,Seq!M$1,FALSE),".")</f>
        <v>66.385682926829276</v>
      </c>
      <c r="JI140">
        <f>IFERROR(VLOOKUP(CONCATENATE($G140, ".SP.DYN.LE00.IN"),AREA_WB_6ATTRS,Seq!N$1,FALSE),".")</f>
        <v>65.829000000000008</v>
      </c>
      <c r="JJ140">
        <f>IFERROR(VLOOKUP(CONCATENATE($G140, ".SP.DYN.LE00.IN"),AREA_WB_6ATTRS,Seq!O$1,FALSE),".")</f>
        <v>65.941853658536587</v>
      </c>
      <c r="JK140">
        <f>IFERROR(VLOOKUP(CONCATENATE($G140, ".SP.DYN.LE00.IN"),AREA_WB_6ATTRS,Seq!P$1,FALSE),".")</f>
        <v>66.730243902439028</v>
      </c>
      <c r="JL140">
        <f>IFERROR(VLOOKUP(CONCATENATE($G140, ".SP.DYN.LE00.IN"),AREA_WB_6ATTRS,Seq!Q$1,FALSE),".")</f>
        <v>68.068195121951234</v>
      </c>
      <c r="JM140">
        <f>IFERROR(VLOOKUP(CONCATENATE($G140, ".SP.DYN.LE00.IN"),AREA_WB_6ATTRS,Seq!R$1,FALSE),".")</f>
        <v>69.714195121951235</v>
      </c>
      <c r="JN140">
        <f>IFERROR(VLOOKUP(CONCATENATE($G140, ".SP.DYN.LE00.IN"),AREA_WB_6ATTRS,Seq!S$1,FALSE),".")</f>
        <v>71.347951219512211</v>
      </c>
      <c r="JO140">
        <f>IFERROR(VLOOKUP(CONCATENATE($G140, ".SP.DYN.LE00.IN"),AREA_WB_6ATTRS,Seq!T$1,FALSE),".")</f>
        <v>72.716487804878057</v>
      </c>
      <c r="JP140">
        <f>IFERROR(VLOOKUP(CONCATENATE($G140, ".SP.DYN.LE00.IN"),AREA_WB_6ATTRS,Seq!U$1,FALSE),".")</f>
        <v>73.713999999999999</v>
      </c>
      <c r="JQ140">
        <f>IFERROR(VLOOKUP(CONCATENATE($G140, ".SP.DYN.LE00.IN"),AREA_WB_6ATTRS,Seq!V$1,FALSE),".")</f>
        <v>74.308121951219533</v>
      </c>
      <c r="JR140">
        <f>IFERROR(VLOOKUP(CONCATENATE($G140, ".SP.DYN.LE00.IN"),AREA_WB_6ATTRS,Seq!W$1,FALSE),".")</f>
        <v>74.553170731707326</v>
      </c>
      <c r="JS140">
        <f>IFERROR(VLOOKUP(CONCATENATE($G140, ".SP.DYN.LE00.IN"),AREA_WB_6ATTRS,Seq!X$1,FALSE),".")</f>
        <v>74.615365853658545</v>
      </c>
      <c r="JT140">
        <f>IFERROR(VLOOKUP(CONCATENATE($G140, ".SP.DYN.LE00.IN"),AREA_WB_6ATTRS,Seq!Y$1,FALSE),".")</f>
        <v>74.634878048780493</v>
      </c>
      <c r="JU140">
        <f>IFERROR(VLOOKUP(CONCATENATE($G140, ".SP.DYN.LE00.IN"),AREA_WB_6ATTRS,Seq!Z$1,FALSE),".")</f>
        <v>74.659634146341475</v>
      </c>
      <c r="JV140">
        <f>IFERROR(VLOOKUP(CONCATENATE($G140, ".SP.DYN.LE00.IN"),AREA_WB_6ATTRS,Seq!AA$1,FALSE),".")</f>
        <v>74.723634146341467</v>
      </c>
      <c r="JW140">
        <f>IFERROR(VLOOKUP(CONCATENATE($G140, ".SP.DYN.LE00.IN"),AREA_WB_6ATTRS,Seq!AB$1,FALSE),".")</f>
        <v>74.834365853658539</v>
      </c>
      <c r="JX140">
        <f>IFERROR(VLOOKUP(CONCATENATE($G140, ".SP.DYN.LE00.IN"),AREA_WB_6ATTRS,Seq!AC$1,FALSE),".")</f>
        <v>74.968609756097578</v>
      </c>
      <c r="JY140">
        <f>IFERROR(VLOOKUP(CONCATENATE($G140, ".SP.DYN.LE00.IN"),AREA_WB_6ATTRS,Seq!AD$1,FALSE),".")</f>
        <v>75.106317073170757</v>
      </c>
      <c r="JZ140">
        <f>IFERROR(VLOOKUP(CONCATENATE($G140, ".SP.DYN.LE00.IN"),AREA_WB_6ATTRS,Seq!AE$1,FALSE),".")</f>
        <v>75.250439024390246</v>
      </c>
      <c r="KA140">
        <f>IFERROR(VLOOKUP(CONCATENATE($G140, ".SP.DYN.LE00.IN"),AREA_WB_6ATTRS,Seq!AF$1,FALSE),".")</f>
        <v>75.400439024390252</v>
      </c>
      <c r="KB140" t="str">
        <f>IFERROR(VLOOKUP(CONCATENATE($G140, ".SP.DYN.LE00.IN"),AREA_WB_6ATTRS,Seq!AG$1,FALSE),".")</f>
        <v>.</v>
      </c>
      <c r="KK140">
        <f t="shared" si="66"/>
        <v>0</v>
      </c>
      <c r="KL140">
        <f t="shared" si="105"/>
        <v>0</v>
      </c>
      <c r="KM140" t="str">
        <f t="shared" si="67"/>
        <v>.</v>
      </c>
      <c r="KN140" t="str">
        <f t="shared" si="68"/>
        <v>.</v>
      </c>
      <c r="KO140">
        <f t="shared" si="106"/>
        <v>-1.4E-2</v>
      </c>
      <c r="KP140" t="str">
        <f>work!HA140</f>
        <v>.</v>
      </c>
      <c r="KQ140" t="str">
        <f>work!HB140</f>
        <v>.</v>
      </c>
      <c r="KR140" t="str">
        <f>work!HC140</f>
        <v>.</v>
      </c>
      <c r="KS140" t="str">
        <f>IF(ISNUMBER(work!HI140-work!HA140),work!HI140-work!HA140,".")</f>
        <v>.</v>
      </c>
      <c r="KT140" t="str">
        <f>IF(ISNUMBER(work!HJ140-work!HB140),work!HJ140-work!HB140,".")</f>
        <v>.</v>
      </c>
      <c r="KU140" t="str">
        <f>IF(ISNUMBER(work!HK140-work!HC140),work!HK140-work!HC140,".")</f>
        <v>.</v>
      </c>
      <c r="KW140" t="str">
        <f>IFERROR(work!HR140/work!HV140,".")</f>
        <v>.</v>
      </c>
      <c r="KX140" t="str">
        <f>IFERROR(work!HS140/work!HW140,".")</f>
        <v>.</v>
      </c>
      <c r="KY140" t="str">
        <f>IFERROR(work!HT140/work!HX140,".")</f>
        <v>.</v>
      </c>
      <c r="KZ140" t="str">
        <f>IFERROR(work!HU140/work!HY140,".")</f>
        <v>.</v>
      </c>
    </row>
    <row r="141" spans="1:312">
      <c r="A141" s="24">
        <f t="shared" si="85"/>
        <v>142</v>
      </c>
      <c r="B141" s="24" t="str">
        <f t="shared" si="86"/>
        <v>Out</v>
      </c>
      <c r="C141" s="24" t="str">
        <f t="shared" si="87"/>
        <v>Out</v>
      </c>
      <c r="D141" s="24" t="str">
        <f t="shared" si="88"/>
        <v>Out67</v>
      </c>
      <c r="E141" s="25" t="s">
        <v>3146</v>
      </c>
      <c r="F141" s="26" t="str">
        <f t="shared" si="89"/>
        <v>Antigua&amp;Barbuda</v>
      </c>
      <c r="G141" s="166" t="s">
        <v>1348</v>
      </c>
      <c r="H141" s="166" t="s">
        <v>5007</v>
      </c>
      <c r="I141" s="166" t="s">
        <v>5007</v>
      </c>
      <c r="J141" s="180" t="s">
        <v>5007</v>
      </c>
      <c r="K141" s="180" t="s">
        <v>5007</v>
      </c>
      <c r="L141" s="27">
        <f>IFERROR(VLOOKUP($F141,Area_FDI_84_96,Seq!B$1,FALSE),0)</f>
        <v>0</v>
      </c>
      <c r="M141" s="27">
        <f>IFERROR(VLOOKUP($F141,Area_FDI_84_96,Seq!C$1,FALSE),0)</f>
        <v>0</v>
      </c>
      <c r="N141" s="27">
        <f>IFERROR(VLOOKUP($F141,Area_FDI_84_96,Seq!D$1,FALSE),0)</f>
        <v>0</v>
      </c>
      <c r="O141" s="27">
        <f>IFERROR(VLOOKUP($F141,Area_FDI_84_96,Seq!E$1,FALSE),0)</f>
        <v>0</v>
      </c>
      <c r="P141" s="27">
        <f>IFERROR(VLOOKUP($F141,Area_FDI_84_96,Seq!F$1,FALSE),0)</f>
        <v>0</v>
      </c>
      <c r="Q141" s="27">
        <f>IFERROR(VLOOKUP($F141,Area_FDI_84_96,Seq!G$1,FALSE),0)</f>
        <v>0</v>
      </c>
      <c r="R141" s="27">
        <f>IFERROR(VLOOKUP($F141,Area_FDI_84_96,Seq!H$1,FALSE),0)</f>
        <v>0</v>
      </c>
      <c r="S141" s="27">
        <f>IFERROR(VLOOKUP($F141,Area_FDI_84_96,Seq!I$1,FALSE),0)</f>
        <v>0</v>
      </c>
      <c r="T141" s="27">
        <f>IFERROR(VALUE(VLOOKUP($E141,Area_FDI_92_95,Seq!B$1,FALSE)),0)</f>
        <v>0</v>
      </c>
      <c r="U141" s="27">
        <f>IFERROR(VALUE(VLOOKUP($E141,Area_FDI_92_95,Seq!C$1,FALSE)),0)</f>
        <v>0</v>
      </c>
      <c r="V141" s="27">
        <f>IFERROR(VALUE(VLOOKUP($E141,Area_FDI_92_95,Seq!D$1,FALSE)),0)</f>
        <v>0</v>
      </c>
      <c r="W141" s="27">
        <f>IFERROR(VALUE(VLOOKUP($E141,Area_FDI_92_95,Seq!E$1,FALSE)),0)</f>
        <v>0</v>
      </c>
      <c r="X141" s="27">
        <f>IFERROR(VALUE(VLOOKUP($E141,Area_FDI_96_99,Seq!B$1,FALSE)),0)</f>
        <v>0</v>
      </c>
      <c r="Y141" s="27">
        <f>IFERROR(VALUE(VLOOKUP($E141,Area_FDI_96_99,Seq!C$1,FALSE)),0)</f>
        <v>0</v>
      </c>
      <c r="Z141" s="27">
        <f>IFERROR(VALUE(VLOOKUP($E141,Area_FDI_96_99,Seq!D$1,FALSE)),0)</f>
        <v>12</v>
      </c>
      <c r="AA141" s="27">
        <f>IFERROR(VALUE(VLOOKUP($E141,Area_FDI_96_99,Seq!E$1,FALSE)),0)</f>
        <v>7</v>
      </c>
      <c r="AB141" s="27">
        <f t="shared" si="90"/>
        <v>20</v>
      </c>
      <c r="AC141" s="27">
        <f t="shared" si="91"/>
        <v>0</v>
      </c>
      <c r="AD141" s="27">
        <f t="shared" si="92"/>
        <v>0</v>
      </c>
      <c r="AE141" s="27">
        <f t="shared" si="93"/>
        <v>0</v>
      </c>
      <c r="AF141" s="27">
        <f t="shared" si="94"/>
        <v>0</v>
      </c>
      <c r="AG141" s="27">
        <f t="shared" si="95"/>
        <v>0</v>
      </c>
      <c r="AH141" s="27">
        <f t="shared" si="96"/>
        <v>0</v>
      </c>
      <c r="AI141" s="27">
        <f t="shared" si="97"/>
        <v>0</v>
      </c>
      <c r="AJ141" s="27">
        <f t="shared" si="98"/>
        <v>102</v>
      </c>
      <c r="AK141" s="27">
        <f t="shared" si="99"/>
        <v>0</v>
      </c>
      <c r="AL141" s="27">
        <f t="shared" si="100"/>
        <v>0</v>
      </c>
      <c r="AM141" s="27"/>
      <c r="AN141" s="27"/>
      <c r="AO141" s="27"/>
      <c r="AP141" s="27"/>
      <c r="AQ141" s="27"/>
      <c r="AR141" s="27"/>
      <c r="AS141" s="27"/>
      <c r="AT141" s="27">
        <f>IFERROR(work!D141+work!AP141,".")</f>
        <v>18326692.131142173</v>
      </c>
      <c r="AU141" s="27">
        <f>IFERROR(work!E141+work!AQ141,".")</f>
        <v>19279316.43791803</v>
      </c>
      <c r="AV141" s="27">
        <f>IFERROR(work!F141+work!AR141,".")</f>
        <v>21030705.104857169</v>
      </c>
      <c r="AW141" s="27">
        <f>IFERROR(work!G141+work!AS141,".")</f>
        <v>23320938.647872128</v>
      </c>
      <c r="AX141" s="27">
        <f>IFERROR(work!H141+work!AT141,".")</f>
        <v>26863784.784539539</v>
      </c>
      <c r="AY141" s="27">
        <f>IFERROR(work!I141+work!AU141,".")</f>
        <v>30488245.60455589</v>
      </c>
      <c r="AZ141" s="27">
        <f>IFERROR(work!J141+work!AV141,".")</f>
        <v>33172862.965972111</v>
      </c>
      <c r="BA141" s="27">
        <f>IFERROR(work!K141+work!AW141,".")</f>
        <v>37019329.97951249</v>
      </c>
      <c r="BB141" s="27">
        <f>IFERROR(work!L141+work!AX141,".")</f>
        <v>41199491.216607921</v>
      </c>
      <c r="BC141" s="27">
        <f>IFERROR(work!M141+work!AY141,".")</f>
        <v>42889577.335178182</v>
      </c>
      <c r="BD141" s="27">
        <f>IFERROR(work!N141+work!AZ141,".")</f>
        <v>44518661.635259189</v>
      </c>
      <c r="BE141" s="27">
        <f>IFERROR(work!O141+work!BA141,".")</f>
        <v>48610165.908990979</v>
      </c>
      <c r="BF141" s="27">
        <f>IFERROR(work!P141+work!BB141,".")</f>
        <v>55504797.917758025</v>
      </c>
      <c r="BG141" s="27">
        <f>IFERROR(work!Q141+work!BC141,".")</f>
        <v>63270259.571419857</v>
      </c>
      <c r="BH141" s="27">
        <f>IFERROR(work!R141+work!BD141,".")</f>
        <v>71554344.556143299</v>
      </c>
      <c r="BI141" s="27">
        <f>IFERROR(work!S141+work!BE141,".")</f>
        <v>79343544.601867974</v>
      </c>
      <c r="BJ141" s="27">
        <f>IFERROR(work!T141+work!BF141,".")</f>
        <v>87275780.521320373</v>
      </c>
      <c r="BK141" s="27">
        <f>IFERROR(work!U141+work!BG141,".")</f>
        <v>95389366.613368094</v>
      </c>
      <c r="BL141" s="27">
        <f>IFERROR(work!V141+work!BH141,".")</f>
        <v>102827269.45993249</v>
      </c>
      <c r="BM141" s="27">
        <f>IFERROR(work!W141+work!BI141,".")</f>
        <v>110639500.05115291</v>
      </c>
      <c r="BN141" s="27">
        <f>IFERROR(work!X141+work!BJ141,".")</f>
        <v>119927746.0899421</v>
      </c>
      <c r="BO141" s="27">
        <f>IFERROR(work!Y141+work!BK141,".")</f>
        <v>129876862.94482031</v>
      </c>
      <c r="BP141" s="27">
        <f>IFERROR(work!Z141+work!BL141,".")</f>
        <v>141690262.66195756</v>
      </c>
      <c r="BQ141" s="27">
        <f>IFERROR(work!AA141+work!BM141,".")</f>
        <v>155855143.74719927</v>
      </c>
      <c r="BR141" s="27">
        <f>IFERROR(work!AB141+work!BN141,".")</f>
        <v>171593803.93514749</v>
      </c>
      <c r="BS141" s="27">
        <f>IFERROR(work!AC141+work!BO141,".")</f>
        <v>190977177.42498803</v>
      </c>
      <c r="BT141" s="27">
        <f>IFERROR(work!AD141+work!BP141,".")</f>
        <v>215231847.52033377</v>
      </c>
      <c r="BU141" s="27">
        <f>IFERROR(work!AE141+work!BQ141,".")</f>
        <v>245768234.3747361</v>
      </c>
      <c r="BV141" s="27">
        <f>IFERROR(work!AF141+work!BR141,".")</f>
        <v>269353780.31451386</v>
      </c>
      <c r="BW141" s="27">
        <f>IFERROR(work!AG141+work!BS141,".")</f>
        <v>294114309.29015821</v>
      </c>
      <c r="BX141" s="27">
        <f>IFERROR(work!AH141+work!BT141,".")</f>
        <v>324684491.85577863</v>
      </c>
      <c r="BY141" s="27">
        <f>IFERROR(work!AI141+work!BU141,".")</f>
        <v>354219676.88158476</v>
      </c>
      <c r="BZ141" s="27"/>
      <c r="CA141" s="27"/>
      <c r="CB141" s="27"/>
      <c r="CC141" s="27"/>
      <c r="CD141" s="27"/>
      <c r="CE141" s="27"/>
      <c r="CF141" s="27">
        <f>IFERROR(work!AP141-work!D141,".")</f>
        <v>-18261531.956579205</v>
      </c>
      <c r="CG141" s="27">
        <f>IFERROR(work!AQ141-work!E141,".")</f>
        <v>-19211495.302364871</v>
      </c>
      <c r="CH141" s="27">
        <f>IFERROR(work!AR141-work!F141,".")</f>
        <v>-20962770.503791496</v>
      </c>
      <c r="CI141" s="27">
        <f>IFERROR(work!AS141-work!G141,".")</f>
        <v>-23249825.802119397</v>
      </c>
      <c r="CJ141" s="27">
        <f>IFERROR(work!AT141-work!H141,".")</f>
        <v>-26785735.861850608</v>
      </c>
      <c r="CK141" s="27">
        <f>IFERROR(work!AU141-work!I141,".")</f>
        <v>-30403960.329096854</v>
      </c>
      <c r="CL141" s="27">
        <f>IFERROR(work!AV141-work!J141,".")</f>
        <v>-33077857.089842111</v>
      </c>
      <c r="CM141" s="27">
        <f>IFERROR(work!AW141-work!K141,".")</f>
        <v>-36916473.602776192</v>
      </c>
      <c r="CN141" s="27">
        <f>IFERROR(work!AX141-work!L141,".")</f>
        <v>-41091058.170479365</v>
      </c>
      <c r="CO141" s="27">
        <f>IFERROR(work!AY141-work!M141,".")</f>
        <v>-42774884.576779827</v>
      </c>
      <c r="CP141" s="27">
        <f>IFERROR(work!AZ141-work!N141,".")</f>
        <v>-44401049.829353191</v>
      </c>
      <c r="CQ141" s="27">
        <f>IFERROR(work!BA141-work!O141,".")</f>
        <v>-48490159.01036571</v>
      </c>
      <c r="CR141" s="27">
        <f>IFERROR(work!BB141-work!P141,".")</f>
        <v>-55383773.140147217</v>
      </c>
      <c r="CS141" s="27">
        <f>IFERROR(work!BC141-work!Q141,".")</f>
        <v>-63142711.434592299</v>
      </c>
      <c r="CT141" s="27">
        <f>IFERROR(work!BD141-work!R141,".")</f>
        <v>-71418725.651656285</v>
      </c>
      <c r="CU141" s="27">
        <f>IFERROR(work!BE141-work!S141,".")</f>
        <v>-79213590.258581728</v>
      </c>
      <c r="CV141" s="27">
        <f>IFERROR(work!BF141-work!T141,".")</f>
        <v>-87137067.825174451</v>
      </c>
      <c r="CW141" s="27">
        <f>IFERROR(work!BG141-work!U141,".")</f>
        <v>-95243876.629350752</v>
      </c>
      <c r="CX141" s="27">
        <f>IFERROR(work!BH141-work!V141,".")</f>
        <v>-102675366.75571854</v>
      </c>
      <c r="CY141" s="27">
        <f>IFERROR(work!BI141-work!W141,".")</f>
        <v>-110481336.51688758</v>
      </c>
      <c r="CZ141" s="27">
        <f>IFERROR(work!BJ141-work!X141,".")</f>
        <v>-119767240.74981377</v>
      </c>
      <c r="DA141" s="27">
        <f>IFERROR(work!BK141-work!Y141,".")</f>
        <v>-129712807.80263525</v>
      </c>
      <c r="DB141" s="27">
        <f>IFERROR(work!BL141-work!Z141,".")</f>
        <v>-141522068.12351644</v>
      </c>
      <c r="DC141" s="27">
        <f>IFERROR(work!BM141-work!AA141,".")</f>
        <v>-155678420.11682174</v>
      </c>
      <c r="DD141" s="27">
        <f>IFERROR(work!BN141-work!AB141,".")</f>
        <v>-171404649.87914106</v>
      </c>
      <c r="DE141" s="27">
        <f>IFERROR(work!BO141-work!AC141,".")</f>
        <v>-190780101.67031473</v>
      </c>
      <c r="DF141" s="27">
        <f>IFERROR(work!BP141-work!AD141,".")</f>
        <v>-215008606.02007085</v>
      </c>
      <c r="DG141" s="27">
        <f>IFERROR(work!BQ141-work!AE141,".")</f>
        <v>-245566363.56840745</v>
      </c>
      <c r="DH141" s="27">
        <f>IFERROR(work!BR141-work!AF141,".")</f>
        <v>-269148939.03117067</v>
      </c>
      <c r="DI141" s="27">
        <f>IFERROR(work!BS141-work!AG141,".")</f>
        <v>-293930660.2353304</v>
      </c>
      <c r="DJ141" s="27">
        <f>IFERROR(work!BT141-work!AH141,".")</f>
        <v>-324517154.50036079</v>
      </c>
      <c r="DK141" s="27">
        <f>IFERROR(work!BU141-work!AI141,".")</f>
        <v>-354059319.29296315</v>
      </c>
      <c r="DL141" s="27"/>
      <c r="DM141" s="27"/>
      <c r="DN141" s="27"/>
      <c r="DO141" s="27"/>
      <c r="DP141" s="27"/>
      <c r="DQ141" s="27"/>
      <c r="DR141" s="27"/>
      <c r="DS141" s="27">
        <f>IFERROR(work!DO141-work!CC141,".")</f>
        <v>7.6999998092651359E-2</v>
      </c>
      <c r="DT141" s="27">
        <f>IFERROR(work!DP141-work!CD141,".")</f>
        <v>7.5999998092651358E-2</v>
      </c>
      <c r="DU141" s="27">
        <f>IFERROR(work!DQ141-work!CE141,".")</f>
        <v>7.5999998092651358E-2</v>
      </c>
      <c r="DV141" s="27">
        <f>IFERROR(work!DR141-work!CF141,".")</f>
        <v>7.4999998092651357E-2</v>
      </c>
      <c r="DW141" s="27">
        <f>IFERROR(work!DS141-work!CG141,".")</f>
        <v>7.4999998092651357E-2</v>
      </c>
      <c r="DX141" s="27">
        <f>IFERROR(work!DT141-work!CH141,".")</f>
        <v>7.399999809265137E-2</v>
      </c>
      <c r="DY141" s="27">
        <f>IFERROR(work!DU141-work!CI141,".")</f>
        <v>7.2999998092651369E-2</v>
      </c>
      <c r="DZ141" s="27">
        <f>IFERROR(work!DV141-work!CJ141,".")</f>
        <v>7.1999998092651368E-2</v>
      </c>
      <c r="EA141" s="27">
        <f>IFERROR(work!DW141-work!CK141,".")</f>
        <v>7.0999998092651367E-2</v>
      </c>
      <c r="EB141" s="27">
        <f>IFERROR(work!DX141-work!CL141,".")</f>
        <v>6.9999998092651367E-2</v>
      </c>
      <c r="EC141" s="27">
        <f>IFERROR(work!DY141-work!CM141,".")</f>
        <v>6.7999998092651365E-2</v>
      </c>
      <c r="ED141" s="27">
        <f>IFERROR(work!DZ141-work!CN141,".")</f>
        <v>6.5999998092651363E-2</v>
      </c>
      <c r="EE141" s="27">
        <f>IFERROR(work!EA141-work!CO141,".")</f>
        <v>6.4999998092651362E-2</v>
      </c>
      <c r="EF141" s="27">
        <f>IFERROR(work!EB141-work!CP141,".")</f>
        <v>6.299999809265136E-2</v>
      </c>
      <c r="EG141" s="27">
        <f>IFERROR(work!EC141-work!CQ141,".")</f>
        <v>6.0999998092651359E-2</v>
      </c>
      <c r="EH141" s="27">
        <f>IFERROR(work!ED141-work!CR141,".")</f>
        <v>5.8999998092651364E-2</v>
      </c>
      <c r="EI141" s="27">
        <f>IFERROR(work!EE141-work!CS141,".")</f>
        <v>5.5999998092651368E-2</v>
      </c>
      <c r="EJ141" s="27">
        <f>IFERROR(work!EF141-work!CT141,".")</f>
        <v>5.3999998092651366E-2</v>
      </c>
      <c r="EK141" s="27">
        <f>IFERROR(work!EG141-work!CU141,".")</f>
        <v>5.1999998092651364E-2</v>
      </c>
      <c r="EL141" s="27">
        <f>IFERROR(work!EH141-work!CV141,".")</f>
        <v>4.8999998092651362E-2</v>
      </c>
      <c r="EM141" s="27">
        <f>IFERROR(work!EI141-work!CW141,".")</f>
        <v>4.5999998092651366E-2</v>
      </c>
      <c r="EN141" s="27">
        <f>IFERROR(work!EJ141-work!CX141,".")</f>
        <v>4.2999998092651363E-2</v>
      </c>
      <c r="EO141" s="27">
        <f>IFERROR(work!EK141-work!CY141,".")</f>
        <v>3.9999998092651361E-2</v>
      </c>
      <c r="EP141" s="27" t="str">
        <f>IFERROR(work!EL141-work!CZ141,".")</f>
        <v>.</v>
      </c>
      <c r="EQ141" s="27" t="str">
        <f>IFERROR(work!EM141-work!DA141,".")</f>
        <v>.</v>
      </c>
      <c r="ER141" s="27" t="str">
        <f>IFERROR(work!EN141-work!DB141,".")</f>
        <v>.</v>
      </c>
      <c r="ES141" s="27" t="str">
        <f>IFERROR(work!EO141-work!DC141,".")</f>
        <v>.</v>
      </c>
      <c r="ET141" s="27" t="str">
        <f>IFERROR(work!EP141-work!DD141,".")</f>
        <v>.</v>
      </c>
      <c r="EU141" s="27" t="str">
        <f>IFERROR(work!EQ141-work!DE141,".")</f>
        <v>.</v>
      </c>
      <c r="EV141" s="27" t="str">
        <f>IFERROR(work!ER141-work!DF141,".")</f>
        <v>.</v>
      </c>
      <c r="EW141" s="27" t="str">
        <f>IFERROR(work!ES141-work!DG141,".")</f>
        <v>.</v>
      </c>
      <c r="EX141" s="27" t="str">
        <f>IFERROR(work!ET141-work!DH141,".")</f>
        <v>.</v>
      </c>
      <c r="EY141" s="27"/>
      <c r="EZ141" s="27"/>
      <c r="FA141" s="27"/>
      <c r="FB141" s="27"/>
      <c r="FC141" s="27"/>
      <c r="FD141" s="27"/>
      <c r="FE141" s="27" t="str">
        <f>IF(ISNUMBER(work!GZ141/work!HD141),work!GZ141/work!HD141,".")</f>
        <v>.</v>
      </c>
      <c r="FF141" s="27" t="str">
        <f>IF(ISNUMBER(work!HA141/work!HE141),work!HA141/work!HE141,".")</f>
        <v>.</v>
      </c>
      <c r="FG141" s="27" t="str">
        <f>IF(ISNUMBER(work!HB141/work!HF141),work!HB141/work!HF141,".")</f>
        <v>.</v>
      </c>
      <c r="FH141" s="27" t="str">
        <f>IF(ISNUMBER(work!HC141/work!HG141),work!HC141/work!HG141,".")</f>
        <v>.</v>
      </c>
      <c r="FI141" s="27" t="str">
        <f>IF(ISNUMBER((work!HA141+work!HB141)/(work!HE141+work!HF141)),(work!HA141+work!HB141)/(work!HE141+work!HF141),".")</f>
        <v>.</v>
      </c>
      <c r="FJ141" s="27" t="str">
        <f>IF(ISNUMBER(work!HH141/work!HL141),work!HH141/work!HL141,".")</f>
        <v>.</v>
      </c>
      <c r="FK141" s="27" t="str">
        <f>IF(ISNUMBER(work!HI141/work!HM141),work!HI141/work!HM141,".")</f>
        <v>.</v>
      </c>
      <c r="FL141" s="27" t="str">
        <f>IF(ISNUMBER(work!HJ141/work!HN141),work!HJ141/work!HN141,".")</f>
        <v>.</v>
      </c>
      <c r="FM141" s="27" t="str">
        <f>IF(ISNUMBER(work!HK141/work!HO141),work!HK141/work!HO141,".")</f>
        <v>.</v>
      </c>
      <c r="FN141" s="27" t="str">
        <f>IF(ISNUMBER((work!HI141+work!HJ141)/(work!HM141+work!HN141)),(work!HI141+work!HJ141)/(work!HM141+work!HN141),".")</f>
        <v>.</v>
      </c>
      <c r="FO141" s="27" t="s">
        <v>5007</v>
      </c>
      <c r="FP141" s="27" t="s">
        <v>5007</v>
      </c>
      <c r="FQ141" s="27" t="s">
        <v>5007</v>
      </c>
      <c r="FR141" s="27" t="s">
        <v>5007</v>
      </c>
      <c r="FS141" s="27" t="s">
        <v>5007</v>
      </c>
      <c r="FT141" s="27" t="str">
        <f>work!GM141</f>
        <v>.</v>
      </c>
      <c r="FU141" s="27" t="str">
        <f>work!GN141</f>
        <v>.</v>
      </c>
      <c r="FV141" s="27" t="str">
        <f>work!GO141</f>
        <v>.</v>
      </c>
      <c r="FW141" s="27" t="s">
        <v>5007</v>
      </c>
      <c r="FX141" s="27"/>
      <c r="FY141" s="27" t="str">
        <f t="shared" si="101"/>
        <v>.</v>
      </c>
      <c r="FZ141">
        <f t="shared" si="103"/>
        <v>20</v>
      </c>
      <c r="GA141" t="str">
        <f>work!HC141</f>
        <v>.</v>
      </c>
      <c r="GB141" t="str">
        <f>IF(ISNUMBER(work!HA141+work!HB141),work!HA141+work!HB141,".")</f>
        <v>.</v>
      </c>
      <c r="GC141" t="str">
        <f>IF(ISNUMBER(work!HK141-work!HC141),work!HK141-work!HC141,".")</f>
        <v>.</v>
      </c>
      <c r="GD141" t="str">
        <f>IF(ISNUMBER(work!HI141+work!HJ141-work!HA141-work!HB141),(work!HI141+work!HJ141-work!HA141-work!HB141),".")</f>
        <v>.</v>
      </c>
      <c r="GH141" t="str">
        <f>work!GQ141</f>
        <v>.</v>
      </c>
      <c r="GI141" t="str">
        <f>work!GR141</f>
        <v>.</v>
      </c>
      <c r="GJ141" t="str">
        <f>work!GZ141</f>
        <v>.</v>
      </c>
      <c r="GK141" t="str">
        <f>work!HH141</f>
        <v>.</v>
      </c>
      <c r="GL141" t="str">
        <f t="shared" si="102"/>
        <v>.</v>
      </c>
      <c r="GM141" t="str">
        <f>IFERROR(VLOOKUP($F141,AREA_EM_ALLYEAR,Seq!B$1,FALSE),".")</f>
        <v>.</v>
      </c>
      <c r="GN141" t="str">
        <f>IFERROR(VLOOKUP($F141,AREA_EM_ALLYEAR,Seq!C$1,FALSE),".")</f>
        <v>.</v>
      </c>
      <c r="GO141" t="str">
        <f>IFERROR(VLOOKUP($F141,AREA_EM_ALLYEAR,Seq!D$1,FALSE),".")</f>
        <v>.</v>
      </c>
      <c r="GP141" t="str">
        <f>IFERROR(VLOOKUP($F141,AREA_EM_ALLYEAR,Seq!E$1,FALSE),".")</f>
        <v>.</v>
      </c>
      <c r="GQ141" t="str">
        <f>IFERROR(VLOOKUP($F141,AREA_EM_ALLYEAR,Seq!F$1,FALSE),".")</f>
        <v>.</v>
      </c>
      <c r="GR141" t="str">
        <f>IFERROR(VLOOKUP($F141,AREA_EM_ALLYEAR,Seq!G$1,FALSE),".")</f>
        <v>.</v>
      </c>
      <c r="GS141" t="str">
        <f>IFERROR(VLOOKUP($F141,AREA_EM_ALLYEAR,Seq!H$1,FALSE),".")</f>
        <v>.</v>
      </c>
      <c r="GT141" t="str">
        <f>IFERROR(VLOOKUP($F141,AREA_EM_ALLYEAR,Seq!I$1,FALSE),".")</f>
        <v>.</v>
      </c>
      <c r="GU141" t="str">
        <f>IFERROR(VLOOKUP($F141,AREA_EM_ALLYEAR,Seq!J$1,FALSE),".")</f>
        <v>.</v>
      </c>
      <c r="GV141" t="str">
        <f>IFERROR(VLOOKUP($F141,AREA_EM_ALLYEAR,Seq!K$1,FALSE),".")</f>
        <v>.</v>
      </c>
      <c r="GW141" t="str">
        <f>IFERROR(VLOOKUP($F141,AREA_EM_ALLYEAR,Seq!L$1,FALSE),".")</f>
        <v>.</v>
      </c>
      <c r="GX141" t="str">
        <f>IFERROR(VLOOKUP($F141,AREA_EM_ALLYEAR,Seq!M$1,FALSE),".")</f>
        <v>.</v>
      </c>
      <c r="GY141" t="str">
        <f>IFERROR(VLOOKUP($F141,AREA_EM_ALLYEAR,Seq!N$1,FALSE),".")</f>
        <v>.</v>
      </c>
      <c r="GZ141" t="str">
        <f>IFERROR(VLOOKUP($F141,AREA_EM_ALLYEAR,Seq!O$1,FALSE),".")</f>
        <v>.</v>
      </c>
      <c r="HA141" t="str">
        <f t="shared" si="104"/>
        <v>.</v>
      </c>
      <c r="HK141" s="139" t="str">
        <f>IFERROR(VLOOKUP(CONCATENATE($G141, ".SP.DYN.LE00.IN"),AREA_WB_6ATTRS,Seq!B$1,FALSE)-VLOOKUP("CHN.SP.DYN.LE00.IN",AREA_WB_6ATTRS,Seq!B$1,FALSE),".")</f>
        <v>.</v>
      </c>
      <c r="HL141" s="139" t="str">
        <f>IFERROR(VLOOKUP(CONCATENATE($G141, ".SP.DYN.LE00.IN"),AREA_WB_6ATTRS,Seq!C$1,FALSE)-VLOOKUP("CHN.SP.DYN.LE00.IN",AREA_WB_6ATTRS,Seq!C$1,FALSE),".")</f>
        <v>.</v>
      </c>
      <c r="HM141" s="139">
        <f>IFERROR(VLOOKUP(CONCATENATE($G141, ".SP.DYN.LE00.IN"),AREA_WB_6ATTRS,Seq!D$1,FALSE)-VLOOKUP("CHN.SP.DYN.LE00.IN",AREA_WB_6ATTRS,Seq!D$1,FALSE),".")</f>
        <v>4.713146341463414</v>
      </c>
      <c r="HN141" s="139" t="str">
        <f>IFERROR(VLOOKUP(CONCATENATE($G141, ".SP.DYN.LE00.IN"),AREA_WB_6ATTRS,Seq!E$1,FALSE)-VLOOKUP("CHN.SP.DYN.LE00.IN",AREA_WB_6ATTRS,Seq!E$1,FALSE),".")</f>
        <v>.</v>
      </c>
      <c r="HO141" s="139" t="str">
        <f>IFERROR(VLOOKUP(CONCATENATE($G141, ".SP.DYN.LE00.IN"),AREA_WB_6ATTRS,Seq!F$1,FALSE)-VLOOKUP("CHN.SP.DYN.LE00.IN",AREA_WB_6ATTRS,Seq!F$1,FALSE),".")</f>
        <v>.</v>
      </c>
      <c r="HP141" s="139" t="str">
        <f>IFERROR(VLOOKUP(CONCATENATE($G141, ".SP.DYN.LE00.IN"),AREA_WB_6ATTRS,Seq!G$1,FALSE)-VLOOKUP("CHN.SP.DYN.LE00.IN",AREA_WB_6ATTRS,Seq!G$1,FALSE),".")</f>
        <v>.</v>
      </c>
      <c r="HQ141" s="139" t="str">
        <f>IFERROR(VLOOKUP(CONCATENATE($G141, ".SP.DYN.LE00.IN"),AREA_WB_6ATTRS,Seq!H$1,FALSE)-VLOOKUP("CHN.SP.DYN.LE00.IN",AREA_WB_6ATTRS,Seq!H$1,FALSE),".")</f>
        <v>.</v>
      </c>
      <c r="HR141" s="139">
        <f>IFERROR(VLOOKUP(CONCATENATE($G141, ".SP.DYN.LE00.IN"),AREA_WB_6ATTRS,Seq!I$1,FALSE)-VLOOKUP("CHN.SP.DYN.LE00.IN",AREA_WB_6ATTRS,Seq!I$1,FALSE),".")</f>
        <v>4.2109756097560904</v>
      </c>
      <c r="HS141" s="139" t="str">
        <f>IFERROR(VLOOKUP(CONCATENATE($G141, ".SP.DYN.LE00.IN"),AREA_WB_6ATTRS,Seq!J$1,FALSE)-VLOOKUP("CHN.SP.DYN.LE00.IN",AREA_WB_6ATTRS,Seq!J$1,FALSE),".")</f>
        <v>.</v>
      </c>
      <c r="HT141" s="139" t="str">
        <f>IFERROR(VLOOKUP(CONCATENATE($G141, ".SP.DYN.LE00.IN"),AREA_WB_6ATTRS,Seq!K$1,FALSE)-VLOOKUP("CHN.SP.DYN.LE00.IN",AREA_WB_6ATTRS,Seq!K$1,FALSE),".")</f>
        <v>.</v>
      </c>
      <c r="HU141" s="139" t="str">
        <f>IFERROR(VLOOKUP(CONCATENATE($G141, ".SP.DYN.LE00.IN"),AREA_WB_6ATTRS,Seq!L$1,FALSE)-VLOOKUP("CHN.SP.DYN.LE00.IN",AREA_WB_6ATTRS,Seq!L$1,FALSE),".")</f>
        <v>.</v>
      </c>
      <c r="HV141" s="139" t="str">
        <f>IFERROR(VLOOKUP(CONCATENATE($G141, ".SP.DYN.LE00.IN"),AREA_WB_6ATTRS,Seq!M$1,FALSE)-VLOOKUP("CHN.SP.DYN.LE00.IN",AREA_WB_6ATTRS,Seq!M$1,FALSE),".")</f>
        <v>.</v>
      </c>
      <c r="HW141" s="139">
        <f>IFERROR(VLOOKUP(CONCATENATE($G141, ".SP.DYN.LE00.IN"),AREA_WB_6ATTRS,Seq!N$1,FALSE)-VLOOKUP("CHN.SP.DYN.LE00.IN",AREA_WB_6ATTRS,Seq!N$1,FALSE),".")</f>
        <v>4.3845121951219568</v>
      </c>
      <c r="HX141" s="139" t="str">
        <f>IFERROR(VLOOKUP(CONCATENATE($G141, ".SP.DYN.LE00.IN"),AREA_WB_6ATTRS,Seq!O$1,FALSE)-VLOOKUP("CHN.SP.DYN.LE00.IN",AREA_WB_6ATTRS,Seq!O$1,FALSE),".")</f>
        <v>.</v>
      </c>
      <c r="HY141" s="139" t="str">
        <f>IFERROR(VLOOKUP(CONCATENATE($G141, ".SP.DYN.LE00.IN"),AREA_WB_6ATTRS,Seq!P$1,FALSE)-VLOOKUP("CHN.SP.DYN.LE00.IN",AREA_WB_6ATTRS,Seq!P$1,FALSE),".")</f>
        <v>.</v>
      </c>
      <c r="HZ141" s="139" t="str">
        <f>IFERROR(VLOOKUP(CONCATENATE($G141, ".SP.DYN.LE00.IN"),AREA_WB_6ATTRS,Seq!Q$1,FALSE)-VLOOKUP("CHN.SP.DYN.LE00.IN",AREA_WB_6ATTRS,Seq!Q$1,FALSE),".")</f>
        <v>.</v>
      </c>
      <c r="IA141" s="139" t="str">
        <f>IFERROR(VLOOKUP(CONCATENATE($G141, ".SP.DYN.LE00.IN"),AREA_WB_6ATTRS,Seq!R$1,FALSE)-VLOOKUP("CHN.SP.DYN.LE00.IN",AREA_WB_6ATTRS,Seq!R$1,FALSE),".")</f>
        <v>.</v>
      </c>
      <c r="IB141" s="139">
        <f>IFERROR(VLOOKUP(CONCATENATE($G141, ".SP.DYN.LE00.IN"),AREA_WB_6ATTRS,Seq!S$1,FALSE)-VLOOKUP("CHN.SP.DYN.LE00.IN",AREA_WB_6ATTRS,Seq!S$1,FALSE),".")</f>
        <v>3.9653902439024336</v>
      </c>
      <c r="IC141" s="139" t="str">
        <f>IFERROR(VLOOKUP(CONCATENATE($G141, ".SP.DYN.LE00.IN"),AREA_WB_6ATTRS,Seq!T$1,FALSE)-VLOOKUP("CHN.SP.DYN.LE00.IN",AREA_WB_6ATTRS,Seq!T$1,FALSE),".")</f>
        <v>.</v>
      </c>
      <c r="ID141" s="139" t="str">
        <f>IFERROR(VLOOKUP(CONCATENATE($G141, ".SP.DYN.LE00.IN"),AREA_WB_6ATTRS,Seq!U$1,FALSE)-VLOOKUP("CHN.SP.DYN.LE00.IN",AREA_WB_6ATTRS,Seq!U$1,FALSE),".")</f>
        <v>.</v>
      </c>
      <c r="IE141" s="139" t="str">
        <f>IFERROR(VLOOKUP(CONCATENATE($G141, ".SP.DYN.LE00.IN"),AREA_WB_6ATTRS,Seq!V$1,FALSE)-VLOOKUP("CHN.SP.DYN.LE00.IN",AREA_WB_6ATTRS,Seq!V$1,FALSE),".")</f>
        <v>.</v>
      </c>
      <c r="IF141" s="139" t="str">
        <f>IFERROR(VLOOKUP(CONCATENATE($G141, ".SP.DYN.LE00.IN"),AREA_WB_6ATTRS,Seq!W$1,FALSE)-VLOOKUP("CHN.SP.DYN.LE00.IN",AREA_WB_6ATTRS,Seq!W$1,FALSE),".")</f>
        <v>.</v>
      </c>
      <c r="IG141" s="139">
        <f>IFERROR(VLOOKUP(CONCATENATE($G141, ".SP.DYN.LE00.IN"),AREA_WB_6ATTRS,Seq!X$1,FALSE)-VLOOKUP("CHN.SP.DYN.LE00.IN",AREA_WB_6ATTRS,Seq!X$1,FALSE),".")</f>
        <v>3.7010487804878096</v>
      </c>
      <c r="IH141" s="139" t="str">
        <f>IFERROR(VLOOKUP(CONCATENATE($G141, ".SP.DYN.LE00.IN"),AREA_WB_6ATTRS,Seq!Y$1,FALSE)-VLOOKUP("CHN.SP.DYN.LE00.IN",AREA_WB_6ATTRS,Seq!Y$1,FALSE),".")</f>
        <v>.</v>
      </c>
      <c r="II141" s="139" t="str">
        <f>IFERROR(VLOOKUP(CONCATENATE($G141, ".SP.DYN.LE00.IN"),AREA_WB_6ATTRS,Seq!Z$1,FALSE)-VLOOKUP("CHN.SP.DYN.LE00.IN",AREA_WB_6ATTRS,Seq!Z$1,FALSE),".")</f>
        <v>.</v>
      </c>
      <c r="IJ141" s="139" t="str">
        <f>IFERROR(VLOOKUP(CONCATENATE($G141, ".SP.DYN.LE00.IN"),AREA_WB_6ATTRS,Seq!AA$1,FALSE)-VLOOKUP("CHN.SP.DYN.LE00.IN",AREA_WB_6ATTRS,Seq!AA$1,FALSE),".")</f>
        <v>.</v>
      </c>
      <c r="IK141" s="139" t="str">
        <f>IFERROR(VLOOKUP(CONCATENATE($G141, ".SP.DYN.LE00.IN"),AREA_WB_6ATTRS,Seq!AB$1,FALSE)-VLOOKUP("CHN.SP.DYN.LE00.IN",AREA_WB_6ATTRS,Seq!AB$1,FALSE),".")</f>
        <v>.</v>
      </c>
      <c r="IL141" s="139" t="str">
        <f>IFERROR(VLOOKUP(CONCATENATE($G141, ".SP.DYN.LE00.IN"),AREA_WB_6ATTRS,Seq!AC$1,FALSE)-VLOOKUP("CHN.SP.DYN.LE00.IN",AREA_WB_6ATTRS,Seq!AC$1,FALSE),".")</f>
        <v>.</v>
      </c>
      <c r="IM141" s="139" t="str">
        <f>IFERROR(VLOOKUP(CONCATENATE($G141, ".SP.DYN.LE00.IN"),AREA_WB_6ATTRS,Seq!AD$1,FALSE)-VLOOKUP("CHN.SP.DYN.LE00.IN",AREA_WB_6ATTRS,Seq!AD$1,FALSE),".")</f>
        <v>.</v>
      </c>
      <c r="IN141" s="139" t="str">
        <f>IFERROR(VLOOKUP(CONCATENATE($G141, ".SP.DYN.LE00.IN"),AREA_WB_6ATTRS,Seq!AE$1,FALSE)-VLOOKUP("CHN.SP.DYN.LE00.IN",AREA_WB_6ATTRS,Seq!AE$1,FALSE),".")</f>
        <v>.</v>
      </c>
      <c r="IO141" s="139" t="str">
        <f>IFERROR(VLOOKUP(CONCATENATE($G141, ".SP.DYN.LE00.IN"),AREA_WB_6ATTRS,Seq!AF$1,FALSE)-VLOOKUP("CHN.SP.DYN.LE00.IN",AREA_WB_6ATTRS,Seq!AF$1,FALSE),".")</f>
        <v>.</v>
      </c>
      <c r="IP141" s="139" t="str">
        <f>IFERROR(VLOOKUP(CONCATENATE($G141, ".SP.DYN.LE00.IN"),AREA_WB_6ATTRS,Seq!AG$1,FALSE)-VLOOKUP("CHN.SP.DYN.LE00.IN",AREA_WB_6ATTRS,Seq!AG$1,FALSE),".")</f>
        <v>.</v>
      </c>
      <c r="IW141" t="str">
        <f>IFERROR(VLOOKUP(CONCATENATE($G141, ".SP.DYN.LE00.IN"),AREA_WB_6ATTRS,Seq!B$1,FALSE),".")</f>
        <v>.</v>
      </c>
      <c r="IX141" t="str">
        <f>IFERROR(VLOOKUP(CONCATENATE($G141, ".SP.DYN.LE00.IN"),AREA_WB_6ATTRS,Seq!C$1,FALSE),".")</f>
        <v>.</v>
      </c>
      <c r="IY141">
        <f>IFERROR(VLOOKUP(CONCATENATE($G141, ".SP.DYN.LE00.IN"),AREA_WB_6ATTRS,Seq!D$1,FALSE),".")</f>
        <v>72.248048780487807</v>
      </c>
      <c r="IZ141" t="str">
        <f>IFERROR(VLOOKUP(CONCATENATE($G141, ".SP.DYN.LE00.IN"),AREA_WB_6ATTRS,Seq!E$1,FALSE),".")</f>
        <v>.</v>
      </c>
      <c r="JA141" t="str">
        <f>IFERROR(VLOOKUP(CONCATENATE($G141, ".SP.DYN.LE00.IN"),AREA_WB_6ATTRS,Seq!F$1,FALSE),".")</f>
        <v>.</v>
      </c>
      <c r="JB141" t="str">
        <f>IFERROR(VLOOKUP(CONCATENATE($G141, ".SP.DYN.LE00.IN"),AREA_WB_6ATTRS,Seq!G$1,FALSE),".")</f>
        <v>.</v>
      </c>
      <c r="JC141" t="str">
        <f>IFERROR(VLOOKUP(CONCATENATE($G141, ".SP.DYN.LE00.IN"),AREA_WB_6ATTRS,Seq!H$1,FALSE),".")</f>
        <v>.</v>
      </c>
      <c r="JD141">
        <f>IFERROR(VLOOKUP(CONCATENATE($G141, ".SP.DYN.LE00.IN"),AREA_WB_6ATTRS,Seq!I$1,FALSE),".")</f>
        <v>73.008292682926836</v>
      </c>
      <c r="JE141" t="str">
        <f>IFERROR(VLOOKUP(CONCATENATE($G141, ".SP.DYN.LE00.IN"),AREA_WB_6ATTRS,Seq!J$1,FALSE),".")</f>
        <v>.</v>
      </c>
      <c r="JF141" t="str">
        <f>IFERROR(VLOOKUP(CONCATENATE($G141, ".SP.DYN.LE00.IN"),AREA_WB_6ATTRS,Seq!K$1,FALSE),".")</f>
        <v>.</v>
      </c>
      <c r="JG141" t="str">
        <f>IFERROR(VLOOKUP(CONCATENATE($G141, ".SP.DYN.LE00.IN"),AREA_WB_6ATTRS,Seq!L$1,FALSE),".")</f>
        <v>.</v>
      </c>
      <c r="JH141" t="str">
        <f>IFERROR(VLOOKUP(CONCATENATE($G141, ".SP.DYN.LE00.IN"),AREA_WB_6ATTRS,Seq!M$1,FALSE),".")</f>
        <v>.</v>
      </c>
      <c r="JI141">
        <f>IFERROR(VLOOKUP(CONCATENATE($G141, ".SP.DYN.LE00.IN"),AREA_WB_6ATTRS,Seq!N$1,FALSE),".")</f>
        <v>74.246341463414637</v>
      </c>
      <c r="JJ141" t="str">
        <f>IFERROR(VLOOKUP(CONCATENATE($G141, ".SP.DYN.LE00.IN"),AREA_WB_6ATTRS,Seq!O$1,FALSE),".")</f>
        <v>.</v>
      </c>
      <c r="JK141" t="str">
        <f>IFERROR(VLOOKUP(CONCATENATE($G141, ".SP.DYN.LE00.IN"),AREA_WB_6ATTRS,Seq!P$1,FALSE),".")</f>
        <v>.</v>
      </c>
      <c r="JL141" t="str">
        <f>IFERROR(VLOOKUP(CONCATENATE($G141, ".SP.DYN.LE00.IN"),AREA_WB_6ATTRS,Seq!Q$1,FALSE),".")</f>
        <v>.</v>
      </c>
      <c r="JM141" t="str">
        <f>IFERROR(VLOOKUP(CONCATENATE($G141, ".SP.DYN.LE00.IN"),AREA_WB_6ATTRS,Seq!R$1,FALSE),".")</f>
        <v>.</v>
      </c>
      <c r="JN141">
        <f>IFERROR(VLOOKUP(CONCATENATE($G141, ".SP.DYN.LE00.IN"),AREA_WB_6ATTRS,Seq!S$1,FALSE),".")</f>
        <v>74.731707317073173</v>
      </c>
      <c r="JO141" t="str">
        <f>IFERROR(VLOOKUP(CONCATENATE($G141, ".SP.DYN.LE00.IN"),AREA_WB_6ATTRS,Seq!T$1,FALSE),".")</f>
        <v>.</v>
      </c>
      <c r="JP141" t="str">
        <f>IFERROR(VLOOKUP(CONCATENATE($G141, ".SP.DYN.LE00.IN"),AREA_WB_6ATTRS,Seq!U$1,FALSE),".")</f>
        <v>.</v>
      </c>
      <c r="JQ141" t="str">
        <f>IFERROR(VLOOKUP(CONCATENATE($G141, ".SP.DYN.LE00.IN"),AREA_WB_6ATTRS,Seq!V$1,FALSE),".")</f>
        <v>.</v>
      </c>
      <c r="JR141" t="str">
        <f>IFERROR(VLOOKUP(CONCATENATE($G141, ".SP.DYN.LE00.IN"),AREA_WB_6ATTRS,Seq!W$1,FALSE),".")</f>
        <v>.</v>
      </c>
      <c r="JS141">
        <f>IFERROR(VLOOKUP(CONCATENATE($G141, ".SP.DYN.LE00.IN"),AREA_WB_6ATTRS,Seq!X$1,FALSE),".")</f>
        <v>75.280487804878049</v>
      </c>
      <c r="JT141" t="str">
        <f>IFERROR(VLOOKUP(CONCATENATE($G141, ".SP.DYN.LE00.IN"),AREA_WB_6ATTRS,Seq!Y$1,FALSE),".")</f>
        <v>.</v>
      </c>
      <c r="JU141" t="str">
        <f>IFERROR(VLOOKUP(CONCATENATE($G141, ".SP.DYN.LE00.IN"),AREA_WB_6ATTRS,Seq!Z$1,FALSE),".")</f>
        <v>.</v>
      </c>
      <c r="JV141" t="str">
        <f>IFERROR(VLOOKUP(CONCATENATE($G141, ".SP.DYN.LE00.IN"),AREA_WB_6ATTRS,Seq!AA$1,FALSE),".")</f>
        <v>.</v>
      </c>
      <c r="JW141" t="str">
        <f>IFERROR(VLOOKUP(CONCATENATE($G141, ".SP.DYN.LE00.IN"),AREA_WB_6ATTRS,Seq!AB$1,FALSE),".")</f>
        <v>.</v>
      </c>
      <c r="JX141" t="str">
        <f>IFERROR(VLOOKUP(CONCATENATE($G141, ".SP.DYN.LE00.IN"),AREA_WB_6ATTRS,Seq!AC$1,FALSE),".")</f>
        <v>.</v>
      </c>
      <c r="JY141" t="str">
        <f>IFERROR(VLOOKUP(CONCATENATE($G141, ".SP.DYN.LE00.IN"),AREA_WB_6ATTRS,Seq!AD$1,FALSE),".")</f>
        <v>.</v>
      </c>
      <c r="JZ141" t="str">
        <f>IFERROR(VLOOKUP(CONCATENATE($G141, ".SP.DYN.LE00.IN"),AREA_WB_6ATTRS,Seq!AE$1,FALSE),".")</f>
        <v>.</v>
      </c>
      <c r="KA141" t="str">
        <f>IFERROR(VLOOKUP(CONCATENATE($G141, ".SP.DYN.LE00.IN"),AREA_WB_6ATTRS,Seq!AF$1,FALSE),".")</f>
        <v>.</v>
      </c>
      <c r="KB141" t="str">
        <f>IFERROR(VLOOKUP(CONCATENATE($G141, ".SP.DYN.LE00.IN"),AREA_WB_6ATTRS,Seq!AG$1,FALSE),".")</f>
        <v>.</v>
      </c>
      <c r="KK141">
        <f t="shared" si="66"/>
        <v>39</v>
      </c>
      <c r="KL141">
        <f t="shared" si="105"/>
        <v>0</v>
      </c>
      <c r="KM141">
        <f t="shared" si="67"/>
        <v>44518661.635259189</v>
      </c>
      <c r="KN141">
        <f t="shared" si="68"/>
        <v>-44401049.829353191</v>
      </c>
      <c r="KO141">
        <f t="shared" si="106"/>
        <v>6.7999998092651365E-2</v>
      </c>
      <c r="KP141" t="str">
        <f>work!HA141</f>
        <v>.</v>
      </c>
      <c r="KQ141" t="str">
        <f>work!HB141</f>
        <v>.</v>
      </c>
      <c r="KR141" t="str">
        <f>work!HC141</f>
        <v>.</v>
      </c>
      <c r="KS141" t="str">
        <f>IF(ISNUMBER(work!HI141-work!HA141),work!HI141-work!HA141,".")</f>
        <v>.</v>
      </c>
      <c r="KT141" t="str">
        <f>IF(ISNUMBER(work!HJ141-work!HB141),work!HJ141-work!HB141,".")</f>
        <v>.</v>
      </c>
      <c r="KU141" t="str">
        <f>IF(ISNUMBER(work!HK141-work!HC141),work!HK141-work!HC141,".")</f>
        <v>.</v>
      </c>
      <c r="KW141" t="str">
        <f>IFERROR(work!HR141/work!HV141,".")</f>
        <v>.</v>
      </c>
      <c r="KX141" t="str">
        <f>IFERROR(work!HS141/work!HW141,".")</f>
        <v>.</v>
      </c>
      <c r="KY141" t="str">
        <f>IFERROR(work!HT141/work!HX141,".")</f>
        <v>.</v>
      </c>
      <c r="KZ141" t="str">
        <f>IFERROR(work!HU141/work!HY141,".")</f>
        <v>.</v>
      </c>
    </row>
    <row r="142" spans="1:312">
      <c r="A142" s="24">
        <f t="shared" si="85"/>
        <v>143</v>
      </c>
      <c r="B142" s="24" t="str">
        <f t="shared" si="86"/>
        <v>Out</v>
      </c>
      <c r="C142" s="24" t="str">
        <f t="shared" si="87"/>
        <v>Out</v>
      </c>
      <c r="D142" s="24" t="str">
        <f t="shared" si="88"/>
        <v>Out67</v>
      </c>
      <c r="E142" s="25" t="s">
        <v>2568</v>
      </c>
      <c r="F142" s="26" t="str">
        <f t="shared" si="89"/>
        <v>Argentina</v>
      </c>
      <c r="G142" s="166" t="s">
        <v>1349</v>
      </c>
      <c r="H142" s="166" t="s">
        <v>5007</v>
      </c>
      <c r="I142" s="166" t="s">
        <v>5007</v>
      </c>
      <c r="J142" s="180" t="s">
        <v>5007</v>
      </c>
      <c r="K142" s="180" t="s">
        <v>5007</v>
      </c>
      <c r="L142" s="27">
        <f>IFERROR(VLOOKUP($F142,Area_FDI_84_96,Seq!B$1,FALSE),0)</f>
        <v>0</v>
      </c>
      <c r="M142" s="27">
        <f>IFERROR(VLOOKUP($F142,Area_FDI_84_96,Seq!C$1,FALSE),0)</f>
        <v>0</v>
      </c>
      <c r="N142" s="27">
        <f>IFERROR(VLOOKUP($F142,Area_FDI_84_96,Seq!D$1,FALSE),0)</f>
        <v>0</v>
      </c>
      <c r="O142" s="27">
        <f>IFERROR(VLOOKUP($F142,Area_FDI_84_96,Seq!E$1,FALSE),0)</f>
        <v>0</v>
      </c>
      <c r="P142" s="27">
        <f>IFERROR(VLOOKUP($F142,Area_FDI_84_96,Seq!F$1,FALSE),0)</f>
        <v>0</v>
      </c>
      <c r="Q142" s="27">
        <f>IFERROR(VLOOKUP($F142,Area_FDI_84_96,Seq!G$1,FALSE),0)</f>
        <v>0</v>
      </c>
      <c r="R142" s="27">
        <f>IFERROR(VLOOKUP($F142,Area_FDI_84_96,Seq!H$1,FALSE),0)</f>
        <v>0</v>
      </c>
      <c r="S142" s="27">
        <f>IFERROR(VLOOKUP($F142,Area_FDI_84_96,Seq!I$1,FALSE),0)</f>
        <v>16</v>
      </c>
      <c r="T142" s="27">
        <f>IFERROR(VALUE(VLOOKUP($E142,Area_FDI_92_95,Seq!B$1,FALSE)),0)</f>
        <v>176</v>
      </c>
      <c r="U142" s="27">
        <f>IFERROR(VALUE(VLOOKUP($E142,Area_FDI_92_95,Seq!C$1,FALSE)),0)</f>
        <v>1225</v>
      </c>
      <c r="V142" s="27">
        <f>IFERROR(VALUE(VLOOKUP($E142,Area_FDI_92_95,Seq!D$1,FALSE)),0)</f>
        <v>311</v>
      </c>
      <c r="W142" s="27">
        <f>IFERROR(VALUE(VLOOKUP($E142,Area_FDI_92_95,Seq!E$1,FALSE)),0)</f>
        <v>431</v>
      </c>
      <c r="X142" s="27">
        <f>IFERROR(VALUE(VLOOKUP($E142,Area_FDI_96_99,Seq!B$1,FALSE)),0)</f>
        <v>194</v>
      </c>
      <c r="Y142" s="27">
        <f>IFERROR(VALUE(VLOOKUP($E142,Area_FDI_96_99,Seq!C$1,FALSE)),0)</f>
        <v>181</v>
      </c>
      <c r="Z142" s="27">
        <f>IFERROR(VALUE(VLOOKUP($E142,Area_FDI_96_99,Seq!D$1,FALSE)),0)</f>
        <v>128</v>
      </c>
      <c r="AA142" s="27">
        <f>IFERROR(VALUE(VLOOKUP($E142,Area_FDI_96_99,Seq!E$1,FALSE)),0)</f>
        <v>177</v>
      </c>
      <c r="AB142" s="27">
        <f t="shared" si="90"/>
        <v>1389</v>
      </c>
      <c r="AC142" s="27">
        <f t="shared" si="91"/>
        <v>1638</v>
      </c>
      <c r="AD142" s="27">
        <f t="shared" si="92"/>
        <v>1030</v>
      </c>
      <c r="AE142" s="27">
        <f t="shared" si="93"/>
        <v>1889</v>
      </c>
      <c r="AF142" s="27">
        <f t="shared" si="94"/>
        <v>3080</v>
      </c>
      <c r="AG142" s="27">
        <f t="shared" si="95"/>
        <v>1089</v>
      </c>
      <c r="AH142" s="27">
        <f t="shared" si="96"/>
        <v>686</v>
      </c>
      <c r="AI142" s="27">
        <f t="shared" si="97"/>
        <v>1113</v>
      </c>
      <c r="AJ142" s="27">
        <f t="shared" si="98"/>
        <v>1266</v>
      </c>
      <c r="AK142" s="27">
        <f t="shared" si="99"/>
        <v>1241</v>
      </c>
      <c r="AL142" s="27">
        <f t="shared" si="100"/>
        <v>94</v>
      </c>
      <c r="AM142" s="27"/>
      <c r="AN142" s="27"/>
      <c r="AO142" s="27"/>
      <c r="AP142" s="27"/>
      <c r="AQ142" s="27"/>
      <c r="AR142" s="27"/>
      <c r="AS142" s="27"/>
      <c r="AT142" s="27">
        <f>IFERROR(work!D142+work!AP142,".")</f>
        <v>39506843.921240911</v>
      </c>
      <c r="AU142" s="27">
        <f>IFERROR(work!E142+work!AQ142,".")</f>
        <v>39251233.427760832</v>
      </c>
      <c r="AV142" s="27">
        <f>IFERROR(work!F142+work!AR142,".")</f>
        <v>40010840.775782317</v>
      </c>
      <c r="AW142" s="27">
        <f>IFERROR(work!G142+work!AS142,".")</f>
        <v>43036305.156336129</v>
      </c>
      <c r="AX142" s="27">
        <f>IFERROR(work!H142+work!AT142,".")</f>
        <v>47012528.934634402</v>
      </c>
      <c r="AY142" s="27">
        <f>IFERROR(work!I142+work!AU142,".")</f>
        <v>49102290.741861865</v>
      </c>
      <c r="AZ142" s="27">
        <f>IFERROR(work!J142+work!AV142,".")</f>
        <v>53250868.076892465</v>
      </c>
      <c r="BA142" s="27">
        <f>IFERROR(work!K142+work!AW142,".")</f>
        <v>57679060.742978975</v>
      </c>
      <c r="BB142" s="27">
        <f>IFERROR(work!L142+work!AX142,".")</f>
        <v>61326869.010301411</v>
      </c>
      <c r="BC142" s="27">
        <f>IFERROR(work!M142+work!AY142,".")</f>
        <v>61500974.703841835</v>
      </c>
      <c r="BD142" s="27">
        <f>IFERROR(work!N142+work!AZ142,".")</f>
        <v>62680743.929979756</v>
      </c>
      <c r="BE142" s="27">
        <f>IFERROR(work!O142+work!BA142,".")</f>
        <v>69079584.369068369</v>
      </c>
      <c r="BF142" s="27">
        <f>IFERROR(work!P142+work!BB142,".")</f>
        <v>78425079.461592019</v>
      </c>
      <c r="BG142" s="27">
        <f>IFERROR(work!Q142+work!BC142,".")</f>
        <v>87544736.43225947</v>
      </c>
      <c r="BH142" s="27">
        <f>IFERROR(work!R142+work!BD142,".")</f>
        <v>97245215.203526691</v>
      </c>
      <c r="BI142" s="27">
        <f>IFERROR(work!S142+work!BE142,".")</f>
        <v>104304359.08794056</v>
      </c>
      <c r="BJ142" s="27">
        <f>IFERROR(work!T142+work!BF142,".")</f>
        <v>113615313.71294841</v>
      </c>
      <c r="BK142" s="27">
        <f>IFERROR(work!U142+work!BG142,".")</f>
        <v>123867548.53978862</v>
      </c>
      <c r="BL142" s="27">
        <f>IFERROR(work!V142+work!BH142,".")</f>
        <v>132401506.78140995</v>
      </c>
      <c r="BM142" s="27">
        <f>IFERROR(work!W142+work!BI142,".")</f>
        <v>139206812.5540477</v>
      </c>
      <c r="BN142" s="27">
        <f>IFERROR(work!X142+work!BJ142,".")</f>
        <v>148267867.94787794</v>
      </c>
      <c r="BO142" s="27">
        <f>IFERROR(work!Y142+work!BK142,".")</f>
        <v>156962201.14732277</v>
      </c>
      <c r="BP142" s="27">
        <f>IFERROR(work!Z142+work!BL142,".")</f>
        <v>165813786.62616339</v>
      </c>
      <c r="BQ142" s="27">
        <f>IFERROR(work!AA142+work!BM142,".")</f>
        <v>182113640.52653661</v>
      </c>
      <c r="BR142" s="27">
        <f>IFERROR(work!AB142+work!BN142,".")</f>
        <v>200225094.41649613</v>
      </c>
      <c r="BS142" s="27">
        <f>IFERROR(work!AC142+work!BO142,".")</f>
        <v>222241240.13508528</v>
      </c>
      <c r="BT142" s="27">
        <f>IFERROR(work!AD142+work!BP142,".")</f>
        <v>249138004.79141372</v>
      </c>
      <c r="BU142" s="27">
        <f>IFERROR(work!AE142+work!BQ142,".")</f>
        <v>282628749.91262633</v>
      </c>
      <c r="BV142" s="27">
        <f>IFERROR(work!AF142+work!BR142,".")</f>
        <v>308710827.88432544</v>
      </c>
      <c r="BW142" s="27">
        <f>IFERROR(work!AG142+work!BS142,".")</f>
        <v>333817453.73907447</v>
      </c>
      <c r="BX142" s="27">
        <f>IFERROR(work!AH142+work!BT142,".")</f>
        <v>368041376.20245838</v>
      </c>
      <c r="BY142" s="27">
        <f>IFERROR(work!AI142+work!BU142,".")</f>
        <v>401433023.60566264</v>
      </c>
      <c r="BZ142" s="27"/>
      <c r="CA142" s="27"/>
      <c r="CB142" s="27"/>
      <c r="CC142" s="27"/>
      <c r="CD142" s="27"/>
      <c r="CE142" s="27"/>
      <c r="CF142" s="27">
        <f>IFERROR(work!AP142-work!D142,".")</f>
        <v>2918619.833519537</v>
      </c>
      <c r="CG142" s="27">
        <f>IFERROR(work!AQ142-work!E142,".")</f>
        <v>760421.68747793138</v>
      </c>
      <c r="CH142" s="27">
        <f>IFERROR(work!AR142-work!F142,".")</f>
        <v>-1982634.8328663446</v>
      </c>
      <c r="CI142" s="27">
        <f>IFERROR(work!AS142-work!G142,".")</f>
        <v>-3534459.2936553918</v>
      </c>
      <c r="CJ142" s="27">
        <f>IFERROR(work!AT142-work!H142,".")</f>
        <v>-6636991.7117557414</v>
      </c>
      <c r="CK142" s="27">
        <f>IFERROR(work!AU142-work!I142,".")</f>
        <v>-11789915.191790879</v>
      </c>
      <c r="CL142" s="27">
        <f>IFERROR(work!AV142-work!J142,".")</f>
        <v>-12999851.97892176</v>
      </c>
      <c r="CM142" s="27">
        <f>IFERROR(work!AW142-work!K142,".")</f>
        <v>-16256742.839309711</v>
      </c>
      <c r="CN142" s="27">
        <f>IFERROR(work!AX142-work!L142,".")</f>
        <v>-20963680.376785878</v>
      </c>
      <c r="CO142" s="27">
        <f>IFERROR(work!AY142-work!M142,".")</f>
        <v>-24163487.208116174</v>
      </c>
      <c r="CP142" s="27">
        <f>IFERROR(work!AZ142-work!N142,".")</f>
        <v>-26238967.534632619</v>
      </c>
      <c r="CQ142" s="27">
        <f>IFERROR(work!BA142-work!O142,".")</f>
        <v>-28020740.55028832</v>
      </c>
      <c r="CR142" s="27">
        <f>IFERROR(work!BB142-work!P142,".")</f>
        <v>-32463491.596313216</v>
      </c>
      <c r="CS142" s="27">
        <f>IFERROR(work!BC142-work!Q142,".")</f>
        <v>-38868234.573752679</v>
      </c>
      <c r="CT142" s="27">
        <f>IFERROR(work!BD142-work!R142,".")</f>
        <v>-45727855.004272893</v>
      </c>
      <c r="CU142" s="27">
        <f>IFERROR(work!BE142-work!S142,".")</f>
        <v>-54252775.772509143</v>
      </c>
      <c r="CV142" s="27">
        <f>IFERROR(work!BF142-work!T142,".")</f>
        <v>-60797534.633546412</v>
      </c>
      <c r="CW142" s="27">
        <f>IFERROR(work!BG142-work!U142,".")</f>
        <v>-66765694.702930227</v>
      </c>
      <c r="CX142" s="27">
        <f>IFERROR(work!BH142-work!V142,".")</f>
        <v>-73101129.434241086</v>
      </c>
      <c r="CY142" s="27">
        <f>IFERROR(work!BI142-work!W142,".")</f>
        <v>-81914024.013992786</v>
      </c>
      <c r="CZ142" s="27">
        <f>IFERROR(work!BJ142-work!X142,".")</f>
        <v>-91427118.891877934</v>
      </c>
      <c r="DA142" s="27">
        <f>IFERROR(work!BK142-work!Y142,".")</f>
        <v>-102627469.60013279</v>
      </c>
      <c r="DB142" s="27">
        <f>IFERROR(work!BL142-work!Z142,".")</f>
        <v>-117398544.15931061</v>
      </c>
      <c r="DC142" s="27">
        <f>IFERROR(work!BM142-work!AA142,".")</f>
        <v>-129419923.33748439</v>
      </c>
      <c r="DD142" s="27">
        <f>IFERROR(work!BN142-work!AB142,".")</f>
        <v>-142773359.39779243</v>
      </c>
      <c r="DE142" s="27">
        <f>IFERROR(work!BO142-work!AC142,".")</f>
        <v>-159516038.96021748</v>
      </c>
      <c r="DF142" s="27">
        <f>IFERROR(work!BP142-work!AD142,".")</f>
        <v>-181102448.74899089</v>
      </c>
      <c r="DG142" s="27">
        <f>IFERROR(work!BQ142-work!AE142,".")</f>
        <v>-208705848.03051722</v>
      </c>
      <c r="DH142" s="27">
        <f>IFERROR(work!BR142-work!AF142,".")</f>
        <v>-229791891.46135908</v>
      </c>
      <c r="DI142" s="27">
        <f>IFERROR(work!BS142-work!AG142,".")</f>
        <v>-254227515.78641415</v>
      </c>
      <c r="DJ142" s="27">
        <f>IFERROR(work!BT142-work!AH142,".")</f>
        <v>-281160270.15368104</v>
      </c>
      <c r="DK142" s="27">
        <f>IFERROR(work!BU142-work!AI142,".")</f>
        <v>-306845972.56888527</v>
      </c>
      <c r="DL142" s="27"/>
      <c r="DM142" s="27"/>
      <c r="DN142" s="27"/>
      <c r="DO142" s="27"/>
      <c r="DP142" s="27"/>
      <c r="DQ142" s="27"/>
      <c r="DR142" s="27"/>
      <c r="DS142" s="27">
        <f>IFERROR(work!DO142-work!CC142,".")</f>
        <v>0.25700000762939451</v>
      </c>
      <c r="DT142" s="27">
        <f>IFERROR(work!DP142-work!CD142,".")</f>
        <v>0.25600000762939451</v>
      </c>
      <c r="DU142" s="27">
        <f>IFERROR(work!DQ142-work!CE142,".")</f>
        <v>0.25600000762939451</v>
      </c>
      <c r="DV142" s="27">
        <f>IFERROR(work!DR142-work!CF142,".")</f>
        <v>0.25500000762939451</v>
      </c>
      <c r="DW142" s="27">
        <f>IFERROR(work!DS142-work!CG142,".")</f>
        <v>0.25500000762939451</v>
      </c>
      <c r="DX142" s="27">
        <f>IFERROR(work!DT142-work!CH142,".")</f>
        <v>0.25400000762939451</v>
      </c>
      <c r="DY142" s="27">
        <f>IFERROR(work!DU142-work!CI142,".")</f>
        <v>0.25300000762939451</v>
      </c>
      <c r="DZ142" s="27">
        <f>IFERROR(work!DV142-work!CJ142,".")</f>
        <v>0.25200000762939451</v>
      </c>
      <c r="EA142" s="27">
        <f>IFERROR(work!DW142-work!CK142,".")</f>
        <v>0.25100000762939451</v>
      </c>
      <c r="EB142" s="27">
        <f>IFERROR(work!DX142-work!CL142,".")</f>
        <v>0.25000000762939451</v>
      </c>
      <c r="EC142" s="27">
        <f>IFERROR(work!DY142-work!CM142,".")</f>
        <v>0.2480000076293945</v>
      </c>
      <c r="ED142" s="27">
        <f>IFERROR(work!DZ142-work!CN142,".")</f>
        <v>0.2460000076293945</v>
      </c>
      <c r="EE142" s="27">
        <f>IFERROR(work!EA142-work!CO142,".")</f>
        <v>0.2450000076293945</v>
      </c>
      <c r="EF142" s="27">
        <f>IFERROR(work!EB142-work!CP142,".")</f>
        <v>0.24300000762939453</v>
      </c>
      <c r="EG142" s="27">
        <f>IFERROR(work!EC142-work!CQ142,".")</f>
        <v>0.24100000762939452</v>
      </c>
      <c r="EH142" s="27">
        <f>IFERROR(work!ED142-work!CR142,".")</f>
        <v>0.23900000762939452</v>
      </c>
      <c r="EI142" s="27">
        <f>IFERROR(work!EE142-work!CS142,".")</f>
        <v>0.23600000762939452</v>
      </c>
      <c r="EJ142" s="27">
        <f>IFERROR(work!EF142-work!CT142,".")</f>
        <v>0.23400000762939452</v>
      </c>
      <c r="EK142" s="27">
        <f>IFERROR(work!EG142-work!CU142,".")</f>
        <v>0.23200000762939452</v>
      </c>
      <c r="EL142" s="27">
        <f>IFERROR(work!EH142-work!CV142,".")</f>
        <v>0.22900000762939451</v>
      </c>
      <c r="EM142" s="27">
        <f>IFERROR(work!EI142-work!CW142,".")</f>
        <v>0.22600000762939451</v>
      </c>
      <c r="EN142" s="27">
        <f>IFERROR(work!EJ142-work!CX142,".")</f>
        <v>0.22300000762939451</v>
      </c>
      <c r="EO142" s="27">
        <f>IFERROR(work!EK142-work!CY142,".")</f>
        <v>0.22000000762939451</v>
      </c>
      <c r="EP142" s="27">
        <f>IFERROR(work!EL142-work!CZ142,".")</f>
        <v>0.22299999237060547</v>
      </c>
      <c r="EQ142" s="27">
        <f>IFERROR(work!EM142-work!DA142,".")</f>
        <v>0.22399999237060547</v>
      </c>
      <c r="ER142" s="27">
        <f>IFERROR(work!EN142-work!DB142,".")</f>
        <v>0.24000000762939455</v>
      </c>
      <c r="ES142" s="27">
        <f>IFERROR(work!EO142-work!DC142,".")</f>
        <v>0.24000000381469727</v>
      </c>
      <c r="ET142" s="27" t="str">
        <f>IFERROR(work!EP142-work!DD142,".")</f>
        <v>.</v>
      </c>
      <c r="EU142" s="27" t="str">
        <f>IFERROR(work!EQ142-work!DE142,".")</f>
        <v>.</v>
      </c>
      <c r="EV142" s="27" t="str">
        <f>IFERROR(work!ER142-work!DF142,".")</f>
        <v>.</v>
      </c>
      <c r="EW142" s="27" t="str">
        <f>IFERROR(work!ES142-work!DG142,".")</f>
        <v>.</v>
      </c>
      <c r="EX142" s="27" t="str">
        <f>IFERROR(work!ET142-work!DH142,".")</f>
        <v>.</v>
      </c>
      <c r="EY142" s="27"/>
      <c r="EZ142" s="27"/>
      <c r="FA142" s="27"/>
      <c r="FB142" s="27"/>
      <c r="FC142" s="27"/>
      <c r="FD142" s="27"/>
      <c r="FE142" s="27" t="str">
        <f>IF(ISNUMBER(work!GZ142/work!HD142),work!GZ142/work!HD142,".")</f>
        <v>.</v>
      </c>
      <c r="FF142" s="27" t="str">
        <f>IF(ISNUMBER(work!HA142/work!HE142),work!HA142/work!HE142,".")</f>
        <v>.</v>
      </c>
      <c r="FG142" s="27" t="str">
        <f>IF(ISNUMBER(work!HB142/work!HF142),work!HB142/work!HF142,".")</f>
        <v>.</v>
      </c>
      <c r="FH142" s="27" t="str">
        <f>IF(ISNUMBER(work!HC142/work!HG142),work!HC142/work!HG142,".")</f>
        <v>.</v>
      </c>
      <c r="FI142" s="27" t="str">
        <f>IF(ISNUMBER((work!HA142+work!HB142)/(work!HE142+work!HF142)),(work!HA142+work!HB142)/(work!HE142+work!HF142),".")</f>
        <v>.</v>
      </c>
      <c r="FJ142" s="27" t="str">
        <f>IF(ISNUMBER(work!HH142/work!HL142),work!HH142/work!HL142,".")</f>
        <v>.</v>
      </c>
      <c r="FK142" s="27" t="str">
        <f>IF(ISNUMBER(work!HI142/work!HM142),work!HI142/work!HM142,".")</f>
        <v>.</v>
      </c>
      <c r="FL142" s="27" t="str">
        <f>IF(ISNUMBER(work!HJ142/work!HN142),work!HJ142/work!HN142,".")</f>
        <v>.</v>
      </c>
      <c r="FM142" s="27" t="str">
        <f>IF(ISNUMBER(work!HK142/work!HO142),work!HK142/work!HO142,".")</f>
        <v>.</v>
      </c>
      <c r="FN142" s="27" t="str">
        <f>IF(ISNUMBER((work!HI142+work!HJ142)/(work!HM142+work!HN142)),(work!HI142+work!HJ142)/(work!HM142+work!HN142),".")</f>
        <v>.</v>
      </c>
      <c r="FO142" s="27" t="s">
        <v>5007</v>
      </c>
      <c r="FP142" s="27" t="s">
        <v>5007</v>
      </c>
      <c r="FQ142" s="27" t="s">
        <v>5007</v>
      </c>
      <c r="FR142" s="27" t="s">
        <v>5007</v>
      </c>
      <c r="FS142" s="27" t="s">
        <v>5007</v>
      </c>
      <c r="FT142" s="27">
        <f>work!GM142</f>
        <v>7.1038357729562938E-5</v>
      </c>
      <c r="FU142" s="27" t="str">
        <f>work!GN142</f>
        <v>.</v>
      </c>
      <c r="FV142" s="27">
        <f>work!GO142</f>
        <v>2.7071858023914631E-3</v>
      </c>
      <c r="FW142" s="27" t="s">
        <v>5007</v>
      </c>
      <c r="FX142" s="27"/>
      <c r="FY142" s="27">
        <f t="shared" si="101"/>
        <v>19285.967000000001</v>
      </c>
      <c r="FZ142">
        <f t="shared" si="103"/>
        <v>1389</v>
      </c>
      <c r="GA142" t="str">
        <f>work!HC142</f>
        <v>.</v>
      </c>
      <c r="GB142" t="str">
        <f>IF(ISNUMBER(work!HA142+work!HB142),work!HA142+work!HB142,".")</f>
        <v>.</v>
      </c>
      <c r="GC142" t="str">
        <f>IF(ISNUMBER(work!HK142-work!HC142),work!HK142-work!HC142,".")</f>
        <v>.</v>
      </c>
      <c r="GD142" t="str">
        <f>IF(ISNUMBER(work!HI142+work!HJ142-work!HA142-work!HB142),(work!HI142+work!HJ142-work!HA142-work!HB142),".")</f>
        <v>.</v>
      </c>
      <c r="GH142">
        <f>work!GQ142</f>
        <v>2000</v>
      </c>
      <c r="GI142" t="str">
        <f>work!GR142</f>
        <v>.</v>
      </c>
      <c r="GJ142" t="str">
        <f>work!GZ142</f>
        <v>.</v>
      </c>
      <c r="GK142" t="str">
        <f>work!HH142</f>
        <v>.</v>
      </c>
      <c r="GL142">
        <f t="shared" si="102"/>
        <v>3958.2763763593875</v>
      </c>
      <c r="GM142" t="str">
        <f>IFERROR(VLOOKUP($F142,AREA_EM_ALLYEAR,Seq!B$1,FALSE),".")</f>
        <v>.</v>
      </c>
      <c r="GN142" t="str">
        <f>IFERROR(VLOOKUP($F142,AREA_EM_ALLYEAR,Seq!C$1,FALSE),".")</f>
        <v>.</v>
      </c>
      <c r="GO142" t="str">
        <f>IFERROR(VLOOKUP($F142,AREA_EM_ALLYEAR,Seq!D$1,FALSE),".")</f>
        <v>.</v>
      </c>
      <c r="GP142" t="str">
        <f>IFERROR(VLOOKUP($F142,AREA_EM_ALLYEAR,Seq!E$1,FALSE),".")</f>
        <v>.</v>
      </c>
      <c r="GQ142" t="str">
        <f>IFERROR(VLOOKUP($F142,AREA_EM_ALLYEAR,Seq!F$1,FALSE),".")</f>
        <v>.</v>
      </c>
      <c r="GR142" t="str">
        <f>IFERROR(VLOOKUP($F142,AREA_EM_ALLYEAR,Seq!G$1,FALSE),".")</f>
        <v>.</v>
      </c>
      <c r="GS142" t="str">
        <f>IFERROR(VLOOKUP($F142,AREA_EM_ALLYEAR,Seq!H$1,FALSE),".")</f>
        <v>.</v>
      </c>
      <c r="GT142" t="str">
        <f>IFERROR(VLOOKUP($F142,AREA_EM_ALLYEAR,Seq!I$1,FALSE),".")</f>
        <v>.</v>
      </c>
      <c r="GU142" t="str">
        <f>IFERROR(VLOOKUP($F142,AREA_EM_ALLYEAR,Seq!J$1,FALSE),".")</f>
        <v>.</v>
      </c>
      <c r="GV142" t="str">
        <f>IFERROR(VLOOKUP($F142,AREA_EM_ALLYEAR,Seq!K$1,FALSE),".")</f>
        <v>.</v>
      </c>
      <c r="GW142" t="str">
        <f>IFERROR(VLOOKUP($F142,AREA_EM_ALLYEAR,Seq!L$1,FALSE),".")</f>
        <v>.</v>
      </c>
      <c r="GX142" t="str">
        <f>IFERROR(VLOOKUP($F142,AREA_EM_ALLYEAR,Seq!M$1,FALSE),".")</f>
        <v>.</v>
      </c>
      <c r="GY142" t="str">
        <f>IFERROR(VLOOKUP($F142,AREA_EM_ALLYEAR,Seq!N$1,FALSE),".")</f>
        <v>.</v>
      </c>
      <c r="GZ142" t="str">
        <f>IFERROR(VLOOKUP($F142,AREA_EM_ALLYEAR,Seq!O$1,FALSE),".")</f>
        <v>.</v>
      </c>
      <c r="HA142" t="str">
        <f t="shared" si="104"/>
        <v>.</v>
      </c>
      <c r="HK142" s="139">
        <f>IFERROR(VLOOKUP(CONCATENATE($G142, ".SP.DYN.LE00.IN"),AREA_WB_6ATTRS,Seq!B$1,FALSE)-VLOOKUP("CHN.SP.DYN.LE00.IN",AREA_WB_6ATTRS,Seq!B$1,FALSE),".")</f>
        <v>2.4758048780487769</v>
      </c>
      <c r="HL142" s="139">
        <f>IFERROR(VLOOKUP(CONCATENATE($G142, ".SP.DYN.LE00.IN"),AREA_WB_6ATTRS,Seq!C$1,FALSE)-VLOOKUP("CHN.SP.DYN.LE00.IN",AREA_WB_6ATTRS,Seq!C$1,FALSE),".")</f>
        <v>2.478853658536579</v>
      </c>
      <c r="HM142" s="139">
        <f>IFERROR(VLOOKUP(CONCATENATE($G142, ".SP.DYN.LE00.IN"),AREA_WB_6ATTRS,Seq!D$1,FALSE)-VLOOKUP("CHN.SP.DYN.LE00.IN",AREA_WB_6ATTRS,Seq!D$1,FALSE),".")</f>
        <v>2.4555365853658628</v>
      </c>
      <c r="HN142" s="139">
        <f>IFERROR(VLOOKUP(CONCATENATE($G142, ".SP.DYN.LE00.IN"),AREA_WB_6ATTRS,Seq!E$1,FALSE)-VLOOKUP("CHN.SP.DYN.LE00.IN",AREA_WB_6ATTRS,Seq!E$1,FALSE),".")</f>
        <v>2.4122682926829384</v>
      </c>
      <c r="HO142" s="139">
        <f>IFERROR(VLOOKUP(CONCATENATE($G142, ".SP.DYN.LE00.IN"),AREA_WB_6ATTRS,Seq!F$1,FALSE)-VLOOKUP("CHN.SP.DYN.LE00.IN",AREA_WB_6ATTRS,Seq!F$1,FALSE),".")</f>
        <v>2.3500487804878105</v>
      </c>
      <c r="HP142" s="139">
        <f>IFERROR(VLOOKUP(CONCATENATE($G142, ".SP.DYN.LE00.IN"),AREA_WB_6ATTRS,Seq!G$1,FALSE)-VLOOKUP("CHN.SP.DYN.LE00.IN",AREA_WB_6ATTRS,Seq!G$1,FALSE),".")</f>
        <v>2.2733658536585466</v>
      </c>
      <c r="HQ142" s="139">
        <f>IFERROR(VLOOKUP(CONCATENATE($G142, ".SP.DYN.LE00.IN"),AREA_WB_6ATTRS,Seq!H$1,FALSE)-VLOOKUP("CHN.SP.DYN.LE00.IN",AREA_WB_6ATTRS,Seq!H$1,FALSE),".")</f>
        <v>2.1942195121951187</v>
      </c>
      <c r="HR142" s="139">
        <f>IFERROR(VLOOKUP(CONCATENATE($G142, ".SP.DYN.LE00.IN"),AREA_WB_6ATTRS,Seq!I$1,FALSE)-VLOOKUP("CHN.SP.DYN.LE00.IN",AREA_WB_6ATTRS,Seq!I$1,FALSE),".")</f>
        <v>2.1250731707316959</v>
      </c>
      <c r="HS142" s="139">
        <f>IFERROR(VLOOKUP(CONCATENATE($G142, ".SP.DYN.LE00.IN"),AREA_WB_6ATTRS,Seq!J$1,FALSE)-VLOOKUP("CHN.SP.DYN.LE00.IN",AREA_WB_6ATTRS,Seq!J$1,FALSE),".")</f>
        <v>2.0734146341463315</v>
      </c>
      <c r="HT142" s="139">
        <f>IFERROR(VLOOKUP(CONCATENATE($G142, ".SP.DYN.LE00.IN"),AREA_WB_6ATTRS,Seq!K$1,FALSE)-VLOOKUP("CHN.SP.DYN.LE00.IN",AREA_WB_6ATTRS,Seq!K$1,FALSE),".")</f>
        <v>2.0452439024390259</v>
      </c>
      <c r="HU142" s="139">
        <f>IFERROR(VLOOKUP(CONCATENATE($G142, ".SP.DYN.LE00.IN"),AREA_WB_6ATTRS,Seq!L$1,FALSE)-VLOOKUP("CHN.SP.DYN.LE00.IN",AREA_WB_6ATTRS,Seq!L$1,FALSE),".")</f>
        <v>2.0385609756097693</v>
      </c>
      <c r="HV142" s="139">
        <f>IFERROR(VLOOKUP(CONCATENATE($G142, ".SP.DYN.LE00.IN"),AREA_WB_6ATTRS,Seq!M$1,FALSE)-VLOOKUP("CHN.SP.DYN.LE00.IN",AREA_WB_6ATTRS,Seq!M$1,FALSE),".")</f>
        <v>2.0539024390243839</v>
      </c>
      <c r="HW142" s="139">
        <f>IFERROR(VLOOKUP(CONCATENATE($G142, ".SP.DYN.LE00.IN"),AREA_WB_6ATTRS,Seq!N$1,FALSE)-VLOOKUP("CHN.SP.DYN.LE00.IN",AREA_WB_6ATTRS,Seq!N$1,FALSE),".")</f>
        <v>2.082243902439032</v>
      </c>
      <c r="HX142" s="139">
        <f>IFERROR(VLOOKUP(CONCATENATE($G142, ".SP.DYN.LE00.IN"),AREA_WB_6ATTRS,Seq!O$1,FALSE)-VLOOKUP("CHN.SP.DYN.LE00.IN",AREA_WB_6ATTRS,Seq!O$1,FALSE),".")</f>
        <v>2.1171219512195307</v>
      </c>
      <c r="HY142" s="139">
        <f>IFERROR(VLOOKUP(CONCATENATE($G142, ".SP.DYN.LE00.IN"),AREA_WB_6ATTRS,Seq!P$1,FALSE)-VLOOKUP("CHN.SP.DYN.LE00.IN",AREA_WB_6ATTRS,Seq!P$1,FALSE),".")</f>
        <v>2.1555121951219576</v>
      </c>
      <c r="HZ142" s="139">
        <f>IFERROR(VLOOKUP(CONCATENATE($G142, ".SP.DYN.LE00.IN"),AREA_WB_6ATTRS,Seq!Q$1,FALSE)-VLOOKUP("CHN.SP.DYN.LE00.IN",AREA_WB_6ATTRS,Seq!Q$1,FALSE),".")</f>
        <v>2.1989024390243799</v>
      </c>
      <c r="IA142" s="139">
        <f>IFERROR(VLOOKUP(CONCATENATE($G142, ".SP.DYN.LE00.IN"),AREA_WB_6ATTRS,Seq!R$1,FALSE)-VLOOKUP("CHN.SP.DYN.LE00.IN",AREA_WB_6ATTRS,Seq!R$1,FALSE),".")</f>
        <v>2.2472682926829322</v>
      </c>
      <c r="IB142" s="139">
        <f>IFERROR(VLOOKUP(CONCATENATE($G142, ".SP.DYN.LE00.IN"),AREA_WB_6ATTRS,Seq!S$1,FALSE)-VLOOKUP("CHN.SP.DYN.LE00.IN",AREA_WB_6ATTRS,Seq!S$1,FALSE),".")</f>
        <v>2.301073170731712</v>
      </c>
      <c r="IC142" s="139">
        <f>IFERROR(VLOOKUP(CONCATENATE($G142, ".SP.DYN.LE00.IN"),AREA_WB_6ATTRS,Seq!T$1,FALSE)-VLOOKUP("CHN.SP.DYN.LE00.IN",AREA_WB_6ATTRS,Seq!T$1,FALSE),".")</f>
        <v>2.3593658536585309</v>
      </c>
      <c r="ID142" s="139">
        <f>IFERROR(VLOOKUP(CONCATENATE($G142, ".SP.DYN.LE00.IN"),AREA_WB_6ATTRS,Seq!U$1,FALSE)-VLOOKUP("CHN.SP.DYN.LE00.IN",AREA_WB_6ATTRS,Seq!U$1,FALSE),".")</f>
        <v>2.4200731707316976</v>
      </c>
      <c r="IE142" s="139">
        <f>IFERROR(VLOOKUP(CONCATENATE($G142, ".SP.DYN.LE00.IN"),AREA_WB_6ATTRS,Seq!V$1,FALSE)-VLOOKUP("CHN.SP.DYN.LE00.IN",AREA_WB_6ATTRS,Seq!V$1,FALSE),".")</f>
        <v>2.4762682926829171</v>
      </c>
      <c r="IF142" s="139">
        <f>IFERROR(VLOOKUP(CONCATENATE($G142, ".SP.DYN.LE00.IN"),AREA_WB_6ATTRS,Seq!W$1,FALSE)-VLOOKUP("CHN.SP.DYN.LE00.IN",AREA_WB_6ATTRS,Seq!W$1,FALSE),".")</f>
        <v>2.5239756097560928</v>
      </c>
      <c r="IG142" s="139">
        <f>IFERROR(VLOOKUP(CONCATENATE($G142, ".SP.DYN.LE00.IN"),AREA_WB_6ATTRS,Seq!X$1,FALSE)-VLOOKUP("CHN.SP.DYN.LE00.IN",AREA_WB_6ATTRS,Seq!X$1,FALSE),".")</f>
        <v>2.5591707317073258</v>
      </c>
      <c r="IH142" s="139">
        <f>IFERROR(VLOOKUP(CONCATENATE($G142, ".SP.DYN.LE00.IN"),AREA_WB_6ATTRS,Seq!Y$1,FALSE)-VLOOKUP("CHN.SP.DYN.LE00.IN",AREA_WB_6ATTRS,Seq!Y$1,FALSE),".")</f>
        <v>2.579414634146346</v>
      </c>
      <c r="II142" s="139">
        <f>IFERROR(VLOOKUP(CONCATENATE($G142, ".SP.DYN.LE00.IN"),AREA_WB_6ATTRS,Seq!Z$1,FALSE)-VLOOKUP("CHN.SP.DYN.LE00.IN",AREA_WB_6ATTRS,Seq!Z$1,FALSE),".")</f>
        <v>2.5832439024390226</v>
      </c>
      <c r="IJ142" s="139">
        <f>IFERROR(VLOOKUP(CONCATENATE($G142, ".SP.DYN.LE00.IN"),AREA_WB_6ATTRS,Seq!AA$1,FALSE)-VLOOKUP("CHN.SP.DYN.LE00.IN",AREA_WB_6ATTRS,Seq!AA$1,FALSE),".")</f>
        <v>2.5701463414634134</v>
      </c>
      <c r="IK142" s="139">
        <f>IFERROR(VLOOKUP(CONCATENATE($G142, ".SP.DYN.LE00.IN"),AREA_WB_6ATTRS,Seq!AB$1,FALSE)-VLOOKUP("CHN.SP.DYN.LE00.IN",AREA_WB_6ATTRS,Seq!AB$1,FALSE),".")</f>
        <v>2.5417073170731612</v>
      </c>
      <c r="IL142" s="139">
        <f>IFERROR(VLOOKUP(CONCATENATE($G142, ".SP.DYN.LE00.IN"),AREA_WB_6ATTRS,Seq!AC$1,FALSE)-VLOOKUP("CHN.SP.DYN.LE00.IN",AREA_WB_6ATTRS,Seq!AC$1,FALSE),".")</f>
        <v>2.5023902439024539</v>
      </c>
      <c r="IM142" s="139">
        <f>IFERROR(VLOOKUP(CONCATENATE($G142, ".SP.DYN.LE00.IN"),AREA_WB_6ATTRS,Seq!AD$1,FALSE)-VLOOKUP("CHN.SP.DYN.LE00.IN",AREA_WB_6ATTRS,Seq!AD$1,FALSE),".")</f>
        <v>2.45719512195123</v>
      </c>
      <c r="IN142" s="139">
        <f>IFERROR(VLOOKUP(CONCATENATE($G142, ".SP.DYN.LE00.IN"),AREA_WB_6ATTRS,Seq!AE$1,FALSE)-VLOOKUP("CHN.SP.DYN.LE00.IN",AREA_WB_6ATTRS,Seq!AE$1,FALSE),".")</f>
        <v>2.4075853658536488</v>
      </c>
      <c r="IO142" s="139">
        <f>IFERROR(VLOOKUP(CONCATENATE($G142, ".SP.DYN.LE00.IN"),AREA_WB_6ATTRS,Seq!AF$1,FALSE)-VLOOKUP("CHN.SP.DYN.LE00.IN",AREA_WB_6ATTRS,Seq!AF$1,FALSE),".")</f>
        <v>2.3590487804877966</v>
      </c>
      <c r="IP142" s="139" t="str">
        <f>IFERROR(VLOOKUP(CONCATENATE($G142, ".SP.DYN.LE00.IN"),AREA_WB_6ATTRS,Seq!AG$1,FALSE)-VLOOKUP("CHN.SP.DYN.LE00.IN",AREA_WB_6ATTRS,Seq!AG$1,FALSE),".")</f>
        <v>.</v>
      </c>
      <c r="IW142">
        <f>IFERROR(VLOOKUP(CONCATENATE($G142, ".SP.DYN.LE00.IN"),AREA_WB_6ATTRS,Seq!B$1,FALSE),".")</f>
        <v>69.469609756097569</v>
      </c>
      <c r="IX142">
        <f>IFERROR(VLOOKUP(CONCATENATE($G142, ".SP.DYN.LE00.IN"),AREA_WB_6ATTRS,Seq!C$1,FALSE),".")</f>
        <v>69.741780487804888</v>
      </c>
      <c r="IY142">
        <f>IFERROR(VLOOKUP(CONCATENATE($G142, ".SP.DYN.LE00.IN"),AREA_WB_6ATTRS,Seq!D$1,FALSE),".")</f>
        <v>69.990439024390255</v>
      </c>
      <c r="IZ142">
        <f>IFERROR(VLOOKUP(CONCATENATE($G142, ".SP.DYN.LE00.IN"),AREA_WB_6ATTRS,Seq!E$1,FALSE),".")</f>
        <v>70.21212195121953</v>
      </c>
      <c r="JA142">
        <f>IFERROR(VLOOKUP(CONCATENATE($G142, ".SP.DYN.LE00.IN"),AREA_WB_6ATTRS,Seq!F$1,FALSE),".")</f>
        <v>70.40931707317074</v>
      </c>
      <c r="JB142">
        <f>IFERROR(VLOOKUP(CONCATENATE($G142, ".SP.DYN.LE00.IN"),AREA_WB_6ATTRS,Seq!G$1,FALSE),".")</f>
        <v>70.586512195121969</v>
      </c>
      <c r="JC142">
        <f>IFERROR(VLOOKUP(CONCATENATE($G142, ".SP.DYN.LE00.IN"),AREA_WB_6ATTRS,Seq!H$1,FALSE),".")</f>
        <v>70.753707317073179</v>
      </c>
      <c r="JD142">
        <f>IFERROR(VLOOKUP(CONCATENATE($G142, ".SP.DYN.LE00.IN"),AREA_WB_6ATTRS,Seq!I$1,FALSE),".")</f>
        <v>70.922390243902441</v>
      </c>
      <c r="JE142">
        <f>IFERROR(VLOOKUP(CONCATENATE($G142, ".SP.DYN.LE00.IN"),AREA_WB_6ATTRS,Seq!J$1,FALSE),".")</f>
        <v>71.100536585365859</v>
      </c>
      <c r="JF142">
        <f>IFERROR(VLOOKUP(CONCATENATE($G142, ".SP.DYN.LE00.IN"),AREA_WB_6ATTRS,Seq!K$1,FALSE),".")</f>
        <v>71.29217073170733</v>
      </c>
      <c r="JG142">
        <f>IFERROR(VLOOKUP(CONCATENATE($G142, ".SP.DYN.LE00.IN"),AREA_WB_6ATTRS,Seq!L$1,FALSE),".")</f>
        <v>71.498292682926845</v>
      </c>
      <c r="JH142">
        <f>IFERROR(VLOOKUP(CONCATENATE($G142, ".SP.DYN.LE00.IN"),AREA_WB_6ATTRS,Seq!M$1,FALSE),".")</f>
        <v>71.717926829268293</v>
      </c>
      <c r="JI142">
        <f>IFERROR(VLOOKUP(CONCATENATE($G142, ".SP.DYN.LE00.IN"),AREA_WB_6ATTRS,Seq!N$1,FALSE),".")</f>
        <v>71.944073170731713</v>
      </c>
      <c r="JJ142">
        <f>IFERROR(VLOOKUP(CONCATENATE($G142, ".SP.DYN.LE00.IN"),AREA_WB_6ATTRS,Seq!O$1,FALSE),".")</f>
        <v>72.171756097561001</v>
      </c>
      <c r="JK142">
        <f>IFERROR(VLOOKUP(CONCATENATE($G142, ".SP.DYN.LE00.IN"),AREA_WB_6ATTRS,Seq!P$1,FALSE),".")</f>
        <v>72.398439024390257</v>
      </c>
      <c r="JL142">
        <f>IFERROR(VLOOKUP(CONCATENATE($G142, ".SP.DYN.LE00.IN"),AREA_WB_6ATTRS,Seq!Q$1,FALSE),".")</f>
        <v>72.623634146341459</v>
      </c>
      <c r="JM142">
        <f>IFERROR(VLOOKUP(CONCATENATE($G142, ".SP.DYN.LE00.IN"),AREA_WB_6ATTRS,Seq!R$1,FALSE),".")</f>
        <v>72.846292682926844</v>
      </c>
      <c r="JN142">
        <f>IFERROR(VLOOKUP(CONCATENATE($G142, ".SP.DYN.LE00.IN"),AREA_WB_6ATTRS,Seq!S$1,FALSE),".")</f>
        <v>73.067390243902452</v>
      </c>
      <c r="JO142">
        <f>IFERROR(VLOOKUP(CONCATENATE($G142, ".SP.DYN.LE00.IN"),AREA_WB_6ATTRS,Seq!T$1,FALSE),".")</f>
        <v>73.286463414634156</v>
      </c>
      <c r="JP142">
        <f>IFERROR(VLOOKUP(CONCATENATE($G142, ".SP.DYN.LE00.IN"),AREA_WB_6ATTRS,Seq!U$1,FALSE),".")</f>
        <v>73.503463414634155</v>
      </c>
      <c r="JQ142">
        <f>IFERROR(VLOOKUP(CONCATENATE($G142, ".SP.DYN.LE00.IN"),AREA_WB_6ATTRS,Seq!V$1,FALSE),".")</f>
        <v>73.717975609756095</v>
      </c>
      <c r="JR142">
        <f>IFERROR(VLOOKUP(CONCATENATE($G142, ".SP.DYN.LE00.IN"),AREA_WB_6ATTRS,Seq!W$1,FALSE),".")</f>
        <v>73.929512195121958</v>
      </c>
      <c r="JS142">
        <f>IFERROR(VLOOKUP(CONCATENATE($G142, ".SP.DYN.LE00.IN"),AREA_WB_6ATTRS,Seq!X$1,FALSE),".")</f>
        <v>74.138609756097566</v>
      </c>
      <c r="JT142">
        <f>IFERROR(VLOOKUP(CONCATENATE($G142, ".SP.DYN.LE00.IN"),AREA_WB_6ATTRS,Seq!Y$1,FALSE),".")</f>
        <v>74.344292682926834</v>
      </c>
      <c r="JU142">
        <f>IFERROR(VLOOKUP(CONCATENATE($G142, ".SP.DYN.LE00.IN"),AREA_WB_6ATTRS,Seq!Z$1,FALSE),".")</f>
        <v>74.545585365853668</v>
      </c>
      <c r="JV142">
        <f>IFERROR(VLOOKUP(CONCATENATE($G142, ".SP.DYN.LE00.IN"),AREA_WB_6ATTRS,Seq!AA$1,FALSE),".")</f>
        <v>74.741463414634154</v>
      </c>
      <c r="JW142">
        <f>IFERROR(VLOOKUP(CONCATENATE($G142, ".SP.DYN.LE00.IN"),AREA_WB_6ATTRS,Seq!AB$1,FALSE),".")</f>
        <v>74.931439024390244</v>
      </c>
      <c r="JX142">
        <f>IFERROR(VLOOKUP(CONCATENATE($G142, ".SP.DYN.LE00.IN"),AREA_WB_6ATTRS,Seq!AC$1,FALSE),".")</f>
        <v>75.114975609756115</v>
      </c>
      <c r="JY142">
        <f>IFERROR(VLOOKUP(CONCATENATE($G142, ".SP.DYN.LE00.IN"),AREA_WB_6ATTRS,Seq!AD$1,FALSE),".")</f>
        <v>75.292536585365866</v>
      </c>
      <c r="JZ142">
        <f>IFERROR(VLOOKUP(CONCATENATE($G142, ".SP.DYN.LE00.IN"),AREA_WB_6ATTRS,Seq!AE$1,FALSE),".")</f>
        <v>75.464097560975603</v>
      </c>
      <c r="KA142">
        <f>IFERROR(VLOOKUP(CONCATENATE($G142, ".SP.DYN.LE00.IN"),AREA_WB_6ATTRS,Seq!AF$1,FALSE),".")</f>
        <v>75.632146341463425</v>
      </c>
      <c r="KB142" t="str">
        <f>IFERROR(VLOOKUP(CONCATENATE($G142, ".SP.DYN.LE00.IN"),AREA_WB_6ATTRS,Seq!AG$1,FALSE),".")</f>
        <v>.</v>
      </c>
      <c r="KK142">
        <f t="shared" si="66"/>
        <v>4228</v>
      </c>
      <c r="KL142">
        <f t="shared" si="105"/>
        <v>0</v>
      </c>
      <c r="KM142">
        <f t="shared" si="67"/>
        <v>62680743.929979756</v>
      </c>
      <c r="KN142">
        <f t="shared" si="68"/>
        <v>-26238967.534632619</v>
      </c>
      <c r="KO142">
        <f t="shared" si="106"/>
        <v>0.2480000076293945</v>
      </c>
      <c r="KP142" t="str">
        <f>work!HA142</f>
        <v>.</v>
      </c>
      <c r="KQ142" t="str">
        <f>work!HB142</f>
        <v>.</v>
      </c>
      <c r="KR142" t="str">
        <f>work!HC142</f>
        <v>.</v>
      </c>
      <c r="KS142" t="str">
        <f>IF(ISNUMBER(work!HI142-work!HA142),work!HI142-work!HA142,".")</f>
        <v>.</v>
      </c>
      <c r="KT142" t="str">
        <f>IF(ISNUMBER(work!HJ142-work!HB142),work!HJ142-work!HB142,".")</f>
        <v>.</v>
      </c>
      <c r="KU142" t="str">
        <f>IF(ISNUMBER(work!HK142-work!HC142),work!HK142-work!HC142,".")</f>
        <v>.</v>
      </c>
      <c r="KW142">
        <f>IFERROR(work!HR142/work!HV142,".")</f>
        <v>2.5886377556652736E-4</v>
      </c>
      <c r="KX142">
        <f>IFERROR(work!HS142/work!HW142,".")</f>
        <v>7.6990521149822359E-5</v>
      </c>
      <c r="KY142">
        <f>IFERROR(work!HT142/work!HX142,".")</f>
        <v>1.0934323455859119E-4</v>
      </c>
      <c r="KZ142">
        <f>IFERROR(work!HU142/work!HY142,".")</f>
        <v>9.7947133233625944E-5</v>
      </c>
    </row>
    <row r="143" spans="1:312">
      <c r="A143" s="24">
        <f t="shared" si="85"/>
        <v>144</v>
      </c>
      <c r="B143" s="24" t="str">
        <f t="shared" si="86"/>
        <v>Out</v>
      </c>
      <c r="C143" s="24" t="str">
        <f t="shared" si="87"/>
        <v>Out</v>
      </c>
      <c r="D143" s="24" t="str">
        <f t="shared" si="88"/>
        <v>Out67</v>
      </c>
      <c r="E143" s="25" t="s">
        <v>3150</v>
      </c>
      <c r="F143" s="26" t="str">
        <f t="shared" si="89"/>
        <v>Afrubs.Is</v>
      </c>
      <c r="G143" s="166" t="s">
        <v>1352</v>
      </c>
      <c r="H143" s="166" t="s">
        <v>5007</v>
      </c>
      <c r="I143" s="166" t="s">
        <v>5007</v>
      </c>
      <c r="J143" s="180" t="s">
        <v>5007</v>
      </c>
      <c r="K143" s="180" t="s">
        <v>5007</v>
      </c>
      <c r="L143" s="27">
        <f>IFERROR(VLOOKUP($F143,Area_FDI_84_96,Seq!B$1,FALSE),0)</f>
        <v>0</v>
      </c>
      <c r="M143" s="27">
        <f>IFERROR(VLOOKUP($F143,Area_FDI_84_96,Seq!C$1,FALSE),0)</f>
        <v>0</v>
      </c>
      <c r="N143" s="27">
        <f>IFERROR(VLOOKUP($F143,Area_FDI_84_96,Seq!D$1,FALSE),0)</f>
        <v>0</v>
      </c>
      <c r="O143" s="27">
        <f>IFERROR(VLOOKUP($F143,Area_FDI_84_96,Seq!E$1,FALSE),0)</f>
        <v>0</v>
      </c>
      <c r="P143" s="27">
        <f>IFERROR(VLOOKUP($F143,Area_FDI_84_96,Seq!F$1,FALSE),0)</f>
        <v>0</v>
      </c>
      <c r="Q143" s="27">
        <f>IFERROR(VLOOKUP($F143,Area_FDI_84_96,Seq!G$1,FALSE),0)</f>
        <v>0</v>
      </c>
      <c r="R143" s="27">
        <f>IFERROR(VLOOKUP($F143,Area_FDI_84_96,Seq!H$1,FALSE),0)</f>
        <v>0</v>
      </c>
      <c r="S143" s="27">
        <f>IFERROR(VLOOKUP($F143,Area_FDI_84_96,Seq!I$1,FALSE),0)</f>
        <v>0</v>
      </c>
      <c r="T143" s="27">
        <f>IFERROR(VALUE(VLOOKUP($E143,Area_FDI_92_95,Seq!B$1,FALSE)),0)</f>
        <v>0</v>
      </c>
      <c r="U143" s="27">
        <f>IFERROR(VALUE(VLOOKUP($E143,Area_FDI_92_95,Seq!C$1,FALSE)),0)</f>
        <v>0</v>
      </c>
      <c r="V143" s="27">
        <f>IFERROR(VALUE(VLOOKUP($E143,Area_FDI_92_95,Seq!D$1,FALSE)),0)</f>
        <v>0</v>
      </c>
      <c r="W143" s="27">
        <f>IFERROR(VALUE(VLOOKUP($E143,Area_FDI_92_95,Seq!E$1,FALSE)),0)</f>
        <v>0</v>
      </c>
      <c r="X143" s="27">
        <f>IFERROR(VALUE(VLOOKUP($E143,Area_FDI_96_99,Seq!B$1,FALSE)),0)</f>
        <v>100</v>
      </c>
      <c r="Y143" s="27">
        <f>IFERROR(VALUE(VLOOKUP($E143,Area_FDI_96_99,Seq!C$1,FALSE)),0)</f>
        <v>0</v>
      </c>
      <c r="Z143" s="27">
        <f>IFERROR(VALUE(VLOOKUP($E143,Area_FDI_96_99,Seq!D$1,FALSE)),0)</f>
        <v>0</v>
      </c>
      <c r="AA143" s="27">
        <f>IFERROR(VALUE(VLOOKUP($E143,Area_FDI_96_99,Seq!E$1,FALSE)),0)</f>
        <v>0</v>
      </c>
      <c r="AB143" s="27">
        <f t="shared" si="90"/>
        <v>0</v>
      </c>
      <c r="AC143" s="27">
        <f t="shared" si="91"/>
        <v>0</v>
      </c>
      <c r="AD143" s="27">
        <f t="shared" si="92"/>
        <v>0</v>
      </c>
      <c r="AE143" s="27">
        <f t="shared" si="93"/>
        <v>0</v>
      </c>
      <c r="AF143" s="27">
        <f t="shared" si="94"/>
        <v>0</v>
      </c>
      <c r="AG143" s="27">
        <f t="shared" si="95"/>
        <v>0</v>
      </c>
      <c r="AH143" s="27">
        <f t="shared" si="96"/>
        <v>0</v>
      </c>
      <c r="AI143" s="27">
        <f t="shared" si="97"/>
        <v>0</v>
      </c>
      <c r="AJ143" s="27">
        <f t="shared" si="98"/>
        <v>0</v>
      </c>
      <c r="AK143" s="27">
        <f t="shared" si="99"/>
        <v>0</v>
      </c>
      <c r="AL143" s="27">
        <f t="shared" si="100"/>
        <v>0</v>
      </c>
      <c r="AM143" s="27"/>
      <c r="AN143" s="27"/>
      <c r="AO143" s="27"/>
      <c r="AP143" s="27"/>
      <c r="AQ143" s="27"/>
      <c r="AR143" s="27"/>
      <c r="AS143" s="27"/>
      <c r="AT143" s="27" t="str">
        <f>IFERROR(work!D143+work!AP143,".")</f>
        <v>.</v>
      </c>
      <c r="AU143" s="27" t="str">
        <f>IFERROR(work!E143+work!AQ143,".")</f>
        <v>.</v>
      </c>
      <c r="AV143" s="27" t="str">
        <f>IFERROR(work!F143+work!AR143,".")</f>
        <v>.</v>
      </c>
      <c r="AW143" s="27" t="str">
        <f>IFERROR(work!G143+work!AS143,".")</f>
        <v>.</v>
      </c>
      <c r="AX143" s="27" t="str">
        <f>IFERROR(work!H143+work!AT143,".")</f>
        <v>.</v>
      </c>
      <c r="AY143" s="27" t="str">
        <f>IFERROR(work!I143+work!AU143,".")</f>
        <v>.</v>
      </c>
      <c r="AZ143" s="27" t="str">
        <f>IFERROR(work!J143+work!AV143,".")</f>
        <v>.</v>
      </c>
      <c r="BA143" s="27">
        <f>IFERROR(work!K143+work!AW143,".")</f>
        <v>37048255.020612486</v>
      </c>
      <c r="BB143" s="27">
        <f>IFERROR(work!L143+work!AX143,".")</f>
        <v>41239286.294966236</v>
      </c>
      <c r="BC143" s="27">
        <f>IFERROR(work!M143+work!AY143,".")</f>
        <v>42934704.17678608</v>
      </c>
      <c r="BD143" s="27">
        <f>IFERROR(work!N143+work!AZ143,".")</f>
        <v>44574628.57739909</v>
      </c>
      <c r="BE143" s="27">
        <f>IFERROR(work!O143+work!BA143,".")</f>
        <v>48669526.731599204</v>
      </c>
      <c r="BF143" s="27">
        <f>IFERROR(work!P143+work!BB143,".")</f>
        <v>55568421.536269292</v>
      </c>
      <c r="BG143" s="27">
        <f>IFERROR(work!Q143+work!BC143,".")</f>
        <v>63335586.437591173</v>
      </c>
      <c r="BH143" s="27">
        <f>IFERROR(work!R143+work!BD143,".")</f>
        <v>71623382.869371668</v>
      </c>
      <c r="BI143" s="27">
        <f>IFERROR(work!S143+work!BE143,".")</f>
        <v>79430799.378229216</v>
      </c>
      <c r="BJ143" s="27">
        <f>IFERROR(work!T143+work!BF143,".")</f>
        <v>87360523.598726094</v>
      </c>
      <c r="BK143" s="27">
        <f>IFERROR(work!U143+work!BG143,".")</f>
        <v>95482711.570721895</v>
      </c>
      <c r="BL143" s="27">
        <f>IFERROR(work!V143+work!BH143,".")</f>
        <v>102928516.35082561</v>
      </c>
      <c r="BM143" s="27">
        <f>IFERROR(work!W143+work!BI143,".")</f>
        <v>110739683.64214098</v>
      </c>
      <c r="BN143" s="27">
        <f>IFERROR(work!X143+work!BJ143,".")</f>
        <v>120033359.34919719</v>
      </c>
      <c r="BO143" s="27">
        <f>IFERROR(work!Y143+work!BK143,".")</f>
        <v>129979413.38470522</v>
      </c>
      <c r="BP143" s="27">
        <f>IFERROR(work!Z143+work!BL143,".")</f>
        <v>141785984.54338071</v>
      </c>
      <c r="BQ143" s="27">
        <f>IFERROR(work!AA143+work!BM143,".")</f>
        <v>155949421.62794414</v>
      </c>
      <c r="BR143" s="27" t="str">
        <f>IFERROR(work!AB143+work!BN143,".")</f>
        <v>.</v>
      </c>
      <c r="BS143" s="27" t="str">
        <f>IFERROR(work!AC143+work!BO143,".")</f>
        <v>.</v>
      </c>
      <c r="BT143" s="27" t="str">
        <f>IFERROR(work!AD143+work!BP143,".")</f>
        <v>.</v>
      </c>
      <c r="BU143" s="27" t="str">
        <f>IFERROR(work!AE143+work!BQ143,".")</f>
        <v>.</v>
      </c>
      <c r="BV143" s="27" t="str">
        <f>IFERROR(work!AF143+work!BR143,".")</f>
        <v>.</v>
      </c>
      <c r="BW143" s="27" t="str">
        <f>IFERROR(work!AG143+work!BS143,".")</f>
        <v>.</v>
      </c>
      <c r="BX143" s="27" t="str">
        <f>IFERROR(work!AH143+work!BT143,".")</f>
        <v>.</v>
      </c>
      <c r="BY143" s="27" t="str">
        <f>IFERROR(work!AI143+work!BU143,".")</f>
        <v>.</v>
      </c>
      <c r="BZ143" s="27"/>
      <c r="CA143" s="27"/>
      <c r="CB143" s="27"/>
      <c r="CC143" s="27"/>
      <c r="CD143" s="27"/>
      <c r="CE143" s="27"/>
      <c r="CF143" s="27" t="str">
        <f>IFERROR(work!AP143-work!D143,".")</f>
        <v>.</v>
      </c>
      <c r="CG143" s="27" t="str">
        <f>IFERROR(work!AQ143-work!E143,".")</f>
        <v>.</v>
      </c>
      <c r="CH143" s="27" t="str">
        <f>IFERROR(work!AR143-work!F143,".")</f>
        <v>.</v>
      </c>
      <c r="CI143" s="27" t="str">
        <f>IFERROR(work!AS143-work!G143,".")</f>
        <v>.</v>
      </c>
      <c r="CJ143" s="27" t="str">
        <f>IFERROR(work!AT143-work!H143,".")</f>
        <v>.</v>
      </c>
      <c r="CK143" s="27" t="str">
        <f>IFERROR(work!AU143-work!I143,".")</f>
        <v>.</v>
      </c>
      <c r="CL143" s="27" t="str">
        <f>IFERROR(work!AV143-work!J143,".")</f>
        <v>.</v>
      </c>
      <c r="CM143" s="27">
        <f>IFERROR(work!AW143-work!K143,".")</f>
        <v>-36887548.561676197</v>
      </c>
      <c r="CN143" s="27">
        <f>IFERROR(work!AX143-work!L143,".")</f>
        <v>-41051263.09212105</v>
      </c>
      <c r="CO143" s="27">
        <f>IFERROR(work!AY143-work!M143,".")</f>
        <v>-42729757.735171929</v>
      </c>
      <c r="CP143" s="27">
        <f>IFERROR(work!AZ143-work!N143,".")</f>
        <v>-44345082.88721329</v>
      </c>
      <c r="CQ143" s="27">
        <f>IFERROR(work!BA143-work!O143,".")</f>
        <v>-48430798.187757485</v>
      </c>
      <c r="CR143" s="27">
        <f>IFERROR(work!BB143-work!P143,".")</f>
        <v>-55320149.52163595</v>
      </c>
      <c r="CS143" s="27">
        <f>IFERROR(work!BC143-work!Q143,".")</f>
        <v>-63077384.568420984</v>
      </c>
      <c r="CT143" s="27">
        <f>IFERROR(work!BD143-work!R143,".")</f>
        <v>-71349687.338427916</v>
      </c>
      <c r="CU143" s="27">
        <f>IFERROR(work!BE143-work!S143,".")</f>
        <v>-79126335.482220486</v>
      </c>
      <c r="CV143" s="27">
        <f>IFERROR(work!BF143-work!T143,".")</f>
        <v>-87052324.74776873</v>
      </c>
      <c r="CW143" s="27">
        <f>IFERROR(work!BG143-work!U143,".")</f>
        <v>-95150531.671996951</v>
      </c>
      <c r="CX143" s="27">
        <f>IFERROR(work!BH143-work!V143,".")</f>
        <v>-102574119.86482543</v>
      </c>
      <c r="CY143" s="27">
        <f>IFERROR(work!BI143-work!W143,".")</f>
        <v>-110381152.92589951</v>
      </c>
      <c r="CZ143" s="27">
        <f>IFERROR(work!BJ143-work!X143,".")</f>
        <v>-119661627.49055867</v>
      </c>
      <c r="DA143" s="27">
        <f>IFERROR(work!BK143-work!Y143,".")</f>
        <v>-129610257.36275035</v>
      </c>
      <c r="DB143" s="27">
        <f>IFERROR(work!BL143-work!Z143,".")</f>
        <v>-141426346.24209329</v>
      </c>
      <c r="DC143" s="27">
        <f>IFERROR(work!BM143-work!AA143,".")</f>
        <v>-155584142.23607686</v>
      </c>
      <c r="DD143" s="27" t="str">
        <f>IFERROR(work!BN143-work!AB143,".")</f>
        <v>.</v>
      </c>
      <c r="DE143" s="27" t="str">
        <f>IFERROR(work!BO143-work!AC143,".")</f>
        <v>.</v>
      </c>
      <c r="DF143" s="27" t="str">
        <f>IFERROR(work!BP143-work!AD143,".")</f>
        <v>.</v>
      </c>
      <c r="DG143" s="27" t="str">
        <f>IFERROR(work!BQ143-work!AE143,".")</f>
        <v>.</v>
      </c>
      <c r="DH143" s="27" t="str">
        <f>IFERROR(work!BR143-work!AF143,".")</f>
        <v>.</v>
      </c>
      <c r="DI143" s="27" t="str">
        <f>IFERROR(work!BS143-work!AG143,".")</f>
        <v>.</v>
      </c>
      <c r="DJ143" s="27" t="str">
        <f>IFERROR(work!BT143-work!AH143,".")</f>
        <v>.</v>
      </c>
      <c r="DK143" s="27" t="str">
        <f>IFERROR(work!BU143-work!AI143,".")</f>
        <v>.</v>
      </c>
      <c r="DL143" s="27"/>
      <c r="DM143" s="27"/>
      <c r="DN143" s="27"/>
      <c r="DO143" s="27"/>
      <c r="DP143" s="27"/>
      <c r="DQ143" s="27"/>
      <c r="DR143" s="27"/>
      <c r="DS143" s="27">
        <f>IFERROR(work!DO143-work!CC143,".")</f>
        <v>0.15</v>
      </c>
      <c r="DT143" s="27">
        <f>IFERROR(work!DP143-work!CD143,".")</f>
        <v>0.14899999999999999</v>
      </c>
      <c r="DU143" s="27">
        <f>IFERROR(work!DQ143-work!CE143,".")</f>
        <v>0.14899999999999999</v>
      </c>
      <c r="DV143" s="27">
        <f>IFERROR(work!DR143-work!CF143,".")</f>
        <v>0.14799999999999999</v>
      </c>
      <c r="DW143" s="27">
        <f>IFERROR(work!DS143-work!CG143,".")</f>
        <v>0.14799999999999999</v>
      </c>
      <c r="DX143" s="27">
        <f>IFERROR(work!DT143-work!CH143,".")</f>
        <v>0.14699999999999999</v>
      </c>
      <c r="DY143" s="27">
        <f>IFERROR(work!DU143-work!CI143,".")</f>
        <v>0.14599999999999999</v>
      </c>
      <c r="DZ143" s="27">
        <f>IFERROR(work!DV143-work!CJ143,".")</f>
        <v>0.14499999999999999</v>
      </c>
      <c r="EA143" s="27">
        <f>IFERROR(work!DW143-work!CK143,".")</f>
        <v>0.14399999999999999</v>
      </c>
      <c r="EB143" s="27">
        <f>IFERROR(work!DX143-work!CL143,".")</f>
        <v>0.14299999999999999</v>
      </c>
      <c r="EC143" s="27">
        <f>IFERROR(work!DY143-work!CM143,".")</f>
        <v>0.14099999999999999</v>
      </c>
      <c r="ED143" s="27">
        <f>IFERROR(work!DZ143-work!CN143,".")</f>
        <v>0.13900000000000001</v>
      </c>
      <c r="EE143" s="27">
        <f>IFERROR(work!EA143-work!CO143,".")</f>
        <v>0.13800000000000001</v>
      </c>
      <c r="EF143" s="27">
        <f>IFERROR(work!EB143-work!CP143,".")</f>
        <v>0.13600000000000001</v>
      </c>
      <c r="EG143" s="27">
        <f>IFERROR(work!EC143-work!CQ143,".")</f>
        <v>0.13400000000000001</v>
      </c>
      <c r="EH143" s="27" t="str">
        <f>IFERROR(work!ED143-work!CR143,".")</f>
        <v>.</v>
      </c>
      <c r="EI143" s="27" t="str">
        <f>IFERROR(work!EE143-work!CS143,".")</f>
        <v>.</v>
      </c>
      <c r="EJ143" s="27" t="str">
        <f>IFERROR(work!EF143-work!CT143,".")</f>
        <v>.</v>
      </c>
      <c r="EK143" s="27" t="str">
        <f>IFERROR(work!EG143-work!CU143,".")</f>
        <v>.</v>
      </c>
      <c r="EL143" s="27" t="str">
        <f>IFERROR(work!EH143-work!CV143,".")</f>
        <v>.</v>
      </c>
      <c r="EM143" s="27" t="str">
        <f>IFERROR(work!EI143-work!CW143,".")</f>
        <v>.</v>
      </c>
      <c r="EN143" s="27" t="str">
        <f>IFERROR(work!EJ143-work!CX143,".")</f>
        <v>.</v>
      </c>
      <c r="EO143" s="27" t="str">
        <f>IFERROR(work!EK143-work!CY143,".")</f>
        <v>.</v>
      </c>
      <c r="EP143" s="27" t="str">
        <f>IFERROR(work!EL143-work!CZ143,".")</f>
        <v>.</v>
      </c>
      <c r="EQ143" s="27" t="str">
        <f>IFERROR(work!EM143-work!DA143,".")</f>
        <v>.</v>
      </c>
      <c r="ER143" s="27" t="str">
        <f>IFERROR(work!EN143-work!DB143,".")</f>
        <v>.</v>
      </c>
      <c r="ES143" s="27" t="str">
        <f>IFERROR(work!EO143-work!DC143,".")</f>
        <v>.</v>
      </c>
      <c r="ET143" s="27" t="str">
        <f>IFERROR(work!EP143-work!DD143,".")</f>
        <v>.</v>
      </c>
      <c r="EU143" s="27" t="str">
        <f>IFERROR(work!EQ143-work!DE143,".")</f>
        <v>.</v>
      </c>
      <c r="EV143" s="27" t="str">
        <f>IFERROR(work!ER143-work!DF143,".")</f>
        <v>.</v>
      </c>
      <c r="EW143" s="27" t="str">
        <f>IFERROR(work!ES143-work!DG143,".")</f>
        <v>.</v>
      </c>
      <c r="EX143" s="27" t="str">
        <f>IFERROR(work!ET143-work!DH143,".")</f>
        <v>.</v>
      </c>
      <c r="EY143" s="27"/>
      <c r="EZ143" s="27"/>
      <c r="FA143" s="27"/>
      <c r="FB143" s="27"/>
      <c r="FC143" s="27"/>
      <c r="FD143" s="27"/>
      <c r="FE143" s="27" t="str">
        <f>IF(ISNUMBER(work!GZ143/work!HD143),work!GZ143/work!HD143,".")</f>
        <v>.</v>
      </c>
      <c r="FF143" s="27" t="str">
        <f>IF(ISNUMBER(work!HA143/work!HE143),work!HA143/work!HE143,".")</f>
        <v>.</v>
      </c>
      <c r="FG143" s="27" t="str">
        <f>IF(ISNUMBER(work!HB143/work!HF143),work!HB143/work!HF143,".")</f>
        <v>.</v>
      </c>
      <c r="FH143" s="27" t="str">
        <f>IF(ISNUMBER(work!HC143/work!HG143),work!HC143/work!HG143,".")</f>
        <v>.</v>
      </c>
      <c r="FI143" s="27" t="str">
        <f>IF(ISNUMBER((work!HA143+work!HB143)/(work!HE143+work!HF143)),(work!HA143+work!HB143)/(work!HE143+work!HF143),".")</f>
        <v>.</v>
      </c>
      <c r="FJ143" s="27" t="str">
        <f>IF(ISNUMBER(work!HH143/work!HL143),work!HH143/work!HL143,".")</f>
        <v>.</v>
      </c>
      <c r="FK143" s="27" t="str">
        <f>IF(ISNUMBER(work!HI143/work!HM143),work!HI143/work!HM143,".")</f>
        <v>.</v>
      </c>
      <c r="FL143" s="27" t="str">
        <f>IF(ISNUMBER(work!HJ143/work!HN143),work!HJ143/work!HN143,".")</f>
        <v>.</v>
      </c>
      <c r="FM143" s="27" t="str">
        <f>IF(ISNUMBER(work!HK143/work!HO143),work!HK143/work!HO143,".")</f>
        <v>.</v>
      </c>
      <c r="FN143" s="27" t="str">
        <f>IF(ISNUMBER((work!HI143+work!HJ143)/(work!HM143+work!HN143)),(work!HI143+work!HJ143)/(work!HM143+work!HN143),".")</f>
        <v>.</v>
      </c>
      <c r="FO143" s="27" t="s">
        <v>5007</v>
      </c>
      <c r="FP143" s="27" t="s">
        <v>5007</v>
      </c>
      <c r="FQ143" s="27" t="s">
        <v>5007</v>
      </c>
      <c r="FR143" s="27" t="s">
        <v>5007</v>
      </c>
      <c r="FS143" s="27" t="s">
        <v>5007</v>
      </c>
      <c r="FT143" s="27" t="str">
        <f>work!GM143</f>
        <v>.</v>
      </c>
      <c r="FU143" s="27" t="str">
        <f>work!GN143</f>
        <v>.</v>
      </c>
      <c r="FV143" s="27" t="str">
        <f>work!GO143</f>
        <v>.</v>
      </c>
      <c r="FW143" s="27" t="s">
        <v>5007</v>
      </c>
      <c r="FX143" s="27"/>
      <c r="FY143" s="27" t="str">
        <f t="shared" si="101"/>
        <v>.</v>
      </c>
      <c r="FZ143">
        <f t="shared" si="103"/>
        <v>0</v>
      </c>
      <c r="GA143" t="str">
        <f>work!HC143</f>
        <v>.</v>
      </c>
      <c r="GB143" t="str">
        <f>IF(ISNUMBER(work!HA143+work!HB143),work!HA143+work!HB143,".")</f>
        <v>.</v>
      </c>
      <c r="GC143" t="str">
        <f>IF(ISNUMBER(work!HK143-work!HC143),work!HK143-work!HC143,".")</f>
        <v>.</v>
      </c>
      <c r="GD143" t="str">
        <f>IF(ISNUMBER(work!HI143+work!HJ143-work!HA143-work!HB143),(work!HI143+work!HJ143-work!HA143-work!HB143),".")</f>
        <v>.</v>
      </c>
      <c r="GH143" t="str">
        <f>work!GQ143</f>
        <v>.</v>
      </c>
      <c r="GI143" t="str">
        <f>work!GR143</f>
        <v>.</v>
      </c>
      <c r="GJ143" t="str">
        <f>work!GZ143</f>
        <v>.</v>
      </c>
      <c r="GK143" t="str">
        <f>work!HH143</f>
        <v>.</v>
      </c>
      <c r="GL143" t="str">
        <f t="shared" si="102"/>
        <v>.</v>
      </c>
      <c r="GM143" t="str">
        <f>IFERROR(VLOOKUP($F143,AREA_EM_ALLYEAR,Seq!B$1,FALSE),".")</f>
        <v>.</v>
      </c>
      <c r="GN143" t="str">
        <f>IFERROR(VLOOKUP($F143,AREA_EM_ALLYEAR,Seq!C$1,FALSE),".")</f>
        <v>.</v>
      </c>
      <c r="GO143" t="str">
        <f>IFERROR(VLOOKUP($F143,AREA_EM_ALLYEAR,Seq!D$1,FALSE),".")</f>
        <v>.</v>
      </c>
      <c r="GP143" t="str">
        <f>IFERROR(VLOOKUP($F143,AREA_EM_ALLYEAR,Seq!E$1,FALSE),".")</f>
        <v>.</v>
      </c>
      <c r="GQ143" t="str">
        <f>IFERROR(VLOOKUP($F143,AREA_EM_ALLYEAR,Seq!F$1,FALSE),".")</f>
        <v>.</v>
      </c>
      <c r="GR143" t="str">
        <f>IFERROR(VLOOKUP($F143,AREA_EM_ALLYEAR,Seq!G$1,FALSE),".")</f>
        <v>.</v>
      </c>
      <c r="GS143" t="str">
        <f>IFERROR(VLOOKUP($F143,AREA_EM_ALLYEAR,Seq!H$1,FALSE),".")</f>
        <v>.</v>
      </c>
      <c r="GT143" t="str">
        <f>IFERROR(VLOOKUP($F143,AREA_EM_ALLYEAR,Seq!I$1,FALSE),".")</f>
        <v>.</v>
      </c>
      <c r="GU143" t="str">
        <f>IFERROR(VLOOKUP($F143,AREA_EM_ALLYEAR,Seq!J$1,FALSE),".")</f>
        <v>.</v>
      </c>
      <c r="GV143" t="str">
        <f>IFERROR(VLOOKUP($F143,AREA_EM_ALLYEAR,Seq!K$1,FALSE),".")</f>
        <v>.</v>
      </c>
      <c r="GW143" t="str">
        <f>IFERROR(VLOOKUP($F143,AREA_EM_ALLYEAR,Seq!L$1,FALSE),".")</f>
        <v>.</v>
      </c>
      <c r="GX143" t="str">
        <f>IFERROR(VLOOKUP($F143,AREA_EM_ALLYEAR,Seq!M$1,FALSE),".")</f>
        <v>.</v>
      </c>
      <c r="GY143" t="str">
        <f>IFERROR(VLOOKUP($F143,AREA_EM_ALLYEAR,Seq!N$1,FALSE),".")</f>
        <v>.</v>
      </c>
      <c r="GZ143" t="str">
        <f>IFERROR(VLOOKUP($F143,AREA_EM_ALLYEAR,Seq!O$1,FALSE),".")</f>
        <v>.</v>
      </c>
      <c r="HA143" t="str">
        <f t="shared" si="104"/>
        <v>.</v>
      </c>
      <c r="HK143" s="139">
        <f>IFERROR(VLOOKUP(CONCATENATE($G143, ".SP.DYN.LE00.IN"),AREA_WB_6ATTRS,Seq!B$1,FALSE)-VLOOKUP("CHN.SP.DYN.LE00.IN",AREA_WB_6ATTRS,Seq!B$1,FALSE),".")</f>
        <v>5.2263414634146272</v>
      </c>
      <c r="HL143" s="139">
        <f>IFERROR(VLOOKUP(CONCATENATE($G143, ".SP.DYN.LE00.IN"),AREA_WB_6ATTRS,Seq!C$1,FALSE)-VLOOKUP("CHN.SP.DYN.LE00.IN",AREA_WB_6ATTRS,Seq!C$1,FALSE),".")</f>
        <v>5.1994146341463221</v>
      </c>
      <c r="HM143" s="139">
        <f>IFERROR(VLOOKUP(CONCATENATE($G143, ".SP.DYN.LE00.IN"),AREA_WB_6ATTRS,Seq!D$1,FALSE)-VLOOKUP("CHN.SP.DYN.LE00.IN",AREA_WB_6ATTRS,Seq!D$1,FALSE),".")</f>
        <v>5.1382926829268314</v>
      </c>
      <c r="HN143" s="139">
        <f>IFERROR(VLOOKUP(CONCATENATE($G143, ".SP.DYN.LE00.IN"),AREA_WB_6ATTRS,Seq!E$1,FALSE)-VLOOKUP("CHN.SP.DYN.LE00.IN",AREA_WB_6ATTRS,Seq!E$1,FALSE),".")</f>
        <v>5.0491707317073207</v>
      </c>
      <c r="HO143" s="139">
        <f>IFERROR(VLOOKUP(CONCATENATE($G143, ".SP.DYN.LE00.IN"),AREA_WB_6ATTRS,Seq!F$1,FALSE)-VLOOKUP("CHN.SP.DYN.LE00.IN",AREA_WB_6ATTRS,Seq!F$1,FALSE),".")</f>
        <v>4.9304878048780552</v>
      </c>
      <c r="HP143" s="139">
        <f>IFERROR(VLOOKUP(CONCATENATE($G143, ".SP.DYN.LE00.IN"),AREA_WB_6ATTRS,Seq!G$1,FALSE)-VLOOKUP("CHN.SP.DYN.LE00.IN",AREA_WB_6ATTRS,Seq!G$1,FALSE),".")</f>
        <v>4.7848292682926825</v>
      </c>
      <c r="HQ143" s="139">
        <f>IFERROR(VLOOKUP(CONCATENATE($G143, ".SP.DYN.LE00.IN"),AREA_WB_6ATTRS,Seq!H$1,FALSE)-VLOOKUP("CHN.SP.DYN.LE00.IN",AREA_WB_6ATTRS,Seq!H$1,FALSE),".")</f>
        <v>4.6198780487804783</v>
      </c>
      <c r="HR143" s="139">
        <f>IFERROR(VLOOKUP(CONCATENATE($G143, ".SP.DYN.LE00.IN"),AREA_WB_6ATTRS,Seq!I$1,FALSE)-VLOOKUP("CHN.SP.DYN.LE00.IN",AREA_WB_6ATTRS,Seq!I$1,FALSE),".")</f>
        <v>4.4453902439024375</v>
      </c>
      <c r="HS143" s="139">
        <f>IFERROR(VLOOKUP(CONCATENATE($G143, ".SP.DYN.LE00.IN"),AREA_WB_6ATTRS,Seq!J$1,FALSE)-VLOOKUP("CHN.SP.DYN.LE00.IN",AREA_WB_6ATTRS,Seq!J$1,FALSE),".")</f>
        <v>4.2691219512195033</v>
      </c>
      <c r="HT143" s="139">
        <f>IFERROR(VLOOKUP(CONCATENATE($G143, ".SP.DYN.LE00.IN"),AREA_WB_6ATTRS,Seq!K$1,FALSE)-VLOOKUP("CHN.SP.DYN.LE00.IN",AREA_WB_6ATTRS,Seq!K$1,FALSE),".")</f>
        <v>4.0975609756097526</v>
      </c>
      <c r="HU143" s="139">
        <f>IFERROR(VLOOKUP(CONCATENATE($G143, ".SP.DYN.LE00.IN"),AREA_WB_6ATTRS,Seq!L$1,FALSE)-VLOOKUP("CHN.SP.DYN.LE00.IN",AREA_WB_6ATTRS,Seq!L$1,FALSE),".")</f>
        <v>3.930243902439031</v>
      </c>
      <c r="HV143" s="139">
        <f>IFERROR(VLOOKUP(CONCATENATE($G143, ".SP.DYN.LE00.IN"),AREA_WB_6ATTRS,Seq!M$1,FALSE)-VLOOKUP("CHN.SP.DYN.LE00.IN",AREA_WB_6ATTRS,Seq!M$1,FALSE),".")</f>
        <v>3.7690975609755952</v>
      </c>
      <c r="HW143" s="139">
        <f>IFERROR(VLOOKUP(CONCATENATE($G143, ".SP.DYN.LE00.IN"),AREA_WB_6ATTRS,Seq!N$1,FALSE)-VLOOKUP("CHN.SP.DYN.LE00.IN",AREA_WB_6ATTRS,Seq!N$1,FALSE),".")</f>
        <v>3.6099268292683035</v>
      </c>
      <c r="HX143" s="139">
        <f>IFERROR(VLOOKUP(CONCATENATE($G143, ".SP.DYN.LE00.IN"),AREA_WB_6ATTRS,Seq!O$1,FALSE)-VLOOKUP("CHN.SP.DYN.LE00.IN",AREA_WB_6ATTRS,Seq!O$1,FALSE),".")</f>
        <v>3.4506829268292734</v>
      </c>
      <c r="HY143" s="139">
        <f>IFERROR(VLOOKUP(CONCATENATE($G143, ".SP.DYN.LE00.IN"),AREA_WB_6ATTRS,Seq!P$1,FALSE)-VLOOKUP("CHN.SP.DYN.LE00.IN",AREA_WB_6ATTRS,Seq!P$1,FALSE),".")</f>
        <v>3.2928292682926923</v>
      </c>
      <c r="HZ143" s="139">
        <f>IFERROR(VLOOKUP(CONCATENATE($G143, ".SP.DYN.LE00.IN"),AREA_WB_6ATTRS,Seq!Q$1,FALSE)-VLOOKUP("CHN.SP.DYN.LE00.IN",AREA_WB_6ATTRS,Seq!Q$1,FALSE),".")</f>
        <v>3.1388780487804837</v>
      </c>
      <c r="IA143" s="139">
        <f>IFERROR(VLOOKUP(CONCATENATE($G143, ".SP.DYN.LE00.IN"),AREA_WB_6ATTRS,Seq!R$1,FALSE)-VLOOKUP("CHN.SP.DYN.LE00.IN",AREA_WB_6ATTRS,Seq!R$1,FALSE),".")</f>
        <v>2.9904146341463331</v>
      </c>
      <c r="IB143" s="139">
        <f>IFERROR(VLOOKUP(CONCATENATE($G143, ".SP.DYN.LE00.IN"),AREA_WB_6ATTRS,Seq!S$1,FALSE)-VLOOKUP("CHN.SP.DYN.LE00.IN",AREA_WB_6ATTRS,Seq!S$1,FALSE),".")</f>
        <v>2.8484878048780473</v>
      </c>
      <c r="IC143" s="139">
        <f>IFERROR(VLOOKUP(CONCATENATE($G143, ".SP.DYN.LE00.IN"),AREA_WB_6ATTRS,Seq!T$1,FALSE)-VLOOKUP("CHN.SP.DYN.LE00.IN",AREA_WB_6ATTRS,Seq!T$1,FALSE),".")</f>
        <v>2.7151951219512114</v>
      </c>
      <c r="ID143" s="139">
        <f>IFERROR(VLOOKUP(CONCATENATE($G143, ".SP.DYN.LE00.IN"),AREA_WB_6ATTRS,Seq!U$1,FALSE)-VLOOKUP("CHN.SP.DYN.LE00.IN",AREA_WB_6ATTRS,Seq!U$1,FALSE),".")</f>
        <v>2.5919999999999987</v>
      </c>
      <c r="IE143" s="139">
        <f>IFERROR(VLOOKUP(CONCATENATE($G143, ".SP.DYN.LE00.IN"),AREA_WB_6ATTRS,Seq!V$1,FALSE)-VLOOKUP("CHN.SP.DYN.LE00.IN",AREA_WB_6ATTRS,Seq!V$1,FALSE),".")</f>
        <v>2.4783902439024388</v>
      </c>
      <c r="IF143" s="139">
        <f>IFERROR(VLOOKUP(CONCATENATE($G143, ".SP.DYN.LE00.IN"),AREA_WB_6ATTRS,Seq!W$1,FALSE)-VLOOKUP("CHN.SP.DYN.LE00.IN",AREA_WB_6ATTRS,Seq!W$1,FALSE),".")</f>
        <v>2.3768536585365752</v>
      </c>
      <c r="IG143" s="139">
        <f>IFERROR(VLOOKUP(CONCATENATE($G143, ".SP.DYN.LE00.IN"),AREA_WB_6ATTRS,Seq!X$1,FALSE)-VLOOKUP("CHN.SP.DYN.LE00.IN",AREA_WB_6ATTRS,Seq!X$1,FALSE),".")</f>
        <v>2.2847560975609866</v>
      </c>
      <c r="IH143" s="139">
        <f>IFERROR(VLOOKUP(CONCATENATE($G143, ".SP.DYN.LE00.IN"),AREA_WB_6ATTRS,Seq!Y$1,FALSE)-VLOOKUP("CHN.SP.DYN.LE00.IN",AREA_WB_6ATTRS,Seq!Y$1,FALSE),".")</f>
        <v>2.2011219512195197</v>
      </c>
      <c r="II143" s="139">
        <f>IFERROR(VLOOKUP(CONCATENATE($G143, ".SP.DYN.LE00.IN"),AREA_WB_6ATTRS,Seq!Z$1,FALSE)-VLOOKUP("CHN.SP.DYN.LE00.IN",AREA_WB_6ATTRS,Seq!Z$1,FALSE),".")</f>
        <v>2.1254146341463525</v>
      </c>
      <c r="IJ143" s="139">
        <f>IFERROR(VLOOKUP(CONCATENATE($G143, ".SP.DYN.LE00.IN"),AREA_WB_6ATTRS,Seq!AA$1,FALSE)-VLOOKUP("CHN.SP.DYN.LE00.IN",AREA_WB_6ATTRS,Seq!AA$1,FALSE),".")</f>
        <v>2.0536585365853739</v>
      </c>
      <c r="IK143" s="139">
        <f>IFERROR(VLOOKUP(CONCATENATE($G143, ".SP.DYN.LE00.IN"),AREA_WB_6ATTRS,Seq!AB$1,FALSE)-VLOOKUP("CHN.SP.DYN.LE00.IN",AREA_WB_6ATTRS,Seq!AB$1,FALSE),".")</f>
        <v>1.9844146341463329</v>
      </c>
      <c r="IL143" s="139">
        <f>IFERROR(VLOOKUP(CONCATENATE($G143, ".SP.DYN.LE00.IN"),AREA_WB_6ATTRS,Seq!AC$1,FALSE)-VLOOKUP("CHN.SP.DYN.LE00.IN",AREA_WB_6ATTRS,Seq!AC$1,FALSE),".")</f>
        <v>1.9157073170731849</v>
      </c>
      <c r="IM143" s="139">
        <f>IFERROR(VLOOKUP(CONCATENATE($G143, ".SP.DYN.LE00.IN"),AREA_WB_6ATTRS,Seq!AD$1,FALSE)-VLOOKUP("CHN.SP.DYN.LE00.IN",AREA_WB_6ATTRS,Seq!AD$1,FALSE),".")</f>
        <v>1.846585365853656</v>
      </c>
      <c r="IN143" s="139">
        <f>IFERROR(VLOOKUP(CONCATENATE($G143, ".SP.DYN.LE00.IN"),AREA_WB_6ATTRS,Seq!AE$1,FALSE)-VLOOKUP("CHN.SP.DYN.LE00.IN",AREA_WB_6ATTRS,Seq!AE$1,FALSE),".")</f>
        <v>1.7750243902439138</v>
      </c>
      <c r="IO143" s="139">
        <f>IFERROR(VLOOKUP(CONCATENATE($G143, ".SP.DYN.LE00.IN"),AREA_WB_6ATTRS,Seq!AF$1,FALSE)-VLOOKUP("CHN.SP.DYN.LE00.IN",AREA_WB_6ATTRS,Seq!AF$1,FALSE),".")</f>
        <v>1.7020731707316941</v>
      </c>
      <c r="IP143" s="139" t="str">
        <f>IFERROR(VLOOKUP(CONCATENATE($G143, ".SP.DYN.LE00.IN"),AREA_WB_6ATTRS,Seq!AG$1,FALSE)-VLOOKUP("CHN.SP.DYN.LE00.IN",AREA_WB_6ATTRS,Seq!AG$1,FALSE),".")</f>
        <v>.</v>
      </c>
      <c r="IW143">
        <f>IFERROR(VLOOKUP(CONCATENATE($G143, ".SP.DYN.LE00.IN"),AREA_WB_6ATTRS,Seq!B$1,FALSE),".")</f>
        <v>72.220146341463419</v>
      </c>
      <c r="IX143">
        <f>IFERROR(VLOOKUP(CONCATENATE($G143, ".SP.DYN.LE00.IN"),AREA_WB_6ATTRS,Seq!C$1,FALSE),".")</f>
        <v>72.462341463414631</v>
      </c>
      <c r="IY143">
        <f>IFERROR(VLOOKUP(CONCATENATE($G143, ".SP.DYN.LE00.IN"),AREA_WB_6ATTRS,Seq!D$1,FALSE),".")</f>
        <v>72.673195121951224</v>
      </c>
      <c r="IZ143">
        <f>IFERROR(VLOOKUP(CONCATENATE($G143, ".SP.DYN.LE00.IN"),AREA_WB_6ATTRS,Seq!E$1,FALSE),".")</f>
        <v>72.849024390243912</v>
      </c>
      <c r="JA143">
        <f>IFERROR(VLOOKUP(CONCATENATE($G143, ".SP.DYN.LE00.IN"),AREA_WB_6ATTRS,Seq!F$1,FALSE),".")</f>
        <v>72.989756097560985</v>
      </c>
      <c r="JB143">
        <f>IFERROR(VLOOKUP(CONCATENATE($G143, ".SP.DYN.LE00.IN"),AREA_WB_6ATTRS,Seq!G$1,FALSE),".")</f>
        <v>73.097975609756105</v>
      </c>
      <c r="JC143">
        <f>IFERROR(VLOOKUP(CONCATENATE($G143, ".SP.DYN.LE00.IN"),AREA_WB_6ATTRS,Seq!H$1,FALSE),".")</f>
        <v>73.179365853658538</v>
      </c>
      <c r="JD143">
        <f>IFERROR(VLOOKUP(CONCATENATE($G143, ".SP.DYN.LE00.IN"),AREA_WB_6ATTRS,Seq!I$1,FALSE),".")</f>
        <v>73.242707317073183</v>
      </c>
      <c r="JE143">
        <f>IFERROR(VLOOKUP(CONCATENATE($G143, ".SP.DYN.LE00.IN"),AREA_WB_6ATTRS,Seq!J$1,FALSE),".")</f>
        <v>73.296243902439031</v>
      </c>
      <c r="JF143">
        <f>IFERROR(VLOOKUP(CONCATENATE($G143, ".SP.DYN.LE00.IN"),AREA_WB_6ATTRS,Seq!K$1,FALSE),".")</f>
        <v>73.344487804878057</v>
      </c>
      <c r="JG143">
        <f>IFERROR(VLOOKUP(CONCATENATE($G143, ".SP.DYN.LE00.IN"),AREA_WB_6ATTRS,Seq!L$1,FALSE),".")</f>
        <v>73.389975609756107</v>
      </c>
      <c r="JH143">
        <f>IFERROR(VLOOKUP(CONCATENATE($G143, ".SP.DYN.LE00.IN"),AREA_WB_6ATTRS,Seq!M$1,FALSE),".")</f>
        <v>73.433121951219505</v>
      </c>
      <c r="JI143">
        <f>IFERROR(VLOOKUP(CONCATENATE($G143, ".SP.DYN.LE00.IN"),AREA_WB_6ATTRS,Seq!N$1,FALSE),".")</f>
        <v>73.471756097560984</v>
      </c>
      <c r="JJ143">
        <f>IFERROR(VLOOKUP(CONCATENATE($G143, ".SP.DYN.LE00.IN"),AREA_WB_6ATTRS,Seq!O$1,FALSE),".")</f>
        <v>73.505317073170744</v>
      </c>
      <c r="JK143">
        <f>IFERROR(VLOOKUP(CONCATENATE($G143, ".SP.DYN.LE00.IN"),AREA_WB_6ATTRS,Seq!P$1,FALSE),".")</f>
        <v>73.535756097560991</v>
      </c>
      <c r="JL143">
        <f>IFERROR(VLOOKUP(CONCATENATE($G143, ".SP.DYN.LE00.IN"),AREA_WB_6ATTRS,Seq!Q$1,FALSE),".")</f>
        <v>73.563609756097563</v>
      </c>
      <c r="JM143">
        <f>IFERROR(VLOOKUP(CONCATENATE($G143, ".SP.DYN.LE00.IN"),AREA_WB_6ATTRS,Seq!R$1,FALSE),".")</f>
        <v>73.589439024390245</v>
      </c>
      <c r="JN143">
        <f>IFERROR(VLOOKUP(CONCATENATE($G143, ".SP.DYN.LE00.IN"),AREA_WB_6ATTRS,Seq!S$1,FALSE),".")</f>
        <v>73.614804878048787</v>
      </c>
      <c r="JO143">
        <f>IFERROR(VLOOKUP(CONCATENATE($G143, ".SP.DYN.LE00.IN"),AREA_WB_6ATTRS,Seq!T$1,FALSE),".")</f>
        <v>73.642292682926836</v>
      </c>
      <c r="JP143">
        <f>IFERROR(VLOOKUP(CONCATENATE($G143, ".SP.DYN.LE00.IN"),AREA_WB_6ATTRS,Seq!U$1,FALSE),".")</f>
        <v>73.675390243902456</v>
      </c>
      <c r="JQ143">
        <f>IFERROR(VLOOKUP(CONCATENATE($G143, ".SP.DYN.LE00.IN"),AREA_WB_6ATTRS,Seq!V$1,FALSE),".")</f>
        <v>73.720097560975617</v>
      </c>
      <c r="JR143">
        <f>IFERROR(VLOOKUP(CONCATENATE($G143, ".SP.DYN.LE00.IN"),AREA_WB_6ATTRS,Seq!W$1,FALSE),".")</f>
        <v>73.782390243902441</v>
      </c>
      <c r="JS143">
        <f>IFERROR(VLOOKUP(CONCATENATE($G143, ".SP.DYN.LE00.IN"),AREA_WB_6ATTRS,Seq!X$1,FALSE),".")</f>
        <v>73.864195121951226</v>
      </c>
      <c r="JT143">
        <f>IFERROR(VLOOKUP(CONCATENATE($G143, ".SP.DYN.LE00.IN"),AREA_WB_6ATTRS,Seq!Y$1,FALSE),".")</f>
        <v>73.966000000000008</v>
      </c>
      <c r="JU143">
        <f>IFERROR(VLOOKUP(CONCATENATE($G143, ".SP.DYN.LE00.IN"),AREA_WB_6ATTRS,Seq!Z$1,FALSE),".")</f>
        <v>74.087756097560998</v>
      </c>
      <c r="JV143">
        <f>IFERROR(VLOOKUP(CONCATENATE($G143, ".SP.DYN.LE00.IN"),AREA_WB_6ATTRS,Seq!AA$1,FALSE),".")</f>
        <v>74.224975609756115</v>
      </c>
      <c r="JW143">
        <f>IFERROR(VLOOKUP(CONCATENATE($G143, ".SP.DYN.LE00.IN"),AREA_WB_6ATTRS,Seq!AB$1,FALSE),".")</f>
        <v>74.374146341463415</v>
      </c>
      <c r="JX143">
        <f>IFERROR(VLOOKUP(CONCATENATE($G143, ".SP.DYN.LE00.IN"),AREA_WB_6ATTRS,Seq!AC$1,FALSE),".")</f>
        <v>74.528292682926846</v>
      </c>
      <c r="JY143">
        <f>IFERROR(VLOOKUP(CONCATENATE($G143, ".SP.DYN.LE00.IN"),AREA_WB_6ATTRS,Seq!AD$1,FALSE),".")</f>
        <v>74.681926829268292</v>
      </c>
      <c r="JZ143">
        <f>IFERROR(VLOOKUP(CONCATENATE($G143, ".SP.DYN.LE00.IN"),AREA_WB_6ATTRS,Seq!AE$1,FALSE),".")</f>
        <v>74.831536585365868</v>
      </c>
      <c r="KA143">
        <f>IFERROR(VLOOKUP(CONCATENATE($G143, ".SP.DYN.LE00.IN"),AREA_WB_6ATTRS,Seq!AF$1,FALSE),".")</f>
        <v>74.975170731707323</v>
      </c>
      <c r="KB143" t="str">
        <f>IFERROR(VLOOKUP(CONCATENATE($G143, ".SP.DYN.LE00.IN"),AREA_WB_6ATTRS,Seq!AG$1,FALSE),".")</f>
        <v>.</v>
      </c>
      <c r="KK143">
        <f t="shared" si="66"/>
        <v>100</v>
      </c>
      <c r="KL143">
        <f t="shared" si="105"/>
        <v>0</v>
      </c>
      <c r="KM143">
        <f t="shared" si="67"/>
        <v>44574628.57739909</v>
      </c>
      <c r="KN143">
        <f t="shared" si="68"/>
        <v>-44345082.88721329</v>
      </c>
      <c r="KO143">
        <f t="shared" si="106"/>
        <v>0.14099999999999999</v>
      </c>
      <c r="KP143" t="str">
        <f>work!HA143</f>
        <v>.</v>
      </c>
      <c r="KQ143" t="str">
        <f>work!HB143</f>
        <v>.</v>
      </c>
      <c r="KR143" t="str">
        <f>work!HC143</f>
        <v>.</v>
      </c>
      <c r="KS143" t="str">
        <f>IF(ISNUMBER(work!HI143-work!HA143),work!HI143-work!HA143,".")</f>
        <v>.</v>
      </c>
      <c r="KT143" t="str">
        <f>IF(ISNUMBER(work!HJ143-work!HB143),work!HJ143-work!HB143,".")</f>
        <v>.</v>
      </c>
      <c r="KU143" t="str">
        <f>IF(ISNUMBER(work!HK143-work!HC143),work!HK143-work!HC143,".")</f>
        <v>.</v>
      </c>
      <c r="KW143" t="str">
        <f>IFERROR(work!HR143/work!HV143,".")</f>
        <v>.</v>
      </c>
      <c r="KX143" t="str">
        <f>IFERROR(work!HS143/work!HW143,".")</f>
        <v>.</v>
      </c>
      <c r="KY143" t="str">
        <f>IFERROR(work!HT143/work!HX143,".")</f>
        <v>.</v>
      </c>
      <c r="KZ143" t="str">
        <f>IFERROR(work!HU143/work!HY143,".")</f>
        <v>.</v>
      </c>
    </row>
    <row r="144" spans="1:312">
      <c r="A144" s="24">
        <f t="shared" si="85"/>
        <v>145</v>
      </c>
      <c r="B144" s="24" t="str">
        <f t="shared" si="86"/>
        <v>Out</v>
      </c>
      <c r="C144" s="24" t="str">
        <f t="shared" si="87"/>
        <v>Out</v>
      </c>
      <c r="D144" s="24" t="str">
        <f t="shared" si="88"/>
        <v>Out67</v>
      </c>
      <c r="E144" s="25" t="s">
        <v>2573</v>
      </c>
      <c r="F144" s="26" t="str">
        <f t="shared" si="89"/>
        <v>Bahamas</v>
      </c>
      <c r="G144" s="166" t="s">
        <v>1356</v>
      </c>
      <c r="H144" s="166" t="s">
        <v>5007</v>
      </c>
      <c r="I144" s="166" t="s">
        <v>5007</v>
      </c>
      <c r="J144" s="180" t="s">
        <v>5007</v>
      </c>
      <c r="K144" s="180" t="s">
        <v>5007</v>
      </c>
      <c r="L144" s="27">
        <f>IFERROR(VLOOKUP($F144,Area_FDI_84_96,Seq!B$1,FALSE),0)</f>
        <v>0</v>
      </c>
      <c r="M144" s="27">
        <f>IFERROR(VLOOKUP($F144,Area_FDI_84_96,Seq!C$1,FALSE),0)</f>
        <v>0</v>
      </c>
      <c r="N144" s="27">
        <f>IFERROR(VLOOKUP($F144,Area_FDI_84_96,Seq!D$1,FALSE),0)</f>
        <v>0</v>
      </c>
      <c r="O144" s="27">
        <f>IFERROR(VLOOKUP($F144,Area_FDI_84_96,Seq!E$1,FALSE),0)</f>
        <v>0</v>
      </c>
      <c r="P144" s="27">
        <f>IFERROR(VLOOKUP($F144,Area_FDI_84_96,Seq!F$1,FALSE),0)</f>
        <v>0</v>
      </c>
      <c r="Q144" s="27">
        <f>IFERROR(VLOOKUP($F144,Area_FDI_84_96,Seq!G$1,FALSE),0)</f>
        <v>0</v>
      </c>
      <c r="R144" s="27">
        <f>IFERROR(VLOOKUP($F144,Area_FDI_84_96,Seq!H$1,FALSE),0)</f>
        <v>0</v>
      </c>
      <c r="S144" s="27">
        <f>IFERROR(VLOOKUP($F144,Area_FDI_84_96,Seq!I$1,FALSE),0)</f>
        <v>0</v>
      </c>
      <c r="T144" s="27">
        <f>IFERROR(VALUE(VLOOKUP($E144,Area_FDI_92_95,Seq!B$1,FALSE)),0)</f>
        <v>46</v>
      </c>
      <c r="U144" s="27">
        <f>IFERROR(VALUE(VLOOKUP($E144,Area_FDI_92_95,Seq!C$1,FALSE)),0)</f>
        <v>72</v>
      </c>
      <c r="V144" s="27">
        <f>IFERROR(VALUE(VLOOKUP($E144,Area_FDI_92_95,Seq!D$1,FALSE)),0)</f>
        <v>439</v>
      </c>
      <c r="W144" s="27">
        <f>IFERROR(VALUE(VLOOKUP($E144,Area_FDI_92_95,Seq!E$1,FALSE)),0)</f>
        <v>29</v>
      </c>
      <c r="X144" s="27">
        <f>IFERROR(VALUE(VLOOKUP($E144,Area_FDI_96_99,Seq!B$1,FALSE)),0)</f>
        <v>1624</v>
      </c>
      <c r="Y144" s="27">
        <f>IFERROR(VALUE(VLOOKUP($E144,Area_FDI_96_99,Seq!C$1,FALSE)),0)</f>
        <v>498</v>
      </c>
      <c r="Z144" s="27">
        <f>IFERROR(VALUE(VLOOKUP($E144,Area_FDI_96_99,Seq!D$1,FALSE)),0)</f>
        <v>8077</v>
      </c>
      <c r="AA144" s="27">
        <f>IFERROR(VALUE(VLOOKUP($E144,Area_FDI_96_99,Seq!E$1,FALSE)),0)</f>
        <v>4301</v>
      </c>
      <c r="AB144" s="27">
        <f t="shared" si="90"/>
        <v>6776</v>
      </c>
      <c r="AC144" s="27">
        <f t="shared" si="91"/>
        <v>5960</v>
      </c>
      <c r="AD144" s="27">
        <f t="shared" si="92"/>
        <v>8990</v>
      </c>
      <c r="AE144" s="27">
        <f t="shared" si="93"/>
        <v>8787</v>
      </c>
      <c r="AF144" s="27">
        <f t="shared" si="94"/>
        <v>4800</v>
      </c>
      <c r="AG144" s="27">
        <f t="shared" si="95"/>
        <v>7467</v>
      </c>
      <c r="AH144" s="27">
        <f t="shared" si="96"/>
        <v>8394</v>
      </c>
      <c r="AI144" s="27">
        <f t="shared" si="97"/>
        <v>13493</v>
      </c>
      <c r="AJ144" s="27">
        <f t="shared" si="98"/>
        <v>35141</v>
      </c>
      <c r="AK144" s="27">
        <f t="shared" si="99"/>
        <v>9868</v>
      </c>
      <c r="AL144" s="27">
        <f t="shared" si="100"/>
        <v>5592</v>
      </c>
      <c r="AM144" s="27"/>
      <c r="AN144" s="27"/>
      <c r="AO144" s="27"/>
      <c r="AP144" s="27"/>
      <c r="AQ144" s="27"/>
      <c r="AR144" s="27"/>
      <c r="AS144" s="27"/>
      <c r="AT144" s="27">
        <f>IFERROR(work!D144+work!AP144,".")</f>
        <v>18672232.075174145</v>
      </c>
      <c r="AU144" s="27">
        <f>IFERROR(work!E144+work!AQ144,".")</f>
        <v>19588639.014970187</v>
      </c>
      <c r="AV144" s="27">
        <f>IFERROR(work!F144+work!AR144,".")</f>
        <v>21362963.789298009</v>
      </c>
      <c r="AW144" s="27">
        <f>IFERROR(work!G144+work!AS144,".")</f>
        <v>23664781.546740837</v>
      </c>
      <c r="AX144" s="27">
        <f>IFERROR(work!H144+work!AT144,".")</f>
        <v>27257924.894546114</v>
      </c>
      <c r="AY144" s="27">
        <f>IFERROR(work!I144+work!AU144,".")</f>
        <v>30900185.835356109</v>
      </c>
      <c r="AZ144" s="27">
        <f>IFERROR(work!J144+work!AV144,".")</f>
        <v>33587602.765437394</v>
      </c>
      <c r="BA144" s="27">
        <f>IFERROR(work!K144+work!AW144,".")</f>
        <v>37443940.25046435</v>
      </c>
      <c r="BB144" s="27">
        <f>IFERROR(work!L144+work!AX144,".")</f>
        <v>41632308.252713189</v>
      </c>
      <c r="BC144" s="27">
        <f>IFERROR(work!M144+work!AY144,".")</f>
        <v>43352028.862020619</v>
      </c>
      <c r="BD144" s="27">
        <f>IFERROR(work!N144+work!AZ144,".")</f>
        <v>44971356.368151866</v>
      </c>
      <c r="BE144" s="27">
        <f>IFERROR(work!O144+work!BA144,".")</f>
        <v>49040273.246516921</v>
      </c>
      <c r="BF144" s="27">
        <f>IFERROR(work!P144+work!BB144,".")</f>
        <v>55915646.722118892</v>
      </c>
      <c r="BG144" s="27">
        <f>IFERROR(work!Q144+work!BC144,".")</f>
        <v>63679297.576341413</v>
      </c>
      <c r="BH144" s="27">
        <f>IFERROR(work!R144+work!BD144,".")</f>
        <v>71974235.633779988</v>
      </c>
      <c r="BI144" s="27">
        <f>IFERROR(work!S144+work!BE144,".")</f>
        <v>79787623.151822552</v>
      </c>
      <c r="BJ144" s="27">
        <f>IFERROR(work!T144+work!BF144,".")</f>
        <v>87736980.017046392</v>
      </c>
      <c r="BK144" s="27">
        <f>IFERROR(work!U144+work!BG144,".")</f>
        <v>95858118.801048964</v>
      </c>
      <c r="BL144" s="27">
        <f>IFERROR(work!V144+work!BH144,".")</f>
        <v>103318354.86025721</v>
      </c>
      <c r="BM144" s="27">
        <f>IFERROR(work!W144+work!BI144,".")</f>
        <v>111167964.87880908</v>
      </c>
      <c r="BN144" s="27">
        <f>IFERROR(work!X144+work!BJ144,".")</f>
        <v>120480248.61987793</v>
      </c>
      <c r="BO144" s="27">
        <f>IFERROR(work!Y144+work!BK144,".")</f>
        <v>130444204.36586848</v>
      </c>
      <c r="BP144" s="27">
        <f>IFERROR(work!Z144+work!BL144,".")</f>
        <v>142273097.41028437</v>
      </c>
      <c r="BQ144" s="27">
        <f>IFERROR(work!AA144+work!BM144,".")</f>
        <v>156425278.96268827</v>
      </c>
      <c r="BR144" s="27">
        <f>IFERROR(work!AB144+work!BN144,".")</f>
        <v>172163537.7042779</v>
      </c>
      <c r="BS144" s="27">
        <f>IFERROR(work!AC144+work!BO144,".")</f>
        <v>191565505.64058304</v>
      </c>
      <c r="BT144" s="27">
        <f>IFERROR(work!AD144+work!BP144,".")</f>
        <v>215824380.34746316</v>
      </c>
      <c r="BU144" s="27">
        <f>IFERROR(work!AE144+work!BQ144,".")</f>
        <v>246381638.28675759</v>
      </c>
      <c r="BV144" s="27">
        <f>IFERROR(work!AF144+work!BR144,".")</f>
        <v>269949098.19060618</v>
      </c>
      <c r="BW144" s="27">
        <f>IFERROR(work!AG144+work!BS144,".")</f>
        <v>294686313.4292919</v>
      </c>
      <c r="BX144" s="27">
        <f>IFERROR(work!AH144+work!BT144,".")</f>
        <v>325265838.34200007</v>
      </c>
      <c r="BY144" s="27">
        <f>IFERROR(work!AI144+work!BU144,".")</f>
        <v>354815345.27748907</v>
      </c>
      <c r="BZ144" s="27"/>
      <c r="CA144" s="27"/>
      <c r="CB144" s="27"/>
      <c r="CC144" s="27"/>
      <c r="CD144" s="27"/>
      <c r="CE144" s="27"/>
      <c r="CF144" s="27">
        <f>IFERROR(work!AP144-work!D144,".")</f>
        <v>-17915992.012547232</v>
      </c>
      <c r="CG144" s="27">
        <f>IFERROR(work!AQ144-work!E144,".")</f>
        <v>-18902172.725312714</v>
      </c>
      <c r="CH144" s="27">
        <f>IFERROR(work!AR144-work!F144,".")</f>
        <v>-20630511.819350656</v>
      </c>
      <c r="CI144" s="27">
        <f>IFERROR(work!AS144-work!G144,".")</f>
        <v>-22905982.903250687</v>
      </c>
      <c r="CJ144" s="27">
        <f>IFERROR(work!AT144-work!H144,".")</f>
        <v>-26391595.751844034</v>
      </c>
      <c r="CK144" s="27">
        <f>IFERROR(work!AU144-work!I144,".")</f>
        <v>-29992020.098296635</v>
      </c>
      <c r="CL144" s="27">
        <f>IFERROR(work!AV144-work!J144,".")</f>
        <v>-32663117.290376827</v>
      </c>
      <c r="CM144" s="27">
        <f>IFERROR(work!AW144-work!K144,".")</f>
        <v>-36491863.331824332</v>
      </c>
      <c r="CN144" s="27">
        <f>IFERROR(work!AX144-work!L144,".")</f>
        <v>-40658241.134374097</v>
      </c>
      <c r="CO144" s="27">
        <f>IFERROR(work!AY144-work!M144,".")</f>
        <v>-42312433.04993739</v>
      </c>
      <c r="CP144" s="27">
        <f>IFERROR(work!AZ144-work!N144,".")</f>
        <v>-43948355.096460514</v>
      </c>
      <c r="CQ144" s="27">
        <f>IFERROR(work!BA144-work!O144,".")</f>
        <v>-48060051.672839768</v>
      </c>
      <c r="CR144" s="27">
        <f>IFERROR(work!BB144-work!P144,".")</f>
        <v>-54972924.33578635</v>
      </c>
      <c r="CS144" s="27">
        <f>IFERROR(work!BC144-work!Q144,".")</f>
        <v>-62733673.429670744</v>
      </c>
      <c r="CT144" s="27">
        <f>IFERROR(work!BD144-work!R144,".")</f>
        <v>-70998834.574019596</v>
      </c>
      <c r="CU144" s="27">
        <f>IFERROR(work!BE144-work!S144,".")</f>
        <v>-78769511.708627149</v>
      </c>
      <c r="CV144" s="27">
        <f>IFERROR(work!BF144-work!T144,".")</f>
        <v>-86675868.329448432</v>
      </c>
      <c r="CW144" s="27">
        <f>IFERROR(work!BG144-work!U144,".")</f>
        <v>-94775124.441669881</v>
      </c>
      <c r="CX144" s="27">
        <f>IFERROR(work!BH144-work!V144,".")</f>
        <v>-102184281.35539383</v>
      </c>
      <c r="CY144" s="27">
        <f>IFERROR(work!BI144-work!W144,".")</f>
        <v>-109952871.68923141</v>
      </c>
      <c r="CZ144" s="27">
        <f>IFERROR(work!BJ144-work!X144,".")</f>
        <v>-119214738.21987793</v>
      </c>
      <c r="DA144" s="27">
        <f>IFERROR(work!BK144-work!Y144,".")</f>
        <v>-129145466.38158709</v>
      </c>
      <c r="DB144" s="27">
        <f>IFERROR(work!BL144-work!Z144,".")</f>
        <v>-140939233.37518963</v>
      </c>
      <c r="DC144" s="27">
        <f>IFERROR(work!BM144-work!AA144,".")</f>
        <v>-155108284.90133274</v>
      </c>
      <c r="DD144" s="27">
        <f>IFERROR(work!BN144-work!AB144,".")</f>
        <v>-170834916.11001065</v>
      </c>
      <c r="DE144" s="27">
        <f>IFERROR(work!BO144-work!AC144,".")</f>
        <v>-190191773.45471972</v>
      </c>
      <c r="DF144" s="27">
        <f>IFERROR(work!BP144-work!AD144,".")</f>
        <v>-214416073.19294146</v>
      </c>
      <c r="DG144" s="27">
        <f>IFERROR(work!BQ144-work!AE144,".")</f>
        <v>-244952959.65638596</v>
      </c>
      <c r="DH144" s="27">
        <f>IFERROR(work!BR144-work!AF144,".")</f>
        <v>-268553621.15507835</v>
      </c>
      <c r="DI144" s="27">
        <f>IFERROR(work!BS144-work!AG144,".")</f>
        <v>-293358656.09619671</v>
      </c>
      <c r="DJ144" s="27">
        <f>IFERROR(work!BT144-work!AH144,".")</f>
        <v>-323935808.01413935</v>
      </c>
      <c r="DK144" s="27">
        <f>IFERROR(work!BU144-work!AI144,".")</f>
        <v>-353463650.89705884</v>
      </c>
      <c r="DL144" s="27"/>
      <c r="DM144" s="27"/>
      <c r="DN144" s="27"/>
      <c r="DO144" s="27"/>
      <c r="DP144" s="27"/>
      <c r="DQ144" s="27"/>
      <c r="DR144" s="27"/>
      <c r="DS144" s="27">
        <f>IFERROR(work!DO144-work!CC144,".")</f>
        <v>9.9999999999999992E-2</v>
      </c>
      <c r="DT144" s="27">
        <f>IFERROR(work!DP144-work!CD144,".")</f>
        <v>9.8999999999999991E-2</v>
      </c>
      <c r="DU144" s="27">
        <f>IFERROR(work!DQ144-work!CE144,".")</f>
        <v>9.8999999999999991E-2</v>
      </c>
      <c r="DV144" s="27">
        <f>IFERROR(work!DR144-work!CF144,".")</f>
        <v>9.799999999999999E-2</v>
      </c>
      <c r="DW144" s="27">
        <f>IFERROR(work!DS144-work!CG144,".")</f>
        <v>9.799999999999999E-2</v>
      </c>
      <c r="DX144" s="27">
        <f>IFERROR(work!DT144-work!CH144,".")</f>
        <v>9.7000000000000003E-2</v>
      </c>
      <c r="DY144" s="27">
        <f>IFERROR(work!DU144-work!CI144,".")</f>
        <v>9.6000000000000002E-2</v>
      </c>
      <c r="DZ144" s="27">
        <f>IFERROR(work!DV144-work!CJ144,".")</f>
        <v>9.5000000000000001E-2</v>
      </c>
      <c r="EA144" s="27">
        <f>IFERROR(work!DW144-work!CK144,".")</f>
        <v>9.4E-2</v>
      </c>
      <c r="EB144" s="27">
        <f>IFERROR(work!DX144-work!CL144,".")</f>
        <v>9.2999999999999999E-2</v>
      </c>
      <c r="EC144" s="27">
        <f>IFERROR(work!DY144-work!CM144,".")</f>
        <v>9.0999999999999998E-2</v>
      </c>
      <c r="ED144" s="27">
        <f>IFERROR(work!DZ144-work!CN144,".")</f>
        <v>8.8999999999999996E-2</v>
      </c>
      <c r="EE144" s="27">
        <f>IFERROR(work!EA144-work!CO144,".")</f>
        <v>9.6999996185302736E-2</v>
      </c>
      <c r="EF144" s="27">
        <f>IFERROR(work!EB144-work!CP144,".")</f>
        <v>9.4000001907348626E-2</v>
      </c>
      <c r="EG144" s="27">
        <f>IFERROR(work!EC144-work!CQ144,".")</f>
        <v>0.16799999618530273</v>
      </c>
      <c r="EH144" s="27">
        <f>IFERROR(work!ED144-work!CR144,".")</f>
        <v>0.13500000190734865</v>
      </c>
      <c r="EI144" s="27">
        <f>IFERROR(work!EE144-work!CS144,".")</f>
        <v>9.5000003814697268E-2</v>
      </c>
      <c r="EJ144" s="27">
        <f>IFERROR(work!EF144-work!CT144,".")</f>
        <v>0.12000000190734864</v>
      </c>
      <c r="EK144" s="27">
        <f>IFERROR(work!EG144-work!CU144,".")</f>
        <v>0.11899999618530274</v>
      </c>
      <c r="EL144" s="27">
        <f>IFERROR(work!EH144-work!CV144,".")</f>
        <v>0.15800000381469725</v>
      </c>
      <c r="EM144" s="27">
        <f>IFERROR(work!EI144-work!CW144,".")</f>
        <v>0.15500000381469725</v>
      </c>
      <c r="EN144" s="27">
        <f>IFERROR(work!EJ144-work!CX144,".")</f>
        <v>0.15200000381469725</v>
      </c>
      <c r="EO144" s="27">
        <f>IFERROR(work!EK144-work!CY144,".")</f>
        <v>0.17599999237060546</v>
      </c>
      <c r="EP144" s="27">
        <f>IFERROR(work!EL144-work!CZ144,".")</f>
        <v>0.21000000000000002</v>
      </c>
      <c r="EQ144" s="27">
        <f>IFERROR(work!EM144-work!DA144,".")</f>
        <v>0.20600000000000002</v>
      </c>
      <c r="ER144" s="27">
        <f>IFERROR(work!EN144-work!DB144,".")</f>
        <v>0.20300000000000001</v>
      </c>
      <c r="ES144" s="27">
        <f>IFERROR(work!EO144-work!DC144,".")</f>
        <v>0.19900000000000001</v>
      </c>
      <c r="ET144" s="27" t="str">
        <f>IFERROR(work!EP144-work!DD144,".")</f>
        <v>.</v>
      </c>
      <c r="EU144" s="27" t="str">
        <f>IFERROR(work!EQ144-work!DE144,".")</f>
        <v>.</v>
      </c>
      <c r="EV144" s="27" t="str">
        <f>IFERROR(work!ER144-work!DF144,".")</f>
        <v>.</v>
      </c>
      <c r="EW144" s="27" t="str">
        <f>IFERROR(work!ES144-work!DG144,".")</f>
        <v>.</v>
      </c>
      <c r="EX144" s="27" t="str">
        <f>IFERROR(work!ET144-work!DH144,".")</f>
        <v>.</v>
      </c>
      <c r="EY144" s="27"/>
      <c r="EZ144" s="27"/>
      <c r="FA144" s="27"/>
      <c r="FB144" s="27"/>
      <c r="FC144" s="27"/>
      <c r="FD144" s="27"/>
      <c r="FE144" s="27" t="str">
        <f>IF(ISNUMBER(work!GZ144/work!HD144),work!GZ144/work!HD144,".")</f>
        <v>.</v>
      </c>
      <c r="FF144" s="27" t="str">
        <f>IF(ISNUMBER(work!HA144/work!HE144),work!HA144/work!HE144,".")</f>
        <v>.</v>
      </c>
      <c r="FG144" s="27" t="str">
        <f>IF(ISNUMBER(work!HB144/work!HF144),work!HB144/work!HF144,".")</f>
        <v>.</v>
      </c>
      <c r="FH144" s="27" t="str">
        <f>IF(ISNUMBER(work!HC144/work!HG144),work!HC144/work!HG144,".")</f>
        <v>.</v>
      </c>
      <c r="FI144" s="27" t="str">
        <f>IF(ISNUMBER((work!HA144+work!HB144)/(work!HE144+work!HF144)),(work!HA144+work!HB144)/(work!HE144+work!HF144),".")</f>
        <v>.</v>
      </c>
      <c r="FJ144" s="27" t="str">
        <f>IF(ISNUMBER(work!HH144/work!HL144),work!HH144/work!HL144,".")</f>
        <v>.</v>
      </c>
      <c r="FK144" s="27" t="str">
        <f>IF(ISNUMBER(work!HI144/work!HM144),work!HI144/work!HM144,".")</f>
        <v>.</v>
      </c>
      <c r="FL144" s="27" t="str">
        <f>IF(ISNUMBER(work!HJ144/work!HN144),work!HJ144/work!HN144,".")</f>
        <v>.</v>
      </c>
      <c r="FM144" s="27" t="str">
        <f>IF(ISNUMBER(work!HK144/work!HO144),work!HK144/work!HO144,".")</f>
        <v>.</v>
      </c>
      <c r="FN144" s="27" t="str">
        <f>IF(ISNUMBER((work!HI144+work!HJ144)/(work!HM144+work!HN144)),(work!HI144+work!HJ144)/(work!HM144+work!HN144),".")</f>
        <v>.</v>
      </c>
      <c r="FO144" s="27" t="s">
        <v>5007</v>
      </c>
      <c r="FP144" s="27" t="s">
        <v>5007</v>
      </c>
      <c r="FQ144" s="27" t="s">
        <v>5007</v>
      </c>
      <c r="FR144" s="27" t="s">
        <v>5007</v>
      </c>
      <c r="FS144" s="27" t="s">
        <v>5007</v>
      </c>
      <c r="FT144" s="27">
        <f>work!GM144</f>
        <v>9.5188687776344655E-4</v>
      </c>
      <c r="FU144" s="27" t="str">
        <f>work!GN144</f>
        <v>.</v>
      </c>
      <c r="FV144" s="27" t="str">
        <f>work!GO144</f>
        <v>.</v>
      </c>
      <c r="FW144" s="27" t="s">
        <v>5007</v>
      </c>
      <c r="FX144" s="27"/>
      <c r="FY144" s="27">
        <f t="shared" si="101"/>
        <v>12659.048000000001</v>
      </c>
      <c r="FZ144">
        <f t="shared" si="103"/>
        <v>6776</v>
      </c>
      <c r="GA144" t="str">
        <f>work!HC144</f>
        <v>.</v>
      </c>
      <c r="GB144" t="str">
        <f>IF(ISNUMBER(work!HA144+work!HB144),work!HA144+work!HB144,".")</f>
        <v>.</v>
      </c>
      <c r="GC144" t="str">
        <f>IF(ISNUMBER(work!HK144-work!HC144),work!HK144-work!HC144,".")</f>
        <v>.</v>
      </c>
      <c r="GD144" t="str">
        <f>IF(ISNUMBER(work!HI144+work!HJ144-work!HA144-work!HB144),(work!HI144+work!HJ144-work!HA144-work!HB144),".")</f>
        <v>.</v>
      </c>
      <c r="GH144">
        <f>work!GQ144</f>
        <v>200</v>
      </c>
      <c r="GI144" t="str">
        <f>work!GR144</f>
        <v>.</v>
      </c>
      <c r="GJ144" t="str">
        <f>work!GZ144</f>
        <v>.</v>
      </c>
      <c r="GK144" t="str">
        <f>work!HH144</f>
        <v>.</v>
      </c>
      <c r="GL144" t="str">
        <f t="shared" si="102"/>
        <v>.</v>
      </c>
      <c r="GM144" t="str">
        <f>IFERROR(VLOOKUP($F144,AREA_EM_ALLYEAR,Seq!B$1,FALSE),".")</f>
        <v>.</v>
      </c>
      <c r="GN144" t="str">
        <f>IFERROR(VLOOKUP($F144,AREA_EM_ALLYEAR,Seq!C$1,FALSE),".")</f>
        <v>.</v>
      </c>
      <c r="GO144" t="str">
        <f>IFERROR(VLOOKUP($F144,AREA_EM_ALLYEAR,Seq!D$1,FALSE),".")</f>
        <v>.</v>
      </c>
      <c r="GP144" t="str">
        <f>IFERROR(VLOOKUP($F144,AREA_EM_ALLYEAR,Seq!E$1,FALSE),".")</f>
        <v>.</v>
      </c>
      <c r="GQ144" t="str">
        <f>IFERROR(VLOOKUP($F144,AREA_EM_ALLYEAR,Seq!F$1,FALSE),".")</f>
        <v>.</v>
      </c>
      <c r="GR144" t="str">
        <f>IFERROR(VLOOKUP($F144,AREA_EM_ALLYEAR,Seq!G$1,FALSE),".")</f>
        <v>.</v>
      </c>
      <c r="GS144" t="str">
        <f>IFERROR(VLOOKUP($F144,AREA_EM_ALLYEAR,Seq!H$1,FALSE),".")</f>
        <v>.</v>
      </c>
      <c r="GT144" t="str">
        <f>IFERROR(VLOOKUP($F144,AREA_EM_ALLYEAR,Seq!I$1,FALSE),".")</f>
        <v>.</v>
      </c>
      <c r="GU144" t="str">
        <f>IFERROR(VLOOKUP($F144,AREA_EM_ALLYEAR,Seq!J$1,FALSE),".")</f>
        <v>.</v>
      </c>
      <c r="GV144" t="str">
        <f>IFERROR(VLOOKUP($F144,AREA_EM_ALLYEAR,Seq!K$1,FALSE),".")</f>
        <v>.</v>
      </c>
      <c r="GW144" t="str">
        <f>IFERROR(VLOOKUP($F144,AREA_EM_ALLYEAR,Seq!L$1,FALSE),".")</f>
        <v>.</v>
      </c>
      <c r="GX144" t="str">
        <f>IFERROR(VLOOKUP($F144,AREA_EM_ALLYEAR,Seq!M$1,FALSE),".")</f>
        <v>.</v>
      </c>
      <c r="GY144" t="str">
        <f>IFERROR(VLOOKUP($F144,AREA_EM_ALLYEAR,Seq!N$1,FALSE),".")</f>
        <v>.</v>
      </c>
      <c r="GZ144" t="str">
        <f>IFERROR(VLOOKUP($F144,AREA_EM_ALLYEAR,Seq!O$1,FALSE),".")</f>
        <v>.</v>
      </c>
      <c r="HA144" t="str">
        <f t="shared" si="104"/>
        <v>.</v>
      </c>
      <c r="HK144" s="139">
        <f>IFERROR(VLOOKUP(CONCATENATE($G144, ".SP.DYN.LE00.IN"),AREA_WB_6ATTRS,Seq!B$1,FALSE)-VLOOKUP("CHN.SP.DYN.LE00.IN",AREA_WB_6ATTRS,Seq!B$1,FALSE),".")</f>
        <v>0.70356097560976139</v>
      </c>
      <c r="HL144" s="139">
        <f>IFERROR(VLOOKUP(CONCATENATE($G144, ".SP.DYN.LE00.IN"),AREA_WB_6ATTRS,Seq!C$1,FALSE)-VLOOKUP("CHN.SP.DYN.LE00.IN",AREA_WB_6ATTRS,Seq!C$1,FALSE),".")</f>
        <v>0.70153658536585795</v>
      </c>
      <c r="HM144" s="139">
        <f>IFERROR(VLOOKUP(CONCATENATE($G144, ".SP.DYN.LE00.IN"),AREA_WB_6ATTRS,Seq!D$1,FALSE)-VLOOKUP("CHN.SP.DYN.LE00.IN",AREA_WB_6ATTRS,Seq!D$1,FALSE),".")</f>
        <v>0.71019512195121592</v>
      </c>
      <c r="HN144" s="139">
        <f>IFERROR(VLOOKUP(CONCATENATE($G144, ".SP.DYN.LE00.IN"),AREA_WB_6ATTRS,Seq!E$1,FALSE)-VLOOKUP("CHN.SP.DYN.LE00.IN",AREA_WB_6ATTRS,Seq!E$1,FALSE),".")</f>
        <v>0.72380487804878157</v>
      </c>
      <c r="HO144" s="139">
        <f>IFERROR(VLOOKUP(CONCATENATE($G144, ".SP.DYN.LE00.IN"),AREA_WB_6ATTRS,Seq!F$1,FALSE)-VLOOKUP("CHN.SP.DYN.LE00.IN",AREA_WB_6ATTRS,Seq!F$1,FALSE),".")</f>
        <v>0.73034146341464634</v>
      </c>
      <c r="HP144" s="139">
        <f>IFERROR(VLOOKUP(CONCATENATE($G144, ".SP.DYN.LE00.IN"),AREA_WB_6ATTRS,Seq!G$1,FALSE)-VLOOKUP("CHN.SP.DYN.LE00.IN",AREA_WB_6ATTRS,Seq!G$1,FALSE),".")</f>
        <v>0.71021951219512403</v>
      </c>
      <c r="HQ144" s="139">
        <f>IFERROR(VLOOKUP(CONCATENATE($G144, ".SP.DYN.LE00.IN"),AREA_WB_6ATTRS,Seq!H$1,FALSE)-VLOOKUP("CHN.SP.DYN.LE00.IN",AREA_WB_6ATTRS,Seq!H$1,FALSE),".")</f>
        <v>0.64441463414632949</v>
      </c>
      <c r="HR144" s="139">
        <f>IFERROR(VLOOKUP(CONCATENATE($G144, ".SP.DYN.LE00.IN"),AREA_WB_6ATTRS,Seq!I$1,FALSE)-VLOOKUP("CHN.SP.DYN.LE00.IN",AREA_WB_6ATTRS,Seq!I$1,FALSE),".")</f>
        <v>0.52980487804876475</v>
      </c>
      <c r="HS144" s="139">
        <f>IFERROR(VLOOKUP(CONCATENATE($G144, ".SP.DYN.LE00.IN"),AREA_WB_6ATTRS,Seq!J$1,FALSE)-VLOOKUP("CHN.SP.DYN.LE00.IN",AREA_WB_6ATTRS,Seq!J$1,FALSE),".")</f>
        <v>0.37134146341462326</v>
      </c>
      <c r="HT144" s="139">
        <f>IFERROR(VLOOKUP(CONCATENATE($G144, ".SP.DYN.LE00.IN"),AREA_WB_6ATTRS,Seq!K$1,FALSE)-VLOOKUP("CHN.SP.DYN.LE00.IN",AREA_WB_6ATTRS,Seq!K$1,FALSE),".")</f>
        <v>0.17987804878048053</v>
      </c>
      <c r="HU144" s="139">
        <f>IFERROR(VLOOKUP(CONCATENATE($G144, ".SP.DYN.LE00.IN"),AREA_WB_6ATTRS,Seq!L$1,FALSE)-VLOOKUP("CHN.SP.DYN.LE00.IN",AREA_WB_6ATTRS,Seq!L$1,FALSE),".")</f>
        <v>-2.2682926829261874E-2</v>
      </c>
      <c r="HV144" s="139">
        <f>IFERROR(VLOOKUP(CONCATENATE($G144, ".SP.DYN.LE00.IN"),AREA_WB_6ATTRS,Seq!M$1,FALSE)-VLOOKUP("CHN.SP.DYN.LE00.IN",AREA_WB_6ATTRS,Seq!M$1,FALSE),".")</f>
        <v>-0.20690243902438965</v>
      </c>
      <c r="HW144" s="139">
        <f>IFERROR(VLOOKUP(CONCATENATE($G144, ".SP.DYN.LE00.IN"),AREA_WB_6ATTRS,Seq!N$1,FALSE)-VLOOKUP("CHN.SP.DYN.LE00.IN",AREA_WB_6ATTRS,Seq!N$1,FALSE),".")</f>
        <v>-0.34682926829268013</v>
      </c>
      <c r="HX144" s="139">
        <f>IFERROR(VLOOKUP(CONCATENATE($G144, ".SP.DYN.LE00.IN"),AREA_WB_6ATTRS,Seq!O$1,FALSE)-VLOOKUP("CHN.SP.DYN.LE00.IN",AREA_WB_6ATTRS,Seq!O$1,FALSE),".")</f>
        <v>-0.42346341463415627</v>
      </c>
      <c r="HY144" s="139">
        <f>IFERROR(VLOOKUP(CONCATENATE($G144, ".SP.DYN.LE00.IN"),AREA_WB_6ATTRS,Seq!P$1,FALSE)-VLOOKUP("CHN.SP.DYN.LE00.IN",AREA_WB_6ATTRS,Seq!P$1,FALSE),".")</f>
        <v>-0.42982926829267853</v>
      </c>
      <c r="HZ144" s="139">
        <f>IFERROR(VLOOKUP(CONCATENATE($G144, ".SP.DYN.LE00.IN"),AREA_WB_6ATTRS,Seq!Q$1,FALSE)-VLOOKUP("CHN.SP.DYN.LE00.IN",AREA_WB_6ATTRS,Seq!Q$1,FALSE),".")</f>
        <v>-0.36836585365854546</v>
      </c>
      <c r="IA144" s="139">
        <f>IFERROR(VLOOKUP(CONCATENATE($G144, ".SP.DYN.LE00.IN"),AREA_WB_6ATTRS,Seq!R$1,FALSE)-VLOOKUP("CHN.SP.DYN.LE00.IN",AREA_WB_6ATTRS,Seq!R$1,FALSE),".")</f>
        <v>-0.25097560975609667</v>
      </c>
      <c r="IB144" s="139">
        <f>IFERROR(VLOOKUP(CONCATENATE($G144, ".SP.DYN.LE00.IN"),AREA_WB_6ATTRS,Seq!S$1,FALSE)-VLOOKUP("CHN.SP.DYN.LE00.IN",AREA_WB_6ATTRS,Seq!S$1,FALSE),".")</f>
        <v>-0.10360975609756906</v>
      </c>
      <c r="IC144" s="139">
        <f>IFERROR(VLOOKUP(CONCATENATE($G144, ".SP.DYN.LE00.IN"),AREA_WB_6ATTRS,Seq!T$1,FALSE)-VLOOKUP("CHN.SP.DYN.LE00.IN",AREA_WB_6ATTRS,Seq!T$1,FALSE),".")</f>
        <v>5.5756097560959006E-2</v>
      </c>
      <c r="ID144" s="139">
        <f>IFERROR(VLOOKUP(CONCATENATE($G144, ".SP.DYN.LE00.IN"),AREA_WB_6ATTRS,Seq!U$1,FALSE)-VLOOKUP("CHN.SP.DYN.LE00.IN",AREA_WB_6ATTRS,Seq!U$1,FALSE),".")</f>
        <v>0.22004878048780085</v>
      </c>
      <c r="IE144" s="139">
        <f>IFERROR(VLOOKUP(CONCATENATE($G144, ".SP.DYN.LE00.IN"),AREA_WB_6ATTRS,Seq!V$1,FALSE)-VLOOKUP("CHN.SP.DYN.LE00.IN",AREA_WB_6ATTRS,Seq!V$1,FALSE),".")</f>
        <v>0.386585365853648</v>
      </c>
      <c r="IF144" s="139">
        <f>IFERROR(VLOOKUP(CONCATENATE($G144, ".SP.DYN.LE00.IN"),AREA_WB_6ATTRS,Seq!W$1,FALSE)-VLOOKUP("CHN.SP.DYN.LE00.IN",AREA_WB_6ATTRS,Seq!W$1,FALSE),".")</f>
        <v>0.56414634146339893</v>
      </c>
      <c r="IG144" s="139">
        <f>IFERROR(VLOOKUP(CONCATENATE($G144, ".SP.DYN.LE00.IN"),AREA_WB_6ATTRS,Seq!X$1,FALSE)-VLOOKUP("CHN.SP.DYN.LE00.IN",AREA_WB_6ATTRS,Seq!X$1,FALSE),".")</f>
        <v>0.75904878048781654</v>
      </c>
      <c r="IH144" s="139">
        <f>IFERROR(VLOOKUP(CONCATENATE($G144, ".SP.DYN.LE00.IN"),AREA_WB_6ATTRS,Seq!Y$1,FALSE)-VLOOKUP("CHN.SP.DYN.LE00.IN",AREA_WB_6ATTRS,Seq!Y$1,FALSE),".")</f>
        <v>0.97229268292683457</v>
      </c>
      <c r="II144" s="139">
        <f>IFERROR(VLOOKUP(CONCATENATE($G144, ".SP.DYN.LE00.IN"),AREA_WB_6ATTRS,Seq!Z$1,FALSE)-VLOOKUP("CHN.SP.DYN.LE00.IN",AREA_WB_6ATTRS,Seq!Z$1,FALSE),".")</f>
        <v>1.1954878048780557</v>
      </c>
      <c r="IJ144" s="139">
        <f>IFERROR(VLOOKUP(CONCATENATE($G144, ".SP.DYN.LE00.IN"),AREA_WB_6ATTRS,Seq!AA$1,FALSE)-VLOOKUP("CHN.SP.DYN.LE00.IN",AREA_WB_6ATTRS,Seq!AA$1,FALSE),".")</f>
        <v>1.4123414634146343</v>
      </c>
      <c r="IK144" s="139">
        <f>IFERROR(VLOOKUP(CONCATENATE($G144, ".SP.DYN.LE00.IN"),AREA_WB_6ATTRS,Seq!AB$1,FALSE)-VLOOKUP("CHN.SP.DYN.LE00.IN",AREA_WB_6ATTRS,Seq!AB$1,FALSE),".")</f>
        <v>1.6021951219512118</v>
      </c>
      <c r="IL144" s="139">
        <f>IFERROR(VLOOKUP(CONCATENATE($G144, ".SP.DYN.LE00.IN"),AREA_WB_6ATTRS,Seq!AC$1,FALSE)-VLOOKUP("CHN.SP.DYN.LE00.IN",AREA_WB_6ATTRS,Seq!AC$1,FALSE),".")</f>
        <v>1.7528536585365941</v>
      </c>
      <c r="IM144" s="139">
        <f>IFERROR(VLOOKUP(CONCATENATE($G144, ".SP.DYN.LE00.IN"),AREA_WB_6ATTRS,Seq!AD$1,FALSE)-VLOOKUP("CHN.SP.DYN.LE00.IN",AREA_WB_6ATTRS,Seq!AD$1,FALSE),".")</f>
        <v>1.8585121951219605</v>
      </c>
      <c r="IN144" s="139">
        <f>IFERROR(VLOOKUP(CONCATENATE($G144, ".SP.DYN.LE00.IN"),AREA_WB_6ATTRS,Seq!AE$1,FALSE)-VLOOKUP("CHN.SP.DYN.LE00.IN",AREA_WB_6ATTRS,Seq!AE$1,FALSE),".")</f>
        <v>1.9187560975609728</v>
      </c>
      <c r="IO144" s="139">
        <f>IFERROR(VLOOKUP(CONCATENATE($G144, ".SP.DYN.LE00.IN"),AREA_WB_6ATTRS,Seq!AF$1,FALSE)-VLOOKUP("CHN.SP.DYN.LE00.IN",AREA_WB_6ATTRS,Seq!AF$1,FALSE),".")</f>
        <v>1.949024390243892</v>
      </c>
      <c r="IP144" s="139" t="str">
        <f>IFERROR(VLOOKUP(CONCATENATE($G144, ".SP.DYN.LE00.IN"),AREA_WB_6ATTRS,Seq!AG$1,FALSE)-VLOOKUP("CHN.SP.DYN.LE00.IN",AREA_WB_6ATTRS,Seq!AG$1,FALSE),".")</f>
        <v>.</v>
      </c>
      <c r="IW144">
        <f>IFERROR(VLOOKUP(CONCATENATE($G144, ".SP.DYN.LE00.IN"),AREA_WB_6ATTRS,Seq!B$1,FALSE),".")</f>
        <v>67.697365853658553</v>
      </c>
      <c r="IX144">
        <f>IFERROR(VLOOKUP(CONCATENATE($G144, ".SP.DYN.LE00.IN"),AREA_WB_6ATTRS,Seq!C$1,FALSE),".")</f>
        <v>67.964463414634167</v>
      </c>
      <c r="IY144">
        <f>IFERROR(VLOOKUP(CONCATENATE($G144, ".SP.DYN.LE00.IN"),AREA_WB_6ATTRS,Seq!D$1,FALSE),".")</f>
        <v>68.245097560975609</v>
      </c>
      <c r="IZ144">
        <f>IFERROR(VLOOKUP(CONCATENATE($G144, ".SP.DYN.LE00.IN"),AREA_WB_6ATTRS,Seq!E$1,FALSE),".")</f>
        <v>68.523658536585373</v>
      </c>
      <c r="JA144">
        <f>IFERROR(VLOOKUP(CONCATENATE($G144, ".SP.DYN.LE00.IN"),AREA_WB_6ATTRS,Seq!F$1,FALSE),".")</f>
        <v>68.789609756097576</v>
      </c>
      <c r="JB144">
        <f>IFERROR(VLOOKUP(CONCATENATE($G144, ".SP.DYN.LE00.IN"),AREA_WB_6ATTRS,Seq!G$1,FALSE),".")</f>
        <v>69.023365853658547</v>
      </c>
      <c r="JC144">
        <f>IFERROR(VLOOKUP(CONCATENATE($G144, ".SP.DYN.LE00.IN"),AREA_WB_6ATTRS,Seq!H$1,FALSE),".")</f>
        <v>69.20390243902439</v>
      </c>
      <c r="JD144">
        <f>IFERROR(VLOOKUP(CONCATENATE($G144, ".SP.DYN.LE00.IN"),AREA_WB_6ATTRS,Seq!I$1,FALSE),".")</f>
        <v>69.32712195121951</v>
      </c>
      <c r="JE144">
        <f>IFERROR(VLOOKUP(CONCATENATE($G144, ".SP.DYN.LE00.IN"),AREA_WB_6ATTRS,Seq!J$1,FALSE),".")</f>
        <v>69.398463414634151</v>
      </c>
      <c r="JF144">
        <f>IFERROR(VLOOKUP(CONCATENATE($G144, ".SP.DYN.LE00.IN"),AREA_WB_6ATTRS,Seq!K$1,FALSE),".")</f>
        <v>69.426804878048785</v>
      </c>
      <c r="JG144">
        <f>IFERROR(VLOOKUP(CONCATENATE($G144, ".SP.DYN.LE00.IN"),AREA_WB_6ATTRS,Seq!L$1,FALSE),".")</f>
        <v>69.437048780487814</v>
      </c>
      <c r="JH144">
        <f>IFERROR(VLOOKUP(CONCATENATE($G144, ".SP.DYN.LE00.IN"),AREA_WB_6ATTRS,Seq!M$1,FALSE),".")</f>
        <v>69.45712195121952</v>
      </c>
      <c r="JI144">
        <f>IFERROR(VLOOKUP(CONCATENATE($G144, ".SP.DYN.LE00.IN"),AREA_WB_6ATTRS,Seq!N$1,FALSE),".")</f>
        <v>69.515000000000001</v>
      </c>
      <c r="JJ144">
        <f>IFERROR(VLOOKUP(CONCATENATE($G144, ".SP.DYN.LE00.IN"),AREA_WB_6ATTRS,Seq!O$1,FALSE),".")</f>
        <v>69.631170731707314</v>
      </c>
      <c r="JK144">
        <f>IFERROR(VLOOKUP(CONCATENATE($G144, ".SP.DYN.LE00.IN"),AREA_WB_6ATTRS,Seq!P$1,FALSE),".")</f>
        <v>69.813097560975621</v>
      </c>
      <c r="JL144">
        <f>IFERROR(VLOOKUP(CONCATENATE($G144, ".SP.DYN.LE00.IN"),AREA_WB_6ATTRS,Seq!Q$1,FALSE),".")</f>
        <v>70.056365853658534</v>
      </c>
      <c r="JM144">
        <f>IFERROR(VLOOKUP(CONCATENATE($G144, ".SP.DYN.LE00.IN"),AREA_WB_6ATTRS,Seq!R$1,FALSE),".")</f>
        <v>70.348048780487815</v>
      </c>
      <c r="JN144">
        <f>IFERROR(VLOOKUP(CONCATENATE($G144, ".SP.DYN.LE00.IN"),AREA_WB_6ATTRS,Seq!S$1,FALSE),".")</f>
        <v>70.662707317073171</v>
      </c>
      <c r="JO144">
        <f>IFERROR(VLOOKUP(CONCATENATE($G144, ".SP.DYN.LE00.IN"),AREA_WB_6ATTRS,Seq!T$1,FALSE),".")</f>
        <v>70.982853658536584</v>
      </c>
      <c r="JP144">
        <f>IFERROR(VLOOKUP(CONCATENATE($G144, ".SP.DYN.LE00.IN"),AREA_WB_6ATTRS,Seq!U$1,FALSE),".")</f>
        <v>71.303439024390258</v>
      </c>
      <c r="JQ144">
        <f>IFERROR(VLOOKUP(CONCATENATE($G144, ".SP.DYN.LE00.IN"),AREA_WB_6ATTRS,Seq!V$1,FALSE),".")</f>
        <v>71.628292682926826</v>
      </c>
      <c r="JR144">
        <f>IFERROR(VLOOKUP(CONCATENATE($G144, ".SP.DYN.LE00.IN"),AREA_WB_6ATTRS,Seq!W$1,FALSE),".")</f>
        <v>71.969682926829265</v>
      </c>
      <c r="JS144">
        <f>IFERROR(VLOOKUP(CONCATENATE($G144, ".SP.DYN.LE00.IN"),AREA_WB_6ATTRS,Seq!X$1,FALSE),".")</f>
        <v>72.338487804878056</v>
      </c>
      <c r="JT144">
        <f>IFERROR(VLOOKUP(CONCATENATE($G144, ".SP.DYN.LE00.IN"),AREA_WB_6ATTRS,Seq!Y$1,FALSE),".")</f>
        <v>72.737170731707323</v>
      </c>
      <c r="JU144">
        <f>IFERROR(VLOOKUP(CONCATENATE($G144, ".SP.DYN.LE00.IN"),AREA_WB_6ATTRS,Seq!Z$1,FALSE),".")</f>
        <v>73.157829268292701</v>
      </c>
      <c r="JV144">
        <f>IFERROR(VLOOKUP(CONCATENATE($G144, ".SP.DYN.LE00.IN"),AREA_WB_6ATTRS,Seq!AA$1,FALSE),".")</f>
        <v>73.583658536585375</v>
      </c>
      <c r="JW144">
        <f>IFERROR(VLOOKUP(CONCATENATE($G144, ".SP.DYN.LE00.IN"),AREA_WB_6ATTRS,Seq!AB$1,FALSE),".")</f>
        <v>73.991926829268294</v>
      </c>
      <c r="JX144">
        <f>IFERROR(VLOOKUP(CONCATENATE($G144, ".SP.DYN.LE00.IN"),AREA_WB_6ATTRS,Seq!AC$1,FALSE),".")</f>
        <v>74.365439024390255</v>
      </c>
      <c r="JY144">
        <f>IFERROR(VLOOKUP(CONCATENATE($G144, ".SP.DYN.LE00.IN"),AREA_WB_6ATTRS,Seq!AD$1,FALSE),".")</f>
        <v>74.693853658536597</v>
      </c>
      <c r="JZ144">
        <f>IFERROR(VLOOKUP(CONCATENATE($G144, ".SP.DYN.LE00.IN"),AREA_WB_6ATTRS,Seq!AE$1,FALSE),".")</f>
        <v>74.975268292682927</v>
      </c>
      <c r="KA144">
        <f>IFERROR(VLOOKUP(CONCATENATE($G144, ".SP.DYN.LE00.IN"),AREA_WB_6ATTRS,Seq!AF$1,FALSE),".")</f>
        <v>75.22212195121952</v>
      </c>
      <c r="KB144" t="str">
        <f>IFERROR(VLOOKUP(CONCATENATE($G144, ".SP.DYN.LE00.IN"),AREA_WB_6ATTRS,Seq!AG$1,FALSE),".")</f>
        <v>.</v>
      </c>
      <c r="KK144">
        <f t="shared" si="66"/>
        <v>21862</v>
      </c>
      <c r="KL144">
        <f t="shared" si="105"/>
        <v>0</v>
      </c>
      <c r="KM144">
        <f t="shared" si="67"/>
        <v>44971356.368151866</v>
      </c>
      <c r="KN144">
        <f t="shared" si="68"/>
        <v>-43948355.096460514</v>
      </c>
      <c r="KO144">
        <f t="shared" si="106"/>
        <v>9.0999999999999998E-2</v>
      </c>
      <c r="KP144" t="str">
        <f>work!HA144</f>
        <v>.</v>
      </c>
      <c r="KQ144" t="str">
        <f>work!HB144</f>
        <v>.</v>
      </c>
      <c r="KR144" t="str">
        <f>work!HC144</f>
        <v>.</v>
      </c>
      <c r="KS144" t="str">
        <f>IF(ISNUMBER(work!HI144-work!HA144),work!HI144-work!HA144,".")</f>
        <v>.</v>
      </c>
      <c r="KT144" t="str">
        <f>IF(ISNUMBER(work!HJ144-work!HB144),work!HJ144-work!HB144,".")</f>
        <v>.</v>
      </c>
      <c r="KU144" t="str">
        <f>IF(ISNUMBER(work!HK144-work!HC144),work!HK144-work!HC144,".")</f>
        <v>.</v>
      </c>
      <c r="KW144" t="str">
        <f>IFERROR(work!HR144/work!HV144,".")</f>
        <v>.</v>
      </c>
      <c r="KX144" t="str">
        <f>IFERROR(work!HS144/work!HW144,".")</f>
        <v>.</v>
      </c>
      <c r="KY144" t="str">
        <f>IFERROR(work!HT144/work!HX144,".")</f>
        <v>.</v>
      </c>
      <c r="KZ144" t="str">
        <f>IFERROR(work!HU144/work!HY144,".")</f>
        <v>.</v>
      </c>
    </row>
    <row r="145" spans="1:312">
      <c r="A145" s="24">
        <f t="shared" si="85"/>
        <v>146</v>
      </c>
      <c r="B145" s="24" t="str">
        <f t="shared" si="86"/>
        <v>Out</v>
      </c>
      <c r="C145" s="24" t="str">
        <f t="shared" si="87"/>
        <v>Out</v>
      </c>
      <c r="D145" s="24" t="str">
        <f t="shared" si="88"/>
        <v>Out67</v>
      </c>
      <c r="E145" s="25" t="s">
        <v>3154</v>
      </c>
      <c r="F145" s="26" t="str">
        <f t="shared" si="89"/>
        <v>Barbados</v>
      </c>
      <c r="G145" s="166" t="s">
        <v>1359</v>
      </c>
      <c r="H145" s="166" t="s">
        <v>5007</v>
      </c>
      <c r="I145" s="166" t="s">
        <v>5007</v>
      </c>
      <c r="J145" s="180" t="s">
        <v>5007</v>
      </c>
      <c r="K145" s="180" t="s">
        <v>5007</v>
      </c>
      <c r="L145" s="27">
        <f>IFERROR(VLOOKUP($F145,Area_FDI_84_96,Seq!B$1,FALSE),0)</f>
        <v>0</v>
      </c>
      <c r="M145" s="27">
        <f>IFERROR(VLOOKUP($F145,Area_FDI_84_96,Seq!C$1,FALSE),0)</f>
        <v>0</v>
      </c>
      <c r="N145" s="27">
        <f>IFERROR(VLOOKUP($F145,Area_FDI_84_96,Seq!D$1,FALSE),0)</f>
        <v>0</v>
      </c>
      <c r="O145" s="27">
        <f>IFERROR(VLOOKUP($F145,Area_FDI_84_96,Seq!E$1,FALSE),0)</f>
        <v>0</v>
      </c>
      <c r="P145" s="27">
        <f>IFERROR(VLOOKUP($F145,Area_FDI_84_96,Seq!F$1,FALSE),0)</f>
        <v>0</v>
      </c>
      <c r="Q145" s="27">
        <f>IFERROR(VLOOKUP($F145,Area_FDI_84_96,Seq!G$1,FALSE),0)</f>
        <v>0</v>
      </c>
      <c r="R145" s="27">
        <f>IFERROR(VLOOKUP($F145,Area_FDI_84_96,Seq!H$1,FALSE),0)</f>
        <v>0</v>
      </c>
      <c r="S145" s="27">
        <f>IFERROR(VLOOKUP($F145,Area_FDI_84_96,Seq!I$1,FALSE),0)</f>
        <v>0</v>
      </c>
      <c r="T145" s="27">
        <f>IFERROR(VALUE(VLOOKUP($E145,Area_FDI_92_95,Seq!B$1,FALSE)),0)</f>
        <v>0</v>
      </c>
      <c r="U145" s="27">
        <f>IFERROR(VALUE(VLOOKUP($E145,Area_FDI_92_95,Seq!C$1,FALSE)),0)</f>
        <v>0</v>
      </c>
      <c r="V145" s="27">
        <f>IFERROR(VALUE(VLOOKUP($E145,Area_FDI_92_95,Seq!D$1,FALSE)),0)</f>
        <v>0</v>
      </c>
      <c r="W145" s="27">
        <f>IFERROR(VALUE(VLOOKUP($E145,Area_FDI_92_95,Seq!E$1,FALSE)),0)</f>
        <v>0</v>
      </c>
      <c r="X145" s="27">
        <f>IFERROR(VALUE(VLOOKUP($E145,Area_FDI_96_99,Seq!B$1,FALSE)),0)</f>
        <v>330</v>
      </c>
      <c r="Y145" s="27">
        <f>IFERROR(VALUE(VLOOKUP($E145,Area_FDI_96_99,Seq!C$1,FALSE)),0)</f>
        <v>53</v>
      </c>
      <c r="Z145" s="27">
        <f>IFERROR(VALUE(VLOOKUP($E145,Area_FDI_96_99,Seq!D$1,FALSE)),0)</f>
        <v>53</v>
      </c>
      <c r="AA145" s="27">
        <f>IFERROR(VALUE(VLOOKUP($E145,Area_FDI_96_99,Seq!E$1,FALSE)),0)</f>
        <v>392</v>
      </c>
      <c r="AB145" s="27">
        <f t="shared" si="90"/>
        <v>5</v>
      </c>
      <c r="AC145" s="27">
        <f t="shared" si="91"/>
        <v>1214</v>
      </c>
      <c r="AD145" s="27">
        <f t="shared" si="92"/>
        <v>1611</v>
      </c>
      <c r="AE145" s="27">
        <f t="shared" si="93"/>
        <v>2446</v>
      </c>
      <c r="AF145" s="27">
        <f t="shared" si="94"/>
        <v>3129</v>
      </c>
      <c r="AG145" s="27">
        <f t="shared" si="95"/>
        <v>9701</v>
      </c>
      <c r="AH145" s="27">
        <f t="shared" si="96"/>
        <v>53548</v>
      </c>
      <c r="AI145" s="27">
        <f t="shared" si="97"/>
        <v>70958</v>
      </c>
      <c r="AJ145" s="27">
        <f t="shared" si="98"/>
        <v>125520</v>
      </c>
      <c r="AK145" s="27">
        <f t="shared" si="99"/>
        <v>55754</v>
      </c>
      <c r="AL145" s="27">
        <f t="shared" si="100"/>
        <v>35584</v>
      </c>
      <c r="AM145" s="27"/>
      <c r="AN145" s="27"/>
      <c r="AO145" s="27"/>
      <c r="AP145" s="27"/>
      <c r="AQ145" s="27"/>
      <c r="AR145" s="27"/>
      <c r="AS145" s="27"/>
      <c r="AT145" s="27">
        <f>IFERROR(work!D145+work!AP145,".")</f>
        <v>18489711.347739458</v>
      </c>
      <c r="AU145" s="27">
        <f>IFERROR(work!E145+work!AQ145,".")</f>
        <v>19434733.057434719</v>
      </c>
      <c r="AV145" s="27">
        <f>IFERROR(work!F145+work!AR145,".")</f>
        <v>21176581.389339708</v>
      </c>
      <c r="AW145" s="27">
        <f>IFERROR(work!G145+work!AS145,".")</f>
        <v>23465549.121531412</v>
      </c>
      <c r="AX145" s="27">
        <f>IFERROR(work!H145+work!AT145,".")</f>
        <v>27010983.786106486</v>
      </c>
      <c r="AY145" s="27">
        <f>IFERROR(work!I145+work!AU145,".")</f>
        <v>30633274.789965574</v>
      </c>
      <c r="AZ145" s="27">
        <f>IFERROR(work!J145+work!AV145,".")</f>
        <v>33330184.29036529</v>
      </c>
      <c r="BA145" s="27">
        <f>IFERROR(work!K145+work!AW145,".")</f>
        <v>37174816.7499348</v>
      </c>
      <c r="BB145" s="27">
        <f>IFERROR(work!L145+work!AX145,".")</f>
        <v>41365121.837258503</v>
      </c>
      <c r="BC145" s="27">
        <f>IFERROR(work!M145+work!AY145,".")</f>
        <v>43063156.671445772</v>
      </c>
      <c r="BD145" s="27">
        <f>IFERROR(work!N145+work!AZ145,".")</f>
        <v>44679681.329276673</v>
      </c>
      <c r="BE145" s="27">
        <f>IFERROR(work!O145+work!BA145,".")</f>
        <v>48763586.618214086</v>
      </c>
      <c r="BF145" s="27">
        <f>IFERROR(work!P145+work!BB145,".")</f>
        <v>55647083.73531165</v>
      </c>
      <c r="BG145" s="27">
        <f>IFERROR(work!Q145+work!BC145,".")</f>
        <v>63411288.204925552</v>
      </c>
      <c r="BH145" s="27">
        <f>IFERROR(work!R145+work!BD145,".")</f>
        <v>71699478.336893976</v>
      </c>
      <c r="BI145" s="27">
        <f>IFERROR(work!S145+work!BE145,".")</f>
        <v>79494683.800672412</v>
      </c>
      <c r="BJ145" s="27">
        <f>IFERROR(work!T145+work!BF145,".")</f>
        <v>87426504.151468232</v>
      </c>
      <c r="BK145" s="27">
        <f>IFERROR(work!U145+work!BG145,".")</f>
        <v>95550775.113623008</v>
      </c>
      <c r="BL145" s="27">
        <f>IFERROR(work!V145+work!BH145,".")</f>
        <v>102995100.84290932</v>
      </c>
      <c r="BM145" s="27">
        <f>IFERROR(work!W145+work!BI145,".")</f>
        <v>110810521.46757534</v>
      </c>
      <c r="BN145" s="27">
        <f>IFERROR(work!X145+work!BJ145,".")</f>
        <v>120103378.42467794</v>
      </c>
      <c r="BO145" s="27">
        <f>IFERROR(work!Y145+work!BK145,".")</f>
        <v>130037787.83106139</v>
      </c>
      <c r="BP145" s="27">
        <f>IFERROR(work!Z145+work!BL145,".")</f>
        <v>141840504.05663595</v>
      </c>
      <c r="BQ145" s="27">
        <f>IFERROR(work!AA145+work!BM145,".")</f>
        <v>156005826.09510031</v>
      </c>
      <c r="BR145" s="27">
        <f>IFERROR(work!AB145+work!BN145,".")</f>
        <v>171747081.87748048</v>
      </c>
      <c r="BS145" s="27">
        <f>IFERROR(work!AC145+work!BO145,".")</f>
        <v>191134382.34759241</v>
      </c>
      <c r="BT145" s="27">
        <f>IFERROR(work!AD145+work!BP145,".")</f>
        <v>215384713.98338059</v>
      </c>
      <c r="BU145" s="27">
        <f>IFERROR(work!AE145+work!BQ145,".")</f>
        <v>245933049.59288827</v>
      </c>
      <c r="BV145" s="27">
        <f>IFERROR(work!AF145+work!BR145,".")</f>
        <v>269517588.64530391</v>
      </c>
      <c r="BW145" s="27">
        <f>IFERROR(work!AG145+work!BS145,".")</f>
        <v>294274603.59960389</v>
      </c>
      <c r="BX145" s="27" t="str">
        <f>IFERROR(work!AH145+work!BT145,".")</f>
        <v>.</v>
      </c>
      <c r="BY145" s="27" t="str">
        <f>IFERROR(work!AI145+work!BU145,".")</f>
        <v>.</v>
      </c>
      <c r="BZ145" s="27"/>
      <c r="CA145" s="27"/>
      <c r="CB145" s="27"/>
      <c r="CC145" s="27"/>
      <c r="CD145" s="27"/>
      <c r="CE145" s="27"/>
      <c r="CF145" s="27">
        <f>IFERROR(work!AP145-work!D145,".")</f>
        <v>-18098512.73998192</v>
      </c>
      <c r="CG145" s="27">
        <f>IFERROR(work!AQ145-work!E145,".")</f>
        <v>-19056078.682848182</v>
      </c>
      <c r="CH145" s="27">
        <f>IFERROR(work!AR145-work!F145,".")</f>
        <v>-20816894.219308957</v>
      </c>
      <c r="CI145" s="27">
        <f>IFERROR(work!AS145-work!G145,".")</f>
        <v>-23105215.328460112</v>
      </c>
      <c r="CJ145" s="27">
        <f>IFERROR(work!AT145-work!H145,".")</f>
        <v>-26638536.860283662</v>
      </c>
      <c r="CK145" s="27">
        <f>IFERROR(work!AU145-work!I145,".")</f>
        <v>-30258931.14368717</v>
      </c>
      <c r="CL145" s="27">
        <f>IFERROR(work!AV145-work!J145,".")</f>
        <v>-32920535.765448932</v>
      </c>
      <c r="CM145" s="27">
        <f>IFERROR(work!AW145-work!K145,".")</f>
        <v>-36760986.832353882</v>
      </c>
      <c r="CN145" s="27">
        <f>IFERROR(work!AX145-work!L145,".")</f>
        <v>-40925427.549828783</v>
      </c>
      <c r="CO145" s="27">
        <f>IFERROR(work!AY145-work!M145,".")</f>
        <v>-42601305.240512237</v>
      </c>
      <c r="CP145" s="27">
        <f>IFERROR(work!AZ145-work!N145,".")</f>
        <v>-44240030.135335706</v>
      </c>
      <c r="CQ145" s="27">
        <f>IFERROR(work!BA145-work!O145,".")</f>
        <v>-48336738.301142603</v>
      </c>
      <c r="CR145" s="27">
        <f>IFERROR(work!BB145-work!P145,".")</f>
        <v>-55241487.322593592</v>
      </c>
      <c r="CS145" s="27">
        <f>IFERROR(work!BC145-work!Q145,".")</f>
        <v>-63001682.801086605</v>
      </c>
      <c r="CT145" s="27">
        <f>IFERROR(work!BD145-work!R145,".")</f>
        <v>-71273591.870905608</v>
      </c>
      <c r="CU145" s="27">
        <f>IFERROR(work!BE145-work!S145,".")</f>
        <v>-79062451.05977729</v>
      </c>
      <c r="CV145" s="27">
        <f>IFERROR(work!BF145-work!T145,".")</f>
        <v>-86986344.195026591</v>
      </c>
      <c r="CW145" s="27">
        <f>IFERROR(work!BG145-work!U145,".")</f>
        <v>-95082468.129095837</v>
      </c>
      <c r="CX145" s="27">
        <f>IFERROR(work!BH145-work!V145,".")</f>
        <v>-102507535.37274171</v>
      </c>
      <c r="CY145" s="27">
        <f>IFERROR(work!BI145-work!W145,".")</f>
        <v>-110310315.10046515</v>
      </c>
      <c r="CZ145" s="27">
        <f>IFERROR(work!BJ145-work!X145,".")</f>
        <v>-119591608.41507792</v>
      </c>
      <c r="DA145" s="27">
        <f>IFERROR(work!BK145-work!Y145,".")</f>
        <v>-129551882.91639417</v>
      </c>
      <c r="DB145" s="27">
        <f>IFERROR(work!BL145-work!Z145,".")</f>
        <v>-141371826.72883806</v>
      </c>
      <c r="DC145" s="27">
        <f>IFERROR(work!BM145-work!AA145,".")</f>
        <v>-155527737.76892069</v>
      </c>
      <c r="DD145" s="27">
        <f>IFERROR(work!BN145-work!AB145,".")</f>
        <v>-171251371.93680808</v>
      </c>
      <c r="DE145" s="27">
        <f>IFERROR(work!BO145-work!AC145,".")</f>
        <v>-190622896.74771035</v>
      </c>
      <c r="DF145" s="27">
        <f>IFERROR(work!BP145-work!AD145,".")</f>
        <v>-214855739.55702403</v>
      </c>
      <c r="DG145" s="27">
        <f>IFERROR(work!BQ145-work!AE145,".")</f>
        <v>-245401548.35025528</v>
      </c>
      <c r="DH145" s="27">
        <f>IFERROR(work!BR145-work!AF145,".")</f>
        <v>-268985130.70038062</v>
      </c>
      <c r="DI145" s="27">
        <f>IFERROR(work!BS145-work!AG145,".")</f>
        <v>-293770365.92588472</v>
      </c>
      <c r="DJ145" s="27" t="str">
        <f>IFERROR(work!BT145-work!AH145,".")</f>
        <v>.</v>
      </c>
      <c r="DK145" s="27" t="str">
        <f>IFERROR(work!BU145-work!AI145,".")</f>
        <v>.</v>
      </c>
      <c r="DL145" s="27"/>
      <c r="DM145" s="27"/>
      <c r="DN145" s="27"/>
      <c r="DO145" s="27"/>
      <c r="DP145" s="27"/>
      <c r="DQ145" s="27"/>
      <c r="DR145" s="27"/>
      <c r="DS145" s="27">
        <f>IFERROR(work!DO145-work!CC145,".")</f>
        <v>0.15600000381469725</v>
      </c>
      <c r="DT145" s="27">
        <f>IFERROR(work!DP145-work!CD145,".")</f>
        <v>0.15500000381469725</v>
      </c>
      <c r="DU145" s="27">
        <f>IFERROR(work!DQ145-work!CE145,".")</f>
        <v>0.15500000381469725</v>
      </c>
      <c r="DV145" s="27">
        <f>IFERROR(work!DR145-work!CF145,".")</f>
        <v>0.15400000381469725</v>
      </c>
      <c r="DW145" s="27">
        <f>IFERROR(work!DS145-work!CG145,".")</f>
        <v>0.15400000381469725</v>
      </c>
      <c r="DX145" s="27">
        <f>IFERROR(work!DT145-work!CH145,".")</f>
        <v>0.15300000381469725</v>
      </c>
      <c r="DY145" s="27">
        <f>IFERROR(work!DU145-work!CI145,".")</f>
        <v>0.15200000381469725</v>
      </c>
      <c r="DZ145" s="27">
        <f>IFERROR(work!DV145-work!CJ145,".")</f>
        <v>0.15100000381469725</v>
      </c>
      <c r="EA145" s="27">
        <f>IFERROR(work!DW145-work!CK145,".")</f>
        <v>0.15000000381469725</v>
      </c>
      <c r="EB145" s="27">
        <f>IFERROR(work!DX145-work!CL145,".")</f>
        <v>0.14900000381469725</v>
      </c>
      <c r="EC145" s="27">
        <f>IFERROR(work!DY145-work!CM145,".")</f>
        <v>0.14700000381469724</v>
      </c>
      <c r="ED145" s="27">
        <f>IFERROR(work!DZ145-work!CN145,".")</f>
        <v>0.14500000381469724</v>
      </c>
      <c r="EE145" s="27">
        <f>IFERROR(work!EA145-work!CO145,".")</f>
        <v>0.14400000381469724</v>
      </c>
      <c r="EF145" s="27">
        <f>IFERROR(work!EB145-work!CP145,".")</f>
        <v>0.14200000381469727</v>
      </c>
      <c r="EG145" s="27">
        <f>IFERROR(work!EC145-work!CQ145,".")</f>
        <v>0.14000000381469727</v>
      </c>
      <c r="EH145" s="27">
        <f>IFERROR(work!ED145-work!CR145,".")</f>
        <v>0.13800000381469726</v>
      </c>
      <c r="EI145" s="27">
        <f>IFERROR(work!EE145-work!CS145,".")</f>
        <v>0.13500000381469726</v>
      </c>
      <c r="EJ145" s="27">
        <f>IFERROR(work!EF145-work!CT145,".")</f>
        <v>0.13300000381469726</v>
      </c>
      <c r="EK145" s="27">
        <f>IFERROR(work!EG145-work!CU145,".")</f>
        <v>0.15399999618530275</v>
      </c>
      <c r="EL145" s="27">
        <f>IFERROR(work!EH145-work!CV145,".")</f>
        <v>0.15099999618530274</v>
      </c>
      <c r="EM145" s="27">
        <f>IFERROR(work!EI145-work!CW145,".")</f>
        <v>0.14799999618530274</v>
      </c>
      <c r="EN145" s="27">
        <f>IFERROR(work!EJ145-work!CX145,".")</f>
        <v>0.14499999618530274</v>
      </c>
      <c r="EO145" s="27">
        <f>IFERROR(work!EK145-work!CY145,".")</f>
        <v>0.14199999618530273</v>
      </c>
      <c r="EP145" s="27">
        <f>IFERROR(work!EL145-work!CZ145,".")</f>
        <v>0.13899999618530273</v>
      </c>
      <c r="EQ145" s="27" t="str">
        <f>IFERROR(work!EM145-work!DA145,".")</f>
        <v>.</v>
      </c>
      <c r="ER145" s="27" t="str">
        <f>IFERROR(work!EN145-work!DB145,".")</f>
        <v>.</v>
      </c>
      <c r="ES145" s="27" t="str">
        <f>IFERROR(work!EO145-work!DC145,".")</f>
        <v>.</v>
      </c>
      <c r="ET145" s="27" t="str">
        <f>IFERROR(work!EP145-work!DD145,".")</f>
        <v>.</v>
      </c>
      <c r="EU145" s="27" t="str">
        <f>IFERROR(work!EQ145-work!DE145,".")</f>
        <v>.</v>
      </c>
      <c r="EV145" s="27" t="str">
        <f>IFERROR(work!ER145-work!DF145,".")</f>
        <v>.</v>
      </c>
      <c r="EW145" s="27" t="str">
        <f>IFERROR(work!ES145-work!DG145,".")</f>
        <v>.</v>
      </c>
      <c r="EX145" s="27" t="str">
        <f>IFERROR(work!ET145-work!DH145,".")</f>
        <v>.</v>
      </c>
      <c r="EY145" s="27"/>
      <c r="EZ145" s="27"/>
      <c r="FA145" s="27"/>
      <c r="FB145" s="27"/>
      <c r="FC145" s="27"/>
      <c r="FD145" s="27"/>
      <c r="FE145" s="27" t="str">
        <f>IF(ISNUMBER(work!GZ145/work!HD145),work!GZ145/work!HD145,".")</f>
        <v>.</v>
      </c>
      <c r="FF145" s="27" t="str">
        <f>IF(ISNUMBER(work!HA145/work!HE145),work!HA145/work!HE145,".")</f>
        <v>.</v>
      </c>
      <c r="FG145" s="27" t="str">
        <f>IF(ISNUMBER(work!HB145/work!HF145),work!HB145/work!HF145,".")</f>
        <v>.</v>
      </c>
      <c r="FH145" s="27" t="str">
        <f>IF(ISNUMBER(work!HC145/work!HG145),work!HC145/work!HG145,".")</f>
        <v>.</v>
      </c>
      <c r="FI145" s="27" t="str">
        <f>IF(ISNUMBER((work!HA145+work!HB145)/(work!HE145+work!HF145)),(work!HA145+work!HB145)/(work!HE145+work!HF145),".")</f>
        <v>.</v>
      </c>
      <c r="FJ145" s="27" t="str">
        <f>IF(ISNUMBER(work!HH145/work!HL145),work!HH145/work!HL145,".")</f>
        <v>.</v>
      </c>
      <c r="FK145" s="27" t="str">
        <f>IF(ISNUMBER(work!HI145/work!HM145),work!HI145/work!HM145,".")</f>
        <v>.</v>
      </c>
      <c r="FL145" s="27" t="str">
        <f>IF(ISNUMBER(work!HJ145/work!HN145),work!HJ145/work!HN145,".")</f>
        <v>.</v>
      </c>
      <c r="FM145" s="27" t="str">
        <f>IF(ISNUMBER(work!HK145/work!HO145),work!HK145/work!HO145,".")</f>
        <v>.</v>
      </c>
      <c r="FN145" s="27" t="str">
        <f>IF(ISNUMBER((work!HI145+work!HJ145)/(work!HM145+work!HN145)),(work!HI145+work!HJ145)/(work!HM145+work!HN145),".")</f>
        <v>.</v>
      </c>
      <c r="FO145" s="27" t="s">
        <v>5007</v>
      </c>
      <c r="FP145" s="27" t="s">
        <v>5007</v>
      </c>
      <c r="FQ145" s="27" t="s">
        <v>5007</v>
      </c>
      <c r="FR145" s="27" t="s">
        <v>5007</v>
      </c>
      <c r="FS145" s="27" t="s">
        <v>5007</v>
      </c>
      <c r="FT145" s="27">
        <f>work!GM145</f>
        <v>2.4098224362501555E-4</v>
      </c>
      <c r="FU145" s="27" t="str">
        <f>work!GN145</f>
        <v>.</v>
      </c>
      <c r="FV145" s="27" t="str">
        <f>work!GO145</f>
        <v>.</v>
      </c>
      <c r="FW145" s="27" t="s">
        <v>5007</v>
      </c>
      <c r="FX145" s="27"/>
      <c r="FY145" s="27">
        <f t="shared" si="101"/>
        <v>14117.396000000001</v>
      </c>
      <c r="FZ145">
        <f t="shared" si="103"/>
        <v>5</v>
      </c>
      <c r="GA145" t="str">
        <f>work!HC145</f>
        <v>.</v>
      </c>
      <c r="GB145" t="str">
        <f>IF(ISNUMBER(work!HA145+work!HB145),work!HA145+work!HB145,".")</f>
        <v>.</v>
      </c>
      <c r="GC145" t="str">
        <f>IF(ISNUMBER(work!HK145-work!HC145),work!HK145-work!HC145,".")</f>
        <v>.</v>
      </c>
      <c r="GD145" t="str">
        <f>IF(ISNUMBER(work!HI145+work!HJ145-work!HA145-work!HB145),(work!HI145+work!HJ145-work!HA145-work!HB145),".")</f>
        <v>.</v>
      </c>
      <c r="GH145">
        <f>work!GQ145</f>
        <v>60</v>
      </c>
      <c r="GI145" t="str">
        <f>work!GR145</f>
        <v>.</v>
      </c>
      <c r="GJ145" t="str">
        <f>work!GZ145</f>
        <v>.</v>
      </c>
      <c r="GK145" t="str">
        <f>work!HH145</f>
        <v>.</v>
      </c>
      <c r="GL145">
        <f t="shared" si="102"/>
        <v>0</v>
      </c>
      <c r="GM145" t="str">
        <f>IFERROR(VLOOKUP($F145,AREA_EM_ALLYEAR,Seq!B$1,FALSE),".")</f>
        <v>.</v>
      </c>
      <c r="GN145" t="str">
        <f>IFERROR(VLOOKUP($F145,AREA_EM_ALLYEAR,Seq!C$1,FALSE),".")</f>
        <v>.</v>
      </c>
      <c r="GO145" t="str">
        <f>IFERROR(VLOOKUP($F145,AREA_EM_ALLYEAR,Seq!D$1,FALSE),".")</f>
        <v>.</v>
      </c>
      <c r="GP145" t="str">
        <f>IFERROR(VLOOKUP($F145,AREA_EM_ALLYEAR,Seq!E$1,FALSE),".")</f>
        <v>.</v>
      </c>
      <c r="GQ145" t="str">
        <f>IFERROR(VLOOKUP($F145,AREA_EM_ALLYEAR,Seq!F$1,FALSE),".")</f>
        <v>.</v>
      </c>
      <c r="GR145" t="str">
        <f>IFERROR(VLOOKUP($F145,AREA_EM_ALLYEAR,Seq!G$1,FALSE),".")</f>
        <v>.</v>
      </c>
      <c r="GS145" t="str">
        <f>IFERROR(VLOOKUP($F145,AREA_EM_ALLYEAR,Seq!H$1,FALSE),".")</f>
        <v>.</v>
      </c>
      <c r="GT145" t="str">
        <f>IFERROR(VLOOKUP($F145,AREA_EM_ALLYEAR,Seq!I$1,FALSE),".")</f>
        <v>.</v>
      </c>
      <c r="GU145" t="str">
        <f>IFERROR(VLOOKUP($F145,AREA_EM_ALLYEAR,Seq!J$1,FALSE),".")</f>
        <v>.</v>
      </c>
      <c r="GV145" t="str">
        <f>IFERROR(VLOOKUP($F145,AREA_EM_ALLYEAR,Seq!K$1,FALSE),".")</f>
        <v>.</v>
      </c>
      <c r="GW145" t="str">
        <f>IFERROR(VLOOKUP($F145,AREA_EM_ALLYEAR,Seq!L$1,FALSE),".")</f>
        <v>.</v>
      </c>
      <c r="GX145" t="str">
        <f>IFERROR(VLOOKUP($F145,AREA_EM_ALLYEAR,Seq!M$1,FALSE),".")</f>
        <v>.</v>
      </c>
      <c r="GY145" t="str">
        <f>IFERROR(VLOOKUP($F145,AREA_EM_ALLYEAR,Seq!N$1,FALSE),".")</f>
        <v>.</v>
      </c>
      <c r="GZ145" t="str">
        <f>IFERROR(VLOOKUP($F145,AREA_EM_ALLYEAR,Seq!O$1,FALSE),".")</f>
        <v>.</v>
      </c>
      <c r="HA145" t="str">
        <f t="shared" si="104"/>
        <v>.</v>
      </c>
      <c r="HK145" s="139">
        <f>IFERROR(VLOOKUP(CONCATENATE($G145, ".SP.DYN.LE00.IN"),AREA_WB_6ATTRS,Seq!B$1,FALSE)-VLOOKUP("CHN.SP.DYN.LE00.IN",AREA_WB_6ATTRS,Seq!B$1,FALSE),".")</f>
        <v>4.9805609756097624</v>
      </c>
      <c r="HL145" s="139">
        <f>IFERROR(VLOOKUP(CONCATENATE($G145, ".SP.DYN.LE00.IN"),AREA_WB_6ATTRS,Seq!C$1,FALSE)-VLOOKUP("CHN.SP.DYN.LE00.IN",AREA_WB_6ATTRS,Seq!C$1,FALSE),".")</f>
        <v>4.9924634146341447</v>
      </c>
      <c r="HM145" s="139">
        <f>IFERROR(VLOOKUP(CONCATENATE($G145, ".SP.DYN.LE00.IN"),AREA_WB_6ATTRS,Seq!D$1,FALSE)-VLOOKUP("CHN.SP.DYN.LE00.IN",AREA_WB_6ATTRS,Seq!D$1,FALSE),".")</f>
        <v>4.9974878048780482</v>
      </c>
      <c r="HN145" s="139">
        <f>IFERROR(VLOOKUP(CONCATENATE($G145, ".SP.DYN.LE00.IN"),AREA_WB_6ATTRS,Seq!E$1,FALSE)-VLOOKUP("CHN.SP.DYN.LE00.IN",AREA_WB_6ATTRS,Seq!E$1,FALSE),".")</f>
        <v>5.0074390243902513</v>
      </c>
      <c r="HO145" s="139">
        <f>IFERROR(VLOOKUP(CONCATENATE($G145, ".SP.DYN.LE00.IN"),AREA_WB_6ATTRS,Seq!F$1,FALSE)-VLOOKUP("CHN.SP.DYN.LE00.IN",AREA_WB_6ATTRS,Seq!F$1,FALSE),".")</f>
        <v>5.0212682926829473</v>
      </c>
      <c r="HP145" s="139">
        <f>IFERROR(VLOOKUP(CONCATENATE($G145, ".SP.DYN.LE00.IN"),AREA_WB_6ATTRS,Seq!G$1,FALSE)-VLOOKUP("CHN.SP.DYN.LE00.IN",AREA_WB_6ATTRS,Seq!G$1,FALSE),".")</f>
        <v>5.0339512195121898</v>
      </c>
      <c r="HQ145" s="139">
        <f>IFERROR(VLOOKUP(CONCATENATE($G145, ".SP.DYN.LE00.IN"),AREA_WB_6ATTRS,Seq!H$1,FALSE)-VLOOKUP("CHN.SP.DYN.LE00.IN",AREA_WB_6ATTRS,Seq!H$1,FALSE),".")</f>
        <v>5.0439756097560888</v>
      </c>
      <c r="HR145" s="139">
        <f>IFERROR(VLOOKUP(CONCATENATE($G145, ".SP.DYN.LE00.IN"),AREA_WB_6ATTRS,Seq!I$1,FALSE)-VLOOKUP("CHN.SP.DYN.LE00.IN",AREA_WB_6ATTRS,Seq!I$1,FALSE),".")</f>
        <v>5.044317073170717</v>
      </c>
      <c r="HS145" s="139">
        <f>IFERROR(VLOOKUP(CONCATENATE($G145, ".SP.DYN.LE00.IN"),AREA_WB_6ATTRS,Seq!J$1,FALSE)-VLOOKUP("CHN.SP.DYN.LE00.IN",AREA_WB_6ATTRS,Seq!J$1,FALSE),".")</f>
        <v>5.0305365853658373</v>
      </c>
      <c r="HT145" s="139">
        <f>IFERROR(VLOOKUP(CONCATENATE($G145, ".SP.DYN.LE00.IN"),AREA_WB_6ATTRS,Seq!K$1,FALSE)-VLOOKUP("CHN.SP.DYN.LE00.IN",AREA_WB_6ATTRS,Seq!K$1,FALSE),".")</f>
        <v>5.0036097560975463</v>
      </c>
      <c r="HU145" s="139">
        <f>IFERROR(VLOOKUP(CONCATENATE($G145, ".SP.DYN.LE00.IN"),AREA_WB_6ATTRS,Seq!L$1,FALSE)-VLOOKUP("CHN.SP.DYN.LE00.IN",AREA_WB_6ATTRS,Seq!L$1,FALSE),".")</f>
        <v>4.9575365853658724</v>
      </c>
      <c r="HV145" s="139">
        <f>IFERROR(VLOOKUP(CONCATENATE($G145, ".SP.DYN.LE00.IN"),AREA_WB_6ATTRS,Seq!M$1,FALSE)-VLOOKUP("CHN.SP.DYN.LE00.IN",AREA_WB_6ATTRS,Seq!M$1,FALSE),".")</f>
        <v>4.8943414634146336</v>
      </c>
      <c r="HW145" s="139">
        <f>IFERROR(VLOOKUP(CONCATENATE($G145, ".SP.DYN.LE00.IN"),AREA_WB_6ATTRS,Seq!N$1,FALSE)-VLOOKUP("CHN.SP.DYN.LE00.IN",AREA_WB_6ATTRS,Seq!N$1,FALSE),".")</f>
        <v>4.8165121951219589</v>
      </c>
      <c r="HX145" s="139">
        <f>IFERROR(VLOOKUP(CONCATENATE($G145, ".SP.DYN.LE00.IN"),AREA_WB_6ATTRS,Seq!O$1,FALSE)-VLOOKUP("CHN.SP.DYN.LE00.IN",AREA_WB_6ATTRS,Seq!O$1,FALSE),".")</f>
        <v>4.7276097560975643</v>
      </c>
      <c r="HY145" s="139">
        <f>IFERROR(VLOOKUP(CONCATENATE($G145, ".SP.DYN.LE00.IN"),AREA_WB_6ATTRS,Seq!P$1,FALSE)-VLOOKUP("CHN.SP.DYN.LE00.IN",AREA_WB_6ATTRS,Seq!P$1,FALSE),".")</f>
        <v>4.6311463414634204</v>
      </c>
      <c r="HZ145" s="139">
        <f>IFERROR(VLOOKUP(CONCATENATE($G145, ".SP.DYN.LE00.IN"),AREA_WB_6ATTRS,Seq!Q$1,FALSE)-VLOOKUP("CHN.SP.DYN.LE00.IN",AREA_WB_6ATTRS,Seq!Q$1,FALSE),".")</f>
        <v>4.5346341463414603</v>
      </c>
      <c r="IA145" s="139">
        <f>IFERROR(VLOOKUP(CONCATENATE($G145, ".SP.DYN.LE00.IN"),AREA_WB_6ATTRS,Seq!R$1,FALSE)-VLOOKUP("CHN.SP.DYN.LE00.IN",AREA_WB_6ATTRS,Seq!R$1,FALSE),".")</f>
        <v>4.4436097560975583</v>
      </c>
      <c r="IB145" s="139">
        <f>IFERROR(VLOOKUP(CONCATENATE($G145, ".SP.DYN.LE00.IN"),AREA_WB_6ATTRS,Seq!S$1,FALSE)-VLOOKUP("CHN.SP.DYN.LE00.IN",AREA_WB_6ATTRS,Seq!S$1,FALSE),".")</f>
        <v>4.3610731707317001</v>
      </c>
      <c r="IC145" s="139">
        <f>IFERROR(VLOOKUP(CONCATENATE($G145, ".SP.DYN.LE00.IN"),AREA_WB_6ATTRS,Seq!T$1,FALSE)-VLOOKUP("CHN.SP.DYN.LE00.IN",AREA_WB_6ATTRS,Seq!T$1,FALSE),".")</f>
        <v>4.288536585365847</v>
      </c>
      <c r="ID145" s="139">
        <f>IFERROR(VLOOKUP(CONCATENATE($G145, ".SP.DYN.LE00.IN"),AREA_WB_6ATTRS,Seq!U$1,FALSE)-VLOOKUP("CHN.SP.DYN.LE00.IN",AREA_WB_6ATTRS,Seq!U$1,FALSE),".")</f>
        <v>4.226024390243893</v>
      </c>
      <c r="IE145" s="139">
        <f>IFERROR(VLOOKUP(CONCATENATE($G145, ".SP.DYN.LE00.IN"),AREA_WB_6ATTRS,Seq!V$1,FALSE)-VLOOKUP("CHN.SP.DYN.LE00.IN",AREA_WB_6ATTRS,Seq!V$1,FALSE),".")</f>
        <v>4.1665609756097552</v>
      </c>
      <c r="IF145" s="139">
        <f>IFERROR(VLOOKUP(CONCATENATE($G145, ".SP.DYN.LE00.IN"),AREA_WB_6ATTRS,Seq!W$1,FALSE)-VLOOKUP("CHN.SP.DYN.LE00.IN",AREA_WB_6ATTRS,Seq!W$1,FALSE),".")</f>
        <v>4.1031463414634146</v>
      </c>
      <c r="IG145" s="139">
        <f>IFERROR(VLOOKUP(CONCATENATE($G145, ".SP.DYN.LE00.IN"),AREA_WB_6ATTRS,Seq!X$1,FALSE)-VLOOKUP("CHN.SP.DYN.LE00.IN",AREA_WB_6ATTRS,Seq!X$1,FALSE),".")</f>
        <v>4.0287560975609864</v>
      </c>
      <c r="IH145" s="139">
        <f>IFERROR(VLOOKUP(CONCATENATE($G145, ".SP.DYN.LE00.IN"),AREA_WB_6ATTRS,Seq!Y$1,FALSE)-VLOOKUP("CHN.SP.DYN.LE00.IN",AREA_WB_6ATTRS,Seq!Y$1,FALSE),".")</f>
        <v>3.9404146341463502</v>
      </c>
      <c r="II145" s="139">
        <f>IFERROR(VLOOKUP(CONCATENATE($G145, ".SP.DYN.LE00.IN"),AREA_WB_6ATTRS,Seq!Z$1,FALSE)-VLOOKUP("CHN.SP.DYN.LE00.IN",AREA_WB_6ATTRS,Seq!Z$1,FALSE),".")</f>
        <v>3.8391951219512066</v>
      </c>
      <c r="IJ145" s="139">
        <f>IFERROR(VLOOKUP(CONCATENATE($G145, ".SP.DYN.LE00.IN"),AREA_WB_6ATTRS,Seq!AA$1,FALSE)-VLOOKUP("CHN.SP.DYN.LE00.IN",AREA_WB_6ATTRS,Seq!AA$1,FALSE),".")</f>
        <v>3.7296341463414535</v>
      </c>
      <c r="IK145" s="139">
        <f>IFERROR(VLOOKUP(CONCATENATE($G145, ".SP.DYN.LE00.IN"),AREA_WB_6ATTRS,Seq!AB$1,FALSE)-VLOOKUP("CHN.SP.DYN.LE00.IN",AREA_WB_6ATTRS,Seq!AB$1,FALSE),".")</f>
        <v>3.6188292682926715</v>
      </c>
      <c r="IL145" s="139">
        <f>IFERROR(VLOOKUP(CONCATENATE($G145, ".SP.DYN.LE00.IN"),AREA_WB_6ATTRS,Seq!AC$1,FALSE)-VLOOKUP("CHN.SP.DYN.LE00.IN",AREA_WB_6ATTRS,Seq!AC$1,FALSE),".")</f>
        <v>3.5167804878048798</v>
      </c>
      <c r="IM145" s="139">
        <f>IFERROR(VLOOKUP(CONCATENATE($G145, ".SP.DYN.LE00.IN"),AREA_WB_6ATTRS,Seq!AD$1,FALSE)-VLOOKUP("CHN.SP.DYN.LE00.IN",AREA_WB_6ATTRS,Seq!AD$1,FALSE),".")</f>
        <v>3.4290243902439101</v>
      </c>
      <c r="IN145" s="139">
        <f>IFERROR(VLOOKUP(CONCATENATE($G145, ".SP.DYN.LE00.IN"),AREA_WB_6ATTRS,Seq!AE$1,FALSE)-VLOOKUP("CHN.SP.DYN.LE00.IN",AREA_WB_6ATTRS,Seq!AE$1,FALSE),".")</f>
        <v>3.3565121951219652</v>
      </c>
      <c r="IO145" s="139">
        <f>IFERROR(VLOOKUP(CONCATENATE($G145, ".SP.DYN.LE00.IN"),AREA_WB_6ATTRS,Seq!AF$1,FALSE)-VLOOKUP("CHN.SP.DYN.LE00.IN",AREA_WB_6ATTRS,Seq!AF$1,FALSE),".")</f>
        <v>3.2997317073170649</v>
      </c>
      <c r="IP145" s="139" t="str">
        <f>IFERROR(VLOOKUP(CONCATENATE($G145, ".SP.DYN.LE00.IN"),AREA_WB_6ATTRS,Seq!AG$1,FALSE)-VLOOKUP("CHN.SP.DYN.LE00.IN",AREA_WB_6ATTRS,Seq!AG$1,FALSE),".")</f>
        <v>.</v>
      </c>
      <c r="IW145">
        <f>IFERROR(VLOOKUP(CONCATENATE($G145, ".SP.DYN.LE00.IN"),AREA_WB_6ATTRS,Seq!B$1,FALSE),".")</f>
        <v>71.974365853658554</v>
      </c>
      <c r="IX145">
        <f>IFERROR(VLOOKUP(CONCATENATE($G145, ".SP.DYN.LE00.IN"),AREA_WB_6ATTRS,Seq!C$1,FALSE),".")</f>
        <v>72.255390243902454</v>
      </c>
      <c r="IY145">
        <f>IFERROR(VLOOKUP(CONCATENATE($G145, ".SP.DYN.LE00.IN"),AREA_WB_6ATTRS,Seq!D$1,FALSE),".")</f>
        <v>72.532390243902441</v>
      </c>
      <c r="IZ145">
        <f>IFERROR(VLOOKUP(CONCATENATE($G145, ".SP.DYN.LE00.IN"),AREA_WB_6ATTRS,Seq!E$1,FALSE),".")</f>
        <v>72.807292682926843</v>
      </c>
      <c r="JA145">
        <f>IFERROR(VLOOKUP(CONCATENATE($G145, ".SP.DYN.LE00.IN"),AREA_WB_6ATTRS,Seq!F$1,FALSE),".")</f>
        <v>73.080536585365877</v>
      </c>
      <c r="JB145">
        <f>IFERROR(VLOOKUP(CONCATENATE($G145, ".SP.DYN.LE00.IN"),AREA_WB_6ATTRS,Seq!G$1,FALSE),".")</f>
        <v>73.347097560975612</v>
      </c>
      <c r="JC145">
        <f>IFERROR(VLOOKUP(CONCATENATE($G145, ".SP.DYN.LE00.IN"),AREA_WB_6ATTRS,Seq!H$1,FALSE),".")</f>
        <v>73.603463414634149</v>
      </c>
      <c r="JD145">
        <f>IFERROR(VLOOKUP(CONCATENATE($G145, ".SP.DYN.LE00.IN"),AREA_WB_6ATTRS,Seq!I$1,FALSE),".")</f>
        <v>73.841634146341462</v>
      </c>
      <c r="JE145">
        <f>IFERROR(VLOOKUP(CONCATENATE($G145, ".SP.DYN.LE00.IN"),AREA_WB_6ATTRS,Seq!J$1,FALSE),".")</f>
        <v>74.057658536585365</v>
      </c>
      <c r="JF145">
        <f>IFERROR(VLOOKUP(CONCATENATE($G145, ".SP.DYN.LE00.IN"),AREA_WB_6ATTRS,Seq!K$1,FALSE),".")</f>
        <v>74.25053658536585</v>
      </c>
      <c r="JG145">
        <f>IFERROR(VLOOKUP(CONCATENATE($G145, ".SP.DYN.LE00.IN"),AREA_WB_6ATTRS,Seq!L$1,FALSE),".")</f>
        <v>74.417268292682948</v>
      </c>
      <c r="JH145">
        <f>IFERROR(VLOOKUP(CONCATENATE($G145, ".SP.DYN.LE00.IN"),AREA_WB_6ATTRS,Seq!M$1,FALSE),".")</f>
        <v>74.558365853658543</v>
      </c>
      <c r="JI145">
        <f>IFERROR(VLOOKUP(CONCATENATE($G145, ".SP.DYN.LE00.IN"),AREA_WB_6ATTRS,Seq!N$1,FALSE),".")</f>
        <v>74.67834146341464</v>
      </c>
      <c r="JJ145">
        <f>IFERROR(VLOOKUP(CONCATENATE($G145, ".SP.DYN.LE00.IN"),AREA_WB_6ATTRS,Seq!O$1,FALSE),".")</f>
        <v>74.782243902439035</v>
      </c>
      <c r="JK145">
        <f>IFERROR(VLOOKUP(CONCATENATE($G145, ".SP.DYN.LE00.IN"),AREA_WB_6ATTRS,Seq!P$1,FALSE),".")</f>
        <v>74.87407317073172</v>
      </c>
      <c r="JL145">
        <f>IFERROR(VLOOKUP(CONCATENATE($G145, ".SP.DYN.LE00.IN"),AREA_WB_6ATTRS,Seq!Q$1,FALSE),".")</f>
        <v>74.959365853658539</v>
      </c>
      <c r="JM145">
        <f>IFERROR(VLOOKUP(CONCATENATE($G145, ".SP.DYN.LE00.IN"),AREA_WB_6ATTRS,Seq!R$1,FALSE),".")</f>
        <v>75.04263414634147</v>
      </c>
      <c r="JN145">
        <f>IFERROR(VLOOKUP(CONCATENATE($G145, ".SP.DYN.LE00.IN"),AREA_WB_6ATTRS,Seq!S$1,FALSE),".")</f>
        <v>75.12739024390244</v>
      </c>
      <c r="JO145">
        <f>IFERROR(VLOOKUP(CONCATENATE($G145, ".SP.DYN.LE00.IN"),AREA_WB_6ATTRS,Seq!T$1,FALSE),".")</f>
        <v>75.215634146341472</v>
      </c>
      <c r="JP145">
        <f>IFERROR(VLOOKUP(CONCATENATE($G145, ".SP.DYN.LE00.IN"),AREA_WB_6ATTRS,Seq!U$1,FALSE),".")</f>
        <v>75.30941463414635</v>
      </c>
      <c r="JQ145">
        <f>IFERROR(VLOOKUP(CONCATENATE($G145, ".SP.DYN.LE00.IN"),AREA_WB_6ATTRS,Seq!V$1,FALSE),".")</f>
        <v>75.408268292682934</v>
      </c>
      <c r="JR145">
        <f>IFERROR(VLOOKUP(CONCATENATE($G145, ".SP.DYN.LE00.IN"),AREA_WB_6ATTRS,Seq!W$1,FALSE),".")</f>
        <v>75.50868292682928</v>
      </c>
      <c r="JS145">
        <f>IFERROR(VLOOKUP(CONCATENATE($G145, ".SP.DYN.LE00.IN"),AREA_WB_6ATTRS,Seq!X$1,FALSE),".")</f>
        <v>75.608195121951226</v>
      </c>
      <c r="JT145">
        <f>IFERROR(VLOOKUP(CONCATENATE($G145, ".SP.DYN.LE00.IN"),AREA_WB_6ATTRS,Seq!Y$1,FALSE),".")</f>
        <v>75.705292682926839</v>
      </c>
      <c r="JU145">
        <f>IFERROR(VLOOKUP(CONCATENATE($G145, ".SP.DYN.LE00.IN"),AREA_WB_6ATTRS,Seq!Z$1,FALSE),".")</f>
        <v>75.801536585365852</v>
      </c>
      <c r="JV145">
        <f>IFERROR(VLOOKUP(CONCATENATE($G145, ".SP.DYN.LE00.IN"),AREA_WB_6ATTRS,Seq!AA$1,FALSE),".")</f>
        <v>75.900951219512194</v>
      </c>
      <c r="JW145">
        <f>IFERROR(VLOOKUP(CONCATENATE($G145, ".SP.DYN.LE00.IN"),AREA_WB_6ATTRS,Seq!AB$1,FALSE),".")</f>
        <v>76.008560975609754</v>
      </c>
      <c r="JX145">
        <f>IFERROR(VLOOKUP(CONCATENATE($G145, ".SP.DYN.LE00.IN"),AREA_WB_6ATTRS,Seq!AC$1,FALSE),".")</f>
        <v>76.129365853658541</v>
      </c>
      <c r="JY145">
        <f>IFERROR(VLOOKUP(CONCATENATE($G145, ".SP.DYN.LE00.IN"),AREA_WB_6ATTRS,Seq!AD$1,FALSE),".")</f>
        <v>76.264365853658546</v>
      </c>
      <c r="JZ145">
        <f>IFERROR(VLOOKUP(CONCATENATE($G145, ".SP.DYN.LE00.IN"),AREA_WB_6ATTRS,Seq!AE$1,FALSE),".")</f>
        <v>76.413024390243919</v>
      </c>
      <c r="KA145">
        <f>IFERROR(VLOOKUP(CONCATENATE($G145, ".SP.DYN.LE00.IN"),AREA_WB_6ATTRS,Seq!AF$1,FALSE),".")</f>
        <v>76.572829268292693</v>
      </c>
      <c r="KB145" t="str">
        <f>IFERROR(VLOOKUP(CONCATENATE($G145, ".SP.DYN.LE00.IN"),AREA_WB_6ATTRS,Seq!AG$1,FALSE),".")</f>
        <v>.</v>
      </c>
      <c r="KK145">
        <f t="shared" si="66"/>
        <v>833</v>
      </c>
      <c r="KL145">
        <f t="shared" si="105"/>
        <v>0</v>
      </c>
      <c r="KM145">
        <f t="shared" si="67"/>
        <v>44679681.329276673</v>
      </c>
      <c r="KN145">
        <f t="shared" si="68"/>
        <v>-44240030.135335706</v>
      </c>
      <c r="KO145">
        <f t="shared" si="106"/>
        <v>0.14700000381469724</v>
      </c>
      <c r="KP145" t="str">
        <f>work!HA145</f>
        <v>.</v>
      </c>
      <c r="KQ145" t="str">
        <f>work!HB145</f>
        <v>.</v>
      </c>
      <c r="KR145" t="str">
        <f>work!HC145</f>
        <v>.</v>
      </c>
      <c r="KS145" t="str">
        <f>IF(ISNUMBER(work!HI145-work!HA145),work!HI145-work!HA145,".")</f>
        <v>.</v>
      </c>
      <c r="KT145" t="str">
        <f>IF(ISNUMBER(work!HJ145-work!HB145),work!HJ145-work!HB145,".")</f>
        <v>.</v>
      </c>
      <c r="KU145" t="str">
        <f>IF(ISNUMBER(work!HK145-work!HC145),work!HK145-work!HC145,".")</f>
        <v>.</v>
      </c>
      <c r="KW145">
        <f>IFERROR(work!HR145/work!HV145,".")</f>
        <v>1.2049112181250779E-5</v>
      </c>
      <c r="KX145">
        <f>IFERROR(work!HS145/work!HW145,".")</f>
        <v>2.1951106797911179E-4</v>
      </c>
      <c r="KY145">
        <f>IFERROR(work!HT145/work!HX145,".")</f>
        <v>2.5828909304765235E-4</v>
      </c>
      <c r="KZ145">
        <f>IFERROR(work!HU145/work!HY145,".")</f>
        <v>0</v>
      </c>
    </row>
    <row r="146" spans="1:312">
      <c r="A146" s="24">
        <f t="shared" si="85"/>
        <v>147</v>
      </c>
      <c r="B146" s="24" t="str">
        <f t="shared" si="86"/>
        <v>Out</v>
      </c>
      <c r="C146" s="24" t="str">
        <f t="shared" si="87"/>
        <v>Out</v>
      </c>
      <c r="D146" s="24" t="str">
        <f t="shared" si="88"/>
        <v>Out67</v>
      </c>
      <c r="E146" s="25" t="s">
        <v>2576</v>
      </c>
      <c r="F146" s="26" t="str">
        <f t="shared" si="89"/>
        <v>Belize</v>
      </c>
      <c r="G146" s="166" t="s">
        <v>1362</v>
      </c>
      <c r="H146" s="166" t="s">
        <v>5007</v>
      </c>
      <c r="I146" s="166" t="s">
        <v>5007</v>
      </c>
      <c r="J146" s="180" t="s">
        <v>5007</v>
      </c>
      <c r="K146" s="180" t="s">
        <v>5007</v>
      </c>
      <c r="L146" s="27">
        <f>IFERROR(VLOOKUP($F146,Area_FDI_84_96,Seq!B$1,FALSE),0)</f>
        <v>0</v>
      </c>
      <c r="M146" s="27">
        <f>IFERROR(VLOOKUP($F146,Area_FDI_84_96,Seq!C$1,FALSE),0)</f>
        <v>0</v>
      </c>
      <c r="N146" s="27">
        <f>IFERROR(VLOOKUP($F146,Area_FDI_84_96,Seq!D$1,FALSE),0)</f>
        <v>0</v>
      </c>
      <c r="O146" s="27">
        <f>IFERROR(VLOOKUP($F146,Area_FDI_84_96,Seq!E$1,FALSE),0)</f>
        <v>0</v>
      </c>
      <c r="P146" s="27">
        <f>IFERROR(VLOOKUP($F146,Area_FDI_84_96,Seq!F$1,FALSE),0)</f>
        <v>0</v>
      </c>
      <c r="Q146" s="27">
        <f>IFERROR(VLOOKUP($F146,Area_FDI_84_96,Seq!G$1,FALSE),0)</f>
        <v>0</v>
      </c>
      <c r="R146" s="27">
        <f>IFERROR(VLOOKUP($F146,Area_FDI_84_96,Seq!H$1,FALSE),0)</f>
        <v>0</v>
      </c>
      <c r="S146" s="27">
        <f>IFERROR(VLOOKUP($F146,Area_FDI_84_96,Seq!I$1,FALSE),0)</f>
        <v>0</v>
      </c>
      <c r="T146" s="27">
        <f>IFERROR(VALUE(VLOOKUP($E146,Area_FDI_92_95,Seq!B$1,FALSE)),0)</f>
        <v>17</v>
      </c>
      <c r="U146" s="27">
        <f>IFERROR(VALUE(VLOOKUP($E146,Area_FDI_92_95,Seq!C$1,FALSE)),0)</f>
        <v>9</v>
      </c>
      <c r="V146" s="27">
        <f>IFERROR(VALUE(VLOOKUP($E146,Area_FDI_92_95,Seq!D$1,FALSE)),0)</f>
        <v>25</v>
      </c>
      <c r="W146" s="27">
        <f>IFERROR(VALUE(VLOOKUP($E146,Area_FDI_92_95,Seq!E$1,FALSE)),0)</f>
        <v>0</v>
      </c>
      <c r="X146" s="27">
        <f>IFERROR(VALUE(VLOOKUP($E146,Area_FDI_96_99,Seq!B$1,FALSE)),0)</f>
        <v>100</v>
      </c>
      <c r="Y146" s="27">
        <f>IFERROR(VALUE(VLOOKUP($E146,Area_FDI_96_99,Seq!C$1,FALSE)),0)</f>
        <v>0</v>
      </c>
      <c r="Z146" s="27">
        <f>IFERROR(VALUE(VLOOKUP($E146,Area_FDI_96_99,Seq!D$1,FALSE)),0)</f>
        <v>130</v>
      </c>
      <c r="AA146" s="27">
        <f>IFERROR(VALUE(VLOOKUP($E146,Area_FDI_96_99,Seq!E$1,FALSE)),0)</f>
        <v>0</v>
      </c>
      <c r="AB146" s="27">
        <f t="shared" si="90"/>
        <v>890</v>
      </c>
      <c r="AC146" s="27">
        <f t="shared" si="91"/>
        <v>1915</v>
      </c>
      <c r="AD146" s="27">
        <f t="shared" si="92"/>
        <v>2502</v>
      </c>
      <c r="AE146" s="27">
        <f t="shared" si="93"/>
        <v>1990</v>
      </c>
      <c r="AF146" s="27">
        <f t="shared" si="94"/>
        <v>1033</v>
      </c>
      <c r="AG146" s="27">
        <f t="shared" si="95"/>
        <v>2284</v>
      </c>
      <c r="AH146" s="27">
        <f t="shared" si="96"/>
        <v>2345</v>
      </c>
      <c r="AI146" s="27">
        <f t="shared" si="97"/>
        <v>2421</v>
      </c>
      <c r="AJ146" s="27">
        <f t="shared" si="98"/>
        <v>6302</v>
      </c>
      <c r="AK146" s="27">
        <f t="shared" si="99"/>
        <v>1988</v>
      </c>
      <c r="AL146" s="27">
        <f t="shared" si="100"/>
        <v>1673</v>
      </c>
      <c r="AM146" s="27"/>
      <c r="AN146" s="27"/>
      <c r="AO146" s="27"/>
      <c r="AP146" s="27"/>
      <c r="AQ146" s="27"/>
      <c r="AR146" s="27"/>
      <c r="AS146" s="27"/>
      <c r="AT146" s="27">
        <f>IFERROR(work!D146+work!AP146,".")</f>
        <v>18323028.325460631</v>
      </c>
      <c r="AU146" s="27">
        <f>IFERROR(work!E146+work!AQ146,".")</f>
        <v>19274695.35494139</v>
      </c>
      <c r="AV146" s="27">
        <f>IFERROR(work!F146+work!AR146,".")</f>
        <v>21025944.354724273</v>
      </c>
      <c r="AW146" s="27">
        <f>IFERROR(work!G146+work!AS146,".")</f>
        <v>23313973.680995706</v>
      </c>
      <c r="AX146" s="27">
        <f>IFERROR(work!H146+work!AT146,".")</f>
        <v>26853911.583995014</v>
      </c>
      <c r="AY146" s="27">
        <f>IFERROR(work!I146+work!AU146,".")</f>
        <v>30475565.229226314</v>
      </c>
      <c r="AZ146" s="27">
        <f>IFERROR(work!J146+work!AV146,".")</f>
        <v>33156169.96710705</v>
      </c>
      <c r="BA146" s="27">
        <f>IFERROR(work!K146+work!AW146,".")</f>
        <v>37002167.307944275</v>
      </c>
      <c r="BB146" s="27">
        <f>IFERROR(work!L146+work!AX146,".")</f>
        <v>41182705.519143566</v>
      </c>
      <c r="BC146" s="27">
        <f>IFERROR(work!M146+work!AY146,".")</f>
        <v>42874561.791178919</v>
      </c>
      <c r="BD146" s="27">
        <f>IFERROR(work!N146+work!AZ146,".")</f>
        <v>44506685.7323061</v>
      </c>
      <c r="BE146" s="27">
        <f>IFERROR(work!O146+work!BA146,".")</f>
        <v>48601908.2259176</v>
      </c>
      <c r="BF146" s="27">
        <f>IFERROR(work!P146+work!BB146,".")</f>
        <v>55502259.290058598</v>
      </c>
      <c r="BG146" s="27">
        <f>IFERROR(work!Q146+work!BC146,".")</f>
        <v>63268098.025278382</v>
      </c>
      <c r="BH146" s="27">
        <f>IFERROR(work!R146+work!BD146,".")</f>
        <v>71548244.935648561</v>
      </c>
      <c r="BI146" s="27">
        <f>IFERROR(work!S146+work!BE146,".")</f>
        <v>79340674.653286055</v>
      </c>
      <c r="BJ146" s="27">
        <f>IFERROR(work!T146+work!BF146,".")</f>
        <v>87269418.73627311</v>
      </c>
      <c r="BK146" s="27">
        <f>IFERROR(work!U146+work!BG146,".")</f>
        <v>95381849.457420915</v>
      </c>
      <c r="BL146" s="27">
        <f>IFERROR(work!V146+work!BH146,".")</f>
        <v>102818986.08796366</v>
      </c>
      <c r="BM146" s="27">
        <f>IFERROR(work!W146+work!BI146,".")</f>
        <v>110634027.76188891</v>
      </c>
      <c r="BN146" s="27">
        <f>IFERROR(work!X146+work!BJ146,".")</f>
        <v>119930700.66634321</v>
      </c>
      <c r="BO146" s="27">
        <f>IFERROR(work!Y146+work!BK146,".")</f>
        <v>129882167.34790973</v>
      </c>
      <c r="BP146" s="27">
        <f>IFERROR(work!Z146+work!BL146,".")</f>
        <v>141697950.20378929</v>
      </c>
      <c r="BQ146" s="27">
        <f>IFERROR(work!AA146+work!BM146,".")</f>
        <v>155867122.33293971</v>
      </c>
      <c r="BR146" s="27">
        <f>IFERROR(work!AB146+work!BN146,".")</f>
        <v>171604203.57708246</v>
      </c>
      <c r="BS146" s="27">
        <f>IFERROR(work!AC146+work!BO146,".")</f>
        <v>190986794.89996752</v>
      </c>
      <c r="BT146" s="27">
        <f>IFERROR(work!AD146+work!BP146,".")</f>
        <v>215233414.64276892</v>
      </c>
      <c r="BU146" s="27">
        <f>IFERROR(work!AE146+work!BQ146,".")</f>
        <v>245782003.97157153</v>
      </c>
      <c r="BV146" s="27">
        <f>IFERROR(work!AF146+work!BR146,".")</f>
        <v>269370069.72520006</v>
      </c>
      <c r="BW146" s="27">
        <f>IFERROR(work!AG146+work!BS146,".")</f>
        <v>294141194.8151021</v>
      </c>
      <c r="BX146" s="27">
        <f>IFERROR(work!AH146+work!BT146,".")</f>
        <v>324722975.82194591</v>
      </c>
      <c r="BY146" s="27">
        <f>IFERROR(work!AI146+work!BU146,".")</f>
        <v>354264093.7840277</v>
      </c>
      <c r="BZ146" s="27"/>
      <c r="CA146" s="27"/>
      <c r="CB146" s="27"/>
      <c r="CC146" s="27"/>
      <c r="CD146" s="27"/>
      <c r="CE146" s="27"/>
      <c r="CF146" s="27">
        <f>IFERROR(work!AP146-work!D146,".")</f>
        <v>-18265195.762260746</v>
      </c>
      <c r="CG146" s="27">
        <f>IFERROR(work!AQ146-work!E146,".")</f>
        <v>-19216116.38534151</v>
      </c>
      <c r="CH146" s="27">
        <f>IFERROR(work!AR146-work!F146,".")</f>
        <v>-20967531.253924392</v>
      </c>
      <c r="CI146" s="27">
        <f>IFERROR(work!AS146-work!G146,".")</f>
        <v>-23256790.768995818</v>
      </c>
      <c r="CJ146" s="27">
        <f>IFERROR(work!AT146-work!H146,".")</f>
        <v>-26795609.062395133</v>
      </c>
      <c r="CK146" s="27">
        <f>IFERROR(work!AU146-work!I146,".")</f>
        <v>-30416640.70442643</v>
      </c>
      <c r="CL146" s="27">
        <f>IFERROR(work!AV146-work!J146,".")</f>
        <v>-33094550.088707171</v>
      </c>
      <c r="CM146" s="27">
        <f>IFERROR(work!AW146-work!K146,".")</f>
        <v>-36933636.274344407</v>
      </c>
      <c r="CN146" s="27">
        <f>IFERROR(work!AX146-work!L146,".")</f>
        <v>-41107843.867943719</v>
      </c>
      <c r="CO146" s="27">
        <f>IFERROR(work!AY146-work!M146,".")</f>
        <v>-42789900.12077909</v>
      </c>
      <c r="CP146" s="27">
        <f>IFERROR(work!AZ146-work!N146,".")</f>
        <v>-44413025.732306279</v>
      </c>
      <c r="CQ146" s="27">
        <f>IFERROR(work!BA146-work!O146,".")</f>
        <v>-48498416.693439089</v>
      </c>
      <c r="CR146" s="27">
        <f>IFERROR(work!BB146-work!P146,".")</f>
        <v>-55386311.767846644</v>
      </c>
      <c r="CS146" s="27">
        <f>IFERROR(work!BC146-work!Q146,".")</f>
        <v>-63144872.980733775</v>
      </c>
      <c r="CT146" s="27">
        <f>IFERROR(work!BD146-work!R146,".")</f>
        <v>-71424825.272151023</v>
      </c>
      <c r="CU146" s="27">
        <f>IFERROR(work!BE146-work!S146,".")</f>
        <v>-79216460.207163647</v>
      </c>
      <c r="CV146" s="27">
        <f>IFERROR(work!BF146-work!T146,".")</f>
        <v>-87143429.610221714</v>
      </c>
      <c r="CW146" s="27">
        <f>IFERROR(work!BG146-work!U146,".")</f>
        <v>-95251393.78529793</v>
      </c>
      <c r="CX146" s="27">
        <f>IFERROR(work!BH146-work!V146,".")</f>
        <v>-102683650.12768738</v>
      </c>
      <c r="CY146" s="27">
        <f>IFERROR(work!BI146-work!W146,".")</f>
        <v>-110486808.80615158</v>
      </c>
      <c r="CZ146" s="27">
        <f>IFERROR(work!BJ146-work!X146,".")</f>
        <v>-119764286.17341265</v>
      </c>
      <c r="DA146" s="27">
        <f>IFERROR(work!BK146-work!Y146,".")</f>
        <v>-129707503.39954583</v>
      </c>
      <c r="DB146" s="27">
        <f>IFERROR(work!BL146-work!Z146,".")</f>
        <v>-141514380.58168471</v>
      </c>
      <c r="DC146" s="27">
        <f>IFERROR(work!BM146-work!AA146,".")</f>
        <v>-155666441.53108129</v>
      </c>
      <c r="DD146" s="27">
        <f>IFERROR(work!BN146-work!AB146,".")</f>
        <v>-171394250.2372061</v>
      </c>
      <c r="DE146" s="27">
        <f>IFERROR(work!BO146-work!AC146,".")</f>
        <v>-190770484.19533524</v>
      </c>
      <c r="DF146" s="27">
        <f>IFERROR(work!BP146-work!AD146,".")</f>
        <v>-215007038.8976357</v>
      </c>
      <c r="DG146" s="27">
        <f>IFERROR(work!BQ146-work!AE146,".")</f>
        <v>-245552593.97157201</v>
      </c>
      <c r="DH146" s="27">
        <f>IFERROR(work!BR146-work!AF146,".")</f>
        <v>-269132649.62048447</v>
      </c>
      <c r="DI146" s="27">
        <f>IFERROR(work!BS146-work!AG146,".")</f>
        <v>-293903774.71038651</v>
      </c>
      <c r="DJ146" s="27">
        <f>IFERROR(work!BT146-work!AH146,".")</f>
        <v>-324478670.53419352</v>
      </c>
      <c r="DK146" s="27">
        <f>IFERROR(work!BU146-work!AI146,".")</f>
        <v>-354014902.39052022</v>
      </c>
      <c r="DL146" s="27"/>
      <c r="DM146" s="27"/>
      <c r="DN146" s="27"/>
      <c r="DO146" s="27"/>
      <c r="DP146" s="27"/>
      <c r="DQ146" s="27"/>
      <c r="DR146" s="27"/>
      <c r="DS146" s="27">
        <f>IFERROR(work!DO146-work!CC146,".")</f>
        <v>0.02</v>
      </c>
      <c r="DT146" s="27">
        <f>IFERROR(work!DP146-work!CD146,".")</f>
        <v>1.9000000000000003E-2</v>
      </c>
      <c r="DU146" s="27">
        <f>IFERROR(work!DQ146-work!CE146,".")</f>
        <v>1.9000000000000003E-2</v>
      </c>
      <c r="DV146" s="27">
        <f>IFERROR(work!DR146-work!CF146,".")</f>
        <v>1.8000000000000002E-2</v>
      </c>
      <c r="DW146" s="27">
        <f>IFERROR(work!DS146-work!CG146,".")</f>
        <v>1.8000000000000002E-2</v>
      </c>
      <c r="DX146" s="27">
        <f>IFERROR(work!DT146-work!CH146,".")</f>
        <v>1.7000000000000001E-2</v>
      </c>
      <c r="DY146" s="27">
        <f>IFERROR(work!DU146-work!CI146,".")</f>
        <v>1.6E-2</v>
      </c>
      <c r="DZ146" s="27">
        <f>IFERROR(work!DV146-work!CJ146,".")</f>
        <v>1.5000000000000001E-2</v>
      </c>
      <c r="EA146" s="27">
        <f>IFERROR(work!DW146-work!CK146,".")</f>
        <v>1.4000000000000002E-2</v>
      </c>
      <c r="EB146" s="27">
        <f>IFERROR(work!DX146-work!CL146,".")</f>
        <v>1.3000000000000001E-2</v>
      </c>
      <c r="EC146" s="27">
        <f>IFERROR(work!DY146-work!CM146,".")</f>
        <v>1.1000000000000001E-2</v>
      </c>
      <c r="ED146" s="27">
        <f>IFERROR(work!DZ146-work!CN146,".")</f>
        <v>9.0000000000000011E-3</v>
      </c>
      <c r="EE146" s="27">
        <f>IFERROR(work!EA146-work!CO146,".")</f>
        <v>8.0000000000000002E-3</v>
      </c>
      <c r="EF146" s="27">
        <f>IFERROR(work!EB146-work!CP146,".")</f>
        <v>6.0000000000000019E-3</v>
      </c>
      <c r="EG146" s="27">
        <f>IFERROR(work!EC146-work!CQ146,".")</f>
        <v>8.9999999999999976E-3</v>
      </c>
      <c r="EH146" s="27">
        <f>IFERROR(work!ED146-work!CR146,".")</f>
        <v>6.9999999999999993E-3</v>
      </c>
      <c r="EI146" s="27">
        <f>IFERROR(work!EE146-work!CS146,".")</f>
        <v>8.4000000000000005E-2</v>
      </c>
      <c r="EJ146" s="27">
        <f>IFERROR(work!EF146-work!CT146,".")</f>
        <v>2.9999990463256826E-3</v>
      </c>
      <c r="EK146" s="27">
        <f>IFERROR(work!EG146-work!CU146,".")</f>
        <v>2.9999995231628426E-3</v>
      </c>
      <c r="EL146" s="27">
        <f>IFERROR(work!EH146-work!CV146,".")</f>
        <v>2.0000000000000018E-3</v>
      </c>
      <c r="EM146" s="27">
        <f>IFERROR(work!EI146-work!CW146,".")</f>
        <v>8.7999996185302742E-2</v>
      </c>
      <c r="EN146" s="27">
        <f>IFERROR(work!EJ146-work!CX146,".")</f>
        <v>8.499999618530274E-2</v>
      </c>
      <c r="EO146" s="27">
        <f>IFERROR(work!EK146-work!CY146,".")</f>
        <v>8.1999996185302737E-2</v>
      </c>
      <c r="EP146" s="27">
        <f>IFERROR(work!EL146-work!CZ146,".")</f>
        <v>7.8999996185302734E-2</v>
      </c>
      <c r="EQ146" s="27">
        <f>IFERROR(work!EM146-work!DA146,".")</f>
        <v>7.4999996185302731E-2</v>
      </c>
      <c r="ER146" s="27">
        <f>IFERROR(work!EN146-work!DB146,".")</f>
        <v>7.1999996185302728E-2</v>
      </c>
      <c r="ES146" s="27" t="str">
        <f>IFERROR(work!EO146-work!DC146,".")</f>
        <v>.</v>
      </c>
      <c r="ET146" s="27" t="str">
        <f>IFERROR(work!EP146-work!DD146,".")</f>
        <v>.</v>
      </c>
      <c r="EU146" s="27" t="str">
        <f>IFERROR(work!EQ146-work!DE146,".")</f>
        <v>.</v>
      </c>
      <c r="EV146" s="27" t="str">
        <f>IFERROR(work!ER146-work!DF146,".")</f>
        <v>.</v>
      </c>
      <c r="EW146" s="27" t="str">
        <f>IFERROR(work!ES146-work!DG146,".")</f>
        <v>.</v>
      </c>
      <c r="EX146" s="27" t="str">
        <f>IFERROR(work!ET146-work!DH146,".")</f>
        <v>.</v>
      </c>
      <c r="EY146" s="27"/>
      <c r="EZ146" s="27"/>
      <c r="FA146" s="27"/>
      <c r="FB146" s="27"/>
      <c r="FC146" s="27"/>
      <c r="FD146" s="27"/>
      <c r="FE146" s="27" t="str">
        <f>IF(ISNUMBER(work!GZ146/work!HD146),work!GZ146/work!HD146,".")</f>
        <v>.</v>
      </c>
      <c r="FF146" s="27" t="str">
        <f>IF(ISNUMBER(work!HA146/work!HE146),work!HA146/work!HE146,".")</f>
        <v>.</v>
      </c>
      <c r="FG146" s="27" t="str">
        <f>IF(ISNUMBER(work!HB146/work!HF146),work!HB146/work!HF146,".")</f>
        <v>.</v>
      </c>
      <c r="FH146" s="27" t="str">
        <f>IF(ISNUMBER(work!HC146/work!HG146),work!HC146/work!HG146,".")</f>
        <v>.</v>
      </c>
      <c r="FI146" s="27" t="str">
        <f>IF(ISNUMBER((work!HA146+work!HB146)/(work!HE146+work!HF146)),(work!HA146+work!HB146)/(work!HE146+work!HF146),".")</f>
        <v>.</v>
      </c>
      <c r="FJ146" s="27" t="str">
        <f>IF(ISNUMBER(work!HH146/work!HL146),work!HH146/work!HL146,".")</f>
        <v>.</v>
      </c>
      <c r="FK146" s="27" t="str">
        <f>IF(ISNUMBER(work!HI146/work!HM146),work!HI146/work!HM146,".")</f>
        <v>.</v>
      </c>
      <c r="FL146" s="27" t="str">
        <f>IF(ISNUMBER(work!HJ146/work!HN146),work!HJ146/work!HN146,".")</f>
        <v>.</v>
      </c>
      <c r="FM146" s="27" t="str">
        <f>IF(ISNUMBER(work!HK146/work!HO146),work!HK146/work!HO146,".")</f>
        <v>.</v>
      </c>
      <c r="FN146" s="27" t="str">
        <f>IF(ISNUMBER((work!HI146+work!HJ146)/(work!HM146+work!HN146)),(work!HI146+work!HJ146)/(work!HM146+work!HN146),".")</f>
        <v>.</v>
      </c>
      <c r="FO146" s="27" t="s">
        <v>5007</v>
      </c>
      <c r="FP146" s="27" t="s">
        <v>5007</v>
      </c>
      <c r="FQ146" s="27" t="s">
        <v>5007</v>
      </c>
      <c r="FR146" s="27" t="s">
        <v>5007</v>
      </c>
      <c r="FS146" s="27" t="s">
        <v>5007</v>
      </c>
      <c r="FT146" s="27">
        <f>work!GM146</f>
        <v>1.4657534246575342E-3</v>
      </c>
      <c r="FU146" s="27" t="str">
        <f>work!GN146</f>
        <v>.</v>
      </c>
      <c r="FV146" s="27" t="str">
        <f>work!GO146</f>
        <v>.</v>
      </c>
      <c r="FW146" s="27" t="s">
        <v>5007</v>
      </c>
      <c r="FX146" s="27"/>
      <c r="FY146" s="27">
        <f t="shared" si="101"/>
        <v>13156.967000000001</v>
      </c>
      <c r="FZ146">
        <f t="shared" si="103"/>
        <v>890</v>
      </c>
      <c r="GA146" t="str">
        <f>work!HC146</f>
        <v>.</v>
      </c>
      <c r="GB146" t="str">
        <f>IF(ISNUMBER(work!HA146+work!HB146),work!HA146+work!HB146,".")</f>
        <v>.</v>
      </c>
      <c r="GC146" t="str">
        <f>IF(ISNUMBER(work!HK146-work!HC146),work!HK146-work!HC146,".")</f>
        <v>.</v>
      </c>
      <c r="GD146" t="str">
        <f>IF(ISNUMBER(work!HI146+work!HJ146-work!HA146-work!HB146),(work!HI146+work!HJ146-work!HA146-work!HB146),".")</f>
        <v>.</v>
      </c>
      <c r="GH146">
        <f>work!GQ146</f>
        <v>214</v>
      </c>
      <c r="GI146" t="str">
        <f>work!GR146</f>
        <v>.</v>
      </c>
      <c r="GJ146" t="str">
        <f>work!GZ146</f>
        <v>.</v>
      </c>
      <c r="GK146" t="str">
        <f>work!HH146</f>
        <v>.</v>
      </c>
      <c r="GL146">
        <f t="shared" si="102"/>
        <v>1212.9987742952198</v>
      </c>
      <c r="GM146" t="str">
        <f>IFERROR(VLOOKUP($F146,AREA_EM_ALLYEAR,Seq!B$1,FALSE),".")</f>
        <v>.</v>
      </c>
      <c r="GN146" t="str">
        <f>IFERROR(VLOOKUP($F146,AREA_EM_ALLYEAR,Seq!C$1,FALSE),".")</f>
        <v>.</v>
      </c>
      <c r="GO146" t="str">
        <f>IFERROR(VLOOKUP($F146,AREA_EM_ALLYEAR,Seq!D$1,FALSE),".")</f>
        <v>.</v>
      </c>
      <c r="GP146" t="str">
        <f>IFERROR(VLOOKUP($F146,AREA_EM_ALLYEAR,Seq!E$1,FALSE),".")</f>
        <v>.</v>
      </c>
      <c r="GQ146" t="str">
        <f>IFERROR(VLOOKUP($F146,AREA_EM_ALLYEAR,Seq!F$1,FALSE),".")</f>
        <v>.</v>
      </c>
      <c r="GR146" t="str">
        <f>IFERROR(VLOOKUP($F146,AREA_EM_ALLYEAR,Seq!G$1,FALSE),".")</f>
        <v>.</v>
      </c>
      <c r="GS146" t="str">
        <f>IFERROR(VLOOKUP($F146,AREA_EM_ALLYEAR,Seq!H$1,FALSE),".")</f>
        <v>.</v>
      </c>
      <c r="GT146" t="str">
        <f>IFERROR(VLOOKUP($F146,AREA_EM_ALLYEAR,Seq!I$1,FALSE),".")</f>
        <v>.</v>
      </c>
      <c r="GU146" t="str">
        <f>IFERROR(VLOOKUP($F146,AREA_EM_ALLYEAR,Seq!J$1,FALSE),".")</f>
        <v>.</v>
      </c>
      <c r="GV146" t="str">
        <f>IFERROR(VLOOKUP($F146,AREA_EM_ALLYEAR,Seq!K$1,FALSE),".")</f>
        <v>.</v>
      </c>
      <c r="GW146" t="str">
        <f>IFERROR(VLOOKUP($F146,AREA_EM_ALLYEAR,Seq!L$1,FALSE),".")</f>
        <v>.</v>
      </c>
      <c r="GX146" t="str">
        <f>IFERROR(VLOOKUP($F146,AREA_EM_ALLYEAR,Seq!M$1,FALSE),".")</f>
        <v>.</v>
      </c>
      <c r="GY146" t="str">
        <f>IFERROR(VLOOKUP($F146,AREA_EM_ALLYEAR,Seq!N$1,FALSE),".")</f>
        <v>.</v>
      </c>
      <c r="GZ146" t="str">
        <f>IFERROR(VLOOKUP($F146,AREA_EM_ALLYEAR,Seq!O$1,FALSE),".")</f>
        <v>.</v>
      </c>
      <c r="HA146" t="str">
        <f t="shared" si="104"/>
        <v>.</v>
      </c>
      <c r="HK146" s="139">
        <f>IFERROR(VLOOKUP(CONCATENATE($G146, ".SP.DYN.LE00.IN"),AREA_WB_6ATTRS,Seq!B$1,FALSE)-VLOOKUP("CHN.SP.DYN.LE00.IN",AREA_WB_6ATTRS,Seq!B$1,FALSE),".")</f>
        <v>3.153195121951228</v>
      </c>
      <c r="HL146" s="139">
        <f>IFERROR(VLOOKUP(CONCATENATE($G146, ".SP.DYN.LE00.IN"),AREA_WB_6ATTRS,Seq!C$1,FALSE)-VLOOKUP("CHN.SP.DYN.LE00.IN",AREA_WB_6ATTRS,Seq!C$1,FALSE),".")</f>
        <v>3.2043658536585298</v>
      </c>
      <c r="HM146" s="139">
        <f>IFERROR(VLOOKUP(CONCATENATE($G146, ".SP.DYN.LE00.IN"),AREA_WB_6ATTRS,Seq!D$1,FALSE)-VLOOKUP("CHN.SP.DYN.LE00.IN",AREA_WB_6ATTRS,Seq!D$1,FALSE),".")</f>
        <v>3.2321951219512215</v>
      </c>
      <c r="HN146" s="139">
        <f>IFERROR(VLOOKUP(CONCATENATE($G146, ".SP.DYN.LE00.IN"),AREA_WB_6ATTRS,Seq!E$1,FALSE)-VLOOKUP("CHN.SP.DYN.LE00.IN",AREA_WB_6ATTRS,Seq!E$1,FALSE),".")</f>
        <v>3.2465609756097535</v>
      </c>
      <c r="HO146" s="139">
        <f>IFERROR(VLOOKUP(CONCATENATE($G146, ".SP.DYN.LE00.IN"),AREA_WB_6ATTRS,Seq!F$1,FALSE)-VLOOKUP("CHN.SP.DYN.LE00.IN",AREA_WB_6ATTRS,Seq!F$1,FALSE),".")</f>
        <v>3.2459268292682992</v>
      </c>
      <c r="HP146" s="139">
        <f>IFERROR(VLOOKUP(CONCATENATE($G146, ".SP.DYN.LE00.IN"),AREA_WB_6ATTRS,Seq!G$1,FALSE)-VLOOKUP("CHN.SP.DYN.LE00.IN",AREA_WB_6ATTRS,Seq!G$1,FALSE),".")</f>
        <v>3.2306585365853664</v>
      </c>
      <c r="HQ146" s="139">
        <f>IFERROR(VLOOKUP(CONCATENATE($G146, ".SP.DYN.LE00.IN"),AREA_WB_6ATTRS,Seq!H$1,FALSE)-VLOOKUP("CHN.SP.DYN.LE00.IN",AREA_WB_6ATTRS,Seq!H$1,FALSE),".")</f>
        <v>3.2041219512195198</v>
      </c>
      <c r="HR146" s="139">
        <f>IFERROR(VLOOKUP(CONCATENATE($G146, ".SP.DYN.LE00.IN"),AREA_WB_6ATTRS,Seq!I$1,FALSE)-VLOOKUP("CHN.SP.DYN.LE00.IN",AREA_WB_6ATTRS,Seq!I$1,FALSE),".")</f>
        <v>3.1687560975609586</v>
      </c>
      <c r="HS146" s="139">
        <f>IFERROR(VLOOKUP(CONCATENATE($G146, ".SP.DYN.LE00.IN"),AREA_WB_6ATTRS,Seq!J$1,FALSE)-VLOOKUP("CHN.SP.DYN.LE00.IN",AREA_WB_6ATTRS,Seq!J$1,FALSE),".")</f>
        <v>3.1255609756097584</v>
      </c>
      <c r="HT146" s="139">
        <f>IFERROR(VLOOKUP(CONCATENATE($G146, ".SP.DYN.LE00.IN"),AREA_WB_6ATTRS,Seq!K$1,FALSE)-VLOOKUP("CHN.SP.DYN.LE00.IN",AREA_WB_6ATTRS,Seq!K$1,FALSE),".")</f>
        <v>3.0791219512195056</v>
      </c>
      <c r="HU146" s="139">
        <f>IFERROR(VLOOKUP(CONCATENATE($G146, ".SP.DYN.LE00.IN"),AREA_WB_6ATTRS,Seq!L$1,FALSE)-VLOOKUP("CHN.SP.DYN.LE00.IN",AREA_WB_6ATTRS,Seq!L$1,FALSE),".")</f>
        <v>3.0270731707317253</v>
      </c>
      <c r="HV146" s="139">
        <f>IFERROR(VLOOKUP(CONCATENATE($G146, ".SP.DYN.LE00.IN"),AREA_WB_6ATTRS,Seq!M$1,FALSE)-VLOOKUP("CHN.SP.DYN.LE00.IN",AREA_WB_6ATTRS,Seq!M$1,FALSE),".")</f>
        <v>2.9721463414634144</v>
      </c>
      <c r="HW146" s="139">
        <f>IFERROR(VLOOKUP(CONCATENATE($G146, ".SP.DYN.LE00.IN"),AREA_WB_6ATTRS,Seq!N$1,FALSE)-VLOOKUP("CHN.SP.DYN.LE00.IN",AREA_WB_6ATTRS,Seq!N$1,FALSE),".")</f>
        <v>2.9120243902439</v>
      </c>
      <c r="HX146" s="139">
        <f>IFERROR(VLOOKUP(CONCATENATE($G146, ".SP.DYN.LE00.IN"),AREA_WB_6ATTRS,Seq!O$1,FALSE)-VLOOKUP("CHN.SP.DYN.LE00.IN",AREA_WB_6ATTRS,Seq!O$1,FALSE),".")</f>
        <v>2.8463658536585257</v>
      </c>
      <c r="HY146" s="139">
        <f>IFERROR(VLOOKUP(CONCATENATE($G146, ".SP.DYN.LE00.IN"),AREA_WB_6ATTRS,Seq!P$1,FALSE)-VLOOKUP("CHN.SP.DYN.LE00.IN",AREA_WB_6ATTRS,Seq!P$1,FALSE),".")</f>
        <v>2.7768048780487788</v>
      </c>
      <c r="HZ146" s="139">
        <f>IFERROR(VLOOKUP(CONCATENATE($G146, ".SP.DYN.LE00.IN"),AREA_WB_6ATTRS,Seq!Q$1,FALSE)-VLOOKUP("CHN.SP.DYN.LE00.IN",AREA_WB_6ATTRS,Seq!Q$1,FALSE),".")</f>
        <v>2.7028780487805051</v>
      </c>
      <c r="IA146" s="139">
        <f>IFERROR(VLOOKUP(CONCATENATE($G146, ".SP.DYN.LE00.IN"),AREA_WB_6ATTRS,Seq!R$1,FALSE)-VLOOKUP("CHN.SP.DYN.LE00.IN",AREA_WB_6ATTRS,Seq!R$1,FALSE),".")</f>
        <v>2.622121951219512</v>
      </c>
      <c r="IB146" s="139">
        <f>IFERROR(VLOOKUP(CONCATENATE($G146, ".SP.DYN.LE00.IN"),AREA_WB_6ATTRS,Seq!S$1,FALSE)-VLOOKUP("CHN.SP.DYN.LE00.IN",AREA_WB_6ATTRS,Seq!S$1,FALSE),".")</f>
        <v>2.5343902439024362</v>
      </c>
      <c r="IC146" s="139">
        <f>IFERROR(VLOOKUP(CONCATENATE($G146, ".SP.DYN.LE00.IN"),AREA_WB_6ATTRS,Seq!T$1,FALSE)-VLOOKUP("CHN.SP.DYN.LE00.IN",AREA_WB_6ATTRS,Seq!T$1,FALSE),".")</f>
        <v>2.4455365853658577</v>
      </c>
      <c r="ID146" s="139">
        <f>IFERROR(VLOOKUP(CONCATENATE($G146, ".SP.DYN.LE00.IN"),AREA_WB_6ATTRS,Seq!U$1,FALSE)-VLOOKUP("CHN.SP.DYN.LE00.IN",AREA_WB_6ATTRS,Seq!U$1,FALSE),".")</f>
        <v>2.3609268292682941</v>
      </c>
      <c r="IE146" s="139">
        <f>IFERROR(VLOOKUP(CONCATENATE($G146, ".SP.DYN.LE00.IN"),AREA_WB_6ATTRS,Seq!V$1,FALSE)-VLOOKUP("CHN.SP.DYN.LE00.IN",AREA_WB_6ATTRS,Seq!V$1,FALSE),".")</f>
        <v>2.2894146341463397</v>
      </c>
      <c r="IF146" s="139">
        <f>IFERROR(VLOOKUP(CONCATENATE($G146, ".SP.DYN.LE00.IN"),AREA_WB_6ATTRS,Seq!W$1,FALSE)-VLOOKUP("CHN.SP.DYN.LE00.IN",AREA_WB_6ATTRS,Seq!W$1,FALSE),".")</f>
        <v>2.2433902439024394</v>
      </c>
      <c r="IG146" s="139">
        <f>IFERROR(VLOOKUP(CONCATENATE($G146, ".SP.DYN.LE00.IN"),AREA_WB_6ATTRS,Seq!X$1,FALSE)-VLOOKUP("CHN.SP.DYN.LE00.IN",AREA_WB_6ATTRS,Seq!X$1,FALSE),".")</f>
        <v>2.2291951219512356</v>
      </c>
      <c r="IH146" s="139">
        <f>IFERROR(VLOOKUP(CONCATENATE($G146, ".SP.DYN.LE00.IN"),AREA_WB_6ATTRS,Seq!Y$1,FALSE)-VLOOKUP("CHN.SP.DYN.LE00.IN",AREA_WB_6ATTRS,Seq!Y$1,FALSE),".")</f>
        <v>2.2487804878048934</v>
      </c>
      <c r="II146" s="139">
        <f>IFERROR(VLOOKUP(CONCATENATE($G146, ".SP.DYN.LE00.IN"),AREA_WB_6ATTRS,Seq!Z$1,FALSE)-VLOOKUP("CHN.SP.DYN.LE00.IN",AREA_WB_6ATTRS,Seq!Z$1,FALSE),".")</f>
        <v>2.2975853658536494</v>
      </c>
      <c r="IJ146" s="139">
        <f>IFERROR(VLOOKUP(CONCATENATE($G146, ".SP.DYN.LE00.IN"),AREA_WB_6ATTRS,Seq!AA$1,FALSE)-VLOOKUP("CHN.SP.DYN.LE00.IN",AREA_WB_6ATTRS,Seq!AA$1,FALSE),".")</f>
        <v>2.3655609756097533</v>
      </c>
      <c r="IK146" s="139">
        <f>IFERROR(VLOOKUP(CONCATENATE($G146, ".SP.DYN.LE00.IN"),AREA_WB_6ATTRS,Seq!AB$1,FALSE)-VLOOKUP("CHN.SP.DYN.LE00.IN",AREA_WB_6ATTRS,Seq!AB$1,FALSE),".")</f>
        <v>2.4372682926829299</v>
      </c>
      <c r="IL146" s="139">
        <f>IFERROR(VLOOKUP(CONCATENATE($G146, ".SP.DYN.LE00.IN"),AREA_WB_6ATTRS,Seq!AC$1,FALSE)-VLOOKUP("CHN.SP.DYN.LE00.IN",AREA_WB_6ATTRS,Seq!AC$1,FALSE),".")</f>
        <v>2.4992682926829275</v>
      </c>
      <c r="IM146" s="139">
        <f>IFERROR(VLOOKUP(CONCATENATE($G146, ".SP.DYN.LE00.IN"),AREA_WB_6ATTRS,Seq!AD$1,FALSE)-VLOOKUP("CHN.SP.DYN.LE00.IN",AREA_WB_6ATTRS,Seq!AD$1,FALSE),".")</f>
        <v>2.5421707317073157</v>
      </c>
      <c r="IN146" s="139">
        <f>IFERROR(VLOOKUP(CONCATENATE($G146, ".SP.DYN.LE00.IN"),AREA_WB_6ATTRS,Seq!AE$1,FALSE)-VLOOKUP("CHN.SP.DYN.LE00.IN",AREA_WB_6ATTRS,Seq!AE$1,FALSE),".")</f>
        <v>2.5619999999999976</v>
      </c>
      <c r="IO146" s="139">
        <f>IFERROR(VLOOKUP(CONCATENATE($G146, ".SP.DYN.LE00.IN"),AREA_WB_6ATTRS,Seq!AF$1,FALSE)-VLOOKUP("CHN.SP.DYN.LE00.IN",AREA_WB_6ATTRS,Seq!AF$1,FALSE),".")</f>
        <v>2.5668536585365729</v>
      </c>
      <c r="IP146" s="139" t="str">
        <f>IFERROR(VLOOKUP(CONCATENATE($G146, ".SP.DYN.LE00.IN"),AREA_WB_6ATTRS,Seq!AG$1,FALSE)-VLOOKUP("CHN.SP.DYN.LE00.IN",AREA_WB_6ATTRS,Seq!AG$1,FALSE),".")</f>
        <v>.</v>
      </c>
      <c r="IW146">
        <f>IFERROR(VLOOKUP(CONCATENATE($G146, ".SP.DYN.LE00.IN"),AREA_WB_6ATTRS,Seq!B$1,FALSE),".")</f>
        <v>70.14700000000002</v>
      </c>
      <c r="IX146">
        <f>IFERROR(VLOOKUP(CONCATENATE($G146, ".SP.DYN.LE00.IN"),AREA_WB_6ATTRS,Seq!C$1,FALSE),".")</f>
        <v>70.467292682926839</v>
      </c>
      <c r="IY146">
        <f>IFERROR(VLOOKUP(CONCATENATE($G146, ".SP.DYN.LE00.IN"),AREA_WB_6ATTRS,Seq!D$1,FALSE),".")</f>
        <v>70.767097560975614</v>
      </c>
      <c r="IZ146">
        <f>IFERROR(VLOOKUP(CONCATENATE($G146, ".SP.DYN.LE00.IN"),AREA_WB_6ATTRS,Seq!E$1,FALSE),".")</f>
        <v>71.046414634146345</v>
      </c>
      <c r="JA146">
        <f>IFERROR(VLOOKUP(CONCATENATE($G146, ".SP.DYN.LE00.IN"),AREA_WB_6ATTRS,Seq!F$1,FALSE),".")</f>
        <v>71.305195121951229</v>
      </c>
      <c r="JB146">
        <f>IFERROR(VLOOKUP(CONCATENATE($G146, ".SP.DYN.LE00.IN"),AREA_WB_6ATTRS,Seq!G$1,FALSE),".")</f>
        <v>71.543804878048789</v>
      </c>
      <c r="JC146">
        <f>IFERROR(VLOOKUP(CONCATENATE($G146, ".SP.DYN.LE00.IN"),AREA_WB_6ATTRS,Seq!H$1,FALSE),".")</f>
        <v>71.76360975609758</v>
      </c>
      <c r="JD146">
        <f>IFERROR(VLOOKUP(CONCATENATE($G146, ".SP.DYN.LE00.IN"),AREA_WB_6ATTRS,Seq!I$1,FALSE),".")</f>
        <v>71.966073170731704</v>
      </c>
      <c r="JE146">
        <f>IFERROR(VLOOKUP(CONCATENATE($G146, ".SP.DYN.LE00.IN"),AREA_WB_6ATTRS,Seq!J$1,FALSE),".")</f>
        <v>72.152682926829286</v>
      </c>
      <c r="JF146">
        <f>IFERROR(VLOOKUP(CONCATENATE($G146, ".SP.DYN.LE00.IN"),AREA_WB_6ATTRS,Seq!K$1,FALSE),".")</f>
        <v>72.32604878048781</v>
      </c>
      <c r="JG146">
        <f>IFERROR(VLOOKUP(CONCATENATE($G146, ".SP.DYN.LE00.IN"),AREA_WB_6ATTRS,Seq!L$1,FALSE),".")</f>
        <v>72.486804878048801</v>
      </c>
      <c r="JH146">
        <f>IFERROR(VLOOKUP(CONCATENATE($G146, ".SP.DYN.LE00.IN"),AREA_WB_6ATTRS,Seq!M$1,FALSE),".")</f>
        <v>72.636170731707324</v>
      </c>
      <c r="JI146">
        <f>IFERROR(VLOOKUP(CONCATENATE($G146, ".SP.DYN.LE00.IN"),AREA_WB_6ATTRS,Seq!N$1,FALSE),".")</f>
        <v>72.773853658536581</v>
      </c>
      <c r="JJ146">
        <f>IFERROR(VLOOKUP(CONCATENATE($G146, ".SP.DYN.LE00.IN"),AREA_WB_6ATTRS,Seq!O$1,FALSE),".")</f>
        <v>72.900999999999996</v>
      </c>
      <c r="JK146">
        <f>IFERROR(VLOOKUP(CONCATENATE($G146, ".SP.DYN.LE00.IN"),AREA_WB_6ATTRS,Seq!P$1,FALSE),".")</f>
        <v>73.019731707317078</v>
      </c>
      <c r="JL146">
        <f>IFERROR(VLOOKUP(CONCATENATE($G146, ".SP.DYN.LE00.IN"),AREA_WB_6ATTRS,Seq!Q$1,FALSE),".")</f>
        <v>73.127609756097584</v>
      </c>
      <c r="JM146">
        <f>IFERROR(VLOOKUP(CONCATENATE($G146, ".SP.DYN.LE00.IN"),AREA_WB_6ATTRS,Seq!R$1,FALSE),".")</f>
        <v>73.221146341463424</v>
      </c>
      <c r="JN146">
        <f>IFERROR(VLOOKUP(CONCATENATE($G146, ".SP.DYN.LE00.IN"),AREA_WB_6ATTRS,Seq!S$1,FALSE),".")</f>
        <v>73.300707317073176</v>
      </c>
      <c r="JO146">
        <f>IFERROR(VLOOKUP(CONCATENATE($G146, ".SP.DYN.LE00.IN"),AREA_WB_6ATTRS,Seq!T$1,FALSE),".")</f>
        <v>73.372634146341483</v>
      </c>
      <c r="JP146">
        <f>IFERROR(VLOOKUP(CONCATENATE($G146, ".SP.DYN.LE00.IN"),AREA_WB_6ATTRS,Seq!U$1,FALSE),".")</f>
        <v>73.444317073170751</v>
      </c>
      <c r="JQ146">
        <f>IFERROR(VLOOKUP(CONCATENATE($G146, ".SP.DYN.LE00.IN"),AREA_WB_6ATTRS,Seq!V$1,FALSE),".")</f>
        <v>73.531121951219518</v>
      </c>
      <c r="JR146">
        <f>IFERROR(VLOOKUP(CONCATENATE($G146, ".SP.DYN.LE00.IN"),AREA_WB_6ATTRS,Seq!W$1,FALSE),".")</f>
        <v>73.648926829268305</v>
      </c>
      <c r="JS146">
        <f>IFERROR(VLOOKUP(CONCATENATE($G146, ".SP.DYN.LE00.IN"),AREA_WB_6ATTRS,Seq!X$1,FALSE),".")</f>
        <v>73.808634146341475</v>
      </c>
      <c r="JT146">
        <f>IFERROR(VLOOKUP(CONCATENATE($G146, ".SP.DYN.LE00.IN"),AREA_WB_6ATTRS,Seq!Y$1,FALSE),".")</f>
        <v>74.013658536585382</v>
      </c>
      <c r="JU146">
        <f>IFERROR(VLOOKUP(CONCATENATE($G146, ".SP.DYN.LE00.IN"),AREA_WB_6ATTRS,Seq!Z$1,FALSE),".")</f>
        <v>74.259926829268295</v>
      </c>
      <c r="JV146">
        <f>IFERROR(VLOOKUP(CONCATENATE($G146, ".SP.DYN.LE00.IN"),AREA_WB_6ATTRS,Seq!AA$1,FALSE),".")</f>
        <v>74.536878048780494</v>
      </c>
      <c r="JW146">
        <f>IFERROR(VLOOKUP(CONCATENATE($G146, ".SP.DYN.LE00.IN"),AREA_WB_6ATTRS,Seq!AB$1,FALSE),".")</f>
        <v>74.827000000000012</v>
      </c>
      <c r="JX146">
        <f>IFERROR(VLOOKUP(CONCATENATE($G146, ".SP.DYN.LE00.IN"),AREA_WB_6ATTRS,Seq!AC$1,FALSE),".")</f>
        <v>75.111853658536589</v>
      </c>
      <c r="JY146">
        <f>IFERROR(VLOOKUP(CONCATENATE($G146, ".SP.DYN.LE00.IN"),AREA_WB_6ATTRS,Seq!AD$1,FALSE),".")</f>
        <v>75.377512195121952</v>
      </c>
      <c r="JZ146">
        <f>IFERROR(VLOOKUP(CONCATENATE($G146, ".SP.DYN.LE00.IN"),AREA_WB_6ATTRS,Seq!AE$1,FALSE),".")</f>
        <v>75.618512195121951</v>
      </c>
      <c r="KA146">
        <f>IFERROR(VLOOKUP(CONCATENATE($G146, ".SP.DYN.LE00.IN"),AREA_WB_6ATTRS,Seq!AF$1,FALSE),".")</f>
        <v>75.839951219512201</v>
      </c>
      <c r="KB146" t="str">
        <f>IFERROR(VLOOKUP(CONCATENATE($G146, ".SP.DYN.LE00.IN"),AREA_WB_6ATTRS,Seq!AG$1,FALSE),".")</f>
        <v>.</v>
      </c>
      <c r="KK146">
        <f t="shared" si="66"/>
        <v>1171</v>
      </c>
      <c r="KL146">
        <f t="shared" si="105"/>
        <v>0</v>
      </c>
      <c r="KM146">
        <f t="shared" si="67"/>
        <v>44506685.7323061</v>
      </c>
      <c r="KN146">
        <f t="shared" si="68"/>
        <v>-44413025.732306279</v>
      </c>
      <c r="KO146">
        <f t="shared" si="106"/>
        <v>1.1000000000000001E-2</v>
      </c>
      <c r="KP146" t="str">
        <f>work!HA146</f>
        <v>.</v>
      </c>
      <c r="KQ146" t="str">
        <f>work!HB146</f>
        <v>.</v>
      </c>
      <c r="KR146" t="str">
        <f>work!HC146</f>
        <v>.</v>
      </c>
      <c r="KS146" t="str">
        <f>IF(ISNUMBER(work!HI146-work!HA146),work!HI146-work!HA146,".")</f>
        <v>.</v>
      </c>
      <c r="KT146" t="str">
        <f>IF(ISNUMBER(work!HJ146-work!HB146),work!HJ146-work!HB146,".")</f>
        <v>.</v>
      </c>
      <c r="KU146" t="str">
        <f>IF(ISNUMBER(work!HK146-work!HC146),work!HK146-work!HC146,".")</f>
        <v>.</v>
      </c>
      <c r="KW146">
        <f>IFERROR(work!HR146/work!HV146,".")</f>
        <v>7.6712328767123284E-4</v>
      </c>
      <c r="KX146">
        <f>IFERROR(work!HS146/work!HW146,".")</f>
        <v>0</v>
      </c>
      <c r="KY146">
        <f>IFERROR(work!HT146/work!HX146,".")</f>
        <v>3.5508406725380305E-3</v>
      </c>
      <c r="KZ146">
        <f>IFERROR(work!HU146/work!HY146,".")</f>
        <v>3.5189984748918474E-3</v>
      </c>
    </row>
    <row r="147" spans="1:312">
      <c r="A147" s="24">
        <f t="shared" si="85"/>
        <v>148</v>
      </c>
      <c r="B147" s="24" t="str">
        <f t="shared" si="86"/>
        <v>InEM90</v>
      </c>
      <c r="C147" s="24" t="str">
        <f t="shared" si="87"/>
        <v>Out</v>
      </c>
      <c r="D147" s="24" t="str">
        <f t="shared" si="88"/>
        <v>In67</v>
      </c>
      <c r="E147" s="25" t="s">
        <v>2577</v>
      </c>
      <c r="F147" s="26" t="str">
        <f t="shared" si="89"/>
        <v>Bolivia</v>
      </c>
      <c r="G147" s="166" t="s">
        <v>1366</v>
      </c>
      <c r="H147" s="166" t="s">
        <v>5007</v>
      </c>
      <c r="I147" s="166" t="s">
        <v>5007</v>
      </c>
      <c r="J147" s="180" t="s">
        <v>5007</v>
      </c>
      <c r="K147" s="180" t="s">
        <v>5007</v>
      </c>
      <c r="L147" s="27">
        <f>IFERROR(VLOOKUP($F147,Area_FDI_84_96,Seq!B$1,FALSE),0)</f>
        <v>0</v>
      </c>
      <c r="M147" s="27">
        <f>IFERROR(VLOOKUP($F147,Area_FDI_84_96,Seq!C$1,FALSE),0)</f>
        <v>0</v>
      </c>
      <c r="N147" s="27">
        <f>IFERROR(VLOOKUP($F147,Area_FDI_84_96,Seq!D$1,FALSE),0)</f>
        <v>0</v>
      </c>
      <c r="O147" s="27">
        <f>IFERROR(VLOOKUP($F147,Area_FDI_84_96,Seq!E$1,FALSE),0)</f>
        <v>0</v>
      </c>
      <c r="P147" s="27">
        <f>IFERROR(VLOOKUP($F147,Area_FDI_84_96,Seq!F$1,FALSE),0)</f>
        <v>0</v>
      </c>
      <c r="Q147" s="27">
        <f>IFERROR(VLOOKUP($F147,Area_FDI_84_96,Seq!G$1,FALSE),0)</f>
        <v>0</v>
      </c>
      <c r="R147" s="27">
        <f>IFERROR(VLOOKUP($F147,Area_FDI_84_96,Seq!H$1,FALSE),0)</f>
        <v>0</v>
      </c>
      <c r="S147" s="27">
        <f>IFERROR(VLOOKUP($F147,Area_FDI_84_96,Seq!I$1,FALSE),0)</f>
        <v>91</v>
      </c>
      <c r="T147" s="27">
        <f>IFERROR(VALUE(VLOOKUP($E147,Area_FDI_92_95,Seq!B$1,FALSE)),0)</f>
        <v>370</v>
      </c>
      <c r="U147" s="27">
        <f>IFERROR(VALUE(VLOOKUP($E147,Area_FDI_92_95,Seq!C$1,FALSE)),0)</f>
        <v>300</v>
      </c>
      <c r="V147" s="27">
        <f>IFERROR(VALUE(VLOOKUP($E147,Area_FDI_92_95,Seq!D$1,FALSE)),0)</f>
        <v>333</v>
      </c>
      <c r="W147" s="27">
        <f>IFERROR(VALUE(VLOOKUP($E147,Area_FDI_92_95,Seq!E$1,FALSE)),0)</f>
        <v>464</v>
      </c>
      <c r="X147" s="27">
        <f>IFERROR(VALUE(VLOOKUP($E147,Area_FDI_96_99,Seq!B$1,FALSE)),0)</f>
        <v>393</v>
      </c>
      <c r="Y147" s="27">
        <f>IFERROR(VALUE(VLOOKUP($E147,Area_FDI_96_99,Seq!C$1,FALSE)),0)</f>
        <v>1109</v>
      </c>
      <c r="Z147" s="27">
        <f>IFERROR(VALUE(VLOOKUP($E147,Area_FDI_96_99,Seq!D$1,FALSE)),0)</f>
        <v>510</v>
      </c>
      <c r="AA147" s="27">
        <f>IFERROR(VALUE(VLOOKUP($E147,Area_FDI_96_99,Seq!E$1,FALSE)),0)</f>
        <v>38</v>
      </c>
      <c r="AB147" s="27">
        <f t="shared" si="90"/>
        <v>707</v>
      </c>
      <c r="AC147" s="27">
        <f t="shared" si="91"/>
        <v>70</v>
      </c>
      <c r="AD147" s="27">
        <f t="shared" si="92"/>
        <v>607</v>
      </c>
      <c r="AE147" s="27">
        <f t="shared" si="93"/>
        <v>290</v>
      </c>
      <c r="AF147" s="27">
        <f t="shared" si="94"/>
        <v>134</v>
      </c>
      <c r="AG147" s="27">
        <f t="shared" si="95"/>
        <v>164</v>
      </c>
      <c r="AH147" s="27">
        <f t="shared" si="96"/>
        <v>306</v>
      </c>
      <c r="AI147" s="27">
        <f t="shared" si="97"/>
        <v>129</v>
      </c>
      <c r="AJ147" s="27">
        <f t="shared" si="98"/>
        <v>99</v>
      </c>
      <c r="AK147" s="27">
        <f t="shared" si="99"/>
        <v>338</v>
      </c>
      <c r="AL147" s="27">
        <f t="shared" si="100"/>
        <v>460</v>
      </c>
      <c r="AM147" s="27"/>
      <c r="AN147" s="27"/>
      <c r="AO147" s="27"/>
      <c r="AP147" s="27"/>
      <c r="AQ147" s="27"/>
      <c r="AR147" s="27"/>
      <c r="AS147" s="27"/>
      <c r="AT147" s="27">
        <f>IFERROR(work!D147+work!AP147,".")</f>
        <v>18867381.460348472</v>
      </c>
      <c r="AU147" s="27">
        <f>IFERROR(work!E147+work!AQ147,".")</f>
        <v>19820255.311009411</v>
      </c>
      <c r="AV147" s="27">
        <f>IFERROR(work!F147+work!AR147,".")</f>
        <v>21548945.432238668</v>
      </c>
      <c r="AW147" s="27">
        <f>IFERROR(work!G147+work!AS147,".")</f>
        <v>23815268.950210713</v>
      </c>
      <c r="AX147" s="27">
        <f>IFERROR(work!H147+work!AT147,".")</f>
        <v>27353583.714910991</v>
      </c>
      <c r="AY147" s="27">
        <f>IFERROR(work!I147+work!AU147,".")</f>
        <v>30966061.229218222</v>
      </c>
      <c r="AZ147" s="27">
        <f>IFERROR(work!J147+work!AV147,".")</f>
        <v>33631935.20220273</v>
      </c>
      <c r="BA147" s="27">
        <f>IFERROR(work!K147+work!AW147,".")</f>
        <v>37486956.341308363</v>
      </c>
      <c r="BB147" s="27">
        <f>IFERROR(work!L147+work!AX147,".")</f>
        <v>41679431.164056867</v>
      </c>
      <c r="BC147" s="27">
        <f>IFERROR(work!M147+work!AY147,".")</f>
        <v>43386632.642575614</v>
      </c>
      <c r="BD147" s="27">
        <f>IFERROR(work!N147+work!AZ147,".")</f>
        <v>45039958.305221044</v>
      </c>
      <c r="BE147" s="27">
        <f>IFERROR(work!O147+work!BA147,".")</f>
        <v>49160816.262640633</v>
      </c>
      <c r="BF147" s="27">
        <f>IFERROR(work!P147+work!BB147,".")</f>
        <v>56064993.747032009</v>
      </c>
      <c r="BG147" s="27">
        <f>IFERROR(work!Q147+work!BC147,".")</f>
        <v>63853693.588072948</v>
      </c>
      <c r="BH147" s="27">
        <f>IFERROR(work!R147+work!BD147,".")</f>
        <v>72163950.113601863</v>
      </c>
      <c r="BI147" s="27">
        <f>IFERROR(work!S147+work!BE147,".")</f>
        <v>79987673.789874464</v>
      </c>
      <c r="BJ147" s="27">
        <f>IFERROR(work!T147+work!BF147,".")</f>
        <v>87946457.074407354</v>
      </c>
      <c r="BK147" s="27">
        <f>IFERROR(work!U147+work!BG147,".")</f>
        <v>96093317.297454998</v>
      </c>
      <c r="BL147" s="27">
        <f>IFERROR(work!V147+work!BH147,".")</f>
        <v>103567076.56391598</v>
      </c>
      <c r="BM147" s="27">
        <f>IFERROR(work!W147+work!BI147,".")</f>
        <v>111379659.09356192</v>
      </c>
      <c r="BN147" s="27">
        <f>IFERROR(work!X147+work!BJ147,".")</f>
        <v>120687279.2404605</v>
      </c>
      <c r="BO147" s="27">
        <f>IFERROR(work!Y147+work!BK147,".")</f>
        <v>130648761.49984612</v>
      </c>
      <c r="BP147" s="27">
        <f>IFERROR(work!Z147+work!BL147,".")</f>
        <v>142481316.41473386</v>
      </c>
      <c r="BQ147" s="27">
        <f>IFERROR(work!AA147+work!BM147,".")</f>
        <v>156665661.27225819</v>
      </c>
      <c r="BR147" s="27">
        <f>IFERROR(work!AB147+work!BN147,".")</f>
        <v>172435619.13899747</v>
      </c>
      <c r="BS147" s="27">
        <f>IFERROR(work!AC147+work!BO147,".")</f>
        <v>191856433.73558867</v>
      </c>
      <c r="BT147" s="27">
        <f>IFERROR(work!AD147+work!BP147,".")</f>
        <v>216144925.83078045</v>
      </c>
      <c r="BU147" s="27">
        <f>IFERROR(work!AE147+work!BQ147,".")</f>
        <v>246738769.23706558</v>
      </c>
      <c r="BV147" s="27">
        <f>IFERROR(work!AF147+work!BR147,".")</f>
        <v>270388709.26414657</v>
      </c>
      <c r="BW147" s="27">
        <f>IFERROR(work!AG147+work!BS147,".")</f>
        <v>295198015.17334539</v>
      </c>
      <c r="BX147" s="27">
        <f>IFERROR(work!AH147+work!BT147,".")</f>
        <v>325824864.476677</v>
      </c>
      <c r="BY147" s="27">
        <f>IFERROR(work!AI147+work!BU147,".")</f>
        <v>355425832.15271336</v>
      </c>
      <c r="BZ147" s="27"/>
      <c r="CA147" s="27"/>
      <c r="CB147" s="27"/>
      <c r="CC147" s="27"/>
      <c r="CD147" s="27"/>
      <c r="CE147" s="27"/>
      <c r="CF147" s="27">
        <f>IFERROR(work!AP147-work!D147,".")</f>
        <v>-17720842.627372906</v>
      </c>
      <c r="CG147" s="27">
        <f>IFERROR(work!AQ147-work!E147,".")</f>
        <v>-18670556.42927349</v>
      </c>
      <c r="CH147" s="27">
        <f>IFERROR(work!AR147-work!F147,".")</f>
        <v>-20444530.176409997</v>
      </c>
      <c r="CI147" s="27">
        <f>IFERROR(work!AS147-work!G147,".")</f>
        <v>-22755495.499780811</v>
      </c>
      <c r="CJ147" s="27">
        <f>IFERROR(work!AT147-work!H147,".")</f>
        <v>-26295936.931479156</v>
      </c>
      <c r="CK147" s="27">
        <f>IFERROR(work!AU147-work!I147,".")</f>
        <v>-29926144.704434521</v>
      </c>
      <c r="CL147" s="27">
        <f>IFERROR(work!AV147-work!J147,".")</f>
        <v>-32618784.853611495</v>
      </c>
      <c r="CM147" s="27">
        <f>IFERROR(work!AW147-work!K147,".")</f>
        <v>-36448847.24098032</v>
      </c>
      <c r="CN147" s="27">
        <f>IFERROR(work!AX147-work!L147,".")</f>
        <v>-40611118.223030418</v>
      </c>
      <c r="CO147" s="27">
        <f>IFERROR(work!AY147-work!M147,".")</f>
        <v>-42277829.269382395</v>
      </c>
      <c r="CP147" s="27">
        <f>IFERROR(work!AZ147-work!N147,".")</f>
        <v>-43879753.159391336</v>
      </c>
      <c r="CQ147" s="27">
        <f>IFERROR(work!BA147-work!O147,".")</f>
        <v>-47939508.656716056</v>
      </c>
      <c r="CR147" s="27">
        <f>IFERROR(work!BB147-work!P147,".")</f>
        <v>-54823577.310873233</v>
      </c>
      <c r="CS147" s="27">
        <f>IFERROR(work!BC147-work!Q147,".")</f>
        <v>-62559277.417939208</v>
      </c>
      <c r="CT147" s="27">
        <f>IFERROR(work!BD147-work!R147,".")</f>
        <v>-70809120.09419772</v>
      </c>
      <c r="CU147" s="27">
        <f>IFERROR(work!BE147-work!S147,".")</f>
        <v>-78569461.070575237</v>
      </c>
      <c r="CV147" s="27">
        <f>IFERROR(work!BF147-work!T147,".")</f>
        <v>-86466391.27208747</v>
      </c>
      <c r="CW147" s="27">
        <f>IFERROR(work!BG147-work!U147,".")</f>
        <v>-94539925.945263848</v>
      </c>
      <c r="CX147" s="27">
        <f>IFERROR(work!BH147-work!V147,".")</f>
        <v>-101935559.65173505</v>
      </c>
      <c r="CY147" s="27">
        <f>IFERROR(work!BI147-work!W147,".")</f>
        <v>-109741177.47447857</v>
      </c>
      <c r="CZ147" s="27">
        <f>IFERROR(work!BJ147-work!X147,".")</f>
        <v>-119007707.59929536</v>
      </c>
      <c r="DA147" s="27">
        <f>IFERROR(work!BK147-work!Y147,".")</f>
        <v>-128940909.24760945</v>
      </c>
      <c r="DB147" s="27">
        <f>IFERROR(work!BL147-work!Z147,".")</f>
        <v>-140731014.37074015</v>
      </c>
      <c r="DC147" s="27">
        <f>IFERROR(work!BM147-work!AA147,".")</f>
        <v>-154867902.59176281</v>
      </c>
      <c r="DD147" s="27">
        <f>IFERROR(work!BN147-work!AB147,".")</f>
        <v>-170562834.67529109</v>
      </c>
      <c r="DE147" s="27">
        <f>IFERROR(work!BO147-work!AC147,".")</f>
        <v>-189900845.35971409</v>
      </c>
      <c r="DF147" s="27">
        <f>IFERROR(work!BP147-work!AD147,".")</f>
        <v>-214095527.70962417</v>
      </c>
      <c r="DG147" s="27">
        <f>IFERROR(work!BQ147-work!AE147,".")</f>
        <v>-244595828.70607796</v>
      </c>
      <c r="DH147" s="27">
        <f>IFERROR(work!BR147-work!AF147,".")</f>
        <v>-268114010.08153796</v>
      </c>
      <c r="DI147" s="27">
        <f>IFERROR(work!BS147-work!AG147,".")</f>
        <v>-292846954.35214323</v>
      </c>
      <c r="DJ147" s="27">
        <f>IFERROR(work!BT147-work!AH147,".")</f>
        <v>-323376781.87946242</v>
      </c>
      <c r="DK147" s="27">
        <f>IFERROR(work!BU147-work!AI147,".")</f>
        <v>-352853164.02183455</v>
      </c>
      <c r="DL147" s="27"/>
      <c r="DM147" s="27"/>
      <c r="DN147" s="27"/>
      <c r="DO147" s="27"/>
      <c r="DP147" s="27"/>
      <c r="DQ147" s="27"/>
      <c r="DR147" s="27"/>
      <c r="DS147" s="27">
        <f>IFERROR(work!DO147-work!CC147,".")</f>
        <v>0.11399999618530272</v>
      </c>
      <c r="DT147" s="27">
        <f>IFERROR(work!DP147-work!CD147,".")</f>
        <v>0.11299999618530272</v>
      </c>
      <c r="DU147" s="27">
        <f>IFERROR(work!DQ147-work!CE147,".")</f>
        <v>0.11299999618530272</v>
      </c>
      <c r="DV147" s="27">
        <f>IFERROR(work!DR147-work!CF147,".")</f>
        <v>0.11199999618530272</v>
      </c>
      <c r="DW147" s="27">
        <f>IFERROR(work!DS147-work!CG147,".")</f>
        <v>0.11199999618530272</v>
      </c>
      <c r="DX147" s="27">
        <f>IFERROR(work!DT147-work!CH147,".")</f>
        <v>0.11099999618530274</v>
      </c>
      <c r="DY147" s="27">
        <f>IFERROR(work!DU147-work!CI147,".")</f>
        <v>0.10999999618530273</v>
      </c>
      <c r="DZ147" s="27">
        <f>IFERROR(work!DV147-work!CJ147,".")</f>
        <v>0.10899999618530273</v>
      </c>
      <c r="EA147" s="27">
        <f>IFERROR(work!DW147-work!CK147,".")</f>
        <v>0.10799999618530273</v>
      </c>
      <c r="EB147" s="27">
        <f>IFERROR(work!DX147-work!CL147,".")</f>
        <v>0.10699999618530273</v>
      </c>
      <c r="EC147" s="27">
        <f>IFERROR(work!DY147-work!CM147,".")</f>
        <v>0.10499999618530273</v>
      </c>
      <c r="ED147" s="27">
        <f>IFERROR(work!DZ147-work!CN147,".")</f>
        <v>0.10299999618530273</v>
      </c>
      <c r="EE147" s="27">
        <f>IFERROR(work!EA147-work!CO147,".")</f>
        <v>0.10199999618530273</v>
      </c>
      <c r="EF147" s="27">
        <f>IFERROR(work!EB147-work!CP147,".")</f>
        <v>0.20600000000000002</v>
      </c>
      <c r="EG147" s="27">
        <f>IFERROR(work!EC147-work!CQ147,".")</f>
        <v>0.20400000000000001</v>
      </c>
      <c r="EH147" s="27">
        <f>IFERROR(work!ED147-work!CR147,".")</f>
        <v>0.20200000000000001</v>
      </c>
      <c r="EI147" s="27">
        <f>IFERROR(work!EE147-work!CS147,".")</f>
        <v>0.19900000000000001</v>
      </c>
      <c r="EJ147" s="27">
        <f>IFERROR(work!EF147-work!CT147,".")</f>
        <v>0.11000000190734863</v>
      </c>
      <c r="EK147" s="27">
        <f>IFERROR(work!EG147-work!CU147,".")</f>
        <v>0.12199999809265136</v>
      </c>
      <c r="EL147" s="27">
        <f>IFERROR(work!EH147-work!CV147,".")</f>
        <v>0.11899999809265135</v>
      </c>
      <c r="EM147" s="27">
        <f>IFERROR(work!EI147-work!CW147,".")</f>
        <v>0.11599999809265135</v>
      </c>
      <c r="EN147" s="27" t="str">
        <f>IFERROR(work!EJ147-work!CX147,".")</f>
        <v>.</v>
      </c>
      <c r="EO147" s="27" t="str">
        <f>IFERROR(work!EK147-work!CY147,".")</f>
        <v>.</v>
      </c>
      <c r="EP147" s="27" t="str">
        <f>IFERROR(work!EL147-work!CZ147,".")</f>
        <v>.</v>
      </c>
      <c r="EQ147" s="27" t="str">
        <f>IFERROR(work!EM147-work!DA147,".")</f>
        <v>.</v>
      </c>
      <c r="ER147" s="27" t="str">
        <f>IFERROR(work!EN147-work!DB147,".")</f>
        <v>.</v>
      </c>
      <c r="ES147" s="27" t="str">
        <f>IFERROR(work!EO147-work!DC147,".")</f>
        <v>.</v>
      </c>
      <c r="ET147" s="27" t="str">
        <f>IFERROR(work!EP147-work!DD147,".")</f>
        <v>.</v>
      </c>
      <c r="EU147" s="27" t="str">
        <f>IFERROR(work!EQ147-work!DE147,".")</f>
        <v>.</v>
      </c>
      <c r="EV147" s="27" t="str">
        <f>IFERROR(work!ER147-work!DF147,".")</f>
        <v>.</v>
      </c>
      <c r="EW147" s="27" t="str">
        <f>IFERROR(work!ES147-work!DG147,".")</f>
        <v>.</v>
      </c>
      <c r="EX147" s="27" t="str">
        <f>IFERROR(work!ET147-work!DH147,".")</f>
        <v>.</v>
      </c>
      <c r="EY147" s="27"/>
      <c r="EZ147" s="27"/>
      <c r="FA147" s="27"/>
      <c r="FB147" s="27"/>
      <c r="FC147" s="27"/>
      <c r="FD147" s="27"/>
      <c r="FE147" s="27" t="str">
        <f>IF(ISNUMBER(work!GZ147/work!HD147),work!GZ147/work!HD147,".")</f>
        <v>.</v>
      </c>
      <c r="FF147" s="27" t="str">
        <f>IF(ISNUMBER(work!HA147/work!HE147),work!HA147/work!HE147,".")</f>
        <v>.</v>
      </c>
      <c r="FG147" s="27" t="str">
        <f>IF(ISNUMBER(work!HB147/work!HF147),work!HB147/work!HF147,".")</f>
        <v>.</v>
      </c>
      <c r="FH147" s="27" t="str">
        <f>IF(ISNUMBER(work!HC147/work!HG147),work!HC147/work!HG147,".")</f>
        <v>.</v>
      </c>
      <c r="FI147" s="27" t="str">
        <f>IF(ISNUMBER((work!HA147+work!HB147)/(work!HE147+work!HF147)),(work!HA147+work!HB147)/(work!HE147+work!HF147),".")</f>
        <v>.</v>
      </c>
      <c r="FJ147" s="27" t="str">
        <f>IF(ISNUMBER(work!HH147/work!HL147),work!HH147/work!HL147,".")</f>
        <v>.</v>
      </c>
      <c r="FK147" s="27" t="str">
        <f>IF(ISNUMBER(work!HI147/work!HM147),work!HI147/work!HM147,".")</f>
        <v>.</v>
      </c>
      <c r="FL147" s="27" t="str">
        <f>IF(ISNUMBER(work!HJ147/work!HN147),work!HJ147/work!HN147,".")</f>
        <v>.</v>
      </c>
      <c r="FM147" s="27" t="str">
        <f>IF(ISNUMBER(work!HK147/work!HO147),work!HK147/work!HO147,".")</f>
        <v>.</v>
      </c>
      <c r="FN147" s="27" t="str">
        <f>IF(ISNUMBER((work!HI147+work!HJ147)/(work!HM147+work!HN147)),(work!HI147+work!HJ147)/(work!HM147+work!HN147),".")</f>
        <v>.</v>
      </c>
      <c r="FO147" s="27" t="s">
        <v>5007</v>
      </c>
      <c r="FP147" s="27" t="s">
        <v>5007</v>
      </c>
      <c r="FQ147" s="27" t="s">
        <v>5007</v>
      </c>
      <c r="FR147" s="27" t="s">
        <v>5007</v>
      </c>
      <c r="FS147" s="27" t="s">
        <v>5007</v>
      </c>
      <c r="FT147" s="27">
        <f>work!GM147</f>
        <v>3.7341167012290284E-4</v>
      </c>
      <c r="FU147" s="27">
        <f>work!GN147</f>
        <v>5.9965016409426744E-4</v>
      </c>
      <c r="FV147" s="27" t="str">
        <f>work!GO147</f>
        <v>.</v>
      </c>
      <c r="FW147" s="27" t="s">
        <v>5007</v>
      </c>
      <c r="FX147" s="27"/>
      <c r="FY147" s="27">
        <f t="shared" si="101"/>
        <v>17389.325000000001</v>
      </c>
      <c r="FZ147">
        <f t="shared" si="103"/>
        <v>707</v>
      </c>
      <c r="GA147" t="str">
        <f>work!HC147</f>
        <v>.</v>
      </c>
      <c r="GB147" t="str">
        <f>IF(ISNUMBER(work!HA147+work!HB147),work!HA147+work!HB147,".")</f>
        <v>.</v>
      </c>
      <c r="GC147" t="str">
        <f>IF(ISNUMBER(work!HK147-work!HC147),work!HK147-work!HC147,".")</f>
        <v>.</v>
      </c>
      <c r="GD147" t="str">
        <f>IF(ISNUMBER(work!HI147+work!HJ147-work!HA147-work!HB147),(work!HI147+work!HJ147-work!HA147-work!HB147),".")</f>
        <v>.</v>
      </c>
      <c r="GH147">
        <f>work!GQ147</f>
        <v>2000</v>
      </c>
      <c r="GI147">
        <f>work!GR147</f>
        <v>4000</v>
      </c>
      <c r="GJ147" t="str">
        <f>work!GZ147</f>
        <v>.</v>
      </c>
      <c r="GK147" t="str">
        <f>work!HH147</f>
        <v>.</v>
      </c>
      <c r="GL147">
        <f t="shared" si="102"/>
        <v>893.58513842899185</v>
      </c>
      <c r="GM147" t="str">
        <f>IFERROR(VLOOKUP($F147,AREA_EM_ALLYEAR,Seq!B$1,FALSE),".")</f>
        <v>.</v>
      </c>
      <c r="GN147" t="str">
        <f>IFERROR(VLOOKUP($F147,AREA_EM_ALLYEAR,Seq!C$1,FALSE),".")</f>
        <v>.</v>
      </c>
      <c r="GO147" t="str">
        <f>IFERROR(VLOOKUP($F147,AREA_EM_ALLYEAR,Seq!D$1,FALSE),".")</f>
        <v>.</v>
      </c>
      <c r="GP147" t="str">
        <f>IFERROR(VLOOKUP($F147,AREA_EM_ALLYEAR,Seq!E$1,FALSE),".")</f>
        <v>.</v>
      </c>
      <c r="GQ147" t="str">
        <f>IFERROR(VLOOKUP($F147,AREA_EM_ALLYEAR,Seq!F$1,FALSE),".")</f>
        <v>.</v>
      </c>
      <c r="GR147" t="str">
        <f>IFERROR(VLOOKUP($F147,AREA_EM_ALLYEAR,Seq!G$1,FALSE),".")</f>
        <v>.</v>
      </c>
      <c r="GS147" t="str">
        <f>IFERROR(VLOOKUP($F147,AREA_EM_ALLYEAR,Seq!H$1,FALSE),".")</f>
        <v>.</v>
      </c>
      <c r="GT147" t="str">
        <f>IFERROR(VLOOKUP($F147,AREA_EM_ALLYEAR,Seq!I$1,FALSE),".")</f>
        <v>.</v>
      </c>
      <c r="GU147" t="str">
        <f>IFERROR(VLOOKUP($F147,AREA_EM_ALLYEAR,Seq!J$1,FALSE),".")</f>
        <v>.</v>
      </c>
      <c r="GV147" t="str">
        <f>IFERROR(VLOOKUP($F147,AREA_EM_ALLYEAR,Seq!K$1,FALSE),".")</f>
        <v>.</v>
      </c>
      <c r="GW147" t="str">
        <f>IFERROR(VLOOKUP($F147,AREA_EM_ALLYEAR,Seq!L$1,FALSE),".")</f>
        <v>.</v>
      </c>
      <c r="GX147" t="str">
        <f>IFERROR(VLOOKUP($F147,AREA_EM_ALLYEAR,Seq!M$1,FALSE),".")</f>
        <v>.</v>
      </c>
      <c r="GY147" t="str">
        <f>IFERROR(VLOOKUP($F147,AREA_EM_ALLYEAR,Seq!N$1,FALSE),".")</f>
        <v>.</v>
      </c>
      <c r="GZ147" t="str">
        <f>IFERROR(VLOOKUP($F147,AREA_EM_ALLYEAR,Seq!O$1,FALSE),".")</f>
        <v>.</v>
      </c>
      <c r="HA147" t="str">
        <f t="shared" si="104"/>
        <v>.</v>
      </c>
      <c r="HK147" s="139">
        <f>IFERROR(VLOOKUP(CONCATENATE($G147, ".SP.DYN.LE00.IN"),AREA_WB_6ATTRS,Seq!B$1,FALSE)-VLOOKUP("CHN.SP.DYN.LE00.IN",AREA_WB_6ATTRS,Seq!B$1,FALSE),".")</f>
        <v>-15.030243902439032</v>
      </c>
      <c r="HL147" s="139">
        <f>IFERROR(VLOOKUP(CONCATENATE($G147, ".SP.DYN.LE00.IN"),AREA_WB_6ATTRS,Seq!C$1,FALSE)-VLOOKUP("CHN.SP.DYN.LE00.IN",AREA_WB_6ATTRS,Seq!C$1,FALSE),".")</f>
        <v>-14.524682926829271</v>
      </c>
      <c r="HM147" s="139">
        <f>IFERROR(VLOOKUP(CONCATENATE($G147, ".SP.DYN.LE00.IN"),AREA_WB_6ATTRS,Seq!D$1,FALSE)-VLOOKUP("CHN.SP.DYN.LE00.IN",AREA_WB_6ATTRS,Seq!D$1,FALSE),".")</f>
        <v>-14.030926829268282</v>
      </c>
      <c r="HN147" s="139">
        <f>IFERROR(VLOOKUP(CONCATENATE($G147, ".SP.DYN.LE00.IN"),AREA_WB_6ATTRS,Seq!E$1,FALSE)-VLOOKUP("CHN.SP.DYN.LE00.IN",AREA_WB_6ATTRS,Seq!E$1,FALSE),".")</f>
        <v>-13.544024390243898</v>
      </c>
      <c r="HO147" s="139">
        <f>IFERROR(VLOOKUP(CONCATENATE($G147, ".SP.DYN.LE00.IN"),AREA_WB_6ATTRS,Seq!F$1,FALSE)-VLOOKUP("CHN.SP.DYN.LE00.IN",AREA_WB_6ATTRS,Seq!F$1,FALSE),".")</f>
        <v>-13.072536585365846</v>
      </c>
      <c r="HP147" s="139">
        <f>IFERROR(VLOOKUP(CONCATENATE($G147, ".SP.DYN.LE00.IN"),AREA_WB_6ATTRS,Seq!G$1,FALSE)-VLOOKUP("CHN.SP.DYN.LE00.IN",AREA_WB_6ATTRS,Seq!G$1,FALSE),".")</f>
        <v>-12.623463414634152</v>
      </c>
      <c r="HQ147" s="139">
        <f>IFERROR(VLOOKUP(CONCATENATE($G147, ".SP.DYN.LE00.IN"),AREA_WB_6ATTRS,Seq!H$1,FALSE)-VLOOKUP("CHN.SP.DYN.LE00.IN",AREA_WB_6ATTRS,Seq!H$1,FALSE),".")</f>
        <v>-12.19641463414635</v>
      </c>
      <c r="HR147" s="139">
        <f>IFERROR(VLOOKUP(CONCATENATE($G147, ".SP.DYN.LE00.IN"),AREA_WB_6ATTRS,Seq!I$1,FALSE)-VLOOKUP("CHN.SP.DYN.LE00.IN",AREA_WB_6ATTRS,Seq!I$1,FALSE),".")</f>
        <v>-11.78843902439025</v>
      </c>
      <c r="HS147" s="139">
        <f>IFERROR(VLOOKUP(CONCATENATE($G147, ".SP.DYN.LE00.IN"),AREA_WB_6ATTRS,Seq!J$1,FALSE)-VLOOKUP("CHN.SP.DYN.LE00.IN",AREA_WB_6ATTRS,Seq!J$1,FALSE),".")</f>
        <v>-11.398609756097571</v>
      </c>
      <c r="HT147" s="139">
        <f>IFERROR(VLOOKUP(CONCATENATE($G147, ".SP.DYN.LE00.IN"),AREA_WB_6ATTRS,Seq!K$1,FALSE)-VLOOKUP("CHN.SP.DYN.LE00.IN",AREA_WB_6ATTRS,Seq!K$1,FALSE),".")</f>
        <v>-11.027999999999999</v>
      </c>
      <c r="HU147" s="139">
        <f>IFERROR(VLOOKUP(CONCATENATE($G147, ".SP.DYN.LE00.IN"),AREA_WB_6ATTRS,Seq!L$1,FALSE)-VLOOKUP("CHN.SP.DYN.LE00.IN",AREA_WB_6ATTRS,Seq!L$1,FALSE),".")</f>
        <v>-10.68165853658536</v>
      </c>
      <c r="HV147" s="139">
        <f>IFERROR(VLOOKUP(CONCATENATE($G147, ".SP.DYN.LE00.IN"),AREA_WB_6ATTRS,Seq!M$1,FALSE)-VLOOKUP("CHN.SP.DYN.LE00.IN",AREA_WB_6ATTRS,Seq!M$1,FALSE),".")</f>
        <v>-10.361609756097558</v>
      </c>
      <c r="HW147" s="139">
        <f>IFERROR(VLOOKUP(CONCATENATE($G147, ".SP.DYN.LE00.IN"),AREA_WB_6ATTRS,Seq!N$1,FALSE)-VLOOKUP("CHN.SP.DYN.LE00.IN",AREA_WB_6ATTRS,Seq!N$1,FALSE),".")</f>
        <v>-10.068365853658527</v>
      </c>
      <c r="HX147" s="139">
        <f>IFERROR(VLOOKUP(CONCATENATE($G147, ".SP.DYN.LE00.IN"),AREA_WB_6ATTRS,Seq!O$1,FALSE)-VLOOKUP("CHN.SP.DYN.LE00.IN",AREA_WB_6ATTRS,Seq!O$1,FALSE),".")</f>
        <v>-9.8008536585365817</v>
      </c>
      <c r="HY147" s="139">
        <f>IFERROR(VLOOKUP(CONCATENATE($G147, ".SP.DYN.LE00.IN"),AREA_WB_6ATTRS,Seq!P$1,FALSE)-VLOOKUP("CHN.SP.DYN.LE00.IN",AREA_WB_6ATTRS,Seq!P$1,FALSE),".")</f>
        <v>-9.5565365853658548</v>
      </c>
      <c r="HZ147" s="139">
        <f>IFERROR(VLOOKUP(CONCATENATE($G147, ".SP.DYN.LE00.IN"),AREA_WB_6ATTRS,Seq!Q$1,FALSE)-VLOOKUP("CHN.SP.DYN.LE00.IN",AREA_WB_6ATTRS,Seq!Q$1,FALSE),".")</f>
        <v>-9.3288536585365875</v>
      </c>
      <c r="IA147" s="139">
        <f>IFERROR(VLOOKUP(CONCATENATE($G147, ".SP.DYN.LE00.IN"),AREA_WB_6ATTRS,Seq!R$1,FALSE)-VLOOKUP("CHN.SP.DYN.LE00.IN",AREA_WB_6ATTRS,Seq!R$1,FALSE),".")</f>
        <v>-9.1117317073170767</v>
      </c>
      <c r="IB147" s="139">
        <f>IFERROR(VLOOKUP(CONCATENATE($G147, ".SP.DYN.LE00.IN"),AREA_WB_6ATTRS,Seq!S$1,FALSE)-VLOOKUP("CHN.SP.DYN.LE00.IN",AREA_WB_6ATTRS,Seq!S$1,FALSE),".")</f>
        <v>-8.9005853658536651</v>
      </c>
      <c r="IC147" s="139">
        <f>IFERROR(VLOOKUP(CONCATENATE($G147, ".SP.DYN.LE00.IN"),AREA_WB_6ATTRS,Seq!T$1,FALSE)-VLOOKUP("CHN.SP.DYN.LE00.IN",AREA_WB_6ATTRS,Seq!T$1,FALSE),".")</f>
        <v>-8.6913414634146378</v>
      </c>
      <c r="ID147" s="139">
        <f>IFERROR(VLOOKUP(CONCATENATE($G147, ".SP.DYN.LE00.IN"),AREA_WB_6ATTRS,Seq!U$1,FALSE)-VLOOKUP("CHN.SP.DYN.LE00.IN",AREA_WB_6ATTRS,Seq!U$1,FALSE),".")</f>
        <v>-8.4825121951219558</v>
      </c>
      <c r="IE147" s="139">
        <f>IFERROR(VLOOKUP(CONCATENATE($G147, ".SP.DYN.LE00.IN"),AREA_WB_6ATTRS,Seq!V$1,FALSE)-VLOOKUP("CHN.SP.DYN.LE00.IN",AREA_WB_6ATTRS,Seq!V$1,FALSE),".")</f>
        <v>-8.2780243902439068</v>
      </c>
      <c r="IF147" s="139">
        <f>IFERROR(VLOOKUP(CONCATENATE($G147, ".SP.DYN.LE00.IN"),AREA_WB_6ATTRS,Seq!W$1,FALSE)-VLOOKUP("CHN.SP.DYN.LE00.IN",AREA_WB_6ATTRS,Seq!W$1,FALSE),".")</f>
        <v>-8.0813658536585464</v>
      </c>
      <c r="IG147" s="139">
        <f>IFERROR(VLOOKUP(CONCATENATE($G147, ".SP.DYN.LE00.IN"),AREA_WB_6ATTRS,Seq!X$1,FALSE)-VLOOKUP("CHN.SP.DYN.LE00.IN",AREA_WB_6ATTRS,Seq!X$1,FALSE),".")</f>
        <v>-7.9006341463414387</v>
      </c>
      <c r="IH147" s="139">
        <f>IFERROR(VLOOKUP(CONCATENATE($G147, ".SP.DYN.LE00.IN"),AREA_WB_6ATTRS,Seq!Y$1,FALSE)-VLOOKUP("CHN.SP.DYN.LE00.IN",AREA_WB_6ATTRS,Seq!Y$1,FALSE),".")</f>
        <v>-7.7373658536585452</v>
      </c>
      <c r="II147" s="139">
        <f>IFERROR(VLOOKUP(CONCATENATE($G147, ".SP.DYN.LE00.IN"),AREA_WB_6ATTRS,Seq!Z$1,FALSE)-VLOOKUP("CHN.SP.DYN.LE00.IN",AREA_WB_6ATTRS,Seq!Z$1,FALSE),".")</f>
        <v>-7.5930487804878197</v>
      </c>
      <c r="IJ147" s="139">
        <f>IFERROR(VLOOKUP(CONCATENATE($G147, ".SP.DYN.LE00.IN"),AREA_WB_6ATTRS,Seq!AA$1,FALSE)-VLOOKUP("CHN.SP.DYN.LE00.IN",AREA_WB_6ATTRS,Seq!AA$1,FALSE),".")</f>
        <v>-7.467268292682931</v>
      </c>
      <c r="IK147" s="139">
        <f>IFERROR(VLOOKUP(CONCATENATE($G147, ".SP.DYN.LE00.IN"),AREA_WB_6ATTRS,Seq!AB$1,FALSE)-VLOOKUP("CHN.SP.DYN.LE00.IN",AREA_WB_6ATTRS,Seq!AB$1,FALSE),".")</f>
        <v>-7.3595121951219369</v>
      </c>
      <c r="IL147" s="139">
        <f>IFERROR(VLOOKUP(CONCATENATE($G147, ".SP.DYN.LE00.IN"),AREA_WB_6ATTRS,Seq!AC$1,FALSE)-VLOOKUP("CHN.SP.DYN.LE00.IN",AREA_WB_6ATTRS,Seq!AC$1,FALSE),".")</f>
        <v>-7.2648536585365804</v>
      </c>
      <c r="IM147" s="139">
        <f>IFERROR(VLOOKUP(CONCATENATE($G147, ".SP.DYN.LE00.IN"),AREA_WB_6ATTRS,Seq!AD$1,FALSE)-VLOOKUP("CHN.SP.DYN.LE00.IN",AREA_WB_6ATTRS,Seq!AD$1,FALSE),".")</f>
        <v>-7.1772439024390309</v>
      </c>
      <c r="IN147" s="139">
        <f>IFERROR(VLOOKUP(CONCATENATE($G147, ".SP.DYN.LE00.IN"),AREA_WB_6ATTRS,Seq!AE$1,FALSE)-VLOOKUP("CHN.SP.DYN.LE00.IN",AREA_WB_6ATTRS,Seq!AE$1,FALSE),".")</f>
        <v>-7.0926585365853612</v>
      </c>
      <c r="IO147" s="139">
        <f>IFERROR(VLOOKUP(CONCATENATE($G147, ".SP.DYN.LE00.IN"),AREA_WB_6ATTRS,Seq!AF$1,FALSE)-VLOOKUP("CHN.SP.DYN.LE00.IN",AREA_WB_6ATTRS,Seq!AF$1,FALSE),".")</f>
        <v>-7.0045365853658694</v>
      </c>
      <c r="IP147" s="139" t="str">
        <f>IFERROR(VLOOKUP(CONCATENATE($G147, ".SP.DYN.LE00.IN"),AREA_WB_6ATTRS,Seq!AG$1,FALSE)-VLOOKUP("CHN.SP.DYN.LE00.IN",AREA_WB_6ATTRS,Seq!AG$1,FALSE),".")</f>
        <v>.</v>
      </c>
      <c r="IW147">
        <f>IFERROR(VLOOKUP(CONCATENATE($G147, ".SP.DYN.LE00.IN"),AREA_WB_6ATTRS,Seq!B$1,FALSE),".")</f>
        <v>51.963560975609759</v>
      </c>
      <c r="IX147">
        <f>IFERROR(VLOOKUP(CONCATENATE($G147, ".SP.DYN.LE00.IN"),AREA_WB_6ATTRS,Seq!C$1,FALSE),".")</f>
        <v>52.738243902439038</v>
      </c>
      <c r="IY147">
        <f>IFERROR(VLOOKUP(CONCATENATE($G147, ".SP.DYN.LE00.IN"),AREA_WB_6ATTRS,Seq!D$1,FALSE),".")</f>
        <v>53.503975609756111</v>
      </c>
      <c r="IZ147">
        <f>IFERROR(VLOOKUP(CONCATENATE($G147, ".SP.DYN.LE00.IN"),AREA_WB_6ATTRS,Seq!E$1,FALSE),".")</f>
        <v>54.255829268292693</v>
      </c>
      <c r="JA147">
        <f>IFERROR(VLOOKUP(CONCATENATE($G147, ".SP.DYN.LE00.IN"),AREA_WB_6ATTRS,Seq!F$1,FALSE),".")</f>
        <v>54.986731707317084</v>
      </c>
      <c r="JB147">
        <f>IFERROR(VLOOKUP(CONCATENATE($G147, ".SP.DYN.LE00.IN"),AREA_WB_6ATTRS,Seq!G$1,FALSE),".")</f>
        <v>55.689682926829271</v>
      </c>
      <c r="JC147">
        <f>IFERROR(VLOOKUP(CONCATENATE($G147, ".SP.DYN.LE00.IN"),AREA_WB_6ATTRS,Seq!H$1,FALSE),".")</f>
        <v>56.36307317073171</v>
      </c>
      <c r="JD147">
        <f>IFERROR(VLOOKUP(CONCATENATE($G147, ".SP.DYN.LE00.IN"),AREA_WB_6ATTRS,Seq!I$1,FALSE),".")</f>
        <v>57.008878048780495</v>
      </c>
      <c r="JE147">
        <f>IFERROR(VLOOKUP(CONCATENATE($G147, ".SP.DYN.LE00.IN"),AREA_WB_6ATTRS,Seq!J$1,FALSE),".")</f>
        <v>57.628512195121957</v>
      </c>
      <c r="JF147">
        <f>IFERROR(VLOOKUP(CONCATENATE($G147, ".SP.DYN.LE00.IN"),AREA_WB_6ATTRS,Seq!K$1,FALSE),".")</f>
        <v>58.218926829268305</v>
      </c>
      <c r="JG147">
        <f>IFERROR(VLOOKUP(CONCATENATE($G147, ".SP.DYN.LE00.IN"),AREA_WB_6ATTRS,Seq!L$1,FALSE),".")</f>
        <v>58.778073170731716</v>
      </c>
      <c r="JH147">
        <f>IFERROR(VLOOKUP(CONCATENATE($G147, ".SP.DYN.LE00.IN"),AREA_WB_6ATTRS,Seq!M$1,FALSE),".")</f>
        <v>59.302414634146352</v>
      </c>
      <c r="JI147">
        <f>IFERROR(VLOOKUP(CONCATENATE($G147, ".SP.DYN.LE00.IN"),AREA_WB_6ATTRS,Seq!N$1,FALSE),".")</f>
        <v>59.793463414634154</v>
      </c>
      <c r="JJ147">
        <f>IFERROR(VLOOKUP(CONCATENATE($G147, ".SP.DYN.LE00.IN"),AREA_WB_6ATTRS,Seq!O$1,FALSE),".")</f>
        <v>60.253780487804889</v>
      </c>
      <c r="JK147">
        <f>IFERROR(VLOOKUP(CONCATENATE($G147, ".SP.DYN.LE00.IN"),AREA_WB_6ATTRS,Seq!P$1,FALSE),".")</f>
        <v>60.686390243902444</v>
      </c>
      <c r="JL147">
        <f>IFERROR(VLOOKUP(CONCATENATE($G147, ".SP.DYN.LE00.IN"),AREA_WB_6ATTRS,Seq!Q$1,FALSE),".")</f>
        <v>61.095878048780492</v>
      </c>
      <c r="JM147">
        <f>IFERROR(VLOOKUP(CONCATENATE($G147, ".SP.DYN.LE00.IN"),AREA_WB_6ATTRS,Seq!R$1,FALSE),".")</f>
        <v>61.487292682926835</v>
      </c>
      <c r="JN147">
        <f>IFERROR(VLOOKUP(CONCATENATE($G147, ".SP.DYN.LE00.IN"),AREA_WB_6ATTRS,Seq!S$1,FALSE),".")</f>
        <v>61.865731707317074</v>
      </c>
      <c r="JO147">
        <f>IFERROR(VLOOKUP(CONCATENATE($G147, ".SP.DYN.LE00.IN"),AREA_WB_6ATTRS,Seq!T$1,FALSE),".")</f>
        <v>62.235756097560987</v>
      </c>
      <c r="JP147">
        <f>IFERROR(VLOOKUP(CONCATENATE($G147, ".SP.DYN.LE00.IN"),AREA_WB_6ATTRS,Seq!U$1,FALSE),".")</f>
        <v>62.600878048780501</v>
      </c>
      <c r="JQ147">
        <f>IFERROR(VLOOKUP(CONCATENATE($G147, ".SP.DYN.LE00.IN"),AREA_WB_6ATTRS,Seq!V$1,FALSE),".")</f>
        <v>62.963682926829271</v>
      </c>
      <c r="JR147">
        <f>IFERROR(VLOOKUP(CONCATENATE($G147, ".SP.DYN.LE00.IN"),AREA_WB_6ATTRS,Seq!W$1,FALSE),".")</f>
        <v>63.324170731707319</v>
      </c>
      <c r="JS147">
        <f>IFERROR(VLOOKUP(CONCATENATE($G147, ".SP.DYN.LE00.IN"),AREA_WB_6ATTRS,Seq!X$1,FALSE),".")</f>
        <v>63.678804878048801</v>
      </c>
      <c r="JT147">
        <f>IFERROR(VLOOKUP(CONCATENATE($G147, ".SP.DYN.LE00.IN"),AREA_WB_6ATTRS,Seq!Y$1,FALSE),".")</f>
        <v>64.027512195121943</v>
      </c>
      <c r="JU147">
        <f>IFERROR(VLOOKUP(CONCATENATE($G147, ".SP.DYN.LE00.IN"),AREA_WB_6ATTRS,Seq!Z$1,FALSE),".")</f>
        <v>64.369292682926826</v>
      </c>
      <c r="JV147">
        <f>IFERROR(VLOOKUP(CONCATENATE($G147, ".SP.DYN.LE00.IN"),AREA_WB_6ATTRS,Seq!AA$1,FALSE),".")</f>
        <v>64.70404878048781</v>
      </c>
      <c r="JW147">
        <f>IFERROR(VLOOKUP(CONCATENATE($G147, ".SP.DYN.LE00.IN"),AREA_WB_6ATTRS,Seq!AB$1,FALSE),".")</f>
        <v>65.030219512195146</v>
      </c>
      <c r="JX147">
        <f>IFERROR(VLOOKUP(CONCATENATE($G147, ".SP.DYN.LE00.IN"),AREA_WB_6ATTRS,Seq!AC$1,FALSE),".")</f>
        <v>65.347731707317081</v>
      </c>
      <c r="JY147">
        <f>IFERROR(VLOOKUP(CONCATENATE($G147, ".SP.DYN.LE00.IN"),AREA_WB_6ATTRS,Seq!AD$1,FALSE),".")</f>
        <v>65.658097560975605</v>
      </c>
      <c r="JZ147">
        <f>IFERROR(VLOOKUP(CONCATENATE($G147, ".SP.DYN.LE00.IN"),AREA_WB_6ATTRS,Seq!AE$1,FALSE),".")</f>
        <v>65.963853658536593</v>
      </c>
      <c r="KA147">
        <f>IFERROR(VLOOKUP(CONCATENATE($G147, ".SP.DYN.LE00.IN"),AREA_WB_6ATTRS,Seq!AF$1,FALSE),".")</f>
        <v>66.268560975609759</v>
      </c>
      <c r="KB147" t="str">
        <f>IFERROR(VLOOKUP(CONCATENATE($G147, ".SP.DYN.LE00.IN"),AREA_WB_6ATTRS,Seq!AG$1,FALSE),".")</f>
        <v>.</v>
      </c>
      <c r="KK147">
        <f t="shared" si="66"/>
        <v>4315</v>
      </c>
      <c r="KL147">
        <f t="shared" si="105"/>
        <v>0</v>
      </c>
      <c r="KM147">
        <f t="shared" si="67"/>
        <v>45039958.305221044</v>
      </c>
      <c r="KN147">
        <f t="shared" si="68"/>
        <v>-43879753.159391336</v>
      </c>
      <c r="KO147">
        <f t="shared" si="106"/>
        <v>0.10499999618530273</v>
      </c>
      <c r="KP147" t="str">
        <f>work!HA147</f>
        <v>.</v>
      </c>
      <c r="KQ147" t="str">
        <f>work!HB147</f>
        <v>.</v>
      </c>
      <c r="KR147" t="str">
        <f>work!HC147</f>
        <v>.</v>
      </c>
      <c r="KS147" t="str">
        <f>IF(ISNUMBER(work!HI147-work!HA147),work!HI147-work!HA147,".")</f>
        <v>.</v>
      </c>
      <c r="KT147" t="str">
        <f>IF(ISNUMBER(work!HJ147-work!HB147),work!HJ147-work!HB147,".")</f>
        <v>.</v>
      </c>
      <c r="KU147" t="str">
        <f>IF(ISNUMBER(work!HK147-work!HC147),work!HK147-work!HC147,".")</f>
        <v>.</v>
      </c>
      <c r="KW147">
        <f>IFERROR(work!HR147/work!HV147,".")</f>
        <v>1.7176936825653531E-5</v>
      </c>
      <c r="KX147">
        <f>IFERROR(work!HS147/work!HW147,".")</f>
        <v>6.6561168214463682E-5</v>
      </c>
      <c r="KY147">
        <f>IFERROR(work!HT147/work!HX147,".")</f>
        <v>6.5164821913078058E-5</v>
      </c>
      <c r="KZ147">
        <f>IFERROR(work!HU147/work!HY147,".")</f>
        <v>8.9989801297984679E-5</v>
      </c>
    </row>
    <row r="148" spans="1:312">
      <c r="A148" s="24">
        <f t="shared" si="85"/>
        <v>149</v>
      </c>
      <c r="B148" s="24" t="str">
        <f t="shared" si="86"/>
        <v>InEM90</v>
      </c>
      <c r="C148" s="24" t="str">
        <f t="shared" si="87"/>
        <v>Out</v>
      </c>
      <c r="D148" s="24" t="str">
        <f t="shared" si="88"/>
        <v>In67</v>
      </c>
      <c r="E148" s="25" t="s">
        <v>2582</v>
      </c>
      <c r="F148" s="26" t="str">
        <f t="shared" si="89"/>
        <v>Brazil</v>
      </c>
      <c r="G148" s="166" t="s">
        <v>1370</v>
      </c>
      <c r="H148" s="166" t="s">
        <v>5007</v>
      </c>
      <c r="I148" s="166" t="s">
        <v>5007</v>
      </c>
      <c r="J148" s="180" t="s">
        <v>5007</v>
      </c>
      <c r="K148" s="180" t="s">
        <v>5007</v>
      </c>
      <c r="L148" s="27">
        <f>IFERROR(VLOOKUP($F148,Area_FDI_84_96,Seq!B$1,FALSE),0)</f>
        <v>0</v>
      </c>
      <c r="M148" s="27">
        <f>IFERROR(VLOOKUP($F148,Area_FDI_84_96,Seq!C$1,FALSE),0)</f>
        <v>793</v>
      </c>
      <c r="N148" s="27">
        <f>IFERROR(VLOOKUP($F148,Area_FDI_84_96,Seq!D$1,FALSE),0)</f>
        <v>0</v>
      </c>
      <c r="O148" s="27">
        <f>IFERROR(VLOOKUP($F148,Area_FDI_84_96,Seq!E$1,FALSE),0)</f>
        <v>0</v>
      </c>
      <c r="P148" s="27">
        <f>IFERROR(VLOOKUP($F148,Area_FDI_84_96,Seq!F$1,FALSE),0)</f>
        <v>0</v>
      </c>
      <c r="Q148" s="27">
        <f>IFERROR(VLOOKUP($F148,Area_FDI_84_96,Seq!G$1,FALSE),0)</f>
        <v>10</v>
      </c>
      <c r="R148" s="27">
        <f>IFERROR(VLOOKUP($F148,Area_FDI_84_96,Seq!H$1,FALSE),0)</f>
        <v>6</v>
      </c>
      <c r="S148" s="27">
        <f>IFERROR(VLOOKUP($F148,Area_FDI_84_96,Seq!I$1,FALSE),0)</f>
        <v>34</v>
      </c>
      <c r="T148" s="27">
        <f>IFERROR(VALUE(VLOOKUP($E148,Area_FDI_92_95,Seq!B$1,FALSE)),0)</f>
        <v>195</v>
      </c>
      <c r="U148" s="27">
        <f>IFERROR(VALUE(VLOOKUP($E148,Area_FDI_92_95,Seq!C$1,FALSE)),0)</f>
        <v>237</v>
      </c>
      <c r="V148" s="27">
        <f>IFERROR(VALUE(VLOOKUP($E148,Area_FDI_92_95,Seq!D$1,FALSE)),0)</f>
        <v>156</v>
      </c>
      <c r="W148" s="27">
        <f>IFERROR(VALUE(VLOOKUP($E148,Area_FDI_92_95,Seq!E$1,FALSE)),0)</f>
        <v>98</v>
      </c>
      <c r="X148" s="27">
        <f>IFERROR(VALUE(VLOOKUP($E148,Area_FDI_96_99,Seq!B$1,FALSE)),0)</f>
        <v>644</v>
      </c>
      <c r="Y148" s="27">
        <f>IFERROR(VALUE(VLOOKUP($E148,Area_FDI_96_99,Seq!C$1,FALSE)),0)</f>
        <v>116</v>
      </c>
      <c r="Z148" s="27">
        <f>IFERROR(VALUE(VLOOKUP($E148,Area_FDI_96_99,Seq!D$1,FALSE)),0)</f>
        <v>2021</v>
      </c>
      <c r="AA148" s="27">
        <f>IFERROR(VALUE(VLOOKUP($E148,Area_FDI_96_99,Seq!E$1,FALSE)),0)</f>
        <v>338</v>
      </c>
      <c r="AB148" s="27">
        <f t="shared" si="90"/>
        <v>393</v>
      </c>
      <c r="AC148" s="27">
        <f t="shared" si="91"/>
        <v>390</v>
      </c>
      <c r="AD148" s="27">
        <f t="shared" si="92"/>
        <v>1536</v>
      </c>
      <c r="AE148" s="27">
        <f t="shared" si="93"/>
        <v>1671</v>
      </c>
      <c r="AF148" s="27">
        <f t="shared" si="94"/>
        <v>3070</v>
      </c>
      <c r="AG148" s="27">
        <f t="shared" si="95"/>
        <v>2461</v>
      </c>
      <c r="AH148" s="27">
        <f t="shared" si="96"/>
        <v>5560</v>
      </c>
      <c r="AI148" s="27">
        <f t="shared" si="97"/>
        <v>3164</v>
      </c>
      <c r="AJ148" s="27">
        <f t="shared" si="98"/>
        <v>3879</v>
      </c>
      <c r="AK148" s="27">
        <f t="shared" si="99"/>
        <v>5248</v>
      </c>
      <c r="AL148" s="27">
        <f t="shared" si="100"/>
        <v>5725</v>
      </c>
      <c r="AM148" s="27"/>
      <c r="AN148" s="27"/>
      <c r="AO148" s="27"/>
      <c r="AP148" s="27"/>
      <c r="AQ148" s="27"/>
      <c r="AR148" s="27"/>
      <c r="AS148" s="27"/>
      <c r="AT148" s="27">
        <f>IFERROR(work!D148+work!AP148,".")</f>
        <v>61331985.450199984</v>
      </c>
      <c r="AU148" s="27">
        <f>IFERROR(work!E148+work!AQ148,".")</f>
        <v>60392471.769211322</v>
      </c>
      <c r="AV148" s="27">
        <f>IFERROR(work!F148+work!AR148,".")</f>
        <v>62382557.723991305</v>
      </c>
      <c r="AW148" s="27">
        <f>IFERROR(work!G148+work!AS148,".")</f>
        <v>63260031.155367076</v>
      </c>
      <c r="AX148" s="27">
        <f>IFERROR(work!H148+work!AT148,".")</f>
        <v>68905730.731970832</v>
      </c>
      <c r="AY148" s="27">
        <f>IFERROR(work!I148+work!AU148,".")</f>
        <v>75870769.105492756</v>
      </c>
      <c r="AZ148" s="27">
        <f>IFERROR(work!J148+work!AV148,".")</f>
        <v>82178682.550018147</v>
      </c>
      <c r="BA148" s="27">
        <f>IFERROR(work!K148+work!AW148,".")</f>
        <v>87786962.160338402</v>
      </c>
      <c r="BB148" s="27">
        <f>IFERROR(work!L148+work!AX148,".")</f>
        <v>91912157.75615941</v>
      </c>
      <c r="BC148" s="27">
        <f>IFERROR(work!M148+work!AY148,".")</f>
        <v>95263993.059137762</v>
      </c>
      <c r="BD148" s="27">
        <f>IFERROR(work!N148+work!AZ148,".")</f>
        <v>94637052.065029085</v>
      </c>
      <c r="BE148" s="27">
        <f>IFERROR(work!O148+work!BA148,".")</f>
        <v>99486071.851226926</v>
      </c>
      <c r="BF148" s="27">
        <f>IFERROR(work!P148+work!BB148,".")</f>
        <v>106142367.55783086</v>
      </c>
      <c r="BG148" s="27">
        <f>IFERROR(work!Q148+work!BC148,".")</f>
        <v>116269709.58641598</v>
      </c>
      <c r="BH148" s="27">
        <f>IFERROR(work!R148+work!BD148,".")</f>
        <v>127380342.52215943</v>
      </c>
      <c r="BI148" s="27">
        <f>IFERROR(work!S148+work!BE148,".")</f>
        <v>137641110.41681737</v>
      </c>
      <c r="BJ148" s="27">
        <f>IFERROR(work!T148+work!BF148,".")</f>
        <v>146823761.83405146</v>
      </c>
      <c r="BK148" s="27">
        <f>IFERROR(work!U148+work!BG148,".")</f>
        <v>156946007.95162615</v>
      </c>
      <c r="BL148" s="27">
        <f>IFERROR(work!V148+work!BH148,".")</f>
        <v>164404049.4552871</v>
      </c>
      <c r="BM148" s="27">
        <f>IFERROR(work!W148+work!BI148,".")</f>
        <v>172367810.37039629</v>
      </c>
      <c r="BN148" s="27">
        <f>IFERROR(work!X148+work!BJ148,".")</f>
        <v>184317676.53001732</v>
      </c>
      <c r="BO148" s="27">
        <f>IFERROR(work!Y148+work!BK148,".")</f>
        <v>195109816.29359823</v>
      </c>
      <c r="BP148" s="27">
        <f>IFERROR(work!Z148+work!BL148,".")</f>
        <v>208657431.96645823</v>
      </c>
      <c r="BQ148" s="27">
        <f>IFERROR(work!AA148+work!BM148,".")</f>
        <v>223588558.12987876</v>
      </c>
      <c r="BR148" s="27">
        <f>IFERROR(work!AB148+work!BN148,".")</f>
        <v>243195181.2560325</v>
      </c>
      <c r="BS148" s="27">
        <f>IFERROR(work!AC148+work!BO148,".")</f>
        <v>264839952.04758197</v>
      </c>
      <c r="BT148" s="27">
        <f>IFERROR(work!AD148+work!BP148,".")</f>
        <v>292006975.71380603</v>
      </c>
      <c r="BU148" s="27">
        <f>IFERROR(work!AE148+work!BQ148,".")</f>
        <v>327237638.01895905</v>
      </c>
      <c r="BV148" s="27">
        <f>IFERROR(work!AF148+work!BR148,".")</f>
        <v>355039920.67240924</v>
      </c>
      <c r="BW148" s="27">
        <f>IFERROR(work!AG148+work!BS148,".")</f>
        <v>379529446.49240094</v>
      </c>
      <c r="BX148" s="27">
        <f>IFERROR(work!AH148+work!BT148,".")</f>
        <v>416549550.58987153</v>
      </c>
      <c r="BY148" s="27">
        <f>IFERROR(work!AI148+work!BU148,".")</f>
        <v>448600732.97464859</v>
      </c>
      <c r="BZ148" s="27"/>
      <c r="CA148" s="27"/>
      <c r="CB148" s="27"/>
      <c r="CC148" s="27"/>
      <c r="CD148" s="27"/>
      <c r="CE148" s="27"/>
      <c r="CF148" s="27">
        <f>IFERROR(work!AP148-work!D148,".")</f>
        <v>24743761.362478606</v>
      </c>
      <c r="CG148" s="27">
        <f>IFERROR(work!AQ148-work!E148,".")</f>
        <v>21901660.028928425</v>
      </c>
      <c r="CH148" s="27">
        <f>IFERROR(work!AR148-work!F148,".")</f>
        <v>20389082.115342643</v>
      </c>
      <c r="CI148" s="27">
        <f>IFERROR(work!AS148-work!G148,".")</f>
        <v>16689266.705375552</v>
      </c>
      <c r="CJ148" s="27">
        <f>IFERROR(work!AT148-work!H148,".")</f>
        <v>15256210.085580681</v>
      </c>
      <c r="CK148" s="27">
        <f>IFERROR(work!AU148-work!I148,".")</f>
        <v>14978563.171840012</v>
      </c>
      <c r="CL148" s="27">
        <f>IFERROR(work!AV148-work!J148,".")</f>
        <v>15927962.494203925</v>
      </c>
      <c r="CM148" s="27">
        <f>IFERROR(work!AW148-work!K148,".")</f>
        <v>13851158.578049719</v>
      </c>
      <c r="CN148" s="27">
        <f>IFERROR(work!AX148-work!L148,".")</f>
        <v>9621608.3690721244</v>
      </c>
      <c r="CO148" s="27">
        <f>IFERROR(work!AY148-work!M148,".")</f>
        <v>9599531.1471797451</v>
      </c>
      <c r="CP148" s="27">
        <f>IFERROR(work!AZ148-work!N148,".")</f>
        <v>5717340.600416705</v>
      </c>
      <c r="CQ148" s="27">
        <f>IFERROR(work!BA148-work!O148,".")</f>
        <v>2385746.931870237</v>
      </c>
      <c r="CR148" s="27">
        <f>IFERROR(work!BB148-work!P148,".")</f>
        <v>-4746203.5000743866</v>
      </c>
      <c r="CS148" s="27">
        <f>IFERROR(work!BC148-work!Q148,".")</f>
        <v>-10143261.419596173</v>
      </c>
      <c r="CT148" s="27">
        <f>IFERROR(work!BD148-work!R148,".")</f>
        <v>-15592727.685640149</v>
      </c>
      <c r="CU148" s="27">
        <f>IFERROR(work!BE148-work!S148,".")</f>
        <v>-20916024.443632334</v>
      </c>
      <c r="CV148" s="27">
        <f>IFERROR(work!BF148-work!T148,".")</f>
        <v>-27589086.512443356</v>
      </c>
      <c r="CW148" s="27">
        <f>IFERROR(work!BG148-work!U148,".")</f>
        <v>-33687235.291092686</v>
      </c>
      <c r="CX148" s="27">
        <f>IFERROR(work!BH148-work!V148,".")</f>
        <v>-41098586.760363922</v>
      </c>
      <c r="CY148" s="27">
        <f>IFERROR(work!BI148-work!W148,".")</f>
        <v>-48753026.197644196</v>
      </c>
      <c r="CZ148" s="27">
        <f>IFERROR(work!BJ148-work!X148,".")</f>
        <v>-55377310.309738554</v>
      </c>
      <c r="DA148" s="27">
        <f>IFERROR(work!BK148-work!Y148,".")</f>
        <v>-64479854.453857325</v>
      </c>
      <c r="DB148" s="27">
        <f>IFERROR(work!BL148-work!Z148,".")</f>
        <v>-74554898.819015771</v>
      </c>
      <c r="DC148" s="27">
        <f>IFERROR(work!BM148-work!AA148,".")</f>
        <v>-87945005.734142229</v>
      </c>
      <c r="DD148" s="27">
        <f>IFERROR(work!BN148-work!AB148,".")</f>
        <v>-99803272.55825606</v>
      </c>
      <c r="DE148" s="27">
        <f>IFERROR(work!BO148-work!AC148,".")</f>
        <v>-116917327.04772079</v>
      </c>
      <c r="DF148" s="27">
        <f>IFERROR(work!BP148-work!AD148,".")</f>
        <v>-138233477.82659858</v>
      </c>
      <c r="DG148" s="27">
        <f>IFERROR(work!BQ148-work!AE148,".")</f>
        <v>-164096959.9241845</v>
      </c>
      <c r="DH148" s="27">
        <f>IFERROR(work!BR148-work!AF148,".")</f>
        <v>-183462798.67327529</v>
      </c>
      <c r="DI148" s="27">
        <f>IFERROR(work!BS148-work!AG148,".")</f>
        <v>-208515523.03308767</v>
      </c>
      <c r="DJ148" s="27">
        <f>IFERROR(work!BT148-work!AH148,".")</f>
        <v>-232652095.7662679</v>
      </c>
      <c r="DK148" s="27">
        <f>IFERROR(work!BU148-work!AI148,".")</f>
        <v>-259678263.19989932</v>
      </c>
      <c r="DL148" s="27"/>
      <c r="DM148" s="27"/>
      <c r="DN148" s="27"/>
      <c r="DO148" s="27"/>
      <c r="DP148" s="27"/>
      <c r="DQ148" s="27"/>
      <c r="DR148" s="27"/>
      <c r="DS148" s="27">
        <f>IFERROR(work!DO148-work!CC148,".")</f>
        <v>5.5999999046325688E-2</v>
      </c>
      <c r="DT148" s="27">
        <f>IFERROR(work!DP148-work!CD148,".")</f>
        <v>5.4999999046325687E-2</v>
      </c>
      <c r="DU148" s="27">
        <f>IFERROR(work!DQ148-work!CE148,".")</f>
        <v>5.4999999046325687E-2</v>
      </c>
      <c r="DV148" s="27">
        <f>IFERROR(work!DR148-work!CF148,".")</f>
        <v>5.3999999046325686E-2</v>
      </c>
      <c r="DW148" s="27">
        <f>IFERROR(work!DS148-work!CG148,".")</f>
        <v>5.3999999046325686E-2</v>
      </c>
      <c r="DX148" s="27">
        <f>IFERROR(work!DT148-work!CH148,".")</f>
        <v>5.2999999046325685E-2</v>
      </c>
      <c r="DY148" s="27">
        <f>IFERROR(work!DU148-work!CI148,".")</f>
        <v>5.1999999046325684E-2</v>
      </c>
      <c r="DZ148" s="27">
        <f>IFERROR(work!DV148-work!CJ148,".")</f>
        <v>5.0999999046325684E-2</v>
      </c>
      <c r="EA148" s="27">
        <f>IFERROR(work!DW148-work!CK148,".")</f>
        <v>4.9999999046325683E-2</v>
      </c>
      <c r="EB148" s="27">
        <f>IFERROR(work!DX148-work!CL148,".")</f>
        <v>4.8999999046325682E-2</v>
      </c>
      <c r="EC148" s="27">
        <f>IFERROR(work!DY148-work!CM148,".")</f>
        <v>4.6999999046325687E-2</v>
      </c>
      <c r="ED148" s="27">
        <f>IFERROR(work!DZ148-work!CN148,".")</f>
        <v>4.4999999046325685E-2</v>
      </c>
      <c r="EE148" s="27">
        <f>IFERROR(work!EA148-work!CO148,".")</f>
        <v>4.3999999046325684E-2</v>
      </c>
      <c r="EF148" s="27">
        <f>IFERROR(work!EB148-work!CP148,".")</f>
        <v>4.4000001907348624E-2</v>
      </c>
      <c r="EG148" s="27">
        <f>IFERROR(work!EC148-work!CQ148,".")</f>
        <v>4.5999998092651359E-2</v>
      </c>
      <c r="EH148" s="27">
        <f>IFERROR(work!ED148-work!CR148,".")</f>
        <v>4.3999998092651364E-2</v>
      </c>
      <c r="EI148" s="27">
        <f>IFERROR(work!EE148-work!CS148,".")</f>
        <v>4.3000000953674317E-2</v>
      </c>
      <c r="EJ148" s="27">
        <f>IFERROR(work!EF148-work!CT148,".")</f>
        <v>4.3999998092651371E-2</v>
      </c>
      <c r="EK148" s="27">
        <f>IFERROR(work!EG148-work!CU148,".")</f>
        <v>4.1999998092651369E-2</v>
      </c>
      <c r="EL148" s="27">
        <f>IFERROR(work!EH148-work!CV148,".")</f>
        <v>3.8999998092651367E-2</v>
      </c>
      <c r="EM148" s="27">
        <f>IFERROR(work!EI148-work!CW148,".")</f>
        <v>5.2000001907348638E-2</v>
      </c>
      <c r="EN148" s="27">
        <f>IFERROR(work!EJ148-work!CX148,".")</f>
        <v>4.9000001907348635E-2</v>
      </c>
      <c r="EO148" s="27">
        <f>IFERROR(work!EK148-work!CY148,".")</f>
        <v>4.6000001907348632E-2</v>
      </c>
      <c r="EP148" s="27">
        <f>IFERROR(work!EL148-work!CZ148,".")</f>
        <v>4.3000001907348637E-2</v>
      </c>
      <c r="EQ148" s="27">
        <f>IFERROR(work!EM148-work!DA148,".")</f>
        <v>3.9000001907348633E-2</v>
      </c>
      <c r="ER148" s="27">
        <f>IFERROR(work!EN148-work!DB148,".")</f>
        <v>3.6000001907348637E-2</v>
      </c>
      <c r="ES148" s="27">
        <f>IFERROR(work!EO148-work!DC148,".")</f>
        <v>3.2000001907348634E-2</v>
      </c>
      <c r="ET148" s="27">
        <f>IFERROR(work!EP148-work!DD148,".")</f>
        <v>3.3000001907348642E-2</v>
      </c>
      <c r="EU148" s="27">
        <f>IFERROR(work!EQ148-work!DE148,".")</f>
        <v>3.0000001907348639E-2</v>
      </c>
      <c r="EV148" s="27">
        <f>IFERROR(work!ER148-work!DF148,".")</f>
        <v>2.5000001907348635E-2</v>
      </c>
      <c r="EW148" s="27">
        <f>IFERROR(work!ES148-work!DG148,".")</f>
        <v>2.1000001907348645E-2</v>
      </c>
      <c r="EX148" s="27">
        <f>IFERROR(work!ET148-work!DH148,".")</f>
        <v>1.7000001907348641E-2</v>
      </c>
      <c r="EY148" s="27"/>
      <c r="EZ148" s="27"/>
      <c r="FA148" s="27"/>
      <c r="FB148" s="27"/>
      <c r="FC148" s="27"/>
      <c r="FD148" s="27"/>
      <c r="FE148" s="27" t="str">
        <f>IF(ISNUMBER(work!GZ148/work!HD148),work!GZ148/work!HD148,".")</f>
        <v>.</v>
      </c>
      <c r="FF148" s="27" t="str">
        <f>IF(ISNUMBER(work!HA148/work!HE148),work!HA148/work!HE148,".")</f>
        <v>.</v>
      </c>
      <c r="FG148" s="27" t="str">
        <f>IF(ISNUMBER(work!HB148/work!HF148),work!HB148/work!HF148,".")</f>
        <v>.</v>
      </c>
      <c r="FH148" s="27" t="str">
        <f>IF(ISNUMBER(work!HC148/work!HG148),work!HC148/work!HG148,".")</f>
        <v>.</v>
      </c>
      <c r="FI148" s="27" t="str">
        <f>IF(ISNUMBER((work!HA148+work!HB148)/(work!HE148+work!HF148)),(work!HA148+work!HB148)/(work!HE148+work!HF148),".")</f>
        <v>.</v>
      </c>
      <c r="FJ148" s="27" t="str">
        <f>IF(ISNUMBER(work!HH148/work!HL148),work!HH148/work!HL148,".")</f>
        <v>.</v>
      </c>
      <c r="FK148" s="27" t="str">
        <f>IF(ISNUMBER(work!HI148/work!HM148),work!HI148/work!HM148,".")</f>
        <v>.</v>
      </c>
      <c r="FL148" s="27" t="str">
        <f>IF(ISNUMBER(work!HJ148/work!HN148),work!HJ148/work!HN148,".")</f>
        <v>.</v>
      </c>
      <c r="FM148" s="27" t="str">
        <f>IF(ISNUMBER(work!HK148/work!HO148),work!HK148/work!HO148,".")</f>
        <v>.</v>
      </c>
      <c r="FN148" s="27" t="str">
        <f>IF(ISNUMBER((work!HI148+work!HJ148)/(work!HM148+work!HN148)),(work!HI148+work!HJ148)/(work!HM148+work!HN148),".")</f>
        <v>.</v>
      </c>
      <c r="FO148" s="27" t="s">
        <v>5007</v>
      </c>
      <c r="FP148" s="27" t="s">
        <v>5007</v>
      </c>
      <c r="FQ148" s="27" t="s">
        <v>5007</v>
      </c>
      <c r="FR148" s="27" t="s">
        <v>5007</v>
      </c>
      <c r="FS148" s="27" t="s">
        <v>5007</v>
      </c>
      <c r="FT148" s="27">
        <f>work!GM148</f>
        <v>5.3445873789016198E-4</v>
      </c>
      <c r="FU148" s="27">
        <f>work!GN148</f>
        <v>6.6858110408614369E-4</v>
      </c>
      <c r="FV148" s="27">
        <f>work!GO148</f>
        <v>8.7067306721519259E-4</v>
      </c>
      <c r="FW148" s="27" t="s">
        <v>5007</v>
      </c>
      <c r="FX148" s="27"/>
      <c r="FY148" s="27">
        <f t="shared" si="101"/>
        <v>16945.816999999999</v>
      </c>
      <c r="FZ148">
        <f t="shared" si="103"/>
        <v>387</v>
      </c>
      <c r="GA148" t="str">
        <f>work!HC148</f>
        <v>.</v>
      </c>
      <c r="GB148" t="str">
        <f>IF(ISNUMBER(work!HA148+work!HB148),work!HA148+work!HB148,".")</f>
        <v>.</v>
      </c>
      <c r="GC148" t="str">
        <f>IF(ISNUMBER(work!HK148-work!HC148),work!HK148-work!HC148,".")</f>
        <v>.</v>
      </c>
      <c r="GD148" t="str">
        <f>IF(ISNUMBER(work!HI148+work!HJ148-work!HA148-work!HB148),(work!HI148+work!HJ148-work!HA148-work!HB148),".")</f>
        <v>.</v>
      </c>
      <c r="GH148">
        <f>work!GQ148</f>
        <v>65000</v>
      </c>
      <c r="GI148">
        <f>work!GR148</f>
        <v>100000</v>
      </c>
      <c r="GJ148" t="str">
        <f>work!GZ148</f>
        <v>.</v>
      </c>
      <c r="GK148" t="str">
        <f>work!HH148</f>
        <v>.</v>
      </c>
      <c r="GL148">
        <f t="shared" si="102"/>
        <v>10364.192067923213</v>
      </c>
      <c r="GM148" t="str">
        <f>IFERROR(VLOOKUP($F148,AREA_EM_ALLYEAR,Seq!B$1,FALSE),".")</f>
        <v>.</v>
      </c>
      <c r="GN148" t="str">
        <f>IFERROR(VLOOKUP($F148,AREA_EM_ALLYEAR,Seq!C$1,FALSE),".")</f>
        <v>.</v>
      </c>
      <c r="GO148" t="str">
        <f>IFERROR(VLOOKUP($F148,AREA_EM_ALLYEAR,Seq!D$1,FALSE),".")</f>
        <v>.</v>
      </c>
      <c r="GP148" t="str">
        <f>IFERROR(VLOOKUP($F148,AREA_EM_ALLYEAR,Seq!E$1,FALSE),".")</f>
        <v>.</v>
      </c>
      <c r="GQ148" t="str">
        <f>IFERROR(VLOOKUP($F148,AREA_EM_ALLYEAR,Seq!F$1,FALSE),".")</f>
        <v>.</v>
      </c>
      <c r="GR148" t="str">
        <f>IFERROR(VLOOKUP($F148,AREA_EM_ALLYEAR,Seq!G$1,FALSE),".")</f>
        <v>.</v>
      </c>
      <c r="GS148" t="str">
        <f>IFERROR(VLOOKUP($F148,AREA_EM_ALLYEAR,Seq!H$1,FALSE),".")</f>
        <v>.</v>
      </c>
      <c r="GT148" t="str">
        <f>IFERROR(VLOOKUP($F148,AREA_EM_ALLYEAR,Seq!I$1,FALSE),".")</f>
        <v>.</v>
      </c>
      <c r="GU148" t="str">
        <f>IFERROR(VLOOKUP($F148,AREA_EM_ALLYEAR,Seq!J$1,FALSE),".")</f>
        <v>.</v>
      </c>
      <c r="GV148" t="str">
        <f>IFERROR(VLOOKUP($F148,AREA_EM_ALLYEAR,Seq!K$1,FALSE),".")</f>
        <v>.</v>
      </c>
      <c r="GW148" t="str">
        <f>IFERROR(VLOOKUP($F148,AREA_EM_ALLYEAR,Seq!L$1,FALSE),".")</f>
        <v>.</v>
      </c>
      <c r="GX148" t="str">
        <f>IFERROR(VLOOKUP($F148,AREA_EM_ALLYEAR,Seq!M$1,FALSE),".")</f>
        <v>.</v>
      </c>
      <c r="GY148" t="str">
        <f>IFERROR(VLOOKUP($F148,AREA_EM_ALLYEAR,Seq!N$1,FALSE),".")</f>
        <v>.</v>
      </c>
      <c r="GZ148" t="str">
        <f>IFERROR(VLOOKUP($F148,AREA_EM_ALLYEAR,Seq!O$1,FALSE),".")</f>
        <v>.</v>
      </c>
      <c r="HA148" t="str">
        <f t="shared" si="104"/>
        <v>.</v>
      </c>
      <c r="HK148" s="139">
        <f>IFERROR(VLOOKUP(CONCATENATE($G148, ".SP.DYN.LE00.IN"),AREA_WB_6ATTRS,Seq!B$1,FALSE)-VLOOKUP("CHN.SP.DYN.LE00.IN",AREA_WB_6ATTRS,Seq!B$1,FALSE),".")</f>
        <v>-4.4972195121951302</v>
      </c>
      <c r="HL148" s="139">
        <f>IFERROR(VLOOKUP(CONCATENATE($G148, ".SP.DYN.LE00.IN"),AREA_WB_6ATTRS,Seq!C$1,FALSE)-VLOOKUP("CHN.SP.DYN.LE00.IN",AREA_WB_6ATTRS,Seq!C$1,FALSE),".")</f>
        <v>-4.3684878048780504</v>
      </c>
      <c r="HM148" s="139">
        <f>IFERROR(VLOOKUP(CONCATENATE($G148, ".SP.DYN.LE00.IN"),AREA_WB_6ATTRS,Seq!D$1,FALSE)-VLOOKUP("CHN.SP.DYN.LE00.IN",AREA_WB_6ATTRS,Seq!D$1,FALSE),".")</f>
        <v>-4.2469999999999999</v>
      </c>
      <c r="HN148" s="139">
        <f>IFERROR(VLOOKUP(CONCATENATE($G148, ".SP.DYN.LE00.IN"),AREA_WB_6ATTRS,Seq!E$1,FALSE)-VLOOKUP("CHN.SP.DYN.LE00.IN",AREA_WB_6ATTRS,Seq!E$1,FALSE),".")</f>
        <v>-4.1235609756097489</v>
      </c>
      <c r="HO148" s="139">
        <f>IFERROR(VLOOKUP(CONCATENATE($G148, ".SP.DYN.LE00.IN"),AREA_WB_6ATTRS,Seq!F$1,FALSE)-VLOOKUP("CHN.SP.DYN.LE00.IN",AREA_WB_6ATTRS,Seq!F$1,FALSE),".")</f>
        <v>-3.9995121951219517</v>
      </c>
      <c r="HP148" s="139">
        <f>IFERROR(VLOOKUP(CONCATENATE($G148, ".SP.DYN.LE00.IN"),AREA_WB_6ATTRS,Seq!G$1,FALSE)-VLOOKUP("CHN.SP.DYN.LE00.IN",AREA_WB_6ATTRS,Seq!G$1,FALSE),".")</f>
        <v>-3.8738048780487873</v>
      </c>
      <c r="HQ148" s="139">
        <f>IFERROR(VLOOKUP(CONCATENATE($G148, ".SP.DYN.LE00.IN"),AREA_WB_6ATTRS,Seq!H$1,FALSE)-VLOOKUP("CHN.SP.DYN.LE00.IN",AREA_WB_6ATTRS,Seq!H$1,FALSE),".")</f>
        <v>-3.742999999999995</v>
      </c>
      <c r="HR148" s="139">
        <f>IFERROR(VLOOKUP(CONCATENATE($G148, ".SP.DYN.LE00.IN"),AREA_WB_6ATTRS,Seq!I$1,FALSE)-VLOOKUP("CHN.SP.DYN.LE00.IN",AREA_WB_6ATTRS,Seq!I$1,FALSE),".")</f>
        <v>-3.6038536585365932</v>
      </c>
      <c r="HS148" s="139">
        <f>IFERROR(VLOOKUP(CONCATENATE($G148, ".SP.DYN.LE00.IN"),AREA_WB_6ATTRS,Seq!J$1,FALSE)-VLOOKUP("CHN.SP.DYN.LE00.IN",AREA_WB_6ATTRS,Seq!J$1,FALSE),".")</f>
        <v>-3.45451219512195</v>
      </c>
      <c r="HT148" s="139">
        <f>IFERROR(VLOOKUP(CONCATENATE($G148, ".SP.DYN.LE00.IN"),AREA_WB_6ATTRS,Seq!K$1,FALSE)-VLOOKUP("CHN.SP.DYN.LE00.IN",AREA_WB_6ATTRS,Seq!K$1,FALSE),".")</f>
        <v>-3.29256097560976</v>
      </c>
      <c r="HU148" s="139">
        <f>IFERROR(VLOOKUP(CONCATENATE($G148, ".SP.DYN.LE00.IN"),AREA_WB_6ATTRS,Seq!L$1,FALSE)-VLOOKUP("CHN.SP.DYN.LE00.IN",AREA_WB_6ATTRS,Seq!L$1,FALSE),".")</f>
        <v>-3.1189999999999998</v>
      </c>
      <c r="HV148" s="139">
        <f>IFERROR(VLOOKUP(CONCATENATE($G148, ".SP.DYN.LE00.IN"),AREA_WB_6ATTRS,Seq!M$1,FALSE)-VLOOKUP("CHN.SP.DYN.LE00.IN",AREA_WB_6ATTRS,Seq!M$1,FALSE),".")</f>
        <v>-2.9297804878048765</v>
      </c>
      <c r="HW148" s="139">
        <f>IFERROR(VLOOKUP(CONCATENATE($G148, ".SP.DYN.LE00.IN"),AREA_WB_6ATTRS,Seq!N$1,FALSE)-VLOOKUP("CHN.SP.DYN.LE00.IN",AREA_WB_6ATTRS,Seq!N$1,FALSE),".")</f>
        <v>-2.7284146341463327</v>
      </c>
      <c r="HX148" s="139">
        <f>IFERROR(VLOOKUP(CONCATENATE($G148, ".SP.DYN.LE00.IN"),AREA_WB_6ATTRS,Seq!O$1,FALSE)-VLOOKUP("CHN.SP.DYN.LE00.IN",AREA_WB_6ATTRS,Seq!O$1,FALSE),".")</f>
        <v>-2.5178292682926866</v>
      </c>
      <c r="HY148" s="139">
        <f>IFERROR(VLOOKUP(CONCATENATE($G148, ".SP.DYN.LE00.IN"),AREA_WB_6ATTRS,Seq!P$1,FALSE)-VLOOKUP("CHN.SP.DYN.LE00.IN",AREA_WB_6ATTRS,Seq!P$1,FALSE),".")</f>
        <v>-2.3020487804878087</v>
      </c>
      <c r="HZ148" s="139">
        <f>IFERROR(VLOOKUP(CONCATENATE($G148, ".SP.DYN.LE00.IN"),AREA_WB_6ATTRS,Seq!Q$1,FALSE)-VLOOKUP("CHN.SP.DYN.LE00.IN",AREA_WB_6ATTRS,Seq!Q$1,FALSE),".")</f>
        <v>-2.0840975609756072</v>
      </c>
      <c r="IA148" s="139">
        <f>IFERROR(VLOOKUP(CONCATENATE($G148, ".SP.DYN.LE00.IN"),AREA_WB_6ATTRS,Seq!R$1,FALSE)-VLOOKUP("CHN.SP.DYN.LE00.IN",AREA_WB_6ATTRS,Seq!R$1,FALSE),".")</f>
        <v>-1.8674634146341589</v>
      </c>
      <c r="IB148" s="139">
        <f>IFERROR(VLOOKUP(CONCATENATE($G148, ".SP.DYN.LE00.IN"),AREA_WB_6ATTRS,Seq!S$1,FALSE)-VLOOKUP("CHN.SP.DYN.LE00.IN",AREA_WB_6ATTRS,Seq!S$1,FALSE),".")</f>
        <v>-1.6572195121951125</v>
      </c>
      <c r="IC148" s="139">
        <f>IFERROR(VLOOKUP(CONCATENATE($G148, ".SP.DYN.LE00.IN"),AREA_WB_6ATTRS,Seq!T$1,FALSE)-VLOOKUP("CHN.SP.DYN.LE00.IN",AREA_WB_6ATTRS,Seq!T$1,FALSE),".")</f>
        <v>-1.4558536585365971</v>
      </c>
      <c r="ID148" s="139">
        <f>IFERROR(VLOOKUP(CONCATENATE($G148, ".SP.DYN.LE00.IN"),AREA_WB_6ATTRS,Seq!U$1,FALSE)-VLOOKUP("CHN.SP.DYN.LE00.IN",AREA_WB_6ATTRS,Seq!U$1,FALSE),".")</f>
        <v>-1.2689268292683096</v>
      </c>
      <c r="IE148" s="139">
        <f>IFERROR(VLOOKUP(CONCATENATE($G148, ".SP.DYN.LE00.IN"),AREA_WB_6ATTRS,Seq!V$1,FALSE)-VLOOKUP("CHN.SP.DYN.LE00.IN",AREA_WB_6ATTRS,Seq!V$1,FALSE),".")</f>
        <v>-1.1034390243902408</v>
      </c>
      <c r="IF148" s="139">
        <f>IFERROR(VLOOKUP(CONCATENATE($G148, ".SP.DYN.LE00.IN"),AREA_WB_6ATTRS,Seq!W$1,FALSE)-VLOOKUP("CHN.SP.DYN.LE00.IN",AREA_WB_6ATTRS,Seq!W$1,FALSE),".")</f>
        <v>-0.96590243902438999</v>
      </c>
      <c r="IG148" s="139">
        <f>IFERROR(VLOOKUP(CONCATENATE($G148, ".SP.DYN.LE00.IN"),AREA_WB_6ATTRS,Seq!X$1,FALSE)-VLOOKUP("CHN.SP.DYN.LE00.IN",AREA_WB_6ATTRS,Seq!X$1,FALSE),".")</f>
        <v>-0.85534146341463213</v>
      </c>
      <c r="IH148" s="139">
        <f>IFERROR(VLOOKUP(CONCATENATE($G148, ".SP.DYN.LE00.IN"),AREA_WB_6ATTRS,Seq!Y$1,FALSE)-VLOOKUP("CHN.SP.DYN.LE00.IN",AREA_WB_6ATTRS,Seq!Y$1,FALSE),".")</f>
        <v>-0.76873170731705898</v>
      </c>
      <c r="II148" s="139">
        <f>IFERROR(VLOOKUP(CONCATENATE($G148, ".SP.DYN.LE00.IN"),AREA_WB_6ATTRS,Seq!Z$1,FALSE)-VLOOKUP("CHN.SP.DYN.LE00.IN",AREA_WB_6ATTRS,Seq!Z$1,FALSE),".")</f>
        <v>-0.70056097560974706</v>
      </c>
      <c r="IJ148" s="139">
        <f>IFERROR(VLOOKUP(CONCATENATE($G148, ".SP.DYN.LE00.IN"),AREA_WB_6ATTRS,Seq!AA$1,FALSE)-VLOOKUP("CHN.SP.DYN.LE00.IN",AREA_WB_6ATTRS,Seq!AA$1,FALSE),".")</f>
        <v>-0.64178048780486563</v>
      </c>
      <c r="IK148" s="139">
        <f>IFERROR(VLOOKUP(CONCATENATE($G148, ".SP.DYN.LE00.IN"),AREA_WB_6ATTRS,Seq!AB$1,FALSE)-VLOOKUP("CHN.SP.DYN.LE00.IN",AREA_WB_6ATTRS,Seq!AB$1,FALSE),".")</f>
        <v>-0.57880487804878555</v>
      </c>
      <c r="IL148" s="139">
        <f>IFERROR(VLOOKUP(CONCATENATE($G148, ".SP.DYN.LE00.IN"),AREA_WB_6ATTRS,Seq!AC$1,FALSE)-VLOOKUP("CHN.SP.DYN.LE00.IN",AREA_WB_6ATTRS,Seq!AC$1,FALSE),".")</f>
        <v>-0.50263414634146386</v>
      </c>
      <c r="IM148" s="139">
        <f>IFERROR(VLOOKUP(CONCATENATE($G148, ".SP.DYN.LE00.IN"),AREA_WB_6ATTRS,Seq!AD$1,FALSE)-VLOOKUP("CHN.SP.DYN.LE00.IN",AREA_WB_6ATTRS,Seq!AD$1,FALSE),".")</f>
        <v>-0.40824390243902542</v>
      </c>
      <c r="IN148" s="139">
        <f>IFERROR(VLOOKUP(CONCATENATE($G148, ".SP.DYN.LE00.IN"),AREA_WB_6ATTRS,Seq!AE$1,FALSE)-VLOOKUP("CHN.SP.DYN.LE00.IN",AREA_WB_6ATTRS,Seq!AE$1,FALSE),".")</f>
        <v>-0.29670731707317088</v>
      </c>
      <c r="IO148" s="139">
        <f>IFERROR(VLOOKUP(CONCATENATE($G148, ".SP.DYN.LE00.IN"),AREA_WB_6ATTRS,Seq!AF$1,FALSE)-VLOOKUP("CHN.SP.DYN.LE00.IN",AREA_WB_6ATTRS,Seq!AF$1,FALSE),".")</f>
        <v>-0.17356097560978867</v>
      </c>
      <c r="IP148" s="139" t="str">
        <f>IFERROR(VLOOKUP(CONCATENATE($G148, ".SP.DYN.LE00.IN"),AREA_WB_6ATTRS,Seq!AG$1,FALSE)-VLOOKUP("CHN.SP.DYN.LE00.IN",AREA_WB_6ATTRS,Seq!AG$1,FALSE),".")</f>
        <v>.</v>
      </c>
      <c r="IW148">
        <f>IFERROR(VLOOKUP(CONCATENATE($G148, ".SP.DYN.LE00.IN"),AREA_WB_6ATTRS,Seq!B$1,FALSE),".")</f>
        <v>62.496585365853662</v>
      </c>
      <c r="IX148">
        <f>IFERROR(VLOOKUP(CONCATENATE($G148, ".SP.DYN.LE00.IN"),AREA_WB_6ATTRS,Seq!C$1,FALSE),".")</f>
        <v>62.894439024390259</v>
      </c>
      <c r="IY148">
        <f>IFERROR(VLOOKUP(CONCATENATE($G148, ".SP.DYN.LE00.IN"),AREA_WB_6ATTRS,Seq!D$1,FALSE),".")</f>
        <v>63.287902439024393</v>
      </c>
      <c r="IZ148">
        <f>IFERROR(VLOOKUP(CONCATENATE($G148, ".SP.DYN.LE00.IN"),AREA_WB_6ATTRS,Seq!E$1,FALSE),".")</f>
        <v>63.676292682926842</v>
      </c>
      <c r="JA148">
        <f>IFERROR(VLOOKUP(CONCATENATE($G148, ".SP.DYN.LE00.IN"),AREA_WB_6ATTRS,Seq!F$1,FALSE),".")</f>
        <v>64.059756097560978</v>
      </c>
      <c r="JB148">
        <f>IFERROR(VLOOKUP(CONCATENATE($G148, ".SP.DYN.LE00.IN"),AREA_WB_6ATTRS,Seq!G$1,FALSE),".")</f>
        <v>64.439341463414635</v>
      </c>
      <c r="JC148">
        <f>IFERROR(VLOOKUP(CONCATENATE($G148, ".SP.DYN.LE00.IN"),AREA_WB_6ATTRS,Seq!H$1,FALSE),".")</f>
        <v>64.816487804878065</v>
      </c>
      <c r="JD148">
        <f>IFERROR(VLOOKUP(CONCATENATE($G148, ".SP.DYN.LE00.IN"),AREA_WB_6ATTRS,Seq!I$1,FALSE),".")</f>
        <v>65.193463414634152</v>
      </c>
      <c r="JE148">
        <f>IFERROR(VLOOKUP(CONCATENATE($G148, ".SP.DYN.LE00.IN"),AREA_WB_6ATTRS,Seq!J$1,FALSE),".")</f>
        <v>65.572609756097577</v>
      </c>
      <c r="JF148">
        <f>IFERROR(VLOOKUP(CONCATENATE($G148, ".SP.DYN.LE00.IN"),AREA_WB_6ATTRS,Seq!K$1,FALSE),".")</f>
        <v>65.954365853658544</v>
      </c>
      <c r="JG148">
        <f>IFERROR(VLOOKUP(CONCATENATE($G148, ".SP.DYN.LE00.IN"),AREA_WB_6ATTRS,Seq!L$1,FALSE),".")</f>
        <v>66.340731707317076</v>
      </c>
      <c r="JH148">
        <f>IFERROR(VLOOKUP(CONCATENATE($G148, ".SP.DYN.LE00.IN"),AREA_WB_6ATTRS,Seq!M$1,FALSE),".")</f>
        <v>66.734243902439033</v>
      </c>
      <c r="JI148">
        <f>IFERROR(VLOOKUP(CONCATENATE($G148, ".SP.DYN.LE00.IN"),AREA_WB_6ATTRS,Seq!N$1,FALSE),".")</f>
        <v>67.133414634146348</v>
      </c>
      <c r="JJ148">
        <f>IFERROR(VLOOKUP(CONCATENATE($G148, ".SP.DYN.LE00.IN"),AREA_WB_6ATTRS,Seq!O$1,FALSE),".")</f>
        <v>67.536804878048784</v>
      </c>
      <c r="JK148">
        <f>IFERROR(VLOOKUP(CONCATENATE($G148, ".SP.DYN.LE00.IN"),AREA_WB_6ATTRS,Seq!P$1,FALSE),".")</f>
        <v>67.94087804878049</v>
      </c>
      <c r="JL148">
        <f>IFERROR(VLOOKUP(CONCATENATE($G148, ".SP.DYN.LE00.IN"),AREA_WB_6ATTRS,Seq!Q$1,FALSE),".")</f>
        <v>68.340634146341472</v>
      </c>
      <c r="JM148">
        <f>IFERROR(VLOOKUP(CONCATENATE($G148, ".SP.DYN.LE00.IN"),AREA_WB_6ATTRS,Seq!R$1,FALSE),".")</f>
        <v>68.731560975609753</v>
      </c>
      <c r="JN148">
        <f>IFERROR(VLOOKUP(CONCATENATE($G148, ".SP.DYN.LE00.IN"),AREA_WB_6ATTRS,Seq!S$1,FALSE),".")</f>
        <v>69.109097560975627</v>
      </c>
      <c r="JO148">
        <f>IFERROR(VLOOKUP(CONCATENATE($G148, ".SP.DYN.LE00.IN"),AREA_WB_6ATTRS,Seq!T$1,FALSE),".")</f>
        <v>69.471243902439028</v>
      </c>
      <c r="JP148">
        <f>IFERROR(VLOOKUP(CONCATENATE($G148, ".SP.DYN.LE00.IN"),AREA_WB_6ATTRS,Seq!U$1,FALSE),".")</f>
        <v>69.814463414634147</v>
      </c>
      <c r="JQ148">
        <f>IFERROR(VLOOKUP(CONCATENATE($G148, ".SP.DYN.LE00.IN"),AREA_WB_6ATTRS,Seq!V$1,FALSE),".")</f>
        <v>70.138268292682937</v>
      </c>
      <c r="JR148">
        <f>IFERROR(VLOOKUP(CONCATENATE($G148, ".SP.DYN.LE00.IN"),AREA_WB_6ATTRS,Seq!W$1,FALSE),".")</f>
        <v>70.439634146341476</v>
      </c>
      <c r="JS148">
        <f>IFERROR(VLOOKUP(CONCATENATE($G148, ".SP.DYN.LE00.IN"),AREA_WB_6ATTRS,Seq!X$1,FALSE),".")</f>
        <v>70.724097560975608</v>
      </c>
      <c r="JT148">
        <f>IFERROR(VLOOKUP(CONCATENATE($G148, ".SP.DYN.LE00.IN"),AREA_WB_6ATTRS,Seq!Y$1,FALSE),".")</f>
        <v>70.99614634146343</v>
      </c>
      <c r="JU148">
        <f>IFERROR(VLOOKUP(CONCATENATE($G148, ".SP.DYN.LE00.IN"),AREA_WB_6ATTRS,Seq!Z$1,FALSE),".")</f>
        <v>71.261780487804899</v>
      </c>
      <c r="JV148">
        <f>IFERROR(VLOOKUP(CONCATENATE($G148, ".SP.DYN.LE00.IN"),AREA_WB_6ATTRS,Seq!AA$1,FALSE),".")</f>
        <v>71.529536585365875</v>
      </c>
      <c r="JW148">
        <f>IFERROR(VLOOKUP(CONCATENATE($G148, ".SP.DYN.LE00.IN"),AREA_WB_6ATTRS,Seq!AB$1,FALSE),".")</f>
        <v>71.810926829268297</v>
      </c>
      <c r="JX148">
        <f>IFERROR(VLOOKUP(CONCATENATE($G148, ".SP.DYN.LE00.IN"),AREA_WB_6ATTRS,Seq!AC$1,FALSE),".")</f>
        <v>72.109951219512197</v>
      </c>
      <c r="JY148">
        <f>IFERROR(VLOOKUP(CONCATENATE($G148, ".SP.DYN.LE00.IN"),AREA_WB_6ATTRS,Seq!AD$1,FALSE),".")</f>
        <v>72.427097560975611</v>
      </c>
      <c r="JZ148">
        <f>IFERROR(VLOOKUP(CONCATENATE($G148, ".SP.DYN.LE00.IN"),AREA_WB_6ATTRS,Seq!AE$1,FALSE),".")</f>
        <v>72.759804878048783</v>
      </c>
      <c r="KA148">
        <f>IFERROR(VLOOKUP(CONCATENATE($G148, ".SP.DYN.LE00.IN"),AREA_WB_6ATTRS,Seq!AF$1,FALSE),".")</f>
        <v>73.09953658536584</v>
      </c>
      <c r="KB148" t="str">
        <f>IFERROR(VLOOKUP(CONCATENATE($G148, ".SP.DYN.LE00.IN"),AREA_WB_6ATTRS,Seq!AG$1,FALSE),".")</f>
        <v>.</v>
      </c>
      <c r="KK148">
        <f t="shared" ref="KK148:KK196" si="107">SUM(S148:AB148)</f>
        <v>4232</v>
      </c>
      <c r="KL148">
        <f t="shared" si="105"/>
        <v>809</v>
      </c>
      <c r="KM148">
        <f t="shared" ref="KM148:KM196" si="108">IF(ISNUMBER(BD148),BD148,".")</f>
        <v>94637052.065029085</v>
      </c>
      <c r="KN148">
        <f t="shared" ref="KN148:KN196" si="109">IF(ISNUMBER(CP148),CP148,".")</f>
        <v>5717340.600416705</v>
      </c>
      <c r="KO148">
        <f t="shared" si="106"/>
        <v>4.6999999046325687E-2</v>
      </c>
      <c r="KP148" t="str">
        <f>work!HA148</f>
        <v>.</v>
      </c>
      <c r="KQ148" t="str">
        <f>work!HB148</f>
        <v>.</v>
      </c>
      <c r="KR148" t="str">
        <f>work!HC148</f>
        <v>.</v>
      </c>
      <c r="KS148" t="str">
        <f>IF(ISNUMBER(work!HI148-work!HA148),work!HI148-work!HA148,".")</f>
        <v>.</v>
      </c>
      <c r="KT148" t="str">
        <f>IF(ISNUMBER(work!HJ148-work!HB148),work!HJ148-work!HB148,".")</f>
        <v>.</v>
      </c>
      <c r="KU148" t="str">
        <f>IF(ISNUMBER(work!HK148-work!HC148),work!HK148-work!HC148,".")</f>
        <v>.</v>
      </c>
      <c r="KW148">
        <f>IFERROR(work!HR148/work!HV148,".")</f>
        <v>9.3423387383200309E-5</v>
      </c>
      <c r="KX148">
        <f>IFERROR(work!HS148/work!HW148,".")</f>
        <v>5.6662248571300683E-5</v>
      </c>
      <c r="KY148">
        <f>IFERROR(work!HT148/work!HX148,".")</f>
        <v>5.9061476451824191E-5</v>
      </c>
      <c r="KZ148">
        <f>IFERROR(work!HU148/work!HY148,".")</f>
        <v>5.3164297193599931E-5</v>
      </c>
    </row>
    <row r="149" spans="1:312">
      <c r="A149" s="24">
        <f t="shared" si="85"/>
        <v>150</v>
      </c>
      <c r="B149" s="24" t="str">
        <f t="shared" si="86"/>
        <v>Out</v>
      </c>
      <c r="C149" s="24" t="str">
        <f t="shared" si="87"/>
        <v>Out</v>
      </c>
      <c r="D149" s="24" t="str">
        <f t="shared" si="88"/>
        <v>Out67</v>
      </c>
      <c r="E149" s="25" t="s">
        <v>3951</v>
      </c>
      <c r="F149" s="26" t="str">
        <f t="shared" si="89"/>
        <v>Cayman Is</v>
      </c>
      <c r="G149" s="166" t="s">
        <v>1379</v>
      </c>
      <c r="H149" s="166" t="s">
        <v>5007</v>
      </c>
      <c r="I149" s="166" t="s">
        <v>5007</v>
      </c>
      <c r="J149" s="180" t="s">
        <v>5007</v>
      </c>
      <c r="K149" s="180" t="s">
        <v>5007</v>
      </c>
      <c r="L149" s="27">
        <f>IFERROR(VLOOKUP($F149,Area_FDI_84_96,Seq!B$1,FALSE),0)</f>
        <v>0</v>
      </c>
      <c r="M149" s="27">
        <f>IFERROR(VLOOKUP($F149,Area_FDI_84_96,Seq!C$1,FALSE),0)</f>
        <v>0</v>
      </c>
      <c r="N149" s="27">
        <f>IFERROR(VLOOKUP($F149,Area_FDI_84_96,Seq!D$1,FALSE),0)</f>
        <v>0</v>
      </c>
      <c r="O149" s="27">
        <f>IFERROR(VLOOKUP($F149,Area_FDI_84_96,Seq!E$1,FALSE),0)</f>
        <v>0</v>
      </c>
      <c r="P149" s="27">
        <f>IFERROR(VLOOKUP($F149,Area_FDI_84_96,Seq!F$1,FALSE),0)</f>
        <v>0</v>
      </c>
      <c r="Q149" s="27">
        <f>IFERROR(VLOOKUP($F149,Area_FDI_84_96,Seq!G$1,FALSE),0)</f>
        <v>0</v>
      </c>
      <c r="R149" s="27">
        <f>IFERROR(VLOOKUP($F149,Area_FDI_84_96,Seq!H$1,FALSE),0)</f>
        <v>0</v>
      </c>
      <c r="S149" s="27">
        <f>IFERROR(VLOOKUP($F149,Area_FDI_84_96,Seq!I$1,FALSE),0)</f>
        <v>0</v>
      </c>
      <c r="T149" s="27">
        <f>IFERROR(VALUE(VLOOKUP($E149,Area_FDI_92_95,Seq!B$1,FALSE)),0)</f>
        <v>0</v>
      </c>
      <c r="U149" s="27">
        <f>IFERROR(VALUE(VLOOKUP($E149,Area_FDI_92_95,Seq!C$1,FALSE)),0)</f>
        <v>0</v>
      </c>
      <c r="V149" s="27">
        <f>IFERROR(VALUE(VLOOKUP($E149,Area_FDI_92_95,Seq!D$1,FALSE)),0)</f>
        <v>615</v>
      </c>
      <c r="W149" s="27">
        <f>IFERROR(VALUE(VLOOKUP($E149,Area_FDI_92_95,Seq!E$1,FALSE)),0)</f>
        <v>1212</v>
      </c>
      <c r="X149" s="27">
        <f>IFERROR(VALUE(VLOOKUP($E149,Area_FDI_96_99,Seq!B$1,FALSE)),0)</f>
        <v>5296</v>
      </c>
      <c r="Y149" s="27">
        <f>IFERROR(VALUE(VLOOKUP($E149,Area_FDI_96_99,Seq!C$1,FALSE)),0)</f>
        <v>15844</v>
      </c>
      <c r="Z149" s="27">
        <f>IFERROR(VALUE(VLOOKUP($E149,Area_FDI_96_99,Seq!D$1,FALSE)),0)</f>
        <v>32423</v>
      </c>
      <c r="AA149" s="27">
        <f>IFERROR(VALUE(VLOOKUP($E149,Area_FDI_96_99,Seq!E$1,FALSE)),0)</f>
        <v>37795</v>
      </c>
      <c r="AB149" s="27">
        <f t="shared" si="90"/>
        <v>62373</v>
      </c>
      <c r="AC149" s="27">
        <f t="shared" si="91"/>
        <v>106671</v>
      </c>
      <c r="AD149" s="27">
        <f t="shared" si="92"/>
        <v>117954</v>
      </c>
      <c r="AE149" s="27">
        <f t="shared" si="93"/>
        <v>86604</v>
      </c>
      <c r="AF149" s="27">
        <f t="shared" si="94"/>
        <v>204258</v>
      </c>
      <c r="AG149" s="27">
        <f t="shared" si="95"/>
        <v>194754</v>
      </c>
      <c r="AH149" s="27">
        <f t="shared" si="96"/>
        <v>209546</v>
      </c>
      <c r="AI149" s="27">
        <f t="shared" si="97"/>
        <v>257078</v>
      </c>
      <c r="AJ149" s="27">
        <f t="shared" si="98"/>
        <v>314497</v>
      </c>
      <c r="AK149" s="27">
        <f t="shared" si="99"/>
        <v>258189</v>
      </c>
      <c r="AL149" s="27">
        <f t="shared" si="100"/>
        <v>249880</v>
      </c>
      <c r="AM149" s="27"/>
      <c r="AN149" s="27"/>
      <c r="AO149" s="27"/>
      <c r="AP149" s="27"/>
      <c r="AQ149" s="27"/>
      <c r="AR149" s="27"/>
      <c r="AS149" s="27"/>
      <c r="AT149" s="27" t="str">
        <f>IFERROR(work!D149+work!AP149,".")</f>
        <v>.</v>
      </c>
      <c r="AU149" s="27" t="str">
        <f>IFERROR(work!E149+work!AQ149,".")</f>
        <v>.</v>
      </c>
      <c r="AV149" s="27" t="str">
        <f>IFERROR(work!F149+work!AR149,".")</f>
        <v>.</v>
      </c>
      <c r="AW149" s="27" t="str">
        <f>IFERROR(work!G149+work!AS149,".")</f>
        <v>.</v>
      </c>
      <c r="AX149" s="27" t="str">
        <f>IFERROR(work!H149+work!AT149,".")</f>
        <v>.</v>
      </c>
      <c r="AY149" s="27" t="str">
        <f>IFERROR(work!I149+work!AU149,".")</f>
        <v>.</v>
      </c>
      <c r="AZ149" s="27" t="str">
        <f>IFERROR(work!J149+work!AV149,".")</f>
        <v>.</v>
      </c>
      <c r="BA149" s="27" t="str">
        <f>IFERROR(work!K149+work!AW149,".")</f>
        <v>.</v>
      </c>
      <c r="BB149" s="27" t="str">
        <f>IFERROR(work!L149+work!AX149,".")</f>
        <v>.</v>
      </c>
      <c r="BC149" s="27" t="str">
        <f>IFERROR(work!M149+work!AY149,".")</f>
        <v>.</v>
      </c>
      <c r="BD149" s="27" t="str">
        <f>IFERROR(work!N149+work!AZ149,".")</f>
        <v>.</v>
      </c>
      <c r="BE149" s="27" t="str">
        <f>IFERROR(work!O149+work!BA149,".")</f>
        <v>.</v>
      </c>
      <c r="BF149" s="27" t="str">
        <f>IFERROR(work!P149+work!BB149,".")</f>
        <v>.</v>
      </c>
      <c r="BG149" s="27" t="str">
        <f>IFERROR(work!Q149+work!BC149,".")</f>
        <v>.</v>
      </c>
      <c r="BH149" s="27" t="str">
        <f>IFERROR(work!R149+work!BD149,".")</f>
        <v>.</v>
      </c>
      <c r="BI149" s="27" t="str">
        <f>IFERROR(work!S149+work!BE149,".")</f>
        <v>.</v>
      </c>
      <c r="BJ149" s="27" t="str">
        <f>IFERROR(work!T149+work!BF149,".")</f>
        <v>.</v>
      </c>
      <c r="BK149" s="27" t="str">
        <f>IFERROR(work!U149+work!BG149,".")</f>
        <v>.</v>
      </c>
      <c r="BL149" s="27" t="str">
        <f>IFERROR(work!V149+work!BH149,".")</f>
        <v>.</v>
      </c>
      <c r="BM149" s="27" t="str">
        <f>IFERROR(work!W149+work!BI149,".")</f>
        <v>.</v>
      </c>
      <c r="BN149" s="27" t="str">
        <f>IFERROR(work!X149+work!BJ149,".")</f>
        <v>.</v>
      </c>
      <c r="BO149" s="27" t="str">
        <f>IFERROR(work!Y149+work!BK149,".")</f>
        <v>.</v>
      </c>
      <c r="BP149" s="27" t="str">
        <f>IFERROR(work!Z149+work!BL149,".")</f>
        <v>.</v>
      </c>
      <c r="BQ149" s="27" t="str">
        <f>IFERROR(work!AA149+work!BM149,".")</f>
        <v>.</v>
      </c>
      <c r="BR149" s="27" t="str">
        <f>IFERROR(work!AB149+work!BN149,".")</f>
        <v>.</v>
      </c>
      <c r="BS149" s="27" t="str">
        <f>IFERROR(work!AC149+work!BO149,".")</f>
        <v>.</v>
      </c>
      <c r="BT149" s="27" t="str">
        <f>IFERROR(work!AD149+work!BP149,".")</f>
        <v>.</v>
      </c>
      <c r="BU149" s="27" t="str">
        <f>IFERROR(work!AE149+work!BQ149,".")</f>
        <v>.</v>
      </c>
      <c r="BV149" s="27" t="str">
        <f>IFERROR(work!AF149+work!BR149,".")</f>
        <v>.</v>
      </c>
      <c r="BW149" s="27" t="str">
        <f>IFERROR(work!AG149+work!BS149,".")</f>
        <v>.</v>
      </c>
      <c r="BX149" s="27" t="str">
        <f>IFERROR(work!AH149+work!BT149,".")</f>
        <v>.</v>
      </c>
      <c r="BY149" s="27" t="str">
        <f>IFERROR(work!AI149+work!BU149,".")</f>
        <v>.</v>
      </c>
      <c r="BZ149" s="27"/>
      <c r="CA149" s="27"/>
      <c r="CB149" s="27"/>
      <c r="CC149" s="27"/>
      <c r="CD149" s="27"/>
      <c r="CE149" s="27"/>
      <c r="CF149" s="27" t="str">
        <f>IFERROR(work!AP149-work!D149,".")</f>
        <v>.</v>
      </c>
      <c r="CG149" s="27" t="str">
        <f>IFERROR(work!AQ149-work!E149,".")</f>
        <v>.</v>
      </c>
      <c r="CH149" s="27" t="str">
        <f>IFERROR(work!AR149-work!F149,".")</f>
        <v>.</v>
      </c>
      <c r="CI149" s="27" t="str">
        <f>IFERROR(work!AS149-work!G149,".")</f>
        <v>.</v>
      </c>
      <c r="CJ149" s="27" t="str">
        <f>IFERROR(work!AT149-work!H149,".")</f>
        <v>.</v>
      </c>
      <c r="CK149" s="27" t="str">
        <f>IFERROR(work!AU149-work!I149,".")</f>
        <v>.</v>
      </c>
      <c r="CL149" s="27" t="str">
        <f>IFERROR(work!AV149-work!J149,".")</f>
        <v>.</v>
      </c>
      <c r="CM149" s="27" t="str">
        <f>IFERROR(work!AW149-work!K149,".")</f>
        <v>.</v>
      </c>
      <c r="CN149" s="27" t="str">
        <f>IFERROR(work!AX149-work!L149,".")</f>
        <v>.</v>
      </c>
      <c r="CO149" s="27" t="str">
        <f>IFERROR(work!AY149-work!M149,".")</f>
        <v>.</v>
      </c>
      <c r="CP149" s="27" t="str">
        <f>IFERROR(work!AZ149-work!N149,".")</f>
        <v>.</v>
      </c>
      <c r="CQ149" s="27" t="str">
        <f>IFERROR(work!BA149-work!O149,".")</f>
        <v>.</v>
      </c>
      <c r="CR149" s="27" t="str">
        <f>IFERROR(work!BB149-work!P149,".")</f>
        <v>.</v>
      </c>
      <c r="CS149" s="27" t="str">
        <f>IFERROR(work!BC149-work!Q149,".")</f>
        <v>.</v>
      </c>
      <c r="CT149" s="27" t="str">
        <f>IFERROR(work!BD149-work!R149,".")</f>
        <v>.</v>
      </c>
      <c r="CU149" s="27" t="str">
        <f>IFERROR(work!BE149-work!S149,".")</f>
        <v>.</v>
      </c>
      <c r="CV149" s="27" t="str">
        <f>IFERROR(work!BF149-work!T149,".")</f>
        <v>.</v>
      </c>
      <c r="CW149" s="27" t="str">
        <f>IFERROR(work!BG149-work!U149,".")</f>
        <v>.</v>
      </c>
      <c r="CX149" s="27" t="str">
        <f>IFERROR(work!BH149-work!V149,".")</f>
        <v>.</v>
      </c>
      <c r="CY149" s="27" t="str">
        <f>IFERROR(work!BI149-work!W149,".")</f>
        <v>.</v>
      </c>
      <c r="CZ149" s="27" t="str">
        <f>IFERROR(work!BJ149-work!X149,".")</f>
        <v>.</v>
      </c>
      <c r="DA149" s="27" t="str">
        <f>IFERROR(work!BK149-work!Y149,".")</f>
        <v>.</v>
      </c>
      <c r="DB149" s="27" t="str">
        <f>IFERROR(work!BL149-work!Z149,".")</f>
        <v>.</v>
      </c>
      <c r="DC149" s="27" t="str">
        <f>IFERROR(work!BM149-work!AA149,".")</f>
        <v>.</v>
      </c>
      <c r="DD149" s="27" t="str">
        <f>IFERROR(work!BN149-work!AB149,".")</f>
        <v>.</v>
      </c>
      <c r="DE149" s="27" t="str">
        <f>IFERROR(work!BO149-work!AC149,".")</f>
        <v>.</v>
      </c>
      <c r="DF149" s="27" t="str">
        <f>IFERROR(work!BP149-work!AD149,".")</f>
        <v>.</v>
      </c>
      <c r="DG149" s="27" t="str">
        <f>IFERROR(work!BQ149-work!AE149,".")</f>
        <v>.</v>
      </c>
      <c r="DH149" s="27" t="str">
        <f>IFERROR(work!BR149-work!AF149,".")</f>
        <v>.</v>
      </c>
      <c r="DI149" s="27" t="str">
        <f>IFERROR(work!BS149-work!AG149,".")</f>
        <v>.</v>
      </c>
      <c r="DJ149" s="27" t="str">
        <f>IFERROR(work!BT149-work!AH149,".")</f>
        <v>.</v>
      </c>
      <c r="DK149" s="27" t="str">
        <f>IFERROR(work!BU149-work!AI149,".")</f>
        <v>.</v>
      </c>
      <c r="DL149" s="27"/>
      <c r="DM149" s="27"/>
      <c r="DN149" s="27"/>
      <c r="DO149" s="27"/>
      <c r="DP149" s="27"/>
      <c r="DQ149" s="27"/>
      <c r="DR149" s="27"/>
      <c r="DS149" s="27">
        <f>IFERROR(work!DO149-work!CC149,".")</f>
        <v>0.21200000762939453</v>
      </c>
      <c r="DT149" s="27">
        <f>IFERROR(work!DP149-work!CD149,".")</f>
        <v>0.21100000762939453</v>
      </c>
      <c r="DU149" s="27">
        <f>IFERROR(work!DQ149-work!CE149,".")</f>
        <v>0.21100000762939453</v>
      </c>
      <c r="DV149" s="27">
        <f>IFERROR(work!DR149-work!CF149,".")</f>
        <v>0.21000000762939453</v>
      </c>
      <c r="DW149" s="27">
        <f>IFERROR(work!DS149-work!CG149,".")</f>
        <v>0.21000000762939453</v>
      </c>
      <c r="DX149" s="27">
        <f>IFERROR(work!DT149-work!CH149,".")</f>
        <v>0.20900000762939452</v>
      </c>
      <c r="DY149" s="27">
        <f>IFERROR(work!DU149-work!CI149,".")</f>
        <v>0.20800000762939452</v>
      </c>
      <c r="DZ149" s="27">
        <f>IFERROR(work!DV149-work!CJ149,".")</f>
        <v>0.20700000762939452</v>
      </c>
      <c r="EA149" s="27">
        <f>IFERROR(work!DW149-work!CK149,".")</f>
        <v>0.20600000762939452</v>
      </c>
      <c r="EB149" s="27">
        <f>IFERROR(work!DX149-work!CL149,".")</f>
        <v>0.20500000762939452</v>
      </c>
      <c r="EC149" s="27">
        <f>IFERROR(work!DY149-work!CM149,".")</f>
        <v>0.20300000762939452</v>
      </c>
      <c r="ED149" s="27">
        <f>IFERROR(work!DZ149-work!CN149,".")</f>
        <v>0.20100000762939452</v>
      </c>
      <c r="EE149" s="27">
        <f>IFERROR(work!EA149-work!CO149,".")</f>
        <v>0.20000000762939452</v>
      </c>
      <c r="EF149" s="27">
        <f>IFERROR(work!EB149-work!CP149,".")</f>
        <v>0.19800000762939454</v>
      </c>
      <c r="EG149" s="27">
        <f>IFERROR(work!EC149-work!CQ149,".")</f>
        <v>0.19600000762939454</v>
      </c>
      <c r="EH149" s="27">
        <f>IFERROR(work!ED149-work!CR149,".")</f>
        <v>0.19400000762939454</v>
      </c>
      <c r="EI149" s="27">
        <f>IFERROR(work!EE149-work!CS149,".")</f>
        <v>0.19100000762939454</v>
      </c>
      <c r="EJ149" s="27">
        <f>IFERROR(work!EF149-work!CT149,".")</f>
        <v>0.18900000762939453</v>
      </c>
      <c r="EK149" s="27">
        <f>IFERROR(work!EG149-work!CU149,".")</f>
        <v>0.18700000762939453</v>
      </c>
      <c r="EL149" s="27">
        <f>IFERROR(work!EH149-work!CV149,".")</f>
        <v>0.18400000762939453</v>
      </c>
      <c r="EM149" s="27">
        <f>IFERROR(work!EI149-work!CW149,".")</f>
        <v>0.18100000762939453</v>
      </c>
      <c r="EN149" s="27">
        <f>IFERROR(work!EJ149-work!CX149,".")</f>
        <v>0.17800000762939452</v>
      </c>
      <c r="EO149" s="27">
        <f>IFERROR(work!EK149-work!CY149,".")</f>
        <v>0.17500000762939452</v>
      </c>
      <c r="EP149" s="27">
        <f>IFERROR(work!EL149-work!CZ149,".")</f>
        <v>0.17200000762939455</v>
      </c>
      <c r="EQ149" s="27">
        <f>IFERROR(work!EM149-work!DA149,".")</f>
        <v>0.16800000762939454</v>
      </c>
      <c r="ER149" s="27">
        <f>IFERROR(work!EN149-work!DB149,".")</f>
        <v>0.16500000762939454</v>
      </c>
      <c r="ES149" s="27">
        <f>IFERROR(work!EO149-work!DC149,".")</f>
        <v>0.16100000762939454</v>
      </c>
      <c r="ET149" s="27">
        <f>IFERROR(work!EP149-work!DD149,".")</f>
        <v>0.28799999237060547</v>
      </c>
      <c r="EU149" s="27">
        <f>IFERROR(work!EQ149-work!DE149,".")</f>
        <v>0.31600001525878907</v>
      </c>
      <c r="EV149" s="27">
        <f>IFERROR(work!ER149-work!DF149,".")</f>
        <v>0.31100001525878906</v>
      </c>
      <c r="EW149" s="27">
        <f>IFERROR(work!ES149-work!DG149,".")</f>
        <v>0.30700001525878906</v>
      </c>
      <c r="EX149" s="27">
        <f>IFERROR(work!ET149-work!DH149,".")</f>
        <v>0.30300001525878906</v>
      </c>
      <c r="EY149" s="27"/>
      <c r="EZ149" s="27"/>
      <c r="FA149" s="27"/>
      <c r="FB149" s="27"/>
      <c r="FC149" s="27"/>
      <c r="FD149" s="27"/>
      <c r="FE149" s="27" t="str">
        <f>IF(ISNUMBER(work!GZ149/work!HD149),work!GZ149/work!HD149,".")</f>
        <v>.</v>
      </c>
      <c r="FF149" s="27" t="str">
        <f>IF(ISNUMBER(work!HA149/work!HE149),work!HA149/work!HE149,".")</f>
        <v>.</v>
      </c>
      <c r="FG149" s="27" t="str">
        <f>IF(ISNUMBER(work!HB149/work!HF149),work!HB149/work!HF149,".")</f>
        <v>.</v>
      </c>
      <c r="FH149" s="27" t="str">
        <f>IF(ISNUMBER(work!HC149/work!HG149),work!HC149/work!HG149,".")</f>
        <v>.</v>
      </c>
      <c r="FI149" s="27" t="str">
        <f>IF(ISNUMBER((work!HA149+work!HB149)/(work!HE149+work!HF149)),(work!HA149+work!HB149)/(work!HE149+work!HF149),".")</f>
        <v>.</v>
      </c>
      <c r="FJ149" s="27" t="str">
        <f>IF(ISNUMBER(work!HH149/work!HL149),work!HH149/work!HL149,".")</f>
        <v>.</v>
      </c>
      <c r="FK149" s="27" t="str">
        <f>IF(ISNUMBER(work!HI149/work!HM149),work!HI149/work!HM149,".")</f>
        <v>.</v>
      </c>
      <c r="FL149" s="27" t="str">
        <f>IF(ISNUMBER(work!HJ149/work!HN149),work!HJ149/work!HN149,".")</f>
        <v>.</v>
      </c>
      <c r="FM149" s="27" t="str">
        <f>IF(ISNUMBER(work!HK149/work!HO149),work!HK149/work!HO149,".")</f>
        <v>.</v>
      </c>
      <c r="FN149" s="27" t="str">
        <f>IF(ISNUMBER((work!HI149+work!HJ149)/(work!HM149+work!HN149)),(work!HI149+work!HJ149)/(work!HM149+work!HN149),".")</f>
        <v>.</v>
      </c>
      <c r="FO149" s="27" t="s">
        <v>5007</v>
      </c>
      <c r="FP149" s="27" t="s">
        <v>5007</v>
      </c>
      <c r="FQ149" s="27" t="s">
        <v>5007</v>
      </c>
      <c r="FR149" s="27" t="s">
        <v>5007</v>
      </c>
      <c r="FS149" s="27" t="s">
        <v>5007</v>
      </c>
      <c r="FT149" s="27" t="str">
        <f>work!GM149</f>
        <v>.</v>
      </c>
      <c r="FU149" s="27" t="str">
        <f>work!GN149</f>
        <v>.</v>
      </c>
      <c r="FV149" s="27" t="str">
        <f>work!GO149</f>
        <v>.</v>
      </c>
      <c r="FW149" s="27" t="s">
        <v>5007</v>
      </c>
      <c r="FX149" s="27"/>
      <c r="FY149" s="27" t="str">
        <f t="shared" si="101"/>
        <v>.</v>
      </c>
      <c r="FZ149">
        <f t="shared" si="103"/>
        <v>62373</v>
      </c>
      <c r="GA149" t="str">
        <f>work!HC149</f>
        <v>.</v>
      </c>
      <c r="GB149" t="str">
        <f>IF(ISNUMBER(work!HA149+work!HB149),work!HA149+work!HB149,".")</f>
        <v>.</v>
      </c>
      <c r="GC149" t="str">
        <f>IF(ISNUMBER(work!HK149-work!HC149),work!HK149-work!HC149,".")</f>
        <v>.</v>
      </c>
      <c r="GD149" t="str">
        <f>IF(ISNUMBER(work!HI149+work!HJ149-work!HA149-work!HB149),(work!HI149+work!HJ149-work!HA149-work!HB149),".")</f>
        <v>.</v>
      </c>
      <c r="GH149" t="str">
        <f>work!GQ149</f>
        <v>.</v>
      </c>
      <c r="GI149" t="str">
        <f>work!GR149</f>
        <v>.</v>
      </c>
      <c r="GJ149" t="str">
        <f>work!GZ149</f>
        <v>.</v>
      </c>
      <c r="GK149" t="str">
        <f>work!HH149</f>
        <v>.</v>
      </c>
      <c r="GL149" t="str">
        <f t="shared" si="102"/>
        <v>.</v>
      </c>
      <c r="GM149" t="str">
        <f>IFERROR(VLOOKUP($F149,AREA_EM_ALLYEAR,Seq!B$1,FALSE),".")</f>
        <v>.</v>
      </c>
      <c r="GN149" t="str">
        <f>IFERROR(VLOOKUP($F149,AREA_EM_ALLYEAR,Seq!C$1,FALSE),".")</f>
        <v>.</v>
      </c>
      <c r="GO149" t="str">
        <f>IFERROR(VLOOKUP($F149,AREA_EM_ALLYEAR,Seq!D$1,FALSE),".")</f>
        <v>.</v>
      </c>
      <c r="GP149" t="str">
        <f>IFERROR(VLOOKUP($F149,AREA_EM_ALLYEAR,Seq!E$1,FALSE),".")</f>
        <v>.</v>
      </c>
      <c r="GQ149" t="str">
        <f>IFERROR(VLOOKUP($F149,AREA_EM_ALLYEAR,Seq!F$1,FALSE),".")</f>
        <v>.</v>
      </c>
      <c r="GR149" t="str">
        <f>IFERROR(VLOOKUP($F149,AREA_EM_ALLYEAR,Seq!G$1,FALSE),".")</f>
        <v>.</v>
      </c>
      <c r="GS149" t="str">
        <f>IFERROR(VLOOKUP($F149,AREA_EM_ALLYEAR,Seq!H$1,FALSE),".")</f>
        <v>.</v>
      </c>
      <c r="GT149" t="str">
        <f>IFERROR(VLOOKUP($F149,AREA_EM_ALLYEAR,Seq!I$1,FALSE),".")</f>
        <v>.</v>
      </c>
      <c r="GU149" t="str">
        <f>IFERROR(VLOOKUP($F149,AREA_EM_ALLYEAR,Seq!J$1,FALSE),".")</f>
        <v>.</v>
      </c>
      <c r="GV149" t="str">
        <f>IFERROR(VLOOKUP($F149,AREA_EM_ALLYEAR,Seq!K$1,FALSE),".")</f>
        <v>.</v>
      </c>
      <c r="GW149" t="str">
        <f>IFERROR(VLOOKUP($F149,AREA_EM_ALLYEAR,Seq!L$1,FALSE),".")</f>
        <v>.</v>
      </c>
      <c r="GX149" t="str">
        <f>IFERROR(VLOOKUP($F149,AREA_EM_ALLYEAR,Seq!M$1,FALSE),".")</f>
        <v>.</v>
      </c>
      <c r="GY149" t="str">
        <f>IFERROR(VLOOKUP($F149,AREA_EM_ALLYEAR,Seq!N$1,FALSE),".")</f>
        <v>.</v>
      </c>
      <c r="GZ149" t="str">
        <f>IFERROR(VLOOKUP($F149,AREA_EM_ALLYEAR,Seq!O$1,FALSE),".")</f>
        <v>.</v>
      </c>
      <c r="HA149" t="str">
        <f t="shared" si="104"/>
        <v>.</v>
      </c>
      <c r="HK149" s="139" t="str">
        <f>IFERROR(VLOOKUP(CONCATENATE($G149, ".SP.DYN.LE00.IN"),AREA_WB_6ATTRS,Seq!B$1,FALSE)-VLOOKUP("CHN.SP.DYN.LE00.IN",AREA_WB_6ATTRS,Seq!B$1,FALSE),".")</f>
        <v>.</v>
      </c>
      <c r="HL149" s="139" t="str">
        <f>IFERROR(VLOOKUP(CONCATENATE($G149, ".SP.DYN.LE00.IN"),AREA_WB_6ATTRS,Seq!C$1,FALSE)-VLOOKUP("CHN.SP.DYN.LE00.IN",AREA_WB_6ATTRS,Seq!C$1,FALSE),".")</f>
        <v>.</v>
      </c>
      <c r="HM149" s="139" t="str">
        <f>IFERROR(VLOOKUP(CONCATENATE($G149, ".SP.DYN.LE00.IN"),AREA_WB_6ATTRS,Seq!D$1,FALSE)-VLOOKUP("CHN.SP.DYN.LE00.IN",AREA_WB_6ATTRS,Seq!D$1,FALSE),".")</f>
        <v>.</v>
      </c>
      <c r="HN149" s="139" t="str">
        <f>IFERROR(VLOOKUP(CONCATENATE($G149, ".SP.DYN.LE00.IN"),AREA_WB_6ATTRS,Seq!E$1,FALSE)-VLOOKUP("CHN.SP.DYN.LE00.IN",AREA_WB_6ATTRS,Seq!E$1,FALSE),".")</f>
        <v>.</v>
      </c>
      <c r="HO149" s="139" t="str">
        <f>IFERROR(VLOOKUP(CONCATENATE($G149, ".SP.DYN.LE00.IN"),AREA_WB_6ATTRS,Seq!F$1,FALSE)-VLOOKUP("CHN.SP.DYN.LE00.IN",AREA_WB_6ATTRS,Seq!F$1,FALSE),".")</f>
        <v>.</v>
      </c>
      <c r="HP149" s="139" t="str">
        <f>IFERROR(VLOOKUP(CONCATENATE($G149, ".SP.DYN.LE00.IN"),AREA_WB_6ATTRS,Seq!G$1,FALSE)-VLOOKUP("CHN.SP.DYN.LE00.IN",AREA_WB_6ATTRS,Seq!G$1,FALSE),".")</f>
        <v>.</v>
      </c>
      <c r="HQ149" s="139" t="str">
        <f>IFERROR(VLOOKUP(CONCATENATE($G149, ".SP.DYN.LE00.IN"),AREA_WB_6ATTRS,Seq!H$1,FALSE)-VLOOKUP("CHN.SP.DYN.LE00.IN",AREA_WB_6ATTRS,Seq!H$1,FALSE),".")</f>
        <v>.</v>
      </c>
      <c r="HR149" s="139" t="str">
        <f>IFERROR(VLOOKUP(CONCATENATE($G149, ".SP.DYN.LE00.IN"),AREA_WB_6ATTRS,Seq!I$1,FALSE)-VLOOKUP("CHN.SP.DYN.LE00.IN",AREA_WB_6ATTRS,Seq!I$1,FALSE),".")</f>
        <v>.</v>
      </c>
      <c r="HS149" s="139" t="str">
        <f>IFERROR(VLOOKUP(CONCATENATE($G149, ".SP.DYN.LE00.IN"),AREA_WB_6ATTRS,Seq!J$1,FALSE)-VLOOKUP("CHN.SP.DYN.LE00.IN",AREA_WB_6ATTRS,Seq!J$1,FALSE),".")</f>
        <v>.</v>
      </c>
      <c r="HT149" s="139" t="str">
        <f>IFERROR(VLOOKUP(CONCATENATE($G149, ".SP.DYN.LE00.IN"),AREA_WB_6ATTRS,Seq!K$1,FALSE)-VLOOKUP("CHN.SP.DYN.LE00.IN",AREA_WB_6ATTRS,Seq!K$1,FALSE),".")</f>
        <v>.</v>
      </c>
      <c r="HU149" s="139" t="str">
        <f>IFERROR(VLOOKUP(CONCATENATE($G149, ".SP.DYN.LE00.IN"),AREA_WB_6ATTRS,Seq!L$1,FALSE)-VLOOKUP("CHN.SP.DYN.LE00.IN",AREA_WB_6ATTRS,Seq!L$1,FALSE),".")</f>
        <v>.</v>
      </c>
      <c r="HV149" s="139" t="str">
        <f>IFERROR(VLOOKUP(CONCATENATE($G149, ".SP.DYN.LE00.IN"),AREA_WB_6ATTRS,Seq!M$1,FALSE)-VLOOKUP("CHN.SP.DYN.LE00.IN",AREA_WB_6ATTRS,Seq!M$1,FALSE),".")</f>
        <v>.</v>
      </c>
      <c r="HW149" s="139" t="str">
        <f>IFERROR(VLOOKUP(CONCATENATE($G149, ".SP.DYN.LE00.IN"),AREA_WB_6ATTRS,Seq!N$1,FALSE)-VLOOKUP("CHN.SP.DYN.LE00.IN",AREA_WB_6ATTRS,Seq!N$1,FALSE),".")</f>
        <v>.</v>
      </c>
      <c r="HX149" s="139" t="str">
        <f>IFERROR(VLOOKUP(CONCATENATE($G149, ".SP.DYN.LE00.IN"),AREA_WB_6ATTRS,Seq!O$1,FALSE)-VLOOKUP("CHN.SP.DYN.LE00.IN",AREA_WB_6ATTRS,Seq!O$1,FALSE),".")</f>
        <v>.</v>
      </c>
      <c r="HY149" s="139" t="str">
        <f>IFERROR(VLOOKUP(CONCATENATE($G149, ".SP.DYN.LE00.IN"),AREA_WB_6ATTRS,Seq!P$1,FALSE)-VLOOKUP("CHN.SP.DYN.LE00.IN",AREA_WB_6ATTRS,Seq!P$1,FALSE),".")</f>
        <v>.</v>
      </c>
      <c r="HZ149" s="139" t="str">
        <f>IFERROR(VLOOKUP(CONCATENATE($G149, ".SP.DYN.LE00.IN"),AREA_WB_6ATTRS,Seq!Q$1,FALSE)-VLOOKUP("CHN.SP.DYN.LE00.IN",AREA_WB_6ATTRS,Seq!Q$1,FALSE),".")</f>
        <v>.</v>
      </c>
      <c r="IA149" s="139" t="str">
        <f>IFERROR(VLOOKUP(CONCATENATE($G149, ".SP.DYN.LE00.IN"),AREA_WB_6ATTRS,Seq!R$1,FALSE)-VLOOKUP("CHN.SP.DYN.LE00.IN",AREA_WB_6ATTRS,Seq!R$1,FALSE),".")</f>
        <v>.</v>
      </c>
      <c r="IB149" s="139" t="str">
        <f>IFERROR(VLOOKUP(CONCATENATE($G149, ".SP.DYN.LE00.IN"),AREA_WB_6ATTRS,Seq!S$1,FALSE)-VLOOKUP("CHN.SP.DYN.LE00.IN",AREA_WB_6ATTRS,Seq!S$1,FALSE),".")</f>
        <v>.</v>
      </c>
      <c r="IC149" s="139" t="str">
        <f>IFERROR(VLOOKUP(CONCATENATE($G149, ".SP.DYN.LE00.IN"),AREA_WB_6ATTRS,Seq!T$1,FALSE)-VLOOKUP("CHN.SP.DYN.LE00.IN",AREA_WB_6ATTRS,Seq!T$1,FALSE),".")</f>
        <v>.</v>
      </c>
      <c r="ID149" s="139" t="str">
        <f>IFERROR(VLOOKUP(CONCATENATE($G149, ".SP.DYN.LE00.IN"),AREA_WB_6ATTRS,Seq!U$1,FALSE)-VLOOKUP("CHN.SP.DYN.LE00.IN",AREA_WB_6ATTRS,Seq!U$1,FALSE),".")</f>
        <v>.</v>
      </c>
      <c r="IE149" s="139" t="str">
        <f>IFERROR(VLOOKUP(CONCATENATE($G149, ".SP.DYN.LE00.IN"),AREA_WB_6ATTRS,Seq!V$1,FALSE)-VLOOKUP("CHN.SP.DYN.LE00.IN",AREA_WB_6ATTRS,Seq!V$1,FALSE),".")</f>
        <v>.</v>
      </c>
      <c r="IF149" s="139" t="str">
        <f>IFERROR(VLOOKUP(CONCATENATE($G149, ".SP.DYN.LE00.IN"),AREA_WB_6ATTRS,Seq!W$1,FALSE)-VLOOKUP("CHN.SP.DYN.LE00.IN",AREA_WB_6ATTRS,Seq!W$1,FALSE),".")</f>
        <v>.</v>
      </c>
      <c r="IG149" s="139" t="str">
        <f>IFERROR(VLOOKUP(CONCATENATE($G149, ".SP.DYN.LE00.IN"),AREA_WB_6ATTRS,Seq!X$1,FALSE)-VLOOKUP("CHN.SP.DYN.LE00.IN",AREA_WB_6ATTRS,Seq!X$1,FALSE),".")</f>
        <v>.</v>
      </c>
      <c r="IH149" s="139" t="str">
        <f>IFERROR(VLOOKUP(CONCATENATE($G149, ".SP.DYN.LE00.IN"),AREA_WB_6ATTRS,Seq!Y$1,FALSE)-VLOOKUP("CHN.SP.DYN.LE00.IN",AREA_WB_6ATTRS,Seq!Y$1,FALSE),".")</f>
        <v>.</v>
      </c>
      <c r="II149" s="139" t="str">
        <f>IFERROR(VLOOKUP(CONCATENATE($G149, ".SP.DYN.LE00.IN"),AREA_WB_6ATTRS,Seq!Z$1,FALSE)-VLOOKUP("CHN.SP.DYN.LE00.IN",AREA_WB_6ATTRS,Seq!Z$1,FALSE),".")</f>
        <v>.</v>
      </c>
      <c r="IJ149" s="139" t="str">
        <f>IFERROR(VLOOKUP(CONCATENATE($G149, ".SP.DYN.LE00.IN"),AREA_WB_6ATTRS,Seq!AA$1,FALSE)-VLOOKUP("CHN.SP.DYN.LE00.IN",AREA_WB_6ATTRS,Seq!AA$1,FALSE),".")</f>
        <v>.</v>
      </c>
      <c r="IK149" s="139" t="str">
        <f>IFERROR(VLOOKUP(CONCATENATE($G149, ".SP.DYN.LE00.IN"),AREA_WB_6ATTRS,Seq!AB$1,FALSE)-VLOOKUP("CHN.SP.DYN.LE00.IN",AREA_WB_6ATTRS,Seq!AB$1,FALSE),".")</f>
        <v>.</v>
      </c>
      <c r="IL149" s="139" t="str">
        <f>IFERROR(VLOOKUP(CONCATENATE($G149, ".SP.DYN.LE00.IN"),AREA_WB_6ATTRS,Seq!AC$1,FALSE)-VLOOKUP("CHN.SP.DYN.LE00.IN",AREA_WB_6ATTRS,Seq!AC$1,FALSE),".")</f>
        <v>.</v>
      </c>
      <c r="IM149" s="139" t="str">
        <f>IFERROR(VLOOKUP(CONCATENATE($G149, ".SP.DYN.LE00.IN"),AREA_WB_6ATTRS,Seq!AD$1,FALSE)-VLOOKUP("CHN.SP.DYN.LE00.IN",AREA_WB_6ATTRS,Seq!AD$1,FALSE),".")</f>
        <v>.</v>
      </c>
      <c r="IN149" s="139" t="str">
        <f>IFERROR(VLOOKUP(CONCATENATE($G149, ".SP.DYN.LE00.IN"),AREA_WB_6ATTRS,Seq!AE$1,FALSE)-VLOOKUP("CHN.SP.DYN.LE00.IN",AREA_WB_6ATTRS,Seq!AE$1,FALSE),".")</f>
        <v>.</v>
      </c>
      <c r="IO149" s="139" t="str">
        <f>IFERROR(VLOOKUP(CONCATENATE($G149, ".SP.DYN.LE00.IN"),AREA_WB_6ATTRS,Seq!AF$1,FALSE)-VLOOKUP("CHN.SP.DYN.LE00.IN",AREA_WB_6ATTRS,Seq!AF$1,FALSE),".")</f>
        <v>.</v>
      </c>
      <c r="IP149" s="139" t="str">
        <f>IFERROR(VLOOKUP(CONCATENATE($G149, ".SP.DYN.LE00.IN"),AREA_WB_6ATTRS,Seq!AG$1,FALSE)-VLOOKUP("CHN.SP.DYN.LE00.IN",AREA_WB_6ATTRS,Seq!AG$1,FALSE),".")</f>
        <v>.</v>
      </c>
      <c r="IW149" t="str">
        <f>IFERROR(VLOOKUP(CONCATENATE($G149, ".SP.DYN.LE00.IN"),AREA_WB_6ATTRS,Seq!B$1,FALSE),".")</f>
        <v>.</v>
      </c>
      <c r="IX149" t="str">
        <f>IFERROR(VLOOKUP(CONCATENATE($G149, ".SP.DYN.LE00.IN"),AREA_WB_6ATTRS,Seq!C$1,FALSE),".")</f>
        <v>.</v>
      </c>
      <c r="IY149" t="str">
        <f>IFERROR(VLOOKUP(CONCATENATE($G149, ".SP.DYN.LE00.IN"),AREA_WB_6ATTRS,Seq!D$1,FALSE),".")</f>
        <v>.</v>
      </c>
      <c r="IZ149" t="str">
        <f>IFERROR(VLOOKUP(CONCATENATE($G149, ".SP.DYN.LE00.IN"),AREA_WB_6ATTRS,Seq!E$1,FALSE),".")</f>
        <v>.</v>
      </c>
      <c r="JA149" t="str">
        <f>IFERROR(VLOOKUP(CONCATENATE($G149, ".SP.DYN.LE00.IN"),AREA_WB_6ATTRS,Seq!F$1,FALSE),".")</f>
        <v>.</v>
      </c>
      <c r="JB149" t="str">
        <f>IFERROR(VLOOKUP(CONCATENATE($G149, ".SP.DYN.LE00.IN"),AREA_WB_6ATTRS,Seq!G$1,FALSE),".")</f>
        <v>.</v>
      </c>
      <c r="JC149" t="str">
        <f>IFERROR(VLOOKUP(CONCATENATE($G149, ".SP.DYN.LE00.IN"),AREA_WB_6ATTRS,Seq!H$1,FALSE),".")</f>
        <v>.</v>
      </c>
      <c r="JD149" t="str">
        <f>IFERROR(VLOOKUP(CONCATENATE($G149, ".SP.DYN.LE00.IN"),AREA_WB_6ATTRS,Seq!I$1,FALSE),".")</f>
        <v>.</v>
      </c>
      <c r="JE149" t="str">
        <f>IFERROR(VLOOKUP(CONCATENATE($G149, ".SP.DYN.LE00.IN"),AREA_WB_6ATTRS,Seq!J$1,FALSE),".")</f>
        <v>.</v>
      </c>
      <c r="JF149" t="str">
        <f>IFERROR(VLOOKUP(CONCATENATE($G149, ".SP.DYN.LE00.IN"),AREA_WB_6ATTRS,Seq!K$1,FALSE),".")</f>
        <v>.</v>
      </c>
      <c r="JG149" t="str">
        <f>IFERROR(VLOOKUP(CONCATENATE($G149, ".SP.DYN.LE00.IN"),AREA_WB_6ATTRS,Seq!L$1,FALSE),".")</f>
        <v>.</v>
      </c>
      <c r="JH149" t="str">
        <f>IFERROR(VLOOKUP(CONCATENATE($G149, ".SP.DYN.LE00.IN"),AREA_WB_6ATTRS,Seq!M$1,FALSE),".")</f>
        <v>.</v>
      </c>
      <c r="JI149" t="str">
        <f>IFERROR(VLOOKUP(CONCATENATE($G149, ".SP.DYN.LE00.IN"),AREA_WB_6ATTRS,Seq!N$1,FALSE),".")</f>
        <v>.</v>
      </c>
      <c r="JJ149" t="str">
        <f>IFERROR(VLOOKUP(CONCATENATE($G149, ".SP.DYN.LE00.IN"),AREA_WB_6ATTRS,Seq!O$1,FALSE),".")</f>
        <v>.</v>
      </c>
      <c r="JK149" t="str">
        <f>IFERROR(VLOOKUP(CONCATENATE($G149, ".SP.DYN.LE00.IN"),AREA_WB_6ATTRS,Seq!P$1,FALSE),".")</f>
        <v>.</v>
      </c>
      <c r="JL149" t="str">
        <f>IFERROR(VLOOKUP(CONCATENATE($G149, ".SP.DYN.LE00.IN"),AREA_WB_6ATTRS,Seq!Q$1,FALSE),".")</f>
        <v>.</v>
      </c>
      <c r="JM149" t="str">
        <f>IFERROR(VLOOKUP(CONCATENATE($G149, ".SP.DYN.LE00.IN"),AREA_WB_6ATTRS,Seq!R$1,FALSE),".")</f>
        <v>.</v>
      </c>
      <c r="JN149" t="str">
        <f>IFERROR(VLOOKUP(CONCATENATE($G149, ".SP.DYN.LE00.IN"),AREA_WB_6ATTRS,Seq!S$1,FALSE),".")</f>
        <v>.</v>
      </c>
      <c r="JO149" t="str">
        <f>IFERROR(VLOOKUP(CONCATENATE($G149, ".SP.DYN.LE00.IN"),AREA_WB_6ATTRS,Seq!T$1,FALSE),".")</f>
        <v>.</v>
      </c>
      <c r="JP149" t="str">
        <f>IFERROR(VLOOKUP(CONCATENATE($G149, ".SP.DYN.LE00.IN"),AREA_WB_6ATTRS,Seq!U$1,FALSE),".")</f>
        <v>.</v>
      </c>
      <c r="JQ149" t="str">
        <f>IFERROR(VLOOKUP(CONCATENATE($G149, ".SP.DYN.LE00.IN"),AREA_WB_6ATTRS,Seq!V$1,FALSE),".")</f>
        <v>.</v>
      </c>
      <c r="JR149" t="str">
        <f>IFERROR(VLOOKUP(CONCATENATE($G149, ".SP.DYN.LE00.IN"),AREA_WB_6ATTRS,Seq!W$1,FALSE),".")</f>
        <v>.</v>
      </c>
      <c r="JS149" t="str">
        <f>IFERROR(VLOOKUP(CONCATENATE($G149, ".SP.DYN.LE00.IN"),AREA_WB_6ATTRS,Seq!X$1,FALSE),".")</f>
        <v>.</v>
      </c>
      <c r="JT149" t="str">
        <f>IFERROR(VLOOKUP(CONCATENATE($G149, ".SP.DYN.LE00.IN"),AREA_WB_6ATTRS,Seq!Y$1,FALSE),".")</f>
        <v>.</v>
      </c>
      <c r="JU149" t="str">
        <f>IFERROR(VLOOKUP(CONCATENATE($G149, ".SP.DYN.LE00.IN"),AREA_WB_6ATTRS,Seq!Z$1,FALSE),".")</f>
        <v>.</v>
      </c>
      <c r="JV149" t="str">
        <f>IFERROR(VLOOKUP(CONCATENATE($G149, ".SP.DYN.LE00.IN"),AREA_WB_6ATTRS,Seq!AA$1,FALSE),".")</f>
        <v>.</v>
      </c>
      <c r="JW149" t="str">
        <f>IFERROR(VLOOKUP(CONCATENATE($G149, ".SP.DYN.LE00.IN"),AREA_WB_6ATTRS,Seq!AB$1,FALSE),".")</f>
        <v>.</v>
      </c>
      <c r="JX149" t="str">
        <f>IFERROR(VLOOKUP(CONCATENATE($G149, ".SP.DYN.LE00.IN"),AREA_WB_6ATTRS,Seq!AC$1,FALSE),".")</f>
        <v>.</v>
      </c>
      <c r="JY149" t="str">
        <f>IFERROR(VLOOKUP(CONCATENATE($G149, ".SP.DYN.LE00.IN"),AREA_WB_6ATTRS,Seq!AD$1,FALSE),".")</f>
        <v>.</v>
      </c>
      <c r="JZ149" t="str">
        <f>IFERROR(VLOOKUP(CONCATENATE($G149, ".SP.DYN.LE00.IN"),AREA_WB_6ATTRS,Seq!AE$1,FALSE),".")</f>
        <v>.</v>
      </c>
      <c r="KA149" t="str">
        <f>IFERROR(VLOOKUP(CONCATENATE($G149, ".SP.DYN.LE00.IN"),AREA_WB_6ATTRS,Seq!AF$1,FALSE),".")</f>
        <v>.</v>
      </c>
      <c r="KB149" t="str">
        <f>IFERROR(VLOOKUP(CONCATENATE($G149, ".SP.DYN.LE00.IN"),AREA_WB_6ATTRS,Seq!AG$1,FALSE),".")</f>
        <v>.</v>
      </c>
      <c r="KK149">
        <f t="shared" si="107"/>
        <v>155558</v>
      </c>
      <c r="KL149">
        <f t="shared" si="105"/>
        <v>0</v>
      </c>
      <c r="KM149" t="str">
        <f t="shared" si="108"/>
        <v>.</v>
      </c>
      <c r="KN149" t="str">
        <f t="shared" si="109"/>
        <v>.</v>
      </c>
      <c r="KO149">
        <f t="shared" si="106"/>
        <v>0.20300000762939452</v>
      </c>
      <c r="KP149" t="str">
        <f>work!HA149</f>
        <v>.</v>
      </c>
      <c r="KQ149" t="str">
        <f>work!HB149</f>
        <v>.</v>
      </c>
      <c r="KR149" t="str">
        <f>work!HC149</f>
        <v>.</v>
      </c>
      <c r="KS149" t="str">
        <f>IF(ISNUMBER(work!HI149-work!HA149),work!HI149-work!HA149,".")</f>
        <v>.</v>
      </c>
      <c r="KT149" t="str">
        <f>IF(ISNUMBER(work!HJ149-work!HB149),work!HJ149-work!HB149,".")</f>
        <v>.</v>
      </c>
      <c r="KU149" t="str">
        <f>IF(ISNUMBER(work!HK149-work!HC149),work!HK149-work!HC149,".")</f>
        <v>.</v>
      </c>
      <c r="KW149" t="str">
        <f>IFERROR(work!HR149/work!HV149,".")</f>
        <v>.</v>
      </c>
      <c r="KX149" t="str">
        <f>IFERROR(work!HS149/work!HW149,".")</f>
        <v>.</v>
      </c>
      <c r="KY149" t="str">
        <f>IFERROR(work!HT149/work!HX149,".")</f>
        <v>.</v>
      </c>
      <c r="KZ149" t="str">
        <f>IFERROR(work!HU149/work!HY149,".")</f>
        <v>.</v>
      </c>
    </row>
    <row r="150" spans="1:312">
      <c r="A150" s="24">
        <f t="shared" si="85"/>
        <v>151</v>
      </c>
      <c r="B150" s="24" t="str">
        <f t="shared" si="86"/>
        <v>InEM90</v>
      </c>
      <c r="C150" s="24" t="str">
        <f t="shared" si="87"/>
        <v>Out</v>
      </c>
      <c r="D150" s="24" t="str">
        <f t="shared" si="88"/>
        <v>In67</v>
      </c>
      <c r="E150" s="25" t="s">
        <v>2589</v>
      </c>
      <c r="F150" s="26" t="str">
        <f t="shared" si="89"/>
        <v>Chile</v>
      </c>
      <c r="G150" s="166" t="s">
        <v>1384</v>
      </c>
      <c r="H150" s="166" t="s">
        <v>5007</v>
      </c>
      <c r="I150" s="166" t="s">
        <v>5007</v>
      </c>
      <c r="J150" s="180" t="s">
        <v>5007</v>
      </c>
      <c r="K150" s="180" t="s">
        <v>5007</v>
      </c>
      <c r="L150" s="27">
        <f>IFERROR(VLOOKUP($F150,Area_FDI_84_96,Seq!B$1,FALSE),0)</f>
        <v>0</v>
      </c>
      <c r="M150" s="27">
        <f>IFERROR(VLOOKUP($F150,Area_FDI_84_96,Seq!C$1,FALSE),0)</f>
        <v>0</v>
      </c>
      <c r="N150" s="27">
        <f>IFERROR(VLOOKUP($F150,Area_FDI_84_96,Seq!D$1,FALSE),0)</f>
        <v>0</v>
      </c>
      <c r="O150" s="27">
        <f>IFERROR(VLOOKUP($F150,Area_FDI_84_96,Seq!E$1,FALSE),0)</f>
        <v>199</v>
      </c>
      <c r="P150" s="27">
        <f>IFERROR(VLOOKUP($F150,Area_FDI_84_96,Seq!F$1,FALSE),0)</f>
        <v>0</v>
      </c>
      <c r="Q150" s="27">
        <f>IFERROR(VLOOKUP($F150,Area_FDI_84_96,Seq!G$1,FALSE),0)</f>
        <v>0</v>
      </c>
      <c r="R150" s="27">
        <f>IFERROR(VLOOKUP($F150,Area_FDI_84_96,Seq!H$1,FALSE),0)</f>
        <v>0</v>
      </c>
      <c r="S150" s="27">
        <f>IFERROR(VLOOKUP($F150,Area_FDI_84_96,Seq!I$1,FALSE),0)</f>
        <v>5</v>
      </c>
      <c r="T150" s="27">
        <f>IFERROR(VALUE(VLOOKUP($E150,Area_FDI_92_95,Seq!B$1,FALSE)),0)</f>
        <v>0</v>
      </c>
      <c r="U150" s="27">
        <f>IFERROR(VALUE(VLOOKUP($E150,Area_FDI_92_95,Seq!C$1,FALSE)),0)</f>
        <v>169</v>
      </c>
      <c r="V150" s="27">
        <f>IFERROR(VALUE(VLOOKUP($E150,Area_FDI_92_95,Seq!D$1,FALSE)),0)</f>
        <v>27</v>
      </c>
      <c r="W150" s="27">
        <f>IFERROR(VALUE(VLOOKUP($E150,Area_FDI_92_95,Seq!E$1,FALSE)),0)</f>
        <v>107</v>
      </c>
      <c r="X150" s="27">
        <f>IFERROR(VALUE(VLOOKUP($E150,Area_FDI_96_99,Seq!B$1,FALSE)),0)</f>
        <v>69</v>
      </c>
      <c r="Y150" s="27">
        <f>IFERROR(VALUE(VLOOKUP($E150,Area_FDI_96_99,Seq!C$1,FALSE)),0)</f>
        <v>557</v>
      </c>
      <c r="Z150" s="27">
        <f>IFERROR(VALUE(VLOOKUP($E150,Area_FDI_96_99,Seq!D$1,FALSE)),0)</f>
        <v>483</v>
      </c>
      <c r="AA150" s="27">
        <f>IFERROR(VALUE(VLOOKUP($E150,Area_FDI_96_99,Seq!E$1,FALSE)),0)</f>
        <v>208</v>
      </c>
      <c r="AB150" s="27">
        <f t="shared" si="90"/>
        <v>44</v>
      </c>
      <c r="AC150" s="27">
        <f t="shared" si="91"/>
        <v>133</v>
      </c>
      <c r="AD150" s="27">
        <f t="shared" si="92"/>
        <v>1189</v>
      </c>
      <c r="AE150" s="27">
        <f t="shared" si="93"/>
        <v>801</v>
      </c>
      <c r="AF150" s="27">
        <f t="shared" si="94"/>
        <v>339</v>
      </c>
      <c r="AG150" s="27">
        <f t="shared" si="95"/>
        <v>636</v>
      </c>
      <c r="AH150" s="27">
        <f t="shared" si="96"/>
        <v>560</v>
      </c>
      <c r="AI150" s="27">
        <f t="shared" si="97"/>
        <v>719</v>
      </c>
      <c r="AJ150" s="27">
        <f t="shared" si="98"/>
        <v>466</v>
      </c>
      <c r="AK150" s="27">
        <f t="shared" si="99"/>
        <v>323</v>
      </c>
      <c r="AL150" s="27">
        <f t="shared" si="100"/>
        <v>146</v>
      </c>
      <c r="AM150" s="27"/>
      <c r="AN150" s="27"/>
      <c r="AO150" s="27"/>
      <c r="AP150" s="27"/>
      <c r="AQ150" s="27"/>
      <c r="AR150" s="27"/>
      <c r="AS150" s="27"/>
      <c r="AT150" s="27">
        <f>IFERROR(work!D150+work!AP150,".")</f>
        <v>21089115.581351202</v>
      </c>
      <c r="AU150" s="27">
        <f>IFERROR(work!E150+work!AQ150,".")</f>
        <v>22172817.419580601</v>
      </c>
      <c r="AV150" s="27">
        <f>IFERROR(work!F150+work!AR150,".")</f>
        <v>23621945.854874287</v>
      </c>
      <c r="AW150" s="27">
        <f>IFERROR(work!G150+work!AS150,".")</f>
        <v>25811184.873954095</v>
      </c>
      <c r="AX150" s="27">
        <f>IFERROR(work!H150+work!AT150,".")</f>
        <v>29551953.844824359</v>
      </c>
      <c r="AY150" s="27">
        <f>IFERROR(work!I150+work!AU150,".")</f>
        <v>33367451.624953993</v>
      </c>
      <c r="AZ150" s="27">
        <f>IFERROR(work!J150+work!AV150,".")</f>
        <v>36210197.678072937</v>
      </c>
      <c r="BA150" s="27">
        <f>IFERROR(work!K150+work!AW150,".")</f>
        <v>40256160.265068568</v>
      </c>
      <c r="BB150" s="27">
        <f>IFERROR(work!L150+work!AX150,".")</f>
        <v>44673944.36871431</v>
      </c>
      <c r="BC150" s="27">
        <f>IFERROR(work!M150+work!AY150,".")</f>
        <v>46733539.624989212</v>
      </c>
      <c r="BD150" s="27">
        <f>IFERROR(work!N150+work!AZ150,".")</f>
        <v>48505418.406521149</v>
      </c>
      <c r="BE150" s="27">
        <f>IFERROR(work!O150+work!BA150,".")</f>
        <v>52918156.008613147</v>
      </c>
      <c r="BF150" s="27">
        <f>IFERROR(work!P150+work!BB150,".")</f>
        <v>60348578.295803763</v>
      </c>
      <c r="BG150" s="27">
        <f>IFERROR(work!Q150+work!BC150,".")</f>
        <v>68453406.222280383</v>
      </c>
      <c r="BH150" s="27">
        <f>IFERROR(work!R150+work!BD150,".")</f>
        <v>77032956.306809664</v>
      </c>
      <c r="BI150" s="27">
        <f>IFERROR(work!S150+work!BE150,".")</f>
        <v>85414438.82947956</v>
      </c>
      <c r="BJ150" s="27">
        <f>IFERROR(work!T150+work!BF150,".")</f>
        <v>93797177.878545076</v>
      </c>
      <c r="BK150" s="27">
        <f>IFERROR(work!U150+work!BG150,".")</f>
        <v>102342732.81105742</v>
      </c>
      <c r="BL150" s="27">
        <f>IFERROR(work!V150+work!BH150,".")</f>
        <v>110004434.42800389</v>
      </c>
      <c r="BM150" s="27">
        <f>IFERROR(work!W150+work!BI150,".")</f>
        <v>117758348.91967449</v>
      </c>
      <c r="BN150" s="27">
        <f>IFERROR(work!X150+work!BJ150,".")</f>
        <v>127368544.59784231</v>
      </c>
      <c r="BO150" s="27">
        <f>IFERROR(work!Y150+work!BK150,".")</f>
        <v>137569875.39648026</v>
      </c>
      <c r="BP150" s="27">
        <f>IFERROR(work!Z150+work!BL150,".")</f>
        <v>149551020.8790037</v>
      </c>
      <c r="BQ150" s="27">
        <f>IFERROR(work!AA150+work!BM150,".")</f>
        <v>164022830.48833728</v>
      </c>
      <c r="BR150" s="27">
        <f>IFERROR(work!AB150+work!BN150,".")</f>
        <v>180254030.50464839</v>
      </c>
      <c r="BS150" s="27">
        <f>IFERROR(work!AC150+work!BO150,".")</f>
        <v>200007425.11324984</v>
      </c>
      <c r="BT150" s="27">
        <f>IFERROR(work!AD150+work!BP150,".")</f>
        <v>224768836.03311196</v>
      </c>
      <c r="BU150" s="27">
        <f>IFERROR(work!AE150+work!BQ150,".")</f>
        <v>255813856.12772885</v>
      </c>
      <c r="BV150" s="27">
        <f>IFERROR(work!AF150+work!BR150,".")</f>
        <v>279731987.69219404</v>
      </c>
      <c r="BW150" s="27">
        <f>IFERROR(work!AG150+work!BS150,".")</f>
        <v>304394488.22169161</v>
      </c>
      <c r="BX150" s="27">
        <f>IFERROR(work!AH150+work!BT150,".")</f>
        <v>335605021.57678437</v>
      </c>
      <c r="BY150" s="27">
        <f>IFERROR(work!AI150+work!BU150,".")</f>
        <v>365802652.81996679</v>
      </c>
      <c r="BZ150" s="27"/>
      <c r="CA150" s="27"/>
      <c r="CB150" s="27"/>
      <c r="CC150" s="27"/>
      <c r="CD150" s="27"/>
      <c r="CE150" s="27"/>
      <c r="CF150" s="27">
        <f>IFERROR(work!AP150-work!D150,".")</f>
        <v>-15499108.506370176</v>
      </c>
      <c r="CG150" s="27">
        <f>IFERROR(work!AQ150-work!E150,".")</f>
        <v>-16317994.320702299</v>
      </c>
      <c r="CH150" s="27">
        <f>IFERROR(work!AR150-work!F150,".")</f>
        <v>-18371529.753774378</v>
      </c>
      <c r="CI150" s="27">
        <f>IFERROR(work!AS150-work!G150,".")</f>
        <v>-20759579.576037429</v>
      </c>
      <c r="CJ150" s="27">
        <f>IFERROR(work!AT150-work!H150,".")</f>
        <v>-24097566.801565789</v>
      </c>
      <c r="CK150" s="27">
        <f>IFERROR(work!AU150-work!I150,".")</f>
        <v>-27524754.308698751</v>
      </c>
      <c r="CL150" s="27">
        <f>IFERROR(work!AV150-work!J150,".")</f>
        <v>-30040522.377741288</v>
      </c>
      <c r="CM150" s="27">
        <f>IFERROR(work!AW150-work!K150,".")</f>
        <v>-33679643.317220114</v>
      </c>
      <c r="CN150" s="27">
        <f>IFERROR(work!AX150-work!L150,".")</f>
        <v>-37616605.018372975</v>
      </c>
      <c r="CO150" s="27">
        <f>IFERROR(work!AY150-work!M150,".")</f>
        <v>-38930922.286968797</v>
      </c>
      <c r="CP150" s="27">
        <f>IFERROR(work!AZ150-work!N150,".")</f>
        <v>-40414293.058091231</v>
      </c>
      <c r="CQ150" s="27">
        <f>IFERROR(work!BA150-work!O150,".")</f>
        <v>-44182168.910743542</v>
      </c>
      <c r="CR150" s="27">
        <f>IFERROR(work!BB150-work!P150,".")</f>
        <v>-50539992.762101479</v>
      </c>
      <c r="CS150" s="27">
        <f>IFERROR(work!BC150-work!Q150,".")</f>
        <v>-57959564.783731766</v>
      </c>
      <c r="CT150" s="27">
        <f>IFERROR(work!BD150-work!R150,".")</f>
        <v>-65940113.900989927</v>
      </c>
      <c r="CU150" s="27">
        <f>IFERROR(work!BE150-work!S150,".")</f>
        <v>-73142696.030970141</v>
      </c>
      <c r="CV150" s="27">
        <f>IFERROR(work!BF150-work!T150,".")</f>
        <v>-80615670.467949748</v>
      </c>
      <c r="CW150" s="27">
        <f>IFERROR(work!BG150-work!U150,".")</f>
        <v>-88290510.431661427</v>
      </c>
      <c r="CX150" s="27">
        <f>IFERROR(work!BH150-work!V150,".")</f>
        <v>-95498201.787647143</v>
      </c>
      <c r="CY150" s="27">
        <f>IFERROR(work!BI150-work!W150,".")</f>
        <v>-103362487.648366</v>
      </c>
      <c r="CZ150" s="27">
        <f>IFERROR(work!BJ150-work!X150,".")</f>
        <v>-112326442.24191356</v>
      </c>
      <c r="DA150" s="27">
        <f>IFERROR(work!BK150-work!Y150,".")</f>
        <v>-122019795.35097529</v>
      </c>
      <c r="DB150" s="27">
        <f>IFERROR(work!BL150-work!Z150,".")</f>
        <v>-133661309.9064703</v>
      </c>
      <c r="DC150" s="27">
        <f>IFERROR(work!BM150-work!AA150,".")</f>
        <v>-147510733.37568372</v>
      </c>
      <c r="DD150" s="27">
        <f>IFERROR(work!BN150-work!AB150,".")</f>
        <v>-162744423.30964017</v>
      </c>
      <c r="DE150" s="27">
        <f>IFERROR(work!BO150-work!AC150,".")</f>
        <v>-181749853.98205292</v>
      </c>
      <c r="DF150" s="27">
        <f>IFERROR(work!BP150-work!AD150,".")</f>
        <v>-205471617.50729266</v>
      </c>
      <c r="DG150" s="27">
        <f>IFERROR(work!BQ150-work!AE150,".")</f>
        <v>-235520741.8154147</v>
      </c>
      <c r="DH150" s="27">
        <f>IFERROR(work!BR150-work!AF150,".")</f>
        <v>-258770731.65349045</v>
      </c>
      <c r="DI150" s="27">
        <f>IFERROR(work!BS150-work!AG150,".")</f>
        <v>-283650481.30379701</v>
      </c>
      <c r="DJ150" s="27">
        <f>IFERROR(work!BT150-work!AH150,".")</f>
        <v>-313596624.77935505</v>
      </c>
      <c r="DK150" s="27">
        <f>IFERROR(work!BU150-work!AI150,".")</f>
        <v>-342476343.35458112</v>
      </c>
      <c r="DL150" s="27"/>
      <c r="DM150" s="27"/>
      <c r="DN150" s="27"/>
      <c r="DO150" s="27"/>
      <c r="DP150" s="27"/>
      <c r="DQ150" s="27"/>
      <c r="DR150" s="27"/>
      <c r="DS150" s="27">
        <f>IFERROR(work!DO150-work!CC150,".")</f>
        <v>7.8000001907348626E-2</v>
      </c>
      <c r="DT150" s="27">
        <f>IFERROR(work!DP150-work!CD150,".")</f>
        <v>7.7000001907348625E-2</v>
      </c>
      <c r="DU150" s="27">
        <f>IFERROR(work!DQ150-work!CE150,".")</f>
        <v>7.7000001907348625E-2</v>
      </c>
      <c r="DV150" s="27">
        <f>IFERROR(work!DR150-work!CF150,".")</f>
        <v>7.6000001907348624E-2</v>
      </c>
      <c r="DW150" s="27">
        <f>IFERROR(work!DS150-work!CG150,".")</f>
        <v>7.6000001907348624E-2</v>
      </c>
      <c r="DX150" s="27">
        <f>IFERROR(work!DT150-work!CH150,".")</f>
        <v>7.5000001907348623E-2</v>
      </c>
      <c r="DY150" s="27">
        <f>IFERROR(work!DU150-work!CI150,".")</f>
        <v>7.4000001907348636E-2</v>
      </c>
      <c r="DZ150" s="27">
        <f>IFERROR(work!DV150-work!CJ150,".")</f>
        <v>7.3000001907348636E-2</v>
      </c>
      <c r="EA150" s="27">
        <f>IFERROR(work!DW150-work!CK150,".")</f>
        <v>7.2000001907348635E-2</v>
      </c>
      <c r="EB150" s="27">
        <f>IFERROR(work!DX150-work!CL150,".")</f>
        <v>7.1000001907348634E-2</v>
      </c>
      <c r="EC150" s="27">
        <f>IFERROR(work!DY150-work!CM150,".")</f>
        <v>6.9000001907348632E-2</v>
      </c>
      <c r="ED150" s="27">
        <f>IFERROR(work!DZ150-work!CN150,".")</f>
        <v>7.0000003814697259E-2</v>
      </c>
      <c r="EE150" s="27">
        <f>IFERROR(work!EA150-work!CO150,".")</f>
        <v>6.9000003814697258E-2</v>
      </c>
      <c r="EF150" s="27">
        <f>IFERROR(work!EB150-work!CP150,".")</f>
        <v>0.18999999618530275</v>
      </c>
      <c r="EG150" s="27">
        <f>IFERROR(work!EC150-work!CQ150,".")</f>
        <v>0.18799999618530275</v>
      </c>
      <c r="EH150" s="27">
        <f>IFERROR(work!ED150-work!CR150,".")</f>
        <v>0.22900000762939451</v>
      </c>
      <c r="EI150" s="27">
        <f>IFERROR(work!EE150-work!CS150,".")</f>
        <v>0.22600000762939451</v>
      </c>
      <c r="EJ150" s="27">
        <f>IFERROR(work!EF150-work!CT150,".")</f>
        <v>0.22400000762939451</v>
      </c>
      <c r="EK150" s="27">
        <f>IFERROR(work!EG150-work!CU150,".")</f>
        <v>0.22200000762939451</v>
      </c>
      <c r="EL150" s="27">
        <f>IFERROR(work!EH150-work!CV150,".")</f>
        <v>0.21900000762939451</v>
      </c>
      <c r="EM150" s="27">
        <f>IFERROR(work!EI150-work!CW150,".")</f>
        <v>0.2160000076293945</v>
      </c>
      <c r="EN150" s="27">
        <f>IFERROR(work!EJ150-work!CX150,".")</f>
        <v>0.2130000076293945</v>
      </c>
      <c r="EO150" s="27">
        <f>IFERROR(work!EK150-work!CY150,".")</f>
        <v>0.2100000076293945</v>
      </c>
      <c r="EP150" s="27">
        <f>IFERROR(work!EL150-work!CZ150,".")</f>
        <v>0.20700000762939452</v>
      </c>
      <c r="EQ150" s="27">
        <f>IFERROR(work!EM150-work!DA150,".")</f>
        <v>0.20300000762939452</v>
      </c>
      <c r="ER150" s="27">
        <f>IFERROR(work!EN150-work!DB150,".")</f>
        <v>0.20000000762939452</v>
      </c>
      <c r="ES150" s="27">
        <f>IFERROR(work!EO150-work!DC150,".")</f>
        <v>0.19600000762939451</v>
      </c>
      <c r="ET150" s="27">
        <f>IFERROR(work!EP150-work!DD150,".")</f>
        <v>0.19200000762939451</v>
      </c>
      <c r="EU150" s="27">
        <f>IFERROR(work!EQ150-work!DE150,".")</f>
        <v>0.19599999618530273</v>
      </c>
      <c r="EV150" s="27">
        <f>IFERROR(work!ER150-work!DF150,".")</f>
        <v>0.19099999618530272</v>
      </c>
      <c r="EW150" s="27">
        <f>IFERROR(work!ES150-work!DG150,".")</f>
        <v>0.18699999618530272</v>
      </c>
      <c r="EX150" s="27">
        <f>IFERROR(work!ET150-work!DH150,".")</f>
        <v>0.18299999618530272</v>
      </c>
      <c r="EY150" s="27"/>
      <c r="EZ150" s="27"/>
      <c r="FA150" s="27"/>
      <c r="FB150" s="27"/>
      <c r="FC150" s="27"/>
      <c r="FD150" s="27"/>
      <c r="FE150" s="27" t="str">
        <f>IF(ISNUMBER(work!GZ150/work!HD150),work!GZ150/work!HD150,".")</f>
        <v>.</v>
      </c>
      <c r="FF150" s="27" t="str">
        <f>IF(ISNUMBER(work!HA150/work!HE150),work!HA150/work!HE150,".")</f>
        <v>.</v>
      </c>
      <c r="FG150" s="27" t="str">
        <f>IF(ISNUMBER(work!HB150/work!HF150),work!HB150/work!HF150,".")</f>
        <v>.</v>
      </c>
      <c r="FH150" s="27" t="str">
        <f>IF(ISNUMBER(work!HC150/work!HG150),work!HC150/work!HG150,".")</f>
        <v>.</v>
      </c>
      <c r="FI150" s="27" t="str">
        <f>IF(ISNUMBER((work!HA150+work!HB150)/(work!HE150+work!HF150)),(work!HA150+work!HB150)/(work!HE150+work!HF150),".")</f>
        <v>.</v>
      </c>
      <c r="FJ150" s="27" t="str">
        <f>IF(ISNUMBER(work!HH150/work!HL150),work!HH150/work!HL150,".")</f>
        <v>.</v>
      </c>
      <c r="FK150" s="27" t="str">
        <f>IF(ISNUMBER(work!HI150/work!HM150),work!HI150/work!HM150,".")</f>
        <v>.</v>
      </c>
      <c r="FL150" s="27" t="str">
        <f>IF(ISNUMBER(work!HJ150/work!HN150),work!HJ150/work!HN150,".")</f>
        <v>.</v>
      </c>
      <c r="FM150" s="27" t="str">
        <f>IF(ISNUMBER(work!HK150/work!HO150),work!HK150/work!HO150,".")</f>
        <v>.</v>
      </c>
      <c r="FN150" s="27" t="str">
        <f>IF(ISNUMBER((work!HI150+work!HJ150)/(work!HM150+work!HN150)),(work!HI150+work!HJ150)/(work!HM150+work!HN150),".")</f>
        <v>.</v>
      </c>
      <c r="FO150" s="27" t="s">
        <v>5007</v>
      </c>
      <c r="FP150" s="27" t="s">
        <v>5007</v>
      </c>
      <c r="FQ150" s="27" t="s">
        <v>5007</v>
      </c>
      <c r="FR150" s="27" t="s">
        <v>5007</v>
      </c>
      <c r="FS150" s="27" t="s">
        <v>5007</v>
      </c>
      <c r="FT150" s="27">
        <f>work!GM150</f>
        <v>1.7886911788905823E-4</v>
      </c>
      <c r="FU150" s="27">
        <f>work!GN150</f>
        <v>9.8555666704446335E-4</v>
      </c>
      <c r="FV150" s="27">
        <f>work!GO150</f>
        <v>3.2428147008983375E-4</v>
      </c>
      <c r="FW150" s="27" t="s">
        <v>5007</v>
      </c>
      <c r="FX150" s="27"/>
      <c r="FY150" s="27">
        <f t="shared" si="101"/>
        <v>19076.397000000001</v>
      </c>
      <c r="FZ150">
        <f t="shared" si="103"/>
        <v>44</v>
      </c>
      <c r="GA150" t="str">
        <f>work!HC150</f>
        <v>.</v>
      </c>
      <c r="GB150" t="str">
        <f>IF(ISNUMBER(work!HA150+work!HB150),work!HA150+work!HB150,".")</f>
        <v>.</v>
      </c>
      <c r="GC150" t="str">
        <f>IF(ISNUMBER(work!HK150-work!HC150),work!HK150-work!HC150,".")</f>
        <v>.</v>
      </c>
      <c r="GD150" t="str">
        <f>IF(ISNUMBER(work!HI150+work!HJ150-work!HA150-work!HB150),(work!HI150+work!HJ150-work!HA150-work!HB150),".")</f>
        <v>.</v>
      </c>
      <c r="GH150">
        <f>work!GQ150</f>
        <v>2000</v>
      </c>
      <c r="GI150">
        <f>work!GR150</f>
        <v>13000</v>
      </c>
      <c r="GJ150" t="str">
        <f>work!GZ150</f>
        <v>.</v>
      </c>
      <c r="GK150" t="str">
        <f>work!HH150</f>
        <v>.</v>
      </c>
      <c r="GL150">
        <f t="shared" si="102"/>
        <v>2832.0512544917865</v>
      </c>
      <c r="GM150" t="str">
        <f>IFERROR(VLOOKUP($F150,AREA_EM_ALLYEAR,Seq!B$1,FALSE),".")</f>
        <v>.</v>
      </c>
      <c r="GN150" t="str">
        <f>IFERROR(VLOOKUP($F150,AREA_EM_ALLYEAR,Seq!C$1,FALSE),".")</f>
        <v>.</v>
      </c>
      <c r="GO150" t="str">
        <f>IFERROR(VLOOKUP($F150,AREA_EM_ALLYEAR,Seq!D$1,FALSE),".")</f>
        <v>.</v>
      </c>
      <c r="GP150" t="str">
        <f>IFERROR(VLOOKUP($F150,AREA_EM_ALLYEAR,Seq!E$1,FALSE),".")</f>
        <v>.</v>
      </c>
      <c r="GQ150" t="str">
        <f>IFERROR(VLOOKUP($F150,AREA_EM_ALLYEAR,Seq!F$1,FALSE),".")</f>
        <v>.</v>
      </c>
      <c r="GR150" t="str">
        <f>IFERROR(VLOOKUP($F150,AREA_EM_ALLYEAR,Seq!G$1,FALSE),".")</f>
        <v>.</v>
      </c>
      <c r="GS150" t="str">
        <f>IFERROR(VLOOKUP($F150,AREA_EM_ALLYEAR,Seq!H$1,FALSE),".")</f>
        <v>.</v>
      </c>
      <c r="GT150" t="str">
        <f>IFERROR(VLOOKUP($F150,AREA_EM_ALLYEAR,Seq!I$1,FALSE),".")</f>
        <v>.</v>
      </c>
      <c r="GU150" t="str">
        <f>IFERROR(VLOOKUP($F150,AREA_EM_ALLYEAR,Seq!J$1,FALSE),".")</f>
        <v>.</v>
      </c>
      <c r="GV150" t="str">
        <f>IFERROR(VLOOKUP($F150,AREA_EM_ALLYEAR,Seq!K$1,FALSE),".")</f>
        <v>.</v>
      </c>
      <c r="GW150" t="str">
        <f>IFERROR(VLOOKUP($F150,AREA_EM_ALLYEAR,Seq!L$1,FALSE),".")</f>
        <v>.</v>
      </c>
      <c r="GX150" t="str">
        <f>IFERROR(VLOOKUP($F150,AREA_EM_ALLYEAR,Seq!M$1,FALSE),".")</f>
        <v>.</v>
      </c>
      <c r="GY150" t="str">
        <f>IFERROR(VLOOKUP($F150,AREA_EM_ALLYEAR,Seq!N$1,FALSE),".")</f>
        <v>.</v>
      </c>
      <c r="GZ150" t="str">
        <f>IFERROR(VLOOKUP($F150,AREA_EM_ALLYEAR,Seq!O$1,FALSE),".")</f>
        <v>.</v>
      </c>
      <c r="HA150" t="str">
        <f t="shared" si="104"/>
        <v>.</v>
      </c>
      <c r="HK150" s="139">
        <f>IFERROR(VLOOKUP(CONCATENATE($G150, ".SP.DYN.LE00.IN"),AREA_WB_6ATTRS,Seq!B$1,FALSE)-VLOOKUP("CHN.SP.DYN.LE00.IN",AREA_WB_6ATTRS,Seq!B$1,FALSE),".")</f>
        <v>2.1979268292682832</v>
      </c>
      <c r="HL150" s="139">
        <f>IFERROR(VLOOKUP(CONCATENATE($G150, ".SP.DYN.LE00.IN"),AREA_WB_6ATTRS,Seq!C$1,FALSE)-VLOOKUP("CHN.SP.DYN.LE00.IN",AREA_WB_6ATTRS,Seq!C$1,FALSE),".")</f>
        <v>2.5951463414634048</v>
      </c>
      <c r="HM150" s="139">
        <f>IFERROR(VLOOKUP(CONCATENATE($G150, ".SP.DYN.LE00.IN"),AREA_WB_6ATTRS,Seq!D$1,FALSE)-VLOOKUP("CHN.SP.DYN.LE00.IN",AREA_WB_6ATTRS,Seq!D$1,FALSE),".")</f>
        <v>2.9288780487805042</v>
      </c>
      <c r="HN150" s="139">
        <f>IFERROR(VLOOKUP(CONCATENATE($G150, ".SP.DYN.LE00.IN"),AREA_WB_6ATTRS,Seq!E$1,FALSE)-VLOOKUP("CHN.SP.DYN.LE00.IN",AREA_WB_6ATTRS,Seq!E$1,FALSE),".")</f>
        <v>3.2065121951219595</v>
      </c>
      <c r="HO150" s="139">
        <f>IFERROR(VLOOKUP(CONCATENATE($G150, ".SP.DYN.LE00.IN"),AREA_WB_6ATTRS,Seq!F$1,FALSE)-VLOOKUP("CHN.SP.DYN.LE00.IN",AREA_WB_6ATTRS,Seq!F$1,FALSE),".")</f>
        <v>3.4255121951219536</v>
      </c>
      <c r="HP150" s="139">
        <f>IFERROR(VLOOKUP(CONCATENATE($G150, ".SP.DYN.LE00.IN"),AREA_WB_6ATTRS,Seq!G$1,FALSE)-VLOOKUP("CHN.SP.DYN.LE00.IN",AREA_WB_6ATTRS,Seq!G$1,FALSE),".")</f>
        <v>3.5918536585365786</v>
      </c>
      <c r="HQ150" s="139">
        <f>IFERROR(VLOOKUP(CONCATENATE($G150, ".SP.DYN.LE00.IN"),AREA_WB_6ATTRS,Seq!H$1,FALSE)-VLOOKUP("CHN.SP.DYN.LE00.IN",AREA_WB_6ATTRS,Seq!H$1,FALSE),".")</f>
        <v>3.7194634146341485</v>
      </c>
      <c r="HR150" s="139">
        <f>IFERROR(VLOOKUP(CONCATENATE($G150, ".SP.DYN.LE00.IN"),AREA_WB_6ATTRS,Seq!I$1,FALSE)-VLOOKUP("CHN.SP.DYN.LE00.IN",AREA_WB_6ATTRS,Seq!I$1,FALSE),".")</f>
        <v>3.8261707317073075</v>
      </c>
      <c r="HS150" s="139">
        <f>IFERROR(VLOOKUP(CONCATENATE($G150, ".SP.DYN.LE00.IN"),AREA_WB_6ATTRS,Seq!J$1,FALSE)-VLOOKUP("CHN.SP.DYN.LE00.IN",AREA_WB_6ATTRS,Seq!J$1,FALSE),".")</f>
        <v>3.9283902439024416</v>
      </c>
      <c r="HT150" s="139">
        <f>IFERROR(VLOOKUP(CONCATENATE($G150, ".SP.DYN.LE00.IN"),AREA_WB_6ATTRS,Seq!K$1,FALSE)-VLOOKUP("CHN.SP.DYN.LE00.IN",AREA_WB_6ATTRS,Seq!K$1,FALSE),".")</f>
        <v>4.0349756097560743</v>
      </c>
      <c r="HU150" s="139">
        <f>IFERROR(VLOOKUP(CONCATENATE($G150, ".SP.DYN.LE00.IN"),AREA_WB_6ATTRS,Seq!L$1,FALSE)-VLOOKUP("CHN.SP.DYN.LE00.IN",AREA_WB_6ATTRS,Seq!L$1,FALSE),".")</f>
        <v>4.1438292682926914</v>
      </c>
      <c r="HV150" s="139">
        <f>IFERROR(VLOOKUP(CONCATENATE($G150, ".SP.DYN.LE00.IN"),AREA_WB_6ATTRS,Seq!M$1,FALSE)-VLOOKUP("CHN.SP.DYN.LE00.IN",AREA_WB_6ATTRS,Seq!M$1,FALSE),".")</f>
        <v>4.2523902439024539</v>
      </c>
      <c r="HW150" s="139">
        <f>IFERROR(VLOOKUP(CONCATENATE($G150, ".SP.DYN.LE00.IN"),AREA_WB_6ATTRS,Seq!N$1,FALSE)-VLOOKUP("CHN.SP.DYN.LE00.IN",AREA_WB_6ATTRS,Seq!N$1,FALSE),".")</f>
        <v>4.3521219512195159</v>
      </c>
      <c r="HX150" s="139">
        <f>IFERROR(VLOOKUP(CONCATENATE($G150, ".SP.DYN.LE00.IN"),AREA_WB_6ATTRS,Seq!O$1,FALSE)-VLOOKUP("CHN.SP.DYN.LE00.IN",AREA_WB_6ATTRS,Seq!O$1,FALSE),".")</f>
        <v>4.4405609756097562</v>
      </c>
      <c r="HY150" s="139">
        <f>IFERROR(VLOOKUP(CONCATENATE($G150, ".SP.DYN.LE00.IN"),AREA_WB_6ATTRS,Seq!P$1,FALSE)-VLOOKUP("CHN.SP.DYN.LE00.IN",AREA_WB_6ATTRS,Seq!P$1,FALSE),".")</f>
        <v>4.5227560975609862</v>
      </c>
      <c r="HZ150" s="139">
        <f>IFERROR(VLOOKUP(CONCATENATE($G150, ".SP.DYN.LE00.IN"),AREA_WB_6ATTRS,Seq!Q$1,FALSE)-VLOOKUP("CHN.SP.DYN.LE00.IN",AREA_WB_6ATTRS,Seq!Q$1,FALSE),".")</f>
        <v>4.6167317073170722</v>
      </c>
      <c r="IA150" s="139">
        <f>IFERROR(VLOOKUP(CONCATENATE($G150, ".SP.DYN.LE00.IN"),AREA_WB_6ATTRS,Seq!R$1,FALSE)-VLOOKUP("CHN.SP.DYN.LE00.IN",AREA_WB_6ATTRS,Seq!R$1,FALSE),".")</f>
        <v>4.7406097560975695</v>
      </c>
      <c r="IB150" s="139">
        <f>IFERROR(VLOOKUP(CONCATENATE($G150, ".SP.DYN.LE00.IN"),AREA_WB_6ATTRS,Seq!S$1,FALSE)-VLOOKUP("CHN.SP.DYN.LE00.IN",AREA_WB_6ATTRS,Seq!S$1,FALSE),".")</f>
        <v>4.9034878048780399</v>
      </c>
      <c r="IC150" s="139">
        <f>IFERROR(VLOOKUP(CONCATENATE($G150, ".SP.DYN.LE00.IN"),AREA_WB_6ATTRS,Seq!T$1,FALSE)-VLOOKUP("CHN.SP.DYN.LE00.IN",AREA_WB_6ATTRS,Seq!T$1,FALSE),".")</f>
        <v>5.1059268292682845</v>
      </c>
      <c r="ID150" s="139">
        <f>IFERROR(VLOOKUP(CONCATENATE($G150, ".SP.DYN.LE00.IN"),AREA_WB_6ATTRS,Seq!U$1,FALSE)-VLOOKUP("CHN.SP.DYN.LE00.IN",AREA_WB_6ATTRS,Seq!U$1,FALSE),".")</f>
        <v>5.339439024390245</v>
      </c>
      <c r="IE150" s="139">
        <f>IFERROR(VLOOKUP(CONCATENATE($G150, ".SP.DYN.LE00.IN"),AREA_WB_6ATTRS,Seq!V$1,FALSE)-VLOOKUP("CHN.SP.DYN.LE00.IN",AREA_WB_6ATTRS,Seq!V$1,FALSE),".")</f>
        <v>5.5800243902439064</v>
      </c>
      <c r="IF150" s="139">
        <f>IFERROR(VLOOKUP(CONCATENATE($G150, ".SP.DYN.LE00.IN"),AREA_WB_6ATTRS,Seq!W$1,FALSE)-VLOOKUP("CHN.SP.DYN.LE00.IN",AREA_WB_6ATTRS,Seq!W$1,FALSE),".")</f>
        <v>5.8016829268292582</v>
      </c>
      <c r="IG150" s="139">
        <f>IFERROR(VLOOKUP(CONCATENATE($G150, ".SP.DYN.LE00.IN"),AREA_WB_6ATTRS,Seq!X$1,FALSE)-VLOOKUP("CHN.SP.DYN.LE00.IN",AREA_WB_6ATTRS,Seq!X$1,FALSE),".")</f>
        <v>5.9757804878048972</v>
      </c>
      <c r="IH150" s="139">
        <f>IFERROR(VLOOKUP(CONCATENATE($G150, ".SP.DYN.LE00.IN"),AREA_WB_6ATTRS,Seq!Y$1,FALSE)-VLOOKUP("CHN.SP.DYN.LE00.IN",AREA_WB_6ATTRS,Seq!Y$1,FALSE),".")</f>
        <v>6.0862926829268389</v>
      </c>
      <c r="II150" s="139">
        <f>IFERROR(VLOOKUP(CONCATENATE($G150, ".SP.DYN.LE00.IN"),AREA_WB_6ATTRS,Seq!Z$1,FALSE)-VLOOKUP("CHN.SP.DYN.LE00.IN",AREA_WB_6ATTRS,Seq!Z$1,FALSE),".")</f>
        <v>6.1272439024390195</v>
      </c>
      <c r="IJ150" s="139">
        <f>IFERROR(VLOOKUP(CONCATENATE($G150, ".SP.DYN.LE00.IN"),AREA_WB_6ATTRS,Seq!AA$1,FALSE)-VLOOKUP("CHN.SP.DYN.LE00.IN",AREA_WB_6ATTRS,Seq!AA$1,FALSE),".")</f>
        <v>6.1036585365853711</v>
      </c>
      <c r="IK150" s="139">
        <f>IFERROR(VLOOKUP(CONCATENATE($G150, ".SP.DYN.LE00.IN"),AREA_WB_6ATTRS,Seq!AB$1,FALSE)-VLOOKUP("CHN.SP.DYN.LE00.IN",AREA_WB_6ATTRS,Seq!AB$1,FALSE),".")</f>
        <v>6.0261219512195083</v>
      </c>
      <c r="IL150" s="139">
        <f>IFERROR(VLOOKUP(CONCATENATE($G150, ".SP.DYN.LE00.IN"),AREA_WB_6ATTRS,Seq!AC$1,FALSE)-VLOOKUP("CHN.SP.DYN.LE00.IN",AREA_WB_6ATTRS,Seq!AC$1,FALSE),".")</f>
        <v>5.921682926829277</v>
      </c>
      <c r="IM150" s="139">
        <f>IFERROR(VLOOKUP(CONCATENATE($G150, ".SP.DYN.LE00.IN"),AREA_WB_6ATTRS,Seq!AD$1,FALSE)-VLOOKUP("CHN.SP.DYN.LE00.IN",AREA_WB_6ATTRS,Seq!AD$1,FALSE),".")</f>
        <v>5.8118780487804997</v>
      </c>
      <c r="IN150" s="139">
        <f>IFERROR(VLOOKUP(CONCATENATE($G150, ".SP.DYN.LE00.IN"),AREA_WB_6ATTRS,Seq!AE$1,FALSE)-VLOOKUP("CHN.SP.DYN.LE00.IN",AREA_WB_6ATTRS,Seq!AE$1,FALSE),".")</f>
        <v>5.7061951219512252</v>
      </c>
      <c r="IO150" s="139">
        <f>IFERROR(VLOOKUP(CONCATENATE($G150, ".SP.DYN.LE00.IN"),AREA_WB_6ATTRS,Seq!AF$1,FALSE)-VLOOKUP("CHN.SP.DYN.LE00.IN",AREA_WB_6ATTRS,Seq!AF$1,FALSE),".")</f>
        <v>5.6126341463414633</v>
      </c>
      <c r="IP150" s="139" t="str">
        <f>IFERROR(VLOOKUP(CONCATENATE($G150, ".SP.DYN.LE00.IN"),AREA_WB_6ATTRS,Seq!AG$1,FALSE)-VLOOKUP("CHN.SP.DYN.LE00.IN",AREA_WB_6ATTRS,Seq!AG$1,FALSE),".")</f>
        <v>.</v>
      </c>
      <c r="IW150">
        <f>IFERROR(VLOOKUP(CONCATENATE($G150, ".SP.DYN.LE00.IN"),AREA_WB_6ATTRS,Seq!B$1,FALSE),".")</f>
        <v>69.191731707317075</v>
      </c>
      <c r="IX150">
        <f>IFERROR(VLOOKUP(CONCATENATE($G150, ".SP.DYN.LE00.IN"),AREA_WB_6ATTRS,Seq!C$1,FALSE),".")</f>
        <v>69.858073170731714</v>
      </c>
      <c r="IY150">
        <f>IFERROR(VLOOKUP(CONCATENATE($G150, ".SP.DYN.LE00.IN"),AREA_WB_6ATTRS,Seq!D$1,FALSE),".")</f>
        <v>70.463780487804897</v>
      </c>
      <c r="IZ150">
        <f>IFERROR(VLOOKUP(CONCATENATE($G150, ".SP.DYN.LE00.IN"),AREA_WB_6ATTRS,Seq!E$1,FALSE),".")</f>
        <v>71.006365853658551</v>
      </c>
      <c r="JA150">
        <f>IFERROR(VLOOKUP(CONCATENATE($G150, ".SP.DYN.LE00.IN"),AREA_WB_6ATTRS,Seq!F$1,FALSE),".")</f>
        <v>71.484780487804883</v>
      </c>
      <c r="JB150">
        <f>IFERROR(VLOOKUP(CONCATENATE($G150, ".SP.DYN.LE00.IN"),AREA_WB_6ATTRS,Seq!G$1,FALSE),".")</f>
        <v>71.905000000000001</v>
      </c>
      <c r="JC150">
        <f>IFERROR(VLOOKUP(CONCATENATE($G150, ".SP.DYN.LE00.IN"),AREA_WB_6ATTRS,Seq!H$1,FALSE),".")</f>
        <v>72.278951219512209</v>
      </c>
      <c r="JD150">
        <f>IFERROR(VLOOKUP(CONCATENATE($G150, ".SP.DYN.LE00.IN"),AREA_WB_6ATTRS,Seq!I$1,FALSE),".")</f>
        <v>72.623487804878053</v>
      </c>
      <c r="JE150">
        <f>IFERROR(VLOOKUP(CONCATENATE($G150, ".SP.DYN.LE00.IN"),AREA_WB_6ATTRS,Seq!J$1,FALSE),".")</f>
        <v>72.955512195121969</v>
      </c>
      <c r="JF150">
        <f>IFERROR(VLOOKUP(CONCATENATE($G150, ".SP.DYN.LE00.IN"),AREA_WB_6ATTRS,Seq!K$1,FALSE),".")</f>
        <v>73.281902439024378</v>
      </c>
      <c r="JG150">
        <f>IFERROR(VLOOKUP(CONCATENATE($G150, ".SP.DYN.LE00.IN"),AREA_WB_6ATTRS,Seq!L$1,FALSE),".")</f>
        <v>73.603560975609767</v>
      </c>
      <c r="JH150">
        <f>IFERROR(VLOOKUP(CONCATENATE($G150, ".SP.DYN.LE00.IN"),AREA_WB_6ATTRS,Seq!M$1,FALSE),".")</f>
        <v>73.916414634146363</v>
      </c>
      <c r="JI150">
        <f>IFERROR(VLOOKUP(CONCATENATE($G150, ".SP.DYN.LE00.IN"),AREA_WB_6ATTRS,Seq!N$1,FALSE),".")</f>
        <v>74.213951219512197</v>
      </c>
      <c r="JJ150">
        <f>IFERROR(VLOOKUP(CONCATENATE($G150, ".SP.DYN.LE00.IN"),AREA_WB_6ATTRS,Seq!O$1,FALSE),".")</f>
        <v>74.495195121951227</v>
      </c>
      <c r="JK150">
        <f>IFERROR(VLOOKUP(CONCATENATE($G150, ".SP.DYN.LE00.IN"),AREA_WB_6ATTRS,Seq!P$1,FALSE),".")</f>
        <v>74.765682926829285</v>
      </c>
      <c r="JL150">
        <f>IFERROR(VLOOKUP(CONCATENATE($G150, ".SP.DYN.LE00.IN"),AREA_WB_6ATTRS,Seq!Q$1,FALSE),".")</f>
        <v>75.041463414634151</v>
      </c>
      <c r="JM150">
        <f>IFERROR(VLOOKUP(CONCATENATE($G150, ".SP.DYN.LE00.IN"),AREA_WB_6ATTRS,Seq!R$1,FALSE),".")</f>
        <v>75.339634146341481</v>
      </c>
      <c r="JN150">
        <f>IFERROR(VLOOKUP(CONCATENATE($G150, ".SP.DYN.LE00.IN"),AREA_WB_6ATTRS,Seq!S$1,FALSE),".")</f>
        <v>75.66980487804878</v>
      </c>
      <c r="JO150">
        <f>IFERROR(VLOOKUP(CONCATENATE($G150, ".SP.DYN.LE00.IN"),AREA_WB_6ATTRS,Seq!T$1,FALSE),".")</f>
        <v>76.033024390243909</v>
      </c>
      <c r="JP150">
        <f>IFERROR(VLOOKUP(CONCATENATE($G150, ".SP.DYN.LE00.IN"),AREA_WB_6ATTRS,Seq!U$1,FALSE),".")</f>
        <v>76.422829268292702</v>
      </c>
      <c r="JQ150">
        <f>IFERROR(VLOOKUP(CONCATENATE($G150, ".SP.DYN.LE00.IN"),AREA_WB_6ATTRS,Seq!V$1,FALSE),".")</f>
        <v>76.821731707317085</v>
      </c>
      <c r="JR150">
        <f>IFERROR(VLOOKUP(CONCATENATE($G150, ".SP.DYN.LE00.IN"),AREA_WB_6ATTRS,Seq!W$1,FALSE),".")</f>
        <v>77.207219512195124</v>
      </c>
      <c r="JS150">
        <f>IFERROR(VLOOKUP(CONCATENATE($G150, ".SP.DYN.LE00.IN"),AREA_WB_6ATTRS,Seq!X$1,FALSE),".")</f>
        <v>77.555219512195137</v>
      </c>
      <c r="JT150">
        <f>IFERROR(VLOOKUP(CONCATENATE($G150, ".SP.DYN.LE00.IN"),AREA_WB_6ATTRS,Seq!Y$1,FALSE),".")</f>
        <v>77.851170731707327</v>
      </c>
      <c r="JU150">
        <f>IFERROR(VLOOKUP(CONCATENATE($G150, ".SP.DYN.LE00.IN"),AREA_WB_6ATTRS,Seq!Z$1,FALSE),".")</f>
        <v>78.089585365853665</v>
      </c>
      <c r="JV150">
        <f>IFERROR(VLOOKUP(CONCATENATE($G150, ".SP.DYN.LE00.IN"),AREA_WB_6ATTRS,Seq!AA$1,FALSE),".")</f>
        <v>78.274975609756112</v>
      </c>
      <c r="JW150">
        <f>IFERROR(VLOOKUP(CONCATENATE($G150, ".SP.DYN.LE00.IN"),AREA_WB_6ATTRS,Seq!AB$1,FALSE),".")</f>
        <v>78.415853658536591</v>
      </c>
      <c r="JX150">
        <f>IFERROR(VLOOKUP(CONCATENATE($G150, ".SP.DYN.LE00.IN"),AREA_WB_6ATTRS,Seq!AC$1,FALSE),".")</f>
        <v>78.534268292682938</v>
      </c>
      <c r="JY150">
        <f>IFERROR(VLOOKUP(CONCATENATE($G150, ".SP.DYN.LE00.IN"),AREA_WB_6ATTRS,Seq!AD$1,FALSE),".")</f>
        <v>78.647219512195136</v>
      </c>
      <c r="JZ150">
        <f>IFERROR(VLOOKUP(CONCATENATE($G150, ".SP.DYN.LE00.IN"),AREA_WB_6ATTRS,Seq!AE$1,FALSE),".")</f>
        <v>78.762707317073179</v>
      </c>
      <c r="KA150">
        <f>IFERROR(VLOOKUP(CONCATENATE($G150, ".SP.DYN.LE00.IN"),AREA_WB_6ATTRS,Seq!AF$1,FALSE),".")</f>
        <v>78.885731707317092</v>
      </c>
      <c r="KB150" t="str">
        <f>IFERROR(VLOOKUP(CONCATENATE($G150, ".SP.DYN.LE00.IN"),AREA_WB_6ATTRS,Seq!AG$1,FALSE),".")</f>
        <v>.</v>
      </c>
      <c r="KK150">
        <f t="shared" si="107"/>
        <v>1669</v>
      </c>
      <c r="KL150">
        <f t="shared" si="105"/>
        <v>199</v>
      </c>
      <c r="KM150">
        <f t="shared" si="108"/>
        <v>48505418.406521149</v>
      </c>
      <c r="KN150">
        <f t="shared" si="109"/>
        <v>-40414293.058091231</v>
      </c>
      <c r="KO150">
        <f t="shared" si="106"/>
        <v>6.9000001907348632E-2</v>
      </c>
      <c r="KP150" t="str">
        <f>work!HA150</f>
        <v>.</v>
      </c>
      <c r="KQ150" t="str">
        <f>work!HB150</f>
        <v>.</v>
      </c>
      <c r="KR150" t="str">
        <f>work!HC150</f>
        <v>.</v>
      </c>
      <c r="KS150" t="str">
        <f>IF(ISNUMBER(work!HI150-work!HA150),work!HI150-work!HA150,".")</f>
        <v>.</v>
      </c>
      <c r="KT150" t="str">
        <f>IF(ISNUMBER(work!HJ150-work!HB150),work!HJ150-work!HB150,".")</f>
        <v>.</v>
      </c>
      <c r="KU150" t="str">
        <f>IF(ISNUMBER(work!HK150-work!HC150),work!HK150-work!HC150,".")</f>
        <v>.</v>
      </c>
      <c r="KW150">
        <f>IFERROR(work!HR150/work!HV150,".")</f>
        <v>6.1978149348558675E-5</v>
      </c>
      <c r="KX150">
        <f>IFERROR(work!HS150/work!HW150,".")</f>
        <v>5.8830151817423356E-5</v>
      </c>
      <c r="KY150">
        <f>IFERROR(work!HT150/work!HX150,".")</f>
        <v>1.0156495643213593E-4</v>
      </c>
      <c r="KZ150">
        <f>IFERROR(work!HU150/work!HY150,".")</f>
        <v>1.6548456735285735E-4</v>
      </c>
    </row>
    <row r="151" spans="1:312">
      <c r="A151" s="24">
        <f t="shared" si="85"/>
        <v>152</v>
      </c>
      <c r="B151" s="24" t="str">
        <f t="shared" si="86"/>
        <v>Out</v>
      </c>
      <c r="C151" s="24" t="str">
        <f t="shared" si="87"/>
        <v>Out</v>
      </c>
      <c r="D151" s="24" t="str">
        <f t="shared" si="88"/>
        <v>Out67</v>
      </c>
      <c r="E151" s="25" t="s">
        <v>3953</v>
      </c>
      <c r="F151" s="26" t="str">
        <f t="shared" si="89"/>
        <v>Dominica</v>
      </c>
      <c r="G151" s="166" t="s">
        <v>1398</v>
      </c>
      <c r="H151" s="166" t="s">
        <v>5007</v>
      </c>
      <c r="I151" s="166" t="s">
        <v>5007</v>
      </c>
      <c r="J151" s="180" t="s">
        <v>5007</v>
      </c>
      <c r="K151" s="180" t="s">
        <v>5007</v>
      </c>
      <c r="L151" s="27">
        <f>IFERROR(VLOOKUP($F151,Area_FDI_84_96,Seq!B$1,FALSE),0)</f>
        <v>0</v>
      </c>
      <c r="M151" s="27">
        <f>IFERROR(VLOOKUP($F151,Area_FDI_84_96,Seq!C$1,FALSE),0)</f>
        <v>0</v>
      </c>
      <c r="N151" s="27">
        <f>IFERROR(VLOOKUP($F151,Area_FDI_84_96,Seq!D$1,FALSE),0)</f>
        <v>0</v>
      </c>
      <c r="O151" s="27">
        <f>IFERROR(VLOOKUP($F151,Area_FDI_84_96,Seq!E$1,FALSE),0)</f>
        <v>0</v>
      </c>
      <c r="P151" s="27">
        <f>IFERROR(VLOOKUP($F151,Area_FDI_84_96,Seq!F$1,FALSE),0)</f>
        <v>0</v>
      </c>
      <c r="Q151" s="27">
        <f>IFERROR(VLOOKUP($F151,Area_FDI_84_96,Seq!G$1,FALSE),0)</f>
        <v>0</v>
      </c>
      <c r="R151" s="27">
        <f>IFERROR(VLOOKUP($F151,Area_FDI_84_96,Seq!H$1,FALSE),0)</f>
        <v>0</v>
      </c>
      <c r="S151" s="27">
        <f>IFERROR(VLOOKUP($F151,Area_FDI_84_96,Seq!I$1,FALSE),0)</f>
        <v>0</v>
      </c>
      <c r="T151" s="27">
        <f>IFERROR(VALUE(VLOOKUP($E151,Area_FDI_92_95,Seq!B$1,FALSE)),0)</f>
        <v>0</v>
      </c>
      <c r="U151" s="27">
        <f>IFERROR(VALUE(VLOOKUP($E151,Area_FDI_92_95,Seq!C$1,FALSE)),0)</f>
        <v>46</v>
      </c>
      <c r="V151" s="27">
        <f>IFERROR(VALUE(VLOOKUP($E151,Area_FDI_92_95,Seq!D$1,FALSE)),0)</f>
        <v>0</v>
      </c>
      <c r="W151" s="27">
        <f>IFERROR(VALUE(VLOOKUP($E151,Area_FDI_92_95,Seq!E$1,FALSE)),0)</f>
        <v>8</v>
      </c>
      <c r="X151" s="27">
        <f>IFERROR(VALUE(VLOOKUP($E151,Area_FDI_96_99,Seq!B$1,FALSE)),0)</f>
        <v>0</v>
      </c>
      <c r="Y151" s="27">
        <f>IFERROR(VALUE(VLOOKUP($E151,Area_FDI_96_99,Seq!C$1,FALSE)),0)</f>
        <v>25</v>
      </c>
      <c r="Z151" s="27">
        <f>IFERROR(VALUE(VLOOKUP($E151,Area_FDI_96_99,Seq!D$1,FALSE)),0)</f>
        <v>0</v>
      </c>
      <c r="AA151" s="27">
        <f>IFERROR(VALUE(VLOOKUP($E151,Area_FDI_96_99,Seq!E$1,FALSE)),0)</f>
        <v>10</v>
      </c>
      <c r="AB151" s="27">
        <f t="shared" si="90"/>
        <v>10</v>
      </c>
      <c r="AC151" s="27">
        <f t="shared" si="91"/>
        <v>1</v>
      </c>
      <c r="AD151" s="27">
        <f t="shared" si="92"/>
        <v>0</v>
      </c>
      <c r="AE151" s="27">
        <f t="shared" si="93"/>
        <v>0</v>
      </c>
      <c r="AF151" s="27">
        <f t="shared" si="94"/>
        <v>35</v>
      </c>
      <c r="AG151" s="27">
        <f t="shared" si="95"/>
        <v>102</v>
      </c>
      <c r="AH151" s="27">
        <f t="shared" si="96"/>
        <v>35</v>
      </c>
      <c r="AI151" s="27">
        <f t="shared" si="97"/>
        <v>16</v>
      </c>
      <c r="AJ151" s="27">
        <f t="shared" si="98"/>
        <v>0</v>
      </c>
      <c r="AK151" s="27">
        <f t="shared" si="99"/>
        <v>0</v>
      </c>
      <c r="AL151" s="27">
        <f t="shared" si="100"/>
        <v>0</v>
      </c>
      <c r="AM151" s="27"/>
      <c r="AN151" s="27"/>
      <c r="AO151" s="27"/>
      <c r="AP151" s="27"/>
      <c r="AQ151" s="27"/>
      <c r="AR151" s="27"/>
      <c r="AS151" s="27"/>
      <c r="AT151" s="27">
        <f>IFERROR(work!D151+work!AP151,".")</f>
        <v>18310954.575959757</v>
      </c>
      <c r="AU151" s="27">
        <f>IFERROR(work!E151+work!AQ151,".")</f>
        <v>19264283.717392262</v>
      </c>
      <c r="AV151" s="27">
        <f>IFERROR(work!F151+work!AR151,".")</f>
        <v>21016396.140194613</v>
      </c>
      <c r="AW151" s="27">
        <f>IFERROR(work!G151+work!AS151,".")</f>
        <v>23305569.705009487</v>
      </c>
      <c r="AX151" s="27">
        <f>IFERROR(work!H151+work!AT151,".")</f>
        <v>26846043.256564531</v>
      </c>
      <c r="AY151" s="27">
        <f>IFERROR(work!I151+work!AU151,".")</f>
        <v>30467659.291336607</v>
      </c>
      <c r="AZ151" s="27">
        <f>IFERROR(work!J151+work!AV151,".")</f>
        <v>33148442.051364273</v>
      </c>
      <c r="BA151" s="27">
        <f>IFERROR(work!K151+work!AW151,".")</f>
        <v>36992719.2803974</v>
      </c>
      <c r="BB151" s="27">
        <f>IFERROR(work!L151+work!AX151,".")</f>
        <v>41172216.318572521</v>
      </c>
      <c r="BC151" s="27">
        <f>IFERROR(work!M151+work!AY151,".")</f>
        <v>42859107.067923456</v>
      </c>
      <c r="BD151" s="27">
        <f>IFERROR(work!N151+work!AZ151,".")</f>
        <v>44488144.157182612</v>
      </c>
      <c r="BE151" s="27">
        <f>IFERROR(work!O151+work!BA151,".")</f>
        <v>48578622.855393492</v>
      </c>
      <c r="BF151" s="27">
        <f>IFERROR(work!P151+work!BB151,".")</f>
        <v>55473328.612151168</v>
      </c>
      <c r="BG151" s="27">
        <f>IFERROR(work!Q151+work!BC151,".")</f>
        <v>63236016.785678193</v>
      </c>
      <c r="BH151" s="27">
        <f>IFERROR(work!R151+work!BD151,".")</f>
        <v>71516489.072961047</v>
      </c>
      <c r="BI151" s="27">
        <f>IFERROR(work!S151+work!BE151,".")</f>
        <v>79309112.905838564</v>
      </c>
      <c r="BJ151" s="27">
        <f>IFERROR(work!T151+work!BF151,".")</f>
        <v>87237776.594687775</v>
      </c>
      <c r="BK151" s="27">
        <f>IFERROR(work!U151+work!BG151,".")</f>
        <v>95348441.45144403</v>
      </c>
      <c r="BL151" s="27">
        <f>IFERROR(work!V151+work!BH151,".")</f>
        <v>102784721.95559692</v>
      </c>
      <c r="BM151" s="27">
        <f>IFERROR(work!W151+work!BI151,".")</f>
        <v>110594050.37937778</v>
      </c>
      <c r="BN151" s="27">
        <f>IFERROR(work!X151+work!BJ151,".")</f>
        <v>119880367.00885291</v>
      </c>
      <c r="BO151" s="27">
        <f>IFERROR(work!Y151+work!BK151,".")</f>
        <v>129827649.26077271</v>
      </c>
      <c r="BP151" s="27">
        <f>IFERROR(work!Z151+work!BL151,".")</f>
        <v>141638386.11188397</v>
      </c>
      <c r="BQ151" s="27">
        <f>IFERROR(work!AA151+work!BM151,".")</f>
        <v>155801444.77647185</v>
      </c>
      <c r="BR151" s="27">
        <f>IFERROR(work!AB151+work!BN151,".")</f>
        <v>171535038.89582869</v>
      </c>
      <c r="BS151" s="27">
        <f>IFERROR(work!AC151+work!BO151,".")</f>
        <v>190914298.29537901</v>
      </c>
      <c r="BT151" s="27">
        <f>IFERROR(work!AD151+work!BP151,".")</f>
        <v>215157542.14118457</v>
      </c>
      <c r="BU151" s="27">
        <f>IFERROR(work!AE151+work!BQ151,".")</f>
        <v>245706060.48562831</v>
      </c>
      <c r="BV151" s="27">
        <f>IFERROR(work!AF151+work!BR151,".")</f>
        <v>269293133.46602148</v>
      </c>
      <c r="BW151" s="27">
        <f>IFERROR(work!AG151+work!BS151,".")</f>
        <v>294063950.62650722</v>
      </c>
      <c r="BX151" s="27">
        <f>IFERROR(work!AH151+work!BT151,".")</f>
        <v>324642427.830383</v>
      </c>
      <c r="BY151" s="27">
        <f>IFERROR(work!AI151+work!BU151,".")</f>
        <v>354181545.46851474</v>
      </c>
      <c r="BZ151" s="27"/>
      <c r="CA151" s="27"/>
      <c r="CB151" s="27"/>
      <c r="CC151" s="27"/>
      <c r="CD151" s="27"/>
      <c r="CE151" s="27"/>
      <c r="CF151" s="27">
        <f>IFERROR(work!AP151-work!D151,".")</f>
        <v>-18277269.511761621</v>
      </c>
      <c r="CG151" s="27">
        <f>IFERROR(work!AQ151-work!E151,".")</f>
        <v>-19226528.022890639</v>
      </c>
      <c r="CH151" s="27">
        <f>IFERROR(work!AR151-work!F151,".")</f>
        <v>-20977079.468454052</v>
      </c>
      <c r="CI151" s="27">
        <f>IFERROR(work!AS151-work!G151,".")</f>
        <v>-23265194.744982038</v>
      </c>
      <c r="CJ151" s="27">
        <f>IFERROR(work!AT151-work!H151,".")</f>
        <v>-26803477.389825616</v>
      </c>
      <c r="CK151" s="27">
        <f>IFERROR(work!AU151-work!I151,".")</f>
        <v>-30424546.642316137</v>
      </c>
      <c r="CL151" s="27">
        <f>IFERROR(work!AV151-work!J151,".")</f>
        <v>-33102278.004449949</v>
      </c>
      <c r="CM151" s="27">
        <f>IFERROR(work!AW151-work!K151,".")</f>
        <v>-36943084.301891282</v>
      </c>
      <c r="CN151" s="27">
        <f>IFERROR(work!AX151-work!L151,".")</f>
        <v>-41118333.068514764</v>
      </c>
      <c r="CO151" s="27">
        <f>IFERROR(work!AY151-work!M151,".")</f>
        <v>-42805354.844034553</v>
      </c>
      <c r="CP151" s="27">
        <f>IFERROR(work!AZ151-work!N151,".")</f>
        <v>-44431567.307429768</v>
      </c>
      <c r="CQ151" s="27">
        <f>IFERROR(work!BA151-work!O151,".")</f>
        <v>-48521702.063963197</v>
      </c>
      <c r="CR151" s="27">
        <f>IFERROR(work!BB151-work!P151,".")</f>
        <v>-55415242.445754074</v>
      </c>
      <c r="CS151" s="27">
        <f>IFERROR(work!BC151-work!Q151,".")</f>
        <v>-63176954.220333964</v>
      </c>
      <c r="CT151" s="27">
        <f>IFERROR(work!BD151-work!R151,".")</f>
        <v>-71456581.134838536</v>
      </c>
      <c r="CU151" s="27">
        <f>IFERROR(work!BE151-work!S151,".")</f>
        <v>-79248021.954611138</v>
      </c>
      <c r="CV151" s="27">
        <f>IFERROR(work!BF151-work!T151,".")</f>
        <v>-87175071.751807049</v>
      </c>
      <c r="CW151" s="27">
        <f>IFERROR(work!BG151-work!U151,".")</f>
        <v>-95284801.791274816</v>
      </c>
      <c r="CX151" s="27">
        <f>IFERROR(work!BH151-work!V151,".")</f>
        <v>-102717914.26005411</v>
      </c>
      <c r="CY151" s="27">
        <f>IFERROR(work!BI151-work!W151,".")</f>
        <v>-110526786.18866271</v>
      </c>
      <c r="CZ151" s="27">
        <f>IFERROR(work!BJ151-work!X151,".")</f>
        <v>-119814619.83090295</v>
      </c>
      <c r="DA151" s="27">
        <f>IFERROR(work!BK151-work!Y151,".")</f>
        <v>-129762021.48668286</v>
      </c>
      <c r="DB151" s="27">
        <f>IFERROR(work!BL151-work!Z151,".")</f>
        <v>-141573944.67359003</v>
      </c>
      <c r="DC151" s="27">
        <f>IFERROR(work!BM151-work!AA151,".")</f>
        <v>-155732119.08754915</v>
      </c>
      <c r="DD151" s="27">
        <f>IFERROR(work!BN151-work!AB151,".")</f>
        <v>-171463414.91845986</v>
      </c>
      <c r="DE151" s="27">
        <f>IFERROR(work!BO151-work!AC151,".")</f>
        <v>-190842980.79992375</v>
      </c>
      <c r="DF151" s="27">
        <f>IFERROR(work!BP151-work!AD151,".")</f>
        <v>-215082911.39922005</v>
      </c>
      <c r="DG151" s="27">
        <f>IFERROR(work!BQ151-work!AE151,".")</f>
        <v>-245628537.45751524</v>
      </c>
      <c r="DH151" s="27">
        <f>IFERROR(work!BR151-work!AF151,".")</f>
        <v>-269209585.87966305</v>
      </c>
      <c r="DI151" s="27">
        <f>IFERROR(work!BS151-work!AG151,".")</f>
        <v>-293981018.89898139</v>
      </c>
      <c r="DJ151" s="27">
        <f>IFERROR(work!BT151-work!AH151,".")</f>
        <v>-324559218.52575642</v>
      </c>
      <c r="DK151" s="27">
        <f>IFERROR(work!BU151-work!AI151,".")</f>
        <v>-354097450.70603317</v>
      </c>
      <c r="DL151" s="27"/>
      <c r="DM151" s="27"/>
      <c r="DN151" s="27"/>
      <c r="DO151" s="27"/>
      <c r="DP151" s="27"/>
      <c r="DQ151" s="27"/>
      <c r="DR151" s="27"/>
      <c r="DS151" s="27">
        <f>IFERROR(work!DO151-work!CC151,".")</f>
        <v>7.0999999046325674E-2</v>
      </c>
      <c r="DT151" s="27">
        <f>IFERROR(work!DP151-work!CD151,".")</f>
        <v>6.9999999046325673E-2</v>
      </c>
      <c r="DU151" s="27">
        <f>IFERROR(work!DQ151-work!CE151,".")</f>
        <v>6.9999999046325673E-2</v>
      </c>
      <c r="DV151" s="27">
        <f>IFERROR(work!DR151-work!CF151,".")</f>
        <v>6.8999999046325672E-2</v>
      </c>
      <c r="DW151" s="27">
        <f>IFERROR(work!DS151-work!CG151,".")</f>
        <v>6.8999999046325672E-2</v>
      </c>
      <c r="DX151" s="27">
        <f>IFERROR(work!DT151-work!CH151,".")</f>
        <v>6.7999999046325671E-2</v>
      </c>
      <c r="DY151" s="27">
        <f>IFERROR(work!DU151-work!CI151,".")</f>
        <v>6.6999999046325684E-2</v>
      </c>
      <c r="DZ151" s="27">
        <f>IFERROR(work!DV151-work!CJ151,".")</f>
        <v>6.5999999046325683E-2</v>
      </c>
      <c r="EA151" s="27">
        <f>IFERROR(work!DW151-work!CK151,".")</f>
        <v>6.4999999046325682E-2</v>
      </c>
      <c r="EB151" s="27">
        <f>IFERROR(work!DX151-work!CL151,".")</f>
        <v>6.3999999046325681E-2</v>
      </c>
      <c r="EC151" s="27">
        <f>IFERROR(work!DY151-work!CM151,".")</f>
        <v>6.1999999046325679E-2</v>
      </c>
      <c r="ED151" s="27">
        <f>IFERROR(work!DZ151-work!CN151,".")</f>
        <v>5.9999999046325678E-2</v>
      </c>
      <c r="EE151" s="27">
        <f>IFERROR(work!EA151-work!CO151,".")</f>
        <v>5.8999999046325677E-2</v>
      </c>
      <c r="EF151" s="27">
        <f>IFERROR(work!EB151-work!CP151,".")</f>
        <v>5.6999999046325675E-2</v>
      </c>
      <c r="EG151" s="27">
        <f>IFERROR(work!EC151-work!CQ151,".")</f>
        <v>5.4999999046325673E-2</v>
      </c>
      <c r="EH151" s="27">
        <f>IFERROR(work!ED151-work!CR151,".")</f>
        <v>5.2999999046325678E-2</v>
      </c>
      <c r="EI151" s="27">
        <f>IFERROR(work!EE151-work!CS151,".")</f>
        <v>4.9999999046325683E-2</v>
      </c>
      <c r="EJ151" s="27">
        <f>IFERROR(work!EF151-work!CT151,".")</f>
        <v>4.7999999046325681E-2</v>
      </c>
      <c r="EK151" s="27" t="str">
        <f>IFERROR(work!EG151-work!CU151,".")</f>
        <v>.</v>
      </c>
      <c r="EL151" s="27" t="str">
        <f>IFERROR(work!EH151-work!CV151,".")</f>
        <v>.</v>
      </c>
      <c r="EM151" s="27" t="str">
        <f>IFERROR(work!EI151-work!CW151,".")</f>
        <v>.</v>
      </c>
      <c r="EN151" s="27" t="str">
        <f>IFERROR(work!EJ151-work!CX151,".")</f>
        <v>.</v>
      </c>
      <c r="EO151" s="27" t="str">
        <f>IFERROR(work!EK151-work!CY151,".")</f>
        <v>.</v>
      </c>
      <c r="EP151" s="27" t="str">
        <f>IFERROR(work!EL151-work!CZ151,".")</f>
        <v>.</v>
      </c>
      <c r="EQ151" s="27" t="str">
        <f>IFERROR(work!EM151-work!DA151,".")</f>
        <v>.</v>
      </c>
      <c r="ER151" s="27" t="str">
        <f>IFERROR(work!EN151-work!DB151,".")</f>
        <v>.</v>
      </c>
      <c r="ES151" s="27" t="str">
        <f>IFERROR(work!EO151-work!DC151,".")</f>
        <v>.</v>
      </c>
      <c r="ET151" s="27" t="str">
        <f>IFERROR(work!EP151-work!DD151,".")</f>
        <v>.</v>
      </c>
      <c r="EU151" s="27" t="str">
        <f>IFERROR(work!EQ151-work!DE151,".")</f>
        <v>.</v>
      </c>
      <c r="EV151" s="27" t="str">
        <f>IFERROR(work!ER151-work!DF151,".")</f>
        <v>.</v>
      </c>
      <c r="EW151" s="27" t="str">
        <f>IFERROR(work!ES151-work!DG151,".")</f>
        <v>.</v>
      </c>
      <c r="EX151" s="27" t="str">
        <f>IFERROR(work!ET151-work!DH151,".")</f>
        <v>.</v>
      </c>
      <c r="EY151" s="27"/>
      <c r="EZ151" s="27"/>
      <c r="FA151" s="27"/>
      <c r="FB151" s="27"/>
      <c r="FC151" s="27"/>
      <c r="FD151" s="27"/>
      <c r="FE151" s="27" t="str">
        <f>IF(ISNUMBER(work!GZ151/work!HD151),work!GZ151/work!HD151,".")</f>
        <v>.</v>
      </c>
      <c r="FF151" s="27" t="str">
        <f>IF(ISNUMBER(work!HA151/work!HE151),work!HA151/work!HE151,".")</f>
        <v>.</v>
      </c>
      <c r="FG151" s="27" t="str">
        <f>IF(ISNUMBER(work!HB151/work!HF151),work!HB151/work!HF151,".")</f>
        <v>.</v>
      </c>
      <c r="FH151" s="27" t="str">
        <f>IF(ISNUMBER(work!HC151/work!HG151),work!HC151/work!HG151,".")</f>
        <v>.</v>
      </c>
      <c r="FI151" s="27" t="str">
        <f>IF(ISNUMBER((work!HA151+work!HB151)/(work!HE151+work!HF151)),(work!HA151+work!HB151)/(work!HE151+work!HF151),".")</f>
        <v>.</v>
      </c>
      <c r="FJ151" s="27" t="str">
        <f>IF(ISNUMBER(work!HH151/work!HL151),work!HH151/work!HL151,".")</f>
        <v>.</v>
      </c>
      <c r="FK151" s="27" t="str">
        <f>IF(ISNUMBER(work!HI151/work!HM151),work!HI151/work!HM151,".")</f>
        <v>.</v>
      </c>
      <c r="FL151" s="27" t="str">
        <f>IF(ISNUMBER(work!HJ151/work!HN151),work!HJ151/work!HN151,".")</f>
        <v>.</v>
      </c>
      <c r="FM151" s="27" t="str">
        <f>IF(ISNUMBER(work!HK151/work!HO151),work!HK151/work!HO151,".")</f>
        <v>.</v>
      </c>
      <c r="FN151" s="27" t="str">
        <f>IF(ISNUMBER((work!HI151+work!HJ151)/(work!HM151+work!HN151)),(work!HI151+work!HJ151)/(work!HM151+work!HN151),".")</f>
        <v>.</v>
      </c>
      <c r="FO151" s="27" t="s">
        <v>5007</v>
      </c>
      <c r="FP151" s="27" t="s">
        <v>5007</v>
      </c>
      <c r="FQ151" s="27" t="s">
        <v>5007</v>
      </c>
      <c r="FR151" s="27" t="s">
        <v>5007</v>
      </c>
      <c r="FS151" s="27" t="s">
        <v>5007</v>
      </c>
      <c r="FT151" s="27" t="str">
        <f>work!GM151</f>
        <v>.</v>
      </c>
      <c r="FU151" s="27" t="str">
        <f>work!GN151</f>
        <v>.</v>
      </c>
      <c r="FV151" s="27" t="str">
        <f>work!GO151</f>
        <v>.</v>
      </c>
      <c r="FW151" s="27" t="s">
        <v>5007</v>
      </c>
      <c r="FX151" s="27"/>
      <c r="FY151" s="27" t="str">
        <f t="shared" si="101"/>
        <v>.</v>
      </c>
      <c r="FZ151">
        <f t="shared" si="103"/>
        <v>10</v>
      </c>
      <c r="GA151" t="str">
        <f>work!HC151</f>
        <v>.</v>
      </c>
      <c r="GB151" t="str">
        <f>IF(ISNUMBER(work!HA151+work!HB151),work!HA151+work!HB151,".")</f>
        <v>.</v>
      </c>
      <c r="GC151" t="str">
        <f>IF(ISNUMBER(work!HK151-work!HC151),work!HK151-work!HC151,".")</f>
        <v>.</v>
      </c>
      <c r="GD151" t="str">
        <f>IF(ISNUMBER(work!HI151+work!HJ151-work!HA151-work!HB151),(work!HI151+work!HJ151-work!HA151-work!HB151),".")</f>
        <v>.</v>
      </c>
      <c r="GH151" t="str">
        <f>work!GQ151</f>
        <v>.</v>
      </c>
      <c r="GI151" t="str">
        <f>work!GR151</f>
        <v>.</v>
      </c>
      <c r="GJ151" t="str">
        <f>work!GZ151</f>
        <v>.</v>
      </c>
      <c r="GK151" t="str">
        <f>work!HH151</f>
        <v>.</v>
      </c>
      <c r="GL151">
        <f t="shared" si="102"/>
        <v>0</v>
      </c>
      <c r="GM151" t="str">
        <f>IFERROR(VLOOKUP($F151,AREA_EM_ALLYEAR,Seq!B$1,FALSE),".")</f>
        <v>.</v>
      </c>
      <c r="GN151" t="str">
        <f>IFERROR(VLOOKUP($F151,AREA_EM_ALLYEAR,Seq!C$1,FALSE),".")</f>
        <v>.</v>
      </c>
      <c r="GO151" t="str">
        <f>IFERROR(VLOOKUP($F151,AREA_EM_ALLYEAR,Seq!D$1,FALSE),".")</f>
        <v>.</v>
      </c>
      <c r="GP151" t="str">
        <f>IFERROR(VLOOKUP($F151,AREA_EM_ALLYEAR,Seq!E$1,FALSE),".")</f>
        <v>.</v>
      </c>
      <c r="GQ151" t="str">
        <f>IFERROR(VLOOKUP($F151,AREA_EM_ALLYEAR,Seq!F$1,FALSE),".")</f>
        <v>.</v>
      </c>
      <c r="GR151" t="str">
        <f>IFERROR(VLOOKUP($F151,AREA_EM_ALLYEAR,Seq!G$1,FALSE),".")</f>
        <v>.</v>
      </c>
      <c r="GS151" t="str">
        <f>IFERROR(VLOOKUP($F151,AREA_EM_ALLYEAR,Seq!H$1,FALSE),".")</f>
        <v>.</v>
      </c>
      <c r="GT151" t="str">
        <f>IFERROR(VLOOKUP($F151,AREA_EM_ALLYEAR,Seq!I$1,FALSE),".")</f>
        <v>.</v>
      </c>
      <c r="GU151" t="str">
        <f>IFERROR(VLOOKUP($F151,AREA_EM_ALLYEAR,Seq!J$1,FALSE),".")</f>
        <v>.</v>
      </c>
      <c r="GV151" t="str">
        <f>IFERROR(VLOOKUP($F151,AREA_EM_ALLYEAR,Seq!K$1,FALSE),".")</f>
        <v>.</v>
      </c>
      <c r="GW151" t="str">
        <f>IFERROR(VLOOKUP($F151,AREA_EM_ALLYEAR,Seq!L$1,FALSE),".")</f>
        <v>.</v>
      </c>
      <c r="GX151" t="str">
        <f>IFERROR(VLOOKUP($F151,AREA_EM_ALLYEAR,Seq!M$1,FALSE),".")</f>
        <v>.</v>
      </c>
      <c r="GY151" t="str">
        <f>IFERROR(VLOOKUP($F151,AREA_EM_ALLYEAR,Seq!N$1,FALSE),".")</f>
        <v>.</v>
      </c>
      <c r="GZ151" t="str">
        <f>IFERROR(VLOOKUP($F151,AREA_EM_ALLYEAR,Seq!O$1,FALSE),".")</f>
        <v>.</v>
      </c>
      <c r="HA151" t="str">
        <f t="shared" si="104"/>
        <v>.</v>
      </c>
      <c r="HK151" s="139" t="str">
        <f>IFERROR(VLOOKUP(CONCATENATE($G151, ".SP.DYN.LE00.IN"),AREA_WB_6ATTRS,Seq!B$1,FALSE)-VLOOKUP("CHN.SP.DYN.LE00.IN",AREA_WB_6ATTRS,Seq!B$1,FALSE),".")</f>
        <v>.</v>
      </c>
      <c r="HL151" s="139" t="str">
        <f>IFERROR(VLOOKUP(CONCATENATE($G151, ".SP.DYN.LE00.IN"),AREA_WB_6ATTRS,Seq!C$1,FALSE)-VLOOKUP("CHN.SP.DYN.LE00.IN",AREA_WB_6ATTRS,Seq!C$1,FALSE),".")</f>
        <v>.</v>
      </c>
      <c r="HM151" s="139">
        <f>IFERROR(VLOOKUP(CONCATENATE($G151, ".SP.DYN.LE00.IN"),AREA_WB_6ATTRS,Seq!D$1,FALSE)-VLOOKUP("CHN.SP.DYN.LE00.IN",AREA_WB_6ATTRS,Seq!D$1,FALSE),".")</f>
        <v>3.9285121951219537</v>
      </c>
      <c r="HN151" s="139" t="str">
        <f>IFERROR(VLOOKUP(CONCATENATE($G151, ".SP.DYN.LE00.IN"),AREA_WB_6ATTRS,Seq!E$1,FALSE)-VLOOKUP("CHN.SP.DYN.LE00.IN",AREA_WB_6ATTRS,Seq!E$1,FALSE),".")</f>
        <v>.</v>
      </c>
      <c r="HO151" s="139" t="str">
        <f>IFERROR(VLOOKUP(CONCATENATE($G151, ".SP.DYN.LE00.IN"),AREA_WB_6ATTRS,Seq!F$1,FALSE)-VLOOKUP("CHN.SP.DYN.LE00.IN",AREA_WB_6ATTRS,Seq!F$1,FALSE),".")</f>
        <v>.</v>
      </c>
      <c r="HP151" s="139" t="str">
        <f>IFERROR(VLOOKUP(CONCATENATE($G151, ".SP.DYN.LE00.IN"),AREA_WB_6ATTRS,Seq!G$1,FALSE)-VLOOKUP("CHN.SP.DYN.LE00.IN",AREA_WB_6ATTRS,Seq!G$1,FALSE),".")</f>
        <v>.</v>
      </c>
      <c r="HQ151" s="139" t="str">
        <f>IFERROR(VLOOKUP(CONCATENATE($G151, ".SP.DYN.LE00.IN"),AREA_WB_6ATTRS,Seq!H$1,FALSE)-VLOOKUP("CHN.SP.DYN.LE00.IN",AREA_WB_6ATTRS,Seq!H$1,FALSE),".")</f>
        <v>.</v>
      </c>
      <c r="HR151" s="139">
        <f>IFERROR(VLOOKUP(CONCATENATE($G151, ".SP.DYN.LE00.IN"),AREA_WB_6ATTRS,Seq!I$1,FALSE)-VLOOKUP("CHN.SP.DYN.LE00.IN",AREA_WB_6ATTRS,Seq!I$1,FALSE),".")</f>
        <v>3.1660975609756008</v>
      </c>
      <c r="HS151" s="139" t="str">
        <f>IFERROR(VLOOKUP(CONCATENATE($G151, ".SP.DYN.LE00.IN"),AREA_WB_6ATTRS,Seq!J$1,FALSE)-VLOOKUP("CHN.SP.DYN.LE00.IN",AREA_WB_6ATTRS,Seq!J$1,FALSE),".")</f>
        <v>.</v>
      </c>
      <c r="HT151" s="139" t="str">
        <f>IFERROR(VLOOKUP(CONCATENATE($G151, ".SP.DYN.LE00.IN"),AREA_WB_6ATTRS,Seq!K$1,FALSE)-VLOOKUP("CHN.SP.DYN.LE00.IN",AREA_WB_6ATTRS,Seq!K$1,FALSE),".")</f>
        <v>.</v>
      </c>
      <c r="HU151" s="139" t="str">
        <f>IFERROR(VLOOKUP(CONCATENATE($G151, ".SP.DYN.LE00.IN"),AREA_WB_6ATTRS,Seq!L$1,FALSE)-VLOOKUP("CHN.SP.DYN.LE00.IN",AREA_WB_6ATTRS,Seq!L$1,FALSE),".")</f>
        <v>.</v>
      </c>
      <c r="HV151" s="139" t="str">
        <f>IFERROR(VLOOKUP(CONCATENATE($G151, ".SP.DYN.LE00.IN"),AREA_WB_6ATTRS,Seq!M$1,FALSE)-VLOOKUP("CHN.SP.DYN.LE00.IN",AREA_WB_6ATTRS,Seq!M$1,FALSE),".")</f>
        <v>.</v>
      </c>
      <c r="HW151" s="139">
        <f>IFERROR(VLOOKUP(CONCATENATE($G151, ".SP.DYN.LE00.IN"),AREA_WB_6ATTRS,Seq!N$1,FALSE)-VLOOKUP("CHN.SP.DYN.LE00.IN",AREA_WB_6ATTRS,Seq!N$1,FALSE),".")</f>
        <v>4.0893902439024572</v>
      </c>
      <c r="HX151" s="139" t="str">
        <f>IFERROR(VLOOKUP(CONCATENATE($G151, ".SP.DYN.LE00.IN"),AREA_WB_6ATTRS,Seq!O$1,FALSE)-VLOOKUP("CHN.SP.DYN.LE00.IN",AREA_WB_6ATTRS,Seq!O$1,FALSE),".")</f>
        <v>.</v>
      </c>
      <c r="HY151" s="139" t="str">
        <f>IFERROR(VLOOKUP(CONCATENATE($G151, ".SP.DYN.LE00.IN"),AREA_WB_6ATTRS,Seq!P$1,FALSE)-VLOOKUP("CHN.SP.DYN.LE00.IN",AREA_WB_6ATTRS,Seq!P$1,FALSE),".")</f>
        <v>.</v>
      </c>
      <c r="HZ151" s="139" t="str">
        <f>IFERROR(VLOOKUP(CONCATENATE($G151, ".SP.DYN.LE00.IN"),AREA_WB_6ATTRS,Seq!Q$1,FALSE)-VLOOKUP("CHN.SP.DYN.LE00.IN",AREA_WB_6ATTRS,Seq!Q$1,FALSE),".")</f>
        <v>.</v>
      </c>
      <c r="IA151" s="139" t="str">
        <f>IFERROR(VLOOKUP(CONCATENATE($G151, ".SP.DYN.LE00.IN"),AREA_WB_6ATTRS,Seq!R$1,FALSE)-VLOOKUP("CHN.SP.DYN.LE00.IN",AREA_WB_6ATTRS,Seq!R$1,FALSE),".")</f>
        <v>.</v>
      </c>
      <c r="IB151" s="139">
        <f>IFERROR(VLOOKUP(CONCATENATE($G151, ".SP.DYN.LE00.IN"),AREA_WB_6ATTRS,Seq!S$1,FALSE)-VLOOKUP("CHN.SP.DYN.LE00.IN",AREA_WB_6ATTRS,Seq!S$1,FALSE),".")</f>
        <v>5.1849024390243841</v>
      </c>
      <c r="IC151" s="139" t="str">
        <f>IFERROR(VLOOKUP(CONCATENATE($G151, ".SP.DYN.LE00.IN"),AREA_WB_6ATTRS,Seq!T$1,FALSE)-VLOOKUP("CHN.SP.DYN.LE00.IN",AREA_WB_6ATTRS,Seq!T$1,FALSE),".")</f>
        <v>.</v>
      </c>
      <c r="ID151" s="139" t="str">
        <f>IFERROR(VLOOKUP(CONCATENATE($G151, ".SP.DYN.LE00.IN"),AREA_WB_6ATTRS,Seq!U$1,FALSE)-VLOOKUP("CHN.SP.DYN.LE00.IN",AREA_WB_6ATTRS,Seq!U$1,FALSE),".")</f>
        <v>.</v>
      </c>
      <c r="IE151" s="139" t="str">
        <f>IFERROR(VLOOKUP(CONCATENATE($G151, ".SP.DYN.LE00.IN"),AREA_WB_6ATTRS,Seq!V$1,FALSE)-VLOOKUP("CHN.SP.DYN.LE00.IN",AREA_WB_6ATTRS,Seq!V$1,FALSE),".")</f>
        <v>.</v>
      </c>
      <c r="IF151" s="139" t="str">
        <f>IFERROR(VLOOKUP(CONCATENATE($G151, ".SP.DYN.LE00.IN"),AREA_WB_6ATTRS,Seq!W$1,FALSE)-VLOOKUP("CHN.SP.DYN.LE00.IN",AREA_WB_6ATTRS,Seq!W$1,FALSE),".")</f>
        <v>.</v>
      </c>
      <c r="IG151" s="139">
        <f>IFERROR(VLOOKUP(CONCATENATE($G151, ".SP.DYN.LE00.IN"),AREA_WB_6ATTRS,Seq!X$1,FALSE)-VLOOKUP("CHN.SP.DYN.LE00.IN",AREA_WB_6ATTRS,Seq!X$1,FALSE),".")</f>
        <v>5.018121951219527</v>
      </c>
      <c r="IH151" s="139" t="str">
        <f>IFERROR(VLOOKUP(CONCATENATE($G151, ".SP.DYN.LE00.IN"),AREA_WB_6ATTRS,Seq!Y$1,FALSE)-VLOOKUP("CHN.SP.DYN.LE00.IN",AREA_WB_6ATTRS,Seq!Y$1,FALSE),".")</f>
        <v>.</v>
      </c>
      <c r="II151" s="139" t="str">
        <f>IFERROR(VLOOKUP(CONCATENATE($G151, ".SP.DYN.LE00.IN"),AREA_WB_6ATTRS,Seq!Z$1,FALSE)-VLOOKUP("CHN.SP.DYN.LE00.IN",AREA_WB_6ATTRS,Seq!Z$1,FALSE),".")</f>
        <v>.</v>
      </c>
      <c r="IJ151" s="139" t="str">
        <f>IFERROR(VLOOKUP(CONCATENATE($G151, ".SP.DYN.LE00.IN"),AREA_WB_6ATTRS,Seq!AA$1,FALSE)-VLOOKUP("CHN.SP.DYN.LE00.IN",AREA_WB_6ATTRS,Seq!AA$1,FALSE),".")</f>
        <v>.</v>
      </c>
      <c r="IK151" s="139" t="str">
        <f>IFERROR(VLOOKUP(CONCATENATE($G151, ".SP.DYN.LE00.IN"),AREA_WB_6ATTRS,Seq!AB$1,FALSE)-VLOOKUP("CHN.SP.DYN.LE00.IN",AREA_WB_6ATTRS,Seq!AB$1,FALSE),".")</f>
        <v>.</v>
      </c>
      <c r="IL151" s="139" t="str">
        <f>IFERROR(VLOOKUP(CONCATENATE($G151, ".SP.DYN.LE00.IN"),AREA_WB_6ATTRS,Seq!AC$1,FALSE)-VLOOKUP("CHN.SP.DYN.LE00.IN",AREA_WB_6ATTRS,Seq!AC$1,FALSE),".")</f>
        <v>.</v>
      </c>
      <c r="IM151" s="139" t="str">
        <f>IFERROR(VLOOKUP(CONCATENATE($G151, ".SP.DYN.LE00.IN"),AREA_WB_6ATTRS,Seq!AD$1,FALSE)-VLOOKUP("CHN.SP.DYN.LE00.IN",AREA_WB_6ATTRS,Seq!AD$1,FALSE),".")</f>
        <v>.</v>
      </c>
      <c r="IN151" s="139" t="str">
        <f>IFERROR(VLOOKUP(CONCATENATE($G151, ".SP.DYN.LE00.IN"),AREA_WB_6ATTRS,Seq!AE$1,FALSE)-VLOOKUP("CHN.SP.DYN.LE00.IN",AREA_WB_6ATTRS,Seq!AE$1,FALSE),".")</f>
        <v>.</v>
      </c>
      <c r="IO151" s="139" t="str">
        <f>IFERROR(VLOOKUP(CONCATENATE($G151, ".SP.DYN.LE00.IN"),AREA_WB_6ATTRS,Seq!AF$1,FALSE)-VLOOKUP("CHN.SP.DYN.LE00.IN",AREA_WB_6ATTRS,Seq!AF$1,FALSE),".")</f>
        <v>.</v>
      </c>
      <c r="IP151" s="139" t="str">
        <f>IFERROR(VLOOKUP(CONCATENATE($G151, ".SP.DYN.LE00.IN"),AREA_WB_6ATTRS,Seq!AG$1,FALSE)-VLOOKUP("CHN.SP.DYN.LE00.IN",AREA_WB_6ATTRS,Seq!AG$1,FALSE),".")</f>
        <v>.</v>
      </c>
      <c r="IW151" t="str">
        <f>IFERROR(VLOOKUP(CONCATENATE($G151, ".SP.DYN.LE00.IN"),AREA_WB_6ATTRS,Seq!B$1,FALSE),".")</f>
        <v>.</v>
      </c>
      <c r="IX151" t="str">
        <f>IFERROR(VLOOKUP(CONCATENATE($G151, ".SP.DYN.LE00.IN"),AREA_WB_6ATTRS,Seq!C$1,FALSE),".")</f>
        <v>.</v>
      </c>
      <c r="IY151">
        <f>IFERROR(VLOOKUP(CONCATENATE($G151, ".SP.DYN.LE00.IN"),AREA_WB_6ATTRS,Seq!D$1,FALSE),".")</f>
        <v>71.463414634146346</v>
      </c>
      <c r="IZ151" t="str">
        <f>IFERROR(VLOOKUP(CONCATENATE($G151, ".SP.DYN.LE00.IN"),AREA_WB_6ATTRS,Seq!E$1,FALSE),".")</f>
        <v>.</v>
      </c>
      <c r="JA151" t="str">
        <f>IFERROR(VLOOKUP(CONCATENATE($G151, ".SP.DYN.LE00.IN"),AREA_WB_6ATTRS,Seq!F$1,FALSE),".")</f>
        <v>.</v>
      </c>
      <c r="JB151" t="str">
        <f>IFERROR(VLOOKUP(CONCATENATE($G151, ".SP.DYN.LE00.IN"),AREA_WB_6ATTRS,Seq!G$1,FALSE),".")</f>
        <v>.</v>
      </c>
      <c r="JC151" t="str">
        <f>IFERROR(VLOOKUP(CONCATENATE($G151, ".SP.DYN.LE00.IN"),AREA_WB_6ATTRS,Seq!H$1,FALSE),".")</f>
        <v>.</v>
      </c>
      <c r="JD151">
        <f>IFERROR(VLOOKUP(CONCATENATE($G151, ".SP.DYN.LE00.IN"),AREA_WB_6ATTRS,Seq!I$1,FALSE),".")</f>
        <v>71.963414634146346</v>
      </c>
      <c r="JE151" t="str">
        <f>IFERROR(VLOOKUP(CONCATENATE($G151, ".SP.DYN.LE00.IN"),AREA_WB_6ATTRS,Seq!J$1,FALSE),".")</f>
        <v>.</v>
      </c>
      <c r="JF151" t="str">
        <f>IFERROR(VLOOKUP(CONCATENATE($G151, ".SP.DYN.LE00.IN"),AREA_WB_6ATTRS,Seq!K$1,FALSE),".")</f>
        <v>.</v>
      </c>
      <c r="JG151" t="str">
        <f>IFERROR(VLOOKUP(CONCATENATE($G151, ".SP.DYN.LE00.IN"),AREA_WB_6ATTRS,Seq!L$1,FALSE),".")</f>
        <v>.</v>
      </c>
      <c r="JH151" t="str">
        <f>IFERROR(VLOOKUP(CONCATENATE($G151, ".SP.DYN.LE00.IN"),AREA_WB_6ATTRS,Seq!M$1,FALSE),".")</f>
        <v>.</v>
      </c>
      <c r="JI151">
        <f>IFERROR(VLOOKUP(CONCATENATE($G151, ".SP.DYN.LE00.IN"),AREA_WB_6ATTRS,Seq!N$1,FALSE),".")</f>
        <v>73.951219512195138</v>
      </c>
      <c r="JJ151" t="str">
        <f>IFERROR(VLOOKUP(CONCATENATE($G151, ".SP.DYN.LE00.IN"),AREA_WB_6ATTRS,Seq!O$1,FALSE),".")</f>
        <v>.</v>
      </c>
      <c r="JK151" t="str">
        <f>IFERROR(VLOOKUP(CONCATENATE($G151, ".SP.DYN.LE00.IN"),AREA_WB_6ATTRS,Seq!P$1,FALSE),".")</f>
        <v>.</v>
      </c>
      <c r="JL151" t="str">
        <f>IFERROR(VLOOKUP(CONCATENATE($G151, ".SP.DYN.LE00.IN"),AREA_WB_6ATTRS,Seq!Q$1,FALSE),".")</f>
        <v>.</v>
      </c>
      <c r="JM151" t="str">
        <f>IFERROR(VLOOKUP(CONCATENATE($G151, ".SP.DYN.LE00.IN"),AREA_WB_6ATTRS,Seq!R$1,FALSE),".")</f>
        <v>.</v>
      </c>
      <c r="JN151">
        <f>IFERROR(VLOOKUP(CONCATENATE($G151, ".SP.DYN.LE00.IN"),AREA_WB_6ATTRS,Seq!S$1,FALSE),".")</f>
        <v>75.951219512195124</v>
      </c>
      <c r="JO151" t="str">
        <f>IFERROR(VLOOKUP(CONCATENATE($G151, ".SP.DYN.LE00.IN"),AREA_WB_6ATTRS,Seq!T$1,FALSE),".")</f>
        <v>.</v>
      </c>
      <c r="JP151" t="str">
        <f>IFERROR(VLOOKUP(CONCATENATE($G151, ".SP.DYN.LE00.IN"),AREA_WB_6ATTRS,Seq!U$1,FALSE),".")</f>
        <v>.</v>
      </c>
      <c r="JQ151" t="str">
        <f>IFERROR(VLOOKUP(CONCATENATE($G151, ".SP.DYN.LE00.IN"),AREA_WB_6ATTRS,Seq!V$1,FALSE),".")</f>
        <v>.</v>
      </c>
      <c r="JR151" t="str">
        <f>IFERROR(VLOOKUP(CONCATENATE($G151, ".SP.DYN.LE00.IN"),AREA_WB_6ATTRS,Seq!W$1,FALSE),".")</f>
        <v>.</v>
      </c>
      <c r="JS151">
        <f>IFERROR(VLOOKUP(CONCATENATE($G151, ".SP.DYN.LE00.IN"),AREA_WB_6ATTRS,Seq!X$1,FALSE),".")</f>
        <v>76.597560975609767</v>
      </c>
      <c r="JT151" t="str">
        <f>IFERROR(VLOOKUP(CONCATENATE($G151, ".SP.DYN.LE00.IN"),AREA_WB_6ATTRS,Seq!Y$1,FALSE),".")</f>
        <v>.</v>
      </c>
      <c r="JU151" t="str">
        <f>IFERROR(VLOOKUP(CONCATENATE($G151, ".SP.DYN.LE00.IN"),AREA_WB_6ATTRS,Seq!Z$1,FALSE),".")</f>
        <v>.</v>
      </c>
      <c r="JV151" t="str">
        <f>IFERROR(VLOOKUP(CONCATENATE($G151, ".SP.DYN.LE00.IN"),AREA_WB_6ATTRS,Seq!AA$1,FALSE),".")</f>
        <v>.</v>
      </c>
      <c r="JW151" t="str">
        <f>IFERROR(VLOOKUP(CONCATENATE($G151, ".SP.DYN.LE00.IN"),AREA_WB_6ATTRS,Seq!AB$1,FALSE),".")</f>
        <v>.</v>
      </c>
      <c r="JX151" t="str">
        <f>IFERROR(VLOOKUP(CONCATENATE($G151, ".SP.DYN.LE00.IN"),AREA_WB_6ATTRS,Seq!AC$1,FALSE),".")</f>
        <v>.</v>
      </c>
      <c r="JY151" t="str">
        <f>IFERROR(VLOOKUP(CONCATENATE($G151, ".SP.DYN.LE00.IN"),AREA_WB_6ATTRS,Seq!AD$1,FALSE),".")</f>
        <v>.</v>
      </c>
      <c r="JZ151" t="str">
        <f>IFERROR(VLOOKUP(CONCATENATE($G151, ".SP.DYN.LE00.IN"),AREA_WB_6ATTRS,Seq!AE$1,FALSE),".")</f>
        <v>.</v>
      </c>
      <c r="KA151" t="str">
        <f>IFERROR(VLOOKUP(CONCATENATE($G151, ".SP.DYN.LE00.IN"),AREA_WB_6ATTRS,Seq!AF$1,FALSE),".")</f>
        <v>.</v>
      </c>
      <c r="KB151" t="str">
        <f>IFERROR(VLOOKUP(CONCATENATE($G151, ".SP.DYN.LE00.IN"),AREA_WB_6ATTRS,Seq!AG$1,FALSE),".")</f>
        <v>.</v>
      </c>
      <c r="KK151">
        <f t="shared" si="107"/>
        <v>99</v>
      </c>
      <c r="KL151">
        <f t="shared" si="105"/>
        <v>0</v>
      </c>
      <c r="KM151">
        <f t="shared" si="108"/>
        <v>44488144.157182612</v>
      </c>
      <c r="KN151">
        <f t="shared" si="109"/>
        <v>-44431567.307429768</v>
      </c>
      <c r="KO151">
        <f t="shared" si="106"/>
        <v>6.1999999046325679E-2</v>
      </c>
      <c r="KP151" t="str">
        <f>work!HA151</f>
        <v>.</v>
      </c>
      <c r="KQ151" t="str">
        <f>work!HB151</f>
        <v>.</v>
      </c>
      <c r="KR151" t="str">
        <f>work!HC151</f>
        <v>.</v>
      </c>
      <c r="KS151" t="str">
        <f>IF(ISNUMBER(work!HI151-work!HA151),work!HI151-work!HA151,".")</f>
        <v>.</v>
      </c>
      <c r="KT151" t="str">
        <f>IF(ISNUMBER(work!HJ151-work!HB151),work!HJ151-work!HB151,".")</f>
        <v>.</v>
      </c>
      <c r="KU151" t="str">
        <f>IF(ISNUMBER(work!HK151-work!HC151),work!HK151-work!HC151,".")</f>
        <v>.</v>
      </c>
      <c r="KW151">
        <f>IFERROR(work!HR151/work!HV151,".")</f>
        <v>2.7266530334014997E-5</v>
      </c>
      <c r="KX151">
        <f>IFERROR(work!HS151/work!HW151,".")</f>
        <v>2.0758947106202773E-4</v>
      </c>
      <c r="KY151">
        <f>IFERROR(work!HT151/work!HX151,".")</f>
        <v>3.084429240389199E-4</v>
      </c>
      <c r="KZ151">
        <f>IFERROR(work!HU151/work!HY151,".")</f>
        <v>0</v>
      </c>
    </row>
    <row r="152" spans="1:312">
      <c r="A152" s="24">
        <f t="shared" si="85"/>
        <v>153</v>
      </c>
      <c r="B152" s="24" t="str">
        <f t="shared" si="86"/>
        <v>InEM90</v>
      </c>
      <c r="C152" s="24" t="str">
        <f t="shared" si="87"/>
        <v>Out</v>
      </c>
      <c r="D152" s="24" t="str">
        <f t="shared" si="88"/>
        <v>In67</v>
      </c>
      <c r="E152" s="25" t="s">
        <v>2592</v>
      </c>
      <c r="F152" s="26" t="str">
        <f t="shared" si="89"/>
        <v>Colombia</v>
      </c>
      <c r="G152" s="166" t="s">
        <v>1386</v>
      </c>
      <c r="H152" s="166" t="s">
        <v>5007</v>
      </c>
      <c r="I152" s="166" t="s">
        <v>5007</v>
      </c>
      <c r="J152" s="180" t="s">
        <v>5007</v>
      </c>
      <c r="K152" s="180" t="s">
        <v>5007</v>
      </c>
      <c r="L152" s="27">
        <f>IFERROR(VLOOKUP($F152,Area_FDI_84_96,Seq!B$1,FALSE),0)</f>
        <v>0</v>
      </c>
      <c r="M152" s="27">
        <f>IFERROR(VLOOKUP($F152,Area_FDI_84_96,Seq!C$1,FALSE),0)</f>
        <v>0</v>
      </c>
      <c r="N152" s="27">
        <f>IFERROR(VLOOKUP($F152,Area_FDI_84_96,Seq!D$1,FALSE),0)</f>
        <v>0</v>
      </c>
      <c r="O152" s="27">
        <f>IFERROR(VLOOKUP($F152,Area_FDI_84_96,Seq!E$1,FALSE),0)</f>
        <v>0</v>
      </c>
      <c r="P152" s="27">
        <f>IFERROR(VLOOKUP($F152,Area_FDI_84_96,Seq!F$1,FALSE),0)</f>
        <v>0</v>
      </c>
      <c r="Q152" s="27">
        <f>IFERROR(VLOOKUP($F152,Area_FDI_84_96,Seq!G$1,FALSE),0)</f>
        <v>0</v>
      </c>
      <c r="R152" s="27">
        <f>IFERROR(VLOOKUP($F152,Area_FDI_84_96,Seq!H$1,FALSE),0)</f>
        <v>0</v>
      </c>
      <c r="S152" s="27">
        <f>IFERROR(VLOOKUP($F152,Area_FDI_84_96,Seq!I$1,FALSE),0)</f>
        <v>0</v>
      </c>
      <c r="T152" s="27">
        <f>IFERROR(VALUE(VLOOKUP($E152,Area_FDI_92_95,Seq!B$1,FALSE)),0)</f>
        <v>0</v>
      </c>
      <c r="U152" s="27">
        <f>IFERROR(VALUE(VLOOKUP($E152,Area_FDI_92_95,Seq!C$1,FALSE)),0)</f>
        <v>35</v>
      </c>
      <c r="V152" s="27">
        <f>IFERROR(VALUE(VLOOKUP($E152,Area_FDI_92_95,Seq!D$1,FALSE)),0)</f>
        <v>0</v>
      </c>
      <c r="W152" s="27">
        <f>IFERROR(VALUE(VLOOKUP($E152,Area_FDI_92_95,Seq!E$1,FALSE)),0)</f>
        <v>0</v>
      </c>
      <c r="X152" s="27">
        <f>IFERROR(VALUE(VLOOKUP($E152,Area_FDI_96_99,Seq!B$1,FALSE)),0)</f>
        <v>32</v>
      </c>
      <c r="Y152" s="27">
        <f>IFERROR(VALUE(VLOOKUP($E152,Area_FDI_96_99,Seq!C$1,FALSE)),0)</f>
        <v>0</v>
      </c>
      <c r="Z152" s="27">
        <f>IFERROR(VALUE(VLOOKUP($E152,Area_FDI_96_99,Seq!D$1,FALSE)),0)</f>
        <v>0</v>
      </c>
      <c r="AA152" s="27">
        <f>IFERROR(VALUE(VLOOKUP($E152,Area_FDI_96_99,Seq!E$1,FALSE)),0)</f>
        <v>228</v>
      </c>
      <c r="AB152" s="27">
        <f t="shared" si="90"/>
        <v>50</v>
      </c>
      <c r="AC152" s="27">
        <f t="shared" si="91"/>
        <v>1234</v>
      </c>
      <c r="AD152" s="27">
        <f t="shared" si="92"/>
        <v>0</v>
      </c>
      <c r="AE152" s="27">
        <f t="shared" si="93"/>
        <v>47</v>
      </c>
      <c r="AF152" s="27">
        <f t="shared" si="94"/>
        <v>10</v>
      </c>
      <c r="AG152" s="27">
        <f t="shared" si="95"/>
        <v>0</v>
      </c>
      <c r="AH152" s="27">
        <f t="shared" si="96"/>
        <v>35</v>
      </c>
      <c r="AI152" s="27">
        <f t="shared" si="97"/>
        <v>5</v>
      </c>
      <c r="AJ152" s="27">
        <f t="shared" si="98"/>
        <v>10</v>
      </c>
      <c r="AK152" s="27">
        <f t="shared" si="99"/>
        <v>14</v>
      </c>
      <c r="AL152" s="27">
        <f t="shared" si="100"/>
        <v>5</v>
      </c>
      <c r="AM152" s="27"/>
      <c r="AN152" s="27"/>
      <c r="AO152" s="27"/>
      <c r="AP152" s="27"/>
      <c r="AQ152" s="27"/>
      <c r="AR152" s="27"/>
      <c r="AS152" s="27"/>
      <c r="AT152" s="27">
        <f>IFERROR(work!D152+work!AP152,".")</f>
        <v>23722452.644936904</v>
      </c>
      <c r="AU152" s="27">
        <f>IFERROR(work!E152+work!AQ152,".")</f>
        <v>24796601.586265944</v>
      </c>
      <c r="AV152" s="27">
        <f>IFERROR(work!F152+work!AR152,".")</f>
        <v>26600585.51930058</v>
      </c>
      <c r="AW152" s="27">
        <f>IFERROR(work!G152+work!AS152,".")</f>
        <v>28978015.975288585</v>
      </c>
      <c r="AX152" s="27">
        <f>IFERROR(work!H152+work!AT152,".")</f>
        <v>32708387.686295249</v>
      </c>
      <c r="AY152" s="27">
        <f>IFERROR(work!I152+work!AU152,".")</f>
        <v>36511432.314026028</v>
      </c>
      <c r="AZ152" s="27">
        <f>IFERROR(work!J152+work!AV152,".")</f>
        <v>39544801.038006552</v>
      </c>
      <c r="BA152" s="27">
        <f>IFERROR(work!K152+work!AW152,".")</f>
        <v>43732163.51202704</v>
      </c>
      <c r="BB152" s="27">
        <f>IFERROR(work!L152+work!AX152,".")</f>
        <v>48184153.332421727</v>
      </c>
      <c r="BC152" s="27">
        <f>IFERROR(work!M152+work!AY152,".")</f>
        <v>50111658.109712102</v>
      </c>
      <c r="BD152" s="27">
        <f>IFERROR(work!N152+work!AZ152,".")</f>
        <v>52179108.675617412</v>
      </c>
      <c r="BE152" s="27">
        <f>IFERROR(work!O152+work!BA152,".")</f>
        <v>56445200.662318349</v>
      </c>
      <c r="BF152" s="27">
        <f>IFERROR(work!P152+work!BB152,".")</f>
        <v>63736655.54256545</v>
      </c>
      <c r="BG152" s="27">
        <f>IFERROR(work!Q152+work!BC152,".")</f>
        <v>71695024.015467718</v>
      </c>
      <c r="BH152" s="27">
        <f>IFERROR(work!R152+work!BD152,".")</f>
        <v>80470448.722584233</v>
      </c>
      <c r="BI152" s="27">
        <f>IFERROR(work!S152+work!BE152,".")</f>
        <v>88729863.548288226</v>
      </c>
      <c r="BJ152" s="27">
        <f>IFERROR(work!T152+work!BF152,".")</f>
        <v>96852025.207913399</v>
      </c>
      <c r="BK152" s="27">
        <f>IFERROR(work!U152+work!BG152,".")</f>
        <v>105293095.09855051</v>
      </c>
      <c r="BL152" s="27">
        <f>IFERROR(work!V152+work!BH152,".")</f>
        <v>112784635.94361818</v>
      </c>
      <c r="BM152" s="27">
        <f>IFERROR(work!W152+work!BI152,".")</f>
        <v>120171933.90854739</v>
      </c>
      <c r="BN152" s="27">
        <f>IFERROR(work!X152+work!BJ152,".")</f>
        <v>129883872.60696113</v>
      </c>
      <c r="BO152" s="27">
        <f>IFERROR(work!Y152+work!BK152,".")</f>
        <v>139999649.45077199</v>
      </c>
      <c r="BP152" s="27">
        <f>IFERROR(work!Z152+work!BL152,".")</f>
        <v>152066469.01096705</v>
      </c>
      <c r="BQ152" s="27">
        <f>IFERROR(work!AA152+work!BM152,".")</f>
        <v>166636982.55175683</v>
      </c>
      <c r="BR152" s="27">
        <f>IFERROR(work!AB152+work!BN152,".")</f>
        <v>182949063.47589633</v>
      </c>
      <c r="BS152" s="27">
        <f>IFERROR(work!AC152+work!BO152,".")</f>
        <v>202867369.07884401</v>
      </c>
      <c r="BT152" s="27">
        <f>IFERROR(work!AD152+work!BP152,".")</f>
        <v>227911903.29095158</v>
      </c>
      <c r="BU152" s="27">
        <f>IFERROR(work!AE152+work!BQ152,".")</f>
        <v>259341681.45990273</v>
      </c>
      <c r="BV152" s="27">
        <f>IFERROR(work!AF152+work!BR152,".")</f>
        <v>283410745.82736975</v>
      </c>
      <c r="BW152" s="27">
        <f>IFERROR(work!AG152+work!BS152,".")</f>
        <v>308415720.15244466</v>
      </c>
      <c r="BX152" s="27">
        <f>IFERROR(work!AH152+work!BT152,".")</f>
        <v>339569958.56818074</v>
      </c>
      <c r="BY152" s="27">
        <f>IFERROR(work!AI152+work!BU152,".")</f>
        <v>369996132.73750377</v>
      </c>
      <c r="BZ152" s="27"/>
      <c r="CA152" s="27"/>
      <c r="CB152" s="27"/>
      <c r="CC152" s="27"/>
      <c r="CD152" s="27"/>
      <c r="CE152" s="27"/>
      <c r="CF152" s="27">
        <f>IFERROR(work!AP152-work!D152,".")</f>
        <v>-12865771.442784475</v>
      </c>
      <c r="CG152" s="27">
        <f>IFERROR(work!AQ152-work!E152,".")</f>
        <v>-13694210.154016957</v>
      </c>
      <c r="CH152" s="27">
        <f>IFERROR(work!AR152-work!F152,".")</f>
        <v>-15392890.089348087</v>
      </c>
      <c r="CI152" s="27">
        <f>IFERROR(work!AS152-work!G152,".")</f>
        <v>-17592748.474702939</v>
      </c>
      <c r="CJ152" s="27">
        <f>IFERROR(work!AT152-work!H152,".")</f>
        <v>-20941132.960094899</v>
      </c>
      <c r="CK152" s="27">
        <f>IFERROR(work!AU152-work!I152,".")</f>
        <v>-24380773.61962672</v>
      </c>
      <c r="CL152" s="27">
        <f>IFERROR(work!AV152-work!J152,".")</f>
        <v>-26705919.01780767</v>
      </c>
      <c r="CM152" s="27">
        <f>IFERROR(work!AW152-work!K152,".")</f>
        <v>-30203640.070261642</v>
      </c>
      <c r="CN152" s="27">
        <f>IFERROR(work!AX152-work!L152,".")</f>
        <v>-34106396.054665558</v>
      </c>
      <c r="CO152" s="27">
        <f>IFERROR(work!AY152-work!M152,".")</f>
        <v>-35552803.802245907</v>
      </c>
      <c r="CP152" s="27">
        <f>IFERROR(work!AZ152-work!N152,".")</f>
        <v>-36740602.788994968</v>
      </c>
      <c r="CQ152" s="27">
        <f>IFERROR(work!BA152-work!O152,".")</f>
        <v>-40655124.25703834</v>
      </c>
      <c r="CR152" s="27">
        <f>IFERROR(work!BB152-work!P152,".")</f>
        <v>-47151915.515339792</v>
      </c>
      <c r="CS152" s="27">
        <f>IFERROR(work!BC152-work!Q152,".")</f>
        <v>-54717946.990544438</v>
      </c>
      <c r="CT152" s="27">
        <f>IFERROR(work!BD152-work!R152,".")</f>
        <v>-62502621.485215358</v>
      </c>
      <c r="CU152" s="27">
        <f>IFERROR(work!BE152-work!S152,".")</f>
        <v>-69827271.312161475</v>
      </c>
      <c r="CV152" s="27">
        <f>IFERROR(work!BF152-work!T152,".")</f>
        <v>-77560823.138581425</v>
      </c>
      <c r="CW152" s="27">
        <f>IFERROR(work!BG152-work!U152,".")</f>
        <v>-85340148.144168332</v>
      </c>
      <c r="CX152" s="27">
        <f>IFERROR(work!BH152-work!V152,".")</f>
        <v>-92718000.272032857</v>
      </c>
      <c r="CY152" s="27">
        <f>IFERROR(work!BI152-work!W152,".")</f>
        <v>-100948902.6594931</v>
      </c>
      <c r="CZ152" s="27">
        <f>IFERROR(work!BJ152-work!X152,".")</f>
        <v>-109811114.23279473</v>
      </c>
      <c r="DA152" s="27">
        <f>IFERROR(work!BK152-work!Y152,".")</f>
        <v>-119590021.29668359</v>
      </c>
      <c r="DB152" s="27">
        <f>IFERROR(work!BL152-work!Z152,".")</f>
        <v>-131145861.77450696</v>
      </c>
      <c r="DC152" s="27">
        <f>IFERROR(work!BM152-work!AA152,".")</f>
        <v>-144896581.31226417</v>
      </c>
      <c r="DD152" s="27">
        <f>IFERROR(work!BN152-work!AB152,".")</f>
        <v>-160049390.33839223</v>
      </c>
      <c r="DE152" s="27">
        <f>IFERROR(work!BO152-work!AC152,".")</f>
        <v>-178889910.01645875</v>
      </c>
      <c r="DF152" s="27">
        <f>IFERROR(work!BP152-work!AD152,".")</f>
        <v>-202328550.24945304</v>
      </c>
      <c r="DG152" s="27">
        <f>IFERROR(work!BQ152-work!AE152,".")</f>
        <v>-231992916.48324081</v>
      </c>
      <c r="DH152" s="27">
        <f>IFERROR(work!BR152-work!AF152,".")</f>
        <v>-255091973.51831478</v>
      </c>
      <c r="DI152" s="27">
        <f>IFERROR(work!BS152-work!AG152,".")</f>
        <v>-279629249.37304395</v>
      </c>
      <c r="DJ152" s="27">
        <f>IFERROR(work!BT152-work!AH152,".")</f>
        <v>-309631687.78795868</v>
      </c>
      <c r="DK152" s="27">
        <f>IFERROR(work!BU152-work!AI152,".")</f>
        <v>-338282863.43704414</v>
      </c>
      <c r="DL152" s="27"/>
      <c r="DM152" s="27"/>
      <c r="DN152" s="27"/>
      <c r="DO152" s="27"/>
      <c r="DP152" s="27"/>
      <c r="DQ152" s="27"/>
      <c r="DR152" s="27"/>
      <c r="DS152" s="27">
        <f>IFERROR(work!DO152-work!CC152,".")</f>
        <v>0.19600000381469726</v>
      </c>
      <c r="DT152" s="27">
        <f>IFERROR(work!DP152-work!CD152,".")</f>
        <v>0.19500000381469726</v>
      </c>
      <c r="DU152" s="27">
        <f>IFERROR(work!DQ152-work!CE152,".")</f>
        <v>0.19500000381469726</v>
      </c>
      <c r="DV152" s="27">
        <f>IFERROR(work!DR152-work!CF152,".")</f>
        <v>0.19400000381469726</v>
      </c>
      <c r="DW152" s="27">
        <f>IFERROR(work!DS152-work!CG152,".")</f>
        <v>0.19400000381469726</v>
      </c>
      <c r="DX152" s="27">
        <f>IFERROR(work!DT152-work!CH152,".")</f>
        <v>0.19300000381469726</v>
      </c>
      <c r="DY152" s="27">
        <f>IFERROR(work!DU152-work!CI152,".")</f>
        <v>0.19200000381469726</v>
      </c>
      <c r="DZ152" s="27">
        <f>IFERROR(work!DV152-work!CJ152,".")</f>
        <v>0.19100000381469726</v>
      </c>
      <c r="EA152" s="27">
        <f>IFERROR(work!DW152-work!CK152,".")</f>
        <v>0.19000000381469725</v>
      </c>
      <c r="EB152" s="27">
        <f>IFERROR(work!DX152-work!CL152,".")</f>
        <v>0.18900000381469725</v>
      </c>
      <c r="EC152" s="27">
        <f>IFERROR(work!DY152-work!CM152,".")</f>
        <v>0.18700000381469725</v>
      </c>
      <c r="ED152" s="27">
        <f>IFERROR(work!DZ152-work!CN152,".")</f>
        <v>0.18500000381469728</v>
      </c>
      <c r="EE152" s="27">
        <f>IFERROR(work!EA152-work!CO152,".")</f>
        <v>0.18400000381469728</v>
      </c>
      <c r="EF152" s="27">
        <f>IFERROR(work!EB152-work!CP152,".")</f>
        <v>0.18200000381469728</v>
      </c>
      <c r="EG152" s="27">
        <f>IFERROR(work!EC152-work!CQ152,".")</f>
        <v>0.18000000381469727</v>
      </c>
      <c r="EH152" s="27">
        <f>IFERROR(work!ED152-work!CR152,".")</f>
        <v>0.17800000381469727</v>
      </c>
      <c r="EI152" s="27">
        <f>IFERROR(work!EE152-work!CS152,".")</f>
        <v>0.17500000381469727</v>
      </c>
      <c r="EJ152" s="27">
        <f>IFERROR(work!EF152-work!CT152,".")</f>
        <v>0.20999999237060546</v>
      </c>
      <c r="EK152" s="27">
        <f>IFERROR(work!EG152-work!CU152,".")</f>
        <v>0.22299999237060544</v>
      </c>
      <c r="EL152" s="27" t="str">
        <f>IFERROR(work!EH152-work!CV152,".")</f>
        <v>.</v>
      </c>
      <c r="EM152" s="27" t="str">
        <f>IFERROR(work!EI152-work!CW152,".")</f>
        <v>.</v>
      </c>
      <c r="EN152" s="27" t="str">
        <f>IFERROR(work!EJ152-work!CX152,".")</f>
        <v>.</v>
      </c>
      <c r="EO152" s="27" t="str">
        <f>IFERROR(work!EK152-work!CY152,".")</f>
        <v>.</v>
      </c>
      <c r="EP152" s="27" t="str">
        <f>IFERROR(work!EL152-work!CZ152,".")</f>
        <v>.</v>
      </c>
      <c r="EQ152" s="27" t="str">
        <f>IFERROR(work!EM152-work!DA152,".")</f>
        <v>.</v>
      </c>
      <c r="ER152" s="27" t="str">
        <f>IFERROR(work!EN152-work!DB152,".")</f>
        <v>.</v>
      </c>
      <c r="ES152" s="27" t="str">
        <f>IFERROR(work!EO152-work!DC152,".")</f>
        <v>.</v>
      </c>
      <c r="ET152" s="27" t="str">
        <f>IFERROR(work!EP152-work!DD152,".")</f>
        <v>.</v>
      </c>
      <c r="EU152" s="27" t="str">
        <f>IFERROR(work!EQ152-work!DE152,".")</f>
        <v>.</v>
      </c>
      <c r="EV152" s="27" t="str">
        <f>IFERROR(work!ER152-work!DF152,".")</f>
        <v>.</v>
      </c>
      <c r="EW152" s="27" t="str">
        <f>IFERROR(work!ES152-work!DG152,".")</f>
        <v>.</v>
      </c>
      <c r="EX152" s="27" t="str">
        <f>IFERROR(work!ET152-work!DH152,".")</f>
        <v>.</v>
      </c>
      <c r="EY152" s="27"/>
      <c r="EZ152" s="27"/>
      <c r="FA152" s="27"/>
      <c r="FB152" s="27"/>
      <c r="FC152" s="27"/>
      <c r="FD152" s="27"/>
      <c r="FE152" s="27" t="str">
        <f>IF(ISNUMBER(work!GZ152/work!HD152),work!GZ152/work!HD152,".")</f>
        <v>.</v>
      </c>
      <c r="FF152" s="27" t="str">
        <f>IF(ISNUMBER(work!HA152/work!HE152),work!HA152/work!HE152,".")</f>
        <v>.</v>
      </c>
      <c r="FG152" s="27" t="str">
        <f>IF(ISNUMBER(work!HB152/work!HF152),work!HB152/work!HF152,".")</f>
        <v>.</v>
      </c>
      <c r="FH152" s="27" t="str">
        <f>IF(ISNUMBER(work!HC152/work!HG152),work!HC152/work!HG152,".")</f>
        <v>.</v>
      </c>
      <c r="FI152" s="27" t="str">
        <f>IF(ISNUMBER((work!HA152+work!HB152)/(work!HE152+work!HF152)),(work!HA152+work!HB152)/(work!HE152+work!HF152),".")</f>
        <v>.</v>
      </c>
      <c r="FJ152" s="27" t="str">
        <f>IF(ISNUMBER(work!HH152/work!HL152),work!HH152/work!HL152,".")</f>
        <v>.</v>
      </c>
      <c r="FK152" s="27" t="str">
        <f>IF(ISNUMBER(work!HI152/work!HM152),work!HI152/work!HM152,".")</f>
        <v>.</v>
      </c>
      <c r="FL152" s="27" t="str">
        <f>IF(ISNUMBER(work!HJ152/work!HN152),work!HJ152/work!HN152,".")</f>
        <v>.</v>
      </c>
      <c r="FM152" s="27" t="str">
        <f>IF(ISNUMBER(work!HK152/work!HO152),work!HK152/work!HO152,".")</f>
        <v>.</v>
      </c>
      <c r="FN152" s="27" t="str">
        <f>IF(ISNUMBER((work!HI152+work!HJ152)/(work!HM152+work!HN152)),(work!HI152+work!HJ152)/(work!HM152+work!HN152),".")</f>
        <v>.</v>
      </c>
      <c r="FO152" s="27" t="s">
        <v>5007</v>
      </c>
      <c r="FP152" s="27" t="s">
        <v>5007</v>
      </c>
      <c r="FQ152" s="27" t="s">
        <v>5007</v>
      </c>
      <c r="FR152" s="27" t="s">
        <v>5007</v>
      </c>
      <c r="FS152" s="27" t="s">
        <v>5007</v>
      </c>
      <c r="FT152" s="27">
        <f>work!GM152</f>
        <v>2.0825053670068007E-4</v>
      </c>
      <c r="FU152" s="27">
        <f>work!GN152</f>
        <v>1.204679722945348E-4</v>
      </c>
      <c r="FV152" s="27" t="str">
        <f>work!GO152</f>
        <v>.</v>
      </c>
      <c r="FW152" s="27" t="s">
        <v>5007</v>
      </c>
      <c r="FX152" s="27"/>
      <c r="FY152" s="27">
        <f t="shared" si="101"/>
        <v>14962.91</v>
      </c>
      <c r="FZ152">
        <f t="shared" si="103"/>
        <v>50</v>
      </c>
      <c r="GA152" t="str">
        <f>work!HC152</f>
        <v>.</v>
      </c>
      <c r="GB152" t="str">
        <f>IF(ISNUMBER(work!HA152+work!HB152),work!HA152+work!HB152,".")</f>
        <v>.</v>
      </c>
      <c r="GC152" t="str">
        <f>IF(ISNUMBER(work!HK152-work!HC152),work!HK152-work!HC152,".")</f>
        <v>.</v>
      </c>
      <c r="GD152" t="str">
        <f>IF(ISNUMBER(work!HI152+work!HJ152-work!HA152-work!HB152),(work!HI152+work!HJ152-work!HA152-work!HB152),".")</f>
        <v>.</v>
      </c>
      <c r="GH152">
        <f>work!GQ152</f>
        <v>5600</v>
      </c>
      <c r="GI152">
        <f>work!GR152</f>
        <v>4000</v>
      </c>
      <c r="GJ152" t="str">
        <f>work!GZ152</f>
        <v>.</v>
      </c>
      <c r="GK152" t="str">
        <f>work!HH152</f>
        <v>.</v>
      </c>
      <c r="GL152">
        <f t="shared" si="102"/>
        <v>1636.7039825422803</v>
      </c>
      <c r="GM152" t="str">
        <f>IFERROR(VLOOKUP($F152,AREA_EM_ALLYEAR,Seq!B$1,FALSE),".")</f>
        <v>.</v>
      </c>
      <c r="GN152" t="str">
        <f>IFERROR(VLOOKUP($F152,AREA_EM_ALLYEAR,Seq!C$1,FALSE),".")</f>
        <v>.</v>
      </c>
      <c r="GO152" t="str">
        <f>IFERROR(VLOOKUP($F152,AREA_EM_ALLYEAR,Seq!D$1,FALSE),".")</f>
        <v>.</v>
      </c>
      <c r="GP152" t="str">
        <f>IFERROR(VLOOKUP($F152,AREA_EM_ALLYEAR,Seq!E$1,FALSE),".")</f>
        <v>.</v>
      </c>
      <c r="GQ152" t="str">
        <f>IFERROR(VLOOKUP($F152,AREA_EM_ALLYEAR,Seq!F$1,FALSE),".")</f>
        <v>.</v>
      </c>
      <c r="GR152" t="str">
        <f>IFERROR(VLOOKUP($F152,AREA_EM_ALLYEAR,Seq!G$1,FALSE),".")</f>
        <v>.</v>
      </c>
      <c r="GS152" t="str">
        <f>IFERROR(VLOOKUP($F152,AREA_EM_ALLYEAR,Seq!H$1,FALSE),".")</f>
        <v>.</v>
      </c>
      <c r="GT152" t="str">
        <f>IFERROR(VLOOKUP($F152,AREA_EM_ALLYEAR,Seq!I$1,FALSE),".")</f>
        <v>.</v>
      </c>
      <c r="GU152" t="str">
        <f>IFERROR(VLOOKUP($F152,AREA_EM_ALLYEAR,Seq!J$1,FALSE),".")</f>
        <v>.</v>
      </c>
      <c r="GV152" t="str">
        <f>IFERROR(VLOOKUP($F152,AREA_EM_ALLYEAR,Seq!K$1,FALSE),".")</f>
        <v>.</v>
      </c>
      <c r="GW152" t="str">
        <f>IFERROR(VLOOKUP($F152,AREA_EM_ALLYEAR,Seq!L$1,FALSE),".")</f>
        <v>.</v>
      </c>
      <c r="GX152" t="str">
        <f>IFERROR(VLOOKUP($F152,AREA_EM_ALLYEAR,Seq!M$1,FALSE),".")</f>
        <v>.</v>
      </c>
      <c r="GY152" t="str">
        <f>IFERROR(VLOOKUP($F152,AREA_EM_ALLYEAR,Seq!N$1,FALSE),".")</f>
        <v>.</v>
      </c>
      <c r="GZ152" t="str">
        <f>IFERROR(VLOOKUP($F152,AREA_EM_ALLYEAR,Seq!O$1,FALSE),".")</f>
        <v>.</v>
      </c>
      <c r="HA152" t="str">
        <f t="shared" si="104"/>
        <v>.</v>
      </c>
      <c r="HK152" s="139">
        <f>IFERROR(VLOOKUP(CONCATENATE($G152, ".SP.DYN.LE00.IN"),AREA_WB_6ATTRS,Seq!B$1,FALSE)-VLOOKUP("CHN.SP.DYN.LE00.IN",AREA_WB_6ATTRS,Seq!B$1,FALSE),".")</f>
        <v>-1.5326585365853589</v>
      </c>
      <c r="HL152" s="139">
        <f>IFERROR(VLOOKUP(CONCATENATE($G152, ".SP.DYN.LE00.IN"),AREA_WB_6ATTRS,Seq!C$1,FALSE)-VLOOKUP("CHN.SP.DYN.LE00.IN",AREA_WB_6ATTRS,Seq!C$1,FALSE),".")</f>
        <v>-1.2499512195122122</v>
      </c>
      <c r="HM152" s="139">
        <f>IFERROR(VLOOKUP(CONCATENATE($G152, ".SP.DYN.LE00.IN"),AREA_WB_6ATTRS,Seq!D$1,FALSE)-VLOOKUP("CHN.SP.DYN.LE00.IN",AREA_WB_6ATTRS,Seq!D$1,FALSE),".")</f>
        <v>-1.02270731707317</v>
      </c>
      <c r="HN152" s="139">
        <f>IFERROR(VLOOKUP(CONCATENATE($G152, ".SP.DYN.LE00.IN"),AREA_WB_6ATTRS,Seq!E$1,FALSE)-VLOOKUP("CHN.SP.DYN.LE00.IN",AREA_WB_6ATTRS,Seq!E$1,FALSE),".")</f>
        <v>-0.85675609756098936</v>
      </c>
      <c r="HO152" s="139">
        <f>IFERROR(VLOOKUP(CONCATENATE($G152, ".SP.DYN.LE00.IN"),AREA_WB_6ATTRS,Seq!F$1,FALSE)-VLOOKUP("CHN.SP.DYN.LE00.IN",AREA_WB_6ATTRS,Seq!F$1,FALSE),".")</f>
        <v>-0.76097560975608758</v>
      </c>
      <c r="HP152" s="139">
        <f>IFERROR(VLOOKUP(CONCATENATE($G152, ".SP.DYN.LE00.IN"),AREA_WB_6ATTRS,Seq!G$1,FALSE)-VLOOKUP("CHN.SP.DYN.LE00.IN",AREA_WB_6ATTRS,Seq!G$1,FALSE),".")</f>
        <v>-0.73756097560976741</v>
      </c>
      <c r="HQ152" s="139">
        <f>IFERROR(VLOOKUP(CONCATENATE($G152, ".SP.DYN.LE00.IN"),AREA_WB_6ATTRS,Seq!H$1,FALSE)-VLOOKUP("CHN.SP.DYN.LE00.IN",AREA_WB_6ATTRS,Seq!H$1,FALSE),".")</f>
        <v>-0.77985365853659516</v>
      </c>
      <c r="HR152" s="139">
        <f>IFERROR(VLOOKUP(CONCATENATE($G152, ".SP.DYN.LE00.IN"),AREA_WB_6ATTRS,Seq!I$1,FALSE)-VLOOKUP("CHN.SP.DYN.LE00.IN",AREA_WB_6ATTRS,Seq!I$1,FALSE),".")</f>
        <v>-0.86326829268294603</v>
      </c>
      <c r="HS152" s="139">
        <f>IFERROR(VLOOKUP(CONCATENATE($G152, ".SP.DYN.LE00.IN"),AREA_WB_6ATTRS,Seq!J$1,FALSE)-VLOOKUP("CHN.SP.DYN.LE00.IN",AREA_WB_6ATTRS,Seq!J$1,FALSE),".")</f>
        <v>-0.96602439024390208</v>
      </c>
      <c r="HT152" s="139">
        <f>IFERROR(VLOOKUP(CONCATENATE($G152, ".SP.DYN.LE00.IN"),AREA_WB_6ATTRS,Seq!K$1,FALSE)-VLOOKUP("CHN.SP.DYN.LE00.IN",AREA_WB_6ATTRS,Seq!K$1,FALSE),".")</f>
        <v>-1.0690975609756208</v>
      </c>
      <c r="HU152" s="139">
        <f>IFERROR(VLOOKUP(CONCATENATE($G152, ".SP.DYN.LE00.IN"),AREA_WB_6ATTRS,Seq!L$1,FALSE)-VLOOKUP("CHN.SP.DYN.LE00.IN",AREA_WB_6ATTRS,Seq!L$1,FALSE),".")</f>
        <v>-1.1541951219512327</v>
      </c>
      <c r="HV152" s="139">
        <f>IFERROR(VLOOKUP(CONCATENATE($G152, ".SP.DYN.LE00.IN"),AREA_WB_6ATTRS,Seq!M$1,FALSE)-VLOOKUP("CHN.SP.DYN.LE00.IN",AREA_WB_6ATTRS,Seq!M$1,FALSE),".")</f>
        <v>-1.2039024390243895</v>
      </c>
      <c r="HW152" s="139">
        <f>IFERROR(VLOOKUP(CONCATENATE($G152, ".SP.DYN.LE00.IN"),AREA_WB_6ATTRS,Seq!N$1,FALSE)-VLOOKUP("CHN.SP.DYN.LE00.IN",AREA_WB_6ATTRS,Seq!N$1,FALSE),".")</f>
        <v>-1.2128292682926656</v>
      </c>
      <c r="HX152" s="139">
        <f>IFERROR(VLOOKUP(CONCATENATE($G152, ".SP.DYN.LE00.IN"),AREA_WB_6ATTRS,Seq!O$1,FALSE)-VLOOKUP("CHN.SP.DYN.LE00.IN",AREA_WB_6ATTRS,Seq!O$1,FALSE),".")</f>
        <v>-1.1797317073170603</v>
      </c>
      <c r="HY152" s="139">
        <f>IFERROR(VLOOKUP(CONCATENATE($G152, ".SP.DYN.LE00.IN"),AREA_WB_6ATTRS,Seq!P$1,FALSE)-VLOOKUP("CHN.SP.DYN.LE00.IN",AREA_WB_6ATTRS,Seq!P$1,FALSE),".")</f>
        <v>-1.1035853658536467</v>
      </c>
      <c r="HZ152" s="139">
        <f>IFERROR(VLOOKUP(CONCATENATE($G152, ".SP.DYN.LE00.IN"),AREA_WB_6ATTRS,Seq!Q$1,FALSE)-VLOOKUP("CHN.SP.DYN.LE00.IN",AREA_WB_6ATTRS,Seq!Q$1,FALSE),".")</f>
        <v>-0.98804878048778733</v>
      </c>
      <c r="IA152" s="139">
        <f>IFERROR(VLOOKUP(CONCATENATE($G152, ".SP.DYN.LE00.IN"),AREA_WB_6ATTRS,Seq!R$1,FALSE)-VLOOKUP("CHN.SP.DYN.LE00.IN",AREA_WB_6ATTRS,Seq!R$1,FALSE),".")</f>
        <v>-0.84141463414633222</v>
      </c>
      <c r="IB152" s="139">
        <f>IFERROR(VLOOKUP(CONCATENATE($G152, ".SP.DYN.LE00.IN"),AREA_WB_6ATTRS,Seq!S$1,FALSE)-VLOOKUP("CHN.SP.DYN.LE00.IN",AREA_WB_6ATTRS,Seq!S$1,FALSE),".")</f>
        <v>-0.68107317073170748</v>
      </c>
      <c r="IC152" s="139">
        <f>IFERROR(VLOOKUP(CONCATENATE($G152, ".SP.DYN.LE00.IN"),AREA_WB_6ATTRS,Seq!T$1,FALSE)-VLOOKUP("CHN.SP.DYN.LE00.IN",AREA_WB_6ATTRS,Seq!T$1,FALSE),".")</f>
        <v>-0.52190243902440159</v>
      </c>
      <c r="ID152" s="139">
        <f>IFERROR(VLOOKUP(CONCATENATE($G152, ".SP.DYN.LE00.IN"),AREA_WB_6ATTRS,Seq!U$1,FALSE)-VLOOKUP("CHN.SP.DYN.LE00.IN",AREA_WB_6ATTRS,Seq!U$1,FALSE),".")</f>
        <v>-0.37156097560976775</v>
      </c>
      <c r="IE152" s="139">
        <f>IFERROR(VLOOKUP(CONCATENATE($G152, ".SP.DYN.LE00.IN"),AREA_WB_6ATTRS,Seq!V$1,FALSE)-VLOOKUP("CHN.SP.DYN.LE00.IN",AREA_WB_6ATTRS,Seq!V$1,FALSE),".")</f>
        <v>-0.24073170731706739</v>
      </c>
      <c r="IF152" s="139">
        <f>IFERROR(VLOOKUP(CONCATENATE($G152, ".SP.DYN.LE00.IN"),AREA_WB_6ATTRS,Seq!W$1,FALSE)-VLOOKUP("CHN.SP.DYN.LE00.IN",AREA_WB_6ATTRS,Seq!W$1,FALSE),".")</f>
        <v>-0.13187804878049292</v>
      </c>
      <c r="IG152" s="139">
        <f>IFERROR(VLOOKUP(CONCATENATE($G152, ".SP.DYN.LE00.IN"),AREA_WB_6ATTRS,Seq!X$1,FALSE)-VLOOKUP("CHN.SP.DYN.LE00.IN",AREA_WB_6ATTRS,Seq!X$1,FALSE),".")</f>
        <v>-4.5414634146325739E-2</v>
      </c>
      <c r="IH152" s="139">
        <f>IFERROR(VLOOKUP(CONCATENATE($G152, ".SP.DYN.LE00.IN"),AREA_WB_6ATTRS,Seq!Y$1,FALSE)-VLOOKUP("CHN.SP.DYN.LE00.IN",AREA_WB_6ATTRS,Seq!Y$1,FALSE),".")</f>
        <v>2.3341463414638497E-2</v>
      </c>
      <c r="II152" s="139">
        <f>IFERROR(VLOOKUP(CONCATENATE($G152, ".SP.DYN.LE00.IN"),AREA_WB_6ATTRS,Seq!Z$1,FALSE)-VLOOKUP("CHN.SP.DYN.LE00.IN",AREA_WB_6ATTRS,Seq!Z$1,FALSE),".")</f>
        <v>7.4439024390230202E-2</v>
      </c>
      <c r="IJ152" s="139">
        <f>IFERROR(VLOOKUP(CONCATENATE($G152, ".SP.DYN.LE00.IN"),AREA_WB_6ATTRS,Seq!AA$1,FALSE)-VLOOKUP("CHN.SP.DYN.LE00.IN",AREA_WB_6ATTRS,Seq!AA$1,FALSE),".")</f>
        <v>0.10846341463414433</v>
      </c>
      <c r="IK152" s="139">
        <f>IFERROR(VLOOKUP(CONCATENATE($G152, ".SP.DYN.LE00.IN"),AREA_WB_6ATTRS,Seq!AB$1,FALSE)-VLOOKUP("CHN.SP.DYN.LE00.IN",AREA_WB_6ATTRS,Seq!AB$1,FALSE),".")</f>
        <v>0.12902439024389878</v>
      </c>
      <c r="IL152" s="139">
        <f>IFERROR(VLOOKUP(CONCATENATE($G152, ".SP.DYN.LE00.IN"),AREA_WB_6ATTRS,Seq!AC$1,FALSE)-VLOOKUP("CHN.SP.DYN.LE00.IN",AREA_WB_6ATTRS,Seq!AC$1,FALSE),".")</f>
        <v>0.14119512195122752</v>
      </c>
      <c r="IM152" s="139">
        <f>IFERROR(VLOOKUP(CONCATENATE($G152, ".SP.DYN.LE00.IN"),AREA_WB_6ATTRS,Seq!AD$1,FALSE)-VLOOKUP("CHN.SP.DYN.LE00.IN",AREA_WB_6ATTRS,Seq!AD$1,FALSE),".")</f>
        <v>0.14900000000001512</v>
      </c>
      <c r="IN152" s="139">
        <f>IFERROR(VLOOKUP(CONCATENATE($G152, ".SP.DYN.LE00.IN"),AREA_WB_6ATTRS,Seq!AE$1,FALSE)-VLOOKUP("CHN.SP.DYN.LE00.IN",AREA_WB_6ATTRS,Seq!AE$1,FALSE),".")</f>
        <v>0.15346341463414603</v>
      </c>
      <c r="IO152" s="139">
        <f>IFERROR(VLOOKUP(CONCATENATE($G152, ".SP.DYN.LE00.IN"),AREA_WB_6ATTRS,Seq!AF$1,FALSE)-VLOOKUP("CHN.SP.DYN.LE00.IN",AREA_WB_6ATTRS,Seq!AF$1,FALSE),".")</f>
        <v>0.15658536585364402</v>
      </c>
      <c r="IP152" s="139" t="str">
        <f>IFERROR(VLOOKUP(CONCATENATE($G152, ".SP.DYN.LE00.IN"),AREA_WB_6ATTRS,Seq!AG$1,FALSE)-VLOOKUP("CHN.SP.DYN.LE00.IN",AREA_WB_6ATTRS,Seq!AG$1,FALSE),".")</f>
        <v>.</v>
      </c>
      <c r="IW152">
        <f>IFERROR(VLOOKUP(CONCATENATE($G152, ".SP.DYN.LE00.IN"),AREA_WB_6ATTRS,Seq!B$1,FALSE),".")</f>
        <v>65.461146341463433</v>
      </c>
      <c r="IX152">
        <f>IFERROR(VLOOKUP(CONCATENATE($G152, ".SP.DYN.LE00.IN"),AREA_WB_6ATTRS,Seq!C$1,FALSE),".")</f>
        <v>66.012975609756097</v>
      </c>
      <c r="IY152">
        <f>IFERROR(VLOOKUP(CONCATENATE($G152, ".SP.DYN.LE00.IN"),AREA_WB_6ATTRS,Seq!D$1,FALSE),".")</f>
        <v>66.512195121951223</v>
      </c>
      <c r="IZ152">
        <f>IFERROR(VLOOKUP(CONCATENATE($G152, ".SP.DYN.LE00.IN"),AREA_WB_6ATTRS,Seq!E$1,FALSE),".")</f>
        <v>66.943097560975602</v>
      </c>
      <c r="JA152">
        <f>IFERROR(VLOOKUP(CONCATENATE($G152, ".SP.DYN.LE00.IN"),AREA_WB_6ATTRS,Seq!F$1,FALSE),".")</f>
        <v>67.298292682926842</v>
      </c>
      <c r="JB152">
        <f>IFERROR(VLOOKUP(CONCATENATE($G152, ".SP.DYN.LE00.IN"),AREA_WB_6ATTRS,Seq!G$1,FALSE),".")</f>
        <v>67.575585365853655</v>
      </c>
      <c r="JC152">
        <f>IFERROR(VLOOKUP(CONCATENATE($G152, ".SP.DYN.LE00.IN"),AREA_WB_6ATTRS,Seq!H$1,FALSE),".")</f>
        <v>67.779634146341465</v>
      </c>
      <c r="JD152">
        <f>IFERROR(VLOOKUP(CONCATENATE($G152, ".SP.DYN.LE00.IN"),AREA_WB_6ATTRS,Seq!I$1,FALSE),".")</f>
        <v>67.934048780487799</v>
      </c>
      <c r="JE152">
        <f>IFERROR(VLOOKUP(CONCATENATE($G152, ".SP.DYN.LE00.IN"),AREA_WB_6ATTRS,Seq!J$1,FALSE),".")</f>
        <v>68.061097560975625</v>
      </c>
      <c r="JF152">
        <f>IFERROR(VLOOKUP(CONCATENATE($G152, ".SP.DYN.LE00.IN"),AREA_WB_6ATTRS,Seq!K$1,FALSE),".")</f>
        <v>68.177829268292683</v>
      </c>
      <c r="JG152">
        <f>IFERROR(VLOOKUP(CONCATENATE($G152, ".SP.DYN.LE00.IN"),AREA_WB_6ATTRS,Seq!L$1,FALSE),".")</f>
        <v>68.305536585365843</v>
      </c>
      <c r="JH152">
        <f>IFERROR(VLOOKUP(CONCATENATE($G152, ".SP.DYN.LE00.IN"),AREA_WB_6ATTRS,Seq!M$1,FALSE),".")</f>
        <v>68.46012195121952</v>
      </c>
      <c r="JI152">
        <f>IFERROR(VLOOKUP(CONCATENATE($G152, ".SP.DYN.LE00.IN"),AREA_WB_6ATTRS,Seq!N$1,FALSE),".")</f>
        <v>68.649000000000015</v>
      </c>
      <c r="JJ152">
        <f>IFERROR(VLOOKUP(CONCATENATE($G152, ".SP.DYN.LE00.IN"),AREA_WB_6ATTRS,Seq!O$1,FALSE),".")</f>
        <v>68.87490243902441</v>
      </c>
      <c r="JK152">
        <f>IFERROR(VLOOKUP(CONCATENATE($G152, ".SP.DYN.LE00.IN"),AREA_WB_6ATTRS,Seq!P$1,FALSE),".")</f>
        <v>69.139341463414652</v>
      </c>
      <c r="JL152">
        <f>IFERROR(VLOOKUP(CONCATENATE($G152, ".SP.DYN.LE00.IN"),AREA_WB_6ATTRS,Seq!Q$1,FALSE),".")</f>
        <v>69.436682926829292</v>
      </c>
      <c r="JM152">
        <f>IFERROR(VLOOKUP(CONCATENATE($G152, ".SP.DYN.LE00.IN"),AREA_WB_6ATTRS,Seq!R$1,FALSE),".")</f>
        <v>69.75760975609758</v>
      </c>
      <c r="JN152">
        <f>IFERROR(VLOOKUP(CONCATENATE($G152, ".SP.DYN.LE00.IN"),AREA_WB_6ATTRS,Seq!S$1,FALSE),".")</f>
        <v>70.085243902439032</v>
      </c>
      <c r="JO152">
        <f>IFERROR(VLOOKUP(CONCATENATE($G152, ".SP.DYN.LE00.IN"),AREA_WB_6ATTRS,Seq!T$1,FALSE),".")</f>
        <v>70.405195121951223</v>
      </c>
      <c r="JP152">
        <f>IFERROR(VLOOKUP(CONCATENATE($G152, ".SP.DYN.LE00.IN"),AREA_WB_6ATTRS,Seq!U$1,FALSE),".")</f>
        <v>70.711829268292689</v>
      </c>
      <c r="JQ152">
        <f>IFERROR(VLOOKUP(CONCATENATE($G152, ".SP.DYN.LE00.IN"),AREA_WB_6ATTRS,Seq!V$1,FALSE),".")</f>
        <v>71.000975609756111</v>
      </c>
      <c r="JR152">
        <f>IFERROR(VLOOKUP(CONCATENATE($G152, ".SP.DYN.LE00.IN"),AREA_WB_6ATTRS,Seq!W$1,FALSE),".")</f>
        <v>71.273658536585373</v>
      </c>
      <c r="JS152">
        <f>IFERROR(VLOOKUP(CONCATENATE($G152, ".SP.DYN.LE00.IN"),AREA_WB_6ATTRS,Seq!X$1,FALSE),".")</f>
        <v>71.534024390243914</v>
      </c>
      <c r="JT152">
        <f>IFERROR(VLOOKUP(CONCATENATE($G152, ".SP.DYN.LE00.IN"),AREA_WB_6ATTRS,Seq!Y$1,FALSE),".")</f>
        <v>71.788219512195127</v>
      </c>
      <c r="JU152">
        <f>IFERROR(VLOOKUP(CONCATENATE($G152, ".SP.DYN.LE00.IN"),AREA_WB_6ATTRS,Seq!Z$1,FALSE),".")</f>
        <v>72.036780487804876</v>
      </c>
      <c r="JV152">
        <f>IFERROR(VLOOKUP(CONCATENATE($G152, ".SP.DYN.LE00.IN"),AREA_WB_6ATTRS,Seq!AA$1,FALSE),".")</f>
        <v>72.279780487804885</v>
      </c>
      <c r="JW152">
        <f>IFERROR(VLOOKUP(CONCATENATE($G152, ".SP.DYN.LE00.IN"),AREA_WB_6ATTRS,Seq!AB$1,FALSE),".")</f>
        <v>72.518756097560981</v>
      </c>
      <c r="JX152">
        <f>IFERROR(VLOOKUP(CONCATENATE($G152, ".SP.DYN.LE00.IN"),AREA_WB_6ATTRS,Seq!AC$1,FALSE),".")</f>
        <v>72.753780487804889</v>
      </c>
      <c r="JY152">
        <f>IFERROR(VLOOKUP(CONCATENATE($G152, ".SP.DYN.LE00.IN"),AREA_WB_6ATTRS,Seq!AD$1,FALSE),".")</f>
        <v>72.984341463414651</v>
      </c>
      <c r="JZ152">
        <f>IFERROR(VLOOKUP(CONCATENATE($G152, ".SP.DYN.LE00.IN"),AREA_WB_6ATTRS,Seq!AE$1,FALSE),".")</f>
        <v>73.2099756097561</v>
      </c>
      <c r="KA152">
        <f>IFERROR(VLOOKUP(CONCATENATE($G152, ".SP.DYN.LE00.IN"),AREA_WB_6ATTRS,Seq!AF$1,FALSE),".")</f>
        <v>73.429682926829273</v>
      </c>
      <c r="KB152" t="str">
        <f>IFERROR(VLOOKUP(CONCATENATE($G152, ".SP.DYN.LE00.IN"),AREA_WB_6ATTRS,Seq!AG$1,FALSE),".")</f>
        <v>.</v>
      </c>
      <c r="KK152">
        <f t="shared" si="107"/>
        <v>345</v>
      </c>
      <c r="KL152">
        <f t="shared" si="105"/>
        <v>0</v>
      </c>
      <c r="KM152">
        <f t="shared" si="108"/>
        <v>52179108.675617412</v>
      </c>
      <c r="KN152">
        <f t="shared" si="109"/>
        <v>-36740602.788994968</v>
      </c>
      <c r="KO152">
        <f t="shared" si="106"/>
        <v>0.18700000381469725</v>
      </c>
      <c r="KP152" t="str">
        <f>work!HA152</f>
        <v>.</v>
      </c>
      <c r="KQ152" t="str">
        <f>work!HB152</f>
        <v>.</v>
      </c>
      <c r="KR152" t="str">
        <f>work!HC152</f>
        <v>.</v>
      </c>
      <c r="KS152" t="str">
        <f>IF(ISNUMBER(work!HI152-work!HA152),work!HI152-work!HA152,".")</f>
        <v>.</v>
      </c>
      <c r="KT152" t="str">
        <f>IF(ISNUMBER(work!HJ152-work!HB152),work!HJ152-work!HB152,".")</f>
        <v>.</v>
      </c>
      <c r="KU152" t="str">
        <f>IF(ISNUMBER(work!HK152-work!HC152),work!HK152-work!HC152,".")</f>
        <v>.</v>
      </c>
      <c r="KW152">
        <f>IFERROR(work!HR152/work!HV152,".")</f>
        <v>2.7407258133643072E-5</v>
      </c>
      <c r="KX152">
        <f>IFERROR(work!HS152/work!HW152,".")</f>
        <v>2.5328391174925939E-5</v>
      </c>
      <c r="KY152">
        <f>IFERROR(work!HT152/work!HX152,".")</f>
        <v>4.1309529691130178E-5</v>
      </c>
      <c r="KZ152">
        <f>IFERROR(work!HU152/work!HY152,".")</f>
        <v>3.5353917352092867E-5</v>
      </c>
    </row>
    <row r="153" spans="1:312">
      <c r="A153" s="24">
        <f t="shared" si="85"/>
        <v>154</v>
      </c>
      <c r="B153" s="24" t="str">
        <f t="shared" si="86"/>
        <v>InEM90</v>
      </c>
      <c r="C153" s="24" t="str">
        <f t="shared" si="87"/>
        <v>Out</v>
      </c>
      <c r="D153" s="24" t="str">
        <f t="shared" si="88"/>
        <v>In67</v>
      </c>
      <c r="E153" s="25" t="s">
        <v>3977</v>
      </c>
      <c r="F153" s="26" t="str">
        <f t="shared" si="89"/>
        <v>DominicanRep</v>
      </c>
      <c r="G153" s="166" t="s">
        <v>1399</v>
      </c>
      <c r="H153" s="166" t="s">
        <v>5007</v>
      </c>
      <c r="I153" s="166" t="s">
        <v>5007</v>
      </c>
      <c r="J153" s="180" t="s">
        <v>5007</v>
      </c>
      <c r="K153" s="180" t="s">
        <v>5007</v>
      </c>
      <c r="L153" s="27">
        <f>IFERROR(VLOOKUP($F153,Area_FDI_84_96,Seq!B$1,FALSE),0)</f>
        <v>0</v>
      </c>
      <c r="M153" s="27">
        <f>IFERROR(VLOOKUP($F153,Area_FDI_84_96,Seq!C$1,FALSE),0)</f>
        <v>0</v>
      </c>
      <c r="N153" s="27">
        <f>IFERROR(VLOOKUP($F153,Area_FDI_84_96,Seq!D$1,FALSE),0)</f>
        <v>0</v>
      </c>
      <c r="O153" s="27">
        <f>IFERROR(VLOOKUP($F153,Area_FDI_84_96,Seq!E$1,FALSE),0)</f>
        <v>0</v>
      </c>
      <c r="P153" s="27">
        <f>IFERROR(VLOOKUP($F153,Area_FDI_84_96,Seq!F$1,FALSE),0)</f>
        <v>0</v>
      </c>
      <c r="Q153" s="27">
        <f>IFERROR(VLOOKUP($F153,Area_FDI_84_96,Seq!G$1,FALSE),0)</f>
        <v>0</v>
      </c>
      <c r="R153" s="27">
        <f>IFERROR(VLOOKUP($F153,Area_FDI_84_96,Seq!H$1,FALSE),0)</f>
        <v>0</v>
      </c>
      <c r="S153" s="27">
        <f>IFERROR(VLOOKUP($F153,Area_FDI_84_96,Seq!I$1,FALSE),0)</f>
        <v>0</v>
      </c>
      <c r="T153" s="27">
        <f>IFERROR(VALUE(VLOOKUP($E153,Area_FDI_92_95,Seq!B$1,FALSE)),0)</f>
        <v>0</v>
      </c>
      <c r="U153" s="27">
        <f>IFERROR(VALUE(VLOOKUP($E153,Area_FDI_92_95,Seq!C$1,FALSE)),0)</f>
        <v>0</v>
      </c>
      <c r="V153" s="27">
        <f>IFERROR(VALUE(VLOOKUP($E153,Area_FDI_92_95,Seq!D$1,FALSE)),0)</f>
        <v>90</v>
      </c>
      <c r="W153" s="27">
        <f>IFERROR(VALUE(VLOOKUP($E153,Area_FDI_92_95,Seq!E$1,FALSE)),0)</f>
        <v>8</v>
      </c>
      <c r="X153" s="27">
        <f>IFERROR(VALUE(VLOOKUP($E153,Area_FDI_96_99,Seq!B$1,FALSE)),0)</f>
        <v>0</v>
      </c>
      <c r="Y153" s="27">
        <f>IFERROR(VALUE(VLOOKUP($E153,Area_FDI_96_99,Seq!C$1,FALSE)),0)</f>
        <v>0</v>
      </c>
      <c r="Z153" s="27">
        <f>IFERROR(VALUE(VLOOKUP($E153,Area_FDI_96_99,Seq!D$1,FALSE)),0)</f>
        <v>45</v>
      </c>
      <c r="AA153" s="27">
        <f>IFERROR(VALUE(VLOOKUP($E153,Area_FDI_96_99,Seq!E$1,FALSE)),0)</f>
        <v>2</v>
      </c>
      <c r="AB153" s="27">
        <f t="shared" si="90"/>
        <v>2</v>
      </c>
      <c r="AC153" s="27">
        <f t="shared" si="91"/>
        <v>78</v>
      </c>
      <c r="AD153" s="27">
        <f t="shared" si="92"/>
        <v>786</v>
      </c>
      <c r="AE153" s="27">
        <f t="shared" si="93"/>
        <v>307</v>
      </c>
      <c r="AF153" s="27">
        <f t="shared" si="94"/>
        <v>114</v>
      </c>
      <c r="AG153" s="27">
        <f t="shared" si="95"/>
        <v>204</v>
      </c>
      <c r="AH153" s="27">
        <f t="shared" si="96"/>
        <v>164</v>
      </c>
      <c r="AI153" s="27">
        <f t="shared" si="97"/>
        <v>182</v>
      </c>
      <c r="AJ153" s="27">
        <f t="shared" si="98"/>
        <v>5</v>
      </c>
      <c r="AK153" s="27">
        <f t="shared" si="99"/>
        <v>35</v>
      </c>
      <c r="AL153" s="27">
        <f t="shared" si="100"/>
        <v>50</v>
      </c>
      <c r="AM153" s="27"/>
      <c r="AN153" s="27"/>
      <c r="AO153" s="27"/>
      <c r="AP153" s="27"/>
      <c r="AQ153" s="27"/>
      <c r="AR153" s="27"/>
      <c r="AS153" s="27"/>
      <c r="AT153" s="27">
        <f>IFERROR(work!D153+work!AP153,".")</f>
        <v>19347516.333667949</v>
      </c>
      <c r="AU153" s="27">
        <f>IFERROR(work!E153+work!AQ153,".")</f>
        <v>20343894.466804788</v>
      </c>
      <c r="AV153" s="27">
        <f>IFERROR(work!F153+work!AR153,".")</f>
        <v>22113886.52230319</v>
      </c>
      <c r="AW153" s="27">
        <f>IFERROR(work!G153+work!AS153,".")</f>
        <v>24454231.985611286</v>
      </c>
      <c r="AX153" s="27">
        <f>IFERROR(work!H153+work!AT153,".")</f>
        <v>28008254.555570535</v>
      </c>
      <c r="AY153" s="27">
        <f>IFERROR(work!I153+work!AU153,".")</f>
        <v>31604477.119905591</v>
      </c>
      <c r="AZ153" s="27">
        <f>IFERROR(work!J153+work!AV153,".")</f>
        <v>34324532.040268876</v>
      </c>
      <c r="BA153" s="27">
        <f>IFERROR(work!K153+work!AW153,".")</f>
        <v>38288398.441809237</v>
      </c>
      <c r="BB153" s="27">
        <f>IFERROR(work!L153+work!AX153,".")</f>
        <v>42494240.767410949</v>
      </c>
      <c r="BC153" s="27">
        <f>IFERROR(work!M153+work!AY153,".")</f>
        <v>44240558.805885375</v>
      </c>
      <c r="BD153" s="27">
        <f>IFERROR(work!N153+work!AZ153,".")</f>
        <v>45791368.980810873</v>
      </c>
      <c r="BE153" s="27">
        <f>IFERROR(work!O153+work!BA153,".")</f>
        <v>49894247.042959005</v>
      </c>
      <c r="BF153" s="27">
        <f>IFERROR(work!P153+work!BB153,".")</f>
        <v>56929676.170540683</v>
      </c>
      <c r="BG153" s="27">
        <f>IFERROR(work!Q153+work!BC153,".")</f>
        <v>64799160.286489405</v>
      </c>
      <c r="BH153" s="27">
        <f>IFERROR(work!R153+work!BD153,".")</f>
        <v>73115893.271169677</v>
      </c>
      <c r="BI153" s="27">
        <f>IFERROR(work!S153+work!BE153,".")</f>
        <v>80997436.495111048</v>
      </c>
      <c r="BJ153" s="27">
        <f>IFERROR(work!T153+work!BF153,".")</f>
        <v>89047872.105590895</v>
      </c>
      <c r="BK153" s="27">
        <f>IFERROR(work!U153+work!BG153,".")</f>
        <v>97305464.099772304</v>
      </c>
      <c r="BL153" s="27">
        <f>IFERROR(work!V153+work!BH153,".")</f>
        <v>104879590.33182645</v>
      </c>
      <c r="BM153" s="27">
        <f>IFERROR(work!W153+work!BI153,".")</f>
        <v>112831611.52382295</v>
      </c>
      <c r="BN153" s="27">
        <f>IFERROR(work!X153+work!BJ153,".")</f>
        <v>122247159.08746128</v>
      </c>
      <c r="BO153" s="27">
        <f>IFERROR(work!Y153+work!BK153,".")</f>
        <v>132237916.50010121</v>
      </c>
      <c r="BP153" s="27">
        <f>IFERROR(work!Z153+work!BL153,".")</f>
        <v>144190657.11950782</v>
      </c>
      <c r="BQ153" s="27">
        <f>IFERROR(work!AA153+work!BM153,".")</f>
        <v>158344725.62141541</v>
      </c>
      <c r="BR153" s="27">
        <f>IFERROR(work!AB153+work!BN153,".")</f>
        <v>174110992.14062217</v>
      </c>
      <c r="BS153" s="27">
        <f>IFERROR(work!AC153+work!BO153,".")</f>
        <v>193732326.06717446</v>
      </c>
      <c r="BT153" s="27">
        <f>IFERROR(work!AD153+work!BP153,".")</f>
        <v>218278434.59705448</v>
      </c>
      <c r="BU153" s="27">
        <f>IFERROR(work!AE153+work!BQ153,".")</f>
        <v>249093153.06146818</v>
      </c>
      <c r="BV153" s="27">
        <f>IFERROR(work!AF153+work!BR153,".")</f>
        <v>272857264.64416969</v>
      </c>
      <c r="BW153" s="27">
        <f>IFERROR(work!AG153+work!BS153,".")</f>
        <v>297752939.6555174</v>
      </c>
      <c r="BX153" s="27">
        <f>IFERROR(work!AH153+work!BT153,".")</f>
        <v>328620433.86890316</v>
      </c>
      <c r="BY153" s="27">
        <f>IFERROR(work!AI153+work!BU153,".")</f>
        <v>358339304.49389225</v>
      </c>
      <c r="BZ153" s="27"/>
      <c r="CA153" s="27"/>
      <c r="CB153" s="27"/>
      <c r="CC153" s="27"/>
      <c r="CD153" s="27"/>
      <c r="CE153" s="27"/>
      <c r="CF153" s="27">
        <f>IFERROR(work!AP153-work!D153,".")</f>
        <v>-17240707.754053429</v>
      </c>
      <c r="CG153" s="27">
        <f>IFERROR(work!AQ153-work!E153,".")</f>
        <v>-18146917.273478113</v>
      </c>
      <c r="CH153" s="27">
        <f>IFERROR(work!AR153-work!F153,".")</f>
        <v>-19879589.086345475</v>
      </c>
      <c r="CI153" s="27">
        <f>IFERROR(work!AS153-work!G153,".")</f>
        <v>-22116532.464380238</v>
      </c>
      <c r="CJ153" s="27">
        <f>IFERROR(work!AT153-work!H153,".")</f>
        <v>-25641266.090819612</v>
      </c>
      <c r="CK153" s="27">
        <f>IFERROR(work!AU153-work!I153,".")</f>
        <v>-29287728.813747153</v>
      </c>
      <c r="CL153" s="27">
        <f>IFERROR(work!AV153-work!J153,".")</f>
        <v>-31926188.015545342</v>
      </c>
      <c r="CM153" s="27">
        <f>IFERROR(work!AW153-work!K153,".")</f>
        <v>-35647405.140479445</v>
      </c>
      <c r="CN153" s="27">
        <f>IFERROR(work!AX153-work!L153,".")</f>
        <v>-39796308.619676337</v>
      </c>
      <c r="CO153" s="27">
        <f>IFERROR(work!AY153-work!M153,".")</f>
        <v>-41423903.106072634</v>
      </c>
      <c r="CP153" s="27">
        <f>IFERROR(work!AZ153-work!N153,".")</f>
        <v>-43128342.483801506</v>
      </c>
      <c r="CQ153" s="27">
        <f>IFERROR(work!BA153-work!O153,".")</f>
        <v>-47206077.876397684</v>
      </c>
      <c r="CR153" s="27">
        <f>IFERROR(work!BB153-work!P153,".")</f>
        <v>-53958894.887364559</v>
      </c>
      <c r="CS153" s="27">
        <f>IFERROR(work!BC153-work!Q153,".")</f>
        <v>-61613810.719522752</v>
      </c>
      <c r="CT153" s="27">
        <f>IFERROR(work!BD153-work!R153,".")</f>
        <v>-69857176.936629906</v>
      </c>
      <c r="CU153" s="27">
        <f>IFERROR(work!BE153-work!S153,".")</f>
        <v>-77559698.365338653</v>
      </c>
      <c r="CV153" s="27">
        <f>IFERROR(work!BF153-work!T153,".")</f>
        <v>-85364976.240903929</v>
      </c>
      <c r="CW153" s="27">
        <f>IFERROR(work!BG153-work!U153,".")</f>
        <v>-93327779.142946541</v>
      </c>
      <c r="CX153" s="27">
        <f>IFERROR(work!BH153-work!V153,".")</f>
        <v>-100623045.88382459</v>
      </c>
      <c r="CY153" s="27">
        <f>IFERROR(work!BI153-work!W153,".")</f>
        <v>-108289225.04421754</v>
      </c>
      <c r="CZ153" s="27">
        <f>IFERROR(work!BJ153-work!X153,".")</f>
        <v>-117447827.75229459</v>
      </c>
      <c r="DA153" s="27">
        <f>IFERROR(work!BK153-work!Y153,".")</f>
        <v>-127351754.24735436</v>
      </c>
      <c r="DB153" s="27">
        <f>IFERROR(work!BL153-work!Z153,".")</f>
        <v>-139021673.66596618</v>
      </c>
      <c r="DC153" s="27">
        <f>IFERROR(work!BM153-work!AA153,".")</f>
        <v>-153188838.2426056</v>
      </c>
      <c r="DD153" s="27">
        <f>IFERROR(work!BN153-work!AB153,".")</f>
        <v>-168887461.67366639</v>
      </c>
      <c r="DE153" s="27">
        <f>IFERROR(work!BO153-work!AC153,".")</f>
        <v>-188024953.0281283</v>
      </c>
      <c r="DF153" s="27">
        <f>IFERROR(work!BP153-work!AD153,".")</f>
        <v>-211962018.94335014</v>
      </c>
      <c r="DG153" s="27">
        <f>IFERROR(work!BQ153-work!AE153,".")</f>
        <v>-242241444.88167536</v>
      </c>
      <c r="DH153" s="27">
        <f>IFERROR(work!BR153-work!AF153,".")</f>
        <v>-265645454.70151484</v>
      </c>
      <c r="DI153" s="27">
        <f>IFERROR(work!BS153-work!AG153,".")</f>
        <v>-290292029.86997122</v>
      </c>
      <c r="DJ153" s="27">
        <f>IFERROR(work!BT153-work!AH153,".")</f>
        <v>-320581212.48723626</v>
      </c>
      <c r="DK153" s="27">
        <f>IFERROR(work!BU153-work!AI153,".")</f>
        <v>-349939691.68065566</v>
      </c>
      <c r="DL153" s="27"/>
      <c r="DM153" s="27"/>
      <c r="DN153" s="27"/>
      <c r="DO153" s="27"/>
      <c r="DP153" s="27"/>
      <c r="DQ153" s="27"/>
      <c r="DR153" s="27"/>
      <c r="DS153" s="27">
        <f>IFERROR(work!DO153-work!CC153,".")</f>
        <v>0.13199999809265137</v>
      </c>
      <c r="DT153" s="27">
        <f>IFERROR(work!DP153-work!CD153,".")</f>
        <v>0.13099999809265137</v>
      </c>
      <c r="DU153" s="27">
        <f>IFERROR(work!DQ153-work!CE153,".")</f>
        <v>0.13099999809265137</v>
      </c>
      <c r="DV153" s="27">
        <f>IFERROR(work!DR153-work!CF153,".")</f>
        <v>0.12999999809265136</v>
      </c>
      <c r="DW153" s="27">
        <f>IFERROR(work!DS153-work!CG153,".")</f>
        <v>0.12999999809265136</v>
      </c>
      <c r="DX153" s="27">
        <f>IFERROR(work!DT153-work!CH153,".")</f>
        <v>0.12899999809265136</v>
      </c>
      <c r="DY153" s="27">
        <f>IFERROR(work!DU153-work!CI153,".")</f>
        <v>0.12799999809265136</v>
      </c>
      <c r="DZ153" s="27">
        <f>IFERROR(work!DV153-work!CJ153,".")</f>
        <v>0.12699999809265136</v>
      </c>
      <c r="EA153" s="27">
        <f>IFERROR(work!DW153-work!CK153,".")</f>
        <v>0.12599999809265136</v>
      </c>
      <c r="EB153" s="27">
        <f>IFERROR(work!DX153-work!CL153,".")</f>
        <v>0.12499999809265137</v>
      </c>
      <c r="EC153" s="27">
        <f>IFERROR(work!DY153-work!CM153,".")</f>
        <v>0.12299999809265137</v>
      </c>
      <c r="ED153" s="27">
        <f>IFERROR(work!DZ153-work!CN153,".")</f>
        <v>0.12099999809265137</v>
      </c>
      <c r="EE153" s="27">
        <f>IFERROR(work!EA153-work!CO153,".")</f>
        <v>0.11999999809265137</v>
      </c>
      <c r="EF153" s="27">
        <f>IFERROR(work!EB153-work!CP153,".")</f>
        <v>0.11799999809265137</v>
      </c>
      <c r="EG153" s="27">
        <f>IFERROR(work!EC153-work!CQ153,".")</f>
        <v>5.0999998092651364E-2</v>
      </c>
      <c r="EH153" s="27">
        <f>IFERROR(work!ED153-work!CR153,".")</f>
        <v>4.8999998092651369E-2</v>
      </c>
      <c r="EI153" s="27">
        <f>IFERROR(work!EE153-work!CS153,".")</f>
        <v>4.5999998092651373E-2</v>
      </c>
      <c r="EJ153" s="27">
        <f>IFERROR(work!EF153-work!CT153,".")</f>
        <v>3.6000000953674324E-2</v>
      </c>
      <c r="EK153" s="27">
        <f>IFERROR(work!EG153-work!CU153,".")</f>
        <v>7.3000001907348636E-2</v>
      </c>
      <c r="EL153" s="27">
        <f>IFERROR(work!EH153-work!CV153,".")</f>
        <v>7.0000001907348633E-2</v>
      </c>
      <c r="EM153" s="27">
        <f>IFERROR(work!EI153-work!CW153,".")</f>
        <v>6.7000001907348644E-2</v>
      </c>
      <c r="EN153" s="27">
        <f>IFERROR(work!EJ153-work!CX153,".")</f>
        <v>0.14399999237060546</v>
      </c>
      <c r="EO153" s="27">
        <f>IFERROR(work!EK153-work!CY153,".")</f>
        <v>0.14099999237060545</v>
      </c>
      <c r="EP153" s="27">
        <f>IFERROR(work!EL153-work!CZ153,".")</f>
        <v>0.13799999237060545</v>
      </c>
      <c r="EQ153" s="27">
        <f>IFERROR(work!EM153-work!DA153,".")</f>
        <v>0.13399999237060545</v>
      </c>
      <c r="ER153" s="27">
        <f>IFERROR(work!EN153-work!DB153,".")</f>
        <v>0.13099999237060547</v>
      </c>
      <c r="ES153" s="27">
        <f>IFERROR(work!EO153-work!DC153,".")</f>
        <v>0.13199999237060547</v>
      </c>
      <c r="ET153" s="27">
        <f>IFERROR(work!EP153-work!DD153,".")</f>
        <v>0.125</v>
      </c>
      <c r="EU153" s="27">
        <f>IFERROR(work!EQ153-work!DE153,".")</f>
        <v>0.122</v>
      </c>
      <c r="EV153" s="27">
        <f>IFERROR(work!ER153-work!DF153,".")</f>
        <v>0.11699999999999999</v>
      </c>
      <c r="EW153" s="27">
        <f>IFERROR(work!ES153-work!DG153,".")</f>
        <v>0.113</v>
      </c>
      <c r="EX153" s="27">
        <f>IFERROR(work!ET153-work!DH153,".")</f>
        <v>0.109</v>
      </c>
      <c r="EY153" s="27"/>
      <c r="EZ153" s="27"/>
      <c r="FA153" s="27"/>
      <c r="FB153" s="27"/>
      <c r="FC153" s="27"/>
      <c r="FD153" s="27"/>
      <c r="FE153" s="27" t="str">
        <f>IF(ISNUMBER(work!GZ153/work!HD153),work!GZ153/work!HD153,".")</f>
        <v>.</v>
      </c>
      <c r="FF153" s="27" t="str">
        <f>IF(ISNUMBER(work!HA153/work!HE153),work!HA153/work!HE153,".")</f>
        <v>.</v>
      </c>
      <c r="FG153" s="27" t="str">
        <f>IF(ISNUMBER(work!HB153/work!HF153),work!HB153/work!HF153,".")</f>
        <v>.</v>
      </c>
      <c r="FH153" s="27" t="str">
        <f>IF(ISNUMBER(work!HC153/work!HG153),work!HC153/work!HG153,".")</f>
        <v>.</v>
      </c>
      <c r="FI153" s="27" t="str">
        <f>IF(ISNUMBER((work!HA153+work!HB153)/(work!HE153+work!HF153)),(work!HA153+work!HB153)/(work!HE153+work!HF153),".")</f>
        <v>.</v>
      </c>
      <c r="FJ153" s="27" t="str">
        <f>IF(ISNUMBER(work!HH153/work!HL153),work!HH153/work!HL153,".")</f>
        <v>.</v>
      </c>
      <c r="FK153" s="27" t="str">
        <f>IF(ISNUMBER(work!HI153/work!HM153),work!HI153/work!HM153,".")</f>
        <v>.</v>
      </c>
      <c r="FL153" s="27" t="str">
        <f>IF(ISNUMBER(work!HJ153/work!HN153),work!HJ153/work!HN153,".")</f>
        <v>.</v>
      </c>
      <c r="FM153" s="27" t="str">
        <f>IF(ISNUMBER(work!HK153/work!HO153),work!HK153/work!HO153,".")</f>
        <v>.</v>
      </c>
      <c r="FN153" s="27" t="str">
        <f>IF(ISNUMBER((work!HI153+work!HJ153)/(work!HM153+work!HN153)),(work!HI153+work!HJ153)/(work!HM153+work!HN153),".")</f>
        <v>.</v>
      </c>
      <c r="FO153" s="27" t="s">
        <v>5007</v>
      </c>
      <c r="FP153" s="27" t="s">
        <v>5007</v>
      </c>
      <c r="FQ153" s="27" t="s">
        <v>5007</v>
      </c>
      <c r="FR153" s="27" t="s">
        <v>5007</v>
      </c>
      <c r="FS153" s="27" t="s">
        <v>5007</v>
      </c>
      <c r="FT153" s="27">
        <f>work!GM153</f>
        <v>9.2798029307304892E-4</v>
      </c>
      <c r="FU153" s="27">
        <f>work!GN153</f>
        <v>7.458975296823141E-4</v>
      </c>
      <c r="FV153" s="27" t="str">
        <f>work!GO153</f>
        <v>.</v>
      </c>
      <c r="FW153" s="27" t="s">
        <v>5007</v>
      </c>
      <c r="FX153" s="27"/>
      <c r="FY153" s="27">
        <f t="shared" si="101"/>
        <v>13501.245000000001</v>
      </c>
      <c r="FZ153">
        <f t="shared" si="103"/>
        <v>2</v>
      </c>
      <c r="GA153" t="str">
        <f>work!HC153</f>
        <v>.</v>
      </c>
      <c r="GB153" t="str">
        <f>IF(ISNUMBER(work!HA153+work!HB153),work!HA153+work!HB153,".")</f>
        <v>.</v>
      </c>
      <c r="GC153" t="str">
        <f>IF(ISNUMBER(work!HK153-work!HC153),work!HK153-work!HC153,".")</f>
        <v>.</v>
      </c>
      <c r="GD153" t="str">
        <f>IF(ISNUMBER(work!HI153+work!HJ153-work!HA153-work!HB153),(work!HI153+work!HJ153-work!HA153-work!HB153),".")</f>
        <v>.</v>
      </c>
      <c r="GH153">
        <f>work!GQ153</f>
        <v>5500</v>
      </c>
      <c r="GI153">
        <f>work!GR153</f>
        <v>5500</v>
      </c>
      <c r="GJ153" t="str">
        <f>work!GZ153</f>
        <v>.</v>
      </c>
      <c r="GK153" t="str">
        <f>work!HH153</f>
        <v>.</v>
      </c>
      <c r="GL153" t="str">
        <f t="shared" si="102"/>
        <v>.</v>
      </c>
      <c r="GM153" t="str">
        <f>IFERROR(VLOOKUP($F153,AREA_EM_ALLYEAR,Seq!B$1,FALSE),".")</f>
        <v>.</v>
      </c>
      <c r="GN153" t="str">
        <f>IFERROR(VLOOKUP($F153,AREA_EM_ALLYEAR,Seq!C$1,FALSE),".")</f>
        <v>.</v>
      </c>
      <c r="GO153" t="str">
        <f>IFERROR(VLOOKUP($F153,AREA_EM_ALLYEAR,Seq!D$1,FALSE),".")</f>
        <v>.</v>
      </c>
      <c r="GP153" t="str">
        <f>IFERROR(VLOOKUP($F153,AREA_EM_ALLYEAR,Seq!E$1,FALSE),".")</f>
        <v>.</v>
      </c>
      <c r="GQ153" t="str">
        <f>IFERROR(VLOOKUP($F153,AREA_EM_ALLYEAR,Seq!F$1,FALSE),".")</f>
        <v>.</v>
      </c>
      <c r="GR153" t="str">
        <f>IFERROR(VLOOKUP($F153,AREA_EM_ALLYEAR,Seq!G$1,FALSE),".")</f>
        <v>.</v>
      </c>
      <c r="GS153" t="str">
        <f>IFERROR(VLOOKUP($F153,AREA_EM_ALLYEAR,Seq!H$1,FALSE),".")</f>
        <v>.</v>
      </c>
      <c r="GT153" t="str">
        <f>IFERROR(VLOOKUP($F153,AREA_EM_ALLYEAR,Seq!I$1,FALSE),".")</f>
        <v>.</v>
      </c>
      <c r="GU153" t="str">
        <f>IFERROR(VLOOKUP($F153,AREA_EM_ALLYEAR,Seq!J$1,FALSE),".")</f>
        <v>.</v>
      </c>
      <c r="GV153" t="str">
        <f>IFERROR(VLOOKUP($F153,AREA_EM_ALLYEAR,Seq!K$1,FALSE),".")</f>
        <v>.</v>
      </c>
      <c r="GW153" t="str">
        <f>IFERROR(VLOOKUP($F153,AREA_EM_ALLYEAR,Seq!L$1,FALSE),".")</f>
        <v>.</v>
      </c>
      <c r="GX153" t="str">
        <f>IFERROR(VLOOKUP($F153,AREA_EM_ALLYEAR,Seq!M$1,FALSE),".")</f>
        <v>.</v>
      </c>
      <c r="GY153" t="str">
        <f>IFERROR(VLOOKUP($F153,AREA_EM_ALLYEAR,Seq!N$1,FALSE),".")</f>
        <v>.</v>
      </c>
      <c r="GZ153" t="str">
        <f>IFERROR(VLOOKUP($F153,AREA_EM_ALLYEAR,Seq!O$1,FALSE),".")</f>
        <v>.</v>
      </c>
      <c r="HA153" t="str">
        <f t="shared" si="104"/>
        <v>.</v>
      </c>
      <c r="HK153" s="139">
        <f>IFERROR(VLOOKUP(CONCATENATE($G153, ".SP.DYN.LE00.IN"),AREA_WB_6ATTRS,Seq!B$1,FALSE)-VLOOKUP("CHN.SP.DYN.LE00.IN",AREA_WB_6ATTRS,Seq!B$1,FALSE),".")</f>
        <v>-3.992609756097572</v>
      </c>
      <c r="HL153" s="139">
        <f>IFERROR(VLOOKUP(CONCATENATE($G153, ".SP.DYN.LE00.IN"),AREA_WB_6ATTRS,Seq!C$1,FALSE)-VLOOKUP("CHN.SP.DYN.LE00.IN",AREA_WB_6ATTRS,Seq!C$1,FALSE),".")</f>
        <v>-3.8815853658536739</v>
      </c>
      <c r="HM153" s="139">
        <f>IFERROR(VLOOKUP(CONCATENATE($G153, ".SP.DYN.LE00.IN"),AREA_WB_6ATTRS,Seq!D$1,FALSE)-VLOOKUP("CHN.SP.DYN.LE00.IN",AREA_WB_6ATTRS,Seq!D$1,FALSE),".")</f>
        <v>-3.7551707317073166</v>
      </c>
      <c r="HN153" s="139">
        <f>IFERROR(VLOOKUP(CONCATENATE($G153, ".SP.DYN.LE00.IN"),AREA_WB_6ATTRS,Seq!E$1,FALSE)-VLOOKUP("CHN.SP.DYN.LE00.IN",AREA_WB_6ATTRS,Seq!E$1,FALSE),".")</f>
        <v>-3.5974146341463324</v>
      </c>
      <c r="HO153" s="139">
        <f>IFERROR(VLOOKUP(CONCATENATE($G153, ".SP.DYN.LE00.IN"),AREA_WB_6ATTRS,Seq!F$1,FALSE)-VLOOKUP("CHN.SP.DYN.LE00.IN",AREA_WB_6ATTRS,Seq!F$1,FALSE),".")</f>
        <v>-3.4078048780487649</v>
      </c>
      <c r="HP153" s="139">
        <f>IFERROR(VLOOKUP(CONCATENATE($G153, ".SP.DYN.LE00.IN"),AREA_WB_6ATTRS,Seq!G$1,FALSE)-VLOOKUP("CHN.SP.DYN.LE00.IN",AREA_WB_6ATTRS,Seq!G$1,FALSE),".")</f>
        <v>-3.1828292682926786</v>
      </c>
      <c r="HQ153" s="139">
        <f>IFERROR(VLOOKUP(CONCATENATE($G153, ".SP.DYN.LE00.IN"),AREA_WB_6ATTRS,Seq!H$1,FALSE)-VLOOKUP("CHN.SP.DYN.LE00.IN",AREA_WB_6ATTRS,Seq!H$1,FALSE),".")</f>
        <v>-2.9239512195122046</v>
      </c>
      <c r="HR153" s="139">
        <f>IFERROR(VLOOKUP(CONCATENATE($G153, ".SP.DYN.LE00.IN"),AREA_WB_6ATTRS,Seq!I$1,FALSE)-VLOOKUP("CHN.SP.DYN.LE00.IN",AREA_WB_6ATTRS,Seq!I$1,FALSE),".")</f>
        <v>-2.6391219512195221</v>
      </c>
      <c r="HS153" s="139">
        <f>IFERROR(VLOOKUP(CONCATENATE($G153, ".SP.DYN.LE00.IN"),AREA_WB_6ATTRS,Seq!J$1,FALSE)-VLOOKUP("CHN.SP.DYN.LE00.IN",AREA_WB_6ATTRS,Seq!J$1,FALSE),".")</f>
        <v>-2.342268292682931</v>
      </c>
      <c r="HT153" s="139">
        <f>IFERROR(VLOOKUP(CONCATENATE($G153, ".SP.DYN.LE00.IN"),AREA_WB_6ATTRS,Seq!K$1,FALSE)-VLOOKUP("CHN.SP.DYN.LE00.IN",AREA_WB_6ATTRS,Seq!K$1,FALSE),".")</f>
        <v>-2.0417804878048713</v>
      </c>
      <c r="HU153" s="139">
        <f>IFERROR(VLOOKUP(CONCATENATE($G153, ".SP.DYN.LE00.IN"),AREA_WB_6ATTRS,Seq!L$1,FALSE)-VLOOKUP("CHN.SP.DYN.LE00.IN",AREA_WB_6ATTRS,Seq!L$1,FALSE),".")</f>
        <v>-1.7555365853658458</v>
      </c>
      <c r="HV153" s="139">
        <f>IFERROR(VLOOKUP(CONCATENATE($G153, ".SP.DYN.LE00.IN"),AREA_WB_6ATTRS,Seq!M$1,FALSE)-VLOOKUP("CHN.SP.DYN.LE00.IN",AREA_WB_6ATTRS,Seq!M$1,FALSE),".")</f>
        <v>-1.4968780487804878</v>
      </c>
      <c r="HW153" s="139">
        <f>IFERROR(VLOOKUP(CONCATENATE($G153, ".SP.DYN.LE00.IN"),AREA_WB_6ATTRS,Seq!N$1,FALSE)-VLOOKUP("CHN.SP.DYN.LE00.IN",AREA_WB_6ATTRS,Seq!N$1,FALSE),".")</f>
        <v>-1.2732926829268223</v>
      </c>
      <c r="HX153" s="139">
        <f>IFERROR(VLOOKUP(CONCATENATE($G153, ".SP.DYN.LE00.IN"),AREA_WB_6ATTRS,Seq!O$1,FALSE)-VLOOKUP("CHN.SP.DYN.LE00.IN",AREA_WB_6ATTRS,Seq!O$1,FALSE),".")</f>
        <v>-1.0897560975609792</v>
      </c>
      <c r="HY153" s="139">
        <f>IFERROR(VLOOKUP(CONCATENATE($G153, ".SP.DYN.LE00.IN"),AREA_WB_6ATTRS,Seq!P$1,FALSE)-VLOOKUP("CHN.SP.DYN.LE00.IN",AREA_WB_6ATTRS,Seq!P$1,FALSE),".")</f>
        <v>-0.94580487804877578</v>
      </c>
      <c r="HZ153" s="139">
        <f>IFERROR(VLOOKUP(CONCATENATE($G153, ".SP.DYN.LE00.IN"),AREA_WB_6ATTRS,Seq!Q$1,FALSE)-VLOOKUP("CHN.SP.DYN.LE00.IN",AREA_WB_6ATTRS,Seq!Q$1,FALSE),".")</f>
        <v>-0.83299999999999841</v>
      </c>
      <c r="IA153" s="139">
        <f>IFERROR(VLOOKUP(CONCATENATE($G153, ".SP.DYN.LE00.IN"),AREA_WB_6ATTRS,Seq!R$1,FALSE)-VLOOKUP("CHN.SP.DYN.LE00.IN",AREA_WB_6ATTRS,Seq!R$1,FALSE),".")</f>
        <v>-0.73941463414634256</v>
      </c>
      <c r="IB153" s="139">
        <f>IFERROR(VLOOKUP(CONCATENATE($G153, ".SP.DYN.LE00.IN"),AREA_WB_6ATTRS,Seq!S$1,FALSE)-VLOOKUP("CHN.SP.DYN.LE00.IN",AREA_WB_6ATTRS,Seq!S$1,FALSE),".")</f>
        <v>-0.65070731707315588</v>
      </c>
      <c r="IC153" s="139">
        <f>IFERROR(VLOOKUP(CONCATENATE($G153, ".SP.DYN.LE00.IN"),AREA_WB_6ATTRS,Seq!T$1,FALSE)-VLOOKUP("CHN.SP.DYN.LE00.IN",AREA_WB_6ATTRS,Seq!T$1,FALSE),".")</f>
        <v>-0.55553658536587136</v>
      </c>
      <c r="ID153" s="139">
        <f>IFERROR(VLOOKUP(CONCATENATE($G153, ".SP.DYN.LE00.IN"),AREA_WB_6ATTRS,Seq!U$1,FALSE)-VLOOKUP("CHN.SP.DYN.LE00.IN",AREA_WB_6ATTRS,Seq!U$1,FALSE),".")</f>
        <v>-0.45256097560975661</v>
      </c>
      <c r="IE153" s="139">
        <f>IFERROR(VLOOKUP(CONCATENATE($G153, ".SP.DYN.LE00.IN"),AREA_WB_6ATTRS,Seq!V$1,FALSE)-VLOOKUP("CHN.SP.DYN.LE00.IN",AREA_WB_6ATTRS,Seq!V$1,FALSE),".")</f>
        <v>-0.34799999999999898</v>
      </c>
      <c r="IF153" s="139">
        <f>IFERROR(VLOOKUP(CONCATENATE($G153, ".SP.DYN.LE00.IN"),AREA_WB_6ATTRS,Seq!W$1,FALSE)-VLOOKUP("CHN.SP.DYN.LE00.IN",AREA_WB_6ATTRS,Seq!W$1,FALSE),".")</f>
        <v>-0.25100000000000477</v>
      </c>
      <c r="IG153" s="139">
        <f>IFERROR(VLOOKUP(CONCATENATE($G153, ".SP.DYN.LE00.IN"),AREA_WB_6ATTRS,Seq!X$1,FALSE)-VLOOKUP("CHN.SP.DYN.LE00.IN",AREA_WB_6ATTRS,Seq!X$1,FALSE),".")</f>
        <v>-0.17412195121950447</v>
      </c>
      <c r="IH153" s="139">
        <f>IFERROR(VLOOKUP(CONCATENATE($G153, ".SP.DYN.LE00.IN"),AREA_WB_6ATTRS,Seq!Y$1,FALSE)-VLOOKUP("CHN.SP.DYN.LE00.IN",AREA_WB_6ATTRS,Seq!Y$1,FALSE),".")</f>
        <v>-0.12426829268292749</v>
      </c>
      <c r="II153" s="139">
        <f>IFERROR(VLOOKUP(CONCATENATE($G153, ".SP.DYN.LE00.IN"),AREA_WB_6ATTRS,Seq!Z$1,FALSE)-VLOOKUP("CHN.SP.DYN.LE00.IN",AREA_WB_6ATTRS,Seq!Z$1,FALSE),".")</f>
        <v>-9.9341463414631903E-2</v>
      </c>
      <c r="IJ153" s="139">
        <f>IFERROR(VLOOKUP(CONCATENATE($G153, ".SP.DYN.LE00.IN"),AREA_WB_6ATTRS,Seq!AA$1,FALSE)-VLOOKUP("CHN.SP.DYN.LE00.IN",AREA_WB_6ATTRS,Seq!AA$1,FALSE),".")</f>
        <v>-9.4634146341462611E-2</v>
      </c>
      <c r="IK153" s="139">
        <f>IFERROR(VLOOKUP(CONCATENATE($G153, ".SP.DYN.LE00.IN"),AREA_WB_6ATTRS,Seq!AB$1,FALSE)-VLOOKUP("CHN.SP.DYN.LE00.IN",AREA_WB_6ATTRS,Seq!AB$1,FALSE),".")</f>
        <v>-0.10180487804878169</v>
      </c>
      <c r="IL153" s="139">
        <f>IFERROR(VLOOKUP(CONCATENATE($G153, ".SP.DYN.LE00.IN"),AREA_WB_6ATTRS,Seq!AC$1,FALSE)-VLOOKUP("CHN.SP.DYN.LE00.IN",AREA_WB_6ATTRS,Seq!AC$1,FALSE),".")</f>
        <v>-0.10812195121948776</v>
      </c>
      <c r="IM153" s="139">
        <f>IFERROR(VLOOKUP(CONCATENATE($G153, ".SP.DYN.LE00.IN"),AREA_WB_6ATTRS,Seq!AD$1,FALSE)-VLOOKUP("CHN.SP.DYN.LE00.IN",AREA_WB_6ATTRS,Seq!AD$1,FALSE),".")</f>
        <v>-0.10639024390242469</v>
      </c>
      <c r="IN153" s="139">
        <f>IFERROR(VLOOKUP(CONCATENATE($G153, ".SP.DYN.LE00.IN"),AREA_WB_6ATTRS,Seq!AE$1,FALSE)-VLOOKUP("CHN.SP.DYN.LE00.IN",AREA_WB_6ATTRS,Seq!AE$1,FALSE),".")</f>
        <v>-9.4536585365858627E-2</v>
      </c>
      <c r="IO153" s="139">
        <f>IFERROR(VLOOKUP(CONCATENATE($G153, ".SP.DYN.LE00.IN"),AREA_WB_6ATTRS,Seq!AF$1,FALSE)-VLOOKUP("CHN.SP.DYN.LE00.IN",AREA_WB_6ATTRS,Seq!AF$1,FALSE),".")</f>
        <v>-7.3073170731731807E-2</v>
      </c>
      <c r="IP153" s="139" t="str">
        <f>IFERROR(VLOOKUP(CONCATENATE($G153, ".SP.DYN.LE00.IN"),AREA_WB_6ATTRS,Seq!AG$1,FALSE)-VLOOKUP("CHN.SP.DYN.LE00.IN",AREA_WB_6ATTRS,Seq!AG$1,FALSE),".")</f>
        <v>.</v>
      </c>
      <c r="IW153">
        <f>IFERROR(VLOOKUP(CONCATENATE($G153, ".SP.DYN.LE00.IN"),AREA_WB_6ATTRS,Seq!B$1,FALSE),".")</f>
        <v>63.00119512195122</v>
      </c>
      <c r="IX153">
        <f>IFERROR(VLOOKUP(CONCATENATE($G153, ".SP.DYN.LE00.IN"),AREA_WB_6ATTRS,Seq!C$1,FALSE),".")</f>
        <v>63.381341463414635</v>
      </c>
      <c r="IY153">
        <f>IFERROR(VLOOKUP(CONCATENATE($G153, ".SP.DYN.LE00.IN"),AREA_WB_6ATTRS,Seq!D$1,FALSE),".")</f>
        <v>63.779731707317076</v>
      </c>
      <c r="IZ153">
        <f>IFERROR(VLOOKUP(CONCATENATE($G153, ".SP.DYN.LE00.IN"),AREA_WB_6ATTRS,Seq!E$1,FALSE),".")</f>
        <v>64.202439024390259</v>
      </c>
      <c r="JA153">
        <f>IFERROR(VLOOKUP(CONCATENATE($G153, ".SP.DYN.LE00.IN"),AREA_WB_6ATTRS,Seq!F$1,FALSE),".")</f>
        <v>64.651463414634165</v>
      </c>
      <c r="JB153">
        <f>IFERROR(VLOOKUP(CONCATENATE($G153, ".SP.DYN.LE00.IN"),AREA_WB_6ATTRS,Seq!G$1,FALSE),".")</f>
        <v>65.130317073170744</v>
      </c>
      <c r="JC153">
        <f>IFERROR(VLOOKUP(CONCATENATE($G153, ".SP.DYN.LE00.IN"),AREA_WB_6ATTRS,Seq!H$1,FALSE),".")</f>
        <v>65.635536585365855</v>
      </c>
      <c r="JD153">
        <f>IFERROR(VLOOKUP(CONCATENATE($G153, ".SP.DYN.LE00.IN"),AREA_WB_6ATTRS,Seq!I$1,FALSE),".")</f>
        <v>66.158195121951223</v>
      </c>
      <c r="JE153">
        <f>IFERROR(VLOOKUP(CONCATENATE($G153, ".SP.DYN.LE00.IN"),AREA_WB_6ATTRS,Seq!J$1,FALSE),".")</f>
        <v>66.684853658536596</v>
      </c>
      <c r="JF153">
        <f>IFERROR(VLOOKUP(CONCATENATE($G153, ".SP.DYN.LE00.IN"),AREA_WB_6ATTRS,Seq!K$1,FALSE),".")</f>
        <v>67.205146341463433</v>
      </c>
      <c r="JG153">
        <f>IFERROR(VLOOKUP(CONCATENATE($G153, ".SP.DYN.LE00.IN"),AREA_WB_6ATTRS,Seq!L$1,FALSE),".")</f>
        <v>67.70419512195123</v>
      </c>
      <c r="JH153">
        <f>IFERROR(VLOOKUP(CONCATENATE($G153, ".SP.DYN.LE00.IN"),AREA_WB_6ATTRS,Seq!M$1,FALSE),".")</f>
        <v>68.167146341463422</v>
      </c>
      <c r="JI153">
        <f>IFERROR(VLOOKUP(CONCATENATE($G153, ".SP.DYN.LE00.IN"),AREA_WB_6ATTRS,Seq!N$1,FALSE),".")</f>
        <v>68.588536585365858</v>
      </c>
      <c r="JJ153">
        <f>IFERROR(VLOOKUP(CONCATENATE($G153, ".SP.DYN.LE00.IN"),AREA_WB_6ATTRS,Seq!O$1,FALSE),".")</f>
        <v>68.964878048780491</v>
      </c>
      <c r="JK153">
        <f>IFERROR(VLOOKUP(CONCATENATE($G153, ".SP.DYN.LE00.IN"),AREA_WB_6ATTRS,Seq!P$1,FALSE),".")</f>
        <v>69.297121951219523</v>
      </c>
      <c r="JL153">
        <f>IFERROR(VLOOKUP(CONCATENATE($G153, ".SP.DYN.LE00.IN"),AREA_WB_6ATTRS,Seq!Q$1,FALSE),".")</f>
        <v>69.591731707317081</v>
      </c>
      <c r="JM153">
        <f>IFERROR(VLOOKUP(CONCATENATE($G153, ".SP.DYN.LE00.IN"),AREA_WB_6ATTRS,Seq!R$1,FALSE),".")</f>
        <v>69.859609756097569</v>
      </c>
      <c r="JN153">
        <f>IFERROR(VLOOKUP(CONCATENATE($G153, ".SP.DYN.LE00.IN"),AREA_WB_6ATTRS,Seq!S$1,FALSE),".")</f>
        <v>70.115609756097584</v>
      </c>
      <c r="JO153">
        <f>IFERROR(VLOOKUP(CONCATENATE($G153, ".SP.DYN.LE00.IN"),AREA_WB_6ATTRS,Seq!T$1,FALSE),".")</f>
        <v>70.371560975609754</v>
      </c>
      <c r="JP153">
        <f>IFERROR(VLOOKUP(CONCATENATE($G153, ".SP.DYN.LE00.IN"),AREA_WB_6ATTRS,Seq!U$1,FALSE),".")</f>
        <v>70.6308292682927</v>
      </c>
      <c r="JQ153">
        <f>IFERROR(VLOOKUP(CONCATENATE($G153, ".SP.DYN.LE00.IN"),AREA_WB_6ATTRS,Seq!V$1,FALSE),".")</f>
        <v>70.893707317073179</v>
      </c>
      <c r="JR153">
        <f>IFERROR(VLOOKUP(CONCATENATE($G153, ".SP.DYN.LE00.IN"),AREA_WB_6ATTRS,Seq!W$1,FALSE),".")</f>
        <v>71.154536585365861</v>
      </c>
      <c r="JS153">
        <f>IFERROR(VLOOKUP(CONCATENATE($G153, ".SP.DYN.LE00.IN"),AREA_WB_6ATTRS,Seq!X$1,FALSE),".")</f>
        <v>71.405317073170735</v>
      </c>
      <c r="JT153">
        <f>IFERROR(VLOOKUP(CONCATENATE($G153, ".SP.DYN.LE00.IN"),AREA_WB_6ATTRS,Seq!Y$1,FALSE),".")</f>
        <v>71.640609756097561</v>
      </c>
      <c r="JU153">
        <f>IFERROR(VLOOKUP(CONCATENATE($G153, ".SP.DYN.LE00.IN"),AREA_WB_6ATTRS,Seq!Z$1,FALSE),".")</f>
        <v>71.863000000000014</v>
      </c>
      <c r="JV153">
        <f>IFERROR(VLOOKUP(CONCATENATE($G153, ".SP.DYN.LE00.IN"),AREA_WB_6ATTRS,Seq!AA$1,FALSE),".")</f>
        <v>72.076682926829278</v>
      </c>
      <c r="JW153">
        <f>IFERROR(VLOOKUP(CONCATENATE($G153, ".SP.DYN.LE00.IN"),AREA_WB_6ATTRS,Seq!AB$1,FALSE),".")</f>
        <v>72.287926829268301</v>
      </c>
      <c r="JX153">
        <f>IFERROR(VLOOKUP(CONCATENATE($G153, ".SP.DYN.LE00.IN"),AREA_WB_6ATTRS,Seq!AC$1,FALSE),".")</f>
        <v>72.504463414634174</v>
      </c>
      <c r="JY153">
        <f>IFERROR(VLOOKUP(CONCATENATE($G153, ".SP.DYN.LE00.IN"),AREA_WB_6ATTRS,Seq!AD$1,FALSE),".")</f>
        <v>72.728951219512211</v>
      </c>
      <c r="JZ153">
        <f>IFERROR(VLOOKUP(CONCATENATE($G153, ".SP.DYN.LE00.IN"),AREA_WB_6ATTRS,Seq!AE$1,FALSE),".")</f>
        <v>72.961975609756095</v>
      </c>
      <c r="KA153">
        <f>IFERROR(VLOOKUP(CONCATENATE($G153, ".SP.DYN.LE00.IN"),AREA_WB_6ATTRS,Seq!AF$1,FALSE),".")</f>
        <v>73.200024390243897</v>
      </c>
      <c r="KB153" t="str">
        <f>IFERROR(VLOOKUP(CONCATENATE($G153, ".SP.DYN.LE00.IN"),AREA_WB_6ATTRS,Seq!AG$1,FALSE),".")</f>
        <v>.</v>
      </c>
      <c r="KK153">
        <f t="shared" si="107"/>
        <v>147</v>
      </c>
      <c r="KL153">
        <f t="shared" si="105"/>
        <v>0</v>
      </c>
      <c r="KM153">
        <f t="shared" si="108"/>
        <v>45791368.980810873</v>
      </c>
      <c r="KN153">
        <f t="shared" si="109"/>
        <v>-43128342.483801506</v>
      </c>
      <c r="KO153">
        <f t="shared" si="106"/>
        <v>0.12299999809265137</v>
      </c>
      <c r="KP153" t="str">
        <f>work!HA153</f>
        <v>.</v>
      </c>
      <c r="KQ153" t="str">
        <f>work!HB153</f>
        <v>.</v>
      </c>
      <c r="KR153" t="str">
        <f>work!HC153</f>
        <v>.</v>
      </c>
      <c r="KS153" t="str">
        <f>IF(ISNUMBER(work!HI153-work!HA153),work!HI153-work!HA153,".")</f>
        <v>.</v>
      </c>
      <c r="KT153" t="str">
        <f>IF(ISNUMBER(work!HJ153-work!HB153),work!HJ153-work!HB153,".")</f>
        <v>.</v>
      </c>
      <c r="KU153" t="str">
        <f>IF(ISNUMBER(work!HK153-work!HC153),work!HK153-work!HC153,".")</f>
        <v>.</v>
      </c>
      <c r="KW153">
        <f>IFERROR(work!HR153/work!HV153,".")</f>
        <v>3.3947206357508628E-4</v>
      </c>
      <c r="KX153">
        <f>IFERROR(work!HS153/work!HW153,".")</f>
        <v>2.8425476767529644E-4</v>
      </c>
      <c r="KY153">
        <f>IFERROR(work!HT153/work!HX153,".")</f>
        <v>2.5368554702474985E-4</v>
      </c>
      <c r="KZ153">
        <f>IFERROR(work!HU153/work!HY153,".")</f>
        <v>2.7597228637829736E-4</v>
      </c>
    </row>
    <row r="154" spans="1:312">
      <c r="A154" s="24">
        <f t="shared" si="85"/>
        <v>155</v>
      </c>
      <c r="B154" s="24" t="str">
        <f t="shared" si="86"/>
        <v>InEM90</v>
      </c>
      <c r="C154" s="24" t="str">
        <f t="shared" si="87"/>
        <v>Out</v>
      </c>
      <c r="D154" s="24" t="str">
        <f t="shared" si="88"/>
        <v>In67</v>
      </c>
      <c r="E154" s="25" t="s">
        <v>2594</v>
      </c>
      <c r="F154" s="26" t="str">
        <f t="shared" si="89"/>
        <v>Costa Rica</v>
      </c>
      <c r="G154" s="166" t="s">
        <v>1390</v>
      </c>
      <c r="H154" s="166" t="s">
        <v>5007</v>
      </c>
      <c r="I154" s="166" t="s">
        <v>5007</v>
      </c>
      <c r="J154" s="180" t="s">
        <v>5007</v>
      </c>
      <c r="K154" s="180" t="s">
        <v>5007</v>
      </c>
      <c r="L154" s="27">
        <f>IFERROR(VLOOKUP($F154,Area_FDI_84_96,Seq!B$1,FALSE),0)</f>
        <v>0</v>
      </c>
      <c r="M154" s="27">
        <f>IFERROR(VLOOKUP($F154,Area_FDI_84_96,Seq!C$1,FALSE),0)</f>
        <v>0</v>
      </c>
      <c r="N154" s="27">
        <f>IFERROR(VLOOKUP($F154,Area_FDI_84_96,Seq!D$1,FALSE),0)</f>
        <v>0</v>
      </c>
      <c r="O154" s="27">
        <f>IFERROR(VLOOKUP($F154,Area_FDI_84_96,Seq!E$1,FALSE),0)</f>
        <v>0</v>
      </c>
      <c r="P154" s="27">
        <f>IFERROR(VLOOKUP($F154,Area_FDI_84_96,Seq!F$1,FALSE),0)</f>
        <v>0</v>
      </c>
      <c r="Q154" s="27">
        <f>IFERROR(VLOOKUP($F154,Area_FDI_84_96,Seq!G$1,FALSE),0)</f>
        <v>0</v>
      </c>
      <c r="R154" s="27">
        <f>IFERROR(VLOOKUP($F154,Area_FDI_84_96,Seq!H$1,FALSE),0)</f>
        <v>0</v>
      </c>
      <c r="S154" s="27">
        <f>IFERROR(VLOOKUP($F154,Area_FDI_84_96,Seq!I$1,FALSE),0)</f>
        <v>0</v>
      </c>
      <c r="T154" s="27">
        <f>IFERROR(VALUE(VLOOKUP($E154,Area_FDI_92_95,Seq!B$1,FALSE)),0)</f>
        <v>300</v>
      </c>
      <c r="U154" s="27">
        <f>IFERROR(VALUE(VLOOKUP($E154,Area_FDI_92_95,Seq!C$1,FALSE)),0)</f>
        <v>454</v>
      </c>
      <c r="V154" s="27">
        <f>IFERROR(VALUE(VLOOKUP($E154,Area_FDI_92_95,Seq!D$1,FALSE)),0)</f>
        <v>18</v>
      </c>
      <c r="W154" s="27">
        <f>IFERROR(VALUE(VLOOKUP($E154,Area_FDI_92_95,Seq!E$1,FALSE)),0)</f>
        <v>200</v>
      </c>
      <c r="X154" s="27">
        <f>IFERROR(VALUE(VLOOKUP($E154,Area_FDI_96_99,Seq!B$1,FALSE)),0)</f>
        <v>187</v>
      </c>
      <c r="Y154" s="27">
        <f>IFERROR(VALUE(VLOOKUP($E154,Area_FDI_96_99,Seq!C$1,FALSE)),0)</f>
        <v>0</v>
      </c>
      <c r="Z154" s="27">
        <f>IFERROR(VALUE(VLOOKUP($E154,Area_FDI_96_99,Seq!D$1,FALSE)),0)</f>
        <v>510</v>
      </c>
      <c r="AA154" s="27">
        <f>IFERROR(VALUE(VLOOKUP($E154,Area_FDI_96_99,Seq!E$1,FALSE)),0)</f>
        <v>250</v>
      </c>
      <c r="AB154" s="27">
        <f t="shared" si="90"/>
        <v>548</v>
      </c>
      <c r="AC154" s="27">
        <f t="shared" si="91"/>
        <v>110</v>
      </c>
      <c r="AD154" s="27">
        <f t="shared" si="92"/>
        <v>598</v>
      </c>
      <c r="AE154" s="27">
        <f t="shared" si="93"/>
        <v>0</v>
      </c>
      <c r="AF154" s="27">
        <f t="shared" si="94"/>
        <v>2</v>
      </c>
      <c r="AG154" s="27">
        <f t="shared" si="95"/>
        <v>60</v>
      </c>
      <c r="AH154" s="27">
        <f t="shared" si="96"/>
        <v>10</v>
      </c>
      <c r="AI154" s="27">
        <f t="shared" si="97"/>
        <v>0</v>
      </c>
      <c r="AJ154" s="27">
        <f t="shared" si="98"/>
        <v>0</v>
      </c>
      <c r="AK154" s="27">
        <f t="shared" si="99"/>
        <v>0</v>
      </c>
      <c r="AL154" s="27">
        <f t="shared" si="100"/>
        <v>10</v>
      </c>
      <c r="AM154" s="27"/>
      <c r="AN154" s="27"/>
      <c r="AO154" s="27"/>
      <c r="AP154" s="27"/>
      <c r="AQ154" s="27"/>
      <c r="AR154" s="27"/>
      <c r="AS154" s="27"/>
      <c r="AT154" s="27">
        <f>IFERROR(work!D154+work!AP154,".")</f>
        <v>19041414.096965421</v>
      </c>
      <c r="AU154" s="27">
        <f>IFERROR(work!E154+work!AQ154,".")</f>
        <v>19975806.525208551</v>
      </c>
      <c r="AV154" s="27">
        <f>IFERROR(work!F154+work!AR154,".")</f>
        <v>21673924.616807327</v>
      </c>
      <c r="AW154" s="27">
        <f>IFERROR(work!G154+work!AS154,".")</f>
        <v>23981956.84650176</v>
      </c>
      <c r="AX154" s="27">
        <f>IFERROR(work!H154+work!AT154,".")</f>
        <v>27564534.437958527</v>
      </c>
      <c r="AY154" s="27">
        <f>IFERROR(work!I154+work!AU154,".")</f>
        <v>31193581.179892417</v>
      </c>
      <c r="AZ154" s="27">
        <f>IFERROR(work!J154+work!AV154,".")</f>
        <v>33916079.478137799</v>
      </c>
      <c r="BA154" s="27">
        <f>IFERROR(work!K154+work!AW154,".")</f>
        <v>37812986.680142969</v>
      </c>
      <c r="BB154" s="27">
        <f>IFERROR(work!L154+work!AX154,".")</f>
        <v>42022636.695264712</v>
      </c>
      <c r="BC154" s="27">
        <f>IFERROR(work!M154+work!AY154,".")</f>
        <v>43754037.246445186</v>
      </c>
      <c r="BD154" s="27">
        <f>IFERROR(work!N154+work!AZ154,".")</f>
        <v>45417657.800717056</v>
      </c>
      <c r="BE154" s="27">
        <f>IFERROR(work!O154+work!BA154,".")</f>
        <v>49532598.390734985</v>
      </c>
      <c r="BF154" s="27">
        <f>IFERROR(work!P154+work!BB154,".")</f>
        <v>56516634.157076105</v>
      </c>
      <c r="BG154" s="27">
        <f>IFERROR(work!Q154+work!BC154,".")</f>
        <v>64358334.69820866</v>
      </c>
      <c r="BH154" s="27">
        <f>IFERROR(work!R154+work!BD154,".")</f>
        <v>72692862.113719791</v>
      </c>
      <c r="BI154" s="27">
        <f>IFERROR(work!S154+work!BE154,".")</f>
        <v>80532193.116239011</v>
      </c>
      <c r="BJ154" s="27">
        <f>IFERROR(work!T154+work!BF154,".")</f>
        <v>88471164.417709008</v>
      </c>
      <c r="BK154" s="27">
        <f>IFERROR(work!U154+work!BG154,".")</f>
        <v>96651911.442172781</v>
      </c>
      <c r="BL154" s="27">
        <f>IFERROR(work!V154+work!BH154,".")</f>
        <v>104198743.51433375</v>
      </c>
      <c r="BM154" s="27">
        <f>IFERROR(work!W154+work!BI154,".")</f>
        <v>112126853.75395571</v>
      </c>
      <c r="BN154" s="27">
        <f>IFERROR(work!X154+work!BJ154,".")</f>
        <v>121442137.74596128</v>
      </c>
      <c r="BO154" s="27">
        <f>IFERROR(work!Y154+work!BK154,".")</f>
        <v>131406644.46625692</v>
      </c>
      <c r="BP154" s="27">
        <f>IFERROR(work!Z154+work!BL154,".")</f>
        <v>143264752.14348519</v>
      </c>
      <c r="BQ154" s="27">
        <f>IFERROR(work!AA154+work!BM154,".")</f>
        <v>157531593.09108987</v>
      </c>
      <c r="BR154" s="27">
        <f>IFERROR(work!AB154+work!BN154,".")</f>
        <v>173339209.36024576</v>
      </c>
      <c r="BS154" s="27">
        <f>IFERROR(work!AC154+work!BO154,".")</f>
        <v>192826930.31876165</v>
      </c>
      <c r="BT154" s="27">
        <f>IFERROR(work!AD154+work!BP154,".")</f>
        <v>217239570.3888652</v>
      </c>
      <c r="BU154" s="27">
        <f>IFERROR(work!AE154+work!BQ154,".")</f>
        <v>247954819.76491293</v>
      </c>
      <c r="BV154" s="27">
        <f>IFERROR(work!AF154+work!BR154,".")</f>
        <v>271601150.42534357</v>
      </c>
      <c r="BW154" s="27">
        <f>IFERROR(work!AG154+work!BS154,".")</f>
        <v>296348622.44641143</v>
      </c>
      <c r="BX154" s="27">
        <f>IFERROR(work!AH154+work!BT154,".")</f>
        <v>327035821.29814154</v>
      </c>
      <c r="BY154" s="27">
        <f>IFERROR(work!AI154+work!BU154,".")</f>
        <v>356675888.54101002</v>
      </c>
      <c r="BZ154" s="27"/>
      <c r="CA154" s="27"/>
      <c r="CB154" s="27"/>
      <c r="CC154" s="27"/>
      <c r="CD154" s="27"/>
      <c r="CE154" s="27"/>
      <c r="CF154" s="27">
        <f>IFERROR(work!AP154-work!D154,".")</f>
        <v>-17546809.990755957</v>
      </c>
      <c r="CG154" s="27">
        <f>IFERROR(work!AQ154-work!E154,".")</f>
        <v>-18515005.215074349</v>
      </c>
      <c r="CH154" s="27">
        <f>IFERROR(work!AR154-work!F154,".")</f>
        <v>-20319550.991841339</v>
      </c>
      <c r="CI154" s="27">
        <f>IFERROR(work!AS154-work!G154,".")</f>
        <v>-22588807.603489764</v>
      </c>
      <c r="CJ154" s="27">
        <f>IFERROR(work!AT154-work!H154,".")</f>
        <v>-26084986.20843162</v>
      </c>
      <c r="CK154" s="27">
        <f>IFERROR(work!AU154-work!I154,".")</f>
        <v>-29698624.753760327</v>
      </c>
      <c r="CL154" s="27">
        <f>IFERROR(work!AV154-work!J154,".")</f>
        <v>-32334640.577676427</v>
      </c>
      <c r="CM154" s="27">
        <f>IFERROR(work!AW154-work!K154,".")</f>
        <v>-36122816.902145714</v>
      </c>
      <c r="CN154" s="27">
        <f>IFERROR(work!AX154-work!L154,".")</f>
        <v>-40267912.691822574</v>
      </c>
      <c r="CO154" s="27">
        <f>IFERROR(work!AY154-work!M154,".")</f>
        <v>-41910424.665512823</v>
      </c>
      <c r="CP154" s="27">
        <f>IFERROR(work!AZ154-work!N154,".")</f>
        <v>-43502053.663895324</v>
      </c>
      <c r="CQ154" s="27">
        <f>IFERROR(work!BA154-work!O154,".")</f>
        <v>-47567726.528621703</v>
      </c>
      <c r="CR154" s="27">
        <f>IFERROR(work!BB154-work!P154,".")</f>
        <v>-54371936.900829136</v>
      </c>
      <c r="CS154" s="27">
        <f>IFERROR(work!BC154-work!Q154,".")</f>
        <v>-62054636.307803497</v>
      </c>
      <c r="CT154" s="27">
        <f>IFERROR(work!BD154-work!R154,".")</f>
        <v>-70280208.094079792</v>
      </c>
      <c r="CU154" s="27">
        <f>IFERROR(work!BE154-work!S154,".")</f>
        <v>-78024941.74421069</v>
      </c>
      <c r="CV154" s="27">
        <f>IFERROR(work!BF154-work!T154,".")</f>
        <v>-85941683.928785816</v>
      </c>
      <c r="CW154" s="27">
        <f>IFERROR(work!BG154-work!U154,".")</f>
        <v>-93981331.800546065</v>
      </c>
      <c r="CX154" s="27">
        <f>IFERROR(work!BH154-work!V154,".")</f>
        <v>-101303892.70131728</v>
      </c>
      <c r="CY154" s="27">
        <f>IFERROR(work!BI154-work!W154,".")</f>
        <v>-108993982.81408478</v>
      </c>
      <c r="CZ154" s="27">
        <f>IFERROR(work!BJ154-work!X154,".")</f>
        <v>-118252849.09379458</v>
      </c>
      <c r="DA154" s="27">
        <f>IFERROR(work!BK154-work!Y154,".")</f>
        <v>-128183026.28119865</v>
      </c>
      <c r="DB154" s="27">
        <f>IFERROR(work!BL154-work!Z154,".")</f>
        <v>-139947578.64198881</v>
      </c>
      <c r="DC154" s="27">
        <f>IFERROR(work!BM154-work!AA154,".")</f>
        <v>-154001970.77293113</v>
      </c>
      <c r="DD154" s="27">
        <f>IFERROR(work!BN154-work!AB154,".")</f>
        <v>-169659244.45404279</v>
      </c>
      <c r="DE154" s="27">
        <f>IFERROR(work!BO154-work!AC154,".")</f>
        <v>-188930348.77654111</v>
      </c>
      <c r="DF154" s="27">
        <f>IFERROR(work!BP154-work!AD154,".")</f>
        <v>-213000883.15153942</v>
      </c>
      <c r="DG154" s="27">
        <f>IFERROR(work!BQ154-work!AE154,".")</f>
        <v>-243379778.17823061</v>
      </c>
      <c r="DH154" s="27">
        <f>IFERROR(work!BR154-work!AF154,".")</f>
        <v>-266901568.92034093</v>
      </c>
      <c r="DI154" s="27">
        <f>IFERROR(work!BS154-work!AG154,".")</f>
        <v>-291696347.07907718</v>
      </c>
      <c r="DJ154" s="27">
        <f>IFERROR(work!BT154-work!AH154,".")</f>
        <v>-322165825.05799788</v>
      </c>
      <c r="DK154" s="27">
        <f>IFERROR(work!BU154-work!AI154,".")</f>
        <v>-351603107.63353789</v>
      </c>
      <c r="DL154" s="27"/>
      <c r="DM154" s="27"/>
      <c r="DN154" s="27"/>
      <c r="DO154" s="27"/>
      <c r="DP154" s="27"/>
      <c r="DQ154" s="27"/>
      <c r="DR154" s="27"/>
      <c r="DS154" s="27">
        <f>IFERROR(work!DO154-work!CC154,".")</f>
        <v>8.4999999999999992E-2</v>
      </c>
      <c r="DT154" s="27">
        <f>IFERROR(work!DP154-work!CD154,".")</f>
        <v>8.3999999999999991E-2</v>
      </c>
      <c r="DU154" s="27">
        <f>IFERROR(work!DQ154-work!CE154,".")</f>
        <v>8.3999999999999991E-2</v>
      </c>
      <c r="DV154" s="27">
        <f>IFERROR(work!DR154-work!CF154,".")</f>
        <v>8.299999999999999E-2</v>
      </c>
      <c r="DW154" s="27">
        <f>IFERROR(work!DS154-work!CG154,".")</f>
        <v>8.299999999999999E-2</v>
      </c>
      <c r="DX154" s="27">
        <f>IFERROR(work!DT154-work!CH154,".")</f>
        <v>8.199999999999999E-2</v>
      </c>
      <c r="DY154" s="27">
        <f>IFERROR(work!DU154-work!CI154,".")</f>
        <v>8.1000000000000003E-2</v>
      </c>
      <c r="DZ154" s="27">
        <f>IFERROR(work!DV154-work!CJ154,".")</f>
        <v>0.08</v>
      </c>
      <c r="EA154" s="27">
        <f>IFERROR(work!DW154-work!CK154,".")</f>
        <v>7.9000000000000001E-2</v>
      </c>
      <c r="EB154" s="27">
        <f>IFERROR(work!DX154-work!CL154,".")</f>
        <v>7.8E-2</v>
      </c>
      <c r="EC154" s="27">
        <f>IFERROR(work!DY154-work!CM154,".")</f>
        <v>7.5999999999999998E-2</v>
      </c>
      <c r="ED154" s="27">
        <f>IFERROR(work!DZ154-work!CN154,".")</f>
        <v>6.5999998092651363E-2</v>
      </c>
      <c r="EE154" s="27">
        <f>IFERROR(work!EA154-work!CO154,".")</f>
        <v>7.9000003814697267E-2</v>
      </c>
      <c r="EF154" s="27">
        <f>IFERROR(work!EB154-work!CP154,".")</f>
        <v>8.4999996185302726E-2</v>
      </c>
      <c r="EG154" s="27">
        <f>IFERROR(work!EC154-work!CQ154,".")</f>
        <v>8.3999999999999991E-2</v>
      </c>
      <c r="EH154" s="27">
        <f>IFERROR(work!ED154-work!CR154,".")</f>
        <v>0.12800000381469728</v>
      </c>
      <c r="EI154" s="27">
        <f>IFERROR(work!EE154-work!CS154,".")</f>
        <v>0.12000000381469728</v>
      </c>
      <c r="EJ154" s="27">
        <f>IFERROR(work!EF154-work!CT154,".")</f>
        <v>0.12599999618530275</v>
      </c>
      <c r="EK154" s="27">
        <f>IFERROR(work!EG154-work!CU154,".")</f>
        <v>0.14299999237060548</v>
      </c>
      <c r="EL154" s="27">
        <f>IFERROR(work!EH154-work!CV154,".")</f>
        <v>0.13499999237060548</v>
      </c>
      <c r="EM154" s="27">
        <f>IFERROR(work!EI154-work!CW154,".")</f>
        <v>0.124</v>
      </c>
      <c r="EN154" s="27">
        <f>IFERROR(work!EJ154-work!CX154,".")</f>
        <v>0.11200000381469727</v>
      </c>
      <c r="EO154" s="27">
        <f>IFERROR(work!EK154-work!CY154,".")</f>
        <v>0.153</v>
      </c>
      <c r="EP154" s="27">
        <f>IFERROR(work!EL154-work!CZ154,".")</f>
        <v>0.11</v>
      </c>
      <c r="EQ154" s="27">
        <f>IFERROR(work!EM154-work!DA154,".")</f>
        <v>0.15300000762939453</v>
      </c>
      <c r="ER154" s="27">
        <f>IFERROR(work!EN154-work!DB154,".")</f>
        <v>0.11000000762939455</v>
      </c>
      <c r="ES154" s="27">
        <f>IFERROR(work!EO154-work!DC154,".")</f>
        <v>0.11299999618530274</v>
      </c>
      <c r="ET154" s="27">
        <f>IFERROR(work!EP154-work!DD154,".")</f>
        <v>0.10899999618530273</v>
      </c>
      <c r="EU154" s="27">
        <f>IFERROR(work!EQ154-work!DE154,".")</f>
        <v>0.11800000381469727</v>
      </c>
      <c r="EV154" s="27">
        <f>IFERROR(work!ER154-work!DF154,".")</f>
        <v>0.11300000381469727</v>
      </c>
      <c r="EW154" s="27">
        <f>IFERROR(work!ES154-work!DG154,".")</f>
        <v>0.10900000381469728</v>
      </c>
      <c r="EX154" s="27">
        <f>IFERROR(work!ET154-work!DH154,".")</f>
        <v>0.10500000381469728</v>
      </c>
      <c r="EY154" s="27"/>
      <c r="EZ154" s="27"/>
      <c r="FA154" s="27"/>
      <c r="FB154" s="27"/>
      <c r="FC154" s="27"/>
      <c r="FD154" s="27"/>
      <c r="FE154" s="27" t="str">
        <f>IF(ISNUMBER(work!GZ154/work!HD154),work!GZ154/work!HD154,".")</f>
        <v>.</v>
      </c>
      <c r="FF154" s="27" t="str">
        <f>IF(ISNUMBER(work!HA154/work!HE154),work!HA154/work!HE154,".")</f>
        <v>.</v>
      </c>
      <c r="FG154" s="27" t="str">
        <f>IF(ISNUMBER(work!HB154/work!HF154),work!HB154/work!HF154,".")</f>
        <v>.</v>
      </c>
      <c r="FH154" s="27" t="str">
        <f>IF(ISNUMBER(work!HC154/work!HG154),work!HC154/work!HG154,".")</f>
        <v>.</v>
      </c>
      <c r="FI154" s="27" t="str">
        <f>IF(ISNUMBER((work!HA154+work!HB154)/(work!HE154+work!HF154)),(work!HA154+work!HB154)/(work!HE154+work!HF154),".")</f>
        <v>.</v>
      </c>
      <c r="FJ154" s="27" t="str">
        <f>IF(ISNUMBER(work!HH154/work!HL154),work!HH154/work!HL154,".")</f>
        <v>.</v>
      </c>
      <c r="FK154" s="27" t="str">
        <f>IF(ISNUMBER(work!HI154/work!HM154),work!HI154/work!HM154,".")</f>
        <v>.</v>
      </c>
      <c r="FL154" s="27" t="str">
        <f>IF(ISNUMBER(work!HJ154/work!HN154),work!HJ154/work!HN154,".")</f>
        <v>.</v>
      </c>
      <c r="FM154" s="27" t="str">
        <f>IF(ISNUMBER(work!HK154/work!HO154),work!HK154/work!HO154,".")</f>
        <v>.</v>
      </c>
      <c r="FN154" s="27" t="str">
        <f>IF(ISNUMBER((work!HI154+work!HJ154)/(work!HM154+work!HN154)),(work!HI154+work!HJ154)/(work!HM154+work!HN154),".")</f>
        <v>.</v>
      </c>
      <c r="FO154" s="27" t="s">
        <v>5007</v>
      </c>
      <c r="FP154" s="27" t="s">
        <v>5007</v>
      </c>
      <c r="FQ154" s="27" t="s">
        <v>5007</v>
      </c>
      <c r="FR154" s="27" t="s">
        <v>5007</v>
      </c>
      <c r="FS154" s="27" t="s">
        <v>5007</v>
      </c>
      <c r="FT154" s="27">
        <f>work!GM154</f>
        <v>2.5546764629993434E-3</v>
      </c>
      <c r="FU154" s="27">
        <f>work!GN154</f>
        <v>1.9491347303648228E-3</v>
      </c>
      <c r="FV154" s="27">
        <f>work!GO154</f>
        <v>2.0028680724817932E-3</v>
      </c>
      <c r="FW154" s="27" t="s">
        <v>5007</v>
      </c>
      <c r="FX154" s="27"/>
      <c r="FY154" s="27">
        <f t="shared" si="101"/>
        <v>14096.067999999999</v>
      </c>
      <c r="FZ154">
        <f t="shared" si="103"/>
        <v>548</v>
      </c>
      <c r="GA154" t="str">
        <f>work!HC154</f>
        <v>.</v>
      </c>
      <c r="GB154" t="str">
        <f>IF(ISNUMBER(work!HA154+work!HB154),work!HA154+work!HB154,".")</f>
        <v>.</v>
      </c>
      <c r="GC154" t="str">
        <f>IF(ISNUMBER(work!HK154-work!HC154),work!HK154-work!HC154,".")</f>
        <v>.</v>
      </c>
      <c r="GD154" t="str">
        <f>IF(ISNUMBER(work!HI154+work!HJ154-work!HA154-work!HB154),(work!HI154+work!HJ154-work!HA154-work!HB154),".")</f>
        <v>.</v>
      </c>
      <c r="GH154">
        <f>work!GQ154</f>
        <v>6000</v>
      </c>
      <c r="GI154">
        <f>work!GR154</f>
        <v>6000</v>
      </c>
      <c r="GJ154" t="str">
        <f>work!GZ154</f>
        <v>.</v>
      </c>
      <c r="GK154" t="str">
        <f>work!HH154</f>
        <v>.</v>
      </c>
      <c r="GL154">
        <f t="shared" si="102"/>
        <v>0</v>
      </c>
      <c r="GM154" t="str">
        <f>IFERROR(VLOOKUP($F154,AREA_EM_ALLYEAR,Seq!B$1,FALSE),".")</f>
        <v>.</v>
      </c>
      <c r="GN154" t="str">
        <f>IFERROR(VLOOKUP($F154,AREA_EM_ALLYEAR,Seq!C$1,FALSE),".")</f>
        <v>.</v>
      </c>
      <c r="GO154" t="str">
        <f>IFERROR(VLOOKUP($F154,AREA_EM_ALLYEAR,Seq!D$1,FALSE),".")</f>
        <v>.</v>
      </c>
      <c r="GP154" t="str">
        <f>IFERROR(VLOOKUP($F154,AREA_EM_ALLYEAR,Seq!E$1,FALSE),".")</f>
        <v>.</v>
      </c>
      <c r="GQ154" t="str">
        <f>IFERROR(VLOOKUP($F154,AREA_EM_ALLYEAR,Seq!F$1,FALSE),".")</f>
        <v>.</v>
      </c>
      <c r="GR154" t="str">
        <f>IFERROR(VLOOKUP($F154,AREA_EM_ALLYEAR,Seq!G$1,FALSE),".")</f>
        <v>.</v>
      </c>
      <c r="GS154" t="str">
        <f>IFERROR(VLOOKUP($F154,AREA_EM_ALLYEAR,Seq!H$1,FALSE),".")</f>
        <v>.</v>
      </c>
      <c r="GT154" t="str">
        <f>IFERROR(VLOOKUP($F154,AREA_EM_ALLYEAR,Seq!I$1,FALSE),".")</f>
        <v>.</v>
      </c>
      <c r="GU154" t="str">
        <f>IFERROR(VLOOKUP($F154,AREA_EM_ALLYEAR,Seq!J$1,FALSE),".")</f>
        <v>.</v>
      </c>
      <c r="GV154" t="str">
        <f>IFERROR(VLOOKUP($F154,AREA_EM_ALLYEAR,Seq!K$1,FALSE),".")</f>
        <v>.</v>
      </c>
      <c r="GW154" t="str">
        <f>IFERROR(VLOOKUP($F154,AREA_EM_ALLYEAR,Seq!L$1,FALSE),".")</f>
        <v>.</v>
      </c>
      <c r="GX154" t="str">
        <f>IFERROR(VLOOKUP($F154,AREA_EM_ALLYEAR,Seq!M$1,FALSE),".")</f>
        <v>.</v>
      </c>
      <c r="GY154" t="str">
        <f>IFERROR(VLOOKUP($F154,AREA_EM_ALLYEAR,Seq!N$1,FALSE),".")</f>
        <v>.</v>
      </c>
      <c r="GZ154" t="str">
        <f>IFERROR(VLOOKUP($F154,AREA_EM_ALLYEAR,Seq!O$1,FALSE),".")</f>
        <v>.</v>
      </c>
      <c r="HA154" t="str">
        <f t="shared" si="104"/>
        <v>.</v>
      </c>
      <c r="HK154" s="139">
        <f>IFERROR(VLOOKUP(CONCATENATE($G154, ".SP.DYN.LE00.IN"),AREA_WB_6ATTRS,Seq!B$1,FALSE)-VLOOKUP("CHN.SP.DYN.LE00.IN",AREA_WB_6ATTRS,Seq!B$1,FALSE),".")</f>
        <v>5.5570243902438961</v>
      </c>
      <c r="HL154" s="139">
        <f>IFERROR(VLOOKUP(CONCATENATE($G154, ".SP.DYN.LE00.IN"),AREA_WB_6ATTRS,Seq!C$1,FALSE)-VLOOKUP("CHN.SP.DYN.LE00.IN",AREA_WB_6ATTRS,Seq!C$1,FALSE),".")</f>
        <v>5.8107560975609687</v>
      </c>
      <c r="HM154" s="139">
        <f>IFERROR(VLOOKUP(CONCATENATE($G154, ".SP.DYN.LE00.IN"),AREA_WB_6ATTRS,Seq!D$1,FALSE)-VLOOKUP("CHN.SP.DYN.LE00.IN",AREA_WB_6ATTRS,Seq!D$1,FALSE),".")</f>
        <v>6.0091463414634347</v>
      </c>
      <c r="HN154" s="139">
        <f>IFERROR(VLOOKUP(CONCATENATE($G154, ".SP.DYN.LE00.IN"),AREA_WB_6ATTRS,Seq!E$1,FALSE)-VLOOKUP("CHN.SP.DYN.LE00.IN",AREA_WB_6ATTRS,Seq!E$1,FALSE),".")</f>
        <v>6.1585365853658516</v>
      </c>
      <c r="HO154" s="139">
        <f>IFERROR(VLOOKUP(CONCATENATE($G154, ".SP.DYN.LE00.IN"),AREA_WB_6ATTRS,Seq!F$1,FALSE)-VLOOKUP("CHN.SP.DYN.LE00.IN",AREA_WB_6ATTRS,Seq!F$1,FALSE),".")</f>
        <v>6.2584390243902419</v>
      </c>
      <c r="HP154" s="139">
        <f>IFERROR(VLOOKUP(CONCATENATE($G154, ".SP.DYN.LE00.IN"),AREA_WB_6ATTRS,Seq!G$1,FALSE)-VLOOKUP("CHN.SP.DYN.LE00.IN",AREA_WB_6ATTRS,Seq!G$1,FALSE),".")</f>
        <v>6.3108536585365869</v>
      </c>
      <c r="HQ154" s="139">
        <f>IFERROR(VLOOKUP(CONCATENATE($G154, ".SP.DYN.LE00.IN"),AREA_WB_6ATTRS,Seq!H$1,FALSE)-VLOOKUP("CHN.SP.DYN.LE00.IN",AREA_WB_6ATTRS,Seq!H$1,FALSE),".")</f>
        <v>6.3262926829268196</v>
      </c>
      <c r="HR154" s="139">
        <f>IFERROR(VLOOKUP(CONCATENATE($G154, ".SP.DYN.LE00.IN"),AREA_WB_6ATTRS,Seq!I$1,FALSE)-VLOOKUP("CHN.SP.DYN.LE00.IN",AREA_WB_6ATTRS,Seq!I$1,FALSE),".")</f>
        <v>6.3197317073170751</v>
      </c>
      <c r="HS154" s="139">
        <f>IFERROR(VLOOKUP(CONCATENATE($G154, ".SP.DYN.LE00.IN"),AREA_WB_6ATTRS,Seq!J$1,FALSE)-VLOOKUP("CHN.SP.DYN.LE00.IN",AREA_WB_6ATTRS,Seq!J$1,FALSE),".")</f>
        <v>6.3052195121951229</v>
      </c>
      <c r="HT154" s="139">
        <f>IFERROR(VLOOKUP(CONCATENATE($G154, ".SP.DYN.LE00.IN"),AREA_WB_6ATTRS,Seq!K$1,FALSE)-VLOOKUP("CHN.SP.DYN.LE00.IN",AREA_WB_6ATTRS,Seq!K$1,FALSE),".")</f>
        <v>6.2927317073170741</v>
      </c>
      <c r="HU154" s="139">
        <f>IFERROR(VLOOKUP(CONCATENATE($G154, ".SP.DYN.LE00.IN"),AREA_WB_6ATTRS,Seq!L$1,FALSE)-VLOOKUP("CHN.SP.DYN.LE00.IN",AREA_WB_6ATTRS,Seq!L$1,FALSE),".")</f>
        <v>6.2872682926829384</v>
      </c>
      <c r="HV154" s="139">
        <f>IFERROR(VLOOKUP(CONCATENATE($G154, ".SP.DYN.LE00.IN"),AREA_WB_6ATTRS,Seq!M$1,FALSE)-VLOOKUP("CHN.SP.DYN.LE00.IN",AREA_WB_6ATTRS,Seq!M$1,FALSE),".")</f>
        <v>6.2928292682926781</v>
      </c>
      <c r="HW154" s="139">
        <f>IFERROR(VLOOKUP(CONCATENATE($G154, ".SP.DYN.LE00.IN"),AREA_WB_6ATTRS,Seq!N$1,FALSE)-VLOOKUP("CHN.SP.DYN.LE00.IN",AREA_WB_6ATTRS,Seq!N$1,FALSE),".")</f>
        <v>6.3073902439024607</v>
      </c>
      <c r="HX154" s="139">
        <f>IFERROR(VLOOKUP(CONCATENATE($G154, ".SP.DYN.LE00.IN"),AREA_WB_6ATTRS,Seq!O$1,FALSE)-VLOOKUP("CHN.SP.DYN.LE00.IN",AREA_WB_6ATTRS,Seq!O$1,FALSE),".")</f>
        <v>6.3269512195121962</v>
      </c>
      <c r="HY154" s="139">
        <f>IFERROR(VLOOKUP(CONCATENATE($G154, ".SP.DYN.LE00.IN"),AREA_WB_6ATTRS,Seq!P$1,FALSE)-VLOOKUP("CHN.SP.DYN.LE00.IN",AREA_WB_6ATTRS,Seq!P$1,FALSE),".")</f>
        <v>6.3525121951219461</v>
      </c>
      <c r="HZ154" s="139">
        <f>IFERROR(VLOOKUP(CONCATENATE($G154, ".SP.DYN.LE00.IN"),AREA_WB_6ATTRS,Seq!Q$1,FALSE)-VLOOKUP("CHN.SP.DYN.LE00.IN",AREA_WB_6ATTRS,Seq!Q$1,FALSE),".")</f>
        <v>6.3840731707317104</v>
      </c>
      <c r="IA154" s="139">
        <f>IFERROR(VLOOKUP(CONCATENATE($G154, ".SP.DYN.LE00.IN"),AREA_WB_6ATTRS,Seq!R$1,FALSE)-VLOOKUP("CHN.SP.DYN.LE00.IN",AREA_WB_6ATTRS,Seq!R$1,FALSE),".")</f>
        <v>6.4226341463414656</v>
      </c>
      <c r="IB154" s="139">
        <f>IFERROR(VLOOKUP(CONCATENATE($G154, ".SP.DYN.LE00.IN"),AREA_WB_6ATTRS,Seq!S$1,FALSE)-VLOOKUP("CHN.SP.DYN.LE00.IN",AREA_WB_6ATTRS,Seq!S$1,FALSE),".")</f>
        <v>6.463195121951216</v>
      </c>
      <c r="IC154" s="139">
        <f>IFERROR(VLOOKUP(CONCATENATE($G154, ".SP.DYN.LE00.IN"),AREA_WB_6ATTRS,Seq!T$1,FALSE)-VLOOKUP("CHN.SP.DYN.LE00.IN",AREA_WB_6ATTRS,Seq!T$1,FALSE),".")</f>
        <v>6.5032682926829324</v>
      </c>
      <c r="ID154" s="139">
        <f>IFERROR(VLOOKUP(CONCATENATE($G154, ".SP.DYN.LE00.IN"),AREA_WB_6ATTRS,Seq!U$1,FALSE)-VLOOKUP("CHN.SP.DYN.LE00.IN",AREA_WB_6ATTRS,Seq!U$1,FALSE),".")</f>
        <v>6.5393414634146154</v>
      </c>
      <c r="IE154" s="139">
        <f>IFERROR(VLOOKUP(CONCATENATE($G154, ".SP.DYN.LE00.IN"),AREA_WB_6ATTRS,Seq!V$1,FALSE)-VLOOKUP("CHN.SP.DYN.LE00.IN",AREA_WB_6ATTRS,Seq!V$1,FALSE),".")</f>
        <v>6.5623658536585339</v>
      </c>
      <c r="IF154" s="139">
        <f>IFERROR(VLOOKUP(CONCATENATE($G154, ".SP.DYN.LE00.IN"),AREA_WB_6ATTRS,Seq!W$1,FALSE)-VLOOKUP("CHN.SP.DYN.LE00.IN",AREA_WB_6ATTRS,Seq!W$1,FALSE),".")</f>
        <v>6.5693902439024328</v>
      </c>
      <c r="IG154" s="139">
        <f>IFERROR(VLOOKUP(CONCATENATE($G154, ".SP.DYN.LE00.IN"),AREA_WB_6ATTRS,Seq!X$1,FALSE)-VLOOKUP("CHN.SP.DYN.LE00.IN",AREA_WB_6ATTRS,Seq!X$1,FALSE),".")</f>
        <v>6.5553170731707411</v>
      </c>
      <c r="IH154" s="139">
        <f>IFERROR(VLOOKUP(CONCATENATE($G154, ".SP.DYN.LE00.IN"),AREA_WB_6ATTRS,Seq!Y$1,FALSE)-VLOOKUP("CHN.SP.DYN.LE00.IN",AREA_WB_6ATTRS,Seq!Y$1,FALSE),".")</f>
        <v>6.5207073170731888</v>
      </c>
      <c r="II154" s="139">
        <f>IFERROR(VLOOKUP(CONCATENATE($G154, ".SP.DYN.LE00.IN"),AREA_WB_6ATTRS,Seq!Z$1,FALSE)-VLOOKUP("CHN.SP.DYN.LE00.IN",AREA_WB_6ATTRS,Seq!Z$1,FALSE),".")</f>
        <v>6.4660731707316899</v>
      </c>
      <c r="IJ154" s="139">
        <f>IFERROR(VLOOKUP(CONCATENATE($G154, ".SP.DYN.LE00.IN"),AREA_WB_6ATTRS,Seq!AA$1,FALSE)-VLOOKUP("CHN.SP.DYN.LE00.IN",AREA_WB_6ATTRS,Seq!AA$1,FALSE),".")</f>
        <v>6.3929268292682764</v>
      </c>
      <c r="IK154" s="139">
        <f>IFERROR(VLOOKUP(CONCATENATE($G154, ".SP.DYN.LE00.IN"),AREA_WB_6ATTRS,Seq!AB$1,FALSE)-VLOOKUP("CHN.SP.DYN.LE00.IN",AREA_WB_6ATTRS,Seq!AB$1,FALSE),".")</f>
        <v>6.305341463414635</v>
      </c>
      <c r="IL154" s="139">
        <f>IFERROR(VLOOKUP(CONCATENATE($G154, ".SP.DYN.LE00.IN"),AREA_WB_6ATTRS,Seq!AC$1,FALSE)-VLOOKUP("CHN.SP.DYN.LE00.IN",AREA_WB_6ATTRS,Seq!AC$1,FALSE),".")</f>
        <v>6.2088292682926891</v>
      </c>
      <c r="IM154" s="139">
        <f>IFERROR(VLOOKUP(CONCATENATE($G154, ".SP.DYN.LE00.IN"),AREA_WB_6ATTRS,Seq!AD$1,FALSE)-VLOOKUP("CHN.SP.DYN.LE00.IN",AREA_WB_6ATTRS,Seq!AD$1,FALSE),".")</f>
        <v>6.1109268292683083</v>
      </c>
      <c r="IN154" s="139">
        <f>IFERROR(VLOOKUP(CONCATENATE($G154, ".SP.DYN.LE00.IN"),AREA_WB_6ATTRS,Seq!AE$1,FALSE)-VLOOKUP("CHN.SP.DYN.LE00.IN",AREA_WB_6ATTRS,Seq!AE$1,FALSE),".")</f>
        <v>6.0126585365853771</v>
      </c>
      <c r="IO154" s="139">
        <f>IFERROR(VLOOKUP(CONCATENATE($G154, ".SP.DYN.LE00.IN"),AREA_WB_6ATTRS,Seq!AF$1,FALSE)-VLOOKUP("CHN.SP.DYN.LE00.IN",AREA_WB_6ATTRS,Seq!AF$1,FALSE),".")</f>
        <v>5.9195121951219392</v>
      </c>
      <c r="IP154" s="139" t="str">
        <f>IFERROR(VLOOKUP(CONCATENATE($G154, ".SP.DYN.LE00.IN"),AREA_WB_6ATTRS,Seq!AG$1,FALSE)-VLOOKUP("CHN.SP.DYN.LE00.IN",AREA_WB_6ATTRS,Seq!AG$1,FALSE),".")</f>
        <v>.</v>
      </c>
      <c r="IW154">
        <f>IFERROR(VLOOKUP(CONCATENATE($G154, ".SP.DYN.LE00.IN"),AREA_WB_6ATTRS,Seq!B$1,FALSE),".")</f>
        <v>72.550829268292688</v>
      </c>
      <c r="IX154">
        <f>IFERROR(VLOOKUP(CONCATENATE($G154, ".SP.DYN.LE00.IN"),AREA_WB_6ATTRS,Seq!C$1,FALSE),".")</f>
        <v>73.073682926829278</v>
      </c>
      <c r="IY154">
        <f>IFERROR(VLOOKUP(CONCATENATE($G154, ".SP.DYN.LE00.IN"),AREA_WB_6ATTRS,Seq!D$1,FALSE),".")</f>
        <v>73.544048780487827</v>
      </c>
      <c r="IZ154">
        <f>IFERROR(VLOOKUP(CONCATENATE($G154, ".SP.DYN.LE00.IN"),AREA_WB_6ATTRS,Seq!E$1,FALSE),".")</f>
        <v>73.958390243902443</v>
      </c>
      <c r="JA154">
        <f>IFERROR(VLOOKUP(CONCATENATE($G154, ".SP.DYN.LE00.IN"),AREA_WB_6ATTRS,Seq!F$1,FALSE),".")</f>
        <v>74.317707317073172</v>
      </c>
      <c r="JB154">
        <f>IFERROR(VLOOKUP(CONCATENATE($G154, ".SP.DYN.LE00.IN"),AREA_WB_6ATTRS,Seq!G$1,FALSE),".")</f>
        <v>74.624000000000009</v>
      </c>
      <c r="JC154">
        <f>IFERROR(VLOOKUP(CONCATENATE($G154, ".SP.DYN.LE00.IN"),AREA_WB_6ATTRS,Seq!H$1,FALSE),".")</f>
        <v>74.88578048780488</v>
      </c>
      <c r="JD154">
        <f>IFERROR(VLOOKUP(CONCATENATE($G154, ".SP.DYN.LE00.IN"),AREA_WB_6ATTRS,Seq!I$1,FALSE),".")</f>
        <v>75.117048780487821</v>
      </c>
      <c r="JE154">
        <f>IFERROR(VLOOKUP(CONCATENATE($G154, ".SP.DYN.LE00.IN"),AREA_WB_6ATTRS,Seq!J$1,FALSE),".")</f>
        <v>75.33234146341465</v>
      </c>
      <c r="JF154">
        <f>IFERROR(VLOOKUP(CONCATENATE($G154, ".SP.DYN.LE00.IN"),AREA_WB_6ATTRS,Seq!K$1,FALSE),".")</f>
        <v>75.539658536585378</v>
      </c>
      <c r="JG154">
        <f>IFERROR(VLOOKUP(CONCATENATE($G154, ".SP.DYN.LE00.IN"),AREA_WB_6ATTRS,Seq!L$1,FALSE),".")</f>
        <v>75.747000000000014</v>
      </c>
      <c r="JH154">
        <f>IFERROR(VLOOKUP(CONCATENATE($G154, ".SP.DYN.LE00.IN"),AREA_WB_6ATTRS,Seq!M$1,FALSE),".")</f>
        <v>75.956853658536588</v>
      </c>
      <c r="JI154">
        <f>IFERROR(VLOOKUP(CONCATENATE($G154, ".SP.DYN.LE00.IN"),AREA_WB_6ATTRS,Seq!N$1,FALSE),".")</f>
        <v>76.169219512195141</v>
      </c>
      <c r="JJ154">
        <f>IFERROR(VLOOKUP(CONCATENATE($G154, ".SP.DYN.LE00.IN"),AREA_WB_6ATTRS,Seq!O$1,FALSE),".")</f>
        <v>76.381585365853667</v>
      </c>
      <c r="JK154">
        <f>IFERROR(VLOOKUP(CONCATENATE($G154, ".SP.DYN.LE00.IN"),AREA_WB_6ATTRS,Seq!P$1,FALSE),".")</f>
        <v>76.595439024390245</v>
      </c>
      <c r="JL154">
        <f>IFERROR(VLOOKUP(CONCATENATE($G154, ".SP.DYN.LE00.IN"),AREA_WB_6ATTRS,Seq!Q$1,FALSE),".")</f>
        <v>76.80880487804879</v>
      </c>
      <c r="JM154">
        <f>IFERROR(VLOOKUP(CONCATENATE($G154, ".SP.DYN.LE00.IN"),AREA_WB_6ATTRS,Seq!R$1,FALSE),".")</f>
        <v>77.021658536585377</v>
      </c>
      <c r="JN154">
        <f>IFERROR(VLOOKUP(CONCATENATE($G154, ".SP.DYN.LE00.IN"),AREA_WB_6ATTRS,Seq!S$1,FALSE),".")</f>
        <v>77.229512195121956</v>
      </c>
      <c r="JO154">
        <f>IFERROR(VLOOKUP(CONCATENATE($G154, ".SP.DYN.LE00.IN"),AREA_WB_6ATTRS,Seq!T$1,FALSE),".")</f>
        <v>77.430365853658557</v>
      </c>
      <c r="JP154">
        <f>IFERROR(VLOOKUP(CONCATENATE($G154, ".SP.DYN.LE00.IN"),AREA_WB_6ATTRS,Seq!U$1,FALSE),".")</f>
        <v>77.622731707317072</v>
      </c>
      <c r="JQ154">
        <f>IFERROR(VLOOKUP(CONCATENATE($G154, ".SP.DYN.LE00.IN"),AREA_WB_6ATTRS,Seq!V$1,FALSE),".")</f>
        <v>77.804073170731712</v>
      </c>
      <c r="JR154">
        <f>IFERROR(VLOOKUP(CONCATENATE($G154, ".SP.DYN.LE00.IN"),AREA_WB_6ATTRS,Seq!W$1,FALSE),".")</f>
        <v>77.974926829268298</v>
      </c>
      <c r="JS154">
        <f>IFERROR(VLOOKUP(CONCATENATE($G154, ".SP.DYN.LE00.IN"),AREA_WB_6ATTRS,Seq!X$1,FALSE),".")</f>
        <v>78.134756097560981</v>
      </c>
      <c r="JT154">
        <f>IFERROR(VLOOKUP(CONCATENATE($G154, ".SP.DYN.LE00.IN"),AREA_WB_6ATTRS,Seq!Y$1,FALSE),".")</f>
        <v>78.285585365853677</v>
      </c>
      <c r="JU154">
        <f>IFERROR(VLOOKUP(CONCATENATE($G154, ".SP.DYN.LE00.IN"),AREA_WB_6ATTRS,Seq!Z$1,FALSE),".")</f>
        <v>78.428414634146336</v>
      </c>
      <c r="JV154">
        <f>IFERROR(VLOOKUP(CONCATENATE($G154, ".SP.DYN.LE00.IN"),AREA_WB_6ATTRS,Seq!AA$1,FALSE),".")</f>
        <v>78.564243902439017</v>
      </c>
      <c r="JW154">
        <f>IFERROR(VLOOKUP(CONCATENATE($G154, ".SP.DYN.LE00.IN"),AREA_WB_6ATTRS,Seq!AB$1,FALSE),".")</f>
        <v>78.695073170731717</v>
      </c>
      <c r="JX154">
        <f>IFERROR(VLOOKUP(CONCATENATE($G154, ".SP.DYN.LE00.IN"),AREA_WB_6ATTRS,Seq!AC$1,FALSE),".")</f>
        <v>78.82141463414635</v>
      </c>
      <c r="JY154">
        <f>IFERROR(VLOOKUP(CONCATENATE($G154, ".SP.DYN.LE00.IN"),AREA_WB_6ATTRS,Seq!AD$1,FALSE),".")</f>
        <v>78.946268292682944</v>
      </c>
      <c r="JZ154">
        <f>IFERROR(VLOOKUP(CONCATENATE($G154, ".SP.DYN.LE00.IN"),AREA_WB_6ATTRS,Seq!AE$1,FALSE),".")</f>
        <v>79.069170731707331</v>
      </c>
      <c r="KA154">
        <f>IFERROR(VLOOKUP(CONCATENATE($G154, ".SP.DYN.LE00.IN"),AREA_WB_6ATTRS,Seq!AF$1,FALSE),".")</f>
        <v>79.192609756097568</v>
      </c>
      <c r="KB154" t="str">
        <f>IFERROR(VLOOKUP(CONCATENATE($G154, ".SP.DYN.LE00.IN"),AREA_WB_6ATTRS,Seq!AG$1,FALSE),".")</f>
        <v>.</v>
      </c>
      <c r="KK154">
        <f t="shared" si="107"/>
        <v>2467</v>
      </c>
      <c r="KL154">
        <f t="shared" si="105"/>
        <v>0</v>
      </c>
      <c r="KM154">
        <f t="shared" si="108"/>
        <v>45417657.800717056</v>
      </c>
      <c r="KN154">
        <f t="shared" si="109"/>
        <v>-43502053.663895324</v>
      </c>
      <c r="KO154">
        <f t="shared" si="106"/>
        <v>7.5999999999999998E-2</v>
      </c>
      <c r="KP154" t="str">
        <f>work!HA154</f>
        <v>.</v>
      </c>
      <c r="KQ154" t="str">
        <f>work!HB154</f>
        <v>.</v>
      </c>
      <c r="KR154" t="str">
        <f>work!HC154</f>
        <v>.</v>
      </c>
      <c r="KS154" t="str">
        <f>IF(ISNUMBER(work!HI154-work!HA154),work!HI154-work!HA154,".")</f>
        <v>.</v>
      </c>
      <c r="KT154" t="str">
        <f>IF(ISNUMBER(work!HJ154-work!HB154),work!HJ154-work!HB154,".")</f>
        <v>.</v>
      </c>
      <c r="KU154" t="str">
        <f>IF(ISNUMBER(work!HK154-work!HC154),work!HK154-work!HC154,".")</f>
        <v>.</v>
      </c>
      <c r="KW154">
        <f>IFERROR(work!HR154/work!HV154,".")</f>
        <v>5.6628661596485449E-5</v>
      </c>
      <c r="KX154">
        <f>IFERROR(work!HS154/work!HW154,".")</f>
        <v>2.5663607283136834E-5</v>
      </c>
      <c r="KY154">
        <f>IFERROR(work!HT154/work!HX154,".")</f>
        <v>0</v>
      </c>
      <c r="KZ154">
        <f>IFERROR(work!HU154/work!HY154,".")</f>
        <v>0</v>
      </c>
    </row>
    <row r="155" spans="1:312">
      <c r="A155" s="24">
        <f t="shared" si="85"/>
        <v>156</v>
      </c>
      <c r="B155" s="24" t="str">
        <f t="shared" si="86"/>
        <v>Out</v>
      </c>
      <c r="C155" s="24" t="str">
        <f t="shared" si="87"/>
        <v>Out</v>
      </c>
      <c r="D155" s="24" t="str">
        <f t="shared" si="88"/>
        <v>Out67</v>
      </c>
      <c r="E155" s="25" t="s">
        <v>3166</v>
      </c>
      <c r="F155" s="26" t="str">
        <f t="shared" si="89"/>
        <v>Cuba</v>
      </c>
      <c r="G155" s="166" t="s">
        <v>1393</v>
      </c>
      <c r="H155" s="166" t="s">
        <v>5007</v>
      </c>
      <c r="I155" s="166" t="s">
        <v>5007</v>
      </c>
      <c r="J155" s="180" t="s">
        <v>5007</v>
      </c>
      <c r="K155" s="180" t="s">
        <v>5007</v>
      </c>
      <c r="L155" s="27">
        <f>IFERROR(VLOOKUP($F155,Area_FDI_84_96,Seq!B$1,FALSE),0)</f>
        <v>0</v>
      </c>
      <c r="M155" s="27">
        <f>IFERROR(VLOOKUP($F155,Area_FDI_84_96,Seq!C$1,FALSE),0)</f>
        <v>0</v>
      </c>
      <c r="N155" s="27">
        <f>IFERROR(VLOOKUP($F155,Area_FDI_84_96,Seq!D$1,FALSE),0)</f>
        <v>0</v>
      </c>
      <c r="O155" s="27">
        <f>IFERROR(VLOOKUP($F155,Area_FDI_84_96,Seq!E$1,FALSE),0)</f>
        <v>0</v>
      </c>
      <c r="P155" s="27">
        <f>IFERROR(VLOOKUP($F155,Area_FDI_84_96,Seq!F$1,FALSE),0)</f>
        <v>0</v>
      </c>
      <c r="Q155" s="27">
        <f>IFERROR(VLOOKUP($F155,Area_FDI_84_96,Seq!G$1,FALSE),0)</f>
        <v>0</v>
      </c>
      <c r="R155" s="27">
        <f>IFERROR(VLOOKUP($F155,Area_FDI_84_96,Seq!H$1,FALSE),0)</f>
        <v>0</v>
      </c>
      <c r="S155" s="27">
        <f>IFERROR(VLOOKUP($F155,Area_FDI_84_96,Seq!I$1,FALSE),0)</f>
        <v>0</v>
      </c>
      <c r="T155" s="27">
        <f>IFERROR(VALUE(VLOOKUP($E155,Area_FDI_92_95,Seq!B$1,FALSE)),0)</f>
        <v>0</v>
      </c>
      <c r="U155" s="27">
        <f>IFERROR(VALUE(VLOOKUP($E155,Area_FDI_92_95,Seq!C$1,FALSE)),0)</f>
        <v>0</v>
      </c>
      <c r="V155" s="27">
        <f>IFERROR(VALUE(VLOOKUP($E155,Area_FDI_92_95,Seq!D$1,FALSE)),0)</f>
        <v>0</v>
      </c>
      <c r="W155" s="27">
        <f>IFERROR(VALUE(VLOOKUP($E155,Area_FDI_92_95,Seq!E$1,FALSE)),0)</f>
        <v>0</v>
      </c>
      <c r="X155" s="27">
        <f>IFERROR(VALUE(VLOOKUP($E155,Area_FDI_96_99,Seq!B$1,FALSE)),0)</f>
        <v>0</v>
      </c>
      <c r="Y155" s="27">
        <f>IFERROR(VALUE(VLOOKUP($E155,Area_FDI_96_99,Seq!C$1,FALSE)),0)</f>
        <v>30</v>
      </c>
      <c r="Z155" s="27">
        <f>IFERROR(VALUE(VLOOKUP($E155,Area_FDI_96_99,Seq!D$1,FALSE)),0)</f>
        <v>0</v>
      </c>
      <c r="AA155" s="27">
        <f>IFERROR(VALUE(VLOOKUP($E155,Area_FDI_96_99,Seq!E$1,FALSE)),0)</f>
        <v>0</v>
      </c>
      <c r="AB155" s="27">
        <f t="shared" si="90"/>
        <v>43</v>
      </c>
      <c r="AC155" s="27">
        <f t="shared" si="91"/>
        <v>19</v>
      </c>
      <c r="AD155" s="27">
        <f t="shared" si="92"/>
        <v>0</v>
      </c>
      <c r="AE155" s="27">
        <f t="shared" si="93"/>
        <v>1407</v>
      </c>
      <c r="AF155" s="27">
        <f t="shared" si="94"/>
        <v>100</v>
      </c>
      <c r="AG155" s="27">
        <f t="shared" si="95"/>
        <v>30</v>
      </c>
      <c r="AH155" s="27">
        <f t="shared" si="96"/>
        <v>280</v>
      </c>
      <c r="AI155" s="27">
        <f t="shared" si="97"/>
        <v>63</v>
      </c>
      <c r="AJ155" s="27">
        <f t="shared" si="98"/>
        <v>0</v>
      </c>
      <c r="AK155" s="27">
        <f t="shared" si="99"/>
        <v>0</v>
      </c>
      <c r="AL155" s="27">
        <f t="shared" si="100"/>
        <v>727</v>
      </c>
      <c r="AM155" s="27"/>
      <c r="AN155" s="27"/>
      <c r="AO155" s="27"/>
      <c r="AP155" s="27"/>
      <c r="AQ155" s="27"/>
      <c r="AR155" s="27"/>
      <c r="AS155" s="27"/>
      <c r="AT155" s="27">
        <f>IFERROR(work!D155+work!AP155,".")</f>
        <v>20660112.222198211</v>
      </c>
      <c r="AU155" s="27">
        <f>IFERROR(work!E155+work!AQ155,".")</f>
        <v>22077232.077533416</v>
      </c>
      <c r="AV155" s="27">
        <f>IFERROR(work!F155+work!AR155,".")</f>
        <v>24081112.920659654</v>
      </c>
      <c r="AW155" s="27">
        <f>IFERROR(work!G155+work!AS155,".")</f>
        <v>26536667.396086778</v>
      </c>
      <c r="AX155" s="27">
        <f>IFERROR(work!H155+work!AT155,".")</f>
        <v>30333863.193112019</v>
      </c>
      <c r="AY155" s="27">
        <f>IFERROR(work!I155+work!AU155,".")</f>
        <v>34011234.788878515</v>
      </c>
      <c r="AZ155" s="27">
        <f>IFERROR(work!J155+work!AV155,".")</f>
        <v>36693889.547667764</v>
      </c>
      <c r="BA155" s="27">
        <f>IFERROR(work!K155+work!AW155,".")</f>
        <v>40450709.068102524</v>
      </c>
      <c r="BB155" s="27">
        <f>IFERROR(work!L155+work!AX155,".")</f>
        <v>44757138.78440465</v>
      </c>
      <c r="BC155" s="27">
        <f>IFERROR(work!M155+work!AY155,".")</f>
        <v>46468658.730461337</v>
      </c>
      <c r="BD155" s="27">
        <f>IFERROR(work!N155+work!AZ155,".")</f>
        <v>47989061.078386307</v>
      </c>
      <c r="BE155" s="27">
        <f>IFERROR(work!O155+work!BA155,".")</f>
        <v>51702000.557398148</v>
      </c>
      <c r="BF155" s="27">
        <f>IFERROR(work!P155+work!BB155,".")</f>
        <v>58231121.770151481</v>
      </c>
      <c r="BG155" s="27">
        <f>IFERROR(work!Q155+work!BC155,".")</f>
        <v>65578691.220803984</v>
      </c>
      <c r="BH155" s="27">
        <f>IFERROR(work!R155+work!BD155,".")</f>
        <v>73875747.877008393</v>
      </c>
      <c r="BI155" s="27">
        <f>IFERROR(work!S155+work!BE155,".")</f>
        <v>81726487.964097351</v>
      </c>
      <c r="BJ155" s="27">
        <f>IFERROR(work!T155+work!BF155,".")</f>
        <v>89846231.079173371</v>
      </c>
      <c r="BK155" s="27">
        <f>IFERROR(work!U155+work!BG155,".")</f>
        <v>98029947.255513191</v>
      </c>
      <c r="BL155" s="27">
        <f>IFERROR(work!V155+work!BH155,".")</f>
        <v>105468868.95624526</v>
      </c>
      <c r="BM155" s="27">
        <f>IFERROR(work!W155+work!BI155,".")</f>
        <v>113446218.23418525</v>
      </c>
      <c r="BN155" s="27">
        <f>IFERROR(work!X155+work!BJ155,".")</f>
        <v>122904013.41987793</v>
      </c>
      <c r="BO155" s="27">
        <f>IFERROR(work!Y155+work!BK155,".")</f>
        <v>132948620.87580483</v>
      </c>
      <c r="BP155" s="27">
        <f>IFERROR(work!Z155+work!BL155,".")</f>
        <v>144805005.58465773</v>
      </c>
      <c r="BQ155" s="27">
        <f>IFERROR(work!AA155+work!BM155,".")</f>
        <v>159086901.81848192</v>
      </c>
      <c r="BR155" s="27">
        <f>IFERROR(work!AB155+work!BN155,".")</f>
        <v>175010946.88964602</v>
      </c>
      <c r="BS155" s="27">
        <f>IFERROR(work!AC155+work!BO155,".")</f>
        <v>194783732.3266871</v>
      </c>
      <c r="BT155" s="27">
        <f>IFERROR(work!AD155+work!BP155,".")</f>
        <v>219496500.46873561</v>
      </c>
      <c r="BU155" s="27">
        <f>IFERROR(work!AE155+work!BQ155,".")</f>
        <v>250361383.66012058</v>
      </c>
      <c r="BV155" s="27">
        <f>IFERROR(work!AF155+work!BR155,".")</f>
        <v>274138691.75614786</v>
      </c>
      <c r="BW155" s="27">
        <f>IFERROR(work!AG155+work!BS155,".")</f>
        <v>298980639.99454349</v>
      </c>
      <c r="BX155" s="27">
        <f>IFERROR(work!AH155+work!BT155,".")</f>
        <v>329661346.25930005</v>
      </c>
      <c r="BY155" s="27" t="str">
        <f>IFERROR(work!AI155+work!BU155,".")</f>
        <v>.</v>
      </c>
      <c r="BZ155" s="27"/>
      <c r="CA155" s="27"/>
      <c r="CB155" s="27"/>
      <c r="CC155" s="27"/>
      <c r="CD155" s="27"/>
      <c r="CE155" s="27"/>
      <c r="CF155" s="27">
        <f>IFERROR(work!AP155-work!D155,".")</f>
        <v>-15928111.865523169</v>
      </c>
      <c r="CG155" s="27">
        <f>IFERROR(work!AQ155-work!E155,".")</f>
        <v>-16413579.662749484</v>
      </c>
      <c r="CH155" s="27">
        <f>IFERROR(work!AR155-work!F155,".")</f>
        <v>-17912362.687989011</v>
      </c>
      <c r="CI155" s="27">
        <f>IFERROR(work!AS155-work!G155,".")</f>
        <v>-20034097.053904746</v>
      </c>
      <c r="CJ155" s="27">
        <f>IFERROR(work!AT155-work!H155,".")</f>
        <v>-23315657.453278128</v>
      </c>
      <c r="CK155" s="27">
        <f>IFERROR(work!AU155-work!I155,".")</f>
        <v>-26880971.144774228</v>
      </c>
      <c r="CL155" s="27">
        <f>IFERROR(work!AV155-work!J155,".")</f>
        <v>-29556830.508146457</v>
      </c>
      <c r="CM155" s="27">
        <f>IFERROR(work!AW155-work!K155,".")</f>
        <v>-33485094.514186159</v>
      </c>
      <c r="CN155" s="27">
        <f>IFERROR(work!AX155-work!L155,".")</f>
        <v>-37533410.602682635</v>
      </c>
      <c r="CO155" s="27">
        <f>IFERROR(work!AY155-work!M155,".")</f>
        <v>-39195803.181496672</v>
      </c>
      <c r="CP155" s="27">
        <f>IFERROR(work!AZ155-work!N155,".")</f>
        <v>-40930650.386226073</v>
      </c>
      <c r="CQ155" s="27">
        <f>IFERROR(work!BA155-work!O155,".")</f>
        <v>-45398324.361958541</v>
      </c>
      <c r="CR155" s="27">
        <f>IFERROR(work!BB155-work!P155,".")</f>
        <v>-52657449.287753761</v>
      </c>
      <c r="CS155" s="27">
        <f>IFERROR(work!BC155-work!Q155,".")</f>
        <v>-60834279.785208173</v>
      </c>
      <c r="CT155" s="27">
        <f>IFERROR(work!BD155-work!R155,".")</f>
        <v>-69097322.33079119</v>
      </c>
      <c r="CU155" s="27">
        <f>IFERROR(work!BE155-work!S155,".")</f>
        <v>-76830646.896352351</v>
      </c>
      <c r="CV155" s="27">
        <f>IFERROR(work!BF155-work!T155,".")</f>
        <v>-84566617.267321452</v>
      </c>
      <c r="CW155" s="27">
        <f>IFERROR(work!BG155-work!U155,".")</f>
        <v>-92603295.987205654</v>
      </c>
      <c r="CX155" s="27">
        <f>IFERROR(work!BH155-work!V155,".")</f>
        <v>-100033767.25940578</v>
      </c>
      <c r="CY155" s="27">
        <f>IFERROR(work!BI155-work!W155,".")</f>
        <v>-107674618.33385524</v>
      </c>
      <c r="CZ155" s="27">
        <f>IFERROR(work!BJ155-work!X155,".")</f>
        <v>-116790973.41987793</v>
      </c>
      <c r="DA155" s="27">
        <f>IFERROR(work!BK155-work!Y155,".")</f>
        <v>-126641049.87165074</v>
      </c>
      <c r="DB155" s="27">
        <f>IFERROR(work!BL155-work!Z155,".")</f>
        <v>-138407325.20081627</v>
      </c>
      <c r="DC155" s="27">
        <f>IFERROR(work!BM155-work!AA155,".")</f>
        <v>-152446662.04553908</v>
      </c>
      <c r="DD155" s="27">
        <f>IFERROR(work!BN155-work!AB155,".")</f>
        <v>-167987506.92464253</v>
      </c>
      <c r="DE155" s="27">
        <f>IFERROR(work!BO155-work!AC155,".")</f>
        <v>-186973546.76861566</v>
      </c>
      <c r="DF155" s="27">
        <f>IFERROR(work!BP155-work!AD155,".")</f>
        <v>-210743953.07166901</v>
      </c>
      <c r="DG155" s="27">
        <f>IFERROR(work!BQ155-work!AE155,".")</f>
        <v>-240973214.28302297</v>
      </c>
      <c r="DH155" s="27">
        <f>IFERROR(work!BR155-work!AF155,".")</f>
        <v>-264364027.58953664</v>
      </c>
      <c r="DI155" s="27">
        <f>IFERROR(work!BS155-work!AG155,".")</f>
        <v>-289064329.53094512</v>
      </c>
      <c r="DJ155" s="27">
        <f>IFERROR(work!BT155-work!AH155,".")</f>
        <v>-319540300.09683937</v>
      </c>
      <c r="DK155" s="27" t="str">
        <f>IFERROR(work!BU155-work!AI155,".")</f>
        <v>.</v>
      </c>
      <c r="DL155" s="27"/>
      <c r="DM155" s="27"/>
      <c r="DN155" s="27"/>
      <c r="DO155" s="27"/>
      <c r="DP155" s="27"/>
      <c r="DQ155" s="27"/>
      <c r="DR155" s="27"/>
      <c r="DS155" s="27">
        <f>IFERROR(work!DO155-work!CC155,".")</f>
        <v>0.13199999809265137</v>
      </c>
      <c r="DT155" s="27">
        <f>IFERROR(work!DP155-work!CD155,".")</f>
        <v>0.13099999809265137</v>
      </c>
      <c r="DU155" s="27">
        <f>IFERROR(work!DQ155-work!CE155,".")</f>
        <v>0.13099999809265137</v>
      </c>
      <c r="DV155" s="27">
        <f>IFERROR(work!DR155-work!CF155,".")</f>
        <v>0.12999999809265136</v>
      </c>
      <c r="DW155" s="27">
        <f>IFERROR(work!DS155-work!CG155,".")</f>
        <v>0.12999999809265136</v>
      </c>
      <c r="DX155" s="27">
        <f>IFERROR(work!DT155-work!CH155,".")</f>
        <v>0.12899999809265136</v>
      </c>
      <c r="DY155" s="27">
        <f>IFERROR(work!DU155-work!CI155,".")</f>
        <v>0.12799999809265136</v>
      </c>
      <c r="DZ155" s="27">
        <f>IFERROR(work!DV155-work!CJ155,".")</f>
        <v>0.12699999809265136</v>
      </c>
      <c r="EA155" s="27">
        <f>IFERROR(work!DW155-work!CK155,".")</f>
        <v>0.12599999809265136</v>
      </c>
      <c r="EB155" s="27">
        <f>IFERROR(work!DX155-work!CL155,".")</f>
        <v>0.12499999809265137</v>
      </c>
      <c r="EC155" s="27">
        <f>IFERROR(work!DY155-work!CM155,".")</f>
        <v>0.12299999809265137</v>
      </c>
      <c r="ED155" s="27">
        <f>IFERROR(work!DZ155-work!CN155,".")</f>
        <v>0.12099999809265137</v>
      </c>
      <c r="EE155" s="27">
        <f>IFERROR(work!EA155-work!CO155,".")</f>
        <v>0.11999999809265137</v>
      </c>
      <c r="EF155" s="27">
        <f>IFERROR(work!EB155-work!CP155,".")</f>
        <v>0.11799999809265137</v>
      </c>
      <c r="EG155" s="27">
        <f>IFERROR(work!EC155-work!CQ155,".")</f>
        <v>0.11599999809265137</v>
      </c>
      <c r="EH155" s="27">
        <f>IFERROR(work!ED155-work!CR155,".")</f>
        <v>0.11399999809265138</v>
      </c>
      <c r="EI155" s="27">
        <f>IFERROR(work!EE155-work!CS155,".")</f>
        <v>0.11099999809265138</v>
      </c>
      <c r="EJ155" s="27">
        <f>IFERROR(work!EF155-work!CT155,".")</f>
        <v>0.10899999809265137</v>
      </c>
      <c r="EK155" s="27">
        <f>IFERROR(work!EG155-work!CU155,".")</f>
        <v>0.10699999809265137</v>
      </c>
      <c r="EL155" s="27">
        <f>IFERROR(work!EH155-work!CV155,".")</f>
        <v>0.10399999809265137</v>
      </c>
      <c r="EM155" s="27">
        <f>IFERROR(work!EI155-work!CW155,".")</f>
        <v>0.10099999809265137</v>
      </c>
      <c r="EN155" s="27">
        <f>IFERROR(work!EJ155-work!CX155,".")</f>
        <v>9.7999998092651364E-2</v>
      </c>
      <c r="EO155" s="27">
        <f>IFERROR(work!EK155-work!CY155,".")</f>
        <v>9.4999998092651361E-2</v>
      </c>
      <c r="EP155" s="27">
        <f>IFERROR(work!EL155-work!CZ155,".")</f>
        <v>9.1999998092651372E-2</v>
      </c>
      <c r="EQ155" s="27">
        <f>IFERROR(work!EM155-work!DA155,".")</f>
        <v>8.7999998092651369E-2</v>
      </c>
      <c r="ER155" s="27">
        <f>IFERROR(work!EN155-work!DB155,".")</f>
        <v>8.499999809265138E-2</v>
      </c>
      <c r="ES155" s="27">
        <f>IFERROR(work!EO155-work!DC155,".")</f>
        <v>8.0999998092651376E-2</v>
      </c>
      <c r="ET155" s="27">
        <f>IFERROR(work!EP155-work!DD155,".")</f>
        <v>8.6999998092651382E-2</v>
      </c>
      <c r="EU155" s="27">
        <f>IFERROR(work!EQ155-work!DE155,".")</f>
        <v>8.199999999999999E-2</v>
      </c>
      <c r="EV155" s="27">
        <f>IFERROR(work!ER155-work!DF155,".")</f>
        <v>7.6999999999999985E-2</v>
      </c>
      <c r="EW155" s="27">
        <f>IFERROR(work!ES155-work!DG155,".")</f>
        <v>7.2999999999999995E-2</v>
      </c>
      <c r="EX155" s="27">
        <f>IFERROR(work!ET155-work!DH155,".")</f>
        <v>6.8999999999999992E-2</v>
      </c>
      <c r="EY155" s="27"/>
      <c r="EZ155" s="27"/>
      <c r="FA155" s="27"/>
      <c r="FB155" s="27"/>
      <c r="FC155" s="27"/>
      <c r="FD155" s="27"/>
      <c r="FE155" s="27" t="str">
        <f>IF(ISNUMBER(work!GZ155/work!HD155),work!GZ155/work!HD155,".")</f>
        <v>.</v>
      </c>
      <c r="FF155" s="27" t="str">
        <f>IF(ISNUMBER(work!HA155/work!HE155),work!HA155/work!HE155,".")</f>
        <v>.</v>
      </c>
      <c r="FG155" s="27" t="str">
        <f>IF(ISNUMBER(work!HB155/work!HF155),work!HB155/work!HF155,".")</f>
        <v>.</v>
      </c>
      <c r="FH155" s="27" t="str">
        <f>IF(ISNUMBER(work!HC155/work!HG155),work!HC155/work!HG155,".")</f>
        <v>.</v>
      </c>
      <c r="FI155" s="27" t="str">
        <f>IF(ISNUMBER((work!HA155+work!HB155)/(work!HE155+work!HF155)),(work!HA155+work!HB155)/(work!HE155+work!HF155),".")</f>
        <v>.</v>
      </c>
      <c r="FJ155" s="27" t="str">
        <f>IF(ISNUMBER(work!HH155/work!HL155),work!HH155/work!HL155,".")</f>
        <v>.</v>
      </c>
      <c r="FK155" s="27" t="str">
        <f>IF(ISNUMBER(work!HI155/work!HM155),work!HI155/work!HM155,".")</f>
        <v>.</v>
      </c>
      <c r="FL155" s="27" t="str">
        <f>IF(ISNUMBER(work!HJ155/work!HN155),work!HJ155/work!HN155,".")</f>
        <v>.</v>
      </c>
      <c r="FM155" s="27" t="str">
        <f>IF(ISNUMBER(work!HK155/work!HO155),work!HK155/work!HO155,".")</f>
        <v>.</v>
      </c>
      <c r="FN155" s="27" t="str">
        <f>IF(ISNUMBER((work!HI155+work!HJ155)/(work!HM155+work!HN155)),(work!HI155+work!HJ155)/(work!HM155+work!HN155),".")</f>
        <v>.</v>
      </c>
      <c r="FO155" s="27" t="s">
        <v>5007</v>
      </c>
      <c r="FP155" s="27" t="s">
        <v>5007</v>
      </c>
      <c r="FQ155" s="27" t="s">
        <v>5007</v>
      </c>
      <c r="FR155" s="27" t="s">
        <v>5007</v>
      </c>
      <c r="FS155" s="27" t="s">
        <v>5007</v>
      </c>
      <c r="FT155" s="27">
        <f>work!GM155</f>
        <v>7.1172531876397709E-4</v>
      </c>
      <c r="FU155" s="27" t="str">
        <f>work!GN155</f>
        <v>.</v>
      </c>
      <c r="FV155" s="27">
        <f>work!GO155</f>
        <v>1.0304115729362545E-2</v>
      </c>
      <c r="FW155" s="27" t="s">
        <v>5007</v>
      </c>
      <c r="FX155" s="27"/>
      <c r="FY155" s="27" t="str">
        <f t="shared" si="101"/>
        <v>.</v>
      </c>
      <c r="FZ155">
        <f t="shared" si="103"/>
        <v>43</v>
      </c>
      <c r="GA155" t="str">
        <f>work!HC155</f>
        <v>.</v>
      </c>
      <c r="GB155" t="str">
        <f>IF(ISNUMBER(work!HA155+work!HB155),work!HA155+work!HB155,".")</f>
        <v>.</v>
      </c>
      <c r="GC155" t="str">
        <f>IF(ISNUMBER(work!HK155-work!HC155),work!HK155-work!HC155,".")</f>
        <v>.</v>
      </c>
      <c r="GD155" t="str">
        <f>IF(ISNUMBER(work!HI155+work!HJ155-work!HA155-work!HB155),(work!HI155+work!HJ155-work!HA155-work!HB155),".")</f>
        <v>.</v>
      </c>
      <c r="GH155">
        <f>work!GQ155</f>
        <v>7000</v>
      </c>
      <c r="GI155" t="str">
        <f>work!GR155</f>
        <v>.</v>
      </c>
      <c r="GJ155" t="str">
        <f>work!GZ155</f>
        <v>.</v>
      </c>
      <c r="GK155" t="str">
        <f>work!HH155</f>
        <v>.</v>
      </c>
      <c r="GL155">
        <f t="shared" si="102"/>
        <v>289.92198949484469</v>
      </c>
      <c r="GM155" t="str">
        <f>IFERROR(VLOOKUP($F155,AREA_EM_ALLYEAR,Seq!B$1,FALSE),".")</f>
        <v>.</v>
      </c>
      <c r="GN155" t="str">
        <f>IFERROR(VLOOKUP($F155,AREA_EM_ALLYEAR,Seq!C$1,FALSE),".")</f>
        <v>.</v>
      </c>
      <c r="GO155" t="str">
        <f>IFERROR(VLOOKUP($F155,AREA_EM_ALLYEAR,Seq!D$1,FALSE),".")</f>
        <v>.</v>
      </c>
      <c r="GP155" t="str">
        <f>IFERROR(VLOOKUP($F155,AREA_EM_ALLYEAR,Seq!E$1,FALSE),".")</f>
        <v>.</v>
      </c>
      <c r="GQ155" t="str">
        <f>IFERROR(VLOOKUP($F155,AREA_EM_ALLYEAR,Seq!F$1,FALSE),".")</f>
        <v>.</v>
      </c>
      <c r="GR155" t="str">
        <f>IFERROR(VLOOKUP($F155,AREA_EM_ALLYEAR,Seq!G$1,FALSE),".")</f>
        <v>.</v>
      </c>
      <c r="GS155" t="str">
        <f>IFERROR(VLOOKUP($F155,AREA_EM_ALLYEAR,Seq!H$1,FALSE),".")</f>
        <v>.</v>
      </c>
      <c r="GT155" t="str">
        <f>IFERROR(VLOOKUP($F155,AREA_EM_ALLYEAR,Seq!I$1,FALSE),".")</f>
        <v>.</v>
      </c>
      <c r="GU155" t="str">
        <f>IFERROR(VLOOKUP($F155,AREA_EM_ALLYEAR,Seq!J$1,FALSE),".")</f>
        <v>.</v>
      </c>
      <c r="GV155" t="str">
        <f>IFERROR(VLOOKUP($F155,AREA_EM_ALLYEAR,Seq!K$1,FALSE),".")</f>
        <v>.</v>
      </c>
      <c r="GW155" t="str">
        <f>IFERROR(VLOOKUP($F155,AREA_EM_ALLYEAR,Seq!L$1,FALSE),".")</f>
        <v>.</v>
      </c>
      <c r="GX155" t="str">
        <f>IFERROR(VLOOKUP($F155,AREA_EM_ALLYEAR,Seq!M$1,FALSE),".")</f>
        <v>.</v>
      </c>
      <c r="GY155" t="str">
        <f>IFERROR(VLOOKUP($F155,AREA_EM_ALLYEAR,Seq!N$1,FALSE),".")</f>
        <v>.</v>
      </c>
      <c r="GZ155" t="str">
        <f>IFERROR(VLOOKUP($F155,AREA_EM_ALLYEAR,Seq!O$1,FALSE),".")</f>
        <v>.</v>
      </c>
      <c r="HA155" t="str">
        <f t="shared" si="104"/>
        <v>.</v>
      </c>
      <c r="HK155" s="139">
        <f>IFERROR(VLOOKUP(CONCATENATE($G155, ".SP.DYN.LE00.IN"),AREA_WB_6ATTRS,Seq!B$1,FALSE)-VLOOKUP("CHN.SP.DYN.LE00.IN",AREA_WB_6ATTRS,Seq!B$1,FALSE),".")</f>
        <v>6.5685365853658482</v>
      </c>
      <c r="HL155" s="139">
        <f>IFERROR(VLOOKUP(CONCATENATE($G155, ".SP.DYN.LE00.IN"),AREA_WB_6ATTRS,Seq!C$1,FALSE)-VLOOKUP("CHN.SP.DYN.LE00.IN",AREA_WB_6ATTRS,Seq!C$1,FALSE),".")</f>
        <v>6.5049756097560874</v>
      </c>
      <c r="HM155" s="139">
        <f>IFERROR(VLOOKUP(CONCATENATE($G155, ".SP.DYN.LE00.IN"),AREA_WB_6ATTRS,Seq!D$1,FALSE)-VLOOKUP("CHN.SP.DYN.LE00.IN",AREA_WB_6ATTRS,Seq!D$1,FALSE),".")</f>
        <v>6.4043170731707306</v>
      </c>
      <c r="HN155" s="139">
        <f>IFERROR(VLOOKUP(CONCATENATE($G155, ".SP.DYN.LE00.IN"),AREA_WB_6ATTRS,Seq!E$1,FALSE)-VLOOKUP("CHN.SP.DYN.LE00.IN",AREA_WB_6ATTRS,Seq!E$1,FALSE),".")</f>
        <v>6.2804146341463394</v>
      </c>
      <c r="HO155" s="139">
        <f>IFERROR(VLOOKUP(CONCATENATE($G155, ".SP.DYN.LE00.IN"),AREA_WB_6ATTRS,Seq!F$1,FALSE)-VLOOKUP("CHN.SP.DYN.LE00.IN",AREA_WB_6ATTRS,Seq!F$1,FALSE),".")</f>
        <v>6.1378048780487831</v>
      </c>
      <c r="HP155" s="139">
        <f>IFERROR(VLOOKUP(CONCATENATE($G155, ".SP.DYN.LE00.IN"),AREA_WB_6ATTRS,Seq!G$1,FALSE)-VLOOKUP("CHN.SP.DYN.LE00.IN",AREA_WB_6ATTRS,Seq!G$1,FALSE),".")</f>
        <v>5.9750731707317044</v>
      </c>
      <c r="HQ155" s="139">
        <f>IFERROR(VLOOKUP(CONCATENATE($G155, ".SP.DYN.LE00.IN"),AREA_WB_6ATTRS,Seq!H$1,FALSE)-VLOOKUP("CHN.SP.DYN.LE00.IN",AREA_WB_6ATTRS,Seq!H$1,FALSE),".")</f>
        <v>5.7918536585365814</v>
      </c>
      <c r="HR155" s="139">
        <f>IFERROR(VLOOKUP(CONCATENATE($G155, ".SP.DYN.LE00.IN"),AREA_WB_6ATTRS,Seq!I$1,FALSE)-VLOOKUP("CHN.SP.DYN.LE00.IN",AREA_WB_6ATTRS,Seq!I$1,FALSE),".")</f>
        <v>5.5932439024390277</v>
      </c>
      <c r="HS155" s="139">
        <f>IFERROR(VLOOKUP(CONCATENATE($G155, ".SP.DYN.LE00.IN"),AREA_WB_6ATTRS,Seq!J$1,FALSE)-VLOOKUP("CHN.SP.DYN.LE00.IN",AREA_WB_6ATTRS,Seq!J$1,FALSE),".")</f>
        <v>5.3858292682926816</v>
      </c>
      <c r="HT155" s="139">
        <f>IFERROR(VLOOKUP(CONCATENATE($G155, ".SP.DYN.LE00.IN"),AREA_WB_6ATTRS,Seq!K$1,FALSE)-VLOOKUP("CHN.SP.DYN.LE00.IN",AREA_WB_6ATTRS,Seq!K$1,FALSE),".")</f>
        <v>5.1831219512195048</v>
      </c>
      <c r="HU155" s="139">
        <f>IFERROR(VLOOKUP(CONCATENATE($G155, ".SP.DYN.LE00.IN"),AREA_WB_6ATTRS,Seq!L$1,FALSE)-VLOOKUP("CHN.SP.DYN.LE00.IN",AREA_WB_6ATTRS,Seq!L$1,FALSE),".")</f>
        <v>5.0000731707317243</v>
      </c>
      <c r="HV155" s="139">
        <f>IFERROR(VLOOKUP(CONCATENATE($G155, ".SP.DYN.LE00.IN"),AREA_WB_6ATTRS,Seq!M$1,FALSE)-VLOOKUP("CHN.SP.DYN.LE00.IN",AREA_WB_6ATTRS,Seq!M$1,FALSE),".")</f>
        <v>4.8575609756097577</v>
      </c>
      <c r="HW155" s="139">
        <f>IFERROR(VLOOKUP(CONCATENATE($G155, ".SP.DYN.LE00.IN"),AREA_WB_6ATTRS,Seq!N$1,FALSE)-VLOOKUP("CHN.SP.DYN.LE00.IN",AREA_WB_6ATTRS,Seq!N$1,FALSE),".")</f>
        <v>4.7634878048780536</v>
      </c>
      <c r="HX155" s="139">
        <f>IFERROR(VLOOKUP(CONCATENATE($G155, ".SP.DYN.LE00.IN"),AREA_WB_6ATTRS,Seq!O$1,FALSE)-VLOOKUP("CHN.SP.DYN.LE00.IN",AREA_WB_6ATTRS,Seq!O$1,FALSE),".")</f>
        <v>4.7222682926829265</v>
      </c>
      <c r="HY155" s="139">
        <f>IFERROR(VLOOKUP(CONCATENATE($G155, ".SP.DYN.LE00.IN"),AREA_WB_6ATTRS,Seq!P$1,FALSE)-VLOOKUP("CHN.SP.DYN.LE00.IN",AREA_WB_6ATTRS,Seq!P$1,FALSE),".")</f>
        <v>4.7309268292682987</v>
      </c>
      <c r="HZ155" s="139">
        <f>IFERROR(VLOOKUP(CONCATENATE($G155, ".SP.DYN.LE00.IN"),AREA_WB_6ATTRS,Seq!Q$1,FALSE)-VLOOKUP("CHN.SP.DYN.LE00.IN",AREA_WB_6ATTRS,Seq!Q$1,FALSE),".")</f>
        <v>4.7820243902439046</v>
      </c>
      <c r="IA155" s="139">
        <f>IFERROR(VLOOKUP(CONCATENATE($G155, ".SP.DYN.LE00.IN"),AREA_WB_6ATTRS,Seq!R$1,FALSE)-VLOOKUP("CHN.SP.DYN.LE00.IN",AREA_WB_6ATTRS,Seq!R$1,FALSE),".")</f>
        <v>4.8582195121951202</v>
      </c>
      <c r="IB155" s="139">
        <f>IFERROR(VLOOKUP(CONCATENATE($G155, ".SP.DYN.LE00.IN"),AREA_WB_6ATTRS,Seq!S$1,FALSE)-VLOOKUP("CHN.SP.DYN.LE00.IN",AREA_WB_6ATTRS,Seq!S$1,FALSE),".")</f>
        <v>4.9400975609756017</v>
      </c>
      <c r="IC155" s="139">
        <f>IFERROR(VLOOKUP(CONCATENATE($G155, ".SP.DYN.LE00.IN"),AREA_WB_6ATTRS,Seq!T$1,FALSE)-VLOOKUP("CHN.SP.DYN.LE00.IN",AREA_WB_6ATTRS,Seq!T$1,FALSE),".")</f>
        <v>5.0132439024390294</v>
      </c>
      <c r="ID155" s="139">
        <f>IFERROR(VLOOKUP(CONCATENATE($G155, ".SP.DYN.LE00.IN"),AREA_WB_6ATTRS,Seq!U$1,FALSE)-VLOOKUP("CHN.SP.DYN.LE00.IN",AREA_WB_6ATTRS,Seq!U$1,FALSE),".")</f>
        <v>5.0746097560975585</v>
      </c>
      <c r="IE155" s="139">
        <f>IFERROR(VLOOKUP(CONCATENATE($G155, ".SP.DYN.LE00.IN"),AREA_WB_6ATTRS,Seq!V$1,FALSE)-VLOOKUP("CHN.SP.DYN.LE00.IN",AREA_WB_6ATTRS,Seq!V$1,FALSE),".")</f>
        <v>5.1240975609756134</v>
      </c>
      <c r="IF155" s="139">
        <f>IFERROR(VLOOKUP(CONCATENATE($G155, ".SP.DYN.LE00.IN"),AREA_WB_6ATTRS,Seq!W$1,FALSE)-VLOOKUP("CHN.SP.DYN.LE00.IN",AREA_WB_6ATTRS,Seq!W$1,FALSE),".")</f>
        <v>5.1740975609755964</v>
      </c>
      <c r="IG155" s="139">
        <f>IFERROR(VLOOKUP(CONCATENATE($G155, ".SP.DYN.LE00.IN"),AREA_WB_6ATTRS,Seq!X$1,FALSE)-VLOOKUP("CHN.SP.DYN.LE00.IN",AREA_WB_6ATTRS,Seq!X$1,FALSE),".")</f>
        <v>5.2359024390244002</v>
      </c>
      <c r="IH155" s="139">
        <f>IFERROR(VLOOKUP(CONCATENATE($G155, ".SP.DYN.LE00.IN"),AREA_WB_6ATTRS,Seq!Y$1,FALSE)-VLOOKUP("CHN.SP.DYN.LE00.IN",AREA_WB_6ATTRS,Seq!Y$1,FALSE),".")</f>
        <v>5.3159512195121863</v>
      </c>
      <c r="II155" s="139">
        <f>IFERROR(VLOOKUP(CONCATENATE($G155, ".SP.DYN.LE00.IN"),AREA_WB_6ATTRS,Seq!Z$1,FALSE)-VLOOKUP("CHN.SP.DYN.LE00.IN",AREA_WB_6ATTRS,Seq!Z$1,FALSE),".")</f>
        <v>5.4117560975609678</v>
      </c>
      <c r="IJ155" s="139">
        <f>IFERROR(VLOOKUP(CONCATENATE($G155, ".SP.DYN.LE00.IN"),AREA_WB_6ATTRS,Seq!AA$1,FALSE)-VLOOKUP("CHN.SP.DYN.LE00.IN",AREA_WB_6ATTRS,Seq!AA$1,FALSE),".")</f>
        <v>5.5118780487805026</v>
      </c>
      <c r="IK155" s="139">
        <f>IFERROR(VLOOKUP(CONCATENATE($G155, ".SP.DYN.LE00.IN"),AREA_WB_6ATTRS,Seq!AB$1,FALSE)-VLOOKUP("CHN.SP.DYN.LE00.IN",AREA_WB_6ATTRS,Seq!AB$1,FALSE),".")</f>
        <v>5.6034634146341489</v>
      </c>
      <c r="IL155" s="139">
        <f>IFERROR(VLOOKUP(CONCATENATE($G155, ".SP.DYN.LE00.IN"),AREA_WB_6ATTRS,Seq!AC$1,FALSE)-VLOOKUP("CHN.SP.DYN.LE00.IN",AREA_WB_6ATTRS,Seq!AC$1,FALSE),".")</f>
        <v>5.6726585365853737</v>
      </c>
      <c r="IM155" s="139">
        <f>IFERROR(VLOOKUP(CONCATENATE($G155, ".SP.DYN.LE00.IN"),AREA_WB_6ATTRS,Seq!AD$1,FALSE)-VLOOKUP("CHN.SP.DYN.LE00.IN",AREA_WB_6ATTRS,Seq!AD$1,FALSE),".")</f>
        <v>5.7120731707317134</v>
      </c>
      <c r="IN155" s="139">
        <f>IFERROR(VLOOKUP(CONCATENATE($G155, ".SP.DYN.LE00.IN"),AREA_WB_6ATTRS,Seq!AE$1,FALSE)-VLOOKUP("CHN.SP.DYN.LE00.IN",AREA_WB_6ATTRS,Seq!AE$1,FALSE),".")</f>
        <v>5.7167073170731726</v>
      </c>
      <c r="IO155" s="139">
        <f>IFERROR(VLOOKUP(CONCATENATE($G155, ".SP.DYN.LE00.IN"),AREA_WB_6ATTRS,Seq!AF$1,FALSE)-VLOOKUP("CHN.SP.DYN.LE00.IN",AREA_WB_6ATTRS,Seq!AF$1,FALSE),".")</f>
        <v>5.6910487804878045</v>
      </c>
      <c r="IP155" s="139" t="str">
        <f>IFERROR(VLOOKUP(CONCATENATE($G155, ".SP.DYN.LE00.IN"),AREA_WB_6ATTRS,Seq!AG$1,FALSE)-VLOOKUP("CHN.SP.DYN.LE00.IN",AREA_WB_6ATTRS,Seq!AG$1,FALSE),".")</f>
        <v>.</v>
      </c>
      <c r="IW155">
        <f>IFERROR(VLOOKUP(CONCATENATE($G155, ".SP.DYN.LE00.IN"),AREA_WB_6ATTRS,Seq!B$1,FALSE),".")</f>
        <v>73.56234146341464</v>
      </c>
      <c r="IX155">
        <f>IFERROR(VLOOKUP(CONCATENATE($G155, ".SP.DYN.LE00.IN"),AREA_WB_6ATTRS,Seq!C$1,FALSE),".")</f>
        <v>73.767902439024397</v>
      </c>
      <c r="IY155">
        <f>IFERROR(VLOOKUP(CONCATENATE($G155, ".SP.DYN.LE00.IN"),AREA_WB_6ATTRS,Seq!D$1,FALSE),".")</f>
        <v>73.939219512195123</v>
      </c>
      <c r="IZ155">
        <f>IFERROR(VLOOKUP(CONCATENATE($G155, ".SP.DYN.LE00.IN"),AREA_WB_6ATTRS,Seq!E$1,FALSE),".")</f>
        <v>74.080268292682931</v>
      </c>
      <c r="JA155">
        <f>IFERROR(VLOOKUP(CONCATENATE($G155, ".SP.DYN.LE00.IN"),AREA_WB_6ATTRS,Seq!F$1,FALSE),".")</f>
        <v>74.197073170731713</v>
      </c>
      <c r="JB155">
        <f>IFERROR(VLOOKUP(CONCATENATE($G155, ".SP.DYN.LE00.IN"),AREA_WB_6ATTRS,Seq!G$1,FALSE),".")</f>
        <v>74.288219512195127</v>
      </c>
      <c r="JC155">
        <f>IFERROR(VLOOKUP(CONCATENATE($G155, ".SP.DYN.LE00.IN"),AREA_WB_6ATTRS,Seq!H$1,FALSE),".")</f>
        <v>74.351341463414641</v>
      </c>
      <c r="JD155">
        <f>IFERROR(VLOOKUP(CONCATENATE($G155, ".SP.DYN.LE00.IN"),AREA_WB_6ATTRS,Seq!I$1,FALSE),".")</f>
        <v>74.390560975609773</v>
      </c>
      <c r="JE155">
        <f>IFERROR(VLOOKUP(CONCATENATE($G155, ".SP.DYN.LE00.IN"),AREA_WB_6ATTRS,Seq!J$1,FALSE),".")</f>
        <v>74.412951219512209</v>
      </c>
      <c r="JF155">
        <f>IFERROR(VLOOKUP(CONCATENATE($G155, ".SP.DYN.LE00.IN"),AREA_WB_6ATTRS,Seq!K$1,FALSE),".")</f>
        <v>74.430048780487809</v>
      </c>
      <c r="JG155">
        <f>IFERROR(VLOOKUP(CONCATENATE($G155, ".SP.DYN.LE00.IN"),AREA_WB_6ATTRS,Seq!L$1,FALSE),".")</f>
        <v>74.4598048780488</v>
      </c>
      <c r="JH155">
        <f>IFERROR(VLOOKUP(CONCATENATE($G155, ".SP.DYN.LE00.IN"),AREA_WB_6ATTRS,Seq!M$1,FALSE),".")</f>
        <v>74.521585365853667</v>
      </c>
      <c r="JI155">
        <f>IFERROR(VLOOKUP(CONCATENATE($G155, ".SP.DYN.LE00.IN"),AREA_WB_6ATTRS,Seq!N$1,FALSE),".")</f>
        <v>74.625317073170734</v>
      </c>
      <c r="JJ155">
        <f>IFERROR(VLOOKUP(CONCATENATE($G155, ".SP.DYN.LE00.IN"),AREA_WB_6ATTRS,Seq!O$1,FALSE),".")</f>
        <v>74.776902439024397</v>
      </c>
      <c r="JK155">
        <f>IFERROR(VLOOKUP(CONCATENATE($G155, ".SP.DYN.LE00.IN"),AREA_WB_6ATTRS,Seq!P$1,FALSE),".")</f>
        <v>74.973853658536598</v>
      </c>
      <c r="JL155">
        <f>IFERROR(VLOOKUP(CONCATENATE($G155, ".SP.DYN.LE00.IN"),AREA_WB_6ATTRS,Seq!Q$1,FALSE),".")</f>
        <v>75.206756097560984</v>
      </c>
      <c r="JM155">
        <f>IFERROR(VLOOKUP(CONCATENATE($G155, ".SP.DYN.LE00.IN"),AREA_WB_6ATTRS,Seq!R$1,FALSE),".")</f>
        <v>75.457243902439032</v>
      </c>
      <c r="JN155">
        <f>IFERROR(VLOOKUP(CONCATENATE($G155, ".SP.DYN.LE00.IN"),AREA_WB_6ATTRS,Seq!S$1,FALSE),".")</f>
        <v>75.706414634146341</v>
      </c>
      <c r="JO155">
        <f>IFERROR(VLOOKUP(CONCATENATE($G155, ".SP.DYN.LE00.IN"),AREA_WB_6ATTRS,Seq!T$1,FALSE),".")</f>
        <v>75.940341463414654</v>
      </c>
      <c r="JP155">
        <f>IFERROR(VLOOKUP(CONCATENATE($G155, ".SP.DYN.LE00.IN"),AREA_WB_6ATTRS,Seq!U$1,FALSE),".")</f>
        <v>76.158000000000015</v>
      </c>
      <c r="JQ155">
        <f>IFERROR(VLOOKUP(CONCATENATE($G155, ".SP.DYN.LE00.IN"),AREA_WB_6ATTRS,Seq!V$1,FALSE),".")</f>
        <v>76.365804878048792</v>
      </c>
      <c r="JR155">
        <f>IFERROR(VLOOKUP(CONCATENATE($G155, ".SP.DYN.LE00.IN"),AREA_WB_6ATTRS,Seq!W$1,FALSE),".")</f>
        <v>76.579634146341462</v>
      </c>
      <c r="JS155">
        <f>IFERROR(VLOOKUP(CONCATENATE($G155, ".SP.DYN.LE00.IN"),AREA_WB_6ATTRS,Seq!X$1,FALSE),".")</f>
        <v>76.81534146341464</v>
      </c>
      <c r="JT155">
        <f>IFERROR(VLOOKUP(CONCATENATE($G155, ".SP.DYN.LE00.IN"),AREA_WB_6ATTRS,Seq!Y$1,FALSE),".")</f>
        <v>77.080829268292675</v>
      </c>
      <c r="JU155">
        <f>IFERROR(VLOOKUP(CONCATENATE($G155, ".SP.DYN.LE00.IN"),AREA_WB_6ATTRS,Seq!Z$1,FALSE),".")</f>
        <v>77.374097560975613</v>
      </c>
      <c r="JV155">
        <f>IFERROR(VLOOKUP(CONCATENATE($G155, ".SP.DYN.LE00.IN"),AREA_WB_6ATTRS,Seq!AA$1,FALSE),".")</f>
        <v>77.683195121951243</v>
      </c>
      <c r="JW155">
        <f>IFERROR(VLOOKUP(CONCATENATE($G155, ".SP.DYN.LE00.IN"),AREA_WB_6ATTRS,Seq!AB$1,FALSE),".")</f>
        <v>77.993195121951231</v>
      </c>
      <c r="JX155">
        <f>IFERROR(VLOOKUP(CONCATENATE($G155, ".SP.DYN.LE00.IN"),AREA_WB_6ATTRS,Seq!AC$1,FALSE),".")</f>
        <v>78.285243902439035</v>
      </c>
      <c r="JY155">
        <f>IFERROR(VLOOKUP(CONCATENATE($G155, ".SP.DYN.LE00.IN"),AREA_WB_6ATTRS,Seq!AD$1,FALSE),".")</f>
        <v>78.547414634146349</v>
      </c>
      <c r="JZ155">
        <f>IFERROR(VLOOKUP(CONCATENATE($G155, ".SP.DYN.LE00.IN"),AREA_WB_6ATTRS,Seq!AE$1,FALSE),".")</f>
        <v>78.773219512195126</v>
      </c>
      <c r="KA155">
        <f>IFERROR(VLOOKUP(CONCATENATE($G155, ".SP.DYN.LE00.IN"),AREA_WB_6ATTRS,Seq!AF$1,FALSE),".")</f>
        <v>78.964146341463433</v>
      </c>
      <c r="KB155" t="str">
        <f>IFERROR(VLOOKUP(CONCATENATE($G155, ".SP.DYN.LE00.IN"),AREA_WB_6ATTRS,Seq!AG$1,FALSE),".")</f>
        <v>.</v>
      </c>
      <c r="KK155">
        <f t="shared" si="107"/>
        <v>73</v>
      </c>
      <c r="KL155">
        <f t="shared" si="105"/>
        <v>0</v>
      </c>
      <c r="KM155">
        <f t="shared" si="108"/>
        <v>47989061.078386307</v>
      </c>
      <c r="KN155">
        <f t="shared" si="109"/>
        <v>-40930650.386226073</v>
      </c>
      <c r="KO155">
        <f t="shared" si="106"/>
        <v>0.12299999809265137</v>
      </c>
      <c r="KP155" t="str">
        <f>work!HA155</f>
        <v>.</v>
      </c>
      <c r="KQ155" t="str">
        <f>work!HB155</f>
        <v>.</v>
      </c>
      <c r="KR155" t="str">
        <f>work!HC155</f>
        <v>.</v>
      </c>
      <c r="KS155" t="str">
        <f>IF(ISNUMBER(work!HI155-work!HA155),work!HI155-work!HA155,".")</f>
        <v>.</v>
      </c>
      <c r="KT155" t="str">
        <f>IF(ISNUMBER(work!HJ155-work!HB155),work!HJ155-work!HB155,".")</f>
        <v>.</v>
      </c>
      <c r="KU155" t="str">
        <f>IF(ISNUMBER(work!HK155-work!HC155),work!HK155-work!HC155,".")</f>
        <v>.</v>
      </c>
      <c r="KW155">
        <f>IFERROR(work!HR155/work!HV155,".")</f>
        <v>3.9165227541126284E-4</v>
      </c>
      <c r="KX155">
        <f>IFERROR(work!HS155/work!HW155,".")</f>
        <v>1.5651100417819207E-4</v>
      </c>
      <c r="KY155">
        <f>IFERROR(work!HT155/work!HX155,".")</f>
        <v>2.8863069269923095E-5</v>
      </c>
      <c r="KZ155">
        <f>IFERROR(work!HU155/work!HY155,".")</f>
        <v>2.575257863732422E-5</v>
      </c>
    </row>
    <row r="156" spans="1:312">
      <c r="A156" s="24">
        <f t="shared" si="85"/>
        <v>157</v>
      </c>
      <c r="B156" s="24" t="str">
        <f t="shared" si="86"/>
        <v>InEM90</v>
      </c>
      <c r="C156" s="24" t="str">
        <f t="shared" si="87"/>
        <v>Out</v>
      </c>
      <c r="D156" s="24" t="str">
        <f t="shared" si="88"/>
        <v>In67</v>
      </c>
      <c r="E156" s="25" t="s">
        <v>2598</v>
      </c>
      <c r="F156" s="26" t="str">
        <f t="shared" si="89"/>
        <v>Ecuador</v>
      </c>
      <c r="G156" s="166" t="s">
        <v>1402</v>
      </c>
      <c r="H156" s="166" t="s">
        <v>5007</v>
      </c>
      <c r="I156" s="166" t="s">
        <v>5007</v>
      </c>
      <c r="J156" s="180" t="s">
        <v>5007</v>
      </c>
      <c r="K156" s="180" t="s">
        <v>5007</v>
      </c>
      <c r="L156" s="27">
        <f>IFERROR(VLOOKUP($F156,Area_FDI_84_96,Seq!B$1,FALSE),0)</f>
        <v>0</v>
      </c>
      <c r="M156" s="27">
        <f>IFERROR(VLOOKUP($F156,Area_FDI_84_96,Seq!C$1,FALSE),0)</f>
        <v>0</v>
      </c>
      <c r="N156" s="27">
        <f>IFERROR(VLOOKUP($F156,Area_FDI_84_96,Seq!D$1,FALSE),0)</f>
        <v>0</v>
      </c>
      <c r="O156" s="27">
        <f>IFERROR(VLOOKUP($F156,Area_FDI_84_96,Seq!E$1,FALSE),0)</f>
        <v>0</v>
      </c>
      <c r="P156" s="27">
        <f>IFERROR(VLOOKUP($F156,Area_FDI_84_96,Seq!F$1,FALSE),0)</f>
        <v>0</v>
      </c>
      <c r="Q156" s="27">
        <f>IFERROR(VLOOKUP($F156,Area_FDI_84_96,Seq!G$1,FALSE),0)</f>
        <v>0</v>
      </c>
      <c r="R156" s="27">
        <f>IFERROR(VLOOKUP($F156,Area_FDI_84_96,Seq!H$1,FALSE),0)</f>
        <v>0</v>
      </c>
      <c r="S156" s="27">
        <f>IFERROR(VLOOKUP($F156,Area_FDI_84_96,Seq!I$1,FALSE),0)</f>
        <v>0</v>
      </c>
      <c r="T156" s="27">
        <f>IFERROR(VALUE(VLOOKUP($E156,Area_FDI_92_95,Seq!B$1,FALSE)),0)</f>
        <v>0</v>
      </c>
      <c r="U156" s="27">
        <f>IFERROR(VALUE(VLOOKUP($E156,Area_FDI_92_95,Seq!C$1,FALSE)),0)</f>
        <v>15</v>
      </c>
      <c r="V156" s="27">
        <f>IFERROR(VALUE(VLOOKUP($E156,Area_FDI_92_95,Seq!D$1,FALSE)),0)</f>
        <v>15</v>
      </c>
      <c r="W156" s="27">
        <f>IFERROR(VALUE(VLOOKUP($E156,Area_FDI_92_95,Seq!E$1,FALSE)),0)</f>
        <v>0</v>
      </c>
      <c r="X156" s="27">
        <f>IFERROR(VALUE(VLOOKUP($E156,Area_FDI_96_99,Seq!B$1,FALSE)),0)</f>
        <v>0</v>
      </c>
      <c r="Y156" s="27">
        <f>IFERROR(VALUE(VLOOKUP($E156,Area_FDI_96_99,Seq!C$1,FALSE)),0)</f>
        <v>21</v>
      </c>
      <c r="Z156" s="27">
        <f>IFERROR(VALUE(VLOOKUP($E156,Area_FDI_96_99,Seq!D$1,FALSE)),0)</f>
        <v>87</v>
      </c>
      <c r="AA156" s="27">
        <f>IFERROR(VALUE(VLOOKUP($E156,Area_FDI_96_99,Seq!E$1,FALSE)),0)</f>
        <v>29</v>
      </c>
      <c r="AB156" s="27">
        <f t="shared" si="90"/>
        <v>0</v>
      </c>
      <c r="AC156" s="27">
        <f t="shared" si="91"/>
        <v>136</v>
      </c>
      <c r="AD156" s="27">
        <f t="shared" si="92"/>
        <v>27</v>
      </c>
      <c r="AE156" s="27">
        <f t="shared" si="93"/>
        <v>53</v>
      </c>
      <c r="AF156" s="27">
        <f t="shared" si="94"/>
        <v>10</v>
      </c>
      <c r="AG156" s="27">
        <f t="shared" si="95"/>
        <v>76</v>
      </c>
      <c r="AH156" s="27">
        <f t="shared" si="96"/>
        <v>10</v>
      </c>
      <c r="AI156" s="27">
        <f t="shared" si="97"/>
        <v>100</v>
      </c>
      <c r="AJ156" s="27">
        <f t="shared" si="98"/>
        <v>49</v>
      </c>
      <c r="AK156" s="27">
        <f t="shared" si="99"/>
        <v>26</v>
      </c>
      <c r="AL156" s="27">
        <f t="shared" si="100"/>
        <v>203</v>
      </c>
      <c r="AM156" s="27"/>
      <c r="AN156" s="27"/>
      <c r="AO156" s="27"/>
      <c r="AP156" s="27"/>
      <c r="AQ156" s="27"/>
      <c r="AR156" s="27"/>
      <c r="AS156" s="27"/>
      <c r="AT156" s="27">
        <f>IFERROR(work!D156+work!AP156,".")</f>
        <v>19382356.4609534</v>
      </c>
      <c r="AU156" s="27">
        <f>IFERROR(work!E156+work!AQ156,".")</f>
        <v>20370268.620199967</v>
      </c>
      <c r="AV156" s="27">
        <f>IFERROR(work!F156+work!AR156,".")</f>
        <v>22115197.350857709</v>
      </c>
      <c r="AW156" s="27">
        <f>IFERROR(work!G156+work!AS156,".")</f>
        <v>24375527.625151016</v>
      </c>
      <c r="AX156" s="27">
        <f>IFERROR(work!H156+work!AT156,".")</f>
        <v>27956726.633567497</v>
      </c>
      <c r="AY156" s="27">
        <f>IFERROR(work!I156+work!AU156,".")</f>
        <v>31611085.833794523</v>
      </c>
      <c r="AZ156" s="27">
        <f>IFERROR(work!J156+work!AV156,".")</f>
        <v>34337766.556951299</v>
      </c>
      <c r="BA156" s="27">
        <f>IFERROR(work!K156+work!AW156,".")</f>
        <v>38154295.331480458</v>
      </c>
      <c r="BB156" s="27">
        <f>IFERROR(work!L156+work!AX156,".")</f>
        <v>42430917.888519451</v>
      </c>
      <c r="BC156" s="27">
        <f>IFERROR(work!M156+work!AY156,".")</f>
        <v>44130480.470701337</v>
      </c>
      <c r="BD156" s="27">
        <f>IFERROR(work!N156+work!AZ156,".")</f>
        <v>45792922.691809289</v>
      </c>
      <c r="BE156" s="27">
        <f>IFERROR(work!O156+work!BA156,".")</f>
        <v>49952464.03168422</v>
      </c>
      <c r="BF156" s="27">
        <f>IFERROR(work!P156+work!BB156,".")</f>
        <v>56867797.687022716</v>
      </c>
      <c r="BG156" s="27">
        <f>IFERROR(work!Q156+work!BC156,".")</f>
        <v>64634199.801808767</v>
      </c>
      <c r="BH156" s="27">
        <f>IFERROR(work!R156+work!BD156,".")</f>
        <v>72981382.944838956</v>
      </c>
      <c r="BI156" s="27">
        <f>IFERROR(work!S156+work!BE156,".")</f>
        <v>80799628.449627087</v>
      </c>
      <c r="BJ156" s="27">
        <f>IFERROR(work!T156+work!BF156,".")</f>
        <v>88764003.430737957</v>
      </c>
      <c r="BK156" s="27">
        <f>IFERROR(work!U156+work!BG156,".")</f>
        <v>96937332.47000885</v>
      </c>
      <c r="BL156" s="27">
        <f>IFERROR(work!V156+work!BH156,".")</f>
        <v>104406270.83009726</v>
      </c>
      <c r="BM156" s="27">
        <f>IFERROR(work!W156+work!BI156,".")</f>
        <v>112111118.04209463</v>
      </c>
      <c r="BN156" s="27">
        <f>IFERROR(work!X156+work!BJ156,".")</f>
        <v>121441657.6112247</v>
      </c>
      <c r="BO156" s="27">
        <f>IFERROR(work!Y156+work!BK156,".")</f>
        <v>131474075.49819601</v>
      </c>
      <c r="BP156" s="27">
        <f>IFERROR(work!Z156+work!BL156,".")</f>
        <v>143371240.86065996</v>
      </c>
      <c r="BQ156" s="27">
        <f>IFERROR(work!AA156+work!BM156,".")</f>
        <v>157589637.50734302</v>
      </c>
      <c r="BR156" s="27">
        <f>IFERROR(work!AB156+work!BN156,".")</f>
        <v>173482930.75492823</v>
      </c>
      <c r="BS156" s="27">
        <f>IFERROR(work!AC156+work!BO156,".")</f>
        <v>192976282.39916191</v>
      </c>
      <c r="BT156" s="27">
        <f>IFERROR(work!AD156+work!BP156,".")</f>
        <v>217317539.18643367</v>
      </c>
      <c r="BU156" s="27">
        <f>IFERROR(work!AE156+work!BQ156,".")</f>
        <v>247909385.98855281</v>
      </c>
      <c r="BV156" s="27">
        <f>IFERROR(work!AF156+work!BR156,".")</f>
        <v>271655811.52100962</v>
      </c>
      <c r="BW156" s="27">
        <f>IFERROR(work!AG156+work!BS156,".")</f>
        <v>296435637.5640018</v>
      </c>
      <c r="BX156" s="27">
        <f>IFERROR(work!AH156+work!BT156,".")</f>
        <v>327100405.52005905</v>
      </c>
      <c r="BY156" s="27">
        <f>IFERROR(work!AI156+work!BU156,".")</f>
        <v>356759060.38167882</v>
      </c>
      <c r="BZ156" s="27"/>
      <c r="CA156" s="27"/>
      <c r="CB156" s="27"/>
      <c r="CC156" s="27"/>
      <c r="CD156" s="27"/>
      <c r="CE156" s="27"/>
      <c r="CF156" s="27">
        <f>IFERROR(work!AP156-work!D156,".")</f>
        <v>-17205867.626767978</v>
      </c>
      <c r="CG156" s="27">
        <f>IFERROR(work!AQ156-work!E156,".")</f>
        <v>-18120543.120082933</v>
      </c>
      <c r="CH156" s="27">
        <f>IFERROR(work!AR156-work!F156,".")</f>
        <v>-19878278.257790957</v>
      </c>
      <c r="CI156" s="27">
        <f>IFERROR(work!AS156-work!G156,".")</f>
        <v>-22195236.824840508</v>
      </c>
      <c r="CJ156" s="27">
        <f>IFERROR(work!AT156-work!H156,".")</f>
        <v>-25692794.01282265</v>
      </c>
      <c r="CK156" s="27">
        <f>IFERROR(work!AU156-work!I156,".")</f>
        <v>-29281120.099858221</v>
      </c>
      <c r="CL156" s="27">
        <f>IFERROR(work!AV156-work!J156,".")</f>
        <v>-31912953.498862918</v>
      </c>
      <c r="CM156" s="27">
        <f>IFERROR(work!AW156-work!K156,".")</f>
        <v>-35781508.250808224</v>
      </c>
      <c r="CN156" s="27">
        <f>IFERROR(work!AX156-work!L156,".")</f>
        <v>-39859631.498567834</v>
      </c>
      <c r="CO156" s="27">
        <f>IFERROR(work!AY156-work!M156,".")</f>
        <v>-41533981.441256672</v>
      </c>
      <c r="CP156" s="27">
        <f>IFERROR(work!AZ156-work!N156,".")</f>
        <v>-43126788.772803091</v>
      </c>
      <c r="CQ156" s="27">
        <f>IFERROR(work!BA156-work!O156,".")</f>
        <v>-47147860.887672469</v>
      </c>
      <c r="CR156" s="27">
        <f>IFERROR(work!BB156-work!P156,".")</f>
        <v>-54020773.370882526</v>
      </c>
      <c r="CS156" s="27">
        <f>IFERROR(work!BC156-work!Q156,".")</f>
        <v>-61778771.20420339</v>
      </c>
      <c r="CT156" s="27">
        <f>IFERROR(work!BD156-work!R156,".")</f>
        <v>-69991687.262960628</v>
      </c>
      <c r="CU156" s="27">
        <f>IFERROR(work!BE156-work!S156,".")</f>
        <v>-77757506.410822615</v>
      </c>
      <c r="CV156" s="27">
        <f>IFERROR(work!BF156-work!T156,".")</f>
        <v>-85648844.915756866</v>
      </c>
      <c r="CW156" s="27">
        <f>IFERROR(work!BG156-work!U156,".")</f>
        <v>-93695910.772709996</v>
      </c>
      <c r="CX156" s="27">
        <f>IFERROR(work!BH156-work!V156,".")</f>
        <v>-101096365.38555378</v>
      </c>
      <c r="CY156" s="27">
        <f>IFERROR(work!BI156-work!W156,".")</f>
        <v>-109009718.52594586</v>
      </c>
      <c r="CZ156" s="27">
        <f>IFERROR(work!BJ156-work!X156,".")</f>
        <v>-118253329.22853117</v>
      </c>
      <c r="DA156" s="27">
        <f>IFERROR(work!BK156-work!Y156,".")</f>
        <v>-128115595.24925956</v>
      </c>
      <c r="DB156" s="27">
        <f>IFERROR(work!BL156-work!Z156,".")</f>
        <v>-139841089.92481405</v>
      </c>
      <c r="DC156" s="27">
        <f>IFERROR(work!BM156-work!AA156,".")</f>
        <v>-153943926.35667798</v>
      </c>
      <c r="DD156" s="27">
        <f>IFERROR(work!BN156-work!AB156,".")</f>
        <v>-169515523.05936033</v>
      </c>
      <c r="DE156" s="27">
        <f>IFERROR(work!BO156-work!AC156,".")</f>
        <v>-188780996.69614086</v>
      </c>
      <c r="DF156" s="27">
        <f>IFERROR(work!BP156-work!AD156,".")</f>
        <v>-212922914.35397094</v>
      </c>
      <c r="DG156" s="27">
        <f>IFERROR(work!BQ156-work!AE156,".")</f>
        <v>-243425211.95459074</v>
      </c>
      <c r="DH156" s="27">
        <f>IFERROR(work!BR156-work!AF156,".")</f>
        <v>-266846907.8246749</v>
      </c>
      <c r="DI156" s="27">
        <f>IFERROR(work!BS156-work!AG156,".")</f>
        <v>-291609331.96148682</v>
      </c>
      <c r="DJ156" s="27">
        <f>IFERROR(work!BT156-work!AH156,".")</f>
        <v>-322101240.83608037</v>
      </c>
      <c r="DK156" s="27">
        <f>IFERROR(work!BU156-work!AI156,".")</f>
        <v>-351519935.79286909</v>
      </c>
      <c r="DL156" s="27"/>
      <c r="DM156" s="27"/>
      <c r="DN156" s="27"/>
      <c r="DO156" s="27"/>
      <c r="DP156" s="27"/>
      <c r="DQ156" s="27"/>
      <c r="DR156" s="27"/>
      <c r="DS156" s="27">
        <f>IFERROR(work!DO156-work!CC156,".")</f>
        <v>0.24100000381469727</v>
      </c>
      <c r="DT156" s="27">
        <f>IFERROR(work!DP156-work!CD156,".")</f>
        <v>0.24000000381469727</v>
      </c>
      <c r="DU156" s="27">
        <f>IFERROR(work!DQ156-work!CE156,".")</f>
        <v>0.24000000381469727</v>
      </c>
      <c r="DV156" s="27">
        <f>IFERROR(work!DR156-work!CF156,".")</f>
        <v>0.23900000381469727</v>
      </c>
      <c r="DW156" s="27">
        <f>IFERROR(work!DS156-work!CG156,".")</f>
        <v>0.23900000381469727</v>
      </c>
      <c r="DX156" s="27">
        <f>IFERROR(work!DT156-work!CH156,".")</f>
        <v>0.23800000381469727</v>
      </c>
      <c r="DY156" s="27">
        <f>IFERROR(work!DU156-work!CI156,".")</f>
        <v>0.23700000381469727</v>
      </c>
      <c r="DZ156" s="27">
        <f>IFERROR(work!DV156-work!CJ156,".")</f>
        <v>0.23600000381469727</v>
      </c>
      <c r="EA156" s="27">
        <f>IFERROR(work!DW156-work!CK156,".")</f>
        <v>0.23500000381469727</v>
      </c>
      <c r="EB156" s="27">
        <f>IFERROR(work!DX156-work!CL156,".")</f>
        <v>0.23400000381469727</v>
      </c>
      <c r="EC156" s="27">
        <f>IFERROR(work!DY156-work!CM156,".")</f>
        <v>0.23200000381469726</v>
      </c>
      <c r="ED156" s="27">
        <f>IFERROR(work!DZ156-work!CN156,".")</f>
        <v>0.23000000381469726</v>
      </c>
      <c r="EE156" s="27">
        <f>IFERROR(work!EA156-work!CO156,".")</f>
        <v>0.22900000381469726</v>
      </c>
      <c r="EF156" s="27">
        <f>IFERROR(work!EB156-work!CP156,".")</f>
        <v>0.22700000381469729</v>
      </c>
      <c r="EG156" s="27">
        <f>IFERROR(work!EC156-work!CQ156,".")</f>
        <v>0.22500000381469729</v>
      </c>
      <c r="EH156" s="27">
        <f>IFERROR(work!ED156-work!CR156,".")</f>
        <v>0.22300000381469728</v>
      </c>
      <c r="EI156" s="27">
        <f>IFERROR(work!EE156-work!CS156,".")</f>
        <v>0.22000000381469728</v>
      </c>
      <c r="EJ156" s="27">
        <f>IFERROR(work!EF156-work!CT156,".")</f>
        <v>0.21800000381469728</v>
      </c>
      <c r="EK156" s="27">
        <f>IFERROR(work!EG156-work!CU156,".")</f>
        <v>0.21600000381469728</v>
      </c>
      <c r="EL156" s="27">
        <f>IFERROR(work!EH156-work!CV156,".")</f>
        <v>0.21300000381469728</v>
      </c>
      <c r="EM156" s="27">
        <f>IFERROR(work!EI156-work!CW156,".")</f>
        <v>0.21000000381469727</v>
      </c>
      <c r="EN156" s="27">
        <f>IFERROR(work!EJ156-work!CX156,".")</f>
        <v>0.20700000381469727</v>
      </c>
      <c r="EO156" s="27">
        <f>IFERROR(work!EK156-work!CY156,".")</f>
        <v>0.21299999999999999</v>
      </c>
      <c r="EP156" s="27">
        <f>IFERROR(work!EL156-work!CZ156,".")</f>
        <v>0.21500000000000002</v>
      </c>
      <c r="EQ156" s="27">
        <f>IFERROR(work!EM156-work!DA156,".")</f>
        <v>0.21899999237060547</v>
      </c>
      <c r="ER156" s="27">
        <f>IFERROR(work!EN156-work!DB156,".")</f>
        <v>0.21400000381469725</v>
      </c>
      <c r="ES156" s="27">
        <f>IFERROR(work!EO156-work!DC156,".")</f>
        <v>0.20900000000000002</v>
      </c>
      <c r="ET156" s="27" t="str">
        <f>IFERROR(work!EP156-work!DD156,".")</f>
        <v>.</v>
      </c>
      <c r="EU156" s="27" t="str">
        <f>IFERROR(work!EQ156-work!DE156,".")</f>
        <v>.</v>
      </c>
      <c r="EV156" s="27" t="str">
        <f>IFERROR(work!ER156-work!DF156,".")</f>
        <v>.</v>
      </c>
      <c r="EW156" s="27" t="str">
        <f>IFERROR(work!ES156-work!DG156,".")</f>
        <v>.</v>
      </c>
      <c r="EX156" s="27" t="str">
        <f>IFERROR(work!ET156-work!DH156,".")</f>
        <v>.</v>
      </c>
      <c r="EY156" s="27"/>
      <c r="EZ156" s="27"/>
      <c r="FA156" s="27"/>
      <c r="FB156" s="27"/>
      <c r="FC156" s="27"/>
      <c r="FD156" s="27"/>
      <c r="FE156" s="27" t="str">
        <f>IF(ISNUMBER(work!GZ156/work!HD156),work!GZ156/work!HD156,".")</f>
        <v>.</v>
      </c>
      <c r="FF156" s="27" t="str">
        <f>IF(ISNUMBER(work!HA156/work!HE156),work!HA156/work!HE156,".")</f>
        <v>.</v>
      </c>
      <c r="FG156" s="27" t="str">
        <f>IF(ISNUMBER(work!HB156/work!HF156),work!HB156/work!HF156,".")</f>
        <v>.</v>
      </c>
      <c r="FH156" s="27" t="str">
        <f>IF(ISNUMBER(work!HC156/work!HG156),work!HC156/work!HG156,".")</f>
        <v>.</v>
      </c>
      <c r="FI156" s="27" t="str">
        <f>IF(ISNUMBER((work!HA156+work!HB156)/(work!HE156+work!HF156)),(work!HA156+work!HB156)/(work!HE156+work!HF156),".")</f>
        <v>.</v>
      </c>
      <c r="FJ156" s="27" t="str">
        <f>IF(ISNUMBER(work!HH156/work!HL156),work!HH156/work!HL156,".")</f>
        <v>.</v>
      </c>
      <c r="FK156" s="27" t="str">
        <f>IF(ISNUMBER(work!HI156/work!HM156),work!HI156/work!HM156,".")</f>
        <v>.</v>
      </c>
      <c r="FL156" s="27" t="str">
        <f>IF(ISNUMBER(work!HJ156/work!HN156),work!HJ156/work!HN156,".")</f>
        <v>.</v>
      </c>
      <c r="FM156" s="27" t="str">
        <f>IF(ISNUMBER(work!HK156/work!HO156),work!HK156/work!HO156,".")</f>
        <v>.</v>
      </c>
      <c r="FN156" s="27" t="str">
        <f>IF(ISNUMBER((work!HI156+work!HJ156)/(work!HM156+work!HN156)),(work!HI156+work!HJ156)/(work!HM156+work!HN156),".")</f>
        <v>.</v>
      </c>
      <c r="FO156" s="27" t="s">
        <v>5007</v>
      </c>
      <c r="FP156" s="27" t="s">
        <v>5007</v>
      </c>
      <c r="FQ156" s="27" t="s">
        <v>5007</v>
      </c>
      <c r="FR156" s="27" t="s">
        <v>5007</v>
      </c>
      <c r="FS156" s="27" t="s">
        <v>5007</v>
      </c>
      <c r="FT156" s="27">
        <f>work!GM156</f>
        <v>1.607164942207981E-3</v>
      </c>
      <c r="FU156" s="27">
        <f>work!GN156</f>
        <v>1.5566494909853455E-3</v>
      </c>
      <c r="FV156" s="27" t="str">
        <f>work!GO156</f>
        <v>.</v>
      </c>
      <c r="FW156" s="27" t="s">
        <v>5007</v>
      </c>
      <c r="FX156" s="27"/>
      <c r="FY156" s="27">
        <f t="shared" si="101"/>
        <v>15362.828</v>
      </c>
      <c r="FZ156">
        <f t="shared" si="103"/>
        <v>0</v>
      </c>
      <c r="GA156" t="str">
        <f>work!HC156</f>
        <v>.</v>
      </c>
      <c r="GB156" t="str">
        <f>IF(ISNUMBER(work!HA156+work!HB156),work!HA156+work!HB156,".")</f>
        <v>.</v>
      </c>
      <c r="GC156" t="str">
        <f>IF(ISNUMBER(work!HK156-work!HC156),work!HK156-work!HC156,".")</f>
        <v>.</v>
      </c>
      <c r="GD156" t="str">
        <f>IF(ISNUMBER(work!HI156+work!HJ156-work!HA156-work!HB156),(work!HI156+work!HJ156-work!HA156-work!HB156),".")</f>
        <v>.</v>
      </c>
      <c r="GH156">
        <f>work!GQ156</f>
        <v>12800</v>
      </c>
      <c r="GI156">
        <f>work!GR156</f>
        <v>16000</v>
      </c>
      <c r="GJ156" t="str">
        <f>work!GZ156</f>
        <v>.</v>
      </c>
      <c r="GK156" t="str">
        <f>work!HH156</f>
        <v>.</v>
      </c>
      <c r="GL156">
        <f t="shared" si="102"/>
        <v>4009.0282296289461</v>
      </c>
      <c r="GM156" t="str">
        <f>IFERROR(VLOOKUP($F156,AREA_EM_ALLYEAR,Seq!B$1,FALSE),".")</f>
        <v>.</v>
      </c>
      <c r="GN156" t="str">
        <f>IFERROR(VLOOKUP($F156,AREA_EM_ALLYEAR,Seq!C$1,FALSE),".")</f>
        <v>.</v>
      </c>
      <c r="GO156" t="str">
        <f>IFERROR(VLOOKUP($F156,AREA_EM_ALLYEAR,Seq!D$1,FALSE),".")</f>
        <v>.</v>
      </c>
      <c r="GP156" t="str">
        <f>IFERROR(VLOOKUP($F156,AREA_EM_ALLYEAR,Seq!E$1,FALSE),".")</f>
        <v>.</v>
      </c>
      <c r="GQ156" t="str">
        <f>IFERROR(VLOOKUP($F156,AREA_EM_ALLYEAR,Seq!F$1,FALSE),".")</f>
        <v>.</v>
      </c>
      <c r="GR156" t="str">
        <f>IFERROR(VLOOKUP($F156,AREA_EM_ALLYEAR,Seq!G$1,FALSE),".")</f>
        <v>.</v>
      </c>
      <c r="GS156" t="str">
        <f>IFERROR(VLOOKUP($F156,AREA_EM_ALLYEAR,Seq!H$1,FALSE),".")</f>
        <v>.</v>
      </c>
      <c r="GT156" t="str">
        <f>IFERROR(VLOOKUP($F156,AREA_EM_ALLYEAR,Seq!I$1,FALSE),".")</f>
        <v>.</v>
      </c>
      <c r="GU156" t="str">
        <f>IFERROR(VLOOKUP($F156,AREA_EM_ALLYEAR,Seq!J$1,FALSE),".")</f>
        <v>.</v>
      </c>
      <c r="GV156" t="str">
        <f>IFERROR(VLOOKUP($F156,AREA_EM_ALLYEAR,Seq!K$1,FALSE),".")</f>
        <v>.</v>
      </c>
      <c r="GW156" t="str">
        <f>IFERROR(VLOOKUP($F156,AREA_EM_ALLYEAR,Seq!L$1,FALSE),".")</f>
        <v>.</v>
      </c>
      <c r="GX156" t="str">
        <f>IFERROR(VLOOKUP($F156,AREA_EM_ALLYEAR,Seq!M$1,FALSE),".")</f>
        <v>.</v>
      </c>
      <c r="GY156" t="str">
        <f>IFERROR(VLOOKUP($F156,AREA_EM_ALLYEAR,Seq!N$1,FALSE),".")</f>
        <v>.</v>
      </c>
      <c r="GZ156" t="str">
        <f>IFERROR(VLOOKUP($F156,AREA_EM_ALLYEAR,Seq!O$1,FALSE),".")</f>
        <v>.</v>
      </c>
      <c r="HA156" t="str">
        <f t="shared" si="104"/>
        <v>.</v>
      </c>
      <c r="HK156" s="139">
        <f>IFERROR(VLOOKUP(CONCATENATE($G156, ".SP.DYN.LE00.IN"),AREA_WB_6ATTRS,Seq!B$1,FALSE)-VLOOKUP("CHN.SP.DYN.LE00.IN",AREA_WB_6ATTRS,Seq!B$1,FALSE),".")</f>
        <v>-4.0738780487804789</v>
      </c>
      <c r="HL156" s="139">
        <f>IFERROR(VLOOKUP(CONCATENATE($G156, ".SP.DYN.LE00.IN"),AREA_WB_6ATTRS,Seq!C$1,FALSE)-VLOOKUP("CHN.SP.DYN.LE00.IN",AREA_WB_6ATTRS,Seq!C$1,FALSE),".")</f>
        <v>-3.7145121951219622</v>
      </c>
      <c r="HM156" s="139">
        <f>IFERROR(VLOOKUP(CONCATENATE($G156, ".SP.DYN.LE00.IN"),AREA_WB_6ATTRS,Seq!D$1,FALSE)-VLOOKUP("CHN.SP.DYN.LE00.IN",AREA_WB_6ATTRS,Seq!D$1,FALSE),".")</f>
        <v>-3.3499268292682842</v>
      </c>
      <c r="HN156" s="139">
        <f>IFERROR(VLOOKUP(CONCATENATE($G156, ".SP.DYN.LE00.IN"),AREA_WB_6ATTRS,Seq!E$1,FALSE)-VLOOKUP("CHN.SP.DYN.LE00.IN",AREA_WB_6ATTRS,Seq!E$1,FALSE),".")</f>
        <v>-2.9777073170731683</v>
      </c>
      <c r="HO156" s="139">
        <f>IFERROR(VLOOKUP(CONCATENATE($G156, ".SP.DYN.LE00.IN"),AREA_WB_6ATTRS,Seq!F$1,FALSE)-VLOOKUP("CHN.SP.DYN.LE00.IN",AREA_WB_6ATTRS,Seq!F$1,FALSE),".")</f>
        <v>-2.6058292682926805</v>
      </c>
      <c r="HP156" s="139">
        <f>IFERROR(VLOOKUP(CONCATENATE($G156, ".SP.DYN.LE00.IN"),AREA_WB_6ATTRS,Seq!G$1,FALSE)-VLOOKUP("CHN.SP.DYN.LE00.IN",AREA_WB_6ATTRS,Seq!G$1,FALSE),".")</f>
        <v>-2.2423170731707387</v>
      </c>
      <c r="HQ156" s="139">
        <f>IFERROR(VLOOKUP(CONCATENATE($G156, ".SP.DYN.LE00.IN"),AREA_WB_6ATTRS,Seq!H$1,FALSE)-VLOOKUP("CHN.SP.DYN.LE00.IN",AREA_WB_6ATTRS,Seq!H$1,FALSE),".")</f>
        <v>-1.8897073170731744</v>
      </c>
      <c r="HR156" s="139">
        <f>IFERROR(VLOOKUP(CONCATENATE($G156, ".SP.DYN.LE00.IN"),AREA_WB_6ATTRS,Seq!I$1,FALSE)-VLOOKUP("CHN.SP.DYN.LE00.IN",AREA_WB_6ATTRS,Seq!I$1,FALSE),".")</f>
        <v>-1.5490975609756248</v>
      </c>
      <c r="HS156" s="139">
        <f>IFERROR(VLOOKUP(CONCATENATE($G156, ".SP.DYN.LE00.IN"),AREA_WB_6ATTRS,Seq!J$1,FALSE)-VLOOKUP("CHN.SP.DYN.LE00.IN",AREA_WB_6ATTRS,Seq!J$1,FALSE),".")</f>
        <v>-1.2209756097561097</v>
      </c>
      <c r="HT156" s="139">
        <f>IFERROR(VLOOKUP(CONCATENATE($G156, ".SP.DYN.LE00.IN"),AREA_WB_6ATTRS,Seq!K$1,FALSE)-VLOOKUP("CHN.SP.DYN.LE00.IN",AREA_WB_6ATTRS,Seq!K$1,FALSE),".")</f>
        <v>-0.90539024390244549</v>
      </c>
      <c r="HU156" s="139">
        <f>IFERROR(VLOOKUP(CONCATENATE($G156, ".SP.DYN.LE00.IN"),AREA_WB_6ATTRS,Seq!L$1,FALSE)-VLOOKUP("CHN.SP.DYN.LE00.IN",AREA_WB_6ATTRS,Seq!L$1,FALSE),".")</f>
        <v>-0.60285365853657424</v>
      </c>
      <c r="HV156" s="139">
        <f>IFERROR(VLOOKUP(CONCATENATE($G156, ".SP.DYN.LE00.IN"),AREA_WB_6ATTRS,Seq!M$1,FALSE)-VLOOKUP("CHN.SP.DYN.LE00.IN",AREA_WB_6ATTRS,Seq!M$1,FALSE),".")</f>
        <v>-0.30829268292683309</v>
      </c>
      <c r="HW156" s="139">
        <f>IFERROR(VLOOKUP(CONCATENATE($G156, ".SP.DYN.LE00.IN"),AREA_WB_6ATTRS,Seq!N$1,FALSE)-VLOOKUP("CHN.SP.DYN.LE00.IN",AREA_WB_6ATTRS,Seq!N$1,FALSE),".")</f>
        <v>-1.9731707317049541E-2</v>
      </c>
      <c r="HX156" s="139">
        <f>IFERROR(VLOOKUP(CONCATENATE($G156, ".SP.DYN.LE00.IN"),AREA_WB_6ATTRS,Seq!O$1,FALSE)-VLOOKUP("CHN.SP.DYN.LE00.IN",AREA_WB_6ATTRS,Seq!O$1,FALSE),".")</f>
        <v>0.26539024390243071</v>
      </c>
      <c r="HY156" s="139">
        <f>IFERROR(VLOOKUP(CONCATENATE($G156, ".SP.DYN.LE00.IN"),AREA_WB_6ATTRS,Seq!P$1,FALSE)-VLOOKUP("CHN.SP.DYN.LE00.IN",AREA_WB_6ATTRS,Seq!P$1,FALSE),".")</f>
        <v>0.5465609756097507</v>
      </c>
      <c r="HZ156" s="139">
        <f>IFERROR(VLOOKUP(CONCATENATE($G156, ".SP.DYN.LE00.IN"),AREA_WB_6ATTRS,Seq!Q$1,FALSE)-VLOOKUP("CHN.SP.DYN.LE00.IN",AREA_WB_6ATTRS,Seq!Q$1,FALSE),".")</f>
        <v>0.82726829268293045</v>
      </c>
      <c r="IA156" s="139">
        <f>IFERROR(VLOOKUP(CONCATENATE($G156, ".SP.DYN.LE00.IN"),AREA_WB_6ATTRS,Seq!R$1,FALSE)-VLOOKUP("CHN.SP.DYN.LE00.IN",AREA_WB_6ATTRS,Seq!R$1,FALSE),".")</f>
        <v>1.1104390243902458</v>
      </c>
      <c r="IB156" s="139">
        <f>IFERROR(VLOOKUP(CONCATENATE($G156, ".SP.DYN.LE00.IN"),AREA_WB_6ATTRS,Seq!S$1,FALSE)-VLOOKUP("CHN.SP.DYN.LE00.IN",AREA_WB_6ATTRS,Seq!S$1,FALSE),".")</f>
        <v>1.391073170731687</v>
      </c>
      <c r="IC156" s="139">
        <f>IFERROR(VLOOKUP(CONCATENATE($G156, ".SP.DYN.LE00.IN"),AREA_WB_6ATTRS,Seq!T$1,FALSE)-VLOOKUP("CHN.SP.DYN.LE00.IN",AREA_WB_6ATTRS,Seq!T$1,FALSE),".")</f>
        <v>1.6641707317073156</v>
      </c>
      <c r="ID156" s="139">
        <f>IFERROR(VLOOKUP(CONCATENATE($G156, ".SP.DYN.LE00.IN"),AREA_WB_6ATTRS,Seq!U$1,FALSE)-VLOOKUP("CHN.SP.DYN.LE00.IN",AREA_WB_6ATTRS,Seq!U$1,FALSE),".")</f>
        <v>1.9227560975609634</v>
      </c>
      <c r="IE156" s="139">
        <f>IFERROR(VLOOKUP(CONCATENATE($G156, ".SP.DYN.LE00.IN"),AREA_WB_6ATTRS,Seq!V$1,FALSE)-VLOOKUP("CHN.SP.DYN.LE00.IN",AREA_WB_6ATTRS,Seq!V$1,FALSE),".")</f>
        <v>2.1503414634146338</v>
      </c>
      <c r="IF156" s="139">
        <f>IFERROR(VLOOKUP(CONCATENATE($G156, ".SP.DYN.LE00.IN"),AREA_WB_6ATTRS,Seq!W$1,FALSE)-VLOOKUP("CHN.SP.DYN.LE00.IN",AREA_WB_6ATTRS,Seq!W$1,FALSE),".")</f>
        <v>2.332536585365844</v>
      </c>
      <c r="IG156" s="139">
        <f>IFERROR(VLOOKUP(CONCATENATE($G156, ".SP.DYN.LE00.IN"),AREA_WB_6ATTRS,Seq!X$1,FALSE)-VLOOKUP("CHN.SP.DYN.LE00.IN",AREA_WB_6ATTRS,Seq!X$1,FALSE),".")</f>
        <v>2.4613658536585632</v>
      </c>
      <c r="IH156" s="139">
        <f>IFERROR(VLOOKUP(CONCATENATE($G156, ".SP.DYN.LE00.IN"),AREA_WB_6ATTRS,Seq!Y$1,FALSE)-VLOOKUP("CHN.SP.DYN.LE00.IN",AREA_WB_6ATTRS,Seq!Y$1,FALSE),".")</f>
        <v>2.5343658536585565</v>
      </c>
      <c r="II156" s="139">
        <f>IFERROR(VLOOKUP(CONCATENATE($G156, ".SP.DYN.LE00.IN"),AREA_WB_6ATTRS,Seq!Z$1,FALSE)-VLOOKUP("CHN.SP.DYN.LE00.IN",AREA_WB_6ATTRS,Seq!Z$1,FALSE),".")</f>
        <v>2.5540731707316979</v>
      </c>
      <c r="IJ156" s="139">
        <f>IFERROR(VLOOKUP(CONCATENATE($G156, ".SP.DYN.LE00.IN"),AREA_WB_6ATTRS,Seq!AA$1,FALSE)-VLOOKUP("CHN.SP.DYN.LE00.IN",AREA_WB_6ATTRS,Seq!AA$1,FALSE),".")</f>
        <v>2.5279756097560977</v>
      </c>
      <c r="IK156" s="139">
        <f>IFERROR(VLOOKUP(CONCATENATE($G156, ".SP.DYN.LE00.IN"),AREA_WB_6ATTRS,Seq!AB$1,FALSE)-VLOOKUP("CHN.SP.DYN.LE00.IN",AREA_WB_6ATTRS,Seq!AB$1,FALSE),".")</f>
        <v>2.4680975609756075</v>
      </c>
      <c r="IL156" s="139">
        <f>IFERROR(VLOOKUP(CONCATENATE($G156, ".SP.DYN.LE00.IN"),AREA_WB_6ATTRS,Seq!AC$1,FALSE)-VLOOKUP("CHN.SP.DYN.LE00.IN",AREA_WB_6ATTRS,Seq!AC$1,FALSE),".")</f>
        <v>2.3923658536585464</v>
      </c>
      <c r="IM156" s="139">
        <f>IFERROR(VLOOKUP(CONCATENATE($G156, ".SP.DYN.LE00.IN"),AREA_WB_6ATTRS,Seq!AD$1,FALSE)-VLOOKUP("CHN.SP.DYN.LE00.IN",AREA_WB_6ATTRS,Seq!AD$1,FALSE),".")</f>
        <v>2.3152439024390219</v>
      </c>
      <c r="IN156" s="139">
        <f>IFERROR(VLOOKUP(CONCATENATE($G156, ".SP.DYN.LE00.IN"),AREA_WB_6ATTRS,Seq!AE$1,FALSE)-VLOOKUP("CHN.SP.DYN.LE00.IN",AREA_WB_6ATTRS,Seq!AE$1,FALSE),".")</f>
        <v>2.2456829268292751</v>
      </c>
      <c r="IO156" s="139">
        <f>IFERROR(VLOOKUP(CONCATENATE($G156, ".SP.DYN.LE00.IN"),AREA_WB_6ATTRS,Seq!AF$1,FALSE)-VLOOKUP("CHN.SP.DYN.LE00.IN",AREA_WB_6ATTRS,Seq!AF$1,FALSE),".")</f>
        <v>2.1891951219512009</v>
      </c>
      <c r="IP156" s="139" t="str">
        <f>IFERROR(VLOOKUP(CONCATENATE($G156, ".SP.DYN.LE00.IN"),AREA_WB_6ATTRS,Seq!AG$1,FALSE)-VLOOKUP("CHN.SP.DYN.LE00.IN",AREA_WB_6ATTRS,Seq!AG$1,FALSE),".")</f>
        <v>.</v>
      </c>
      <c r="IW156">
        <f>IFERROR(VLOOKUP(CONCATENATE($G156, ".SP.DYN.LE00.IN"),AREA_WB_6ATTRS,Seq!B$1,FALSE),".")</f>
        <v>62.919926829268313</v>
      </c>
      <c r="IX156">
        <f>IFERROR(VLOOKUP(CONCATENATE($G156, ".SP.DYN.LE00.IN"),AREA_WB_6ATTRS,Seq!C$1,FALSE),".")</f>
        <v>63.548414634146347</v>
      </c>
      <c r="IY156">
        <f>IFERROR(VLOOKUP(CONCATENATE($G156, ".SP.DYN.LE00.IN"),AREA_WB_6ATTRS,Seq!D$1,FALSE),".")</f>
        <v>64.184975609756108</v>
      </c>
      <c r="IZ156">
        <f>IFERROR(VLOOKUP(CONCATENATE($G156, ".SP.DYN.LE00.IN"),AREA_WB_6ATTRS,Seq!E$1,FALSE),".")</f>
        <v>64.822146341463423</v>
      </c>
      <c r="JA156">
        <f>IFERROR(VLOOKUP(CONCATENATE($G156, ".SP.DYN.LE00.IN"),AREA_WB_6ATTRS,Seq!F$1,FALSE),".")</f>
        <v>65.453439024390249</v>
      </c>
      <c r="JB156">
        <f>IFERROR(VLOOKUP(CONCATENATE($G156, ".SP.DYN.LE00.IN"),AREA_WB_6ATTRS,Seq!G$1,FALSE),".")</f>
        <v>66.070829268292684</v>
      </c>
      <c r="JC156">
        <f>IFERROR(VLOOKUP(CONCATENATE($G156, ".SP.DYN.LE00.IN"),AREA_WB_6ATTRS,Seq!H$1,FALSE),".")</f>
        <v>66.669780487804886</v>
      </c>
      <c r="JD156">
        <f>IFERROR(VLOOKUP(CONCATENATE($G156, ".SP.DYN.LE00.IN"),AREA_WB_6ATTRS,Seq!I$1,FALSE),".")</f>
        <v>67.248219512195121</v>
      </c>
      <c r="JE156">
        <f>IFERROR(VLOOKUP(CONCATENATE($G156, ".SP.DYN.LE00.IN"),AREA_WB_6ATTRS,Seq!J$1,FALSE),".")</f>
        <v>67.806146341463418</v>
      </c>
      <c r="JF156">
        <f>IFERROR(VLOOKUP(CONCATENATE($G156, ".SP.DYN.LE00.IN"),AREA_WB_6ATTRS,Seq!K$1,FALSE),".")</f>
        <v>68.341536585365859</v>
      </c>
      <c r="JG156">
        <f>IFERROR(VLOOKUP(CONCATENATE($G156, ".SP.DYN.LE00.IN"),AREA_WB_6ATTRS,Seq!L$1,FALSE),".")</f>
        <v>68.856878048780501</v>
      </c>
      <c r="JH156">
        <f>IFERROR(VLOOKUP(CONCATENATE($G156, ".SP.DYN.LE00.IN"),AREA_WB_6ATTRS,Seq!M$1,FALSE),".")</f>
        <v>69.355731707317076</v>
      </c>
      <c r="JI156">
        <f>IFERROR(VLOOKUP(CONCATENATE($G156, ".SP.DYN.LE00.IN"),AREA_WB_6ATTRS,Seq!N$1,FALSE),".")</f>
        <v>69.842097560975631</v>
      </c>
      <c r="JJ156">
        <f>IFERROR(VLOOKUP(CONCATENATE($G156, ".SP.DYN.LE00.IN"),AREA_WB_6ATTRS,Seq!O$1,FALSE),".")</f>
        <v>70.320024390243901</v>
      </c>
      <c r="JK156">
        <f>IFERROR(VLOOKUP(CONCATENATE($G156, ".SP.DYN.LE00.IN"),AREA_WB_6ATTRS,Seq!P$1,FALSE),".")</f>
        <v>70.78948780487805</v>
      </c>
      <c r="JL156">
        <f>IFERROR(VLOOKUP(CONCATENATE($G156, ".SP.DYN.LE00.IN"),AREA_WB_6ATTRS,Seq!Q$1,FALSE),".")</f>
        <v>71.25200000000001</v>
      </c>
      <c r="JM156">
        <f>IFERROR(VLOOKUP(CONCATENATE($G156, ".SP.DYN.LE00.IN"),AREA_WB_6ATTRS,Seq!R$1,FALSE),".")</f>
        <v>71.709463414634158</v>
      </c>
      <c r="JN156">
        <f>IFERROR(VLOOKUP(CONCATENATE($G156, ".SP.DYN.LE00.IN"),AREA_WB_6ATTRS,Seq!S$1,FALSE),".")</f>
        <v>72.157390243902427</v>
      </c>
      <c r="JO156">
        <f>IFERROR(VLOOKUP(CONCATENATE($G156, ".SP.DYN.LE00.IN"),AREA_WB_6ATTRS,Seq!T$1,FALSE),".")</f>
        <v>72.59126829268294</v>
      </c>
      <c r="JP156">
        <f>IFERROR(VLOOKUP(CONCATENATE($G156, ".SP.DYN.LE00.IN"),AREA_WB_6ATTRS,Seq!U$1,FALSE),".")</f>
        <v>73.00614634146342</v>
      </c>
      <c r="JQ156">
        <f>IFERROR(VLOOKUP(CONCATENATE($G156, ".SP.DYN.LE00.IN"),AREA_WB_6ATTRS,Seq!V$1,FALSE),".")</f>
        <v>73.392048780487812</v>
      </c>
      <c r="JR156">
        <f>IFERROR(VLOOKUP(CONCATENATE($G156, ".SP.DYN.LE00.IN"),AREA_WB_6ATTRS,Seq!W$1,FALSE),".")</f>
        <v>73.73807317073171</v>
      </c>
      <c r="JS156">
        <f>IFERROR(VLOOKUP(CONCATENATE($G156, ".SP.DYN.LE00.IN"),AREA_WB_6ATTRS,Seq!X$1,FALSE),".")</f>
        <v>74.040804878048803</v>
      </c>
      <c r="JT156">
        <f>IFERROR(VLOOKUP(CONCATENATE($G156, ".SP.DYN.LE00.IN"),AREA_WB_6ATTRS,Seq!Y$1,FALSE),".")</f>
        <v>74.299243902439045</v>
      </c>
      <c r="JU156">
        <f>IFERROR(VLOOKUP(CONCATENATE($G156, ".SP.DYN.LE00.IN"),AREA_WB_6ATTRS,Seq!Z$1,FALSE),".")</f>
        <v>74.516414634146344</v>
      </c>
      <c r="JV156">
        <f>IFERROR(VLOOKUP(CONCATENATE($G156, ".SP.DYN.LE00.IN"),AREA_WB_6ATTRS,Seq!AA$1,FALSE),".")</f>
        <v>74.699292682926838</v>
      </c>
      <c r="JW156">
        <f>IFERROR(VLOOKUP(CONCATENATE($G156, ".SP.DYN.LE00.IN"),AREA_WB_6ATTRS,Seq!AB$1,FALSE),".")</f>
        <v>74.85782926829269</v>
      </c>
      <c r="JX156">
        <f>IFERROR(VLOOKUP(CONCATENATE($G156, ".SP.DYN.LE00.IN"),AREA_WB_6ATTRS,Seq!AC$1,FALSE),".")</f>
        <v>75.004951219512208</v>
      </c>
      <c r="JY156">
        <f>IFERROR(VLOOKUP(CONCATENATE($G156, ".SP.DYN.LE00.IN"),AREA_WB_6ATTRS,Seq!AD$1,FALSE),".")</f>
        <v>75.150585365853658</v>
      </c>
      <c r="JZ156">
        <f>IFERROR(VLOOKUP(CONCATENATE($G156, ".SP.DYN.LE00.IN"),AREA_WB_6ATTRS,Seq!AE$1,FALSE),".")</f>
        <v>75.302195121951229</v>
      </c>
      <c r="KA156">
        <f>IFERROR(VLOOKUP(CONCATENATE($G156, ".SP.DYN.LE00.IN"),AREA_WB_6ATTRS,Seq!AF$1,FALSE),".")</f>
        <v>75.462292682926829</v>
      </c>
      <c r="KB156" t="str">
        <f>IFERROR(VLOOKUP(CONCATENATE($G156, ".SP.DYN.LE00.IN"),AREA_WB_6ATTRS,Seq!AG$1,FALSE),".")</f>
        <v>.</v>
      </c>
      <c r="KK156">
        <f t="shared" si="107"/>
        <v>167</v>
      </c>
      <c r="KL156">
        <f t="shared" si="105"/>
        <v>0</v>
      </c>
      <c r="KM156">
        <f t="shared" si="108"/>
        <v>45792922.691809289</v>
      </c>
      <c r="KN156">
        <f t="shared" si="109"/>
        <v>-43126788.772803091</v>
      </c>
      <c r="KO156">
        <f t="shared" si="106"/>
        <v>0.23200000381469726</v>
      </c>
      <c r="KP156" t="str">
        <f>work!HA156</f>
        <v>.</v>
      </c>
      <c r="KQ156" t="str">
        <f>work!HB156</f>
        <v>.</v>
      </c>
      <c r="KR156" t="str">
        <f>work!HC156</f>
        <v>.</v>
      </c>
      <c r="KS156" t="str">
        <f>IF(ISNUMBER(work!HI156-work!HA156),work!HI156-work!HA156,".")</f>
        <v>.</v>
      </c>
      <c r="KT156" t="str">
        <f>IF(ISNUMBER(work!HJ156-work!HB156),work!HJ156-work!HB156,".")</f>
        <v>.</v>
      </c>
      <c r="KU156" t="str">
        <f>IF(ISNUMBER(work!HK156-work!HC156),work!HK156-work!HC156,".")</f>
        <v>.</v>
      </c>
      <c r="KW156">
        <f>IFERROR(work!HR156/work!HV156,".")</f>
        <v>9.4672059876938874E-5</v>
      </c>
      <c r="KX156">
        <f>IFERROR(work!HS156/work!HW156,".")</f>
        <v>1.3231520673375437E-5</v>
      </c>
      <c r="KY156">
        <f>IFERROR(work!HT156/work!HX156,".")</f>
        <v>8.8624871794496874E-5</v>
      </c>
      <c r="KZ156">
        <f>IFERROR(work!HU156/work!HY156,".")</f>
        <v>2.7715869810225721E-4</v>
      </c>
    </row>
    <row r="157" spans="1:312">
      <c r="A157" s="24">
        <f t="shared" si="85"/>
        <v>158</v>
      </c>
      <c r="B157" s="24" t="str">
        <f t="shared" si="86"/>
        <v>Out</v>
      </c>
      <c r="C157" s="24" t="str">
        <f t="shared" si="87"/>
        <v>Out</v>
      </c>
      <c r="D157" s="24" t="str">
        <f t="shared" si="88"/>
        <v>Out67</v>
      </c>
      <c r="E157" s="25" t="s">
        <v>3979</v>
      </c>
      <c r="F157" s="26" t="str">
        <f t="shared" si="89"/>
        <v>FrenchGuyana</v>
      </c>
      <c r="G157" s="166" t="s">
        <v>4866</v>
      </c>
      <c r="H157" s="166" t="s">
        <v>5007</v>
      </c>
      <c r="I157" s="166" t="s">
        <v>5007</v>
      </c>
      <c r="J157" s="180" t="s">
        <v>5007</v>
      </c>
      <c r="K157" s="180" t="s">
        <v>5007</v>
      </c>
      <c r="L157" s="27">
        <f>IFERROR(VLOOKUP($F157,Area_FDI_84_96,Seq!B$1,FALSE),0)</f>
        <v>0</v>
      </c>
      <c r="M157" s="27">
        <f>IFERROR(VLOOKUP($F157,Area_FDI_84_96,Seq!C$1,FALSE),0)</f>
        <v>0</v>
      </c>
      <c r="N157" s="27">
        <f>IFERROR(VLOOKUP($F157,Area_FDI_84_96,Seq!D$1,FALSE),0)</f>
        <v>0</v>
      </c>
      <c r="O157" s="27">
        <f>IFERROR(VLOOKUP($F157,Area_FDI_84_96,Seq!E$1,FALSE),0)</f>
        <v>0</v>
      </c>
      <c r="P157" s="27">
        <f>IFERROR(VLOOKUP($F157,Area_FDI_84_96,Seq!F$1,FALSE),0)</f>
        <v>0</v>
      </c>
      <c r="Q157" s="27">
        <f>IFERROR(VLOOKUP($F157,Area_FDI_84_96,Seq!G$1,FALSE),0)</f>
        <v>0</v>
      </c>
      <c r="R157" s="27">
        <f>IFERROR(VLOOKUP($F157,Area_FDI_84_96,Seq!H$1,FALSE),0)</f>
        <v>0</v>
      </c>
      <c r="S157" s="27">
        <f>IFERROR(VLOOKUP($F157,Area_FDI_84_96,Seq!I$1,FALSE),0)</f>
        <v>0</v>
      </c>
      <c r="T157" s="27">
        <f>IFERROR(VALUE(VLOOKUP($E157,Area_FDI_92_95,Seq!B$1,FALSE)),0)</f>
        <v>0</v>
      </c>
      <c r="U157" s="27">
        <f>IFERROR(VALUE(VLOOKUP($E157,Area_FDI_92_95,Seq!C$1,FALSE)),0)</f>
        <v>0</v>
      </c>
      <c r="V157" s="27">
        <f>IFERROR(VALUE(VLOOKUP($E157,Area_FDI_92_95,Seq!D$1,FALSE)),0)</f>
        <v>0</v>
      </c>
      <c r="W157" s="27">
        <f>IFERROR(VALUE(VLOOKUP($E157,Area_FDI_92_95,Seq!E$1,FALSE)),0)</f>
        <v>0</v>
      </c>
      <c r="X157" s="27">
        <f>IFERROR(VALUE(VLOOKUP($E157,Area_FDI_96_99,Seq!B$1,FALSE)),0)</f>
        <v>0</v>
      </c>
      <c r="Y157" s="27">
        <f>IFERROR(VALUE(VLOOKUP($E157,Area_FDI_96_99,Seq!C$1,FALSE)),0)</f>
        <v>0</v>
      </c>
      <c r="Z157" s="27">
        <f>IFERROR(VALUE(VLOOKUP($E157,Area_FDI_96_99,Seq!D$1,FALSE)),0)</f>
        <v>0</v>
      </c>
      <c r="AA157" s="27">
        <f>IFERROR(VALUE(VLOOKUP($E157,Area_FDI_96_99,Seq!E$1,FALSE)),0)</f>
        <v>0</v>
      </c>
      <c r="AB157" s="27">
        <f t="shared" si="90"/>
        <v>90</v>
      </c>
      <c r="AC157" s="27">
        <f t="shared" si="91"/>
        <v>69</v>
      </c>
      <c r="AD157" s="27">
        <f t="shared" si="92"/>
        <v>0</v>
      </c>
      <c r="AE157" s="27">
        <f t="shared" si="93"/>
        <v>0</v>
      </c>
      <c r="AF157" s="27">
        <f t="shared" si="94"/>
        <v>0</v>
      </c>
      <c r="AG157" s="27">
        <f t="shared" si="95"/>
        <v>0</v>
      </c>
      <c r="AH157" s="27">
        <f t="shared" si="96"/>
        <v>0</v>
      </c>
      <c r="AI157" s="27">
        <f t="shared" si="97"/>
        <v>0</v>
      </c>
      <c r="AJ157" s="27">
        <f t="shared" si="98"/>
        <v>0</v>
      </c>
      <c r="AK157" s="27">
        <f t="shared" si="99"/>
        <v>0</v>
      </c>
      <c r="AL157" s="27">
        <f t="shared" si="100"/>
        <v>0</v>
      </c>
      <c r="AM157" s="27"/>
      <c r="AN157" s="27"/>
      <c r="AO157" s="27"/>
      <c r="AP157" s="27"/>
      <c r="AQ157" s="27"/>
      <c r="AR157" s="27"/>
      <c r="AS157" s="27"/>
      <c r="AT157" s="27" t="str">
        <f>IFERROR(work!D157+work!AP157,".")</f>
        <v>.</v>
      </c>
      <c r="AU157" s="27" t="str">
        <f>IFERROR(work!E157+work!AQ157,".")</f>
        <v>.</v>
      </c>
      <c r="AV157" s="27" t="str">
        <f>IFERROR(work!F157+work!AR157,".")</f>
        <v>.</v>
      </c>
      <c r="AW157" s="27" t="str">
        <f>IFERROR(work!G157+work!AS157,".")</f>
        <v>.</v>
      </c>
      <c r="AX157" s="27" t="str">
        <f>IFERROR(work!H157+work!AT157,".")</f>
        <v>.</v>
      </c>
      <c r="AY157" s="27" t="str">
        <f>IFERROR(work!I157+work!AU157,".")</f>
        <v>.</v>
      </c>
      <c r="AZ157" s="27" t="str">
        <f>IFERROR(work!J157+work!AV157,".")</f>
        <v>.</v>
      </c>
      <c r="BA157" s="27" t="str">
        <f>IFERROR(work!K157+work!AW157,".")</f>
        <v>.</v>
      </c>
      <c r="BB157" s="27" t="str">
        <f>IFERROR(work!L157+work!AX157,".")</f>
        <v>.</v>
      </c>
      <c r="BC157" s="27" t="str">
        <f>IFERROR(work!M157+work!AY157,".")</f>
        <v>.</v>
      </c>
      <c r="BD157" s="27" t="str">
        <f>IFERROR(work!N157+work!AZ157,".")</f>
        <v>.</v>
      </c>
      <c r="BE157" s="27" t="str">
        <f>IFERROR(work!O157+work!BA157,".")</f>
        <v>.</v>
      </c>
      <c r="BF157" s="27" t="str">
        <f>IFERROR(work!P157+work!BB157,".")</f>
        <v>.</v>
      </c>
      <c r="BG157" s="27" t="str">
        <f>IFERROR(work!Q157+work!BC157,".")</f>
        <v>.</v>
      </c>
      <c r="BH157" s="27" t="str">
        <f>IFERROR(work!R157+work!BD157,".")</f>
        <v>.</v>
      </c>
      <c r="BI157" s="27" t="str">
        <f>IFERROR(work!S157+work!BE157,".")</f>
        <v>.</v>
      </c>
      <c r="BJ157" s="27" t="str">
        <f>IFERROR(work!T157+work!BF157,".")</f>
        <v>.</v>
      </c>
      <c r="BK157" s="27" t="str">
        <f>IFERROR(work!U157+work!BG157,".")</f>
        <v>.</v>
      </c>
      <c r="BL157" s="27" t="str">
        <f>IFERROR(work!V157+work!BH157,".")</f>
        <v>.</v>
      </c>
      <c r="BM157" s="27" t="str">
        <f>IFERROR(work!W157+work!BI157,".")</f>
        <v>.</v>
      </c>
      <c r="BN157" s="27" t="str">
        <f>IFERROR(work!X157+work!BJ157,".")</f>
        <v>.</v>
      </c>
      <c r="BO157" s="27" t="str">
        <f>IFERROR(work!Y157+work!BK157,".")</f>
        <v>.</v>
      </c>
      <c r="BP157" s="27" t="str">
        <f>IFERROR(work!Z157+work!BL157,".")</f>
        <v>.</v>
      </c>
      <c r="BQ157" s="27" t="str">
        <f>IFERROR(work!AA157+work!BM157,".")</f>
        <v>.</v>
      </c>
      <c r="BR157" s="27" t="str">
        <f>IFERROR(work!AB157+work!BN157,".")</f>
        <v>.</v>
      </c>
      <c r="BS157" s="27" t="str">
        <f>IFERROR(work!AC157+work!BO157,".")</f>
        <v>.</v>
      </c>
      <c r="BT157" s="27" t="str">
        <f>IFERROR(work!AD157+work!BP157,".")</f>
        <v>.</v>
      </c>
      <c r="BU157" s="27" t="str">
        <f>IFERROR(work!AE157+work!BQ157,".")</f>
        <v>.</v>
      </c>
      <c r="BV157" s="27" t="str">
        <f>IFERROR(work!AF157+work!BR157,".")</f>
        <v>.</v>
      </c>
      <c r="BW157" s="27" t="str">
        <f>IFERROR(work!AG157+work!BS157,".")</f>
        <v>.</v>
      </c>
      <c r="BX157" s="27" t="str">
        <f>IFERROR(work!AH157+work!BT157,".")</f>
        <v>.</v>
      </c>
      <c r="BY157" s="27" t="str">
        <f>IFERROR(work!AI157+work!BU157,".")</f>
        <v>.</v>
      </c>
      <c r="BZ157" s="27"/>
      <c r="CA157" s="27"/>
      <c r="CB157" s="27"/>
      <c r="CC157" s="27"/>
      <c r="CD157" s="27"/>
      <c r="CE157" s="27"/>
      <c r="CF157" s="27" t="str">
        <f>IFERROR(work!AP157-work!D157,".")</f>
        <v>.</v>
      </c>
      <c r="CG157" s="27" t="str">
        <f>IFERROR(work!AQ157-work!E157,".")</f>
        <v>.</v>
      </c>
      <c r="CH157" s="27" t="str">
        <f>IFERROR(work!AR157-work!F157,".")</f>
        <v>.</v>
      </c>
      <c r="CI157" s="27" t="str">
        <f>IFERROR(work!AS157-work!G157,".")</f>
        <v>.</v>
      </c>
      <c r="CJ157" s="27" t="str">
        <f>IFERROR(work!AT157-work!H157,".")</f>
        <v>.</v>
      </c>
      <c r="CK157" s="27" t="str">
        <f>IFERROR(work!AU157-work!I157,".")</f>
        <v>.</v>
      </c>
      <c r="CL157" s="27" t="str">
        <f>IFERROR(work!AV157-work!J157,".")</f>
        <v>.</v>
      </c>
      <c r="CM157" s="27" t="str">
        <f>IFERROR(work!AW157-work!K157,".")</f>
        <v>.</v>
      </c>
      <c r="CN157" s="27" t="str">
        <f>IFERROR(work!AX157-work!L157,".")</f>
        <v>.</v>
      </c>
      <c r="CO157" s="27" t="str">
        <f>IFERROR(work!AY157-work!M157,".")</f>
        <v>.</v>
      </c>
      <c r="CP157" s="27" t="str">
        <f>IFERROR(work!AZ157-work!N157,".")</f>
        <v>.</v>
      </c>
      <c r="CQ157" s="27" t="str">
        <f>IFERROR(work!BA157-work!O157,".")</f>
        <v>.</v>
      </c>
      <c r="CR157" s="27" t="str">
        <f>IFERROR(work!BB157-work!P157,".")</f>
        <v>.</v>
      </c>
      <c r="CS157" s="27" t="str">
        <f>IFERROR(work!BC157-work!Q157,".")</f>
        <v>.</v>
      </c>
      <c r="CT157" s="27" t="str">
        <f>IFERROR(work!BD157-work!R157,".")</f>
        <v>.</v>
      </c>
      <c r="CU157" s="27" t="str">
        <f>IFERROR(work!BE157-work!S157,".")</f>
        <v>.</v>
      </c>
      <c r="CV157" s="27" t="str">
        <f>IFERROR(work!BF157-work!T157,".")</f>
        <v>.</v>
      </c>
      <c r="CW157" s="27" t="str">
        <f>IFERROR(work!BG157-work!U157,".")</f>
        <v>.</v>
      </c>
      <c r="CX157" s="27" t="str">
        <f>IFERROR(work!BH157-work!V157,".")</f>
        <v>.</v>
      </c>
      <c r="CY157" s="27" t="str">
        <f>IFERROR(work!BI157-work!W157,".")</f>
        <v>.</v>
      </c>
      <c r="CZ157" s="27" t="str">
        <f>IFERROR(work!BJ157-work!X157,".")</f>
        <v>.</v>
      </c>
      <c r="DA157" s="27" t="str">
        <f>IFERROR(work!BK157-work!Y157,".")</f>
        <v>.</v>
      </c>
      <c r="DB157" s="27" t="str">
        <f>IFERROR(work!BL157-work!Z157,".")</f>
        <v>.</v>
      </c>
      <c r="DC157" s="27" t="str">
        <f>IFERROR(work!BM157-work!AA157,".")</f>
        <v>.</v>
      </c>
      <c r="DD157" s="27" t="str">
        <f>IFERROR(work!BN157-work!AB157,".")</f>
        <v>.</v>
      </c>
      <c r="DE157" s="27" t="str">
        <f>IFERROR(work!BO157-work!AC157,".")</f>
        <v>.</v>
      </c>
      <c r="DF157" s="27" t="str">
        <f>IFERROR(work!BP157-work!AD157,".")</f>
        <v>.</v>
      </c>
      <c r="DG157" s="27" t="str">
        <f>IFERROR(work!BQ157-work!AE157,".")</f>
        <v>.</v>
      </c>
      <c r="DH157" s="27" t="str">
        <f>IFERROR(work!BR157-work!AF157,".")</f>
        <v>.</v>
      </c>
      <c r="DI157" s="27" t="str">
        <f>IFERROR(work!BS157-work!AG157,".")</f>
        <v>.</v>
      </c>
      <c r="DJ157" s="27" t="str">
        <f>IFERROR(work!BT157-work!AH157,".")</f>
        <v>.</v>
      </c>
      <c r="DK157" s="27" t="str">
        <f>IFERROR(work!BU157-work!AI157,".")</f>
        <v>.</v>
      </c>
      <c r="DL157" s="27"/>
      <c r="DM157" s="27"/>
      <c r="DN157" s="27"/>
      <c r="DO157" s="27"/>
      <c r="DP157" s="27"/>
      <c r="DQ157" s="27"/>
      <c r="DR157" s="27"/>
      <c r="DS157" s="27" t="str">
        <f>IFERROR(work!DO157-work!CC157,".")</f>
        <v>.</v>
      </c>
      <c r="DT157" s="27" t="str">
        <f>IFERROR(work!DP157-work!CD157,".")</f>
        <v>.</v>
      </c>
      <c r="DU157" s="27" t="str">
        <f>IFERROR(work!DQ157-work!CE157,".")</f>
        <v>.</v>
      </c>
      <c r="DV157" s="27" t="str">
        <f>IFERROR(work!DR157-work!CF157,".")</f>
        <v>.</v>
      </c>
      <c r="DW157" s="27" t="str">
        <f>IFERROR(work!DS157-work!CG157,".")</f>
        <v>.</v>
      </c>
      <c r="DX157" s="27" t="str">
        <f>IFERROR(work!DT157-work!CH157,".")</f>
        <v>.</v>
      </c>
      <c r="DY157" s="27" t="str">
        <f>IFERROR(work!DU157-work!CI157,".")</f>
        <v>.</v>
      </c>
      <c r="DZ157" s="27" t="str">
        <f>IFERROR(work!DV157-work!CJ157,".")</f>
        <v>.</v>
      </c>
      <c r="EA157" s="27" t="str">
        <f>IFERROR(work!DW157-work!CK157,".")</f>
        <v>.</v>
      </c>
      <c r="EB157" s="27" t="str">
        <f>IFERROR(work!DX157-work!CL157,".")</f>
        <v>.</v>
      </c>
      <c r="EC157" s="27" t="str">
        <f>IFERROR(work!DY157-work!CM157,".")</f>
        <v>.</v>
      </c>
      <c r="ED157" s="27" t="str">
        <f>IFERROR(work!DZ157-work!CN157,".")</f>
        <v>.</v>
      </c>
      <c r="EE157" s="27" t="str">
        <f>IFERROR(work!EA157-work!CO157,".")</f>
        <v>.</v>
      </c>
      <c r="EF157" s="27" t="str">
        <f>IFERROR(work!EB157-work!CP157,".")</f>
        <v>.</v>
      </c>
      <c r="EG157" s="27" t="str">
        <f>IFERROR(work!EC157-work!CQ157,".")</f>
        <v>.</v>
      </c>
      <c r="EH157" s="27" t="str">
        <f>IFERROR(work!ED157-work!CR157,".")</f>
        <v>.</v>
      </c>
      <c r="EI157" s="27" t="str">
        <f>IFERROR(work!EE157-work!CS157,".")</f>
        <v>.</v>
      </c>
      <c r="EJ157" s="27" t="str">
        <f>IFERROR(work!EF157-work!CT157,".")</f>
        <v>.</v>
      </c>
      <c r="EK157" s="27" t="str">
        <f>IFERROR(work!EG157-work!CU157,".")</f>
        <v>.</v>
      </c>
      <c r="EL157" s="27" t="str">
        <f>IFERROR(work!EH157-work!CV157,".")</f>
        <v>.</v>
      </c>
      <c r="EM157" s="27" t="str">
        <f>IFERROR(work!EI157-work!CW157,".")</f>
        <v>.</v>
      </c>
      <c r="EN157" s="27" t="str">
        <f>IFERROR(work!EJ157-work!CX157,".")</f>
        <v>.</v>
      </c>
      <c r="EO157" s="27" t="str">
        <f>IFERROR(work!EK157-work!CY157,".")</f>
        <v>.</v>
      </c>
      <c r="EP157" s="27" t="str">
        <f>IFERROR(work!EL157-work!CZ157,".")</f>
        <v>.</v>
      </c>
      <c r="EQ157" s="27" t="str">
        <f>IFERROR(work!EM157-work!DA157,".")</f>
        <v>.</v>
      </c>
      <c r="ER157" s="27" t="str">
        <f>IFERROR(work!EN157-work!DB157,".")</f>
        <v>.</v>
      </c>
      <c r="ES157" s="27" t="str">
        <f>IFERROR(work!EO157-work!DC157,".")</f>
        <v>.</v>
      </c>
      <c r="ET157" s="27" t="str">
        <f>IFERROR(work!EP157-work!DD157,".")</f>
        <v>.</v>
      </c>
      <c r="EU157" s="27" t="str">
        <f>IFERROR(work!EQ157-work!DE157,".")</f>
        <v>.</v>
      </c>
      <c r="EV157" s="27" t="str">
        <f>IFERROR(work!ER157-work!DF157,".")</f>
        <v>.</v>
      </c>
      <c r="EW157" s="27" t="str">
        <f>IFERROR(work!ES157-work!DG157,".")</f>
        <v>.</v>
      </c>
      <c r="EX157" s="27" t="str">
        <f>IFERROR(work!ET157-work!DH157,".")</f>
        <v>.</v>
      </c>
      <c r="EY157" s="27"/>
      <c r="EZ157" s="27"/>
      <c r="FA157" s="27"/>
      <c r="FB157" s="27"/>
      <c r="FC157" s="27"/>
      <c r="FD157" s="27"/>
      <c r="FE157" s="27" t="str">
        <f>IF(ISNUMBER(work!GZ157/work!HD157),work!GZ157/work!HD157,".")</f>
        <v>.</v>
      </c>
      <c r="FF157" s="27" t="str">
        <f>IF(ISNUMBER(work!HA157/work!HE157),work!HA157/work!HE157,".")</f>
        <v>.</v>
      </c>
      <c r="FG157" s="27" t="str">
        <f>IF(ISNUMBER(work!HB157/work!HF157),work!HB157/work!HF157,".")</f>
        <v>.</v>
      </c>
      <c r="FH157" s="27" t="str">
        <f>IF(ISNUMBER(work!HC157/work!HG157),work!HC157/work!HG157,".")</f>
        <v>.</v>
      </c>
      <c r="FI157" s="27" t="str">
        <f>IF(ISNUMBER((work!HA157+work!HB157)/(work!HE157+work!HF157)),(work!HA157+work!HB157)/(work!HE157+work!HF157),".")</f>
        <v>.</v>
      </c>
      <c r="FJ157" s="27" t="str">
        <f>IF(ISNUMBER(work!HH157/work!HL157),work!HH157/work!HL157,".")</f>
        <v>.</v>
      </c>
      <c r="FK157" s="27" t="str">
        <f>IF(ISNUMBER(work!HI157/work!HM157),work!HI157/work!HM157,".")</f>
        <v>.</v>
      </c>
      <c r="FL157" s="27" t="str">
        <f>IF(ISNUMBER(work!HJ157/work!HN157),work!HJ157/work!HN157,".")</f>
        <v>.</v>
      </c>
      <c r="FM157" s="27" t="str">
        <f>IF(ISNUMBER(work!HK157/work!HO157),work!HK157/work!HO157,".")</f>
        <v>.</v>
      </c>
      <c r="FN157" s="27" t="str">
        <f>IF(ISNUMBER((work!HI157+work!HJ157)/(work!HM157+work!HN157)),(work!HI157+work!HJ157)/(work!HM157+work!HN157),".")</f>
        <v>.</v>
      </c>
      <c r="FO157" s="27" t="s">
        <v>5007</v>
      </c>
      <c r="FP157" s="27" t="s">
        <v>5007</v>
      </c>
      <c r="FQ157" s="27" t="s">
        <v>5007</v>
      </c>
      <c r="FR157" s="27" t="s">
        <v>5007</v>
      </c>
      <c r="FS157" s="27" t="s">
        <v>5007</v>
      </c>
      <c r="FT157" s="27" t="str">
        <f>work!GM157</f>
        <v>.</v>
      </c>
      <c r="FU157" s="27" t="str">
        <f>work!GN157</f>
        <v>.</v>
      </c>
      <c r="FV157" s="27" t="str">
        <f>work!GO157</f>
        <v>.</v>
      </c>
      <c r="FW157" s="27" t="s">
        <v>5007</v>
      </c>
      <c r="FX157" s="27"/>
      <c r="FY157" s="27" t="str">
        <f t="shared" si="101"/>
        <v>.</v>
      </c>
      <c r="FZ157">
        <f t="shared" si="103"/>
        <v>90</v>
      </c>
      <c r="GA157" t="str">
        <f>work!HC157</f>
        <v>.</v>
      </c>
      <c r="GB157" t="str">
        <f>IF(ISNUMBER(work!HA157+work!HB157),work!HA157+work!HB157,".")</f>
        <v>.</v>
      </c>
      <c r="GC157" t="str">
        <f>IF(ISNUMBER(work!HK157-work!HC157),work!HK157-work!HC157,".")</f>
        <v>.</v>
      </c>
      <c r="GD157" t="str">
        <f>IF(ISNUMBER(work!HI157+work!HJ157-work!HA157-work!HB157),(work!HI157+work!HJ157-work!HA157-work!HB157),".")</f>
        <v>.</v>
      </c>
      <c r="GH157">
        <f>work!GQ157</f>
        <v>700</v>
      </c>
      <c r="GI157" t="str">
        <f>work!GR157</f>
        <v>.</v>
      </c>
      <c r="GJ157" t="str">
        <f>work!GZ157</f>
        <v>.</v>
      </c>
      <c r="GK157" t="str">
        <f>work!HH157</f>
        <v>.</v>
      </c>
      <c r="GL157" t="str">
        <f t="shared" si="102"/>
        <v>.</v>
      </c>
      <c r="GM157" t="str">
        <f>IFERROR(VLOOKUP($F157,AREA_EM_ALLYEAR,Seq!B$1,FALSE),".")</f>
        <v>.</v>
      </c>
      <c r="GN157" t="str">
        <f>IFERROR(VLOOKUP($F157,AREA_EM_ALLYEAR,Seq!C$1,FALSE),".")</f>
        <v>.</v>
      </c>
      <c r="GO157" t="str">
        <f>IFERROR(VLOOKUP($F157,AREA_EM_ALLYEAR,Seq!D$1,FALSE),".")</f>
        <v>.</v>
      </c>
      <c r="GP157" t="str">
        <f>IFERROR(VLOOKUP($F157,AREA_EM_ALLYEAR,Seq!E$1,FALSE),".")</f>
        <v>.</v>
      </c>
      <c r="GQ157" t="str">
        <f>IFERROR(VLOOKUP($F157,AREA_EM_ALLYEAR,Seq!F$1,FALSE),".")</f>
        <v>.</v>
      </c>
      <c r="GR157" t="str">
        <f>IFERROR(VLOOKUP($F157,AREA_EM_ALLYEAR,Seq!G$1,FALSE),".")</f>
        <v>.</v>
      </c>
      <c r="GS157" t="str">
        <f>IFERROR(VLOOKUP($F157,AREA_EM_ALLYEAR,Seq!H$1,FALSE),".")</f>
        <v>.</v>
      </c>
      <c r="GT157" t="str">
        <f>IFERROR(VLOOKUP($F157,AREA_EM_ALLYEAR,Seq!I$1,FALSE),".")</f>
        <v>.</v>
      </c>
      <c r="GU157" t="str">
        <f>IFERROR(VLOOKUP($F157,AREA_EM_ALLYEAR,Seq!J$1,FALSE),".")</f>
        <v>.</v>
      </c>
      <c r="GV157" t="str">
        <f>IFERROR(VLOOKUP($F157,AREA_EM_ALLYEAR,Seq!K$1,FALSE),".")</f>
        <v>.</v>
      </c>
      <c r="GW157" t="str">
        <f>IFERROR(VLOOKUP($F157,AREA_EM_ALLYEAR,Seq!L$1,FALSE),".")</f>
        <v>.</v>
      </c>
      <c r="GX157" t="str">
        <f>IFERROR(VLOOKUP($F157,AREA_EM_ALLYEAR,Seq!M$1,FALSE),".")</f>
        <v>.</v>
      </c>
      <c r="GY157" t="str">
        <f>IFERROR(VLOOKUP($F157,AREA_EM_ALLYEAR,Seq!N$1,FALSE),".")</f>
        <v>.</v>
      </c>
      <c r="GZ157" t="str">
        <f>IFERROR(VLOOKUP($F157,AREA_EM_ALLYEAR,Seq!O$1,FALSE),".")</f>
        <v>.</v>
      </c>
      <c r="HA157" t="str">
        <f t="shared" si="104"/>
        <v>.</v>
      </c>
      <c r="HK157" s="139" t="str">
        <f>IFERROR(VLOOKUP(CONCATENATE($G157, ".SP.DYN.LE00.IN"),AREA_WB_6ATTRS,Seq!B$1,FALSE)-VLOOKUP("CHN.SP.DYN.LE00.IN",AREA_WB_6ATTRS,Seq!B$1,FALSE),".")</f>
        <v>.</v>
      </c>
      <c r="HL157" s="139" t="str">
        <f>IFERROR(VLOOKUP(CONCATENATE($G157, ".SP.DYN.LE00.IN"),AREA_WB_6ATTRS,Seq!C$1,FALSE)-VLOOKUP("CHN.SP.DYN.LE00.IN",AREA_WB_6ATTRS,Seq!C$1,FALSE),".")</f>
        <v>.</v>
      </c>
      <c r="HM157" s="139" t="str">
        <f>IFERROR(VLOOKUP(CONCATENATE($G157, ".SP.DYN.LE00.IN"),AREA_WB_6ATTRS,Seq!D$1,FALSE)-VLOOKUP("CHN.SP.DYN.LE00.IN",AREA_WB_6ATTRS,Seq!D$1,FALSE),".")</f>
        <v>.</v>
      </c>
      <c r="HN157" s="139" t="str">
        <f>IFERROR(VLOOKUP(CONCATENATE($G157, ".SP.DYN.LE00.IN"),AREA_WB_6ATTRS,Seq!E$1,FALSE)-VLOOKUP("CHN.SP.DYN.LE00.IN",AREA_WB_6ATTRS,Seq!E$1,FALSE),".")</f>
        <v>.</v>
      </c>
      <c r="HO157" s="139" t="str">
        <f>IFERROR(VLOOKUP(CONCATENATE($G157, ".SP.DYN.LE00.IN"),AREA_WB_6ATTRS,Seq!F$1,FALSE)-VLOOKUP("CHN.SP.DYN.LE00.IN",AREA_WB_6ATTRS,Seq!F$1,FALSE),".")</f>
        <v>.</v>
      </c>
      <c r="HP157" s="139" t="str">
        <f>IFERROR(VLOOKUP(CONCATENATE($G157, ".SP.DYN.LE00.IN"),AREA_WB_6ATTRS,Seq!G$1,FALSE)-VLOOKUP("CHN.SP.DYN.LE00.IN",AREA_WB_6ATTRS,Seq!G$1,FALSE),".")</f>
        <v>.</v>
      </c>
      <c r="HQ157" s="139" t="str">
        <f>IFERROR(VLOOKUP(CONCATENATE($G157, ".SP.DYN.LE00.IN"),AREA_WB_6ATTRS,Seq!H$1,FALSE)-VLOOKUP("CHN.SP.DYN.LE00.IN",AREA_WB_6ATTRS,Seq!H$1,FALSE),".")</f>
        <v>.</v>
      </c>
      <c r="HR157" s="139" t="str">
        <f>IFERROR(VLOOKUP(CONCATENATE($G157, ".SP.DYN.LE00.IN"),AREA_WB_6ATTRS,Seq!I$1,FALSE)-VLOOKUP("CHN.SP.DYN.LE00.IN",AREA_WB_6ATTRS,Seq!I$1,FALSE),".")</f>
        <v>.</v>
      </c>
      <c r="HS157" s="139" t="str">
        <f>IFERROR(VLOOKUP(CONCATENATE($G157, ".SP.DYN.LE00.IN"),AREA_WB_6ATTRS,Seq!J$1,FALSE)-VLOOKUP("CHN.SP.DYN.LE00.IN",AREA_WB_6ATTRS,Seq!J$1,FALSE),".")</f>
        <v>.</v>
      </c>
      <c r="HT157" s="139" t="str">
        <f>IFERROR(VLOOKUP(CONCATENATE($G157, ".SP.DYN.LE00.IN"),AREA_WB_6ATTRS,Seq!K$1,FALSE)-VLOOKUP("CHN.SP.DYN.LE00.IN",AREA_WB_6ATTRS,Seq!K$1,FALSE),".")</f>
        <v>.</v>
      </c>
      <c r="HU157" s="139" t="str">
        <f>IFERROR(VLOOKUP(CONCATENATE($G157, ".SP.DYN.LE00.IN"),AREA_WB_6ATTRS,Seq!L$1,FALSE)-VLOOKUP("CHN.SP.DYN.LE00.IN",AREA_WB_6ATTRS,Seq!L$1,FALSE),".")</f>
        <v>.</v>
      </c>
      <c r="HV157" s="139" t="str">
        <f>IFERROR(VLOOKUP(CONCATENATE($G157, ".SP.DYN.LE00.IN"),AREA_WB_6ATTRS,Seq!M$1,FALSE)-VLOOKUP("CHN.SP.DYN.LE00.IN",AREA_WB_6ATTRS,Seq!M$1,FALSE),".")</f>
        <v>.</v>
      </c>
      <c r="HW157" s="139" t="str">
        <f>IFERROR(VLOOKUP(CONCATENATE($G157, ".SP.DYN.LE00.IN"),AREA_WB_6ATTRS,Seq!N$1,FALSE)-VLOOKUP("CHN.SP.DYN.LE00.IN",AREA_WB_6ATTRS,Seq!N$1,FALSE),".")</f>
        <v>.</v>
      </c>
      <c r="HX157" s="139" t="str">
        <f>IFERROR(VLOOKUP(CONCATENATE($G157, ".SP.DYN.LE00.IN"),AREA_WB_6ATTRS,Seq!O$1,FALSE)-VLOOKUP("CHN.SP.DYN.LE00.IN",AREA_WB_6ATTRS,Seq!O$1,FALSE),".")</f>
        <v>.</v>
      </c>
      <c r="HY157" s="139" t="str">
        <f>IFERROR(VLOOKUP(CONCATENATE($G157, ".SP.DYN.LE00.IN"),AREA_WB_6ATTRS,Seq!P$1,FALSE)-VLOOKUP("CHN.SP.DYN.LE00.IN",AREA_WB_6ATTRS,Seq!P$1,FALSE),".")</f>
        <v>.</v>
      </c>
      <c r="HZ157" s="139" t="str">
        <f>IFERROR(VLOOKUP(CONCATENATE($G157, ".SP.DYN.LE00.IN"),AREA_WB_6ATTRS,Seq!Q$1,FALSE)-VLOOKUP("CHN.SP.DYN.LE00.IN",AREA_WB_6ATTRS,Seq!Q$1,FALSE),".")</f>
        <v>.</v>
      </c>
      <c r="IA157" s="139" t="str">
        <f>IFERROR(VLOOKUP(CONCATENATE($G157, ".SP.DYN.LE00.IN"),AREA_WB_6ATTRS,Seq!R$1,FALSE)-VLOOKUP("CHN.SP.DYN.LE00.IN",AREA_WB_6ATTRS,Seq!R$1,FALSE),".")</f>
        <v>.</v>
      </c>
      <c r="IB157" s="139" t="str">
        <f>IFERROR(VLOOKUP(CONCATENATE($G157, ".SP.DYN.LE00.IN"),AREA_WB_6ATTRS,Seq!S$1,FALSE)-VLOOKUP("CHN.SP.DYN.LE00.IN",AREA_WB_6ATTRS,Seq!S$1,FALSE),".")</f>
        <v>.</v>
      </c>
      <c r="IC157" s="139" t="str">
        <f>IFERROR(VLOOKUP(CONCATENATE($G157, ".SP.DYN.LE00.IN"),AREA_WB_6ATTRS,Seq!T$1,FALSE)-VLOOKUP("CHN.SP.DYN.LE00.IN",AREA_WB_6ATTRS,Seq!T$1,FALSE),".")</f>
        <v>.</v>
      </c>
      <c r="ID157" s="139" t="str">
        <f>IFERROR(VLOOKUP(CONCATENATE($G157, ".SP.DYN.LE00.IN"),AREA_WB_6ATTRS,Seq!U$1,FALSE)-VLOOKUP("CHN.SP.DYN.LE00.IN",AREA_WB_6ATTRS,Seq!U$1,FALSE),".")</f>
        <v>.</v>
      </c>
      <c r="IE157" s="139" t="str">
        <f>IFERROR(VLOOKUP(CONCATENATE($G157, ".SP.DYN.LE00.IN"),AREA_WB_6ATTRS,Seq!V$1,FALSE)-VLOOKUP("CHN.SP.DYN.LE00.IN",AREA_WB_6ATTRS,Seq!V$1,FALSE),".")</f>
        <v>.</v>
      </c>
      <c r="IF157" s="139" t="str">
        <f>IFERROR(VLOOKUP(CONCATENATE($G157, ".SP.DYN.LE00.IN"),AREA_WB_6ATTRS,Seq!W$1,FALSE)-VLOOKUP("CHN.SP.DYN.LE00.IN",AREA_WB_6ATTRS,Seq!W$1,FALSE),".")</f>
        <v>.</v>
      </c>
      <c r="IG157" s="139" t="str">
        <f>IFERROR(VLOOKUP(CONCATENATE($G157, ".SP.DYN.LE00.IN"),AREA_WB_6ATTRS,Seq!X$1,FALSE)-VLOOKUP("CHN.SP.DYN.LE00.IN",AREA_WB_6ATTRS,Seq!X$1,FALSE),".")</f>
        <v>.</v>
      </c>
      <c r="IH157" s="139" t="str">
        <f>IFERROR(VLOOKUP(CONCATENATE($G157, ".SP.DYN.LE00.IN"),AREA_WB_6ATTRS,Seq!Y$1,FALSE)-VLOOKUP("CHN.SP.DYN.LE00.IN",AREA_WB_6ATTRS,Seq!Y$1,FALSE),".")</f>
        <v>.</v>
      </c>
      <c r="II157" s="139" t="str">
        <f>IFERROR(VLOOKUP(CONCATENATE($G157, ".SP.DYN.LE00.IN"),AREA_WB_6ATTRS,Seq!Z$1,FALSE)-VLOOKUP("CHN.SP.DYN.LE00.IN",AREA_WB_6ATTRS,Seq!Z$1,FALSE),".")</f>
        <v>.</v>
      </c>
      <c r="IJ157" s="139" t="str">
        <f>IFERROR(VLOOKUP(CONCATENATE($G157, ".SP.DYN.LE00.IN"),AREA_WB_6ATTRS,Seq!AA$1,FALSE)-VLOOKUP("CHN.SP.DYN.LE00.IN",AREA_WB_6ATTRS,Seq!AA$1,FALSE),".")</f>
        <v>.</v>
      </c>
      <c r="IK157" s="139" t="str">
        <f>IFERROR(VLOOKUP(CONCATENATE($G157, ".SP.DYN.LE00.IN"),AREA_WB_6ATTRS,Seq!AB$1,FALSE)-VLOOKUP("CHN.SP.DYN.LE00.IN",AREA_WB_6ATTRS,Seq!AB$1,FALSE),".")</f>
        <v>.</v>
      </c>
      <c r="IL157" s="139" t="str">
        <f>IFERROR(VLOOKUP(CONCATENATE($G157, ".SP.DYN.LE00.IN"),AREA_WB_6ATTRS,Seq!AC$1,FALSE)-VLOOKUP("CHN.SP.DYN.LE00.IN",AREA_WB_6ATTRS,Seq!AC$1,FALSE),".")</f>
        <v>.</v>
      </c>
      <c r="IM157" s="139" t="str">
        <f>IFERROR(VLOOKUP(CONCATENATE($G157, ".SP.DYN.LE00.IN"),AREA_WB_6ATTRS,Seq!AD$1,FALSE)-VLOOKUP("CHN.SP.DYN.LE00.IN",AREA_WB_6ATTRS,Seq!AD$1,FALSE),".")</f>
        <v>.</v>
      </c>
      <c r="IN157" s="139" t="str">
        <f>IFERROR(VLOOKUP(CONCATENATE($G157, ".SP.DYN.LE00.IN"),AREA_WB_6ATTRS,Seq!AE$1,FALSE)-VLOOKUP("CHN.SP.DYN.LE00.IN",AREA_WB_6ATTRS,Seq!AE$1,FALSE),".")</f>
        <v>.</v>
      </c>
      <c r="IO157" s="139" t="str">
        <f>IFERROR(VLOOKUP(CONCATENATE($G157, ".SP.DYN.LE00.IN"),AREA_WB_6ATTRS,Seq!AF$1,FALSE)-VLOOKUP("CHN.SP.DYN.LE00.IN",AREA_WB_6ATTRS,Seq!AF$1,FALSE),".")</f>
        <v>.</v>
      </c>
      <c r="IP157" s="139" t="str">
        <f>IFERROR(VLOOKUP(CONCATENATE($G157, ".SP.DYN.LE00.IN"),AREA_WB_6ATTRS,Seq!AG$1,FALSE)-VLOOKUP("CHN.SP.DYN.LE00.IN",AREA_WB_6ATTRS,Seq!AG$1,FALSE),".")</f>
        <v>.</v>
      </c>
      <c r="IW157" t="str">
        <f>IFERROR(VLOOKUP(CONCATENATE($G157, ".SP.DYN.LE00.IN"),AREA_WB_6ATTRS,Seq!B$1,FALSE),".")</f>
        <v>.</v>
      </c>
      <c r="IX157" t="str">
        <f>IFERROR(VLOOKUP(CONCATENATE($G157, ".SP.DYN.LE00.IN"),AREA_WB_6ATTRS,Seq!C$1,FALSE),".")</f>
        <v>.</v>
      </c>
      <c r="IY157" t="str">
        <f>IFERROR(VLOOKUP(CONCATENATE($G157, ".SP.DYN.LE00.IN"),AREA_WB_6ATTRS,Seq!D$1,FALSE),".")</f>
        <v>.</v>
      </c>
      <c r="IZ157" t="str">
        <f>IFERROR(VLOOKUP(CONCATENATE($G157, ".SP.DYN.LE00.IN"),AREA_WB_6ATTRS,Seq!E$1,FALSE),".")</f>
        <v>.</v>
      </c>
      <c r="JA157" t="str">
        <f>IFERROR(VLOOKUP(CONCATENATE($G157, ".SP.DYN.LE00.IN"),AREA_WB_6ATTRS,Seq!F$1,FALSE),".")</f>
        <v>.</v>
      </c>
      <c r="JB157" t="str">
        <f>IFERROR(VLOOKUP(CONCATENATE($G157, ".SP.DYN.LE00.IN"),AREA_WB_6ATTRS,Seq!G$1,FALSE),".")</f>
        <v>.</v>
      </c>
      <c r="JC157" t="str">
        <f>IFERROR(VLOOKUP(CONCATENATE($G157, ".SP.DYN.LE00.IN"),AREA_WB_6ATTRS,Seq!H$1,FALSE),".")</f>
        <v>.</v>
      </c>
      <c r="JD157" t="str">
        <f>IFERROR(VLOOKUP(CONCATENATE($G157, ".SP.DYN.LE00.IN"),AREA_WB_6ATTRS,Seq!I$1,FALSE),".")</f>
        <v>.</v>
      </c>
      <c r="JE157" t="str">
        <f>IFERROR(VLOOKUP(CONCATENATE($G157, ".SP.DYN.LE00.IN"),AREA_WB_6ATTRS,Seq!J$1,FALSE),".")</f>
        <v>.</v>
      </c>
      <c r="JF157" t="str">
        <f>IFERROR(VLOOKUP(CONCATENATE($G157, ".SP.DYN.LE00.IN"),AREA_WB_6ATTRS,Seq!K$1,FALSE),".")</f>
        <v>.</v>
      </c>
      <c r="JG157" t="str">
        <f>IFERROR(VLOOKUP(CONCATENATE($G157, ".SP.DYN.LE00.IN"),AREA_WB_6ATTRS,Seq!L$1,FALSE),".")</f>
        <v>.</v>
      </c>
      <c r="JH157" t="str">
        <f>IFERROR(VLOOKUP(CONCATENATE($G157, ".SP.DYN.LE00.IN"),AREA_WB_6ATTRS,Seq!M$1,FALSE),".")</f>
        <v>.</v>
      </c>
      <c r="JI157" t="str">
        <f>IFERROR(VLOOKUP(CONCATENATE($G157, ".SP.DYN.LE00.IN"),AREA_WB_6ATTRS,Seq!N$1,FALSE),".")</f>
        <v>.</v>
      </c>
      <c r="JJ157" t="str">
        <f>IFERROR(VLOOKUP(CONCATENATE($G157, ".SP.DYN.LE00.IN"),AREA_WB_6ATTRS,Seq!O$1,FALSE),".")</f>
        <v>.</v>
      </c>
      <c r="JK157" t="str">
        <f>IFERROR(VLOOKUP(CONCATENATE($G157, ".SP.DYN.LE00.IN"),AREA_WB_6ATTRS,Seq!P$1,FALSE),".")</f>
        <v>.</v>
      </c>
      <c r="JL157" t="str">
        <f>IFERROR(VLOOKUP(CONCATENATE($G157, ".SP.DYN.LE00.IN"),AREA_WB_6ATTRS,Seq!Q$1,FALSE),".")</f>
        <v>.</v>
      </c>
      <c r="JM157" t="str">
        <f>IFERROR(VLOOKUP(CONCATENATE($G157, ".SP.DYN.LE00.IN"),AREA_WB_6ATTRS,Seq!R$1,FALSE),".")</f>
        <v>.</v>
      </c>
      <c r="JN157" t="str">
        <f>IFERROR(VLOOKUP(CONCATENATE($G157, ".SP.DYN.LE00.IN"),AREA_WB_6ATTRS,Seq!S$1,FALSE),".")</f>
        <v>.</v>
      </c>
      <c r="JO157" t="str">
        <f>IFERROR(VLOOKUP(CONCATENATE($G157, ".SP.DYN.LE00.IN"),AREA_WB_6ATTRS,Seq!T$1,FALSE),".")</f>
        <v>.</v>
      </c>
      <c r="JP157" t="str">
        <f>IFERROR(VLOOKUP(CONCATENATE($G157, ".SP.DYN.LE00.IN"),AREA_WB_6ATTRS,Seq!U$1,FALSE),".")</f>
        <v>.</v>
      </c>
      <c r="JQ157" t="str">
        <f>IFERROR(VLOOKUP(CONCATENATE($G157, ".SP.DYN.LE00.IN"),AREA_WB_6ATTRS,Seq!V$1,FALSE),".")</f>
        <v>.</v>
      </c>
      <c r="JR157" t="str">
        <f>IFERROR(VLOOKUP(CONCATENATE($G157, ".SP.DYN.LE00.IN"),AREA_WB_6ATTRS,Seq!W$1,FALSE),".")</f>
        <v>.</v>
      </c>
      <c r="JS157" t="str">
        <f>IFERROR(VLOOKUP(CONCATENATE($G157, ".SP.DYN.LE00.IN"),AREA_WB_6ATTRS,Seq!X$1,FALSE),".")</f>
        <v>.</v>
      </c>
      <c r="JT157" t="str">
        <f>IFERROR(VLOOKUP(CONCATENATE($G157, ".SP.DYN.LE00.IN"),AREA_WB_6ATTRS,Seq!Y$1,FALSE),".")</f>
        <v>.</v>
      </c>
      <c r="JU157" t="str">
        <f>IFERROR(VLOOKUP(CONCATENATE($G157, ".SP.DYN.LE00.IN"),AREA_WB_6ATTRS,Seq!Z$1,FALSE),".")</f>
        <v>.</v>
      </c>
      <c r="JV157" t="str">
        <f>IFERROR(VLOOKUP(CONCATENATE($G157, ".SP.DYN.LE00.IN"),AREA_WB_6ATTRS,Seq!AA$1,FALSE),".")</f>
        <v>.</v>
      </c>
      <c r="JW157" t="str">
        <f>IFERROR(VLOOKUP(CONCATENATE($G157, ".SP.DYN.LE00.IN"),AREA_WB_6ATTRS,Seq!AB$1,FALSE),".")</f>
        <v>.</v>
      </c>
      <c r="JX157" t="str">
        <f>IFERROR(VLOOKUP(CONCATENATE($G157, ".SP.DYN.LE00.IN"),AREA_WB_6ATTRS,Seq!AC$1,FALSE),".")</f>
        <v>.</v>
      </c>
      <c r="JY157" t="str">
        <f>IFERROR(VLOOKUP(CONCATENATE($G157, ".SP.DYN.LE00.IN"),AREA_WB_6ATTRS,Seq!AD$1,FALSE),".")</f>
        <v>.</v>
      </c>
      <c r="JZ157" t="str">
        <f>IFERROR(VLOOKUP(CONCATENATE($G157, ".SP.DYN.LE00.IN"),AREA_WB_6ATTRS,Seq!AE$1,FALSE),".")</f>
        <v>.</v>
      </c>
      <c r="KA157" t="str">
        <f>IFERROR(VLOOKUP(CONCATENATE($G157, ".SP.DYN.LE00.IN"),AREA_WB_6ATTRS,Seq!AF$1,FALSE),".")</f>
        <v>.</v>
      </c>
      <c r="KB157" t="str">
        <f>IFERROR(VLOOKUP(CONCATENATE($G157, ".SP.DYN.LE00.IN"),AREA_WB_6ATTRS,Seq!AG$1,FALSE),".")</f>
        <v>.</v>
      </c>
      <c r="KK157">
        <f t="shared" si="107"/>
        <v>90</v>
      </c>
      <c r="KL157">
        <f t="shared" si="105"/>
        <v>0</v>
      </c>
      <c r="KM157" t="str">
        <f t="shared" si="108"/>
        <v>.</v>
      </c>
      <c r="KN157" t="str">
        <f t="shared" si="109"/>
        <v>.</v>
      </c>
      <c r="KO157" t="str">
        <f t="shared" si="106"/>
        <v>.</v>
      </c>
      <c r="KP157" t="str">
        <f>work!HA157</f>
        <v>.</v>
      </c>
      <c r="KQ157" t="str">
        <f>work!HB157</f>
        <v>.</v>
      </c>
      <c r="KR157" t="str">
        <f>work!HC157</f>
        <v>.</v>
      </c>
      <c r="KS157" t="str">
        <f>IF(ISNUMBER(work!HI157-work!HA157),work!HI157-work!HA157,".")</f>
        <v>.</v>
      </c>
      <c r="KT157" t="str">
        <f>IF(ISNUMBER(work!HJ157-work!HB157),work!HJ157-work!HB157,".")</f>
        <v>.</v>
      </c>
      <c r="KU157" t="str">
        <f>IF(ISNUMBER(work!HK157-work!HC157),work!HK157-work!HC157,".")</f>
        <v>.</v>
      </c>
      <c r="KW157" t="str">
        <f>IFERROR(work!HR157/work!HV157,".")</f>
        <v>.</v>
      </c>
      <c r="KX157" t="str">
        <f>IFERROR(work!HS157/work!HW157,".")</f>
        <v>.</v>
      </c>
      <c r="KY157" t="str">
        <f>IFERROR(work!HT157/work!HX157,".")</f>
        <v>.</v>
      </c>
      <c r="KZ157" t="str">
        <f>IFERROR(work!HU157/work!HY157,".")</f>
        <v>.</v>
      </c>
    </row>
    <row r="158" spans="1:312">
      <c r="A158" s="24">
        <f t="shared" si="85"/>
        <v>159</v>
      </c>
      <c r="B158" s="24" t="str">
        <f t="shared" si="86"/>
        <v>Out</v>
      </c>
      <c r="C158" s="24" t="str">
        <f t="shared" si="87"/>
        <v>Out</v>
      </c>
      <c r="D158" s="24" t="str">
        <f t="shared" si="88"/>
        <v>Out67</v>
      </c>
      <c r="E158" s="25" t="s">
        <v>3954</v>
      </c>
      <c r="F158" s="26" t="str">
        <f t="shared" si="89"/>
        <v>Grenada</v>
      </c>
      <c r="G158" s="166" t="s">
        <v>1427</v>
      </c>
      <c r="H158" s="166" t="s">
        <v>5007</v>
      </c>
      <c r="I158" s="166" t="s">
        <v>5007</v>
      </c>
      <c r="J158" s="180" t="s">
        <v>5007</v>
      </c>
      <c r="K158" s="180" t="s">
        <v>5007</v>
      </c>
      <c r="L158" s="27">
        <f>IFERROR(VLOOKUP($F158,Area_FDI_84_96,Seq!B$1,FALSE),0)</f>
        <v>0</v>
      </c>
      <c r="M158" s="27">
        <f>IFERROR(VLOOKUP($F158,Area_FDI_84_96,Seq!C$1,FALSE),0)</f>
        <v>0</v>
      </c>
      <c r="N158" s="27">
        <f>IFERROR(VLOOKUP($F158,Area_FDI_84_96,Seq!D$1,FALSE),0)</f>
        <v>0</v>
      </c>
      <c r="O158" s="27">
        <f>IFERROR(VLOOKUP($F158,Area_FDI_84_96,Seq!E$1,FALSE),0)</f>
        <v>0</v>
      </c>
      <c r="P158" s="27">
        <f>IFERROR(VLOOKUP($F158,Area_FDI_84_96,Seq!F$1,FALSE),0)</f>
        <v>0</v>
      </c>
      <c r="Q158" s="27">
        <f>IFERROR(VLOOKUP($F158,Area_FDI_84_96,Seq!G$1,FALSE),0)</f>
        <v>0</v>
      </c>
      <c r="R158" s="27">
        <f>IFERROR(VLOOKUP($F158,Area_FDI_84_96,Seq!H$1,FALSE),0)</f>
        <v>0</v>
      </c>
      <c r="S158" s="27">
        <f>IFERROR(VLOOKUP($F158,Area_FDI_84_96,Seq!I$1,FALSE),0)</f>
        <v>0</v>
      </c>
      <c r="T158" s="27">
        <f>IFERROR(VALUE(VLOOKUP($E158,Area_FDI_92_95,Seq!B$1,FALSE)),0)</f>
        <v>0</v>
      </c>
      <c r="U158" s="27">
        <f>IFERROR(VALUE(VLOOKUP($E158,Area_FDI_92_95,Seq!C$1,FALSE)),0)</f>
        <v>0</v>
      </c>
      <c r="V158" s="27">
        <f>IFERROR(VALUE(VLOOKUP($E158,Area_FDI_92_95,Seq!D$1,FALSE)),0)</f>
        <v>0</v>
      </c>
      <c r="W158" s="27">
        <f>IFERROR(VALUE(VLOOKUP($E158,Area_FDI_92_95,Seq!E$1,FALSE)),0)</f>
        <v>0</v>
      </c>
      <c r="X158" s="27">
        <f>IFERROR(VALUE(VLOOKUP($E158,Area_FDI_96_99,Seq!B$1,FALSE)),0)</f>
        <v>0</v>
      </c>
      <c r="Y158" s="27">
        <f>IFERROR(VALUE(VLOOKUP($E158,Area_FDI_96_99,Seq!C$1,FALSE)),0)</f>
        <v>0</v>
      </c>
      <c r="Z158" s="27">
        <f>IFERROR(VALUE(VLOOKUP($E158,Area_FDI_96_99,Seq!D$1,FALSE)),0)</f>
        <v>0</v>
      </c>
      <c r="AA158" s="27">
        <f>IFERROR(VALUE(VLOOKUP($E158,Area_FDI_96_99,Seq!E$1,FALSE)),0)</f>
        <v>0</v>
      </c>
      <c r="AB158" s="27">
        <f t="shared" si="90"/>
        <v>0</v>
      </c>
      <c r="AC158" s="27">
        <f t="shared" si="91"/>
        <v>0</v>
      </c>
      <c r="AD158" s="27">
        <f t="shared" si="92"/>
        <v>74</v>
      </c>
      <c r="AE158" s="27">
        <f t="shared" si="93"/>
        <v>0</v>
      </c>
      <c r="AF158" s="27">
        <f t="shared" si="94"/>
        <v>0</v>
      </c>
      <c r="AG158" s="27">
        <f t="shared" si="95"/>
        <v>0</v>
      </c>
      <c r="AH158" s="27">
        <f t="shared" si="96"/>
        <v>6</v>
      </c>
      <c r="AI158" s="27">
        <f t="shared" si="97"/>
        <v>116</v>
      </c>
      <c r="AJ158" s="27">
        <f t="shared" si="98"/>
        <v>250</v>
      </c>
      <c r="AK158" s="27">
        <f t="shared" si="99"/>
        <v>36</v>
      </c>
      <c r="AL158" s="27">
        <f t="shared" si="100"/>
        <v>0</v>
      </c>
      <c r="AM158" s="27"/>
      <c r="AN158" s="27"/>
      <c r="AO158" s="27"/>
      <c r="AP158" s="27"/>
      <c r="AQ158" s="27"/>
      <c r="AR158" s="27"/>
      <c r="AS158" s="27"/>
      <c r="AT158" s="27">
        <f>IFERROR(work!D158+work!AP158,".")</f>
        <v>18314292.584716287</v>
      </c>
      <c r="AU158" s="27">
        <f>IFERROR(work!E158+work!AQ158,".")</f>
        <v>19265758.408244155</v>
      </c>
      <c r="AV158" s="27">
        <f>IFERROR(work!F158+work!AR158,".")</f>
        <v>21018092.797355898</v>
      </c>
      <c r="AW158" s="27">
        <f>IFERROR(work!G158+work!AS158,".")</f>
        <v>23307362.085886672</v>
      </c>
      <c r="AX158" s="27">
        <f>IFERROR(work!H158+work!AT158,".")</f>
        <v>26847791.863154802</v>
      </c>
      <c r="AY158" s="27">
        <f>IFERROR(work!I158+work!AU158,".")</f>
        <v>30470995.793420009</v>
      </c>
      <c r="AZ158" s="27">
        <f>IFERROR(work!J158+work!AV158,".")</f>
        <v>33152306.408453405</v>
      </c>
      <c r="BA158" s="27">
        <f>IFERROR(work!K158+work!AW158,".")</f>
        <v>36997852.638105296</v>
      </c>
      <c r="BB158" s="27">
        <f>IFERROR(work!L158+work!AX158,".")</f>
        <v>41176252.318407513</v>
      </c>
      <c r="BC158" s="27">
        <f>IFERROR(work!M158+work!AY158,".")</f>
        <v>42865089.557503402</v>
      </c>
      <c r="BD158" s="27">
        <f>IFERROR(work!N158+work!AZ158,".")</f>
        <v>44494422.73134581</v>
      </c>
      <c r="BE158" s="27">
        <f>IFERROR(work!O158+work!BA158,".")</f>
        <v>48585523.431012034</v>
      </c>
      <c r="BF158" s="27">
        <f>IFERROR(work!P158+work!BB158,".")</f>
        <v>55479541.68077708</v>
      </c>
      <c r="BG158" s="27">
        <f>IFERROR(work!Q158+work!BC158,".")</f>
        <v>63240811.010586992</v>
      </c>
      <c r="BH158" s="27">
        <f>IFERROR(work!R158+work!BD158,".")</f>
        <v>71521805.732758403</v>
      </c>
      <c r="BI158" s="27">
        <f>IFERROR(work!S158+work!BE158,".")</f>
        <v>79314721.213762581</v>
      </c>
      <c r="BJ158" s="27">
        <f>IFERROR(work!T158+work!BF158,".")</f>
        <v>87244044.862841651</v>
      </c>
      <c r="BK158" s="27">
        <f>IFERROR(work!U158+work!BG158,".")</f>
        <v>95355976.193386152</v>
      </c>
      <c r="BL158" s="27">
        <f>IFERROR(work!V158+work!BH158,".")</f>
        <v>102793247.21986358</v>
      </c>
      <c r="BM158" s="27">
        <f>IFERROR(work!W158+work!BI158,".")</f>
        <v>110606570.70477153</v>
      </c>
      <c r="BN158" s="27">
        <f>IFERROR(work!X158+work!BJ158,".")</f>
        <v>119899468.7198489</v>
      </c>
      <c r="BO158" s="27">
        <f>IFERROR(work!Y158+work!BK158,".")</f>
        <v>129844777.38889115</v>
      </c>
      <c r="BP158" s="27">
        <f>IFERROR(work!Z158+work!BL158,".")</f>
        <v>141657177.03964052</v>
      </c>
      <c r="BQ158" s="27">
        <f>IFERROR(work!AA158+work!BM158,".")</f>
        <v>155822101.0617961</v>
      </c>
      <c r="BR158" s="27">
        <f>IFERROR(work!AB158+work!BN158,".")</f>
        <v>171550965.92679581</v>
      </c>
      <c r="BS158" s="27">
        <f>IFERROR(work!AC158+work!BO158,".")</f>
        <v>190936607.56513563</v>
      </c>
      <c r="BT158" s="27">
        <f>IFERROR(work!AD158+work!BP158,".")</f>
        <v>215177076.50999829</v>
      </c>
      <c r="BU158" s="27">
        <f>IFERROR(work!AE158+work!BQ158,".")</f>
        <v>245727721.25006449</v>
      </c>
      <c r="BV158" s="27">
        <f>IFERROR(work!AF158+work!BR158,".")</f>
        <v>269312801.14356321</v>
      </c>
      <c r="BW158" s="27">
        <f>IFERROR(work!AG158+work!BS158,".")</f>
        <v>294080436.58980024</v>
      </c>
      <c r="BX158" s="27">
        <f>IFERROR(work!AH158+work!BT158,".")</f>
        <v>324658040.00980741</v>
      </c>
      <c r="BY158" s="27">
        <f>IFERROR(work!AI158+work!BU158,".")</f>
        <v>354197351.36763227</v>
      </c>
      <c r="BZ158" s="27"/>
      <c r="CA158" s="27"/>
      <c r="CB158" s="27"/>
      <c r="CC158" s="27"/>
      <c r="CD158" s="27"/>
      <c r="CE158" s="27"/>
      <c r="CF158" s="27">
        <f>IFERROR(work!AP158-work!D158,".")</f>
        <v>-18273931.503005091</v>
      </c>
      <c r="CG158" s="27">
        <f>IFERROR(work!AQ158-work!E158,".")</f>
        <v>-19225053.332038745</v>
      </c>
      <c r="CH158" s="27">
        <f>IFERROR(work!AR158-work!F158,".")</f>
        <v>-20975382.811292768</v>
      </c>
      <c r="CI158" s="27">
        <f>IFERROR(work!AS158-work!G158,".")</f>
        <v>-23263402.364104852</v>
      </c>
      <c r="CJ158" s="27">
        <f>IFERROR(work!AT158-work!H158,".")</f>
        <v>-26801728.783235345</v>
      </c>
      <c r="CK158" s="27">
        <f>IFERROR(work!AU158-work!I158,".")</f>
        <v>-30421210.140232734</v>
      </c>
      <c r="CL158" s="27">
        <f>IFERROR(work!AV158-work!J158,".")</f>
        <v>-33098413.647360817</v>
      </c>
      <c r="CM158" s="27">
        <f>IFERROR(work!AW158-work!K158,".")</f>
        <v>-36937950.944183387</v>
      </c>
      <c r="CN158" s="27">
        <f>IFERROR(work!AX158-work!L158,".")</f>
        <v>-41114297.068679772</v>
      </c>
      <c r="CO158" s="27">
        <f>IFERROR(work!AY158-work!M158,".")</f>
        <v>-42799372.354454607</v>
      </c>
      <c r="CP158" s="27">
        <f>IFERROR(work!AZ158-work!N158,".")</f>
        <v>-44425288.73326657</v>
      </c>
      <c r="CQ158" s="27">
        <f>IFERROR(work!BA158-work!O158,".")</f>
        <v>-48514801.488344654</v>
      </c>
      <c r="CR158" s="27">
        <f>IFERROR(work!BB158-work!P158,".")</f>
        <v>-55409029.377128161</v>
      </c>
      <c r="CS158" s="27">
        <f>IFERROR(work!BC158-work!Q158,".")</f>
        <v>-63172159.995425165</v>
      </c>
      <c r="CT158" s="27">
        <f>IFERROR(work!BD158-work!R158,".")</f>
        <v>-71451264.475041181</v>
      </c>
      <c r="CU158" s="27">
        <f>IFERROR(work!BE158-work!S158,".")</f>
        <v>-79242413.64668712</v>
      </c>
      <c r="CV158" s="27">
        <f>IFERROR(work!BF158-work!T158,".")</f>
        <v>-87168803.483653173</v>
      </c>
      <c r="CW158" s="27">
        <f>IFERROR(work!BG158-work!U158,".")</f>
        <v>-95277267.049332693</v>
      </c>
      <c r="CX158" s="27">
        <f>IFERROR(work!BH158-work!V158,".")</f>
        <v>-102709388.99578746</v>
      </c>
      <c r="CY158" s="27">
        <f>IFERROR(work!BI158-work!W158,".")</f>
        <v>-110514265.86326896</v>
      </c>
      <c r="CZ158" s="27">
        <f>IFERROR(work!BJ158-work!X158,".")</f>
        <v>-119795518.11990696</v>
      </c>
      <c r="DA158" s="27">
        <f>IFERROR(work!BK158-work!Y158,".")</f>
        <v>-129744893.35856442</v>
      </c>
      <c r="DB158" s="27">
        <f>IFERROR(work!BL158-work!Z158,".")</f>
        <v>-141555153.74583349</v>
      </c>
      <c r="DC158" s="27">
        <f>IFERROR(work!BM158-work!AA158,".")</f>
        <v>-155711462.8022249</v>
      </c>
      <c r="DD158" s="27">
        <f>IFERROR(work!BN158-work!AB158,".")</f>
        <v>-171447487.88749275</v>
      </c>
      <c r="DE158" s="27">
        <f>IFERROR(work!BO158-work!AC158,".")</f>
        <v>-190820671.53016713</v>
      </c>
      <c r="DF158" s="27">
        <f>IFERROR(work!BP158-work!AD158,".")</f>
        <v>-215063377.03040633</v>
      </c>
      <c r="DG158" s="27">
        <f>IFERROR(work!BQ158-work!AE158,".")</f>
        <v>-245606876.69307905</v>
      </c>
      <c r="DH158" s="27">
        <f>IFERROR(work!BR158-work!AF158,".")</f>
        <v>-269189918.20212132</v>
      </c>
      <c r="DI158" s="27">
        <f>IFERROR(work!BS158-work!AG158,".")</f>
        <v>-293964532.93568838</v>
      </c>
      <c r="DJ158" s="27">
        <f>IFERROR(work!BT158-work!AH158,".")</f>
        <v>-324543606.34633201</v>
      </c>
      <c r="DK158" s="27">
        <f>IFERROR(work!BU158-work!AI158,".")</f>
        <v>-354081644.80691564</v>
      </c>
      <c r="DL158" s="27"/>
      <c r="DM158" s="27"/>
      <c r="DN158" s="27"/>
      <c r="DO158" s="27"/>
      <c r="DP158" s="27"/>
      <c r="DQ158" s="27"/>
      <c r="DR158" s="27"/>
      <c r="DS158" s="27" t="str">
        <f>IFERROR(work!DO158-work!CC158,".")</f>
        <v>.</v>
      </c>
      <c r="DT158" s="27" t="str">
        <f>IFERROR(work!DP158-work!CD158,".")</f>
        <v>.</v>
      </c>
      <c r="DU158" s="27" t="str">
        <f>IFERROR(work!DQ158-work!CE158,".")</f>
        <v>.</v>
      </c>
      <c r="DV158" s="27" t="str">
        <f>IFERROR(work!DR158-work!CF158,".")</f>
        <v>.</v>
      </c>
      <c r="DW158" s="27" t="str">
        <f>IFERROR(work!DS158-work!CG158,".")</f>
        <v>.</v>
      </c>
      <c r="DX158" s="27" t="str">
        <f>IFERROR(work!DT158-work!CH158,".")</f>
        <v>.</v>
      </c>
      <c r="DY158" s="27" t="str">
        <f>IFERROR(work!DU158-work!CI158,".")</f>
        <v>.</v>
      </c>
      <c r="DZ158" s="27" t="str">
        <f>IFERROR(work!DV158-work!CJ158,".")</f>
        <v>.</v>
      </c>
      <c r="EA158" s="27" t="str">
        <f>IFERROR(work!DW158-work!CK158,".")</f>
        <v>.</v>
      </c>
      <c r="EB158" s="27" t="str">
        <f>IFERROR(work!DX158-work!CL158,".")</f>
        <v>.</v>
      </c>
      <c r="EC158" s="27" t="str">
        <f>IFERROR(work!DY158-work!CM158,".")</f>
        <v>.</v>
      </c>
      <c r="ED158" s="27" t="str">
        <f>IFERROR(work!DZ158-work!CN158,".")</f>
        <v>.</v>
      </c>
      <c r="EE158" s="27" t="str">
        <f>IFERROR(work!EA158-work!CO158,".")</f>
        <v>.</v>
      </c>
      <c r="EF158" s="27" t="str">
        <f>IFERROR(work!EB158-work!CP158,".")</f>
        <v>.</v>
      </c>
      <c r="EG158" s="27" t="str">
        <f>IFERROR(work!EC158-work!CQ158,".")</f>
        <v>.</v>
      </c>
      <c r="EH158" s="27" t="str">
        <f>IFERROR(work!ED158-work!CR158,".")</f>
        <v>.</v>
      </c>
      <c r="EI158" s="27" t="str">
        <f>IFERROR(work!EE158-work!CS158,".")</f>
        <v>.</v>
      </c>
      <c r="EJ158" s="27" t="str">
        <f>IFERROR(work!EF158-work!CT158,".")</f>
        <v>.</v>
      </c>
      <c r="EK158" s="27" t="str">
        <f>IFERROR(work!EG158-work!CU158,".")</f>
        <v>.</v>
      </c>
      <c r="EL158" s="27" t="str">
        <f>IFERROR(work!EH158-work!CV158,".")</f>
        <v>.</v>
      </c>
      <c r="EM158" s="27" t="str">
        <f>IFERROR(work!EI158-work!CW158,".")</f>
        <v>.</v>
      </c>
      <c r="EN158" s="27" t="str">
        <f>IFERROR(work!EJ158-work!CX158,".")</f>
        <v>.</v>
      </c>
      <c r="EO158" s="27" t="str">
        <f>IFERROR(work!EK158-work!CY158,".")</f>
        <v>.</v>
      </c>
      <c r="EP158" s="27" t="str">
        <f>IFERROR(work!EL158-work!CZ158,".")</f>
        <v>.</v>
      </c>
      <c r="EQ158" s="27" t="str">
        <f>IFERROR(work!EM158-work!DA158,".")</f>
        <v>.</v>
      </c>
      <c r="ER158" s="27" t="str">
        <f>IFERROR(work!EN158-work!DB158,".")</f>
        <v>.</v>
      </c>
      <c r="ES158" s="27" t="str">
        <f>IFERROR(work!EO158-work!DC158,".")</f>
        <v>.</v>
      </c>
      <c r="ET158" s="27" t="str">
        <f>IFERROR(work!EP158-work!DD158,".")</f>
        <v>.</v>
      </c>
      <c r="EU158" s="27" t="str">
        <f>IFERROR(work!EQ158-work!DE158,".")</f>
        <v>.</v>
      </c>
      <c r="EV158" s="27" t="str">
        <f>IFERROR(work!ER158-work!DF158,".")</f>
        <v>.</v>
      </c>
      <c r="EW158" s="27" t="str">
        <f>IFERROR(work!ES158-work!DG158,".")</f>
        <v>.</v>
      </c>
      <c r="EX158" s="27" t="str">
        <f>IFERROR(work!ET158-work!DH158,".")</f>
        <v>.</v>
      </c>
      <c r="EY158" s="27"/>
      <c r="EZ158" s="27"/>
      <c r="FA158" s="27"/>
      <c r="FB158" s="27"/>
      <c r="FC158" s="27"/>
      <c r="FD158" s="27"/>
      <c r="FE158" s="27" t="str">
        <f>IF(ISNUMBER(work!GZ158/work!HD158),work!GZ158/work!HD158,".")</f>
        <v>.</v>
      </c>
      <c r="FF158" s="27" t="str">
        <f>IF(ISNUMBER(work!HA158/work!HE158),work!HA158/work!HE158,".")</f>
        <v>.</v>
      </c>
      <c r="FG158" s="27" t="str">
        <f>IF(ISNUMBER(work!HB158/work!HF158),work!HB158/work!HF158,".")</f>
        <v>.</v>
      </c>
      <c r="FH158" s="27" t="str">
        <f>IF(ISNUMBER(work!HC158/work!HG158),work!HC158/work!HG158,".")</f>
        <v>.</v>
      </c>
      <c r="FI158" s="27" t="str">
        <f>IF(ISNUMBER((work!HA158+work!HB158)/(work!HE158+work!HF158)),(work!HA158+work!HB158)/(work!HE158+work!HF158),".")</f>
        <v>.</v>
      </c>
      <c r="FJ158" s="27" t="str">
        <f>IF(ISNUMBER(work!HH158/work!HL158),work!HH158/work!HL158,".")</f>
        <v>.</v>
      </c>
      <c r="FK158" s="27" t="str">
        <f>IF(ISNUMBER(work!HI158/work!HM158),work!HI158/work!HM158,".")</f>
        <v>.</v>
      </c>
      <c r="FL158" s="27" t="str">
        <f>IF(ISNUMBER(work!HJ158/work!HN158),work!HJ158/work!HN158,".")</f>
        <v>.</v>
      </c>
      <c r="FM158" s="27" t="str">
        <f>IF(ISNUMBER(work!HK158/work!HO158),work!HK158/work!HO158,".")</f>
        <v>.</v>
      </c>
      <c r="FN158" s="27" t="str">
        <f>IF(ISNUMBER((work!HI158+work!HJ158)/(work!HM158+work!HN158)),(work!HI158+work!HJ158)/(work!HM158+work!HN158),".")</f>
        <v>.</v>
      </c>
      <c r="FO158" s="27" t="s">
        <v>5007</v>
      </c>
      <c r="FP158" s="27" t="s">
        <v>5007</v>
      </c>
      <c r="FQ158" s="27" t="s">
        <v>5007</v>
      </c>
      <c r="FR158" s="27" t="s">
        <v>5007</v>
      </c>
      <c r="FS158" s="27" t="s">
        <v>5007</v>
      </c>
      <c r="FT158" s="27" t="str">
        <f>work!GM158</f>
        <v>.</v>
      </c>
      <c r="FU158" s="27" t="str">
        <f>work!GN158</f>
        <v>.</v>
      </c>
      <c r="FV158" s="27" t="str">
        <f>work!GO158</f>
        <v>.</v>
      </c>
      <c r="FW158" s="27" t="s">
        <v>5007</v>
      </c>
      <c r="FX158" s="27"/>
      <c r="FY158" s="27" t="str">
        <f t="shared" si="101"/>
        <v>.</v>
      </c>
      <c r="FZ158">
        <f t="shared" si="103"/>
        <v>0</v>
      </c>
      <c r="GA158" t="str">
        <f>work!HC158</f>
        <v>.</v>
      </c>
      <c r="GB158" t="str">
        <f>IF(ISNUMBER(work!HA158+work!HB158),work!HA158+work!HB158,".")</f>
        <v>.</v>
      </c>
      <c r="GC158" t="str">
        <f>IF(ISNUMBER(work!HK158-work!HC158),work!HK158-work!HC158,".")</f>
        <v>.</v>
      </c>
      <c r="GD158" t="str">
        <f>IF(ISNUMBER(work!HI158+work!HJ158-work!HA158-work!HB158),(work!HI158+work!HJ158-work!HA158-work!HB158),".")</f>
        <v>.</v>
      </c>
      <c r="GH158" t="str">
        <f>work!GQ158</f>
        <v>.</v>
      </c>
      <c r="GI158" t="str">
        <f>work!GR158</f>
        <v>.</v>
      </c>
      <c r="GJ158" t="str">
        <f>work!GZ158</f>
        <v>.</v>
      </c>
      <c r="GK158" t="str">
        <f>work!HH158</f>
        <v>.</v>
      </c>
      <c r="GL158" t="str">
        <f t="shared" si="102"/>
        <v/>
      </c>
      <c r="GM158" t="str">
        <f>IFERROR(VLOOKUP($F158,AREA_EM_ALLYEAR,Seq!B$1,FALSE),".")</f>
        <v>.</v>
      </c>
      <c r="GN158" t="str">
        <f>IFERROR(VLOOKUP($F158,AREA_EM_ALLYEAR,Seq!C$1,FALSE),".")</f>
        <v>.</v>
      </c>
      <c r="GO158" t="str">
        <f>IFERROR(VLOOKUP($F158,AREA_EM_ALLYEAR,Seq!D$1,FALSE),".")</f>
        <v>.</v>
      </c>
      <c r="GP158" t="str">
        <f>IFERROR(VLOOKUP($F158,AREA_EM_ALLYEAR,Seq!E$1,FALSE),".")</f>
        <v>.</v>
      </c>
      <c r="GQ158" t="str">
        <f>IFERROR(VLOOKUP($F158,AREA_EM_ALLYEAR,Seq!F$1,FALSE),".")</f>
        <v>.</v>
      </c>
      <c r="GR158" t="str">
        <f>IFERROR(VLOOKUP($F158,AREA_EM_ALLYEAR,Seq!G$1,FALSE),".")</f>
        <v>.</v>
      </c>
      <c r="GS158" t="str">
        <f>IFERROR(VLOOKUP($F158,AREA_EM_ALLYEAR,Seq!H$1,FALSE),".")</f>
        <v>.</v>
      </c>
      <c r="GT158" t="str">
        <f>IFERROR(VLOOKUP($F158,AREA_EM_ALLYEAR,Seq!I$1,FALSE),".")</f>
        <v>.</v>
      </c>
      <c r="GU158" t="str">
        <f>IFERROR(VLOOKUP($F158,AREA_EM_ALLYEAR,Seq!J$1,FALSE),".")</f>
        <v>.</v>
      </c>
      <c r="GV158" t="str">
        <f>IFERROR(VLOOKUP($F158,AREA_EM_ALLYEAR,Seq!K$1,FALSE),".")</f>
        <v>.</v>
      </c>
      <c r="GW158" t="str">
        <f>IFERROR(VLOOKUP($F158,AREA_EM_ALLYEAR,Seq!L$1,FALSE),".")</f>
        <v>.</v>
      </c>
      <c r="GX158" t="str">
        <f>IFERROR(VLOOKUP($F158,AREA_EM_ALLYEAR,Seq!M$1,FALSE),".")</f>
        <v>.</v>
      </c>
      <c r="GY158" t="str">
        <f>IFERROR(VLOOKUP($F158,AREA_EM_ALLYEAR,Seq!N$1,FALSE),".")</f>
        <v>.</v>
      </c>
      <c r="GZ158" t="str">
        <f>IFERROR(VLOOKUP($F158,AREA_EM_ALLYEAR,Seq!O$1,FALSE),".")</f>
        <v>.</v>
      </c>
      <c r="HA158" t="str">
        <f t="shared" si="104"/>
        <v>.</v>
      </c>
      <c r="HK158" s="139">
        <f>IFERROR(VLOOKUP(CONCATENATE($G158, ".SP.DYN.LE00.IN"),AREA_WB_6ATTRS,Seq!B$1,FALSE)-VLOOKUP("CHN.SP.DYN.LE00.IN",AREA_WB_6ATTRS,Seq!B$1,FALSE),".")</f>
        <v>-1.9844878048780572</v>
      </c>
      <c r="HL158" s="139">
        <f>IFERROR(VLOOKUP(CONCATENATE($G158, ".SP.DYN.LE00.IN"),AREA_WB_6ATTRS,Seq!C$1,FALSE)-VLOOKUP("CHN.SP.DYN.LE00.IN",AREA_WB_6ATTRS,Seq!C$1,FALSE),".")</f>
        <v>-2.1376097560975609</v>
      </c>
      <c r="HM158" s="139">
        <f>IFERROR(VLOOKUP(CONCATENATE($G158, ".SP.DYN.LE00.IN"),AREA_WB_6ATTRS,Seq!D$1,FALSE)-VLOOKUP("CHN.SP.DYN.LE00.IN",AREA_WB_6ATTRS,Seq!D$1,FALSE),".")</f>
        <v>-2.2557317073170822</v>
      </c>
      <c r="HN158" s="139">
        <f>IFERROR(VLOOKUP(CONCATENATE($G158, ".SP.DYN.LE00.IN"),AREA_WB_6ATTRS,Seq!E$1,FALSE)-VLOOKUP("CHN.SP.DYN.LE00.IN",AREA_WB_6ATTRS,Seq!E$1,FALSE),".")</f>
        <v>-2.3164878048780508</v>
      </c>
      <c r="HO158" s="139">
        <f>IFERROR(VLOOKUP(CONCATENATE($G158, ".SP.DYN.LE00.IN"),AREA_WB_6ATTRS,Seq!F$1,FALSE)-VLOOKUP("CHN.SP.DYN.LE00.IN",AREA_WB_6ATTRS,Seq!F$1,FALSE),".")</f>
        <v>-2.3124878048780459</v>
      </c>
      <c r="HP158" s="139">
        <f>IFERROR(VLOOKUP(CONCATENATE($G158, ".SP.DYN.LE00.IN"),AREA_WB_6ATTRS,Seq!G$1,FALSE)-VLOOKUP("CHN.SP.DYN.LE00.IN",AREA_WB_6ATTRS,Seq!G$1,FALSE),".")</f>
        <v>-2.225975609756091</v>
      </c>
      <c r="HQ158" s="139">
        <f>IFERROR(VLOOKUP(CONCATENATE($G158, ".SP.DYN.LE00.IN"),AREA_WB_6ATTRS,Seq!H$1,FALSE)-VLOOKUP("CHN.SP.DYN.LE00.IN",AREA_WB_6ATTRS,Seq!H$1,FALSE),".")</f>
        <v>-2.0422926829268278</v>
      </c>
      <c r="HR158" s="139">
        <f>IFERROR(VLOOKUP(CONCATENATE($G158, ".SP.DYN.LE00.IN"),AREA_WB_6ATTRS,Seq!I$1,FALSE)-VLOOKUP("CHN.SP.DYN.LE00.IN",AREA_WB_6ATTRS,Seq!I$1,FALSE),".")</f>
        <v>-1.7631707317073193</v>
      </c>
      <c r="HS158" s="139">
        <f>IFERROR(VLOOKUP(CONCATENATE($G158, ".SP.DYN.LE00.IN"),AREA_WB_6ATTRS,Seq!J$1,FALSE)-VLOOKUP("CHN.SP.DYN.LE00.IN",AREA_WB_6ATTRS,Seq!J$1,FALSE),".")</f>
        <v>-1.4057073170731798</v>
      </c>
      <c r="HT158" s="139">
        <f>IFERROR(VLOOKUP(CONCATENATE($G158, ".SP.DYN.LE00.IN"),AREA_WB_6ATTRS,Seq!K$1,FALSE)-VLOOKUP("CHN.SP.DYN.LE00.IN",AREA_WB_6ATTRS,Seq!K$1,FALSE),".")</f>
        <v>-0.98485365853659346</v>
      </c>
      <c r="HU158" s="139">
        <f>IFERROR(VLOOKUP(CONCATENATE($G158, ".SP.DYN.LE00.IN"),AREA_WB_6ATTRS,Seq!L$1,FALSE)-VLOOKUP("CHN.SP.DYN.LE00.IN",AREA_WB_6ATTRS,Seq!L$1,FALSE),".")</f>
        <v>-0.53236585365851852</v>
      </c>
      <c r="HV158" s="139">
        <f>IFERROR(VLOOKUP(CONCATENATE($G158, ".SP.DYN.LE00.IN"),AREA_WB_6ATTRS,Seq!M$1,FALSE)-VLOOKUP("CHN.SP.DYN.LE00.IN",AREA_WB_6ATTRS,Seq!M$1,FALSE),".")</f>
        <v>-8.0829268292674783E-2</v>
      </c>
      <c r="HW158" s="139">
        <f>IFERROR(VLOOKUP(CONCATENATE($G158, ".SP.DYN.LE00.IN"),AREA_WB_6ATTRS,Seq!N$1,FALSE)-VLOOKUP("CHN.SP.DYN.LE00.IN",AREA_WB_6ATTRS,Seq!N$1,FALSE),".")</f>
        <v>0.3400975609756216</v>
      </c>
      <c r="HX158" s="139">
        <f>IFERROR(VLOOKUP(CONCATENATE($G158, ".SP.DYN.LE00.IN"),AREA_WB_6ATTRS,Seq!O$1,FALSE)-VLOOKUP("CHN.SP.DYN.LE00.IN",AREA_WB_6ATTRS,Seq!O$1,FALSE),".")</f>
        <v>0.7096585365853656</v>
      </c>
      <c r="HY158" s="139">
        <f>IFERROR(VLOOKUP(CONCATENATE($G158, ".SP.DYN.LE00.IN"),AREA_WB_6ATTRS,Seq!P$1,FALSE)-VLOOKUP("CHN.SP.DYN.LE00.IN",AREA_WB_6ATTRS,Seq!P$1,FALSE),".")</f>
        <v>1.0153902439024449</v>
      </c>
      <c r="HZ158" s="139">
        <f>IFERROR(VLOOKUP(CONCATENATE($G158, ".SP.DYN.LE00.IN"),AREA_WB_6ATTRS,Seq!Q$1,FALSE)-VLOOKUP("CHN.SP.DYN.LE00.IN",AREA_WB_6ATTRS,Seq!Q$1,FALSE),".")</f>
        <v>1.2606341463414594</v>
      </c>
      <c r="IA158" s="139">
        <f>IFERROR(VLOOKUP(CONCATENATE($G158, ".SP.DYN.LE00.IN"),AREA_WB_6ATTRS,Seq!R$1,FALSE)-VLOOKUP("CHN.SP.DYN.LE00.IN",AREA_WB_6ATTRS,Seq!R$1,FALSE),".")</f>
        <v>1.4606585365853704</v>
      </c>
      <c r="IB158" s="139">
        <f>IFERROR(VLOOKUP(CONCATENATE($G158, ".SP.DYN.LE00.IN"),AREA_WB_6ATTRS,Seq!S$1,FALSE)-VLOOKUP("CHN.SP.DYN.LE00.IN",AREA_WB_6ATTRS,Seq!S$1,FALSE),".")</f>
        <v>1.6395609756097542</v>
      </c>
      <c r="IC158" s="139">
        <f>IFERROR(VLOOKUP(CONCATENATE($G158, ".SP.DYN.LE00.IN"),AREA_WB_6ATTRS,Seq!T$1,FALSE)-VLOOKUP("CHN.SP.DYN.LE00.IN",AREA_WB_6ATTRS,Seq!T$1,FALSE),".")</f>
        <v>1.8165853658536548</v>
      </c>
      <c r="ID158" s="139">
        <f>IFERROR(VLOOKUP(CONCATENATE($G158, ".SP.DYN.LE00.IN"),AREA_WB_6ATTRS,Seq!U$1,FALSE)-VLOOKUP("CHN.SP.DYN.LE00.IN",AREA_WB_6ATTRS,Seq!U$1,FALSE),".")</f>
        <v>1.9940731707317099</v>
      </c>
      <c r="IE158" s="139">
        <f>IFERROR(VLOOKUP(CONCATENATE($G158, ".SP.DYN.LE00.IN"),AREA_WB_6ATTRS,Seq!V$1,FALSE)-VLOOKUP("CHN.SP.DYN.LE00.IN",AREA_WB_6ATTRS,Seq!V$1,FALSE),".")</f>
        <v>2.1659999999999968</v>
      </c>
      <c r="IF158" s="139">
        <f>IFERROR(VLOOKUP(CONCATENATE($G158, ".SP.DYN.LE00.IN"),AREA_WB_6ATTRS,Seq!W$1,FALSE)-VLOOKUP("CHN.SP.DYN.LE00.IN",AREA_WB_6ATTRS,Seq!W$1,FALSE),".")</f>
        <v>2.3214634146341524</v>
      </c>
      <c r="IG158" s="139">
        <f>IFERROR(VLOOKUP(CONCATENATE($G158, ".SP.DYN.LE00.IN"),AREA_WB_6ATTRS,Seq!X$1,FALSE)-VLOOKUP("CHN.SP.DYN.LE00.IN",AREA_WB_6ATTRS,Seq!X$1,FALSE),".")</f>
        <v>2.4470731707317128</v>
      </c>
      <c r="IH158" s="139">
        <f>IFERROR(VLOOKUP(CONCATENATE($G158, ".SP.DYN.LE00.IN"),AREA_WB_6ATTRS,Seq!Y$1,FALSE)-VLOOKUP("CHN.SP.DYN.LE00.IN",AREA_WB_6ATTRS,Seq!Y$1,FALSE),".")</f>
        <v>2.5340731707317303</v>
      </c>
      <c r="II158" s="139">
        <f>IFERROR(VLOOKUP(CONCATENATE($G158, ".SP.DYN.LE00.IN"),AREA_WB_6ATTRS,Seq!Z$1,FALSE)-VLOOKUP("CHN.SP.DYN.LE00.IN",AREA_WB_6ATTRS,Seq!Z$1,FALSE),".")</f>
        <v>2.5819999999999936</v>
      </c>
      <c r="IJ158" s="139">
        <f>IFERROR(VLOOKUP(CONCATENATE($G158, ".SP.DYN.LE00.IN"),AREA_WB_6ATTRS,Seq!AA$1,FALSE)-VLOOKUP("CHN.SP.DYN.LE00.IN",AREA_WB_6ATTRS,Seq!AA$1,FALSE),".")</f>
        <v>2.5929512195121873</v>
      </c>
      <c r="IK158" s="139">
        <f>IFERROR(VLOOKUP(CONCATENATE($G158, ".SP.DYN.LE00.IN"),AREA_WB_6ATTRS,Seq!AB$1,FALSE)-VLOOKUP("CHN.SP.DYN.LE00.IN",AREA_WB_6ATTRS,Seq!AB$1,FALSE),".")</f>
        <v>2.5730243902439014</v>
      </c>
      <c r="IL158" s="139">
        <f>IFERROR(VLOOKUP(CONCATENATE($G158, ".SP.DYN.LE00.IN"),AREA_WB_6ATTRS,Seq!AC$1,FALSE)-VLOOKUP("CHN.SP.DYN.LE00.IN",AREA_WB_6ATTRS,Seq!AC$1,FALSE),".")</f>
        <v>2.5341707317073201</v>
      </c>
      <c r="IM158" s="139">
        <f>IFERROR(VLOOKUP(CONCATENATE($G158, ".SP.DYN.LE00.IN"),AREA_WB_6ATTRS,Seq!AD$1,FALSE)-VLOOKUP("CHN.SP.DYN.LE00.IN",AREA_WB_6ATTRS,Seq!AD$1,FALSE),".")</f>
        <v>2.4864390243902506</v>
      </c>
      <c r="IN158" s="139">
        <f>IFERROR(VLOOKUP(CONCATENATE($G158, ".SP.DYN.LE00.IN"),AREA_WB_6ATTRS,Seq!AE$1,FALSE)-VLOOKUP("CHN.SP.DYN.LE00.IN",AREA_WB_6ATTRS,Seq!AE$1,FALSE),".")</f>
        <v>2.4358292682926788</v>
      </c>
      <c r="IO158" s="139">
        <f>IFERROR(VLOOKUP(CONCATENATE($G158, ".SP.DYN.LE00.IN"),AREA_WB_6ATTRS,Seq!AF$1,FALSE)-VLOOKUP("CHN.SP.DYN.LE00.IN",AREA_WB_6ATTRS,Seq!AF$1,FALSE),".")</f>
        <v>2.3873414634146286</v>
      </c>
      <c r="IP158" s="139" t="str">
        <f>IFERROR(VLOOKUP(CONCATENATE($G158, ".SP.DYN.LE00.IN"),AREA_WB_6ATTRS,Seq!AG$1,FALSE)-VLOOKUP("CHN.SP.DYN.LE00.IN",AREA_WB_6ATTRS,Seq!AG$1,FALSE),".")</f>
        <v>.</v>
      </c>
      <c r="IW158">
        <f>IFERROR(VLOOKUP(CONCATENATE($G158, ".SP.DYN.LE00.IN"),AREA_WB_6ATTRS,Seq!B$1,FALSE),".")</f>
        <v>65.009317073170735</v>
      </c>
      <c r="IX158">
        <f>IFERROR(VLOOKUP(CONCATENATE($G158, ".SP.DYN.LE00.IN"),AREA_WB_6ATTRS,Seq!C$1,FALSE),".")</f>
        <v>65.125317073170748</v>
      </c>
      <c r="IY158">
        <f>IFERROR(VLOOKUP(CONCATENATE($G158, ".SP.DYN.LE00.IN"),AREA_WB_6ATTRS,Seq!D$1,FALSE),".")</f>
        <v>65.27917073170731</v>
      </c>
      <c r="IZ158">
        <f>IFERROR(VLOOKUP(CONCATENATE($G158, ".SP.DYN.LE00.IN"),AREA_WB_6ATTRS,Seq!E$1,FALSE),".")</f>
        <v>65.48336585365854</v>
      </c>
      <c r="JA158">
        <f>IFERROR(VLOOKUP(CONCATENATE($G158, ".SP.DYN.LE00.IN"),AREA_WB_6ATTRS,Seq!F$1,FALSE),".")</f>
        <v>65.746780487804884</v>
      </c>
      <c r="JB158">
        <f>IFERROR(VLOOKUP(CONCATENATE($G158, ".SP.DYN.LE00.IN"),AREA_WB_6ATTRS,Seq!G$1,FALSE),".")</f>
        <v>66.087170731707332</v>
      </c>
      <c r="JC158">
        <f>IFERROR(VLOOKUP(CONCATENATE($G158, ".SP.DYN.LE00.IN"),AREA_WB_6ATTRS,Seq!H$1,FALSE),".")</f>
        <v>66.517195121951232</v>
      </c>
      <c r="JD158">
        <f>IFERROR(VLOOKUP(CONCATENATE($G158, ".SP.DYN.LE00.IN"),AREA_WB_6ATTRS,Seq!I$1,FALSE),".")</f>
        <v>67.034146341463426</v>
      </c>
      <c r="JE158">
        <f>IFERROR(VLOOKUP(CONCATENATE($G158, ".SP.DYN.LE00.IN"),AREA_WB_6ATTRS,Seq!J$1,FALSE),".")</f>
        <v>67.621414634146348</v>
      </c>
      <c r="JF158">
        <f>IFERROR(VLOOKUP(CONCATENATE($G158, ".SP.DYN.LE00.IN"),AREA_WB_6ATTRS,Seq!K$1,FALSE),".")</f>
        <v>68.262073170731711</v>
      </c>
      <c r="JG158">
        <f>IFERROR(VLOOKUP(CONCATENATE($G158, ".SP.DYN.LE00.IN"),AREA_WB_6ATTRS,Seq!L$1,FALSE),".")</f>
        <v>68.927365853658557</v>
      </c>
      <c r="JH158">
        <f>IFERROR(VLOOKUP(CONCATENATE($G158, ".SP.DYN.LE00.IN"),AREA_WB_6ATTRS,Seq!M$1,FALSE),".")</f>
        <v>69.583195121951235</v>
      </c>
      <c r="JI158">
        <f>IFERROR(VLOOKUP(CONCATENATE($G158, ".SP.DYN.LE00.IN"),AREA_WB_6ATTRS,Seq!N$1,FALSE),".")</f>
        <v>70.201926829268302</v>
      </c>
      <c r="JJ158">
        <f>IFERROR(VLOOKUP(CONCATENATE($G158, ".SP.DYN.LE00.IN"),AREA_WB_6ATTRS,Seq!O$1,FALSE),".")</f>
        <v>70.764292682926836</v>
      </c>
      <c r="JK158">
        <f>IFERROR(VLOOKUP(CONCATENATE($G158, ".SP.DYN.LE00.IN"),AREA_WB_6ATTRS,Seq!P$1,FALSE),".")</f>
        <v>71.258317073170744</v>
      </c>
      <c r="JL158">
        <f>IFERROR(VLOOKUP(CONCATENATE($G158, ".SP.DYN.LE00.IN"),AREA_WB_6ATTRS,Seq!Q$1,FALSE),".")</f>
        <v>71.685365853658539</v>
      </c>
      <c r="JM158">
        <f>IFERROR(VLOOKUP(CONCATENATE($G158, ".SP.DYN.LE00.IN"),AREA_WB_6ATTRS,Seq!R$1,FALSE),".")</f>
        <v>72.059682926829282</v>
      </c>
      <c r="JN158">
        <f>IFERROR(VLOOKUP(CONCATENATE($G158, ".SP.DYN.LE00.IN"),AREA_WB_6ATTRS,Seq!S$1,FALSE),".")</f>
        <v>72.405878048780494</v>
      </c>
      <c r="JO158">
        <f>IFERROR(VLOOKUP(CONCATENATE($G158, ".SP.DYN.LE00.IN"),AREA_WB_6ATTRS,Seq!T$1,FALSE),".")</f>
        <v>72.74368292682928</v>
      </c>
      <c r="JP158">
        <f>IFERROR(VLOOKUP(CONCATENATE($G158, ".SP.DYN.LE00.IN"),AREA_WB_6ATTRS,Seq!U$1,FALSE),".")</f>
        <v>73.077463414634167</v>
      </c>
      <c r="JQ158">
        <f>IFERROR(VLOOKUP(CONCATENATE($G158, ".SP.DYN.LE00.IN"),AREA_WB_6ATTRS,Seq!V$1,FALSE),".")</f>
        <v>73.407707317073175</v>
      </c>
      <c r="JR158">
        <f>IFERROR(VLOOKUP(CONCATENATE($G158, ".SP.DYN.LE00.IN"),AREA_WB_6ATTRS,Seq!W$1,FALSE),".")</f>
        <v>73.727000000000018</v>
      </c>
      <c r="JS158">
        <f>IFERROR(VLOOKUP(CONCATENATE($G158, ".SP.DYN.LE00.IN"),AREA_WB_6ATTRS,Seq!X$1,FALSE),".")</f>
        <v>74.026512195121953</v>
      </c>
      <c r="JT158">
        <f>IFERROR(VLOOKUP(CONCATENATE($G158, ".SP.DYN.LE00.IN"),AREA_WB_6ATTRS,Seq!Y$1,FALSE),".")</f>
        <v>74.298951219512219</v>
      </c>
      <c r="JU158">
        <f>IFERROR(VLOOKUP(CONCATENATE($G158, ".SP.DYN.LE00.IN"),AREA_WB_6ATTRS,Seq!Z$1,FALSE),".")</f>
        <v>74.544341463414639</v>
      </c>
      <c r="JV158">
        <f>IFERROR(VLOOKUP(CONCATENATE($G158, ".SP.DYN.LE00.IN"),AREA_WB_6ATTRS,Seq!AA$1,FALSE),".")</f>
        <v>74.764268292682928</v>
      </c>
      <c r="JW158">
        <f>IFERROR(VLOOKUP(CONCATENATE($G158, ".SP.DYN.LE00.IN"),AREA_WB_6ATTRS,Seq!AB$1,FALSE),".")</f>
        <v>74.962756097560984</v>
      </c>
      <c r="JX158">
        <f>IFERROR(VLOOKUP(CONCATENATE($G158, ".SP.DYN.LE00.IN"),AREA_WB_6ATTRS,Seq!AC$1,FALSE),".")</f>
        <v>75.146756097560981</v>
      </c>
      <c r="JY158">
        <f>IFERROR(VLOOKUP(CONCATENATE($G158, ".SP.DYN.LE00.IN"),AREA_WB_6ATTRS,Seq!AD$1,FALSE),".")</f>
        <v>75.321780487804887</v>
      </c>
      <c r="JZ158">
        <f>IFERROR(VLOOKUP(CONCATENATE($G158, ".SP.DYN.LE00.IN"),AREA_WB_6ATTRS,Seq!AE$1,FALSE),".")</f>
        <v>75.492341463414633</v>
      </c>
      <c r="KA158">
        <f>IFERROR(VLOOKUP(CONCATENATE($G158, ".SP.DYN.LE00.IN"),AREA_WB_6ATTRS,Seq!AF$1,FALSE),".")</f>
        <v>75.660439024390257</v>
      </c>
      <c r="KB158" t="str">
        <f>IFERROR(VLOOKUP(CONCATENATE($G158, ".SP.DYN.LE00.IN"),AREA_WB_6ATTRS,Seq!AG$1,FALSE),".")</f>
        <v>.</v>
      </c>
      <c r="KK158">
        <f t="shared" si="107"/>
        <v>0</v>
      </c>
      <c r="KL158">
        <f t="shared" si="105"/>
        <v>0</v>
      </c>
      <c r="KM158">
        <f t="shared" si="108"/>
        <v>44494422.73134581</v>
      </c>
      <c r="KN158">
        <f t="shared" si="109"/>
        <v>-44425288.73326657</v>
      </c>
      <c r="KO158" t="str">
        <f t="shared" si="106"/>
        <v>.</v>
      </c>
      <c r="KP158" t="str">
        <f>work!HA158</f>
        <v>.</v>
      </c>
      <c r="KQ158" t="str">
        <f>work!HB158</f>
        <v>.</v>
      </c>
      <c r="KR158" t="str">
        <f>work!HC158</f>
        <v>.</v>
      </c>
      <c r="KS158" t="str">
        <f>IF(ISNUMBER(work!HI158-work!HA158),work!HI158-work!HA158,".")</f>
        <v>.</v>
      </c>
      <c r="KT158" t="str">
        <f>IF(ISNUMBER(work!HJ158-work!HB158),work!HJ158-work!HB158,".")</f>
        <v>.</v>
      </c>
      <c r="KU158" t="str">
        <f>IF(ISNUMBER(work!HK158-work!HC158),work!HK158-work!HC158,".")</f>
        <v>.</v>
      </c>
      <c r="KW158">
        <f>IFERROR(work!HR158/work!HV158,".")</f>
        <v>0</v>
      </c>
      <c r="KX158">
        <f>IFERROR(work!HS158/work!HW158,".")</f>
        <v>1.4556040756914121E-4</v>
      </c>
      <c r="KY158">
        <f>IFERROR(work!HT158/work!HX158,".")</f>
        <v>2.6677732985534741E-4</v>
      </c>
      <c r="KZ158" t="str">
        <f>IFERROR(work!HU158/work!HY158,".")</f>
        <v>.</v>
      </c>
    </row>
    <row r="159" spans="1:312">
      <c r="A159" s="24">
        <f t="shared" si="85"/>
        <v>160</v>
      </c>
      <c r="B159" s="24" t="str">
        <f t="shared" si="86"/>
        <v>InEM90</v>
      </c>
      <c r="C159" s="24" t="str">
        <f t="shared" si="87"/>
        <v>Out</v>
      </c>
      <c r="D159" s="24" t="str">
        <f t="shared" si="88"/>
        <v>In67</v>
      </c>
      <c r="E159" s="25" t="s">
        <v>2599</v>
      </c>
      <c r="F159" s="26" t="str">
        <f t="shared" si="89"/>
        <v>Guatemala</v>
      </c>
      <c r="G159" s="166" t="s">
        <v>1430</v>
      </c>
      <c r="H159" s="166" t="s">
        <v>5007</v>
      </c>
      <c r="I159" s="166" t="s">
        <v>5007</v>
      </c>
      <c r="J159" s="180" t="s">
        <v>5007</v>
      </c>
      <c r="K159" s="180" t="s">
        <v>5007</v>
      </c>
      <c r="L159" s="27">
        <f>IFERROR(VLOOKUP($F159,Area_FDI_84_96,Seq!B$1,FALSE),0)</f>
        <v>0</v>
      </c>
      <c r="M159" s="27">
        <f>IFERROR(VLOOKUP($F159,Area_FDI_84_96,Seq!C$1,FALSE),0)</f>
        <v>0</v>
      </c>
      <c r="N159" s="27">
        <f>IFERROR(VLOOKUP($F159,Area_FDI_84_96,Seq!D$1,FALSE),0)</f>
        <v>0</v>
      </c>
      <c r="O159" s="27">
        <f>IFERROR(VLOOKUP($F159,Area_FDI_84_96,Seq!E$1,FALSE),0)</f>
        <v>0</v>
      </c>
      <c r="P159" s="27">
        <f>IFERROR(VLOOKUP($F159,Area_FDI_84_96,Seq!F$1,FALSE),0)</f>
        <v>0</v>
      </c>
      <c r="Q159" s="27">
        <f>IFERROR(VLOOKUP($F159,Area_FDI_84_96,Seq!G$1,FALSE),0)</f>
        <v>0</v>
      </c>
      <c r="R159" s="27">
        <f>IFERROR(VLOOKUP($F159,Area_FDI_84_96,Seq!H$1,FALSE),0)</f>
        <v>0</v>
      </c>
      <c r="S159" s="27">
        <f>IFERROR(VLOOKUP($F159,Area_FDI_84_96,Seq!I$1,FALSE),0)</f>
        <v>0</v>
      </c>
      <c r="T159" s="27">
        <f>IFERROR(VALUE(VLOOKUP($E159,Area_FDI_92_95,Seq!B$1,FALSE)),0)</f>
        <v>0</v>
      </c>
      <c r="U159" s="27">
        <f>IFERROR(VALUE(VLOOKUP($E159,Area_FDI_92_95,Seq!C$1,FALSE)),0)</f>
        <v>0</v>
      </c>
      <c r="V159" s="27">
        <f>IFERROR(VALUE(VLOOKUP($E159,Area_FDI_92_95,Seq!D$1,FALSE)),0)</f>
        <v>264</v>
      </c>
      <c r="W159" s="27">
        <f>IFERROR(VALUE(VLOOKUP($E159,Area_FDI_92_95,Seq!E$1,FALSE)),0)</f>
        <v>0</v>
      </c>
      <c r="X159" s="27">
        <f>IFERROR(VALUE(VLOOKUP($E159,Area_FDI_96_99,Seq!B$1,FALSE)),0)</f>
        <v>274</v>
      </c>
      <c r="Y159" s="27">
        <f>IFERROR(VALUE(VLOOKUP($E159,Area_FDI_96_99,Seq!C$1,FALSE)),0)</f>
        <v>0</v>
      </c>
      <c r="Z159" s="27">
        <f>IFERROR(VALUE(VLOOKUP($E159,Area_FDI_96_99,Seq!D$1,FALSE)),0)</f>
        <v>0</v>
      </c>
      <c r="AA159" s="27">
        <f>IFERROR(VALUE(VLOOKUP($E159,Area_FDI_96_99,Seq!E$1,FALSE)),0)</f>
        <v>0</v>
      </c>
      <c r="AB159" s="27">
        <f t="shared" si="90"/>
        <v>93</v>
      </c>
      <c r="AC159" s="27">
        <f t="shared" si="91"/>
        <v>78</v>
      </c>
      <c r="AD159" s="27">
        <f t="shared" si="92"/>
        <v>147</v>
      </c>
      <c r="AE159" s="27">
        <f t="shared" si="93"/>
        <v>0</v>
      </c>
      <c r="AF159" s="27">
        <f t="shared" si="94"/>
        <v>0</v>
      </c>
      <c r="AG159" s="27">
        <f t="shared" si="95"/>
        <v>0</v>
      </c>
      <c r="AH159" s="27">
        <f t="shared" si="96"/>
        <v>160</v>
      </c>
      <c r="AI159" s="27">
        <f t="shared" si="97"/>
        <v>168</v>
      </c>
      <c r="AJ159" s="27">
        <f t="shared" si="98"/>
        <v>0</v>
      </c>
      <c r="AK159" s="27">
        <f t="shared" si="99"/>
        <v>0</v>
      </c>
      <c r="AL159" s="27">
        <f t="shared" si="100"/>
        <v>0</v>
      </c>
      <c r="AM159" s="27"/>
      <c r="AN159" s="27"/>
      <c r="AO159" s="27"/>
      <c r="AP159" s="27"/>
      <c r="AQ159" s="27"/>
      <c r="AR159" s="27"/>
      <c r="AS159" s="27"/>
      <c r="AT159" s="27">
        <f>IFERROR(work!D159+work!AP159,".")</f>
        <v>19475553.497992028</v>
      </c>
      <c r="AU159" s="27">
        <f>IFERROR(work!E159+work!AQ159,".")</f>
        <v>20434489.580721717</v>
      </c>
      <c r="AV159" s="27">
        <f>IFERROR(work!F159+work!AR159,".")</f>
        <v>22143845.802065019</v>
      </c>
      <c r="AW159" s="27">
        <f>IFERROR(work!G159+work!AS159,".")</f>
        <v>24402985.555015873</v>
      </c>
      <c r="AX159" s="27">
        <f>IFERROR(work!H159+work!AT159,".")</f>
        <v>27947914.764818557</v>
      </c>
      <c r="AY159" s="27">
        <f>IFERROR(work!I159+work!AU159,".")</f>
        <v>31562413.590893503</v>
      </c>
      <c r="AZ159" s="27">
        <f>IFERROR(work!J159+work!AV159,".")</f>
        <v>34243267.529759392</v>
      </c>
      <c r="BA159" s="27">
        <f>IFERROR(work!K159+work!AW159,".")</f>
        <v>38125427.74713812</v>
      </c>
      <c r="BB159" s="27">
        <f>IFERROR(work!L159+work!AX159,".")</f>
        <v>42347856.041343369</v>
      </c>
      <c r="BC159" s="27">
        <f>IFERROR(work!M159+work!AY159,".")</f>
        <v>44082225.14895273</v>
      </c>
      <c r="BD159" s="27">
        <f>IFERROR(work!N159+work!AZ159,".")</f>
        <v>45748631.785214208</v>
      </c>
      <c r="BE159" s="27">
        <f>IFERROR(work!O159+work!BA159,".")</f>
        <v>49886085.146572851</v>
      </c>
      <c r="BF159" s="27">
        <f>IFERROR(work!P159+work!BB159,".")</f>
        <v>56844844.681515947</v>
      </c>
      <c r="BG159" s="27">
        <f>IFERROR(work!Q159+work!BC159,".")</f>
        <v>64662046.461724758</v>
      </c>
      <c r="BH159" s="27">
        <f>IFERROR(work!R159+work!BD159,".")</f>
        <v>73000809.628974319</v>
      </c>
      <c r="BI159" s="27">
        <f>IFERROR(work!S159+work!BE159,".")</f>
        <v>80867776.549207136</v>
      </c>
      <c r="BJ159" s="27">
        <f>IFERROR(work!T159+work!BF159,".")</f>
        <v>88842638.600378662</v>
      </c>
      <c r="BK159" s="27">
        <f>IFERROR(work!U159+work!BG159,".")</f>
        <v>97024241.917932555</v>
      </c>
      <c r="BL159" s="27">
        <f>IFERROR(work!V159+work!BH159,".")</f>
        <v>104544208.89826889</v>
      </c>
      <c r="BM159" s="27">
        <f>IFERROR(work!W159+work!BI159,".")</f>
        <v>112422282.69891191</v>
      </c>
      <c r="BN159" s="27">
        <f>IFERROR(work!X159+work!BJ159,".")</f>
        <v>121776550.07688276</v>
      </c>
      <c r="BO159" s="27">
        <f>IFERROR(work!Y159+work!BK159,".")</f>
        <v>131768888.13184418</v>
      </c>
      <c r="BP159" s="27">
        <f>IFERROR(work!Z159+work!BL159,".")</f>
        <v>143656547.63210601</v>
      </c>
      <c r="BQ159" s="27">
        <f>IFERROR(work!AA159+work!BM159,".")</f>
        <v>157869056.02332082</v>
      </c>
      <c r="BR159" s="27">
        <f>IFERROR(work!AB159+work!BN159,".")</f>
        <v>173667765.31927529</v>
      </c>
      <c r="BS159" s="27">
        <f>IFERROR(work!AC159+work!BO159,".")</f>
        <v>193117875.84006208</v>
      </c>
      <c r="BT159" s="27">
        <f>IFERROR(work!AD159+work!BP159,".")</f>
        <v>217479929.36026731</v>
      </c>
      <c r="BU159" s="27">
        <f>IFERROR(work!AE159+work!BQ159,".")</f>
        <v>248175757.48755071</v>
      </c>
      <c r="BV159" s="27">
        <f>IFERROR(work!AF159+work!BR159,".")</f>
        <v>271842123.10358882</v>
      </c>
      <c r="BW159" s="27">
        <f>IFERROR(work!AG159+work!BS159,".")</f>
        <v>296626876.58725959</v>
      </c>
      <c r="BX159" s="27">
        <f>IFERROR(work!AH159+work!BT159,".")</f>
        <v>327281001.87310714</v>
      </c>
      <c r="BY159" s="27">
        <f>IFERROR(work!AI159+work!BU159,".")</f>
        <v>356923353.03852457</v>
      </c>
      <c r="BZ159" s="27"/>
      <c r="CA159" s="27"/>
      <c r="CB159" s="27"/>
      <c r="CC159" s="27"/>
      <c r="CD159" s="27"/>
      <c r="CE159" s="27"/>
      <c r="CF159" s="27">
        <f>IFERROR(work!AP159-work!D159,".")</f>
        <v>-17112670.58972935</v>
      </c>
      <c r="CG159" s="27">
        <f>IFERROR(work!AQ159-work!E159,".")</f>
        <v>-18056322.159561183</v>
      </c>
      <c r="CH159" s="27">
        <f>IFERROR(work!AR159-work!F159,".")</f>
        <v>-19849629.806583647</v>
      </c>
      <c r="CI159" s="27">
        <f>IFERROR(work!AS159-work!G159,".")</f>
        <v>-22167778.894975651</v>
      </c>
      <c r="CJ159" s="27">
        <f>IFERROR(work!AT159-work!H159,".")</f>
        <v>-25701605.881571591</v>
      </c>
      <c r="CK159" s="27">
        <f>IFERROR(work!AU159-work!I159,".")</f>
        <v>-29329792.34275924</v>
      </c>
      <c r="CL159" s="27">
        <f>IFERROR(work!AV159-work!J159,".")</f>
        <v>-32007452.526054829</v>
      </c>
      <c r="CM159" s="27">
        <f>IFERROR(work!AW159-work!K159,".")</f>
        <v>-35810375.835150562</v>
      </c>
      <c r="CN159" s="27">
        <f>IFERROR(work!AX159-work!L159,".")</f>
        <v>-39942693.345743917</v>
      </c>
      <c r="CO159" s="27">
        <f>IFERROR(work!AY159-work!M159,".")</f>
        <v>-41582236.763005279</v>
      </c>
      <c r="CP159" s="27">
        <f>IFERROR(work!AZ159-work!N159,".")</f>
        <v>-43171079.679398172</v>
      </c>
      <c r="CQ159" s="27">
        <f>IFERROR(work!BA159-work!O159,".")</f>
        <v>-47214239.772783838</v>
      </c>
      <c r="CR159" s="27">
        <f>IFERROR(work!BB159-work!P159,".")</f>
        <v>-54043726.376389295</v>
      </c>
      <c r="CS159" s="27">
        <f>IFERROR(work!BC159-work!Q159,".")</f>
        <v>-61750924.544287398</v>
      </c>
      <c r="CT159" s="27">
        <f>IFERROR(work!BD159-work!R159,".")</f>
        <v>-69972260.578825265</v>
      </c>
      <c r="CU159" s="27">
        <f>IFERROR(work!BE159-work!S159,".")</f>
        <v>-77689358.311242566</v>
      </c>
      <c r="CV159" s="27">
        <f>IFERROR(work!BF159-work!T159,".")</f>
        <v>-85570209.746116161</v>
      </c>
      <c r="CW159" s="27">
        <f>IFERROR(work!BG159-work!U159,".")</f>
        <v>-93609001.324786291</v>
      </c>
      <c r="CX159" s="27">
        <f>IFERROR(work!BH159-work!V159,".")</f>
        <v>-100958427.31738214</v>
      </c>
      <c r="CY159" s="27">
        <f>IFERROR(work!BI159-work!W159,".")</f>
        <v>-108698553.86912858</v>
      </c>
      <c r="CZ159" s="27">
        <f>IFERROR(work!BJ159-work!X159,".")</f>
        <v>-117918436.7628731</v>
      </c>
      <c r="DA159" s="27">
        <f>IFERROR(work!BK159-work!Y159,".")</f>
        <v>-127820782.61561139</v>
      </c>
      <c r="DB159" s="27">
        <f>IFERROR(work!BL159-work!Z159,".")</f>
        <v>-139555783.153368</v>
      </c>
      <c r="DC159" s="27">
        <f>IFERROR(work!BM159-work!AA159,".")</f>
        <v>-153664507.84070018</v>
      </c>
      <c r="DD159" s="27">
        <f>IFERROR(work!BN159-work!AB159,".")</f>
        <v>-169330688.49501327</v>
      </c>
      <c r="DE159" s="27">
        <f>IFERROR(work!BO159-work!AC159,".")</f>
        <v>-188639403.25524068</v>
      </c>
      <c r="DF159" s="27">
        <f>IFERROR(work!BP159-work!AD159,".")</f>
        <v>-212760524.18013731</v>
      </c>
      <c r="DG159" s="27">
        <f>IFERROR(work!BQ159-work!AE159,".")</f>
        <v>-243158840.45559284</v>
      </c>
      <c r="DH159" s="27">
        <f>IFERROR(work!BR159-work!AF159,".")</f>
        <v>-266660596.24209568</v>
      </c>
      <c r="DI159" s="27">
        <f>IFERROR(work!BS159-work!AG159,".")</f>
        <v>-291418092.93822902</v>
      </c>
      <c r="DJ159" s="27">
        <f>IFERROR(work!BT159-work!AH159,".")</f>
        <v>-321920644.48303229</v>
      </c>
      <c r="DK159" s="27">
        <f>IFERROR(work!BU159-work!AI159,".")</f>
        <v>-351355643.13602334</v>
      </c>
      <c r="DL159" s="27"/>
      <c r="DM159" s="27"/>
      <c r="DN159" s="27"/>
      <c r="DO159" s="27"/>
      <c r="DP159" s="27"/>
      <c r="DQ159" s="27"/>
      <c r="DR159" s="27"/>
      <c r="DS159" s="27">
        <f>IFERROR(work!DO159-work!CC159,".")</f>
        <v>4.6999998092651367E-2</v>
      </c>
      <c r="DT159" s="27">
        <f>IFERROR(work!DP159-work!CD159,".")</f>
        <v>4.5999998092651366E-2</v>
      </c>
      <c r="DU159" s="27">
        <f>IFERROR(work!DQ159-work!CE159,".")</f>
        <v>4.5999998092651366E-2</v>
      </c>
      <c r="DV159" s="27">
        <f>IFERROR(work!DR159-work!CF159,".")</f>
        <v>4.4999998092651365E-2</v>
      </c>
      <c r="DW159" s="27">
        <f>IFERROR(work!DS159-work!CG159,".")</f>
        <v>4.4999998092651365E-2</v>
      </c>
      <c r="DX159" s="27">
        <f>IFERROR(work!DT159-work!CH159,".")</f>
        <v>4.3999998092651364E-2</v>
      </c>
      <c r="DY159" s="27">
        <f>IFERROR(work!DU159-work!CI159,".")</f>
        <v>4.2999998092651363E-2</v>
      </c>
      <c r="DZ159" s="27">
        <f>IFERROR(work!DV159-work!CJ159,".")</f>
        <v>4.1999998092651362E-2</v>
      </c>
      <c r="EA159" s="27">
        <f>IFERROR(work!DW159-work!CK159,".")</f>
        <v>4.0999998092651369E-2</v>
      </c>
      <c r="EB159" s="27">
        <f>IFERROR(work!DX159-work!CL159,".")</f>
        <v>3.9999998092651368E-2</v>
      </c>
      <c r="EC159" s="27">
        <f>IFERROR(work!DY159-work!CM159,".")</f>
        <v>3.7999998092651366E-2</v>
      </c>
      <c r="ED159" s="27">
        <f>IFERROR(work!DZ159-work!CN159,".")</f>
        <v>3.5999998092651364E-2</v>
      </c>
      <c r="EE159" s="27">
        <f>IFERROR(work!EA159-work!CO159,".")</f>
        <v>3.4999998092651363E-2</v>
      </c>
      <c r="EF159" s="27">
        <f>IFERROR(work!EB159-work!CP159,".")</f>
        <v>3.2999998092651361E-2</v>
      </c>
      <c r="EG159" s="27">
        <f>IFERROR(work!EC159-work!CQ159,".")</f>
        <v>3.0999998092651363E-2</v>
      </c>
      <c r="EH159" s="27">
        <f>IFERROR(work!ED159-work!CR159,".")</f>
        <v>2.8999998092651365E-2</v>
      </c>
      <c r="EI159" s="27">
        <f>IFERROR(work!EE159-work!CS159,".")</f>
        <v>2.5999998092651366E-2</v>
      </c>
      <c r="EJ159" s="27">
        <f>IFERROR(work!EF159-work!CT159,".")</f>
        <v>2.3999998092651364E-2</v>
      </c>
      <c r="EK159" s="27">
        <f>IFERROR(work!EG159-work!CU159,".")</f>
        <v>2.1999998092651366E-2</v>
      </c>
      <c r="EL159" s="27">
        <f>IFERROR(work!EH159-work!CV159,".")</f>
        <v>1.8999998092651363E-2</v>
      </c>
      <c r="EM159" s="27">
        <f>IFERROR(work!EI159-work!CW159,".")</f>
        <v>1.5999998092651367E-2</v>
      </c>
      <c r="EN159" s="27">
        <f>IFERROR(work!EJ159-work!CX159,".")</f>
        <v>1.2999998092651364E-2</v>
      </c>
      <c r="EO159" s="27">
        <f>IFERROR(work!EK159-work!CY159,".")</f>
        <v>9.9999980926513618E-3</v>
      </c>
      <c r="EP159" s="27">
        <f>IFERROR(work!EL159-work!CZ159,".")</f>
        <v>6.9999980926513661E-3</v>
      </c>
      <c r="EQ159" s="27">
        <f>IFERROR(work!EM159-work!DA159,".")</f>
        <v>2.9999980926513625E-3</v>
      </c>
      <c r="ER159" s="27">
        <f>IFERROR(work!EN159-work!DB159,".")</f>
        <v>1.7000000953674314E-2</v>
      </c>
      <c r="ES159" s="27">
        <f>IFERROR(work!EO159-work!DC159,".")</f>
        <v>1.3000000953674311E-2</v>
      </c>
      <c r="ET159" s="27" t="str">
        <f>IFERROR(work!EP159-work!DD159,".")</f>
        <v>.</v>
      </c>
      <c r="EU159" s="27" t="str">
        <f>IFERROR(work!EQ159-work!DE159,".")</f>
        <v>.</v>
      </c>
      <c r="EV159" s="27" t="str">
        <f>IFERROR(work!ER159-work!DF159,".")</f>
        <v>.</v>
      </c>
      <c r="EW159" s="27" t="str">
        <f>IFERROR(work!ES159-work!DG159,".")</f>
        <v>.</v>
      </c>
      <c r="EX159" s="27" t="str">
        <f>IFERROR(work!ET159-work!DH159,".")</f>
        <v>.</v>
      </c>
      <c r="EY159" s="27"/>
      <c r="EZ159" s="27"/>
      <c r="FA159" s="27"/>
      <c r="FB159" s="27"/>
      <c r="FC159" s="27"/>
      <c r="FD159" s="27"/>
      <c r="FE159" s="27" t="str">
        <f>IF(ISNUMBER(work!GZ159/work!HD159),work!GZ159/work!HD159,".")</f>
        <v>.</v>
      </c>
      <c r="FF159" s="27" t="str">
        <f>IF(ISNUMBER(work!HA159/work!HE159),work!HA159/work!HE159,".")</f>
        <v>.</v>
      </c>
      <c r="FG159" s="27" t="str">
        <f>IF(ISNUMBER(work!HB159/work!HF159),work!HB159/work!HF159,".")</f>
        <v>.</v>
      </c>
      <c r="FH159" s="27" t="str">
        <f>IF(ISNUMBER(work!HC159/work!HG159),work!HC159/work!HG159,".")</f>
        <v>.</v>
      </c>
      <c r="FI159" s="27" t="str">
        <f>IF(ISNUMBER((work!HA159+work!HB159)/(work!HE159+work!HF159)),(work!HA159+work!HB159)/(work!HE159+work!HF159),".")</f>
        <v>.</v>
      </c>
      <c r="FJ159" s="27" t="str">
        <f>IF(ISNUMBER(work!HH159/work!HL159),work!HH159/work!HL159,".")</f>
        <v>.</v>
      </c>
      <c r="FK159" s="27" t="str">
        <f>IF(ISNUMBER(work!HI159/work!HM159),work!HI159/work!HM159,".")</f>
        <v>.</v>
      </c>
      <c r="FL159" s="27" t="str">
        <f>IF(ISNUMBER(work!HJ159/work!HN159),work!HJ159/work!HN159,".")</f>
        <v>.</v>
      </c>
      <c r="FM159" s="27" t="str">
        <f>IF(ISNUMBER(work!HK159/work!HO159),work!HK159/work!HO159,".")</f>
        <v>.</v>
      </c>
      <c r="FN159" s="27" t="str">
        <f>IF(ISNUMBER((work!HI159+work!HJ159)/(work!HM159+work!HN159)),(work!HI159+work!HJ159)/(work!HM159+work!HN159),".")</f>
        <v>.</v>
      </c>
      <c r="FO159" s="27" t="s">
        <v>5007</v>
      </c>
      <c r="FP159" s="27" t="s">
        <v>5007</v>
      </c>
      <c r="FQ159" s="27" t="s">
        <v>5007</v>
      </c>
      <c r="FR159" s="27" t="s">
        <v>5007</v>
      </c>
      <c r="FS159" s="27" t="s">
        <v>5007</v>
      </c>
      <c r="FT159" s="27">
        <f>work!GM159</f>
        <v>1.9527619751346407E-3</v>
      </c>
      <c r="FU159" s="27">
        <f>work!GN159</f>
        <v>1.5039077471562957E-3</v>
      </c>
      <c r="FV159" s="27" t="str">
        <f>work!GO159</f>
        <v>.</v>
      </c>
      <c r="FW159" s="27" t="s">
        <v>5007</v>
      </c>
      <c r="FX159" s="27"/>
      <c r="FY159" s="27">
        <f t="shared" si="101"/>
        <v>13453.833000000001</v>
      </c>
      <c r="FZ159">
        <f t="shared" si="103"/>
        <v>93</v>
      </c>
      <c r="GA159" t="str">
        <f>work!HC159</f>
        <v>.</v>
      </c>
      <c r="GB159" t="str">
        <f>IF(ISNUMBER(work!HA159+work!HB159),work!HA159+work!HB159,".")</f>
        <v>.</v>
      </c>
      <c r="GC159" t="str">
        <f>IF(ISNUMBER(work!HK159-work!HC159),work!HK159-work!HC159,".")</f>
        <v>.</v>
      </c>
      <c r="GD159" t="str">
        <f>IF(ISNUMBER(work!HI159+work!HJ159-work!HA159-work!HB159),(work!HI159+work!HJ159-work!HA159-work!HB159),".")</f>
        <v>.</v>
      </c>
      <c r="GH159">
        <f>work!GQ159</f>
        <v>13700</v>
      </c>
      <c r="GI159">
        <f>work!GR159</f>
        <v>13400</v>
      </c>
      <c r="GJ159" t="str">
        <f>work!GZ159</f>
        <v>.</v>
      </c>
      <c r="GK159" t="str">
        <f>work!HH159</f>
        <v>.</v>
      </c>
      <c r="GL159">
        <f t="shared" si="102"/>
        <v>477.16961533843011</v>
      </c>
      <c r="GM159" t="str">
        <f>IFERROR(VLOOKUP($F159,AREA_EM_ALLYEAR,Seq!B$1,FALSE),".")</f>
        <v>.</v>
      </c>
      <c r="GN159" t="str">
        <f>IFERROR(VLOOKUP($F159,AREA_EM_ALLYEAR,Seq!C$1,FALSE),".")</f>
        <v>.</v>
      </c>
      <c r="GO159" t="str">
        <f>IFERROR(VLOOKUP($F159,AREA_EM_ALLYEAR,Seq!D$1,FALSE),".")</f>
        <v>.</v>
      </c>
      <c r="GP159" t="str">
        <f>IFERROR(VLOOKUP($F159,AREA_EM_ALLYEAR,Seq!E$1,FALSE),".")</f>
        <v>.</v>
      </c>
      <c r="GQ159" t="str">
        <f>IFERROR(VLOOKUP($F159,AREA_EM_ALLYEAR,Seq!F$1,FALSE),".")</f>
        <v>.</v>
      </c>
      <c r="GR159" t="str">
        <f>IFERROR(VLOOKUP($F159,AREA_EM_ALLYEAR,Seq!G$1,FALSE),".")</f>
        <v>.</v>
      </c>
      <c r="GS159" t="str">
        <f>IFERROR(VLOOKUP($F159,AREA_EM_ALLYEAR,Seq!H$1,FALSE),".")</f>
        <v>.</v>
      </c>
      <c r="GT159" t="str">
        <f>IFERROR(VLOOKUP($F159,AREA_EM_ALLYEAR,Seq!I$1,FALSE),".")</f>
        <v>.</v>
      </c>
      <c r="GU159" t="str">
        <f>IFERROR(VLOOKUP($F159,AREA_EM_ALLYEAR,Seq!J$1,FALSE),".")</f>
        <v>.</v>
      </c>
      <c r="GV159" t="str">
        <f>IFERROR(VLOOKUP($F159,AREA_EM_ALLYEAR,Seq!K$1,FALSE),".")</f>
        <v>.</v>
      </c>
      <c r="GW159" t="str">
        <f>IFERROR(VLOOKUP($F159,AREA_EM_ALLYEAR,Seq!L$1,FALSE),".")</f>
        <v>.</v>
      </c>
      <c r="GX159" t="str">
        <f>IFERROR(VLOOKUP($F159,AREA_EM_ALLYEAR,Seq!M$1,FALSE),".")</f>
        <v>.</v>
      </c>
      <c r="GY159" t="str">
        <f>IFERROR(VLOOKUP($F159,AREA_EM_ALLYEAR,Seq!N$1,FALSE),".")</f>
        <v>.</v>
      </c>
      <c r="GZ159" t="str">
        <f>IFERROR(VLOOKUP($F159,AREA_EM_ALLYEAR,Seq!O$1,FALSE),".")</f>
        <v>.</v>
      </c>
      <c r="HA159" t="str">
        <f t="shared" si="104"/>
        <v>.</v>
      </c>
      <c r="HK159" s="139">
        <f>IFERROR(VLOOKUP(CONCATENATE($G159, ".SP.DYN.LE00.IN"),AREA_WB_6ATTRS,Seq!B$1,FALSE)-VLOOKUP("CHN.SP.DYN.LE00.IN",AREA_WB_6ATTRS,Seq!B$1,FALSE),".")</f>
        <v>-9.6818048780487871</v>
      </c>
      <c r="HL159" s="139">
        <f>IFERROR(VLOOKUP(CONCATENATE($G159, ".SP.DYN.LE00.IN"),AREA_WB_6ATTRS,Seq!C$1,FALSE)-VLOOKUP("CHN.SP.DYN.LE00.IN",AREA_WB_6ATTRS,Seq!C$1,FALSE),".")</f>
        <v>-9.5216097560975754</v>
      </c>
      <c r="HM159" s="139">
        <f>IFERROR(VLOOKUP(CONCATENATE($G159, ".SP.DYN.LE00.IN"),AREA_WB_6ATTRS,Seq!D$1,FALSE)-VLOOKUP("CHN.SP.DYN.LE00.IN",AREA_WB_6ATTRS,Seq!D$1,FALSE),".")</f>
        <v>-9.3472682926829265</v>
      </c>
      <c r="HN159" s="139">
        <f>IFERROR(VLOOKUP(CONCATENATE($G159, ".SP.DYN.LE00.IN"),AREA_WB_6ATTRS,Seq!E$1,FALSE)-VLOOKUP("CHN.SP.DYN.LE00.IN",AREA_WB_6ATTRS,Seq!E$1,FALSE),".")</f>
        <v>-9.1468780487804864</v>
      </c>
      <c r="HO159" s="139">
        <f>IFERROR(VLOOKUP(CONCATENATE($G159, ".SP.DYN.LE00.IN"),AREA_WB_6ATTRS,Seq!F$1,FALSE)-VLOOKUP("CHN.SP.DYN.LE00.IN",AREA_WB_6ATTRS,Seq!F$1,FALSE),".")</f>
        <v>-8.9199024390243835</v>
      </c>
      <c r="HP159" s="139">
        <f>IFERROR(VLOOKUP(CONCATENATE($G159, ".SP.DYN.LE00.IN"),AREA_WB_6ATTRS,Seq!G$1,FALSE)-VLOOKUP("CHN.SP.DYN.LE00.IN",AREA_WB_6ATTRS,Seq!G$1,FALSE),".")</f>
        <v>-8.6683658536585355</v>
      </c>
      <c r="HQ159" s="139">
        <f>IFERROR(VLOOKUP(CONCATENATE($G159, ".SP.DYN.LE00.IN"),AREA_WB_6ATTRS,Seq!H$1,FALSE)-VLOOKUP("CHN.SP.DYN.LE00.IN",AREA_WB_6ATTRS,Seq!H$1,FALSE),".")</f>
        <v>-8.3942926829268316</v>
      </c>
      <c r="HR159" s="139">
        <f>IFERROR(VLOOKUP(CONCATENATE($G159, ".SP.DYN.LE00.IN"),AREA_WB_6ATTRS,Seq!I$1,FALSE)-VLOOKUP("CHN.SP.DYN.LE00.IN",AREA_WB_6ATTRS,Seq!I$1,FALSE),".")</f>
        <v>-8.1027073170731754</v>
      </c>
      <c r="HS159" s="139">
        <f>IFERROR(VLOOKUP(CONCATENATE($G159, ".SP.DYN.LE00.IN"),AREA_WB_6ATTRS,Seq!J$1,FALSE)-VLOOKUP("CHN.SP.DYN.LE00.IN",AREA_WB_6ATTRS,Seq!J$1,FALSE),".")</f>
        <v>-7.8016341463414776</v>
      </c>
      <c r="HT159" s="139">
        <f>IFERROR(VLOOKUP(CONCATENATE($G159, ".SP.DYN.LE00.IN"),AREA_WB_6ATTRS,Seq!K$1,FALSE)-VLOOKUP("CHN.SP.DYN.LE00.IN",AREA_WB_6ATTRS,Seq!K$1,FALSE),".")</f>
        <v>-7.4905609756097604</v>
      </c>
      <c r="HU159" s="139">
        <f>IFERROR(VLOOKUP(CONCATENATE($G159, ".SP.DYN.LE00.IN"),AREA_WB_6ATTRS,Seq!L$1,FALSE)-VLOOKUP("CHN.SP.DYN.LE00.IN",AREA_WB_6ATTRS,Seq!L$1,FALSE),".")</f>
        <v>-7.1730487804877967</v>
      </c>
      <c r="HV159" s="139">
        <f>IFERROR(VLOOKUP(CONCATENATE($G159, ".SP.DYN.LE00.IN"),AREA_WB_6ATTRS,Seq!M$1,FALSE)-VLOOKUP("CHN.SP.DYN.LE00.IN",AREA_WB_6ATTRS,Seq!M$1,FALSE),".")</f>
        <v>-6.8455609756097573</v>
      </c>
      <c r="HW159" s="139">
        <f>IFERROR(VLOOKUP(CONCATENATE($G159, ".SP.DYN.LE00.IN"),AREA_WB_6ATTRS,Seq!N$1,FALSE)-VLOOKUP("CHN.SP.DYN.LE00.IN",AREA_WB_6ATTRS,Seq!N$1,FALSE),".")</f>
        <v>-6.5081219512195148</v>
      </c>
      <c r="HX159" s="139">
        <f>IFERROR(VLOOKUP(CONCATENATE($G159, ".SP.DYN.LE00.IN"),AREA_WB_6ATTRS,Seq!O$1,FALSE)-VLOOKUP("CHN.SP.DYN.LE00.IN",AREA_WB_6ATTRS,Seq!O$1,FALSE),".")</f>
        <v>-6.1611707317073225</v>
      </c>
      <c r="HY159" s="139">
        <f>IFERROR(VLOOKUP(CONCATENATE($G159, ".SP.DYN.LE00.IN"),AREA_WB_6ATTRS,Seq!P$1,FALSE)-VLOOKUP("CHN.SP.DYN.LE00.IN",AREA_WB_6ATTRS,Seq!P$1,FALSE),".")</f>
        <v>-5.8060975609756014</v>
      </c>
      <c r="HZ159" s="139">
        <f>IFERROR(VLOOKUP(CONCATENATE($G159, ".SP.DYN.LE00.IN"),AREA_WB_6ATTRS,Seq!Q$1,FALSE)-VLOOKUP("CHN.SP.DYN.LE00.IN",AREA_WB_6ATTRS,Seq!Q$1,FALSE),".")</f>
        <v>-5.4383414634146305</v>
      </c>
      <c r="IA159" s="139">
        <f>IFERROR(VLOOKUP(CONCATENATE($G159, ".SP.DYN.LE00.IN"),AREA_WB_6ATTRS,Seq!R$1,FALSE)-VLOOKUP("CHN.SP.DYN.LE00.IN",AREA_WB_6ATTRS,Seq!R$1,FALSE),".")</f>
        <v>-5.0552195121951229</v>
      </c>
      <c r="IB159" s="139">
        <f>IFERROR(VLOOKUP(CONCATENATE($G159, ".SP.DYN.LE00.IN"),AREA_WB_6ATTRS,Seq!S$1,FALSE)-VLOOKUP("CHN.SP.DYN.LE00.IN",AREA_WB_6ATTRS,Seq!S$1,FALSE),".")</f>
        <v>-4.6601707317073107</v>
      </c>
      <c r="IC159" s="139">
        <f>IFERROR(VLOOKUP(CONCATENATE($G159, ".SP.DYN.LE00.IN"),AREA_WB_6ATTRS,Seq!T$1,FALSE)-VLOOKUP("CHN.SP.DYN.LE00.IN",AREA_WB_6ATTRS,Seq!T$1,FALSE),".")</f>
        <v>-4.2596829268292709</v>
      </c>
      <c r="ID159" s="139">
        <f>IFERROR(VLOOKUP(CONCATENATE($G159, ".SP.DYN.LE00.IN"),AREA_WB_6ATTRS,Seq!U$1,FALSE)-VLOOKUP("CHN.SP.DYN.LE00.IN",AREA_WB_6ATTRS,Seq!U$1,FALSE),".")</f>
        <v>-3.8652682926829272</v>
      </c>
      <c r="IE159" s="139">
        <f>IFERROR(VLOOKUP(CONCATENATE($G159, ".SP.DYN.LE00.IN"),AREA_WB_6ATTRS,Seq!V$1,FALSE)-VLOOKUP("CHN.SP.DYN.LE00.IN",AREA_WB_6ATTRS,Seq!V$1,FALSE),".")</f>
        <v>-3.4975365853658502</v>
      </c>
      <c r="IF159" s="139">
        <f>IFERROR(VLOOKUP(CONCATENATE($G159, ".SP.DYN.LE00.IN"),AREA_WB_6ATTRS,Seq!W$1,FALSE)-VLOOKUP("CHN.SP.DYN.LE00.IN",AREA_WB_6ATTRS,Seq!W$1,FALSE),".")</f>
        <v>-3.1765853658536685</v>
      </c>
      <c r="IG159" s="139">
        <f>IFERROR(VLOOKUP(CONCATENATE($G159, ".SP.DYN.LE00.IN"),AREA_WB_6ATTRS,Seq!X$1,FALSE)-VLOOKUP("CHN.SP.DYN.LE00.IN",AREA_WB_6ATTRS,Seq!X$1,FALSE),".")</f>
        <v>-2.9171219512195137</v>
      </c>
      <c r="IH159" s="139">
        <f>IFERROR(VLOOKUP(CONCATENATE($G159, ".SP.DYN.LE00.IN"),AREA_WB_6ATTRS,Seq!Y$1,FALSE)-VLOOKUP("CHN.SP.DYN.LE00.IN",AREA_WB_6ATTRS,Seq!Y$1,FALSE),".")</f>
        <v>-2.7227560975609748</v>
      </c>
      <c r="II159" s="139">
        <f>IFERROR(VLOOKUP(CONCATENATE($G159, ".SP.DYN.LE00.IN"),AREA_WB_6ATTRS,Seq!Z$1,FALSE)-VLOOKUP("CHN.SP.DYN.LE00.IN",AREA_WB_6ATTRS,Seq!Z$1,FALSE),".")</f>
        <v>-2.5945365853658586</v>
      </c>
      <c r="IJ159" s="139">
        <f>IFERROR(VLOOKUP(CONCATENATE($G159, ".SP.DYN.LE00.IN"),AREA_WB_6ATTRS,Seq!AA$1,FALSE)-VLOOKUP("CHN.SP.DYN.LE00.IN",AREA_WB_6ATTRS,Seq!AA$1,FALSE),".")</f>
        <v>-2.5234634146341506</v>
      </c>
      <c r="IK159" s="139">
        <f>IFERROR(VLOOKUP(CONCATENATE($G159, ".SP.DYN.LE00.IN"),AREA_WB_6ATTRS,Seq!AB$1,FALSE)-VLOOKUP("CHN.SP.DYN.LE00.IN",AREA_WB_6ATTRS,Seq!AB$1,FALSE),".")</f>
        <v>-2.4950000000000045</v>
      </c>
      <c r="IL159" s="139">
        <f>IFERROR(VLOOKUP(CONCATENATE($G159, ".SP.DYN.LE00.IN"),AREA_WB_6ATTRS,Seq!AC$1,FALSE)-VLOOKUP("CHN.SP.DYN.LE00.IN",AREA_WB_6ATTRS,Seq!AC$1,FALSE),".")</f>
        <v>-2.4875365853658451</v>
      </c>
      <c r="IM159" s="139">
        <f>IFERROR(VLOOKUP(CONCATENATE($G159, ".SP.DYN.LE00.IN"),AREA_WB_6ATTRS,Seq!AD$1,FALSE)-VLOOKUP("CHN.SP.DYN.LE00.IN",AREA_WB_6ATTRS,Seq!AD$1,FALSE),".")</f>
        <v>-2.4829999999999899</v>
      </c>
      <c r="IN159" s="139">
        <f>IFERROR(VLOOKUP(CONCATENATE($G159, ".SP.DYN.LE00.IN"),AREA_WB_6ATTRS,Seq!AE$1,FALSE)-VLOOKUP("CHN.SP.DYN.LE00.IN",AREA_WB_6ATTRS,Seq!AE$1,FALSE),".")</f>
        <v>-2.4718780487804821</v>
      </c>
      <c r="IO159" s="139">
        <f>IFERROR(VLOOKUP(CONCATENATE($G159, ".SP.DYN.LE00.IN"),AREA_WB_6ATTRS,Seq!AF$1,FALSE)-VLOOKUP("CHN.SP.DYN.LE00.IN",AREA_WB_6ATTRS,Seq!AF$1,FALSE),".")</f>
        <v>-2.4476829268292875</v>
      </c>
      <c r="IP159" s="139" t="str">
        <f>IFERROR(VLOOKUP(CONCATENATE($G159, ".SP.DYN.LE00.IN"),AREA_WB_6ATTRS,Seq!AG$1,FALSE)-VLOOKUP("CHN.SP.DYN.LE00.IN",AREA_WB_6ATTRS,Seq!AG$1,FALSE),".")</f>
        <v>.</v>
      </c>
      <c r="IW159">
        <f>IFERROR(VLOOKUP(CONCATENATE($G159, ".SP.DYN.LE00.IN"),AREA_WB_6ATTRS,Seq!B$1,FALSE),".")</f>
        <v>57.312000000000005</v>
      </c>
      <c r="IX159">
        <f>IFERROR(VLOOKUP(CONCATENATE($G159, ".SP.DYN.LE00.IN"),AREA_WB_6ATTRS,Seq!C$1,FALSE),".")</f>
        <v>57.741317073170734</v>
      </c>
      <c r="IY159">
        <f>IFERROR(VLOOKUP(CONCATENATE($G159, ".SP.DYN.LE00.IN"),AREA_WB_6ATTRS,Seq!D$1,FALSE),".")</f>
        <v>58.187634146341466</v>
      </c>
      <c r="IZ159">
        <f>IFERROR(VLOOKUP(CONCATENATE($G159, ".SP.DYN.LE00.IN"),AREA_WB_6ATTRS,Seq!E$1,FALSE),".")</f>
        <v>58.652975609756105</v>
      </c>
      <c r="JA159">
        <f>IFERROR(VLOOKUP(CONCATENATE($G159, ".SP.DYN.LE00.IN"),AREA_WB_6ATTRS,Seq!F$1,FALSE),".")</f>
        <v>59.139365853658546</v>
      </c>
      <c r="JB159">
        <f>IFERROR(VLOOKUP(CONCATENATE($G159, ".SP.DYN.LE00.IN"),AREA_WB_6ATTRS,Seq!G$1,FALSE),".")</f>
        <v>59.644780487804887</v>
      </c>
      <c r="JC159">
        <f>IFERROR(VLOOKUP(CONCATENATE($G159, ".SP.DYN.LE00.IN"),AREA_WB_6ATTRS,Seq!H$1,FALSE),".")</f>
        <v>60.165195121951228</v>
      </c>
      <c r="JD159">
        <f>IFERROR(VLOOKUP(CONCATENATE($G159, ".SP.DYN.LE00.IN"),AREA_WB_6ATTRS,Seq!I$1,FALSE),".")</f>
        <v>60.69460975609757</v>
      </c>
      <c r="JE159">
        <f>IFERROR(VLOOKUP(CONCATENATE($G159, ".SP.DYN.LE00.IN"),AREA_WB_6ATTRS,Seq!J$1,FALSE),".")</f>
        <v>61.22548780487805</v>
      </c>
      <c r="JF159">
        <f>IFERROR(VLOOKUP(CONCATENATE($G159, ".SP.DYN.LE00.IN"),AREA_WB_6ATTRS,Seq!K$1,FALSE),".")</f>
        <v>61.756365853658544</v>
      </c>
      <c r="JG159">
        <f>IFERROR(VLOOKUP(CONCATENATE($G159, ".SP.DYN.LE00.IN"),AREA_WB_6ATTRS,Seq!L$1,FALSE),".")</f>
        <v>62.286682926829279</v>
      </c>
      <c r="JH159">
        <f>IFERROR(VLOOKUP(CONCATENATE($G159, ".SP.DYN.LE00.IN"),AREA_WB_6ATTRS,Seq!M$1,FALSE),".")</f>
        <v>62.818463414634152</v>
      </c>
      <c r="JI159">
        <f>IFERROR(VLOOKUP(CONCATENATE($G159, ".SP.DYN.LE00.IN"),AREA_WB_6ATTRS,Seq!N$1,FALSE),".")</f>
        <v>63.353707317073166</v>
      </c>
      <c r="JJ159">
        <f>IFERROR(VLOOKUP(CONCATENATE($G159, ".SP.DYN.LE00.IN"),AREA_WB_6ATTRS,Seq!O$1,FALSE),".")</f>
        <v>63.893463414634148</v>
      </c>
      <c r="JK159">
        <f>IFERROR(VLOOKUP(CONCATENATE($G159, ".SP.DYN.LE00.IN"),AREA_WB_6ATTRS,Seq!P$1,FALSE),".")</f>
        <v>64.436829268292698</v>
      </c>
      <c r="JL159">
        <f>IFERROR(VLOOKUP(CONCATENATE($G159, ".SP.DYN.LE00.IN"),AREA_WB_6ATTRS,Seq!Q$1,FALSE),".")</f>
        <v>64.986390243902449</v>
      </c>
      <c r="JM159">
        <f>IFERROR(VLOOKUP(CONCATENATE($G159, ".SP.DYN.LE00.IN"),AREA_WB_6ATTRS,Seq!R$1,FALSE),".")</f>
        <v>65.543804878048789</v>
      </c>
      <c r="JN159">
        <f>IFERROR(VLOOKUP(CONCATENATE($G159, ".SP.DYN.LE00.IN"),AREA_WB_6ATTRS,Seq!S$1,FALSE),".")</f>
        <v>66.106146341463429</v>
      </c>
      <c r="JO159">
        <f>IFERROR(VLOOKUP(CONCATENATE($G159, ".SP.DYN.LE00.IN"),AREA_WB_6ATTRS,Seq!T$1,FALSE),".")</f>
        <v>66.667414634146354</v>
      </c>
      <c r="JP159">
        <f>IFERROR(VLOOKUP(CONCATENATE($G159, ".SP.DYN.LE00.IN"),AREA_WB_6ATTRS,Seq!U$1,FALSE),".")</f>
        <v>67.21812195121953</v>
      </c>
      <c r="JQ159">
        <f>IFERROR(VLOOKUP(CONCATENATE($G159, ".SP.DYN.LE00.IN"),AREA_WB_6ATTRS,Seq!V$1,FALSE),".")</f>
        <v>67.744170731707328</v>
      </c>
      <c r="JR159">
        <f>IFERROR(VLOOKUP(CONCATENATE($G159, ".SP.DYN.LE00.IN"),AREA_WB_6ATTRS,Seq!W$1,FALSE),".")</f>
        <v>68.228951219512197</v>
      </c>
      <c r="JS159">
        <f>IFERROR(VLOOKUP(CONCATENATE($G159, ".SP.DYN.LE00.IN"),AREA_WB_6ATTRS,Seq!X$1,FALSE),".")</f>
        <v>68.662317073170726</v>
      </c>
      <c r="JT159">
        <f>IFERROR(VLOOKUP(CONCATENATE($G159, ".SP.DYN.LE00.IN"),AREA_WB_6ATTRS,Seq!Y$1,FALSE),".")</f>
        <v>69.042121951219514</v>
      </c>
      <c r="JU159">
        <f>IFERROR(VLOOKUP(CONCATENATE($G159, ".SP.DYN.LE00.IN"),AREA_WB_6ATTRS,Seq!Z$1,FALSE),".")</f>
        <v>69.367804878048787</v>
      </c>
      <c r="JV159">
        <f>IFERROR(VLOOKUP(CONCATENATE($G159, ".SP.DYN.LE00.IN"),AREA_WB_6ATTRS,Seq!AA$1,FALSE),".")</f>
        <v>69.64785365853659</v>
      </c>
      <c r="JW159">
        <f>IFERROR(VLOOKUP(CONCATENATE($G159, ".SP.DYN.LE00.IN"),AREA_WB_6ATTRS,Seq!AB$1,FALSE),".")</f>
        <v>69.894731707317078</v>
      </c>
      <c r="JX159">
        <f>IFERROR(VLOOKUP(CONCATENATE($G159, ".SP.DYN.LE00.IN"),AREA_WB_6ATTRS,Seq!AC$1,FALSE),".")</f>
        <v>70.125048780487816</v>
      </c>
      <c r="JY159">
        <f>IFERROR(VLOOKUP(CONCATENATE($G159, ".SP.DYN.LE00.IN"),AREA_WB_6ATTRS,Seq!AD$1,FALSE),".")</f>
        <v>70.352341463414646</v>
      </c>
      <c r="JZ159">
        <f>IFERROR(VLOOKUP(CONCATENATE($G159, ".SP.DYN.LE00.IN"),AREA_WB_6ATTRS,Seq!AE$1,FALSE),".")</f>
        <v>70.584634146341472</v>
      </c>
      <c r="KA159">
        <f>IFERROR(VLOOKUP(CONCATENATE($G159, ".SP.DYN.LE00.IN"),AREA_WB_6ATTRS,Seq!AF$1,FALSE),".")</f>
        <v>70.825414634146341</v>
      </c>
      <c r="KB159" t="str">
        <f>IFERROR(VLOOKUP(CONCATENATE($G159, ".SP.DYN.LE00.IN"),AREA_WB_6ATTRS,Seq!AG$1,FALSE),".")</f>
        <v>.</v>
      </c>
      <c r="KK159">
        <f t="shared" si="107"/>
        <v>631</v>
      </c>
      <c r="KL159">
        <f t="shared" si="105"/>
        <v>0</v>
      </c>
      <c r="KM159">
        <f t="shared" si="108"/>
        <v>45748631.785214208</v>
      </c>
      <c r="KN159">
        <f t="shared" si="109"/>
        <v>-43171079.679398172</v>
      </c>
      <c r="KO159">
        <f t="shared" si="106"/>
        <v>3.7999998092651366E-2</v>
      </c>
      <c r="KP159" t="str">
        <f>work!HA159</f>
        <v>.</v>
      </c>
      <c r="KQ159" t="str">
        <f>work!HB159</f>
        <v>.</v>
      </c>
      <c r="KR159" t="str">
        <f>work!HC159</f>
        <v>.</v>
      </c>
      <c r="KS159" t="str">
        <f>IF(ISNUMBER(work!HI159-work!HA159),work!HI159-work!HA159,".")</f>
        <v>.</v>
      </c>
      <c r="KT159" t="str">
        <f>IF(ISNUMBER(work!HJ159-work!HB159),work!HJ159-work!HB159,".")</f>
        <v>.</v>
      </c>
      <c r="KU159" t="str">
        <f>IF(ISNUMBER(work!HK159-work!HC159),work!HK159-work!HC159,".")</f>
        <v>.</v>
      </c>
      <c r="KW159">
        <f>IFERROR(work!HR159/work!HV159,".")</f>
        <v>4.8462705952246562E-5</v>
      </c>
      <c r="KX159">
        <f>IFERROR(work!HS159/work!HW159,".")</f>
        <v>2.5813341928802091E-5</v>
      </c>
      <c r="KY159">
        <f>IFERROR(work!HT159/work!HX159,".")</f>
        <v>3.3924854577237543E-5</v>
      </c>
      <c r="KZ159">
        <f>IFERROR(work!HU159/work!HY159,".")</f>
        <v>3.3162274644515245E-5</v>
      </c>
    </row>
    <row r="160" spans="1:312">
      <c r="A160" s="24">
        <f t="shared" si="85"/>
        <v>161</v>
      </c>
      <c r="B160" s="24" t="str">
        <f t="shared" si="86"/>
        <v>Out</v>
      </c>
      <c r="C160" s="24" t="str">
        <f t="shared" si="87"/>
        <v>Out</v>
      </c>
      <c r="D160" s="24" t="str">
        <f t="shared" si="88"/>
        <v>Out67</v>
      </c>
      <c r="E160" s="25" t="s">
        <v>3922</v>
      </c>
      <c r="F160" s="26" t="str">
        <f t="shared" si="89"/>
        <v>Guyana</v>
      </c>
      <c r="G160" s="166" t="s">
        <v>1434</v>
      </c>
      <c r="H160" s="166" t="s">
        <v>5007</v>
      </c>
      <c r="I160" s="166" t="s">
        <v>5007</v>
      </c>
      <c r="J160" s="180" t="s">
        <v>5007</v>
      </c>
      <c r="K160" s="180" t="s">
        <v>5007</v>
      </c>
      <c r="L160" s="27">
        <f>IFERROR(VLOOKUP($F160,Area_FDI_84_96,Seq!B$1,FALSE),0)</f>
        <v>0</v>
      </c>
      <c r="M160" s="27">
        <f>IFERROR(VLOOKUP($F160,Area_FDI_84_96,Seq!C$1,FALSE),0)</f>
        <v>0</v>
      </c>
      <c r="N160" s="27">
        <f>IFERROR(VLOOKUP($F160,Area_FDI_84_96,Seq!D$1,FALSE),0)</f>
        <v>0</v>
      </c>
      <c r="O160" s="27">
        <f>IFERROR(VLOOKUP($F160,Area_FDI_84_96,Seq!E$1,FALSE),0)</f>
        <v>0</v>
      </c>
      <c r="P160" s="27">
        <f>IFERROR(VLOOKUP($F160,Area_FDI_84_96,Seq!F$1,FALSE),0)</f>
        <v>0</v>
      </c>
      <c r="Q160" s="27">
        <f>IFERROR(VLOOKUP($F160,Area_FDI_84_96,Seq!G$1,FALSE),0)</f>
        <v>0</v>
      </c>
      <c r="R160" s="27">
        <f>IFERROR(VLOOKUP($F160,Area_FDI_84_96,Seq!H$1,FALSE),0)</f>
        <v>0</v>
      </c>
      <c r="S160" s="27">
        <f>IFERROR(VLOOKUP($F160,Area_FDI_84_96,Seq!I$1,FALSE),0)</f>
        <v>0</v>
      </c>
      <c r="T160" s="27">
        <f>IFERROR(VALUE(VLOOKUP($E160,Area_FDI_92_95,Seq!B$1,FALSE)),0)</f>
        <v>0</v>
      </c>
      <c r="U160" s="27">
        <f>IFERROR(VALUE(VLOOKUP($E160,Area_FDI_92_95,Seq!C$1,FALSE)),0)</f>
        <v>8</v>
      </c>
      <c r="V160" s="27">
        <f>IFERROR(VALUE(VLOOKUP($E160,Area_FDI_92_95,Seq!D$1,FALSE)),0)</f>
        <v>2</v>
      </c>
      <c r="W160" s="27">
        <f>IFERROR(VALUE(VLOOKUP($E160,Area_FDI_92_95,Seq!E$1,FALSE)),0)</f>
        <v>0</v>
      </c>
      <c r="X160" s="27">
        <f>IFERROR(VALUE(VLOOKUP($E160,Area_FDI_96_99,Seq!B$1,FALSE)),0)</f>
        <v>0</v>
      </c>
      <c r="Y160" s="27">
        <f>IFERROR(VALUE(VLOOKUP($E160,Area_FDI_96_99,Seq!C$1,FALSE)),0)</f>
        <v>0</v>
      </c>
      <c r="Z160" s="27">
        <f>IFERROR(VALUE(VLOOKUP($E160,Area_FDI_96_99,Seq!D$1,FALSE)),0)</f>
        <v>0</v>
      </c>
      <c r="AA160" s="27">
        <f>IFERROR(VALUE(VLOOKUP($E160,Area_FDI_96_99,Seq!E$1,FALSE)),0)</f>
        <v>0</v>
      </c>
      <c r="AB160" s="27">
        <f t="shared" si="90"/>
        <v>0</v>
      </c>
      <c r="AC160" s="27">
        <f t="shared" si="91"/>
        <v>0</v>
      </c>
      <c r="AD160" s="27">
        <f t="shared" si="92"/>
        <v>0</v>
      </c>
      <c r="AE160" s="27">
        <f t="shared" si="93"/>
        <v>0</v>
      </c>
      <c r="AF160" s="27">
        <f t="shared" si="94"/>
        <v>0</v>
      </c>
      <c r="AG160" s="27">
        <f t="shared" si="95"/>
        <v>0</v>
      </c>
      <c r="AH160" s="27">
        <f t="shared" si="96"/>
        <v>0</v>
      </c>
      <c r="AI160" s="27">
        <f t="shared" si="97"/>
        <v>0</v>
      </c>
      <c r="AJ160" s="27">
        <f t="shared" si="98"/>
        <v>0</v>
      </c>
      <c r="AK160" s="27">
        <f t="shared" si="99"/>
        <v>0</v>
      </c>
      <c r="AL160" s="27">
        <f t="shared" si="100"/>
        <v>0</v>
      </c>
      <c r="AM160" s="27"/>
      <c r="AN160" s="27"/>
      <c r="AO160" s="27"/>
      <c r="AP160" s="27"/>
      <c r="AQ160" s="27"/>
      <c r="AR160" s="27"/>
      <c r="AS160" s="27"/>
      <c r="AT160" s="27">
        <f>IFERROR(work!D160+work!AP160,".")</f>
        <v>18356487.0847877</v>
      </c>
      <c r="AU160" s="27">
        <f>IFERROR(work!E160+work!AQ160,".")</f>
        <v>19308714.145160936</v>
      </c>
      <c r="AV160" s="27">
        <f>IFERROR(work!F160+work!AR160,".")</f>
        <v>21051695.632740058</v>
      </c>
      <c r="AW160" s="27">
        <f>IFERROR(work!G160+work!AS160,".")</f>
        <v>23336607.105170339</v>
      </c>
      <c r="AX160" s="27">
        <f>IFERROR(work!H160+work!AT160,".")</f>
        <v>26873409.23842499</v>
      </c>
      <c r="AY160" s="27">
        <f>IFERROR(work!I160+work!AU160,".")</f>
        <v>30495919.294240497</v>
      </c>
      <c r="AZ160" s="27">
        <f>IFERROR(work!J160+work!AV160,".")</f>
        <v>33174727.708370369</v>
      </c>
      <c r="BA160" s="27">
        <f>IFERROR(work!K160+work!AW160,".")</f>
        <v>37017713.482837744</v>
      </c>
      <c r="BB160" s="27">
        <f>IFERROR(work!L160+work!AX160,".")</f>
        <v>41193246.573930152</v>
      </c>
      <c r="BC160" s="27">
        <f>IFERROR(work!M160+work!AY160,".")</f>
        <v>42877830.908424459</v>
      </c>
      <c r="BD160" s="27">
        <f>IFERROR(work!N160+work!AZ160,".")</f>
        <v>44504070.319498233</v>
      </c>
      <c r="BE160" s="27">
        <f>IFERROR(work!O160+work!BA160,".")</f>
        <v>48597023.117445581</v>
      </c>
      <c r="BF160" s="27">
        <f>IFERROR(work!P160+work!BB160,".")</f>
        <v>55494816.054139018</v>
      </c>
      <c r="BG160" s="27">
        <f>IFERROR(work!Q160+work!BC160,".")</f>
        <v>63261166.52369342</v>
      </c>
      <c r="BH160" s="27">
        <f>IFERROR(work!R160+work!BD160,".")</f>
        <v>71545876.757114261</v>
      </c>
      <c r="BI160" s="27">
        <f>IFERROR(work!S160+work!BE160,".")</f>
        <v>79340868.044388562</v>
      </c>
      <c r="BJ160" s="27">
        <f>IFERROR(work!T160+work!BF160,".")</f>
        <v>87273636.235578239</v>
      </c>
      <c r="BK160" s="27">
        <f>IFERROR(work!U160+work!BG160,".")</f>
        <v>95388018.944128796</v>
      </c>
      <c r="BL160" s="27">
        <f>IFERROR(work!V160+work!BH160,".")</f>
        <v>102821495.55938414</v>
      </c>
      <c r="BM160" s="27">
        <f>IFERROR(work!W160+work!BI160,".")</f>
        <v>110632679.92237595</v>
      </c>
      <c r="BN160" s="27">
        <f>IFERROR(work!X160+work!BJ160,".")</f>
        <v>119918760.21238559</v>
      </c>
      <c r="BO160" s="27">
        <f>IFERROR(work!Y160+work!BK160,".")</f>
        <v>129867705.66856234</v>
      </c>
      <c r="BP160" s="27">
        <f>IFERROR(work!Z160+work!BL160,".")</f>
        <v>141679801.55493268</v>
      </c>
      <c r="BQ160" s="27">
        <f>IFERROR(work!AA160+work!BM160,".")</f>
        <v>155839677.86279616</v>
      </c>
      <c r="BR160" s="27">
        <f>IFERROR(work!AB160+work!BN160,".")</f>
        <v>171574523.97506645</v>
      </c>
      <c r="BS160" s="27">
        <f>IFERROR(work!AC160+work!BO160,".")</f>
        <v>190952463.11886987</v>
      </c>
      <c r="BT160" s="27">
        <f>IFERROR(work!AD160+work!BP160,".")</f>
        <v>215197837.20222992</v>
      </c>
      <c r="BU160" s="27">
        <f>IFERROR(work!AE160+work!BQ160,".")</f>
        <v>245750357.89919841</v>
      </c>
      <c r="BV160" s="27">
        <f>IFERROR(work!AF160+work!BR160,".")</f>
        <v>269336060.38231802</v>
      </c>
      <c r="BW160" s="27">
        <f>IFERROR(work!AG160+work!BS160,".")</f>
        <v>294109996.37043726</v>
      </c>
      <c r="BX160" s="27">
        <f>IFERROR(work!AH160+work!BT160,".")</f>
        <v>324692159.80385971</v>
      </c>
      <c r="BY160" s="27" t="str">
        <f>IFERROR(work!AI160+work!BU160,".")</f>
        <v>.</v>
      </c>
      <c r="BZ160" s="27"/>
      <c r="CA160" s="27"/>
      <c r="CB160" s="27"/>
      <c r="CC160" s="27"/>
      <c r="CD160" s="27"/>
      <c r="CE160" s="27"/>
      <c r="CF160" s="27">
        <f>IFERROR(work!AP160-work!D160,".")</f>
        <v>-18231737.002933677</v>
      </c>
      <c r="CG160" s="27">
        <f>IFERROR(work!AQ160-work!E160,".")</f>
        <v>-19182097.595121965</v>
      </c>
      <c r="CH160" s="27">
        <f>IFERROR(work!AR160-work!F160,".")</f>
        <v>-20941779.975908607</v>
      </c>
      <c r="CI160" s="27">
        <f>IFERROR(work!AS160-work!G160,".")</f>
        <v>-23234157.344821185</v>
      </c>
      <c r="CJ160" s="27">
        <f>IFERROR(work!AT160-work!H160,".")</f>
        <v>-26776111.407965157</v>
      </c>
      <c r="CK160" s="27">
        <f>IFERROR(work!AU160-work!I160,".")</f>
        <v>-30396286.639412247</v>
      </c>
      <c r="CL160" s="27">
        <f>IFERROR(work!AV160-work!J160,".")</f>
        <v>-33075992.347443853</v>
      </c>
      <c r="CM160" s="27">
        <f>IFERROR(work!AW160-work!K160,".")</f>
        <v>-36918090.099450938</v>
      </c>
      <c r="CN160" s="27">
        <f>IFERROR(work!AX160-work!L160,".")</f>
        <v>-41097302.813157134</v>
      </c>
      <c r="CO160" s="27">
        <f>IFERROR(work!AY160-work!M160,".")</f>
        <v>-42786631.00353355</v>
      </c>
      <c r="CP160" s="27">
        <f>IFERROR(work!AZ160-work!N160,".")</f>
        <v>-44415641.145114146</v>
      </c>
      <c r="CQ160" s="27">
        <f>IFERROR(work!BA160-work!O160,".")</f>
        <v>-48503301.801911108</v>
      </c>
      <c r="CR160" s="27">
        <f>IFERROR(work!BB160-work!P160,".")</f>
        <v>-55393755.003766224</v>
      </c>
      <c r="CS160" s="27">
        <f>IFERROR(work!BC160-work!Q160,".")</f>
        <v>-63151804.482318737</v>
      </c>
      <c r="CT160" s="27">
        <f>IFERROR(work!BD160-work!R160,".")</f>
        <v>-71427193.450685322</v>
      </c>
      <c r="CU160" s="27">
        <f>IFERROR(work!BE160-work!S160,".")</f>
        <v>-79216266.816061139</v>
      </c>
      <c r="CV160" s="27">
        <f>IFERROR(work!BF160-work!T160,".")</f>
        <v>-87139212.110916585</v>
      </c>
      <c r="CW160" s="27">
        <f>IFERROR(work!BG160-work!U160,".")</f>
        <v>-95245224.298590049</v>
      </c>
      <c r="CX160" s="27">
        <f>IFERROR(work!BH160-work!V160,".")</f>
        <v>-102681140.6562669</v>
      </c>
      <c r="CY160" s="27">
        <f>IFERROR(work!BI160-work!W160,".")</f>
        <v>-110488156.64566454</v>
      </c>
      <c r="CZ160" s="27">
        <f>IFERROR(work!BJ160-work!X160,".")</f>
        <v>-119776226.62737027</v>
      </c>
      <c r="DA160" s="27">
        <f>IFERROR(work!BK160-work!Y160,".")</f>
        <v>-129721965.07889323</v>
      </c>
      <c r="DB160" s="27">
        <f>IFERROR(work!BL160-work!Z160,".")</f>
        <v>-141532529.23054132</v>
      </c>
      <c r="DC160" s="27">
        <f>IFERROR(work!BM160-work!AA160,".")</f>
        <v>-155693886.00122485</v>
      </c>
      <c r="DD160" s="27">
        <f>IFERROR(work!BN160-work!AB160,".")</f>
        <v>-171423929.8392221</v>
      </c>
      <c r="DE160" s="27">
        <f>IFERROR(work!BO160-work!AC160,".")</f>
        <v>-190804815.97643289</v>
      </c>
      <c r="DF160" s="27">
        <f>IFERROR(work!BP160-work!AD160,".")</f>
        <v>-215042616.3381747</v>
      </c>
      <c r="DG160" s="27">
        <f>IFERROR(work!BQ160-work!AE160,".")</f>
        <v>-245584240.04394513</v>
      </c>
      <c r="DH160" s="27">
        <f>IFERROR(work!BR160-work!AF160,".")</f>
        <v>-269166658.96336651</v>
      </c>
      <c r="DI160" s="27">
        <f>IFERROR(work!BS160-work!AG160,".")</f>
        <v>-293934973.15505135</v>
      </c>
      <c r="DJ160" s="27">
        <f>IFERROR(work!BT160-work!AH160,".")</f>
        <v>-324509486.55227971</v>
      </c>
      <c r="DK160" s="27" t="str">
        <f>IFERROR(work!BU160-work!AI160,".")</f>
        <v>.</v>
      </c>
      <c r="DL160" s="27"/>
      <c r="DM160" s="27"/>
      <c r="DN160" s="27"/>
      <c r="DO160" s="27"/>
      <c r="DP160" s="27"/>
      <c r="DQ160" s="27"/>
      <c r="DR160" s="27"/>
      <c r="DS160" s="27" t="str">
        <f>IFERROR(work!DO160-work!CC160,".")</f>
        <v>.</v>
      </c>
      <c r="DT160" s="27" t="str">
        <f>IFERROR(work!DP160-work!CD160,".")</f>
        <v>.</v>
      </c>
      <c r="DU160" s="27" t="str">
        <f>IFERROR(work!DQ160-work!CE160,".")</f>
        <v>.</v>
      </c>
      <c r="DV160" s="27" t="str">
        <f>IFERROR(work!DR160-work!CF160,".")</f>
        <v>.</v>
      </c>
      <c r="DW160" s="27" t="str">
        <f>IFERROR(work!DS160-work!CG160,".")</f>
        <v>.</v>
      </c>
      <c r="DX160" s="27" t="str">
        <f>IFERROR(work!DT160-work!CH160,".")</f>
        <v>.</v>
      </c>
      <c r="DY160" s="27" t="str">
        <f>IFERROR(work!DU160-work!CI160,".")</f>
        <v>.</v>
      </c>
      <c r="DZ160" s="27" t="str">
        <f>IFERROR(work!DV160-work!CJ160,".")</f>
        <v>.</v>
      </c>
      <c r="EA160" s="27" t="str">
        <f>IFERROR(work!DW160-work!CK160,".")</f>
        <v>.</v>
      </c>
      <c r="EB160" s="27" t="str">
        <f>IFERROR(work!DX160-work!CL160,".")</f>
        <v>.</v>
      </c>
      <c r="EC160" s="27" t="str">
        <f>IFERROR(work!DY160-work!CM160,".")</f>
        <v>.</v>
      </c>
      <c r="ED160" s="27" t="str">
        <f>IFERROR(work!DZ160-work!CN160,".")</f>
        <v>.</v>
      </c>
      <c r="EE160" s="27" t="str">
        <f>IFERROR(work!EA160-work!CO160,".")</f>
        <v>.</v>
      </c>
      <c r="EF160" s="27" t="str">
        <f>IFERROR(work!EB160-work!CP160,".")</f>
        <v>.</v>
      </c>
      <c r="EG160" s="27" t="str">
        <f>IFERROR(work!EC160-work!CQ160,".")</f>
        <v>.</v>
      </c>
      <c r="EH160" s="27" t="str">
        <f>IFERROR(work!ED160-work!CR160,".")</f>
        <v>.</v>
      </c>
      <c r="EI160" s="27" t="str">
        <f>IFERROR(work!EE160-work!CS160,".")</f>
        <v>.</v>
      </c>
      <c r="EJ160" s="27" t="str">
        <f>IFERROR(work!EF160-work!CT160,".")</f>
        <v>.</v>
      </c>
      <c r="EK160" s="27" t="str">
        <f>IFERROR(work!EG160-work!CU160,".")</f>
        <v>.</v>
      </c>
      <c r="EL160" s="27" t="str">
        <f>IFERROR(work!EH160-work!CV160,".")</f>
        <v>.</v>
      </c>
      <c r="EM160" s="27" t="str">
        <f>IFERROR(work!EI160-work!CW160,".")</f>
        <v>.</v>
      </c>
      <c r="EN160" s="27" t="str">
        <f>IFERROR(work!EJ160-work!CX160,".")</f>
        <v>.</v>
      </c>
      <c r="EO160" s="27" t="str">
        <f>IFERROR(work!EK160-work!CY160,".")</f>
        <v>.</v>
      </c>
      <c r="EP160" s="27" t="str">
        <f>IFERROR(work!EL160-work!CZ160,".")</f>
        <v>.</v>
      </c>
      <c r="EQ160" s="27" t="str">
        <f>IFERROR(work!EM160-work!DA160,".")</f>
        <v>.</v>
      </c>
      <c r="ER160" s="27" t="str">
        <f>IFERROR(work!EN160-work!DB160,".")</f>
        <v>.</v>
      </c>
      <c r="ES160" s="27" t="str">
        <f>IFERROR(work!EO160-work!DC160,".")</f>
        <v>.</v>
      </c>
      <c r="ET160" s="27" t="str">
        <f>IFERROR(work!EP160-work!DD160,".")</f>
        <v>.</v>
      </c>
      <c r="EU160" s="27" t="str">
        <f>IFERROR(work!EQ160-work!DE160,".")</f>
        <v>.</v>
      </c>
      <c r="EV160" s="27" t="str">
        <f>IFERROR(work!ER160-work!DF160,".")</f>
        <v>.</v>
      </c>
      <c r="EW160" s="27" t="str">
        <f>IFERROR(work!ES160-work!DG160,".")</f>
        <v>.</v>
      </c>
      <c r="EX160" s="27" t="str">
        <f>IFERROR(work!ET160-work!DH160,".")</f>
        <v>.</v>
      </c>
      <c r="EY160" s="27"/>
      <c r="EZ160" s="27"/>
      <c r="FA160" s="27"/>
      <c r="FB160" s="27"/>
      <c r="FC160" s="27"/>
      <c r="FD160" s="27"/>
      <c r="FE160" s="27" t="str">
        <f>IF(ISNUMBER(work!GZ160/work!HD160),work!GZ160/work!HD160,".")</f>
        <v>.</v>
      </c>
      <c r="FF160" s="27" t="str">
        <f>IF(ISNUMBER(work!HA160/work!HE160),work!HA160/work!HE160,".")</f>
        <v>.</v>
      </c>
      <c r="FG160" s="27" t="str">
        <f>IF(ISNUMBER(work!HB160/work!HF160),work!HB160/work!HF160,".")</f>
        <v>.</v>
      </c>
      <c r="FH160" s="27" t="str">
        <f>IF(ISNUMBER(work!HC160/work!HG160),work!HC160/work!HG160,".")</f>
        <v>.</v>
      </c>
      <c r="FI160" s="27" t="str">
        <f>IF(ISNUMBER((work!HA160+work!HB160)/(work!HE160+work!HF160)),(work!HA160+work!HB160)/(work!HE160+work!HF160),".")</f>
        <v>.</v>
      </c>
      <c r="FJ160" s="27" t="str">
        <f>IF(ISNUMBER(work!HH160/work!HL160),work!HH160/work!HL160,".")</f>
        <v>.</v>
      </c>
      <c r="FK160" s="27" t="str">
        <f>IF(ISNUMBER(work!HI160/work!HM160),work!HI160/work!HM160,".")</f>
        <v>.</v>
      </c>
      <c r="FL160" s="27" t="str">
        <f>IF(ISNUMBER(work!HJ160/work!HN160),work!HJ160/work!HN160,".")</f>
        <v>.</v>
      </c>
      <c r="FM160" s="27" t="str">
        <f>IF(ISNUMBER(work!HK160/work!HO160),work!HK160/work!HO160,".")</f>
        <v>.</v>
      </c>
      <c r="FN160" s="27" t="str">
        <f>IF(ISNUMBER((work!HI160+work!HJ160)/(work!HM160+work!HN160)),(work!HI160+work!HJ160)/(work!HM160+work!HN160),".")</f>
        <v>.</v>
      </c>
      <c r="FO160" s="27" t="s">
        <v>5007</v>
      </c>
      <c r="FP160" s="27" t="s">
        <v>5007</v>
      </c>
      <c r="FQ160" s="27" t="s">
        <v>5007</v>
      </c>
      <c r="FR160" s="27" t="s">
        <v>5007</v>
      </c>
      <c r="FS160" s="27" t="s">
        <v>5007</v>
      </c>
      <c r="FT160" s="27">
        <f>work!GM160</f>
        <v>7.7311816595754552E-3</v>
      </c>
      <c r="FU160" s="27" t="str">
        <f>work!GN160</f>
        <v>.</v>
      </c>
      <c r="FV160" s="27">
        <f>work!GO160</f>
        <v>3.5992960083780822E-3</v>
      </c>
      <c r="FW160" s="27" t="s">
        <v>5007</v>
      </c>
      <c r="FX160" s="27"/>
      <c r="FY160" s="27">
        <f t="shared" si="101"/>
        <v>14803.091</v>
      </c>
      <c r="FZ160">
        <f t="shared" si="103"/>
        <v>0</v>
      </c>
      <c r="GA160" t="str">
        <f>work!HC160</f>
        <v>.</v>
      </c>
      <c r="GB160" t="str">
        <f>IF(ISNUMBER(work!HA160+work!HB160),work!HA160+work!HB160,".")</f>
        <v>.</v>
      </c>
      <c r="GC160" t="str">
        <f>IF(ISNUMBER(work!HK160-work!HC160),work!HK160-work!HC160,".")</f>
        <v>.</v>
      </c>
      <c r="GD160" t="str">
        <f>IF(ISNUMBER(work!HI160+work!HJ160-work!HA160-work!HB160),(work!HI160+work!HJ160-work!HA160-work!HB160),".")</f>
        <v>.</v>
      </c>
      <c r="GH160">
        <f>work!GQ160</f>
        <v>6000</v>
      </c>
      <c r="GI160" t="str">
        <f>work!GR160</f>
        <v>.</v>
      </c>
      <c r="GJ160" t="str">
        <f>work!GZ160</f>
        <v>.</v>
      </c>
      <c r="GK160" t="str">
        <f>work!HH160</f>
        <v>.</v>
      </c>
      <c r="GL160">
        <f t="shared" si="102"/>
        <v>792.82128875251294</v>
      </c>
      <c r="GM160" t="str">
        <f>IFERROR(VLOOKUP($F160,AREA_EM_ALLYEAR,Seq!B$1,FALSE),".")</f>
        <v>.</v>
      </c>
      <c r="GN160" t="str">
        <f>IFERROR(VLOOKUP($F160,AREA_EM_ALLYEAR,Seq!C$1,FALSE),".")</f>
        <v>.</v>
      </c>
      <c r="GO160" t="str">
        <f>IFERROR(VLOOKUP($F160,AREA_EM_ALLYEAR,Seq!D$1,FALSE),".")</f>
        <v>.</v>
      </c>
      <c r="GP160" t="str">
        <f>IFERROR(VLOOKUP($F160,AREA_EM_ALLYEAR,Seq!E$1,FALSE),".")</f>
        <v>.</v>
      </c>
      <c r="GQ160" t="str">
        <f>IFERROR(VLOOKUP($F160,AREA_EM_ALLYEAR,Seq!F$1,FALSE),".")</f>
        <v>.</v>
      </c>
      <c r="GR160" t="str">
        <f>IFERROR(VLOOKUP($F160,AREA_EM_ALLYEAR,Seq!G$1,FALSE),".")</f>
        <v>.</v>
      </c>
      <c r="GS160" t="str">
        <f>IFERROR(VLOOKUP($F160,AREA_EM_ALLYEAR,Seq!H$1,FALSE),".")</f>
        <v>.</v>
      </c>
      <c r="GT160" t="str">
        <f>IFERROR(VLOOKUP($F160,AREA_EM_ALLYEAR,Seq!I$1,FALSE),".")</f>
        <v>.</v>
      </c>
      <c r="GU160" t="str">
        <f>IFERROR(VLOOKUP($F160,AREA_EM_ALLYEAR,Seq!J$1,FALSE),".")</f>
        <v>.</v>
      </c>
      <c r="GV160" t="str">
        <f>IFERROR(VLOOKUP($F160,AREA_EM_ALLYEAR,Seq!K$1,FALSE),".")</f>
        <v>.</v>
      </c>
      <c r="GW160" t="str">
        <f>IFERROR(VLOOKUP($F160,AREA_EM_ALLYEAR,Seq!L$1,FALSE),".")</f>
        <v>.</v>
      </c>
      <c r="GX160" t="str">
        <f>IFERROR(VLOOKUP($F160,AREA_EM_ALLYEAR,Seq!M$1,FALSE),".")</f>
        <v>.</v>
      </c>
      <c r="GY160" t="str">
        <f>IFERROR(VLOOKUP($F160,AREA_EM_ALLYEAR,Seq!N$1,FALSE),".")</f>
        <v>.</v>
      </c>
      <c r="GZ160" t="str">
        <f>IFERROR(VLOOKUP($F160,AREA_EM_ALLYEAR,Seq!O$1,FALSE),".")</f>
        <v>.</v>
      </c>
      <c r="HA160" t="str">
        <f t="shared" si="104"/>
        <v>.</v>
      </c>
      <c r="HK160" s="139">
        <f>IFERROR(VLOOKUP(CONCATENATE($G160, ".SP.DYN.LE00.IN"),AREA_WB_6ATTRS,Seq!B$1,FALSE)-VLOOKUP("CHN.SP.DYN.LE00.IN",AREA_WB_6ATTRS,Seq!B$1,FALSE),".")</f>
        <v>-7.470219512195122</v>
      </c>
      <c r="HL160" s="139">
        <f>IFERROR(VLOOKUP(CONCATENATE($G160, ".SP.DYN.LE00.IN"),AREA_WB_6ATTRS,Seq!C$1,FALSE)-VLOOKUP("CHN.SP.DYN.LE00.IN",AREA_WB_6ATTRS,Seq!C$1,FALSE),".")</f>
        <v>-7.4946829268292774</v>
      </c>
      <c r="HM160" s="139">
        <f>IFERROR(VLOOKUP(CONCATENATE($G160, ".SP.DYN.LE00.IN"),AREA_WB_6ATTRS,Seq!D$1,FALSE)-VLOOKUP("CHN.SP.DYN.LE00.IN",AREA_WB_6ATTRS,Seq!D$1,FALSE),".")</f>
        <v>-7.5491463414634126</v>
      </c>
      <c r="HN160" s="139">
        <f>IFERROR(VLOOKUP(CONCATENATE($G160, ".SP.DYN.LE00.IN"),AREA_WB_6ATTRS,Seq!E$1,FALSE)-VLOOKUP("CHN.SP.DYN.LE00.IN",AREA_WB_6ATTRS,Seq!E$1,FALSE),".")</f>
        <v>-7.6254390243902463</v>
      </c>
      <c r="HO160" s="139">
        <f>IFERROR(VLOOKUP(CONCATENATE($G160, ".SP.DYN.LE00.IN"),AREA_WB_6ATTRS,Seq!F$1,FALSE)-VLOOKUP("CHN.SP.DYN.LE00.IN",AREA_WB_6ATTRS,Seq!F$1,FALSE),".")</f>
        <v>-7.7218780487804892</v>
      </c>
      <c r="HP160" s="139">
        <f>IFERROR(VLOOKUP(CONCATENATE($G160, ".SP.DYN.LE00.IN"),AREA_WB_6ATTRS,Seq!G$1,FALSE)-VLOOKUP("CHN.SP.DYN.LE00.IN",AREA_WB_6ATTRS,Seq!G$1,FALSE),".")</f>
        <v>-7.8358048780487763</v>
      </c>
      <c r="HQ160" s="139">
        <f>IFERROR(VLOOKUP(CONCATENATE($G160, ".SP.DYN.LE00.IN"),AREA_WB_6ATTRS,Seq!H$1,FALSE)-VLOOKUP("CHN.SP.DYN.LE00.IN",AREA_WB_6ATTRS,Seq!H$1,FALSE),".")</f>
        <v>-7.9606829268292714</v>
      </c>
      <c r="HR160" s="139">
        <f>IFERROR(VLOOKUP(CONCATENATE($G160, ".SP.DYN.LE00.IN"),AREA_WB_6ATTRS,Seq!I$1,FALSE)-VLOOKUP("CHN.SP.DYN.LE00.IN",AREA_WB_6ATTRS,Seq!I$1,FALSE),".")</f>
        <v>-8.0850731707317181</v>
      </c>
      <c r="HS160" s="139">
        <f>IFERROR(VLOOKUP(CONCATENATE($G160, ".SP.DYN.LE00.IN"),AREA_WB_6ATTRS,Seq!J$1,FALSE)-VLOOKUP("CHN.SP.DYN.LE00.IN",AREA_WB_6ATTRS,Seq!J$1,FALSE),".")</f>
        <v>-8.1995365853658626</v>
      </c>
      <c r="HT160" s="139">
        <f>IFERROR(VLOOKUP(CONCATENATE($G160, ".SP.DYN.LE00.IN"),AREA_WB_6ATTRS,Seq!K$1,FALSE)-VLOOKUP("CHN.SP.DYN.LE00.IN",AREA_WB_6ATTRS,Seq!K$1,FALSE),".")</f>
        <v>-8.292585365853661</v>
      </c>
      <c r="HU160" s="139">
        <f>IFERROR(VLOOKUP(CONCATENATE($G160, ".SP.DYN.LE00.IN"),AREA_WB_6ATTRS,Seq!L$1,FALSE)-VLOOKUP("CHN.SP.DYN.LE00.IN",AREA_WB_6ATTRS,Seq!L$1,FALSE),".")</f>
        <v>-8.3582682926829222</v>
      </c>
      <c r="HV160" s="139">
        <f>IFERROR(VLOOKUP(CONCATENATE($G160, ".SP.DYN.LE00.IN"),AREA_WB_6ATTRS,Seq!M$1,FALSE)-VLOOKUP("CHN.SP.DYN.LE00.IN",AREA_WB_6ATTRS,Seq!M$1,FALSE),".")</f>
        <v>-8.3895853658536623</v>
      </c>
      <c r="HW160" s="139">
        <f>IFERROR(VLOOKUP(CONCATENATE($G160, ".SP.DYN.LE00.IN"),AREA_WB_6ATTRS,Seq!N$1,FALSE)-VLOOKUP("CHN.SP.DYN.LE00.IN",AREA_WB_6ATTRS,Seq!N$1,FALSE),".")</f>
        <v>-8.3846585365853556</v>
      </c>
      <c r="HX160" s="139">
        <f>IFERROR(VLOOKUP(CONCATENATE($G160, ".SP.DYN.LE00.IN"),AREA_WB_6ATTRS,Seq!O$1,FALSE)-VLOOKUP("CHN.SP.DYN.LE00.IN",AREA_WB_6ATTRS,Seq!O$1,FALSE),".")</f>
        <v>-8.3435121951219529</v>
      </c>
      <c r="HY160" s="139">
        <f>IFERROR(VLOOKUP(CONCATENATE($G160, ".SP.DYN.LE00.IN"),AREA_WB_6ATTRS,Seq!P$1,FALSE)-VLOOKUP("CHN.SP.DYN.LE00.IN",AREA_WB_6ATTRS,Seq!P$1,FALSE),".")</f>
        <v>-8.2617073170731672</v>
      </c>
      <c r="HZ160" s="139">
        <f>IFERROR(VLOOKUP(CONCATENATE($G160, ".SP.DYN.LE00.IN"),AREA_WB_6ATTRS,Seq!Q$1,FALSE)-VLOOKUP("CHN.SP.DYN.LE00.IN",AREA_WB_6ATTRS,Seq!Q$1,FALSE),".")</f>
        <v>-8.1322439024390221</v>
      </c>
      <c r="IA160" s="139">
        <f>IFERROR(VLOOKUP(CONCATENATE($G160, ".SP.DYN.LE00.IN"),AREA_WB_6ATTRS,Seq!R$1,FALSE)-VLOOKUP("CHN.SP.DYN.LE00.IN",AREA_WB_6ATTRS,Seq!R$1,FALSE),".")</f>
        <v>-7.9511463414634136</v>
      </c>
      <c r="IB160" s="139">
        <f>IFERROR(VLOOKUP(CONCATENATE($G160, ".SP.DYN.LE00.IN"),AREA_WB_6ATTRS,Seq!S$1,FALSE)-VLOOKUP("CHN.SP.DYN.LE00.IN",AREA_WB_6ATTRS,Seq!S$1,FALSE),".")</f>
        <v>-7.7218780487804963</v>
      </c>
      <c r="IC160" s="139">
        <f>IFERROR(VLOOKUP(CONCATENATE($G160, ".SP.DYN.LE00.IN"),AREA_WB_6ATTRS,Seq!T$1,FALSE)-VLOOKUP("CHN.SP.DYN.LE00.IN",AREA_WB_6ATTRS,Seq!T$1,FALSE),".")</f>
        <v>-7.4484634146341548</v>
      </c>
      <c r="ID160" s="139">
        <f>IFERROR(VLOOKUP(CONCATENATE($G160, ".SP.DYN.LE00.IN"),AREA_WB_6ATTRS,Seq!U$1,FALSE)-VLOOKUP("CHN.SP.DYN.LE00.IN",AREA_WB_6ATTRS,Seq!U$1,FALSE),".")</f>
        <v>-7.1369512195122056</v>
      </c>
      <c r="IE160" s="139">
        <f>IFERROR(VLOOKUP(CONCATENATE($G160, ".SP.DYN.LE00.IN"),AREA_WB_6ATTRS,Seq!V$1,FALSE)-VLOOKUP("CHN.SP.DYN.LE00.IN",AREA_WB_6ATTRS,Seq!V$1,FALSE),".")</f>
        <v>-6.7934390243902527</v>
      </c>
      <c r="IF160" s="139">
        <f>IFERROR(VLOOKUP(CONCATENATE($G160, ".SP.DYN.LE00.IN"),AREA_WB_6ATTRS,Seq!W$1,FALSE)-VLOOKUP("CHN.SP.DYN.LE00.IN",AREA_WB_6ATTRS,Seq!W$1,FALSE),".")</f>
        <v>-6.4199756097560936</v>
      </c>
      <c r="IG160" s="139">
        <f>IFERROR(VLOOKUP(CONCATENATE($G160, ".SP.DYN.LE00.IN"),AREA_WB_6ATTRS,Seq!X$1,FALSE)-VLOOKUP("CHN.SP.DYN.LE00.IN",AREA_WB_6ATTRS,Seq!X$1,FALSE),".")</f>
        <v>-6.0276829268292573</v>
      </c>
      <c r="IH160" s="139">
        <f>IFERROR(VLOOKUP(CONCATENATE($G160, ".SP.DYN.LE00.IN"),AREA_WB_6ATTRS,Seq!Y$1,FALSE)-VLOOKUP("CHN.SP.DYN.LE00.IN",AREA_WB_6ATTRS,Seq!Y$1,FALSE),".")</f>
        <v>-5.6279999999999859</v>
      </c>
      <c r="II160" s="139">
        <f>IFERROR(VLOOKUP(CONCATENATE($G160, ".SP.DYN.LE00.IN"),AREA_WB_6ATTRS,Seq!Z$1,FALSE)-VLOOKUP("CHN.SP.DYN.LE00.IN",AREA_WB_6ATTRS,Seq!Z$1,FALSE),".")</f>
        <v>-5.2354634146341539</v>
      </c>
      <c r="IJ160" s="139">
        <f>IFERROR(VLOOKUP(CONCATENATE($G160, ".SP.DYN.LE00.IN"),AREA_WB_6ATTRS,Seq!AA$1,FALSE)-VLOOKUP("CHN.SP.DYN.LE00.IN",AREA_WB_6ATTRS,Seq!AA$1,FALSE),".")</f>
        <v>-4.8680000000000092</v>
      </c>
      <c r="IK160" s="139">
        <f>IFERROR(VLOOKUP(CONCATENATE($G160, ".SP.DYN.LE00.IN"),AREA_WB_6ATTRS,Seq!AB$1,FALSE)-VLOOKUP("CHN.SP.DYN.LE00.IN",AREA_WB_6ATTRS,Seq!AB$1,FALSE),".")</f>
        <v>-4.5425121951219438</v>
      </c>
      <c r="IL160" s="139">
        <f>IFERROR(VLOOKUP(CONCATENATE($G160, ".SP.DYN.LE00.IN"),AREA_WB_6ATTRS,Seq!AC$1,FALSE)-VLOOKUP("CHN.SP.DYN.LE00.IN",AREA_WB_6ATTRS,Seq!AC$1,FALSE),".")</f>
        <v>-4.264414634146334</v>
      </c>
      <c r="IM160" s="139">
        <f>IFERROR(VLOOKUP(CONCATENATE($G160, ".SP.DYN.LE00.IN"),AREA_WB_6ATTRS,Seq!AD$1,FALSE)-VLOOKUP("CHN.SP.DYN.LE00.IN",AREA_WB_6ATTRS,Seq!AD$1,FALSE),".")</f>
        <v>-4.0361219512194992</v>
      </c>
      <c r="IN160" s="139">
        <f>IFERROR(VLOOKUP(CONCATENATE($G160, ".SP.DYN.LE00.IN"),AREA_WB_6ATTRS,Seq!AE$1,FALSE)-VLOOKUP("CHN.SP.DYN.LE00.IN",AREA_WB_6ATTRS,Seq!AE$1,FALSE),".")</f>
        <v>-3.8586341463414442</v>
      </c>
      <c r="IO160" s="139">
        <f>IFERROR(VLOOKUP(CONCATENATE($G160, ".SP.DYN.LE00.IN"),AREA_WB_6ATTRS,Seq!AF$1,FALSE)-VLOOKUP("CHN.SP.DYN.LE00.IN",AREA_WB_6ATTRS,Seq!AF$1,FALSE),".")</f>
        <v>-3.7239512195122018</v>
      </c>
      <c r="IP160" s="139" t="str">
        <f>IFERROR(VLOOKUP(CONCATENATE($G160, ".SP.DYN.LE00.IN"),AREA_WB_6ATTRS,Seq!AG$1,FALSE)-VLOOKUP("CHN.SP.DYN.LE00.IN",AREA_WB_6ATTRS,Seq!AG$1,FALSE),".")</f>
        <v>.</v>
      </c>
      <c r="IW160">
        <f>IFERROR(VLOOKUP(CONCATENATE($G160, ".SP.DYN.LE00.IN"),AREA_WB_6ATTRS,Seq!B$1,FALSE),".")</f>
        <v>59.52358536585367</v>
      </c>
      <c r="IX160">
        <f>IFERROR(VLOOKUP(CONCATENATE($G160, ".SP.DYN.LE00.IN"),AREA_WB_6ATTRS,Seq!C$1,FALSE),".")</f>
        <v>59.768243902439032</v>
      </c>
      <c r="IY160">
        <f>IFERROR(VLOOKUP(CONCATENATE($G160, ".SP.DYN.LE00.IN"),AREA_WB_6ATTRS,Seq!D$1,FALSE),".")</f>
        <v>59.98575609756098</v>
      </c>
      <c r="IZ160">
        <f>IFERROR(VLOOKUP(CONCATENATE($G160, ".SP.DYN.LE00.IN"),AREA_WB_6ATTRS,Seq!E$1,FALSE),".")</f>
        <v>60.174414634146345</v>
      </c>
      <c r="JA160">
        <f>IFERROR(VLOOKUP(CONCATENATE($G160, ".SP.DYN.LE00.IN"),AREA_WB_6ATTRS,Seq!F$1,FALSE),".")</f>
        <v>60.337390243902441</v>
      </c>
      <c r="JB160">
        <f>IFERROR(VLOOKUP(CONCATENATE($G160, ".SP.DYN.LE00.IN"),AREA_WB_6ATTRS,Seq!G$1,FALSE),".")</f>
        <v>60.477341463414646</v>
      </c>
      <c r="JC160">
        <f>IFERROR(VLOOKUP(CONCATENATE($G160, ".SP.DYN.LE00.IN"),AREA_WB_6ATTRS,Seq!H$1,FALSE),".")</f>
        <v>60.598804878048789</v>
      </c>
      <c r="JD160">
        <f>IFERROR(VLOOKUP(CONCATENATE($G160, ".SP.DYN.LE00.IN"),AREA_WB_6ATTRS,Seq!I$1,FALSE),".")</f>
        <v>60.712243902439027</v>
      </c>
      <c r="JE160">
        <f>IFERROR(VLOOKUP(CONCATENATE($G160, ".SP.DYN.LE00.IN"),AREA_WB_6ATTRS,Seq!J$1,FALSE),".")</f>
        <v>60.827585365853665</v>
      </c>
      <c r="JF160">
        <f>IFERROR(VLOOKUP(CONCATENATE($G160, ".SP.DYN.LE00.IN"),AREA_WB_6ATTRS,Seq!K$1,FALSE),".")</f>
        <v>60.954341463414643</v>
      </c>
      <c r="JG160">
        <f>IFERROR(VLOOKUP(CONCATENATE($G160, ".SP.DYN.LE00.IN"),AREA_WB_6ATTRS,Seq!L$1,FALSE),".")</f>
        <v>61.101463414634154</v>
      </c>
      <c r="JH160">
        <f>IFERROR(VLOOKUP(CONCATENATE($G160, ".SP.DYN.LE00.IN"),AREA_WB_6ATTRS,Seq!M$1,FALSE),".")</f>
        <v>61.274439024390247</v>
      </c>
      <c r="JI160">
        <f>IFERROR(VLOOKUP(CONCATENATE($G160, ".SP.DYN.LE00.IN"),AREA_WB_6ATTRS,Seq!N$1,FALSE),".")</f>
        <v>61.477170731707325</v>
      </c>
      <c r="JJ160">
        <f>IFERROR(VLOOKUP(CONCATENATE($G160, ".SP.DYN.LE00.IN"),AREA_WB_6ATTRS,Seq!O$1,FALSE),".")</f>
        <v>61.711121951219518</v>
      </c>
      <c r="JK160">
        <f>IFERROR(VLOOKUP(CONCATENATE($G160, ".SP.DYN.LE00.IN"),AREA_WB_6ATTRS,Seq!P$1,FALSE),".")</f>
        <v>61.981219512195132</v>
      </c>
      <c r="JL160">
        <f>IFERROR(VLOOKUP(CONCATENATE($G160, ".SP.DYN.LE00.IN"),AREA_WB_6ATTRS,Seq!Q$1,FALSE),".")</f>
        <v>62.292487804878057</v>
      </c>
      <c r="JM160">
        <f>IFERROR(VLOOKUP(CONCATENATE($G160, ".SP.DYN.LE00.IN"),AREA_WB_6ATTRS,Seq!R$1,FALSE),".")</f>
        <v>62.647878048780498</v>
      </c>
      <c r="JN160">
        <f>IFERROR(VLOOKUP(CONCATENATE($G160, ".SP.DYN.LE00.IN"),AREA_WB_6ATTRS,Seq!S$1,FALSE),".")</f>
        <v>63.044439024390243</v>
      </c>
      <c r="JO160">
        <f>IFERROR(VLOOKUP(CONCATENATE($G160, ".SP.DYN.LE00.IN"),AREA_WB_6ATTRS,Seq!T$1,FALSE),".")</f>
        <v>63.47863414634147</v>
      </c>
      <c r="JP160">
        <f>IFERROR(VLOOKUP(CONCATENATE($G160, ".SP.DYN.LE00.IN"),AREA_WB_6ATTRS,Seq!U$1,FALSE),".")</f>
        <v>63.946439024390251</v>
      </c>
      <c r="JQ160">
        <f>IFERROR(VLOOKUP(CONCATENATE($G160, ".SP.DYN.LE00.IN"),AREA_WB_6ATTRS,Seq!V$1,FALSE),".")</f>
        <v>64.448268292682926</v>
      </c>
      <c r="JR160">
        <f>IFERROR(VLOOKUP(CONCATENATE($G160, ".SP.DYN.LE00.IN"),AREA_WB_6ATTRS,Seq!W$1,FALSE),".")</f>
        <v>64.985560975609772</v>
      </c>
      <c r="JS160">
        <f>IFERROR(VLOOKUP(CONCATENATE($G160, ".SP.DYN.LE00.IN"),AREA_WB_6ATTRS,Seq!X$1,FALSE),".")</f>
        <v>65.551756097560983</v>
      </c>
      <c r="JT160">
        <f>IFERROR(VLOOKUP(CONCATENATE($G160, ".SP.DYN.LE00.IN"),AREA_WB_6ATTRS,Seq!Y$1,FALSE),".")</f>
        <v>66.136878048780503</v>
      </c>
      <c r="JU160">
        <f>IFERROR(VLOOKUP(CONCATENATE($G160, ".SP.DYN.LE00.IN"),AREA_WB_6ATTRS,Seq!Z$1,FALSE),".")</f>
        <v>66.726878048780492</v>
      </c>
      <c r="JV160">
        <f>IFERROR(VLOOKUP(CONCATENATE($G160, ".SP.DYN.LE00.IN"),AREA_WB_6ATTRS,Seq!AA$1,FALSE),".")</f>
        <v>67.303317073170732</v>
      </c>
      <c r="JW160">
        <f>IFERROR(VLOOKUP(CONCATENATE($G160, ".SP.DYN.LE00.IN"),AREA_WB_6ATTRS,Seq!AB$1,FALSE),".")</f>
        <v>67.847219512195139</v>
      </c>
      <c r="JX160">
        <f>IFERROR(VLOOKUP(CONCATENATE($G160, ".SP.DYN.LE00.IN"),AREA_WB_6ATTRS,Seq!AC$1,FALSE),".")</f>
        <v>68.348170731707327</v>
      </c>
      <c r="JY160">
        <f>IFERROR(VLOOKUP(CONCATENATE($G160, ".SP.DYN.LE00.IN"),AREA_WB_6ATTRS,Seq!AD$1,FALSE),".")</f>
        <v>68.799219512195137</v>
      </c>
      <c r="JZ160">
        <f>IFERROR(VLOOKUP(CONCATENATE($G160, ".SP.DYN.LE00.IN"),AREA_WB_6ATTRS,Seq!AE$1,FALSE),".")</f>
        <v>69.19787804878051</v>
      </c>
      <c r="KA160">
        <f>IFERROR(VLOOKUP(CONCATENATE($G160, ".SP.DYN.LE00.IN"),AREA_WB_6ATTRS,Seq!AF$1,FALSE),".")</f>
        <v>69.549146341463427</v>
      </c>
      <c r="KB160" t="str">
        <f>IFERROR(VLOOKUP(CONCATENATE($G160, ".SP.DYN.LE00.IN"),AREA_WB_6ATTRS,Seq!AG$1,FALSE),".")</f>
        <v>.</v>
      </c>
      <c r="KK160">
        <f t="shared" si="107"/>
        <v>10</v>
      </c>
      <c r="KL160">
        <f t="shared" si="105"/>
        <v>0</v>
      </c>
      <c r="KM160">
        <f t="shared" si="108"/>
        <v>44504070.319498233</v>
      </c>
      <c r="KN160">
        <f t="shared" si="109"/>
        <v>-44415641.145114146</v>
      </c>
      <c r="KO160" t="str">
        <f t="shared" si="106"/>
        <v>.</v>
      </c>
      <c r="KP160" t="str">
        <f>work!HA160</f>
        <v>.</v>
      </c>
      <c r="KQ160" t="str">
        <f>work!HB160</f>
        <v>.</v>
      </c>
      <c r="KR160" t="str">
        <f>work!HC160</f>
        <v>.</v>
      </c>
      <c r="KS160" t="str">
        <f>IF(ISNUMBER(work!HI160-work!HA160),work!HI160-work!HA160,".")</f>
        <v>.</v>
      </c>
      <c r="KT160" t="str">
        <f>IF(ISNUMBER(work!HJ160-work!HB160),work!HJ160-work!HB160,".")</f>
        <v>.</v>
      </c>
      <c r="KU160" t="str">
        <f>IF(ISNUMBER(work!HK160-work!HC160),work!HK160-work!HC160,".")</f>
        <v>.</v>
      </c>
      <c r="KW160">
        <f>IFERROR(work!HR160/work!HV160,".")</f>
        <v>6.4426513829795454E-5</v>
      </c>
      <c r="KX160">
        <f>IFERROR(work!HS160/work!HW160,".")</f>
        <v>2.4826879234584643E-4</v>
      </c>
      <c r="KY160">
        <f>IFERROR(work!HT160/work!HX160,".")</f>
        <v>7.4445395030009562E-4</v>
      </c>
      <c r="KZ160">
        <f>IFERROR(work!HU160/work!HY160,".")</f>
        <v>1.0508000587845254E-3</v>
      </c>
    </row>
    <row r="161" spans="1:312">
      <c r="A161" s="24">
        <f t="shared" si="85"/>
        <v>162</v>
      </c>
      <c r="B161" s="24" t="str">
        <f t="shared" si="86"/>
        <v>InEM90</v>
      </c>
      <c r="C161" s="24" t="str">
        <f t="shared" si="87"/>
        <v>Out</v>
      </c>
      <c r="D161" s="24" t="str">
        <f t="shared" si="88"/>
        <v>In67</v>
      </c>
      <c r="E161" s="25" t="s">
        <v>2601</v>
      </c>
      <c r="F161" s="26" t="str">
        <f t="shared" si="89"/>
        <v>Honduras</v>
      </c>
      <c r="G161" s="166" t="s">
        <v>1442</v>
      </c>
      <c r="H161" s="166" t="s">
        <v>5007</v>
      </c>
      <c r="I161" s="166" t="s">
        <v>5007</v>
      </c>
      <c r="J161" s="180" t="s">
        <v>5007</v>
      </c>
      <c r="K161" s="180" t="s">
        <v>5007</v>
      </c>
      <c r="L161" s="27">
        <f>IFERROR(VLOOKUP($F161,Area_FDI_84_96,Seq!B$1,FALSE),0)</f>
        <v>0</v>
      </c>
      <c r="M161" s="27">
        <f>IFERROR(VLOOKUP($F161,Area_FDI_84_96,Seq!C$1,FALSE),0)</f>
        <v>0</v>
      </c>
      <c r="N161" s="27">
        <f>IFERROR(VLOOKUP($F161,Area_FDI_84_96,Seq!D$1,FALSE),0)</f>
        <v>0</v>
      </c>
      <c r="O161" s="27">
        <f>IFERROR(VLOOKUP($F161,Area_FDI_84_96,Seq!E$1,FALSE),0)</f>
        <v>0</v>
      </c>
      <c r="P161" s="27">
        <f>IFERROR(VLOOKUP($F161,Area_FDI_84_96,Seq!F$1,FALSE),0)</f>
        <v>0</v>
      </c>
      <c r="Q161" s="27">
        <f>IFERROR(VLOOKUP($F161,Area_FDI_84_96,Seq!G$1,FALSE),0)</f>
        <v>0</v>
      </c>
      <c r="R161" s="27">
        <f>IFERROR(VLOOKUP($F161,Area_FDI_84_96,Seq!H$1,FALSE),0)</f>
        <v>0</v>
      </c>
      <c r="S161" s="27">
        <f>IFERROR(VLOOKUP($F161,Area_FDI_84_96,Seq!I$1,FALSE),0)</f>
        <v>0</v>
      </c>
      <c r="T161" s="27">
        <f>IFERROR(VALUE(VLOOKUP($E161,Area_FDI_92_95,Seq!B$1,FALSE)),0)</f>
        <v>0</v>
      </c>
      <c r="U161" s="27">
        <f>IFERROR(VALUE(VLOOKUP($E161,Area_FDI_92_95,Seq!C$1,FALSE)),0)</f>
        <v>52</v>
      </c>
      <c r="V161" s="27">
        <f>IFERROR(VALUE(VLOOKUP($E161,Area_FDI_92_95,Seq!D$1,FALSE)),0)</f>
        <v>102</v>
      </c>
      <c r="W161" s="27">
        <f>IFERROR(VALUE(VLOOKUP($E161,Area_FDI_92_95,Seq!E$1,FALSE)),0)</f>
        <v>0</v>
      </c>
      <c r="X161" s="27">
        <f>IFERROR(VALUE(VLOOKUP($E161,Area_FDI_96_99,Seq!B$1,FALSE)),0)</f>
        <v>36</v>
      </c>
      <c r="Y161" s="27">
        <f>IFERROR(VALUE(VLOOKUP($E161,Area_FDI_96_99,Seq!C$1,FALSE)),0)</f>
        <v>143</v>
      </c>
      <c r="Z161" s="27">
        <f>IFERROR(VALUE(VLOOKUP($E161,Area_FDI_96_99,Seq!D$1,FALSE)),0)</f>
        <v>287</v>
      </c>
      <c r="AA161" s="27">
        <f>IFERROR(VALUE(VLOOKUP($E161,Area_FDI_96_99,Seq!E$1,FALSE)),0)</f>
        <v>90</v>
      </c>
      <c r="AB161" s="27">
        <f t="shared" si="90"/>
        <v>73</v>
      </c>
      <c r="AC161" s="27">
        <f t="shared" si="91"/>
        <v>108</v>
      </c>
      <c r="AD161" s="27">
        <f t="shared" si="92"/>
        <v>106</v>
      </c>
      <c r="AE161" s="27">
        <f t="shared" si="93"/>
        <v>69</v>
      </c>
      <c r="AF161" s="27">
        <f t="shared" si="94"/>
        <v>539</v>
      </c>
      <c r="AG161" s="27">
        <f t="shared" si="95"/>
        <v>290</v>
      </c>
      <c r="AH161" s="27">
        <f t="shared" si="96"/>
        <v>131</v>
      </c>
      <c r="AI161" s="27">
        <f t="shared" si="97"/>
        <v>0</v>
      </c>
      <c r="AJ161" s="27">
        <f t="shared" si="98"/>
        <v>214</v>
      </c>
      <c r="AK161" s="27">
        <f t="shared" si="99"/>
        <v>0</v>
      </c>
      <c r="AL161" s="27">
        <f t="shared" si="100"/>
        <v>301</v>
      </c>
      <c r="AM161" s="27"/>
      <c r="AN161" s="27"/>
      <c r="AO161" s="27"/>
      <c r="AP161" s="27"/>
      <c r="AQ161" s="27"/>
      <c r="AR161" s="27"/>
      <c r="AS161" s="27"/>
      <c r="AT161" s="27">
        <f>IFERROR(work!D161+work!AP161,".")</f>
        <v>18698863.095778909</v>
      </c>
      <c r="AU161" s="27">
        <f>IFERROR(work!E161+work!AQ161,".")</f>
        <v>19660410.084628232</v>
      </c>
      <c r="AV161" s="27">
        <f>IFERROR(work!F161+work!AR161,".")</f>
        <v>21405968.412399761</v>
      </c>
      <c r="AW161" s="27">
        <f>IFERROR(work!G161+work!AS161,".")</f>
        <v>23690830.100158468</v>
      </c>
      <c r="AX161" s="27">
        <f>IFERROR(work!H161+work!AT161,".")</f>
        <v>27247827.710732885</v>
      </c>
      <c r="AY161" s="27">
        <f>IFERROR(work!I161+work!AU161,".")</f>
        <v>30886889.405636046</v>
      </c>
      <c r="AZ161" s="27">
        <f>IFERROR(work!J161+work!AV161,".")</f>
        <v>33569331.928023569</v>
      </c>
      <c r="BA161" s="27">
        <f>IFERROR(work!K161+work!AW161,".")</f>
        <v>37438651.368260249</v>
      </c>
      <c r="BB161" s="27">
        <f>IFERROR(work!L161+work!AX161,".")</f>
        <v>41637725.132637657</v>
      </c>
      <c r="BC161" s="27">
        <f>IFERROR(work!M161+work!AY161,".")</f>
        <v>43345984.075980492</v>
      </c>
      <c r="BD161" s="27">
        <f>IFERROR(work!N161+work!AZ161,".")</f>
        <v>44974106.578645959</v>
      </c>
      <c r="BE161" s="27">
        <f>IFERROR(work!O161+work!BA161,".")</f>
        <v>49081136.91735521</v>
      </c>
      <c r="BF161" s="27">
        <f>IFERROR(work!P161+work!BB161,".")</f>
        <v>56005123.560555376</v>
      </c>
      <c r="BG161" s="27">
        <f>IFERROR(work!Q161+work!BC161,".")</f>
        <v>63802263.923556075</v>
      </c>
      <c r="BH161" s="27">
        <f>IFERROR(work!R161+work!BD161,".")</f>
        <v>72074548.999943525</v>
      </c>
      <c r="BI161" s="27">
        <f>IFERROR(work!S161+work!BE161,".")</f>
        <v>79890472.190506011</v>
      </c>
      <c r="BJ161" s="27">
        <f>IFERROR(work!T161+work!BF161,".")</f>
        <v>87840328.437680542</v>
      </c>
      <c r="BK161" s="27">
        <f>IFERROR(work!U161+work!BG161,".")</f>
        <v>95982181.280907139</v>
      </c>
      <c r="BL161" s="27">
        <f>IFERROR(work!V161+work!BH161,".")</f>
        <v>103436189.5492985</v>
      </c>
      <c r="BM161" s="27">
        <f>IFERROR(work!W161+work!BI161,".")</f>
        <v>111232348.84069794</v>
      </c>
      <c r="BN161" s="27">
        <f>IFERROR(work!X161+work!BJ161,".")</f>
        <v>120558047.54040614</v>
      </c>
      <c r="BO161" s="27">
        <f>IFERROR(work!Y161+work!BK161,".")</f>
        <v>130524739.43768515</v>
      </c>
      <c r="BP161" s="27">
        <f>IFERROR(work!Z161+work!BL161,".")</f>
        <v>142363472.60172379</v>
      </c>
      <c r="BQ161" s="27">
        <f>IFERROR(work!AA161+work!BM161,".")</f>
        <v>156558524.17277089</v>
      </c>
      <c r="BR161" s="27">
        <f>IFERROR(work!AB161+work!BN161,".")</f>
        <v>172340313.07447556</v>
      </c>
      <c r="BS161" s="27">
        <f>IFERROR(work!AC161+work!BO161,".")</f>
        <v>191770618.82676479</v>
      </c>
      <c r="BT161" s="27">
        <f>IFERROR(work!AD161+work!BP161,".")</f>
        <v>216070781.50354072</v>
      </c>
      <c r="BU161" s="27">
        <f>IFERROR(work!AE161+work!BQ161,".")</f>
        <v>246676677.44981524</v>
      </c>
      <c r="BV161" s="27">
        <f>IFERROR(work!AF161+work!BR161,".")</f>
        <v>270303451.14715797</v>
      </c>
      <c r="BW161" s="27">
        <f>IFERROR(work!AG161+work!BS161,".")</f>
        <v>295052162.17212296</v>
      </c>
      <c r="BX161" s="27">
        <f>IFERROR(work!AH161+work!BT161,".")</f>
        <v>325659056.16774124</v>
      </c>
      <c r="BY161" s="27">
        <f>IFERROR(work!AI161+work!BU161,".")</f>
        <v>355233710.99859434</v>
      </c>
      <c r="BZ161" s="27"/>
      <c r="CA161" s="27"/>
      <c r="CB161" s="27"/>
      <c r="CC161" s="27"/>
      <c r="CD161" s="27"/>
      <c r="CE161" s="27"/>
      <c r="CF161" s="27">
        <f>IFERROR(work!AP161-work!D161,".")</f>
        <v>-17889360.991942469</v>
      </c>
      <c r="CG161" s="27">
        <f>IFERROR(work!AQ161-work!E161,".")</f>
        <v>-18830401.655654669</v>
      </c>
      <c r="CH161" s="27">
        <f>IFERROR(work!AR161-work!F161,".")</f>
        <v>-20587507.196248904</v>
      </c>
      <c r="CI161" s="27">
        <f>IFERROR(work!AS161-work!G161,".")</f>
        <v>-22879934.349833056</v>
      </c>
      <c r="CJ161" s="27">
        <f>IFERROR(work!AT161-work!H161,".")</f>
        <v>-26401692.935657263</v>
      </c>
      <c r="CK161" s="27">
        <f>IFERROR(work!AU161-work!I161,".")</f>
        <v>-30005316.528016698</v>
      </c>
      <c r="CL161" s="27">
        <f>IFERROR(work!AV161-work!J161,".")</f>
        <v>-32681388.127790652</v>
      </c>
      <c r="CM161" s="27">
        <f>IFERROR(work!AW161-work!K161,".")</f>
        <v>-36497152.214028433</v>
      </c>
      <c r="CN161" s="27">
        <f>IFERROR(work!AX161-work!L161,".")</f>
        <v>-40652824.254449628</v>
      </c>
      <c r="CO161" s="27">
        <f>IFERROR(work!AY161-work!M161,".")</f>
        <v>-42318477.835977517</v>
      </c>
      <c r="CP161" s="27">
        <f>IFERROR(work!AZ161-work!N161,".")</f>
        <v>-43945604.88596642</v>
      </c>
      <c r="CQ161" s="27">
        <f>IFERROR(work!BA161-work!O161,".")</f>
        <v>-48019188.002001479</v>
      </c>
      <c r="CR161" s="27">
        <f>IFERROR(work!BB161-work!P161,".")</f>
        <v>-54883447.497349866</v>
      </c>
      <c r="CS161" s="27">
        <f>IFERROR(work!BC161-work!Q161,".")</f>
        <v>-62610707.082456082</v>
      </c>
      <c r="CT161" s="27">
        <f>IFERROR(work!BD161-work!R161,".")</f>
        <v>-70898521.207856059</v>
      </c>
      <c r="CU161" s="27">
        <f>IFERROR(work!BE161-work!S161,".")</f>
        <v>-78666662.66994369</v>
      </c>
      <c r="CV161" s="27">
        <f>IFERROR(work!BF161-work!T161,".")</f>
        <v>-86572519.908814281</v>
      </c>
      <c r="CW161" s="27">
        <f>IFERROR(work!BG161-work!U161,".")</f>
        <v>-94651061.961811706</v>
      </c>
      <c r="CX161" s="27">
        <f>IFERROR(work!BH161-work!V161,".")</f>
        <v>-102066446.66635254</v>
      </c>
      <c r="CY161" s="27">
        <f>IFERROR(work!BI161-work!W161,".")</f>
        <v>-109888487.72734255</v>
      </c>
      <c r="CZ161" s="27">
        <f>IFERROR(work!BJ161-work!X161,".")</f>
        <v>-119136939.29934973</v>
      </c>
      <c r="DA161" s="27">
        <f>IFERROR(work!BK161-work!Y161,".")</f>
        <v>-129064931.30977042</v>
      </c>
      <c r="DB161" s="27">
        <f>IFERROR(work!BL161-work!Z161,".")</f>
        <v>-140848858.18375021</v>
      </c>
      <c r="DC161" s="27">
        <f>IFERROR(work!BM161-work!AA161,".")</f>
        <v>-154975039.69125012</v>
      </c>
      <c r="DD161" s="27">
        <f>IFERROR(work!BN161-work!AB161,".")</f>
        <v>-170658140.739813</v>
      </c>
      <c r="DE161" s="27">
        <f>IFERROR(work!BO161-work!AC161,".")</f>
        <v>-189986660.26853797</v>
      </c>
      <c r="DF161" s="27">
        <f>IFERROR(work!BP161-work!AD161,".")</f>
        <v>-214169672.03686389</v>
      </c>
      <c r="DG161" s="27">
        <f>IFERROR(work!BQ161-work!AE161,".")</f>
        <v>-244657920.4933283</v>
      </c>
      <c r="DH161" s="27">
        <f>IFERROR(work!BR161-work!AF161,".")</f>
        <v>-268199268.19852653</v>
      </c>
      <c r="DI161" s="27">
        <f>IFERROR(work!BS161-work!AG161,".")</f>
        <v>-292992807.35336566</v>
      </c>
      <c r="DJ161" s="27">
        <f>IFERROR(work!BT161-work!AH161,".")</f>
        <v>-323542590.18839818</v>
      </c>
      <c r="DK161" s="27">
        <f>IFERROR(work!BU161-work!AI161,".")</f>
        <v>-353045285.17595357</v>
      </c>
      <c r="DL161" s="27"/>
      <c r="DM161" s="27"/>
      <c r="DN161" s="27"/>
      <c r="DO161" s="27"/>
      <c r="DP161" s="27"/>
      <c r="DQ161" s="27"/>
      <c r="DR161" s="27"/>
      <c r="DS161" s="27" t="str">
        <f>IFERROR(work!DO161-work!CC161,".")</f>
        <v>.</v>
      </c>
      <c r="DT161" s="27" t="str">
        <f>IFERROR(work!DP161-work!CD161,".")</f>
        <v>.</v>
      </c>
      <c r="DU161" s="27" t="str">
        <f>IFERROR(work!DQ161-work!CE161,".")</f>
        <v>.</v>
      </c>
      <c r="DV161" s="27" t="str">
        <f>IFERROR(work!DR161-work!CF161,".")</f>
        <v>.</v>
      </c>
      <c r="DW161" s="27" t="str">
        <f>IFERROR(work!DS161-work!CG161,".")</f>
        <v>.</v>
      </c>
      <c r="DX161" s="27" t="str">
        <f>IFERROR(work!DT161-work!CH161,".")</f>
        <v>.</v>
      </c>
      <c r="DY161" s="27" t="str">
        <f>IFERROR(work!DU161-work!CI161,".")</f>
        <v>.</v>
      </c>
      <c r="DZ161" s="27" t="str">
        <f>IFERROR(work!DV161-work!CJ161,".")</f>
        <v>.</v>
      </c>
      <c r="EA161" s="27" t="str">
        <f>IFERROR(work!DW161-work!CK161,".")</f>
        <v>.</v>
      </c>
      <c r="EB161" s="27" t="str">
        <f>IFERROR(work!DX161-work!CL161,".")</f>
        <v>.</v>
      </c>
      <c r="EC161" s="27" t="str">
        <f>IFERROR(work!DY161-work!CM161,".")</f>
        <v>.</v>
      </c>
      <c r="ED161" s="27" t="str">
        <f>IFERROR(work!DZ161-work!CN161,".")</f>
        <v>.</v>
      </c>
      <c r="EE161" s="27" t="str">
        <f>IFERROR(work!EA161-work!CO161,".")</f>
        <v>.</v>
      </c>
      <c r="EF161" s="27" t="str">
        <f>IFERROR(work!EB161-work!CP161,".")</f>
        <v>.</v>
      </c>
      <c r="EG161" s="27" t="str">
        <f>IFERROR(work!EC161-work!CQ161,".")</f>
        <v>.</v>
      </c>
      <c r="EH161" s="27" t="str">
        <f>IFERROR(work!ED161-work!CR161,".")</f>
        <v>.</v>
      </c>
      <c r="EI161" s="27" t="str">
        <f>IFERROR(work!EE161-work!CS161,".")</f>
        <v>.</v>
      </c>
      <c r="EJ161" s="27" t="str">
        <f>IFERROR(work!EF161-work!CT161,".")</f>
        <v>.</v>
      </c>
      <c r="EK161" s="27" t="str">
        <f>IFERROR(work!EG161-work!CU161,".")</f>
        <v>.</v>
      </c>
      <c r="EL161" s="27" t="str">
        <f>IFERROR(work!EH161-work!CV161,".")</f>
        <v>.</v>
      </c>
      <c r="EM161" s="27" t="str">
        <f>IFERROR(work!EI161-work!CW161,".")</f>
        <v>.</v>
      </c>
      <c r="EN161" s="27" t="str">
        <f>IFERROR(work!EJ161-work!CX161,".")</f>
        <v>.</v>
      </c>
      <c r="EO161" s="27" t="str">
        <f>IFERROR(work!EK161-work!CY161,".")</f>
        <v>.</v>
      </c>
      <c r="EP161" s="27" t="str">
        <f>IFERROR(work!EL161-work!CZ161,".")</f>
        <v>.</v>
      </c>
      <c r="EQ161" s="27" t="str">
        <f>IFERROR(work!EM161-work!DA161,".")</f>
        <v>.</v>
      </c>
      <c r="ER161" s="27" t="str">
        <f>IFERROR(work!EN161-work!DB161,".")</f>
        <v>.</v>
      </c>
      <c r="ES161" s="27" t="str">
        <f>IFERROR(work!EO161-work!DC161,".")</f>
        <v>.</v>
      </c>
      <c r="ET161" s="27" t="str">
        <f>IFERROR(work!EP161-work!DD161,".")</f>
        <v>.</v>
      </c>
      <c r="EU161" s="27" t="str">
        <f>IFERROR(work!EQ161-work!DE161,".")</f>
        <v>.</v>
      </c>
      <c r="EV161" s="27" t="str">
        <f>IFERROR(work!ER161-work!DF161,".")</f>
        <v>.</v>
      </c>
      <c r="EW161" s="27" t="str">
        <f>IFERROR(work!ES161-work!DG161,".")</f>
        <v>.</v>
      </c>
      <c r="EX161" s="27" t="str">
        <f>IFERROR(work!ET161-work!DH161,".")</f>
        <v>.</v>
      </c>
      <c r="EY161" s="27"/>
      <c r="EZ161" s="27"/>
      <c r="FA161" s="27"/>
      <c r="FB161" s="27"/>
      <c r="FC161" s="27"/>
      <c r="FD161" s="27"/>
      <c r="FE161" s="27" t="str">
        <f>IF(ISNUMBER(work!GZ161/work!HD161),work!GZ161/work!HD161,".")</f>
        <v>.</v>
      </c>
      <c r="FF161" s="27" t="str">
        <f>IF(ISNUMBER(work!HA161/work!HE161),work!HA161/work!HE161,".")</f>
        <v>.</v>
      </c>
      <c r="FG161" s="27" t="str">
        <f>IF(ISNUMBER(work!HB161/work!HF161),work!HB161/work!HF161,".")</f>
        <v>.</v>
      </c>
      <c r="FH161" s="27" t="str">
        <f>IF(ISNUMBER(work!HC161/work!HG161),work!HC161/work!HG161,".")</f>
        <v>.</v>
      </c>
      <c r="FI161" s="27" t="str">
        <f>IF(ISNUMBER((work!HA161+work!HB161)/(work!HE161+work!HF161)),(work!HA161+work!HB161)/(work!HE161+work!HF161),".")</f>
        <v>.</v>
      </c>
      <c r="FJ161" s="27" t="str">
        <f>IF(ISNUMBER(work!HH161/work!HL161),work!HH161/work!HL161,".")</f>
        <v>.</v>
      </c>
      <c r="FK161" s="27" t="str">
        <f>IF(ISNUMBER(work!HI161/work!HM161),work!HI161/work!HM161,".")</f>
        <v>.</v>
      </c>
      <c r="FL161" s="27" t="str">
        <f>IF(ISNUMBER(work!HJ161/work!HN161),work!HJ161/work!HN161,".")</f>
        <v>.</v>
      </c>
      <c r="FM161" s="27" t="str">
        <f>IF(ISNUMBER(work!HK161/work!HO161),work!HK161/work!HO161,".")</f>
        <v>.</v>
      </c>
      <c r="FN161" s="27" t="str">
        <f>IF(ISNUMBER((work!HI161+work!HJ161)/(work!HM161+work!HN161)),(work!HI161+work!HJ161)/(work!HM161+work!HN161),".")</f>
        <v>.</v>
      </c>
      <c r="FO161" s="27" t="s">
        <v>5007</v>
      </c>
      <c r="FP161" s="27" t="s">
        <v>5007</v>
      </c>
      <c r="FQ161" s="27" t="s">
        <v>5007</v>
      </c>
      <c r="FR161" s="27" t="s">
        <v>5007</v>
      </c>
      <c r="FS161" s="27" t="s">
        <v>5007</v>
      </c>
      <c r="FT161" s="27">
        <f>work!GM161</f>
        <v>2.7514244812395497E-4</v>
      </c>
      <c r="FU161" s="27">
        <f>work!GN161</f>
        <v>2.040315408278335E-4</v>
      </c>
      <c r="FV161" s="27" t="str">
        <f>work!GO161</f>
        <v>.</v>
      </c>
      <c r="FW161" s="27" t="s">
        <v>5007</v>
      </c>
      <c r="FX161" s="27"/>
      <c r="FY161" s="27">
        <f t="shared" si="101"/>
        <v>13542.082</v>
      </c>
      <c r="FZ161">
        <f t="shared" si="103"/>
        <v>73</v>
      </c>
      <c r="GA161" t="str">
        <f>work!HC161</f>
        <v>.</v>
      </c>
      <c r="GB161" t="str">
        <f>IF(ISNUMBER(work!HA161+work!HB161),work!HA161+work!HB161,".")</f>
        <v>.</v>
      </c>
      <c r="GC161" t="str">
        <f>IF(ISNUMBER(work!HK161-work!HC161),work!HK161-work!HC161,".")</f>
        <v>.</v>
      </c>
      <c r="GD161" t="str">
        <f>IF(ISNUMBER(work!HI161+work!HJ161-work!HA161-work!HB161),(work!HI161+work!HJ161-work!HA161-work!HB161),".")</f>
        <v>.</v>
      </c>
      <c r="GH161">
        <f>work!GQ161</f>
        <v>1000</v>
      </c>
      <c r="GI161">
        <f>work!GR161</f>
        <v>1000</v>
      </c>
      <c r="GJ161" t="str">
        <f>work!GZ161</f>
        <v>.</v>
      </c>
      <c r="GK161" t="str">
        <f>work!HH161</f>
        <v>.</v>
      </c>
      <c r="GL161">
        <f t="shared" si="102"/>
        <v>368.95396053760368</v>
      </c>
      <c r="GM161" t="str">
        <f>IFERROR(VLOOKUP($F161,AREA_EM_ALLYEAR,Seq!B$1,FALSE),".")</f>
        <v>.</v>
      </c>
      <c r="GN161" t="str">
        <f>IFERROR(VLOOKUP($F161,AREA_EM_ALLYEAR,Seq!C$1,FALSE),".")</f>
        <v>.</v>
      </c>
      <c r="GO161" t="str">
        <f>IFERROR(VLOOKUP($F161,AREA_EM_ALLYEAR,Seq!D$1,FALSE),".")</f>
        <v>.</v>
      </c>
      <c r="GP161" t="str">
        <f>IFERROR(VLOOKUP($F161,AREA_EM_ALLYEAR,Seq!E$1,FALSE),".")</f>
        <v>.</v>
      </c>
      <c r="GQ161" t="str">
        <f>IFERROR(VLOOKUP($F161,AREA_EM_ALLYEAR,Seq!F$1,FALSE),".")</f>
        <v>.</v>
      </c>
      <c r="GR161" t="str">
        <f>IFERROR(VLOOKUP($F161,AREA_EM_ALLYEAR,Seq!G$1,FALSE),".")</f>
        <v>.</v>
      </c>
      <c r="GS161" t="str">
        <f>IFERROR(VLOOKUP($F161,AREA_EM_ALLYEAR,Seq!H$1,FALSE),".")</f>
        <v>.</v>
      </c>
      <c r="GT161" t="str">
        <f>IFERROR(VLOOKUP($F161,AREA_EM_ALLYEAR,Seq!I$1,FALSE),".")</f>
        <v>.</v>
      </c>
      <c r="GU161" t="str">
        <f>IFERROR(VLOOKUP($F161,AREA_EM_ALLYEAR,Seq!J$1,FALSE),".")</f>
        <v>.</v>
      </c>
      <c r="GV161" t="str">
        <f>IFERROR(VLOOKUP($F161,AREA_EM_ALLYEAR,Seq!K$1,FALSE),".")</f>
        <v>.</v>
      </c>
      <c r="GW161" t="str">
        <f>IFERROR(VLOOKUP($F161,AREA_EM_ALLYEAR,Seq!L$1,FALSE),".")</f>
        <v>.</v>
      </c>
      <c r="GX161" t="str">
        <f>IFERROR(VLOOKUP($F161,AREA_EM_ALLYEAR,Seq!M$1,FALSE),".")</f>
        <v>.</v>
      </c>
      <c r="GY161" t="str">
        <f>IFERROR(VLOOKUP($F161,AREA_EM_ALLYEAR,Seq!N$1,FALSE),".")</f>
        <v>.</v>
      </c>
      <c r="GZ161" t="str">
        <f>IFERROR(VLOOKUP($F161,AREA_EM_ALLYEAR,Seq!O$1,FALSE),".")</f>
        <v>.</v>
      </c>
      <c r="HA161" t="str">
        <f t="shared" si="104"/>
        <v>.</v>
      </c>
      <c r="HK161" s="139">
        <f>IFERROR(VLOOKUP(CONCATENATE($G161, ".SP.DYN.LE00.IN"),AREA_WB_6ATTRS,Seq!B$1,FALSE)-VLOOKUP("CHN.SP.DYN.LE00.IN",AREA_WB_6ATTRS,Seq!B$1,FALSE),".")</f>
        <v>-7.5751219512195149</v>
      </c>
      <c r="HL161" s="139">
        <f>IFERROR(VLOOKUP(CONCATENATE($G161, ".SP.DYN.LE00.IN"),AREA_WB_6ATTRS,Seq!C$1,FALSE)-VLOOKUP("CHN.SP.DYN.LE00.IN",AREA_WB_6ATTRS,Seq!C$1,FALSE),".")</f>
        <v>-7.0604390243902557</v>
      </c>
      <c r="HM161" s="139">
        <f>IFERROR(VLOOKUP(CONCATENATE($G161, ".SP.DYN.LE00.IN"),AREA_WB_6ATTRS,Seq!D$1,FALSE)-VLOOKUP("CHN.SP.DYN.LE00.IN",AREA_WB_6ATTRS,Seq!D$1,FALSE),".")</f>
        <v>-6.5355609756097479</v>
      </c>
      <c r="HN161" s="139">
        <f>IFERROR(VLOOKUP(CONCATENATE($G161, ".SP.DYN.LE00.IN"),AREA_WB_6ATTRS,Seq!E$1,FALSE)-VLOOKUP("CHN.SP.DYN.LE00.IN",AREA_WB_6ATTRS,Seq!E$1,FALSE),".")</f>
        <v>-5.9981219512195096</v>
      </c>
      <c r="HO161" s="139">
        <f>IFERROR(VLOOKUP(CONCATENATE($G161, ".SP.DYN.LE00.IN"),AREA_WB_6ATTRS,Seq!F$1,FALSE)-VLOOKUP("CHN.SP.DYN.LE00.IN",AREA_WB_6ATTRS,Seq!F$1,FALSE),".")</f>
        <v>-5.4611219512195106</v>
      </c>
      <c r="HP161" s="139">
        <f>IFERROR(VLOOKUP(CONCATENATE($G161, ".SP.DYN.LE00.IN"),AREA_WB_6ATTRS,Seq!G$1,FALSE)-VLOOKUP("CHN.SP.DYN.LE00.IN",AREA_WB_6ATTRS,Seq!G$1,FALSE),".")</f>
        <v>-4.9456097560975536</v>
      </c>
      <c r="HQ161" s="139">
        <f>IFERROR(VLOOKUP(CONCATENATE($G161, ".SP.DYN.LE00.IN"),AREA_WB_6ATTRS,Seq!H$1,FALSE)-VLOOKUP("CHN.SP.DYN.LE00.IN",AREA_WB_6ATTRS,Seq!H$1,FALSE),".")</f>
        <v>-4.4710975609756076</v>
      </c>
      <c r="HR161" s="139">
        <f>IFERROR(VLOOKUP(CONCATENATE($G161, ".SP.DYN.LE00.IN"),AREA_WB_6ATTRS,Seq!I$1,FALSE)-VLOOKUP("CHN.SP.DYN.LE00.IN",AREA_WB_6ATTRS,Seq!I$1,FALSE),".")</f>
        <v>-4.0501707317073254</v>
      </c>
      <c r="HS161" s="139">
        <f>IFERROR(VLOOKUP(CONCATENATE($G161, ".SP.DYN.LE00.IN"),AREA_WB_6ATTRS,Seq!J$1,FALSE)-VLOOKUP("CHN.SP.DYN.LE00.IN",AREA_WB_6ATTRS,Seq!J$1,FALSE),".")</f>
        <v>-3.688804878048785</v>
      </c>
      <c r="HT161" s="139">
        <f>IFERROR(VLOOKUP(CONCATENATE($G161, ".SP.DYN.LE00.IN"),AREA_WB_6ATTRS,Seq!K$1,FALSE)-VLOOKUP("CHN.SP.DYN.LE00.IN",AREA_WB_6ATTRS,Seq!K$1,FALSE),".")</f>
        <v>-3.3825365853658695</v>
      </c>
      <c r="HU161" s="139">
        <f>IFERROR(VLOOKUP(CONCATENATE($G161, ".SP.DYN.LE00.IN"),AREA_WB_6ATTRS,Seq!L$1,FALSE)-VLOOKUP("CHN.SP.DYN.LE00.IN",AREA_WB_6ATTRS,Seq!L$1,FALSE),".")</f>
        <v>-3.1203414634146327</v>
      </c>
      <c r="HV161" s="139">
        <f>IFERROR(VLOOKUP(CONCATENATE($G161, ".SP.DYN.LE00.IN"),AREA_WB_6ATTRS,Seq!M$1,FALSE)-VLOOKUP("CHN.SP.DYN.LE00.IN",AREA_WB_6ATTRS,Seq!M$1,FALSE),".")</f>
        <v>-2.8781707317073142</v>
      </c>
      <c r="HW161" s="139">
        <f>IFERROR(VLOOKUP(CONCATENATE($G161, ".SP.DYN.LE00.IN"),AREA_WB_6ATTRS,Seq!N$1,FALSE)-VLOOKUP("CHN.SP.DYN.LE00.IN",AREA_WB_6ATTRS,Seq!N$1,FALSE),".")</f>
        <v>-2.6344878048780487</v>
      </c>
      <c r="HX161" s="139">
        <f>IFERROR(VLOOKUP(CONCATENATE($G161, ".SP.DYN.LE00.IN"),AREA_WB_6ATTRS,Seq!O$1,FALSE)-VLOOKUP("CHN.SP.DYN.LE00.IN",AREA_WB_6ATTRS,Seq!O$1,FALSE),".")</f>
        <v>-2.3762682926829228</v>
      </c>
      <c r="HY161" s="139">
        <f>IFERROR(VLOOKUP(CONCATENATE($G161, ".SP.DYN.LE00.IN"),AREA_WB_6ATTRS,Seq!P$1,FALSE)-VLOOKUP("CHN.SP.DYN.LE00.IN",AREA_WB_6ATTRS,Seq!P$1,FALSE),".")</f>
        <v>-2.1010000000000133</v>
      </c>
      <c r="HZ161" s="139">
        <f>IFERROR(VLOOKUP(CONCATENATE($G161, ".SP.DYN.LE00.IN"),AREA_WB_6ATTRS,Seq!Q$1,FALSE)-VLOOKUP("CHN.SP.DYN.LE00.IN",AREA_WB_6ATTRS,Seq!Q$1,FALSE),".")</f>
        <v>-1.8177317073170514</v>
      </c>
      <c r="IA161" s="139">
        <f>IFERROR(VLOOKUP(CONCATENATE($G161, ".SP.DYN.LE00.IN"),AREA_WB_6ATTRS,Seq!R$1,FALSE)-VLOOKUP("CHN.SP.DYN.LE00.IN",AREA_WB_6ATTRS,Seq!R$1,FALSE),".")</f>
        <v>-1.5444878048780453</v>
      </c>
      <c r="IB161" s="139">
        <f>IFERROR(VLOOKUP(CONCATENATE($G161, ".SP.DYN.LE00.IN"),AREA_WB_6ATTRS,Seq!S$1,FALSE)-VLOOKUP("CHN.SP.DYN.LE00.IN",AREA_WB_6ATTRS,Seq!S$1,FALSE),".")</f>
        <v>-1.3023170731707268</v>
      </c>
      <c r="IC161" s="139">
        <f>IFERROR(VLOOKUP(CONCATENATE($G161, ".SP.DYN.LE00.IN"),AREA_WB_6ATTRS,Seq!T$1,FALSE)-VLOOKUP("CHN.SP.DYN.LE00.IN",AREA_WB_6ATTRS,Seq!T$1,FALSE),".")</f>
        <v>-1.1057317073170765</v>
      </c>
      <c r="ID161" s="139">
        <f>IFERROR(VLOOKUP(CONCATENATE($G161, ".SP.DYN.LE00.IN"),AREA_WB_6ATTRS,Seq!U$1,FALSE)-VLOOKUP("CHN.SP.DYN.LE00.IN",AREA_WB_6ATTRS,Seq!U$1,FALSE),".")</f>
        <v>-0.95770731707317225</v>
      </c>
      <c r="IE161" s="139">
        <f>IFERROR(VLOOKUP(CONCATENATE($G161, ".SP.DYN.LE00.IN"),AREA_WB_6ATTRS,Seq!V$1,FALSE)-VLOOKUP("CHN.SP.DYN.LE00.IN",AREA_WB_6ATTRS,Seq!V$1,FALSE),".")</f>
        <v>-0.85968292682927938</v>
      </c>
      <c r="IF161" s="139">
        <f>IFERROR(VLOOKUP(CONCATENATE($G161, ".SP.DYN.LE00.IN"),AREA_WB_6ATTRS,Seq!W$1,FALSE)-VLOOKUP("CHN.SP.DYN.LE00.IN",AREA_WB_6ATTRS,Seq!W$1,FALSE),".")</f>
        <v>-0.80456097560976048</v>
      </c>
      <c r="IG161" s="139">
        <f>IFERROR(VLOOKUP(CONCATENATE($G161, ".SP.DYN.LE00.IN"),AREA_WB_6ATTRS,Seq!X$1,FALSE)-VLOOKUP("CHN.SP.DYN.LE00.IN",AREA_WB_6ATTRS,Seq!X$1,FALSE),".")</f>
        <v>-0.77682926829267274</v>
      </c>
      <c r="IH161" s="139">
        <f>IFERROR(VLOOKUP(CONCATENATE($G161, ".SP.DYN.LE00.IN"),AREA_WB_6ATTRS,Seq!Y$1,FALSE)-VLOOKUP("CHN.SP.DYN.LE00.IN",AREA_WB_6ATTRS,Seq!Y$1,FALSE),".")</f>
        <v>-0.76141463414631971</v>
      </c>
      <c r="II161" s="139">
        <f>IFERROR(VLOOKUP(CONCATENATE($G161, ".SP.DYN.LE00.IN"),AREA_WB_6ATTRS,Seq!Z$1,FALSE)-VLOOKUP("CHN.SP.DYN.LE00.IN",AREA_WB_6ATTRS,Seq!Z$1,FALSE),".")</f>
        <v>-0.75029268292682616</v>
      </c>
      <c r="IJ161" s="139">
        <f>IFERROR(VLOOKUP(CONCATENATE($G161, ".SP.DYN.LE00.IN"),AREA_WB_6ATTRS,Seq!AA$1,FALSE)-VLOOKUP("CHN.SP.DYN.LE00.IN",AREA_WB_6ATTRS,Seq!AA$1,FALSE),".")</f>
        <v>-0.73246341463413955</v>
      </c>
      <c r="IK161" s="139">
        <f>IFERROR(VLOOKUP(CONCATENATE($G161, ".SP.DYN.LE00.IN"),AREA_WB_6ATTRS,Seq!AB$1,FALSE)-VLOOKUP("CHN.SP.DYN.LE00.IN",AREA_WB_6ATTRS,Seq!AB$1,FALSE),".")</f>
        <v>-0.69990243902439886</v>
      </c>
      <c r="IL161" s="139">
        <f>IFERROR(VLOOKUP(CONCATENATE($G161, ".SP.DYN.LE00.IN"),AREA_WB_6ATTRS,Seq!AC$1,FALSE)-VLOOKUP("CHN.SP.DYN.LE00.IN",AREA_WB_6ATTRS,Seq!AC$1,FALSE),".")</f>
        <v>-0.6536829268292621</v>
      </c>
      <c r="IM161" s="139">
        <f>IFERROR(VLOOKUP(CONCATENATE($G161, ".SP.DYN.LE00.IN"),AREA_WB_6ATTRS,Seq!AD$1,FALSE)-VLOOKUP("CHN.SP.DYN.LE00.IN",AREA_WB_6ATTRS,Seq!AD$1,FALSE),".")</f>
        <v>-0.59436585365853034</v>
      </c>
      <c r="IN161" s="139">
        <f>IFERROR(VLOOKUP(CONCATENATE($G161, ".SP.DYN.LE00.IN"),AREA_WB_6ATTRS,Seq!AE$1,FALSE)-VLOOKUP("CHN.SP.DYN.LE00.IN",AREA_WB_6ATTRS,Seq!AE$1,FALSE),".")</f>
        <v>-0.52451219512194314</v>
      </c>
      <c r="IO161" s="139">
        <f>IFERROR(VLOOKUP(CONCATENATE($G161, ".SP.DYN.LE00.IN"),AREA_WB_6ATTRS,Seq!AF$1,FALSE)-VLOOKUP("CHN.SP.DYN.LE00.IN",AREA_WB_6ATTRS,Seq!AF$1,FALSE),".")</f>
        <v>-0.4471707317073168</v>
      </c>
      <c r="IP161" s="139" t="str">
        <f>IFERROR(VLOOKUP(CONCATENATE($G161, ".SP.DYN.LE00.IN"),AREA_WB_6ATTRS,Seq!AG$1,FALSE)-VLOOKUP("CHN.SP.DYN.LE00.IN",AREA_WB_6ATTRS,Seq!AG$1,FALSE),".")</f>
        <v>.</v>
      </c>
      <c r="IW161">
        <f>IFERROR(VLOOKUP(CONCATENATE($G161, ".SP.DYN.LE00.IN"),AREA_WB_6ATTRS,Seq!B$1,FALSE),".")</f>
        <v>59.418682926829277</v>
      </c>
      <c r="IX161">
        <f>IFERROR(VLOOKUP(CONCATENATE($G161, ".SP.DYN.LE00.IN"),AREA_WB_6ATTRS,Seq!C$1,FALSE),".")</f>
        <v>60.202487804878054</v>
      </c>
      <c r="IY161">
        <f>IFERROR(VLOOKUP(CONCATENATE($G161, ".SP.DYN.LE00.IN"),AREA_WB_6ATTRS,Seq!D$1,FALSE),".")</f>
        <v>60.999341463414645</v>
      </c>
      <c r="IZ161">
        <f>IFERROR(VLOOKUP(CONCATENATE($G161, ".SP.DYN.LE00.IN"),AREA_WB_6ATTRS,Seq!E$1,FALSE),".")</f>
        <v>61.801731707317082</v>
      </c>
      <c r="JA161">
        <f>IFERROR(VLOOKUP(CONCATENATE($G161, ".SP.DYN.LE00.IN"),AREA_WB_6ATTRS,Seq!F$1,FALSE),".")</f>
        <v>62.598146341463419</v>
      </c>
      <c r="JB161">
        <f>IFERROR(VLOOKUP(CONCATENATE($G161, ".SP.DYN.LE00.IN"),AREA_WB_6ATTRS,Seq!G$1,FALSE),".")</f>
        <v>63.367536585365869</v>
      </c>
      <c r="JC161">
        <f>IFERROR(VLOOKUP(CONCATENATE($G161, ".SP.DYN.LE00.IN"),AREA_WB_6ATTRS,Seq!H$1,FALSE),".")</f>
        <v>64.088390243902452</v>
      </c>
      <c r="JD161">
        <f>IFERROR(VLOOKUP(CONCATENATE($G161, ".SP.DYN.LE00.IN"),AREA_WB_6ATTRS,Seq!I$1,FALSE),".")</f>
        <v>64.74714634146342</v>
      </c>
      <c r="JE161">
        <f>IFERROR(VLOOKUP(CONCATENATE($G161, ".SP.DYN.LE00.IN"),AREA_WB_6ATTRS,Seq!J$1,FALSE),".")</f>
        <v>65.338317073170742</v>
      </c>
      <c r="JF161">
        <f>IFERROR(VLOOKUP(CONCATENATE($G161, ".SP.DYN.LE00.IN"),AREA_WB_6ATTRS,Seq!K$1,FALSE),".")</f>
        <v>65.864390243902434</v>
      </c>
      <c r="JG161">
        <f>IFERROR(VLOOKUP(CONCATENATE($G161, ".SP.DYN.LE00.IN"),AREA_WB_6ATTRS,Seq!L$1,FALSE),".")</f>
        <v>66.339390243902443</v>
      </c>
      <c r="JH161">
        <f>IFERROR(VLOOKUP(CONCATENATE($G161, ".SP.DYN.LE00.IN"),AREA_WB_6ATTRS,Seq!M$1,FALSE),".")</f>
        <v>66.785853658536595</v>
      </c>
      <c r="JI161">
        <f>IFERROR(VLOOKUP(CONCATENATE($G161, ".SP.DYN.LE00.IN"),AREA_WB_6ATTRS,Seq!N$1,FALSE),".")</f>
        <v>67.227341463414632</v>
      </c>
      <c r="JJ161">
        <f>IFERROR(VLOOKUP(CONCATENATE($G161, ".SP.DYN.LE00.IN"),AREA_WB_6ATTRS,Seq!O$1,FALSE),".")</f>
        <v>67.678365853658548</v>
      </c>
      <c r="JK161">
        <f>IFERROR(VLOOKUP(CONCATENATE($G161, ".SP.DYN.LE00.IN"),AREA_WB_6ATTRS,Seq!P$1,FALSE),".")</f>
        <v>68.141926829268286</v>
      </c>
      <c r="JL161">
        <f>IFERROR(VLOOKUP(CONCATENATE($G161, ".SP.DYN.LE00.IN"),AREA_WB_6ATTRS,Seq!Q$1,FALSE),".")</f>
        <v>68.607000000000028</v>
      </c>
      <c r="JM161">
        <f>IFERROR(VLOOKUP(CONCATENATE($G161, ".SP.DYN.LE00.IN"),AREA_WB_6ATTRS,Seq!R$1,FALSE),".")</f>
        <v>69.054536585365867</v>
      </c>
      <c r="JN161">
        <f>IFERROR(VLOOKUP(CONCATENATE($G161, ".SP.DYN.LE00.IN"),AREA_WB_6ATTRS,Seq!S$1,FALSE),".")</f>
        <v>69.464000000000013</v>
      </c>
      <c r="JO161">
        <f>IFERROR(VLOOKUP(CONCATENATE($G161, ".SP.DYN.LE00.IN"),AREA_WB_6ATTRS,Seq!T$1,FALSE),".")</f>
        <v>69.821365853658548</v>
      </c>
      <c r="JP161">
        <f>IFERROR(VLOOKUP(CONCATENATE($G161, ".SP.DYN.LE00.IN"),AREA_WB_6ATTRS,Seq!U$1,FALSE),".")</f>
        <v>70.125682926829285</v>
      </c>
      <c r="JQ161">
        <f>IFERROR(VLOOKUP(CONCATENATE($G161, ".SP.DYN.LE00.IN"),AREA_WB_6ATTRS,Seq!V$1,FALSE),".")</f>
        <v>70.382024390243899</v>
      </c>
      <c r="JR161">
        <f>IFERROR(VLOOKUP(CONCATENATE($G161, ".SP.DYN.LE00.IN"),AREA_WB_6ATTRS,Seq!W$1,FALSE),".")</f>
        <v>70.600975609756105</v>
      </c>
      <c r="JS161">
        <f>IFERROR(VLOOKUP(CONCATENATE($G161, ".SP.DYN.LE00.IN"),AREA_WB_6ATTRS,Seq!X$1,FALSE),".")</f>
        <v>70.802609756097567</v>
      </c>
      <c r="JT161">
        <f>IFERROR(VLOOKUP(CONCATENATE($G161, ".SP.DYN.LE00.IN"),AREA_WB_6ATTRS,Seq!Y$1,FALSE),".")</f>
        <v>71.003463414634169</v>
      </c>
      <c r="JU161">
        <f>IFERROR(VLOOKUP(CONCATENATE($G161, ".SP.DYN.LE00.IN"),AREA_WB_6ATTRS,Seq!Z$1,FALSE),".")</f>
        <v>71.212048780487819</v>
      </c>
      <c r="JV161">
        <f>IFERROR(VLOOKUP(CONCATENATE($G161, ".SP.DYN.LE00.IN"),AREA_WB_6ATTRS,Seq!AA$1,FALSE),".")</f>
        <v>71.438853658536601</v>
      </c>
      <c r="JW161">
        <f>IFERROR(VLOOKUP(CONCATENATE($G161, ".SP.DYN.LE00.IN"),AREA_WB_6ATTRS,Seq!AB$1,FALSE),".")</f>
        <v>71.689829268292684</v>
      </c>
      <c r="JX161">
        <f>IFERROR(VLOOKUP(CONCATENATE($G161, ".SP.DYN.LE00.IN"),AREA_WB_6ATTRS,Seq!AC$1,FALSE),".")</f>
        <v>71.958902439024399</v>
      </c>
      <c r="JY161">
        <f>IFERROR(VLOOKUP(CONCATENATE($G161, ".SP.DYN.LE00.IN"),AREA_WB_6ATTRS,Seq!AD$1,FALSE),".")</f>
        <v>72.240975609756106</v>
      </c>
      <c r="JZ161">
        <f>IFERROR(VLOOKUP(CONCATENATE($G161, ".SP.DYN.LE00.IN"),AREA_WB_6ATTRS,Seq!AE$1,FALSE),".")</f>
        <v>72.532000000000011</v>
      </c>
      <c r="KA161">
        <f>IFERROR(VLOOKUP(CONCATENATE($G161, ".SP.DYN.LE00.IN"),AREA_WB_6ATTRS,Seq!AF$1,FALSE),".")</f>
        <v>72.825926829268312</v>
      </c>
      <c r="KB161" t="str">
        <f>IFERROR(VLOOKUP(CONCATENATE($G161, ".SP.DYN.LE00.IN"),AREA_WB_6ATTRS,Seq!AG$1,FALSE),".")</f>
        <v>.</v>
      </c>
      <c r="KK161">
        <f t="shared" si="107"/>
        <v>783</v>
      </c>
      <c r="KL161">
        <f t="shared" si="105"/>
        <v>0</v>
      </c>
      <c r="KM161">
        <f t="shared" si="108"/>
        <v>44974106.578645959</v>
      </c>
      <c r="KN161">
        <f t="shared" si="109"/>
        <v>-43945604.88596642</v>
      </c>
      <c r="KO161" t="str">
        <f t="shared" si="106"/>
        <v>.</v>
      </c>
      <c r="KP161" t="str">
        <f>work!HA161</f>
        <v>.</v>
      </c>
      <c r="KQ161" t="str">
        <f>work!HB161</f>
        <v>.</v>
      </c>
      <c r="KR161" t="str">
        <f>work!HC161</f>
        <v>.</v>
      </c>
      <c r="KS161" t="str">
        <f>IF(ISNUMBER(work!HI161-work!HA161),work!HI161-work!HA161,".")</f>
        <v>.</v>
      </c>
      <c r="KT161" t="str">
        <f>IF(ISNUMBER(work!HJ161-work!HB161),work!HJ161-work!HB161,".")</f>
        <v>.</v>
      </c>
      <c r="KU161" t="str">
        <f>IF(ISNUMBER(work!HK161-work!HC161),work!HK161-work!HC161,".")</f>
        <v>.</v>
      </c>
      <c r="KW161">
        <f>IFERROR(work!HR161/work!HV161,".")</f>
        <v>3.4392806015494371E-5</v>
      </c>
      <c r="KX161">
        <f>IFERROR(work!HS161/work!HW161,".")</f>
        <v>5.5088516023515041E-5</v>
      </c>
      <c r="KY161">
        <f>IFERROR(work!HT161/work!HX161,".")</f>
        <v>6.966313380409988E-5</v>
      </c>
      <c r="KZ161">
        <f>IFERROR(work!HU161/work!HY161,".")</f>
        <v>4.8543226827203449E-5</v>
      </c>
    </row>
    <row r="162" spans="1:312">
      <c r="A162" s="24">
        <f t="shared" si="85"/>
        <v>163</v>
      </c>
      <c r="B162" s="24" t="str">
        <f t="shared" si="86"/>
        <v>InEM90</v>
      </c>
      <c r="C162" s="24" t="str">
        <f t="shared" si="87"/>
        <v>Out</v>
      </c>
      <c r="D162" s="24" t="str">
        <f t="shared" si="88"/>
        <v>In67</v>
      </c>
      <c r="E162" s="25" t="s">
        <v>3171</v>
      </c>
      <c r="F162" s="26" t="str">
        <f t="shared" si="89"/>
        <v>Jamaica</v>
      </c>
      <c r="G162" s="166" t="s">
        <v>1455</v>
      </c>
      <c r="H162" s="166" t="s">
        <v>5007</v>
      </c>
      <c r="I162" s="166" t="s">
        <v>5007</v>
      </c>
      <c r="J162" s="180" t="s">
        <v>5007</v>
      </c>
      <c r="K162" s="180" t="s">
        <v>5007</v>
      </c>
      <c r="L162" s="27">
        <f>IFERROR(VLOOKUP($F162,Area_FDI_84_96,Seq!B$1,FALSE),0)</f>
        <v>0</v>
      </c>
      <c r="M162" s="27">
        <f>IFERROR(VLOOKUP($F162,Area_FDI_84_96,Seq!C$1,FALSE),0)</f>
        <v>0</v>
      </c>
      <c r="N162" s="27">
        <f>IFERROR(VLOOKUP($F162,Area_FDI_84_96,Seq!D$1,FALSE),0)</f>
        <v>0</v>
      </c>
      <c r="O162" s="27">
        <f>IFERROR(VLOOKUP($F162,Area_FDI_84_96,Seq!E$1,FALSE),0)</f>
        <v>0</v>
      </c>
      <c r="P162" s="27">
        <f>IFERROR(VLOOKUP($F162,Area_FDI_84_96,Seq!F$1,FALSE),0)</f>
        <v>0</v>
      </c>
      <c r="Q162" s="27">
        <f>IFERROR(VLOOKUP($F162,Area_FDI_84_96,Seq!G$1,FALSE),0)</f>
        <v>0</v>
      </c>
      <c r="R162" s="27">
        <f>IFERROR(VLOOKUP($F162,Area_FDI_84_96,Seq!H$1,FALSE),0)</f>
        <v>0</v>
      </c>
      <c r="S162" s="27">
        <f>IFERROR(VLOOKUP($F162,Area_FDI_84_96,Seq!I$1,FALSE),0)</f>
        <v>0</v>
      </c>
      <c r="T162" s="27">
        <f>IFERROR(VALUE(VLOOKUP($E162,Area_FDI_92_95,Seq!B$1,FALSE)),0)</f>
        <v>0</v>
      </c>
      <c r="U162" s="27">
        <f>IFERROR(VALUE(VLOOKUP($E162,Area_FDI_92_95,Seq!C$1,FALSE)),0)</f>
        <v>0</v>
      </c>
      <c r="V162" s="27">
        <f>IFERROR(VALUE(VLOOKUP($E162,Area_FDI_92_95,Seq!D$1,FALSE)),0)</f>
        <v>0</v>
      </c>
      <c r="W162" s="27">
        <f>IFERROR(VALUE(VLOOKUP($E162,Area_FDI_92_95,Seq!E$1,FALSE)),0)</f>
        <v>0</v>
      </c>
      <c r="X162" s="27">
        <f>IFERROR(VALUE(VLOOKUP($E162,Area_FDI_96_99,Seq!B$1,FALSE)),0)</f>
        <v>0</v>
      </c>
      <c r="Y162" s="27">
        <f>IFERROR(VALUE(VLOOKUP($E162,Area_FDI_96_99,Seq!C$1,FALSE)),0)</f>
        <v>9</v>
      </c>
      <c r="Z162" s="27">
        <f>IFERROR(VALUE(VLOOKUP($E162,Area_FDI_96_99,Seq!D$1,FALSE)),0)</f>
        <v>55</v>
      </c>
      <c r="AA162" s="27">
        <f>IFERROR(VALUE(VLOOKUP($E162,Area_FDI_96_99,Seq!E$1,FALSE)),0)</f>
        <v>300</v>
      </c>
      <c r="AB162" s="27">
        <f t="shared" si="90"/>
        <v>49</v>
      </c>
      <c r="AC162" s="27">
        <f t="shared" si="91"/>
        <v>123</v>
      </c>
      <c r="AD162" s="27">
        <f t="shared" si="92"/>
        <v>0</v>
      </c>
      <c r="AE162" s="27">
        <f t="shared" si="93"/>
        <v>10</v>
      </c>
      <c r="AF162" s="27">
        <f t="shared" si="94"/>
        <v>360</v>
      </c>
      <c r="AG162" s="27">
        <f t="shared" si="95"/>
        <v>100</v>
      </c>
      <c r="AH162" s="27">
        <f t="shared" si="96"/>
        <v>79</v>
      </c>
      <c r="AI162" s="27">
        <f t="shared" si="97"/>
        <v>566</v>
      </c>
      <c r="AJ162" s="27">
        <f t="shared" si="98"/>
        <v>29</v>
      </c>
      <c r="AK162" s="27">
        <f t="shared" si="99"/>
        <v>110</v>
      </c>
      <c r="AL162" s="27">
        <f t="shared" si="100"/>
        <v>20</v>
      </c>
      <c r="AM162" s="27"/>
      <c r="AN162" s="27"/>
      <c r="AO162" s="27"/>
      <c r="AP162" s="27"/>
      <c r="AQ162" s="27"/>
      <c r="AR162" s="27"/>
      <c r="AS162" s="27"/>
      <c r="AT162" s="27">
        <f>IFERROR(work!D162+work!AP162,".")</f>
        <v>18874205.153684821</v>
      </c>
      <c r="AU162" s="27">
        <f>IFERROR(work!E162+work!AQ162,".")</f>
        <v>19840810.235806897</v>
      </c>
      <c r="AV162" s="27">
        <f>IFERROR(work!F162+work!AR162,".")</f>
        <v>21604462.465519905</v>
      </c>
      <c r="AW162" s="27">
        <f>IFERROR(work!G162+work!AS162,".")</f>
        <v>23904708.826375734</v>
      </c>
      <c r="AX162" s="27">
        <f>IFERROR(work!H162+work!AT162,".")</f>
        <v>27434534.766743265</v>
      </c>
      <c r="AY162" s="27">
        <f>IFERROR(work!I162+work!AU162,".")</f>
        <v>31037927.872902051</v>
      </c>
      <c r="AZ162" s="27">
        <f>IFERROR(work!J162+work!AV162,".")</f>
        <v>33728326.559786163</v>
      </c>
      <c r="BA162" s="27">
        <f>IFERROR(work!K162+work!AW162,".")</f>
        <v>37618203.33530625</v>
      </c>
      <c r="BB162" s="27">
        <f>IFERROR(work!L162+work!AX162,".")</f>
        <v>41821421.184988201</v>
      </c>
      <c r="BC162" s="27">
        <f>IFERROR(work!M162+work!AY162,".")</f>
        <v>43556879.493141167</v>
      </c>
      <c r="BD162" s="27">
        <f>IFERROR(work!N162+work!AZ162,".")</f>
        <v>45214943.385761581</v>
      </c>
      <c r="BE162" s="27">
        <f>IFERROR(work!O162+work!BA162,".")</f>
        <v>49341783.056517117</v>
      </c>
      <c r="BF162" s="27">
        <f>IFERROR(work!P162+work!BB162,".")</f>
        <v>56251386.603028126</v>
      </c>
      <c r="BG162" s="27">
        <f>IFERROR(work!Q162+work!BC162,".")</f>
        <v>64089592.113063417</v>
      </c>
      <c r="BH162" s="27">
        <f>IFERROR(work!R162+work!BD162,".")</f>
        <v>72381858.520762622</v>
      </c>
      <c r="BI162" s="27">
        <f>IFERROR(work!S162+work!BE162,".")</f>
        <v>80194930.562829271</v>
      </c>
      <c r="BJ162" s="27">
        <f>IFERROR(work!T162+work!BF162,".")</f>
        <v>88121745.114975438</v>
      </c>
      <c r="BK162" s="27">
        <f>IFERROR(work!U162+work!BG162,".")</f>
        <v>96221503.695046917</v>
      </c>
      <c r="BL162" s="27">
        <f>IFERROR(work!V162+work!BH162,".")</f>
        <v>103635075.22501653</v>
      </c>
      <c r="BM162" s="27">
        <f>IFERROR(work!W162+work!BI162,".")</f>
        <v>111453434.29361492</v>
      </c>
      <c r="BN162" s="27">
        <f>IFERROR(work!X162+work!BJ162,".")</f>
        <v>120748356.39281896</v>
      </c>
      <c r="BO162" s="27">
        <f>IFERROR(work!Y162+work!BK162,".")</f>
        <v>130707814.3190473</v>
      </c>
      <c r="BP162" s="27">
        <f>IFERROR(work!Z162+work!BL162,".")</f>
        <v>142528003.96774304</v>
      </c>
      <c r="BQ162" s="27">
        <f>IFERROR(work!AA162+work!BM162,".")</f>
        <v>156735012.66021398</v>
      </c>
      <c r="BR162" s="27">
        <f>IFERROR(work!AB162+work!BN162,".")</f>
        <v>172480942.91835448</v>
      </c>
      <c r="BS162" s="27">
        <f>IFERROR(work!AC162+work!BO162,".")</f>
        <v>191870463.63145989</v>
      </c>
      <c r="BT162" s="27">
        <f>IFERROR(work!AD162+work!BP162,".")</f>
        <v>216143789.2246927</v>
      </c>
      <c r="BU162" s="27">
        <f>IFERROR(work!AE162+work!BQ162,".")</f>
        <v>246697002.80078909</v>
      </c>
      <c r="BV162" s="27">
        <f>IFERROR(work!AF162+work!BR162,".")</f>
        <v>270263558.53696287</v>
      </c>
      <c r="BW162" s="27">
        <f>IFERROR(work!AG162+work!BS162,".")</f>
        <v>295008366.45639783</v>
      </c>
      <c r="BX162" s="27">
        <f>IFERROR(work!AH162+work!BT162,".")</f>
        <v>325580789.58156127</v>
      </c>
      <c r="BY162" s="27">
        <f>IFERROR(work!AI162+work!BU162,".")</f>
        <v>355132204.05401093</v>
      </c>
      <c r="BZ162" s="27"/>
      <c r="CA162" s="27"/>
      <c r="CB162" s="27"/>
      <c r="CC162" s="27"/>
      <c r="CD162" s="27"/>
      <c r="CE162" s="27"/>
      <c r="CF162" s="27">
        <f>IFERROR(work!AP162-work!D162,".")</f>
        <v>-17714018.934036557</v>
      </c>
      <c r="CG162" s="27">
        <f>IFERROR(work!AQ162-work!E162,".")</f>
        <v>-18650001.504476003</v>
      </c>
      <c r="CH162" s="27">
        <f>IFERROR(work!AR162-work!F162,".")</f>
        <v>-20389013.14312876</v>
      </c>
      <c r="CI162" s="27">
        <f>IFERROR(work!AS162-work!G162,".")</f>
        <v>-22666055.62361579</v>
      </c>
      <c r="CJ162" s="27">
        <f>IFERROR(work!AT162-work!H162,".")</f>
        <v>-26214985.879646882</v>
      </c>
      <c r="CK162" s="27">
        <f>IFERROR(work!AU162-work!I162,".")</f>
        <v>-29854278.060750693</v>
      </c>
      <c r="CL162" s="27">
        <f>IFERROR(work!AV162-work!J162,".")</f>
        <v>-32522393.496028058</v>
      </c>
      <c r="CM162" s="27">
        <f>IFERROR(work!AW162-work!K162,".")</f>
        <v>-36317600.246982433</v>
      </c>
      <c r="CN162" s="27">
        <f>IFERROR(work!AX162-work!L162,".")</f>
        <v>-40469128.202099085</v>
      </c>
      <c r="CO162" s="27">
        <f>IFERROR(work!AY162-work!M162,".")</f>
        <v>-42107582.418816842</v>
      </c>
      <c r="CP162" s="27">
        <f>IFERROR(work!AZ162-work!N162,".")</f>
        <v>-43704768.078850798</v>
      </c>
      <c r="CQ162" s="27">
        <f>IFERROR(work!BA162-work!O162,".")</f>
        <v>-47758541.862839572</v>
      </c>
      <c r="CR162" s="27">
        <f>IFERROR(work!BB162-work!P162,".")</f>
        <v>-54637184.454877116</v>
      </c>
      <c r="CS162" s="27">
        <f>IFERROR(work!BC162-work!Q162,".")</f>
        <v>-62323378.892948739</v>
      </c>
      <c r="CT162" s="27">
        <f>IFERROR(work!BD162-work!R162,".")</f>
        <v>-70591211.687036961</v>
      </c>
      <c r="CU162" s="27">
        <f>IFERROR(work!BE162-work!S162,".")</f>
        <v>-78362204.297620431</v>
      </c>
      <c r="CV162" s="27">
        <f>IFERROR(work!BF162-work!T162,".")</f>
        <v>-86291103.231519386</v>
      </c>
      <c r="CW162" s="27">
        <f>IFERROR(work!BG162-work!U162,".")</f>
        <v>-94411739.547671929</v>
      </c>
      <c r="CX162" s="27">
        <f>IFERROR(work!BH162-work!V162,".")</f>
        <v>-101867560.9906345</v>
      </c>
      <c r="CY162" s="27">
        <f>IFERROR(work!BI162-work!W162,".")</f>
        <v>-109667402.27442557</v>
      </c>
      <c r="CZ162" s="27">
        <f>IFERROR(work!BJ162-work!X162,".")</f>
        <v>-118946630.44693691</v>
      </c>
      <c r="DA162" s="27">
        <f>IFERROR(work!BK162-work!Y162,".")</f>
        <v>-128881856.42840827</v>
      </c>
      <c r="DB162" s="27">
        <f>IFERROR(work!BL162-work!Z162,".")</f>
        <v>-140684326.81773096</v>
      </c>
      <c r="DC162" s="27">
        <f>IFERROR(work!BM162-work!AA162,".")</f>
        <v>-154798551.20380703</v>
      </c>
      <c r="DD162" s="27">
        <f>IFERROR(work!BN162-work!AB162,".")</f>
        <v>-170517510.89593408</v>
      </c>
      <c r="DE162" s="27">
        <f>IFERROR(work!BO162-work!AC162,".")</f>
        <v>-189886815.46384287</v>
      </c>
      <c r="DF162" s="27">
        <f>IFERROR(work!BP162-work!AD162,".")</f>
        <v>-214096664.31571192</v>
      </c>
      <c r="DG162" s="27">
        <f>IFERROR(work!BQ162-work!AE162,".")</f>
        <v>-244637595.14235446</v>
      </c>
      <c r="DH162" s="27">
        <f>IFERROR(work!BR162-work!AF162,".")</f>
        <v>-268239160.80872163</v>
      </c>
      <c r="DI162" s="27">
        <f>IFERROR(work!BS162-work!AG162,".")</f>
        <v>-293036603.06909078</v>
      </c>
      <c r="DJ162" s="27">
        <f>IFERROR(work!BT162-work!AH162,".")</f>
        <v>-323620856.77457815</v>
      </c>
      <c r="DK162" s="27">
        <f>IFERROR(work!BU162-work!AI162,".")</f>
        <v>-353146792.12053698</v>
      </c>
      <c r="DL162" s="27"/>
      <c r="DM162" s="27"/>
      <c r="DN162" s="27"/>
      <c r="DO162" s="27"/>
      <c r="DP162" s="27"/>
      <c r="DQ162" s="27"/>
      <c r="DR162" s="27"/>
      <c r="DS162" s="27" t="str">
        <f>IFERROR(work!DO162-work!CC162,".")</f>
        <v>.</v>
      </c>
      <c r="DT162" s="27" t="str">
        <f>IFERROR(work!DP162-work!CD162,".")</f>
        <v>.</v>
      </c>
      <c r="DU162" s="27" t="str">
        <f>IFERROR(work!DQ162-work!CE162,".")</f>
        <v>.</v>
      </c>
      <c r="DV162" s="27" t="str">
        <f>IFERROR(work!DR162-work!CF162,".")</f>
        <v>.</v>
      </c>
      <c r="DW162" s="27" t="str">
        <f>IFERROR(work!DS162-work!CG162,".")</f>
        <v>.</v>
      </c>
      <c r="DX162" s="27" t="str">
        <f>IFERROR(work!DT162-work!CH162,".")</f>
        <v>.</v>
      </c>
      <c r="DY162" s="27" t="str">
        <f>IFERROR(work!DU162-work!CI162,".")</f>
        <v>.</v>
      </c>
      <c r="DZ162" s="27" t="str">
        <f>IFERROR(work!DV162-work!CJ162,".")</f>
        <v>.</v>
      </c>
      <c r="EA162" s="27" t="str">
        <f>IFERROR(work!DW162-work!CK162,".")</f>
        <v>.</v>
      </c>
      <c r="EB162" s="27" t="str">
        <f>IFERROR(work!DX162-work!CL162,".")</f>
        <v>.</v>
      </c>
      <c r="EC162" s="27" t="str">
        <f>IFERROR(work!DY162-work!CM162,".")</f>
        <v>.</v>
      </c>
      <c r="ED162" s="27" t="str">
        <f>IFERROR(work!DZ162-work!CN162,".")</f>
        <v>.</v>
      </c>
      <c r="EE162" s="27" t="str">
        <f>IFERROR(work!EA162-work!CO162,".")</f>
        <v>.</v>
      </c>
      <c r="EF162" s="27" t="str">
        <f>IFERROR(work!EB162-work!CP162,".")</f>
        <v>.</v>
      </c>
      <c r="EG162" s="27" t="str">
        <f>IFERROR(work!EC162-work!CQ162,".")</f>
        <v>.</v>
      </c>
      <c r="EH162" s="27" t="str">
        <f>IFERROR(work!ED162-work!CR162,".")</f>
        <v>.</v>
      </c>
      <c r="EI162" s="27" t="str">
        <f>IFERROR(work!EE162-work!CS162,".")</f>
        <v>.</v>
      </c>
      <c r="EJ162" s="27" t="str">
        <f>IFERROR(work!EF162-work!CT162,".")</f>
        <v>.</v>
      </c>
      <c r="EK162" s="27" t="str">
        <f>IFERROR(work!EG162-work!CU162,".")</f>
        <v>.</v>
      </c>
      <c r="EL162" s="27" t="str">
        <f>IFERROR(work!EH162-work!CV162,".")</f>
        <v>.</v>
      </c>
      <c r="EM162" s="27" t="str">
        <f>IFERROR(work!EI162-work!CW162,".")</f>
        <v>.</v>
      </c>
      <c r="EN162" s="27" t="str">
        <f>IFERROR(work!EJ162-work!CX162,".")</f>
        <v>.</v>
      </c>
      <c r="EO162" s="27" t="str">
        <f>IFERROR(work!EK162-work!CY162,".")</f>
        <v>.</v>
      </c>
      <c r="EP162" s="27" t="str">
        <f>IFERROR(work!EL162-work!CZ162,".")</f>
        <v>.</v>
      </c>
      <c r="EQ162" s="27" t="str">
        <f>IFERROR(work!EM162-work!DA162,".")</f>
        <v>.</v>
      </c>
      <c r="ER162" s="27" t="str">
        <f>IFERROR(work!EN162-work!DB162,".")</f>
        <v>.</v>
      </c>
      <c r="ES162" s="27" t="str">
        <f>IFERROR(work!EO162-work!DC162,".")</f>
        <v>.</v>
      </c>
      <c r="ET162" s="27" t="str">
        <f>IFERROR(work!EP162-work!DD162,".")</f>
        <v>.</v>
      </c>
      <c r="EU162" s="27" t="str">
        <f>IFERROR(work!EQ162-work!DE162,".")</f>
        <v>.</v>
      </c>
      <c r="EV162" s="27" t="str">
        <f>IFERROR(work!ER162-work!DF162,".")</f>
        <v>.</v>
      </c>
      <c r="EW162" s="27" t="str">
        <f>IFERROR(work!ES162-work!DG162,".")</f>
        <v>.</v>
      </c>
      <c r="EX162" s="27" t="str">
        <f>IFERROR(work!ET162-work!DH162,".")</f>
        <v>.</v>
      </c>
      <c r="EY162" s="27"/>
      <c r="EZ162" s="27"/>
      <c r="FA162" s="27"/>
      <c r="FB162" s="27"/>
      <c r="FC162" s="27"/>
      <c r="FD162" s="27"/>
      <c r="FE162" s="27" t="str">
        <f>IF(ISNUMBER(work!GZ162/work!HD162),work!GZ162/work!HD162,".")</f>
        <v>.</v>
      </c>
      <c r="FF162" s="27" t="str">
        <f>IF(ISNUMBER(work!HA162/work!HE162),work!HA162/work!HE162,".")</f>
        <v>.</v>
      </c>
      <c r="FG162" s="27" t="str">
        <f>IF(ISNUMBER(work!HB162/work!HF162),work!HB162/work!HF162,".")</f>
        <v>.</v>
      </c>
      <c r="FH162" s="27" t="str">
        <f>IF(ISNUMBER(work!HC162/work!HG162),work!HC162/work!HG162,".")</f>
        <v>.</v>
      </c>
      <c r="FI162" s="27" t="str">
        <f>IF(ISNUMBER((work!HA162+work!HB162)/(work!HE162+work!HF162)),(work!HA162+work!HB162)/(work!HE162+work!HF162),".")</f>
        <v>.</v>
      </c>
      <c r="FJ162" s="27" t="str">
        <f>IF(ISNUMBER(work!HH162/work!HL162),work!HH162/work!HL162,".")</f>
        <v>.</v>
      </c>
      <c r="FK162" s="27" t="str">
        <f>IF(ISNUMBER(work!HI162/work!HM162),work!HI162/work!HM162,".")</f>
        <v>.</v>
      </c>
      <c r="FL162" s="27" t="str">
        <f>IF(ISNUMBER(work!HJ162/work!HN162),work!HJ162/work!HN162,".")</f>
        <v>.</v>
      </c>
      <c r="FM162" s="27" t="str">
        <f>IF(ISNUMBER(work!HK162/work!HO162),work!HK162/work!HO162,".")</f>
        <v>.</v>
      </c>
      <c r="FN162" s="27" t="str">
        <f>IF(ISNUMBER((work!HI162+work!HJ162)/(work!HM162+work!HN162)),(work!HI162+work!HJ162)/(work!HM162+work!HN162),".")</f>
        <v>.</v>
      </c>
      <c r="FO162" s="27" t="s">
        <v>5007</v>
      </c>
      <c r="FP162" s="27" t="s">
        <v>5007</v>
      </c>
      <c r="FQ162" s="27" t="s">
        <v>5007</v>
      </c>
      <c r="FR162" s="27" t="s">
        <v>5007</v>
      </c>
      <c r="FS162" s="27" t="s">
        <v>5007</v>
      </c>
      <c r="FT162" s="27">
        <f>work!GM162</f>
        <v>9.3764650726676051E-3</v>
      </c>
      <c r="FU162" s="27">
        <f>work!GN162</f>
        <v>8.368200836820083E-3</v>
      </c>
      <c r="FV162" s="27">
        <f>work!GO162</f>
        <v>2.7033409089102095E-2</v>
      </c>
      <c r="FW162" s="27" t="s">
        <v>5007</v>
      </c>
      <c r="FX162" s="27"/>
      <c r="FY162" s="27">
        <f t="shared" si="101"/>
        <v>13442.391</v>
      </c>
      <c r="FZ162">
        <f t="shared" si="103"/>
        <v>49</v>
      </c>
      <c r="GA162" t="str">
        <f>work!HC162</f>
        <v>.</v>
      </c>
      <c r="GB162" t="str">
        <f>IF(ISNUMBER(work!HA162+work!HB162),work!HA162+work!HB162,".")</f>
        <v>.</v>
      </c>
      <c r="GC162" t="str">
        <f>IF(ISNUMBER(work!HK162-work!HC162),work!HK162-work!HC162,".")</f>
        <v>.</v>
      </c>
      <c r="GD162" t="str">
        <f>IF(ISNUMBER(work!HI162+work!HJ162-work!HA162-work!HB162),(work!HI162+work!HJ162-work!HA162-work!HB162),".")</f>
        <v>.</v>
      </c>
      <c r="GH162">
        <f>work!GQ162</f>
        <v>20000</v>
      </c>
      <c r="GI162">
        <f>work!GR162</f>
        <v>20000</v>
      </c>
      <c r="GJ162" t="str">
        <f>work!GZ162</f>
        <v>.</v>
      </c>
      <c r="GK162" t="str">
        <f>work!HH162</f>
        <v>.</v>
      </c>
      <c r="GL162">
        <f t="shared" si="102"/>
        <v>0</v>
      </c>
      <c r="GM162" t="str">
        <f>IFERROR(VLOOKUP($F162,AREA_EM_ALLYEAR,Seq!B$1,FALSE),".")</f>
        <v>.</v>
      </c>
      <c r="GN162" t="str">
        <f>IFERROR(VLOOKUP($F162,AREA_EM_ALLYEAR,Seq!C$1,FALSE),".")</f>
        <v>.</v>
      </c>
      <c r="GO162" t="str">
        <f>IFERROR(VLOOKUP($F162,AREA_EM_ALLYEAR,Seq!D$1,FALSE),".")</f>
        <v>.</v>
      </c>
      <c r="GP162" t="str">
        <f>IFERROR(VLOOKUP($F162,AREA_EM_ALLYEAR,Seq!E$1,FALSE),".")</f>
        <v>.</v>
      </c>
      <c r="GQ162" t="str">
        <f>IFERROR(VLOOKUP($F162,AREA_EM_ALLYEAR,Seq!F$1,FALSE),".")</f>
        <v>.</v>
      </c>
      <c r="GR162" t="str">
        <f>IFERROR(VLOOKUP($F162,AREA_EM_ALLYEAR,Seq!G$1,FALSE),".")</f>
        <v>.</v>
      </c>
      <c r="GS162" t="str">
        <f>IFERROR(VLOOKUP($F162,AREA_EM_ALLYEAR,Seq!H$1,FALSE),".")</f>
        <v>.</v>
      </c>
      <c r="GT162" t="str">
        <f>IFERROR(VLOOKUP($F162,AREA_EM_ALLYEAR,Seq!I$1,FALSE),".")</f>
        <v>.</v>
      </c>
      <c r="GU162" t="str">
        <f>IFERROR(VLOOKUP($F162,AREA_EM_ALLYEAR,Seq!J$1,FALSE),".")</f>
        <v>.</v>
      </c>
      <c r="GV162" t="str">
        <f>IFERROR(VLOOKUP($F162,AREA_EM_ALLYEAR,Seq!K$1,FALSE),".")</f>
        <v>.</v>
      </c>
      <c r="GW162" t="str">
        <f>IFERROR(VLOOKUP($F162,AREA_EM_ALLYEAR,Seq!L$1,FALSE),".")</f>
        <v>.</v>
      </c>
      <c r="GX162" t="str">
        <f>IFERROR(VLOOKUP($F162,AREA_EM_ALLYEAR,Seq!M$1,FALSE),".")</f>
        <v>.</v>
      </c>
      <c r="GY162" t="str">
        <f>IFERROR(VLOOKUP($F162,AREA_EM_ALLYEAR,Seq!N$1,FALSE),".")</f>
        <v>.</v>
      </c>
      <c r="GZ162" t="str">
        <f>IFERROR(VLOOKUP($F162,AREA_EM_ALLYEAR,Seq!O$1,FALSE),".")</f>
        <v>.</v>
      </c>
      <c r="HA162" t="str">
        <f t="shared" si="104"/>
        <v>.</v>
      </c>
      <c r="HK162" s="139">
        <f>IFERROR(VLOOKUP(CONCATENATE($G162, ".SP.DYN.LE00.IN"),AREA_WB_6ATTRS,Seq!B$1,FALSE)-VLOOKUP("CHN.SP.DYN.LE00.IN",AREA_WB_6ATTRS,Seq!B$1,FALSE),".")</f>
        <v>3.4917317073170722</v>
      </c>
      <c r="HL162" s="139">
        <f>IFERROR(VLOOKUP(CONCATENATE($G162, ".SP.DYN.LE00.IN"),AREA_WB_6ATTRS,Seq!C$1,FALSE)-VLOOKUP("CHN.SP.DYN.LE00.IN",AREA_WB_6ATTRS,Seq!C$1,FALSE),".")</f>
        <v>3.4254146341463354</v>
      </c>
      <c r="HM162" s="139">
        <f>IFERROR(VLOOKUP(CONCATENATE($G162, ".SP.DYN.LE00.IN"),AREA_WB_6ATTRS,Seq!D$1,FALSE)-VLOOKUP("CHN.SP.DYN.LE00.IN",AREA_WB_6ATTRS,Seq!D$1,FALSE),".")</f>
        <v>3.3190975609756066</v>
      </c>
      <c r="HN162" s="139">
        <f>IFERROR(VLOOKUP(CONCATENATE($G162, ".SP.DYN.LE00.IN"),AREA_WB_6ATTRS,Seq!E$1,FALSE)-VLOOKUP("CHN.SP.DYN.LE00.IN",AREA_WB_6ATTRS,Seq!E$1,FALSE),".")</f>
        <v>3.173560975609746</v>
      </c>
      <c r="HO162" s="139">
        <f>IFERROR(VLOOKUP(CONCATENATE($G162, ".SP.DYN.LE00.IN"),AREA_WB_6ATTRS,Seq!F$1,FALSE)-VLOOKUP("CHN.SP.DYN.LE00.IN",AREA_WB_6ATTRS,Seq!F$1,FALSE),".")</f>
        <v>2.9832926829268303</v>
      </c>
      <c r="HP162" s="139">
        <f>IFERROR(VLOOKUP(CONCATENATE($G162, ".SP.DYN.LE00.IN"),AREA_WB_6ATTRS,Seq!G$1,FALSE)-VLOOKUP("CHN.SP.DYN.LE00.IN",AREA_WB_6ATTRS,Seq!G$1,FALSE),".")</f>
        <v>2.7462195121951254</v>
      </c>
      <c r="HQ162" s="139">
        <f>IFERROR(VLOOKUP(CONCATENATE($G162, ".SP.DYN.LE00.IN"),AREA_WB_6ATTRS,Seq!H$1,FALSE)-VLOOKUP("CHN.SP.DYN.LE00.IN",AREA_WB_6ATTRS,Seq!H$1,FALSE),".")</f>
        <v>2.4668292682926705</v>
      </c>
      <c r="HR162" s="139">
        <f>IFERROR(VLOOKUP(CONCATENATE($G162, ".SP.DYN.LE00.IN"),AREA_WB_6ATTRS,Seq!I$1,FALSE)-VLOOKUP("CHN.SP.DYN.LE00.IN",AREA_WB_6ATTRS,Seq!I$1,FALSE),".")</f>
        <v>2.1591219512195039</v>
      </c>
      <c r="HS162" s="139">
        <f>IFERROR(VLOOKUP(CONCATENATE($G162, ".SP.DYN.LE00.IN"),AREA_WB_6ATTRS,Seq!J$1,FALSE)-VLOOKUP("CHN.SP.DYN.LE00.IN",AREA_WB_6ATTRS,Seq!J$1,FALSE),".")</f>
        <v>1.8356829268292643</v>
      </c>
      <c r="HT162" s="139">
        <f>IFERROR(VLOOKUP(CONCATENATE($G162, ".SP.DYN.LE00.IN"),AREA_WB_6ATTRS,Seq!K$1,FALSE)-VLOOKUP("CHN.SP.DYN.LE00.IN",AREA_WB_6ATTRS,Seq!K$1,FALSE),".")</f>
        <v>1.5085853658536479</v>
      </c>
      <c r="HU162" s="139">
        <f>IFERROR(VLOOKUP(CONCATENATE($G162, ".SP.DYN.LE00.IN"),AREA_WB_6ATTRS,Seq!L$1,FALSE)-VLOOKUP("CHN.SP.DYN.LE00.IN",AREA_WB_6ATTRS,Seq!L$1,FALSE),".")</f>
        <v>1.1859024390244031</v>
      </c>
      <c r="HV162" s="139">
        <f>IFERROR(VLOOKUP(CONCATENATE($G162, ".SP.DYN.LE00.IN"),AREA_WB_6ATTRS,Seq!M$1,FALSE)-VLOOKUP("CHN.SP.DYN.LE00.IN",AREA_WB_6ATTRS,Seq!M$1,FALSE),".")</f>
        <v>0.87478048780488393</v>
      </c>
      <c r="HW162" s="139">
        <f>IFERROR(VLOOKUP(CONCATENATE($G162, ".SP.DYN.LE00.IN"),AREA_WB_6ATTRS,Seq!N$1,FALSE)-VLOOKUP("CHN.SP.DYN.LE00.IN",AREA_WB_6ATTRS,Seq!N$1,FALSE),".")</f>
        <v>0.57975609756100255</v>
      </c>
      <c r="HX162" s="139">
        <f>IFERROR(VLOOKUP(CONCATENATE($G162, ".SP.DYN.LE00.IN"),AREA_WB_6ATTRS,Seq!O$1,FALSE)-VLOOKUP("CHN.SP.DYN.LE00.IN",AREA_WB_6ATTRS,Seq!O$1,FALSE),".")</f>
        <v>0.30446341463415649</v>
      </c>
      <c r="HY162" s="139">
        <f>IFERROR(VLOOKUP(CONCATENATE($G162, ".SP.DYN.LE00.IN"),AREA_WB_6ATTRS,Seq!P$1,FALSE)-VLOOKUP("CHN.SP.DYN.LE00.IN",AREA_WB_6ATTRS,Seq!P$1,FALSE),".")</f>
        <v>5.5463414634147057E-2</v>
      </c>
      <c r="HZ162" s="139">
        <f>IFERROR(VLOOKUP(CONCATENATE($G162, ".SP.DYN.LE00.IN"),AREA_WB_6ATTRS,Seq!Q$1,FALSE)-VLOOKUP("CHN.SP.DYN.LE00.IN",AREA_WB_6ATTRS,Seq!Q$1,FALSE),".")</f>
        <v>-0.16126829268293363</v>
      </c>
      <c r="IA162" s="139">
        <f>IFERROR(VLOOKUP(CONCATENATE($G162, ".SP.DYN.LE00.IN"),AREA_WB_6ATTRS,Seq!R$1,FALSE)-VLOOKUP("CHN.SP.DYN.LE00.IN",AREA_WB_6ATTRS,Seq!R$1,FALSE),".")</f>
        <v>-0.34375609756096992</v>
      </c>
      <c r="IB162" s="139">
        <f>IFERROR(VLOOKUP(CONCATENATE($G162, ".SP.DYN.LE00.IN"),AREA_WB_6ATTRS,Seq!S$1,FALSE)-VLOOKUP("CHN.SP.DYN.LE00.IN",AREA_WB_6ATTRS,Seq!S$1,FALSE),".")</f>
        <v>-0.49502439024389844</v>
      </c>
      <c r="IC162" s="139">
        <f>IFERROR(VLOOKUP(CONCATENATE($G162, ".SP.DYN.LE00.IN"),AREA_WB_6ATTRS,Seq!T$1,FALSE)-VLOOKUP("CHN.SP.DYN.LE00.IN",AREA_WB_6ATTRS,Seq!T$1,FALSE),".")</f>
        <v>-0.61614634146341984</v>
      </c>
      <c r="ID162" s="139">
        <f>IFERROR(VLOOKUP(CONCATENATE($G162, ".SP.DYN.LE00.IN"),AREA_WB_6ATTRS,Seq!U$1,FALSE)-VLOOKUP("CHN.SP.DYN.LE00.IN",AREA_WB_6ATTRS,Seq!U$1,FALSE),".")</f>
        <v>-0.70712195121953414</v>
      </c>
      <c r="IE162" s="139">
        <f>IFERROR(VLOOKUP(CONCATENATE($G162, ".SP.DYN.LE00.IN"),AREA_WB_6ATTRS,Seq!V$1,FALSE)-VLOOKUP("CHN.SP.DYN.LE00.IN",AREA_WB_6ATTRS,Seq!V$1,FALSE),".")</f>
        <v>-0.7694146341463437</v>
      </c>
      <c r="IF162" s="139">
        <f>IFERROR(VLOOKUP(CONCATENATE($G162, ".SP.DYN.LE00.IN"),AREA_WB_6ATTRS,Seq!W$1,FALSE)-VLOOKUP("CHN.SP.DYN.LE00.IN",AREA_WB_6ATTRS,Seq!W$1,FALSE),".")</f>
        <v>-0.79992682926830128</v>
      </c>
      <c r="IG162" s="139">
        <f>IFERROR(VLOOKUP(CONCATENATE($G162, ".SP.DYN.LE00.IN"),AREA_WB_6ATTRS,Seq!X$1,FALSE)-VLOOKUP("CHN.SP.DYN.LE00.IN",AREA_WB_6ATTRS,Seq!X$1,FALSE),".")</f>
        <v>-0.80319512195121945</v>
      </c>
      <c r="IH162" s="139">
        <f>IFERROR(VLOOKUP(CONCATENATE($G162, ".SP.DYN.LE00.IN"),AREA_WB_6ATTRS,Seq!Y$1,FALSE)-VLOOKUP("CHN.SP.DYN.LE00.IN",AREA_WB_6ATTRS,Seq!Y$1,FALSE),".")</f>
        <v>-0.78268292682925278</v>
      </c>
      <c r="II162" s="139">
        <f>IFERROR(VLOOKUP(CONCATENATE($G162, ".SP.DYN.LE00.IN"),AREA_WB_6ATTRS,Seq!Z$1,FALSE)-VLOOKUP("CHN.SP.DYN.LE00.IN",AREA_WB_6ATTRS,Seq!Z$1,FALSE),".")</f>
        <v>-0.74390243902441</v>
      </c>
      <c r="IJ162" s="139">
        <f>IFERROR(VLOOKUP(CONCATENATE($G162, ".SP.DYN.LE00.IN"),AREA_WB_6ATTRS,Seq!AA$1,FALSE)-VLOOKUP("CHN.SP.DYN.LE00.IN",AREA_WB_6ATTRS,Seq!AA$1,FALSE),".")</f>
        <v>-0.69190243902438908</v>
      </c>
      <c r="IK162" s="139">
        <f>IFERROR(VLOOKUP(CONCATENATE($G162, ".SP.DYN.LE00.IN"),AREA_WB_6ATTRS,Seq!AB$1,FALSE)-VLOOKUP("CHN.SP.DYN.LE00.IN",AREA_WB_6ATTRS,Seq!AB$1,FALSE),".")</f>
        <v>-0.6336585365853864</v>
      </c>
      <c r="IL162" s="139">
        <f>IFERROR(VLOOKUP(CONCATENATE($G162, ".SP.DYN.LE00.IN"),AREA_WB_6ATTRS,Seq!AC$1,FALSE)-VLOOKUP("CHN.SP.DYN.LE00.IN",AREA_WB_6ATTRS,Seq!AC$1,FALSE),".")</f>
        <v>-0.57178048780487245</v>
      </c>
      <c r="IM162" s="139">
        <f>IFERROR(VLOOKUP(CONCATENATE($G162, ".SP.DYN.LE00.IN"),AREA_WB_6ATTRS,Seq!AD$1,FALSE)-VLOOKUP("CHN.SP.DYN.LE00.IN",AREA_WB_6ATTRS,Seq!AD$1,FALSE),".")</f>
        <v>-0.51231707317072051</v>
      </c>
      <c r="IN162" s="139">
        <f>IFERROR(VLOOKUP(CONCATENATE($G162, ".SP.DYN.LE00.IN"),AREA_WB_6ATTRS,Seq!AE$1,FALSE)-VLOOKUP("CHN.SP.DYN.LE00.IN",AREA_WB_6ATTRS,Seq!AE$1,FALSE),".")</f>
        <v>-0.46185365853658311</v>
      </c>
      <c r="IO162" s="139">
        <f>IFERROR(VLOOKUP(CONCATENATE($G162, ".SP.DYN.LE00.IN"),AREA_WB_6ATTRS,Seq!AF$1,FALSE)-VLOOKUP("CHN.SP.DYN.LE00.IN",AREA_WB_6ATTRS,Seq!AF$1,FALSE),".")</f>
        <v>-0.42597560975610804</v>
      </c>
      <c r="IP162" s="139" t="str">
        <f>IFERROR(VLOOKUP(CONCATENATE($G162, ".SP.DYN.LE00.IN"),AREA_WB_6ATTRS,Seq!AG$1,FALSE)-VLOOKUP("CHN.SP.DYN.LE00.IN",AREA_WB_6ATTRS,Seq!AG$1,FALSE),".")</f>
        <v>.</v>
      </c>
      <c r="IW162">
        <f>IFERROR(VLOOKUP(CONCATENATE($G162, ".SP.DYN.LE00.IN"),AREA_WB_6ATTRS,Seq!B$1,FALSE),".")</f>
        <v>70.485536585365864</v>
      </c>
      <c r="IX162">
        <f>IFERROR(VLOOKUP(CONCATENATE($G162, ".SP.DYN.LE00.IN"),AREA_WB_6ATTRS,Seq!C$1,FALSE),".")</f>
        <v>70.688341463414645</v>
      </c>
      <c r="IY162">
        <f>IFERROR(VLOOKUP(CONCATENATE($G162, ".SP.DYN.LE00.IN"),AREA_WB_6ATTRS,Seq!D$1,FALSE),".")</f>
        <v>70.853999999999999</v>
      </c>
      <c r="IZ162">
        <f>IFERROR(VLOOKUP(CONCATENATE($G162, ".SP.DYN.LE00.IN"),AREA_WB_6ATTRS,Seq!E$1,FALSE),".")</f>
        <v>70.973414634146337</v>
      </c>
      <c r="JA162">
        <f>IFERROR(VLOOKUP(CONCATENATE($G162, ".SP.DYN.LE00.IN"),AREA_WB_6ATTRS,Seq!F$1,FALSE),".")</f>
        <v>71.04256097560976</v>
      </c>
      <c r="JB162">
        <f>IFERROR(VLOOKUP(CONCATENATE($G162, ".SP.DYN.LE00.IN"),AREA_WB_6ATTRS,Seq!G$1,FALSE),".")</f>
        <v>71.059365853658548</v>
      </c>
      <c r="JC162">
        <f>IFERROR(VLOOKUP(CONCATENATE($G162, ".SP.DYN.LE00.IN"),AREA_WB_6ATTRS,Seq!H$1,FALSE),".")</f>
        <v>71.026317073170731</v>
      </c>
      <c r="JD162">
        <f>IFERROR(VLOOKUP(CONCATENATE($G162, ".SP.DYN.LE00.IN"),AREA_WB_6ATTRS,Seq!I$1,FALSE),".")</f>
        <v>70.956439024390249</v>
      </c>
      <c r="JE162">
        <f>IFERROR(VLOOKUP(CONCATENATE($G162, ".SP.DYN.LE00.IN"),AREA_WB_6ATTRS,Seq!J$1,FALSE),".")</f>
        <v>70.862804878048792</v>
      </c>
      <c r="JF162">
        <f>IFERROR(VLOOKUP(CONCATENATE($G162, ".SP.DYN.LE00.IN"),AREA_WB_6ATTRS,Seq!K$1,FALSE),".")</f>
        <v>70.755512195121952</v>
      </c>
      <c r="JG162">
        <f>IFERROR(VLOOKUP(CONCATENATE($G162, ".SP.DYN.LE00.IN"),AREA_WB_6ATTRS,Seq!L$1,FALSE),".")</f>
        <v>70.645634146341479</v>
      </c>
      <c r="JH162">
        <f>IFERROR(VLOOKUP(CONCATENATE($G162, ".SP.DYN.LE00.IN"),AREA_WB_6ATTRS,Seq!M$1,FALSE),".")</f>
        <v>70.538804878048794</v>
      </c>
      <c r="JI162">
        <f>IFERROR(VLOOKUP(CONCATENATE($G162, ".SP.DYN.LE00.IN"),AREA_WB_6ATTRS,Seq!N$1,FALSE),".")</f>
        <v>70.441585365853683</v>
      </c>
      <c r="JJ162">
        <f>IFERROR(VLOOKUP(CONCATENATE($G162, ".SP.DYN.LE00.IN"),AREA_WB_6ATTRS,Seq!O$1,FALSE),".")</f>
        <v>70.359097560975627</v>
      </c>
      <c r="JK162">
        <f>IFERROR(VLOOKUP(CONCATENATE($G162, ".SP.DYN.LE00.IN"),AREA_WB_6ATTRS,Seq!P$1,FALSE),".")</f>
        <v>70.298390243902446</v>
      </c>
      <c r="JL162">
        <f>IFERROR(VLOOKUP(CONCATENATE($G162, ".SP.DYN.LE00.IN"),AREA_WB_6ATTRS,Seq!Q$1,FALSE),".")</f>
        <v>70.263463414634145</v>
      </c>
      <c r="JM162">
        <f>IFERROR(VLOOKUP(CONCATENATE($G162, ".SP.DYN.LE00.IN"),AREA_WB_6ATTRS,Seq!R$1,FALSE),".")</f>
        <v>70.255268292682942</v>
      </c>
      <c r="JN162">
        <f>IFERROR(VLOOKUP(CONCATENATE($G162, ".SP.DYN.LE00.IN"),AREA_WB_6ATTRS,Seq!S$1,FALSE),".")</f>
        <v>70.271292682926841</v>
      </c>
      <c r="JO162">
        <f>IFERROR(VLOOKUP(CONCATENATE($G162, ".SP.DYN.LE00.IN"),AREA_WB_6ATTRS,Seq!T$1,FALSE),".")</f>
        <v>70.310951219512205</v>
      </c>
      <c r="JP162">
        <f>IFERROR(VLOOKUP(CONCATENATE($G162, ".SP.DYN.LE00.IN"),AREA_WB_6ATTRS,Seq!U$1,FALSE),".")</f>
        <v>70.376268292682923</v>
      </c>
      <c r="JQ162">
        <f>IFERROR(VLOOKUP(CONCATENATE($G162, ".SP.DYN.LE00.IN"),AREA_WB_6ATTRS,Seq!V$1,FALSE),".")</f>
        <v>70.472292682926835</v>
      </c>
      <c r="JR162">
        <f>IFERROR(VLOOKUP(CONCATENATE($G162, ".SP.DYN.LE00.IN"),AREA_WB_6ATTRS,Seq!W$1,FALSE),".")</f>
        <v>70.605609756097564</v>
      </c>
      <c r="JS162">
        <f>IFERROR(VLOOKUP(CONCATENATE($G162, ".SP.DYN.LE00.IN"),AREA_WB_6ATTRS,Seq!X$1,FALSE),".")</f>
        <v>70.77624390243902</v>
      </c>
      <c r="JT162">
        <f>IFERROR(VLOOKUP(CONCATENATE($G162, ".SP.DYN.LE00.IN"),AREA_WB_6ATTRS,Seq!Y$1,FALSE),".")</f>
        <v>70.982195121951236</v>
      </c>
      <c r="JU162">
        <f>IFERROR(VLOOKUP(CONCATENATE($G162, ".SP.DYN.LE00.IN"),AREA_WB_6ATTRS,Seq!Z$1,FALSE),".")</f>
        <v>71.218439024390236</v>
      </c>
      <c r="JV162">
        <f>IFERROR(VLOOKUP(CONCATENATE($G162, ".SP.DYN.LE00.IN"),AREA_WB_6ATTRS,Seq!AA$1,FALSE),".")</f>
        <v>71.479414634146352</v>
      </c>
      <c r="JW162">
        <f>IFERROR(VLOOKUP(CONCATENATE($G162, ".SP.DYN.LE00.IN"),AREA_WB_6ATTRS,Seq!AB$1,FALSE),".")</f>
        <v>71.756073170731696</v>
      </c>
      <c r="JX162">
        <f>IFERROR(VLOOKUP(CONCATENATE($G162, ".SP.DYN.LE00.IN"),AREA_WB_6ATTRS,Seq!AC$1,FALSE),".")</f>
        <v>72.040804878048789</v>
      </c>
      <c r="JY162">
        <f>IFERROR(VLOOKUP(CONCATENATE($G162, ".SP.DYN.LE00.IN"),AREA_WB_6ATTRS,Seq!AD$1,FALSE),".")</f>
        <v>72.323024390243916</v>
      </c>
      <c r="JZ162">
        <f>IFERROR(VLOOKUP(CONCATENATE($G162, ".SP.DYN.LE00.IN"),AREA_WB_6ATTRS,Seq!AE$1,FALSE),".")</f>
        <v>72.594658536585371</v>
      </c>
      <c r="KA162">
        <f>IFERROR(VLOOKUP(CONCATENATE($G162, ".SP.DYN.LE00.IN"),AREA_WB_6ATTRS,Seq!AF$1,FALSE),".")</f>
        <v>72.84712195121952</v>
      </c>
      <c r="KB162" t="str">
        <f>IFERROR(VLOOKUP(CONCATENATE($G162, ".SP.DYN.LE00.IN"),AREA_WB_6ATTRS,Seq!AG$1,FALSE),".")</f>
        <v>.</v>
      </c>
      <c r="KK162">
        <f t="shared" si="107"/>
        <v>413</v>
      </c>
      <c r="KL162">
        <f t="shared" si="105"/>
        <v>0</v>
      </c>
      <c r="KM162">
        <f t="shared" si="108"/>
        <v>45214943.385761581</v>
      </c>
      <c r="KN162">
        <f t="shared" si="109"/>
        <v>-43704768.078850798</v>
      </c>
      <c r="KO162" t="str">
        <f t="shared" si="106"/>
        <v>.</v>
      </c>
      <c r="KP162" t="str">
        <f>work!HA162</f>
        <v>.</v>
      </c>
      <c r="KQ162" t="str">
        <f>work!HB162</f>
        <v>.</v>
      </c>
      <c r="KR162" t="str">
        <f>work!HC162</f>
        <v>.</v>
      </c>
      <c r="KS162" t="str">
        <f>IF(ISNUMBER(work!HI162-work!HA162),work!HI162-work!HA162,".")</f>
        <v>.</v>
      </c>
      <c r="KT162" t="str">
        <f>IF(ISNUMBER(work!HJ162-work!HB162),work!HJ162-work!HB162,".")</f>
        <v>.</v>
      </c>
      <c r="KU162" t="str">
        <f>IF(ISNUMBER(work!HK162-work!HC162),work!HK162-work!HC162,".")</f>
        <v>.</v>
      </c>
      <c r="KW162">
        <f>IFERROR(work!HR162/work!HV162,".")</f>
        <v>2.7191748710736052E-4</v>
      </c>
      <c r="KX162">
        <f>IFERROR(work!HS162/work!HW162,".")</f>
        <v>8.3682008368200836E-7</v>
      </c>
      <c r="KY162">
        <f>IFERROR(work!HT162/work!HX162,".")</f>
        <v>4.8273944801968029E-5</v>
      </c>
      <c r="KZ162">
        <f>IFERROR(work!HU162/work!HY162,".")</f>
        <v>0</v>
      </c>
    </row>
    <row r="163" spans="1:312">
      <c r="A163" s="24">
        <f t="shared" si="85"/>
        <v>164</v>
      </c>
      <c r="B163" s="24" t="str">
        <f t="shared" si="86"/>
        <v>InEM90</v>
      </c>
      <c r="C163" s="24" t="str">
        <f t="shared" si="87"/>
        <v>InOECD90</v>
      </c>
      <c r="D163" s="24" t="str">
        <f t="shared" si="88"/>
        <v>In67</v>
      </c>
      <c r="E163" s="25" t="s">
        <v>2603</v>
      </c>
      <c r="F163" s="26" t="str">
        <f t="shared" si="89"/>
        <v>Mexico</v>
      </c>
      <c r="G163" s="166" t="s">
        <v>1570</v>
      </c>
      <c r="H163" s="166" t="s">
        <v>5007</v>
      </c>
      <c r="I163" s="166" t="s">
        <v>5007</v>
      </c>
      <c r="J163" s="180" t="s">
        <v>5007</v>
      </c>
      <c r="K163" s="180" t="s">
        <v>5007</v>
      </c>
      <c r="L163" s="27">
        <f>IFERROR(VLOOKUP($F163,Area_FDI_84_96,Seq!B$1,FALSE),0)</f>
        <v>0</v>
      </c>
      <c r="M163" s="27">
        <f>IFERROR(VLOOKUP($F163,Area_FDI_84_96,Seq!C$1,FALSE),0)</f>
        <v>0</v>
      </c>
      <c r="N163" s="27">
        <f>IFERROR(VLOOKUP($F163,Area_FDI_84_96,Seq!D$1,FALSE),0)</f>
        <v>0</v>
      </c>
      <c r="O163" s="27">
        <f>IFERROR(VLOOKUP($F163,Area_FDI_84_96,Seq!E$1,FALSE),0)</f>
        <v>0</v>
      </c>
      <c r="P163" s="27">
        <f>IFERROR(VLOOKUP($F163,Area_FDI_84_96,Seq!F$1,FALSE),0)</f>
        <v>0</v>
      </c>
      <c r="Q163" s="27">
        <f>IFERROR(VLOOKUP($F163,Area_FDI_84_96,Seq!G$1,FALSE),0)</f>
        <v>0</v>
      </c>
      <c r="R163" s="27">
        <f>IFERROR(VLOOKUP($F163,Area_FDI_84_96,Seq!H$1,FALSE),0)</f>
        <v>0</v>
      </c>
      <c r="S163" s="27">
        <f>IFERROR(VLOOKUP($F163,Area_FDI_84_96,Seq!I$1,FALSE),0)</f>
        <v>0</v>
      </c>
      <c r="T163" s="27">
        <f>IFERROR(VALUE(VLOOKUP($E163,Area_FDI_92_95,Seq!B$1,FALSE)),0)</f>
        <v>0</v>
      </c>
      <c r="U163" s="27">
        <f>IFERROR(VALUE(VLOOKUP($E163,Area_FDI_92_95,Seq!C$1,FALSE)),0)</f>
        <v>28</v>
      </c>
      <c r="V163" s="27">
        <f>IFERROR(VALUE(VLOOKUP($E163,Area_FDI_92_95,Seq!D$1,FALSE)),0)</f>
        <v>27</v>
      </c>
      <c r="W163" s="27">
        <f>IFERROR(VALUE(VLOOKUP($E163,Area_FDI_92_95,Seq!E$1,FALSE)),0)</f>
        <v>93</v>
      </c>
      <c r="X163" s="27">
        <f>IFERROR(VALUE(VLOOKUP($E163,Area_FDI_96_99,Seq!B$1,FALSE)),0)</f>
        <v>45</v>
      </c>
      <c r="Y163" s="27">
        <f>IFERROR(VALUE(VLOOKUP($E163,Area_FDI_96_99,Seq!C$1,FALSE)),0)</f>
        <v>17</v>
      </c>
      <c r="Z163" s="27">
        <f>IFERROR(VALUE(VLOOKUP($E163,Area_FDI_96_99,Seq!D$1,FALSE)),0)</f>
        <v>198</v>
      </c>
      <c r="AA163" s="27">
        <f>IFERROR(VALUE(VLOOKUP($E163,Area_FDI_96_99,Seq!E$1,FALSE)),0)</f>
        <v>33</v>
      </c>
      <c r="AB163" s="27">
        <f t="shared" si="90"/>
        <v>93</v>
      </c>
      <c r="AC163" s="27">
        <f t="shared" si="91"/>
        <v>182</v>
      </c>
      <c r="AD163" s="27">
        <f t="shared" si="92"/>
        <v>731</v>
      </c>
      <c r="AE163" s="27">
        <f t="shared" si="93"/>
        <v>555</v>
      </c>
      <c r="AF163" s="27">
        <f t="shared" si="94"/>
        <v>2129</v>
      </c>
      <c r="AG163" s="27">
        <f t="shared" si="95"/>
        <v>710</v>
      </c>
      <c r="AH163" s="27">
        <f t="shared" si="96"/>
        <v>1234</v>
      </c>
      <c r="AI163" s="27">
        <f t="shared" si="97"/>
        <v>2580</v>
      </c>
      <c r="AJ163" s="27">
        <f t="shared" si="98"/>
        <v>385</v>
      </c>
      <c r="AK163" s="27">
        <f t="shared" si="99"/>
        <v>91</v>
      </c>
      <c r="AL163" s="27">
        <f t="shared" si="100"/>
        <v>1525</v>
      </c>
      <c r="AM163" s="27"/>
      <c r="AN163" s="27"/>
      <c r="AO163" s="27"/>
      <c r="AP163" s="27"/>
      <c r="AQ163" s="27"/>
      <c r="AR163" s="27"/>
      <c r="AS163" s="27"/>
      <c r="AT163" s="27">
        <f>IFERROR(work!D163+work!AP163,".")</f>
        <v>52850440.118558183</v>
      </c>
      <c r="AU163" s="27">
        <f>IFERROR(work!E163+work!AQ163,".")</f>
        <v>56833222.575542182</v>
      </c>
      <c r="AV163" s="27">
        <f>IFERROR(work!F163+work!AR163,".")</f>
        <v>58348539.62762785</v>
      </c>
      <c r="AW163" s="27">
        <f>IFERROR(work!G163+work!AS163,".")</f>
        <v>59069791.667854585</v>
      </c>
      <c r="AX163" s="27">
        <f>IFERROR(work!H163+work!AT163,".")</f>
        <v>63901051.685212538</v>
      </c>
      <c r="AY163" s="27">
        <f>IFERROR(work!I163+work!AU163,".")</f>
        <v>68483924.988367349</v>
      </c>
      <c r="AZ163" s="27">
        <f>IFERROR(work!J163+work!AV163,".")</f>
        <v>69735272.686287373</v>
      </c>
      <c r="BA163" s="27">
        <f>IFERROR(work!K163+work!AW163,".")</f>
        <v>74257201.802402109</v>
      </c>
      <c r="BB163" s="27">
        <f>IFERROR(work!L163+work!AX163,".")</f>
        <v>78898989.838833213</v>
      </c>
      <c r="BC163" s="27">
        <f>IFERROR(work!M163+work!AY163,".")</f>
        <v>82170957.779287636</v>
      </c>
      <c r="BD163" s="27">
        <f>IFERROR(work!N163+work!AZ163,".")</f>
        <v>85792389.7303866</v>
      </c>
      <c r="BE163" s="27">
        <f>IFERROR(work!O163+work!BA163,".")</f>
        <v>91627859.670292586</v>
      </c>
      <c r="BF163" s="27">
        <f>IFERROR(work!P163+work!BB163,".")</f>
        <v>100085125.35312864</v>
      </c>
      <c r="BG163" s="27">
        <f>IFERROR(work!Q163+work!BC163,".")</f>
        <v>108718055.90506423</v>
      </c>
      <c r="BH163" s="27">
        <f>IFERROR(work!R163+work!BD163,".")</f>
        <v>119027128.79328677</v>
      </c>
      <c r="BI163" s="27">
        <f>IFERROR(work!S163+work!BE163,".")</f>
        <v>123863093.2984551</v>
      </c>
      <c r="BJ163" s="27">
        <f>IFERROR(work!T163+work!BF163,".")</f>
        <v>134082517.81987262</v>
      </c>
      <c r="BK163" s="27">
        <f>IFERROR(work!U163+work!BG163,".")</f>
        <v>145368828.10761434</v>
      </c>
      <c r="BL163" s="27">
        <f>IFERROR(work!V163+work!BH163,".")</f>
        <v>155259348.97359496</v>
      </c>
      <c r="BM163" s="27">
        <f>IFERROR(work!W163+work!BI163,".")</f>
        <v>165102219.31239676</v>
      </c>
      <c r="BN163" s="27">
        <f>IFERROR(work!X163+work!BJ163,".")</f>
        <v>177990135.61702323</v>
      </c>
      <c r="BO163" s="27">
        <f>IFERROR(work!Y163+work!BK163,".")</f>
        <v>187846202.81288233</v>
      </c>
      <c r="BP163" s="27">
        <f>IFERROR(work!Z163+work!BL163,".")</f>
        <v>200137434.53438222</v>
      </c>
      <c r="BQ163" s="27">
        <f>IFERROR(work!AA163+work!BM163,".")</f>
        <v>215089117.93341932</v>
      </c>
      <c r="BR163" s="27">
        <f>IFERROR(work!AB163+work!BN163,".")</f>
        <v>233226157.80778432</v>
      </c>
      <c r="BS163" s="27">
        <f>IFERROR(work!AC163+work!BO163,".")</f>
        <v>254584185.30725664</v>
      </c>
      <c r="BT163" s="27">
        <f>IFERROR(work!AD163+work!BP163,".")</f>
        <v>282106704.98850805</v>
      </c>
      <c r="BU163" s="27">
        <f>IFERROR(work!AE163+work!BQ163,".")</f>
        <v>314837701.70180041</v>
      </c>
      <c r="BV163" s="27">
        <f>IFERROR(work!AF163+work!BR163,".")</f>
        <v>339245308.29498816</v>
      </c>
      <c r="BW163" s="27">
        <f>IFERROR(work!AG163+work!BS163,".")</f>
        <v>359648392.79104316</v>
      </c>
      <c r="BX163" s="27">
        <f>IFERROR(work!AH163+work!BT163,".")</f>
        <v>393848748.94896007</v>
      </c>
      <c r="BY163" s="27">
        <f>IFERROR(work!AI163+work!BU163,".")</f>
        <v>426113736.8244921</v>
      </c>
      <c r="BZ163" s="27"/>
      <c r="CA163" s="27"/>
      <c r="CB163" s="27"/>
      <c r="CC163" s="27"/>
      <c r="CD163" s="27"/>
      <c r="CE163" s="27"/>
      <c r="CF163" s="27">
        <f>IFERROR(work!AP163-work!D163,".")</f>
        <v>16262216.030836806</v>
      </c>
      <c r="CG163" s="27">
        <f>IFERROR(work!AQ163-work!E163,".")</f>
        <v>18342410.835259285</v>
      </c>
      <c r="CH163" s="27">
        <f>IFERROR(work!AR163-work!F163,".")</f>
        <v>16355064.018979181</v>
      </c>
      <c r="CI163" s="27">
        <f>IFERROR(work!AS163-work!G163,".")</f>
        <v>12499027.217863061</v>
      </c>
      <c r="CJ163" s="27">
        <f>IFERROR(work!AT163-work!H163,".")</f>
        <v>10251531.038822394</v>
      </c>
      <c r="CK163" s="27">
        <f>IFERROR(work!AU163-work!I163,".")</f>
        <v>7591719.0547145978</v>
      </c>
      <c r="CL163" s="27">
        <f>IFERROR(work!AV163-work!J163,".")</f>
        <v>3484552.6304731593</v>
      </c>
      <c r="CM163" s="27">
        <f>IFERROR(work!AW163-work!K163,".")</f>
        <v>321398.22011342645</v>
      </c>
      <c r="CN163" s="27">
        <f>IFERROR(work!AX163-work!L163,".")</f>
        <v>-3391559.5482540801</v>
      </c>
      <c r="CO163" s="27">
        <f>IFERROR(work!AY163-work!M163,".")</f>
        <v>-3493504.1326703653</v>
      </c>
      <c r="CP163" s="27">
        <f>IFERROR(work!AZ163-work!N163,".")</f>
        <v>-3127321.7342257798</v>
      </c>
      <c r="CQ163" s="27">
        <f>IFERROR(work!BA163-work!O163,".")</f>
        <v>-5472465.2490640953</v>
      </c>
      <c r="CR163" s="27">
        <f>IFERROR(work!BB163-work!P163,".")</f>
        <v>-10803445.7047766</v>
      </c>
      <c r="CS163" s="27">
        <f>IFERROR(work!BC163-work!Q163,".")</f>
        <v>-17694915.100947939</v>
      </c>
      <c r="CT163" s="27">
        <f>IFERROR(work!BD163-work!R163,".")</f>
        <v>-23945941.414512806</v>
      </c>
      <c r="CU163" s="27">
        <f>IFERROR(work!BE163-work!S163,".")</f>
        <v>-34694041.561994597</v>
      </c>
      <c r="CV163" s="27">
        <f>IFERROR(work!BF163-work!T163,".")</f>
        <v>-40330330.526622199</v>
      </c>
      <c r="CW163" s="27">
        <f>IFERROR(work!BG163-work!U163,".")</f>
        <v>-45264415.135104507</v>
      </c>
      <c r="CX163" s="27">
        <f>IFERROR(work!BH163-work!V163,".")</f>
        <v>-50243287.242056072</v>
      </c>
      <c r="CY163" s="27">
        <f>IFERROR(work!BI163-work!W163,".")</f>
        <v>-56018617.25564374</v>
      </c>
      <c r="CZ163" s="27">
        <f>IFERROR(work!BJ163-work!X163,".")</f>
        <v>-61704851.222732618</v>
      </c>
      <c r="DA163" s="27">
        <f>IFERROR(work!BK163-work!Y163,".")</f>
        <v>-71743467.934573233</v>
      </c>
      <c r="DB163" s="27">
        <f>IFERROR(work!BL163-work!Z163,".")</f>
        <v>-83074896.251091763</v>
      </c>
      <c r="DC163" s="27">
        <f>IFERROR(work!BM163-work!AA163,".")</f>
        <v>-96444445.930601686</v>
      </c>
      <c r="DD163" s="27">
        <f>IFERROR(work!BN163-work!AB163,".")</f>
        <v>-109772296.00650424</v>
      </c>
      <c r="DE163" s="27">
        <f>IFERROR(work!BO163-work!AC163,".")</f>
        <v>-127173093.78804612</v>
      </c>
      <c r="DF163" s="27">
        <f>IFERROR(work!BP163-work!AD163,".")</f>
        <v>-148133748.55189654</v>
      </c>
      <c r="DG163" s="27">
        <f>IFERROR(work!BQ163-work!AE163,".")</f>
        <v>-176496896.24134314</v>
      </c>
      <c r="DH163" s="27">
        <f>IFERROR(work!BR163-work!AF163,".")</f>
        <v>-199257411.0506964</v>
      </c>
      <c r="DI163" s="27">
        <f>IFERROR(work!BS163-work!AG163,".")</f>
        <v>-228396576.73444542</v>
      </c>
      <c r="DJ163" s="27">
        <f>IFERROR(work!BT163-work!AH163,".")</f>
        <v>-255352897.40717933</v>
      </c>
      <c r="DK163" s="27">
        <f>IFERROR(work!BU163-work!AI163,".")</f>
        <v>-282165259.35005581</v>
      </c>
      <c r="DL163" s="27"/>
      <c r="DM163" s="27"/>
      <c r="DN163" s="27"/>
      <c r="DO163" s="27"/>
      <c r="DP163" s="27"/>
      <c r="DQ163" s="27"/>
      <c r="DR163" s="27"/>
      <c r="DS163" s="27">
        <f>IFERROR(work!DO163-work!CC163,".")</f>
        <v>0.19200000762939454</v>
      </c>
      <c r="DT163" s="27">
        <f>IFERROR(work!DP163-work!CD163,".")</f>
        <v>0.19100000762939454</v>
      </c>
      <c r="DU163" s="27">
        <f>IFERROR(work!DQ163-work!CE163,".")</f>
        <v>0.19100000762939454</v>
      </c>
      <c r="DV163" s="27">
        <f>IFERROR(work!DR163-work!CF163,".")</f>
        <v>0.19000000762939454</v>
      </c>
      <c r="DW163" s="27">
        <f>IFERROR(work!DS163-work!CG163,".")</f>
        <v>0.19000000762939454</v>
      </c>
      <c r="DX163" s="27">
        <f>IFERROR(work!DT163-work!CH163,".")</f>
        <v>0.18900000762939453</v>
      </c>
      <c r="DY163" s="27">
        <f>IFERROR(work!DU163-work!CI163,".")</f>
        <v>0.18800000762939453</v>
      </c>
      <c r="DZ163" s="27">
        <f>IFERROR(work!DV163-work!CJ163,".")</f>
        <v>0.18700000762939453</v>
      </c>
      <c r="EA163" s="27">
        <f>IFERROR(work!DW163-work!CK163,".")</f>
        <v>0.18600000762939453</v>
      </c>
      <c r="EB163" s="27">
        <f>IFERROR(work!DX163-work!CL163,".")</f>
        <v>0.18500000762939453</v>
      </c>
      <c r="EC163" s="27">
        <f>IFERROR(work!DY163-work!CM163,".")</f>
        <v>0.18300000762939453</v>
      </c>
      <c r="ED163" s="27">
        <f>IFERROR(work!DZ163-work!CN163,".")</f>
        <v>0.18100000762939455</v>
      </c>
      <c r="EE163" s="27">
        <f>IFERROR(work!EA163-work!CO163,".")</f>
        <v>0.18000000762939455</v>
      </c>
      <c r="EF163" s="27">
        <f>IFERROR(work!EB163-work!CP163,".")</f>
        <v>0.17800000762939455</v>
      </c>
      <c r="EG163" s="27">
        <f>IFERROR(work!EC163-work!CQ163,".")</f>
        <v>0.17600000762939455</v>
      </c>
      <c r="EH163" s="27">
        <f>IFERROR(work!ED163-work!CR163,".")</f>
        <v>0.17400000762939455</v>
      </c>
      <c r="EI163" s="27">
        <f>IFERROR(work!EE163-work!CS163,".")</f>
        <v>0.11200000190734863</v>
      </c>
      <c r="EJ163" s="27">
        <f>IFERROR(work!EF163-work!CT163,".")</f>
        <v>0.10899999809265137</v>
      </c>
      <c r="EK163" s="27">
        <f>IFERROR(work!EG163-work!CU163,".")</f>
        <v>0.11100000381469727</v>
      </c>
      <c r="EL163" s="27">
        <f>IFERROR(work!EH163-work!CV163,".")</f>
        <v>0.20300000381469727</v>
      </c>
      <c r="EM163" s="27">
        <f>IFERROR(work!EI163-work!CW163,".")</f>
        <v>0.21799999618530272</v>
      </c>
      <c r="EN163" s="27">
        <f>IFERROR(work!EJ163-work!CX163,".")</f>
        <v>0.11900000190734863</v>
      </c>
      <c r="EO163" s="27">
        <f>IFERROR(work!EK163-work!CY163,".")</f>
        <v>0.28300000000000003</v>
      </c>
      <c r="EP163" s="27">
        <f>IFERROR(work!EL163-work!CZ163,".")</f>
        <v>0.28299999237060547</v>
      </c>
      <c r="EQ163" s="27">
        <f>IFERROR(work!EM163-work!DA163,".")</f>
        <v>0.12700000381469728</v>
      </c>
      <c r="ER163" s="27">
        <f>IFERROR(work!EN163-work!DB163,".")</f>
        <v>0.11099999237060548</v>
      </c>
      <c r="ES163" s="27">
        <f>IFERROR(work!EO163-work!DC163,".")</f>
        <v>0.11000000381469727</v>
      </c>
      <c r="ET163" s="27">
        <f>IFERROR(work!EP163-work!DD163,".")</f>
        <v>0.11299999237060548</v>
      </c>
      <c r="EU163" s="27">
        <f>IFERROR(work!EQ163-work!DE163,".")</f>
        <v>0.10999999237060548</v>
      </c>
      <c r="EV163" s="27">
        <f>IFERROR(work!ER163-work!DF163,".")</f>
        <v>0.10499999237060548</v>
      </c>
      <c r="EW163" s="27">
        <f>IFERROR(work!ES163-work!DG163,".")</f>
        <v>0.10099999237060549</v>
      </c>
      <c r="EX163" s="27">
        <f>IFERROR(work!ET163-work!DH163,".")</f>
        <v>9.6999992370605484E-2</v>
      </c>
      <c r="EY163" s="27"/>
      <c r="EZ163" s="27"/>
      <c r="FA163" s="27"/>
      <c r="FB163" s="27"/>
      <c r="FC163" s="27"/>
      <c r="FD163" s="27"/>
      <c r="FE163" s="27">
        <f>IF(ISNUMBER(work!GZ163/work!HD163),work!GZ163/work!HD163,".")</f>
        <v>6.9904644022319117E-5</v>
      </c>
      <c r="FF163" s="27">
        <f>IF(ISNUMBER(work!HA163/work!HE163),work!HA163/work!HE163,".")</f>
        <v>7.9800307421184309E-5</v>
      </c>
      <c r="FG163" s="27">
        <f>IF(ISNUMBER(work!HB163/work!HF163),work!HB163/work!HF163,".")</f>
        <v>3.2836023932770589E-5</v>
      </c>
      <c r="FH163" s="27">
        <f>IF(ISNUMBER(work!HC163/work!HG163),work!HC163/work!HG163,".")</f>
        <v>9.1803200451791059E-5</v>
      </c>
      <c r="FI163" s="27">
        <f>IF(ISNUMBER((work!HA163+work!HB163)/(work!HE163+work!HF163)),(work!HA163+work!HB163)/(work!HE163+work!HF163),".")</f>
        <v>6.7697177094875046E-5</v>
      </c>
      <c r="FJ163" s="27">
        <f>IF(ISNUMBER(work!HH163/work!HL163),work!HH163/work!HL163,".")</f>
        <v>7.2799280281254144E-5</v>
      </c>
      <c r="FK163" s="27">
        <f>IF(ISNUMBER(work!HI163/work!HM163),work!HI163/work!HM163,".")</f>
        <v>4.7481618650602028E-5</v>
      </c>
      <c r="FL163" s="27">
        <f>IF(ISNUMBER(work!HJ163/work!HN163),work!HJ163/work!HN163,".")</f>
        <v>5.3206106870229007E-5</v>
      </c>
      <c r="FM163" s="27">
        <f>IF(ISNUMBER(work!HK163/work!HO163),work!HK163/work!HO163,".")</f>
        <v>2.569201129117913E-4</v>
      </c>
      <c r="FN163" s="27">
        <f>IF(ISNUMBER((work!HI163+work!HJ163)/(work!HM163+work!HN163)),(work!HI163+work!HJ163)/(work!HM163+work!HN163),".")</f>
        <v>4.935171694348932E-5</v>
      </c>
      <c r="FO163" s="27" t="s">
        <v>5007</v>
      </c>
      <c r="FP163" s="27" t="s">
        <v>5007</v>
      </c>
      <c r="FQ163" s="27" t="s">
        <v>5007</v>
      </c>
      <c r="FR163" s="27" t="s">
        <v>5007</v>
      </c>
      <c r="FS163" s="27" t="s">
        <v>5007</v>
      </c>
      <c r="FT163" s="27">
        <f>work!GM163</f>
        <v>2.9598934438360218E-4</v>
      </c>
      <c r="FU163" s="27">
        <f>work!GN163</f>
        <v>2.4030951866003413E-4</v>
      </c>
      <c r="FV163" s="27">
        <f>work!GO163</f>
        <v>2.3477533021660577E-4</v>
      </c>
      <c r="FW163" s="27" t="s">
        <v>5007</v>
      </c>
      <c r="FX163" s="27"/>
      <c r="FY163" s="27">
        <f t="shared" si="101"/>
        <v>12470.213</v>
      </c>
      <c r="FZ163">
        <f t="shared" si="103"/>
        <v>93</v>
      </c>
      <c r="GA163">
        <f>work!HC163</f>
        <v>277</v>
      </c>
      <c r="GB163">
        <f>IF(ISNUMBER(work!HA163+work!HB163),work!HA163+work!HB163,".")</f>
        <v>2016</v>
      </c>
      <c r="GC163">
        <f>IF(ISNUMBER(work!HK163-work!HC163),work!HK163-work!HC163,".")</f>
        <v>1036</v>
      </c>
      <c r="GD163">
        <f>IF(ISNUMBER(work!HI163+work!HJ163-work!HA163-work!HB163),(work!HI163+work!HJ163-work!HA163-work!HB163),".")</f>
        <v>-37</v>
      </c>
      <c r="GH163">
        <f>work!GQ163</f>
        <v>20000</v>
      </c>
      <c r="GI163">
        <f>work!GR163</f>
        <v>20000</v>
      </c>
      <c r="GJ163">
        <f>work!GZ163</f>
        <v>2292.6626099999999</v>
      </c>
      <c r="GK163">
        <f>work!HH163</f>
        <v>3292.4202500000001</v>
      </c>
      <c r="GL163">
        <f t="shared" si="102"/>
        <v>2656.8691774724848</v>
      </c>
      <c r="GM163" t="str">
        <f>IFERROR(VLOOKUP($F163,AREA_EM_ALLYEAR,Seq!B$1,FALSE),".")</f>
        <v>.</v>
      </c>
      <c r="GN163" t="str">
        <f>IFERROR(VLOOKUP($F163,AREA_EM_ALLYEAR,Seq!C$1,FALSE),".")</f>
        <v>.</v>
      </c>
      <c r="GO163" t="str">
        <f>IFERROR(VLOOKUP($F163,AREA_EM_ALLYEAR,Seq!D$1,FALSE),".")</f>
        <v>.</v>
      </c>
      <c r="GP163" t="str">
        <f>IFERROR(VLOOKUP($F163,AREA_EM_ALLYEAR,Seq!E$1,FALSE),".")</f>
        <v>.</v>
      </c>
      <c r="GQ163" t="str">
        <f>IFERROR(VLOOKUP($F163,AREA_EM_ALLYEAR,Seq!F$1,FALSE),".")</f>
        <v>.</v>
      </c>
      <c r="GR163" t="str">
        <f>IFERROR(VLOOKUP($F163,AREA_EM_ALLYEAR,Seq!G$1,FALSE),".")</f>
        <v>.</v>
      </c>
      <c r="GS163" t="str">
        <f>IFERROR(VLOOKUP($F163,AREA_EM_ALLYEAR,Seq!H$1,FALSE),".")</f>
        <v>.</v>
      </c>
      <c r="GT163" t="str">
        <f>IFERROR(VLOOKUP($F163,AREA_EM_ALLYEAR,Seq!I$1,FALSE),".")</f>
        <v>.</v>
      </c>
      <c r="GU163" t="str">
        <f>IFERROR(VLOOKUP($F163,AREA_EM_ALLYEAR,Seq!J$1,FALSE),".")</f>
        <v>.</v>
      </c>
      <c r="GV163" t="str">
        <f>IFERROR(VLOOKUP($F163,AREA_EM_ALLYEAR,Seq!K$1,FALSE),".")</f>
        <v>.</v>
      </c>
      <c r="GW163" t="str">
        <f>IFERROR(VLOOKUP($F163,AREA_EM_ALLYEAR,Seq!L$1,FALSE),".")</f>
        <v>.</v>
      </c>
      <c r="GX163" t="str">
        <f>IFERROR(VLOOKUP($F163,AREA_EM_ALLYEAR,Seq!M$1,FALSE),".")</f>
        <v>.</v>
      </c>
      <c r="GY163" t="str">
        <f>IFERROR(VLOOKUP($F163,AREA_EM_ALLYEAR,Seq!N$1,FALSE),".")</f>
        <v>.</v>
      </c>
      <c r="GZ163" t="str">
        <f>IFERROR(VLOOKUP($F163,AREA_EM_ALLYEAR,Seq!O$1,FALSE),".")</f>
        <v>.</v>
      </c>
      <c r="HA163" t="str">
        <f t="shared" si="104"/>
        <v>.</v>
      </c>
      <c r="HK163" s="139">
        <f>IFERROR(VLOOKUP(CONCATENATE($G163, ".SP.DYN.LE00.IN"),AREA_WB_6ATTRS,Seq!B$1,FALSE)-VLOOKUP("CHN.SP.DYN.LE00.IN",AREA_WB_6ATTRS,Seq!B$1,FALSE),".")</f>
        <v>-0.42195121951219505</v>
      </c>
      <c r="HL163" s="139">
        <f>IFERROR(VLOOKUP(CONCATENATE($G163, ".SP.DYN.LE00.IN"),AREA_WB_6ATTRS,Seq!C$1,FALSE)-VLOOKUP("CHN.SP.DYN.LE00.IN",AREA_WB_6ATTRS,Seq!C$1,FALSE),".")</f>
        <v>-0.2229756097561193</v>
      </c>
      <c r="HM163" s="139">
        <f>IFERROR(VLOOKUP(CONCATENATE($G163, ".SP.DYN.LE00.IN"),AREA_WB_6ATTRS,Seq!D$1,FALSE)-VLOOKUP("CHN.SP.DYN.LE00.IN",AREA_WB_6ATTRS,Seq!D$1,FALSE),".")</f>
        <v>-4.3804878048774754E-2</v>
      </c>
      <c r="HN163" s="139">
        <f>IFERROR(VLOOKUP(CONCATENATE($G163, ".SP.DYN.LE00.IN"),AREA_WB_6ATTRS,Seq!E$1,FALSE)-VLOOKUP("CHN.SP.DYN.LE00.IN",AREA_WB_6ATTRS,Seq!E$1,FALSE),".")</f>
        <v>0.13039024390243981</v>
      </c>
      <c r="HO163" s="139">
        <f>IFERROR(VLOOKUP(CONCATENATE($G163, ".SP.DYN.LE00.IN"),AREA_WB_6ATTRS,Seq!F$1,FALSE)-VLOOKUP("CHN.SP.DYN.LE00.IN",AREA_WB_6ATTRS,Seq!F$1,FALSE),".")</f>
        <v>0.29960975609756701</v>
      </c>
      <c r="HP163" s="139">
        <f>IFERROR(VLOOKUP(CONCATENATE($G163, ".SP.DYN.LE00.IN"),AREA_WB_6ATTRS,Seq!G$1,FALSE)-VLOOKUP("CHN.SP.DYN.LE00.IN",AREA_WB_6ATTRS,Seq!G$1,FALSE),".")</f>
        <v>0.46575609756098402</v>
      </c>
      <c r="HQ163" s="139">
        <f>IFERROR(VLOOKUP(CONCATENATE($G163, ".SP.DYN.LE00.IN"),AREA_WB_6ATTRS,Seq!H$1,FALSE)-VLOOKUP("CHN.SP.DYN.LE00.IN",AREA_WB_6ATTRS,Seq!H$1,FALSE),".")</f>
        <v>0.63221951219512107</v>
      </c>
      <c r="HR163" s="139">
        <f>IFERROR(VLOOKUP(CONCATENATE($G163, ".SP.DYN.LE00.IN"),AREA_WB_6ATTRS,Seq!I$1,FALSE)-VLOOKUP("CHN.SP.DYN.LE00.IN",AREA_WB_6ATTRS,Seq!I$1,FALSE),".")</f>
        <v>0.80090243902438374</v>
      </c>
      <c r="HS163" s="139">
        <f>IFERROR(VLOOKUP(CONCATENATE($G163, ".SP.DYN.LE00.IN"),AREA_WB_6ATTRS,Seq!J$1,FALSE)-VLOOKUP("CHN.SP.DYN.LE00.IN",AREA_WB_6ATTRS,Seq!J$1,FALSE),".")</f>
        <v>0.97219512195121638</v>
      </c>
      <c r="HT163" s="139">
        <f>IFERROR(VLOOKUP(CONCATENATE($G163, ".SP.DYN.LE00.IN"),AREA_WB_6ATTRS,Seq!K$1,FALSE)-VLOOKUP("CHN.SP.DYN.LE00.IN",AREA_WB_6ATTRS,Seq!K$1,FALSE),".")</f>
        <v>1.1490243902438948</v>
      </c>
      <c r="HU163" s="139">
        <f>IFERROR(VLOOKUP(CONCATENATE($G163, ".SP.DYN.LE00.IN"),AREA_WB_6ATTRS,Seq!L$1,FALSE)-VLOOKUP("CHN.SP.DYN.LE00.IN",AREA_WB_6ATTRS,Seq!L$1,FALSE),".")</f>
        <v>1.3313658536585393</v>
      </c>
      <c r="HV163" s="139">
        <f>IFERROR(VLOOKUP(CONCATENATE($G163, ".SP.DYN.LE00.IN"),AREA_WB_6ATTRS,Seq!M$1,FALSE)-VLOOKUP("CHN.SP.DYN.LE00.IN",AREA_WB_6ATTRS,Seq!M$1,FALSE),".")</f>
        <v>1.5223170731707398</v>
      </c>
      <c r="HW163" s="139">
        <f>IFERROR(VLOOKUP(CONCATENATE($G163, ".SP.DYN.LE00.IN"),AREA_WB_6ATTRS,Seq!N$1,FALSE)-VLOOKUP("CHN.SP.DYN.LE00.IN",AREA_WB_6ATTRS,Seq!N$1,FALSE),".")</f>
        <v>1.719878048780501</v>
      </c>
      <c r="HX163" s="139">
        <f>IFERROR(VLOOKUP(CONCATENATE($G163, ".SP.DYN.LE00.IN"),AREA_WB_6ATTRS,Seq!O$1,FALSE)-VLOOKUP("CHN.SP.DYN.LE00.IN",AREA_WB_6ATTRS,Seq!O$1,FALSE),".")</f>
        <v>1.9195609756097554</v>
      </c>
      <c r="HY163" s="139">
        <f>IFERROR(VLOOKUP(CONCATENATE($G163, ".SP.DYN.LE00.IN"),AREA_WB_6ATTRS,Seq!P$1,FALSE)-VLOOKUP("CHN.SP.DYN.LE00.IN",AREA_WB_6ATTRS,Seq!P$1,FALSE),".")</f>
        <v>2.1192926829268401</v>
      </c>
      <c r="HZ163" s="139">
        <f>IFERROR(VLOOKUP(CONCATENATE($G163, ".SP.DYN.LE00.IN"),AREA_WB_6ATTRS,Seq!Q$1,FALSE)-VLOOKUP("CHN.SP.DYN.LE00.IN",AREA_WB_6ATTRS,Seq!Q$1,FALSE),".")</f>
        <v>2.3129024390243842</v>
      </c>
      <c r="IA163" s="139">
        <f>IFERROR(VLOOKUP(CONCATENATE($G163, ".SP.DYN.LE00.IN"),AREA_WB_6ATTRS,Seq!R$1,FALSE)-VLOOKUP("CHN.SP.DYN.LE00.IN",AREA_WB_6ATTRS,Seq!R$1,FALSE),".")</f>
        <v>2.4952682926829226</v>
      </c>
      <c r="IB163" s="139">
        <f>IFERROR(VLOOKUP(CONCATENATE($G163, ".SP.DYN.LE00.IN"),AREA_WB_6ATTRS,Seq!S$1,FALSE)-VLOOKUP("CHN.SP.DYN.LE00.IN",AREA_WB_6ATTRS,Seq!S$1,FALSE),".")</f>
        <v>2.6597317073170785</v>
      </c>
      <c r="IC163" s="139">
        <f>IFERROR(VLOOKUP(CONCATENATE($G163, ".SP.DYN.LE00.IN"),AREA_WB_6ATTRS,Seq!T$1,FALSE)-VLOOKUP("CHN.SP.DYN.LE00.IN",AREA_WB_6ATTRS,Seq!T$1,FALSE),".")</f>
        <v>2.8047804878048765</v>
      </c>
      <c r="ID163" s="139">
        <f>IFERROR(VLOOKUP(CONCATENATE($G163, ".SP.DYN.LE00.IN"),AREA_WB_6ATTRS,Seq!U$1,FALSE)-VLOOKUP("CHN.SP.DYN.LE00.IN",AREA_WB_6ATTRS,Seq!U$1,FALSE),".")</f>
        <v>2.9298536585365724</v>
      </c>
      <c r="IE163" s="139">
        <f>IFERROR(VLOOKUP(CONCATENATE($G163, ".SP.DYN.LE00.IN"),AREA_WB_6ATTRS,Seq!V$1,FALSE)-VLOOKUP("CHN.SP.DYN.LE00.IN",AREA_WB_6ATTRS,Seq!V$1,FALSE),".")</f>
        <v>3.032536585365861</v>
      </c>
      <c r="IF163" s="139">
        <f>IFERROR(VLOOKUP(CONCATENATE($G163, ".SP.DYN.LE00.IN"),AREA_WB_6ATTRS,Seq!W$1,FALSE)-VLOOKUP("CHN.SP.DYN.LE00.IN",AREA_WB_6ATTRS,Seq!W$1,FALSE),".")</f>
        <v>3.1149268292682848</v>
      </c>
      <c r="IG163" s="139">
        <f>IFERROR(VLOOKUP(CONCATENATE($G163, ".SP.DYN.LE00.IN"),AREA_WB_6ATTRS,Seq!X$1,FALSE)-VLOOKUP("CHN.SP.DYN.LE00.IN",AREA_WB_6ATTRS,Seq!X$1,FALSE),".")</f>
        <v>3.1826341463414707</v>
      </c>
      <c r="IH163" s="139">
        <f>IFERROR(VLOOKUP(CONCATENATE($G163, ".SP.DYN.LE00.IN"),AREA_WB_6ATTRS,Seq!Y$1,FALSE)-VLOOKUP("CHN.SP.DYN.LE00.IN",AREA_WB_6ATTRS,Seq!Y$1,FALSE),".")</f>
        <v>3.2398536585365889</v>
      </c>
      <c r="II163" s="139">
        <f>IFERROR(VLOOKUP(CONCATENATE($G163, ".SP.DYN.LE00.IN"),AREA_WB_6ATTRS,Seq!Z$1,FALSE)-VLOOKUP("CHN.SP.DYN.LE00.IN",AREA_WB_6ATTRS,Seq!Z$1,FALSE),".")</f>
        <v>3.2876585365853543</v>
      </c>
      <c r="IJ163" s="139">
        <f>IFERROR(VLOOKUP(CONCATENATE($G163, ".SP.DYN.LE00.IN"),AREA_WB_6ATTRS,Seq!AA$1,FALSE)-VLOOKUP("CHN.SP.DYN.LE00.IN",AREA_WB_6ATTRS,Seq!AA$1,FALSE),".")</f>
        <v>3.3275853658536505</v>
      </c>
      <c r="IK163" s="139">
        <f>IFERROR(VLOOKUP(CONCATENATE($G163, ".SP.DYN.LE00.IN"),AREA_WB_6ATTRS,Seq!AB$1,FALSE)-VLOOKUP("CHN.SP.DYN.LE00.IN",AREA_WB_6ATTRS,Seq!AB$1,FALSE),".")</f>
        <v>3.3602439024390236</v>
      </c>
      <c r="IL163" s="139">
        <f>IFERROR(VLOOKUP(CONCATENATE($G163, ".SP.DYN.LE00.IN"),AREA_WB_6ATTRS,Seq!AC$1,FALSE)-VLOOKUP("CHN.SP.DYN.LE00.IN",AREA_WB_6ATTRS,Seq!AC$1,FALSE),".")</f>
        <v>3.3845609756097588</v>
      </c>
      <c r="IM163" s="139">
        <f>IFERROR(VLOOKUP(CONCATENATE($G163, ".SP.DYN.LE00.IN"),AREA_WB_6ATTRS,Seq!AD$1,FALSE)-VLOOKUP("CHN.SP.DYN.LE00.IN",AREA_WB_6ATTRS,Seq!AD$1,FALSE),".")</f>
        <v>3.4010000000000105</v>
      </c>
      <c r="IN163" s="139">
        <f>IFERROR(VLOOKUP(CONCATENATE($G163, ".SP.DYN.LE00.IN"),AREA_WB_6ATTRS,Seq!AE$1,FALSE)-VLOOKUP("CHN.SP.DYN.LE00.IN",AREA_WB_6ATTRS,Seq!AE$1,FALSE),".")</f>
        <v>3.409048780487808</v>
      </c>
      <c r="IO163" s="139">
        <f>IFERROR(VLOOKUP(CONCATENATE($G163, ".SP.DYN.LE00.IN"),AREA_WB_6ATTRS,Seq!AF$1,FALSE)-VLOOKUP("CHN.SP.DYN.LE00.IN",AREA_WB_6ATTRS,Seq!AF$1,FALSE),".")</f>
        <v>3.4106829268292529</v>
      </c>
      <c r="IP163" s="139" t="str">
        <f>IFERROR(VLOOKUP(CONCATENATE($G163, ".SP.DYN.LE00.IN"),AREA_WB_6ATTRS,Seq!AG$1,FALSE)-VLOOKUP("CHN.SP.DYN.LE00.IN",AREA_WB_6ATTRS,Seq!AG$1,FALSE),".")</f>
        <v>.</v>
      </c>
      <c r="IW163">
        <f>IFERROR(VLOOKUP(CONCATENATE($G163, ".SP.DYN.LE00.IN"),AREA_WB_6ATTRS,Seq!B$1,FALSE),".")</f>
        <v>66.571853658536597</v>
      </c>
      <c r="IX163">
        <f>IFERROR(VLOOKUP(CONCATENATE($G163, ".SP.DYN.LE00.IN"),AREA_WB_6ATTRS,Seq!C$1,FALSE),".")</f>
        <v>67.03995121951219</v>
      </c>
      <c r="IY163">
        <f>IFERROR(VLOOKUP(CONCATENATE($G163, ".SP.DYN.LE00.IN"),AREA_WB_6ATTRS,Seq!D$1,FALSE),".")</f>
        <v>67.491097560975618</v>
      </c>
      <c r="IZ163">
        <f>IFERROR(VLOOKUP(CONCATENATE($G163, ".SP.DYN.LE00.IN"),AREA_WB_6ATTRS,Seq!E$1,FALSE),".")</f>
        <v>67.930243902439031</v>
      </c>
      <c r="JA163">
        <f>IFERROR(VLOOKUP(CONCATENATE($G163, ".SP.DYN.LE00.IN"),AREA_WB_6ATTRS,Seq!F$1,FALSE),".")</f>
        <v>68.358878048780497</v>
      </c>
      <c r="JB163">
        <f>IFERROR(VLOOKUP(CONCATENATE($G163, ".SP.DYN.LE00.IN"),AREA_WB_6ATTRS,Seq!G$1,FALSE),".")</f>
        <v>68.778902439024407</v>
      </c>
      <c r="JC163">
        <f>IFERROR(VLOOKUP(CONCATENATE($G163, ".SP.DYN.LE00.IN"),AREA_WB_6ATTRS,Seq!H$1,FALSE),".")</f>
        <v>69.191707317073181</v>
      </c>
      <c r="JD163">
        <f>IFERROR(VLOOKUP(CONCATENATE($G163, ".SP.DYN.LE00.IN"),AREA_WB_6ATTRS,Seq!I$1,FALSE),".")</f>
        <v>69.598219512195129</v>
      </c>
      <c r="JE163">
        <f>IFERROR(VLOOKUP(CONCATENATE($G163, ".SP.DYN.LE00.IN"),AREA_WB_6ATTRS,Seq!J$1,FALSE),".")</f>
        <v>69.999317073170744</v>
      </c>
      <c r="JF163">
        <f>IFERROR(VLOOKUP(CONCATENATE($G163, ".SP.DYN.LE00.IN"),AREA_WB_6ATTRS,Seq!K$1,FALSE),".")</f>
        <v>70.395951219512199</v>
      </c>
      <c r="JG163">
        <f>IFERROR(VLOOKUP(CONCATENATE($G163, ".SP.DYN.LE00.IN"),AREA_WB_6ATTRS,Seq!L$1,FALSE),".")</f>
        <v>70.791097560975615</v>
      </c>
      <c r="JH163">
        <f>IFERROR(VLOOKUP(CONCATENATE($G163, ".SP.DYN.LE00.IN"),AREA_WB_6ATTRS,Seq!M$1,FALSE),".")</f>
        <v>71.186341463414649</v>
      </c>
      <c r="JI163">
        <f>IFERROR(VLOOKUP(CONCATENATE($G163, ".SP.DYN.LE00.IN"),AREA_WB_6ATTRS,Seq!N$1,FALSE),".")</f>
        <v>71.581707317073182</v>
      </c>
      <c r="JJ163">
        <f>IFERROR(VLOOKUP(CONCATENATE($G163, ".SP.DYN.LE00.IN"),AREA_WB_6ATTRS,Seq!O$1,FALSE),".")</f>
        <v>71.974195121951226</v>
      </c>
      <c r="JK163">
        <f>IFERROR(VLOOKUP(CONCATENATE($G163, ".SP.DYN.LE00.IN"),AREA_WB_6ATTRS,Seq!P$1,FALSE),".")</f>
        <v>72.362219512195139</v>
      </c>
      <c r="JL163">
        <f>IFERROR(VLOOKUP(CONCATENATE($G163, ".SP.DYN.LE00.IN"),AREA_WB_6ATTRS,Seq!Q$1,FALSE),".")</f>
        <v>72.737634146341463</v>
      </c>
      <c r="JM163">
        <f>IFERROR(VLOOKUP(CONCATENATE($G163, ".SP.DYN.LE00.IN"),AREA_WB_6ATTRS,Seq!R$1,FALSE),".")</f>
        <v>73.094292682926834</v>
      </c>
      <c r="JN163">
        <f>IFERROR(VLOOKUP(CONCATENATE($G163, ".SP.DYN.LE00.IN"),AREA_WB_6ATTRS,Seq!S$1,FALSE),".")</f>
        <v>73.426048780487818</v>
      </c>
      <c r="JO163">
        <f>IFERROR(VLOOKUP(CONCATENATE($G163, ".SP.DYN.LE00.IN"),AREA_WB_6ATTRS,Seq!T$1,FALSE),".")</f>
        <v>73.731878048780501</v>
      </c>
      <c r="JP163">
        <f>IFERROR(VLOOKUP(CONCATENATE($G163, ".SP.DYN.LE00.IN"),AREA_WB_6ATTRS,Seq!U$1,FALSE),".")</f>
        <v>74.013243902439029</v>
      </c>
      <c r="JQ163">
        <f>IFERROR(VLOOKUP(CONCATENATE($G163, ".SP.DYN.LE00.IN"),AREA_WB_6ATTRS,Seq!V$1,FALSE),".")</f>
        <v>74.274243902439039</v>
      </c>
      <c r="JR163">
        <f>IFERROR(VLOOKUP(CONCATENATE($G163, ".SP.DYN.LE00.IN"),AREA_WB_6ATTRS,Seq!W$1,FALSE),".")</f>
        <v>74.52046341463415</v>
      </c>
      <c r="JS163">
        <f>IFERROR(VLOOKUP(CONCATENATE($G163, ".SP.DYN.LE00.IN"),AREA_WB_6ATTRS,Seq!X$1,FALSE),".")</f>
        <v>74.762073170731711</v>
      </c>
      <c r="JT163">
        <f>IFERROR(VLOOKUP(CONCATENATE($G163, ".SP.DYN.LE00.IN"),AREA_WB_6ATTRS,Seq!Y$1,FALSE),".")</f>
        <v>75.004731707317077</v>
      </c>
      <c r="JU163">
        <f>IFERROR(VLOOKUP(CONCATENATE($G163, ".SP.DYN.LE00.IN"),AREA_WB_6ATTRS,Seq!Z$1,FALSE),".")</f>
        <v>75.25</v>
      </c>
      <c r="JV163">
        <f>IFERROR(VLOOKUP(CONCATENATE($G163, ".SP.DYN.LE00.IN"),AREA_WB_6ATTRS,Seq!AA$1,FALSE),".")</f>
        <v>75.498902439024391</v>
      </c>
      <c r="JW163">
        <f>IFERROR(VLOOKUP(CONCATENATE($G163, ".SP.DYN.LE00.IN"),AREA_WB_6ATTRS,Seq!AB$1,FALSE),".")</f>
        <v>75.749975609756106</v>
      </c>
      <c r="JX163">
        <f>IFERROR(VLOOKUP(CONCATENATE($G163, ".SP.DYN.LE00.IN"),AREA_WB_6ATTRS,Seq!AC$1,FALSE),".")</f>
        <v>75.99714634146342</v>
      </c>
      <c r="JY163">
        <f>IFERROR(VLOOKUP(CONCATENATE($G163, ".SP.DYN.LE00.IN"),AREA_WB_6ATTRS,Seq!AD$1,FALSE),".")</f>
        <v>76.236341463414647</v>
      </c>
      <c r="JZ163">
        <f>IFERROR(VLOOKUP(CONCATENATE($G163, ".SP.DYN.LE00.IN"),AREA_WB_6ATTRS,Seq!AE$1,FALSE),".")</f>
        <v>76.465560975609762</v>
      </c>
      <c r="KA163">
        <f>IFERROR(VLOOKUP(CONCATENATE($G163, ".SP.DYN.LE00.IN"),AREA_WB_6ATTRS,Seq!AF$1,FALSE),".")</f>
        <v>76.683780487804881</v>
      </c>
      <c r="KB163" t="str">
        <f>IFERROR(VLOOKUP(CONCATENATE($G163, ".SP.DYN.LE00.IN"),AREA_WB_6ATTRS,Seq!AG$1,FALSE),".")</f>
        <v>.</v>
      </c>
      <c r="KK163">
        <f t="shared" si="107"/>
        <v>534</v>
      </c>
      <c r="KL163">
        <f t="shared" si="105"/>
        <v>0</v>
      </c>
      <c r="KM163">
        <f t="shared" si="108"/>
        <v>85792389.7303866</v>
      </c>
      <c r="KN163">
        <f t="shared" si="109"/>
        <v>-3127321.7342257798</v>
      </c>
      <c r="KO163">
        <f t="shared" si="106"/>
        <v>0.18300000762939453</v>
      </c>
      <c r="KP163">
        <f>work!HA163</f>
        <v>1764</v>
      </c>
      <c r="KQ163">
        <f>work!HB163</f>
        <v>252</v>
      </c>
      <c r="KR163">
        <f>work!HC163</f>
        <v>277</v>
      </c>
      <c r="KS163">
        <f>IF(ISNUMBER(work!HI163-work!HA163),work!HI163-work!HA163,".")</f>
        <v>-482</v>
      </c>
      <c r="KT163">
        <f>IF(ISNUMBER(work!HJ163-work!HB163),work!HJ163-work!HB163,".")</f>
        <v>445</v>
      </c>
      <c r="KU163">
        <f>IF(ISNUMBER(work!HK163-work!HC163),work!HK163-work!HC163,".")</f>
        <v>1036</v>
      </c>
      <c r="KW163">
        <f>IFERROR(work!HR163/work!HV163,".")</f>
        <v>1.6087020867248779E-5</v>
      </c>
      <c r="KX163">
        <f>IFERROR(work!HS163/work!HW163,".")</f>
        <v>1.4166246125009011E-5</v>
      </c>
      <c r="KY163">
        <f>IFERROR(work!HT163/work!HX163,".")</f>
        <v>1.8751403548169772E-5</v>
      </c>
      <c r="KZ163">
        <f>IFERROR(work!HU163/work!HY163,".")</f>
        <v>2.3424420765847394E-5</v>
      </c>
    </row>
    <row r="164" spans="1:312">
      <c r="A164" s="24">
        <f t="shared" si="85"/>
        <v>165</v>
      </c>
      <c r="B164" s="24" t="str">
        <f t="shared" si="86"/>
        <v>InEM90</v>
      </c>
      <c r="C164" s="24" t="str">
        <f t="shared" si="87"/>
        <v>Out</v>
      </c>
      <c r="D164" s="24" t="str">
        <f t="shared" si="88"/>
        <v>In67</v>
      </c>
      <c r="E164" s="25" t="s">
        <v>3924</v>
      </c>
      <c r="F164" s="26" t="str">
        <f t="shared" si="89"/>
        <v>Nicaragua</v>
      </c>
      <c r="G164" s="166" t="s">
        <v>1592</v>
      </c>
      <c r="H164" s="166" t="s">
        <v>5007</v>
      </c>
      <c r="I164" s="166" t="s">
        <v>5007</v>
      </c>
      <c r="J164" s="180" t="s">
        <v>5007</v>
      </c>
      <c r="K164" s="180" t="s">
        <v>5007</v>
      </c>
      <c r="L164" s="27">
        <f>IFERROR(VLOOKUP($F164,Area_FDI_84_96,Seq!B$1,FALSE),0)</f>
        <v>0</v>
      </c>
      <c r="M164" s="27">
        <f>IFERROR(VLOOKUP($F164,Area_FDI_84_96,Seq!C$1,FALSE),0)</f>
        <v>0</v>
      </c>
      <c r="N164" s="27">
        <f>IFERROR(VLOOKUP($F164,Area_FDI_84_96,Seq!D$1,FALSE),0)</f>
        <v>0</v>
      </c>
      <c r="O164" s="27">
        <f>IFERROR(VLOOKUP($F164,Area_FDI_84_96,Seq!E$1,FALSE),0)</f>
        <v>0</v>
      </c>
      <c r="P164" s="27">
        <f>IFERROR(VLOOKUP($F164,Area_FDI_84_96,Seq!F$1,FALSE),0)</f>
        <v>0</v>
      </c>
      <c r="Q164" s="27">
        <f>IFERROR(VLOOKUP($F164,Area_FDI_84_96,Seq!G$1,FALSE),0)</f>
        <v>0</v>
      </c>
      <c r="R164" s="27">
        <f>IFERROR(VLOOKUP($F164,Area_FDI_84_96,Seq!H$1,FALSE),0)</f>
        <v>0</v>
      </c>
      <c r="S164" s="27">
        <f>IFERROR(VLOOKUP($F164,Area_FDI_84_96,Seq!I$1,FALSE),0)</f>
        <v>0</v>
      </c>
      <c r="T164" s="27">
        <f>IFERROR(VALUE(VLOOKUP($E164,Area_FDI_92_95,Seq!B$1,FALSE)),0)</f>
        <v>0</v>
      </c>
      <c r="U164" s="27">
        <f>IFERROR(VALUE(VLOOKUP($E164,Area_FDI_92_95,Seq!C$1,FALSE)),0)</f>
        <v>0</v>
      </c>
      <c r="V164" s="27">
        <f>IFERROR(VALUE(VLOOKUP($E164,Area_FDI_92_95,Seq!D$1,FALSE)),0)</f>
        <v>0</v>
      </c>
      <c r="W164" s="27">
        <f>IFERROR(VALUE(VLOOKUP($E164,Area_FDI_92_95,Seq!E$1,FALSE)),0)</f>
        <v>35</v>
      </c>
      <c r="X164" s="27">
        <f>IFERROR(VALUE(VLOOKUP($E164,Area_FDI_96_99,Seq!B$1,FALSE)),0)</f>
        <v>0</v>
      </c>
      <c r="Y164" s="27">
        <f>IFERROR(VALUE(VLOOKUP($E164,Area_FDI_96_99,Seq!C$1,FALSE)),0)</f>
        <v>0</v>
      </c>
      <c r="Z164" s="27">
        <f>IFERROR(VALUE(VLOOKUP($E164,Area_FDI_96_99,Seq!D$1,FALSE)),0)</f>
        <v>0</v>
      </c>
      <c r="AA164" s="27">
        <f>IFERROR(VALUE(VLOOKUP($E164,Area_FDI_96_99,Seq!E$1,FALSE)),0)</f>
        <v>0</v>
      </c>
      <c r="AB164" s="27">
        <f t="shared" si="90"/>
        <v>0</v>
      </c>
      <c r="AC164" s="27">
        <f t="shared" si="91"/>
        <v>0</v>
      </c>
      <c r="AD164" s="27">
        <f t="shared" si="92"/>
        <v>0</v>
      </c>
      <c r="AE164" s="27">
        <f t="shared" si="93"/>
        <v>120</v>
      </c>
      <c r="AF164" s="27">
        <f t="shared" si="94"/>
        <v>0</v>
      </c>
      <c r="AG164" s="27">
        <f t="shared" si="95"/>
        <v>0</v>
      </c>
      <c r="AH164" s="27">
        <f t="shared" si="96"/>
        <v>0</v>
      </c>
      <c r="AI164" s="27">
        <f t="shared" si="97"/>
        <v>0</v>
      </c>
      <c r="AJ164" s="27">
        <f t="shared" si="98"/>
        <v>0</v>
      </c>
      <c r="AK164" s="27">
        <f t="shared" si="99"/>
        <v>0</v>
      </c>
      <c r="AL164" s="27">
        <f t="shared" si="100"/>
        <v>0</v>
      </c>
      <c r="AM164" s="27"/>
      <c r="AN164" s="27"/>
      <c r="AO164" s="27"/>
      <c r="AP164" s="27"/>
      <c r="AQ164" s="27"/>
      <c r="AR164" s="27"/>
      <c r="AS164" s="27"/>
      <c r="AT164" s="27">
        <f>IFERROR(work!D164+work!AP164,".")</f>
        <v>18617457.950622097</v>
      </c>
      <c r="AU164" s="27">
        <f>IFERROR(work!E164+work!AQ164,".")</f>
        <v>19586093.756199371</v>
      </c>
      <c r="AV164" s="27">
        <f>IFERROR(work!F164+work!AR164,".")</f>
        <v>21334644.444218069</v>
      </c>
      <c r="AW164" s="27">
        <f>IFERROR(work!G164+work!AS164,".")</f>
        <v>23638877.213289872</v>
      </c>
      <c r="AX164" s="27">
        <f>IFERROR(work!H164+work!AT164,".")</f>
        <v>27172719.247995246</v>
      </c>
      <c r="AY164" s="27">
        <f>IFERROR(work!I164+work!AU164,".")</f>
        <v>30779858.725077644</v>
      </c>
      <c r="AZ164" s="27">
        <f>IFERROR(work!J164+work!AV164,".")</f>
        <v>33455720.458253086</v>
      </c>
      <c r="BA164" s="27">
        <f>IFERROR(work!K164+work!AW164,".")</f>
        <v>37295928.710874088</v>
      </c>
      <c r="BB164" s="27">
        <f>IFERROR(work!L164+work!AX164,".")</f>
        <v>41432462.845533349</v>
      </c>
      <c r="BC164" s="27">
        <f>IFERROR(work!M164+work!AY164,".")</f>
        <v>43114543.765335463</v>
      </c>
      <c r="BD164" s="27">
        <f>IFERROR(work!N164+work!AZ164,".")</f>
        <v>44741905.80795569</v>
      </c>
      <c r="BE164" s="27">
        <f>IFERROR(work!O164+work!BA164,".")</f>
        <v>48831674.630815372</v>
      </c>
      <c r="BF164" s="27">
        <f>IFERROR(work!P164+work!BB164,".")</f>
        <v>55726882.836938508</v>
      </c>
      <c r="BG164" s="27">
        <f>IFERROR(work!Q164+work!BC164,".")</f>
        <v>63487977.463857956</v>
      </c>
      <c r="BH164" s="27">
        <f>IFERROR(work!R164+work!BD164,".")</f>
        <v>71777421.738072053</v>
      </c>
      <c r="BI164" s="27">
        <f>IFERROR(work!S164+work!BE164,".")</f>
        <v>79586650.74999401</v>
      </c>
      <c r="BJ164" s="27">
        <f>IFERROR(work!T164+work!BF164,".")</f>
        <v>87534052.828967854</v>
      </c>
      <c r="BK164" s="27">
        <f>IFERROR(work!U164+work!BG164,".")</f>
        <v>95657246.578520849</v>
      </c>
      <c r="BL164" s="27">
        <f>IFERROR(work!V164+work!BH164,".")</f>
        <v>103104585.65139778</v>
      </c>
      <c r="BM164" s="27">
        <f>IFERROR(work!W164+work!BI164,".")</f>
        <v>110938540.81431708</v>
      </c>
      <c r="BN164" s="27">
        <f>IFERROR(work!X164+work!BJ164,".")</f>
        <v>120241126.20159581</v>
      </c>
      <c r="BO164" s="27">
        <f>IFERROR(work!Y164+work!BK164,".")</f>
        <v>130200122.57865882</v>
      </c>
      <c r="BP164" s="27">
        <f>IFERROR(work!Z164+work!BL164,".")</f>
        <v>142014508.09655371</v>
      </c>
      <c r="BQ164" s="27">
        <f>IFERROR(work!AA164+work!BM164,".")</f>
        <v>156185417.40882561</v>
      </c>
      <c r="BR164" s="27">
        <f>IFERROR(work!AB164+work!BN164,".")</f>
        <v>171940101.50774205</v>
      </c>
      <c r="BS164" s="27">
        <f>IFERROR(work!AC164+work!BO164,".")</f>
        <v>191338394.84013823</v>
      </c>
      <c r="BT164" s="27">
        <f>IFERROR(work!AD164+work!BP164,".")</f>
        <v>215599072.30856279</v>
      </c>
      <c r="BU164" s="27">
        <f>IFERROR(work!AE164+work!BQ164,".")</f>
        <v>246163588.92689428</v>
      </c>
      <c r="BV164" s="27">
        <f>IFERROR(work!AF164+work!BR164,".")</f>
        <v>269761343.18290812</v>
      </c>
      <c r="BW164" s="27">
        <f>IFERROR(work!AG164+work!BS164,".")</f>
        <v>294524975.27130818</v>
      </c>
      <c r="BX164" s="27">
        <f>IFERROR(work!AH164+work!BT164,".")</f>
        <v>325125827.58288109</v>
      </c>
      <c r="BY164" s="27">
        <f>IFERROR(work!AI164+work!BU164,".")</f>
        <v>354688939.79558688</v>
      </c>
      <c r="BZ164" s="27"/>
      <c r="CA164" s="27"/>
      <c r="CB164" s="27"/>
      <c r="CC164" s="27"/>
      <c r="CD164" s="27"/>
      <c r="CE164" s="27"/>
      <c r="CF164" s="27">
        <f>IFERROR(work!AP164-work!D164,".")</f>
        <v>-17970766.137099281</v>
      </c>
      <c r="CG164" s="27">
        <f>IFERROR(work!AQ164-work!E164,".")</f>
        <v>-18904717.98408353</v>
      </c>
      <c r="CH164" s="27">
        <f>IFERROR(work!AR164-work!F164,".")</f>
        <v>-20658831.164430596</v>
      </c>
      <c r="CI164" s="27">
        <f>IFERROR(work!AS164-work!G164,".")</f>
        <v>-22931887.236701652</v>
      </c>
      <c r="CJ164" s="27">
        <f>IFERROR(work!AT164-work!H164,".")</f>
        <v>-26476801.398394901</v>
      </c>
      <c r="CK164" s="27">
        <f>IFERROR(work!AU164-work!I164,".")</f>
        <v>-30112347.2085751</v>
      </c>
      <c r="CL164" s="27">
        <f>IFERROR(work!AV164-work!J164,".")</f>
        <v>-32794999.597561136</v>
      </c>
      <c r="CM164" s="27">
        <f>IFERROR(work!AW164-work!K164,".")</f>
        <v>-36639874.871414594</v>
      </c>
      <c r="CN164" s="27">
        <f>IFERROR(work!AX164-work!L164,".")</f>
        <v>-40858086.541553937</v>
      </c>
      <c r="CO164" s="27">
        <f>IFERROR(work!AY164-work!M164,".")</f>
        <v>-42549918.146622546</v>
      </c>
      <c r="CP164" s="27">
        <f>IFERROR(work!AZ164-work!N164,".")</f>
        <v>-44177805.65665669</v>
      </c>
      <c r="CQ164" s="27">
        <f>IFERROR(work!BA164-work!O164,".")</f>
        <v>-48268650.288541317</v>
      </c>
      <c r="CR164" s="27">
        <f>IFERROR(work!BB164-work!P164,".")</f>
        <v>-55161688.220966734</v>
      </c>
      <c r="CS164" s="27">
        <f>IFERROR(work!BC164-work!Q164,".")</f>
        <v>-62924993.5421542</v>
      </c>
      <c r="CT164" s="27">
        <f>IFERROR(work!BD164-work!R164,".")</f>
        <v>-71195648.469727531</v>
      </c>
      <c r="CU164" s="27">
        <f>IFERROR(work!BE164-work!S164,".")</f>
        <v>-78970484.110455692</v>
      </c>
      <c r="CV164" s="27">
        <f>IFERROR(work!BF164-work!T164,".")</f>
        <v>-86878795.517526969</v>
      </c>
      <c r="CW164" s="27">
        <f>IFERROR(work!BG164-work!U164,".")</f>
        <v>-94975996.664197996</v>
      </c>
      <c r="CX164" s="27">
        <f>IFERROR(work!BH164-work!V164,".")</f>
        <v>-102398050.56425326</v>
      </c>
      <c r="CY164" s="27">
        <f>IFERROR(work!BI164-work!W164,".")</f>
        <v>-110182295.75372341</v>
      </c>
      <c r="CZ164" s="27">
        <f>IFERROR(work!BJ164-work!X164,".")</f>
        <v>-119453860.63816005</v>
      </c>
      <c r="DA164" s="27">
        <f>IFERROR(work!BK164-work!Y164,".")</f>
        <v>-129389548.16879675</v>
      </c>
      <c r="DB164" s="27">
        <f>IFERROR(work!BL164-work!Z164,".")</f>
        <v>-141197822.68892029</v>
      </c>
      <c r="DC164" s="27">
        <f>IFERROR(work!BM164-work!AA164,".")</f>
        <v>-155348146.4551954</v>
      </c>
      <c r="DD164" s="27">
        <f>IFERROR(work!BN164-work!AB164,".")</f>
        <v>-171058352.30654651</v>
      </c>
      <c r="DE164" s="27">
        <f>IFERROR(work!BO164-work!AC164,".")</f>
        <v>-190418884.25516453</v>
      </c>
      <c r="DF164" s="27">
        <f>IFERROR(work!BP164-work!AD164,".")</f>
        <v>-214641381.23184183</v>
      </c>
      <c r="DG164" s="27">
        <f>IFERROR(work!BQ164-work!AE164,".")</f>
        <v>-245171009.01624927</v>
      </c>
      <c r="DH164" s="27">
        <f>IFERROR(work!BR164-work!AF164,".")</f>
        <v>-268741376.16277641</v>
      </c>
      <c r="DI164" s="27">
        <f>IFERROR(work!BS164-work!AG164,".")</f>
        <v>-293519994.25418043</v>
      </c>
      <c r="DJ164" s="27">
        <f>IFERROR(work!BT164-work!AH164,".")</f>
        <v>-324075818.77325833</v>
      </c>
      <c r="DK164" s="27">
        <f>IFERROR(work!BU164-work!AI164,".")</f>
        <v>-353590056.37896103</v>
      </c>
      <c r="DL164" s="27"/>
      <c r="DM164" s="27"/>
      <c r="DN164" s="27"/>
      <c r="DO164" s="27"/>
      <c r="DP164" s="27"/>
      <c r="DQ164" s="27"/>
      <c r="DR164" s="27"/>
      <c r="DS164" s="27">
        <f>IFERROR(work!DO164-work!CC164,".")</f>
        <v>5.8000001907348629E-2</v>
      </c>
      <c r="DT164" s="27">
        <f>IFERROR(work!DP164-work!CD164,".")</f>
        <v>5.7000001907348628E-2</v>
      </c>
      <c r="DU164" s="27">
        <f>IFERROR(work!DQ164-work!CE164,".")</f>
        <v>5.7000001907348628E-2</v>
      </c>
      <c r="DV164" s="27">
        <f>IFERROR(work!DR164-work!CF164,".")</f>
        <v>5.6000001907348627E-2</v>
      </c>
      <c r="DW164" s="27">
        <f>IFERROR(work!DS164-work!CG164,".")</f>
        <v>5.6000001907348627E-2</v>
      </c>
      <c r="DX164" s="27">
        <f>IFERROR(work!DT164-work!CH164,".")</f>
        <v>5.5000001907348627E-2</v>
      </c>
      <c r="DY164" s="27">
        <f>IFERROR(work!DU164-work!CI164,".")</f>
        <v>5.4000001907348626E-2</v>
      </c>
      <c r="DZ164" s="27">
        <f>IFERROR(work!DV164-work!CJ164,".")</f>
        <v>5.3000001907348625E-2</v>
      </c>
      <c r="EA164" s="27">
        <f>IFERROR(work!DW164-work!CK164,".")</f>
        <v>5.2000001907348631E-2</v>
      </c>
      <c r="EB164" s="27">
        <f>IFERROR(work!DX164-work!CL164,".")</f>
        <v>5.100000190734863E-2</v>
      </c>
      <c r="EC164" s="27">
        <f>IFERROR(work!DY164-work!CM164,".")</f>
        <v>4.9000001907348628E-2</v>
      </c>
      <c r="ED164" s="27">
        <f>IFERROR(work!DZ164-work!CN164,".")</f>
        <v>4.7000001907348626E-2</v>
      </c>
      <c r="EE164" s="27">
        <f>IFERROR(work!EA164-work!CO164,".")</f>
        <v>4.6000001907348625E-2</v>
      </c>
      <c r="EF164" s="27">
        <f>IFERROR(work!EB164-work!CP164,".")</f>
        <v>4.4000001907348624E-2</v>
      </c>
      <c r="EG164" s="27">
        <f>IFERROR(work!EC164-work!CQ164,".")</f>
        <v>4.2000001907348622E-2</v>
      </c>
      <c r="EH164" s="27">
        <f>IFERROR(work!ED164-work!CR164,".")</f>
        <v>4.0000001907348627E-2</v>
      </c>
      <c r="EI164" s="27" t="str">
        <f>IFERROR(work!EE164-work!CS164,".")</f>
        <v>.</v>
      </c>
      <c r="EJ164" s="27" t="str">
        <f>IFERROR(work!EF164-work!CT164,".")</f>
        <v>.</v>
      </c>
      <c r="EK164" s="27" t="str">
        <f>IFERROR(work!EG164-work!CU164,".")</f>
        <v>.</v>
      </c>
      <c r="EL164" s="27" t="str">
        <f>IFERROR(work!EH164-work!CV164,".")</f>
        <v>.</v>
      </c>
      <c r="EM164" s="27" t="str">
        <f>IFERROR(work!EI164-work!CW164,".")</f>
        <v>.</v>
      </c>
      <c r="EN164" s="27" t="str">
        <f>IFERROR(work!EJ164-work!CX164,".")</f>
        <v>.</v>
      </c>
      <c r="EO164" s="27" t="str">
        <f>IFERROR(work!EK164-work!CY164,".")</f>
        <v>.</v>
      </c>
      <c r="EP164" s="27" t="str">
        <f>IFERROR(work!EL164-work!CZ164,".")</f>
        <v>.</v>
      </c>
      <c r="EQ164" s="27" t="str">
        <f>IFERROR(work!EM164-work!DA164,".")</f>
        <v>.</v>
      </c>
      <c r="ER164" s="27" t="str">
        <f>IFERROR(work!EN164-work!DB164,".")</f>
        <v>.</v>
      </c>
      <c r="ES164" s="27" t="str">
        <f>IFERROR(work!EO164-work!DC164,".")</f>
        <v>.</v>
      </c>
      <c r="ET164" s="27" t="str">
        <f>IFERROR(work!EP164-work!DD164,".")</f>
        <v>.</v>
      </c>
      <c r="EU164" s="27" t="str">
        <f>IFERROR(work!EQ164-work!DE164,".")</f>
        <v>.</v>
      </c>
      <c r="EV164" s="27" t="str">
        <f>IFERROR(work!ER164-work!DF164,".")</f>
        <v>.</v>
      </c>
      <c r="EW164" s="27" t="str">
        <f>IFERROR(work!ES164-work!DG164,".")</f>
        <v>.</v>
      </c>
      <c r="EX164" s="27" t="str">
        <f>IFERROR(work!ET164-work!DH164,".")</f>
        <v>.</v>
      </c>
      <c r="EY164" s="27"/>
      <c r="EZ164" s="27"/>
      <c r="FA164" s="27"/>
      <c r="FB164" s="27"/>
      <c r="FC164" s="27"/>
      <c r="FD164" s="27"/>
      <c r="FE164" s="27" t="str">
        <f>IF(ISNUMBER(work!GZ164/work!HD164),work!GZ164/work!HD164,".")</f>
        <v>.</v>
      </c>
      <c r="FF164" s="27" t="str">
        <f>IF(ISNUMBER(work!HA164/work!HE164),work!HA164/work!HE164,".")</f>
        <v>.</v>
      </c>
      <c r="FG164" s="27" t="str">
        <f>IF(ISNUMBER(work!HB164/work!HF164),work!HB164/work!HF164,".")</f>
        <v>.</v>
      </c>
      <c r="FH164" s="27" t="str">
        <f>IF(ISNUMBER(work!HC164/work!HG164),work!HC164/work!HG164,".")</f>
        <v>.</v>
      </c>
      <c r="FI164" s="27" t="str">
        <f>IF(ISNUMBER((work!HA164+work!HB164)/(work!HE164+work!HF164)),(work!HA164+work!HB164)/(work!HE164+work!HF164),".")</f>
        <v>.</v>
      </c>
      <c r="FJ164" s="27" t="str">
        <f>IF(ISNUMBER(work!HH164/work!HL164),work!HH164/work!HL164,".")</f>
        <v>.</v>
      </c>
      <c r="FK164" s="27" t="str">
        <f>IF(ISNUMBER(work!HI164/work!HM164),work!HI164/work!HM164,".")</f>
        <v>.</v>
      </c>
      <c r="FL164" s="27" t="str">
        <f>IF(ISNUMBER(work!HJ164/work!HN164),work!HJ164/work!HN164,".")</f>
        <v>.</v>
      </c>
      <c r="FM164" s="27" t="str">
        <f>IF(ISNUMBER(work!HK164/work!HO164),work!HK164/work!HO164,".")</f>
        <v>.</v>
      </c>
      <c r="FN164" s="27" t="str">
        <f>IF(ISNUMBER((work!HI164+work!HJ164)/(work!HM164+work!HN164)),(work!HI164+work!HJ164)/(work!HM164+work!HN164),".")</f>
        <v>.</v>
      </c>
      <c r="FO164" s="27" t="s">
        <v>5007</v>
      </c>
      <c r="FP164" s="27" t="s">
        <v>5007</v>
      </c>
      <c r="FQ164" s="27" t="s">
        <v>5007</v>
      </c>
      <c r="FR164" s="27" t="s">
        <v>5007</v>
      </c>
      <c r="FS164" s="27" t="s">
        <v>5007</v>
      </c>
      <c r="FT164" s="27">
        <f>work!GM164</f>
        <v>2.4611772364486811E-4</v>
      </c>
      <c r="FU164" s="27">
        <f>work!GN164</f>
        <v>1.9334067061178305E-4</v>
      </c>
      <c r="FV164" s="27">
        <f>work!GO164</f>
        <v>2.3525195680617239E-3</v>
      </c>
      <c r="FW164" s="27" t="s">
        <v>5007</v>
      </c>
      <c r="FX164" s="27"/>
      <c r="FY164" s="27">
        <f t="shared" si="101"/>
        <v>13781.215</v>
      </c>
      <c r="FZ164">
        <f t="shared" si="103"/>
        <v>0</v>
      </c>
      <c r="GA164" t="str">
        <f>work!HC164</f>
        <v>.</v>
      </c>
      <c r="GB164" t="str">
        <f>IF(ISNUMBER(work!HA164+work!HB164),work!HA164+work!HB164,".")</f>
        <v>.</v>
      </c>
      <c r="GC164" t="str">
        <f>IF(ISNUMBER(work!HK164-work!HC164),work!HK164-work!HC164,".")</f>
        <v>.</v>
      </c>
      <c r="GD164" t="str">
        <f>IF(ISNUMBER(work!HI164+work!HJ164-work!HA164-work!HB164),(work!HI164+work!HJ164-work!HA164-work!HB164),".")</f>
        <v>.</v>
      </c>
      <c r="GH164">
        <f>work!GQ164</f>
        <v>800</v>
      </c>
      <c r="GI164">
        <f>work!GR164</f>
        <v>800</v>
      </c>
      <c r="GJ164" t="str">
        <f>work!GZ164</f>
        <v>.</v>
      </c>
      <c r="GK164" t="str">
        <f>work!HH164</f>
        <v>.</v>
      </c>
      <c r="GL164">
        <f t="shared" si="102"/>
        <v>67.8001766309565</v>
      </c>
      <c r="GM164" t="str">
        <f>IFERROR(VLOOKUP($F164,AREA_EM_ALLYEAR,Seq!B$1,FALSE),".")</f>
        <v>.</v>
      </c>
      <c r="GN164" t="str">
        <f>IFERROR(VLOOKUP($F164,AREA_EM_ALLYEAR,Seq!C$1,FALSE),".")</f>
        <v>.</v>
      </c>
      <c r="GO164" t="str">
        <f>IFERROR(VLOOKUP($F164,AREA_EM_ALLYEAR,Seq!D$1,FALSE),".")</f>
        <v>.</v>
      </c>
      <c r="GP164" t="str">
        <f>IFERROR(VLOOKUP($F164,AREA_EM_ALLYEAR,Seq!E$1,FALSE),".")</f>
        <v>.</v>
      </c>
      <c r="GQ164" t="str">
        <f>IFERROR(VLOOKUP($F164,AREA_EM_ALLYEAR,Seq!F$1,FALSE),".")</f>
        <v>.</v>
      </c>
      <c r="GR164" t="str">
        <f>IFERROR(VLOOKUP($F164,AREA_EM_ALLYEAR,Seq!G$1,FALSE),".")</f>
        <v>.</v>
      </c>
      <c r="GS164" t="str">
        <f>IFERROR(VLOOKUP($F164,AREA_EM_ALLYEAR,Seq!H$1,FALSE),".")</f>
        <v>.</v>
      </c>
      <c r="GT164" t="str">
        <f>IFERROR(VLOOKUP($F164,AREA_EM_ALLYEAR,Seq!I$1,FALSE),".")</f>
        <v>.</v>
      </c>
      <c r="GU164" t="str">
        <f>IFERROR(VLOOKUP($F164,AREA_EM_ALLYEAR,Seq!J$1,FALSE),".")</f>
        <v>.</v>
      </c>
      <c r="GV164" t="str">
        <f>IFERROR(VLOOKUP($F164,AREA_EM_ALLYEAR,Seq!K$1,FALSE),".")</f>
        <v>.</v>
      </c>
      <c r="GW164" t="str">
        <f>IFERROR(VLOOKUP($F164,AREA_EM_ALLYEAR,Seq!L$1,FALSE),".")</f>
        <v>.</v>
      </c>
      <c r="GX164" t="str">
        <f>IFERROR(VLOOKUP($F164,AREA_EM_ALLYEAR,Seq!M$1,FALSE),".")</f>
        <v>.</v>
      </c>
      <c r="GY164" t="str">
        <f>IFERROR(VLOOKUP($F164,AREA_EM_ALLYEAR,Seq!N$1,FALSE),".")</f>
        <v>.</v>
      </c>
      <c r="GZ164" t="str">
        <f>IFERROR(VLOOKUP($F164,AREA_EM_ALLYEAR,Seq!O$1,FALSE),".")</f>
        <v>.</v>
      </c>
      <c r="HA164" t="str">
        <f t="shared" si="104"/>
        <v>.</v>
      </c>
      <c r="HK164" s="139">
        <f>IFERROR(VLOOKUP(CONCATENATE($G164, ".SP.DYN.LE00.IN"),AREA_WB_6ATTRS,Seq!B$1,FALSE)-VLOOKUP("CHN.SP.DYN.LE00.IN",AREA_WB_6ATTRS,Seq!B$1,FALSE),".")</f>
        <v>-8.5333658536585375</v>
      </c>
      <c r="HL164" s="139">
        <f>IFERROR(VLOOKUP(CONCATENATE($G164, ".SP.DYN.LE00.IN"),AREA_WB_6ATTRS,Seq!C$1,FALSE)-VLOOKUP("CHN.SP.DYN.LE00.IN",AREA_WB_6ATTRS,Seq!C$1,FALSE),".")</f>
        <v>-8.4238292682926996</v>
      </c>
      <c r="HM164" s="139">
        <f>IFERROR(VLOOKUP(CONCATENATE($G164, ".SP.DYN.LE00.IN"),AREA_WB_6ATTRS,Seq!D$1,FALSE)-VLOOKUP("CHN.SP.DYN.LE00.IN",AREA_WB_6ATTRS,Seq!D$1,FALSE),".")</f>
        <v>-8.2940731707316999</v>
      </c>
      <c r="HN164" s="139">
        <f>IFERROR(VLOOKUP(CONCATENATE($G164, ".SP.DYN.LE00.IN"),AREA_WB_6ATTRS,Seq!E$1,FALSE)-VLOOKUP("CHN.SP.DYN.LE00.IN",AREA_WB_6ATTRS,Seq!E$1,FALSE),".")</f>
        <v>-8.1232439024390217</v>
      </c>
      <c r="HO164" s="139">
        <f>IFERROR(VLOOKUP(CONCATENATE($G164, ".SP.DYN.LE00.IN"),AREA_WB_6ATTRS,Seq!F$1,FALSE)-VLOOKUP("CHN.SP.DYN.LE00.IN",AREA_WB_6ATTRS,Seq!F$1,FALSE),".")</f>
        <v>-7.9036829268292621</v>
      </c>
      <c r="HP164" s="139">
        <f>IFERROR(VLOOKUP(CONCATENATE($G164, ".SP.DYN.LE00.IN"),AREA_WB_6ATTRS,Seq!G$1,FALSE)-VLOOKUP("CHN.SP.DYN.LE00.IN",AREA_WB_6ATTRS,Seq!G$1,FALSE),".")</f>
        <v>-7.6222926829268332</v>
      </c>
      <c r="HQ164" s="139">
        <f>IFERROR(VLOOKUP(CONCATENATE($G164, ".SP.DYN.LE00.IN"),AREA_WB_6ATTRS,Seq!H$1,FALSE)-VLOOKUP("CHN.SP.DYN.LE00.IN",AREA_WB_6ATTRS,Seq!H$1,FALSE),".")</f>
        <v>-7.2659024390244014</v>
      </c>
      <c r="HR164" s="139">
        <f>IFERROR(VLOOKUP(CONCATENATE($G164, ".SP.DYN.LE00.IN"),AREA_WB_6ATTRS,Seq!I$1,FALSE)-VLOOKUP("CHN.SP.DYN.LE00.IN",AREA_WB_6ATTRS,Seq!I$1,FALSE),".")</f>
        <v>-6.8411463414634213</v>
      </c>
      <c r="HS164" s="139">
        <f>IFERROR(VLOOKUP(CONCATENATE($G164, ".SP.DYN.LE00.IN"),AREA_WB_6ATTRS,Seq!J$1,FALSE)-VLOOKUP("CHN.SP.DYN.LE00.IN",AREA_WB_6ATTRS,Seq!J$1,FALSE),".")</f>
        <v>-6.3611219512195163</v>
      </c>
      <c r="HT164" s="139">
        <f>IFERROR(VLOOKUP(CONCATENATE($G164, ".SP.DYN.LE00.IN"),AREA_WB_6ATTRS,Seq!K$1,FALSE)-VLOOKUP("CHN.SP.DYN.LE00.IN",AREA_WB_6ATTRS,Seq!K$1,FALSE),".")</f>
        <v>-5.8390487804878077</v>
      </c>
      <c r="HU164" s="139">
        <f>IFERROR(VLOOKUP(CONCATENATE($G164, ".SP.DYN.LE00.IN"),AREA_WB_6ATTRS,Seq!L$1,FALSE)-VLOOKUP("CHN.SP.DYN.LE00.IN",AREA_WB_6ATTRS,Seq!L$1,FALSE),".")</f>
        <v>-5.3017073170731663</v>
      </c>
      <c r="HV164" s="139">
        <f>IFERROR(VLOOKUP(CONCATENATE($G164, ".SP.DYN.LE00.IN"),AREA_WB_6ATTRS,Seq!M$1,FALSE)-VLOOKUP("CHN.SP.DYN.LE00.IN",AREA_WB_6ATTRS,Seq!M$1,FALSE),".")</f>
        <v>-4.7763414634146386</v>
      </c>
      <c r="HW164" s="139">
        <f>IFERROR(VLOOKUP(CONCATENATE($G164, ".SP.DYN.LE00.IN"),AREA_WB_6ATTRS,Seq!N$1,FALSE)-VLOOKUP("CHN.SP.DYN.LE00.IN",AREA_WB_6ATTRS,Seq!N$1,FALSE),".")</f>
        <v>-4.2842682926829099</v>
      </c>
      <c r="HX164" s="139">
        <f>IFERROR(VLOOKUP(CONCATENATE($G164, ".SP.DYN.LE00.IN"),AREA_WB_6ATTRS,Seq!O$1,FALSE)-VLOOKUP("CHN.SP.DYN.LE00.IN",AREA_WB_6ATTRS,Seq!O$1,FALSE),".")</f>
        <v>-3.8431707317073176</v>
      </c>
      <c r="HY164" s="139">
        <f>IFERROR(VLOOKUP(CONCATENATE($G164, ".SP.DYN.LE00.IN"),AREA_WB_6ATTRS,Seq!P$1,FALSE)-VLOOKUP("CHN.SP.DYN.LE00.IN",AREA_WB_6ATTRS,Seq!P$1,FALSE),".")</f>
        <v>-3.4572195121951239</v>
      </c>
      <c r="HZ164" s="139">
        <f>IFERROR(VLOOKUP(CONCATENATE($G164, ".SP.DYN.LE00.IN"),AREA_WB_6ATTRS,Seq!Q$1,FALSE)-VLOOKUP("CHN.SP.DYN.LE00.IN",AREA_WB_6ATTRS,Seq!Q$1,FALSE),".")</f>
        <v>-3.1205365853658407</v>
      </c>
      <c r="IA164" s="139">
        <f>IFERROR(VLOOKUP(CONCATENATE($G164, ".SP.DYN.LE00.IN"),AREA_WB_6ATTRS,Seq!R$1,FALSE)-VLOOKUP("CHN.SP.DYN.LE00.IN",AREA_WB_6ATTRS,Seq!R$1,FALSE),".")</f>
        <v>-2.8171219512195194</v>
      </c>
      <c r="IB164" s="139">
        <f>IFERROR(VLOOKUP(CONCATENATE($G164, ".SP.DYN.LE00.IN"),AREA_WB_6ATTRS,Seq!S$1,FALSE)-VLOOKUP("CHN.SP.DYN.LE00.IN",AREA_WB_6ATTRS,Seq!S$1,FALSE),".")</f>
        <v>-2.5248292682926774</v>
      </c>
      <c r="IC164" s="139">
        <f>IFERROR(VLOOKUP(CONCATENATE($G164, ".SP.DYN.LE00.IN"),AREA_WB_6ATTRS,Seq!T$1,FALSE)-VLOOKUP("CHN.SP.DYN.LE00.IN",AREA_WB_6ATTRS,Seq!T$1,FALSE),".")</f>
        <v>-2.2254390243902691</v>
      </c>
      <c r="ID164" s="139">
        <f>IFERROR(VLOOKUP(CONCATENATE($G164, ".SP.DYN.LE00.IN"),AREA_WB_6ATTRS,Seq!U$1,FALSE)-VLOOKUP("CHN.SP.DYN.LE00.IN",AREA_WB_6ATTRS,Seq!U$1,FALSE),".")</f>
        <v>-1.9148536585366003</v>
      </c>
      <c r="IE164" s="139">
        <f>IFERROR(VLOOKUP(CONCATENATE($G164, ".SP.DYN.LE00.IN"),AREA_WB_6ATTRS,Seq!V$1,FALSE)-VLOOKUP("CHN.SP.DYN.LE00.IN",AREA_WB_6ATTRS,Seq!V$1,FALSE),".")</f>
        <v>-1.5959756097560955</v>
      </c>
      <c r="IF164" s="139">
        <f>IFERROR(VLOOKUP(CONCATENATE($G164, ".SP.DYN.LE00.IN"),AREA_WB_6ATTRS,Seq!W$1,FALSE)-VLOOKUP("CHN.SP.DYN.LE00.IN",AREA_WB_6ATTRS,Seq!W$1,FALSE),".")</f>
        <v>-1.2746341463414694</v>
      </c>
      <c r="IG164" s="139">
        <f>IFERROR(VLOOKUP(CONCATENATE($G164, ".SP.DYN.LE00.IN"),AREA_WB_6ATTRS,Seq!X$1,FALSE)-VLOOKUP("CHN.SP.DYN.LE00.IN",AREA_WB_6ATTRS,Seq!X$1,FALSE),".")</f>
        <v>-0.96526829268292147</v>
      </c>
      <c r="IH164" s="139">
        <f>IFERROR(VLOOKUP(CONCATENATE($G164, ".SP.DYN.LE00.IN"),AREA_WB_6ATTRS,Seq!Y$1,FALSE)-VLOOKUP("CHN.SP.DYN.LE00.IN",AREA_WB_6ATTRS,Seq!Y$1,FALSE),".")</f>
        <v>-0.67929268292682821</v>
      </c>
      <c r="II164" s="139">
        <f>IFERROR(VLOOKUP(CONCATENATE($G164, ".SP.DYN.LE00.IN"),AREA_WB_6ATTRS,Seq!Z$1,FALSE)-VLOOKUP("CHN.SP.DYN.LE00.IN",AREA_WB_6ATTRS,Seq!Z$1,FALSE),".")</f>
        <v>-0.42256097560976968</v>
      </c>
      <c r="IJ164" s="139">
        <f>IFERROR(VLOOKUP(CONCATENATE($G164, ".SP.DYN.LE00.IN"),AREA_WB_6ATTRS,Seq!AA$1,FALSE)-VLOOKUP("CHN.SP.DYN.LE00.IN",AREA_WB_6ATTRS,Seq!AA$1,FALSE),".")</f>
        <v>-0.19851219512194973</v>
      </c>
      <c r="IK164" s="139">
        <f>IFERROR(VLOOKUP(CONCATENATE($G164, ".SP.DYN.LE00.IN"),AREA_WB_6ATTRS,Seq!AB$1,FALSE)-VLOOKUP("CHN.SP.DYN.LE00.IN",AREA_WB_6ATTRS,Seq!AB$1,FALSE),".")</f>
        <v>-1.0536585365855444E-2</v>
      </c>
      <c r="IL164" s="139">
        <f>IFERROR(VLOOKUP(CONCATENATE($G164, ".SP.DYN.LE00.IN"),AREA_WB_6ATTRS,Seq!AC$1,FALSE)-VLOOKUP("CHN.SP.DYN.LE00.IN",AREA_WB_6ATTRS,Seq!AC$1,FALSE),".")</f>
        <v>0.14680487804878339</v>
      </c>
      <c r="IM164" s="139">
        <f>IFERROR(VLOOKUP(CONCATENATE($G164, ".SP.DYN.LE00.IN"),AREA_WB_6ATTRS,Seq!AD$1,FALSE)-VLOOKUP("CHN.SP.DYN.LE00.IN",AREA_WB_6ATTRS,Seq!AD$1,FALSE),".")</f>
        <v>0.27546341463416013</v>
      </c>
      <c r="IN164" s="139">
        <f>IFERROR(VLOOKUP(CONCATENATE($G164, ".SP.DYN.LE00.IN"),AREA_WB_6ATTRS,Seq!AE$1,FALSE)-VLOOKUP("CHN.SP.DYN.LE00.IN",AREA_WB_6ATTRS,Seq!AE$1,FALSE),".")</f>
        <v>0.37792682926830423</v>
      </c>
      <c r="IO164" s="139">
        <f>IFERROR(VLOOKUP(CONCATENATE($G164, ".SP.DYN.LE00.IN"),AREA_WB_6ATTRS,Seq!AF$1,FALSE)-VLOOKUP("CHN.SP.DYN.LE00.IN",AREA_WB_6ATTRS,Seq!AF$1,FALSE),".")</f>
        <v>0.45612195121950094</v>
      </c>
      <c r="IP164" s="139" t="str">
        <f>IFERROR(VLOOKUP(CONCATENATE($G164, ".SP.DYN.LE00.IN"),AREA_WB_6ATTRS,Seq!AG$1,FALSE)-VLOOKUP("CHN.SP.DYN.LE00.IN",AREA_WB_6ATTRS,Seq!AG$1,FALSE),".")</f>
        <v>.</v>
      </c>
      <c r="IW164">
        <f>IFERROR(VLOOKUP(CONCATENATE($G164, ".SP.DYN.LE00.IN"),AREA_WB_6ATTRS,Seq!B$1,FALSE),".")</f>
        <v>58.460439024390254</v>
      </c>
      <c r="IX164">
        <f>IFERROR(VLOOKUP(CONCATENATE($G164, ".SP.DYN.LE00.IN"),AREA_WB_6ATTRS,Seq!C$1,FALSE),".")</f>
        <v>58.83909756097561</v>
      </c>
      <c r="IY164">
        <f>IFERROR(VLOOKUP(CONCATENATE($G164, ".SP.DYN.LE00.IN"),AREA_WB_6ATTRS,Seq!D$1,FALSE),".")</f>
        <v>59.240829268292693</v>
      </c>
      <c r="IZ164">
        <f>IFERROR(VLOOKUP(CONCATENATE($G164, ".SP.DYN.LE00.IN"),AREA_WB_6ATTRS,Seq!E$1,FALSE),".")</f>
        <v>59.676609756097569</v>
      </c>
      <c r="JA164">
        <f>IFERROR(VLOOKUP(CONCATENATE($G164, ".SP.DYN.LE00.IN"),AREA_WB_6ATTRS,Seq!F$1,FALSE),".")</f>
        <v>60.155585365853668</v>
      </c>
      <c r="JB164">
        <f>IFERROR(VLOOKUP(CONCATENATE($G164, ".SP.DYN.LE00.IN"),AREA_WB_6ATTRS,Seq!G$1,FALSE),".")</f>
        <v>60.690853658536589</v>
      </c>
      <c r="JC164">
        <f>IFERROR(VLOOKUP(CONCATENATE($G164, ".SP.DYN.LE00.IN"),AREA_WB_6ATTRS,Seq!H$1,FALSE),".")</f>
        <v>61.293585365853659</v>
      </c>
      <c r="JD164">
        <f>IFERROR(VLOOKUP(CONCATENATE($G164, ".SP.DYN.LE00.IN"),AREA_WB_6ATTRS,Seq!I$1,FALSE),".")</f>
        <v>61.956170731707324</v>
      </c>
      <c r="JE164">
        <f>IFERROR(VLOOKUP(CONCATENATE($G164, ".SP.DYN.LE00.IN"),AREA_WB_6ATTRS,Seq!J$1,FALSE),".")</f>
        <v>62.666000000000011</v>
      </c>
      <c r="JF164">
        <f>IFERROR(VLOOKUP(CONCATENATE($G164, ".SP.DYN.LE00.IN"),AREA_WB_6ATTRS,Seq!K$1,FALSE),".")</f>
        <v>63.407878048780496</v>
      </c>
      <c r="JG164">
        <f>IFERROR(VLOOKUP(CONCATENATE($G164, ".SP.DYN.LE00.IN"),AREA_WB_6ATTRS,Seq!L$1,FALSE),".")</f>
        <v>64.158024390243909</v>
      </c>
      <c r="JH164">
        <f>IFERROR(VLOOKUP(CONCATENATE($G164, ".SP.DYN.LE00.IN"),AREA_WB_6ATTRS,Seq!M$1,FALSE),".")</f>
        <v>64.887682926829271</v>
      </c>
      <c r="JI164">
        <f>IFERROR(VLOOKUP(CONCATENATE($G164, ".SP.DYN.LE00.IN"),AREA_WB_6ATTRS,Seq!N$1,FALSE),".")</f>
        <v>65.577560975609771</v>
      </c>
      <c r="JJ164">
        <f>IFERROR(VLOOKUP(CONCATENATE($G164, ".SP.DYN.LE00.IN"),AREA_WB_6ATTRS,Seq!O$1,FALSE),".")</f>
        <v>66.211463414634153</v>
      </c>
      <c r="JK164">
        <f>IFERROR(VLOOKUP(CONCATENATE($G164, ".SP.DYN.LE00.IN"),AREA_WB_6ATTRS,Seq!P$1,FALSE),".")</f>
        <v>66.785707317073175</v>
      </c>
      <c r="JL164">
        <f>IFERROR(VLOOKUP(CONCATENATE($G164, ".SP.DYN.LE00.IN"),AREA_WB_6ATTRS,Seq!Q$1,FALSE),".")</f>
        <v>67.304195121951238</v>
      </c>
      <c r="JM164">
        <f>IFERROR(VLOOKUP(CONCATENATE($G164, ".SP.DYN.LE00.IN"),AREA_WB_6ATTRS,Seq!R$1,FALSE),".")</f>
        <v>67.781902439024392</v>
      </c>
      <c r="JN164">
        <f>IFERROR(VLOOKUP(CONCATENATE($G164, ".SP.DYN.LE00.IN"),AREA_WB_6ATTRS,Seq!S$1,FALSE),".")</f>
        <v>68.241487804878062</v>
      </c>
      <c r="JO164">
        <f>IFERROR(VLOOKUP(CONCATENATE($G164, ".SP.DYN.LE00.IN"),AREA_WB_6ATTRS,Seq!T$1,FALSE),".")</f>
        <v>68.701658536585356</v>
      </c>
      <c r="JP164">
        <f>IFERROR(VLOOKUP(CONCATENATE($G164, ".SP.DYN.LE00.IN"),AREA_WB_6ATTRS,Seq!U$1,FALSE),".")</f>
        <v>69.168536585365857</v>
      </c>
      <c r="JQ164">
        <f>IFERROR(VLOOKUP(CONCATENATE($G164, ".SP.DYN.LE00.IN"),AREA_WB_6ATTRS,Seq!V$1,FALSE),".")</f>
        <v>69.645731707317083</v>
      </c>
      <c r="JR164">
        <f>IFERROR(VLOOKUP(CONCATENATE($G164, ".SP.DYN.LE00.IN"),AREA_WB_6ATTRS,Seq!W$1,FALSE),".")</f>
        <v>70.130902439024396</v>
      </c>
      <c r="JS164">
        <f>IFERROR(VLOOKUP(CONCATENATE($G164, ".SP.DYN.LE00.IN"),AREA_WB_6ATTRS,Seq!X$1,FALSE),".")</f>
        <v>70.614170731707318</v>
      </c>
      <c r="JT164">
        <f>IFERROR(VLOOKUP(CONCATENATE($G164, ".SP.DYN.LE00.IN"),AREA_WB_6ATTRS,Seq!Y$1,FALSE),".")</f>
        <v>71.08558536585366</v>
      </c>
      <c r="JU164">
        <f>IFERROR(VLOOKUP(CONCATENATE($G164, ".SP.DYN.LE00.IN"),AREA_WB_6ATTRS,Seq!Z$1,FALSE),".")</f>
        <v>71.539780487804876</v>
      </c>
      <c r="JV164">
        <f>IFERROR(VLOOKUP(CONCATENATE($G164, ".SP.DYN.LE00.IN"),AREA_WB_6ATTRS,Seq!AA$1,FALSE),".")</f>
        <v>71.972804878048791</v>
      </c>
      <c r="JW164">
        <f>IFERROR(VLOOKUP(CONCATENATE($G164, ".SP.DYN.LE00.IN"),AREA_WB_6ATTRS,Seq!AB$1,FALSE),".")</f>
        <v>72.379195121951227</v>
      </c>
      <c r="JX164">
        <f>IFERROR(VLOOKUP(CONCATENATE($G164, ".SP.DYN.LE00.IN"),AREA_WB_6ATTRS,Seq!AC$1,FALSE),".")</f>
        <v>72.759390243902445</v>
      </c>
      <c r="JY164">
        <f>IFERROR(VLOOKUP(CONCATENATE($G164, ".SP.DYN.LE00.IN"),AREA_WB_6ATTRS,Seq!AD$1,FALSE),".")</f>
        <v>73.110804878048796</v>
      </c>
      <c r="JZ164">
        <f>IFERROR(VLOOKUP(CONCATENATE($G164, ".SP.DYN.LE00.IN"),AREA_WB_6ATTRS,Seq!AE$1,FALSE),".")</f>
        <v>73.434439024390258</v>
      </c>
      <c r="KA164">
        <f>IFERROR(VLOOKUP(CONCATENATE($G164, ".SP.DYN.LE00.IN"),AREA_WB_6ATTRS,Seq!AF$1,FALSE),".")</f>
        <v>73.729219512195129</v>
      </c>
      <c r="KB164" t="str">
        <f>IFERROR(VLOOKUP(CONCATENATE($G164, ".SP.DYN.LE00.IN"),AREA_WB_6ATTRS,Seq!AG$1,FALSE),".")</f>
        <v>.</v>
      </c>
      <c r="KK164">
        <f t="shared" si="107"/>
        <v>35</v>
      </c>
      <c r="KL164">
        <f t="shared" si="105"/>
        <v>0</v>
      </c>
      <c r="KM164">
        <f t="shared" si="108"/>
        <v>44741905.80795569</v>
      </c>
      <c r="KN164">
        <f t="shared" si="109"/>
        <v>-44177805.65665669</v>
      </c>
      <c r="KO164">
        <f t="shared" si="106"/>
        <v>4.9000001907348628E-2</v>
      </c>
      <c r="KP164" t="str">
        <f>work!HA164</f>
        <v>.</v>
      </c>
      <c r="KQ164" t="str">
        <f>work!HB164</f>
        <v>.</v>
      </c>
      <c r="KR164" t="str">
        <f>work!HC164</f>
        <v>.</v>
      </c>
      <c r="KS164" t="str">
        <f>IF(ISNUMBER(work!HI164-work!HA164),work!HI164-work!HA164,".")</f>
        <v>.</v>
      </c>
      <c r="KT164" t="str">
        <f>IF(ISNUMBER(work!HJ164-work!HB164),work!HJ164-work!HB164,".")</f>
        <v>.</v>
      </c>
      <c r="KU164" t="str">
        <f>IF(ISNUMBER(work!HK164-work!HC164),work!HK164-work!HC164,".")</f>
        <v>.</v>
      </c>
      <c r="KW164">
        <f>IFERROR(work!HR164/work!HV164,".")</f>
        <v>1.2305886182243406E-5</v>
      </c>
      <c r="KX164">
        <f>IFERROR(work!HS164/work!HW164,".")</f>
        <v>1.0392061045383339E-5</v>
      </c>
      <c r="KY164">
        <f>IFERROR(work!HT164/work!HX164,".")</f>
        <v>9.9982081642623268E-6</v>
      </c>
      <c r="KZ164">
        <f>IFERROR(work!HU164/work!HY164,".")</f>
        <v>1.1713591450509687E-5</v>
      </c>
    </row>
    <row r="165" spans="1:312">
      <c r="A165" s="24">
        <f t="shared" si="85"/>
        <v>166</v>
      </c>
      <c r="B165" s="24" t="str">
        <f t="shared" ref="B165:B196" si="110">IF(ISNA(VLOOKUP(F165,Area_EM_90_2,1,FALSE)),"Out","InEM90")</f>
        <v>InEM90</v>
      </c>
      <c r="C165" s="24" t="str">
        <f t="shared" ref="C165:C196" si="111">IF(ISNA(VLOOKUP($F165,Area_EM_90,1,FALSE)),"Out","InOECD90")</f>
        <v>Out</v>
      </c>
      <c r="D165" s="24" t="str">
        <f t="shared" ref="D165:D196" si="112">VLOOKUP(G165,AREA_COUNTRY_ISO,4,FALSE)</f>
        <v>In67</v>
      </c>
      <c r="E165" s="25" t="s">
        <v>2606</v>
      </c>
      <c r="F165" s="26" t="str">
        <f t="shared" si="89"/>
        <v>Panama</v>
      </c>
      <c r="G165" s="166" t="s">
        <v>1601</v>
      </c>
      <c r="H165" s="166" t="s">
        <v>5007</v>
      </c>
      <c r="I165" s="166" t="s">
        <v>5007</v>
      </c>
      <c r="J165" s="180" t="s">
        <v>5007</v>
      </c>
      <c r="K165" s="180" t="s">
        <v>5007</v>
      </c>
      <c r="L165" s="27">
        <f>IFERROR(VLOOKUP($F165,Area_FDI_84_96,Seq!B$1,FALSE),0)</f>
        <v>0</v>
      </c>
      <c r="M165" s="27">
        <f>IFERROR(VLOOKUP($F165,Area_FDI_84_96,Seq!C$1,FALSE),0)</f>
        <v>0</v>
      </c>
      <c r="N165" s="27">
        <f>IFERROR(VLOOKUP($F165,Area_FDI_84_96,Seq!D$1,FALSE),0)</f>
        <v>0</v>
      </c>
      <c r="O165" s="27">
        <f>IFERROR(VLOOKUP($F165,Area_FDI_84_96,Seq!E$1,FALSE),0)</f>
        <v>6</v>
      </c>
      <c r="P165" s="27">
        <f>IFERROR(VLOOKUP($F165,Area_FDI_84_96,Seq!F$1,FALSE),0)</f>
        <v>0</v>
      </c>
      <c r="Q165" s="27">
        <f>IFERROR(VLOOKUP($F165,Area_FDI_84_96,Seq!G$1,FALSE),0)</f>
        <v>129</v>
      </c>
      <c r="R165" s="27">
        <f>IFERROR(VLOOKUP($F165,Area_FDI_84_96,Seq!H$1,FALSE),0)</f>
        <v>676</v>
      </c>
      <c r="S165" s="27">
        <f>IFERROR(VLOOKUP($F165,Area_FDI_84_96,Seq!I$1,FALSE),0)</f>
        <v>356</v>
      </c>
      <c r="T165" s="27">
        <f>IFERROR(VALUE(VLOOKUP($E165,Area_FDI_92_95,Seq!B$1,FALSE)),0)</f>
        <v>819</v>
      </c>
      <c r="U165" s="27">
        <f>IFERROR(VALUE(VLOOKUP($E165,Area_FDI_92_95,Seq!C$1,FALSE)),0)</f>
        <v>1484</v>
      </c>
      <c r="V165" s="27">
        <f>IFERROR(VALUE(VLOOKUP($E165,Area_FDI_92_95,Seq!D$1,FALSE)),0)</f>
        <v>1830</v>
      </c>
      <c r="W165" s="27">
        <f>IFERROR(VALUE(VLOOKUP($E165,Area_FDI_92_95,Seq!E$1,FALSE)),0)</f>
        <v>1566</v>
      </c>
      <c r="X165" s="27">
        <f>IFERROR(VALUE(VLOOKUP($E165,Area_FDI_96_99,Seq!B$1,FALSE)),0)</f>
        <v>1547</v>
      </c>
      <c r="Y165" s="27">
        <f>IFERROR(VALUE(VLOOKUP($E165,Area_FDI_96_99,Seq!C$1,FALSE)),0)</f>
        <v>7547</v>
      </c>
      <c r="Z165" s="27">
        <f>IFERROR(VALUE(VLOOKUP($E165,Area_FDI_96_99,Seq!D$1,FALSE)),0)</f>
        <v>6990</v>
      </c>
      <c r="AA165" s="27">
        <f>IFERROR(VALUE(VLOOKUP($E165,Area_FDI_96_99,Seq!E$1,FALSE)),0)</f>
        <v>8951</v>
      </c>
      <c r="AB165" s="27">
        <f t="shared" ref="AB165:AB196" si="113">IFERROR(VALUE(VLOOKUP($E165,Area_FDI_00_01,2,FALSE)),0)</f>
        <v>4263</v>
      </c>
      <c r="AC165" s="27">
        <f t="shared" ref="AC165:AC196" si="114">IFERROR(VALUE(VLOOKUP($E165,Area_FDI_00_01,4,FALSE)),0)</f>
        <v>5785</v>
      </c>
      <c r="AD165" s="27">
        <f t="shared" ref="AD165:AD196" si="115">IFERROR(VALUE(VLOOKUP($E165,Area_FDI_02_03,2,FALSE)),0)</f>
        <v>4646</v>
      </c>
      <c r="AE165" s="27">
        <f t="shared" ref="AE165:AE196" si="116">IFERROR(VALUE(VLOOKUP($E165,Area_FDI_02_03,4,FALSE)),0)</f>
        <v>3283</v>
      </c>
      <c r="AF165" s="27">
        <f t="shared" ref="AF165:AF196" si="117">IFERROR(VALUE(VLOOKUP($E165,Area_FDI_04_05,2,FALSE)),0)</f>
        <v>3592</v>
      </c>
      <c r="AG165" s="27">
        <f t="shared" ref="AG165:AG196" si="118">IFERROR(VALUE(VLOOKUP($E165,Area_FDI_04_05,4,FALSE)),0)</f>
        <v>4291</v>
      </c>
      <c r="AH165" s="27">
        <f t="shared" ref="AH165:AH196" si="119">IFERROR(VALUE(VLOOKUP($E165,Area_FDI_06_07,2,FALSE)),0)</f>
        <v>5956</v>
      </c>
      <c r="AI165" s="27">
        <f t="shared" ref="AI165:AI196" si="120">IFERROR(VALUE(VLOOKUP($E165,Area_FDI_06_07,4,FALSE)),0)</f>
        <v>58</v>
      </c>
      <c r="AJ165" s="27">
        <f t="shared" ref="AJ165:AJ196" si="121">IFERROR(VALUE(VLOOKUP($E165,AREA_FDI_08_10,2,FALSE)),0)</f>
        <v>3539</v>
      </c>
      <c r="AK165" s="27">
        <f t="shared" ref="AK165:AK196" si="122">IFERROR(VALUE(VLOOKUP($E165,AREA_FDI_08_10,4,FALSE)),0)</f>
        <v>1797</v>
      </c>
      <c r="AL165" s="27">
        <f t="shared" ref="AL165:AL196" si="123">IFERROR(VALUE(VLOOKUP($E165,AREA_FDI_08_10,6,FALSE)),0)</f>
        <v>2481</v>
      </c>
      <c r="AM165" s="27"/>
      <c r="AN165" s="27"/>
      <c r="AO165" s="27"/>
      <c r="AP165" s="27"/>
      <c r="AQ165" s="27"/>
      <c r="AR165" s="27"/>
      <c r="AS165" s="27"/>
      <c r="AT165" s="27">
        <f>IFERROR(work!D165+work!AP165,".")</f>
        <v>18913285.029097084</v>
      </c>
      <c r="AU165" s="27">
        <f>IFERROR(work!E165+work!AQ165,".")</f>
        <v>19921584.9302953</v>
      </c>
      <c r="AV165" s="27">
        <f>IFERROR(work!F165+work!AR165,".")</f>
        <v>21709082.008780655</v>
      </c>
      <c r="AW165" s="27">
        <f>IFERROR(work!G165+work!AS165,".")</f>
        <v>23965732.461363085</v>
      </c>
      <c r="AX165" s="27">
        <f>IFERROR(work!H165+work!AT165,".")</f>
        <v>27523544.467344515</v>
      </c>
      <c r="AY165" s="27">
        <f>IFERROR(work!I165+work!AU165,".")</f>
        <v>31179422.65596908</v>
      </c>
      <c r="AZ165" s="27">
        <f>IFERROR(work!J165+work!AV165,".")</f>
        <v>33884843.008711383</v>
      </c>
      <c r="BA165" s="27">
        <f>IFERROR(work!K165+work!AW165,".")</f>
        <v>37713645.3062132</v>
      </c>
      <c r="BB165" s="27">
        <f>IFERROR(work!L165+work!AX165,".")</f>
        <v>41791238.889441483</v>
      </c>
      <c r="BC165" s="27">
        <f>IFERROR(work!M165+work!AY165,".")</f>
        <v>43488286.707232013</v>
      </c>
      <c r="BD165" s="27">
        <f>IFERROR(work!N165+work!AZ165,".")</f>
        <v>45169045.391310744</v>
      </c>
      <c r="BE165" s="27">
        <f>IFERROR(work!O165+work!BA165,".")</f>
        <v>49326150.739907965</v>
      </c>
      <c r="BF165" s="27">
        <f>IFERROR(work!P165+work!BB165,".")</f>
        <v>56283917.884955548</v>
      </c>
      <c r="BG165" s="27">
        <f>IFERROR(work!Q165+work!BC165,".")</f>
        <v>64091926.04509531</v>
      </c>
      <c r="BH165" s="27">
        <f>IFERROR(work!R165+work!BD165,".")</f>
        <v>72397212.009603143</v>
      </c>
      <c r="BI165" s="27">
        <f>IFERROR(work!S165+work!BE165,".")</f>
        <v>80205196.468615577</v>
      </c>
      <c r="BJ165" s="27">
        <f>IFERROR(work!T165+work!BF165,".")</f>
        <v>88159096.899680674</v>
      </c>
      <c r="BK165" s="27">
        <f>IFERROR(work!U165+work!BG165,".")</f>
        <v>96330846.442613676</v>
      </c>
      <c r="BL165" s="27">
        <f>IFERROR(work!V165+work!BH165,".")</f>
        <v>103840002.26211409</v>
      </c>
      <c r="BM165" s="27">
        <f>IFERROR(work!W165+work!BI165,".")</f>
        <v>111691748.44390205</v>
      </c>
      <c r="BN165" s="27">
        <f>IFERROR(work!X165+work!BJ165,".")</f>
        <v>121009543.41987793</v>
      </c>
      <c r="BO165" s="27">
        <f>IFERROR(work!Y165+work!BK165,".")</f>
        <v>130963558.7122498</v>
      </c>
      <c r="BP165" s="27">
        <f>IFERROR(work!Z165+work!BL165,".")</f>
        <v>142800938.25636256</v>
      </c>
      <c r="BQ165" s="27">
        <f>IFERROR(work!AA165+work!BM165,".")</f>
        <v>157011804.11495116</v>
      </c>
      <c r="BR165" s="27">
        <f>IFERROR(work!AB165+work!BN165,".")</f>
        <v>172837900.65856236</v>
      </c>
      <c r="BS165" s="27">
        <f>IFERROR(work!AC165+work!BO165,".")</f>
        <v>192313581.06151572</v>
      </c>
      <c r="BT165" s="27">
        <f>IFERROR(work!AD165+work!BP165,".")</f>
        <v>216677536.66915491</v>
      </c>
      <c r="BU165" s="27">
        <f>IFERROR(work!AE165+work!BQ165,".")</f>
        <v>247413240.54347903</v>
      </c>
      <c r="BV165" s="27">
        <f>IFERROR(work!AF165+work!BR165,".")</f>
        <v>271173945.43518299</v>
      </c>
      <c r="BW165" s="27">
        <f>IFERROR(work!AG165+work!BS165,".")</f>
        <v>296006510.20532143</v>
      </c>
      <c r="BX165" s="27">
        <f>IFERROR(work!AH165+work!BT165,".")</f>
        <v>326749454.23102069</v>
      </c>
      <c r="BY165" s="27">
        <f>IFERROR(work!AI165+work!BU165,".")</f>
        <v>356515901.52763486</v>
      </c>
      <c r="BZ165" s="27"/>
      <c r="CA165" s="27"/>
      <c r="CB165" s="27"/>
      <c r="CC165" s="27"/>
      <c r="CD165" s="27"/>
      <c r="CE165" s="27"/>
      <c r="CF165" s="27">
        <f>IFERROR(work!AP165-work!D165,".")</f>
        <v>-17674939.058624294</v>
      </c>
      <c r="CG165" s="27">
        <f>IFERROR(work!AQ165-work!E165,".")</f>
        <v>-18569226.809987601</v>
      </c>
      <c r="CH165" s="27">
        <f>IFERROR(work!AR165-work!F165,".")</f>
        <v>-20284393.599868011</v>
      </c>
      <c r="CI165" s="27">
        <f>IFERROR(work!AS165-work!G165,".")</f>
        <v>-22605031.98862844</v>
      </c>
      <c r="CJ165" s="27">
        <f>IFERROR(work!AT165-work!H165,".")</f>
        <v>-26125976.179045632</v>
      </c>
      <c r="CK165" s="27">
        <f>IFERROR(work!AU165-work!I165,".")</f>
        <v>-29712783.277683664</v>
      </c>
      <c r="CL165" s="27">
        <f>IFERROR(work!AV165-work!J165,".")</f>
        <v>-32365877.047102839</v>
      </c>
      <c r="CM165" s="27">
        <f>IFERROR(work!AW165-work!K165,".")</f>
        <v>-36222158.276075482</v>
      </c>
      <c r="CN165" s="27">
        <f>IFERROR(work!AX165-work!L165,".")</f>
        <v>-40499310.497645803</v>
      </c>
      <c r="CO165" s="27">
        <f>IFERROR(work!AY165-work!M165,".")</f>
        <v>-42176175.204725996</v>
      </c>
      <c r="CP165" s="27">
        <f>IFERROR(work!AZ165-work!N165,".")</f>
        <v>-43750666.073301636</v>
      </c>
      <c r="CQ165" s="27">
        <f>IFERROR(work!BA165-work!O165,".")</f>
        <v>-47774174.179448724</v>
      </c>
      <c r="CR165" s="27">
        <f>IFERROR(work!BB165-work!P165,".")</f>
        <v>-54604653.172949694</v>
      </c>
      <c r="CS165" s="27">
        <f>IFERROR(work!BC165-work!Q165,".")</f>
        <v>-62321044.960916847</v>
      </c>
      <c r="CT165" s="27">
        <f>IFERROR(work!BD165-work!R165,".")</f>
        <v>-70575858.198196441</v>
      </c>
      <c r="CU165" s="27">
        <f>IFERROR(work!BE165-work!S165,".")</f>
        <v>-78351938.391834125</v>
      </c>
      <c r="CV165" s="27">
        <f>IFERROR(work!BF165-work!T165,".")</f>
        <v>-86253751.44681415</v>
      </c>
      <c r="CW165" s="27">
        <f>IFERROR(work!BG165-work!U165,".")</f>
        <v>-94302396.800105169</v>
      </c>
      <c r="CX165" s="27">
        <f>IFERROR(work!BH165-work!V165,".")</f>
        <v>-101662633.95353694</v>
      </c>
      <c r="CY165" s="27">
        <f>IFERROR(work!BI165-work!W165,".")</f>
        <v>-109429088.12413844</v>
      </c>
      <c r="CZ165" s="27">
        <f>IFERROR(work!BJ165-work!X165,".")</f>
        <v>-118685443.41987793</v>
      </c>
      <c r="DA165" s="27">
        <f>IFERROR(work!BK165-work!Y165,".")</f>
        <v>-128626112.03520577</v>
      </c>
      <c r="DB165" s="27">
        <f>IFERROR(work!BL165-work!Z165,".")</f>
        <v>-140411392.52911144</v>
      </c>
      <c r="DC165" s="27">
        <f>IFERROR(work!BM165-work!AA165,".")</f>
        <v>-154521759.74906984</v>
      </c>
      <c r="DD165" s="27">
        <f>IFERROR(work!BN165-work!AB165,".")</f>
        <v>-170160553.15572619</v>
      </c>
      <c r="DE165" s="27">
        <f>IFERROR(work!BO165-work!AC165,".")</f>
        <v>-189443698.03378704</v>
      </c>
      <c r="DF165" s="27">
        <f>IFERROR(work!BP165-work!AD165,".")</f>
        <v>-213562916.87124971</v>
      </c>
      <c r="DG165" s="27">
        <f>IFERROR(work!BQ165-work!AE165,".")</f>
        <v>-243921357.39966452</v>
      </c>
      <c r="DH165" s="27">
        <f>IFERROR(work!BR165-work!AF165,".")</f>
        <v>-267328773.91050154</v>
      </c>
      <c r="DI165" s="27">
        <f>IFERROR(work!BS165-work!AG165,".")</f>
        <v>-292038459.32016718</v>
      </c>
      <c r="DJ165" s="27">
        <f>IFERROR(work!BT165-work!AH165,".")</f>
        <v>-322452192.12511873</v>
      </c>
      <c r="DK165" s="27">
        <f>IFERROR(work!BU165-work!AI165,".")</f>
        <v>-351763094.64691305</v>
      </c>
      <c r="DL165" s="27"/>
      <c r="DM165" s="27"/>
      <c r="DN165" s="27"/>
      <c r="DO165" s="27"/>
      <c r="DP165" s="27"/>
      <c r="DQ165" s="27"/>
      <c r="DR165" s="27"/>
      <c r="DS165" s="27">
        <f>IFERROR(work!DO165-work!CC165,".")</f>
        <v>5.5999999046325688E-2</v>
      </c>
      <c r="DT165" s="27">
        <f>IFERROR(work!DP165-work!CD165,".")</f>
        <v>5.4999999046325687E-2</v>
      </c>
      <c r="DU165" s="27">
        <f>IFERROR(work!DQ165-work!CE165,".")</f>
        <v>5.4999999046325687E-2</v>
      </c>
      <c r="DV165" s="27">
        <f>IFERROR(work!DR165-work!CF165,".")</f>
        <v>6.700000095367431E-2</v>
      </c>
      <c r="DW165" s="27">
        <f>IFERROR(work!DS165-work!CG165,".")</f>
        <v>6.3E-2</v>
      </c>
      <c r="DX165" s="27">
        <f>IFERROR(work!DT165-work!CH165,".")</f>
        <v>6.2000000000000006E-2</v>
      </c>
      <c r="DY165" s="27">
        <f>IFERROR(work!DU165-work!CI165,".")</f>
        <v>6.9000001907348632E-2</v>
      </c>
      <c r="DZ165" s="27">
        <f>IFERROR(work!DV165-work!CJ165,".")</f>
        <v>6.8000001907348631E-2</v>
      </c>
      <c r="EA165" s="27">
        <f>IFERROR(work!DW165-work!CK165,".")</f>
        <v>6.9000000000000006E-2</v>
      </c>
      <c r="EB165" s="27">
        <f>IFERROR(work!DX165-work!CL165,".")</f>
        <v>7.9000003814697267E-2</v>
      </c>
      <c r="EC165" s="27">
        <f>IFERROR(work!DY165-work!CM165,".")</f>
        <v>8.7999998092651369E-2</v>
      </c>
      <c r="ED165" s="27">
        <f>IFERROR(work!DZ165-work!CN165,".")</f>
        <v>8.5999998092651367E-2</v>
      </c>
      <c r="EE165" s="27">
        <f>IFERROR(work!EA165-work!CO165,".")</f>
        <v>7.9000003814697267E-2</v>
      </c>
      <c r="EF165" s="27">
        <f>IFERROR(work!EB165-work!CP165,".")</f>
        <v>8.4000001907348631E-2</v>
      </c>
      <c r="EG165" s="27">
        <f>IFERROR(work!EC165-work!CQ165,".")</f>
        <v>9.0999998092651357E-2</v>
      </c>
      <c r="EH165" s="27">
        <f>IFERROR(work!ED165-work!CR165,".")</f>
        <v>8.5999996185302741E-2</v>
      </c>
      <c r="EI165" s="27">
        <f>IFERROR(work!EE165-work!CS165,".")</f>
        <v>8.5999998092651367E-2</v>
      </c>
      <c r="EJ165" s="27">
        <f>IFERROR(work!EF165-work!CT165,".")</f>
        <v>9.0999996185302731E-2</v>
      </c>
      <c r="EK165" s="27">
        <f>IFERROR(work!EG165-work!CU165,".")</f>
        <v>8.5000000000000006E-2</v>
      </c>
      <c r="EL165" s="27">
        <f>IFERROR(work!EH165-work!CV165,".")</f>
        <v>9.5000001907348641E-2</v>
      </c>
      <c r="EM165" s="27">
        <f>IFERROR(work!EI165-work!CW165,".")</f>
        <v>9.2999996185302719E-2</v>
      </c>
      <c r="EN165" s="27">
        <f>IFERROR(work!EJ165-work!CX165,".")</f>
        <v>0.121</v>
      </c>
      <c r="EO165" s="27">
        <f>IFERROR(work!EK165-work!CY165,".")</f>
        <v>0.2100000076293945</v>
      </c>
      <c r="EP165" s="27">
        <f>IFERROR(work!EL165-work!CZ165,".")</f>
        <v>0.20700000762939452</v>
      </c>
      <c r="EQ165" s="27">
        <f>IFERROR(work!EM165-work!DA165,".")</f>
        <v>0.21899999237060547</v>
      </c>
      <c r="ER165" s="27">
        <f>IFERROR(work!EN165-work!DB165,".")</f>
        <v>0.21099999237060546</v>
      </c>
      <c r="ES165" s="27">
        <f>IFERROR(work!EO165-work!DC165,".")</f>
        <v>0.20799999618530274</v>
      </c>
      <c r="ET165" s="27">
        <f>IFERROR(work!EP165-work!DD165,".")</f>
        <v>0.18</v>
      </c>
      <c r="EU165" s="27">
        <f>IFERROR(work!EQ165-work!DE165,".")</f>
        <v>0.18499999237060546</v>
      </c>
      <c r="EV165" s="27">
        <f>IFERROR(work!ER165-work!DF165,".")</f>
        <v>0.17999999237060546</v>
      </c>
      <c r="EW165" s="27">
        <f>IFERROR(work!ES165-work!DG165,".")</f>
        <v>0.17599999237060548</v>
      </c>
      <c r="EX165" s="27">
        <f>IFERROR(work!ET165-work!DH165,".")</f>
        <v>0.17199999237060548</v>
      </c>
      <c r="EY165" s="27"/>
      <c r="EZ165" s="27"/>
      <c r="FA165" s="27"/>
      <c r="FB165" s="27"/>
      <c r="FC165" s="27"/>
      <c r="FD165" s="27"/>
      <c r="FE165" s="27" t="str">
        <f>IF(ISNUMBER(work!GZ165/work!HD165),work!GZ165/work!HD165,".")</f>
        <v>.</v>
      </c>
      <c r="FF165" s="27" t="str">
        <f>IF(ISNUMBER(work!HA165/work!HE165),work!HA165/work!HE165,".")</f>
        <v>.</v>
      </c>
      <c r="FG165" s="27" t="str">
        <f>IF(ISNUMBER(work!HB165/work!HF165),work!HB165/work!HF165,".")</f>
        <v>.</v>
      </c>
      <c r="FH165" s="27" t="str">
        <f>IF(ISNUMBER(work!HC165/work!HG165),work!HC165/work!HG165,".")</f>
        <v>.</v>
      </c>
      <c r="FI165" s="27" t="str">
        <f>IF(ISNUMBER((work!HA165+work!HB165)/(work!HE165+work!HF165)),(work!HA165+work!HB165)/(work!HE165+work!HF165),".")</f>
        <v>.</v>
      </c>
      <c r="FJ165" s="27" t="str">
        <f>IF(ISNUMBER(work!HH165/work!HL165),work!HH165/work!HL165,".")</f>
        <v>.</v>
      </c>
      <c r="FK165" s="27" t="str">
        <f>IF(ISNUMBER(work!HI165/work!HM165),work!HI165/work!HM165,".")</f>
        <v>.</v>
      </c>
      <c r="FL165" s="27" t="str">
        <f>IF(ISNUMBER(work!HJ165/work!HN165),work!HJ165/work!HN165,".")</f>
        <v>.</v>
      </c>
      <c r="FM165" s="27" t="str">
        <f>IF(ISNUMBER(work!HK165/work!HO165),work!HK165/work!HO165,".")</f>
        <v>.</v>
      </c>
      <c r="FN165" s="27" t="str">
        <f>IF(ISNUMBER((work!HI165+work!HJ165)/(work!HM165+work!HN165)),(work!HI165+work!HJ165)/(work!HM165+work!HN165),".")</f>
        <v>.</v>
      </c>
      <c r="FO165" s="27" t="s">
        <v>5007</v>
      </c>
      <c r="FP165" s="27" t="s">
        <v>5007</v>
      </c>
      <c r="FQ165" s="27" t="s">
        <v>5007</v>
      </c>
      <c r="FR165" s="27" t="s">
        <v>5007</v>
      </c>
      <c r="FS165" s="27" t="s">
        <v>5007</v>
      </c>
      <c r="FT165" s="27">
        <f>work!GM165</f>
        <v>1.6917992849328357E-2</v>
      </c>
      <c r="FU165" s="27">
        <f>work!GN165</f>
        <v>1.3678450306190037E-2</v>
      </c>
      <c r="FV165" s="27">
        <f>work!GO165</f>
        <v>4.5750289497665207E-2</v>
      </c>
      <c r="FW165" s="27" t="s">
        <v>5007</v>
      </c>
      <c r="FX165" s="27"/>
      <c r="FY165" s="27">
        <f t="shared" ref="FY165:FY196" si="124">IF(ISNA(VLOOKUP(F165,Area_Dist,2,FALSE)),".",VLOOKUP(F165,Area_Dist,2,FALSE))</f>
        <v>14349.227999999999</v>
      </c>
      <c r="FZ165">
        <f t="shared" si="103"/>
        <v>3587</v>
      </c>
      <c r="GA165" t="str">
        <f>work!HC165</f>
        <v>.</v>
      </c>
      <c r="GB165" t="str">
        <f>IF(ISNUMBER(work!HA165+work!HB165),work!HA165+work!HB165,".")</f>
        <v>.</v>
      </c>
      <c r="GC165" t="str">
        <f>IF(ISNUMBER(work!HK165-work!HC165),work!HK165-work!HC165,".")</f>
        <v>.</v>
      </c>
      <c r="GD165" t="str">
        <f>IF(ISNUMBER(work!HI165+work!HJ165-work!HA165-work!HB165),(work!HI165+work!HJ165-work!HA165-work!HB165),".")</f>
        <v>.</v>
      </c>
      <c r="GH165">
        <f>work!GQ165</f>
        <v>33000</v>
      </c>
      <c r="GI165">
        <f>work!GR165</f>
        <v>33000</v>
      </c>
      <c r="GJ165" t="str">
        <f>work!GZ165</f>
        <v>.</v>
      </c>
      <c r="GK165" t="str">
        <f>work!HH165</f>
        <v>.</v>
      </c>
      <c r="GL165">
        <f t="shared" ref="GL165:GL196" si="125">IFERROR(VLOOKUP(F165,Area_EM2010,2,FALSE),".")</f>
        <v>13402.198362912166</v>
      </c>
      <c r="GM165" t="str">
        <f>IFERROR(VLOOKUP($F165,AREA_EM_ALLYEAR,Seq!B$1,FALSE),".")</f>
        <v>.</v>
      </c>
      <c r="GN165" t="str">
        <f>IFERROR(VLOOKUP($F165,AREA_EM_ALLYEAR,Seq!C$1,FALSE),".")</f>
        <v>.</v>
      </c>
      <c r="GO165" t="str">
        <f>IFERROR(VLOOKUP($F165,AREA_EM_ALLYEAR,Seq!D$1,FALSE),".")</f>
        <v>.</v>
      </c>
      <c r="GP165" t="str">
        <f>IFERROR(VLOOKUP($F165,AREA_EM_ALLYEAR,Seq!E$1,FALSE),".")</f>
        <v>.</v>
      </c>
      <c r="GQ165" t="str">
        <f>IFERROR(VLOOKUP($F165,AREA_EM_ALLYEAR,Seq!F$1,FALSE),".")</f>
        <v>.</v>
      </c>
      <c r="GR165" t="str">
        <f>IFERROR(VLOOKUP($F165,AREA_EM_ALLYEAR,Seq!G$1,FALSE),".")</f>
        <v>.</v>
      </c>
      <c r="GS165" t="str">
        <f>IFERROR(VLOOKUP($F165,AREA_EM_ALLYEAR,Seq!H$1,FALSE),".")</f>
        <v>.</v>
      </c>
      <c r="GT165" t="str">
        <f>IFERROR(VLOOKUP($F165,AREA_EM_ALLYEAR,Seq!I$1,FALSE),".")</f>
        <v>.</v>
      </c>
      <c r="GU165" t="str">
        <f>IFERROR(VLOOKUP($F165,AREA_EM_ALLYEAR,Seq!J$1,FALSE),".")</f>
        <v>.</v>
      </c>
      <c r="GV165" t="str">
        <f>IFERROR(VLOOKUP($F165,AREA_EM_ALLYEAR,Seq!K$1,FALSE),".")</f>
        <v>.</v>
      </c>
      <c r="GW165" t="str">
        <f>IFERROR(VLOOKUP($F165,AREA_EM_ALLYEAR,Seq!L$1,FALSE),".")</f>
        <v>.</v>
      </c>
      <c r="GX165" t="str">
        <f>IFERROR(VLOOKUP($F165,AREA_EM_ALLYEAR,Seq!M$1,FALSE),".")</f>
        <v>.</v>
      </c>
      <c r="GY165" t="str">
        <f>IFERROR(VLOOKUP($F165,AREA_EM_ALLYEAR,Seq!N$1,FALSE),".")</f>
        <v>.</v>
      </c>
      <c r="GZ165" t="str">
        <f>IFERROR(VLOOKUP($F165,AREA_EM_ALLYEAR,Seq!O$1,FALSE),".")</f>
        <v>.</v>
      </c>
      <c r="HA165" t="str">
        <f t="shared" si="104"/>
        <v>.</v>
      </c>
      <c r="HK165" s="139">
        <f>IFERROR(VLOOKUP(CONCATENATE($G165, ".SP.DYN.LE00.IN"),AREA_WB_6ATTRS,Seq!B$1,FALSE)-VLOOKUP("CHN.SP.DYN.LE00.IN",AREA_WB_6ATTRS,Seq!B$1,FALSE),".")</f>
        <v>2.9669024390243806</v>
      </c>
      <c r="HL165" s="139">
        <f>IFERROR(VLOOKUP(CONCATENATE($G165, ".SP.DYN.LE00.IN"),AREA_WB_6ATTRS,Seq!C$1,FALSE)-VLOOKUP("CHN.SP.DYN.LE00.IN",AREA_WB_6ATTRS,Seq!C$1,FALSE),".")</f>
        <v>3.0400243902439001</v>
      </c>
      <c r="HM165" s="139">
        <f>IFERROR(VLOOKUP(CONCATENATE($G165, ".SP.DYN.LE00.IN"),AREA_WB_6ATTRS,Seq!D$1,FALSE)-VLOOKUP("CHN.SP.DYN.LE00.IN",AREA_WB_6ATTRS,Seq!D$1,FALSE),".")</f>
        <v>3.0734390243902538</v>
      </c>
      <c r="HN165" s="139">
        <f>IFERROR(VLOOKUP(CONCATENATE($G165, ".SP.DYN.LE00.IN"),AREA_WB_6ATTRS,Seq!E$1,FALSE)-VLOOKUP("CHN.SP.DYN.LE00.IN",AREA_WB_6ATTRS,Seq!E$1,FALSE),".")</f>
        <v>3.0835365853658487</v>
      </c>
      <c r="HO165" s="139">
        <f>IFERROR(VLOOKUP(CONCATENATE($G165, ".SP.DYN.LE00.IN"),AREA_WB_6ATTRS,Seq!F$1,FALSE)-VLOOKUP("CHN.SP.DYN.LE00.IN",AREA_WB_6ATTRS,Seq!F$1,FALSE),".")</f>
        <v>3.0718048780487663</v>
      </c>
      <c r="HP165" s="139">
        <f>IFERROR(VLOOKUP(CONCATENATE($G165, ".SP.DYN.LE00.IN"),AREA_WB_6ATTRS,Seq!G$1,FALSE)-VLOOKUP("CHN.SP.DYN.LE00.IN",AREA_WB_6ATTRS,Seq!G$1,FALSE),".")</f>
        <v>3.0437804878048809</v>
      </c>
      <c r="HQ165" s="139">
        <f>IFERROR(VLOOKUP(CONCATENATE($G165, ".SP.DYN.LE00.IN"),AREA_WB_6ATTRS,Seq!H$1,FALSE)-VLOOKUP("CHN.SP.DYN.LE00.IN",AREA_WB_6ATTRS,Seq!H$1,FALSE),".")</f>
        <v>3.0079512195121794</v>
      </c>
      <c r="HR165" s="139">
        <f>IFERROR(VLOOKUP(CONCATENATE($G165, ".SP.DYN.LE00.IN"),AREA_WB_6ATTRS,Seq!I$1,FALSE)-VLOOKUP("CHN.SP.DYN.LE00.IN",AREA_WB_6ATTRS,Seq!I$1,FALSE),".")</f>
        <v>2.9697804878048686</v>
      </c>
      <c r="HS165" s="139">
        <f>IFERROR(VLOOKUP(CONCATENATE($G165, ".SP.DYN.LE00.IN"),AREA_WB_6ATTRS,Seq!J$1,FALSE)-VLOOKUP("CHN.SP.DYN.LE00.IN",AREA_WB_6ATTRS,Seq!J$1,FALSE),".")</f>
        <v>2.9343170731707175</v>
      </c>
      <c r="HT165" s="139">
        <f>IFERROR(VLOOKUP(CONCATENATE($G165, ".SP.DYN.LE00.IN"),AREA_WB_6ATTRS,Seq!K$1,FALSE)-VLOOKUP("CHN.SP.DYN.LE00.IN",AREA_WB_6ATTRS,Seq!K$1,FALSE),".")</f>
        <v>2.9075365853658468</v>
      </c>
      <c r="HU165" s="139">
        <f>IFERROR(VLOOKUP(CONCATENATE($G165, ".SP.DYN.LE00.IN"),AREA_WB_6ATTRS,Seq!L$1,FALSE)-VLOOKUP("CHN.SP.DYN.LE00.IN",AREA_WB_6ATTRS,Seq!L$1,FALSE),".")</f>
        <v>2.8884390243902516</v>
      </c>
      <c r="HV165" s="139">
        <f>IFERROR(VLOOKUP(CONCATENATE($G165, ".SP.DYN.LE00.IN"),AREA_WB_6ATTRS,Seq!M$1,FALSE)-VLOOKUP("CHN.SP.DYN.LE00.IN",AREA_WB_6ATTRS,Seq!M$1,FALSE),".")</f>
        <v>2.8770731707317054</v>
      </c>
      <c r="HW165" s="139">
        <f>IFERROR(VLOOKUP(CONCATENATE($G165, ".SP.DYN.LE00.IN"),AREA_WB_6ATTRS,Seq!N$1,FALSE)-VLOOKUP("CHN.SP.DYN.LE00.IN",AREA_WB_6ATTRS,Seq!N$1,FALSE),".")</f>
        <v>2.8699268292682945</v>
      </c>
      <c r="HX165" s="139">
        <f>IFERROR(VLOOKUP(CONCATENATE($G165, ".SP.DYN.LE00.IN"),AREA_WB_6ATTRS,Seq!O$1,FALSE)-VLOOKUP("CHN.SP.DYN.LE00.IN",AREA_WB_6ATTRS,Seq!O$1,FALSE),".")</f>
        <v>2.8629756097560914</v>
      </c>
      <c r="HY165" s="139">
        <f>IFERROR(VLOOKUP(CONCATENATE($G165, ".SP.DYN.LE00.IN"),AREA_WB_6ATTRS,Seq!P$1,FALSE)-VLOOKUP("CHN.SP.DYN.LE00.IN",AREA_WB_6ATTRS,Seq!P$1,FALSE),".")</f>
        <v>2.8581951219512263</v>
      </c>
      <c r="HZ165" s="139">
        <f>IFERROR(VLOOKUP(CONCATENATE($G165, ".SP.DYN.LE00.IN"),AREA_WB_6ATTRS,Seq!Q$1,FALSE)-VLOOKUP("CHN.SP.DYN.LE00.IN",AREA_WB_6ATTRS,Seq!Q$1,FALSE),".")</f>
        <v>2.8584878048780382</v>
      </c>
      <c r="IA165" s="139">
        <f>IFERROR(VLOOKUP(CONCATENATE($G165, ".SP.DYN.LE00.IN"),AREA_WB_6ATTRS,Seq!R$1,FALSE)-VLOOKUP("CHN.SP.DYN.LE00.IN",AREA_WB_6ATTRS,Seq!R$1,FALSE),".")</f>
        <v>2.8668292682926904</v>
      </c>
      <c r="IB165" s="139">
        <f>IFERROR(VLOOKUP(CONCATENATE($G165, ".SP.DYN.LE00.IN"),AREA_WB_6ATTRS,Seq!S$1,FALSE)-VLOOKUP("CHN.SP.DYN.LE00.IN",AREA_WB_6ATTRS,Seq!S$1,FALSE),".")</f>
        <v>2.8851463414634111</v>
      </c>
      <c r="IC165" s="139">
        <f>IFERROR(VLOOKUP(CONCATENATE($G165, ".SP.DYN.LE00.IN"),AREA_WB_6ATTRS,Seq!T$1,FALSE)-VLOOKUP("CHN.SP.DYN.LE00.IN",AREA_WB_6ATTRS,Seq!T$1,FALSE),".")</f>
        <v>2.9129024390243785</v>
      </c>
      <c r="ID165" s="139">
        <f>IFERROR(VLOOKUP(CONCATENATE($G165, ".SP.DYN.LE00.IN"),AREA_WB_6ATTRS,Seq!U$1,FALSE)-VLOOKUP("CHN.SP.DYN.LE00.IN",AREA_WB_6ATTRS,Seq!U$1,FALSE),".")</f>
        <v>2.947512195121945</v>
      </c>
      <c r="IE165" s="139">
        <f>IFERROR(VLOOKUP(CONCATENATE($G165, ".SP.DYN.LE00.IN"),AREA_WB_6ATTRS,Seq!V$1,FALSE)-VLOOKUP("CHN.SP.DYN.LE00.IN",AREA_WB_6ATTRS,Seq!V$1,FALSE),".")</f>
        <v>2.9814390243902409</v>
      </c>
      <c r="IF165" s="139">
        <f>IFERROR(VLOOKUP(CONCATENATE($G165, ".SP.DYN.LE00.IN"),AREA_WB_6ATTRS,Seq!W$1,FALSE)-VLOOKUP("CHN.SP.DYN.LE00.IN",AREA_WB_6ATTRS,Seq!W$1,FALSE),".")</f>
        <v>3.0081951219512177</v>
      </c>
      <c r="IG165" s="139">
        <f>IFERROR(VLOOKUP(CONCATENATE($G165, ".SP.DYN.LE00.IN"),AREA_WB_6ATTRS,Seq!X$1,FALSE)-VLOOKUP("CHN.SP.DYN.LE00.IN",AREA_WB_6ATTRS,Seq!X$1,FALSE),".")</f>
        <v>3.0202195121951405</v>
      </c>
      <c r="IH165" s="139">
        <f>IFERROR(VLOOKUP(CONCATENATE($G165, ".SP.DYN.LE00.IN"),AREA_WB_6ATTRS,Seq!Y$1,FALSE)-VLOOKUP("CHN.SP.DYN.LE00.IN",AREA_WB_6ATTRS,Seq!Y$1,FALSE),".")</f>
        <v>3.0151219512195127</v>
      </c>
      <c r="II165" s="139">
        <f>IFERROR(VLOOKUP(CONCATENATE($G165, ".SP.DYN.LE00.IN"),AREA_WB_6ATTRS,Seq!Z$1,FALSE)-VLOOKUP("CHN.SP.DYN.LE00.IN",AREA_WB_6ATTRS,Seq!Z$1,FALSE),".")</f>
        <v>2.9919268292682943</v>
      </c>
      <c r="IJ165" s="139">
        <f>IFERROR(VLOOKUP(CONCATENATE($G165, ".SP.DYN.LE00.IN"),AREA_WB_6ATTRS,Seq!AA$1,FALSE)-VLOOKUP("CHN.SP.DYN.LE00.IN",AREA_WB_6ATTRS,Seq!AA$1,FALSE),".")</f>
        <v>2.953170731707317</v>
      </c>
      <c r="IK165" s="139">
        <f>IFERROR(VLOOKUP(CONCATENATE($G165, ".SP.DYN.LE00.IN"),AREA_WB_6ATTRS,Seq!AB$1,FALSE)-VLOOKUP("CHN.SP.DYN.LE00.IN",AREA_WB_6ATTRS,Seq!AB$1,FALSE),".")</f>
        <v>2.9024878048780494</v>
      </c>
      <c r="IL165" s="139">
        <f>IFERROR(VLOOKUP(CONCATENATE($G165, ".SP.DYN.LE00.IN"),AREA_WB_6ATTRS,Seq!AC$1,FALSE)-VLOOKUP("CHN.SP.DYN.LE00.IN",AREA_WB_6ATTRS,Seq!AC$1,FALSE),".")</f>
        <v>2.8469024390243902</v>
      </c>
      <c r="IM165" s="139">
        <f>IFERROR(VLOOKUP(CONCATENATE($G165, ".SP.DYN.LE00.IN"),AREA_WB_6ATTRS,Seq!AD$1,FALSE)-VLOOKUP("CHN.SP.DYN.LE00.IN",AREA_WB_6ATTRS,Seq!AD$1,FALSE),".")</f>
        <v>2.793975609756103</v>
      </c>
      <c r="IN165" s="139">
        <f>IFERROR(VLOOKUP(CONCATENATE($G165, ".SP.DYN.LE00.IN"),AREA_WB_6ATTRS,Seq!AE$1,FALSE)-VLOOKUP("CHN.SP.DYN.LE00.IN",AREA_WB_6ATTRS,Seq!AE$1,FALSE),".")</f>
        <v>2.7447317073170865</v>
      </c>
      <c r="IO165" s="139">
        <f>IFERROR(VLOOKUP(CONCATENATE($G165, ".SP.DYN.LE00.IN"),AREA_WB_6ATTRS,Seq!AF$1,FALSE)-VLOOKUP("CHN.SP.DYN.LE00.IN",AREA_WB_6ATTRS,Seq!AF$1,FALSE),".")</f>
        <v>2.7011463414634136</v>
      </c>
      <c r="IP165" s="139" t="str">
        <f>IFERROR(VLOOKUP(CONCATENATE($G165, ".SP.DYN.LE00.IN"),AREA_WB_6ATTRS,Seq!AG$1,FALSE)-VLOOKUP("CHN.SP.DYN.LE00.IN",AREA_WB_6ATTRS,Seq!AG$1,FALSE),".")</f>
        <v>.</v>
      </c>
      <c r="IW165">
        <f>IFERROR(VLOOKUP(CONCATENATE($G165, ".SP.DYN.LE00.IN"),AREA_WB_6ATTRS,Seq!B$1,FALSE),".")</f>
        <v>69.960707317073172</v>
      </c>
      <c r="IX165">
        <f>IFERROR(VLOOKUP(CONCATENATE($G165, ".SP.DYN.LE00.IN"),AREA_WB_6ATTRS,Seq!C$1,FALSE),".")</f>
        <v>70.302951219512209</v>
      </c>
      <c r="IY165">
        <f>IFERROR(VLOOKUP(CONCATENATE($G165, ".SP.DYN.LE00.IN"),AREA_WB_6ATTRS,Seq!D$1,FALSE),".")</f>
        <v>70.608341463414646</v>
      </c>
      <c r="IZ165">
        <f>IFERROR(VLOOKUP(CONCATENATE($G165, ".SP.DYN.LE00.IN"),AREA_WB_6ATTRS,Seq!E$1,FALSE),".")</f>
        <v>70.88339024390244</v>
      </c>
      <c r="JA165">
        <f>IFERROR(VLOOKUP(CONCATENATE($G165, ".SP.DYN.LE00.IN"),AREA_WB_6ATTRS,Seq!F$1,FALSE),".")</f>
        <v>71.131073170731696</v>
      </c>
      <c r="JB165">
        <f>IFERROR(VLOOKUP(CONCATENATE($G165, ".SP.DYN.LE00.IN"),AREA_WB_6ATTRS,Seq!G$1,FALSE),".")</f>
        <v>71.356926829268303</v>
      </c>
      <c r="JC165">
        <f>IFERROR(VLOOKUP(CONCATENATE($G165, ".SP.DYN.LE00.IN"),AREA_WB_6ATTRS,Seq!H$1,FALSE),".")</f>
        <v>71.567439024390239</v>
      </c>
      <c r="JD165">
        <f>IFERROR(VLOOKUP(CONCATENATE($G165, ".SP.DYN.LE00.IN"),AREA_WB_6ATTRS,Seq!I$1,FALSE),".")</f>
        <v>71.767097560975614</v>
      </c>
      <c r="JE165">
        <f>IFERROR(VLOOKUP(CONCATENATE($G165, ".SP.DYN.LE00.IN"),AREA_WB_6ATTRS,Seq!J$1,FALSE),".")</f>
        <v>71.961439024390245</v>
      </c>
      <c r="JF165">
        <f>IFERROR(VLOOKUP(CONCATENATE($G165, ".SP.DYN.LE00.IN"),AREA_WB_6ATTRS,Seq!K$1,FALSE),".")</f>
        <v>72.154463414634151</v>
      </c>
      <c r="JG165">
        <f>IFERROR(VLOOKUP(CONCATENATE($G165, ".SP.DYN.LE00.IN"),AREA_WB_6ATTRS,Seq!L$1,FALSE),".")</f>
        <v>72.348170731707327</v>
      </c>
      <c r="JH165">
        <f>IFERROR(VLOOKUP(CONCATENATE($G165, ".SP.DYN.LE00.IN"),AREA_WB_6ATTRS,Seq!M$1,FALSE),".")</f>
        <v>72.541097560975615</v>
      </c>
      <c r="JI165">
        <f>IFERROR(VLOOKUP(CONCATENATE($G165, ".SP.DYN.LE00.IN"),AREA_WB_6ATTRS,Seq!N$1,FALSE),".")</f>
        <v>72.731756097560975</v>
      </c>
      <c r="JJ165">
        <f>IFERROR(VLOOKUP(CONCATENATE($G165, ".SP.DYN.LE00.IN"),AREA_WB_6ATTRS,Seq!O$1,FALSE),".")</f>
        <v>72.917609756097562</v>
      </c>
      <c r="JK165">
        <f>IFERROR(VLOOKUP(CONCATENATE($G165, ".SP.DYN.LE00.IN"),AREA_WB_6ATTRS,Seq!P$1,FALSE),".")</f>
        <v>73.101121951219525</v>
      </c>
      <c r="JL165">
        <f>IFERROR(VLOOKUP(CONCATENATE($G165, ".SP.DYN.LE00.IN"),AREA_WB_6ATTRS,Seq!Q$1,FALSE),".")</f>
        <v>73.283219512195117</v>
      </c>
      <c r="JM165">
        <f>IFERROR(VLOOKUP(CONCATENATE($G165, ".SP.DYN.LE00.IN"),AREA_WB_6ATTRS,Seq!R$1,FALSE),".")</f>
        <v>73.465853658536602</v>
      </c>
      <c r="JN165">
        <f>IFERROR(VLOOKUP(CONCATENATE($G165, ".SP.DYN.LE00.IN"),AREA_WB_6ATTRS,Seq!S$1,FALSE),".")</f>
        <v>73.651463414634151</v>
      </c>
      <c r="JO165">
        <f>IFERROR(VLOOKUP(CONCATENATE($G165, ".SP.DYN.LE00.IN"),AREA_WB_6ATTRS,Seq!T$1,FALSE),".")</f>
        <v>73.84</v>
      </c>
      <c r="JP165">
        <f>IFERROR(VLOOKUP(CONCATENATE($G165, ".SP.DYN.LE00.IN"),AREA_WB_6ATTRS,Seq!U$1,FALSE),".")</f>
        <v>74.030902439024402</v>
      </c>
      <c r="JQ165">
        <f>IFERROR(VLOOKUP(CONCATENATE($G165, ".SP.DYN.LE00.IN"),AREA_WB_6ATTRS,Seq!V$1,FALSE),".")</f>
        <v>74.223146341463419</v>
      </c>
      <c r="JR165">
        <f>IFERROR(VLOOKUP(CONCATENATE($G165, ".SP.DYN.LE00.IN"),AREA_WB_6ATTRS,Seq!W$1,FALSE),".")</f>
        <v>74.413731707317083</v>
      </c>
      <c r="JS165">
        <f>IFERROR(VLOOKUP(CONCATENATE($G165, ".SP.DYN.LE00.IN"),AREA_WB_6ATTRS,Seq!X$1,FALSE),".")</f>
        <v>74.59965853658538</v>
      </c>
      <c r="JT165">
        <f>IFERROR(VLOOKUP(CONCATENATE($G165, ".SP.DYN.LE00.IN"),AREA_WB_6ATTRS,Seq!Y$1,FALSE),".")</f>
        <v>74.78</v>
      </c>
      <c r="JU165">
        <f>IFERROR(VLOOKUP(CONCATENATE($G165, ".SP.DYN.LE00.IN"),AREA_WB_6ATTRS,Seq!Z$1,FALSE),".")</f>
        <v>74.95426829268294</v>
      </c>
      <c r="JV165">
        <f>IFERROR(VLOOKUP(CONCATENATE($G165, ".SP.DYN.LE00.IN"),AREA_WB_6ATTRS,Seq!AA$1,FALSE),".")</f>
        <v>75.124487804878058</v>
      </c>
      <c r="JW165">
        <f>IFERROR(VLOOKUP(CONCATENATE($G165, ".SP.DYN.LE00.IN"),AREA_WB_6ATTRS,Seq!AB$1,FALSE),".")</f>
        <v>75.292219512195132</v>
      </c>
      <c r="JX165">
        <f>IFERROR(VLOOKUP(CONCATENATE($G165, ".SP.DYN.LE00.IN"),AREA_WB_6ATTRS,Seq!AC$1,FALSE),".")</f>
        <v>75.459487804878052</v>
      </c>
      <c r="JY165">
        <f>IFERROR(VLOOKUP(CONCATENATE($G165, ".SP.DYN.LE00.IN"),AREA_WB_6ATTRS,Seq!AD$1,FALSE),".")</f>
        <v>75.629317073170739</v>
      </c>
      <c r="JZ165">
        <f>IFERROR(VLOOKUP(CONCATENATE($G165, ".SP.DYN.LE00.IN"),AREA_WB_6ATTRS,Seq!AE$1,FALSE),".")</f>
        <v>75.80124390243904</v>
      </c>
      <c r="KA165">
        <f>IFERROR(VLOOKUP(CONCATENATE($G165, ".SP.DYN.LE00.IN"),AREA_WB_6ATTRS,Seq!AF$1,FALSE),".")</f>
        <v>75.974243902439042</v>
      </c>
      <c r="KB165" t="str">
        <f>IFERROR(VLOOKUP(CONCATENATE($G165, ".SP.DYN.LE00.IN"),AREA_WB_6ATTRS,Seq!AG$1,FALSE),".")</f>
        <v>.</v>
      </c>
      <c r="KK165">
        <f t="shared" si="107"/>
        <v>35353</v>
      </c>
      <c r="KL165">
        <f t="shared" si="105"/>
        <v>811</v>
      </c>
      <c r="KM165">
        <f t="shared" si="108"/>
        <v>45169045.391310744</v>
      </c>
      <c r="KN165">
        <f t="shared" si="109"/>
        <v>-43750666.073301636</v>
      </c>
      <c r="KO165">
        <f t="shared" si="106"/>
        <v>8.7999998092651369E-2</v>
      </c>
      <c r="KP165" t="str">
        <f>work!HA165</f>
        <v>.</v>
      </c>
      <c r="KQ165" t="str">
        <f>work!HB165</f>
        <v>.</v>
      </c>
      <c r="KR165" t="str">
        <f>work!HC165</f>
        <v>.</v>
      </c>
      <c r="KS165" t="str">
        <f>IF(ISNUMBER(work!HI165-work!HA165),work!HI165-work!HA165,".")</f>
        <v>.</v>
      </c>
      <c r="KT165" t="str">
        <f>IF(ISNUMBER(work!HJ165-work!HB165),work!HJ165-work!HB165,".")</f>
        <v>.</v>
      </c>
      <c r="KU165" t="str">
        <f>IF(ISNUMBER(work!HK165-work!HC165),work!HK165-work!HC165,".")</f>
        <v>.</v>
      </c>
      <c r="KW165">
        <f>IFERROR(work!HR165/work!HV165,".")</f>
        <v>1.0150795709597013E-3</v>
      </c>
      <c r="KX165">
        <f>IFERROR(work!HS165/work!HW165,".")</f>
        <v>3.4279025464300486E-4</v>
      </c>
      <c r="KY165">
        <f>IFERROR(work!HT165/work!HX165,".")</f>
        <v>3.1967591172701922E-3</v>
      </c>
      <c r="KZ165">
        <f>IFERROR(work!HU165/work!HY165,".")</f>
        <v>3.8108855053463546E-3</v>
      </c>
    </row>
    <row r="166" spans="1:312">
      <c r="A166" s="24">
        <f t="shared" si="85"/>
        <v>167</v>
      </c>
      <c r="B166" s="24" t="str">
        <f t="shared" si="110"/>
        <v>InEM90</v>
      </c>
      <c r="C166" s="24" t="str">
        <f t="shared" si="111"/>
        <v>Out</v>
      </c>
      <c r="D166" s="24" t="str">
        <f t="shared" si="112"/>
        <v>In67</v>
      </c>
      <c r="E166" s="25" t="s">
        <v>2611</v>
      </c>
      <c r="F166" s="26" t="str">
        <f t="shared" si="89"/>
        <v>Paraguay</v>
      </c>
      <c r="G166" s="166" t="s">
        <v>1603</v>
      </c>
      <c r="H166" s="166" t="s">
        <v>5007</v>
      </c>
      <c r="I166" s="166" t="s">
        <v>5007</v>
      </c>
      <c r="J166" s="180" t="s">
        <v>5007</v>
      </c>
      <c r="K166" s="180" t="s">
        <v>5007</v>
      </c>
      <c r="L166" s="27">
        <f>IFERROR(VLOOKUP($F166,Area_FDI_84_96,Seq!B$1,FALSE),0)</f>
        <v>0</v>
      </c>
      <c r="M166" s="27">
        <f>IFERROR(VLOOKUP($F166,Area_FDI_84_96,Seq!C$1,FALSE),0)</f>
        <v>0</v>
      </c>
      <c r="N166" s="27">
        <f>IFERROR(VLOOKUP($F166,Area_FDI_84_96,Seq!D$1,FALSE),0)</f>
        <v>0</v>
      </c>
      <c r="O166" s="27">
        <f>IFERROR(VLOOKUP($F166,Area_FDI_84_96,Seq!E$1,FALSE),0)</f>
        <v>0</v>
      </c>
      <c r="P166" s="27">
        <f>IFERROR(VLOOKUP($F166,Area_FDI_84_96,Seq!F$1,FALSE),0)</f>
        <v>0</v>
      </c>
      <c r="Q166" s="27">
        <f>IFERROR(VLOOKUP($F166,Area_FDI_84_96,Seq!G$1,FALSE),0)</f>
        <v>0</v>
      </c>
      <c r="R166" s="27">
        <f>IFERROR(VLOOKUP($F166,Area_FDI_84_96,Seq!H$1,FALSE),0)</f>
        <v>0</v>
      </c>
      <c r="S166" s="27">
        <f>IFERROR(VLOOKUP($F166,Area_FDI_84_96,Seq!I$1,FALSE),0)</f>
        <v>0</v>
      </c>
      <c r="T166" s="27">
        <f>IFERROR(VALUE(VLOOKUP($E166,Area_FDI_92_95,Seq!B$1,FALSE)),0)</f>
        <v>58</v>
      </c>
      <c r="U166" s="27">
        <f>IFERROR(VALUE(VLOOKUP($E166,Area_FDI_92_95,Seq!C$1,FALSE)),0)</f>
        <v>187</v>
      </c>
      <c r="V166" s="27">
        <f>IFERROR(VALUE(VLOOKUP($E166,Area_FDI_92_95,Seq!D$1,FALSE)),0)</f>
        <v>171</v>
      </c>
      <c r="W166" s="27">
        <f>IFERROR(VALUE(VLOOKUP($E166,Area_FDI_92_95,Seq!E$1,FALSE)),0)</f>
        <v>122</v>
      </c>
      <c r="X166" s="27">
        <f>IFERROR(VALUE(VLOOKUP($E166,Area_FDI_96_99,Seq!B$1,FALSE)),0)</f>
        <v>12</v>
      </c>
      <c r="Y166" s="27">
        <f>IFERROR(VALUE(VLOOKUP($E166,Area_FDI_96_99,Seq!C$1,FALSE)),0)</f>
        <v>26</v>
      </c>
      <c r="Z166" s="27">
        <f>IFERROR(VALUE(VLOOKUP($E166,Area_FDI_96_99,Seq!D$1,FALSE)),0)</f>
        <v>70</v>
      </c>
      <c r="AA166" s="27">
        <f>IFERROR(VALUE(VLOOKUP($E166,Area_FDI_96_99,Seq!E$1,FALSE)),0)</f>
        <v>500</v>
      </c>
      <c r="AB166" s="27">
        <f t="shared" si="113"/>
        <v>30</v>
      </c>
      <c r="AC166" s="27">
        <f t="shared" si="114"/>
        <v>117</v>
      </c>
      <c r="AD166" s="27">
        <f t="shared" si="115"/>
        <v>107</v>
      </c>
      <c r="AE166" s="27">
        <f t="shared" si="116"/>
        <v>60</v>
      </c>
      <c r="AF166" s="27">
        <f t="shared" si="117"/>
        <v>830</v>
      </c>
      <c r="AG166" s="27">
        <f t="shared" si="118"/>
        <v>142</v>
      </c>
      <c r="AH166" s="27">
        <f t="shared" si="119"/>
        <v>158</v>
      </c>
      <c r="AI166" s="27">
        <f t="shared" si="120"/>
        <v>527</v>
      </c>
      <c r="AJ166" s="27">
        <f t="shared" si="121"/>
        <v>215</v>
      </c>
      <c r="AK166" s="27">
        <f t="shared" si="122"/>
        <v>301</v>
      </c>
      <c r="AL166" s="27">
        <f t="shared" si="123"/>
        <v>234</v>
      </c>
      <c r="AM166" s="27"/>
      <c r="AN166" s="27"/>
      <c r="AO166" s="27"/>
      <c r="AP166" s="27"/>
      <c r="AQ166" s="27"/>
      <c r="AR166" s="27"/>
      <c r="AS166" s="27"/>
      <c r="AT166" s="27">
        <f>IFERROR(work!D166+work!AP166,".")</f>
        <v>18745049.30343961</v>
      </c>
      <c r="AU166" s="27">
        <f>IFERROR(work!E166+work!AQ166,".")</f>
        <v>19734836.259566989</v>
      </c>
      <c r="AV166" s="27">
        <f>IFERROR(work!F166+work!AR166,".")</f>
        <v>21467978.264618747</v>
      </c>
      <c r="AW166" s="27">
        <f>IFERROR(work!G166+work!AS166,".")</f>
        <v>23742367.85259546</v>
      </c>
      <c r="AX166" s="27">
        <f>IFERROR(work!H166+work!AT166,".")</f>
        <v>27295809.041115783</v>
      </c>
      <c r="AY166" s="27">
        <f>IFERROR(work!I166+work!AU166,".")</f>
        <v>30935881.106622055</v>
      </c>
      <c r="AZ166" s="27">
        <f>IFERROR(work!J166+work!AV166,".")</f>
        <v>33615138.167702794</v>
      </c>
      <c r="BA166" s="27">
        <f>IFERROR(work!K166+work!AW166,".")</f>
        <v>37478902.380706482</v>
      </c>
      <c r="BB166" s="27">
        <f>IFERROR(work!L166+work!AX166,".")</f>
        <v>41688748.154857941</v>
      </c>
      <c r="BC166" s="27">
        <f>IFERROR(work!M166+work!AY166,".")</f>
        <v>43407218.493391752</v>
      </c>
      <c r="BD166" s="27">
        <f>IFERROR(work!N166+work!AZ166,".")</f>
        <v>45052613.854047611</v>
      </c>
      <c r="BE166" s="27">
        <f>IFERROR(work!O166+work!BA166,".")</f>
        <v>49157558.940754481</v>
      </c>
      <c r="BF166" s="27">
        <f>IFERROR(work!P166+work!BB166,".")</f>
        <v>56072472.473366685</v>
      </c>
      <c r="BG166" s="27">
        <f>IFERROR(work!Q166+work!BC166,".")</f>
        <v>63859245.874892153</v>
      </c>
      <c r="BH166" s="27">
        <f>IFERROR(work!R166+work!BD166,".")</f>
        <v>72163624.263187975</v>
      </c>
      <c r="BI166" s="27">
        <f>IFERROR(work!S166+work!BE166,".")</f>
        <v>79992573.259234592</v>
      </c>
      <c r="BJ166" s="27">
        <f>IFERROR(work!T166+work!BF166,".")</f>
        <v>87923304.285122558</v>
      </c>
      <c r="BK166" s="27">
        <f>IFERROR(work!U166+work!BG166,".")</f>
        <v>96054950.516381964</v>
      </c>
      <c r="BL166" s="27">
        <f>IFERROR(work!V166+work!BH166,".")</f>
        <v>103493924.75438295</v>
      </c>
      <c r="BM166" s="27">
        <f>IFERROR(work!W166+work!BI166,".")</f>
        <v>111292021.32561311</v>
      </c>
      <c r="BN166" s="27">
        <f>IFERROR(work!X166+work!BJ166,".")</f>
        <v>120554620.01378569</v>
      </c>
      <c r="BO166" s="27">
        <f>IFERROR(work!Y166+work!BK166,".")</f>
        <v>130516559.05111536</v>
      </c>
      <c r="BP166" s="27">
        <f>IFERROR(work!Z166+work!BL166,".")</f>
        <v>142327538.54010302</v>
      </c>
      <c r="BQ166" s="27">
        <f>IFERROR(work!AA166+work!BM166,".")</f>
        <v>156515852.96695417</v>
      </c>
      <c r="BR166" s="27">
        <f>IFERROR(work!AB166+work!BN166,".")</f>
        <v>172279274.10943091</v>
      </c>
      <c r="BS166" s="27">
        <f>IFERROR(work!AC166+work!BO166,".")</f>
        <v>191680984.19277546</v>
      </c>
      <c r="BT166" s="27">
        <f>IFERROR(work!AD166+work!BP166,".")</f>
        <v>215957397.54545131</v>
      </c>
      <c r="BU166" s="27">
        <f>IFERROR(work!AE166+work!BQ166,".")</f>
        <v>246561073.4114919</v>
      </c>
      <c r="BV166" s="27">
        <f>IFERROR(work!AF166+work!BR166,".")</f>
        <v>270197212.95133007</v>
      </c>
      <c r="BW166" s="27">
        <f>IFERROR(work!AG166+work!BS166,".")</f>
        <v>294931954.90844518</v>
      </c>
      <c r="BX166" s="27">
        <f>IFERROR(work!AH166+work!BT166,".")</f>
        <v>325647130.86396819</v>
      </c>
      <c r="BY166" s="27">
        <f>IFERROR(work!AI166+work!BU166,".")</f>
        <v>355228121.91109151</v>
      </c>
      <c r="BZ166" s="27"/>
      <c r="CA166" s="27"/>
      <c r="CB166" s="27"/>
      <c r="CC166" s="27"/>
      <c r="CD166" s="27"/>
      <c r="CE166" s="27"/>
      <c r="CF166" s="27">
        <f>IFERROR(work!AP166-work!D166,".")</f>
        <v>-17843174.784281768</v>
      </c>
      <c r="CG166" s="27">
        <f>IFERROR(work!AQ166-work!E166,".")</f>
        <v>-18755975.480715912</v>
      </c>
      <c r="CH166" s="27">
        <f>IFERROR(work!AR166-work!F166,".")</f>
        <v>-20525497.344029918</v>
      </c>
      <c r="CI166" s="27">
        <f>IFERROR(work!AS166-work!G166,".")</f>
        <v>-22828396.597396065</v>
      </c>
      <c r="CJ166" s="27">
        <f>IFERROR(work!AT166-work!H166,".")</f>
        <v>-26353711.605274364</v>
      </c>
      <c r="CK166" s="27">
        <f>IFERROR(work!AU166-work!I166,".")</f>
        <v>-29956324.827030689</v>
      </c>
      <c r="CL166" s="27">
        <f>IFERROR(work!AV166-work!J166,".")</f>
        <v>-32635581.888111427</v>
      </c>
      <c r="CM166" s="27">
        <f>IFERROR(work!AW166-work!K166,".")</f>
        <v>-36456901.201582201</v>
      </c>
      <c r="CN166" s="27">
        <f>IFERROR(work!AX166-work!L166,".")</f>
        <v>-40601801.232229345</v>
      </c>
      <c r="CO166" s="27">
        <f>IFERROR(work!AY166-work!M166,".")</f>
        <v>-42257243.418566257</v>
      </c>
      <c r="CP166" s="27">
        <f>IFERROR(work!AZ166-work!N166,".")</f>
        <v>-43867097.610564768</v>
      </c>
      <c r="CQ166" s="27">
        <f>IFERROR(work!BA166-work!O166,".")</f>
        <v>-47942765.978602208</v>
      </c>
      <c r="CR166" s="27">
        <f>IFERROR(work!BB166-work!P166,".")</f>
        <v>-54816098.584538557</v>
      </c>
      <c r="CS166" s="27">
        <f>IFERROR(work!BC166-work!Q166,".")</f>
        <v>-62553725.131120004</v>
      </c>
      <c r="CT166" s="27">
        <f>IFERROR(work!BD166-work!R166,".")</f>
        <v>-70809445.944611609</v>
      </c>
      <c r="CU166" s="27">
        <f>IFERROR(work!BE166-work!S166,".")</f>
        <v>-78564561.601215109</v>
      </c>
      <c r="CV166" s="27">
        <f>IFERROR(work!BF166-work!T166,".")</f>
        <v>-86489544.061372265</v>
      </c>
      <c r="CW166" s="27">
        <f>IFERROR(work!BG166-work!U166,".")</f>
        <v>-94578292.726336882</v>
      </c>
      <c r="CX166" s="27">
        <f>IFERROR(work!BH166-work!V166,".")</f>
        <v>-102008711.46126808</v>
      </c>
      <c r="CY166" s="27">
        <f>IFERROR(work!BI166-work!W166,".")</f>
        <v>-109828815.24242738</v>
      </c>
      <c r="CZ166" s="27">
        <f>IFERROR(work!BJ166-work!X166,".")</f>
        <v>-119140366.82597017</v>
      </c>
      <c r="DA166" s="27">
        <f>IFERROR(work!BK166-work!Y166,".")</f>
        <v>-129073111.6963402</v>
      </c>
      <c r="DB166" s="27">
        <f>IFERROR(work!BL166-work!Z166,".")</f>
        <v>-140884792.24537098</v>
      </c>
      <c r="DC166" s="27">
        <f>IFERROR(work!BM166-work!AA166,".")</f>
        <v>-155017710.89706683</v>
      </c>
      <c r="DD166" s="27">
        <f>IFERROR(work!BN166-work!AB166,".")</f>
        <v>-170719179.70485765</v>
      </c>
      <c r="DE166" s="27">
        <f>IFERROR(work!BO166-work!AC166,".")</f>
        <v>-190076294.9025273</v>
      </c>
      <c r="DF166" s="27">
        <f>IFERROR(work!BP166-work!AD166,".")</f>
        <v>-214283055.9949533</v>
      </c>
      <c r="DG166" s="27">
        <f>IFERROR(work!BQ166-work!AE166,".")</f>
        <v>-244773524.53165165</v>
      </c>
      <c r="DH166" s="27">
        <f>IFERROR(work!BR166-work!AF166,".")</f>
        <v>-268305506.39435443</v>
      </c>
      <c r="DI166" s="27">
        <f>IFERROR(work!BS166-work!AG166,".")</f>
        <v>-293113014.61704344</v>
      </c>
      <c r="DJ166" s="27">
        <f>IFERROR(work!BT166-work!AH166,".")</f>
        <v>-323554515.49217123</v>
      </c>
      <c r="DK166" s="27">
        <f>IFERROR(work!BU166-work!AI166,".")</f>
        <v>-353050874.2634564</v>
      </c>
      <c r="DL166" s="27"/>
      <c r="DM166" s="27"/>
      <c r="DN166" s="27"/>
      <c r="DO166" s="27"/>
      <c r="DP166" s="27"/>
      <c r="DQ166" s="27"/>
      <c r="DR166" s="27"/>
      <c r="DS166" s="27">
        <f>IFERROR(work!DO166-work!CC166,".")</f>
        <v>6.5000000000000002E-2</v>
      </c>
      <c r="DT166" s="27">
        <f>IFERROR(work!DP166-work!CD166,".")</f>
        <v>6.4000000000000001E-2</v>
      </c>
      <c r="DU166" s="27">
        <f>IFERROR(work!DQ166-work!CE166,".")</f>
        <v>6.4000000000000001E-2</v>
      </c>
      <c r="DV166" s="27">
        <f>IFERROR(work!DR166-work!CF166,".")</f>
        <v>6.3E-2</v>
      </c>
      <c r="DW166" s="27">
        <f>IFERROR(work!DS166-work!CG166,".")</f>
        <v>6.3E-2</v>
      </c>
      <c r="DX166" s="27">
        <f>IFERROR(work!DT166-work!CH166,".")</f>
        <v>6.2000000000000006E-2</v>
      </c>
      <c r="DY166" s="27">
        <f>IFERROR(work!DU166-work!CI166,".")</f>
        <v>6.1000000000000006E-2</v>
      </c>
      <c r="DZ166" s="27">
        <f>IFERROR(work!DV166-work!CJ166,".")</f>
        <v>6.0000000000000005E-2</v>
      </c>
      <c r="EA166" s="27">
        <f>IFERROR(work!DW166-work!CK166,".")</f>
        <v>5.9000000000000011E-2</v>
      </c>
      <c r="EB166" s="27">
        <f>IFERROR(work!DX166-work!CL166,".")</f>
        <v>5.800000000000001E-2</v>
      </c>
      <c r="EC166" s="27">
        <f>IFERROR(work!DY166-work!CM166,".")</f>
        <v>5.6000000000000008E-2</v>
      </c>
      <c r="ED166" s="27">
        <f>IFERROR(work!DZ166-work!CN166,".")</f>
        <v>5.4000000000000006E-2</v>
      </c>
      <c r="EE166" s="27">
        <f>IFERROR(work!EA166-work!CO166,".")</f>
        <v>5.3000000000000005E-2</v>
      </c>
      <c r="EF166" s="27">
        <f>IFERROR(work!EB166-work!CP166,".")</f>
        <v>5.1000000000000004E-2</v>
      </c>
      <c r="EG166" s="27">
        <f>IFERROR(work!EC166-work!CQ166,".")</f>
        <v>4.9000000000000002E-2</v>
      </c>
      <c r="EH166" s="27">
        <f>IFERROR(work!ED166-work!CR166,".")</f>
        <v>4.7000000000000007E-2</v>
      </c>
      <c r="EI166" s="27">
        <f>IFERROR(work!EE166-work!CS166,".")</f>
        <v>0.11400000000000002</v>
      </c>
      <c r="EJ166" s="27">
        <f>IFERROR(work!EF166-work!CT166,".")</f>
        <v>0.11200000000000002</v>
      </c>
      <c r="EK166" s="27">
        <f>IFERROR(work!EG166-work!CU166,".")</f>
        <v>0.11000000000000001</v>
      </c>
      <c r="EL166" s="27">
        <f>IFERROR(work!EH166-work!CV166,".")</f>
        <v>0.10700000000000001</v>
      </c>
      <c r="EM166" s="27">
        <f>IFERROR(work!EI166-work!CW166,".")</f>
        <v>0.10400000000000001</v>
      </c>
      <c r="EN166" s="27">
        <f>IFERROR(work!EJ166-work!CX166,".")</f>
        <v>0.10100000000000001</v>
      </c>
      <c r="EO166" s="27">
        <f>IFERROR(work!EK166-work!CY166,".")</f>
        <v>9.8000000000000004E-2</v>
      </c>
      <c r="EP166" s="27">
        <f>IFERROR(work!EL166-work!CZ166,".")</f>
        <v>9.5000000000000015E-2</v>
      </c>
      <c r="EQ166" s="27">
        <f>IFERROR(work!EM166-work!DA166,".")</f>
        <v>9.1000000000000011E-2</v>
      </c>
      <c r="ER166" s="27">
        <f>IFERROR(work!EN166-work!DB166,".")</f>
        <v>8.8000000000000023E-2</v>
      </c>
      <c r="ES166" s="27">
        <f>IFERROR(work!EO166-work!DC166,".")</f>
        <v>8.4000000000000019E-2</v>
      </c>
      <c r="ET166" s="27">
        <f>IFERROR(work!EP166-work!DD166,".")</f>
        <v>8.0000000000000016E-2</v>
      </c>
      <c r="EU166" s="27">
        <f>IFERROR(work!EQ166-work!DE166,".")</f>
        <v>9.1999999999999998E-2</v>
      </c>
      <c r="EV166" s="27">
        <f>IFERROR(work!ER166-work!DF166,".")</f>
        <v>8.6999999999999994E-2</v>
      </c>
      <c r="EW166" s="27">
        <f>IFERROR(work!ES166-work!DG166,".")</f>
        <v>8.3000000000000004E-2</v>
      </c>
      <c r="EX166" s="27">
        <f>IFERROR(work!ET166-work!DH166,".")</f>
        <v>7.9000000000000001E-2</v>
      </c>
      <c r="EY166" s="27"/>
      <c r="EZ166" s="27"/>
      <c r="FA166" s="27"/>
      <c r="FB166" s="27"/>
      <c r="FC166" s="27"/>
      <c r="FD166" s="27"/>
      <c r="FE166" s="27" t="str">
        <f>IF(ISNUMBER(work!GZ166/work!HD166),work!GZ166/work!HD166,".")</f>
        <v>.</v>
      </c>
      <c r="FF166" s="27" t="str">
        <f>IF(ISNUMBER(work!HA166/work!HE166),work!HA166/work!HE166,".")</f>
        <v>.</v>
      </c>
      <c r="FG166" s="27" t="str">
        <f>IF(ISNUMBER(work!HB166/work!HF166),work!HB166/work!HF166,".")</f>
        <v>.</v>
      </c>
      <c r="FH166" s="27" t="str">
        <f>IF(ISNUMBER(work!HC166/work!HG166),work!HC166/work!HG166,".")</f>
        <v>.</v>
      </c>
      <c r="FI166" s="27" t="str">
        <f>IF(ISNUMBER((work!HA166+work!HB166)/(work!HE166+work!HF166)),(work!HA166+work!HB166)/(work!HE166+work!HF166),".")</f>
        <v>.</v>
      </c>
      <c r="FJ166" s="27" t="str">
        <f>IF(ISNUMBER(work!HH166/work!HL166),work!HH166/work!HL166,".")</f>
        <v>.</v>
      </c>
      <c r="FK166" s="27" t="str">
        <f>IF(ISNUMBER(work!HI166/work!HM166),work!HI166/work!HM166,".")</f>
        <v>.</v>
      </c>
      <c r="FL166" s="27" t="str">
        <f>IF(ISNUMBER(work!HJ166/work!HN166),work!HJ166/work!HN166,".")</f>
        <v>.</v>
      </c>
      <c r="FM166" s="27" t="str">
        <f>IF(ISNUMBER(work!HK166/work!HO166),work!HK166/work!HO166,".")</f>
        <v>.</v>
      </c>
      <c r="FN166" s="27" t="str">
        <f>IF(ISNUMBER((work!HI166+work!HJ166)/(work!HM166+work!HN166)),(work!HI166+work!HJ166)/(work!HM166+work!HN166),".")</f>
        <v>.</v>
      </c>
      <c r="FO166" s="27" t="s">
        <v>5007</v>
      </c>
      <c r="FP166" s="27" t="s">
        <v>5007</v>
      </c>
      <c r="FQ166" s="27" t="s">
        <v>5007</v>
      </c>
      <c r="FR166" s="27" t="s">
        <v>5007</v>
      </c>
      <c r="FS166" s="27" t="s">
        <v>5007</v>
      </c>
      <c r="FT166" s="27">
        <f>work!GM166</f>
        <v>1.2504544620435491E-3</v>
      </c>
      <c r="FU166" s="27">
        <f>work!GN166</f>
        <v>1.4118530712745785E-3</v>
      </c>
      <c r="FV166" s="27" t="str">
        <f>work!GO166</f>
        <v>.</v>
      </c>
      <c r="FW166" s="27" t="s">
        <v>5007</v>
      </c>
      <c r="FX166" s="27"/>
      <c r="FY166" s="27">
        <f t="shared" si="124"/>
        <v>18311.022000000001</v>
      </c>
      <c r="FZ166">
        <f t="shared" si="103"/>
        <v>30</v>
      </c>
      <c r="GA166" t="str">
        <f>work!HC166</f>
        <v>.</v>
      </c>
      <c r="GB166" t="str">
        <f>IF(ISNUMBER(work!HA166+work!HB166),work!HA166+work!HB166,".")</f>
        <v>.</v>
      </c>
      <c r="GC166" t="str">
        <f>IF(ISNUMBER(work!HK166-work!HC166),work!HK166-work!HC166,".")</f>
        <v>.</v>
      </c>
      <c r="GD166" t="str">
        <f>IF(ISNUMBER(work!HI166+work!HJ166-work!HA166-work!HB166),(work!HI166+work!HJ166-work!HA166-work!HB166),".")</f>
        <v>.</v>
      </c>
      <c r="GH166">
        <f>work!GQ166</f>
        <v>4000</v>
      </c>
      <c r="GI166">
        <f>work!GR166</f>
        <v>6000</v>
      </c>
      <c r="GJ166" t="str">
        <f>work!GZ166</f>
        <v>.</v>
      </c>
      <c r="GK166" t="str">
        <f>work!HH166</f>
        <v>.</v>
      </c>
      <c r="GL166">
        <f t="shared" si="125"/>
        <v>811.58717325298687</v>
      </c>
      <c r="GM166" t="str">
        <f>IFERROR(VLOOKUP($F166,AREA_EM_ALLYEAR,Seq!B$1,FALSE),".")</f>
        <v>.</v>
      </c>
      <c r="GN166" t="str">
        <f>IFERROR(VLOOKUP($F166,AREA_EM_ALLYEAR,Seq!C$1,FALSE),".")</f>
        <v>.</v>
      </c>
      <c r="GO166" t="str">
        <f>IFERROR(VLOOKUP($F166,AREA_EM_ALLYEAR,Seq!D$1,FALSE),".")</f>
        <v>.</v>
      </c>
      <c r="GP166" t="str">
        <f>IFERROR(VLOOKUP($F166,AREA_EM_ALLYEAR,Seq!E$1,FALSE),".")</f>
        <v>.</v>
      </c>
      <c r="GQ166" t="str">
        <f>IFERROR(VLOOKUP($F166,AREA_EM_ALLYEAR,Seq!F$1,FALSE),".")</f>
        <v>.</v>
      </c>
      <c r="GR166" t="str">
        <f>IFERROR(VLOOKUP($F166,AREA_EM_ALLYEAR,Seq!G$1,FALSE),".")</f>
        <v>.</v>
      </c>
      <c r="GS166" t="str">
        <f>IFERROR(VLOOKUP($F166,AREA_EM_ALLYEAR,Seq!H$1,FALSE),".")</f>
        <v>.</v>
      </c>
      <c r="GT166" t="str">
        <f>IFERROR(VLOOKUP($F166,AREA_EM_ALLYEAR,Seq!I$1,FALSE),".")</f>
        <v>.</v>
      </c>
      <c r="GU166" t="str">
        <f>IFERROR(VLOOKUP($F166,AREA_EM_ALLYEAR,Seq!J$1,FALSE),".")</f>
        <v>.</v>
      </c>
      <c r="GV166" t="str">
        <f>IFERROR(VLOOKUP($F166,AREA_EM_ALLYEAR,Seq!K$1,FALSE),".")</f>
        <v>.</v>
      </c>
      <c r="GW166" t="str">
        <f>IFERROR(VLOOKUP($F166,AREA_EM_ALLYEAR,Seq!L$1,FALSE),".")</f>
        <v>.</v>
      </c>
      <c r="GX166" t="str">
        <f>IFERROR(VLOOKUP($F166,AREA_EM_ALLYEAR,Seq!M$1,FALSE),".")</f>
        <v>.</v>
      </c>
      <c r="GY166" t="str">
        <f>IFERROR(VLOOKUP($F166,AREA_EM_ALLYEAR,Seq!N$1,FALSE),".")</f>
        <v>.</v>
      </c>
      <c r="GZ166" t="str">
        <f>IFERROR(VLOOKUP($F166,AREA_EM_ALLYEAR,Seq!O$1,FALSE),".")</f>
        <v>.</v>
      </c>
      <c r="HA166" t="str">
        <f t="shared" si="104"/>
        <v>.</v>
      </c>
      <c r="HK166" s="139">
        <f>IFERROR(VLOOKUP(CONCATENATE($G166, ".SP.DYN.LE00.IN"),AREA_WB_6ATTRS,Seq!B$1,FALSE)-VLOOKUP("CHN.SP.DYN.LE00.IN",AREA_WB_6ATTRS,Seq!B$1,FALSE),".")</f>
        <v>-0.26807317073171077</v>
      </c>
      <c r="HL166" s="139">
        <f>IFERROR(VLOOKUP(CONCATENATE($G166, ".SP.DYN.LE00.IN"),AREA_WB_6ATTRS,Seq!C$1,FALSE)-VLOOKUP("CHN.SP.DYN.LE00.IN",AREA_WB_6ATTRS,Seq!C$1,FALSE),".")</f>
        <v>-0.42885365853658186</v>
      </c>
      <c r="HM166" s="139">
        <f>IFERROR(VLOOKUP(CONCATENATE($G166, ".SP.DYN.LE00.IN"),AREA_WB_6ATTRS,Seq!D$1,FALSE)-VLOOKUP("CHN.SP.DYN.LE00.IN",AREA_WB_6ATTRS,Seq!D$1,FALSE),".")</f>
        <v>-0.59551219512194109</v>
      </c>
      <c r="HN166" s="139">
        <f>IFERROR(VLOOKUP(CONCATENATE($G166, ".SP.DYN.LE00.IN"),AREA_WB_6ATTRS,Seq!E$1,FALSE)-VLOOKUP("CHN.SP.DYN.LE00.IN",AREA_WB_6ATTRS,Seq!E$1,FALSE),".")</f>
        <v>-0.7576585365853532</v>
      </c>
      <c r="HO166" s="139">
        <f>IFERROR(VLOOKUP(CONCATENATE($G166, ".SP.DYN.LE00.IN"),AREA_WB_6ATTRS,Seq!F$1,FALSE)-VLOOKUP("CHN.SP.DYN.LE00.IN",AREA_WB_6ATTRS,Seq!F$1,FALSE),".")</f>
        <v>-0.9138048780487793</v>
      </c>
      <c r="HP166" s="139">
        <f>IFERROR(VLOOKUP(CONCATENATE($G166, ".SP.DYN.LE00.IN"),AREA_WB_6ATTRS,Seq!G$1,FALSE)-VLOOKUP("CHN.SP.DYN.LE00.IN",AREA_WB_6ATTRS,Seq!G$1,FALSE),".")</f>
        <v>-1.0609024390243889</v>
      </c>
      <c r="HQ166" s="139">
        <f>IFERROR(VLOOKUP(CONCATENATE($G166, ".SP.DYN.LE00.IN"),AREA_WB_6ATTRS,Seq!H$1,FALSE)-VLOOKUP("CHN.SP.DYN.LE00.IN",AREA_WB_6ATTRS,Seq!H$1,FALSE),".")</f>
        <v>-1.1904390243902299</v>
      </c>
      <c r="HR166" s="139">
        <f>IFERROR(VLOOKUP(CONCATENATE($G166, ".SP.DYN.LE00.IN"),AREA_WB_6ATTRS,Seq!I$1,FALSE)-VLOOKUP("CHN.SP.DYN.LE00.IN",AREA_WB_6ATTRS,Seq!I$1,FALSE),".")</f>
        <v>-1.2984390243902482</v>
      </c>
      <c r="HS166" s="139">
        <f>IFERROR(VLOOKUP(CONCATENATE($G166, ".SP.DYN.LE00.IN"),AREA_WB_6ATTRS,Seq!J$1,FALSE)-VLOOKUP("CHN.SP.DYN.LE00.IN",AREA_WB_6ATTRS,Seq!J$1,FALSE),".")</f>
        <v>-1.3843658536585508</v>
      </c>
      <c r="HT166" s="139">
        <f>IFERROR(VLOOKUP(CONCATENATE($G166, ".SP.DYN.LE00.IN"),AREA_WB_6ATTRS,Seq!K$1,FALSE)-VLOOKUP("CHN.SP.DYN.LE00.IN",AREA_WB_6ATTRS,Seq!K$1,FALSE),".")</f>
        <v>-1.4457560975609738</v>
      </c>
      <c r="HU166" s="139">
        <f>IFERROR(VLOOKUP(CONCATENATE($G166, ".SP.DYN.LE00.IN"),AREA_WB_6ATTRS,Seq!L$1,FALSE)-VLOOKUP("CHN.SP.DYN.LE00.IN",AREA_WB_6ATTRS,Seq!L$1,FALSE),".")</f>
        <v>-1.4871219512195069</v>
      </c>
      <c r="HV166" s="139">
        <f>IFERROR(VLOOKUP(CONCATENATE($G166, ".SP.DYN.LE00.IN"),AREA_WB_6ATTRS,Seq!M$1,FALSE)-VLOOKUP("CHN.SP.DYN.LE00.IN",AREA_WB_6ATTRS,Seq!M$1,FALSE),".")</f>
        <v>-1.5134878048780536</v>
      </c>
      <c r="HW166" s="139">
        <f>IFERROR(VLOOKUP(CONCATENATE($G166, ".SP.DYN.LE00.IN"),AREA_WB_6ATTRS,Seq!N$1,FALSE)-VLOOKUP("CHN.SP.DYN.LE00.IN",AREA_WB_6ATTRS,Seq!N$1,FALSE),".")</f>
        <v>-1.5303658536585374</v>
      </c>
      <c r="HX166" s="139">
        <f>IFERROR(VLOOKUP(CONCATENATE($G166, ".SP.DYN.LE00.IN"),AREA_WB_6ATTRS,Seq!O$1,FALSE)-VLOOKUP("CHN.SP.DYN.LE00.IN",AREA_WB_6ATTRS,Seq!O$1,FALSE),".")</f>
        <v>-1.5422682926829197</v>
      </c>
      <c r="HY166" s="139">
        <f>IFERROR(VLOOKUP(CONCATENATE($G166, ".SP.DYN.LE00.IN"),AREA_WB_6ATTRS,Seq!P$1,FALSE)-VLOOKUP("CHN.SP.DYN.LE00.IN",AREA_WB_6ATTRS,Seq!P$1,FALSE),".")</f>
        <v>-1.5491707317073065</v>
      </c>
      <c r="HZ166" s="139">
        <f>IFERROR(VLOOKUP(CONCATENATE($G166, ".SP.DYN.LE00.IN"),AREA_WB_6ATTRS,Seq!Q$1,FALSE)-VLOOKUP("CHN.SP.DYN.LE00.IN",AREA_WB_6ATTRS,Seq!Q$1,FALSE),".")</f>
        <v>-1.5445121951219534</v>
      </c>
      <c r="IA166" s="139">
        <f>IFERROR(VLOOKUP(CONCATENATE($G166, ".SP.DYN.LE00.IN"),AREA_WB_6ATTRS,Seq!R$1,FALSE)-VLOOKUP("CHN.SP.DYN.LE00.IN",AREA_WB_6ATTRS,Seq!R$1,FALSE),".")</f>
        <v>-1.5192195121951215</v>
      </c>
      <c r="IB166" s="139">
        <f>IFERROR(VLOOKUP(CONCATENATE($G166, ".SP.DYN.LE00.IN"),AREA_WB_6ATTRS,Seq!S$1,FALSE)-VLOOKUP("CHN.SP.DYN.LE00.IN",AREA_WB_6ATTRS,Seq!S$1,FALSE),".")</f>
        <v>-1.4707560975609795</v>
      </c>
      <c r="IC166" s="139">
        <f>IFERROR(VLOOKUP(CONCATENATE($G166, ".SP.DYN.LE00.IN"),AREA_WB_6ATTRS,Seq!T$1,FALSE)-VLOOKUP("CHN.SP.DYN.LE00.IN",AREA_WB_6ATTRS,Seq!T$1,FALSE),".")</f>
        <v>-1.3961219512195271</v>
      </c>
      <c r="ID166" s="139">
        <f>IFERROR(VLOOKUP(CONCATENATE($G166, ".SP.DYN.LE00.IN"),AREA_WB_6ATTRS,Seq!U$1,FALSE)-VLOOKUP("CHN.SP.DYN.LE00.IN",AREA_WB_6ATTRS,Seq!U$1,FALSE),".")</f>
        <v>-1.300853658536596</v>
      </c>
      <c r="IE166" s="139">
        <f>IFERROR(VLOOKUP(CONCATENATE($G166, ".SP.DYN.LE00.IN"),AREA_WB_6ATTRS,Seq!V$1,FALSE)-VLOOKUP("CHN.SP.DYN.LE00.IN",AREA_WB_6ATTRS,Seq!V$1,FALSE),".")</f>
        <v>-1.1965121951219544</v>
      </c>
      <c r="IF166" s="139">
        <f>IFERROR(VLOOKUP(CONCATENATE($G166, ".SP.DYN.LE00.IN"),AREA_WB_6ATTRS,Seq!W$1,FALSE)-VLOOKUP("CHN.SP.DYN.LE00.IN",AREA_WB_6ATTRS,Seq!W$1,FALSE),".")</f>
        <v>-1.0961951219512258</v>
      </c>
      <c r="IG166" s="139">
        <f>IFERROR(VLOOKUP(CONCATENATE($G166, ".SP.DYN.LE00.IN"),AREA_WB_6ATTRS,Seq!X$1,FALSE)-VLOOKUP("CHN.SP.DYN.LE00.IN",AREA_WB_6ATTRS,Seq!X$1,FALSE),".")</f>
        <v>-1.013048780487793</v>
      </c>
      <c r="IH166" s="139">
        <f>IFERROR(VLOOKUP(CONCATENATE($G166, ".SP.DYN.LE00.IN"),AREA_WB_6ATTRS,Seq!Y$1,FALSE)-VLOOKUP("CHN.SP.DYN.LE00.IN",AREA_WB_6ATTRS,Seq!Y$1,FALSE),".")</f>
        <v>-0.95507317073170839</v>
      </c>
      <c r="II166" s="139">
        <f>IFERROR(VLOOKUP(CONCATENATE($G166, ".SP.DYN.LE00.IN"),AREA_WB_6ATTRS,Seq!Z$1,FALSE)-VLOOKUP("CHN.SP.DYN.LE00.IN",AREA_WB_6ATTRS,Seq!Z$1,FALSE),".")</f>
        <v>-0.92378048780487632</v>
      </c>
      <c r="IJ166" s="139">
        <f>IFERROR(VLOOKUP(CONCATENATE($G166, ".SP.DYN.LE00.IN"),AREA_WB_6ATTRS,Seq!AA$1,FALSE)-VLOOKUP("CHN.SP.DYN.LE00.IN",AREA_WB_6ATTRS,Seq!AA$1,FALSE),".")</f>
        <v>-0.91865853658536878</v>
      </c>
      <c r="IK166" s="139">
        <f>IFERROR(VLOOKUP(CONCATENATE($G166, ".SP.DYN.LE00.IN"),AREA_WB_6ATTRS,Seq!AB$1,FALSE)-VLOOKUP("CHN.SP.DYN.LE00.IN",AREA_WB_6ATTRS,Seq!AB$1,FALSE),".")</f>
        <v>-0.93256097560976059</v>
      </c>
      <c r="IL166" s="139">
        <f>IFERROR(VLOOKUP(CONCATENATE($G166, ".SP.DYN.LE00.IN"),AREA_WB_6ATTRS,Seq!AC$1,FALSE)-VLOOKUP("CHN.SP.DYN.LE00.IN",AREA_WB_6ATTRS,Seq!AC$1,FALSE),".")</f>
        <v>-0.95392682926828343</v>
      </c>
      <c r="IM166" s="139">
        <f>IFERROR(VLOOKUP(CONCATENATE($G166, ".SP.DYN.LE00.IN"),AREA_WB_6ATTRS,Seq!AD$1,FALSE)-VLOOKUP("CHN.SP.DYN.LE00.IN",AREA_WB_6ATTRS,Seq!AD$1,FALSE),".")</f>
        <v>-0.97363414634145329</v>
      </c>
      <c r="IN166" s="139">
        <f>IFERROR(VLOOKUP(CONCATENATE($G166, ".SP.DYN.LE00.IN"),AREA_WB_6ATTRS,Seq!AE$1,FALSE)-VLOOKUP("CHN.SP.DYN.LE00.IN",AREA_WB_6ATTRS,Seq!AE$1,FALSE),".")</f>
        <v>-0.98819512195122172</v>
      </c>
      <c r="IO166" s="139">
        <f>IFERROR(VLOOKUP(CONCATENATE($G166, ".SP.DYN.LE00.IN"),AREA_WB_6ATTRS,Seq!AF$1,FALSE)-VLOOKUP("CHN.SP.DYN.LE00.IN",AREA_WB_6ATTRS,Seq!AF$1,FALSE),".")</f>
        <v>-0.99609756097562752</v>
      </c>
      <c r="IP166" s="139" t="str">
        <f>IFERROR(VLOOKUP(CONCATENATE($G166, ".SP.DYN.LE00.IN"),AREA_WB_6ATTRS,Seq!AG$1,FALSE)-VLOOKUP("CHN.SP.DYN.LE00.IN",AREA_WB_6ATTRS,Seq!AG$1,FALSE),".")</f>
        <v>.</v>
      </c>
      <c r="IW166">
        <f>IFERROR(VLOOKUP(CONCATENATE($G166, ".SP.DYN.LE00.IN"),AREA_WB_6ATTRS,Seq!B$1,FALSE),".")</f>
        <v>66.725731707317081</v>
      </c>
      <c r="IX166">
        <f>IFERROR(VLOOKUP(CONCATENATE($G166, ".SP.DYN.LE00.IN"),AREA_WB_6ATTRS,Seq!C$1,FALSE),".")</f>
        <v>66.834073170731727</v>
      </c>
      <c r="IY166">
        <f>IFERROR(VLOOKUP(CONCATENATE($G166, ".SP.DYN.LE00.IN"),AREA_WB_6ATTRS,Seq!D$1,FALSE),".")</f>
        <v>66.939390243902452</v>
      </c>
      <c r="IZ166">
        <f>IFERROR(VLOOKUP(CONCATENATE($G166, ".SP.DYN.LE00.IN"),AREA_WB_6ATTRS,Seq!E$1,FALSE),".")</f>
        <v>67.042195121951238</v>
      </c>
      <c r="JA166">
        <f>IFERROR(VLOOKUP(CONCATENATE($G166, ".SP.DYN.LE00.IN"),AREA_WB_6ATTRS,Seq!F$1,FALSE),".")</f>
        <v>67.14546341463415</v>
      </c>
      <c r="JB166">
        <f>IFERROR(VLOOKUP(CONCATENATE($G166, ".SP.DYN.LE00.IN"),AREA_WB_6ATTRS,Seq!G$1,FALSE),".")</f>
        <v>67.252243902439034</v>
      </c>
      <c r="JC166">
        <f>IFERROR(VLOOKUP(CONCATENATE($G166, ".SP.DYN.LE00.IN"),AREA_WB_6ATTRS,Seq!H$1,FALSE),".")</f>
        <v>67.36904878048783</v>
      </c>
      <c r="JD166">
        <f>IFERROR(VLOOKUP(CONCATENATE($G166, ".SP.DYN.LE00.IN"),AREA_WB_6ATTRS,Seq!I$1,FALSE),".")</f>
        <v>67.498878048780497</v>
      </c>
      <c r="JE166">
        <f>IFERROR(VLOOKUP(CONCATENATE($G166, ".SP.DYN.LE00.IN"),AREA_WB_6ATTRS,Seq!J$1,FALSE),".")</f>
        <v>67.642756097560977</v>
      </c>
      <c r="JF166">
        <f>IFERROR(VLOOKUP(CONCATENATE($G166, ".SP.DYN.LE00.IN"),AREA_WB_6ATTRS,Seq!K$1,FALSE),".")</f>
        <v>67.80117073170733</v>
      </c>
      <c r="JG166">
        <f>IFERROR(VLOOKUP(CONCATENATE($G166, ".SP.DYN.LE00.IN"),AREA_WB_6ATTRS,Seq!L$1,FALSE),".")</f>
        <v>67.972609756097569</v>
      </c>
      <c r="JH166">
        <f>IFERROR(VLOOKUP(CONCATENATE($G166, ".SP.DYN.LE00.IN"),AREA_WB_6ATTRS,Seq!M$1,FALSE),".")</f>
        <v>68.150536585365856</v>
      </c>
      <c r="JI166">
        <f>IFERROR(VLOOKUP(CONCATENATE($G166, ".SP.DYN.LE00.IN"),AREA_WB_6ATTRS,Seq!N$1,FALSE),".")</f>
        <v>68.331463414634143</v>
      </c>
      <c r="JJ166">
        <f>IFERROR(VLOOKUP(CONCATENATE($G166, ".SP.DYN.LE00.IN"),AREA_WB_6ATTRS,Seq!O$1,FALSE),".")</f>
        <v>68.512365853658551</v>
      </c>
      <c r="JK166">
        <f>IFERROR(VLOOKUP(CONCATENATE($G166, ".SP.DYN.LE00.IN"),AREA_WB_6ATTRS,Seq!P$1,FALSE),".")</f>
        <v>68.693756097560993</v>
      </c>
      <c r="JL166">
        <f>IFERROR(VLOOKUP(CONCATENATE($G166, ".SP.DYN.LE00.IN"),AREA_WB_6ATTRS,Seq!Q$1,FALSE),".")</f>
        <v>68.880219512195126</v>
      </c>
      <c r="JM166">
        <f>IFERROR(VLOOKUP(CONCATENATE($G166, ".SP.DYN.LE00.IN"),AREA_WB_6ATTRS,Seq!R$1,FALSE),".")</f>
        <v>69.07980487804879</v>
      </c>
      <c r="JN166">
        <f>IFERROR(VLOOKUP(CONCATENATE($G166, ".SP.DYN.LE00.IN"),AREA_WB_6ATTRS,Seq!S$1,FALSE),".")</f>
        <v>69.29556097560976</v>
      </c>
      <c r="JO166">
        <f>IFERROR(VLOOKUP(CONCATENATE($G166, ".SP.DYN.LE00.IN"),AREA_WB_6ATTRS,Seq!T$1,FALSE),".")</f>
        <v>69.530975609756098</v>
      </c>
      <c r="JP166">
        <f>IFERROR(VLOOKUP(CONCATENATE($G166, ".SP.DYN.LE00.IN"),AREA_WB_6ATTRS,Seq!U$1,FALSE),".")</f>
        <v>69.782536585365861</v>
      </c>
      <c r="JQ166">
        <f>IFERROR(VLOOKUP(CONCATENATE($G166, ".SP.DYN.LE00.IN"),AREA_WB_6ATTRS,Seq!V$1,FALSE),".")</f>
        <v>70.045195121951224</v>
      </c>
      <c r="JR166">
        <f>IFERROR(VLOOKUP(CONCATENATE($G166, ".SP.DYN.LE00.IN"),AREA_WB_6ATTRS,Seq!W$1,FALSE),".")</f>
        <v>70.30934146341464</v>
      </c>
      <c r="JS166">
        <f>IFERROR(VLOOKUP(CONCATENATE($G166, ".SP.DYN.LE00.IN"),AREA_WB_6ATTRS,Seq!X$1,FALSE),".")</f>
        <v>70.566390243902447</v>
      </c>
      <c r="JT166">
        <f>IFERROR(VLOOKUP(CONCATENATE($G166, ".SP.DYN.LE00.IN"),AREA_WB_6ATTRS,Seq!Y$1,FALSE),".")</f>
        <v>70.80980487804878</v>
      </c>
      <c r="JU166">
        <f>IFERROR(VLOOKUP(CONCATENATE($G166, ".SP.DYN.LE00.IN"),AREA_WB_6ATTRS,Seq!Z$1,FALSE),".")</f>
        <v>71.038560975609769</v>
      </c>
      <c r="JV166">
        <f>IFERROR(VLOOKUP(CONCATENATE($G166, ".SP.DYN.LE00.IN"),AREA_WB_6ATTRS,Seq!AA$1,FALSE),".")</f>
        <v>71.252658536585372</v>
      </c>
      <c r="JW166">
        <f>IFERROR(VLOOKUP(CONCATENATE($G166, ".SP.DYN.LE00.IN"),AREA_WB_6ATTRS,Seq!AB$1,FALSE),".")</f>
        <v>71.457170731707322</v>
      </c>
      <c r="JX166">
        <f>IFERROR(VLOOKUP(CONCATENATE($G166, ".SP.DYN.LE00.IN"),AREA_WB_6ATTRS,Seq!AC$1,FALSE),".")</f>
        <v>71.658658536585378</v>
      </c>
      <c r="JY166">
        <f>IFERROR(VLOOKUP(CONCATENATE($G166, ".SP.DYN.LE00.IN"),AREA_WB_6ATTRS,Seq!AD$1,FALSE),".")</f>
        <v>71.861707317073183</v>
      </c>
      <c r="JZ166">
        <f>IFERROR(VLOOKUP(CONCATENATE($G166, ".SP.DYN.LE00.IN"),AREA_WB_6ATTRS,Seq!AE$1,FALSE),".")</f>
        <v>72.068317073170732</v>
      </c>
      <c r="KA166">
        <f>IFERROR(VLOOKUP(CONCATENATE($G166, ".SP.DYN.LE00.IN"),AREA_WB_6ATTRS,Seq!AF$1,FALSE),".")</f>
        <v>72.277000000000001</v>
      </c>
      <c r="KB166" t="str">
        <f>IFERROR(VLOOKUP(CONCATENATE($G166, ".SP.DYN.LE00.IN"),AREA_WB_6ATTRS,Seq!AG$1,FALSE),".")</f>
        <v>.</v>
      </c>
      <c r="KK166">
        <f t="shared" si="107"/>
        <v>1176</v>
      </c>
      <c r="KL166">
        <f t="shared" si="105"/>
        <v>0</v>
      </c>
      <c r="KM166">
        <f t="shared" si="108"/>
        <v>45052613.854047611</v>
      </c>
      <c r="KN166">
        <f t="shared" si="109"/>
        <v>-43867097.610564768</v>
      </c>
      <c r="KO166">
        <f t="shared" si="106"/>
        <v>5.6000000000000008E-2</v>
      </c>
      <c r="KP166" t="str">
        <f>work!HA166</f>
        <v>.</v>
      </c>
      <c r="KQ166" t="str">
        <f>work!HB166</f>
        <v>.</v>
      </c>
      <c r="KR166" t="str">
        <f>work!HC166</f>
        <v>.</v>
      </c>
      <c r="KS166" t="str">
        <f>IF(ISNUMBER(work!HI166-work!HA166),work!HI166-work!HA166,".")</f>
        <v>.</v>
      </c>
      <c r="KT166" t="str">
        <f>IF(ISNUMBER(work!HJ166-work!HB166),work!HJ166-work!HB166,".")</f>
        <v>.</v>
      </c>
      <c r="KU166" t="str">
        <f>IF(ISNUMBER(work!HK166-work!HC166),work!HK166-work!HC166,".")</f>
        <v>.</v>
      </c>
      <c r="KW166">
        <f>IFERROR(work!HR166/work!HV166,".")</f>
        <v>9.3471471037755282E-5</v>
      </c>
      <c r="KX166">
        <f>IFERROR(work!HS166/work!HW166,".")</f>
        <v>4.3014456904832163E-4</v>
      </c>
      <c r="KY166">
        <f>IFERROR(work!HT166/work!HX166,".")</f>
        <v>1.6503947957426169E-4</v>
      </c>
      <c r="KZ166">
        <f>IFERROR(work!HU166/work!HY166,".")</f>
        <v>1.2573880824079189E-4</v>
      </c>
    </row>
    <row r="167" spans="1:312">
      <c r="A167" s="24">
        <f t="shared" si="85"/>
        <v>168</v>
      </c>
      <c r="B167" s="24" t="str">
        <f t="shared" si="110"/>
        <v>InEM90</v>
      </c>
      <c r="C167" s="24" t="str">
        <f t="shared" si="111"/>
        <v>Out</v>
      </c>
      <c r="D167" s="24" t="str">
        <f t="shared" si="112"/>
        <v>In67</v>
      </c>
      <c r="E167" s="25" t="s">
        <v>2615</v>
      </c>
      <c r="F167" s="26" t="str">
        <f t="shared" si="89"/>
        <v>Peru</v>
      </c>
      <c r="G167" s="166" t="s">
        <v>1604</v>
      </c>
      <c r="H167" s="166" t="s">
        <v>5007</v>
      </c>
      <c r="I167" s="166" t="s">
        <v>5007</v>
      </c>
      <c r="J167" s="180" t="s">
        <v>5007</v>
      </c>
      <c r="K167" s="180" t="s">
        <v>5007</v>
      </c>
      <c r="L167" s="27">
        <f>IFERROR(VLOOKUP($F167,Area_FDI_84_96,Seq!B$1,FALSE),0)</f>
        <v>0</v>
      </c>
      <c r="M167" s="27">
        <f>IFERROR(VLOOKUP($F167,Area_FDI_84_96,Seq!C$1,FALSE),0)</f>
        <v>0</v>
      </c>
      <c r="N167" s="27">
        <f>IFERROR(VLOOKUP($F167,Area_FDI_84_96,Seq!D$1,FALSE),0)</f>
        <v>0</v>
      </c>
      <c r="O167" s="27">
        <f>IFERROR(VLOOKUP($F167,Area_FDI_84_96,Seq!E$1,FALSE),0)</f>
        <v>0</v>
      </c>
      <c r="P167" s="27">
        <f>IFERROR(VLOOKUP($F167,Area_FDI_84_96,Seq!F$1,FALSE),0)</f>
        <v>0</v>
      </c>
      <c r="Q167" s="27">
        <f>IFERROR(VLOOKUP($F167,Area_FDI_84_96,Seq!G$1,FALSE),0)</f>
        <v>0</v>
      </c>
      <c r="R167" s="27">
        <f>IFERROR(VLOOKUP($F167,Area_FDI_84_96,Seq!H$1,FALSE),0)</f>
        <v>0</v>
      </c>
      <c r="S167" s="27">
        <f>IFERROR(VLOOKUP($F167,Area_FDI_84_96,Seq!I$1,FALSE),0)</f>
        <v>0</v>
      </c>
      <c r="T167" s="27">
        <f>IFERROR(VALUE(VLOOKUP($E167,Area_FDI_92_95,Seq!B$1,FALSE)),0)</f>
        <v>12</v>
      </c>
      <c r="U167" s="27">
        <f>IFERROR(VALUE(VLOOKUP($E167,Area_FDI_92_95,Seq!C$1,FALSE)),0)</f>
        <v>175</v>
      </c>
      <c r="V167" s="27">
        <f>IFERROR(VALUE(VLOOKUP($E167,Area_FDI_92_95,Seq!D$1,FALSE)),0)</f>
        <v>124</v>
      </c>
      <c r="W167" s="27">
        <f>IFERROR(VALUE(VLOOKUP($E167,Area_FDI_92_95,Seq!E$1,FALSE)),0)</f>
        <v>238</v>
      </c>
      <c r="X167" s="27">
        <f>IFERROR(VALUE(VLOOKUP($E167,Area_FDI_96_99,Seq!B$1,FALSE)),0)</f>
        <v>403</v>
      </c>
      <c r="Y167" s="27">
        <f>IFERROR(VALUE(VLOOKUP($E167,Area_FDI_96_99,Seq!C$1,FALSE)),0)</f>
        <v>229</v>
      </c>
      <c r="Z167" s="27">
        <f>IFERROR(VALUE(VLOOKUP($E167,Area_FDI_96_99,Seq!D$1,FALSE)),0)</f>
        <v>861</v>
      </c>
      <c r="AA167" s="27">
        <f>IFERROR(VALUE(VLOOKUP($E167,Area_FDI_96_99,Seq!E$1,FALSE)),0)</f>
        <v>272</v>
      </c>
      <c r="AB167" s="27">
        <f t="shared" si="113"/>
        <v>7</v>
      </c>
      <c r="AC167" s="27">
        <f t="shared" si="114"/>
        <v>27</v>
      </c>
      <c r="AD167" s="27">
        <f t="shared" si="115"/>
        <v>112</v>
      </c>
      <c r="AE167" s="27">
        <f t="shared" si="116"/>
        <v>90</v>
      </c>
      <c r="AF167" s="27">
        <f t="shared" si="117"/>
        <v>445</v>
      </c>
      <c r="AG167" s="27">
        <f t="shared" si="118"/>
        <v>338</v>
      </c>
      <c r="AH167" s="27">
        <f t="shared" si="119"/>
        <v>73</v>
      </c>
      <c r="AI167" s="27">
        <f t="shared" si="120"/>
        <v>320</v>
      </c>
      <c r="AJ167" s="27">
        <f t="shared" si="121"/>
        <v>267</v>
      </c>
      <c r="AK167" s="27">
        <f t="shared" si="122"/>
        <v>4</v>
      </c>
      <c r="AL167" s="27">
        <f t="shared" si="123"/>
        <v>2</v>
      </c>
      <c r="AM167" s="27"/>
      <c r="AN167" s="27"/>
      <c r="AO167" s="27"/>
      <c r="AP167" s="27"/>
      <c r="AQ167" s="27"/>
      <c r="AR167" s="27"/>
      <c r="AS167" s="27"/>
      <c r="AT167" s="27">
        <f>IFERROR(work!D167+work!AP167,".")</f>
        <v>22203350.446442381</v>
      </c>
      <c r="AU167" s="27">
        <f>IFERROR(work!E167+work!AQ167,".")</f>
        <v>23435350.512013141</v>
      </c>
      <c r="AV167" s="27">
        <f>IFERROR(work!F167+work!AR167,".")</f>
        <v>25161542.778344795</v>
      </c>
      <c r="AW167" s="27">
        <f>IFERROR(work!G167+work!AS167,".")</f>
        <v>26958740.212081809</v>
      </c>
      <c r="AX167" s="27">
        <f>IFERROR(work!H167+work!AT167,".")</f>
        <v>30689132.925609596</v>
      </c>
      <c r="AY167" s="27">
        <f>IFERROR(work!I167+work!AU167,".")</f>
        <v>34418678.002108499</v>
      </c>
      <c r="AZ167" s="27">
        <f>IFERROR(work!J167+work!AV167,".")</f>
        <v>37495192.566717453</v>
      </c>
      <c r="BA167" s="27">
        <f>IFERROR(work!K167+work!AW167,".")</f>
        <v>41687320.933059514</v>
      </c>
      <c r="BB167" s="27">
        <f>IFERROR(work!L167+work!AX167,".")</f>
        <v>45454104.370112196</v>
      </c>
      <c r="BC167" s="27">
        <f>IFERROR(work!M167+work!AY167,".")</f>
        <v>46636927.560389034</v>
      </c>
      <c r="BD167" s="27">
        <f>IFERROR(work!N167+work!AZ167,".")</f>
        <v>48068867.563972116</v>
      </c>
      <c r="BE167" s="27">
        <f>IFERROR(work!O167+work!BA167,".")</f>
        <v>52237341.858532779</v>
      </c>
      <c r="BF167" s="27">
        <f>IFERROR(work!P167+work!BB167,".")</f>
        <v>59115655.515541814</v>
      </c>
      <c r="BG167" s="27">
        <f>IFERROR(work!Q167+work!BC167,".")</f>
        <v>67052796.069555007</v>
      </c>
      <c r="BH167" s="27">
        <f>IFERROR(work!R167+work!BD167,".")</f>
        <v>75826005.753433675</v>
      </c>
      <c r="BI167" s="27">
        <f>IFERROR(work!S167+work!BE167,".")</f>
        <v>83991619.27137883</v>
      </c>
      <c r="BJ167" s="27">
        <f>IFERROR(work!T167+work!BF167,".")</f>
        <v>92038161.060805723</v>
      </c>
      <c r="BK167" s="27">
        <f>IFERROR(work!U167+work!BG167,".")</f>
        <v>100480011.87880318</v>
      </c>
      <c r="BL167" s="27">
        <f>IFERROR(work!V167+work!BH167,".")</f>
        <v>107880735.78569357</v>
      </c>
      <c r="BM167" s="27">
        <f>IFERROR(work!W167+work!BI167,".")</f>
        <v>115736725.55859849</v>
      </c>
      <c r="BN167" s="27">
        <f>IFERROR(work!X167+work!BJ167,".")</f>
        <v>125176532.45168042</v>
      </c>
      <c r="BO167" s="27">
        <f>IFERROR(work!Y167+work!BK167,".")</f>
        <v>135135326.23006859</v>
      </c>
      <c r="BP167" s="27">
        <f>IFERROR(work!Z167+work!BL167,".")</f>
        <v>147214758.67295158</v>
      </c>
      <c r="BQ167" s="27">
        <f>IFERROR(work!AA167+work!BM167,".")</f>
        <v>161601529.3446323</v>
      </c>
      <c r="BR167" s="27">
        <f>IFERROR(work!AB167+work!BN167,".")</f>
        <v>177624354.01891974</v>
      </c>
      <c r="BS167" s="27">
        <f>IFERROR(work!AC167+work!BO167,".")</f>
        <v>197421910.01722735</v>
      </c>
      <c r="BT167" s="27">
        <f>IFERROR(work!AD167+work!BP167,".")</f>
        <v>222169978.84821302</v>
      </c>
      <c r="BU167" s="27">
        <f>IFERROR(work!AE167+work!BQ167,".")</f>
        <v>253344874.92741883</v>
      </c>
      <c r="BV167" s="27">
        <f>IFERROR(work!AF167+work!BR167,".")</f>
        <v>277681596.91302305</v>
      </c>
      <c r="BW167" s="27">
        <f>IFERROR(work!AG167+work!BS167,".")</f>
        <v>302523125.80456173</v>
      </c>
      <c r="BX167" s="27">
        <f>IFERROR(work!AH167+work!BT167,".")</f>
        <v>333851510.39016676</v>
      </c>
      <c r="BY167" s="27">
        <f>IFERROR(work!AI167+work!BU167,".")</f>
        <v>364029623.63131207</v>
      </c>
      <c r="BZ167" s="27"/>
      <c r="CA167" s="27"/>
      <c r="CB167" s="27"/>
      <c r="CC167" s="27"/>
      <c r="CD167" s="27"/>
      <c r="CE167" s="27"/>
      <c r="CF167" s="27">
        <f>IFERROR(work!AP167-work!D167,".")</f>
        <v>-14384873.641278999</v>
      </c>
      <c r="CG167" s="27">
        <f>IFERROR(work!AQ167-work!E167,".")</f>
        <v>-15055461.22826976</v>
      </c>
      <c r="CH167" s="27">
        <f>IFERROR(work!AR167-work!F167,".")</f>
        <v>-16831932.83030387</v>
      </c>
      <c r="CI167" s="27">
        <f>IFERROR(work!AS167-work!G167,".")</f>
        <v>-19612024.237909716</v>
      </c>
      <c r="CJ167" s="27">
        <f>IFERROR(work!AT167-work!H167,".")</f>
        <v>-22960387.720780551</v>
      </c>
      <c r="CK167" s="27">
        <f>IFERROR(work!AU167-work!I167,".")</f>
        <v>-26473527.931544244</v>
      </c>
      <c r="CL167" s="27">
        <f>IFERROR(work!AV167-work!J167,".")</f>
        <v>-28755527.489096768</v>
      </c>
      <c r="CM167" s="27">
        <f>IFERROR(work!AW167-work!K167,".")</f>
        <v>-32248482.649229173</v>
      </c>
      <c r="CN167" s="27">
        <f>IFERROR(work!AX167-work!L167,".")</f>
        <v>-36836445.01697509</v>
      </c>
      <c r="CO167" s="27">
        <f>IFERROR(work!AY167-work!M167,".")</f>
        <v>-39027534.351568975</v>
      </c>
      <c r="CP167" s="27">
        <f>IFERROR(work!AZ167-work!N167,".")</f>
        <v>-40850843.900640264</v>
      </c>
      <c r="CQ167" s="27">
        <f>IFERROR(work!BA167-work!O167,".")</f>
        <v>-44862983.06082391</v>
      </c>
      <c r="CR167" s="27">
        <f>IFERROR(work!BB167-work!P167,".")</f>
        <v>-51772915.542363428</v>
      </c>
      <c r="CS167" s="27">
        <f>IFERROR(work!BC167-work!Q167,".")</f>
        <v>-59360174.93645715</v>
      </c>
      <c r="CT167" s="27">
        <f>IFERROR(work!BD167-work!R167,".")</f>
        <v>-67147064.454365909</v>
      </c>
      <c r="CU167" s="27">
        <f>IFERROR(work!BE167-work!S167,".")</f>
        <v>-74565515.589070871</v>
      </c>
      <c r="CV167" s="27">
        <f>IFERROR(work!BF167-work!T167,".")</f>
        <v>-82374687.285689101</v>
      </c>
      <c r="CW167" s="27">
        <f>IFERROR(work!BG167-work!U167,".")</f>
        <v>-90153231.363915667</v>
      </c>
      <c r="CX167" s="27">
        <f>IFERROR(work!BH167-work!V167,".")</f>
        <v>-97621900.429957464</v>
      </c>
      <c r="CY167" s="27">
        <f>IFERROR(work!BI167-work!W167,".")</f>
        <v>-105384111.009442</v>
      </c>
      <c r="CZ167" s="27">
        <f>IFERROR(work!BJ167-work!X167,".")</f>
        <v>-114518454.38807544</v>
      </c>
      <c r="DA167" s="27">
        <f>IFERROR(work!BK167-work!Y167,".")</f>
        <v>-124454344.51738697</v>
      </c>
      <c r="DB167" s="27">
        <f>IFERROR(work!BL167-work!Z167,".")</f>
        <v>-135997572.11252242</v>
      </c>
      <c r="DC167" s="27">
        <f>IFERROR(work!BM167-work!AA167,".")</f>
        <v>-149932034.51938871</v>
      </c>
      <c r="DD167" s="27">
        <f>IFERROR(work!BN167-work!AB167,".")</f>
        <v>-165374099.79536882</v>
      </c>
      <c r="DE167" s="27">
        <f>IFERROR(work!BO167-work!AC167,".")</f>
        <v>-184335369.07807541</v>
      </c>
      <c r="DF167" s="27">
        <f>IFERROR(work!BP167-work!AD167,".")</f>
        <v>-208070474.6921916</v>
      </c>
      <c r="DG167" s="27">
        <f>IFERROR(work!BQ167-work!AE167,".")</f>
        <v>-237989723.01572472</v>
      </c>
      <c r="DH167" s="27">
        <f>IFERROR(work!BR167-work!AF167,".")</f>
        <v>-260821122.43266147</v>
      </c>
      <c r="DI167" s="27">
        <f>IFERROR(work!BS167-work!AG167,".")</f>
        <v>-285521843.72092688</v>
      </c>
      <c r="DJ167" s="27">
        <f>IFERROR(work!BT167-work!AH167,".")</f>
        <v>-315350135.96597266</v>
      </c>
      <c r="DK167" s="27">
        <f>IFERROR(work!BU167-work!AI167,".")</f>
        <v>-344249372.54323584</v>
      </c>
      <c r="DL167" s="27"/>
      <c r="DM167" s="27"/>
      <c r="DN167" s="27"/>
      <c r="DO167" s="27"/>
      <c r="DP167" s="27"/>
      <c r="DQ167" s="27"/>
      <c r="DR167" s="27"/>
      <c r="DS167" s="27">
        <f>IFERROR(work!DO167-work!CC167,".")</f>
        <v>0.18799999237060547</v>
      </c>
      <c r="DT167" s="27">
        <f>IFERROR(work!DP167-work!CD167,".")</f>
        <v>0.18699999237060547</v>
      </c>
      <c r="DU167" s="27">
        <f>IFERROR(work!DQ167-work!CE167,".")</f>
        <v>0.18699999237060547</v>
      </c>
      <c r="DV167" s="27">
        <f>IFERROR(work!DR167-work!CF167,".")</f>
        <v>0.18599999237060547</v>
      </c>
      <c r="DW167" s="27">
        <f>IFERROR(work!DS167-work!CG167,".")</f>
        <v>0.18599999237060547</v>
      </c>
      <c r="DX167" s="27">
        <f>IFERROR(work!DT167-work!CH167,".")</f>
        <v>0.18499999237060546</v>
      </c>
      <c r="DY167" s="27">
        <f>IFERROR(work!DU167-work!CI167,".")</f>
        <v>0.18399999237060546</v>
      </c>
      <c r="DZ167" s="27">
        <f>IFERROR(work!DV167-work!CJ167,".")</f>
        <v>0.18299999237060546</v>
      </c>
      <c r="EA167" s="27">
        <f>IFERROR(work!DW167-work!CK167,".")</f>
        <v>0.18199999237060546</v>
      </c>
      <c r="EB167" s="27">
        <f>IFERROR(work!DX167-work!CL167,".")</f>
        <v>0.18099999237060546</v>
      </c>
      <c r="EC167" s="27">
        <f>IFERROR(work!DY167-work!CM167,".")</f>
        <v>0.17899999237060546</v>
      </c>
      <c r="ED167" s="27">
        <f>IFERROR(work!DZ167-work!CN167,".")</f>
        <v>0.17699999237060549</v>
      </c>
      <c r="EE167" s="27">
        <f>IFERROR(work!EA167-work!CO167,".")</f>
        <v>0.17599999237060548</v>
      </c>
      <c r="EF167" s="27">
        <f>IFERROR(work!EB167-work!CP167,".")</f>
        <v>0.17399999237060548</v>
      </c>
      <c r="EG167" s="27">
        <f>IFERROR(work!EC167-work!CQ167,".")</f>
        <v>0.17199999237060548</v>
      </c>
      <c r="EH167" s="27">
        <f>IFERROR(work!ED167-work!CR167,".")</f>
        <v>0.16999999237060548</v>
      </c>
      <c r="EI167" s="27">
        <f>IFERROR(work!EE167-work!CS167,".")</f>
        <v>0.17000000381469726</v>
      </c>
      <c r="EJ167" s="27">
        <f>IFERROR(work!EF167-work!CT167,".")</f>
        <v>0.25699999999999995</v>
      </c>
      <c r="EK167" s="27">
        <f>IFERROR(work!EG167-work!CU167,".")</f>
        <v>0.25600000381469723</v>
      </c>
      <c r="EL167" s="27">
        <f>IFERROR(work!EH167-work!CV167,".")</f>
        <v>0.28099999618530269</v>
      </c>
      <c r="EM167" s="27">
        <f>IFERROR(work!EI167-work!CW167,".")</f>
        <v>0.26299999618530273</v>
      </c>
      <c r="EN167" s="27">
        <f>IFERROR(work!EJ167-work!CX167,".")</f>
        <v>0.25700000381469729</v>
      </c>
      <c r="EO167" s="27">
        <f>IFERROR(work!EK167-work!CY167,".")</f>
        <v>0.28800000000000003</v>
      </c>
      <c r="EP167" s="27">
        <f>IFERROR(work!EL167-work!CZ167,".")</f>
        <v>0.28500000000000003</v>
      </c>
      <c r="EQ167" s="27">
        <f>IFERROR(work!EM167-work!DA167,".")</f>
        <v>0.28899999237060547</v>
      </c>
      <c r="ER167" s="27">
        <f>IFERROR(work!EN167-work!DB167,".")</f>
        <v>0.308</v>
      </c>
      <c r="ES167" s="27">
        <f>IFERROR(work!EO167-work!DC167,".")</f>
        <v>0.30499998474121093</v>
      </c>
      <c r="ET167" s="27">
        <f>IFERROR(work!EP167-work!DD167,".")</f>
        <v>0.33799999237060546</v>
      </c>
      <c r="EU167" s="27">
        <f>IFERROR(work!EQ167-work!DE167,".")</f>
        <v>0.32900000762939452</v>
      </c>
      <c r="EV167" s="27">
        <f>IFERROR(work!ER167-work!DF167,".")</f>
        <v>0.32400000762939452</v>
      </c>
      <c r="EW167" s="27">
        <f>IFERROR(work!ES167-work!DG167,".")</f>
        <v>0.32000000762939451</v>
      </c>
      <c r="EX167" s="27">
        <f>IFERROR(work!ET167-work!DH167,".")</f>
        <v>0.31600000762939451</v>
      </c>
      <c r="EY167" s="27"/>
      <c r="EZ167" s="27"/>
      <c r="FA167" s="27"/>
      <c r="FB167" s="27"/>
      <c r="FC167" s="27"/>
      <c r="FD167" s="27"/>
      <c r="FE167" s="27" t="str">
        <f>IF(ISNUMBER(work!GZ167/work!HD167),work!GZ167/work!HD167,".")</f>
        <v>.</v>
      </c>
      <c r="FF167" s="27" t="str">
        <f>IF(ISNUMBER(work!HA167/work!HE167),work!HA167/work!HE167,".")</f>
        <v>.</v>
      </c>
      <c r="FG167" s="27" t="str">
        <f>IF(ISNUMBER(work!HB167/work!HF167),work!HB167/work!HF167,".")</f>
        <v>.</v>
      </c>
      <c r="FH167" s="27" t="str">
        <f>IF(ISNUMBER(work!HC167/work!HG167),work!HC167/work!HG167,".")</f>
        <v>.</v>
      </c>
      <c r="FI167" s="27" t="str">
        <f>IF(ISNUMBER((work!HA167+work!HB167)/(work!HE167+work!HF167)),(work!HA167+work!HB167)/(work!HE167+work!HF167),".")</f>
        <v>.</v>
      </c>
      <c r="FJ167" s="27" t="str">
        <f>IF(ISNUMBER(work!HH167/work!HL167),work!HH167/work!HL167,".")</f>
        <v>.</v>
      </c>
      <c r="FK167" s="27" t="str">
        <f>IF(ISNUMBER(work!HI167/work!HM167),work!HI167/work!HM167,".")</f>
        <v>.</v>
      </c>
      <c r="FL167" s="27" t="str">
        <f>IF(ISNUMBER(work!HJ167/work!HN167),work!HJ167/work!HN167,".")</f>
        <v>.</v>
      </c>
      <c r="FM167" s="27" t="str">
        <f>IF(ISNUMBER(work!HK167/work!HO167),work!HK167/work!HO167,".")</f>
        <v>.</v>
      </c>
      <c r="FN167" s="27" t="str">
        <f>IF(ISNUMBER((work!HI167+work!HJ167)/(work!HM167+work!HN167)),(work!HI167+work!HJ167)/(work!HM167+work!HN167),".")</f>
        <v>.</v>
      </c>
      <c r="FO167" s="27" t="s">
        <v>5007</v>
      </c>
      <c r="FP167" s="27" t="s">
        <v>5007</v>
      </c>
      <c r="FQ167" s="27" t="s">
        <v>5007</v>
      </c>
      <c r="FR167" s="27" t="s">
        <v>5007</v>
      </c>
      <c r="FS167" s="27" t="s">
        <v>5007</v>
      </c>
      <c r="FT167" s="27">
        <f>work!GM167</f>
        <v>3.0008400620919976E-3</v>
      </c>
      <c r="FU167" s="27">
        <f>work!GN167</f>
        <v>2.2960991617263414E-2</v>
      </c>
      <c r="FV167" s="27">
        <f>work!GO167</f>
        <v>4.9991997434872155E-2</v>
      </c>
      <c r="FW167" s="27" t="s">
        <v>5007</v>
      </c>
      <c r="FX167" s="27"/>
      <c r="FY167" s="27">
        <f t="shared" si="124"/>
        <v>16661.169000000002</v>
      </c>
      <c r="FZ167">
        <f t="shared" si="103"/>
        <v>7</v>
      </c>
      <c r="GA167" t="str">
        <f>work!HC167</f>
        <v>.</v>
      </c>
      <c r="GB167" t="str">
        <f>IF(ISNUMBER(work!HA167+work!HB167),work!HA167+work!HB167,".")</f>
        <v>.</v>
      </c>
      <c r="GC167" t="str">
        <f>IF(ISNUMBER(work!HK167-work!HC167),work!HK167-work!HC167,".")</f>
        <v>.</v>
      </c>
      <c r="GD167" t="str">
        <f>IF(ISNUMBER(work!HI167+work!HJ167-work!HA167-work!HB167),(work!HI167+work!HJ167-work!HA167-work!HB167),".")</f>
        <v>.</v>
      </c>
      <c r="GH167">
        <f>work!GQ167</f>
        <v>52000</v>
      </c>
      <c r="GI167">
        <f>work!GR167</f>
        <v>500000</v>
      </c>
      <c r="GJ167" t="str">
        <f>work!GZ167</f>
        <v>.</v>
      </c>
      <c r="GK167" t="str">
        <f>work!HH167</f>
        <v>.</v>
      </c>
      <c r="GL167">
        <f t="shared" si="125"/>
        <v>2682.6170941151718</v>
      </c>
      <c r="GM167" t="str">
        <f>IFERROR(VLOOKUP($F167,AREA_EM_ALLYEAR,Seq!B$1,FALSE),".")</f>
        <v>.</v>
      </c>
      <c r="GN167" t="str">
        <f>IFERROR(VLOOKUP($F167,AREA_EM_ALLYEAR,Seq!C$1,FALSE),".")</f>
        <v>.</v>
      </c>
      <c r="GO167" t="str">
        <f>IFERROR(VLOOKUP($F167,AREA_EM_ALLYEAR,Seq!D$1,FALSE),".")</f>
        <v>.</v>
      </c>
      <c r="GP167" t="str">
        <f>IFERROR(VLOOKUP($F167,AREA_EM_ALLYEAR,Seq!E$1,FALSE),".")</f>
        <v>.</v>
      </c>
      <c r="GQ167" t="str">
        <f>IFERROR(VLOOKUP($F167,AREA_EM_ALLYEAR,Seq!F$1,FALSE),".")</f>
        <v>.</v>
      </c>
      <c r="GR167" t="str">
        <f>IFERROR(VLOOKUP($F167,AREA_EM_ALLYEAR,Seq!G$1,FALSE),".")</f>
        <v>.</v>
      </c>
      <c r="GS167" t="str">
        <f>IFERROR(VLOOKUP($F167,AREA_EM_ALLYEAR,Seq!H$1,FALSE),".")</f>
        <v>.</v>
      </c>
      <c r="GT167" t="str">
        <f>IFERROR(VLOOKUP($F167,AREA_EM_ALLYEAR,Seq!I$1,FALSE),".")</f>
        <v>.</v>
      </c>
      <c r="GU167" t="str">
        <f>IFERROR(VLOOKUP($F167,AREA_EM_ALLYEAR,Seq!J$1,FALSE),".")</f>
        <v>.</v>
      </c>
      <c r="GV167" t="str">
        <f>IFERROR(VLOOKUP($F167,AREA_EM_ALLYEAR,Seq!K$1,FALSE),".")</f>
        <v>.</v>
      </c>
      <c r="GW167" t="str">
        <f>IFERROR(VLOOKUP($F167,AREA_EM_ALLYEAR,Seq!L$1,FALSE),".")</f>
        <v>.</v>
      </c>
      <c r="GX167" t="str">
        <f>IFERROR(VLOOKUP($F167,AREA_EM_ALLYEAR,Seq!M$1,FALSE),".")</f>
        <v>.</v>
      </c>
      <c r="GY167" t="str">
        <f>IFERROR(VLOOKUP($F167,AREA_EM_ALLYEAR,Seq!N$1,FALSE),".")</f>
        <v>.</v>
      </c>
      <c r="GZ167" t="str">
        <f>IFERROR(VLOOKUP($F167,AREA_EM_ALLYEAR,Seq!O$1,FALSE),".")</f>
        <v>.</v>
      </c>
      <c r="HA167" t="str">
        <f t="shared" si="104"/>
        <v>.</v>
      </c>
      <c r="HK167" s="139">
        <f>IFERROR(VLOOKUP(CONCATENATE($G167, ".SP.DYN.LE00.IN"),AREA_WB_6ATTRS,Seq!B$1,FALSE)-VLOOKUP("CHN.SP.DYN.LE00.IN",AREA_WB_6ATTRS,Seq!B$1,FALSE),".")</f>
        <v>-6.9776097560975714</v>
      </c>
      <c r="HL167" s="139">
        <f>IFERROR(VLOOKUP(CONCATENATE($G167, ".SP.DYN.LE00.IN"),AREA_WB_6ATTRS,Seq!C$1,FALSE)-VLOOKUP("CHN.SP.DYN.LE00.IN",AREA_WB_6ATTRS,Seq!C$1,FALSE),".")</f>
        <v>-6.6449268292683072</v>
      </c>
      <c r="HM167" s="139">
        <f>IFERROR(VLOOKUP(CONCATENATE($G167, ".SP.DYN.LE00.IN"),AREA_WB_6ATTRS,Seq!D$1,FALSE)-VLOOKUP("CHN.SP.DYN.LE00.IN",AREA_WB_6ATTRS,Seq!D$1,FALSE),".")</f>
        <v>-6.3160731707316984</v>
      </c>
      <c r="HN167" s="139">
        <f>IFERROR(VLOOKUP(CONCATENATE($G167, ".SP.DYN.LE00.IN"),AREA_WB_6ATTRS,Seq!E$1,FALSE)-VLOOKUP("CHN.SP.DYN.LE00.IN",AREA_WB_6ATTRS,Seq!E$1,FALSE),".")</f>
        <v>-5.9866829268292676</v>
      </c>
      <c r="HO167" s="139">
        <f>IFERROR(VLOOKUP(CONCATENATE($G167, ".SP.DYN.LE00.IN"),AREA_WB_6ATTRS,Seq!F$1,FALSE)-VLOOKUP("CHN.SP.DYN.LE00.IN",AREA_WB_6ATTRS,Seq!F$1,FALSE),".")</f>
        <v>-5.6612195121951245</v>
      </c>
      <c r="HP167" s="139">
        <f>IFERROR(VLOOKUP(CONCATENATE($G167, ".SP.DYN.LE00.IN"),AREA_WB_6ATTRS,Seq!G$1,FALSE)-VLOOKUP("CHN.SP.DYN.LE00.IN",AREA_WB_6ATTRS,Seq!G$1,FALSE),".")</f>
        <v>-5.3440975609756194</v>
      </c>
      <c r="HQ167" s="139">
        <f>IFERROR(VLOOKUP(CONCATENATE($G167, ".SP.DYN.LE00.IN"),AREA_WB_6ATTRS,Seq!H$1,FALSE)-VLOOKUP("CHN.SP.DYN.LE00.IN",AREA_WB_6ATTRS,Seq!H$1,FALSE),".")</f>
        <v>-5.0378292682926826</v>
      </c>
      <c r="HR167" s="139">
        <f>IFERROR(VLOOKUP(CONCATENATE($G167, ".SP.DYN.LE00.IN"),AREA_WB_6ATTRS,Seq!I$1,FALSE)-VLOOKUP("CHN.SP.DYN.LE00.IN",AREA_WB_6ATTRS,Seq!I$1,FALSE),".")</f>
        <v>-4.7428780487804971</v>
      </c>
      <c r="HS167" s="139">
        <f>IFERROR(VLOOKUP(CONCATENATE($G167, ".SP.DYN.LE00.IN"),AREA_WB_6ATTRS,Seq!J$1,FALSE)-VLOOKUP("CHN.SP.DYN.LE00.IN",AREA_WB_6ATTRS,Seq!J$1,FALSE),".")</f>
        <v>-4.4592682926829355</v>
      </c>
      <c r="HT167" s="139">
        <f>IFERROR(VLOOKUP(CONCATENATE($G167, ".SP.DYN.LE00.IN"),AREA_WB_6ATTRS,Seq!K$1,FALSE)-VLOOKUP("CHN.SP.DYN.LE00.IN",AREA_WB_6ATTRS,Seq!K$1,FALSE),".")</f>
        <v>-4.1825365853658525</v>
      </c>
      <c r="HU167" s="139">
        <f>IFERROR(VLOOKUP(CONCATENATE($G167, ".SP.DYN.LE00.IN"),AREA_WB_6ATTRS,Seq!L$1,FALSE)-VLOOKUP("CHN.SP.DYN.LE00.IN",AREA_WB_6ATTRS,Seq!L$1,FALSE),".")</f>
        <v>-3.9102195121951269</v>
      </c>
      <c r="HV167" s="139">
        <f>IFERROR(VLOOKUP(CONCATENATE($G167, ".SP.DYN.LE00.IN"),AREA_WB_6ATTRS,Seq!M$1,FALSE)-VLOOKUP("CHN.SP.DYN.LE00.IN",AREA_WB_6ATTRS,Seq!M$1,FALSE),".")</f>
        <v>-3.6358536585365755</v>
      </c>
      <c r="HW167" s="139">
        <f>IFERROR(VLOOKUP(CONCATENATE($G167, ".SP.DYN.LE00.IN"),AREA_WB_6ATTRS,Seq!N$1,FALSE)-VLOOKUP("CHN.SP.DYN.LE00.IN",AREA_WB_6ATTRS,Seq!N$1,FALSE),".")</f>
        <v>-3.3530243902438883</v>
      </c>
      <c r="HX167" s="139">
        <f>IFERROR(VLOOKUP(CONCATENATE($G167, ".SP.DYN.LE00.IN"),AREA_WB_6ATTRS,Seq!O$1,FALSE)-VLOOKUP("CHN.SP.DYN.LE00.IN",AREA_WB_6ATTRS,Seq!O$1,FALSE),".")</f>
        <v>-3.061243902439017</v>
      </c>
      <c r="HY167" s="139">
        <f>IFERROR(VLOOKUP(CONCATENATE($G167, ".SP.DYN.LE00.IN"),AREA_WB_6ATTRS,Seq!P$1,FALSE)-VLOOKUP("CHN.SP.DYN.LE00.IN",AREA_WB_6ATTRS,Seq!P$1,FALSE),".")</f>
        <v>-2.7575365853658411</v>
      </c>
      <c r="HZ167" s="139">
        <f>IFERROR(VLOOKUP(CONCATENATE($G167, ".SP.DYN.LE00.IN"),AREA_WB_6ATTRS,Seq!Q$1,FALSE)-VLOOKUP("CHN.SP.DYN.LE00.IN",AREA_WB_6ATTRS,Seq!Q$1,FALSE),".")</f>
        <v>-2.4399512195121957</v>
      </c>
      <c r="IA167" s="139">
        <f>IFERROR(VLOOKUP(CONCATENATE($G167, ".SP.DYN.LE00.IN"),AREA_WB_6ATTRS,Seq!R$1,FALSE)-VLOOKUP("CHN.SP.DYN.LE00.IN",AREA_WB_6ATTRS,Seq!R$1,FALSE),".")</f>
        <v>-2.1069268292683034</v>
      </c>
      <c r="IB167" s="139">
        <f>IFERROR(VLOOKUP(CONCATENATE($G167, ".SP.DYN.LE00.IN"),AREA_WB_6ATTRS,Seq!S$1,FALSE)-VLOOKUP("CHN.SP.DYN.LE00.IN",AREA_WB_6ATTRS,Seq!S$1,FALSE),".")</f>
        <v>-1.7654390243902469</v>
      </c>
      <c r="IC167" s="139">
        <f>IFERROR(VLOOKUP(CONCATENATE($G167, ".SP.DYN.LE00.IN"),AREA_WB_6ATTRS,Seq!T$1,FALSE)-VLOOKUP("CHN.SP.DYN.LE00.IN",AREA_WB_6ATTRS,Seq!T$1,FALSE),".")</f>
        <v>-1.4224634146341515</v>
      </c>
      <c r="ID167" s="139">
        <f>IFERROR(VLOOKUP(CONCATENATE($G167, ".SP.DYN.LE00.IN"),AREA_WB_6ATTRS,Seq!U$1,FALSE)-VLOOKUP("CHN.SP.DYN.LE00.IN",AREA_WB_6ATTRS,Seq!U$1,FALSE),".")</f>
        <v>-1.0844634146341718</v>
      </c>
      <c r="IE167" s="139">
        <f>IFERROR(VLOOKUP(CONCATENATE($G167, ".SP.DYN.LE00.IN"),AREA_WB_6ATTRS,Seq!V$1,FALSE)-VLOOKUP("CHN.SP.DYN.LE00.IN",AREA_WB_6ATTRS,Seq!V$1,FALSE),".")</f>
        <v>-0.7654390243902327</v>
      </c>
      <c r="IF167" s="139">
        <f>IFERROR(VLOOKUP(CONCATENATE($G167, ".SP.DYN.LE00.IN"),AREA_WB_6ATTRS,Seq!W$1,FALSE)-VLOOKUP("CHN.SP.DYN.LE00.IN",AREA_WB_6ATTRS,Seq!W$1,FALSE),".")</f>
        <v>-0.47482926829269445</v>
      </c>
      <c r="IG167" s="139">
        <f>IFERROR(VLOOKUP(CONCATENATE($G167, ".SP.DYN.LE00.IN"),AREA_WB_6ATTRS,Seq!X$1,FALSE)-VLOOKUP("CHN.SP.DYN.LE00.IN",AREA_WB_6ATTRS,Seq!X$1,FALSE),".")</f>
        <v>-0.22019512195120683</v>
      </c>
      <c r="IH167" s="139">
        <f>IFERROR(VLOOKUP(CONCATENATE($G167, ".SP.DYN.LE00.IN"),AREA_WB_6ATTRS,Seq!Y$1,FALSE)-VLOOKUP("CHN.SP.DYN.LE00.IN",AREA_WB_6ATTRS,Seq!Y$1,FALSE),".")</f>
        <v>-5.4878048780437894E-3</v>
      </c>
      <c r="II167" s="139">
        <f>IFERROR(VLOOKUP(CONCATENATE($G167, ".SP.DYN.LE00.IN"),AREA_WB_6ATTRS,Seq!Z$1,FALSE)-VLOOKUP("CHN.SP.DYN.LE00.IN",AREA_WB_6ATTRS,Seq!Z$1,FALSE),".")</f>
        <v>0.16634146341463918</v>
      </c>
      <c r="IJ167" s="139">
        <f>IFERROR(VLOOKUP(CONCATENATE($G167, ".SP.DYN.LE00.IN"),AREA_WB_6ATTRS,Seq!AA$1,FALSE)-VLOOKUP("CHN.SP.DYN.LE00.IN",AREA_WB_6ATTRS,Seq!AA$1,FALSE),".")</f>
        <v>0.29529268292682787</v>
      </c>
      <c r="IK167" s="139">
        <f>IFERROR(VLOOKUP(CONCATENATE($G167, ".SP.DYN.LE00.IN"),AREA_WB_6ATTRS,Seq!AB$1,FALSE)-VLOOKUP("CHN.SP.DYN.LE00.IN",AREA_WB_6ATTRS,Seq!AB$1,FALSE),".")</f>
        <v>0.38246341463414524</v>
      </c>
      <c r="IL167" s="139">
        <f>IFERROR(VLOOKUP(CONCATENATE($G167, ".SP.DYN.LE00.IN"),AREA_WB_6ATTRS,Seq!AC$1,FALSE)-VLOOKUP("CHN.SP.DYN.LE00.IN",AREA_WB_6ATTRS,Seq!AC$1,FALSE),".")</f>
        <v>0.43780487804878021</v>
      </c>
      <c r="IM167" s="139">
        <f>IFERROR(VLOOKUP(CONCATENATE($G167, ".SP.DYN.LE00.IN"),AREA_WB_6ATTRS,Seq!AD$1,FALSE)-VLOOKUP("CHN.SP.DYN.LE00.IN",AREA_WB_6ATTRS,Seq!AD$1,FALSE),".")</f>
        <v>0.47036585365854933</v>
      </c>
      <c r="IN167" s="139">
        <f>IFERROR(VLOOKUP(CONCATENATE($G167, ".SP.DYN.LE00.IN"),AREA_WB_6ATTRS,Seq!AE$1,FALSE)-VLOOKUP("CHN.SP.DYN.LE00.IN",AREA_WB_6ATTRS,Seq!AE$1,FALSE),".")</f>
        <v>0.48656097560974843</v>
      </c>
      <c r="IO167" s="139">
        <f>IFERROR(VLOOKUP(CONCATENATE($G167, ".SP.DYN.LE00.IN"),AREA_WB_6ATTRS,Seq!AF$1,FALSE)-VLOOKUP("CHN.SP.DYN.LE00.IN",AREA_WB_6ATTRS,Seq!AF$1,FALSE),".")</f>
        <v>0.49187804878047814</v>
      </c>
      <c r="IP167" s="139" t="str">
        <f>IFERROR(VLOOKUP(CONCATENATE($G167, ".SP.DYN.LE00.IN"),AREA_WB_6ATTRS,Seq!AG$1,FALSE)-VLOOKUP("CHN.SP.DYN.LE00.IN",AREA_WB_6ATTRS,Seq!AG$1,FALSE),".")</f>
        <v>.</v>
      </c>
      <c r="IW167">
        <f>IFERROR(VLOOKUP(CONCATENATE($G167, ".SP.DYN.LE00.IN"),AREA_WB_6ATTRS,Seq!B$1,FALSE),".")</f>
        <v>60.01619512195122</v>
      </c>
      <c r="IX167">
        <f>IFERROR(VLOOKUP(CONCATENATE($G167, ".SP.DYN.LE00.IN"),AREA_WB_6ATTRS,Seq!C$1,FALSE),".")</f>
        <v>60.618000000000002</v>
      </c>
      <c r="IY167">
        <f>IFERROR(VLOOKUP(CONCATENATE($G167, ".SP.DYN.LE00.IN"),AREA_WB_6ATTRS,Seq!D$1,FALSE),".")</f>
        <v>61.218829268292694</v>
      </c>
      <c r="IZ167">
        <f>IFERROR(VLOOKUP(CONCATENATE($G167, ".SP.DYN.LE00.IN"),AREA_WB_6ATTRS,Seq!E$1,FALSE),".")</f>
        <v>61.813170731707324</v>
      </c>
      <c r="JA167">
        <f>IFERROR(VLOOKUP(CONCATENATE($G167, ".SP.DYN.LE00.IN"),AREA_WB_6ATTRS,Seq!F$1,FALSE),".")</f>
        <v>62.398048780487805</v>
      </c>
      <c r="JB167">
        <f>IFERROR(VLOOKUP(CONCATENATE($G167, ".SP.DYN.LE00.IN"),AREA_WB_6ATTRS,Seq!G$1,FALSE),".")</f>
        <v>62.969048780487803</v>
      </c>
      <c r="JC167">
        <f>IFERROR(VLOOKUP(CONCATENATE($G167, ".SP.DYN.LE00.IN"),AREA_WB_6ATTRS,Seq!H$1,FALSE),".")</f>
        <v>63.521658536585377</v>
      </c>
      <c r="JD167">
        <f>IFERROR(VLOOKUP(CONCATENATE($G167, ".SP.DYN.LE00.IN"),AREA_WB_6ATTRS,Seq!I$1,FALSE),".")</f>
        <v>64.054439024390248</v>
      </c>
      <c r="JE167">
        <f>IFERROR(VLOOKUP(CONCATENATE($G167, ".SP.DYN.LE00.IN"),AREA_WB_6ATTRS,Seq!J$1,FALSE),".")</f>
        <v>64.567853658536592</v>
      </c>
      <c r="JF167">
        <f>IFERROR(VLOOKUP(CONCATENATE($G167, ".SP.DYN.LE00.IN"),AREA_WB_6ATTRS,Seq!K$1,FALSE),".")</f>
        <v>65.064390243902452</v>
      </c>
      <c r="JG167">
        <f>IFERROR(VLOOKUP(CONCATENATE($G167, ".SP.DYN.LE00.IN"),AREA_WB_6ATTRS,Seq!L$1,FALSE),".")</f>
        <v>65.549512195121949</v>
      </c>
      <c r="JH167">
        <f>IFERROR(VLOOKUP(CONCATENATE($G167, ".SP.DYN.LE00.IN"),AREA_WB_6ATTRS,Seq!M$1,FALSE),".")</f>
        <v>66.028170731707334</v>
      </c>
      <c r="JI167">
        <f>IFERROR(VLOOKUP(CONCATENATE($G167, ".SP.DYN.LE00.IN"),AREA_WB_6ATTRS,Seq!N$1,FALSE),".")</f>
        <v>66.508804878048792</v>
      </c>
      <c r="JJ167">
        <f>IFERROR(VLOOKUP(CONCATENATE($G167, ".SP.DYN.LE00.IN"),AREA_WB_6ATTRS,Seq!O$1,FALSE),".")</f>
        <v>66.993390243902454</v>
      </c>
      <c r="JK167">
        <f>IFERROR(VLOOKUP(CONCATENATE($G167, ".SP.DYN.LE00.IN"),AREA_WB_6ATTRS,Seq!P$1,FALSE),".")</f>
        <v>67.485390243902458</v>
      </c>
      <c r="JL167">
        <f>IFERROR(VLOOKUP(CONCATENATE($G167, ".SP.DYN.LE00.IN"),AREA_WB_6ATTRS,Seq!Q$1,FALSE),".")</f>
        <v>67.984780487804883</v>
      </c>
      <c r="JM167">
        <f>IFERROR(VLOOKUP(CONCATENATE($G167, ".SP.DYN.LE00.IN"),AREA_WB_6ATTRS,Seq!R$1,FALSE),".")</f>
        <v>68.492097560975608</v>
      </c>
      <c r="JN167">
        <f>IFERROR(VLOOKUP(CONCATENATE($G167, ".SP.DYN.LE00.IN"),AREA_WB_6ATTRS,Seq!S$1,FALSE),".")</f>
        <v>69.000878048780493</v>
      </c>
      <c r="JO167">
        <f>IFERROR(VLOOKUP(CONCATENATE($G167, ".SP.DYN.LE00.IN"),AREA_WB_6ATTRS,Seq!T$1,FALSE),".")</f>
        <v>69.504634146341473</v>
      </c>
      <c r="JP167">
        <f>IFERROR(VLOOKUP(CONCATENATE($G167, ".SP.DYN.LE00.IN"),AREA_WB_6ATTRS,Seq!U$1,FALSE),".")</f>
        <v>69.998926829268285</v>
      </c>
      <c r="JQ167">
        <f>IFERROR(VLOOKUP(CONCATENATE($G167, ".SP.DYN.LE00.IN"),AREA_WB_6ATTRS,Seq!V$1,FALSE),".")</f>
        <v>70.476268292682946</v>
      </c>
      <c r="JR167">
        <f>IFERROR(VLOOKUP(CONCATENATE($G167, ".SP.DYN.LE00.IN"),AREA_WB_6ATTRS,Seq!W$1,FALSE),".")</f>
        <v>70.930707317073171</v>
      </c>
      <c r="JS167">
        <f>IFERROR(VLOOKUP(CONCATENATE($G167, ".SP.DYN.LE00.IN"),AREA_WB_6ATTRS,Seq!X$1,FALSE),".")</f>
        <v>71.359243902439033</v>
      </c>
      <c r="JT167">
        <f>IFERROR(VLOOKUP(CONCATENATE($G167, ".SP.DYN.LE00.IN"),AREA_WB_6ATTRS,Seq!Y$1,FALSE),".")</f>
        <v>71.759390243902445</v>
      </c>
      <c r="JU167">
        <f>IFERROR(VLOOKUP(CONCATENATE($G167, ".SP.DYN.LE00.IN"),AREA_WB_6ATTRS,Seq!Z$1,FALSE),".")</f>
        <v>72.128682926829285</v>
      </c>
      <c r="JV167">
        <f>IFERROR(VLOOKUP(CONCATENATE($G167, ".SP.DYN.LE00.IN"),AREA_WB_6ATTRS,Seq!AA$1,FALSE),".")</f>
        <v>72.466609756097569</v>
      </c>
      <c r="JW167">
        <f>IFERROR(VLOOKUP(CONCATENATE($G167, ".SP.DYN.LE00.IN"),AREA_WB_6ATTRS,Seq!AB$1,FALSE),".")</f>
        <v>72.772195121951228</v>
      </c>
      <c r="JX167">
        <f>IFERROR(VLOOKUP(CONCATENATE($G167, ".SP.DYN.LE00.IN"),AREA_WB_6ATTRS,Seq!AC$1,FALSE),".")</f>
        <v>73.050390243902442</v>
      </c>
      <c r="JY167">
        <f>IFERROR(VLOOKUP(CONCATENATE($G167, ".SP.DYN.LE00.IN"),AREA_WB_6ATTRS,Seq!AD$1,FALSE),".")</f>
        <v>73.305707317073185</v>
      </c>
      <c r="JZ167">
        <f>IFERROR(VLOOKUP(CONCATENATE($G167, ".SP.DYN.LE00.IN"),AREA_WB_6ATTRS,Seq!AE$1,FALSE),".")</f>
        <v>73.543073170731702</v>
      </c>
      <c r="KA167">
        <f>IFERROR(VLOOKUP(CONCATENATE($G167, ".SP.DYN.LE00.IN"),AREA_WB_6ATTRS,Seq!AF$1,FALSE),".")</f>
        <v>73.764975609756107</v>
      </c>
      <c r="KB167" t="str">
        <f>IFERROR(VLOOKUP(CONCATENATE($G167, ".SP.DYN.LE00.IN"),AREA_WB_6ATTRS,Seq!AG$1,FALSE),".")</f>
        <v>.</v>
      </c>
      <c r="KK167">
        <f t="shared" si="107"/>
        <v>2321</v>
      </c>
      <c r="KL167">
        <f t="shared" si="105"/>
        <v>0</v>
      </c>
      <c r="KM167">
        <f t="shared" si="108"/>
        <v>48068867.563972116</v>
      </c>
      <c r="KN167">
        <f t="shared" si="109"/>
        <v>-40850843.900640264</v>
      </c>
      <c r="KO167">
        <f t="shared" si="106"/>
        <v>0.17899999237060546</v>
      </c>
      <c r="KP167" t="str">
        <f>work!HA167</f>
        <v>.</v>
      </c>
      <c r="KQ167" t="str">
        <f>work!HB167</f>
        <v>.</v>
      </c>
      <c r="KR167" t="str">
        <f>work!HC167</f>
        <v>.</v>
      </c>
      <c r="KS167" t="str">
        <f>IF(ISNUMBER(work!HI167-work!HA167),work!HI167-work!HA167,".")</f>
        <v>.</v>
      </c>
      <c r="KT167" t="str">
        <f>IF(ISNUMBER(work!HJ167-work!HB167),work!HJ167-work!HB167,".")</f>
        <v>.</v>
      </c>
      <c r="KU167" t="str">
        <f>IF(ISNUMBER(work!HK167-work!HC167),work!HK167-work!HC167,".")</f>
        <v>.</v>
      </c>
      <c r="KW167">
        <f>IFERROR(work!HR167/work!HV167,".")</f>
        <v>9.493042119502569E-5</v>
      </c>
      <c r="KX167">
        <f>IFERROR(work!HS167/work!HW167,".")</f>
        <v>1.8456045061956332E-4</v>
      </c>
      <c r="KY167">
        <f>IFERROR(work!HT167/work!HX167,".")</f>
        <v>1.2636438736229994E-4</v>
      </c>
      <c r="KZ167">
        <f>IFERROR(work!HU167/work!HY167,".")</f>
        <v>9.2260622392230948E-5</v>
      </c>
    </row>
    <row r="168" spans="1:312">
      <c r="A168" s="24">
        <f t="shared" si="85"/>
        <v>169</v>
      </c>
      <c r="B168" s="24" t="str">
        <f t="shared" si="110"/>
        <v>Out</v>
      </c>
      <c r="C168" s="24" t="str">
        <f t="shared" si="111"/>
        <v>Out</v>
      </c>
      <c r="D168" s="24" t="str">
        <f t="shared" si="112"/>
        <v>Out67</v>
      </c>
      <c r="E168" s="25" t="s">
        <v>3955</v>
      </c>
      <c r="F168" s="26" t="str">
        <f t="shared" si="89"/>
        <v>Puerto Rico</v>
      </c>
      <c r="G168" s="166" t="s">
        <v>1608</v>
      </c>
      <c r="H168" s="166" t="s">
        <v>5007</v>
      </c>
      <c r="I168" s="166" t="s">
        <v>5007</v>
      </c>
      <c r="J168" s="180" t="s">
        <v>5007</v>
      </c>
      <c r="K168" s="180" t="s">
        <v>5007</v>
      </c>
      <c r="L168" s="27">
        <f>IFERROR(VLOOKUP($F168,Area_FDI_84_96,Seq!B$1,FALSE),0)</f>
        <v>0</v>
      </c>
      <c r="M168" s="27">
        <f>IFERROR(VLOOKUP($F168,Area_FDI_84_96,Seq!C$1,FALSE),0)</f>
        <v>0</v>
      </c>
      <c r="N168" s="27">
        <f>IFERROR(VLOOKUP($F168,Area_FDI_84_96,Seq!D$1,FALSE),0)</f>
        <v>0</v>
      </c>
      <c r="O168" s="27">
        <f>IFERROR(VLOOKUP($F168,Area_FDI_84_96,Seq!E$1,FALSE),0)</f>
        <v>0</v>
      </c>
      <c r="P168" s="27">
        <f>IFERROR(VLOOKUP($F168,Area_FDI_84_96,Seq!F$1,FALSE),0)</f>
        <v>0</v>
      </c>
      <c r="Q168" s="27">
        <f>IFERROR(VLOOKUP($F168,Area_FDI_84_96,Seq!G$1,FALSE),0)</f>
        <v>0</v>
      </c>
      <c r="R168" s="27">
        <f>IFERROR(VLOOKUP($F168,Area_FDI_84_96,Seq!H$1,FALSE),0)</f>
        <v>0</v>
      </c>
      <c r="S168" s="27">
        <f>IFERROR(VLOOKUP($F168,Area_FDI_84_96,Seq!I$1,FALSE),0)</f>
        <v>0</v>
      </c>
      <c r="T168" s="27">
        <f>IFERROR(VALUE(VLOOKUP($E168,Area_FDI_92_95,Seq!B$1,FALSE)),0)</f>
        <v>0</v>
      </c>
      <c r="U168" s="27">
        <f>IFERROR(VALUE(VLOOKUP($E168,Area_FDI_92_95,Seq!C$1,FALSE)),0)</f>
        <v>0</v>
      </c>
      <c r="V168" s="27">
        <f>IFERROR(VALUE(VLOOKUP($E168,Area_FDI_92_95,Seq!D$1,FALSE)),0)</f>
        <v>0</v>
      </c>
      <c r="W168" s="27">
        <f>IFERROR(VALUE(VLOOKUP($E168,Area_FDI_92_95,Seq!E$1,FALSE)),0)</f>
        <v>0</v>
      </c>
      <c r="X168" s="27">
        <f>IFERROR(VALUE(VLOOKUP($E168,Area_FDI_96_99,Seq!B$1,FALSE)),0)</f>
        <v>0</v>
      </c>
      <c r="Y168" s="27">
        <f>IFERROR(VALUE(VLOOKUP($E168,Area_FDI_96_99,Seq!C$1,FALSE)),0)</f>
        <v>0</v>
      </c>
      <c r="Z168" s="27">
        <f>IFERROR(VALUE(VLOOKUP($E168,Area_FDI_96_99,Seq!D$1,FALSE)),0)</f>
        <v>0</v>
      </c>
      <c r="AA168" s="27">
        <f>IFERROR(VALUE(VLOOKUP($E168,Area_FDI_96_99,Seq!E$1,FALSE)),0)</f>
        <v>0</v>
      </c>
      <c r="AB168" s="27">
        <f t="shared" si="113"/>
        <v>0</v>
      </c>
      <c r="AC168" s="27">
        <f t="shared" si="114"/>
        <v>0</v>
      </c>
      <c r="AD168" s="27">
        <f t="shared" si="115"/>
        <v>0</v>
      </c>
      <c r="AE168" s="27">
        <f t="shared" si="116"/>
        <v>10</v>
      </c>
      <c r="AF168" s="27">
        <f t="shared" si="117"/>
        <v>0</v>
      </c>
      <c r="AG168" s="27">
        <f t="shared" si="118"/>
        <v>0</v>
      </c>
      <c r="AH168" s="27">
        <f t="shared" si="119"/>
        <v>0</v>
      </c>
      <c r="AI168" s="27">
        <f t="shared" si="120"/>
        <v>0</v>
      </c>
      <c r="AJ168" s="27">
        <f t="shared" si="121"/>
        <v>0</v>
      </c>
      <c r="AK168" s="27">
        <f t="shared" si="122"/>
        <v>0</v>
      </c>
      <c r="AL168" s="27">
        <f t="shared" si="123"/>
        <v>0</v>
      </c>
      <c r="AM168" s="27"/>
      <c r="AN168" s="27"/>
      <c r="AO168" s="27"/>
      <c r="AP168" s="27"/>
      <c r="AQ168" s="27"/>
      <c r="AR168" s="27"/>
      <c r="AS168" s="27"/>
      <c r="AT168" s="27">
        <f>IFERROR(work!D168+work!AP168,".")</f>
        <v>21186683.554594822</v>
      </c>
      <c r="AU168" s="27">
        <f>IFERROR(work!E168+work!AQ168,".")</f>
        <v>22168935.559270386</v>
      </c>
      <c r="AV168" s="27">
        <f>IFERROR(work!F168+work!AR168,".")</f>
        <v>23831177.402686585</v>
      </c>
      <c r="AW168" s="27">
        <f>IFERROR(work!G168+work!AS168,".")</f>
        <v>26133036.56707684</v>
      </c>
      <c r="AX168" s="27">
        <f>IFERROR(work!H168+work!AT168,".")</f>
        <v>29880808.143371217</v>
      </c>
      <c r="AY168" s="27">
        <f>IFERROR(work!I168+work!AU168,".")</f>
        <v>33565059.79015819</v>
      </c>
      <c r="AZ168" s="27">
        <f>IFERROR(work!J168+work!AV168,".")</f>
        <v>36498992.744093083</v>
      </c>
      <c r="BA168" s="27">
        <f>IFERROR(work!K168+work!AW168,".")</f>
        <v>40507492.591510922</v>
      </c>
      <c r="BB168" s="27">
        <f>IFERROR(work!L168+work!AX168,".")</f>
        <v>44915159.450838953</v>
      </c>
      <c r="BC168" s="27">
        <f>IFERROR(work!M168+work!AY168,".")</f>
        <v>46788299.006869502</v>
      </c>
      <c r="BD168" s="27">
        <f>IFERROR(work!N168+work!AZ168,".")</f>
        <v>48565565.302293763</v>
      </c>
      <c r="BE168" s="27">
        <f>IFERROR(work!O168+work!BA168,".")</f>
        <v>52750483.457755826</v>
      </c>
      <c r="BF168" s="27">
        <f>IFERROR(work!P168+work!BB168,".")</f>
        <v>59836295.285533108</v>
      </c>
      <c r="BG168" s="27">
        <f>IFERROR(work!Q168+work!BC168,".")</f>
        <v>67802508.283569559</v>
      </c>
      <c r="BH168" s="27">
        <f>IFERROR(work!R168+work!BD168,".")</f>
        <v>76274914.138088688</v>
      </c>
      <c r="BI168" s="27">
        <f>IFERROR(work!S168+work!BE168,".")</f>
        <v>84284794.057362571</v>
      </c>
      <c r="BJ168" s="27">
        <f>IFERROR(work!T168+work!BF168,".")</f>
        <v>92328457.789148539</v>
      </c>
      <c r="BK168" s="27">
        <f>IFERROR(work!U168+work!BG168,".")</f>
        <v>100688628.9450238</v>
      </c>
      <c r="BL168" s="27">
        <f>IFERROR(work!V168+work!BH168,".")</f>
        <v>108420415.80586812</v>
      </c>
      <c r="BM168" s="27">
        <f>IFERROR(work!W168+work!BI168,".")</f>
        <v>116535108.99030192</v>
      </c>
      <c r="BN168" s="27">
        <f>IFERROR(work!X168+work!BJ168,".")</f>
        <v>126017673.41987793</v>
      </c>
      <c r="BO168" s="27">
        <f>IFERROR(work!Y168+work!BK168,".")</f>
        <v>136354533.99028927</v>
      </c>
      <c r="BP168" s="27">
        <f>IFERROR(work!Z168+work!BL168,".")</f>
        <v>148226016.68316117</v>
      </c>
      <c r="BQ168" s="27">
        <f>IFERROR(work!AA168+work!BM168,".")</f>
        <v>162390151.60308936</v>
      </c>
      <c r="BR168" s="27">
        <f>IFERROR(work!AB168+work!BN168,".")</f>
        <v>178322942.58666208</v>
      </c>
      <c r="BS168" s="27">
        <f>IFERROR(work!AC168+work!BO168,".")</f>
        <v>197758725.16654676</v>
      </c>
      <c r="BT168" s="27">
        <f>IFERROR(work!AD168+work!BP168,".")</f>
        <v>221990079.15591609</v>
      </c>
      <c r="BU168" s="27">
        <f>IFERROR(work!AE168+work!BQ168,".")</f>
        <v>252369965.5025318</v>
      </c>
      <c r="BV168" s="27">
        <f>IFERROR(work!AF168+work!BR168,".")</f>
        <v>275828257.28881699</v>
      </c>
      <c r="BW168" s="27">
        <f>IFERROR(work!AG168+work!BS168,".")</f>
        <v>300449750.86549729</v>
      </c>
      <c r="BX168" s="27">
        <f>IFERROR(work!AH168+work!BT168,".")</f>
        <v>330894859.38758838</v>
      </c>
      <c r="BY168" s="27" t="str">
        <f>IFERROR(work!AI168+work!BU168,".")</f>
        <v>.</v>
      </c>
      <c r="BZ168" s="27"/>
      <c r="CA168" s="27"/>
      <c r="CB168" s="27"/>
      <c r="CC168" s="27"/>
      <c r="CD168" s="27"/>
      <c r="CE168" s="27"/>
      <c r="CF168" s="27">
        <f>IFERROR(work!AP168-work!D168,".")</f>
        <v>-15401540.533126555</v>
      </c>
      <c r="CG168" s="27">
        <f>IFERROR(work!AQ168-work!E168,".")</f>
        <v>-16321876.181012515</v>
      </c>
      <c r="CH168" s="27">
        <f>IFERROR(work!AR168-work!F168,".")</f>
        <v>-18162298.205962081</v>
      </c>
      <c r="CI168" s="27">
        <f>IFERROR(work!AS168-work!G168,".")</f>
        <v>-20437727.882914685</v>
      </c>
      <c r="CJ168" s="27">
        <f>IFERROR(work!AT168-work!H168,".")</f>
        <v>-23768712.503018931</v>
      </c>
      <c r="CK168" s="27">
        <f>IFERROR(work!AU168-work!I168,".")</f>
        <v>-27327146.143494554</v>
      </c>
      <c r="CL168" s="27">
        <f>IFERROR(work!AV168-work!J168,".")</f>
        <v>-29751727.311721135</v>
      </c>
      <c r="CM168" s="27">
        <f>IFERROR(work!AW168-work!K168,".")</f>
        <v>-33428310.990777757</v>
      </c>
      <c r="CN168" s="27">
        <f>IFERROR(work!AX168-work!L168,".")</f>
        <v>-37375389.936248332</v>
      </c>
      <c r="CO168" s="27">
        <f>IFERROR(work!AY168-work!M168,".")</f>
        <v>-38876162.905088507</v>
      </c>
      <c r="CP168" s="27">
        <f>IFERROR(work!AZ168-work!N168,".")</f>
        <v>-40354146.162318617</v>
      </c>
      <c r="CQ168" s="27">
        <f>IFERROR(work!BA168-work!O168,".")</f>
        <v>-44349841.461600862</v>
      </c>
      <c r="CR168" s="27">
        <f>IFERROR(work!BB168-work!P168,".")</f>
        <v>-51052275.772372134</v>
      </c>
      <c r="CS168" s="27">
        <f>IFERROR(work!BC168-work!Q168,".")</f>
        <v>-58610462.722442597</v>
      </c>
      <c r="CT168" s="27">
        <f>IFERROR(work!BD168-work!R168,".")</f>
        <v>-66698156.069710895</v>
      </c>
      <c r="CU168" s="27">
        <f>IFERROR(work!BE168-work!S168,".")</f>
        <v>-74272340.80308713</v>
      </c>
      <c r="CV168" s="27">
        <f>IFERROR(work!BF168-work!T168,".")</f>
        <v>-82084390.557346284</v>
      </c>
      <c r="CW168" s="27">
        <f>IFERROR(work!BG168-work!U168,".")</f>
        <v>-89944614.297695041</v>
      </c>
      <c r="CX168" s="27">
        <f>IFERROR(work!BH168-work!V168,".")</f>
        <v>-97082220.409782916</v>
      </c>
      <c r="CY168" s="27">
        <f>IFERROR(work!BI168-work!W168,".")</f>
        <v>-104585727.57773857</v>
      </c>
      <c r="CZ168" s="27">
        <f>IFERROR(work!BJ168-work!X168,".")</f>
        <v>-113677313.41987793</v>
      </c>
      <c r="DA168" s="27">
        <f>IFERROR(work!BK168-work!Y168,".")</f>
        <v>-123235136.7571663</v>
      </c>
      <c r="DB168" s="27">
        <f>IFERROR(work!BL168-work!Z168,".")</f>
        <v>-134986314.10231283</v>
      </c>
      <c r="DC168" s="27">
        <f>IFERROR(work!BM168-work!AA168,".")</f>
        <v>-149143412.26093164</v>
      </c>
      <c r="DD168" s="27">
        <f>IFERROR(work!BN168-work!AB168,".")</f>
        <v>-164675511.22762647</v>
      </c>
      <c r="DE168" s="27">
        <f>IFERROR(work!BO168-work!AC168,".")</f>
        <v>-183998553.928756</v>
      </c>
      <c r="DF168" s="27">
        <f>IFERROR(work!BP168-work!AD168,".")</f>
        <v>-208250374.38448852</v>
      </c>
      <c r="DG168" s="27">
        <f>IFERROR(work!BQ168-work!AE168,".")</f>
        <v>-238964632.44061175</v>
      </c>
      <c r="DH168" s="27">
        <f>IFERROR(work!BR168-work!AF168,".")</f>
        <v>-262674462.05686757</v>
      </c>
      <c r="DI168" s="27">
        <f>IFERROR(work!BS168-work!AG168,".")</f>
        <v>-287595218.65999132</v>
      </c>
      <c r="DJ168" s="27">
        <f>IFERROR(work!BT168-work!AH168,".")</f>
        <v>-318306786.96855104</v>
      </c>
      <c r="DK168" s="27" t="str">
        <f>IFERROR(work!BU168-work!AI168,".")</f>
        <v>.</v>
      </c>
      <c r="DL168" s="27"/>
      <c r="DM168" s="27"/>
      <c r="DN168" s="27"/>
      <c r="DO168" s="27"/>
      <c r="DP168" s="27"/>
      <c r="DQ168" s="27"/>
      <c r="DR168" s="27"/>
      <c r="DS168" s="27" t="str">
        <f>IFERROR(work!DO168-work!CC168,".")</f>
        <v>.</v>
      </c>
      <c r="DT168" s="27" t="str">
        <f>IFERROR(work!DP168-work!CD168,".")</f>
        <v>.</v>
      </c>
      <c r="DU168" s="27" t="str">
        <f>IFERROR(work!DQ168-work!CE168,".")</f>
        <v>.</v>
      </c>
      <c r="DV168" s="27" t="str">
        <f>IFERROR(work!DR168-work!CF168,".")</f>
        <v>.</v>
      </c>
      <c r="DW168" s="27" t="str">
        <f>IFERROR(work!DS168-work!CG168,".")</f>
        <v>.</v>
      </c>
      <c r="DX168" s="27" t="str">
        <f>IFERROR(work!DT168-work!CH168,".")</f>
        <v>.</v>
      </c>
      <c r="DY168" s="27" t="str">
        <f>IFERROR(work!DU168-work!CI168,".")</f>
        <v>.</v>
      </c>
      <c r="DZ168" s="27" t="str">
        <f>IFERROR(work!DV168-work!CJ168,".")</f>
        <v>.</v>
      </c>
      <c r="EA168" s="27" t="str">
        <f>IFERROR(work!DW168-work!CK168,".")</f>
        <v>.</v>
      </c>
      <c r="EB168" s="27" t="str">
        <f>IFERROR(work!DX168-work!CL168,".")</f>
        <v>.</v>
      </c>
      <c r="EC168" s="27" t="str">
        <f>IFERROR(work!DY168-work!CM168,".")</f>
        <v>.</v>
      </c>
      <c r="ED168" s="27" t="str">
        <f>IFERROR(work!DZ168-work!CN168,".")</f>
        <v>.</v>
      </c>
      <c r="EE168" s="27" t="str">
        <f>IFERROR(work!EA168-work!CO168,".")</f>
        <v>.</v>
      </c>
      <c r="EF168" s="27" t="str">
        <f>IFERROR(work!EB168-work!CP168,".")</f>
        <v>.</v>
      </c>
      <c r="EG168" s="27" t="str">
        <f>IFERROR(work!EC168-work!CQ168,".")</f>
        <v>.</v>
      </c>
      <c r="EH168" s="27" t="str">
        <f>IFERROR(work!ED168-work!CR168,".")</f>
        <v>.</v>
      </c>
      <c r="EI168" s="27" t="str">
        <f>IFERROR(work!EE168-work!CS168,".")</f>
        <v>.</v>
      </c>
      <c r="EJ168" s="27" t="str">
        <f>IFERROR(work!EF168-work!CT168,".")</f>
        <v>.</v>
      </c>
      <c r="EK168" s="27" t="str">
        <f>IFERROR(work!EG168-work!CU168,".")</f>
        <v>.</v>
      </c>
      <c r="EL168" s="27" t="str">
        <f>IFERROR(work!EH168-work!CV168,".")</f>
        <v>.</v>
      </c>
      <c r="EM168" s="27" t="str">
        <f>IFERROR(work!EI168-work!CW168,".")</f>
        <v>.</v>
      </c>
      <c r="EN168" s="27" t="str">
        <f>IFERROR(work!EJ168-work!CX168,".")</f>
        <v>.</v>
      </c>
      <c r="EO168" s="27" t="str">
        <f>IFERROR(work!EK168-work!CY168,".")</f>
        <v>.</v>
      </c>
      <c r="EP168" s="27" t="str">
        <f>IFERROR(work!EL168-work!CZ168,".")</f>
        <v>.</v>
      </c>
      <c r="EQ168" s="27" t="str">
        <f>IFERROR(work!EM168-work!DA168,".")</f>
        <v>.</v>
      </c>
      <c r="ER168" s="27" t="str">
        <f>IFERROR(work!EN168-work!DB168,".")</f>
        <v>.</v>
      </c>
      <c r="ES168" s="27" t="str">
        <f>IFERROR(work!EO168-work!DC168,".")</f>
        <v>.</v>
      </c>
      <c r="ET168" s="27" t="str">
        <f>IFERROR(work!EP168-work!DD168,".")</f>
        <v>.</v>
      </c>
      <c r="EU168" s="27" t="str">
        <f>IFERROR(work!EQ168-work!DE168,".")</f>
        <v>.</v>
      </c>
      <c r="EV168" s="27" t="str">
        <f>IFERROR(work!ER168-work!DF168,".")</f>
        <v>.</v>
      </c>
      <c r="EW168" s="27" t="str">
        <f>IFERROR(work!ES168-work!DG168,".")</f>
        <v>.</v>
      </c>
      <c r="EX168" s="27" t="str">
        <f>IFERROR(work!ET168-work!DH168,".")</f>
        <v>.</v>
      </c>
      <c r="EY168" s="27"/>
      <c r="EZ168" s="27"/>
      <c r="FA168" s="27"/>
      <c r="FB168" s="27"/>
      <c r="FC168" s="27"/>
      <c r="FD168" s="27"/>
      <c r="FE168" s="27" t="str">
        <f>IF(ISNUMBER(work!GZ168/work!HD168),work!GZ168/work!HD168,".")</f>
        <v>.</v>
      </c>
      <c r="FF168" s="27" t="str">
        <f>IF(ISNUMBER(work!HA168/work!HE168),work!HA168/work!HE168,".")</f>
        <v>.</v>
      </c>
      <c r="FG168" s="27" t="str">
        <f>IF(ISNUMBER(work!HB168/work!HF168),work!HB168/work!HF168,".")</f>
        <v>.</v>
      </c>
      <c r="FH168" s="27" t="str">
        <f>IF(ISNUMBER(work!HC168/work!HG168),work!HC168/work!HG168,".")</f>
        <v>.</v>
      </c>
      <c r="FI168" s="27" t="str">
        <f>IF(ISNUMBER((work!HA168+work!HB168)/(work!HE168+work!HF168)),(work!HA168+work!HB168)/(work!HE168+work!HF168),".")</f>
        <v>.</v>
      </c>
      <c r="FJ168" s="27" t="str">
        <f>IF(ISNUMBER(work!HH168/work!HL168),work!HH168/work!HL168,".")</f>
        <v>.</v>
      </c>
      <c r="FK168" s="27" t="str">
        <f>IF(ISNUMBER(work!HI168/work!HM168),work!HI168/work!HM168,".")</f>
        <v>.</v>
      </c>
      <c r="FL168" s="27" t="str">
        <f>IF(ISNUMBER(work!HJ168/work!HN168),work!HJ168/work!HN168,".")</f>
        <v>.</v>
      </c>
      <c r="FM168" s="27" t="str">
        <f>IF(ISNUMBER(work!HK168/work!HO168),work!HK168/work!HO168,".")</f>
        <v>.</v>
      </c>
      <c r="FN168" s="27" t="str">
        <f>IF(ISNUMBER((work!HI168+work!HJ168)/(work!HM168+work!HN168)),(work!HI168+work!HJ168)/(work!HM168+work!HN168),".")</f>
        <v>.</v>
      </c>
      <c r="FO168" s="27" t="s">
        <v>5007</v>
      </c>
      <c r="FP168" s="27" t="s">
        <v>5007</v>
      </c>
      <c r="FQ168" s="27" t="s">
        <v>5007</v>
      </c>
      <c r="FR168" s="27" t="s">
        <v>5007</v>
      </c>
      <c r="FS168" s="27" t="s">
        <v>5007</v>
      </c>
      <c r="FT168" s="27" t="str">
        <f>work!GM168</f>
        <v>.</v>
      </c>
      <c r="FU168" s="27" t="str">
        <f>work!GN168</f>
        <v>.</v>
      </c>
      <c r="FV168" s="27" t="str">
        <f>work!GO168</f>
        <v>.</v>
      </c>
      <c r="FW168" s="27" t="s">
        <v>5007</v>
      </c>
      <c r="FX168" s="27"/>
      <c r="FY168" s="27" t="str">
        <f t="shared" si="124"/>
        <v>.</v>
      </c>
      <c r="FZ168">
        <f t="shared" si="103"/>
        <v>0</v>
      </c>
      <c r="GA168" t="str">
        <f>work!HC168</f>
        <v>.</v>
      </c>
      <c r="GB168" t="str">
        <f>IF(ISNUMBER(work!HA168+work!HB168),work!HA168+work!HB168,".")</f>
        <v>.</v>
      </c>
      <c r="GC168" t="str">
        <f>IF(ISNUMBER(work!HK168-work!HC168),work!HK168-work!HC168,".")</f>
        <v>.</v>
      </c>
      <c r="GD168" t="str">
        <f>IF(ISNUMBER(work!HI168+work!HJ168-work!HA168-work!HB168),(work!HI168+work!HJ168-work!HA168-work!HB168),".")</f>
        <v>.</v>
      </c>
      <c r="GH168" t="str">
        <f>work!GQ168</f>
        <v>.</v>
      </c>
      <c r="GI168" t="str">
        <f>work!GR168</f>
        <v>.</v>
      </c>
      <c r="GJ168" t="str">
        <f>work!GZ168</f>
        <v>.</v>
      </c>
      <c r="GK168" t="str">
        <f>work!HH168</f>
        <v>.</v>
      </c>
      <c r="GL168">
        <f t="shared" si="125"/>
        <v>0</v>
      </c>
      <c r="GM168" t="str">
        <f>IFERROR(VLOOKUP($F168,AREA_EM_ALLYEAR,Seq!B$1,FALSE),".")</f>
        <v>.</v>
      </c>
      <c r="GN168" t="str">
        <f>IFERROR(VLOOKUP($F168,AREA_EM_ALLYEAR,Seq!C$1,FALSE),".")</f>
        <v>.</v>
      </c>
      <c r="GO168" t="str">
        <f>IFERROR(VLOOKUP($F168,AREA_EM_ALLYEAR,Seq!D$1,FALSE),".")</f>
        <v>.</v>
      </c>
      <c r="GP168" t="str">
        <f>IFERROR(VLOOKUP($F168,AREA_EM_ALLYEAR,Seq!E$1,FALSE),".")</f>
        <v>.</v>
      </c>
      <c r="GQ168" t="str">
        <f>IFERROR(VLOOKUP($F168,AREA_EM_ALLYEAR,Seq!F$1,FALSE),".")</f>
        <v>.</v>
      </c>
      <c r="GR168" t="str">
        <f>IFERROR(VLOOKUP($F168,AREA_EM_ALLYEAR,Seq!G$1,FALSE),".")</f>
        <v>.</v>
      </c>
      <c r="GS168" t="str">
        <f>IFERROR(VLOOKUP($F168,AREA_EM_ALLYEAR,Seq!H$1,FALSE),".")</f>
        <v>.</v>
      </c>
      <c r="GT168" t="str">
        <f>IFERROR(VLOOKUP($F168,AREA_EM_ALLYEAR,Seq!I$1,FALSE),".")</f>
        <v>.</v>
      </c>
      <c r="GU168" t="str">
        <f>IFERROR(VLOOKUP($F168,AREA_EM_ALLYEAR,Seq!J$1,FALSE),".")</f>
        <v>.</v>
      </c>
      <c r="GV168" t="str">
        <f>IFERROR(VLOOKUP($F168,AREA_EM_ALLYEAR,Seq!K$1,FALSE),".")</f>
        <v>.</v>
      </c>
      <c r="GW168" t="str">
        <f>IFERROR(VLOOKUP($F168,AREA_EM_ALLYEAR,Seq!L$1,FALSE),".")</f>
        <v>.</v>
      </c>
      <c r="GX168" t="str">
        <f>IFERROR(VLOOKUP($F168,AREA_EM_ALLYEAR,Seq!M$1,FALSE),".")</f>
        <v>.</v>
      </c>
      <c r="GY168" t="str">
        <f>IFERROR(VLOOKUP($F168,AREA_EM_ALLYEAR,Seq!N$1,FALSE),".")</f>
        <v>.</v>
      </c>
      <c r="GZ168" t="str">
        <f>IFERROR(VLOOKUP($F168,AREA_EM_ALLYEAR,Seq!O$1,FALSE),".")</f>
        <v>.</v>
      </c>
      <c r="HA168" t="str">
        <f t="shared" si="104"/>
        <v>.</v>
      </c>
      <c r="HK168" s="139">
        <f>IFERROR(VLOOKUP(CONCATENATE($G168, ".SP.DYN.LE00.IN"),AREA_WB_6ATTRS,Seq!B$1,FALSE)-VLOOKUP("CHN.SP.DYN.LE00.IN",AREA_WB_6ATTRS,Seq!B$1,FALSE),".")</f>
        <v>6.7821219512195086</v>
      </c>
      <c r="HL168" s="139">
        <f>IFERROR(VLOOKUP(CONCATENATE($G168, ".SP.DYN.LE00.IN"),AREA_WB_6ATTRS,Seq!C$1,FALSE)-VLOOKUP("CHN.SP.DYN.LE00.IN",AREA_WB_6ATTRS,Seq!C$1,FALSE),".")</f>
        <v>6.614073170731686</v>
      </c>
      <c r="HM168" s="139">
        <f>IFERROR(VLOOKUP(CONCATENATE($G168, ".SP.DYN.LE00.IN"),AREA_WB_6ATTRS,Seq!D$1,FALSE)-VLOOKUP("CHN.SP.DYN.LE00.IN",AREA_WB_6ATTRS,Seq!D$1,FALSE),".")</f>
        <v>6.4494634146341525</v>
      </c>
      <c r="HN168" s="139">
        <f>IFERROR(VLOOKUP(CONCATENATE($G168, ".SP.DYN.LE00.IN"),AREA_WB_6ATTRS,Seq!E$1,FALSE)-VLOOKUP("CHN.SP.DYN.LE00.IN",AREA_WB_6ATTRS,Seq!E$1,FALSE),".")</f>
        <v>6.3016585365853643</v>
      </c>
      <c r="HO168" s="139">
        <f>IFERROR(VLOOKUP(CONCATENATE($G168, ".SP.DYN.LE00.IN"),AREA_WB_6ATTRS,Seq!F$1,FALSE)-VLOOKUP("CHN.SP.DYN.LE00.IN",AREA_WB_6ATTRS,Seq!F$1,FALSE),".")</f>
        <v>6.1667073170731754</v>
      </c>
      <c r="HP168" s="139">
        <f>IFERROR(VLOOKUP(CONCATENATE($G168, ".SP.DYN.LE00.IN"),AREA_WB_6ATTRS,Seq!G$1,FALSE)-VLOOKUP("CHN.SP.DYN.LE00.IN",AREA_WB_6ATTRS,Seq!G$1,FALSE),".")</f>
        <v>6.0311463414634119</v>
      </c>
      <c r="HQ168" s="139">
        <f>IFERROR(VLOOKUP(CONCATENATE($G168, ".SP.DYN.LE00.IN"),AREA_WB_6ATTRS,Seq!H$1,FALSE)-VLOOKUP("CHN.SP.DYN.LE00.IN",AREA_WB_6ATTRS,Seq!H$1,FALSE),".")</f>
        <v>5.878024390243894</v>
      </c>
      <c r="HR168" s="139">
        <f>IFERROR(VLOOKUP(CONCATENATE($G168, ".SP.DYN.LE00.IN"),AREA_WB_6ATTRS,Seq!I$1,FALSE)-VLOOKUP("CHN.SP.DYN.LE00.IN",AREA_WB_6ATTRS,Seq!I$1,FALSE),".")</f>
        <v>5.6925853658536454</v>
      </c>
      <c r="HS168" s="139">
        <f>IFERROR(VLOOKUP(CONCATENATE($G168, ".SP.DYN.LE00.IN"),AREA_WB_6ATTRS,Seq!J$1,FALSE)-VLOOKUP("CHN.SP.DYN.LE00.IN",AREA_WB_6ATTRS,Seq!J$1,FALSE),".")</f>
        <v>5.4695853658536606</v>
      </c>
      <c r="HT168" s="139">
        <f>IFERROR(VLOOKUP(CONCATENATE($G168, ".SP.DYN.LE00.IN"),AREA_WB_6ATTRS,Seq!K$1,FALSE)-VLOOKUP("CHN.SP.DYN.LE00.IN",AREA_WB_6ATTRS,Seq!K$1,FALSE),".")</f>
        <v>5.2167560975609746</v>
      </c>
      <c r="HU168" s="139">
        <f>IFERROR(VLOOKUP(CONCATENATE($G168, ".SP.DYN.LE00.IN"),AREA_WB_6ATTRS,Seq!L$1,FALSE)-VLOOKUP("CHN.SP.DYN.LE00.IN",AREA_WB_6ATTRS,Seq!L$1,FALSE),".")</f>
        <v>4.938853658536587</v>
      </c>
      <c r="HV168" s="139">
        <f>IFERROR(VLOOKUP(CONCATENATE($G168, ".SP.DYN.LE00.IN"),AREA_WB_6ATTRS,Seq!M$1,FALSE)-VLOOKUP("CHN.SP.DYN.LE00.IN",AREA_WB_6ATTRS,Seq!M$1,FALSE),".")</f>
        <v>4.6511219512195083</v>
      </c>
      <c r="HW168" s="139">
        <f>IFERROR(VLOOKUP(CONCATENATE($G168, ".SP.DYN.LE00.IN"),AREA_WB_6ATTRS,Seq!N$1,FALSE)-VLOOKUP("CHN.SP.DYN.LE00.IN",AREA_WB_6ATTRS,Seq!N$1,FALSE),".")</f>
        <v>4.3756585365853766</v>
      </c>
      <c r="HX168" s="139">
        <f>IFERROR(VLOOKUP(CONCATENATE($G168, ".SP.DYN.LE00.IN"),AREA_WB_6ATTRS,Seq!O$1,FALSE)-VLOOKUP("CHN.SP.DYN.LE00.IN",AREA_WB_6ATTRS,Seq!O$1,FALSE),".")</f>
        <v>4.1370243902439086</v>
      </c>
      <c r="HY168" s="139">
        <f>IFERROR(VLOOKUP(CONCATENATE($G168, ".SP.DYN.LE00.IN"),AREA_WB_6ATTRS,Seq!P$1,FALSE)-VLOOKUP("CHN.SP.DYN.LE00.IN",AREA_WB_6ATTRS,Seq!P$1,FALSE),".")</f>
        <v>3.9547560975609883</v>
      </c>
      <c r="HZ168" s="139">
        <f>IFERROR(VLOOKUP(CONCATENATE($G168, ".SP.DYN.LE00.IN"),AREA_WB_6ATTRS,Seq!Q$1,FALSE)-VLOOKUP("CHN.SP.DYN.LE00.IN",AREA_WB_6ATTRS,Seq!Q$1,FALSE),".")</f>
        <v>3.8638536585365983</v>
      </c>
      <c r="IA168" s="139">
        <f>IFERROR(VLOOKUP(CONCATENATE($G168, ".SP.DYN.LE00.IN"),AREA_WB_6ATTRS,Seq!R$1,FALSE)-VLOOKUP("CHN.SP.DYN.LE00.IN",AREA_WB_6ATTRS,Seq!R$1,FALSE),".")</f>
        <v>3.8928048780487785</v>
      </c>
      <c r="IB168" s="139">
        <f>IFERROR(VLOOKUP(CONCATENATE($G168, ".SP.DYN.LE00.IN"),AREA_WB_6ATTRS,Seq!S$1,FALSE)-VLOOKUP("CHN.SP.DYN.LE00.IN",AREA_WB_6ATTRS,Seq!S$1,FALSE),".")</f>
        <v>4.0439024390243929</v>
      </c>
      <c r="IC168" s="139">
        <f>IFERROR(VLOOKUP(CONCATENATE($G168, ".SP.DYN.LE00.IN"),AREA_WB_6ATTRS,Seq!T$1,FALSE)-VLOOKUP("CHN.SP.DYN.LE00.IN",AREA_WB_6ATTRS,Seq!T$1,FALSE),".")</f>
        <v>4.302414634146345</v>
      </c>
      <c r="ID168" s="139">
        <f>IFERROR(VLOOKUP(CONCATENATE($G168, ".SP.DYN.LE00.IN"),AREA_WB_6ATTRS,Seq!U$1,FALSE)-VLOOKUP("CHN.SP.DYN.LE00.IN",AREA_WB_6ATTRS,Seq!U$1,FALSE),".")</f>
        <v>4.6476097560975518</v>
      </c>
      <c r="IE168" s="139">
        <f>IFERROR(VLOOKUP(CONCATENATE($G168, ".SP.DYN.LE00.IN"),AREA_WB_6ATTRS,Seq!V$1,FALSE)-VLOOKUP("CHN.SP.DYN.LE00.IN",AREA_WB_6ATTRS,Seq!V$1,FALSE),".")</f>
        <v>5.4475609756097612</v>
      </c>
      <c r="IF168" s="139">
        <f>IFERROR(VLOOKUP(CONCATENATE($G168, ".SP.DYN.LE00.IN"),AREA_WB_6ATTRS,Seq!W$1,FALSE)-VLOOKUP("CHN.SP.DYN.LE00.IN",AREA_WB_6ATTRS,Seq!W$1,FALSE),".")</f>
        <v>5.6612926829268417</v>
      </c>
      <c r="IG168" s="139">
        <f>IFERROR(VLOOKUP(CONCATENATE($G168, ".SP.DYN.LE00.IN"),AREA_WB_6ATTRS,Seq!X$1,FALSE)-VLOOKUP("CHN.SP.DYN.LE00.IN",AREA_WB_6ATTRS,Seq!X$1,FALSE),".")</f>
        <v>6.1810487804878136</v>
      </c>
      <c r="IH168" s="139">
        <f>IFERROR(VLOOKUP(CONCATENATE($G168, ".SP.DYN.LE00.IN"),AREA_WB_6ATTRS,Seq!Y$1,FALSE)-VLOOKUP("CHN.SP.DYN.LE00.IN",AREA_WB_6ATTRS,Seq!Y$1,FALSE),".")</f>
        <v>6.3063414634146397</v>
      </c>
      <c r="II168" s="139">
        <f>IFERROR(VLOOKUP(CONCATENATE($G168, ".SP.DYN.LE00.IN"),AREA_WB_6ATTRS,Seq!Z$1,FALSE)-VLOOKUP("CHN.SP.DYN.LE00.IN",AREA_WB_6ATTRS,Seq!Z$1,FALSE),".")</f>
        <v>6.2135121951219361</v>
      </c>
      <c r="IJ168" s="139">
        <f>IFERROR(VLOOKUP(CONCATENATE($G168, ".SP.DYN.LE00.IN"),AREA_WB_6ATTRS,Seq!AA$1,FALSE)-VLOOKUP("CHN.SP.DYN.LE00.IN",AREA_WB_6ATTRS,Seq!AA$1,FALSE),".")</f>
        <v>6.1247804878048839</v>
      </c>
      <c r="IK168" s="139">
        <f>IFERROR(VLOOKUP(CONCATENATE($G168, ".SP.DYN.LE00.IN"),AREA_WB_6ATTRS,Seq!AB$1,FALSE)-VLOOKUP("CHN.SP.DYN.LE00.IN",AREA_WB_6ATTRS,Seq!AB$1,FALSE),".")</f>
        <v>6.0266097560975567</v>
      </c>
      <c r="IL168" s="139">
        <f>IFERROR(VLOOKUP(CONCATENATE($G168, ".SP.DYN.LE00.IN"),AREA_WB_6ATTRS,Seq!AC$1,FALSE)-VLOOKUP("CHN.SP.DYN.LE00.IN",AREA_WB_6ATTRS,Seq!AC$1,FALSE),".")</f>
        <v>5.8132682926829347</v>
      </c>
      <c r="IM168" s="139">
        <f>IFERROR(VLOOKUP(CONCATENATE($G168, ".SP.DYN.LE00.IN"),AREA_WB_6ATTRS,Seq!AD$1,FALSE)-VLOOKUP("CHN.SP.DYN.LE00.IN",AREA_WB_6ATTRS,Seq!AD$1,FALSE),".")</f>
        <v>5.7235853658536513</v>
      </c>
      <c r="IN168" s="139">
        <f>IFERROR(VLOOKUP(CONCATENATE($G168, ".SP.DYN.LE00.IN"),AREA_WB_6ATTRS,Seq!AE$1,FALSE)-VLOOKUP("CHN.SP.DYN.LE00.IN",AREA_WB_6ATTRS,Seq!AE$1,FALSE),".")</f>
        <v>5.7504634146341544</v>
      </c>
      <c r="IO168" s="139">
        <f>IFERROR(VLOOKUP(CONCATENATE($G168, ".SP.DYN.LE00.IN"),AREA_WB_6ATTRS,Seq!AF$1,FALSE)-VLOOKUP("CHN.SP.DYN.LE00.IN",AREA_WB_6ATTRS,Seq!AF$1,FALSE),".")</f>
        <v>5.6401951219511943</v>
      </c>
      <c r="IP168" s="139" t="str">
        <f>IFERROR(VLOOKUP(CONCATENATE($G168, ".SP.DYN.LE00.IN"),AREA_WB_6ATTRS,Seq!AG$1,FALSE)-VLOOKUP("CHN.SP.DYN.LE00.IN",AREA_WB_6ATTRS,Seq!AG$1,FALSE),".")</f>
        <v>.</v>
      </c>
      <c r="IW168">
        <f>IFERROR(VLOOKUP(CONCATENATE($G168, ".SP.DYN.LE00.IN"),AREA_WB_6ATTRS,Seq!B$1,FALSE),".")</f>
        <v>73.7759268292683</v>
      </c>
      <c r="IX168">
        <f>IFERROR(VLOOKUP(CONCATENATE($G168, ".SP.DYN.LE00.IN"),AREA_WB_6ATTRS,Seq!C$1,FALSE),".")</f>
        <v>73.876999999999995</v>
      </c>
      <c r="IY168">
        <f>IFERROR(VLOOKUP(CONCATENATE($G168, ".SP.DYN.LE00.IN"),AREA_WB_6ATTRS,Seq!D$1,FALSE),".")</f>
        <v>73.984365853658545</v>
      </c>
      <c r="IZ168">
        <f>IFERROR(VLOOKUP(CONCATENATE($G168, ".SP.DYN.LE00.IN"),AREA_WB_6ATTRS,Seq!E$1,FALSE),".")</f>
        <v>74.101512195121956</v>
      </c>
      <c r="JA168">
        <f>IFERROR(VLOOKUP(CONCATENATE($G168, ".SP.DYN.LE00.IN"),AREA_WB_6ATTRS,Seq!F$1,FALSE),".")</f>
        <v>74.225975609756105</v>
      </c>
      <c r="JB168">
        <f>IFERROR(VLOOKUP(CONCATENATE($G168, ".SP.DYN.LE00.IN"),AREA_WB_6ATTRS,Seq!G$1,FALSE),".")</f>
        <v>74.344292682926834</v>
      </c>
      <c r="JC168">
        <f>IFERROR(VLOOKUP(CONCATENATE($G168, ".SP.DYN.LE00.IN"),AREA_WB_6ATTRS,Seq!H$1,FALSE),".")</f>
        <v>74.437512195121954</v>
      </c>
      <c r="JD168">
        <f>IFERROR(VLOOKUP(CONCATENATE($G168, ".SP.DYN.LE00.IN"),AREA_WB_6ATTRS,Seq!I$1,FALSE),".")</f>
        <v>74.489902439024391</v>
      </c>
      <c r="JE168">
        <f>IFERROR(VLOOKUP(CONCATENATE($G168, ".SP.DYN.LE00.IN"),AREA_WB_6ATTRS,Seq!J$1,FALSE),".")</f>
        <v>74.496707317073188</v>
      </c>
      <c r="JF168">
        <f>IFERROR(VLOOKUP(CONCATENATE($G168, ".SP.DYN.LE00.IN"),AREA_WB_6ATTRS,Seq!K$1,FALSE),".")</f>
        <v>74.463682926829279</v>
      </c>
      <c r="JG168">
        <f>IFERROR(VLOOKUP(CONCATENATE($G168, ".SP.DYN.LE00.IN"),AREA_WB_6ATTRS,Seq!L$1,FALSE),".")</f>
        <v>74.398585365853663</v>
      </c>
      <c r="JH168">
        <f>IFERROR(VLOOKUP(CONCATENATE($G168, ".SP.DYN.LE00.IN"),AREA_WB_6ATTRS,Seq!M$1,FALSE),".")</f>
        <v>74.315146341463418</v>
      </c>
      <c r="JI168">
        <f>IFERROR(VLOOKUP(CONCATENATE($G168, ".SP.DYN.LE00.IN"),AREA_WB_6ATTRS,Seq!N$1,FALSE),".")</f>
        <v>74.237487804878057</v>
      </c>
      <c r="JJ168">
        <f>IFERROR(VLOOKUP(CONCATENATE($G168, ".SP.DYN.LE00.IN"),AREA_WB_6ATTRS,Seq!O$1,FALSE),".")</f>
        <v>74.191658536585379</v>
      </c>
      <c r="JK168">
        <f>IFERROR(VLOOKUP(CONCATENATE($G168, ".SP.DYN.LE00.IN"),AREA_WB_6ATTRS,Seq!P$1,FALSE),".")</f>
        <v>74.197682926829287</v>
      </c>
      <c r="JL168">
        <f>IFERROR(VLOOKUP(CONCATENATE($G168, ".SP.DYN.LE00.IN"),AREA_WB_6ATTRS,Seq!Q$1,FALSE),".")</f>
        <v>74.288585365853677</v>
      </c>
      <c r="JM168">
        <f>IFERROR(VLOOKUP(CONCATENATE($G168, ".SP.DYN.LE00.IN"),AREA_WB_6ATTRS,Seq!R$1,FALSE),".")</f>
        <v>74.49182926829269</v>
      </c>
      <c r="JN168">
        <f>IFERROR(VLOOKUP(CONCATENATE($G168, ".SP.DYN.LE00.IN"),AREA_WB_6ATTRS,Seq!S$1,FALSE),".")</f>
        <v>74.810219512195133</v>
      </c>
      <c r="JO168">
        <f>IFERROR(VLOOKUP(CONCATENATE($G168, ".SP.DYN.LE00.IN"),AREA_WB_6ATTRS,Seq!T$1,FALSE),".")</f>
        <v>75.22951219512197</v>
      </c>
      <c r="JP168">
        <f>IFERROR(VLOOKUP(CONCATENATE($G168, ".SP.DYN.LE00.IN"),AREA_WB_6ATTRS,Seq!U$1,FALSE),".")</f>
        <v>75.731000000000009</v>
      </c>
      <c r="JQ168">
        <f>IFERROR(VLOOKUP(CONCATENATE($G168, ".SP.DYN.LE00.IN"),AREA_WB_6ATTRS,Seq!V$1,FALSE),".")</f>
        <v>76.689268292682939</v>
      </c>
      <c r="JR168">
        <f>IFERROR(VLOOKUP(CONCATENATE($G168, ".SP.DYN.LE00.IN"),AREA_WB_6ATTRS,Seq!W$1,FALSE),".")</f>
        <v>77.066829268292707</v>
      </c>
      <c r="JS168">
        <f>IFERROR(VLOOKUP(CONCATENATE($G168, ".SP.DYN.LE00.IN"),AREA_WB_6ATTRS,Seq!X$1,FALSE),".")</f>
        <v>77.760487804878053</v>
      </c>
      <c r="JT168">
        <f>IFERROR(VLOOKUP(CONCATENATE($G168, ".SP.DYN.LE00.IN"),AREA_WB_6ATTRS,Seq!Y$1,FALSE),".")</f>
        <v>78.071219512195128</v>
      </c>
      <c r="JU168">
        <f>IFERROR(VLOOKUP(CONCATENATE($G168, ".SP.DYN.LE00.IN"),AREA_WB_6ATTRS,Seq!Z$1,FALSE),".")</f>
        <v>78.175853658536582</v>
      </c>
      <c r="JV168">
        <f>IFERROR(VLOOKUP(CONCATENATE($G168, ".SP.DYN.LE00.IN"),AREA_WB_6ATTRS,Seq!AA$1,FALSE),".")</f>
        <v>78.296097560975625</v>
      </c>
      <c r="JW168">
        <f>IFERROR(VLOOKUP(CONCATENATE($G168, ".SP.DYN.LE00.IN"),AREA_WB_6ATTRS,Seq!AB$1,FALSE),".")</f>
        <v>78.416341463414639</v>
      </c>
      <c r="JX168">
        <f>IFERROR(VLOOKUP(CONCATENATE($G168, ".SP.DYN.LE00.IN"),AREA_WB_6ATTRS,Seq!AC$1,FALSE),".")</f>
        <v>78.425853658536596</v>
      </c>
      <c r="JY168">
        <f>IFERROR(VLOOKUP(CONCATENATE($G168, ".SP.DYN.LE00.IN"),AREA_WB_6ATTRS,Seq!AD$1,FALSE),".")</f>
        <v>78.558926829268287</v>
      </c>
      <c r="JZ168">
        <f>IFERROR(VLOOKUP(CONCATENATE($G168, ".SP.DYN.LE00.IN"),AREA_WB_6ATTRS,Seq!AE$1,FALSE),".")</f>
        <v>78.806975609756108</v>
      </c>
      <c r="KA168">
        <f>IFERROR(VLOOKUP(CONCATENATE($G168, ".SP.DYN.LE00.IN"),AREA_WB_6ATTRS,Seq!AF$1,FALSE),".")</f>
        <v>78.913292682926823</v>
      </c>
      <c r="KB168" t="str">
        <f>IFERROR(VLOOKUP(CONCATENATE($G168, ".SP.DYN.LE00.IN"),AREA_WB_6ATTRS,Seq!AG$1,FALSE),".")</f>
        <v>.</v>
      </c>
      <c r="KK168">
        <f t="shared" si="107"/>
        <v>0</v>
      </c>
      <c r="KL168">
        <f t="shared" si="105"/>
        <v>0</v>
      </c>
      <c r="KM168">
        <f t="shared" si="108"/>
        <v>48565565.302293763</v>
      </c>
      <c r="KN168">
        <f t="shared" si="109"/>
        <v>-40354146.162318617</v>
      </c>
      <c r="KO168" t="str">
        <f t="shared" si="106"/>
        <v>.</v>
      </c>
      <c r="KP168" t="str">
        <f>work!HA168</f>
        <v>.</v>
      </c>
      <c r="KQ168" t="str">
        <f>work!HB168</f>
        <v>.</v>
      </c>
      <c r="KR168" t="str">
        <f>work!HC168</f>
        <v>.</v>
      </c>
      <c r="KS168" t="str">
        <f>IF(ISNUMBER(work!HI168-work!HA168),work!HI168-work!HA168,".")</f>
        <v>.</v>
      </c>
      <c r="KT168" t="str">
        <f>IF(ISNUMBER(work!HJ168-work!HB168),work!HJ168-work!HB168,".")</f>
        <v>.</v>
      </c>
      <c r="KU168" t="str">
        <f>IF(ISNUMBER(work!HK168-work!HC168),work!HK168-work!HC168,".")</f>
        <v>.</v>
      </c>
      <c r="KW168">
        <f>IFERROR(work!HR168/work!HV168,".")</f>
        <v>4.1796631316281971E-5</v>
      </c>
      <c r="KX168">
        <f>IFERROR(work!HS168/work!HW168,".")</f>
        <v>1.0121571953633023E-4</v>
      </c>
      <c r="KY168">
        <f>IFERROR(work!HT168/work!HX168,".")</f>
        <v>3.2691792944287892E-4</v>
      </c>
      <c r="KZ168">
        <f>IFERROR(work!HU168/work!HY168,".")</f>
        <v>0</v>
      </c>
    </row>
    <row r="169" spans="1:312">
      <c r="A169" s="24">
        <f t="shared" si="85"/>
        <v>170</v>
      </c>
      <c r="B169" s="24" t="str">
        <f t="shared" si="110"/>
        <v>Out</v>
      </c>
      <c r="C169" s="24" t="str">
        <f t="shared" si="111"/>
        <v>Out</v>
      </c>
      <c r="D169" s="24" t="str">
        <f t="shared" si="112"/>
        <v>Out67</v>
      </c>
      <c r="E169" s="25" t="s">
        <v>3937</v>
      </c>
      <c r="F169" s="26" t="str">
        <f t="shared" si="89"/>
        <v>ElSalvador</v>
      </c>
      <c r="G169" s="166" t="s">
        <v>1404</v>
      </c>
      <c r="H169" s="166" t="s">
        <v>5007</v>
      </c>
      <c r="I169" s="166" t="s">
        <v>5007</v>
      </c>
      <c r="J169" s="180" t="s">
        <v>5007</v>
      </c>
      <c r="K169" s="180" t="s">
        <v>5007</v>
      </c>
      <c r="L169" s="27">
        <f>IFERROR(VLOOKUP($F169,Area_FDI_84_96,Seq!B$1,FALSE),0)</f>
        <v>0</v>
      </c>
      <c r="M169" s="27">
        <f>IFERROR(VLOOKUP($F169,Area_FDI_84_96,Seq!C$1,FALSE),0)</f>
        <v>0</v>
      </c>
      <c r="N169" s="27">
        <f>IFERROR(VLOOKUP($F169,Area_FDI_84_96,Seq!D$1,FALSE),0)</f>
        <v>0</v>
      </c>
      <c r="O169" s="27">
        <f>IFERROR(VLOOKUP($F169,Area_FDI_84_96,Seq!E$1,FALSE),0)</f>
        <v>0</v>
      </c>
      <c r="P169" s="27">
        <f>IFERROR(VLOOKUP($F169,Area_FDI_84_96,Seq!F$1,FALSE),0)</f>
        <v>0</v>
      </c>
      <c r="Q169" s="27">
        <f>IFERROR(VLOOKUP($F169,Area_FDI_84_96,Seq!G$1,FALSE),0)</f>
        <v>0</v>
      </c>
      <c r="R169" s="27">
        <f>IFERROR(VLOOKUP($F169,Area_FDI_84_96,Seq!H$1,FALSE),0)</f>
        <v>0</v>
      </c>
      <c r="S169" s="27">
        <f>IFERROR(VLOOKUP($F169,Area_FDI_84_96,Seq!I$1,FALSE),0)</f>
        <v>0</v>
      </c>
      <c r="T169" s="27">
        <f>IFERROR(VALUE(VLOOKUP($E169,Area_FDI_92_95,Seq!B$1,FALSE)),0)</f>
        <v>0</v>
      </c>
      <c r="U169" s="27">
        <f>IFERROR(VALUE(VLOOKUP($E169,Area_FDI_92_95,Seq!C$1,FALSE)),0)</f>
        <v>0</v>
      </c>
      <c r="V169" s="27">
        <f>IFERROR(VALUE(VLOOKUP($E169,Area_FDI_92_95,Seq!D$1,FALSE)),0)</f>
        <v>0</v>
      </c>
      <c r="W169" s="27">
        <f>IFERROR(VALUE(VLOOKUP($E169,Area_FDI_92_95,Seq!E$1,FALSE)),0)</f>
        <v>0</v>
      </c>
      <c r="X169" s="27">
        <f>IFERROR(VALUE(VLOOKUP($E169,Area_FDI_96_99,Seq!B$1,FALSE)),0)</f>
        <v>0</v>
      </c>
      <c r="Y169" s="27">
        <f>IFERROR(VALUE(VLOOKUP($E169,Area_FDI_96_99,Seq!C$1,FALSE)),0)</f>
        <v>0</v>
      </c>
      <c r="Z169" s="27">
        <f>IFERROR(VALUE(VLOOKUP($E169,Area_FDI_96_99,Seq!D$1,FALSE)),0)</f>
        <v>0</v>
      </c>
      <c r="AA169" s="27">
        <f>IFERROR(VALUE(VLOOKUP($E169,Area_FDI_96_99,Seq!E$1,FALSE)),0)</f>
        <v>0</v>
      </c>
      <c r="AB169" s="27">
        <f t="shared" si="113"/>
        <v>0</v>
      </c>
      <c r="AC169" s="27">
        <f t="shared" si="114"/>
        <v>10</v>
      </c>
      <c r="AD169" s="27">
        <f t="shared" si="115"/>
        <v>0</v>
      </c>
      <c r="AE169" s="27">
        <f t="shared" si="116"/>
        <v>34</v>
      </c>
      <c r="AF169" s="27">
        <f t="shared" si="117"/>
        <v>7</v>
      </c>
      <c r="AG169" s="27">
        <f t="shared" si="118"/>
        <v>0</v>
      </c>
      <c r="AH169" s="27">
        <f t="shared" si="119"/>
        <v>20</v>
      </c>
      <c r="AI169" s="27">
        <f t="shared" si="120"/>
        <v>28</v>
      </c>
      <c r="AJ169" s="27">
        <f t="shared" si="121"/>
        <v>0</v>
      </c>
      <c r="AK169" s="27">
        <f t="shared" si="122"/>
        <v>63</v>
      </c>
      <c r="AL169" s="27">
        <f t="shared" si="123"/>
        <v>0</v>
      </c>
      <c r="AM169" s="27"/>
      <c r="AN169" s="27"/>
      <c r="AO169" s="27"/>
      <c r="AP169" s="27"/>
      <c r="AQ169" s="27"/>
      <c r="AR169" s="27"/>
      <c r="AS169" s="27"/>
      <c r="AT169" s="27">
        <f>IFERROR(work!D169+work!AP169,".")</f>
        <v>19164496.91182451</v>
      </c>
      <c r="AU169" s="27">
        <f>IFERROR(work!E169+work!AQ169,".")</f>
        <v>20024827.370444514</v>
      </c>
      <c r="AV169" s="27">
        <f>IFERROR(work!F169+work!AR169,".")</f>
        <v>21727010.598854978</v>
      </c>
      <c r="AW169" s="27">
        <f>IFERROR(work!G169+work!AS169,".")</f>
        <v>24026864.79561609</v>
      </c>
      <c r="AX169" s="27">
        <f>IFERROR(work!H169+work!AT169,".")</f>
        <v>27576156.184870031</v>
      </c>
      <c r="AY169" s="27">
        <f>IFERROR(work!I169+work!AU169,".")</f>
        <v>31202131.904975601</v>
      </c>
      <c r="AZ169" s="27">
        <f>IFERROR(work!J169+work!AV169,".")</f>
        <v>33882820.847233996</v>
      </c>
      <c r="BA169" s="27">
        <f>IFERROR(work!K169+work!AW169,".")</f>
        <v>37744402.052701116</v>
      </c>
      <c r="BB169" s="27">
        <f>IFERROR(work!L169+work!AX169,".")</f>
        <v>41936353.421055354</v>
      </c>
      <c r="BC169" s="27">
        <f>IFERROR(work!M169+work!AY169,".")</f>
        <v>43630921.381109789</v>
      </c>
      <c r="BD169" s="27">
        <f>IFERROR(work!N169+work!AZ169,".")</f>
        <v>45297136.739801273</v>
      </c>
      <c r="BE169" s="27">
        <f>IFERROR(work!O169+work!BA169,".")</f>
        <v>49417378.404761367</v>
      </c>
      <c r="BF169" s="27">
        <f>IFERROR(work!P169+work!BB169,".")</f>
        <v>56376931.514315054</v>
      </c>
      <c r="BG169" s="27">
        <f>IFERROR(work!Q169+work!BC169,".")</f>
        <v>64207865.96024061</v>
      </c>
      <c r="BH169" s="27">
        <f>IFERROR(work!R169+work!BD169,".")</f>
        <v>72548501.396488607</v>
      </c>
      <c r="BI169" s="27">
        <f>IFERROR(work!S169+work!BE169,".")</f>
        <v>80408448.971020088</v>
      </c>
      <c r="BJ169" s="27">
        <f>IFERROR(work!T169+work!BF169,".")</f>
        <v>88355583.859744161</v>
      </c>
      <c r="BK169" s="27">
        <f>IFERROR(work!U169+work!BG169,".")</f>
        <v>96514574.47568202</v>
      </c>
      <c r="BL169" s="27">
        <f>IFERROR(work!V169+work!BH169,".")</f>
        <v>103994187.62283823</v>
      </c>
      <c r="BM169" s="27">
        <f>IFERROR(work!W169+work!BI169,".")</f>
        <v>111846152.74425118</v>
      </c>
      <c r="BN169" s="27">
        <f>IFERROR(work!X169+work!BJ169,".")</f>
        <v>121160908.19667794</v>
      </c>
      <c r="BO169" s="27">
        <f>IFERROR(work!Y169+work!BK169,".")</f>
        <v>131130699.60304759</v>
      </c>
      <c r="BP169" s="27">
        <f>IFERROR(work!Z169+work!BL169,".")</f>
        <v>142973291.35342234</v>
      </c>
      <c r="BQ169" s="27">
        <f>IFERROR(work!AA169+work!BM169,".")</f>
        <v>157165352.31299329</v>
      </c>
      <c r="BR169" s="27">
        <f>IFERROR(work!AB169+work!BN169,".")</f>
        <v>172923678.33067912</v>
      </c>
      <c r="BS169" s="27">
        <f>IFERROR(work!AC169+work!BO169,".")</f>
        <v>192353841.53306395</v>
      </c>
      <c r="BT169" s="27">
        <f>IFERROR(work!AD169+work!BP169,".")</f>
        <v>216653137.89968821</v>
      </c>
      <c r="BU169" s="27">
        <f>IFERROR(work!AE169+work!BQ169,".")</f>
        <v>247259070.28880244</v>
      </c>
      <c r="BV169" s="27">
        <f>IFERROR(work!AF169+work!BR169,".")</f>
        <v>270863413.77476841</v>
      </c>
      <c r="BW169" s="27">
        <f>IFERROR(work!AG169+work!BS169,".")</f>
        <v>295584032.46357149</v>
      </c>
      <c r="BX169" s="27">
        <f>IFERROR(work!AH169+work!BT169,".")</f>
        <v>326183682.62687445</v>
      </c>
      <c r="BY169" s="27">
        <f>IFERROR(work!AI169+work!BU169,".")</f>
        <v>355745640.01034218</v>
      </c>
      <c r="BZ169" s="27"/>
      <c r="CA169" s="27"/>
      <c r="CB169" s="27"/>
      <c r="CC169" s="27"/>
      <c r="CD169" s="27"/>
      <c r="CE169" s="27"/>
      <c r="CF169" s="27">
        <f>IFERROR(work!AP169-work!D169,".")</f>
        <v>-17423727.175896868</v>
      </c>
      <c r="CG169" s="27">
        <f>IFERROR(work!AQ169-work!E169,".")</f>
        <v>-18465984.369838387</v>
      </c>
      <c r="CH169" s="27">
        <f>IFERROR(work!AR169-work!F169,".")</f>
        <v>-20266465.009793688</v>
      </c>
      <c r="CI169" s="27">
        <f>IFERROR(work!AS169-work!G169,".")</f>
        <v>-22543899.654375434</v>
      </c>
      <c r="CJ169" s="27">
        <f>IFERROR(work!AT169-work!H169,".")</f>
        <v>-26073364.461520117</v>
      </c>
      <c r="CK169" s="27">
        <f>IFERROR(work!AU169-work!I169,".")</f>
        <v>-29690074.028677143</v>
      </c>
      <c r="CL169" s="27">
        <f>IFERROR(work!AV169-work!J169,".")</f>
        <v>-32367899.208580226</v>
      </c>
      <c r="CM169" s="27">
        <f>IFERROR(work!AW169-work!K169,".")</f>
        <v>-36191401.529587567</v>
      </c>
      <c r="CN169" s="27">
        <f>IFERROR(work!AX169-work!L169,".")</f>
        <v>-40354195.966031931</v>
      </c>
      <c r="CO169" s="27">
        <f>IFERROR(work!AY169-work!M169,".")</f>
        <v>-42033540.53084822</v>
      </c>
      <c r="CP169" s="27">
        <f>IFERROR(work!AZ169-work!N169,".")</f>
        <v>-43622574.724811107</v>
      </c>
      <c r="CQ169" s="27">
        <f>IFERROR(work!BA169-work!O169,".")</f>
        <v>-47682946.514595322</v>
      </c>
      <c r="CR169" s="27">
        <f>IFERROR(work!BB169-work!P169,".")</f>
        <v>-54511639.543590188</v>
      </c>
      <c r="CS169" s="27">
        <f>IFERROR(work!BC169-work!Q169,".")</f>
        <v>-62205105.045771547</v>
      </c>
      <c r="CT169" s="27">
        <f>IFERROR(work!BD169-work!R169,".")</f>
        <v>-70424568.811310977</v>
      </c>
      <c r="CU169" s="27">
        <f>IFERROR(work!BE169-work!S169,".")</f>
        <v>-78148685.889429614</v>
      </c>
      <c r="CV169" s="27">
        <f>IFERROR(work!BF169-work!T169,".")</f>
        <v>-86057264.486750662</v>
      </c>
      <c r="CW169" s="27">
        <f>IFERROR(work!BG169-work!U169,".")</f>
        <v>-94118668.767036825</v>
      </c>
      <c r="CX169" s="27">
        <f>IFERROR(work!BH169-work!V169,".")</f>
        <v>-101508448.59281281</v>
      </c>
      <c r="CY169" s="27">
        <f>IFERROR(work!BI169-work!W169,".")</f>
        <v>-109274683.82378931</v>
      </c>
      <c r="CZ169" s="27">
        <f>IFERROR(work!BJ169-work!X169,".")</f>
        <v>-118534078.64307792</v>
      </c>
      <c r="DA169" s="27">
        <f>IFERROR(work!BK169-work!Y169,".")</f>
        <v>-128458971.14440797</v>
      </c>
      <c r="DB169" s="27">
        <f>IFERROR(work!BL169-work!Z169,".")</f>
        <v>-140239039.43205166</v>
      </c>
      <c r="DC169" s="27">
        <f>IFERROR(work!BM169-work!AA169,".")</f>
        <v>-154368211.55102772</v>
      </c>
      <c r="DD169" s="27">
        <f>IFERROR(work!BN169-work!AB169,".")</f>
        <v>-170074775.48360944</v>
      </c>
      <c r="DE169" s="27">
        <f>IFERROR(work!BO169-work!AC169,".")</f>
        <v>-189403437.56223881</v>
      </c>
      <c r="DF169" s="27">
        <f>IFERROR(work!BP169-work!AD169,".")</f>
        <v>-213587315.6407164</v>
      </c>
      <c r="DG169" s="27">
        <f>IFERROR(work!BQ169-work!AE169,".")</f>
        <v>-244075527.6543411</v>
      </c>
      <c r="DH169" s="27">
        <f>IFERROR(work!BR169-work!AF169,".")</f>
        <v>-267639305.57091615</v>
      </c>
      <c r="DI169" s="27">
        <f>IFERROR(work!BS169-work!AG169,".")</f>
        <v>-292460937.06191713</v>
      </c>
      <c r="DJ169" s="27">
        <f>IFERROR(work!BT169-work!AH169,".")</f>
        <v>-323017963.72926497</v>
      </c>
      <c r="DK169" s="27">
        <f>IFERROR(work!BU169-work!AI169,".")</f>
        <v>-352533356.16420573</v>
      </c>
      <c r="DL169" s="27"/>
      <c r="DM169" s="27"/>
      <c r="DN169" s="27"/>
      <c r="DO169" s="27"/>
      <c r="DP169" s="27"/>
      <c r="DQ169" s="27"/>
      <c r="DR169" s="27"/>
      <c r="DS169" s="27">
        <f>IFERROR(work!DO169-work!CC169,".")</f>
        <v>0.24299999237060546</v>
      </c>
      <c r="DT169" s="27">
        <f>IFERROR(work!DP169-work!CD169,".")</f>
        <v>0.24199999237060546</v>
      </c>
      <c r="DU169" s="27">
        <f>IFERROR(work!DQ169-work!CE169,".")</f>
        <v>0.24199999237060546</v>
      </c>
      <c r="DV169" s="27">
        <f>IFERROR(work!DR169-work!CF169,".")</f>
        <v>0.24099999237060546</v>
      </c>
      <c r="DW169" s="27">
        <f>IFERROR(work!DS169-work!CG169,".")</f>
        <v>0.24099999237060546</v>
      </c>
      <c r="DX169" s="27">
        <f>IFERROR(work!DT169-work!CH169,".")</f>
        <v>0.23999999237060546</v>
      </c>
      <c r="DY169" s="27">
        <f>IFERROR(work!DU169-work!CI169,".")</f>
        <v>0.23899999237060546</v>
      </c>
      <c r="DZ169" s="27">
        <f>IFERROR(work!DV169-work!CJ169,".")</f>
        <v>0.23799999237060546</v>
      </c>
      <c r="EA169" s="27">
        <f>IFERROR(work!DW169-work!CK169,".")</f>
        <v>0.23699999237060546</v>
      </c>
      <c r="EB169" s="27">
        <f>IFERROR(work!DX169-work!CL169,".")</f>
        <v>0.23599999237060545</v>
      </c>
      <c r="EC169" s="27">
        <f>IFERROR(work!DY169-work!CM169,".")</f>
        <v>0.23399999237060545</v>
      </c>
      <c r="ED169" s="27">
        <f>IFERROR(work!DZ169-work!CN169,".")</f>
        <v>0.23199999237060548</v>
      </c>
      <c r="EE169" s="27">
        <f>IFERROR(work!EA169-work!CO169,".")</f>
        <v>0.23099999237060548</v>
      </c>
      <c r="EF169" s="27">
        <f>IFERROR(work!EB169-work!CP169,".")</f>
        <v>0.22899999237060548</v>
      </c>
      <c r="EG169" s="27">
        <f>IFERROR(work!EC169-work!CQ169,".")</f>
        <v>0.22699999237060547</v>
      </c>
      <c r="EH169" s="27">
        <f>IFERROR(work!ED169-work!CR169,".")</f>
        <v>0.22499999237060547</v>
      </c>
      <c r="EI169" s="27">
        <f>IFERROR(work!EE169-work!CS169,".")</f>
        <v>0.22199999237060547</v>
      </c>
      <c r="EJ169" s="27" t="str">
        <f>IFERROR(work!EF169-work!CT169,".")</f>
        <v>.</v>
      </c>
      <c r="EK169" s="27" t="str">
        <f>IFERROR(work!EG169-work!CU169,".")</f>
        <v>.</v>
      </c>
      <c r="EL169" s="27" t="str">
        <f>IFERROR(work!EH169-work!CV169,".")</f>
        <v>.</v>
      </c>
      <c r="EM169" s="27" t="str">
        <f>IFERROR(work!EI169-work!CW169,".")</f>
        <v>.</v>
      </c>
      <c r="EN169" s="27" t="str">
        <f>IFERROR(work!EJ169-work!CX169,".")</f>
        <v>.</v>
      </c>
      <c r="EO169" s="27" t="str">
        <f>IFERROR(work!EK169-work!CY169,".")</f>
        <v>.</v>
      </c>
      <c r="EP169" s="27" t="str">
        <f>IFERROR(work!EL169-work!CZ169,".")</f>
        <v>.</v>
      </c>
      <c r="EQ169" s="27" t="str">
        <f>IFERROR(work!EM169-work!DA169,".")</f>
        <v>.</v>
      </c>
      <c r="ER169" s="27" t="str">
        <f>IFERROR(work!EN169-work!DB169,".")</f>
        <v>.</v>
      </c>
      <c r="ES169" s="27" t="str">
        <f>IFERROR(work!EO169-work!DC169,".")</f>
        <v>.</v>
      </c>
      <c r="ET169" s="27" t="str">
        <f>IFERROR(work!EP169-work!DD169,".")</f>
        <v>.</v>
      </c>
      <c r="EU169" s="27" t="str">
        <f>IFERROR(work!EQ169-work!DE169,".")</f>
        <v>.</v>
      </c>
      <c r="EV169" s="27" t="str">
        <f>IFERROR(work!ER169-work!DF169,".")</f>
        <v>.</v>
      </c>
      <c r="EW169" s="27" t="str">
        <f>IFERROR(work!ES169-work!DG169,".")</f>
        <v>.</v>
      </c>
      <c r="EX169" s="27" t="str">
        <f>IFERROR(work!ET169-work!DH169,".")</f>
        <v>.</v>
      </c>
      <c r="EY169" s="27"/>
      <c r="EZ169" s="27"/>
      <c r="FA169" s="27"/>
      <c r="FB169" s="27"/>
      <c r="FC169" s="27"/>
      <c r="FD169" s="27"/>
      <c r="FE169" s="27" t="str">
        <f>IF(ISNUMBER(work!GZ169/work!HD169),work!GZ169/work!HD169,".")</f>
        <v>.</v>
      </c>
      <c r="FF169" s="27" t="str">
        <f>IF(ISNUMBER(work!HA169/work!HE169),work!HA169/work!HE169,".")</f>
        <v>.</v>
      </c>
      <c r="FG169" s="27" t="str">
        <f>IF(ISNUMBER(work!HB169/work!HF169),work!HB169/work!HF169,".")</f>
        <v>.</v>
      </c>
      <c r="FH169" s="27" t="str">
        <f>IF(ISNUMBER(work!HC169/work!HG169),work!HC169/work!HG169,".")</f>
        <v>.</v>
      </c>
      <c r="FI169" s="27" t="str">
        <f>IF(ISNUMBER((work!HA169+work!HB169)/(work!HE169+work!HF169)),(work!HA169+work!HB169)/(work!HE169+work!HF169),".")</f>
        <v>.</v>
      </c>
      <c r="FJ169" s="27" t="str">
        <f>IF(ISNUMBER(work!HH169/work!HL169),work!HH169/work!HL169,".")</f>
        <v>.</v>
      </c>
      <c r="FK169" s="27" t="str">
        <f>IF(ISNUMBER(work!HI169/work!HM169),work!HI169/work!HM169,".")</f>
        <v>.</v>
      </c>
      <c r="FL169" s="27" t="str">
        <f>IF(ISNUMBER(work!HJ169/work!HN169),work!HJ169/work!HN169,".")</f>
        <v>.</v>
      </c>
      <c r="FM169" s="27" t="str">
        <f>IF(ISNUMBER(work!HK169/work!HO169),work!HK169/work!HO169,".")</f>
        <v>.</v>
      </c>
      <c r="FN169" s="27" t="str">
        <f>IF(ISNUMBER((work!HI169+work!HJ169)/(work!HM169+work!HN169)),(work!HI169+work!HJ169)/(work!HM169+work!HN169),".")</f>
        <v>.</v>
      </c>
      <c r="FO169" s="27" t="s">
        <v>5007</v>
      </c>
      <c r="FP169" s="27" t="s">
        <v>5007</v>
      </c>
      <c r="FQ169" s="27" t="s">
        <v>5007</v>
      </c>
      <c r="FR169" s="27" t="s">
        <v>5007</v>
      </c>
      <c r="FS169" s="27" t="s">
        <v>5007</v>
      </c>
      <c r="FT169" s="27">
        <f>work!GM169</f>
        <v>1.072381918954522E-4</v>
      </c>
      <c r="FU169" s="27" t="str">
        <f>work!GN169</f>
        <v>.</v>
      </c>
      <c r="FV169" s="27" t="str">
        <f>work!GO169</f>
        <v>.</v>
      </c>
      <c r="FW169" s="27" t="s">
        <v>5007</v>
      </c>
      <c r="FX169" s="27"/>
      <c r="FY169" s="27">
        <f t="shared" si="124"/>
        <v>13503.244000000001</v>
      </c>
      <c r="FZ169">
        <f t="shared" si="103"/>
        <v>0</v>
      </c>
      <c r="GA169" t="str">
        <f>work!HC169</f>
        <v>.</v>
      </c>
      <c r="GB169" t="str">
        <f>IF(ISNUMBER(work!HA169+work!HB169),work!HA169+work!HB169,".")</f>
        <v>.</v>
      </c>
      <c r="GC169" t="str">
        <f>IF(ISNUMBER(work!HK169-work!HC169),work!HK169-work!HC169,".")</f>
        <v>.</v>
      </c>
      <c r="GD169" t="str">
        <f>IF(ISNUMBER(work!HI169+work!HJ169-work!HA169-work!HB169),(work!HI169+work!HJ169-work!HA169-work!HB169),".")</f>
        <v>.</v>
      </c>
      <c r="GH169">
        <f>work!GQ169</f>
        <v>500</v>
      </c>
      <c r="GI169" t="str">
        <f>work!GR169</f>
        <v>.</v>
      </c>
      <c r="GJ169" t="str">
        <f>work!GZ169</f>
        <v>.</v>
      </c>
      <c r="GK169" t="str">
        <f>work!HH169</f>
        <v>.</v>
      </c>
      <c r="GL169" t="str">
        <f t="shared" si="125"/>
        <v>.</v>
      </c>
      <c r="GM169" t="str">
        <f>IFERROR(VLOOKUP($F169,AREA_EM_ALLYEAR,Seq!B$1,FALSE),".")</f>
        <v>.</v>
      </c>
      <c r="GN169" t="str">
        <f>IFERROR(VLOOKUP($F169,AREA_EM_ALLYEAR,Seq!C$1,FALSE),".")</f>
        <v>.</v>
      </c>
      <c r="GO169" t="str">
        <f>IFERROR(VLOOKUP($F169,AREA_EM_ALLYEAR,Seq!D$1,FALSE),".")</f>
        <v>.</v>
      </c>
      <c r="GP169" t="str">
        <f>IFERROR(VLOOKUP($F169,AREA_EM_ALLYEAR,Seq!E$1,FALSE),".")</f>
        <v>.</v>
      </c>
      <c r="GQ169" t="str">
        <f>IFERROR(VLOOKUP($F169,AREA_EM_ALLYEAR,Seq!F$1,FALSE),".")</f>
        <v>.</v>
      </c>
      <c r="GR169" t="str">
        <f>IFERROR(VLOOKUP($F169,AREA_EM_ALLYEAR,Seq!G$1,FALSE),".")</f>
        <v>.</v>
      </c>
      <c r="GS169" t="str">
        <f>IFERROR(VLOOKUP($F169,AREA_EM_ALLYEAR,Seq!H$1,FALSE),".")</f>
        <v>.</v>
      </c>
      <c r="GT169" t="str">
        <f>IFERROR(VLOOKUP($F169,AREA_EM_ALLYEAR,Seq!I$1,FALSE),".")</f>
        <v>.</v>
      </c>
      <c r="GU169" t="str">
        <f>IFERROR(VLOOKUP($F169,AREA_EM_ALLYEAR,Seq!J$1,FALSE),".")</f>
        <v>.</v>
      </c>
      <c r="GV169" t="str">
        <f>IFERROR(VLOOKUP($F169,AREA_EM_ALLYEAR,Seq!K$1,FALSE),".")</f>
        <v>.</v>
      </c>
      <c r="GW169" t="str">
        <f>IFERROR(VLOOKUP($F169,AREA_EM_ALLYEAR,Seq!L$1,FALSE),".")</f>
        <v>.</v>
      </c>
      <c r="GX169" t="str">
        <f>IFERROR(VLOOKUP($F169,AREA_EM_ALLYEAR,Seq!M$1,FALSE),".")</f>
        <v>.</v>
      </c>
      <c r="GY169" t="str">
        <f>IFERROR(VLOOKUP($F169,AREA_EM_ALLYEAR,Seq!N$1,FALSE),".")</f>
        <v>.</v>
      </c>
      <c r="GZ169" t="str">
        <f>IFERROR(VLOOKUP($F169,AREA_EM_ALLYEAR,Seq!O$1,FALSE),".")</f>
        <v>.</v>
      </c>
      <c r="HA169" t="str">
        <f t="shared" si="104"/>
        <v>.</v>
      </c>
      <c r="HK169" s="139">
        <f>IFERROR(VLOOKUP(CONCATENATE($G169, ".SP.DYN.LE00.IN"),AREA_WB_6ATTRS,Seq!B$1,FALSE)-VLOOKUP("CHN.SP.DYN.LE00.IN",AREA_WB_6ATTRS,Seq!B$1,FALSE),".")</f>
        <v>-10.166195121951226</v>
      </c>
      <c r="HL169" s="139">
        <f>IFERROR(VLOOKUP(CONCATENATE($G169, ".SP.DYN.LE00.IN"),AREA_WB_6ATTRS,Seq!C$1,FALSE)-VLOOKUP("CHN.SP.DYN.LE00.IN",AREA_WB_6ATTRS,Seq!C$1,FALSE),".")</f>
        <v>-10.285487804878059</v>
      </c>
      <c r="HM169" s="139">
        <f>IFERROR(VLOOKUP(CONCATENATE($G169, ".SP.DYN.LE00.IN"),AREA_WB_6ATTRS,Seq!D$1,FALSE)-VLOOKUP("CHN.SP.DYN.LE00.IN",AREA_WB_6ATTRS,Seq!D$1,FALSE),".")</f>
        <v>-10.183975609756097</v>
      </c>
      <c r="HN169" s="139">
        <f>IFERROR(VLOOKUP(CONCATENATE($G169, ".SP.DYN.LE00.IN"),AREA_WB_6ATTRS,Seq!E$1,FALSE)-VLOOKUP("CHN.SP.DYN.LE00.IN",AREA_WB_6ATTRS,Seq!E$1,FALSE),".")</f>
        <v>-9.8315609756097615</v>
      </c>
      <c r="HO169" s="139">
        <f>IFERROR(VLOOKUP(CONCATENATE($G169, ".SP.DYN.LE00.IN"),AREA_WB_6ATTRS,Seq!F$1,FALSE)-VLOOKUP("CHN.SP.DYN.LE00.IN",AREA_WB_6ATTRS,Seq!F$1,FALSE),".")</f>
        <v>-9.2372195121951179</v>
      </c>
      <c r="HP169" s="139">
        <f>IFERROR(VLOOKUP(CONCATENATE($G169, ".SP.DYN.LE00.IN"),AREA_WB_6ATTRS,Seq!G$1,FALSE)-VLOOKUP("CHN.SP.DYN.LE00.IN",AREA_WB_6ATTRS,Seq!G$1,FALSE),".")</f>
        <v>-8.426146341463415</v>
      </c>
      <c r="HQ169" s="139">
        <f>IFERROR(VLOOKUP(CONCATENATE($G169, ".SP.DYN.LE00.IN"),AREA_WB_6ATTRS,Seq!H$1,FALSE)-VLOOKUP("CHN.SP.DYN.LE00.IN",AREA_WB_6ATTRS,Seq!H$1,FALSE),".")</f>
        <v>-7.4451951219512225</v>
      </c>
      <c r="HR169" s="139">
        <f>IFERROR(VLOOKUP(CONCATENATE($G169, ".SP.DYN.LE00.IN"),AREA_WB_6ATTRS,Seq!I$1,FALSE)-VLOOKUP("CHN.SP.DYN.LE00.IN",AREA_WB_6ATTRS,Seq!I$1,FALSE),".")</f>
        <v>-6.3826829268292755</v>
      </c>
      <c r="HS169" s="139">
        <f>IFERROR(VLOOKUP(CONCATENATE($G169, ".SP.DYN.LE00.IN"),AREA_WB_6ATTRS,Seq!J$1,FALSE)-VLOOKUP("CHN.SP.DYN.LE00.IN",AREA_WB_6ATTRS,Seq!J$1,FALSE),".")</f>
        <v>-5.3258536585365874</v>
      </c>
      <c r="HT169" s="139">
        <f>IFERROR(VLOOKUP(CONCATENATE($G169, ".SP.DYN.LE00.IN"),AREA_WB_6ATTRS,Seq!K$1,FALSE)-VLOOKUP("CHN.SP.DYN.LE00.IN",AREA_WB_6ATTRS,Seq!K$1,FALSE),".")</f>
        <v>-4.333756097560979</v>
      </c>
      <c r="HU169" s="139">
        <f>IFERROR(VLOOKUP(CONCATENATE($G169, ".SP.DYN.LE00.IN"),AREA_WB_6ATTRS,Seq!L$1,FALSE)-VLOOKUP("CHN.SP.DYN.LE00.IN",AREA_WB_6ATTRS,Seq!L$1,FALSE),".")</f>
        <v>-3.468878048780482</v>
      </c>
      <c r="HV169" s="139">
        <f>IFERROR(VLOOKUP(CONCATENATE($G169, ".SP.DYN.LE00.IN"),AREA_WB_6ATTRS,Seq!M$1,FALSE)-VLOOKUP("CHN.SP.DYN.LE00.IN",AREA_WB_6ATTRS,Seq!M$1,FALSE),".")</f>
        <v>-2.7715609756097592</v>
      </c>
      <c r="HW169" s="139">
        <f>IFERROR(VLOOKUP(CONCATENATE($G169, ".SP.DYN.LE00.IN"),AREA_WB_6ATTRS,Seq!N$1,FALSE)-VLOOKUP("CHN.SP.DYN.LE00.IN",AREA_WB_6ATTRS,Seq!N$1,FALSE),".")</f>
        <v>-2.2393170731707244</v>
      </c>
      <c r="HX169" s="139">
        <f>IFERROR(VLOOKUP(CONCATENATE($G169, ".SP.DYN.LE00.IN"),AREA_WB_6ATTRS,Seq!O$1,FALSE)-VLOOKUP("CHN.SP.DYN.LE00.IN",AREA_WB_6ATTRS,Seq!O$1,FALSE),".")</f>
        <v>-1.8580731707317</v>
      </c>
      <c r="HY169" s="139">
        <f>IFERROR(VLOOKUP(CONCATENATE($G169, ".SP.DYN.LE00.IN"),AREA_WB_6ATTRS,Seq!P$1,FALSE)-VLOOKUP("CHN.SP.DYN.LE00.IN",AREA_WB_6ATTRS,Seq!P$1,FALSE),".")</f>
        <v>-1.6228048780487825</v>
      </c>
      <c r="HZ169" s="139">
        <f>IFERROR(VLOOKUP(CONCATENATE($G169, ".SP.DYN.LE00.IN"),AREA_WB_6ATTRS,Seq!Q$1,FALSE)-VLOOKUP("CHN.SP.DYN.LE00.IN",AREA_WB_6ATTRS,Seq!Q$1,FALSE),".")</f>
        <v>-1.5109268292682856</v>
      </c>
      <c r="IA169" s="139">
        <f>IFERROR(VLOOKUP(CONCATENATE($G169, ".SP.DYN.LE00.IN"),AREA_WB_6ATTRS,Seq!R$1,FALSE)-VLOOKUP("CHN.SP.DYN.LE00.IN",AREA_WB_6ATTRS,Seq!R$1,FALSE),".")</f>
        <v>-1.4877317073170673</v>
      </c>
      <c r="IB169" s="139">
        <f>IFERROR(VLOOKUP(CONCATENATE($G169, ".SP.DYN.LE00.IN"),AREA_WB_6ATTRS,Seq!S$1,FALSE)-VLOOKUP("CHN.SP.DYN.LE00.IN",AREA_WB_6ATTRS,Seq!S$1,FALSE),".")</f>
        <v>-1.5103658536585414</v>
      </c>
      <c r="IC169" s="139">
        <f>IFERROR(VLOOKUP(CONCATENATE($G169, ".SP.DYN.LE00.IN"),AREA_WB_6ATTRS,Seq!T$1,FALSE)-VLOOKUP("CHN.SP.DYN.LE00.IN",AREA_WB_6ATTRS,Seq!T$1,FALSE),".")</f>
        <v>-1.5380487804878129</v>
      </c>
      <c r="ID169" s="139">
        <f>IFERROR(VLOOKUP(CONCATENATE($G169, ".SP.DYN.LE00.IN"),AREA_WB_6ATTRS,Seq!U$1,FALSE)-VLOOKUP("CHN.SP.DYN.LE00.IN",AREA_WB_6ATTRS,Seq!U$1,FALSE),".")</f>
        <v>-1.5501463414634173</v>
      </c>
      <c r="IE169" s="139">
        <f>IFERROR(VLOOKUP(CONCATENATE($G169, ".SP.DYN.LE00.IN"),AREA_WB_6ATTRS,Seq!V$1,FALSE)-VLOOKUP("CHN.SP.DYN.LE00.IN",AREA_WB_6ATTRS,Seq!V$1,FALSE),".")</f>
        <v>-1.5400975609756102</v>
      </c>
      <c r="IF169" s="139">
        <f>IFERROR(VLOOKUP(CONCATENATE($G169, ".SP.DYN.LE00.IN"),AREA_WB_6ATTRS,Seq!W$1,FALSE)-VLOOKUP("CHN.SP.DYN.LE00.IN",AREA_WB_6ATTRS,Seq!W$1,FALSE),".")</f>
        <v>-1.5098536585365849</v>
      </c>
      <c r="IG169" s="139">
        <f>IFERROR(VLOOKUP(CONCATENATE($G169, ".SP.DYN.LE00.IN"),AREA_WB_6ATTRS,Seq!X$1,FALSE)-VLOOKUP("CHN.SP.DYN.LE00.IN",AREA_WB_6ATTRS,Seq!X$1,FALSE),".")</f>
        <v>-1.480609756097536</v>
      </c>
      <c r="IH169" s="139">
        <f>IFERROR(VLOOKUP(CONCATENATE($G169, ".SP.DYN.LE00.IN"),AREA_WB_6ATTRS,Seq!Y$1,FALSE)-VLOOKUP("CHN.SP.DYN.LE00.IN",AREA_WB_6ATTRS,Seq!Y$1,FALSE),".")</f>
        <v>-1.464902439024371</v>
      </c>
      <c r="II169" s="139">
        <f>IFERROR(VLOOKUP(CONCATENATE($G169, ".SP.DYN.LE00.IN"),AREA_WB_6ATTRS,Seq!Z$1,FALSE)-VLOOKUP("CHN.SP.DYN.LE00.IN",AREA_WB_6ATTRS,Seq!Z$1,FALSE),".")</f>
        <v>-1.4627073170731819</v>
      </c>
      <c r="IJ169" s="139">
        <f>IFERROR(VLOOKUP(CONCATENATE($G169, ".SP.DYN.LE00.IN"),AREA_WB_6ATTRS,Seq!AA$1,FALSE)-VLOOKUP("CHN.SP.DYN.LE00.IN",AREA_WB_6ATTRS,Seq!AA$1,FALSE),".")</f>
        <v>-1.4725121951219649</v>
      </c>
      <c r="IK169" s="139">
        <f>IFERROR(VLOOKUP(CONCATENATE($G169, ".SP.DYN.LE00.IN"),AREA_WB_6ATTRS,Seq!AB$1,FALSE)-VLOOKUP("CHN.SP.DYN.LE00.IN",AREA_WB_6ATTRS,Seq!AB$1,FALSE),".")</f>
        <v>-1.4892439024390285</v>
      </c>
      <c r="IL169" s="139">
        <f>IFERROR(VLOOKUP(CONCATENATE($G169, ".SP.DYN.LE00.IN"),AREA_WB_6ATTRS,Seq!AC$1,FALSE)-VLOOKUP("CHN.SP.DYN.LE00.IN",AREA_WB_6ATTRS,Seq!AC$1,FALSE),".")</f>
        <v>-1.5084146341463338</v>
      </c>
      <c r="IM169" s="139">
        <f>IFERROR(VLOOKUP(CONCATENATE($G169, ".SP.DYN.LE00.IN"),AREA_WB_6ATTRS,Seq!AD$1,FALSE)-VLOOKUP("CHN.SP.DYN.LE00.IN",AREA_WB_6ATTRS,Seq!AD$1,FALSE),".")</f>
        <v>-1.5244634146341411</v>
      </c>
      <c r="IN169" s="139">
        <f>IFERROR(VLOOKUP(CONCATENATE($G169, ".SP.DYN.LE00.IN"),AREA_WB_6ATTRS,Seq!AE$1,FALSE)-VLOOKUP("CHN.SP.DYN.LE00.IN",AREA_WB_6ATTRS,Seq!AE$1,FALSE),".")</f>
        <v>-1.5359024390243832</v>
      </c>
      <c r="IO169" s="139">
        <f>IFERROR(VLOOKUP(CONCATENATE($G169, ".SP.DYN.LE00.IN"),AREA_WB_6ATTRS,Seq!AF$1,FALSE)-VLOOKUP("CHN.SP.DYN.LE00.IN",AREA_WB_6ATTRS,Seq!AF$1,FALSE),".")</f>
        <v>-1.5407317073170788</v>
      </c>
      <c r="IP169" s="139" t="str">
        <f>IFERROR(VLOOKUP(CONCATENATE($G169, ".SP.DYN.LE00.IN"),AREA_WB_6ATTRS,Seq!AG$1,FALSE)-VLOOKUP("CHN.SP.DYN.LE00.IN",AREA_WB_6ATTRS,Seq!AG$1,FALSE),".")</f>
        <v>.</v>
      </c>
      <c r="IW169">
        <f>IFERROR(VLOOKUP(CONCATENATE($G169, ".SP.DYN.LE00.IN"),AREA_WB_6ATTRS,Seq!B$1,FALSE),".")</f>
        <v>56.827609756097566</v>
      </c>
      <c r="IX169">
        <f>IFERROR(VLOOKUP(CONCATENATE($G169, ".SP.DYN.LE00.IN"),AREA_WB_6ATTRS,Seq!C$1,FALSE),".")</f>
        <v>56.97743902439025</v>
      </c>
      <c r="IY169">
        <f>IFERROR(VLOOKUP(CONCATENATE($G169, ".SP.DYN.LE00.IN"),AREA_WB_6ATTRS,Seq!D$1,FALSE),".")</f>
        <v>57.350926829268296</v>
      </c>
      <c r="IZ169">
        <f>IFERROR(VLOOKUP(CONCATENATE($G169, ".SP.DYN.LE00.IN"),AREA_WB_6ATTRS,Seq!E$1,FALSE),".")</f>
        <v>57.96829268292683</v>
      </c>
      <c r="JA169">
        <f>IFERROR(VLOOKUP(CONCATENATE($G169, ".SP.DYN.LE00.IN"),AREA_WB_6ATTRS,Seq!F$1,FALSE),".")</f>
        <v>58.822048780487812</v>
      </c>
      <c r="JB169">
        <f>IFERROR(VLOOKUP(CONCATENATE($G169, ".SP.DYN.LE00.IN"),AREA_WB_6ATTRS,Seq!G$1,FALSE),".")</f>
        <v>59.887000000000008</v>
      </c>
      <c r="JC169">
        <f>IFERROR(VLOOKUP(CONCATENATE($G169, ".SP.DYN.LE00.IN"),AREA_WB_6ATTRS,Seq!H$1,FALSE),".")</f>
        <v>61.114292682926838</v>
      </c>
      <c r="JD169">
        <f>IFERROR(VLOOKUP(CONCATENATE($G169, ".SP.DYN.LE00.IN"),AREA_WB_6ATTRS,Seq!I$1,FALSE),".")</f>
        <v>62.41463414634147</v>
      </c>
      <c r="JE169">
        <f>IFERROR(VLOOKUP(CONCATENATE($G169, ".SP.DYN.LE00.IN"),AREA_WB_6ATTRS,Seq!J$1,FALSE),".")</f>
        <v>63.70126829268294</v>
      </c>
      <c r="JF169">
        <f>IFERROR(VLOOKUP(CONCATENATE($G169, ".SP.DYN.LE00.IN"),AREA_WB_6ATTRS,Seq!K$1,FALSE),".")</f>
        <v>64.913170731707325</v>
      </c>
      <c r="JG169">
        <f>IFERROR(VLOOKUP(CONCATENATE($G169, ".SP.DYN.LE00.IN"),AREA_WB_6ATTRS,Seq!L$1,FALSE),".")</f>
        <v>65.990853658536594</v>
      </c>
      <c r="JH169">
        <f>IFERROR(VLOOKUP(CONCATENATE($G169, ".SP.DYN.LE00.IN"),AREA_WB_6ATTRS,Seq!M$1,FALSE),".")</f>
        <v>66.89246341463415</v>
      </c>
      <c r="JI169">
        <f>IFERROR(VLOOKUP(CONCATENATE($G169, ".SP.DYN.LE00.IN"),AREA_WB_6ATTRS,Seq!N$1,FALSE),".")</f>
        <v>67.622512195121956</v>
      </c>
      <c r="JJ169">
        <f>IFERROR(VLOOKUP(CONCATENATE($G169, ".SP.DYN.LE00.IN"),AREA_WB_6ATTRS,Seq!O$1,FALSE),".")</f>
        <v>68.196560975609771</v>
      </c>
      <c r="JK169">
        <f>IFERROR(VLOOKUP(CONCATENATE($G169, ".SP.DYN.LE00.IN"),AREA_WB_6ATTRS,Seq!P$1,FALSE),".")</f>
        <v>68.620121951219517</v>
      </c>
      <c r="JL169">
        <f>IFERROR(VLOOKUP(CONCATENATE($G169, ".SP.DYN.LE00.IN"),AREA_WB_6ATTRS,Seq!Q$1,FALSE),".")</f>
        <v>68.913804878048794</v>
      </c>
      <c r="JM169">
        <f>IFERROR(VLOOKUP(CONCATENATE($G169, ".SP.DYN.LE00.IN"),AREA_WB_6ATTRS,Seq!R$1,FALSE),".")</f>
        <v>69.111292682926845</v>
      </c>
      <c r="JN169">
        <f>IFERROR(VLOOKUP(CONCATENATE($G169, ".SP.DYN.LE00.IN"),AREA_WB_6ATTRS,Seq!S$1,FALSE),".")</f>
        <v>69.255951219512198</v>
      </c>
      <c r="JO169">
        <f>IFERROR(VLOOKUP(CONCATENATE($G169, ".SP.DYN.LE00.IN"),AREA_WB_6ATTRS,Seq!T$1,FALSE),".")</f>
        <v>69.389048780487812</v>
      </c>
      <c r="JP169">
        <f>IFERROR(VLOOKUP(CONCATENATE($G169, ".SP.DYN.LE00.IN"),AREA_WB_6ATTRS,Seq!U$1,FALSE),".")</f>
        <v>69.53324390243904</v>
      </c>
      <c r="JQ169">
        <f>IFERROR(VLOOKUP(CONCATENATE($G169, ".SP.DYN.LE00.IN"),AREA_WB_6ATTRS,Seq!V$1,FALSE),".")</f>
        <v>69.701609756097568</v>
      </c>
      <c r="JR169">
        <f>IFERROR(VLOOKUP(CONCATENATE($G169, ".SP.DYN.LE00.IN"),AREA_WB_6ATTRS,Seq!W$1,FALSE),".")</f>
        <v>69.895682926829281</v>
      </c>
      <c r="JS169">
        <f>IFERROR(VLOOKUP(CONCATENATE($G169, ".SP.DYN.LE00.IN"),AREA_WB_6ATTRS,Seq!X$1,FALSE),".")</f>
        <v>70.098829268292704</v>
      </c>
      <c r="JT169">
        <f>IFERROR(VLOOKUP(CONCATENATE($G169, ".SP.DYN.LE00.IN"),AREA_WB_6ATTRS,Seq!Y$1,FALSE),".")</f>
        <v>70.299975609756117</v>
      </c>
      <c r="JU169">
        <f>IFERROR(VLOOKUP(CONCATENATE($G169, ".SP.DYN.LE00.IN"),AREA_WB_6ATTRS,Seq!Z$1,FALSE),".")</f>
        <v>70.499634146341464</v>
      </c>
      <c r="JV169">
        <f>IFERROR(VLOOKUP(CONCATENATE($G169, ".SP.DYN.LE00.IN"),AREA_WB_6ATTRS,Seq!AA$1,FALSE),".")</f>
        <v>70.698804878048776</v>
      </c>
      <c r="JW169">
        <f>IFERROR(VLOOKUP(CONCATENATE($G169, ".SP.DYN.LE00.IN"),AREA_WB_6ATTRS,Seq!AB$1,FALSE),".")</f>
        <v>70.900487804878054</v>
      </c>
      <c r="JX169">
        <f>IFERROR(VLOOKUP(CONCATENATE($G169, ".SP.DYN.LE00.IN"),AREA_WB_6ATTRS,Seq!AC$1,FALSE),".")</f>
        <v>71.104170731707327</v>
      </c>
      <c r="JY169">
        <f>IFERROR(VLOOKUP(CONCATENATE($G169, ".SP.DYN.LE00.IN"),AREA_WB_6ATTRS,Seq!AD$1,FALSE),".")</f>
        <v>71.310878048780495</v>
      </c>
      <c r="JZ169">
        <f>IFERROR(VLOOKUP(CONCATENATE($G169, ".SP.DYN.LE00.IN"),AREA_WB_6ATTRS,Seq!AE$1,FALSE),".")</f>
        <v>71.520609756097571</v>
      </c>
      <c r="KA169">
        <f>IFERROR(VLOOKUP(CONCATENATE($G169, ".SP.DYN.LE00.IN"),AREA_WB_6ATTRS,Seq!AF$1,FALSE),".")</f>
        <v>71.73236585365855</v>
      </c>
      <c r="KB169" t="str">
        <f>IFERROR(VLOOKUP(CONCATENATE($G169, ".SP.DYN.LE00.IN"),AREA_WB_6ATTRS,Seq!AG$1,FALSE),".")</f>
        <v>.</v>
      </c>
      <c r="KK169">
        <f t="shared" si="107"/>
        <v>0</v>
      </c>
      <c r="KL169">
        <f t="shared" si="105"/>
        <v>0</v>
      </c>
      <c r="KM169">
        <f t="shared" si="108"/>
        <v>45297136.739801273</v>
      </c>
      <c r="KN169">
        <f t="shared" si="109"/>
        <v>-43622574.724811107</v>
      </c>
      <c r="KO169">
        <f t="shared" si="106"/>
        <v>0.23399999237060545</v>
      </c>
      <c r="KP169" t="str">
        <f>work!HA169</f>
        <v>.</v>
      </c>
      <c r="KQ169" t="str">
        <f>work!HB169</f>
        <v>.</v>
      </c>
      <c r="KR169" t="str">
        <f>work!HC169</f>
        <v>.</v>
      </c>
      <c r="KS169" t="str">
        <f>IF(ISNUMBER(work!HI169-work!HA169),work!HI169-work!HA169,".")</f>
        <v>.</v>
      </c>
      <c r="KT169" t="str">
        <f>IF(ISNUMBER(work!HJ169-work!HB169),work!HJ169-work!HB169,".")</f>
        <v>.</v>
      </c>
      <c r="KU169" t="str">
        <f>IF(ISNUMBER(work!HK169-work!HC169),work!HK169-work!HC169,".")</f>
        <v>.</v>
      </c>
      <c r="KW169" t="str">
        <f>IFERROR(work!HR169/work!HV169,".")</f>
        <v>.</v>
      </c>
      <c r="KX169" t="str">
        <f>IFERROR(work!HS169/work!HW169,".")</f>
        <v>.</v>
      </c>
      <c r="KY169" t="str">
        <f>IFERROR(work!HT169/work!HX169,".")</f>
        <v>.</v>
      </c>
      <c r="KZ169" t="str">
        <f>IFERROR(work!HU169/work!HY169,".")</f>
        <v>.</v>
      </c>
    </row>
    <row r="170" spans="1:312">
      <c r="A170" s="24">
        <f t="shared" si="85"/>
        <v>171</v>
      </c>
      <c r="B170" s="24" t="str">
        <f t="shared" si="110"/>
        <v>Out</v>
      </c>
      <c r="C170" s="24" t="str">
        <f t="shared" si="111"/>
        <v>Out</v>
      </c>
      <c r="D170" s="24" t="str">
        <f t="shared" si="112"/>
        <v>Out67</v>
      </c>
      <c r="E170" s="25" t="s">
        <v>3935</v>
      </c>
      <c r="F170" s="26" t="str">
        <f t="shared" si="89"/>
        <v>saintVincent&amp;Grenadines</v>
      </c>
      <c r="G170" s="166" t="s">
        <v>1639</v>
      </c>
      <c r="H170" s="166" t="s">
        <v>5007</v>
      </c>
      <c r="I170" s="166" t="s">
        <v>5007</v>
      </c>
      <c r="J170" s="180" t="s">
        <v>5007</v>
      </c>
      <c r="K170" s="180" t="s">
        <v>5007</v>
      </c>
      <c r="L170" s="27">
        <f>IFERROR(VLOOKUP($F170,Area_FDI_84_96,Seq!B$1,FALSE),0)</f>
        <v>0</v>
      </c>
      <c r="M170" s="27">
        <f>IFERROR(VLOOKUP($F170,Area_FDI_84_96,Seq!C$1,FALSE),0)</f>
        <v>0</v>
      </c>
      <c r="N170" s="27">
        <f>IFERROR(VLOOKUP($F170,Area_FDI_84_96,Seq!D$1,FALSE),0)</f>
        <v>0</v>
      </c>
      <c r="O170" s="27">
        <f>IFERROR(VLOOKUP($F170,Area_FDI_84_96,Seq!E$1,FALSE),0)</f>
        <v>0</v>
      </c>
      <c r="P170" s="27">
        <f>IFERROR(VLOOKUP($F170,Area_FDI_84_96,Seq!F$1,FALSE),0)</f>
        <v>0</v>
      </c>
      <c r="Q170" s="27">
        <f>IFERROR(VLOOKUP($F170,Area_FDI_84_96,Seq!G$1,FALSE),0)</f>
        <v>0</v>
      </c>
      <c r="R170" s="27">
        <f>IFERROR(VLOOKUP($F170,Area_FDI_84_96,Seq!H$1,FALSE),0)</f>
        <v>0</v>
      </c>
      <c r="S170" s="27">
        <f>IFERROR(VLOOKUP($F170,Area_FDI_84_96,Seq!I$1,FALSE),0)</f>
        <v>0</v>
      </c>
      <c r="T170" s="27">
        <f>IFERROR(VALUE(VLOOKUP($E170,Area_FDI_92_95,Seq!B$1,FALSE)),0)</f>
        <v>0</v>
      </c>
      <c r="U170" s="27">
        <f>IFERROR(VALUE(VLOOKUP($E170,Area_FDI_92_95,Seq!C$1,FALSE)),0)</f>
        <v>0</v>
      </c>
      <c r="V170" s="27">
        <f>IFERROR(VALUE(VLOOKUP($E170,Area_FDI_92_95,Seq!D$1,FALSE)),0)</f>
        <v>0</v>
      </c>
      <c r="W170" s="27">
        <f>IFERROR(VALUE(VLOOKUP($E170,Area_FDI_92_95,Seq!E$1,FALSE)),0)</f>
        <v>0</v>
      </c>
      <c r="X170" s="27">
        <f>IFERROR(VALUE(VLOOKUP($E170,Area_FDI_96_99,Seq!B$1,FALSE)),0)</f>
        <v>0</v>
      </c>
      <c r="Y170" s="27">
        <f>IFERROR(VALUE(VLOOKUP($E170,Area_FDI_96_99,Seq!C$1,FALSE)),0)</f>
        <v>0</v>
      </c>
      <c r="Z170" s="27">
        <f>IFERROR(VALUE(VLOOKUP($E170,Area_FDI_96_99,Seq!D$1,FALSE)),0)</f>
        <v>0</v>
      </c>
      <c r="AA170" s="27">
        <f>IFERROR(VALUE(VLOOKUP($E170,Area_FDI_96_99,Seq!E$1,FALSE)),0)</f>
        <v>0</v>
      </c>
      <c r="AB170" s="27">
        <f t="shared" si="113"/>
        <v>29</v>
      </c>
      <c r="AC170" s="27">
        <f t="shared" si="114"/>
        <v>29</v>
      </c>
      <c r="AD170" s="27">
        <f t="shared" si="115"/>
        <v>0</v>
      </c>
      <c r="AE170" s="27">
        <f t="shared" si="116"/>
        <v>0</v>
      </c>
      <c r="AF170" s="27">
        <f t="shared" si="117"/>
        <v>127</v>
      </c>
      <c r="AG170" s="27">
        <f t="shared" si="118"/>
        <v>166</v>
      </c>
      <c r="AH170" s="27">
        <f t="shared" si="119"/>
        <v>478</v>
      </c>
      <c r="AI170" s="27">
        <f t="shared" si="120"/>
        <v>0</v>
      </c>
      <c r="AJ170" s="27">
        <f t="shared" si="121"/>
        <v>507</v>
      </c>
      <c r="AK170" s="27">
        <f t="shared" si="122"/>
        <v>200</v>
      </c>
      <c r="AL170" s="27">
        <f t="shared" si="123"/>
        <v>246</v>
      </c>
      <c r="AM170" s="27"/>
      <c r="AN170" s="27"/>
      <c r="AO170" s="27"/>
      <c r="AP170" s="27"/>
      <c r="AQ170" s="27"/>
      <c r="AR170" s="27"/>
      <c r="AS170" s="27"/>
      <c r="AT170" s="27">
        <f>IFERROR(work!D170+work!AP170,".")</f>
        <v>18310365.15717119</v>
      </c>
      <c r="AU170" s="27">
        <f>IFERROR(work!E170+work!AQ170,".")</f>
        <v>19262655.208960332</v>
      </c>
      <c r="AV170" s="27">
        <f>IFERROR(work!F170+work!AR170,".")</f>
        <v>21014814.599311654</v>
      </c>
      <c r="AW170" s="27">
        <f>IFERROR(work!G170+work!AS170,".")</f>
        <v>23304254.252625737</v>
      </c>
      <c r="AX170" s="27">
        <f>IFERROR(work!H170+work!AT170,".")</f>
        <v>26844744.365701724</v>
      </c>
      <c r="AY170" s="27">
        <f>IFERROR(work!I170+work!AU170,".")</f>
        <v>30467309.353563108</v>
      </c>
      <c r="AZ170" s="27">
        <f>IFERROR(work!J170+work!AV170,".")</f>
        <v>33147979.371768966</v>
      </c>
      <c r="BA170" s="27">
        <f>IFERROR(work!K170+work!AW170,".")</f>
        <v>36991547.946385451</v>
      </c>
      <c r="BB170" s="27">
        <f>IFERROR(work!L170+work!AX170,".")</f>
        <v>41172375.414538294</v>
      </c>
      <c r="BC170" s="27">
        <f>IFERROR(work!M170+work!AY170,".")</f>
        <v>42860007.296140268</v>
      </c>
      <c r="BD170" s="27">
        <f>IFERROR(work!N170+work!AZ170,".")</f>
        <v>44489033.560764879</v>
      </c>
      <c r="BE170" s="27">
        <f>IFERROR(work!O170+work!BA170,".")</f>
        <v>48579519.981002279</v>
      </c>
      <c r="BF170" s="27">
        <f>IFERROR(work!P170+work!BB170,".")</f>
        <v>55475851.787094481</v>
      </c>
      <c r="BG170" s="27">
        <f>IFERROR(work!Q170+work!BC170,".")</f>
        <v>63238101.464061983</v>
      </c>
      <c r="BH170" s="27">
        <f>IFERROR(work!R170+work!BD170,".")</f>
        <v>71517201.557180375</v>
      </c>
      <c r="BI170" s="27">
        <f>IFERROR(work!S170+work!BE170,".")</f>
        <v>79309541.08799246</v>
      </c>
      <c r="BJ170" s="27">
        <f>IFERROR(work!T170+work!BF170,".")</f>
        <v>87237812.924976841</v>
      </c>
      <c r="BK170" s="27">
        <f>IFERROR(work!U170+work!BG170,".")</f>
        <v>95352177.15007104</v>
      </c>
      <c r="BL170" s="27">
        <f>IFERROR(work!V170+work!BH170,".")</f>
        <v>102788713.70612356</v>
      </c>
      <c r="BM170" s="27">
        <f>IFERROR(work!W170+work!BI170,".")</f>
        <v>110599461.14818746</v>
      </c>
      <c r="BN170" s="27">
        <f>IFERROR(work!X170+work!BJ170,".")</f>
        <v>119887238.12054639</v>
      </c>
      <c r="BO170" s="27">
        <f>IFERROR(work!Y170+work!BK170,".")</f>
        <v>129835464.33377017</v>
      </c>
      <c r="BP170" s="27">
        <f>IFERROR(work!Z170+work!BL170,".")</f>
        <v>141648355.09788322</v>
      </c>
      <c r="BQ170" s="27">
        <f>IFERROR(work!AA170+work!BM170,".")</f>
        <v>155810268.23436415</v>
      </c>
      <c r="BR170" s="27">
        <f>IFERROR(work!AB170+work!BN170,".")</f>
        <v>171545572.80003816</v>
      </c>
      <c r="BS170" s="27">
        <f>IFERROR(work!AC170+work!BO170,".")</f>
        <v>190925971.47411662</v>
      </c>
      <c r="BT170" s="27">
        <f>IFERROR(work!AD170+work!BP170,".")</f>
        <v>215172069.27515289</v>
      </c>
      <c r="BU170" s="27">
        <f>IFERROR(work!AE170+work!BQ170,".")</f>
        <v>245720759.49879566</v>
      </c>
      <c r="BV170" s="27">
        <f>IFERROR(work!AF170+work!BR170,".")</f>
        <v>269304501.88088161</v>
      </c>
      <c r="BW170" s="27">
        <f>IFERROR(work!AG170+work!BS170,".")</f>
        <v>294074405.87200791</v>
      </c>
      <c r="BX170" s="27">
        <f>IFERROR(work!AH170+work!BT170,".")</f>
        <v>324651791.41022676</v>
      </c>
      <c r="BY170" s="27">
        <f>IFERROR(work!AI170+work!BU170,".")</f>
        <v>354190484.75986022</v>
      </c>
      <c r="BZ170" s="27"/>
      <c r="CA170" s="27"/>
      <c r="CB170" s="27"/>
      <c r="CC170" s="27"/>
      <c r="CD170" s="27"/>
      <c r="CE170" s="27"/>
      <c r="CF170" s="27">
        <f>IFERROR(work!AP170-work!D170,".")</f>
        <v>-18277858.930550188</v>
      </c>
      <c r="CG170" s="27">
        <f>IFERROR(work!AQ170-work!E170,".")</f>
        <v>-19228156.531322569</v>
      </c>
      <c r="CH170" s="27">
        <f>IFERROR(work!AR170-work!F170,".")</f>
        <v>-20978661.009337012</v>
      </c>
      <c r="CI170" s="27">
        <f>IFERROR(work!AS170-work!G170,".")</f>
        <v>-23266510.197365787</v>
      </c>
      <c r="CJ170" s="27">
        <f>IFERROR(work!AT170-work!H170,".")</f>
        <v>-26804776.280688424</v>
      </c>
      <c r="CK170" s="27">
        <f>IFERROR(work!AU170-work!I170,".")</f>
        <v>-30424896.580089636</v>
      </c>
      <c r="CL170" s="27">
        <f>IFERROR(work!AV170-work!J170,".")</f>
        <v>-33102740.684045255</v>
      </c>
      <c r="CM170" s="27">
        <f>IFERROR(work!AW170-work!K170,".")</f>
        <v>-36944255.635903232</v>
      </c>
      <c r="CN170" s="27">
        <f>IFERROR(work!AX170-work!L170,".")</f>
        <v>-41118173.972548991</v>
      </c>
      <c r="CO170" s="27">
        <f>IFERROR(work!AY170-work!M170,".")</f>
        <v>-42804454.615817741</v>
      </c>
      <c r="CP170" s="27">
        <f>IFERROR(work!AZ170-work!N170,".")</f>
        <v>-44430677.903847501</v>
      </c>
      <c r="CQ170" s="27">
        <f>IFERROR(work!BA170-work!O170,".")</f>
        <v>-48520804.93835441</v>
      </c>
      <c r="CR170" s="27">
        <f>IFERROR(work!BB170-work!P170,".")</f>
        <v>-55412719.270810761</v>
      </c>
      <c r="CS170" s="27">
        <f>IFERROR(work!BC170-work!Q170,".")</f>
        <v>-63174869.541950174</v>
      </c>
      <c r="CT170" s="27">
        <f>IFERROR(work!BD170-work!R170,".")</f>
        <v>-71455868.650619209</v>
      </c>
      <c r="CU170" s="27">
        <f>IFERROR(work!BE170-work!S170,".")</f>
        <v>-79247593.772457242</v>
      </c>
      <c r="CV170" s="27">
        <f>IFERROR(work!BF170-work!T170,".")</f>
        <v>-87175035.421517983</v>
      </c>
      <c r="CW170" s="27">
        <f>IFERROR(work!BG170-work!U170,".")</f>
        <v>-95281066.092647806</v>
      </c>
      <c r="CX170" s="27">
        <f>IFERROR(work!BH170-work!V170,".")</f>
        <v>-102713922.50952747</v>
      </c>
      <c r="CY170" s="27">
        <f>IFERROR(work!BI170-work!W170,".")</f>
        <v>-110521375.41985303</v>
      </c>
      <c r="CZ170" s="27">
        <f>IFERROR(work!BJ170-work!X170,".")</f>
        <v>-119807748.71920948</v>
      </c>
      <c r="DA170" s="27">
        <f>IFERROR(work!BK170-work!Y170,".")</f>
        <v>-129754206.4136854</v>
      </c>
      <c r="DB170" s="27">
        <f>IFERROR(work!BL170-work!Z170,".")</f>
        <v>-141563975.68759078</v>
      </c>
      <c r="DC170" s="27">
        <f>IFERROR(work!BM170-work!AA170,".")</f>
        <v>-155723295.62965685</v>
      </c>
      <c r="DD170" s="27">
        <f>IFERROR(work!BN170-work!AB170,".")</f>
        <v>-171452881.0142504</v>
      </c>
      <c r="DE170" s="27">
        <f>IFERROR(work!BO170-work!AC170,".")</f>
        <v>-190831307.62118614</v>
      </c>
      <c r="DF170" s="27">
        <f>IFERROR(work!BP170-work!AD170,".")</f>
        <v>-215068384.26525173</v>
      </c>
      <c r="DG170" s="27">
        <f>IFERROR(work!BQ170-work!AE170,".")</f>
        <v>-245613838.44434789</v>
      </c>
      <c r="DH170" s="27">
        <f>IFERROR(work!BR170-work!AF170,".")</f>
        <v>-269198217.46480292</v>
      </c>
      <c r="DI170" s="27">
        <f>IFERROR(work!BS170-work!AG170,".")</f>
        <v>-293970563.65348071</v>
      </c>
      <c r="DJ170" s="27">
        <f>IFERROR(work!BT170-work!AH170,".")</f>
        <v>-324549854.94591266</v>
      </c>
      <c r="DK170" s="27">
        <f>IFERROR(work!BU170-work!AI170,".")</f>
        <v>-354088511.41468769</v>
      </c>
      <c r="DL170" s="27"/>
      <c r="DM170" s="27"/>
      <c r="DN170" s="27"/>
      <c r="DO170" s="27"/>
      <c r="DP170" s="27"/>
      <c r="DQ170" s="27"/>
      <c r="DR170" s="27"/>
      <c r="DS170" s="27">
        <f>IFERROR(work!DO170-work!CC170,".")</f>
        <v>5.7000000000000002E-2</v>
      </c>
      <c r="DT170" s="27">
        <f>IFERROR(work!DP170-work!CD170,".")</f>
        <v>5.6000000000000001E-2</v>
      </c>
      <c r="DU170" s="27">
        <f>IFERROR(work!DQ170-work!CE170,".")</f>
        <v>5.6000000000000001E-2</v>
      </c>
      <c r="DV170" s="27">
        <f>IFERROR(work!DR170-work!CF170,".")</f>
        <v>5.5E-2</v>
      </c>
      <c r="DW170" s="27">
        <f>IFERROR(work!DS170-work!CG170,".")</f>
        <v>5.5E-2</v>
      </c>
      <c r="DX170" s="27">
        <f>IFERROR(work!DT170-work!CH170,".")</f>
        <v>5.3999999999999999E-2</v>
      </c>
      <c r="DY170" s="27">
        <f>IFERROR(work!DU170-work!CI170,".")</f>
        <v>5.2999999999999999E-2</v>
      </c>
      <c r="DZ170" s="27">
        <f>IFERROR(work!DV170-work!CJ170,".")</f>
        <v>5.1999999999999998E-2</v>
      </c>
      <c r="EA170" s="27">
        <f>IFERROR(work!DW170-work!CK170,".")</f>
        <v>5.1000000000000004E-2</v>
      </c>
      <c r="EB170" s="27">
        <f>IFERROR(work!DX170-work!CL170,".")</f>
        <v>0.05</v>
      </c>
      <c r="EC170" s="27">
        <f>IFERROR(work!DY170-work!CM170,".")</f>
        <v>4.8000000000000001E-2</v>
      </c>
      <c r="ED170" s="27">
        <f>IFERROR(work!DZ170-work!CN170,".")</f>
        <v>4.5999999999999999E-2</v>
      </c>
      <c r="EE170" s="27" t="str">
        <f>IFERROR(work!EA170-work!CO170,".")</f>
        <v>.</v>
      </c>
      <c r="EF170" s="27" t="str">
        <f>IFERROR(work!EB170-work!CP170,".")</f>
        <v>.</v>
      </c>
      <c r="EG170" s="27" t="str">
        <f>IFERROR(work!EC170-work!CQ170,".")</f>
        <v>.</v>
      </c>
      <c r="EH170" s="27" t="str">
        <f>IFERROR(work!ED170-work!CR170,".")</f>
        <v>.</v>
      </c>
      <c r="EI170" s="27" t="str">
        <f>IFERROR(work!EE170-work!CS170,".")</f>
        <v>.</v>
      </c>
      <c r="EJ170" s="27" t="str">
        <f>IFERROR(work!EF170-work!CT170,".")</f>
        <v>.</v>
      </c>
      <c r="EK170" s="27" t="str">
        <f>IFERROR(work!EG170-work!CU170,".")</f>
        <v>.</v>
      </c>
      <c r="EL170" s="27" t="str">
        <f>IFERROR(work!EH170-work!CV170,".")</f>
        <v>.</v>
      </c>
      <c r="EM170" s="27" t="str">
        <f>IFERROR(work!EI170-work!CW170,".")</f>
        <v>.</v>
      </c>
      <c r="EN170" s="27" t="str">
        <f>IFERROR(work!EJ170-work!CX170,".")</f>
        <v>.</v>
      </c>
      <c r="EO170" s="27" t="str">
        <f>IFERROR(work!EK170-work!CY170,".")</f>
        <v>.</v>
      </c>
      <c r="EP170" s="27" t="str">
        <f>IFERROR(work!EL170-work!CZ170,".")</f>
        <v>.</v>
      </c>
      <c r="EQ170" s="27" t="str">
        <f>IFERROR(work!EM170-work!DA170,".")</f>
        <v>.</v>
      </c>
      <c r="ER170" s="27" t="str">
        <f>IFERROR(work!EN170-work!DB170,".")</f>
        <v>.</v>
      </c>
      <c r="ES170" s="27" t="str">
        <f>IFERROR(work!EO170-work!DC170,".")</f>
        <v>.</v>
      </c>
      <c r="ET170" s="27" t="str">
        <f>IFERROR(work!EP170-work!DD170,".")</f>
        <v>.</v>
      </c>
      <c r="EU170" s="27" t="str">
        <f>IFERROR(work!EQ170-work!DE170,".")</f>
        <v>.</v>
      </c>
      <c r="EV170" s="27" t="str">
        <f>IFERROR(work!ER170-work!DF170,".")</f>
        <v>.</v>
      </c>
      <c r="EW170" s="27" t="str">
        <f>IFERROR(work!ES170-work!DG170,".")</f>
        <v>.</v>
      </c>
      <c r="EX170" s="27" t="str">
        <f>IFERROR(work!ET170-work!DH170,".")</f>
        <v>.</v>
      </c>
      <c r="EY170" s="27"/>
      <c r="EZ170" s="27"/>
      <c r="FA170" s="27"/>
      <c r="FB170" s="27"/>
      <c r="FC170" s="27"/>
      <c r="FD170" s="27"/>
      <c r="FE170" s="27" t="str">
        <f>IF(ISNUMBER(work!GZ170/work!HD170),work!GZ170/work!HD170,".")</f>
        <v>.</v>
      </c>
      <c r="FF170" s="27" t="str">
        <f>IF(ISNUMBER(work!HA170/work!HE170),work!HA170/work!HE170,".")</f>
        <v>.</v>
      </c>
      <c r="FG170" s="27" t="str">
        <f>IF(ISNUMBER(work!HB170/work!HF170),work!HB170/work!HF170,".")</f>
        <v>.</v>
      </c>
      <c r="FH170" s="27" t="str">
        <f>IF(ISNUMBER(work!HC170/work!HG170),work!HC170/work!HG170,".")</f>
        <v>.</v>
      </c>
      <c r="FI170" s="27" t="str">
        <f>IF(ISNUMBER((work!HA170+work!HB170)/(work!HE170+work!HF170)),(work!HA170+work!HB170)/(work!HE170+work!HF170),".")</f>
        <v>.</v>
      </c>
      <c r="FJ170" s="27" t="str">
        <f>IF(ISNUMBER(work!HH170/work!HL170),work!HH170/work!HL170,".")</f>
        <v>.</v>
      </c>
      <c r="FK170" s="27" t="str">
        <f>IF(ISNUMBER(work!HI170/work!HM170),work!HI170/work!HM170,".")</f>
        <v>.</v>
      </c>
      <c r="FL170" s="27" t="str">
        <f>IF(ISNUMBER(work!HJ170/work!HN170),work!HJ170/work!HN170,".")</f>
        <v>.</v>
      </c>
      <c r="FM170" s="27" t="str">
        <f>IF(ISNUMBER(work!HK170/work!HO170),work!HK170/work!HO170,".")</f>
        <v>.</v>
      </c>
      <c r="FN170" s="27" t="str">
        <f>IF(ISNUMBER((work!HI170+work!HJ170)/(work!HM170+work!HN170)),(work!HI170+work!HJ170)/(work!HM170+work!HN170),".")</f>
        <v>.</v>
      </c>
      <c r="FO170" s="27" t="s">
        <v>5007</v>
      </c>
      <c r="FP170" s="27" t="s">
        <v>5007</v>
      </c>
      <c r="FQ170" s="27" t="s">
        <v>5007</v>
      </c>
      <c r="FR170" s="27" t="s">
        <v>5007</v>
      </c>
      <c r="FS170" s="27" t="s">
        <v>5007</v>
      </c>
      <c r="FT170" s="27" t="str">
        <f>work!GM170</f>
        <v>.</v>
      </c>
      <c r="FU170" s="27" t="str">
        <f>work!GN170</f>
        <v>.</v>
      </c>
      <c r="FV170" s="27" t="str">
        <f>work!GO170</f>
        <v>.</v>
      </c>
      <c r="FW170" s="27" t="s">
        <v>5007</v>
      </c>
      <c r="FX170" s="27"/>
      <c r="FY170" s="27" t="str">
        <f t="shared" si="124"/>
        <v>.</v>
      </c>
      <c r="FZ170">
        <f t="shared" si="103"/>
        <v>29</v>
      </c>
      <c r="GA170" t="str">
        <f>work!HC170</f>
        <v>.</v>
      </c>
      <c r="GB170" t="str">
        <f>IF(ISNUMBER(work!HA170+work!HB170),work!HA170+work!HB170,".")</f>
        <v>.</v>
      </c>
      <c r="GC170" t="str">
        <f>IF(ISNUMBER(work!HK170-work!HC170),work!HK170-work!HC170,".")</f>
        <v>.</v>
      </c>
      <c r="GD170" t="str">
        <f>IF(ISNUMBER(work!HI170+work!HJ170-work!HA170-work!HB170),(work!HI170+work!HJ170-work!HA170-work!HB170),".")</f>
        <v>.</v>
      </c>
      <c r="GH170" t="str">
        <f>work!GQ170</f>
        <v>.</v>
      </c>
      <c r="GI170" t="str">
        <f>work!GR170</f>
        <v>.</v>
      </c>
      <c r="GJ170" t="str">
        <f>work!GZ170</f>
        <v>.</v>
      </c>
      <c r="GK170" t="str">
        <f>work!HH170</f>
        <v>.</v>
      </c>
      <c r="GL170" t="str">
        <f t="shared" si="125"/>
        <v>.</v>
      </c>
      <c r="GM170" t="str">
        <f>IFERROR(VLOOKUP($F170,AREA_EM_ALLYEAR,Seq!B$1,FALSE),".")</f>
        <v>.</v>
      </c>
      <c r="GN170" t="str">
        <f>IFERROR(VLOOKUP($F170,AREA_EM_ALLYEAR,Seq!C$1,FALSE),".")</f>
        <v>.</v>
      </c>
      <c r="GO170" t="str">
        <f>IFERROR(VLOOKUP($F170,AREA_EM_ALLYEAR,Seq!D$1,FALSE),".")</f>
        <v>.</v>
      </c>
      <c r="GP170" t="str">
        <f>IFERROR(VLOOKUP($F170,AREA_EM_ALLYEAR,Seq!E$1,FALSE),".")</f>
        <v>.</v>
      </c>
      <c r="GQ170" t="str">
        <f>IFERROR(VLOOKUP($F170,AREA_EM_ALLYEAR,Seq!F$1,FALSE),".")</f>
        <v>.</v>
      </c>
      <c r="GR170" t="str">
        <f>IFERROR(VLOOKUP($F170,AREA_EM_ALLYEAR,Seq!G$1,FALSE),".")</f>
        <v>.</v>
      </c>
      <c r="GS170" t="str">
        <f>IFERROR(VLOOKUP($F170,AREA_EM_ALLYEAR,Seq!H$1,FALSE),".")</f>
        <v>.</v>
      </c>
      <c r="GT170" t="str">
        <f>IFERROR(VLOOKUP($F170,AREA_EM_ALLYEAR,Seq!I$1,FALSE),".")</f>
        <v>.</v>
      </c>
      <c r="GU170" t="str">
        <f>IFERROR(VLOOKUP($F170,AREA_EM_ALLYEAR,Seq!J$1,FALSE),".")</f>
        <v>.</v>
      </c>
      <c r="GV170" t="str">
        <f>IFERROR(VLOOKUP($F170,AREA_EM_ALLYEAR,Seq!K$1,FALSE),".")</f>
        <v>.</v>
      </c>
      <c r="GW170" t="str">
        <f>IFERROR(VLOOKUP($F170,AREA_EM_ALLYEAR,Seq!L$1,FALSE),".")</f>
        <v>.</v>
      </c>
      <c r="GX170" t="str">
        <f>IFERROR(VLOOKUP($F170,AREA_EM_ALLYEAR,Seq!M$1,FALSE),".")</f>
        <v>.</v>
      </c>
      <c r="GY170" t="str">
        <f>IFERROR(VLOOKUP($F170,AREA_EM_ALLYEAR,Seq!N$1,FALSE),".")</f>
        <v>.</v>
      </c>
      <c r="GZ170" t="str">
        <f>IFERROR(VLOOKUP($F170,AREA_EM_ALLYEAR,Seq!O$1,FALSE),".")</f>
        <v>.</v>
      </c>
      <c r="HA170" t="str">
        <f t="shared" si="104"/>
        <v>.</v>
      </c>
      <c r="HK170" s="139">
        <f>IFERROR(VLOOKUP(CONCATENATE($G170, ".SP.DYN.LE00.IN"),AREA_WB_6ATTRS,Seq!B$1,FALSE)-VLOOKUP("CHN.SP.DYN.LE00.IN",AREA_WB_6ATTRS,Seq!B$1,FALSE),".")</f>
        <v>-1.316780487804877</v>
      </c>
      <c r="HL170" s="139">
        <f>IFERROR(VLOOKUP(CONCATENATE($G170, ".SP.DYN.LE00.IN"),AREA_WB_6ATTRS,Seq!C$1,FALSE)-VLOOKUP("CHN.SP.DYN.LE00.IN",AREA_WB_6ATTRS,Seq!C$1,FALSE),".")</f>
        <v>-1.1564878048780685</v>
      </c>
      <c r="HM170" s="139">
        <f>IFERROR(VLOOKUP(CONCATENATE($G170, ".SP.DYN.LE00.IN"),AREA_WB_6ATTRS,Seq!D$1,FALSE)-VLOOKUP("CHN.SP.DYN.LE00.IN",AREA_WB_6ATTRS,Seq!D$1,FALSE),".")</f>
        <v>-1.0227073170731558</v>
      </c>
      <c r="HN170" s="139">
        <f>IFERROR(VLOOKUP(CONCATENATE($G170, ".SP.DYN.LE00.IN"),AREA_WB_6ATTRS,Seq!E$1,FALSE)-VLOOKUP("CHN.SP.DYN.LE00.IN",AREA_WB_6ATTRS,Seq!E$1,FALSE),".")</f>
        <v>-0.89487804878049815</v>
      </c>
      <c r="HO170" s="139">
        <f>IFERROR(VLOOKUP(CONCATENATE($G170, ".SP.DYN.LE00.IN"),AREA_WB_6ATTRS,Seq!F$1,FALSE)-VLOOKUP("CHN.SP.DYN.LE00.IN",AREA_WB_6ATTRS,Seq!F$1,FALSE),".")</f>
        <v>-0.7723902439024215</v>
      </c>
      <c r="HP170" s="139">
        <f>IFERROR(VLOOKUP(CONCATENATE($G170, ".SP.DYN.LE00.IN"),AREA_WB_6ATTRS,Seq!G$1,FALSE)-VLOOKUP("CHN.SP.DYN.LE00.IN",AREA_WB_6ATTRS,Seq!G$1,FALSE),".")</f>
        <v>-0.65617073170731999</v>
      </c>
      <c r="HQ170" s="139">
        <f>IFERROR(VLOOKUP(CONCATENATE($G170, ".SP.DYN.LE00.IN"),AREA_WB_6ATTRS,Seq!H$1,FALSE)-VLOOKUP("CHN.SP.DYN.LE00.IN",AREA_WB_6ATTRS,Seq!H$1,FALSE),".")</f>
        <v>-0.54514634146342189</v>
      </c>
      <c r="HR170" s="139">
        <f>IFERROR(VLOOKUP(CONCATENATE($G170, ".SP.DYN.LE00.IN"),AREA_WB_6ATTRS,Seq!I$1,FALSE)-VLOOKUP("CHN.SP.DYN.LE00.IN",AREA_WB_6ATTRS,Seq!I$1,FALSE),".")</f>
        <v>-0.44390243902439863</v>
      </c>
      <c r="HS170" s="139">
        <f>IFERROR(VLOOKUP(CONCATENATE($G170, ".SP.DYN.LE00.IN"),AREA_WB_6ATTRS,Seq!J$1,FALSE)-VLOOKUP("CHN.SP.DYN.LE00.IN",AREA_WB_6ATTRS,Seq!J$1,FALSE),".")</f>
        <v>-0.35741463414635177</v>
      </c>
      <c r="HT170" s="139">
        <f>IFERROR(VLOOKUP(CONCATENATE($G170, ".SP.DYN.LE00.IN"),AREA_WB_6ATTRS,Seq!K$1,FALSE)-VLOOKUP("CHN.SP.DYN.LE00.IN",AREA_WB_6ATTRS,Seq!K$1,FALSE),".")</f>
        <v>-0.28770731707317054</v>
      </c>
      <c r="HU170" s="139">
        <f>IFERROR(VLOOKUP(CONCATENATE($G170, ".SP.DYN.LE00.IN"),AREA_WB_6ATTRS,Seq!L$1,FALSE)-VLOOKUP("CHN.SP.DYN.LE00.IN",AREA_WB_6ATTRS,Seq!L$1,FALSE),".")</f>
        <v>-0.24131707317073392</v>
      </c>
      <c r="HV170" s="139">
        <f>IFERROR(VLOOKUP(CONCATENATE($G170, ".SP.DYN.LE00.IN"),AREA_WB_6ATTRS,Seq!M$1,FALSE)-VLOOKUP("CHN.SP.DYN.LE00.IN",AREA_WB_6ATTRS,Seq!M$1,FALSE),".")</f>
        <v>-0.2212926829268298</v>
      </c>
      <c r="HW170" s="139">
        <f>IFERROR(VLOOKUP(CONCATENATE($G170, ".SP.DYN.LE00.IN"),AREA_WB_6ATTRS,Seq!N$1,FALSE)-VLOOKUP("CHN.SP.DYN.LE00.IN",AREA_WB_6ATTRS,Seq!N$1,FALSE),".")</f>
        <v>-0.23070731707316838</v>
      </c>
      <c r="HX170" s="139">
        <f>IFERROR(VLOOKUP(CONCATENATE($G170, ".SP.DYN.LE00.IN"),AREA_WB_6ATTRS,Seq!O$1,FALSE)-VLOOKUP("CHN.SP.DYN.LE00.IN",AREA_WB_6ATTRS,Seq!O$1,FALSE),".")</f>
        <v>-0.26699999999999591</v>
      </c>
      <c r="HY170" s="139">
        <f>IFERROR(VLOOKUP(CONCATENATE($G170, ".SP.DYN.LE00.IN"),AREA_WB_6ATTRS,Seq!P$1,FALSE)-VLOOKUP("CHN.SP.DYN.LE00.IN",AREA_WB_6ATTRS,Seq!P$1,FALSE),".")</f>
        <v>-0.32709756097561637</v>
      </c>
      <c r="HZ170" s="139">
        <f>IFERROR(VLOOKUP(CONCATENATE($G170, ".SP.DYN.LE00.IN"),AREA_WB_6ATTRS,Seq!Q$1,FALSE)-VLOOKUP("CHN.SP.DYN.LE00.IN",AREA_WB_6ATTRS,Seq!Q$1,FALSE),".")</f>
        <v>-0.40631707317072596</v>
      </c>
      <c r="IA170" s="139">
        <f>IFERROR(VLOOKUP(CONCATENATE($G170, ".SP.DYN.LE00.IN"),AREA_WB_6ATTRS,Seq!R$1,FALSE)-VLOOKUP("CHN.SP.DYN.LE00.IN",AREA_WB_6ATTRS,Seq!R$1,FALSE),".")</f>
        <v>-0.49882926829268115</v>
      </c>
      <c r="IB170" s="139">
        <f>IFERROR(VLOOKUP(CONCATENATE($G170, ".SP.DYN.LE00.IN"),AREA_WB_6ATTRS,Seq!S$1,FALSE)-VLOOKUP("CHN.SP.DYN.LE00.IN",AREA_WB_6ATTRS,Seq!S$1,FALSE),".")</f>
        <v>-0.59807317073170907</v>
      </c>
      <c r="IC170" s="139">
        <f>IFERROR(VLOOKUP(CONCATENATE($G170, ".SP.DYN.LE00.IN"),AREA_WB_6ATTRS,Seq!T$1,FALSE)-VLOOKUP("CHN.SP.DYN.LE00.IN",AREA_WB_6ATTRS,Seq!T$1,FALSE),".")</f>
        <v>-0.69551219512196383</v>
      </c>
      <c r="ID170" s="139">
        <f>IFERROR(VLOOKUP(CONCATENATE($G170, ".SP.DYN.LE00.IN"),AREA_WB_6ATTRS,Seq!U$1,FALSE)-VLOOKUP("CHN.SP.DYN.LE00.IN",AREA_WB_6ATTRS,Seq!U$1,FALSE),".")</f>
        <v>-0.78531707317074506</v>
      </c>
      <c r="IE170" s="139">
        <f>IFERROR(VLOOKUP(CONCATENATE($G170, ".SP.DYN.LE00.IN"),AREA_WB_6ATTRS,Seq!V$1,FALSE)-VLOOKUP("CHN.SP.DYN.LE00.IN",AREA_WB_6ATTRS,Seq!V$1,FALSE),".")</f>
        <v>-0.86475609756097072</v>
      </c>
      <c r="IF170" s="139">
        <f>IFERROR(VLOOKUP(CONCATENATE($G170, ".SP.DYN.LE00.IN"),AREA_WB_6ATTRS,Seq!W$1,FALSE)-VLOOKUP("CHN.SP.DYN.LE00.IN",AREA_WB_6ATTRS,Seq!W$1,FALSE),".")</f>
        <v>-0.92817073170732556</v>
      </c>
      <c r="IG170" s="139">
        <f>IFERROR(VLOOKUP(CONCATENATE($G170, ".SP.DYN.LE00.IN"),AREA_WB_6ATTRS,Seq!X$1,FALSE)-VLOOKUP("CHN.SP.DYN.LE00.IN",AREA_WB_6ATTRS,Seq!X$1,FALSE),".")</f>
        <v>-0.97799999999998022</v>
      </c>
      <c r="IH170" s="139">
        <f>IFERROR(VLOOKUP(CONCATENATE($G170, ".SP.DYN.LE00.IN"),AREA_WB_6ATTRS,Seq!Y$1,FALSE)-VLOOKUP("CHN.SP.DYN.LE00.IN",AREA_WB_6ATTRS,Seq!Y$1,FALSE),".")</f>
        <v>-1.0169512195121797</v>
      </c>
      <c r="II170" s="139">
        <f>IFERROR(VLOOKUP(CONCATENATE($G170, ".SP.DYN.LE00.IN"),AREA_WB_6ATTRS,Seq!Z$1,FALSE)-VLOOKUP("CHN.SP.DYN.LE00.IN",AREA_WB_6ATTRS,Seq!Z$1,FALSE),".")</f>
        <v>-1.045634146341456</v>
      </c>
      <c r="IJ170" s="139">
        <f>IFERROR(VLOOKUP(CONCATENATE($G170, ".SP.DYN.LE00.IN"),AREA_WB_6ATTRS,Seq!AA$1,FALSE)-VLOOKUP("CHN.SP.DYN.LE00.IN",AREA_WB_6ATTRS,Seq!AA$1,FALSE),".")</f>
        <v>-1.0655365853658481</v>
      </c>
      <c r="IK170" s="139">
        <f>IFERROR(VLOOKUP(CONCATENATE($G170, ".SP.DYN.LE00.IN"),AREA_WB_6ATTRS,Seq!AB$1,FALSE)-VLOOKUP("CHN.SP.DYN.LE00.IN",AREA_WB_6ATTRS,Seq!AB$1,FALSE),".")</f>
        <v>-1.0819512195122059</v>
      </c>
      <c r="IL170" s="139">
        <f>IFERROR(VLOOKUP(CONCATENATE($G170, ".SP.DYN.LE00.IN"),AREA_WB_6ATTRS,Seq!AC$1,FALSE)-VLOOKUP("CHN.SP.DYN.LE00.IN",AREA_WB_6ATTRS,Seq!AC$1,FALSE),".")</f>
        <v>-1.0971219512195205</v>
      </c>
      <c r="IM170" s="139">
        <f>IFERROR(VLOOKUP(CONCATENATE($G170, ".SP.DYN.LE00.IN"),AREA_WB_6ATTRS,Seq!AD$1,FALSE)-VLOOKUP("CHN.SP.DYN.LE00.IN",AREA_WB_6ATTRS,Seq!AD$1,FALSE),".")</f>
        <v>-1.1142439024390143</v>
      </c>
      <c r="IN170" s="139">
        <f>IFERROR(VLOOKUP(CONCATENATE($G170, ".SP.DYN.LE00.IN"),AREA_WB_6ATTRS,Seq!AE$1,FALSE)-VLOOKUP("CHN.SP.DYN.LE00.IN",AREA_WB_6ATTRS,Seq!AE$1,FALSE),".")</f>
        <v>-1.1352439024390151</v>
      </c>
      <c r="IO170" s="139">
        <f>IFERROR(VLOOKUP(CONCATENATE($G170, ".SP.DYN.LE00.IN"),AREA_WB_6ATTRS,Seq!AF$1,FALSE)-VLOOKUP("CHN.SP.DYN.LE00.IN",AREA_WB_6ATTRS,Seq!AF$1,FALSE),".")</f>
        <v>-1.1605609756097692</v>
      </c>
      <c r="IP170" s="139" t="str">
        <f>IFERROR(VLOOKUP(CONCATENATE($G170, ".SP.DYN.LE00.IN"),AREA_WB_6ATTRS,Seq!AG$1,FALSE)-VLOOKUP("CHN.SP.DYN.LE00.IN",AREA_WB_6ATTRS,Seq!AG$1,FALSE),".")</f>
        <v>.</v>
      </c>
      <c r="IW170">
        <f>IFERROR(VLOOKUP(CONCATENATE($G170, ".SP.DYN.LE00.IN"),AREA_WB_6ATTRS,Seq!B$1,FALSE),".")</f>
        <v>65.677024390243915</v>
      </c>
      <c r="IX170">
        <f>IFERROR(VLOOKUP(CONCATENATE($G170, ".SP.DYN.LE00.IN"),AREA_WB_6ATTRS,Seq!C$1,FALSE),".")</f>
        <v>66.106439024390241</v>
      </c>
      <c r="IY170">
        <f>IFERROR(VLOOKUP(CONCATENATE($G170, ".SP.DYN.LE00.IN"),AREA_WB_6ATTRS,Seq!D$1,FALSE),".")</f>
        <v>66.512195121951237</v>
      </c>
      <c r="IZ170">
        <f>IFERROR(VLOOKUP(CONCATENATE($G170, ".SP.DYN.LE00.IN"),AREA_WB_6ATTRS,Seq!E$1,FALSE),".")</f>
        <v>66.904975609756093</v>
      </c>
      <c r="JA170">
        <f>IFERROR(VLOOKUP(CONCATENATE($G170, ".SP.DYN.LE00.IN"),AREA_WB_6ATTRS,Seq!F$1,FALSE),".")</f>
        <v>67.286878048780508</v>
      </c>
      <c r="JB170">
        <f>IFERROR(VLOOKUP(CONCATENATE($G170, ".SP.DYN.LE00.IN"),AREA_WB_6ATTRS,Seq!G$1,FALSE),".")</f>
        <v>67.656975609756103</v>
      </c>
      <c r="JC170">
        <f>IFERROR(VLOOKUP(CONCATENATE($G170, ".SP.DYN.LE00.IN"),AREA_WB_6ATTRS,Seq!H$1,FALSE),".")</f>
        <v>68.014341463414638</v>
      </c>
      <c r="JD170">
        <f>IFERROR(VLOOKUP(CONCATENATE($G170, ".SP.DYN.LE00.IN"),AREA_WB_6ATTRS,Seq!I$1,FALSE),".")</f>
        <v>68.353414634146347</v>
      </c>
      <c r="JE170">
        <f>IFERROR(VLOOKUP(CONCATENATE($G170, ".SP.DYN.LE00.IN"),AREA_WB_6ATTRS,Seq!J$1,FALSE),".")</f>
        <v>68.669707317073176</v>
      </c>
      <c r="JF170">
        <f>IFERROR(VLOOKUP(CONCATENATE($G170, ".SP.DYN.LE00.IN"),AREA_WB_6ATTRS,Seq!K$1,FALSE),".")</f>
        <v>68.959219512195133</v>
      </c>
      <c r="JG170">
        <f>IFERROR(VLOOKUP(CONCATENATE($G170, ".SP.DYN.LE00.IN"),AREA_WB_6ATTRS,Seq!L$1,FALSE),".")</f>
        <v>69.218414634146342</v>
      </c>
      <c r="JH170">
        <f>IFERROR(VLOOKUP(CONCATENATE($G170, ".SP.DYN.LE00.IN"),AREA_WB_6ATTRS,Seq!M$1,FALSE),".")</f>
        <v>69.44273170731708</v>
      </c>
      <c r="JI170">
        <f>IFERROR(VLOOKUP(CONCATENATE($G170, ".SP.DYN.LE00.IN"),AREA_WB_6ATTRS,Seq!N$1,FALSE),".")</f>
        <v>69.631121951219512</v>
      </c>
      <c r="JJ170">
        <f>IFERROR(VLOOKUP(CONCATENATE($G170, ".SP.DYN.LE00.IN"),AREA_WB_6ATTRS,Seq!O$1,FALSE),".")</f>
        <v>69.787634146341475</v>
      </c>
      <c r="JK170">
        <f>IFERROR(VLOOKUP(CONCATENATE($G170, ".SP.DYN.LE00.IN"),AREA_WB_6ATTRS,Seq!P$1,FALSE),".")</f>
        <v>69.915829268292683</v>
      </c>
      <c r="JL170">
        <f>IFERROR(VLOOKUP(CONCATENATE($G170, ".SP.DYN.LE00.IN"),AREA_WB_6ATTRS,Seq!Q$1,FALSE),".")</f>
        <v>70.018414634146353</v>
      </c>
      <c r="JM170">
        <f>IFERROR(VLOOKUP(CONCATENATE($G170, ".SP.DYN.LE00.IN"),AREA_WB_6ATTRS,Seq!R$1,FALSE),".")</f>
        <v>70.100195121951231</v>
      </c>
      <c r="JN170">
        <f>IFERROR(VLOOKUP(CONCATENATE($G170, ".SP.DYN.LE00.IN"),AREA_WB_6ATTRS,Seq!S$1,FALSE),".")</f>
        <v>70.168243902439031</v>
      </c>
      <c r="JO170">
        <f>IFERROR(VLOOKUP(CONCATENATE($G170, ".SP.DYN.LE00.IN"),AREA_WB_6ATTRS,Seq!T$1,FALSE),".")</f>
        <v>70.231585365853661</v>
      </c>
      <c r="JP170">
        <f>IFERROR(VLOOKUP(CONCATENATE($G170, ".SP.DYN.LE00.IN"),AREA_WB_6ATTRS,Seq!U$1,FALSE),".")</f>
        <v>70.298073170731712</v>
      </c>
      <c r="JQ170">
        <f>IFERROR(VLOOKUP(CONCATENATE($G170, ".SP.DYN.LE00.IN"),AREA_WB_6ATTRS,Seq!V$1,FALSE),".")</f>
        <v>70.376951219512208</v>
      </c>
      <c r="JR170">
        <f>IFERROR(VLOOKUP(CONCATENATE($G170, ".SP.DYN.LE00.IN"),AREA_WB_6ATTRS,Seq!W$1,FALSE),".")</f>
        <v>70.47736585365854</v>
      </c>
      <c r="JS170">
        <f>IFERROR(VLOOKUP(CONCATENATE($G170, ".SP.DYN.LE00.IN"),AREA_WB_6ATTRS,Seq!X$1,FALSE),".")</f>
        <v>70.60143902439026</v>
      </c>
      <c r="JT170">
        <f>IFERROR(VLOOKUP(CONCATENATE($G170, ".SP.DYN.LE00.IN"),AREA_WB_6ATTRS,Seq!Y$1,FALSE),".")</f>
        <v>70.747926829268309</v>
      </c>
      <c r="JU170">
        <f>IFERROR(VLOOKUP(CONCATENATE($G170, ".SP.DYN.LE00.IN"),AREA_WB_6ATTRS,Seq!Z$1,FALSE),".")</f>
        <v>70.91670731707319</v>
      </c>
      <c r="JV170">
        <f>IFERROR(VLOOKUP(CONCATENATE($G170, ".SP.DYN.LE00.IN"),AREA_WB_6ATTRS,Seq!AA$1,FALSE),".")</f>
        <v>71.105780487804893</v>
      </c>
      <c r="JW170">
        <f>IFERROR(VLOOKUP(CONCATENATE($G170, ".SP.DYN.LE00.IN"),AREA_WB_6ATTRS,Seq!AB$1,FALSE),".")</f>
        <v>71.307780487804877</v>
      </c>
      <c r="JX170">
        <f>IFERROR(VLOOKUP(CONCATENATE($G170, ".SP.DYN.LE00.IN"),AREA_WB_6ATTRS,Seq!AC$1,FALSE),".")</f>
        <v>71.515463414634141</v>
      </c>
      <c r="JY170">
        <f>IFERROR(VLOOKUP(CONCATENATE($G170, ".SP.DYN.LE00.IN"),AREA_WB_6ATTRS,Seq!AD$1,FALSE),".")</f>
        <v>71.721097560975622</v>
      </c>
      <c r="JZ170">
        <f>IFERROR(VLOOKUP(CONCATENATE($G170, ".SP.DYN.LE00.IN"),AREA_WB_6ATTRS,Seq!AE$1,FALSE),".")</f>
        <v>71.921268292682939</v>
      </c>
      <c r="KA170">
        <f>IFERROR(VLOOKUP(CONCATENATE($G170, ".SP.DYN.LE00.IN"),AREA_WB_6ATTRS,Seq!AF$1,FALSE),".")</f>
        <v>72.112536585365859</v>
      </c>
      <c r="KB170" t="str">
        <f>IFERROR(VLOOKUP(CONCATENATE($G170, ".SP.DYN.LE00.IN"),AREA_WB_6ATTRS,Seq!AG$1,FALSE),".")</f>
        <v>.</v>
      </c>
      <c r="KK170">
        <f t="shared" si="107"/>
        <v>29</v>
      </c>
      <c r="KL170">
        <f t="shared" si="105"/>
        <v>0</v>
      </c>
      <c r="KM170">
        <f t="shared" si="108"/>
        <v>44489033.560764879</v>
      </c>
      <c r="KN170">
        <f t="shared" si="109"/>
        <v>-44430677.903847501</v>
      </c>
      <c r="KO170">
        <f t="shared" si="106"/>
        <v>4.8000000000000001E-2</v>
      </c>
      <c r="KP170" t="str">
        <f>work!HA170</f>
        <v>.</v>
      </c>
      <c r="KQ170" t="str">
        <f>work!HB170</f>
        <v>.</v>
      </c>
      <c r="KR170" t="str">
        <f>work!HC170</f>
        <v>.</v>
      </c>
      <c r="KS170" t="str">
        <f>IF(ISNUMBER(work!HI170-work!HA170),work!HI170-work!HA170,".")</f>
        <v>.</v>
      </c>
      <c r="KT170" t="str">
        <f>IF(ISNUMBER(work!HJ170-work!HB170),work!HJ170-work!HB170,".")</f>
        <v>.</v>
      </c>
      <c r="KU170" t="str">
        <f>IF(ISNUMBER(work!HK170-work!HC170),work!HK170-work!HC170,".")</f>
        <v>.</v>
      </c>
      <c r="KW170" t="str">
        <f>IFERROR(work!HR170/work!HV170,".")</f>
        <v>.</v>
      </c>
      <c r="KX170" t="str">
        <f>IFERROR(work!HS170/work!HW170,".")</f>
        <v>.</v>
      </c>
      <c r="KY170" t="str">
        <f>IFERROR(work!HT170/work!HX170,".")</f>
        <v>.</v>
      </c>
      <c r="KZ170" t="str">
        <f>IFERROR(work!HU170/work!HY170,".")</f>
        <v>.</v>
      </c>
    </row>
    <row r="171" spans="1:312">
      <c r="A171" s="24">
        <f t="shared" si="85"/>
        <v>172</v>
      </c>
      <c r="B171" s="24" t="str">
        <f t="shared" si="110"/>
        <v>Out</v>
      </c>
      <c r="C171" s="24" t="str">
        <f t="shared" si="111"/>
        <v>Out</v>
      </c>
      <c r="D171" s="24" t="str">
        <f t="shared" si="112"/>
        <v>Out67</v>
      </c>
      <c r="E171" s="25" t="s">
        <v>3183</v>
      </c>
      <c r="F171" s="26" t="str">
        <f t="shared" si="89"/>
        <v>Suriname</v>
      </c>
      <c r="G171" s="166" t="s">
        <v>1643</v>
      </c>
      <c r="H171" s="166" t="s">
        <v>5007</v>
      </c>
      <c r="I171" s="166" t="s">
        <v>5007</v>
      </c>
      <c r="J171" s="180" t="s">
        <v>5007</v>
      </c>
      <c r="K171" s="180" t="s">
        <v>5007</v>
      </c>
      <c r="L171" s="27">
        <f>IFERROR(VLOOKUP($F171,Area_FDI_84_96,Seq!B$1,FALSE),0)</f>
        <v>0</v>
      </c>
      <c r="M171" s="27">
        <f>IFERROR(VLOOKUP($F171,Area_FDI_84_96,Seq!C$1,FALSE),0)</f>
        <v>0</v>
      </c>
      <c r="N171" s="27">
        <f>IFERROR(VLOOKUP($F171,Area_FDI_84_96,Seq!D$1,FALSE),0)</f>
        <v>0</v>
      </c>
      <c r="O171" s="27">
        <f>IFERROR(VLOOKUP($F171,Area_FDI_84_96,Seq!E$1,FALSE),0)</f>
        <v>0</v>
      </c>
      <c r="P171" s="27">
        <f>IFERROR(VLOOKUP($F171,Area_FDI_84_96,Seq!F$1,FALSE),0)</f>
        <v>0</v>
      </c>
      <c r="Q171" s="27">
        <f>IFERROR(VLOOKUP($F171,Area_FDI_84_96,Seq!G$1,FALSE),0)</f>
        <v>0</v>
      </c>
      <c r="R171" s="27">
        <f>IFERROR(VLOOKUP($F171,Area_FDI_84_96,Seq!H$1,FALSE),0)</f>
        <v>0</v>
      </c>
      <c r="S171" s="27">
        <f>IFERROR(VLOOKUP($F171,Area_FDI_84_96,Seq!I$1,FALSE),0)</f>
        <v>0</v>
      </c>
      <c r="T171" s="27">
        <f>IFERROR(VALUE(VLOOKUP($E171,Area_FDI_92_95,Seq!B$1,FALSE)),0)</f>
        <v>0</v>
      </c>
      <c r="U171" s="27">
        <f>IFERROR(VALUE(VLOOKUP($E171,Area_FDI_92_95,Seq!C$1,FALSE)),0)</f>
        <v>0</v>
      </c>
      <c r="V171" s="27">
        <f>IFERROR(VALUE(VLOOKUP($E171,Area_FDI_92_95,Seq!D$1,FALSE)),0)</f>
        <v>0</v>
      </c>
      <c r="W171" s="27">
        <f>IFERROR(VALUE(VLOOKUP($E171,Area_FDI_92_95,Seq!E$1,FALSE)),0)</f>
        <v>0</v>
      </c>
      <c r="X171" s="27">
        <f>IFERROR(VALUE(VLOOKUP($E171,Area_FDI_96_99,Seq!B$1,FALSE)),0)</f>
        <v>0</v>
      </c>
      <c r="Y171" s="27">
        <f>IFERROR(VALUE(VLOOKUP($E171,Area_FDI_96_99,Seq!C$1,FALSE)),0)</f>
        <v>0</v>
      </c>
      <c r="Z171" s="27">
        <f>IFERROR(VALUE(VLOOKUP($E171,Area_FDI_96_99,Seq!D$1,FALSE)),0)</f>
        <v>0</v>
      </c>
      <c r="AA171" s="27">
        <f>IFERROR(VALUE(VLOOKUP($E171,Area_FDI_96_99,Seq!E$1,FALSE)),0)</f>
        <v>45</v>
      </c>
      <c r="AB171" s="27">
        <f t="shared" si="113"/>
        <v>20</v>
      </c>
      <c r="AC171" s="27">
        <f t="shared" si="114"/>
        <v>0</v>
      </c>
      <c r="AD171" s="27">
        <f t="shared" si="115"/>
        <v>0</v>
      </c>
      <c r="AE171" s="27">
        <f t="shared" si="116"/>
        <v>243</v>
      </c>
      <c r="AF171" s="27">
        <f t="shared" si="117"/>
        <v>1629</v>
      </c>
      <c r="AG171" s="27">
        <f t="shared" si="118"/>
        <v>0</v>
      </c>
      <c r="AH171" s="27">
        <f t="shared" si="119"/>
        <v>0</v>
      </c>
      <c r="AI171" s="27">
        <f t="shared" si="120"/>
        <v>114</v>
      </c>
      <c r="AJ171" s="27">
        <f t="shared" si="121"/>
        <v>0</v>
      </c>
      <c r="AK171" s="27">
        <f t="shared" si="122"/>
        <v>48</v>
      </c>
      <c r="AL171" s="27">
        <f t="shared" si="123"/>
        <v>0</v>
      </c>
      <c r="AM171" s="27"/>
      <c r="AN171" s="27"/>
      <c r="AO171" s="27"/>
      <c r="AP171" s="27"/>
      <c r="AQ171" s="27"/>
      <c r="AR171" s="27"/>
      <c r="AS171" s="27"/>
      <c r="AT171" s="27">
        <f>IFERROR(work!D171+work!AP171,".")</f>
        <v>18386874.53775977</v>
      </c>
      <c r="AU171" s="27">
        <f>IFERROR(work!E171+work!AQ171,".")</f>
        <v>19338285.361611973</v>
      </c>
      <c r="AV171" s="27">
        <f>IFERROR(work!F171+work!AR171,".")</f>
        <v>21087910.089539114</v>
      </c>
      <c r="AW171" s="27">
        <f>IFERROR(work!G171+work!AS171,".")</f>
        <v>23373801.383012973</v>
      </c>
      <c r="AX171" s="27">
        <f>IFERROR(work!H171+work!AT171,".")</f>
        <v>26909787.145032864</v>
      </c>
      <c r="AY171" s="27">
        <f>IFERROR(work!I171+work!AU171,".")</f>
        <v>30529720.207382627</v>
      </c>
      <c r="AZ171" s="27">
        <f>IFERROR(work!J171+work!AV171,".")</f>
        <v>33206198.984460674</v>
      </c>
      <c r="BA171" s="27">
        <f>IFERROR(work!K171+work!AW171,".")</f>
        <v>37037874.943018228</v>
      </c>
      <c r="BB171" s="27">
        <f>IFERROR(work!L171+work!AX171,".")</f>
        <v>41221154.502163798</v>
      </c>
      <c r="BC171" s="27">
        <f>IFERROR(work!M171+work!AY171,".")</f>
        <v>42916040.159051992</v>
      </c>
      <c r="BD171" s="27">
        <f>IFERROR(work!N171+work!AZ171,".")</f>
        <v>44543251.834529161</v>
      </c>
      <c r="BE171" s="27">
        <f>IFERROR(work!O171+work!BA171,".")</f>
        <v>48635878.103245653</v>
      </c>
      <c r="BF171" s="27">
        <f>IFERROR(work!P171+work!BB171,".")</f>
        <v>55529829.35464257</v>
      </c>
      <c r="BG171" s="27">
        <f>IFERROR(work!Q171+work!BC171,".")</f>
        <v>63285822.407876447</v>
      </c>
      <c r="BH171" s="27">
        <f>IFERROR(work!R171+work!BD171,".")</f>
        <v>71568449.276930541</v>
      </c>
      <c r="BI171" s="27">
        <f>IFERROR(work!S171+work!BE171,".")</f>
        <v>79361383.647111729</v>
      </c>
      <c r="BJ171" s="27">
        <f>IFERROR(work!T171+work!BF171,".")</f>
        <v>87290292.77463311</v>
      </c>
      <c r="BK171" s="27">
        <f>IFERROR(work!U171+work!BG171,".")</f>
        <v>95405301.123311177</v>
      </c>
      <c r="BL171" s="27">
        <f>IFERROR(work!V171+work!BH171,".")</f>
        <v>102841372.15279613</v>
      </c>
      <c r="BM171" s="27">
        <f>IFERROR(work!W171+work!BI171,".")</f>
        <v>110649690.55764888</v>
      </c>
      <c r="BN171" s="27">
        <f>IFERROR(work!X171+work!BJ171,".")</f>
        <v>119936709.85269642</v>
      </c>
      <c r="BO171" s="27">
        <f>IFERROR(work!Y171+work!BK171,".")</f>
        <v>129888111.00389887</v>
      </c>
      <c r="BP171" s="27">
        <f>IFERROR(work!Z171+work!BL171,".")</f>
        <v>141703944.79901835</v>
      </c>
      <c r="BQ171" s="27">
        <f>IFERROR(work!AA171+work!BM171,".")</f>
        <v>155870431.06652713</v>
      </c>
      <c r="BR171" s="27">
        <f>IFERROR(work!AB171+work!BN171,".")</f>
        <v>171611896.48022223</v>
      </c>
      <c r="BS171" s="27">
        <f>IFERROR(work!AC171+work!BO171,".")</f>
        <v>190996442.17981541</v>
      </c>
      <c r="BT171" s="27">
        <f>IFERROR(work!AD171+work!BP171,".")</f>
        <v>215242558.0268991</v>
      </c>
      <c r="BU171" s="27">
        <f>IFERROR(work!AE171+work!BQ171,".")</f>
        <v>245795883.17554006</v>
      </c>
      <c r="BV171" s="27">
        <f>IFERROR(work!AF171+work!BR171,".")</f>
        <v>269385271.64310825</v>
      </c>
      <c r="BW171" s="27">
        <f>IFERROR(work!AG171+work!BS171,".")</f>
        <v>294160432.43622375</v>
      </c>
      <c r="BX171" s="27">
        <f>IFERROR(work!AH171+work!BT171,".")</f>
        <v>324744433.59716493</v>
      </c>
      <c r="BY171" s="27" t="str">
        <f>IFERROR(work!AI171+work!BU171,".")</f>
        <v>.</v>
      </c>
      <c r="BZ171" s="27"/>
      <c r="CA171" s="27"/>
      <c r="CB171" s="27"/>
      <c r="CC171" s="27"/>
      <c r="CD171" s="27"/>
      <c r="CE171" s="27"/>
      <c r="CF171" s="27">
        <f>IFERROR(work!AP171-work!D171,".")</f>
        <v>-18201349.549961608</v>
      </c>
      <c r="CG171" s="27">
        <f>IFERROR(work!AQ171-work!E171,".")</f>
        <v>-19152526.378670927</v>
      </c>
      <c r="CH171" s="27">
        <f>IFERROR(work!AR171-work!F171,".")</f>
        <v>-20905565.519109551</v>
      </c>
      <c r="CI171" s="27">
        <f>IFERROR(work!AS171-work!G171,".")</f>
        <v>-23196963.066978551</v>
      </c>
      <c r="CJ171" s="27">
        <f>IFERROR(work!AT171-work!H171,".")</f>
        <v>-26739733.501357283</v>
      </c>
      <c r="CK171" s="27">
        <f>IFERROR(work!AU171-work!I171,".")</f>
        <v>-30362485.726270117</v>
      </c>
      <c r="CL171" s="27">
        <f>IFERROR(work!AV171-work!J171,".")</f>
        <v>-33044521.071353547</v>
      </c>
      <c r="CM171" s="27">
        <f>IFERROR(work!AW171-work!K171,".")</f>
        <v>-36897928.639270455</v>
      </c>
      <c r="CN171" s="27">
        <f>IFERROR(work!AX171-work!L171,".")</f>
        <v>-41069394.884923488</v>
      </c>
      <c r="CO171" s="27">
        <f>IFERROR(work!AY171-work!M171,".")</f>
        <v>-42748421.752906017</v>
      </c>
      <c r="CP171" s="27">
        <f>IFERROR(work!AZ171-work!N171,".")</f>
        <v>-44376459.630083218</v>
      </c>
      <c r="CQ171" s="27">
        <f>IFERROR(work!BA171-work!O171,".")</f>
        <v>-48464446.816111036</v>
      </c>
      <c r="CR171" s="27">
        <f>IFERROR(work!BB171-work!P171,".")</f>
        <v>-55358741.703262672</v>
      </c>
      <c r="CS171" s="27">
        <f>IFERROR(work!BC171-work!Q171,".")</f>
        <v>-63127148.59813571</v>
      </c>
      <c r="CT171" s="27">
        <f>IFERROR(work!BD171-work!R171,".")</f>
        <v>-71404620.930869043</v>
      </c>
      <c r="CU171" s="27">
        <f>IFERROR(work!BE171-work!S171,".")</f>
        <v>-79195751.213337973</v>
      </c>
      <c r="CV171" s="27">
        <f>IFERROR(work!BF171-work!T171,".")</f>
        <v>-87122555.571861714</v>
      </c>
      <c r="CW171" s="27">
        <f>IFERROR(work!BG171-work!U171,".")</f>
        <v>-95227942.119407669</v>
      </c>
      <c r="CX171" s="27">
        <f>IFERROR(work!BH171-work!V171,".")</f>
        <v>-102661264.0628549</v>
      </c>
      <c r="CY171" s="27">
        <f>IFERROR(work!BI171-work!W171,".")</f>
        <v>-110471146.01039161</v>
      </c>
      <c r="CZ171" s="27">
        <f>IFERROR(work!BJ171-work!X171,".")</f>
        <v>-119758276.98705944</v>
      </c>
      <c r="DA171" s="27">
        <f>IFERROR(work!BK171-work!Y171,".")</f>
        <v>-129701559.74355669</v>
      </c>
      <c r="DB171" s="27">
        <f>IFERROR(work!BL171-work!Z171,".")</f>
        <v>-141508385.98645565</v>
      </c>
      <c r="DC171" s="27">
        <f>IFERROR(work!BM171-work!AA171,".")</f>
        <v>-155663132.79749388</v>
      </c>
      <c r="DD171" s="27">
        <f>IFERROR(work!BN171-work!AB171,".")</f>
        <v>-171386557.33406633</v>
      </c>
      <c r="DE171" s="27">
        <f>IFERROR(work!BO171-work!AC171,".")</f>
        <v>-190760836.91548735</v>
      </c>
      <c r="DF171" s="27">
        <f>IFERROR(work!BP171-work!AD171,".")</f>
        <v>-214997895.51350552</v>
      </c>
      <c r="DG171" s="27">
        <f>IFERROR(work!BQ171-work!AE171,".")</f>
        <v>-245538714.76760349</v>
      </c>
      <c r="DH171" s="27">
        <f>IFERROR(work!BR171-work!AF171,".")</f>
        <v>-269117447.70257628</v>
      </c>
      <c r="DI171" s="27">
        <f>IFERROR(work!BS171-work!AG171,".")</f>
        <v>-293884537.08926487</v>
      </c>
      <c r="DJ171" s="27">
        <f>IFERROR(work!BT171-work!AH171,".")</f>
        <v>-324457212.75897449</v>
      </c>
      <c r="DK171" s="27" t="str">
        <f>IFERROR(work!BU171-work!AI171,".")</f>
        <v>.</v>
      </c>
      <c r="DL171" s="27"/>
      <c r="DM171" s="27"/>
      <c r="DN171" s="27"/>
      <c r="DO171" s="27"/>
      <c r="DP171" s="27"/>
      <c r="DQ171" s="27"/>
      <c r="DR171" s="27"/>
      <c r="DS171" s="27" t="str">
        <f>IFERROR(work!DO171-work!CC171,".")</f>
        <v>.</v>
      </c>
      <c r="DT171" s="27" t="str">
        <f>IFERROR(work!DP171-work!CD171,".")</f>
        <v>.</v>
      </c>
      <c r="DU171" s="27" t="str">
        <f>IFERROR(work!DQ171-work!CE171,".")</f>
        <v>.</v>
      </c>
      <c r="DV171" s="27" t="str">
        <f>IFERROR(work!DR171-work!CF171,".")</f>
        <v>.</v>
      </c>
      <c r="DW171" s="27" t="str">
        <f>IFERROR(work!DS171-work!CG171,".")</f>
        <v>.</v>
      </c>
      <c r="DX171" s="27" t="str">
        <f>IFERROR(work!DT171-work!CH171,".")</f>
        <v>.</v>
      </c>
      <c r="DY171" s="27" t="str">
        <f>IFERROR(work!DU171-work!CI171,".")</f>
        <v>.</v>
      </c>
      <c r="DZ171" s="27" t="str">
        <f>IFERROR(work!DV171-work!CJ171,".")</f>
        <v>.</v>
      </c>
      <c r="EA171" s="27" t="str">
        <f>IFERROR(work!DW171-work!CK171,".")</f>
        <v>.</v>
      </c>
      <c r="EB171" s="27" t="str">
        <f>IFERROR(work!DX171-work!CL171,".")</f>
        <v>.</v>
      </c>
      <c r="EC171" s="27" t="str">
        <f>IFERROR(work!DY171-work!CM171,".")</f>
        <v>.</v>
      </c>
      <c r="ED171" s="27" t="str">
        <f>IFERROR(work!DZ171-work!CN171,".")</f>
        <v>.</v>
      </c>
      <c r="EE171" s="27" t="str">
        <f>IFERROR(work!EA171-work!CO171,".")</f>
        <v>.</v>
      </c>
      <c r="EF171" s="27" t="str">
        <f>IFERROR(work!EB171-work!CP171,".")</f>
        <v>.</v>
      </c>
      <c r="EG171" s="27" t="str">
        <f>IFERROR(work!EC171-work!CQ171,".")</f>
        <v>.</v>
      </c>
      <c r="EH171" s="27" t="str">
        <f>IFERROR(work!ED171-work!CR171,".")</f>
        <v>.</v>
      </c>
      <c r="EI171" s="27" t="str">
        <f>IFERROR(work!EE171-work!CS171,".")</f>
        <v>.</v>
      </c>
      <c r="EJ171" s="27" t="str">
        <f>IFERROR(work!EF171-work!CT171,".")</f>
        <v>.</v>
      </c>
      <c r="EK171" s="27" t="str">
        <f>IFERROR(work!EG171-work!CU171,".")</f>
        <v>.</v>
      </c>
      <c r="EL171" s="27" t="str">
        <f>IFERROR(work!EH171-work!CV171,".")</f>
        <v>.</v>
      </c>
      <c r="EM171" s="27" t="str">
        <f>IFERROR(work!EI171-work!CW171,".")</f>
        <v>.</v>
      </c>
      <c r="EN171" s="27" t="str">
        <f>IFERROR(work!EJ171-work!CX171,".")</f>
        <v>.</v>
      </c>
      <c r="EO171" s="27" t="str">
        <f>IFERROR(work!EK171-work!CY171,".")</f>
        <v>.</v>
      </c>
      <c r="EP171" s="27" t="str">
        <f>IFERROR(work!EL171-work!CZ171,".")</f>
        <v>.</v>
      </c>
      <c r="EQ171" s="27" t="str">
        <f>IFERROR(work!EM171-work!DA171,".")</f>
        <v>.</v>
      </c>
      <c r="ER171" s="27" t="str">
        <f>IFERROR(work!EN171-work!DB171,".")</f>
        <v>.</v>
      </c>
      <c r="ES171" s="27" t="str">
        <f>IFERROR(work!EO171-work!DC171,".")</f>
        <v>.</v>
      </c>
      <c r="ET171" s="27" t="str">
        <f>IFERROR(work!EP171-work!DD171,".")</f>
        <v>.</v>
      </c>
      <c r="EU171" s="27" t="str">
        <f>IFERROR(work!EQ171-work!DE171,".")</f>
        <v>.</v>
      </c>
      <c r="EV171" s="27" t="str">
        <f>IFERROR(work!ER171-work!DF171,".")</f>
        <v>.</v>
      </c>
      <c r="EW171" s="27" t="str">
        <f>IFERROR(work!ES171-work!DG171,".")</f>
        <v>.</v>
      </c>
      <c r="EX171" s="27" t="str">
        <f>IFERROR(work!ET171-work!DH171,".")</f>
        <v>.</v>
      </c>
      <c r="EY171" s="27"/>
      <c r="EZ171" s="27"/>
      <c r="FA171" s="27"/>
      <c r="FB171" s="27"/>
      <c r="FC171" s="27"/>
      <c r="FD171" s="27"/>
      <c r="FE171" s="27" t="str">
        <f>IF(ISNUMBER(work!GZ171/work!HD171),work!GZ171/work!HD171,".")</f>
        <v>.</v>
      </c>
      <c r="FF171" s="27" t="str">
        <f>IF(ISNUMBER(work!HA171/work!HE171),work!HA171/work!HE171,".")</f>
        <v>.</v>
      </c>
      <c r="FG171" s="27" t="str">
        <f>IF(ISNUMBER(work!HB171/work!HF171),work!HB171/work!HF171,".")</f>
        <v>.</v>
      </c>
      <c r="FH171" s="27" t="str">
        <f>IF(ISNUMBER(work!HC171/work!HG171),work!HC171/work!HG171,".")</f>
        <v>.</v>
      </c>
      <c r="FI171" s="27" t="str">
        <f>IF(ISNUMBER((work!HA171+work!HB171)/(work!HE171+work!HF171)),(work!HA171+work!HB171)/(work!HE171+work!HF171),".")</f>
        <v>.</v>
      </c>
      <c r="FJ171" s="27" t="str">
        <f>IF(ISNUMBER(work!HH171/work!HL171),work!HH171/work!HL171,".")</f>
        <v>.</v>
      </c>
      <c r="FK171" s="27" t="str">
        <f>IF(ISNUMBER(work!HI171/work!HM171),work!HI171/work!HM171,".")</f>
        <v>.</v>
      </c>
      <c r="FL171" s="27" t="str">
        <f>IF(ISNUMBER(work!HJ171/work!HN171),work!HJ171/work!HN171,".")</f>
        <v>.</v>
      </c>
      <c r="FM171" s="27" t="str">
        <f>IF(ISNUMBER(work!HK171/work!HO171),work!HK171/work!HO171,".")</f>
        <v>.</v>
      </c>
      <c r="FN171" s="27" t="str">
        <f>IF(ISNUMBER((work!HI171+work!HJ171)/(work!HM171+work!HN171)),(work!HI171+work!HJ171)/(work!HM171+work!HN171),".")</f>
        <v>.</v>
      </c>
      <c r="FO171" s="27" t="s">
        <v>5007</v>
      </c>
      <c r="FP171" s="27" t="s">
        <v>5007</v>
      </c>
      <c r="FQ171" s="27" t="s">
        <v>5007</v>
      </c>
      <c r="FR171" s="27" t="s">
        <v>5007</v>
      </c>
      <c r="FS171" s="27" t="s">
        <v>5007</v>
      </c>
      <c r="FT171" s="27">
        <f>work!GM171</f>
        <v>2.7341154726328712E-2</v>
      </c>
      <c r="FU171" s="27" t="str">
        <f>work!GN171</f>
        <v>.</v>
      </c>
      <c r="FV171" s="27">
        <f>work!GO171</f>
        <v>0.14984095452969207</v>
      </c>
      <c r="FW171" s="27" t="s">
        <v>5007</v>
      </c>
      <c r="FX171" s="27"/>
      <c r="FY171" s="27">
        <f t="shared" si="124"/>
        <v>14867.950999999999</v>
      </c>
      <c r="FZ171">
        <f t="shared" si="103"/>
        <v>20</v>
      </c>
      <c r="GA171" t="str">
        <f>work!HC171</f>
        <v>.</v>
      </c>
      <c r="GB171" t="str">
        <f>IF(ISNUMBER(work!HA171+work!HB171),work!HA171+work!HB171,".")</f>
        <v>.</v>
      </c>
      <c r="GC171" t="str">
        <f>IF(ISNUMBER(work!HK171-work!HC171),work!HK171-work!HC171,".")</f>
        <v>.</v>
      </c>
      <c r="GD171" t="str">
        <f>IF(ISNUMBER(work!HI171+work!HJ171-work!HA171-work!HB171),(work!HI171+work!HJ171-work!HA171-work!HB171),".")</f>
        <v>.</v>
      </c>
      <c r="GH171">
        <f>work!GQ171</f>
        <v>10000</v>
      </c>
      <c r="GI171" t="str">
        <f>work!GR171</f>
        <v>.</v>
      </c>
      <c r="GJ171" t="str">
        <f>work!GZ171</f>
        <v>.</v>
      </c>
      <c r="GK171" t="str">
        <f>work!HH171</f>
        <v>.</v>
      </c>
      <c r="GL171">
        <f t="shared" si="125"/>
        <v>4257.1941796287001</v>
      </c>
      <c r="GM171" t="str">
        <f>IFERROR(VLOOKUP($F171,AREA_EM_ALLYEAR,Seq!B$1,FALSE),".")</f>
        <v>.</v>
      </c>
      <c r="GN171" t="str">
        <f>IFERROR(VLOOKUP($F171,AREA_EM_ALLYEAR,Seq!C$1,FALSE),".")</f>
        <v>.</v>
      </c>
      <c r="GO171" t="str">
        <f>IFERROR(VLOOKUP($F171,AREA_EM_ALLYEAR,Seq!D$1,FALSE),".")</f>
        <v>.</v>
      </c>
      <c r="GP171" t="str">
        <f>IFERROR(VLOOKUP($F171,AREA_EM_ALLYEAR,Seq!E$1,FALSE),".")</f>
        <v>.</v>
      </c>
      <c r="GQ171" t="str">
        <f>IFERROR(VLOOKUP($F171,AREA_EM_ALLYEAR,Seq!F$1,FALSE),".")</f>
        <v>.</v>
      </c>
      <c r="GR171" t="str">
        <f>IFERROR(VLOOKUP($F171,AREA_EM_ALLYEAR,Seq!G$1,FALSE),".")</f>
        <v>.</v>
      </c>
      <c r="GS171" t="str">
        <f>IFERROR(VLOOKUP($F171,AREA_EM_ALLYEAR,Seq!H$1,FALSE),".")</f>
        <v>.</v>
      </c>
      <c r="GT171" t="str">
        <f>IFERROR(VLOOKUP($F171,AREA_EM_ALLYEAR,Seq!I$1,FALSE),".")</f>
        <v>.</v>
      </c>
      <c r="GU171" t="str">
        <f>IFERROR(VLOOKUP($F171,AREA_EM_ALLYEAR,Seq!J$1,FALSE),".")</f>
        <v>.</v>
      </c>
      <c r="GV171" t="str">
        <f>IFERROR(VLOOKUP($F171,AREA_EM_ALLYEAR,Seq!K$1,FALSE),".")</f>
        <v>.</v>
      </c>
      <c r="GW171" t="str">
        <f>IFERROR(VLOOKUP($F171,AREA_EM_ALLYEAR,Seq!L$1,FALSE),".")</f>
        <v>.</v>
      </c>
      <c r="GX171" t="str">
        <f>IFERROR(VLOOKUP($F171,AREA_EM_ALLYEAR,Seq!M$1,FALSE),".")</f>
        <v>.</v>
      </c>
      <c r="GY171" t="str">
        <f>IFERROR(VLOOKUP($F171,AREA_EM_ALLYEAR,Seq!N$1,FALSE),".")</f>
        <v>.</v>
      </c>
      <c r="GZ171" t="str">
        <f>IFERROR(VLOOKUP($F171,AREA_EM_ALLYEAR,Seq!O$1,FALSE),".")</f>
        <v>.</v>
      </c>
      <c r="HA171" t="str">
        <f t="shared" si="104"/>
        <v>.</v>
      </c>
      <c r="HK171" s="139">
        <f>IFERROR(VLOOKUP(CONCATENATE($G171, ".SP.DYN.LE00.IN"),AREA_WB_6ATTRS,Seq!B$1,FALSE)-VLOOKUP("CHN.SP.DYN.LE00.IN",AREA_WB_6ATTRS,Seq!B$1,FALSE),".")</f>
        <v>-1.0587317073170794</v>
      </c>
      <c r="HL171" s="139">
        <f>IFERROR(VLOOKUP(CONCATENATE($G171, ".SP.DYN.LE00.IN"),AREA_WB_6ATTRS,Seq!C$1,FALSE)-VLOOKUP("CHN.SP.DYN.LE00.IN",AREA_WB_6ATTRS,Seq!C$1,FALSE),".")</f>
        <v>-1.0503414634146537</v>
      </c>
      <c r="HM171" s="139">
        <f>IFERROR(VLOOKUP(CONCATENATE($G171, ".SP.DYN.LE00.IN"),AREA_WB_6ATTRS,Seq!D$1,FALSE)-VLOOKUP("CHN.SP.DYN.LE00.IN",AREA_WB_6ATTRS,Seq!D$1,FALSE),".")</f>
        <v>-1.0688048780487662</v>
      </c>
      <c r="HN171" s="139">
        <f>IFERROR(VLOOKUP(CONCATENATE($G171, ".SP.DYN.LE00.IN"),AREA_WB_6ATTRS,Seq!E$1,FALSE)-VLOOKUP("CHN.SP.DYN.LE00.IN",AREA_WB_6ATTRS,Seq!E$1,FALSE),".")</f>
        <v>-1.1139512195122023</v>
      </c>
      <c r="HO171" s="139">
        <f>IFERROR(VLOOKUP(CONCATENATE($G171, ".SP.DYN.LE00.IN"),AREA_WB_6ATTRS,Seq!F$1,FALSE)-VLOOKUP("CHN.SP.DYN.LE00.IN",AREA_WB_6ATTRS,Seq!F$1,FALSE),".")</f>
        <v>-1.1891463414634131</v>
      </c>
      <c r="HP171" s="139">
        <f>IFERROR(VLOOKUP(CONCATENATE($G171, ".SP.DYN.LE00.IN"),AREA_WB_6ATTRS,Seq!G$1,FALSE)-VLOOKUP("CHN.SP.DYN.LE00.IN",AREA_WB_6ATTRS,Seq!G$1,FALSE),".")</f>
        <v>-1.2948048780487795</v>
      </c>
      <c r="HQ171" s="139">
        <f>IFERROR(VLOOKUP(CONCATENATE($G171, ".SP.DYN.LE00.IN"),AREA_WB_6ATTRS,Seq!H$1,FALSE)-VLOOKUP("CHN.SP.DYN.LE00.IN",AREA_WB_6ATTRS,Seq!H$1,FALSE),".")</f>
        <v>-1.4223414634146394</v>
      </c>
      <c r="HR171" s="139">
        <f>IFERROR(VLOOKUP(CONCATENATE($G171, ".SP.DYN.LE00.IN"),AREA_WB_6ATTRS,Seq!I$1,FALSE)-VLOOKUP("CHN.SP.DYN.LE00.IN",AREA_WB_6ATTRS,Seq!I$1,FALSE),".")</f>
        <v>-1.55941463414635</v>
      </c>
      <c r="HS171" s="139">
        <f>IFERROR(VLOOKUP(CONCATENATE($G171, ".SP.DYN.LE00.IN"),AREA_WB_6ATTRS,Seq!J$1,FALSE)-VLOOKUP("CHN.SP.DYN.LE00.IN",AREA_WB_6ATTRS,Seq!J$1,FALSE),".")</f>
        <v>-1.6976097560975774</v>
      </c>
      <c r="HT171" s="139">
        <f>IFERROR(VLOOKUP(CONCATENATE($G171, ".SP.DYN.LE00.IN"),AREA_WB_6ATTRS,Seq!K$1,FALSE)-VLOOKUP("CHN.SP.DYN.LE00.IN",AREA_WB_6ATTRS,Seq!K$1,FALSE),".")</f>
        <v>-1.8310487804878051</v>
      </c>
      <c r="HU171" s="139">
        <f>IFERROR(VLOOKUP(CONCATENATE($G171, ".SP.DYN.LE00.IN"),AREA_WB_6ATTRS,Seq!L$1,FALSE)-VLOOKUP("CHN.SP.DYN.LE00.IN",AREA_WB_6ATTRS,Seq!L$1,FALSE),".")</f>
        <v>-1.9608048780487906</v>
      </c>
      <c r="HV171" s="139">
        <f>IFERROR(VLOOKUP(CONCATENATE($G171, ".SP.DYN.LE00.IN"),AREA_WB_6ATTRS,Seq!M$1,FALSE)-VLOOKUP("CHN.SP.DYN.LE00.IN",AREA_WB_6ATTRS,Seq!M$1,FALSE),".")</f>
        <v>-2.086975609756081</v>
      </c>
      <c r="HW171" s="139">
        <f>IFERROR(VLOOKUP(CONCATENATE($G171, ".SP.DYN.LE00.IN"),AREA_WB_6ATTRS,Seq!N$1,FALSE)-VLOOKUP("CHN.SP.DYN.LE00.IN",AREA_WB_6ATTRS,Seq!N$1,FALSE),".")</f>
        <v>-2.2141707317073127</v>
      </c>
      <c r="HX171" s="139">
        <f>IFERROR(VLOOKUP(CONCATENATE($G171, ".SP.DYN.LE00.IN"),AREA_WB_6ATTRS,Seq!O$1,FALSE)-VLOOKUP("CHN.SP.DYN.LE00.IN",AREA_WB_6ATTRS,Seq!O$1,FALSE),".")</f>
        <v>-2.3454390243902452</v>
      </c>
      <c r="HY171" s="139">
        <f>IFERROR(VLOOKUP(CONCATENATE($G171, ".SP.DYN.LE00.IN"),AREA_WB_6ATTRS,Seq!P$1,FALSE)-VLOOKUP("CHN.SP.DYN.LE00.IN",AREA_WB_6ATTRS,Seq!P$1,FALSE),".")</f>
        <v>-2.4808292682926805</v>
      </c>
      <c r="HZ171" s="139">
        <f>IFERROR(VLOOKUP(CONCATENATE($G171, ".SP.DYN.LE00.IN"),AREA_WB_6ATTRS,Seq!Q$1,FALSE)-VLOOKUP("CHN.SP.DYN.LE00.IN",AREA_WB_6ATTRS,Seq!Q$1,FALSE),".")</f>
        <v>-2.6188780487804877</v>
      </c>
      <c r="IA171" s="139">
        <f>IFERROR(VLOOKUP(CONCATENATE($G171, ".SP.DYN.LE00.IN"),AREA_WB_6ATTRS,Seq!R$1,FALSE)-VLOOKUP("CHN.SP.DYN.LE00.IN",AREA_WB_6ATTRS,Seq!R$1,FALSE),".")</f>
        <v>-2.763048780487793</v>
      </c>
      <c r="IB171" s="139">
        <f>IFERROR(VLOOKUP(CONCATENATE($G171, ".SP.DYN.LE00.IN"),AREA_WB_6ATTRS,Seq!S$1,FALSE)-VLOOKUP("CHN.SP.DYN.LE00.IN",AREA_WB_6ATTRS,Seq!S$1,FALSE),".")</f>
        <v>-2.9108048780487934</v>
      </c>
      <c r="IC171" s="139">
        <f>IFERROR(VLOOKUP(CONCATENATE($G171, ".SP.DYN.LE00.IN"),AREA_WB_6ATTRS,Seq!T$1,FALSE)-VLOOKUP("CHN.SP.DYN.LE00.IN",AREA_WB_6ATTRS,Seq!T$1,FALSE),".")</f>
        <v>-3.0560487804878136</v>
      </c>
      <c r="ID171" s="139">
        <f>IFERROR(VLOOKUP(CONCATENATE($G171, ".SP.DYN.LE00.IN"),AREA_WB_6ATTRS,Seq!U$1,FALSE)-VLOOKUP("CHN.SP.DYN.LE00.IN",AREA_WB_6ATTRS,Seq!U$1,FALSE),".")</f>
        <v>-3.1907560975609925</v>
      </c>
      <c r="IE171" s="139">
        <f>IFERROR(VLOOKUP(CONCATENATE($G171, ".SP.DYN.LE00.IN"),AREA_WB_6ATTRS,Seq!V$1,FALSE)-VLOOKUP("CHN.SP.DYN.LE00.IN",AREA_WB_6ATTRS,Seq!V$1,FALSE),".")</f>
        <v>-3.3064146341463498</v>
      </c>
      <c r="IF171" s="139">
        <f>IFERROR(VLOOKUP(CONCATENATE($G171, ".SP.DYN.LE00.IN"),AREA_WB_6ATTRS,Seq!W$1,FALSE)-VLOOKUP("CHN.SP.DYN.LE00.IN",AREA_WB_6ATTRS,Seq!W$1,FALSE),".")</f>
        <v>-3.3879268292682951</v>
      </c>
      <c r="IG171" s="139">
        <f>IFERROR(VLOOKUP(CONCATENATE($G171, ".SP.DYN.LE00.IN"),AREA_WB_6ATTRS,Seq!X$1,FALSE)-VLOOKUP("CHN.SP.DYN.LE00.IN",AREA_WB_6ATTRS,Seq!X$1,FALSE),".")</f>
        <v>-3.4298536585365724</v>
      </c>
      <c r="IH171" s="139">
        <f>IFERROR(VLOOKUP(CONCATENATE($G171, ".SP.DYN.LE00.IN"),AREA_WB_6ATTRS,Seq!Y$1,FALSE)-VLOOKUP("CHN.SP.DYN.LE00.IN",AREA_WB_6ATTRS,Seq!Y$1,FALSE),".")</f>
        <v>-3.4306341463414611</v>
      </c>
      <c r="II171" s="139">
        <f>IFERROR(VLOOKUP(CONCATENATE($G171, ".SP.DYN.LE00.IN"),AREA_WB_6ATTRS,Seq!Z$1,FALSE)-VLOOKUP("CHN.SP.DYN.LE00.IN",AREA_WB_6ATTRS,Seq!Z$1,FALSE),".")</f>
        <v>-3.3927804878048846</v>
      </c>
      <c r="IJ171" s="139">
        <f>IFERROR(VLOOKUP(CONCATENATE($G171, ".SP.DYN.LE00.IN"),AREA_WB_6ATTRS,Seq!AA$1,FALSE)-VLOOKUP("CHN.SP.DYN.LE00.IN",AREA_WB_6ATTRS,Seq!AA$1,FALSE),".")</f>
        <v>-3.3242682926829161</v>
      </c>
      <c r="IK171" s="139">
        <f>IFERROR(VLOOKUP(CONCATENATE($G171, ".SP.DYN.LE00.IN"),AREA_WB_6ATTRS,Seq!AB$1,FALSE)-VLOOKUP("CHN.SP.DYN.LE00.IN",AREA_WB_6ATTRS,Seq!AB$1,FALSE),".")</f>
        <v>-3.2360487804878062</v>
      </c>
      <c r="IL171" s="139">
        <f>IFERROR(VLOOKUP(CONCATENATE($G171, ".SP.DYN.LE00.IN"),AREA_WB_6ATTRS,Seq!AC$1,FALSE)-VLOOKUP("CHN.SP.DYN.LE00.IN",AREA_WB_6ATTRS,Seq!AC$1,FALSE),".")</f>
        <v>-3.1441707317073053</v>
      </c>
      <c r="IM171" s="139">
        <f>IFERROR(VLOOKUP(CONCATENATE($G171, ".SP.DYN.LE00.IN"),AREA_WB_6ATTRS,Seq!AD$1,FALSE)-VLOOKUP("CHN.SP.DYN.LE00.IN",AREA_WB_6ATTRS,Seq!AD$1,FALSE),".")</f>
        <v>-3.059634146341466</v>
      </c>
      <c r="IN171" s="139">
        <f>IFERROR(VLOOKUP(CONCATENATE($G171, ".SP.DYN.LE00.IN"),AREA_WB_6ATTRS,Seq!AE$1,FALSE)-VLOOKUP("CHN.SP.DYN.LE00.IN",AREA_WB_6ATTRS,Seq!AE$1,FALSE),".")</f>
        <v>-2.9894878048780384</v>
      </c>
      <c r="IO171" s="139">
        <f>IFERROR(VLOOKUP(CONCATENATE($G171, ".SP.DYN.LE00.IN"),AREA_WB_6ATTRS,Seq!AF$1,FALSE)-VLOOKUP("CHN.SP.DYN.LE00.IN",AREA_WB_6ATTRS,Seq!AF$1,FALSE),".")</f>
        <v>-2.9377804878048863</v>
      </c>
      <c r="IP171" s="139" t="str">
        <f>IFERROR(VLOOKUP(CONCATENATE($G171, ".SP.DYN.LE00.IN"),AREA_WB_6ATTRS,Seq!AG$1,FALSE)-VLOOKUP("CHN.SP.DYN.LE00.IN",AREA_WB_6ATTRS,Seq!AG$1,FALSE),".")</f>
        <v>.</v>
      </c>
      <c r="IW171">
        <f>IFERROR(VLOOKUP(CONCATENATE($G171, ".SP.DYN.LE00.IN"),AREA_WB_6ATTRS,Seq!B$1,FALSE),".")</f>
        <v>65.935073170731712</v>
      </c>
      <c r="IX171">
        <f>IFERROR(VLOOKUP(CONCATENATE($G171, ".SP.DYN.LE00.IN"),AREA_WB_6ATTRS,Seq!C$1,FALSE),".")</f>
        <v>66.212585365853656</v>
      </c>
      <c r="IY171">
        <f>IFERROR(VLOOKUP(CONCATENATE($G171, ".SP.DYN.LE00.IN"),AREA_WB_6ATTRS,Seq!D$1,FALSE),".")</f>
        <v>66.466097560975626</v>
      </c>
      <c r="IZ171">
        <f>IFERROR(VLOOKUP(CONCATENATE($G171, ".SP.DYN.LE00.IN"),AREA_WB_6ATTRS,Seq!E$1,FALSE),".")</f>
        <v>66.685902439024389</v>
      </c>
      <c r="JA171">
        <f>IFERROR(VLOOKUP(CONCATENATE($G171, ".SP.DYN.LE00.IN"),AREA_WB_6ATTRS,Seq!F$1,FALSE),".")</f>
        <v>66.870121951219517</v>
      </c>
      <c r="JB171">
        <f>IFERROR(VLOOKUP(CONCATENATE($G171, ".SP.DYN.LE00.IN"),AREA_WB_6ATTRS,Seq!G$1,FALSE),".")</f>
        <v>67.018341463414643</v>
      </c>
      <c r="JC171">
        <f>IFERROR(VLOOKUP(CONCATENATE($G171, ".SP.DYN.LE00.IN"),AREA_WB_6ATTRS,Seq!H$1,FALSE),".")</f>
        <v>67.137146341463421</v>
      </c>
      <c r="JD171">
        <f>IFERROR(VLOOKUP(CONCATENATE($G171, ".SP.DYN.LE00.IN"),AREA_WB_6ATTRS,Seq!I$1,FALSE),".")</f>
        <v>67.237902439024396</v>
      </c>
      <c r="JE171">
        <f>IFERROR(VLOOKUP(CONCATENATE($G171, ".SP.DYN.LE00.IN"),AREA_WB_6ATTRS,Seq!J$1,FALSE),".")</f>
        <v>67.32951219512195</v>
      </c>
      <c r="JF171">
        <f>IFERROR(VLOOKUP(CONCATENATE($G171, ".SP.DYN.LE00.IN"),AREA_WB_6ATTRS,Seq!K$1,FALSE),".")</f>
        <v>67.415878048780499</v>
      </c>
      <c r="JG171">
        <f>IFERROR(VLOOKUP(CONCATENATE($G171, ".SP.DYN.LE00.IN"),AREA_WB_6ATTRS,Seq!L$1,FALSE),".")</f>
        <v>67.498926829268285</v>
      </c>
      <c r="JH171">
        <f>IFERROR(VLOOKUP(CONCATENATE($G171, ".SP.DYN.LE00.IN"),AREA_WB_6ATTRS,Seq!M$1,FALSE),".")</f>
        <v>67.577048780487829</v>
      </c>
      <c r="JI171">
        <f>IFERROR(VLOOKUP(CONCATENATE($G171, ".SP.DYN.LE00.IN"),AREA_WB_6ATTRS,Seq!N$1,FALSE),".")</f>
        <v>67.647658536585368</v>
      </c>
      <c r="JJ171">
        <f>IFERROR(VLOOKUP(CONCATENATE($G171, ".SP.DYN.LE00.IN"),AREA_WB_6ATTRS,Seq!O$1,FALSE),".")</f>
        <v>67.709195121951225</v>
      </c>
      <c r="JK171">
        <f>IFERROR(VLOOKUP(CONCATENATE($G171, ".SP.DYN.LE00.IN"),AREA_WB_6ATTRS,Seq!P$1,FALSE),".")</f>
        <v>67.762097560975619</v>
      </c>
      <c r="JL171">
        <f>IFERROR(VLOOKUP(CONCATENATE($G171, ".SP.DYN.LE00.IN"),AREA_WB_6ATTRS,Seq!Q$1,FALSE),".")</f>
        <v>67.805853658536591</v>
      </c>
      <c r="JM171">
        <f>IFERROR(VLOOKUP(CONCATENATE($G171, ".SP.DYN.LE00.IN"),AREA_WB_6ATTRS,Seq!R$1,FALSE),".")</f>
        <v>67.835975609756119</v>
      </c>
      <c r="JN171">
        <f>IFERROR(VLOOKUP(CONCATENATE($G171, ".SP.DYN.LE00.IN"),AREA_WB_6ATTRS,Seq!S$1,FALSE),".")</f>
        <v>67.855512195121946</v>
      </c>
      <c r="JO171">
        <f>IFERROR(VLOOKUP(CONCATENATE($G171, ".SP.DYN.LE00.IN"),AREA_WB_6ATTRS,Seq!T$1,FALSE),".")</f>
        <v>67.871048780487811</v>
      </c>
      <c r="JP171">
        <f>IFERROR(VLOOKUP(CONCATENATE($G171, ".SP.DYN.LE00.IN"),AREA_WB_6ATTRS,Seq!U$1,FALSE),".")</f>
        <v>67.892634146341464</v>
      </c>
      <c r="JQ171">
        <f>IFERROR(VLOOKUP(CONCATENATE($G171, ".SP.DYN.LE00.IN"),AREA_WB_6ATTRS,Seq!V$1,FALSE),".")</f>
        <v>67.935292682926828</v>
      </c>
      <c r="JR171">
        <f>IFERROR(VLOOKUP(CONCATENATE($G171, ".SP.DYN.LE00.IN"),AREA_WB_6ATTRS,Seq!W$1,FALSE),".")</f>
        <v>68.017609756097571</v>
      </c>
      <c r="JS171">
        <f>IFERROR(VLOOKUP(CONCATENATE($G171, ".SP.DYN.LE00.IN"),AREA_WB_6ATTRS,Seq!X$1,FALSE),".")</f>
        <v>68.149585365853667</v>
      </c>
      <c r="JT171">
        <f>IFERROR(VLOOKUP(CONCATENATE($G171, ".SP.DYN.LE00.IN"),AREA_WB_6ATTRS,Seq!Y$1,FALSE),".")</f>
        <v>68.334243902439027</v>
      </c>
      <c r="JU171">
        <f>IFERROR(VLOOKUP(CONCATENATE($G171, ".SP.DYN.LE00.IN"),AREA_WB_6ATTRS,Seq!Z$1,FALSE),".")</f>
        <v>68.569560975609761</v>
      </c>
      <c r="JV171">
        <f>IFERROR(VLOOKUP(CONCATENATE($G171, ".SP.DYN.LE00.IN"),AREA_WB_6ATTRS,Seq!AA$1,FALSE),".")</f>
        <v>68.847048780487825</v>
      </c>
      <c r="JW171">
        <f>IFERROR(VLOOKUP(CONCATENATE($G171, ".SP.DYN.LE00.IN"),AREA_WB_6ATTRS,Seq!AB$1,FALSE),".")</f>
        <v>69.153682926829276</v>
      </c>
      <c r="JX171">
        <f>IFERROR(VLOOKUP(CONCATENATE($G171, ".SP.DYN.LE00.IN"),AREA_WB_6ATTRS,Seq!AC$1,FALSE),".")</f>
        <v>69.468414634146356</v>
      </c>
      <c r="JY171">
        <f>IFERROR(VLOOKUP(CONCATENATE($G171, ".SP.DYN.LE00.IN"),AREA_WB_6ATTRS,Seq!AD$1,FALSE),".")</f>
        <v>69.77570731707317</v>
      </c>
      <c r="JZ171">
        <f>IFERROR(VLOOKUP(CONCATENATE($G171, ".SP.DYN.LE00.IN"),AREA_WB_6ATTRS,Seq!AE$1,FALSE),".")</f>
        <v>70.067024390243915</v>
      </c>
      <c r="KA171">
        <f>IFERROR(VLOOKUP(CONCATENATE($G171, ".SP.DYN.LE00.IN"),AREA_WB_6ATTRS,Seq!AF$1,FALSE),".")</f>
        <v>70.335317073170742</v>
      </c>
      <c r="KB171" t="str">
        <f>IFERROR(VLOOKUP(CONCATENATE($G171, ".SP.DYN.LE00.IN"),AREA_WB_6ATTRS,Seq!AG$1,FALSE),".")</f>
        <v>.</v>
      </c>
      <c r="KK171">
        <f t="shared" si="107"/>
        <v>65</v>
      </c>
      <c r="KL171">
        <f t="shared" si="105"/>
        <v>0</v>
      </c>
      <c r="KM171">
        <f t="shared" si="108"/>
        <v>44543251.834529161</v>
      </c>
      <c r="KN171">
        <f t="shared" si="109"/>
        <v>-44376459.630083218</v>
      </c>
      <c r="KO171" t="str">
        <f t="shared" si="106"/>
        <v>.</v>
      </c>
      <c r="KP171" t="str">
        <f>work!HA171</f>
        <v>.</v>
      </c>
      <c r="KQ171" t="str">
        <f>work!HB171</f>
        <v>.</v>
      </c>
      <c r="KR171" t="str">
        <f>work!HC171</f>
        <v>.</v>
      </c>
      <c r="KS171" t="str">
        <f>IF(ISNUMBER(work!HI171-work!HA171),work!HI171-work!HA171,".")</f>
        <v>.</v>
      </c>
      <c r="KT171" t="str">
        <f>IF(ISNUMBER(work!HJ171-work!HB171),work!HJ171-work!HB171,".")</f>
        <v>.</v>
      </c>
      <c r="KU171" t="str">
        <f>IF(ISNUMBER(work!HK171-work!HC171),work!HK171-work!HC171,".")</f>
        <v>.</v>
      </c>
      <c r="KW171">
        <f>IFERROR(work!HR171/work!HV171,".")</f>
        <v>2.3404028445737379E-3</v>
      </c>
      <c r="KX171">
        <f>IFERROR(work!HS171/work!HW171,".")</f>
        <v>4.0862086769239848E-3</v>
      </c>
      <c r="KY171">
        <f>IFERROR(work!HT171/work!HX171,".")</f>
        <v>6.60584550969471E-3</v>
      </c>
      <c r="KZ171">
        <f>IFERROR(work!HU171/work!HY171,".")</f>
        <v>8.1145673945911077E-3</v>
      </c>
    </row>
    <row r="172" spans="1:312">
      <c r="A172" s="24">
        <f t="shared" si="85"/>
        <v>173</v>
      </c>
      <c r="B172" s="24" t="str">
        <f t="shared" si="110"/>
        <v>Out</v>
      </c>
      <c r="C172" s="24" t="str">
        <f t="shared" si="111"/>
        <v>Out</v>
      </c>
      <c r="D172" s="24" t="str">
        <f t="shared" si="112"/>
        <v>Out67</v>
      </c>
      <c r="E172" s="25" t="s">
        <v>3184</v>
      </c>
      <c r="F172" s="26" t="str">
        <f t="shared" si="89"/>
        <v>Turks&amp;CaicosIs.</v>
      </c>
      <c r="G172" s="166" t="s">
        <v>4877</v>
      </c>
      <c r="H172" s="166" t="s">
        <v>5007</v>
      </c>
      <c r="I172" s="166" t="s">
        <v>5007</v>
      </c>
      <c r="J172" s="180" t="s">
        <v>5007</v>
      </c>
      <c r="K172" s="180" t="s">
        <v>5007</v>
      </c>
      <c r="L172" s="27">
        <f>IFERROR(VLOOKUP($F172,Area_FDI_84_96,Seq!B$1,FALSE),0)</f>
        <v>0</v>
      </c>
      <c r="M172" s="27">
        <f>IFERROR(VLOOKUP($F172,Area_FDI_84_96,Seq!C$1,FALSE),0)</f>
        <v>0</v>
      </c>
      <c r="N172" s="27">
        <f>IFERROR(VLOOKUP($F172,Area_FDI_84_96,Seq!D$1,FALSE),0)</f>
        <v>0</v>
      </c>
      <c r="O172" s="27">
        <f>IFERROR(VLOOKUP($F172,Area_FDI_84_96,Seq!E$1,FALSE),0)</f>
        <v>0</v>
      </c>
      <c r="P172" s="27">
        <f>IFERROR(VLOOKUP($F172,Area_FDI_84_96,Seq!F$1,FALSE),0)</f>
        <v>0</v>
      </c>
      <c r="Q172" s="27">
        <f>IFERROR(VLOOKUP($F172,Area_FDI_84_96,Seq!G$1,FALSE),0)</f>
        <v>0</v>
      </c>
      <c r="R172" s="27">
        <f>IFERROR(VLOOKUP($F172,Area_FDI_84_96,Seq!H$1,FALSE),0)</f>
        <v>0</v>
      </c>
      <c r="S172" s="27">
        <f>IFERROR(VLOOKUP($F172,Area_FDI_84_96,Seq!I$1,FALSE),0)</f>
        <v>0</v>
      </c>
      <c r="T172" s="27">
        <f>IFERROR(VALUE(VLOOKUP($E172,Area_FDI_92_95,Seq!B$1,FALSE)),0)</f>
        <v>0</v>
      </c>
      <c r="U172" s="27">
        <f>IFERROR(VALUE(VLOOKUP($E172,Area_FDI_92_95,Seq!C$1,FALSE)),0)</f>
        <v>0</v>
      </c>
      <c r="V172" s="27">
        <f>IFERROR(VALUE(VLOOKUP($E172,Area_FDI_92_95,Seq!D$1,FALSE)),0)</f>
        <v>0</v>
      </c>
      <c r="W172" s="27">
        <f>IFERROR(VALUE(VLOOKUP($E172,Area_FDI_92_95,Seq!E$1,FALSE)),0)</f>
        <v>0</v>
      </c>
      <c r="X172" s="27">
        <f>IFERROR(VALUE(VLOOKUP($E172,Area_FDI_96_99,Seq!B$1,FALSE)),0)</f>
        <v>0</v>
      </c>
      <c r="Y172" s="27">
        <f>IFERROR(VALUE(VLOOKUP($E172,Area_FDI_96_99,Seq!C$1,FALSE)),0)</f>
        <v>0</v>
      </c>
      <c r="Z172" s="27">
        <f>IFERROR(VALUE(VLOOKUP($E172,Area_FDI_96_99,Seq!D$1,FALSE)),0)</f>
        <v>39</v>
      </c>
      <c r="AA172" s="27">
        <f>IFERROR(VALUE(VLOOKUP($E172,Area_FDI_96_99,Seq!E$1,FALSE)),0)</f>
        <v>0</v>
      </c>
      <c r="AB172" s="27">
        <f t="shared" si="113"/>
        <v>322</v>
      </c>
      <c r="AC172" s="27">
        <f t="shared" si="114"/>
        <v>0</v>
      </c>
      <c r="AD172" s="27">
        <f t="shared" si="115"/>
        <v>80</v>
      </c>
      <c r="AE172" s="27">
        <f t="shared" si="116"/>
        <v>57</v>
      </c>
      <c r="AF172" s="27">
        <f t="shared" si="117"/>
        <v>127</v>
      </c>
      <c r="AG172" s="27">
        <f t="shared" si="118"/>
        <v>350</v>
      </c>
      <c r="AH172" s="27">
        <f t="shared" si="119"/>
        <v>52</v>
      </c>
      <c r="AI172" s="27">
        <f t="shared" si="120"/>
        <v>10</v>
      </c>
      <c r="AJ172" s="27">
        <f t="shared" si="121"/>
        <v>0</v>
      </c>
      <c r="AK172" s="27">
        <f t="shared" si="122"/>
        <v>0</v>
      </c>
      <c r="AL172" s="27">
        <f t="shared" si="123"/>
        <v>0</v>
      </c>
      <c r="AM172" s="27"/>
      <c r="AN172" s="27"/>
      <c r="AO172" s="27"/>
      <c r="AP172" s="27"/>
      <c r="AQ172" s="27"/>
      <c r="AR172" s="27"/>
      <c r="AS172" s="27"/>
      <c r="AT172" s="27" t="str">
        <f>IFERROR(work!D172+work!AP172,".")</f>
        <v>.</v>
      </c>
      <c r="AU172" s="27" t="str">
        <f>IFERROR(work!E172+work!AQ172,".")</f>
        <v>.</v>
      </c>
      <c r="AV172" s="27" t="str">
        <f>IFERROR(work!F172+work!AR172,".")</f>
        <v>.</v>
      </c>
      <c r="AW172" s="27" t="str">
        <f>IFERROR(work!G172+work!AS172,".")</f>
        <v>.</v>
      </c>
      <c r="AX172" s="27" t="str">
        <f>IFERROR(work!H172+work!AT172,".")</f>
        <v>.</v>
      </c>
      <c r="AY172" s="27" t="str">
        <f>IFERROR(work!I172+work!AU172,".")</f>
        <v>.</v>
      </c>
      <c r="AZ172" s="27" t="str">
        <f>IFERROR(work!J172+work!AV172,".")</f>
        <v>.</v>
      </c>
      <c r="BA172" s="27" t="str">
        <f>IFERROR(work!K172+work!AW172,".")</f>
        <v>.</v>
      </c>
      <c r="BB172" s="27" t="str">
        <f>IFERROR(work!L172+work!AX172,".")</f>
        <v>.</v>
      </c>
      <c r="BC172" s="27" t="str">
        <f>IFERROR(work!M172+work!AY172,".")</f>
        <v>.</v>
      </c>
      <c r="BD172" s="27" t="str">
        <f>IFERROR(work!N172+work!AZ172,".")</f>
        <v>.</v>
      </c>
      <c r="BE172" s="27" t="str">
        <f>IFERROR(work!O172+work!BA172,".")</f>
        <v>.</v>
      </c>
      <c r="BF172" s="27" t="str">
        <f>IFERROR(work!P172+work!BB172,".")</f>
        <v>.</v>
      </c>
      <c r="BG172" s="27" t="str">
        <f>IFERROR(work!Q172+work!BC172,".")</f>
        <v>.</v>
      </c>
      <c r="BH172" s="27" t="str">
        <f>IFERROR(work!R172+work!BD172,".")</f>
        <v>.</v>
      </c>
      <c r="BI172" s="27" t="str">
        <f>IFERROR(work!S172+work!BE172,".")</f>
        <v>.</v>
      </c>
      <c r="BJ172" s="27" t="str">
        <f>IFERROR(work!T172+work!BF172,".")</f>
        <v>.</v>
      </c>
      <c r="BK172" s="27" t="str">
        <f>IFERROR(work!U172+work!BG172,".")</f>
        <v>.</v>
      </c>
      <c r="BL172" s="27" t="str">
        <f>IFERROR(work!V172+work!BH172,".")</f>
        <v>.</v>
      </c>
      <c r="BM172" s="27" t="str">
        <f>IFERROR(work!W172+work!BI172,".")</f>
        <v>.</v>
      </c>
      <c r="BN172" s="27" t="str">
        <f>IFERROR(work!X172+work!BJ172,".")</f>
        <v>.</v>
      </c>
      <c r="BO172" s="27" t="str">
        <f>IFERROR(work!Y172+work!BK172,".")</f>
        <v>.</v>
      </c>
      <c r="BP172" s="27" t="str">
        <f>IFERROR(work!Z172+work!BL172,".")</f>
        <v>.</v>
      </c>
      <c r="BQ172" s="27" t="str">
        <f>IFERROR(work!AA172+work!BM172,".")</f>
        <v>.</v>
      </c>
      <c r="BR172" s="27" t="str">
        <f>IFERROR(work!AB172+work!BN172,".")</f>
        <v>.</v>
      </c>
      <c r="BS172" s="27" t="str">
        <f>IFERROR(work!AC172+work!BO172,".")</f>
        <v>.</v>
      </c>
      <c r="BT172" s="27" t="str">
        <f>IFERROR(work!AD172+work!BP172,".")</f>
        <v>.</v>
      </c>
      <c r="BU172" s="27" t="str">
        <f>IFERROR(work!AE172+work!BQ172,".")</f>
        <v>.</v>
      </c>
      <c r="BV172" s="27" t="str">
        <f>IFERROR(work!AF172+work!BR172,".")</f>
        <v>.</v>
      </c>
      <c r="BW172" s="27" t="str">
        <f>IFERROR(work!AG172+work!BS172,".")</f>
        <v>.</v>
      </c>
      <c r="BX172" s="27" t="str">
        <f>IFERROR(work!AH172+work!BT172,".")</f>
        <v>.</v>
      </c>
      <c r="BY172" s="27" t="str">
        <f>IFERROR(work!AI172+work!BU172,".")</f>
        <v>.</v>
      </c>
      <c r="BZ172" s="27"/>
      <c r="CA172" s="27"/>
      <c r="CB172" s="27"/>
      <c r="CC172" s="27"/>
      <c r="CD172" s="27"/>
      <c r="CE172" s="27"/>
      <c r="CF172" s="27" t="str">
        <f>IFERROR(work!AP172-work!D172,".")</f>
        <v>.</v>
      </c>
      <c r="CG172" s="27" t="str">
        <f>IFERROR(work!AQ172-work!E172,".")</f>
        <v>.</v>
      </c>
      <c r="CH172" s="27" t="str">
        <f>IFERROR(work!AR172-work!F172,".")</f>
        <v>.</v>
      </c>
      <c r="CI172" s="27" t="str">
        <f>IFERROR(work!AS172-work!G172,".")</f>
        <v>.</v>
      </c>
      <c r="CJ172" s="27" t="str">
        <f>IFERROR(work!AT172-work!H172,".")</f>
        <v>.</v>
      </c>
      <c r="CK172" s="27" t="str">
        <f>IFERROR(work!AU172-work!I172,".")</f>
        <v>.</v>
      </c>
      <c r="CL172" s="27" t="str">
        <f>IFERROR(work!AV172-work!J172,".")</f>
        <v>.</v>
      </c>
      <c r="CM172" s="27" t="str">
        <f>IFERROR(work!AW172-work!K172,".")</f>
        <v>.</v>
      </c>
      <c r="CN172" s="27" t="str">
        <f>IFERROR(work!AX172-work!L172,".")</f>
        <v>.</v>
      </c>
      <c r="CO172" s="27" t="str">
        <f>IFERROR(work!AY172-work!M172,".")</f>
        <v>.</v>
      </c>
      <c r="CP172" s="27" t="str">
        <f>IFERROR(work!AZ172-work!N172,".")</f>
        <v>.</v>
      </c>
      <c r="CQ172" s="27" t="str">
        <f>IFERROR(work!BA172-work!O172,".")</f>
        <v>.</v>
      </c>
      <c r="CR172" s="27" t="str">
        <f>IFERROR(work!BB172-work!P172,".")</f>
        <v>.</v>
      </c>
      <c r="CS172" s="27" t="str">
        <f>IFERROR(work!BC172-work!Q172,".")</f>
        <v>.</v>
      </c>
      <c r="CT172" s="27" t="str">
        <f>IFERROR(work!BD172-work!R172,".")</f>
        <v>.</v>
      </c>
      <c r="CU172" s="27" t="str">
        <f>IFERROR(work!BE172-work!S172,".")</f>
        <v>.</v>
      </c>
      <c r="CV172" s="27" t="str">
        <f>IFERROR(work!BF172-work!T172,".")</f>
        <v>.</v>
      </c>
      <c r="CW172" s="27" t="str">
        <f>IFERROR(work!BG172-work!U172,".")</f>
        <v>.</v>
      </c>
      <c r="CX172" s="27" t="str">
        <f>IFERROR(work!BH172-work!V172,".")</f>
        <v>.</v>
      </c>
      <c r="CY172" s="27" t="str">
        <f>IFERROR(work!BI172-work!W172,".")</f>
        <v>.</v>
      </c>
      <c r="CZ172" s="27" t="str">
        <f>IFERROR(work!BJ172-work!X172,".")</f>
        <v>.</v>
      </c>
      <c r="DA172" s="27" t="str">
        <f>IFERROR(work!BK172-work!Y172,".")</f>
        <v>.</v>
      </c>
      <c r="DB172" s="27" t="str">
        <f>IFERROR(work!BL172-work!Z172,".")</f>
        <v>.</v>
      </c>
      <c r="DC172" s="27" t="str">
        <f>IFERROR(work!BM172-work!AA172,".")</f>
        <v>.</v>
      </c>
      <c r="DD172" s="27" t="str">
        <f>IFERROR(work!BN172-work!AB172,".")</f>
        <v>.</v>
      </c>
      <c r="DE172" s="27" t="str">
        <f>IFERROR(work!BO172-work!AC172,".")</f>
        <v>.</v>
      </c>
      <c r="DF172" s="27" t="str">
        <f>IFERROR(work!BP172-work!AD172,".")</f>
        <v>.</v>
      </c>
      <c r="DG172" s="27" t="str">
        <f>IFERROR(work!BQ172-work!AE172,".")</f>
        <v>.</v>
      </c>
      <c r="DH172" s="27" t="str">
        <f>IFERROR(work!BR172-work!AF172,".")</f>
        <v>.</v>
      </c>
      <c r="DI172" s="27" t="str">
        <f>IFERROR(work!BS172-work!AG172,".")</f>
        <v>.</v>
      </c>
      <c r="DJ172" s="27" t="str">
        <f>IFERROR(work!BT172-work!AH172,".")</f>
        <v>.</v>
      </c>
      <c r="DK172" s="27" t="str">
        <f>IFERROR(work!BU172-work!AI172,".")</f>
        <v>.</v>
      </c>
      <c r="DL172" s="27"/>
      <c r="DM172" s="27"/>
      <c r="DN172" s="27"/>
      <c r="DO172" s="27"/>
      <c r="DP172" s="27"/>
      <c r="DQ172" s="27"/>
      <c r="DR172" s="27"/>
      <c r="DS172" s="27" t="str">
        <f>IFERROR(work!DO172-work!CC172,".")</f>
        <v>.</v>
      </c>
      <c r="DT172" s="27" t="str">
        <f>IFERROR(work!DP172-work!CD172,".")</f>
        <v>.</v>
      </c>
      <c r="DU172" s="27" t="str">
        <f>IFERROR(work!DQ172-work!CE172,".")</f>
        <v>.</v>
      </c>
      <c r="DV172" s="27" t="str">
        <f>IFERROR(work!DR172-work!CF172,".")</f>
        <v>.</v>
      </c>
      <c r="DW172" s="27" t="str">
        <f>IFERROR(work!DS172-work!CG172,".")</f>
        <v>.</v>
      </c>
      <c r="DX172" s="27" t="str">
        <f>IFERROR(work!DT172-work!CH172,".")</f>
        <v>.</v>
      </c>
      <c r="DY172" s="27" t="str">
        <f>IFERROR(work!DU172-work!CI172,".")</f>
        <v>.</v>
      </c>
      <c r="DZ172" s="27" t="str">
        <f>IFERROR(work!DV172-work!CJ172,".")</f>
        <v>.</v>
      </c>
      <c r="EA172" s="27" t="str">
        <f>IFERROR(work!DW172-work!CK172,".")</f>
        <v>.</v>
      </c>
      <c r="EB172" s="27" t="str">
        <f>IFERROR(work!DX172-work!CL172,".")</f>
        <v>.</v>
      </c>
      <c r="EC172" s="27" t="str">
        <f>IFERROR(work!DY172-work!CM172,".")</f>
        <v>.</v>
      </c>
      <c r="ED172" s="27" t="str">
        <f>IFERROR(work!DZ172-work!CN172,".")</f>
        <v>.</v>
      </c>
      <c r="EE172" s="27" t="str">
        <f>IFERROR(work!EA172-work!CO172,".")</f>
        <v>.</v>
      </c>
      <c r="EF172" s="27" t="str">
        <f>IFERROR(work!EB172-work!CP172,".")</f>
        <v>.</v>
      </c>
      <c r="EG172" s="27" t="str">
        <f>IFERROR(work!EC172-work!CQ172,".")</f>
        <v>.</v>
      </c>
      <c r="EH172" s="27" t="str">
        <f>IFERROR(work!ED172-work!CR172,".")</f>
        <v>.</v>
      </c>
      <c r="EI172" s="27" t="str">
        <f>IFERROR(work!EE172-work!CS172,".")</f>
        <v>.</v>
      </c>
      <c r="EJ172" s="27" t="str">
        <f>IFERROR(work!EF172-work!CT172,".")</f>
        <v>.</v>
      </c>
      <c r="EK172" s="27" t="str">
        <f>IFERROR(work!EG172-work!CU172,".")</f>
        <v>.</v>
      </c>
      <c r="EL172" s="27" t="str">
        <f>IFERROR(work!EH172-work!CV172,".")</f>
        <v>.</v>
      </c>
      <c r="EM172" s="27" t="str">
        <f>IFERROR(work!EI172-work!CW172,".")</f>
        <v>.</v>
      </c>
      <c r="EN172" s="27" t="str">
        <f>IFERROR(work!EJ172-work!CX172,".")</f>
        <v>.</v>
      </c>
      <c r="EO172" s="27" t="str">
        <f>IFERROR(work!EK172-work!CY172,".")</f>
        <v>.</v>
      </c>
      <c r="EP172" s="27" t="str">
        <f>IFERROR(work!EL172-work!CZ172,".")</f>
        <v>.</v>
      </c>
      <c r="EQ172" s="27" t="str">
        <f>IFERROR(work!EM172-work!DA172,".")</f>
        <v>.</v>
      </c>
      <c r="ER172" s="27" t="str">
        <f>IFERROR(work!EN172-work!DB172,".")</f>
        <v>.</v>
      </c>
      <c r="ES172" s="27" t="str">
        <f>IFERROR(work!EO172-work!DC172,".")</f>
        <v>.</v>
      </c>
      <c r="ET172" s="27" t="str">
        <f>IFERROR(work!EP172-work!DD172,".")</f>
        <v>.</v>
      </c>
      <c r="EU172" s="27" t="str">
        <f>IFERROR(work!EQ172-work!DE172,".")</f>
        <v>.</v>
      </c>
      <c r="EV172" s="27" t="str">
        <f>IFERROR(work!ER172-work!DF172,".")</f>
        <v>.</v>
      </c>
      <c r="EW172" s="27" t="str">
        <f>IFERROR(work!ES172-work!DG172,".")</f>
        <v>.</v>
      </c>
      <c r="EX172" s="27" t="str">
        <f>IFERROR(work!ET172-work!DH172,".")</f>
        <v>.</v>
      </c>
      <c r="EY172" s="27"/>
      <c r="EZ172" s="27"/>
      <c r="FA172" s="27"/>
      <c r="FB172" s="27"/>
      <c r="FC172" s="27"/>
      <c r="FD172" s="27"/>
      <c r="FE172" s="27" t="str">
        <f>IF(ISNUMBER(work!GZ172/work!HD172),work!GZ172/work!HD172,".")</f>
        <v>.</v>
      </c>
      <c r="FF172" s="27" t="str">
        <f>IF(ISNUMBER(work!HA172/work!HE172),work!HA172/work!HE172,".")</f>
        <v>.</v>
      </c>
      <c r="FG172" s="27" t="str">
        <f>IF(ISNUMBER(work!HB172/work!HF172),work!HB172/work!HF172,".")</f>
        <v>.</v>
      </c>
      <c r="FH172" s="27" t="str">
        <f>IF(ISNUMBER(work!HC172/work!HG172),work!HC172/work!HG172,".")</f>
        <v>.</v>
      </c>
      <c r="FI172" s="27" t="str">
        <f>IF(ISNUMBER((work!HA172+work!HB172)/(work!HE172+work!HF172)),(work!HA172+work!HB172)/(work!HE172+work!HF172),".")</f>
        <v>.</v>
      </c>
      <c r="FJ172" s="27" t="str">
        <f>IF(ISNUMBER(work!HH172/work!HL172),work!HH172/work!HL172,".")</f>
        <v>.</v>
      </c>
      <c r="FK172" s="27" t="str">
        <f>IF(ISNUMBER(work!HI172/work!HM172),work!HI172/work!HM172,".")</f>
        <v>.</v>
      </c>
      <c r="FL172" s="27" t="str">
        <f>IF(ISNUMBER(work!HJ172/work!HN172),work!HJ172/work!HN172,".")</f>
        <v>.</v>
      </c>
      <c r="FM172" s="27" t="str">
        <f>IF(ISNUMBER(work!HK172/work!HO172),work!HK172/work!HO172,".")</f>
        <v>.</v>
      </c>
      <c r="FN172" s="27" t="str">
        <f>IF(ISNUMBER((work!HI172+work!HJ172)/(work!HM172+work!HN172)),(work!HI172+work!HJ172)/(work!HM172+work!HN172),".")</f>
        <v>.</v>
      </c>
      <c r="FO172" s="27" t="s">
        <v>5007</v>
      </c>
      <c r="FP172" s="27" t="s">
        <v>5007</v>
      </c>
      <c r="FQ172" s="27" t="s">
        <v>5007</v>
      </c>
      <c r="FR172" s="27" t="s">
        <v>5007</v>
      </c>
      <c r="FS172" s="27" t="s">
        <v>5007</v>
      </c>
      <c r="FT172" s="27" t="str">
        <f>work!GM172</f>
        <v>.</v>
      </c>
      <c r="FU172" s="27" t="str">
        <f>work!GN172</f>
        <v>.</v>
      </c>
      <c r="FV172" s="27" t="str">
        <f>work!GO172</f>
        <v>.</v>
      </c>
      <c r="FW172" s="27" t="s">
        <v>5007</v>
      </c>
      <c r="FX172" s="27"/>
      <c r="FY172" s="27" t="str">
        <f t="shared" si="124"/>
        <v>.</v>
      </c>
      <c r="FZ172">
        <f t="shared" si="103"/>
        <v>322</v>
      </c>
      <c r="GA172" t="str">
        <f>work!HC172</f>
        <v>.</v>
      </c>
      <c r="GB172" t="str">
        <f>IF(ISNUMBER(work!HA172+work!HB172),work!HA172+work!HB172,".")</f>
        <v>.</v>
      </c>
      <c r="GC172" t="str">
        <f>IF(ISNUMBER(work!HK172-work!HC172),work!HK172-work!HC172,".")</f>
        <v>.</v>
      </c>
      <c r="GD172" t="str">
        <f>IF(ISNUMBER(work!HI172+work!HJ172-work!HA172-work!HB172),(work!HI172+work!HJ172-work!HA172-work!HB172),".")</f>
        <v>.</v>
      </c>
      <c r="GH172" t="str">
        <f>work!GQ172</f>
        <v>.</v>
      </c>
      <c r="GI172" t="str">
        <f>work!GR172</f>
        <v>.</v>
      </c>
      <c r="GJ172" t="str">
        <f>work!GZ172</f>
        <v>.</v>
      </c>
      <c r="GK172" t="str">
        <f>work!HH172</f>
        <v>.</v>
      </c>
      <c r="GL172" t="str">
        <f t="shared" si="125"/>
        <v>.</v>
      </c>
      <c r="GM172" t="str">
        <f>IFERROR(VLOOKUP($F172,AREA_EM_ALLYEAR,Seq!B$1,FALSE),".")</f>
        <v>.</v>
      </c>
      <c r="GN172" t="str">
        <f>IFERROR(VLOOKUP($F172,AREA_EM_ALLYEAR,Seq!C$1,FALSE),".")</f>
        <v>.</v>
      </c>
      <c r="GO172" t="str">
        <f>IFERROR(VLOOKUP($F172,AREA_EM_ALLYEAR,Seq!D$1,FALSE),".")</f>
        <v>.</v>
      </c>
      <c r="GP172" t="str">
        <f>IFERROR(VLOOKUP($F172,AREA_EM_ALLYEAR,Seq!E$1,FALSE),".")</f>
        <v>.</v>
      </c>
      <c r="GQ172" t="str">
        <f>IFERROR(VLOOKUP($F172,AREA_EM_ALLYEAR,Seq!F$1,FALSE),".")</f>
        <v>.</v>
      </c>
      <c r="GR172" t="str">
        <f>IFERROR(VLOOKUP($F172,AREA_EM_ALLYEAR,Seq!G$1,FALSE),".")</f>
        <v>.</v>
      </c>
      <c r="GS172" t="str">
        <f>IFERROR(VLOOKUP($F172,AREA_EM_ALLYEAR,Seq!H$1,FALSE),".")</f>
        <v>.</v>
      </c>
      <c r="GT172" t="str">
        <f>IFERROR(VLOOKUP($F172,AREA_EM_ALLYEAR,Seq!I$1,FALSE),".")</f>
        <v>.</v>
      </c>
      <c r="GU172" t="str">
        <f>IFERROR(VLOOKUP($F172,AREA_EM_ALLYEAR,Seq!J$1,FALSE),".")</f>
        <v>.</v>
      </c>
      <c r="GV172" t="str">
        <f>IFERROR(VLOOKUP($F172,AREA_EM_ALLYEAR,Seq!K$1,FALSE),".")</f>
        <v>.</v>
      </c>
      <c r="GW172" t="str">
        <f>IFERROR(VLOOKUP($F172,AREA_EM_ALLYEAR,Seq!L$1,FALSE),".")</f>
        <v>.</v>
      </c>
      <c r="GX172" t="str">
        <f>IFERROR(VLOOKUP($F172,AREA_EM_ALLYEAR,Seq!M$1,FALSE),".")</f>
        <v>.</v>
      </c>
      <c r="GY172" t="str">
        <f>IFERROR(VLOOKUP($F172,AREA_EM_ALLYEAR,Seq!N$1,FALSE),".")</f>
        <v>.</v>
      </c>
      <c r="GZ172" t="str">
        <f>IFERROR(VLOOKUP($F172,AREA_EM_ALLYEAR,Seq!O$1,FALSE),".")</f>
        <v>.</v>
      </c>
      <c r="HA172" t="str">
        <f t="shared" si="104"/>
        <v>.</v>
      </c>
      <c r="HK172" s="139" t="str">
        <f>IFERROR(VLOOKUP(CONCATENATE($G172, ".SP.DYN.LE00.IN"),AREA_WB_6ATTRS,Seq!B$1,FALSE)-VLOOKUP("CHN.SP.DYN.LE00.IN",AREA_WB_6ATTRS,Seq!B$1,FALSE),".")</f>
        <v>.</v>
      </c>
      <c r="HL172" s="139" t="str">
        <f>IFERROR(VLOOKUP(CONCATENATE($G172, ".SP.DYN.LE00.IN"),AREA_WB_6ATTRS,Seq!C$1,FALSE)-VLOOKUP("CHN.SP.DYN.LE00.IN",AREA_WB_6ATTRS,Seq!C$1,FALSE),".")</f>
        <v>.</v>
      </c>
      <c r="HM172" s="139" t="str">
        <f>IFERROR(VLOOKUP(CONCATENATE($G172, ".SP.DYN.LE00.IN"),AREA_WB_6ATTRS,Seq!D$1,FALSE)-VLOOKUP("CHN.SP.DYN.LE00.IN",AREA_WB_6ATTRS,Seq!D$1,FALSE),".")</f>
        <v>.</v>
      </c>
      <c r="HN172" s="139" t="str">
        <f>IFERROR(VLOOKUP(CONCATENATE($G172, ".SP.DYN.LE00.IN"),AREA_WB_6ATTRS,Seq!E$1,FALSE)-VLOOKUP("CHN.SP.DYN.LE00.IN",AREA_WB_6ATTRS,Seq!E$1,FALSE),".")</f>
        <v>.</v>
      </c>
      <c r="HO172" s="139" t="str">
        <f>IFERROR(VLOOKUP(CONCATENATE($G172, ".SP.DYN.LE00.IN"),AREA_WB_6ATTRS,Seq!F$1,FALSE)-VLOOKUP("CHN.SP.DYN.LE00.IN",AREA_WB_6ATTRS,Seq!F$1,FALSE),".")</f>
        <v>.</v>
      </c>
      <c r="HP172" s="139" t="str">
        <f>IFERROR(VLOOKUP(CONCATENATE($G172, ".SP.DYN.LE00.IN"),AREA_WB_6ATTRS,Seq!G$1,FALSE)-VLOOKUP("CHN.SP.DYN.LE00.IN",AREA_WB_6ATTRS,Seq!G$1,FALSE),".")</f>
        <v>.</v>
      </c>
      <c r="HQ172" s="139" t="str">
        <f>IFERROR(VLOOKUP(CONCATENATE($G172, ".SP.DYN.LE00.IN"),AREA_WB_6ATTRS,Seq!H$1,FALSE)-VLOOKUP("CHN.SP.DYN.LE00.IN",AREA_WB_6ATTRS,Seq!H$1,FALSE),".")</f>
        <v>.</v>
      </c>
      <c r="HR172" s="139" t="str">
        <f>IFERROR(VLOOKUP(CONCATENATE($G172, ".SP.DYN.LE00.IN"),AREA_WB_6ATTRS,Seq!I$1,FALSE)-VLOOKUP("CHN.SP.DYN.LE00.IN",AREA_WB_6ATTRS,Seq!I$1,FALSE),".")</f>
        <v>.</v>
      </c>
      <c r="HS172" s="139" t="str">
        <f>IFERROR(VLOOKUP(CONCATENATE($G172, ".SP.DYN.LE00.IN"),AREA_WB_6ATTRS,Seq!J$1,FALSE)-VLOOKUP("CHN.SP.DYN.LE00.IN",AREA_WB_6ATTRS,Seq!J$1,FALSE),".")</f>
        <v>.</v>
      </c>
      <c r="HT172" s="139" t="str">
        <f>IFERROR(VLOOKUP(CONCATENATE($G172, ".SP.DYN.LE00.IN"),AREA_WB_6ATTRS,Seq!K$1,FALSE)-VLOOKUP("CHN.SP.DYN.LE00.IN",AREA_WB_6ATTRS,Seq!K$1,FALSE),".")</f>
        <v>.</v>
      </c>
      <c r="HU172" s="139" t="str">
        <f>IFERROR(VLOOKUP(CONCATENATE($G172, ".SP.DYN.LE00.IN"),AREA_WB_6ATTRS,Seq!L$1,FALSE)-VLOOKUP("CHN.SP.DYN.LE00.IN",AREA_WB_6ATTRS,Seq!L$1,FALSE),".")</f>
        <v>.</v>
      </c>
      <c r="HV172" s="139" t="str">
        <f>IFERROR(VLOOKUP(CONCATENATE($G172, ".SP.DYN.LE00.IN"),AREA_WB_6ATTRS,Seq!M$1,FALSE)-VLOOKUP("CHN.SP.DYN.LE00.IN",AREA_WB_6ATTRS,Seq!M$1,FALSE),".")</f>
        <v>.</v>
      </c>
      <c r="HW172" s="139" t="str">
        <f>IFERROR(VLOOKUP(CONCATENATE($G172, ".SP.DYN.LE00.IN"),AREA_WB_6ATTRS,Seq!N$1,FALSE)-VLOOKUP("CHN.SP.DYN.LE00.IN",AREA_WB_6ATTRS,Seq!N$1,FALSE),".")</f>
        <v>.</v>
      </c>
      <c r="HX172" s="139" t="str">
        <f>IFERROR(VLOOKUP(CONCATENATE($G172, ".SP.DYN.LE00.IN"),AREA_WB_6ATTRS,Seq!O$1,FALSE)-VLOOKUP("CHN.SP.DYN.LE00.IN",AREA_WB_6ATTRS,Seq!O$1,FALSE),".")</f>
        <v>.</v>
      </c>
      <c r="HY172" s="139" t="str">
        <f>IFERROR(VLOOKUP(CONCATENATE($G172, ".SP.DYN.LE00.IN"),AREA_WB_6ATTRS,Seq!P$1,FALSE)-VLOOKUP("CHN.SP.DYN.LE00.IN",AREA_WB_6ATTRS,Seq!P$1,FALSE),".")</f>
        <v>.</v>
      </c>
      <c r="HZ172" s="139" t="str">
        <f>IFERROR(VLOOKUP(CONCATENATE($G172, ".SP.DYN.LE00.IN"),AREA_WB_6ATTRS,Seq!Q$1,FALSE)-VLOOKUP("CHN.SP.DYN.LE00.IN",AREA_WB_6ATTRS,Seq!Q$1,FALSE),".")</f>
        <v>.</v>
      </c>
      <c r="IA172" s="139" t="str">
        <f>IFERROR(VLOOKUP(CONCATENATE($G172, ".SP.DYN.LE00.IN"),AREA_WB_6ATTRS,Seq!R$1,FALSE)-VLOOKUP("CHN.SP.DYN.LE00.IN",AREA_WB_6ATTRS,Seq!R$1,FALSE),".")</f>
        <v>.</v>
      </c>
      <c r="IB172" s="139" t="str">
        <f>IFERROR(VLOOKUP(CONCATENATE($G172, ".SP.DYN.LE00.IN"),AREA_WB_6ATTRS,Seq!S$1,FALSE)-VLOOKUP("CHN.SP.DYN.LE00.IN",AREA_WB_6ATTRS,Seq!S$1,FALSE),".")</f>
        <v>.</v>
      </c>
      <c r="IC172" s="139" t="str">
        <f>IFERROR(VLOOKUP(CONCATENATE($G172, ".SP.DYN.LE00.IN"),AREA_WB_6ATTRS,Seq!T$1,FALSE)-VLOOKUP("CHN.SP.DYN.LE00.IN",AREA_WB_6ATTRS,Seq!T$1,FALSE),".")</f>
        <v>.</v>
      </c>
      <c r="ID172" s="139" t="str">
        <f>IFERROR(VLOOKUP(CONCATENATE($G172, ".SP.DYN.LE00.IN"),AREA_WB_6ATTRS,Seq!U$1,FALSE)-VLOOKUP("CHN.SP.DYN.LE00.IN",AREA_WB_6ATTRS,Seq!U$1,FALSE),".")</f>
        <v>.</v>
      </c>
      <c r="IE172" s="139" t="str">
        <f>IFERROR(VLOOKUP(CONCATENATE($G172, ".SP.DYN.LE00.IN"),AREA_WB_6ATTRS,Seq!V$1,FALSE)-VLOOKUP("CHN.SP.DYN.LE00.IN",AREA_WB_6ATTRS,Seq!V$1,FALSE),".")</f>
        <v>.</v>
      </c>
      <c r="IF172" s="139" t="str">
        <f>IFERROR(VLOOKUP(CONCATENATE($G172, ".SP.DYN.LE00.IN"),AREA_WB_6ATTRS,Seq!W$1,FALSE)-VLOOKUP("CHN.SP.DYN.LE00.IN",AREA_WB_6ATTRS,Seq!W$1,FALSE),".")</f>
        <v>.</v>
      </c>
      <c r="IG172" s="139" t="str">
        <f>IFERROR(VLOOKUP(CONCATENATE($G172, ".SP.DYN.LE00.IN"),AREA_WB_6ATTRS,Seq!X$1,FALSE)-VLOOKUP("CHN.SP.DYN.LE00.IN",AREA_WB_6ATTRS,Seq!X$1,FALSE),".")</f>
        <v>.</v>
      </c>
      <c r="IH172" s="139" t="str">
        <f>IFERROR(VLOOKUP(CONCATENATE($G172, ".SP.DYN.LE00.IN"),AREA_WB_6ATTRS,Seq!Y$1,FALSE)-VLOOKUP("CHN.SP.DYN.LE00.IN",AREA_WB_6ATTRS,Seq!Y$1,FALSE),".")</f>
        <v>.</v>
      </c>
      <c r="II172" s="139" t="str">
        <f>IFERROR(VLOOKUP(CONCATENATE($G172, ".SP.DYN.LE00.IN"),AREA_WB_6ATTRS,Seq!Z$1,FALSE)-VLOOKUP("CHN.SP.DYN.LE00.IN",AREA_WB_6ATTRS,Seq!Z$1,FALSE),".")</f>
        <v>.</v>
      </c>
      <c r="IJ172" s="139" t="str">
        <f>IFERROR(VLOOKUP(CONCATENATE($G172, ".SP.DYN.LE00.IN"),AREA_WB_6ATTRS,Seq!AA$1,FALSE)-VLOOKUP("CHN.SP.DYN.LE00.IN",AREA_WB_6ATTRS,Seq!AA$1,FALSE),".")</f>
        <v>.</v>
      </c>
      <c r="IK172" s="139" t="str">
        <f>IFERROR(VLOOKUP(CONCATENATE($G172, ".SP.DYN.LE00.IN"),AREA_WB_6ATTRS,Seq!AB$1,FALSE)-VLOOKUP("CHN.SP.DYN.LE00.IN",AREA_WB_6ATTRS,Seq!AB$1,FALSE),".")</f>
        <v>.</v>
      </c>
      <c r="IL172" s="139" t="str">
        <f>IFERROR(VLOOKUP(CONCATENATE($G172, ".SP.DYN.LE00.IN"),AREA_WB_6ATTRS,Seq!AC$1,FALSE)-VLOOKUP("CHN.SP.DYN.LE00.IN",AREA_WB_6ATTRS,Seq!AC$1,FALSE),".")</f>
        <v>.</v>
      </c>
      <c r="IM172" s="139" t="str">
        <f>IFERROR(VLOOKUP(CONCATENATE($G172, ".SP.DYN.LE00.IN"),AREA_WB_6ATTRS,Seq!AD$1,FALSE)-VLOOKUP("CHN.SP.DYN.LE00.IN",AREA_WB_6ATTRS,Seq!AD$1,FALSE),".")</f>
        <v>.</v>
      </c>
      <c r="IN172" s="139" t="str">
        <f>IFERROR(VLOOKUP(CONCATENATE($G172, ".SP.DYN.LE00.IN"),AREA_WB_6ATTRS,Seq!AE$1,FALSE)-VLOOKUP("CHN.SP.DYN.LE00.IN",AREA_WB_6ATTRS,Seq!AE$1,FALSE),".")</f>
        <v>.</v>
      </c>
      <c r="IO172" s="139" t="str">
        <f>IFERROR(VLOOKUP(CONCATENATE($G172, ".SP.DYN.LE00.IN"),AREA_WB_6ATTRS,Seq!AF$1,FALSE)-VLOOKUP("CHN.SP.DYN.LE00.IN",AREA_WB_6ATTRS,Seq!AF$1,FALSE),".")</f>
        <v>.</v>
      </c>
      <c r="IP172" s="139" t="str">
        <f>IFERROR(VLOOKUP(CONCATENATE($G172, ".SP.DYN.LE00.IN"),AREA_WB_6ATTRS,Seq!AG$1,FALSE)-VLOOKUP("CHN.SP.DYN.LE00.IN",AREA_WB_6ATTRS,Seq!AG$1,FALSE),".")</f>
        <v>.</v>
      </c>
      <c r="IW172" t="str">
        <f>IFERROR(VLOOKUP(CONCATENATE($G172, ".SP.DYN.LE00.IN"),AREA_WB_6ATTRS,Seq!B$1,FALSE),".")</f>
        <v>.</v>
      </c>
      <c r="IX172" t="str">
        <f>IFERROR(VLOOKUP(CONCATENATE($G172, ".SP.DYN.LE00.IN"),AREA_WB_6ATTRS,Seq!C$1,FALSE),".")</f>
        <v>.</v>
      </c>
      <c r="IY172" t="str">
        <f>IFERROR(VLOOKUP(CONCATENATE($G172, ".SP.DYN.LE00.IN"),AREA_WB_6ATTRS,Seq!D$1,FALSE),".")</f>
        <v>.</v>
      </c>
      <c r="IZ172" t="str">
        <f>IFERROR(VLOOKUP(CONCATENATE($G172, ".SP.DYN.LE00.IN"),AREA_WB_6ATTRS,Seq!E$1,FALSE),".")</f>
        <v>.</v>
      </c>
      <c r="JA172" t="str">
        <f>IFERROR(VLOOKUP(CONCATENATE($G172, ".SP.DYN.LE00.IN"),AREA_WB_6ATTRS,Seq!F$1,FALSE),".")</f>
        <v>.</v>
      </c>
      <c r="JB172" t="str">
        <f>IFERROR(VLOOKUP(CONCATENATE($G172, ".SP.DYN.LE00.IN"),AREA_WB_6ATTRS,Seq!G$1,FALSE),".")</f>
        <v>.</v>
      </c>
      <c r="JC172" t="str">
        <f>IFERROR(VLOOKUP(CONCATENATE($G172, ".SP.DYN.LE00.IN"),AREA_WB_6ATTRS,Seq!H$1,FALSE),".")</f>
        <v>.</v>
      </c>
      <c r="JD172" t="str">
        <f>IFERROR(VLOOKUP(CONCATENATE($G172, ".SP.DYN.LE00.IN"),AREA_WB_6ATTRS,Seq!I$1,FALSE),".")</f>
        <v>.</v>
      </c>
      <c r="JE172" t="str">
        <f>IFERROR(VLOOKUP(CONCATENATE($G172, ".SP.DYN.LE00.IN"),AREA_WB_6ATTRS,Seq!J$1,FALSE),".")</f>
        <v>.</v>
      </c>
      <c r="JF172" t="str">
        <f>IFERROR(VLOOKUP(CONCATENATE($G172, ".SP.DYN.LE00.IN"),AREA_WB_6ATTRS,Seq!K$1,FALSE),".")</f>
        <v>.</v>
      </c>
      <c r="JG172" t="str">
        <f>IFERROR(VLOOKUP(CONCATENATE($G172, ".SP.DYN.LE00.IN"),AREA_WB_6ATTRS,Seq!L$1,FALSE),".")</f>
        <v>.</v>
      </c>
      <c r="JH172" t="str">
        <f>IFERROR(VLOOKUP(CONCATENATE($G172, ".SP.DYN.LE00.IN"),AREA_WB_6ATTRS,Seq!M$1,FALSE),".")</f>
        <v>.</v>
      </c>
      <c r="JI172" t="str">
        <f>IFERROR(VLOOKUP(CONCATENATE($G172, ".SP.DYN.LE00.IN"),AREA_WB_6ATTRS,Seq!N$1,FALSE),".")</f>
        <v>.</v>
      </c>
      <c r="JJ172" t="str">
        <f>IFERROR(VLOOKUP(CONCATENATE($G172, ".SP.DYN.LE00.IN"),AREA_WB_6ATTRS,Seq!O$1,FALSE),".")</f>
        <v>.</v>
      </c>
      <c r="JK172" t="str">
        <f>IFERROR(VLOOKUP(CONCATENATE($G172, ".SP.DYN.LE00.IN"),AREA_WB_6ATTRS,Seq!P$1,FALSE),".")</f>
        <v>.</v>
      </c>
      <c r="JL172" t="str">
        <f>IFERROR(VLOOKUP(CONCATENATE($G172, ".SP.DYN.LE00.IN"),AREA_WB_6ATTRS,Seq!Q$1,FALSE),".")</f>
        <v>.</v>
      </c>
      <c r="JM172" t="str">
        <f>IFERROR(VLOOKUP(CONCATENATE($G172, ".SP.DYN.LE00.IN"),AREA_WB_6ATTRS,Seq!R$1,FALSE),".")</f>
        <v>.</v>
      </c>
      <c r="JN172" t="str">
        <f>IFERROR(VLOOKUP(CONCATENATE($G172, ".SP.DYN.LE00.IN"),AREA_WB_6ATTRS,Seq!S$1,FALSE),".")</f>
        <v>.</v>
      </c>
      <c r="JO172" t="str">
        <f>IFERROR(VLOOKUP(CONCATENATE($G172, ".SP.DYN.LE00.IN"),AREA_WB_6ATTRS,Seq!T$1,FALSE),".")</f>
        <v>.</v>
      </c>
      <c r="JP172" t="str">
        <f>IFERROR(VLOOKUP(CONCATENATE($G172, ".SP.DYN.LE00.IN"),AREA_WB_6ATTRS,Seq!U$1,FALSE),".")</f>
        <v>.</v>
      </c>
      <c r="JQ172" t="str">
        <f>IFERROR(VLOOKUP(CONCATENATE($G172, ".SP.DYN.LE00.IN"),AREA_WB_6ATTRS,Seq!V$1,FALSE),".")</f>
        <v>.</v>
      </c>
      <c r="JR172" t="str">
        <f>IFERROR(VLOOKUP(CONCATENATE($G172, ".SP.DYN.LE00.IN"),AREA_WB_6ATTRS,Seq!W$1,FALSE),".")</f>
        <v>.</v>
      </c>
      <c r="JS172" t="str">
        <f>IFERROR(VLOOKUP(CONCATENATE($G172, ".SP.DYN.LE00.IN"),AREA_WB_6ATTRS,Seq!X$1,FALSE),".")</f>
        <v>.</v>
      </c>
      <c r="JT172" t="str">
        <f>IFERROR(VLOOKUP(CONCATENATE($G172, ".SP.DYN.LE00.IN"),AREA_WB_6ATTRS,Seq!Y$1,FALSE),".")</f>
        <v>.</v>
      </c>
      <c r="JU172" t="str">
        <f>IFERROR(VLOOKUP(CONCATENATE($G172, ".SP.DYN.LE00.IN"),AREA_WB_6ATTRS,Seq!Z$1,FALSE),".")</f>
        <v>.</v>
      </c>
      <c r="JV172" t="str">
        <f>IFERROR(VLOOKUP(CONCATENATE($G172, ".SP.DYN.LE00.IN"),AREA_WB_6ATTRS,Seq!AA$1,FALSE),".")</f>
        <v>.</v>
      </c>
      <c r="JW172" t="str">
        <f>IFERROR(VLOOKUP(CONCATENATE($G172, ".SP.DYN.LE00.IN"),AREA_WB_6ATTRS,Seq!AB$1,FALSE),".")</f>
        <v>.</v>
      </c>
      <c r="JX172" t="str">
        <f>IFERROR(VLOOKUP(CONCATENATE($G172, ".SP.DYN.LE00.IN"),AREA_WB_6ATTRS,Seq!AC$1,FALSE),".")</f>
        <v>.</v>
      </c>
      <c r="JY172" t="str">
        <f>IFERROR(VLOOKUP(CONCATENATE($G172, ".SP.DYN.LE00.IN"),AREA_WB_6ATTRS,Seq!AD$1,FALSE),".")</f>
        <v>.</v>
      </c>
      <c r="JZ172" t="str">
        <f>IFERROR(VLOOKUP(CONCATENATE($G172, ".SP.DYN.LE00.IN"),AREA_WB_6ATTRS,Seq!AE$1,FALSE),".")</f>
        <v>.</v>
      </c>
      <c r="KA172" t="str">
        <f>IFERROR(VLOOKUP(CONCATENATE($G172, ".SP.DYN.LE00.IN"),AREA_WB_6ATTRS,Seq!AF$1,FALSE),".")</f>
        <v>.</v>
      </c>
      <c r="KB172" t="str">
        <f>IFERROR(VLOOKUP(CONCATENATE($G172, ".SP.DYN.LE00.IN"),AREA_WB_6ATTRS,Seq!AG$1,FALSE),".")</f>
        <v>.</v>
      </c>
      <c r="KK172">
        <f t="shared" si="107"/>
        <v>361</v>
      </c>
      <c r="KL172">
        <f t="shared" si="105"/>
        <v>0</v>
      </c>
      <c r="KM172" t="str">
        <f t="shared" si="108"/>
        <v>.</v>
      </c>
      <c r="KN172" t="str">
        <f t="shared" si="109"/>
        <v>.</v>
      </c>
      <c r="KO172" t="str">
        <f t="shared" si="106"/>
        <v>.</v>
      </c>
      <c r="KP172" t="str">
        <f>work!HA172</f>
        <v>.</v>
      </c>
      <c r="KQ172" t="str">
        <f>work!HB172</f>
        <v>.</v>
      </c>
      <c r="KR172" t="str">
        <f>work!HC172</f>
        <v>.</v>
      </c>
      <c r="KS172" t="str">
        <f>IF(ISNUMBER(work!HI172-work!HA172),work!HI172-work!HA172,".")</f>
        <v>.</v>
      </c>
      <c r="KT172" t="str">
        <f>IF(ISNUMBER(work!HJ172-work!HB172),work!HJ172-work!HB172,".")</f>
        <v>.</v>
      </c>
      <c r="KU172" t="str">
        <f>IF(ISNUMBER(work!HK172-work!HC172),work!HK172-work!HC172,".")</f>
        <v>.</v>
      </c>
      <c r="KW172" t="str">
        <f>IFERROR(work!HR172/work!HV172,".")</f>
        <v>.</v>
      </c>
      <c r="KX172" t="str">
        <f>IFERROR(work!HS172/work!HW172,".")</f>
        <v>.</v>
      </c>
      <c r="KY172" t="str">
        <f>IFERROR(work!HT172/work!HX172,".")</f>
        <v>.</v>
      </c>
      <c r="KZ172" t="str">
        <f>IFERROR(work!HU172/work!HY172,".")</f>
        <v>.</v>
      </c>
    </row>
    <row r="173" spans="1:312">
      <c r="A173" s="24">
        <f t="shared" si="85"/>
        <v>174</v>
      </c>
      <c r="B173" s="24" t="str">
        <f t="shared" si="110"/>
        <v>InEM90</v>
      </c>
      <c r="C173" s="24" t="str">
        <f t="shared" si="111"/>
        <v>Out</v>
      </c>
      <c r="D173" s="24" t="str">
        <f t="shared" si="112"/>
        <v>In67</v>
      </c>
      <c r="E173" s="25" t="s">
        <v>2619</v>
      </c>
      <c r="F173" s="26" t="str">
        <f t="shared" si="89"/>
        <v>Uruguay</v>
      </c>
      <c r="G173" s="166" t="s">
        <v>1667</v>
      </c>
      <c r="H173" s="166" t="s">
        <v>5007</v>
      </c>
      <c r="I173" s="166" t="s">
        <v>5007</v>
      </c>
      <c r="J173" s="180" t="s">
        <v>5007</v>
      </c>
      <c r="K173" s="180" t="s">
        <v>5007</v>
      </c>
      <c r="L173" s="27">
        <f>IFERROR(VLOOKUP($F173,Area_FDI_84_96,Seq!B$1,FALSE),0)</f>
        <v>0</v>
      </c>
      <c r="M173" s="27">
        <f>IFERROR(VLOOKUP($F173,Area_FDI_84_96,Seq!C$1,FALSE),0)</f>
        <v>0</v>
      </c>
      <c r="N173" s="27">
        <f>IFERROR(VLOOKUP($F173,Area_FDI_84_96,Seq!D$1,FALSE),0)</f>
        <v>0</v>
      </c>
      <c r="O173" s="27">
        <f>IFERROR(VLOOKUP($F173,Area_FDI_84_96,Seq!E$1,FALSE),0)</f>
        <v>0</v>
      </c>
      <c r="P173" s="27">
        <f>IFERROR(VLOOKUP($F173,Area_FDI_84_96,Seq!F$1,FALSE),0)</f>
        <v>0</v>
      </c>
      <c r="Q173" s="27">
        <f>IFERROR(VLOOKUP($F173,Area_FDI_84_96,Seq!G$1,FALSE),0)</f>
        <v>0</v>
      </c>
      <c r="R173" s="27">
        <f>IFERROR(VLOOKUP($F173,Area_FDI_84_96,Seq!H$1,FALSE),0)</f>
        <v>0</v>
      </c>
      <c r="S173" s="27">
        <f>IFERROR(VLOOKUP($F173,Area_FDI_84_96,Seq!I$1,FALSE),0)</f>
        <v>0</v>
      </c>
      <c r="T173" s="27">
        <f>IFERROR(VALUE(VLOOKUP($E173,Area_FDI_92_95,Seq!B$1,FALSE)),0)</f>
        <v>0</v>
      </c>
      <c r="U173" s="27">
        <f>IFERROR(VALUE(VLOOKUP($E173,Area_FDI_92_95,Seq!C$1,FALSE)),0)</f>
        <v>0</v>
      </c>
      <c r="V173" s="27">
        <f>IFERROR(VALUE(VLOOKUP($E173,Area_FDI_92_95,Seq!D$1,FALSE)),0)</f>
        <v>136</v>
      </c>
      <c r="W173" s="27">
        <f>IFERROR(VALUE(VLOOKUP($E173,Area_FDI_92_95,Seq!E$1,FALSE)),0)</f>
        <v>0</v>
      </c>
      <c r="X173" s="27">
        <f>IFERROR(VALUE(VLOOKUP($E173,Area_FDI_96_99,Seq!B$1,FALSE)),0)</f>
        <v>0</v>
      </c>
      <c r="Y173" s="27">
        <f>IFERROR(VALUE(VLOOKUP($E173,Area_FDI_96_99,Seq!C$1,FALSE)),0)</f>
        <v>0</v>
      </c>
      <c r="Z173" s="27">
        <f>IFERROR(VALUE(VLOOKUP($E173,Area_FDI_96_99,Seq!D$1,FALSE)),0)</f>
        <v>14</v>
      </c>
      <c r="AA173" s="27">
        <f>IFERROR(VALUE(VLOOKUP($E173,Area_FDI_96_99,Seq!E$1,FALSE)),0)</f>
        <v>0</v>
      </c>
      <c r="AB173" s="27">
        <f t="shared" si="113"/>
        <v>5</v>
      </c>
      <c r="AC173" s="27">
        <f t="shared" si="114"/>
        <v>0</v>
      </c>
      <c r="AD173" s="27">
        <f t="shared" si="115"/>
        <v>0</v>
      </c>
      <c r="AE173" s="27">
        <f t="shared" si="116"/>
        <v>0</v>
      </c>
      <c r="AF173" s="27">
        <f t="shared" si="117"/>
        <v>0</v>
      </c>
      <c r="AG173" s="27">
        <f t="shared" si="118"/>
        <v>104</v>
      </c>
      <c r="AH173" s="27">
        <f t="shared" si="119"/>
        <v>13</v>
      </c>
      <c r="AI173" s="27">
        <f t="shared" si="120"/>
        <v>209</v>
      </c>
      <c r="AJ173" s="27">
        <f t="shared" si="121"/>
        <v>0</v>
      </c>
      <c r="AK173" s="27">
        <f t="shared" si="122"/>
        <v>221</v>
      </c>
      <c r="AL173" s="27">
        <f t="shared" si="123"/>
        <v>132</v>
      </c>
      <c r="AM173" s="27"/>
      <c r="AN173" s="27"/>
      <c r="AO173" s="27"/>
      <c r="AP173" s="27"/>
      <c r="AQ173" s="27"/>
      <c r="AR173" s="27"/>
      <c r="AS173" s="27"/>
      <c r="AT173" s="27">
        <f>IFERROR(work!D173+work!AP173,".")</f>
        <v>19931828.141523324</v>
      </c>
      <c r="AU173" s="27">
        <f>IFERROR(work!E173+work!AQ173,".")</f>
        <v>20908663.129824921</v>
      </c>
      <c r="AV173" s="27">
        <f>IFERROR(work!F173+work!AR173,".")</f>
        <v>22497696.558695681</v>
      </c>
      <c r="AW173" s="27">
        <f>IFERROR(work!G173+work!AS173,".")</f>
        <v>24632126.485027205</v>
      </c>
      <c r="AX173" s="27">
        <f>IFERROR(work!H173+work!AT173,".")</f>
        <v>28156116.448778808</v>
      </c>
      <c r="AY173" s="27">
        <f>IFERROR(work!I173+work!AU173,".")</f>
        <v>31796983.909286134</v>
      </c>
      <c r="AZ173" s="27">
        <f>IFERROR(work!J173+work!AV173,".")</f>
        <v>34595250.991903394</v>
      </c>
      <c r="BA173" s="27">
        <f>IFERROR(work!K173+work!AW173,".")</f>
        <v>38555283.15649575</v>
      </c>
      <c r="BB173" s="27">
        <f>IFERROR(work!L173+work!AX173,".")</f>
        <v>42756164.184008971</v>
      </c>
      <c r="BC173" s="27">
        <f>IFERROR(work!M173+work!AY173,".")</f>
        <v>44460903.072506346</v>
      </c>
      <c r="BD173" s="27">
        <f>IFERROR(work!N173+work!AZ173,".")</f>
        <v>46093370.678805538</v>
      </c>
      <c r="BE173" s="27">
        <f>IFERROR(work!O173+work!BA173,".")</f>
        <v>50241484.37186569</v>
      </c>
      <c r="BF173" s="27">
        <f>IFERROR(work!P173+work!BB173,".")</f>
        <v>57269756.133819267</v>
      </c>
      <c r="BG173" s="27">
        <f>IFERROR(work!Q173+work!BC173,".")</f>
        <v>65080468.830936164</v>
      </c>
      <c r="BH173" s="27">
        <f>IFERROR(work!R173+work!BD173,".")</f>
        <v>73496969.579329461</v>
      </c>
      <c r="BI173" s="27">
        <f>IFERROR(work!S173+work!BE173,".")</f>
        <v>81259898.876726091</v>
      </c>
      <c r="BJ173" s="27">
        <f>IFERROR(work!T173+work!BF173,".")</f>
        <v>89298273.451122418</v>
      </c>
      <c r="BK173" s="27">
        <f>IFERROR(work!U173+work!BG173,".")</f>
        <v>97587275.548962355</v>
      </c>
      <c r="BL173" s="27">
        <f>IFERROR(work!V173+work!BH173,".")</f>
        <v>105124580.39078362</v>
      </c>
      <c r="BM173" s="27">
        <f>IFERROR(work!W173+work!BI173,".")</f>
        <v>112887657.97630845</v>
      </c>
      <c r="BN173" s="27">
        <f>IFERROR(work!X173+work!BJ173,".")</f>
        <v>122129819.00047457</v>
      </c>
      <c r="BO173" s="27">
        <f>IFERROR(work!Y173+work!BK173,".")</f>
        <v>131989425.39296116</v>
      </c>
      <c r="BP173" s="27">
        <f>IFERROR(work!Z173+work!BL173,".")</f>
        <v>143631069.55324483</v>
      </c>
      <c r="BQ173" s="27">
        <f>IFERROR(work!AA173+work!BM173,".")</f>
        <v>157807992.32011476</v>
      </c>
      <c r="BR173" s="27">
        <f>IFERROR(work!AB173+work!BN173,".")</f>
        <v>173642582.73629296</v>
      </c>
      <c r="BS173" s="27">
        <f>IFERROR(work!AC173+work!BO173,".")</f>
        <v>193181892.55227569</v>
      </c>
      <c r="BT173" s="27">
        <f>IFERROR(work!AD173+work!BP173,".")</f>
        <v>217517880.38189724</v>
      </c>
      <c r="BU173" s="27">
        <f>IFERROR(work!AE173+work!BQ173,".")</f>
        <v>248221795.3544085</v>
      </c>
      <c r="BV173" s="27">
        <f>IFERROR(work!AF173+work!BR173,".")</f>
        <v>271989170.41147226</v>
      </c>
      <c r="BW173" s="27">
        <f>IFERROR(work!AG173+work!BS173,".")</f>
        <v>296826489.09497976</v>
      </c>
      <c r="BX173" s="27">
        <f>IFERROR(work!AH173+work!BT173,".")</f>
        <v>327654238.65132916</v>
      </c>
      <c r="BY173" s="27">
        <f>IFERROR(work!AI173+work!BU173,".")</f>
        <v>357366968.01949441</v>
      </c>
      <c r="BZ173" s="27"/>
      <c r="CA173" s="27"/>
      <c r="CB173" s="27"/>
      <c r="CC173" s="27"/>
      <c r="CD173" s="27"/>
      <c r="CE173" s="27"/>
      <c r="CF173" s="27">
        <f>IFERROR(work!AP173-work!D173,".")</f>
        <v>-16656395.946198054</v>
      </c>
      <c r="CG173" s="27">
        <f>IFERROR(work!AQ173-work!E173,".")</f>
        <v>-17582148.610457979</v>
      </c>
      <c r="CH173" s="27">
        <f>IFERROR(work!AR173-work!F173,".")</f>
        <v>-19495779.049952984</v>
      </c>
      <c r="CI173" s="27">
        <f>IFERROR(work!AS173-work!G173,".")</f>
        <v>-21938637.964964319</v>
      </c>
      <c r="CJ173" s="27">
        <f>IFERROR(work!AT173-work!H173,".")</f>
        <v>-25493404.197611339</v>
      </c>
      <c r="CK173" s="27">
        <f>IFERROR(work!AU173-work!I173,".")</f>
        <v>-29095222.02436661</v>
      </c>
      <c r="CL173" s="27">
        <f>IFERROR(work!AV173-work!J173,".")</f>
        <v>-31655469.063910831</v>
      </c>
      <c r="CM173" s="27">
        <f>IFERROR(work!AW173-work!K173,".")</f>
        <v>-35380520.425792933</v>
      </c>
      <c r="CN173" s="27">
        <f>IFERROR(work!AX173-work!L173,".")</f>
        <v>-39534385.203078315</v>
      </c>
      <c r="CO173" s="27">
        <f>IFERROR(work!AY173-work!M173,".")</f>
        <v>-41203558.839451663</v>
      </c>
      <c r="CP173" s="27">
        <f>IFERROR(work!AZ173-work!N173,".")</f>
        <v>-42826340.785806842</v>
      </c>
      <c r="CQ173" s="27">
        <f>IFERROR(work!BA173-work!O173,".")</f>
        <v>-46858840.547490999</v>
      </c>
      <c r="CR173" s="27">
        <f>IFERROR(work!BB173-work!P173,".")</f>
        <v>-53618814.924085975</v>
      </c>
      <c r="CS173" s="27">
        <f>IFERROR(work!BC173-work!Q173,".")</f>
        <v>-61332502.175075993</v>
      </c>
      <c r="CT173" s="27">
        <f>IFERROR(work!BD173-work!R173,".")</f>
        <v>-69476100.628470123</v>
      </c>
      <c r="CU173" s="27">
        <f>IFERROR(work!BE173-work!S173,".")</f>
        <v>-77297235.983723611</v>
      </c>
      <c r="CV173" s="27">
        <f>IFERROR(work!BF173-work!T173,".")</f>
        <v>-85114574.895372406</v>
      </c>
      <c r="CW173" s="27">
        <f>IFERROR(work!BG173-work!U173,".")</f>
        <v>-93045967.693756491</v>
      </c>
      <c r="CX173" s="27">
        <f>IFERROR(work!BH173-work!V173,".")</f>
        <v>-100378055.82486741</v>
      </c>
      <c r="CY173" s="27">
        <f>IFERROR(work!BI173-work!W173,".")</f>
        <v>-108233178.59173204</v>
      </c>
      <c r="CZ173" s="27">
        <f>IFERROR(work!BJ173-work!X173,".")</f>
        <v>-117565167.83928129</v>
      </c>
      <c r="DA173" s="27">
        <f>IFERROR(work!BK173-work!Y173,".")</f>
        <v>-127600245.35449441</v>
      </c>
      <c r="DB173" s="27">
        <f>IFERROR(work!BL173-work!Z173,".")</f>
        <v>-139581261.23222917</v>
      </c>
      <c r="DC173" s="27">
        <f>IFERROR(work!BM173-work!AA173,".")</f>
        <v>-153725571.54390624</v>
      </c>
      <c r="DD173" s="27">
        <f>IFERROR(work!BN173-work!AB173,".")</f>
        <v>-169355871.0779956</v>
      </c>
      <c r="DE173" s="27">
        <f>IFERROR(work!BO173-work!AC173,".")</f>
        <v>-188575386.54302707</v>
      </c>
      <c r="DF173" s="27">
        <f>IFERROR(work!BP173-work!AD173,".")</f>
        <v>-212722573.15850738</v>
      </c>
      <c r="DG173" s="27">
        <f>IFERROR(work!BQ173-work!AE173,".")</f>
        <v>-243112802.58873504</v>
      </c>
      <c r="DH173" s="27">
        <f>IFERROR(work!BR173-work!AF173,".")</f>
        <v>-266513548.93421227</v>
      </c>
      <c r="DI173" s="27">
        <f>IFERROR(work!BS173-work!AG173,".")</f>
        <v>-291218480.43050885</v>
      </c>
      <c r="DJ173" s="27">
        <f>IFERROR(work!BT173-work!AH173,".")</f>
        <v>-321547407.70481026</v>
      </c>
      <c r="DK173" s="27">
        <f>IFERROR(work!BU173-work!AI173,".")</f>
        <v>-350912028.1550535</v>
      </c>
      <c r="DL173" s="27"/>
      <c r="DM173" s="27"/>
      <c r="DN173" s="27"/>
      <c r="DO173" s="27"/>
      <c r="DP173" s="27"/>
      <c r="DQ173" s="27"/>
      <c r="DR173" s="27"/>
      <c r="DS173" s="27">
        <f>IFERROR(work!DO173-work!CC173,".")</f>
        <v>0.17600000381469727</v>
      </c>
      <c r="DT173" s="27">
        <f>IFERROR(work!DP173-work!CD173,".")</f>
        <v>0.17500000381469727</v>
      </c>
      <c r="DU173" s="27">
        <f>IFERROR(work!DQ173-work!CE173,".")</f>
        <v>0.17500000381469727</v>
      </c>
      <c r="DV173" s="27">
        <f>IFERROR(work!DR173-work!CF173,".")</f>
        <v>0.17400000381469727</v>
      </c>
      <c r="DW173" s="27">
        <f>IFERROR(work!DS173-work!CG173,".")</f>
        <v>0.17400000381469727</v>
      </c>
      <c r="DX173" s="27">
        <f>IFERROR(work!DT173-work!CH173,".")</f>
        <v>0.17300000381469727</v>
      </c>
      <c r="DY173" s="27">
        <f>IFERROR(work!DU173-work!CI173,".")</f>
        <v>0.17200000381469727</v>
      </c>
      <c r="DZ173" s="27">
        <f>IFERROR(work!DV173-work!CJ173,".")</f>
        <v>0.17100000381469727</v>
      </c>
      <c r="EA173" s="27">
        <f>IFERROR(work!DW173-work!CK173,".")</f>
        <v>0.17000000381469726</v>
      </c>
      <c r="EB173" s="27">
        <f>IFERROR(work!DX173-work!CL173,".")</f>
        <v>0.16900000381469726</v>
      </c>
      <c r="EC173" s="27">
        <f>IFERROR(work!DY173-work!CM173,".")</f>
        <v>0.16700000381469726</v>
      </c>
      <c r="ED173" s="27">
        <f>IFERROR(work!DZ173-work!CN173,".")</f>
        <v>0.16500000381469726</v>
      </c>
      <c r="EE173" s="27">
        <f>IFERROR(work!EA173-work!CO173,".")</f>
        <v>0.16400000381469726</v>
      </c>
      <c r="EF173" s="27">
        <f>IFERROR(work!EB173-work!CP173,".")</f>
        <v>0.16200000381469729</v>
      </c>
      <c r="EG173" s="27">
        <f>IFERROR(work!EC173-work!CQ173,".")</f>
        <v>0.16000000381469728</v>
      </c>
      <c r="EH173" s="27">
        <f>IFERROR(work!ED173-work!CR173,".")</f>
        <v>0.15800000381469728</v>
      </c>
      <c r="EI173" s="27">
        <f>IFERROR(work!EE173-work!CS173,".")</f>
        <v>0.15500000381469728</v>
      </c>
      <c r="EJ173" s="27">
        <f>IFERROR(work!EF173-work!CT173,".")</f>
        <v>0.15300000381469728</v>
      </c>
      <c r="EK173" s="27">
        <f>IFERROR(work!EG173-work!CU173,".")</f>
        <v>0.15100000381469728</v>
      </c>
      <c r="EL173" s="27">
        <f>IFERROR(work!EH173-work!CV173,".")</f>
        <v>0.14800000381469727</v>
      </c>
      <c r="EM173" s="27">
        <f>IFERROR(work!EI173-work!CW173,".")</f>
        <v>0.14500000381469727</v>
      </c>
      <c r="EN173" s="27">
        <f>IFERROR(work!EJ173-work!CX173,".")</f>
        <v>0.14200000381469727</v>
      </c>
      <c r="EO173" s="27">
        <f>IFERROR(work!EK173-work!CY173,".")</f>
        <v>0.13900000381469726</v>
      </c>
      <c r="EP173" s="27">
        <f>IFERROR(work!EL173-work!CZ173,".")</f>
        <v>0.13799999237060545</v>
      </c>
      <c r="EQ173" s="27">
        <f>IFERROR(work!EM173-work!DA173,".")</f>
        <v>8.4000001907348618E-2</v>
      </c>
      <c r="ER173" s="27">
        <f>IFERROR(work!EN173-work!DB173,".")</f>
        <v>8.1000001907348629E-2</v>
      </c>
      <c r="ES173" s="27">
        <f>IFERROR(work!EO173-work!DC173,".")</f>
        <v>0.12600000762939453</v>
      </c>
      <c r="ET173" s="27">
        <f>IFERROR(work!EP173-work!DD173,".")</f>
        <v>0.12700000762939453</v>
      </c>
      <c r="EU173" s="27">
        <f>IFERROR(work!EQ173-work!DE173,".")</f>
        <v>0.12400000762939453</v>
      </c>
      <c r="EV173" s="27">
        <f>IFERROR(work!ER173-work!DF173,".")</f>
        <v>0.11900000762939453</v>
      </c>
      <c r="EW173" s="27">
        <f>IFERROR(work!ES173-work!DG173,".")</f>
        <v>0.11500000762939454</v>
      </c>
      <c r="EX173" s="27">
        <f>IFERROR(work!ET173-work!DH173,".")</f>
        <v>0.11100000762939453</v>
      </c>
      <c r="EY173" s="27"/>
      <c r="EZ173" s="27"/>
      <c r="FA173" s="27"/>
      <c r="FB173" s="27"/>
      <c r="FC173" s="27"/>
      <c r="FD173" s="27"/>
      <c r="FE173" s="27" t="str">
        <f>IF(ISNUMBER(work!GZ173/work!HD173),work!GZ173/work!HD173,".")</f>
        <v>.</v>
      </c>
      <c r="FF173" s="27" t="str">
        <f>IF(ISNUMBER(work!HA173/work!HE173),work!HA173/work!HE173,".")</f>
        <v>.</v>
      </c>
      <c r="FG173" s="27" t="str">
        <f>IF(ISNUMBER(work!HB173/work!HF173),work!HB173/work!HF173,".")</f>
        <v>.</v>
      </c>
      <c r="FH173" s="27" t="str">
        <f>IF(ISNUMBER(work!HC173/work!HG173),work!HC173/work!HG173,".")</f>
        <v>.</v>
      </c>
      <c r="FI173" s="27" t="str">
        <f>IF(ISNUMBER((work!HA173+work!HB173)/(work!HE173+work!HF173)),(work!HA173+work!HB173)/(work!HE173+work!HF173),".")</f>
        <v>.</v>
      </c>
      <c r="FJ173" s="27" t="str">
        <f>IF(ISNUMBER(work!HH173/work!HL173),work!HH173/work!HL173,".")</f>
        <v>.</v>
      </c>
      <c r="FK173" s="27" t="str">
        <f>IF(ISNUMBER(work!HI173/work!HM173),work!HI173/work!HM173,".")</f>
        <v>.</v>
      </c>
      <c r="FL173" s="27" t="str">
        <f>IF(ISNUMBER(work!HJ173/work!HN173),work!HJ173/work!HN173,".")</f>
        <v>.</v>
      </c>
      <c r="FM173" s="27" t="str">
        <f>IF(ISNUMBER(work!HK173/work!HO173),work!HK173/work!HO173,".")</f>
        <v>.</v>
      </c>
      <c r="FN173" s="27" t="str">
        <f>IF(ISNUMBER((work!HI173+work!HJ173)/(work!HM173+work!HN173)),(work!HI173+work!HJ173)/(work!HM173+work!HN173),".")</f>
        <v>.</v>
      </c>
      <c r="FO173" s="27" t="s">
        <v>5007</v>
      </c>
      <c r="FP173" s="27" t="s">
        <v>5007</v>
      </c>
      <c r="FQ173" s="27" t="s">
        <v>5007</v>
      </c>
      <c r="FR173" s="27" t="s">
        <v>5007</v>
      </c>
      <c r="FS173" s="27" t="s">
        <v>5007</v>
      </c>
      <c r="FT173" s="27">
        <f>work!GM173</f>
        <v>8.580426742375776E-5</v>
      </c>
      <c r="FU173" s="27">
        <f>work!GN173</f>
        <v>1.1270112723667462E-4</v>
      </c>
      <c r="FV173" s="27" t="str">
        <f>work!GO173</f>
        <v>.</v>
      </c>
      <c r="FW173" s="27" t="s">
        <v>5007</v>
      </c>
      <c r="FX173" s="27"/>
      <c r="FY173" s="27">
        <f t="shared" si="124"/>
        <v>19170.699000000001</v>
      </c>
      <c r="FZ173">
        <f t="shared" si="103"/>
        <v>5</v>
      </c>
      <c r="GA173" t="str">
        <f>work!HC173</f>
        <v>.</v>
      </c>
      <c r="GB173" t="str">
        <f>IF(ISNUMBER(work!HA173+work!HB173),work!HA173+work!HB173,".")</f>
        <v>.</v>
      </c>
      <c r="GC173" t="str">
        <f>IF(ISNUMBER(work!HK173-work!HC173),work!HK173-work!HC173,".")</f>
        <v>.</v>
      </c>
      <c r="GD173" t="str">
        <f>IF(ISNUMBER(work!HI173+work!HJ173-work!HA173-work!HB173),(work!HI173+work!HJ173-work!HA173-work!HB173),".")</f>
        <v>.</v>
      </c>
      <c r="GH173">
        <f>work!GQ173</f>
        <v>250</v>
      </c>
      <c r="GI173">
        <f>work!GR173</f>
        <v>350</v>
      </c>
      <c r="GJ173" t="str">
        <f>work!GZ173</f>
        <v>.</v>
      </c>
      <c r="GK173" t="str">
        <f>work!HH173</f>
        <v>.</v>
      </c>
      <c r="GL173">
        <f t="shared" si="125"/>
        <v>19.922245471004672</v>
      </c>
      <c r="GM173" t="str">
        <f>IFERROR(VLOOKUP($F173,AREA_EM_ALLYEAR,Seq!B$1,FALSE),".")</f>
        <v>.</v>
      </c>
      <c r="GN173" t="str">
        <f>IFERROR(VLOOKUP($F173,AREA_EM_ALLYEAR,Seq!C$1,FALSE),".")</f>
        <v>.</v>
      </c>
      <c r="GO173" t="str">
        <f>IFERROR(VLOOKUP($F173,AREA_EM_ALLYEAR,Seq!D$1,FALSE),".")</f>
        <v>.</v>
      </c>
      <c r="GP173" t="str">
        <f>IFERROR(VLOOKUP($F173,AREA_EM_ALLYEAR,Seq!E$1,FALSE),".")</f>
        <v>.</v>
      </c>
      <c r="GQ173" t="str">
        <f>IFERROR(VLOOKUP($F173,AREA_EM_ALLYEAR,Seq!F$1,FALSE),".")</f>
        <v>.</v>
      </c>
      <c r="GR173" t="str">
        <f>IFERROR(VLOOKUP($F173,AREA_EM_ALLYEAR,Seq!G$1,FALSE),".")</f>
        <v>.</v>
      </c>
      <c r="GS173" t="str">
        <f>IFERROR(VLOOKUP($F173,AREA_EM_ALLYEAR,Seq!H$1,FALSE),".")</f>
        <v>.</v>
      </c>
      <c r="GT173" t="str">
        <f>IFERROR(VLOOKUP($F173,AREA_EM_ALLYEAR,Seq!I$1,FALSE),".")</f>
        <v>.</v>
      </c>
      <c r="GU173" t="str">
        <f>IFERROR(VLOOKUP($F173,AREA_EM_ALLYEAR,Seq!J$1,FALSE),".")</f>
        <v>.</v>
      </c>
      <c r="GV173" t="str">
        <f>IFERROR(VLOOKUP($F173,AREA_EM_ALLYEAR,Seq!K$1,FALSE),".")</f>
        <v>.</v>
      </c>
      <c r="GW173" t="str">
        <f>IFERROR(VLOOKUP($F173,AREA_EM_ALLYEAR,Seq!L$1,FALSE),".")</f>
        <v>.</v>
      </c>
      <c r="GX173" t="str">
        <f>IFERROR(VLOOKUP($F173,AREA_EM_ALLYEAR,Seq!M$1,FALSE),".")</f>
        <v>.</v>
      </c>
      <c r="GY173" t="str">
        <f>IFERROR(VLOOKUP($F173,AREA_EM_ALLYEAR,Seq!N$1,FALSE),".")</f>
        <v>.</v>
      </c>
      <c r="GZ173" t="str">
        <f>IFERROR(VLOOKUP($F173,AREA_EM_ALLYEAR,Seq!O$1,FALSE),".")</f>
        <v>.</v>
      </c>
      <c r="HA173" t="str">
        <f t="shared" si="104"/>
        <v>.</v>
      </c>
      <c r="HK173" s="139">
        <f>IFERROR(VLOOKUP(CONCATENATE($G173, ".SP.DYN.LE00.IN"),AREA_WB_6ATTRS,Seq!B$1,FALSE)-VLOOKUP("CHN.SP.DYN.LE00.IN",AREA_WB_6ATTRS,Seq!B$1,FALSE),".")</f>
        <v>3.2544146341463289</v>
      </c>
      <c r="HL173" s="139">
        <f>IFERROR(VLOOKUP(CONCATENATE($G173, ".SP.DYN.LE00.IN"),AREA_WB_6ATTRS,Seq!C$1,FALSE)-VLOOKUP("CHN.SP.DYN.LE00.IN",AREA_WB_6ATTRS,Seq!C$1,FALSE),".")</f>
        <v>3.2589756097560922</v>
      </c>
      <c r="HM173" s="139">
        <f>IFERROR(VLOOKUP(CONCATENATE($G173, ".SP.DYN.LE00.IN"),AREA_WB_6ATTRS,Seq!D$1,FALSE)-VLOOKUP("CHN.SP.DYN.LE00.IN",AREA_WB_6ATTRS,Seq!D$1,FALSE),".")</f>
        <v>3.2576829268292755</v>
      </c>
      <c r="HN173" s="139">
        <f>IFERROR(VLOOKUP(CONCATENATE($G173, ".SP.DYN.LE00.IN"),AREA_WB_6ATTRS,Seq!E$1,FALSE)-VLOOKUP("CHN.SP.DYN.LE00.IN",AREA_WB_6ATTRS,Seq!E$1,FALSE),".")</f>
        <v>3.2553902439024398</v>
      </c>
      <c r="HO173" s="139">
        <f>IFERROR(VLOOKUP(CONCATENATE($G173, ".SP.DYN.LE00.IN"),AREA_WB_6ATTRS,Seq!F$1,FALSE)-VLOOKUP("CHN.SP.DYN.LE00.IN",AREA_WB_6ATTRS,Seq!F$1,FALSE),".")</f>
        <v>3.2455365853658549</v>
      </c>
      <c r="HP173" s="139">
        <f>IFERROR(VLOOKUP(CONCATENATE($G173, ".SP.DYN.LE00.IN"),AREA_WB_6ATTRS,Seq!G$1,FALSE)-VLOOKUP("CHN.SP.DYN.LE00.IN",AREA_WB_6ATTRS,Seq!G$1,FALSE),".")</f>
        <v>3.2236097560975594</v>
      </c>
      <c r="HQ173" s="139">
        <f>IFERROR(VLOOKUP(CONCATENATE($G173, ".SP.DYN.LE00.IN"),AREA_WB_6ATTRS,Seq!H$1,FALSE)-VLOOKUP("CHN.SP.DYN.LE00.IN",AREA_WB_6ATTRS,Seq!H$1,FALSE),".")</f>
        <v>3.1899999999999977</v>
      </c>
      <c r="HR173" s="139">
        <f>IFERROR(VLOOKUP(CONCATENATE($G173, ".SP.DYN.LE00.IN"),AREA_WB_6ATTRS,Seq!I$1,FALSE)-VLOOKUP("CHN.SP.DYN.LE00.IN",AREA_WB_6ATTRS,Seq!I$1,FALSE),".")</f>
        <v>3.1487317073170544</v>
      </c>
      <c r="HS173" s="139">
        <f>IFERROR(VLOOKUP(CONCATENATE($G173, ".SP.DYN.LE00.IN"),AREA_WB_6ATTRS,Seq!J$1,FALSE)-VLOOKUP("CHN.SP.DYN.LE00.IN",AREA_WB_6ATTRS,Seq!J$1,FALSE),".")</f>
        <v>3.1048536585365696</v>
      </c>
      <c r="HT173" s="139">
        <f>IFERROR(VLOOKUP(CONCATENATE($G173, ".SP.DYN.LE00.IN"),AREA_WB_6ATTRS,Seq!K$1,FALSE)-VLOOKUP("CHN.SP.DYN.LE00.IN",AREA_WB_6ATTRS,Seq!K$1,FALSE),".")</f>
        <v>3.0628780487804761</v>
      </c>
      <c r="HU173" s="139">
        <f>IFERROR(VLOOKUP(CONCATENATE($G173, ".SP.DYN.LE00.IN"),AREA_WB_6ATTRS,Seq!L$1,FALSE)-VLOOKUP("CHN.SP.DYN.LE00.IN",AREA_WB_6ATTRS,Seq!L$1,FALSE),".")</f>
        <v>3.0249512195122037</v>
      </c>
      <c r="HV173" s="139">
        <f>IFERROR(VLOOKUP(CONCATENATE($G173, ".SP.DYN.LE00.IN"),AREA_WB_6ATTRS,Seq!M$1,FALSE)-VLOOKUP("CHN.SP.DYN.LE00.IN",AREA_WB_6ATTRS,Seq!M$1,FALSE),".")</f>
        <v>2.9996829268292657</v>
      </c>
      <c r="HW173" s="139">
        <f>IFERROR(VLOOKUP(CONCATENATE($G173, ".SP.DYN.LE00.IN"),AREA_WB_6ATTRS,Seq!N$1,FALSE)-VLOOKUP("CHN.SP.DYN.LE00.IN",AREA_WB_6ATTRS,Seq!N$1,FALSE),".")</f>
        <v>2.9881707317073136</v>
      </c>
      <c r="HX173" s="139">
        <f>IFERROR(VLOOKUP(CONCATENATE($G173, ".SP.DYN.LE00.IN"),AREA_WB_6ATTRS,Seq!O$1,FALSE)-VLOOKUP("CHN.SP.DYN.LE00.IN",AREA_WB_6ATTRS,Seq!O$1,FALSE),".")</f>
        <v>2.9924634146341589</v>
      </c>
      <c r="HY173" s="139">
        <f>IFERROR(VLOOKUP(CONCATENATE($G173, ".SP.DYN.LE00.IN"),AREA_WB_6ATTRS,Seq!P$1,FALSE)-VLOOKUP("CHN.SP.DYN.LE00.IN",AREA_WB_6ATTRS,Seq!P$1,FALSE),".")</f>
        <v>3.0136097560975657</v>
      </c>
      <c r="HZ173" s="139">
        <f>IFERROR(VLOOKUP(CONCATENATE($G173, ".SP.DYN.LE00.IN"),AREA_WB_6ATTRS,Seq!Q$1,FALSE)-VLOOKUP("CHN.SP.DYN.LE00.IN",AREA_WB_6ATTRS,Seq!Q$1,FALSE),".")</f>
        <v>3.0515365853658523</v>
      </c>
      <c r="IA173" s="139">
        <f>IFERROR(VLOOKUP(CONCATENATE($G173, ".SP.DYN.LE00.IN"),AREA_WB_6ATTRS,Seq!R$1,FALSE)-VLOOKUP("CHN.SP.DYN.LE00.IN",AREA_WB_6ATTRS,Seq!R$1,FALSE),".")</f>
        <v>2.9290243902439101</v>
      </c>
      <c r="IB173" s="139">
        <f>IFERROR(VLOOKUP(CONCATENATE($G173, ".SP.DYN.LE00.IN"),AREA_WB_6ATTRS,Seq!S$1,FALSE)-VLOOKUP("CHN.SP.DYN.LE00.IN",AREA_WB_6ATTRS,Seq!S$1,FALSE),".")</f>
        <v>2.8970975609756096</v>
      </c>
      <c r="IC173" s="139">
        <f>IFERROR(VLOOKUP(CONCATENATE($G173, ".SP.DYN.LE00.IN"),AREA_WB_6ATTRS,Seq!T$1,FALSE)-VLOOKUP("CHN.SP.DYN.LE00.IN",AREA_WB_6ATTRS,Seq!T$1,FALSE),".")</f>
        <v>3.0270487804877888</v>
      </c>
      <c r="ID173" s="139">
        <f>IFERROR(VLOOKUP(CONCATENATE($G173, ".SP.DYN.LE00.IN"),AREA_WB_6ATTRS,Seq!U$1,FALSE)-VLOOKUP("CHN.SP.DYN.LE00.IN",AREA_WB_6ATTRS,Seq!U$1,FALSE),".")</f>
        <v>3.0705121951219354</v>
      </c>
      <c r="IE173" s="139">
        <f>IFERROR(VLOOKUP(CONCATENATE($G173, ".SP.DYN.LE00.IN"),AREA_WB_6ATTRS,Seq!V$1,FALSE)-VLOOKUP("CHN.SP.DYN.LE00.IN",AREA_WB_6ATTRS,Seq!V$1,FALSE),".")</f>
        <v>3.6451219512195081</v>
      </c>
      <c r="IF173" s="139">
        <f>IFERROR(VLOOKUP(CONCATENATE($G173, ".SP.DYN.LE00.IN"),AREA_WB_6ATTRS,Seq!W$1,FALSE)-VLOOKUP("CHN.SP.DYN.LE00.IN",AREA_WB_6ATTRS,Seq!W$1,FALSE),".")</f>
        <v>3.4666585365853564</v>
      </c>
      <c r="IG173" s="139">
        <f>IFERROR(VLOOKUP(CONCATENATE($G173, ".SP.DYN.LE00.IN"),AREA_WB_6ATTRS,Seq!X$1,FALSE)-VLOOKUP("CHN.SP.DYN.LE00.IN",AREA_WB_6ATTRS,Seq!X$1,FALSE),".")</f>
        <v>3.256902439024401</v>
      </c>
      <c r="IH173" s="139">
        <f>IFERROR(VLOOKUP(CONCATENATE($G173, ".SP.DYN.LE00.IN"),AREA_WB_6ATTRS,Seq!Y$1,FALSE)-VLOOKUP("CHN.SP.DYN.LE00.IN",AREA_WB_6ATTRS,Seq!Y$1,FALSE),".")</f>
        <v>3.111951219512207</v>
      </c>
      <c r="II173" s="139">
        <f>IFERROR(VLOOKUP(CONCATENATE($G173, ".SP.DYN.LE00.IN"),AREA_WB_6ATTRS,Seq!Z$1,FALSE)-VLOOKUP("CHN.SP.DYN.LE00.IN",AREA_WB_6ATTRS,Seq!Z$1,FALSE),".")</f>
        <v>3.2539999999999907</v>
      </c>
      <c r="IJ173" s="139">
        <f>IFERROR(VLOOKUP(CONCATENATE($G173, ".SP.DYN.LE00.IN"),AREA_WB_6ATTRS,Seq!AA$1,FALSE)-VLOOKUP("CHN.SP.DYN.LE00.IN",AREA_WB_6ATTRS,Seq!AA$1,FALSE),".")</f>
        <v>3.4379512195122004</v>
      </c>
      <c r="IK173" s="139">
        <f>IFERROR(VLOOKUP(CONCATENATE($G173, ".SP.DYN.LE00.IN"),AREA_WB_6ATTRS,Seq!AB$1,FALSE)-VLOOKUP("CHN.SP.DYN.LE00.IN",AREA_WB_6ATTRS,Seq!AB$1,FALSE),".")</f>
        <v>3.3400243902438973</v>
      </c>
      <c r="IL173" s="139">
        <f>IFERROR(VLOOKUP(CONCATENATE($G173, ".SP.DYN.LE00.IN"),AREA_WB_6ATTRS,Seq!AC$1,FALSE)-VLOOKUP("CHN.SP.DYN.LE00.IN",AREA_WB_6ATTRS,Seq!AC$1,FALSE),".")</f>
        <v>3.2425365853658548</v>
      </c>
      <c r="IM173" s="139">
        <f>IFERROR(VLOOKUP(CONCATENATE($G173, ".SP.DYN.LE00.IN"),AREA_WB_6ATTRS,Seq!AD$1,FALSE)-VLOOKUP("CHN.SP.DYN.LE00.IN",AREA_WB_6ATTRS,Seq!AD$1,FALSE),".")</f>
        <v>3.1453902439024404</v>
      </c>
      <c r="IN173" s="139">
        <f>IFERROR(VLOOKUP(CONCATENATE($G173, ".SP.DYN.LE00.IN"),AREA_WB_6ATTRS,Seq!AE$1,FALSE)-VLOOKUP("CHN.SP.DYN.LE00.IN",AREA_WB_6ATTRS,Seq!AE$1,FALSE),".")</f>
        <v>3.0547073170731807</v>
      </c>
      <c r="IO173" s="139">
        <f>IFERROR(VLOOKUP(CONCATENATE($G173, ".SP.DYN.LE00.IN"),AREA_WB_6ATTRS,Seq!AF$1,FALSE)-VLOOKUP("CHN.SP.DYN.LE00.IN",AREA_WB_6ATTRS,Seq!AF$1,FALSE),".")</f>
        <v>2.9637317073170664</v>
      </c>
      <c r="IP173" s="139" t="str">
        <f>IFERROR(VLOOKUP(CONCATENATE($G173, ".SP.DYN.LE00.IN"),AREA_WB_6ATTRS,Seq!AG$1,FALSE)-VLOOKUP("CHN.SP.DYN.LE00.IN",AREA_WB_6ATTRS,Seq!AG$1,FALSE),".")</f>
        <v>.</v>
      </c>
      <c r="IW173">
        <f>IFERROR(VLOOKUP(CONCATENATE($G173, ".SP.DYN.LE00.IN"),AREA_WB_6ATTRS,Seq!B$1,FALSE),".")</f>
        <v>70.248219512195121</v>
      </c>
      <c r="IX173">
        <f>IFERROR(VLOOKUP(CONCATENATE($G173, ".SP.DYN.LE00.IN"),AREA_WB_6ATTRS,Seq!C$1,FALSE),".")</f>
        <v>70.521902439024402</v>
      </c>
      <c r="IY173">
        <f>IFERROR(VLOOKUP(CONCATENATE($G173, ".SP.DYN.LE00.IN"),AREA_WB_6ATTRS,Seq!D$1,FALSE),".")</f>
        <v>70.792585365853668</v>
      </c>
      <c r="IZ173">
        <f>IFERROR(VLOOKUP(CONCATENATE($G173, ".SP.DYN.LE00.IN"),AREA_WB_6ATTRS,Seq!E$1,FALSE),".")</f>
        <v>71.055243902439031</v>
      </c>
      <c r="JA173">
        <f>IFERROR(VLOOKUP(CONCATENATE($G173, ".SP.DYN.LE00.IN"),AREA_WB_6ATTRS,Seq!F$1,FALSE),".")</f>
        <v>71.304804878048785</v>
      </c>
      <c r="JB173">
        <f>IFERROR(VLOOKUP(CONCATENATE($G173, ".SP.DYN.LE00.IN"),AREA_WB_6ATTRS,Seq!G$1,FALSE),".")</f>
        <v>71.536756097560982</v>
      </c>
      <c r="JC173">
        <f>IFERROR(VLOOKUP(CONCATENATE($G173, ".SP.DYN.LE00.IN"),AREA_WB_6ATTRS,Seq!H$1,FALSE),".")</f>
        <v>71.749487804878058</v>
      </c>
      <c r="JD173">
        <f>IFERROR(VLOOKUP(CONCATENATE($G173, ".SP.DYN.LE00.IN"),AREA_WB_6ATTRS,Seq!I$1,FALSE),".")</f>
        <v>71.9460487804878</v>
      </c>
      <c r="JE173">
        <f>IFERROR(VLOOKUP(CONCATENATE($G173, ".SP.DYN.LE00.IN"),AREA_WB_6ATTRS,Seq!J$1,FALSE),".")</f>
        <v>72.131975609756097</v>
      </c>
      <c r="JF173">
        <f>IFERROR(VLOOKUP(CONCATENATE($G173, ".SP.DYN.LE00.IN"),AREA_WB_6ATTRS,Seq!K$1,FALSE),".")</f>
        <v>72.30980487804878</v>
      </c>
      <c r="JG173">
        <f>IFERROR(VLOOKUP(CONCATENATE($G173, ".SP.DYN.LE00.IN"),AREA_WB_6ATTRS,Seq!L$1,FALSE),".")</f>
        <v>72.484682926829279</v>
      </c>
      <c r="JH173">
        <f>IFERROR(VLOOKUP(CONCATENATE($G173, ".SP.DYN.LE00.IN"),AREA_WB_6ATTRS,Seq!M$1,FALSE),".")</f>
        <v>72.663707317073175</v>
      </c>
      <c r="JI173">
        <f>IFERROR(VLOOKUP(CONCATENATE($G173, ".SP.DYN.LE00.IN"),AREA_WB_6ATTRS,Seq!N$1,FALSE),".")</f>
        <v>72.849999999999994</v>
      </c>
      <c r="JJ173">
        <f>IFERROR(VLOOKUP(CONCATENATE($G173, ".SP.DYN.LE00.IN"),AREA_WB_6ATTRS,Seq!O$1,FALSE),".")</f>
        <v>73.047097560975629</v>
      </c>
      <c r="JK173">
        <f>IFERROR(VLOOKUP(CONCATENATE($G173, ".SP.DYN.LE00.IN"),AREA_WB_6ATTRS,Seq!P$1,FALSE),".")</f>
        <v>73.256536585365865</v>
      </c>
      <c r="JL173">
        <f>IFERROR(VLOOKUP(CONCATENATE($G173, ".SP.DYN.LE00.IN"),AREA_WB_6ATTRS,Seq!Q$1,FALSE),".")</f>
        <v>73.476268292682931</v>
      </c>
      <c r="JM173">
        <f>IFERROR(VLOOKUP(CONCATENATE($G173, ".SP.DYN.LE00.IN"),AREA_WB_6ATTRS,Seq!R$1,FALSE),".")</f>
        <v>73.528048780487822</v>
      </c>
      <c r="JN173">
        <f>IFERROR(VLOOKUP(CONCATENATE($G173, ".SP.DYN.LE00.IN"),AREA_WB_6ATTRS,Seq!S$1,FALSE),".")</f>
        <v>73.663414634146349</v>
      </c>
      <c r="JO173">
        <f>IFERROR(VLOOKUP(CONCATENATE($G173, ".SP.DYN.LE00.IN"),AREA_WB_6ATTRS,Seq!T$1,FALSE),".")</f>
        <v>73.954146341463414</v>
      </c>
      <c r="JP173">
        <f>IFERROR(VLOOKUP(CONCATENATE($G173, ".SP.DYN.LE00.IN"),AREA_WB_6ATTRS,Seq!U$1,FALSE),".")</f>
        <v>74.153902439024392</v>
      </c>
      <c r="JQ173">
        <f>IFERROR(VLOOKUP(CONCATENATE($G173, ".SP.DYN.LE00.IN"),AREA_WB_6ATTRS,Seq!V$1,FALSE),".")</f>
        <v>74.886829268292686</v>
      </c>
      <c r="JR173">
        <f>IFERROR(VLOOKUP(CONCATENATE($G173, ".SP.DYN.LE00.IN"),AREA_WB_6ATTRS,Seq!W$1,FALSE),".")</f>
        <v>74.872195121951222</v>
      </c>
      <c r="JS173">
        <f>IFERROR(VLOOKUP(CONCATENATE($G173, ".SP.DYN.LE00.IN"),AREA_WB_6ATTRS,Seq!X$1,FALSE),".")</f>
        <v>74.836341463414641</v>
      </c>
      <c r="JT173">
        <f>IFERROR(VLOOKUP(CONCATENATE($G173, ".SP.DYN.LE00.IN"),AREA_WB_6ATTRS,Seq!Y$1,FALSE),".")</f>
        <v>74.876829268292695</v>
      </c>
      <c r="JU173">
        <f>IFERROR(VLOOKUP(CONCATENATE($G173, ".SP.DYN.LE00.IN"),AREA_WB_6ATTRS,Seq!Z$1,FALSE),".")</f>
        <v>75.216341463414636</v>
      </c>
      <c r="JV173">
        <f>IFERROR(VLOOKUP(CONCATENATE($G173, ".SP.DYN.LE00.IN"),AREA_WB_6ATTRS,Seq!AA$1,FALSE),".")</f>
        <v>75.609268292682941</v>
      </c>
      <c r="JW173">
        <f>IFERROR(VLOOKUP(CONCATENATE($G173, ".SP.DYN.LE00.IN"),AREA_WB_6ATTRS,Seq!AB$1,FALSE),".")</f>
        <v>75.72975609756098</v>
      </c>
      <c r="JX173">
        <f>IFERROR(VLOOKUP(CONCATENATE($G173, ".SP.DYN.LE00.IN"),AREA_WB_6ATTRS,Seq!AC$1,FALSE),".")</f>
        <v>75.855121951219516</v>
      </c>
      <c r="JY173">
        <f>IFERROR(VLOOKUP(CONCATENATE($G173, ".SP.DYN.LE00.IN"),AREA_WB_6ATTRS,Seq!AD$1,FALSE),".")</f>
        <v>75.980731707317076</v>
      </c>
      <c r="JZ173">
        <f>IFERROR(VLOOKUP(CONCATENATE($G173, ".SP.DYN.LE00.IN"),AREA_WB_6ATTRS,Seq!AE$1,FALSE),".")</f>
        <v>76.111219512195134</v>
      </c>
      <c r="KA173">
        <f>IFERROR(VLOOKUP(CONCATENATE($G173, ".SP.DYN.LE00.IN"),AREA_WB_6ATTRS,Seq!AF$1,FALSE),".")</f>
        <v>76.236829268292695</v>
      </c>
      <c r="KB173" t="str">
        <f>IFERROR(VLOOKUP(CONCATENATE($G173, ".SP.DYN.LE00.IN"),AREA_WB_6ATTRS,Seq!AG$1,FALSE),".")</f>
        <v>.</v>
      </c>
      <c r="KK173">
        <f t="shared" si="107"/>
        <v>155</v>
      </c>
      <c r="KL173">
        <f t="shared" si="105"/>
        <v>0</v>
      </c>
      <c r="KM173">
        <f t="shared" si="108"/>
        <v>46093370.678805538</v>
      </c>
      <c r="KN173">
        <f t="shared" si="109"/>
        <v>-42826340.785806842</v>
      </c>
      <c r="KO173">
        <f t="shared" si="106"/>
        <v>0.16700000381469726</v>
      </c>
      <c r="KP173" t="str">
        <f>work!HA173</f>
        <v>.</v>
      </c>
      <c r="KQ173" t="str">
        <f>work!HB173</f>
        <v>.</v>
      </c>
      <c r="KR173" t="str">
        <f>work!HC173</f>
        <v>.</v>
      </c>
      <c r="KS173" t="str">
        <f>IF(ISNUMBER(work!HI173-work!HA173),work!HI173-work!HA173,".")</f>
        <v>.</v>
      </c>
      <c r="KT173" t="str">
        <f>IF(ISNUMBER(work!HJ173-work!HB173),work!HJ173-work!HB173,".")</f>
        <v>.</v>
      </c>
      <c r="KU173" t="str">
        <f>IF(ISNUMBER(work!HK173-work!HC173),work!HK173-work!HC173,".")</f>
        <v>.</v>
      </c>
      <c r="KW173">
        <f>IFERROR(work!HR173/work!HV173,".")</f>
        <v>5.182577752394969E-5</v>
      </c>
      <c r="KX173">
        <f>IFERROR(work!HS173/work!HW173,".")</f>
        <v>4.9910499204813048E-5</v>
      </c>
      <c r="KY173">
        <f>IFERROR(work!HT173/work!HX173,".")</f>
        <v>6.664955171020825E-6</v>
      </c>
      <c r="KZ173">
        <f>IFERROR(work!HU173/work!HY173,".")</f>
        <v>5.9352739186639368E-6</v>
      </c>
    </row>
    <row r="174" spans="1:312">
      <c r="A174" s="24">
        <f t="shared" si="85"/>
        <v>175</v>
      </c>
      <c r="B174" s="24" t="str">
        <f t="shared" si="110"/>
        <v>InEM90</v>
      </c>
      <c r="C174" s="24" t="str">
        <f t="shared" si="111"/>
        <v>Out</v>
      </c>
      <c r="D174" s="24" t="str">
        <f t="shared" si="112"/>
        <v>Out67</v>
      </c>
      <c r="E174" s="25" t="s">
        <v>3185</v>
      </c>
      <c r="F174" s="26" t="str">
        <f t="shared" si="89"/>
        <v>Venezuela</v>
      </c>
      <c r="G174" s="166" t="s">
        <v>4867</v>
      </c>
      <c r="H174" s="166" t="s">
        <v>5007</v>
      </c>
      <c r="I174" s="166" t="s">
        <v>5007</v>
      </c>
      <c r="J174" s="180" t="s">
        <v>5007</v>
      </c>
      <c r="K174" s="180" t="s">
        <v>5007</v>
      </c>
      <c r="L174" s="27">
        <f>IFERROR(VLOOKUP($F174,Area_FDI_84_96,Seq!B$1,FALSE),0)</f>
        <v>0</v>
      </c>
      <c r="M174" s="27">
        <f>IFERROR(VLOOKUP($F174,Area_FDI_84_96,Seq!C$1,FALSE),0)</f>
        <v>0</v>
      </c>
      <c r="N174" s="27">
        <f>IFERROR(VLOOKUP($F174,Area_FDI_84_96,Seq!D$1,FALSE),0)</f>
        <v>0</v>
      </c>
      <c r="O174" s="27">
        <f>IFERROR(VLOOKUP($F174,Area_FDI_84_96,Seq!E$1,FALSE),0)</f>
        <v>0</v>
      </c>
      <c r="P174" s="27">
        <f>IFERROR(VLOOKUP($F174,Area_FDI_84_96,Seq!F$1,FALSE),0)</f>
        <v>0</v>
      </c>
      <c r="Q174" s="27">
        <f>IFERROR(VLOOKUP($F174,Area_FDI_84_96,Seq!G$1,FALSE),0)</f>
        <v>0</v>
      </c>
      <c r="R174" s="27">
        <f>IFERROR(VLOOKUP($F174,Area_FDI_84_96,Seq!H$1,FALSE),0)</f>
        <v>0</v>
      </c>
      <c r="S174" s="27">
        <f>IFERROR(VLOOKUP($F174,Area_FDI_84_96,Seq!I$1,FALSE),0)</f>
        <v>0</v>
      </c>
      <c r="T174" s="27">
        <f>IFERROR(VALUE(VLOOKUP($E174,Area_FDI_92_95,Seq!B$1,FALSE)),0)</f>
        <v>0</v>
      </c>
      <c r="U174" s="27">
        <f>IFERROR(VALUE(VLOOKUP($E174,Area_FDI_92_95,Seq!C$1,FALSE)),0)</f>
        <v>0</v>
      </c>
      <c r="V174" s="27">
        <f>IFERROR(VALUE(VLOOKUP($E174,Area_FDI_92_95,Seq!D$1,FALSE)),0)</f>
        <v>0</v>
      </c>
      <c r="W174" s="27">
        <f>IFERROR(VALUE(VLOOKUP($E174,Area_FDI_92_95,Seq!E$1,FALSE)),0)</f>
        <v>0</v>
      </c>
      <c r="X174" s="27">
        <f>IFERROR(VALUE(VLOOKUP($E174,Area_FDI_96_99,Seq!B$1,FALSE)),0)</f>
        <v>50</v>
      </c>
      <c r="Y174" s="27">
        <f>IFERROR(VALUE(VLOOKUP($E174,Area_FDI_96_99,Seq!C$1,FALSE)),0)</f>
        <v>17</v>
      </c>
      <c r="Z174" s="27">
        <f>IFERROR(VALUE(VLOOKUP($E174,Area_FDI_96_99,Seq!D$1,FALSE)),0)</f>
        <v>86</v>
      </c>
      <c r="AA174" s="27">
        <f>IFERROR(VALUE(VLOOKUP($E174,Area_FDI_96_99,Seq!E$1,FALSE)),0)</f>
        <v>565</v>
      </c>
      <c r="AB174" s="27">
        <f t="shared" si="113"/>
        <v>37</v>
      </c>
      <c r="AC174" s="27">
        <f t="shared" si="114"/>
        <v>500</v>
      </c>
      <c r="AD174" s="27">
        <f t="shared" si="115"/>
        <v>203</v>
      </c>
      <c r="AE174" s="27">
        <f t="shared" si="116"/>
        <v>128</v>
      </c>
      <c r="AF174" s="27">
        <f t="shared" si="117"/>
        <v>0</v>
      </c>
      <c r="AG174" s="27">
        <f t="shared" si="118"/>
        <v>276</v>
      </c>
      <c r="AH174" s="27">
        <f t="shared" si="119"/>
        <v>98</v>
      </c>
      <c r="AI174" s="27">
        <f t="shared" si="120"/>
        <v>1655244</v>
      </c>
      <c r="AJ174" s="27">
        <f t="shared" si="121"/>
        <v>237</v>
      </c>
      <c r="AK174" s="27">
        <f t="shared" si="122"/>
        <v>198</v>
      </c>
      <c r="AL174" s="27">
        <f t="shared" si="123"/>
        <v>358</v>
      </c>
      <c r="AM174" s="27"/>
      <c r="AN174" s="27"/>
      <c r="AO174" s="27"/>
      <c r="AP174" s="27"/>
      <c r="AQ174" s="27"/>
      <c r="AR174" s="27"/>
      <c r="AS174" s="27"/>
      <c r="AT174" s="27">
        <f>IFERROR(work!D174+work!AP174,".")</f>
        <v>27077221.080882464</v>
      </c>
      <c r="AU174" s="27">
        <f>IFERROR(work!E174+work!AQ174,".")</f>
        <v>27996648.833615214</v>
      </c>
      <c r="AV174" s="27">
        <f>IFERROR(work!F174+work!AR174,".")</f>
        <v>29566741.985029623</v>
      </c>
      <c r="AW174" s="27">
        <f>IFERROR(work!G174+work!AS174,".")</f>
        <v>31532741.432099134</v>
      </c>
      <c r="AX174" s="27">
        <f>IFERROR(work!H174+work!AT174,".")</f>
        <v>35191060.020585492</v>
      </c>
      <c r="AY174" s="27">
        <f>IFERROR(work!I174+work!AU174,".")</f>
        <v>38828574.737942919</v>
      </c>
      <c r="AZ174" s="27">
        <f>IFERROR(work!J174+work!AV174,".")</f>
        <v>42053559.621892579</v>
      </c>
      <c r="BA174" s="27">
        <f>IFERROR(work!K174+work!AW174,".")</f>
        <v>46215878.251812905</v>
      </c>
      <c r="BB174" s="27">
        <f>IFERROR(work!L174+work!AX174,".")</f>
        <v>50931609.928708389</v>
      </c>
      <c r="BC174" s="27">
        <f>IFERROR(work!M174+work!AY174,".")</f>
        <v>51779888.820937902</v>
      </c>
      <c r="BD174" s="27">
        <f>IFERROR(work!N174+work!AZ174,".")</f>
        <v>53986242.807035722</v>
      </c>
      <c r="BE174" s="27">
        <f>IFERROR(work!O174+work!BA174,".")</f>
        <v>59003456.321617097</v>
      </c>
      <c r="BF174" s="27">
        <f>IFERROR(work!P174+work!BB174,".")</f>
        <v>66531098.471130691</v>
      </c>
      <c r="BG174" s="27">
        <f>IFERROR(work!Q174+work!BC174,".")</f>
        <v>74323830.205063641</v>
      </c>
      <c r="BH174" s="27">
        <f>IFERROR(work!R174+work!BD174,".")</f>
        <v>82342676.915664077</v>
      </c>
      <c r="BI174" s="27">
        <f>IFERROR(work!S174+work!BE174,".")</f>
        <v>90563707.355364442</v>
      </c>
      <c r="BJ174" s="27">
        <f>IFERROR(work!T174+work!BF174,".")</f>
        <v>98469237.873452291</v>
      </c>
      <c r="BK174" s="27">
        <f>IFERROR(work!U174+work!BG174,".")</f>
        <v>107296981.46959984</v>
      </c>
      <c r="BL174" s="27">
        <f>IFERROR(work!V174+work!BH174,".")</f>
        <v>114766906.82244849</v>
      </c>
      <c r="BM174" s="27">
        <f>IFERROR(work!W174+work!BI174,".")</f>
        <v>121858621.30339189</v>
      </c>
      <c r="BN174" s="27">
        <f>IFERROR(work!X174+work!BJ174,".")</f>
        <v>131562254.87643421</v>
      </c>
      <c r="BO174" s="27">
        <f>IFERROR(work!Y174+work!BK174,".")</f>
        <v>141907223.49358404</v>
      </c>
      <c r="BP174" s="27">
        <f>IFERROR(work!Z174+work!BL174,".")</f>
        <v>152645923.13468814</v>
      </c>
      <c r="BQ174" s="27">
        <f>IFERROR(work!AA174+work!BM174,".")</f>
        <v>165950373.33632451</v>
      </c>
      <c r="BR174" s="27">
        <f>IFERROR(work!AB174+work!BN174,".")</f>
        <v>183545051.61839268</v>
      </c>
      <c r="BS174" s="27">
        <f>IFERROR(work!AC174+work!BO174,".")</f>
        <v>204167342.06962523</v>
      </c>
      <c r="BT174" s="27">
        <f>IFERROR(work!AD174+work!BP174,".")</f>
        <v>229720809.8197318</v>
      </c>
      <c r="BU174" s="27">
        <f>IFERROR(work!AE174+work!BQ174,".")</f>
        <v>261545955.56474864</v>
      </c>
      <c r="BV174" s="27">
        <f>IFERROR(work!AF174+work!BR174,".")</f>
        <v>285968068.59785599</v>
      </c>
      <c r="BW174" s="27">
        <f>IFERROR(work!AG174+work!BS174,".")</f>
        <v>310203874.07360744</v>
      </c>
      <c r="BX174" s="27">
        <f>IFERROR(work!AH174+work!BT174,".")</f>
        <v>340541305.3806175</v>
      </c>
      <c r="BY174" s="27">
        <f>IFERROR(work!AI174+work!BU174,".")</f>
        <v>370745722.63091397</v>
      </c>
      <c r="BZ174" s="27"/>
      <c r="CA174" s="27"/>
      <c r="CB174" s="27"/>
      <c r="CC174" s="27"/>
      <c r="CD174" s="27"/>
      <c r="CE174" s="27"/>
      <c r="CF174" s="27">
        <f>IFERROR(work!AP174-work!D174,".")</f>
        <v>-9511003.006838914</v>
      </c>
      <c r="CG174" s="27">
        <f>IFERROR(work!AQ174-work!E174,".")</f>
        <v>-10494162.906667689</v>
      </c>
      <c r="CH174" s="27">
        <f>IFERROR(work!AR174-work!F174,".")</f>
        <v>-12426733.62361904</v>
      </c>
      <c r="CI174" s="27">
        <f>IFERROR(work!AS174-work!G174,".")</f>
        <v>-15038023.01789239</v>
      </c>
      <c r="CJ174" s="27">
        <f>IFERROR(work!AT174-work!H174,".")</f>
        <v>-18458460.625804655</v>
      </c>
      <c r="CK174" s="27">
        <f>IFERROR(work!AU174-work!I174,".")</f>
        <v>-22063631.195709828</v>
      </c>
      <c r="CL174" s="27">
        <f>IFERROR(work!AV174-work!J174,".")</f>
        <v>-24197160.433921643</v>
      </c>
      <c r="CM174" s="27">
        <f>IFERROR(work!AW174-work!K174,".")</f>
        <v>-27719925.330475777</v>
      </c>
      <c r="CN174" s="27">
        <f>IFERROR(work!AX174-work!L174,".")</f>
        <v>-31358939.458378896</v>
      </c>
      <c r="CO174" s="27">
        <f>IFERROR(work!AY174-work!M174,".")</f>
        <v>-33884573.091020107</v>
      </c>
      <c r="CP174" s="27">
        <f>IFERROR(work!AZ174-work!N174,".")</f>
        <v>-34933468.657576658</v>
      </c>
      <c r="CQ174" s="27">
        <f>IFERROR(work!BA174-work!O174,".")</f>
        <v>-38096868.597739592</v>
      </c>
      <c r="CR174" s="27">
        <f>IFERROR(work!BB174-work!P174,".")</f>
        <v>-44357472.58677455</v>
      </c>
      <c r="CS174" s="27">
        <f>IFERROR(work!BC174-work!Q174,".")</f>
        <v>-52089140.800948516</v>
      </c>
      <c r="CT174" s="27">
        <f>IFERROR(work!BD174-work!R174,".")</f>
        <v>-60630393.292135499</v>
      </c>
      <c r="CU174" s="27">
        <f>IFERROR(work!BE174-work!S174,".")</f>
        <v>-67993427.50508526</v>
      </c>
      <c r="CV174" s="27">
        <f>IFERROR(work!BF174-work!T174,".")</f>
        <v>-75943610.473042533</v>
      </c>
      <c r="CW174" s="27">
        <f>IFERROR(work!BG174-work!U174,".")</f>
        <v>-83336261.773119003</v>
      </c>
      <c r="CX174" s="27">
        <f>IFERROR(work!BH174-work!V174,".")</f>
        <v>-90735729.393202543</v>
      </c>
      <c r="CY174" s="27">
        <f>IFERROR(work!BI174-work!W174,".")</f>
        <v>-99262215.264648601</v>
      </c>
      <c r="CZ174" s="27">
        <f>IFERROR(work!BJ174-work!X174,".")</f>
        <v>-108132731.96332166</v>
      </c>
      <c r="DA174" s="27">
        <f>IFERROR(work!BK174-work!Y174,".")</f>
        <v>-117682447.25387153</v>
      </c>
      <c r="DB174" s="27">
        <f>IFERROR(work!BL174-work!Z174,".")</f>
        <v>-130566407.65078588</v>
      </c>
      <c r="DC174" s="27">
        <f>IFERROR(work!BM174-work!AA174,".")</f>
        <v>-145583190.52769649</v>
      </c>
      <c r="DD174" s="27">
        <f>IFERROR(work!BN174-work!AB174,".")</f>
        <v>-159453402.19589588</v>
      </c>
      <c r="DE174" s="27">
        <f>IFERROR(work!BO174-work!AC174,".")</f>
        <v>-177589937.02567753</v>
      </c>
      <c r="DF174" s="27">
        <f>IFERROR(work!BP174-work!AD174,".")</f>
        <v>-200519643.72067282</v>
      </c>
      <c r="DG174" s="27">
        <f>IFERROR(work!BQ174-work!AE174,".")</f>
        <v>-229788642.3783949</v>
      </c>
      <c r="DH174" s="27">
        <f>IFERROR(work!BR174-work!AF174,".")</f>
        <v>-252534650.74782854</v>
      </c>
      <c r="DI174" s="27">
        <f>IFERROR(work!BS174-work!AG174,".")</f>
        <v>-277841095.45188117</v>
      </c>
      <c r="DJ174" s="27">
        <f>IFERROR(work!BT174-work!AH174,".")</f>
        <v>-308660340.97552192</v>
      </c>
      <c r="DK174" s="27">
        <f>IFERROR(work!BU174-work!AI174,".")</f>
        <v>-337533273.54363394</v>
      </c>
      <c r="DL174" s="27"/>
      <c r="DM174" s="27"/>
      <c r="DN174" s="27"/>
      <c r="DO174" s="27"/>
      <c r="DP174" s="27"/>
      <c r="DQ174" s="27"/>
      <c r="DR174" s="27"/>
      <c r="DS174" s="27" t="str">
        <f>IFERROR(work!DO174-work!CC174,".")</f>
        <v>.</v>
      </c>
      <c r="DT174" s="27" t="str">
        <f>IFERROR(work!DP174-work!CD174,".")</f>
        <v>.</v>
      </c>
      <c r="DU174" s="27" t="str">
        <f>IFERROR(work!DQ174-work!CE174,".")</f>
        <v>.</v>
      </c>
      <c r="DV174" s="27" t="str">
        <f>IFERROR(work!DR174-work!CF174,".")</f>
        <v>.</v>
      </c>
      <c r="DW174" s="27" t="str">
        <f>IFERROR(work!DS174-work!CG174,".")</f>
        <v>.</v>
      </c>
      <c r="DX174" s="27" t="str">
        <f>IFERROR(work!DT174-work!CH174,".")</f>
        <v>.</v>
      </c>
      <c r="DY174" s="27" t="str">
        <f>IFERROR(work!DU174-work!CI174,".")</f>
        <v>.</v>
      </c>
      <c r="DZ174" s="27" t="str">
        <f>IFERROR(work!DV174-work!CJ174,".")</f>
        <v>.</v>
      </c>
      <c r="EA174" s="27" t="str">
        <f>IFERROR(work!DW174-work!CK174,".")</f>
        <v>.</v>
      </c>
      <c r="EB174" s="27" t="str">
        <f>IFERROR(work!DX174-work!CL174,".")</f>
        <v>.</v>
      </c>
      <c r="EC174" s="27" t="str">
        <f>IFERROR(work!DY174-work!CM174,".")</f>
        <v>.</v>
      </c>
      <c r="ED174" s="27" t="str">
        <f>IFERROR(work!DZ174-work!CN174,".")</f>
        <v>.</v>
      </c>
      <c r="EE174" s="27" t="str">
        <f>IFERROR(work!EA174-work!CO174,".")</f>
        <v>.</v>
      </c>
      <c r="EF174" s="27" t="str">
        <f>IFERROR(work!EB174-work!CP174,".")</f>
        <v>.</v>
      </c>
      <c r="EG174" s="27" t="str">
        <f>IFERROR(work!EC174-work!CQ174,".")</f>
        <v>.</v>
      </c>
      <c r="EH174" s="27" t="str">
        <f>IFERROR(work!ED174-work!CR174,".")</f>
        <v>.</v>
      </c>
      <c r="EI174" s="27" t="str">
        <f>IFERROR(work!EE174-work!CS174,".")</f>
        <v>.</v>
      </c>
      <c r="EJ174" s="27" t="str">
        <f>IFERROR(work!EF174-work!CT174,".")</f>
        <v>.</v>
      </c>
      <c r="EK174" s="27" t="str">
        <f>IFERROR(work!EG174-work!CU174,".")</f>
        <v>.</v>
      </c>
      <c r="EL174" s="27" t="str">
        <f>IFERROR(work!EH174-work!CV174,".")</f>
        <v>.</v>
      </c>
      <c r="EM174" s="27" t="str">
        <f>IFERROR(work!EI174-work!CW174,".")</f>
        <v>.</v>
      </c>
      <c r="EN174" s="27" t="str">
        <f>IFERROR(work!EJ174-work!CX174,".")</f>
        <v>.</v>
      </c>
      <c r="EO174" s="27" t="str">
        <f>IFERROR(work!EK174-work!CY174,".")</f>
        <v>.</v>
      </c>
      <c r="EP174" s="27" t="str">
        <f>IFERROR(work!EL174-work!CZ174,".")</f>
        <v>.</v>
      </c>
      <c r="EQ174" s="27" t="str">
        <f>IFERROR(work!EM174-work!DA174,".")</f>
        <v>.</v>
      </c>
      <c r="ER174" s="27" t="str">
        <f>IFERROR(work!EN174-work!DB174,".")</f>
        <v>.</v>
      </c>
      <c r="ES174" s="27" t="str">
        <f>IFERROR(work!EO174-work!DC174,".")</f>
        <v>.</v>
      </c>
      <c r="ET174" s="27" t="str">
        <f>IFERROR(work!EP174-work!DD174,".")</f>
        <v>.</v>
      </c>
      <c r="EU174" s="27" t="str">
        <f>IFERROR(work!EQ174-work!DE174,".")</f>
        <v>.</v>
      </c>
      <c r="EV174" s="27" t="str">
        <f>IFERROR(work!ER174-work!DF174,".")</f>
        <v>.</v>
      </c>
      <c r="EW174" s="27" t="str">
        <f>IFERROR(work!ES174-work!DG174,".")</f>
        <v>.</v>
      </c>
      <c r="EX174" s="27" t="str">
        <f>IFERROR(work!ET174-work!DH174,".")</f>
        <v>.</v>
      </c>
      <c r="EY174" s="27"/>
      <c r="EZ174" s="27"/>
      <c r="FA174" s="27"/>
      <c r="FB174" s="27"/>
      <c r="FC174" s="27"/>
      <c r="FD174" s="27"/>
      <c r="FE174" s="27" t="str">
        <f>IF(ISNUMBER(work!GZ174/work!HD174),work!GZ174/work!HD174,".")</f>
        <v>.</v>
      </c>
      <c r="FF174" s="27" t="str">
        <f>IF(ISNUMBER(work!HA174/work!HE174),work!HA174/work!HE174,".")</f>
        <v>.</v>
      </c>
      <c r="FG174" s="27" t="str">
        <f>IF(ISNUMBER(work!HB174/work!HF174),work!HB174/work!HF174,".")</f>
        <v>.</v>
      </c>
      <c r="FH174" s="27" t="str">
        <f>IF(ISNUMBER(work!HC174/work!HG174),work!HC174/work!HG174,".")</f>
        <v>.</v>
      </c>
      <c r="FI174" s="27" t="str">
        <f>IF(ISNUMBER((work!HA174+work!HB174)/(work!HE174+work!HF174)),(work!HA174+work!HB174)/(work!HE174+work!HF174),".")</f>
        <v>.</v>
      </c>
      <c r="FJ174" s="27" t="str">
        <f>IF(ISNUMBER(work!HH174/work!HL174),work!HH174/work!HL174,".")</f>
        <v>.</v>
      </c>
      <c r="FK174" s="27" t="str">
        <f>IF(ISNUMBER(work!HI174/work!HM174),work!HI174/work!HM174,".")</f>
        <v>.</v>
      </c>
      <c r="FL174" s="27" t="str">
        <f>IF(ISNUMBER(work!HJ174/work!HN174),work!HJ174/work!HN174,".")</f>
        <v>.</v>
      </c>
      <c r="FM174" s="27" t="str">
        <f>IF(ISNUMBER(work!HK174/work!HO174),work!HK174/work!HO174,".")</f>
        <v>.</v>
      </c>
      <c r="FN174" s="27" t="str">
        <f>IF(ISNUMBER((work!HI174+work!HJ174)/(work!HM174+work!HN174)),(work!HI174+work!HJ174)/(work!HM174+work!HN174),".")</f>
        <v>.</v>
      </c>
      <c r="FO174" s="27" t="s">
        <v>5007</v>
      </c>
      <c r="FP174" s="27" t="s">
        <v>5007</v>
      </c>
      <c r="FQ174" s="27" t="s">
        <v>5007</v>
      </c>
      <c r="FR174" s="27" t="s">
        <v>5007</v>
      </c>
      <c r="FS174" s="27" t="s">
        <v>5007</v>
      </c>
      <c r="FT174" s="27" t="str">
        <f>work!GM174</f>
        <v>.</v>
      </c>
      <c r="FU174" s="27" t="str">
        <f>work!GN174</f>
        <v>.</v>
      </c>
      <c r="FV174" s="27" t="str">
        <f>work!GO174</f>
        <v>.</v>
      </c>
      <c r="FW174" s="27" t="s">
        <v>5007</v>
      </c>
      <c r="FX174" s="27"/>
      <c r="FY174" s="27">
        <f t="shared" si="124"/>
        <v>14410.679</v>
      </c>
      <c r="FZ174">
        <f t="shared" si="103"/>
        <v>37</v>
      </c>
      <c r="GA174" t="str">
        <f>work!HC174</f>
        <v>.</v>
      </c>
      <c r="GB174" t="str">
        <f>IF(ISNUMBER(work!HA174+work!HB174),work!HA174+work!HB174,".")</f>
        <v>.</v>
      </c>
      <c r="GC174" t="str">
        <f>IF(ISNUMBER(work!HK174-work!HC174),work!HK174-work!HC174,".")</f>
        <v>.</v>
      </c>
      <c r="GD174" t="str">
        <f>IF(ISNUMBER(work!HI174+work!HJ174-work!HA174-work!HB174),(work!HI174+work!HJ174-work!HA174-work!HB174),".")</f>
        <v>.</v>
      </c>
      <c r="GH174">
        <f>work!GQ174</f>
        <v>14000</v>
      </c>
      <c r="GI174">
        <f>work!GR174</f>
        <v>14000</v>
      </c>
      <c r="GJ174" t="str">
        <f>work!GZ174</f>
        <v>.</v>
      </c>
      <c r="GK174" t="str">
        <f>work!HH174</f>
        <v>.</v>
      </c>
      <c r="GL174" t="str">
        <f t="shared" si="125"/>
        <v>.</v>
      </c>
      <c r="GM174" t="str">
        <f>IFERROR(VLOOKUP($F174,AREA_EM_ALLYEAR,Seq!B$1,FALSE),".")</f>
        <v>.</v>
      </c>
      <c r="GN174" t="str">
        <f>IFERROR(VLOOKUP($F174,AREA_EM_ALLYEAR,Seq!C$1,FALSE),".")</f>
        <v>.</v>
      </c>
      <c r="GO174" t="str">
        <f>IFERROR(VLOOKUP($F174,AREA_EM_ALLYEAR,Seq!D$1,FALSE),".")</f>
        <v>.</v>
      </c>
      <c r="GP174" t="str">
        <f>IFERROR(VLOOKUP($F174,AREA_EM_ALLYEAR,Seq!E$1,FALSE),".")</f>
        <v>.</v>
      </c>
      <c r="GQ174" t="str">
        <f>IFERROR(VLOOKUP($F174,AREA_EM_ALLYEAR,Seq!F$1,FALSE),".")</f>
        <v>.</v>
      </c>
      <c r="GR174" t="str">
        <f>IFERROR(VLOOKUP($F174,AREA_EM_ALLYEAR,Seq!G$1,FALSE),".")</f>
        <v>.</v>
      </c>
      <c r="GS174" t="str">
        <f>IFERROR(VLOOKUP($F174,AREA_EM_ALLYEAR,Seq!H$1,FALSE),".")</f>
        <v>.</v>
      </c>
      <c r="GT174" t="str">
        <f>IFERROR(VLOOKUP($F174,AREA_EM_ALLYEAR,Seq!I$1,FALSE),".")</f>
        <v>.</v>
      </c>
      <c r="GU174" t="str">
        <f>IFERROR(VLOOKUP($F174,AREA_EM_ALLYEAR,Seq!J$1,FALSE),".")</f>
        <v>.</v>
      </c>
      <c r="GV174" t="str">
        <f>IFERROR(VLOOKUP($F174,AREA_EM_ALLYEAR,Seq!K$1,FALSE),".")</f>
        <v>.</v>
      </c>
      <c r="GW174" t="str">
        <f>IFERROR(VLOOKUP($F174,AREA_EM_ALLYEAR,Seq!L$1,FALSE),".")</f>
        <v>.</v>
      </c>
      <c r="GX174" t="str">
        <f>IFERROR(VLOOKUP($F174,AREA_EM_ALLYEAR,Seq!M$1,FALSE),".")</f>
        <v>.</v>
      </c>
      <c r="GY174" t="str">
        <f>IFERROR(VLOOKUP($F174,AREA_EM_ALLYEAR,Seq!N$1,FALSE),".")</f>
        <v>.</v>
      </c>
      <c r="GZ174" t="str">
        <f>IFERROR(VLOOKUP($F174,AREA_EM_ALLYEAR,Seq!O$1,FALSE),".")</f>
        <v>.</v>
      </c>
      <c r="HA174" t="str">
        <f t="shared" si="104"/>
        <v>.</v>
      </c>
      <c r="HK174" s="139">
        <f>IFERROR(VLOOKUP(CONCATENATE($G174, ".SP.DYN.LE00.IN"),AREA_WB_6ATTRS,Seq!B$1,FALSE)-VLOOKUP("CHN.SP.DYN.LE00.IN",AREA_WB_6ATTRS,Seq!B$1,FALSE),".")</f>
        <v>1.2286829268292792</v>
      </c>
      <c r="HL174" s="139">
        <f>IFERROR(VLOOKUP(CONCATENATE($G174, ".SP.DYN.LE00.IN"),AREA_WB_6ATTRS,Seq!C$1,FALSE)-VLOOKUP("CHN.SP.DYN.LE00.IN",AREA_WB_6ATTRS,Seq!C$1,FALSE),".")</f>
        <v>1.2720731707316872</v>
      </c>
      <c r="HM174" s="139">
        <f>IFERROR(VLOOKUP(CONCATENATE($G174, ".SP.DYN.LE00.IN"),AREA_WB_6ATTRS,Seq!D$1,FALSE)-VLOOKUP("CHN.SP.DYN.LE00.IN",AREA_WB_6ATTRS,Seq!D$1,FALSE),".")</f>
        <v>1.3054146341463593</v>
      </c>
      <c r="HN174" s="139">
        <f>IFERROR(VLOOKUP(CONCATENATE($G174, ".SP.DYN.LE00.IN"),AREA_WB_6ATTRS,Seq!E$1,FALSE)-VLOOKUP("CHN.SP.DYN.LE00.IN",AREA_WB_6ATTRS,Seq!E$1,FALSE),".")</f>
        <v>1.346536585365854</v>
      </c>
      <c r="HO174" s="139">
        <f>IFERROR(VLOOKUP(CONCATENATE($G174, ".SP.DYN.LE00.IN"),AREA_WB_6ATTRS,Seq!F$1,FALSE)-VLOOKUP("CHN.SP.DYN.LE00.IN",AREA_WB_6ATTRS,Seq!F$1,FALSE),".")</f>
        <v>1.394951219512194</v>
      </c>
      <c r="HP174" s="139">
        <f>IFERROR(VLOOKUP(CONCATENATE($G174, ".SP.DYN.LE00.IN"),AREA_WB_6ATTRS,Seq!G$1,FALSE)-VLOOKUP("CHN.SP.DYN.LE00.IN",AREA_WB_6ATTRS,Seq!G$1,FALSE),".")</f>
        <v>1.4490731707317082</v>
      </c>
      <c r="HQ174" s="139">
        <f>IFERROR(VLOOKUP(CONCATENATE($G174, ".SP.DYN.LE00.IN"),AREA_WB_6ATTRS,Seq!H$1,FALSE)-VLOOKUP("CHN.SP.DYN.LE00.IN",AREA_WB_6ATTRS,Seq!H$1,FALSE),".")</f>
        <v>1.5038292682926766</v>
      </c>
      <c r="HR174" s="139">
        <f>IFERROR(VLOOKUP(CONCATENATE($G174, ".SP.DYN.LE00.IN"),AREA_WB_6ATTRS,Seq!I$1,FALSE)-VLOOKUP("CHN.SP.DYN.LE00.IN",AREA_WB_6ATTRS,Seq!I$1,FALSE),".")</f>
        <v>1.5510731707316978</v>
      </c>
      <c r="HS174" s="139">
        <f>IFERROR(VLOOKUP(CONCATENATE($G174, ".SP.DYN.LE00.IN"),AREA_WB_6ATTRS,Seq!J$1,FALSE)-VLOOKUP("CHN.SP.DYN.LE00.IN",AREA_WB_6ATTRS,Seq!J$1,FALSE),".")</f>
        <v>1.5852439024390179</v>
      </c>
      <c r="HT174" s="139">
        <f>IFERROR(VLOOKUP(CONCATENATE($G174, ".SP.DYN.LE00.IN"),AREA_WB_6ATTRS,Seq!K$1,FALSE)-VLOOKUP("CHN.SP.DYN.LE00.IN",AREA_WB_6ATTRS,Seq!K$1,FALSE),".")</f>
        <v>1.6032682926829267</v>
      </c>
      <c r="HU174" s="139">
        <f>IFERROR(VLOOKUP(CONCATENATE($G174, ".SP.DYN.LE00.IN"),AREA_WB_6ATTRS,Seq!L$1,FALSE)-VLOOKUP("CHN.SP.DYN.LE00.IN",AREA_WB_6ATTRS,Seq!L$1,FALSE),".")</f>
        <v>1.6026341463414582</v>
      </c>
      <c r="HV174" s="139">
        <f>IFERROR(VLOOKUP(CONCATENATE($G174, ".SP.DYN.LE00.IN"),AREA_WB_6ATTRS,Seq!M$1,FALSE)-VLOOKUP("CHN.SP.DYN.LE00.IN",AREA_WB_6ATTRS,Seq!M$1,FALSE),".")</f>
        <v>1.5853414634146219</v>
      </c>
      <c r="HW174" s="139">
        <f>IFERROR(VLOOKUP(CONCATENATE($G174, ".SP.DYN.LE00.IN"),AREA_WB_6ATTRS,Seq!N$1,FALSE)-VLOOKUP("CHN.SP.DYN.LE00.IN",AREA_WB_6ATTRS,Seq!N$1,FALSE),".")</f>
        <v>1.5539268292683062</v>
      </c>
      <c r="HX174" s="139">
        <f>IFERROR(VLOOKUP(CONCATENATE($G174, ".SP.DYN.LE00.IN"),AREA_WB_6ATTRS,Seq!O$1,FALSE)-VLOOKUP("CHN.SP.DYN.LE00.IN",AREA_WB_6ATTRS,Seq!O$1,FALSE),".")</f>
        <v>1.7148780487804913</v>
      </c>
      <c r="HY174" s="139">
        <f>IFERROR(VLOOKUP(CONCATENATE($G174, ".SP.DYN.LE00.IN"),AREA_WB_6ATTRS,Seq!P$1,FALSE)-VLOOKUP("CHN.SP.DYN.LE00.IN",AREA_WB_6ATTRS,Seq!P$1,FALSE),".")</f>
        <v>1.8802439024390338</v>
      </c>
      <c r="HZ174" s="139">
        <f>IFERROR(VLOOKUP(CONCATENATE($G174, ".SP.DYN.LE00.IN"),AREA_WB_6ATTRS,Seq!Q$1,FALSE)-VLOOKUP("CHN.SP.DYN.LE00.IN",AREA_WB_6ATTRS,Seq!Q$1,FALSE),".")</f>
        <v>1.7447804878048743</v>
      </c>
      <c r="IA174" s="139">
        <f>IFERROR(VLOOKUP(CONCATENATE($G174, ".SP.DYN.LE00.IN"),AREA_WB_6ATTRS,Seq!R$1,FALSE)-VLOOKUP("CHN.SP.DYN.LE00.IN",AREA_WB_6ATTRS,Seq!R$1,FALSE),".")</f>
        <v>1.7804878048780495</v>
      </c>
      <c r="IB174" s="139">
        <f>IFERROR(VLOOKUP(CONCATENATE($G174, ".SP.DYN.LE00.IN"),AREA_WB_6ATTRS,Seq!S$1,FALSE)-VLOOKUP("CHN.SP.DYN.LE00.IN",AREA_WB_6ATTRS,Seq!S$1,FALSE),".")</f>
        <v>1.8031951219512052</v>
      </c>
      <c r="IC174" s="139">
        <f>IFERROR(VLOOKUP(CONCATENATE($G174, ".SP.DYN.LE00.IN"),AREA_WB_6ATTRS,Seq!T$1,FALSE)-VLOOKUP("CHN.SP.DYN.LE00.IN",AREA_WB_6ATTRS,Seq!T$1,FALSE),".")</f>
        <v>1.8021707317073208</v>
      </c>
      <c r="ID174" s="139">
        <f>IFERROR(VLOOKUP(CONCATENATE($G174, ".SP.DYN.LE00.IN"),AREA_WB_6ATTRS,Seq!U$1,FALSE)-VLOOKUP("CHN.SP.DYN.LE00.IN",AREA_WB_6ATTRS,Seq!U$1,FALSE),".")</f>
        <v>1.7807560975609817</v>
      </c>
      <c r="IE174" s="139">
        <f>IFERROR(VLOOKUP(CONCATENATE($G174, ".SP.DYN.LE00.IN"),AREA_WB_6ATTRS,Seq!V$1,FALSE)-VLOOKUP("CHN.SP.DYN.LE00.IN",AREA_WB_6ATTRS,Seq!V$1,FALSE),".")</f>
        <v>2.0278048780487836</v>
      </c>
      <c r="IF174" s="139">
        <f>IFERROR(VLOOKUP(CONCATENATE($G174, ".SP.DYN.LE00.IN"),AREA_WB_6ATTRS,Seq!W$1,FALSE)-VLOOKUP("CHN.SP.DYN.LE00.IN",AREA_WB_6ATTRS,Seq!W$1,FALSE),".")</f>
        <v>2.0237317073170686</v>
      </c>
      <c r="IG174" s="139">
        <f>IFERROR(VLOOKUP(CONCATENATE($G174, ".SP.DYN.LE00.IN"),AREA_WB_6ATTRS,Seq!X$1,FALSE)-VLOOKUP("CHN.SP.DYN.LE00.IN",AREA_WB_6ATTRS,Seq!X$1,FALSE),".")</f>
        <v>2.0498292682926973</v>
      </c>
      <c r="IH174" s="139">
        <f>IFERROR(VLOOKUP(CONCATENATE($G174, ".SP.DYN.LE00.IN"),AREA_WB_6ATTRS,Seq!Y$1,FALSE)-VLOOKUP("CHN.SP.DYN.LE00.IN",AREA_WB_6ATTRS,Seq!Y$1,FALSE),".")</f>
        <v>1.0180487804878169</v>
      </c>
      <c r="II174" s="139">
        <f>IFERROR(VLOOKUP(CONCATENATE($G174, ".SP.DYN.LE00.IN"),AREA_WB_6ATTRS,Seq!Z$1,FALSE)-VLOOKUP("CHN.SP.DYN.LE00.IN",AREA_WB_6ATTRS,Seq!Z$1,FALSE),".")</f>
        <v>1.015463414634155</v>
      </c>
      <c r="IJ174" s="139">
        <f>IFERROR(VLOOKUP(CONCATENATE($G174, ".SP.DYN.LE00.IN"),AREA_WB_6ATTRS,Seq!AA$1,FALSE)-VLOOKUP("CHN.SP.DYN.LE00.IN",AREA_WB_6ATTRS,Seq!AA$1,FALSE),".")</f>
        <v>1.001365853658541</v>
      </c>
      <c r="IK174" s="139">
        <f>IFERROR(VLOOKUP(CONCATENATE($G174, ".SP.DYN.LE00.IN"),AREA_WB_6ATTRS,Seq!AB$1,FALSE)-VLOOKUP("CHN.SP.DYN.LE00.IN",AREA_WB_6ATTRS,Seq!AB$1,FALSE),".")</f>
        <v>0.97782926829268035</v>
      </c>
      <c r="IL174" s="139">
        <f>IFERROR(VLOOKUP(CONCATENATE($G174, ".SP.DYN.LE00.IN"),AREA_WB_6ATTRS,Seq!AC$1,FALSE)-VLOOKUP("CHN.SP.DYN.LE00.IN",AREA_WB_6ATTRS,Seq!AC$1,FALSE),".")</f>
        <v>0.94985365853658266</v>
      </c>
      <c r="IM174" s="139">
        <f>IFERROR(VLOOKUP(CONCATENATE($G174, ".SP.DYN.LE00.IN"),AREA_WB_6ATTRS,Seq!AD$1,FALSE)-VLOOKUP("CHN.SP.DYN.LE00.IN",AREA_WB_6ATTRS,Seq!AD$1,FALSE),".")</f>
        <v>0.92221951219512732</v>
      </c>
      <c r="IN174" s="139">
        <f>IFERROR(VLOOKUP(CONCATENATE($G174, ".SP.DYN.LE00.IN"),AREA_WB_6ATTRS,Seq!AE$1,FALSE)-VLOOKUP("CHN.SP.DYN.LE00.IN",AREA_WB_6ATTRS,Seq!AE$1,FALSE),".")</f>
        <v>0.8859268292682998</v>
      </c>
      <c r="IO174" s="139">
        <f>IFERROR(VLOOKUP(CONCATENATE($G174, ".SP.DYN.LE00.IN"),AREA_WB_6ATTRS,Seq!AF$1,FALSE)-VLOOKUP("CHN.SP.DYN.LE00.IN",AREA_WB_6ATTRS,Seq!AF$1,FALSE),".")</f>
        <v>0.85421951219511527</v>
      </c>
      <c r="IP174" s="139" t="str">
        <f>IFERROR(VLOOKUP(CONCATENATE($G174, ".SP.DYN.LE00.IN"),AREA_WB_6ATTRS,Seq!AG$1,FALSE)-VLOOKUP("CHN.SP.DYN.LE00.IN",AREA_WB_6ATTRS,Seq!AG$1,FALSE),".")</f>
        <v>.</v>
      </c>
      <c r="IW174">
        <f>IFERROR(VLOOKUP(CONCATENATE($G174, ".SP.DYN.LE00.IN"),AREA_WB_6ATTRS,Seq!B$1,FALSE),".")</f>
        <v>68.222487804878071</v>
      </c>
      <c r="IX174">
        <f>IFERROR(VLOOKUP(CONCATENATE($G174, ".SP.DYN.LE00.IN"),AREA_WB_6ATTRS,Seq!C$1,FALSE),".")</f>
        <v>68.534999999999997</v>
      </c>
      <c r="IY174">
        <f>IFERROR(VLOOKUP(CONCATENATE($G174, ".SP.DYN.LE00.IN"),AREA_WB_6ATTRS,Seq!D$1,FALSE),".")</f>
        <v>68.840317073170752</v>
      </c>
      <c r="IZ174">
        <f>IFERROR(VLOOKUP(CONCATENATE($G174, ".SP.DYN.LE00.IN"),AREA_WB_6ATTRS,Seq!E$1,FALSE),".")</f>
        <v>69.146390243902445</v>
      </c>
      <c r="JA174">
        <f>IFERROR(VLOOKUP(CONCATENATE($G174, ".SP.DYN.LE00.IN"),AREA_WB_6ATTRS,Seq!F$1,FALSE),".")</f>
        <v>69.454219512195124</v>
      </c>
      <c r="JB174">
        <f>IFERROR(VLOOKUP(CONCATENATE($G174, ".SP.DYN.LE00.IN"),AREA_WB_6ATTRS,Seq!G$1,FALSE),".")</f>
        <v>69.762219512195131</v>
      </c>
      <c r="JC174">
        <f>IFERROR(VLOOKUP(CONCATENATE($G174, ".SP.DYN.LE00.IN"),AREA_WB_6ATTRS,Seq!H$1,FALSE),".")</f>
        <v>70.063317073170737</v>
      </c>
      <c r="JD174">
        <f>IFERROR(VLOOKUP(CONCATENATE($G174, ".SP.DYN.LE00.IN"),AREA_WB_6ATTRS,Seq!I$1,FALSE),".")</f>
        <v>70.348390243902443</v>
      </c>
      <c r="JE174">
        <f>IFERROR(VLOOKUP(CONCATENATE($G174, ".SP.DYN.LE00.IN"),AREA_WB_6ATTRS,Seq!J$1,FALSE),".")</f>
        <v>70.612365853658545</v>
      </c>
      <c r="JF174">
        <f>IFERROR(VLOOKUP(CONCATENATE($G174, ".SP.DYN.LE00.IN"),AREA_WB_6ATTRS,Seq!K$1,FALSE),".")</f>
        <v>70.850195121951231</v>
      </c>
      <c r="JG174">
        <f>IFERROR(VLOOKUP(CONCATENATE($G174, ".SP.DYN.LE00.IN"),AREA_WB_6ATTRS,Seq!L$1,FALSE),".")</f>
        <v>71.062365853658534</v>
      </c>
      <c r="JH174">
        <f>IFERROR(VLOOKUP(CONCATENATE($G174, ".SP.DYN.LE00.IN"),AREA_WB_6ATTRS,Seq!M$1,FALSE),".")</f>
        <v>71.249365853658531</v>
      </c>
      <c r="JI174">
        <f>IFERROR(VLOOKUP(CONCATENATE($G174, ".SP.DYN.LE00.IN"),AREA_WB_6ATTRS,Seq!N$1,FALSE),".")</f>
        <v>71.415756097560987</v>
      </c>
      <c r="JJ174">
        <f>IFERROR(VLOOKUP(CONCATENATE($G174, ".SP.DYN.LE00.IN"),AREA_WB_6ATTRS,Seq!O$1,FALSE),".")</f>
        <v>71.769512195121962</v>
      </c>
      <c r="JK174">
        <f>IFERROR(VLOOKUP(CONCATENATE($G174, ".SP.DYN.LE00.IN"),AREA_WB_6ATTRS,Seq!P$1,FALSE),".")</f>
        <v>72.123170731707333</v>
      </c>
      <c r="JL174">
        <f>IFERROR(VLOOKUP(CONCATENATE($G174, ".SP.DYN.LE00.IN"),AREA_WB_6ATTRS,Seq!Q$1,FALSE),".")</f>
        <v>72.169512195121953</v>
      </c>
      <c r="JM174">
        <f>IFERROR(VLOOKUP(CONCATENATE($G174, ".SP.DYN.LE00.IN"),AREA_WB_6ATTRS,Seq!R$1,FALSE),".")</f>
        <v>72.379512195121961</v>
      </c>
      <c r="JN174">
        <f>IFERROR(VLOOKUP(CONCATENATE($G174, ".SP.DYN.LE00.IN"),AREA_WB_6ATTRS,Seq!S$1,FALSE),".")</f>
        <v>72.569512195121945</v>
      </c>
      <c r="JO174">
        <f>IFERROR(VLOOKUP(CONCATENATE($G174, ".SP.DYN.LE00.IN"),AREA_WB_6ATTRS,Seq!T$1,FALSE),".")</f>
        <v>72.729268292682946</v>
      </c>
      <c r="JP174">
        <f>IFERROR(VLOOKUP(CONCATENATE($G174, ".SP.DYN.LE00.IN"),AREA_WB_6ATTRS,Seq!U$1,FALSE),".")</f>
        <v>72.864146341463439</v>
      </c>
      <c r="JQ174">
        <f>IFERROR(VLOOKUP(CONCATENATE($G174, ".SP.DYN.LE00.IN"),AREA_WB_6ATTRS,Seq!V$1,FALSE),".")</f>
        <v>73.269512195121962</v>
      </c>
      <c r="JR174">
        <f>IFERROR(VLOOKUP(CONCATENATE($G174, ".SP.DYN.LE00.IN"),AREA_WB_6ATTRS,Seq!W$1,FALSE),".")</f>
        <v>73.429268292682934</v>
      </c>
      <c r="JS174">
        <f>IFERROR(VLOOKUP(CONCATENATE($G174, ".SP.DYN.LE00.IN"),AREA_WB_6ATTRS,Seq!X$1,FALSE),".")</f>
        <v>73.629268292682937</v>
      </c>
      <c r="JT174">
        <f>IFERROR(VLOOKUP(CONCATENATE($G174, ".SP.DYN.LE00.IN"),AREA_WB_6ATTRS,Seq!Y$1,FALSE),".")</f>
        <v>72.782926829268305</v>
      </c>
      <c r="JU174">
        <f>IFERROR(VLOOKUP(CONCATENATE($G174, ".SP.DYN.LE00.IN"),AREA_WB_6ATTRS,Seq!Z$1,FALSE),".")</f>
        <v>72.977804878048801</v>
      </c>
      <c r="JV174">
        <f>IFERROR(VLOOKUP(CONCATENATE($G174, ".SP.DYN.LE00.IN"),AREA_WB_6ATTRS,Seq!AA$1,FALSE),".")</f>
        <v>73.172682926829282</v>
      </c>
      <c r="JW174">
        <f>IFERROR(VLOOKUP(CONCATENATE($G174, ".SP.DYN.LE00.IN"),AREA_WB_6ATTRS,Seq!AB$1,FALSE),".")</f>
        <v>73.367560975609763</v>
      </c>
      <c r="JX174">
        <f>IFERROR(VLOOKUP(CONCATENATE($G174, ".SP.DYN.LE00.IN"),AREA_WB_6ATTRS,Seq!AC$1,FALSE),".")</f>
        <v>73.562439024390244</v>
      </c>
      <c r="JY174">
        <f>IFERROR(VLOOKUP(CONCATENATE($G174, ".SP.DYN.LE00.IN"),AREA_WB_6ATTRS,Seq!AD$1,FALSE),".")</f>
        <v>73.757560975609763</v>
      </c>
      <c r="JZ174">
        <f>IFERROR(VLOOKUP(CONCATENATE($G174, ".SP.DYN.LE00.IN"),AREA_WB_6ATTRS,Seq!AE$1,FALSE),".")</f>
        <v>73.942439024390254</v>
      </c>
      <c r="KA174">
        <f>IFERROR(VLOOKUP(CONCATENATE($G174, ".SP.DYN.LE00.IN"),AREA_WB_6ATTRS,Seq!AF$1,FALSE),".")</f>
        <v>74.127317073170744</v>
      </c>
      <c r="KB174" t="str">
        <f>IFERROR(VLOOKUP(CONCATENATE($G174, ".SP.DYN.LE00.IN"),AREA_WB_6ATTRS,Seq!AG$1,FALSE),".")</f>
        <v>.</v>
      </c>
      <c r="KK174">
        <f t="shared" si="107"/>
        <v>755</v>
      </c>
      <c r="KL174">
        <f t="shared" si="105"/>
        <v>0</v>
      </c>
      <c r="KM174">
        <f t="shared" si="108"/>
        <v>53986242.807035722</v>
      </c>
      <c r="KN174">
        <f t="shared" si="109"/>
        <v>-34933468.657576658</v>
      </c>
      <c r="KO174" t="str">
        <f t="shared" si="106"/>
        <v>.</v>
      </c>
      <c r="KP174" t="str">
        <f>work!HA174</f>
        <v>.</v>
      </c>
      <c r="KQ174" t="str">
        <f>work!HB174</f>
        <v>.</v>
      </c>
      <c r="KR174" t="str">
        <f>work!HC174</f>
        <v>.</v>
      </c>
      <c r="KS174" t="str">
        <f>IF(ISNUMBER(work!HI174-work!HA174),work!HI174-work!HA174,".")</f>
        <v>.</v>
      </c>
      <c r="KT174" t="str">
        <f>IF(ISNUMBER(work!HJ174-work!HB174),work!HJ174-work!HB174,".")</f>
        <v>.</v>
      </c>
      <c r="KU174" t="str">
        <f>IF(ISNUMBER(work!HK174-work!HC174),work!HK174-work!HC174,".")</f>
        <v>.</v>
      </c>
      <c r="KW174" t="str">
        <f>IFERROR(work!HR174/work!HV174,".")</f>
        <v>.</v>
      </c>
      <c r="KX174" t="str">
        <f>IFERROR(work!HS174/work!HW174,".")</f>
        <v>.</v>
      </c>
      <c r="KY174" t="str">
        <f>IFERROR(work!HT174/work!HX174,".")</f>
        <v>.</v>
      </c>
      <c r="KZ174" t="str">
        <f>IFERROR(work!HU174/work!HY174,".")</f>
        <v>.</v>
      </c>
    </row>
    <row r="175" spans="1:312">
      <c r="A175" s="24">
        <f t="shared" si="85"/>
        <v>176</v>
      </c>
      <c r="B175" s="24" t="str">
        <f t="shared" si="110"/>
        <v>Out</v>
      </c>
      <c r="C175" s="24" t="str">
        <f t="shared" si="111"/>
        <v>Out</v>
      </c>
      <c r="D175" s="24" t="str">
        <f t="shared" si="112"/>
        <v>Out67</v>
      </c>
      <c r="E175" s="25" t="s">
        <v>2652</v>
      </c>
      <c r="F175" s="26" t="str">
        <f t="shared" si="89"/>
        <v>Br.VirginIs.</v>
      </c>
      <c r="G175" s="166" t="s">
        <v>4868</v>
      </c>
      <c r="H175" s="166" t="s">
        <v>5007</v>
      </c>
      <c r="I175" s="166" t="s">
        <v>5007</v>
      </c>
      <c r="J175" s="180" t="s">
        <v>5007</v>
      </c>
      <c r="K175" s="180" t="s">
        <v>5007</v>
      </c>
      <c r="L175" s="27">
        <f>IFERROR(VLOOKUP($F175,Area_FDI_84_96,Seq!B$1,FALSE),0)</f>
        <v>0</v>
      </c>
      <c r="M175" s="27">
        <f>IFERROR(VLOOKUP($F175,Area_FDI_84_96,Seq!C$1,FALSE),0)</f>
        <v>0</v>
      </c>
      <c r="N175" s="27">
        <f>IFERROR(VLOOKUP($F175,Area_FDI_84_96,Seq!D$1,FALSE),0)</f>
        <v>0</v>
      </c>
      <c r="O175" s="27">
        <f>IFERROR(VLOOKUP($F175,Area_FDI_84_96,Seq!E$1,FALSE),0)</f>
        <v>0</v>
      </c>
      <c r="P175" s="27">
        <f>IFERROR(VLOOKUP($F175,Area_FDI_84_96,Seq!F$1,FALSE),0)</f>
        <v>0</v>
      </c>
      <c r="Q175" s="27">
        <f>IFERROR(VLOOKUP($F175,Area_FDI_84_96,Seq!G$1,FALSE),0)</f>
        <v>0</v>
      </c>
      <c r="R175" s="27">
        <f>IFERROR(VLOOKUP($F175,Area_FDI_84_96,Seq!H$1,FALSE),0)</f>
        <v>0</v>
      </c>
      <c r="S175" s="27">
        <f>IFERROR(VLOOKUP($F175,Area_FDI_84_96,Seq!I$1,FALSE),0)</f>
        <v>0</v>
      </c>
      <c r="T175" s="27">
        <f>IFERROR(VALUE(VLOOKUP($E175,Area_FDI_92_95,Seq!B$1,FALSE)),0)</f>
        <v>400</v>
      </c>
      <c r="U175" s="27">
        <f>IFERROR(VALUE(VLOOKUP($E175,Area_FDI_92_95,Seq!C$1,FALSE)),0)</f>
        <v>1392</v>
      </c>
      <c r="V175" s="27">
        <f>IFERROR(VALUE(VLOOKUP($E175,Area_FDI_92_95,Seq!D$1,FALSE)),0)</f>
        <v>12827</v>
      </c>
      <c r="W175" s="27">
        <f>IFERROR(VALUE(VLOOKUP($E175,Area_FDI_92_95,Seq!E$1,FALSE)),0)</f>
        <v>30376</v>
      </c>
      <c r="X175" s="27">
        <f>IFERROR(VALUE(VLOOKUP($E175,Area_FDI_96_99,Seq!B$1,FALSE)),0)</f>
        <v>53761</v>
      </c>
      <c r="Y175" s="27">
        <f>IFERROR(VALUE(VLOOKUP($E175,Area_FDI_96_99,Seq!C$1,FALSE)),0)</f>
        <v>171717</v>
      </c>
      <c r="Z175" s="27">
        <f>IFERROR(VALUE(VLOOKUP($E175,Area_FDI_96_99,Seq!D$1,FALSE)),0)</f>
        <v>403134</v>
      </c>
      <c r="AA175" s="27">
        <f>IFERROR(VALUE(VLOOKUP($E175,Area_FDI_96_99,Seq!E$1,FALSE)),0)</f>
        <v>265896</v>
      </c>
      <c r="AB175" s="27">
        <f t="shared" si="113"/>
        <v>383289</v>
      </c>
      <c r="AC175" s="27">
        <f t="shared" si="114"/>
        <v>504234</v>
      </c>
      <c r="AD175" s="27">
        <f t="shared" si="115"/>
        <v>611739</v>
      </c>
      <c r="AE175" s="27">
        <f t="shared" si="116"/>
        <v>577696</v>
      </c>
      <c r="AF175" s="27">
        <f t="shared" si="117"/>
        <v>673030</v>
      </c>
      <c r="AG175" s="27">
        <f t="shared" si="118"/>
        <v>902167</v>
      </c>
      <c r="AH175" s="27">
        <f t="shared" si="119"/>
        <v>1124758</v>
      </c>
      <c r="AI175" s="27">
        <f t="shared" si="120"/>
        <v>1577</v>
      </c>
      <c r="AJ175" s="27">
        <f t="shared" si="121"/>
        <v>1595384</v>
      </c>
      <c r="AK175" s="27">
        <f t="shared" si="122"/>
        <v>1129858</v>
      </c>
      <c r="AL175" s="27">
        <f t="shared" si="123"/>
        <v>1044734</v>
      </c>
      <c r="AM175" s="27"/>
      <c r="AN175" s="27"/>
      <c r="AO175" s="27"/>
      <c r="AP175" s="27"/>
      <c r="AQ175" s="27"/>
      <c r="AR175" s="27"/>
      <c r="AS175" s="27"/>
      <c r="AT175" s="27" t="str">
        <f>IFERROR(work!D175+work!AP175,".")</f>
        <v>.</v>
      </c>
      <c r="AU175" s="27" t="str">
        <f>IFERROR(work!E175+work!AQ175,".")</f>
        <v>.</v>
      </c>
      <c r="AV175" s="27" t="str">
        <f>IFERROR(work!F175+work!AR175,".")</f>
        <v>.</v>
      </c>
      <c r="AW175" s="27" t="str">
        <f>IFERROR(work!G175+work!AS175,".")</f>
        <v>.</v>
      </c>
      <c r="AX175" s="27" t="str">
        <f>IFERROR(work!H175+work!AT175,".")</f>
        <v>.</v>
      </c>
      <c r="AY175" s="27" t="str">
        <f>IFERROR(work!I175+work!AU175,".")</f>
        <v>.</v>
      </c>
      <c r="AZ175" s="27" t="str">
        <f>IFERROR(work!J175+work!AV175,".")</f>
        <v>.</v>
      </c>
      <c r="BA175" s="27" t="str">
        <f>IFERROR(work!K175+work!AW175,".")</f>
        <v>.</v>
      </c>
      <c r="BB175" s="27" t="str">
        <f>IFERROR(work!L175+work!AX175,".")</f>
        <v>.</v>
      </c>
      <c r="BC175" s="27" t="str">
        <f>IFERROR(work!M175+work!AY175,".")</f>
        <v>.</v>
      </c>
      <c r="BD175" s="27" t="str">
        <f>IFERROR(work!N175+work!AZ175,".")</f>
        <v>.</v>
      </c>
      <c r="BE175" s="27" t="str">
        <f>IFERROR(work!O175+work!BA175,".")</f>
        <v>.</v>
      </c>
      <c r="BF175" s="27" t="str">
        <f>IFERROR(work!P175+work!BB175,".")</f>
        <v>.</v>
      </c>
      <c r="BG175" s="27" t="str">
        <f>IFERROR(work!Q175+work!BC175,".")</f>
        <v>.</v>
      </c>
      <c r="BH175" s="27" t="str">
        <f>IFERROR(work!R175+work!BD175,".")</f>
        <v>.</v>
      </c>
      <c r="BI175" s="27" t="str">
        <f>IFERROR(work!S175+work!BE175,".")</f>
        <v>.</v>
      </c>
      <c r="BJ175" s="27" t="str">
        <f>IFERROR(work!T175+work!BF175,".")</f>
        <v>.</v>
      </c>
      <c r="BK175" s="27" t="str">
        <f>IFERROR(work!U175+work!BG175,".")</f>
        <v>.</v>
      </c>
      <c r="BL175" s="27" t="str">
        <f>IFERROR(work!V175+work!BH175,".")</f>
        <v>.</v>
      </c>
      <c r="BM175" s="27" t="str">
        <f>IFERROR(work!W175+work!BI175,".")</f>
        <v>.</v>
      </c>
      <c r="BN175" s="27" t="str">
        <f>IFERROR(work!X175+work!BJ175,".")</f>
        <v>.</v>
      </c>
      <c r="BO175" s="27" t="str">
        <f>IFERROR(work!Y175+work!BK175,".")</f>
        <v>.</v>
      </c>
      <c r="BP175" s="27" t="str">
        <f>IFERROR(work!Z175+work!BL175,".")</f>
        <v>.</v>
      </c>
      <c r="BQ175" s="27" t="str">
        <f>IFERROR(work!AA175+work!BM175,".")</f>
        <v>.</v>
      </c>
      <c r="BR175" s="27" t="str">
        <f>IFERROR(work!AB175+work!BN175,".")</f>
        <v>.</v>
      </c>
      <c r="BS175" s="27" t="str">
        <f>IFERROR(work!AC175+work!BO175,".")</f>
        <v>.</v>
      </c>
      <c r="BT175" s="27" t="str">
        <f>IFERROR(work!AD175+work!BP175,".")</f>
        <v>.</v>
      </c>
      <c r="BU175" s="27" t="str">
        <f>IFERROR(work!AE175+work!BQ175,".")</f>
        <v>.</v>
      </c>
      <c r="BV175" s="27" t="str">
        <f>IFERROR(work!AF175+work!BR175,".")</f>
        <v>.</v>
      </c>
      <c r="BW175" s="27" t="str">
        <f>IFERROR(work!AG175+work!BS175,".")</f>
        <v>.</v>
      </c>
      <c r="BX175" s="27" t="str">
        <f>IFERROR(work!AH175+work!BT175,".")</f>
        <v>.</v>
      </c>
      <c r="BY175" s="27" t="str">
        <f>IFERROR(work!AI175+work!BU175,".")</f>
        <v>.</v>
      </c>
      <c r="BZ175" s="27"/>
      <c r="CA175" s="27"/>
      <c r="CB175" s="27"/>
      <c r="CC175" s="27"/>
      <c r="CD175" s="27"/>
      <c r="CE175" s="27"/>
      <c r="CF175" s="27" t="str">
        <f>IFERROR(work!AP175-work!D175,".")</f>
        <v>.</v>
      </c>
      <c r="CG175" s="27" t="str">
        <f>IFERROR(work!AQ175-work!E175,".")</f>
        <v>.</v>
      </c>
      <c r="CH175" s="27" t="str">
        <f>IFERROR(work!AR175-work!F175,".")</f>
        <v>.</v>
      </c>
      <c r="CI175" s="27" t="str">
        <f>IFERROR(work!AS175-work!G175,".")</f>
        <v>.</v>
      </c>
      <c r="CJ175" s="27" t="str">
        <f>IFERROR(work!AT175-work!H175,".")</f>
        <v>.</v>
      </c>
      <c r="CK175" s="27" t="str">
        <f>IFERROR(work!AU175-work!I175,".")</f>
        <v>.</v>
      </c>
      <c r="CL175" s="27" t="str">
        <f>IFERROR(work!AV175-work!J175,".")</f>
        <v>.</v>
      </c>
      <c r="CM175" s="27" t="str">
        <f>IFERROR(work!AW175-work!K175,".")</f>
        <v>.</v>
      </c>
      <c r="CN175" s="27" t="str">
        <f>IFERROR(work!AX175-work!L175,".")</f>
        <v>.</v>
      </c>
      <c r="CO175" s="27" t="str">
        <f>IFERROR(work!AY175-work!M175,".")</f>
        <v>.</v>
      </c>
      <c r="CP175" s="27" t="str">
        <f>IFERROR(work!AZ175-work!N175,".")</f>
        <v>.</v>
      </c>
      <c r="CQ175" s="27" t="str">
        <f>IFERROR(work!BA175-work!O175,".")</f>
        <v>.</v>
      </c>
      <c r="CR175" s="27" t="str">
        <f>IFERROR(work!BB175-work!P175,".")</f>
        <v>.</v>
      </c>
      <c r="CS175" s="27" t="str">
        <f>IFERROR(work!BC175-work!Q175,".")</f>
        <v>.</v>
      </c>
      <c r="CT175" s="27" t="str">
        <f>IFERROR(work!BD175-work!R175,".")</f>
        <v>.</v>
      </c>
      <c r="CU175" s="27" t="str">
        <f>IFERROR(work!BE175-work!S175,".")</f>
        <v>.</v>
      </c>
      <c r="CV175" s="27" t="str">
        <f>IFERROR(work!BF175-work!T175,".")</f>
        <v>.</v>
      </c>
      <c r="CW175" s="27" t="str">
        <f>IFERROR(work!BG175-work!U175,".")</f>
        <v>.</v>
      </c>
      <c r="CX175" s="27" t="str">
        <f>IFERROR(work!BH175-work!V175,".")</f>
        <v>.</v>
      </c>
      <c r="CY175" s="27" t="str">
        <f>IFERROR(work!BI175-work!W175,".")</f>
        <v>.</v>
      </c>
      <c r="CZ175" s="27" t="str">
        <f>IFERROR(work!BJ175-work!X175,".")</f>
        <v>.</v>
      </c>
      <c r="DA175" s="27" t="str">
        <f>IFERROR(work!BK175-work!Y175,".")</f>
        <v>.</v>
      </c>
      <c r="DB175" s="27" t="str">
        <f>IFERROR(work!BL175-work!Z175,".")</f>
        <v>.</v>
      </c>
      <c r="DC175" s="27" t="str">
        <f>IFERROR(work!BM175-work!AA175,".")</f>
        <v>.</v>
      </c>
      <c r="DD175" s="27" t="str">
        <f>IFERROR(work!BN175-work!AB175,".")</f>
        <v>.</v>
      </c>
      <c r="DE175" s="27" t="str">
        <f>IFERROR(work!BO175-work!AC175,".")</f>
        <v>.</v>
      </c>
      <c r="DF175" s="27" t="str">
        <f>IFERROR(work!BP175-work!AD175,".")</f>
        <v>.</v>
      </c>
      <c r="DG175" s="27" t="str">
        <f>IFERROR(work!BQ175-work!AE175,".")</f>
        <v>.</v>
      </c>
      <c r="DH175" s="27" t="str">
        <f>IFERROR(work!BR175-work!AF175,".")</f>
        <v>.</v>
      </c>
      <c r="DI175" s="27" t="str">
        <f>IFERROR(work!BS175-work!AG175,".")</f>
        <v>.</v>
      </c>
      <c r="DJ175" s="27" t="str">
        <f>IFERROR(work!BT175-work!AH175,".")</f>
        <v>.</v>
      </c>
      <c r="DK175" s="27" t="str">
        <f>IFERROR(work!BU175-work!AI175,".")</f>
        <v>.</v>
      </c>
      <c r="DL175" s="27"/>
      <c r="DM175" s="27"/>
      <c r="DN175" s="27"/>
      <c r="DO175" s="27"/>
      <c r="DP175" s="27"/>
      <c r="DQ175" s="27"/>
      <c r="DR175" s="27"/>
      <c r="DS175" s="27">
        <f>IFERROR(work!DO175-work!CC175,".")</f>
        <v>0.17200000762939452</v>
      </c>
      <c r="DT175" s="27">
        <f>IFERROR(work!DP175-work!CD175,".")</f>
        <v>0.17100000762939452</v>
      </c>
      <c r="DU175" s="27">
        <f>IFERROR(work!DQ175-work!CE175,".")</f>
        <v>0.17100000762939452</v>
      </c>
      <c r="DV175" s="27">
        <f>IFERROR(work!DR175-work!CF175,".")</f>
        <v>0.17000000762939452</v>
      </c>
      <c r="DW175" s="27">
        <f>IFERROR(work!DS175-work!CG175,".")</f>
        <v>0.17000000762939452</v>
      </c>
      <c r="DX175" s="27">
        <f>IFERROR(work!DT175-work!CH175,".")</f>
        <v>0.16900000762939452</v>
      </c>
      <c r="DY175" s="27">
        <f>IFERROR(work!DU175-work!CI175,".")</f>
        <v>0.16800000762939452</v>
      </c>
      <c r="DZ175" s="27">
        <f>IFERROR(work!DV175-work!CJ175,".")</f>
        <v>0.16700000762939451</v>
      </c>
      <c r="EA175" s="27">
        <f>IFERROR(work!DW175-work!CK175,".")</f>
        <v>0.16600000762939451</v>
      </c>
      <c r="EB175" s="27">
        <f>IFERROR(work!DX175-work!CL175,".")</f>
        <v>0.16500000762939451</v>
      </c>
      <c r="EC175" s="27">
        <f>IFERROR(work!DY175-work!CM175,".")</f>
        <v>0.16300000762939451</v>
      </c>
      <c r="ED175" s="27">
        <f>IFERROR(work!DZ175-work!CN175,".")</f>
        <v>0.16100000762939454</v>
      </c>
      <c r="EE175" s="27" t="str">
        <f>IFERROR(work!EA175-work!CO175,".")</f>
        <v>.</v>
      </c>
      <c r="EF175" s="27" t="str">
        <f>IFERROR(work!EB175-work!CP175,".")</f>
        <v>.</v>
      </c>
      <c r="EG175" s="27" t="str">
        <f>IFERROR(work!EC175-work!CQ175,".")</f>
        <v>.</v>
      </c>
      <c r="EH175" s="27" t="str">
        <f>IFERROR(work!ED175-work!CR175,".")</f>
        <v>.</v>
      </c>
      <c r="EI175" s="27" t="str">
        <f>IFERROR(work!EE175-work!CS175,".")</f>
        <v>.</v>
      </c>
      <c r="EJ175" s="27" t="str">
        <f>IFERROR(work!EF175-work!CT175,".")</f>
        <v>.</v>
      </c>
      <c r="EK175" s="27" t="str">
        <f>IFERROR(work!EG175-work!CU175,".")</f>
        <v>.</v>
      </c>
      <c r="EL175" s="27" t="str">
        <f>IFERROR(work!EH175-work!CV175,".")</f>
        <v>.</v>
      </c>
      <c r="EM175" s="27" t="str">
        <f>IFERROR(work!EI175-work!CW175,".")</f>
        <v>.</v>
      </c>
      <c r="EN175" s="27" t="str">
        <f>IFERROR(work!EJ175-work!CX175,".")</f>
        <v>.</v>
      </c>
      <c r="EO175" s="27" t="str">
        <f>IFERROR(work!EK175-work!CY175,".")</f>
        <v>.</v>
      </c>
      <c r="EP175" s="27" t="str">
        <f>IFERROR(work!EL175-work!CZ175,".")</f>
        <v>.</v>
      </c>
      <c r="EQ175" s="27" t="str">
        <f>IFERROR(work!EM175-work!DA175,".")</f>
        <v>.</v>
      </c>
      <c r="ER175" s="27" t="str">
        <f>IFERROR(work!EN175-work!DB175,".")</f>
        <v>.</v>
      </c>
      <c r="ES175" s="27" t="str">
        <f>IFERROR(work!EO175-work!DC175,".")</f>
        <v>.</v>
      </c>
      <c r="ET175" s="27" t="str">
        <f>IFERROR(work!EP175-work!DD175,".")</f>
        <v>.</v>
      </c>
      <c r="EU175" s="27" t="str">
        <f>IFERROR(work!EQ175-work!DE175,".")</f>
        <v>.</v>
      </c>
      <c r="EV175" s="27" t="str">
        <f>IFERROR(work!ER175-work!DF175,".")</f>
        <v>.</v>
      </c>
      <c r="EW175" s="27" t="str">
        <f>IFERROR(work!ES175-work!DG175,".")</f>
        <v>.</v>
      </c>
      <c r="EX175" s="27" t="str">
        <f>IFERROR(work!ET175-work!DH175,".")</f>
        <v>.</v>
      </c>
      <c r="EY175" s="27"/>
      <c r="EZ175" s="27"/>
      <c r="FA175" s="27"/>
      <c r="FB175" s="27"/>
      <c r="FC175" s="27"/>
      <c r="FD175" s="27"/>
      <c r="FE175" s="27" t="str">
        <f>IF(ISNUMBER(work!GZ175/work!HD175),work!GZ175/work!HD175,".")</f>
        <v>.</v>
      </c>
      <c r="FF175" s="27" t="str">
        <f>IF(ISNUMBER(work!HA175/work!HE175),work!HA175/work!HE175,".")</f>
        <v>.</v>
      </c>
      <c r="FG175" s="27" t="str">
        <f>IF(ISNUMBER(work!HB175/work!HF175),work!HB175/work!HF175,".")</f>
        <v>.</v>
      </c>
      <c r="FH175" s="27" t="str">
        <f>IF(ISNUMBER(work!HC175/work!HG175),work!HC175/work!HG175,".")</f>
        <v>.</v>
      </c>
      <c r="FI175" s="27" t="str">
        <f>IF(ISNUMBER((work!HA175+work!HB175)/(work!HE175+work!HF175)),(work!HA175+work!HB175)/(work!HE175+work!HF175),".")</f>
        <v>.</v>
      </c>
      <c r="FJ175" s="27" t="str">
        <f>IF(ISNUMBER(work!HH175/work!HL175),work!HH175/work!HL175,".")</f>
        <v>.</v>
      </c>
      <c r="FK175" s="27" t="str">
        <f>IF(ISNUMBER(work!HI175/work!HM175),work!HI175/work!HM175,".")</f>
        <v>.</v>
      </c>
      <c r="FL175" s="27" t="str">
        <f>IF(ISNUMBER(work!HJ175/work!HN175),work!HJ175/work!HN175,".")</f>
        <v>.</v>
      </c>
      <c r="FM175" s="27" t="str">
        <f>IF(ISNUMBER(work!HK175/work!HO175),work!HK175/work!HO175,".")</f>
        <v>.</v>
      </c>
      <c r="FN175" s="27" t="str">
        <f>IF(ISNUMBER((work!HI175+work!HJ175)/(work!HM175+work!HN175)),(work!HI175+work!HJ175)/(work!HM175+work!HN175),".")</f>
        <v>.</v>
      </c>
      <c r="FO175" s="27" t="s">
        <v>5007</v>
      </c>
      <c r="FP175" s="27" t="s">
        <v>5007</v>
      </c>
      <c r="FQ175" s="27" t="s">
        <v>5007</v>
      </c>
      <c r="FR175" s="27" t="s">
        <v>5007</v>
      </c>
      <c r="FS175" s="27" t="s">
        <v>5007</v>
      </c>
      <c r="FT175" s="27" t="str">
        <f>work!GM175</f>
        <v>.</v>
      </c>
      <c r="FU175" s="27" t="str">
        <f>work!GN175</f>
        <v>.</v>
      </c>
      <c r="FV175" s="27" t="str">
        <f>work!GO175</f>
        <v>.</v>
      </c>
      <c r="FW175" s="27" t="s">
        <v>5007</v>
      </c>
      <c r="FX175" s="27"/>
      <c r="FY175" s="27" t="str">
        <f t="shared" si="124"/>
        <v>.</v>
      </c>
      <c r="FZ175">
        <f t="shared" si="103"/>
        <v>383289</v>
      </c>
      <c r="GA175" t="str">
        <f>work!HC175</f>
        <v>.</v>
      </c>
      <c r="GB175" t="str">
        <f>IF(ISNUMBER(work!HA175+work!HB175),work!HA175+work!HB175,".")</f>
        <v>.</v>
      </c>
      <c r="GC175" t="str">
        <f>IF(ISNUMBER(work!HK175-work!HC175),work!HK175-work!HC175,".")</f>
        <v>.</v>
      </c>
      <c r="GD175" t="str">
        <f>IF(ISNUMBER(work!HI175+work!HJ175-work!HA175-work!HB175),(work!HI175+work!HJ175-work!HA175-work!HB175),".")</f>
        <v>.</v>
      </c>
      <c r="GH175">
        <f>work!GQ175</f>
        <v>1</v>
      </c>
      <c r="GI175" t="str">
        <f>work!GR175</f>
        <v>.</v>
      </c>
      <c r="GJ175" t="str">
        <f>work!GZ175</f>
        <v>.</v>
      </c>
      <c r="GK175" t="str">
        <f>work!HH175</f>
        <v>.</v>
      </c>
      <c r="GL175" t="str">
        <f t="shared" si="125"/>
        <v>.</v>
      </c>
      <c r="GM175" t="str">
        <f>IFERROR(VLOOKUP($F175,AREA_EM_ALLYEAR,Seq!B$1,FALSE),".")</f>
        <v>.</v>
      </c>
      <c r="GN175" t="str">
        <f>IFERROR(VLOOKUP($F175,AREA_EM_ALLYEAR,Seq!C$1,FALSE),".")</f>
        <v>.</v>
      </c>
      <c r="GO175" t="str">
        <f>IFERROR(VLOOKUP($F175,AREA_EM_ALLYEAR,Seq!D$1,FALSE),".")</f>
        <v>.</v>
      </c>
      <c r="GP175" t="str">
        <f>IFERROR(VLOOKUP($F175,AREA_EM_ALLYEAR,Seq!E$1,FALSE),".")</f>
        <v>.</v>
      </c>
      <c r="GQ175" t="str">
        <f>IFERROR(VLOOKUP($F175,AREA_EM_ALLYEAR,Seq!F$1,FALSE),".")</f>
        <v>.</v>
      </c>
      <c r="GR175" t="str">
        <f>IFERROR(VLOOKUP($F175,AREA_EM_ALLYEAR,Seq!G$1,FALSE),".")</f>
        <v>.</v>
      </c>
      <c r="GS175" t="str">
        <f>IFERROR(VLOOKUP($F175,AREA_EM_ALLYEAR,Seq!H$1,FALSE),".")</f>
        <v>.</v>
      </c>
      <c r="GT175" t="str">
        <f>IFERROR(VLOOKUP($F175,AREA_EM_ALLYEAR,Seq!I$1,FALSE),".")</f>
        <v>.</v>
      </c>
      <c r="GU175" t="str">
        <f>IFERROR(VLOOKUP($F175,AREA_EM_ALLYEAR,Seq!J$1,FALSE),".")</f>
        <v>.</v>
      </c>
      <c r="GV175" t="str">
        <f>IFERROR(VLOOKUP($F175,AREA_EM_ALLYEAR,Seq!K$1,FALSE),".")</f>
        <v>.</v>
      </c>
      <c r="GW175" t="str">
        <f>IFERROR(VLOOKUP($F175,AREA_EM_ALLYEAR,Seq!L$1,FALSE),".")</f>
        <v>.</v>
      </c>
      <c r="GX175" t="str">
        <f>IFERROR(VLOOKUP($F175,AREA_EM_ALLYEAR,Seq!M$1,FALSE),".")</f>
        <v>.</v>
      </c>
      <c r="GY175" t="str">
        <f>IFERROR(VLOOKUP($F175,AREA_EM_ALLYEAR,Seq!N$1,FALSE),".")</f>
        <v>.</v>
      </c>
      <c r="GZ175" t="str">
        <f>IFERROR(VLOOKUP($F175,AREA_EM_ALLYEAR,Seq!O$1,FALSE),".")</f>
        <v>.</v>
      </c>
      <c r="HA175" t="str">
        <f t="shared" si="104"/>
        <v>.</v>
      </c>
      <c r="HK175" s="139">
        <f>IFERROR(VLOOKUP(CONCATENATE($G175, ".SP.DYN.LE00.IN"),AREA_WB_6ATTRS,Seq!B$1,FALSE)-VLOOKUP("CHN.SP.DYN.LE00.IN",AREA_WB_6ATTRS,Seq!B$1,FALSE),".")</f>
        <v>4.4313902439024275</v>
      </c>
      <c r="HL175" s="139">
        <f>IFERROR(VLOOKUP(CONCATENATE($G175, ".SP.DYN.LE00.IN"),AREA_WB_6ATTRS,Seq!C$1,FALSE)-VLOOKUP("CHN.SP.DYN.LE00.IN",AREA_WB_6ATTRS,Seq!C$1,FALSE),".")</f>
        <v>4.46353658536583</v>
      </c>
      <c r="HM175" s="139">
        <f>IFERROR(VLOOKUP(CONCATENATE($G175, ".SP.DYN.LE00.IN"),AREA_WB_6ATTRS,Seq!D$1,FALSE)-VLOOKUP("CHN.SP.DYN.LE00.IN",AREA_WB_6ATTRS,Seq!D$1,FALSE),".")</f>
        <v>4.5015609756097632</v>
      </c>
      <c r="HN175" s="139">
        <f>IFERROR(VLOOKUP(CONCATENATE($G175, ".SP.DYN.LE00.IN"),AREA_WB_6ATTRS,Seq!E$1,FALSE)-VLOOKUP("CHN.SP.DYN.LE00.IN",AREA_WB_6ATTRS,Seq!E$1,FALSE),".")</f>
        <v>4.5617804878048815</v>
      </c>
      <c r="HO175" s="139">
        <f>IFERROR(VLOOKUP(CONCATENATE($G175, ".SP.DYN.LE00.IN"),AREA_WB_6ATTRS,Seq!F$1,FALSE)-VLOOKUP("CHN.SP.DYN.LE00.IN",AREA_WB_6ATTRS,Seq!F$1,FALSE),".")</f>
        <v>4.6427804878048846</v>
      </c>
      <c r="HP175" s="139">
        <f>IFERROR(VLOOKUP(CONCATENATE($G175, ".SP.DYN.LE00.IN"),AREA_WB_6ATTRS,Seq!G$1,FALSE)-VLOOKUP("CHN.SP.DYN.LE00.IN",AREA_WB_6ATTRS,Seq!G$1,FALSE),".")</f>
        <v>4.7425853658536568</v>
      </c>
      <c r="HQ175" s="139">
        <f>IFERROR(VLOOKUP(CONCATENATE($G175, ".SP.DYN.LE00.IN"),AREA_WB_6ATTRS,Seq!H$1,FALSE)-VLOOKUP("CHN.SP.DYN.LE00.IN",AREA_WB_6ATTRS,Seq!H$1,FALSE),".")</f>
        <v>4.8573414634146275</v>
      </c>
      <c r="HR175" s="139">
        <f>IFERROR(VLOOKUP(CONCATENATE($G175, ".SP.DYN.LE00.IN"),AREA_WB_6ATTRS,Seq!I$1,FALSE)-VLOOKUP("CHN.SP.DYN.LE00.IN",AREA_WB_6ATTRS,Seq!I$1,FALSE),".")</f>
        <v>4.978634146341463</v>
      </c>
      <c r="HS175" s="139">
        <f>IFERROR(VLOOKUP(CONCATENATE($G175, ".SP.DYN.LE00.IN"),AREA_WB_6ATTRS,Seq!J$1,FALSE)-VLOOKUP("CHN.SP.DYN.LE00.IN",AREA_WB_6ATTRS,Seq!J$1,FALSE),".")</f>
        <v>5.0991707317073036</v>
      </c>
      <c r="HT175" s="139">
        <f>IFERROR(VLOOKUP(CONCATENATE($G175, ".SP.DYN.LE00.IN"),AREA_WB_6ATTRS,Seq!K$1,FALSE)-VLOOKUP("CHN.SP.DYN.LE00.IN",AREA_WB_6ATTRS,Seq!K$1,FALSE),".")</f>
        <v>5.2175121951219552</v>
      </c>
      <c r="HU175" s="139">
        <f>IFERROR(VLOOKUP(CONCATENATE($G175, ".SP.DYN.LE00.IN"),AREA_WB_6ATTRS,Seq!L$1,FALSE)-VLOOKUP("CHN.SP.DYN.LE00.IN",AREA_WB_6ATTRS,Seq!L$1,FALSE),".")</f>
        <v>5.3282682926829352</v>
      </c>
      <c r="HV175" s="139">
        <f>IFERROR(VLOOKUP(CONCATENATE($G175, ".SP.DYN.LE00.IN"),AREA_WB_6ATTRS,Seq!M$1,FALSE)-VLOOKUP("CHN.SP.DYN.LE00.IN",AREA_WB_6ATTRS,Seq!M$1,FALSE),".")</f>
        <v>5.4349999999999881</v>
      </c>
      <c r="HW175" s="139">
        <f>IFERROR(VLOOKUP(CONCATENATE($G175, ".SP.DYN.LE00.IN"),AREA_WB_6ATTRS,Seq!N$1,FALSE)-VLOOKUP("CHN.SP.DYN.LE00.IN",AREA_WB_6ATTRS,Seq!N$1,FALSE),".")</f>
        <v>5.5386829268292814</v>
      </c>
      <c r="HX175" s="139">
        <f>IFERROR(VLOOKUP(CONCATENATE($G175, ".SP.DYN.LE00.IN"),AREA_WB_6ATTRS,Seq!O$1,FALSE)-VLOOKUP("CHN.SP.DYN.LE00.IN",AREA_WB_6ATTRS,Seq!O$1,FALSE),".")</f>
        <v>5.6402682926829328</v>
      </c>
      <c r="HY175" s="139">
        <f>IFERROR(VLOOKUP(CONCATENATE($G175, ".SP.DYN.LE00.IN"),AREA_WB_6ATTRS,Seq!P$1,FALSE)-VLOOKUP("CHN.SP.DYN.LE00.IN",AREA_WB_6ATTRS,Seq!P$1,FALSE),".")</f>
        <v>5.7392682926829224</v>
      </c>
      <c r="HZ175" s="139">
        <f>IFERROR(VLOOKUP(CONCATENATE($G175, ".SP.DYN.LE00.IN"),AREA_WB_6ATTRS,Seq!Q$1,FALSE)-VLOOKUP("CHN.SP.DYN.LE00.IN",AREA_WB_6ATTRS,Seq!Q$1,FALSE),".")</f>
        <v>5.8381707317073221</v>
      </c>
      <c r="IA175" s="139">
        <f>IFERROR(VLOOKUP(CONCATENATE($G175, ".SP.DYN.LE00.IN"),AREA_WB_6ATTRS,Seq!R$1,FALSE)-VLOOKUP("CHN.SP.DYN.LE00.IN",AREA_WB_6ATTRS,Seq!R$1,FALSE),".")</f>
        <v>5.9375365853658479</v>
      </c>
      <c r="IB175" s="139">
        <f>IFERROR(VLOOKUP(CONCATENATE($G175, ".SP.DYN.LE00.IN"),AREA_WB_6ATTRS,Seq!S$1,FALSE)-VLOOKUP("CHN.SP.DYN.LE00.IN",AREA_WB_6ATTRS,Seq!S$1,FALSE),".")</f>
        <v>6.0362439024390113</v>
      </c>
      <c r="IC175" s="139">
        <f>IFERROR(VLOOKUP(CONCATENATE($G175, ".SP.DYN.LE00.IN"),AREA_WB_6ATTRS,Seq!T$1,FALSE)-VLOOKUP("CHN.SP.DYN.LE00.IN",AREA_WB_6ATTRS,Seq!T$1,FALSE),".")</f>
        <v>6.132195121951213</v>
      </c>
      <c r="ID175" s="139">
        <f>IFERROR(VLOOKUP(CONCATENATE($G175, ".SP.DYN.LE00.IN"),AREA_WB_6ATTRS,Seq!U$1,FALSE)-VLOOKUP("CHN.SP.DYN.LE00.IN",AREA_WB_6ATTRS,Seq!U$1,FALSE),".")</f>
        <v>6.2227804878048687</v>
      </c>
      <c r="IE175" s="139">
        <f>IFERROR(VLOOKUP(CONCATENATE($G175, ".SP.DYN.LE00.IN"),AREA_WB_6ATTRS,Seq!V$1,FALSE)-VLOOKUP("CHN.SP.DYN.LE00.IN",AREA_WB_6ATTRS,Seq!V$1,FALSE),".")</f>
        <v>6.3339512195122012</v>
      </c>
      <c r="IF175" s="139">
        <f>IFERROR(VLOOKUP(CONCATENATE($G175, ".SP.DYN.LE00.IN"),AREA_WB_6ATTRS,Seq!W$1,FALSE)-VLOOKUP("CHN.SP.DYN.LE00.IN",AREA_WB_6ATTRS,Seq!W$1,FALSE),".")</f>
        <v>6.4396097560975676</v>
      </c>
      <c r="IG175" s="139">
        <f>IFERROR(VLOOKUP(CONCATENATE($G175, ".SP.DYN.LE00.IN"),AREA_WB_6ATTRS,Seq!X$1,FALSE)-VLOOKUP("CHN.SP.DYN.LE00.IN",AREA_WB_6ATTRS,Seq!X$1,FALSE),".")</f>
        <v>6.535195121951233</v>
      </c>
      <c r="IH175" s="139">
        <f>IFERROR(VLOOKUP(CONCATENATE($G175, ".SP.DYN.LE00.IN"),AREA_WB_6ATTRS,Seq!Y$1,FALSE)-VLOOKUP("CHN.SP.DYN.LE00.IN",AREA_WB_6ATTRS,Seq!Y$1,FALSE),".")</f>
        <v>6.4865040650406769</v>
      </c>
      <c r="II175" s="139">
        <f>IFERROR(VLOOKUP(CONCATENATE($G175, ".SP.DYN.LE00.IN"),AREA_WB_6ATTRS,Seq!Z$1,FALSE)-VLOOKUP("CHN.SP.DYN.LE00.IN",AREA_WB_6ATTRS,Seq!Z$1,FALSE),".")</f>
        <v>6.4257886178861838</v>
      </c>
      <c r="IJ175" s="139">
        <f>IFERROR(VLOOKUP(CONCATENATE($G175, ".SP.DYN.LE00.IN"),AREA_WB_6ATTRS,Seq!AA$1,FALSE)-VLOOKUP("CHN.SP.DYN.LE00.IN",AREA_WB_6ATTRS,Seq!AA$1,FALSE),".")</f>
        <v>6.3535609756097529</v>
      </c>
      <c r="IK175" s="139">
        <f>IFERROR(VLOOKUP(CONCATENATE($G175, ".SP.DYN.LE00.IN"),AREA_WB_6ATTRS,Seq!AB$1,FALSE)-VLOOKUP("CHN.SP.DYN.LE00.IN",AREA_WB_6ATTRS,Seq!AB$1,FALSE),".")</f>
        <v>6.2700243902439041</v>
      </c>
      <c r="IL175" s="139">
        <f>IFERROR(VLOOKUP(CONCATENATE($G175, ".SP.DYN.LE00.IN"),AREA_WB_6ATTRS,Seq!AC$1,FALSE)-VLOOKUP("CHN.SP.DYN.LE00.IN",AREA_WB_6ATTRS,Seq!AC$1,FALSE),".")</f>
        <v>6.1818048780487942</v>
      </c>
      <c r="IM175" s="139">
        <f>IFERROR(VLOOKUP(CONCATENATE($G175, ".SP.DYN.LE00.IN"),AREA_WB_6ATTRS,Seq!AD$1,FALSE)-VLOOKUP("CHN.SP.DYN.LE00.IN",AREA_WB_6ATTRS,Seq!AD$1,FALSE),".")</f>
        <v>6.109439024390241</v>
      </c>
      <c r="IN175" s="139">
        <f>IFERROR(VLOOKUP(CONCATENATE($G175, ".SP.DYN.LE00.IN"),AREA_WB_6ATTRS,Seq!AE$1,FALSE)-VLOOKUP("CHN.SP.DYN.LE00.IN",AREA_WB_6ATTRS,Seq!AE$1,FALSE),".")</f>
        <v>6.0133170731707253</v>
      </c>
      <c r="IO175" s="139">
        <f>IFERROR(VLOOKUP(CONCATENATE($G175, ".SP.DYN.LE00.IN"),AREA_WB_6ATTRS,Seq!AF$1,FALSE)-VLOOKUP("CHN.SP.DYN.LE00.IN",AREA_WB_6ATTRS,Seq!AF$1,FALSE),".")</f>
        <v>5.916341463414625</v>
      </c>
      <c r="IP175" s="139" t="str">
        <f>IFERROR(VLOOKUP(CONCATENATE($G175, ".SP.DYN.LE00.IN"),AREA_WB_6ATTRS,Seq!AG$1,FALSE)-VLOOKUP("CHN.SP.DYN.LE00.IN",AREA_WB_6ATTRS,Seq!AG$1,FALSE),".")</f>
        <v>.</v>
      </c>
      <c r="IW175">
        <f>IFERROR(VLOOKUP(CONCATENATE($G175, ".SP.DYN.LE00.IN"),AREA_WB_6ATTRS,Seq!B$1,FALSE),".")</f>
        <v>71.425195121951219</v>
      </c>
      <c r="IX175">
        <f>IFERROR(VLOOKUP(CONCATENATE($G175, ".SP.DYN.LE00.IN"),AREA_WB_6ATTRS,Seq!C$1,FALSE),".")</f>
        <v>71.726463414634139</v>
      </c>
      <c r="IY175">
        <f>IFERROR(VLOOKUP(CONCATENATE($G175, ".SP.DYN.LE00.IN"),AREA_WB_6ATTRS,Seq!D$1,FALSE),".")</f>
        <v>72.036463414634156</v>
      </c>
      <c r="IZ175">
        <f>IFERROR(VLOOKUP(CONCATENATE($G175, ".SP.DYN.LE00.IN"),AREA_WB_6ATTRS,Seq!E$1,FALSE),".")</f>
        <v>72.361634146341473</v>
      </c>
      <c r="JA175">
        <f>IFERROR(VLOOKUP(CONCATENATE($G175, ".SP.DYN.LE00.IN"),AREA_WB_6ATTRS,Seq!F$1,FALSE),".")</f>
        <v>72.702048780487814</v>
      </c>
      <c r="JB175">
        <f>IFERROR(VLOOKUP(CONCATENATE($G175, ".SP.DYN.LE00.IN"),AREA_WB_6ATTRS,Seq!G$1,FALSE),".")</f>
        <v>73.055731707317079</v>
      </c>
      <c r="JC175">
        <f>IFERROR(VLOOKUP(CONCATENATE($G175, ".SP.DYN.LE00.IN"),AREA_WB_6ATTRS,Seq!H$1,FALSE),".")</f>
        <v>73.416829268292688</v>
      </c>
      <c r="JD175">
        <f>IFERROR(VLOOKUP(CONCATENATE($G175, ".SP.DYN.LE00.IN"),AREA_WB_6ATTRS,Seq!I$1,FALSE),".")</f>
        <v>73.775951219512208</v>
      </c>
      <c r="JE175">
        <f>IFERROR(VLOOKUP(CONCATENATE($G175, ".SP.DYN.LE00.IN"),AREA_WB_6ATTRS,Seq!J$1,FALSE),".")</f>
        <v>74.126292682926831</v>
      </c>
      <c r="JF175">
        <f>IFERROR(VLOOKUP(CONCATENATE($G175, ".SP.DYN.LE00.IN"),AREA_WB_6ATTRS,Seq!K$1,FALSE),".")</f>
        <v>74.464439024390259</v>
      </c>
      <c r="JG175">
        <f>IFERROR(VLOOKUP(CONCATENATE($G175, ".SP.DYN.LE00.IN"),AREA_WB_6ATTRS,Seq!L$1,FALSE),".")</f>
        <v>74.788000000000011</v>
      </c>
      <c r="JH175">
        <f>IFERROR(VLOOKUP(CONCATENATE($G175, ".SP.DYN.LE00.IN"),AREA_WB_6ATTRS,Seq!M$1,FALSE),".")</f>
        <v>75.099024390243898</v>
      </c>
      <c r="JI175">
        <f>IFERROR(VLOOKUP(CONCATENATE($G175, ".SP.DYN.LE00.IN"),AREA_WB_6ATTRS,Seq!N$1,FALSE),".")</f>
        <v>75.400512195121962</v>
      </c>
      <c r="JJ175">
        <f>IFERROR(VLOOKUP(CONCATENATE($G175, ".SP.DYN.LE00.IN"),AREA_WB_6ATTRS,Seq!O$1,FALSE),".")</f>
        <v>75.694902439024403</v>
      </c>
      <c r="JK175">
        <f>IFERROR(VLOOKUP(CONCATENATE($G175, ".SP.DYN.LE00.IN"),AREA_WB_6ATTRS,Seq!P$1,FALSE),".")</f>
        <v>75.982195121951221</v>
      </c>
      <c r="JL175">
        <f>IFERROR(VLOOKUP(CONCATENATE($G175, ".SP.DYN.LE00.IN"),AREA_WB_6ATTRS,Seq!Q$1,FALSE),".")</f>
        <v>76.262902439024401</v>
      </c>
      <c r="JM175">
        <f>IFERROR(VLOOKUP(CONCATENATE($G175, ".SP.DYN.LE00.IN"),AREA_WB_6ATTRS,Seq!R$1,FALSE),".")</f>
        <v>76.53656097560976</v>
      </c>
      <c r="JN175">
        <f>IFERROR(VLOOKUP(CONCATENATE($G175, ".SP.DYN.LE00.IN"),AREA_WB_6ATTRS,Seq!S$1,FALSE),".")</f>
        <v>76.802560975609751</v>
      </c>
      <c r="JO175">
        <f>IFERROR(VLOOKUP(CONCATENATE($G175, ".SP.DYN.LE00.IN"),AREA_WB_6ATTRS,Seq!T$1,FALSE),".")</f>
        <v>77.059292682926838</v>
      </c>
      <c r="JP175">
        <f>IFERROR(VLOOKUP(CONCATENATE($G175, ".SP.DYN.LE00.IN"),AREA_WB_6ATTRS,Seq!U$1,FALSE),".")</f>
        <v>77.306170731707326</v>
      </c>
      <c r="JQ175">
        <f>IFERROR(VLOOKUP(CONCATENATE($G175, ".SP.DYN.LE00.IN"),AREA_WB_6ATTRS,Seq!V$1,FALSE),".")</f>
        <v>77.575658536585379</v>
      </c>
      <c r="JR175">
        <f>IFERROR(VLOOKUP(CONCATENATE($G175, ".SP.DYN.LE00.IN"),AREA_WB_6ATTRS,Seq!W$1,FALSE),".")</f>
        <v>77.845146341463433</v>
      </c>
      <c r="JS175">
        <f>IFERROR(VLOOKUP(CONCATENATE($G175, ".SP.DYN.LE00.IN"),AREA_WB_6ATTRS,Seq!X$1,FALSE),".")</f>
        <v>78.114634146341473</v>
      </c>
      <c r="JT175">
        <f>IFERROR(VLOOKUP(CONCATENATE($G175, ".SP.DYN.LE00.IN"),AREA_WB_6ATTRS,Seq!Y$1,FALSE),".")</f>
        <v>78.251382113821165</v>
      </c>
      <c r="JU175">
        <f>IFERROR(VLOOKUP(CONCATENATE($G175, ".SP.DYN.LE00.IN"),AREA_WB_6ATTRS,Seq!Z$1,FALSE),".")</f>
        <v>78.388130081300829</v>
      </c>
      <c r="JV175">
        <f>IFERROR(VLOOKUP(CONCATENATE($G175, ".SP.DYN.LE00.IN"),AREA_WB_6ATTRS,Seq!AA$1,FALSE),".")</f>
        <v>78.524878048780494</v>
      </c>
      <c r="JW175">
        <f>IFERROR(VLOOKUP(CONCATENATE($G175, ".SP.DYN.LE00.IN"),AREA_WB_6ATTRS,Seq!AB$1,FALSE),".")</f>
        <v>78.659756097560987</v>
      </c>
      <c r="JX175">
        <f>IFERROR(VLOOKUP(CONCATENATE($G175, ".SP.DYN.LE00.IN"),AREA_WB_6ATTRS,Seq!AC$1,FALSE),".")</f>
        <v>78.794390243902455</v>
      </c>
      <c r="JY175">
        <f>IFERROR(VLOOKUP(CONCATENATE($G175, ".SP.DYN.LE00.IN"),AREA_WB_6ATTRS,Seq!AD$1,FALSE),".")</f>
        <v>78.944780487804877</v>
      </c>
      <c r="JZ175">
        <f>IFERROR(VLOOKUP(CONCATENATE($G175, ".SP.DYN.LE00.IN"),AREA_WB_6ATTRS,Seq!AE$1,FALSE),".")</f>
        <v>79.069829268292679</v>
      </c>
      <c r="KA175">
        <f>IFERROR(VLOOKUP(CONCATENATE($G175, ".SP.DYN.LE00.IN"),AREA_WB_6ATTRS,Seq!AF$1,FALSE),".")</f>
        <v>79.189439024390254</v>
      </c>
      <c r="KB175" t="str">
        <f>IFERROR(VLOOKUP(CONCATENATE($G175, ".SP.DYN.LE00.IN"),AREA_WB_6ATTRS,Seq!AG$1,FALSE),".")</f>
        <v>.</v>
      </c>
      <c r="KK175">
        <f t="shared" si="107"/>
        <v>1322792</v>
      </c>
      <c r="KL175">
        <f t="shared" si="105"/>
        <v>0</v>
      </c>
      <c r="KM175" t="str">
        <f t="shared" si="108"/>
        <v>.</v>
      </c>
      <c r="KN175" t="str">
        <f t="shared" si="109"/>
        <v>.</v>
      </c>
      <c r="KO175">
        <f t="shared" si="106"/>
        <v>0.16300000762939451</v>
      </c>
      <c r="KP175" t="str">
        <f>work!HA175</f>
        <v>.</v>
      </c>
      <c r="KQ175" t="str">
        <f>work!HB175</f>
        <v>.</v>
      </c>
      <c r="KR175" t="str">
        <f>work!HC175</f>
        <v>.</v>
      </c>
      <c r="KS175" t="str">
        <f>IF(ISNUMBER(work!HI175-work!HA175),work!HI175-work!HA175,".")</f>
        <v>.</v>
      </c>
      <c r="KT175" t="str">
        <f>IF(ISNUMBER(work!HJ175-work!HB175),work!HJ175-work!HB175,".")</f>
        <v>.</v>
      </c>
      <c r="KU175" t="str">
        <f>IF(ISNUMBER(work!HK175-work!HC175),work!HK175-work!HC175,".")</f>
        <v>.</v>
      </c>
      <c r="KW175" t="str">
        <f>IFERROR(work!HR175/work!HV175,".")</f>
        <v>.</v>
      </c>
      <c r="KX175" t="str">
        <f>IFERROR(work!HS175/work!HW175,".")</f>
        <v>.</v>
      </c>
      <c r="KY175" t="str">
        <f>IFERROR(work!HT175/work!HX175,".")</f>
        <v>.</v>
      </c>
      <c r="KZ175" t="str">
        <f>IFERROR(work!HU175/work!HY175,".")</f>
        <v>.</v>
      </c>
    </row>
    <row r="176" spans="1:312">
      <c r="A176" s="24">
        <f t="shared" si="85"/>
        <v>177</v>
      </c>
      <c r="B176" s="24" t="str">
        <f t="shared" si="110"/>
        <v>Out</v>
      </c>
      <c r="C176" s="24" t="str">
        <f t="shared" si="111"/>
        <v>Out</v>
      </c>
      <c r="D176" s="24" t="str">
        <f t="shared" si="112"/>
        <v>Out67</v>
      </c>
      <c r="E176" s="25" t="s">
        <v>3192</v>
      </c>
      <c r="F176" s="26" t="str">
        <f t="shared" si="89"/>
        <v>St.Kitts-Nevis</v>
      </c>
      <c r="G176" s="166" t="s">
        <v>4869</v>
      </c>
      <c r="H176" s="166" t="s">
        <v>5007</v>
      </c>
      <c r="I176" s="166" t="s">
        <v>5007</v>
      </c>
      <c r="J176" s="180" t="s">
        <v>5007</v>
      </c>
      <c r="K176" s="180" t="s">
        <v>5007</v>
      </c>
      <c r="L176" s="27">
        <f>IFERROR(VLOOKUP($F176,Area_FDI_84_96,Seq!B$1,FALSE),0)</f>
        <v>0</v>
      </c>
      <c r="M176" s="27">
        <f>IFERROR(VLOOKUP($F176,Area_FDI_84_96,Seq!C$1,FALSE),0)</f>
        <v>0</v>
      </c>
      <c r="N176" s="27">
        <f>IFERROR(VLOOKUP($F176,Area_FDI_84_96,Seq!D$1,FALSE),0)</f>
        <v>0</v>
      </c>
      <c r="O176" s="27">
        <f>IFERROR(VLOOKUP($F176,Area_FDI_84_96,Seq!E$1,FALSE),0)</f>
        <v>0</v>
      </c>
      <c r="P176" s="27">
        <f>IFERROR(VLOOKUP($F176,Area_FDI_84_96,Seq!F$1,FALSE),0)</f>
        <v>0</v>
      </c>
      <c r="Q176" s="27">
        <f>IFERROR(VLOOKUP($F176,Area_FDI_84_96,Seq!G$1,FALSE),0)</f>
        <v>0</v>
      </c>
      <c r="R176" s="27">
        <f>IFERROR(VLOOKUP($F176,Area_FDI_84_96,Seq!H$1,FALSE),0)</f>
        <v>0</v>
      </c>
      <c r="S176" s="27">
        <f>IFERROR(VLOOKUP($F176,Area_FDI_84_96,Seq!I$1,FALSE),0)</f>
        <v>0</v>
      </c>
      <c r="T176" s="27">
        <f>IFERROR(VALUE(VLOOKUP($E176,Area_FDI_92_95,Seq!B$1,FALSE)),0)</f>
        <v>0</v>
      </c>
      <c r="U176" s="27">
        <f>IFERROR(VALUE(VLOOKUP($E176,Area_FDI_92_95,Seq!C$1,FALSE)),0)</f>
        <v>0</v>
      </c>
      <c r="V176" s="27">
        <f>IFERROR(VALUE(VLOOKUP($E176,Area_FDI_92_95,Seq!D$1,FALSE)),0)</f>
        <v>0</v>
      </c>
      <c r="W176" s="27">
        <f>IFERROR(VALUE(VLOOKUP($E176,Area_FDI_92_95,Seq!E$1,FALSE)),0)</f>
        <v>0</v>
      </c>
      <c r="X176" s="27">
        <f>IFERROR(VALUE(VLOOKUP($E176,Area_FDI_96_99,Seq!B$1,FALSE)),0)</f>
        <v>0</v>
      </c>
      <c r="Y176" s="27">
        <f>IFERROR(VALUE(VLOOKUP($E176,Area_FDI_96_99,Seq!C$1,FALSE)),0)</f>
        <v>0</v>
      </c>
      <c r="Z176" s="27">
        <f>IFERROR(VALUE(VLOOKUP($E176,Area_FDI_96_99,Seq!D$1,FALSE)),0)</f>
        <v>0</v>
      </c>
      <c r="AA176" s="27">
        <f>IFERROR(VALUE(VLOOKUP($E176,Area_FDI_96_99,Seq!E$1,FALSE)),0)</f>
        <v>10</v>
      </c>
      <c r="AB176" s="27">
        <f t="shared" si="113"/>
        <v>0</v>
      </c>
      <c r="AC176" s="27">
        <f t="shared" si="114"/>
        <v>0</v>
      </c>
      <c r="AD176" s="27">
        <f t="shared" si="115"/>
        <v>0</v>
      </c>
      <c r="AE176" s="27">
        <f t="shared" si="116"/>
        <v>1400</v>
      </c>
      <c r="AF176" s="27">
        <f t="shared" si="117"/>
        <v>1057</v>
      </c>
      <c r="AG176" s="27">
        <f t="shared" si="118"/>
        <v>623</v>
      </c>
      <c r="AH176" s="27">
        <f t="shared" si="119"/>
        <v>1007</v>
      </c>
      <c r="AI176" s="27">
        <f t="shared" si="120"/>
        <v>841</v>
      </c>
      <c r="AJ176" s="27">
        <f t="shared" si="121"/>
        <v>1363</v>
      </c>
      <c r="AK176" s="27">
        <f t="shared" si="122"/>
        <v>193</v>
      </c>
      <c r="AL176" s="27">
        <f t="shared" si="123"/>
        <v>418</v>
      </c>
      <c r="AM176" s="27"/>
      <c r="AN176" s="27"/>
      <c r="AO176" s="27"/>
      <c r="AP176" s="27"/>
      <c r="AQ176" s="27"/>
      <c r="AR176" s="27"/>
      <c r="AS176" s="27"/>
      <c r="AT176" s="27">
        <f>IFERROR(work!D176+work!AP176,".")</f>
        <v>18309167.225100167</v>
      </c>
      <c r="AU176" s="27">
        <f>IFERROR(work!E176+work!AQ176,".")</f>
        <v>19260628.23927493</v>
      </c>
      <c r="AV176" s="27">
        <f>IFERROR(work!F176+work!AR176,".")</f>
        <v>21011720.320860762</v>
      </c>
      <c r="AW176" s="27">
        <f>IFERROR(work!G176+work!AS176,".")</f>
        <v>23300218.821356155</v>
      </c>
      <c r="AX176" s="27">
        <f>IFERROR(work!H176+work!AT176,".")</f>
        <v>26841135.284488272</v>
      </c>
      <c r="AY176" s="27">
        <f>IFERROR(work!I176+work!AU176,".")</f>
        <v>30463525.953999292</v>
      </c>
      <c r="AZ176" s="27">
        <f>IFERROR(work!J176+work!AV176,".")</f>
        <v>33144819.400020417</v>
      </c>
      <c r="BA176" s="27">
        <f>IFERROR(work!K176+work!AW176,".")</f>
        <v>36989055.491455525</v>
      </c>
      <c r="BB176" s="27">
        <f>IFERROR(work!L176+work!AX176,".")</f>
        <v>41168346.622916058</v>
      </c>
      <c r="BC176" s="27">
        <f>IFERROR(work!M176+work!AY176,".")</f>
        <v>42857060.424988016</v>
      </c>
      <c r="BD176" s="27">
        <f>IFERROR(work!N176+work!AZ176,".")</f>
        <v>44485248.797731742</v>
      </c>
      <c r="BE176" s="27">
        <f>IFERROR(work!O176+work!BA176,".")</f>
        <v>48575655.364279114</v>
      </c>
      <c r="BF176" s="27">
        <f>IFERROR(work!P176+work!BB176,".")</f>
        <v>55470622.053032666</v>
      </c>
      <c r="BG176" s="27">
        <f>IFERROR(work!Q176+work!BC176,".")</f>
        <v>63234575.432278357</v>
      </c>
      <c r="BH176" s="27">
        <f>IFERROR(work!R176+work!BD176,".")</f>
        <v>71516058.832770109</v>
      </c>
      <c r="BI176" s="27">
        <f>IFERROR(work!S176+work!BE176,".")</f>
        <v>79309174.039456323</v>
      </c>
      <c r="BJ176" s="27">
        <f>IFERROR(work!T176+work!BF176,".")</f>
        <v>87239033.494477719</v>
      </c>
      <c r="BK176" s="27">
        <f>IFERROR(work!U176+work!BG176,".")</f>
        <v>95351438.648923263</v>
      </c>
      <c r="BL176" s="27">
        <f>IFERROR(work!V176+work!BH176,".")</f>
        <v>102786533.3124408</v>
      </c>
      <c r="BM176" s="27">
        <f>IFERROR(work!W176+work!BI176,".")</f>
        <v>110597468.42102519</v>
      </c>
      <c r="BN176" s="27">
        <f>IFERROR(work!X176+work!BJ176,".")</f>
        <v>119885575.63197412</v>
      </c>
      <c r="BO176" s="27">
        <f>IFERROR(work!Y176+work!BK176,".")</f>
        <v>129833697.40214935</v>
      </c>
      <c r="BP176" s="27">
        <f>IFERROR(work!Z176+work!BL176,".")</f>
        <v>141645425.60010049</v>
      </c>
      <c r="BQ176" s="27">
        <f>IFERROR(work!AA176+work!BM176,".")</f>
        <v>155806226.5069761</v>
      </c>
      <c r="BR176" s="27">
        <f>IFERROR(work!AB176+work!BN176,".")</f>
        <v>171541683.17990196</v>
      </c>
      <c r="BS176" s="27">
        <f>IFERROR(work!AC176+work!BO176,".")</f>
        <v>190923478.39559108</v>
      </c>
      <c r="BT176" s="27">
        <f>IFERROR(work!AD176+work!BP176,".")</f>
        <v>215167534.44573578</v>
      </c>
      <c r="BU176" s="27">
        <f>IFERROR(work!AE176+work!BQ176,".")</f>
        <v>245712296.50416112</v>
      </c>
      <c r="BV176" s="27">
        <f>IFERROR(work!AF176+work!BR176,".")</f>
        <v>269298176.16256869</v>
      </c>
      <c r="BW176" s="27">
        <f>IFERROR(work!AG176+work!BS176,".")</f>
        <v>294066682.00447458</v>
      </c>
      <c r="BX176" s="27">
        <f>IFERROR(work!AH176+work!BT176,".")</f>
        <v>324643831.0255689</v>
      </c>
      <c r="BY176" s="27">
        <f>IFERROR(work!AI176+work!BU176,".")</f>
        <v>354182468.00075668</v>
      </c>
      <c r="BZ176" s="27"/>
      <c r="CA176" s="27"/>
      <c r="CB176" s="27"/>
      <c r="CC176" s="27"/>
      <c r="CD176" s="27"/>
      <c r="CE176" s="27"/>
      <c r="CF176" s="27">
        <f>IFERROR(work!AP176-work!D176,".")</f>
        <v>-18279056.862621211</v>
      </c>
      <c r="CG176" s="27">
        <f>IFERROR(work!AQ176-work!E176,".")</f>
        <v>-19230183.50100797</v>
      </c>
      <c r="CH176" s="27">
        <f>IFERROR(work!AR176-work!F176,".")</f>
        <v>-20981755.287787903</v>
      </c>
      <c r="CI176" s="27">
        <f>IFERROR(work!AS176-work!G176,".")</f>
        <v>-23270545.628635369</v>
      </c>
      <c r="CJ176" s="27">
        <f>IFERROR(work!AT176-work!H176,".")</f>
        <v>-26808385.361901876</v>
      </c>
      <c r="CK176" s="27">
        <f>IFERROR(work!AU176-work!I176,".")</f>
        <v>-30428679.979653452</v>
      </c>
      <c r="CL176" s="27">
        <f>IFERROR(work!AV176-work!J176,".")</f>
        <v>-33105900.655793805</v>
      </c>
      <c r="CM176" s="27">
        <f>IFERROR(work!AW176-work!K176,".")</f>
        <v>-36946748.090833157</v>
      </c>
      <c r="CN176" s="27">
        <f>IFERROR(work!AX176-work!L176,".")</f>
        <v>-41122202.764171228</v>
      </c>
      <c r="CO176" s="27">
        <f>IFERROR(work!AY176-work!M176,".")</f>
        <v>-42807401.486969993</v>
      </c>
      <c r="CP176" s="27">
        <f>IFERROR(work!AZ176-work!N176,".")</f>
        <v>-44434462.666880637</v>
      </c>
      <c r="CQ176" s="27">
        <f>IFERROR(work!BA176-work!O176,".")</f>
        <v>-48524669.555077575</v>
      </c>
      <c r="CR176" s="27">
        <f>IFERROR(work!BB176-work!P176,".")</f>
        <v>-55417949.004872575</v>
      </c>
      <c r="CS176" s="27">
        <f>IFERROR(work!BC176-work!Q176,".")</f>
        <v>-63178395.573733799</v>
      </c>
      <c r="CT176" s="27">
        <f>IFERROR(work!BD176-work!R176,".")</f>
        <v>-71457011.375029474</v>
      </c>
      <c r="CU176" s="27">
        <f>IFERROR(work!BE176-work!S176,".")</f>
        <v>-79247960.820993379</v>
      </c>
      <c r="CV176" s="27">
        <f>IFERROR(work!BF176-work!T176,".")</f>
        <v>-87173814.852017105</v>
      </c>
      <c r="CW176" s="27">
        <f>IFERROR(work!BG176-work!U176,".")</f>
        <v>-95281804.593795583</v>
      </c>
      <c r="CX176" s="27">
        <f>IFERROR(work!BH176-work!V176,".")</f>
        <v>-102716102.90321024</v>
      </c>
      <c r="CY176" s="27">
        <f>IFERROR(work!BI176-work!W176,".")</f>
        <v>-110523368.1470153</v>
      </c>
      <c r="CZ176" s="27">
        <f>IFERROR(work!BJ176-work!X176,".")</f>
        <v>-119809411.20778175</v>
      </c>
      <c r="DA176" s="27">
        <f>IFERROR(work!BK176-work!Y176,".")</f>
        <v>-129755973.34530622</v>
      </c>
      <c r="DB176" s="27">
        <f>IFERROR(work!BL176-work!Z176,".")</f>
        <v>-141566905.18537351</v>
      </c>
      <c r="DC176" s="27">
        <f>IFERROR(work!BM176-work!AA176,".")</f>
        <v>-155727337.35704491</v>
      </c>
      <c r="DD176" s="27">
        <f>IFERROR(work!BN176-work!AB176,".")</f>
        <v>-171456770.6343866</v>
      </c>
      <c r="DE176" s="27">
        <f>IFERROR(work!BO176-work!AC176,".")</f>
        <v>-190833800.69971168</v>
      </c>
      <c r="DF176" s="27">
        <f>IFERROR(work!BP176-work!AD176,".")</f>
        <v>-215072919.09466884</v>
      </c>
      <c r="DG176" s="27">
        <f>IFERROR(work!BQ176-work!AE176,".")</f>
        <v>-245622301.43898243</v>
      </c>
      <c r="DH176" s="27">
        <f>IFERROR(work!BR176-work!AF176,".")</f>
        <v>-269204543.18311584</v>
      </c>
      <c r="DI176" s="27">
        <f>IFERROR(work!BS176-work!AG176,".")</f>
        <v>-293978287.52101403</v>
      </c>
      <c r="DJ176" s="27">
        <f>IFERROR(work!BT176-work!AH176,".")</f>
        <v>-324557815.33057052</v>
      </c>
      <c r="DK176" s="27">
        <f>IFERROR(work!BU176-work!AI176,".")</f>
        <v>-354096528.17379123</v>
      </c>
      <c r="DL176" s="27"/>
      <c r="DM176" s="27"/>
      <c r="DN176" s="27"/>
      <c r="DO176" s="27"/>
      <c r="DP176" s="27"/>
      <c r="DQ176" s="27"/>
      <c r="DR176" s="27"/>
      <c r="DS176" s="27">
        <f>IFERROR(work!DO176-work!CC176,".")</f>
        <v>0.17700000762939452</v>
      </c>
      <c r="DT176" s="27">
        <f>IFERROR(work!DP176-work!CD176,".")</f>
        <v>0.17600000762939452</v>
      </c>
      <c r="DU176" s="27">
        <f>IFERROR(work!DQ176-work!CE176,".")</f>
        <v>0.17600000762939452</v>
      </c>
      <c r="DV176" s="27">
        <f>IFERROR(work!DR176-work!CF176,".")</f>
        <v>0.17500000762939452</v>
      </c>
      <c r="DW176" s="27">
        <f>IFERROR(work!DS176-work!CG176,".")</f>
        <v>0.17500000762939452</v>
      </c>
      <c r="DX176" s="27">
        <f>IFERROR(work!DT176-work!CH176,".")</f>
        <v>0.17400000762939452</v>
      </c>
      <c r="DY176" s="27">
        <f>IFERROR(work!DU176-work!CI176,".")</f>
        <v>0.17300000762939452</v>
      </c>
      <c r="DZ176" s="27">
        <f>IFERROR(work!DV176-work!CJ176,".")</f>
        <v>0.17200000762939452</v>
      </c>
      <c r="EA176" s="27">
        <f>IFERROR(work!DW176-work!CK176,".")</f>
        <v>0.17100000762939452</v>
      </c>
      <c r="EB176" s="27">
        <f>IFERROR(work!DX176-work!CL176,".")</f>
        <v>0.17000000762939452</v>
      </c>
      <c r="EC176" s="27">
        <f>IFERROR(work!DY176-work!CM176,".")</f>
        <v>0.16800000762939452</v>
      </c>
      <c r="ED176" s="27">
        <f>IFERROR(work!DZ176-work!CN176,".")</f>
        <v>0.16600000762939454</v>
      </c>
      <c r="EE176" s="27">
        <f>IFERROR(work!EA176-work!CO176,".")</f>
        <v>0.16500000762939454</v>
      </c>
      <c r="EF176" s="27">
        <f>IFERROR(work!EB176-work!CP176,".")</f>
        <v>0.16300000762939454</v>
      </c>
      <c r="EG176" s="27">
        <f>IFERROR(work!EC176-work!CQ176,".")</f>
        <v>0.16100000762939454</v>
      </c>
      <c r="EH176" s="27">
        <f>IFERROR(work!ED176-work!CR176,".")</f>
        <v>0.15900000762939454</v>
      </c>
      <c r="EI176" s="27">
        <f>IFERROR(work!EE176-work!CS176,".")</f>
        <v>0.15600000762939453</v>
      </c>
      <c r="EJ176" s="27">
        <f>IFERROR(work!EF176-work!CT176,".")</f>
        <v>0.15400000762939453</v>
      </c>
      <c r="EK176" s="27">
        <f>IFERROR(work!EG176-work!CU176,".")</f>
        <v>0.15200000762939453</v>
      </c>
      <c r="EL176" s="27">
        <f>IFERROR(work!EH176-work!CV176,".")</f>
        <v>0.14900000762939453</v>
      </c>
      <c r="EM176" s="27">
        <f>IFERROR(work!EI176-work!CW176,".")</f>
        <v>0.14600000762939452</v>
      </c>
      <c r="EN176" s="27">
        <f>IFERROR(work!EJ176-work!CX176,".")</f>
        <v>0.14300000762939452</v>
      </c>
      <c r="EO176" s="27" t="str">
        <f>IFERROR(work!EK176-work!CY176,".")</f>
        <v>.</v>
      </c>
      <c r="EP176" s="27" t="str">
        <f>IFERROR(work!EL176-work!CZ176,".")</f>
        <v>.</v>
      </c>
      <c r="EQ176" s="27" t="str">
        <f>IFERROR(work!EM176-work!DA176,".")</f>
        <v>.</v>
      </c>
      <c r="ER176" s="27" t="str">
        <f>IFERROR(work!EN176-work!DB176,".")</f>
        <v>.</v>
      </c>
      <c r="ES176" s="27" t="str">
        <f>IFERROR(work!EO176-work!DC176,".")</f>
        <v>.</v>
      </c>
      <c r="ET176" s="27" t="str">
        <f>IFERROR(work!EP176-work!DD176,".")</f>
        <v>.</v>
      </c>
      <c r="EU176" s="27" t="str">
        <f>IFERROR(work!EQ176-work!DE176,".")</f>
        <v>.</v>
      </c>
      <c r="EV176" s="27" t="str">
        <f>IFERROR(work!ER176-work!DF176,".")</f>
        <v>.</v>
      </c>
      <c r="EW176" s="27" t="str">
        <f>IFERROR(work!ES176-work!DG176,".")</f>
        <v>.</v>
      </c>
      <c r="EX176" s="27" t="str">
        <f>IFERROR(work!ET176-work!DH176,".")</f>
        <v>.</v>
      </c>
      <c r="EY176" s="27"/>
      <c r="EZ176" s="27"/>
      <c r="FA176" s="27"/>
      <c r="FB176" s="27"/>
      <c r="FC176" s="27"/>
      <c r="FD176" s="27"/>
      <c r="FE176" s="27" t="str">
        <f>IF(ISNUMBER(work!GZ176/work!HD176),work!GZ176/work!HD176,".")</f>
        <v>.</v>
      </c>
      <c r="FF176" s="27" t="str">
        <f>IF(ISNUMBER(work!HA176/work!HE176),work!HA176/work!HE176,".")</f>
        <v>.</v>
      </c>
      <c r="FG176" s="27" t="str">
        <f>IF(ISNUMBER(work!HB176/work!HF176),work!HB176/work!HF176,".")</f>
        <v>.</v>
      </c>
      <c r="FH176" s="27" t="str">
        <f>IF(ISNUMBER(work!HC176/work!HG176),work!HC176/work!HG176,".")</f>
        <v>.</v>
      </c>
      <c r="FI176" s="27" t="str">
        <f>IF(ISNUMBER((work!HA176+work!HB176)/(work!HE176+work!HF176)),(work!HA176+work!HB176)/(work!HE176+work!HF176),".")</f>
        <v>.</v>
      </c>
      <c r="FJ176" s="27" t="str">
        <f>IF(ISNUMBER(work!HH176/work!HL176),work!HH176/work!HL176,".")</f>
        <v>.</v>
      </c>
      <c r="FK176" s="27" t="str">
        <f>IF(ISNUMBER(work!HI176/work!HM176),work!HI176/work!HM176,".")</f>
        <v>.</v>
      </c>
      <c r="FL176" s="27" t="str">
        <f>IF(ISNUMBER(work!HJ176/work!HN176),work!HJ176/work!HN176,".")</f>
        <v>.</v>
      </c>
      <c r="FM176" s="27" t="str">
        <f>IF(ISNUMBER(work!HK176/work!HO176),work!HK176/work!HO176,".")</f>
        <v>.</v>
      </c>
      <c r="FN176" s="27" t="str">
        <f>IF(ISNUMBER((work!HI176+work!HJ176)/(work!HM176+work!HN176)),(work!HI176+work!HJ176)/(work!HM176+work!HN176),".")</f>
        <v>.</v>
      </c>
      <c r="FO176" s="27" t="s">
        <v>5007</v>
      </c>
      <c r="FP176" s="27" t="s">
        <v>5007</v>
      </c>
      <c r="FQ176" s="27" t="s">
        <v>5007</v>
      </c>
      <c r="FR176" s="27" t="s">
        <v>5007</v>
      </c>
      <c r="FS176" s="27" t="s">
        <v>5007</v>
      </c>
      <c r="FT176" s="27" t="str">
        <f>work!GM176</f>
        <v>.</v>
      </c>
      <c r="FU176" s="27" t="str">
        <f>work!GN176</f>
        <v>.</v>
      </c>
      <c r="FV176" s="27" t="str">
        <f>work!GO176</f>
        <v>.</v>
      </c>
      <c r="FW176" s="27" t="s">
        <v>5007</v>
      </c>
      <c r="FX176" s="27"/>
      <c r="FY176" s="27" t="str">
        <f t="shared" si="124"/>
        <v>.</v>
      </c>
      <c r="FZ176">
        <f t="shared" si="103"/>
        <v>0</v>
      </c>
      <c r="GA176" t="str">
        <f>work!HC176</f>
        <v>.</v>
      </c>
      <c r="GB176" t="str">
        <f>IF(ISNUMBER(work!HA176+work!HB176),work!HA176+work!HB176,".")</f>
        <v>.</v>
      </c>
      <c r="GC176" t="str">
        <f>IF(ISNUMBER(work!HK176-work!HC176),work!HK176-work!HC176,".")</f>
        <v>.</v>
      </c>
      <c r="GD176" t="str">
        <f>IF(ISNUMBER(work!HI176+work!HJ176-work!HA176-work!HB176),(work!HI176+work!HJ176-work!HA176-work!HB176),".")</f>
        <v>.</v>
      </c>
      <c r="GH176" t="str">
        <f>work!GQ176</f>
        <v>.</v>
      </c>
      <c r="GI176" t="str">
        <f>work!GR176</f>
        <v>.</v>
      </c>
      <c r="GJ176" t="str">
        <f>work!GZ176</f>
        <v>.</v>
      </c>
      <c r="GK176" t="str">
        <f>work!HH176</f>
        <v>.</v>
      </c>
      <c r="GL176" t="str">
        <f t="shared" si="125"/>
        <v>.</v>
      </c>
      <c r="GM176" t="str">
        <f>IFERROR(VLOOKUP($F176,AREA_EM_ALLYEAR,Seq!B$1,FALSE),".")</f>
        <v>.</v>
      </c>
      <c r="GN176" t="str">
        <f>IFERROR(VLOOKUP($F176,AREA_EM_ALLYEAR,Seq!C$1,FALSE),".")</f>
        <v>.</v>
      </c>
      <c r="GO176" t="str">
        <f>IFERROR(VLOOKUP($F176,AREA_EM_ALLYEAR,Seq!D$1,FALSE),".")</f>
        <v>.</v>
      </c>
      <c r="GP176" t="str">
        <f>IFERROR(VLOOKUP($F176,AREA_EM_ALLYEAR,Seq!E$1,FALSE),".")</f>
        <v>.</v>
      </c>
      <c r="GQ176" t="str">
        <f>IFERROR(VLOOKUP($F176,AREA_EM_ALLYEAR,Seq!F$1,FALSE),".")</f>
        <v>.</v>
      </c>
      <c r="GR176" t="str">
        <f>IFERROR(VLOOKUP($F176,AREA_EM_ALLYEAR,Seq!G$1,FALSE),".")</f>
        <v>.</v>
      </c>
      <c r="GS176" t="str">
        <f>IFERROR(VLOOKUP($F176,AREA_EM_ALLYEAR,Seq!H$1,FALSE),".")</f>
        <v>.</v>
      </c>
      <c r="GT176" t="str">
        <f>IFERROR(VLOOKUP($F176,AREA_EM_ALLYEAR,Seq!I$1,FALSE),".")</f>
        <v>.</v>
      </c>
      <c r="GU176" t="str">
        <f>IFERROR(VLOOKUP($F176,AREA_EM_ALLYEAR,Seq!J$1,FALSE),".")</f>
        <v>.</v>
      </c>
      <c r="GV176" t="str">
        <f>IFERROR(VLOOKUP($F176,AREA_EM_ALLYEAR,Seq!K$1,FALSE),".")</f>
        <v>.</v>
      </c>
      <c r="GW176" t="str">
        <f>IFERROR(VLOOKUP($F176,AREA_EM_ALLYEAR,Seq!L$1,FALSE),".")</f>
        <v>.</v>
      </c>
      <c r="GX176" t="str">
        <f>IFERROR(VLOOKUP($F176,AREA_EM_ALLYEAR,Seq!M$1,FALSE),".")</f>
        <v>.</v>
      </c>
      <c r="GY176" t="str">
        <f>IFERROR(VLOOKUP($F176,AREA_EM_ALLYEAR,Seq!N$1,FALSE),".")</f>
        <v>.</v>
      </c>
      <c r="GZ176" t="str">
        <f>IFERROR(VLOOKUP($F176,AREA_EM_ALLYEAR,Seq!O$1,FALSE),".")</f>
        <v>.</v>
      </c>
      <c r="HA176" t="str">
        <f t="shared" si="104"/>
        <v>.</v>
      </c>
      <c r="HK176" s="139" t="str">
        <f>IFERROR(VLOOKUP(CONCATENATE($G176, ".SP.DYN.LE00.IN"),AREA_WB_6ATTRS,Seq!B$1,FALSE)-VLOOKUP("CHN.SP.DYN.LE00.IN",AREA_WB_6ATTRS,Seq!B$1,FALSE),".")</f>
        <v>.</v>
      </c>
      <c r="HL176" s="139" t="str">
        <f>IFERROR(VLOOKUP(CONCATENATE($G176, ".SP.DYN.LE00.IN"),AREA_WB_6ATTRS,Seq!C$1,FALSE)-VLOOKUP("CHN.SP.DYN.LE00.IN",AREA_WB_6ATTRS,Seq!C$1,FALSE),".")</f>
        <v>.</v>
      </c>
      <c r="HM176" s="139">
        <f>IFERROR(VLOOKUP(CONCATENATE($G176, ".SP.DYN.LE00.IN"),AREA_WB_6ATTRS,Seq!D$1,FALSE)-VLOOKUP("CHN.SP.DYN.LE00.IN",AREA_WB_6ATTRS,Seq!D$1,FALSE),".")</f>
        <v>-3.5836829268292547</v>
      </c>
      <c r="HN176" s="139" t="str">
        <f>IFERROR(VLOOKUP(CONCATENATE($G176, ".SP.DYN.LE00.IN"),AREA_WB_6ATTRS,Seq!E$1,FALSE)-VLOOKUP("CHN.SP.DYN.LE00.IN",AREA_WB_6ATTRS,Seq!E$1,FALSE),".")</f>
        <v>.</v>
      </c>
      <c r="HO176" s="139" t="str">
        <f>IFERROR(VLOOKUP(CONCATENATE($G176, ".SP.DYN.LE00.IN"),AREA_WB_6ATTRS,Seq!F$1,FALSE)-VLOOKUP("CHN.SP.DYN.LE00.IN",AREA_WB_6ATTRS,Seq!F$1,FALSE),".")</f>
        <v>.</v>
      </c>
      <c r="HP176" s="139" t="str">
        <f>IFERROR(VLOOKUP(CONCATENATE($G176, ".SP.DYN.LE00.IN"),AREA_WB_6ATTRS,Seq!G$1,FALSE)-VLOOKUP("CHN.SP.DYN.LE00.IN",AREA_WB_6ATTRS,Seq!G$1,FALSE),".")</f>
        <v>.</v>
      </c>
      <c r="HQ176" s="139" t="str">
        <f>IFERROR(VLOOKUP(CONCATENATE($G176, ".SP.DYN.LE00.IN"),AREA_WB_6ATTRS,Seq!H$1,FALSE)-VLOOKUP("CHN.SP.DYN.LE00.IN",AREA_WB_6ATTRS,Seq!H$1,FALSE),".")</f>
        <v>.</v>
      </c>
      <c r="HR176" s="139">
        <f>IFERROR(VLOOKUP(CONCATENATE($G176, ".SP.DYN.LE00.IN"),AREA_WB_6ATTRS,Seq!I$1,FALSE)-VLOOKUP("CHN.SP.DYN.LE00.IN",AREA_WB_6ATTRS,Seq!I$1,FALSE),".")</f>
        <v>-2.8460975609756218</v>
      </c>
      <c r="HS176" s="139" t="str">
        <f>IFERROR(VLOOKUP(CONCATENATE($G176, ".SP.DYN.LE00.IN"),AREA_WB_6ATTRS,Seq!J$1,FALSE)-VLOOKUP("CHN.SP.DYN.LE00.IN",AREA_WB_6ATTRS,Seq!J$1,FALSE),".")</f>
        <v>.</v>
      </c>
      <c r="HT176" s="139" t="str">
        <f>IFERROR(VLOOKUP(CONCATENATE($G176, ".SP.DYN.LE00.IN"),AREA_WB_6ATTRS,Seq!K$1,FALSE)-VLOOKUP("CHN.SP.DYN.LE00.IN",AREA_WB_6ATTRS,Seq!K$1,FALSE),".")</f>
        <v>.</v>
      </c>
      <c r="HU176" s="139" t="str">
        <f>IFERROR(VLOOKUP(CONCATENATE($G176, ".SP.DYN.LE00.IN"),AREA_WB_6ATTRS,Seq!L$1,FALSE)-VLOOKUP("CHN.SP.DYN.LE00.IN",AREA_WB_6ATTRS,Seq!L$1,FALSE),".")</f>
        <v>.</v>
      </c>
      <c r="HV176" s="139" t="str">
        <f>IFERROR(VLOOKUP(CONCATENATE($G176, ".SP.DYN.LE00.IN"),AREA_WB_6ATTRS,Seq!M$1,FALSE)-VLOOKUP("CHN.SP.DYN.LE00.IN",AREA_WB_6ATTRS,Seq!M$1,FALSE),".")</f>
        <v>.</v>
      </c>
      <c r="HW176" s="139">
        <f>IFERROR(VLOOKUP(CONCATENATE($G176, ".SP.DYN.LE00.IN"),AREA_WB_6ATTRS,Seq!N$1,FALSE)-VLOOKUP("CHN.SP.DYN.LE00.IN",AREA_WB_6ATTRS,Seq!N$1,FALSE),".")</f>
        <v>-1.9106097560975428</v>
      </c>
      <c r="HX176" s="139" t="str">
        <f>IFERROR(VLOOKUP(CONCATENATE($G176, ".SP.DYN.LE00.IN"),AREA_WB_6ATTRS,Seq!O$1,FALSE)-VLOOKUP("CHN.SP.DYN.LE00.IN",AREA_WB_6ATTRS,Seq!O$1,FALSE),".")</f>
        <v>.</v>
      </c>
      <c r="HY176" s="139" t="str">
        <f>IFERROR(VLOOKUP(CONCATENATE($G176, ".SP.DYN.LE00.IN"),AREA_WB_6ATTRS,Seq!P$1,FALSE)-VLOOKUP("CHN.SP.DYN.LE00.IN",AREA_WB_6ATTRS,Seq!P$1,FALSE),".")</f>
        <v>.</v>
      </c>
      <c r="HZ176" s="139" t="str">
        <f>IFERROR(VLOOKUP(CONCATENATE($G176, ".SP.DYN.LE00.IN"),AREA_WB_6ATTRS,Seq!Q$1,FALSE)-VLOOKUP("CHN.SP.DYN.LE00.IN",AREA_WB_6ATTRS,Seq!Q$1,FALSE),".")</f>
        <v>.</v>
      </c>
      <c r="IA176" s="139" t="str">
        <f>IFERROR(VLOOKUP(CONCATENATE($G176, ".SP.DYN.LE00.IN"),AREA_WB_6ATTRS,Seq!R$1,FALSE)-VLOOKUP("CHN.SP.DYN.LE00.IN",AREA_WB_6ATTRS,Seq!R$1,FALSE),".")</f>
        <v>.</v>
      </c>
      <c r="IB176" s="139">
        <f>IFERROR(VLOOKUP(CONCATENATE($G176, ".SP.DYN.LE00.IN"),AREA_WB_6ATTRS,Seq!S$1,FALSE)-VLOOKUP("CHN.SP.DYN.LE00.IN",AREA_WB_6ATTRS,Seq!S$1,FALSE),".")</f>
        <v>-0.72997560975609588</v>
      </c>
      <c r="IC176" s="139" t="str">
        <f>IFERROR(VLOOKUP(CONCATENATE($G176, ".SP.DYN.LE00.IN"),AREA_WB_6ATTRS,Seq!T$1,FALSE)-VLOOKUP("CHN.SP.DYN.LE00.IN",AREA_WB_6ATTRS,Seq!T$1,FALSE),".")</f>
        <v>.</v>
      </c>
      <c r="ID176" s="139" t="str">
        <f>IFERROR(VLOOKUP(CONCATENATE($G176, ".SP.DYN.LE00.IN"),AREA_WB_6ATTRS,Seq!U$1,FALSE)-VLOOKUP("CHN.SP.DYN.LE00.IN",AREA_WB_6ATTRS,Seq!U$1,FALSE),".")</f>
        <v>.</v>
      </c>
      <c r="IE176" s="139" t="str">
        <f>IFERROR(VLOOKUP(CONCATENATE($G176, ".SP.DYN.LE00.IN"),AREA_WB_6ATTRS,Seq!V$1,FALSE)-VLOOKUP("CHN.SP.DYN.LE00.IN",AREA_WB_6ATTRS,Seq!V$1,FALSE),".")</f>
        <v>.</v>
      </c>
      <c r="IF176" s="139" t="str">
        <f>IFERROR(VLOOKUP(CONCATENATE($G176, ".SP.DYN.LE00.IN"),AREA_WB_6ATTRS,Seq!W$1,FALSE)-VLOOKUP("CHN.SP.DYN.LE00.IN",AREA_WB_6ATTRS,Seq!W$1,FALSE),".")</f>
        <v>.</v>
      </c>
      <c r="IG176" s="139">
        <f>IFERROR(VLOOKUP(CONCATENATE($G176, ".SP.DYN.LE00.IN"),AREA_WB_6ATTRS,Seq!X$1,FALSE)-VLOOKUP("CHN.SP.DYN.LE00.IN",AREA_WB_6ATTRS,Seq!X$1,FALSE),".")</f>
        <v>-0.24285365853657481</v>
      </c>
      <c r="IH176" s="139" t="str">
        <f>IFERROR(VLOOKUP(CONCATENATE($G176, ".SP.DYN.LE00.IN"),AREA_WB_6ATTRS,Seq!Y$1,FALSE)-VLOOKUP("CHN.SP.DYN.LE00.IN",AREA_WB_6ATTRS,Seq!Y$1,FALSE),".")</f>
        <v>.</v>
      </c>
      <c r="II176" s="139" t="str">
        <f>IFERROR(VLOOKUP(CONCATENATE($G176, ".SP.DYN.LE00.IN"),AREA_WB_6ATTRS,Seq!Z$1,FALSE)-VLOOKUP("CHN.SP.DYN.LE00.IN",AREA_WB_6ATTRS,Seq!Z$1,FALSE),".")</f>
        <v>.</v>
      </c>
      <c r="IJ176" s="139" t="str">
        <f>IFERROR(VLOOKUP(CONCATENATE($G176, ".SP.DYN.LE00.IN"),AREA_WB_6ATTRS,Seq!AA$1,FALSE)-VLOOKUP("CHN.SP.DYN.LE00.IN",AREA_WB_6ATTRS,Seq!AA$1,FALSE),".")</f>
        <v>.</v>
      </c>
      <c r="IK176" s="139" t="str">
        <f>IFERROR(VLOOKUP(CONCATENATE($G176, ".SP.DYN.LE00.IN"),AREA_WB_6ATTRS,Seq!AB$1,FALSE)-VLOOKUP("CHN.SP.DYN.LE00.IN",AREA_WB_6ATTRS,Seq!AB$1,FALSE),".")</f>
        <v>.</v>
      </c>
      <c r="IL176" s="139" t="str">
        <f>IFERROR(VLOOKUP(CONCATENATE($G176, ".SP.DYN.LE00.IN"),AREA_WB_6ATTRS,Seq!AC$1,FALSE)-VLOOKUP("CHN.SP.DYN.LE00.IN",AREA_WB_6ATTRS,Seq!AC$1,FALSE),".")</f>
        <v>.</v>
      </c>
      <c r="IM176" s="139" t="str">
        <f>IFERROR(VLOOKUP(CONCATENATE($G176, ".SP.DYN.LE00.IN"),AREA_WB_6ATTRS,Seq!AD$1,FALSE)-VLOOKUP("CHN.SP.DYN.LE00.IN",AREA_WB_6ATTRS,Seq!AD$1,FALSE),".")</f>
        <v>.</v>
      </c>
      <c r="IN176" s="139" t="str">
        <f>IFERROR(VLOOKUP(CONCATENATE($G176, ".SP.DYN.LE00.IN"),AREA_WB_6ATTRS,Seq!AE$1,FALSE)-VLOOKUP("CHN.SP.DYN.LE00.IN",AREA_WB_6ATTRS,Seq!AE$1,FALSE),".")</f>
        <v>.</v>
      </c>
      <c r="IO176" s="139" t="str">
        <f>IFERROR(VLOOKUP(CONCATENATE($G176, ".SP.DYN.LE00.IN"),AREA_WB_6ATTRS,Seq!AF$1,FALSE)-VLOOKUP("CHN.SP.DYN.LE00.IN",AREA_WB_6ATTRS,Seq!AF$1,FALSE),".")</f>
        <v>.</v>
      </c>
      <c r="IP176" s="139" t="str">
        <f>IFERROR(VLOOKUP(CONCATENATE($G176, ".SP.DYN.LE00.IN"),AREA_WB_6ATTRS,Seq!AG$1,FALSE)-VLOOKUP("CHN.SP.DYN.LE00.IN",AREA_WB_6ATTRS,Seq!AG$1,FALSE),".")</f>
        <v>.</v>
      </c>
      <c r="IW176" t="str">
        <f>IFERROR(VLOOKUP(CONCATENATE($G176, ".SP.DYN.LE00.IN"),AREA_WB_6ATTRS,Seq!B$1,FALSE),".")</f>
        <v>.</v>
      </c>
      <c r="IX176" t="str">
        <f>IFERROR(VLOOKUP(CONCATENATE($G176, ".SP.DYN.LE00.IN"),AREA_WB_6ATTRS,Seq!C$1,FALSE),".")</f>
        <v>.</v>
      </c>
      <c r="IY176">
        <f>IFERROR(VLOOKUP(CONCATENATE($G176, ".SP.DYN.LE00.IN"),AREA_WB_6ATTRS,Seq!D$1,FALSE),".")</f>
        <v>63.951219512195138</v>
      </c>
      <c r="IZ176" t="str">
        <f>IFERROR(VLOOKUP(CONCATENATE($G176, ".SP.DYN.LE00.IN"),AREA_WB_6ATTRS,Seq!E$1,FALSE),".")</f>
        <v>.</v>
      </c>
      <c r="JA176" t="str">
        <f>IFERROR(VLOOKUP(CONCATENATE($G176, ".SP.DYN.LE00.IN"),AREA_WB_6ATTRS,Seq!F$1,FALSE),".")</f>
        <v>.</v>
      </c>
      <c r="JB176" t="str">
        <f>IFERROR(VLOOKUP(CONCATENATE($G176, ".SP.DYN.LE00.IN"),AREA_WB_6ATTRS,Seq!G$1,FALSE),".")</f>
        <v>.</v>
      </c>
      <c r="JC176" t="str">
        <f>IFERROR(VLOOKUP(CONCATENATE($G176, ".SP.DYN.LE00.IN"),AREA_WB_6ATTRS,Seq!H$1,FALSE),".")</f>
        <v>.</v>
      </c>
      <c r="JD176">
        <f>IFERROR(VLOOKUP(CONCATENATE($G176, ".SP.DYN.LE00.IN"),AREA_WB_6ATTRS,Seq!I$1,FALSE),".")</f>
        <v>65.951219512195124</v>
      </c>
      <c r="JE176" t="str">
        <f>IFERROR(VLOOKUP(CONCATENATE($G176, ".SP.DYN.LE00.IN"),AREA_WB_6ATTRS,Seq!J$1,FALSE),".")</f>
        <v>.</v>
      </c>
      <c r="JF176" t="str">
        <f>IFERROR(VLOOKUP(CONCATENATE($G176, ".SP.DYN.LE00.IN"),AREA_WB_6ATTRS,Seq!K$1,FALSE),".")</f>
        <v>.</v>
      </c>
      <c r="JG176" t="str">
        <f>IFERROR(VLOOKUP(CONCATENATE($G176, ".SP.DYN.LE00.IN"),AREA_WB_6ATTRS,Seq!L$1,FALSE),".")</f>
        <v>.</v>
      </c>
      <c r="JH176" t="str">
        <f>IFERROR(VLOOKUP(CONCATENATE($G176, ".SP.DYN.LE00.IN"),AREA_WB_6ATTRS,Seq!M$1,FALSE),".")</f>
        <v>.</v>
      </c>
      <c r="JI176">
        <f>IFERROR(VLOOKUP(CONCATENATE($G176, ".SP.DYN.LE00.IN"),AREA_WB_6ATTRS,Seq!N$1,FALSE),".")</f>
        <v>67.951219512195138</v>
      </c>
      <c r="JJ176" t="str">
        <f>IFERROR(VLOOKUP(CONCATENATE($G176, ".SP.DYN.LE00.IN"),AREA_WB_6ATTRS,Seq!O$1,FALSE),".")</f>
        <v>.</v>
      </c>
      <c r="JK176" t="str">
        <f>IFERROR(VLOOKUP(CONCATENATE($G176, ".SP.DYN.LE00.IN"),AREA_WB_6ATTRS,Seq!P$1,FALSE),".")</f>
        <v>.</v>
      </c>
      <c r="JL176" t="str">
        <f>IFERROR(VLOOKUP(CONCATENATE($G176, ".SP.DYN.LE00.IN"),AREA_WB_6ATTRS,Seq!Q$1,FALSE),".")</f>
        <v>.</v>
      </c>
      <c r="JM176" t="str">
        <f>IFERROR(VLOOKUP(CONCATENATE($G176, ".SP.DYN.LE00.IN"),AREA_WB_6ATTRS,Seq!R$1,FALSE),".")</f>
        <v>.</v>
      </c>
      <c r="JN176">
        <f>IFERROR(VLOOKUP(CONCATENATE($G176, ".SP.DYN.LE00.IN"),AREA_WB_6ATTRS,Seq!S$1,FALSE),".")</f>
        <v>70.036341463414644</v>
      </c>
      <c r="JO176" t="str">
        <f>IFERROR(VLOOKUP(CONCATENATE($G176, ".SP.DYN.LE00.IN"),AREA_WB_6ATTRS,Seq!T$1,FALSE),".")</f>
        <v>.</v>
      </c>
      <c r="JP176" t="str">
        <f>IFERROR(VLOOKUP(CONCATENATE($G176, ".SP.DYN.LE00.IN"),AREA_WB_6ATTRS,Seq!U$1,FALSE),".")</f>
        <v>.</v>
      </c>
      <c r="JQ176" t="str">
        <f>IFERROR(VLOOKUP(CONCATENATE($G176, ".SP.DYN.LE00.IN"),AREA_WB_6ATTRS,Seq!V$1,FALSE),".")</f>
        <v>.</v>
      </c>
      <c r="JR176" t="str">
        <f>IFERROR(VLOOKUP(CONCATENATE($G176, ".SP.DYN.LE00.IN"),AREA_WB_6ATTRS,Seq!W$1,FALSE),".")</f>
        <v>.</v>
      </c>
      <c r="JS176">
        <f>IFERROR(VLOOKUP(CONCATENATE($G176, ".SP.DYN.LE00.IN"),AREA_WB_6ATTRS,Seq!X$1,FALSE),".")</f>
        <v>71.336585365853665</v>
      </c>
      <c r="JT176" t="str">
        <f>IFERROR(VLOOKUP(CONCATENATE($G176, ".SP.DYN.LE00.IN"),AREA_WB_6ATTRS,Seq!Y$1,FALSE),".")</f>
        <v>.</v>
      </c>
      <c r="JU176" t="str">
        <f>IFERROR(VLOOKUP(CONCATENATE($G176, ".SP.DYN.LE00.IN"),AREA_WB_6ATTRS,Seq!Z$1,FALSE),".")</f>
        <v>.</v>
      </c>
      <c r="JV176" t="str">
        <f>IFERROR(VLOOKUP(CONCATENATE($G176, ".SP.DYN.LE00.IN"),AREA_WB_6ATTRS,Seq!AA$1,FALSE),".")</f>
        <v>.</v>
      </c>
      <c r="JW176" t="str">
        <f>IFERROR(VLOOKUP(CONCATENATE($G176, ".SP.DYN.LE00.IN"),AREA_WB_6ATTRS,Seq!AB$1,FALSE),".")</f>
        <v>.</v>
      </c>
      <c r="JX176" t="str">
        <f>IFERROR(VLOOKUP(CONCATENATE($G176, ".SP.DYN.LE00.IN"),AREA_WB_6ATTRS,Seq!AC$1,FALSE),".")</f>
        <v>.</v>
      </c>
      <c r="JY176" t="str">
        <f>IFERROR(VLOOKUP(CONCATENATE($G176, ".SP.DYN.LE00.IN"),AREA_WB_6ATTRS,Seq!AD$1,FALSE),".")</f>
        <v>.</v>
      </c>
      <c r="JZ176" t="str">
        <f>IFERROR(VLOOKUP(CONCATENATE($G176, ".SP.DYN.LE00.IN"),AREA_WB_6ATTRS,Seq!AE$1,FALSE),".")</f>
        <v>.</v>
      </c>
      <c r="KA176" t="str">
        <f>IFERROR(VLOOKUP(CONCATENATE($G176, ".SP.DYN.LE00.IN"),AREA_WB_6ATTRS,Seq!AF$1,FALSE),".")</f>
        <v>.</v>
      </c>
      <c r="KB176" t="str">
        <f>IFERROR(VLOOKUP(CONCATENATE($G176, ".SP.DYN.LE00.IN"),AREA_WB_6ATTRS,Seq!AG$1,FALSE),".")</f>
        <v>.</v>
      </c>
      <c r="KK176">
        <f t="shared" si="107"/>
        <v>10</v>
      </c>
      <c r="KL176">
        <f t="shared" si="105"/>
        <v>0</v>
      </c>
      <c r="KM176">
        <f t="shared" si="108"/>
        <v>44485248.797731742</v>
      </c>
      <c r="KN176">
        <f t="shared" si="109"/>
        <v>-44434462.666880637</v>
      </c>
      <c r="KO176">
        <f t="shared" si="106"/>
        <v>0.16800000762939452</v>
      </c>
      <c r="KP176" t="str">
        <f>work!HA176</f>
        <v>.</v>
      </c>
      <c r="KQ176" t="str">
        <f>work!HB176</f>
        <v>.</v>
      </c>
      <c r="KR176" t="str">
        <f>work!HC176</f>
        <v>.</v>
      </c>
      <c r="KS176" t="str">
        <f>IF(ISNUMBER(work!HI176-work!HA176),work!HI176-work!HA176,".")</f>
        <v>.</v>
      </c>
      <c r="KT176" t="str">
        <f>IF(ISNUMBER(work!HJ176-work!HB176),work!HJ176-work!HB176,".")</f>
        <v>.</v>
      </c>
      <c r="KU176" t="str">
        <f>IF(ISNUMBER(work!HK176-work!HC176),work!HK176-work!HC176,".")</f>
        <v>.</v>
      </c>
      <c r="KW176" t="str">
        <f>IFERROR(work!HR176/work!HV176,".")</f>
        <v>.</v>
      </c>
      <c r="KX176" t="str">
        <f>IFERROR(work!HS176/work!HW176,".")</f>
        <v>.</v>
      </c>
      <c r="KY176" t="str">
        <f>IFERROR(work!HT176/work!HX176,".")</f>
        <v>.</v>
      </c>
      <c r="KZ176" t="str">
        <f>IFERROR(work!HU176/work!HY176,".")</f>
        <v>.</v>
      </c>
    </row>
    <row r="177" spans="1:312">
      <c r="A177" s="24">
        <f t="shared" si="85"/>
        <v>179</v>
      </c>
      <c r="B177" s="24" t="str">
        <f t="shared" si="110"/>
        <v>InEM90</v>
      </c>
      <c r="C177" s="24" t="str">
        <f t="shared" si="111"/>
        <v>InOECD90</v>
      </c>
      <c r="D177" s="24" t="str">
        <f t="shared" si="112"/>
        <v>In67</v>
      </c>
      <c r="E177" s="25" t="s">
        <v>2620</v>
      </c>
      <c r="F177" s="26" t="str">
        <f t="shared" si="89"/>
        <v>Canada</v>
      </c>
      <c r="G177" s="166" t="s">
        <v>1377</v>
      </c>
      <c r="H177" s="166" t="s">
        <v>5007</v>
      </c>
      <c r="I177" s="166" t="s">
        <v>5007</v>
      </c>
      <c r="J177" s="180" t="s">
        <v>5007</v>
      </c>
      <c r="K177" s="180" t="s">
        <v>5007</v>
      </c>
      <c r="L177" s="27">
        <f>IFERROR(VLOOKUP($F177,Area_FDI_84_96,Seq!B$1,FALSE),0)</f>
        <v>0</v>
      </c>
      <c r="M177" s="27">
        <f>IFERROR(VLOOKUP($F177,Area_FDI_84_96,Seq!C$1,FALSE),0)</f>
        <v>940</v>
      </c>
      <c r="N177" s="27">
        <f>IFERROR(VLOOKUP($F177,Area_FDI_84_96,Seq!D$1,FALSE),0)</f>
        <v>0</v>
      </c>
      <c r="O177" s="27">
        <f>IFERROR(VLOOKUP($F177,Area_FDI_84_96,Seq!E$1,FALSE),0)</f>
        <v>1022</v>
      </c>
      <c r="P177" s="27">
        <f>IFERROR(VLOOKUP($F177,Area_FDI_84_96,Seq!F$1,FALSE),0)</f>
        <v>602</v>
      </c>
      <c r="Q177" s="27">
        <f>IFERROR(VLOOKUP($F177,Area_FDI_84_96,Seq!G$1,FALSE),0)</f>
        <v>1695</v>
      </c>
      <c r="R177" s="27">
        <f>IFERROR(VLOOKUP($F177,Area_FDI_84_96,Seq!H$1,FALSE),0)</f>
        <v>804</v>
      </c>
      <c r="S177" s="27">
        <f>IFERROR(VLOOKUP($F177,Area_FDI_84_96,Seq!I$1,FALSE),0)</f>
        <v>1076</v>
      </c>
      <c r="T177" s="27">
        <f>IFERROR(VALUE(VLOOKUP($E177,Area_FDI_92_95,Seq!B$1,FALSE)),0)</f>
        <v>5824</v>
      </c>
      <c r="U177" s="27">
        <f>IFERROR(VALUE(VLOOKUP($E177,Area_FDI_92_95,Seq!C$1,FALSE)),0)</f>
        <v>13688</v>
      </c>
      <c r="V177" s="27">
        <f>IFERROR(VALUE(VLOOKUP($E177,Area_FDI_92_95,Seq!D$1,FALSE)),0)</f>
        <v>21605</v>
      </c>
      <c r="W177" s="27">
        <f>IFERROR(VALUE(VLOOKUP($E177,Area_FDI_92_95,Seq!E$1,FALSE)),0)</f>
        <v>25702</v>
      </c>
      <c r="X177" s="27">
        <f>IFERROR(VALUE(VLOOKUP($E177,Area_FDI_96_99,Seq!B$1,FALSE)),0)</f>
        <v>33793</v>
      </c>
      <c r="Y177" s="27">
        <f>IFERROR(VALUE(VLOOKUP($E177,Area_FDI_96_99,Seq!C$1,FALSE)),0)</f>
        <v>34412</v>
      </c>
      <c r="Z177" s="27">
        <f>IFERROR(VALUE(VLOOKUP($E177,Area_FDI_96_99,Seq!D$1,FALSE)),0)</f>
        <v>31652</v>
      </c>
      <c r="AA177" s="27">
        <f>IFERROR(VALUE(VLOOKUP($E177,Area_FDI_96_99,Seq!E$1,FALSE)),0)</f>
        <v>31442</v>
      </c>
      <c r="AB177" s="27">
        <f t="shared" si="113"/>
        <v>27978</v>
      </c>
      <c r="AC177" s="27">
        <f t="shared" si="114"/>
        <v>44130</v>
      </c>
      <c r="AD177" s="27">
        <f t="shared" si="115"/>
        <v>58798</v>
      </c>
      <c r="AE177" s="27">
        <f t="shared" si="116"/>
        <v>56351</v>
      </c>
      <c r="AF177" s="27">
        <f t="shared" si="117"/>
        <v>61387</v>
      </c>
      <c r="AG177" s="27">
        <f t="shared" si="118"/>
        <v>45413</v>
      </c>
      <c r="AH177" s="27">
        <f t="shared" si="119"/>
        <v>42416</v>
      </c>
      <c r="AI177" s="27">
        <f t="shared" si="120"/>
        <v>39658</v>
      </c>
      <c r="AJ177" s="27">
        <f t="shared" si="121"/>
        <v>54328</v>
      </c>
      <c r="AK177" s="27">
        <f t="shared" si="122"/>
        <v>86177</v>
      </c>
      <c r="AL177" s="27">
        <f t="shared" si="123"/>
        <v>63485</v>
      </c>
      <c r="AM177" s="27"/>
      <c r="AN177" s="27"/>
      <c r="AO177" s="27"/>
      <c r="AP177" s="27"/>
      <c r="AQ177" s="27"/>
      <c r="AR177" s="27"/>
      <c r="AS177" s="27"/>
      <c r="AT177" s="27">
        <f>IFERROR(work!D177+work!AP177,".")</f>
        <v>59490679.49955748</v>
      </c>
      <c r="AU177" s="27">
        <f>IFERROR(work!E177+work!AQ177,".")</f>
        <v>61885138.327560067</v>
      </c>
      <c r="AV177" s="27">
        <f>IFERROR(work!F177+work!AR177,".")</f>
        <v>62417397.976980254</v>
      </c>
      <c r="AW177" s="27">
        <f>IFERROR(work!G177+work!AS177,".")</f>
        <v>65831775.652452283</v>
      </c>
      <c r="AX177" s="27">
        <f>IFERROR(work!H177+work!AT177,".")</f>
        <v>71845000.334460318</v>
      </c>
      <c r="AY177" s="27">
        <f>IFERROR(work!I177+work!AU177,".")</f>
        <v>77618344.466349974</v>
      </c>
      <c r="AZ177" s="27">
        <f>IFERROR(work!J177+work!AV177,".")</f>
        <v>81439539.017496422</v>
      </c>
      <c r="BA177" s="27">
        <f>IFERROR(work!K177+work!AW177,".")</f>
        <v>87336988.599151403</v>
      </c>
      <c r="BB177" s="27">
        <f>IFERROR(work!L177+work!AX177,".")</f>
        <v>94019957.84713906</v>
      </c>
      <c r="BC177" s="27">
        <f>IFERROR(work!M177+work!AY177,".")</f>
        <v>97091915.128616974</v>
      </c>
      <c r="BD177" s="27">
        <f>IFERROR(work!N177+work!AZ177,".")</f>
        <v>98824274.5962919</v>
      </c>
      <c r="BE177" s="27">
        <f>IFERROR(work!O177+work!BA177,".")</f>
        <v>101777188.92397758</v>
      </c>
      <c r="BF177" s="27">
        <f>IFERROR(work!P177+work!BB177,".")</f>
        <v>109137150.8216866</v>
      </c>
      <c r="BG177" s="27">
        <f>IFERROR(work!Q177+work!BC177,".")</f>
        <v>118154981.41616188</v>
      </c>
      <c r="BH177" s="27">
        <f>IFERROR(work!R177+work!BD177,".")</f>
        <v>129074872.20601924</v>
      </c>
      <c r="BI177" s="27">
        <f>IFERROR(work!S177+work!BE177,".")</f>
        <v>138484232.12772864</v>
      </c>
      <c r="BJ177" s="27">
        <f>IFERROR(work!T177+work!BF177,".")</f>
        <v>147370510.10289571</v>
      </c>
      <c r="BK177" s="27">
        <f>IFERROR(work!U177+work!BG177,".")</f>
        <v>158023191.58663049</v>
      </c>
      <c r="BL177" s="27">
        <f>IFERROR(work!V177+work!BH177,".")</f>
        <v>168027247.42574441</v>
      </c>
      <c r="BM177" s="27">
        <f>IFERROR(work!W177+work!BI177,".")</f>
        <v>179447257.23105904</v>
      </c>
      <c r="BN177" s="27">
        <f>IFERROR(work!X177+work!BJ177,".")</f>
        <v>192339379.48815614</v>
      </c>
      <c r="BO177" s="27">
        <f>IFERROR(work!Y177+work!BK177,".")</f>
        <v>203579832.59033781</v>
      </c>
      <c r="BP177" s="27">
        <f>IFERROR(work!Z177+work!BL177,".")</f>
        <v>217549026.60548586</v>
      </c>
      <c r="BQ177" s="27">
        <f>IFERROR(work!AA177+work!BM177,".")</f>
        <v>233138184.81221756</v>
      </c>
      <c r="BR177" s="27">
        <f>IFERROR(work!AB177+work!BN177,".")</f>
        <v>251284599.74572921</v>
      </c>
      <c r="BS177" s="27">
        <f>IFERROR(work!AC177+work!BO177,".")</f>
        <v>273072778.54548424</v>
      </c>
      <c r="BT177" s="27">
        <f>IFERROR(work!AD177+work!BP177,".")</f>
        <v>299634733.21295071</v>
      </c>
      <c r="BU177" s="27">
        <f>IFERROR(work!AE177+work!BQ177,".")</f>
        <v>332041142.60468042</v>
      </c>
      <c r="BV177" s="27">
        <f>IFERROR(work!AF177+work!BR177,".")</f>
        <v>356220083.17863107</v>
      </c>
      <c r="BW177" s="27">
        <f>IFERROR(work!AG177+work!BS177,".")</f>
        <v>378582376.23841006</v>
      </c>
      <c r="BX177" s="27">
        <f>IFERROR(work!AH177+work!BT177,".")</f>
        <v>411879271.53839755</v>
      </c>
      <c r="BY177" s="27">
        <f>IFERROR(work!AI177+work!BU177,".")</f>
        <v>443564683.12641674</v>
      </c>
      <c r="BZ177" s="27"/>
      <c r="CA177" s="27"/>
      <c r="CB177" s="27"/>
      <c r="CC177" s="27"/>
      <c r="CD177" s="27"/>
      <c r="CE177" s="27"/>
      <c r="CF177" s="27">
        <f>IFERROR(work!AP177-work!D177,".")</f>
        <v>22902455.411836103</v>
      </c>
      <c r="CG177" s="27">
        <f>IFERROR(work!AQ177-work!E177,".")</f>
        <v>23394326.58727717</v>
      </c>
      <c r="CH177" s="27">
        <f>IFERROR(work!AR177-work!F177,".")</f>
        <v>20423922.368331593</v>
      </c>
      <c r="CI177" s="27">
        <f>IFERROR(work!AS177-work!G177,".")</f>
        <v>19261011.202460758</v>
      </c>
      <c r="CJ177" s="27">
        <f>IFERROR(work!AT177-work!H177,".")</f>
        <v>18195479.688070167</v>
      </c>
      <c r="CK177" s="27">
        <f>IFERROR(work!AU177-work!I177,".")</f>
        <v>16726138.532697231</v>
      </c>
      <c r="CL177" s="27">
        <f>IFERROR(work!AV177-work!J177,".")</f>
        <v>15188818.9616822</v>
      </c>
      <c r="CM177" s="27">
        <f>IFERROR(work!AW177-work!K177,".")</f>
        <v>13401185.01686272</v>
      </c>
      <c r="CN177" s="27">
        <f>IFERROR(work!AX177-work!L177,".")</f>
        <v>11729408.460051775</v>
      </c>
      <c r="CO177" s="27">
        <f>IFERROR(work!AY177-work!M177,".")</f>
        <v>11427453.216658965</v>
      </c>
      <c r="CP177" s="27">
        <f>IFERROR(work!AZ177-work!N177,".")</f>
        <v>9904563.13167952</v>
      </c>
      <c r="CQ177" s="27">
        <f>IFERROR(work!BA177-work!O177,".")</f>
        <v>4676864.0046209022</v>
      </c>
      <c r="CR177" s="27">
        <f>IFERROR(work!BB177-work!P177,".")</f>
        <v>-1751420.2362186387</v>
      </c>
      <c r="CS177" s="27">
        <f>IFERROR(work!BC177-work!Q177,".")</f>
        <v>-8257989.5898502767</v>
      </c>
      <c r="CT177" s="27">
        <f>IFERROR(work!BD177-work!R177,".")</f>
        <v>-13898198.001780346</v>
      </c>
      <c r="CU177" s="27">
        <f>IFERROR(work!BE177-work!S177,".")</f>
        <v>-20072902.732721046</v>
      </c>
      <c r="CV177" s="27">
        <f>IFERROR(work!BF177-work!T177,".")</f>
        <v>-27042338.243599124</v>
      </c>
      <c r="CW177" s="27">
        <f>IFERROR(work!BG177-work!U177,".")</f>
        <v>-32610051.656088345</v>
      </c>
      <c r="CX177" s="27">
        <f>IFERROR(work!BH177-work!V177,".")</f>
        <v>-37475388.789906621</v>
      </c>
      <c r="CY177" s="27">
        <f>IFERROR(work!BI177-work!W177,".")</f>
        <v>-41673579.336981446</v>
      </c>
      <c r="CZ177" s="27">
        <f>IFERROR(work!BJ177-work!X177,".")</f>
        <v>-47355607.351599708</v>
      </c>
      <c r="DA177" s="27">
        <f>IFERROR(work!BK177-work!Y177,".")</f>
        <v>-56009838.157117754</v>
      </c>
      <c r="DB177" s="27">
        <f>IFERROR(work!BL177-work!Z177,".")</f>
        <v>-65663304.179988131</v>
      </c>
      <c r="DC177" s="27">
        <f>IFERROR(work!BM177-work!AA177,".")</f>
        <v>-78395379.05180344</v>
      </c>
      <c r="DD177" s="27">
        <f>IFERROR(work!BN177-work!AB177,".")</f>
        <v>-91713854.068559349</v>
      </c>
      <c r="DE177" s="27">
        <f>IFERROR(work!BO177-work!AC177,".")</f>
        <v>-108684500.5498185</v>
      </c>
      <c r="DF177" s="27">
        <f>IFERROR(work!BP177-work!AD177,".")</f>
        <v>-130605720.32745393</v>
      </c>
      <c r="DG177" s="27">
        <f>IFERROR(work!BQ177-work!AE177,".")</f>
        <v>-159293455.33846313</v>
      </c>
      <c r="DH177" s="27">
        <f>IFERROR(work!BR177-work!AF177,".")</f>
        <v>-182282636.16705346</v>
      </c>
      <c r="DI177" s="27">
        <f>IFERROR(work!BS177-work!AG177,".")</f>
        <v>-209462593.28707856</v>
      </c>
      <c r="DJ177" s="27">
        <f>IFERROR(work!BT177-work!AH177,".")</f>
        <v>-237322374.8177419</v>
      </c>
      <c r="DK177" s="27">
        <f>IFERROR(work!BU177-work!AI177,".")</f>
        <v>-264714313.04813117</v>
      </c>
      <c r="DL177" s="27"/>
      <c r="DM177" s="27"/>
      <c r="DN177" s="27"/>
      <c r="DO177" s="27"/>
      <c r="DP177" s="27"/>
      <c r="DQ177" s="27"/>
      <c r="DR177" s="27"/>
      <c r="DS177" s="27">
        <f>IFERROR(work!DO177-work!CC177,".")</f>
        <v>0.45599998474121095</v>
      </c>
      <c r="DT177" s="27">
        <f>IFERROR(work!DP177-work!CD177,".")</f>
        <v>0.45499998474121095</v>
      </c>
      <c r="DU177" s="27">
        <f>IFERROR(work!DQ177-work!CE177,".")</f>
        <v>0.45499998474121095</v>
      </c>
      <c r="DV177" s="27">
        <f>IFERROR(work!DR177-work!CF177,".")</f>
        <v>0.45399998474121095</v>
      </c>
      <c r="DW177" s="27">
        <f>IFERROR(work!DS177-work!CG177,".")</f>
        <v>0.45399998474121095</v>
      </c>
      <c r="DX177" s="27">
        <f>IFERROR(work!DT177-work!CH177,".")</f>
        <v>0.45299998474121095</v>
      </c>
      <c r="DY177" s="27">
        <f>IFERROR(work!DU177-work!CI177,".")</f>
        <v>0.45199998474121095</v>
      </c>
      <c r="DZ177" s="27">
        <f>IFERROR(work!DV177-work!CJ177,".")</f>
        <v>0.45099998474121095</v>
      </c>
      <c r="EA177" s="27">
        <f>IFERROR(work!DW177-work!CK177,".")</f>
        <v>0.44999998474121095</v>
      </c>
      <c r="EB177" s="27">
        <f>IFERROR(work!DX177-work!CL177,".")</f>
        <v>0.44899998474121094</v>
      </c>
      <c r="EC177" s="27">
        <f>IFERROR(work!DY177-work!CM177,".")</f>
        <v>0.44699998474121094</v>
      </c>
      <c r="ED177" s="27">
        <f>IFERROR(work!DZ177-work!CN177,".")</f>
        <v>0.44499998474121094</v>
      </c>
      <c r="EE177" s="27">
        <f>IFERROR(work!EA177-work!CO177,".")</f>
        <v>0.44399998474121094</v>
      </c>
      <c r="EF177" s="27">
        <f>IFERROR(work!EB177-work!CP177,".")</f>
        <v>0.44199998474121094</v>
      </c>
      <c r="EG177" s="27">
        <f>IFERROR(work!EC177-work!CQ177,".")</f>
        <v>0.43999998474121094</v>
      </c>
      <c r="EH177" s="27">
        <f>IFERROR(work!ED177-work!CR177,".")</f>
        <v>0.44999999237060545</v>
      </c>
      <c r="EI177" s="27">
        <f>IFERROR(work!EE177-work!CS177,".")</f>
        <v>0.45499998474121089</v>
      </c>
      <c r="EJ177" s="27">
        <f>IFERROR(work!EF177-work!CT177,".")</f>
        <v>0.47299998474121097</v>
      </c>
      <c r="EK177" s="27">
        <f>IFERROR(work!EG177-work!CU177,".")</f>
        <v>0.3540000152587891</v>
      </c>
      <c r="EL177" s="27">
        <f>IFERROR(work!EH177-work!CV177,".")</f>
        <v>0.35699999999999998</v>
      </c>
      <c r="EM177" s="27">
        <f>IFERROR(work!EI177-work!CW177,".")</f>
        <v>0.35800001525878911</v>
      </c>
      <c r="EN177" s="27">
        <f>IFERROR(work!EJ177-work!CX177,".")</f>
        <v>0.371</v>
      </c>
      <c r="EO177" s="27">
        <f>IFERROR(work!EK177-work!CY177,".")</f>
        <v>0.37399998474121093</v>
      </c>
      <c r="EP177" s="27">
        <f>IFERROR(work!EL177-work!CZ177,".")</f>
        <v>0.38</v>
      </c>
      <c r="EQ177" s="27">
        <f>IFERROR(work!EM177-work!DA177,".")</f>
        <v>0.37699998474121094</v>
      </c>
      <c r="ER177" s="27">
        <f>IFERROR(work!EN177-work!DB177,".")</f>
        <v>0.39000000762939452</v>
      </c>
      <c r="ES177" s="27">
        <f>IFERROR(work!EO177-work!DC177,".")</f>
        <v>0.39699999237060546</v>
      </c>
      <c r="ET177" s="27">
        <f>IFERROR(work!EP177-work!DD177,".")</f>
        <v>0.40200000762939453</v>
      </c>
      <c r="EU177" s="27">
        <f>IFERROR(work!EQ177-work!DE177,".")</f>
        <v>0.40200000000000002</v>
      </c>
      <c r="EV177" s="27">
        <f>IFERROR(work!ER177-work!DF177,".")</f>
        <v>0.39700000000000002</v>
      </c>
      <c r="EW177" s="27">
        <f>IFERROR(work!ES177-work!DG177,".")</f>
        <v>0.39300000000000002</v>
      </c>
      <c r="EX177" s="27">
        <f>IFERROR(work!ET177-work!DH177,".")</f>
        <v>0.38900000000000001</v>
      </c>
      <c r="EY177" s="27"/>
      <c r="EZ177" s="27"/>
      <c r="FA177" s="27"/>
      <c r="FB177" s="27"/>
      <c r="FC177" s="27"/>
      <c r="FD177" s="27"/>
      <c r="FE177" s="27">
        <f>IF(ISNUMBER(work!GZ177/work!HD177),work!GZ177/work!HD177,".")</f>
        <v>8.1281063271346401E-3</v>
      </c>
      <c r="FF177" s="27">
        <f>IF(ISNUMBER(work!HA177/work!HE177),work!HA177/work!HE177,".")</f>
        <v>2.557210151054945E-2</v>
      </c>
      <c r="FG177" s="27">
        <f>IF(ISNUMBER(work!HB177/work!HF177),work!HB177/work!HF177,".")</f>
        <v>2.4373112452861106E-3</v>
      </c>
      <c r="FH177" s="27">
        <f>IF(ISNUMBER(work!HC177/work!HG177),work!HC177/work!HG177,".")</f>
        <v>6.4911422384048012E-3</v>
      </c>
      <c r="FI177" s="27">
        <f>IF(ISNUMBER((work!HA177+work!HB177)/(work!HE177+work!HF177)),(work!HA177+work!HB177)/(work!HE177+work!HF177),".")</f>
        <v>9.4049271062732597E-3</v>
      </c>
      <c r="FJ177" s="27">
        <f>IF(ISNUMBER(work!HH177/work!HL177),work!HH177/work!HL177,".")</f>
        <v>1.3834174477289114E-2</v>
      </c>
      <c r="FK177" s="27">
        <f>IF(ISNUMBER(work!HI177/work!HM177),work!HI177/work!HM177,".")</f>
        <v>5.5733529558963074E-2</v>
      </c>
      <c r="FL177" s="27">
        <f>IF(ISNUMBER(work!HJ177/work!HN177),work!HJ177/work!HN177,".")</f>
        <v>3.784343411468021E-3</v>
      </c>
      <c r="FM177" s="27">
        <f>IF(ISNUMBER(work!HK177/work!HO177),work!HK177/work!HO177,".")</f>
        <v>1.3529439252336449E-2</v>
      </c>
      <c r="FN177" s="27">
        <f>IF(ISNUMBER((work!HI177+work!HJ177)/(work!HM177+work!HN177)),(work!HI177+work!HJ177)/(work!HM177+work!HN177),".")</f>
        <v>1.4165618764387305E-2</v>
      </c>
      <c r="FO177" s="27" t="s">
        <v>5007</v>
      </c>
      <c r="FP177" s="27" t="s">
        <v>5007</v>
      </c>
      <c r="FQ177" s="27" t="s">
        <v>5007</v>
      </c>
      <c r="FR177" s="27" t="s">
        <v>5007</v>
      </c>
      <c r="FS177" s="27" t="s">
        <v>5007</v>
      </c>
      <c r="FT177" s="27">
        <f>work!GM177</f>
        <v>1.176127353311918E-2</v>
      </c>
      <c r="FU177" s="27">
        <f>work!GN177</f>
        <v>1.9790579684070383E-2</v>
      </c>
      <c r="FV177" s="27">
        <f>work!GO177</f>
        <v>5.2394823478941949E-2</v>
      </c>
      <c r="FW177" s="27" t="s">
        <v>5007</v>
      </c>
      <c r="FX177" s="27"/>
      <c r="FY177" s="27">
        <f t="shared" si="124"/>
        <v>10458.072</v>
      </c>
      <c r="FZ177">
        <f t="shared" si="103"/>
        <v>27174</v>
      </c>
      <c r="GA177">
        <f>work!HC177</f>
        <v>50935</v>
      </c>
      <c r="GB177">
        <f>IF(ISNUMBER(work!HA177+work!HB177),work!HA177+work!HB177,".")</f>
        <v>94615</v>
      </c>
      <c r="GC177">
        <f>IF(ISNUMBER(work!HK177-work!HC177),work!HK177-work!HC177,".")</f>
        <v>93830</v>
      </c>
      <c r="GD177">
        <f>IF(ISNUMBER(work!HI177+work!HJ177-work!HA177-work!HB177),(work!HI177+work!HJ177-work!HA177-work!HB177),".")</f>
        <v>48440</v>
      </c>
      <c r="GH177">
        <f>work!GQ177</f>
        <v>289245</v>
      </c>
      <c r="GI177">
        <f>work!GR177</f>
        <v>550000</v>
      </c>
      <c r="GJ177">
        <f>work!GZ177</f>
        <v>145550</v>
      </c>
      <c r="GK177">
        <f>work!HH177</f>
        <v>287820</v>
      </c>
      <c r="GL177">
        <f t="shared" si="125"/>
        <v>543573.26947849919</v>
      </c>
      <c r="GM177">
        <f>IFERROR(VLOOKUP($F177,AREA_EM_ALLYEAR,Seq!B$1,FALSE),".")</f>
        <v>13309</v>
      </c>
      <c r="GN177">
        <f>IFERROR(VLOOKUP($F177,AREA_EM_ALLYEAR,Seq!C$1,FALSE),".")</f>
        <v>17533</v>
      </c>
      <c r="GO177">
        <f>IFERROR(VLOOKUP($F177,AREA_EM_ALLYEAR,Seq!D$1,FALSE),".")</f>
        <v>18526</v>
      </c>
      <c r="GP177">
        <f>IFERROR(VLOOKUP($F177,AREA_EM_ALLYEAR,Seq!E$1,FALSE),".")</f>
        <v>19790</v>
      </c>
      <c r="GQ177">
        <f>IFERROR(VLOOKUP($F177,AREA_EM_ALLYEAR,Seq!F$1,FALSE),".")</f>
        <v>29148</v>
      </c>
      <c r="GR177">
        <f>IFERROR(VLOOKUP($F177,AREA_EM_ALLYEAR,Seq!G$1,FALSE),".")</f>
        <v>36750</v>
      </c>
      <c r="GS177">
        <f>IFERROR(VLOOKUP($F177,AREA_EM_ALLYEAR,Seq!H$1,FALSE),".")</f>
        <v>40365</v>
      </c>
      <c r="GT177">
        <f>IFERROR(VLOOKUP($F177,AREA_EM_ALLYEAR,Seq!I$1,FALSE),".")</f>
        <v>33307</v>
      </c>
      <c r="GU177">
        <f>IFERROR(VLOOKUP($F177,AREA_EM_ALLYEAR,Seq!J$1,FALSE),".")</f>
        <v>36256</v>
      </c>
      <c r="GV177">
        <f>IFERROR(VLOOKUP($F177,AREA_EM_ALLYEAR,Seq!K$1,FALSE),".")</f>
        <v>36429</v>
      </c>
      <c r="GW177">
        <f>IFERROR(VLOOKUP($F177,AREA_EM_ALLYEAR,Seq!L$1,FALSE),".")</f>
        <v>42292</v>
      </c>
      <c r="GX177">
        <f>IFERROR(VLOOKUP($F177,AREA_EM_ALLYEAR,Seq!M$1,FALSE),".")</f>
        <v>33080</v>
      </c>
      <c r="GY177">
        <f>IFERROR(VLOOKUP($F177,AREA_EM_ALLYEAR,Seq!N$1,FALSE),".")</f>
        <v>27014</v>
      </c>
      <c r="GZ177">
        <f>IFERROR(VLOOKUP($F177,AREA_EM_ALLYEAR,Seq!O$1,FALSE),".")</f>
        <v>29336</v>
      </c>
      <c r="HA177">
        <f t="shared" si="104"/>
        <v>29336</v>
      </c>
      <c r="HK177" s="139">
        <f>IFERROR(VLOOKUP(CONCATENATE($G177, ".SP.DYN.LE00.IN"),AREA_WB_6ATTRS,Seq!B$1,FALSE)-VLOOKUP("CHN.SP.DYN.LE00.IN",AREA_WB_6ATTRS,Seq!B$1,FALSE),".")</f>
        <v>8.0842439024390131</v>
      </c>
      <c r="HL177" s="139">
        <f>IFERROR(VLOOKUP(CONCATENATE($G177, ".SP.DYN.LE00.IN"),AREA_WB_6ATTRS,Seq!C$1,FALSE)-VLOOKUP("CHN.SP.DYN.LE00.IN",AREA_WB_6ATTRS,Seq!C$1,FALSE),".")</f>
        <v>8.2156097560975496</v>
      </c>
      <c r="HM177" s="139">
        <f>IFERROR(VLOOKUP(CONCATENATE($G177, ".SP.DYN.LE00.IN"),AREA_WB_6ATTRS,Seq!D$1,FALSE)-VLOOKUP("CHN.SP.DYN.LE00.IN",AREA_WB_6ATTRS,Seq!D$1,FALSE),".")</f>
        <v>8.1455853658536626</v>
      </c>
      <c r="HN177" s="139">
        <f>IFERROR(VLOOKUP(CONCATENATE($G177, ".SP.DYN.LE00.IN"),AREA_WB_6ATTRS,Seq!E$1,FALSE)-VLOOKUP("CHN.SP.DYN.LE00.IN",AREA_WB_6ATTRS,Seq!E$1,FALSE),".")</f>
        <v>8.2364878048780525</v>
      </c>
      <c r="HO177" s="139">
        <f>IFERROR(VLOOKUP(CONCATENATE($G177, ".SP.DYN.LE00.IN"),AREA_WB_6ATTRS,Seq!F$1,FALSE)-VLOOKUP("CHN.SP.DYN.LE00.IN",AREA_WB_6ATTRS,Seq!F$1,FALSE),".")</f>
        <v>8.2582926829268359</v>
      </c>
      <c r="HP177" s="139">
        <f>IFERROR(VLOOKUP(CONCATENATE($G177, ".SP.DYN.LE00.IN"),AREA_WB_6ATTRS,Seq!G$1,FALSE)-VLOOKUP("CHN.SP.DYN.LE00.IN",AREA_WB_6ATTRS,Seq!G$1,FALSE),".")</f>
        <v>7.9902682926829414</v>
      </c>
      <c r="HQ177" s="139">
        <f>IFERROR(VLOOKUP(CONCATENATE($G177, ".SP.DYN.LE00.IN"),AREA_WB_6ATTRS,Seq!H$1,FALSE)-VLOOKUP("CHN.SP.DYN.LE00.IN",AREA_WB_6ATTRS,Seq!H$1,FALSE),".")</f>
        <v>7.8805121951219377</v>
      </c>
      <c r="HR177" s="139">
        <f>IFERROR(VLOOKUP(CONCATENATE($G177, ".SP.DYN.LE00.IN"),AREA_WB_6ATTRS,Seq!I$1,FALSE)-VLOOKUP("CHN.SP.DYN.LE00.IN",AREA_WB_6ATTRS,Seq!I$1,FALSE),".")</f>
        <v>7.9421951219512152</v>
      </c>
      <c r="HS177" s="139">
        <f>IFERROR(VLOOKUP(CONCATENATE($G177, ".SP.DYN.LE00.IN"),AREA_WB_6ATTRS,Seq!J$1,FALSE)-VLOOKUP("CHN.SP.DYN.LE00.IN",AREA_WB_6ATTRS,Seq!J$1,FALSE),".")</f>
        <v>7.7821463414634025</v>
      </c>
      <c r="HT177" s="139">
        <f>IFERROR(VLOOKUP(CONCATENATE($G177, ".SP.DYN.LE00.IN"),AREA_WB_6ATTRS,Seq!K$1,FALSE)-VLOOKUP("CHN.SP.DYN.LE00.IN",AREA_WB_6ATTRS,Seq!K$1,FALSE),".")</f>
        <v>7.8186829268292826</v>
      </c>
      <c r="HU177" s="139">
        <f>IFERROR(VLOOKUP(CONCATENATE($G177, ".SP.DYN.LE00.IN"),AREA_WB_6ATTRS,Seq!L$1,FALSE)-VLOOKUP("CHN.SP.DYN.LE00.IN",AREA_WB_6ATTRS,Seq!L$1,FALSE),".")</f>
        <v>7.917341463414644</v>
      </c>
      <c r="HV177" s="139">
        <f>IFERROR(VLOOKUP(CONCATENATE($G177, ".SP.DYN.LE00.IN"),AREA_WB_6ATTRS,Seq!M$1,FALSE)-VLOOKUP("CHN.SP.DYN.LE00.IN",AREA_WB_6ATTRS,Seq!M$1,FALSE),".")</f>
        <v>7.8893902439024401</v>
      </c>
      <c r="HW177" s="139">
        <f>IFERROR(VLOOKUP(CONCATENATE($G177, ".SP.DYN.LE00.IN"),AREA_WB_6ATTRS,Seq!N$1,FALSE)-VLOOKUP("CHN.SP.DYN.LE00.IN",AREA_WB_6ATTRS,Seq!N$1,FALSE),".")</f>
        <v>7.4589024390243992</v>
      </c>
      <c r="HX177" s="139">
        <f>IFERROR(VLOOKUP(CONCATENATE($G177, ".SP.DYN.LE00.IN"),AREA_WB_6ATTRS,Seq!O$1,FALSE)-VLOOKUP("CHN.SP.DYN.LE00.IN",AREA_WB_6ATTRS,Seq!O$1,FALSE),".")</f>
        <v>7.630487804878058</v>
      </c>
      <c r="HY177" s="139">
        <f>IFERROR(VLOOKUP(CONCATENATE($G177, ".SP.DYN.LE00.IN"),AREA_WB_6ATTRS,Seq!P$1,FALSE)-VLOOKUP("CHN.SP.DYN.LE00.IN",AREA_WB_6ATTRS,Seq!P$1,FALSE),".")</f>
        <v>7.6190243902439079</v>
      </c>
      <c r="HZ177" s="139">
        <f>IFERROR(VLOOKUP(CONCATENATE($G177, ".SP.DYN.LE00.IN"),AREA_WB_6ATTRS,Seq!Q$1,FALSE)-VLOOKUP("CHN.SP.DYN.LE00.IN",AREA_WB_6ATTRS,Seq!Q$1,FALSE),".")</f>
        <v>7.5528292682926832</v>
      </c>
      <c r="IA177" s="139">
        <f>IFERROR(VLOOKUP(CONCATENATE($G177, ".SP.DYN.LE00.IN"),AREA_WB_6ATTRS,Seq!R$1,FALSE)-VLOOKUP("CHN.SP.DYN.LE00.IN",AREA_WB_6ATTRS,Seq!R$1,FALSE),".")</f>
        <v>7.6314634146341405</v>
      </c>
      <c r="IB177" s="139">
        <f>IFERROR(VLOOKUP(CONCATENATE($G177, ".SP.DYN.LE00.IN"),AREA_WB_6ATTRS,Seq!S$1,FALSE)-VLOOKUP("CHN.SP.DYN.LE00.IN",AREA_WB_6ATTRS,Seq!S$1,FALSE),".")</f>
        <v>7.7141707317073127</v>
      </c>
      <c r="IC177" s="139">
        <f>IFERROR(VLOOKUP(CONCATENATE($G177, ".SP.DYN.LE00.IN"),AREA_WB_6ATTRS,Seq!T$1,FALSE)-VLOOKUP("CHN.SP.DYN.LE00.IN",AREA_WB_6ATTRS,Seq!T$1,FALSE),".")</f>
        <v>7.7353414634146134</v>
      </c>
      <c r="ID177" s="139">
        <f>IFERROR(VLOOKUP(CONCATENATE($G177, ".SP.DYN.LE00.IN"),AREA_WB_6ATTRS,Seq!U$1,FALSE)-VLOOKUP("CHN.SP.DYN.LE00.IN",AREA_WB_6ATTRS,Seq!U$1,FALSE),".")</f>
        <v>7.7995365853658427</v>
      </c>
      <c r="IE177" s="139">
        <f>IFERROR(VLOOKUP(CONCATENATE($G177, ".SP.DYN.LE00.IN"),AREA_WB_6ATTRS,Seq!V$1,FALSE)-VLOOKUP("CHN.SP.DYN.LE00.IN",AREA_WB_6ATTRS,Seq!V$1,FALSE),".")</f>
        <v>7.9948780487804925</v>
      </c>
      <c r="IF177" s="139">
        <f>IFERROR(VLOOKUP(CONCATENATE($G177, ".SP.DYN.LE00.IN"),AREA_WB_6ATTRS,Seq!W$1,FALSE)-VLOOKUP("CHN.SP.DYN.LE00.IN",AREA_WB_6ATTRS,Seq!W$1,FALSE),".")</f>
        <v>8.0822682926829117</v>
      </c>
      <c r="IG177" s="139">
        <f>IFERROR(VLOOKUP(CONCATENATE($G177, ".SP.DYN.LE00.IN"),AREA_WB_6ATTRS,Seq!X$1,FALSE)-VLOOKUP("CHN.SP.DYN.LE00.IN",AREA_WB_6ATTRS,Seq!X$1,FALSE),".")</f>
        <v>8.0108048780487877</v>
      </c>
      <c r="IH177" s="139">
        <f>IFERROR(VLOOKUP(CONCATENATE($G177, ".SP.DYN.LE00.IN"),AREA_WB_6ATTRS,Seq!Y$1,FALSE)-VLOOKUP("CHN.SP.DYN.LE00.IN",AREA_WB_6ATTRS,Seq!Y$1,FALSE),".")</f>
        <v>8.0741463414634325</v>
      </c>
      <c r="II177" s="139">
        <f>IFERROR(VLOOKUP(CONCATENATE($G177, ".SP.DYN.LE00.IN"),AREA_WB_6ATTRS,Seq!Z$1,FALSE)-VLOOKUP("CHN.SP.DYN.LE00.IN",AREA_WB_6ATTRS,Seq!Z$1,FALSE),".")</f>
        <v>8.1791219512194999</v>
      </c>
      <c r="IJ177" s="139">
        <f>IFERROR(VLOOKUP(CONCATENATE($G177, ".SP.DYN.LE00.IN"),AREA_WB_6ATTRS,Seq!AA$1,FALSE)-VLOOKUP("CHN.SP.DYN.LE00.IN",AREA_WB_6ATTRS,Seq!AA$1,FALSE),".")</f>
        <v>8.1213658536585456</v>
      </c>
      <c r="IK177" s="139">
        <f>IFERROR(VLOOKUP(CONCATENATE($G177, ".SP.DYN.LE00.IN"),AREA_WB_6ATTRS,Seq!AB$1,FALSE)-VLOOKUP("CHN.SP.DYN.LE00.IN",AREA_WB_6ATTRS,Seq!AB$1,FALSE),".")</f>
        <v>8.2541707317073048</v>
      </c>
      <c r="IL177" s="139">
        <f>IFERROR(VLOOKUP(CONCATENATE($G177, ".SP.DYN.LE00.IN"),AREA_WB_6ATTRS,Seq!AC$1,FALSE)-VLOOKUP("CHN.SP.DYN.LE00.IN",AREA_WB_6ATTRS,Seq!AC$1,FALSE),".")</f>
        <v>8.1918048780487851</v>
      </c>
      <c r="IM177" s="139">
        <f>IFERROR(VLOOKUP(CONCATENATE($G177, ".SP.DYN.LE00.IN"),AREA_WB_6ATTRS,Seq!AD$1,FALSE)-VLOOKUP("CHN.SP.DYN.LE00.IN",AREA_WB_6ATTRS,Seq!AD$1,FALSE),".")</f>
        <v>8.1295365853658694</v>
      </c>
      <c r="IN177" s="139">
        <f>IFERROR(VLOOKUP(CONCATENATE($G177, ".SP.DYN.LE00.IN"),AREA_WB_6ATTRS,Seq!AE$1,FALSE)-VLOOKUP("CHN.SP.DYN.LE00.IN",AREA_WB_6ATTRS,Seq!AE$1,FALSE),".")</f>
        <v>7.6052682926829362</v>
      </c>
      <c r="IO177" s="139">
        <f>IFERROR(VLOOKUP(CONCATENATE($G177, ".SP.DYN.LE00.IN"),AREA_WB_6ATTRS,Seq!AF$1,FALSE)-VLOOKUP("CHN.SP.DYN.LE00.IN",AREA_WB_6ATTRS,Seq!AF$1,FALSE),".")</f>
        <v>7.5247073170731653</v>
      </c>
      <c r="IP177" s="139" t="str">
        <f>IFERROR(VLOOKUP(CONCATENATE($G177, ".SP.DYN.LE00.IN"),AREA_WB_6ATTRS,Seq!AG$1,FALSE)-VLOOKUP("CHN.SP.DYN.LE00.IN",AREA_WB_6ATTRS,Seq!AG$1,FALSE),".")</f>
        <v>.</v>
      </c>
      <c r="IW177">
        <f>IFERROR(VLOOKUP(CONCATENATE($G177, ".SP.DYN.LE00.IN"),AREA_WB_6ATTRS,Seq!B$1,FALSE),".")</f>
        <v>75.078048780487805</v>
      </c>
      <c r="IX177">
        <f>IFERROR(VLOOKUP(CONCATENATE($G177, ".SP.DYN.LE00.IN"),AREA_WB_6ATTRS,Seq!C$1,FALSE),".")</f>
        <v>75.478536585365859</v>
      </c>
      <c r="IY177">
        <f>IFERROR(VLOOKUP(CONCATENATE($G177, ".SP.DYN.LE00.IN"),AREA_WB_6ATTRS,Seq!D$1,FALSE),".")</f>
        <v>75.680487804878055</v>
      </c>
      <c r="IZ177">
        <f>IFERROR(VLOOKUP(CONCATENATE($G177, ".SP.DYN.LE00.IN"),AREA_WB_6ATTRS,Seq!E$1,FALSE),".")</f>
        <v>76.036341463414644</v>
      </c>
      <c r="JA177">
        <f>IFERROR(VLOOKUP(CONCATENATE($G177, ".SP.DYN.LE00.IN"),AREA_WB_6ATTRS,Seq!F$1,FALSE),".")</f>
        <v>76.317560975609766</v>
      </c>
      <c r="JB177">
        <f>IFERROR(VLOOKUP(CONCATENATE($G177, ".SP.DYN.LE00.IN"),AREA_WB_6ATTRS,Seq!G$1,FALSE),".")</f>
        <v>76.303414634146364</v>
      </c>
      <c r="JC177">
        <f>IFERROR(VLOOKUP(CONCATENATE($G177, ".SP.DYN.LE00.IN"),AREA_WB_6ATTRS,Seq!H$1,FALSE),".")</f>
        <v>76.44</v>
      </c>
      <c r="JD177">
        <f>IFERROR(VLOOKUP(CONCATENATE($G177, ".SP.DYN.LE00.IN"),AREA_WB_6ATTRS,Seq!I$1,FALSE),".")</f>
        <v>76.739512195121961</v>
      </c>
      <c r="JE177">
        <f>IFERROR(VLOOKUP(CONCATENATE($G177, ".SP.DYN.LE00.IN"),AREA_WB_6ATTRS,Seq!J$1,FALSE),".")</f>
        <v>76.80926829268293</v>
      </c>
      <c r="JF177">
        <f>IFERROR(VLOOKUP(CONCATENATE($G177, ".SP.DYN.LE00.IN"),AREA_WB_6ATTRS,Seq!K$1,FALSE),".")</f>
        <v>77.065609756097587</v>
      </c>
      <c r="JG177">
        <f>IFERROR(VLOOKUP(CONCATENATE($G177, ".SP.DYN.LE00.IN"),AREA_WB_6ATTRS,Seq!L$1,FALSE),".")</f>
        <v>77.37707317073172</v>
      </c>
      <c r="JH177">
        <f>IFERROR(VLOOKUP(CONCATENATE($G177, ".SP.DYN.LE00.IN"),AREA_WB_6ATTRS,Seq!M$1,FALSE),".")</f>
        <v>77.55341463414635</v>
      </c>
      <c r="JI177">
        <f>IFERROR(VLOOKUP(CONCATENATE($G177, ".SP.DYN.LE00.IN"),AREA_WB_6ATTRS,Seq!N$1,FALSE),".")</f>
        <v>77.32073170731708</v>
      </c>
      <c r="JJ177">
        <f>IFERROR(VLOOKUP(CONCATENATE($G177, ".SP.DYN.LE00.IN"),AREA_WB_6ATTRS,Seq!O$1,FALSE),".")</f>
        <v>77.685121951219529</v>
      </c>
      <c r="JK177">
        <f>IFERROR(VLOOKUP(CONCATENATE($G177, ".SP.DYN.LE00.IN"),AREA_WB_6ATTRS,Seq!P$1,FALSE),".")</f>
        <v>77.861951219512207</v>
      </c>
      <c r="JL177">
        <f>IFERROR(VLOOKUP(CONCATENATE($G177, ".SP.DYN.LE00.IN"),AREA_WB_6ATTRS,Seq!Q$1,FALSE),".")</f>
        <v>77.977560975609762</v>
      </c>
      <c r="JM177">
        <f>IFERROR(VLOOKUP(CONCATENATE($G177, ".SP.DYN.LE00.IN"),AREA_WB_6ATTRS,Seq!R$1,FALSE),".")</f>
        <v>78.230487804878052</v>
      </c>
      <c r="JN177">
        <f>IFERROR(VLOOKUP(CONCATENATE($G177, ".SP.DYN.LE00.IN"),AREA_WB_6ATTRS,Seq!S$1,FALSE),".")</f>
        <v>78.480487804878052</v>
      </c>
      <c r="JO177">
        <f>IFERROR(VLOOKUP(CONCATENATE($G177, ".SP.DYN.LE00.IN"),AREA_WB_6ATTRS,Seq!T$1,FALSE),".")</f>
        <v>78.662439024390238</v>
      </c>
      <c r="JP177">
        <f>IFERROR(VLOOKUP(CONCATENATE($G177, ".SP.DYN.LE00.IN"),AREA_WB_6ATTRS,Seq!U$1,FALSE),".")</f>
        <v>78.8829268292683</v>
      </c>
      <c r="JQ177">
        <f>IFERROR(VLOOKUP(CONCATENATE($G177, ".SP.DYN.LE00.IN"),AREA_WB_6ATTRS,Seq!V$1,FALSE),".")</f>
        <v>79.236585365853671</v>
      </c>
      <c r="JR177">
        <f>IFERROR(VLOOKUP(CONCATENATE($G177, ".SP.DYN.LE00.IN"),AREA_WB_6ATTRS,Seq!W$1,FALSE),".")</f>
        <v>79.487804878048777</v>
      </c>
      <c r="JS177">
        <f>IFERROR(VLOOKUP(CONCATENATE($G177, ".SP.DYN.LE00.IN"),AREA_WB_6ATTRS,Seq!X$1,FALSE),".")</f>
        <v>79.590243902439028</v>
      </c>
      <c r="JT177">
        <f>IFERROR(VLOOKUP(CONCATENATE($G177, ".SP.DYN.LE00.IN"),AREA_WB_6ATTRS,Seq!Y$1,FALSE),".")</f>
        <v>79.839024390243921</v>
      </c>
      <c r="JU177">
        <f>IFERROR(VLOOKUP(CONCATENATE($G177, ".SP.DYN.LE00.IN"),AREA_WB_6ATTRS,Seq!Z$1,FALSE),".")</f>
        <v>80.141463414634146</v>
      </c>
      <c r="JV177">
        <f>IFERROR(VLOOKUP(CONCATENATE($G177, ".SP.DYN.LE00.IN"),AREA_WB_6ATTRS,Seq!AA$1,FALSE),".")</f>
        <v>80.292682926829286</v>
      </c>
      <c r="JW177">
        <f>IFERROR(VLOOKUP(CONCATENATE($G177, ".SP.DYN.LE00.IN"),AREA_WB_6ATTRS,Seq!AB$1,FALSE),".")</f>
        <v>80.643902439024387</v>
      </c>
      <c r="JX177">
        <f>IFERROR(VLOOKUP(CONCATENATE($G177, ".SP.DYN.LE00.IN"),AREA_WB_6ATTRS,Seq!AC$1,FALSE),".")</f>
        <v>80.804390243902446</v>
      </c>
      <c r="JY177">
        <f>IFERROR(VLOOKUP(CONCATENATE($G177, ".SP.DYN.LE00.IN"),AREA_WB_6ATTRS,Seq!AD$1,FALSE),".")</f>
        <v>80.964878048780506</v>
      </c>
      <c r="JZ177">
        <f>IFERROR(VLOOKUP(CONCATENATE($G177, ".SP.DYN.LE00.IN"),AREA_WB_6ATTRS,Seq!AE$1,FALSE),".")</f>
        <v>80.66178048780489</v>
      </c>
      <c r="KA177">
        <f>IFERROR(VLOOKUP(CONCATENATE($G177, ".SP.DYN.LE00.IN"),AREA_WB_6ATTRS,Seq!AF$1,FALSE),".")</f>
        <v>80.797804878048794</v>
      </c>
      <c r="KB177" t="str">
        <f>IFERROR(VLOOKUP(CONCATENATE($G177, ".SP.DYN.LE00.IN"),AREA_WB_6ATTRS,Seq!AG$1,FALSE),".")</f>
        <v>.</v>
      </c>
      <c r="KK177">
        <f t="shared" si="107"/>
        <v>227172</v>
      </c>
      <c r="KL177">
        <f t="shared" si="105"/>
        <v>5063</v>
      </c>
      <c r="KM177">
        <f t="shared" si="108"/>
        <v>98824274.5962919</v>
      </c>
      <c r="KN177">
        <f t="shared" si="109"/>
        <v>9904563.13167952</v>
      </c>
      <c r="KO177">
        <f t="shared" si="106"/>
        <v>0.44699998474121094</v>
      </c>
      <c r="KP177">
        <f>work!HA177</f>
        <v>77480</v>
      </c>
      <c r="KQ177">
        <f>work!HB177</f>
        <v>17135</v>
      </c>
      <c r="KR177">
        <f>work!HC177</f>
        <v>50935</v>
      </c>
      <c r="KS177">
        <f>IF(ISNUMBER(work!HI177-work!HA177),work!HI177-work!HA177,".")</f>
        <v>34995</v>
      </c>
      <c r="KT177">
        <f>IF(ISNUMBER(work!HJ177-work!HB177),work!HJ177-work!HB177,".")</f>
        <v>13445</v>
      </c>
      <c r="KU177">
        <f>IF(ISNUMBER(work!HK177-work!HC177),work!HK177-work!HC177,".")</f>
        <v>93830</v>
      </c>
      <c r="KW177">
        <f>IFERROR(work!HR177/work!HV177,".")</f>
        <v>3.675476761680153E-3</v>
      </c>
      <c r="KX177">
        <f>IFERROR(work!HS177/work!HW177,".")</f>
        <v>4.9454499658162718E-3</v>
      </c>
      <c r="KY177">
        <f>IFERROR(work!HT177/work!HX177,".")</f>
        <v>1.0929648322863077E-2</v>
      </c>
      <c r="KZ177">
        <f>IFERROR(work!HU177/work!HY177,".")</f>
        <v>1.5928335768907138E-2</v>
      </c>
    </row>
    <row r="178" spans="1:312">
      <c r="A178" s="24">
        <f t="shared" si="85"/>
        <v>180</v>
      </c>
      <c r="B178" s="24" t="str">
        <f t="shared" si="110"/>
        <v>InEM90</v>
      </c>
      <c r="C178" s="24" t="str">
        <f t="shared" si="111"/>
        <v>InOECD90</v>
      </c>
      <c r="D178" s="24" t="str">
        <f t="shared" si="112"/>
        <v>In67</v>
      </c>
      <c r="E178" s="25" t="s">
        <v>2625</v>
      </c>
      <c r="F178" s="26" t="str">
        <f t="shared" si="89"/>
        <v>United States</v>
      </c>
      <c r="G178" s="166" t="s">
        <v>1664</v>
      </c>
      <c r="H178" s="166" t="s">
        <v>5007</v>
      </c>
      <c r="I178" s="166" t="s">
        <v>5007</v>
      </c>
      <c r="J178" s="180" t="s">
        <v>5007</v>
      </c>
      <c r="K178" s="180" t="s">
        <v>5007</v>
      </c>
      <c r="L178" s="27">
        <f>IFERROR(VLOOKUP($F178,Area_FDI_84_96,Seq!B$1,FALSE),0)</f>
        <v>25625</v>
      </c>
      <c r="M178" s="27">
        <f>IFERROR(VLOOKUP($F178,Area_FDI_84_96,Seq!C$1,FALSE),0)</f>
        <v>35719</v>
      </c>
      <c r="N178" s="27">
        <f>IFERROR(VLOOKUP($F178,Area_FDI_84_96,Seq!D$1,FALSE),0)</f>
        <v>31490</v>
      </c>
      <c r="O178" s="27">
        <f>IFERROR(VLOOKUP($F178,Area_FDI_84_96,Seq!E$1,FALSE),0)</f>
        <v>26280</v>
      </c>
      <c r="P178" s="27">
        <f>IFERROR(VLOOKUP($F178,Area_FDI_84_96,Seq!F$1,FALSE),0)</f>
        <v>23596</v>
      </c>
      <c r="Q178" s="27">
        <f>IFERROR(VLOOKUP($F178,Area_FDI_84_96,Seq!G$1,FALSE),0)</f>
        <v>28427</v>
      </c>
      <c r="R178" s="27">
        <f>IFERROR(VLOOKUP($F178,Area_FDI_84_96,Seq!H$1,FALSE),0)</f>
        <v>45599</v>
      </c>
      <c r="S178" s="27">
        <f>IFERROR(VLOOKUP($F178,Area_FDI_84_96,Seq!I$1,FALSE),0)</f>
        <v>32320</v>
      </c>
      <c r="T178" s="27">
        <f>IFERROR(VALUE(VLOOKUP($E178,Area_FDI_92_95,Seq!B$1,FALSE)),0)</f>
        <v>51105</v>
      </c>
      <c r="U178" s="27">
        <f>IFERROR(VALUE(VLOOKUP($E178,Area_FDI_92_95,Seq!C$1,FALSE)),0)</f>
        <v>206312</v>
      </c>
      <c r="V178" s="27">
        <f>IFERROR(VALUE(VLOOKUP($E178,Area_FDI_92_95,Seq!D$1,FALSE)),0)</f>
        <v>249080</v>
      </c>
      <c r="W178" s="27">
        <f>IFERROR(VALUE(VLOOKUP($E178,Area_FDI_92_95,Seq!E$1,FALSE)),0)</f>
        <v>308301</v>
      </c>
      <c r="X178" s="27">
        <f>IFERROR(VALUE(VLOOKUP($E178,Area_FDI_96_99,Seq!B$1,FALSE)),0)</f>
        <v>344333</v>
      </c>
      <c r="Y178" s="27">
        <f>IFERROR(VALUE(VLOOKUP($E178,Area_FDI_96_99,Seq!C$1,FALSE)),0)</f>
        <v>323915</v>
      </c>
      <c r="Z178" s="27">
        <f>IFERROR(VALUE(VLOOKUP($E178,Area_FDI_96_99,Seq!D$1,FALSE)),0)</f>
        <v>389844</v>
      </c>
      <c r="AA178" s="27">
        <f>IFERROR(VALUE(VLOOKUP($E178,Area_FDI_96_99,Seq!E$1,FALSE)),0)</f>
        <v>421586</v>
      </c>
      <c r="AB178" s="27">
        <f t="shared" si="113"/>
        <v>438389</v>
      </c>
      <c r="AC178" s="27">
        <f t="shared" si="114"/>
        <v>443322</v>
      </c>
      <c r="AD178" s="27">
        <f t="shared" si="115"/>
        <v>542392</v>
      </c>
      <c r="AE178" s="27">
        <f t="shared" si="116"/>
        <v>419851</v>
      </c>
      <c r="AF178" s="27">
        <f t="shared" si="117"/>
        <v>394095</v>
      </c>
      <c r="AG178" s="27">
        <f t="shared" si="118"/>
        <v>306123</v>
      </c>
      <c r="AH178" s="27">
        <f t="shared" si="119"/>
        <v>286509</v>
      </c>
      <c r="AI178" s="27">
        <f t="shared" si="120"/>
        <v>261623</v>
      </c>
      <c r="AJ178" s="27">
        <f t="shared" si="121"/>
        <v>294434</v>
      </c>
      <c r="AK178" s="27">
        <f t="shared" si="122"/>
        <v>255499</v>
      </c>
      <c r="AL178" s="27">
        <f t="shared" si="123"/>
        <v>301734</v>
      </c>
      <c r="AM178" s="27"/>
      <c r="AN178" s="27"/>
      <c r="AO178" s="27"/>
      <c r="AP178" s="27"/>
      <c r="AQ178" s="27"/>
      <c r="AR178" s="27"/>
      <c r="AS178" s="27"/>
      <c r="AT178" s="27">
        <f>IFERROR(work!D178+work!AP178,".")</f>
        <v>532516106.11095089</v>
      </c>
      <c r="AU178" s="27">
        <f>IFERROR(work!E178+work!AQ178,".")</f>
        <v>546534976.31672287</v>
      </c>
      <c r="AV178" s="27">
        <f>IFERROR(work!F178+work!AR178,".")</f>
        <v>537844667.11128509</v>
      </c>
      <c r="AW178" s="27">
        <f>IFERROR(work!G178+work!AS178,".")</f>
        <v>563473972.39715755</v>
      </c>
      <c r="AX178" s="27">
        <f>IFERROR(work!H178+work!AT178,".")</f>
        <v>605878966.32600904</v>
      </c>
      <c r="AY178" s="27">
        <f>IFERROR(work!I178+work!AU178,".")</f>
        <v>633311154.18522358</v>
      </c>
      <c r="AZ178" s="27">
        <f>IFERROR(work!J178+work!AV178,".")</f>
        <v>656651908.45461059</v>
      </c>
      <c r="BA178" s="27">
        <f>IFERROR(work!K178+work!AW178,".")</f>
        <v>680242192.93390155</v>
      </c>
      <c r="BB178" s="27">
        <f>IFERROR(work!L178+work!AX178,".")</f>
        <v>710794246.47189283</v>
      </c>
      <c r="BC178" s="27">
        <f>IFERROR(work!M178+work!AY178,".")</f>
        <v>736354147.76977336</v>
      </c>
      <c r="BD178" s="27">
        <f>IFERROR(work!N178+work!AZ178,".")</f>
        <v>750854178.06316888</v>
      </c>
      <c r="BE178" s="27">
        <f>IFERROR(work!O178+work!BA178,".")</f>
        <v>753099233.00036168</v>
      </c>
      <c r="BF178" s="27">
        <f>IFERROR(work!P178+work!BB178,".")</f>
        <v>783981629.34196734</v>
      </c>
      <c r="BG178" s="27">
        <f>IFERROR(work!Q178+work!BC178,".")</f>
        <v>812671468.60944891</v>
      </c>
      <c r="BH178" s="27">
        <f>IFERROR(work!R178+work!BD178,".")</f>
        <v>851788514.47314739</v>
      </c>
      <c r="BI178" s="27">
        <f>IFERROR(work!S178+work!BE178,".")</f>
        <v>879470231.96092451</v>
      </c>
      <c r="BJ178" s="27">
        <f>IFERROR(work!T178+work!BF178,".")</f>
        <v>917693929.3936702</v>
      </c>
      <c r="BK178" s="27">
        <f>IFERROR(work!U178+work!BG178,".")</f>
        <v>963223704.00993812</v>
      </c>
      <c r="BL178" s="27">
        <f>IFERROR(work!V178+work!BH178,".")</f>
        <v>1008858661.1142513</v>
      </c>
      <c r="BM178" s="27">
        <f>IFERROR(work!W178+work!BI178,".")</f>
        <v>1060785247.6008394</v>
      </c>
      <c r="BN178" s="27">
        <f>IFERROR(work!X178+work!BJ178,".")</f>
        <v>1109727493.419878</v>
      </c>
      <c r="BO178" s="27">
        <f>IFERROR(work!Y178+work!BK178,".")</f>
        <v>1130497946.8353565</v>
      </c>
      <c r="BP178" s="27">
        <f>IFERROR(work!Z178+work!BL178,".")</f>
        <v>1160602109.5050857</v>
      </c>
      <c r="BQ178" s="27">
        <f>IFERROR(work!AA178+work!BM178,".")</f>
        <v>1200773679.1636176</v>
      </c>
      <c r="BR178" s="27">
        <f>IFERROR(work!AB178+work!BN178,".")</f>
        <v>1252870004.3692565</v>
      </c>
      <c r="BS178" s="27">
        <f>IFERROR(work!AC178+work!BO178,".")</f>
        <v>1305508306.2471786</v>
      </c>
      <c r="BT178" s="27">
        <f>IFERROR(work!AD178+work!BP178,".")</f>
        <v>1359389250.3494849</v>
      </c>
      <c r="BU178" s="27">
        <f>IFERROR(work!AE178+work!BQ178,".")</f>
        <v>1411759973.5308599</v>
      </c>
      <c r="BV178" s="27">
        <f>IFERROR(work!AF178+work!BR178,".")</f>
        <v>1431156732.0928774</v>
      </c>
      <c r="BW178" s="27">
        <f>IFERROR(work!AG178+work!BS178,".")</f>
        <v>1414941976.0739884</v>
      </c>
      <c r="BX178" s="27">
        <f>IFERROR(work!AH178+work!BT178,".")</f>
        <v>1479391330.5225096</v>
      </c>
      <c r="BY178" s="27">
        <f>IFERROR(work!AI178+work!BU178,".")</f>
        <v>1528561444.0565691</v>
      </c>
      <c r="BZ178" s="27"/>
      <c r="CA178" s="27"/>
      <c r="CB178" s="27"/>
      <c r="CC178" s="27"/>
      <c r="CD178" s="27"/>
      <c r="CE178" s="27"/>
      <c r="CF178" s="27">
        <f>IFERROR(work!AP178-work!D178,".")</f>
        <v>495927882.02322954</v>
      </c>
      <c r="CG178" s="27">
        <f>IFERROR(work!AQ178-work!E178,".")</f>
        <v>508044164.57643992</v>
      </c>
      <c r="CH178" s="27">
        <f>IFERROR(work!AR178-work!F178,".")</f>
        <v>495851191.50263643</v>
      </c>
      <c r="CI178" s="27">
        <f>IFERROR(work!AS178-work!G178,".")</f>
        <v>516903207.94716609</v>
      </c>
      <c r="CJ178" s="27">
        <f>IFERROR(work!AT178-work!H178,".")</f>
        <v>552229445.67961884</v>
      </c>
      <c r="CK178" s="27">
        <f>IFERROR(work!AU178-work!I178,".")</f>
        <v>572418948.25157094</v>
      </c>
      <c r="CL178" s="27">
        <f>IFERROR(work!AV178-work!J178,".")</f>
        <v>590401188.39879632</v>
      </c>
      <c r="CM178" s="27">
        <f>IFERROR(work!AW178-work!K178,".")</f>
        <v>606306389.35161281</v>
      </c>
      <c r="CN178" s="27">
        <f>IFERROR(work!AX178-work!L178,".")</f>
        <v>628503697.08480549</v>
      </c>
      <c r="CO178" s="27">
        <f>IFERROR(work!AY178-work!M178,".")</f>
        <v>650689685.85781538</v>
      </c>
      <c r="CP178" s="27">
        <f>IFERROR(work!AZ178-work!N178,".")</f>
        <v>661934466.5985564</v>
      </c>
      <c r="CQ178" s="27">
        <f>IFERROR(work!BA178-work!O178,".")</f>
        <v>655998908.0810051</v>
      </c>
      <c r="CR178" s="27">
        <f>IFERROR(work!BB178-work!P178,".")</f>
        <v>673093058.28406215</v>
      </c>
      <c r="CS178" s="27">
        <f>IFERROR(work!BC178-work!Q178,".")</f>
        <v>686258497.60343671</v>
      </c>
      <c r="CT178" s="27">
        <f>IFERROR(work!BD178-work!R178,".")</f>
        <v>708815444.26534772</v>
      </c>
      <c r="CU178" s="27">
        <f>IFERROR(work!BE178-work!S178,".")</f>
        <v>720913097.10047472</v>
      </c>
      <c r="CV178" s="27">
        <f>IFERROR(work!BF178-work!T178,".")</f>
        <v>743281081.04717529</v>
      </c>
      <c r="CW178" s="27">
        <f>IFERROR(work!BG178-work!U178,".")</f>
        <v>772590460.76721919</v>
      </c>
      <c r="CX178" s="27">
        <f>IFERROR(work!BH178-work!V178,".")</f>
        <v>803356024.89860022</v>
      </c>
      <c r="CY178" s="27">
        <f>IFERROR(work!BI178-work!W178,".")</f>
        <v>839664411.03279901</v>
      </c>
      <c r="CZ178" s="27">
        <f>IFERROR(work!BJ178-work!X178,".")</f>
        <v>870032506.58012211</v>
      </c>
      <c r="DA178" s="27">
        <f>IFERROR(work!BK178-work!Y178,".")</f>
        <v>870908276.08790088</v>
      </c>
      <c r="DB178" s="27">
        <f>IFERROR(work!BL178-work!Z178,".")</f>
        <v>877389778.71961164</v>
      </c>
      <c r="DC178" s="27">
        <f>IFERROR(work!BM178-work!AA178,".")</f>
        <v>889240115.29959667</v>
      </c>
      <c r="DD178" s="27">
        <f>IFERROR(work!BN178-work!AB178,".")</f>
        <v>909871550.55496788</v>
      </c>
      <c r="DE178" s="27">
        <f>IFERROR(work!BO178-work!AC178,".")</f>
        <v>923751027.15187585</v>
      </c>
      <c r="DF178" s="27">
        <f>IFERROR(work!BP178-work!AD178,".")</f>
        <v>929148796.80908024</v>
      </c>
      <c r="DG178" s="27">
        <f>IFERROR(work!BQ178-work!AE178,".")</f>
        <v>920425375.58771646</v>
      </c>
      <c r="DH178" s="27">
        <f>IFERROR(work!BR178-work!AF178,".")</f>
        <v>892654012.74719286</v>
      </c>
      <c r="DI178" s="27">
        <f>IFERROR(work!BS178-work!AG178,".")</f>
        <v>826897006.54849994</v>
      </c>
      <c r="DJ178" s="27">
        <f>IFERROR(work!BT178-work!AH178,".")</f>
        <v>830189684.16637003</v>
      </c>
      <c r="DK178" s="27">
        <f>IFERROR(work!BU178-work!AI178,".")</f>
        <v>820282447.88202107</v>
      </c>
      <c r="DL178" s="27"/>
      <c r="DM178" s="27"/>
      <c r="DN178" s="27"/>
      <c r="DO178" s="27"/>
      <c r="DP178" s="27"/>
      <c r="DQ178" s="27"/>
      <c r="DR178" s="27"/>
      <c r="DS178" s="27">
        <f>IFERROR(work!DO178-work!CC178,".")</f>
        <v>0.32500000000000001</v>
      </c>
      <c r="DT178" s="27">
        <f>IFERROR(work!DP178-work!CD178,".")</f>
        <v>0.32400000000000001</v>
      </c>
      <c r="DU178" s="27">
        <f>IFERROR(work!DQ178-work!CE178,".")</f>
        <v>0.32400000000000001</v>
      </c>
      <c r="DV178" s="27">
        <f>IFERROR(work!DR178-work!CF178,".")</f>
        <v>0.32300000000000001</v>
      </c>
      <c r="DW178" s="27">
        <f>IFERROR(work!DS178-work!CG178,".")</f>
        <v>0.32300000000000001</v>
      </c>
      <c r="DX178" s="27">
        <f>IFERROR(work!DT178-work!CH178,".")</f>
        <v>0.32200000000000001</v>
      </c>
      <c r="DY178" s="27">
        <f>IFERROR(work!DU178-work!CI178,".")</f>
        <v>0.32100000000000001</v>
      </c>
      <c r="DZ178" s="27">
        <f>IFERROR(work!DV178-work!CJ178,".")</f>
        <v>0.32</v>
      </c>
      <c r="EA178" s="27">
        <f>IFERROR(work!DW178-work!CK178,".")</f>
        <v>0.31900000000000001</v>
      </c>
      <c r="EB178" s="27">
        <f>IFERROR(work!DX178-work!CL178,".")</f>
        <v>0.318</v>
      </c>
      <c r="EC178" s="27">
        <f>IFERROR(work!DY178-work!CM178,".")</f>
        <v>0.316</v>
      </c>
      <c r="ED178" s="27">
        <f>IFERROR(work!DZ178-work!CN178,".")</f>
        <v>0.314</v>
      </c>
      <c r="EE178" s="27">
        <f>IFERROR(work!EA178-work!CO178,".")</f>
        <v>0.313</v>
      </c>
      <c r="EF178" s="27">
        <f>IFERROR(work!EB178-work!CP178,".")</f>
        <v>0.311</v>
      </c>
      <c r="EG178" s="27">
        <f>IFERROR(work!EC178-work!CQ178,".")</f>
        <v>0.309</v>
      </c>
      <c r="EH178" s="27">
        <f>IFERROR(work!ED178-work!CR178,".")</f>
        <v>0.307</v>
      </c>
      <c r="EI178" s="27">
        <f>IFERROR(work!EE178-work!CS178,".")</f>
        <v>0.30399999999999999</v>
      </c>
      <c r="EJ178" s="27">
        <f>IFERROR(work!EF178-work!CT178,".")</f>
        <v>0.30199999999999999</v>
      </c>
      <c r="EK178" s="27">
        <f>IFERROR(work!EG178-work!CU178,".")</f>
        <v>0.30799999237060549</v>
      </c>
      <c r="EL178" s="27">
        <f>IFERROR(work!EH178-work!CV178,".")</f>
        <v>0.3090000076293945</v>
      </c>
      <c r="EM178" s="27">
        <f>IFERROR(work!EI178-work!CW178,".")</f>
        <v>0.31199999237060549</v>
      </c>
      <c r="EN178" s="27">
        <f>IFERROR(work!EJ178-work!CX178,".")</f>
        <v>0.31800000762939457</v>
      </c>
      <c r="EO178" s="27">
        <f>IFERROR(work!EK178-work!CY178,".")</f>
        <v>0.54699999999999993</v>
      </c>
      <c r="EP178" s="27">
        <f>IFERROR(work!EL178-work!CZ178,".")</f>
        <v>0.54899999999999993</v>
      </c>
      <c r="EQ178" s="27">
        <f>IFERROR(work!EM178-work!DA178,".")</f>
        <v>0.54899999999999993</v>
      </c>
      <c r="ER178" s="27">
        <f>IFERROR(work!EN178-work!DB178,".")</f>
        <v>0.54699999999999993</v>
      </c>
      <c r="ES178" s="27">
        <f>IFERROR(work!EO178-work!DC178,".")</f>
        <v>0.54799999999999993</v>
      </c>
      <c r="ET178" s="27">
        <f>IFERROR(work!EP178-work!DD178,".")</f>
        <v>0.55099999999999993</v>
      </c>
      <c r="EU178" s="27">
        <f>IFERROR(work!EQ178-work!DE178,".")</f>
        <v>0.54800000000000004</v>
      </c>
      <c r="EV178" s="27">
        <f>IFERROR(work!ER178-work!DF178,".")</f>
        <v>0.54299999999999993</v>
      </c>
      <c r="EW178" s="27">
        <f>IFERROR(work!ES178-work!DG178,".")</f>
        <v>0.53900000000000003</v>
      </c>
      <c r="EX178" s="27">
        <f>IFERROR(work!ET178-work!DH178,".")</f>
        <v>0.53500000000000003</v>
      </c>
      <c r="EY178" s="27"/>
      <c r="EZ178" s="27"/>
      <c r="FA178" s="27"/>
      <c r="FB178" s="27"/>
      <c r="FC178" s="27"/>
      <c r="FD178" s="27"/>
      <c r="FE178" s="27">
        <f>IF(ISNUMBER(work!GZ178/work!HD178),work!GZ178/work!HD178,".")</f>
        <v>2.8437162162162164E-3</v>
      </c>
      <c r="FF178" s="27">
        <f>IF(ISNUMBER(work!HA178/work!HE178),work!HA178/work!HE178,".")</f>
        <v>6.7934496460074481E-3</v>
      </c>
      <c r="FG178" s="27">
        <f>IF(ISNUMBER(work!HB178/work!HF178),work!HB178/work!HF178,".")</f>
        <v>1.6132218091697646E-3</v>
      </c>
      <c r="FH178" s="27">
        <f>IF(ISNUMBER(work!HC178/work!HG178),work!HC178/work!HG178,".")</f>
        <v>3.2743573667711598E-3</v>
      </c>
      <c r="FI178" s="27">
        <f>IF(ISNUMBER((work!HA178+work!HB178)/(work!HE178+work!HF178)),(work!HA178+work!HB178)/(work!HE178+work!HF178),".")</f>
        <v>2.5679258657401315E-3</v>
      </c>
      <c r="FJ178" s="27">
        <f>IF(ISNUMBER(work!HH178/work!HL178),work!HH178/work!HL178,".")</f>
        <v>4.5844172113289764E-3</v>
      </c>
      <c r="FK178" s="27">
        <f>IF(ISNUMBER(work!HI178/work!HM178),work!HI178/work!HM178,".")</f>
        <v>1.6860409915420701E-2</v>
      </c>
      <c r="FL178" s="27">
        <f>IF(ISNUMBER(work!HJ178/work!HN178),work!HJ178/work!HN178,".")</f>
        <v>2.7242477876106195E-3</v>
      </c>
      <c r="FM178" s="27">
        <f>IF(ISNUMBER(work!HK178/work!HO178),work!HK178/work!HO178,".")</f>
        <v>4.8077813163481956E-3</v>
      </c>
      <c r="FN178" s="27">
        <f>IF(ISNUMBER((work!HI178+work!HJ178)/(work!HM178+work!HN178)),(work!HI178+work!HJ178)/(work!HM178+work!HN178),".")</f>
        <v>4.3500538109463565E-3</v>
      </c>
      <c r="FO178" s="27" t="s">
        <v>5007</v>
      </c>
      <c r="FP178" s="27" t="s">
        <v>5007</v>
      </c>
      <c r="FQ178" s="27" t="s">
        <v>5007</v>
      </c>
      <c r="FR178" s="27" t="s">
        <v>5007</v>
      </c>
      <c r="FS178" s="27" t="s">
        <v>5007</v>
      </c>
      <c r="FT178" s="27">
        <f>work!GM178</f>
        <v>3.5473209373968534E-3</v>
      </c>
      <c r="FU178" s="27">
        <f>work!GN178</f>
        <v>7.2108739979889671E-3</v>
      </c>
      <c r="FV178" s="27">
        <f>work!GO178</f>
        <v>1.196444367265356E-2</v>
      </c>
      <c r="FW178" s="27" t="s">
        <v>5007</v>
      </c>
      <c r="FX178" s="27"/>
      <c r="FY178" s="27">
        <f t="shared" si="124"/>
        <v>11154.311</v>
      </c>
      <c r="FZ178">
        <f t="shared" si="103"/>
        <v>392790</v>
      </c>
      <c r="GA178">
        <f>work!HC178</f>
        <v>208904</v>
      </c>
      <c r="GB178">
        <f>IF(ISNUMBER(work!HA178+work!HB178),work!HA178+work!HB178,".")</f>
        <v>254053</v>
      </c>
      <c r="GC178">
        <f>IF(ISNUMBER(work!HK178-work!HC178),work!HK178-work!HC178,".")</f>
        <v>243989</v>
      </c>
      <c r="GD178">
        <f>IF(ISNUMBER(work!HI178+work!HJ178-work!HA178-work!HB178),(work!HI178+work!HJ178-work!HA178-work!HB178),".")</f>
        <v>134753</v>
      </c>
      <c r="GH178">
        <f>work!GQ178</f>
        <v>806040</v>
      </c>
      <c r="GI178">
        <f>work!GR178</f>
        <v>1800000</v>
      </c>
      <c r="GJ178">
        <f>work!GZ178</f>
        <v>462957</v>
      </c>
      <c r="GK178">
        <f>work!HH178</f>
        <v>841699</v>
      </c>
      <c r="GL178">
        <f t="shared" si="125"/>
        <v>1736313.6500737434</v>
      </c>
      <c r="GM178">
        <f>IFERROR(VLOOKUP($F178,AREA_EM_ALLYEAR,Seq!B$1,FALSE),".")</f>
        <v>35463</v>
      </c>
      <c r="GN178">
        <f>IFERROR(VLOOKUP($F178,AREA_EM_ALLYEAR,Seq!C$1,FALSE),".")</f>
        <v>41720</v>
      </c>
      <c r="GO178">
        <f>IFERROR(VLOOKUP($F178,AREA_EM_ALLYEAR,Seq!D$1,FALSE),".")</f>
        <v>41128</v>
      </c>
      <c r="GP178">
        <f>IFERROR(VLOOKUP($F178,AREA_EM_ALLYEAR,Seq!E$1,FALSE),".")</f>
        <v>36854</v>
      </c>
      <c r="GQ178">
        <f>IFERROR(VLOOKUP($F178,AREA_EM_ALLYEAR,Seq!F$1,FALSE),".")</f>
        <v>32159</v>
      </c>
      <c r="GR178">
        <f>IFERROR(VLOOKUP($F178,AREA_EM_ALLYEAR,Seq!G$1,FALSE),".")</f>
        <v>45585</v>
      </c>
      <c r="GS178">
        <f>IFERROR(VLOOKUP($F178,AREA_EM_ALLYEAR,Seq!H$1,FALSE),".")</f>
        <v>56267</v>
      </c>
      <c r="GT178">
        <f>IFERROR(VLOOKUP($F178,AREA_EM_ALLYEAR,Seq!I$1,FALSE),".")</f>
        <v>61082</v>
      </c>
      <c r="GU178">
        <f>IFERROR(VLOOKUP($F178,AREA_EM_ALLYEAR,Seq!J$1,FALSE),".")</f>
        <v>40568</v>
      </c>
      <c r="GV178">
        <f>IFERROR(VLOOKUP($F178,AREA_EM_ALLYEAR,Seq!K$1,FALSE),".")</f>
        <v>55494</v>
      </c>
      <c r="GW178">
        <f>IFERROR(VLOOKUP($F178,AREA_EM_ALLYEAR,Seq!L$1,FALSE),".")</f>
        <v>69967</v>
      </c>
      <c r="GX178">
        <f>IFERROR(VLOOKUP($F178,AREA_EM_ALLYEAR,Seq!M$1,FALSE),".")</f>
        <v>87345</v>
      </c>
      <c r="GY178">
        <f>IFERROR(VLOOKUP($F178,AREA_EM_ALLYEAR,Seq!N$1,FALSE),".")</f>
        <v>76655</v>
      </c>
      <c r="GZ178">
        <f>IFERROR(VLOOKUP($F178,AREA_EM_ALLYEAR,Seq!O$1,FALSE),".")</f>
        <v>80271</v>
      </c>
      <c r="HA178">
        <f t="shared" si="104"/>
        <v>80271</v>
      </c>
      <c r="HK178" s="139">
        <f>IFERROR(VLOOKUP(CONCATENATE($G178, ".SP.DYN.LE00.IN"),AREA_WB_6ATTRS,Seq!B$1,FALSE)-VLOOKUP("CHN.SP.DYN.LE00.IN",AREA_WB_6ATTRS,Seq!B$1,FALSE),".")</f>
        <v>6.664731707317074</v>
      </c>
      <c r="HL178" s="139">
        <f>IFERROR(VLOOKUP(CONCATENATE($G178, ".SP.DYN.LE00.IN"),AREA_WB_6ATTRS,Seq!C$1,FALSE)-VLOOKUP("CHN.SP.DYN.LE00.IN",AREA_WB_6ATTRS,Seq!C$1,FALSE),".")</f>
        <v>6.7443902439024299</v>
      </c>
      <c r="HM178" s="139">
        <f>IFERROR(VLOOKUP(CONCATENATE($G178, ".SP.DYN.LE00.IN"),AREA_WB_6ATTRS,Seq!D$1,FALSE)-VLOOKUP("CHN.SP.DYN.LE00.IN",AREA_WB_6ATTRS,Seq!D$1,FALSE),".")</f>
        <v>6.8260731707317035</v>
      </c>
      <c r="HN178" s="139">
        <f>IFERROR(VLOOKUP(CONCATENATE($G178, ".SP.DYN.LE00.IN"),AREA_WB_6ATTRS,Seq!E$1,FALSE)-VLOOKUP("CHN.SP.DYN.LE00.IN",AREA_WB_6ATTRS,Seq!E$1,FALSE),".")</f>
        <v>6.6635609756097409</v>
      </c>
      <c r="HO178" s="139">
        <f>IFERROR(VLOOKUP(CONCATENATE($G178, ".SP.DYN.LE00.IN"),AREA_WB_6ATTRS,Seq!F$1,FALSE)-VLOOKUP("CHN.SP.DYN.LE00.IN",AREA_WB_6ATTRS,Seq!F$1,FALSE),".")</f>
        <v>6.5041463414634251</v>
      </c>
      <c r="HP178" s="139">
        <f>IFERROR(VLOOKUP(CONCATENATE($G178, ".SP.DYN.LE00.IN"),AREA_WB_6ATTRS,Seq!G$1,FALSE)-VLOOKUP("CHN.SP.DYN.LE00.IN",AREA_WB_6ATTRS,Seq!G$1,FALSE),".")</f>
        <v>6.2502682926829323</v>
      </c>
      <c r="HQ178" s="139">
        <f>IFERROR(VLOOKUP(CONCATENATE($G178, ".SP.DYN.LE00.IN"),AREA_WB_6ATTRS,Seq!H$1,FALSE)-VLOOKUP("CHN.SP.DYN.LE00.IN",AREA_WB_6ATTRS,Seq!H$1,FALSE),".")</f>
        <v>6.0551463414634128</v>
      </c>
      <c r="HR178" s="139">
        <f>IFERROR(VLOOKUP(CONCATENATE($G178, ".SP.DYN.LE00.IN"),AREA_WB_6ATTRS,Seq!I$1,FALSE)-VLOOKUP("CHN.SP.DYN.LE00.IN",AREA_WB_6ATTRS,Seq!I$1,FALSE),".")</f>
        <v>5.9685365853658539</v>
      </c>
      <c r="HS178" s="139">
        <f>IFERROR(VLOOKUP(CONCATENATE($G178, ".SP.DYN.LE00.IN"),AREA_WB_6ATTRS,Seq!J$1,FALSE)-VLOOKUP("CHN.SP.DYN.LE00.IN",AREA_WB_6ATTRS,Seq!J$1,FALSE),".")</f>
        <v>5.7387317073170721</v>
      </c>
      <c r="HT178" s="139">
        <f>IFERROR(VLOOKUP(CONCATENATE($G178, ".SP.DYN.LE00.IN"),AREA_WB_6ATTRS,Seq!K$1,FALSE)-VLOOKUP("CHN.SP.DYN.LE00.IN",AREA_WB_6ATTRS,Seq!K$1,FALSE),".")</f>
        <v>5.7701463414634162</v>
      </c>
      <c r="HU178" s="139">
        <f>IFERROR(VLOOKUP(CONCATENATE($G178, ".SP.DYN.LE00.IN"),AREA_WB_6ATTRS,Seq!L$1,FALSE)-VLOOKUP("CHN.SP.DYN.LE00.IN",AREA_WB_6ATTRS,Seq!L$1,FALSE),".")</f>
        <v>5.7549024390243915</v>
      </c>
      <c r="HV178" s="139">
        <f>IFERROR(VLOOKUP(CONCATENATE($G178, ".SP.DYN.LE00.IN"),AREA_WB_6ATTRS,Seq!M$1,FALSE)-VLOOKUP("CHN.SP.DYN.LE00.IN",AREA_WB_6ATTRS,Seq!M$1,FALSE),".")</f>
        <v>5.7018292682926841</v>
      </c>
      <c r="HW178" s="139">
        <f>IFERROR(VLOOKUP(CONCATENATE($G178, ".SP.DYN.LE00.IN"),AREA_WB_6ATTRS,Seq!N$1,FALSE)-VLOOKUP("CHN.SP.DYN.LE00.IN",AREA_WB_6ATTRS,Seq!N$1,FALSE),".")</f>
        <v>5.7803658536585516</v>
      </c>
      <c r="HX178" s="139">
        <f>IFERROR(VLOOKUP(CONCATENATE($G178, ".SP.DYN.LE00.IN"),AREA_WB_6ATTRS,Seq!O$1,FALSE)-VLOOKUP("CHN.SP.DYN.LE00.IN",AREA_WB_6ATTRS,Seq!O$1,FALSE),".")</f>
        <v>5.364878048780497</v>
      </c>
      <c r="HY178" s="139">
        <f>IFERROR(VLOOKUP(CONCATENATE($G178, ".SP.DYN.LE00.IN"),AREA_WB_6ATTRS,Seq!P$1,FALSE)-VLOOKUP("CHN.SP.DYN.LE00.IN",AREA_WB_6ATTRS,Seq!P$1,FALSE),".")</f>
        <v>5.3314634146341575</v>
      </c>
      <c r="HZ178" s="139">
        <f>IFERROR(VLOOKUP(CONCATENATE($G178, ".SP.DYN.LE00.IN"),AREA_WB_6ATTRS,Seq!Q$1,FALSE)-VLOOKUP("CHN.SP.DYN.LE00.IN",AREA_WB_6ATTRS,Seq!Q$1,FALSE),".")</f>
        <v>5.1972195121951188</v>
      </c>
      <c r="IA178" s="139">
        <f>IFERROR(VLOOKUP(CONCATENATE($G178, ".SP.DYN.LE00.IN"),AREA_WB_6ATTRS,Seq!R$1,FALSE)-VLOOKUP("CHN.SP.DYN.LE00.IN",AREA_WB_6ATTRS,Seq!R$1,FALSE),".")</f>
        <v>5.3975609756097498</v>
      </c>
      <c r="IB178" s="139">
        <f>IFERROR(VLOOKUP(CONCATENATE($G178, ".SP.DYN.LE00.IN"),AREA_WB_6ATTRS,Seq!S$1,FALSE)-VLOOKUP("CHN.SP.DYN.LE00.IN",AREA_WB_6ATTRS,Seq!S$1,FALSE),".")</f>
        <v>5.6629512195121947</v>
      </c>
      <c r="IC178" s="139">
        <f>IFERROR(VLOOKUP(CONCATENATE($G178, ".SP.DYN.LE00.IN"),AREA_WB_6ATTRS,Seq!T$1,FALSE)-VLOOKUP("CHN.SP.DYN.LE00.IN",AREA_WB_6ATTRS,Seq!T$1,FALSE),".")</f>
        <v>5.6533902439024359</v>
      </c>
      <c r="ID178" s="139">
        <f>IFERROR(VLOOKUP(CONCATENATE($G178, ".SP.DYN.LE00.IN"),AREA_WB_6ATTRS,Seq!U$1,FALSE)-VLOOKUP("CHN.SP.DYN.LE00.IN",AREA_WB_6ATTRS,Seq!U$1,FALSE),".")</f>
        <v>5.4995365853658456</v>
      </c>
      <c r="IE178" s="139">
        <f>IFERROR(VLOOKUP(CONCATENATE($G178, ".SP.DYN.LE00.IN"),AREA_WB_6ATTRS,Seq!V$1,FALSE)-VLOOKUP("CHN.SP.DYN.LE00.IN",AREA_WB_6ATTRS,Seq!V$1,FALSE),".")</f>
        <v>5.3948780487804839</v>
      </c>
      <c r="IF178" s="139">
        <f>IFERROR(VLOOKUP(CONCATENATE($G178, ".SP.DYN.LE00.IN"),AREA_WB_6ATTRS,Seq!W$1,FALSE)-VLOOKUP("CHN.SP.DYN.LE00.IN",AREA_WB_6ATTRS,Seq!W$1,FALSE),".")</f>
        <v>5.3310487804878051</v>
      </c>
      <c r="IG178" s="139">
        <f>IFERROR(VLOOKUP(CONCATENATE($G178, ".SP.DYN.LE00.IN"),AREA_WB_6ATTRS,Seq!X$1,FALSE)-VLOOKUP("CHN.SP.DYN.LE00.IN",AREA_WB_6ATTRS,Seq!X$1,FALSE),".")</f>
        <v>5.2571463414634252</v>
      </c>
      <c r="IH178" s="139">
        <f>IFERROR(VLOOKUP(CONCATENATE($G178, ".SP.DYN.LE00.IN"),AREA_WB_6ATTRS,Seq!Y$1,FALSE)-VLOOKUP("CHN.SP.DYN.LE00.IN",AREA_WB_6ATTRS,Seq!Y$1,FALSE),".")</f>
        <v>5.2229268292682889</v>
      </c>
      <c r="II178" s="139">
        <f>IFERROR(VLOOKUP(CONCATENATE($G178, ".SP.DYN.LE00.IN"),AREA_WB_6ATTRS,Seq!Z$1,FALSE)-VLOOKUP("CHN.SP.DYN.LE00.IN",AREA_WB_6ATTRS,Seq!Z$1,FALSE),".")</f>
        <v>5.3766829268292753</v>
      </c>
      <c r="IJ178" s="139">
        <f>IFERROR(VLOOKUP(CONCATENATE($G178, ".SP.DYN.LE00.IN"),AREA_WB_6ATTRS,Seq!AA$1,FALSE)-VLOOKUP("CHN.SP.DYN.LE00.IN",AREA_WB_6ATTRS,Seq!AA$1,FALSE),".")</f>
        <v>5.1677073170731802</v>
      </c>
      <c r="IK178" s="139">
        <f>IFERROR(VLOOKUP(CONCATENATE($G178, ".SP.DYN.LE00.IN"),AREA_WB_6ATTRS,Seq!AB$1,FALSE)-VLOOKUP("CHN.SP.DYN.LE00.IN",AREA_WB_6ATTRS,Seq!AB$1,FALSE),".")</f>
        <v>5.1980731707317034</v>
      </c>
      <c r="IL178" s="139">
        <f>IFERROR(VLOOKUP(CONCATENATE($G178, ".SP.DYN.LE00.IN"),AREA_WB_6ATTRS,Seq!AC$1,FALSE)-VLOOKUP("CHN.SP.DYN.LE00.IN",AREA_WB_6ATTRS,Seq!AC$1,FALSE),".")</f>
        <v>5.2264390243902596</v>
      </c>
      <c r="IM178" s="139">
        <f>IFERROR(VLOOKUP(CONCATENATE($G178, ".SP.DYN.LE00.IN"),AREA_WB_6ATTRS,Seq!AD$1,FALSE)-VLOOKUP("CHN.SP.DYN.LE00.IN",AREA_WB_6ATTRS,Seq!AD$1,FALSE),".")</f>
        <v>5.1036829268292792</v>
      </c>
      <c r="IN178" s="139">
        <f>IFERROR(VLOOKUP(CONCATENATE($G178, ".SP.DYN.LE00.IN"),AREA_WB_6ATTRS,Seq!AE$1,FALSE)-VLOOKUP("CHN.SP.DYN.LE00.IN",AREA_WB_6ATTRS,Seq!AE$1,FALSE),".")</f>
        <v>5.0337317073170738</v>
      </c>
      <c r="IO178" s="139">
        <f>IFERROR(VLOOKUP(CONCATENATE($G178, ".SP.DYN.LE00.IN"),AREA_WB_6ATTRS,Seq!AF$1,FALSE)-VLOOKUP("CHN.SP.DYN.LE00.IN",AREA_WB_6ATTRS,Seq!AF$1,FALSE),".")</f>
        <v>4.9683658536585114</v>
      </c>
      <c r="IP178" s="139" t="str">
        <f>IFERROR(VLOOKUP(CONCATENATE($G178, ".SP.DYN.LE00.IN"),AREA_WB_6ATTRS,Seq!AG$1,FALSE)-VLOOKUP("CHN.SP.DYN.LE00.IN",AREA_WB_6ATTRS,Seq!AG$1,FALSE),".")</f>
        <v>.</v>
      </c>
      <c r="IW178">
        <f>IFERROR(VLOOKUP(CONCATENATE($G178, ".SP.DYN.LE00.IN"),AREA_WB_6ATTRS,Seq!B$1,FALSE),".")</f>
        <v>73.658536585365866</v>
      </c>
      <c r="IX178">
        <f>IFERROR(VLOOKUP(CONCATENATE($G178, ".SP.DYN.LE00.IN"),AREA_WB_6ATTRS,Seq!C$1,FALSE),".")</f>
        <v>74.007317073170739</v>
      </c>
      <c r="IY178">
        <f>IFERROR(VLOOKUP(CONCATENATE($G178, ".SP.DYN.LE00.IN"),AREA_WB_6ATTRS,Seq!D$1,FALSE),".")</f>
        <v>74.360975609756096</v>
      </c>
      <c r="IZ178">
        <f>IFERROR(VLOOKUP(CONCATENATE($G178, ".SP.DYN.LE00.IN"),AREA_WB_6ATTRS,Seq!E$1,FALSE),".")</f>
        <v>74.463414634146332</v>
      </c>
      <c r="JA178">
        <f>IFERROR(VLOOKUP(CONCATENATE($G178, ".SP.DYN.LE00.IN"),AREA_WB_6ATTRS,Seq!F$1,FALSE),".")</f>
        <v>74.563414634146355</v>
      </c>
      <c r="JB178">
        <f>IFERROR(VLOOKUP(CONCATENATE($G178, ".SP.DYN.LE00.IN"),AREA_WB_6ATTRS,Seq!G$1,FALSE),".")</f>
        <v>74.563414634146355</v>
      </c>
      <c r="JC178">
        <f>IFERROR(VLOOKUP(CONCATENATE($G178, ".SP.DYN.LE00.IN"),AREA_WB_6ATTRS,Seq!H$1,FALSE),".")</f>
        <v>74.614634146341473</v>
      </c>
      <c r="JD178">
        <f>IFERROR(VLOOKUP(CONCATENATE($G178, ".SP.DYN.LE00.IN"),AREA_WB_6ATTRS,Seq!I$1,FALSE),".")</f>
        <v>74.765853658536599</v>
      </c>
      <c r="JE178">
        <f>IFERROR(VLOOKUP(CONCATENATE($G178, ".SP.DYN.LE00.IN"),AREA_WB_6ATTRS,Seq!J$1,FALSE),".")</f>
        <v>74.765853658536599</v>
      </c>
      <c r="JF178">
        <f>IFERROR(VLOOKUP(CONCATENATE($G178, ".SP.DYN.LE00.IN"),AREA_WB_6ATTRS,Seq!K$1,FALSE),".")</f>
        <v>75.01707317073172</v>
      </c>
      <c r="JG178">
        <f>IFERROR(VLOOKUP(CONCATENATE($G178, ".SP.DYN.LE00.IN"),AREA_WB_6ATTRS,Seq!L$1,FALSE),".")</f>
        <v>75.214634146341467</v>
      </c>
      <c r="JH178">
        <f>IFERROR(VLOOKUP(CONCATENATE($G178, ".SP.DYN.LE00.IN"),AREA_WB_6ATTRS,Seq!M$1,FALSE),".")</f>
        <v>75.365853658536594</v>
      </c>
      <c r="JI178">
        <f>IFERROR(VLOOKUP(CONCATENATE($G178, ".SP.DYN.LE00.IN"),AREA_WB_6ATTRS,Seq!N$1,FALSE),".")</f>
        <v>75.642195121951232</v>
      </c>
      <c r="JJ178">
        <f>IFERROR(VLOOKUP(CONCATENATE($G178, ".SP.DYN.LE00.IN"),AREA_WB_6ATTRS,Seq!O$1,FALSE),".")</f>
        <v>75.419512195121968</v>
      </c>
      <c r="JK178">
        <f>IFERROR(VLOOKUP(CONCATENATE($G178, ".SP.DYN.LE00.IN"),AREA_WB_6ATTRS,Seq!P$1,FALSE),".")</f>
        <v>75.574390243902457</v>
      </c>
      <c r="JL178">
        <f>IFERROR(VLOOKUP(CONCATENATE($G178, ".SP.DYN.LE00.IN"),AREA_WB_6ATTRS,Seq!Q$1,FALSE),".")</f>
        <v>75.621951219512198</v>
      </c>
      <c r="JM178">
        <f>IFERROR(VLOOKUP(CONCATENATE($G178, ".SP.DYN.LE00.IN"),AREA_WB_6ATTRS,Seq!R$1,FALSE),".")</f>
        <v>75.996585365853662</v>
      </c>
      <c r="JN178">
        <f>IFERROR(VLOOKUP(CONCATENATE($G178, ".SP.DYN.LE00.IN"),AREA_WB_6ATTRS,Seq!S$1,FALSE),".")</f>
        <v>76.429268292682934</v>
      </c>
      <c r="JO178">
        <f>IFERROR(VLOOKUP(CONCATENATE($G178, ".SP.DYN.LE00.IN"),AREA_WB_6ATTRS,Seq!T$1,FALSE),".")</f>
        <v>76.580487804878061</v>
      </c>
      <c r="JP178">
        <f>IFERROR(VLOOKUP(CONCATENATE($G178, ".SP.DYN.LE00.IN"),AREA_WB_6ATTRS,Seq!U$1,FALSE),".")</f>
        <v>76.582926829268303</v>
      </c>
      <c r="JQ178">
        <f>IFERROR(VLOOKUP(CONCATENATE($G178, ".SP.DYN.LE00.IN"),AREA_WB_6ATTRS,Seq!V$1,FALSE),".")</f>
        <v>76.636585365853662</v>
      </c>
      <c r="JR178">
        <f>IFERROR(VLOOKUP(CONCATENATE($G178, ".SP.DYN.LE00.IN"),AREA_WB_6ATTRS,Seq!W$1,FALSE),".")</f>
        <v>76.736585365853671</v>
      </c>
      <c r="JS178">
        <f>IFERROR(VLOOKUP(CONCATENATE($G178, ".SP.DYN.LE00.IN"),AREA_WB_6ATTRS,Seq!X$1,FALSE),".")</f>
        <v>76.836585365853665</v>
      </c>
      <c r="JT178">
        <f>IFERROR(VLOOKUP(CONCATENATE($G178, ".SP.DYN.LE00.IN"),AREA_WB_6ATTRS,Seq!Y$1,FALSE),".")</f>
        <v>76.987804878048777</v>
      </c>
      <c r="JU178">
        <f>IFERROR(VLOOKUP(CONCATENATE($G178, ".SP.DYN.LE00.IN"),AREA_WB_6ATTRS,Seq!Z$1,FALSE),".")</f>
        <v>77.339024390243921</v>
      </c>
      <c r="JV178">
        <f>IFERROR(VLOOKUP(CONCATENATE($G178, ".SP.DYN.LE00.IN"),AREA_WB_6ATTRS,Seq!AA$1,FALSE),".")</f>
        <v>77.339024390243921</v>
      </c>
      <c r="JW178">
        <f>IFERROR(VLOOKUP(CONCATENATE($G178, ".SP.DYN.LE00.IN"),AREA_WB_6ATTRS,Seq!AB$1,FALSE),".")</f>
        <v>77.587804878048786</v>
      </c>
      <c r="JX178">
        <f>IFERROR(VLOOKUP(CONCATENATE($G178, ".SP.DYN.LE00.IN"),AREA_WB_6ATTRS,Seq!AC$1,FALSE),".")</f>
        <v>77.839024390243921</v>
      </c>
      <c r="JY178">
        <f>IFERROR(VLOOKUP(CONCATENATE($G178, ".SP.DYN.LE00.IN"),AREA_WB_6ATTRS,Seq!AD$1,FALSE),".")</f>
        <v>77.939024390243915</v>
      </c>
      <c r="JZ178">
        <f>IFERROR(VLOOKUP(CONCATENATE($G178, ".SP.DYN.LE00.IN"),AREA_WB_6ATTRS,Seq!AE$1,FALSE),".")</f>
        <v>78.090243902439028</v>
      </c>
      <c r="KA178">
        <f>IFERROR(VLOOKUP(CONCATENATE($G178, ".SP.DYN.LE00.IN"),AREA_WB_6ATTRS,Seq!AF$1,FALSE),".")</f>
        <v>78.24146341463414</v>
      </c>
      <c r="KB178" t="str">
        <f>IFERROR(VLOOKUP(CONCATENATE($G178, ".SP.DYN.LE00.IN"),AREA_WB_6ATTRS,Seq!AG$1,FALSE),".")</f>
        <v>.</v>
      </c>
      <c r="KK178">
        <f t="shared" si="107"/>
        <v>2765185</v>
      </c>
      <c r="KL178">
        <f t="shared" si="105"/>
        <v>216736</v>
      </c>
      <c r="KM178">
        <f t="shared" si="108"/>
        <v>750854178.06316888</v>
      </c>
      <c r="KN178">
        <f t="shared" si="109"/>
        <v>661934466.5985564</v>
      </c>
      <c r="KO178">
        <f t="shared" si="106"/>
        <v>0.316</v>
      </c>
      <c r="KP178">
        <f>work!HA178</f>
        <v>123866</v>
      </c>
      <c r="KQ178">
        <f>work!HB178</f>
        <v>130187</v>
      </c>
      <c r="KR178">
        <f>work!HC178</f>
        <v>208904</v>
      </c>
      <c r="KS178">
        <f>IF(ISNUMBER(work!HI178-work!HA178),work!HI178-work!HA178,".")</f>
        <v>49452</v>
      </c>
      <c r="KT178">
        <f>IF(ISNUMBER(work!HJ178-work!HB178),work!HJ178-work!HB178,".")</f>
        <v>85301</v>
      </c>
      <c r="KU178">
        <f>IF(ISNUMBER(work!HK178-work!HC178),work!HK178-work!HC178,".")</f>
        <v>243989</v>
      </c>
      <c r="KW178">
        <f>IFERROR(work!HR178/work!HV178,".")</f>
        <v>1.4083177467268126E-3</v>
      </c>
      <c r="KX178">
        <f>IFERROR(work!HS178/work!HW178,".")</f>
        <v>2.2996638931508714E-3</v>
      </c>
      <c r="KY178">
        <f>IFERROR(work!HT178/work!HX178,".")</f>
        <v>3.6021008462923322E-3</v>
      </c>
      <c r="KZ178">
        <f>IFERROR(work!HU178/work!HY178,".")</f>
        <v>5.6127861504775695E-3</v>
      </c>
    </row>
    <row r="179" spans="1:312">
      <c r="A179" s="24">
        <f t="shared" si="85"/>
        <v>181</v>
      </c>
      <c r="B179" s="24" t="str">
        <f t="shared" si="110"/>
        <v>Out</v>
      </c>
      <c r="C179" s="24" t="str">
        <f t="shared" si="111"/>
        <v>Out</v>
      </c>
      <c r="D179" s="24" t="str">
        <f t="shared" si="112"/>
        <v>Out67</v>
      </c>
      <c r="E179" s="25" t="s">
        <v>3206</v>
      </c>
      <c r="F179" s="26" t="str">
        <f t="shared" si="89"/>
        <v>Greenland</v>
      </c>
      <c r="G179" s="166" t="s">
        <v>1426</v>
      </c>
      <c r="H179" s="166" t="s">
        <v>5007</v>
      </c>
      <c r="I179" s="166" t="s">
        <v>5007</v>
      </c>
      <c r="J179" s="180" t="s">
        <v>5007</v>
      </c>
      <c r="K179" s="180" t="s">
        <v>5007</v>
      </c>
      <c r="L179" s="27">
        <f>IFERROR(VLOOKUP($F179,Area_FDI_84_96,Seq!B$1,FALSE),0)</f>
        <v>0</v>
      </c>
      <c r="M179" s="27">
        <f>IFERROR(VLOOKUP($F179,Area_FDI_84_96,Seq!C$1,FALSE),0)</f>
        <v>0</v>
      </c>
      <c r="N179" s="27">
        <f>IFERROR(VLOOKUP($F179,Area_FDI_84_96,Seq!D$1,FALSE),0)</f>
        <v>0</v>
      </c>
      <c r="O179" s="27">
        <f>IFERROR(VLOOKUP($F179,Area_FDI_84_96,Seq!E$1,FALSE),0)</f>
        <v>0</v>
      </c>
      <c r="P179" s="27">
        <f>IFERROR(VLOOKUP($F179,Area_FDI_84_96,Seq!F$1,FALSE),0)</f>
        <v>0</v>
      </c>
      <c r="Q179" s="27">
        <f>IFERROR(VLOOKUP($F179,Area_FDI_84_96,Seq!G$1,FALSE),0)</f>
        <v>0</v>
      </c>
      <c r="R179" s="27">
        <f>IFERROR(VLOOKUP($F179,Area_FDI_84_96,Seq!H$1,FALSE),0)</f>
        <v>0</v>
      </c>
      <c r="S179" s="27">
        <f>IFERROR(VLOOKUP($F179,Area_FDI_84_96,Seq!I$1,FALSE),0)</f>
        <v>0</v>
      </c>
      <c r="T179" s="27">
        <f>IFERROR(VALUE(VLOOKUP($E179,Area_FDI_92_95,Seq!B$1,FALSE)),0)</f>
        <v>0</v>
      </c>
      <c r="U179" s="27">
        <f>IFERROR(VALUE(VLOOKUP($E179,Area_FDI_92_95,Seq!C$1,FALSE)),0)</f>
        <v>0</v>
      </c>
      <c r="V179" s="27">
        <f>IFERROR(VALUE(VLOOKUP($E179,Area_FDI_92_95,Seq!D$1,FALSE)),0)</f>
        <v>0</v>
      </c>
      <c r="W179" s="27">
        <f>IFERROR(VALUE(VLOOKUP($E179,Area_FDI_92_95,Seq!E$1,FALSE)),0)</f>
        <v>0</v>
      </c>
      <c r="X179" s="27">
        <f>IFERROR(VALUE(VLOOKUP($E179,Area_FDI_96_99,Seq!B$1,FALSE)),0)</f>
        <v>0</v>
      </c>
      <c r="Y179" s="27">
        <f>IFERROR(VALUE(VLOOKUP($E179,Area_FDI_96_99,Seq!C$1,FALSE)),0)</f>
        <v>0</v>
      </c>
      <c r="Z179" s="27">
        <f>IFERROR(VALUE(VLOOKUP($E179,Area_FDI_96_99,Seq!D$1,FALSE)),0)</f>
        <v>0</v>
      </c>
      <c r="AA179" s="27">
        <f>IFERROR(VALUE(VLOOKUP($E179,Area_FDI_96_99,Seq!E$1,FALSE)),0)</f>
        <v>0</v>
      </c>
      <c r="AB179" s="27">
        <f t="shared" si="113"/>
        <v>0</v>
      </c>
      <c r="AC179" s="27">
        <f t="shared" si="114"/>
        <v>0</v>
      </c>
      <c r="AD179" s="27">
        <f t="shared" si="115"/>
        <v>0</v>
      </c>
      <c r="AE179" s="27">
        <f t="shared" si="116"/>
        <v>0</v>
      </c>
      <c r="AF179" s="27">
        <f t="shared" si="117"/>
        <v>0</v>
      </c>
      <c r="AG179" s="27">
        <f t="shared" si="118"/>
        <v>0</v>
      </c>
      <c r="AH179" s="27">
        <f t="shared" si="119"/>
        <v>0</v>
      </c>
      <c r="AI179" s="27">
        <f t="shared" si="120"/>
        <v>0</v>
      </c>
      <c r="AJ179" s="27">
        <f t="shared" si="121"/>
        <v>0</v>
      </c>
      <c r="AK179" s="27">
        <f t="shared" si="122"/>
        <v>0</v>
      </c>
      <c r="AL179" s="27">
        <f t="shared" si="123"/>
        <v>0</v>
      </c>
      <c r="AM179" s="27"/>
      <c r="AN179" s="27"/>
      <c r="AO179" s="27"/>
      <c r="AP179" s="27"/>
      <c r="AQ179" s="27"/>
      <c r="AR179" s="27"/>
      <c r="AS179" s="27"/>
      <c r="AT179" s="27">
        <f>IFERROR(work!D179+work!AP179,".")</f>
        <v>18375603.164118893</v>
      </c>
      <c r="AU179" s="27">
        <f>IFERROR(work!E179+work!AQ179,".")</f>
        <v>19327439.135066655</v>
      </c>
      <c r="AV179" s="27">
        <f>IFERROR(work!F179+work!AR179,".")</f>
        <v>21075145.476788986</v>
      </c>
      <c r="AW179" s="27">
        <f>IFERROR(work!G179+work!AS179,".")</f>
        <v>23366500.620795406</v>
      </c>
      <c r="AX179" s="27">
        <f>IFERROR(work!H179+work!AT179,".")</f>
        <v>26901677.097825479</v>
      </c>
      <c r="AY179" s="27">
        <f>IFERROR(work!I179+work!AU179,".")</f>
        <v>30525832.116916832</v>
      </c>
      <c r="AZ179" s="27">
        <f>IFERROR(work!J179+work!AV179,".")</f>
        <v>33210747.812959369</v>
      </c>
      <c r="BA179" s="27">
        <f>IFERROR(work!K179+work!AW179,".")</f>
        <v>37057999.457991146</v>
      </c>
      <c r="BB179" s="27">
        <f>IFERROR(work!L179+work!AX179,".")</f>
        <v>41240421.082601875</v>
      </c>
      <c r="BC179" s="27">
        <f>IFERROR(work!M179+work!AY179,".")</f>
        <v>42933713.660832778</v>
      </c>
      <c r="BD179" s="27">
        <f>IFERROR(work!N179+work!AZ179,".")</f>
        <v>44549445.138527684</v>
      </c>
      <c r="BE179" s="27">
        <f>IFERROR(work!O179+work!BA179,".")</f>
        <v>48639650.213774778</v>
      </c>
      <c r="BF179" s="27">
        <f>IFERROR(work!P179+work!BB179,".")</f>
        <v>55529198.937421255</v>
      </c>
      <c r="BG179" s="27">
        <f>IFERROR(work!Q179+work!BC179,".")</f>
        <v>63287129.522222102</v>
      </c>
      <c r="BH179" s="27">
        <f>IFERROR(work!R179+work!BD179,".")</f>
        <v>71571956.772993743</v>
      </c>
      <c r="BI179" s="27">
        <f>IFERROR(work!S179+work!BE179,".")</f>
        <v>79367174.199237406</v>
      </c>
      <c r="BJ179" s="27">
        <f>IFERROR(work!T179+work!BF179,".")</f>
        <v>87296386.303927466</v>
      </c>
      <c r="BK179" s="27">
        <f>IFERROR(work!U179+work!BG179,".")</f>
        <v>95407905.229665294</v>
      </c>
      <c r="BL179" s="27">
        <f>IFERROR(work!V179+work!BH179,".")</f>
        <v>102849683.48084405</v>
      </c>
      <c r="BM179" s="27">
        <f>IFERROR(work!W179+work!BI179,".")</f>
        <v>110660139.01870628</v>
      </c>
      <c r="BN179" s="27">
        <f>IFERROR(work!X179+work!BJ179,".")</f>
        <v>119954295.91927662</v>
      </c>
      <c r="BO179" s="27">
        <f>IFERROR(work!Y179+work!BK179,".")</f>
        <v>129902993.23479398</v>
      </c>
      <c r="BP179" s="27">
        <f>IFERROR(work!Z179+work!BL179,".")</f>
        <v>141713272.84851089</v>
      </c>
      <c r="BQ179" s="27">
        <f>IFERROR(work!AA179+work!BM179,".")</f>
        <v>155873482.77928415</v>
      </c>
      <c r="BR179" s="27">
        <f>IFERROR(work!AB179+work!BN179,".")</f>
        <v>171608774.01391965</v>
      </c>
      <c r="BS179" s="27">
        <f>IFERROR(work!AC179+work!BO179,".")</f>
        <v>190990355.23309475</v>
      </c>
      <c r="BT179" s="27">
        <f>IFERROR(work!AD179+work!BP179,".")</f>
        <v>215236935.0082812</v>
      </c>
      <c r="BU179" s="27">
        <f>IFERROR(work!AE179+work!BQ179,".")</f>
        <v>245790441.40458322</v>
      </c>
      <c r="BV179" s="27">
        <f>IFERROR(work!AF179+work!BR179,".")</f>
        <v>269374928.06671613</v>
      </c>
      <c r="BW179" s="27">
        <f>IFERROR(work!AG179+work!BS179,".")</f>
        <v>294139365.65207833</v>
      </c>
      <c r="BX179" s="27" t="str">
        <f>IFERROR(work!AH179+work!BT179,".")</f>
        <v>.</v>
      </c>
      <c r="BY179" s="27" t="str">
        <f>IFERROR(work!AI179+work!BU179,".")</f>
        <v>.</v>
      </c>
      <c r="BZ179" s="27"/>
      <c r="CA179" s="27"/>
      <c r="CB179" s="27"/>
      <c r="CC179" s="27"/>
      <c r="CD179" s="27"/>
      <c r="CE179" s="27"/>
      <c r="CF179" s="27">
        <f>IFERROR(work!AP179-work!D179,".")</f>
        <v>-18212620.923602484</v>
      </c>
      <c r="CG179" s="27">
        <f>IFERROR(work!AQ179-work!E179,".")</f>
        <v>-19163372.605216246</v>
      </c>
      <c r="CH179" s="27">
        <f>IFERROR(work!AR179-work!F179,".")</f>
        <v>-20918330.131859679</v>
      </c>
      <c r="CI179" s="27">
        <f>IFERROR(work!AS179-work!G179,".")</f>
        <v>-23204263.829196118</v>
      </c>
      <c r="CJ179" s="27">
        <f>IFERROR(work!AT179-work!H179,".")</f>
        <v>-26747843.548564669</v>
      </c>
      <c r="CK179" s="27">
        <f>IFERROR(work!AU179-work!I179,".")</f>
        <v>-30366373.816735912</v>
      </c>
      <c r="CL179" s="27">
        <f>IFERROR(work!AV179-work!J179,".")</f>
        <v>-33039972.242854852</v>
      </c>
      <c r="CM179" s="27">
        <f>IFERROR(work!AW179-work!K179,".")</f>
        <v>-36877804.124297537</v>
      </c>
      <c r="CN179" s="27">
        <f>IFERROR(work!AX179-work!L179,".")</f>
        <v>-41050128.30448541</v>
      </c>
      <c r="CO179" s="27">
        <f>IFERROR(work!AY179-work!M179,".")</f>
        <v>-42730748.251125231</v>
      </c>
      <c r="CP179" s="27">
        <f>IFERROR(work!AZ179-work!N179,".")</f>
        <v>-44370266.326084696</v>
      </c>
      <c r="CQ179" s="27">
        <f>IFERROR(work!BA179-work!O179,".")</f>
        <v>-48460674.705581911</v>
      </c>
      <c r="CR179" s="27">
        <f>IFERROR(work!BB179-work!P179,".")</f>
        <v>-55359372.120483987</v>
      </c>
      <c r="CS179" s="27">
        <f>IFERROR(work!BC179-work!Q179,".")</f>
        <v>-63125841.483790055</v>
      </c>
      <c r="CT179" s="27">
        <f>IFERROR(work!BD179-work!R179,".")</f>
        <v>-71401113.43480584</v>
      </c>
      <c r="CU179" s="27">
        <f>IFERROR(work!BE179-work!S179,".")</f>
        <v>-79189960.661212295</v>
      </c>
      <c r="CV179" s="27">
        <f>IFERROR(work!BF179-work!T179,".")</f>
        <v>-87116462.042567357</v>
      </c>
      <c r="CW179" s="27">
        <f>IFERROR(work!BG179-work!U179,".")</f>
        <v>-95225338.013053551</v>
      </c>
      <c r="CX179" s="27">
        <f>IFERROR(work!BH179-work!V179,".")</f>
        <v>-102652952.73480698</v>
      </c>
      <c r="CY179" s="27">
        <f>IFERROR(work!BI179-work!W179,".")</f>
        <v>-110460697.54933421</v>
      </c>
      <c r="CZ179" s="27">
        <f>IFERROR(work!BJ179-work!X179,".")</f>
        <v>-119740690.92047924</v>
      </c>
      <c r="DA179" s="27">
        <f>IFERROR(work!BK179-work!Y179,".")</f>
        <v>-129686677.51266159</v>
      </c>
      <c r="DB179" s="27">
        <f>IFERROR(work!BL179-work!Z179,".")</f>
        <v>-141499057.93696311</v>
      </c>
      <c r="DC179" s="27">
        <f>IFERROR(work!BM179-work!AA179,".")</f>
        <v>-155660081.08473685</v>
      </c>
      <c r="DD179" s="27">
        <f>IFERROR(work!BN179-work!AB179,".")</f>
        <v>-171389679.80036891</v>
      </c>
      <c r="DE179" s="27">
        <f>IFERROR(work!BO179-work!AC179,".")</f>
        <v>-190766923.86220801</v>
      </c>
      <c r="DF179" s="27">
        <f>IFERROR(work!BP179-work!AD179,".")</f>
        <v>-215003518.53212342</v>
      </c>
      <c r="DG179" s="27">
        <f>IFERROR(work!BQ179-work!AE179,".")</f>
        <v>-245544156.53856033</v>
      </c>
      <c r="DH179" s="27">
        <f>IFERROR(work!BR179-work!AF179,".")</f>
        <v>-269127791.27896839</v>
      </c>
      <c r="DI179" s="27">
        <f>IFERROR(work!BS179-work!AG179,".")</f>
        <v>-293905603.87341028</v>
      </c>
      <c r="DJ179" s="27" t="str">
        <f>IFERROR(work!BT179-work!AH179,".")</f>
        <v>.</v>
      </c>
      <c r="DK179" s="27" t="str">
        <f>IFERROR(work!BU179-work!AI179,".")</f>
        <v>.</v>
      </c>
      <c r="DL179" s="27"/>
      <c r="DM179" s="27"/>
      <c r="DN179" s="27"/>
      <c r="DO179" s="27"/>
      <c r="DP179" s="27"/>
      <c r="DQ179" s="27"/>
      <c r="DR179" s="27"/>
      <c r="DS179" s="27" t="str">
        <f>IFERROR(work!DO179-work!CC179,".")</f>
        <v>.</v>
      </c>
      <c r="DT179" s="27" t="str">
        <f>IFERROR(work!DP179-work!CD179,".")</f>
        <v>.</v>
      </c>
      <c r="DU179" s="27" t="str">
        <f>IFERROR(work!DQ179-work!CE179,".")</f>
        <v>.</v>
      </c>
      <c r="DV179" s="27" t="str">
        <f>IFERROR(work!DR179-work!CF179,".")</f>
        <v>.</v>
      </c>
      <c r="DW179" s="27" t="str">
        <f>IFERROR(work!DS179-work!CG179,".")</f>
        <v>.</v>
      </c>
      <c r="DX179" s="27" t="str">
        <f>IFERROR(work!DT179-work!CH179,".")</f>
        <v>.</v>
      </c>
      <c r="DY179" s="27" t="str">
        <f>IFERROR(work!DU179-work!CI179,".")</f>
        <v>.</v>
      </c>
      <c r="DZ179" s="27" t="str">
        <f>IFERROR(work!DV179-work!CJ179,".")</f>
        <v>.</v>
      </c>
      <c r="EA179" s="27" t="str">
        <f>IFERROR(work!DW179-work!CK179,".")</f>
        <v>.</v>
      </c>
      <c r="EB179" s="27" t="str">
        <f>IFERROR(work!DX179-work!CL179,".")</f>
        <v>.</v>
      </c>
      <c r="EC179" s="27" t="str">
        <f>IFERROR(work!DY179-work!CM179,".")</f>
        <v>.</v>
      </c>
      <c r="ED179" s="27" t="str">
        <f>IFERROR(work!DZ179-work!CN179,".")</f>
        <v>.</v>
      </c>
      <c r="EE179" s="27" t="str">
        <f>IFERROR(work!EA179-work!CO179,".")</f>
        <v>.</v>
      </c>
      <c r="EF179" s="27" t="str">
        <f>IFERROR(work!EB179-work!CP179,".")</f>
        <v>.</v>
      </c>
      <c r="EG179" s="27" t="str">
        <f>IFERROR(work!EC179-work!CQ179,".")</f>
        <v>.</v>
      </c>
      <c r="EH179" s="27" t="str">
        <f>IFERROR(work!ED179-work!CR179,".")</f>
        <v>.</v>
      </c>
      <c r="EI179" s="27" t="str">
        <f>IFERROR(work!EE179-work!CS179,".")</f>
        <v>.</v>
      </c>
      <c r="EJ179" s="27" t="str">
        <f>IFERROR(work!EF179-work!CT179,".")</f>
        <v>.</v>
      </c>
      <c r="EK179" s="27" t="str">
        <f>IFERROR(work!EG179-work!CU179,".")</f>
        <v>.</v>
      </c>
      <c r="EL179" s="27" t="str">
        <f>IFERROR(work!EH179-work!CV179,".")</f>
        <v>.</v>
      </c>
      <c r="EM179" s="27" t="str">
        <f>IFERROR(work!EI179-work!CW179,".")</f>
        <v>.</v>
      </c>
      <c r="EN179" s="27" t="str">
        <f>IFERROR(work!EJ179-work!CX179,".")</f>
        <v>.</v>
      </c>
      <c r="EO179" s="27" t="str">
        <f>IFERROR(work!EK179-work!CY179,".")</f>
        <v>.</v>
      </c>
      <c r="EP179" s="27" t="str">
        <f>IFERROR(work!EL179-work!CZ179,".")</f>
        <v>.</v>
      </c>
      <c r="EQ179" s="27" t="str">
        <f>IFERROR(work!EM179-work!DA179,".")</f>
        <v>.</v>
      </c>
      <c r="ER179" s="27" t="str">
        <f>IFERROR(work!EN179-work!DB179,".")</f>
        <v>.</v>
      </c>
      <c r="ES179" s="27" t="str">
        <f>IFERROR(work!EO179-work!DC179,".")</f>
        <v>.</v>
      </c>
      <c r="ET179" s="27" t="str">
        <f>IFERROR(work!EP179-work!DD179,".")</f>
        <v>.</v>
      </c>
      <c r="EU179" s="27" t="str">
        <f>IFERROR(work!EQ179-work!DE179,".")</f>
        <v>.</v>
      </c>
      <c r="EV179" s="27" t="str">
        <f>IFERROR(work!ER179-work!DF179,".")</f>
        <v>.</v>
      </c>
      <c r="EW179" s="27" t="str">
        <f>IFERROR(work!ES179-work!DG179,".")</f>
        <v>.</v>
      </c>
      <c r="EX179" s="27" t="str">
        <f>IFERROR(work!ET179-work!DH179,".")</f>
        <v>.</v>
      </c>
      <c r="EY179" s="27"/>
      <c r="EZ179" s="27"/>
      <c r="FA179" s="27"/>
      <c r="FB179" s="27"/>
      <c r="FC179" s="27"/>
      <c r="FD179" s="27"/>
      <c r="FE179" s="27" t="str">
        <f>IF(ISNUMBER(work!GZ179/work!HD179),work!GZ179/work!HD179,".")</f>
        <v>.</v>
      </c>
      <c r="FF179" s="27" t="str">
        <f>IF(ISNUMBER(work!HA179/work!HE179),work!HA179/work!HE179,".")</f>
        <v>.</v>
      </c>
      <c r="FG179" s="27" t="str">
        <f>IF(ISNUMBER(work!HB179/work!HF179),work!HB179/work!HF179,".")</f>
        <v>.</v>
      </c>
      <c r="FH179" s="27" t="str">
        <f>IF(ISNUMBER(work!HC179/work!HG179),work!HC179/work!HG179,".")</f>
        <v>.</v>
      </c>
      <c r="FI179" s="27" t="str">
        <f>IF(ISNUMBER((work!HA179+work!HB179)/(work!HE179+work!HF179)),(work!HA179+work!HB179)/(work!HE179+work!HF179),".")</f>
        <v>.</v>
      </c>
      <c r="FJ179" s="27" t="str">
        <f>IF(ISNUMBER(work!HH179/work!HL179),work!HH179/work!HL179,".")</f>
        <v>.</v>
      </c>
      <c r="FK179" s="27" t="str">
        <f>IF(ISNUMBER(work!HI179/work!HM179),work!HI179/work!HM179,".")</f>
        <v>.</v>
      </c>
      <c r="FL179" s="27" t="str">
        <f>IF(ISNUMBER(work!HJ179/work!HN179),work!HJ179/work!HN179,".")</f>
        <v>.</v>
      </c>
      <c r="FM179" s="27" t="str">
        <f>IF(ISNUMBER(work!HK179/work!HO179),work!HK179/work!HO179,".")</f>
        <v>.</v>
      </c>
      <c r="FN179" s="27" t="str">
        <f>IF(ISNUMBER((work!HI179+work!HJ179)/(work!HM179+work!HN179)),(work!HI179+work!HJ179)/(work!HM179+work!HN179),".")</f>
        <v>.</v>
      </c>
      <c r="FO179" s="27" t="s">
        <v>5007</v>
      </c>
      <c r="FP179" s="27" t="s">
        <v>5007</v>
      </c>
      <c r="FQ179" s="27" t="s">
        <v>5007</v>
      </c>
      <c r="FR179" s="27" t="s">
        <v>5007</v>
      </c>
      <c r="FS179" s="27" t="s">
        <v>5007</v>
      </c>
      <c r="FT179" s="27" t="str">
        <f>work!GM179</f>
        <v>.</v>
      </c>
      <c r="FU179" s="27" t="str">
        <f>work!GN179</f>
        <v>.</v>
      </c>
      <c r="FV179" s="27" t="str">
        <f>work!GO179</f>
        <v>.</v>
      </c>
      <c r="FW179" s="27" t="s">
        <v>5007</v>
      </c>
      <c r="FX179" s="27"/>
      <c r="FY179" s="27" t="str">
        <f t="shared" si="124"/>
        <v>.</v>
      </c>
      <c r="FZ179">
        <f t="shared" si="103"/>
        <v>0</v>
      </c>
      <c r="GA179" t="str">
        <f>work!HC179</f>
        <v>.</v>
      </c>
      <c r="GB179" t="str">
        <f>IF(ISNUMBER(work!HA179+work!HB179),work!HA179+work!HB179,".")</f>
        <v>.</v>
      </c>
      <c r="GC179" t="str">
        <f>IF(ISNUMBER(work!HK179-work!HC179),work!HK179-work!HC179,".")</f>
        <v>.</v>
      </c>
      <c r="GD179" t="str">
        <f>IF(ISNUMBER(work!HI179+work!HJ179-work!HA179-work!HB179),(work!HI179+work!HJ179-work!HA179-work!HB179),".")</f>
        <v>.</v>
      </c>
      <c r="GH179" t="str">
        <f>work!GQ179</f>
        <v>.</v>
      </c>
      <c r="GI179" t="str">
        <f>work!GR179</f>
        <v>.</v>
      </c>
      <c r="GJ179" t="str">
        <f>work!GZ179</f>
        <v>.</v>
      </c>
      <c r="GK179" t="str">
        <f>work!HH179</f>
        <v>.</v>
      </c>
      <c r="GL179" t="str">
        <f t="shared" si="125"/>
        <v/>
      </c>
      <c r="GM179" t="str">
        <f>IFERROR(VLOOKUP($F179,AREA_EM_ALLYEAR,Seq!B$1,FALSE),".")</f>
        <v>.</v>
      </c>
      <c r="GN179" t="str">
        <f>IFERROR(VLOOKUP($F179,AREA_EM_ALLYEAR,Seq!C$1,FALSE),".")</f>
        <v>.</v>
      </c>
      <c r="GO179" t="str">
        <f>IFERROR(VLOOKUP($F179,AREA_EM_ALLYEAR,Seq!D$1,FALSE),".")</f>
        <v>.</v>
      </c>
      <c r="GP179" t="str">
        <f>IFERROR(VLOOKUP($F179,AREA_EM_ALLYEAR,Seq!E$1,FALSE),".")</f>
        <v>.</v>
      </c>
      <c r="GQ179" t="str">
        <f>IFERROR(VLOOKUP($F179,AREA_EM_ALLYEAR,Seq!F$1,FALSE),".")</f>
        <v>.</v>
      </c>
      <c r="GR179" t="str">
        <f>IFERROR(VLOOKUP($F179,AREA_EM_ALLYEAR,Seq!G$1,FALSE),".")</f>
        <v>.</v>
      </c>
      <c r="GS179" t="str">
        <f>IFERROR(VLOOKUP($F179,AREA_EM_ALLYEAR,Seq!H$1,FALSE),".")</f>
        <v>.</v>
      </c>
      <c r="GT179" t="str">
        <f>IFERROR(VLOOKUP($F179,AREA_EM_ALLYEAR,Seq!I$1,FALSE),".")</f>
        <v>.</v>
      </c>
      <c r="GU179" t="str">
        <f>IFERROR(VLOOKUP($F179,AREA_EM_ALLYEAR,Seq!J$1,FALSE),".")</f>
        <v>.</v>
      </c>
      <c r="GV179" t="str">
        <f>IFERROR(VLOOKUP($F179,AREA_EM_ALLYEAR,Seq!K$1,FALSE),".")</f>
        <v>.</v>
      </c>
      <c r="GW179" t="str">
        <f>IFERROR(VLOOKUP($F179,AREA_EM_ALLYEAR,Seq!L$1,FALSE),".")</f>
        <v>.</v>
      </c>
      <c r="GX179" t="str">
        <f>IFERROR(VLOOKUP($F179,AREA_EM_ALLYEAR,Seq!M$1,FALSE),".")</f>
        <v>.</v>
      </c>
      <c r="GY179" t="str">
        <f>IFERROR(VLOOKUP($F179,AREA_EM_ALLYEAR,Seq!N$1,FALSE),".")</f>
        <v>.</v>
      </c>
      <c r="GZ179" t="str">
        <f>IFERROR(VLOOKUP($F179,AREA_EM_ALLYEAR,Seq!O$1,FALSE),".")</f>
        <v>.</v>
      </c>
      <c r="HA179" t="str">
        <f t="shared" si="104"/>
        <v>.</v>
      </c>
      <c r="HK179" s="139" t="str">
        <f>IFERROR(VLOOKUP(CONCATENATE($G179, ".SP.DYN.LE00.IN"),AREA_WB_6ATTRS,Seq!B$1,FALSE)-VLOOKUP("CHN.SP.DYN.LE00.IN",AREA_WB_6ATTRS,Seq!B$1,FALSE),".")</f>
        <v>.</v>
      </c>
      <c r="HL179" s="139" t="str">
        <f>IFERROR(VLOOKUP(CONCATENATE($G179, ".SP.DYN.LE00.IN"),AREA_WB_6ATTRS,Seq!C$1,FALSE)-VLOOKUP("CHN.SP.DYN.LE00.IN",AREA_WB_6ATTRS,Seq!C$1,FALSE),".")</f>
        <v>.</v>
      </c>
      <c r="HM179" s="139" t="str">
        <f>IFERROR(VLOOKUP(CONCATENATE($G179, ".SP.DYN.LE00.IN"),AREA_WB_6ATTRS,Seq!D$1,FALSE)-VLOOKUP("CHN.SP.DYN.LE00.IN",AREA_WB_6ATTRS,Seq!D$1,FALSE),".")</f>
        <v>.</v>
      </c>
      <c r="HN179" s="139" t="str">
        <f>IFERROR(VLOOKUP(CONCATENATE($G179, ".SP.DYN.LE00.IN"),AREA_WB_6ATTRS,Seq!E$1,FALSE)-VLOOKUP("CHN.SP.DYN.LE00.IN",AREA_WB_6ATTRS,Seq!E$1,FALSE),".")</f>
        <v>.</v>
      </c>
      <c r="HO179" s="139" t="str">
        <f>IFERROR(VLOOKUP(CONCATENATE($G179, ".SP.DYN.LE00.IN"),AREA_WB_6ATTRS,Seq!F$1,FALSE)-VLOOKUP("CHN.SP.DYN.LE00.IN",AREA_WB_6ATTRS,Seq!F$1,FALSE),".")</f>
        <v>.</v>
      </c>
      <c r="HP179" s="139" t="str">
        <f>IFERROR(VLOOKUP(CONCATENATE($G179, ".SP.DYN.LE00.IN"),AREA_WB_6ATTRS,Seq!G$1,FALSE)-VLOOKUP("CHN.SP.DYN.LE00.IN",AREA_WB_6ATTRS,Seq!G$1,FALSE),".")</f>
        <v>.</v>
      </c>
      <c r="HQ179" s="139" t="str">
        <f>IFERROR(VLOOKUP(CONCATENATE($G179, ".SP.DYN.LE00.IN"),AREA_WB_6ATTRS,Seq!H$1,FALSE)-VLOOKUP("CHN.SP.DYN.LE00.IN",AREA_WB_6ATTRS,Seq!H$1,FALSE),".")</f>
        <v>.</v>
      </c>
      <c r="HR179" s="139" t="str">
        <f>IFERROR(VLOOKUP(CONCATENATE($G179, ".SP.DYN.LE00.IN"),AREA_WB_6ATTRS,Seq!I$1,FALSE)-VLOOKUP("CHN.SP.DYN.LE00.IN",AREA_WB_6ATTRS,Seq!I$1,FALSE),".")</f>
        <v>.</v>
      </c>
      <c r="HS179" s="139" t="str">
        <f>IFERROR(VLOOKUP(CONCATENATE($G179, ".SP.DYN.LE00.IN"),AREA_WB_6ATTRS,Seq!J$1,FALSE)-VLOOKUP("CHN.SP.DYN.LE00.IN",AREA_WB_6ATTRS,Seq!J$1,FALSE),".")</f>
        <v>.</v>
      </c>
      <c r="HT179" s="139" t="str">
        <f>IFERROR(VLOOKUP(CONCATENATE($G179, ".SP.DYN.LE00.IN"),AREA_WB_6ATTRS,Seq!K$1,FALSE)-VLOOKUP("CHN.SP.DYN.LE00.IN",AREA_WB_6ATTRS,Seq!K$1,FALSE),".")</f>
        <v>.</v>
      </c>
      <c r="HU179" s="139" t="str">
        <f>IFERROR(VLOOKUP(CONCATENATE($G179, ".SP.DYN.LE00.IN"),AREA_WB_6ATTRS,Seq!L$1,FALSE)-VLOOKUP("CHN.SP.DYN.LE00.IN",AREA_WB_6ATTRS,Seq!L$1,FALSE),".")</f>
        <v>.</v>
      </c>
      <c r="HV179" s="139" t="str">
        <f>IFERROR(VLOOKUP(CONCATENATE($G179, ".SP.DYN.LE00.IN"),AREA_WB_6ATTRS,Seq!M$1,FALSE)-VLOOKUP("CHN.SP.DYN.LE00.IN",AREA_WB_6ATTRS,Seq!M$1,FALSE),".")</f>
        <v>.</v>
      </c>
      <c r="HW179" s="139">
        <f>IFERROR(VLOOKUP(CONCATENATE($G179, ".SP.DYN.LE00.IN"),AREA_WB_6ATTRS,Seq!N$1,FALSE)-VLOOKUP("CHN.SP.DYN.LE00.IN",AREA_WB_6ATTRS,Seq!N$1,FALSE),".")</f>
        <v>-4.5203658536585323</v>
      </c>
      <c r="HX179" s="139" t="str">
        <f>IFERROR(VLOOKUP(CONCATENATE($G179, ".SP.DYN.LE00.IN"),AREA_WB_6ATTRS,Seq!O$1,FALSE)-VLOOKUP("CHN.SP.DYN.LE00.IN",AREA_WB_6ATTRS,Seq!O$1,FALSE),".")</f>
        <v>.</v>
      </c>
      <c r="HY179" s="139" t="str">
        <f>IFERROR(VLOOKUP(CONCATENATE($G179, ".SP.DYN.LE00.IN"),AREA_WB_6ATTRS,Seq!P$1,FALSE)-VLOOKUP("CHN.SP.DYN.LE00.IN",AREA_WB_6ATTRS,Seq!P$1,FALSE),".")</f>
        <v>.</v>
      </c>
      <c r="HZ179" s="139" t="str">
        <f>IFERROR(VLOOKUP(CONCATENATE($G179, ".SP.DYN.LE00.IN"),AREA_WB_6ATTRS,Seq!Q$1,FALSE)-VLOOKUP("CHN.SP.DYN.LE00.IN",AREA_WB_6ATTRS,Seq!Q$1,FALSE),".")</f>
        <v>.</v>
      </c>
      <c r="IA179" s="139" t="str">
        <f>IFERROR(VLOOKUP(CONCATENATE($G179, ".SP.DYN.LE00.IN"),AREA_WB_6ATTRS,Seq!R$1,FALSE)-VLOOKUP("CHN.SP.DYN.LE00.IN",AREA_WB_6ATTRS,Seq!R$1,FALSE),".")</f>
        <v>.</v>
      </c>
      <c r="IB179" s="139">
        <f>IFERROR(VLOOKUP(CONCATENATE($G179, ".SP.DYN.LE00.IN"),AREA_WB_6ATTRS,Seq!S$1,FALSE)-VLOOKUP("CHN.SP.DYN.LE00.IN",AREA_WB_6ATTRS,Seq!S$1,FALSE),".")</f>
        <v>-5.4809512195121926</v>
      </c>
      <c r="IC179" s="139">
        <f>IFERROR(VLOOKUP(CONCATENATE($G179, ".SP.DYN.LE00.IN"),AREA_WB_6ATTRS,Seq!T$1,FALSE)-VLOOKUP("CHN.SP.DYN.LE00.IN",AREA_WB_6ATTRS,Seq!T$1,FALSE),".")</f>
        <v>-5.5905121951219598</v>
      </c>
      <c r="ID179" s="139">
        <f>IFERROR(VLOOKUP(CONCATENATE($G179, ".SP.DYN.LE00.IN"),AREA_WB_6ATTRS,Seq!U$1,FALSE)-VLOOKUP("CHN.SP.DYN.LE00.IN",AREA_WB_6ATTRS,Seq!U$1,FALSE),".")</f>
        <v>-5.6443658536585417</v>
      </c>
      <c r="IE179" s="139">
        <f>IFERROR(VLOOKUP(CONCATENATE($G179, ".SP.DYN.LE00.IN"),AREA_WB_6ATTRS,Seq!V$1,FALSE)-VLOOKUP("CHN.SP.DYN.LE00.IN",AREA_WB_6ATTRS,Seq!V$1,FALSE),".")</f>
        <v>-5.3148780487804856</v>
      </c>
      <c r="IF179" s="139">
        <f>IFERROR(VLOOKUP(CONCATENATE($G179, ".SP.DYN.LE00.IN"),AREA_WB_6ATTRS,Seq!W$1,FALSE)-VLOOKUP("CHN.SP.DYN.LE00.IN",AREA_WB_6ATTRS,Seq!W$1,FALSE),".")</f>
        <v>-4.4787073170731873</v>
      </c>
      <c r="IG179" s="139">
        <f>IFERROR(VLOOKUP(CONCATENATE($G179, ".SP.DYN.LE00.IN"),AREA_WB_6ATTRS,Seq!X$1,FALSE)-VLOOKUP("CHN.SP.DYN.LE00.IN",AREA_WB_6ATTRS,Seq!X$1,FALSE),".")</f>
        <v>-2.7160243902438879</v>
      </c>
      <c r="IH179" s="139" t="str">
        <f>IFERROR(VLOOKUP(CONCATENATE($G179, ".SP.DYN.LE00.IN"),AREA_WB_6ATTRS,Seq!Y$1,FALSE)-VLOOKUP("CHN.SP.DYN.LE00.IN",AREA_WB_6ATTRS,Seq!Y$1,FALSE),".")</f>
        <v>.</v>
      </c>
      <c r="II179" s="139" t="str">
        <f>IFERROR(VLOOKUP(CONCATENATE($G179, ".SP.DYN.LE00.IN"),AREA_WB_6ATTRS,Seq!Z$1,FALSE)-VLOOKUP("CHN.SP.DYN.LE00.IN",AREA_WB_6ATTRS,Seq!Z$1,FALSE),".")</f>
        <v>.</v>
      </c>
      <c r="IJ179" s="139" t="str">
        <f>IFERROR(VLOOKUP(CONCATENATE($G179, ".SP.DYN.LE00.IN"),AREA_WB_6ATTRS,Seq!AA$1,FALSE)-VLOOKUP("CHN.SP.DYN.LE00.IN",AREA_WB_6ATTRS,Seq!AA$1,FALSE),".")</f>
        <v>.</v>
      </c>
      <c r="IK179" s="139" t="str">
        <f>IFERROR(VLOOKUP(CONCATENATE($G179, ".SP.DYN.LE00.IN"),AREA_WB_6ATTRS,Seq!AB$1,FALSE)-VLOOKUP("CHN.SP.DYN.LE00.IN",AREA_WB_6ATTRS,Seq!AB$1,FALSE),".")</f>
        <v>.</v>
      </c>
      <c r="IL179" s="139">
        <f>IFERROR(VLOOKUP(CONCATENATE($G179, ".SP.DYN.LE00.IN"),AREA_WB_6ATTRS,Seq!AC$1,FALSE)-VLOOKUP("CHN.SP.DYN.LE00.IN",AREA_WB_6ATTRS,Seq!AC$1,FALSE),".")</f>
        <v>-4.173560975609746</v>
      </c>
      <c r="IM179" s="139">
        <f>IFERROR(VLOOKUP(CONCATENATE($G179, ".SP.DYN.LE00.IN"),AREA_WB_6ATTRS,Seq!AD$1,FALSE)-VLOOKUP("CHN.SP.DYN.LE00.IN",AREA_WB_6ATTRS,Seq!AD$1,FALSE),".")</f>
        <v>-4.4811951219512167</v>
      </c>
      <c r="IN179" s="139" t="str">
        <f>IFERROR(VLOOKUP(CONCATENATE($G179, ".SP.DYN.LE00.IN"),AREA_WB_6ATTRS,Seq!AE$1,FALSE)-VLOOKUP("CHN.SP.DYN.LE00.IN",AREA_WB_6ATTRS,Seq!AE$1,FALSE),".")</f>
        <v>.</v>
      </c>
      <c r="IO179" s="139" t="str">
        <f>IFERROR(VLOOKUP(CONCATENATE($G179, ".SP.DYN.LE00.IN"),AREA_WB_6ATTRS,Seq!AF$1,FALSE)-VLOOKUP("CHN.SP.DYN.LE00.IN",AREA_WB_6ATTRS,Seq!AF$1,FALSE),".")</f>
        <v>.</v>
      </c>
      <c r="IP179" s="139" t="str">
        <f>IFERROR(VLOOKUP(CONCATENATE($G179, ".SP.DYN.LE00.IN"),AREA_WB_6ATTRS,Seq!AG$1,FALSE)-VLOOKUP("CHN.SP.DYN.LE00.IN",AREA_WB_6ATTRS,Seq!AG$1,FALSE),".")</f>
        <v>.</v>
      </c>
      <c r="IW179" t="str">
        <f>IFERROR(VLOOKUP(CONCATENATE($G179, ".SP.DYN.LE00.IN"),AREA_WB_6ATTRS,Seq!B$1,FALSE),".")</f>
        <v>.</v>
      </c>
      <c r="IX179" t="str">
        <f>IFERROR(VLOOKUP(CONCATENATE($G179, ".SP.DYN.LE00.IN"),AREA_WB_6ATTRS,Seq!C$1,FALSE),".")</f>
        <v>.</v>
      </c>
      <c r="IY179" t="str">
        <f>IFERROR(VLOOKUP(CONCATENATE($G179, ".SP.DYN.LE00.IN"),AREA_WB_6ATTRS,Seq!D$1,FALSE),".")</f>
        <v>.</v>
      </c>
      <c r="IZ179" t="str">
        <f>IFERROR(VLOOKUP(CONCATENATE($G179, ".SP.DYN.LE00.IN"),AREA_WB_6ATTRS,Seq!E$1,FALSE),".")</f>
        <v>.</v>
      </c>
      <c r="JA179" t="str">
        <f>IFERROR(VLOOKUP(CONCATENATE($G179, ".SP.DYN.LE00.IN"),AREA_WB_6ATTRS,Seq!F$1,FALSE),".")</f>
        <v>.</v>
      </c>
      <c r="JB179" t="str">
        <f>IFERROR(VLOOKUP(CONCATENATE($G179, ".SP.DYN.LE00.IN"),AREA_WB_6ATTRS,Seq!G$1,FALSE),".")</f>
        <v>.</v>
      </c>
      <c r="JC179" t="str">
        <f>IFERROR(VLOOKUP(CONCATENATE($G179, ".SP.DYN.LE00.IN"),AREA_WB_6ATTRS,Seq!H$1,FALSE),".")</f>
        <v>.</v>
      </c>
      <c r="JD179" t="str">
        <f>IFERROR(VLOOKUP(CONCATENATE($G179, ".SP.DYN.LE00.IN"),AREA_WB_6ATTRS,Seq!I$1,FALSE),".")</f>
        <v>.</v>
      </c>
      <c r="JE179" t="str">
        <f>IFERROR(VLOOKUP(CONCATENATE($G179, ".SP.DYN.LE00.IN"),AREA_WB_6ATTRS,Seq!J$1,FALSE),".")</f>
        <v>.</v>
      </c>
      <c r="JF179" t="str">
        <f>IFERROR(VLOOKUP(CONCATENATE($G179, ".SP.DYN.LE00.IN"),AREA_WB_6ATTRS,Seq!K$1,FALSE),".")</f>
        <v>.</v>
      </c>
      <c r="JG179" t="str">
        <f>IFERROR(VLOOKUP(CONCATENATE($G179, ".SP.DYN.LE00.IN"),AREA_WB_6ATTRS,Seq!L$1,FALSE),".")</f>
        <v>.</v>
      </c>
      <c r="JH179" t="str">
        <f>IFERROR(VLOOKUP(CONCATENATE($G179, ".SP.DYN.LE00.IN"),AREA_WB_6ATTRS,Seq!M$1,FALSE),".")</f>
        <v>.</v>
      </c>
      <c r="JI179">
        <f>IFERROR(VLOOKUP(CONCATENATE($G179, ".SP.DYN.LE00.IN"),AREA_WB_6ATTRS,Seq!N$1,FALSE),".")</f>
        <v>65.341463414634148</v>
      </c>
      <c r="JJ179" t="str">
        <f>IFERROR(VLOOKUP(CONCATENATE($G179, ".SP.DYN.LE00.IN"),AREA_WB_6ATTRS,Seq!O$1,FALSE),".")</f>
        <v>.</v>
      </c>
      <c r="JK179" t="str">
        <f>IFERROR(VLOOKUP(CONCATENATE($G179, ".SP.DYN.LE00.IN"),AREA_WB_6ATTRS,Seq!P$1,FALSE),".")</f>
        <v>.</v>
      </c>
      <c r="JL179" t="str">
        <f>IFERROR(VLOOKUP(CONCATENATE($G179, ".SP.DYN.LE00.IN"),AREA_WB_6ATTRS,Seq!Q$1,FALSE),".")</f>
        <v>.</v>
      </c>
      <c r="JM179" t="str">
        <f>IFERROR(VLOOKUP(CONCATENATE($G179, ".SP.DYN.LE00.IN"),AREA_WB_6ATTRS,Seq!R$1,FALSE),".")</f>
        <v>.</v>
      </c>
      <c r="JN179">
        <f>IFERROR(VLOOKUP(CONCATENATE($G179, ".SP.DYN.LE00.IN"),AREA_WB_6ATTRS,Seq!S$1,FALSE),".")</f>
        <v>65.285365853658547</v>
      </c>
      <c r="JO179">
        <f>IFERROR(VLOOKUP(CONCATENATE($G179, ".SP.DYN.LE00.IN"),AREA_WB_6ATTRS,Seq!T$1,FALSE),".")</f>
        <v>65.336585365853665</v>
      </c>
      <c r="JP179">
        <f>IFERROR(VLOOKUP(CONCATENATE($G179, ".SP.DYN.LE00.IN"),AREA_WB_6ATTRS,Seq!U$1,FALSE),".")</f>
        <v>65.439024390243915</v>
      </c>
      <c r="JQ179">
        <f>IFERROR(VLOOKUP(CONCATENATE($G179, ".SP.DYN.LE00.IN"),AREA_WB_6ATTRS,Seq!V$1,FALSE),".")</f>
        <v>65.926829268292693</v>
      </c>
      <c r="JR179">
        <f>IFERROR(VLOOKUP(CONCATENATE($G179, ".SP.DYN.LE00.IN"),AREA_WB_6ATTRS,Seq!W$1,FALSE),".")</f>
        <v>66.926829268292678</v>
      </c>
      <c r="JS179">
        <f>IFERROR(VLOOKUP(CONCATENATE($G179, ".SP.DYN.LE00.IN"),AREA_WB_6ATTRS,Seq!X$1,FALSE),".")</f>
        <v>68.863414634146352</v>
      </c>
      <c r="JT179" t="str">
        <f>IFERROR(VLOOKUP(CONCATENATE($G179, ".SP.DYN.LE00.IN"),AREA_WB_6ATTRS,Seq!Y$1,FALSE),".")</f>
        <v>.</v>
      </c>
      <c r="JU179" t="str">
        <f>IFERROR(VLOOKUP(CONCATENATE($G179, ".SP.DYN.LE00.IN"),AREA_WB_6ATTRS,Seq!Z$1,FALSE),".")</f>
        <v>.</v>
      </c>
      <c r="JV179" t="str">
        <f>IFERROR(VLOOKUP(CONCATENATE($G179, ".SP.DYN.LE00.IN"),AREA_WB_6ATTRS,Seq!AA$1,FALSE),".")</f>
        <v>.</v>
      </c>
      <c r="JW179" t="str">
        <f>IFERROR(VLOOKUP(CONCATENATE($G179, ".SP.DYN.LE00.IN"),AREA_WB_6ATTRS,Seq!AB$1,FALSE),".")</f>
        <v>.</v>
      </c>
      <c r="JX179">
        <f>IFERROR(VLOOKUP(CONCATENATE($G179, ".SP.DYN.LE00.IN"),AREA_WB_6ATTRS,Seq!AC$1,FALSE),".")</f>
        <v>68.439024390243915</v>
      </c>
      <c r="JY179">
        <f>IFERROR(VLOOKUP(CONCATENATE($G179, ".SP.DYN.LE00.IN"),AREA_WB_6ATTRS,Seq!AD$1,FALSE),".")</f>
        <v>68.354146341463419</v>
      </c>
      <c r="JZ179" t="str">
        <f>IFERROR(VLOOKUP(CONCATENATE($G179, ".SP.DYN.LE00.IN"),AREA_WB_6ATTRS,Seq!AE$1,FALSE),".")</f>
        <v>.</v>
      </c>
      <c r="KA179" t="str">
        <f>IFERROR(VLOOKUP(CONCATENATE($G179, ".SP.DYN.LE00.IN"),AREA_WB_6ATTRS,Seq!AF$1,FALSE),".")</f>
        <v>.</v>
      </c>
      <c r="KB179" t="str">
        <f>IFERROR(VLOOKUP(CONCATENATE($G179, ".SP.DYN.LE00.IN"),AREA_WB_6ATTRS,Seq!AG$1,FALSE),".")</f>
        <v>.</v>
      </c>
      <c r="KK179">
        <f t="shared" si="107"/>
        <v>0</v>
      </c>
      <c r="KL179">
        <f t="shared" si="105"/>
        <v>0</v>
      </c>
      <c r="KM179">
        <f t="shared" si="108"/>
        <v>44549445.138527684</v>
      </c>
      <c r="KN179">
        <f t="shared" si="109"/>
        <v>-44370266.326084696</v>
      </c>
      <c r="KO179" t="str">
        <f t="shared" si="106"/>
        <v>.</v>
      </c>
      <c r="KP179" t="str">
        <f>work!HA179</f>
        <v>.</v>
      </c>
      <c r="KQ179" t="str">
        <f>work!HB179</f>
        <v>.</v>
      </c>
      <c r="KR179" t="str">
        <f>work!HC179</f>
        <v>.</v>
      </c>
      <c r="KS179" t="str">
        <f>IF(ISNUMBER(work!HI179-work!HA179),work!HI179-work!HA179,".")</f>
        <v>.</v>
      </c>
      <c r="KT179" t="str">
        <f>IF(ISNUMBER(work!HJ179-work!HB179),work!HJ179-work!HB179,".")</f>
        <v>.</v>
      </c>
      <c r="KU179" t="str">
        <f>IF(ISNUMBER(work!HK179-work!HC179),work!HK179-work!HC179,".")</f>
        <v>.</v>
      </c>
      <c r="KW179">
        <f>IFERROR(work!HR179/work!HV179,".")</f>
        <v>1.5936254980079682E-4</v>
      </c>
      <c r="KX179">
        <f>IFERROR(work!HS179/work!HW179,".")</f>
        <v>1.4388489208633093E-4</v>
      </c>
      <c r="KY179">
        <f>IFERROR(work!HT179/work!HX179,".")</f>
        <v>1.2455516014234875E-4</v>
      </c>
      <c r="KZ179" t="str">
        <f>IFERROR(work!HU179/work!HY179,".")</f>
        <v>.</v>
      </c>
    </row>
    <row r="180" spans="1:312">
      <c r="A180" s="24">
        <f t="shared" si="85"/>
        <v>182</v>
      </c>
      <c r="B180" s="24" t="str">
        <f t="shared" si="110"/>
        <v>Out</v>
      </c>
      <c r="C180" s="24" t="str">
        <f t="shared" si="111"/>
        <v>Out</v>
      </c>
      <c r="D180" s="24" t="str">
        <f t="shared" si="112"/>
        <v>Out67</v>
      </c>
      <c r="E180" s="25" t="s">
        <v>2630</v>
      </c>
      <c r="F180" s="26" t="str">
        <f t="shared" si="89"/>
        <v>Bermuda</v>
      </c>
      <c r="G180" s="166" t="s">
        <v>1364</v>
      </c>
      <c r="H180" s="166" t="s">
        <v>5007</v>
      </c>
      <c r="I180" s="166" t="s">
        <v>5007</v>
      </c>
      <c r="J180" s="180" t="s">
        <v>5007</v>
      </c>
      <c r="K180" s="180" t="s">
        <v>5007</v>
      </c>
      <c r="L180" s="27">
        <f>IFERROR(VLOOKUP($F180,Area_FDI_84_96,Seq!B$1,FALSE),0)</f>
        <v>0</v>
      </c>
      <c r="M180" s="27">
        <f>IFERROR(VLOOKUP($F180,Area_FDI_84_96,Seq!C$1,FALSE),0)</f>
        <v>0</v>
      </c>
      <c r="N180" s="27">
        <f>IFERROR(VLOOKUP($F180,Area_FDI_84_96,Seq!D$1,FALSE),0)</f>
        <v>0</v>
      </c>
      <c r="O180" s="27">
        <f>IFERROR(VLOOKUP($F180,Area_FDI_84_96,Seq!E$1,FALSE),0)</f>
        <v>0</v>
      </c>
      <c r="P180" s="27">
        <f>IFERROR(VLOOKUP($F180,Area_FDI_84_96,Seq!F$1,FALSE),0)</f>
        <v>0</v>
      </c>
      <c r="Q180" s="27">
        <f>IFERROR(VLOOKUP($F180,Area_FDI_84_96,Seq!G$1,FALSE),0)</f>
        <v>0</v>
      </c>
      <c r="R180" s="27">
        <f>IFERROR(VLOOKUP($F180,Area_FDI_84_96,Seq!H$1,FALSE),0)</f>
        <v>0</v>
      </c>
      <c r="S180" s="27">
        <f>IFERROR(VLOOKUP($F180,Area_FDI_84_96,Seq!I$1,FALSE),0)</f>
        <v>0</v>
      </c>
      <c r="T180" s="27">
        <f>IFERROR(VALUE(VLOOKUP($E180,Area_FDI_92_95,Seq!B$1,FALSE)),0)</f>
        <v>29</v>
      </c>
      <c r="U180" s="27">
        <f>IFERROR(VALUE(VLOOKUP($E180,Area_FDI_92_95,Seq!C$1,FALSE)),0)</f>
        <v>1853</v>
      </c>
      <c r="V180" s="27">
        <f>IFERROR(VALUE(VLOOKUP($E180,Area_FDI_92_95,Seq!D$1,FALSE)),0)</f>
        <v>5074</v>
      </c>
      <c r="W180" s="27">
        <f>IFERROR(VALUE(VLOOKUP($E180,Area_FDI_92_95,Seq!E$1,FALSE)),0)</f>
        <v>10914</v>
      </c>
      <c r="X180" s="27">
        <f>IFERROR(VALUE(VLOOKUP($E180,Area_FDI_96_99,Seq!B$1,FALSE)),0)</f>
        <v>8612</v>
      </c>
      <c r="Y180" s="27">
        <f>IFERROR(VALUE(VLOOKUP($E180,Area_FDI_96_99,Seq!C$1,FALSE)),0)</f>
        <v>10489</v>
      </c>
      <c r="Z180" s="27">
        <f>IFERROR(VALUE(VLOOKUP($E180,Area_FDI_96_99,Seq!D$1,FALSE)),0)</f>
        <v>11447</v>
      </c>
      <c r="AA180" s="27">
        <f>IFERROR(VALUE(VLOOKUP($E180,Area_FDI_96_99,Seq!E$1,FALSE)),0)</f>
        <v>8580</v>
      </c>
      <c r="AB180" s="27">
        <f t="shared" si="113"/>
        <v>12212</v>
      </c>
      <c r="AC180" s="27">
        <f t="shared" si="114"/>
        <v>20720</v>
      </c>
      <c r="AD180" s="27">
        <f t="shared" si="115"/>
        <v>47842</v>
      </c>
      <c r="AE180" s="27">
        <f t="shared" si="116"/>
        <v>39820</v>
      </c>
      <c r="AF180" s="27">
        <f t="shared" si="117"/>
        <v>42277</v>
      </c>
      <c r="AG180" s="27">
        <f t="shared" si="118"/>
        <v>21400</v>
      </c>
      <c r="AH180" s="27">
        <f t="shared" si="119"/>
        <v>39481</v>
      </c>
      <c r="AI180" s="27">
        <f t="shared" si="120"/>
        <v>37684</v>
      </c>
      <c r="AJ180" s="27">
        <f t="shared" si="121"/>
        <v>46898</v>
      </c>
      <c r="AK180" s="27">
        <f t="shared" si="122"/>
        <v>25771</v>
      </c>
      <c r="AL180" s="27">
        <f t="shared" si="123"/>
        <v>35963</v>
      </c>
      <c r="AM180" s="27"/>
      <c r="AN180" s="27"/>
      <c r="AO180" s="27"/>
      <c r="AP180" s="27"/>
      <c r="AQ180" s="27"/>
      <c r="AR180" s="27"/>
      <c r="AS180" s="27"/>
      <c r="AT180" s="27">
        <f>IFERROR(work!D180+work!AP180,".")</f>
        <v>18529092.723765817</v>
      </c>
      <c r="AU180" s="27">
        <f>IFERROR(work!E180+work!AQ180,".")</f>
        <v>19485981.328139555</v>
      </c>
      <c r="AV180" s="27">
        <f>IFERROR(work!F180+work!AR180,".")</f>
        <v>21224597.857565667</v>
      </c>
      <c r="AW180" s="27">
        <f>IFERROR(work!G180+work!AS180,".")</f>
        <v>23517819.823949534</v>
      </c>
      <c r="AX180" s="27">
        <f>IFERROR(work!H180+work!AT180,".")</f>
        <v>27058316.877767444</v>
      </c>
      <c r="AY180" s="27">
        <f>IFERROR(work!I180+work!AU180,".")</f>
        <v>30674980.25244825</v>
      </c>
      <c r="AZ180" s="27">
        <f>IFERROR(work!J180+work!AV180,".")</f>
        <v>33369495.799237113</v>
      </c>
      <c r="BA180" s="27">
        <f>IFERROR(work!K180+work!AW180,".")</f>
        <v>37221192.653899215</v>
      </c>
      <c r="BB180" s="27">
        <f>IFERROR(work!L180+work!AX180,".")</f>
        <v>41408839.603341989</v>
      </c>
      <c r="BC180" s="27">
        <f>IFERROR(work!M180+work!AY180,".")</f>
        <v>43096965.683014974</v>
      </c>
      <c r="BD180" s="27">
        <f>IFERROR(work!N180+work!AZ180,".")</f>
        <v>44724641.320961185</v>
      </c>
      <c r="BE180" s="27">
        <f>IFERROR(work!O180+work!BA180,".")</f>
        <v>48805589.510432363</v>
      </c>
      <c r="BF180" s="27">
        <f>IFERROR(work!P180+work!BB180,".")</f>
        <v>55699559.994849555</v>
      </c>
      <c r="BG180" s="27">
        <f>IFERROR(work!Q180+work!BC180,".")</f>
        <v>63469440.073376104</v>
      </c>
      <c r="BH180" s="27">
        <f>IFERROR(work!R180+work!BD180,".")</f>
        <v>71751066.384459659</v>
      </c>
      <c r="BI180" s="27">
        <f>IFERROR(work!S180+work!BE180,".")</f>
        <v>79554735.832942396</v>
      </c>
      <c r="BJ180" s="27">
        <f>IFERROR(work!T180+work!BF180,".")</f>
        <v>87489774.269123018</v>
      </c>
      <c r="BK180" s="27">
        <f>IFERROR(work!U180+work!BG180,".")</f>
        <v>95613005.821645305</v>
      </c>
      <c r="BL180" s="27">
        <f>IFERROR(work!V180+work!BH180,".")</f>
        <v>103059261.29192254</v>
      </c>
      <c r="BM180" s="27">
        <f>IFERROR(work!W180+work!BI180,".")</f>
        <v>110878778.10427402</v>
      </c>
      <c r="BN180" s="27">
        <f>IFERROR(work!X180+work!BJ180,".")</f>
        <v>120195515.31987794</v>
      </c>
      <c r="BO180" s="27">
        <f>IFERROR(work!Y180+work!BK180,".")</f>
        <v>130165549.29735027</v>
      </c>
      <c r="BP180" s="27">
        <f>IFERROR(work!Z180+work!BL180,".")</f>
        <v>141971249.02434331</v>
      </c>
      <c r="BQ180" s="27">
        <f>IFERROR(work!AA180+work!BM180,".")</f>
        <v>156144551.51168206</v>
      </c>
      <c r="BR180" s="27">
        <f>IFERROR(work!AB180+work!BN180,".")</f>
        <v>171886799.94125131</v>
      </c>
      <c r="BS180" s="27">
        <f>IFERROR(work!AC180+work!BO180,".")</f>
        <v>191273871.16671631</v>
      </c>
      <c r="BT180" s="27">
        <f>IFERROR(work!AD180+work!BP180,".")</f>
        <v>215537674.0065307</v>
      </c>
      <c r="BU180" s="27">
        <f>IFERROR(work!AE180+work!BQ180,".")</f>
        <v>246096985.5105474</v>
      </c>
      <c r="BV180" s="27">
        <f>IFERROR(work!AF180+work!BR180,".")</f>
        <v>269685057.84788626</v>
      </c>
      <c r="BW180" s="27">
        <f>IFERROR(work!AG180+work!BS180,".")</f>
        <v>294435252.43805069</v>
      </c>
      <c r="BX180" s="27">
        <f>IFERROR(work!AH180+work!BT180,".")</f>
        <v>325005749.84772789</v>
      </c>
      <c r="BY180" s="27" t="str">
        <f>IFERROR(work!AI180+work!BU180,".")</f>
        <v>.</v>
      </c>
      <c r="BZ180" s="27"/>
      <c r="CA180" s="27"/>
      <c r="CB180" s="27"/>
      <c r="CC180" s="27"/>
      <c r="CD180" s="27"/>
      <c r="CE180" s="27"/>
      <c r="CF180" s="27">
        <f>IFERROR(work!AP180-work!D180,".")</f>
        <v>-18059131.363955561</v>
      </c>
      <c r="CG180" s="27">
        <f>IFERROR(work!AQ180-work!E180,".")</f>
        <v>-19004830.412143346</v>
      </c>
      <c r="CH180" s="27">
        <f>IFERROR(work!AR180-work!F180,".")</f>
        <v>-20768877.751082998</v>
      </c>
      <c r="CI180" s="27">
        <f>IFERROR(work!AS180-work!G180,".")</f>
        <v>-23052944.62604199</v>
      </c>
      <c r="CJ180" s="27">
        <f>IFERROR(work!AT180-work!H180,".")</f>
        <v>-26591203.768622704</v>
      </c>
      <c r="CK180" s="27">
        <f>IFERROR(work!AU180-work!I180,".")</f>
        <v>-30217225.681204494</v>
      </c>
      <c r="CL180" s="27">
        <f>IFERROR(work!AV180-work!J180,".")</f>
        <v>-32881224.256577108</v>
      </c>
      <c r="CM180" s="27">
        <f>IFERROR(work!AW180-work!K180,".")</f>
        <v>-36714610.928389467</v>
      </c>
      <c r="CN180" s="27">
        <f>IFERROR(work!AX180-work!L180,".")</f>
        <v>-40881709.783745296</v>
      </c>
      <c r="CO180" s="27">
        <f>IFERROR(work!AY180-work!M180,".")</f>
        <v>-42567496.228943035</v>
      </c>
      <c r="CP180" s="27">
        <f>IFERROR(work!AZ180-work!N180,".")</f>
        <v>-44195070.143651195</v>
      </c>
      <c r="CQ180" s="27">
        <f>IFERROR(work!BA180-work!O180,".")</f>
        <v>-48294735.408924326</v>
      </c>
      <c r="CR180" s="27">
        <f>IFERROR(work!BB180-work!P180,".")</f>
        <v>-55189011.063055687</v>
      </c>
      <c r="CS180" s="27">
        <f>IFERROR(work!BC180-work!Q180,".")</f>
        <v>-62943530.932636052</v>
      </c>
      <c r="CT180" s="27">
        <f>IFERROR(work!BD180-work!R180,".")</f>
        <v>-71222003.823339924</v>
      </c>
      <c r="CU180" s="27">
        <f>IFERROR(work!BE180-work!S180,".")</f>
        <v>-79002399.027507305</v>
      </c>
      <c r="CV180" s="27">
        <f>IFERROR(work!BF180-work!T180,".")</f>
        <v>-86923074.077371806</v>
      </c>
      <c r="CW180" s="27">
        <f>IFERROR(work!BG180-work!U180,".")</f>
        <v>-95020237.421073541</v>
      </c>
      <c r="CX180" s="27">
        <f>IFERROR(work!BH180-work!V180,".")</f>
        <v>-102443374.9237285</v>
      </c>
      <c r="CY180" s="27">
        <f>IFERROR(work!BI180-work!W180,".")</f>
        <v>-110242058.46376647</v>
      </c>
      <c r="CZ180" s="27">
        <f>IFERROR(work!BJ180-work!X180,".")</f>
        <v>-119499471.51987793</v>
      </c>
      <c r="DA180" s="27">
        <f>IFERROR(work!BK180-work!Y180,".")</f>
        <v>-129424121.45010529</v>
      </c>
      <c r="DB180" s="27">
        <f>IFERROR(work!BL180-work!Z180,".")</f>
        <v>-141241081.76113069</v>
      </c>
      <c r="DC180" s="27">
        <f>IFERROR(work!BM180-work!AA180,".")</f>
        <v>-155389012.35233894</v>
      </c>
      <c r="DD180" s="27">
        <f>IFERROR(work!BN180-work!AB180,".")</f>
        <v>-171111653.87303725</v>
      </c>
      <c r="DE180" s="27">
        <f>IFERROR(work!BO180-work!AC180,".")</f>
        <v>-190483407.92858645</v>
      </c>
      <c r="DF180" s="27">
        <f>IFERROR(work!BP180-work!AD180,".")</f>
        <v>-214702779.53387392</v>
      </c>
      <c r="DG180" s="27">
        <f>IFERROR(work!BQ180-work!AE180,".")</f>
        <v>-245237612.43259615</v>
      </c>
      <c r="DH180" s="27">
        <f>IFERROR(work!BR180-work!AF180,".")</f>
        <v>-268817661.49779826</v>
      </c>
      <c r="DI180" s="27">
        <f>IFERROR(work!BS180-work!AG180,".")</f>
        <v>-293609717.08743793</v>
      </c>
      <c r="DJ180" s="27">
        <f>IFERROR(work!BT180-work!AH180,".")</f>
        <v>-324195896.50841153</v>
      </c>
      <c r="DK180" s="27" t="str">
        <f>IFERROR(work!BU180-work!AI180,".")</f>
        <v>.</v>
      </c>
      <c r="DL180" s="27"/>
      <c r="DM180" s="27"/>
      <c r="DN180" s="27"/>
      <c r="DO180" s="27"/>
      <c r="DP180" s="27"/>
      <c r="DQ180" s="27"/>
      <c r="DR180" s="27"/>
      <c r="DS180" s="27">
        <f>IFERROR(work!DO180-work!CC180,".")</f>
        <v>0.45700000762939452</v>
      </c>
      <c r="DT180" s="27">
        <f>IFERROR(work!DP180-work!CD180,".")</f>
        <v>0.45600000762939452</v>
      </c>
      <c r="DU180" s="27">
        <f>IFERROR(work!DQ180-work!CE180,".")</f>
        <v>0.45600000762939452</v>
      </c>
      <c r="DV180" s="27">
        <f>IFERROR(work!DR180-work!CF180,".")</f>
        <v>0.45500000762939452</v>
      </c>
      <c r="DW180" s="27">
        <f>IFERROR(work!DS180-work!CG180,".")</f>
        <v>0.45500000762939452</v>
      </c>
      <c r="DX180" s="27">
        <f>IFERROR(work!DT180-work!CH180,".")</f>
        <v>0.45400000762939452</v>
      </c>
      <c r="DY180" s="27">
        <f>IFERROR(work!DU180-work!CI180,".")</f>
        <v>0.45300000762939452</v>
      </c>
      <c r="DZ180" s="27">
        <f>IFERROR(work!DV180-work!CJ180,".")</f>
        <v>0.45200000762939452</v>
      </c>
      <c r="EA180" s="27">
        <f>IFERROR(work!DW180-work!CK180,".")</f>
        <v>0.45100000762939452</v>
      </c>
      <c r="EB180" s="27">
        <f>IFERROR(work!DX180-work!CL180,".")</f>
        <v>0.45000000762939452</v>
      </c>
      <c r="EC180" s="27">
        <f>IFERROR(work!DY180-work!CM180,".")</f>
        <v>0.44800000762939451</v>
      </c>
      <c r="ED180" s="27">
        <f>IFERROR(work!DZ180-work!CN180,".")</f>
        <v>0.44600000762939451</v>
      </c>
      <c r="EE180" s="27">
        <f>IFERROR(work!EA180-work!CO180,".")</f>
        <v>0.27199999618530274</v>
      </c>
      <c r="EF180" s="27">
        <f>IFERROR(work!EB180-work!CP180,".")</f>
        <v>0.26999999618530274</v>
      </c>
      <c r="EG180" s="27">
        <f>IFERROR(work!EC180-work!CQ180,".")</f>
        <v>0.26799999618530274</v>
      </c>
      <c r="EH180" s="27">
        <f>IFERROR(work!ED180-work!CR180,".")</f>
        <v>0.26599999618530273</v>
      </c>
      <c r="EI180" s="27">
        <f>IFERROR(work!EE180-work!CS180,".")</f>
        <v>0.26299999618530273</v>
      </c>
      <c r="EJ180" s="27">
        <f>IFERROR(work!EF180-work!CT180,".")</f>
        <v>0.26099999618530273</v>
      </c>
      <c r="EK180" s="27">
        <f>IFERROR(work!EG180-work!CU180,".")</f>
        <v>0.25899999618530278</v>
      </c>
      <c r="EL180" s="27">
        <f>IFERROR(work!EH180-work!CV180,".")</f>
        <v>0.25599999618530278</v>
      </c>
      <c r="EM180" s="27">
        <f>IFERROR(work!EI180-work!CW180,".")</f>
        <v>0.25299999618530278</v>
      </c>
      <c r="EN180" s="27" t="str">
        <f>IFERROR(work!EJ180-work!CX180,".")</f>
        <v>.</v>
      </c>
      <c r="EO180" s="27" t="str">
        <f>IFERROR(work!EK180-work!CY180,".")</f>
        <v>.</v>
      </c>
      <c r="EP180" s="27" t="str">
        <f>IFERROR(work!EL180-work!CZ180,".")</f>
        <v>.</v>
      </c>
      <c r="EQ180" s="27" t="str">
        <f>IFERROR(work!EM180-work!DA180,".")</f>
        <v>.</v>
      </c>
      <c r="ER180" s="27" t="str">
        <f>IFERROR(work!EN180-work!DB180,".")</f>
        <v>.</v>
      </c>
      <c r="ES180" s="27" t="str">
        <f>IFERROR(work!EO180-work!DC180,".")</f>
        <v>.</v>
      </c>
      <c r="ET180" s="27" t="str">
        <f>IFERROR(work!EP180-work!DD180,".")</f>
        <v>.</v>
      </c>
      <c r="EU180" s="27" t="str">
        <f>IFERROR(work!EQ180-work!DE180,".")</f>
        <v>.</v>
      </c>
      <c r="EV180" s="27" t="str">
        <f>IFERROR(work!ER180-work!DF180,".")</f>
        <v>.</v>
      </c>
      <c r="EW180" s="27" t="str">
        <f>IFERROR(work!ES180-work!DG180,".")</f>
        <v>.</v>
      </c>
      <c r="EX180" s="27" t="str">
        <f>IFERROR(work!ET180-work!DH180,".")</f>
        <v>.</v>
      </c>
      <c r="EY180" s="27"/>
      <c r="EZ180" s="27"/>
      <c r="FA180" s="27"/>
      <c r="FB180" s="27"/>
      <c r="FC180" s="27"/>
      <c r="FD180" s="27"/>
      <c r="FE180" s="27" t="str">
        <f>IF(ISNUMBER(work!GZ180/work!HD180),work!GZ180/work!HD180,".")</f>
        <v>.</v>
      </c>
      <c r="FF180" s="27" t="str">
        <f>IF(ISNUMBER(work!HA180/work!HE180),work!HA180/work!HE180,".")</f>
        <v>.</v>
      </c>
      <c r="FG180" s="27" t="str">
        <f>IF(ISNUMBER(work!HB180/work!HF180),work!HB180/work!HF180,".")</f>
        <v>.</v>
      </c>
      <c r="FH180" s="27" t="str">
        <f>IF(ISNUMBER(work!HC180/work!HG180),work!HC180/work!HG180,".")</f>
        <v>.</v>
      </c>
      <c r="FI180" s="27" t="str">
        <f>IF(ISNUMBER((work!HA180+work!HB180)/(work!HE180+work!HF180)),(work!HA180+work!HB180)/(work!HE180+work!HF180),".")</f>
        <v>.</v>
      </c>
      <c r="FJ180" s="27" t="str">
        <f>IF(ISNUMBER(work!HH180/work!HL180),work!HH180/work!HL180,".")</f>
        <v>.</v>
      </c>
      <c r="FK180" s="27" t="str">
        <f>IF(ISNUMBER(work!HI180/work!HM180),work!HI180/work!HM180,".")</f>
        <v>.</v>
      </c>
      <c r="FL180" s="27" t="str">
        <f>IF(ISNUMBER(work!HJ180/work!HN180),work!HJ180/work!HN180,".")</f>
        <v>.</v>
      </c>
      <c r="FM180" s="27" t="str">
        <f>IF(ISNUMBER(work!HK180/work!HO180),work!HK180/work!HO180,".")</f>
        <v>.</v>
      </c>
      <c r="FN180" s="27" t="str">
        <f>IF(ISNUMBER((work!HI180+work!HJ180)/(work!HM180+work!HN180)),(work!HI180+work!HJ180)/(work!HM180+work!HN180),".")</f>
        <v>.</v>
      </c>
      <c r="FO180" s="27" t="s">
        <v>5007</v>
      </c>
      <c r="FP180" s="27" t="s">
        <v>5007</v>
      </c>
      <c r="FQ180" s="27" t="s">
        <v>5007</v>
      </c>
      <c r="FR180" s="27" t="s">
        <v>5007</v>
      </c>
      <c r="FS180" s="27" t="s">
        <v>5007</v>
      </c>
      <c r="FT180" s="27" t="str">
        <f>work!GM180</f>
        <v>.</v>
      </c>
      <c r="FU180" s="27" t="str">
        <f>work!GN180</f>
        <v>.</v>
      </c>
      <c r="FV180" s="27" t="str">
        <f>work!GO180</f>
        <v>.</v>
      </c>
      <c r="FW180" s="27" t="s">
        <v>5007</v>
      </c>
      <c r="FX180" s="27"/>
      <c r="FY180" s="27" t="str">
        <f t="shared" si="124"/>
        <v>.</v>
      </c>
      <c r="FZ180">
        <f t="shared" si="103"/>
        <v>12212</v>
      </c>
      <c r="GA180" t="str">
        <f>work!HC180</f>
        <v>.</v>
      </c>
      <c r="GB180" t="str">
        <f>IF(ISNUMBER(work!HA180+work!HB180),work!HA180+work!HB180,".")</f>
        <v>.</v>
      </c>
      <c r="GC180" t="str">
        <f>IF(ISNUMBER(work!HK180-work!HC180),work!HK180-work!HC180,".")</f>
        <v>.</v>
      </c>
      <c r="GD180" t="str">
        <f>IF(ISNUMBER(work!HI180+work!HJ180-work!HA180-work!HB180),(work!HI180+work!HJ180-work!HA180-work!HB180),".")</f>
        <v>.</v>
      </c>
      <c r="GH180" t="str">
        <f>work!GQ180</f>
        <v>.</v>
      </c>
      <c r="GI180" t="str">
        <f>work!GR180</f>
        <v>.</v>
      </c>
      <c r="GJ180" t="str">
        <f>work!GZ180</f>
        <v>.</v>
      </c>
      <c r="GK180" t="str">
        <f>work!HH180</f>
        <v>.</v>
      </c>
      <c r="GL180">
        <f t="shared" si="125"/>
        <v>0</v>
      </c>
      <c r="GM180" t="str">
        <f>IFERROR(VLOOKUP($F180,AREA_EM_ALLYEAR,Seq!B$1,FALSE),".")</f>
        <v>.</v>
      </c>
      <c r="GN180" t="str">
        <f>IFERROR(VLOOKUP($F180,AREA_EM_ALLYEAR,Seq!C$1,FALSE),".")</f>
        <v>.</v>
      </c>
      <c r="GO180" t="str">
        <f>IFERROR(VLOOKUP($F180,AREA_EM_ALLYEAR,Seq!D$1,FALSE),".")</f>
        <v>.</v>
      </c>
      <c r="GP180" t="str">
        <f>IFERROR(VLOOKUP($F180,AREA_EM_ALLYEAR,Seq!E$1,FALSE),".")</f>
        <v>.</v>
      </c>
      <c r="GQ180" t="str">
        <f>IFERROR(VLOOKUP($F180,AREA_EM_ALLYEAR,Seq!F$1,FALSE),".")</f>
        <v>.</v>
      </c>
      <c r="GR180" t="str">
        <f>IFERROR(VLOOKUP($F180,AREA_EM_ALLYEAR,Seq!G$1,FALSE),".")</f>
        <v>.</v>
      </c>
      <c r="GS180" t="str">
        <f>IFERROR(VLOOKUP($F180,AREA_EM_ALLYEAR,Seq!H$1,FALSE),".")</f>
        <v>.</v>
      </c>
      <c r="GT180" t="str">
        <f>IFERROR(VLOOKUP($F180,AREA_EM_ALLYEAR,Seq!I$1,FALSE),".")</f>
        <v>.</v>
      </c>
      <c r="GU180" t="str">
        <f>IFERROR(VLOOKUP($F180,AREA_EM_ALLYEAR,Seq!J$1,FALSE),".")</f>
        <v>.</v>
      </c>
      <c r="GV180" t="str">
        <f>IFERROR(VLOOKUP($F180,AREA_EM_ALLYEAR,Seq!K$1,FALSE),".")</f>
        <v>.</v>
      </c>
      <c r="GW180" t="str">
        <f>IFERROR(VLOOKUP($F180,AREA_EM_ALLYEAR,Seq!L$1,FALSE),".")</f>
        <v>.</v>
      </c>
      <c r="GX180" t="str">
        <f>IFERROR(VLOOKUP($F180,AREA_EM_ALLYEAR,Seq!M$1,FALSE),".")</f>
        <v>.</v>
      </c>
      <c r="GY180" t="str">
        <f>IFERROR(VLOOKUP($F180,AREA_EM_ALLYEAR,Seq!N$1,FALSE),".")</f>
        <v>.</v>
      </c>
      <c r="GZ180" t="str">
        <f>IFERROR(VLOOKUP($F180,AREA_EM_ALLYEAR,Seq!O$1,FALSE),".")</f>
        <v>.</v>
      </c>
      <c r="HA180" t="str">
        <f t="shared" si="104"/>
        <v>.</v>
      </c>
      <c r="HK180" s="139">
        <f>IFERROR(VLOOKUP(CONCATENATE($G180, ".SP.DYN.LE00.IN"),AREA_WB_6ATTRS,Seq!B$1,FALSE)-VLOOKUP("CHN.SP.DYN.LE00.IN",AREA_WB_6ATTRS,Seq!B$1,FALSE),".")</f>
        <v>5.3108292682926646</v>
      </c>
      <c r="HL180" s="139" t="str">
        <f>IFERROR(VLOOKUP(CONCATENATE($G180, ".SP.DYN.LE00.IN"),AREA_WB_6ATTRS,Seq!C$1,FALSE)-VLOOKUP("CHN.SP.DYN.LE00.IN",AREA_WB_6ATTRS,Seq!C$1,FALSE),".")</f>
        <v>.</v>
      </c>
      <c r="HM180" s="139" t="str">
        <f>IFERROR(VLOOKUP(CONCATENATE($G180, ".SP.DYN.LE00.IN"),AREA_WB_6ATTRS,Seq!D$1,FALSE)-VLOOKUP("CHN.SP.DYN.LE00.IN",AREA_WB_6ATTRS,Seq!D$1,FALSE),".")</f>
        <v>.</v>
      </c>
      <c r="HN180" s="139" t="str">
        <f>IFERROR(VLOOKUP(CONCATENATE($G180, ".SP.DYN.LE00.IN"),AREA_WB_6ATTRS,Seq!E$1,FALSE)-VLOOKUP("CHN.SP.DYN.LE00.IN",AREA_WB_6ATTRS,Seq!E$1,FALSE),".")</f>
        <v>.</v>
      </c>
      <c r="HO180" s="139" t="str">
        <f>IFERROR(VLOOKUP(CONCATENATE($G180, ".SP.DYN.LE00.IN"),AREA_WB_6ATTRS,Seq!F$1,FALSE)-VLOOKUP("CHN.SP.DYN.LE00.IN",AREA_WB_6ATTRS,Seq!F$1,FALSE),".")</f>
        <v>.</v>
      </c>
      <c r="HP180" s="139" t="str">
        <f>IFERROR(VLOOKUP(CONCATENATE($G180, ".SP.DYN.LE00.IN"),AREA_WB_6ATTRS,Seq!G$1,FALSE)-VLOOKUP("CHN.SP.DYN.LE00.IN",AREA_WB_6ATTRS,Seq!G$1,FALSE),".")</f>
        <v>.</v>
      </c>
      <c r="HQ180" s="139" t="str">
        <f>IFERROR(VLOOKUP(CONCATENATE($G180, ".SP.DYN.LE00.IN"),AREA_WB_6ATTRS,Seq!H$1,FALSE)-VLOOKUP("CHN.SP.DYN.LE00.IN",AREA_WB_6ATTRS,Seq!H$1,FALSE),".")</f>
        <v>.</v>
      </c>
      <c r="HR180" s="139" t="str">
        <f>IFERROR(VLOOKUP(CONCATENATE($G180, ".SP.DYN.LE00.IN"),AREA_WB_6ATTRS,Seq!I$1,FALSE)-VLOOKUP("CHN.SP.DYN.LE00.IN",AREA_WB_6ATTRS,Seq!I$1,FALSE),".")</f>
        <v>.</v>
      </c>
      <c r="HS180" s="139" t="str">
        <f>IFERROR(VLOOKUP(CONCATENATE($G180, ".SP.DYN.LE00.IN"),AREA_WB_6ATTRS,Seq!J$1,FALSE)-VLOOKUP("CHN.SP.DYN.LE00.IN",AREA_WB_6ATTRS,Seq!J$1,FALSE),".")</f>
        <v>.</v>
      </c>
      <c r="HT180" s="139" t="str">
        <f>IFERROR(VLOOKUP(CONCATENATE($G180, ".SP.DYN.LE00.IN"),AREA_WB_6ATTRS,Seq!K$1,FALSE)-VLOOKUP("CHN.SP.DYN.LE00.IN",AREA_WB_6ATTRS,Seq!K$1,FALSE),".")</f>
        <v>.</v>
      </c>
      <c r="HU180" s="139" t="str">
        <f>IFERROR(VLOOKUP(CONCATENATE($G180, ".SP.DYN.LE00.IN"),AREA_WB_6ATTRS,Seq!L$1,FALSE)-VLOOKUP("CHN.SP.DYN.LE00.IN",AREA_WB_6ATTRS,Seq!L$1,FALSE),".")</f>
        <v>.</v>
      </c>
      <c r="HV180" s="139">
        <f>IFERROR(VLOOKUP(CONCATENATE($G180, ".SP.DYN.LE00.IN"),AREA_WB_6ATTRS,Seq!M$1,FALSE)-VLOOKUP("CHN.SP.DYN.LE00.IN",AREA_WB_6ATTRS,Seq!M$1,FALSE),".")</f>
        <v>4.3654878048780574</v>
      </c>
      <c r="HW180" s="139" t="str">
        <f>IFERROR(VLOOKUP(CONCATENATE($G180, ".SP.DYN.LE00.IN"),AREA_WB_6ATTRS,Seq!N$1,FALSE)-VLOOKUP("CHN.SP.DYN.LE00.IN",AREA_WB_6ATTRS,Seq!N$1,FALSE),".")</f>
        <v>.</v>
      </c>
      <c r="HX180" s="139" t="str">
        <f>IFERROR(VLOOKUP(CONCATENATE($G180, ".SP.DYN.LE00.IN"),AREA_WB_6ATTRS,Seq!O$1,FALSE)-VLOOKUP("CHN.SP.DYN.LE00.IN",AREA_WB_6ATTRS,Seq!O$1,FALSE),".")</f>
        <v>.</v>
      </c>
      <c r="HY180" s="139" t="str">
        <f>IFERROR(VLOOKUP(CONCATENATE($G180, ".SP.DYN.LE00.IN"),AREA_WB_6ATTRS,Seq!P$1,FALSE)-VLOOKUP("CHN.SP.DYN.LE00.IN",AREA_WB_6ATTRS,Seq!P$1,FALSE),".")</f>
        <v>.</v>
      </c>
      <c r="HZ180" s="139" t="str">
        <f>IFERROR(VLOOKUP(CONCATENATE($G180, ".SP.DYN.LE00.IN"),AREA_WB_6ATTRS,Seq!Q$1,FALSE)-VLOOKUP("CHN.SP.DYN.LE00.IN",AREA_WB_6ATTRS,Seq!Q$1,FALSE),".")</f>
        <v>.</v>
      </c>
      <c r="IA180" s="139" t="str">
        <f>IFERROR(VLOOKUP(CONCATENATE($G180, ".SP.DYN.LE00.IN"),AREA_WB_6ATTRS,Seq!R$1,FALSE)-VLOOKUP("CHN.SP.DYN.LE00.IN",AREA_WB_6ATTRS,Seq!R$1,FALSE),".")</f>
        <v>.</v>
      </c>
      <c r="IB180" s="139" t="str">
        <f>IFERROR(VLOOKUP(CONCATENATE($G180, ".SP.DYN.LE00.IN"),AREA_WB_6ATTRS,Seq!S$1,FALSE)-VLOOKUP("CHN.SP.DYN.LE00.IN",AREA_WB_6ATTRS,Seq!S$1,FALSE),".")</f>
        <v>.</v>
      </c>
      <c r="IC180" s="139" t="str">
        <f>IFERROR(VLOOKUP(CONCATENATE($G180, ".SP.DYN.LE00.IN"),AREA_WB_6ATTRS,Seq!T$1,FALSE)-VLOOKUP("CHN.SP.DYN.LE00.IN",AREA_WB_6ATTRS,Seq!T$1,FALSE),".")</f>
        <v>.</v>
      </c>
      <c r="ID180" s="139" t="str">
        <f>IFERROR(VLOOKUP(CONCATENATE($G180, ".SP.DYN.LE00.IN"),AREA_WB_6ATTRS,Seq!U$1,FALSE)-VLOOKUP("CHN.SP.DYN.LE00.IN",AREA_WB_6ATTRS,Seq!U$1,FALSE),".")</f>
        <v>.</v>
      </c>
      <c r="IE180" s="139">
        <f>IFERROR(VLOOKUP(CONCATENATE($G180, ".SP.DYN.LE00.IN"),AREA_WB_6ATTRS,Seq!V$1,FALSE)-VLOOKUP("CHN.SP.DYN.LE00.IN",AREA_WB_6ATTRS,Seq!V$1,FALSE),".")</f>
        <v>6.6231707317073045</v>
      </c>
      <c r="IF180" s="139" t="str">
        <f>IFERROR(VLOOKUP(CONCATENATE($G180, ".SP.DYN.LE00.IN"),AREA_WB_6ATTRS,Seq!W$1,FALSE)-VLOOKUP("CHN.SP.DYN.LE00.IN",AREA_WB_6ATTRS,Seq!W$1,FALSE),".")</f>
        <v>.</v>
      </c>
      <c r="IG180" s="139" t="str">
        <f>IFERROR(VLOOKUP(CONCATENATE($G180, ".SP.DYN.LE00.IN"),AREA_WB_6ATTRS,Seq!X$1,FALSE)-VLOOKUP("CHN.SP.DYN.LE00.IN",AREA_WB_6ATTRS,Seq!X$1,FALSE),".")</f>
        <v>.</v>
      </c>
      <c r="IH180" s="139" t="str">
        <f>IFERROR(VLOOKUP(CONCATENATE($G180, ".SP.DYN.LE00.IN"),AREA_WB_6ATTRS,Seq!Y$1,FALSE)-VLOOKUP("CHN.SP.DYN.LE00.IN",AREA_WB_6ATTRS,Seq!Y$1,FALSE),".")</f>
        <v>.</v>
      </c>
      <c r="II180" s="139" t="str">
        <f>IFERROR(VLOOKUP(CONCATENATE($G180, ".SP.DYN.LE00.IN"),AREA_WB_6ATTRS,Seq!Z$1,FALSE)-VLOOKUP("CHN.SP.DYN.LE00.IN",AREA_WB_6ATTRS,Seq!Z$1,FALSE),".")</f>
        <v>.</v>
      </c>
      <c r="IJ180" s="139">
        <f>IFERROR(VLOOKUP(CONCATENATE($G180, ".SP.DYN.LE00.IN"),AREA_WB_6ATTRS,Seq!AA$1,FALSE)-VLOOKUP("CHN.SP.DYN.LE00.IN",AREA_WB_6ATTRS,Seq!AA$1,FALSE),".")</f>
        <v>6.4053902439024313</v>
      </c>
      <c r="IK180" s="139">
        <f>IFERROR(VLOOKUP(CONCATENATE($G180, ".SP.DYN.LE00.IN"),AREA_WB_6ATTRS,Seq!AB$1,FALSE)-VLOOKUP("CHN.SP.DYN.LE00.IN",AREA_WB_6ATTRS,Seq!AB$1,FALSE),".")</f>
        <v>6.3293414634146359</v>
      </c>
      <c r="IL180" s="139">
        <f>IFERROR(VLOOKUP(CONCATENATE($G180, ".SP.DYN.LE00.IN"),AREA_WB_6ATTRS,Seq!AC$1,FALSE)-VLOOKUP("CHN.SP.DYN.LE00.IN",AREA_WB_6ATTRS,Seq!AC$1,FALSE),".")</f>
        <v>6.2488536585365893</v>
      </c>
      <c r="IM180" s="139">
        <f>IFERROR(VLOOKUP(CONCATENATE($G180, ".SP.DYN.LE00.IN"),AREA_WB_6ATTRS,Seq!AD$1,FALSE)-VLOOKUP("CHN.SP.DYN.LE00.IN",AREA_WB_6ATTRS,Seq!AD$1,FALSE),".")</f>
        <v>6.1684634146341466</v>
      </c>
      <c r="IN180" s="139">
        <f>IFERROR(VLOOKUP(CONCATENATE($G180, ".SP.DYN.LE00.IN"),AREA_WB_6ATTRS,Seq!AE$1,FALSE)-VLOOKUP("CHN.SP.DYN.LE00.IN",AREA_WB_6ATTRS,Seq!AE$1,FALSE),".")</f>
        <v>6.089658536585361</v>
      </c>
      <c r="IO180" s="139">
        <f>IFERROR(VLOOKUP(CONCATENATE($G180, ".SP.DYN.LE00.IN"),AREA_WB_6ATTRS,Seq!AF$1,FALSE)-VLOOKUP("CHN.SP.DYN.LE00.IN",AREA_WB_6ATTRS,Seq!AF$1,FALSE),".")</f>
        <v>6.0154390243902185</v>
      </c>
      <c r="IP180" s="139" t="str">
        <f>IFERROR(VLOOKUP(CONCATENATE($G180, ".SP.DYN.LE00.IN"),AREA_WB_6ATTRS,Seq!AG$1,FALSE)-VLOOKUP("CHN.SP.DYN.LE00.IN",AREA_WB_6ATTRS,Seq!AG$1,FALSE),".")</f>
        <v>.</v>
      </c>
      <c r="IW180">
        <f>IFERROR(VLOOKUP(CONCATENATE($G180, ".SP.DYN.LE00.IN"),AREA_WB_6ATTRS,Seq!B$1,FALSE),".")</f>
        <v>72.304634146341456</v>
      </c>
      <c r="IX180" t="str">
        <f>IFERROR(VLOOKUP(CONCATENATE($G180, ".SP.DYN.LE00.IN"),AREA_WB_6ATTRS,Seq!C$1,FALSE),".")</f>
        <v>.</v>
      </c>
      <c r="IY180" t="str">
        <f>IFERROR(VLOOKUP(CONCATENATE($G180, ".SP.DYN.LE00.IN"),AREA_WB_6ATTRS,Seq!D$1,FALSE),".")</f>
        <v>.</v>
      </c>
      <c r="IZ180" t="str">
        <f>IFERROR(VLOOKUP(CONCATENATE($G180, ".SP.DYN.LE00.IN"),AREA_WB_6ATTRS,Seq!E$1,FALSE),".")</f>
        <v>.</v>
      </c>
      <c r="JA180" t="str">
        <f>IFERROR(VLOOKUP(CONCATENATE($G180, ".SP.DYN.LE00.IN"),AREA_WB_6ATTRS,Seq!F$1,FALSE),".")</f>
        <v>.</v>
      </c>
      <c r="JB180" t="str">
        <f>IFERROR(VLOOKUP(CONCATENATE($G180, ".SP.DYN.LE00.IN"),AREA_WB_6ATTRS,Seq!G$1,FALSE),".")</f>
        <v>.</v>
      </c>
      <c r="JC180" t="str">
        <f>IFERROR(VLOOKUP(CONCATENATE($G180, ".SP.DYN.LE00.IN"),AREA_WB_6ATTRS,Seq!H$1,FALSE),".")</f>
        <v>.</v>
      </c>
      <c r="JD180" t="str">
        <f>IFERROR(VLOOKUP(CONCATENATE($G180, ".SP.DYN.LE00.IN"),AREA_WB_6ATTRS,Seq!I$1,FALSE),".")</f>
        <v>.</v>
      </c>
      <c r="JE180" t="str">
        <f>IFERROR(VLOOKUP(CONCATENATE($G180, ".SP.DYN.LE00.IN"),AREA_WB_6ATTRS,Seq!J$1,FALSE),".")</f>
        <v>.</v>
      </c>
      <c r="JF180" t="str">
        <f>IFERROR(VLOOKUP(CONCATENATE($G180, ".SP.DYN.LE00.IN"),AREA_WB_6ATTRS,Seq!K$1,FALSE),".")</f>
        <v>.</v>
      </c>
      <c r="JG180" t="str">
        <f>IFERROR(VLOOKUP(CONCATENATE($G180, ".SP.DYN.LE00.IN"),AREA_WB_6ATTRS,Seq!L$1,FALSE),".")</f>
        <v>.</v>
      </c>
      <c r="JH180">
        <f>IFERROR(VLOOKUP(CONCATENATE($G180, ".SP.DYN.LE00.IN"),AREA_WB_6ATTRS,Seq!M$1,FALSE),".")</f>
        <v>74.029512195121967</v>
      </c>
      <c r="JI180" t="str">
        <f>IFERROR(VLOOKUP(CONCATENATE($G180, ".SP.DYN.LE00.IN"),AREA_WB_6ATTRS,Seq!N$1,FALSE),".")</f>
        <v>.</v>
      </c>
      <c r="JJ180" t="str">
        <f>IFERROR(VLOOKUP(CONCATENATE($G180, ".SP.DYN.LE00.IN"),AREA_WB_6ATTRS,Seq!O$1,FALSE),".")</f>
        <v>.</v>
      </c>
      <c r="JK180" t="str">
        <f>IFERROR(VLOOKUP(CONCATENATE($G180, ".SP.DYN.LE00.IN"),AREA_WB_6ATTRS,Seq!P$1,FALSE),".")</f>
        <v>.</v>
      </c>
      <c r="JL180" t="str">
        <f>IFERROR(VLOOKUP(CONCATENATE($G180, ".SP.DYN.LE00.IN"),AREA_WB_6ATTRS,Seq!Q$1,FALSE),".")</f>
        <v>.</v>
      </c>
      <c r="JM180" t="str">
        <f>IFERROR(VLOOKUP(CONCATENATE($G180, ".SP.DYN.LE00.IN"),AREA_WB_6ATTRS,Seq!R$1,FALSE),".")</f>
        <v>.</v>
      </c>
      <c r="JN180" t="str">
        <f>IFERROR(VLOOKUP(CONCATENATE($G180, ".SP.DYN.LE00.IN"),AREA_WB_6ATTRS,Seq!S$1,FALSE),".")</f>
        <v>.</v>
      </c>
      <c r="JO180" t="str">
        <f>IFERROR(VLOOKUP(CONCATENATE($G180, ".SP.DYN.LE00.IN"),AREA_WB_6ATTRS,Seq!T$1,FALSE),".")</f>
        <v>.</v>
      </c>
      <c r="JP180" t="str">
        <f>IFERROR(VLOOKUP(CONCATENATE($G180, ".SP.DYN.LE00.IN"),AREA_WB_6ATTRS,Seq!U$1,FALSE),".")</f>
        <v>.</v>
      </c>
      <c r="JQ180">
        <f>IFERROR(VLOOKUP(CONCATENATE($G180, ".SP.DYN.LE00.IN"),AREA_WB_6ATTRS,Seq!V$1,FALSE),".")</f>
        <v>77.864878048780483</v>
      </c>
      <c r="JR180" t="str">
        <f>IFERROR(VLOOKUP(CONCATENATE($G180, ".SP.DYN.LE00.IN"),AREA_WB_6ATTRS,Seq!W$1,FALSE),".")</f>
        <v>.</v>
      </c>
      <c r="JS180" t="str">
        <f>IFERROR(VLOOKUP(CONCATENATE($G180, ".SP.DYN.LE00.IN"),AREA_WB_6ATTRS,Seq!X$1,FALSE),".")</f>
        <v>.</v>
      </c>
      <c r="JT180" t="str">
        <f>IFERROR(VLOOKUP(CONCATENATE($G180, ".SP.DYN.LE00.IN"),AREA_WB_6ATTRS,Seq!Y$1,FALSE),".")</f>
        <v>.</v>
      </c>
      <c r="JU180" t="str">
        <f>IFERROR(VLOOKUP(CONCATENATE($G180, ".SP.DYN.LE00.IN"),AREA_WB_6ATTRS,Seq!Z$1,FALSE),".")</f>
        <v>.</v>
      </c>
      <c r="JV180">
        <f>IFERROR(VLOOKUP(CONCATENATE($G180, ".SP.DYN.LE00.IN"),AREA_WB_6ATTRS,Seq!AA$1,FALSE),".")</f>
        <v>78.576707317073172</v>
      </c>
      <c r="JW180">
        <f>IFERROR(VLOOKUP(CONCATENATE($G180, ".SP.DYN.LE00.IN"),AREA_WB_6ATTRS,Seq!AB$1,FALSE),".")</f>
        <v>78.719073170731718</v>
      </c>
      <c r="JX180">
        <f>IFERROR(VLOOKUP(CONCATENATE($G180, ".SP.DYN.LE00.IN"),AREA_WB_6ATTRS,Seq!AC$1,FALSE),".")</f>
        <v>78.861439024390251</v>
      </c>
      <c r="JY180">
        <f>IFERROR(VLOOKUP(CONCATENATE($G180, ".SP.DYN.LE00.IN"),AREA_WB_6ATTRS,Seq!AD$1,FALSE),".")</f>
        <v>79.003804878048783</v>
      </c>
      <c r="JZ180">
        <f>IFERROR(VLOOKUP(CONCATENATE($G180, ".SP.DYN.LE00.IN"),AREA_WB_6ATTRS,Seq!AE$1,FALSE),".")</f>
        <v>79.146170731707315</v>
      </c>
      <c r="KA180">
        <f>IFERROR(VLOOKUP(CONCATENATE($G180, ".SP.DYN.LE00.IN"),AREA_WB_6ATTRS,Seq!AF$1,FALSE),".")</f>
        <v>79.288536585365847</v>
      </c>
      <c r="KB180" t="str">
        <f>IFERROR(VLOOKUP(CONCATENATE($G180, ".SP.DYN.LE00.IN"),AREA_WB_6ATTRS,Seq!AG$1,FALSE),".")</f>
        <v>.</v>
      </c>
      <c r="KK180">
        <f t="shared" si="107"/>
        <v>69210</v>
      </c>
      <c r="KL180">
        <f t="shared" si="105"/>
        <v>0</v>
      </c>
      <c r="KM180">
        <f t="shared" si="108"/>
        <v>44724641.320961185</v>
      </c>
      <c r="KN180">
        <f t="shared" si="109"/>
        <v>-44195070.143651195</v>
      </c>
      <c r="KO180">
        <f t="shared" si="106"/>
        <v>0.44800000762939451</v>
      </c>
      <c r="KP180" t="str">
        <f>work!HA180</f>
        <v>.</v>
      </c>
      <c r="KQ180" t="str">
        <f>work!HB180</f>
        <v>.</v>
      </c>
      <c r="KR180" t="str">
        <f>work!HC180</f>
        <v>.</v>
      </c>
      <c r="KS180" t="str">
        <f>IF(ISNUMBER(work!HI180-work!HA180),work!HI180-work!HA180,".")</f>
        <v>.</v>
      </c>
      <c r="KT180" t="str">
        <f>IF(ISNUMBER(work!HJ180-work!HB180),work!HJ180-work!HB180,".")</f>
        <v>.</v>
      </c>
      <c r="KU180" t="str">
        <f>IF(ISNUMBER(work!HK180-work!HC180),work!HK180-work!HC180,".")</f>
        <v>.</v>
      </c>
      <c r="KW180">
        <f>IFERROR(work!HR180/work!HV180,".")</f>
        <v>1.2037037037037038E-3</v>
      </c>
      <c r="KX180">
        <f>IFERROR(work!HS180/work!HW180,".")</f>
        <v>3.3057851239669423E-5</v>
      </c>
      <c r="KY180">
        <f>IFERROR(work!HT180/work!HX180,".")</f>
        <v>1.7221676779707392E-3</v>
      </c>
      <c r="KZ180">
        <f>IFERROR(work!HU180/work!HY180,".")</f>
        <v>0</v>
      </c>
    </row>
    <row r="181" spans="1:312">
      <c r="A181" s="24">
        <f t="shared" si="85"/>
        <v>184</v>
      </c>
      <c r="B181" s="24" t="str">
        <f t="shared" si="110"/>
        <v>InEM90</v>
      </c>
      <c r="C181" s="24" t="str">
        <f t="shared" si="111"/>
        <v>InOECD90</v>
      </c>
      <c r="D181" s="24" t="str">
        <f t="shared" si="112"/>
        <v>In67</v>
      </c>
      <c r="E181" s="25" t="s">
        <v>2634</v>
      </c>
      <c r="F181" s="26" t="str">
        <f t="shared" si="89"/>
        <v>Australia</v>
      </c>
      <c r="G181" s="166" t="s">
        <v>1353</v>
      </c>
      <c r="H181" s="166" t="s">
        <v>5007</v>
      </c>
      <c r="I181" s="166" t="s">
        <v>5007</v>
      </c>
      <c r="J181" s="180" t="s">
        <v>5007</v>
      </c>
      <c r="K181" s="180" t="s">
        <v>5007</v>
      </c>
      <c r="L181" s="27">
        <f>IFERROR(VLOOKUP($F181,Area_FDI_84_96,Seq!B$1,FALSE),0)</f>
        <v>40</v>
      </c>
      <c r="M181" s="27">
        <f>IFERROR(VLOOKUP($F181,Area_FDI_84_96,Seq!C$1,FALSE),0)</f>
        <v>1436</v>
      </c>
      <c r="N181" s="27">
        <f>IFERROR(VLOOKUP($F181,Area_FDI_84_96,Seq!D$1,FALSE),0)</f>
        <v>6016</v>
      </c>
      <c r="O181" s="27">
        <f>IFERROR(VLOOKUP($F181,Area_FDI_84_96,Seq!E$1,FALSE),0)</f>
        <v>496</v>
      </c>
      <c r="P181" s="27">
        <f>IFERROR(VLOOKUP($F181,Area_FDI_84_96,Seq!F$1,FALSE),0)</f>
        <v>416</v>
      </c>
      <c r="Q181" s="27">
        <f>IFERROR(VLOOKUP($F181,Area_FDI_84_96,Seq!G$1,FALSE),0)</f>
        <v>4442</v>
      </c>
      <c r="R181" s="27">
        <f>IFERROR(VLOOKUP($F181,Area_FDI_84_96,Seq!H$1,FALSE),0)</f>
        <v>2487</v>
      </c>
      <c r="S181" s="27">
        <f>IFERROR(VLOOKUP($F181,Area_FDI_84_96,Seq!I$1,FALSE),0)</f>
        <v>1491</v>
      </c>
      <c r="T181" s="27">
        <f>IFERROR(VALUE(VLOOKUP($E181,Area_FDI_92_95,Seq!B$1,FALSE)),0)</f>
        <v>3503</v>
      </c>
      <c r="U181" s="27">
        <f>IFERROR(VALUE(VLOOKUP($E181,Area_FDI_92_95,Seq!C$1,FALSE)),0)</f>
        <v>10996</v>
      </c>
      <c r="V181" s="27">
        <f>IFERROR(VALUE(VLOOKUP($E181,Area_FDI_92_95,Seq!D$1,FALSE)),0)</f>
        <v>18826</v>
      </c>
      <c r="W181" s="27">
        <f>IFERROR(VALUE(VLOOKUP($E181,Area_FDI_92_95,Seq!E$1,FALSE)),0)</f>
        <v>23299</v>
      </c>
      <c r="X181" s="27">
        <f>IFERROR(VALUE(VLOOKUP($E181,Area_FDI_96_99,Seq!B$1,FALSE)),0)</f>
        <v>19392</v>
      </c>
      <c r="Y181" s="27">
        <f>IFERROR(VALUE(VLOOKUP($E181,Area_FDI_96_99,Seq!C$1,FALSE)),0)</f>
        <v>31374</v>
      </c>
      <c r="Z181" s="27">
        <f>IFERROR(VALUE(VLOOKUP($E181,Area_FDI_96_99,Seq!D$1,FALSE)),0)</f>
        <v>27197</v>
      </c>
      <c r="AA181" s="27">
        <f>IFERROR(VALUE(VLOOKUP($E181,Area_FDI_96_99,Seq!E$1,FALSE)),0)</f>
        <v>26331</v>
      </c>
      <c r="AB181" s="27">
        <f t="shared" si="113"/>
        <v>30888</v>
      </c>
      <c r="AC181" s="27">
        <f t="shared" si="114"/>
        <v>33560</v>
      </c>
      <c r="AD181" s="27">
        <f t="shared" si="115"/>
        <v>38070</v>
      </c>
      <c r="AE181" s="27">
        <f t="shared" si="116"/>
        <v>59253</v>
      </c>
      <c r="AF181" s="27">
        <f t="shared" si="117"/>
        <v>66263</v>
      </c>
      <c r="AG181" s="27">
        <f t="shared" si="118"/>
        <v>40093</v>
      </c>
      <c r="AH181" s="27">
        <f t="shared" si="119"/>
        <v>55189</v>
      </c>
      <c r="AI181" s="27">
        <f t="shared" si="120"/>
        <v>35387</v>
      </c>
      <c r="AJ181" s="27">
        <f t="shared" si="121"/>
        <v>40707</v>
      </c>
      <c r="AK181" s="27">
        <f t="shared" si="122"/>
        <v>39437</v>
      </c>
      <c r="AL181" s="27">
        <f t="shared" si="123"/>
        <v>32501</v>
      </c>
      <c r="AM181" s="27"/>
      <c r="AN181" s="27"/>
      <c r="AO181" s="27"/>
      <c r="AP181" s="27"/>
      <c r="AQ181" s="27"/>
      <c r="AR181" s="27"/>
      <c r="AS181" s="27"/>
      <c r="AT181" s="27">
        <f>IFERROR(work!D181+work!AP181,".")</f>
        <v>39607655.393716708</v>
      </c>
      <c r="AU181" s="27">
        <f>IFERROR(work!E181+work!AQ181,".")</f>
        <v>41285280.105785966</v>
      </c>
      <c r="AV181" s="27">
        <f>IFERROR(work!F181+work!AR181,".")</f>
        <v>43748028.533852033</v>
      </c>
      <c r="AW181" s="27">
        <f>IFERROR(work!G181+work!AS181,".")</f>
        <v>45508835.078651197</v>
      </c>
      <c r="AX181" s="27">
        <f>IFERROR(work!H181+work!AT181,".")</f>
        <v>50070156.083373919</v>
      </c>
      <c r="AY181" s="27">
        <f>IFERROR(work!I181+work!AU181,".")</f>
        <v>54884123.689127311</v>
      </c>
      <c r="AZ181" s="27">
        <f>IFERROR(work!J181+work!AV181,".")</f>
        <v>58675687.325334214</v>
      </c>
      <c r="BA181" s="27">
        <f>IFERROR(work!K181+work!AW181,".")</f>
        <v>63170646.002711579</v>
      </c>
      <c r="BB181" s="27">
        <f>IFERROR(work!L181+work!AX181,".")</f>
        <v>68886701.62529467</v>
      </c>
      <c r="BC181" s="27">
        <f>IFERROR(work!M181+work!AY181,".")</f>
        <v>71666619.61923784</v>
      </c>
      <c r="BD181" s="27">
        <f>IFERROR(work!N181+work!AZ181,".")</f>
        <v>74325004.339655995</v>
      </c>
      <c r="BE181" s="27">
        <f>IFERROR(work!O181+work!BA181,".")</f>
        <v>78343853.583458304</v>
      </c>
      <c r="BF181" s="27">
        <f>IFERROR(work!P181+work!BB181,".")</f>
        <v>85373258.960485429</v>
      </c>
      <c r="BG181" s="27">
        <f>IFERROR(work!Q181+work!BC181,".")</f>
        <v>94358351.339057058</v>
      </c>
      <c r="BH181" s="27">
        <f>IFERROR(work!R181+work!BD181,".")</f>
        <v>103873926.71172991</v>
      </c>
      <c r="BI181" s="27">
        <f>IFERROR(work!S181+work!BE181,".")</f>
        <v>112942016.86312971</v>
      </c>
      <c r="BJ181" s="27">
        <f>IFERROR(work!T181+work!BF181,".")</f>
        <v>122277485.14100352</v>
      </c>
      <c r="BK181" s="27">
        <f>IFERROR(work!U181+work!BG181,".")</f>
        <v>131780862.25650549</v>
      </c>
      <c r="BL181" s="27">
        <f>IFERROR(work!V181+work!BH181,".")</f>
        <v>140887637.5389908</v>
      </c>
      <c r="BM181" s="27">
        <f>IFERROR(work!W181+work!BI181,".")</f>
        <v>150664516.26365674</v>
      </c>
      <c r="BN181" s="27">
        <f>IFERROR(work!X181+work!BJ181,".")</f>
        <v>161536245.53945339</v>
      </c>
      <c r="BO181" s="27">
        <f>IFERROR(work!Y181+work!BK181,".")</f>
        <v>172347218.51633766</v>
      </c>
      <c r="BP181" s="27">
        <f>IFERROR(work!Z181+work!BL181,".")</f>
        <v>185819704.73258838</v>
      </c>
      <c r="BQ181" s="27">
        <f>IFERROR(work!AA181+work!BM181,".")</f>
        <v>201427105.01839384</v>
      </c>
      <c r="BR181" s="27">
        <f>IFERROR(work!AB181+work!BN181,".")</f>
        <v>219057099.30246824</v>
      </c>
      <c r="BS181" s="27">
        <f>IFERROR(work!AC181+work!BO181,".")</f>
        <v>239843816.41681677</v>
      </c>
      <c r="BT181" s="27">
        <f>IFERROR(work!AD181+work!BP181,".")</f>
        <v>265594213.70988235</v>
      </c>
      <c r="BU181" s="27">
        <f>IFERROR(work!AE181+work!BQ181,".")</f>
        <v>297940268.63604176</v>
      </c>
      <c r="BV181" s="27">
        <f>IFERROR(work!AF181+work!BR181,".")</f>
        <v>323527463.76777077</v>
      </c>
      <c r="BW181" s="27">
        <f>IFERROR(work!AG181+work!BS181,".")</f>
        <v>349084708.90865815</v>
      </c>
      <c r="BX181" s="27">
        <f>IFERROR(work!AH181+work!BT181,".")</f>
        <v>380905767.09656405</v>
      </c>
      <c r="BY181" s="27">
        <f>IFERROR(work!AI181+work!BU181,".")</f>
        <v>411484896.30459774</v>
      </c>
      <c r="BZ181" s="27"/>
      <c r="CA181" s="27"/>
      <c r="CB181" s="27"/>
      <c r="CC181" s="27"/>
      <c r="CD181" s="27"/>
      <c r="CE181" s="27"/>
      <c r="CF181" s="27">
        <f>IFERROR(work!AP181-work!D181,".")</f>
        <v>3019431.3059953265</v>
      </c>
      <c r="CG181" s="27">
        <f>IFERROR(work!AQ181-work!E181,".")</f>
        <v>2794468.3655030616</v>
      </c>
      <c r="CH181" s="27">
        <f>IFERROR(work!AR181-work!F181,".")</f>
        <v>1754552.9252033681</v>
      </c>
      <c r="CI181" s="27">
        <f>IFERROR(work!AS181-work!G181,".")</f>
        <v>-1061929.371340327</v>
      </c>
      <c r="CJ181" s="27">
        <f>IFERROR(work!AT181-work!H181,".")</f>
        <v>-3579364.5630162247</v>
      </c>
      <c r="CK181" s="27">
        <f>IFERROR(work!AU181-work!I181,".")</f>
        <v>-6008082.2445254289</v>
      </c>
      <c r="CL181" s="27">
        <f>IFERROR(work!AV181-work!J181,".")</f>
        <v>-7575032.7304800078</v>
      </c>
      <c r="CM181" s="27">
        <f>IFERROR(work!AW181-work!K181,".")</f>
        <v>-10765157.579577103</v>
      </c>
      <c r="CN181" s="27">
        <f>IFERROR(work!AX181-work!L181,".")</f>
        <v>-13403847.761792611</v>
      </c>
      <c r="CO181" s="27">
        <f>IFERROR(work!AY181-work!M181,".")</f>
        <v>-13997842.292720165</v>
      </c>
      <c r="CP181" s="27">
        <f>IFERROR(work!AZ181-work!N181,".")</f>
        <v>-14594707.124956384</v>
      </c>
      <c r="CQ181" s="27">
        <f>IFERROR(work!BA181-work!O181,".")</f>
        <v>-18756471.335898381</v>
      </c>
      <c r="CR181" s="27">
        <f>IFERROR(work!BB181-work!P181,".")</f>
        <v>-25515312.09741981</v>
      </c>
      <c r="CS181" s="27">
        <f>IFERROR(work!BC181-work!Q181,".")</f>
        <v>-32054619.666955095</v>
      </c>
      <c r="CT181" s="27">
        <f>IFERROR(work!BD181-work!R181,".")</f>
        <v>-39099143.496069677</v>
      </c>
      <c r="CU181" s="27">
        <f>IFERROR(work!BE181-work!S181,".")</f>
        <v>-45615117.997319996</v>
      </c>
      <c r="CV181" s="27">
        <f>IFERROR(work!BF181-work!T181,".")</f>
        <v>-52135363.205491297</v>
      </c>
      <c r="CW181" s="27">
        <f>IFERROR(work!BG181-work!U181,".")</f>
        <v>-58852380.986213356</v>
      </c>
      <c r="CX181" s="27">
        <f>IFERROR(work!BH181-work!V181,".")</f>
        <v>-64614998.676660247</v>
      </c>
      <c r="CY181" s="27">
        <f>IFERROR(work!BI181-work!W181,".")</f>
        <v>-70456320.304383755</v>
      </c>
      <c r="CZ181" s="27">
        <f>IFERROR(work!BJ181-work!X181,".")</f>
        <v>-78158741.300302476</v>
      </c>
      <c r="DA181" s="27">
        <f>IFERROR(work!BK181-work!Y181,".")</f>
        <v>-87242452.231117904</v>
      </c>
      <c r="DB181" s="27">
        <f>IFERROR(work!BL181-work!Z181,".")</f>
        <v>-97392626.052885622</v>
      </c>
      <c r="DC181" s="27">
        <f>IFERROR(work!BM181-work!AA181,".")</f>
        <v>-110106458.84562716</v>
      </c>
      <c r="DD181" s="27">
        <f>IFERROR(work!BN181-work!AB181,".")</f>
        <v>-123941354.51182032</v>
      </c>
      <c r="DE181" s="27">
        <f>IFERROR(work!BO181-work!AC181,".")</f>
        <v>-141913462.67848599</v>
      </c>
      <c r="DF181" s="27">
        <f>IFERROR(work!BP181-work!AD181,".")</f>
        <v>-164646239.83052227</v>
      </c>
      <c r="DG181" s="27">
        <f>IFERROR(work!BQ181-work!AE181,".")</f>
        <v>-193394329.30710179</v>
      </c>
      <c r="DH181" s="27">
        <f>IFERROR(work!BR181-work!AF181,".")</f>
        <v>-214975255.57791376</v>
      </c>
      <c r="DI181" s="27">
        <f>IFERROR(work!BS181-work!AG181,".")</f>
        <v>-238960260.61683047</v>
      </c>
      <c r="DJ181" s="27">
        <f>IFERROR(work!BT181-work!AH181,".")</f>
        <v>-268295879.25957537</v>
      </c>
      <c r="DK181" s="27">
        <f>IFERROR(work!BU181-work!AI181,".")</f>
        <v>-296794099.86995018</v>
      </c>
      <c r="DL181" s="27"/>
      <c r="DM181" s="27"/>
      <c r="DN181" s="27"/>
      <c r="DO181" s="27"/>
      <c r="DP181" s="27"/>
      <c r="DQ181" s="27"/>
      <c r="DR181" s="27"/>
      <c r="DS181" s="27">
        <f>IFERROR(work!DO181-work!CC181,".")</f>
        <v>0.48</v>
      </c>
      <c r="DT181" s="27">
        <f>IFERROR(work!DP181-work!CD181,".")</f>
        <v>0.47899999999999998</v>
      </c>
      <c r="DU181" s="27">
        <f>IFERROR(work!DQ181-work!CE181,".")</f>
        <v>0.47899999999999998</v>
      </c>
      <c r="DV181" s="27">
        <f>IFERROR(work!DR181-work!CF181,".")</f>
        <v>0.47799999999999998</v>
      </c>
      <c r="DW181" s="27">
        <f>IFERROR(work!DS181-work!CG181,".")</f>
        <v>0.47799999999999998</v>
      </c>
      <c r="DX181" s="27">
        <f>IFERROR(work!DT181-work!CH181,".")</f>
        <v>0.47699999999999998</v>
      </c>
      <c r="DY181" s="27">
        <f>IFERROR(work!DU181-work!CI181,".")</f>
        <v>0.47599999999999998</v>
      </c>
      <c r="DZ181" s="27">
        <f>IFERROR(work!DV181-work!CJ181,".")</f>
        <v>0.47499999999999998</v>
      </c>
      <c r="EA181" s="27">
        <f>IFERROR(work!DW181-work!CK181,".")</f>
        <v>0.47399999999999998</v>
      </c>
      <c r="EB181" s="27">
        <f>IFERROR(work!DX181-work!CL181,".")</f>
        <v>0.47299999999999998</v>
      </c>
      <c r="EC181" s="27">
        <f>IFERROR(work!DY181-work!CM181,".")</f>
        <v>0.47099999999999997</v>
      </c>
      <c r="ED181" s="27">
        <f>IFERROR(work!DZ181-work!CN181,".")</f>
        <v>0.46899999999999997</v>
      </c>
      <c r="EE181" s="27">
        <f>IFERROR(work!EA181-work!CO181,".")</f>
        <v>0.46799999999999997</v>
      </c>
      <c r="EF181" s="27">
        <f>IFERROR(work!EB181-work!CP181,".")</f>
        <v>0.46599999999999997</v>
      </c>
      <c r="EG181" s="27">
        <f>IFERROR(work!EC181-work!CQ181,".")</f>
        <v>0.46399999999999997</v>
      </c>
      <c r="EH181" s="27">
        <f>IFERROR(work!ED181-work!CR181,".")</f>
        <v>0.46199999999999997</v>
      </c>
      <c r="EI181" s="27">
        <f>IFERROR(work!EE181-work!CS181,".")</f>
        <v>0.23199999237060545</v>
      </c>
      <c r="EJ181" s="27">
        <f>IFERROR(work!EF181-work!CT181,".")</f>
        <v>0.22999999237060545</v>
      </c>
      <c r="EK181" s="27">
        <f>IFERROR(work!EG181-work!CU181,".")</f>
        <v>0.23100000381469729</v>
      </c>
      <c r="EL181" s="27">
        <f>IFERROR(work!EH181-work!CV181,".")</f>
        <v>0.24300000381469725</v>
      </c>
      <c r="EM181" s="27">
        <f>IFERROR(work!EI181-work!CW181,".")</f>
        <v>0.24000000381469724</v>
      </c>
      <c r="EN181" s="27">
        <f>IFERROR(work!EJ181-work!CX181,".")</f>
        <v>0.251</v>
      </c>
      <c r="EO181" s="27">
        <f>IFERROR(work!EK181-work!CY181,".")</f>
        <v>0.26699999618530273</v>
      </c>
      <c r="EP181" s="27">
        <f>IFERROR(work!EL181-work!CZ181,".")</f>
        <v>0.26299999237060551</v>
      </c>
      <c r="EQ181" s="27">
        <f>IFERROR(work!EM181-work!DA181,".")</f>
        <v>0.27800000762939453</v>
      </c>
      <c r="ER181" s="27">
        <f>IFERROR(work!EN181-work!DB181,".")</f>
        <v>0.28300000000000003</v>
      </c>
      <c r="ES181" s="27">
        <f>IFERROR(work!EO181-work!DC181,".")</f>
        <v>0.29100000762939454</v>
      </c>
      <c r="ET181" s="27">
        <f>IFERROR(work!EP181-work!DD181,".")</f>
        <v>0.26700000762939452</v>
      </c>
      <c r="EU181" s="27">
        <f>IFERROR(work!EQ181-work!DE181,".")</f>
        <v>0.27499999237060546</v>
      </c>
      <c r="EV181" s="27">
        <f>IFERROR(work!ER181-work!DF181,".")</f>
        <v>0.26999999237060546</v>
      </c>
      <c r="EW181" s="27">
        <f>IFERROR(work!ES181-work!DG181,".")</f>
        <v>0.26599999237060545</v>
      </c>
      <c r="EX181" s="27">
        <f>IFERROR(work!ET181-work!DH181,".")</f>
        <v>0.26199999237060545</v>
      </c>
      <c r="EY181" s="27"/>
      <c r="EZ181" s="27"/>
      <c r="FA181" s="27"/>
      <c r="FB181" s="27"/>
      <c r="FC181" s="27"/>
      <c r="FD181" s="27"/>
      <c r="FE181" s="27">
        <f>IF(ISNUMBER(work!GZ181/work!HD181),work!GZ181/work!HD181,".")</f>
        <v>6.5702669090213339E-3</v>
      </c>
      <c r="FF181" s="27">
        <f>IF(ISNUMBER(work!HA181/work!HE181),work!HA181/work!HE181,".")</f>
        <v>5.2669253139004946E-3</v>
      </c>
      <c r="FG181" s="27">
        <f>IF(ISNUMBER(work!HB181/work!HF181),work!HB181/work!HF181,".")</f>
        <v>2.2152492282112241E-3</v>
      </c>
      <c r="FH181" s="27">
        <f>IF(ISNUMBER(work!HC181/work!HG181),work!HC181/work!HG181,".")</f>
        <v>1.3166432323152729E-2</v>
      </c>
      <c r="FI181" s="27">
        <f>IF(ISNUMBER((work!HA181+work!HB181)/(work!HE181+work!HF181)),(work!HA181+work!HB181)/(work!HE181+work!HF181),".")</f>
        <v>3.5956766541129378E-3</v>
      </c>
      <c r="FJ181" s="27">
        <f>IF(ISNUMBER(work!HH181/work!HL181),work!HH181/work!HL181,".")</f>
        <v>9.3578787636770227E-3</v>
      </c>
      <c r="FK181" s="27">
        <f>IF(ISNUMBER(work!HI181/work!HM181),work!HI181/work!HM181,".")</f>
        <v>8.5026702086823842E-3</v>
      </c>
      <c r="FL181" s="27">
        <f>IF(ISNUMBER(work!HJ181/work!HN181),work!HJ181/work!HN181,".")</f>
        <v>3.1930118643330712E-3</v>
      </c>
      <c r="FM181" s="27">
        <f>IF(ISNUMBER(work!HK181/work!HO181),work!HK181/work!HO181,".")</f>
        <v>1.7335373434423037E-2</v>
      </c>
      <c r="FN181" s="27">
        <f>IF(ISNUMBER((work!HI181+work!HJ181)/(work!HM181+work!HN181)),(work!HI181+work!HJ181)/(work!HM181+work!HN181),".")</f>
        <v>5.2537510598429172E-3</v>
      </c>
      <c r="FO181" s="27" t="s">
        <v>5007</v>
      </c>
      <c r="FP181" s="27" t="s">
        <v>5007</v>
      </c>
      <c r="FQ181" s="27" t="s">
        <v>5007</v>
      </c>
      <c r="FR181" s="27" t="s">
        <v>5007</v>
      </c>
      <c r="FS181" s="27" t="s">
        <v>5007</v>
      </c>
      <c r="FT181" s="27">
        <f>work!GM181</f>
        <v>8.3514838007078679E-3</v>
      </c>
      <c r="FU181" s="27">
        <f>work!GN181</f>
        <v>1.935529238035523E-2</v>
      </c>
      <c r="FV181" s="27">
        <f>work!GO181</f>
        <v>3.2093875633060098E-2</v>
      </c>
      <c r="FW181" s="27" t="s">
        <v>5007</v>
      </c>
      <c r="FX181" s="27"/>
      <c r="FY181" s="27">
        <f t="shared" si="124"/>
        <v>9025.4130000000005</v>
      </c>
      <c r="FZ181">
        <f t="shared" si="103"/>
        <v>28401</v>
      </c>
      <c r="GA181">
        <f>work!HC181</f>
        <v>42775</v>
      </c>
      <c r="GB181">
        <f>IF(ISNUMBER(work!HA181+work!HB181),work!HA181+work!HB181,".")</f>
        <v>25904</v>
      </c>
      <c r="GC181">
        <f>IF(ISNUMBER(work!HK181-work!HC181),work!HK181-work!HC181,".")</f>
        <v>30959</v>
      </c>
      <c r="GD181">
        <f>IF(ISNUMBER(work!HI181+work!HJ181-work!HA181-work!HB181),(work!HI181+work!HJ181-work!HA181-work!HB181),".")</f>
        <v>17532</v>
      </c>
      <c r="GH181">
        <f>work!GQ181</f>
        <v>122700</v>
      </c>
      <c r="GI181">
        <f>work!GR181</f>
        <v>330300</v>
      </c>
      <c r="GJ181">
        <f>work!GZ181</f>
        <v>68679</v>
      </c>
      <c r="GK181">
        <f>work!HH181</f>
        <v>117170</v>
      </c>
      <c r="GL181">
        <f t="shared" si="125"/>
        <v>295363.60152248945</v>
      </c>
      <c r="GM181">
        <f>IFERROR(VLOOKUP($F181,AREA_EM_ALLYEAR,Seq!B$1,FALSE),".")</f>
        <v>3708</v>
      </c>
      <c r="GN181">
        <f>IFERROR(VLOOKUP($F181,AREA_EM_ALLYEAR,Seq!C$1,FALSE),".")</f>
        <v>13216</v>
      </c>
      <c r="GO181">
        <f>IFERROR(VLOOKUP($F181,AREA_EM_ALLYEAR,Seq!D$1,FALSE),".")</f>
        <v>9945</v>
      </c>
      <c r="GP181">
        <f>IFERROR(VLOOKUP($F181,AREA_EM_ALLYEAR,Seq!E$1,FALSE),".")</f>
        <v>5453</v>
      </c>
      <c r="GQ181">
        <f>IFERROR(VLOOKUP($F181,AREA_EM_ALLYEAR,Seq!F$1,FALSE),".")</f>
        <v>6263</v>
      </c>
      <c r="GR181">
        <f>IFERROR(VLOOKUP($F181,AREA_EM_ALLYEAR,Seq!G$1,FALSE),".")</f>
        <v>8055</v>
      </c>
      <c r="GS181">
        <f>IFERROR(VLOOKUP($F181,AREA_EM_ALLYEAR,Seq!H$1,FALSE),".")</f>
        <v>8295</v>
      </c>
      <c r="GT181">
        <f>IFERROR(VLOOKUP($F181,AREA_EM_ALLYEAR,Seq!I$1,FALSE),".")</f>
        <v>9102</v>
      </c>
      <c r="GU181">
        <f>IFERROR(VLOOKUP($F181,AREA_EM_ALLYEAR,Seq!J$1,FALSE),".")</f>
        <v>9374</v>
      </c>
      <c r="GV181">
        <f>IFERROR(VLOOKUP($F181,AREA_EM_ALLYEAR,Seq!K$1,FALSE),".")</f>
        <v>12523</v>
      </c>
      <c r="GW181">
        <f>IFERROR(VLOOKUP($F181,AREA_EM_ALLYEAR,Seq!L$1,FALSE),".")</f>
        <v>15193</v>
      </c>
      <c r="GX181">
        <f>IFERROR(VLOOKUP($F181,AREA_EM_ALLYEAR,Seq!M$1,FALSE),".")</f>
        <v>17267</v>
      </c>
      <c r="GY181">
        <f>IFERROR(VLOOKUP($F181,AREA_EM_ALLYEAR,Seq!N$1,FALSE),".")</f>
        <v>21085</v>
      </c>
      <c r="GZ181">
        <f>IFERROR(VLOOKUP($F181,AREA_EM_ALLYEAR,Seq!O$1,FALSE),".")</f>
        <v>20694</v>
      </c>
      <c r="HA181">
        <f t="shared" si="104"/>
        <v>20694</v>
      </c>
      <c r="HK181" s="139">
        <f>IFERROR(VLOOKUP(CONCATENATE($G181, ".SP.DYN.LE00.IN"),AREA_WB_6ATTRS,Seq!B$1,FALSE)-VLOOKUP("CHN.SP.DYN.LE00.IN",AREA_WB_6ATTRS,Seq!B$1,FALSE),".")</f>
        <v>7.339853658536569</v>
      </c>
      <c r="HL181" s="139">
        <f>IFERROR(VLOOKUP(CONCATENATE($G181, ".SP.DYN.LE00.IN"),AREA_WB_6ATTRS,Seq!C$1,FALSE)-VLOOKUP("CHN.SP.DYN.LE00.IN",AREA_WB_6ATTRS,Seq!C$1,FALSE),".")</f>
        <v>7.4004878048780398</v>
      </c>
      <c r="HM181" s="139">
        <f>IFERROR(VLOOKUP(CONCATENATE($G181, ".SP.DYN.LE00.IN"),AREA_WB_6ATTRS,Seq!D$1,FALSE)-VLOOKUP("CHN.SP.DYN.LE00.IN",AREA_WB_6ATTRS,Seq!D$1,FALSE),".")</f>
        <v>7.3699756097561107</v>
      </c>
      <c r="HN181" s="139">
        <f>IFERROR(VLOOKUP(CONCATENATE($G181, ".SP.DYN.LE00.IN"),AREA_WB_6ATTRS,Seq!E$1,FALSE)-VLOOKUP("CHN.SP.DYN.LE00.IN",AREA_WB_6ATTRS,Seq!E$1,FALSE),".")</f>
        <v>7.346487804878052</v>
      </c>
      <c r="HO181" s="139">
        <f>IFERROR(VLOOKUP(CONCATENATE($G181, ".SP.DYN.LE00.IN"),AREA_WB_6ATTRS,Seq!F$1,FALSE)-VLOOKUP("CHN.SP.DYN.LE00.IN",AREA_WB_6ATTRS,Seq!F$1,FALSE),".")</f>
        <v>7.3285365853658675</v>
      </c>
      <c r="HP181" s="139">
        <f>IFERROR(VLOOKUP(CONCATENATE($G181, ".SP.DYN.LE00.IN"),AREA_WB_6ATTRS,Seq!G$1,FALSE)-VLOOKUP("CHN.SP.DYN.LE00.IN",AREA_WB_6ATTRS,Seq!G$1,FALSE),".")</f>
        <v>7.3161219512195146</v>
      </c>
      <c r="HQ181" s="139">
        <f>IFERROR(VLOOKUP(CONCATENATE($G181, ".SP.DYN.LE00.IN"),AREA_WB_6ATTRS,Seq!H$1,FALSE)-VLOOKUP("CHN.SP.DYN.LE00.IN",AREA_WB_6ATTRS,Seq!H$1,FALSE),".")</f>
        <v>7.3112439024390312</v>
      </c>
      <c r="HR181" s="139">
        <f>IFERROR(VLOOKUP(CONCATENATE($G181, ".SP.DYN.LE00.IN"),AREA_WB_6ATTRS,Seq!I$1,FALSE)-VLOOKUP("CHN.SP.DYN.LE00.IN",AREA_WB_6ATTRS,Seq!I$1,FALSE),".")</f>
        <v>7.3543902439024293</v>
      </c>
      <c r="HS181" s="139">
        <f>IFERROR(VLOOKUP(CONCATENATE($G181, ".SP.DYN.LE00.IN"),AREA_WB_6ATTRS,Seq!J$1,FALSE)-VLOOKUP("CHN.SP.DYN.LE00.IN",AREA_WB_6ATTRS,Seq!J$1,FALSE),".")</f>
        <v>7.4055609756097596</v>
      </c>
      <c r="HT181" s="139">
        <f>IFERROR(VLOOKUP(CONCATENATE($G181, ".SP.DYN.LE00.IN"),AREA_WB_6ATTRS,Seq!K$1,FALSE)-VLOOKUP("CHN.SP.DYN.LE00.IN",AREA_WB_6ATTRS,Seq!K$1,FALSE),".")</f>
        <v>7.4667317073170665</v>
      </c>
      <c r="HU181" s="139">
        <f>IFERROR(VLOOKUP(CONCATENATE($G181, ".SP.DYN.LE00.IN"),AREA_WB_6ATTRS,Seq!L$1,FALSE)-VLOOKUP("CHN.SP.DYN.LE00.IN",AREA_WB_6ATTRS,Seq!L$1,FALSE),".")</f>
        <v>7.5349024390243926</v>
      </c>
      <c r="HV181" s="139">
        <f>IFERROR(VLOOKUP(CONCATENATE($G181, ".SP.DYN.LE00.IN"),AREA_WB_6ATTRS,Seq!M$1,FALSE)-VLOOKUP("CHN.SP.DYN.LE00.IN",AREA_WB_6ATTRS,Seq!M$1,FALSE),".")</f>
        <v>7.6115853658536707</v>
      </c>
      <c r="HW181" s="139">
        <f>IFERROR(VLOOKUP(CONCATENATE($G181, ".SP.DYN.LE00.IN"),AREA_WB_6ATTRS,Seq!N$1,FALSE)-VLOOKUP("CHN.SP.DYN.LE00.IN",AREA_WB_6ATTRS,Seq!N$1,FALSE),".")</f>
        <v>7.5162195121951356</v>
      </c>
      <c r="HX181" s="139">
        <f>IFERROR(VLOOKUP(CONCATENATE($G181, ".SP.DYN.LE00.IN"),AREA_WB_6ATTRS,Seq!O$1,FALSE)-VLOOKUP("CHN.SP.DYN.LE00.IN",AREA_WB_6ATTRS,Seq!O$1,FALSE),".")</f>
        <v>7.8234146341463457</v>
      </c>
      <c r="HY181" s="139">
        <f>IFERROR(VLOOKUP(CONCATENATE($G181, ".SP.DYN.LE00.IN"),AREA_WB_6ATTRS,Seq!P$1,FALSE)-VLOOKUP("CHN.SP.DYN.LE00.IN",AREA_WB_6ATTRS,Seq!P$1,FALSE),".")</f>
        <v>7.6351219512195172</v>
      </c>
      <c r="HZ181" s="139">
        <f>IFERROR(VLOOKUP(CONCATENATE($G181, ".SP.DYN.LE00.IN"),AREA_WB_6ATTRS,Seq!Q$1,FALSE)-VLOOKUP("CHN.SP.DYN.LE00.IN",AREA_WB_6ATTRS,Seq!Q$1,FALSE),".")</f>
        <v>7.4045365853658609</v>
      </c>
      <c r="IA181" s="139">
        <f>IFERROR(VLOOKUP(CONCATENATE($G181, ".SP.DYN.LE00.IN"),AREA_WB_6ATTRS,Seq!R$1,FALSE)-VLOOKUP("CHN.SP.DYN.LE00.IN",AREA_WB_6ATTRS,Seq!R$1,FALSE),".")</f>
        <v>7.4790243902439073</v>
      </c>
      <c r="IB181" s="139">
        <f>IFERROR(VLOOKUP(CONCATENATE($G181, ".SP.DYN.LE00.IN"),AREA_WB_6ATTRS,Seq!S$1,FALSE)-VLOOKUP("CHN.SP.DYN.LE00.IN",AREA_WB_6ATTRS,Seq!S$1,FALSE),".")</f>
        <v>7.7141707317073127</v>
      </c>
      <c r="IC181" s="139">
        <f>IFERROR(VLOOKUP(CONCATENATE($G181, ".SP.DYN.LE00.IN"),AREA_WB_6ATTRS,Seq!T$1,FALSE)-VLOOKUP("CHN.SP.DYN.LE00.IN",AREA_WB_6ATTRS,Seq!T$1,FALSE),".")</f>
        <v>7.7046097560975539</v>
      </c>
      <c r="ID181" s="139">
        <f>IFERROR(VLOOKUP(CONCATENATE($G181, ".SP.DYN.LE00.IN"),AREA_WB_6ATTRS,Seq!U$1,FALSE)-VLOOKUP("CHN.SP.DYN.LE00.IN",AREA_WB_6ATTRS,Seq!U$1,FALSE),".")</f>
        <v>7.848317073170719</v>
      </c>
      <c r="IE181" s="139">
        <f>IFERROR(VLOOKUP(CONCATENATE($G181, ".SP.DYN.LE00.IN"),AREA_WB_6ATTRS,Seq!V$1,FALSE)-VLOOKUP("CHN.SP.DYN.LE00.IN",AREA_WB_6ATTRS,Seq!V$1,FALSE),".")</f>
        <v>7.9924390243902508</v>
      </c>
      <c r="IF181" s="139">
        <f>IFERROR(VLOOKUP(CONCATENATE($G181, ".SP.DYN.LE00.IN"),AREA_WB_6ATTRS,Seq!W$1,FALSE)-VLOOKUP("CHN.SP.DYN.LE00.IN",AREA_WB_6ATTRS,Seq!W$1,FALSE),".")</f>
        <v>8.2286097560975549</v>
      </c>
      <c r="IG181" s="139">
        <f>IFERROR(VLOOKUP(CONCATENATE($G181, ".SP.DYN.LE00.IN"),AREA_WB_6ATTRS,Seq!X$1,FALSE)-VLOOKUP("CHN.SP.DYN.LE00.IN",AREA_WB_6ATTRS,Seq!X$1,FALSE),".")</f>
        <v>8.3571463414634337</v>
      </c>
      <c r="IH181" s="139">
        <f>IFERROR(VLOOKUP(CONCATENATE($G181, ".SP.DYN.LE00.IN"),AREA_WB_6ATTRS,Seq!Y$1,FALSE)-VLOOKUP("CHN.SP.DYN.LE00.IN",AREA_WB_6ATTRS,Seq!Y$1,FALSE),".")</f>
        <v>8.4741463414634239</v>
      </c>
      <c r="II181" s="139">
        <f>IFERROR(VLOOKUP(CONCATENATE($G181, ".SP.DYN.LE00.IN"),AREA_WB_6ATTRS,Seq!Z$1,FALSE)-VLOOKUP("CHN.SP.DYN.LE00.IN",AREA_WB_6ATTRS,Seq!Z$1,FALSE),".")</f>
        <v>8.5279024390243876</v>
      </c>
      <c r="IJ181" s="139">
        <f>IFERROR(VLOOKUP(CONCATENATE($G181, ".SP.DYN.LE00.IN"),AREA_WB_6ATTRS,Seq!AA$1,FALSE)-VLOOKUP("CHN.SP.DYN.LE00.IN",AREA_WB_6ATTRS,Seq!AA$1,FALSE),".")</f>
        <v>8.6701463414634077</v>
      </c>
      <c r="IK181" s="139">
        <f>IFERROR(VLOOKUP(CONCATENATE($G181, ".SP.DYN.LE00.IN"),AREA_WB_6ATTRS,Seq!AB$1,FALSE)-VLOOKUP("CHN.SP.DYN.LE00.IN",AREA_WB_6ATTRS,Seq!AB$1,FALSE),".")</f>
        <v>8.6517317073170688</v>
      </c>
      <c r="IL181" s="139">
        <f>IFERROR(VLOOKUP(CONCATENATE($G181, ".SP.DYN.LE00.IN"),AREA_WB_6ATTRS,Seq!AC$1,FALSE)-VLOOKUP("CHN.SP.DYN.LE00.IN",AREA_WB_6ATTRS,Seq!AC$1,FALSE),".")</f>
        <v>8.6800975609756108</v>
      </c>
      <c r="IM181" s="139">
        <f>IFERROR(VLOOKUP(CONCATENATE($G181, ".SP.DYN.LE00.IN"),AREA_WB_6ATTRS,Seq!AD$1,FALSE)-VLOOKUP("CHN.SP.DYN.LE00.IN",AREA_WB_6ATTRS,Seq!AD$1,FALSE),".")</f>
        <v>8.5597804878048862</v>
      </c>
      <c r="IN181" s="139">
        <f>IFERROR(VLOOKUP(CONCATENATE($G181, ".SP.DYN.LE00.IN"),AREA_WB_6ATTRS,Seq!AE$1,FALSE)-VLOOKUP("CHN.SP.DYN.LE00.IN",AREA_WB_6ATTRS,Seq!AE$1,FALSE),".")</f>
        <v>8.4873902439024533</v>
      </c>
      <c r="IO181" s="139">
        <f>IFERROR(VLOOKUP(CONCATENATE($G181, ".SP.DYN.LE00.IN"),AREA_WB_6ATTRS,Seq!AF$1,FALSE)-VLOOKUP("CHN.SP.DYN.LE00.IN",AREA_WB_6ATTRS,Seq!AF$1,FALSE),".")</f>
        <v>8.4220243902439051</v>
      </c>
      <c r="IP181" s="139" t="str">
        <f>IFERROR(VLOOKUP(CONCATENATE($G181, ".SP.DYN.LE00.IN"),AREA_WB_6ATTRS,Seq!AG$1,FALSE)-VLOOKUP("CHN.SP.DYN.LE00.IN",AREA_WB_6ATTRS,Seq!AG$1,FALSE),".")</f>
        <v>.</v>
      </c>
      <c r="IW181">
        <f>IFERROR(VLOOKUP(CONCATENATE($G181, ".SP.DYN.LE00.IN"),AREA_WB_6ATTRS,Seq!B$1,FALSE),".")</f>
        <v>74.333658536585361</v>
      </c>
      <c r="IX181">
        <f>IFERROR(VLOOKUP(CONCATENATE($G181, ".SP.DYN.LE00.IN"),AREA_WB_6ATTRS,Seq!C$1,FALSE),".")</f>
        <v>74.663414634146349</v>
      </c>
      <c r="IY181">
        <f>IFERROR(VLOOKUP(CONCATENATE($G181, ".SP.DYN.LE00.IN"),AREA_WB_6ATTRS,Seq!D$1,FALSE),".")</f>
        <v>74.904878048780503</v>
      </c>
      <c r="IZ181">
        <f>IFERROR(VLOOKUP(CONCATENATE($G181, ".SP.DYN.LE00.IN"),AREA_WB_6ATTRS,Seq!E$1,FALSE),".")</f>
        <v>75.146341463414643</v>
      </c>
      <c r="JA181">
        <f>IFERROR(VLOOKUP(CONCATENATE($G181, ".SP.DYN.LE00.IN"),AREA_WB_6ATTRS,Seq!F$1,FALSE),".")</f>
        <v>75.387804878048797</v>
      </c>
      <c r="JB181">
        <f>IFERROR(VLOOKUP(CONCATENATE($G181, ".SP.DYN.LE00.IN"),AREA_WB_6ATTRS,Seq!G$1,FALSE),".")</f>
        <v>75.629268292682937</v>
      </c>
      <c r="JC181">
        <f>IFERROR(VLOOKUP(CONCATENATE($G181, ".SP.DYN.LE00.IN"),AREA_WB_6ATTRS,Seq!H$1,FALSE),".")</f>
        <v>75.870731707317091</v>
      </c>
      <c r="JD181">
        <f>IFERROR(VLOOKUP(CONCATENATE($G181, ".SP.DYN.LE00.IN"),AREA_WB_6ATTRS,Seq!I$1,FALSE),".")</f>
        <v>76.151707317073175</v>
      </c>
      <c r="JE181">
        <f>IFERROR(VLOOKUP(CONCATENATE($G181, ".SP.DYN.LE00.IN"),AREA_WB_6ATTRS,Seq!J$1,FALSE),".")</f>
        <v>76.432682926829287</v>
      </c>
      <c r="JF181">
        <f>IFERROR(VLOOKUP(CONCATENATE($G181, ".SP.DYN.LE00.IN"),AREA_WB_6ATTRS,Seq!K$1,FALSE),".")</f>
        <v>76.71365853658537</v>
      </c>
      <c r="JG181">
        <f>IFERROR(VLOOKUP(CONCATENATE($G181, ".SP.DYN.LE00.IN"),AREA_WB_6ATTRS,Seq!L$1,FALSE),".")</f>
        <v>76.994634146341468</v>
      </c>
      <c r="JH181">
        <f>IFERROR(VLOOKUP(CONCATENATE($G181, ".SP.DYN.LE00.IN"),AREA_WB_6ATTRS,Seq!M$1,FALSE),".")</f>
        <v>77.27560975609758</v>
      </c>
      <c r="JI181">
        <f>IFERROR(VLOOKUP(CONCATENATE($G181, ".SP.DYN.LE00.IN"),AREA_WB_6ATTRS,Seq!N$1,FALSE),".")</f>
        <v>77.378048780487816</v>
      </c>
      <c r="JJ181">
        <f>IFERROR(VLOOKUP(CONCATENATE($G181, ".SP.DYN.LE00.IN"),AREA_WB_6ATTRS,Seq!O$1,FALSE),".")</f>
        <v>77.878048780487816</v>
      </c>
      <c r="JK181">
        <f>IFERROR(VLOOKUP(CONCATENATE($G181, ".SP.DYN.LE00.IN"),AREA_WB_6ATTRS,Seq!P$1,FALSE),".")</f>
        <v>77.878048780487816</v>
      </c>
      <c r="JL181">
        <f>IFERROR(VLOOKUP(CONCATENATE($G181, ".SP.DYN.LE00.IN"),AREA_WB_6ATTRS,Seq!Q$1,FALSE),".")</f>
        <v>77.82926829268294</v>
      </c>
      <c r="JM181">
        <f>IFERROR(VLOOKUP(CONCATENATE($G181, ".SP.DYN.LE00.IN"),AREA_WB_6ATTRS,Seq!R$1,FALSE),".")</f>
        <v>78.078048780487819</v>
      </c>
      <c r="JN181">
        <f>IFERROR(VLOOKUP(CONCATENATE($G181, ".SP.DYN.LE00.IN"),AREA_WB_6ATTRS,Seq!S$1,FALSE),".")</f>
        <v>78.480487804878052</v>
      </c>
      <c r="JO181">
        <f>IFERROR(VLOOKUP(CONCATENATE($G181, ".SP.DYN.LE00.IN"),AREA_WB_6ATTRS,Seq!T$1,FALSE),".")</f>
        <v>78.631707317073179</v>
      </c>
      <c r="JP181">
        <f>IFERROR(VLOOKUP(CONCATENATE($G181, ".SP.DYN.LE00.IN"),AREA_WB_6ATTRS,Seq!U$1,FALSE),".")</f>
        <v>78.931707317073176</v>
      </c>
      <c r="JQ181">
        <f>IFERROR(VLOOKUP(CONCATENATE($G181, ".SP.DYN.LE00.IN"),AREA_WB_6ATTRS,Seq!V$1,FALSE),".")</f>
        <v>79.234146341463429</v>
      </c>
      <c r="JR181">
        <f>IFERROR(VLOOKUP(CONCATENATE($G181, ".SP.DYN.LE00.IN"),AREA_WB_6ATTRS,Seq!W$1,FALSE),".")</f>
        <v>79.634146341463421</v>
      </c>
      <c r="JS181">
        <f>IFERROR(VLOOKUP(CONCATENATE($G181, ".SP.DYN.LE00.IN"),AREA_WB_6ATTRS,Seq!X$1,FALSE),".")</f>
        <v>79.936585365853674</v>
      </c>
      <c r="JT181">
        <f>IFERROR(VLOOKUP(CONCATENATE($G181, ".SP.DYN.LE00.IN"),AREA_WB_6ATTRS,Seq!Y$1,FALSE),".")</f>
        <v>80.239024390243912</v>
      </c>
      <c r="JU181">
        <f>IFERROR(VLOOKUP(CONCATENATE($G181, ".SP.DYN.LE00.IN"),AREA_WB_6ATTRS,Seq!Z$1,FALSE),".")</f>
        <v>80.490243902439033</v>
      </c>
      <c r="JV181">
        <f>IFERROR(VLOOKUP(CONCATENATE($G181, ".SP.DYN.LE00.IN"),AREA_WB_6ATTRS,Seq!AA$1,FALSE),".")</f>
        <v>80.841463414634148</v>
      </c>
      <c r="JW181">
        <f>IFERROR(VLOOKUP(CONCATENATE($G181, ".SP.DYN.LE00.IN"),AREA_WB_6ATTRS,Seq!AB$1,FALSE),".")</f>
        <v>81.041463414634151</v>
      </c>
      <c r="JX181">
        <f>IFERROR(VLOOKUP(CONCATENATE($G181, ".SP.DYN.LE00.IN"),AREA_WB_6ATTRS,Seq!AC$1,FALSE),".")</f>
        <v>81.292682926829272</v>
      </c>
      <c r="JY181">
        <f>IFERROR(VLOOKUP(CONCATENATE($G181, ".SP.DYN.LE00.IN"),AREA_WB_6ATTRS,Seq!AD$1,FALSE),".")</f>
        <v>81.395121951219522</v>
      </c>
      <c r="JZ181">
        <f>IFERROR(VLOOKUP(CONCATENATE($G181, ".SP.DYN.LE00.IN"),AREA_WB_6ATTRS,Seq!AE$1,FALSE),".")</f>
        <v>81.543902439024407</v>
      </c>
      <c r="KA181">
        <f>IFERROR(VLOOKUP(CONCATENATE($G181, ".SP.DYN.LE00.IN"),AREA_WB_6ATTRS,Seq!AF$1,FALSE),".")</f>
        <v>81.695121951219534</v>
      </c>
      <c r="KB181" t="str">
        <f>IFERROR(VLOOKUP(CONCATENATE($G181, ".SP.DYN.LE00.IN"),AREA_WB_6ATTRS,Seq!AG$1,FALSE),".")</f>
        <v>.</v>
      </c>
      <c r="KK181">
        <f t="shared" si="107"/>
        <v>193297</v>
      </c>
      <c r="KL181">
        <f t="shared" si="105"/>
        <v>15333</v>
      </c>
      <c r="KM181">
        <f t="shared" si="108"/>
        <v>74325004.339655995</v>
      </c>
      <c r="KN181">
        <f t="shared" si="109"/>
        <v>-14594707.124956384</v>
      </c>
      <c r="KO181">
        <f t="shared" si="106"/>
        <v>0.47099999999999997</v>
      </c>
      <c r="KP181">
        <f>work!HA181</f>
        <v>17164</v>
      </c>
      <c r="KQ181">
        <f>work!HB181</f>
        <v>8740</v>
      </c>
      <c r="KR181">
        <f>work!HC181</f>
        <v>42775</v>
      </c>
      <c r="KS181">
        <f>IF(ISNUMBER(work!HI181-work!HA181),work!HI181-work!HA181,".")</f>
        <v>10119</v>
      </c>
      <c r="KT181">
        <f>IF(ISNUMBER(work!HJ181-work!HB181),work!HJ181-work!HB181,".")</f>
        <v>7413</v>
      </c>
      <c r="KU181">
        <f>IF(ISNUMBER(work!HK181-work!HC181),work!HK181-work!HC181,".")</f>
        <v>30959</v>
      </c>
      <c r="KW181">
        <f>IFERROR(work!HR181/work!HV181,".")</f>
        <v>1.7563980397495235E-3</v>
      </c>
      <c r="KX181">
        <f>IFERROR(work!HS181/work!HW181,".")</f>
        <v>4.4358368834639117E-3</v>
      </c>
      <c r="KY181">
        <f>IFERROR(work!HT181/work!HX181,".")</f>
        <v>8.5004960058476485E-3</v>
      </c>
      <c r="KZ181">
        <f>IFERROR(work!HU181/work!HY181,".")</f>
        <v>1.3245123342921885E-2</v>
      </c>
    </row>
    <row r="182" spans="1:312">
      <c r="A182" s="24">
        <f t="shared" si="85"/>
        <v>185</v>
      </c>
      <c r="B182" s="24" t="str">
        <f t="shared" si="110"/>
        <v>Out</v>
      </c>
      <c r="C182" s="24" t="str">
        <f t="shared" si="111"/>
        <v>Out</v>
      </c>
      <c r="D182" s="24" t="str">
        <f t="shared" si="112"/>
        <v>Out67</v>
      </c>
      <c r="E182" s="25" t="s">
        <v>3219</v>
      </c>
      <c r="F182" s="26" t="str">
        <f t="shared" si="89"/>
        <v>CookIs.</v>
      </c>
      <c r="G182" s="166" t="s">
        <v>4870</v>
      </c>
      <c r="H182" s="166" t="s">
        <v>5007</v>
      </c>
      <c r="I182" s="166" t="s">
        <v>5007</v>
      </c>
      <c r="J182" s="180" t="s">
        <v>5007</v>
      </c>
      <c r="K182" s="180" t="s">
        <v>5007</v>
      </c>
      <c r="L182" s="27">
        <f>IFERROR(VLOOKUP($F182,Area_FDI_84_96,Seq!B$1,FALSE),0)</f>
        <v>0</v>
      </c>
      <c r="M182" s="27">
        <f>IFERROR(VLOOKUP($F182,Area_FDI_84_96,Seq!C$1,FALSE),0)</f>
        <v>0</v>
      </c>
      <c r="N182" s="27">
        <f>IFERROR(VLOOKUP($F182,Area_FDI_84_96,Seq!D$1,FALSE),0)</f>
        <v>0</v>
      </c>
      <c r="O182" s="27">
        <f>IFERROR(VLOOKUP($F182,Area_FDI_84_96,Seq!E$1,FALSE),0)</f>
        <v>0</v>
      </c>
      <c r="P182" s="27">
        <f>IFERROR(VLOOKUP($F182,Area_FDI_84_96,Seq!F$1,FALSE),0)</f>
        <v>0</v>
      </c>
      <c r="Q182" s="27">
        <f>IFERROR(VLOOKUP($F182,Area_FDI_84_96,Seq!G$1,FALSE),0)</f>
        <v>0</v>
      </c>
      <c r="R182" s="27">
        <f>IFERROR(VLOOKUP($F182,Area_FDI_84_96,Seq!H$1,FALSE),0)</f>
        <v>0</v>
      </c>
      <c r="S182" s="27">
        <f>IFERROR(VLOOKUP($F182,Area_FDI_84_96,Seq!I$1,FALSE),0)</f>
        <v>0</v>
      </c>
      <c r="T182" s="27">
        <f>IFERROR(VALUE(VLOOKUP($E182,Area_FDI_92_95,Seq!B$1,FALSE)),0)</f>
        <v>0</v>
      </c>
      <c r="U182" s="27">
        <f>IFERROR(VALUE(VLOOKUP($E182,Area_FDI_92_95,Seq!C$1,FALSE)),0)</f>
        <v>0</v>
      </c>
      <c r="V182" s="27">
        <f>IFERROR(VALUE(VLOOKUP($E182,Area_FDI_92_95,Seq!D$1,FALSE)),0)</f>
        <v>0</v>
      </c>
      <c r="W182" s="27">
        <f>IFERROR(VALUE(VLOOKUP($E182,Area_FDI_92_95,Seq!E$1,FALSE)),0)</f>
        <v>0</v>
      </c>
      <c r="X182" s="27">
        <f>IFERROR(VALUE(VLOOKUP($E182,Area_FDI_96_99,Seq!B$1,FALSE)),0)</f>
        <v>113</v>
      </c>
      <c r="Y182" s="27">
        <f>IFERROR(VALUE(VLOOKUP($E182,Area_FDI_96_99,Seq!C$1,FALSE)),0)</f>
        <v>123</v>
      </c>
      <c r="Z182" s="27">
        <f>IFERROR(VALUE(VLOOKUP($E182,Area_FDI_96_99,Seq!D$1,FALSE)),0)</f>
        <v>402</v>
      </c>
      <c r="AA182" s="27">
        <f>IFERROR(VALUE(VLOOKUP($E182,Area_FDI_96_99,Seq!E$1,FALSE)),0)</f>
        <v>84</v>
      </c>
      <c r="AB182" s="27">
        <f t="shared" si="113"/>
        <v>25</v>
      </c>
      <c r="AC182" s="27">
        <f t="shared" si="114"/>
        <v>728</v>
      </c>
      <c r="AD182" s="27">
        <f t="shared" si="115"/>
        <v>388</v>
      </c>
      <c r="AE182" s="27">
        <f t="shared" si="116"/>
        <v>251</v>
      </c>
      <c r="AF182" s="27">
        <f t="shared" si="117"/>
        <v>637</v>
      </c>
      <c r="AG182" s="27">
        <f t="shared" si="118"/>
        <v>457</v>
      </c>
      <c r="AH182" s="27">
        <f t="shared" si="119"/>
        <v>271</v>
      </c>
      <c r="AI182" s="27">
        <f t="shared" si="120"/>
        <v>2614</v>
      </c>
      <c r="AJ182" s="27">
        <f t="shared" si="121"/>
        <v>2030</v>
      </c>
      <c r="AK182" s="27">
        <f t="shared" si="122"/>
        <v>0</v>
      </c>
      <c r="AL182" s="27">
        <f t="shared" si="123"/>
        <v>300</v>
      </c>
      <c r="AM182" s="27"/>
      <c r="AN182" s="27"/>
      <c r="AO182" s="27"/>
      <c r="AP182" s="27"/>
      <c r="AQ182" s="27"/>
      <c r="AR182" s="27"/>
      <c r="AS182" s="27"/>
      <c r="AT182" s="27" t="str">
        <f>IFERROR(work!D182+work!AP182,".")</f>
        <v>.</v>
      </c>
      <c r="AU182" s="27" t="str">
        <f>IFERROR(work!E182+work!AQ182,".")</f>
        <v>.</v>
      </c>
      <c r="AV182" s="27" t="str">
        <f>IFERROR(work!F182+work!AR182,".")</f>
        <v>.</v>
      </c>
      <c r="AW182" s="27" t="str">
        <f>IFERROR(work!G182+work!AS182,".")</f>
        <v>.</v>
      </c>
      <c r="AX182" s="27" t="str">
        <f>IFERROR(work!H182+work!AT182,".")</f>
        <v>.</v>
      </c>
      <c r="AY182" s="27" t="str">
        <f>IFERROR(work!I182+work!AU182,".")</f>
        <v>.</v>
      </c>
      <c r="AZ182" s="27" t="str">
        <f>IFERROR(work!J182+work!AV182,".")</f>
        <v>.</v>
      </c>
      <c r="BA182" s="27" t="str">
        <f>IFERROR(work!K182+work!AW182,".")</f>
        <v>.</v>
      </c>
      <c r="BB182" s="27" t="str">
        <f>IFERROR(work!L182+work!AX182,".")</f>
        <v>.</v>
      </c>
      <c r="BC182" s="27" t="str">
        <f>IFERROR(work!M182+work!AY182,".")</f>
        <v>.</v>
      </c>
      <c r="BD182" s="27" t="str">
        <f>IFERROR(work!N182+work!AZ182,".")</f>
        <v>.</v>
      </c>
      <c r="BE182" s="27" t="str">
        <f>IFERROR(work!O182+work!BA182,".")</f>
        <v>.</v>
      </c>
      <c r="BF182" s="27" t="str">
        <f>IFERROR(work!P182+work!BB182,".")</f>
        <v>.</v>
      </c>
      <c r="BG182" s="27" t="str">
        <f>IFERROR(work!Q182+work!BC182,".")</f>
        <v>.</v>
      </c>
      <c r="BH182" s="27" t="str">
        <f>IFERROR(work!R182+work!BD182,".")</f>
        <v>.</v>
      </c>
      <c r="BI182" s="27" t="str">
        <f>IFERROR(work!S182+work!BE182,".")</f>
        <v>.</v>
      </c>
      <c r="BJ182" s="27" t="str">
        <f>IFERROR(work!T182+work!BF182,".")</f>
        <v>.</v>
      </c>
      <c r="BK182" s="27" t="str">
        <f>IFERROR(work!U182+work!BG182,".")</f>
        <v>.</v>
      </c>
      <c r="BL182" s="27" t="str">
        <f>IFERROR(work!V182+work!BH182,".")</f>
        <v>.</v>
      </c>
      <c r="BM182" s="27" t="str">
        <f>IFERROR(work!W182+work!BI182,".")</f>
        <v>.</v>
      </c>
      <c r="BN182" s="27" t="str">
        <f>IFERROR(work!X182+work!BJ182,".")</f>
        <v>.</v>
      </c>
      <c r="BO182" s="27" t="str">
        <f>IFERROR(work!Y182+work!BK182,".")</f>
        <v>.</v>
      </c>
      <c r="BP182" s="27" t="str">
        <f>IFERROR(work!Z182+work!BL182,".")</f>
        <v>.</v>
      </c>
      <c r="BQ182" s="27" t="str">
        <f>IFERROR(work!AA182+work!BM182,".")</f>
        <v>.</v>
      </c>
      <c r="BR182" s="27" t="str">
        <f>IFERROR(work!AB182+work!BN182,".")</f>
        <v>.</v>
      </c>
      <c r="BS182" s="27" t="str">
        <f>IFERROR(work!AC182+work!BO182,".")</f>
        <v>.</v>
      </c>
      <c r="BT182" s="27" t="str">
        <f>IFERROR(work!AD182+work!BP182,".")</f>
        <v>.</v>
      </c>
      <c r="BU182" s="27" t="str">
        <f>IFERROR(work!AE182+work!BQ182,".")</f>
        <v>.</v>
      </c>
      <c r="BV182" s="27" t="str">
        <f>IFERROR(work!AF182+work!BR182,".")</f>
        <v>.</v>
      </c>
      <c r="BW182" s="27" t="str">
        <f>IFERROR(work!AG182+work!BS182,".")</f>
        <v>.</v>
      </c>
      <c r="BX182" s="27" t="str">
        <f>IFERROR(work!AH182+work!BT182,".")</f>
        <v>.</v>
      </c>
      <c r="BY182" s="27" t="str">
        <f>IFERROR(work!AI182+work!BU182,".")</f>
        <v>.</v>
      </c>
      <c r="BZ182" s="27"/>
      <c r="CA182" s="27"/>
      <c r="CB182" s="27"/>
      <c r="CC182" s="27"/>
      <c r="CD182" s="27"/>
      <c r="CE182" s="27"/>
      <c r="CF182" s="27" t="str">
        <f>IFERROR(work!AP182-work!D182,".")</f>
        <v>.</v>
      </c>
      <c r="CG182" s="27" t="str">
        <f>IFERROR(work!AQ182-work!E182,".")</f>
        <v>.</v>
      </c>
      <c r="CH182" s="27" t="str">
        <f>IFERROR(work!AR182-work!F182,".")</f>
        <v>.</v>
      </c>
      <c r="CI182" s="27" t="str">
        <f>IFERROR(work!AS182-work!G182,".")</f>
        <v>.</v>
      </c>
      <c r="CJ182" s="27" t="str">
        <f>IFERROR(work!AT182-work!H182,".")</f>
        <v>.</v>
      </c>
      <c r="CK182" s="27" t="str">
        <f>IFERROR(work!AU182-work!I182,".")</f>
        <v>.</v>
      </c>
      <c r="CL182" s="27" t="str">
        <f>IFERROR(work!AV182-work!J182,".")</f>
        <v>.</v>
      </c>
      <c r="CM182" s="27" t="str">
        <f>IFERROR(work!AW182-work!K182,".")</f>
        <v>.</v>
      </c>
      <c r="CN182" s="27" t="str">
        <f>IFERROR(work!AX182-work!L182,".")</f>
        <v>.</v>
      </c>
      <c r="CO182" s="27" t="str">
        <f>IFERROR(work!AY182-work!M182,".")</f>
        <v>.</v>
      </c>
      <c r="CP182" s="27" t="str">
        <f>IFERROR(work!AZ182-work!N182,".")</f>
        <v>.</v>
      </c>
      <c r="CQ182" s="27" t="str">
        <f>IFERROR(work!BA182-work!O182,".")</f>
        <v>.</v>
      </c>
      <c r="CR182" s="27" t="str">
        <f>IFERROR(work!BB182-work!P182,".")</f>
        <v>.</v>
      </c>
      <c r="CS182" s="27" t="str">
        <f>IFERROR(work!BC182-work!Q182,".")</f>
        <v>.</v>
      </c>
      <c r="CT182" s="27" t="str">
        <f>IFERROR(work!BD182-work!R182,".")</f>
        <v>.</v>
      </c>
      <c r="CU182" s="27" t="str">
        <f>IFERROR(work!BE182-work!S182,".")</f>
        <v>.</v>
      </c>
      <c r="CV182" s="27" t="str">
        <f>IFERROR(work!BF182-work!T182,".")</f>
        <v>.</v>
      </c>
      <c r="CW182" s="27" t="str">
        <f>IFERROR(work!BG182-work!U182,".")</f>
        <v>.</v>
      </c>
      <c r="CX182" s="27" t="str">
        <f>IFERROR(work!BH182-work!V182,".")</f>
        <v>.</v>
      </c>
      <c r="CY182" s="27" t="str">
        <f>IFERROR(work!BI182-work!W182,".")</f>
        <v>.</v>
      </c>
      <c r="CZ182" s="27" t="str">
        <f>IFERROR(work!BJ182-work!X182,".")</f>
        <v>.</v>
      </c>
      <c r="DA182" s="27" t="str">
        <f>IFERROR(work!BK182-work!Y182,".")</f>
        <v>.</v>
      </c>
      <c r="DB182" s="27" t="str">
        <f>IFERROR(work!BL182-work!Z182,".")</f>
        <v>.</v>
      </c>
      <c r="DC182" s="27" t="str">
        <f>IFERROR(work!BM182-work!AA182,".")</f>
        <v>.</v>
      </c>
      <c r="DD182" s="27" t="str">
        <f>IFERROR(work!BN182-work!AB182,".")</f>
        <v>.</v>
      </c>
      <c r="DE182" s="27" t="str">
        <f>IFERROR(work!BO182-work!AC182,".")</f>
        <v>.</v>
      </c>
      <c r="DF182" s="27" t="str">
        <f>IFERROR(work!BP182-work!AD182,".")</f>
        <v>.</v>
      </c>
      <c r="DG182" s="27" t="str">
        <f>IFERROR(work!BQ182-work!AE182,".")</f>
        <v>.</v>
      </c>
      <c r="DH182" s="27" t="str">
        <f>IFERROR(work!BR182-work!AF182,".")</f>
        <v>.</v>
      </c>
      <c r="DI182" s="27" t="str">
        <f>IFERROR(work!BS182-work!AG182,".")</f>
        <v>.</v>
      </c>
      <c r="DJ182" s="27" t="str">
        <f>IFERROR(work!BT182-work!AH182,".")</f>
        <v>.</v>
      </c>
      <c r="DK182" s="27" t="str">
        <f>IFERROR(work!BU182-work!AI182,".")</f>
        <v>.</v>
      </c>
      <c r="DL182" s="27"/>
      <c r="DM182" s="27"/>
      <c r="DN182" s="27"/>
      <c r="DO182" s="27"/>
      <c r="DP182" s="27"/>
      <c r="DQ182" s="27"/>
      <c r="DR182" s="27"/>
      <c r="DS182" s="27" t="str">
        <f>IFERROR(work!DO182-work!CC182,".")</f>
        <v>.</v>
      </c>
      <c r="DT182" s="27" t="str">
        <f>IFERROR(work!DP182-work!CD182,".")</f>
        <v>.</v>
      </c>
      <c r="DU182" s="27" t="str">
        <f>IFERROR(work!DQ182-work!CE182,".")</f>
        <v>.</v>
      </c>
      <c r="DV182" s="27" t="str">
        <f>IFERROR(work!DR182-work!CF182,".")</f>
        <v>.</v>
      </c>
      <c r="DW182" s="27" t="str">
        <f>IFERROR(work!DS182-work!CG182,".")</f>
        <v>.</v>
      </c>
      <c r="DX182" s="27" t="str">
        <f>IFERROR(work!DT182-work!CH182,".")</f>
        <v>.</v>
      </c>
      <c r="DY182" s="27" t="str">
        <f>IFERROR(work!DU182-work!CI182,".")</f>
        <v>.</v>
      </c>
      <c r="DZ182" s="27" t="str">
        <f>IFERROR(work!DV182-work!CJ182,".")</f>
        <v>.</v>
      </c>
      <c r="EA182" s="27" t="str">
        <f>IFERROR(work!DW182-work!CK182,".")</f>
        <v>.</v>
      </c>
      <c r="EB182" s="27" t="str">
        <f>IFERROR(work!DX182-work!CL182,".")</f>
        <v>.</v>
      </c>
      <c r="EC182" s="27" t="str">
        <f>IFERROR(work!DY182-work!CM182,".")</f>
        <v>.</v>
      </c>
      <c r="ED182" s="27" t="str">
        <f>IFERROR(work!DZ182-work!CN182,".")</f>
        <v>.</v>
      </c>
      <c r="EE182" s="27" t="str">
        <f>IFERROR(work!EA182-work!CO182,".")</f>
        <v>.</v>
      </c>
      <c r="EF182" s="27" t="str">
        <f>IFERROR(work!EB182-work!CP182,".")</f>
        <v>.</v>
      </c>
      <c r="EG182" s="27" t="str">
        <f>IFERROR(work!EC182-work!CQ182,".")</f>
        <v>.</v>
      </c>
      <c r="EH182" s="27" t="str">
        <f>IFERROR(work!ED182-work!CR182,".")</f>
        <v>.</v>
      </c>
      <c r="EI182" s="27" t="str">
        <f>IFERROR(work!EE182-work!CS182,".")</f>
        <v>.</v>
      </c>
      <c r="EJ182" s="27" t="str">
        <f>IFERROR(work!EF182-work!CT182,".")</f>
        <v>.</v>
      </c>
      <c r="EK182" s="27" t="str">
        <f>IFERROR(work!EG182-work!CU182,".")</f>
        <v>.</v>
      </c>
      <c r="EL182" s="27" t="str">
        <f>IFERROR(work!EH182-work!CV182,".")</f>
        <v>.</v>
      </c>
      <c r="EM182" s="27" t="str">
        <f>IFERROR(work!EI182-work!CW182,".")</f>
        <v>.</v>
      </c>
      <c r="EN182" s="27" t="str">
        <f>IFERROR(work!EJ182-work!CX182,".")</f>
        <v>.</v>
      </c>
      <c r="EO182" s="27" t="str">
        <f>IFERROR(work!EK182-work!CY182,".")</f>
        <v>.</v>
      </c>
      <c r="EP182" s="27" t="str">
        <f>IFERROR(work!EL182-work!CZ182,".")</f>
        <v>.</v>
      </c>
      <c r="EQ182" s="27" t="str">
        <f>IFERROR(work!EM182-work!DA182,".")</f>
        <v>.</v>
      </c>
      <c r="ER182" s="27" t="str">
        <f>IFERROR(work!EN182-work!DB182,".")</f>
        <v>.</v>
      </c>
      <c r="ES182" s="27" t="str">
        <f>IFERROR(work!EO182-work!DC182,".")</f>
        <v>.</v>
      </c>
      <c r="ET182" s="27" t="str">
        <f>IFERROR(work!EP182-work!DD182,".")</f>
        <v>.</v>
      </c>
      <c r="EU182" s="27" t="str">
        <f>IFERROR(work!EQ182-work!DE182,".")</f>
        <v>.</v>
      </c>
      <c r="EV182" s="27" t="str">
        <f>IFERROR(work!ER182-work!DF182,".")</f>
        <v>.</v>
      </c>
      <c r="EW182" s="27" t="str">
        <f>IFERROR(work!ES182-work!DG182,".")</f>
        <v>.</v>
      </c>
      <c r="EX182" s="27" t="str">
        <f>IFERROR(work!ET182-work!DH182,".")</f>
        <v>.</v>
      </c>
      <c r="EY182" s="27"/>
      <c r="EZ182" s="27"/>
      <c r="FA182" s="27"/>
      <c r="FB182" s="27"/>
      <c r="FC182" s="27"/>
      <c r="FD182" s="27"/>
      <c r="FE182" s="27" t="str">
        <f>IF(ISNUMBER(work!GZ182/work!HD182),work!GZ182/work!HD182,".")</f>
        <v>.</v>
      </c>
      <c r="FF182" s="27" t="str">
        <f>IF(ISNUMBER(work!HA182/work!HE182),work!HA182/work!HE182,".")</f>
        <v>.</v>
      </c>
      <c r="FG182" s="27" t="str">
        <f>IF(ISNUMBER(work!HB182/work!HF182),work!HB182/work!HF182,".")</f>
        <v>.</v>
      </c>
      <c r="FH182" s="27" t="str">
        <f>IF(ISNUMBER(work!HC182/work!HG182),work!HC182/work!HG182,".")</f>
        <v>.</v>
      </c>
      <c r="FI182" s="27" t="str">
        <f>IF(ISNUMBER((work!HA182+work!HB182)/(work!HE182+work!HF182)),(work!HA182+work!HB182)/(work!HE182+work!HF182),".")</f>
        <v>.</v>
      </c>
      <c r="FJ182" s="27" t="str">
        <f>IF(ISNUMBER(work!HH182/work!HL182),work!HH182/work!HL182,".")</f>
        <v>.</v>
      </c>
      <c r="FK182" s="27" t="str">
        <f>IF(ISNUMBER(work!HI182/work!HM182),work!HI182/work!HM182,".")</f>
        <v>.</v>
      </c>
      <c r="FL182" s="27" t="str">
        <f>IF(ISNUMBER(work!HJ182/work!HN182),work!HJ182/work!HN182,".")</f>
        <v>.</v>
      </c>
      <c r="FM182" s="27" t="str">
        <f>IF(ISNUMBER(work!HK182/work!HO182),work!HK182/work!HO182,".")</f>
        <v>.</v>
      </c>
      <c r="FN182" s="27" t="str">
        <f>IF(ISNUMBER((work!HI182+work!HJ182)/(work!HM182+work!HN182)),(work!HI182+work!HJ182)/(work!HM182+work!HN182),".")</f>
        <v>.</v>
      </c>
      <c r="FO182" s="27" t="s">
        <v>5007</v>
      </c>
      <c r="FP182" s="27" t="s">
        <v>5007</v>
      </c>
      <c r="FQ182" s="27" t="s">
        <v>5007</v>
      </c>
      <c r="FR182" s="27" t="s">
        <v>5007</v>
      </c>
      <c r="FS182" s="27" t="s">
        <v>5007</v>
      </c>
      <c r="FT182" s="27" t="str">
        <f>work!GM182</f>
        <v>.</v>
      </c>
      <c r="FU182" s="27" t="str">
        <f>work!GN182</f>
        <v>.</v>
      </c>
      <c r="FV182" s="27" t="str">
        <f>work!GO182</f>
        <v>.</v>
      </c>
      <c r="FW182" s="27" t="s">
        <v>5007</v>
      </c>
      <c r="FX182" s="27"/>
      <c r="FY182" s="27" t="str">
        <f t="shared" si="124"/>
        <v>.</v>
      </c>
      <c r="FZ182">
        <f t="shared" si="103"/>
        <v>25</v>
      </c>
      <c r="GA182" t="str">
        <f>work!HC182</f>
        <v>.</v>
      </c>
      <c r="GB182" t="str">
        <f>IF(ISNUMBER(work!HA182+work!HB182),work!HA182+work!HB182,".")</f>
        <v>.</v>
      </c>
      <c r="GC182" t="str">
        <f>IF(ISNUMBER(work!HK182-work!HC182),work!HK182-work!HC182,".")</f>
        <v>.</v>
      </c>
      <c r="GD182" t="str">
        <f>IF(ISNUMBER(work!HI182+work!HJ182-work!HA182-work!HB182),(work!HI182+work!HJ182-work!HA182-work!HB182),".")</f>
        <v>.</v>
      </c>
      <c r="GH182">
        <f>work!GQ182</f>
        <v>2</v>
      </c>
      <c r="GI182" t="str">
        <f>work!GR182</f>
        <v>.</v>
      </c>
      <c r="GJ182" t="str">
        <f>work!GZ182</f>
        <v>.</v>
      </c>
      <c r="GK182" t="str">
        <f>work!HH182</f>
        <v>.</v>
      </c>
      <c r="GL182" t="str">
        <f t="shared" si="125"/>
        <v>.</v>
      </c>
      <c r="GM182" t="str">
        <f>IFERROR(VLOOKUP($F182,AREA_EM_ALLYEAR,Seq!B$1,FALSE),".")</f>
        <v>.</v>
      </c>
      <c r="GN182" t="str">
        <f>IFERROR(VLOOKUP($F182,AREA_EM_ALLYEAR,Seq!C$1,FALSE),".")</f>
        <v>.</v>
      </c>
      <c r="GO182" t="str">
        <f>IFERROR(VLOOKUP($F182,AREA_EM_ALLYEAR,Seq!D$1,FALSE),".")</f>
        <v>.</v>
      </c>
      <c r="GP182" t="str">
        <f>IFERROR(VLOOKUP($F182,AREA_EM_ALLYEAR,Seq!E$1,FALSE),".")</f>
        <v>.</v>
      </c>
      <c r="GQ182" t="str">
        <f>IFERROR(VLOOKUP($F182,AREA_EM_ALLYEAR,Seq!F$1,FALSE),".")</f>
        <v>.</v>
      </c>
      <c r="GR182" t="str">
        <f>IFERROR(VLOOKUP($F182,AREA_EM_ALLYEAR,Seq!G$1,FALSE),".")</f>
        <v>.</v>
      </c>
      <c r="GS182" t="str">
        <f>IFERROR(VLOOKUP($F182,AREA_EM_ALLYEAR,Seq!H$1,FALSE),".")</f>
        <v>.</v>
      </c>
      <c r="GT182" t="str">
        <f>IFERROR(VLOOKUP($F182,AREA_EM_ALLYEAR,Seq!I$1,FALSE),".")</f>
        <v>.</v>
      </c>
      <c r="GU182" t="str">
        <f>IFERROR(VLOOKUP($F182,AREA_EM_ALLYEAR,Seq!J$1,FALSE),".")</f>
        <v>.</v>
      </c>
      <c r="GV182" t="str">
        <f>IFERROR(VLOOKUP($F182,AREA_EM_ALLYEAR,Seq!K$1,FALSE),".")</f>
        <v>.</v>
      </c>
      <c r="GW182" t="str">
        <f>IFERROR(VLOOKUP($F182,AREA_EM_ALLYEAR,Seq!L$1,FALSE),".")</f>
        <v>.</v>
      </c>
      <c r="GX182" t="str">
        <f>IFERROR(VLOOKUP($F182,AREA_EM_ALLYEAR,Seq!M$1,FALSE),".")</f>
        <v>.</v>
      </c>
      <c r="GY182" t="str">
        <f>IFERROR(VLOOKUP($F182,AREA_EM_ALLYEAR,Seq!N$1,FALSE),".")</f>
        <v>.</v>
      </c>
      <c r="GZ182" t="str">
        <f>IFERROR(VLOOKUP($F182,AREA_EM_ALLYEAR,Seq!O$1,FALSE),".")</f>
        <v>.</v>
      </c>
      <c r="HA182" t="str">
        <f t="shared" si="104"/>
        <v>.</v>
      </c>
      <c r="HK182" s="139" t="str">
        <f>IFERROR(VLOOKUP(CONCATENATE($G182, ".SP.DYN.LE00.IN"),AREA_WB_6ATTRS,Seq!B$1,FALSE)-VLOOKUP("CHN.SP.DYN.LE00.IN",AREA_WB_6ATTRS,Seq!B$1,FALSE),".")</f>
        <v>.</v>
      </c>
      <c r="HL182" s="139" t="str">
        <f>IFERROR(VLOOKUP(CONCATENATE($G182, ".SP.DYN.LE00.IN"),AREA_WB_6ATTRS,Seq!C$1,FALSE)-VLOOKUP("CHN.SP.DYN.LE00.IN",AREA_WB_6ATTRS,Seq!C$1,FALSE),".")</f>
        <v>.</v>
      </c>
      <c r="HM182" s="139" t="str">
        <f>IFERROR(VLOOKUP(CONCATENATE($G182, ".SP.DYN.LE00.IN"),AREA_WB_6ATTRS,Seq!D$1,FALSE)-VLOOKUP("CHN.SP.DYN.LE00.IN",AREA_WB_6ATTRS,Seq!D$1,FALSE),".")</f>
        <v>.</v>
      </c>
      <c r="HN182" s="139" t="str">
        <f>IFERROR(VLOOKUP(CONCATENATE($G182, ".SP.DYN.LE00.IN"),AREA_WB_6ATTRS,Seq!E$1,FALSE)-VLOOKUP("CHN.SP.DYN.LE00.IN",AREA_WB_6ATTRS,Seq!E$1,FALSE),".")</f>
        <v>.</v>
      </c>
      <c r="HO182" s="139" t="str">
        <f>IFERROR(VLOOKUP(CONCATENATE($G182, ".SP.DYN.LE00.IN"),AREA_WB_6ATTRS,Seq!F$1,FALSE)-VLOOKUP("CHN.SP.DYN.LE00.IN",AREA_WB_6ATTRS,Seq!F$1,FALSE),".")</f>
        <v>.</v>
      </c>
      <c r="HP182" s="139" t="str">
        <f>IFERROR(VLOOKUP(CONCATENATE($G182, ".SP.DYN.LE00.IN"),AREA_WB_6ATTRS,Seq!G$1,FALSE)-VLOOKUP("CHN.SP.DYN.LE00.IN",AREA_WB_6ATTRS,Seq!G$1,FALSE),".")</f>
        <v>.</v>
      </c>
      <c r="HQ182" s="139" t="str">
        <f>IFERROR(VLOOKUP(CONCATENATE($G182, ".SP.DYN.LE00.IN"),AREA_WB_6ATTRS,Seq!H$1,FALSE)-VLOOKUP("CHN.SP.DYN.LE00.IN",AREA_WB_6ATTRS,Seq!H$1,FALSE),".")</f>
        <v>.</v>
      </c>
      <c r="HR182" s="139" t="str">
        <f>IFERROR(VLOOKUP(CONCATENATE($G182, ".SP.DYN.LE00.IN"),AREA_WB_6ATTRS,Seq!I$1,FALSE)-VLOOKUP("CHN.SP.DYN.LE00.IN",AREA_WB_6ATTRS,Seq!I$1,FALSE),".")</f>
        <v>.</v>
      </c>
      <c r="HS182" s="139" t="str">
        <f>IFERROR(VLOOKUP(CONCATENATE($G182, ".SP.DYN.LE00.IN"),AREA_WB_6ATTRS,Seq!J$1,FALSE)-VLOOKUP("CHN.SP.DYN.LE00.IN",AREA_WB_6ATTRS,Seq!J$1,FALSE),".")</f>
        <v>.</v>
      </c>
      <c r="HT182" s="139" t="str">
        <f>IFERROR(VLOOKUP(CONCATENATE($G182, ".SP.DYN.LE00.IN"),AREA_WB_6ATTRS,Seq!K$1,FALSE)-VLOOKUP("CHN.SP.DYN.LE00.IN",AREA_WB_6ATTRS,Seq!K$1,FALSE),".")</f>
        <v>.</v>
      </c>
      <c r="HU182" s="139" t="str">
        <f>IFERROR(VLOOKUP(CONCATENATE($G182, ".SP.DYN.LE00.IN"),AREA_WB_6ATTRS,Seq!L$1,FALSE)-VLOOKUP("CHN.SP.DYN.LE00.IN",AREA_WB_6ATTRS,Seq!L$1,FALSE),".")</f>
        <v>.</v>
      </c>
      <c r="HV182" s="139" t="str">
        <f>IFERROR(VLOOKUP(CONCATENATE($G182, ".SP.DYN.LE00.IN"),AREA_WB_6ATTRS,Seq!M$1,FALSE)-VLOOKUP("CHN.SP.DYN.LE00.IN",AREA_WB_6ATTRS,Seq!M$1,FALSE),".")</f>
        <v>.</v>
      </c>
      <c r="HW182" s="139" t="str">
        <f>IFERROR(VLOOKUP(CONCATENATE($G182, ".SP.DYN.LE00.IN"),AREA_WB_6ATTRS,Seq!N$1,FALSE)-VLOOKUP("CHN.SP.DYN.LE00.IN",AREA_WB_6ATTRS,Seq!N$1,FALSE),".")</f>
        <v>.</v>
      </c>
      <c r="HX182" s="139" t="str">
        <f>IFERROR(VLOOKUP(CONCATENATE($G182, ".SP.DYN.LE00.IN"),AREA_WB_6ATTRS,Seq!O$1,FALSE)-VLOOKUP("CHN.SP.DYN.LE00.IN",AREA_WB_6ATTRS,Seq!O$1,FALSE),".")</f>
        <v>.</v>
      </c>
      <c r="HY182" s="139" t="str">
        <f>IFERROR(VLOOKUP(CONCATENATE($G182, ".SP.DYN.LE00.IN"),AREA_WB_6ATTRS,Seq!P$1,FALSE)-VLOOKUP("CHN.SP.DYN.LE00.IN",AREA_WB_6ATTRS,Seq!P$1,FALSE),".")</f>
        <v>.</v>
      </c>
      <c r="HZ182" s="139" t="str">
        <f>IFERROR(VLOOKUP(CONCATENATE($G182, ".SP.DYN.LE00.IN"),AREA_WB_6ATTRS,Seq!Q$1,FALSE)-VLOOKUP("CHN.SP.DYN.LE00.IN",AREA_WB_6ATTRS,Seq!Q$1,FALSE),".")</f>
        <v>.</v>
      </c>
      <c r="IA182" s="139" t="str">
        <f>IFERROR(VLOOKUP(CONCATENATE($G182, ".SP.DYN.LE00.IN"),AREA_WB_6ATTRS,Seq!R$1,FALSE)-VLOOKUP("CHN.SP.DYN.LE00.IN",AREA_WB_6ATTRS,Seq!R$1,FALSE),".")</f>
        <v>.</v>
      </c>
      <c r="IB182" s="139" t="str">
        <f>IFERROR(VLOOKUP(CONCATENATE($G182, ".SP.DYN.LE00.IN"),AREA_WB_6ATTRS,Seq!S$1,FALSE)-VLOOKUP("CHN.SP.DYN.LE00.IN",AREA_WB_6ATTRS,Seq!S$1,FALSE),".")</f>
        <v>.</v>
      </c>
      <c r="IC182" s="139" t="str">
        <f>IFERROR(VLOOKUP(CONCATENATE($G182, ".SP.DYN.LE00.IN"),AREA_WB_6ATTRS,Seq!T$1,FALSE)-VLOOKUP("CHN.SP.DYN.LE00.IN",AREA_WB_6ATTRS,Seq!T$1,FALSE),".")</f>
        <v>.</v>
      </c>
      <c r="ID182" s="139" t="str">
        <f>IFERROR(VLOOKUP(CONCATENATE($G182, ".SP.DYN.LE00.IN"),AREA_WB_6ATTRS,Seq!U$1,FALSE)-VLOOKUP("CHN.SP.DYN.LE00.IN",AREA_WB_6ATTRS,Seq!U$1,FALSE),".")</f>
        <v>.</v>
      </c>
      <c r="IE182" s="139" t="str">
        <f>IFERROR(VLOOKUP(CONCATENATE($G182, ".SP.DYN.LE00.IN"),AREA_WB_6ATTRS,Seq!V$1,FALSE)-VLOOKUP("CHN.SP.DYN.LE00.IN",AREA_WB_6ATTRS,Seq!V$1,FALSE),".")</f>
        <v>.</v>
      </c>
      <c r="IF182" s="139" t="str">
        <f>IFERROR(VLOOKUP(CONCATENATE($G182, ".SP.DYN.LE00.IN"),AREA_WB_6ATTRS,Seq!W$1,FALSE)-VLOOKUP("CHN.SP.DYN.LE00.IN",AREA_WB_6ATTRS,Seq!W$1,FALSE),".")</f>
        <v>.</v>
      </c>
      <c r="IG182" s="139" t="str">
        <f>IFERROR(VLOOKUP(CONCATENATE($G182, ".SP.DYN.LE00.IN"),AREA_WB_6ATTRS,Seq!X$1,FALSE)-VLOOKUP("CHN.SP.DYN.LE00.IN",AREA_WB_6ATTRS,Seq!X$1,FALSE),".")</f>
        <v>.</v>
      </c>
      <c r="IH182" s="139" t="str">
        <f>IFERROR(VLOOKUP(CONCATENATE($G182, ".SP.DYN.LE00.IN"),AREA_WB_6ATTRS,Seq!Y$1,FALSE)-VLOOKUP("CHN.SP.DYN.LE00.IN",AREA_WB_6ATTRS,Seq!Y$1,FALSE),".")</f>
        <v>.</v>
      </c>
      <c r="II182" s="139" t="str">
        <f>IFERROR(VLOOKUP(CONCATENATE($G182, ".SP.DYN.LE00.IN"),AREA_WB_6ATTRS,Seq!Z$1,FALSE)-VLOOKUP("CHN.SP.DYN.LE00.IN",AREA_WB_6ATTRS,Seq!Z$1,FALSE),".")</f>
        <v>.</v>
      </c>
      <c r="IJ182" s="139" t="str">
        <f>IFERROR(VLOOKUP(CONCATENATE($G182, ".SP.DYN.LE00.IN"),AREA_WB_6ATTRS,Seq!AA$1,FALSE)-VLOOKUP("CHN.SP.DYN.LE00.IN",AREA_WB_6ATTRS,Seq!AA$1,FALSE),".")</f>
        <v>.</v>
      </c>
      <c r="IK182" s="139" t="str">
        <f>IFERROR(VLOOKUP(CONCATENATE($G182, ".SP.DYN.LE00.IN"),AREA_WB_6ATTRS,Seq!AB$1,FALSE)-VLOOKUP("CHN.SP.DYN.LE00.IN",AREA_WB_6ATTRS,Seq!AB$1,FALSE),".")</f>
        <v>.</v>
      </c>
      <c r="IL182" s="139" t="str">
        <f>IFERROR(VLOOKUP(CONCATENATE($G182, ".SP.DYN.LE00.IN"),AREA_WB_6ATTRS,Seq!AC$1,FALSE)-VLOOKUP("CHN.SP.DYN.LE00.IN",AREA_WB_6ATTRS,Seq!AC$1,FALSE),".")</f>
        <v>.</v>
      </c>
      <c r="IM182" s="139" t="str">
        <f>IFERROR(VLOOKUP(CONCATENATE($G182, ".SP.DYN.LE00.IN"),AREA_WB_6ATTRS,Seq!AD$1,FALSE)-VLOOKUP("CHN.SP.DYN.LE00.IN",AREA_WB_6ATTRS,Seq!AD$1,FALSE),".")</f>
        <v>.</v>
      </c>
      <c r="IN182" s="139" t="str">
        <f>IFERROR(VLOOKUP(CONCATENATE($G182, ".SP.DYN.LE00.IN"),AREA_WB_6ATTRS,Seq!AE$1,FALSE)-VLOOKUP("CHN.SP.DYN.LE00.IN",AREA_WB_6ATTRS,Seq!AE$1,FALSE),".")</f>
        <v>.</v>
      </c>
      <c r="IO182" s="139" t="str">
        <f>IFERROR(VLOOKUP(CONCATENATE($G182, ".SP.DYN.LE00.IN"),AREA_WB_6ATTRS,Seq!AF$1,FALSE)-VLOOKUP("CHN.SP.DYN.LE00.IN",AREA_WB_6ATTRS,Seq!AF$1,FALSE),".")</f>
        <v>.</v>
      </c>
      <c r="IP182" s="139" t="str">
        <f>IFERROR(VLOOKUP(CONCATENATE($G182, ".SP.DYN.LE00.IN"),AREA_WB_6ATTRS,Seq!AG$1,FALSE)-VLOOKUP("CHN.SP.DYN.LE00.IN",AREA_WB_6ATTRS,Seq!AG$1,FALSE),".")</f>
        <v>.</v>
      </c>
      <c r="IW182" t="str">
        <f>IFERROR(VLOOKUP(CONCATENATE($G182, ".SP.DYN.LE00.IN"),AREA_WB_6ATTRS,Seq!B$1,FALSE),".")</f>
        <v>.</v>
      </c>
      <c r="IX182" t="str">
        <f>IFERROR(VLOOKUP(CONCATENATE($G182, ".SP.DYN.LE00.IN"),AREA_WB_6ATTRS,Seq!C$1,FALSE),".")</f>
        <v>.</v>
      </c>
      <c r="IY182" t="str">
        <f>IFERROR(VLOOKUP(CONCATENATE($G182, ".SP.DYN.LE00.IN"),AREA_WB_6ATTRS,Seq!D$1,FALSE),".")</f>
        <v>.</v>
      </c>
      <c r="IZ182" t="str">
        <f>IFERROR(VLOOKUP(CONCATENATE($G182, ".SP.DYN.LE00.IN"),AREA_WB_6ATTRS,Seq!E$1,FALSE),".")</f>
        <v>.</v>
      </c>
      <c r="JA182" t="str">
        <f>IFERROR(VLOOKUP(CONCATENATE($G182, ".SP.DYN.LE00.IN"),AREA_WB_6ATTRS,Seq!F$1,FALSE),".")</f>
        <v>.</v>
      </c>
      <c r="JB182" t="str">
        <f>IFERROR(VLOOKUP(CONCATENATE($G182, ".SP.DYN.LE00.IN"),AREA_WB_6ATTRS,Seq!G$1,FALSE),".")</f>
        <v>.</v>
      </c>
      <c r="JC182" t="str">
        <f>IFERROR(VLOOKUP(CONCATENATE($G182, ".SP.DYN.LE00.IN"),AREA_WB_6ATTRS,Seq!H$1,FALSE),".")</f>
        <v>.</v>
      </c>
      <c r="JD182" t="str">
        <f>IFERROR(VLOOKUP(CONCATENATE($G182, ".SP.DYN.LE00.IN"),AREA_WB_6ATTRS,Seq!I$1,FALSE),".")</f>
        <v>.</v>
      </c>
      <c r="JE182" t="str">
        <f>IFERROR(VLOOKUP(CONCATENATE($G182, ".SP.DYN.LE00.IN"),AREA_WB_6ATTRS,Seq!J$1,FALSE),".")</f>
        <v>.</v>
      </c>
      <c r="JF182" t="str">
        <f>IFERROR(VLOOKUP(CONCATENATE($G182, ".SP.DYN.LE00.IN"),AREA_WB_6ATTRS,Seq!K$1,FALSE),".")</f>
        <v>.</v>
      </c>
      <c r="JG182" t="str">
        <f>IFERROR(VLOOKUP(CONCATENATE($G182, ".SP.DYN.LE00.IN"),AREA_WB_6ATTRS,Seq!L$1,FALSE),".")</f>
        <v>.</v>
      </c>
      <c r="JH182" t="str">
        <f>IFERROR(VLOOKUP(CONCATENATE($G182, ".SP.DYN.LE00.IN"),AREA_WB_6ATTRS,Seq!M$1,FALSE),".")</f>
        <v>.</v>
      </c>
      <c r="JI182" t="str">
        <f>IFERROR(VLOOKUP(CONCATENATE($G182, ".SP.DYN.LE00.IN"),AREA_WB_6ATTRS,Seq!N$1,FALSE),".")</f>
        <v>.</v>
      </c>
      <c r="JJ182" t="str">
        <f>IFERROR(VLOOKUP(CONCATENATE($G182, ".SP.DYN.LE00.IN"),AREA_WB_6ATTRS,Seq!O$1,FALSE),".")</f>
        <v>.</v>
      </c>
      <c r="JK182" t="str">
        <f>IFERROR(VLOOKUP(CONCATENATE($G182, ".SP.DYN.LE00.IN"),AREA_WB_6ATTRS,Seq!P$1,FALSE),".")</f>
        <v>.</v>
      </c>
      <c r="JL182" t="str">
        <f>IFERROR(VLOOKUP(CONCATENATE($G182, ".SP.DYN.LE00.IN"),AREA_WB_6ATTRS,Seq!Q$1,FALSE),".")</f>
        <v>.</v>
      </c>
      <c r="JM182" t="str">
        <f>IFERROR(VLOOKUP(CONCATENATE($G182, ".SP.DYN.LE00.IN"),AREA_WB_6ATTRS,Seq!R$1,FALSE),".")</f>
        <v>.</v>
      </c>
      <c r="JN182" t="str">
        <f>IFERROR(VLOOKUP(CONCATENATE($G182, ".SP.DYN.LE00.IN"),AREA_WB_6ATTRS,Seq!S$1,FALSE),".")</f>
        <v>.</v>
      </c>
      <c r="JO182" t="str">
        <f>IFERROR(VLOOKUP(CONCATENATE($G182, ".SP.DYN.LE00.IN"),AREA_WB_6ATTRS,Seq!T$1,FALSE),".")</f>
        <v>.</v>
      </c>
      <c r="JP182" t="str">
        <f>IFERROR(VLOOKUP(CONCATENATE($G182, ".SP.DYN.LE00.IN"),AREA_WB_6ATTRS,Seq!U$1,FALSE),".")</f>
        <v>.</v>
      </c>
      <c r="JQ182" t="str">
        <f>IFERROR(VLOOKUP(CONCATENATE($G182, ".SP.DYN.LE00.IN"),AREA_WB_6ATTRS,Seq!V$1,FALSE),".")</f>
        <v>.</v>
      </c>
      <c r="JR182" t="str">
        <f>IFERROR(VLOOKUP(CONCATENATE($G182, ".SP.DYN.LE00.IN"),AREA_WB_6ATTRS,Seq!W$1,FALSE),".")</f>
        <v>.</v>
      </c>
      <c r="JS182" t="str">
        <f>IFERROR(VLOOKUP(CONCATENATE($G182, ".SP.DYN.LE00.IN"),AREA_WB_6ATTRS,Seq!X$1,FALSE),".")</f>
        <v>.</v>
      </c>
      <c r="JT182" t="str">
        <f>IFERROR(VLOOKUP(CONCATENATE($G182, ".SP.DYN.LE00.IN"),AREA_WB_6ATTRS,Seq!Y$1,FALSE),".")</f>
        <v>.</v>
      </c>
      <c r="JU182" t="str">
        <f>IFERROR(VLOOKUP(CONCATENATE($G182, ".SP.DYN.LE00.IN"),AREA_WB_6ATTRS,Seq!Z$1,FALSE),".")</f>
        <v>.</v>
      </c>
      <c r="JV182" t="str">
        <f>IFERROR(VLOOKUP(CONCATENATE($G182, ".SP.DYN.LE00.IN"),AREA_WB_6ATTRS,Seq!AA$1,FALSE),".")</f>
        <v>.</v>
      </c>
      <c r="JW182" t="str">
        <f>IFERROR(VLOOKUP(CONCATENATE($G182, ".SP.DYN.LE00.IN"),AREA_WB_6ATTRS,Seq!AB$1,FALSE),".")</f>
        <v>.</v>
      </c>
      <c r="JX182" t="str">
        <f>IFERROR(VLOOKUP(CONCATENATE($G182, ".SP.DYN.LE00.IN"),AREA_WB_6ATTRS,Seq!AC$1,FALSE),".")</f>
        <v>.</v>
      </c>
      <c r="JY182" t="str">
        <f>IFERROR(VLOOKUP(CONCATENATE($G182, ".SP.DYN.LE00.IN"),AREA_WB_6ATTRS,Seq!AD$1,FALSE),".")</f>
        <v>.</v>
      </c>
      <c r="JZ182" t="str">
        <f>IFERROR(VLOOKUP(CONCATENATE($G182, ".SP.DYN.LE00.IN"),AREA_WB_6ATTRS,Seq!AE$1,FALSE),".")</f>
        <v>.</v>
      </c>
      <c r="KA182" t="str">
        <f>IFERROR(VLOOKUP(CONCATENATE($G182, ".SP.DYN.LE00.IN"),AREA_WB_6ATTRS,Seq!AF$1,FALSE),".")</f>
        <v>.</v>
      </c>
      <c r="KB182" t="str">
        <f>IFERROR(VLOOKUP(CONCATENATE($G182, ".SP.DYN.LE00.IN"),AREA_WB_6ATTRS,Seq!AG$1,FALSE),".")</f>
        <v>.</v>
      </c>
      <c r="KK182">
        <f t="shared" si="107"/>
        <v>747</v>
      </c>
      <c r="KL182">
        <f t="shared" si="105"/>
        <v>0</v>
      </c>
      <c r="KM182" t="str">
        <f t="shared" si="108"/>
        <v>.</v>
      </c>
      <c r="KN182" t="str">
        <f t="shared" si="109"/>
        <v>.</v>
      </c>
      <c r="KO182" t="str">
        <f t="shared" si="106"/>
        <v>.</v>
      </c>
      <c r="KP182" t="str">
        <f>work!HA182</f>
        <v>.</v>
      </c>
      <c r="KQ182" t="str">
        <f>work!HB182</f>
        <v>.</v>
      </c>
      <c r="KR182" t="str">
        <f>work!HC182</f>
        <v>.</v>
      </c>
      <c r="KS182" t="str">
        <f>IF(ISNUMBER(work!HI182-work!HA182),work!HI182-work!HA182,".")</f>
        <v>.</v>
      </c>
      <c r="KT182" t="str">
        <f>IF(ISNUMBER(work!HJ182-work!HB182),work!HJ182-work!HB182,".")</f>
        <v>.</v>
      </c>
      <c r="KU182" t="str">
        <f>IF(ISNUMBER(work!HK182-work!HC182),work!HK182-work!HC182,".")</f>
        <v>.</v>
      </c>
      <c r="KW182" t="str">
        <f>IFERROR(work!HR182/work!HV182,".")</f>
        <v>.</v>
      </c>
      <c r="KX182" t="str">
        <f>IFERROR(work!HS182/work!HW182,".")</f>
        <v>.</v>
      </c>
      <c r="KY182" t="str">
        <f>IFERROR(work!HT182/work!HX182,".")</f>
        <v>.</v>
      </c>
      <c r="KZ182" t="str">
        <f>IFERROR(work!HU182/work!HY182,".")</f>
        <v>.</v>
      </c>
    </row>
    <row r="183" spans="1:312">
      <c r="A183" s="24">
        <f t="shared" si="85"/>
        <v>186</v>
      </c>
      <c r="B183" s="24" t="str">
        <f t="shared" si="110"/>
        <v>InEM90</v>
      </c>
      <c r="C183" s="24" t="str">
        <f t="shared" si="111"/>
        <v>Out</v>
      </c>
      <c r="D183" s="24" t="str">
        <f t="shared" si="112"/>
        <v>In67</v>
      </c>
      <c r="E183" s="25" t="s">
        <v>2639</v>
      </c>
      <c r="F183" s="26" t="str">
        <f t="shared" si="89"/>
        <v>Fiji</v>
      </c>
      <c r="G183" s="166" t="s">
        <v>1415</v>
      </c>
      <c r="H183" s="166" t="s">
        <v>5007</v>
      </c>
      <c r="I183" s="166" t="s">
        <v>5007</v>
      </c>
      <c r="J183" s="180" t="s">
        <v>5007</v>
      </c>
      <c r="K183" s="180" t="s">
        <v>5007</v>
      </c>
      <c r="L183" s="27">
        <f>IFERROR(VLOOKUP($F183,Area_FDI_84_96,Seq!B$1,FALSE),0)</f>
        <v>0</v>
      </c>
      <c r="M183" s="27">
        <f>IFERROR(VLOOKUP($F183,Area_FDI_84_96,Seq!C$1,FALSE),0)</f>
        <v>0</v>
      </c>
      <c r="N183" s="27">
        <f>IFERROR(VLOOKUP($F183,Area_FDI_84_96,Seq!D$1,FALSE),0)</f>
        <v>0</v>
      </c>
      <c r="O183" s="27">
        <f>IFERROR(VLOOKUP($F183,Area_FDI_84_96,Seq!E$1,FALSE),0)</f>
        <v>0</v>
      </c>
      <c r="P183" s="27">
        <f>IFERROR(VLOOKUP($F183,Area_FDI_84_96,Seq!F$1,FALSE),0)</f>
        <v>0</v>
      </c>
      <c r="Q183" s="27">
        <f>IFERROR(VLOOKUP($F183,Area_FDI_84_96,Seq!G$1,FALSE),0)</f>
        <v>0</v>
      </c>
      <c r="R183" s="27">
        <f>IFERROR(VLOOKUP($F183,Area_FDI_84_96,Seq!H$1,FALSE),0)</f>
        <v>0</v>
      </c>
      <c r="S183" s="27">
        <f>IFERROR(VLOOKUP($F183,Area_FDI_84_96,Seq!I$1,FALSE),0)</f>
        <v>0</v>
      </c>
      <c r="T183" s="27">
        <f>IFERROR(VALUE(VLOOKUP($E183,Area_FDI_92_95,Seq!B$1,FALSE)),0)</f>
        <v>0</v>
      </c>
      <c r="U183" s="27">
        <f>IFERROR(VALUE(VLOOKUP($E183,Area_FDI_92_95,Seq!C$1,FALSE)),0)</f>
        <v>10</v>
      </c>
      <c r="V183" s="27">
        <f>IFERROR(VALUE(VLOOKUP($E183,Area_FDI_92_95,Seq!D$1,FALSE)),0)</f>
        <v>45</v>
      </c>
      <c r="W183" s="27">
        <f>IFERROR(VALUE(VLOOKUP($E183,Area_FDI_92_95,Seq!E$1,FALSE)),0)</f>
        <v>50</v>
      </c>
      <c r="X183" s="27">
        <f>IFERROR(VALUE(VLOOKUP($E183,Area_FDI_96_99,Seq!B$1,FALSE)),0)</f>
        <v>0</v>
      </c>
      <c r="Y183" s="27">
        <f>IFERROR(VALUE(VLOOKUP($E183,Area_FDI_96_99,Seq!C$1,FALSE)),0)</f>
        <v>0</v>
      </c>
      <c r="Z183" s="27">
        <f>IFERROR(VALUE(VLOOKUP($E183,Area_FDI_96_99,Seq!D$1,FALSE)),0)</f>
        <v>13</v>
      </c>
      <c r="AA183" s="27">
        <f>IFERROR(VALUE(VLOOKUP($E183,Area_FDI_96_99,Seq!E$1,FALSE)),0)</f>
        <v>85</v>
      </c>
      <c r="AB183" s="27">
        <f t="shared" si="113"/>
        <v>0</v>
      </c>
      <c r="AC183" s="27">
        <f t="shared" si="114"/>
        <v>57</v>
      </c>
      <c r="AD183" s="27">
        <f t="shared" si="115"/>
        <v>32</v>
      </c>
      <c r="AE183" s="27">
        <f t="shared" si="116"/>
        <v>0</v>
      </c>
      <c r="AF183" s="27">
        <f t="shared" si="117"/>
        <v>76</v>
      </c>
      <c r="AG183" s="27">
        <f t="shared" si="118"/>
        <v>105</v>
      </c>
      <c r="AH183" s="27">
        <f t="shared" si="119"/>
        <v>4</v>
      </c>
      <c r="AI183" s="27">
        <f t="shared" si="120"/>
        <v>16</v>
      </c>
      <c r="AJ183" s="27">
        <f t="shared" si="121"/>
        <v>50</v>
      </c>
      <c r="AK183" s="27">
        <f t="shared" si="122"/>
        <v>0</v>
      </c>
      <c r="AL183" s="27">
        <f t="shared" si="123"/>
        <v>0</v>
      </c>
      <c r="AM183" s="27"/>
      <c r="AN183" s="27"/>
      <c r="AO183" s="27"/>
      <c r="AP183" s="27"/>
      <c r="AQ183" s="27"/>
      <c r="AR183" s="27"/>
      <c r="AS183" s="27"/>
      <c r="AT183" s="27">
        <f>IFERROR(work!D183+work!AP183,".")</f>
        <v>18410598.64734412</v>
      </c>
      <c r="AU183" s="27">
        <f>IFERROR(work!E183+work!AQ183,".")</f>
        <v>19369266.066324651</v>
      </c>
      <c r="AV183" s="27">
        <f>IFERROR(work!F183+work!AR183,".")</f>
        <v>21113193.033952411</v>
      </c>
      <c r="AW183" s="27">
        <f>IFERROR(work!G183+work!AS183,".")</f>
        <v>23397225.688656595</v>
      </c>
      <c r="AX183" s="27">
        <f>IFERROR(work!H183+work!AT183,".")</f>
        <v>26945990.835927069</v>
      </c>
      <c r="AY183" s="27">
        <f>IFERROR(work!I183+work!AU183,".")</f>
        <v>30561740.537481938</v>
      </c>
      <c r="AZ183" s="27">
        <f>IFERROR(work!J183+work!AV183,".")</f>
        <v>33249959.402016591</v>
      </c>
      <c r="BA183" s="27">
        <f>IFERROR(work!K183+work!AW183,".")</f>
        <v>37084258.893003881</v>
      </c>
      <c r="BB183" s="27">
        <f>IFERROR(work!L183+work!AX183,".")</f>
        <v>41262743.885254987</v>
      </c>
      <c r="BC183" s="27">
        <f>IFERROR(work!M183+work!AY183,".")</f>
        <v>42958438.248859659</v>
      </c>
      <c r="BD183" s="27">
        <f>IFERROR(work!N183+work!AZ183,".")</f>
        <v>44593383.048173927</v>
      </c>
      <c r="BE183" s="27">
        <f>IFERROR(work!O183+work!BA183,".")</f>
        <v>48680084.538017653</v>
      </c>
      <c r="BF183" s="27">
        <f>IFERROR(work!P183+work!BB183,".")</f>
        <v>55582132.854070626</v>
      </c>
      <c r="BG183" s="27">
        <f>IFERROR(work!Q183+work!BC183,".")</f>
        <v>63347269.020233914</v>
      </c>
      <c r="BH183" s="27">
        <f>IFERROR(work!R183+work!BD183,".")</f>
        <v>71634498.58050625</v>
      </c>
      <c r="BI183" s="27">
        <f>IFERROR(work!S183+work!BE183,".")</f>
        <v>79430229.993746459</v>
      </c>
      <c r="BJ183" s="27">
        <f>IFERROR(work!T183+work!BF183,".")</f>
        <v>87365366.539818063</v>
      </c>
      <c r="BK183" s="27">
        <f>IFERROR(work!U183+work!BG183,".")</f>
        <v>95472067.255865514</v>
      </c>
      <c r="BL183" s="27">
        <f>IFERROR(work!V183+work!BH183,".")</f>
        <v>102908784.53558019</v>
      </c>
      <c r="BM183" s="27">
        <f>IFERROR(work!W183+work!BI183,".")</f>
        <v>110731741.75741734</v>
      </c>
      <c r="BN183" s="27">
        <f>IFERROR(work!X183+work!BJ183,".")</f>
        <v>120015904.39422727</v>
      </c>
      <c r="BO183" s="27">
        <f>IFERROR(work!Y183+work!BK183,".")</f>
        <v>129966614.56756411</v>
      </c>
      <c r="BP183" s="27">
        <f>IFERROR(work!Z183+work!BL183,".")</f>
        <v>141783441.52077609</v>
      </c>
      <c r="BQ183" s="27">
        <f>IFERROR(work!AA183+work!BM183,".")</f>
        <v>155945830.82132998</v>
      </c>
      <c r="BR183" s="27">
        <f>IFERROR(work!AB183+work!BN183,".")</f>
        <v>171687765.38759768</v>
      </c>
      <c r="BS183" s="27">
        <f>IFERROR(work!AC183+work!BO183,".")</f>
        <v>191068497.79746798</v>
      </c>
      <c r="BT183" s="27">
        <f>IFERROR(work!AD183+work!BP183,".")</f>
        <v>215313585.8838785</v>
      </c>
      <c r="BU183" s="27">
        <f>IFERROR(work!AE183+work!BQ183,".")</f>
        <v>245859012.94247741</v>
      </c>
      <c r="BV183" s="27">
        <f>IFERROR(work!AF183+work!BR183,".")</f>
        <v>269445053.13081402</v>
      </c>
      <c r="BW183" s="27">
        <f>IFERROR(work!AG183+work!BS183,".")</f>
        <v>294213713.72796911</v>
      </c>
      <c r="BX183" s="27">
        <f>IFERROR(work!AH183+work!BT183,".")</f>
        <v>324791669.68536407</v>
      </c>
      <c r="BY183" s="27">
        <f>IFERROR(work!AI183+work!BU183,".")</f>
        <v>354334161.52471423</v>
      </c>
      <c r="BZ183" s="27"/>
      <c r="CA183" s="27"/>
      <c r="CB183" s="27"/>
      <c r="CC183" s="27"/>
      <c r="CD183" s="27"/>
      <c r="CE183" s="27"/>
      <c r="CF183" s="27">
        <f>IFERROR(work!AP183-work!D183,".")</f>
        <v>-18177625.440377258</v>
      </c>
      <c r="CG183" s="27">
        <f>IFERROR(work!AQ183-work!E183,".")</f>
        <v>-19121545.673958249</v>
      </c>
      <c r="CH183" s="27">
        <f>IFERROR(work!AR183-work!F183,".")</f>
        <v>-20880282.574696254</v>
      </c>
      <c r="CI183" s="27">
        <f>IFERROR(work!AS183-work!G183,".")</f>
        <v>-23173538.76133493</v>
      </c>
      <c r="CJ183" s="27">
        <f>IFERROR(work!AT183-work!H183,".")</f>
        <v>-26703529.810463078</v>
      </c>
      <c r="CK183" s="27">
        <f>IFERROR(work!AU183-work!I183,".")</f>
        <v>-30330465.396170806</v>
      </c>
      <c r="CL183" s="27">
        <f>IFERROR(work!AV183-work!J183,".")</f>
        <v>-33000760.65379763</v>
      </c>
      <c r="CM183" s="27">
        <f>IFERROR(work!AW183-work!K183,".")</f>
        <v>-36851544.689284801</v>
      </c>
      <c r="CN183" s="27">
        <f>IFERROR(work!AX183-work!L183,".")</f>
        <v>-41027805.501832299</v>
      </c>
      <c r="CO183" s="27">
        <f>IFERROR(work!AY183-work!M183,".")</f>
        <v>-42706023.66309835</v>
      </c>
      <c r="CP183" s="27">
        <f>IFERROR(work!AZ183-work!N183,".")</f>
        <v>-44326328.416438453</v>
      </c>
      <c r="CQ183" s="27">
        <f>IFERROR(work!BA183-work!O183,".")</f>
        <v>-48420240.381339036</v>
      </c>
      <c r="CR183" s="27">
        <f>IFERROR(work!BB183-work!P183,".")</f>
        <v>-55306438.203834616</v>
      </c>
      <c r="CS183" s="27">
        <f>IFERROR(work!BC183-work!Q183,".")</f>
        <v>-63065701.985778242</v>
      </c>
      <c r="CT183" s="27">
        <f>IFERROR(work!BD183-work!R183,".")</f>
        <v>-71338571.627293333</v>
      </c>
      <c r="CU183" s="27">
        <f>IFERROR(work!BE183-work!S183,".")</f>
        <v>-79126904.866703242</v>
      </c>
      <c r="CV183" s="27">
        <f>IFERROR(work!BF183-work!T183,".")</f>
        <v>-87047481.80667676</v>
      </c>
      <c r="CW183" s="27">
        <f>IFERROR(work!BG183-work!U183,".")</f>
        <v>-95161175.986853331</v>
      </c>
      <c r="CX183" s="27">
        <f>IFERROR(work!BH183-work!V183,".")</f>
        <v>-102593851.68007085</v>
      </c>
      <c r="CY183" s="27">
        <f>IFERROR(work!BI183-work!W183,".")</f>
        <v>-110389094.81062315</v>
      </c>
      <c r="CZ183" s="27">
        <f>IFERROR(work!BJ183-work!X183,".")</f>
        <v>-119679082.4455286</v>
      </c>
      <c r="DA183" s="27">
        <f>IFERROR(work!BK183-work!Y183,".")</f>
        <v>-129623056.17989145</v>
      </c>
      <c r="DB183" s="27">
        <f>IFERROR(work!BL183-work!Z183,".")</f>
        <v>-141428889.26469791</v>
      </c>
      <c r="DC183" s="27">
        <f>IFERROR(work!BM183-work!AA183,".")</f>
        <v>-155587733.04269102</v>
      </c>
      <c r="DD183" s="27">
        <f>IFERROR(work!BN183-work!AB183,".")</f>
        <v>-171310688.42669088</v>
      </c>
      <c r="DE183" s="27">
        <f>IFERROR(work!BO183-work!AC183,".")</f>
        <v>-190688781.29783478</v>
      </c>
      <c r="DF183" s="27">
        <f>IFERROR(work!BP183-work!AD183,".")</f>
        <v>-214926867.65652612</v>
      </c>
      <c r="DG183" s="27">
        <f>IFERROR(work!BQ183-work!AE183,".")</f>
        <v>-245475585.00066614</v>
      </c>
      <c r="DH183" s="27">
        <f>IFERROR(work!BR183-work!AF183,".")</f>
        <v>-269057666.21487051</v>
      </c>
      <c r="DI183" s="27">
        <f>IFERROR(work!BS183-work!AG183,".")</f>
        <v>-293831255.79751951</v>
      </c>
      <c r="DJ183" s="27">
        <f>IFERROR(work!BT183-work!AH183,".")</f>
        <v>-324409976.67077535</v>
      </c>
      <c r="DK183" s="27">
        <f>IFERROR(work!BU183-work!AI183,".")</f>
        <v>-353944834.64983368</v>
      </c>
      <c r="DL183" s="27"/>
      <c r="DM183" s="27"/>
      <c r="DN183" s="27"/>
      <c r="DO183" s="27"/>
      <c r="DP183" s="27"/>
      <c r="DQ183" s="27"/>
      <c r="DR183" s="27"/>
      <c r="DS183" s="27" t="str">
        <f>IFERROR(work!DO183-work!CC183,".")</f>
        <v>.</v>
      </c>
      <c r="DT183" s="27" t="str">
        <f>IFERROR(work!DP183-work!CD183,".")</f>
        <v>.</v>
      </c>
      <c r="DU183" s="27" t="str">
        <f>IFERROR(work!DQ183-work!CE183,".")</f>
        <v>.</v>
      </c>
      <c r="DV183" s="27" t="str">
        <f>IFERROR(work!DR183-work!CF183,".")</f>
        <v>.</v>
      </c>
      <c r="DW183" s="27" t="str">
        <f>IFERROR(work!DS183-work!CG183,".")</f>
        <v>.</v>
      </c>
      <c r="DX183" s="27" t="str">
        <f>IFERROR(work!DT183-work!CH183,".")</f>
        <v>.</v>
      </c>
      <c r="DY183" s="27" t="str">
        <f>IFERROR(work!DU183-work!CI183,".")</f>
        <v>.</v>
      </c>
      <c r="DZ183" s="27" t="str">
        <f>IFERROR(work!DV183-work!CJ183,".")</f>
        <v>.</v>
      </c>
      <c r="EA183" s="27" t="str">
        <f>IFERROR(work!DW183-work!CK183,".")</f>
        <v>.</v>
      </c>
      <c r="EB183" s="27" t="str">
        <f>IFERROR(work!DX183-work!CL183,".")</f>
        <v>.</v>
      </c>
      <c r="EC183" s="27" t="str">
        <f>IFERROR(work!DY183-work!CM183,".")</f>
        <v>.</v>
      </c>
      <c r="ED183" s="27" t="str">
        <f>IFERROR(work!DZ183-work!CN183,".")</f>
        <v>.</v>
      </c>
      <c r="EE183" s="27" t="str">
        <f>IFERROR(work!EA183-work!CO183,".")</f>
        <v>.</v>
      </c>
      <c r="EF183" s="27" t="str">
        <f>IFERROR(work!EB183-work!CP183,".")</f>
        <v>.</v>
      </c>
      <c r="EG183" s="27" t="str">
        <f>IFERROR(work!EC183-work!CQ183,".")</f>
        <v>.</v>
      </c>
      <c r="EH183" s="27" t="str">
        <f>IFERROR(work!ED183-work!CR183,".")</f>
        <v>.</v>
      </c>
      <c r="EI183" s="27" t="str">
        <f>IFERROR(work!EE183-work!CS183,".")</f>
        <v>.</v>
      </c>
      <c r="EJ183" s="27" t="str">
        <f>IFERROR(work!EF183-work!CT183,".")</f>
        <v>.</v>
      </c>
      <c r="EK183" s="27" t="str">
        <f>IFERROR(work!EG183-work!CU183,".")</f>
        <v>.</v>
      </c>
      <c r="EL183" s="27" t="str">
        <f>IFERROR(work!EH183-work!CV183,".")</f>
        <v>.</v>
      </c>
      <c r="EM183" s="27" t="str">
        <f>IFERROR(work!EI183-work!CW183,".")</f>
        <v>.</v>
      </c>
      <c r="EN183" s="27" t="str">
        <f>IFERROR(work!EJ183-work!CX183,".")</f>
        <v>.</v>
      </c>
      <c r="EO183" s="27" t="str">
        <f>IFERROR(work!EK183-work!CY183,".")</f>
        <v>.</v>
      </c>
      <c r="EP183" s="27" t="str">
        <f>IFERROR(work!EL183-work!CZ183,".")</f>
        <v>.</v>
      </c>
      <c r="EQ183" s="27" t="str">
        <f>IFERROR(work!EM183-work!DA183,".")</f>
        <v>.</v>
      </c>
      <c r="ER183" s="27" t="str">
        <f>IFERROR(work!EN183-work!DB183,".")</f>
        <v>.</v>
      </c>
      <c r="ES183" s="27" t="str">
        <f>IFERROR(work!EO183-work!DC183,".")</f>
        <v>.</v>
      </c>
      <c r="ET183" s="27" t="str">
        <f>IFERROR(work!EP183-work!DD183,".")</f>
        <v>.</v>
      </c>
      <c r="EU183" s="27" t="str">
        <f>IFERROR(work!EQ183-work!DE183,".")</f>
        <v>.</v>
      </c>
      <c r="EV183" s="27" t="str">
        <f>IFERROR(work!ER183-work!DF183,".")</f>
        <v>.</v>
      </c>
      <c r="EW183" s="27" t="str">
        <f>IFERROR(work!ES183-work!DG183,".")</f>
        <v>.</v>
      </c>
      <c r="EX183" s="27" t="str">
        <f>IFERROR(work!ET183-work!DH183,".")</f>
        <v>.</v>
      </c>
      <c r="EY183" s="27"/>
      <c r="EZ183" s="27"/>
      <c r="FA183" s="27"/>
      <c r="FB183" s="27"/>
      <c r="FC183" s="27"/>
      <c r="FD183" s="27"/>
      <c r="FE183" s="27" t="str">
        <f>IF(ISNUMBER(work!GZ183/work!HD183),work!GZ183/work!HD183,".")</f>
        <v>.</v>
      </c>
      <c r="FF183" s="27" t="str">
        <f>IF(ISNUMBER(work!HA183/work!HE183),work!HA183/work!HE183,".")</f>
        <v>.</v>
      </c>
      <c r="FG183" s="27" t="str">
        <f>IF(ISNUMBER(work!HB183/work!HF183),work!HB183/work!HF183,".")</f>
        <v>.</v>
      </c>
      <c r="FH183" s="27" t="str">
        <f>IF(ISNUMBER(work!HC183/work!HG183),work!HC183/work!HG183,".")</f>
        <v>.</v>
      </c>
      <c r="FI183" s="27" t="str">
        <f>IF(ISNUMBER((work!HA183+work!HB183)/(work!HE183+work!HF183)),(work!HA183+work!HB183)/(work!HE183+work!HF183),".")</f>
        <v>.</v>
      </c>
      <c r="FJ183" s="27" t="str">
        <f>IF(ISNUMBER(work!HH183/work!HL183),work!HH183/work!HL183,".")</f>
        <v>.</v>
      </c>
      <c r="FK183" s="27" t="str">
        <f>IF(ISNUMBER(work!HI183/work!HM183),work!HI183/work!HM183,".")</f>
        <v>.</v>
      </c>
      <c r="FL183" s="27" t="str">
        <f>IF(ISNUMBER(work!HJ183/work!HN183),work!HJ183/work!HN183,".")</f>
        <v>.</v>
      </c>
      <c r="FM183" s="27" t="str">
        <f>IF(ISNUMBER(work!HK183/work!HO183),work!HK183/work!HO183,".")</f>
        <v>.</v>
      </c>
      <c r="FN183" s="27" t="str">
        <f>IF(ISNUMBER((work!HI183+work!HJ183)/(work!HM183+work!HN183)),(work!HI183+work!HJ183)/(work!HM183+work!HN183),".")</f>
        <v>.</v>
      </c>
      <c r="FO183" s="27" t="s">
        <v>5007</v>
      </c>
      <c r="FP183" s="27" t="s">
        <v>5007</v>
      </c>
      <c r="FQ183" s="27" t="s">
        <v>5007</v>
      </c>
      <c r="FR183" s="27" t="s">
        <v>5007</v>
      </c>
      <c r="FS183" s="27" t="s">
        <v>5007</v>
      </c>
      <c r="FT183" s="27">
        <f>work!GM183</f>
        <v>7.25929900421355E-3</v>
      </c>
      <c r="FU183" s="27">
        <f>work!GN183</f>
        <v>6.3574548067886561E-3</v>
      </c>
      <c r="FV183" s="27">
        <f>work!GO183</f>
        <v>7.4842736699510153E-3</v>
      </c>
      <c r="FW183" s="27" t="s">
        <v>5007</v>
      </c>
      <c r="FX183" s="27"/>
      <c r="FY183" s="27">
        <f t="shared" si="124"/>
        <v>9107.2369999999992</v>
      </c>
      <c r="FZ183">
        <f t="shared" si="103"/>
        <v>0</v>
      </c>
      <c r="GA183" t="str">
        <f>work!HC183</f>
        <v>.</v>
      </c>
      <c r="GB183" t="str">
        <f>IF(ISNUMBER(work!HA183+work!HB183),work!HA183+work!HB183,".")</f>
        <v>.</v>
      </c>
      <c r="GC183" t="str">
        <f>IF(ISNUMBER(work!HK183-work!HC183),work!HK183-work!HC183,".")</f>
        <v>.</v>
      </c>
      <c r="GD183" t="str">
        <f>IF(ISNUMBER(work!HI183+work!HJ183-work!HA183-work!HB183),(work!HI183+work!HJ183-work!HA183-work!HB183),".")</f>
        <v>.</v>
      </c>
      <c r="GH183">
        <f>work!GQ183</f>
        <v>4600</v>
      </c>
      <c r="GI183">
        <f>work!GR183</f>
        <v>4600</v>
      </c>
      <c r="GJ183" t="str">
        <f>work!GZ183</f>
        <v>.</v>
      </c>
      <c r="GK183" t="str">
        <f>work!HH183</f>
        <v>.</v>
      </c>
      <c r="GL183">
        <f t="shared" si="125"/>
        <v>0</v>
      </c>
      <c r="GM183" t="str">
        <f>IFERROR(VLOOKUP($F183,AREA_EM_ALLYEAR,Seq!B$1,FALSE),".")</f>
        <v>.</v>
      </c>
      <c r="GN183" t="str">
        <f>IFERROR(VLOOKUP($F183,AREA_EM_ALLYEAR,Seq!C$1,FALSE),".")</f>
        <v>.</v>
      </c>
      <c r="GO183" t="str">
        <f>IFERROR(VLOOKUP($F183,AREA_EM_ALLYEAR,Seq!D$1,FALSE),".")</f>
        <v>.</v>
      </c>
      <c r="GP183" t="str">
        <f>IFERROR(VLOOKUP($F183,AREA_EM_ALLYEAR,Seq!E$1,FALSE),".")</f>
        <v>.</v>
      </c>
      <c r="GQ183" t="str">
        <f>IFERROR(VLOOKUP($F183,AREA_EM_ALLYEAR,Seq!F$1,FALSE),".")</f>
        <v>.</v>
      </c>
      <c r="GR183" t="str">
        <f>IFERROR(VLOOKUP($F183,AREA_EM_ALLYEAR,Seq!G$1,FALSE),".")</f>
        <v>.</v>
      </c>
      <c r="GS183" t="str">
        <f>IFERROR(VLOOKUP($F183,AREA_EM_ALLYEAR,Seq!H$1,FALSE),".")</f>
        <v>.</v>
      </c>
      <c r="GT183" t="str">
        <f>IFERROR(VLOOKUP($F183,AREA_EM_ALLYEAR,Seq!I$1,FALSE),".")</f>
        <v>.</v>
      </c>
      <c r="GU183" t="str">
        <f>IFERROR(VLOOKUP($F183,AREA_EM_ALLYEAR,Seq!J$1,FALSE),".")</f>
        <v>.</v>
      </c>
      <c r="GV183" t="str">
        <f>IFERROR(VLOOKUP($F183,AREA_EM_ALLYEAR,Seq!K$1,FALSE),".")</f>
        <v>.</v>
      </c>
      <c r="GW183" t="str">
        <f>IFERROR(VLOOKUP($F183,AREA_EM_ALLYEAR,Seq!L$1,FALSE),".")</f>
        <v>.</v>
      </c>
      <c r="GX183" t="str">
        <f>IFERROR(VLOOKUP($F183,AREA_EM_ALLYEAR,Seq!M$1,FALSE),".")</f>
        <v>.</v>
      </c>
      <c r="GY183" t="str">
        <f>IFERROR(VLOOKUP($F183,AREA_EM_ALLYEAR,Seq!N$1,FALSE),".")</f>
        <v>.</v>
      </c>
      <c r="GZ183" t="str">
        <f>IFERROR(VLOOKUP($F183,AREA_EM_ALLYEAR,Seq!O$1,FALSE),".")</f>
        <v>.</v>
      </c>
      <c r="HA183" t="str">
        <f t="shared" si="104"/>
        <v>.</v>
      </c>
      <c r="HK183" s="139">
        <f>IFERROR(VLOOKUP(CONCATENATE($G183, ".SP.DYN.LE00.IN"),AREA_WB_6ATTRS,Seq!B$1,FALSE)-VLOOKUP("CHN.SP.DYN.LE00.IN",AREA_WB_6ATTRS,Seq!B$1,FALSE),".")</f>
        <v>-3.9846585365853784</v>
      </c>
      <c r="HL183" s="139">
        <f>IFERROR(VLOOKUP(CONCATENATE($G183, ".SP.DYN.LE00.IN"),AREA_WB_6ATTRS,Seq!C$1,FALSE)-VLOOKUP("CHN.SP.DYN.LE00.IN",AREA_WB_6ATTRS,Seq!C$1,FALSE),".")</f>
        <v>-3.9664634146341626</v>
      </c>
      <c r="HM183" s="139">
        <f>IFERROR(VLOOKUP(CONCATENATE($G183, ".SP.DYN.LE00.IN"),AREA_WB_6ATTRS,Seq!D$1,FALSE)-VLOOKUP("CHN.SP.DYN.LE00.IN",AREA_WB_6ATTRS,Seq!D$1,FALSE),".")</f>
        <v>-3.9562195121951191</v>
      </c>
      <c r="HN183" s="139">
        <f>IFERROR(VLOOKUP(CONCATENATE($G183, ".SP.DYN.LE00.IN"),AREA_WB_6ATTRS,Seq!E$1,FALSE)-VLOOKUP("CHN.SP.DYN.LE00.IN",AREA_WB_6ATTRS,Seq!E$1,FALSE),".")</f>
        <v>-3.9465121951219544</v>
      </c>
      <c r="HO183" s="139">
        <f>IFERROR(VLOOKUP(CONCATENATE($G183, ".SP.DYN.LE00.IN"),AREA_WB_6ATTRS,Seq!F$1,FALSE)-VLOOKUP("CHN.SP.DYN.LE00.IN",AREA_WB_6ATTRS,Seq!F$1,FALSE),".")</f>
        <v>-3.9392926829268333</v>
      </c>
      <c r="HP183" s="139">
        <f>IFERROR(VLOOKUP(CONCATENATE($G183, ".SP.DYN.LE00.IN"),AREA_WB_6ATTRS,Seq!G$1,FALSE)-VLOOKUP("CHN.SP.DYN.LE00.IN",AREA_WB_6ATTRS,Seq!G$1,FALSE),".")</f>
        <v>-3.9340487804878137</v>
      </c>
      <c r="HQ183" s="139">
        <f>IFERROR(VLOOKUP(CONCATENATE($G183, ".SP.DYN.LE00.IN"),AREA_WB_6ATTRS,Seq!H$1,FALSE)-VLOOKUP("CHN.SP.DYN.LE00.IN",AREA_WB_6ATTRS,Seq!H$1,FALSE),".")</f>
        <v>-3.9297804878048765</v>
      </c>
      <c r="HR183" s="139">
        <f>IFERROR(VLOOKUP(CONCATENATE($G183, ".SP.DYN.LE00.IN"),AREA_WB_6ATTRS,Seq!I$1,FALSE)-VLOOKUP("CHN.SP.DYN.LE00.IN",AREA_WB_6ATTRS,Seq!I$1,FALSE),".")</f>
        <v>-3.9240243902439147</v>
      </c>
      <c r="HS183" s="139">
        <f>IFERROR(VLOOKUP(CONCATENATE($G183, ".SP.DYN.LE00.IN"),AREA_WB_6ATTRS,Seq!J$1,FALSE)-VLOOKUP("CHN.SP.DYN.LE00.IN",AREA_WB_6ATTRS,Seq!J$1,FALSE),".")</f>
        <v>-3.9157804878048807</v>
      </c>
      <c r="HT183" s="139">
        <f>IFERROR(VLOOKUP(CONCATENATE($G183, ".SP.DYN.LE00.IN"),AREA_WB_6ATTRS,Seq!K$1,FALSE)-VLOOKUP("CHN.SP.DYN.LE00.IN",AREA_WB_6ATTRS,Seq!K$1,FALSE),".")</f>
        <v>-3.9030731707317017</v>
      </c>
      <c r="HU183" s="139">
        <f>IFERROR(VLOOKUP(CONCATENATE($G183, ".SP.DYN.LE00.IN"),AREA_WB_6ATTRS,Seq!L$1,FALSE)-VLOOKUP("CHN.SP.DYN.LE00.IN",AREA_WB_6ATTRS,Seq!L$1,FALSE),".")</f>
        <v>-3.8888780487804837</v>
      </c>
      <c r="HV183" s="139">
        <f>IFERROR(VLOOKUP(CONCATENATE($G183, ".SP.DYN.LE00.IN"),AREA_WB_6ATTRS,Seq!M$1,FALSE)-VLOOKUP("CHN.SP.DYN.LE00.IN",AREA_WB_6ATTRS,Seq!M$1,FALSE),".")</f>
        <v>-3.870707317073169</v>
      </c>
      <c r="HW183" s="139">
        <f>IFERROR(VLOOKUP(CONCATENATE($G183, ".SP.DYN.LE00.IN"),AREA_WB_6ATTRS,Seq!N$1,FALSE)-VLOOKUP("CHN.SP.DYN.LE00.IN",AREA_WB_6ATTRS,Seq!N$1,FALSE),".")</f>
        <v>-3.8505853658536324</v>
      </c>
      <c r="HX183" s="139">
        <f>IFERROR(VLOOKUP(CONCATENATE($G183, ".SP.DYN.LE00.IN"),AREA_WB_6ATTRS,Seq!O$1,FALSE)-VLOOKUP("CHN.SP.DYN.LE00.IN",AREA_WB_6ATTRS,Seq!O$1,FALSE),".")</f>
        <v>-3.8304878048780466</v>
      </c>
      <c r="HY183" s="139">
        <f>IFERROR(VLOOKUP(CONCATENATE($G183, ".SP.DYN.LE00.IN"),AREA_WB_6ATTRS,Seq!P$1,FALSE)-VLOOKUP("CHN.SP.DYN.LE00.IN",AREA_WB_6ATTRS,Seq!P$1,FALSE),".")</f>
        <v>-3.8093902439024276</v>
      </c>
      <c r="HZ183" s="139">
        <f>IFERROR(VLOOKUP(CONCATENATE($G183, ".SP.DYN.LE00.IN"),AREA_WB_6ATTRS,Seq!Q$1,FALSE)-VLOOKUP("CHN.SP.DYN.LE00.IN",AREA_WB_6ATTRS,Seq!Q$1,FALSE),".")</f>
        <v>-3.7858292682926731</v>
      </c>
      <c r="IA183" s="139">
        <f>IFERROR(VLOOKUP(CONCATENATE($G183, ".SP.DYN.LE00.IN"),AREA_WB_6ATTRS,Seq!R$1,FALSE)-VLOOKUP("CHN.SP.DYN.LE00.IN",AREA_WB_6ATTRS,Seq!R$1,FALSE),".")</f>
        <v>-3.7587804878048843</v>
      </c>
      <c r="IB183" s="139">
        <f>IFERROR(VLOOKUP(CONCATENATE($G183, ".SP.DYN.LE00.IN"),AREA_WB_6ATTRS,Seq!S$1,FALSE)-VLOOKUP("CHN.SP.DYN.LE00.IN",AREA_WB_6ATTRS,Seq!S$1,FALSE),".")</f>
        <v>-3.7287560975609608</v>
      </c>
      <c r="IC183" s="139">
        <f>IFERROR(VLOOKUP(CONCATENATE($G183, ".SP.DYN.LE00.IN"),AREA_WB_6ATTRS,Seq!T$1,FALSE)-VLOOKUP("CHN.SP.DYN.LE00.IN",AREA_WB_6ATTRS,Seq!T$1,FALSE),".")</f>
        <v>-3.6962439024390363</v>
      </c>
      <c r="ID183" s="139">
        <f>IFERROR(VLOOKUP(CONCATENATE($G183, ".SP.DYN.LE00.IN"),AREA_WB_6ATTRS,Seq!U$1,FALSE)-VLOOKUP("CHN.SP.DYN.LE00.IN",AREA_WB_6ATTRS,Seq!U$1,FALSE),".")</f>
        <v>-3.663268292682929</v>
      </c>
      <c r="IE183" s="139">
        <f>IFERROR(VLOOKUP(CONCATENATE($G183, ".SP.DYN.LE00.IN"),AREA_WB_6ATTRS,Seq!V$1,FALSE)-VLOOKUP("CHN.SP.DYN.LE00.IN",AREA_WB_6ATTRS,Seq!V$1,FALSE),".")</f>
        <v>-3.6343902439024305</v>
      </c>
      <c r="IF183" s="139">
        <f>IFERROR(VLOOKUP(CONCATENATE($G183, ".SP.DYN.LE00.IN"),AREA_WB_6ATTRS,Seq!W$1,FALSE)-VLOOKUP("CHN.SP.DYN.LE00.IN",AREA_WB_6ATTRS,Seq!W$1,FALSE),".")</f>
        <v>-3.6126341463414775</v>
      </c>
      <c r="IG183" s="139">
        <f>IFERROR(VLOOKUP(CONCATENATE($G183, ".SP.DYN.LE00.IN"),AREA_WB_6ATTRS,Seq!X$1,FALSE)-VLOOKUP("CHN.SP.DYN.LE00.IN",AREA_WB_6ATTRS,Seq!X$1,FALSE),".")</f>
        <v>-3.6020731707316855</v>
      </c>
      <c r="IH183" s="139">
        <f>IFERROR(VLOOKUP(CONCATENATE($G183, ".SP.DYN.LE00.IN"),AREA_WB_6ATTRS,Seq!Y$1,FALSE)-VLOOKUP("CHN.SP.DYN.LE00.IN",AREA_WB_6ATTRS,Seq!Y$1,FALSE),".")</f>
        <v>-3.6046097560975454</v>
      </c>
      <c r="II183" s="139">
        <f>IFERROR(VLOOKUP(CONCATENATE($G183, ".SP.DYN.LE00.IN"),AREA_WB_6ATTRS,Seq!Z$1,FALSE)-VLOOKUP("CHN.SP.DYN.LE00.IN",AREA_WB_6ATTRS,Seq!Z$1,FALSE),".")</f>
        <v>-3.6216829268292798</v>
      </c>
      <c r="IJ183" s="139">
        <f>IFERROR(VLOOKUP(CONCATENATE($G183, ".SP.DYN.LE00.IN"),AREA_WB_6ATTRS,Seq!AA$1,FALSE)-VLOOKUP("CHN.SP.DYN.LE00.IN",AREA_WB_6ATTRS,Seq!AA$1,FALSE),".")</f>
        <v>-3.6560731707317018</v>
      </c>
      <c r="IK183" s="139">
        <f>IFERROR(VLOOKUP(CONCATENATE($G183, ".SP.DYN.LE00.IN"),AREA_WB_6ATTRS,Seq!AB$1,FALSE)-VLOOKUP("CHN.SP.DYN.LE00.IN",AREA_WB_6ATTRS,Seq!AB$1,FALSE),".")</f>
        <v>-3.7105365853658583</v>
      </c>
      <c r="IL183" s="139">
        <f>IFERROR(VLOOKUP(CONCATENATE($G183, ".SP.DYN.LE00.IN"),AREA_WB_6ATTRS,Seq!AC$1,FALSE)-VLOOKUP("CHN.SP.DYN.LE00.IN",AREA_WB_6ATTRS,Seq!AC$1,FALSE),".")</f>
        <v>-3.7809512195121897</v>
      </c>
      <c r="IM183" s="139">
        <f>IFERROR(VLOOKUP(CONCATENATE($G183, ".SP.DYN.LE00.IN"),AREA_WB_6ATTRS,Seq!AD$1,FALSE)-VLOOKUP("CHN.SP.DYN.LE00.IN",AREA_WB_6ATTRS,Seq!AD$1,FALSE),".")</f>
        <v>-3.8637560975609659</v>
      </c>
      <c r="IN183" s="139">
        <f>IFERROR(VLOOKUP(CONCATENATE($G183, ".SP.DYN.LE00.IN"),AREA_WB_6ATTRS,Seq!AE$1,FALSE)-VLOOKUP("CHN.SP.DYN.LE00.IN",AREA_WB_6ATTRS,Seq!AE$1,FALSE),".")</f>
        <v>-3.9544878048780419</v>
      </c>
      <c r="IO183" s="139">
        <f>IFERROR(VLOOKUP(CONCATENATE($G183, ".SP.DYN.LE00.IN"),AREA_WB_6ATTRS,Seq!AF$1,FALSE)-VLOOKUP("CHN.SP.DYN.LE00.IN",AREA_WB_6ATTRS,Seq!AF$1,FALSE),".")</f>
        <v>-4.0472682926829435</v>
      </c>
      <c r="IP183" s="139" t="str">
        <f>IFERROR(VLOOKUP(CONCATENATE($G183, ".SP.DYN.LE00.IN"),AREA_WB_6ATTRS,Seq!AG$1,FALSE)-VLOOKUP("CHN.SP.DYN.LE00.IN",AREA_WB_6ATTRS,Seq!AG$1,FALSE),".")</f>
        <v>.</v>
      </c>
      <c r="IW183">
        <f>IFERROR(VLOOKUP(CONCATENATE($G183, ".SP.DYN.LE00.IN"),AREA_WB_6ATTRS,Seq!B$1,FALSE),".")</f>
        <v>63.009146341463413</v>
      </c>
      <c r="IX183">
        <f>IFERROR(VLOOKUP(CONCATENATE($G183, ".SP.DYN.LE00.IN"),AREA_WB_6ATTRS,Seq!C$1,FALSE),".")</f>
        <v>63.296463414634147</v>
      </c>
      <c r="IY183">
        <f>IFERROR(VLOOKUP(CONCATENATE($G183, ".SP.DYN.LE00.IN"),AREA_WB_6ATTRS,Seq!D$1,FALSE),".")</f>
        <v>63.578682926829273</v>
      </c>
      <c r="IZ183">
        <f>IFERROR(VLOOKUP(CONCATENATE($G183, ".SP.DYN.LE00.IN"),AREA_WB_6ATTRS,Seq!E$1,FALSE),".")</f>
        <v>63.853341463414637</v>
      </c>
      <c r="JA183">
        <f>IFERROR(VLOOKUP(CONCATENATE($G183, ".SP.DYN.LE00.IN"),AREA_WB_6ATTRS,Seq!F$1,FALSE),".")</f>
        <v>64.119975609756096</v>
      </c>
      <c r="JB183">
        <f>IFERROR(VLOOKUP(CONCATENATE($G183, ".SP.DYN.LE00.IN"),AREA_WB_6ATTRS,Seq!G$1,FALSE),".")</f>
        <v>64.379097560975609</v>
      </c>
      <c r="JC183">
        <f>IFERROR(VLOOKUP(CONCATENATE($G183, ".SP.DYN.LE00.IN"),AREA_WB_6ATTRS,Seq!H$1,FALSE),".")</f>
        <v>64.629707317073184</v>
      </c>
      <c r="JD183">
        <f>IFERROR(VLOOKUP(CONCATENATE($G183, ".SP.DYN.LE00.IN"),AREA_WB_6ATTRS,Seq!I$1,FALSE),".")</f>
        <v>64.873292682926831</v>
      </c>
      <c r="JE183">
        <f>IFERROR(VLOOKUP(CONCATENATE($G183, ".SP.DYN.LE00.IN"),AREA_WB_6ATTRS,Seq!J$1,FALSE),".")</f>
        <v>65.111341463414647</v>
      </c>
      <c r="JF183">
        <f>IFERROR(VLOOKUP(CONCATENATE($G183, ".SP.DYN.LE00.IN"),AREA_WB_6ATTRS,Seq!K$1,FALSE),".")</f>
        <v>65.343853658536602</v>
      </c>
      <c r="JG183">
        <f>IFERROR(VLOOKUP(CONCATENATE($G183, ".SP.DYN.LE00.IN"),AREA_WB_6ATTRS,Seq!L$1,FALSE),".")</f>
        <v>65.570853658536592</v>
      </c>
      <c r="JH183">
        <f>IFERROR(VLOOKUP(CONCATENATE($G183, ".SP.DYN.LE00.IN"),AREA_WB_6ATTRS,Seq!M$1,FALSE),".")</f>
        <v>65.793317073170741</v>
      </c>
      <c r="JI183">
        <f>IFERROR(VLOOKUP(CONCATENATE($G183, ".SP.DYN.LE00.IN"),AREA_WB_6ATTRS,Seq!N$1,FALSE),".")</f>
        <v>66.011243902439048</v>
      </c>
      <c r="JJ183">
        <f>IFERROR(VLOOKUP(CONCATENATE($G183, ".SP.DYN.LE00.IN"),AREA_WB_6ATTRS,Seq!O$1,FALSE),".")</f>
        <v>66.224146341463424</v>
      </c>
      <c r="JK183">
        <f>IFERROR(VLOOKUP(CONCATENATE($G183, ".SP.DYN.LE00.IN"),AREA_WB_6ATTRS,Seq!P$1,FALSE),".")</f>
        <v>66.433536585365871</v>
      </c>
      <c r="JL183">
        <f>IFERROR(VLOOKUP(CONCATENATE($G183, ".SP.DYN.LE00.IN"),AREA_WB_6ATTRS,Seq!Q$1,FALSE),".")</f>
        <v>66.638902439024406</v>
      </c>
      <c r="JM183">
        <f>IFERROR(VLOOKUP(CONCATENATE($G183, ".SP.DYN.LE00.IN"),AREA_WB_6ATTRS,Seq!R$1,FALSE),".")</f>
        <v>66.840243902439028</v>
      </c>
      <c r="JN183">
        <f>IFERROR(VLOOKUP(CONCATENATE($G183, ".SP.DYN.LE00.IN"),AREA_WB_6ATTRS,Seq!S$1,FALSE),".")</f>
        <v>67.037560975609779</v>
      </c>
      <c r="JO183">
        <f>IFERROR(VLOOKUP(CONCATENATE($G183, ".SP.DYN.LE00.IN"),AREA_WB_6ATTRS,Seq!T$1,FALSE),".")</f>
        <v>67.230853658536589</v>
      </c>
      <c r="JP183">
        <f>IFERROR(VLOOKUP(CONCATENATE($G183, ".SP.DYN.LE00.IN"),AREA_WB_6ATTRS,Seq!U$1,FALSE),".")</f>
        <v>67.420121951219528</v>
      </c>
      <c r="JQ183">
        <f>IFERROR(VLOOKUP(CONCATENATE($G183, ".SP.DYN.LE00.IN"),AREA_WB_6ATTRS,Seq!V$1,FALSE),".")</f>
        <v>67.607317073170748</v>
      </c>
      <c r="JR183">
        <f>IFERROR(VLOOKUP(CONCATENATE($G183, ".SP.DYN.LE00.IN"),AREA_WB_6ATTRS,Seq!W$1,FALSE),".")</f>
        <v>67.792902439024388</v>
      </c>
      <c r="JS183">
        <f>IFERROR(VLOOKUP(CONCATENATE($G183, ".SP.DYN.LE00.IN"),AREA_WB_6ATTRS,Seq!X$1,FALSE),".")</f>
        <v>67.977365853658554</v>
      </c>
      <c r="JT183">
        <f>IFERROR(VLOOKUP(CONCATENATE($G183, ".SP.DYN.LE00.IN"),AREA_WB_6ATTRS,Seq!Y$1,FALSE),".")</f>
        <v>68.160268292682943</v>
      </c>
      <c r="JU183">
        <f>IFERROR(VLOOKUP(CONCATENATE($G183, ".SP.DYN.LE00.IN"),AREA_WB_6ATTRS,Seq!Z$1,FALSE),".")</f>
        <v>68.340658536585366</v>
      </c>
      <c r="JV183">
        <f>IFERROR(VLOOKUP(CONCATENATE($G183, ".SP.DYN.LE00.IN"),AREA_WB_6ATTRS,Seq!AA$1,FALSE),".")</f>
        <v>68.515243902439039</v>
      </c>
      <c r="JW183">
        <f>IFERROR(VLOOKUP(CONCATENATE($G183, ".SP.DYN.LE00.IN"),AREA_WB_6ATTRS,Seq!AB$1,FALSE),".")</f>
        <v>68.679195121951224</v>
      </c>
      <c r="JX183">
        <f>IFERROR(VLOOKUP(CONCATENATE($G183, ".SP.DYN.LE00.IN"),AREA_WB_6ATTRS,Seq!AC$1,FALSE),".")</f>
        <v>68.831634146341472</v>
      </c>
      <c r="JY183">
        <f>IFERROR(VLOOKUP(CONCATENATE($G183, ".SP.DYN.LE00.IN"),AREA_WB_6ATTRS,Seq!AD$1,FALSE),".")</f>
        <v>68.97158536585367</v>
      </c>
      <c r="JZ183">
        <f>IFERROR(VLOOKUP(CONCATENATE($G183, ".SP.DYN.LE00.IN"),AREA_WB_6ATTRS,Seq!AE$1,FALSE),".")</f>
        <v>69.102024390243912</v>
      </c>
      <c r="KA183">
        <f>IFERROR(VLOOKUP(CONCATENATE($G183, ".SP.DYN.LE00.IN"),AREA_WB_6ATTRS,Seq!AF$1,FALSE),".")</f>
        <v>69.225829268292685</v>
      </c>
      <c r="KB183" t="str">
        <f>IFERROR(VLOOKUP(CONCATENATE($G183, ".SP.DYN.LE00.IN"),AREA_WB_6ATTRS,Seq!AG$1,FALSE),".")</f>
        <v>.</v>
      </c>
      <c r="KK183">
        <f t="shared" si="107"/>
        <v>203</v>
      </c>
      <c r="KL183">
        <f t="shared" si="105"/>
        <v>0</v>
      </c>
      <c r="KM183">
        <f t="shared" si="108"/>
        <v>44593383.048173927</v>
      </c>
      <c r="KN183">
        <f t="shared" si="109"/>
        <v>-44326328.416438453</v>
      </c>
      <c r="KO183" t="str">
        <f t="shared" si="106"/>
        <v>.</v>
      </c>
      <c r="KP183" t="str">
        <f>work!HA183</f>
        <v>.</v>
      </c>
      <c r="KQ183" t="str">
        <f>work!HB183</f>
        <v>.</v>
      </c>
      <c r="KR183" t="str">
        <f>work!HC183</f>
        <v>.</v>
      </c>
      <c r="KS183" t="str">
        <f>IF(ISNUMBER(work!HI183-work!HA183),work!HI183-work!HA183,".")</f>
        <v>.</v>
      </c>
      <c r="KT183" t="str">
        <f>IF(ISNUMBER(work!HJ183-work!HB183),work!HJ183-work!HB183,".")</f>
        <v>.</v>
      </c>
      <c r="KU183" t="str">
        <f>IF(ISNUMBER(work!HK183-work!HC183),work!HK183-work!HC183,".")</f>
        <v>.</v>
      </c>
      <c r="KW183">
        <f>IFERROR(work!HR183/work!HV183,".")</f>
        <v>2.4934113970994368E-4</v>
      </c>
      <c r="KX183">
        <f>IFERROR(work!HS183/work!HW183,".")</f>
        <v>2.7364696777046826E-4</v>
      </c>
      <c r="KY183">
        <f>IFERROR(work!HT183/work!HX183,".")</f>
        <v>2.8689715734812226E-4</v>
      </c>
      <c r="KZ183">
        <f>IFERROR(work!HU183/work!HY183,".")</f>
        <v>0</v>
      </c>
    </row>
    <row r="184" spans="1:312">
      <c r="A184" s="24">
        <f t="shared" si="85"/>
        <v>187</v>
      </c>
      <c r="B184" s="24" t="str">
        <f t="shared" si="110"/>
        <v>Out</v>
      </c>
      <c r="C184" s="24" t="str">
        <f t="shared" si="111"/>
        <v>Out</v>
      </c>
      <c r="D184" s="24" t="str">
        <f t="shared" si="112"/>
        <v>Out67</v>
      </c>
      <c r="E184" s="25" t="s">
        <v>3940</v>
      </c>
      <c r="F184" s="26" t="str">
        <f t="shared" si="89"/>
        <v>Nauru</v>
      </c>
      <c r="G184" s="166" t="s">
        <v>4871</v>
      </c>
      <c r="H184" s="166" t="s">
        <v>5007</v>
      </c>
      <c r="I184" s="166" t="s">
        <v>5007</v>
      </c>
      <c r="J184" s="180" t="s">
        <v>5007</v>
      </c>
      <c r="K184" s="180" t="s">
        <v>5007</v>
      </c>
      <c r="L184" s="27">
        <f>IFERROR(VLOOKUP($F184,Area_FDI_84_96,Seq!B$1,FALSE),0)</f>
        <v>0</v>
      </c>
      <c r="M184" s="27">
        <f>IFERROR(VLOOKUP($F184,Area_FDI_84_96,Seq!C$1,FALSE),0)</f>
        <v>0</v>
      </c>
      <c r="N184" s="27">
        <f>IFERROR(VLOOKUP($F184,Area_FDI_84_96,Seq!D$1,FALSE),0)</f>
        <v>0</v>
      </c>
      <c r="O184" s="27">
        <f>IFERROR(VLOOKUP($F184,Area_FDI_84_96,Seq!E$1,FALSE),0)</f>
        <v>0</v>
      </c>
      <c r="P184" s="27">
        <f>IFERROR(VLOOKUP($F184,Area_FDI_84_96,Seq!F$1,FALSE),0)</f>
        <v>0</v>
      </c>
      <c r="Q184" s="27">
        <f>IFERROR(VLOOKUP($F184,Area_FDI_84_96,Seq!G$1,FALSE),0)</f>
        <v>0</v>
      </c>
      <c r="R184" s="27">
        <f>IFERROR(VLOOKUP($F184,Area_FDI_84_96,Seq!H$1,FALSE),0)</f>
        <v>0</v>
      </c>
      <c r="S184" s="27">
        <f>IFERROR(VLOOKUP($F184,Area_FDI_84_96,Seq!I$1,FALSE),0)</f>
        <v>0</v>
      </c>
      <c r="T184" s="27">
        <f>IFERROR(VALUE(VLOOKUP($E184,Area_FDI_92_95,Seq!B$1,FALSE)),0)</f>
        <v>0</v>
      </c>
      <c r="U184" s="27">
        <f>IFERROR(VALUE(VLOOKUP($E184,Area_FDI_92_95,Seq!C$1,FALSE)),0)</f>
        <v>0</v>
      </c>
      <c r="V184" s="27">
        <f>IFERROR(VALUE(VLOOKUP($E184,Area_FDI_92_95,Seq!D$1,FALSE)),0)</f>
        <v>0</v>
      </c>
      <c r="W184" s="27">
        <f>IFERROR(VALUE(VLOOKUP($E184,Area_FDI_92_95,Seq!E$1,FALSE)),0)</f>
        <v>0</v>
      </c>
      <c r="X184" s="27">
        <f>IFERROR(VALUE(VLOOKUP($E184,Area_FDI_96_99,Seq!B$1,FALSE)),0)</f>
        <v>0</v>
      </c>
      <c r="Y184" s="27">
        <f>IFERROR(VALUE(VLOOKUP($E184,Area_FDI_96_99,Seq!C$1,FALSE)),0)</f>
        <v>0</v>
      </c>
      <c r="Z184" s="27">
        <f>IFERROR(VALUE(VLOOKUP($E184,Area_FDI_96_99,Seq!D$1,FALSE)),0)</f>
        <v>0</v>
      </c>
      <c r="AA184" s="27">
        <f>IFERROR(VALUE(VLOOKUP($E184,Area_FDI_96_99,Seq!E$1,FALSE)),0)</f>
        <v>0</v>
      </c>
      <c r="AB184" s="27">
        <f t="shared" si="113"/>
        <v>0</v>
      </c>
      <c r="AC184" s="27">
        <f t="shared" si="114"/>
        <v>50</v>
      </c>
      <c r="AD184" s="27">
        <f t="shared" si="115"/>
        <v>119</v>
      </c>
      <c r="AE184" s="27">
        <f t="shared" si="116"/>
        <v>258</v>
      </c>
      <c r="AF184" s="27">
        <f t="shared" si="117"/>
        <v>700</v>
      </c>
      <c r="AG184" s="27">
        <f t="shared" si="118"/>
        <v>64</v>
      </c>
      <c r="AH184" s="27">
        <f t="shared" si="119"/>
        <v>10</v>
      </c>
      <c r="AI184" s="27">
        <f t="shared" si="120"/>
        <v>300</v>
      </c>
      <c r="AJ184" s="27">
        <f t="shared" si="121"/>
        <v>400</v>
      </c>
      <c r="AK184" s="27">
        <f t="shared" si="122"/>
        <v>7</v>
      </c>
      <c r="AL184" s="27">
        <f t="shared" si="123"/>
        <v>0</v>
      </c>
      <c r="AM184" s="27"/>
      <c r="AN184" s="27"/>
      <c r="AO184" s="27"/>
      <c r="AP184" s="27"/>
      <c r="AQ184" s="27"/>
      <c r="AR184" s="27"/>
      <c r="AS184" s="27"/>
      <c r="AT184" s="27" t="str">
        <f>IFERROR(work!D184+work!AP184,".")</f>
        <v>.</v>
      </c>
      <c r="AU184" s="27" t="str">
        <f>IFERROR(work!E184+work!AQ184,".")</f>
        <v>.</v>
      </c>
      <c r="AV184" s="27" t="str">
        <f>IFERROR(work!F184+work!AR184,".")</f>
        <v>.</v>
      </c>
      <c r="AW184" s="27" t="str">
        <f>IFERROR(work!G184+work!AS184,".")</f>
        <v>.</v>
      </c>
      <c r="AX184" s="27" t="str">
        <f>IFERROR(work!H184+work!AT184,".")</f>
        <v>.</v>
      </c>
      <c r="AY184" s="27" t="str">
        <f>IFERROR(work!I184+work!AU184,".")</f>
        <v>.</v>
      </c>
      <c r="AZ184" s="27" t="str">
        <f>IFERROR(work!J184+work!AV184,".")</f>
        <v>.</v>
      </c>
      <c r="BA184" s="27" t="str">
        <f>IFERROR(work!K184+work!AW184,".")</f>
        <v>.</v>
      </c>
      <c r="BB184" s="27" t="str">
        <f>IFERROR(work!L184+work!AX184,".")</f>
        <v>.</v>
      </c>
      <c r="BC184" s="27" t="str">
        <f>IFERROR(work!M184+work!AY184,".")</f>
        <v>.</v>
      </c>
      <c r="BD184" s="27" t="str">
        <f>IFERROR(work!N184+work!AZ184,".")</f>
        <v>.</v>
      </c>
      <c r="BE184" s="27" t="str">
        <f>IFERROR(work!O184+work!BA184,".")</f>
        <v>.</v>
      </c>
      <c r="BF184" s="27" t="str">
        <f>IFERROR(work!P184+work!BB184,".")</f>
        <v>.</v>
      </c>
      <c r="BG184" s="27" t="str">
        <f>IFERROR(work!Q184+work!BC184,".")</f>
        <v>.</v>
      </c>
      <c r="BH184" s="27" t="str">
        <f>IFERROR(work!R184+work!BD184,".")</f>
        <v>.</v>
      </c>
      <c r="BI184" s="27" t="str">
        <f>IFERROR(work!S184+work!BE184,".")</f>
        <v>.</v>
      </c>
      <c r="BJ184" s="27" t="str">
        <f>IFERROR(work!T184+work!BF184,".")</f>
        <v>.</v>
      </c>
      <c r="BK184" s="27" t="str">
        <f>IFERROR(work!U184+work!BG184,".")</f>
        <v>.</v>
      </c>
      <c r="BL184" s="27" t="str">
        <f>IFERROR(work!V184+work!BH184,".")</f>
        <v>.</v>
      </c>
      <c r="BM184" s="27" t="str">
        <f>IFERROR(work!W184+work!BI184,".")</f>
        <v>.</v>
      </c>
      <c r="BN184" s="27" t="str">
        <f>IFERROR(work!X184+work!BJ184,".")</f>
        <v>.</v>
      </c>
      <c r="BO184" s="27" t="str">
        <f>IFERROR(work!Y184+work!BK184,".")</f>
        <v>.</v>
      </c>
      <c r="BP184" s="27" t="str">
        <f>IFERROR(work!Z184+work!BL184,".")</f>
        <v>.</v>
      </c>
      <c r="BQ184" s="27" t="str">
        <f>IFERROR(work!AA184+work!BM184,".")</f>
        <v>.</v>
      </c>
      <c r="BR184" s="27" t="str">
        <f>IFERROR(work!AB184+work!BN184,".")</f>
        <v>.</v>
      </c>
      <c r="BS184" s="27" t="str">
        <f>IFERROR(work!AC184+work!BO184,".")</f>
        <v>.</v>
      </c>
      <c r="BT184" s="27" t="str">
        <f>IFERROR(work!AD184+work!BP184,".")</f>
        <v>.</v>
      </c>
      <c r="BU184" s="27" t="str">
        <f>IFERROR(work!AE184+work!BQ184,".")</f>
        <v>.</v>
      </c>
      <c r="BV184" s="27" t="str">
        <f>IFERROR(work!AF184+work!BR184,".")</f>
        <v>.</v>
      </c>
      <c r="BW184" s="27" t="str">
        <f>IFERROR(work!AG184+work!BS184,".")</f>
        <v>.</v>
      </c>
      <c r="BX184" s="27" t="str">
        <f>IFERROR(work!AH184+work!BT184,".")</f>
        <v>.</v>
      </c>
      <c r="BY184" s="27" t="str">
        <f>IFERROR(work!AI184+work!BU184,".")</f>
        <v>.</v>
      </c>
      <c r="BZ184" s="27"/>
      <c r="CA184" s="27"/>
      <c r="CB184" s="27"/>
      <c r="CC184" s="27"/>
      <c r="CD184" s="27"/>
      <c r="CE184" s="27"/>
      <c r="CF184" s="27" t="str">
        <f>IFERROR(work!AP184-work!D184,".")</f>
        <v>.</v>
      </c>
      <c r="CG184" s="27" t="str">
        <f>IFERROR(work!AQ184-work!E184,".")</f>
        <v>.</v>
      </c>
      <c r="CH184" s="27" t="str">
        <f>IFERROR(work!AR184-work!F184,".")</f>
        <v>.</v>
      </c>
      <c r="CI184" s="27" t="str">
        <f>IFERROR(work!AS184-work!G184,".")</f>
        <v>.</v>
      </c>
      <c r="CJ184" s="27" t="str">
        <f>IFERROR(work!AT184-work!H184,".")</f>
        <v>.</v>
      </c>
      <c r="CK184" s="27" t="str">
        <f>IFERROR(work!AU184-work!I184,".")</f>
        <v>.</v>
      </c>
      <c r="CL184" s="27" t="str">
        <f>IFERROR(work!AV184-work!J184,".")</f>
        <v>.</v>
      </c>
      <c r="CM184" s="27" t="str">
        <f>IFERROR(work!AW184-work!K184,".")</f>
        <v>.</v>
      </c>
      <c r="CN184" s="27" t="str">
        <f>IFERROR(work!AX184-work!L184,".")</f>
        <v>.</v>
      </c>
      <c r="CO184" s="27" t="str">
        <f>IFERROR(work!AY184-work!M184,".")</f>
        <v>.</v>
      </c>
      <c r="CP184" s="27" t="str">
        <f>IFERROR(work!AZ184-work!N184,".")</f>
        <v>.</v>
      </c>
      <c r="CQ184" s="27" t="str">
        <f>IFERROR(work!BA184-work!O184,".")</f>
        <v>.</v>
      </c>
      <c r="CR184" s="27" t="str">
        <f>IFERROR(work!BB184-work!P184,".")</f>
        <v>.</v>
      </c>
      <c r="CS184" s="27" t="str">
        <f>IFERROR(work!BC184-work!Q184,".")</f>
        <v>.</v>
      </c>
      <c r="CT184" s="27" t="str">
        <f>IFERROR(work!BD184-work!R184,".")</f>
        <v>.</v>
      </c>
      <c r="CU184" s="27" t="str">
        <f>IFERROR(work!BE184-work!S184,".")</f>
        <v>.</v>
      </c>
      <c r="CV184" s="27" t="str">
        <f>IFERROR(work!BF184-work!T184,".")</f>
        <v>.</v>
      </c>
      <c r="CW184" s="27" t="str">
        <f>IFERROR(work!BG184-work!U184,".")</f>
        <v>.</v>
      </c>
      <c r="CX184" s="27" t="str">
        <f>IFERROR(work!BH184-work!V184,".")</f>
        <v>.</v>
      </c>
      <c r="CY184" s="27" t="str">
        <f>IFERROR(work!BI184-work!W184,".")</f>
        <v>.</v>
      </c>
      <c r="CZ184" s="27" t="str">
        <f>IFERROR(work!BJ184-work!X184,".")</f>
        <v>.</v>
      </c>
      <c r="DA184" s="27" t="str">
        <f>IFERROR(work!BK184-work!Y184,".")</f>
        <v>.</v>
      </c>
      <c r="DB184" s="27" t="str">
        <f>IFERROR(work!BL184-work!Z184,".")</f>
        <v>.</v>
      </c>
      <c r="DC184" s="27" t="str">
        <f>IFERROR(work!BM184-work!AA184,".")</f>
        <v>.</v>
      </c>
      <c r="DD184" s="27" t="str">
        <f>IFERROR(work!BN184-work!AB184,".")</f>
        <v>.</v>
      </c>
      <c r="DE184" s="27" t="str">
        <f>IFERROR(work!BO184-work!AC184,".")</f>
        <v>.</v>
      </c>
      <c r="DF184" s="27" t="str">
        <f>IFERROR(work!BP184-work!AD184,".")</f>
        <v>.</v>
      </c>
      <c r="DG184" s="27" t="str">
        <f>IFERROR(work!BQ184-work!AE184,".")</f>
        <v>.</v>
      </c>
      <c r="DH184" s="27" t="str">
        <f>IFERROR(work!BR184-work!AF184,".")</f>
        <v>.</v>
      </c>
      <c r="DI184" s="27" t="str">
        <f>IFERROR(work!BS184-work!AG184,".")</f>
        <v>.</v>
      </c>
      <c r="DJ184" s="27" t="str">
        <f>IFERROR(work!BT184-work!AH184,".")</f>
        <v>.</v>
      </c>
      <c r="DK184" s="27" t="str">
        <f>IFERROR(work!BU184-work!AI184,".")</f>
        <v>.</v>
      </c>
      <c r="DL184" s="27"/>
      <c r="DM184" s="27"/>
      <c r="DN184" s="27"/>
      <c r="DO184" s="27"/>
      <c r="DP184" s="27"/>
      <c r="DQ184" s="27"/>
      <c r="DR184" s="27"/>
      <c r="DS184" s="27" t="str">
        <f>IFERROR(work!DO184-work!CC184,".")</f>
        <v>.</v>
      </c>
      <c r="DT184" s="27" t="str">
        <f>IFERROR(work!DP184-work!CD184,".")</f>
        <v>.</v>
      </c>
      <c r="DU184" s="27" t="str">
        <f>IFERROR(work!DQ184-work!CE184,".")</f>
        <v>.</v>
      </c>
      <c r="DV184" s="27" t="str">
        <f>IFERROR(work!DR184-work!CF184,".")</f>
        <v>.</v>
      </c>
      <c r="DW184" s="27" t="str">
        <f>IFERROR(work!DS184-work!CG184,".")</f>
        <v>.</v>
      </c>
      <c r="DX184" s="27" t="str">
        <f>IFERROR(work!DT184-work!CH184,".")</f>
        <v>.</v>
      </c>
      <c r="DY184" s="27" t="str">
        <f>IFERROR(work!DU184-work!CI184,".")</f>
        <v>.</v>
      </c>
      <c r="DZ184" s="27" t="str">
        <f>IFERROR(work!DV184-work!CJ184,".")</f>
        <v>.</v>
      </c>
      <c r="EA184" s="27" t="str">
        <f>IFERROR(work!DW184-work!CK184,".")</f>
        <v>.</v>
      </c>
      <c r="EB184" s="27" t="str">
        <f>IFERROR(work!DX184-work!CL184,".")</f>
        <v>.</v>
      </c>
      <c r="EC184" s="27" t="str">
        <f>IFERROR(work!DY184-work!CM184,".")</f>
        <v>.</v>
      </c>
      <c r="ED184" s="27" t="str">
        <f>IFERROR(work!DZ184-work!CN184,".")</f>
        <v>.</v>
      </c>
      <c r="EE184" s="27" t="str">
        <f>IFERROR(work!EA184-work!CO184,".")</f>
        <v>.</v>
      </c>
      <c r="EF184" s="27" t="str">
        <f>IFERROR(work!EB184-work!CP184,".")</f>
        <v>.</v>
      </c>
      <c r="EG184" s="27" t="str">
        <f>IFERROR(work!EC184-work!CQ184,".")</f>
        <v>.</v>
      </c>
      <c r="EH184" s="27" t="str">
        <f>IFERROR(work!ED184-work!CR184,".")</f>
        <v>.</v>
      </c>
      <c r="EI184" s="27" t="str">
        <f>IFERROR(work!EE184-work!CS184,".")</f>
        <v>.</v>
      </c>
      <c r="EJ184" s="27" t="str">
        <f>IFERROR(work!EF184-work!CT184,".")</f>
        <v>.</v>
      </c>
      <c r="EK184" s="27" t="str">
        <f>IFERROR(work!EG184-work!CU184,".")</f>
        <v>.</v>
      </c>
      <c r="EL184" s="27" t="str">
        <f>IFERROR(work!EH184-work!CV184,".")</f>
        <v>.</v>
      </c>
      <c r="EM184" s="27" t="str">
        <f>IFERROR(work!EI184-work!CW184,".")</f>
        <v>.</v>
      </c>
      <c r="EN184" s="27" t="str">
        <f>IFERROR(work!EJ184-work!CX184,".")</f>
        <v>.</v>
      </c>
      <c r="EO184" s="27" t="str">
        <f>IFERROR(work!EK184-work!CY184,".")</f>
        <v>.</v>
      </c>
      <c r="EP184" s="27" t="str">
        <f>IFERROR(work!EL184-work!CZ184,".")</f>
        <v>.</v>
      </c>
      <c r="EQ184" s="27" t="str">
        <f>IFERROR(work!EM184-work!DA184,".")</f>
        <v>.</v>
      </c>
      <c r="ER184" s="27" t="str">
        <f>IFERROR(work!EN184-work!DB184,".")</f>
        <v>.</v>
      </c>
      <c r="ES184" s="27" t="str">
        <f>IFERROR(work!EO184-work!DC184,".")</f>
        <v>.</v>
      </c>
      <c r="ET184" s="27" t="str">
        <f>IFERROR(work!EP184-work!DD184,".")</f>
        <v>.</v>
      </c>
      <c r="EU184" s="27" t="str">
        <f>IFERROR(work!EQ184-work!DE184,".")</f>
        <v>.</v>
      </c>
      <c r="EV184" s="27" t="str">
        <f>IFERROR(work!ER184-work!DF184,".")</f>
        <v>.</v>
      </c>
      <c r="EW184" s="27" t="str">
        <f>IFERROR(work!ES184-work!DG184,".")</f>
        <v>.</v>
      </c>
      <c r="EX184" s="27" t="str">
        <f>IFERROR(work!ET184-work!DH184,".")</f>
        <v>.</v>
      </c>
      <c r="EY184" s="27"/>
      <c r="EZ184" s="27"/>
      <c r="FA184" s="27"/>
      <c r="FB184" s="27"/>
      <c r="FC184" s="27"/>
      <c r="FD184" s="27"/>
      <c r="FE184" s="27" t="str">
        <f>IF(ISNUMBER(work!GZ184/work!HD184),work!GZ184/work!HD184,".")</f>
        <v>.</v>
      </c>
      <c r="FF184" s="27" t="str">
        <f>IF(ISNUMBER(work!HA184/work!HE184),work!HA184/work!HE184,".")</f>
        <v>.</v>
      </c>
      <c r="FG184" s="27" t="str">
        <f>IF(ISNUMBER(work!HB184/work!HF184),work!HB184/work!HF184,".")</f>
        <v>.</v>
      </c>
      <c r="FH184" s="27" t="str">
        <f>IF(ISNUMBER(work!HC184/work!HG184),work!HC184/work!HG184,".")</f>
        <v>.</v>
      </c>
      <c r="FI184" s="27" t="str">
        <f>IF(ISNUMBER((work!HA184+work!HB184)/(work!HE184+work!HF184)),(work!HA184+work!HB184)/(work!HE184+work!HF184),".")</f>
        <v>.</v>
      </c>
      <c r="FJ184" s="27" t="str">
        <f>IF(ISNUMBER(work!HH184/work!HL184),work!HH184/work!HL184,".")</f>
        <v>.</v>
      </c>
      <c r="FK184" s="27" t="str">
        <f>IF(ISNUMBER(work!HI184/work!HM184),work!HI184/work!HM184,".")</f>
        <v>.</v>
      </c>
      <c r="FL184" s="27" t="str">
        <f>IF(ISNUMBER(work!HJ184/work!HN184),work!HJ184/work!HN184,".")</f>
        <v>.</v>
      </c>
      <c r="FM184" s="27" t="str">
        <f>IF(ISNUMBER(work!HK184/work!HO184),work!HK184/work!HO184,".")</f>
        <v>.</v>
      </c>
      <c r="FN184" s="27" t="str">
        <f>IF(ISNUMBER((work!HI184+work!HJ184)/(work!HM184+work!HN184)),(work!HI184+work!HJ184)/(work!HM184+work!HN184),".")</f>
        <v>.</v>
      </c>
      <c r="FO184" s="27" t="s">
        <v>5007</v>
      </c>
      <c r="FP184" s="27" t="s">
        <v>5007</v>
      </c>
      <c r="FQ184" s="27" t="s">
        <v>5007</v>
      </c>
      <c r="FR184" s="27" t="s">
        <v>5007</v>
      </c>
      <c r="FS184" s="27" t="s">
        <v>5007</v>
      </c>
      <c r="FT184" s="27" t="str">
        <f>work!GM184</f>
        <v>.</v>
      </c>
      <c r="FU184" s="27" t="str">
        <f>work!GN184</f>
        <v>.</v>
      </c>
      <c r="FV184" s="27" t="str">
        <f>work!GO184</f>
        <v>.</v>
      </c>
      <c r="FW184" s="27" t="s">
        <v>5007</v>
      </c>
      <c r="FX184" s="27"/>
      <c r="FY184" s="27" t="str">
        <f t="shared" si="124"/>
        <v>.</v>
      </c>
      <c r="FZ184">
        <f t="shared" si="103"/>
        <v>0</v>
      </c>
      <c r="GA184" t="str">
        <f>work!HC184</f>
        <v>.</v>
      </c>
      <c r="GB184" t="str">
        <f>IF(ISNUMBER(work!HA184+work!HB184),work!HA184+work!HB184,".")</f>
        <v>.</v>
      </c>
      <c r="GC184" t="str">
        <f>IF(ISNUMBER(work!HK184-work!HC184),work!HK184-work!HC184,".")</f>
        <v>.</v>
      </c>
      <c r="GD184" t="str">
        <f>IF(ISNUMBER(work!HI184+work!HJ184-work!HA184-work!HB184),(work!HI184+work!HJ184-work!HA184-work!HB184),".")</f>
        <v>.</v>
      </c>
      <c r="GH184">
        <f>work!GQ184</f>
        <v>600</v>
      </c>
      <c r="GI184" t="str">
        <f>work!GR184</f>
        <v>.</v>
      </c>
      <c r="GJ184" t="str">
        <f>work!GZ184</f>
        <v>.</v>
      </c>
      <c r="GK184" t="str">
        <f>work!HH184</f>
        <v>.</v>
      </c>
      <c r="GL184" t="str">
        <f t="shared" si="125"/>
        <v>.</v>
      </c>
      <c r="GM184" t="str">
        <f>IFERROR(VLOOKUP($F184,AREA_EM_ALLYEAR,Seq!B$1,FALSE),".")</f>
        <v>.</v>
      </c>
      <c r="GN184" t="str">
        <f>IFERROR(VLOOKUP($F184,AREA_EM_ALLYEAR,Seq!C$1,FALSE),".")</f>
        <v>.</v>
      </c>
      <c r="GO184" t="str">
        <f>IFERROR(VLOOKUP($F184,AREA_EM_ALLYEAR,Seq!D$1,FALSE),".")</f>
        <v>.</v>
      </c>
      <c r="GP184" t="str">
        <f>IFERROR(VLOOKUP($F184,AREA_EM_ALLYEAR,Seq!E$1,FALSE),".")</f>
        <v>.</v>
      </c>
      <c r="GQ184" t="str">
        <f>IFERROR(VLOOKUP($F184,AREA_EM_ALLYEAR,Seq!F$1,FALSE),".")</f>
        <v>.</v>
      </c>
      <c r="GR184" t="str">
        <f>IFERROR(VLOOKUP($F184,AREA_EM_ALLYEAR,Seq!G$1,FALSE),".")</f>
        <v>.</v>
      </c>
      <c r="GS184" t="str">
        <f>IFERROR(VLOOKUP($F184,AREA_EM_ALLYEAR,Seq!H$1,FALSE),".")</f>
        <v>.</v>
      </c>
      <c r="GT184" t="str">
        <f>IFERROR(VLOOKUP($F184,AREA_EM_ALLYEAR,Seq!I$1,FALSE),".")</f>
        <v>.</v>
      </c>
      <c r="GU184" t="str">
        <f>IFERROR(VLOOKUP($F184,AREA_EM_ALLYEAR,Seq!J$1,FALSE),".")</f>
        <v>.</v>
      </c>
      <c r="GV184" t="str">
        <f>IFERROR(VLOOKUP($F184,AREA_EM_ALLYEAR,Seq!K$1,FALSE),".")</f>
        <v>.</v>
      </c>
      <c r="GW184" t="str">
        <f>IFERROR(VLOOKUP($F184,AREA_EM_ALLYEAR,Seq!L$1,FALSE),".")</f>
        <v>.</v>
      </c>
      <c r="GX184" t="str">
        <f>IFERROR(VLOOKUP($F184,AREA_EM_ALLYEAR,Seq!M$1,FALSE),".")</f>
        <v>.</v>
      </c>
      <c r="GY184" t="str">
        <f>IFERROR(VLOOKUP($F184,AREA_EM_ALLYEAR,Seq!N$1,FALSE),".")</f>
        <v>.</v>
      </c>
      <c r="GZ184" t="str">
        <f>IFERROR(VLOOKUP($F184,AREA_EM_ALLYEAR,Seq!O$1,FALSE),".")</f>
        <v>.</v>
      </c>
      <c r="HA184" t="str">
        <f t="shared" si="104"/>
        <v>.</v>
      </c>
      <c r="HK184" s="139" t="str">
        <f>IFERROR(VLOOKUP(CONCATENATE($G184, ".SP.DYN.LE00.IN"),AREA_WB_6ATTRS,Seq!B$1,FALSE)-VLOOKUP("CHN.SP.DYN.LE00.IN",AREA_WB_6ATTRS,Seq!B$1,FALSE),".")</f>
        <v>.</v>
      </c>
      <c r="HL184" s="139" t="str">
        <f>IFERROR(VLOOKUP(CONCATENATE($G184, ".SP.DYN.LE00.IN"),AREA_WB_6ATTRS,Seq!C$1,FALSE)-VLOOKUP("CHN.SP.DYN.LE00.IN",AREA_WB_6ATTRS,Seq!C$1,FALSE),".")</f>
        <v>.</v>
      </c>
      <c r="HM184" s="139" t="str">
        <f>IFERROR(VLOOKUP(CONCATENATE($G184, ".SP.DYN.LE00.IN"),AREA_WB_6ATTRS,Seq!D$1,FALSE)-VLOOKUP("CHN.SP.DYN.LE00.IN",AREA_WB_6ATTRS,Seq!D$1,FALSE),".")</f>
        <v>.</v>
      </c>
      <c r="HN184" s="139" t="str">
        <f>IFERROR(VLOOKUP(CONCATENATE($G184, ".SP.DYN.LE00.IN"),AREA_WB_6ATTRS,Seq!E$1,FALSE)-VLOOKUP("CHN.SP.DYN.LE00.IN",AREA_WB_6ATTRS,Seq!E$1,FALSE),".")</f>
        <v>.</v>
      </c>
      <c r="HO184" s="139" t="str">
        <f>IFERROR(VLOOKUP(CONCATENATE($G184, ".SP.DYN.LE00.IN"),AREA_WB_6ATTRS,Seq!F$1,FALSE)-VLOOKUP("CHN.SP.DYN.LE00.IN",AREA_WB_6ATTRS,Seq!F$1,FALSE),".")</f>
        <v>.</v>
      </c>
      <c r="HP184" s="139" t="str">
        <f>IFERROR(VLOOKUP(CONCATENATE($G184, ".SP.DYN.LE00.IN"),AREA_WB_6ATTRS,Seq!G$1,FALSE)-VLOOKUP("CHN.SP.DYN.LE00.IN",AREA_WB_6ATTRS,Seq!G$1,FALSE),".")</f>
        <v>.</v>
      </c>
      <c r="HQ184" s="139" t="str">
        <f>IFERROR(VLOOKUP(CONCATENATE($G184, ".SP.DYN.LE00.IN"),AREA_WB_6ATTRS,Seq!H$1,FALSE)-VLOOKUP("CHN.SP.DYN.LE00.IN",AREA_WB_6ATTRS,Seq!H$1,FALSE),".")</f>
        <v>.</v>
      </c>
      <c r="HR184" s="139" t="str">
        <f>IFERROR(VLOOKUP(CONCATENATE($G184, ".SP.DYN.LE00.IN"),AREA_WB_6ATTRS,Seq!I$1,FALSE)-VLOOKUP("CHN.SP.DYN.LE00.IN",AREA_WB_6ATTRS,Seq!I$1,FALSE),".")</f>
        <v>.</v>
      </c>
      <c r="HS184" s="139" t="str">
        <f>IFERROR(VLOOKUP(CONCATENATE($G184, ".SP.DYN.LE00.IN"),AREA_WB_6ATTRS,Seq!J$1,FALSE)-VLOOKUP("CHN.SP.DYN.LE00.IN",AREA_WB_6ATTRS,Seq!J$1,FALSE),".")</f>
        <v>.</v>
      </c>
      <c r="HT184" s="139" t="str">
        <f>IFERROR(VLOOKUP(CONCATENATE($G184, ".SP.DYN.LE00.IN"),AREA_WB_6ATTRS,Seq!K$1,FALSE)-VLOOKUP("CHN.SP.DYN.LE00.IN",AREA_WB_6ATTRS,Seq!K$1,FALSE),".")</f>
        <v>.</v>
      </c>
      <c r="HU184" s="139" t="str">
        <f>IFERROR(VLOOKUP(CONCATENATE($G184, ".SP.DYN.LE00.IN"),AREA_WB_6ATTRS,Seq!L$1,FALSE)-VLOOKUP("CHN.SP.DYN.LE00.IN",AREA_WB_6ATTRS,Seq!L$1,FALSE),".")</f>
        <v>.</v>
      </c>
      <c r="HV184" s="139" t="str">
        <f>IFERROR(VLOOKUP(CONCATENATE($G184, ".SP.DYN.LE00.IN"),AREA_WB_6ATTRS,Seq!M$1,FALSE)-VLOOKUP("CHN.SP.DYN.LE00.IN",AREA_WB_6ATTRS,Seq!M$1,FALSE),".")</f>
        <v>.</v>
      </c>
      <c r="HW184" s="139" t="str">
        <f>IFERROR(VLOOKUP(CONCATENATE($G184, ".SP.DYN.LE00.IN"),AREA_WB_6ATTRS,Seq!N$1,FALSE)-VLOOKUP("CHN.SP.DYN.LE00.IN",AREA_WB_6ATTRS,Seq!N$1,FALSE),".")</f>
        <v>.</v>
      </c>
      <c r="HX184" s="139" t="str">
        <f>IFERROR(VLOOKUP(CONCATENATE($G184, ".SP.DYN.LE00.IN"),AREA_WB_6ATTRS,Seq!O$1,FALSE)-VLOOKUP("CHN.SP.DYN.LE00.IN",AREA_WB_6ATTRS,Seq!O$1,FALSE),".")</f>
        <v>.</v>
      </c>
      <c r="HY184" s="139" t="str">
        <f>IFERROR(VLOOKUP(CONCATENATE($G184, ".SP.DYN.LE00.IN"),AREA_WB_6ATTRS,Seq!P$1,FALSE)-VLOOKUP("CHN.SP.DYN.LE00.IN",AREA_WB_6ATTRS,Seq!P$1,FALSE),".")</f>
        <v>.</v>
      </c>
      <c r="HZ184" s="139" t="str">
        <f>IFERROR(VLOOKUP(CONCATENATE($G184, ".SP.DYN.LE00.IN"),AREA_WB_6ATTRS,Seq!Q$1,FALSE)-VLOOKUP("CHN.SP.DYN.LE00.IN",AREA_WB_6ATTRS,Seq!Q$1,FALSE),".")</f>
        <v>.</v>
      </c>
      <c r="IA184" s="139" t="str">
        <f>IFERROR(VLOOKUP(CONCATENATE($G184, ".SP.DYN.LE00.IN"),AREA_WB_6ATTRS,Seq!R$1,FALSE)-VLOOKUP("CHN.SP.DYN.LE00.IN",AREA_WB_6ATTRS,Seq!R$1,FALSE),".")</f>
        <v>.</v>
      </c>
      <c r="IB184" s="139" t="str">
        <f>IFERROR(VLOOKUP(CONCATENATE($G184, ".SP.DYN.LE00.IN"),AREA_WB_6ATTRS,Seq!S$1,FALSE)-VLOOKUP("CHN.SP.DYN.LE00.IN",AREA_WB_6ATTRS,Seq!S$1,FALSE),".")</f>
        <v>.</v>
      </c>
      <c r="IC184" s="139" t="str">
        <f>IFERROR(VLOOKUP(CONCATENATE($G184, ".SP.DYN.LE00.IN"),AREA_WB_6ATTRS,Seq!T$1,FALSE)-VLOOKUP("CHN.SP.DYN.LE00.IN",AREA_WB_6ATTRS,Seq!T$1,FALSE),".")</f>
        <v>.</v>
      </c>
      <c r="ID184" s="139" t="str">
        <f>IFERROR(VLOOKUP(CONCATENATE($G184, ".SP.DYN.LE00.IN"),AREA_WB_6ATTRS,Seq!U$1,FALSE)-VLOOKUP("CHN.SP.DYN.LE00.IN",AREA_WB_6ATTRS,Seq!U$1,FALSE),".")</f>
        <v>.</v>
      </c>
      <c r="IE184" s="139" t="str">
        <f>IFERROR(VLOOKUP(CONCATENATE($G184, ".SP.DYN.LE00.IN"),AREA_WB_6ATTRS,Seq!V$1,FALSE)-VLOOKUP("CHN.SP.DYN.LE00.IN",AREA_WB_6ATTRS,Seq!V$1,FALSE),".")</f>
        <v>.</v>
      </c>
      <c r="IF184" s="139" t="str">
        <f>IFERROR(VLOOKUP(CONCATENATE($G184, ".SP.DYN.LE00.IN"),AREA_WB_6ATTRS,Seq!W$1,FALSE)-VLOOKUP("CHN.SP.DYN.LE00.IN",AREA_WB_6ATTRS,Seq!W$1,FALSE),".")</f>
        <v>.</v>
      </c>
      <c r="IG184" s="139" t="str">
        <f>IFERROR(VLOOKUP(CONCATENATE($G184, ".SP.DYN.LE00.IN"),AREA_WB_6ATTRS,Seq!X$1,FALSE)-VLOOKUP("CHN.SP.DYN.LE00.IN",AREA_WB_6ATTRS,Seq!X$1,FALSE),".")</f>
        <v>.</v>
      </c>
      <c r="IH184" s="139" t="str">
        <f>IFERROR(VLOOKUP(CONCATENATE($G184, ".SP.DYN.LE00.IN"),AREA_WB_6ATTRS,Seq!Y$1,FALSE)-VLOOKUP("CHN.SP.DYN.LE00.IN",AREA_WB_6ATTRS,Seq!Y$1,FALSE),".")</f>
        <v>.</v>
      </c>
      <c r="II184" s="139" t="str">
        <f>IFERROR(VLOOKUP(CONCATENATE($G184, ".SP.DYN.LE00.IN"),AREA_WB_6ATTRS,Seq!Z$1,FALSE)-VLOOKUP("CHN.SP.DYN.LE00.IN",AREA_WB_6ATTRS,Seq!Z$1,FALSE),".")</f>
        <v>.</v>
      </c>
      <c r="IJ184" s="139" t="str">
        <f>IFERROR(VLOOKUP(CONCATENATE($G184, ".SP.DYN.LE00.IN"),AREA_WB_6ATTRS,Seq!AA$1,FALSE)-VLOOKUP("CHN.SP.DYN.LE00.IN",AREA_WB_6ATTRS,Seq!AA$1,FALSE),".")</f>
        <v>.</v>
      </c>
      <c r="IK184" s="139" t="str">
        <f>IFERROR(VLOOKUP(CONCATENATE($G184, ".SP.DYN.LE00.IN"),AREA_WB_6ATTRS,Seq!AB$1,FALSE)-VLOOKUP("CHN.SP.DYN.LE00.IN",AREA_WB_6ATTRS,Seq!AB$1,FALSE),".")</f>
        <v>.</v>
      </c>
      <c r="IL184" s="139" t="str">
        <f>IFERROR(VLOOKUP(CONCATENATE($G184, ".SP.DYN.LE00.IN"),AREA_WB_6ATTRS,Seq!AC$1,FALSE)-VLOOKUP("CHN.SP.DYN.LE00.IN",AREA_WB_6ATTRS,Seq!AC$1,FALSE),".")</f>
        <v>.</v>
      </c>
      <c r="IM184" s="139" t="str">
        <f>IFERROR(VLOOKUP(CONCATENATE($G184, ".SP.DYN.LE00.IN"),AREA_WB_6ATTRS,Seq!AD$1,FALSE)-VLOOKUP("CHN.SP.DYN.LE00.IN",AREA_WB_6ATTRS,Seq!AD$1,FALSE),".")</f>
        <v>.</v>
      </c>
      <c r="IN184" s="139" t="str">
        <f>IFERROR(VLOOKUP(CONCATENATE($G184, ".SP.DYN.LE00.IN"),AREA_WB_6ATTRS,Seq!AE$1,FALSE)-VLOOKUP("CHN.SP.DYN.LE00.IN",AREA_WB_6ATTRS,Seq!AE$1,FALSE),".")</f>
        <v>.</v>
      </c>
      <c r="IO184" s="139" t="str">
        <f>IFERROR(VLOOKUP(CONCATENATE($G184, ".SP.DYN.LE00.IN"),AREA_WB_6ATTRS,Seq!AF$1,FALSE)-VLOOKUP("CHN.SP.DYN.LE00.IN",AREA_WB_6ATTRS,Seq!AF$1,FALSE),".")</f>
        <v>.</v>
      </c>
      <c r="IP184" s="139" t="str">
        <f>IFERROR(VLOOKUP(CONCATENATE($G184, ".SP.DYN.LE00.IN"),AREA_WB_6ATTRS,Seq!AG$1,FALSE)-VLOOKUP("CHN.SP.DYN.LE00.IN",AREA_WB_6ATTRS,Seq!AG$1,FALSE),".")</f>
        <v>.</v>
      </c>
      <c r="IW184" t="str">
        <f>IFERROR(VLOOKUP(CONCATENATE($G184, ".SP.DYN.LE00.IN"),AREA_WB_6ATTRS,Seq!B$1,FALSE),".")</f>
        <v>.</v>
      </c>
      <c r="IX184" t="str">
        <f>IFERROR(VLOOKUP(CONCATENATE($G184, ".SP.DYN.LE00.IN"),AREA_WB_6ATTRS,Seq!C$1,FALSE),".")</f>
        <v>.</v>
      </c>
      <c r="IY184" t="str">
        <f>IFERROR(VLOOKUP(CONCATENATE($G184, ".SP.DYN.LE00.IN"),AREA_WB_6ATTRS,Seq!D$1,FALSE),".")</f>
        <v>.</v>
      </c>
      <c r="IZ184" t="str">
        <f>IFERROR(VLOOKUP(CONCATENATE($G184, ".SP.DYN.LE00.IN"),AREA_WB_6ATTRS,Seq!E$1,FALSE),".")</f>
        <v>.</v>
      </c>
      <c r="JA184" t="str">
        <f>IFERROR(VLOOKUP(CONCATENATE($G184, ".SP.DYN.LE00.IN"),AREA_WB_6ATTRS,Seq!F$1,FALSE),".")</f>
        <v>.</v>
      </c>
      <c r="JB184" t="str">
        <f>IFERROR(VLOOKUP(CONCATENATE($G184, ".SP.DYN.LE00.IN"),AREA_WB_6ATTRS,Seq!G$1,FALSE),".")</f>
        <v>.</v>
      </c>
      <c r="JC184" t="str">
        <f>IFERROR(VLOOKUP(CONCATENATE($G184, ".SP.DYN.LE00.IN"),AREA_WB_6ATTRS,Seq!H$1,FALSE),".")</f>
        <v>.</v>
      </c>
      <c r="JD184" t="str">
        <f>IFERROR(VLOOKUP(CONCATENATE($G184, ".SP.DYN.LE00.IN"),AREA_WB_6ATTRS,Seq!I$1,FALSE),".")</f>
        <v>.</v>
      </c>
      <c r="JE184" t="str">
        <f>IFERROR(VLOOKUP(CONCATENATE($G184, ".SP.DYN.LE00.IN"),AREA_WB_6ATTRS,Seq!J$1,FALSE),".")</f>
        <v>.</v>
      </c>
      <c r="JF184" t="str">
        <f>IFERROR(VLOOKUP(CONCATENATE($G184, ".SP.DYN.LE00.IN"),AREA_WB_6ATTRS,Seq!K$1,FALSE),".")</f>
        <v>.</v>
      </c>
      <c r="JG184" t="str">
        <f>IFERROR(VLOOKUP(CONCATENATE($G184, ".SP.DYN.LE00.IN"),AREA_WB_6ATTRS,Seq!L$1,FALSE),".")</f>
        <v>.</v>
      </c>
      <c r="JH184" t="str">
        <f>IFERROR(VLOOKUP(CONCATENATE($G184, ".SP.DYN.LE00.IN"),AREA_WB_6ATTRS,Seq!M$1,FALSE),".")</f>
        <v>.</v>
      </c>
      <c r="JI184" t="str">
        <f>IFERROR(VLOOKUP(CONCATENATE($G184, ".SP.DYN.LE00.IN"),AREA_WB_6ATTRS,Seq!N$1,FALSE),".")</f>
        <v>.</v>
      </c>
      <c r="JJ184" t="str">
        <f>IFERROR(VLOOKUP(CONCATENATE($G184, ".SP.DYN.LE00.IN"),AREA_WB_6ATTRS,Seq!O$1,FALSE),".")</f>
        <v>.</v>
      </c>
      <c r="JK184" t="str">
        <f>IFERROR(VLOOKUP(CONCATENATE($G184, ".SP.DYN.LE00.IN"),AREA_WB_6ATTRS,Seq!P$1,FALSE),".")</f>
        <v>.</v>
      </c>
      <c r="JL184" t="str">
        <f>IFERROR(VLOOKUP(CONCATENATE($G184, ".SP.DYN.LE00.IN"),AREA_WB_6ATTRS,Seq!Q$1,FALSE),".")</f>
        <v>.</v>
      </c>
      <c r="JM184" t="str">
        <f>IFERROR(VLOOKUP(CONCATENATE($G184, ".SP.DYN.LE00.IN"),AREA_WB_6ATTRS,Seq!R$1,FALSE),".")</f>
        <v>.</v>
      </c>
      <c r="JN184" t="str">
        <f>IFERROR(VLOOKUP(CONCATENATE($G184, ".SP.DYN.LE00.IN"),AREA_WB_6ATTRS,Seq!S$1,FALSE),".")</f>
        <v>.</v>
      </c>
      <c r="JO184" t="str">
        <f>IFERROR(VLOOKUP(CONCATENATE($G184, ".SP.DYN.LE00.IN"),AREA_WB_6ATTRS,Seq!T$1,FALSE),".")</f>
        <v>.</v>
      </c>
      <c r="JP184" t="str">
        <f>IFERROR(VLOOKUP(CONCATENATE($G184, ".SP.DYN.LE00.IN"),AREA_WB_6ATTRS,Seq!U$1,FALSE),".")</f>
        <v>.</v>
      </c>
      <c r="JQ184" t="str">
        <f>IFERROR(VLOOKUP(CONCATENATE($G184, ".SP.DYN.LE00.IN"),AREA_WB_6ATTRS,Seq!V$1,FALSE),".")</f>
        <v>.</v>
      </c>
      <c r="JR184" t="str">
        <f>IFERROR(VLOOKUP(CONCATENATE($G184, ".SP.DYN.LE00.IN"),AREA_WB_6ATTRS,Seq!W$1,FALSE),".")</f>
        <v>.</v>
      </c>
      <c r="JS184" t="str">
        <f>IFERROR(VLOOKUP(CONCATENATE($G184, ".SP.DYN.LE00.IN"),AREA_WB_6ATTRS,Seq!X$1,FALSE),".")</f>
        <v>.</v>
      </c>
      <c r="JT184" t="str">
        <f>IFERROR(VLOOKUP(CONCATENATE($G184, ".SP.DYN.LE00.IN"),AREA_WB_6ATTRS,Seq!Y$1,FALSE),".")</f>
        <v>.</v>
      </c>
      <c r="JU184" t="str">
        <f>IFERROR(VLOOKUP(CONCATENATE($G184, ".SP.DYN.LE00.IN"),AREA_WB_6ATTRS,Seq!Z$1,FALSE),".")</f>
        <v>.</v>
      </c>
      <c r="JV184" t="str">
        <f>IFERROR(VLOOKUP(CONCATENATE($G184, ".SP.DYN.LE00.IN"),AREA_WB_6ATTRS,Seq!AA$1,FALSE),".")</f>
        <v>.</v>
      </c>
      <c r="JW184" t="str">
        <f>IFERROR(VLOOKUP(CONCATENATE($G184, ".SP.DYN.LE00.IN"),AREA_WB_6ATTRS,Seq!AB$1,FALSE),".")</f>
        <v>.</v>
      </c>
      <c r="JX184" t="str">
        <f>IFERROR(VLOOKUP(CONCATENATE($G184, ".SP.DYN.LE00.IN"),AREA_WB_6ATTRS,Seq!AC$1,FALSE),".")</f>
        <v>.</v>
      </c>
      <c r="JY184" t="str">
        <f>IFERROR(VLOOKUP(CONCATENATE($G184, ".SP.DYN.LE00.IN"),AREA_WB_6ATTRS,Seq!AD$1,FALSE),".")</f>
        <v>.</v>
      </c>
      <c r="JZ184" t="str">
        <f>IFERROR(VLOOKUP(CONCATENATE($G184, ".SP.DYN.LE00.IN"),AREA_WB_6ATTRS,Seq!AE$1,FALSE),".")</f>
        <v>.</v>
      </c>
      <c r="KA184" t="str">
        <f>IFERROR(VLOOKUP(CONCATENATE($G184, ".SP.DYN.LE00.IN"),AREA_WB_6ATTRS,Seq!AF$1,FALSE),".")</f>
        <v>.</v>
      </c>
      <c r="KB184" t="str">
        <f>IFERROR(VLOOKUP(CONCATENATE($G184, ".SP.DYN.LE00.IN"),AREA_WB_6ATTRS,Seq!AG$1,FALSE),".")</f>
        <v>.</v>
      </c>
      <c r="KK184">
        <f t="shared" si="107"/>
        <v>0</v>
      </c>
      <c r="KL184">
        <f t="shared" si="105"/>
        <v>0</v>
      </c>
      <c r="KM184" t="str">
        <f t="shared" si="108"/>
        <v>.</v>
      </c>
      <c r="KN184" t="str">
        <f t="shared" si="109"/>
        <v>.</v>
      </c>
      <c r="KO184" t="str">
        <f t="shared" si="106"/>
        <v>.</v>
      </c>
      <c r="KP184" t="str">
        <f>work!HA184</f>
        <v>.</v>
      </c>
      <c r="KQ184" t="str">
        <f>work!HB184</f>
        <v>.</v>
      </c>
      <c r="KR184" t="str">
        <f>work!HC184</f>
        <v>.</v>
      </c>
      <c r="KS184" t="str">
        <f>IF(ISNUMBER(work!HI184-work!HA184),work!HI184-work!HA184,".")</f>
        <v>.</v>
      </c>
      <c r="KT184" t="str">
        <f>IF(ISNUMBER(work!HJ184-work!HB184),work!HJ184-work!HB184,".")</f>
        <v>.</v>
      </c>
      <c r="KU184" t="str">
        <f>IF(ISNUMBER(work!HK184-work!HC184),work!HK184-work!HC184,".")</f>
        <v>.</v>
      </c>
      <c r="KW184" t="str">
        <f>IFERROR(work!HR184/work!HV184,".")</f>
        <v>.</v>
      </c>
      <c r="KX184" t="str">
        <f>IFERROR(work!HS184/work!HW184,".")</f>
        <v>.</v>
      </c>
      <c r="KY184" t="str">
        <f>IFERROR(work!HT184/work!HX184,".")</f>
        <v>.</v>
      </c>
      <c r="KZ184" t="str">
        <f>IFERROR(work!HU184/work!HY184,".")</f>
        <v>.</v>
      </c>
    </row>
    <row r="185" spans="1:312">
      <c r="A185" s="24">
        <f t="shared" si="85"/>
        <v>188</v>
      </c>
      <c r="B185" s="24" t="str">
        <f t="shared" si="110"/>
        <v>Out</v>
      </c>
      <c r="C185" s="24" t="str">
        <f t="shared" si="111"/>
        <v>Out</v>
      </c>
      <c r="D185" s="24" t="str">
        <f t="shared" si="112"/>
        <v>Out67</v>
      </c>
      <c r="E185" s="25" t="s">
        <v>3968</v>
      </c>
      <c r="F185" s="26" t="str">
        <f t="shared" si="89"/>
        <v>Vanuatu</v>
      </c>
      <c r="G185" s="166" t="s">
        <v>1669</v>
      </c>
      <c r="H185" s="166" t="s">
        <v>5007</v>
      </c>
      <c r="I185" s="166" t="s">
        <v>5007</v>
      </c>
      <c r="J185" s="180" t="s">
        <v>5007</v>
      </c>
      <c r="K185" s="180" t="s">
        <v>5007</v>
      </c>
      <c r="L185" s="27">
        <f>IFERROR(VLOOKUP($F185,Area_FDI_84_96,Seq!B$1,FALSE),0)</f>
        <v>0</v>
      </c>
      <c r="M185" s="27">
        <f>IFERROR(VLOOKUP($F185,Area_FDI_84_96,Seq!C$1,FALSE),0)</f>
        <v>0</v>
      </c>
      <c r="N185" s="27">
        <f>IFERROR(VLOOKUP($F185,Area_FDI_84_96,Seq!D$1,FALSE),0)</f>
        <v>0</v>
      </c>
      <c r="O185" s="27">
        <f>IFERROR(VLOOKUP($F185,Area_FDI_84_96,Seq!E$1,FALSE),0)</f>
        <v>0</v>
      </c>
      <c r="P185" s="27">
        <f>IFERROR(VLOOKUP($F185,Area_FDI_84_96,Seq!F$1,FALSE),0)</f>
        <v>0</v>
      </c>
      <c r="Q185" s="27">
        <f>IFERROR(VLOOKUP($F185,Area_FDI_84_96,Seq!G$1,FALSE),0)</f>
        <v>0</v>
      </c>
      <c r="R185" s="27">
        <f>IFERROR(VLOOKUP($F185,Area_FDI_84_96,Seq!H$1,FALSE),0)</f>
        <v>0</v>
      </c>
      <c r="S185" s="27">
        <f>IFERROR(VLOOKUP($F185,Area_FDI_84_96,Seq!I$1,FALSE),0)</f>
        <v>0</v>
      </c>
      <c r="T185" s="27">
        <f>IFERROR(VALUE(VLOOKUP($E185,Area_FDI_92_95,Seq!B$1,FALSE)),0)</f>
        <v>0</v>
      </c>
      <c r="U185" s="27">
        <f>IFERROR(VALUE(VLOOKUP($E185,Area_FDI_92_95,Seq!C$1,FALSE)),0)</f>
        <v>0</v>
      </c>
      <c r="V185" s="27">
        <f>IFERROR(VALUE(VLOOKUP($E185,Area_FDI_92_95,Seq!D$1,FALSE)),0)</f>
        <v>0</v>
      </c>
      <c r="W185" s="27">
        <f>IFERROR(VALUE(VLOOKUP($E185,Area_FDI_92_95,Seq!E$1,FALSE)),0)</f>
        <v>0</v>
      </c>
      <c r="X185" s="27">
        <f>IFERROR(VALUE(VLOOKUP($E185,Area_FDI_96_99,Seq!B$1,FALSE)),0)</f>
        <v>0</v>
      </c>
      <c r="Y185" s="27">
        <f>IFERROR(VALUE(VLOOKUP($E185,Area_FDI_96_99,Seq!C$1,FALSE)),0)</f>
        <v>0</v>
      </c>
      <c r="Z185" s="27">
        <f>IFERROR(VALUE(VLOOKUP($E185,Area_FDI_96_99,Seq!D$1,FALSE)),0)</f>
        <v>0</v>
      </c>
      <c r="AA185" s="27">
        <f>IFERROR(VALUE(VLOOKUP($E185,Area_FDI_96_99,Seq!E$1,FALSE)),0)</f>
        <v>0</v>
      </c>
      <c r="AB185" s="27">
        <f t="shared" si="113"/>
        <v>0</v>
      </c>
      <c r="AC185" s="27">
        <f t="shared" si="114"/>
        <v>0</v>
      </c>
      <c r="AD185" s="27">
        <f t="shared" si="115"/>
        <v>0</v>
      </c>
      <c r="AE185" s="27">
        <f t="shared" si="116"/>
        <v>0</v>
      </c>
      <c r="AF185" s="27">
        <f t="shared" si="117"/>
        <v>0</v>
      </c>
      <c r="AG185" s="27">
        <f t="shared" si="118"/>
        <v>171</v>
      </c>
      <c r="AH185" s="27">
        <f t="shared" si="119"/>
        <v>298</v>
      </c>
      <c r="AI185" s="27">
        <f t="shared" si="120"/>
        <v>283</v>
      </c>
      <c r="AJ185" s="27">
        <f t="shared" si="121"/>
        <v>16</v>
      </c>
      <c r="AK185" s="27">
        <f t="shared" si="122"/>
        <v>147</v>
      </c>
      <c r="AL185" s="27">
        <f t="shared" si="123"/>
        <v>2997</v>
      </c>
      <c r="AM185" s="27"/>
      <c r="AN185" s="27"/>
      <c r="AO185" s="27"/>
      <c r="AP185" s="27"/>
      <c r="AQ185" s="27"/>
      <c r="AR185" s="27"/>
      <c r="AS185" s="27"/>
      <c r="AT185" s="27">
        <f>IFERROR(work!D185+work!AP185,".")</f>
        <v>18306502.169743624</v>
      </c>
      <c r="AU185" s="27">
        <f>IFERROR(work!E185+work!AQ185,".")</f>
        <v>19258316.338343903</v>
      </c>
      <c r="AV185" s="27">
        <f>IFERROR(work!F185+work!AR185,".")</f>
        <v>21011029.707732517</v>
      </c>
      <c r="AW185" s="27">
        <f>IFERROR(work!G185+work!AS185,".")</f>
        <v>23301651.14093703</v>
      </c>
      <c r="AX185" s="27">
        <f>IFERROR(work!H185+work!AT185,".")</f>
        <v>26842588.783394992</v>
      </c>
      <c r="AY185" s="27">
        <f>IFERROR(work!I185+work!AU185,".")</f>
        <v>30464106.857171685</v>
      </c>
      <c r="AZ185" s="27">
        <f>IFERROR(work!J185+work!AV185,".")</f>
        <v>33143340.131114066</v>
      </c>
      <c r="BA185" s="27">
        <f>IFERROR(work!K185+work!AW185,".")</f>
        <v>36985361.550699696</v>
      </c>
      <c r="BB185" s="27">
        <f>IFERROR(work!L185+work!AX185,".")</f>
        <v>41162435.627173364</v>
      </c>
      <c r="BC185" s="27">
        <f>IFERROR(work!M185+work!AY185,".")</f>
        <v>42849655.034826823</v>
      </c>
      <c r="BD185" s="27">
        <f>IFERROR(work!N185+work!AZ185,".")</f>
        <v>44479319.558268279</v>
      </c>
      <c r="BE185" s="27">
        <f>IFERROR(work!O185+work!BA185,".")</f>
        <v>48570237.317757018</v>
      </c>
      <c r="BF185" s="27">
        <f>IFERROR(work!P185+work!BB185,".")</f>
        <v>55464880.730682895</v>
      </c>
      <c r="BG185" s="27">
        <f>IFERROR(work!Q185+work!BC185,".")</f>
        <v>63227235.321135685</v>
      </c>
      <c r="BH185" s="27">
        <f>IFERROR(work!R185+work!BD185,".")</f>
        <v>71509164.105959743</v>
      </c>
      <c r="BI185" s="27">
        <f>IFERROR(work!S185+work!BE185,".")</f>
        <v>79301425.383491501</v>
      </c>
      <c r="BJ185" s="27">
        <f>IFERROR(work!T185+work!BF185,".")</f>
        <v>87229814.363734841</v>
      </c>
      <c r="BK185" s="27">
        <f>IFERROR(work!U185+work!BG185,".")</f>
        <v>95341161.027968824</v>
      </c>
      <c r="BL185" s="27">
        <f>IFERROR(work!V185+work!BH185,".")</f>
        <v>102776913.06869958</v>
      </c>
      <c r="BM185" s="27">
        <f>IFERROR(work!W185+work!BI185,".")</f>
        <v>110586098.93380706</v>
      </c>
      <c r="BN185" s="27">
        <f>IFERROR(work!X185+work!BJ185,".")</f>
        <v>119874694.88918301</v>
      </c>
      <c r="BO185" s="27">
        <f>IFERROR(work!Y185+work!BK185,".")</f>
        <v>129821087.91766568</v>
      </c>
      <c r="BP185" s="27">
        <f>IFERROR(work!Z185+work!BL185,".")</f>
        <v>141631263.35791707</v>
      </c>
      <c r="BQ185" s="27">
        <f>IFERROR(work!AA185+work!BM185,".")</f>
        <v>155792817.39736941</v>
      </c>
      <c r="BR185" s="27">
        <f>IFERROR(work!AB185+work!BN185,".")</f>
        <v>171526430.28064743</v>
      </c>
      <c r="BS185" s="27">
        <f>IFERROR(work!AC185+work!BO185,".")</f>
        <v>190907270.43496779</v>
      </c>
      <c r="BT185" s="27">
        <f>IFERROR(work!AD185+work!BP185,".")</f>
        <v>215150964.97003984</v>
      </c>
      <c r="BU185" s="27">
        <f>IFERROR(work!AE185+work!BQ185,".")</f>
        <v>245700037.21410632</v>
      </c>
      <c r="BV185" s="27">
        <f>IFERROR(work!AF185+work!BR185,".")</f>
        <v>269286118.90425247</v>
      </c>
      <c r="BW185" s="27">
        <f>IFERROR(work!AG185+work!BS185,".")</f>
        <v>294058443.63893312</v>
      </c>
      <c r="BX185" s="27">
        <f>IFERROR(work!AH185+work!BT185,".")</f>
        <v>324637878.13302982</v>
      </c>
      <c r="BY185" s="27">
        <f>IFERROR(work!AI185+work!BU185,".")</f>
        <v>354178146.40529734</v>
      </c>
      <c r="BZ185" s="27"/>
      <c r="CA185" s="27"/>
      <c r="CB185" s="27"/>
      <c r="CC185" s="27"/>
      <c r="CD185" s="27"/>
      <c r="CE185" s="27"/>
      <c r="CF185" s="27">
        <f>IFERROR(work!AP185-work!D185,".")</f>
        <v>-18281721.917977754</v>
      </c>
      <c r="CG185" s="27">
        <f>IFERROR(work!AQ185-work!E185,".")</f>
        <v>-19232495.401938997</v>
      </c>
      <c r="CH185" s="27">
        <f>IFERROR(work!AR185-work!F185,".")</f>
        <v>-20982445.900916148</v>
      </c>
      <c r="CI185" s="27">
        <f>IFERROR(work!AS185-work!G185,".")</f>
        <v>-23269113.309054494</v>
      </c>
      <c r="CJ185" s="27">
        <f>IFERROR(work!AT185-work!H185,".")</f>
        <v>-26806931.862995155</v>
      </c>
      <c r="CK185" s="27">
        <f>IFERROR(work!AU185-work!I185,".")</f>
        <v>-30428099.076481059</v>
      </c>
      <c r="CL185" s="27">
        <f>IFERROR(work!AV185-work!J185,".")</f>
        <v>-33107379.924700156</v>
      </c>
      <c r="CM185" s="27">
        <f>IFERROR(work!AW185-work!K185,".")</f>
        <v>-36950442.031588987</v>
      </c>
      <c r="CN185" s="27">
        <f>IFERROR(work!AX185-work!L185,".")</f>
        <v>-41128113.759913921</v>
      </c>
      <c r="CO185" s="27">
        <f>IFERROR(work!AY185-work!M185,".")</f>
        <v>-42814806.877131186</v>
      </c>
      <c r="CP185" s="27">
        <f>IFERROR(work!AZ185-work!N185,".")</f>
        <v>-44440391.906344101</v>
      </c>
      <c r="CQ185" s="27">
        <f>IFERROR(work!BA185-work!O185,".")</f>
        <v>-48530087.601599671</v>
      </c>
      <c r="CR185" s="27">
        <f>IFERROR(work!BB185-work!P185,".")</f>
        <v>-55423690.327222347</v>
      </c>
      <c r="CS185" s="27">
        <f>IFERROR(work!BC185-work!Q185,".")</f>
        <v>-63185735.684876472</v>
      </c>
      <c r="CT185" s="27">
        <f>IFERROR(work!BD185-work!R185,".")</f>
        <v>-71463906.10183984</v>
      </c>
      <c r="CU185" s="27">
        <f>IFERROR(work!BE185-work!S185,".")</f>
        <v>-79255709.4769582</v>
      </c>
      <c r="CV185" s="27">
        <f>IFERROR(work!BF185-work!T185,".")</f>
        <v>-87183033.982759982</v>
      </c>
      <c r="CW185" s="27">
        <f>IFERROR(work!BG185-work!U185,".")</f>
        <v>-95292082.214750022</v>
      </c>
      <c r="CX185" s="27">
        <f>IFERROR(work!BH185-work!V185,".")</f>
        <v>-102725723.14695145</v>
      </c>
      <c r="CY185" s="27">
        <f>IFERROR(work!BI185-work!W185,".")</f>
        <v>-110534737.63423343</v>
      </c>
      <c r="CZ185" s="27">
        <f>IFERROR(work!BJ185-work!X185,".")</f>
        <v>-119820291.95057285</v>
      </c>
      <c r="DA185" s="27">
        <f>IFERROR(work!BK185-work!Y185,".")</f>
        <v>-129768582.82978989</v>
      </c>
      <c r="DB185" s="27">
        <f>IFERROR(work!BL185-work!Z185,".")</f>
        <v>-141581067.42755693</v>
      </c>
      <c r="DC185" s="27">
        <f>IFERROR(work!BM185-work!AA185,".")</f>
        <v>-155740746.46665159</v>
      </c>
      <c r="DD185" s="27">
        <f>IFERROR(work!BN185-work!AB185,".")</f>
        <v>-171472023.53364113</v>
      </c>
      <c r="DE185" s="27">
        <f>IFERROR(work!BO185-work!AC185,".")</f>
        <v>-190850008.66033497</v>
      </c>
      <c r="DF185" s="27">
        <f>IFERROR(work!BP185-work!AD185,".")</f>
        <v>-215089488.57036477</v>
      </c>
      <c r="DG185" s="27">
        <f>IFERROR(work!BQ185-work!AE185,".")</f>
        <v>-245634560.72903723</v>
      </c>
      <c r="DH185" s="27">
        <f>IFERROR(work!BR185-work!AF185,".")</f>
        <v>-269216600.44143206</v>
      </c>
      <c r="DI185" s="27">
        <f>IFERROR(work!BS185-work!AG185,".")</f>
        <v>-293986525.88655549</v>
      </c>
      <c r="DJ185" s="27">
        <f>IFERROR(work!BT185-work!AH185,".")</f>
        <v>-324563768.2231096</v>
      </c>
      <c r="DK185" s="27">
        <f>IFERROR(work!BU185-work!AI185,".")</f>
        <v>-354100849.76925057</v>
      </c>
      <c r="DL185" s="27"/>
      <c r="DM185" s="27"/>
      <c r="DN185" s="27"/>
      <c r="DO185" s="27"/>
      <c r="DP185" s="27"/>
      <c r="DQ185" s="27"/>
      <c r="DR185" s="27"/>
      <c r="DS185" s="27" t="str">
        <f>IFERROR(work!DO185-work!CC185,".")</f>
        <v>.</v>
      </c>
      <c r="DT185" s="27" t="str">
        <f>IFERROR(work!DP185-work!CD185,".")</f>
        <v>.</v>
      </c>
      <c r="DU185" s="27" t="str">
        <f>IFERROR(work!DQ185-work!CE185,".")</f>
        <v>.</v>
      </c>
      <c r="DV185" s="27" t="str">
        <f>IFERROR(work!DR185-work!CF185,".")</f>
        <v>.</v>
      </c>
      <c r="DW185" s="27" t="str">
        <f>IFERROR(work!DS185-work!CG185,".")</f>
        <v>.</v>
      </c>
      <c r="DX185" s="27" t="str">
        <f>IFERROR(work!DT185-work!CH185,".")</f>
        <v>.</v>
      </c>
      <c r="DY185" s="27" t="str">
        <f>IFERROR(work!DU185-work!CI185,".")</f>
        <v>.</v>
      </c>
      <c r="DZ185" s="27" t="str">
        <f>IFERROR(work!DV185-work!CJ185,".")</f>
        <v>.</v>
      </c>
      <c r="EA185" s="27" t="str">
        <f>IFERROR(work!DW185-work!CK185,".")</f>
        <v>.</v>
      </c>
      <c r="EB185" s="27" t="str">
        <f>IFERROR(work!DX185-work!CL185,".")</f>
        <v>.</v>
      </c>
      <c r="EC185" s="27" t="str">
        <f>IFERROR(work!DY185-work!CM185,".")</f>
        <v>.</v>
      </c>
      <c r="ED185" s="27" t="str">
        <f>IFERROR(work!DZ185-work!CN185,".")</f>
        <v>.</v>
      </c>
      <c r="EE185" s="27" t="str">
        <f>IFERROR(work!EA185-work!CO185,".")</f>
        <v>.</v>
      </c>
      <c r="EF185" s="27" t="str">
        <f>IFERROR(work!EB185-work!CP185,".")</f>
        <v>.</v>
      </c>
      <c r="EG185" s="27" t="str">
        <f>IFERROR(work!EC185-work!CQ185,".")</f>
        <v>.</v>
      </c>
      <c r="EH185" s="27" t="str">
        <f>IFERROR(work!ED185-work!CR185,".")</f>
        <v>.</v>
      </c>
      <c r="EI185" s="27" t="str">
        <f>IFERROR(work!EE185-work!CS185,".")</f>
        <v>.</v>
      </c>
      <c r="EJ185" s="27" t="str">
        <f>IFERROR(work!EF185-work!CT185,".")</f>
        <v>.</v>
      </c>
      <c r="EK185" s="27" t="str">
        <f>IFERROR(work!EG185-work!CU185,".")</f>
        <v>.</v>
      </c>
      <c r="EL185" s="27" t="str">
        <f>IFERROR(work!EH185-work!CV185,".")</f>
        <v>.</v>
      </c>
      <c r="EM185" s="27" t="str">
        <f>IFERROR(work!EI185-work!CW185,".")</f>
        <v>.</v>
      </c>
      <c r="EN185" s="27" t="str">
        <f>IFERROR(work!EJ185-work!CX185,".")</f>
        <v>.</v>
      </c>
      <c r="EO185" s="27" t="str">
        <f>IFERROR(work!EK185-work!CY185,".")</f>
        <v>.</v>
      </c>
      <c r="EP185" s="27" t="str">
        <f>IFERROR(work!EL185-work!CZ185,".")</f>
        <v>.</v>
      </c>
      <c r="EQ185" s="27" t="str">
        <f>IFERROR(work!EM185-work!DA185,".")</f>
        <v>.</v>
      </c>
      <c r="ER185" s="27" t="str">
        <f>IFERROR(work!EN185-work!DB185,".")</f>
        <v>.</v>
      </c>
      <c r="ES185" s="27" t="str">
        <f>IFERROR(work!EO185-work!DC185,".")</f>
        <v>.</v>
      </c>
      <c r="ET185" s="27" t="str">
        <f>IFERROR(work!EP185-work!DD185,".")</f>
        <v>.</v>
      </c>
      <c r="EU185" s="27" t="str">
        <f>IFERROR(work!EQ185-work!DE185,".")</f>
        <v>.</v>
      </c>
      <c r="EV185" s="27" t="str">
        <f>IFERROR(work!ER185-work!DF185,".")</f>
        <v>.</v>
      </c>
      <c r="EW185" s="27" t="str">
        <f>IFERROR(work!ES185-work!DG185,".")</f>
        <v>.</v>
      </c>
      <c r="EX185" s="27" t="str">
        <f>IFERROR(work!ET185-work!DH185,".")</f>
        <v>.</v>
      </c>
      <c r="EY185" s="27"/>
      <c r="EZ185" s="27"/>
      <c r="FA185" s="27"/>
      <c r="FB185" s="27"/>
      <c r="FC185" s="27"/>
      <c r="FD185" s="27"/>
      <c r="FE185" s="27" t="str">
        <f>IF(ISNUMBER(work!GZ185/work!HD185),work!GZ185/work!HD185,".")</f>
        <v>.</v>
      </c>
      <c r="FF185" s="27" t="str">
        <f>IF(ISNUMBER(work!HA185/work!HE185),work!HA185/work!HE185,".")</f>
        <v>.</v>
      </c>
      <c r="FG185" s="27" t="str">
        <f>IF(ISNUMBER(work!HB185/work!HF185),work!HB185/work!HF185,".")</f>
        <v>.</v>
      </c>
      <c r="FH185" s="27" t="str">
        <f>IF(ISNUMBER(work!HC185/work!HG185),work!HC185/work!HG185,".")</f>
        <v>.</v>
      </c>
      <c r="FI185" s="27" t="str">
        <f>IF(ISNUMBER((work!HA185+work!HB185)/(work!HE185+work!HF185)),(work!HA185+work!HB185)/(work!HE185+work!HF185),".")</f>
        <v>.</v>
      </c>
      <c r="FJ185" s="27" t="str">
        <f>IF(ISNUMBER(work!HH185/work!HL185),work!HH185/work!HL185,".")</f>
        <v>.</v>
      </c>
      <c r="FK185" s="27" t="str">
        <f>IF(ISNUMBER(work!HI185/work!HM185),work!HI185/work!HM185,".")</f>
        <v>.</v>
      </c>
      <c r="FL185" s="27" t="str">
        <f>IF(ISNUMBER(work!HJ185/work!HN185),work!HJ185/work!HN185,".")</f>
        <v>.</v>
      </c>
      <c r="FM185" s="27" t="str">
        <f>IF(ISNUMBER(work!HK185/work!HO185),work!HK185/work!HO185,".")</f>
        <v>.</v>
      </c>
      <c r="FN185" s="27" t="str">
        <f>IF(ISNUMBER((work!HI185+work!HJ185)/(work!HM185+work!HN185)),(work!HI185+work!HJ185)/(work!HM185+work!HN185),".")</f>
        <v>.</v>
      </c>
      <c r="FO185" s="27" t="s">
        <v>5007</v>
      </c>
      <c r="FP185" s="27" t="s">
        <v>5007</v>
      </c>
      <c r="FQ185" s="27" t="s">
        <v>5007</v>
      </c>
      <c r="FR185" s="27" t="s">
        <v>5007</v>
      </c>
      <c r="FS185" s="27" t="s">
        <v>5007</v>
      </c>
      <c r="FT185" s="27">
        <f>work!GM185</f>
        <v>8.5357005676240886E-3</v>
      </c>
      <c r="FU185" s="27" t="str">
        <f>work!GN185</f>
        <v>.</v>
      </c>
      <c r="FV185" s="27" t="str">
        <f>work!GO185</f>
        <v>.</v>
      </c>
      <c r="FW185" s="27" t="s">
        <v>5007</v>
      </c>
      <c r="FX185" s="27"/>
      <c r="FY185" s="27" t="str">
        <f t="shared" si="124"/>
        <v>.</v>
      </c>
      <c r="FZ185">
        <f t="shared" si="103"/>
        <v>0</v>
      </c>
      <c r="GA185" t="str">
        <f>work!HC185</f>
        <v>.</v>
      </c>
      <c r="GB185" t="str">
        <f>IF(ISNUMBER(work!HA185+work!HB185),work!HA185+work!HB185,".")</f>
        <v>.</v>
      </c>
      <c r="GC185" t="str">
        <f>IF(ISNUMBER(work!HK185-work!HC185),work!HK185-work!HC185,".")</f>
        <v>.</v>
      </c>
      <c r="GD185" t="str">
        <f>IF(ISNUMBER(work!HI185+work!HJ185-work!HA185-work!HB185),(work!HI185+work!HJ185-work!HA185-work!HB185),".")</f>
        <v>.</v>
      </c>
      <c r="GH185">
        <f>work!GQ185</f>
        <v>1000</v>
      </c>
      <c r="GI185" t="str">
        <f>work!GR185</f>
        <v>.</v>
      </c>
      <c r="GJ185" t="str">
        <f>work!GZ185</f>
        <v>.</v>
      </c>
      <c r="GK185" t="str">
        <f>work!HH185</f>
        <v>.</v>
      </c>
      <c r="GL185">
        <f t="shared" si="125"/>
        <v>0</v>
      </c>
      <c r="GM185" t="str">
        <f>IFERROR(VLOOKUP($F185,AREA_EM_ALLYEAR,Seq!B$1,FALSE),".")</f>
        <v>.</v>
      </c>
      <c r="GN185" t="str">
        <f>IFERROR(VLOOKUP($F185,AREA_EM_ALLYEAR,Seq!C$1,FALSE),".")</f>
        <v>.</v>
      </c>
      <c r="GO185" t="str">
        <f>IFERROR(VLOOKUP($F185,AREA_EM_ALLYEAR,Seq!D$1,FALSE),".")</f>
        <v>.</v>
      </c>
      <c r="GP185" t="str">
        <f>IFERROR(VLOOKUP($F185,AREA_EM_ALLYEAR,Seq!E$1,FALSE),".")</f>
        <v>.</v>
      </c>
      <c r="GQ185" t="str">
        <f>IFERROR(VLOOKUP($F185,AREA_EM_ALLYEAR,Seq!F$1,FALSE),".")</f>
        <v>.</v>
      </c>
      <c r="GR185" t="str">
        <f>IFERROR(VLOOKUP($F185,AREA_EM_ALLYEAR,Seq!G$1,FALSE),".")</f>
        <v>.</v>
      </c>
      <c r="GS185" t="str">
        <f>IFERROR(VLOOKUP($F185,AREA_EM_ALLYEAR,Seq!H$1,FALSE),".")</f>
        <v>.</v>
      </c>
      <c r="GT185" t="str">
        <f>IFERROR(VLOOKUP($F185,AREA_EM_ALLYEAR,Seq!I$1,FALSE),".")</f>
        <v>.</v>
      </c>
      <c r="GU185" t="str">
        <f>IFERROR(VLOOKUP($F185,AREA_EM_ALLYEAR,Seq!J$1,FALSE),".")</f>
        <v>.</v>
      </c>
      <c r="GV185" t="str">
        <f>IFERROR(VLOOKUP($F185,AREA_EM_ALLYEAR,Seq!K$1,FALSE),".")</f>
        <v>.</v>
      </c>
      <c r="GW185" t="str">
        <f>IFERROR(VLOOKUP($F185,AREA_EM_ALLYEAR,Seq!L$1,FALSE),".")</f>
        <v>.</v>
      </c>
      <c r="GX185" t="str">
        <f>IFERROR(VLOOKUP($F185,AREA_EM_ALLYEAR,Seq!M$1,FALSE),".")</f>
        <v>.</v>
      </c>
      <c r="GY185" t="str">
        <f>IFERROR(VLOOKUP($F185,AREA_EM_ALLYEAR,Seq!N$1,FALSE),".")</f>
        <v>.</v>
      </c>
      <c r="GZ185" t="str">
        <f>IFERROR(VLOOKUP($F185,AREA_EM_ALLYEAR,Seq!O$1,FALSE),".")</f>
        <v>.</v>
      </c>
      <c r="HA185" t="str">
        <f t="shared" si="104"/>
        <v>.</v>
      </c>
      <c r="HK185" s="139">
        <f>IFERROR(VLOOKUP(CONCATENATE($G185, ".SP.DYN.LE00.IN"),AREA_WB_6ATTRS,Seq!B$1,FALSE)-VLOOKUP("CHN.SP.DYN.LE00.IN",AREA_WB_6ATTRS,Seq!B$1,FALSE),".")</f>
        <v>-8.4510975609756116</v>
      </c>
      <c r="HL185" s="139">
        <f>IFERROR(VLOOKUP(CONCATENATE($G185, ".SP.DYN.LE00.IN"),AREA_WB_6ATTRS,Seq!C$1,FALSE)-VLOOKUP("CHN.SP.DYN.LE00.IN",AREA_WB_6ATTRS,Seq!C$1,FALSE),".")</f>
        <v>-8.1423658536585535</v>
      </c>
      <c r="HM185" s="139">
        <f>IFERROR(VLOOKUP(CONCATENATE($G185, ".SP.DYN.LE00.IN"),AREA_WB_6ATTRS,Seq!D$1,FALSE)-VLOOKUP("CHN.SP.DYN.LE00.IN",AREA_WB_6ATTRS,Seq!D$1,FALSE),".")</f>
        <v>-7.8700243902438984</v>
      </c>
      <c r="HN185" s="139">
        <f>IFERROR(VLOOKUP(CONCATENATE($G185, ".SP.DYN.LE00.IN"),AREA_WB_6ATTRS,Seq!E$1,FALSE)-VLOOKUP("CHN.SP.DYN.LE00.IN",AREA_WB_6ATTRS,Seq!E$1,FALSE),".")</f>
        <v>-7.6277317073170749</v>
      </c>
      <c r="HO185" s="139">
        <f>IFERROR(VLOOKUP(CONCATENATE($G185, ".SP.DYN.LE00.IN"),AREA_WB_6ATTRS,Seq!F$1,FALSE)-VLOOKUP("CHN.SP.DYN.LE00.IN",AREA_WB_6ATTRS,Seq!F$1,FALSE),".")</f>
        <v>-7.4169999999999945</v>
      </c>
      <c r="HP185" s="139">
        <f>IFERROR(VLOOKUP(CONCATENATE($G185, ".SP.DYN.LE00.IN"),AREA_WB_6ATTRS,Seq!G$1,FALSE)-VLOOKUP("CHN.SP.DYN.LE00.IN",AREA_WB_6ATTRS,Seq!G$1,FALSE),".")</f>
        <v>-7.2309512195121926</v>
      </c>
      <c r="HQ185" s="139">
        <f>IFERROR(VLOOKUP(CONCATENATE($G185, ".SP.DYN.LE00.IN"),AREA_WB_6ATTRS,Seq!H$1,FALSE)-VLOOKUP("CHN.SP.DYN.LE00.IN",AREA_WB_6ATTRS,Seq!H$1,FALSE),".")</f>
        <v>-7.0572682926829273</v>
      </c>
      <c r="HR185" s="139">
        <f>IFERROR(VLOOKUP(CONCATENATE($G185, ".SP.DYN.LE00.IN"),AREA_WB_6ATTRS,Seq!I$1,FALSE)-VLOOKUP("CHN.SP.DYN.LE00.IN",AREA_WB_6ATTRS,Seq!I$1,FALSE),".")</f>
        <v>-6.8826829268292684</v>
      </c>
      <c r="HS185" s="139">
        <f>IFERROR(VLOOKUP(CONCATENATE($G185, ".SP.DYN.LE00.IN"),AREA_WB_6ATTRS,Seq!J$1,FALSE)-VLOOKUP("CHN.SP.DYN.LE00.IN",AREA_WB_6ATTRS,Seq!J$1,FALSE),".")</f>
        <v>-6.6953658536585436</v>
      </c>
      <c r="HT185" s="139">
        <f>IFERROR(VLOOKUP(CONCATENATE($G185, ".SP.DYN.LE00.IN"),AREA_WB_6ATTRS,Seq!K$1,FALSE)-VLOOKUP("CHN.SP.DYN.LE00.IN",AREA_WB_6ATTRS,Seq!K$1,FALSE),".")</f>
        <v>-6.4889024390243932</v>
      </c>
      <c r="HU185" s="139">
        <f>IFERROR(VLOOKUP(CONCATENATE($G185, ".SP.DYN.LE00.IN"),AREA_WB_6ATTRS,Seq!L$1,FALSE)-VLOOKUP("CHN.SP.DYN.LE00.IN",AREA_WB_6ATTRS,Seq!L$1,FALSE),".")</f>
        <v>-6.262878048780486</v>
      </c>
      <c r="HV185" s="139">
        <f>IFERROR(VLOOKUP(CONCATENATE($G185, ".SP.DYN.LE00.IN"),AREA_WB_6ATTRS,Seq!M$1,FALSE)-VLOOKUP("CHN.SP.DYN.LE00.IN",AREA_WB_6ATTRS,Seq!M$1,FALSE),".")</f>
        <v>-6.0162439024390295</v>
      </c>
      <c r="HW185" s="139">
        <f>IFERROR(VLOOKUP(CONCATENATE($G185, ".SP.DYN.LE00.IN"),AREA_WB_6ATTRS,Seq!N$1,FALSE)-VLOOKUP("CHN.SP.DYN.LE00.IN",AREA_WB_6ATTRS,Seq!N$1,FALSE),".")</f>
        <v>-5.7584146341463338</v>
      </c>
      <c r="HX185" s="139">
        <f>IFERROR(VLOOKUP(CONCATENATE($G185, ".SP.DYN.LE00.IN"),AREA_WB_6ATTRS,Seq!O$1,FALSE)-VLOOKUP("CHN.SP.DYN.LE00.IN",AREA_WB_6ATTRS,Seq!O$1,FALSE),".")</f>
        <v>-5.4952926829268307</v>
      </c>
      <c r="HY185" s="139">
        <f>IFERROR(VLOOKUP(CONCATENATE($G185, ".SP.DYN.LE00.IN"),AREA_WB_6ATTRS,Seq!P$1,FALSE)-VLOOKUP("CHN.SP.DYN.LE00.IN",AREA_WB_6ATTRS,Seq!P$1,FALSE),".")</f>
        <v>-5.2307804878048785</v>
      </c>
      <c r="HZ185" s="139">
        <f>IFERROR(VLOOKUP(CONCATENATE($G185, ".SP.DYN.LE00.IN"),AREA_WB_6ATTRS,Seq!Q$1,FALSE)-VLOOKUP("CHN.SP.DYN.LE00.IN",AREA_WB_6ATTRS,Seq!Q$1,FALSE),".")</f>
        <v>-4.9653902439024478</v>
      </c>
      <c r="IA185" s="139">
        <f>IFERROR(VLOOKUP(CONCATENATE($G185, ".SP.DYN.LE00.IN"),AREA_WB_6ATTRS,Seq!R$1,FALSE)-VLOOKUP("CHN.SP.DYN.LE00.IN",AREA_WB_6ATTRS,Seq!R$1,FALSE),".")</f>
        <v>-4.6995365853658484</v>
      </c>
      <c r="IB185" s="139">
        <f>IFERROR(VLOOKUP(CONCATENATE($G185, ".SP.DYN.LE00.IN"),AREA_WB_6ATTRS,Seq!S$1,FALSE)-VLOOKUP("CHN.SP.DYN.LE00.IN",AREA_WB_6ATTRS,Seq!S$1,FALSE),".")</f>
        <v>-4.4362195121951231</v>
      </c>
      <c r="IC185" s="139">
        <f>IFERROR(VLOOKUP(CONCATENATE($G185, ".SP.DYN.LE00.IN"),AREA_WB_6ATTRS,Seq!T$1,FALSE)-VLOOKUP("CHN.SP.DYN.LE00.IN",AREA_WB_6ATTRS,Seq!T$1,FALSE),".")</f>
        <v>-4.1759024390244122</v>
      </c>
      <c r="ID185" s="139">
        <f>IFERROR(VLOOKUP(CONCATENATE($G185, ".SP.DYN.LE00.IN"),AREA_WB_6ATTRS,Seq!U$1,FALSE)-VLOOKUP("CHN.SP.DYN.LE00.IN",AREA_WB_6ATTRS,Seq!U$1,FALSE),".")</f>
        <v>-3.9235609756097745</v>
      </c>
      <c r="IE185" s="139">
        <f>IFERROR(VLOOKUP(CONCATENATE($G185, ".SP.DYN.LE00.IN"),AREA_WB_6ATTRS,Seq!V$1,FALSE)-VLOOKUP("CHN.SP.DYN.LE00.IN",AREA_WB_6ATTRS,Seq!V$1,FALSE),".")</f>
        <v>-3.6867073170731715</v>
      </c>
      <c r="IF185" s="139">
        <f>IFERROR(VLOOKUP(CONCATENATE($G185, ".SP.DYN.LE00.IN"),AREA_WB_6ATTRS,Seq!W$1,FALSE)-VLOOKUP("CHN.SP.DYN.LE00.IN",AREA_WB_6ATTRS,Seq!W$1,FALSE),".")</f>
        <v>-3.4698292682926848</v>
      </c>
      <c r="IG185" s="139">
        <f>IFERROR(VLOOKUP(CONCATENATE($G185, ".SP.DYN.LE00.IN"),AREA_WB_6ATTRS,Seq!X$1,FALSE)-VLOOKUP("CHN.SP.DYN.LE00.IN",AREA_WB_6ATTRS,Seq!X$1,FALSE),".")</f>
        <v>-3.2779756097560835</v>
      </c>
      <c r="IH185" s="139">
        <f>IFERROR(VLOOKUP(CONCATENATE($G185, ".SP.DYN.LE00.IN"),AREA_WB_6ATTRS,Seq!Y$1,FALSE)-VLOOKUP("CHN.SP.DYN.LE00.IN",AREA_WB_6ATTRS,Seq!Y$1,FALSE),".")</f>
        <v>-3.110634146341468</v>
      </c>
      <c r="II185" s="139">
        <f>IFERROR(VLOOKUP(CONCATENATE($G185, ".SP.DYN.LE00.IN"),AREA_WB_6ATTRS,Seq!Z$1,FALSE)-VLOOKUP("CHN.SP.DYN.LE00.IN",AREA_WB_6ATTRS,Seq!Z$1,FALSE),".")</f>
        <v>-2.968780487804878</v>
      </c>
      <c r="IJ185" s="139">
        <f>IFERROR(VLOOKUP(CONCATENATE($G185, ".SP.DYN.LE00.IN"),AREA_WB_6ATTRS,Seq!AA$1,FALSE)-VLOOKUP("CHN.SP.DYN.LE00.IN",AREA_WB_6ATTRS,Seq!AA$1,FALSE),".")</f>
        <v>-2.8504146341463326</v>
      </c>
      <c r="IK185" s="139">
        <f>IFERROR(VLOOKUP(CONCATENATE($G185, ".SP.DYN.LE00.IN"),AREA_WB_6ATTRS,Seq!AB$1,FALSE)-VLOOKUP("CHN.SP.DYN.LE00.IN",AREA_WB_6ATTRS,Seq!AB$1,FALSE),".")</f>
        <v>-2.7519512195121933</v>
      </c>
      <c r="IL185" s="139">
        <f>IFERROR(VLOOKUP(CONCATENATE($G185, ".SP.DYN.LE00.IN"),AREA_WB_6ATTRS,Seq!AC$1,FALSE)-VLOOKUP("CHN.SP.DYN.LE00.IN",AREA_WB_6ATTRS,Seq!AC$1,FALSE),".")</f>
        <v>-2.6679268292682963</v>
      </c>
      <c r="IM185" s="139">
        <f>IFERROR(VLOOKUP(CONCATENATE($G185, ".SP.DYN.LE00.IN"),AREA_WB_6ATTRS,Seq!AD$1,FALSE)-VLOOKUP("CHN.SP.DYN.LE00.IN",AREA_WB_6ATTRS,Seq!AD$1,FALSE),".")</f>
        <v>-2.5917560975609746</v>
      </c>
      <c r="IN185" s="139">
        <f>IFERROR(VLOOKUP(CONCATENATE($G185, ".SP.DYN.LE00.IN"),AREA_WB_6ATTRS,Seq!AE$1,FALSE)-VLOOKUP("CHN.SP.DYN.LE00.IN",AREA_WB_6ATTRS,Seq!AE$1,FALSE),".")</f>
        <v>-2.5214878048780491</v>
      </c>
      <c r="IO185" s="139">
        <f>IFERROR(VLOOKUP(CONCATENATE($G185, ".SP.DYN.LE00.IN"),AREA_WB_6ATTRS,Seq!AF$1,FALSE)-VLOOKUP("CHN.SP.DYN.LE00.IN",AREA_WB_6ATTRS,Seq!AF$1,FALSE),".")</f>
        <v>-2.4536097560975634</v>
      </c>
      <c r="IP185" s="139" t="str">
        <f>IFERROR(VLOOKUP(CONCATENATE($G185, ".SP.DYN.LE00.IN"),AREA_WB_6ATTRS,Seq!AG$1,FALSE)-VLOOKUP("CHN.SP.DYN.LE00.IN",AREA_WB_6ATTRS,Seq!AG$1,FALSE),".")</f>
        <v>.</v>
      </c>
      <c r="IW185">
        <f>IFERROR(VLOOKUP(CONCATENATE($G185, ".SP.DYN.LE00.IN"),AREA_WB_6ATTRS,Seq!B$1,FALSE),".")</f>
        <v>58.54270731707318</v>
      </c>
      <c r="IX185">
        <f>IFERROR(VLOOKUP(CONCATENATE($G185, ".SP.DYN.LE00.IN"),AREA_WB_6ATTRS,Seq!C$1,FALSE),".")</f>
        <v>59.120560975609756</v>
      </c>
      <c r="IY185">
        <f>IFERROR(VLOOKUP(CONCATENATE($G185, ".SP.DYN.LE00.IN"),AREA_WB_6ATTRS,Seq!D$1,FALSE),".")</f>
        <v>59.664878048780494</v>
      </c>
      <c r="IZ185">
        <f>IFERROR(VLOOKUP(CONCATENATE($G185, ".SP.DYN.LE00.IN"),AREA_WB_6ATTRS,Seq!E$1,FALSE),".")</f>
        <v>60.172121951219516</v>
      </c>
      <c r="JA185">
        <f>IFERROR(VLOOKUP(CONCATENATE($G185, ".SP.DYN.LE00.IN"),AREA_WB_6ATTRS,Seq!F$1,FALSE),".")</f>
        <v>60.642268292682935</v>
      </c>
      <c r="JB185">
        <f>IFERROR(VLOOKUP(CONCATENATE($G185, ".SP.DYN.LE00.IN"),AREA_WB_6ATTRS,Seq!G$1,FALSE),".")</f>
        <v>61.08219512195123</v>
      </c>
      <c r="JC185">
        <f>IFERROR(VLOOKUP(CONCATENATE($G185, ".SP.DYN.LE00.IN"),AREA_WB_6ATTRS,Seq!H$1,FALSE),".")</f>
        <v>61.502219512195133</v>
      </c>
      <c r="JD185">
        <f>IFERROR(VLOOKUP(CONCATENATE($G185, ".SP.DYN.LE00.IN"),AREA_WB_6ATTRS,Seq!I$1,FALSE),".")</f>
        <v>61.914634146341477</v>
      </c>
      <c r="JE185">
        <f>IFERROR(VLOOKUP(CONCATENATE($G185, ".SP.DYN.LE00.IN"),AREA_WB_6ATTRS,Seq!J$1,FALSE),".")</f>
        <v>62.331756097560984</v>
      </c>
      <c r="JF185">
        <f>IFERROR(VLOOKUP(CONCATENATE($G185, ".SP.DYN.LE00.IN"),AREA_WB_6ATTRS,Seq!K$1,FALSE),".")</f>
        <v>62.758024390243911</v>
      </c>
      <c r="JG185">
        <f>IFERROR(VLOOKUP(CONCATENATE($G185, ".SP.DYN.LE00.IN"),AREA_WB_6ATTRS,Seq!L$1,FALSE),".")</f>
        <v>63.19685365853659</v>
      </c>
      <c r="JH185">
        <f>IFERROR(VLOOKUP(CONCATENATE($G185, ".SP.DYN.LE00.IN"),AREA_WB_6ATTRS,Seq!M$1,FALSE),".")</f>
        <v>63.64778048780488</v>
      </c>
      <c r="JI185">
        <f>IFERROR(VLOOKUP(CONCATENATE($G185, ".SP.DYN.LE00.IN"),AREA_WB_6ATTRS,Seq!N$1,FALSE),".")</f>
        <v>64.103414634146347</v>
      </c>
      <c r="JJ185">
        <f>IFERROR(VLOOKUP(CONCATENATE($G185, ".SP.DYN.LE00.IN"),AREA_WB_6ATTRS,Seq!O$1,FALSE),".")</f>
        <v>64.55934146341464</v>
      </c>
      <c r="JK185">
        <f>IFERROR(VLOOKUP(CONCATENATE($G185, ".SP.DYN.LE00.IN"),AREA_WB_6ATTRS,Seq!P$1,FALSE),".")</f>
        <v>65.012146341463421</v>
      </c>
      <c r="JL185">
        <f>IFERROR(VLOOKUP(CONCATENATE($G185, ".SP.DYN.LE00.IN"),AREA_WB_6ATTRS,Seq!Q$1,FALSE),".")</f>
        <v>65.459341463414631</v>
      </c>
      <c r="JM185">
        <f>IFERROR(VLOOKUP(CONCATENATE($G185, ".SP.DYN.LE00.IN"),AREA_WB_6ATTRS,Seq!R$1,FALSE),".")</f>
        <v>65.899487804878063</v>
      </c>
      <c r="JN185">
        <f>IFERROR(VLOOKUP(CONCATENATE($G185, ".SP.DYN.LE00.IN"),AREA_WB_6ATTRS,Seq!S$1,FALSE),".")</f>
        <v>66.330097560975616</v>
      </c>
      <c r="JO185">
        <f>IFERROR(VLOOKUP(CONCATENATE($G185, ".SP.DYN.LE00.IN"),AREA_WB_6ATTRS,Seq!T$1,FALSE),".")</f>
        <v>66.751195121951213</v>
      </c>
      <c r="JP185">
        <f>IFERROR(VLOOKUP(CONCATENATE($G185, ".SP.DYN.LE00.IN"),AREA_WB_6ATTRS,Seq!U$1,FALSE),".")</f>
        <v>67.159829268292683</v>
      </c>
      <c r="JQ185">
        <f>IFERROR(VLOOKUP(CONCATENATE($G185, ".SP.DYN.LE00.IN"),AREA_WB_6ATTRS,Seq!V$1,FALSE),".")</f>
        <v>67.555000000000007</v>
      </c>
      <c r="JR185">
        <f>IFERROR(VLOOKUP(CONCATENATE($G185, ".SP.DYN.LE00.IN"),AREA_WB_6ATTRS,Seq!W$1,FALSE),".")</f>
        <v>67.935707317073181</v>
      </c>
      <c r="JS185">
        <f>IFERROR(VLOOKUP(CONCATENATE($G185, ".SP.DYN.LE00.IN"),AREA_WB_6ATTRS,Seq!X$1,FALSE),".")</f>
        <v>68.301463414634156</v>
      </c>
      <c r="JT185">
        <f>IFERROR(VLOOKUP(CONCATENATE($G185, ".SP.DYN.LE00.IN"),AREA_WB_6ATTRS,Seq!Y$1,FALSE),".")</f>
        <v>68.654243902439021</v>
      </c>
      <c r="JU185">
        <f>IFERROR(VLOOKUP(CONCATENATE($G185, ".SP.DYN.LE00.IN"),AREA_WB_6ATTRS,Seq!Z$1,FALSE),".")</f>
        <v>68.993560975609768</v>
      </c>
      <c r="JV185">
        <f>IFERROR(VLOOKUP(CONCATENATE($G185, ".SP.DYN.LE00.IN"),AREA_WB_6ATTRS,Seq!AA$1,FALSE),".")</f>
        <v>69.320902439024408</v>
      </c>
      <c r="JW185">
        <f>IFERROR(VLOOKUP(CONCATENATE($G185, ".SP.DYN.LE00.IN"),AREA_WB_6ATTRS,Seq!AB$1,FALSE),".")</f>
        <v>69.637780487804889</v>
      </c>
      <c r="JX185">
        <f>IFERROR(VLOOKUP(CONCATENATE($G185, ".SP.DYN.LE00.IN"),AREA_WB_6ATTRS,Seq!AC$1,FALSE),".")</f>
        <v>69.944658536585365</v>
      </c>
      <c r="JY185">
        <f>IFERROR(VLOOKUP(CONCATENATE($G185, ".SP.DYN.LE00.IN"),AREA_WB_6ATTRS,Seq!AD$1,FALSE),".")</f>
        <v>70.243585365853662</v>
      </c>
      <c r="JZ185">
        <f>IFERROR(VLOOKUP(CONCATENATE($G185, ".SP.DYN.LE00.IN"),AREA_WB_6ATTRS,Seq!AE$1,FALSE),".")</f>
        <v>70.535024390243905</v>
      </c>
      <c r="KA185">
        <f>IFERROR(VLOOKUP(CONCATENATE($G185, ".SP.DYN.LE00.IN"),AREA_WB_6ATTRS,Seq!AF$1,FALSE),".")</f>
        <v>70.819487804878065</v>
      </c>
      <c r="KB185" t="str">
        <f>IFERROR(VLOOKUP(CONCATENATE($G185, ".SP.DYN.LE00.IN"),AREA_WB_6ATTRS,Seq!AG$1,FALSE),".")</f>
        <v>.</v>
      </c>
      <c r="KK185">
        <f t="shared" si="107"/>
        <v>0</v>
      </c>
      <c r="KL185">
        <f t="shared" si="105"/>
        <v>0</v>
      </c>
      <c r="KM185">
        <f t="shared" si="108"/>
        <v>44479319.558268279</v>
      </c>
      <c r="KN185">
        <f t="shared" si="109"/>
        <v>-44440391.906344101</v>
      </c>
      <c r="KO185" t="str">
        <f t="shared" si="106"/>
        <v>.</v>
      </c>
      <c r="KP185" t="str">
        <f>work!HA185</f>
        <v>.</v>
      </c>
      <c r="KQ185" t="str">
        <f>work!HB185</f>
        <v>.</v>
      </c>
      <c r="KR185" t="str">
        <f>work!HC185</f>
        <v>.</v>
      </c>
      <c r="KS185" t="str">
        <f>IF(ISNUMBER(work!HI185-work!HA185),work!HI185-work!HA185,".")</f>
        <v>.</v>
      </c>
      <c r="KT185" t="str">
        <f>IF(ISNUMBER(work!HJ185-work!HB185),work!HJ185-work!HB185,".")</f>
        <v>.</v>
      </c>
      <c r="KU185" t="str">
        <f>IF(ISNUMBER(work!HK185-work!HC185),work!HK185-work!HC185,".")</f>
        <v>.</v>
      </c>
      <c r="KW185">
        <f>IFERROR(work!HR185/work!HV185,".")</f>
        <v>4.267850283812044E-4</v>
      </c>
      <c r="KX185">
        <f>IFERROR(work!HS185/work!HW185,".")</f>
        <v>2.5426734203641376E-4</v>
      </c>
      <c r="KY185">
        <f>IFERROR(work!HT185/work!HX185,".")</f>
        <v>5.7979264506675523E-5</v>
      </c>
      <c r="KZ185">
        <f>IFERROR(work!HU185/work!HY185,".")</f>
        <v>0</v>
      </c>
    </row>
    <row r="186" spans="1:312">
      <c r="A186" s="24">
        <f t="shared" si="85"/>
        <v>189</v>
      </c>
      <c r="B186" s="24" t="str">
        <f t="shared" si="110"/>
        <v>Out</v>
      </c>
      <c r="C186" s="24" t="str">
        <f t="shared" si="111"/>
        <v>Out</v>
      </c>
      <c r="D186" s="24" t="str">
        <f t="shared" si="112"/>
        <v>Out67</v>
      </c>
      <c r="E186" s="25" t="s">
        <v>3223</v>
      </c>
      <c r="F186" s="26" t="str">
        <f t="shared" si="89"/>
        <v>Gambier Is.</v>
      </c>
      <c r="G186" s="166" t="s">
        <v>4872</v>
      </c>
      <c r="H186" s="166" t="s">
        <v>5007</v>
      </c>
      <c r="I186" s="166" t="s">
        <v>5007</v>
      </c>
      <c r="J186" s="180" t="s">
        <v>5007</v>
      </c>
      <c r="K186" s="180" t="s">
        <v>5007</v>
      </c>
      <c r="L186" s="27">
        <f>IFERROR(VLOOKUP($F186,Area_FDI_84_96,Seq!B$1,FALSE),0)</f>
        <v>0</v>
      </c>
      <c r="M186" s="27">
        <f>IFERROR(VLOOKUP($F186,Area_FDI_84_96,Seq!C$1,FALSE),0)</f>
        <v>0</v>
      </c>
      <c r="N186" s="27">
        <f>IFERROR(VLOOKUP($F186,Area_FDI_84_96,Seq!D$1,FALSE),0)</f>
        <v>0</v>
      </c>
      <c r="O186" s="27">
        <f>IFERROR(VLOOKUP($F186,Area_FDI_84_96,Seq!E$1,FALSE),0)</f>
        <v>0</v>
      </c>
      <c r="P186" s="27">
        <f>IFERROR(VLOOKUP($F186,Area_FDI_84_96,Seq!F$1,FALSE),0)</f>
        <v>0</v>
      </c>
      <c r="Q186" s="27">
        <f>IFERROR(VLOOKUP($F186,Area_FDI_84_96,Seq!G$1,FALSE),0)</f>
        <v>0</v>
      </c>
      <c r="R186" s="27">
        <f>IFERROR(VLOOKUP($F186,Area_FDI_84_96,Seq!H$1,FALSE),0)</f>
        <v>0</v>
      </c>
      <c r="S186" s="27">
        <f>IFERROR(VLOOKUP($F186,Area_FDI_84_96,Seq!I$1,FALSE),0)</f>
        <v>0</v>
      </c>
      <c r="T186" s="27">
        <f>IFERROR(VALUE(VLOOKUP($E186,Area_FDI_92_95,Seq!B$1,FALSE)),0)</f>
        <v>0</v>
      </c>
      <c r="U186" s="27">
        <f>IFERROR(VALUE(VLOOKUP($E186,Area_FDI_92_95,Seq!C$1,FALSE)),0)</f>
        <v>0</v>
      </c>
      <c r="V186" s="27">
        <f>IFERROR(VALUE(VLOOKUP($E186,Area_FDI_92_95,Seq!D$1,FALSE)),0)</f>
        <v>0</v>
      </c>
      <c r="W186" s="27">
        <f>IFERROR(VALUE(VLOOKUP($E186,Area_FDI_92_95,Seq!E$1,FALSE)),0)</f>
        <v>0</v>
      </c>
      <c r="X186" s="27">
        <f>IFERROR(VALUE(VLOOKUP($E186,Area_FDI_96_99,Seq!B$1,FALSE)),0)</f>
        <v>0</v>
      </c>
      <c r="Y186" s="27">
        <f>IFERROR(VALUE(VLOOKUP($E186,Area_FDI_96_99,Seq!C$1,FALSE)),0)</f>
        <v>248</v>
      </c>
      <c r="Z186" s="27">
        <f>IFERROR(VALUE(VLOOKUP($E186,Area_FDI_96_99,Seq!D$1,FALSE)),0)</f>
        <v>0</v>
      </c>
      <c r="AA186" s="27">
        <f>IFERROR(VALUE(VLOOKUP($E186,Area_FDI_96_99,Seq!E$1,FALSE)),0)</f>
        <v>0</v>
      </c>
      <c r="AB186" s="27">
        <f t="shared" si="113"/>
        <v>0</v>
      </c>
      <c r="AC186" s="27">
        <f t="shared" si="114"/>
        <v>0</v>
      </c>
      <c r="AD186" s="27">
        <f t="shared" si="115"/>
        <v>0</v>
      </c>
      <c r="AE186" s="27">
        <f t="shared" si="116"/>
        <v>0</v>
      </c>
      <c r="AF186" s="27">
        <f t="shared" si="117"/>
        <v>0</v>
      </c>
      <c r="AG186" s="27">
        <f t="shared" si="118"/>
        <v>0</v>
      </c>
      <c r="AH186" s="27">
        <f t="shared" si="119"/>
        <v>0</v>
      </c>
      <c r="AI186" s="27">
        <f t="shared" si="120"/>
        <v>0</v>
      </c>
      <c r="AJ186" s="27">
        <f t="shared" si="121"/>
        <v>0</v>
      </c>
      <c r="AK186" s="27">
        <f t="shared" si="122"/>
        <v>0</v>
      </c>
      <c r="AL186" s="27">
        <f t="shared" si="123"/>
        <v>0</v>
      </c>
      <c r="AM186" s="27"/>
      <c r="AN186" s="27"/>
      <c r="AO186" s="27"/>
      <c r="AP186" s="27"/>
      <c r="AQ186" s="27"/>
      <c r="AR186" s="27"/>
      <c r="AS186" s="27"/>
      <c r="AT186" s="27">
        <f>IFERROR(work!D186+work!AP186,".")</f>
        <v>18450564.212917499</v>
      </c>
      <c r="AU186" s="27">
        <f>IFERROR(work!E186+work!AQ186,".")</f>
        <v>19415163.872781686</v>
      </c>
      <c r="AV186" s="27">
        <f>IFERROR(work!F186+work!AR186,".")</f>
        <v>21183423.461251304</v>
      </c>
      <c r="AW186" s="27">
        <f>IFERROR(work!G186+work!AS186,".")</f>
        <v>23482160.705836635</v>
      </c>
      <c r="AX186" s="27">
        <f>IFERROR(work!H186+work!AT186,".")</f>
        <v>27032176.030988719</v>
      </c>
      <c r="AY186" s="27">
        <f>IFERROR(work!I186+work!AU186,".")</f>
        <v>30664732.694137648</v>
      </c>
      <c r="AZ186" s="27">
        <f>IFERROR(work!J186+work!AV186,".")</f>
        <v>33362354.659143362</v>
      </c>
      <c r="BA186" s="27">
        <f>IFERROR(work!K186+work!AW186,".")</f>
        <v>37221723.051515773</v>
      </c>
      <c r="BB186" s="27">
        <f>IFERROR(work!L186+work!AX186,".")</f>
        <v>41405187.660976261</v>
      </c>
      <c r="BC186" s="27">
        <f>IFERROR(work!M186+work!AY186,".")</f>
        <v>43099941.31755773</v>
      </c>
      <c r="BD186" s="27">
        <f>IFERROR(work!N186+work!AZ186,".")</f>
        <v>44733455.722181186</v>
      </c>
      <c r="BE186" s="27">
        <f>IFERROR(work!O186+work!BA186,".")</f>
        <v>48837168.838668659</v>
      </c>
      <c r="BF186" s="27">
        <f>IFERROR(work!P186+work!BB186,".")</f>
        <v>55733874.958409168</v>
      </c>
      <c r="BG186" s="27">
        <f>IFERROR(work!Q186+work!BC186,".")</f>
        <v>63496364.53125602</v>
      </c>
      <c r="BH186" s="27">
        <f>IFERROR(work!R186+work!BD186,".")</f>
        <v>71778733.170978874</v>
      </c>
      <c r="BI186" s="27">
        <f>IFERROR(work!S186+work!BE186,".")</f>
        <v>79572226.469850704</v>
      </c>
      <c r="BJ186" s="27">
        <f>IFERROR(work!T186+work!BF186,".")</f>
        <v>87500964.190902919</v>
      </c>
      <c r="BK186" s="27">
        <f>IFERROR(work!U186+work!BG186,".")</f>
        <v>95616757.911560491</v>
      </c>
      <c r="BL186" s="27">
        <f>IFERROR(work!V186+work!BH186,".")</f>
        <v>103070062.83532509</v>
      </c>
      <c r="BM186" s="27">
        <f>IFERROR(work!W186+work!BI186,".")</f>
        <v>110891912.81541994</v>
      </c>
      <c r="BN186" s="27">
        <f>IFERROR(work!X186+work!BJ186,".")</f>
        <v>120192247.73367208</v>
      </c>
      <c r="BO186" s="27" t="str">
        <f>IFERROR(work!Y186+work!BK186,".")</f>
        <v>.</v>
      </c>
      <c r="BP186" s="27" t="str">
        <f>IFERROR(work!Z186+work!BL186,".")</f>
        <v>.</v>
      </c>
      <c r="BQ186" s="27" t="str">
        <f>IFERROR(work!AA186+work!BM186,".")</f>
        <v>.</v>
      </c>
      <c r="BR186" s="27" t="str">
        <f>IFERROR(work!AB186+work!BN186,".")</f>
        <v>.</v>
      </c>
      <c r="BS186" s="27" t="str">
        <f>IFERROR(work!AC186+work!BO186,".")</f>
        <v>.</v>
      </c>
      <c r="BT186" s="27" t="str">
        <f>IFERROR(work!AD186+work!BP186,".")</f>
        <v>.</v>
      </c>
      <c r="BU186" s="27" t="str">
        <f>IFERROR(work!AE186+work!BQ186,".")</f>
        <v>.</v>
      </c>
      <c r="BV186" s="27" t="str">
        <f>IFERROR(work!AF186+work!BR186,".")</f>
        <v>.</v>
      </c>
      <c r="BW186" s="27" t="str">
        <f>IFERROR(work!AG186+work!BS186,".")</f>
        <v>.</v>
      </c>
      <c r="BX186" s="27" t="str">
        <f>IFERROR(work!AH186+work!BT186,".")</f>
        <v>.</v>
      </c>
      <c r="BY186" s="27" t="str">
        <f>IFERROR(work!AI186+work!BU186,".")</f>
        <v>.</v>
      </c>
      <c r="BZ186" s="27"/>
      <c r="CA186" s="27"/>
      <c r="CB186" s="27"/>
      <c r="CC186" s="27"/>
      <c r="CD186" s="27"/>
      <c r="CE186" s="27"/>
      <c r="CF186" s="27">
        <f>IFERROR(work!AP186-work!D186,".")</f>
        <v>-18137659.874803878</v>
      </c>
      <c r="CG186" s="27">
        <f>IFERROR(work!AQ186-work!E186,".")</f>
        <v>-19075647.867501214</v>
      </c>
      <c r="CH186" s="27">
        <f>IFERROR(work!AR186-work!F186,".")</f>
        <v>-20810052.147397362</v>
      </c>
      <c r="CI186" s="27">
        <f>IFERROR(work!AS186-work!G186,".")</f>
        <v>-23088603.744154889</v>
      </c>
      <c r="CJ186" s="27">
        <f>IFERROR(work!AT186-work!H186,".")</f>
        <v>-26617344.615401428</v>
      </c>
      <c r="CK186" s="27">
        <f>IFERROR(work!AU186-work!I186,".")</f>
        <v>-30227473.239515096</v>
      </c>
      <c r="CL186" s="27">
        <f>IFERROR(work!AV186-work!J186,".")</f>
        <v>-32888365.396670859</v>
      </c>
      <c r="CM186" s="27">
        <f>IFERROR(work!AW186-work!K186,".")</f>
        <v>-36714080.53077291</v>
      </c>
      <c r="CN186" s="27">
        <f>IFERROR(work!AX186-work!L186,".")</f>
        <v>-40885361.726111025</v>
      </c>
      <c r="CO186" s="27">
        <f>IFERROR(work!AY186-work!M186,".")</f>
        <v>-42564520.594400279</v>
      </c>
      <c r="CP186" s="27">
        <f>IFERROR(work!AZ186-work!N186,".")</f>
        <v>-44186255.742431194</v>
      </c>
      <c r="CQ186" s="27">
        <f>IFERROR(work!BA186-work!O186,".")</f>
        <v>-48263156.08068803</v>
      </c>
      <c r="CR186" s="27">
        <f>IFERROR(work!BB186-work!P186,".")</f>
        <v>-55154696.099496074</v>
      </c>
      <c r="CS186" s="27">
        <f>IFERROR(work!BC186-work!Q186,".")</f>
        <v>-62916606.474756137</v>
      </c>
      <c r="CT186" s="27">
        <f>IFERROR(work!BD186-work!R186,".")</f>
        <v>-71194337.03682071</v>
      </c>
      <c r="CU186" s="27">
        <f>IFERROR(work!BE186-work!S186,".")</f>
        <v>-78984908.390598997</v>
      </c>
      <c r="CV186" s="27">
        <f>IFERROR(work!BF186-work!T186,".")</f>
        <v>-86911884.155591905</v>
      </c>
      <c r="CW186" s="27">
        <f>IFERROR(work!BG186-work!U186,".")</f>
        <v>-95016485.331158355</v>
      </c>
      <c r="CX186" s="27">
        <f>IFERROR(work!BH186-work!V186,".")</f>
        <v>-102432573.38032594</v>
      </c>
      <c r="CY186" s="27">
        <f>IFERROR(work!BI186-work!W186,".")</f>
        <v>-110228923.75262055</v>
      </c>
      <c r="CZ186" s="27">
        <f>IFERROR(work!BJ186-work!X186,".")</f>
        <v>-119502739.10608378</v>
      </c>
      <c r="DA186" s="27" t="str">
        <f>IFERROR(work!BK186-work!Y186,".")</f>
        <v>.</v>
      </c>
      <c r="DB186" s="27" t="str">
        <f>IFERROR(work!BL186-work!Z186,".")</f>
        <v>.</v>
      </c>
      <c r="DC186" s="27" t="str">
        <f>IFERROR(work!BM186-work!AA186,".")</f>
        <v>.</v>
      </c>
      <c r="DD186" s="27" t="str">
        <f>IFERROR(work!BN186-work!AB186,".")</f>
        <v>.</v>
      </c>
      <c r="DE186" s="27" t="str">
        <f>IFERROR(work!BO186-work!AC186,".")</f>
        <v>.</v>
      </c>
      <c r="DF186" s="27" t="str">
        <f>IFERROR(work!BP186-work!AD186,".")</f>
        <v>.</v>
      </c>
      <c r="DG186" s="27" t="str">
        <f>IFERROR(work!BQ186-work!AE186,".")</f>
        <v>.</v>
      </c>
      <c r="DH186" s="27" t="str">
        <f>IFERROR(work!BR186-work!AF186,".")</f>
        <v>.</v>
      </c>
      <c r="DI186" s="27" t="str">
        <f>IFERROR(work!BS186-work!AG186,".")</f>
        <v>.</v>
      </c>
      <c r="DJ186" s="27" t="str">
        <f>IFERROR(work!BT186-work!AH186,".")</f>
        <v>.</v>
      </c>
      <c r="DK186" s="27" t="str">
        <f>IFERROR(work!BU186-work!AI186,".")</f>
        <v>.</v>
      </c>
      <c r="DL186" s="27"/>
      <c r="DM186" s="27"/>
      <c r="DN186" s="27"/>
      <c r="DO186" s="27"/>
      <c r="DP186" s="27"/>
      <c r="DQ186" s="27"/>
      <c r="DR186" s="27"/>
      <c r="DS186" s="27" t="str">
        <f>IFERROR(work!DO186-work!CC186,".")</f>
        <v>.</v>
      </c>
      <c r="DT186" s="27" t="str">
        <f>IFERROR(work!DP186-work!CD186,".")</f>
        <v>.</v>
      </c>
      <c r="DU186" s="27" t="str">
        <f>IFERROR(work!DQ186-work!CE186,".")</f>
        <v>.</v>
      </c>
      <c r="DV186" s="27" t="str">
        <f>IFERROR(work!DR186-work!CF186,".")</f>
        <v>.</v>
      </c>
      <c r="DW186" s="27" t="str">
        <f>IFERROR(work!DS186-work!CG186,".")</f>
        <v>.</v>
      </c>
      <c r="DX186" s="27" t="str">
        <f>IFERROR(work!DT186-work!CH186,".")</f>
        <v>.</v>
      </c>
      <c r="DY186" s="27" t="str">
        <f>IFERROR(work!DU186-work!CI186,".")</f>
        <v>.</v>
      </c>
      <c r="DZ186" s="27" t="str">
        <f>IFERROR(work!DV186-work!CJ186,".")</f>
        <v>.</v>
      </c>
      <c r="EA186" s="27" t="str">
        <f>IFERROR(work!DW186-work!CK186,".")</f>
        <v>.</v>
      </c>
      <c r="EB186" s="27" t="str">
        <f>IFERROR(work!DX186-work!CL186,".")</f>
        <v>.</v>
      </c>
      <c r="EC186" s="27" t="str">
        <f>IFERROR(work!DY186-work!CM186,".")</f>
        <v>.</v>
      </c>
      <c r="ED186" s="27" t="str">
        <f>IFERROR(work!DZ186-work!CN186,".")</f>
        <v>.</v>
      </c>
      <c r="EE186" s="27" t="str">
        <f>IFERROR(work!EA186-work!CO186,".")</f>
        <v>.</v>
      </c>
      <c r="EF186" s="27" t="str">
        <f>IFERROR(work!EB186-work!CP186,".")</f>
        <v>.</v>
      </c>
      <c r="EG186" s="27" t="str">
        <f>IFERROR(work!EC186-work!CQ186,".")</f>
        <v>.</v>
      </c>
      <c r="EH186" s="27" t="str">
        <f>IFERROR(work!ED186-work!CR186,".")</f>
        <v>.</v>
      </c>
      <c r="EI186" s="27" t="str">
        <f>IFERROR(work!EE186-work!CS186,".")</f>
        <v>.</v>
      </c>
      <c r="EJ186" s="27" t="str">
        <f>IFERROR(work!EF186-work!CT186,".")</f>
        <v>.</v>
      </c>
      <c r="EK186" s="27" t="str">
        <f>IFERROR(work!EG186-work!CU186,".")</f>
        <v>.</v>
      </c>
      <c r="EL186" s="27" t="str">
        <f>IFERROR(work!EH186-work!CV186,".")</f>
        <v>.</v>
      </c>
      <c r="EM186" s="27" t="str">
        <f>IFERROR(work!EI186-work!CW186,".")</f>
        <v>.</v>
      </c>
      <c r="EN186" s="27" t="str">
        <f>IFERROR(work!EJ186-work!CX186,".")</f>
        <v>.</v>
      </c>
      <c r="EO186" s="27" t="str">
        <f>IFERROR(work!EK186-work!CY186,".")</f>
        <v>.</v>
      </c>
      <c r="EP186" s="27" t="str">
        <f>IFERROR(work!EL186-work!CZ186,".")</f>
        <v>.</v>
      </c>
      <c r="EQ186" s="27" t="str">
        <f>IFERROR(work!EM186-work!DA186,".")</f>
        <v>.</v>
      </c>
      <c r="ER186" s="27" t="str">
        <f>IFERROR(work!EN186-work!DB186,".")</f>
        <v>.</v>
      </c>
      <c r="ES186" s="27" t="str">
        <f>IFERROR(work!EO186-work!DC186,".")</f>
        <v>.</v>
      </c>
      <c r="ET186" s="27" t="str">
        <f>IFERROR(work!EP186-work!DD186,".")</f>
        <v>.</v>
      </c>
      <c r="EU186" s="27" t="str">
        <f>IFERROR(work!EQ186-work!DE186,".")</f>
        <v>.</v>
      </c>
      <c r="EV186" s="27" t="str">
        <f>IFERROR(work!ER186-work!DF186,".")</f>
        <v>.</v>
      </c>
      <c r="EW186" s="27" t="str">
        <f>IFERROR(work!ES186-work!DG186,".")</f>
        <v>.</v>
      </c>
      <c r="EX186" s="27" t="str">
        <f>IFERROR(work!ET186-work!DH186,".")</f>
        <v>.</v>
      </c>
      <c r="EY186" s="27"/>
      <c r="EZ186" s="27"/>
      <c r="FA186" s="27"/>
      <c r="FB186" s="27"/>
      <c r="FC186" s="27"/>
      <c r="FD186" s="27"/>
      <c r="FE186" s="27" t="str">
        <f>IF(ISNUMBER(work!GZ186/work!HD186),work!GZ186/work!HD186,".")</f>
        <v>.</v>
      </c>
      <c r="FF186" s="27" t="str">
        <f>IF(ISNUMBER(work!HA186/work!HE186),work!HA186/work!HE186,".")</f>
        <v>.</v>
      </c>
      <c r="FG186" s="27" t="str">
        <f>IF(ISNUMBER(work!HB186/work!HF186),work!HB186/work!HF186,".")</f>
        <v>.</v>
      </c>
      <c r="FH186" s="27" t="str">
        <f>IF(ISNUMBER(work!HC186/work!HG186),work!HC186/work!HG186,".")</f>
        <v>.</v>
      </c>
      <c r="FI186" s="27" t="str">
        <f>IF(ISNUMBER((work!HA186+work!HB186)/(work!HE186+work!HF186)),(work!HA186+work!HB186)/(work!HE186+work!HF186),".")</f>
        <v>.</v>
      </c>
      <c r="FJ186" s="27" t="str">
        <f>IF(ISNUMBER(work!HH186/work!HL186),work!HH186/work!HL186,".")</f>
        <v>.</v>
      </c>
      <c r="FK186" s="27" t="str">
        <f>IF(ISNUMBER(work!HI186/work!HM186),work!HI186/work!HM186,".")</f>
        <v>.</v>
      </c>
      <c r="FL186" s="27" t="str">
        <f>IF(ISNUMBER(work!HJ186/work!HN186),work!HJ186/work!HN186,".")</f>
        <v>.</v>
      </c>
      <c r="FM186" s="27" t="str">
        <f>IF(ISNUMBER(work!HK186/work!HO186),work!HK186/work!HO186,".")</f>
        <v>.</v>
      </c>
      <c r="FN186" s="27" t="str">
        <f>IF(ISNUMBER((work!HI186+work!HJ186)/(work!HM186+work!HN186)),(work!HI186+work!HJ186)/(work!HM186+work!HN186),".")</f>
        <v>.</v>
      </c>
      <c r="FO186" s="27" t="s">
        <v>5007</v>
      </c>
      <c r="FP186" s="27" t="s">
        <v>5007</v>
      </c>
      <c r="FQ186" s="27" t="s">
        <v>5007</v>
      </c>
      <c r="FR186" s="27" t="s">
        <v>5007</v>
      </c>
      <c r="FS186" s="27" t="s">
        <v>5007</v>
      </c>
      <c r="FT186" s="27" t="str">
        <f>work!GM186</f>
        <v>.</v>
      </c>
      <c r="FU186" s="27" t="str">
        <f>work!GN186</f>
        <v>.</v>
      </c>
      <c r="FV186" s="27" t="str">
        <f>work!GO186</f>
        <v>.</v>
      </c>
      <c r="FW186" s="27" t="s">
        <v>5007</v>
      </c>
      <c r="FX186" s="27"/>
      <c r="FY186" s="27" t="str">
        <f t="shared" si="124"/>
        <v>.</v>
      </c>
      <c r="FZ186">
        <f t="shared" si="103"/>
        <v>0</v>
      </c>
      <c r="GA186" t="str">
        <f>work!HC186</f>
        <v>.</v>
      </c>
      <c r="GB186" t="str">
        <f>IF(ISNUMBER(work!HA186+work!HB186),work!HA186+work!HB186,".")</f>
        <v>.</v>
      </c>
      <c r="GC186" t="str">
        <f>IF(ISNUMBER(work!HK186-work!HC186),work!HK186-work!HC186,".")</f>
        <v>.</v>
      </c>
      <c r="GD186" t="str">
        <f>IF(ISNUMBER(work!HI186+work!HJ186-work!HA186-work!HB186),(work!HI186+work!HJ186-work!HA186-work!HB186),".")</f>
        <v>.</v>
      </c>
      <c r="GH186" t="str">
        <f>work!GQ186</f>
        <v>.</v>
      </c>
      <c r="GI186" t="str">
        <f>work!GR186</f>
        <v>.</v>
      </c>
      <c r="GJ186" t="str">
        <f>work!GZ186</f>
        <v>.</v>
      </c>
      <c r="GK186" t="str">
        <f>work!HH186</f>
        <v>.</v>
      </c>
      <c r="GL186" t="str">
        <f t="shared" si="125"/>
        <v>.</v>
      </c>
      <c r="GM186" t="str">
        <f>IFERROR(VLOOKUP($F186,AREA_EM_ALLYEAR,Seq!B$1,FALSE),".")</f>
        <v>.</v>
      </c>
      <c r="GN186" t="str">
        <f>IFERROR(VLOOKUP($F186,AREA_EM_ALLYEAR,Seq!C$1,FALSE),".")</f>
        <v>.</v>
      </c>
      <c r="GO186" t="str">
        <f>IFERROR(VLOOKUP($F186,AREA_EM_ALLYEAR,Seq!D$1,FALSE),".")</f>
        <v>.</v>
      </c>
      <c r="GP186" t="str">
        <f>IFERROR(VLOOKUP($F186,AREA_EM_ALLYEAR,Seq!E$1,FALSE),".")</f>
        <v>.</v>
      </c>
      <c r="GQ186" t="str">
        <f>IFERROR(VLOOKUP($F186,AREA_EM_ALLYEAR,Seq!F$1,FALSE),".")</f>
        <v>.</v>
      </c>
      <c r="GR186" t="str">
        <f>IFERROR(VLOOKUP($F186,AREA_EM_ALLYEAR,Seq!G$1,FALSE),".")</f>
        <v>.</v>
      </c>
      <c r="GS186" t="str">
        <f>IFERROR(VLOOKUP($F186,AREA_EM_ALLYEAR,Seq!H$1,FALSE),".")</f>
        <v>.</v>
      </c>
      <c r="GT186" t="str">
        <f>IFERROR(VLOOKUP($F186,AREA_EM_ALLYEAR,Seq!I$1,FALSE),".")</f>
        <v>.</v>
      </c>
      <c r="GU186" t="str">
        <f>IFERROR(VLOOKUP($F186,AREA_EM_ALLYEAR,Seq!J$1,FALSE),".")</f>
        <v>.</v>
      </c>
      <c r="GV186" t="str">
        <f>IFERROR(VLOOKUP($F186,AREA_EM_ALLYEAR,Seq!K$1,FALSE),".")</f>
        <v>.</v>
      </c>
      <c r="GW186" t="str">
        <f>IFERROR(VLOOKUP($F186,AREA_EM_ALLYEAR,Seq!L$1,FALSE),".")</f>
        <v>.</v>
      </c>
      <c r="GX186" t="str">
        <f>IFERROR(VLOOKUP($F186,AREA_EM_ALLYEAR,Seq!M$1,FALSE),".")</f>
        <v>.</v>
      </c>
      <c r="GY186" t="str">
        <f>IFERROR(VLOOKUP($F186,AREA_EM_ALLYEAR,Seq!N$1,FALSE),".")</f>
        <v>.</v>
      </c>
      <c r="GZ186" t="str">
        <f>IFERROR(VLOOKUP($F186,AREA_EM_ALLYEAR,Seq!O$1,FALSE),".")</f>
        <v>.</v>
      </c>
      <c r="HA186" t="str">
        <f t="shared" si="104"/>
        <v>.</v>
      </c>
      <c r="HK186" s="139">
        <f>IFERROR(VLOOKUP(CONCATENATE($G186, ".SP.DYN.LE00.IN"),AREA_WB_6ATTRS,Seq!B$1,FALSE)-VLOOKUP("CHN.SP.DYN.LE00.IN",AREA_WB_6ATTRS,Seq!B$1,FALSE),".")</f>
        <v>-2.494097560975618</v>
      </c>
      <c r="HL186" s="139">
        <f>IFERROR(VLOOKUP(CONCATENATE($G186, ".SP.DYN.LE00.IN"),AREA_WB_6ATTRS,Seq!C$1,FALSE)-VLOOKUP("CHN.SP.DYN.LE00.IN",AREA_WB_6ATTRS,Seq!C$1,FALSE),".")</f>
        <v>-2.0311463414634261</v>
      </c>
      <c r="HM186" s="139">
        <f>IFERROR(VLOOKUP(CONCATENATE($G186, ".SP.DYN.LE00.IN"),AREA_WB_6ATTRS,Seq!D$1,FALSE)-VLOOKUP("CHN.SP.DYN.LE00.IN",AREA_WB_6ATTRS,Seq!D$1,FALSE),".")</f>
        <v>-1.6049024390243858</v>
      </c>
      <c r="HN186" s="139">
        <f>IFERROR(VLOOKUP(CONCATENATE($G186, ".SP.DYN.LE00.IN"),AREA_WB_6ATTRS,Seq!E$1,FALSE)-VLOOKUP("CHN.SP.DYN.LE00.IN",AREA_WB_6ATTRS,Seq!E$1,FALSE),".")</f>
        <v>-1.2415121951219561</v>
      </c>
      <c r="HO186" s="139">
        <f>IFERROR(VLOOKUP(CONCATENATE($G186, ".SP.DYN.LE00.IN"),AREA_WB_6ATTRS,Seq!F$1,FALSE)-VLOOKUP("CHN.SP.DYN.LE00.IN",AREA_WB_6ATTRS,Seq!F$1,FALSE),".")</f>
        <v>-0.95692682926829775</v>
      </c>
      <c r="HP186" s="139">
        <f>IFERROR(VLOOKUP(CONCATENATE($G186, ".SP.DYN.LE00.IN"),AREA_WB_6ATTRS,Seq!G$1,FALSE)-VLOOKUP("CHN.SP.DYN.LE00.IN",AREA_WB_6ATTRS,Seq!G$1,FALSE),".")</f>
        <v>-0.7516097560975652</v>
      </c>
      <c r="HQ186" s="139">
        <f>IFERROR(VLOOKUP(CONCATENATE($G186, ".SP.DYN.LE00.IN"),AREA_WB_6ATTRS,Seq!H$1,FALSE)-VLOOKUP("CHN.SP.DYN.LE00.IN",AREA_WB_6ATTRS,Seq!H$1,FALSE),".")</f>
        <v>-0.60902439024390276</v>
      </c>
      <c r="HR186" s="139">
        <f>IFERROR(VLOOKUP(CONCATENATE($G186, ".SP.DYN.LE00.IN"),AREA_WB_6ATTRS,Seq!I$1,FALSE)-VLOOKUP("CHN.SP.DYN.LE00.IN",AREA_WB_6ATTRS,Seq!I$1,FALSE),".")</f>
        <v>-0.49319512195123139</v>
      </c>
      <c r="HS186" s="139">
        <f>IFERROR(VLOOKUP(CONCATENATE($G186, ".SP.DYN.LE00.IN"),AREA_WB_6ATTRS,Seq!J$1,FALSE)-VLOOKUP("CHN.SP.DYN.LE00.IN",AREA_WB_6ATTRS,Seq!J$1,FALSE),".")</f>
        <v>-0.37960975609757952</v>
      </c>
      <c r="HT186" s="139">
        <f>IFERROR(VLOOKUP(CONCATENATE($G186, ".SP.DYN.LE00.IN"),AREA_WB_6ATTRS,Seq!K$1,FALSE)-VLOOKUP("CHN.SP.DYN.LE00.IN",AREA_WB_6ATTRS,Seq!K$1,FALSE),".")</f>
        <v>-0.25685365853659903</v>
      </c>
      <c r="HU186" s="139">
        <f>IFERROR(VLOOKUP(CONCATENATE($G186, ".SP.DYN.LE00.IN"),AREA_WB_6ATTRS,Seq!L$1,FALSE)-VLOOKUP("CHN.SP.DYN.LE00.IN",AREA_WB_6ATTRS,Seq!L$1,FALSE),".")</f>
        <v>-0.12595121951218857</v>
      </c>
      <c r="HV186" s="139">
        <f>IFERROR(VLOOKUP(CONCATENATE($G186, ".SP.DYN.LE00.IN"),AREA_WB_6ATTRS,Seq!M$1,FALSE)-VLOOKUP("CHN.SP.DYN.LE00.IN",AREA_WB_6ATTRS,Seq!M$1,FALSE),".")</f>
        <v>7.5121951219472294E-3</v>
      </c>
      <c r="HW186" s="139">
        <f>IFERROR(VLOOKUP(CONCATENATE($G186, ".SP.DYN.LE00.IN"),AREA_WB_6ATTRS,Seq!N$1,FALSE)-VLOOKUP("CHN.SP.DYN.LE00.IN",AREA_WB_6ATTRS,Seq!N$1,FALSE),".")</f>
        <v>0.13343902439024191</v>
      </c>
      <c r="HX186" s="139">
        <f>IFERROR(VLOOKUP(CONCATENATE($G186, ".SP.DYN.LE00.IN"),AREA_WB_6ATTRS,Seq!O$1,FALSE)-VLOOKUP("CHN.SP.DYN.LE00.IN",AREA_WB_6ATTRS,Seq!O$1,FALSE),".")</f>
        <v>0.24480487804878237</v>
      </c>
      <c r="HY186" s="139">
        <f>IFERROR(VLOOKUP(CONCATENATE($G186, ".SP.DYN.LE00.IN"),AREA_WB_6ATTRS,Seq!P$1,FALSE)-VLOOKUP("CHN.SP.DYN.LE00.IN",AREA_WB_6ATTRS,Seq!P$1,FALSE),".")</f>
        <v>0.34409756097559807</v>
      </c>
      <c r="HZ186" s="139">
        <f>IFERROR(VLOOKUP(CONCATENATE($G186, ".SP.DYN.LE00.IN"),AREA_WB_6ATTRS,Seq!Q$1,FALSE)-VLOOKUP("CHN.SP.DYN.LE00.IN",AREA_WB_6ATTRS,Seq!Q$1,FALSE),".")</f>
        <v>0.44278048780489598</v>
      </c>
      <c r="IA186" s="139">
        <f>IFERROR(VLOOKUP(CONCATENATE($G186, ".SP.DYN.LE00.IN"),AREA_WB_6ATTRS,Seq!R$1,FALSE)-VLOOKUP("CHN.SP.DYN.LE00.IN",AREA_WB_6ATTRS,Seq!R$1,FALSE),".")</f>
        <v>0.55136585365852397</v>
      </c>
      <c r="IB186" s="139">
        <f>IFERROR(VLOOKUP(CONCATENATE($G186, ".SP.DYN.LE00.IN"),AREA_WB_6ATTRS,Seq!S$1,FALSE)-VLOOKUP("CHN.SP.DYN.LE00.IN",AREA_WB_6ATTRS,Seq!S$1,FALSE),".")</f>
        <v>0.67843902439024362</v>
      </c>
      <c r="IC186" s="139">
        <f>IFERROR(VLOOKUP(CONCATENATE($G186, ".SP.DYN.LE00.IN"),AREA_WB_6ATTRS,Seq!T$1,FALSE)-VLOOKUP("CHN.SP.DYN.LE00.IN",AREA_WB_6ATTRS,Seq!T$1,FALSE),".")</f>
        <v>0.82902439024390162</v>
      </c>
      <c r="ID186" s="139">
        <f>IFERROR(VLOOKUP(CONCATENATE($G186, ".SP.DYN.LE00.IN"),AREA_WB_6ATTRS,Seq!U$1,FALSE)-VLOOKUP("CHN.SP.DYN.LE00.IN",AREA_WB_6ATTRS,Seq!U$1,FALSE),".")</f>
        <v>0.99914634146341541</v>
      </c>
      <c r="IE186" s="139">
        <f>IFERROR(VLOOKUP(CONCATENATE($G186, ".SP.DYN.LE00.IN"),AREA_WB_6ATTRS,Seq!V$1,FALSE)-VLOOKUP("CHN.SP.DYN.LE00.IN",AREA_WB_6ATTRS,Seq!V$1,FALSE),".")</f>
        <v>1.1793658536585383</v>
      </c>
      <c r="IF186" s="139">
        <f>IFERROR(VLOOKUP(CONCATENATE($G186, ".SP.DYN.LE00.IN"),AREA_WB_6ATTRS,Seq!W$1,FALSE)-VLOOKUP("CHN.SP.DYN.LE00.IN",AREA_WB_6ATTRS,Seq!W$1,FALSE),".")</f>
        <v>1.3587560975609705</v>
      </c>
      <c r="IG186" s="139">
        <f>IFERROR(VLOOKUP(CONCATENATE($G186, ".SP.DYN.LE00.IN"),AREA_WB_6ATTRS,Seq!X$1,FALSE)-VLOOKUP("CHN.SP.DYN.LE00.IN",AREA_WB_6ATTRS,Seq!X$1,FALSE),".")</f>
        <v>1.5217804878048895</v>
      </c>
      <c r="IH186" s="139">
        <f>IFERROR(VLOOKUP(CONCATENATE($G186, ".SP.DYN.LE00.IN"),AREA_WB_6ATTRS,Seq!Y$1,FALSE)-VLOOKUP("CHN.SP.DYN.LE00.IN",AREA_WB_6ATTRS,Seq!Y$1,FALSE),".")</f>
        <v>1.6574146341463347</v>
      </c>
      <c r="II186" s="139">
        <f>IFERROR(VLOOKUP(CONCATENATE($G186, ".SP.DYN.LE00.IN"),AREA_WB_6ATTRS,Seq!Z$1,FALSE)-VLOOKUP("CHN.SP.DYN.LE00.IN",AREA_WB_6ATTRS,Seq!Z$1,FALSE),".")</f>
        <v>1.760170731707305</v>
      </c>
      <c r="IJ186" s="139">
        <f>IFERROR(VLOOKUP(CONCATENATE($G186, ".SP.DYN.LE00.IN"),AREA_WB_6ATTRS,Seq!AA$1,FALSE)-VLOOKUP("CHN.SP.DYN.LE00.IN",AREA_WB_6ATTRS,Seq!AA$1,FALSE),".")</f>
        <v>1.8274390243902445</v>
      </c>
      <c r="IK186" s="139">
        <f>IFERROR(VLOOKUP(CONCATENATE($G186, ".SP.DYN.LE00.IN"),AREA_WB_6ATTRS,Seq!AB$1,FALSE)-VLOOKUP("CHN.SP.DYN.LE00.IN",AREA_WB_6ATTRS,Seq!AB$1,FALSE),".")</f>
        <v>1.8596829268292652</v>
      </c>
      <c r="IL186" s="139">
        <f>IFERROR(VLOOKUP(CONCATENATE($G186, ".SP.DYN.LE00.IN"),AREA_WB_6ATTRS,Seq!AC$1,FALSE)-VLOOKUP("CHN.SP.DYN.LE00.IN",AREA_WB_6ATTRS,Seq!AC$1,FALSE),".")</f>
        <v>1.86629268292684</v>
      </c>
      <c r="IM186" s="139">
        <f>IFERROR(VLOOKUP(CONCATENATE($G186, ".SP.DYN.LE00.IN"),AREA_WB_6ATTRS,Seq!AD$1,FALSE)-VLOOKUP("CHN.SP.DYN.LE00.IN",AREA_WB_6ATTRS,Seq!AD$1,FALSE),".")</f>
        <v>1.8557560975609846</v>
      </c>
      <c r="IN186" s="139">
        <f>IFERROR(VLOOKUP(CONCATENATE($G186, ".SP.DYN.LE00.IN"),AREA_WB_6ATTRS,Seq!AE$1,FALSE)-VLOOKUP("CHN.SP.DYN.LE00.IN",AREA_WB_6ATTRS,Seq!AE$1,FALSE),".")</f>
        <v>1.8330731707317085</v>
      </c>
      <c r="IO186" s="139">
        <f>IFERROR(VLOOKUP(CONCATENATE($G186, ".SP.DYN.LE00.IN"),AREA_WB_6ATTRS,Seq!AF$1,FALSE)-VLOOKUP("CHN.SP.DYN.LE00.IN",AREA_WB_6ATTRS,Seq!AF$1,FALSE),".")</f>
        <v>1.8037804878048718</v>
      </c>
      <c r="IP186" s="139" t="str">
        <f>IFERROR(VLOOKUP(CONCATENATE($G186, ".SP.DYN.LE00.IN"),AREA_WB_6ATTRS,Seq!AG$1,FALSE)-VLOOKUP("CHN.SP.DYN.LE00.IN",AREA_WB_6ATTRS,Seq!AG$1,FALSE),".")</f>
        <v>.</v>
      </c>
      <c r="IW186">
        <f>IFERROR(VLOOKUP(CONCATENATE($G186, ".SP.DYN.LE00.IN"),AREA_WB_6ATTRS,Seq!B$1,FALSE),".")</f>
        <v>64.499707317073174</v>
      </c>
      <c r="IX186">
        <f>IFERROR(VLOOKUP(CONCATENATE($G186, ".SP.DYN.LE00.IN"),AREA_WB_6ATTRS,Seq!C$1,FALSE),".")</f>
        <v>65.231780487804883</v>
      </c>
      <c r="IY186">
        <f>IFERROR(VLOOKUP(CONCATENATE($G186, ".SP.DYN.LE00.IN"),AREA_WB_6ATTRS,Seq!D$1,FALSE),".")</f>
        <v>65.930000000000007</v>
      </c>
      <c r="IZ186">
        <f>IFERROR(VLOOKUP(CONCATENATE($G186, ".SP.DYN.LE00.IN"),AREA_WB_6ATTRS,Seq!E$1,FALSE),".")</f>
        <v>66.558341463414635</v>
      </c>
      <c r="JA186">
        <f>IFERROR(VLOOKUP(CONCATENATE($G186, ".SP.DYN.LE00.IN"),AREA_WB_6ATTRS,Seq!F$1,FALSE),".")</f>
        <v>67.102341463414632</v>
      </c>
      <c r="JB186">
        <f>IFERROR(VLOOKUP(CONCATENATE($G186, ".SP.DYN.LE00.IN"),AREA_WB_6ATTRS,Seq!G$1,FALSE),".")</f>
        <v>67.561536585365857</v>
      </c>
      <c r="JC186">
        <f>IFERROR(VLOOKUP(CONCATENATE($G186, ".SP.DYN.LE00.IN"),AREA_WB_6ATTRS,Seq!H$1,FALSE),".")</f>
        <v>67.950463414634157</v>
      </c>
      <c r="JD186">
        <f>IFERROR(VLOOKUP(CONCATENATE($G186, ".SP.DYN.LE00.IN"),AREA_WB_6ATTRS,Seq!I$1,FALSE),".")</f>
        <v>68.304121951219514</v>
      </c>
      <c r="JE186">
        <f>IFERROR(VLOOKUP(CONCATENATE($G186, ".SP.DYN.LE00.IN"),AREA_WB_6ATTRS,Seq!J$1,FALSE),".")</f>
        <v>68.647512195121948</v>
      </c>
      <c r="JF186">
        <f>IFERROR(VLOOKUP(CONCATENATE($G186, ".SP.DYN.LE00.IN"),AREA_WB_6ATTRS,Seq!K$1,FALSE),".")</f>
        <v>68.990073170731705</v>
      </c>
      <c r="JG186">
        <f>IFERROR(VLOOKUP(CONCATENATE($G186, ".SP.DYN.LE00.IN"),AREA_WB_6ATTRS,Seq!L$1,FALSE),".")</f>
        <v>69.333780487804887</v>
      </c>
      <c r="JH186">
        <f>IFERROR(VLOOKUP(CONCATENATE($G186, ".SP.DYN.LE00.IN"),AREA_WB_6ATTRS,Seq!M$1,FALSE),".")</f>
        <v>69.671536585365857</v>
      </c>
      <c r="JI186">
        <f>IFERROR(VLOOKUP(CONCATENATE($G186, ".SP.DYN.LE00.IN"),AREA_WB_6ATTRS,Seq!N$1,FALSE),".")</f>
        <v>69.995268292682923</v>
      </c>
      <c r="JJ186">
        <f>IFERROR(VLOOKUP(CONCATENATE($G186, ".SP.DYN.LE00.IN"),AREA_WB_6ATTRS,Seq!O$1,FALSE),".")</f>
        <v>70.299439024390253</v>
      </c>
      <c r="JK186">
        <f>IFERROR(VLOOKUP(CONCATENATE($G186, ".SP.DYN.LE00.IN"),AREA_WB_6ATTRS,Seq!P$1,FALSE),".")</f>
        <v>70.587024390243897</v>
      </c>
      <c r="JL186">
        <f>IFERROR(VLOOKUP(CONCATENATE($G186, ".SP.DYN.LE00.IN"),AREA_WB_6ATTRS,Seq!Q$1,FALSE),".")</f>
        <v>70.867512195121975</v>
      </c>
      <c r="JM186">
        <f>IFERROR(VLOOKUP(CONCATENATE($G186, ".SP.DYN.LE00.IN"),AREA_WB_6ATTRS,Seq!R$1,FALSE),".")</f>
        <v>71.150390243902436</v>
      </c>
      <c r="JN186">
        <f>IFERROR(VLOOKUP(CONCATENATE($G186, ".SP.DYN.LE00.IN"),AREA_WB_6ATTRS,Seq!S$1,FALSE),".")</f>
        <v>71.444756097560983</v>
      </c>
      <c r="JO186">
        <f>IFERROR(VLOOKUP(CONCATENATE($G186, ".SP.DYN.LE00.IN"),AREA_WB_6ATTRS,Seq!T$1,FALSE),".")</f>
        <v>71.756121951219527</v>
      </c>
      <c r="JP186">
        <f>IFERROR(VLOOKUP(CONCATENATE($G186, ".SP.DYN.LE00.IN"),AREA_WB_6ATTRS,Seq!U$1,FALSE),".")</f>
        <v>72.082536585365872</v>
      </c>
      <c r="JQ186">
        <f>IFERROR(VLOOKUP(CONCATENATE($G186, ".SP.DYN.LE00.IN"),AREA_WB_6ATTRS,Seq!V$1,FALSE),".")</f>
        <v>72.421073170731717</v>
      </c>
      <c r="JR186">
        <f>IFERROR(VLOOKUP(CONCATENATE($G186, ".SP.DYN.LE00.IN"),AREA_WB_6ATTRS,Seq!W$1,FALSE),".")</f>
        <v>72.764292682926836</v>
      </c>
      <c r="JS186">
        <f>IFERROR(VLOOKUP(CONCATENATE($G186, ".SP.DYN.LE00.IN"),AREA_WB_6ATTRS,Seq!X$1,FALSE),".")</f>
        <v>73.101219512195129</v>
      </c>
      <c r="JT186">
        <f>IFERROR(VLOOKUP(CONCATENATE($G186, ".SP.DYN.LE00.IN"),AREA_WB_6ATTRS,Seq!Y$1,FALSE),".")</f>
        <v>73.422292682926823</v>
      </c>
      <c r="JU186">
        <f>IFERROR(VLOOKUP(CONCATENATE($G186, ".SP.DYN.LE00.IN"),AREA_WB_6ATTRS,Seq!Z$1,FALSE),".")</f>
        <v>73.722512195121951</v>
      </c>
      <c r="JV186">
        <f>IFERROR(VLOOKUP(CONCATENATE($G186, ".SP.DYN.LE00.IN"),AREA_WB_6ATTRS,Seq!AA$1,FALSE),".")</f>
        <v>73.998756097560985</v>
      </c>
      <c r="JW186">
        <f>IFERROR(VLOOKUP(CONCATENATE($G186, ".SP.DYN.LE00.IN"),AREA_WB_6ATTRS,Seq!AB$1,FALSE),".")</f>
        <v>74.249414634146348</v>
      </c>
      <c r="JX186">
        <f>IFERROR(VLOOKUP(CONCATENATE($G186, ".SP.DYN.LE00.IN"),AREA_WB_6ATTRS,Seq!AC$1,FALSE),".")</f>
        <v>74.478878048780501</v>
      </c>
      <c r="JY186">
        <f>IFERROR(VLOOKUP(CONCATENATE($G186, ".SP.DYN.LE00.IN"),AREA_WB_6ATTRS,Seq!AD$1,FALSE),".")</f>
        <v>74.691097560975621</v>
      </c>
      <c r="JZ186">
        <f>IFERROR(VLOOKUP(CONCATENATE($G186, ".SP.DYN.LE00.IN"),AREA_WB_6ATTRS,Seq!AE$1,FALSE),".")</f>
        <v>74.889585365853662</v>
      </c>
      <c r="KA186">
        <f>IFERROR(VLOOKUP(CONCATENATE($G186, ".SP.DYN.LE00.IN"),AREA_WB_6ATTRS,Seq!AF$1,FALSE),".")</f>
        <v>75.0768780487805</v>
      </c>
      <c r="KB186" t="str">
        <f>IFERROR(VLOOKUP(CONCATENATE($G186, ".SP.DYN.LE00.IN"),AREA_WB_6ATTRS,Seq!AG$1,FALSE),".")</f>
        <v>.</v>
      </c>
      <c r="KK186">
        <f t="shared" si="107"/>
        <v>248</v>
      </c>
      <c r="KL186">
        <f t="shared" si="105"/>
        <v>0</v>
      </c>
      <c r="KM186">
        <f t="shared" si="108"/>
        <v>44733455.722181186</v>
      </c>
      <c r="KN186">
        <f t="shared" si="109"/>
        <v>-44186255.742431194</v>
      </c>
      <c r="KO186" t="str">
        <f t="shared" si="106"/>
        <v>.</v>
      </c>
      <c r="KP186" t="str">
        <f>work!HA186</f>
        <v>.</v>
      </c>
      <c r="KQ186" t="str">
        <f>work!HB186</f>
        <v>.</v>
      </c>
      <c r="KR186" t="str">
        <f>work!HC186</f>
        <v>.</v>
      </c>
      <c r="KS186" t="str">
        <f>IF(ISNUMBER(work!HI186-work!HA186),work!HI186-work!HA186,".")</f>
        <v>.</v>
      </c>
      <c r="KT186" t="str">
        <f>IF(ISNUMBER(work!HJ186-work!HB186),work!HJ186-work!HB186,".")</f>
        <v>.</v>
      </c>
      <c r="KU186" t="str">
        <f>IF(ISNUMBER(work!HK186-work!HC186),work!HK186-work!HC186,".")</f>
        <v>.</v>
      </c>
      <c r="KW186" t="str">
        <f>IFERROR(work!HR186/work!HV186,".")</f>
        <v>.</v>
      </c>
      <c r="KX186" t="str">
        <f>IFERROR(work!HS186/work!HW186,".")</f>
        <v>.</v>
      </c>
      <c r="KY186" t="str">
        <f>IFERROR(work!HT186/work!HX186,".")</f>
        <v>.</v>
      </c>
      <c r="KZ186" t="str">
        <f>IFERROR(work!HU186/work!HY186,".")</f>
        <v>.</v>
      </c>
    </row>
    <row r="187" spans="1:312">
      <c r="A187" s="24">
        <f t="shared" si="85"/>
        <v>190</v>
      </c>
      <c r="B187" s="24" t="str">
        <f t="shared" si="110"/>
        <v>InEM90</v>
      </c>
      <c r="C187" s="24" t="str">
        <f t="shared" si="111"/>
        <v>InOECD90</v>
      </c>
      <c r="D187" s="24" t="str">
        <f t="shared" si="112"/>
        <v>In67</v>
      </c>
      <c r="E187" s="25" t="s">
        <v>2640</v>
      </c>
      <c r="F187" s="26" t="str">
        <f t="shared" si="89"/>
        <v>New Zealand</v>
      </c>
      <c r="G187" s="166" t="s">
        <v>1591</v>
      </c>
      <c r="H187" s="166" t="s">
        <v>5007</v>
      </c>
      <c r="I187" s="166" t="s">
        <v>5007</v>
      </c>
      <c r="J187" s="180" t="s">
        <v>5007</v>
      </c>
      <c r="K187" s="180" t="s">
        <v>5007</v>
      </c>
      <c r="L187" s="27">
        <f>IFERROR(VLOOKUP($F187,Area_FDI_84_96,Seq!B$1,FALSE),0)</f>
        <v>35</v>
      </c>
      <c r="M187" s="27">
        <f>IFERROR(VLOOKUP($F187,Area_FDI_84_96,Seq!C$1,FALSE),0)</f>
        <v>1</v>
      </c>
      <c r="N187" s="27">
        <f>IFERROR(VLOOKUP($F187,Area_FDI_84_96,Seq!D$1,FALSE),0)</f>
        <v>149</v>
      </c>
      <c r="O187" s="27">
        <f>IFERROR(VLOOKUP($F187,Area_FDI_84_96,Seq!E$1,FALSE),0)</f>
        <v>507</v>
      </c>
      <c r="P187" s="27">
        <f>IFERROR(VLOOKUP($F187,Area_FDI_84_96,Seq!F$1,FALSE),0)</f>
        <v>13</v>
      </c>
      <c r="Q187" s="27">
        <f>IFERROR(VLOOKUP($F187,Area_FDI_84_96,Seq!G$1,FALSE),0)</f>
        <v>0</v>
      </c>
      <c r="R187" s="27">
        <f>IFERROR(VLOOKUP($F187,Area_FDI_84_96,Seq!H$1,FALSE),0)</f>
        <v>888</v>
      </c>
      <c r="S187" s="27">
        <f>IFERROR(VLOOKUP($F187,Area_FDI_84_96,Seq!I$1,FALSE),0)</f>
        <v>80</v>
      </c>
      <c r="T187" s="27">
        <f>IFERROR(VALUE(VLOOKUP($E187,Area_FDI_92_95,Seq!B$1,FALSE)),0)</f>
        <v>282</v>
      </c>
      <c r="U187" s="27">
        <f>IFERROR(VALUE(VLOOKUP($E187,Area_FDI_92_95,Seq!C$1,FALSE)),0)</f>
        <v>912</v>
      </c>
      <c r="V187" s="27">
        <f>IFERROR(VALUE(VLOOKUP($E187,Area_FDI_92_95,Seq!D$1,FALSE)),0)</f>
        <v>907</v>
      </c>
      <c r="W187" s="27">
        <f>IFERROR(VALUE(VLOOKUP($E187,Area_FDI_92_95,Seq!E$1,FALSE)),0)</f>
        <v>2072</v>
      </c>
      <c r="X187" s="27">
        <f>IFERROR(VALUE(VLOOKUP($E187,Area_FDI_96_99,Seq!B$1,FALSE)),0)</f>
        <v>2243</v>
      </c>
      <c r="Y187" s="27">
        <f>IFERROR(VALUE(VLOOKUP($E187,Area_FDI_96_99,Seq!C$1,FALSE)),0)</f>
        <v>5318</v>
      </c>
      <c r="Z187" s="27">
        <f>IFERROR(VALUE(VLOOKUP($E187,Area_FDI_96_99,Seq!D$1,FALSE)),0)</f>
        <v>2664</v>
      </c>
      <c r="AA187" s="27">
        <f>IFERROR(VALUE(VLOOKUP($E187,Area_FDI_96_99,Seq!E$1,FALSE)),0)</f>
        <v>1839</v>
      </c>
      <c r="AB187" s="27">
        <f t="shared" si="113"/>
        <v>1822</v>
      </c>
      <c r="AC187" s="27">
        <f t="shared" si="114"/>
        <v>4818</v>
      </c>
      <c r="AD187" s="27">
        <f t="shared" si="115"/>
        <v>4616</v>
      </c>
      <c r="AE187" s="27">
        <f t="shared" si="116"/>
        <v>6577</v>
      </c>
      <c r="AF187" s="27">
        <f t="shared" si="117"/>
        <v>11528</v>
      </c>
      <c r="AG187" s="27">
        <f t="shared" si="118"/>
        <v>12991</v>
      </c>
      <c r="AH187" s="27">
        <f t="shared" si="119"/>
        <v>8340</v>
      </c>
      <c r="AI187" s="27">
        <f t="shared" si="120"/>
        <v>6391</v>
      </c>
      <c r="AJ187" s="27">
        <f t="shared" si="121"/>
        <v>6923</v>
      </c>
      <c r="AK187" s="27">
        <f t="shared" si="122"/>
        <v>8495</v>
      </c>
      <c r="AL187" s="27">
        <f t="shared" si="123"/>
        <v>14229</v>
      </c>
      <c r="AM187" s="27"/>
      <c r="AN187" s="27"/>
      <c r="AO187" s="27"/>
      <c r="AP187" s="27"/>
      <c r="AQ187" s="27"/>
      <c r="AR187" s="27"/>
      <c r="AS187" s="27"/>
      <c r="AT187" s="27">
        <f>IFERROR(work!D187+work!AP187,".")</f>
        <v>21539848.932807215</v>
      </c>
      <c r="AU187" s="27">
        <f>IFERROR(work!E187+work!AQ187,".")</f>
        <v>22637682.794348564</v>
      </c>
      <c r="AV187" s="27">
        <f>IFERROR(work!F187+work!AR187,".")</f>
        <v>24408945.422247641</v>
      </c>
      <c r="AW187" s="27">
        <f>IFERROR(work!G187+work!AS187,".")</f>
        <v>26793964.89451801</v>
      </c>
      <c r="AX187" s="27">
        <f>IFERROR(work!H187+work!AT187,".")</f>
        <v>30509544.895910628</v>
      </c>
      <c r="AY187" s="27">
        <f>IFERROR(work!I187+work!AU187,".")</f>
        <v>34159664.755273141</v>
      </c>
      <c r="AZ187" s="27">
        <f>IFERROR(work!J187+work!AV187,".")</f>
        <v>36922807.660402201</v>
      </c>
      <c r="BA187" s="27">
        <f>IFERROR(work!K187+work!AW187,".")</f>
        <v>40823010.517424889</v>
      </c>
      <c r="BB187" s="27">
        <f>IFERROR(work!L187+work!AX187,".")</f>
        <v>44994595.260136105</v>
      </c>
      <c r="BC187" s="27">
        <f>IFERROR(work!M187+work!AY187,".")</f>
        <v>46702440.779773466</v>
      </c>
      <c r="BD187" s="27">
        <f>IFERROR(work!N187+work!AZ187,".")</f>
        <v>48331449.662160933</v>
      </c>
      <c r="BE187" s="27">
        <f>IFERROR(work!O187+work!BA187,".")</f>
        <v>52371647.864351653</v>
      </c>
      <c r="BF187" s="27">
        <f>IFERROR(work!P187+work!BB187,".")</f>
        <v>59308612.552042574</v>
      </c>
      <c r="BG187" s="27">
        <f>IFERROR(work!Q187+work!BC187,".")</f>
        <v>67317103.964771435</v>
      </c>
      <c r="BH187" s="27">
        <f>IFERROR(work!R187+work!BD187,".")</f>
        <v>75814498.66976814</v>
      </c>
      <c r="BI187" s="27">
        <f>IFERROR(work!S187+work!BE187,".")</f>
        <v>83793851.041332662</v>
      </c>
      <c r="BJ187" s="27">
        <f>IFERROR(work!T187+work!BF187,".")</f>
        <v>91884254.704077899</v>
      </c>
      <c r="BK187" s="27">
        <f>IFERROR(work!U187+work!BG187,".")</f>
        <v>100077132.62963627</v>
      </c>
      <c r="BL187" s="27">
        <f>IFERROR(work!V187+work!BH187,".")</f>
        <v>107532139.61970779</v>
      </c>
      <c r="BM187" s="27">
        <f>IFERROR(work!W187+work!BI187,".")</f>
        <v>115588619.12080446</v>
      </c>
      <c r="BN187" s="27">
        <f>IFERROR(work!X187+work!BJ187,".")</f>
        <v>125007468.27167611</v>
      </c>
      <c r="BO187" s="27">
        <f>IFERROR(work!Y187+work!BK187,".")</f>
        <v>135139961.64580637</v>
      </c>
      <c r="BP187" s="27">
        <f>IFERROR(work!Z187+work!BL187,".")</f>
        <v>147213889.51178059</v>
      </c>
      <c r="BQ187" s="27">
        <f>IFERROR(work!AA187+work!BM187,".")</f>
        <v>161618170.49386662</v>
      </c>
      <c r="BR187" s="27">
        <f>IFERROR(work!AB187+work!BN187,".")</f>
        <v>177570499.38342738</v>
      </c>
      <c r="BS187" s="27">
        <f>IFERROR(work!AC187+work!BO187,".")</f>
        <v>197150424.91138294</v>
      </c>
      <c r="BT187" s="27">
        <f>IFERROR(work!AD187+work!BP187,".")</f>
        <v>221440324.55633047</v>
      </c>
      <c r="BU187" s="27">
        <f>IFERROR(work!AE187+work!BQ187,".")</f>
        <v>252175710.89394748</v>
      </c>
      <c r="BV187" s="27">
        <f>IFERROR(work!AF187+work!BR187,".")</f>
        <v>275659483.9486658</v>
      </c>
      <c r="BW187" s="27">
        <f>IFERROR(work!AG187+work!BS187,".")</f>
        <v>300400444.7511434</v>
      </c>
      <c r="BX187" s="27">
        <f>IFERROR(work!AH187+work!BT187,".")</f>
        <v>331099964.40624839</v>
      </c>
      <c r="BY187" s="27" t="str">
        <f>IFERROR(work!AI187+work!BU187,".")</f>
        <v>.</v>
      </c>
      <c r="BZ187" s="27"/>
      <c r="CA187" s="27"/>
      <c r="CB187" s="27"/>
      <c r="CC187" s="27"/>
      <c r="CD187" s="27"/>
      <c r="CE187" s="27"/>
      <c r="CF187" s="27">
        <f>IFERROR(work!AP187-work!D187,".")</f>
        <v>-15048375.154914163</v>
      </c>
      <c r="CG187" s="27">
        <f>IFERROR(work!AQ187-work!E187,".")</f>
        <v>-15853128.945934337</v>
      </c>
      <c r="CH187" s="27">
        <f>IFERROR(work!AR187-work!F187,".")</f>
        <v>-17584530.186401024</v>
      </c>
      <c r="CI187" s="27">
        <f>IFERROR(work!AS187-work!G187,".")</f>
        <v>-19776799.555473514</v>
      </c>
      <c r="CJ187" s="27">
        <f>IFERROR(work!AT187-work!H187,".")</f>
        <v>-23139975.750479519</v>
      </c>
      <c r="CK187" s="27">
        <f>IFERROR(work!AU187-work!I187,".")</f>
        <v>-26732541.178379603</v>
      </c>
      <c r="CL187" s="27">
        <f>IFERROR(work!AV187-work!J187,".")</f>
        <v>-29327912.39541202</v>
      </c>
      <c r="CM187" s="27">
        <f>IFERROR(work!AW187-work!K187,".")</f>
        <v>-33112793.064863794</v>
      </c>
      <c r="CN187" s="27">
        <f>IFERROR(work!AX187-work!L187,".")</f>
        <v>-37295954.12695118</v>
      </c>
      <c r="CO187" s="27">
        <f>IFERROR(work!AY187-work!M187,".")</f>
        <v>-38962021.132184543</v>
      </c>
      <c r="CP187" s="27">
        <f>IFERROR(work!AZ187-work!N187,".")</f>
        <v>-40588261.802451447</v>
      </c>
      <c r="CQ187" s="27">
        <f>IFERROR(work!BA187-work!O187,".")</f>
        <v>-44728677.055005036</v>
      </c>
      <c r="CR187" s="27">
        <f>IFERROR(work!BB187-work!P187,".")</f>
        <v>-51579958.505862668</v>
      </c>
      <c r="CS187" s="27">
        <f>IFERROR(work!BC187-work!Q187,".")</f>
        <v>-59095867.041240729</v>
      </c>
      <c r="CT187" s="27">
        <f>IFERROR(work!BD187-work!R187,".")</f>
        <v>-67158571.538031444</v>
      </c>
      <c r="CU187" s="27">
        <f>IFERROR(work!BE187-work!S187,".")</f>
        <v>-74763283.819117039</v>
      </c>
      <c r="CV187" s="27">
        <f>IFERROR(work!BF187-work!T187,".")</f>
        <v>-82528593.642416924</v>
      </c>
      <c r="CW187" s="27">
        <f>IFERROR(work!BG187-work!U187,".")</f>
        <v>-90556110.613082573</v>
      </c>
      <c r="CX187" s="27">
        <f>IFERROR(work!BH187-work!V187,".")</f>
        <v>-97970496.595943242</v>
      </c>
      <c r="CY187" s="27">
        <f>IFERROR(work!BI187-work!W187,".")</f>
        <v>-105532217.44723603</v>
      </c>
      <c r="CZ187" s="27">
        <f>IFERROR(work!BJ187-work!X187,".")</f>
        <v>-114687518.56807975</v>
      </c>
      <c r="DA187" s="27">
        <f>IFERROR(work!BK187-work!Y187,".")</f>
        <v>-124449709.10164919</v>
      </c>
      <c r="DB187" s="27">
        <f>IFERROR(work!BL187-work!Z187,".")</f>
        <v>-135998441.27369341</v>
      </c>
      <c r="DC187" s="27">
        <f>IFERROR(work!BM187-work!AA187,".")</f>
        <v>-149915393.37015438</v>
      </c>
      <c r="DD187" s="27">
        <f>IFERROR(work!BN187-work!AB187,".")</f>
        <v>-165427954.43086118</v>
      </c>
      <c r="DE187" s="27">
        <f>IFERROR(work!BO187-work!AC187,".")</f>
        <v>-184606854.18391982</v>
      </c>
      <c r="DF187" s="27">
        <f>IFERROR(work!BP187-work!AD187,".")</f>
        <v>-208800128.98407415</v>
      </c>
      <c r="DG187" s="27">
        <f>IFERROR(work!BQ187-work!AE187,".")</f>
        <v>-239158887.04919606</v>
      </c>
      <c r="DH187" s="27">
        <f>IFERROR(work!BR187-work!AF187,".")</f>
        <v>-262843235.39701873</v>
      </c>
      <c r="DI187" s="27">
        <f>IFERROR(work!BS187-work!AG187,".")</f>
        <v>-287644524.77434522</v>
      </c>
      <c r="DJ187" s="27">
        <f>IFERROR(work!BT187-work!AH187,".")</f>
        <v>-318101681.94989103</v>
      </c>
      <c r="DK187" s="27" t="str">
        <f>IFERROR(work!BU187-work!AI187,".")</f>
        <v>.</v>
      </c>
      <c r="DL187" s="27"/>
      <c r="DM187" s="27"/>
      <c r="DN187" s="27"/>
      <c r="DO187" s="27"/>
      <c r="DP187" s="27"/>
      <c r="DQ187" s="27"/>
      <c r="DR187" s="27"/>
      <c r="DS187" s="27">
        <f>IFERROR(work!DO187-work!CC187,".")</f>
        <v>0.56599998474121094</v>
      </c>
      <c r="DT187" s="27">
        <f>IFERROR(work!DP187-work!CD187,".")</f>
        <v>0.56499998474121094</v>
      </c>
      <c r="DU187" s="27">
        <f>IFERROR(work!DQ187-work!CE187,".")</f>
        <v>0.56499998474121094</v>
      </c>
      <c r="DV187" s="27">
        <f>IFERROR(work!DR187-work!CF187,".")</f>
        <v>0.56399998474121094</v>
      </c>
      <c r="DW187" s="27">
        <f>IFERROR(work!DS187-work!CG187,".")</f>
        <v>0.56399998474121094</v>
      </c>
      <c r="DX187" s="27">
        <f>IFERROR(work!DT187-work!CH187,".")</f>
        <v>0.56299998474121093</v>
      </c>
      <c r="DY187" s="27">
        <f>IFERROR(work!DU187-work!CI187,".")</f>
        <v>0.56199998474121093</v>
      </c>
      <c r="DZ187" s="27">
        <f>IFERROR(work!DV187-work!CJ187,".")</f>
        <v>0.56099998474121093</v>
      </c>
      <c r="EA187" s="27">
        <f>IFERROR(work!DW187-work!CK187,".")</f>
        <v>0.55999998474121093</v>
      </c>
      <c r="EB187" s="27">
        <f>IFERROR(work!DX187-work!CL187,".")</f>
        <v>0.55899998474121093</v>
      </c>
      <c r="EC187" s="27">
        <f>IFERROR(work!DY187-work!CM187,".")</f>
        <v>0.55699998474121093</v>
      </c>
      <c r="ED187" s="27">
        <f>IFERROR(work!DZ187-work!CN187,".")</f>
        <v>0.55499998474121093</v>
      </c>
      <c r="EE187" s="27">
        <f>IFERROR(work!EA187-work!CO187,".")</f>
        <v>0.55399998474121093</v>
      </c>
      <c r="EF187" s="27">
        <f>IFERROR(work!EB187-work!CP187,".")</f>
        <v>0.55199998474121093</v>
      </c>
      <c r="EG187" s="27">
        <f>IFERROR(work!EC187-work!CQ187,".")</f>
        <v>0.54999998474121092</v>
      </c>
      <c r="EH187" s="27">
        <f>IFERROR(work!ED187-work!CR187,".")</f>
        <v>0.54799998474121092</v>
      </c>
      <c r="EI187" s="27">
        <f>IFERROR(work!EE187-work!CS187,".")</f>
        <v>0.488000015258789</v>
      </c>
      <c r="EJ187" s="27">
        <f>IFERROR(work!EF187-work!CT187,".")</f>
        <v>0.486000015258789</v>
      </c>
      <c r="EK187" s="27">
        <f>IFERROR(work!EG187-work!CU187,".")</f>
        <v>0.29200000762939449</v>
      </c>
      <c r="EL187" s="27">
        <f>IFERROR(work!EH187-work!CV187,".")</f>
        <v>0.28900000762939448</v>
      </c>
      <c r="EM187" s="27">
        <f>IFERROR(work!EI187-work!CW187,".")</f>
        <v>0.29600000762939455</v>
      </c>
      <c r="EN187" s="27">
        <f>IFERROR(work!EJ187-work!CX187,".")</f>
        <v>0.23300000762939452</v>
      </c>
      <c r="EO187" s="27">
        <f>IFERROR(work!EK187-work!CY187,".")</f>
        <v>0.23099999237060545</v>
      </c>
      <c r="EP187" s="27">
        <f>IFERROR(work!EL187-work!CZ187,".")</f>
        <v>0.18700000762939456</v>
      </c>
      <c r="EQ187" s="27">
        <f>IFERROR(work!EM187-work!DA187,".")</f>
        <v>0.18300000762939456</v>
      </c>
      <c r="ER187" s="27">
        <f>IFERROR(work!EN187-work!DB187,".")</f>
        <v>0.19599999237060547</v>
      </c>
      <c r="ES187" s="27">
        <f>IFERROR(work!EO187-work!DC187,".")</f>
        <v>0.29499998474121092</v>
      </c>
      <c r="ET187" s="27">
        <f>IFERROR(work!EP187-work!DD187,".")</f>
        <v>0.3129999923706055</v>
      </c>
      <c r="EU187" s="27">
        <f>IFERROR(work!EQ187-work!DE187,".")</f>
        <v>0.29900000762939455</v>
      </c>
      <c r="EV187" s="27">
        <f>IFERROR(work!ER187-work!DF187,".")</f>
        <v>0.29400000762939454</v>
      </c>
      <c r="EW187" s="27">
        <f>IFERROR(work!ES187-work!DG187,".")</f>
        <v>0.29000000762939454</v>
      </c>
      <c r="EX187" s="27">
        <f>IFERROR(work!ET187-work!DH187,".")</f>
        <v>0.28600000762939454</v>
      </c>
      <c r="EY187" s="27"/>
      <c r="EZ187" s="27"/>
      <c r="FA187" s="27"/>
      <c r="FB187" s="27"/>
      <c r="FC187" s="27"/>
      <c r="FD187" s="27"/>
      <c r="FE187" s="27">
        <f>IF(ISNUMBER(work!GZ187/work!HD187),work!GZ187/work!HD187,".")</f>
        <v>4.3139880952380956E-3</v>
      </c>
      <c r="FF187" s="27">
        <f>IF(ISNUMBER(work!HA187/work!HE187),work!HA187/work!HE187,".")</f>
        <v>6.7245624412999366E-3</v>
      </c>
      <c r="FG187" s="27">
        <f>IF(ISNUMBER(work!HB187/work!HF187),work!HB187/work!HF187,".")</f>
        <v>2.3645148075857251E-3</v>
      </c>
      <c r="FH187" s="27">
        <f>IF(ISNUMBER(work!HC187/work!HG187),work!HC187/work!HG187,".")</f>
        <v>5.0071530758226037E-3</v>
      </c>
      <c r="FI187" s="27">
        <f>IF(ISNUMBER((work!HA187+work!HB187)/(work!HE187+work!HF187)),(work!HA187+work!HB187)/(work!HE187+work!HF187),".")</f>
        <v>4.1034177686720061E-3</v>
      </c>
      <c r="FJ187" s="27">
        <f>IF(ISNUMBER(work!HH187/work!HL187),work!HH187/work!HL187,".")</f>
        <v>1.4985E-2</v>
      </c>
      <c r="FK187" s="27">
        <f>IF(ISNUMBER(work!HI187/work!HM187),work!HI187/work!HM187,".")</f>
        <v>1.3924484203739523E-2</v>
      </c>
      <c r="FL187" s="27">
        <f>IF(ISNUMBER(work!HJ187/work!HN187),work!HJ187/work!HN187,".")</f>
        <v>1.207296926625522E-2</v>
      </c>
      <c r="FM187" s="27">
        <f>IF(ISNUMBER(work!HK187/work!HO187),work!HK187/work!HO187,".")</f>
        <v>2.1856866537717602E-2</v>
      </c>
      <c r="FN187" s="27">
        <f>IF(ISNUMBER((work!HI187+work!HJ187)/(work!HM187+work!HN187)),(work!HI187+work!HJ187)/(work!HM187+work!HN187),".")</f>
        <v>1.2589345920431557E-2</v>
      </c>
      <c r="FO187" s="27" t="s">
        <v>5007</v>
      </c>
      <c r="FP187" s="27" t="s">
        <v>5007</v>
      </c>
      <c r="FQ187" s="27" t="s">
        <v>5007</v>
      </c>
      <c r="FR187" s="27" t="s">
        <v>5007</v>
      </c>
      <c r="FS187" s="27" t="s">
        <v>5007</v>
      </c>
      <c r="FT187" s="27">
        <f>work!GM187</f>
        <v>6.1831031159653065E-3</v>
      </c>
      <c r="FU187" s="27">
        <f>work!GN187</f>
        <v>8.7006960556844544E-3</v>
      </c>
      <c r="FV187" s="27">
        <f>work!GO187</f>
        <v>2.7233138057960495E-2</v>
      </c>
      <c r="FW187" s="27" t="s">
        <v>5007</v>
      </c>
      <c r="FX187" s="27"/>
      <c r="FY187" s="27">
        <f t="shared" si="124"/>
        <v>10796.807000000001</v>
      </c>
      <c r="FZ187">
        <f t="shared" si="103"/>
        <v>934</v>
      </c>
      <c r="GA187">
        <f>work!HC187</f>
        <v>2352</v>
      </c>
      <c r="GB187">
        <f>IF(ISNUMBER(work!HA187+work!HB187),work!HA187+work!HB187,".")</f>
        <v>6345</v>
      </c>
      <c r="GC187">
        <f>IF(ISNUMBER(work!HK187-work!HC187),work!HK187-work!HC187,".")</f>
        <v>11208</v>
      </c>
      <c r="GD187">
        <f>IF(ISNUMBER(work!HI187+work!HJ187-work!HA187-work!HB187),(work!HI187+work!HJ187-work!HA187-work!HB187),".")</f>
        <v>16059</v>
      </c>
      <c r="GH187">
        <f>work!GQ187</f>
        <v>19248</v>
      </c>
      <c r="GI187">
        <f>work!GR187</f>
        <v>30000</v>
      </c>
      <c r="GJ187">
        <f>work!GZ187</f>
        <v>8697</v>
      </c>
      <c r="GK187">
        <f>work!HH187</f>
        <v>35964</v>
      </c>
      <c r="GL187">
        <f t="shared" si="125"/>
        <v>85446.849584386437</v>
      </c>
      <c r="GM187">
        <f>IFERROR(VLOOKUP($F187,AREA_EM_ALLYEAR,Seq!B$1,FALSE),".")</f>
        <v>5269</v>
      </c>
      <c r="GN187">
        <f>IFERROR(VLOOKUP($F187,AREA_EM_ALLYEAR,Seq!C$1,FALSE),".")</f>
        <v>5291</v>
      </c>
      <c r="GO187">
        <f>IFERROR(VLOOKUP($F187,AREA_EM_ALLYEAR,Seq!D$1,FALSE),".")</f>
        <v>4465</v>
      </c>
      <c r="GP187">
        <f>IFERROR(VLOOKUP($F187,AREA_EM_ALLYEAR,Seq!E$1,FALSE),".")</f>
        <v>3461</v>
      </c>
      <c r="GQ187">
        <f>IFERROR(VLOOKUP($F187,AREA_EM_ALLYEAR,Seq!F$1,FALSE),".")</f>
        <v>3063</v>
      </c>
      <c r="GR187">
        <f>IFERROR(VLOOKUP($F187,AREA_EM_ALLYEAR,Seq!G$1,FALSE),".")</f>
        <v>4348</v>
      </c>
      <c r="GS187">
        <f>IFERROR(VLOOKUP($F187,AREA_EM_ALLYEAR,Seq!H$1,FALSE),".")</f>
        <v>7885</v>
      </c>
      <c r="GT187">
        <f>IFERROR(VLOOKUP($F187,AREA_EM_ALLYEAR,Seq!I$1,FALSE),".")</f>
        <v>7594</v>
      </c>
      <c r="GU187">
        <f>IFERROR(VLOOKUP($F187,AREA_EM_ALLYEAR,Seq!J$1,FALSE),".")</f>
        <v>5890</v>
      </c>
      <c r="GV187">
        <f>IFERROR(VLOOKUP($F187,AREA_EM_ALLYEAR,Seq!K$1,FALSE),".")</f>
        <v>4016</v>
      </c>
      <c r="GW187">
        <f>IFERROR(VLOOKUP($F187,AREA_EM_ALLYEAR,Seq!L$1,FALSE),".")</f>
        <v>5628</v>
      </c>
      <c r="GX187">
        <f>IFERROR(VLOOKUP($F187,AREA_EM_ALLYEAR,Seq!M$1,FALSE),".")</f>
        <v>6796</v>
      </c>
      <c r="GY187">
        <f>IFERROR(VLOOKUP($F187,AREA_EM_ALLYEAR,Seq!N$1,FALSE),".")</f>
        <v>5618</v>
      </c>
      <c r="GZ187">
        <f>IFERROR(VLOOKUP($F187,AREA_EM_ALLYEAR,Seq!O$1,FALSE),".")</f>
        <v>7422</v>
      </c>
      <c r="HA187">
        <f t="shared" si="104"/>
        <v>7422</v>
      </c>
      <c r="HK187" s="139">
        <f>IFERROR(VLOOKUP(CONCATENATE($G187, ".SP.DYN.LE00.IN"),AREA_WB_6ATTRS,Seq!B$1,FALSE)-VLOOKUP("CHN.SP.DYN.LE00.IN",AREA_WB_6ATTRS,Seq!B$1,FALSE),".")</f>
        <v>5.8354634146341482</v>
      </c>
      <c r="HL187" s="139">
        <f>IFERROR(VLOOKUP(CONCATENATE($G187, ".SP.DYN.LE00.IN"),AREA_WB_6ATTRS,Seq!C$1,FALSE)-VLOOKUP("CHN.SP.DYN.LE00.IN",AREA_WB_6ATTRS,Seq!C$1,FALSE),".")</f>
        <v>6.3590243902439028</v>
      </c>
      <c r="HM187" s="139">
        <f>IFERROR(VLOOKUP(CONCATENATE($G187, ".SP.DYN.LE00.IN"),AREA_WB_6ATTRS,Seq!D$1,FALSE)-VLOOKUP("CHN.SP.DYN.LE00.IN",AREA_WB_6ATTRS,Seq!D$1,FALSE),".")</f>
        <v>6.1894878048780413</v>
      </c>
      <c r="HN187" s="139">
        <f>IFERROR(VLOOKUP(CONCATENATE($G187, ".SP.DYN.LE00.IN"),AREA_WB_6ATTRS,Seq!E$1,FALSE)-VLOOKUP("CHN.SP.DYN.LE00.IN",AREA_WB_6ATTRS,Seq!E$1,FALSE),".")</f>
        <v>5.9757560975609749</v>
      </c>
      <c r="HO187" s="139">
        <f>IFERROR(VLOOKUP(CONCATENATE($G187, ".SP.DYN.LE00.IN"),AREA_WB_6ATTRS,Seq!F$1,FALSE)-VLOOKUP("CHN.SP.DYN.LE00.IN",AREA_WB_6ATTRS,Seq!F$1,FALSE),".")</f>
        <v>6.3114634146341473</v>
      </c>
      <c r="HP187" s="139">
        <f>IFERROR(VLOOKUP(CONCATENATE($G187, ".SP.DYN.LE00.IN"),AREA_WB_6ATTRS,Seq!G$1,FALSE)-VLOOKUP("CHN.SP.DYN.LE00.IN",AREA_WB_6ATTRS,Seq!G$1,FALSE),".")</f>
        <v>5.5161219512195032</v>
      </c>
      <c r="HQ187" s="139">
        <f>IFERROR(VLOOKUP(CONCATENATE($G187, ".SP.DYN.LE00.IN"),AREA_WB_6ATTRS,Seq!H$1,FALSE)-VLOOKUP("CHN.SP.DYN.LE00.IN",AREA_WB_6ATTRS,Seq!H$1,FALSE),".")</f>
        <v>5.5624634146341378</v>
      </c>
      <c r="HR187" s="139">
        <f>IFERROR(VLOOKUP(CONCATENATE($G187, ".SP.DYN.LE00.IN"),AREA_WB_6ATTRS,Seq!I$1,FALSE)-VLOOKUP("CHN.SP.DYN.LE00.IN",AREA_WB_6ATTRS,Seq!I$1,FALSE),".")</f>
        <v>5.380731707317068</v>
      </c>
      <c r="HS187" s="139">
        <f>IFERROR(VLOOKUP(CONCATENATE($G187, ".SP.DYN.LE00.IN"),AREA_WB_6ATTRS,Seq!J$1,FALSE)-VLOOKUP("CHN.SP.DYN.LE00.IN",AREA_WB_6ATTRS,Seq!J$1,FALSE),".")</f>
        <v>5.3972682926829094</v>
      </c>
      <c r="HT187" s="139">
        <f>IFERROR(VLOOKUP(CONCATENATE($G187, ".SP.DYN.LE00.IN"),AREA_WB_6ATTRS,Seq!K$1,FALSE)-VLOOKUP("CHN.SP.DYN.LE00.IN",AREA_WB_6ATTRS,Seq!K$1,FALSE),".")</f>
        <v>5.5774634146341384</v>
      </c>
      <c r="HU187" s="139">
        <f>IFERROR(VLOOKUP(CONCATENATE($G187, ".SP.DYN.LE00.IN"),AREA_WB_6ATTRS,Seq!L$1,FALSE)-VLOOKUP("CHN.SP.DYN.LE00.IN",AREA_WB_6ATTRS,Seq!L$1,FALSE),".")</f>
        <v>5.9183170731707406</v>
      </c>
      <c r="HV187" s="139">
        <f>IFERROR(VLOOKUP(CONCATENATE($G187, ".SP.DYN.LE00.IN"),AREA_WB_6ATTRS,Seq!M$1,FALSE)-VLOOKUP("CHN.SP.DYN.LE00.IN",AREA_WB_6ATTRS,Seq!M$1,FALSE),".")</f>
        <v>6.3676829268292749</v>
      </c>
      <c r="HW187" s="139">
        <f>IFERROR(VLOOKUP(CONCATENATE($G187, ".SP.DYN.LE00.IN"),AREA_WB_6ATTRS,Seq!N$1,FALSE)-VLOOKUP("CHN.SP.DYN.LE00.IN",AREA_WB_6ATTRS,Seq!N$1,FALSE),".")</f>
        <v>6.2625609756097731</v>
      </c>
      <c r="HX187" s="139">
        <f>IFERROR(VLOOKUP(CONCATENATE($G187, ".SP.DYN.LE00.IN"),AREA_WB_6ATTRS,Seq!O$1,FALSE)-VLOOKUP("CHN.SP.DYN.LE00.IN",AREA_WB_6ATTRS,Seq!O$1,FALSE),".")</f>
        <v>6.3795121951219471</v>
      </c>
      <c r="HY187" s="139">
        <f>IFERROR(VLOOKUP(CONCATENATE($G187, ".SP.DYN.LE00.IN"),AREA_WB_6ATTRS,Seq!P$1,FALSE)-VLOOKUP("CHN.SP.DYN.LE00.IN",AREA_WB_6ATTRS,Seq!P$1,FALSE),".")</f>
        <v>6.6400000000000006</v>
      </c>
      <c r="HZ187" s="139">
        <f>IFERROR(VLOOKUP(CONCATENATE($G187, ".SP.DYN.LE00.IN"),AREA_WB_6ATTRS,Seq!Q$1,FALSE)-VLOOKUP("CHN.SP.DYN.LE00.IN",AREA_WB_6ATTRS,Seq!Q$1,FALSE),".")</f>
        <v>6.30941463414635</v>
      </c>
      <c r="IA187" s="139">
        <f>IFERROR(VLOOKUP(CONCATENATE($G187, ".SP.DYN.LE00.IN"),AREA_WB_6ATTRS,Seq!R$1,FALSE)-VLOOKUP("CHN.SP.DYN.LE00.IN",AREA_WB_6ATTRS,Seq!R$1,FALSE),".")</f>
        <v>6.1887804878048911</v>
      </c>
      <c r="IB187" s="139">
        <f>IFERROR(VLOOKUP(CONCATENATE($G187, ".SP.DYN.LE00.IN"),AREA_WB_6ATTRS,Seq!S$1,FALSE)-VLOOKUP("CHN.SP.DYN.LE00.IN",AREA_WB_6ATTRS,Seq!S$1,FALSE),".")</f>
        <v>6.5678292682926838</v>
      </c>
      <c r="IC187" s="139">
        <f>IFERROR(VLOOKUP(CONCATENATE($G187, ".SP.DYN.LE00.IN"),AREA_WB_6ATTRS,Seq!T$1,FALSE)-VLOOKUP("CHN.SP.DYN.LE00.IN",AREA_WB_6ATTRS,Seq!T$1,FALSE),".")</f>
        <v>7.1582682926829193</v>
      </c>
      <c r="ID187" s="139">
        <f>IFERROR(VLOOKUP(CONCATENATE($G187, ".SP.DYN.LE00.IN"),AREA_WB_6ATTRS,Seq!U$1,FALSE)-VLOOKUP("CHN.SP.DYN.LE00.IN",AREA_WB_6ATTRS,Seq!U$1,FALSE),".")</f>
        <v>6.806853658536582</v>
      </c>
      <c r="IE187" s="139">
        <f>IFERROR(VLOOKUP(CONCATENATE($G187, ".SP.DYN.LE00.IN"),AREA_WB_6ATTRS,Seq!V$1,FALSE)-VLOOKUP("CHN.SP.DYN.LE00.IN",AREA_WB_6ATTRS,Seq!V$1,FALSE),".")</f>
        <v>7.3948780487804839</v>
      </c>
      <c r="IF187" s="139">
        <f>IFERROR(VLOOKUP(CONCATENATE($G187, ".SP.DYN.LE00.IN"),AREA_WB_6ATTRS,Seq!W$1,FALSE)-VLOOKUP("CHN.SP.DYN.LE00.IN",AREA_WB_6ATTRS,Seq!W$1,FALSE),".")</f>
        <v>7.2871463414634121</v>
      </c>
      <c r="IG187" s="139">
        <f>IFERROR(VLOOKUP(CONCATENATE($G187, ".SP.DYN.LE00.IN"),AREA_WB_6ATTRS,Seq!X$1,FALSE)-VLOOKUP("CHN.SP.DYN.LE00.IN",AREA_WB_6ATTRS,Seq!X$1,FALSE),".")</f>
        <v>7.2669024390243919</v>
      </c>
      <c r="IH187" s="139">
        <f>IFERROR(VLOOKUP(CONCATENATE($G187, ".SP.DYN.LE00.IN"),AREA_WB_6ATTRS,Seq!Y$1,FALSE)-VLOOKUP("CHN.SP.DYN.LE00.IN",AREA_WB_6ATTRS,Seq!Y$1,FALSE),".")</f>
        <v>7.3814634146341547</v>
      </c>
      <c r="II187" s="139">
        <f>IFERROR(VLOOKUP(CONCATENATE($G187, ".SP.DYN.LE00.IN"),AREA_WB_6ATTRS,Seq!Z$1,FALSE)-VLOOKUP("CHN.SP.DYN.LE00.IN",AREA_WB_6ATTRS,Seq!Z$1,FALSE),".")</f>
        <v>7.5864390243902307</v>
      </c>
      <c r="IJ187" s="139">
        <f>IFERROR(VLOOKUP(CONCATENATE($G187, ".SP.DYN.LE00.IN"),AREA_WB_6ATTRS,Seq!AA$1,FALSE)-VLOOKUP("CHN.SP.DYN.LE00.IN",AREA_WB_6ATTRS,Seq!AA$1,FALSE),".")</f>
        <v>7.6799024390244028</v>
      </c>
      <c r="IK187" s="139">
        <f>IFERROR(VLOOKUP(CONCATENATE($G187, ".SP.DYN.LE00.IN"),AREA_WB_6ATTRS,Seq!AB$1,FALSE)-VLOOKUP("CHN.SP.DYN.LE00.IN",AREA_WB_6ATTRS,Seq!AB$1,FALSE),".")</f>
        <v>7.659048780487808</v>
      </c>
      <c r="IL187" s="139">
        <f>IFERROR(VLOOKUP(CONCATENATE($G187, ".SP.DYN.LE00.IN"),AREA_WB_6ATTRS,Seq!AC$1,FALSE)-VLOOKUP("CHN.SP.DYN.LE00.IN",AREA_WB_6ATTRS,Seq!AC$1,FALSE),".")</f>
        <v>7.5386341463414652</v>
      </c>
      <c r="IM187" s="139">
        <f>IFERROR(VLOOKUP(CONCATENATE($G187, ".SP.DYN.LE00.IN"),AREA_WB_6ATTRS,Seq!AD$1,FALSE)-VLOOKUP("CHN.SP.DYN.LE00.IN",AREA_WB_6ATTRS,Seq!AD$1,FALSE),".")</f>
        <v>7.5158780487805075</v>
      </c>
      <c r="IN187" s="139">
        <f>IFERROR(VLOOKUP(CONCATENATE($G187, ".SP.DYN.LE00.IN"),AREA_WB_6ATTRS,Seq!AE$1,FALSE)-VLOOKUP("CHN.SP.DYN.LE00.IN",AREA_WB_6ATTRS,Seq!AE$1,FALSE),".")</f>
        <v>7.6459268292682907</v>
      </c>
      <c r="IO187" s="139">
        <f>IFERROR(VLOOKUP(CONCATENATE($G187, ".SP.DYN.LE00.IN"),AREA_WB_6ATTRS,Seq!AF$1,FALSE)-VLOOKUP("CHN.SP.DYN.LE00.IN",AREA_WB_6ATTRS,Seq!AF$1,FALSE),".")</f>
        <v>7.429341463414616</v>
      </c>
      <c r="IP187" s="139" t="str">
        <f>IFERROR(VLOOKUP(CONCATENATE($G187, ".SP.DYN.LE00.IN"),AREA_WB_6ATTRS,Seq!AG$1,FALSE)-VLOOKUP("CHN.SP.DYN.LE00.IN",AREA_WB_6ATTRS,Seq!AG$1,FALSE),".")</f>
        <v>.</v>
      </c>
      <c r="IW187">
        <f>IFERROR(VLOOKUP(CONCATENATE($G187, ".SP.DYN.LE00.IN"),AREA_WB_6ATTRS,Seq!B$1,FALSE),".")</f>
        <v>72.82926829268294</v>
      </c>
      <c r="IX187">
        <f>IFERROR(VLOOKUP(CONCATENATE($G187, ".SP.DYN.LE00.IN"),AREA_WB_6ATTRS,Seq!C$1,FALSE),".")</f>
        <v>73.621951219512212</v>
      </c>
      <c r="IY187">
        <f>IFERROR(VLOOKUP(CONCATENATE($G187, ".SP.DYN.LE00.IN"),AREA_WB_6ATTRS,Seq!D$1,FALSE),".")</f>
        <v>73.724390243902434</v>
      </c>
      <c r="IZ187">
        <f>IFERROR(VLOOKUP(CONCATENATE($G187, ".SP.DYN.LE00.IN"),AREA_WB_6ATTRS,Seq!E$1,FALSE),".")</f>
        <v>73.775609756097566</v>
      </c>
      <c r="JA187">
        <f>IFERROR(VLOOKUP(CONCATENATE($G187, ".SP.DYN.LE00.IN"),AREA_WB_6ATTRS,Seq!F$1,FALSE),".")</f>
        <v>74.370731707317077</v>
      </c>
      <c r="JB187">
        <f>IFERROR(VLOOKUP(CONCATENATE($G187, ".SP.DYN.LE00.IN"),AREA_WB_6ATTRS,Seq!G$1,FALSE),".")</f>
        <v>73.829268292682926</v>
      </c>
      <c r="JC187">
        <f>IFERROR(VLOOKUP(CONCATENATE($G187, ".SP.DYN.LE00.IN"),AREA_WB_6ATTRS,Seq!H$1,FALSE),".")</f>
        <v>74.121951219512198</v>
      </c>
      <c r="JD187">
        <f>IFERROR(VLOOKUP(CONCATENATE($G187, ".SP.DYN.LE00.IN"),AREA_WB_6ATTRS,Seq!I$1,FALSE),".")</f>
        <v>74.178048780487813</v>
      </c>
      <c r="JE187">
        <f>IFERROR(VLOOKUP(CONCATENATE($G187, ".SP.DYN.LE00.IN"),AREA_WB_6ATTRS,Seq!J$1,FALSE),".")</f>
        <v>74.424390243902437</v>
      </c>
      <c r="JF187">
        <f>IFERROR(VLOOKUP(CONCATENATE($G187, ".SP.DYN.LE00.IN"),AREA_WB_6ATTRS,Seq!K$1,FALSE),".")</f>
        <v>74.824390243902442</v>
      </c>
      <c r="JG187">
        <f>IFERROR(VLOOKUP(CONCATENATE($G187, ".SP.DYN.LE00.IN"),AREA_WB_6ATTRS,Seq!L$1,FALSE),".")</f>
        <v>75.378048780487816</v>
      </c>
      <c r="JH187">
        <f>IFERROR(VLOOKUP(CONCATENATE($G187, ".SP.DYN.LE00.IN"),AREA_WB_6ATTRS,Seq!M$1,FALSE),".")</f>
        <v>76.031707317073185</v>
      </c>
      <c r="JI187">
        <f>IFERROR(VLOOKUP(CONCATENATE($G187, ".SP.DYN.LE00.IN"),AREA_WB_6ATTRS,Seq!N$1,FALSE),".")</f>
        <v>76.124390243902454</v>
      </c>
      <c r="JJ187">
        <f>IFERROR(VLOOKUP(CONCATENATE($G187, ".SP.DYN.LE00.IN"),AREA_WB_6ATTRS,Seq!O$1,FALSE),".")</f>
        <v>76.434146341463418</v>
      </c>
      <c r="JK187">
        <f>IFERROR(VLOOKUP(CONCATENATE($G187, ".SP.DYN.LE00.IN"),AREA_WB_6ATTRS,Seq!P$1,FALSE),".")</f>
        <v>76.8829268292683</v>
      </c>
      <c r="JL187">
        <f>IFERROR(VLOOKUP(CONCATENATE($G187, ".SP.DYN.LE00.IN"),AREA_WB_6ATTRS,Seq!Q$1,FALSE),".")</f>
        <v>76.734146341463429</v>
      </c>
      <c r="JM187">
        <f>IFERROR(VLOOKUP(CONCATENATE($G187, ".SP.DYN.LE00.IN"),AREA_WB_6ATTRS,Seq!R$1,FALSE),".")</f>
        <v>76.787804878048803</v>
      </c>
      <c r="JN187">
        <f>IFERROR(VLOOKUP(CONCATENATE($G187, ".SP.DYN.LE00.IN"),AREA_WB_6ATTRS,Seq!S$1,FALSE),".")</f>
        <v>77.334146341463423</v>
      </c>
      <c r="JO187">
        <f>IFERROR(VLOOKUP(CONCATENATE($G187, ".SP.DYN.LE00.IN"),AREA_WB_6ATTRS,Seq!T$1,FALSE),".")</f>
        <v>78.085365853658544</v>
      </c>
      <c r="JP187">
        <f>IFERROR(VLOOKUP(CONCATENATE($G187, ".SP.DYN.LE00.IN"),AREA_WB_6ATTRS,Seq!U$1,FALSE),".")</f>
        <v>77.890243902439039</v>
      </c>
      <c r="JQ187">
        <f>IFERROR(VLOOKUP(CONCATENATE($G187, ".SP.DYN.LE00.IN"),AREA_WB_6ATTRS,Seq!V$1,FALSE),".")</f>
        <v>78.636585365853662</v>
      </c>
      <c r="JR187">
        <f>IFERROR(VLOOKUP(CONCATENATE($G187, ".SP.DYN.LE00.IN"),AREA_WB_6ATTRS,Seq!W$1,FALSE),".")</f>
        <v>78.692682926829278</v>
      </c>
      <c r="JS187">
        <f>IFERROR(VLOOKUP(CONCATENATE($G187, ".SP.DYN.LE00.IN"),AREA_WB_6ATTRS,Seq!X$1,FALSE),".")</f>
        <v>78.846341463414632</v>
      </c>
      <c r="JT187">
        <f>IFERROR(VLOOKUP(CONCATENATE($G187, ".SP.DYN.LE00.IN"),AREA_WB_6ATTRS,Seq!Y$1,FALSE),".")</f>
        <v>79.146341463414643</v>
      </c>
      <c r="JU187">
        <f>IFERROR(VLOOKUP(CONCATENATE($G187, ".SP.DYN.LE00.IN"),AREA_WB_6ATTRS,Seq!Z$1,FALSE),".")</f>
        <v>79.548780487804876</v>
      </c>
      <c r="JV187">
        <f>IFERROR(VLOOKUP(CONCATENATE($G187, ".SP.DYN.LE00.IN"),AREA_WB_6ATTRS,Seq!AA$1,FALSE),".")</f>
        <v>79.851219512195144</v>
      </c>
      <c r="JW187">
        <f>IFERROR(VLOOKUP(CONCATENATE($G187, ".SP.DYN.LE00.IN"),AREA_WB_6ATTRS,Seq!AB$1,FALSE),".")</f>
        <v>80.048780487804891</v>
      </c>
      <c r="JX187">
        <f>IFERROR(VLOOKUP(CONCATENATE($G187, ".SP.DYN.LE00.IN"),AREA_WB_6ATTRS,Seq!AC$1,FALSE),".")</f>
        <v>80.151219512195127</v>
      </c>
      <c r="JY187">
        <f>IFERROR(VLOOKUP(CONCATENATE($G187, ".SP.DYN.LE00.IN"),AREA_WB_6ATTRS,Seq!AD$1,FALSE),".")</f>
        <v>80.351219512195144</v>
      </c>
      <c r="JZ187">
        <f>IFERROR(VLOOKUP(CONCATENATE($G187, ".SP.DYN.LE00.IN"),AREA_WB_6ATTRS,Seq!AE$1,FALSE),".")</f>
        <v>80.702439024390245</v>
      </c>
      <c r="KA187">
        <f>IFERROR(VLOOKUP(CONCATENATE($G187, ".SP.DYN.LE00.IN"),AREA_WB_6ATTRS,Seq!AF$1,FALSE),".")</f>
        <v>80.702439024390245</v>
      </c>
      <c r="KB187" t="str">
        <f>IFERROR(VLOOKUP(CONCATENATE($G187, ".SP.DYN.LE00.IN"),AREA_WB_6ATTRS,Seq!AG$1,FALSE),".")</f>
        <v>.</v>
      </c>
      <c r="KK187">
        <f t="shared" si="107"/>
        <v>18139</v>
      </c>
      <c r="KL187">
        <f t="shared" si="105"/>
        <v>1593</v>
      </c>
      <c r="KM187">
        <f t="shared" si="108"/>
        <v>48331449.662160933</v>
      </c>
      <c r="KN187">
        <f t="shared" si="109"/>
        <v>-40588261.802451447</v>
      </c>
      <c r="KO187">
        <f t="shared" si="106"/>
        <v>0.55699998474121093</v>
      </c>
      <c r="KP187">
        <f>work!HA187</f>
        <v>4147</v>
      </c>
      <c r="KQ187">
        <f>work!HB187</f>
        <v>2198</v>
      </c>
      <c r="KR187">
        <f>work!HC187</f>
        <v>2352</v>
      </c>
      <c r="KS187">
        <f>IF(ISNUMBER(work!HI187-work!HA187),work!HI187-work!HA187,".")</f>
        <v>2764</v>
      </c>
      <c r="KT187">
        <f>IF(ISNUMBER(work!HJ187-work!HB187),work!HJ187-work!HB187,".")</f>
        <v>13295</v>
      </c>
      <c r="KU187">
        <f>IF(ISNUMBER(work!HK187-work!HC187),work!HK187-work!HC187,".")</f>
        <v>11208</v>
      </c>
      <c r="KW187">
        <f>IFERROR(work!HR187/work!HV187,".")</f>
        <v>1.3986508191455188E-3</v>
      </c>
      <c r="KX187">
        <f>IFERROR(work!HS187/work!HW187,".")</f>
        <v>1.556554524361949E-3</v>
      </c>
      <c r="KY187">
        <f>IFERROR(work!HT187/work!HX187,".")</f>
        <v>9.9362330862149406E-3</v>
      </c>
      <c r="KZ187">
        <f>IFERROR(work!HU187/work!HY187,".")</f>
        <v>1.9562903426069516E-2</v>
      </c>
    </row>
    <row r="188" spans="1:312">
      <c r="A188" s="24">
        <f t="shared" si="85"/>
        <v>191</v>
      </c>
      <c r="B188" s="24" t="str">
        <f t="shared" si="110"/>
        <v>Out</v>
      </c>
      <c r="C188" s="24" t="str">
        <f t="shared" si="111"/>
        <v>Out</v>
      </c>
      <c r="D188" s="24" t="str">
        <f t="shared" si="112"/>
        <v>Out67</v>
      </c>
      <c r="E188" s="25" t="s">
        <v>2645</v>
      </c>
      <c r="F188" s="26" t="str">
        <f t="shared" si="89"/>
        <v>PapuaNewGuinea</v>
      </c>
      <c r="G188" s="166" t="s">
        <v>1602</v>
      </c>
      <c r="H188" s="166" t="s">
        <v>5007</v>
      </c>
      <c r="I188" s="166" t="s">
        <v>5007</v>
      </c>
      <c r="J188" s="180" t="s">
        <v>5007</v>
      </c>
      <c r="K188" s="180" t="s">
        <v>5007</v>
      </c>
      <c r="L188" s="27">
        <f>IFERROR(VLOOKUP($F188,Area_FDI_84_96,Seq!B$1,FALSE),0)</f>
        <v>0</v>
      </c>
      <c r="M188" s="27">
        <f>IFERROR(VLOOKUP($F188,Area_FDI_84_96,Seq!C$1,FALSE),0)</f>
        <v>0</v>
      </c>
      <c r="N188" s="27">
        <f>IFERROR(VLOOKUP($F188,Area_FDI_84_96,Seq!D$1,FALSE),0)</f>
        <v>0</v>
      </c>
      <c r="O188" s="27">
        <f>IFERROR(VLOOKUP($F188,Area_FDI_84_96,Seq!E$1,FALSE),0)</f>
        <v>0</v>
      </c>
      <c r="P188" s="27">
        <f>IFERROR(VLOOKUP($F188,Area_FDI_84_96,Seq!F$1,FALSE),0)</f>
        <v>0</v>
      </c>
      <c r="Q188" s="27">
        <f>IFERROR(VLOOKUP($F188,Area_FDI_84_96,Seq!G$1,FALSE),0)</f>
        <v>0</v>
      </c>
      <c r="R188" s="27">
        <f>IFERROR(VLOOKUP($F188,Area_FDI_84_96,Seq!H$1,FALSE),0)</f>
        <v>0</v>
      </c>
      <c r="S188" s="27">
        <f>IFERROR(VLOOKUP($F188,Area_FDI_84_96,Seq!I$1,FALSE),0)</f>
        <v>0</v>
      </c>
      <c r="T188" s="27">
        <f>IFERROR(VALUE(VLOOKUP($E188,Area_FDI_92_95,Seq!B$1,FALSE)),0)</f>
        <v>30</v>
      </c>
      <c r="U188" s="27">
        <f>IFERROR(VALUE(VLOOKUP($E188,Area_FDI_92_95,Seq!C$1,FALSE)),0)</f>
        <v>126</v>
      </c>
      <c r="V188" s="27">
        <f>IFERROR(VALUE(VLOOKUP($E188,Area_FDI_92_95,Seq!D$1,FALSE)),0)</f>
        <v>10</v>
      </c>
      <c r="W188" s="27">
        <f>IFERROR(VALUE(VLOOKUP($E188,Area_FDI_92_95,Seq!E$1,FALSE)),0)</f>
        <v>5</v>
      </c>
      <c r="X188" s="27">
        <f>IFERROR(VALUE(VLOOKUP($E188,Area_FDI_96_99,Seq!B$1,FALSE)),0)</f>
        <v>10</v>
      </c>
      <c r="Y188" s="27">
        <f>IFERROR(VALUE(VLOOKUP($E188,Area_FDI_96_99,Seq!C$1,FALSE)),0)</f>
        <v>0</v>
      </c>
      <c r="Z188" s="27">
        <f>IFERROR(VALUE(VLOOKUP($E188,Area_FDI_96_99,Seq!D$1,FALSE)),0)</f>
        <v>0</v>
      </c>
      <c r="AA188" s="27">
        <f>IFERROR(VALUE(VLOOKUP($E188,Area_FDI_96_99,Seq!E$1,FALSE)),0)</f>
        <v>52</v>
      </c>
      <c r="AB188" s="27">
        <f t="shared" si="113"/>
        <v>45</v>
      </c>
      <c r="AC188" s="27">
        <f t="shared" si="114"/>
        <v>20</v>
      </c>
      <c r="AD188" s="27">
        <f t="shared" si="115"/>
        <v>0</v>
      </c>
      <c r="AE188" s="27">
        <f t="shared" si="116"/>
        <v>45</v>
      </c>
      <c r="AF188" s="27">
        <f t="shared" si="117"/>
        <v>400</v>
      </c>
      <c r="AG188" s="27">
        <f t="shared" si="118"/>
        <v>20</v>
      </c>
      <c r="AH188" s="27">
        <f t="shared" si="119"/>
        <v>36</v>
      </c>
      <c r="AI188" s="27">
        <f t="shared" si="120"/>
        <v>34</v>
      </c>
      <c r="AJ188" s="27">
        <f t="shared" si="121"/>
        <v>0</v>
      </c>
      <c r="AK188" s="27">
        <f t="shared" si="122"/>
        <v>0</v>
      </c>
      <c r="AL188" s="27">
        <f t="shared" si="123"/>
        <v>0</v>
      </c>
      <c r="AM188" s="27"/>
      <c r="AN188" s="27"/>
      <c r="AO188" s="27"/>
      <c r="AP188" s="27"/>
      <c r="AQ188" s="27"/>
      <c r="AR188" s="27"/>
      <c r="AS188" s="27"/>
      <c r="AT188" s="27">
        <f>IFERROR(work!D188+work!AP188,".")</f>
        <v>18502072.547996391</v>
      </c>
      <c r="AU188" s="27">
        <f>IFERROR(work!E188+work!AQ188,".")</f>
        <v>19452794.837045312</v>
      </c>
      <c r="AV188" s="27">
        <f>IFERROR(work!F188+work!AR188,".")</f>
        <v>21204858.740864381</v>
      </c>
      <c r="AW188" s="27">
        <f>IFERROR(work!G188+work!AS188,".")</f>
        <v>23500211.23823395</v>
      </c>
      <c r="AX188" s="27">
        <f>IFERROR(work!H188+work!AT188,".")</f>
        <v>27038827.282512613</v>
      </c>
      <c r="AY188" s="27">
        <f>IFERROR(work!I188+work!AU188,".")</f>
        <v>30668733.012143265</v>
      </c>
      <c r="AZ188" s="27">
        <f>IFERROR(work!J188+work!AV188,".")</f>
        <v>33358438.227139849</v>
      </c>
      <c r="BA188" s="27">
        <f>IFERROR(work!K188+work!AW188,".")</f>
        <v>37207437.40748667</v>
      </c>
      <c r="BB188" s="27">
        <f>IFERROR(work!L188+work!AX188,".")</f>
        <v>41391778.980147138</v>
      </c>
      <c r="BC188" s="27">
        <f>IFERROR(work!M188+work!AY188,".")</f>
        <v>43075235.916648053</v>
      </c>
      <c r="BD188" s="27">
        <f>IFERROR(work!N188+work!AZ188,".")</f>
        <v>44695540.970944174</v>
      </c>
      <c r="BE188" s="27">
        <f>IFERROR(work!O188+work!BA188,".")</f>
        <v>48808348.3301915</v>
      </c>
      <c r="BF188" s="27">
        <f>IFERROR(work!P188+work!BB188,".")</f>
        <v>55738227.778002061</v>
      </c>
      <c r="BG188" s="27">
        <f>IFERROR(work!Q188+work!BC188,".")</f>
        <v>63553931.958905481</v>
      </c>
      <c r="BH188" s="27">
        <f>IFERROR(work!R188+work!BD188,".")</f>
        <v>71854627.208042338</v>
      </c>
      <c r="BI188" s="27">
        <f>IFERROR(work!S188+work!BE188,".")</f>
        <v>79634466.671636969</v>
      </c>
      <c r="BJ188" s="27">
        <f>IFERROR(work!T188+work!BF188,".")</f>
        <v>87589847.582987189</v>
      </c>
      <c r="BK188" s="27">
        <f>IFERROR(work!U188+work!BG188,".")</f>
        <v>95685074.685577154</v>
      </c>
      <c r="BL188" s="27">
        <f>IFERROR(work!V188+work!BH188,".")</f>
        <v>103105883.75808515</v>
      </c>
      <c r="BM188" s="27">
        <f>IFERROR(work!W188+work!BI188,".")</f>
        <v>110921563.0908432</v>
      </c>
      <c r="BN188" s="27">
        <f>IFERROR(work!X188+work!BJ188,".")</f>
        <v>120199628.2353576</v>
      </c>
      <c r="BO188" s="27">
        <f>IFERROR(work!Y188+work!BK188,".")</f>
        <v>130146543.08926481</v>
      </c>
      <c r="BP188" s="27">
        <f>IFERROR(work!Z188+work!BL188,".")</f>
        <v>141957314.24345544</v>
      </c>
      <c r="BQ188" s="27">
        <f>IFERROR(work!AA188+work!BM188,".")</f>
        <v>156125530.00246191</v>
      </c>
      <c r="BR188" s="27">
        <f>IFERROR(work!AB188+work!BN188,".")</f>
        <v>171867737.14204741</v>
      </c>
      <c r="BS188" s="27">
        <f>IFERROR(work!AC188+work!BO188,".")</f>
        <v>191260401.79464817</v>
      </c>
      <c r="BT188" s="27">
        <f>IFERROR(work!AD188+work!BP188,".")</f>
        <v>215511855.66443774</v>
      </c>
      <c r="BU188" s="27">
        <f>IFERROR(work!AE188+work!BQ188,".")</f>
        <v>246087125.14619213</v>
      </c>
      <c r="BV188" s="27">
        <f>IFERROR(work!AF188+work!BR188,".")</f>
        <v>269699314.20116222</v>
      </c>
      <c r="BW188" s="27">
        <f>IFERROR(work!AG188+work!BS188,".")</f>
        <v>294495076.79012185</v>
      </c>
      <c r="BX188" s="27">
        <f>IFERROR(work!AH188+work!BT188,".")</f>
        <v>325111222.56763744</v>
      </c>
      <c r="BY188" s="27">
        <f>IFERROR(work!AI188+work!BU188,".")</f>
        <v>354695833.42190278</v>
      </c>
      <c r="BZ188" s="27"/>
      <c r="CA188" s="27"/>
      <c r="CB188" s="27"/>
      <c r="CC188" s="27"/>
      <c r="CD188" s="27"/>
      <c r="CE188" s="27"/>
      <c r="CF188" s="27">
        <f>IFERROR(work!AP188-work!D188,".")</f>
        <v>-18086151.539724987</v>
      </c>
      <c r="CG188" s="27">
        <f>IFERROR(work!AQ188-work!E188,".")</f>
        <v>-19038016.903237589</v>
      </c>
      <c r="CH188" s="27">
        <f>IFERROR(work!AR188-work!F188,".")</f>
        <v>-20788616.867784284</v>
      </c>
      <c r="CI188" s="27">
        <f>IFERROR(work!AS188-work!G188,".")</f>
        <v>-23070553.211757574</v>
      </c>
      <c r="CJ188" s="27">
        <f>IFERROR(work!AT188-work!H188,".")</f>
        <v>-26610693.363877535</v>
      </c>
      <c r="CK188" s="27">
        <f>IFERROR(work!AU188-work!I188,".")</f>
        <v>-30223472.921509478</v>
      </c>
      <c r="CL188" s="27">
        <f>IFERROR(work!AV188-work!J188,".")</f>
        <v>-32892281.828674372</v>
      </c>
      <c r="CM188" s="27">
        <f>IFERROR(work!AW188-work!K188,".")</f>
        <v>-36728366.174802013</v>
      </c>
      <c r="CN188" s="27">
        <f>IFERROR(work!AX188-work!L188,".")</f>
        <v>-40898770.406940147</v>
      </c>
      <c r="CO188" s="27">
        <f>IFERROR(work!AY188-work!M188,".")</f>
        <v>-42589225.995309956</v>
      </c>
      <c r="CP188" s="27">
        <f>IFERROR(work!AZ188-work!N188,".")</f>
        <v>-44224170.493668206</v>
      </c>
      <c r="CQ188" s="27">
        <f>IFERROR(work!BA188-work!O188,".")</f>
        <v>-48291976.589165188</v>
      </c>
      <c r="CR188" s="27">
        <f>IFERROR(work!BB188-work!P188,".")</f>
        <v>-55150343.279903181</v>
      </c>
      <c r="CS188" s="27">
        <f>IFERROR(work!BC188-work!Q188,".")</f>
        <v>-62859039.047106676</v>
      </c>
      <c r="CT188" s="27">
        <f>IFERROR(work!BD188-work!R188,".")</f>
        <v>-71118442.999757245</v>
      </c>
      <c r="CU188" s="27">
        <f>IFERROR(work!BE188-work!S188,".")</f>
        <v>-78922668.188812733</v>
      </c>
      <c r="CV188" s="27">
        <f>IFERROR(work!BF188-work!T188,".")</f>
        <v>-86823000.763507634</v>
      </c>
      <c r="CW188" s="27">
        <f>IFERROR(work!BG188-work!U188,".")</f>
        <v>-94948168.557141691</v>
      </c>
      <c r="CX188" s="27">
        <f>IFERROR(work!BH188-work!V188,".")</f>
        <v>-102396752.45756589</v>
      </c>
      <c r="CY188" s="27">
        <f>IFERROR(work!BI188-work!W188,".")</f>
        <v>-110199273.47719729</v>
      </c>
      <c r="CZ188" s="27">
        <f>IFERROR(work!BJ188-work!X188,".")</f>
        <v>-119495358.60439827</v>
      </c>
      <c r="DA188" s="27">
        <f>IFERROR(work!BK188-work!Y188,".")</f>
        <v>-129443127.65819076</v>
      </c>
      <c r="DB188" s="27">
        <f>IFERROR(work!BL188-work!Z188,".")</f>
        <v>-141255016.54201856</v>
      </c>
      <c r="DC188" s="27">
        <f>IFERROR(work!BM188-work!AA188,".")</f>
        <v>-155408033.86155909</v>
      </c>
      <c r="DD188" s="27">
        <f>IFERROR(work!BN188-work!AB188,".")</f>
        <v>-171130716.67224115</v>
      </c>
      <c r="DE188" s="27">
        <f>IFERROR(work!BO188-work!AC188,".")</f>
        <v>-190496877.30065459</v>
      </c>
      <c r="DF188" s="27">
        <f>IFERROR(work!BP188-work!AD188,".")</f>
        <v>-214728597.87596688</v>
      </c>
      <c r="DG188" s="27">
        <f>IFERROR(work!BQ188-work!AE188,".")</f>
        <v>-245247472.79695141</v>
      </c>
      <c r="DH188" s="27">
        <f>IFERROR(work!BR188-work!AF188,".")</f>
        <v>-268803405.14452231</v>
      </c>
      <c r="DI188" s="27">
        <f>IFERROR(work!BS188-work!AG188,".")</f>
        <v>-293549892.73536676</v>
      </c>
      <c r="DJ188" s="27">
        <f>IFERROR(work!BT188-work!AH188,".")</f>
        <v>-324090423.78850198</v>
      </c>
      <c r="DK188" s="27">
        <f>IFERROR(work!BU188-work!AI188,".")</f>
        <v>-353583162.75264513</v>
      </c>
      <c r="DL188" s="27"/>
      <c r="DM188" s="27"/>
      <c r="DN188" s="27"/>
      <c r="DO188" s="27"/>
      <c r="DP188" s="27"/>
      <c r="DQ188" s="27"/>
      <c r="DR188" s="27"/>
      <c r="DS188" s="27" t="str">
        <f>IFERROR(work!DO188-work!CC188,".")</f>
        <v>.</v>
      </c>
      <c r="DT188" s="27" t="str">
        <f>IFERROR(work!DP188-work!CD188,".")</f>
        <v>.</v>
      </c>
      <c r="DU188" s="27" t="str">
        <f>IFERROR(work!DQ188-work!CE188,".")</f>
        <v>.</v>
      </c>
      <c r="DV188" s="27" t="str">
        <f>IFERROR(work!DR188-work!CF188,".")</f>
        <v>.</v>
      </c>
      <c r="DW188" s="27" t="str">
        <f>IFERROR(work!DS188-work!CG188,".")</f>
        <v>.</v>
      </c>
      <c r="DX188" s="27" t="str">
        <f>IFERROR(work!DT188-work!CH188,".")</f>
        <v>.</v>
      </c>
      <c r="DY188" s="27" t="str">
        <f>IFERROR(work!DU188-work!CI188,".")</f>
        <v>.</v>
      </c>
      <c r="DZ188" s="27" t="str">
        <f>IFERROR(work!DV188-work!CJ188,".")</f>
        <v>.</v>
      </c>
      <c r="EA188" s="27" t="str">
        <f>IFERROR(work!DW188-work!CK188,".")</f>
        <v>.</v>
      </c>
      <c r="EB188" s="27" t="str">
        <f>IFERROR(work!DX188-work!CL188,".")</f>
        <v>.</v>
      </c>
      <c r="EC188" s="27" t="str">
        <f>IFERROR(work!DY188-work!CM188,".")</f>
        <v>.</v>
      </c>
      <c r="ED188" s="27" t="str">
        <f>IFERROR(work!DZ188-work!CN188,".")</f>
        <v>.</v>
      </c>
      <c r="EE188" s="27" t="str">
        <f>IFERROR(work!EA188-work!CO188,".")</f>
        <v>.</v>
      </c>
      <c r="EF188" s="27" t="str">
        <f>IFERROR(work!EB188-work!CP188,".")</f>
        <v>.</v>
      </c>
      <c r="EG188" s="27" t="str">
        <f>IFERROR(work!EC188-work!CQ188,".")</f>
        <v>.</v>
      </c>
      <c r="EH188" s="27" t="str">
        <f>IFERROR(work!ED188-work!CR188,".")</f>
        <v>.</v>
      </c>
      <c r="EI188" s="27" t="str">
        <f>IFERROR(work!EE188-work!CS188,".")</f>
        <v>.</v>
      </c>
      <c r="EJ188" s="27" t="str">
        <f>IFERROR(work!EF188-work!CT188,".")</f>
        <v>.</v>
      </c>
      <c r="EK188" s="27" t="str">
        <f>IFERROR(work!EG188-work!CU188,".")</f>
        <v>.</v>
      </c>
      <c r="EL188" s="27" t="str">
        <f>IFERROR(work!EH188-work!CV188,".")</f>
        <v>.</v>
      </c>
      <c r="EM188" s="27" t="str">
        <f>IFERROR(work!EI188-work!CW188,".")</f>
        <v>.</v>
      </c>
      <c r="EN188" s="27" t="str">
        <f>IFERROR(work!EJ188-work!CX188,".")</f>
        <v>.</v>
      </c>
      <c r="EO188" s="27" t="str">
        <f>IFERROR(work!EK188-work!CY188,".")</f>
        <v>.</v>
      </c>
      <c r="EP188" s="27" t="str">
        <f>IFERROR(work!EL188-work!CZ188,".")</f>
        <v>.</v>
      </c>
      <c r="EQ188" s="27" t="str">
        <f>IFERROR(work!EM188-work!DA188,".")</f>
        <v>.</v>
      </c>
      <c r="ER188" s="27" t="str">
        <f>IFERROR(work!EN188-work!DB188,".")</f>
        <v>.</v>
      </c>
      <c r="ES188" s="27" t="str">
        <f>IFERROR(work!EO188-work!DC188,".")</f>
        <v>.</v>
      </c>
      <c r="ET188" s="27" t="str">
        <f>IFERROR(work!EP188-work!DD188,".")</f>
        <v>.</v>
      </c>
      <c r="EU188" s="27" t="str">
        <f>IFERROR(work!EQ188-work!DE188,".")</f>
        <v>.</v>
      </c>
      <c r="EV188" s="27" t="str">
        <f>IFERROR(work!ER188-work!DF188,".")</f>
        <v>.</v>
      </c>
      <c r="EW188" s="27" t="str">
        <f>IFERROR(work!ES188-work!DG188,".")</f>
        <v>.</v>
      </c>
      <c r="EX188" s="27" t="str">
        <f>IFERROR(work!ET188-work!DH188,".")</f>
        <v>.</v>
      </c>
      <c r="EY188" s="27"/>
      <c r="EZ188" s="27"/>
      <c r="FA188" s="27"/>
      <c r="FB188" s="27"/>
      <c r="FC188" s="27"/>
      <c r="FD188" s="27"/>
      <c r="FE188" s="27" t="str">
        <f>IF(ISNUMBER(work!GZ188/work!HD188),work!GZ188/work!HD188,".")</f>
        <v>.</v>
      </c>
      <c r="FF188" s="27" t="str">
        <f>IF(ISNUMBER(work!HA188/work!HE188),work!HA188/work!HE188,".")</f>
        <v>.</v>
      </c>
      <c r="FG188" s="27" t="str">
        <f>IF(ISNUMBER(work!HB188/work!HF188),work!HB188/work!HF188,".")</f>
        <v>.</v>
      </c>
      <c r="FH188" s="27" t="str">
        <f>IF(ISNUMBER(work!HC188/work!HG188),work!HC188/work!HG188,".")</f>
        <v>.</v>
      </c>
      <c r="FI188" s="27" t="str">
        <f>IF(ISNUMBER((work!HA188+work!HB188)/(work!HE188+work!HF188)),(work!HA188+work!HB188)/(work!HE188+work!HF188),".")</f>
        <v>.</v>
      </c>
      <c r="FJ188" s="27" t="str">
        <f>IF(ISNUMBER(work!HH188/work!HL188),work!HH188/work!HL188,".")</f>
        <v>.</v>
      </c>
      <c r="FK188" s="27" t="str">
        <f>IF(ISNUMBER(work!HI188/work!HM188),work!HI188/work!HM188,".")</f>
        <v>.</v>
      </c>
      <c r="FL188" s="27" t="str">
        <f>IF(ISNUMBER(work!HJ188/work!HN188),work!HJ188/work!HN188,".")</f>
        <v>.</v>
      </c>
      <c r="FM188" s="27" t="str">
        <f>IF(ISNUMBER(work!HK188/work!HO188),work!HK188/work!HO188,".")</f>
        <v>.</v>
      </c>
      <c r="FN188" s="27" t="str">
        <f>IF(ISNUMBER((work!HI188+work!HJ188)/(work!HM188+work!HN188)),(work!HI188+work!HJ188)/(work!HM188+work!HN188),".")</f>
        <v>.</v>
      </c>
      <c r="FO188" s="27" t="s">
        <v>5007</v>
      </c>
      <c r="FP188" s="27" t="s">
        <v>5007</v>
      </c>
      <c r="FQ188" s="27" t="s">
        <v>5007</v>
      </c>
      <c r="FR188" s="27" t="s">
        <v>5007</v>
      </c>
      <c r="FS188" s="27" t="s">
        <v>5007</v>
      </c>
      <c r="FT188" s="27">
        <f>work!GM188</f>
        <v>1.5629806165395859E-3</v>
      </c>
      <c r="FU188" s="27" t="str">
        <f>work!GN188</f>
        <v>.</v>
      </c>
      <c r="FV188" s="27" t="str">
        <f>work!GO188</f>
        <v>.</v>
      </c>
      <c r="FW188" s="27" t="s">
        <v>5007</v>
      </c>
      <c r="FX188" s="27"/>
      <c r="FY188" s="27">
        <f t="shared" si="124"/>
        <v>6348.1959999999999</v>
      </c>
      <c r="FZ188">
        <f t="shared" si="103"/>
        <v>45</v>
      </c>
      <c r="GA188" t="str">
        <f>work!HC188</f>
        <v>.</v>
      </c>
      <c r="GB188" t="str">
        <f>IF(ISNUMBER(work!HA188+work!HB188),work!HA188+work!HB188,".")</f>
        <v>.</v>
      </c>
      <c r="GC188" t="str">
        <f>IF(ISNUMBER(work!HK188-work!HC188),work!HK188-work!HC188,".")</f>
        <v>.</v>
      </c>
      <c r="GD188" t="str">
        <f>IF(ISNUMBER(work!HI188+work!HJ188-work!HA188-work!HB188),(work!HI188+work!HJ188-work!HA188-work!HB188),".")</f>
        <v>.</v>
      </c>
      <c r="GH188">
        <f>work!GQ188</f>
        <v>5000</v>
      </c>
      <c r="GI188" t="str">
        <f>work!GR188</f>
        <v>.</v>
      </c>
      <c r="GJ188" t="str">
        <f>work!GZ188</f>
        <v>.</v>
      </c>
      <c r="GK188" t="str">
        <f>work!HH188</f>
        <v>.</v>
      </c>
      <c r="GL188" t="str">
        <f t="shared" si="125"/>
        <v>.</v>
      </c>
      <c r="GM188" t="str">
        <f>IFERROR(VLOOKUP($F188,AREA_EM_ALLYEAR,Seq!B$1,FALSE),".")</f>
        <v>.</v>
      </c>
      <c r="GN188" t="str">
        <f>IFERROR(VLOOKUP($F188,AREA_EM_ALLYEAR,Seq!C$1,FALSE),".")</f>
        <v>.</v>
      </c>
      <c r="GO188" t="str">
        <f>IFERROR(VLOOKUP($F188,AREA_EM_ALLYEAR,Seq!D$1,FALSE),".")</f>
        <v>.</v>
      </c>
      <c r="GP188" t="str">
        <f>IFERROR(VLOOKUP($F188,AREA_EM_ALLYEAR,Seq!E$1,FALSE),".")</f>
        <v>.</v>
      </c>
      <c r="GQ188" t="str">
        <f>IFERROR(VLOOKUP($F188,AREA_EM_ALLYEAR,Seq!F$1,FALSE),".")</f>
        <v>.</v>
      </c>
      <c r="GR188" t="str">
        <f>IFERROR(VLOOKUP($F188,AREA_EM_ALLYEAR,Seq!G$1,FALSE),".")</f>
        <v>.</v>
      </c>
      <c r="GS188" t="str">
        <f>IFERROR(VLOOKUP($F188,AREA_EM_ALLYEAR,Seq!H$1,FALSE),".")</f>
        <v>.</v>
      </c>
      <c r="GT188" t="str">
        <f>IFERROR(VLOOKUP($F188,AREA_EM_ALLYEAR,Seq!I$1,FALSE),".")</f>
        <v>.</v>
      </c>
      <c r="GU188" t="str">
        <f>IFERROR(VLOOKUP($F188,AREA_EM_ALLYEAR,Seq!J$1,FALSE),".")</f>
        <v>.</v>
      </c>
      <c r="GV188" t="str">
        <f>IFERROR(VLOOKUP($F188,AREA_EM_ALLYEAR,Seq!K$1,FALSE),".")</f>
        <v>.</v>
      </c>
      <c r="GW188" t="str">
        <f>IFERROR(VLOOKUP($F188,AREA_EM_ALLYEAR,Seq!L$1,FALSE),".")</f>
        <v>.</v>
      </c>
      <c r="GX188" t="str">
        <f>IFERROR(VLOOKUP($F188,AREA_EM_ALLYEAR,Seq!M$1,FALSE),".")</f>
        <v>.</v>
      </c>
      <c r="GY188" t="str">
        <f>IFERROR(VLOOKUP($F188,AREA_EM_ALLYEAR,Seq!N$1,FALSE),".")</f>
        <v>.</v>
      </c>
      <c r="GZ188" t="str">
        <f>IFERROR(VLOOKUP($F188,AREA_EM_ALLYEAR,Seq!O$1,FALSE),".")</f>
        <v>.</v>
      </c>
      <c r="HA188" t="str">
        <f t="shared" si="104"/>
        <v>.</v>
      </c>
      <c r="HK188" s="139">
        <f>IFERROR(VLOOKUP(CONCATENATE($G188, ".SP.DYN.LE00.IN"),AREA_WB_6ATTRS,Seq!B$1,FALSE)-VLOOKUP("CHN.SP.DYN.LE00.IN",AREA_WB_6ATTRS,Seq!B$1,FALSE),".")</f>
        <v>-14.110097560975618</v>
      </c>
      <c r="HL188" s="139">
        <f>IFERROR(VLOOKUP(CONCATENATE($G188, ".SP.DYN.LE00.IN"),AREA_WB_6ATTRS,Seq!C$1,FALSE)-VLOOKUP("CHN.SP.DYN.LE00.IN",AREA_WB_6ATTRS,Seq!C$1,FALSE),".")</f>
        <v>-13.731634146341477</v>
      </c>
      <c r="HM188" s="139">
        <f>IFERROR(VLOOKUP(CONCATENATE($G188, ".SP.DYN.LE00.IN"),AREA_WB_6ATTRS,Seq!D$1,FALSE)-VLOOKUP("CHN.SP.DYN.LE00.IN",AREA_WB_6ATTRS,Seq!D$1,FALSE),".")</f>
        <v>-13.476780487804874</v>
      </c>
      <c r="HN188" s="139">
        <f>IFERROR(VLOOKUP(CONCATENATE($G188, ".SP.DYN.LE00.IN"),AREA_WB_6ATTRS,Seq!E$1,FALSE)-VLOOKUP("CHN.SP.DYN.LE00.IN",AREA_WB_6ATTRS,Seq!E$1,FALSE),".")</f>
        <v>-13.354219512195122</v>
      </c>
      <c r="HO188" s="139">
        <f>IFERROR(VLOOKUP(CONCATENATE($G188, ".SP.DYN.LE00.IN"),AREA_WB_6ATTRS,Seq!F$1,FALSE)-VLOOKUP("CHN.SP.DYN.LE00.IN",AREA_WB_6ATTRS,Seq!F$1,FALSE),".")</f>
        <v>-13.358829268292688</v>
      </c>
      <c r="HP188" s="139">
        <f>IFERROR(VLOOKUP(CONCATENATE($G188, ".SP.DYN.LE00.IN"),AREA_WB_6ATTRS,Seq!G$1,FALSE)-VLOOKUP("CHN.SP.DYN.LE00.IN",AREA_WB_6ATTRS,Seq!G$1,FALSE),".")</f>
        <v>-13.460878048780494</v>
      </c>
      <c r="HQ188" s="139">
        <f>IFERROR(VLOOKUP(CONCATENATE($G188, ".SP.DYN.LE00.IN"),AREA_WB_6ATTRS,Seq!H$1,FALSE)-VLOOKUP("CHN.SP.DYN.LE00.IN",AREA_WB_6ATTRS,Seq!H$1,FALSE),".")</f>
        <v>-13.610414634146345</v>
      </c>
      <c r="HR188" s="139">
        <f>IFERROR(VLOOKUP(CONCATENATE($G188, ".SP.DYN.LE00.IN"),AREA_WB_6ATTRS,Seq!I$1,FALSE)-VLOOKUP("CHN.SP.DYN.LE00.IN",AREA_WB_6ATTRS,Seq!I$1,FALSE),".")</f>
        <v>-13.745707317073176</v>
      </c>
      <c r="HS188" s="139">
        <f>IFERROR(VLOOKUP(CONCATENATE($G188, ".SP.DYN.LE00.IN"),AREA_WB_6ATTRS,Seq!J$1,FALSE)-VLOOKUP("CHN.SP.DYN.LE00.IN",AREA_WB_6ATTRS,Seq!J$1,FALSE),".")</f>
        <v>-13.824317073170739</v>
      </c>
      <c r="HT188" s="139">
        <f>IFERROR(VLOOKUP(CONCATENATE($G188, ".SP.DYN.LE00.IN"),AREA_WB_6ATTRS,Seq!K$1,FALSE)-VLOOKUP("CHN.SP.DYN.LE00.IN",AREA_WB_6ATTRS,Seq!K$1,FALSE),".")</f>
        <v>-13.824902439024399</v>
      </c>
      <c r="HU188" s="139">
        <f>IFERROR(VLOOKUP(CONCATENATE($G188, ".SP.DYN.LE00.IN"),AREA_WB_6ATTRS,Seq!L$1,FALSE)-VLOOKUP("CHN.SP.DYN.LE00.IN",AREA_WB_6ATTRS,Seq!L$1,FALSE),".")</f>
        <v>-13.750390243902437</v>
      </c>
      <c r="HV188" s="139">
        <f>IFERROR(VLOOKUP(CONCATENATE($G188, ".SP.DYN.LE00.IN"),AREA_WB_6ATTRS,Seq!M$1,FALSE)-VLOOKUP("CHN.SP.DYN.LE00.IN",AREA_WB_6ATTRS,Seq!M$1,FALSE),".")</f>
        <v>-13.616951219512195</v>
      </c>
      <c r="HW188" s="139">
        <f>IFERROR(VLOOKUP(CONCATENATE($G188, ".SP.DYN.LE00.IN"),AREA_WB_6ATTRS,Seq!N$1,FALSE)-VLOOKUP("CHN.SP.DYN.LE00.IN",AREA_WB_6ATTRS,Seq!N$1,FALSE),".")</f>
        <v>-13.462634146341458</v>
      </c>
      <c r="HX188" s="139">
        <f>IFERROR(VLOOKUP(CONCATENATE($G188, ".SP.DYN.LE00.IN"),AREA_WB_6ATTRS,Seq!O$1,FALSE)-VLOOKUP("CHN.SP.DYN.LE00.IN",AREA_WB_6ATTRS,Seq!O$1,FALSE),".")</f>
        <v>-13.316170731707317</v>
      </c>
      <c r="HY188" s="139">
        <f>IFERROR(VLOOKUP(CONCATENATE($G188, ".SP.DYN.LE00.IN"),AREA_WB_6ATTRS,Seq!P$1,FALSE)-VLOOKUP("CHN.SP.DYN.LE00.IN",AREA_WB_6ATTRS,Seq!P$1,FALSE),".")</f>
        <v>-13.186999999999998</v>
      </c>
      <c r="HZ188" s="139">
        <f>IFERROR(VLOOKUP(CONCATENATE($G188, ".SP.DYN.LE00.IN"),AREA_WB_6ATTRS,Seq!Q$1,FALSE)-VLOOKUP("CHN.SP.DYN.LE00.IN",AREA_WB_6ATTRS,Seq!Q$1,FALSE),".")</f>
        <v>-13.072780487804877</v>
      </c>
      <c r="IA188" s="139">
        <f>IFERROR(VLOOKUP(CONCATENATE($G188, ".SP.DYN.LE00.IN"),AREA_WB_6ATTRS,Seq!R$1,FALSE)-VLOOKUP("CHN.SP.DYN.LE00.IN",AREA_WB_6ATTRS,Seq!R$1,FALSE),".")</f>
        <v>-12.968170731707325</v>
      </c>
      <c r="IB188" s="139">
        <f>IFERROR(VLOOKUP(CONCATENATE($G188, ".SP.DYN.LE00.IN"),AREA_WB_6ATTRS,Seq!S$1,FALSE)-VLOOKUP("CHN.SP.DYN.LE00.IN",AREA_WB_6ATTRS,Seq!S$1,FALSE),".")</f>
        <v>-12.860024390243908</v>
      </c>
      <c r="IC188" s="139">
        <f>IFERROR(VLOOKUP(CONCATENATE($G188, ".SP.DYN.LE00.IN"),AREA_WB_6ATTRS,Seq!T$1,FALSE)-VLOOKUP("CHN.SP.DYN.LE00.IN",AREA_WB_6ATTRS,Seq!T$1,FALSE),".")</f>
        <v>-12.737585365853668</v>
      </c>
      <c r="ID188" s="139">
        <f>IFERROR(VLOOKUP(CONCATENATE($G188, ".SP.DYN.LE00.IN"),AREA_WB_6ATTRS,Seq!U$1,FALSE)-VLOOKUP("CHN.SP.DYN.LE00.IN",AREA_WB_6ATTRS,Seq!U$1,FALSE),".")</f>
        <v>-12.598512195121963</v>
      </c>
      <c r="IE188" s="139">
        <f>IFERROR(VLOOKUP(CONCATENATE($G188, ".SP.DYN.LE00.IN"),AREA_WB_6ATTRS,Seq!V$1,FALSE)-VLOOKUP("CHN.SP.DYN.LE00.IN",AREA_WB_6ATTRS,Seq!V$1,FALSE),".")</f>
        <v>-12.445926829268295</v>
      </c>
      <c r="IF188" s="139">
        <f>IFERROR(VLOOKUP(CONCATENATE($G188, ".SP.DYN.LE00.IN"),AREA_WB_6ATTRS,Seq!W$1,FALSE)-VLOOKUP("CHN.SP.DYN.LE00.IN",AREA_WB_6ATTRS,Seq!W$1,FALSE),".")</f>
        <v>-12.28078048780489</v>
      </c>
      <c r="IG188" s="139">
        <f>IFERROR(VLOOKUP(CONCATENATE($G188, ".SP.DYN.LE00.IN"),AREA_WB_6ATTRS,Seq!X$1,FALSE)-VLOOKUP("CHN.SP.DYN.LE00.IN",AREA_WB_6ATTRS,Seq!X$1,FALSE),".")</f>
        <v>-12.11053658536585</v>
      </c>
      <c r="IH188" s="139">
        <f>IFERROR(VLOOKUP(CONCATENATE($G188, ".SP.DYN.LE00.IN"),AREA_WB_6ATTRS,Seq!Y$1,FALSE)-VLOOKUP("CHN.SP.DYN.LE00.IN",AREA_WB_6ATTRS,Seq!Y$1,FALSE),".")</f>
        <v>-11.939560975609751</v>
      </c>
      <c r="II188" s="139">
        <f>IFERROR(VLOOKUP(CONCATENATE($G188, ".SP.DYN.LE00.IN"),AREA_WB_6ATTRS,Seq!Z$1,FALSE)-VLOOKUP("CHN.SP.DYN.LE00.IN",AREA_WB_6ATTRS,Seq!Z$1,FALSE),".")</f>
        <v>-11.769804878048788</v>
      </c>
      <c r="IJ188" s="139">
        <f>IFERROR(VLOOKUP(CONCATENATE($G188, ".SP.DYN.LE00.IN"),AREA_WB_6ATTRS,Seq!AA$1,FALSE)-VLOOKUP("CHN.SP.DYN.LE00.IN",AREA_WB_6ATTRS,Seq!AA$1,FALSE),".")</f>
        <v>-11.604707317073171</v>
      </c>
      <c r="IK188" s="139">
        <f>IFERROR(VLOOKUP(CONCATENATE($G188, ".SP.DYN.LE00.IN"),AREA_WB_6ATTRS,Seq!AB$1,FALSE)-VLOOKUP("CHN.SP.DYN.LE00.IN",AREA_WB_6ATTRS,Seq!AB$1,FALSE),".")</f>
        <v>-11.445170731707321</v>
      </c>
      <c r="IL188" s="139">
        <f>IFERROR(VLOOKUP(CONCATENATE($G188, ".SP.DYN.LE00.IN"),AREA_WB_6ATTRS,Seq!AC$1,FALSE)-VLOOKUP("CHN.SP.DYN.LE00.IN",AREA_WB_6ATTRS,Seq!AC$1,FALSE),".")</f>
        <v>-11.288682926829267</v>
      </c>
      <c r="IM188" s="139">
        <f>IFERROR(VLOOKUP(CONCATENATE($G188, ".SP.DYN.LE00.IN"),AREA_WB_6ATTRS,Seq!AD$1,FALSE)-VLOOKUP("CHN.SP.DYN.LE00.IN",AREA_WB_6ATTRS,Seq!AD$1,FALSE),".")</f>
        <v>-11.134170731707307</v>
      </c>
      <c r="IN188" s="139">
        <f>IFERROR(VLOOKUP(CONCATENATE($G188, ".SP.DYN.LE00.IN"),AREA_WB_6ATTRS,Seq!AE$1,FALSE)-VLOOKUP("CHN.SP.DYN.LE00.IN",AREA_WB_6ATTRS,Seq!AE$1,FALSE),".")</f>
        <v>-10.98260975609756</v>
      </c>
      <c r="IO188" s="139">
        <f>IFERROR(VLOOKUP(CONCATENATE($G188, ".SP.DYN.LE00.IN"),AREA_WB_6ATTRS,Seq!AF$1,FALSE)-VLOOKUP("CHN.SP.DYN.LE00.IN",AREA_WB_6ATTRS,Seq!AF$1,FALSE),".")</f>
        <v>-10.832487804878056</v>
      </c>
      <c r="IP188" s="139" t="str">
        <f>IFERROR(VLOOKUP(CONCATENATE($G188, ".SP.DYN.LE00.IN"),AREA_WB_6ATTRS,Seq!AG$1,FALSE)-VLOOKUP("CHN.SP.DYN.LE00.IN",AREA_WB_6ATTRS,Seq!AG$1,FALSE),".")</f>
        <v>.</v>
      </c>
      <c r="IW188">
        <f>IFERROR(VLOOKUP(CONCATENATE($G188, ".SP.DYN.LE00.IN"),AREA_WB_6ATTRS,Seq!B$1,FALSE),".")</f>
        <v>52.883707317073174</v>
      </c>
      <c r="IX188">
        <f>IFERROR(VLOOKUP(CONCATENATE($G188, ".SP.DYN.LE00.IN"),AREA_WB_6ATTRS,Seq!C$1,FALSE),".")</f>
        <v>53.531292682926832</v>
      </c>
      <c r="IY188">
        <f>IFERROR(VLOOKUP(CONCATENATE($G188, ".SP.DYN.LE00.IN"),AREA_WB_6ATTRS,Seq!D$1,FALSE),".")</f>
        <v>54.058121951219519</v>
      </c>
      <c r="IZ188">
        <f>IFERROR(VLOOKUP(CONCATENATE($G188, ".SP.DYN.LE00.IN"),AREA_WB_6ATTRS,Seq!E$1,FALSE),".")</f>
        <v>54.445634146341469</v>
      </c>
      <c r="JA188">
        <f>IFERROR(VLOOKUP(CONCATENATE($G188, ".SP.DYN.LE00.IN"),AREA_WB_6ATTRS,Seq!F$1,FALSE),".")</f>
        <v>54.700439024390242</v>
      </c>
      <c r="JB188">
        <f>IFERROR(VLOOKUP(CONCATENATE($G188, ".SP.DYN.LE00.IN"),AREA_WB_6ATTRS,Seq!G$1,FALSE),".")</f>
        <v>54.852268292682929</v>
      </c>
      <c r="JC188">
        <f>IFERROR(VLOOKUP(CONCATENATE($G188, ".SP.DYN.LE00.IN"),AREA_WB_6ATTRS,Seq!H$1,FALSE),".")</f>
        <v>54.949073170731715</v>
      </c>
      <c r="JD188">
        <f>IFERROR(VLOOKUP(CONCATENATE($G188, ".SP.DYN.LE00.IN"),AREA_WB_6ATTRS,Seq!I$1,FALSE),".")</f>
        <v>55.051609756097569</v>
      </c>
      <c r="JE188">
        <f>IFERROR(VLOOKUP(CONCATENATE($G188, ".SP.DYN.LE00.IN"),AREA_WB_6ATTRS,Seq!J$1,FALSE),".")</f>
        <v>55.202804878048788</v>
      </c>
      <c r="JF188">
        <f>IFERROR(VLOOKUP(CONCATENATE($G188, ".SP.DYN.LE00.IN"),AREA_WB_6ATTRS,Seq!K$1,FALSE),".")</f>
        <v>55.422024390243905</v>
      </c>
      <c r="JG188">
        <f>IFERROR(VLOOKUP(CONCATENATE($G188, ".SP.DYN.LE00.IN"),AREA_WB_6ATTRS,Seq!L$1,FALSE),".")</f>
        <v>55.709341463414638</v>
      </c>
      <c r="JH188">
        <f>IFERROR(VLOOKUP(CONCATENATE($G188, ".SP.DYN.LE00.IN"),AREA_WB_6ATTRS,Seq!M$1,FALSE),".")</f>
        <v>56.047073170731714</v>
      </c>
      <c r="JI188">
        <f>IFERROR(VLOOKUP(CONCATENATE($G188, ".SP.DYN.LE00.IN"),AREA_WB_6ATTRS,Seq!N$1,FALSE),".")</f>
        <v>56.399195121951223</v>
      </c>
      <c r="JJ188">
        <f>IFERROR(VLOOKUP(CONCATENATE($G188, ".SP.DYN.LE00.IN"),AREA_WB_6ATTRS,Seq!O$1,FALSE),".")</f>
        <v>56.738463414634154</v>
      </c>
      <c r="JK188">
        <f>IFERROR(VLOOKUP(CONCATENATE($G188, ".SP.DYN.LE00.IN"),AREA_WB_6ATTRS,Seq!P$1,FALSE),".")</f>
        <v>57.055926829268302</v>
      </c>
      <c r="JL188">
        <f>IFERROR(VLOOKUP(CONCATENATE($G188, ".SP.DYN.LE00.IN"),AREA_WB_6ATTRS,Seq!Q$1,FALSE),".")</f>
        <v>57.351951219512202</v>
      </c>
      <c r="JM188">
        <f>IFERROR(VLOOKUP(CONCATENATE($G188, ".SP.DYN.LE00.IN"),AREA_WB_6ATTRS,Seq!R$1,FALSE),".")</f>
        <v>57.630853658536587</v>
      </c>
      <c r="JN188">
        <f>IFERROR(VLOOKUP(CONCATENATE($G188, ".SP.DYN.LE00.IN"),AREA_WB_6ATTRS,Seq!S$1,FALSE),".")</f>
        <v>57.906292682926832</v>
      </c>
      <c r="JO188">
        <f>IFERROR(VLOOKUP(CONCATENATE($G188, ".SP.DYN.LE00.IN"),AREA_WB_6ATTRS,Seq!T$1,FALSE),".")</f>
        <v>58.189512195121956</v>
      </c>
      <c r="JP188">
        <f>IFERROR(VLOOKUP(CONCATENATE($G188, ".SP.DYN.LE00.IN"),AREA_WB_6ATTRS,Seq!U$1,FALSE),".")</f>
        <v>58.484878048780494</v>
      </c>
      <c r="JQ188">
        <f>IFERROR(VLOOKUP(CONCATENATE($G188, ".SP.DYN.LE00.IN"),AREA_WB_6ATTRS,Seq!V$1,FALSE),".")</f>
        <v>58.795780487804883</v>
      </c>
      <c r="JR188">
        <f>IFERROR(VLOOKUP(CONCATENATE($G188, ".SP.DYN.LE00.IN"),AREA_WB_6ATTRS,Seq!W$1,FALSE),".")</f>
        <v>59.124756097560976</v>
      </c>
      <c r="JS188">
        <f>IFERROR(VLOOKUP(CONCATENATE($G188, ".SP.DYN.LE00.IN"),AREA_WB_6ATTRS,Seq!X$1,FALSE),".")</f>
        <v>59.46890243902439</v>
      </c>
      <c r="JT188">
        <f>IFERROR(VLOOKUP(CONCATENATE($G188, ".SP.DYN.LE00.IN"),AREA_WB_6ATTRS,Seq!Y$1,FALSE),".")</f>
        <v>59.825317073170737</v>
      </c>
      <c r="JU188">
        <f>IFERROR(VLOOKUP(CONCATENATE($G188, ".SP.DYN.LE00.IN"),AREA_WB_6ATTRS,Seq!Z$1,FALSE),".")</f>
        <v>60.192536585365858</v>
      </c>
      <c r="JV188">
        <f>IFERROR(VLOOKUP(CONCATENATE($G188, ".SP.DYN.LE00.IN"),AREA_WB_6ATTRS,Seq!AA$1,FALSE),".")</f>
        <v>60.56660975609757</v>
      </c>
      <c r="JW188">
        <f>IFERROR(VLOOKUP(CONCATENATE($G188, ".SP.DYN.LE00.IN"),AREA_WB_6ATTRS,Seq!AB$1,FALSE),".")</f>
        <v>60.944560975609761</v>
      </c>
      <c r="JX188">
        <f>IFERROR(VLOOKUP(CONCATENATE($G188, ".SP.DYN.LE00.IN"),AREA_WB_6ATTRS,Seq!AC$1,FALSE),".")</f>
        <v>61.323902439024394</v>
      </c>
      <c r="JY188">
        <f>IFERROR(VLOOKUP(CONCATENATE($G188, ".SP.DYN.LE00.IN"),AREA_WB_6ATTRS,Seq!AD$1,FALSE),".")</f>
        <v>61.701170731707329</v>
      </c>
      <c r="JZ188">
        <f>IFERROR(VLOOKUP(CONCATENATE($G188, ".SP.DYN.LE00.IN"),AREA_WB_6ATTRS,Seq!AE$1,FALSE),".")</f>
        <v>62.073902439024394</v>
      </c>
      <c r="KA188">
        <f>IFERROR(VLOOKUP(CONCATENATE($G188, ".SP.DYN.LE00.IN"),AREA_WB_6ATTRS,Seq!AF$1,FALSE),".")</f>
        <v>62.440609756097572</v>
      </c>
      <c r="KB188" t="str">
        <f>IFERROR(VLOOKUP(CONCATENATE($G188, ".SP.DYN.LE00.IN"),AREA_WB_6ATTRS,Seq!AG$1,FALSE),".")</f>
        <v>.</v>
      </c>
      <c r="KK188">
        <f t="shared" si="107"/>
        <v>278</v>
      </c>
      <c r="KL188">
        <f t="shared" si="105"/>
        <v>0</v>
      </c>
      <c r="KM188">
        <f t="shared" si="108"/>
        <v>44695540.970944174</v>
      </c>
      <c r="KN188">
        <f t="shared" si="109"/>
        <v>-44224170.493668206</v>
      </c>
      <c r="KO188" t="str">
        <f t="shared" si="106"/>
        <v>.</v>
      </c>
      <c r="KP188" t="str">
        <f>work!HA188</f>
        <v>.</v>
      </c>
      <c r="KQ188" t="str">
        <f>work!HB188</f>
        <v>.</v>
      </c>
      <c r="KR188" t="str">
        <f>work!HC188</f>
        <v>.</v>
      </c>
      <c r="KS188" t="str">
        <f>IF(ISNUMBER(work!HI188-work!HA188),work!HI188-work!HA188,".")</f>
        <v>.</v>
      </c>
      <c r="KT188" t="str">
        <f>IF(ISNUMBER(work!HJ188-work!HB188),work!HJ188-work!HB188,".")</f>
        <v>.</v>
      </c>
      <c r="KU188" t="str">
        <f>IF(ISNUMBER(work!HK188-work!HC188),work!HK188-work!HC188,".")</f>
        <v>.</v>
      </c>
      <c r="KW188" t="str">
        <f>IFERROR(work!HR188/work!HV188,".")</f>
        <v>.</v>
      </c>
      <c r="KX188" t="str">
        <f>IFERROR(work!HS188/work!HW188,".")</f>
        <v>.</v>
      </c>
      <c r="KY188" t="str">
        <f>IFERROR(work!HT188/work!HX188,".")</f>
        <v>.</v>
      </c>
      <c r="KZ188" t="str">
        <f>IFERROR(work!HU188/work!HY188,".")</f>
        <v>.</v>
      </c>
    </row>
    <row r="189" spans="1:312">
      <c r="A189" s="24">
        <f t="shared" si="85"/>
        <v>192</v>
      </c>
      <c r="B189" s="24" t="str">
        <f t="shared" si="110"/>
        <v>Out</v>
      </c>
      <c r="C189" s="24" t="str">
        <f t="shared" si="111"/>
        <v>Out</v>
      </c>
      <c r="D189" s="24" t="str">
        <f t="shared" si="112"/>
        <v>Out67</v>
      </c>
      <c r="E189" s="25" t="s">
        <v>2646</v>
      </c>
      <c r="F189" s="26" t="str">
        <f t="shared" si="89"/>
        <v>SolomonIs.</v>
      </c>
      <c r="G189" s="166" t="s">
        <v>1627</v>
      </c>
      <c r="H189" s="166" t="s">
        <v>5007</v>
      </c>
      <c r="I189" s="166" t="s">
        <v>5007</v>
      </c>
      <c r="J189" s="180" t="s">
        <v>5007</v>
      </c>
      <c r="K189" s="180" t="s">
        <v>5007</v>
      </c>
      <c r="L189" s="27">
        <f>IFERROR(VLOOKUP($F189,Area_FDI_84_96,Seq!B$1,FALSE),0)</f>
        <v>0</v>
      </c>
      <c r="M189" s="27">
        <f>IFERROR(VLOOKUP($F189,Area_FDI_84_96,Seq!C$1,FALSE),0)</f>
        <v>0</v>
      </c>
      <c r="N189" s="27">
        <f>IFERROR(VLOOKUP($F189,Area_FDI_84_96,Seq!D$1,FALSE),0)</f>
        <v>0</v>
      </c>
      <c r="O189" s="27">
        <f>IFERROR(VLOOKUP($F189,Area_FDI_84_96,Seq!E$1,FALSE),0)</f>
        <v>0</v>
      </c>
      <c r="P189" s="27">
        <f>IFERROR(VLOOKUP($F189,Area_FDI_84_96,Seq!F$1,FALSE),0)</f>
        <v>0</v>
      </c>
      <c r="Q189" s="27">
        <f>IFERROR(VLOOKUP($F189,Area_FDI_84_96,Seq!G$1,FALSE),0)</f>
        <v>0</v>
      </c>
      <c r="R189" s="27">
        <f>IFERROR(VLOOKUP($F189,Area_FDI_84_96,Seq!H$1,FALSE),0)</f>
        <v>0</v>
      </c>
      <c r="S189" s="27">
        <f>IFERROR(VLOOKUP($F189,Area_FDI_84_96,Seq!I$1,FALSE),0)</f>
        <v>0</v>
      </c>
      <c r="T189" s="27">
        <f>IFERROR(VALUE(VLOOKUP($E189,Area_FDI_92_95,Seq!B$1,FALSE)),0)</f>
        <v>0</v>
      </c>
      <c r="U189" s="27">
        <f>IFERROR(VALUE(VLOOKUP($E189,Area_FDI_92_95,Seq!C$1,FALSE)),0)</f>
        <v>0</v>
      </c>
      <c r="V189" s="27">
        <f>IFERROR(VALUE(VLOOKUP($E189,Area_FDI_92_95,Seq!D$1,FALSE)),0)</f>
        <v>112</v>
      </c>
      <c r="W189" s="27">
        <f>IFERROR(VALUE(VLOOKUP($E189,Area_FDI_92_95,Seq!E$1,FALSE)),0)</f>
        <v>60</v>
      </c>
      <c r="X189" s="27">
        <f>IFERROR(VALUE(VLOOKUP($E189,Area_FDI_96_99,Seq!B$1,FALSE)),0)</f>
        <v>1040</v>
      </c>
      <c r="Y189" s="27">
        <f>IFERROR(VALUE(VLOOKUP($E189,Area_FDI_96_99,Seq!C$1,FALSE)),0)</f>
        <v>0</v>
      </c>
      <c r="Z189" s="27">
        <f>IFERROR(VALUE(VLOOKUP($E189,Area_FDI_96_99,Seq!D$1,FALSE)),0)</f>
        <v>0</v>
      </c>
      <c r="AA189" s="27">
        <f>IFERROR(VALUE(VLOOKUP($E189,Area_FDI_96_99,Seq!E$1,FALSE)),0)</f>
        <v>0</v>
      </c>
      <c r="AB189" s="27">
        <f t="shared" si="113"/>
        <v>0</v>
      </c>
      <c r="AC189" s="27">
        <f t="shared" si="114"/>
        <v>0</v>
      </c>
      <c r="AD189" s="27">
        <f t="shared" si="115"/>
        <v>0</v>
      </c>
      <c r="AE189" s="27">
        <f t="shared" si="116"/>
        <v>0</v>
      </c>
      <c r="AF189" s="27">
        <f t="shared" si="117"/>
        <v>30</v>
      </c>
      <c r="AG189" s="27">
        <f t="shared" si="118"/>
        <v>0</v>
      </c>
      <c r="AH189" s="27">
        <f t="shared" si="119"/>
        <v>0</v>
      </c>
      <c r="AI189" s="27">
        <f t="shared" si="120"/>
        <v>0</v>
      </c>
      <c r="AJ189" s="27">
        <f t="shared" si="121"/>
        <v>0</v>
      </c>
      <c r="AK189" s="27">
        <f t="shared" si="122"/>
        <v>3</v>
      </c>
      <c r="AL189" s="27">
        <f t="shared" si="123"/>
        <v>0</v>
      </c>
      <c r="AM189" s="27"/>
      <c r="AN189" s="27"/>
      <c r="AO189" s="27"/>
      <c r="AP189" s="27"/>
      <c r="AQ189" s="27"/>
      <c r="AR189" s="27"/>
      <c r="AS189" s="27"/>
      <c r="AT189" s="27" t="str">
        <f>IFERROR(work!D189+work!AP189,".")</f>
        <v>.</v>
      </c>
      <c r="AU189" s="27" t="str">
        <f>IFERROR(work!E189+work!AQ189,".")</f>
        <v>.</v>
      </c>
      <c r="AV189" s="27" t="str">
        <f>IFERROR(work!F189+work!AR189,".")</f>
        <v>.</v>
      </c>
      <c r="AW189" s="27" t="str">
        <f>IFERROR(work!G189+work!AS189,".")</f>
        <v>.</v>
      </c>
      <c r="AX189" s="27" t="str">
        <f>IFERROR(work!H189+work!AT189,".")</f>
        <v>.</v>
      </c>
      <c r="AY189" s="27" t="str">
        <f>IFERROR(work!I189+work!AU189,".")</f>
        <v>.</v>
      </c>
      <c r="AZ189" s="27" t="str">
        <f>IFERROR(work!J189+work!AV189,".")</f>
        <v>.</v>
      </c>
      <c r="BA189" s="27" t="str">
        <f>IFERROR(work!K189+work!AW189,".")</f>
        <v>.</v>
      </c>
      <c r="BB189" s="27" t="str">
        <f>IFERROR(work!L189+work!AX189,".")</f>
        <v>.</v>
      </c>
      <c r="BC189" s="27" t="str">
        <f>IFERROR(work!M189+work!AY189,".")</f>
        <v>.</v>
      </c>
      <c r="BD189" s="27">
        <f>IFERROR(work!N189+work!AZ189,".")</f>
        <v>44493942.331090048</v>
      </c>
      <c r="BE189" s="27">
        <f>IFERROR(work!O189+work!BA189,".")</f>
        <v>48586295.679251805</v>
      </c>
      <c r="BF189" s="27">
        <f>IFERROR(work!P189+work!BB189,".")</f>
        <v>55485004.215358496</v>
      </c>
      <c r="BG189" s="27">
        <f>IFERROR(work!Q189+work!BC189,".")</f>
        <v>63248823.351429045</v>
      </c>
      <c r="BH189" s="27">
        <f>IFERROR(work!R189+work!BD189,".")</f>
        <v>71532765.417811856</v>
      </c>
      <c r="BI189" s="27">
        <f>IFERROR(work!S189+work!BE189,".")</f>
        <v>79328599.53655304</v>
      </c>
      <c r="BJ189" s="27">
        <f>IFERROR(work!T189+work!BF189,".")</f>
        <v>87257259.383936092</v>
      </c>
      <c r="BK189" s="27">
        <f>IFERROR(work!U189+work!BG189,".")</f>
        <v>95366724.970816374</v>
      </c>
      <c r="BL189" s="27">
        <f>IFERROR(work!V189+work!BH189,".")</f>
        <v>102802315.23471589</v>
      </c>
      <c r="BM189" s="27">
        <f>IFERROR(work!W189+work!BI189,".")</f>
        <v>110611169.29828402</v>
      </c>
      <c r="BN189" s="27">
        <f>IFERROR(work!X189+work!BJ189,".")</f>
        <v>119891003.54160127</v>
      </c>
      <c r="BO189" s="27">
        <f>IFERROR(work!Y189+work!BK189,".")</f>
        <v>129834874.01208648</v>
      </c>
      <c r="BP189" s="27">
        <f>IFERROR(work!Z189+work!BL189,".")</f>
        <v>141645082.94922164</v>
      </c>
      <c r="BQ189" s="27">
        <f>IFERROR(work!AA189+work!BM189,".")</f>
        <v>155808229.12966666</v>
      </c>
      <c r="BR189" s="27">
        <f>IFERROR(work!AB189+work!BN189,".")</f>
        <v>171542704.34228837</v>
      </c>
      <c r="BS189" s="27">
        <f>IFERROR(work!AC189+work!BO189,".")</f>
        <v>190924473.97856712</v>
      </c>
      <c r="BT189" s="27">
        <f>IFERROR(work!AD189+work!BP189,".")</f>
        <v>215169245.15861249</v>
      </c>
      <c r="BU189" s="27">
        <f>IFERROR(work!AE189+work!BQ189,".")</f>
        <v>245721562.32754186</v>
      </c>
      <c r="BV189" s="27">
        <f>IFERROR(work!AF189+work!BR189,".")</f>
        <v>269309584.25379813</v>
      </c>
      <c r="BW189" s="27">
        <f>IFERROR(work!AG189+work!BS189,".")</f>
        <v>294080010.64872873</v>
      </c>
      <c r="BX189" s="27">
        <f>IFERROR(work!AH189+work!BT189,".")</f>
        <v>324662375.87607306</v>
      </c>
      <c r="BY189" s="27">
        <f>IFERROR(work!AI189+work!BU189,".")</f>
        <v>354206590.52809757</v>
      </c>
      <c r="BZ189" s="27"/>
      <c r="CA189" s="27"/>
      <c r="CB189" s="27"/>
      <c r="CC189" s="27"/>
      <c r="CD189" s="27"/>
      <c r="CE189" s="27"/>
      <c r="CF189" s="27" t="str">
        <f>IFERROR(work!AP189-work!D189,".")</f>
        <v>.</v>
      </c>
      <c r="CG189" s="27" t="str">
        <f>IFERROR(work!AQ189-work!E189,".")</f>
        <v>.</v>
      </c>
      <c r="CH189" s="27" t="str">
        <f>IFERROR(work!AR189-work!F189,".")</f>
        <v>.</v>
      </c>
      <c r="CI189" s="27" t="str">
        <f>IFERROR(work!AS189-work!G189,".")</f>
        <v>.</v>
      </c>
      <c r="CJ189" s="27" t="str">
        <f>IFERROR(work!AT189-work!H189,".")</f>
        <v>.</v>
      </c>
      <c r="CK189" s="27" t="str">
        <f>IFERROR(work!AU189-work!I189,".")</f>
        <v>.</v>
      </c>
      <c r="CL189" s="27" t="str">
        <f>IFERROR(work!AV189-work!J189,".")</f>
        <v>.</v>
      </c>
      <c r="CM189" s="27" t="str">
        <f>IFERROR(work!AW189-work!K189,".")</f>
        <v>.</v>
      </c>
      <c r="CN189" s="27" t="str">
        <f>IFERROR(work!AX189-work!L189,".")</f>
        <v>.</v>
      </c>
      <c r="CO189" s="27" t="str">
        <f>IFERROR(work!AY189-work!M189,".")</f>
        <v>.</v>
      </c>
      <c r="CP189" s="27">
        <f>IFERROR(work!AZ189-work!N189,".")</f>
        <v>-44425769.133522332</v>
      </c>
      <c r="CQ189" s="27">
        <f>IFERROR(work!BA189-work!O189,".")</f>
        <v>-48514029.240104884</v>
      </c>
      <c r="CR189" s="27">
        <f>IFERROR(work!BB189-work!P189,".")</f>
        <v>-55403566.842546746</v>
      </c>
      <c r="CS189" s="27">
        <f>IFERROR(work!BC189-work!Q189,".")</f>
        <v>-63164147.654583111</v>
      </c>
      <c r="CT189" s="27">
        <f>IFERROR(work!BD189-work!R189,".")</f>
        <v>-71440304.789987728</v>
      </c>
      <c r="CU189" s="27">
        <f>IFERROR(work!BE189-work!S189,".")</f>
        <v>-79228535.323896661</v>
      </c>
      <c r="CV189" s="27">
        <f>IFERROR(work!BF189-work!T189,".")</f>
        <v>-87155588.962558731</v>
      </c>
      <c r="CW189" s="27">
        <f>IFERROR(work!BG189-work!U189,".")</f>
        <v>-95266518.271902472</v>
      </c>
      <c r="CX189" s="27">
        <f>IFERROR(work!BH189-work!V189,".")</f>
        <v>-102700320.98093514</v>
      </c>
      <c r="CY189" s="27">
        <f>IFERROR(work!BI189-work!W189,".")</f>
        <v>-110509667.26975647</v>
      </c>
      <c r="CZ189" s="27">
        <f>IFERROR(work!BJ189-work!X189,".")</f>
        <v>-119803983.29815459</v>
      </c>
      <c r="DA189" s="27">
        <f>IFERROR(work!BK189-work!Y189,".")</f>
        <v>-129754796.73536909</v>
      </c>
      <c r="DB189" s="27">
        <f>IFERROR(work!BL189-work!Z189,".")</f>
        <v>-141567247.83625236</v>
      </c>
      <c r="DC189" s="27">
        <f>IFERROR(work!BM189-work!AA189,".")</f>
        <v>-155725334.73435435</v>
      </c>
      <c r="DD189" s="27">
        <f>IFERROR(work!BN189-work!AB189,".")</f>
        <v>-171455749.47200018</v>
      </c>
      <c r="DE189" s="27">
        <f>IFERROR(work!BO189-work!AC189,".")</f>
        <v>-190832805.11673564</v>
      </c>
      <c r="DF189" s="27">
        <f>IFERROR(work!BP189-work!AD189,".")</f>
        <v>-215071208.38179213</v>
      </c>
      <c r="DG189" s="27">
        <f>IFERROR(work!BQ189-work!AE189,".")</f>
        <v>-245613035.61560169</v>
      </c>
      <c r="DH189" s="27">
        <f>IFERROR(work!BR189-work!AF189,".")</f>
        <v>-269193135.0918864</v>
      </c>
      <c r="DI189" s="27">
        <f>IFERROR(work!BS189-work!AG189,".")</f>
        <v>-293964958.87675989</v>
      </c>
      <c r="DJ189" s="27">
        <f>IFERROR(work!BT189-work!AH189,".")</f>
        <v>-324539270.48006636</v>
      </c>
      <c r="DK189" s="27">
        <f>IFERROR(work!BU189-work!AI189,".")</f>
        <v>-354072405.64645034</v>
      </c>
      <c r="DL189" s="27"/>
      <c r="DM189" s="27"/>
      <c r="DN189" s="27"/>
      <c r="DO189" s="27"/>
      <c r="DP189" s="27"/>
      <c r="DQ189" s="27"/>
      <c r="DR189" s="27"/>
      <c r="DS189" s="27" t="str">
        <f>IFERROR(work!DO189-work!CC189,".")</f>
        <v>.</v>
      </c>
      <c r="DT189" s="27" t="str">
        <f>IFERROR(work!DP189-work!CD189,".")</f>
        <v>.</v>
      </c>
      <c r="DU189" s="27" t="str">
        <f>IFERROR(work!DQ189-work!CE189,".")</f>
        <v>.</v>
      </c>
      <c r="DV189" s="27" t="str">
        <f>IFERROR(work!DR189-work!CF189,".")</f>
        <v>.</v>
      </c>
      <c r="DW189" s="27" t="str">
        <f>IFERROR(work!DS189-work!CG189,".")</f>
        <v>.</v>
      </c>
      <c r="DX189" s="27" t="str">
        <f>IFERROR(work!DT189-work!CH189,".")</f>
        <v>.</v>
      </c>
      <c r="DY189" s="27" t="str">
        <f>IFERROR(work!DU189-work!CI189,".")</f>
        <v>.</v>
      </c>
      <c r="DZ189" s="27" t="str">
        <f>IFERROR(work!DV189-work!CJ189,".")</f>
        <v>.</v>
      </c>
      <c r="EA189" s="27" t="str">
        <f>IFERROR(work!DW189-work!CK189,".")</f>
        <v>.</v>
      </c>
      <c r="EB189" s="27" t="str">
        <f>IFERROR(work!DX189-work!CL189,".")</f>
        <v>.</v>
      </c>
      <c r="EC189" s="27" t="str">
        <f>IFERROR(work!DY189-work!CM189,".")</f>
        <v>.</v>
      </c>
      <c r="ED189" s="27" t="str">
        <f>IFERROR(work!DZ189-work!CN189,".")</f>
        <v>.</v>
      </c>
      <c r="EE189" s="27" t="str">
        <f>IFERROR(work!EA189-work!CO189,".")</f>
        <v>.</v>
      </c>
      <c r="EF189" s="27" t="str">
        <f>IFERROR(work!EB189-work!CP189,".")</f>
        <v>.</v>
      </c>
      <c r="EG189" s="27" t="str">
        <f>IFERROR(work!EC189-work!CQ189,".")</f>
        <v>.</v>
      </c>
      <c r="EH189" s="27" t="str">
        <f>IFERROR(work!ED189-work!CR189,".")</f>
        <v>.</v>
      </c>
      <c r="EI189" s="27" t="str">
        <f>IFERROR(work!EE189-work!CS189,".")</f>
        <v>.</v>
      </c>
      <c r="EJ189" s="27" t="str">
        <f>IFERROR(work!EF189-work!CT189,".")</f>
        <v>.</v>
      </c>
      <c r="EK189" s="27" t="str">
        <f>IFERROR(work!EG189-work!CU189,".")</f>
        <v>.</v>
      </c>
      <c r="EL189" s="27" t="str">
        <f>IFERROR(work!EH189-work!CV189,".")</f>
        <v>.</v>
      </c>
      <c r="EM189" s="27" t="str">
        <f>IFERROR(work!EI189-work!CW189,".")</f>
        <v>.</v>
      </c>
      <c r="EN189" s="27" t="str">
        <f>IFERROR(work!EJ189-work!CX189,".")</f>
        <v>.</v>
      </c>
      <c r="EO189" s="27" t="str">
        <f>IFERROR(work!EK189-work!CY189,".")</f>
        <v>.</v>
      </c>
      <c r="EP189" s="27" t="str">
        <f>IFERROR(work!EL189-work!CZ189,".")</f>
        <v>.</v>
      </c>
      <c r="EQ189" s="27" t="str">
        <f>IFERROR(work!EM189-work!DA189,".")</f>
        <v>.</v>
      </c>
      <c r="ER189" s="27" t="str">
        <f>IFERROR(work!EN189-work!DB189,".")</f>
        <v>.</v>
      </c>
      <c r="ES189" s="27" t="str">
        <f>IFERROR(work!EO189-work!DC189,".")</f>
        <v>.</v>
      </c>
      <c r="ET189" s="27" t="str">
        <f>IFERROR(work!EP189-work!DD189,".")</f>
        <v>.</v>
      </c>
      <c r="EU189" s="27" t="str">
        <f>IFERROR(work!EQ189-work!DE189,".")</f>
        <v>.</v>
      </c>
      <c r="EV189" s="27" t="str">
        <f>IFERROR(work!ER189-work!DF189,".")</f>
        <v>.</v>
      </c>
      <c r="EW189" s="27" t="str">
        <f>IFERROR(work!ES189-work!DG189,".")</f>
        <v>.</v>
      </c>
      <c r="EX189" s="27" t="str">
        <f>IFERROR(work!ET189-work!DH189,".")</f>
        <v>.</v>
      </c>
      <c r="EY189" s="27"/>
      <c r="EZ189" s="27"/>
      <c r="FA189" s="27"/>
      <c r="FB189" s="27"/>
      <c r="FC189" s="27"/>
      <c r="FD189" s="27"/>
      <c r="FE189" s="27" t="str">
        <f>IF(ISNUMBER(work!GZ189/work!HD189),work!GZ189/work!HD189,".")</f>
        <v>.</v>
      </c>
      <c r="FF189" s="27" t="str">
        <f>IF(ISNUMBER(work!HA189/work!HE189),work!HA189/work!HE189,".")</f>
        <v>.</v>
      </c>
      <c r="FG189" s="27" t="str">
        <f>IF(ISNUMBER(work!HB189/work!HF189),work!HB189/work!HF189,".")</f>
        <v>.</v>
      </c>
      <c r="FH189" s="27" t="str">
        <f>IF(ISNUMBER(work!HC189/work!HG189),work!HC189/work!HG189,".")</f>
        <v>.</v>
      </c>
      <c r="FI189" s="27" t="str">
        <f>IF(ISNUMBER((work!HA189+work!HB189)/(work!HE189+work!HF189)),(work!HA189+work!HB189)/(work!HE189+work!HF189),".")</f>
        <v>.</v>
      </c>
      <c r="FJ189" s="27" t="str">
        <f>IF(ISNUMBER(work!HH189/work!HL189),work!HH189/work!HL189,".")</f>
        <v>.</v>
      </c>
      <c r="FK189" s="27" t="str">
        <f>IF(ISNUMBER(work!HI189/work!HM189),work!HI189/work!HM189,".")</f>
        <v>.</v>
      </c>
      <c r="FL189" s="27" t="str">
        <f>IF(ISNUMBER(work!HJ189/work!HN189),work!HJ189/work!HN189,".")</f>
        <v>.</v>
      </c>
      <c r="FM189" s="27" t="str">
        <f>IF(ISNUMBER(work!HK189/work!HO189),work!HK189/work!HO189,".")</f>
        <v>.</v>
      </c>
      <c r="FN189" s="27" t="str">
        <f>IF(ISNUMBER((work!HI189+work!HJ189)/(work!HM189+work!HN189)),(work!HI189+work!HJ189)/(work!HM189+work!HN189),".")</f>
        <v>.</v>
      </c>
      <c r="FO189" s="27" t="s">
        <v>5007</v>
      </c>
      <c r="FP189" s="27" t="s">
        <v>5007</v>
      </c>
      <c r="FQ189" s="27" t="s">
        <v>5007</v>
      </c>
      <c r="FR189" s="27" t="s">
        <v>5007</v>
      </c>
      <c r="FS189" s="27" t="s">
        <v>5007</v>
      </c>
      <c r="FT189" s="27">
        <f>work!GM189</f>
        <v>2.1841691420583609E-3</v>
      </c>
      <c r="FU189" s="27" t="str">
        <f>work!GN189</f>
        <v>.</v>
      </c>
      <c r="FV189" s="27" t="str">
        <f>work!GO189</f>
        <v>.</v>
      </c>
      <c r="FW189" s="27" t="s">
        <v>5007</v>
      </c>
      <c r="FX189" s="27"/>
      <c r="FY189" s="27">
        <f t="shared" si="124"/>
        <v>7089.5739999999996</v>
      </c>
      <c r="FZ189">
        <f t="shared" si="103"/>
        <v>0</v>
      </c>
      <c r="GA189" t="str">
        <f>work!HC189</f>
        <v>.</v>
      </c>
      <c r="GB189" t="str">
        <f>IF(ISNUMBER(work!HA189+work!HB189),work!HA189+work!HB189,".")</f>
        <v>.</v>
      </c>
      <c r="GC189" t="str">
        <f>IF(ISNUMBER(work!HK189-work!HC189),work!HK189-work!HC189,".")</f>
        <v>.</v>
      </c>
      <c r="GD189" t="str">
        <f>IF(ISNUMBER(work!HI189+work!HJ189-work!HA189-work!HB189),(work!HI189+work!HJ189-work!HA189-work!HB189),".")</f>
        <v>.</v>
      </c>
      <c r="GH189">
        <f>work!GQ189</f>
        <v>500</v>
      </c>
      <c r="GI189" t="str">
        <f>work!GR189</f>
        <v>.</v>
      </c>
      <c r="GJ189" t="str">
        <f>work!GZ189</f>
        <v>.</v>
      </c>
      <c r="GK189" t="str">
        <f>work!HH189</f>
        <v>.</v>
      </c>
      <c r="GL189" t="str">
        <f t="shared" si="125"/>
        <v>.</v>
      </c>
      <c r="GM189" t="str">
        <f>IFERROR(VLOOKUP($F189,AREA_EM_ALLYEAR,Seq!B$1,FALSE),".")</f>
        <v>.</v>
      </c>
      <c r="GN189" t="str">
        <f>IFERROR(VLOOKUP($F189,AREA_EM_ALLYEAR,Seq!C$1,FALSE),".")</f>
        <v>.</v>
      </c>
      <c r="GO189" t="str">
        <f>IFERROR(VLOOKUP($F189,AREA_EM_ALLYEAR,Seq!D$1,FALSE),".")</f>
        <v>.</v>
      </c>
      <c r="GP189" t="str">
        <f>IFERROR(VLOOKUP($F189,AREA_EM_ALLYEAR,Seq!E$1,FALSE),".")</f>
        <v>.</v>
      </c>
      <c r="GQ189" t="str">
        <f>IFERROR(VLOOKUP($F189,AREA_EM_ALLYEAR,Seq!F$1,FALSE),".")</f>
        <v>.</v>
      </c>
      <c r="GR189" t="str">
        <f>IFERROR(VLOOKUP($F189,AREA_EM_ALLYEAR,Seq!G$1,FALSE),".")</f>
        <v>.</v>
      </c>
      <c r="GS189" t="str">
        <f>IFERROR(VLOOKUP($F189,AREA_EM_ALLYEAR,Seq!H$1,FALSE),".")</f>
        <v>.</v>
      </c>
      <c r="GT189" t="str">
        <f>IFERROR(VLOOKUP($F189,AREA_EM_ALLYEAR,Seq!I$1,FALSE),".")</f>
        <v>.</v>
      </c>
      <c r="GU189" t="str">
        <f>IFERROR(VLOOKUP($F189,AREA_EM_ALLYEAR,Seq!J$1,FALSE),".")</f>
        <v>.</v>
      </c>
      <c r="GV189" t="str">
        <f>IFERROR(VLOOKUP($F189,AREA_EM_ALLYEAR,Seq!K$1,FALSE),".")</f>
        <v>.</v>
      </c>
      <c r="GW189" t="str">
        <f>IFERROR(VLOOKUP($F189,AREA_EM_ALLYEAR,Seq!L$1,FALSE),".")</f>
        <v>.</v>
      </c>
      <c r="GX189" t="str">
        <f>IFERROR(VLOOKUP($F189,AREA_EM_ALLYEAR,Seq!M$1,FALSE),".")</f>
        <v>.</v>
      </c>
      <c r="GY189" t="str">
        <f>IFERROR(VLOOKUP($F189,AREA_EM_ALLYEAR,Seq!N$1,FALSE),".")</f>
        <v>.</v>
      </c>
      <c r="GZ189" t="str">
        <f>IFERROR(VLOOKUP($F189,AREA_EM_ALLYEAR,Seq!O$1,FALSE),".")</f>
        <v>.</v>
      </c>
      <c r="HA189" t="str">
        <f t="shared" si="104"/>
        <v>.</v>
      </c>
      <c r="HK189" s="139">
        <f>IFERROR(VLOOKUP(CONCATENATE($G189, ".SP.DYN.LE00.IN"),AREA_WB_6ATTRS,Seq!B$1,FALSE)-VLOOKUP("CHN.SP.DYN.LE00.IN",AREA_WB_6ATTRS,Seq!B$1,FALSE),".")</f>
        <v>-8.1030731707317116</v>
      </c>
      <c r="HL189" s="139">
        <f>IFERROR(VLOOKUP(CONCATENATE($G189, ".SP.DYN.LE00.IN"),AREA_WB_6ATTRS,Seq!C$1,FALSE)-VLOOKUP("CHN.SP.DYN.LE00.IN",AREA_WB_6ATTRS,Seq!C$1,FALSE),".")</f>
        <v>-8.3795609756097633</v>
      </c>
      <c r="HM189" s="139">
        <f>IFERROR(VLOOKUP(CONCATENATE($G189, ".SP.DYN.LE00.IN"),AREA_WB_6ATTRS,Seq!D$1,FALSE)-VLOOKUP("CHN.SP.DYN.LE00.IN",AREA_WB_6ATTRS,Seq!D$1,FALSE),".")</f>
        <v>-8.8561463414634147</v>
      </c>
      <c r="HN189" s="139">
        <f>IFERROR(VLOOKUP(CONCATENATE($G189, ".SP.DYN.LE00.IN"),AREA_WB_6ATTRS,Seq!E$1,FALSE)-VLOOKUP("CHN.SP.DYN.LE00.IN",AREA_WB_6ATTRS,Seq!E$1,FALSE),".")</f>
        <v>-9.4984634146341449</v>
      </c>
      <c r="HO189" s="139">
        <f>IFERROR(VLOOKUP(CONCATENATE($G189, ".SP.DYN.LE00.IN"),AREA_WB_6ATTRS,Seq!F$1,FALSE)-VLOOKUP("CHN.SP.DYN.LE00.IN",AREA_WB_6ATTRS,Seq!F$1,FALSE),".")</f>
        <v>-10.264585365853655</v>
      </c>
      <c r="HP189" s="139">
        <f>IFERROR(VLOOKUP(CONCATENATE($G189, ".SP.DYN.LE00.IN"),AREA_WB_6ATTRS,Seq!G$1,FALSE)-VLOOKUP("CHN.SP.DYN.LE00.IN",AREA_WB_6ATTRS,Seq!G$1,FALSE),".")</f>
        <v>-11.068097560975609</v>
      </c>
      <c r="HQ189" s="139">
        <f>IFERROR(VLOOKUP(CONCATENATE($G189, ".SP.DYN.LE00.IN"),AREA_WB_6ATTRS,Seq!H$1,FALSE)-VLOOKUP("CHN.SP.DYN.LE00.IN",AREA_WB_6ATTRS,Seq!H$1,FALSE),".")</f>
        <v>-11.805634146341461</v>
      </c>
      <c r="HR189" s="139">
        <f>IFERROR(VLOOKUP(CONCATENATE($G189, ".SP.DYN.LE00.IN"),AREA_WB_6ATTRS,Seq!I$1,FALSE)-VLOOKUP("CHN.SP.DYN.LE00.IN",AREA_WB_6ATTRS,Seq!I$1,FALSE),".")</f>
        <v>-12.386341463414645</v>
      </c>
      <c r="HS189" s="139">
        <f>IFERROR(VLOOKUP(CONCATENATE($G189, ".SP.DYN.LE00.IN"),AREA_WB_6ATTRS,Seq!J$1,FALSE)-VLOOKUP("CHN.SP.DYN.LE00.IN",AREA_WB_6ATTRS,Seq!J$1,FALSE),".")</f>
        <v>-12.749829268292693</v>
      </c>
      <c r="HT189" s="139">
        <f>IFERROR(VLOOKUP(CONCATENATE($G189, ".SP.DYN.LE00.IN"),AREA_WB_6ATTRS,Seq!K$1,FALSE)-VLOOKUP("CHN.SP.DYN.LE00.IN",AREA_WB_6ATTRS,Seq!K$1,FALSE),".")</f>
        <v>-12.869195121951222</v>
      </c>
      <c r="HU189" s="139">
        <f>IFERROR(VLOOKUP(CONCATENATE($G189, ".SP.DYN.LE00.IN"),AREA_WB_6ATTRS,Seq!L$1,FALSE)-VLOOKUP("CHN.SP.DYN.LE00.IN",AREA_WB_6ATTRS,Seq!L$1,FALSE),".")</f>
        <v>-12.754975609756087</v>
      </c>
      <c r="HV189" s="139">
        <f>IFERROR(VLOOKUP(CONCATENATE($G189, ".SP.DYN.LE00.IN"),AREA_WB_6ATTRS,Seq!M$1,FALSE)-VLOOKUP("CHN.SP.DYN.LE00.IN",AREA_WB_6ATTRS,Seq!M$1,FALSE),".")</f>
        <v>-12.450170731707324</v>
      </c>
      <c r="HW189" s="139">
        <f>IFERROR(VLOOKUP(CONCATENATE($G189, ".SP.DYN.LE00.IN"),AREA_WB_6ATTRS,Seq!N$1,FALSE)-VLOOKUP("CHN.SP.DYN.LE00.IN",AREA_WB_6ATTRS,Seq!N$1,FALSE),".")</f>
        <v>-12.040707317073164</v>
      </c>
      <c r="HX189" s="139">
        <f>IFERROR(VLOOKUP(CONCATENATE($G189, ".SP.DYN.LE00.IN"),AREA_WB_6ATTRS,Seq!O$1,FALSE)-VLOOKUP("CHN.SP.DYN.LE00.IN",AREA_WB_6ATTRS,Seq!O$1,FALSE),".")</f>
        <v>-11.600048780487811</v>
      </c>
      <c r="HY189" s="139">
        <f>IFERROR(VLOOKUP(CONCATENATE($G189, ".SP.DYN.LE00.IN"),AREA_WB_6ATTRS,Seq!P$1,FALSE)-VLOOKUP("CHN.SP.DYN.LE00.IN",AREA_WB_6ATTRS,Seq!P$1,FALSE),".")</f>
        <v>-11.159195121951221</v>
      </c>
      <c r="HZ189" s="139">
        <f>IFERROR(VLOOKUP(CONCATENATE($G189, ".SP.DYN.LE00.IN"),AREA_WB_6ATTRS,Seq!Q$1,FALSE)-VLOOKUP("CHN.SP.DYN.LE00.IN",AREA_WB_6ATTRS,Seq!Q$1,FALSE),".")</f>
        <v>-10.728780487804876</v>
      </c>
      <c r="IA189" s="139">
        <f>IFERROR(VLOOKUP(CONCATENATE($G189, ".SP.DYN.LE00.IN"),AREA_WB_6ATTRS,Seq!R$1,FALSE)-VLOOKUP("CHN.SP.DYN.LE00.IN",AREA_WB_6ATTRS,Seq!R$1,FALSE),".")</f>
        <v>-10.302439024390246</v>
      </c>
      <c r="IB189" s="139">
        <f>IFERROR(VLOOKUP(CONCATENATE($G189, ".SP.DYN.LE00.IN"),AREA_WB_6ATTRS,Seq!S$1,FALSE)-VLOOKUP("CHN.SP.DYN.LE00.IN",AREA_WB_6ATTRS,Seq!S$1,FALSE),".")</f>
        <v>-9.8577073170731708</v>
      </c>
      <c r="IC189" s="139">
        <f>IFERROR(VLOOKUP(CONCATENATE($G189, ".SP.DYN.LE00.IN"),AREA_WB_6ATTRS,Seq!T$1,FALSE)-VLOOKUP("CHN.SP.DYN.LE00.IN",AREA_WB_6ATTRS,Seq!T$1,FALSE),".")</f>
        <v>-9.3834634146341642</v>
      </c>
      <c r="ID189" s="139">
        <f>IFERROR(VLOOKUP(CONCATENATE($G189, ".SP.DYN.LE00.IN"),AREA_WB_6ATTRS,Seq!U$1,FALSE)-VLOOKUP("CHN.SP.DYN.LE00.IN",AREA_WB_6ATTRS,Seq!U$1,FALSE),".")</f>
        <v>-8.8925121951219666</v>
      </c>
      <c r="IE189" s="139">
        <f>IFERROR(VLOOKUP(CONCATENATE($G189, ".SP.DYN.LE00.IN"),AREA_WB_6ATTRS,Seq!V$1,FALSE)-VLOOKUP("CHN.SP.DYN.LE00.IN",AREA_WB_6ATTRS,Seq!V$1,FALSE),".")</f>
        <v>-8.4074634146341438</v>
      </c>
      <c r="IF189" s="139">
        <f>IFERROR(VLOOKUP(CONCATENATE($G189, ".SP.DYN.LE00.IN"),AREA_WB_6ATTRS,Seq!W$1,FALSE)-VLOOKUP("CHN.SP.DYN.LE00.IN",AREA_WB_6ATTRS,Seq!W$1,FALSE),".")</f>
        <v>-7.9523902439024354</v>
      </c>
      <c r="IG189" s="139">
        <f>IFERROR(VLOOKUP(CONCATENATE($G189, ".SP.DYN.LE00.IN"),AREA_WB_6ATTRS,Seq!X$1,FALSE)-VLOOKUP("CHN.SP.DYN.LE00.IN",AREA_WB_6ATTRS,Seq!X$1,FALSE),".")</f>
        <v>-7.5455121951219439</v>
      </c>
      <c r="IH189" s="139">
        <f>IFERROR(VLOOKUP(CONCATENATE($G189, ".SP.DYN.LE00.IN"),AREA_WB_6ATTRS,Seq!Y$1,FALSE)-VLOOKUP("CHN.SP.DYN.LE00.IN",AREA_WB_6ATTRS,Seq!Y$1,FALSE),".")</f>
        <v>-7.1976585365853651</v>
      </c>
      <c r="II189" s="139">
        <f>IFERROR(VLOOKUP(CONCATENATE($G189, ".SP.DYN.LE00.IN"),AREA_WB_6ATTRS,Seq!Z$1,FALSE)-VLOOKUP("CHN.SP.DYN.LE00.IN",AREA_WB_6ATTRS,Seq!Z$1,FALSE),".")</f>
        <v>-6.9128048780487887</v>
      </c>
      <c r="IJ189" s="139">
        <f>IFERROR(VLOOKUP(CONCATENATE($G189, ".SP.DYN.LE00.IN"),AREA_WB_6ATTRS,Seq!AA$1,FALSE)-VLOOKUP("CHN.SP.DYN.LE00.IN",AREA_WB_6ATTRS,Seq!AA$1,FALSE),".")</f>
        <v>-6.6836585365853551</v>
      </c>
      <c r="IK189" s="139">
        <f>IFERROR(VLOOKUP(CONCATENATE($G189, ".SP.DYN.LE00.IN"),AREA_WB_6ATTRS,Seq!AB$1,FALSE)-VLOOKUP("CHN.SP.DYN.LE00.IN",AREA_WB_6ATTRS,Seq!AB$1,FALSE),".")</f>
        <v>-6.4969999999999999</v>
      </c>
      <c r="IL189" s="139">
        <f>IFERROR(VLOOKUP(CONCATENATE($G189, ".SP.DYN.LE00.IN"),AREA_WB_6ATTRS,Seq!AC$1,FALSE)-VLOOKUP("CHN.SP.DYN.LE00.IN",AREA_WB_6ATTRS,Seq!AC$1,FALSE),".")</f>
        <v>-6.3288048780487713</v>
      </c>
      <c r="IM189" s="139">
        <f>IFERROR(VLOOKUP(CONCATENATE($G189, ".SP.DYN.LE00.IN"),AREA_WB_6ATTRS,Seq!AD$1,FALSE)-VLOOKUP("CHN.SP.DYN.LE00.IN",AREA_WB_6ATTRS,Seq!AD$1,FALSE),".")</f>
        <v>-6.1618780487804941</v>
      </c>
      <c r="IN189" s="139">
        <f>IFERROR(VLOOKUP(CONCATENATE($G189, ".SP.DYN.LE00.IN"),AREA_WB_6ATTRS,Seq!AE$1,FALSE)-VLOOKUP("CHN.SP.DYN.LE00.IN",AREA_WB_6ATTRS,Seq!AE$1,FALSE),".")</f>
        <v>-5.9893902439024487</v>
      </c>
      <c r="IO189" s="139">
        <f>IFERROR(VLOOKUP(CONCATENATE($G189, ".SP.DYN.LE00.IN"),AREA_WB_6ATTRS,Seq!AF$1,FALSE)-VLOOKUP("CHN.SP.DYN.LE00.IN",AREA_WB_6ATTRS,Seq!AF$1,FALSE),".")</f>
        <v>-5.807902439024403</v>
      </c>
      <c r="IP189" s="139" t="str">
        <f>IFERROR(VLOOKUP(CONCATENATE($G189, ".SP.DYN.LE00.IN"),AREA_WB_6ATTRS,Seq!AG$1,FALSE)-VLOOKUP("CHN.SP.DYN.LE00.IN",AREA_WB_6ATTRS,Seq!AG$1,FALSE),".")</f>
        <v>.</v>
      </c>
      <c r="IW189">
        <f>IFERROR(VLOOKUP(CONCATENATE($G189, ".SP.DYN.LE00.IN"),AREA_WB_6ATTRS,Seq!B$1,FALSE),".")</f>
        <v>58.89073170731708</v>
      </c>
      <c r="IX189">
        <f>IFERROR(VLOOKUP(CONCATENATE($G189, ".SP.DYN.LE00.IN"),AREA_WB_6ATTRS,Seq!C$1,FALSE),".")</f>
        <v>58.883365853658546</v>
      </c>
      <c r="IY189">
        <f>IFERROR(VLOOKUP(CONCATENATE($G189, ".SP.DYN.LE00.IN"),AREA_WB_6ATTRS,Seq!D$1,FALSE),".")</f>
        <v>58.678756097560978</v>
      </c>
      <c r="IZ189">
        <f>IFERROR(VLOOKUP(CONCATENATE($G189, ".SP.DYN.LE00.IN"),AREA_WB_6ATTRS,Seq!E$1,FALSE),".")</f>
        <v>58.301390243902446</v>
      </c>
      <c r="JA189">
        <f>IFERROR(VLOOKUP(CONCATENATE($G189, ".SP.DYN.LE00.IN"),AREA_WB_6ATTRS,Seq!F$1,FALSE),".")</f>
        <v>57.794682926829275</v>
      </c>
      <c r="JB189">
        <f>IFERROR(VLOOKUP(CONCATENATE($G189, ".SP.DYN.LE00.IN"),AREA_WB_6ATTRS,Seq!G$1,FALSE),".")</f>
        <v>57.245048780487814</v>
      </c>
      <c r="JC189">
        <f>IFERROR(VLOOKUP(CONCATENATE($G189, ".SP.DYN.LE00.IN"),AREA_WB_6ATTRS,Seq!H$1,FALSE),".")</f>
        <v>56.753853658536599</v>
      </c>
      <c r="JD189">
        <f>IFERROR(VLOOKUP(CONCATENATE($G189, ".SP.DYN.LE00.IN"),AREA_WB_6ATTRS,Seq!I$1,FALSE),".")</f>
        <v>56.4109756097561</v>
      </c>
      <c r="JE189">
        <f>IFERROR(VLOOKUP(CONCATENATE($G189, ".SP.DYN.LE00.IN"),AREA_WB_6ATTRS,Seq!J$1,FALSE),".")</f>
        <v>56.277292682926834</v>
      </c>
      <c r="JF189">
        <f>IFERROR(VLOOKUP(CONCATENATE($G189, ".SP.DYN.LE00.IN"),AREA_WB_6ATTRS,Seq!K$1,FALSE),".")</f>
        <v>56.377731707317082</v>
      </c>
      <c r="JG189">
        <f>IFERROR(VLOOKUP(CONCATENATE($G189, ".SP.DYN.LE00.IN"),AREA_WB_6ATTRS,Seq!L$1,FALSE),".")</f>
        <v>56.704756097560988</v>
      </c>
      <c r="JH189">
        <f>IFERROR(VLOOKUP(CONCATENATE($G189, ".SP.DYN.LE00.IN"),AREA_WB_6ATTRS,Seq!M$1,FALSE),".")</f>
        <v>57.213853658536586</v>
      </c>
      <c r="JI189">
        <f>IFERROR(VLOOKUP(CONCATENATE($G189, ".SP.DYN.LE00.IN"),AREA_WB_6ATTRS,Seq!N$1,FALSE),".")</f>
        <v>57.821121951219517</v>
      </c>
      <c r="JJ189">
        <f>IFERROR(VLOOKUP(CONCATENATE($G189, ".SP.DYN.LE00.IN"),AREA_WB_6ATTRS,Seq!O$1,FALSE),".")</f>
        <v>58.45458536585366</v>
      </c>
      <c r="JK189">
        <f>IFERROR(VLOOKUP(CONCATENATE($G189, ".SP.DYN.LE00.IN"),AREA_WB_6ATTRS,Seq!P$1,FALSE),".")</f>
        <v>59.083731707317078</v>
      </c>
      <c r="JL189">
        <f>IFERROR(VLOOKUP(CONCATENATE($G189, ".SP.DYN.LE00.IN"),AREA_WB_6ATTRS,Seq!Q$1,FALSE),".")</f>
        <v>59.695951219512203</v>
      </c>
      <c r="JM189">
        <f>IFERROR(VLOOKUP(CONCATENATE($G189, ".SP.DYN.LE00.IN"),AREA_WB_6ATTRS,Seq!R$1,FALSE),".")</f>
        <v>60.296585365853666</v>
      </c>
      <c r="JN189">
        <f>IFERROR(VLOOKUP(CONCATENATE($G189, ".SP.DYN.LE00.IN"),AREA_WB_6ATTRS,Seq!S$1,FALSE),".")</f>
        <v>60.908609756097569</v>
      </c>
      <c r="JO189">
        <f>IFERROR(VLOOKUP(CONCATENATE($G189, ".SP.DYN.LE00.IN"),AREA_WB_6ATTRS,Seq!T$1,FALSE),".")</f>
        <v>61.543634146341461</v>
      </c>
      <c r="JP189">
        <f>IFERROR(VLOOKUP(CONCATENATE($G189, ".SP.DYN.LE00.IN"),AREA_WB_6ATTRS,Seq!U$1,FALSE),".")</f>
        <v>62.19087804878049</v>
      </c>
      <c r="JQ189">
        <f>IFERROR(VLOOKUP(CONCATENATE($G189, ".SP.DYN.LE00.IN"),AREA_WB_6ATTRS,Seq!V$1,FALSE),".")</f>
        <v>62.834243902439034</v>
      </c>
      <c r="JR189">
        <f>IFERROR(VLOOKUP(CONCATENATE($G189, ".SP.DYN.LE00.IN"),AREA_WB_6ATTRS,Seq!W$1,FALSE),".")</f>
        <v>63.45314634146343</v>
      </c>
      <c r="JS189">
        <f>IFERROR(VLOOKUP(CONCATENATE($G189, ".SP.DYN.LE00.IN"),AREA_WB_6ATTRS,Seq!X$1,FALSE),".")</f>
        <v>64.033926829268296</v>
      </c>
      <c r="JT189">
        <f>IFERROR(VLOOKUP(CONCATENATE($G189, ".SP.DYN.LE00.IN"),AREA_WB_6ATTRS,Seq!Y$1,FALSE),".")</f>
        <v>64.567219512195123</v>
      </c>
      <c r="JU189">
        <f>IFERROR(VLOOKUP(CONCATENATE($G189, ".SP.DYN.LE00.IN"),AREA_WB_6ATTRS,Seq!Z$1,FALSE),".")</f>
        <v>65.049536585365857</v>
      </c>
      <c r="JV189">
        <f>IFERROR(VLOOKUP(CONCATENATE($G189, ".SP.DYN.LE00.IN"),AREA_WB_6ATTRS,Seq!AA$1,FALSE),".")</f>
        <v>65.487658536585386</v>
      </c>
      <c r="JW189">
        <f>IFERROR(VLOOKUP(CONCATENATE($G189, ".SP.DYN.LE00.IN"),AREA_WB_6ATTRS,Seq!AB$1,FALSE),".")</f>
        <v>65.892731707317083</v>
      </c>
      <c r="JX189">
        <f>IFERROR(VLOOKUP(CONCATENATE($G189, ".SP.DYN.LE00.IN"),AREA_WB_6ATTRS,Seq!AC$1,FALSE),".")</f>
        <v>66.28378048780489</v>
      </c>
      <c r="JY189">
        <f>IFERROR(VLOOKUP(CONCATENATE($G189, ".SP.DYN.LE00.IN"),AREA_WB_6ATTRS,Seq!AD$1,FALSE),".")</f>
        <v>66.673463414634142</v>
      </c>
      <c r="JZ189">
        <f>IFERROR(VLOOKUP(CONCATENATE($G189, ".SP.DYN.LE00.IN"),AREA_WB_6ATTRS,Seq!AE$1,FALSE),".")</f>
        <v>67.067121951219505</v>
      </c>
      <c r="KA189">
        <f>IFERROR(VLOOKUP(CONCATENATE($G189, ".SP.DYN.LE00.IN"),AREA_WB_6ATTRS,Seq!AF$1,FALSE),".")</f>
        <v>67.465195121951226</v>
      </c>
      <c r="KB189" t="str">
        <f>IFERROR(VLOOKUP(CONCATENATE($G189, ".SP.DYN.LE00.IN"),AREA_WB_6ATTRS,Seq!AG$1,FALSE),".")</f>
        <v>.</v>
      </c>
      <c r="KK189">
        <f t="shared" si="107"/>
        <v>1212</v>
      </c>
      <c r="KL189">
        <f t="shared" si="105"/>
        <v>0</v>
      </c>
      <c r="KM189">
        <f t="shared" si="108"/>
        <v>44493942.331090048</v>
      </c>
      <c r="KN189">
        <f t="shared" si="109"/>
        <v>-44425769.133522332</v>
      </c>
      <c r="KO189" t="str">
        <f t="shared" si="106"/>
        <v>.</v>
      </c>
      <c r="KP189" t="str">
        <f>work!HA189</f>
        <v>.</v>
      </c>
      <c r="KQ189" t="str">
        <f>work!HB189</f>
        <v>.</v>
      </c>
      <c r="KR189" t="str">
        <f>work!HC189</f>
        <v>.</v>
      </c>
      <c r="KS189" t="str">
        <f>IF(ISNUMBER(work!HI189-work!HA189),work!HI189-work!HA189,".")</f>
        <v>.</v>
      </c>
      <c r="KT189" t="str">
        <f>IF(ISNUMBER(work!HJ189-work!HB189),work!HJ189-work!HB189,".")</f>
        <v>.</v>
      </c>
      <c r="KU189" t="str">
        <f>IF(ISNUMBER(work!HK189-work!HC189),work!HK189-work!HC189,".")</f>
        <v>.</v>
      </c>
      <c r="KW189" t="str">
        <f>IFERROR(work!HR189/work!HV189,".")</f>
        <v>.</v>
      </c>
      <c r="KX189" t="str">
        <f>IFERROR(work!HS189/work!HW189,".")</f>
        <v>.</v>
      </c>
      <c r="KY189" t="str">
        <f>IFERROR(work!HT189/work!HX189,".")</f>
        <v>.</v>
      </c>
      <c r="KZ189" t="str">
        <f>IFERROR(work!HU189/work!HY189,".")</f>
        <v>.</v>
      </c>
    </row>
    <row r="190" spans="1:312">
      <c r="A190" s="24">
        <f t="shared" si="85"/>
        <v>193</v>
      </c>
      <c r="B190" s="24" t="str">
        <f t="shared" si="110"/>
        <v>Out</v>
      </c>
      <c r="C190" s="24" t="str">
        <f t="shared" si="111"/>
        <v>Out</v>
      </c>
      <c r="D190" s="24" t="str">
        <f t="shared" si="112"/>
        <v>Out67</v>
      </c>
      <c r="E190" s="25" t="s">
        <v>2648</v>
      </c>
      <c r="F190" s="26" t="str">
        <f t="shared" si="89"/>
        <v>Tonga</v>
      </c>
      <c r="G190" s="166" t="s">
        <v>1654</v>
      </c>
      <c r="H190" s="166" t="s">
        <v>5007</v>
      </c>
      <c r="I190" s="166" t="s">
        <v>5007</v>
      </c>
      <c r="J190" s="180" t="s">
        <v>5007</v>
      </c>
      <c r="K190" s="180" t="s">
        <v>5007</v>
      </c>
      <c r="L190" s="27">
        <f>IFERROR(VLOOKUP($F190,Area_FDI_84_96,Seq!B$1,FALSE),0)</f>
        <v>0</v>
      </c>
      <c r="M190" s="27">
        <f>IFERROR(VLOOKUP($F190,Area_FDI_84_96,Seq!C$1,FALSE),0)</f>
        <v>0</v>
      </c>
      <c r="N190" s="27">
        <f>IFERROR(VLOOKUP($F190,Area_FDI_84_96,Seq!D$1,FALSE),0)</f>
        <v>0</v>
      </c>
      <c r="O190" s="27">
        <f>IFERROR(VLOOKUP($F190,Area_FDI_84_96,Seq!E$1,FALSE),0)</f>
        <v>0</v>
      </c>
      <c r="P190" s="27">
        <f>IFERROR(VLOOKUP($F190,Area_FDI_84_96,Seq!F$1,FALSE),0)</f>
        <v>0</v>
      </c>
      <c r="Q190" s="27">
        <f>IFERROR(VLOOKUP($F190,Area_FDI_84_96,Seq!G$1,FALSE),0)</f>
        <v>0</v>
      </c>
      <c r="R190" s="27">
        <f>IFERROR(VLOOKUP($F190,Area_FDI_84_96,Seq!H$1,FALSE),0)</f>
        <v>0</v>
      </c>
      <c r="S190" s="27">
        <f>IFERROR(VLOOKUP($F190,Area_FDI_84_96,Seq!I$1,FALSE),0)</f>
        <v>0</v>
      </c>
      <c r="T190" s="27">
        <f>IFERROR(VALUE(VLOOKUP($E190,Area_FDI_92_95,Seq!B$1,FALSE)),0)</f>
        <v>13</v>
      </c>
      <c r="U190" s="27">
        <f>IFERROR(VALUE(VLOOKUP($E190,Area_FDI_92_95,Seq!C$1,FALSE)),0)</f>
        <v>24</v>
      </c>
      <c r="V190" s="27">
        <f>IFERROR(VALUE(VLOOKUP($E190,Area_FDI_92_95,Seq!D$1,FALSE)),0)</f>
        <v>7</v>
      </c>
      <c r="W190" s="27">
        <f>IFERROR(VALUE(VLOOKUP($E190,Area_FDI_92_95,Seq!E$1,FALSE)),0)</f>
        <v>0</v>
      </c>
      <c r="X190" s="27">
        <f>IFERROR(VALUE(VLOOKUP($E190,Area_FDI_96_99,Seq!B$1,FALSE)),0)</f>
        <v>0</v>
      </c>
      <c r="Y190" s="27">
        <f>IFERROR(VALUE(VLOOKUP($E190,Area_FDI_96_99,Seq!C$1,FALSE)),0)</f>
        <v>0</v>
      </c>
      <c r="Z190" s="27">
        <f>IFERROR(VALUE(VLOOKUP($E190,Area_FDI_96_99,Seq!D$1,FALSE)),0)</f>
        <v>0</v>
      </c>
      <c r="AA190" s="27">
        <f>IFERROR(VALUE(VLOOKUP($E190,Area_FDI_96_99,Seq!E$1,FALSE)),0)</f>
        <v>130</v>
      </c>
      <c r="AB190" s="27">
        <f t="shared" si="113"/>
        <v>120</v>
      </c>
      <c r="AC190" s="27">
        <f t="shared" si="114"/>
        <v>115</v>
      </c>
      <c r="AD190" s="27">
        <f t="shared" si="115"/>
        <v>228</v>
      </c>
      <c r="AE190" s="27">
        <f t="shared" si="116"/>
        <v>81</v>
      </c>
      <c r="AF190" s="27">
        <f t="shared" si="117"/>
        <v>41</v>
      </c>
      <c r="AG190" s="27">
        <f t="shared" si="118"/>
        <v>0</v>
      </c>
      <c r="AH190" s="27">
        <f t="shared" si="119"/>
        <v>49</v>
      </c>
      <c r="AI190" s="27">
        <f t="shared" si="120"/>
        <v>13</v>
      </c>
      <c r="AJ190" s="27">
        <f t="shared" si="121"/>
        <v>0</v>
      </c>
      <c r="AK190" s="27">
        <f t="shared" si="122"/>
        <v>36</v>
      </c>
      <c r="AL190" s="27">
        <f t="shared" si="123"/>
        <v>0</v>
      </c>
      <c r="AM190" s="27"/>
      <c r="AN190" s="27"/>
      <c r="AO190" s="27"/>
      <c r="AP190" s="27"/>
      <c r="AQ190" s="27"/>
      <c r="AR190" s="27"/>
      <c r="AS190" s="27"/>
      <c r="AT190" s="27" t="str">
        <f>IFERROR(work!D190+work!AP190,".")</f>
        <v>.</v>
      </c>
      <c r="AU190" s="27">
        <f>IFERROR(work!E190+work!AQ190,".")</f>
        <v>19257501.184544466</v>
      </c>
      <c r="AV190" s="27">
        <f>IFERROR(work!F190+work!AR190,".")</f>
        <v>21009406.588776812</v>
      </c>
      <c r="AW190" s="27">
        <f>IFERROR(work!G190+work!AS190,".")</f>
        <v>23298302.157057337</v>
      </c>
      <c r="AX190" s="27">
        <f>IFERROR(work!H190+work!AT190,".")</f>
        <v>26837904.854837023</v>
      </c>
      <c r="AY190" s="27">
        <f>IFERROR(work!I190+work!AU190,".")</f>
        <v>30460109.576480597</v>
      </c>
      <c r="AZ190" s="27">
        <f>IFERROR(work!J190+work!AV190,".")</f>
        <v>33139663.389146142</v>
      </c>
      <c r="BA190" s="27">
        <f>IFERROR(work!K190+work!AW190,".")</f>
        <v>36982632.201041639</v>
      </c>
      <c r="BB190" s="27">
        <f>IFERROR(work!L190+work!AX190,".")</f>
        <v>41159727.896417156</v>
      </c>
      <c r="BC190" s="27">
        <f>IFERROR(work!M190+work!AY190,".")</f>
        <v>42846740.512336783</v>
      </c>
      <c r="BD190" s="27">
        <f>IFERROR(work!N190+work!AZ190,".")</f>
        <v>44474068.699950509</v>
      </c>
      <c r="BE190" s="27">
        <f>IFERROR(work!O190+work!BA190,".")</f>
        <v>48565287.181094199</v>
      </c>
      <c r="BF190" s="27">
        <f>IFERROR(work!P190+work!BB190,".")</f>
        <v>55459448.362262458</v>
      </c>
      <c r="BG190" s="27">
        <f>IFERROR(work!Q190+work!BC190,".")</f>
        <v>63222215.128585465</v>
      </c>
      <c r="BH190" s="27">
        <f>IFERROR(work!R190+work!BD190,".")</f>
        <v>71503043.743107125</v>
      </c>
      <c r="BI190" s="27">
        <f>IFERROR(work!S190+work!BE190,".")</f>
        <v>79295688.849990293</v>
      </c>
      <c r="BJ190" s="27">
        <f>IFERROR(work!T190+work!BF190,".")</f>
        <v>87223547.34224461</v>
      </c>
      <c r="BK190" s="27">
        <f>IFERROR(work!U190+work!BG190,".")</f>
        <v>95333722.258848652</v>
      </c>
      <c r="BL190" s="27">
        <f>IFERROR(work!V190+work!BH190,".")</f>
        <v>102768883.67891802</v>
      </c>
      <c r="BM190" s="27">
        <f>IFERROR(work!W190+work!BI190,".")</f>
        <v>110578665.69949669</v>
      </c>
      <c r="BN190" s="27">
        <f>IFERROR(work!X190+work!BJ190,".")</f>
        <v>119866355.74572383</v>
      </c>
      <c r="BO190" s="27">
        <f>IFERROR(work!Y190+work!BK190,".")</f>
        <v>129814377.07843296</v>
      </c>
      <c r="BP190" s="27">
        <f>IFERROR(work!Z190+work!BL190,".")</f>
        <v>141626437.20804295</v>
      </c>
      <c r="BQ190" s="27">
        <f>IFERROR(work!AA190+work!BM190,".")</f>
        <v>155787579.95689249</v>
      </c>
      <c r="BR190" s="27">
        <f>IFERROR(work!AB190+work!BN190,".")</f>
        <v>171520239.44025549</v>
      </c>
      <c r="BS190" s="27">
        <f>IFERROR(work!AC190+work!BO190,".")</f>
        <v>190899452.48701277</v>
      </c>
      <c r="BT190" s="27">
        <f>IFERROR(work!AD190+work!BP190,".")</f>
        <v>215141064.07194546</v>
      </c>
      <c r="BU190" s="27">
        <f>IFERROR(work!AE190+work!BQ190,".")</f>
        <v>245687937.28225672</v>
      </c>
      <c r="BV190" s="27">
        <f>IFERROR(work!AF190+work!BR190,".")</f>
        <v>269272552.55569249</v>
      </c>
      <c r="BW190" s="27">
        <f>IFERROR(work!AG190+work!BS190,".")</f>
        <v>294043649.12477171</v>
      </c>
      <c r="BX190" s="27">
        <f>IFERROR(work!AH190+work!BT190,".")</f>
        <v>324621886.11778492</v>
      </c>
      <c r="BY190" s="27">
        <f>IFERROR(work!AI190+work!BU190,".")</f>
        <v>354160805.17760086</v>
      </c>
      <c r="BZ190" s="27"/>
      <c r="CA190" s="27"/>
      <c r="CB190" s="27"/>
      <c r="CC190" s="27"/>
      <c r="CD190" s="27"/>
      <c r="CE190" s="27"/>
      <c r="CF190" s="27" t="str">
        <f>IFERROR(work!AP190-work!D190,".")</f>
        <v>.</v>
      </c>
      <c r="CG190" s="27">
        <f>IFERROR(work!AQ190-work!E190,".")</f>
        <v>-19233310.555738434</v>
      </c>
      <c r="CH190" s="27">
        <f>IFERROR(work!AR190-work!F190,".")</f>
        <v>-20984069.019871853</v>
      </c>
      <c r="CI190" s="27">
        <f>IFERROR(work!AS190-work!G190,".")</f>
        <v>-23272462.292934187</v>
      </c>
      <c r="CJ190" s="27">
        <f>IFERROR(work!AT190-work!H190,".")</f>
        <v>-26811615.791553125</v>
      </c>
      <c r="CK190" s="27">
        <f>IFERROR(work!AU190-work!I190,".")</f>
        <v>-30432096.357172146</v>
      </c>
      <c r="CL190" s="27">
        <f>IFERROR(work!AV190-work!J190,".")</f>
        <v>-33111056.66666808</v>
      </c>
      <c r="CM190" s="27">
        <f>IFERROR(work!AW190-work!K190,".")</f>
        <v>-36953171.381247044</v>
      </c>
      <c r="CN190" s="27">
        <f>IFERROR(work!AX190-work!L190,".")</f>
        <v>-41130821.49067013</v>
      </c>
      <c r="CO190" s="27">
        <f>IFERROR(work!AY190-work!M190,".")</f>
        <v>-42817721.399621226</v>
      </c>
      <c r="CP190" s="27">
        <f>IFERROR(work!AZ190-work!N190,".")</f>
        <v>-44445642.764661871</v>
      </c>
      <c r="CQ190" s="27">
        <f>IFERROR(work!BA190-work!O190,".")</f>
        <v>-48535037.738262489</v>
      </c>
      <c r="CR190" s="27">
        <f>IFERROR(work!BB190-work!P190,".")</f>
        <v>-55429122.695642784</v>
      </c>
      <c r="CS190" s="27">
        <f>IFERROR(work!BC190-work!Q190,".")</f>
        <v>-63190755.877426691</v>
      </c>
      <c r="CT190" s="27">
        <f>IFERROR(work!BD190-work!R190,".")</f>
        <v>-71470026.464692459</v>
      </c>
      <c r="CU190" s="27">
        <f>IFERROR(work!BE190-work!S190,".")</f>
        <v>-79261446.010459408</v>
      </c>
      <c r="CV190" s="27">
        <f>IFERROR(work!BF190-work!T190,".")</f>
        <v>-87189301.004250214</v>
      </c>
      <c r="CW190" s="27">
        <f>IFERROR(work!BG190-work!U190,".")</f>
        <v>-95299520.983870193</v>
      </c>
      <c r="CX190" s="27">
        <f>IFERROR(work!BH190-work!V190,".")</f>
        <v>-102733752.53673302</v>
      </c>
      <c r="CY190" s="27">
        <f>IFERROR(work!BI190-work!W190,".")</f>
        <v>-110542170.8685438</v>
      </c>
      <c r="CZ190" s="27">
        <f>IFERROR(work!BJ190-work!X190,".")</f>
        <v>-119828631.09403203</v>
      </c>
      <c r="DA190" s="27">
        <f>IFERROR(work!BK190-work!Y190,".")</f>
        <v>-129775293.6690226</v>
      </c>
      <c r="DB190" s="27">
        <f>IFERROR(work!BL190-work!Z190,".")</f>
        <v>-141585893.57743105</v>
      </c>
      <c r="DC190" s="27">
        <f>IFERROR(work!BM190-work!AA190,".")</f>
        <v>-155745983.90712851</v>
      </c>
      <c r="DD190" s="27">
        <f>IFERROR(work!BN190-work!AB190,".")</f>
        <v>-171478214.37403306</v>
      </c>
      <c r="DE190" s="27">
        <f>IFERROR(work!BO190-work!AC190,".")</f>
        <v>-190857826.60828999</v>
      </c>
      <c r="DF190" s="27">
        <f>IFERROR(work!BP190-work!AD190,".")</f>
        <v>-215099389.46845916</v>
      </c>
      <c r="DG190" s="27">
        <f>IFERROR(work!BQ190-work!AE190,".")</f>
        <v>-245646660.66088682</v>
      </c>
      <c r="DH190" s="27">
        <f>IFERROR(work!BR190-work!AF190,".")</f>
        <v>-269230166.78999203</v>
      </c>
      <c r="DI190" s="27">
        <f>IFERROR(work!BS190-work!AG190,".")</f>
        <v>-294001320.4007169</v>
      </c>
      <c r="DJ190" s="27">
        <f>IFERROR(work!BT190-work!AH190,".")</f>
        <v>-324579760.2383545</v>
      </c>
      <c r="DK190" s="27">
        <f>IFERROR(work!BU190-work!AI190,".")</f>
        <v>-354118190.99694705</v>
      </c>
      <c r="DL190" s="27"/>
      <c r="DM190" s="27"/>
      <c r="DN190" s="27"/>
      <c r="DO190" s="27"/>
      <c r="DP190" s="27"/>
      <c r="DQ190" s="27"/>
      <c r="DR190" s="27"/>
      <c r="DS190" s="27" t="str">
        <f>IFERROR(work!DO190-work!CC190,".")</f>
        <v>.</v>
      </c>
      <c r="DT190" s="27" t="str">
        <f>IFERROR(work!DP190-work!CD190,".")</f>
        <v>.</v>
      </c>
      <c r="DU190" s="27" t="str">
        <f>IFERROR(work!DQ190-work!CE190,".")</f>
        <v>.</v>
      </c>
      <c r="DV190" s="27" t="str">
        <f>IFERROR(work!DR190-work!CF190,".")</f>
        <v>.</v>
      </c>
      <c r="DW190" s="27" t="str">
        <f>IFERROR(work!DS190-work!CG190,".")</f>
        <v>.</v>
      </c>
      <c r="DX190" s="27" t="str">
        <f>IFERROR(work!DT190-work!CH190,".")</f>
        <v>.</v>
      </c>
      <c r="DY190" s="27" t="str">
        <f>IFERROR(work!DU190-work!CI190,".")</f>
        <v>.</v>
      </c>
      <c r="DZ190" s="27" t="str">
        <f>IFERROR(work!DV190-work!CJ190,".")</f>
        <v>.</v>
      </c>
      <c r="EA190" s="27" t="str">
        <f>IFERROR(work!DW190-work!CK190,".")</f>
        <v>.</v>
      </c>
      <c r="EB190" s="27" t="str">
        <f>IFERROR(work!DX190-work!CL190,".")</f>
        <v>.</v>
      </c>
      <c r="EC190" s="27" t="str">
        <f>IFERROR(work!DY190-work!CM190,".")</f>
        <v>.</v>
      </c>
      <c r="ED190" s="27" t="str">
        <f>IFERROR(work!DZ190-work!CN190,".")</f>
        <v>.</v>
      </c>
      <c r="EE190" s="27" t="str">
        <f>IFERROR(work!EA190-work!CO190,".")</f>
        <v>.</v>
      </c>
      <c r="EF190" s="27" t="str">
        <f>IFERROR(work!EB190-work!CP190,".")</f>
        <v>.</v>
      </c>
      <c r="EG190" s="27" t="str">
        <f>IFERROR(work!EC190-work!CQ190,".")</f>
        <v>.</v>
      </c>
      <c r="EH190" s="27" t="str">
        <f>IFERROR(work!ED190-work!CR190,".")</f>
        <v>.</v>
      </c>
      <c r="EI190" s="27" t="str">
        <f>IFERROR(work!EE190-work!CS190,".")</f>
        <v>.</v>
      </c>
      <c r="EJ190" s="27" t="str">
        <f>IFERROR(work!EF190-work!CT190,".")</f>
        <v>.</v>
      </c>
      <c r="EK190" s="27" t="str">
        <f>IFERROR(work!EG190-work!CU190,".")</f>
        <v>.</v>
      </c>
      <c r="EL190" s="27" t="str">
        <f>IFERROR(work!EH190-work!CV190,".")</f>
        <v>.</v>
      </c>
      <c r="EM190" s="27" t="str">
        <f>IFERROR(work!EI190-work!CW190,".")</f>
        <v>.</v>
      </c>
      <c r="EN190" s="27" t="str">
        <f>IFERROR(work!EJ190-work!CX190,".")</f>
        <v>.</v>
      </c>
      <c r="EO190" s="27" t="str">
        <f>IFERROR(work!EK190-work!CY190,".")</f>
        <v>.</v>
      </c>
      <c r="EP190" s="27" t="str">
        <f>IFERROR(work!EL190-work!CZ190,".")</f>
        <v>.</v>
      </c>
      <c r="EQ190" s="27" t="str">
        <f>IFERROR(work!EM190-work!DA190,".")</f>
        <v>.</v>
      </c>
      <c r="ER190" s="27" t="str">
        <f>IFERROR(work!EN190-work!DB190,".")</f>
        <v>.</v>
      </c>
      <c r="ES190" s="27" t="str">
        <f>IFERROR(work!EO190-work!DC190,".")</f>
        <v>.</v>
      </c>
      <c r="ET190" s="27" t="str">
        <f>IFERROR(work!EP190-work!DD190,".")</f>
        <v>.</v>
      </c>
      <c r="EU190" s="27" t="str">
        <f>IFERROR(work!EQ190-work!DE190,".")</f>
        <v>.</v>
      </c>
      <c r="EV190" s="27" t="str">
        <f>IFERROR(work!ER190-work!DF190,".")</f>
        <v>.</v>
      </c>
      <c r="EW190" s="27" t="str">
        <f>IFERROR(work!ES190-work!DG190,".")</f>
        <v>.</v>
      </c>
      <c r="EX190" s="27" t="str">
        <f>IFERROR(work!ET190-work!DH190,".")</f>
        <v>.</v>
      </c>
      <c r="EY190" s="27"/>
      <c r="EZ190" s="27"/>
      <c r="FA190" s="27"/>
      <c r="FB190" s="27"/>
      <c r="FC190" s="27"/>
      <c r="FD190" s="27"/>
      <c r="FE190" s="27" t="str">
        <f>IF(ISNUMBER(work!GZ190/work!HD190),work!GZ190/work!HD190,".")</f>
        <v>.</v>
      </c>
      <c r="FF190" s="27" t="str">
        <f>IF(ISNUMBER(work!HA190/work!HE190),work!HA190/work!HE190,".")</f>
        <v>.</v>
      </c>
      <c r="FG190" s="27" t="str">
        <f>IF(ISNUMBER(work!HB190/work!HF190),work!HB190/work!HF190,".")</f>
        <v>.</v>
      </c>
      <c r="FH190" s="27" t="str">
        <f>IF(ISNUMBER(work!HC190/work!HG190),work!HC190/work!HG190,".")</f>
        <v>.</v>
      </c>
      <c r="FI190" s="27" t="str">
        <f>IF(ISNUMBER((work!HA190+work!HB190)/(work!HE190+work!HF190)),(work!HA190+work!HB190)/(work!HE190+work!HF190),".")</f>
        <v>.</v>
      </c>
      <c r="FJ190" s="27" t="str">
        <f>IF(ISNUMBER(work!HH190/work!HL190),work!HH190/work!HL190,".")</f>
        <v>.</v>
      </c>
      <c r="FK190" s="27" t="str">
        <f>IF(ISNUMBER(work!HI190/work!HM190),work!HI190/work!HM190,".")</f>
        <v>.</v>
      </c>
      <c r="FL190" s="27" t="str">
        <f>IF(ISNUMBER(work!HJ190/work!HN190),work!HJ190/work!HN190,".")</f>
        <v>.</v>
      </c>
      <c r="FM190" s="27" t="str">
        <f>IF(ISNUMBER(work!HK190/work!HO190),work!HK190/work!HO190,".")</f>
        <v>.</v>
      </c>
      <c r="FN190" s="27" t="str">
        <f>IF(ISNUMBER((work!HI190+work!HJ190)/(work!HM190+work!HN190)),(work!HI190+work!HJ190)/(work!HM190+work!HN190),".")</f>
        <v>.</v>
      </c>
      <c r="FO190" s="27" t="s">
        <v>5007</v>
      </c>
      <c r="FP190" s="27" t="s">
        <v>5007</v>
      </c>
      <c r="FQ190" s="27" t="s">
        <v>5007</v>
      </c>
      <c r="FR190" s="27" t="s">
        <v>5007</v>
      </c>
      <c r="FS190" s="27" t="s">
        <v>5007</v>
      </c>
      <c r="FT190" s="27">
        <f>work!GM190</f>
        <v>1.3417415805715819E-4</v>
      </c>
      <c r="FU190" s="27" t="str">
        <f>work!GN190</f>
        <v>.</v>
      </c>
      <c r="FV190" s="27">
        <f>work!GO190</f>
        <v>3.0429975554586305E-2</v>
      </c>
      <c r="FW190" s="27" t="s">
        <v>5007</v>
      </c>
      <c r="FX190" s="27"/>
      <c r="FY190" s="27" t="str">
        <f t="shared" si="124"/>
        <v>.</v>
      </c>
      <c r="FZ190">
        <f t="shared" si="103"/>
        <v>120</v>
      </c>
      <c r="GA190" t="str">
        <f>work!HC190</f>
        <v>.</v>
      </c>
      <c r="GB190" t="str">
        <f>IF(ISNUMBER(work!HA190+work!HB190),work!HA190+work!HB190,".")</f>
        <v>.</v>
      </c>
      <c r="GC190" t="str">
        <f>IF(ISNUMBER(work!HK190-work!HC190),work!HK190-work!HC190,".")</f>
        <v>.</v>
      </c>
      <c r="GD190" t="str">
        <f>IF(ISNUMBER(work!HI190+work!HJ190-work!HA190-work!HB190),(work!HI190+work!HJ190-work!HA190-work!HB190),".")</f>
        <v>.</v>
      </c>
      <c r="GH190">
        <f>work!GQ190</f>
        <v>13</v>
      </c>
      <c r="GI190" t="str">
        <f>work!GR190</f>
        <v>.</v>
      </c>
      <c r="GJ190" t="str">
        <f>work!GZ190</f>
        <v>.</v>
      </c>
      <c r="GK190" t="str">
        <f>work!HH190</f>
        <v>.</v>
      </c>
      <c r="GL190">
        <f t="shared" si="125"/>
        <v>26.621004566210043</v>
      </c>
      <c r="GM190" t="str">
        <f>IFERROR(VLOOKUP($F190,AREA_EM_ALLYEAR,Seq!B$1,FALSE),".")</f>
        <v>.</v>
      </c>
      <c r="GN190" t="str">
        <f>IFERROR(VLOOKUP($F190,AREA_EM_ALLYEAR,Seq!C$1,FALSE),".")</f>
        <v>.</v>
      </c>
      <c r="GO190" t="str">
        <f>IFERROR(VLOOKUP($F190,AREA_EM_ALLYEAR,Seq!D$1,FALSE),".")</f>
        <v>.</v>
      </c>
      <c r="GP190" t="str">
        <f>IFERROR(VLOOKUP($F190,AREA_EM_ALLYEAR,Seq!E$1,FALSE),".")</f>
        <v>.</v>
      </c>
      <c r="GQ190" t="str">
        <f>IFERROR(VLOOKUP($F190,AREA_EM_ALLYEAR,Seq!F$1,FALSE),".")</f>
        <v>.</v>
      </c>
      <c r="GR190" t="str">
        <f>IFERROR(VLOOKUP($F190,AREA_EM_ALLYEAR,Seq!G$1,FALSE),".")</f>
        <v>.</v>
      </c>
      <c r="GS190" t="str">
        <f>IFERROR(VLOOKUP($F190,AREA_EM_ALLYEAR,Seq!H$1,FALSE),".")</f>
        <v>.</v>
      </c>
      <c r="GT190" t="str">
        <f>IFERROR(VLOOKUP($F190,AREA_EM_ALLYEAR,Seq!I$1,FALSE),".")</f>
        <v>.</v>
      </c>
      <c r="GU190" t="str">
        <f>IFERROR(VLOOKUP($F190,AREA_EM_ALLYEAR,Seq!J$1,FALSE),".")</f>
        <v>.</v>
      </c>
      <c r="GV190" t="str">
        <f>IFERROR(VLOOKUP($F190,AREA_EM_ALLYEAR,Seq!K$1,FALSE),".")</f>
        <v>.</v>
      </c>
      <c r="GW190" t="str">
        <f>IFERROR(VLOOKUP($F190,AREA_EM_ALLYEAR,Seq!L$1,FALSE),".")</f>
        <v>.</v>
      </c>
      <c r="GX190" t="str">
        <f>IFERROR(VLOOKUP($F190,AREA_EM_ALLYEAR,Seq!M$1,FALSE),".")</f>
        <v>.</v>
      </c>
      <c r="GY190" t="str">
        <f>IFERROR(VLOOKUP($F190,AREA_EM_ALLYEAR,Seq!N$1,FALSE),".")</f>
        <v>.</v>
      </c>
      <c r="GZ190" t="str">
        <f>IFERROR(VLOOKUP($F190,AREA_EM_ALLYEAR,Seq!O$1,FALSE),".")</f>
        <v>.</v>
      </c>
      <c r="HA190" t="str">
        <f t="shared" si="104"/>
        <v>.</v>
      </c>
      <c r="HK190" s="139">
        <f>IFERROR(VLOOKUP(CONCATENATE($G190, ".SP.DYN.LE00.IN"),AREA_WB_6ATTRS,Seq!B$1,FALSE)-VLOOKUP("CHN.SP.DYN.LE00.IN",AREA_WB_6ATTRS,Seq!B$1,FALSE),".")</f>
        <v>0.55619512195120535</v>
      </c>
      <c r="HL190" s="139">
        <f>IFERROR(VLOOKUP(CONCATENATE($G190, ".SP.DYN.LE00.IN"),AREA_WB_6ATTRS,Seq!C$1,FALSE)-VLOOKUP("CHN.SP.DYN.LE00.IN",AREA_WB_6ATTRS,Seq!C$1,FALSE),".")</f>
        <v>0.53680487804876975</v>
      </c>
      <c r="HM190" s="139">
        <f>IFERROR(VLOOKUP(CONCATENATE($G190, ".SP.DYN.LE00.IN"),AREA_WB_6ATTRS,Seq!D$1,FALSE)-VLOOKUP("CHN.SP.DYN.LE00.IN",AREA_WB_6ATTRS,Seq!D$1,FALSE),".")</f>
        <v>0.51458536585367654</v>
      </c>
      <c r="HN190" s="139">
        <f>IFERROR(VLOOKUP(CONCATENATE($G190, ".SP.DYN.LE00.IN"),AREA_WB_6ATTRS,Seq!E$1,FALSE)-VLOOKUP("CHN.SP.DYN.LE00.IN",AREA_WB_6ATTRS,Seq!E$1,FALSE),".")</f>
        <v>0.49543902439023668</v>
      </c>
      <c r="HO190" s="139">
        <f>IFERROR(VLOOKUP(CONCATENATE($G190, ".SP.DYN.LE00.IN"),AREA_WB_6ATTRS,Seq!F$1,FALSE)-VLOOKUP("CHN.SP.DYN.LE00.IN",AREA_WB_6ATTRS,Seq!F$1,FALSE),".")</f>
        <v>0.47439024390244811</v>
      </c>
      <c r="HP190" s="139">
        <f>IFERROR(VLOOKUP(CONCATENATE($G190, ".SP.DYN.LE00.IN"),AREA_WB_6ATTRS,Seq!G$1,FALSE)-VLOOKUP("CHN.SP.DYN.LE00.IN",AREA_WB_6ATTRS,Seq!G$1,FALSE),".")</f>
        <v>0.44651219512195439</v>
      </c>
      <c r="HQ190" s="139">
        <f>IFERROR(VLOOKUP(CONCATENATE($G190, ".SP.DYN.LE00.IN"),AREA_WB_6ATTRS,Seq!H$1,FALSE)-VLOOKUP("CHN.SP.DYN.LE00.IN",AREA_WB_6ATTRS,Seq!H$1,FALSE),".")</f>
        <v>0.40641463414634416</v>
      </c>
      <c r="HR190" s="139">
        <f>IFERROR(VLOOKUP(CONCATENATE($G190, ".SP.DYN.LE00.IN"),AREA_WB_6ATTRS,Seq!I$1,FALSE)-VLOOKUP("CHN.SP.DYN.LE00.IN",AREA_WB_6ATTRS,Seq!I$1,FALSE),".")</f>
        <v>0.35460975609754541</v>
      </c>
      <c r="HS190" s="139">
        <f>IFERROR(VLOOKUP(CONCATENATE($G190, ".SP.DYN.LE00.IN"),AREA_WB_6ATTRS,Seq!J$1,FALSE)-VLOOKUP("CHN.SP.DYN.LE00.IN",AREA_WB_6ATTRS,Seq!J$1,FALSE),".")</f>
        <v>0.2880731707317068</v>
      </c>
      <c r="HT190" s="139">
        <f>IFERROR(VLOOKUP(CONCATENATE($G190, ".SP.DYN.LE00.IN"),AREA_WB_6ATTRS,Seq!K$1,FALSE)-VLOOKUP("CHN.SP.DYN.LE00.IN",AREA_WB_6ATTRS,Seq!K$1,FALSE),".")</f>
        <v>0.21075609756098856</v>
      </c>
      <c r="HU190" s="139">
        <f>IFERROR(VLOOKUP(CONCATENATE($G190, ".SP.DYN.LE00.IN"),AREA_WB_6ATTRS,Seq!L$1,FALSE)-VLOOKUP("CHN.SP.DYN.LE00.IN",AREA_WB_6ATTRS,Seq!L$1,FALSE),".")</f>
        <v>0.12258536585366642</v>
      </c>
      <c r="HV190" s="139">
        <f>IFERROR(VLOOKUP(CONCATENATE($G190, ".SP.DYN.LE00.IN"),AREA_WB_6ATTRS,Seq!M$1,FALSE)-VLOOKUP("CHN.SP.DYN.LE00.IN",AREA_WB_6ATTRS,Seq!M$1,FALSE),".")</f>
        <v>2.9024390243890252E-2</v>
      </c>
      <c r="HW190" s="139">
        <f>IFERROR(VLOOKUP(CONCATENATE($G190, ".SP.DYN.LE00.IN"),AREA_WB_6ATTRS,Seq!N$1,FALSE)-VLOOKUP("CHN.SP.DYN.LE00.IN",AREA_WB_6ATTRS,Seq!N$1,FALSE),".")</f>
        <v>-6.4609756097553372E-2</v>
      </c>
      <c r="HX190" s="139">
        <f>IFERROR(VLOOKUP(CONCATENATE($G190, ".SP.DYN.LE00.IN"),AREA_WB_6ATTRS,Seq!O$1,FALSE)-VLOOKUP("CHN.SP.DYN.LE00.IN",AREA_WB_6ATTRS,Seq!O$1,FALSE),".")</f>
        <v>-0.15390243902439238</v>
      </c>
      <c r="HY190" s="139">
        <f>IFERROR(VLOOKUP(CONCATENATE($G190, ".SP.DYN.LE00.IN"),AREA_WB_6ATTRS,Seq!P$1,FALSE)-VLOOKUP("CHN.SP.DYN.LE00.IN",AREA_WB_6ATTRS,Seq!P$1,FALSE),".")</f>
        <v>-0.23646341463414444</v>
      </c>
      <c r="HZ190" s="139">
        <f>IFERROR(VLOOKUP(CONCATENATE($G190, ".SP.DYN.LE00.IN"),AREA_WB_6ATTRS,Seq!Q$1,FALSE)-VLOOKUP("CHN.SP.DYN.LE00.IN",AREA_WB_6ATTRS,Seq!Q$1,FALSE),".")</f>
        <v>-0.30546341463413285</v>
      </c>
      <c r="IA190" s="139">
        <f>IFERROR(VLOOKUP(CONCATENATE($G190, ".SP.DYN.LE00.IN"),AREA_WB_6ATTRS,Seq!R$1,FALSE)-VLOOKUP("CHN.SP.DYN.LE00.IN",AREA_WB_6ATTRS,Seq!R$1,FALSE),".")</f>
        <v>-0.36051219512195587</v>
      </c>
      <c r="IB190" s="139">
        <f>IFERROR(VLOOKUP(CONCATENATE($G190, ".SP.DYN.LE00.IN"),AREA_WB_6ATTRS,Seq!S$1,FALSE)-VLOOKUP("CHN.SP.DYN.LE00.IN",AREA_WB_6ATTRS,Seq!S$1,FALSE),".")</f>
        <v>-0.40263414634145533</v>
      </c>
      <c r="IC190" s="139">
        <f>IFERROR(VLOOKUP(CONCATENATE($G190, ".SP.DYN.LE00.IN"),AREA_WB_6ATTRS,Seq!T$1,FALSE)-VLOOKUP("CHN.SP.DYN.LE00.IN",AREA_WB_6ATTRS,Seq!T$1,FALSE),".")</f>
        <v>-0.43424390243902167</v>
      </c>
      <c r="ID190" s="139">
        <f>IFERROR(VLOOKUP(CONCATENATE($G190, ".SP.DYN.LE00.IN"),AREA_WB_6ATTRS,Seq!U$1,FALSE)-VLOOKUP("CHN.SP.DYN.LE00.IN",AREA_WB_6ATTRS,Seq!U$1,FALSE),".")</f>
        <v>-0.45831707317073267</v>
      </c>
      <c r="IE190" s="139">
        <f>IFERROR(VLOOKUP(CONCATENATE($G190, ".SP.DYN.LE00.IN"),AREA_WB_6ATTRS,Seq!V$1,FALSE)-VLOOKUP("CHN.SP.DYN.LE00.IN",AREA_WB_6ATTRS,Seq!V$1,FALSE),".")</f>
        <v>-0.48078048780487848</v>
      </c>
      <c r="IF190" s="139">
        <f>IFERROR(VLOOKUP(CONCATENATE($G190, ".SP.DYN.LE00.IN"),AREA_WB_6ATTRS,Seq!W$1,FALSE)-VLOOKUP("CHN.SP.DYN.LE00.IN",AREA_WB_6ATTRS,Seq!W$1,FALSE),".")</f>
        <v>-0.50648780487804856</v>
      </c>
      <c r="IG190" s="139">
        <f>IFERROR(VLOOKUP(CONCATENATE($G190, ".SP.DYN.LE00.IN"),AREA_WB_6ATTRS,Seq!X$1,FALSE)-VLOOKUP("CHN.SP.DYN.LE00.IN",AREA_WB_6ATTRS,Seq!X$1,FALSE),".")</f>
        <v>-0.5403170731707263</v>
      </c>
      <c r="IH190" s="139">
        <f>IFERROR(VLOOKUP(CONCATENATE($G190, ".SP.DYN.LE00.IN"),AREA_WB_6ATTRS,Seq!Y$1,FALSE)-VLOOKUP("CHN.SP.DYN.LE00.IN",AREA_WB_6ATTRS,Seq!Y$1,FALSE),".")</f>
        <v>-0.58507317073170384</v>
      </c>
      <c r="II190" s="139">
        <f>IFERROR(VLOOKUP(CONCATENATE($G190, ".SP.DYN.LE00.IN"),AREA_WB_6ATTRS,Seq!Z$1,FALSE)-VLOOKUP("CHN.SP.DYN.LE00.IN",AREA_WB_6ATTRS,Seq!Z$1,FALSE),".")</f>
        <v>-0.64207317073172021</v>
      </c>
      <c r="IJ190" s="139">
        <f>IFERROR(VLOOKUP(CONCATENATE($G190, ".SP.DYN.LE00.IN"),AREA_WB_6ATTRS,Seq!AA$1,FALSE)-VLOOKUP("CHN.SP.DYN.LE00.IN",AREA_WB_6ATTRS,Seq!AA$1,FALSE),".")</f>
        <v>-0.71165853658537515</v>
      </c>
      <c r="IK190" s="139">
        <f>IFERROR(VLOOKUP(CONCATENATE($G190, ".SP.DYN.LE00.IN"),AREA_WB_6ATTRS,Seq!AB$1,FALSE)-VLOOKUP("CHN.SP.DYN.LE00.IN",AREA_WB_6ATTRS,Seq!AB$1,FALSE),".")</f>
        <v>-0.79063414634146056</v>
      </c>
      <c r="IL190" s="139">
        <f>IFERROR(VLOOKUP(CONCATENATE($G190, ".SP.DYN.LE00.IN"),AREA_WB_6ATTRS,Seq!AC$1,FALSE)-VLOOKUP("CHN.SP.DYN.LE00.IN",AREA_WB_6ATTRS,Seq!AC$1,FALSE),".")</f>
        <v>-0.87453658536585976</v>
      </c>
      <c r="IM190" s="139">
        <f>IFERROR(VLOOKUP(CONCATENATE($G190, ".SP.DYN.LE00.IN"),AREA_WB_6ATTRS,Seq!AD$1,FALSE)-VLOOKUP("CHN.SP.DYN.LE00.IN",AREA_WB_6ATTRS,Seq!AD$1,FALSE),".")</f>
        <v>-0.958853658536583</v>
      </c>
      <c r="IN190" s="139">
        <f>IFERROR(VLOOKUP(CONCATENATE($G190, ".SP.DYN.LE00.IN"),AREA_WB_6ATTRS,Seq!AE$1,FALSE)-VLOOKUP("CHN.SP.DYN.LE00.IN",AREA_WB_6ATTRS,Seq!AE$1,FALSE),".")</f>
        <v>-1.0426341463414701</v>
      </c>
      <c r="IO190" s="139">
        <f>IFERROR(VLOOKUP(CONCATENATE($G190, ".SP.DYN.LE00.IN"),AREA_WB_6ATTRS,Seq!AF$1,FALSE)-VLOOKUP("CHN.SP.DYN.LE00.IN",AREA_WB_6ATTRS,Seq!AF$1,FALSE),".")</f>
        <v>-1.1224390243902604</v>
      </c>
      <c r="IP190" s="139" t="str">
        <f>IFERROR(VLOOKUP(CONCATENATE($G190, ".SP.DYN.LE00.IN"),AREA_WB_6ATTRS,Seq!AG$1,FALSE)-VLOOKUP("CHN.SP.DYN.LE00.IN",AREA_WB_6ATTRS,Seq!AG$1,FALSE),".")</f>
        <v>.</v>
      </c>
      <c r="IW190">
        <f>IFERROR(VLOOKUP(CONCATENATE($G190, ".SP.DYN.LE00.IN"),AREA_WB_6ATTRS,Seq!B$1,FALSE),".")</f>
        <v>67.55</v>
      </c>
      <c r="IX190">
        <f>IFERROR(VLOOKUP(CONCATENATE($G190, ".SP.DYN.LE00.IN"),AREA_WB_6ATTRS,Seq!C$1,FALSE),".")</f>
        <v>67.799731707317079</v>
      </c>
      <c r="IY190">
        <f>IFERROR(VLOOKUP(CONCATENATE($G190, ".SP.DYN.LE00.IN"),AREA_WB_6ATTRS,Seq!D$1,FALSE),".")</f>
        <v>68.049487804878069</v>
      </c>
      <c r="IZ190">
        <f>IFERROR(VLOOKUP(CONCATENATE($G190, ".SP.DYN.LE00.IN"),AREA_WB_6ATTRS,Seq!E$1,FALSE),".")</f>
        <v>68.295292682926828</v>
      </c>
      <c r="JA190">
        <f>IFERROR(VLOOKUP(CONCATENATE($G190, ".SP.DYN.LE00.IN"),AREA_WB_6ATTRS,Seq!F$1,FALSE),".")</f>
        <v>68.533658536585378</v>
      </c>
      <c r="JB190">
        <f>IFERROR(VLOOKUP(CONCATENATE($G190, ".SP.DYN.LE00.IN"),AREA_WB_6ATTRS,Seq!G$1,FALSE),".")</f>
        <v>68.759658536585377</v>
      </c>
      <c r="JC190">
        <f>IFERROR(VLOOKUP(CONCATENATE($G190, ".SP.DYN.LE00.IN"),AREA_WB_6ATTRS,Seq!H$1,FALSE),".")</f>
        <v>68.965902439024404</v>
      </c>
      <c r="JD190">
        <f>IFERROR(VLOOKUP(CONCATENATE($G190, ".SP.DYN.LE00.IN"),AREA_WB_6ATTRS,Seq!I$1,FALSE),".")</f>
        <v>69.151926829268291</v>
      </c>
      <c r="JE190">
        <f>IFERROR(VLOOKUP(CONCATENATE($G190, ".SP.DYN.LE00.IN"),AREA_WB_6ATTRS,Seq!J$1,FALSE),".")</f>
        <v>69.315195121951234</v>
      </c>
      <c r="JF190">
        <f>IFERROR(VLOOKUP(CONCATENATE($G190, ".SP.DYN.LE00.IN"),AREA_WB_6ATTRS,Seq!K$1,FALSE),".")</f>
        <v>69.457682926829293</v>
      </c>
      <c r="JG190">
        <f>IFERROR(VLOOKUP(CONCATENATE($G190, ".SP.DYN.LE00.IN"),AREA_WB_6ATTRS,Seq!L$1,FALSE),".")</f>
        <v>69.582317073170742</v>
      </c>
      <c r="JH190">
        <f>IFERROR(VLOOKUP(CONCATENATE($G190, ".SP.DYN.LE00.IN"),AREA_WB_6ATTRS,Seq!M$1,FALSE),".")</f>
        <v>69.6930487804878</v>
      </c>
      <c r="JI190">
        <f>IFERROR(VLOOKUP(CONCATENATE($G190, ".SP.DYN.LE00.IN"),AREA_WB_6ATTRS,Seq!N$1,FALSE),".")</f>
        <v>69.797219512195127</v>
      </c>
      <c r="JJ190">
        <f>IFERROR(VLOOKUP(CONCATENATE($G190, ".SP.DYN.LE00.IN"),AREA_WB_6ATTRS,Seq!O$1,FALSE),".")</f>
        <v>69.900731707317078</v>
      </c>
      <c r="JK190">
        <f>IFERROR(VLOOKUP(CONCATENATE($G190, ".SP.DYN.LE00.IN"),AREA_WB_6ATTRS,Seq!P$1,FALSE),".")</f>
        <v>70.006463414634155</v>
      </c>
      <c r="JL190">
        <f>IFERROR(VLOOKUP(CONCATENATE($G190, ".SP.DYN.LE00.IN"),AREA_WB_6ATTRS,Seq!Q$1,FALSE),".")</f>
        <v>70.119268292682946</v>
      </c>
      <c r="JM190">
        <f>IFERROR(VLOOKUP(CONCATENATE($G190, ".SP.DYN.LE00.IN"),AREA_WB_6ATTRS,Seq!R$1,FALSE),".")</f>
        <v>70.238512195121956</v>
      </c>
      <c r="JN190">
        <f>IFERROR(VLOOKUP(CONCATENATE($G190, ".SP.DYN.LE00.IN"),AREA_WB_6ATTRS,Seq!S$1,FALSE),".")</f>
        <v>70.363682926829284</v>
      </c>
      <c r="JO190">
        <f>IFERROR(VLOOKUP(CONCATENATE($G190, ".SP.DYN.LE00.IN"),AREA_WB_6ATTRS,Seq!T$1,FALSE),".")</f>
        <v>70.492853658536603</v>
      </c>
      <c r="JP190">
        <f>IFERROR(VLOOKUP(CONCATENATE($G190, ".SP.DYN.LE00.IN"),AREA_WB_6ATTRS,Seq!U$1,FALSE),".")</f>
        <v>70.625073170731724</v>
      </c>
      <c r="JQ190">
        <f>IFERROR(VLOOKUP(CONCATENATE($G190, ".SP.DYN.LE00.IN"),AREA_WB_6ATTRS,Seq!V$1,FALSE),".")</f>
        <v>70.7609268292683</v>
      </c>
      <c r="JR190">
        <f>IFERROR(VLOOKUP(CONCATENATE($G190, ".SP.DYN.LE00.IN"),AREA_WB_6ATTRS,Seq!W$1,FALSE),".")</f>
        <v>70.899048780487817</v>
      </c>
      <c r="JS190">
        <f>IFERROR(VLOOKUP(CONCATENATE($G190, ".SP.DYN.LE00.IN"),AREA_WB_6ATTRS,Seq!X$1,FALSE),".")</f>
        <v>71.039121951219514</v>
      </c>
      <c r="JT190">
        <f>IFERROR(VLOOKUP(CONCATENATE($G190, ".SP.DYN.LE00.IN"),AREA_WB_6ATTRS,Seq!Y$1,FALSE),".")</f>
        <v>71.179804878048785</v>
      </c>
      <c r="JU190">
        <f>IFERROR(VLOOKUP(CONCATENATE($G190, ".SP.DYN.LE00.IN"),AREA_WB_6ATTRS,Seq!Z$1,FALSE),".")</f>
        <v>71.320268292682925</v>
      </c>
      <c r="JV190">
        <f>IFERROR(VLOOKUP(CONCATENATE($G190, ".SP.DYN.LE00.IN"),AREA_WB_6ATTRS,Seq!AA$1,FALSE),".")</f>
        <v>71.459658536585366</v>
      </c>
      <c r="JW190">
        <f>IFERROR(VLOOKUP(CONCATENATE($G190, ".SP.DYN.LE00.IN"),AREA_WB_6ATTRS,Seq!AB$1,FALSE),".")</f>
        <v>71.599097560975622</v>
      </c>
      <c r="JX190">
        <f>IFERROR(VLOOKUP(CONCATENATE($G190, ".SP.DYN.LE00.IN"),AREA_WB_6ATTRS,Seq!AC$1,FALSE),".")</f>
        <v>71.738048780487802</v>
      </c>
      <c r="JY190">
        <f>IFERROR(VLOOKUP(CONCATENATE($G190, ".SP.DYN.LE00.IN"),AREA_WB_6ATTRS,Seq!AD$1,FALSE),".")</f>
        <v>71.876487804878053</v>
      </c>
      <c r="JZ190">
        <f>IFERROR(VLOOKUP(CONCATENATE($G190, ".SP.DYN.LE00.IN"),AREA_WB_6ATTRS,Seq!AE$1,FALSE),".")</f>
        <v>72.013878048780484</v>
      </c>
      <c r="KA190">
        <f>IFERROR(VLOOKUP(CONCATENATE($G190, ".SP.DYN.LE00.IN"),AREA_WB_6ATTRS,Seq!AF$1,FALSE),".")</f>
        <v>72.150658536585368</v>
      </c>
      <c r="KB190" t="str">
        <f>IFERROR(VLOOKUP(CONCATENATE($G190, ".SP.DYN.LE00.IN"),AREA_WB_6ATTRS,Seq!AG$1,FALSE),".")</f>
        <v>.</v>
      </c>
      <c r="KK190">
        <f t="shared" si="107"/>
        <v>294</v>
      </c>
      <c r="KL190">
        <f t="shared" si="105"/>
        <v>0</v>
      </c>
      <c r="KM190">
        <f t="shared" si="108"/>
        <v>44474068.699950509</v>
      </c>
      <c r="KN190">
        <f t="shared" si="109"/>
        <v>-44445642.764661871</v>
      </c>
      <c r="KO190" t="str">
        <f t="shared" si="106"/>
        <v>.</v>
      </c>
      <c r="KP190" t="str">
        <f>work!HA190</f>
        <v>.</v>
      </c>
      <c r="KQ190" t="str">
        <f>work!HB190</f>
        <v>.</v>
      </c>
      <c r="KR190" t="str">
        <f>work!HC190</f>
        <v>.</v>
      </c>
      <c r="KS190" t="str">
        <f>IF(ISNUMBER(work!HI190-work!HA190),work!HI190-work!HA190,".")</f>
        <v>.</v>
      </c>
      <c r="KT190" t="str">
        <f>IF(ISNUMBER(work!HJ190-work!HB190),work!HJ190-work!HB190,".")</f>
        <v>.</v>
      </c>
      <c r="KU190" t="str">
        <f>IF(ISNUMBER(work!HK190-work!HC190),work!HK190-work!HC190,".")</f>
        <v>.</v>
      </c>
      <c r="KW190">
        <f>IFERROR(work!HR190/work!HV190,".")</f>
        <v>4.5412791957807387E-4</v>
      </c>
      <c r="KX190">
        <f>IFERROR(work!HS190/work!HW190,".")</f>
        <v>9.3049813371681137E-4</v>
      </c>
      <c r="KY190">
        <f>IFERROR(work!HT190/work!HX190,".")</f>
        <v>5.0716625924310504E-4</v>
      </c>
      <c r="KZ190">
        <f>IFERROR(work!HU190/work!HY190,".")</f>
        <v>2.5582852415201177E-4</v>
      </c>
    </row>
    <row r="191" spans="1:312">
      <c r="A191" s="24">
        <f t="shared" si="85"/>
        <v>194</v>
      </c>
      <c r="B191" s="24" t="str">
        <f t="shared" si="110"/>
        <v>Out</v>
      </c>
      <c r="C191" s="24" t="str">
        <f t="shared" si="111"/>
        <v>Out</v>
      </c>
      <c r="D191" s="24" t="str">
        <f t="shared" si="112"/>
        <v>Out67</v>
      </c>
      <c r="E191" s="25" t="s">
        <v>2649</v>
      </c>
      <c r="F191" s="26" t="str">
        <f t="shared" si="89"/>
        <v>Samoa</v>
      </c>
      <c r="G191" s="166" t="s">
        <v>1344</v>
      </c>
      <c r="H191" s="166" t="s">
        <v>5007</v>
      </c>
      <c r="I191" s="166" t="s">
        <v>5007</v>
      </c>
      <c r="J191" s="180" t="s">
        <v>5007</v>
      </c>
      <c r="K191" s="180" t="s">
        <v>5007</v>
      </c>
      <c r="L191" s="27">
        <f>IFERROR(VLOOKUP($F191,Area_FDI_84_96,Seq!B$1,FALSE),0)</f>
        <v>0</v>
      </c>
      <c r="M191" s="27">
        <f>IFERROR(VLOOKUP($F191,Area_FDI_84_96,Seq!C$1,FALSE),0)</f>
        <v>0</v>
      </c>
      <c r="N191" s="27">
        <f>IFERROR(VLOOKUP($F191,Area_FDI_84_96,Seq!D$1,FALSE),0)</f>
        <v>0</v>
      </c>
      <c r="O191" s="27">
        <f>IFERROR(VLOOKUP($F191,Area_FDI_84_96,Seq!E$1,FALSE),0)</f>
        <v>0</v>
      </c>
      <c r="P191" s="27">
        <f>IFERROR(VLOOKUP($F191,Area_FDI_84_96,Seq!F$1,FALSE),0)</f>
        <v>0</v>
      </c>
      <c r="Q191" s="27">
        <f>IFERROR(VLOOKUP($F191,Area_FDI_84_96,Seq!G$1,FALSE),0)</f>
        <v>0</v>
      </c>
      <c r="R191" s="27">
        <f>IFERROR(VLOOKUP($F191,Area_FDI_84_96,Seq!H$1,FALSE),0)</f>
        <v>0</v>
      </c>
      <c r="S191" s="27">
        <f>IFERROR(VLOOKUP($F191,Area_FDI_84_96,Seq!I$1,FALSE),0)</f>
        <v>0</v>
      </c>
      <c r="T191" s="27">
        <f>IFERROR(VALUE(VLOOKUP($E191,Area_FDI_92_95,Seq!B$1,FALSE)),0)</f>
        <v>0</v>
      </c>
      <c r="U191" s="27">
        <f>IFERROR(VALUE(VLOOKUP($E191,Area_FDI_92_95,Seq!C$1,FALSE)),0)</f>
        <v>98</v>
      </c>
      <c r="V191" s="27">
        <f>IFERROR(VALUE(VLOOKUP($E191,Area_FDI_92_95,Seq!D$1,FALSE)),0)</f>
        <v>2360</v>
      </c>
      <c r="W191" s="27">
        <f>IFERROR(VALUE(VLOOKUP($E191,Area_FDI_92_95,Seq!E$1,FALSE)),0)</f>
        <v>6339</v>
      </c>
      <c r="X191" s="27">
        <f>IFERROR(VALUE(VLOOKUP($E191,Area_FDI_96_99,Seq!B$1,FALSE)),0)</f>
        <v>6563</v>
      </c>
      <c r="Y191" s="27">
        <f>IFERROR(VALUE(VLOOKUP($E191,Area_FDI_96_99,Seq!C$1,FALSE)),0)</f>
        <v>18438</v>
      </c>
      <c r="Z191" s="27">
        <f>IFERROR(VALUE(VLOOKUP($E191,Area_FDI_96_99,Seq!D$1,FALSE)),0)</f>
        <v>12654</v>
      </c>
      <c r="AA191" s="27">
        <f>IFERROR(VALUE(VLOOKUP($E191,Area_FDI_96_99,Seq!E$1,FALSE)),0)</f>
        <v>20136</v>
      </c>
      <c r="AB191" s="27">
        <f t="shared" si="113"/>
        <v>28316</v>
      </c>
      <c r="AC191" s="27">
        <f t="shared" si="114"/>
        <v>54321</v>
      </c>
      <c r="AD191" s="27">
        <f t="shared" si="115"/>
        <v>87947</v>
      </c>
      <c r="AE191" s="27">
        <f t="shared" si="116"/>
        <v>98572</v>
      </c>
      <c r="AF191" s="27">
        <f t="shared" si="117"/>
        <v>114137</v>
      </c>
      <c r="AG191" s="27">
        <f t="shared" si="118"/>
        <v>136083</v>
      </c>
      <c r="AH191" s="27">
        <f t="shared" si="119"/>
        <v>153754</v>
      </c>
      <c r="AI191" s="27">
        <f t="shared" si="120"/>
        <v>216988</v>
      </c>
      <c r="AJ191" s="27">
        <f t="shared" si="121"/>
        <v>254975</v>
      </c>
      <c r="AK191" s="27">
        <f t="shared" si="122"/>
        <v>202003</v>
      </c>
      <c r="AL191" s="27">
        <f t="shared" si="123"/>
        <v>177333</v>
      </c>
      <c r="AM191" s="27"/>
      <c r="AN191" s="27"/>
      <c r="AO191" s="27"/>
      <c r="AP191" s="27"/>
      <c r="AQ191" s="27"/>
      <c r="AR191" s="27"/>
      <c r="AS191" s="27"/>
      <c r="AT191" s="27" t="str">
        <f>IFERROR(work!D191+work!AP191,".")</f>
        <v>.</v>
      </c>
      <c r="AU191" s="27" t="str">
        <f>IFERROR(work!E191+work!AQ191,".")</f>
        <v>.</v>
      </c>
      <c r="AV191" s="27" t="str">
        <f>IFERROR(work!F191+work!AR191,".")</f>
        <v>.</v>
      </c>
      <c r="AW191" s="27" t="str">
        <f>IFERROR(work!G191+work!AS191,".")</f>
        <v>.</v>
      </c>
      <c r="AX191" s="27" t="str">
        <f>IFERROR(work!H191+work!AT191,".")</f>
        <v>.</v>
      </c>
      <c r="AY191" s="27" t="str">
        <f>IFERROR(work!I191+work!AU191,".")</f>
        <v>.</v>
      </c>
      <c r="AZ191" s="27" t="str">
        <f>IFERROR(work!J191+work!AV191,".")</f>
        <v>.</v>
      </c>
      <c r="BA191" s="27" t="str">
        <f>IFERROR(work!K191+work!AW191,".")</f>
        <v>.</v>
      </c>
      <c r="BB191" s="27" t="str">
        <f>IFERROR(work!L191+work!AX191,".")</f>
        <v>.</v>
      </c>
      <c r="BC191" s="27" t="str">
        <f>IFERROR(work!M191+work!AY191,".")</f>
        <v>.</v>
      </c>
      <c r="BD191" s="27" t="str">
        <f>IFERROR(work!N191+work!AZ191,".")</f>
        <v>.</v>
      </c>
      <c r="BE191" s="27" t="str">
        <f>IFERROR(work!O191+work!BA191,".")</f>
        <v>.</v>
      </c>
      <c r="BF191" s="27" t="str">
        <f>IFERROR(work!P191+work!BB191,".")</f>
        <v>.</v>
      </c>
      <c r="BG191" s="27" t="str">
        <f>IFERROR(work!Q191+work!BC191,".")</f>
        <v>.</v>
      </c>
      <c r="BH191" s="27" t="str">
        <f>IFERROR(work!R191+work!BD191,".")</f>
        <v>.</v>
      </c>
      <c r="BI191" s="27" t="str">
        <f>IFERROR(work!S191+work!BE191,".")</f>
        <v>.</v>
      </c>
      <c r="BJ191" s="27" t="str">
        <f>IFERROR(work!T191+work!BF191,".")</f>
        <v>.</v>
      </c>
      <c r="BK191" s="27" t="str">
        <f>IFERROR(work!U191+work!BG191,".")</f>
        <v>.</v>
      </c>
      <c r="BL191" s="27" t="str">
        <f>IFERROR(work!V191+work!BH191,".")</f>
        <v>.</v>
      </c>
      <c r="BM191" s="27" t="str">
        <f>IFERROR(work!W191+work!BI191,".")</f>
        <v>.</v>
      </c>
      <c r="BN191" s="27" t="str">
        <f>IFERROR(work!X191+work!BJ191,".")</f>
        <v>.</v>
      </c>
      <c r="BO191" s="27" t="str">
        <f>IFERROR(work!Y191+work!BK191,".")</f>
        <v>.</v>
      </c>
      <c r="BP191" s="27" t="str">
        <f>IFERROR(work!Z191+work!BL191,".")</f>
        <v>.</v>
      </c>
      <c r="BQ191" s="27" t="str">
        <f>IFERROR(work!AA191+work!BM191,".")</f>
        <v>.</v>
      </c>
      <c r="BR191" s="27" t="str">
        <f>IFERROR(work!AB191+work!BN191,".")</f>
        <v>.</v>
      </c>
      <c r="BS191" s="27" t="str">
        <f>IFERROR(work!AC191+work!BO191,".")</f>
        <v>.</v>
      </c>
      <c r="BT191" s="27" t="str">
        <f>IFERROR(work!AD191+work!BP191,".")</f>
        <v>.</v>
      </c>
      <c r="BU191" s="27" t="str">
        <f>IFERROR(work!AE191+work!BQ191,".")</f>
        <v>.</v>
      </c>
      <c r="BV191" s="27" t="str">
        <f>IFERROR(work!AF191+work!BR191,".")</f>
        <v>.</v>
      </c>
      <c r="BW191" s="27" t="str">
        <f>IFERROR(work!AG191+work!BS191,".")</f>
        <v>.</v>
      </c>
      <c r="BX191" s="27" t="str">
        <f>IFERROR(work!AH191+work!BT191,".")</f>
        <v>.</v>
      </c>
      <c r="BY191" s="27" t="str">
        <f>IFERROR(work!AI191+work!BU191,".")</f>
        <v>.</v>
      </c>
      <c r="BZ191" s="27"/>
      <c r="CA191" s="27"/>
      <c r="CB191" s="27"/>
      <c r="CC191" s="27"/>
      <c r="CD191" s="27"/>
      <c r="CE191" s="27"/>
      <c r="CF191" s="27" t="str">
        <f>IFERROR(work!AP191-work!D191,".")</f>
        <v>.</v>
      </c>
      <c r="CG191" s="27" t="str">
        <f>IFERROR(work!AQ191-work!E191,".")</f>
        <v>.</v>
      </c>
      <c r="CH191" s="27" t="str">
        <f>IFERROR(work!AR191-work!F191,".")</f>
        <v>.</v>
      </c>
      <c r="CI191" s="27" t="str">
        <f>IFERROR(work!AS191-work!G191,".")</f>
        <v>.</v>
      </c>
      <c r="CJ191" s="27" t="str">
        <f>IFERROR(work!AT191-work!H191,".")</f>
        <v>.</v>
      </c>
      <c r="CK191" s="27" t="str">
        <f>IFERROR(work!AU191-work!I191,".")</f>
        <v>.</v>
      </c>
      <c r="CL191" s="27" t="str">
        <f>IFERROR(work!AV191-work!J191,".")</f>
        <v>.</v>
      </c>
      <c r="CM191" s="27" t="str">
        <f>IFERROR(work!AW191-work!K191,".")</f>
        <v>.</v>
      </c>
      <c r="CN191" s="27" t="str">
        <f>IFERROR(work!AX191-work!L191,".")</f>
        <v>.</v>
      </c>
      <c r="CO191" s="27" t="str">
        <f>IFERROR(work!AY191-work!M191,".")</f>
        <v>.</v>
      </c>
      <c r="CP191" s="27" t="str">
        <f>IFERROR(work!AZ191-work!N191,".")</f>
        <v>.</v>
      </c>
      <c r="CQ191" s="27" t="str">
        <f>IFERROR(work!BA191-work!O191,".")</f>
        <v>.</v>
      </c>
      <c r="CR191" s="27" t="str">
        <f>IFERROR(work!BB191-work!P191,".")</f>
        <v>.</v>
      </c>
      <c r="CS191" s="27" t="str">
        <f>IFERROR(work!BC191-work!Q191,".")</f>
        <v>.</v>
      </c>
      <c r="CT191" s="27" t="str">
        <f>IFERROR(work!BD191-work!R191,".")</f>
        <v>.</v>
      </c>
      <c r="CU191" s="27" t="str">
        <f>IFERROR(work!BE191-work!S191,".")</f>
        <v>.</v>
      </c>
      <c r="CV191" s="27" t="str">
        <f>IFERROR(work!BF191-work!T191,".")</f>
        <v>.</v>
      </c>
      <c r="CW191" s="27" t="str">
        <f>IFERROR(work!BG191-work!U191,".")</f>
        <v>.</v>
      </c>
      <c r="CX191" s="27" t="str">
        <f>IFERROR(work!BH191-work!V191,".")</f>
        <v>.</v>
      </c>
      <c r="CY191" s="27" t="str">
        <f>IFERROR(work!BI191-work!W191,".")</f>
        <v>.</v>
      </c>
      <c r="CZ191" s="27" t="str">
        <f>IFERROR(work!BJ191-work!X191,".")</f>
        <v>.</v>
      </c>
      <c r="DA191" s="27" t="str">
        <f>IFERROR(work!BK191-work!Y191,".")</f>
        <v>.</v>
      </c>
      <c r="DB191" s="27" t="str">
        <f>IFERROR(work!BL191-work!Z191,".")</f>
        <v>.</v>
      </c>
      <c r="DC191" s="27" t="str">
        <f>IFERROR(work!BM191-work!AA191,".")</f>
        <v>.</v>
      </c>
      <c r="DD191" s="27" t="str">
        <f>IFERROR(work!BN191-work!AB191,".")</f>
        <v>.</v>
      </c>
      <c r="DE191" s="27" t="str">
        <f>IFERROR(work!BO191-work!AC191,".")</f>
        <v>.</v>
      </c>
      <c r="DF191" s="27" t="str">
        <f>IFERROR(work!BP191-work!AD191,".")</f>
        <v>.</v>
      </c>
      <c r="DG191" s="27" t="str">
        <f>IFERROR(work!BQ191-work!AE191,".")</f>
        <v>.</v>
      </c>
      <c r="DH191" s="27" t="str">
        <f>IFERROR(work!BR191-work!AF191,".")</f>
        <v>.</v>
      </c>
      <c r="DI191" s="27" t="str">
        <f>IFERROR(work!BS191-work!AG191,".")</f>
        <v>.</v>
      </c>
      <c r="DJ191" s="27" t="str">
        <f>IFERROR(work!BT191-work!AH191,".")</f>
        <v>.</v>
      </c>
      <c r="DK191" s="27" t="str">
        <f>IFERROR(work!BU191-work!AI191,".")</f>
        <v>.</v>
      </c>
      <c r="DL191" s="27"/>
      <c r="DM191" s="27"/>
      <c r="DN191" s="27"/>
      <c r="DO191" s="27"/>
      <c r="DP191" s="27"/>
      <c r="DQ191" s="27"/>
      <c r="DR191" s="27"/>
      <c r="DS191" s="27" t="str">
        <f>IFERROR(work!DO191-work!CC191,".")</f>
        <v>.</v>
      </c>
      <c r="DT191" s="27" t="str">
        <f>IFERROR(work!DP191-work!CD191,".")</f>
        <v>.</v>
      </c>
      <c r="DU191" s="27" t="str">
        <f>IFERROR(work!DQ191-work!CE191,".")</f>
        <v>.</v>
      </c>
      <c r="DV191" s="27" t="str">
        <f>IFERROR(work!DR191-work!CF191,".")</f>
        <v>.</v>
      </c>
      <c r="DW191" s="27" t="str">
        <f>IFERROR(work!DS191-work!CG191,".")</f>
        <v>.</v>
      </c>
      <c r="DX191" s="27" t="str">
        <f>IFERROR(work!DT191-work!CH191,".")</f>
        <v>.</v>
      </c>
      <c r="DY191" s="27" t="str">
        <f>IFERROR(work!DU191-work!CI191,".")</f>
        <v>.</v>
      </c>
      <c r="DZ191" s="27" t="str">
        <f>IFERROR(work!DV191-work!CJ191,".")</f>
        <v>.</v>
      </c>
      <c r="EA191" s="27" t="str">
        <f>IFERROR(work!DW191-work!CK191,".")</f>
        <v>.</v>
      </c>
      <c r="EB191" s="27" t="str">
        <f>IFERROR(work!DX191-work!CL191,".")</f>
        <v>.</v>
      </c>
      <c r="EC191" s="27" t="str">
        <f>IFERROR(work!DY191-work!CM191,".")</f>
        <v>.</v>
      </c>
      <c r="ED191" s="27" t="str">
        <f>IFERROR(work!DZ191-work!CN191,".")</f>
        <v>.</v>
      </c>
      <c r="EE191" s="27" t="str">
        <f>IFERROR(work!EA191-work!CO191,".")</f>
        <v>.</v>
      </c>
      <c r="EF191" s="27" t="str">
        <f>IFERROR(work!EB191-work!CP191,".")</f>
        <v>.</v>
      </c>
      <c r="EG191" s="27" t="str">
        <f>IFERROR(work!EC191-work!CQ191,".")</f>
        <v>.</v>
      </c>
      <c r="EH191" s="27" t="str">
        <f>IFERROR(work!ED191-work!CR191,".")</f>
        <v>.</v>
      </c>
      <c r="EI191" s="27" t="str">
        <f>IFERROR(work!EE191-work!CS191,".")</f>
        <v>.</v>
      </c>
      <c r="EJ191" s="27" t="str">
        <f>IFERROR(work!EF191-work!CT191,".")</f>
        <v>.</v>
      </c>
      <c r="EK191" s="27" t="str">
        <f>IFERROR(work!EG191-work!CU191,".")</f>
        <v>.</v>
      </c>
      <c r="EL191" s="27" t="str">
        <f>IFERROR(work!EH191-work!CV191,".")</f>
        <v>.</v>
      </c>
      <c r="EM191" s="27" t="str">
        <f>IFERROR(work!EI191-work!CW191,".")</f>
        <v>.</v>
      </c>
      <c r="EN191" s="27" t="str">
        <f>IFERROR(work!EJ191-work!CX191,".")</f>
        <v>.</v>
      </c>
      <c r="EO191" s="27" t="str">
        <f>IFERROR(work!EK191-work!CY191,".")</f>
        <v>.</v>
      </c>
      <c r="EP191" s="27" t="str">
        <f>IFERROR(work!EL191-work!CZ191,".")</f>
        <v>.</v>
      </c>
      <c r="EQ191" s="27" t="str">
        <f>IFERROR(work!EM191-work!DA191,".")</f>
        <v>.</v>
      </c>
      <c r="ER191" s="27" t="str">
        <f>IFERROR(work!EN191-work!DB191,".")</f>
        <v>.</v>
      </c>
      <c r="ES191" s="27" t="str">
        <f>IFERROR(work!EO191-work!DC191,".")</f>
        <v>.</v>
      </c>
      <c r="ET191" s="27" t="str">
        <f>IFERROR(work!EP191-work!DD191,".")</f>
        <v>.</v>
      </c>
      <c r="EU191" s="27" t="str">
        <f>IFERROR(work!EQ191-work!DE191,".")</f>
        <v>.</v>
      </c>
      <c r="EV191" s="27" t="str">
        <f>IFERROR(work!ER191-work!DF191,".")</f>
        <v>.</v>
      </c>
      <c r="EW191" s="27" t="str">
        <f>IFERROR(work!ES191-work!DG191,".")</f>
        <v>.</v>
      </c>
      <c r="EX191" s="27" t="str">
        <f>IFERROR(work!ET191-work!DH191,".")</f>
        <v>.</v>
      </c>
      <c r="EY191" s="27"/>
      <c r="EZ191" s="27"/>
      <c r="FA191" s="27"/>
      <c r="FB191" s="27"/>
      <c r="FC191" s="27"/>
      <c r="FD191" s="27"/>
      <c r="FE191" s="27" t="str">
        <f>IF(ISNUMBER(work!GZ191/work!HD191),work!GZ191/work!HD191,".")</f>
        <v>.</v>
      </c>
      <c r="FF191" s="27" t="str">
        <f>IF(ISNUMBER(work!HA191/work!HE191),work!HA191/work!HE191,".")</f>
        <v>.</v>
      </c>
      <c r="FG191" s="27" t="str">
        <f>IF(ISNUMBER(work!HB191/work!HF191),work!HB191/work!HF191,".")</f>
        <v>.</v>
      </c>
      <c r="FH191" s="27" t="str">
        <f>IF(ISNUMBER(work!HC191/work!HG191),work!HC191/work!HG191,".")</f>
        <v>.</v>
      </c>
      <c r="FI191" s="27" t="str">
        <f>IF(ISNUMBER((work!HA191+work!HB191)/(work!HE191+work!HF191)),(work!HA191+work!HB191)/(work!HE191+work!HF191),".")</f>
        <v>.</v>
      </c>
      <c r="FJ191" s="27" t="str">
        <f>IF(ISNUMBER(work!HH191/work!HL191),work!HH191/work!HL191,".")</f>
        <v>.</v>
      </c>
      <c r="FK191" s="27" t="str">
        <f>IF(ISNUMBER(work!HI191/work!HM191),work!HI191/work!HM191,".")</f>
        <v>.</v>
      </c>
      <c r="FL191" s="27" t="str">
        <f>IF(ISNUMBER(work!HJ191/work!HN191),work!HJ191/work!HN191,".")</f>
        <v>.</v>
      </c>
      <c r="FM191" s="27" t="str">
        <f>IF(ISNUMBER(work!HK191/work!HO191),work!HK191/work!HO191,".")</f>
        <v>.</v>
      </c>
      <c r="FN191" s="27" t="str">
        <f>IF(ISNUMBER((work!HI191+work!HJ191)/(work!HM191+work!HN191)),(work!HI191+work!HJ191)/(work!HM191+work!HN191),".")</f>
        <v>.</v>
      </c>
      <c r="FO191" s="27" t="s">
        <v>5007</v>
      </c>
      <c r="FP191" s="27" t="s">
        <v>5007</v>
      </c>
      <c r="FQ191" s="27" t="s">
        <v>5007</v>
      </c>
      <c r="FR191" s="27" t="s">
        <v>5007</v>
      </c>
      <c r="FS191" s="27" t="s">
        <v>5007</v>
      </c>
      <c r="FT191" s="27" t="str">
        <f>work!GM191</f>
        <v>.</v>
      </c>
      <c r="FU191" s="27" t="str">
        <f>work!GN191</f>
        <v>.</v>
      </c>
      <c r="FV191" s="27">
        <f>work!GO191</f>
        <v>0.52133257536090283</v>
      </c>
      <c r="FW191" s="27" t="s">
        <v>5007</v>
      </c>
      <c r="FX191" s="27"/>
      <c r="FY191" s="27" t="str">
        <f t="shared" si="124"/>
        <v>.</v>
      </c>
      <c r="FZ191">
        <f t="shared" si="103"/>
        <v>28316</v>
      </c>
      <c r="GA191" t="str">
        <f>work!HC191</f>
        <v>.</v>
      </c>
      <c r="GB191" t="str">
        <f>IF(ISNUMBER(work!HA191+work!HB191),work!HA191+work!HB191,".")</f>
        <v>.</v>
      </c>
      <c r="GC191" t="str">
        <f>IF(ISNUMBER(work!HK191-work!HC191),work!HK191-work!HC191,".")</f>
        <v>.</v>
      </c>
      <c r="GD191" t="str">
        <f>IF(ISNUMBER(work!HI191+work!HJ191-work!HA191-work!HB191),(work!HI191+work!HJ191-work!HA191-work!HB191),".")</f>
        <v>.</v>
      </c>
      <c r="GH191" t="str">
        <f>work!GQ191</f>
        <v>.</v>
      </c>
      <c r="GI191" t="str">
        <f>work!GR191</f>
        <v>.</v>
      </c>
      <c r="GJ191" t="str">
        <f>work!GZ191</f>
        <v>.</v>
      </c>
      <c r="GK191" t="str">
        <f>work!HH191</f>
        <v>.</v>
      </c>
      <c r="GL191">
        <f t="shared" si="125"/>
        <v>113.91989451129058</v>
      </c>
      <c r="GM191" t="str">
        <f>IFERROR(VLOOKUP($F191,AREA_EM_ALLYEAR,Seq!B$1,FALSE),".")</f>
        <v>.</v>
      </c>
      <c r="GN191" t="str">
        <f>IFERROR(VLOOKUP($F191,AREA_EM_ALLYEAR,Seq!C$1,FALSE),".")</f>
        <v>.</v>
      </c>
      <c r="GO191" t="str">
        <f>IFERROR(VLOOKUP($F191,AREA_EM_ALLYEAR,Seq!D$1,FALSE),".")</f>
        <v>.</v>
      </c>
      <c r="GP191" t="str">
        <f>IFERROR(VLOOKUP($F191,AREA_EM_ALLYEAR,Seq!E$1,FALSE),".")</f>
        <v>.</v>
      </c>
      <c r="GQ191" t="str">
        <f>IFERROR(VLOOKUP($F191,AREA_EM_ALLYEAR,Seq!F$1,FALSE),".")</f>
        <v>.</v>
      </c>
      <c r="GR191" t="str">
        <f>IFERROR(VLOOKUP($F191,AREA_EM_ALLYEAR,Seq!G$1,FALSE),".")</f>
        <v>.</v>
      </c>
      <c r="GS191" t="str">
        <f>IFERROR(VLOOKUP($F191,AREA_EM_ALLYEAR,Seq!H$1,FALSE),".")</f>
        <v>.</v>
      </c>
      <c r="GT191" t="str">
        <f>IFERROR(VLOOKUP($F191,AREA_EM_ALLYEAR,Seq!I$1,FALSE),".")</f>
        <v>.</v>
      </c>
      <c r="GU191" t="str">
        <f>IFERROR(VLOOKUP($F191,AREA_EM_ALLYEAR,Seq!J$1,FALSE),".")</f>
        <v>.</v>
      </c>
      <c r="GV191" t="str">
        <f>IFERROR(VLOOKUP($F191,AREA_EM_ALLYEAR,Seq!K$1,FALSE),".")</f>
        <v>.</v>
      </c>
      <c r="GW191" t="str">
        <f>IFERROR(VLOOKUP($F191,AREA_EM_ALLYEAR,Seq!L$1,FALSE),".")</f>
        <v>.</v>
      </c>
      <c r="GX191" t="str">
        <f>IFERROR(VLOOKUP($F191,AREA_EM_ALLYEAR,Seq!M$1,FALSE),".")</f>
        <v>.</v>
      </c>
      <c r="GY191" t="str">
        <f>IFERROR(VLOOKUP($F191,AREA_EM_ALLYEAR,Seq!N$1,FALSE),".")</f>
        <v>.</v>
      </c>
      <c r="GZ191" t="str">
        <f>IFERROR(VLOOKUP($F191,AREA_EM_ALLYEAR,Seq!O$1,FALSE),".")</f>
        <v>.</v>
      </c>
      <c r="HA191" t="str">
        <f t="shared" si="104"/>
        <v>.</v>
      </c>
      <c r="HK191" s="139" t="str">
        <f>IFERROR(VLOOKUP(CONCATENATE($G191, ".SP.DYN.LE00.IN"),AREA_WB_6ATTRS,Seq!B$1,FALSE)-VLOOKUP("CHN.SP.DYN.LE00.IN",AREA_WB_6ATTRS,Seq!B$1,FALSE),".")</f>
        <v>.</v>
      </c>
      <c r="HL191" s="139" t="str">
        <f>IFERROR(VLOOKUP(CONCATENATE($G191, ".SP.DYN.LE00.IN"),AREA_WB_6ATTRS,Seq!C$1,FALSE)-VLOOKUP("CHN.SP.DYN.LE00.IN",AREA_WB_6ATTRS,Seq!C$1,FALSE),".")</f>
        <v>.</v>
      </c>
      <c r="HM191" s="139" t="str">
        <f>IFERROR(VLOOKUP(CONCATENATE($G191, ".SP.DYN.LE00.IN"),AREA_WB_6ATTRS,Seq!D$1,FALSE)-VLOOKUP("CHN.SP.DYN.LE00.IN",AREA_WB_6ATTRS,Seq!D$1,FALSE),".")</f>
        <v>.</v>
      </c>
      <c r="HN191" s="139" t="str">
        <f>IFERROR(VLOOKUP(CONCATENATE($G191, ".SP.DYN.LE00.IN"),AREA_WB_6ATTRS,Seq!E$1,FALSE)-VLOOKUP("CHN.SP.DYN.LE00.IN",AREA_WB_6ATTRS,Seq!E$1,FALSE),".")</f>
        <v>.</v>
      </c>
      <c r="HO191" s="139" t="str">
        <f>IFERROR(VLOOKUP(CONCATENATE($G191, ".SP.DYN.LE00.IN"),AREA_WB_6ATTRS,Seq!F$1,FALSE)-VLOOKUP("CHN.SP.DYN.LE00.IN",AREA_WB_6ATTRS,Seq!F$1,FALSE),".")</f>
        <v>.</v>
      </c>
      <c r="HP191" s="139" t="str">
        <f>IFERROR(VLOOKUP(CONCATENATE($G191, ".SP.DYN.LE00.IN"),AREA_WB_6ATTRS,Seq!G$1,FALSE)-VLOOKUP("CHN.SP.DYN.LE00.IN",AREA_WB_6ATTRS,Seq!G$1,FALSE),".")</f>
        <v>.</v>
      </c>
      <c r="HQ191" s="139" t="str">
        <f>IFERROR(VLOOKUP(CONCATENATE($G191, ".SP.DYN.LE00.IN"),AREA_WB_6ATTRS,Seq!H$1,FALSE)-VLOOKUP("CHN.SP.DYN.LE00.IN",AREA_WB_6ATTRS,Seq!H$1,FALSE),".")</f>
        <v>.</v>
      </c>
      <c r="HR191" s="139" t="str">
        <f>IFERROR(VLOOKUP(CONCATENATE($G191, ".SP.DYN.LE00.IN"),AREA_WB_6ATTRS,Seq!I$1,FALSE)-VLOOKUP("CHN.SP.DYN.LE00.IN",AREA_WB_6ATTRS,Seq!I$1,FALSE),".")</f>
        <v>.</v>
      </c>
      <c r="HS191" s="139" t="str">
        <f>IFERROR(VLOOKUP(CONCATENATE($G191, ".SP.DYN.LE00.IN"),AREA_WB_6ATTRS,Seq!J$1,FALSE)-VLOOKUP("CHN.SP.DYN.LE00.IN",AREA_WB_6ATTRS,Seq!J$1,FALSE),".")</f>
        <v>.</v>
      </c>
      <c r="HT191" s="139" t="str">
        <f>IFERROR(VLOOKUP(CONCATENATE($G191, ".SP.DYN.LE00.IN"),AREA_WB_6ATTRS,Seq!K$1,FALSE)-VLOOKUP("CHN.SP.DYN.LE00.IN",AREA_WB_6ATTRS,Seq!K$1,FALSE),".")</f>
        <v>.</v>
      </c>
      <c r="HU191" s="139" t="str">
        <f>IFERROR(VLOOKUP(CONCATENATE($G191, ".SP.DYN.LE00.IN"),AREA_WB_6ATTRS,Seq!L$1,FALSE)-VLOOKUP("CHN.SP.DYN.LE00.IN",AREA_WB_6ATTRS,Seq!L$1,FALSE),".")</f>
        <v>.</v>
      </c>
      <c r="HV191" s="139" t="str">
        <f>IFERROR(VLOOKUP(CONCATENATE($G191, ".SP.DYN.LE00.IN"),AREA_WB_6ATTRS,Seq!M$1,FALSE)-VLOOKUP("CHN.SP.DYN.LE00.IN",AREA_WB_6ATTRS,Seq!M$1,FALSE),".")</f>
        <v>.</v>
      </c>
      <c r="HW191" s="139" t="str">
        <f>IFERROR(VLOOKUP(CONCATENATE($G191, ".SP.DYN.LE00.IN"),AREA_WB_6ATTRS,Seq!N$1,FALSE)-VLOOKUP("CHN.SP.DYN.LE00.IN",AREA_WB_6ATTRS,Seq!N$1,FALSE),".")</f>
        <v>.</v>
      </c>
      <c r="HX191" s="139" t="str">
        <f>IFERROR(VLOOKUP(CONCATENATE($G191, ".SP.DYN.LE00.IN"),AREA_WB_6ATTRS,Seq!O$1,FALSE)-VLOOKUP("CHN.SP.DYN.LE00.IN",AREA_WB_6ATTRS,Seq!O$1,FALSE),".")</f>
        <v>.</v>
      </c>
      <c r="HY191" s="139" t="str">
        <f>IFERROR(VLOOKUP(CONCATENATE($G191, ".SP.DYN.LE00.IN"),AREA_WB_6ATTRS,Seq!P$1,FALSE)-VLOOKUP("CHN.SP.DYN.LE00.IN",AREA_WB_6ATTRS,Seq!P$1,FALSE),".")</f>
        <v>.</v>
      </c>
      <c r="HZ191" s="139" t="str">
        <f>IFERROR(VLOOKUP(CONCATENATE($G191, ".SP.DYN.LE00.IN"),AREA_WB_6ATTRS,Seq!Q$1,FALSE)-VLOOKUP("CHN.SP.DYN.LE00.IN",AREA_WB_6ATTRS,Seq!Q$1,FALSE),".")</f>
        <v>.</v>
      </c>
      <c r="IA191" s="139" t="str">
        <f>IFERROR(VLOOKUP(CONCATENATE($G191, ".SP.DYN.LE00.IN"),AREA_WB_6ATTRS,Seq!R$1,FALSE)-VLOOKUP("CHN.SP.DYN.LE00.IN",AREA_WB_6ATTRS,Seq!R$1,FALSE),".")</f>
        <v>.</v>
      </c>
      <c r="IB191" s="139" t="str">
        <f>IFERROR(VLOOKUP(CONCATENATE($G191, ".SP.DYN.LE00.IN"),AREA_WB_6ATTRS,Seq!S$1,FALSE)-VLOOKUP("CHN.SP.DYN.LE00.IN",AREA_WB_6ATTRS,Seq!S$1,FALSE),".")</f>
        <v>.</v>
      </c>
      <c r="IC191" s="139" t="str">
        <f>IFERROR(VLOOKUP(CONCATENATE($G191, ".SP.DYN.LE00.IN"),AREA_WB_6ATTRS,Seq!T$1,FALSE)-VLOOKUP("CHN.SP.DYN.LE00.IN",AREA_WB_6ATTRS,Seq!T$1,FALSE),".")</f>
        <v>.</v>
      </c>
      <c r="ID191" s="139" t="str">
        <f>IFERROR(VLOOKUP(CONCATENATE($G191, ".SP.DYN.LE00.IN"),AREA_WB_6ATTRS,Seq!U$1,FALSE)-VLOOKUP("CHN.SP.DYN.LE00.IN",AREA_WB_6ATTRS,Seq!U$1,FALSE),".")</f>
        <v>.</v>
      </c>
      <c r="IE191" s="139" t="str">
        <f>IFERROR(VLOOKUP(CONCATENATE($G191, ".SP.DYN.LE00.IN"),AREA_WB_6ATTRS,Seq!V$1,FALSE)-VLOOKUP("CHN.SP.DYN.LE00.IN",AREA_WB_6ATTRS,Seq!V$1,FALSE),".")</f>
        <v>.</v>
      </c>
      <c r="IF191" s="139" t="str">
        <f>IFERROR(VLOOKUP(CONCATENATE($G191, ".SP.DYN.LE00.IN"),AREA_WB_6ATTRS,Seq!W$1,FALSE)-VLOOKUP("CHN.SP.DYN.LE00.IN",AREA_WB_6ATTRS,Seq!W$1,FALSE),".")</f>
        <v>.</v>
      </c>
      <c r="IG191" s="139" t="str">
        <f>IFERROR(VLOOKUP(CONCATENATE($G191, ".SP.DYN.LE00.IN"),AREA_WB_6ATTRS,Seq!X$1,FALSE)-VLOOKUP("CHN.SP.DYN.LE00.IN",AREA_WB_6ATTRS,Seq!X$1,FALSE),".")</f>
        <v>.</v>
      </c>
      <c r="IH191" s="139" t="str">
        <f>IFERROR(VLOOKUP(CONCATENATE($G191, ".SP.DYN.LE00.IN"),AREA_WB_6ATTRS,Seq!Y$1,FALSE)-VLOOKUP("CHN.SP.DYN.LE00.IN",AREA_WB_6ATTRS,Seq!Y$1,FALSE),".")</f>
        <v>.</v>
      </c>
      <c r="II191" s="139" t="str">
        <f>IFERROR(VLOOKUP(CONCATENATE($G191, ".SP.DYN.LE00.IN"),AREA_WB_6ATTRS,Seq!Z$1,FALSE)-VLOOKUP("CHN.SP.DYN.LE00.IN",AREA_WB_6ATTRS,Seq!Z$1,FALSE),".")</f>
        <v>.</v>
      </c>
      <c r="IJ191" s="139" t="str">
        <f>IFERROR(VLOOKUP(CONCATENATE($G191, ".SP.DYN.LE00.IN"),AREA_WB_6ATTRS,Seq!AA$1,FALSE)-VLOOKUP("CHN.SP.DYN.LE00.IN",AREA_WB_6ATTRS,Seq!AA$1,FALSE),".")</f>
        <v>.</v>
      </c>
      <c r="IK191" s="139" t="str">
        <f>IFERROR(VLOOKUP(CONCATENATE($G191, ".SP.DYN.LE00.IN"),AREA_WB_6ATTRS,Seq!AB$1,FALSE)-VLOOKUP("CHN.SP.DYN.LE00.IN",AREA_WB_6ATTRS,Seq!AB$1,FALSE),".")</f>
        <v>.</v>
      </c>
      <c r="IL191" s="139" t="str">
        <f>IFERROR(VLOOKUP(CONCATENATE($G191, ".SP.DYN.LE00.IN"),AREA_WB_6ATTRS,Seq!AC$1,FALSE)-VLOOKUP("CHN.SP.DYN.LE00.IN",AREA_WB_6ATTRS,Seq!AC$1,FALSE),".")</f>
        <v>.</v>
      </c>
      <c r="IM191" s="139" t="str">
        <f>IFERROR(VLOOKUP(CONCATENATE($G191, ".SP.DYN.LE00.IN"),AREA_WB_6ATTRS,Seq!AD$1,FALSE)-VLOOKUP("CHN.SP.DYN.LE00.IN",AREA_WB_6ATTRS,Seq!AD$1,FALSE),".")</f>
        <v>.</v>
      </c>
      <c r="IN191" s="139" t="str">
        <f>IFERROR(VLOOKUP(CONCATENATE($G191, ".SP.DYN.LE00.IN"),AREA_WB_6ATTRS,Seq!AE$1,FALSE)-VLOOKUP("CHN.SP.DYN.LE00.IN",AREA_WB_6ATTRS,Seq!AE$1,FALSE),".")</f>
        <v>.</v>
      </c>
      <c r="IO191" s="139" t="str">
        <f>IFERROR(VLOOKUP(CONCATENATE($G191, ".SP.DYN.LE00.IN"),AREA_WB_6ATTRS,Seq!AF$1,FALSE)-VLOOKUP("CHN.SP.DYN.LE00.IN",AREA_WB_6ATTRS,Seq!AF$1,FALSE),".")</f>
        <v>.</v>
      </c>
      <c r="IP191" s="139" t="str">
        <f>IFERROR(VLOOKUP(CONCATENATE($G191, ".SP.DYN.LE00.IN"),AREA_WB_6ATTRS,Seq!AG$1,FALSE)-VLOOKUP("CHN.SP.DYN.LE00.IN",AREA_WB_6ATTRS,Seq!AG$1,FALSE),".")</f>
        <v>.</v>
      </c>
      <c r="IW191" t="str">
        <f>IFERROR(VLOOKUP(CONCATENATE($G191, ".SP.DYN.LE00.IN"),AREA_WB_6ATTRS,Seq!B$1,FALSE),".")</f>
        <v>.</v>
      </c>
      <c r="IX191" t="str">
        <f>IFERROR(VLOOKUP(CONCATENATE($G191, ".SP.DYN.LE00.IN"),AREA_WB_6ATTRS,Seq!C$1,FALSE),".")</f>
        <v>.</v>
      </c>
      <c r="IY191" t="str">
        <f>IFERROR(VLOOKUP(CONCATENATE($G191, ".SP.DYN.LE00.IN"),AREA_WB_6ATTRS,Seq!D$1,FALSE),".")</f>
        <v>.</v>
      </c>
      <c r="IZ191" t="str">
        <f>IFERROR(VLOOKUP(CONCATENATE($G191, ".SP.DYN.LE00.IN"),AREA_WB_6ATTRS,Seq!E$1,FALSE),".")</f>
        <v>.</v>
      </c>
      <c r="JA191" t="str">
        <f>IFERROR(VLOOKUP(CONCATENATE($G191, ".SP.DYN.LE00.IN"),AREA_WB_6ATTRS,Seq!F$1,FALSE),".")</f>
        <v>.</v>
      </c>
      <c r="JB191" t="str">
        <f>IFERROR(VLOOKUP(CONCATENATE($G191, ".SP.DYN.LE00.IN"),AREA_WB_6ATTRS,Seq!G$1,FALSE),".")</f>
        <v>.</v>
      </c>
      <c r="JC191" t="str">
        <f>IFERROR(VLOOKUP(CONCATENATE($G191, ".SP.DYN.LE00.IN"),AREA_WB_6ATTRS,Seq!H$1,FALSE),".")</f>
        <v>.</v>
      </c>
      <c r="JD191" t="str">
        <f>IFERROR(VLOOKUP(CONCATENATE($G191, ".SP.DYN.LE00.IN"),AREA_WB_6ATTRS,Seq!I$1,FALSE),".")</f>
        <v>.</v>
      </c>
      <c r="JE191" t="str">
        <f>IFERROR(VLOOKUP(CONCATENATE($G191, ".SP.DYN.LE00.IN"),AREA_WB_6ATTRS,Seq!J$1,FALSE),".")</f>
        <v>.</v>
      </c>
      <c r="JF191" t="str">
        <f>IFERROR(VLOOKUP(CONCATENATE($G191, ".SP.DYN.LE00.IN"),AREA_WB_6ATTRS,Seq!K$1,FALSE),".")</f>
        <v>.</v>
      </c>
      <c r="JG191" t="str">
        <f>IFERROR(VLOOKUP(CONCATENATE($G191, ".SP.DYN.LE00.IN"),AREA_WB_6ATTRS,Seq!L$1,FALSE),".")</f>
        <v>.</v>
      </c>
      <c r="JH191" t="str">
        <f>IFERROR(VLOOKUP(CONCATENATE($G191, ".SP.DYN.LE00.IN"),AREA_WB_6ATTRS,Seq!M$1,FALSE),".")</f>
        <v>.</v>
      </c>
      <c r="JI191" t="str">
        <f>IFERROR(VLOOKUP(CONCATENATE($G191, ".SP.DYN.LE00.IN"),AREA_WB_6ATTRS,Seq!N$1,FALSE),".")</f>
        <v>.</v>
      </c>
      <c r="JJ191" t="str">
        <f>IFERROR(VLOOKUP(CONCATENATE($G191, ".SP.DYN.LE00.IN"),AREA_WB_6ATTRS,Seq!O$1,FALSE),".")</f>
        <v>.</v>
      </c>
      <c r="JK191" t="str">
        <f>IFERROR(VLOOKUP(CONCATENATE($G191, ".SP.DYN.LE00.IN"),AREA_WB_6ATTRS,Seq!P$1,FALSE),".")</f>
        <v>.</v>
      </c>
      <c r="JL191" t="str">
        <f>IFERROR(VLOOKUP(CONCATENATE($G191, ".SP.DYN.LE00.IN"),AREA_WB_6ATTRS,Seq!Q$1,FALSE),".")</f>
        <v>.</v>
      </c>
      <c r="JM191" t="str">
        <f>IFERROR(VLOOKUP(CONCATENATE($G191, ".SP.DYN.LE00.IN"),AREA_WB_6ATTRS,Seq!R$1,FALSE),".")</f>
        <v>.</v>
      </c>
      <c r="JN191" t="str">
        <f>IFERROR(VLOOKUP(CONCATENATE($G191, ".SP.DYN.LE00.IN"),AREA_WB_6ATTRS,Seq!S$1,FALSE),".")</f>
        <v>.</v>
      </c>
      <c r="JO191" t="str">
        <f>IFERROR(VLOOKUP(CONCATENATE($G191, ".SP.DYN.LE00.IN"),AREA_WB_6ATTRS,Seq!T$1,FALSE),".")</f>
        <v>.</v>
      </c>
      <c r="JP191" t="str">
        <f>IFERROR(VLOOKUP(CONCATENATE($G191, ".SP.DYN.LE00.IN"),AREA_WB_6ATTRS,Seq!U$1,FALSE),".")</f>
        <v>.</v>
      </c>
      <c r="JQ191" t="str">
        <f>IFERROR(VLOOKUP(CONCATENATE($G191, ".SP.DYN.LE00.IN"),AREA_WB_6ATTRS,Seq!V$1,FALSE),".")</f>
        <v>.</v>
      </c>
      <c r="JR191" t="str">
        <f>IFERROR(VLOOKUP(CONCATENATE($G191, ".SP.DYN.LE00.IN"),AREA_WB_6ATTRS,Seq!W$1,FALSE),".")</f>
        <v>.</v>
      </c>
      <c r="JS191" t="str">
        <f>IFERROR(VLOOKUP(CONCATENATE($G191, ".SP.DYN.LE00.IN"),AREA_WB_6ATTRS,Seq!X$1,FALSE),".")</f>
        <v>.</v>
      </c>
      <c r="JT191" t="str">
        <f>IFERROR(VLOOKUP(CONCATENATE($G191, ".SP.DYN.LE00.IN"),AREA_WB_6ATTRS,Seq!Y$1,FALSE),".")</f>
        <v>.</v>
      </c>
      <c r="JU191" t="str">
        <f>IFERROR(VLOOKUP(CONCATENATE($G191, ".SP.DYN.LE00.IN"),AREA_WB_6ATTRS,Seq!Z$1,FALSE),".")</f>
        <v>.</v>
      </c>
      <c r="JV191" t="str">
        <f>IFERROR(VLOOKUP(CONCATENATE($G191, ".SP.DYN.LE00.IN"),AREA_WB_6ATTRS,Seq!AA$1,FALSE),".")</f>
        <v>.</v>
      </c>
      <c r="JW191" t="str">
        <f>IFERROR(VLOOKUP(CONCATENATE($G191, ".SP.DYN.LE00.IN"),AREA_WB_6ATTRS,Seq!AB$1,FALSE),".")</f>
        <v>.</v>
      </c>
      <c r="JX191" t="str">
        <f>IFERROR(VLOOKUP(CONCATENATE($G191, ".SP.DYN.LE00.IN"),AREA_WB_6ATTRS,Seq!AC$1,FALSE),".")</f>
        <v>.</v>
      </c>
      <c r="JY191" t="str">
        <f>IFERROR(VLOOKUP(CONCATENATE($G191, ".SP.DYN.LE00.IN"),AREA_WB_6ATTRS,Seq!AD$1,FALSE),".")</f>
        <v>.</v>
      </c>
      <c r="JZ191" t="str">
        <f>IFERROR(VLOOKUP(CONCATENATE($G191, ".SP.DYN.LE00.IN"),AREA_WB_6ATTRS,Seq!AE$1,FALSE),".")</f>
        <v>.</v>
      </c>
      <c r="KA191" t="str">
        <f>IFERROR(VLOOKUP(CONCATENATE($G191, ".SP.DYN.LE00.IN"),AREA_WB_6ATTRS,Seq!AF$1,FALSE),".")</f>
        <v>.</v>
      </c>
      <c r="KB191" t="str">
        <f>IFERROR(VLOOKUP(CONCATENATE($G191, ".SP.DYN.LE00.IN"),AREA_WB_6ATTRS,Seq!AG$1,FALSE),".")</f>
        <v>.</v>
      </c>
      <c r="KK191">
        <f t="shared" si="107"/>
        <v>94904</v>
      </c>
      <c r="KL191">
        <f t="shared" si="105"/>
        <v>0</v>
      </c>
      <c r="KM191" t="str">
        <f t="shared" si="108"/>
        <v>.</v>
      </c>
      <c r="KN191" t="str">
        <f t="shared" si="109"/>
        <v>.</v>
      </c>
      <c r="KO191" t="str">
        <f t="shared" si="106"/>
        <v>.</v>
      </c>
      <c r="KP191" t="str">
        <f>work!HA191</f>
        <v>.</v>
      </c>
      <c r="KQ191" t="str">
        <f>work!HB191</f>
        <v>.</v>
      </c>
      <c r="KR191" t="str">
        <f>work!HC191</f>
        <v>.</v>
      </c>
      <c r="KS191" t="str">
        <f>IF(ISNUMBER(work!HI191-work!HA191),work!HI191-work!HA191,".")</f>
        <v>.</v>
      </c>
      <c r="KT191" t="str">
        <f>IF(ISNUMBER(work!HJ191-work!HB191),work!HJ191-work!HB191,".")</f>
        <v>.</v>
      </c>
      <c r="KU191" t="str">
        <f>IF(ISNUMBER(work!HK191-work!HC191),work!HK191-work!HC191,".")</f>
        <v>.</v>
      </c>
      <c r="KW191" t="str">
        <f>IFERROR(work!HR191/work!HV191,".")</f>
        <v>.</v>
      </c>
      <c r="KX191" t="str">
        <f>IFERROR(work!HS191/work!HW191,".")</f>
        <v>.</v>
      </c>
      <c r="KY191">
        <f>IFERROR(work!HT191/work!HX191,".")</f>
        <v>1.2685759333781969E-3</v>
      </c>
      <c r="KZ191">
        <f>IFERROR(work!HU191/work!HY191,".")</f>
        <v>1.6650086891448492E-3</v>
      </c>
    </row>
    <row r="192" spans="1:312">
      <c r="A192" s="24">
        <f>VLOOKUP($E192,Area_Country,4,FALSE)</f>
        <v>195</v>
      </c>
      <c r="B192" s="24" t="str">
        <f t="shared" si="110"/>
        <v>Out</v>
      </c>
      <c r="C192" s="24" t="str">
        <f t="shared" si="111"/>
        <v>Out</v>
      </c>
      <c r="D192" s="24" t="str">
        <f t="shared" si="112"/>
        <v>Out67</v>
      </c>
      <c r="E192" s="25" t="s">
        <v>3941</v>
      </c>
      <c r="F192" s="26" t="str">
        <f>VLOOKUP($E192,Area_Country,2,FALSE)</f>
        <v>Tuvalu</v>
      </c>
      <c r="G192" s="166" t="s">
        <v>4874</v>
      </c>
      <c r="H192" s="166" t="s">
        <v>5007</v>
      </c>
      <c r="I192" s="166" t="s">
        <v>5007</v>
      </c>
      <c r="J192" s="180" t="s">
        <v>5007</v>
      </c>
      <c r="K192" s="180" t="s">
        <v>5007</v>
      </c>
      <c r="L192" s="27">
        <f>IFERROR(VLOOKUP($F192,Area_FDI_84_96,Seq!B$1,FALSE),0)</f>
        <v>0</v>
      </c>
      <c r="M192" s="27">
        <f>IFERROR(VLOOKUP($F192,Area_FDI_84_96,Seq!C$1,FALSE),0)</f>
        <v>0</v>
      </c>
      <c r="N192" s="27">
        <f>IFERROR(VLOOKUP($F192,Area_FDI_84_96,Seq!D$1,FALSE),0)</f>
        <v>0</v>
      </c>
      <c r="O192" s="27">
        <f>IFERROR(VLOOKUP($F192,Area_FDI_84_96,Seq!E$1,FALSE),0)</f>
        <v>0</v>
      </c>
      <c r="P192" s="27">
        <f>IFERROR(VLOOKUP($F192,Area_FDI_84_96,Seq!F$1,FALSE),0)</f>
        <v>0</v>
      </c>
      <c r="Q192" s="27">
        <f>IFERROR(VLOOKUP($F192,Area_FDI_84_96,Seq!G$1,FALSE),0)</f>
        <v>0</v>
      </c>
      <c r="R192" s="27">
        <f>IFERROR(VLOOKUP($F192,Area_FDI_84_96,Seq!H$1,FALSE),0)</f>
        <v>0</v>
      </c>
      <c r="S192" s="27">
        <f>IFERROR(VLOOKUP($F192,Area_FDI_84_96,Seq!I$1,FALSE),0)</f>
        <v>0</v>
      </c>
      <c r="T192" s="27">
        <f>IFERROR(VALUE(VLOOKUP($E192,Area_FDI_92_95,Seq!B$1,FALSE)),0)</f>
        <v>0</v>
      </c>
      <c r="U192" s="27">
        <f>IFERROR(VALUE(VLOOKUP($E192,Area_FDI_92_95,Seq!C$1,FALSE)),0)</f>
        <v>0</v>
      </c>
      <c r="V192" s="27">
        <f>IFERROR(VALUE(VLOOKUP($E192,Area_FDI_92_95,Seq!D$1,FALSE)),0)</f>
        <v>0</v>
      </c>
      <c r="W192" s="27">
        <f>IFERROR(VALUE(VLOOKUP($E192,Area_FDI_92_95,Seq!E$1,FALSE)),0)</f>
        <v>0</v>
      </c>
      <c r="X192" s="27">
        <f>IFERROR(VALUE(VLOOKUP($E192,Area_FDI_96_99,Seq!B$1,FALSE)),0)</f>
        <v>0</v>
      </c>
      <c r="Y192" s="27">
        <f>IFERROR(VALUE(VLOOKUP($E192,Area_FDI_96_99,Seq!C$1,FALSE)),0)</f>
        <v>0</v>
      </c>
      <c r="Z192" s="27">
        <f>IFERROR(VALUE(VLOOKUP($E192,Area_FDI_96_99,Seq!D$1,FALSE)),0)</f>
        <v>0</v>
      </c>
      <c r="AA192" s="27">
        <f>IFERROR(VALUE(VLOOKUP($E192,Area_FDI_96_99,Seq!E$1,FALSE)),0)</f>
        <v>0</v>
      </c>
      <c r="AB192" s="27">
        <f t="shared" si="113"/>
        <v>0</v>
      </c>
      <c r="AC192" s="27">
        <f t="shared" si="114"/>
        <v>50</v>
      </c>
      <c r="AD192" s="27">
        <f t="shared" si="115"/>
        <v>200</v>
      </c>
      <c r="AE192" s="27">
        <f t="shared" si="116"/>
        <v>0</v>
      </c>
      <c r="AF192" s="27">
        <f t="shared" si="117"/>
        <v>0</v>
      </c>
      <c r="AG192" s="27">
        <f t="shared" si="118"/>
        <v>0</v>
      </c>
      <c r="AH192" s="27">
        <f t="shared" si="119"/>
        <v>0</v>
      </c>
      <c r="AI192" s="27">
        <f t="shared" si="120"/>
        <v>0</v>
      </c>
      <c r="AJ192" s="27">
        <f t="shared" si="121"/>
        <v>0</v>
      </c>
      <c r="AK192" s="27">
        <f t="shared" si="122"/>
        <v>0</v>
      </c>
      <c r="AL192" s="27">
        <f t="shared" si="123"/>
        <v>0</v>
      </c>
      <c r="AM192" s="27"/>
      <c r="AN192" s="27"/>
      <c r="AO192" s="27"/>
      <c r="AP192" s="27"/>
      <c r="AQ192" s="27"/>
      <c r="AR192" s="27"/>
      <c r="AS192" s="27"/>
      <c r="AT192" s="27" t="str">
        <f>IFERROR(work!D192+work!AP192,".")</f>
        <v>.</v>
      </c>
      <c r="AU192" s="27" t="str">
        <f>IFERROR(work!E192+work!AQ192,".")</f>
        <v>.</v>
      </c>
      <c r="AV192" s="27" t="str">
        <f>IFERROR(work!F192+work!AR192,".")</f>
        <v>.</v>
      </c>
      <c r="AW192" s="27" t="str">
        <f>IFERROR(work!G192+work!AS192,".")</f>
        <v>.</v>
      </c>
      <c r="AX192" s="27" t="str">
        <f>IFERROR(work!H192+work!AT192,".")</f>
        <v>.</v>
      </c>
      <c r="AY192" s="27" t="str">
        <f>IFERROR(work!I192+work!AU192,".")</f>
        <v>.</v>
      </c>
      <c r="AZ192" s="27" t="str">
        <f>IFERROR(work!J192+work!AV192,".")</f>
        <v>.</v>
      </c>
      <c r="BA192" s="27" t="str">
        <f>IFERROR(work!K192+work!AW192,".")</f>
        <v>.</v>
      </c>
      <c r="BB192" s="27" t="str">
        <f>IFERROR(work!L192+work!AX192,".")</f>
        <v>.</v>
      </c>
      <c r="BC192" s="27" t="str">
        <f>IFERROR(work!M192+work!AY192,".")</f>
        <v>.</v>
      </c>
      <c r="BD192" s="27">
        <f>IFERROR(work!N192+work!AZ192,".")</f>
        <v>44460886.104749471</v>
      </c>
      <c r="BE192" s="27">
        <f>IFERROR(work!O192+work!BA192,".")</f>
        <v>48551230.021359533</v>
      </c>
      <c r="BF192" s="27">
        <f>IFERROR(work!P192+work!BB192,".")</f>
        <v>55445382.862072244</v>
      </c>
      <c r="BG192" s="27">
        <f>IFERROR(work!Q192+work!BC192,".")</f>
        <v>63207627.944365755</v>
      </c>
      <c r="BH192" s="27">
        <f>IFERROR(work!R192+work!BD192,".")</f>
        <v>71487795.027164668</v>
      </c>
      <c r="BI192" s="27">
        <f>IFERROR(work!S192+work!BE192,".")</f>
        <v>79279764.302194178</v>
      </c>
      <c r="BJ192" s="27">
        <f>IFERROR(work!T192+work!BF192,".")</f>
        <v>87207549.695757061</v>
      </c>
      <c r="BK192" s="27">
        <f>IFERROR(work!U192+work!BG192,".")</f>
        <v>95317859.731153429</v>
      </c>
      <c r="BL192" s="27">
        <f>IFERROR(work!V192+work!BH192,".")</f>
        <v>102752748.13867268</v>
      </c>
      <c r="BM192" s="27">
        <f>IFERROR(work!W192+work!BI192,".")</f>
        <v>110561825.95457937</v>
      </c>
      <c r="BN192" s="27">
        <f>IFERROR(work!X192+work!BJ192,".")</f>
        <v>119848887.42661871</v>
      </c>
      <c r="BO192" s="27">
        <f>IFERROR(work!Y192+work!BK192,".")</f>
        <v>129796413.01092729</v>
      </c>
      <c r="BP192" s="27">
        <f>IFERROR(work!Z192+work!BL192,".")</f>
        <v>141607830.43125892</v>
      </c>
      <c r="BQ192" s="27">
        <f>IFERROR(work!AA192+work!BM192,".")</f>
        <v>155768393.6892997</v>
      </c>
      <c r="BR192" s="27">
        <f>IFERROR(work!AB192+work!BN192,".")</f>
        <v>171500817.50545937</v>
      </c>
      <c r="BS192" s="27">
        <f>IFERROR(work!AC192+work!BO192,".")</f>
        <v>190880164.93642339</v>
      </c>
      <c r="BT192" s="27">
        <f>IFERROR(work!AD192+work!BP192,".")</f>
        <v>215121791.64294454</v>
      </c>
      <c r="BU192" s="27">
        <f>IFERROR(work!AE192+work!BQ192,".")</f>
        <v>245668949.28827763</v>
      </c>
      <c r="BV192" s="27">
        <f>IFERROR(work!AF192+work!BR192,".")</f>
        <v>269253135.10389888</v>
      </c>
      <c r="BW192" s="27">
        <f>IFERROR(work!AG192+work!BS192,".")</f>
        <v>294024229.41959637</v>
      </c>
      <c r="BX192" s="27">
        <f>IFERROR(work!AH192+work!BT192,".")</f>
        <v>324602480.60207921</v>
      </c>
      <c r="BY192" s="27">
        <f>IFERROR(work!AI192+work!BU192,".")</f>
        <v>354141172.08552355</v>
      </c>
      <c r="BZ192" s="27"/>
      <c r="CA192" s="27"/>
      <c r="CB192" s="27"/>
      <c r="CC192" s="27"/>
      <c r="CD192" s="27"/>
      <c r="CE192" s="27"/>
      <c r="CF192" s="27" t="str">
        <f>IFERROR(work!AP192-work!D192,".")</f>
        <v>.</v>
      </c>
      <c r="CG192" s="27" t="str">
        <f>IFERROR(work!AQ192-work!E192,".")</f>
        <v>.</v>
      </c>
      <c r="CH192" s="27" t="str">
        <f>IFERROR(work!AR192-work!F192,".")</f>
        <v>.</v>
      </c>
      <c r="CI192" s="27" t="str">
        <f>IFERROR(work!AS192-work!G192,".")</f>
        <v>.</v>
      </c>
      <c r="CJ192" s="27" t="str">
        <f>IFERROR(work!AT192-work!H192,".")</f>
        <v>.</v>
      </c>
      <c r="CK192" s="27" t="str">
        <f>IFERROR(work!AU192-work!I192,".")</f>
        <v>.</v>
      </c>
      <c r="CL192" s="27" t="str">
        <f>IFERROR(work!AV192-work!J192,".")</f>
        <v>.</v>
      </c>
      <c r="CM192" s="27" t="str">
        <f>IFERROR(work!AW192-work!K192,".")</f>
        <v>.</v>
      </c>
      <c r="CN192" s="27" t="str">
        <f>IFERROR(work!AX192-work!L192,".")</f>
        <v>.</v>
      </c>
      <c r="CO192" s="27" t="str">
        <f>IFERROR(work!AY192-work!M192,".")</f>
        <v>.</v>
      </c>
      <c r="CP192" s="27">
        <f>IFERROR(work!AZ192-work!N192,".")</f>
        <v>-44458825.359862909</v>
      </c>
      <c r="CQ192" s="27">
        <f>IFERROR(work!BA192-work!O192,".")</f>
        <v>-48549094.897997156</v>
      </c>
      <c r="CR192" s="27">
        <f>IFERROR(work!BB192-work!P192,".")</f>
        <v>-55443188.195832998</v>
      </c>
      <c r="CS192" s="27">
        <f>IFERROR(work!BC192-work!Q192,".")</f>
        <v>-63205343.061646402</v>
      </c>
      <c r="CT192" s="27">
        <f>IFERROR(work!BD192-work!R192,".")</f>
        <v>-71485275.180634916</v>
      </c>
      <c r="CU192" s="27">
        <f>IFERROR(work!BE192-work!S192,".")</f>
        <v>-79277370.558255523</v>
      </c>
      <c r="CV192" s="27">
        <f>IFERROR(work!BF192-work!T192,".")</f>
        <v>-87205298.650737762</v>
      </c>
      <c r="CW192" s="27">
        <f>IFERROR(work!BG192-work!U192,".")</f>
        <v>-95315383.511565417</v>
      </c>
      <c r="CX192" s="27">
        <f>IFERROR(work!BH192-work!V192,".")</f>
        <v>-102749888.07697836</v>
      </c>
      <c r="CY192" s="27">
        <f>IFERROR(work!BI192-work!W192,".")</f>
        <v>-110559010.61346112</v>
      </c>
      <c r="CZ192" s="27">
        <f>IFERROR(work!BJ192-work!X192,".")</f>
        <v>-119846099.41313715</v>
      </c>
      <c r="DA192" s="27">
        <f>IFERROR(work!BK192-work!Y192,".")</f>
        <v>-129793257.73652828</v>
      </c>
      <c r="DB192" s="27">
        <f>IFERROR(work!BL192-work!Z192,".")</f>
        <v>-141604500.35421509</v>
      </c>
      <c r="DC192" s="27">
        <f>IFERROR(work!BM192-work!AA192,".")</f>
        <v>-155765170.1747213</v>
      </c>
      <c r="DD192" s="27">
        <f>IFERROR(work!BN192-work!AB192,".")</f>
        <v>-171497636.30882919</v>
      </c>
      <c r="DE192" s="27">
        <f>IFERROR(work!BO192-work!AC192,".")</f>
        <v>-190877114.15887937</v>
      </c>
      <c r="DF192" s="27">
        <f>IFERROR(work!BP192-work!AD192,".")</f>
        <v>-215118661.89746007</v>
      </c>
      <c r="DG192" s="27">
        <f>IFERROR(work!BQ192-work!AE192,".")</f>
        <v>-245665648.65486592</v>
      </c>
      <c r="DH192" s="27">
        <f>IFERROR(work!BR192-work!AF192,".")</f>
        <v>-269249584.24178565</v>
      </c>
      <c r="DI192" s="27">
        <f>IFERROR(work!BS192-work!AG192,".")</f>
        <v>-294020740.10589224</v>
      </c>
      <c r="DJ192" s="27">
        <f>IFERROR(work!BT192-work!AH192,".")</f>
        <v>-324599165.75406021</v>
      </c>
      <c r="DK192" s="27">
        <f>IFERROR(work!BU192-work!AI192,".")</f>
        <v>-354137824.08902436</v>
      </c>
      <c r="DL192" s="27"/>
      <c r="DM192" s="27"/>
      <c r="DN192" s="27"/>
      <c r="DO192" s="27"/>
      <c r="DP192" s="27"/>
      <c r="DQ192" s="27"/>
      <c r="DR192" s="27"/>
      <c r="DS192" s="27" t="str">
        <f>IFERROR(work!DO192-work!CC192,".")</f>
        <v>.</v>
      </c>
      <c r="DT192" s="27" t="str">
        <f>IFERROR(work!DP192-work!CD192,".")</f>
        <v>.</v>
      </c>
      <c r="DU192" s="27" t="str">
        <f>IFERROR(work!DQ192-work!CE192,".")</f>
        <v>.</v>
      </c>
      <c r="DV192" s="27" t="str">
        <f>IFERROR(work!DR192-work!CF192,".")</f>
        <v>.</v>
      </c>
      <c r="DW192" s="27" t="str">
        <f>IFERROR(work!DS192-work!CG192,".")</f>
        <v>.</v>
      </c>
      <c r="DX192" s="27" t="str">
        <f>IFERROR(work!DT192-work!CH192,".")</f>
        <v>.</v>
      </c>
      <c r="DY192" s="27" t="str">
        <f>IFERROR(work!DU192-work!CI192,".")</f>
        <v>.</v>
      </c>
      <c r="DZ192" s="27" t="str">
        <f>IFERROR(work!DV192-work!CJ192,".")</f>
        <v>.</v>
      </c>
      <c r="EA192" s="27" t="str">
        <f>IFERROR(work!DW192-work!CK192,".")</f>
        <v>.</v>
      </c>
      <c r="EB192" s="27" t="str">
        <f>IFERROR(work!DX192-work!CL192,".")</f>
        <v>.</v>
      </c>
      <c r="EC192" s="27" t="str">
        <f>IFERROR(work!DY192-work!CM192,".")</f>
        <v>.</v>
      </c>
      <c r="ED192" s="27" t="str">
        <f>IFERROR(work!DZ192-work!CN192,".")</f>
        <v>.</v>
      </c>
      <c r="EE192" s="27" t="str">
        <f>IFERROR(work!EA192-work!CO192,".")</f>
        <v>.</v>
      </c>
      <c r="EF192" s="27" t="str">
        <f>IFERROR(work!EB192-work!CP192,".")</f>
        <v>.</v>
      </c>
      <c r="EG192" s="27" t="str">
        <f>IFERROR(work!EC192-work!CQ192,".")</f>
        <v>.</v>
      </c>
      <c r="EH192" s="27" t="str">
        <f>IFERROR(work!ED192-work!CR192,".")</f>
        <v>.</v>
      </c>
      <c r="EI192" s="27" t="str">
        <f>IFERROR(work!EE192-work!CS192,".")</f>
        <v>.</v>
      </c>
      <c r="EJ192" s="27" t="str">
        <f>IFERROR(work!EF192-work!CT192,".")</f>
        <v>.</v>
      </c>
      <c r="EK192" s="27" t="str">
        <f>IFERROR(work!EG192-work!CU192,".")</f>
        <v>.</v>
      </c>
      <c r="EL192" s="27" t="str">
        <f>IFERROR(work!EH192-work!CV192,".")</f>
        <v>.</v>
      </c>
      <c r="EM192" s="27" t="str">
        <f>IFERROR(work!EI192-work!CW192,".")</f>
        <v>.</v>
      </c>
      <c r="EN192" s="27" t="str">
        <f>IFERROR(work!EJ192-work!CX192,".")</f>
        <v>.</v>
      </c>
      <c r="EO192" s="27" t="str">
        <f>IFERROR(work!EK192-work!CY192,".")</f>
        <v>.</v>
      </c>
      <c r="EP192" s="27" t="str">
        <f>IFERROR(work!EL192-work!CZ192,".")</f>
        <v>.</v>
      </c>
      <c r="EQ192" s="27" t="str">
        <f>IFERROR(work!EM192-work!DA192,".")</f>
        <v>.</v>
      </c>
      <c r="ER192" s="27" t="str">
        <f>IFERROR(work!EN192-work!DB192,".")</f>
        <v>.</v>
      </c>
      <c r="ES192" s="27" t="str">
        <f>IFERROR(work!EO192-work!DC192,".")</f>
        <v>.</v>
      </c>
      <c r="ET192" s="27" t="str">
        <f>IFERROR(work!EP192-work!DD192,".")</f>
        <v>.</v>
      </c>
      <c r="EU192" s="27" t="str">
        <f>IFERROR(work!EQ192-work!DE192,".")</f>
        <v>.</v>
      </c>
      <c r="EV192" s="27" t="str">
        <f>IFERROR(work!ER192-work!DF192,".")</f>
        <v>.</v>
      </c>
      <c r="EW192" s="27" t="str">
        <f>IFERROR(work!ES192-work!DG192,".")</f>
        <v>.</v>
      </c>
      <c r="EX192" s="27" t="str">
        <f>IFERROR(work!ET192-work!DH192,".")</f>
        <v>.</v>
      </c>
      <c r="EY192" s="27"/>
      <c r="EZ192" s="27"/>
      <c r="FA192" s="27"/>
      <c r="FB192" s="27"/>
      <c r="FC192" s="27"/>
      <c r="FD192" s="27"/>
      <c r="FE192" s="27" t="str">
        <f>IF(ISNUMBER(work!GZ192/work!HD192),work!GZ192/work!HD192,".")</f>
        <v>.</v>
      </c>
      <c r="FF192" s="27" t="str">
        <f>IF(ISNUMBER(work!HA192/work!HE192),work!HA192/work!HE192,".")</f>
        <v>.</v>
      </c>
      <c r="FG192" s="27" t="str">
        <f>IF(ISNUMBER(work!HB192/work!HF192),work!HB192/work!HF192,".")</f>
        <v>.</v>
      </c>
      <c r="FH192" s="27" t="str">
        <f>IF(ISNUMBER(work!HC192/work!HG192),work!HC192/work!HG192,".")</f>
        <v>.</v>
      </c>
      <c r="FI192" s="27" t="str">
        <f>IF(ISNUMBER((work!HA192+work!HB192)/(work!HE192+work!HF192)),(work!HA192+work!HB192)/(work!HE192+work!HF192),".")</f>
        <v>.</v>
      </c>
      <c r="FJ192" s="27" t="str">
        <f>IF(ISNUMBER(work!HH192/work!HL192),work!HH192/work!HL192,".")</f>
        <v>.</v>
      </c>
      <c r="FK192" s="27" t="str">
        <f>IF(ISNUMBER(work!HI192/work!HM192),work!HI192/work!HM192,".")</f>
        <v>.</v>
      </c>
      <c r="FL192" s="27" t="str">
        <f>IF(ISNUMBER(work!HJ192/work!HN192),work!HJ192/work!HN192,".")</f>
        <v>.</v>
      </c>
      <c r="FM192" s="27" t="str">
        <f>IF(ISNUMBER(work!HK192/work!HO192),work!HK192/work!HO192,".")</f>
        <v>.</v>
      </c>
      <c r="FN192" s="27" t="str">
        <f>IF(ISNUMBER((work!HI192+work!HJ192)/(work!HM192+work!HN192)),(work!HI192+work!HJ192)/(work!HM192+work!HN192),".")</f>
        <v>.</v>
      </c>
      <c r="FO192" s="27" t="s">
        <v>5007</v>
      </c>
      <c r="FP192" s="27" t="s">
        <v>5007</v>
      </c>
      <c r="FQ192" s="27" t="s">
        <v>5007</v>
      </c>
      <c r="FR192" s="27" t="s">
        <v>5007</v>
      </c>
      <c r="FS192" s="27" t="s">
        <v>5007</v>
      </c>
      <c r="FT192" s="27" t="str">
        <f>work!GM192</f>
        <v>.</v>
      </c>
      <c r="FU192" s="27" t="str">
        <f>work!GN192</f>
        <v>.</v>
      </c>
      <c r="FV192" s="27" t="str">
        <f>work!GO192</f>
        <v>.</v>
      </c>
      <c r="FW192" s="27" t="s">
        <v>5007</v>
      </c>
      <c r="FX192" s="27"/>
      <c r="FY192" s="27" t="str">
        <f t="shared" si="124"/>
        <v>.</v>
      </c>
      <c r="FZ192">
        <f t="shared" si="103"/>
        <v>0</v>
      </c>
      <c r="GA192" t="str">
        <f>work!HC192</f>
        <v>.</v>
      </c>
      <c r="GB192" t="str">
        <f>IF(ISNUMBER(work!HA192+work!HB192),work!HA192+work!HB192,".")</f>
        <v>.</v>
      </c>
      <c r="GC192" t="str">
        <f>IF(ISNUMBER(work!HK192-work!HC192),work!HK192-work!HC192,".")</f>
        <v>.</v>
      </c>
      <c r="GD192" t="str">
        <f>IF(ISNUMBER(work!HI192+work!HJ192-work!HA192-work!HB192),(work!HI192+work!HJ192-work!HA192-work!HB192),".")</f>
        <v>.</v>
      </c>
      <c r="GH192" t="str">
        <f>work!GQ192</f>
        <v>.</v>
      </c>
      <c r="GI192" t="str">
        <f>work!GR192</f>
        <v>.</v>
      </c>
      <c r="GJ192" t="str">
        <f>work!GZ192</f>
        <v>.</v>
      </c>
      <c r="GK192" t="str">
        <f>work!HH192</f>
        <v>.</v>
      </c>
      <c r="GL192" t="str">
        <f t="shared" si="125"/>
        <v/>
      </c>
      <c r="GM192" t="str">
        <f>IFERROR(VLOOKUP($F192,AREA_EM_ALLYEAR,Seq!B$1,FALSE),".")</f>
        <v>.</v>
      </c>
      <c r="GN192" t="str">
        <f>IFERROR(VLOOKUP($F192,AREA_EM_ALLYEAR,Seq!C$1,FALSE),".")</f>
        <v>.</v>
      </c>
      <c r="GO192" t="str">
        <f>IFERROR(VLOOKUP($F192,AREA_EM_ALLYEAR,Seq!D$1,FALSE),".")</f>
        <v>.</v>
      </c>
      <c r="GP192" t="str">
        <f>IFERROR(VLOOKUP($F192,AREA_EM_ALLYEAR,Seq!E$1,FALSE),".")</f>
        <v>.</v>
      </c>
      <c r="GQ192" t="str">
        <f>IFERROR(VLOOKUP($F192,AREA_EM_ALLYEAR,Seq!F$1,FALSE),".")</f>
        <v>.</v>
      </c>
      <c r="GR192" t="str">
        <f>IFERROR(VLOOKUP($F192,AREA_EM_ALLYEAR,Seq!G$1,FALSE),".")</f>
        <v>.</v>
      </c>
      <c r="GS192" t="str">
        <f>IFERROR(VLOOKUP($F192,AREA_EM_ALLYEAR,Seq!H$1,FALSE),".")</f>
        <v>.</v>
      </c>
      <c r="GT192" t="str">
        <f>IFERROR(VLOOKUP($F192,AREA_EM_ALLYEAR,Seq!I$1,FALSE),".")</f>
        <v>.</v>
      </c>
      <c r="GU192" t="str">
        <f>IFERROR(VLOOKUP($F192,AREA_EM_ALLYEAR,Seq!J$1,FALSE),".")</f>
        <v>.</v>
      </c>
      <c r="GV192" t="str">
        <f>IFERROR(VLOOKUP($F192,AREA_EM_ALLYEAR,Seq!K$1,FALSE),".")</f>
        <v>.</v>
      </c>
      <c r="GW192" t="str">
        <f>IFERROR(VLOOKUP($F192,AREA_EM_ALLYEAR,Seq!L$1,FALSE),".")</f>
        <v>.</v>
      </c>
      <c r="GX192" t="str">
        <f>IFERROR(VLOOKUP($F192,AREA_EM_ALLYEAR,Seq!M$1,FALSE),".")</f>
        <v>.</v>
      </c>
      <c r="GY192" t="str">
        <f>IFERROR(VLOOKUP($F192,AREA_EM_ALLYEAR,Seq!N$1,FALSE),".")</f>
        <v>.</v>
      </c>
      <c r="GZ192" t="str">
        <f>IFERROR(VLOOKUP($F192,AREA_EM_ALLYEAR,Seq!O$1,FALSE),".")</f>
        <v>.</v>
      </c>
      <c r="HA192" t="str">
        <f t="shared" si="104"/>
        <v>.</v>
      </c>
      <c r="HK192" s="139" t="str">
        <f>IFERROR(VLOOKUP(CONCATENATE($G192, ".SP.DYN.LE00.IN"),AREA_WB_6ATTRS,Seq!B$1,FALSE)-VLOOKUP("CHN.SP.DYN.LE00.IN",AREA_WB_6ATTRS,Seq!B$1,FALSE),".")</f>
        <v>.</v>
      </c>
      <c r="HL192" s="139" t="str">
        <f>IFERROR(VLOOKUP(CONCATENATE($G192, ".SP.DYN.LE00.IN"),AREA_WB_6ATTRS,Seq!C$1,FALSE)-VLOOKUP("CHN.SP.DYN.LE00.IN",AREA_WB_6ATTRS,Seq!C$1,FALSE),".")</f>
        <v>.</v>
      </c>
      <c r="HM192" s="139" t="str">
        <f>IFERROR(VLOOKUP(CONCATENATE($G192, ".SP.DYN.LE00.IN"),AREA_WB_6ATTRS,Seq!D$1,FALSE)-VLOOKUP("CHN.SP.DYN.LE00.IN",AREA_WB_6ATTRS,Seq!D$1,FALSE),".")</f>
        <v>.</v>
      </c>
      <c r="HN192" s="139" t="str">
        <f>IFERROR(VLOOKUP(CONCATENATE($G192, ".SP.DYN.LE00.IN"),AREA_WB_6ATTRS,Seq!E$1,FALSE)-VLOOKUP("CHN.SP.DYN.LE00.IN",AREA_WB_6ATTRS,Seq!E$1,FALSE),".")</f>
        <v>.</v>
      </c>
      <c r="HO192" s="139" t="str">
        <f>IFERROR(VLOOKUP(CONCATENATE($G192, ".SP.DYN.LE00.IN"),AREA_WB_6ATTRS,Seq!F$1,FALSE)-VLOOKUP("CHN.SP.DYN.LE00.IN",AREA_WB_6ATTRS,Seq!F$1,FALSE),".")</f>
        <v>.</v>
      </c>
      <c r="HP192" s="139" t="str">
        <f>IFERROR(VLOOKUP(CONCATENATE($G192, ".SP.DYN.LE00.IN"),AREA_WB_6ATTRS,Seq!G$1,FALSE)-VLOOKUP("CHN.SP.DYN.LE00.IN",AREA_WB_6ATTRS,Seq!G$1,FALSE),".")</f>
        <v>.</v>
      </c>
      <c r="HQ192" s="139" t="str">
        <f>IFERROR(VLOOKUP(CONCATENATE($G192, ".SP.DYN.LE00.IN"),AREA_WB_6ATTRS,Seq!H$1,FALSE)-VLOOKUP("CHN.SP.DYN.LE00.IN",AREA_WB_6ATTRS,Seq!H$1,FALSE),".")</f>
        <v>.</v>
      </c>
      <c r="HR192" s="139" t="str">
        <f>IFERROR(VLOOKUP(CONCATENATE($G192, ".SP.DYN.LE00.IN"),AREA_WB_6ATTRS,Seq!I$1,FALSE)-VLOOKUP("CHN.SP.DYN.LE00.IN",AREA_WB_6ATTRS,Seq!I$1,FALSE),".")</f>
        <v>.</v>
      </c>
      <c r="HS192" s="139" t="str">
        <f>IFERROR(VLOOKUP(CONCATENATE($G192, ".SP.DYN.LE00.IN"),AREA_WB_6ATTRS,Seq!J$1,FALSE)-VLOOKUP("CHN.SP.DYN.LE00.IN",AREA_WB_6ATTRS,Seq!J$1,FALSE),".")</f>
        <v>.</v>
      </c>
      <c r="HT192" s="139" t="str">
        <f>IFERROR(VLOOKUP(CONCATENATE($G192, ".SP.DYN.LE00.IN"),AREA_WB_6ATTRS,Seq!K$1,FALSE)-VLOOKUP("CHN.SP.DYN.LE00.IN",AREA_WB_6ATTRS,Seq!K$1,FALSE),".")</f>
        <v>.</v>
      </c>
      <c r="HU192" s="139" t="str">
        <f>IFERROR(VLOOKUP(CONCATENATE($G192, ".SP.DYN.LE00.IN"),AREA_WB_6ATTRS,Seq!L$1,FALSE)-VLOOKUP("CHN.SP.DYN.LE00.IN",AREA_WB_6ATTRS,Seq!L$1,FALSE),".")</f>
        <v>.</v>
      </c>
      <c r="HV192" s="139" t="str">
        <f>IFERROR(VLOOKUP(CONCATENATE($G192, ".SP.DYN.LE00.IN"),AREA_WB_6ATTRS,Seq!M$1,FALSE)-VLOOKUP("CHN.SP.DYN.LE00.IN",AREA_WB_6ATTRS,Seq!M$1,FALSE),".")</f>
        <v>.</v>
      </c>
      <c r="HW192" s="139" t="str">
        <f>IFERROR(VLOOKUP(CONCATENATE($G192, ".SP.DYN.LE00.IN"),AREA_WB_6ATTRS,Seq!N$1,FALSE)-VLOOKUP("CHN.SP.DYN.LE00.IN",AREA_WB_6ATTRS,Seq!N$1,FALSE),".")</f>
        <v>.</v>
      </c>
      <c r="HX192" s="139" t="str">
        <f>IFERROR(VLOOKUP(CONCATENATE($G192, ".SP.DYN.LE00.IN"),AREA_WB_6ATTRS,Seq!O$1,FALSE)-VLOOKUP("CHN.SP.DYN.LE00.IN",AREA_WB_6ATTRS,Seq!O$1,FALSE),".")</f>
        <v>.</v>
      </c>
      <c r="HY192" s="139" t="str">
        <f>IFERROR(VLOOKUP(CONCATENATE($G192, ".SP.DYN.LE00.IN"),AREA_WB_6ATTRS,Seq!P$1,FALSE)-VLOOKUP("CHN.SP.DYN.LE00.IN",AREA_WB_6ATTRS,Seq!P$1,FALSE),".")</f>
        <v>.</v>
      </c>
      <c r="HZ192" s="139" t="str">
        <f>IFERROR(VLOOKUP(CONCATENATE($G192, ".SP.DYN.LE00.IN"),AREA_WB_6ATTRS,Seq!Q$1,FALSE)-VLOOKUP("CHN.SP.DYN.LE00.IN",AREA_WB_6ATTRS,Seq!Q$1,FALSE),".")</f>
        <v>.</v>
      </c>
      <c r="IA192" s="139" t="str">
        <f>IFERROR(VLOOKUP(CONCATENATE($G192, ".SP.DYN.LE00.IN"),AREA_WB_6ATTRS,Seq!R$1,FALSE)-VLOOKUP("CHN.SP.DYN.LE00.IN",AREA_WB_6ATTRS,Seq!R$1,FALSE),".")</f>
        <v>.</v>
      </c>
      <c r="IB192" s="139" t="str">
        <f>IFERROR(VLOOKUP(CONCATENATE($G192, ".SP.DYN.LE00.IN"),AREA_WB_6ATTRS,Seq!S$1,FALSE)-VLOOKUP("CHN.SP.DYN.LE00.IN",AREA_WB_6ATTRS,Seq!S$1,FALSE),".")</f>
        <v>.</v>
      </c>
      <c r="IC192" s="139" t="str">
        <f>IFERROR(VLOOKUP(CONCATENATE($G192, ".SP.DYN.LE00.IN"),AREA_WB_6ATTRS,Seq!T$1,FALSE)-VLOOKUP("CHN.SP.DYN.LE00.IN",AREA_WB_6ATTRS,Seq!T$1,FALSE),".")</f>
        <v>.</v>
      </c>
      <c r="ID192" s="139" t="str">
        <f>IFERROR(VLOOKUP(CONCATENATE($G192, ".SP.DYN.LE00.IN"),AREA_WB_6ATTRS,Seq!U$1,FALSE)-VLOOKUP("CHN.SP.DYN.LE00.IN",AREA_WB_6ATTRS,Seq!U$1,FALSE),".")</f>
        <v>.</v>
      </c>
      <c r="IE192" s="139" t="str">
        <f>IFERROR(VLOOKUP(CONCATENATE($G192, ".SP.DYN.LE00.IN"),AREA_WB_6ATTRS,Seq!V$1,FALSE)-VLOOKUP("CHN.SP.DYN.LE00.IN",AREA_WB_6ATTRS,Seq!V$1,FALSE),".")</f>
        <v>.</v>
      </c>
      <c r="IF192" s="139" t="str">
        <f>IFERROR(VLOOKUP(CONCATENATE($G192, ".SP.DYN.LE00.IN"),AREA_WB_6ATTRS,Seq!W$1,FALSE)-VLOOKUP("CHN.SP.DYN.LE00.IN",AREA_WB_6ATTRS,Seq!W$1,FALSE),".")</f>
        <v>.</v>
      </c>
      <c r="IG192" s="139" t="str">
        <f>IFERROR(VLOOKUP(CONCATENATE($G192, ".SP.DYN.LE00.IN"),AREA_WB_6ATTRS,Seq!X$1,FALSE)-VLOOKUP("CHN.SP.DYN.LE00.IN",AREA_WB_6ATTRS,Seq!X$1,FALSE),".")</f>
        <v>.</v>
      </c>
      <c r="IH192" s="139" t="str">
        <f>IFERROR(VLOOKUP(CONCATENATE($G192, ".SP.DYN.LE00.IN"),AREA_WB_6ATTRS,Seq!Y$1,FALSE)-VLOOKUP("CHN.SP.DYN.LE00.IN",AREA_WB_6ATTRS,Seq!Y$1,FALSE),".")</f>
        <v>.</v>
      </c>
      <c r="II192" s="139" t="str">
        <f>IFERROR(VLOOKUP(CONCATENATE($G192, ".SP.DYN.LE00.IN"),AREA_WB_6ATTRS,Seq!Z$1,FALSE)-VLOOKUP("CHN.SP.DYN.LE00.IN",AREA_WB_6ATTRS,Seq!Z$1,FALSE),".")</f>
        <v>.</v>
      </c>
      <c r="IJ192" s="139" t="str">
        <f>IFERROR(VLOOKUP(CONCATENATE($G192, ".SP.DYN.LE00.IN"),AREA_WB_6ATTRS,Seq!AA$1,FALSE)-VLOOKUP("CHN.SP.DYN.LE00.IN",AREA_WB_6ATTRS,Seq!AA$1,FALSE),".")</f>
        <v>.</v>
      </c>
      <c r="IK192" s="139" t="str">
        <f>IFERROR(VLOOKUP(CONCATENATE($G192, ".SP.DYN.LE00.IN"),AREA_WB_6ATTRS,Seq!AB$1,FALSE)-VLOOKUP("CHN.SP.DYN.LE00.IN",AREA_WB_6ATTRS,Seq!AB$1,FALSE),".")</f>
        <v>.</v>
      </c>
      <c r="IL192" s="139" t="str">
        <f>IFERROR(VLOOKUP(CONCATENATE($G192, ".SP.DYN.LE00.IN"),AREA_WB_6ATTRS,Seq!AC$1,FALSE)-VLOOKUP("CHN.SP.DYN.LE00.IN",AREA_WB_6ATTRS,Seq!AC$1,FALSE),".")</f>
        <v>.</v>
      </c>
      <c r="IM192" s="139" t="str">
        <f>IFERROR(VLOOKUP(CONCATENATE($G192, ".SP.DYN.LE00.IN"),AREA_WB_6ATTRS,Seq!AD$1,FALSE)-VLOOKUP("CHN.SP.DYN.LE00.IN",AREA_WB_6ATTRS,Seq!AD$1,FALSE),".")</f>
        <v>.</v>
      </c>
      <c r="IN192" s="139" t="str">
        <f>IFERROR(VLOOKUP(CONCATENATE($G192, ".SP.DYN.LE00.IN"),AREA_WB_6ATTRS,Seq!AE$1,FALSE)-VLOOKUP("CHN.SP.DYN.LE00.IN",AREA_WB_6ATTRS,Seq!AE$1,FALSE),".")</f>
        <v>.</v>
      </c>
      <c r="IO192" s="139" t="str">
        <f>IFERROR(VLOOKUP(CONCATENATE($G192, ".SP.DYN.LE00.IN"),AREA_WB_6ATTRS,Seq!AF$1,FALSE)-VLOOKUP("CHN.SP.DYN.LE00.IN",AREA_WB_6ATTRS,Seq!AF$1,FALSE),".")</f>
        <v>.</v>
      </c>
      <c r="IP192" s="139" t="str">
        <f>IFERROR(VLOOKUP(CONCATENATE($G192, ".SP.DYN.LE00.IN"),AREA_WB_6ATTRS,Seq!AG$1,FALSE)-VLOOKUP("CHN.SP.DYN.LE00.IN",AREA_WB_6ATTRS,Seq!AG$1,FALSE),".")</f>
        <v>.</v>
      </c>
      <c r="IW192" t="str">
        <f>IFERROR(VLOOKUP(CONCATENATE($G192, ".SP.DYN.LE00.IN"),AREA_WB_6ATTRS,Seq!B$1,FALSE),".")</f>
        <v>.</v>
      </c>
      <c r="IX192" t="str">
        <f>IFERROR(VLOOKUP(CONCATENATE($G192, ".SP.DYN.LE00.IN"),AREA_WB_6ATTRS,Seq!C$1,FALSE),".")</f>
        <v>.</v>
      </c>
      <c r="IY192" t="str">
        <f>IFERROR(VLOOKUP(CONCATENATE($G192, ".SP.DYN.LE00.IN"),AREA_WB_6ATTRS,Seq!D$1,FALSE),".")</f>
        <v>.</v>
      </c>
      <c r="IZ192" t="str">
        <f>IFERROR(VLOOKUP(CONCATENATE($G192, ".SP.DYN.LE00.IN"),AREA_WB_6ATTRS,Seq!E$1,FALSE),".")</f>
        <v>.</v>
      </c>
      <c r="JA192" t="str">
        <f>IFERROR(VLOOKUP(CONCATENATE($G192, ".SP.DYN.LE00.IN"),AREA_WB_6ATTRS,Seq!F$1,FALSE),".")</f>
        <v>.</v>
      </c>
      <c r="JB192" t="str">
        <f>IFERROR(VLOOKUP(CONCATENATE($G192, ".SP.DYN.LE00.IN"),AREA_WB_6ATTRS,Seq!G$1,FALSE),".")</f>
        <v>.</v>
      </c>
      <c r="JC192" t="str">
        <f>IFERROR(VLOOKUP(CONCATENATE($G192, ".SP.DYN.LE00.IN"),AREA_WB_6ATTRS,Seq!H$1,FALSE),".")</f>
        <v>.</v>
      </c>
      <c r="JD192" t="str">
        <f>IFERROR(VLOOKUP(CONCATENATE($G192, ".SP.DYN.LE00.IN"),AREA_WB_6ATTRS,Seq!I$1,FALSE),".")</f>
        <v>.</v>
      </c>
      <c r="JE192" t="str">
        <f>IFERROR(VLOOKUP(CONCATENATE($G192, ".SP.DYN.LE00.IN"),AREA_WB_6ATTRS,Seq!J$1,FALSE),".")</f>
        <v>.</v>
      </c>
      <c r="JF192" t="str">
        <f>IFERROR(VLOOKUP(CONCATENATE($G192, ".SP.DYN.LE00.IN"),AREA_WB_6ATTRS,Seq!K$1,FALSE),".")</f>
        <v>.</v>
      </c>
      <c r="JG192" t="str">
        <f>IFERROR(VLOOKUP(CONCATENATE($G192, ".SP.DYN.LE00.IN"),AREA_WB_6ATTRS,Seq!L$1,FALSE),".")</f>
        <v>.</v>
      </c>
      <c r="JH192" t="str">
        <f>IFERROR(VLOOKUP(CONCATENATE($G192, ".SP.DYN.LE00.IN"),AREA_WB_6ATTRS,Seq!M$1,FALSE),".")</f>
        <v>.</v>
      </c>
      <c r="JI192" t="str">
        <f>IFERROR(VLOOKUP(CONCATENATE($G192, ".SP.DYN.LE00.IN"),AREA_WB_6ATTRS,Seq!N$1,FALSE),".")</f>
        <v>.</v>
      </c>
      <c r="JJ192" t="str">
        <f>IFERROR(VLOOKUP(CONCATENATE($G192, ".SP.DYN.LE00.IN"),AREA_WB_6ATTRS,Seq!O$1,FALSE),".")</f>
        <v>.</v>
      </c>
      <c r="JK192" t="str">
        <f>IFERROR(VLOOKUP(CONCATENATE($G192, ".SP.DYN.LE00.IN"),AREA_WB_6ATTRS,Seq!P$1,FALSE),".")</f>
        <v>.</v>
      </c>
      <c r="JL192" t="str">
        <f>IFERROR(VLOOKUP(CONCATENATE($G192, ".SP.DYN.LE00.IN"),AREA_WB_6ATTRS,Seq!Q$1,FALSE),".")</f>
        <v>.</v>
      </c>
      <c r="JM192" t="str">
        <f>IFERROR(VLOOKUP(CONCATENATE($G192, ".SP.DYN.LE00.IN"),AREA_WB_6ATTRS,Seq!R$1,FALSE),".")</f>
        <v>.</v>
      </c>
      <c r="JN192" t="str">
        <f>IFERROR(VLOOKUP(CONCATENATE($G192, ".SP.DYN.LE00.IN"),AREA_WB_6ATTRS,Seq!S$1,FALSE),".")</f>
        <v>.</v>
      </c>
      <c r="JO192" t="str">
        <f>IFERROR(VLOOKUP(CONCATENATE($G192, ".SP.DYN.LE00.IN"),AREA_WB_6ATTRS,Seq!T$1,FALSE),".")</f>
        <v>.</v>
      </c>
      <c r="JP192" t="str">
        <f>IFERROR(VLOOKUP(CONCATENATE($G192, ".SP.DYN.LE00.IN"),AREA_WB_6ATTRS,Seq!U$1,FALSE),".")</f>
        <v>.</v>
      </c>
      <c r="JQ192" t="str">
        <f>IFERROR(VLOOKUP(CONCATENATE($G192, ".SP.DYN.LE00.IN"),AREA_WB_6ATTRS,Seq!V$1,FALSE),".")</f>
        <v>.</v>
      </c>
      <c r="JR192" t="str">
        <f>IFERROR(VLOOKUP(CONCATENATE($G192, ".SP.DYN.LE00.IN"),AREA_WB_6ATTRS,Seq!W$1,FALSE),".")</f>
        <v>.</v>
      </c>
      <c r="JS192" t="str">
        <f>IFERROR(VLOOKUP(CONCATENATE($G192, ".SP.DYN.LE00.IN"),AREA_WB_6ATTRS,Seq!X$1,FALSE),".")</f>
        <v>.</v>
      </c>
      <c r="JT192" t="str">
        <f>IFERROR(VLOOKUP(CONCATENATE($G192, ".SP.DYN.LE00.IN"),AREA_WB_6ATTRS,Seq!Y$1,FALSE),".")</f>
        <v>.</v>
      </c>
      <c r="JU192" t="str">
        <f>IFERROR(VLOOKUP(CONCATENATE($G192, ".SP.DYN.LE00.IN"),AREA_WB_6ATTRS,Seq!Z$1,FALSE),".")</f>
        <v>.</v>
      </c>
      <c r="JV192" t="str">
        <f>IFERROR(VLOOKUP(CONCATENATE($G192, ".SP.DYN.LE00.IN"),AREA_WB_6ATTRS,Seq!AA$1,FALSE),".")</f>
        <v>.</v>
      </c>
      <c r="JW192" t="str">
        <f>IFERROR(VLOOKUP(CONCATENATE($G192, ".SP.DYN.LE00.IN"),AREA_WB_6ATTRS,Seq!AB$1,FALSE),".")</f>
        <v>.</v>
      </c>
      <c r="JX192" t="str">
        <f>IFERROR(VLOOKUP(CONCATENATE($G192, ".SP.DYN.LE00.IN"),AREA_WB_6ATTRS,Seq!AC$1,FALSE),".")</f>
        <v>.</v>
      </c>
      <c r="JY192" t="str">
        <f>IFERROR(VLOOKUP(CONCATENATE($G192, ".SP.DYN.LE00.IN"),AREA_WB_6ATTRS,Seq!AD$1,FALSE),".")</f>
        <v>.</v>
      </c>
      <c r="JZ192" t="str">
        <f>IFERROR(VLOOKUP(CONCATENATE($G192, ".SP.DYN.LE00.IN"),AREA_WB_6ATTRS,Seq!AE$1,FALSE),".")</f>
        <v>.</v>
      </c>
      <c r="KA192" t="str">
        <f>IFERROR(VLOOKUP(CONCATENATE($G192, ".SP.DYN.LE00.IN"),AREA_WB_6ATTRS,Seq!AF$1,FALSE),".")</f>
        <v>.</v>
      </c>
      <c r="KB192" t="str">
        <f>IFERROR(VLOOKUP(CONCATENATE($G192, ".SP.DYN.LE00.IN"),AREA_WB_6ATTRS,Seq!AG$1,FALSE),".")</f>
        <v>.</v>
      </c>
      <c r="KK192">
        <f t="shared" si="107"/>
        <v>0</v>
      </c>
      <c r="KL192">
        <f t="shared" si="105"/>
        <v>0</v>
      </c>
      <c r="KM192">
        <f t="shared" si="108"/>
        <v>44460886.104749471</v>
      </c>
      <c r="KN192">
        <f t="shared" si="109"/>
        <v>-44458825.359862909</v>
      </c>
      <c r="KO192" t="str">
        <f t="shared" si="106"/>
        <v>.</v>
      </c>
      <c r="KP192" t="str">
        <f>work!HA192</f>
        <v>.</v>
      </c>
      <c r="KQ192" t="str">
        <f>work!HB192</f>
        <v>.</v>
      </c>
      <c r="KR192" t="str">
        <f>work!HC192</f>
        <v>.</v>
      </c>
      <c r="KS192" t="str">
        <f>IF(ISNUMBER(work!HI192-work!HA192),work!HI192-work!HA192,".")</f>
        <v>.</v>
      </c>
      <c r="KT192" t="str">
        <f>IF(ISNUMBER(work!HJ192-work!HB192),work!HJ192-work!HB192,".")</f>
        <v>.</v>
      </c>
      <c r="KU192" t="str">
        <f>IF(ISNUMBER(work!HK192-work!HC192),work!HK192-work!HC192,".")</f>
        <v>.</v>
      </c>
      <c r="KW192" t="str">
        <f>IFERROR(work!HR192/work!HV192,".")</f>
        <v>.</v>
      </c>
      <c r="KX192" t="str">
        <f>IFERROR(work!HS192/work!HW192,".")</f>
        <v>.</v>
      </c>
      <c r="KY192" t="str">
        <f>IFERROR(work!HT192/work!HX192,".")</f>
        <v>.</v>
      </c>
      <c r="KZ192" t="str">
        <f>IFERROR(work!HU192/work!HY192,".")</f>
        <v>.</v>
      </c>
    </row>
    <row r="193" spans="1:312">
      <c r="A193" s="24">
        <f>VLOOKUP($E193,Area_Country,4,FALSE)</f>
        <v>196</v>
      </c>
      <c r="B193" s="24" t="str">
        <f t="shared" si="110"/>
        <v>Out</v>
      </c>
      <c r="C193" s="24" t="str">
        <f t="shared" si="111"/>
        <v>Out</v>
      </c>
      <c r="D193" s="24" t="str">
        <f t="shared" si="112"/>
        <v>Out67</v>
      </c>
      <c r="E193" s="25" t="s">
        <v>3957</v>
      </c>
      <c r="F193" s="26" t="str">
        <f>VLOOKUP($E193,Area_Country,2,FALSE)</f>
        <v>Kiribati</v>
      </c>
      <c r="G193" s="166" t="s">
        <v>1460</v>
      </c>
      <c r="H193" s="166" t="s">
        <v>5007</v>
      </c>
      <c r="I193" s="166" t="s">
        <v>5007</v>
      </c>
      <c r="J193" s="180" t="s">
        <v>5007</v>
      </c>
      <c r="K193" s="180" t="s">
        <v>5007</v>
      </c>
      <c r="L193" s="27">
        <f>IFERROR(VLOOKUP($F193,Area_FDI_84_96,Seq!B$1,FALSE),0)</f>
        <v>0</v>
      </c>
      <c r="M193" s="27">
        <f>IFERROR(VLOOKUP($F193,Area_FDI_84_96,Seq!C$1,FALSE),0)</f>
        <v>0</v>
      </c>
      <c r="N193" s="27">
        <f>IFERROR(VLOOKUP($F193,Area_FDI_84_96,Seq!D$1,FALSE),0)</f>
        <v>0</v>
      </c>
      <c r="O193" s="27">
        <f>IFERROR(VLOOKUP($F193,Area_FDI_84_96,Seq!E$1,FALSE),0)</f>
        <v>0</v>
      </c>
      <c r="P193" s="27">
        <f>IFERROR(VLOOKUP($F193,Area_FDI_84_96,Seq!F$1,FALSE),0)</f>
        <v>0</v>
      </c>
      <c r="Q193" s="27">
        <f>IFERROR(VLOOKUP($F193,Area_FDI_84_96,Seq!G$1,FALSE),0)</f>
        <v>0</v>
      </c>
      <c r="R193" s="27">
        <f>IFERROR(VLOOKUP($F193,Area_FDI_84_96,Seq!H$1,FALSE),0)</f>
        <v>0</v>
      </c>
      <c r="S193" s="27">
        <f>IFERROR(VLOOKUP($F193,Area_FDI_84_96,Seq!I$1,FALSE),0)</f>
        <v>0</v>
      </c>
      <c r="T193" s="27">
        <f>IFERROR(VALUE(VLOOKUP($E193,Area_FDI_92_95,Seq!B$1,FALSE)),0)</f>
        <v>0</v>
      </c>
      <c r="U193" s="27">
        <f>IFERROR(VALUE(VLOOKUP($E193,Area_FDI_92_95,Seq!C$1,FALSE)),0)</f>
        <v>0</v>
      </c>
      <c r="V193" s="27">
        <f>IFERROR(VALUE(VLOOKUP($E193,Area_FDI_92_95,Seq!D$1,FALSE)),0)</f>
        <v>0</v>
      </c>
      <c r="W193" s="27">
        <f>IFERROR(VALUE(VLOOKUP($E193,Area_FDI_92_95,Seq!E$1,FALSE)),0)</f>
        <v>0</v>
      </c>
      <c r="X193" s="27">
        <f>IFERROR(VALUE(VLOOKUP($E193,Area_FDI_96_99,Seq!B$1,FALSE)),0)</f>
        <v>0</v>
      </c>
      <c r="Y193" s="27">
        <f>IFERROR(VALUE(VLOOKUP($E193,Area_FDI_96_99,Seq!C$1,FALSE)),0)</f>
        <v>0</v>
      </c>
      <c r="Z193" s="27">
        <f>IFERROR(VALUE(VLOOKUP($E193,Area_FDI_96_99,Seq!D$1,FALSE)),0)</f>
        <v>0</v>
      </c>
      <c r="AA193" s="27">
        <f>IFERROR(VALUE(VLOOKUP($E193,Area_FDI_96_99,Seq!E$1,FALSE)),0)</f>
        <v>0</v>
      </c>
      <c r="AB193" s="27">
        <f t="shared" si="113"/>
        <v>0</v>
      </c>
      <c r="AC193" s="27">
        <f t="shared" si="114"/>
        <v>0</v>
      </c>
      <c r="AD193" s="27">
        <f t="shared" si="115"/>
        <v>106</v>
      </c>
      <c r="AE193" s="27">
        <f t="shared" si="116"/>
        <v>110</v>
      </c>
      <c r="AF193" s="27">
        <f t="shared" si="117"/>
        <v>30</v>
      </c>
      <c r="AG193" s="27">
        <f t="shared" si="118"/>
        <v>60</v>
      </c>
      <c r="AH193" s="27">
        <f t="shared" si="119"/>
        <v>0</v>
      </c>
      <c r="AI193" s="27">
        <f t="shared" si="120"/>
        <v>0</v>
      </c>
      <c r="AJ193" s="27">
        <f t="shared" si="121"/>
        <v>20</v>
      </c>
      <c r="AK193" s="27">
        <f t="shared" si="122"/>
        <v>0</v>
      </c>
      <c r="AL193" s="27">
        <f t="shared" si="123"/>
        <v>0</v>
      </c>
      <c r="AM193" s="27"/>
      <c r="AN193" s="27"/>
      <c r="AO193" s="27"/>
      <c r="AP193" s="27"/>
      <c r="AQ193" s="27"/>
      <c r="AR193" s="27"/>
      <c r="AS193" s="27"/>
      <c r="AT193" s="27">
        <f>IFERROR(work!D193+work!AP193,".")</f>
        <v>18298296.802350771</v>
      </c>
      <c r="AU193" s="27">
        <f>IFERROR(work!E193+work!AQ193,".")</f>
        <v>19249445.382930178</v>
      </c>
      <c r="AV193" s="27">
        <f>IFERROR(work!F193+work!AR193,".")</f>
        <v>21001051.459489021</v>
      </c>
      <c r="AW193" s="27">
        <f>IFERROR(work!G193+work!AS193,".")</f>
        <v>23290083.399482738</v>
      </c>
      <c r="AX193" s="27">
        <f>IFERROR(work!H193+work!AT193,".")</f>
        <v>26829404.039146032</v>
      </c>
      <c r="AY193" s="27">
        <f>IFERROR(work!I193+work!AU193,".")</f>
        <v>30450532.48683276</v>
      </c>
      <c r="AZ193" s="27">
        <f>IFERROR(work!J193+work!AV193,".")</f>
        <v>33129858.498156719</v>
      </c>
      <c r="BA193" s="27">
        <f>IFERROR(work!K193+work!AW193,".")</f>
        <v>36972262.479378715</v>
      </c>
      <c r="BB193" s="27">
        <f>IFERROR(work!L193+work!AX193,".")</f>
        <v>41150430.915941618</v>
      </c>
      <c r="BC193" s="27">
        <f>IFERROR(work!M193+work!AY193,".")</f>
        <v>42836945.873126142</v>
      </c>
      <c r="BD193" s="27">
        <f>IFERROR(work!N193+work!AZ193,".")</f>
        <v>44464671.231509157</v>
      </c>
      <c r="BE193" s="27">
        <f>IFERROR(work!O193+work!BA193,".")</f>
        <v>48554770.041910775</v>
      </c>
      <c r="BF193" s="27">
        <f>IFERROR(work!P193+work!BB193,".")</f>
        <v>55449039.769830033</v>
      </c>
      <c r="BG193" s="27">
        <f>IFERROR(work!Q193+work!BC193,".")</f>
        <v>63211364.427898884</v>
      </c>
      <c r="BH193" s="27">
        <f>IFERROR(work!R193+work!BD193,".")</f>
        <v>71491654.88013579</v>
      </c>
      <c r="BI193" s="27">
        <f>IFERROR(work!S193+work!BE193,".")</f>
        <v>79283624.013429046</v>
      </c>
      <c r="BJ193" s="27">
        <f>IFERROR(work!T193+work!BF193,".")</f>
        <v>87211785.662719384</v>
      </c>
      <c r="BK193" s="27">
        <f>IFERROR(work!U193+work!BG193,".")</f>
        <v>95322276.680036426</v>
      </c>
      <c r="BL193" s="27">
        <f>IFERROR(work!V193+work!BH193,".")</f>
        <v>102757593.763349</v>
      </c>
      <c r="BM193" s="27">
        <f>IFERROR(work!W193+work!BI193,".")</f>
        <v>110566781.43783307</v>
      </c>
      <c r="BN193" s="27">
        <f>IFERROR(work!X193+work!BJ193,".")</f>
        <v>119854317.35194843</v>
      </c>
      <c r="BO193" s="27">
        <f>IFERROR(work!Y193+work!BK193,".")</f>
        <v>129801449.55833043</v>
      </c>
      <c r="BP193" s="27">
        <f>IFERROR(work!Z193+work!BL193,".")</f>
        <v>141613189.06142873</v>
      </c>
      <c r="BQ193" s="27">
        <f>IFERROR(work!AA193+work!BM193,".")</f>
        <v>155774121.78203958</v>
      </c>
      <c r="BR193" s="27">
        <f>IFERROR(work!AB193+work!BN193,".")</f>
        <v>171506633.56596008</v>
      </c>
      <c r="BS193" s="27">
        <f>IFERROR(work!AC193+work!BO193,".")</f>
        <v>190886068.42910439</v>
      </c>
      <c r="BT193" s="27">
        <f>IFERROR(work!AD193+work!BP193,".")</f>
        <v>215127796.74075887</v>
      </c>
      <c r="BU193" s="27">
        <f>IFERROR(work!AE193+work!BQ193,".")</f>
        <v>245674899.77270478</v>
      </c>
      <c r="BV193" s="27">
        <f>IFERROR(work!AF193+work!BR193,".")</f>
        <v>269258876.97574669</v>
      </c>
      <c r="BW193" s="27">
        <f>IFERROR(work!AG193+work!BS193,".")</f>
        <v>294029952.95886451</v>
      </c>
      <c r="BX193" s="27">
        <f>IFERROR(work!AH193+work!BT193,".")</f>
        <v>324608425.80172008</v>
      </c>
      <c r="BY193" s="27">
        <f>IFERROR(work!AI193+work!BU193,".")</f>
        <v>354147237.55815005</v>
      </c>
      <c r="BZ193" s="27"/>
      <c r="CA193" s="27"/>
      <c r="CB193" s="27"/>
      <c r="CC193" s="27"/>
      <c r="CD193" s="27"/>
      <c r="CE193" s="27"/>
      <c r="CF193" s="27">
        <f>IFERROR(work!AP193-work!D193,".")</f>
        <v>-18289927.285370607</v>
      </c>
      <c r="CG193" s="27">
        <f>IFERROR(work!AQ193-work!E193,".")</f>
        <v>-19241366.357352722</v>
      </c>
      <c r="CH193" s="27">
        <f>IFERROR(work!AR193-work!F193,".")</f>
        <v>-20992424.149159644</v>
      </c>
      <c r="CI193" s="27">
        <f>IFERROR(work!AS193-work!G193,".")</f>
        <v>-23280681.050508786</v>
      </c>
      <c r="CJ193" s="27">
        <f>IFERROR(work!AT193-work!H193,".")</f>
        <v>-26820116.607244115</v>
      </c>
      <c r="CK193" s="27">
        <f>IFERROR(work!AU193-work!I193,".")</f>
        <v>-30441673.446819983</v>
      </c>
      <c r="CL193" s="27">
        <f>IFERROR(work!AV193-work!J193,".")</f>
        <v>-33120861.557657503</v>
      </c>
      <c r="CM193" s="27">
        <f>IFERROR(work!AW193-work!K193,".")</f>
        <v>-36963541.102909967</v>
      </c>
      <c r="CN193" s="27">
        <f>IFERROR(work!AX193-work!L193,".")</f>
        <v>-41140118.471145667</v>
      </c>
      <c r="CO193" s="27">
        <f>IFERROR(work!AY193-work!M193,".")</f>
        <v>-42827516.038831867</v>
      </c>
      <c r="CP193" s="27">
        <f>IFERROR(work!AZ193-work!N193,".")</f>
        <v>-44455040.233103223</v>
      </c>
      <c r="CQ193" s="27">
        <f>IFERROR(work!BA193-work!O193,".")</f>
        <v>-48545554.877445914</v>
      </c>
      <c r="CR193" s="27">
        <f>IFERROR(work!BB193-work!P193,".")</f>
        <v>-55439531.288075209</v>
      </c>
      <c r="CS193" s="27">
        <f>IFERROR(work!BC193-work!Q193,".")</f>
        <v>-63201606.578113273</v>
      </c>
      <c r="CT193" s="27">
        <f>IFERROR(work!BD193-work!R193,".")</f>
        <v>-71481415.327663794</v>
      </c>
      <c r="CU193" s="27">
        <f>IFERROR(work!BE193-work!S193,".")</f>
        <v>-79273510.847020656</v>
      </c>
      <c r="CV193" s="27">
        <f>IFERROR(work!BF193-work!T193,".")</f>
        <v>-87201062.68377544</v>
      </c>
      <c r="CW193" s="27">
        <f>IFERROR(work!BG193-work!U193,".")</f>
        <v>-95310966.56268242</v>
      </c>
      <c r="CX193" s="27">
        <f>IFERROR(work!BH193-work!V193,".")</f>
        <v>-102745042.45230204</v>
      </c>
      <c r="CY193" s="27">
        <f>IFERROR(work!BI193-work!W193,".")</f>
        <v>-110554055.13020742</v>
      </c>
      <c r="CZ193" s="27">
        <f>IFERROR(work!BJ193-work!X193,".")</f>
        <v>-119840669.48780744</v>
      </c>
      <c r="DA193" s="27">
        <f>IFERROR(work!BK193-work!Y193,".")</f>
        <v>-129788221.18912514</v>
      </c>
      <c r="DB193" s="27">
        <f>IFERROR(work!BL193-work!Z193,".")</f>
        <v>-141599141.72404528</v>
      </c>
      <c r="DC193" s="27">
        <f>IFERROR(work!BM193-work!AA193,".")</f>
        <v>-155759442.08198142</v>
      </c>
      <c r="DD193" s="27">
        <f>IFERROR(work!BN193-work!AB193,".")</f>
        <v>-171491820.24832848</v>
      </c>
      <c r="DE193" s="27">
        <f>IFERROR(work!BO193-work!AC193,".")</f>
        <v>-190871210.66619837</v>
      </c>
      <c r="DF193" s="27">
        <f>IFERROR(work!BP193-work!AD193,".")</f>
        <v>-215112656.79964575</v>
      </c>
      <c r="DG193" s="27">
        <f>IFERROR(work!BQ193-work!AE193,".")</f>
        <v>-245659698.17043877</v>
      </c>
      <c r="DH193" s="27">
        <f>IFERROR(work!BR193-work!AF193,".")</f>
        <v>-269243842.36993784</v>
      </c>
      <c r="DI193" s="27">
        <f>IFERROR(work!BS193-work!AG193,".")</f>
        <v>-294015016.5666241</v>
      </c>
      <c r="DJ193" s="27">
        <f>IFERROR(work!BT193-work!AH193,".")</f>
        <v>-324593220.55441934</v>
      </c>
      <c r="DK193" s="27">
        <f>IFERROR(work!BU193-work!AI193,".")</f>
        <v>-354131758.61639786</v>
      </c>
      <c r="DL193" s="27"/>
      <c r="DM193" s="27"/>
      <c r="DN193" s="27"/>
      <c r="DO193" s="27"/>
      <c r="DP193" s="27"/>
      <c r="DQ193" s="27"/>
      <c r="DR193" s="27"/>
      <c r="DS193" s="27" t="str">
        <f>IFERROR(work!DO193-work!CC193,".")</f>
        <v>.</v>
      </c>
      <c r="DT193" s="27" t="str">
        <f>IFERROR(work!DP193-work!CD193,".")</f>
        <v>.</v>
      </c>
      <c r="DU193" s="27" t="str">
        <f>IFERROR(work!DQ193-work!CE193,".")</f>
        <v>.</v>
      </c>
      <c r="DV193" s="27" t="str">
        <f>IFERROR(work!DR193-work!CF193,".")</f>
        <v>.</v>
      </c>
      <c r="DW193" s="27" t="str">
        <f>IFERROR(work!DS193-work!CG193,".")</f>
        <v>.</v>
      </c>
      <c r="DX193" s="27" t="str">
        <f>IFERROR(work!DT193-work!CH193,".")</f>
        <v>.</v>
      </c>
      <c r="DY193" s="27" t="str">
        <f>IFERROR(work!DU193-work!CI193,".")</f>
        <v>.</v>
      </c>
      <c r="DZ193" s="27" t="str">
        <f>IFERROR(work!DV193-work!CJ193,".")</f>
        <v>.</v>
      </c>
      <c r="EA193" s="27" t="str">
        <f>IFERROR(work!DW193-work!CK193,".")</f>
        <v>.</v>
      </c>
      <c r="EB193" s="27" t="str">
        <f>IFERROR(work!DX193-work!CL193,".")</f>
        <v>.</v>
      </c>
      <c r="EC193" s="27" t="str">
        <f>IFERROR(work!DY193-work!CM193,".")</f>
        <v>.</v>
      </c>
      <c r="ED193" s="27" t="str">
        <f>IFERROR(work!DZ193-work!CN193,".")</f>
        <v>.</v>
      </c>
      <c r="EE193" s="27" t="str">
        <f>IFERROR(work!EA193-work!CO193,".")</f>
        <v>.</v>
      </c>
      <c r="EF193" s="27" t="str">
        <f>IFERROR(work!EB193-work!CP193,".")</f>
        <v>.</v>
      </c>
      <c r="EG193" s="27" t="str">
        <f>IFERROR(work!EC193-work!CQ193,".")</f>
        <v>.</v>
      </c>
      <c r="EH193" s="27" t="str">
        <f>IFERROR(work!ED193-work!CR193,".")</f>
        <v>.</v>
      </c>
      <c r="EI193" s="27" t="str">
        <f>IFERROR(work!EE193-work!CS193,".")</f>
        <v>.</v>
      </c>
      <c r="EJ193" s="27" t="str">
        <f>IFERROR(work!EF193-work!CT193,".")</f>
        <v>.</v>
      </c>
      <c r="EK193" s="27" t="str">
        <f>IFERROR(work!EG193-work!CU193,".")</f>
        <v>.</v>
      </c>
      <c r="EL193" s="27" t="str">
        <f>IFERROR(work!EH193-work!CV193,".")</f>
        <v>.</v>
      </c>
      <c r="EM193" s="27" t="str">
        <f>IFERROR(work!EI193-work!CW193,".")</f>
        <v>.</v>
      </c>
      <c r="EN193" s="27" t="str">
        <f>IFERROR(work!EJ193-work!CX193,".")</f>
        <v>.</v>
      </c>
      <c r="EO193" s="27" t="str">
        <f>IFERROR(work!EK193-work!CY193,".")</f>
        <v>.</v>
      </c>
      <c r="EP193" s="27" t="str">
        <f>IFERROR(work!EL193-work!CZ193,".")</f>
        <v>.</v>
      </c>
      <c r="EQ193" s="27" t="str">
        <f>IFERROR(work!EM193-work!DA193,".")</f>
        <v>.</v>
      </c>
      <c r="ER193" s="27" t="str">
        <f>IFERROR(work!EN193-work!DB193,".")</f>
        <v>.</v>
      </c>
      <c r="ES193" s="27" t="str">
        <f>IFERROR(work!EO193-work!DC193,".")</f>
        <v>.</v>
      </c>
      <c r="ET193" s="27" t="str">
        <f>IFERROR(work!EP193-work!DD193,".")</f>
        <v>.</v>
      </c>
      <c r="EU193" s="27" t="str">
        <f>IFERROR(work!EQ193-work!DE193,".")</f>
        <v>.</v>
      </c>
      <c r="EV193" s="27" t="str">
        <f>IFERROR(work!ER193-work!DF193,".")</f>
        <v>.</v>
      </c>
      <c r="EW193" s="27" t="str">
        <f>IFERROR(work!ES193-work!DG193,".")</f>
        <v>.</v>
      </c>
      <c r="EX193" s="27" t="str">
        <f>IFERROR(work!ET193-work!DH193,".")</f>
        <v>.</v>
      </c>
      <c r="EY193" s="27"/>
      <c r="EZ193" s="27"/>
      <c r="FA193" s="27"/>
      <c r="FB193" s="27"/>
      <c r="FC193" s="27"/>
      <c r="FD193" s="27"/>
      <c r="FE193" s="27" t="str">
        <f>IF(ISNUMBER(work!GZ193/work!HD193),work!GZ193/work!HD193,".")</f>
        <v>.</v>
      </c>
      <c r="FF193" s="27" t="str">
        <f>IF(ISNUMBER(work!HA193/work!HE193),work!HA193/work!HE193,".")</f>
        <v>.</v>
      </c>
      <c r="FG193" s="27" t="str">
        <f>IF(ISNUMBER(work!HB193/work!HF193),work!HB193/work!HF193,".")</f>
        <v>.</v>
      </c>
      <c r="FH193" s="27" t="str">
        <f>IF(ISNUMBER(work!HC193/work!HG193),work!HC193/work!HG193,".")</f>
        <v>.</v>
      </c>
      <c r="FI193" s="27" t="str">
        <f>IF(ISNUMBER((work!HA193+work!HB193)/(work!HE193+work!HF193)),(work!HA193+work!HB193)/(work!HE193+work!HF193),".")</f>
        <v>.</v>
      </c>
      <c r="FJ193" s="27" t="str">
        <f>IF(ISNUMBER(work!HH193/work!HL193),work!HH193/work!HL193,".")</f>
        <v>.</v>
      </c>
      <c r="FK193" s="27" t="str">
        <f>IF(ISNUMBER(work!HI193/work!HM193),work!HI193/work!HM193,".")</f>
        <v>.</v>
      </c>
      <c r="FL193" s="27" t="str">
        <f>IF(ISNUMBER(work!HJ193/work!HN193),work!HJ193/work!HN193,".")</f>
        <v>.</v>
      </c>
      <c r="FM193" s="27" t="str">
        <f>IF(ISNUMBER(work!HK193/work!HO193),work!HK193/work!HO193,".")</f>
        <v>.</v>
      </c>
      <c r="FN193" s="27" t="str">
        <f>IF(ISNUMBER((work!HI193+work!HJ193)/(work!HM193+work!HN193)),(work!HI193+work!HJ193)/(work!HM193+work!HN193),".")</f>
        <v>.</v>
      </c>
      <c r="FO193" s="27" t="s">
        <v>5007</v>
      </c>
      <c r="FP193" s="27" t="s">
        <v>5007</v>
      </c>
      <c r="FQ193" s="27" t="s">
        <v>5007</v>
      </c>
      <c r="FR193" s="27" t="s">
        <v>5007</v>
      </c>
      <c r="FS193" s="27" t="s">
        <v>5007</v>
      </c>
      <c r="FT193" s="27" t="str">
        <f>work!GM193</f>
        <v>.</v>
      </c>
      <c r="FU193" s="27" t="str">
        <f>work!GN193</f>
        <v>.</v>
      </c>
      <c r="FV193" s="27" t="str">
        <f>work!GO193</f>
        <v>.</v>
      </c>
      <c r="FW193" s="27" t="s">
        <v>5007</v>
      </c>
      <c r="FX193" s="27"/>
      <c r="FY193" s="27" t="str">
        <f t="shared" si="124"/>
        <v>.</v>
      </c>
      <c r="FZ193">
        <f t="shared" si="103"/>
        <v>0</v>
      </c>
      <c r="GA193" t="str">
        <f>work!HC193</f>
        <v>.</v>
      </c>
      <c r="GB193" t="str">
        <f>IF(ISNUMBER(work!HA193+work!HB193),work!HA193+work!HB193,".")</f>
        <v>.</v>
      </c>
      <c r="GC193" t="str">
        <f>IF(ISNUMBER(work!HK193-work!HC193),work!HK193-work!HC193,".")</f>
        <v>.</v>
      </c>
      <c r="GD193" t="str">
        <f>IF(ISNUMBER(work!HI193+work!HJ193-work!HA193-work!HB193),(work!HI193+work!HJ193-work!HA193-work!HB193),".")</f>
        <v>.</v>
      </c>
      <c r="GH193" t="str">
        <f>work!GQ193</f>
        <v>.</v>
      </c>
      <c r="GI193" t="str">
        <f>work!GR193</f>
        <v>.</v>
      </c>
      <c r="GJ193" t="str">
        <f>work!GZ193</f>
        <v>.</v>
      </c>
      <c r="GK193" t="str">
        <f>work!HH193</f>
        <v>.</v>
      </c>
      <c r="GL193">
        <f t="shared" si="125"/>
        <v>0</v>
      </c>
      <c r="GM193" t="str">
        <f>IFERROR(VLOOKUP($F193,AREA_EM_ALLYEAR,Seq!B$1,FALSE),".")</f>
        <v>.</v>
      </c>
      <c r="GN193" t="str">
        <f>IFERROR(VLOOKUP($F193,AREA_EM_ALLYEAR,Seq!C$1,FALSE),".")</f>
        <v>.</v>
      </c>
      <c r="GO193" t="str">
        <f>IFERROR(VLOOKUP($F193,AREA_EM_ALLYEAR,Seq!D$1,FALSE),".")</f>
        <v>.</v>
      </c>
      <c r="GP193" t="str">
        <f>IFERROR(VLOOKUP($F193,AREA_EM_ALLYEAR,Seq!E$1,FALSE),".")</f>
        <v>.</v>
      </c>
      <c r="GQ193" t="str">
        <f>IFERROR(VLOOKUP($F193,AREA_EM_ALLYEAR,Seq!F$1,FALSE),".")</f>
        <v>.</v>
      </c>
      <c r="GR193" t="str">
        <f>IFERROR(VLOOKUP($F193,AREA_EM_ALLYEAR,Seq!G$1,FALSE),".")</f>
        <v>.</v>
      </c>
      <c r="GS193" t="str">
        <f>IFERROR(VLOOKUP($F193,AREA_EM_ALLYEAR,Seq!H$1,FALSE),".")</f>
        <v>.</v>
      </c>
      <c r="GT193" t="str">
        <f>IFERROR(VLOOKUP($F193,AREA_EM_ALLYEAR,Seq!I$1,FALSE),".")</f>
        <v>.</v>
      </c>
      <c r="GU193" t="str">
        <f>IFERROR(VLOOKUP($F193,AREA_EM_ALLYEAR,Seq!J$1,FALSE),".")</f>
        <v>.</v>
      </c>
      <c r="GV193" t="str">
        <f>IFERROR(VLOOKUP($F193,AREA_EM_ALLYEAR,Seq!K$1,FALSE),".")</f>
        <v>.</v>
      </c>
      <c r="GW193" t="str">
        <f>IFERROR(VLOOKUP($F193,AREA_EM_ALLYEAR,Seq!L$1,FALSE),".")</f>
        <v>.</v>
      </c>
      <c r="GX193" t="str">
        <f>IFERROR(VLOOKUP($F193,AREA_EM_ALLYEAR,Seq!M$1,FALSE),".")</f>
        <v>.</v>
      </c>
      <c r="GY193" t="str">
        <f>IFERROR(VLOOKUP($F193,AREA_EM_ALLYEAR,Seq!N$1,FALSE),".")</f>
        <v>.</v>
      </c>
      <c r="GZ193" t="str">
        <f>IFERROR(VLOOKUP($F193,AREA_EM_ALLYEAR,Seq!O$1,FALSE),".")</f>
        <v>.</v>
      </c>
      <c r="HA193" t="str">
        <f t="shared" si="104"/>
        <v>.</v>
      </c>
      <c r="HK193" s="139" t="str">
        <f>IFERROR(VLOOKUP(CONCATENATE($G193, ".SP.DYN.LE00.IN"),AREA_WB_6ATTRS,Seq!B$1,FALSE)-VLOOKUP("CHN.SP.DYN.LE00.IN",AREA_WB_6ATTRS,Seq!B$1,FALSE),".")</f>
        <v>.</v>
      </c>
      <c r="HL193" s="139" t="str">
        <f>IFERROR(VLOOKUP(CONCATENATE($G193, ".SP.DYN.LE00.IN"),AREA_WB_6ATTRS,Seq!C$1,FALSE)-VLOOKUP("CHN.SP.DYN.LE00.IN",AREA_WB_6ATTRS,Seq!C$1,FALSE),".")</f>
        <v>.</v>
      </c>
      <c r="HM193" s="139">
        <f>IFERROR(VLOOKUP(CONCATENATE($G193, ".SP.DYN.LE00.IN"),AREA_WB_6ATTRS,Seq!D$1,FALSE)-VLOOKUP("CHN.SP.DYN.LE00.IN",AREA_WB_6ATTRS,Seq!D$1,FALSE),".")</f>
        <v>-15.630024390243896</v>
      </c>
      <c r="HN193" s="139" t="str">
        <f>IFERROR(VLOOKUP(CONCATENATE($G193, ".SP.DYN.LE00.IN"),AREA_WB_6ATTRS,Seq!E$1,FALSE)-VLOOKUP("CHN.SP.DYN.LE00.IN",AREA_WB_6ATTRS,Seq!E$1,FALSE),".")</f>
        <v>.</v>
      </c>
      <c r="HO193" s="139" t="str">
        <f>IFERROR(VLOOKUP(CONCATENATE($G193, ".SP.DYN.LE00.IN"),AREA_WB_6ATTRS,Seq!F$1,FALSE)-VLOOKUP("CHN.SP.DYN.LE00.IN",AREA_WB_6ATTRS,Seq!F$1,FALSE),".")</f>
        <v>.</v>
      </c>
      <c r="HP193" s="139" t="str">
        <f>IFERROR(VLOOKUP(CONCATENATE($G193, ".SP.DYN.LE00.IN"),AREA_WB_6ATTRS,Seq!G$1,FALSE)-VLOOKUP("CHN.SP.DYN.LE00.IN",AREA_WB_6ATTRS,Seq!G$1,FALSE),".")</f>
        <v>.</v>
      </c>
      <c r="HQ193" s="139" t="str">
        <f>IFERROR(VLOOKUP(CONCATENATE($G193, ".SP.DYN.LE00.IN"),AREA_WB_6ATTRS,Seq!H$1,FALSE)-VLOOKUP("CHN.SP.DYN.LE00.IN",AREA_WB_6ATTRS,Seq!H$1,FALSE),".")</f>
        <v>.</v>
      </c>
      <c r="HR193" s="139">
        <f>IFERROR(VLOOKUP(CONCATENATE($G193, ".SP.DYN.LE00.IN"),AREA_WB_6ATTRS,Seq!I$1,FALSE)-VLOOKUP("CHN.SP.DYN.LE00.IN",AREA_WB_6ATTRS,Seq!I$1,FALSE),".")</f>
        <v>-14.102195121951226</v>
      </c>
      <c r="HS193" s="139" t="str">
        <f>IFERROR(VLOOKUP(CONCATENATE($G193, ".SP.DYN.LE00.IN"),AREA_WB_6ATTRS,Seq!J$1,FALSE)-VLOOKUP("CHN.SP.DYN.LE00.IN",AREA_WB_6ATTRS,Seq!J$1,FALSE),".")</f>
        <v>.</v>
      </c>
      <c r="HT193" s="139" t="str">
        <f>IFERROR(VLOOKUP(CONCATENATE($G193, ".SP.DYN.LE00.IN"),AREA_WB_6ATTRS,Seq!K$1,FALSE)-VLOOKUP("CHN.SP.DYN.LE00.IN",AREA_WB_6ATTRS,Seq!K$1,FALSE),".")</f>
        <v>.</v>
      </c>
      <c r="HU193" s="139" t="str">
        <f>IFERROR(VLOOKUP(CONCATENATE($G193, ".SP.DYN.LE00.IN"),AREA_WB_6ATTRS,Seq!L$1,FALSE)-VLOOKUP("CHN.SP.DYN.LE00.IN",AREA_WB_6ATTRS,Seq!L$1,FALSE),".")</f>
        <v>.</v>
      </c>
      <c r="HV193" s="139" t="str">
        <f>IFERROR(VLOOKUP(CONCATENATE($G193, ".SP.DYN.LE00.IN"),AREA_WB_6ATTRS,Seq!M$1,FALSE)-VLOOKUP("CHN.SP.DYN.LE00.IN",AREA_WB_6ATTRS,Seq!M$1,FALSE),".")</f>
        <v>.</v>
      </c>
      <c r="HW193" s="139">
        <f>IFERROR(VLOOKUP(CONCATENATE($G193, ".SP.DYN.LE00.IN"),AREA_WB_6ATTRS,Seq!N$1,FALSE)-VLOOKUP("CHN.SP.DYN.LE00.IN",AREA_WB_6ATTRS,Seq!N$1,FALSE),".")</f>
        <v>-11.666707317073161</v>
      </c>
      <c r="HX193" s="139" t="str">
        <f>IFERROR(VLOOKUP(CONCATENATE($G193, ".SP.DYN.LE00.IN"),AREA_WB_6ATTRS,Seq!O$1,FALSE)-VLOOKUP("CHN.SP.DYN.LE00.IN",AREA_WB_6ATTRS,Seq!O$1,FALSE),".")</f>
        <v>.</v>
      </c>
      <c r="HY193" s="139" t="str">
        <f>IFERROR(VLOOKUP(CONCATENATE($G193, ".SP.DYN.LE00.IN"),AREA_WB_6ATTRS,Seq!P$1,FALSE)-VLOOKUP("CHN.SP.DYN.LE00.IN",AREA_WB_6ATTRS,Seq!P$1,FALSE),".")</f>
        <v>.</v>
      </c>
      <c r="HZ193" s="139">
        <f>IFERROR(VLOOKUP(CONCATENATE($G193, ".SP.DYN.LE00.IN"),AREA_WB_6ATTRS,Seq!Q$1,FALSE)-VLOOKUP("CHN.SP.DYN.LE00.IN",AREA_WB_6ATTRS,Seq!Q$1,FALSE),".")</f>
        <v>-10.985707317073171</v>
      </c>
      <c r="IA193" s="139" t="str">
        <f>IFERROR(VLOOKUP(CONCATENATE($G193, ".SP.DYN.LE00.IN"),AREA_WB_6ATTRS,Seq!R$1,FALSE)-VLOOKUP("CHN.SP.DYN.LE00.IN",AREA_WB_6ATTRS,Seq!R$1,FALSE),".")</f>
        <v>.</v>
      </c>
      <c r="IB193" s="139">
        <f>IFERROR(VLOOKUP(CONCATENATE($G193, ".SP.DYN.LE00.IN"),AREA_WB_6ATTRS,Seq!S$1,FALSE)-VLOOKUP("CHN.SP.DYN.LE00.IN",AREA_WB_6ATTRS,Seq!S$1,FALSE),".")</f>
        <v>-10.327292682926831</v>
      </c>
      <c r="IC193" s="139" t="str">
        <f>IFERROR(VLOOKUP(CONCATENATE($G193, ".SP.DYN.LE00.IN"),AREA_WB_6ATTRS,Seq!T$1,FALSE)-VLOOKUP("CHN.SP.DYN.LE00.IN",AREA_WB_6ATTRS,Seq!T$1,FALSE),".")</f>
        <v>.</v>
      </c>
      <c r="ID193" s="139" t="str">
        <f>IFERROR(VLOOKUP(CONCATENATE($G193, ".SP.DYN.LE00.IN"),AREA_WB_6ATTRS,Seq!U$1,FALSE)-VLOOKUP("CHN.SP.DYN.LE00.IN",AREA_WB_6ATTRS,Seq!U$1,FALSE),".")</f>
        <v>.</v>
      </c>
      <c r="IE193" s="139">
        <f>IFERROR(VLOOKUP(CONCATENATE($G193, ".SP.DYN.LE00.IN"),AREA_WB_6ATTRS,Seq!V$1,FALSE)-VLOOKUP("CHN.SP.DYN.LE00.IN",AREA_WB_6ATTRS,Seq!V$1,FALSE),".")</f>
        <v>-11.70512195121951</v>
      </c>
      <c r="IF193" s="139" t="str">
        <f>IFERROR(VLOOKUP(CONCATENATE($G193, ".SP.DYN.LE00.IN"),AREA_WB_6ATTRS,Seq!W$1,FALSE)-VLOOKUP("CHN.SP.DYN.LE00.IN",AREA_WB_6ATTRS,Seq!W$1,FALSE),".")</f>
        <v>.</v>
      </c>
      <c r="IG193" s="139">
        <f>IFERROR(VLOOKUP(CONCATENATE($G193, ".SP.DYN.LE00.IN"),AREA_WB_6ATTRS,Seq!X$1,FALSE)-VLOOKUP("CHN.SP.DYN.LE00.IN",AREA_WB_6ATTRS,Seq!X$1,FALSE),".")</f>
        <v>-8.7550487804877974</v>
      </c>
      <c r="IH193" s="139" t="str">
        <f>IFERROR(VLOOKUP(CONCATENATE($G193, ".SP.DYN.LE00.IN"),AREA_WB_6ATTRS,Seq!Y$1,FALSE)-VLOOKUP("CHN.SP.DYN.LE00.IN",AREA_WB_6ATTRS,Seq!Y$1,FALSE),".")</f>
        <v>.</v>
      </c>
      <c r="II193" s="139" t="str">
        <f>IFERROR(VLOOKUP(CONCATENATE($G193, ".SP.DYN.LE00.IN"),AREA_WB_6ATTRS,Seq!Z$1,FALSE)-VLOOKUP("CHN.SP.DYN.LE00.IN",AREA_WB_6ATTRS,Seq!Z$1,FALSE),".")</f>
        <v>.</v>
      </c>
      <c r="IJ193" s="139">
        <f>IFERROR(VLOOKUP(CONCATENATE($G193, ".SP.DYN.LE00.IN"),AREA_WB_6ATTRS,Seq!AA$1,FALSE)-VLOOKUP("CHN.SP.DYN.LE00.IN",AREA_WB_6ATTRS,Seq!AA$1,FALSE),".")</f>
        <v>-11.222536585365859</v>
      </c>
      <c r="IK193" s="139" t="str">
        <f>IFERROR(VLOOKUP(CONCATENATE($G193, ".SP.DYN.LE00.IN"),AREA_WB_6ATTRS,Seq!AB$1,FALSE)-VLOOKUP("CHN.SP.DYN.LE00.IN",AREA_WB_6ATTRS,Seq!AB$1,FALSE),".")</f>
        <v>.</v>
      </c>
      <c r="IL193" s="139" t="str">
        <f>IFERROR(VLOOKUP(CONCATENATE($G193, ".SP.DYN.LE00.IN"),AREA_WB_6ATTRS,Seq!AC$1,FALSE)-VLOOKUP("CHN.SP.DYN.LE00.IN",AREA_WB_6ATTRS,Seq!AC$1,FALSE),".")</f>
        <v>.</v>
      </c>
      <c r="IM193" s="139" t="str">
        <f>IFERROR(VLOOKUP(CONCATENATE($G193, ".SP.DYN.LE00.IN"),AREA_WB_6ATTRS,Seq!AD$1,FALSE)-VLOOKUP("CHN.SP.DYN.LE00.IN",AREA_WB_6ATTRS,Seq!AD$1,FALSE),".")</f>
        <v>.</v>
      </c>
      <c r="IN193" s="139" t="str">
        <f>IFERROR(VLOOKUP(CONCATENATE($G193, ".SP.DYN.LE00.IN"),AREA_WB_6ATTRS,Seq!AE$1,FALSE)-VLOOKUP("CHN.SP.DYN.LE00.IN",AREA_WB_6ATTRS,Seq!AE$1,FALSE),".")</f>
        <v>.</v>
      </c>
      <c r="IO193" s="139" t="str">
        <f>IFERROR(VLOOKUP(CONCATENATE($G193, ".SP.DYN.LE00.IN"),AREA_WB_6ATTRS,Seq!AF$1,FALSE)-VLOOKUP("CHN.SP.DYN.LE00.IN",AREA_WB_6ATTRS,Seq!AF$1,FALSE),".")</f>
        <v>.</v>
      </c>
      <c r="IP193" s="139" t="str">
        <f>IFERROR(VLOOKUP(CONCATENATE($G193, ".SP.DYN.LE00.IN"),AREA_WB_6ATTRS,Seq!AG$1,FALSE)-VLOOKUP("CHN.SP.DYN.LE00.IN",AREA_WB_6ATTRS,Seq!AG$1,FALSE),".")</f>
        <v>.</v>
      </c>
      <c r="IW193" t="str">
        <f>IFERROR(VLOOKUP(CONCATENATE($G193, ".SP.DYN.LE00.IN"),AREA_WB_6ATTRS,Seq!B$1,FALSE),".")</f>
        <v>.</v>
      </c>
      <c r="IX193" t="str">
        <f>IFERROR(VLOOKUP(CONCATENATE($G193, ".SP.DYN.LE00.IN"),AREA_WB_6ATTRS,Seq!C$1,FALSE),".")</f>
        <v>.</v>
      </c>
      <c r="IY193">
        <f>IFERROR(VLOOKUP(CONCATENATE($G193, ".SP.DYN.LE00.IN"),AREA_WB_6ATTRS,Seq!D$1,FALSE),".")</f>
        <v>51.904878048780496</v>
      </c>
      <c r="IZ193" t="str">
        <f>IFERROR(VLOOKUP(CONCATENATE($G193, ".SP.DYN.LE00.IN"),AREA_WB_6ATTRS,Seq!E$1,FALSE),".")</f>
        <v>.</v>
      </c>
      <c r="JA193" t="str">
        <f>IFERROR(VLOOKUP(CONCATENATE($G193, ".SP.DYN.LE00.IN"),AREA_WB_6ATTRS,Seq!F$1,FALSE),".")</f>
        <v>.</v>
      </c>
      <c r="JB193" t="str">
        <f>IFERROR(VLOOKUP(CONCATENATE($G193, ".SP.DYN.LE00.IN"),AREA_WB_6ATTRS,Seq!G$1,FALSE),".")</f>
        <v>.</v>
      </c>
      <c r="JC193" t="str">
        <f>IFERROR(VLOOKUP(CONCATENATE($G193, ".SP.DYN.LE00.IN"),AREA_WB_6ATTRS,Seq!H$1,FALSE),".")</f>
        <v>.</v>
      </c>
      <c r="JD193">
        <f>IFERROR(VLOOKUP(CONCATENATE($G193, ".SP.DYN.LE00.IN"),AREA_WB_6ATTRS,Seq!I$1,FALSE),".")</f>
        <v>54.695121951219519</v>
      </c>
      <c r="JE193" t="str">
        <f>IFERROR(VLOOKUP(CONCATENATE($G193, ".SP.DYN.LE00.IN"),AREA_WB_6ATTRS,Seq!J$1,FALSE),".")</f>
        <v>.</v>
      </c>
      <c r="JF193" t="str">
        <f>IFERROR(VLOOKUP(CONCATENATE($G193, ".SP.DYN.LE00.IN"),AREA_WB_6ATTRS,Seq!K$1,FALSE),".")</f>
        <v>.</v>
      </c>
      <c r="JG193" t="str">
        <f>IFERROR(VLOOKUP(CONCATENATE($G193, ".SP.DYN.LE00.IN"),AREA_WB_6ATTRS,Seq!L$1,FALSE),".")</f>
        <v>.</v>
      </c>
      <c r="JH193" t="str">
        <f>IFERROR(VLOOKUP(CONCATENATE($G193, ".SP.DYN.LE00.IN"),AREA_WB_6ATTRS,Seq!M$1,FALSE),".")</f>
        <v>.</v>
      </c>
      <c r="JI193">
        <f>IFERROR(VLOOKUP(CONCATENATE($G193, ".SP.DYN.LE00.IN"),AREA_WB_6ATTRS,Seq!N$1,FALSE),".")</f>
        <v>58.195121951219519</v>
      </c>
      <c r="JJ193" t="str">
        <f>IFERROR(VLOOKUP(CONCATENATE($G193, ".SP.DYN.LE00.IN"),AREA_WB_6ATTRS,Seq!O$1,FALSE),".")</f>
        <v>.</v>
      </c>
      <c r="JK193" t="str">
        <f>IFERROR(VLOOKUP(CONCATENATE($G193, ".SP.DYN.LE00.IN"),AREA_WB_6ATTRS,Seq!P$1,FALSE),".")</f>
        <v>.</v>
      </c>
      <c r="JL193">
        <f>IFERROR(VLOOKUP(CONCATENATE($G193, ".SP.DYN.LE00.IN"),AREA_WB_6ATTRS,Seq!Q$1,FALSE),".")</f>
        <v>59.439024390243908</v>
      </c>
      <c r="JM193" t="str">
        <f>IFERROR(VLOOKUP(CONCATENATE($G193, ".SP.DYN.LE00.IN"),AREA_WB_6ATTRS,Seq!R$1,FALSE),".")</f>
        <v>.</v>
      </c>
      <c r="JN193">
        <f>IFERROR(VLOOKUP(CONCATENATE($G193, ".SP.DYN.LE00.IN"),AREA_WB_6ATTRS,Seq!S$1,FALSE),".")</f>
        <v>60.439024390243908</v>
      </c>
      <c r="JO193" t="str">
        <f>IFERROR(VLOOKUP(CONCATENATE($G193, ".SP.DYN.LE00.IN"),AREA_WB_6ATTRS,Seq!T$1,FALSE),".")</f>
        <v>.</v>
      </c>
      <c r="JP193" t="str">
        <f>IFERROR(VLOOKUP(CONCATENATE($G193, ".SP.DYN.LE00.IN"),AREA_WB_6ATTRS,Seq!U$1,FALSE),".")</f>
        <v>.</v>
      </c>
      <c r="JQ193">
        <f>IFERROR(VLOOKUP(CONCATENATE($G193, ".SP.DYN.LE00.IN"),AREA_WB_6ATTRS,Seq!V$1,FALSE),".")</f>
        <v>59.536585365853668</v>
      </c>
      <c r="JR193" t="str">
        <f>IFERROR(VLOOKUP(CONCATENATE($G193, ".SP.DYN.LE00.IN"),AREA_WB_6ATTRS,Seq!W$1,FALSE),".")</f>
        <v>.</v>
      </c>
      <c r="JS193">
        <f>IFERROR(VLOOKUP(CONCATENATE($G193, ".SP.DYN.LE00.IN"),AREA_WB_6ATTRS,Seq!X$1,FALSE),".")</f>
        <v>62.824390243902442</v>
      </c>
      <c r="JT193" t="str">
        <f>IFERROR(VLOOKUP(CONCATENATE($G193, ".SP.DYN.LE00.IN"),AREA_WB_6ATTRS,Seq!Y$1,FALSE),".")</f>
        <v>.</v>
      </c>
      <c r="JU193" t="str">
        <f>IFERROR(VLOOKUP(CONCATENATE($G193, ".SP.DYN.LE00.IN"),AREA_WB_6ATTRS,Seq!Z$1,FALSE),".")</f>
        <v>.</v>
      </c>
      <c r="JV193">
        <f>IFERROR(VLOOKUP(CONCATENATE($G193, ".SP.DYN.LE00.IN"),AREA_WB_6ATTRS,Seq!AA$1,FALSE),".")</f>
        <v>60.948780487804882</v>
      </c>
      <c r="JW193" t="str">
        <f>IFERROR(VLOOKUP(CONCATENATE($G193, ".SP.DYN.LE00.IN"),AREA_WB_6ATTRS,Seq!AB$1,FALSE),".")</f>
        <v>.</v>
      </c>
      <c r="JX193" t="str">
        <f>IFERROR(VLOOKUP(CONCATENATE($G193, ".SP.DYN.LE00.IN"),AREA_WB_6ATTRS,Seq!AC$1,FALSE),".")</f>
        <v>.</v>
      </c>
      <c r="JY193" t="str">
        <f>IFERROR(VLOOKUP(CONCATENATE($G193, ".SP.DYN.LE00.IN"),AREA_WB_6ATTRS,Seq!AD$1,FALSE),".")</f>
        <v>.</v>
      </c>
      <c r="JZ193" t="str">
        <f>IFERROR(VLOOKUP(CONCATENATE($G193, ".SP.DYN.LE00.IN"),AREA_WB_6ATTRS,Seq!AE$1,FALSE),".")</f>
        <v>.</v>
      </c>
      <c r="KA193" t="str">
        <f>IFERROR(VLOOKUP(CONCATENATE($G193, ".SP.DYN.LE00.IN"),AREA_WB_6ATTRS,Seq!AF$1,FALSE),".")</f>
        <v>.</v>
      </c>
      <c r="KB193" t="str">
        <f>IFERROR(VLOOKUP(CONCATENATE($G193, ".SP.DYN.LE00.IN"),AREA_WB_6ATTRS,Seq!AG$1,FALSE),".")</f>
        <v>.</v>
      </c>
      <c r="KK193">
        <f t="shared" si="107"/>
        <v>0</v>
      </c>
      <c r="KL193">
        <f t="shared" si="105"/>
        <v>0</v>
      </c>
      <c r="KM193">
        <f t="shared" si="108"/>
        <v>44464671.231509157</v>
      </c>
      <c r="KN193">
        <f t="shared" si="109"/>
        <v>-44455040.233103223</v>
      </c>
      <c r="KO193" t="str">
        <f t="shared" si="106"/>
        <v>.</v>
      </c>
      <c r="KP193" t="str">
        <f>work!HA193</f>
        <v>.</v>
      </c>
      <c r="KQ193" t="str">
        <f>work!HB193</f>
        <v>.</v>
      </c>
      <c r="KR193" t="str">
        <f>work!HC193</f>
        <v>.</v>
      </c>
      <c r="KS193" t="str">
        <f>IF(ISNUMBER(work!HI193-work!HA193),work!HI193-work!HA193,".")</f>
        <v>.</v>
      </c>
      <c r="KT193" t="str">
        <f>IF(ISNUMBER(work!HJ193-work!HB193),work!HJ193-work!HB193,".")</f>
        <v>.</v>
      </c>
      <c r="KU193" t="str">
        <f>IF(ISNUMBER(work!HK193-work!HC193),work!HK193-work!HC193,".")</f>
        <v>.</v>
      </c>
      <c r="KW193">
        <f>IFERROR(work!HR193/work!HV193,".")</f>
        <v>7.2289156626506026E-4</v>
      </c>
      <c r="KX193">
        <f>IFERROR(work!HS193/work!HW193,".")</f>
        <v>0</v>
      </c>
      <c r="KY193">
        <f>IFERROR(work!HT193/work!HX193,".")</f>
        <v>2.2612856003713269E-4</v>
      </c>
      <c r="KZ193">
        <f>IFERROR(work!HU193/work!HY193,".")</f>
        <v>0</v>
      </c>
    </row>
    <row r="194" spans="1:312">
      <c r="A194" s="24">
        <f>VLOOKUP($E194,Area_Country,4,FALSE)</f>
        <v>197</v>
      </c>
      <c r="B194" s="24" t="str">
        <f t="shared" si="110"/>
        <v>Out</v>
      </c>
      <c r="C194" s="24" t="str">
        <f t="shared" si="111"/>
        <v>Out</v>
      </c>
      <c r="D194" s="24" t="str">
        <f t="shared" si="112"/>
        <v>Out67</v>
      </c>
      <c r="E194" s="25" t="s">
        <v>3925</v>
      </c>
      <c r="F194" s="26" t="str">
        <f>VLOOKUP($E194,Area_Country,2,FALSE)</f>
        <v>MicronesiaFS</v>
      </c>
      <c r="G194" s="166" t="s">
        <v>4875</v>
      </c>
      <c r="H194" s="166" t="s">
        <v>5007</v>
      </c>
      <c r="I194" s="166" t="s">
        <v>5007</v>
      </c>
      <c r="J194" s="180" t="s">
        <v>5007</v>
      </c>
      <c r="K194" s="180" t="s">
        <v>5007</v>
      </c>
      <c r="L194" s="27">
        <f>IFERROR(VLOOKUP($F194,Area_FDI_84_96,Seq!B$1,FALSE),0)</f>
        <v>0</v>
      </c>
      <c r="M194" s="27">
        <f>IFERROR(VLOOKUP($F194,Area_FDI_84_96,Seq!C$1,FALSE),0)</f>
        <v>0</v>
      </c>
      <c r="N194" s="27">
        <f>IFERROR(VLOOKUP($F194,Area_FDI_84_96,Seq!D$1,FALSE),0)</f>
        <v>0</v>
      </c>
      <c r="O194" s="27">
        <f>IFERROR(VLOOKUP($F194,Area_FDI_84_96,Seq!E$1,FALSE),0)</f>
        <v>0</v>
      </c>
      <c r="P194" s="27">
        <f>IFERROR(VLOOKUP($F194,Area_FDI_84_96,Seq!F$1,FALSE),0)</f>
        <v>0</v>
      </c>
      <c r="Q194" s="27">
        <f>IFERROR(VLOOKUP($F194,Area_FDI_84_96,Seq!G$1,FALSE),0)</f>
        <v>0</v>
      </c>
      <c r="R194" s="27">
        <f>IFERROR(VLOOKUP($F194,Area_FDI_84_96,Seq!H$1,FALSE),0)</f>
        <v>0</v>
      </c>
      <c r="S194" s="27">
        <f>IFERROR(VLOOKUP($F194,Area_FDI_84_96,Seq!I$1,FALSE),0)</f>
        <v>0</v>
      </c>
      <c r="T194" s="27">
        <f>IFERROR(VALUE(VLOOKUP($E194,Area_FDI_92_95,Seq!B$1,FALSE)),0)</f>
        <v>0</v>
      </c>
      <c r="U194" s="27">
        <f>IFERROR(VALUE(VLOOKUP($E194,Area_FDI_92_95,Seq!C$1,FALSE)),0)</f>
        <v>0</v>
      </c>
      <c r="V194" s="27">
        <f>IFERROR(VALUE(VLOOKUP($E194,Area_FDI_92_95,Seq!D$1,FALSE)),0)</f>
        <v>7</v>
      </c>
      <c r="W194" s="27">
        <f>IFERROR(VALUE(VLOOKUP($E194,Area_FDI_92_95,Seq!E$1,FALSE)),0)</f>
        <v>0</v>
      </c>
      <c r="X194" s="27">
        <f>IFERROR(VALUE(VLOOKUP($E194,Area_FDI_96_99,Seq!B$1,FALSE)),0)</f>
        <v>0</v>
      </c>
      <c r="Y194" s="27">
        <f>IFERROR(VALUE(VLOOKUP($E194,Area_FDI_96_99,Seq!C$1,FALSE)),0)</f>
        <v>0</v>
      </c>
      <c r="Z194" s="27">
        <f>IFERROR(VALUE(VLOOKUP($E194,Area_FDI_96_99,Seq!D$1,FALSE)),0)</f>
        <v>0</v>
      </c>
      <c r="AA194" s="27">
        <f>IFERROR(VALUE(VLOOKUP($E194,Area_FDI_96_99,Seq!E$1,FALSE)),0)</f>
        <v>0</v>
      </c>
      <c r="AB194" s="27">
        <f t="shared" si="113"/>
        <v>0</v>
      </c>
      <c r="AC194" s="27">
        <f t="shared" si="114"/>
        <v>0</v>
      </c>
      <c r="AD194" s="27">
        <f t="shared" si="115"/>
        <v>0</v>
      </c>
      <c r="AE194" s="27">
        <f t="shared" si="116"/>
        <v>0</v>
      </c>
      <c r="AF194" s="27">
        <f t="shared" si="117"/>
        <v>0</v>
      </c>
      <c r="AG194" s="27">
        <f t="shared" si="118"/>
        <v>124</v>
      </c>
      <c r="AH194" s="27">
        <f t="shared" si="119"/>
        <v>0</v>
      </c>
      <c r="AI194" s="27">
        <f t="shared" si="120"/>
        <v>0</v>
      </c>
      <c r="AJ194" s="27">
        <f t="shared" si="121"/>
        <v>0</v>
      </c>
      <c r="AK194" s="27">
        <f t="shared" si="122"/>
        <v>0</v>
      </c>
      <c r="AL194" s="27">
        <f t="shared" si="123"/>
        <v>0</v>
      </c>
      <c r="AM194" s="27"/>
      <c r="AN194" s="27"/>
      <c r="AO194" s="27"/>
      <c r="AP194" s="27"/>
      <c r="AQ194" s="27"/>
      <c r="AR194" s="27"/>
      <c r="AS194" s="27"/>
      <c r="AT194" s="27" t="str">
        <f>IFERROR(work!D194+work!AP194,".")</f>
        <v>.</v>
      </c>
      <c r="AU194" s="27" t="str">
        <f>IFERROR(work!E194+work!AQ194,".")</f>
        <v>.</v>
      </c>
      <c r="AV194" s="27" t="str">
        <f>IFERROR(work!F194+work!AR194,".")</f>
        <v>.</v>
      </c>
      <c r="AW194" s="27" t="str">
        <f>IFERROR(work!G194+work!AS194,".")</f>
        <v>.</v>
      </c>
      <c r="AX194" s="27" t="str">
        <f>IFERROR(work!H194+work!AT194,".")</f>
        <v>.</v>
      </c>
      <c r="AY194" s="27" t="str">
        <f>IFERROR(work!I194+work!AU194,".")</f>
        <v>.</v>
      </c>
      <c r="AZ194" s="27">
        <f>IFERROR(work!J194+work!AV194,".")</f>
        <v>33141699.605133474</v>
      </c>
      <c r="BA194" s="27">
        <f>IFERROR(work!K194+work!AW194,".")</f>
        <v>36984437.404090278</v>
      </c>
      <c r="BB194" s="27">
        <f>IFERROR(work!L194+work!AX194,".")</f>
        <v>41162231.783286661</v>
      </c>
      <c r="BC194" s="27">
        <f>IFERROR(work!M194+work!AY194,".")</f>
        <v>42849785.954666719</v>
      </c>
      <c r="BD194" s="27">
        <f>IFERROR(work!N194+work!AZ194,".")</f>
        <v>44478067.450654469</v>
      </c>
      <c r="BE194" s="27">
        <f>IFERROR(work!O194+work!BA194,".")</f>
        <v>48569726.824491672</v>
      </c>
      <c r="BF194" s="27">
        <f>IFERROR(work!P194+work!BB194,".")</f>
        <v>55464634.036644243</v>
      </c>
      <c r="BG194" s="27">
        <f>IFERROR(work!Q194+work!BC194,".")</f>
        <v>63228490.512528084</v>
      </c>
      <c r="BH194" s="27">
        <f>IFERROR(work!R194+work!BD194,".")</f>
        <v>71508422.49199006</v>
      </c>
      <c r="BI194" s="27">
        <f>IFERROR(work!S194+work!BE194,".")</f>
        <v>79302068.44191505</v>
      </c>
      <c r="BJ194" s="27">
        <f>IFERROR(work!T194+work!BF194,".")</f>
        <v>87229197.0104184</v>
      </c>
      <c r="BK194" s="27">
        <f>IFERROR(work!U194+work!BG194,".")</f>
        <v>95338039.697381794</v>
      </c>
      <c r="BL194" s="27">
        <f>IFERROR(work!V194+work!BH194,".")</f>
        <v>102773319.36822292</v>
      </c>
      <c r="BM194" s="27">
        <f>IFERROR(work!W194+work!BI194,".")</f>
        <v>110582777.64342949</v>
      </c>
      <c r="BN194" s="27">
        <f>IFERROR(work!X194+work!BJ194,".")</f>
        <v>119870854.56331393</v>
      </c>
      <c r="BO194" s="27">
        <f>IFERROR(work!Y194+work!BK194,".")</f>
        <v>129818582.64086522</v>
      </c>
      <c r="BP194" s="27">
        <f>IFERROR(work!Z194+work!BL194,".")</f>
        <v>141630032.10702121</v>
      </c>
      <c r="BQ194" s="27">
        <f>IFERROR(work!AA194+work!BM194,".")</f>
        <v>155791067.26477256</v>
      </c>
      <c r="BR194" s="27">
        <f>IFERROR(work!AB194+work!BN194,".")</f>
        <v>171522724.9034507</v>
      </c>
      <c r="BS194" s="27">
        <f>IFERROR(work!AC194+work!BO194,".")</f>
        <v>190902629.82194901</v>
      </c>
      <c r="BT194" s="27">
        <f>IFERROR(work!AD194+work!BP194,".")</f>
        <v>215144253.88066843</v>
      </c>
      <c r="BU194" s="27">
        <f>IFERROR(work!AE194+work!BQ194,".")</f>
        <v>245690812.85426581</v>
      </c>
      <c r="BV194" s="27">
        <f>IFERROR(work!AF194+work!BR194,".")</f>
        <v>269274308.77336329</v>
      </c>
      <c r="BW194" s="27">
        <f>IFERROR(work!AG194+work!BS194,".")</f>
        <v>294045587.37817419</v>
      </c>
      <c r="BX194" s="27">
        <f>IFERROR(work!AH194+work!BT194,".")</f>
        <v>324624647.75845283</v>
      </c>
      <c r="BY194" s="27">
        <f>IFERROR(work!AI194+work!BU194,".")</f>
        <v>354163656.21178246</v>
      </c>
      <c r="BZ194" s="27"/>
      <c r="CA194" s="27"/>
      <c r="CB194" s="27"/>
      <c r="CC194" s="27"/>
      <c r="CD194" s="27"/>
      <c r="CE194" s="27"/>
      <c r="CF194" s="27" t="str">
        <f>IFERROR(work!AP194-work!D194,".")</f>
        <v>.</v>
      </c>
      <c r="CG194" s="27" t="str">
        <f>IFERROR(work!AQ194-work!E194,".")</f>
        <v>.</v>
      </c>
      <c r="CH194" s="27" t="str">
        <f>IFERROR(work!AR194-work!F194,".")</f>
        <v>.</v>
      </c>
      <c r="CI194" s="27" t="str">
        <f>IFERROR(work!AS194-work!G194,".")</f>
        <v>.</v>
      </c>
      <c r="CJ194" s="27" t="str">
        <f>IFERROR(work!AT194-work!H194,".")</f>
        <v>.</v>
      </c>
      <c r="CK194" s="27" t="str">
        <f>IFERROR(work!AU194-work!I194,".")</f>
        <v>.</v>
      </c>
      <c r="CL194" s="27">
        <f>IFERROR(work!AV194-work!J194,".")</f>
        <v>-33109020.450680748</v>
      </c>
      <c r="CM194" s="27">
        <f>IFERROR(work!AW194-work!K194,".")</f>
        <v>-36951366.178198405</v>
      </c>
      <c r="CN194" s="27">
        <f>IFERROR(work!AX194-work!L194,".")</f>
        <v>-41128317.603800625</v>
      </c>
      <c r="CO194" s="27">
        <f>IFERROR(work!AY194-work!M194,".")</f>
        <v>-42814675.95729129</v>
      </c>
      <c r="CP194" s="27">
        <f>IFERROR(work!AZ194-work!N194,".")</f>
        <v>-44441644.01395791</v>
      </c>
      <c r="CQ194" s="27">
        <f>IFERROR(work!BA194-work!O194,".")</f>
        <v>-48530598.094865017</v>
      </c>
      <c r="CR194" s="27">
        <f>IFERROR(work!BB194-work!P194,".")</f>
        <v>-55423937.021260999</v>
      </c>
      <c r="CS194" s="27">
        <f>IFERROR(work!BC194-work!Q194,".")</f>
        <v>-63184480.493484072</v>
      </c>
      <c r="CT194" s="27">
        <f>IFERROR(work!BD194-work!R194,".")</f>
        <v>-71464647.715809524</v>
      </c>
      <c r="CU194" s="27">
        <f>IFERROR(work!BE194-work!S194,".")</f>
        <v>-79255066.418534651</v>
      </c>
      <c r="CV194" s="27">
        <f>IFERROR(work!BF194-work!T194,".")</f>
        <v>-87183651.336076424</v>
      </c>
      <c r="CW194" s="27">
        <f>IFERROR(work!BG194-work!U194,".")</f>
        <v>-95295203.545337051</v>
      </c>
      <c r="CX194" s="27">
        <f>IFERROR(work!BH194-work!V194,".")</f>
        <v>-102729316.84742811</v>
      </c>
      <c r="CY194" s="27">
        <f>IFERROR(work!BI194-work!W194,".")</f>
        <v>-110538058.924611</v>
      </c>
      <c r="CZ194" s="27">
        <f>IFERROR(work!BJ194-work!X194,".")</f>
        <v>-119824132.27644193</v>
      </c>
      <c r="DA194" s="27">
        <f>IFERROR(work!BK194-work!Y194,".")</f>
        <v>-129771088.10659035</v>
      </c>
      <c r="DB194" s="27">
        <f>IFERROR(work!BL194-work!Z194,".")</f>
        <v>-141582298.67845279</v>
      </c>
      <c r="DC194" s="27">
        <f>IFERROR(work!BM194-work!AA194,".")</f>
        <v>-155742496.59924844</v>
      </c>
      <c r="DD194" s="27">
        <f>IFERROR(work!BN194-work!AB194,".")</f>
        <v>-171475728.91083786</v>
      </c>
      <c r="DE194" s="27">
        <f>IFERROR(work!BO194-work!AC194,".")</f>
        <v>-190854649.27335376</v>
      </c>
      <c r="DF194" s="27">
        <f>IFERROR(work!BP194-work!AD194,".")</f>
        <v>-215096199.65973619</v>
      </c>
      <c r="DG194" s="27">
        <f>IFERROR(work!BQ194-work!AE194,".")</f>
        <v>-245643785.08887774</v>
      </c>
      <c r="DH194" s="27">
        <f>IFERROR(work!BR194-work!AF194,".")</f>
        <v>-269228410.57232124</v>
      </c>
      <c r="DI194" s="27">
        <f>IFERROR(work!BS194-work!AG194,".")</f>
        <v>-293999382.14731443</v>
      </c>
      <c r="DJ194" s="27">
        <f>IFERROR(work!BT194-work!AH194,".")</f>
        <v>-324576998.59768659</v>
      </c>
      <c r="DK194" s="27">
        <f>IFERROR(work!BU194-work!AI194,".")</f>
        <v>-354115339.96276546</v>
      </c>
      <c r="DL194" s="27"/>
      <c r="DM194" s="27"/>
      <c r="DN194" s="27"/>
      <c r="DO194" s="27"/>
      <c r="DP194" s="27"/>
      <c r="DQ194" s="27"/>
      <c r="DR194" s="27"/>
      <c r="DS194" s="27" t="str">
        <f>IFERROR(work!DO194-work!CC194,".")</f>
        <v>.</v>
      </c>
      <c r="DT194" s="27" t="str">
        <f>IFERROR(work!DP194-work!CD194,".")</f>
        <v>.</v>
      </c>
      <c r="DU194" s="27" t="str">
        <f>IFERROR(work!DQ194-work!CE194,".")</f>
        <v>.</v>
      </c>
      <c r="DV194" s="27" t="str">
        <f>IFERROR(work!DR194-work!CF194,".")</f>
        <v>.</v>
      </c>
      <c r="DW194" s="27" t="str">
        <f>IFERROR(work!DS194-work!CG194,".")</f>
        <v>.</v>
      </c>
      <c r="DX194" s="27" t="str">
        <f>IFERROR(work!DT194-work!CH194,".")</f>
        <v>.</v>
      </c>
      <c r="DY194" s="27" t="str">
        <f>IFERROR(work!DU194-work!CI194,".")</f>
        <v>.</v>
      </c>
      <c r="DZ194" s="27" t="str">
        <f>IFERROR(work!DV194-work!CJ194,".")</f>
        <v>.</v>
      </c>
      <c r="EA194" s="27" t="str">
        <f>IFERROR(work!DW194-work!CK194,".")</f>
        <v>.</v>
      </c>
      <c r="EB194" s="27" t="str">
        <f>IFERROR(work!DX194-work!CL194,".")</f>
        <v>.</v>
      </c>
      <c r="EC194" s="27" t="str">
        <f>IFERROR(work!DY194-work!CM194,".")</f>
        <v>.</v>
      </c>
      <c r="ED194" s="27" t="str">
        <f>IFERROR(work!DZ194-work!CN194,".")</f>
        <v>.</v>
      </c>
      <c r="EE194" s="27" t="str">
        <f>IFERROR(work!EA194-work!CO194,".")</f>
        <v>.</v>
      </c>
      <c r="EF194" s="27" t="str">
        <f>IFERROR(work!EB194-work!CP194,".")</f>
        <v>.</v>
      </c>
      <c r="EG194" s="27" t="str">
        <f>IFERROR(work!EC194-work!CQ194,".")</f>
        <v>.</v>
      </c>
      <c r="EH194" s="27" t="str">
        <f>IFERROR(work!ED194-work!CR194,".")</f>
        <v>.</v>
      </c>
      <c r="EI194" s="27" t="str">
        <f>IFERROR(work!EE194-work!CS194,".")</f>
        <v>.</v>
      </c>
      <c r="EJ194" s="27" t="str">
        <f>IFERROR(work!EF194-work!CT194,".")</f>
        <v>.</v>
      </c>
      <c r="EK194" s="27" t="str">
        <f>IFERROR(work!EG194-work!CU194,".")</f>
        <v>.</v>
      </c>
      <c r="EL194" s="27" t="str">
        <f>IFERROR(work!EH194-work!CV194,".")</f>
        <v>.</v>
      </c>
      <c r="EM194" s="27" t="str">
        <f>IFERROR(work!EI194-work!CW194,".")</f>
        <v>.</v>
      </c>
      <c r="EN194" s="27" t="str">
        <f>IFERROR(work!EJ194-work!CX194,".")</f>
        <v>.</v>
      </c>
      <c r="EO194" s="27" t="str">
        <f>IFERROR(work!EK194-work!CY194,".")</f>
        <v>.</v>
      </c>
      <c r="EP194" s="27" t="str">
        <f>IFERROR(work!EL194-work!CZ194,".")</f>
        <v>.</v>
      </c>
      <c r="EQ194" s="27" t="str">
        <f>IFERROR(work!EM194-work!DA194,".")</f>
        <v>.</v>
      </c>
      <c r="ER194" s="27" t="str">
        <f>IFERROR(work!EN194-work!DB194,".")</f>
        <v>.</v>
      </c>
      <c r="ES194" s="27" t="str">
        <f>IFERROR(work!EO194-work!DC194,".")</f>
        <v>.</v>
      </c>
      <c r="ET194" s="27" t="str">
        <f>IFERROR(work!EP194-work!DD194,".")</f>
        <v>.</v>
      </c>
      <c r="EU194" s="27" t="str">
        <f>IFERROR(work!EQ194-work!DE194,".")</f>
        <v>.</v>
      </c>
      <c r="EV194" s="27" t="str">
        <f>IFERROR(work!ER194-work!DF194,".")</f>
        <v>.</v>
      </c>
      <c r="EW194" s="27" t="str">
        <f>IFERROR(work!ES194-work!DG194,".")</f>
        <v>.</v>
      </c>
      <c r="EX194" s="27" t="str">
        <f>IFERROR(work!ET194-work!DH194,".")</f>
        <v>.</v>
      </c>
      <c r="EY194" s="27"/>
      <c r="EZ194" s="27"/>
      <c r="FA194" s="27"/>
      <c r="FB194" s="27"/>
      <c r="FC194" s="27"/>
      <c r="FD194" s="27"/>
      <c r="FE194" s="27" t="str">
        <f>IF(ISNUMBER(work!GZ194/work!HD194),work!GZ194/work!HD194,".")</f>
        <v>.</v>
      </c>
      <c r="FF194" s="27" t="str">
        <f>IF(ISNUMBER(work!HA194/work!HE194),work!HA194/work!HE194,".")</f>
        <v>.</v>
      </c>
      <c r="FG194" s="27" t="str">
        <f>IF(ISNUMBER(work!HB194/work!HF194),work!HB194/work!HF194,".")</f>
        <v>.</v>
      </c>
      <c r="FH194" s="27" t="str">
        <f>IF(ISNUMBER(work!HC194/work!HG194),work!HC194/work!HG194,".")</f>
        <v>.</v>
      </c>
      <c r="FI194" s="27" t="str">
        <f>IF(ISNUMBER((work!HA194+work!HB194)/(work!HE194+work!HF194)),(work!HA194+work!HB194)/(work!HE194+work!HF194),".")</f>
        <v>.</v>
      </c>
      <c r="FJ194" s="27" t="str">
        <f>IF(ISNUMBER(work!HH194/work!HL194),work!HH194/work!HL194,".")</f>
        <v>.</v>
      </c>
      <c r="FK194" s="27" t="str">
        <f>IF(ISNUMBER(work!HI194/work!HM194),work!HI194/work!HM194,".")</f>
        <v>.</v>
      </c>
      <c r="FL194" s="27" t="str">
        <f>IF(ISNUMBER(work!HJ194/work!HN194),work!HJ194/work!HN194,".")</f>
        <v>.</v>
      </c>
      <c r="FM194" s="27" t="str">
        <f>IF(ISNUMBER(work!HK194/work!HO194),work!HK194/work!HO194,".")</f>
        <v>.</v>
      </c>
      <c r="FN194" s="27" t="str">
        <f>IF(ISNUMBER((work!HI194+work!HJ194)/(work!HM194+work!HN194)),(work!HI194+work!HJ194)/(work!HM194+work!HN194),".")</f>
        <v>.</v>
      </c>
      <c r="FO194" s="27" t="s">
        <v>5007</v>
      </c>
      <c r="FP194" s="27" t="s">
        <v>5007</v>
      </c>
      <c r="FQ194" s="27" t="s">
        <v>5007</v>
      </c>
      <c r="FR194" s="27" t="s">
        <v>5007</v>
      </c>
      <c r="FS194" s="27" t="s">
        <v>5007</v>
      </c>
      <c r="FT194" s="27" t="str">
        <f>work!GM194</f>
        <v>.</v>
      </c>
      <c r="FU194" s="27" t="str">
        <f>work!GN194</f>
        <v>.</v>
      </c>
      <c r="FV194" s="27" t="str">
        <f>work!GO194</f>
        <v>.</v>
      </c>
      <c r="FW194" s="27" t="s">
        <v>5007</v>
      </c>
      <c r="FX194" s="27"/>
      <c r="FY194" s="27" t="str">
        <f t="shared" si="124"/>
        <v>.</v>
      </c>
      <c r="FZ194">
        <f t="shared" si="103"/>
        <v>0</v>
      </c>
      <c r="GA194" t="str">
        <f>work!HC194</f>
        <v>.</v>
      </c>
      <c r="GB194" t="str">
        <f>IF(ISNUMBER(work!HA194+work!HB194),work!HA194+work!HB194,".")</f>
        <v>.</v>
      </c>
      <c r="GC194" t="str">
        <f>IF(ISNUMBER(work!HK194-work!HC194),work!HK194-work!HC194,".")</f>
        <v>.</v>
      </c>
      <c r="GD194" t="str">
        <f>IF(ISNUMBER(work!HI194+work!HJ194-work!HA194-work!HB194),(work!HI194+work!HJ194-work!HA194-work!HB194),".")</f>
        <v>.</v>
      </c>
      <c r="GH194" t="str">
        <f>work!GQ194</f>
        <v>.</v>
      </c>
      <c r="GI194" t="str">
        <f>work!GR194</f>
        <v>.</v>
      </c>
      <c r="GJ194" t="str">
        <f>work!GZ194</f>
        <v>.</v>
      </c>
      <c r="GK194" t="str">
        <f>work!HH194</f>
        <v>.</v>
      </c>
      <c r="GL194" t="str">
        <f t="shared" si="125"/>
        <v>.</v>
      </c>
      <c r="GM194" t="str">
        <f>IFERROR(VLOOKUP($F194,AREA_EM_ALLYEAR,Seq!B$1,FALSE),".")</f>
        <v>.</v>
      </c>
      <c r="GN194" t="str">
        <f>IFERROR(VLOOKUP($F194,AREA_EM_ALLYEAR,Seq!C$1,FALSE),".")</f>
        <v>.</v>
      </c>
      <c r="GO194" t="str">
        <f>IFERROR(VLOOKUP($F194,AREA_EM_ALLYEAR,Seq!D$1,FALSE),".")</f>
        <v>.</v>
      </c>
      <c r="GP194" t="str">
        <f>IFERROR(VLOOKUP($F194,AREA_EM_ALLYEAR,Seq!E$1,FALSE),".")</f>
        <v>.</v>
      </c>
      <c r="GQ194" t="str">
        <f>IFERROR(VLOOKUP($F194,AREA_EM_ALLYEAR,Seq!F$1,FALSE),".")</f>
        <v>.</v>
      </c>
      <c r="GR194" t="str">
        <f>IFERROR(VLOOKUP($F194,AREA_EM_ALLYEAR,Seq!G$1,FALSE),".")</f>
        <v>.</v>
      </c>
      <c r="GS194" t="str">
        <f>IFERROR(VLOOKUP($F194,AREA_EM_ALLYEAR,Seq!H$1,FALSE),".")</f>
        <v>.</v>
      </c>
      <c r="GT194" t="str">
        <f>IFERROR(VLOOKUP($F194,AREA_EM_ALLYEAR,Seq!I$1,FALSE),".")</f>
        <v>.</v>
      </c>
      <c r="GU194" t="str">
        <f>IFERROR(VLOOKUP($F194,AREA_EM_ALLYEAR,Seq!J$1,FALSE),".")</f>
        <v>.</v>
      </c>
      <c r="GV194" t="str">
        <f>IFERROR(VLOOKUP($F194,AREA_EM_ALLYEAR,Seq!K$1,FALSE),".")</f>
        <v>.</v>
      </c>
      <c r="GW194" t="str">
        <f>IFERROR(VLOOKUP($F194,AREA_EM_ALLYEAR,Seq!L$1,FALSE),".")</f>
        <v>.</v>
      </c>
      <c r="GX194" t="str">
        <f>IFERROR(VLOOKUP($F194,AREA_EM_ALLYEAR,Seq!M$1,FALSE),".")</f>
        <v>.</v>
      </c>
      <c r="GY194" t="str">
        <f>IFERROR(VLOOKUP($F194,AREA_EM_ALLYEAR,Seq!N$1,FALSE),".")</f>
        <v>.</v>
      </c>
      <c r="GZ194" t="str">
        <f>IFERROR(VLOOKUP($F194,AREA_EM_ALLYEAR,Seq!O$1,FALSE),".")</f>
        <v>.</v>
      </c>
      <c r="HA194" t="str">
        <f t="shared" si="104"/>
        <v>.</v>
      </c>
      <c r="HK194" s="139">
        <f>IFERROR(VLOOKUP(CONCATENATE($G194, ".SP.DYN.LE00.IN"),AREA_WB_6ATTRS,Seq!B$1,FALSE)-VLOOKUP("CHN.SP.DYN.LE00.IN",AREA_WB_6ATTRS,Seq!B$1,FALSE),".")</f>
        <v>-1.8102195121951326</v>
      </c>
      <c r="HL194" s="139">
        <f>IFERROR(VLOOKUP(CONCATENATE($G194, ".SP.DYN.LE00.IN"),AREA_WB_6ATTRS,Seq!C$1,FALSE)-VLOOKUP("CHN.SP.DYN.LE00.IN",AREA_WB_6ATTRS,Seq!C$1,FALSE),".")</f>
        <v>-1.9733414634146413</v>
      </c>
      <c r="HM194" s="139">
        <f>IFERROR(VLOOKUP(CONCATENATE($G194, ".SP.DYN.LE00.IN"),AREA_WB_6ATTRS,Seq!D$1,FALSE)-VLOOKUP("CHN.SP.DYN.LE00.IN",AREA_WB_6ATTRS,Seq!D$1,FALSE),".")</f>
        <v>-2.1613170731707214</v>
      </c>
      <c r="HN194" s="139">
        <f>IFERROR(VLOOKUP(CONCATENATE($G194, ".SP.DYN.LE00.IN"),AREA_WB_6ATTRS,Seq!E$1,FALSE)-VLOOKUP("CHN.SP.DYN.LE00.IN",AREA_WB_6ATTRS,Seq!E$1,FALSE),".")</f>
        <v>-2.3462682926829359</v>
      </c>
      <c r="HO194" s="139">
        <f>IFERROR(VLOOKUP(CONCATENATE($G194, ".SP.DYN.LE00.IN"),AREA_WB_6ATTRS,Seq!F$1,FALSE)-VLOOKUP("CHN.SP.DYN.LE00.IN",AREA_WB_6ATTRS,Seq!F$1,FALSE),".")</f>
        <v>-2.5196829268292618</v>
      </c>
      <c r="HP194" s="139">
        <f>IFERROR(VLOOKUP(CONCATENATE($G194, ".SP.DYN.LE00.IN"),AREA_WB_6ATTRS,Seq!G$1,FALSE)-VLOOKUP("CHN.SP.DYN.LE00.IN",AREA_WB_6ATTRS,Seq!G$1,FALSE),".")</f>
        <v>-2.6765609756097604</v>
      </c>
      <c r="HQ194" s="139">
        <f>IFERROR(VLOOKUP(CONCATENATE($G194, ".SP.DYN.LE00.IN"),AREA_WB_6ATTRS,Seq!H$1,FALSE)-VLOOKUP("CHN.SP.DYN.LE00.IN",AREA_WB_6ATTRS,Seq!H$1,FALSE),".")</f>
        <v>-2.813902439024389</v>
      </c>
      <c r="HR194" s="139">
        <f>IFERROR(VLOOKUP(CONCATENATE($G194, ".SP.DYN.LE00.IN"),AREA_WB_6ATTRS,Seq!I$1,FALSE)-VLOOKUP("CHN.SP.DYN.LE00.IN",AREA_WB_6ATTRS,Seq!I$1,FALSE),".")</f>
        <v>-2.9387317073170749</v>
      </c>
      <c r="HS194" s="139">
        <f>IFERROR(VLOOKUP(CONCATENATE($G194, ".SP.DYN.LE00.IN"),AREA_WB_6ATTRS,Seq!J$1,FALSE)-VLOOKUP("CHN.SP.DYN.LE00.IN",AREA_WB_6ATTRS,Seq!J$1,FALSE),".")</f>
        <v>-3.0545365853658524</v>
      </c>
      <c r="HT194" s="139">
        <f>IFERROR(VLOOKUP(CONCATENATE($G194, ".SP.DYN.LE00.IN"),AREA_WB_6ATTRS,Seq!K$1,FALSE)-VLOOKUP("CHN.SP.DYN.LE00.IN",AREA_WB_6ATTRS,Seq!K$1,FALSE),".")</f>
        <v>-3.1623414634146343</v>
      </c>
      <c r="HU194" s="139">
        <f>IFERROR(VLOOKUP(CONCATENATE($G194, ".SP.DYN.LE00.IN"),AREA_WB_6ATTRS,Seq!L$1,FALSE)-VLOOKUP("CHN.SP.DYN.LE00.IN",AREA_WB_6ATTRS,Seq!L$1,FALSE),".")</f>
        <v>-3.2621463414634064</v>
      </c>
      <c r="HV194" s="139">
        <f>IFERROR(VLOOKUP(CONCATENATE($G194, ".SP.DYN.LE00.IN"),AREA_WB_6ATTRS,Seq!M$1,FALSE)-VLOOKUP("CHN.SP.DYN.LE00.IN",AREA_WB_6ATTRS,Seq!M$1,FALSE),".")</f>
        <v>-3.353902439024381</v>
      </c>
      <c r="HW194" s="139">
        <f>IFERROR(VLOOKUP(CONCATENATE($G194, ".SP.DYN.LE00.IN"),AREA_WB_6ATTRS,Seq!N$1,FALSE)-VLOOKUP("CHN.SP.DYN.LE00.IN",AREA_WB_6ATTRS,Seq!N$1,FALSE),".")</f>
        <v>-3.439170731707307</v>
      </c>
      <c r="HX194" s="139">
        <f>IFERROR(VLOOKUP(CONCATENATE($G194, ".SP.DYN.LE00.IN"),AREA_WB_6ATTRS,Seq!O$1,FALSE)-VLOOKUP("CHN.SP.DYN.LE00.IN",AREA_WB_6ATTRS,Seq!O$1,FALSE),".")</f>
        <v>-3.5189268292682954</v>
      </c>
      <c r="HY194" s="139">
        <f>IFERROR(VLOOKUP(CONCATENATE($G194, ".SP.DYN.LE00.IN"),AREA_WB_6ATTRS,Seq!P$1,FALSE)-VLOOKUP("CHN.SP.DYN.LE00.IN",AREA_WB_6ATTRS,Seq!P$1,FALSE),".")</f>
        <v>-3.5946829268292788</v>
      </c>
      <c r="HZ194" s="139">
        <f>IFERROR(VLOOKUP(CONCATENATE($G194, ".SP.DYN.LE00.IN"),AREA_WB_6ATTRS,Seq!Q$1,FALSE)-VLOOKUP("CHN.SP.DYN.LE00.IN",AREA_WB_6ATTRS,Seq!Q$1,FALSE),".")</f>
        <v>-3.6649756097560839</v>
      </c>
      <c r="IA194" s="139">
        <f>IFERROR(VLOOKUP(CONCATENATE($G194, ".SP.DYN.LE00.IN"),AREA_WB_6ATTRS,Seq!R$1,FALSE)-VLOOKUP("CHN.SP.DYN.LE00.IN",AREA_WB_6ATTRS,Seq!R$1,FALSE),".")</f>
        <v>-3.7313170731707288</v>
      </c>
      <c r="IB194" s="139">
        <f>IFERROR(VLOOKUP(CONCATENATE($G194, ".SP.DYN.LE00.IN"),AREA_WB_6ATTRS,Seq!S$1,FALSE)-VLOOKUP("CHN.SP.DYN.LE00.IN",AREA_WB_6ATTRS,Seq!S$1,FALSE),".")</f>
        <v>-3.7947073170731613</v>
      </c>
      <c r="IC194" s="139">
        <f>IFERROR(VLOOKUP(CONCATENATE($G194, ".SP.DYN.LE00.IN"),AREA_WB_6ATTRS,Seq!T$1,FALSE)-VLOOKUP("CHN.SP.DYN.LE00.IN",AREA_WB_6ATTRS,Seq!T$1,FALSE),".")</f>
        <v>-3.8541951219512214</v>
      </c>
      <c r="ID194" s="139">
        <f>IFERROR(VLOOKUP(CONCATENATE($G194, ".SP.DYN.LE00.IN"),AREA_WB_6ATTRS,Seq!U$1,FALSE)-VLOOKUP("CHN.SP.DYN.LE00.IN",AREA_WB_6ATTRS,Seq!U$1,FALSE),".")</f>
        <v>-3.9107560975610056</v>
      </c>
      <c r="IE194" s="139">
        <f>IFERROR(VLOOKUP(CONCATENATE($G194, ".SP.DYN.LE00.IN"),AREA_WB_6ATTRS,Seq!V$1,FALSE)-VLOOKUP("CHN.SP.DYN.LE00.IN",AREA_WB_6ATTRS,Seq!V$1,FALSE),".")</f>
        <v>-3.9679756097560954</v>
      </c>
      <c r="IF194" s="139">
        <f>IFERROR(VLOOKUP(CONCATENATE($G194, ".SP.DYN.LE00.IN"),AREA_WB_6ATTRS,Seq!W$1,FALSE)-VLOOKUP("CHN.SP.DYN.LE00.IN",AREA_WB_6ATTRS,Seq!W$1,FALSE),".")</f>
        <v>-4.0262682926829285</v>
      </c>
      <c r="IG194" s="139">
        <f>IFERROR(VLOOKUP(CONCATENATE($G194, ".SP.DYN.LE00.IN"),AREA_WB_6ATTRS,Seq!X$1,FALSE)-VLOOKUP("CHN.SP.DYN.LE00.IN",AREA_WB_6ATTRS,Seq!X$1,FALSE),".")</f>
        <v>-4.0857073170731724</v>
      </c>
      <c r="IH194" s="139">
        <f>IFERROR(VLOOKUP(CONCATENATE($G194, ".SP.DYN.LE00.IN"),AREA_WB_6ATTRS,Seq!Y$1,FALSE)-VLOOKUP("CHN.SP.DYN.LE00.IN",AREA_WB_6ATTRS,Seq!Y$1,FALSE),".")</f>
        <v>-4.1477317073170497</v>
      </c>
      <c r="II194" s="139">
        <f>IFERROR(VLOOKUP(CONCATENATE($G194, ".SP.DYN.LE00.IN"),AREA_WB_6ATTRS,Seq!Z$1,FALSE)-VLOOKUP("CHN.SP.DYN.LE00.IN",AREA_WB_6ATTRS,Seq!Z$1,FALSE),".")</f>
        <v>-4.2098292682926939</v>
      </c>
      <c r="IJ194" s="139">
        <f>IFERROR(VLOOKUP(CONCATENATE($G194, ".SP.DYN.LE00.IN"),AREA_WB_6ATTRS,Seq!AA$1,FALSE)-VLOOKUP("CHN.SP.DYN.LE00.IN",AREA_WB_6ATTRS,Seq!AA$1,FALSE),".")</f>
        <v>-4.271463414634141</v>
      </c>
      <c r="IK194" s="139">
        <f>IFERROR(VLOOKUP(CONCATENATE($G194, ".SP.DYN.LE00.IN"),AREA_WB_6ATTRS,Seq!AB$1,FALSE)-VLOOKUP("CHN.SP.DYN.LE00.IN",AREA_WB_6ATTRS,Seq!AB$1,FALSE),".")</f>
        <v>-4.3305609756097567</v>
      </c>
      <c r="IL194" s="139">
        <f>IFERROR(VLOOKUP(CONCATENATE($G194, ".SP.DYN.LE00.IN"),AREA_WB_6ATTRS,Seq!AC$1,FALSE)-VLOOKUP("CHN.SP.DYN.LE00.IN",AREA_WB_6ATTRS,Seq!AC$1,FALSE),".")</f>
        <v>-4.3850975609755949</v>
      </c>
      <c r="IM194" s="139">
        <f>IFERROR(VLOOKUP(CONCATENATE($G194, ".SP.DYN.LE00.IN"),AREA_WB_6ATTRS,Seq!AD$1,FALSE)-VLOOKUP("CHN.SP.DYN.LE00.IN",AREA_WB_6ATTRS,Seq!AD$1,FALSE),".")</f>
        <v>-4.4325853658536545</v>
      </c>
      <c r="IN194" s="139">
        <f>IFERROR(VLOOKUP(CONCATENATE($G194, ".SP.DYN.LE00.IN"),AREA_WB_6ATTRS,Seq!AE$1,FALSE)-VLOOKUP("CHN.SP.DYN.LE00.IN",AREA_WB_6ATTRS,Seq!AE$1,FALSE),".")</f>
        <v>-4.4734634146341392</v>
      </c>
      <c r="IO194" s="139">
        <f>IFERROR(VLOOKUP(CONCATENATE($G194, ".SP.DYN.LE00.IN"),AREA_WB_6ATTRS,Seq!AF$1,FALSE)-VLOOKUP("CHN.SP.DYN.LE00.IN",AREA_WB_6ATTRS,Seq!AF$1,FALSE),".")</f>
        <v>-4.508268292682942</v>
      </c>
      <c r="IP194" s="139" t="str">
        <f>IFERROR(VLOOKUP(CONCATENATE($G194, ".SP.DYN.LE00.IN"),AREA_WB_6ATTRS,Seq!AG$1,FALSE)-VLOOKUP("CHN.SP.DYN.LE00.IN",AREA_WB_6ATTRS,Seq!AG$1,FALSE),".")</f>
        <v>.</v>
      </c>
      <c r="IW194">
        <f>IFERROR(VLOOKUP(CONCATENATE($G194, ".SP.DYN.LE00.IN"),AREA_WB_6ATTRS,Seq!B$1,FALSE),".")</f>
        <v>65.183585365853659</v>
      </c>
      <c r="IX194">
        <f>IFERROR(VLOOKUP(CONCATENATE($G194, ".SP.DYN.LE00.IN"),AREA_WB_6ATTRS,Seq!C$1,FALSE),".")</f>
        <v>65.289585365853668</v>
      </c>
      <c r="IY194">
        <f>IFERROR(VLOOKUP(CONCATENATE($G194, ".SP.DYN.LE00.IN"),AREA_WB_6ATTRS,Seq!D$1,FALSE),".")</f>
        <v>65.373585365853671</v>
      </c>
      <c r="IZ194">
        <f>IFERROR(VLOOKUP(CONCATENATE($G194, ".SP.DYN.LE00.IN"),AREA_WB_6ATTRS,Seq!E$1,FALSE),".")</f>
        <v>65.453585365853655</v>
      </c>
      <c r="JA194">
        <f>IFERROR(VLOOKUP(CONCATENATE($G194, ".SP.DYN.LE00.IN"),AREA_WB_6ATTRS,Seq!F$1,FALSE),".")</f>
        <v>65.539585365853668</v>
      </c>
      <c r="JB194">
        <f>IFERROR(VLOOKUP(CONCATENATE($G194, ".SP.DYN.LE00.IN"),AREA_WB_6ATTRS,Seq!G$1,FALSE),".")</f>
        <v>65.636585365853662</v>
      </c>
      <c r="JC194">
        <f>IFERROR(VLOOKUP(CONCATENATE($G194, ".SP.DYN.LE00.IN"),AREA_WB_6ATTRS,Seq!H$1,FALSE),".")</f>
        <v>65.745585365853671</v>
      </c>
      <c r="JD194">
        <f>IFERROR(VLOOKUP(CONCATENATE($G194, ".SP.DYN.LE00.IN"),AREA_WB_6ATTRS,Seq!I$1,FALSE),".")</f>
        <v>65.858585365853671</v>
      </c>
      <c r="JE194">
        <f>IFERROR(VLOOKUP(CONCATENATE($G194, ".SP.DYN.LE00.IN"),AREA_WB_6ATTRS,Seq!J$1,FALSE),".")</f>
        <v>65.972585365853675</v>
      </c>
      <c r="JF194">
        <f>IFERROR(VLOOKUP(CONCATENATE($G194, ".SP.DYN.LE00.IN"),AREA_WB_6ATTRS,Seq!K$1,FALSE),".")</f>
        <v>66.08458536585367</v>
      </c>
      <c r="JG194">
        <f>IFERROR(VLOOKUP(CONCATENATE($G194, ".SP.DYN.LE00.IN"),AREA_WB_6ATTRS,Seq!L$1,FALSE),".")</f>
        <v>66.197585365853669</v>
      </c>
      <c r="JH194">
        <f>IFERROR(VLOOKUP(CONCATENATE($G194, ".SP.DYN.LE00.IN"),AREA_WB_6ATTRS,Seq!M$1,FALSE),".")</f>
        <v>66.310121951219529</v>
      </c>
      <c r="JI194">
        <f>IFERROR(VLOOKUP(CONCATENATE($G194, ".SP.DYN.LE00.IN"),AREA_WB_6ATTRS,Seq!N$1,FALSE),".")</f>
        <v>66.422658536585374</v>
      </c>
      <c r="JJ194">
        <f>IFERROR(VLOOKUP(CONCATENATE($G194, ".SP.DYN.LE00.IN"),AREA_WB_6ATTRS,Seq!O$1,FALSE),".")</f>
        <v>66.535707317073175</v>
      </c>
      <c r="JK194">
        <f>IFERROR(VLOOKUP(CONCATENATE($G194, ".SP.DYN.LE00.IN"),AREA_WB_6ATTRS,Seq!P$1,FALSE),".")</f>
        <v>66.64824390243902</v>
      </c>
      <c r="JL194">
        <f>IFERROR(VLOOKUP(CONCATENATE($G194, ".SP.DYN.LE00.IN"),AREA_WB_6ATTRS,Seq!Q$1,FALSE),".")</f>
        <v>66.759756097560995</v>
      </c>
      <c r="JM194">
        <f>IFERROR(VLOOKUP(CONCATENATE($G194, ".SP.DYN.LE00.IN"),AREA_WB_6ATTRS,Seq!R$1,FALSE),".")</f>
        <v>66.867707317073183</v>
      </c>
      <c r="JN194">
        <f>IFERROR(VLOOKUP(CONCATENATE($G194, ".SP.DYN.LE00.IN"),AREA_WB_6ATTRS,Seq!S$1,FALSE),".")</f>
        <v>66.971609756097578</v>
      </c>
      <c r="JO194">
        <f>IFERROR(VLOOKUP(CONCATENATE($G194, ".SP.DYN.LE00.IN"),AREA_WB_6ATTRS,Seq!T$1,FALSE),".")</f>
        <v>67.072902439024404</v>
      </c>
      <c r="JP194">
        <f>IFERROR(VLOOKUP(CONCATENATE($G194, ".SP.DYN.LE00.IN"),AREA_WB_6ATTRS,Seq!U$1,FALSE),".")</f>
        <v>67.172634146341451</v>
      </c>
      <c r="JQ194">
        <f>IFERROR(VLOOKUP(CONCATENATE($G194, ".SP.DYN.LE00.IN"),AREA_WB_6ATTRS,Seq!V$1,FALSE),".")</f>
        <v>67.273731707317083</v>
      </c>
      <c r="JR194">
        <f>IFERROR(VLOOKUP(CONCATENATE($G194, ".SP.DYN.LE00.IN"),AREA_WB_6ATTRS,Seq!W$1,FALSE),".")</f>
        <v>67.379268292682937</v>
      </c>
      <c r="JS194">
        <f>IFERROR(VLOOKUP(CONCATENATE($G194, ".SP.DYN.LE00.IN"),AREA_WB_6ATTRS,Seq!X$1,FALSE),".")</f>
        <v>67.493731707317068</v>
      </c>
      <c r="JT194">
        <f>IFERROR(VLOOKUP(CONCATENATE($G194, ".SP.DYN.LE00.IN"),AREA_WB_6ATTRS,Seq!Y$1,FALSE),".")</f>
        <v>67.617146341463439</v>
      </c>
      <c r="JU194">
        <f>IFERROR(VLOOKUP(CONCATENATE($G194, ".SP.DYN.LE00.IN"),AREA_WB_6ATTRS,Seq!Z$1,FALSE),".")</f>
        <v>67.752512195121952</v>
      </c>
      <c r="JV194">
        <f>IFERROR(VLOOKUP(CONCATENATE($G194, ".SP.DYN.LE00.IN"),AREA_WB_6ATTRS,Seq!AA$1,FALSE),".")</f>
        <v>67.8998536585366</v>
      </c>
      <c r="JW194">
        <f>IFERROR(VLOOKUP(CONCATENATE($G194, ".SP.DYN.LE00.IN"),AREA_WB_6ATTRS,Seq!AB$1,FALSE),".")</f>
        <v>68.059170731707326</v>
      </c>
      <c r="JX194">
        <f>IFERROR(VLOOKUP(CONCATENATE($G194, ".SP.DYN.LE00.IN"),AREA_WB_6ATTRS,Seq!AC$1,FALSE),".")</f>
        <v>68.227487804878066</v>
      </c>
      <c r="JY194">
        <f>IFERROR(VLOOKUP(CONCATENATE($G194, ".SP.DYN.LE00.IN"),AREA_WB_6ATTRS,Seq!AD$1,FALSE),".")</f>
        <v>68.402756097560982</v>
      </c>
      <c r="JZ194">
        <f>IFERROR(VLOOKUP(CONCATENATE($G194, ".SP.DYN.LE00.IN"),AREA_WB_6ATTRS,Seq!AE$1,FALSE),".")</f>
        <v>68.583048780487815</v>
      </c>
      <c r="KA194">
        <f>IFERROR(VLOOKUP(CONCATENATE($G194, ".SP.DYN.LE00.IN"),AREA_WB_6ATTRS,Seq!AF$1,FALSE),".")</f>
        <v>68.764829268292686</v>
      </c>
      <c r="KB194" t="str">
        <f>IFERROR(VLOOKUP(CONCATENATE($G194, ".SP.DYN.LE00.IN"),AREA_WB_6ATTRS,Seq!AG$1,FALSE),".")</f>
        <v>.</v>
      </c>
      <c r="KK194">
        <f t="shared" si="107"/>
        <v>7</v>
      </c>
      <c r="KL194">
        <f t="shared" si="105"/>
        <v>0</v>
      </c>
      <c r="KM194">
        <f t="shared" si="108"/>
        <v>44478067.450654469</v>
      </c>
      <c r="KN194">
        <f t="shared" si="109"/>
        <v>-44441644.01395791</v>
      </c>
      <c r="KO194" t="str">
        <f t="shared" si="106"/>
        <v>.</v>
      </c>
      <c r="KP194" t="str">
        <f>work!HA194</f>
        <v>.</v>
      </c>
      <c r="KQ194" t="str">
        <f>work!HB194</f>
        <v>.</v>
      </c>
      <c r="KR194" t="str">
        <f>work!HC194</f>
        <v>.</v>
      </c>
      <c r="KS194" t="str">
        <f>IF(ISNUMBER(work!HI194-work!HA194),work!HI194-work!HA194,".")</f>
        <v>.</v>
      </c>
      <c r="KT194" t="str">
        <f>IF(ISNUMBER(work!HJ194-work!HB194),work!HJ194-work!HB194,".")</f>
        <v>.</v>
      </c>
      <c r="KU194" t="str">
        <f>IF(ISNUMBER(work!HK194-work!HC194),work!HK194-work!HC194,".")</f>
        <v>.</v>
      </c>
      <c r="KW194" t="str">
        <f>IFERROR(work!HR194/work!HV194,".")</f>
        <v>.</v>
      </c>
      <c r="KX194" t="str">
        <f>IFERROR(work!HS194/work!HW194,".")</f>
        <v>.</v>
      </c>
      <c r="KY194" t="str">
        <f>IFERROR(work!HT194/work!HX194,".")</f>
        <v>.</v>
      </c>
      <c r="KZ194" t="str">
        <f>IFERROR(work!HU194/work!HY194,".")</f>
        <v>.</v>
      </c>
    </row>
    <row r="195" spans="1:312">
      <c r="A195" s="24">
        <f>VLOOKUP($E195,Area_Country,4,FALSE)</f>
        <v>198</v>
      </c>
      <c r="B195" s="24" t="str">
        <f t="shared" si="110"/>
        <v>Out</v>
      </c>
      <c r="C195" s="24" t="str">
        <f t="shared" si="111"/>
        <v>Out</v>
      </c>
      <c r="D195" s="24" t="str">
        <f t="shared" si="112"/>
        <v>Out67</v>
      </c>
      <c r="E195" s="25" t="s">
        <v>2656</v>
      </c>
      <c r="F195" s="26" t="str">
        <f>VLOOKUP($E195,Area_Country,2,FALSE)</f>
        <v>MarshallIs.</v>
      </c>
      <c r="G195" s="166" t="s">
        <v>1566</v>
      </c>
      <c r="H195" s="166" t="s">
        <v>5007</v>
      </c>
      <c r="I195" s="166" t="s">
        <v>5007</v>
      </c>
      <c r="J195" s="180" t="s">
        <v>5007</v>
      </c>
      <c r="K195" s="180" t="s">
        <v>5007</v>
      </c>
      <c r="L195" s="27">
        <f>IFERROR(VLOOKUP($F195,Area_FDI_84_96,Seq!B$1,FALSE),0)</f>
        <v>0</v>
      </c>
      <c r="M195" s="27">
        <f>IFERROR(VLOOKUP($F195,Area_FDI_84_96,Seq!C$1,FALSE),0)</f>
        <v>0</v>
      </c>
      <c r="N195" s="27">
        <f>IFERROR(VLOOKUP($F195,Area_FDI_84_96,Seq!D$1,FALSE),0)</f>
        <v>0</v>
      </c>
      <c r="O195" s="27">
        <f>IFERROR(VLOOKUP($F195,Area_FDI_84_96,Seq!E$1,FALSE),0)</f>
        <v>0</v>
      </c>
      <c r="P195" s="27">
        <f>IFERROR(VLOOKUP($F195,Area_FDI_84_96,Seq!F$1,FALSE),0)</f>
        <v>0</v>
      </c>
      <c r="Q195" s="27">
        <f>IFERROR(VLOOKUP($F195,Area_FDI_84_96,Seq!G$1,FALSE),0)</f>
        <v>0</v>
      </c>
      <c r="R195" s="27">
        <f>IFERROR(VLOOKUP($F195,Area_FDI_84_96,Seq!H$1,FALSE),0)</f>
        <v>0</v>
      </c>
      <c r="S195" s="27">
        <f>IFERROR(VLOOKUP($F195,Area_FDI_84_96,Seq!I$1,FALSE),0)</f>
        <v>0</v>
      </c>
      <c r="T195" s="27">
        <f>IFERROR(VALUE(VLOOKUP($E195,Area_FDI_92_95,Seq!B$1,FALSE)),0)</f>
        <v>0</v>
      </c>
      <c r="U195" s="27">
        <f>IFERROR(VALUE(VLOOKUP($E195,Area_FDI_92_95,Seq!C$1,FALSE)),0)</f>
        <v>0</v>
      </c>
      <c r="V195" s="27">
        <f>IFERROR(VALUE(VLOOKUP($E195,Area_FDI_92_95,Seq!D$1,FALSE)),0)</f>
        <v>140</v>
      </c>
      <c r="W195" s="27">
        <f>IFERROR(VALUE(VLOOKUP($E195,Area_FDI_92_95,Seq!E$1,FALSE)),0)</f>
        <v>0</v>
      </c>
      <c r="X195" s="27">
        <f>IFERROR(VALUE(VLOOKUP($E195,Area_FDI_96_99,Seq!B$1,FALSE)),0)</f>
        <v>0</v>
      </c>
      <c r="Y195" s="27">
        <f>IFERROR(VALUE(VLOOKUP($E195,Area_FDI_96_99,Seq!C$1,FALSE)),0)</f>
        <v>97</v>
      </c>
      <c r="Z195" s="27">
        <f>IFERROR(VALUE(VLOOKUP($E195,Area_FDI_96_99,Seq!D$1,FALSE)),0)</f>
        <v>66</v>
      </c>
      <c r="AA195" s="27">
        <f>IFERROR(VALUE(VLOOKUP($E195,Area_FDI_96_99,Seq!E$1,FALSE)),0)</f>
        <v>159</v>
      </c>
      <c r="AB195" s="27">
        <f t="shared" si="113"/>
        <v>913</v>
      </c>
      <c r="AC195" s="27">
        <f t="shared" si="114"/>
        <v>779</v>
      </c>
      <c r="AD195" s="27">
        <f t="shared" si="115"/>
        <v>668</v>
      </c>
      <c r="AE195" s="27">
        <f t="shared" si="116"/>
        <v>1102</v>
      </c>
      <c r="AF195" s="27">
        <f t="shared" si="117"/>
        <v>1543</v>
      </c>
      <c r="AG195" s="27">
        <f t="shared" si="118"/>
        <v>4580</v>
      </c>
      <c r="AH195" s="27">
        <f t="shared" si="119"/>
        <v>3057</v>
      </c>
      <c r="AI195" s="27">
        <f t="shared" si="120"/>
        <v>7391</v>
      </c>
      <c r="AJ195" s="27">
        <f t="shared" si="121"/>
        <v>9456</v>
      </c>
      <c r="AK195" s="27">
        <f t="shared" si="122"/>
        <v>1063</v>
      </c>
      <c r="AL195" s="27">
        <f t="shared" si="123"/>
        <v>3031</v>
      </c>
      <c r="AM195" s="27"/>
      <c r="AN195" s="27"/>
      <c r="AO195" s="27"/>
      <c r="AP195" s="27"/>
      <c r="AQ195" s="27"/>
      <c r="AR195" s="27"/>
      <c r="AS195" s="27"/>
      <c r="AT195" s="27" t="str">
        <f>IFERROR(work!D195+work!AP195,".")</f>
        <v>.</v>
      </c>
      <c r="AU195" s="27">
        <f>IFERROR(work!E195+work!AQ195,".")</f>
        <v>19251191.568891119</v>
      </c>
      <c r="AV195" s="27">
        <f>IFERROR(work!F195+work!AR195,".")</f>
        <v>21002803.023532383</v>
      </c>
      <c r="AW195" s="27">
        <f>IFERROR(work!G195+work!AS195,".")</f>
        <v>23292388.032673828</v>
      </c>
      <c r="AX195" s="27">
        <f>IFERROR(work!H195+work!AT195,".")</f>
        <v>26832036.982063793</v>
      </c>
      <c r="AY195" s="27">
        <f>IFERROR(work!I195+work!AU195,".")</f>
        <v>30452924.297363658</v>
      </c>
      <c r="AZ195" s="27">
        <f>IFERROR(work!J195+work!AV195,".")</f>
        <v>33133855.484661106</v>
      </c>
      <c r="BA195" s="27">
        <f>IFERROR(work!K195+work!AW195,".")</f>
        <v>36977192.747254945</v>
      </c>
      <c r="BB195" s="27">
        <f>IFERROR(work!L195+work!AX195,".")</f>
        <v>41155289.320941769</v>
      </c>
      <c r="BC195" s="27">
        <f>IFERROR(work!M195+work!AY195,".")</f>
        <v>42842076.177251525</v>
      </c>
      <c r="BD195" s="27">
        <f>IFERROR(work!N195+work!AZ195,".")</f>
        <v>44469964.439505301</v>
      </c>
      <c r="BE195" s="27">
        <f>IFERROR(work!O195+work!BA195,".")</f>
        <v>48560280.04968226</v>
      </c>
      <c r="BF195" s="27">
        <f>IFERROR(work!P195+work!BB195,".")</f>
        <v>55455125.591318339</v>
      </c>
      <c r="BG195" s="27">
        <f>IFERROR(work!Q195+work!BC195,".")</f>
        <v>63217976.648278743</v>
      </c>
      <c r="BH195" s="27">
        <f>IFERROR(work!R195+work!BD195,".")</f>
        <v>71498701.669887915</v>
      </c>
      <c r="BI195" s="27">
        <f>IFERROR(work!S195+work!BE195,".")</f>
        <v>79291733.26020804</v>
      </c>
      <c r="BJ195" s="27">
        <f>IFERROR(work!T195+work!BF195,".")</f>
        <v>87218233.537110627</v>
      </c>
      <c r="BK195" s="27">
        <f>IFERROR(work!U195+work!BG195,".")</f>
        <v>95327669.797893077</v>
      </c>
      <c r="BL195" s="27">
        <f>IFERROR(work!V195+work!BH195,".")</f>
        <v>102762052.04492199</v>
      </c>
      <c r="BM195" s="27">
        <f>IFERROR(work!W195+work!BI195,".")</f>
        <v>110570894.91270587</v>
      </c>
      <c r="BN195" s="27">
        <f>IFERROR(work!X195+work!BJ195,".")</f>
        <v>119858587.19281919</v>
      </c>
      <c r="BO195" s="27">
        <f>IFERROR(work!Y195+work!BK195,".")</f>
        <v>129806524.14787447</v>
      </c>
      <c r="BP195" s="27">
        <f>IFERROR(work!Z195+work!BL195,".")</f>
        <v>141618159.93383974</v>
      </c>
      <c r="BQ195" s="27">
        <f>IFERROR(work!AA195+work!BM195,".")</f>
        <v>155778796.87162462</v>
      </c>
      <c r="BR195" s="27">
        <f>IFERROR(work!AB195+work!BN195,".")</f>
        <v>171511235.18898493</v>
      </c>
      <c r="BS195" s="27">
        <f>IFERROR(work!AC195+work!BO195,".")</f>
        <v>190890962.68373591</v>
      </c>
      <c r="BT195" s="27">
        <f>IFERROR(work!AD195+work!BP195,".")</f>
        <v>215132781.89910984</v>
      </c>
      <c r="BU195" s="27">
        <f>IFERROR(work!AE195+work!BQ195,".")</f>
        <v>245680236.96799985</v>
      </c>
      <c r="BV195" s="27">
        <f>IFERROR(work!AF195+work!BR195,".")</f>
        <v>269264047.90245783</v>
      </c>
      <c r="BW195" s="27">
        <f>IFERROR(work!AG195+work!BS195,".")</f>
        <v>294035004.06900734</v>
      </c>
      <c r="BX195" s="27">
        <f>IFERROR(work!AH195+work!BT195,".")</f>
        <v>324613993.76494807</v>
      </c>
      <c r="BY195" s="27">
        <f>IFERROR(work!AI195+work!BU195,".")</f>
        <v>354153327.20349628</v>
      </c>
      <c r="BZ195" s="27"/>
      <c r="CA195" s="27"/>
      <c r="CB195" s="27"/>
      <c r="CC195" s="27"/>
      <c r="CD195" s="27"/>
      <c r="CE195" s="27"/>
      <c r="CF195" s="27" t="str">
        <f>IFERROR(work!AP195-work!D195,".")</f>
        <v>.</v>
      </c>
      <c r="CG195" s="27">
        <f>IFERROR(work!AQ195-work!E195,".")</f>
        <v>-19239620.171391781</v>
      </c>
      <c r="CH195" s="27">
        <f>IFERROR(work!AR195-work!F195,".")</f>
        <v>-20990672.585116282</v>
      </c>
      <c r="CI195" s="27">
        <f>IFERROR(work!AS195-work!G195,".")</f>
        <v>-23278376.417317696</v>
      </c>
      <c r="CJ195" s="27">
        <f>IFERROR(work!AT195-work!H195,".")</f>
        <v>-26817483.664326355</v>
      </c>
      <c r="CK195" s="27">
        <f>IFERROR(work!AU195-work!I195,".")</f>
        <v>-30439281.636289086</v>
      </c>
      <c r="CL195" s="27">
        <f>IFERROR(work!AV195-work!J195,".")</f>
        <v>-33116864.571153115</v>
      </c>
      <c r="CM195" s="27">
        <f>IFERROR(work!AW195-work!K195,".")</f>
        <v>-36958610.835033737</v>
      </c>
      <c r="CN195" s="27">
        <f>IFERROR(work!AX195-work!L195,".")</f>
        <v>-41135260.066145517</v>
      </c>
      <c r="CO195" s="27">
        <f>IFERROR(work!AY195-work!M195,".")</f>
        <v>-42822385.734706484</v>
      </c>
      <c r="CP195" s="27">
        <f>IFERROR(work!AZ195-work!N195,".")</f>
        <v>-44449747.025107078</v>
      </c>
      <c r="CQ195" s="27">
        <f>IFERROR(work!BA195-work!O195,".")</f>
        <v>-48540044.869674429</v>
      </c>
      <c r="CR195" s="27">
        <f>IFERROR(work!BB195-work!P195,".")</f>
        <v>-55433445.466586903</v>
      </c>
      <c r="CS195" s="27">
        <f>IFERROR(work!BC195-work!Q195,".")</f>
        <v>-63194994.357733414</v>
      </c>
      <c r="CT195" s="27">
        <f>IFERROR(work!BD195-work!R195,".")</f>
        <v>-71474368.537911668</v>
      </c>
      <c r="CU195" s="27">
        <f>IFERROR(work!BE195-work!S195,".")</f>
        <v>-79265401.600241661</v>
      </c>
      <c r="CV195" s="27">
        <f>IFERROR(work!BF195-work!T195,".")</f>
        <v>-87194614.809384197</v>
      </c>
      <c r="CW195" s="27">
        <f>IFERROR(work!BG195-work!U195,".")</f>
        <v>-95305573.444825768</v>
      </c>
      <c r="CX195" s="27">
        <f>IFERROR(work!BH195-work!V195,".")</f>
        <v>-102740584.17072904</v>
      </c>
      <c r="CY195" s="27">
        <f>IFERROR(work!BI195-work!W195,".")</f>
        <v>-110549941.65533462</v>
      </c>
      <c r="CZ195" s="27">
        <f>IFERROR(work!BJ195-work!X195,".")</f>
        <v>-119836399.64693667</v>
      </c>
      <c r="DA195" s="27">
        <f>IFERROR(work!BK195-work!Y195,".")</f>
        <v>-129783146.59958109</v>
      </c>
      <c r="DB195" s="27">
        <f>IFERROR(work!BL195-work!Z195,".")</f>
        <v>-141594170.85163426</v>
      </c>
      <c r="DC195" s="27">
        <f>IFERROR(work!BM195-work!AA195,".")</f>
        <v>-155754766.99239638</v>
      </c>
      <c r="DD195" s="27">
        <f>IFERROR(work!BN195-work!AB195,".")</f>
        <v>-171487218.62530363</v>
      </c>
      <c r="DE195" s="27">
        <f>IFERROR(work!BO195-work!AC195,".")</f>
        <v>-190866316.41156685</v>
      </c>
      <c r="DF195" s="27">
        <f>IFERROR(work!BP195-work!AD195,".")</f>
        <v>-215107671.64129478</v>
      </c>
      <c r="DG195" s="27">
        <f>IFERROR(work!BQ195-work!AE195,".")</f>
        <v>-245654360.9751437</v>
      </c>
      <c r="DH195" s="27">
        <f>IFERROR(work!BR195-work!AF195,".")</f>
        <v>-269238671.4432267</v>
      </c>
      <c r="DI195" s="27">
        <f>IFERROR(work!BS195-work!AG195,".")</f>
        <v>-294009965.45648128</v>
      </c>
      <c r="DJ195" s="27">
        <f>IFERROR(work!BT195-work!AH195,".")</f>
        <v>-324587652.59119135</v>
      </c>
      <c r="DK195" s="27">
        <f>IFERROR(work!BU195-work!AI195,".")</f>
        <v>-354125668.97105163</v>
      </c>
      <c r="DL195" s="27"/>
      <c r="DM195" s="27"/>
      <c r="DN195" s="27"/>
      <c r="DO195" s="27"/>
      <c r="DP195" s="27"/>
      <c r="DQ195" s="27"/>
      <c r="DR195" s="27"/>
      <c r="DS195" s="27" t="str">
        <f>IFERROR(work!DO195-work!CC195,".")</f>
        <v>.</v>
      </c>
      <c r="DT195" s="27" t="str">
        <f>IFERROR(work!DP195-work!CD195,".")</f>
        <v>.</v>
      </c>
      <c r="DU195" s="27" t="str">
        <f>IFERROR(work!DQ195-work!CE195,".")</f>
        <v>.</v>
      </c>
      <c r="DV195" s="27" t="str">
        <f>IFERROR(work!DR195-work!CF195,".")</f>
        <v>.</v>
      </c>
      <c r="DW195" s="27" t="str">
        <f>IFERROR(work!DS195-work!CG195,".")</f>
        <v>.</v>
      </c>
      <c r="DX195" s="27" t="str">
        <f>IFERROR(work!DT195-work!CH195,".")</f>
        <v>.</v>
      </c>
      <c r="DY195" s="27" t="str">
        <f>IFERROR(work!DU195-work!CI195,".")</f>
        <v>.</v>
      </c>
      <c r="DZ195" s="27" t="str">
        <f>IFERROR(work!DV195-work!CJ195,".")</f>
        <v>.</v>
      </c>
      <c r="EA195" s="27" t="str">
        <f>IFERROR(work!DW195-work!CK195,".")</f>
        <v>.</v>
      </c>
      <c r="EB195" s="27" t="str">
        <f>IFERROR(work!DX195-work!CL195,".")</f>
        <v>.</v>
      </c>
      <c r="EC195" s="27" t="str">
        <f>IFERROR(work!DY195-work!CM195,".")</f>
        <v>.</v>
      </c>
      <c r="ED195" s="27" t="str">
        <f>IFERROR(work!DZ195-work!CN195,".")</f>
        <v>.</v>
      </c>
      <c r="EE195" s="27" t="str">
        <f>IFERROR(work!EA195-work!CO195,".")</f>
        <v>.</v>
      </c>
      <c r="EF195" s="27" t="str">
        <f>IFERROR(work!EB195-work!CP195,".")</f>
        <v>.</v>
      </c>
      <c r="EG195" s="27" t="str">
        <f>IFERROR(work!EC195-work!CQ195,".")</f>
        <v>.</v>
      </c>
      <c r="EH195" s="27" t="str">
        <f>IFERROR(work!ED195-work!CR195,".")</f>
        <v>.</v>
      </c>
      <c r="EI195" s="27" t="str">
        <f>IFERROR(work!EE195-work!CS195,".")</f>
        <v>.</v>
      </c>
      <c r="EJ195" s="27" t="str">
        <f>IFERROR(work!EF195-work!CT195,".")</f>
        <v>.</v>
      </c>
      <c r="EK195" s="27" t="str">
        <f>IFERROR(work!EG195-work!CU195,".")</f>
        <v>.</v>
      </c>
      <c r="EL195" s="27" t="str">
        <f>IFERROR(work!EH195-work!CV195,".")</f>
        <v>.</v>
      </c>
      <c r="EM195" s="27" t="str">
        <f>IFERROR(work!EI195-work!CW195,".")</f>
        <v>.</v>
      </c>
      <c r="EN195" s="27" t="str">
        <f>IFERROR(work!EJ195-work!CX195,".")</f>
        <v>.</v>
      </c>
      <c r="EO195" s="27" t="str">
        <f>IFERROR(work!EK195-work!CY195,".")</f>
        <v>.</v>
      </c>
      <c r="EP195" s="27" t="str">
        <f>IFERROR(work!EL195-work!CZ195,".")</f>
        <v>.</v>
      </c>
      <c r="EQ195" s="27" t="str">
        <f>IFERROR(work!EM195-work!DA195,".")</f>
        <v>.</v>
      </c>
      <c r="ER195" s="27" t="str">
        <f>IFERROR(work!EN195-work!DB195,".")</f>
        <v>.</v>
      </c>
      <c r="ES195" s="27" t="str">
        <f>IFERROR(work!EO195-work!DC195,".")</f>
        <v>.</v>
      </c>
      <c r="ET195" s="27" t="str">
        <f>IFERROR(work!EP195-work!DD195,".")</f>
        <v>.</v>
      </c>
      <c r="EU195" s="27" t="str">
        <f>IFERROR(work!EQ195-work!DE195,".")</f>
        <v>.</v>
      </c>
      <c r="EV195" s="27" t="str">
        <f>IFERROR(work!ER195-work!DF195,".")</f>
        <v>.</v>
      </c>
      <c r="EW195" s="27" t="str">
        <f>IFERROR(work!ES195-work!DG195,".")</f>
        <v>.</v>
      </c>
      <c r="EX195" s="27" t="str">
        <f>IFERROR(work!ET195-work!DH195,".")</f>
        <v>.</v>
      </c>
      <c r="EY195" s="27"/>
      <c r="EZ195" s="27"/>
      <c r="FA195" s="27"/>
      <c r="FB195" s="27"/>
      <c r="FC195" s="27"/>
      <c r="FD195" s="27"/>
      <c r="FE195" s="27" t="str">
        <f>IF(ISNUMBER(work!GZ195/work!HD195),work!GZ195/work!HD195,".")</f>
        <v>.</v>
      </c>
      <c r="FF195" s="27" t="str">
        <f>IF(ISNUMBER(work!HA195/work!HE195),work!HA195/work!HE195,".")</f>
        <v>.</v>
      </c>
      <c r="FG195" s="27" t="str">
        <f>IF(ISNUMBER(work!HB195/work!HF195),work!HB195/work!HF195,".")</f>
        <v>.</v>
      </c>
      <c r="FH195" s="27" t="str">
        <f>IF(ISNUMBER(work!HC195/work!HG195),work!HC195/work!HG195,".")</f>
        <v>.</v>
      </c>
      <c r="FI195" s="27" t="str">
        <f>IF(ISNUMBER((work!HA195+work!HB195)/(work!HE195+work!HF195)),(work!HA195+work!HB195)/(work!HE195+work!HF195),".")</f>
        <v>.</v>
      </c>
      <c r="FJ195" s="27" t="str">
        <f>IF(ISNUMBER(work!HH195/work!HL195),work!HH195/work!HL195,".")</f>
        <v>.</v>
      </c>
      <c r="FK195" s="27" t="str">
        <f>IF(ISNUMBER(work!HI195/work!HM195),work!HI195/work!HM195,".")</f>
        <v>.</v>
      </c>
      <c r="FL195" s="27" t="str">
        <f>IF(ISNUMBER(work!HJ195/work!HN195),work!HJ195/work!HN195,".")</f>
        <v>.</v>
      </c>
      <c r="FM195" s="27" t="str">
        <f>IF(ISNUMBER(work!HK195/work!HO195),work!HK195/work!HO195,".")</f>
        <v>.</v>
      </c>
      <c r="FN195" s="27" t="str">
        <f>IF(ISNUMBER((work!HI195+work!HJ195)/(work!HM195+work!HN195)),(work!HI195+work!HJ195)/(work!HM195+work!HN195),".")</f>
        <v>.</v>
      </c>
      <c r="FO195" s="27" t="s">
        <v>5007</v>
      </c>
      <c r="FP195" s="27" t="s">
        <v>5007</v>
      </c>
      <c r="FQ195" s="27" t="s">
        <v>5007</v>
      </c>
      <c r="FR195" s="27" t="s">
        <v>5007</v>
      </c>
      <c r="FS195" s="27" t="s">
        <v>5007</v>
      </c>
      <c r="FT195" s="27" t="str">
        <f>work!GM195</f>
        <v>.</v>
      </c>
      <c r="FU195" s="27" t="str">
        <f>work!GN195</f>
        <v>.</v>
      </c>
      <c r="FV195" s="27" t="str">
        <f>work!GO195</f>
        <v>.</v>
      </c>
      <c r="FW195" s="27" t="s">
        <v>5007</v>
      </c>
      <c r="FX195" s="27"/>
      <c r="FY195" s="27" t="str">
        <f t="shared" si="124"/>
        <v>.</v>
      </c>
      <c r="FZ195">
        <f t="shared" si="103"/>
        <v>913</v>
      </c>
      <c r="GA195" t="str">
        <f>work!HC195</f>
        <v>.</v>
      </c>
      <c r="GB195" t="str">
        <f>IF(ISNUMBER(work!HA195+work!HB195),work!HA195+work!HB195,".")</f>
        <v>.</v>
      </c>
      <c r="GC195" t="str">
        <f>IF(ISNUMBER(work!HK195-work!HC195),work!HK195-work!HC195,".")</f>
        <v>.</v>
      </c>
      <c r="GD195" t="str">
        <f>IF(ISNUMBER(work!HI195+work!HJ195-work!HA195-work!HB195),(work!HI195+work!HJ195-work!HA195-work!HB195),".")</f>
        <v>.</v>
      </c>
      <c r="GH195" t="str">
        <f>work!GQ195</f>
        <v>.</v>
      </c>
      <c r="GI195" t="str">
        <f>work!GR195</f>
        <v>.</v>
      </c>
      <c r="GJ195" t="str">
        <f>work!GZ195</f>
        <v>.</v>
      </c>
      <c r="GK195" t="str">
        <f>work!HH195</f>
        <v>.</v>
      </c>
      <c r="GL195" t="str">
        <f t="shared" si="125"/>
        <v>.</v>
      </c>
      <c r="GM195" t="str">
        <f>IFERROR(VLOOKUP($F195,AREA_EM_ALLYEAR,Seq!B$1,FALSE),".")</f>
        <v>.</v>
      </c>
      <c r="GN195" t="str">
        <f>IFERROR(VLOOKUP($F195,AREA_EM_ALLYEAR,Seq!C$1,FALSE),".")</f>
        <v>.</v>
      </c>
      <c r="GO195" t="str">
        <f>IFERROR(VLOOKUP($F195,AREA_EM_ALLYEAR,Seq!D$1,FALSE),".")</f>
        <v>.</v>
      </c>
      <c r="GP195" t="str">
        <f>IFERROR(VLOOKUP($F195,AREA_EM_ALLYEAR,Seq!E$1,FALSE),".")</f>
        <v>.</v>
      </c>
      <c r="GQ195" t="str">
        <f>IFERROR(VLOOKUP($F195,AREA_EM_ALLYEAR,Seq!F$1,FALSE),".")</f>
        <v>.</v>
      </c>
      <c r="GR195" t="str">
        <f>IFERROR(VLOOKUP($F195,AREA_EM_ALLYEAR,Seq!G$1,FALSE),".")</f>
        <v>.</v>
      </c>
      <c r="GS195" t="str">
        <f>IFERROR(VLOOKUP($F195,AREA_EM_ALLYEAR,Seq!H$1,FALSE),".")</f>
        <v>.</v>
      </c>
      <c r="GT195" t="str">
        <f>IFERROR(VLOOKUP($F195,AREA_EM_ALLYEAR,Seq!I$1,FALSE),".")</f>
        <v>.</v>
      </c>
      <c r="GU195" t="str">
        <f>IFERROR(VLOOKUP($F195,AREA_EM_ALLYEAR,Seq!J$1,FALSE),".")</f>
        <v>.</v>
      </c>
      <c r="GV195" t="str">
        <f>IFERROR(VLOOKUP($F195,AREA_EM_ALLYEAR,Seq!K$1,FALSE),".")</f>
        <v>.</v>
      </c>
      <c r="GW195" t="str">
        <f>IFERROR(VLOOKUP($F195,AREA_EM_ALLYEAR,Seq!L$1,FALSE),".")</f>
        <v>.</v>
      </c>
      <c r="GX195" t="str">
        <f>IFERROR(VLOOKUP($F195,AREA_EM_ALLYEAR,Seq!M$1,FALSE),".")</f>
        <v>.</v>
      </c>
      <c r="GY195" t="str">
        <f>IFERROR(VLOOKUP($F195,AREA_EM_ALLYEAR,Seq!N$1,FALSE),".")</f>
        <v>.</v>
      </c>
      <c r="GZ195" t="str">
        <f>IFERROR(VLOOKUP($F195,AREA_EM_ALLYEAR,Seq!O$1,FALSE),".")</f>
        <v>.</v>
      </c>
      <c r="HA195" t="str">
        <f t="shared" si="104"/>
        <v>.</v>
      </c>
      <c r="HK195" s="139" t="str">
        <f>IFERROR(VLOOKUP(CONCATENATE($G195, ".SP.DYN.LE00.IN"),AREA_WB_6ATTRS,Seq!B$1,FALSE)-VLOOKUP("CHN.SP.DYN.LE00.IN",AREA_WB_6ATTRS,Seq!B$1,FALSE),".")</f>
        <v>.</v>
      </c>
      <c r="HL195" s="139" t="str">
        <f>IFERROR(VLOOKUP(CONCATENATE($G195, ".SP.DYN.LE00.IN"),AREA_WB_6ATTRS,Seq!C$1,FALSE)-VLOOKUP("CHN.SP.DYN.LE00.IN",AREA_WB_6ATTRS,Seq!C$1,FALSE),".")</f>
        <v>.</v>
      </c>
      <c r="HM195" s="139" t="str">
        <f>IFERROR(VLOOKUP(CONCATENATE($G195, ".SP.DYN.LE00.IN"),AREA_WB_6ATTRS,Seq!D$1,FALSE)-VLOOKUP("CHN.SP.DYN.LE00.IN",AREA_WB_6ATTRS,Seq!D$1,FALSE),".")</f>
        <v>.</v>
      </c>
      <c r="HN195" s="139" t="str">
        <f>IFERROR(VLOOKUP(CONCATENATE($G195, ".SP.DYN.LE00.IN"),AREA_WB_6ATTRS,Seq!E$1,FALSE)-VLOOKUP("CHN.SP.DYN.LE00.IN",AREA_WB_6ATTRS,Seq!E$1,FALSE),".")</f>
        <v>.</v>
      </c>
      <c r="HO195" s="139" t="str">
        <f>IFERROR(VLOOKUP(CONCATENATE($G195, ".SP.DYN.LE00.IN"),AREA_WB_6ATTRS,Seq!F$1,FALSE)-VLOOKUP("CHN.SP.DYN.LE00.IN",AREA_WB_6ATTRS,Seq!F$1,FALSE),".")</f>
        <v>.</v>
      </c>
      <c r="HP195" s="139" t="str">
        <f>IFERROR(VLOOKUP(CONCATENATE($G195, ".SP.DYN.LE00.IN"),AREA_WB_6ATTRS,Seq!G$1,FALSE)-VLOOKUP("CHN.SP.DYN.LE00.IN",AREA_WB_6ATTRS,Seq!G$1,FALSE),".")</f>
        <v>.</v>
      </c>
      <c r="HQ195" s="139" t="str">
        <f>IFERROR(VLOOKUP(CONCATENATE($G195, ".SP.DYN.LE00.IN"),AREA_WB_6ATTRS,Seq!H$1,FALSE)-VLOOKUP("CHN.SP.DYN.LE00.IN",AREA_WB_6ATTRS,Seq!H$1,FALSE),".")</f>
        <v>.</v>
      </c>
      <c r="HR195" s="139">
        <f>IFERROR(VLOOKUP(CONCATENATE($G195, ".SP.DYN.LE00.IN"),AREA_WB_6ATTRS,Seq!I$1,FALSE)-VLOOKUP("CHN.SP.DYN.LE00.IN",AREA_WB_6ATTRS,Seq!I$1,FALSE),".")</f>
        <v>3.3441463414634001</v>
      </c>
      <c r="HS195" s="139" t="str">
        <f>IFERROR(VLOOKUP(CONCATENATE($G195, ".SP.DYN.LE00.IN"),AREA_WB_6ATTRS,Seq!J$1,FALSE)-VLOOKUP("CHN.SP.DYN.LE00.IN",AREA_WB_6ATTRS,Seq!J$1,FALSE),".")</f>
        <v>.</v>
      </c>
      <c r="HT195" s="139" t="str">
        <f>IFERROR(VLOOKUP(CONCATENATE($G195, ".SP.DYN.LE00.IN"),AREA_WB_6ATTRS,Seq!K$1,FALSE)-VLOOKUP("CHN.SP.DYN.LE00.IN",AREA_WB_6ATTRS,Seq!K$1,FALSE),".")</f>
        <v>.</v>
      </c>
      <c r="HU195" s="139" t="str">
        <f>IFERROR(VLOOKUP(CONCATENATE($G195, ".SP.DYN.LE00.IN"),AREA_WB_6ATTRS,Seq!L$1,FALSE)-VLOOKUP("CHN.SP.DYN.LE00.IN",AREA_WB_6ATTRS,Seq!L$1,FALSE),".")</f>
        <v>.</v>
      </c>
      <c r="HV195" s="139" t="str">
        <f>IFERROR(VLOOKUP(CONCATENATE($G195, ".SP.DYN.LE00.IN"),AREA_WB_6ATTRS,Seq!M$1,FALSE)-VLOOKUP("CHN.SP.DYN.LE00.IN",AREA_WB_6ATTRS,Seq!M$1,FALSE),".")</f>
        <v>.</v>
      </c>
      <c r="HW195" s="139" t="str">
        <f>IFERROR(VLOOKUP(CONCATENATE($G195, ".SP.DYN.LE00.IN"),AREA_WB_6ATTRS,Seq!N$1,FALSE)-VLOOKUP("CHN.SP.DYN.LE00.IN",AREA_WB_6ATTRS,Seq!N$1,FALSE),".")</f>
        <v>.</v>
      </c>
      <c r="HX195" s="139" t="str">
        <f>IFERROR(VLOOKUP(CONCATENATE($G195, ".SP.DYN.LE00.IN"),AREA_WB_6ATTRS,Seq!O$1,FALSE)-VLOOKUP("CHN.SP.DYN.LE00.IN",AREA_WB_6ATTRS,Seq!O$1,FALSE),".")</f>
        <v>.</v>
      </c>
      <c r="HY195" s="139" t="str">
        <f>IFERROR(VLOOKUP(CONCATENATE($G195, ".SP.DYN.LE00.IN"),AREA_WB_6ATTRS,Seq!P$1,FALSE)-VLOOKUP("CHN.SP.DYN.LE00.IN",AREA_WB_6ATTRS,Seq!P$1,FALSE),".")</f>
        <v>.</v>
      </c>
      <c r="HZ195" s="139" t="str">
        <f>IFERROR(VLOOKUP(CONCATENATE($G195, ".SP.DYN.LE00.IN"),AREA_WB_6ATTRS,Seq!Q$1,FALSE)-VLOOKUP("CHN.SP.DYN.LE00.IN",AREA_WB_6ATTRS,Seq!Q$1,FALSE),".")</f>
        <v>.</v>
      </c>
      <c r="IA195" s="139" t="str">
        <f>IFERROR(VLOOKUP(CONCATENATE($G195, ".SP.DYN.LE00.IN"),AREA_WB_6ATTRS,Seq!R$1,FALSE)-VLOOKUP("CHN.SP.DYN.LE00.IN",AREA_WB_6ATTRS,Seq!R$1,FALSE),".")</f>
        <v>.</v>
      </c>
      <c r="IB195" s="139" t="str">
        <f>IFERROR(VLOOKUP(CONCATENATE($G195, ".SP.DYN.LE00.IN"),AREA_WB_6ATTRS,Seq!S$1,FALSE)-VLOOKUP("CHN.SP.DYN.LE00.IN",AREA_WB_6ATTRS,Seq!S$1,FALSE),".")</f>
        <v>.</v>
      </c>
      <c r="IC195" s="139" t="str">
        <f>IFERROR(VLOOKUP(CONCATENATE($G195, ".SP.DYN.LE00.IN"),AREA_WB_6ATTRS,Seq!T$1,FALSE)-VLOOKUP("CHN.SP.DYN.LE00.IN",AREA_WB_6ATTRS,Seq!T$1,FALSE),".")</f>
        <v>.</v>
      </c>
      <c r="ID195" s="139">
        <f>IFERROR(VLOOKUP(CONCATENATE($G195, ".SP.DYN.LE00.IN"),AREA_WB_6ATTRS,Seq!U$1,FALSE)-VLOOKUP("CHN.SP.DYN.LE00.IN",AREA_WB_6ATTRS,Seq!U$1,FALSE),".")</f>
        <v>-3.5785121951219736</v>
      </c>
      <c r="IE195" s="139">
        <f>IFERROR(VLOOKUP(CONCATENATE($G195, ".SP.DYN.LE00.IN"),AREA_WB_6ATTRS,Seq!V$1,FALSE)-VLOOKUP("CHN.SP.DYN.LE00.IN",AREA_WB_6ATTRS,Seq!V$1,FALSE),".")</f>
        <v>-6.0026829268292659</v>
      </c>
      <c r="IF195" s="139" t="str">
        <f>IFERROR(VLOOKUP(CONCATENATE($G195, ".SP.DYN.LE00.IN"),AREA_WB_6ATTRS,Seq!W$1,FALSE)-VLOOKUP("CHN.SP.DYN.LE00.IN",AREA_WB_6ATTRS,Seq!W$1,FALSE),".")</f>
        <v>.</v>
      </c>
      <c r="IG195" s="139" t="str">
        <f>IFERROR(VLOOKUP(CONCATENATE($G195, ".SP.DYN.LE00.IN"),AREA_WB_6ATTRS,Seq!X$1,FALSE)-VLOOKUP("CHN.SP.DYN.LE00.IN",AREA_WB_6ATTRS,Seq!X$1,FALSE),".")</f>
        <v>.</v>
      </c>
      <c r="IH195" s="139" t="str">
        <f>IFERROR(VLOOKUP(CONCATENATE($G195, ".SP.DYN.LE00.IN"),AREA_WB_6ATTRS,Seq!Y$1,FALSE)-VLOOKUP("CHN.SP.DYN.LE00.IN",AREA_WB_6ATTRS,Seq!Y$1,FALSE),".")</f>
        <v>.</v>
      </c>
      <c r="II195" s="139" t="str">
        <f>IFERROR(VLOOKUP(CONCATENATE($G195, ".SP.DYN.LE00.IN"),AREA_WB_6ATTRS,Seq!Z$1,FALSE)-VLOOKUP("CHN.SP.DYN.LE00.IN",AREA_WB_6ATTRS,Seq!Z$1,FALSE),".")</f>
        <v>.</v>
      </c>
      <c r="IJ195" s="139" t="str">
        <f>IFERROR(VLOOKUP(CONCATENATE($G195, ".SP.DYN.LE00.IN"),AREA_WB_6ATTRS,Seq!AA$1,FALSE)-VLOOKUP("CHN.SP.DYN.LE00.IN",AREA_WB_6ATTRS,Seq!AA$1,FALSE),".")</f>
        <v>.</v>
      </c>
      <c r="IK195" s="139" t="str">
        <f>IFERROR(VLOOKUP(CONCATENATE($G195, ".SP.DYN.LE00.IN"),AREA_WB_6ATTRS,Seq!AB$1,FALSE)-VLOOKUP("CHN.SP.DYN.LE00.IN",AREA_WB_6ATTRS,Seq!AB$1,FALSE),".")</f>
        <v>.</v>
      </c>
      <c r="IL195" s="139" t="str">
        <f>IFERROR(VLOOKUP(CONCATENATE($G195, ".SP.DYN.LE00.IN"),AREA_WB_6ATTRS,Seq!AC$1,FALSE)-VLOOKUP("CHN.SP.DYN.LE00.IN",AREA_WB_6ATTRS,Seq!AC$1,FALSE),".")</f>
        <v>.</v>
      </c>
      <c r="IM195" s="139" t="str">
        <f>IFERROR(VLOOKUP(CONCATENATE($G195, ".SP.DYN.LE00.IN"),AREA_WB_6ATTRS,Seq!AD$1,FALSE)-VLOOKUP("CHN.SP.DYN.LE00.IN",AREA_WB_6ATTRS,Seq!AD$1,FALSE),".")</f>
        <v>.</v>
      </c>
      <c r="IN195" s="139" t="str">
        <f>IFERROR(VLOOKUP(CONCATENATE($G195, ".SP.DYN.LE00.IN"),AREA_WB_6ATTRS,Seq!AE$1,FALSE)-VLOOKUP("CHN.SP.DYN.LE00.IN",AREA_WB_6ATTRS,Seq!AE$1,FALSE),".")</f>
        <v>.</v>
      </c>
      <c r="IO195" s="139" t="str">
        <f>IFERROR(VLOOKUP(CONCATENATE($G195, ".SP.DYN.LE00.IN"),AREA_WB_6ATTRS,Seq!AF$1,FALSE)-VLOOKUP("CHN.SP.DYN.LE00.IN",AREA_WB_6ATTRS,Seq!AF$1,FALSE),".")</f>
        <v>.</v>
      </c>
      <c r="IP195" s="139" t="str">
        <f>IFERROR(VLOOKUP(CONCATENATE($G195, ".SP.DYN.LE00.IN"),AREA_WB_6ATTRS,Seq!AG$1,FALSE)-VLOOKUP("CHN.SP.DYN.LE00.IN",AREA_WB_6ATTRS,Seq!AG$1,FALSE),".")</f>
        <v>.</v>
      </c>
      <c r="IW195" t="str">
        <f>IFERROR(VLOOKUP(CONCATENATE($G195, ".SP.DYN.LE00.IN"),AREA_WB_6ATTRS,Seq!B$1,FALSE),".")</f>
        <v>.</v>
      </c>
      <c r="IX195" t="str">
        <f>IFERROR(VLOOKUP(CONCATENATE($G195, ".SP.DYN.LE00.IN"),AREA_WB_6ATTRS,Seq!C$1,FALSE),".")</f>
        <v>.</v>
      </c>
      <c r="IY195" t="str">
        <f>IFERROR(VLOOKUP(CONCATENATE($G195, ".SP.DYN.LE00.IN"),AREA_WB_6ATTRS,Seq!D$1,FALSE),".")</f>
        <v>.</v>
      </c>
      <c r="IZ195" t="str">
        <f>IFERROR(VLOOKUP(CONCATENATE($G195, ".SP.DYN.LE00.IN"),AREA_WB_6ATTRS,Seq!E$1,FALSE),".")</f>
        <v>.</v>
      </c>
      <c r="JA195" t="str">
        <f>IFERROR(VLOOKUP(CONCATENATE($G195, ".SP.DYN.LE00.IN"),AREA_WB_6ATTRS,Seq!F$1,FALSE),".")</f>
        <v>.</v>
      </c>
      <c r="JB195" t="str">
        <f>IFERROR(VLOOKUP(CONCATENATE($G195, ".SP.DYN.LE00.IN"),AREA_WB_6ATTRS,Seq!G$1,FALSE),".")</f>
        <v>.</v>
      </c>
      <c r="JC195" t="str">
        <f>IFERROR(VLOOKUP(CONCATENATE($G195, ".SP.DYN.LE00.IN"),AREA_WB_6ATTRS,Seq!H$1,FALSE),".")</f>
        <v>.</v>
      </c>
      <c r="JD195">
        <f>IFERROR(VLOOKUP(CONCATENATE($G195, ".SP.DYN.LE00.IN"),AREA_WB_6ATTRS,Seq!I$1,FALSE),".")</f>
        <v>72.141463414634146</v>
      </c>
      <c r="JE195" t="str">
        <f>IFERROR(VLOOKUP(CONCATENATE($G195, ".SP.DYN.LE00.IN"),AREA_WB_6ATTRS,Seq!J$1,FALSE),".")</f>
        <v>.</v>
      </c>
      <c r="JF195" t="str">
        <f>IFERROR(VLOOKUP(CONCATENATE($G195, ".SP.DYN.LE00.IN"),AREA_WB_6ATTRS,Seq!K$1,FALSE),".")</f>
        <v>.</v>
      </c>
      <c r="JG195" t="str">
        <f>IFERROR(VLOOKUP(CONCATENATE($G195, ".SP.DYN.LE00.IN"),AREA_WB_6ATTRS,Seq!L$1,FALSE),".")</f>
        <v>.</v>
      </c>
      <c r="JH195" t="str">
        <f>IFERROR(VLOOKUP(CONCATENATE($G195, ".SP.DYN.LE00.IN"),AREA_WB_6ATTRS,Seq!M$1,FALSE),".")</f>
        <v>.</v>
      </c>
      <c r="JI195" t="str">
        <f>IFERROR(VLOOKUP(CONCATENATE($G195, ".SP.DYN.LE00.IN"),AREA_WB_6ATTRS,Seq!N$1,FALSE),".")</f>
        <v>.</v>
      </c>
      <c r="JJ195" t="str">
        <f>IFERROR(VLOOKUP(CONCATENATE($G195, ".SP.DYN.LE00.IN"),AREA_WB_6ATTRS,Seq!O$1,FALSE),".")</f>
        <v>.</v>
      </c>
      <c r="JK195" t="str">
        <f>IFERROR(VLOOKUP(CONCATENATE($G195, ".SP.DYN.LE00.IN"),AREA_WB_6ATTRS,Seq!P$1,FALSE),".")</f>
        <v>.</v>
      </c>
      <c r="JL195" t="str">
        <f>IFERROR(VLOOKUP(CONCATENATE($G195, ".SP.DYN.LE00.IN"),AREA_WB_6ATTRS,Seq!Q$1,FALSE),".")</f>
        <v>.</v>
      </c>
      <c r="JM195" t="str">
        <f>IFERROR(VLOOKUP(CONCATENATE($G195, ".SP.DYN.LE00.IN"),AREA_WB_6ATTRS,Seq!R$1,FALSE),".")</f>
        <v>.</v>
      </c>
      <c r="JN195" t="str">
        <f>IFERROR(VLOOKUP(CONCATENATE($G195, ".SP.DYN.LE00.IN"),AREA_WB_6ATTRS,Seq!S$1,FALSE),".")</f>
        <v>.</v>
      </c>
      <c r="JO195" t="str">
        <f>IFERROR(VLOOKUP(CONCATENATE($G195, ".SP.DYN.LE00.IN"),AREA_WB_6ATTRS,Seq!T$1,FALSE),".")</f>
        <v>.</v>
      </c>
      <c r="JP195">
        <f>IFERROR(VLOOKUP(CONCATENATE($G195, ".SP.DYN.LE00.IN"),AREA_WB_6ATTRS,Seq!U$1,FALSE),".")</f>
        <v>67.504878048780483</v>
      </c>
      <c r="JQ195">
        <f>IFERROR(VLOOKUP(CONCATENATE($G195, ".SP.DYN.LE00.IN"),AREA_WB_6ATTRS,Seq!V$1,FALSE),".")</f>
        <v>65.239024390243912</v>
      </c>
      <c r="JR195" t="str">
        <f>IFERROR(VLOOKUP(CONCATENATE($G195, ".SP.DYN.LE00.IN"),AREA_WB_6ATTRS,Seq!W$1,FALSE),".")</f>
        <v>.</v>
      </c>
      <c r="JS195" t="str">
        <f>IFERROR(VLOOKUP(CONCATENATE($G195, ".SP.DYN.LE00.IN"),AREA_WB_6ATTRS,Seq!X$1,FALSE),".")</f>
        <v>.</v>
      </c>
      <c r="JT195" t="str">
        <f>IFERROR(VLOOKUP(CONCATENATE($G195, ".SP.DYN.LE00.IN"),AREA_WB_6ATTRS,Seq!Y$1,FALSE),".")</f>
        <v>.</v>
      </c>
      <c r="JU195" t="str">
        <f>IFERROR(VLOOKUP(CONCATENATE($G195, ".SP.DYN.LE00.IN"),AREA_WB_6ATTRS,Seq!Z$1,FALSE),".")</f>
        <v>.</v>
      </c>
      <c r="JV195" t="str">
        <f>IFERROR(VLOOKUP(CONCATENATE($G195, ".SP.DYN.LE00.IN"),AREA_WB_6ATTRS,Seq!AA$1,FALSE),".")</f>
        <v>.</v>
      </c>
      <c r="JW195" t="str">
        <f>IFERROR(VLOOKUP(CONCATENATE($G195, ".SP.DYN.LE00.IN"),AREA_WB_6ATTRS,Seq!AB$1,FALSE),".")</f>
        <v>.</v>
      </c>
      <c r="JX195" t="str">
        <f>IFERROR(VLOOKUP(CONCATENATE($G195, ".SP.DYN.LE00.IN"),AREA_WB_6ATTRS,Seq!AC$1,FALSE),".")</f>
        <v>.</v>
      </c>
      <c r="JY195" t="str">
        <f>IFERROR(VLOOKUP(CONCATENATE($G195, ".SP.DYN.LE00.IN"),AREA_WB_6ATTRS,Seq!AD$1,FALSE),".")</f>
        <v>.</v>
      </c>
      <c r="JZ195" t="str">
        <f>IFERROR(VLOOKUP(CONCATENATE($G195, ".SP.DYN.LE00.IN"),AREA_WB_6ATTRS,Seq!AE$1,FALSE),".")</f>
        <v>.</v>
      </c>
      <c r="KA195" t="str">
        <f>IFERROR(VLOOKUP(CONCATENATE($G195, ".SP.DYN.LE00.IN"),AREA_WB_6ATTRS,Seq!AF$1,FALSE),".")</f>
        <v>.</v>
      </c>
      <c r="KB195" t="str">
        <f>IFERROR(VLOOKUP(CONCATENATE($G195, ".SP.DYN.LE00.IN"),AREA_WB_6ATTRS,Seq!AG$1,FALSE),".")</f>
        <v>.</v>
      </c>
      <c r="KK195">
        <f t="shared" si="107"/>
        <v>1375</v>
      </c>
      <c r="KL195">
        <f t="shared" si="105"/>
        <v>0</v>
      </c>
      <c r="KM195">
        <f t="shared" si="108"/>
        <v>44469964.439505301</v>
      </c>
      <c r="KN195">
        <f t="shared" si="109"/>
        <v>-44449747.025107078</v>
      </c>
      <c r="KO195" t="str">
        <f t="shared" si="106"/>
        <v>.</v>
      </c>
      <c r="KP195" t="str">
        <f>work!HA195</f>
        <v>.</v>
      </c>
      <c r="KQ195" t="str">
        <f>work!HB195</f>
        <v>.</v>
      </c>
      <c r="KR195" t="str">
        <f>work!HC195</f>
        <v>.</v>
      </c>
      <c r="KS195" t="str">
        <f>IF(ISNUMBER(work!HI195-work!HA195),work!HI195-work!HA195,".")</f>
        <v>.</v>
      </c>
      <c r="KT195" t="str">
        <f>IF(ISNUMBER(work!HJ195-work!HB195),work!HJ195-work!HB195,".")</f>
        <v>.</v>
      </c>
      <c r="KU195" t="str">
        <f>IF(ISNUMBER(work!HK195-work!HC195),work!HK195-work!HC195,".")</f>
        <v>.</v>
      </c>
      <c r="KW195" t="str">
        <f>IFERROR(work!HR195/work!HV195,".")</f>
        <v>.</v>
      </c>
      <c r="KX195" t="str">
        <f>IFERROR(work!HS195/work!HW195,".")</f>
        <v>.</v>
      </c>
      <c r="KY195" t="str">
        <f>IFERROR(work!HT195/work!HX195,".")</f>
        <v>.</v>
      </c>
      <c r="KZ195" t="str">
        <f>IFERROR(work!HU195/work!HY195,".")</f>
        <v>.</v>
      </c>
    </row>
    <row r="196" spans="1:312">
      <c r="A196" s="24">
        <f>VLOOKUP($E196,Area_Country,4,FALSE)</f>
        <v>199</v>
      </c>
      <c r="B196" s="24" t="str">
        <f t="shared" si="110"/>
        <v>Out</v>
      </c>
      <c r="C196" s="24" t="str">
        <f t="shared" si="111"/>
        <v>Out</v>
      </c>
      <c r="D196" s="24" t="str">
        <f t="shared" si="112"/>
        <v>Out67</v>
      </c>
      <c r="E196" s="25" t="s">
        <v>3958</v>
      </c>
      <c r="F196" s="26" t="str">
        <f>VLOOKUP($E196,Area_Country,2,FALSE)</f>
        <v>Palau</v>
      </c>
      <c r="G196" s="166" t="s">
        <v>1600</v>
      </c>
      <c r="H196" s="166" t="s">
        <v>5007</v>
      </c>
      <c r="I196" s="166" t="s">
        <v>5007</v>
      </c>
      <c r="J196" s="180" t="s">
        <v>5007</v>
      </c>
      <c r="K196" s="180" t="s">
        <v>5007</v>
      </c>
      <c r="L196" s="27">
        <f>IFERROR(VLOOKUP($F196,Area_FDI_84_96,Seq!B$1,FALSE),0)</f>
        <v>0</v>
      </c>
      <c r="M196" s="27">
        <f>IFERROR(VLOOKUP($F196,Area_FDI_84_96,Seq!C$1,FALSE),0)</f>
        <v>0</v>
      </c>
      <c r="N196" s="27">
        <f>IFERROR(VLOOKUP($F196,Area_FDI_84_96,Seq!D$1,FALSE),0)</f>
        <v>0</v>
      </c>
      <c r="O196" s="27">
        <f>IFERROR(VLOOKUP($F196,Area_FDI_84_96,Seq!E$1,FALSE),0)</f>
        <v>0</v>
      </c>
      <c r="P196" s="27">
        <f>IFERROR(VLOOKUP($F196,Area_FDI_84_96,Seq!F$1,FALSE),0)</f>
        <v>0</v>
      </c>
      <c r="Q196" s="27">
        <f>IFERROR(VLOOKUP($F196,Area_FDI_84_96,Seq!G$1,FALSE),0)</f>
        <v>0</v>
      </c>
      <c r="R196" s="27">
        <f>IFERROR(VLOOKUP($F196,Area_FDI_84_96,Seq!H$1,FALSE),0)</f>
        <v>0</v>
      </c>
      <c r="S196" s="27">
        <f>IFERROR(VLOOKUP($F196,Area_FDI_84_96,Seq!I$1,FALSE),0)</f>
        <v>0</v>
      </c>
      <c r="T196" s="27">
        <f>IFERROR(VALUE(VLOOKUP($E196,Area_FDI_92_95,Seq!B$1,FALSE)),0)</f>
        <v>0</v>
      </c>
      <c r="U196" s="27">
        <f>IFERROR(VALUE(VLOOKUP($E196,Area_FDI_92_95,Seq!C$1,FALSE)),0)</f>
        <v>0</v>
      </c>
      <c r="V196" s="27">
        <f>IFERROR(VALUE(VLOOKUP($E196,Area_FDI_92_95,Seq!D$1,FALSE)),0)</f>
        <v>0</v>
      </c>
      <c r="W196" s="27">
        <f>IFERROR(VALUE(VLOOKUP($E196,Area_FDI_92_95,Seq!E$1,FALSE)),0)</f>
        <v>0</v>
      </c>
      <c r="X196" s="27">
        <f>IFERROR(VALUE(VLOOKUP($E196,Area_FDI_96_99,Seq!B$1,FALSE)),0)</f>
        <v>0</v>
      </c>
      <c r="Y196" s="27">
        <f>IFERROR(VALUE(VLOOKUP($E196,Area_FDI_96_99,Seq!C$1,FALSE)),0)</f>
        <v>0</v>
      </c>
      <c r="Z196" s="27">
        <f>IFERROR(VALUE(VLOOKUP($E196,Area_FDI_96_99,Seq!D$1,FALSE)),0)</f>
        <v>0</v>
      </c>
      <c r="AA196" s="27">
        <f>IFERROR(VALUE(VLOOKUP($E196,Area_FDI_96_99,Seq!E$1,FALSE)),0)</f>
        <v>0</v>
      </c>
      <c r="AB196" s="27">
        <f t="shared" si="113"/>
        <v>0</v>
      </c>
      <c r="AC196" s="27">
        <f t="shared" si="114"/>
        <v>0</v>
      </c>
      <c r="AD196" s="27">
        <f t="shared" si="115"/>
        <v>0</v>
      </c>
      <c r="AE196" s="27">
        <f t="shared" si="116"/>
        <v>5158</v>
      </c>
      <c r="AF196" s="27">
        <f t="shared" si="117"/>
        <v>34</v>
      </c>
      <c r="AG196" s="27">
        <f t="shared" si="118"/>
        <v>57</v>
      </c>
      <c r="AH196" s="27">
        <f t="shared" si="119"/>
        <v>0</v>
      </c>
      <c r="AI196" s="27">
        <f t="shared" si="120"/>
        <v>0</v>
      </c>
      <c r="AJ196" s="27">
        <f t="shared" si="121"/>
        <v>0</v>
      </c>
      <c r="AK196" s="27">
        <f t="shared" si="122"/>
        <v>0</v>
      </c>
      <c r="AL196" s="27">
        <f t="shared" si="123"/>
        <v>0</v>
      </c>
      <c r="AM196" s="27"/>
      <c r="AN196" s="27"/>
      <c r="AO196" s="27"/>
      <c r="AP196" s="27"/>
      <c r="AQ196" s="27"/>
      <c r="AR196" s="27"/>
      <c r="AS196" s="27"/>
      <c r="AT196" s="27" t="str">
        <f>IFERROR(work!D196+work!AP196,".")</f>
        <v>.</v>
      </c>
      <c r="AU196" s="27" t="str">
        <f>IFERROR(work!E196+work!AQ196,".")</f>
        <v>.</v>
      </c>
      <c r="AV196" s="27" t="str">
        <f>IFERROR(work!F196+work!AR196,".")</f>
        <v>.</v>
      </c>
      <c r="AW196" s="27" t="str">
        <f>IFERROR(work!G196+work!AS196,".")</f>
        <v>.</v>
      </c>
      <c r="AX196" s="27" t="str">
        <f>IFERROR(work!H196+work!AT196,".")</f>
        <v>.</v>
      </c>
      <c r="AY196" s="27" t="str">
        <f>IFERROR(work!I196+work!AU196,".")</f>
        <v>.</v>
      </c>
      <c r="AZ196" s="27" t="str">
        <f>IFERROR(work!J196+work!AV196,".")</f>
        <v>.</v>
      </c>
      <c r="BA196" s="27" t="str">
        <f>IFERROR(work!K196+work!AW196,".")</f>
        <v>.</v>
      </c>
      <c r="BB196" s="27" t="str">
        <f>IFERROR(work!L196+work!AX196,".")</f>
        <v>.</v>
      </c>
      <c r="BC196" s="27" t="str">
        <f>IFERROR(work!M196+work!AY196,".")</f>
        <v>.</v>
      </c>
      <c r="BD196" s="27" t="str">
        <f>IFERROR(work!N196+work!AZ196,".")</f>
        <v>.</v>
      </c>
      <c r="BE196" s="27">
        <f>IFERROR(work!O196+work!BA196,".")</f>
        <v>48561388.88482099</v>
      </c>
      <c r="BF196" s="27">
        <f>IFERROR(work!P196+work!BB196,".")</f>
        <v>55454793.46288614</v>
      </c>
      <c r="BG196" s="27">
        <f>IFERROR(work!Q196+work!BC196,".")</f>
        <v>63215700.961065769</v>
      </c>
      <c r="BH196" s="27">
        <f>IFERROR(work!R196+work!BD196,".")</f>
        <v>71496423.290397838</v>
      </c>
      <c r="BI196" s="27">
        <f>IFERROR(work!S196+work!BE196,".")</f>
        <v>79289533.429051191</v>
      </c>
      <c r="BJ196" s="27">
        <f>IFERROR(work!T196+work!BF196,".")</f>
        <v>87218530.635951698</v>
      </c>
      <c r="BK196" s="27">
        <f>IFERROR(work!U196+work!BG196,".")</f>
        <v>95329006.532486662</v>
      </c>
      <c r="BL196" s="27">
        <f>IFERROR(work!V196+work!BH196,".")</f>
        <v>102763950.71739638</v>
      </c>
      <c r="BM196" s="27">
        <f>IFERROR(work!W196+work!BI196,".")</f>
        <v>110572368.73267429</v>
      </c>
      <c r="BN196" s="27">
        <f>IFERROR(work!X196+work!BJ196,".")</f>
        <v>119859479.71987793</v>
      </c>
      <c r="BO196" s="27">
        <f>IFERROR(work!Y196+work!BK196,".")</f>
        <v>129806977.49562779</v>
      </c>
      <c r="BP196" s="27">
        <f>IFERROR(work!Z196+work!BL196,".")</f>
        <v>141617882.54037049</v>
      </c>
      <c r="BQ196" s="27">
        <f>IFERROR(work!AA196+work!BM196,".")</f>
        <v>155778346.75672477</v>
      </c>
      <c r="BR196" s="27">
        <f>IFERROR(work!AB196+work!BN196,".")</f>
        <v>171511358.40826955</v>
      </c>
      <c r="BS196" s="27">
        <f>IFERROR(work!AC196+work!BO196,".")</f>
        <v>190891438.28133854</v>
      </c>
      <c r="BT196" s="27">
        <f>IFERROR(work!AD196+work!BP196,".")</f>
        <v>215133409.46590006</v>
      </c>
      <c r="BU196" s="27">
        <f>IFERROR(work!AE196+work!BQ196,".")</f>
        <v>245680758.50387919</v>
      </c>
      <c r="BV196" s="27">
        <f>IFERROR(work!AF196+work!BR196,".")</f>
        <v>269264159.6880666</v>
      </c>
      <c r="BW196" s="27">
        <f>IFERROR(work!AG196+work!BS196,".")</f>
        <v>294035015.97764897</v>
      </c>
      <c r="BX196" s="27">
        <f>IFERROR(work!AH196+work!BT196,".")</f>
        <v>324613605.01727247</v>
      </c>
      <c r="BY196" s="27">
        <f>IFERROR(work!AI196+work!BU196,".")</f>
        <v>354153021.27315044</v>
      </c>
      <c r="BZ196" s="27"/>
      <c r="CA196" s="27"/>
      <c r="CB196" s="27"/>
      <c r="CC196" s="27"/>
      <c r="CD196" s="27"/>
      <c r="CE196" s="27"/>
      <c r="CF196" s="27" t="str">
        <f>IFERROR(work!AP196-work!D196,".")</f>
        <v>.</v>
      </c>
      <c r="CG196" s="27" t="str">
        <f>IFERROR(work!AQ196-work!E196,".")</f>
        <v>.</v>
      </c>
      <c r="CH196" s="27" t="str">
        <f>IFERROR(work!AR196-work!F196,".")</f>
        <v>.</v>
      </c>
      <c r="CI196" s="27" t="str">
        <f>IFERROR(work!AS196-work!G196,".")</f>
        <v>.</v>
      </c>
      <c r="CJ196" s="27" t="str">
        <f>IFERROR(work!AT196-work!H196,".")</f>
        <v>.</v>
      </c>
      <c r="CK196" s="27" t="str">
        <f>IFERROR(work!AU196-work!I196,".")</f>
        <v>.</v>
      </c>
      <c r="CL196" s="27" t="str">
        <f>IFERROR(work!AV196-work!J196,".")</f>
        <v>.</v>
      </c>
      <c r="CM196" s="27" t="str">
        <f>IFERROR(work!AW196-work!K196,".")</f>
        <v>.</v>
      </c>
      <c r="CN196" s="27" t="str">
        <f>IFERROR(work!AX196-work!L196,".")</f>
        <v>.</v>
      </c>
      <c r="CO196" s="27" t="str">
        <f>IFERROR(work!AY196-work!M196,".")</f>
        <v>.</v>
      </c>
      <c r="CP196" s="27" t="str">
        <f>IFERROR(work!AZ196-work!N196,".")</f>
        <v>.</v>
      </c>
      <c r="CQ196" s="27">
        <f>IFERROR(work!BA196-work!O196,".")</f>
        <v>-48538936.034535699</v>
      </c>
      <c r="CR196" s="27">
        <f>IFERROR(work!BB196-work!P196,".")</f>
        <v>-55433777.595019102</v>
      </c>
      <c r="CS196" s="27">
        <f>IFERROR(work!BC196-work!Q196,".")</f>
        <v>-63197270.044946387</v>
      </c>
      <c r="CT196" s="27">
        <f>IFERROR(work!BD196-work!R196,".")</f>
        <v>-71476646.917401746</v>
      </c>
      <c r="CU196" s="27">
        <f>IFERROR(work!BE196-work!S196,".")</f>
        <v>-79267601.431398511</v>
      </c>
      <c r="CV196" s="27">
        <f>IFERROR(work!BF196-work!T196,".")</f>
        <v>-87194317.710543126</v>
      </c>
      <c r="CW196" s="27">
        <f>IFERROR(work!BG196-work!U196,".")</f>
        <v>-95304236.710232183</v>
      </c>
      <c r="CX196" s="27">
        <f>IFERROR(work!BH196-work!V196,".")</f>
        <v>-102738685.49825466</v>
      </c>
      <c r="CY196" s="27">
        <f>IFERROR(work!BI196-work!W196,".")</f>
        <v>-110548467.8353662</v>
      </c>
      <c r="CZ196" s="27">
        <f>IFERROR(work!BJ196-work!X196,".")</f>
        <v>-119835507.11987793</v>
      </c>
      <c r="DA196" s="27">
        <f>IFERROR(work!BK196-work!Y196,".")</f>
        <v>-129782693.25182778</v>
      </c>
      <c r="DB196" s="27">
        <f>IFERROR(work!BL196-work!Z196,".")</f>
        <v>-141594448.24510351</v>
      </c>
      <c r="DC196" s="27">
        <f>IFERROR(work!BM196-work!AA196,".")</f>
        <v>-155755217.10729623</v>
      </c>
      <c r="DD196" s="27">
        <f>IFERROR(work!BN196-work!AB196,".")</f>
        <v>-171487095.406019</v>
      </c>
      <c r="DE196" s="27">
        <f>IFERROR(work!BO196-work!AC196,".")</f>
        <v>-190865840.81396422</v>
      </c>
      <c r="DF196" s="27">
        <f>IFERROR(work!BP196-work!AD196,".")</f>
        <v>-215107044.07450455</v>
      </c>
      <c r="DG196" s="27">
        <f>IFERROR(work!BQ196-work!AE196,".")</f>
        <v>-245653839.43926436</v>
      </c>
      <c r="DH196" s="27">
        <f>IFERROR(work!BR196-work!AF196,".")</f>
        <v>-269238559.65761793</v>
      </c>
      <c r="DI196" s="27">
        <f>IFERROR(work!BS196-work!AG196,".")</f>
        <v>-294009953.54783964</v>
      </c>
      <c r="DJ196" s="27">
        <f>IFERROR(work!BT196-work!AH196,".")</f>
        <v>-324588041.33886695</v>
      </c>
      <c r="DK196" s="27">
        <f>IFERROR(work!BU196-work!AI196,".")</f>
        <v>-354125974.90139747</v>
      </c>
      <c r="DL196" s="27"/>
      <c r="DM196" s="27"/>
      <c r="DN196" s="27"/>
      <c r="DO196" s="27"/>
      <c r="DP196" s="27"/>
      <c r="DQ196" s="27"/>
      <c r="DR196" s="27"/>
      <c r="DS196" s="27" t="str">
        <f>IFERROR(work!DO196-work!CC196,".")</f>
        <v>.</v>
      </c>
      <c r="DT196" s="27" t="str">
        <f>IFERROR(work!DP196-work!CD196,".")</f>
        <v>.</v>
      </c>
      <c r="DU196" s="27" t="str">
        <f>IFERROR(work!DQ196-work!CE196,".")</f>
        <v>.</v>
      </c>
      <c r="DV196" s="27" t="str">
        <f>IFERROR(work!DR196-work!CF196,".")</f>
        <v>.</v>
      </c>
      <c r="DW196" s="27" t="str">
        <f>IFERROR(work!DS196-work!CG196,".")</f>
        <v>.</v>
      </c>
      <c r="DX196" s="27" t="str">
        <f>IFERROR(work!DT196-work!CH196,".")</f>
        <v>.</v>
      </c>
      <c r="DY196" s="27" t="str">
        <f>IFERROR(work!DU196-work!CI196,".")</f>
        <v>.</v>
      </c>
      <c r="DZ196" s="27" t="str">
        <f>IFERROR(work!DV196-work!CJ196,".")</f>
        <v>.</v>
      </c>
      <c r="EA196" s="27" t="str">
        <f>IFERROR(work!DW196-work!CK196,".")</f>
        <v>.</v>
      </c>
      <c r="EB196" s="27" t="str">
        <f>IFERROR(work!DX196-work!CL196,".")</f>
        <v>.</v>
      </c>
      <c r="EC196" s="27" t="str">
        <f>IFERROR(work!DY196-work!CM196,".")</f>
        <v>.</v>
      </c>
      <c r="ED196" s="27" t="str">
        <f>IFERROR(work!DZ196-work!CN196,".")</f>
        <v>.</v>
      </c>
      <c r="EE196" s="27" t="str">
        <f>IFERROR(work!EA196-work!CO196,".")</f>
        <v>.</v>
      </c>
      <c r="EF196" s="27" t="str">
        <f>IFERROR(work!EB196-work!CP196,".")</f>
        <v>.</v>
      </c>
      <c r="EG196" s="27" t="str">
        <f>IFERROR(work!EC196-work!CQ196,".")</f>
        <v>.</v>
      </c>
      <c r="EH196" s="27" t="str">
        <f>IFERROR(work!ED196-work!CR196,".")</f>
        <v>.</v>
      </c>
      <c r="EI196" s="27" t="str">
        <f>IFERROR(work!EE196-work!CS196,".")</f>
        <v>.</v>
      </c>
      <c r="EJ196" s="27" t="str">
        <f>IFERROR(work!EF196-work!CT196,".")</f>
        <v>.</v>
      </c>
      <c r="EK196" s="27" t="str">
        <f>IFERROR(work!EG196-work!CU196,".")</f>
        <v>.</v>
      </c>
      <c r="EL196" s="27" t="str">
        <f>IFERROR(work!EH196-work!CV196,".")</f>
        <v>.</v>
      </c>
      <c r="EM196" s="27" t="str">
        <f>IFERROR(work!EI196-work!CW196,".")</f>
        <v>.</v>
      </c>
      <c r="EN196" s="27" t="str">
        <f>IFERROR(work!EJ196-work!CX196,".")</f>
        <v>.</v>
      </c>
      <c r="EO196" s="27" t="str">
        <f>IFERROR(work!EK196-work!CY196,".")</f>
        <v>.</v>
      </c>
      <c r="EP196" s="27" t="str">
        <f>IFERROR(work!EL196-work!CZ196,".")</f>
        <v>.</v>
      </c>
      <c r="EQ196" s="27" t="str">
        <f>IFERROR(work!EM196-work!DA196,".")</f>
        <v>.</v>
      </c>
      <c r="ER196" s="27" t="str">
        <f>IFERROR(work!EN196-work!DB196,".")</f>
        <v>.</v>
      </c>
      <c r="ES196" s="27" t="str">
        <f>IFERROR(work!EO196-work!DC196,".")</f>
        <v>.</v>
      </c>
      <c r="ET196" s="27" t="str">
        <f>IFERROR(work!EP196-work!DD196,".")</f>
        <v>.</v>
      </c>
      <c r="EU196" s="27" t="str">
        <f>IFERROR(work!EQ196-work!DE196,".")</f>
        <v>.</v>
      </c>
      <c r="EV196" s="27" t="str">
        <f>IFERROR(work!ER196-work!DF196,".")</f>
        <v>.</v>
      </c>
      <c r="EW196" s="27" t="str">
        <f>IFERROR(work!ES196-work!DG196,".")</f>
        <v>.</v>
      </c>
      <c r="EX196" s="27" t="str">
        <f>IFERROR(work!ET196-work!DH196,".")</f>
        <v>.</v>
      </c>
      <c r="EY196" s="27"/>
      <c r="EZ196" s="27"/>
      <c r="FA196" s="27"/>
      <c r="FB196" s="27"/>
      <c r="FC196" s="27"/>
      <c r="FD196" s="27"/>
      <c r="FE196" s="27" t="str">
        <f>IF(ISNUMBER(work!GZ196/work!HD196),work!GZ196/work!HD196,".")</f>
        <v>.</v>
      </c>
      <c r="FF196" s="27" t="str">
        <f>IF(ISNUMBER(work!HA196/work!HE196),work!HA196/work!HE196,".")</f>
        <v>.</v>
      </c>
      <c r="FG196" s="27" t="str">
        <f>IF(ISNUMBER(work!HB196/work!HF196),work!HB196/work!HF196,".")</f>
        <v>.</v>
      </c>
      <c r="FH196" s="27" t="str">
        <f>IF(ISNUMBER(work!HC196/work!HG196),work!HC196/work!HG196,".")</f>
        <v>.</v>
      </c>
      <c r="FI196" s="27" t="str">
        <f>IF(ISNUMBER((work!HA196+work!HB196)/(work!HE196+work!HF196)),(work!HA196+work!HB196)/(work!HE196+work!HF196),".")</f>
        <v>.</v>
      </c>
      <c r="FJ196" s="27" t="str">
        <f>IF(ISNUMBER(work!HH196/work!HL196),work!HH196/work!HL196,".")</f>
        <v>.</v>
      </c>
      <c r="FK196" s="27" t="str">
        <f>IF(ISNUMBER(work!HI196/work!HM196),work!HI196/work!HM196,".")</f>
        <v>.</v>
      </c>
      <c r="FL196" s="27" t="str">
        <f>IF(ISNUMBER(work!HJ196/work!HN196),work!HJ196/work!HN196,".")</f>
        <v>.</v>
      </c>
      <c r="FM196" s="27" t="str">
        <f>IF(ISNUMBER(work!HK196/work!HO196),work!HK196/work!HO196,".")</f>
        <v>.</v>
      </c>
      <c r="FN196" s="27" t="str">
        <f>IF(ISNUMBER((work!HI196+work!HJ196)/(work!HM196+work!HN196)),(work!HI196+work!HJ196)/(work!HM196+work!HN196),".")</f>
        <v>.</v>
      </c>
      <c r="FO196" s="27" t="s">
        <v>5007</v>
      </c>
      <c r="FP196" s="27" t="s">
        <v>5007</v>
      </c>
      <c r="FQ196" s="27" t="s">
        <v>5007</v>
      </c>
      <c r="FR196" s="27" t="s">
        <v>5007</v>
      </c>
      <c r="FS196" s="27" t="s">
        <v>5007</v>
      </c>
      <c r="FT196" s="27" t="str">
        <f>work!GM196</f>
        <v>.</v>
      </c>
      <c r="FU196" s="27" t="str">
        <f>work!GN196</f>
        <v>.</v>
      </c>
      <c r="FV196" s="27" t="str">
        <f>work!GO196</f>
        <v>.</v>
      </c>
      <c r="FW196" s="27" t="s">
        <v>5007</v>
      </c>
      <c r="FX196" s="27"/>
      <c r="FY196" s="27" t="str">
        <f t="shared" si="124"/>
        <v>.</v>
      </c>
      <c r="FZ196">
        <f t="shared" si="103"/>
        <v>0</v>
      </c>
      <c r="GA196" t="str">
        <f>work!HC196</f>
        <v>.</v>
      </c>
      <c r="GB196" t="str">
        <f>IF(ISNUMBER(work!HA196+work!HB196),work!HA196+work!HB196,".")</f>
        <v>.</v>
      </c>
      <c r="GC196" t="str">
        <f>IF(ISNUMBER(work!HK196-work!HC196),work!HK196-work!HC196,".")</f>
        <v>.</v>
      </c>
      <c r="GD196" t="str">
        <f>IF(ISNUMBER(work!HI196+work!HJ196-work!HA196-work!HB196),(work!HI196+work!HJ196-work!HA196-work!HB196),".")</f>
        <v>.</v>
      </c>
      <c r="GH196" t="str">
        <f>work!GQ196</f>
        <v>.</v>
      </c>
      <c r="GI196" t="str">
        <f>work!GR196</f>
        <v>.</v>
      </c>
      <c r="GJ196" t="str">
        <f>work!GZ196</f>
        <v>.</v>
      </c>
      <c r="GK196" t="str">
        <f>work!HH196</f>
        <v>.</v>
      </c>
      <c r="GL196">
        <f t="shared" si="125"/>
        <v>0</v>
      </c>
      <c r="GM196" t="str">
        <f>IFERROR(VLOOKUP($F196,AREA_EM_ALLYEAR,Seq!B$1,FALSE),".")</f>
        <v>.</v>
      </c>
      <c r="GN196" t="str">
        <f>IFERROR(VLOOKUP($F196,AREA_EM_ALLYEAR,Seq!C$1,FALSE),".")</f>
        <v>.</v>
      </c>
      <c r="GO196" t="str">
        <f>IFERROR(VLOOKUP($F196,AREA_EM_ALLYEAR,Seq!D$1,FALSE),".")</f>
        <v>.</v>
      </c>
      <c r="GP196" t="str">
        <f>IFERROR(VLOOKUP($F196,AREA_EM_ALLYEAR,Seq!E$1,FALSE),".")</f>
        <v>.</v>
      </c>
      <c r="GQ196" t="str">
        <f>IFERROR(VLOOKUP($F196,AREA_EM_ALLYEAR,Seq!F$1,FALSE),".")</f>
        <v>.</v>
      </c>
      <c r="GR196" t="str">
        <f>IFERROR(VLOOKUP($F196,AREA_EM_ALLYEAR,Seq!G$1,FALSE),".")</f>
        <v>.</v>
      </c>
      <c r="GS196" t="str">
        <f>IFERROR(VLOOKUP($F196,AREA_EM_ALLYEAR,Seq!H$1,FALSE),".")</f>
        <v>.</v>
      </c>
      <c r="GT196" t="str">
        <f>IFERROR(VLOOKUP($F196,AREA_EM_ALLYEAR,Seq!I$1,FALSE),".")</f>
        <v>.</v>
      </c>
      <c r="GU196" t="str">
        <f>IFERROR(VLOOKUP($F196,AREA_EM_ALLYEAR,Seq!J$1,FALSE),".")</f>
        <v>.</v>
      </c>
      <c r="GV196" t="str">
        <f>IFERROR(VLOOKUP($F196,AREA_EM_ALLYEAR,Seq!K$1,FALSE),".")</f>
        <v>.</v>
      </c>
      <c r="GW196" t="str">
        <f>IFERROR(VLOOKUP($F196,AREA_EM_ALLYEAR,Seq!L$1,FALSE),".")</f>
        <v>.</v>
      </c>
      <c r="GX196" t="str">
        <f>IFERROR(VLOOKUP($F196,AREA_EM_ALLYEAR,Seq!M$1,FALSE),".")</f>
        <v>.</v>
      </c>
      <c r="GY196" t="str">
        <f>IFERROR(VLOOKUP($F196,AREA_EM_ALLYEAR,Seq!N$1,FALSE),".")</f>
        <v>.</v>
      </c>
      <c r="GZ196" t="str">
        <f>IFERROR(VLOOKUP($F196,AREA_EM_ALLYEAR,Seq!O$1,FALSE),".")</f>
        <v>.</v>
      </c>
      <c r="HA196" t="str">
        <f t="shared" si="104"/>
        <v>.</v>
      </c>
      <c r="HK196" s="139" t="str">
        <f>IFERROR(VLOOKUP(CONCATENATE($G196, ".SP.DYN.LE00.IN"),AREA_WB_6ATTRS,Seq!B$1,FALSE)-VLOOKUP("CHN.SP.DYN.LE00.IN",AREA_WB_6ATTRS,Seq!B$1,FALSE),".")</f>
        <v>.</v>
      </c>
      <c r="HL196" s="139" t="str">
        <f>IFERROR(VLOOKUP(CONCATENATE($G196, ".SP.DYN.LE00.IN"),AREA_WB_6ATTRS,Seq!C$1,FALSE)-VLOOKUP("CHN.SP.DYN.LE00.IN",AREA_WB_6ATTRS,Seq!C$1,FALSE),".")</f>
        <v>.</v>
      </c>
      <c r="HM196" s="139" t="str">
        <f>IFERROR(VLOOKUP(CONCATENATE($G196, ".SP.DYN.LE00.IN"),AREA_WB_6ATTRS,Seq!D$1,FALSE)-VLOOKUP("CHN.SP.DYN.LE00.IN",AREA_WB_6ATTRS,Seq!D$1,FALSE),".")</f>
        <v>.</v>
      </c>
      <c r="HN196" s="139" t="str">
        <f>IFERROR(VLOOKUP(CONCATENATE($G196, ".SP.DYN.LE00.IN"),AREA_WB_6ATTRS,Seq!E$1,FALSE)-VLOOKUP("CHN.SP.DYN.LE00.IN",AREA_WB_6ATTRS,Seq!E$1,FALSE),".")</f>
        <v>.</v>
      </c>
      <c r="HO196" s="139" t="str">
        <f>IFERROR(VLOOKUP(CONCATENATE($G196, ".SP.DYN.LE00.IN"),AREA_WB_6ATTRS,Seq!F$1,FALSE)-VLOOKUP("CHN.SP.DYN.LE00.IN",AREA_WB_6ATTRS,Seq!F$1,FALSE),".")</f>
        <v>.</v>
      </c>
      <c r="HP196" s="139" t="str">
        <f>IFERROR(VLOOKUP(CONCATENATE($G196, ".SP.DYN.LE00.IN"),AREA_WB_6ATTRS,Seq!G$1,FALSE)-VLOOKUP("CHN.SP.DYN.LE00.IN",AREA_WB_6ATTRS,Seq!G$1,FALSE),".")</f>
        <v>.</v>
      </c>
      <c r="HQ196" s="139" t="str">
        <f>IFERROR(VLOOKUP(CONCATENATE($G196, ".SP.DYN.LE00.IN"),AREA_WB_6ATTRS,Seq!H$1,FALSE)-VLOOKUP("CHN.SP.DYN.LE00.IN",AREA_WB_6ATTRS,Seq!H$1,FALSE),".")</f>
        <v>.</v>
      </c>
      <c r="HR196" s="139" t="str">
        <f>IFERROR(VLOOKUP(CONCATENATE($G196, ".SP.DYN.LE00.IN"),AREA_WB_6ATTRS,Seq!I$1,FALSE)-VLOOKUP("CHN.SP.DYN.LE00.IN",AREA_WB_6ATTRS,Seq!I$1,FALSE),".")</f>
        <v>.</v>
      </c>
      <c r="HS196" s="139" t="str">
        <f>IFERROR(VLOOKUP(CONCATENATE($G196, ".SP.DYN.LE00.IN"),AREA_WB_6ATTRS,Seq!J$1,FALSE)-VLOOKUP("CHN.SP.DYN.LE00.IN",AREA_WB_6ATTRS,Seq!J$1,FALSE),".")</f>
        <v>.</v>
      </c>
      <c r="HT196" s="139" t="str">
        <f>IFERROR(VLOOKUP(CONCATENATE($G196, ".SP.DYN.LE00.IN"),AREA_WB_6ATTRS,Seq!K$1,FALSE)-VLOOKUP("CHN.SP.DYN.LE00.IN",AREA_WB_6ATTRS,Seq!K$1,FALSE),".")</f>
        <v>.</v>
      </c>
      <c r="HU196" s="139">
        <f>IFERROR(VLOOKUP(CONCATENATE($G196, ".SP.DYN.LE00.IN"),AREA_WB_6ATTRS,Seq!L$1,FALSE)-VLOOKUP("CHN.SP.DYN.LE00.IN",AREA_WB_6ATTRS,Seq!L$1,FALSE),".")</f>
        <v>-0.39046341463415501</v>
      </c>
      <c r="HV196" s="139" t="str">
        <f>IFERROR(VLOOKUP(CONCATENATE($G196, ".SP.DYN.LE00.IN"),AREA_WB_6ATTRS,Seq!M$1,FALSE)-VLOOKUP("CHN.SP.DYN.LE00.IN",AREA_WB_6ATTRS,Seq!M$1,FALSE),".")</f>
        <v>.</v>
      </c>
      <c r="HW196" s="139" t="str">
        <f>IFERROR(VLOOKUP(CONCATENATE($G196, ".SP.DYN.LE00.IN"),AREA_WB_6ATTRS,Seq!N$1,FALSE)-VLOOKUP("CHN.SP.DYN.LE00.IN",AREA_WB_6ATTRS,Seq!N$1,FALSE),".")</f>
        <v>.</v>
      </c>
      <c r="HX196" s="139" t="str">
        <f>IFERROR(VLOOKUP(CONCATENATE($G196, ".SP.DYN.LE00.IN"),AREA_WB_6ATTRS,Seq!O$1,FALSE)-VLOOKUP("CHN.SP.DYN.LE00.IN",AREA_WB_6ATTRS,Seq!O$1,FALSE),".")</f>
        <v>.</v>
      </c>
      <c r="HY196" s="139" t="str">
        <f>IFERROR(VLOOKUP(CONCATENATE($G196, ".SP.DYN.LE00.IN"),AREA_WB_6ATTRS,Seq!P$1,FALSE)-VLOOKUP("CHN.SP.DYN.LE00.IN",AREA_WB_6ATTRS,Seq!P$1,FALSE),".")</f>
        <v>.</v>
      </c>
      <c r="HZ196" s="139">
        <f>IFERROR(VLOOKUP(CONCATENATE($G196, ".SP.DYN.LE00.IN"),AREA_WB_6ATTRS,Seq!Q$1,FALSE)-VLOOKUP("CHN.SP.DYN.LE00.IN",AREA_WB_6ATTRS,Seq!Q$1,FALSE),".")</f>
        <v>1.4199024390243835</v>
      </c>
      <c r="IA196" s="139" t="str">
        <f>IFERROR(VLOOKUP(CONCATENATE($G196, ".SP.DYN.LE00.IN"),AREA_WB_6ATTRS,Seq!R$1,FALSE)-VLOOKUP("CHN.SP.DYN.LE00.IN",AREA_WB_6ATTRS,Seq!R$1,FALSE),".")</f>
        <v>.</v>
      </c>
      <c r="IB196" s="139" t="str">
        <f>IFERROR(VLOOKUP(CONCATENATE($G196, ".SP.DYN.LE00.IN"),AREA_WB_6ATTRS,Seq!S$1,FALSE)-VLOOKUP("CHN.SP.DYN.LE00.IN",AREA_WB_6ATTRS,Seq!S$1,FALSE),".")</f>
        <v>.</v>
      </c>
      <c r="IC196" s="139" t="str">
        <f>IFERROR(VLOOKUP(CONCATENATE($G196, ".SP.DYN.LE00.IN"),AREA_WB_6ATTRS,Seq!T$1,FALSE)-VLOOKUP("CHN.SP.DYN.LE00.IN",AREA_WB_6ATTRS,Seq!T$1,FALSE),".")</f>
        <v>.</v>
      </c>
      <c r="ID196" s="139" t="str">
        <f>IFERROR(VLOOKUP(CONCATENATE($G196, ".SP.DYN.LE00.IN"),AREA_WB_6ATTRS,Seq!U$1,FALSE)-VLOOKUP("CHN.SP.DYN.LE00.IN",AREA_WB_6ATTRS,Seq!U$1,FALSE),".")</f>
        <v>.</v>
      </c>
      <c r="IE196" s="139">
        <f>IFERROR(VLOOKUP(CONCATENATE($G196, ".SP.DYN.LE00.IN"),AREA_WB_6ATTRS,Seq!V$1,FALSE)-VLOOKUP("CHN.SP.DYN.LE00.IN",AREA_WB_6ATTRS,Seq!V$1,FALSE),".")</f>
        <v>-0.74804878048780665</v>
      </c>
      <c r="IF196" s="139" t="str">
        <f>IFERROR(VLOOKUP(CONCATENATE($G196, ".SP.DYN.LE00.IN"),AREA_WB_6ATTRS,Seq!W$1,FALSE)-VLOOKUP("CHN.SP.DYN.LE00.IN",AREA_WB_6ATTRS,Seq!W$1,FALSE),".")</f>
        <v>.</v>
      </c>
      <c r="IG196" s="139" t="str">
        <f>IFERROR(VLOOKUP(CONCATENATE($G196, ".SP.DYN.LE00.IN"),AREA_WB_6ATTRS,Seq!X$1,FALSE)-VLOOKUP("CHN.SP.DYN.LE00.IN",AREA_WB_6ATTRS,Seq!X$1,FALSE),".")</f>
        <v>.</v>
      </c>
      <c r="IH196" s="139" t="str">
        <f>IFERROR(VLOOKUP(CONCATENATE($G196, ".SP.DYN.LE00.IN"),AREA_WB_6ATTRS,Seq!Y$1,FALSE)-VLOOKUP("CHN.SP.DYN.LE00.IN",AREA_WB_6ATTRS,Seq!Y$1,FALSE),".")</f>
        <v>.</v>
      </c>
      <c r="II196" s="139" t="str">
        <f>IFERROR(VLOOKUP(CONCATENATE($G196, ".SP.DYN.LE00.IN"),AREA_WB_6ATTRS,Seq!Z$1,FALSE)-VLOOKUP("CHN.SP.DYN.LE00.IN",AREA_WB_6ATTRS,Seq!Z$1,FALSE),".")</f>
        <v>.</v>
      </c>
      <c r="IJ196" s="139">
        <f>IFERROR(VLOOKUP(CONCATENATE($G196, ".SP.DYN.LE00.IN"),AREA_WB_6ATTRS,Seq!AA$1,FALSE)-VLOOKUP("CHN.SP.DYN.LE00.IN",AREA_WB_6ATTRS,Seq!AA$1,FALSE),".")</f>
        <v>-3.0420487804878178</v>
      </c>
      <c r="IK196" s="139" t="str">
        <f>IFERROR(VLOOKUP(CONCATENATE($G196, ".SP.DYN.LE00.IN"),AREA_WB_6ATTRS,Seq!AB$1,FALSE)-VLOOKUP("CHN.SP.DYN.LE00.IN",AREA_WB_6ATTRS,Seq!AB$1,FALSE),".")</f>
        <v>.</v>
      </c>
      <c r="IL196" s="139" t="str">
        <f>IFERROR(VLOOKUP(CONCATENATE($G196, ".SP.DYN.LE00.IN"),AREA_WB_6ATTRS,Seq!AC$1,FALSE)-VLOOKUP("CHN.SP.DYN.LE00.IN",AREA_WB_6ATTRS,Seq!AC$1,FALSE),".")</f>
        <v>.</v>
      </c>
      <c r="IM196" s="139" t="str">
        <f>IFERROR(VLOOKUP(CONCATENATE($G196, ".SP.DYN.LE00.IN"),AREA_WB_6ATTRS,Seq!AD$1,FALSE)-VLOOKUP("CHN.SP.DYN.LE00.IN",AREA_WB_6ATTRS,Seq!AD$1,FALSE),".")</f>
        <v>.</v>
      </c>
      <c r="IN196" s="139" t="str">
        <f>IFERROR(VLOOKUP(CONCATENATE($G196, ".SP.DYN.LE00.IN"),AREA_WB_6ATTRS,Seq!AE$1,FALSE)-VLOOKUP("CHN.SP.DYN.LE00.IN",AREA_WB_6ATTRS,Seq!AE$1,FALSE),".")</f>
        <v>.</v>
      </c>
      <c r="IO196" s="139" t="str">
        <f>IFERROR(VLOOKUP(CONCATENATE($G196, ".SP.DYN.LE00.IN"),AREA_WB_6ATTRS,Seq!AF$1,FALSE)-VLOOKUP("CHN.SP.DYN.LE00.IN",AREA_WB_6ATTRS,Seq!AF$1,FALSE),".")</f>
        <v>.</v>
      </c>
      <c r="IP196" s="139" t="str">
        <f>IFERROR(VLOOKUP(CONCATENATE($G196, ".SP.DYN.LE00.IN"),AREA_WB_6ATTRS,Seq!AG$1,FALSE)-VLOOKUP("CHN.SP.DYN.LE00.IN",AREA_WB_6ATTRS,Seq!AG$1,FALSE),".")</f>
        <v>.</v>
      </c>
      <c r="IW196" t="str">
        <f>IFERROR(VLOOKUP(CONCATENATE($G196, ".SP.DYN.LE00.IN"),AREA_WB_6ATTRS,Seq!B$1,FALSE),".")</f>
        <v>.</v>
      </c>
      <c r="IX196" t="str">
        <f>IFERROR(VLOOKUP(CONCATENATE($G196, ".SP.DYN.LE00.IN"),AREA_WB_6ATTRS,Seq!C$1,FALSE),".")</f>
        <v>.</v>
      </c>
      <c r="IY196" t="str">
        <f>IFERROR(VLOOKUP(CONCATENATE($G196, ".SP.DYN.LE00.IN"),AREA_WB_6ATTRS,Seq!D$1,FALSE),".")</f>
        <v>.</v>
      </c>
      <c r="IZ196" t="str">
        <f>IFERROR(VLOOKUP(CONCATENATE($G196, ".SP.DYN.LE00.IN"),AREA_WB_6ATTRS,Seq!E$1,FALSE),".")</f>
        <v>.</v>
      </c>
      <c r="JA196" t="str">
        <f>IFERROR(VLOOKUP(CONCATENATE($G196, ".SP.DYN.LE00.IN"),AREA_WB_6ATTRS,Seq!F$1,FALSE),".")</f>
        <v>.</v>
      </c>
      <c r="JB196" t="str">
        <f>IFERROR(VLOOKUP(CONCATENATE($G196, ".SP.DYN.LE00.IN"),AREA_WB_6ATTRS,Seq!G$1,FALSE),".")</f>
        <v>.</v>
      </c>
      <c r="JC196" t="str">
        <f>IFERROR(VLOOKUP(CONCATENATE($G196, ".SP.DYN.LE00.IN"),AREA_WB_6ATTRS,Seq!H$1,FALSE),".")</f>
        <v>.</v>
      </c>
      <c r="JD196" t="str">
        <f>IFERROR(VLOOKUP(CONCATENATE($G196, ".SP.DYN.LE00.IN"),AREA_WB_6ATTRS,Seq!I$1,FALSE),".")</f>
        <v>.</v>
      </c>
      <c r="JE196" t="str">
        <f>IFERROR(VLOOKUP(CONCATENATE($G196, ".SP.DYN.LE00.IN"),AREA_WB_6ATTRS,Seq!J$1,FALSE),".")</f>
        <v>.</v>
      </c>
      <c r="JF196" t="str">
        <f>IFERROR(VLOOKUP(CONCATENATE($G196, ".SP.DYN.LE00.IN"),AREA_WB_6ATTRS,Seq!K$1,FALSE),".")</f>
        <v>.</v>
      </c>
      <c r="JG196">
        <f>IFERROR(VLOOKUP(CONCATENATE($G196, ".SP.DYN.LE00.IN"),AREA_WB_6ATTRS,Seq!L$1,FALSE),".")</f>
        <v>69.069268292682921</v>
      </c>
      <c r="JH196" t="str">
        <f>IFERROR(VLOOKUP(CONCATENATE($G196, ".SP.DYN.LE00.IN"),AREA_WB_6ATTRS,Seq!M$1,FALSE),".")</f>
        <v>.</v>
      </c>
      <c r="JI196" t="str">
        <f>IFERROR(VLOOKUP(CONCATENATE($G196, ".SP.DYN.LE00.IN"),AREA_WB_6ATTRS,Seq!N$1,FALSE),".")</f>
        <v>.</v>
      </c>
      <c r="JJ196" t="str">
        <f>IFERROR(VLOOKUP(CONCATENATE($G196, ".SP.DYN.LE00.IN"),AREA_WB_6ATTRS,Seq!O$1,FALSE),".")</f>
        <v>.</v>
      </c>
      <c r="JK196" t="str">
        <f>IFERROR(VLOOKUP(CONCATENATE($G196, ".SP.DYN.LE00.IN"),AREA_WB_6ATTRS,Seq!P$1,FALSE),".")</f>
        <v>.</v>
      </c>
      <c r="JL196">
        <f>IFERROR(VLOOKUP(CONCATENATE($G196, ".SP.DYN.LE00.IN"),AREA_WB_6ATTRS,Seq!Q$1,FALSE),".")</f>
        <v>71.844634146341463</v>
      </c>
      <c r="JM196" t="str">
        <f>IFERROR(VLOOKUP(CONCATENATE($G196, ".SP.DYN.LE00.IN"),AREA_WB_6ATTRS,Seq!R$1,FALSE),".")</f>
        <v>.</v>
      </c>
      <c r="JN196" t="str">
        <f>IFERROR(VLOOKUP(CONCATENATE($G196, ".SP.DYN.LE00.IN"),AREA_WB_6ATTRS,Seq!S$1,FALSE),".")</f>
        <v>.</v>
      </c>
      <c r="JO196" t="str">
        <f>IFERROR(VLOOKUP(CONCATENATE($G196, ".SP.DYN.LE00.IN"),AREA_WB_6ATTRS,Seq!T$1,FALSE),".")</f>
        <v>.</v>
      </c>
      <c r="JP196" t="str">
        <f>IFERROR(VLOOKUP(CONCATENATE($G196, ".SP.DYN.LE00.IN"),AREA_WB_6ATTRS,Seq!U$1,FALSE),".")</f>
        <v>.</v>
      </c>
      <c r="JQ196">
        <f>IFERROR(VLOOKUP(CONCATENATE($G196, ".SP.DYN.LE00.IN"),AREA_WB_6ATTRS,Seq!V$1,FALSE),".")</f>
        <v>70.493658536585372</v>
      </c>
      <c r="JR196" t="str">
        <f>IFERROR(VLOOKUP(CONCATENATE($G196, ".SP.DYN.LE00.IN"),AREA_WB_6ATTRS,Seq!W$1,FALSE),".")</f>
        <v>.</v>
      </c>
      <c r="JS196" t="str">
        <f>IFERROR(VLOOKUP(CONCATENATE($G196, ".SP.DYN.LE00.IN"),AREA_WB_6ATTRS,Seq!X$1,FALSE),".")</f>
        <v>.</v>
      </c>
      <c r="JT196" t="str">
        <f>IFERROR(VLOOKUP(CONCATENATE($G196, ".SP.DYN.LE00.IN"),AREA_WB_6ATTRS,Seq!Y$1,FALSE),".")</f>
        <v>.</v>
      </c>
      <c r="JU196" t="str">
        <f>IFERROR(VLOOKUP(CONCATENATE($G196, ".SP.DYN.LE00.IN"),AREA_WB_6ATTRS,Seq!Z$1,FALSE),".")</f>
        <v>.</v>
      </c>
      <c r="JV196">
        <f>IFERROR(VLOOKUP(CONCATENATE($G196, ".SP.DYN.LE00.IN"),AREA_WB_6ATTRS,Seq!AA$1,FALSE),".")</f>
        <v>69.129268292682923</v>
      </c>
      <c r="JW196" t="str">
        <f>IFERROR(VLOOKUP(CONCATENATE($G196, ".SP.DYN.LE00.IN"),AREA_WB_6ATTRS,Seq!AB$1,FALSE),".")</f>
        <v>.</v>
      </c>
      <c r="JX196" t="str">
        <f>IFERROR(VLOOKUP(CONCATENATE($G196, ".SP.DYN.LE00.IN"),AREA_WB_6ATTRS,Seq!AC$1,FALSE),".")</f>
        <v>.</v>
      </c>
      <c r="JY196" t="str">
        <f>IFERROR(VLOOKUP(CONCATENATE($G196, ".SP.DYN.LE00.IN"),AREA_WB_6ATTRS,Seq!AD$1,FALSE),".")</f>
        <v>.</v>
      </c>
      <c r="JZ196" t="str">
        <f>IFERROR(VLOOKUP(CONCATENATE($G196, ".SP.DYN.LE00.IN"),AREA_WB_6ATTRS,Seq!AE$1,FALSE),".")</f>
        <v>.</v>
      </c>
      <c r="KA196" t="str">
        <f>IFERROR(VLOOKUP(CONCATENATE($G196, ".SP.DYN.LE00.IN"),AREA_WB_6ATTRS,Seq!AF$1,FALSE),".")</f>
        <v>.</v>
      </c>
      <c r="KB196" t="str">
        <f>IFERROR(VLOOKUP(CONCATENATE($G196, ".SP.DYN.LE00.IN"),AREA_WB_6ATTRS,Seq!AG$1,FALSE),".")</f>
        <v>.</v>
      </c>
      <c r="KK196">
        <f t="shared" si="107"/>
        <v>0</v>
      </c>
      <c r="KL196">
        <f t="shared" si="105"/>
        <v>0</v>
      </c>
      <c r="KM196" t="str">
        <f t="shared" si="108"/>
        <v>.</v>
      </c>
      <c r="KN196" t="str">
        <f t="shared" si="109"/>
        <v>.</v>
      </c>
      <c r="KO196" t="str">
        <f t="shared" si="106"/>
        <v>.</v>
      </c>
      <c r="KP196" t="str">
        <f>work!HA196</f>
        <v>.</v>
      </c>
      <c r="KQ196" t="str">
        <f>work!HB196</f>
        <v>.</v>
      </c>
      <c r="KR196" t="str">
        <f>work!HC196</f>
        <v>.</v>
      </c>
      <c r="KS196" t="str">
        <f>IF(ISNUMBER(work!HI196-work!HA196),work!HI196-work!HA196,".")</f>
        <v>.</v>
      </c>
      <c r="KT196" t="str">
        <f>IF(ISNUMBER(work!HJ196-work!HB196),work!HJ196-work!HB196,".")</f>
        <v>.</v>
      </c>
      <c r="KU196" t="str">
        <f>IF(ISNUMBER(work!HK196-work!HC196),work!HK196-work!HC196,".")</f>
        <v>.</v>
      </c>
      <c r="KW196">
        <f>IFERROR(work!HR196/work!HV196,".")</f>
        <v>1.4031033344338065E-3</v>
      </c>
      <c r="KX196">
        <f>IFERROR(work!HS196/work!HW196,".")</f>
        <v>3.0419256712075123E-3</v>
      </c>
      <c r="KY196">
        <f>IFERROR(work!HT196/work!HX196,".")</f>
        <v>5.4367713942182025E-2</v>
      </c>
      <c r="KZ196">
        <f>IFERROR(work!HU196/work!HY196,".")</f>
        <v>0</v>
      </c>
    </row>
    <row r="197" spans="1:312" s="179" customFormat="1">
      <c r="A197" s="174"/>
      <c r="B197" s="174"/>
      <c r="C197" s="174"/>
      <c r="D197" s="174"/>
      <c r="E197" s="174"/>
      <c r="F197" s="175"/>
      <c r="G197" s="175"/>
      <c r="H197" s="175"/>
      <c r="I197" s="175"/>
      <c r="J197" s="175"/>
      <c r="K197" s="175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  <c r="AN197" s="176"/>
      <c r="AO197" s="176"/>
      <c r="AP197" s="176"/>
      <c r="AQ197" s="176"/>
      <c r="AR197" s="176"/>
      <c r="AS197" s="176"/>
      <c r="AT197" s="176"/>
      <c r="AU197" s="176"/>
      <c r="AV197" s="176"/>
      <c r="AW197" s="176"/>
      <c r="AX197" s="176"/>
      <c r="AY197" s="176"/>
      <c r="AZ197" s="176"/>
      <c r="BA197" s="176"/>
      <c r="BB197" s="176"/>
      <c r="BC197" s="176"/>
      <c r="BD197" s="176"/>
      <c r="BE197" s="176"/>
      <c r="BF197" s="176"/>
      <c r="BG197" s="176"/>
      <c r="BH197" s="176"/>
      <c r="BI197" s="176"/>
      <c r="BJ197" s="176"/>
      <c r="BK197" s="176"/>
      <c r="BL197" s="176"/>
      <c r="BM197" s="176"/>
      <c r="BN197" s="176"/>
      <c r="BO197" s="176"/>
      <c r="BP197" s="176"/>
      <c r="BQ197" s="176"/>
      <c r="BR197" s="176"/>
      <c r="BS197" s="176"/>
      <c r="BT197" s="176"/>
      <c r="BU197" s="176"/>
      <c r="BV197" s="176"/>
      <c r="BW197" s="176"/>
      <c r="BX197" s="176"/>
      <c r="BY197" s="176"/>
      <c r="BZ197" s="176"/>
      <c r="CA197" s="176"/>
      <c r="CB197" s="176"/>
      <c r="CC197" s="176"/>
      <c r="CD197" s="176"/>
      <c r="CE197" s="176"/>
      <c r="CF197" s="176"/>
      <c r="CG197" s="176"/>
      <c r="CH197" s="176"/>
      <c r="CI197" s="176"/>
      <c r="CJ197" s="176"/>
      <c r="CK197" s="176"/>
      <c r="CL197" s="176"/>
      <c r="CM197" s="176"/>
      <c r="CN197" s="176"/>
      <c r="CO197" s="176"/>
      <c r="CP197" s="176"/>
      <c r="CQ197" s="176"/>
      <c r="CR197" s="176"/>
      <c r="CS197" s="176"/>
      <c r="CT197" s="176"/>
      <c r="CU197" s="176"/>
      <c r="CV197" s="176"/>
      <c r="CW197" s="176"/>
      <c r="CX197" s="176"/>
      <c r="CY197" s="176"/>
      <c r="CZ197" s="176"/>
      <c r="DA197" s="176"/>
      <c r="DB197" s="176"/>
      <c r="DC197" s="176"/>
      <c r="DD197" s="176"/>
      <c r="DE197" s="176"/>
      <c r="DF197" s="176"/>
      <c r="DG197" s="176"/>
      <c r="DH197" s="176"/>
      <c r="DI197" s="176"/>
      <c r="DJ197" s="176"/>
      <c r="DK197" s="176"/>
      <c r="DL197" s="176"/>
      <c r="DM197" s="176"/>
      <c r="DN197" s="176"/>
      <c r="DO197" s="176"/>
      <c r="DP197" s="176"/>
      <c r="DQ197" s="176"/>
      <c r="DR197" s="176"/>
      <c r="DS197" s="176"/>
      <c r="DT197" s="176"/>
      <c r="DU197" s="176"/>
      <c r="DV197" s="176"/>
      <c r="DW197" s="176"/>
      <c r="DX197" s="176"/>
      <c r="DY197" s="176"/>
      <c r="DZ197" s="176"/>
      <c r="EA197" s="176"/>
      <c r="EB197" s="176"/>
      <c r="EC197" s="177"/>
      <c r="ED197" s="176"/>
      <c r="EE197" s="176"/>
      <c r="EF197" s="176"/>
      <c r="EG197" s="176"/>
      <c r="EH197" s="176"/>
      <c r="EI197" s="176"/>
      <c r="EJ197" s="176"/>
      <c r="EK197" s="176"/>
      <c r="EL197" s="176"/>
      <c r="EM197" s="177"/>
      <c r="EN197" s="176"/>
      <c r="EO197" s="176"/>
      <c r="EP197" s="176"/>
      <c r="EQ197" s="176"/>
      <c r="ER197" s="177"/>
      <c r="ES197" s="176"/>
      <c r="ET197" s="176"/>
      <c r="EU197" s="176"/>
      <c r="EV197" s="176"/>
      <c r="EW197" s="176"/>
      <c r="EX197" s="176"/>
      <c r="EY197" s="176"/>
      <c r="EZ197" s="176"/>
      <c r="FA197" s="176"/>
      <c r="FB197" s="176"/>
      <c r="FC197" s="176"/>
      <c r="FD197" s="176"/>
      <c r="FE197" s="178"/>
      <c r="FF197" s="178"/>
      <c r="FG197" s="178"/>
      <c r="FH197" s="178"/>
      <c r="FI197" s="176"/>
      <c r="FJ197" s="176"/>
      <c r="FK197" s="176"/>
      <c r="FL197" s="176"/>
      <c r="FM197" s="176"/>
      <c r="FN197" s="176"/>
      <c r="FO197" s="176"/>
      <c r="FP197" s="176"/>
      <c r="FQ197" s="176"/>
      <c r="FR197" s="176"/>
      <c r="FS197" s="176"/>
      <c r="FT197" s="176"/>
      <c r="FU197" s="176"/>
      <c r="FV197" s="176"/>
      <c r="FW197" s="176"/>
      <c r="FX197" s="176"/>
      <c r="FY197" s="176"/>
    </row>
  </sheetData>
  <autoFilter ref="A4:GG196"/>
  <phoneticPr fontId="35" type="noConversion"/>
  <hyperlinks>
    <hyperlink ref="FY2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Z200"/>
  <sheetViews>
    <sheetView workbookViewId="0">
      <pane xSplit="3" ySplit="4" topLeftCell="GY5" activePane="bottomRight" state="frozenSplit"/>
      <selection pane="topRight" activeCell="D1" sqref="D1"/>
      <selection pane="bottomLeft" activeCell="A5" sqref="A5"/>
      <selection pane="bottomRight" activeCell="GZ5" sqref="GZ5"/>
    </sheetView>
  </sheetViews>
  <sheetFormatPr defaultRowHeight="14.25" outlineLevelCol="2"/>
  <cols>
    <col min="1" max="1" width="13.375" style="9" customWidth="1"/>
    <col min="2" max="2" width="17.5" style="12" customWidth="1"/>
    <col min="3" max="3" width="4.5" style="12" bestFit="1" customWidth="1"/>
    <col min="4" max="40" width="12.5" style="28" customWidth="1" outlineLevel="2"/>
    <col min="41" max="41" width="6.5" style="28" customWidth="1" outlineLevel="1"/>
    <col min="42" max="78" width="12.5" style="28" customWidth="1" outlineLevel="2"/>
    <col min="79" max="79" width="6.875" style="28" customWidth="1" outlineLevel="1"/>
    <col min="80" max="80" width="6" style="28" customWidth="1"/>
    <col min="81" max="117" width="11.5" style="28" customWidth="1" outlineLevel="2"/>
    <col min="118" max="118" width="5.5" style="28" customWidth="1" outlineLevel="1"/>
    <col min="119" max="155" width="11.5" style="28" customWidth="1" outlineLevel="2"/>
    <col min="156" max="192" width="15.875" style="28" customWidth="1" outlineLevel="2"/>
    <col min="193" max="193" width="6.5" style="28" customWidth="1" outlineLevel="1"/>
    <col min="194" max="194" width="5.5" style="28" bestFit="1" customWidth="1"/>
    <col min="195" max="198" width="11.5" style="28" customWidth="1" outlineLevel="2"/>
    <col min="199" max="199" width="14.25" style="9" customWidth="1" outlineLevel="2"/>
    <col min="200" max="200" width="15.5" style="9" customWidth="1" outlineLevel="2"/>
    <col min="201" max="201" width="14.5" style="9" customWidth="1" outlineLevel="2"/>
    <col min="202" max="202" width="14.5" style="167" customWidth="1" outlineLevel="2"/>
    <col min="203" max="206" width="12.75" customWidth="1" outlineLevel="2"/>
    <col min="207" max="207" width="5.5" customWidth="1" outlineLevel="1"/>
    <col min="208" max="223" width="9" style="9" customWidth="1" outlineLevel="2"/>
    <col min="224" max="224" width="9" style="9" customWidth="1" outlineLevel="1"/>
    <col min="225" max="225" width="9.375" style="28" customWidth="1"/>
    <col min="226" max="229" width="9" style="9" customWidth="1" outlineLevel="1"/>
    <col min="230" max="230" width="11.375" style="9" customWidth="1" outlineLevel="1"/>
    <col min="231" max="233" width="9" style="9" customWidth="1" outlineLevel="1"/>
    <col min="234" max="16384" width="9" style="9"/>
  </cols>
  <sheetData>
    <row r="1" spans="1:234">
      <c r="GZ1" s="133"/>
      <c r="HA1" s="134"/>
      <c r="HB1" s="134"/>
      <c r="HC1" s="134"/>
      <c r="HD1" s="134"/>
      <c r="HE1" s="134"/>
      <c r="HF1" s="134"/>
      <c r="HG1" s="135"/>
      <c r="HH1" s="133"/>
      <c r="HI1" s="134"/>
      <c r="HJ1" s="134"/>
      <c r="HK1" s="134"/>
      <c r="HL1" s="134"/>
      <c r="HM1" s="134"/>
      <c r="HN1" s="134"/>
      <c r="HO1" s="135"/>
      <c r="HP1" s="135"/>
    </row>
    <row r="2" spans="1:234">
      <c r="GZ2" s="133"/>
      <c r="HA2" s="134"/>
      <c r="HB2" s="134"/>
      <c r="HC2" s="134"/>
      <c r="HD2" s="134"/>
      <c r="HE2" s="134"/>
      <c r="HF2" s="134"/>
      <c r="HG2" s="135"/>
      <c r="HH2" s="133"/>
      <c r="HI2" s="134"/>
      <c r="HJ2" s="134"/>
      <c r="HK2" s="134"/>
      <c r="HL2" s="134"/>
      <c r="HM2" s="134"/>
      <c r="HN2" s="134"/>
      <c r="HO2" s="135"/>
      <c r="HP2" s="135"/>
    </row>
    <row r="3" spans="1:234">
      <c r="EQ3" s="171" t="s">
        <v>5105</v>
      </c>
      <c r="GZ3" s="183">
        <v>1990</v>
      </c>
      <c r="HA3" s="184"/>
      <c r="HB3" s="184"/>
      <c r="HC3" s="184"/>
      <c r="HD3" s="184"/>
      <c r="HE3" s="184"/>
      <c r="HF3" s="184"/>
      <c r="HG3" s="185"/>
      <c r="HH3" s="186">
        <v>2000</v>
      </c>
      <c r="HI3" s="184"/>
      <c r="HJ3" s="184"/>
      <c r="HK3" s="184"/>
      <c r="HL3" s="184"/>
      <c r="HM3" s="184"/>
      <c r="HN3" s="184"/>
      <c r="HO3" s="185"/>
      <c r="HP3" s="1"/>
    </row>
    <row r="4" spans="1:234" s="30" customFormat="1">
      <c r="A4" s="29" t="s">
        <v>1742</v>
      </c>
      <c r="B4" s="29" t="s">
        <v>1743</v>
      </c>
      <c r="C4" s="29" t="s">
        <v>4883</v>
      </c>
      <c r="D4" s="56" t="s">
        <v>2126</v>
      </c>
      <c r="E4" s="56" t="s">
        <v>2127</v>
      </c>
      <c r="F4" s="56" t="s">
        <v>2128</v>
      </c>
      <c r="G4" s="56" t="s">
        <v>2129</v>
      </c>
      <c r="H4" s="56" t="s">
        <v>2130</v>
      </c>
      <c r="I4" s="56" t="s">
        <v>2131</v>
      </c>
      <c r="J4" s="56" t="s">
        <v>2132</v>
      </c>
      <c r="K4" s="56" t="s">
        <v>2133</v>
      </c>
      <c r="L4" s="56" t="s">
        <v>2134</v>
      </c>
      <c r="M4" s="56" t="s">
        <v>2135</v>
      </c>
      <c r="N4" s="56" t="s">
        <v>2136</v>
      </c>
      <c r="O4" s="56" t="s">
        <v>2137</v>
      </c>
      <c r="P4" s="56" t="s">
        <v>2138</v>
      </c>
      <c r="Q4" s="56" t="s">
        <v>2139</v>
      </c>
      <c r="R4" s="56" t="s">
        <v>2140</v>
      </c>
      <c r="S4" s="56" t="s">
        <v>2141</v>
      </c>
      <c r="T4" s="56" t="s">
        <v>2142</v>
      </c>
      <c r="U4" s="56" t="s">
        <v>2143</v>
      </c>
      <c r="V4" s="56" t="s">
        <v>2144</v>
      </c>
      <c r="W4" s="56" t="s">
        <v>2145</v>
      </c>
      <c r="X4" s="56" t="s">
        <v>2146</v>
      </c>
      <c r="Y4" s="56" t="s">
        <v>2147</v>
      </c>
      <c r="Z4" s="56" t="s">
        <v>2148</v>
      </c>
      <c r="AA4" s="56" t="s">
        <v>2149</v>
      </c>
      <c r="AB4" s="56" t="s">
        <v>2150</v>
      </c>
      <c r="AC4" s="56" t="s">
        <v>2151</v>
      </c>
      <c r="AD4" s="56" t="s">
        <v>2152</v>
      </c>
      <c r="AE4" s="56" t="s">
        <v>2153</v>
      </c>
      <c r="AF4" s="56" t="s">
        <v>2154</v>
      </c>
      <c r="AG4" s="137" t="s">
        <v>4619</v>
      </c>
      <c r="AH4" s="56" t="s">
        <v>4991</v>
      </c>
      <c r="AI4" s="137" t="s">
        <v>4992</v>
      </c>
      <c r="AJ4" s="56" t="s">
        <v>4993</v>
      </c>
      <c r="AK4" s="137" t="s">
        <v>4994</v>
      </c>
      <c r="AL4" s="56" t="s">
        <v>4995</v>
      </c>
      <c r="AM4" s="137" t="s">
        <v>4996</v>
      </c>
      <c r="AN4" s="56" t="s">
        <v>4997</v>
      </c>
      <c r="AO4" s="56" t="s">
        <v>2155</v>
      </c>
      <c r="AP4" s="56" t="s">
        <v>2156</v>
      </c>
      <c r="AQ4" s="56" t="s">
        <v>2157</v>
      </c>
      <c r="AR4" s="56" t="s">
        <v>2158</v>
      </c>
      <c r="AS4" s="56" t="s">
        <v>2159</v>
      </c>
      <c r="AT4" s="56" t="s">
        <v>2160</v>
      </c>
      <c r="AU4" s="56" t="s">
        <v>2161</v>
      </c>
      <c r="AV4" s="56" t="s">
        <v>2162</v>
      </c>
      <c r="AW4" s="56" t="s">
        <v>2163</v>
      </c>
      <c r="AX4" s="56" t="s">
        <v>2164</v>
      </c>
      <c r="AY4" s="56" t="s">
        <v>2165</v>
      </c>
      <c r="AZ4" s="56" t="s">
        <v>2166</v>
      </c>
      <c r="BA4" s="56" t="s">
        <v>2167</v>
      </c>
      <c r="BB4" s="56" t="s">
        <v>2168</v>
      </c>
      <c r="BC4" s="56" t="s">
        <v>2169</v>
      </c>
      <c r="BD4" s="56" t="s">
        <v>2170</v>
      </c>
      <c r="BE4" s="56" t="s">
        <v>2171</v>
      </c>
      <c r="BF4" s="56" t="s">
        <v>2172</v>
      </c>
      <c r="BG4" s="56" t="s">
        <v>2173</v>
      </c>
      <c r="BH4" s="56" t="s">
        <v>2174</v>
      </c>
      <c r="BI4" s="56" t="s">
        <v>2175</v>
      </c>
      <c r="BJ4" s="56" t="s">
        <v>2176</v>
      </c>
      <c r="BK4" s="56" t="s">
        <v>2177</v>
      </c>
      <c r="BL4" s="56" t="s">
        <v>2178</v>
      </c>
      <c r="BM4" s="56" t="s">
        <v>2179</v>
      </c>
      <c r="BN4" s="56" t="s">
        <v>2180</v>
      </c>
      <c r="BO4" s="56" t="s">
        <v>2181</v>
      </c>
      <c r="BP4" s="56" t="s">
        <v>2182</v>
      </c>
      <c r="BQ4" s="56" t="s">
        <v>2183</v>
      </c>
      <c r="BR4" s="56" t="s">
        <v>2184</v>
      </c>
      <c r="BS4" s="137" t="s">
        <v>4620</v>
      </c>
      <c r="BT4" s="56" t="s">
        <v>4984</v>
      </c>
      <c r="BU4" s="137" t="s">
        <v>4985</v>
      </c>
      <c r="BV4" s="56" t="s">
        <v>4986</v>
      </c>
      <c r="BW4" s="137" t="s">
        <v>4987</v>
      </c>
      <c r="BX4" s="56" t="s">
        <v>4988</v>
      </c>
      <c r="BY4" s="137" t="s">
        <v>4989</v>
      </c>
      <c r="BZ4" s="56" t="s">
        <v>4990</v>
      </c>
      <c r="CA4" s="56" t="s">
        <v>2185</v>
      </c>
      <c r="CB4" s="75" t="s">
        <v>2090</v>
      </c>
      <c r="CC4" s="75" t="s">
        <v>2186</v>
      </c>
      <c r="CD4" s="75" t="s">
        <v>2187</v>
      </c>
      <c r="CE4" s="75" t="s">
        <v>2188</v>
      </c>
      <c r="CF4" s="75" t="s">
        <v>2189</v>
      </c>
      <c r="CG4" s="75" t="s">
        <v>2190</v>
      </c>
      <c r="CH4" s="75" t="s">
        <v>2191</v>
      </c>
      <c r="CI4" s="75" t="s">
        <v>2192</v>
      </c>
      <c r="CJ4" s="75" t="s">
        <v>2193</v>
      </c>
      <c r="CK4" s="75" t="s">
        <v>2194</v>
      </c>
      <c r="CL4" s="75" t="s">
        <v>2195</v>
      </c>
      <c r="CM4" s="75" t="s">
        <v>2196</v>
      </c>
      <c r="CN4" s="75" t="s">
        <v>2197</v>
      </c>
      <c r="CO4" s="75" t="s">
        <v>2198</v>
      </c>
      <c r="CP4" s="75" t="s">
        <v>2199</v>
      </c>
      <c r="CQ4" s="75" t="s">
        <v>2200</v>
      </c>
      <c r="CR4" s="75" t="s">
        <v>2201</v>
      </c>
      <c r="CS4" s="75" t="s">
        <v>2202</v>
      </c>
      <c r="CT4" s="75" t="s">
        <v>2203</v>
      </c>
      <c r="CU4" s="75" t="s">
        <v>2204</v>
      </c>
      <c r="CV4" s="75" t="s">
        <v>2205</v>
      </c>
      <c r="CW4" s="75" t="s">
        <v>2206</v>
      </c>
      <c r="CX4" s="75" t="s">
        <v>2207</v>
      </c>
      <c r="CY4" s="75" t="s">
        <v>2208</v>
      </c>
      <c r="CZ4" s="75" t="s">
        <v>2209</v>
      </c>
      <c r="DA4" s="75" t="s">
        <v>2210</v>
      </c>
      <c r="DB4" s="75" t="s">
        <v>2211</v>
      </c>
      <c r="DC4" s="75" t="s">
        <v>2212</v>
      </c>
      <c r="DD4" s="75" t="s">
        <v>2213</v>
      </c>
      <c r="DE4" s="75" t="s">
        <v>2214</v>
      </c>
      <c r="DF4" s="75" t="s">
        <v>4901</v>
      </c>
      <c r="DG4" s="75" t="s">
        <v>4902</v>
      </c>
      <c r="DH4" s="75" t="s">
        <v>4903</v>
      </c>
      <c r="DI4" s="75" t="s">
        <v>4904</v>
      </c>
      <c r="DJ4" s="75" t="s">
        <v>4905</v>
      </c>
      <c r="DK4" s="75" t="s">
        <v>4906</v>
      </c>
      <c r="DL4" s="75" t="s">
        <v>4907</v>
      </c>
      <c r="DM4" s="75" t="s">
        <v>4908</v>
      </c>
      <c r="DN4" s="75" t="s">
        <v>2215</v>
      </c>
      <c r="DO4" s="75" t="s">
        <v>2216</v>
      </c>
      <c r="DP4" s="75" t="s">
        <v>2217</v>
      </c>
      <c r="DQ4" s="75" t="s">
        <v>2218</v>
      </c>
      <c r="DR4" s="75" t="s">
        <v>2219</v>
      </c>
      <c r="DS4" s="75" t="s">
        <v>2220</v>
      </c>
      <c r="DT4" s="75" t="s">
        <v>2221</v>
      </c>
      <c r="DU4" s="75" t="s">
        <v>2222</v>
      </c>
      <c r="DV4" s="75" t="s">
        <v>2223</v>
      </c>
      <c r="DW4" s="75" t="s">
        <v>2224</v>
      </c>
      <c r="DX4" s="75" t="s">
        <v>2225</v>
      </c>
      <c r="DY4" s="75" t="s">
        <v>2226</v>
      </c>
      <c r="DZ4" s="75" t="s">
        <v>2227</v>
      </c>
      <c r="EA4" s="75" t="s">
        <v>2228</v>
      </c>
      <c r="EB4" s="75" t="s">
        <v>2229</v>
      </c>
      <c r="EC4" s="75" t="s">
        <v>2230</v>
      </c>
      <c r="ED4" s="75" t="s">
        <v>2231</v>
      </c>
      <c r="EE4" s="75" t="s">
        <v>2232</v>
      </c>
      <c r="EF4" s="75" t="s">
        <v>2233</v>
      </c>
      <c r="EG4" s="75" t="s">
        <v>2234</v>
      </c>
      <c r="EH4" s="75" t="s">
        <v>2235</v>
      </c>
      <c r="EI4" s="75" t="s">
        <v>2236</v>
      </c>
      <c r="EJ4" s="75" t="s">
        <v>2237</v>
      </c>
      <c r="EK4" s="75" t="s">
        <v>2238</v>
      </c>
      <c r="EL4" s="75" t="s">
        <v>2239</v>
      </c>
      <c r="EM4" s="75" t="s">
        <v>2240</v>
      </c>
      <c r="EN4" s="75" t="s">
        <v>2241</v>
      </c>
      <c r="EO4" s="75" t="s">
        <v>2242</v>
      </c>
      <c r="EP4" s="75" t="s">
        <v>2243</v>
      </c>
      <c r="EQ4" s="170" t="s">
        <v>2244</v>
      </c>
      <c r="ER4" s="170" t="s">
        <v>4909</v>
      </c>
      <c r="ES4" s="170" t="s">
        <v>4910</v>
      </c>
      <c r="ET4" s="170" t="s">
        <v>4911</v>
      </c>
      <c r="EU4" s="75" t="s">
        <v>4912</v>
      </c>
      <c r="EV4" s="75" t="s">
        <v>4913</v>
      </c>
      <c r="EW4" s="75" t="s">
        <v>4914</v>
      </c>
      <c r="EX4" s="75" t="s">
        <v>4915</v>
      </c>
      <c r="EY4" s="75" t="s">
        <v>4916</v>
      </c>
      <c r="EZ4" s="75" t="s">
        <v>2245</v>
      </c>
      <c r="FA4" s="75" t="s">
        <v>2246</v>
      </c>
      <c r="FB4" s="75" t="s">
        <v>2247</v>
      </c>
      <c r="FC4" s="75" t="s">
        <v>2248</v>
      </c>
      <c r="FD4" s="75" t="s">
        <v>2249</v>
      </c>
      <c r="FE4" s="75" t="s">
        <v>2250</v>
      </c>
      <c r="FF4" s="75" t="s">
        <v>2251</v>
      </c>
      <c r="FG4" s="75" t="s">
        <v>2252</v>
      </c>
      <c r="FH4" s="75" t="s">
        <v>2253</v>
      </c>
      <c r="FI4" s="75" t="s">
        <v>2254</v>
      </c>
      <c r="FJ4" s="75" t="s">
        <v>2255</v>
      </c>
      <c r="FK4" s="75" t="s">
        <v>2256</v>
      </c>
      <c r="FL4" s="75" t="s">
        <v>2257</v>
      </c>
      <c r="FM4" s="75" t="s">
        <v>2258</v>
      </c>
      <c r="FN4" s="75" t="s">
        <v>2259</v>
      </c>
      <c r="FO4" s="75" t="s">
        <v>2260</v>
      </c>
      <c r="FP4" s="75" t="s">
        <v>2261</v>
      </c>
      <c r="FQ4" s="75" t="s">
        <v>2262</v>
      </c>
      <c r="FR4" s="75" t="s">
        <v>2263</v>
      </c>
      <c r="FS4" s="75" t="s">
        <v>2264</v>
      </c>
      <c r="FT4" s="75" t="s">
        <v>2265</v>
      </c>
      <c r="FU4" s="75" t="s">
        <v>2266</v>
      </c>
      <c r="FV4" s="75" t="s">
        <v>2267</v>
      </c>
      <c r="FW4" s="75" t="s">
        <v>2268</v>
      </c>
      <c r="FX4" s="75" t="s">
        <v>2269</v>
      </c>
      <c r="FY4" s="75" t="s">
        <v>2270</v>
      </c>
      <c r="FZ4" s="75" t="s">
        <v>2271</v>
      </c>
      <c r="GA4" s="75" t="s">
        <v>2272</v>
      </c>
      <c r="GB4" s="75" t="s">
        <v>2273</v>
      </c>
      <c r="GC4" s="75" t="s">
        <v>4917</v>
      </c>
      <c r="GD4" s="75" t="s">
        <v>4918</v>
      </c>
      <c r="GE4" s="75" t="s">
        <v>4919</v>
      </c>
      <c r="GF4" s="75" t="s">
        <v>4920</v>
      </c>
      <c r="GG4" s="75" t="s">
        <v>4921</v>
      </c>
      <c r="GH4" s="75" t="s">
        <v>4922</v>
      </c>
      <c r="GI4" s="75" t="s">
        <v>4923</v>
      </c>
      <c r="GJ4" s="75" t="s">
        <v>4924</v>
      </c>
      <c r="GK4" s="75" t="s">
        <v>2274</v>
      </c>
      <c r="GL4" s="75" t="s">
        <v>2091</v>
      </c>
      <c r="GM4" s="69" t="s">
        <v>2092</v>
      </c>
      <c r="GN4" s="69" t="s">
        <v>2093</v>
      </c>
      <c r="GO4" s="63" t="s">
        <v>2094</v>
      </c>
      <c r="GP4" s="63" t="s">
        <v>4927</v>
      </c>
      <c r="GQ4" s="68" t="s">
        <v>2095</v>
      </c>
      <c r="GR4" s="68" t="s">
        <v>2096</v>
      </c>
      <c r="GS4" s="68" t="s">
        <v>2097</v>
      </c>
      <c r="GT4" s="169" t="s">
        <v>4928</v>
      </c>
      <c r="GU4" s="76" t="s">
        <v>2098</v>
      </c>
      <c r="GV4" s="77" t="s">
        <v>2099</v>
      </c>
      <c r="GW4" s="76" t="s">
        <v>2100</v>
      </c>
      <c r="GX4" s="164" t="s">
        <v>4780</v>
      </c>
      <c r="GY4" s="74" t="s">
        <v>2101</v>
      </c>
      <c r="GZ4" s="78" t="s">
        <v>137</v>
      </c>
      <c r="HA4" s="78" t="s">
        <v>138</v>
      </c>
      <c r="HB4" s="78" t="s">
        <v>139</v>
      </c>
      <c r="HC4" s="78" t="s">
        <v>140</v>
      </c>
      <c r="HD4" s="78" t="s">
        <v>144</v>
      </c>
      <c r="HE4" s="78" t="s">
        <v>141</v>
      </c>
      <c r="HF4" s="78" t="s">
        <v>142</v>
      </c>
      <c r="HG4" s="78" t="s">
        <v>143</v>
      </c>
      <c r="HH4" s="78" t="s">
        <v>137</v>
      </c>
      <c r="HI4" s="78" t="s">
        <v>138</v>
      </c>
      <c r="HJ4" s="78" t="s">
        <v>139</v>
      </c>
      <c r="HK4" s="78" t="s">
        <v>140</v>
      </c>
      <c r="HL4" s="78" t="s">
        <v>144</v>
      </c>
      <c r="HM4" s="78" t="s">
        <v>141</v>
      </c>
      <c r="HN4" s="78" t="s">
        <v>142</v>
      </c>
      <c r="HO4" s="78" t="s">
        <v>143</v>
      </c>
      <c r="HP4" s="78" t="s">
        <v>2102</v>
      </c>
      <c r="HQ4" s="64" t="s">
        <v>2045</v>
      </c>
      <c r="HR4" s="30" t="s">
        <v>4771</v>
      </c>
      <c r="HS4" s="30" t="s">
        <v>4772</v>
      </c>
      <c r="HT4" s="30" t="s">
        <v>4773</v>
      </c>
      <c r="HU4" s="30" t="s">
        <v>4774</v>
      </c>
      <c r="HV4" s="30" t="s">
        <v>4775</v>
      </c>
      <c r="HW4" s="30" t="s">
        <v>4776</v>
      </c>
      <c r="HX4" s="30" t="s">
        <v>4777</v>
      </c>
      <c r="HY4" s="30" t="s">
        <v>4778</v>
      </c>
      <c r="HZ4" s="30" t="s">
        <v>4779</v>
      </c>
    </row>
    <row r="5" spans="1:234">
      <c r="A5" s="25" t="s">
        <v>2683</v>
      </c>
      <c r="B5" s="26" t="str">
        <f t="shared" ref="B5:B67" si="0">VLOOKUP($A5,Area_Country,2,FALSE)</f>
        <v>Bahrain</v>
      </c>
      <c r="C5" s="166" t="s">
        <v>1357</v>
      </c>
      <c r="D5" s="27">
        <f>VLOOKUP("CHN.NY.GDP.MKTP.KD",AREA_WB_6ATTRS,Seq!B$1,FALSE)/10000</f>
        <v>18294112.043860689</v>
      </c>
      <c r="E5" s="27">
        <f>VLOOKUP("CHN.NY.GDP.MKTP.KD",AREA_WB_6ATTRS,Seq!C$1,FALSE)/10000</f>
        <v>19245405.87014145</v>
      </c>
      <c r="F5" s="27">
        <f>VLOOKUP("CHN.NY.GDP.MKTP.KD",AREA_WB_6ATTRS,Seq!D$1,FALSE)/10000</f>
        <v>20996737.804324333</v>
      </c>
      <c r="G5" s="27">
        <f>VLOOKUP("CHN.NY.GDP.MKTP.KD",AREA_WB_6ATTRS,Seq!E$1,FALSE)/10000</f>
        <v>23285382.224995762</v>
      </c>
      <c r="H5" s="27">
        <f>VLOOKUP("CHN.NY.GDP.MKTP.KD",AREA_WB_6ATTRS,Seq!F$1,FALSE)/10000</f>
        <v>26824760.323195074</v>
      </c>
      <c r="I5" s="27">
        <f>VLOOKUP("CHN.NY.GDP.MKTP.KD",AREA_WB_6ATTRS,Seq!G$1,FALSE)/10000</f>
        <v>30446102.966826372</v>
      </c>
      <c r="J5" s="27">
        <f>VLOOKUP("CHN.NY.GDP.MKTP.KD",AREA_WB_6ATTRS,Seq!H$1,FALSE)/10000</f>
        <v>33125360.027907111</v>
      </c>
      <c r="K5" s="27">
        <f>VLOOKUP("CHN.NY.GDP.MKTP.KD",AREA_WB_6ATTRS,Seq!I$1,FALSE)/10000</f>
        <v>36967901.791144341</v>
      </c>
      <c r="L5" s="27">
        <f>VLOOKUP("CHN.NY.GDP.MKTP.KD",AREA_WB_6ATTRS,Seq!J$1,FALSE)/10000</f>
        <v>41145274.693543643</v>
      </c>
      <c r="M5" s="27">
        <f>VLOOKUP("CHN.NY.GDP.MKTP.KD",AREA_WB_6ATTRS,Seq!K$1,FALSE)/10000</f>
        <v>42832230.955979005</v>
      </c>
      <c r="N5" s="27">
        <f>VLOOKUP("CHN.NY.GDP.MKTP.KD",AREA_WB_6ATTRS,Seq!L$1,FALSE)/10000</f>
        <v>44459855.73230619</v>
      </c>
      <c r="O5" s="27">
        <f>VLOOKUP("CHN.NY.GDP.MKTP.KD",AREA_WB_6ATTRS,Seq!M$1,FALSE)/10000</f>
        <v>48550162.459678344</v>
      </c>
      <c r="P5" s="27">
        <f>VLOOKUP("CHN.NY.GDP.MKTP.KD",AREA_WB_6ATTRS,Seq!N$1,FALSE)/10000</f>
        <v>55444285.528952621</v>
      </c>
      <c r="Q5" s="27">
        <f>VLOOKUP("CHN.NY.GDP.MKTP.KD",AREA_WB_6ATTRS,Seq!O$1,FALSE)/10000</f>
        <v>63206485.503006078</v>
      </c>
      <c r="R5" s="27">
        <f>VLOOKUP("CHN.NY.GDP.MKTP.KD",AREA_WB_6ATTRS,Seq!P$1,FALSE)/10000</f>
        <v>71486535.103899792</v>
      </c>
      <c r="S5" s="27">
        <f>VLOOKUP("CHN.NY.GDP.MKTP.KD",AREA_WB_6ATTRS,Seq!Q$1,FALSE)/10000</f>
        <v>79278567.430224851</v>
      </c>
      <c r="T5" s="27">
        <f>VLOOKUP("CHN.NY.GDP.MKTP.KD",AREA_WB_6ATTRS,Seq!R$1,FALSE)/10000</f>
        <v>87206424.173247412</v>
      </c>
      <c r="U5" s="27">
        <f>VLOOKUP("CHN.NY.GDP.MKTP.KD",AREA_WB_6ATTRS,Seq!S$1,FALSE)/10000</f>
        <v>95316621.621359423</v>
      </c>
      <c r="V5" s="27">
        <f>VLOOKUP("CHN.NY.GDP.MKTP.KD",AREA_WB_6ATTRS,Seq!T$1,FALSE)/10000</f>
        <v>102751318.10782552</v>
      </c>
      <c r="W5" s="27">
        <f>VLOOKUP("CHN.NY.GDP.MKTP.KD",AREA_WB_6ATTRS,Seq!U$1,FALSE)/10000</f>
        <v>110560418.28402025</v>
      </c>
      <c r="X5" s="27">
        <f>VLOOKUP("CHN.NY.GDP.MKTP.KD",AREA_WB_6ATTRS,Seq!V$1,FALSE)/10000</f>
        <v>119847493.41987793</v>
      </c>
      <c r="Y5" s="27">
        <f>VLOOKUP("CHN.NY.GDP.MKTP.KD",AREA_WB_6ATTRS,Seq!W$1,FALSE)/10000</f>
        <v>129794835.37372778</v>
      </c>
      <c r="Z5" s="27">
        <f>VLOOKUP("CHN.NY.GDP.MKTP.KD",AREA_WB_6ATTRS,Seq!X$1,FALSE)/10000</f>
        <v>141606165.392737</v>
      </c>
      <c r="AA5" s="27">
        <f>VLOOKUP("CHN.NY.GDP.MKTP.KD",AREA_WB_6ATTRS,Seq!Y$1,FALSE)/10000</f>
        <v>155766781.9320105</v>
      </c>
      <c r="AB5" s="27">
        <f>VLOOKUP("CHN.NY.GDP.MKTP.KD",AREA_WB_6ATTRS,Seq!Z$1,FALSE)/10000</f>
        <v>171499226.90714428</v>
      </c>
      <c r="AC5" s="27">
        <f>VLOOKUP("CHN.NY.GDP.MKTP.KD",AREA_WB_6ATTRS,Seq!AA$1,FALSE)/10000</f>
        <v>190878639.54765138</v>
      </c>
      <c r="AD5" s="27">
        <f>VLOOKUP("CHN.NY.GDP.MKTP.KD",AREA_WB_6ATTRS,Seq!AB$1,FALSE)/10000</f>
        <v>215120226.77020231</v>
      </c>
      <c r="AE5" s="27">
        <f>VLOOKUP("CHN.NY.GDP.MKTP.KD",AREA_WB_6ATTRS,Seq!AC$1,FALSE)/10000</f>
        <v>245667298.97157177</v>
      </c>
      <c r="AF5" s="27">
        <f>VLOOKUP("CHN.NY.GDP.MKTP.KD",AREA_WB_6ATTRS,Seq!AD$1,FALSE)/10000</f>
        <v>269251359.67284226</v>
      </c>
      <c r="AG5" s="27">
        <f>VLOOKUP("CHN.NY.GDP.MKTP.KD",AREA_WB_6ATTRS,Seq!AE$1,FALSE)/10000</f>
        <v>294022484.76274431</v>
      </c>
      <c r="AH5" s="27">
        <f>VLOOKUP("CHN.NY.GDP.MKTP.KD",AREA_WB_6ATTRS,Seq!AF$1,FALSE)/10000</f>
        <v>324600823.17806971</v>
      </c>
      <c r="AI5" s="27">
        <f>VLOOKUP("CHN.NY.GDP.MKTP.KD",AREA_WB_6ATTRS,Seq!AG$1,FALSE)/10000</f>
        <v>354139498.08727396</v>
      </c>
      <c r="AJ5" s="27"/>
      <c r="AK5" s="27"/>
      <c r="AL5" s="27"/>
      <c r="AM5" s="27"/>
      <c r="AN5" s="27"/>
      <c r="AO5" s="27"/>
      <c r="AP5" s="27">
        <f>IFERROR(VLOOKUP(CONCATENATE($C5, ".NY.GDP.MKTP.KD"),AREA_WB_6ATTRS,Seq!B$1,FALSE)/10000,".")</f>
        <v>398329.88752788701</v>
      </c>
      <c r="AQ5" s="27">
        <f>IFERROR(VLOOKUP(CONCATENATE($C5, ".NY.GDP.MKTP.KD"),AREA_WB_6ATTRS,Seq!C$1,FALSE)/10000,".")</f>
        <v>377151.89719994878</v>
      </c>
      <c r="AR5" s="27">
        <f>IFERROR(VLOOKUP(CONCATENATE($C5, ".NY.GDP.MKTP.KD"),AREA_WB_6ATTRS,Seq!D$1,FALSE)/10000,".")</f>
        <v>348653.47951486695</v>
      </c>
      <c r="AS5" s="27">
        <f>IFERROR(VLOOKUP(CONCATENATE($C5, ".NY.GDP.MKTP.KD"),AREA_WB_6ATTRS,Seq!E$1,FALSE)/10000,".")</f>
        <v>370884.940878416</v>
      </c>
      <c r="AT5" s="27">
        <f>IFERROR(VLOOKUP(CONCATENATE($C5, ".NY.GDP.MKTP.KD"),AREA_WB_6ATTRS,Seq!F$1,FALSE)/10000,".")</f>
        <v>389442.70380220487</v>
      </c>
      <c r="AU5" s="27">
        <f>IFERROR(VLOOKUP(CONCATENATE($C5, ".NY.GDP.MKTP.KD"),AREA_WB_6ATTRS,Seq!G$1,FALSE)/10000,".")</f>
        <v>370911.97955341428</v>
      </c>
      <c r="AV5" s="27">
        <f>IFERROR(VLOOKUP(CONCATENATE($C5, ".NY.GDP.MKTP.KD"),AREA_WB_6ATTRS,Seq!H$1,FALSE)/10000,".")</f>
        <v>375299.8516914986</v>
      </c>
      <c r="AW5" s="27">
        <f>IFERROR(VLOOKUP(CONCATENATE($C5, ".NY.GDP.MKTP.KD"),AREA_WB_6ATTRS,Seq!I$1,FALSE)/10000,".")</f>
        <v>414327.30921772716</v>
      </c>
      <c r="AX5" s="27">
        <f>IFERROR(VLOOKUP(CONCATENATE($C5, ".NY.GDP.MKTP.KD"),AREA_WB_6ATTRS,Seq!J$1,FALSE)/10000,".")</f>
        <v>443330.19527649815</v>
      </c>
      <c r="AY5" s="27">
        <f>IFERROR(VLOOKUP(CONCATENATE($C5, ".NY.GDP.MKTP.KD"),AREA_WB_6ATTRS,Seq!K$1,FALSE)/10000,".")</f>
        <v>444943.94085133163</v>
      </c>
      <c r="AZ5" s="27">
        <f>IFERROR(VLOOKUP(CONCATENATE($C5, ".NY.GDP.MKTP.KD"),AREA_WB_6ATTRS,Seq!L$1,FALSE)/10000,".")</f>
        <v>464690.54106727638</v>
      </c>
      <c r="BA5" s="27">
        <f>IFERROR(VLOOKUP(CONCATENATE($C5, ".NY.GDP.MKTP.KD"),AREA_WB_6ATTRS,Seq!M$1,FALSE)/10000,".")</f>
        <v>516875.28754289274</v>
      </c>
      <c r="BB5" s="27">
        <f>IFERROR(VLOOKUP(CONCATENATE($C5, ".NY.GDP.MKTP.KD"),AREA_WB_6ATTRS,Seq!N$1,FALSE)/10000,".")</f>
        <v>551454.22608199995</v>
      </c>
      <c r="BC5" s="27">
        <f>IFERROR(VLOOKUP(CONCATENATE($C5, ".NY.GDP.MKTP.KD"),AREA_WB_6ATTRS,Seq!O$1,FALSE)/10000,".")</f>
        <v>622426.42591364763</v>
      </c>
      <c r="BD5" s="27">
        <f>IFERROR(VLOOKUP(CONCATENATE($C5, ".NY.GDP.MKTP.KD"),AREA_WB_6ATTRS,Seq!P$1,FALSE)/10000,".")</f>
        <v>620870.35362512758</v>
      </c>
      <c r="BE5" s="27">
        <f>IFERROR(VLOOKUP(CONCATENATE($C5, ".NY.GDP.MKTP.KD"),AREA_WB_6ATTRS,Seq!Q$1,FALSE)/10000,".")</f>
        <v>645270.51035087893</v>
      </c>
      <c r="BF5" s="27">
        <f>IFERROR(VLOOKUP(CONCATENATE($C5, ".NY.GDP.MKTP.KD"),AREA_WB_6ATTRS,Seq!R$1,FALSE)/10000,".")</f>
        <v>671791.16306166176</v>
      </c>
      <c r="BG5" s="27">
        <f>IFERROR(VLOOKUP(CONCATENATE($C5, ".NY.GDP.MKTP.KD"),AREA_WB_6ATTRS,Seq!S$1,FALSE)/10000,".")</f>
        <v>692569.65869531583</v>
      </c>
      <c r="BH5" s="27">
        <f>IFERROR(VLOOKUP(CONCATENATE($C5, ".NY.GDP.MKTP.KD"),AREA_WB_6ATTRS,Seq!T$1,FALSE)/10000,".")</f>
        <v>725743.76172907755</v>
      </c>
      <c r="BI5" s="27">
        <f>IFERROR(VLOOKUP(CONCATENATE($C5, ".NY.GDP.MKTP.KD"),AREA_WB_6ATTRS,Seq!U$1,FALSE)/10000,".")</f>
        <v>756950.74929224805</v>
      </c>
      <c r="BJ5" s="27">
        <f>IFERROR(VLOOKUP(CONCATENATE($C5, ".NY.GDP.MKTP.KD"),AREA_WB_6ATTRS,Seq!V$1,FALSE)/10000,".")</f>
        <v>797069.08942230756</v>
      </c>
      <c r="BK5" s="27">
        <f>IFERROR(VLOOKUP(CONCATENATE($C5, ".NY.GDP.MKTP.KD"),AREA_WB_6ATTRS,Seq!W$1,FALSE)/10000,".")</f>
        <v>833734.26753573376</v>
      </c>
      <c r="BL5" s="27">
        <f>IFERROR(VLOOKUP(CONCATENATE($C5, ".NY.GDP.MKTP.KD"),AREA_WB_6ATTRS,Seq!X$1,FALSE)/10000,".")</f>
        <v>877588.69000811328</v>
      </c>
      <c r="BM5" s="27">
        <f>IFERROR(VLOOKUP(CONCATENATE($C5, ".NY.GDP.MKTP.KD"),AREA_WB_6ATTRS,Seq!Y$1,FALSE)/10000,".")</f>
        <v>940775.0756886974</v>
      </c>
      <c r="BN5" s="27">
        <f>IFERROR(VLOOKUP(CONCATENATE($C5, ".NY.GDP.MKTP.KD"),AREA_WB_6ATTRS,Seq!Z$1,FALSE)/10000,".")</f>
        <v>993458.47992726462</v>
      </c>
      <c r="BO5" s="27">
        <f>IFERROR(VLOOKUP(CONCATENATE($C5, ".NY.GDP.MKTP.KD"),AREA_WB_6ATTRS,Seq!AA$1,FALSE)/10000,".")</f>
        <v>1070948.2413615913</v>
      </c>
      <c r="BP5" s="27">
        <f>IFERROR(VLOOKUP(CONCATENATE($C5, ".NY.GDP.MKTP.KD"),AREA_WB_6ATTRS,Seq!AB$1,FALSE)/10000,".")</f>
        <v>1142701.7735328178</v>
      </c>
      <c r="BQ5" s="27">
        <f>IFERROR(VLOOKUP(CONCATENATE($C5, ".NY.GDP.MKTP.KD"),AREA_WB_6ATTRS,Seq!AC$1,FALSE)/10000,".")</f>
        <v>1238003.1014454549</v>
      </c>
      <c r="BR5" s="27">
        <f>IFERROR(VLOOKUP(CONCATENATE($C5, ".NY.GDP.MKTP.KD"),AREA_WB_6ATTRS,Seq!AD$1,FALSE)/10000,".")</f>
        <v>1315997.2968365182</v>
      </c>
      <c r="BS5" s="27">
        <f>IFERROR(VLOOKUP(CONCATENATE($C5, ".NY.GDP.MKTP.KD"),AREA_WB_6ATTRS,Seq!AE$1,FALSE)/10000,".")</f>
        <v>1356793.2130384503</v>
      </c>
      <c r="BT5" s="27">
        <f>IFERROR(VLOOKUP(CONCATENATE($C5, ".NY.GDP.MKTP.KD"),AREA_WB_6ATTRS,Seq!AF$1,FALSE)/10000,".")</f>
        <v>1417848.9076251804</v>
      </c>
      <c r="BU5" s="27" t="str">
        <f>IFERROR(VLOOKUP(CONCATENATE($C5, ".NY.GDP.MKTP.KD"),AREA_WB_6ATTRS,Seq!AG$1,FALSE)/10000,".")</f>
        <v>.</v>
      </c>
      <c r="BV5" s="27"/>
      <c r="BW5" s="27"/>
      <c r="BX5" s="27"/>
      <c r="BY5" s="27"/>
      <c r="BZ5" s="27"/>
      <c r="CA5" s="27"/>
      <c r="CB5" s="66"/>
      <c r="CC5" s="27">
        <f>CNPop!A$48</f>
        <v>5.0000000000000001E-3</v>
      </c>
      <c r="CD5" s="27">
        <f>CNPop!B$48</f>
        <v>6.0000000000000001E-3</v>
      </c>
      <c r="CE5" s="27">
        <f>CNPop!C$48</f>
        <v>6.0000000000000001E-3</v>
      </c>
      <c r="CF5" s="27">
        <f>CNPop!D$48</f>
        <v>7.0000000000000001E-3</v>
      </c>
      <c r="CG5" s="27">
        <f>CNPop!E$48</f>
        <v>7.0000000000000001E-3</v>
      </c>
      <c r="CH5" s="27">
        <f>CNPop!F$48</f>
        <v>8.0000000000000002E-3</v>
      </c>
      <c r="CI5" s="27">
        <f>CNPop!G$48</f>
        <v>8.9999999999999993E-3</v>
      </c>
      <c r="CJ5" s="27">
        <f>CNPop!H$48</f>
        <v>0.01</v>
      </c>
      <c r="CK5" s="27">
        <f>CNPop!I$48</f>
        <v>1.0999999999999999E-2</v>
      </c>
      <c r="CL5" s="27">
        <f>CNPop!J$48</f>
        <v>1.2E-2</v>
      </c>
      <c r="CM5" s="27">
        <f>CNPop!K$48</f>
        <v>1.4E-2</v>
      </c>
      <c r="CN5" s="27">
        <f>CNPop!L$48</f>
        <v>1.6E-2</v>
      </c>
      <c r="CO5" s="27">
        <f>CNPop!M$48</f>
        <v>1.7000000000000001E-2</v>
      </c>
      <c r="CP5" s="27">
        <f>CNPop!N$48</f>
        <v>1.9E-2</v>
      </c>
      <c r="CQ5" s="27">
        <f>CNPop!O$48</f>
        <v>2.1000000000000001E-2</v>
      </c>
      <c r="CR5" s="27">
        <f>CNPop!P$48</f>
        <v>2.3E-2</v>
      </c>
      <c r="CS5" s="27">
        <f>CNPop!Q$48</f>
        <v>2.5999999999999999E-2</v>
      </c>
      <c r="CT5" s="27">
        <f>CNPop!R$48</f>
        <v>2.8000000000000001E-2</v>
      </c>
      <c r="CU5" s="27">
        <f>CNPop!S$48</f>
        <v>0.03</v>
      </c>
      <c r="CV5" s="27">
        <f>CNPop!T$48</f>
        <v>3.3000000000000002E-2</v>
      </c>
      <c r="CW5" s="27">
        <f>CNPop!U$48</f>
        <v>3.5999999999999997E-2</v>
      </c>
      <c r="CX5" s="27">
        <f>CNPop!V$48</f>
        <v>3.9E-2</v>
      </c>
      <c r="CY5" s="27">
        <f>CNPop!W$48</f>
        <v>4.2000000000000003E-2</v>
      </c>
      <c r="CZ5" s="27">
        <f>CNPop!X$48</f>
        <v>4.4999999999999998E-2</v>
      </c>
      <c r="DA5" s="27">
        <f>CNPop!Y$48</f>
        <v>4.9000000000000002E-2</v>
      </c>
      <c r="DB5" s="27">
        <f>CNPop!Z$48</f>
        <v>5.1999999999999998E-2</v>
      </c>
      <c r="DC5" s="27">
        <f>CNPop!AA$48</f>
        <v>5.6000000000000001E-2</v>
      </c>
      <c r="DD5" s="27">
        <f>CNPop!AB$48</f>
        <v>0.06</v>
      </c>
      <c r="DE5" s="27">
        <f>CNPop!AC$48</f>
        <v>6.3E-2</v>
      </c>
      <c r="DF5" s="27">
        <f>CNPop!AD$48</f>
        <v>6.8000000000000005E-2</v>
      </c>
      <c r="DG5" s="27">
        <f>CNPop!AE$48</f>
        <v>7.1999999999999995E-2</v>
      </c>
      <c r="DH5" s="27">
        <f>CNPop!AF$48</f>
        <v>7.5999999999999998E-2</v>
      </c>
      <c r="DI5" s="27">
        <f>CNPop!AG$48</f>
        <v>8.1000000000000003E-2</v>
      </c>
      <c r="DJ5" s="27">
        <f>CNPop!AH$48</f>
        <v>8.5000000000000006E-2</v>
      </c>
      <c r="DK5" s="27">
        <f>CNPop!AI$48</f>
        <v>0.09</v>
      </c>
      <c r="DL5" s="27">
        <f>CNPop!AJ$48</f>
        <v>9.5000000000000001E-2</v>
      </c>
      <c r="DM5" s="27">
        <f>CNPop!AK$48</f>
        <v>0.1</v>
      </c>
      <c r="DN5" s="27"/>
      <c r="DO5" s="27">
        <f t="shared" ref="DO5:DO36" si="1">IF(ISNUMBER(EZ5),EZ5,DP5)</f>
        <v>0.16700000762939454</v>
      </c>
      <c r="DP5" s="27">
        <f t="shared" ref="DP5:DP36" si="2">IF(ISNUMBER(FA5),FA5,DQ5)</f>
        <v>0.16700000762939454</v>
      </c>
      <c r="DQ5" s="27">
        <f t="shared" ref="DQ5:DQ36" si="3">IF(ISNUMBER(FB5),FB5,DR5)</f>
        <v>0.16700000762939454</v>
      </c>
      <c r="DR5" s="27">
        <f t="shared" ref="DR5:DR36" si="4">IF(ISNUMBER(FC5),FC5,DS5)</f>
        <v>0.16700000762939454</v>
      </c>
      <c r="DS5" s="27">
        <f t="shared" ref="DS5:DS36" si="5">IF(ISNUMBER(FD5),FD5,DT5)</f>
        <v>0.16700000762939454</v>
      </c>
      <c r="DT5" s="27">
        <f t="shared" ref="DT5:DT36" si="6">IF(ISNUMBER(FE5),FE5,DU5)</f>
        <v>0.16700000762939454</v>
      </c>
      <c r="DU5" s="27">
        <f t="shared" ref="DU5:DU36" si="7">IF(ISNUMBER(FF5),FF5,DV5)</f>
        <v>0.16700000762939454</v>
      </c>
      <c r="DV5" s="27">
        <f t="shared" ref="DV5:DV36" si="8">IF(ISNUMBER(FG5),FG5,DW5)</f>
        <v>0.16700000762939454</v>
      </c>
      <c r="DW5" s="27">
        <f t="shared" ref="DW5:DW36" si="9">IF(ISNUMBER(FH5),FH5,DX5)</f>
        <v>0.16700000762939454</v>
      </c>
      <c r="DX5" s="27">
        <f t="shared" ref="DX5:DX36" si="10">IF(ISNUMBER(FI5),FI5,DY5)</f>
        <v>0.16700000762939454</v>
      </c>
      <c r="DY5" s="27">
        <f t="shared" ref="DY5:DY36" si="11">IF(ISNUMBER(FJ5),FJ5,DZ5)</f>
        <v>0.16700000762939454</v>
      </c>
      <c r="DZ5" s="27">
        <f t="shared" ref="DZ5:DZ36" si="12">IF(ISNUMBER(FK5),FK5,EA5)</f>
        <v>0.16700000762939454</v>
      </c>
      <c r="EA5" s="27" t="str">
        <f t="shared" ref="EA5:EA36" si="13">IF(ISNUMBER(FL5),FL5,EB5)</f>
        <v>.</v>
      </c>
      <c r="EB5" s="27" t="str">
        <f t="shared" ref="EB5:EB36" si="14">IF(ISNUMBER(FM5),FM5,EC5)</f>
        <v>.</v>
      </c>
      <c r="EC5" s="27" t="str">
        <f t="shared" ref="EC5:EC36" si="15">IF(ISNUMBER(FN5),FN5,ED5)</f>
        <v>.</v>
      </c>
      <c r="ED5" s="27" t="str">
        <f t="shared" ref="ED5:ED36" si="16">IF(ISNUMBER(FO5),FO5,EE5)</f>
        <v>.</v>
      </c>
      <c r="EE5" s="27" t="str">
        <f t="shared" ref="EE5:EE36" si="17">IF(ISNUMBER(FP5),FP5,EF5)</f>
        <v>.</v>
      </c>
      <c r="EF5" s="27" t="str">
        <f t="shared" ref="EF5:EF36" si="18">IF(ISNUMBER(FQ5),FQ5,EG5)</f>
        <v>.</v>
      </c>
      <c r="EG5" s="27" t="str">
        <f t="shared" ref="EG5:EG36" si="19">IF(ISNUMBER(FR5),FR5,EH5)</f>
        <v>.</v>
      </c>
      <c r="EH5" s="27" t="str">
        <f t="shared" ref="EH5:EH36" si="20">IF(ISNUMBER(FS5),FS5,EI5)</f>
        <v>.</v>
      </c>
      <c r="EI5" s="27" t="str">
        <f t="shared" ref="EI5:EI36" si="21">IF(ISNUMBER(FT5),FT5,EJ5)</f>
        <v>.</v>
      </c>
      <c r="EJ5" s="27" t="str">
        <f t="shared" ref="EJ5:EJ36" si="22">IF(ISNUMBER(FU5),FU5,EK5)</f>
        <v>.</v>
      </c>
      <c r="EK5" s="27" t="str">
        <f t="shared" ref="EK5:EK36" si="23">IF(ISNUMBER(FV5),FV5,EL5)</f>
        <v>.</v>
      </c>
      <c r="EL5" s="27" t="str">
        <f t="shared" ref="EL5:EL36" si="24">IF(ISNUMBER(FW5),FW5,EM5)</f>
        <v>.</v>
      </c>
      <c r="EM5" s="27" t="str">
        <f t="shared" ref="EM5:EM36" si="25">IF(ISNUMBER(FX5),FX5,EN5)</f>
        <v>.</v>
      </c>
      <c r="EN5" s="27" t="str">
        <f t="shared" ref="EN5:EN36" si="26">IF(ISNUMBER(FY5),FY5,EO5)</f>
        <v>.</v>
      </c>
      <c r="EO5" s="27" t="str">
        <f t="shared" ref="EO5:EO36" si="27">IF(ISNUMBER(FZ5),FZ5,EP5)</f>
        <v>.</v>
      </c>
      <c r="EP5" s="27" t="str">
        <f>IF(ISNUMBER(GA5),GA5,".")</f>
        <v>.</v>
      </c>
      <c r="EQ5" s="27" t="str">
        <f>IF(ISNUMBER(GB5),GB5,EP5)</f>
        <v>.</v>
      </c>
      <c r="ER5" s="27" t="str">
        <f>IF(ISNUMBER(GC5),GC5,EQ5)</f>
        <v>.</v>
      </c>
      <c r="ES5" s="27" t="str">
        <f>IF(ISNUMBER(GD5),GD5,ER5)</f>
        <v>.</v>
      </c>
      <c r="ET5" s="27" t="str">
        <f>IF(ISNUMBER(GE5),GE5,ES5)</f>
        <v>.</v>
      </c>
      <c r="EU5" s="27"/>
      <c r="EV5" s="27"/>
      <c r="EW5" s="27"/>
      <c r="EX5" s="27"/>
      <c r="EY5" s="27"/>
      <c r="EZ5" s="27" t="str">
        <f>IFERROR(VLOOKUP(CONCATENATE($C5,".SL.TLF.TERT.ZS"),AREA_WB_6ATTRS,Seq!B$1,FALSE)/100,".")</f>
        <v>.</v>
      </c>
      <c r="FA5" s="27" t="str">
        <f>IFERROR(VLOOKUP(CONCATENATE($C5,".SL.TLF.TERT.ZS"),AREA_WB_6ATTRS,Seq!C$1,FALSE)/100,".")</f>
        <v>.</v>
      </c>
      <c r="FB5" s="27" t="str">
        <f>IFERROR(VLOOKUP(CONCATENATE($C5,".SL.TLF.TERT.ZS"),AREA_WB_6ATTRS,Seq!D$1,FALSE)/100,".")</f>
        <v>.</v>
      </c>
      <c r="FC5" s="27" t="str">
        <f>IFERROR(VLOOKUP(CONCATENATE($C5,".SL.TLF.TERT.ZS"),AREA_WB_6ATTRS,Seq!E$1,FALSE)/100,".")</f>
        <v>.</v>
      </c>
      <c r="FD5" s="27" t="str">
        <f>IFERROR(VLOOKUP(CONCATENATE($C5,".SL.TLF.TERT.ZS"),AREA_WB_6ATTRS,Seq!F$1,FALSE)/100,".")</f>
        <v>.</v>
      </c>
      <c r="FE5" s="27" t="str">
        <f>IFERROR(VLOOKUP(CONCATENATE($C5,".SL.TLF.TERT.ZS"),AREA_WB_6ATTRS,Seq!G$1,FALSE)/100,".")</f>
        <v>.</v>
      </c>
      <c r="FF5" s="27" t="str">
        <f>IFERROR(VLOOKUP(CONCATENATE($C5,".SL.TLF.TERT.ZS"),AREA_WB_6ATTRS,Seq!H$1,FALSE)/100,".")</f>
        <v>.</v>
      </c>
      <c r="FG5" s="27" t="str">
        <f>IFERROR(VLOOKUP(CONCATENATE($C5,".SL.TLF.TERT.ZS"),AREA_WB_6ATTRS,Seq!I$1,FALSE)/100,".")</f>
        <v>.</v>
      </c>
      <c r="FH5" s="27" t="str">
        <f>IFERROR(VLOOKUP(CONCATENATE($C5,".SL.TLF.TERT.ZS"),AREA_WB_6ATTRS,Seq!J$1,FALSE)/100,".")</f>
        <v>.</v>
      </c>
      <c r="FI5" s="27" t="str">
        <f>IFERROR(VLOOKUP(CONCATENATE($C5,".SL.TLF.TERT.ZS"),AREA_WB_6ATTRS,Seq!K$1,FALSE)/100,".")</f>
        <v>.</v>
      </c>
      <c r="FJ5" s="27" t="str">
        <f>IFERROR(VLOOKUP(CONCATENATE($C5,".SL.TLF.TERT.ZS"),AREA_WB_6ATTRS,Seq!L$1,FALSE)/100,".")</f>
        <v>.</v>
      </c>
      <c r="FK5" s="27">
        <f>IFERROR(VLOOKUP(CONCATENATE($C5,".SL.TLF.TERT.ZS"),AREA_WB_6ATTRS,Seq!M$1,FALSE)/100,".")</f>
        <v>0.16700000762939454</v>
      </c>
      <c r="FL5" s="27" t="str">
        <f>IFERROR(VLOOKUP(CONCATENATE($C5,".SL.TLF.TERT.ZS"),AREA_WB_6ATTRS,Seq!N$1,FALSE)/100,".")</f>
        <v>.</v>
      </c>
      <c r="FM5" s="27" t="str">
        <f>IFERROR(VLOOKUP(CONCATENATE($C5,".SL.TLF.TERT.ZS"),AREA_WB_6ATTRS,Seq!O$1,FALSE)/100,".")</f>
        <v>.</v>
      </c>
      <c r="FN5" s="27" t="str">
        <f>IFERROR(VLOOKUP(CONCATENATE($C5,".SL.TLF.TERT.ZS"),AREA_WB_6ATTRS,Seq!P$1,FALSE)/100,".")</f>
        <v>.</v>
      </c>
      <c r="FO5" s="27" t="str">
        <f>IFERROR(VLOOKUP(CONCATENATE($C5,".SL.TLF.TERT.ZS"),AREA_WB_6ATTRS,Seq!Q$1,FALSE)/100,".")</f>
        <v>.</v>
      </c>
      <c r="FP5" s="27" t="str">
        <f>IFERROR(VLOOKUP(CONCATENATE($C5,".SL.TLF.TERT.ZS"),AREA_WB_6ATTRS,Seq!R$1,FALSE)/100,".")</f>
        <v>.</v>
      </c>
      <c r="FQ5" s="27" t="str">
        <f>IFERROR(VLOOKUP(CONCATENATE($C5,".SL.TLF.TERT.ZS"),AREA_WB_6ATTRS,Seq!S$1,FALSE)/100,".")</f>
        <v>.</v>
      </c>
      <c r="FR5" s="27" t="str">
        <f>IFERROR(VLOOKUP(CONCATENATE($C5,".SL.TLF.TERT.ZS"),AREA_WB_6ATTRS,Seq!T$1,FALSE)/100,".")</f>
        <v>.</v>
      </c>
      <c r="FS5" s="27" t="str">
        <f>IFERROR(VLOOKUP(CONCATENATE($C5,".SL.TLF.TERT.ZS"),AREA_WB_6ATTRS,Seq!U$1,FALSE)/100,".")</f>
        <v>.</v>
      </c>
      <c r="FT5" s="27" t="str">
        <f>IFERROR(VLOOKUP(CONCATENATE($C5,".SL.TLF.TERT.ZS"),AREA_WB_6ATTRS,Seq!V$1,FALSE)/100,".")</f>
        <v>.</v>
      </c>
      <c r="FU5" s="27" t="str">
        <f>IFERROR(VLOOKUP(CONCATENATE($C5,".SL.TLF.TERT.ZS"),AREA_WB_6ATTRS,Seq!W$1,FALSE)/100,".")</f>
        <v>.</v>
      </c>
      <c r="FV5" s="27" t="str">
        <f>IFERROR(VLOOKUP(CONCATENATE($C5,".SL.TLF.TERT.ZS"),AREA_WB_6ATTRS,Seq!X$1,FALSE)/100,".")</f>
        <v>.</v>
      </c>
      <c r="FW5" s="27" t="str">
        <f>IFERROR(VLOOKUP(CONCATENATE($C5,".SL.TLF.TERT.ZS"),AREA_WB_6ATTRS,Seq!Y$1,FALSE)/100,".")</f>
        <v>.</v>
      </c>
      <c r="FX5" s="27" t="str">
        <f>IFERROR(VLOOKUP(CONCATENATE($C5,".SL.TLF.TERT.ZS"),AREA_WB_6ATTRS,Seq!Z$1,FALSE)/100,".")</f>
        <v>.</v>
      </c>
      <c r="FY5" s="27" t="str">
        <f>IFERROR(VLOOKUP(CONCATENATE($C5,".SL.TLF.TERT.ZS"),AREA_WB_6ATTRS,Seq!AA$1,FALSE)/100,".")</f>
        <v>.</v>
      </c>
      <c r="FZ5" s="27" t="str">
        <f>IFERROR(VLOOKUP(CONCATENATE($C5,".SL.TLF.TERT.ZS"),AREA_WB_6ATTRS,Seq!AB$1,FALSE)/100,".")</f>
        <v>.</v>
      </c>
      <c r="GA5" s="27" t="str">
        <f>IFERROR(VLOOKUP(CONCATENATE($C5,".SL.TLF.TERT.ZS"),AREA_WB_6ATTRS,Seq!AC$1,FALSE)/100,".")</f>
        <v>.</v>
      </c>
      <c r="GB5" s="27" t="str">
        <f>IFERROR(VLOOKUP(CONCATENATE($C5,".SL.TLF.TERT.ZS"),AREA_WB_6ATTRS,Seq!AD$1,FALSE)/100,".")</f>
        <v>.</v>
      </c>
      <c r="GC5" s="27" t="str">
        <f>IFERROR(VLOOKUP(CONCATENATE($C5,".SL.TLF.TERT.ZS"),AREA_WB_6ATTRS,Seq!AE$1,FALSE)/100,".")</f>
        <v>.</v>
      </c>
      <c r="GD5" s="27" t="str">
        <f>IFERROR(VLOOKUP(CONCATENATE($C5,".SL.TLF.TERT.ZS"),AREA_WB_6ATTRS,Seq!AF$1,FALSE)/100,".")</f>
        <v>.</v>
      </c>
      <c r="GE5" s="27" t="str">
        <f>IFERROR(VLOOKUP(CONCATENATE($C5,".SL.TLF.TERT.ZS"),AREA_WB_6ATTRS,Seq!AG$1,FALSE)/100,".")</f>
        <v>.</v>
      </c>
      <c r="GF5" s="27" t="str">
        <f>IFERROR(VLOOKUP(CONCATENATE($C5,".SL.TLF.TERT.ZS"),AREA_WB_6ATTRS,Seq!AH$1,FALSE)/100,".")</f>
        <v>.</v>
      </c>
      <c r="GG5" s="27" t="str">
        <f>IFERROR(VLOOKUP(CONCATENATE($C5,".SL.TLF.TERT.ZS"),AREA_WB_6ATTRS,Seq!AI$1,FALSE)/100,".")</f>
        <v>.</v>
      </c>
      <c r="GH5" s="27" t="str">
        <f>IFERROR(VLOOKUP(CONCATENATE($C5,".SL.TLF.TERT.ZS"),AREA_WB_6ATTRS,Seq!AJ$1,FALSE)/100,".")</f>
        <v>.</v>
      </c>
      <c r="GI5" s="27" t="str">
        <f>IFERROR(VLOOKUP(CONCATENATE($C5,".SL.TLF.TERT.ZS"),AREA_WB_6ATTRS,Seq!AK$1,FALSE)/100,".")</f>
        <v>.</v>
      </c>
      <c r="GJ5" s="27" t="str">
        <f>IFERROR(VLOOKUP(CONCATENATE($C5,".SL.TLF.TERT.ZS"),AREA_WB_6ATTRS,Seq!AL$1,FALSE)/100,".")</f>
        <v>.</v>
      </c>
      <c r="GK5" s="27"/>
      <c r="GL5" s="27"/>
      <c r="GM5" s="27" t="str">
        <f t="shared" ref="GM5:GM36" si="28">IF(ISNUMBER(GQ5/GU5),GQ5/GU5,".")</f>
        <v>.</v>
      </c>
      <c r="GN5" s="27" t="str">
        <f t="shared" ref="GN5:GN36" si="29" xml:space="preserve"> IF(ISNUMBER(GR5/GV5), GR5/GV5,".")</f>
        <v>.</v>
      </c>
      <c r="GO5" s="27" t="str">
        <f>IF(ISNUMBER(GS5/GW5),GS5/GW5,".")</f>
        <v>.</v>
      </c>
      <c r="GP5" s="27"/>
      <c r="GQ5" s="9" t="str">
        <f>IF(VLOOKUP($B5,EM_80!$B$1:$C$201,2,FALSE)&gt;0,VLOOKUP($B5,EM_80!$B$1:$C$201,2,FALSE),".")</f>
        <v>.</v>
      </c>
      <c r="GR5" s="9" t="str">
        <f t="shared" ref="GR5:GR36" si="30">IF(ISNA(VLOOKUP($B5,Area_EM_90_2,2,FALSE)),".",VLOOKUP($B5,Area_EM_90_2,2,FALSE))</f>
        <v>.</v>
      </c>
      <c r="GS5" s="9" t="str">
        <f t="shared" ref="GS5:GS68" si="31" xml:space="preserve"> IF(ISNA(VLOOKUP($B5,Area_EM_00_2,2,FALSE)),".",VLOOKUP($B5,Area_EM_00_2,2,FALSE))</f>
        <v>.</v>
      </c>
      <c r="GU5">
        <f t="shared" ref="GU5:GU36" si="32">VLOOKUP(CONCATENATE($B5,".SP.POP.TOTL"),Area_pop_80_09,2,FALSE)</f>
        <v>346997</v>
      </c>
      <c r="GV5">
        <f t="shared" ref="GV5:GV36" si="33">VLOOKUP(CONCATENATE($B5,".SP.POP.TOTL"),Area_pop_80_09,12,FALSE)</f>
        <v>492952</v>
      </c>
      <c r="GW5">
        <f t="shared" ref="GW5:GW36" si="34">VLOOKUP(CONCATENATE($B5,".SP.POP.TOTL"),Area_pop_80_09,22,FALSE)</f>
        <v>650012</v>
      </c>
      <c r="GX5">
        <f t="shared" ref="GX5:GX36" si="35">VLOOKUP(CONCATENATE($B5,".SP.POP.TOTL"),Area_pop_80_09,32,FALSE)</f>
        <v>1261835</v>
      </c>
      <c r="GZ5" s="9" t="str">
        <f>IF(ISNA(VLOOKUP($B5,Area_EM_90,Seq!C$1,FALSE)),".",VLOOKUP($B5,Area_EM_90,Seq!C$1,FALSE))</f>
        <v>.</v>
      </c>
      <c r="HA5" s="9" t="str">
        <f>IF(ISNA(VLOOKUP($B5,Area_EM_90,Seq!D$1,FALSE)),".",VLOOKUP($B5,Area_EM_90,Seq!D$1,FALSE))</f>
        <v>.</v>
      </c>
      <c r="HB5" s="9" t="str">
        <f>IF(ISNA(VLOOKUP($B5,Area_EM_90,Seq!E$1,FALSE)),".",VLOOKUP($B5,Area_EM_90,Seq!E$1,FALSE))</f>
        <v>.</v>
      </c>
      <c r="HC5" s="9" t="str">
        <f>IF(ISNA(VLOOKUP($B5,Area_EM_90,Seq!F$1,FALSE)),".",VLOOKUP($B5,Area_EM_90,Seq!F$1,FALSE))</f>
        <v>.</v>
      </c>
      <c r="HD5" s="9" t="str">
        <f>IF(ISNA(VLOOKUP($B5,Area_EM_90,Seq!G$1,FALSE)),".",VLOOKUP($B5,Area_EM_90,Seq!G$1,FALSE))</f>
        <v>.</v>
      </c>
      <c r="HE5" s="9" t="str">
        <f>IF(ISNA(VLOOKUP($B5,Area_EM_90,Seq!H$1,FALSE)),".",VLOOKUP($B5,Area_EM_90,Seq!H$1,FALSE))</f>
        <v>.</v>
      </c>
      <c r="HF5" s="9" t="str">
        <f>IF(ISNA(VLOOKUP($B5,Area_EM_90,Seq!I$1,FALSE)),".",VLOOKUP($B5,Area_EM_90,Seq!I$1,FALSE))</f>
        <v>.</v>
      </c>
      <c r="HG5" s="9" t="str">
        <f>IF(ISNA(VLOOKUP($B5,Area_EM_90,Seq!J$1,FALSE)),".",VLOOKUP($B5,Area_EM_90,Seq!J$1,FALSE))</f>
        <v>.</v>
      </c>
      <c r="HH5" s="9" t="str">
        <f>IF(ISNA(VLOOKUP($B5,Area_EM_00,Seq!C$1,FALSE)),".",VLOOKUP($B5,Area_EM_00,Seq!C$1,FALSE))</f>
        <v>.</v>
      </c>
      <c r="HI5" s="9" t="str">
        <f>IF(ISNA(VLOOKUP($B5,Area_EM_00,Seq!D$1,FALSE)),".",VLOOKUP($B5,Area_EM_00,Seq!D$1,FALSE))</f>
        <v>.</v>
      </c>
      <c r="HJ5" s="9" t="str">
        <f>IF(ISNA(VLOOKUP($B5,Area_EM_00,Seq!E$1,FALSE)),".",VLOOKUP($B5,Area_EM_00,Seq!E$1,FALSE))</f>
        <v>.</v>
      </c>
      <c r="HK5" s="9" t="str">
        <f>IF(ISNA(VLOOKUP($B5,Area_EM_00,Seq!F$1,FALSE)),".",VLOOKUP($B5,Area_EM_00,Seq!F$1,FALSE))</f>
        <v>.</v>
      </c>
      <c r="HL5" s="9" t="str">
        <f>IF(ISNA(VLOOKUP($B5,Area_EM_00,Seq!G$1,FALSE)),".",VLOOKUP($B5,Area_EM_00,Seq!G$1,FALSE))</f>
        <v>.</v>
      </c>
      <c r="HM5" s="9" t="str">
        <f>IF(ISNA(VLOOKUP($B5,Area_EM_00,Seq!H$1,FALSE)),".",VLOOKUP($B5,Area_EM_00,Seq!H$1,FALSE))</f>
        <v>.</v>
      </c>
      <c r="HN5" s="9" t="str">
        <f>IF(ISNA(VLOOKUP($B5,Area_EM_00,Seq!I$1,FALSE)),".",VLOOKUP($B5,Area_EM_00,Seq!I$1,FALSE))</f>
        <v>.</v>
      </c>
      <c r="HO5" s="9" t="str">
        <f>IF(ISNA(VLOOKUP($B5,Area_EM_00,Seq!J$1,FALSE)),".",VLOOKUP($B5,Area_EM_00,Seq!J$1,FALSE))</f>
        <v>.</v>
      </c>
      <c r="HQ5" s="27"/>
      <c r="HR5" s="9">
        <f>IFERROR(VLOOKUP($B5,AREA_EM3_60_00,Seq!E$1,FALSE),".")</f>
        <v>99</v>
      </c>
      <c r="HS5" s="9">
        <f>IFERROR(VLOOKUP($B5,AREA_EM3_60_00,Seq!F$1,FALSE),".")</f>
        <v>166</v>
      </c>
      <c r="HT5" s="9">
        <f>IFERROR(VLOOKUP($B5,AREA_EM3_60_00,Seq!G$1,FALSE),".")</f>
        <v>254</v>
      </c>
      <c r="HU5" s="9">
        <f>IFERROR(VLOOKUP($B5,AREA_EM3_10,Seq!B$1,FALSE),".")</f>
        <v>0</v>
      </c>
      <c r="HV5" s="9">
        <f>GU5</f>
        <v>346997</v>
      </c>
      <c r="HW5" s="9">
        <f t="shared" ref="HW5:HY5" si="36">GV5</f>
        <v>492952</v>
      </c>
      <c r="HX5" s="9">
        <f t="shared" si="36"/>
        <v>650012</v>
      </c>
      <c r="HY5" s="9">
        <f t="shared" si="36"/>
        <v>1261835</v>
      </c>
    </row>
    <row r="6" spans="1:234">
      <c r="A6" s="65" t="s">
        <v>2681</v>
      </c>
      <c r="B6" s="26" t="str">
        <f t="shared" si="0"/>
        <v>Afghanistan</v>
      </c>
      <c r="C6" s="166" t="s">
        <v>1341</v>
      </c>
      <c r="D6" s="27">
        <f>VLOOKUP("CHN.NY.GDP.MKTP.KD",AREA_WB_6ATTRS,Seq!B$1,FALSE)/10000</f>
        <v>18294112.043860689</v>
      </c>
      <c r="E6" s="27">
        <f>VLOOKUP("CHN.NY.GDP.MKTP.KD",AREA_WB_6ATTRS,Seq!C$1,FALSE)/10000</f>
        <v>19245405.87014145</v>
      </c>
      <c r="F6" s="27">
        <f>VLOOKUP("CHN.NY.GDP.MKTP.KD",AREA_WB_6ATTRS,Seq!D$1,FALSE)/10000</f>
        <v>20996737.804324333</v>
      </c>
      <c r="G6" s="27">
        <f>VLOOKUP("CHN.NY.GDP.MKTP.KD",AREA_WB_6ATTRS,Seq!E$1,FALSE)/10000</f>
        <v>23285382.224995762</v>
      </c>
      <c r="H6" s="27">
        <f>VLOOKUP("CHN.NY.GDP.MKTP.KD",AREA_WB_6ATTRS,Seq!F$1,FALSE)/10000</f>
        <v>26824760.323195074</v>
      </c>
      <c r="I6" s="27">
        <f>VLOOKUP("CHN.NY.GDP.MKTP.KD",AREA_WB_6ATTRS,Seq!G$1,FALSE)/10000</f>
        <v>30446102.966826372</v>
      </c>
      <c r="J6" s="27">
        <f>VLOOKUP("CHN.NY.GDP.MKTP.KD",AREA_WB_6ATTRS,Seq!H$1,FALSE)/10000</f>
        <v>33125360.027907111</v>
      </c>
      <c r="K6" s="27">
        <f>VLOOKUP("CHN.NY.GDP.MKTP.KD",AREA_WB_6ATTRS,Seq!I$1,FALSE)/10000</f>
        <v>36967901.791144341</v>
      </c>
      <c r="L6" s="27">
        <f>VLOOKUP("CHN.NY.GDP.MKTP.KD",AREA_WB_6ATTRS,Seq!J$1,FALSE)/10000</f>
        <v>41145274.693543643</v>
      </c>
      <c r="M6" s="27">
        <f>VLOOKUP("CHN.NY.GDP.MKTP.KD",AREA_WB_6ATTRS,Seq!K$1,FALSE)/10000</f>
        <v>42832230.955979005</v>
      </c>
      <c r="N6" s="27">
        <f>VLOOKUP("CHN.NY.GDP.MKTP.KD",AREA_WB_6ATTRS,Seq!L$1,FALSE)/10000</f>
        <v>44459855.73230619</v>
      </c>
      <c r="O6" s="27">
        <f>VLOOKUP("CHN.NY.GDP.MKTP.KD",AREA_WB_6ATTRS,Seq!M$1,FALSE)/10000</f>
        <v>48550162.459678344</v>
      </c>
      <c r="P6" s="27">
        <f>VLOOKUP("CHN.NY.GDP.MKTP.KD",AREA_WB_6ATTRS,Seq!N$1,FALSE)/10000</f>
        <v>55444285.528952621</v>
      </c>
      <c r="Q6" s="27">
        <f>VLOOKUP("CHN.NY.GDP.MKTP.KD",AREA_WB_6ATTRS,Seq!O$1,FALSE)/10000</f>
        <v>63206485.503006078</v>
      </c>
      <c r="R6" s="27">
        <f>VLOOKUP("CHN.NY.GDP.MKTP.KD",AREA_WB_6ATTRS,Seq!P$1,FALSE)/10000</f>
        <v>71486535.103899792</v>
      </c>
      <c r="S6" s="27">
        <f>VLOOKUP("CHN.NY.GDP.MKTP.KD",AREA_WB_6ATTRS,Seq!Q$1,FALSE)/10000</f>
        <v>79278567.430224851</v>
      </c>
      <c r="T6" s="27">
        <f>VLOOKUP("CHN.NY.GDP.MKTP.KD",AREA_WB_6ATTRS,Seq!R$1,FALSE)/10000</f>
        <v>87206424.173247412</v>
      </c>
      <c r="U6" s="27">
        <f>VLOOKUP("CHN.NY.GDP.MKTP.KD",AREA_WB_6ATTRS,Seq!S$1,FALSE)/10000</f>
        <v>95316621.621359423</v>
      </c>
      <c r="V6" s="27">
        <f>VLOOKUP("CHN.NY.GDP.MKTP.KD",AREA_WB_6ATTRS,Seq!T$1,FALSE)/10000</f>
        <v>102751318.10782552</v>
      </c>
      <c r="W6" s="27">
        <f>VLOOKUP("CHN.NY.GDP.MKTP.KD",AREA_WB_6ATTRS,Seq!U$1,FALSE)/10000</f>
        <v>110560418.28402025</v>
      </c>
      <c r="X6" s="27">
        <f>VLOOKUP("CHN.NY.GDP.MKTP.KD",AREA_WB_6ATTRS,Seq!V$1,FALSE)/10000</f>
        <v>119847493.41987793</v>
      </c>
      <c r="Y6" s="27">
        <f>VLOOKUP("CHN.NY.GDP.MKTP.KD",AREA_WB_6ATTRS,Seq!W$1,FALSE)/10000</f>
        <v>129794835.37372778</v>
      </c>
      <c r="Z6" s="27">
        <f>VLOOKUP("CHN.NY.GDP.MKTP.KD",AREA_WB_6ATTRS,Seq!X$1,FALSE)/10000</f>
        <v>141606165.392737</v>
      </c>
      <c r="AA6" s="27">
        <f>VLOOKUP("CHN.NY.GDP.MKTP.KD",AREA_WB_6ATTRS,Seq!Y$1,FALSE)/10000</f>
        <v>155766781.9320105</v>
      </c>
      <c r="AB6" s="27">
        <f>VLOOKUP("CHN.NY.GDP.MKTP.KD",AREA_WB_6ATTRS,Seq!Z$1,FALSE)/10000</f>
        <v>171499226.90714428</v>
      </c>
      <c r="AC6" s="27">
        <f>VLOOKUP("CHN.NY.GDP.MKTP.KD",AREA_WB_6ATTRS,Seq!AA$1,FALSE)/10000</f>
        <v>190878639.54765138</v>
      </c>
      <c r="AD6" s="27">
        <f>VLOOKUP("CHN.NY.GDP.MKTP.KD",AREA_WB_6ATTRS,Seq!AB$1,FALSE)/10000</f>
        <v>215120226.77020231</v>
      </c>
      <c r="AE6" s="27">
        <f>VLOOKUP("CHN.NY.GDP.MKTP.KD",AREA_WB_6ATTRS,Seq!AC$1,FALSE)/10000</f>
        <v>245667298.97157177</v>
      </c>
      <c r="AF6" s="27">
        <f>VLOOKUP("CHN.NY.GDP.MKTP.KD",AREA_WB_6ATTRS,Seq!AD$1,FALSE)/10000</f>
        <v>269251359.67284226</v>
      </c>
      <c r="AG6" s="27">
        <f>VLOOKUP("CHN.NY.GDP.MKTP.KD",AREA_WB_6ATTRS,Seq!AE$1,FALSE)/10000</f>
        <v>294022484.76274431</v>
      </c>
      <c r="AH6" s="27">
        <f>VLOOKUP("CHN.NY.GDP.MKTP.KD",AREA_WB_6ATTRS,Seq!AF$1,FALSE)/10000</f>
        <v>324600823.17806971</v>
      </c>
      <c r="AI6" s="27">
        <f>VLOOKUP("CHN.NY.GDP.MKTP.KD",AREA_WB_6ATTRS,Seq!AG$1,FALSE)/10000</f>
        <v>354139498.08727396</v>
      </c>
      <c r="AJ6" s="27"/>
      <c r="AK6" s="27"/>
      <c r="AL6" s="27"/>
      <c r="AM6" s="27"/>
      <c r="AN6" s="27"/>
      <c r="AO6" s="27"/>
      <c r="AP6" s="27" t="str">
        <f>IFERROR(VLOOKUP(CONCATENATE($C6, ".NY.GDP.MKTP.KD"),AREA_WB_6ATTRS,Seq!B$1,FALSE)/10000,".")</f>
        <v>.</v>
      </c>
      <c r="AQ6" s="27" t="str">
        <f>IFERROR(VLOOKUP(CONCATENATE($C6, ".NY.GDP.MKTP.KD"),AREA_WB_6ATTRS,Seq!C$1,FALSE)/10000,".")</f>
        <v>.</v>
      </c>
      <c r="AR6" s="27" t="str">
        <f>IFERROR(VLOOKUP(CONCATENATE($C6, ".NY.GDP.MKTP.KD"),AREA_WB_6ATTRS,Seq!D$1,FALSE)/10000,".")</f>
        <v>.</v>
      </c>
      <c r="AS6" s="27" t="str">
        <f>IFERROR(VLOOKUP(CONCATENATE($C6, ".NY.GDP.MKTP.KD"),AREA_WB_6ATTRS,Seq!E$1,FALSE)/10000,".")</f>
        <v>.</v>
      </c>
      <c r="AT6" s="27" t="str">
        <f>IFERROR(VLOOKUP(CONCATENATE($C6, ".NY.GDP.MKTP.KD"),AREA_WB_6ATTRS,Seq!F$1,FALSE)/10000,".")</f>
        <v>.</v>
      </c>
      <c r="AU6" s="27" t="str">
        <f>IFERROR(VLOOKUP(CONCATENATE($C6, ".NY.GDP.MKTP.KD"),AREA_WB_6ATTRS,Seq!G$1,FALSE)/10000,".")</f>
        <v>.</v>
      </c>
      <c r="AV6" s="27" t="str">
        <f>IFERROR(VLOOKUP(CONCATENATE($C6, ".NY.GDP.MKTP.KD"),AREA_WB_6ATTRS,Seq!H$1,FALSE)/10000,".")</f>
        <v>.</v>
      </c>
      <c r="AW6" s="27" t="str">
        <f>IFERROR(VLOOKUP(CONCATENATE($C6, ".NY.GDP.MKTP.KD"),AREA_WB_6ATTRS,Seq!I$1,FALSE)/10000,".")</f>
        <v>.</v>
      </c>
      <c r="AX6" s="27" t="str">
        <f>IFERROR(VLOOKUP(CONCATENATE($C6, ".NY.GDP.MKTP.KD"),AREA_WB_6ATTRS,Seq!J$1,FALSE)/10000,".")</f>
        <v>.</v>
      </c>
      <c r="AY6" s="27" t="str">
        <f>IFERROR(VLOOKUP(CONCATENATE($C6, ".NY.GDP.MKTP.KD"),AREA_WB_6ATTRS,Seq!K$1,FALSE)/10000,".")</f>
        <v>.</v>
      </c>
      <c r="AZ6" s="27" t="str">
        <f>IFERROR(VLOOKUP(CONCATENATE($C6, ".NY.GDP.MKTP.KD"),AREA_WB_6ATTRS,Seq!L$1,FALSE)/10000,".")</f>
        <v>.</v>
      </c>
      <c r="BA6" s="27" t="str">
        <f>IFERROR(VLOOKUP(CONCATENATE($C6, ".NY.GDP.MKTP.KD"),AREA_WB_6ATTRS,Seq!M$1,FALSE)/10000,".")</f>
        <v>.</v>
      </c>
      <c r="BB6" s="27" t="str">
        <f>IFERROR(VLOOKUP(CONCATENATE($C6, ".NY.GDP.MKTP.KD"),AREA_WB_6ATTRS,Seq!N$1,FALSE)/10000,".")</f>
        <v>.</v>
      </c>
      <c r="BC6" s="27" t="str">
        <f>IFERROR(VLOOKUP(CONCATENATE($C6, ".NY.GDP.MKTP.KD"),AREA_WB_6ATTRS,Seq!O$1,FALSE)/10000,".")</f>
        <v>.</v>
      </c>
      <c r="BD6" s="27" t="str">
        <f>IFERROR(VLOOKUP(CONCATENATE($C6, ".NY.GDP.MKTP.KD"),AREA_WB_6ATTRS,Seq!P$1,FALSE)/10000,".")</f>
        <v>.</v>
      </c>
      <c r="BE6" s="27" t="str">
        <f>IFERROR(VLOOKUP(CONCATENATE($C6, ".NY.GDP.MKTP.KD"),AREA_WB_6ATTRS,Seq!Q$1,FALSE)/10000,".")</f>
        <v>.</v>
      </c>
      <c r="BF6" s="27" t="str">
        <f>IFERROR(VLOOKUP(CONCATENATE($C6, ".NY.GDP.MKTP.KD"),AREA_WB_6ATTRS,Seq!R$1,FALSE)/10000,".")</f>
        <v>.</v>
      </c>
      <c r="BG6" s="27" t="str">
        <f>IFERROR(VLOOKUP(CONCATENATE($C6, ".NY.GDP.MKTP.KD"),AREA_WB_6ATTRS,Seq!S$1,FALSE)/10000,".")</f>
        <v>.</v>
      </c>
      <c r="BH6" s="27" t="str">
        <f>IFERROR(VLOOKUP(CONCATENATE($C6, ".NY.GDP.MKTP.KD"),AREA_WB_6ATTRS,Seq!T$1,FALSE)/10000,".")</f>
        <v>.</v>
      </c>
      <c r="BI6" s="27" t="str">
        <f>IFERROR(VLOOKUP(CONCATENATE($C6, ".NY.GDP.MKTP.KD"),AREA_WB_6ATTRS,Seq!U$1,FALSE)/10000,".")</f>
        <v>.</v>
      </c>
      <c r="BJ6" s="27" t="str">
        <f>IFERROR(VLOOKUP(CONCATENATE($C6, ".NY.GDP.MKTP.KD"),AREA_WB_6ATTRS,Seq!V$1,FALSE)/10000,".")</f>
        <v>.</v>
      </c>
      <c r="BK6" s="27" t="str">
        <f>IFERROR(VLOOKUP(CONCATENATE($C6, ".NY.GDP.MKTP.KD"),AREA_WB_6ATTRS,Seq!W$1,FALSE)/10000,".")</f>
        <v>.</v>
      </c>
      <c r="BL6" s="27" t="str">
        <f>IFERROR(VLOOKUP(CONCATENATE($C6, ".NY.GDP.MKTP.KD"),AREA_WB_6ATTRS,Seq!X$1,FALSE)/10000,".")</f>
        <v>.</v>
      </c>
      <c r="BM6" s="27" t="str">
        <f>IFERROR(VLOOKUP(CONCATENATE($C6, ".NY.GDP.MKTP.KD"),AREA_WB_6ATTRS,Seq!Y$1,FALSE)/10000,".")</f>
        <v>.</v>
      </c>
      <c r="BN6" s="27" t="str">
        <f>IFERROR(VLOOKUP(CONCATENATE($C6, ".NY.GDP.MKTP.KD"),AREA_WB_6ATTRS,Seq!Z$1,FALSE)/10000,".")</f>
        <v>.</v>
      </c>
      <c r="BO6" s="27" t="str">
        <f>IFERROR(VLOOKUP(CONCATENATE($C6, ".NY.GDP.MKTP.KD"),AREA_WB_6ATTRS,Seq!AA$1,FALSE)/10000,".")</f>
        <v>.</v>
      </c>
      <c r="BP6" s="27" t="str">
        <f>IFERROR(VLOOKUP(CONCATENATE($C6, ".NY.GDP.MKTP.KD"),AREA_WB_6ATTRS,Seq!AB$1,FALSE)/10000,".")</f>
        <v>.</v>
      </c>
      <c r="BQ6" s="27" t="str">
        <f>IFERROR(VLOOKUP(CONCATENATE($C6, ".NY.GDP.MKTP.KD"),AREA_WB_6ATTRS,Seq!AC$1,FALSE)/10000,".")</f>
        <v>.</v>
      </c>
      <c r="BR6" s="27" t="str">
        <f>IFERROR(VLOOKUP(CONCATENATE($C6, ".NY.GDP.MKTP.KD"),AREA_WB_6ATTRS,Seq!AD$1,FALSE)/10000,".")</f>
        <v>.</v>
      </c>
      <c r="BS6" s="27" t="str">
        <f>IFERROR(VLOOKUP(CONCATENATE($C6, ".NY.GDP.MKTP.KD"),AREA_WB_6ATTRS,Seq!AE$1,FALSE)/10000,".")</f>
        <v>.</v>
      </c>
      <c r="BT6" s="27" t="str">
        <f>IFERROR(VLOOKUP(CONCATENATE($C6, ".NY.GDP.MKTP.KD"),AREA_WB_6ATTRS,Seq!AF$1,FALSE)/10000,".")</f>
        <v>.</v>
      </c>
      <c r="BU6" s="27" t="str">
        <f>IFERROR(VLOOKUP(CONCATENATE($C6, ".NY.GDP.MKTP.KD"),AREA_WB_6ATTRS,Seq!AG$1,FALSE)/10000,".")</f>
        <v>.</v>
      </c>
      <c r="BV6" s="27"/>
      <c r="BW6" s="27"/>
      <c r="BX6" s="27"/>
      <c r="BY6" s="27"/>
      <c r="BZ6" s="27"/>
      <c r="CA6" s="27"/>
      <c r="CB6" s="66"/>
      <c r="CC6" s="27">
        <f>CNPop!A$48</f>
        <v>5.0000000000000001E-3</v>
      </c>
      <c r="CD6" s="27">
        <f>CNPop!B$48</f>
        <v>6.0000000000000001E-3</v>
      </c>
      <c r="CE6" s="27">
        <f>CNPop!C$48</f>
        <v>6.0000000000000001E-3</v>
      </c>
      <c r="CF6" s="27">
        <f>CNPop!D$48</f>
        <v>7.0000000000000001E-3</v>
      </c>
      <c r="CG6" s="27">
        <f>CNPop!E$48</f>
        <v>7.0000000000000001E-3</v>
      </c>
      <c r="CH6" s="27">
        <f>CNPop!F$48</f>
        <v>8.0000000000000002E-3</v>
      </c>
      <c r="CI6" s="27">
        <f>CNPop!G$48</f>
        <v>8.9999999999999993E-3</v>
      </c>
      <c r="CJ6" s="27">
        <f>CNPop!H$48</f>
        <v>0.01</v>
      </c>
      <c r="CK6" s="27">
        <f>CNPop!I$48</f>
        <v>1.0999999999999999E-2</v>
      </c>
      <c r="CL6" s="27">
        <f>CNPop!J$48</f>
        <v>1.2E-2</v>
      </c>
      <c r="CM6" s="27">
        <f>CNPop!K$48</f>
        <v>1.4E-2</v>
      </c>
      <c r="CN6" s="27">
        <f>CNPop!L$48</f>
        <v>1.6E-2</v>
      </c>
      <c r="CO6" s="27">
        <f>CNPop!M$48</f>
        <v>1.7000000000000001E-2</v>
      </c>
      <c r="CP6" s="27">
        <f>CNPop!N$48</f>
        <v>1.9E-2</v>
      </c>
      <c r="CQ6" s="27">
        <f>CNPop!O$48</f>
        <v>2.1000000000000001E-2</v>
      </c>
      <c r="CR6" s="27">
        <f>CNPop!P$48</f>
        <v>2.3E-2</v>
      </c>
      <c r="CS6" s="27">
        <f>CNPop!Q$48</f>
        <v>2.5999999999999999E-2</v>
      </c>
      <c r="CT6" s="27">
        <f>CNPop!R$48</f>
        <v>2.8000000000000001E-2</v>
      </c>
      <c r="CU6" s="27">
        <f>CNPop!S$48</f>
        <v>0.03</v>
      </c>
      <c r="CV6" s="27">
        <f>CNPop!T$48</f>
        <v>3.3000000000000002E-2</v>
      </c>
      <c r="CW6" s="27">
        <f>CNPop!U$48</f>
        <v>3.5999999999999997E-2</v>
      </c>
      <c r="CX6" s="27">
        <f>CNPop!V$48</f>
        <v>3.9E-2</v>
      </c>
      <c r="CY6" s="27">
        <f>CNPop!W$48</f>
        <v>4.2000000000000003E-2</v>
      </c>
      <c r="CZ6" s="27">
        <f>CNPop!X$48</f>
        <v>4.4999999999999998E-2</v>
      </c>
      <c r="DA6" s="27">
        <f>CNPop!Y$48</f>
        <v>4.9000000000000002E-2</v>
      </c>
      <c r="DB6" s="27">
        <f>CNPop!Z$48</f>
        <v>5.1999999999999998E-2</v>
      </c>
      <c r="DC6" s="27">
        <f>CNPop!AA$48</f>
        <v>5.6000000000000001E-2</v>
      </c>
      <c r="DD6" s="27">
        <f>CNPop!AB$48</f>
        <v>0.06</v>
      </c>
      <c r="DE6" s="27">
        <f>CNPop!AC$48</f>
        <v>6.3E-2</v>
      </c>
      <c r="DF6" s="27">
        <f>CNPop!AD$48</f>
        <v>6.8000000000000005E-2</v>
      </c>
      <c r="DG6" s="27">
        <f>CNPop!AE$48</f>
        <v>7.1999999999999995E-2</v>
      </c>
      <c r="DH6" s="27">
        <f>CNPop!AF$48</f>
        <v>7.5999999999999998E-2</v>
      </c>
      <c r="DI6" s="27">
        <f>CNPop!AG$48</f>
        <v>8.1000000000000003E-2</v>
      </c>
      <c r="DJ6" s="27">
        <f>CNPop!AH$48</f>
        <v>8.5000000000000006E-2</v>
      </c>
      <c r="DK6" s="27">
        <f>CNPop!AI$48</f>
        <v>0.09</v>
      </c>
      <c r="DL6" s="27">
        <f>CNPop!AJ$48</f>
        <v>9.5000000000000001E-2</v>
      </c>
      <c r="DM6" s="27">
        <f>CNPop!AK$48</f>
        <v>0.1</v>
      </c>
      <c r="DN6" s="27"/>
      <c r="DO6" s="27" t="str">
        <f t="shared" si="1"/>
        <v>.</v>
      </c>
      <c r="DP6" s="27" t="str">
        <f t="shared" si="2"/>
        <v>.</v>
      </c>
      <c r="DQ6" s="27" t="str">
        <f t="shared" si="3"/>
        <v>.</v>
      </c>
      <c r="DR6" s="27" t="str">
        <f t="shared" si="4"/>
        <v>.</v>
      </c>
      <c r="DS6" s="27" t="str">
        <f t="shared" si="5"/>
        <v>.</v>
      </c>
      <c r="DT6" s="27" t="str">
        <f t="shared" si="6"/>
        <v>.</v>
      </c>
      <c r="DU6" s="27" t="str">
        <f t="shared" si="7"/>
        <v>.</v>
      </c>
      <c r="DV6" s="27" t="str">
        <f t="shared" si="8"/>
        <v>.</v>
      </c>
      <c r="DW6" s="27" t="str">
        <f t="shared" si="9"/>
        <v>.</v>
      </c>
      <c r="DX6" s="27" t="str">
        <f t="shared" si="10"/>
        <v>.</v>
      </c>
      <c r="DY6" s="27" t="str">
        <f t="shared" si="11"/>
        <v>.</v>
      </c>
      <c r="DZ6" s="27" t="str">
        <f t="shared" si="12"/>
        <v>.</v>
      </c>
      <c r="EA6" s="27" t="str">
        <f t="shared" si="13"/>
        <v>.</v>
      </c>
      <c r="EB6" s="27" t="str">
        <f t="shared" si="14"/>
        <v>.</v>
      </c>
      <c r="EC6" s="27" t="str">
        <f t="shared" si="15"/>
        <v>.</v>
      </c>
      <c r="ED6" s="27" t="str">
        <f t="shared" si="16"/>
        <v>.</v>
      </c>
      <c r="EE6" s="27" t="str">
        <f t="shared" si="17"/>
        <v>.</v>
      </c>
      <c r="EF6" s="27" t="str">
        <f t="shared" si="18"/>
        <v>.</v>
      </c>
      <c r="EG6" s="27" t="str">
        <f t="shared" si="19"/>
        <v>.</v>
      </c>
      <c r="EH6" s="27" t="str">
        <f t="shared" si="20"/>
        <v>.</v>
      </c>
      <c r="EI6" s="27" t="str">
        <f t="shared" si="21"/>
        <v>.</v>
      </c>
      <c r="EJ6" s="27" t="str">
        <f t="shared" si="22"/>
        <v>.</v>
      </c>
      <c r="EK6" s="27" t="str">
        <f t="shared" si="23"/>
        <v>.</v>
      </c>
      <c r="EL6" s="27" t="str">
        <f t="shared" si="24"/>
        <v>.</v>
      </c>
      <c r="EM6" s="27" t="str">
        <f t="shared" si="25"/>
        <v>.</v>
      </c>
      <c r="EN6" s="27" t="str">
        <f t="shared" si="26"/>
        <v>.</v>
      </c>
      <c r="EO6" s="27" t="str">
        <f t="shared" si="27"/>
        <v>.</v>
      </c>
      <c r="EP6" s="27" t="str">
        <f t="shared" ref="EP6:EP69" si="37">IF(ISNUMBER(GA6),GA6,".")</f>
        <v>.</v>
      </c>
      <c r="EQ6" s="27" t="str">
        <f t="shared" ref="EQ6:EQ69" si="38">IF(ISNUMBER(GB6),GB6,EP6)</f>
        <v>.</v>
      </c>
      <c r="ER6" s="27" t="str">
        <f t="shared" ref="ER6:ET6" si="39">IF(ISNUMBER(GC6),GC6,EQ6)</f>
        <v>.</v>
      </c>
      <c r="ES6" s="27" t="str">
        <f t="shared" si="39"/>
        <v>.</v>
      </c>
      <c r="ET6" s="27" t="str">
        <f t="shared" si="39"/>
        <v>.</v>
      </c>
      <c r="EU6" s="27"/>
      <c r="EV6" s="27"/>
      <c r="EW6" s="27"/>
      <c r="EX6" s="27"/>
      <c r="EY6" s="27"/>
      <c r="EZ6" s="27" t="str">
        <f>IFERROR(VLOOKUP(CONCATENATE($C6,".SL.TLF.TERT.ZS"),AREA_WB_6ATTRS,Seq!B$1,FALSE)/100,".")</f>
        <v>.</v>
      </c>
      <c r="FA6" s="27" t="str">
        <f>IFERROR(VLOOKUP(CONCATENATE($C6,".SL.TLF.TERT.ZS"),AREA_WB_6ATTRS,Seq!C$1,FALSE)/100,".")</f>
        <v>.</v>
      </c>
      <c r="FB6" s="27" t="str">
        <f>IFERROR(VLOOKUP(CONCATENATE($C6,".SL.TLF.TERT.ZS"),AREA_WB_6ATTRS,Seq!D$1,FALSE)/100,".")</f>
        <v>.</v>
      </c>
      <c r="FC6" s="27" t="str">
        <f>IFERROR(VLOOKUP(CONCATENATE($C6,".SL.TLF.TERT.ZS"),AREA_WB_6ATTRS,Seq!E$1,FALSE)/100,".")</f>
        <v>.</v>
      </c>
      <c r="FD6" s="27" t="str">
        <f>IFERROR(VLOOKUP(CONCATENATE($C6,".SL.TLF.TERT.ZS"),AREA_WB_6ATTRS,Seq!F$1,FALSE)/100,".")</f>
        <v>.</v>
      </c>
      <c r="FE6" s="27" t="str">
        <f>IFERROR(VLOOKUP(CONCATENATE($C6,".SL.TLF.TERT.ZS"),AREA_WB_6ATTRS,Seq!G$1,FALSE)/100,".")</f>
        <v>.</v>
      </c>
      <c r="FF6" s="27" t="str">
        <f>IFERROR(VLOOKUP(CONCATENATE($C6,".SL.TLF.TERT.ZS"),AREA_WB_6ATTRS,Seq!H$1,FALSE)/100,".")</f>
        <v>.</v>
      </c>
      <c r="FG6" s="27" t="str">
        <f>IFERROR(VLOOKUP(CONCATENATE($C6,".SL.TLF.TERT.ZS"),AREA_WB_6ATTRS,Seq!I$1,FALSE)/100,".")</f>
        <v>.</v>
      </c>
      <c r="FH6" s="27" t="str">
        <f>IFERROR(VLOOKUP(CONCATENATE($C6,".SL.TLF.TERT.ZS"),AREA_WB_6ATTRS,Seq!J$1,FALSE)/100,".")</f>
        <v>.</v>
      </c>
      <c r="FI6" s="27" t="str">
        <f>IFERROR(VLOOKUP(CONCATENATE($C6,".SL.TLF.TERT.ZS"),AREA_WB_6ATTRS,Seq!K$1,FALSE)/100,".")</f>
        <v>.</v>
      </c>
      <c r="FJ6" s="27" t="str">
        <f>IFERROR(VLOOKUP(CONCATENATE($C6,".SL.TLF.TERT.ZS"),AREA_WB_6ATTRS,Seq!L$1,FALSE)/100,".")</f>
        <v>.</v>
      </c>
      <c r="FK6" s="27" t="str">
        <f>IFERROR(VLOOKUP(CONCATENATE($C6,".SL.TLF.TERT.ZS"),AREA_WB_6ATTRS,Seq!M$1,FALSE)/100,".")</f>
        <v>.</v>
      </c>
      <c r="FL6" s="27" t="str">
        <f>IFERROR(VLOOKUP(CONCATENATE($C6,".SL.TLF.TERT.ZS"),AREA_WB_6ATTRS,Seq!N$1,FALSE)/100,".")</f>
        <v>.</v>
      </c>
      <c r="FM6" s="27" t="str">
        <f>IFERROR(VLOOKUP(CONCATENATE($C6,".SL.TLF.TERT.ZS"),AREA_WB_6ATTRS,Seq!O$1,FALSE)/100,".")</f>
        <v>.</v>
      </c>
      <c r="FN6" s="27" t="str">
        <f>IFERROR(VLOOKUP(CONCATENATE($C6,".SL.TLF.TERT.ZS"),AREA_WB_6ATTRS,Seq!P$1,FALSE)/100,".")</f>
        <v>.</v>
      </c>
      <c r="FO6" s="27" t="str">
        <f>IFERROR(VLOOKUP(CONCATENATE($C6,".SL.TLF.TERT.ZS"),AREA_WB_6ATTRS,Seq!Q$1,FALSE)/100,".")</f>
        <v>.</v>
      </c>
      <c r="FP6" s="27" t="str">
        <f>IFERROR(VLOOKUP(CONCATENATE($C6,".SL.TLF.TERT.ZS"),AREA_WB_6ATTRS,Seq!R$1,FALSE)/100,".")</f>
        <v>.</v>
      </c>
      <c r="FQ6" s="27" t="str">
        <f>IFERROR(VLOOKUP(CONCATENATE($C6,".SL.TLF.TERT.ZS"),AREA_WB_6ATTRS,Seq!S$1,FALSE)/100,".")</f>
        <v>.</v>
      </c>
      <c r="FR6" s="27" t="str">
        <f>IFERROR(VLOOKUP(CONCATENATE($C6,".SL.TLF.TERT.ZS"),AREA_WB_6ATTRS,Seq!T$1,FALSE)/100,".")</f>
        <v>.</v>
      </c>
      <c r="FS6" s="27" t="str">
        <f>IFERROR(VLOOKUP(CONCATENATE($C6,".SL.TLF.TERT.ZS"),AREA_WB_6ATTRS,Seq!U$1,FALSE)/100,".")</f>
        <v>.</v>
      </c>
      <c r="FT6" s="27" t="str">
        <f>IFERROR(VLOOKUP(CONCATENATE($C6,".SL.TLF.TERT.ZS"),AREA_WB_6ATTRS,Seq!V$1,FALSE)/100,".")</f>
        <v>.</v>
      </c>
      <c r="FU6" s="27" t="str">
        <f>IFERROR(VLOOKUP(CONCATENATE($C6,".SL.TLF.TERT.ZS"),AREA_WB_6ATTRS,Seq!W$1,FALSE)/100,".")</f>
        <v>.</v>
      </c>
      <c r="FV6" s="27" t="str">
        <f>IFERROR(VLOOKUP(CONCATENATE($C6,".SL.TLF.TERT.ZS"),AREA_WB_6ATTRS,Seq!X$1,FALSE)/100,".")</f>
        <v>.</v>
      </c>
      <c r="FW6" s="27" t="str">
        <f>IFERROR(VLOOKUP(CONCATENATE($C6,".SL.TLF.TERT.ZS"),AREA_WB_6ATTRS,Seq!Y$1,FALSE)/100,".")</f>
        <v>.</v>
      </c>
      <c r="FX6" s="27" t="str">
        <f>IFERROR(VLOOKUP(CONCATENATE($C6,".SL.TLF.TERT.ZS"),AREA_WB_6ATTRS,Seq!Z$1,FALSE)/100,".")</f>
        <v>.</v>
      </c>
      <c r="FY6" s="27" t="str">
        <f>IFERROR(VLOOKUP(CONCATENATE($C6,".SL.TLF.TERT.ZS"),AREA_WB_6ATTRS,Seq!AA$1,FALSE)/100,".")</f>
        <v>.</v>
      </c>
      <c r="FZ6" s="27" t="str">
        <f>IFERROR(VLOOKUP(CONCATENATE($C6,".SL.TLF.TERT.ZS"),AREA_WB_6ATTRS,Seq!AB$1,FALSE)/100,".")</f>
        <v>.</v>
      </c>
      <c r="GA6" s="27" t="str">
        <f>IFERROR(VLOOKUP(CONCATENATE($C6,".SL.TLF.TERT.ZS"),AREA_WB_6ATTRS,Seq!AC$1,FALSE)/100,".")</f>
        <v>.</v>
      </c>
      <c r="GB6" s="27" t="str">
        <f>IFERROR(VLOOKUP(CONCATENATE($C6,".SL.TLF.TERT.ZS"),AREA_WB_6ATTRS,Seq!AD$1,FALSE)/100,".")</f>
        <v>.</v>
      </c>
      <c r="GC6" s="27" t="str">
        <f>IFERROR(VLOOKUP(CONCATENATE($C6,".SL.TLF.TERT.ZS"),AREA_WB_6ATTRS,Seq!AE$1,FALSE)/100,".")</f>
        <v>.</v>
      </c>
      <c r="GD6" s="27" t="str">
        <f>IFERROR(VLOOKUP(CONCATENATE($C6,".SL.TLF.TERT.ZS"),AREA_WB_6ATTRS,Seq!AF$1,FALSE)/100,".")</f>
        <v>.</v>
      </c>
      <c r="GE6" s="27" t="str">
        <f>IFERROR(VLOOKUP(CONCATENATE($C6,".SL.TLF.TERT.ZS"),AREA_WB_6ATTRS,Seq!AG$1,FALSE)/100,".")</f>
        <v>.</v>
      </c>
      <c r="GF6" s="27" t="str">
        <f>IFERROR(VLOOKUP(CONCATENATE($C6,".SL.TLF.TERT.ZS"),AREA_WB_6ATTRS,Seq!AH$1,FALSE)/100,".")</f>
        <v>.</v>
      </c>
      <c r="GG6" s="27" t="str">
        <f>IFERROR(VLOOKUP(CONCATENATE($C6,".SL.TLF.TERT.ZS"),AREA_WB_6ATTRS,Seq!AI$1,FALSE)/100,".")</f>
        <v>.</v>
      </c>
      <c r="GH6" s="27" t="str">
        <f>IFERROR(VLOOKUP(CONCATENATE($C6,".SL.TLF.TERT.ZS"),AREA_WB_6ATTRS,Seq!AJ$1,FALSE)/100,".")</f>
        <v>.</v>
      </c>
      <c r="GI6" s="27" t="str">
        <f>IFERROR(VLOOKUP(CONCATENATE($C6,".SL.TLF.TERT.ZS"),AREA_WB_6ATTRS,Seq!AK$1,FALSE)/100,".")</f>
        <v>.</v>
      </c>
      <c r="GJ6" s="27" t="str">
        <f>IFERROR(VLOOKUP(CONCATENATE($C6,".SL.TLF.TERT.ZS"),AREA_WB_6ATTRS,Seq!AL$1,FALSE)/100,".")</f>
        <v>.</v>
      </c>
      <c r="GK6" s="27"/>
      <c r="GL6" s="27"/>
      <c r="GM6" s="27">
        <f t="shared" si="28"/>
        <v>6.8378326659531198E-6</v>
      </c>
      <c r="GN6" s="27" t="str">
        <f t="shared" si="29"/>
        <v>.</v>
      </c>
      <c r="GO6" s="27" t="str">
        <f t="shared" ref="GO6:GO69" si="40">IF(ISNUMBER(GS6/GW6),GS6/GW6,".")</f>
        <v>.</v>
      </c>
      <c r="GP6" s="27"/>
      <c r="GQ6" s="9">
        <f>IF(VLOOKUP($B6,EM_80!$B$1:$C$201,2,FALSE)&gt;0,VLOOKUP($B6,EM_80!$B$1:$C$201,2,FALSE),".")</f>
        <v>103</v>
      </c>
      <c r="GR6" s="9" t="str">
        <f t="shared" si="30"/>
        <v>.</v>
      </c>
      <c r="GS6" s="9" t="str">
        <f t="shared" si="31"/>
        <v>.</v>
      </c>
      <c r="GU6">
        <f t="shared" si="32"/>
        <v>15063252.5</v>
      </c>
      <c r="GV6">
        <f t="shared" si="33"/>
        <v>18571929</v>
      </c>
      <c r="GW6">
        <f t="shared" si="34"/>
        <v>23630319.5</v>
      </c>
      <c r="GX6">
        <f t="shared" si="35"/>
        <v>34385068</v>
      </c>
      <c r="GZ6" s="9" t="str">
        <f>IF(ISNA(VLOOKUP($B6,Area_EM_90,Seq!C$1,FALSE)),".",VLOOKUP($B6,Area_EM_90,Seq!C$1,FALSE))</f>
        <v>.</v>
      </c>
      <c r="HA6" s="9" t="str">
        <f>IF(ISNA(VLOOKUP($B6,Area_EM_90,Seq!D$1,FALSE)),".",VLOOKUP($B6,Area_EM_90,Seq!D$1,FALSE))</f>
        <v>.</v>
      </c>
      <c r="HB6" s="9" t="str">
        <f>IF(ISNA(VLOOKUP($B6,Area_EM_90,Seq!E$1,FALSE)),".",VLOOKUP($B6,Area_EM_90,Seq!E$1,FALSE))</f>
        <v>.</v>
      </c>
      <c r="HC6" s="9" t="str">
        <f>IF(ISNA(VLOOKUP($B6,Area_EM_90,Seq!F$1,FALSE)),".",VLOOKUP($B6,Area_EM_90,Seq!F$1,FALSE))</f>
        <v>.</v>
      </c>
      <c r="HD6" s="9" t="str">
        <f>IF(ISNA(VLOOKUP($B6,Area_EM_90,Seq!G$1,FALSE)),".",VLOOKUP($B6,Area_EM_90,Seq!G$1,FALSE))</f>
        <v>.</v>
      </c>
      <c r="HE6" s="9" t="str">
        <f>IF(ISNA(VLOOKUP($B6,Area_EM_90,Seq!H$1,FALSE)),".",VLOOKUP($B6,Area_EM_90,Seq!H$1,FALSE))</f>
        <v>.</v>
      </c>
      <c r="HF6" s="9" t="str">
        <f>IF(ISNA(VLOOKUP($B6,Area_EM_90,Seq!I$1,FALSE)),".",VLOOKUP($B6,Area_EM_90,Seq!I$1,FALSE))</f>
        <v>.</v>
      </c>
      <c r="HG6" s="9" t="str">
        <f>IF(ISNA(VLOOKUP($B6,Area_EM_90,Seq!J$1,FALSE)),".",VLOOKUP($B6,Area_EM_90,Seq!J$1,FALSE))</f>
        <v>.</v>
      </c>
      <c r="HH6" s="9" t="str">
        <f>IF(ISNA(VLOOKUP($B6,Area_EM_00,Seq!C$1,FALSE)),".",VLOOKUP($B6,Area_EM_00,Seq!C$1,FALSE))</f>
        <v>.</v>
      </c>
      <c r="HI6" s="9" t="str">
        <f>IF(ISNA(VLOOKUP($B6,Area_EM_00,Seq!D$1,FALSE)),".",VLOOKUP($B6,Area_EM_00,Seq!D$1,FALSE))</f>
        <v>.</v>
      </c>
      <c r="HJ6" s="9" t="str">
        <f>IF(ISNA(VLOOKUP($B6,Area_EM_00,Seq!E$1,FALSE)),".",VLOOKUP($B6,Area_EM_00,Seq!E$1,FALSE))</f>
        <v>.</v>
      </c>
      <c r="HK6" s="9" t="str">
        <f>IF(ISNA(VLOOKUP($B6,Area_EM_00,Seq!F$1,FALSE)),".",VLOOKUP($B6,Area_EM_00,Seq!F$1,FALSE))</f>
        <v>.</v>
      </c>
      <c r="HL6" s="9" t="str">
        <f>IF(ISNA(VLOOKUP($B6,Area_EM_00,Seq!G$1,FALSE)),".",VLOOKUP($B6,Area_EM_00,Seq!G$1,FALSE))</f>
        <v>.</v>
      </c>
      <c r="HM6" s="9" t="str">
        <f>IF(ISNA(VLOOKUP($B6,Area_EM_00,Seq!H$1,FALSE)),".",VLOOKUP($B6,Area_EM_00,Seq!H$1,FALSE))</f>
        <v>.</v>
      </c>
      <c r="HN6" s="9" t="str">
        <f>IF(ISNA(VLOOKUP($B6,Area_EM_00,Seq!I$1,FALSE)),".",VLOOKUP($B6,Area_EM_00,Seq!I$1,FALSE))</f>
        <v>.</v>
      </c>
      <c r="HO6" s="9" t="str">
        <f>IF(ISNA(VLOOKUP($B6,Area_EM_00,Seq!J$1,FALSE)),".",VLOOKUP($B6,Area_EM_00,Seq!J$1,FALSE))</f>
        <v>.</v>
      </c>
      <c r="HQ6" s="27"/>
      <c r="HR6" s="9">
        <f>IFERROR(VLOOKUP($B6,AREA_EM3_60_00,Seq!E$1,FALSE),".")</f>
        <v>205</v>
      </c>
      <c r="HS6" s="9">
        <f>IFERROR(VLOOKUP($B6,AREA_EM3_60_00,Seq!F$1,FALSE),".")</f>
        <v>130</v>
      </c>
      <c r="HT6" s="9">
        <f>IFERROR(VLOOKUP($B6,AREA_EM3_60_00,Seq!G$1,FALSE),".")</f>
        <v>23</v>
      </c>
      <c r="HU6" s="9" t="str">
        <f>IFERROR(VLOOKUP($B6,AREA_EM3_10,Seq!B$1,FALSE),".")</f>
        <v/>
      </c>
      <c r="HV6" s="9">
        <f t="shared" ref="HV6:HV69" si="41">GU6</f>
        <v>15063252.5</v>
      </c>
      <c r="HW6" s="9">
        <f t="shared" ref="HW6:HW69" si="42">GV6</f>
        <v>18571929</v>
      </c>
      <c r="HX6" s="9">
        <f t="shared" ref="HX6:HX69" si="43">GW6</f>
        <v>23630319.5</v>
      </c>
      <c r="HY6" s="9">
        <f t="shared" ref="HY6:HY69" si="44">GX6</f>
        <v>34385068</v>
      </c>
    </row>
    <row r="7" spans="1:234">
      <c r="A7" s="25" t="s">
        <v>2287</v>
      </c>
      <c r="B7" s="26" t="str">
        <f t="shared" si="0"/>
        <v>Bangladesh</v>
      </c>
      <c r="C7" s="166" t="s">
        <v>1358</v>
      </c>
      <c r="D7" s="27">
        <f>VLOOKUP("CHN.NY.GDP.MKTP.KD",AREA_WB_6ATTRS,Seq!B$1,FALSE)/10000</f>
        <v>18294112.043860689</v>
      </c>
      <c r="E7" s="27">
        <f>VLOOKUP("CHN.NY.GDP.MKTP.KD",AREA_WB_6ATTRS,Seq!C$1,FALSE)/10000</f>
        <v>19245405.87014145</v>
      </c>
      <c r="F7" s="27">
        <f>VLOOKUP("CHN.NY.GDP.MKTP.KD",AREA_WB_6ATTRS,Seq!D$1,FALSE)/10000</f>
        <v>20996737.804324333</v>
      </c>
      <c r="G7" s="27">
        <f>VLOOKUP("CHN.NY.GDP.MKTP.KD",AREA_WB_6ATTRS,Seq!E$1,FALSE)/10000</f>
        <v>23285382.224995762</v>
      </c>
      <c r="H7" s="27">
        <f>VLOOKUP("CHN.NY.GDP.MKTP.KD",AREA_WB_6ATTRS,Seq!F$1,FALSE)/10000</f>
        <v>26824760.323195074</v>
      </c>
      <c r="I7" s="27">
        <f>VLOOKUP("CHN.NY.GDP.MKTP.KD",AREA_WB_6ATTRS,Seq!G$1,FALSE)/10000</f>
        <v>30446102.966826372</v>
      </c>
      <c r="J7" s="27">
        <f>VLOOKUP("CHN.NY.GDP.MKTP.KD",AREA_WB_6ATTRS,Seq!H$1,FALSE)/10000</f>
        <v>33125360.027907111</v>
      </c>
      <c r="K7" s="27">
        <f>VLOOKUP("CHN.NY.GDP.MKTP.KD",AREA_WB_6ATTRS,Seq!I$1,FALSE)/10000</f>
        <v>36967901.791144341</v>
      </c>
      <c r="L7" s="27">
        <f>VLOOKUP("CHN.NY.GDP.MKTP.KD",AREA_WB_6ATTRS,Seq!J$1,FALSE)/10000</f>
        <v>41145274.693543643</v>
      </c>
      <c r="M7" s="27">
        <f>VLOOKUP("CHN.NY.GDP.MKTP.KD",AREA_WB_6ATTRS,Seq!K$1,FALSE)/10000</f>
        <v>42832230.955979005</v>
      </c>
      <c r="N7" s="27">
        <f>VLOOKUP("CHN.NY.GDP.MKTP.KD",AREA_WB_6ATTRS,Seq!L$1,FALSE)/10000</f>
        <v>44459855.73230619</v>
      </c>
      <c r="O7" s="27">
        <f>VLOOKUP("CHN.NY.GDP.MKTP.KD",AREA_WB_6ATTRS,Seq!M$1,FALSE)/10000</f>
        <v>48550162.459678344</v>
      </c>
      <c r="P7" s="27">
        <f>VLOOKUP("CHN.NY.GDP.MKTP.KD",AREA_WB_6ATTRS,Seq!N$1,FALSE)/10000</f>
        <v>55444285.528952621</v>
      </c>
      <c r="Q7" s="27">
        <f>VLOOKUP("CHN.NY.GDP.MKTP.KD",AREA_WB_6ATTRS,Seq!O$1,FALSE)/10000</f>
        <v>63206485.503006078</v>
      </c>
      <c r="R7" s="27">
        <f>VLOOKUP("CHN.NY.GDP.MKTP.KD",AREA_WB_6ATTRS,Seq!P$1,FALSE)/10000</f>
        <v>71486535.103899792</v>
      </c>
      <c r="S7" s="27">
        <f>VLOOKUP("CHN.NY.GDP.MKTP.KD",AREA_WB_6ATTRS,Seq!Q$1,FALSE)/10000</f>
        <v>79278567.430224851</v>
      </c>
      <c r="T7" s="27">
        <f>VLOOKUP("CHN.NY.GDP.MKTP.KD",AREA_WB_6ATTRS,Seq!R$1,FALSE)/10000</f>
        <v>87206424.173247412</v>
      </c>
      <c r="U7" s="27">
        <f>VLOOKUP("CHN.NY.GDP.MKTP.KD",AREA_WB_6ATTRS,Seq!S$1,FALSE)/10000</f>
        <v>95316621.621359423</v>
      </c>
      <c r="V7" s="27">
        <f>VLOOKUP("CHN.NY.GDP.MKTP.KD",AREA_WB_6ATTRS,Seq!T$1,FALSE)/10000</f>
        <v>102751318.10782552</v>
      </c>
      <c r="W7" s="27">
        <f>VLOOKUP("CHN.NY.GDP.MKTP.KD",AREA_WB_6ATTRS,Seq!U$1,FALSE)/10000</f>
        <v>110560418.28402025</v>
      </c>
      <c r="X7" s="27">
        <f>VLOOKUP("CHN.NY.GDP.MKTP.KD",AREA_WB_6ATTRS,Seq!V$1,FALSE)/10000</f>
        <v>119847493.41987793</v>
      </c>
      <c r="Y7" s="27">
        <f>VLOOKUP("CHN.NY.GDP.MKTP.KD",AREA_WB_6ATTRS,Seq!W$1,FALSE)/10000</f>
        <v>129794835.37372778</v>
      </c>
      <c r="Z7" s="27">
        <f>VLOOKUP("CHN.NY.GDP.MKTP.KD",AREA_WB_6ATTRS,Seq!X$1,FALSE)/10000</f>
        <v>141606165.392737</v>
      </c>
      <c r="AA7" s="27">
        <f>VLOOKUP("CHN.NY.GDP.MKTP.KD",AREA_WB_6ATTRS,Seq!Y$1,FALSE)/10000</f>
        <v>155766781.9320105</v>
      </c>
      <c r="AB7" s="27">
        <f>VLOOKUP("CHN.NY.GDP.MKTP.KD",AREA_WB_6ATTRS,Seq!Z$1,FALSE)/10000</f>
        <v>171499226.90714428</v>
      </c>
      <c r="AC7" s="27">
        <f>VLOOKUP("CHN.NY.GDP.MKTP.KD",AREA_WB_6ATTRS,Seq!AA$1,FALSE)/10000</f>
        <v>190878639.54765138</v>
      </c>
      <c r="AD7" s="27">
        <f>VLOOKUP("CHN.NY.GDP.MKTP.KD",AREA_WB_6ATTRS,Seq!AB$1,FALSE)/10000</f>
        <v>215120226.77020231</v>
      </c>
      <c r="AE7" s="27">
        <f>VLOOKUP("CHN.NY.GDP.MKTP.KD",AREA_WB_6ATTRS,Seq!AC$1,FALSE)/10000</f>
        <v>245667298.97157177</v>
      </c>
      <c r="AF7" s="27">
        <f>VLOOKUP("CHN.NY.GDP.MKTP.KD",AREA_WB_6ATTRS,Seq!AD$1,FALSE)/10000</f>
        <v>269251359.67284226</v>
      </c>
      <c r="AG7" s="27">
        <f>VLOOKUP("CHN.NY.GDP.MKTP.KD",AREA_WB_6ATTRS,Seq!AE$1,FALSE)/10000</f>
        <v>294022484.76274431</v>
      </c>
      <c r="AH7" s="27">
        <f>VLOOKUP("CHN.NY.GDP.MKTP.KD",AREA_WB_6ATTRS,Seq!AF$1,FALSE)/10000</f>
        <v>324600823.17806971</v>
      </c>
      <c r="AI7" s="27">
        <f>VLOOKUP("CHN.NY.GDP.MKTP.KD",AREA_WB_6ATTRS,Seq!AG$1,FALSE)/10000</f>
        <v>354139498.08727396</v>
      </c>
      <c r="AJ7" s="27"/>
      <c r="AK7" s="27"/>
      <c r="AL7" s="27"/>
      <c r="AM7" s="27"/>
      <c r="AN7" s="27"/>
      <c r="AO7" s="27"/>
      <c r="AP7" s="27">
        <f>IFERROR(VLOOKUP(CONCATENATE($C7, ".NY.GDP.MKTP.KD"),AREA_WB_6ATTRS,Seq!B$1,FALSE)/10000,".")</f>
        <v>2046105.0012598708</v>
      </c>
      <c r="AQ7" s="27">
        <f>IFERROR(VLOOKUP(CONCATENATE($C7, ".NY.GDP.MKTP.KD"),AREA_WB_6ATTRS,Seq!C$1,FALSE)/10000,".")</f>
        <v>2123897.8734408752</v>
      </c>
      <c r="AR7" s="27">
        <f>IFERROR(VLOOKUP(CONCATENATE($C7, ".NY.GDP.MKTP.KD"),AREA_WB_6ATTRS,Seq!D$1,FALSE)/10000,".")</f>
        <v>2174371.6016474687</v>
      </c>
      <c r="AS7" s="27">
        <f>IFERROR(VLOOKUP(CONCATENATE($C7, ".NY.GDP.MKTP.KD"),AREA_WB_6ATTRS,Seq!E$1,FALSE)/10000,".")</f>
        <v>2261696.2795333494</v>
      </c>
      <c r="AT7" s="27">
        <f>IFERROR(VLOOKUP(CONCATENATE($C7, ".NY.GDP.MKTP.KD"),AREA_WB_6ATTRS,Seq!F$1,FALSE)/10000,".")</f>
        <v>2378867.352170398</v>
      </c>
      <c r="AU7" s="27">
        <f>IFERROR(VLOOKUP(CONCATENATE($C7, ".NY.GDP.MKTP.KD"),AREA_WB_6ATTRS,Seq!G$1,FALSE)/10000,".")</f>
        <v>2455544.9225982386</v>
      </c>
      <c r="AV7" s="27">
        <f>IFERROR(VLOOKUP(CONCATENATE($C7, ".NY.GDP.MKTP.KD"),AREA_WB_6ATTRS,Seq!H$1,FALSE)/10000,".")</f>
        <v>2559870.4785483293</v>
      </c>
      <c r="AW7" s="27">
        <f>IFERROR(VLOOKUP(CONCATENATE($C7, ".NY.GDP.MKTP.KD"),AREA_WB_6ATTRS,Seq!I$1,FALSE)/10000,".")</f>
        <v>2655411.5959477257</v>
      </c>
      <c r="AX7" s="27">
        <f>IFERROR(VLOOKUP(CONCATENATE($C7, ".NY.GDP.MKTP.KD"),AREA_WB_6ATTRS,Seq!J$1,FALSE)/10000,".")</f>
        <v>2712747.3044253332</v>
      </c>
      <c r="AY7" s="27">
        <f>IFERROR(VLOOKUP(CONCATENATE($C7, ".NY.GDP.MKTP.KD"),AREA_WB_6ATTRS,Seq!K$1,FALSE)/10000,".")</f>
        <v>2783613.8077805024</v>
      </c>
      <c r="AZ7" s="27">
        <f>IFERROR(VLOOKUP(CONCATENATE($C7, ".NY.GDP.MKTP.KD"),AREA_WB_6ATTRS,Seq!L$1,FALSE)/10000,".")</f>
        <v>2948996.8538012039</v>
      </c>
      <c r="BA7" s="27">
        <f>IFERROR(VLOOKUP(CONCATENATE($C7, ".NY.GDP.MKTP.KD"),AREA_WB_6ATTRS,Seq!M$1,FALSE)/10000,".")</f>
        <v>3047474.3435177132</v>
      </c>
      <c r="BB7" s="27">
        <f>IFERROR(VLOOKUP(CONCATENATE($C7, ".NY.GDP.MKTP.KD"),AREA_WB_6ATTRS,Seq!N$1,FALSE)/10000,".")</f>
        <v>3201040.6325136931</v>
      </c>
      <c r="BC7" s="27">
        <f>IFERROR(VLOOKUP(CONCATENATE($C7, ".NY.GDP.MKTP.KD"),AREA_WB_6ATTRS,Seq!O$1,FALSE)/10000,".")</f>
        <v>3347468.2525518304</v>
      </c>
      <c r="BD7" s="27">
        <f>IFERROR(VLOOKUP(CONCATENATE($C7, ".NY.GDP.MKTP.KD"),AREA_WB_6ATTRS,Seq!P$1,FALSE)/10000,".")</f>
        <v>3484202.4064811468</v>
      </c>
      <c r="BE7" s="27">
        <f>IFERROR(VLOOKUP(CONCATENATE($C7, ".NY.GDP.MKTP.KD"),AREA_WB_6ATTRS,Seq!Q$1,FALSE)/10000,".")</f>
        <v>3655801.1930567641</v>
      </c>
      <c r="BF7" s="27">
        <f>IFERROR(VLOOKUP(CONCATENATE($C7, ".NY.GDP.MKTP.KD"),AREA_WB_6ATTRS,Seq!R$1,FALSE)/10000,".")</f>
        <v>3824771.1533020348</v>
      </c>
      <c r="BG7" s="27">
        <f>IFERROR(VLOOKUP(CONCATENATE($C7, ".NY.GDP.MKTP.KD"),AREA_WB_6ATTRS,Seq!S$1,FALSE)/10000,".")</f>
        <v>4030832.6777052088</v>
      </c>
      <c r="BH7" s="27">
        <f>IFERROR(VLOOKUP(CONCATENATE($C7, ".NY.GDP.MKTP.KD"),AREA_WB_6ATTRS,Seq!T$1,FALSE)/10000,".")</f>
        <v>4241545.721149304</v>
      </c>
      <c r="BI7" s="27">
        <f>IFERROR(VLOOKUP(CONCATENATE($C7, ".NY.GDP.MKTP.KD"),AREA_WB_6ATTRS,Seq!U$1,FALSE)/10000,".")</f>
        <v>4448076.3466550922</v>
      </c>
      <c r="BJ7" s="27">
        <f>IFERROR(VLOOKUP(CONCATENATE($C7, ".NY.GDP.MKTP.KD"),AREA_WB_6ATTRS,Seq!V$1,FALSE)/10000,".")</f>
        <v>4712492.5462134769</v>
      </c>
      <c r="BK7" s="27">
        <f>IFERROR(VLOOKUP(CONCATENATE($C7, ".NY.GDP.MKTP.KD"),AREA_WB_6ATTRS,Seq!W$1,FALSE)/10000,".")</f>
        <v>4961030.0682345461</v>
      </c>
      <c r="BL7" s="27">
        <f>IFERROR(VLOOKUP(CONCATENATE($C7, ".NY.GDP.MKTP.KD"),AREA_WB_6ATTRS,Seq!X$1,FALSE)/10000,".")</f>
        <v>5180079.9317384548</v>
      </c>
      <c r="BM7" s="27">
        <f>IFERROR(VLOOKUP(CONCATENATE($C7, ".NY.GDP.MKTP.KD"),AREA_WB_6ATTRS,Seq!Y$1,FALSE)/10000,".")</f>
        <v>5452344.6362113738</v>
      </c>
      <c r="BN7" s="27">
        <f>IFERROR(VLOOKUP(CONCATENATE($C7, ".NY.GDP.MKTP.KD"),AREA_WB_6ATTRS,Seq!Z$1,FALSE)/10000,".")</f>
        <v>5794234.064767899</v>
      </c>
      <c r="BO7" s="27">
        <f>IFERROR(VLOOKUP(CONCATENATE($C7, ".NY.GDP.MKTP.KD"),AREA_WB_6ATTRS,Seq!AA$1,FALSE)/10000,".")</f>
        <v>6139308.4271968594</v>
      </c>
      <c r="BP7" s="27">
        <f>IFERROR(VLOOKUP(CONCATENATE($C7, ".NY.GDP.MKTP.KD"),AREA_WB_6ATTRS,Seq!AB$1,FALSE)/10000,".")</f>
        <v>6546303.8830432417</v>
      </c>
      <c r="BQ7" s="27">
        <f>IFERROR(VLOOKUP(CONCATENATE($C7, ".NY.GDP.MKTP.KD"),AREA_WB_6ATTRS,Seq!AC$1,FALSE)/10000,".")</f>
        <v>6967089.9875777159</v>
      </c>
      <c r="BR7" s="27">
        <f>IFERROR(VLOOKUP(CONCATENATE($C7, ".NY.GDP.MKTP.KD"),AREA_WB_6ATTRS,Seq!AD$1,FALSE)/10000,".")</f>
        <v>7398382.9245043686</v>
      </c>
      <c r="BS7" s="27">
        <f>IFERROR(VLOOKUP(CONCATENATE($C7, ".NY.GDP.MKTP.KD"),AREA_WB_6ATTRS,Seq!AE$1,FALSE)/10000,".")</f>
        <v>7823135.8239341173</v>
      </c>
      <c r="BT7" s="27">
        <f>IFERROR(VLOOKUP(CONCATENATE($C7, ".NY.GDP.MKTP.KD"),AREA_WB_6ATTRS,Seq!AF$1,FALSE)/10000,".")</f>
        <v>8297948.5251466045</v>
      </c>
      <c r="BU7" s="27">
        <f>IFERROR(VLOOKUP(CONCATENATE($C7, ".NY.GDP.MKTP.KD"),AREA_WB_6ATTRS,Seq!AG$1,FALSE)/10000,".")</f>
        <v>8850781.7580732182</v>
      </c>
      <c r="BV7" s="27"/>
      <c r="BW7" s="27"/>
      <c r="BX7" s="27"/>
      <c r="BY7" s="27"/>
      <c r="BZ7" s="27"/>
      <c r="CA7" s="27"/>
      <c r="CB7" s="27"/>
      <c r="CC7" s="27">
        <f>CNPop!A$48</f>
        <v>5.0000000000000001E-3</v>
      </c>
      <c r="CD7" s="27">
        <f>CNPop!B$48</f>
        <v>6.0000000000000001E-3</v>
      </c>
      <c r="CE7" s="27">
        <f>CNPop!C$48</f>
        <v>6.0000000000000001E-3</v>
      </c>
      <c r="CF7" s="27">
        <f>CNPop!D$48</f>
        <v>7.0000000000000001E-3</v>
      </c>
      <c r="CG7" s="27">
        <f>CNPop!E$48</f>
        <v>7.0000000000000001E-3</v>
      </c>
      <c r="CH7" s="27">
        <f>CNPop!F$48</f>
        <v>8.0000000000000002E-3</v>
      </c>
      <c r="CI7" s="27">
        <f>CNPop!G$48</f>
        <v>8.9999999999999993E-3</v>
      </c>
      <c r="CJ7" s="27">
        <f>CNPop!H$48</f>
        <v>0.01</v>
      </c>
      <c r="CK7" s="27">
        <f>CNPop!I$48</f>
        <v>1.0999999999999999E-2</v>
      </c>
      <c r="CL7" s="27">
        <f>CNPop!J$48</f>
        <v>1.2E-2</v>
      </c>
      <c r="CM7" s="27">
        <f>CNPop!K$48</f>
        <v>1.4E-2</v>
      </c>
      <c r="CN7" s="27">
        <f>CNPop!L$48</f>
        <v>1.6E-2</v>
      </c>
      <c r="CO7" s="27">
        <f>CNPop!M$48</f>
        <v>1.7000000000000001E-2</v>
      </c>
      <c r="CP7" s="27">
        <f>CNPop!N$48</f>
        <v>1.9E-2</v>
      </c>
      <c r="CQ7" s="27">
        <f>CNPop!O$48</f>
        <v>2.1000000000000001E-2</v>
      </c>
      <c r="CR7" s="27">
        <f>CNPop!P$48</f>
        <v>2.3E-2</v>
      </c>
      <c r="CS7" s="27">
        <f>CNPop!Q$48</f>
        <v>2.5999999999999999E-2</v>
      </c>
      <c r="CT7" s="27">
        <f>CNPop!R$48</f>
        <v>2.8000000000000001E-2</v>
      </c>
      <c r="CU7" s="27">
        <f>CNPop!S$48</f>
        <v>0.03</v>
      </c>
      <c r="CV7" s="27">
        <f>CNPop!T$48</f>
        <v>3.3000000000000002E-2</v>
      </c>
      <c r="CW7" s="27">
        <f>CNPop!U$48</f>
        <v>3.5999999999999997E-2</v>
      </c>
      <c r="CX7" s="27">
        <f>CNPop!V$48</f>
        <v>3.9E-2</v>
      </c>
      <c r="CY7" s="27">
        <f>CNPop!W$48</f>
        <v>4.2000000000000003E-2</v>
      </c>
      <c r="CZ7" s="27">
        <f>CNPop!X$48</f>
        <v>4.4999999999999998E-2</v>
      </c>
      <c r="DA7" s="27">
        <f>CNPop!Y$48</f>
        <v>4.9000000000000002E-2</v>
      </c>
      <c r="DB7" s="27">
        <f>CNPop!Z$48</f>
        <v>5.1999999999999998E-2</v>
      </c>
      <c r="DC7" s="27">
        <f>CNPop!AA$48</f>
        <v>5.6000000000000001E-2</v>
      </c>
      <c r="DD7" s="27">
        <f>CNPop!AB$48</f>
        <v>0.06</v>
      </c>
      <c r="DE7" s="27">
        <f>CNPop!AC$48</f>
        <v>6.3E-2</v>
      </c>
      <c r="DF7" s="27">
        <f>CNPop!AD$48</f>
        <v>6.8000000000000005E-2</v>
      </c>
      <c r="DG7" s="27">
        <f>CNPop!AE$48</f>
        <v>7.1999999999999995E-2</v>
      </c>
      <c r="DH7" s="27">
        <f>CNPop!AF$48</f>
        <v>7.5999999999999998E-2</v>
      </c>
      <c r="DI7" s="27">
        <f>CNPop!AG$48</f>
        <v>8.1000000000000003E-2</v>
      </c>
      <c r="DJ7" s="27">
        <f>CNPop!AH$48</f>
        <v>8.5000000000000006E-2</v>
      </c>
      <c r="DK7" s="27">
        <f>CNPop!AI$48</f>
        <v>0.09</v>
      </c>
      <c r="DL7" s="27">
        <f>CNPop!AJ$48</f>
        <v>9.5000000000000001E-2</v>
      </c>
      <c r="DM7" s="27">
        <f>CNPop!AK$48</f>
        <v>0.1</v>
      </c>
      <c r="DN7" s="27"/>
      <c r="DO7" s="27" t="str">
        <f t="shared" si="1"/>
        <v>.</v>
      </c>
      <c r="DP7" s="27" t="str">
        <f t="shared" si="2"/>
        <v>.</v>
      </c>
      <c r="DQ7" s="27" t="str">
        <f t="shared" si="3"/>
        <v>.</v>
      </c>
      <c r="DR7" s="27" t="str">
        <f t="shared" si="4"/>
        <v>.</v>
      </c>
      <c r="DS7" s="27" t="str">
        <f t="shared" si="5"/>
        <v>.</v>
      </c>
      <c r="DT7" s="27" t="str">
        <f t="shared" si="6"/>
        <v>.</v>
      </c>
      <c r="DU7" s="27" t="str">
        <f t="shared" si="7"/>
        <v>.</v>
      </c>
      <c r="DV7" s="27" t="str">
        <f t="shared" si="8"/>
        <v>.</v>
      </c>
      <c r="DW7" s="27" t="str">
        <f t="shared" si="9"/>
        <v>.</v>
      </c>
      <c r="DX7" s="27" t="str">
        <f t="shared" si="10"/>
        <v>.</v>
      </c>
      <c r="DY7" s="27" t="str">
        <f t="shared" si="11"/>
        <v>.</v>
      </c>
      <c r="DZ7" s="27" t="str">
        <f t="shared" si="12"/>
        <v>.</v>
      </c>
      <c r="EA7" s="27" t="str">
        <f t="shared" si="13"/>
        <v>.</v>
      </c>
      <c r="EB7" s="27" t="str">
        <f t="shared" si="14"/>
        <v>.</v>
      </c>
      <c r="EC7" s="27" t="str">
        <f t="shared" si="15"/>
        <v>.</v>
      </c>
      <c r="ED7" s="27" t="str">
        <f t="shared" si="16"/>
        <v>.</v>
      </c>
      <c r="EE7" s="27" t="str">
        <f t="shared" si="17"/>
        <v>.</v>
      </c>
      <c r="EF7" s="27" t="str">
        <f t="shared" si="18"/>
        <v>.</v>
      </c>
      <c r="EG7" s="27" t="str">
        <f t="shared" si="19"/>
        <v>.</v>
      </c>
      <c r="EH7" s="27" t="str">
        <f t="shared" si="20"/>
        <v>.</v>
      </c>
      <c r="EI7" s="27" t="str">
        <f t="shared" si="21"/>
        <v>.</v>
      </c>
      <c r="EJ7" s="27" t="str">
        <f t="shared" si="22"/>
        <v>.</v>
      </c>
      <c r="EK7" s="27" t="str">
        <f t="shared" si="23"/>
        <v>.</v>
      </c>
      <c r="EL7" s="27" t="str">
        <f t="shared" si="24"/>
        <v>.</v>
      </c>
      <c r="EM7" s="27" t="str">
        <f t="shared" si="25"/>
        <v>.</v>
      </c>
      <c r="EN7" s="27" t="str">
        <f t="shared" si="26"/>
        <v>.</v>
      </c>
      <c r="EO7" s="27" t="str">
        <f t="shared" si="27"/>
        <v>.</v>
      </c>
      <c r="EP7" s="27" t="str">
        <f t="shared" si="37"/>
        <v>.</v>
      </c>
      <c r="EQ7" s="27" t="str">
        <f t="shared" si="38"/>
        <v>.</v>
      </c>
      <c r="ER7" s="27" t="str">
        <f t="shared" ref="ER7:ET7" si="45">IF(ISNUMBER(GC7),GC7,EQ7)</f>
        <v>.</v>
      </c>
      <c r="ES7" s="27" t="str">
        <f t="shared" si="45"/>
        <v>.</v>
      </c>
      <c r="ET7" s="27" t="str">
        <f t="shared" si="45"/>
        <v>.</v>
      </c>
      <c r="EU7" s="27"/>
      <c r="EV7" s="27"/>
      <c r="EW7" s="27"/>
      <c r="EX7" s="27"/>
      <c r="EY7" s="27"/>
      <c r="EZ7" s="27" t="str">
        <f>IFERROR(VLOOKUP(CONCATENATE($C7,".SL.TLF.TERT.ZS"),AREA_WB_6ATTRS,Seq!B$1,FALSE)/100,".")</f>
        <v>.</v>
      </c>
      <c r="FA7" s="27" t="str">
        <f>IFERROR(VLOOKUP(CONCATENATE($C7,".SL.TLF.TERT.ZS"),AREA_WB_6ATTRS,Seq!C$1,FALSE)/100,".")</f>
        <v>.</v>
      </c>
      <c r="FB7" s="27" t="str">
        <f>IFERROR(VLOOKUP(CONCATENATE($C7,".SL.TLF.TERT.ZS"),AREA_WB_6ATTRS,Seq!D$1,FALSE)/100,".")</f>
        <v>.</v>
      </c>
      <c r="FC7" s="27" t="str">
        <f>IFERROR(VLOOKUP(CONCATENATE($C7,".SL.TLF.TERT.ZS"),AREA_WB_6ATTRS,Seq!E$1,FALSE)/100,".")</f>
        <v>.</v>
      </c>
      <c r="FD7" s="27" t="str">
        <f>IFERROR(VLOOKUP(CONCATENATE($C7,".SL.TLF.TERT.ZS"),AREA_WB_6ATTRS,Seq!F$1,FALSE)/100,".")</f>
        <v>.</v>
      </c>
      <c r="FE7" s="27" t="str">
        <f>IFERROR(VLOOKUP(CONCATENATE($C7,".SL.TLF.TERT.ZS"),AREA_WB_6ATTRS,Seq!G$1,FALSE)/100,".")</f>
        <v>.</v>
      </c>
      <c r="FF7" s="27" t="str">
        <f>IFERROR(VLOOKUP(CONCATENATE($C7,".SL.TLF.TERT.ZS"),AREA_WB_6ATTRS,Seq!H$1,FALSE)/100,".")</f>
        <v>.</v>
      </c>
      <c r="FG7" s="27" t="str">
        <f>IFERROR(VLOOKUP(CONCATENATE($C7,".SL.TLF.TERT.ZS"),AREA_WB_6ATTRS,Seq!I$1,FALSE)/100,".")</f>
        <v>.</v>
      </c>
      <c r="FH7" s="27" t="str">
        <f>IFERROR(VLOOKUP(CONCATENATE($C7,".SL.TLF.TERT.ZS"),AREA_WB_6ATTRS,Seq!J$1,FALSE)/100,".")</f>
        <v>.</v>
      </c>
      <c r="FI7" s="27" t="str">
        <f>IFERROR(VLOOKUP(CONCATENATE($C7,".SL.TLF.TERT.ZS"),AREA_WB_6ATTRS,Seq!K$1,FALSE)/100,".")</f>
        <v>.</v>
      </c>
      <c r="FJ7" s="27" t="str">
        <f>IFERROR(VLOOKUP(CONCATENATE($C7,".SL.TLF.TERT.ZS"),AREA_WB_6ATTRS,Seq!L$1,FALSE)/100,".")</f>
        <v>.</v>
      </c>
      <c r="FK7" s="27" t="str">
        <f>IFERROR(VLOOKUP(CONCATENATE($C7,".SL.TLF.TERT.ZS"),AREA_WB_6ATTRS,Seq!M$1,FALSE)/100,".")</f>
        <v>.</v>
      </c>
      <c r="FL7" s="27" t="str">
        <f>IFERROR(VLOOKUP(CONCATENATE($C7,".SL.TLF.TERT.ZS"),AREA_WB_6ATTRS,Seq!N$1,FALSE)/100,".")</f>
        <v>.</v>
      </c>
      <c r="FM7" s="27" t="str">
        <f>IFERROR(VLOOKUP(CONCATENATE($C7,".SL.TLF.TERT.ZS"),AREA_WB_6ATTRS,Seq!O$1,FALSE)/100,".")</f>
        <v>.</v>
      </c>
      <c r="FN7" s="27" t="str">
        <f>IFERROR(VLOOKUP(CONCATENATE($C7,".SL.TLF.TERT.ZS"),AREA_WB_6ATTRS,Seq!P$1,FALSE)/100,".")</f>
        <v>.</v>
      </c>
      <c r="FO7" s="27" t="str">
        <f>IFERROR(VLOOKUP(CONCATENATE($C7,".SL.TLF.TERT.ZS"),AREA_WB_6ATTRS,Seq!Q$1,FALSE)/100,".")</f>
        <v>.</v>
      </c>
      <c r="FP7" s="27" t="str">
        <f>IFERROR(VLOOKUP(CONCATENATE($C7,".SL.TLF.TERT.ZS"),AREA_WB_6ATTRS,Seq!R$1,FALSE)/100,".")</f>
        <v>.</v>
      </c>
      <c r="FQ7" s="27" t="str">
        <f>IFERROR(VLOOKUP(CONCATENATE($C7,".SL.TLF.TERT.ZS"),AREA_WB_6ATTRS,Seq!S$1,FALSE)/100,".")</f>
        <v>.</v>
      </c>
      <c r="FR7" s="27" t="str">
        <f>IFERROR(VLOOKUP(CONCATENATE($C7,".SL.TLF.TERT.ZS"),AREA_WB_6ATTRS,Seq!T$1,FALSE)/100,".")</f>
        <v>.</v>
      </c>
      <c r="FS7" s="27" t="str">
        <f>IFERROR(VLOOKUP(CONCATENATE($C7,".SL.TLF.TERT.ZS"),AREA_WB_6ATTRS,Seq!U$1,FALSE)/100,".")</f>
        <v>.</v>
      </c>
      <c r="FT7" s="27" t="str">
        <f>IFERROR(VLOOKUP(CONCATENATE($C7,".SL.TLF.TERT.ZS"),AREA_WB_6ATTRS,Seq!V$1,FALSE)/100,".")</f>
        <v>.</v>
      </c>
      <c r="FU7" s="27" t="str">
        <f>IFERROR(VLOOKUP(CONCATENATE($C7,".SL.TLF.TERT.ZS"),AREA_WB_6ATTRS,Seq!W$1,FALSE)/100,".")</f>
        <v>.</v>
      </c>
      <c r="FV7" s="27" t="str">
        <f>IFERROR(VLOOKUP(CONCATENATE($C7,".SL.TLF.TERT.ZS"),AREA_WB_6ATTRS,Seq!X$1,FALSE)/100,".")</f>
        <v>.</v>
      </c>
      <c r="FW7" s="27" t="str">
        <f>IFERROR(VLOOKUP(CONCATENATE($C7,".SL.TLF.TERT.ZS"),AREA_WB_6ATTRS,Seq!Y$1,FALSE)/100,".")</f>
        <v>.</v>
      </c>
      <c r="FX7" s="27" t="str">
        <f>IFERROR(VLOOKUP(CONCATENATE($C7,".SL.TLF.TERT.ZS"),AREA_WB_6ATTRS,Seq!Z$1,FALSE)/100,".")</f>
        <v>.</v>
      </c>
      <c r="FY7" s="27" t="str">
        <f>IFERROR(VLOOKUP(CONCATENATE($C7,".SL.TLF.TERT.ZS"),AREA_WB_6ATTRS,Seq!AA$1,FALSE)/100,".")</f>
        <v>.</v>
      </c>
      <c r="FZ7" s="27" t="str">
        <f>IFERROR(VLOOKUP(CONCATENATE($C7,".SL.TLF.TERT.ZS"),AREA_WB_6ATTRS,Seq!AB$1,FALSE)/100,".")</f>
        <v>.</v>
      </c>
      <c r="GA7" s="27" t="str">
        <f>IFERROR(VLOOKUP(CONCATENATE($C7,".SL.TLF.TERT.ZS"),AREA_WB_6ATTRS,Seq!AC$1,FALSE)/100,".")</f>
        <v>.</v>
      </c>
      <c r="GB7" s="27" t="str">
        <f>IFERROR(VLOOKUP(CONCATENATE($C7,".SL.TLF.TERT.ZS"),AREA_WB_6ATTRS,Seq!AD$1,FALSE)/100,".")</f>
        <v>.</v>
      </c>
      <c r="GC7" s="27" t="str">
        <f>IFERROR(VLOOKUP(CONCATENATE($C7,".SL.TLF.TERT.ZS"),AREA_WB_6ATTRS,Seq!AE$1,FALSE)/100,".")</f>
        <v>.</v>
      </c>
      <c r="GD7" s="27" t="str">
        <f>IFERROR(VLOOKUP(CONCATENATE($C7,".SL.TLF.TERT.ZS"),AREA_WB_6ATTRS,Seq!AF$1,FALSE)/100,".")</f>
        <v>.</v>
      </c>
      <c r="GE7" s="27" t="str">
        <f>IFERROR(VLOOKUP(CONCATENATE($C7,".SL.TLF.TERT.ZS"),AREA_WB_6ATTRS,Seq!AG$1,FALSE)/100,".")</f>
        <v>.</v>
      </c>
      <c r="GF7" s="27" t="str">
        <f>IFERROR(VLOOKUP(CONCATENATE($C7,".SL.TLF.TERT.ZS"),AREA_WB_6ATTRS,Seq!AH$1,FALSE)/100,".")</f>
        <v>.</v>
      </c>
      <c r="GG7" s="27" t="str">
        <f>IFERROR(VLOOKUP(CONCATENATE($C7,".SL.TLF.TERT.ZS"),AREA_WB_6ATTRS,Seq!AI$1,FALSE)/100,".")</f>
        <v>.</v>
      </c>
      <c r="GH7" s="27" t="str">
        <f>IFERROR(VLOOKUP(CONCATENATE($C7,".SL.TLF.TERT.ZS"),AREA_WB_6ATTRS,Seq!AJ$1,FALSE)/100,".")</f>
        <v>.</v>
      </c>
      <c r="GI7" s="27" t="str">
        <f>IFERROR(VLOOKUP(CONCATENATE($C7,".SL.TLF.TERT.ZS"),AREA_WB_6ATTRS,Seq!AK$1,FALSE)/100,".")</f>
        <v>.</v>
      </c>
      <c r="GJ7" s="27" t="str">
        <f>IFERROR(VLOOKUP(CONCATENATE($C7,".SL.TLF.TERT.ZS"),AREA_WB_6ATTRS,Seq!AL$1,FALSE)/100,".")</f>
        <v>.</v>
      </c>
      <c r="GK7" s="27"/>
      <c r="GL7" s="27"/>
      <c r="GM7" s="27">
        <f t="shared" si="28"/>
        <v>7.7436048195090173E-6</v>
      </c>
      <c r="GN7" s="27" t="str">
        <f t="shared" si="29"/>
        <v>.</v>
      </c>
      <c r="GO7" s="27" t="str">
        <f t="shared" si="40"/>
        <v>.</v>
      </c>
      <c r="GP7" s="27"/>
      <c r="GQ7" s="9">
        <f>IF(VLOOKUP($B7,EM_80!$B$1:$C$201,2,FALSE)&gt;0,VLOOKUP($B7,EM_80!$B$1:$C$201,2,FALSE),".")</f>
        <v>700</v>
      </c>
      <c r="GR7" s="9" t="str">
        <f t="shared" si="30"/>
        <v>.</v>
      </c>
      <c r="GS7" s="9" t="str">
        <f t="shared" si="31"/>
        <v>.</v>
      </c>
      <c r="GU7">
        <f t="shared" si="32"/>
        <v>90397175</v>
      </c>
      <c r="GV7">
        <f t="shared" si="33"/>
        <v>115632151</v>
      </c>
      <c r="GW7">
        <f t="shared" si="34"/>
        <v>140766909</v>
      </c>
      <c r="GX7">
        <f t="shared" si="35"/>
        <v>148692131</v>
      </c>
      <c r="GZ7" s="9" t="str">
        <f>IF(ISNA(VLOOKUP($B7,Area_EM_90,Seq!C$1,FALSE)),".",VLOOKUP($B7,Area_EM_90,Seq!C$1,FALSE))</f>
        <v>.</v>
      </c>
      <c r="HA7" s="9" t="str">
        <f>IF(ISNA(VLOOKUP($B7,Area_EM_90,Seq!D$1,FALSE)),".",VLOOKUP($B7,Area_EM_90,Seq!D$1,FALSE))</f>
        <v>.</v>
      </c>
      <c r="HB7" s="9" t="str">
        <f>IF(ISNA(VLOOKUP($B7,Area_EM_90,Seq!E$1,FALSE)),".",VLOOKUP($B7,Area_EM_90,Seq!E$1,FALSE))</f>
        <v>.</v>
      </c>
      <c r="HC7" s="9" t="str">
        <f>IF(ISNA(VLOOKUP($B7,Area_EM_90,Seq!F$1,FALSE)),".",VLOOKUP($B7,Area_EM_90,Seq!F$1,FALSE))</f>
        <v>.</v>
      </c>
      <c r="HD7" s="9" t="str">
        <f>IF(ISNA(VLOOKUP($B7,Area_EM_90,Seq!G$1,FALSE)),".",VLOOKUP($B7,Area_EM_90,Seq!G$1,FALSE))</f>
        <v>.</v>
      </c>
      <c r="HE7" s="9" t="str">
        <f>IF(ISNA(VLOOKUP($B7,Area_EM_90,Seq!H$1,FALSE)),".",VLOOKUP($B7,Area_EM_90,Seq!H$1,FALSE))</f>
        <v>.</v>
      </c>
      <c r="HF7" s="9" t="str">
        <f>IF(ISNA(VLOOKUP($B7,Area_EM_90,Seq!I$1,FALSE)),".",VLOOKUP($B7,Area_EM_90,Seq!I$1,FALSE))</f>
        <v>.</v>
      </c>
      <c r="HG7" s="9" t="str">
        <f>IF(ISNA(VLOOKUP($B7,Area_EM_90,Seq!J$1,FALSE)),".",VLOOKUP($B7,Area_EM_90,Seq!J$1,FALSE))</f>
        <v>.</v>
      </c>
      <c r="HH7" s="9" t="str">
        <f>IF(ISNA(VLOOKUP($B7,Area_EM_00,Seq!C$1,FALSE)),".",VLOOKUP($B7,Area_EM_00,Seq!C$1,FALSE))</f>
        <v>.</v>
      </c>
      <c r="HI7" s="9" t="str">
        <f>IF(ISNA(VLOOKUP($B7,Area_EM_00,Seq!D$1,FALSE)),".",VLOOKUP($B7,Area_EM_00,Seq!D$1,FALSE))</f>
        <v>.</v>
      </c>
      <c r="HJ7" s="9" t="str">
        <f>IF(ISNA(VLOOKUP($B7,Area_EM_00,Seq!E$1,FALSE)),".",VLOOKUP($B7,Area_EM_00,Seq!E$1,FALSE))</f>
        <v>.</v>
      </c>
      <c r="HK7" s="9" t="str">
        <f>IF(ISNA(VLOOKUP($B7,Area_EM_00,Seq!F$1,FALSE)),".",VLOOKUP($B7,Area_EM_00,Seq!F$1,FALSE))</f>
        <v>.</v>
      </c>
      <c r="HL7" s="9" t="str">
        <f>IF(ISNA(VLOOKUP($B7,Area_EM_00,Seq!G$1,FALSE)),".",VLOOKUP($B7,Area_EM_00,Seq!G$1,FALSE))</f>
        <v>.</v>
      </c>
      <c r="HM7" s="9" t="str">
        <f>IF(ISNA(VLOOKUP($B7,Area_EM_00,Seq!H$1,FALSE)),".",VLOOKUP($B7,Area_EM_00,Seq!H$1,FALSE))</f>
        <v>.</v>
      </c>
      <c r="HN7" s="9" t="str">
        <f>IF(ISNA(VLOOKUP($B7,Area_EM_00,Seq!I$1,FALSE)),".",VLOOKUP($B7,Area_EM_00,Seq!I$1,FALSE))</f>
        <v>.</v>
      </c>
      <c r="HO7" s="9" t="str">
        <f>IF(ISNA(VLOOKUP($B7,Area_EM_00,Seq!J$1,FALSE)),".",VLOOKUP($B7,Area_EM_00,Seq!J$1,FALSE))</f>
        <v>.</v>
      </c>
      <c r="HQ7" s="27"/>
      <c r="HR7" s="9">
        <f>IFERROR(VLOOKUP($B7,AREA_EM3_60_00,Seq!E$1,FALSE),".")</f>
        <v>93</v>
      </c>
      <c r="HS7" s="9">
        <f>IFERROR(VLOOKUP($B7,AREA_EM3_60_00,Seq!F$1,FALSE),".")</f>
        <v>102</v>
      </c>
      <c r="HT7" s="9">
        <f>IFERROR(VLOOKUP($B7,AREA_EM3_60_00,Seq!G$1,FALSE),".")</f>
        <v>111</v>
      </c>
      <c r="HU7" s="9">
        <f>IFERROR(VLOOKUP($B7,AREA_EM3_10,Seq!B$1,FALSE),".")</f>
        <v>0</v>
      </c>
      <c r="HV7" s="9">
        <f t="shared" si="41"/>
        <v>90397175</v>
      </c>
      <c r="HW7" s="9">
        <f t="shared" si="42"/>
        <v>115632151</v>
      </c>
      <c r="HX7" s="9">
        <f t="shared" si="43"/>
        <v>140766909</v>
      </c>
      <c r="HY7" s="9">
        <f t="shared" si="44"/>
        <v>148692131</v>
      </c>
    </row>
    <row r="8" spans="1:234">
      <c r="A8" s="25" t="s">
        <v>2289</v>
      </c>
      <c r="B8" s="26" t="str">
        <f t="shared" si="0"/>
        <v>Brunei</v>
      </c>
      <c r="C8" s="166" t="s">
        <v>1371</v>
      </c>
      <c r="D8" s="27">
        <f>VLOOKUP("CHN.NY.GDP.MKTP.KD",AREA_WB_6ATTRS,Seq!B$1,FALSE)/10000</f>
        <v>18294112.043860689</v>
      </c>
      <c r="E8" s="27">
        <f>VLOOKUP("CHN.NY.GDP.MKTP.KD",AREA_WB_6ATTRS,Seq!C$1,FALSE)/10000</f>
        <v>19245405.87014145</v>
      </c>
      <c r="F8" s="27">
        <f>VLOOKUP("CHN.NY.GDP.MKTP.KD",AREA_WB_6ATTRS,Seq!D$1,FALSE)/10000</f>
        <v>20996737.804324333</v>
      </c>
      <c r="G8" s="27">
        <f>VLOOKUP("CHN.NY.GDP.MKTP.KD",AREA_WB_6ATTRS,Seq!E$1,FALSE)/10000</f>
        <v>23285382.224995762</v>
      </c>
      <c r="H8" s="27">
        <f>VLOOKUP("CHN.NY.GDP.MKTP.KD",AREA_WB_6ATTRS,Seq!F$1,FALSE)/10000</f>
        <v>26824760.323195074</v>
      </c>
      <c r="I8" s="27">
        <f>VLOOKUP("CHN.NY.GDP.MKTP.KD",AREA_WB_6ATTRS,Seq!G$1,FALSE)/10000</f>
        <v>30446102.966826372</v>
      </c>
      <c r="J8" s="27">
        <f>VLOOKUP("CHN.NY.GDP.MKTP.KD",AREA_WB_6ATTRS,Seq!H$1,FALSE)/10000</f>
        <v>33125360.027907111</v>
      </c>
      <c r="K8" s="27">
        <f>VLOOKUP("CHN.NY.GDP.MKTP.KD",AREA_WB_6ATTRS,Seq!I$1,FALSE)/10000</f>
        <v>36967901.791144341</v>
      </c>
      <c r="L8" s="27">
        <f>VLOOKUP("CHN.NY.GDP.MKTP.KD",AREA_WB_6ATTRS,Seq!J$1,FALSE)/10000</f>
        <v>41145274.693543643</v>
      </c>
      <c r="M8" s="27">
        <f>VLOOKUP("CHN.NY.GDP.MKTP.KD",AREA_WB_6ATTRS,Seq!K$1,FALSE)/10000</f>
        <v>42832230.955979005</v>
      </c>
      <c r="N8" s="27">
        <f>VLOOKUP("CHN.NY.GDP.MKTP.KD",AREA_WB_6ATTRS,Seq!L$1,FALSE)/10000</f>
        <v>44459855.73230619</v>
      </c>
      <c r="O8" s="27">
        <f>VLOOKUP("CHN.NY.GDP.MKTP.KD",AREA_WB_6ATTRS,Seq!M$1,FALSE)/10000</f>
        <v>48550162.459678344</v>
      </c>
      <c r="P8" s="27">
        <f>VLOOKUP("CHN.NY.GDP.MKTP.KD",AREA_WB_6ATTRS,Seq!N$1,FALSE)/10000</f>
        <v>55444285.528952621</v>
      </c>
      <c r="Q8" s="27">
        <f>VLOOKUP("CHN.NY.GDP.MKTP.KD",AREA_WB_6ATTRS,Seq!O$1,FALSE)/10000</f>
        <v>63206485.503006078</v>
      </c>
      <c r="R8" s="27">
        <f>VLOOKUP("CHN.NY.GDP.MKTP.KD",AREA_WB_6ATTRS,Seq!P$1,FALSE)/10000</f>
        <v>71486535.103899792</v>
      </c>
      <c r="S8" s="27">
        <f>VLOOKUP("CHN.NY.GDP.MKTP.KD",AREA_WB_6ATTRS,Seq!Q$1,FALSE)/10000</f>
        <v>79278567.430224851</v>
      </c>
      <c r="T8" s="27">
        <f>VLOOKUP("CHN.NY.GDP.MKTP.KD",AREA_WB_6ATTRS,Seq!R$1,FALSE)/10000</f>
        <v>87206424.173247412</v>
      </c>
      <c r="U8" s="27">
        <f>VLOOKUP("CHN.NY.GDP.MKTP.KD",AREA_WB_6ATTRS,Seq!S$1,FALSE)/10000</f>
        <v>95316621.621359423</v>
      </c>
      <c r="V8" s="27">
        <f>VLOOKUP("CHN.NY.GDP.MKTP.KD",AREA_WB_6ATTRS,Seq!T$1,FALSE)/10000</f>
        <v>102751318.10782552</v>
      </c>
      <c r="W8" s="27">
        <f>VLOOKUP("CHN.NY.GDP.MKTP.KD",AREA_WB_6ATTRS,Seq!U$1,FALSE)/10000</f>
        <v>110560418.28402025</v>
      </c>
      <c r="X8" s="27">
        <f>VLOOKUP("CHN.NY.GDP.MKTP.KD",AREA_WB_6ATTRS,Seq!V$1,FALSE)/10000</f>
        <v>119847493.41987793</v>
      </c>
      <c r="Y8" s="27">
        <f>VLOOKUP("CHN.NY.GDP.MKTP.KD",AREA_WB_6ATTRS,Seq!W$1,FALSE)/10000</f>
        <v>129794835.37372778</v>
      </c>
      <c r="Z8" s="27">
        <f>VLOOKUP("CHN.NY.GDP.MKTP.KD",AREA_WB_6ATTRS,Seq!X$1,FALSE)/10000</f>
        <v>141606165.392737</v>
      </c>
      <c r="AA8" s="27">
        <f>VLOOKUP("CHN.NY.GDP.MKTP.KD",AREA_WB_6ATTRS,Seq!Y$1,FALSE)/10000</f>
        <v>155766781.9320105</v>
      </c>
      <c r="AB8" s="27">
        <f>VLOOKUP("CHN.NY.GDP.MKTP.KD",AREA_WB_6ATTRS,Seq!Z$1,FALSE)/10000</f>
        <v>171499226.90714428</v>
      </c>
      <c r="AC8" s="27">
        <f>VLOOKUP("CHN.NY.GDP.MKTP.KD",AREA_WB_6ATTRS,Seq!AA$1,FALSE)/10000</f>
        <v>190878639.54765138</v>
      </c>
      <c r="AD8" s="27">
        <f>VLOOKUP("CHN.NY.GDP.MKTP.KD",AREA_WB_6ATTRS,Seq!AB$1,FALSE)/10000</f>
        <v>215120226.77020231</v>
      </c>
      <c r="AE8" s="27">
        <f>VLOOKUP("CHN.NY.GDP.MKTP.KD",AREA_WB_6ATTRS,Seq!AC$1,FALSE)/10000</f>
        <v>245667298.97157177</v>
      </c>
      <c r="AF8" s="27">
        <f>VLOOKUP("CHN.NY.GDP.MKTP.KD",AREA_WB_6ATTRS,Seq!AD$1,FALSE)/10000</f>
        <v>269251359.67284226</v>
      </c>
      <c r="AG8" s="27">
        <f>VLOOKUP("CHN.NY.GDP.MKTP.KD",AREA_WB_6ATTRS,Seq!AE$1,FALSE)/10000</f>
        <v>294022484.76274431</v>
      </c>
      <c r="AH8" s="27">
        <f>VLOOKUP("CHN.NY.GDP.MKTP.KD",AREA_WB_6ATTRS,Seq!AF$1,FALSE)/10000</f>
        <v>324600823.17806971</v>
      </c>
      <c r="AI8" s="27">
        <f>VLOOKUP("CHN.NY.GDP.MKTP.KD",AREA_WB_6ATTRS,Seq!AG$1,FALSE)/10000</f>
        <v>354139498.08727396</v>
      </c>
      <c r="AJ8" s="27"/>
      <c r="AK8" s="27"/>
      <c r="AL8" s="27"/>
      <c r="AM8" s="27"/>
      <c r="AN8" s="27"/>
      <c r="AO8" s="27"/>
      <c r="AP8" s="27">
        <f>IFERROR(VLOOKUP(CONCATENATE($C8, ".NY.GDP.MKTP.KD"),AREA_WB_6ATTRS,Seq!B$1,FALSE)/10000,".")</f>
        <v>577449.45777542843</v>
      </c>
      <c r="AQ8" s="27">
        <f>IFERROR(VLOOKUP(CONCATENATE($C8, ".NY.GDP.MKTP.KD"),AREA_WB_6ATTRS,Seq!C$1,FALSE)/10000,".")</f>
        <v>462960.19478602457</v>
      </c>
      <c r="AR8" s="27">
        <f>IFERROR(VLOOKUP(CONCATENATE($C8, ".NY.GDP.MKTP.KD"),AREA_WB_6ATTRS,Seq!D$1,FALSE)/10000,".")</f>
        <v>481277.9345182231</v>
      </c>
      <c r="AS8" s="27">
        <f>IFERROR(VLOOKUP(CONCATENATE($C8, ".NY.GDP.MKTP.KD"),AREA_WB_6ATTRS,Seq!E$1,FALSE)/10000,".")</f>
        <v>483691.37469019287</v>
      </c>
      <c r="AT8" s="27">
        <f>IFERROR(VLOOKUP(CONCATENATE($C8, ".NY.GDP.MKTP.KD"),AREA_WB_6ATTRS,Seq!F$1,FALSE)/10000,".")</f>
        <v>486592.92635761737</v>
      </c>
      <c r="AU8" s="27">
        <f>IFERROR(VLOOKUP(CONCATENATE($C8, ".NY.GDP.MKTP.KD"),AREA_WB_6ATTRS,Seq!G$1,FALSE)/10000,".")</f>
        <v>479339.04718905623</v>
      </c>
      <c r="AV8" s="27">
        <f>IFERROR(VLOOKUP(CONCATENATE($C8, ".NY.GDP.MKTP.KD"),AREA_WB_6ATTRS,Seq!H$1,FALSE)/10000,".")</f>
        <v>466322.74064360058</v>
      </c>
      <c r="AW8" s="27">
        <f>IFERROR(VLOOKUP(CONCATENATE($C8, ".NY.GDP.MKTP.KD"),AREA_WB_6ATTRS,Seq!I$1,FALSE)/10000,".")</f>
        <v>475691.76962579833</v>
      </c>
      <c r="AX8" s="27">
        <f>IFERROR(VLOOKUP(CONCATENATE($C8, ".NY.GDP.MKTP.KD"),AREA_WB_6ATTRS,Seq!J$1,FALSE)/10000,".")</f>
        <v>480911.85089663218</v>
      </c>
      <c r="AY8" s="27">
        <f>IFERROR(VLOOKUP(CONCATENATE($C8, ".NY.GDP.MKTP.KD"),AREA_WB_6ATTRS,Seq!K$1,FALSE)/10000,".")</f>
        <v>475746.00423640443</v>
      </c>
      <c r="AZ8" s="27">
        <f>IFERROR(VLOOKUP(CONCATENATE($C8, ".NY.GDP.MKTP.KD"),AREA_WB_6ATTRS,Seq!L$1,FALSE)/10000,".")</f>
        <v>480928.87833610771</v>
      </c>
      <c r="BA8" s="27">
        <f>IFERROR(VLOOKUP(CONCATENATE($C8, ".NY.GDP.MKTP.KD"),AREA_WB_6ATTRS,Seq!M$1,FALSE)/10000,".")</f>
        <v>496058.61831081216</v>
      </c>
      <c r="BB8" s="27">
        <f>IFERROR(VLOOKUP(CONCATENATE($C8, ".NY.GDP.MKTP.KD"),AREA_WB_6ATTRS,Seq!N$1,FALSE)/10000,".")</f>
        <v>519663.96490333747</v>
      </c>
      <c r="BC8" s="27">
        <f>IFERROR(VLOOKUP(CONCATENATE($C8, ".NY.GDP.MKTP.KD"),AREA_WB_6ATTRS,Seq!O$1,FALSE)/10000,".")</f>
        <v>521246.72607471037</v>
      </c>
      <c r="BD8" s="27">
        <f>IFERROR(VLOOKUP(CONCATENATE($C8, ".NY.GDP.MKTP.KD"),AREA_WB_6ATTRS,Seq!P$1,FALSE)/10000,".")</f>
        <v>537642.0034077384</v>
      </c>
      <c r="BE8" s="27">
        <f>IFERROR(VLOOKUP(CONCATENATE($C8, ".NY.GDP.MKTP.KD"),AREA_WB_6ATTRS,Seq!Q$1,FALSE)/10000,".")</f>
        <v>561721.41396533151</v>
      </c>
      <c r="BF8" s="27">
        <f>IFERROR(VLOOKUP(CONCATENATE($C8, ".NY.GDP.MKTP.KD"),AREA_WB_6ATTRS,Seq!R$1,FALSE)/10000,".")</f>
        <v>577889.54419204476</v>
      </c>
      <c r="BG8" s="27">
        <f>IFERROR(VLOOKUP(CONCATENATE($C8, ".NY.GDP.MKTP.KD"),AREA_WB_6ATTRS,Seq!S$1,FALSE)/10000,".")</f>
        <v>569387.79658214177</v>
      </c>
      <c r="BH8" s="27">
        <f>IFERROR(VLOOKUP(CONCATENATE($C8, ".NY.GDP.MKTP.KD"),AREA_WB_6ATTRS,Seq!T$1,FALSE)/10000,".")</f>
        <v>566207.71795217274</v>
      </c>
      <c r="BI8" s="27">
        <f>IFERROR(VLOOKUP(CONCATENATE($C8, ".NY.GDP.MKTP.KD"),AREA_WB_6ATTRS,Seq!U$1,FALSE)/10000,".")</f>
        <v>583489.2611698145</v>
      </c>
      <c r="BJ8" s="27">
        <f>IFERROR(VLOOKUP(CONCATENATE($C8, ".NY.GDP.MKTP.KD"),AREA_WB_6ATTRS,Seq!V$1,FALSE)/10000,".")</f>
        <v>600115.33178654278</v>
      </c>
      <c r="BK8" s="27">
        <f>IFERROR(VLOOKUP(CONCATENATE($C8, ".NY.GDP.MKTP.KD"),AREA_WB_6ATTRS,Seq!W$1,FALSE)/10000,".")</f>
        <v>616582.74496303278</v>
      </c>
      <c r="BL8" s="27">
        <f>IFERROR(VLOOKUP(CONCATENATE($C8, ".NY.GDP.MKTP.KD"),AREA_WB_6ATTRS,Seq!X$1,FALSE)/10000,".")</f>
        <v>640457.42840290489</v>
      </c>
      <c r="BM8" s="27">
        <f>IFERROR(VLOOKUP(CONCATENATE($C8, ".NY.GDP.MKTP.KD"),AREA_WB_6ATTRS,Seq!Y$1,FALSE)/10000,".")</f>
        <v>659056.0241404915</v>
      </c>
      <c r="BN8" s="27">
        <f>IFERROR(VLOOKUP(CONCATENATE($C8, ".NY.GDP.MKTP.KD"),AREA_WB_6ATTRS,Seq!Z$1,FALSE)/10000,".")</f>
        <v>662379.76192742586</v>
      </c>
      <c r="BO8" s="27">
        <f>IFERROR(VLOOKUP(CONCATENATE($C8, ".NY.GDP.MKTP.KD"),AREA_WB_6ATTRS,Seq!AA$1,FALSE)/10000,".")</f>
        <v>664946.52927519509</v>
      </c>
      <c r="BP8" s="27">
        <f>IFERROR(VLOOKUP(CONCATENATE($C8, ".NY.GDP.MKTP.KD"),AREA_WB_6ATTRS,Seq!AB$1,FALSE)/10000,".")</f>
        <v>694189.01865797176</v>
      </c>
      <c r="BQ8" s="27">
        <f>IFERROR(VLOOKUP(CONCATENATE($C8, ".NY.GDP.MKTP.KD"),AREA_WB_6ATTRS,Seq!AC$1,FALSE)/10000,".")</f>
        <v>695262.10617992003</v>
      </c>
      <c r="BR8" s="27">
        <f>IFERROR(VLOOKUP(CONCATENATE($C8, ".NY.GDP.MKTP.KD"),AREA_WB_6ATTRS,Seq!AD$1,FALSE)/10000,".")</f>
        <v>681781.80671501311</v>
      </c>
      <c r="BS8" s="27">
        <f>IFERROR(VLOOKUP(CONCATENATE($C8, ".NY.GDP.MKTP.KD"),AREA_WB_6ATTRS,Seq!AE$1,FALSE)/10000,".")</f>
        <v>669745.82504991768</v>
      </c>
      <c r="BT8" s="27">
        <f>IFERROR(VLOOKUP(CONCATENATE($C8, ".NY.GDP.MKTP.KD"),AREA_WB_6ATTRS,Seq!AF$1,FALSE)/10000,".")</f>
        <v>687152.29073634418</v>
      </c>
      <c r="BU8" s="27" t="str">
        <f>IFERROR(VLOOKUP(CONCATENATE($C8, ".NY.GDP.MKTP.KD"),AREA_WB_6ATTRS,Seq!AG$1,FALSE)/10000,".")</f>
        <v>.</v>
      </c>
      <c r="BV8" s="27"/>
      <c r="BW8" s="27"/>
      <c r="BX8" s="27"/>
      <c r="BY8" s="27"/>
      <c r="BZ8" s="27"/>
      <c r="CA8" s="27"/>
      <c r="CB8" s="27"/>
      <c r="CC8" s="27">
        <f>CNPop!A$48</f>
        <v>5.0000000000000001E-3</v>
      </c>
      <c r="CD8" s="27">
        <f>CNPop!B$48</f>
        <v>6.0000000000000001E-3</v>
      </c>
      <c r="CE8" s="27">
        <f>CNPop!C$48</f>
        <v>6.0000000000000001E-3</v>
      </c>
      <c r="CF8" s="27">
        <f>CNPop!D$48</f>
        <v>7.0000000000000001E-3</v>
      </c>
      <c r="CG8" s="27">
        <f>CNPop!E$48</f>
        <v>7.0000000000000001E-3</v>
      </c>
      <c r="CH8" s="27">
        <f>CNPop!F$48</f>
        <v>8.0000000000000002E-3</v>
      </c>
      <c r="CI8" s="27">
        <f>CNPop!G$48</f>
        <v>8.9999999999999993E-3</v>
      </c>
      <c r="CJ8" s="27">
        <f>CNPop!H$48</f>
        <v>0.01</v>
      </c>
      <c r="CK8" s="27">
        <f>CNPop!I$48</f>
        <v>1.0999999999999999E-2</v>
      </c>
      <c r="CL8" s="27">
        <f>CNPop!J$48</f>
        <v>1.2E-2</v>
      </c>
      <c r="CM8" s="27">
        <f>CNPop!K$48</f>
        <v>1.4E-2</v>
      </c>
      <c r="CN8" s="27">
        <f>CNPop!L$48</f>
        <v>1.6E-2</v>
      </c>
      <c r="CO8" s="27">
        <f>CNPop!M$48</f>
        <v>1.7000000000000001E-2</v>
      </c>
      <c r="CP8" s="27">
        <f>CNPop!N$48</f>
        <v>1.9E-2</v>
      </c>
      <c r="CQ8" s="27">
        <f>CNPop!O$48</f>
        <v>2.1000000000000001E-2</v>
      </c>
      <c r="CR8" s="27">
        <f>CNPop!P$48</f>
        <v>2.3E-2</v>
      </c>
      <c r="CS8" s="27">
        <f>CNPop!Q$48</f>
        <v>2.5999999999999999E-2</v>
      </c>
      <c r="CT8" s="27">
        <f>CNPop!R$48</f>
        <v>2.8000000000000001E-2</v>
      </c>
      <c r="CU8" s="27">
        <f>CNPop!S$48</f>
        <v>0.03</v>
      </c>
      <c r="CV8" s="27">
        <f>CNPop!T$48</f>
        <v>3.3000000000000002E-2</v>
      </c>
      <c r="CW8" s="27">
        <f>CNPop!U$48</f>
        <v>3.5999999999999997E-2</v>
      </c>
      <c r="CX8" s="27">
        <f>CNPop!V$48</f>
        <v>3.9E-2</v>
      </c>
      <c r="CY8" s="27">
        <f>CNPop!W$48</f>
        <v>4.2000000000000003E-2</v>
      </c>
      <c r="CZ8" s="27">
        <f>CNPop!X$48</f>
        <v>4.4999999999999998E-2</v>
      </c>
      <c r="DA8" s="27">
        <f>CNPop!Y$48</f>
        <v>4.9000000000000002E-2</v>
      </c>
      <c r="DB8" s="27">
        <f>CNPop!Z$48</f>
        <v>5.1999999999999998E-2</v>
      </c>
      <c r="DC8" s="27">
        <f>CNPop!AA$48</f>
        <v>5.6000000000000001E-2</v>
      </c>
      <c r="DD8" s="27">
        <f>CNPop!AB$48</f>
        <v>0.06</v>
      </c>
      <c r="DE8" s="27">
        <f>CNPop!AC$48</f>
        <v>6.3E-2</v>
      </c>
      <c r="DF8" s="27">
        <f>CNPop!AD$48</f>
        <v>6.8000000000000005E-2</v>
      </c>
      <c r="DG8" s="27">
        <f>CNPop!AE$48</f>
        <v>7.1999999999999995E-2</v>
      </c>
      <c r="DH8" s="27">
        <f>CNPop!AF$48</f>
        <v>7.5999999999999998E-2</v>
      </c>
      <c r="DI8" s="27">
        <f>CNPop!AG$48</f>
        <v>8.1000000000000003E-2</v>
      </c>
      <c r="DJ8" s="27">
        <f>CNPop!AH$48</f>
        <v>8.5000000000000006E-2</v>
      </c>
      <c r="DK8" s="27">
        <f>CNPop!AI$48</f>
        <v>0.09</v>
      </c>
      <c r="DL8" s="27">
        <f>CNPop!AJ$48</f>
        <v>9.5000000000000001E-2</v>
      </c>
      <c r="DM8" s="27">
        <f>CNPop!AK$48</f>
        <v>0.1</v>
      </c>
      <c r="DN8" s="27"/>
      <c r="DO8" s="27" t="str">
        <f t="shared" si="1"/>
        <v>.</v>
      </c>
      <c r="DP8" s="27" t="str">
        <f t="shared" si="2"/>
        <v>.</v>
      </c>
      <c r="DQ8" s="27" t="str">
        <f t="shared" si="3"/>
        <v>.</v>
      </c>
      <c r="DR8" s="27" t="str">
        <f t="shared" si="4"/>
        <v>.</v>
      </c>
      <c r="DS8" s="27" t="str">
        <f t="shared" si="5"/>
        <v>.</v>
      </c>
      <c r="DT8" s="27" t="str">
        <f t="shared" si="6"/>
        <v>.</v>
      </c>
      <c r="DU8" s="27" t="str">
        <f t="shared" si="7"/>
        <v>.</v>
      </c>
      <c r="DV8" s="27" t="str">
        <f t="shared" si="8"/>
        <v>.</v>
      </c>
      <c r="DW8" s="27" t="str">
        <f t="shared" si="9"/>
        <v>.</v>
      </c>
      <c r="DX8" s="27" t="str">
        <f t="shared" si="10"/>
        <v>.</v>
      </c>
      <c r="DY8" s="27" t="str">
        <f t="shared" si="11"/>
        <v>.</v>
      </c>
      <c r="DZ8" s="27" t="str">
        <f t="shared" si="12"/>
        <v>.</v>
      </c>
      <c r="EA8" s="27" t="str">
        <f t="shared" si="13"/>
        <v>.</v>
      </c>
      <c r="EB8" s="27" t="str">
        <f t="shared" si="14"/>
        <v>.</v>
      </c>
      <c r="EC8" s="27" t="str">
        <f t="shared" si="15"/>
        <v>.</v>
      </c>
      <c r="ED8" s="27" t="str">
        <f t="shared" si="16"/>
        <v>.</v>
      </c>
      <c r="EE8" s="27" t="str">
        <f t="shared" si="17"/>
        <v>.</v>
      </c>
      <c r="EF8" s="27" t="str">
        <f t="shared" si="18"/>
        <v>.</v>
      </c>
      <c r="EG8" s="27" t="str">
        <f t="shared" si="19"/>
        <v>.</v>
      </c>
      <c r="EH8" s="27" t="str">
        <f t="shared" si="20"/>
        <v>.</v>
      </c>
      <c r="EI8" s="27" t="str">
        <f t="shared" si="21"/>
        <v>.</v>
      </c>
      <c r="EJ8" s="27" t="str">
        <f t="shared" si="22"/>
        <v>.</v>
      </c>
      <c r="EK8" s="27" t="str">
        <f t="shared" si="23"/>
        <v>.</v>
      </c>
      <c r="EL8" s="27" t="str">
        <f t="shared" si="24"/>
        <v>.</v>
      </c>
      <c r="EM8" s="27" t="str">
        <f t="shared" si="25"/>
        <v>.</v>
      </c>
      <c r="EN8" s="27" t="str">
        <f t="shared" si="26"/>
        <v>.</v>
      </c>
      <c r="EO8" s="27" t="str">
        <f t="shared" si="27"/>
        <v>.</v>
      </c>
      <c r="EP8" s="27" t="str">
        <f t="shared" si="37"/>
        <v>.</v>
      </c>
      <c r="EQ8" s="27" t="str">
        <f t="shared" si="38"/>
        <v>.</v>
      </c>
      <c r="ER8" s="27" t="str">
        <f t="shared" ref="ER8:ET8" si="46">IF(ISNUMBER(GC8),GC8,EQ8)</f>
        <v>.</v>
      </c>
      <c r="ES8" s="27" t="str">
        <f t="shared" si="46"/>
        <v>.</v>
      </c>
      <c r="ET8" s="27" t="str">
        <f t="shared" si="46"/>
        <v>.</v>
      </c>
      <c r="EU8" s="27"/>
      <c r="EV8" s="27"/>
      <c r="EW8" s="27"/>
      <c r="EX8" s="27"/>
      <c r="EY8" s="27"/>
      <c r="EZ8" s="27" t="str">
        <f>IFERROR(VLOOKUP(CONCATENATE($C8,".SL.TLF.TERT.ZS"),AREA_WB_6ATTRS,Seq!B$1,FALSE)/100,".")</f>
        <v>.</v>
      </c>
      <c r="FA8" s="27" t="str">
        <f>IFERROR(VLOOKUP(CONCATENATE($C8,".SL.TLF.TERT.ZS"),AREA_WB_6ATTRS,Seq!C$1,FALSE)/100,".")</f>
        <v>.</v>
      </c>
      <c r="FB8" s="27" t="str">
        <f>IFERROR(VLOOKUP(CONCATENATE($C8,".SL.TLF.TERT.ZS"),AREA_WB_6ATTRS,Seq!D$1,FALSE)/100,".")</f>
        <v>.</v>
      </c>
      <c r="FC8" s="27" t="str">
        <f>IFERROR(VLOOKUP(CONCATENATE($C8,".SL.TLF.TERT.ZS"),AREA_WB_6ATTRS,Seq!E$1,FALSE)/100,".")</f>
        <v>.</v>
      </c>
      <c r="FD8" s="27" t="str">
        <f>IFERROR(VLOOKUP(CONCATENATE($C8,".SL.TLF.TERT.ZS"),AREA_WB_6ATTRS,Seq!F$1,FALSE)/100,".")</f>
        <v>.</v>
      </c>
      <c r="FE8" s="27" t="str">
        <f>IFERROR(VLOOKUP(CONCATENATE($C8,".SL.TLF.TERT.ZS"),AREA_WB_6ATTRS,Seq!G$1,FALSE)/100,".")</f>
        <v>.</v>
      </c>
      <c r="FF8" s="27" t="str">
        <f>IFERROR(VLOOKUP(CONCATENATE($C8,".SL.TLF.TERT.ZS"),AREA_WB_6ATTRS,Seq!H$1,FALSE)/100,".")</f>
        <v>.</v>
      </c>
      <c r="FG8" s="27" t="str">
        <f>IFERROR(VLOOKUP(CONCATENATE($C8,".SL.TLF.TERT.ZS"),AREA_WB_6ATTRS,Seq!I$1,FALSE)/100,".")</f>
        <v>.</v>
      </c>
      <c r="FH8" s="27" t="str">
        <f>IFERROR(VLOOKUP(CONCATENATE($C8,".SL.TLF.TERT.ZS"),AREA_WB_6ATTRS,Seq!J$1,FALSE)/100,".")</f>
        <v>.</v>
      </c>
      <c r="FI8" s="27" t="str">
        <f>IFERROR(VLOOKUP(CONCATENATE($C8,".SL.TLF.TERT.ZS"),AREA_WB_6ATTRS,Seq!K$1,FALSE)/100,".")</f>
        <v>.</v>
      </c>
      <c r="FJ8" s="27" t="str">
        <f>IFERROR(VLOOKUP(CONCATENATE($C8,".SL.TLF.TERT.ZS"),AREA_WB_6ATTRS,Seq!L$1,FALSE)/100,".")</f>
        <v>.</v>
      </c>
      <c r="FK8" s="27" t="str">
        <f>IFERROR(VLOOKUP(CONCATENATE($C8,".SL.TLF.TERT.ZS"),AREA_WB_6ATTRS,Seq!M$1,FALSE)/100,".")</f>
        <v>.</v>
      </c>
      <c r="FL8" s="27" t="str">
        <f>IFERROR(VLOOKUP(CONCATENATE($C8,".SL.TLF.TERT.ZS"),AREA_WB_6ATTRS,Seq!N$1,FALSE)/100,".")</f>
        <v>.</v>
      </c>
      <c r="FM8" s="27" t="str">
        <f>IFERROR(VLOOKUP(CONCATENATE($C8,".SL.TLF.TERT.ZS"),AREA_WB_6ATTRS,Seq!O$1,FALSE)/100,".")</f>
        <v>.</v>
      </c>
      <c r="FN8" s="27" t="str">
        <f>IFERROR(VLOOKUP(CONCATENATE($C8,".SL.TLF.TERT.ZS"),AREA_WB_6ATTRS,Seq!P$1,FALSE)/100,".")</f>
        <v>.</v>
      </c>
      <c r="FO8" s="27" t="str">
        <f>IFERROR(VLOOKUP(CONCATENATE($C8,".SL.TLF.TERT.ZS"),AREA_WB_6ATTRS,Seq!Q$1,FALSE)/100,".")</f>
        <v>.</v>
      </c>
      <c r="FP8" s="27" t="str">
        <f>IFERROR(VLOOKUP(CONCATENATE($C8,".SL.TLF.TERT.ZS"),AREA_WB_6ATTRS,Seq!R$1,FALSE)/100,".")</f>
        <v>.</v>
      </c>
      <c r="FQ8" s="27" t="str">
        <f>IFERROR(VLOOKUP(CONCATENATE($C8,".SL.TLF.TERT.ZS"),AREA_WB_6ATTRS,Seq!S$1,FALSE)/100,".")</f>
        <v>.</v>
      </c>
      <c r="FR8" s="27" t="str">
        <f>IFERROR(VLOOKUP(CONCATENATE($C8,".SL.TLF.TERT.ZS"),AREA_WB_6ATTRS,Seq!T$1,FALSE)/100,".")</f>
        <v>.</v>
      </c>
      <c r="FS8" s="27" t="str">
        <f>IFERROR(VLOOKUP(CONCATENATE($C8,".SL.TLF.TERT.ZS"),AREA_WB_6ATTRS,Seq!U$1,FALSE)/100,".")</f>
        <v>.</v>
      </c>
      <c r="FT8" s="27" t="str">
        <f>IFERROR(VLOOKUP(CONCATENATE($C8,".SL.TLF.TERT.ZS"),AREA_WB_6ATTRS,Seq!V$1,FALSE)/100,".")</f>
        <v>.</v>
      </c>
      <c r="FU8" s="27" t="str">
        <f>IFERROR(VLOOKUP(CONCATENATE($C8,".SL.TLF.TERT.ZS"),AREA_WB_6ATTRS,Seq!W$1,FALSE)/100,".")</f>
        <v>.</v>
      </c>
      <c r="FV8" s="27" t="str">
        <f>IFERROR(VLOOKUP(CONCATENATE($C8,".SL.TLF.TERT.ZS"),AREA_WB_6ATTRS,Seq!X$1,FALSE)/100,".")</f>
        <v>.</v>
      </c>
      <c r="FW8" s="27" t="str">
        <f>IFERROR(VLOOKUP(CONCATENATE($C8,".SL.TLF.TERT.ZS"),AREA_WB_6ATTRS,Seq!Y$1,FALSE)/100,".")</f>
        <v>.</v>
      </c>
      <c r="FX8" s="27" t="str">
        <f>IFERROR(VLOOKUP(CONCATENATE($C8,".SL.TLF.TERT.ZS"),AREA_WB_6ATTRS,Seq!Z$1,FALSE)/100,".")</f>
        <v>.</v>
      </c>
      <c r="FY8" s="27" t="str">
        <f>IFERROR(VLOOKUP(CONCATENATE($C8,".SL.TLF.TERT.ZS"),AREA_WB_6ATTRS,Seq!AA$1,FALSE)/100,".")</f>
        <v>.</v>
      </c>
      <c r="FZ8" s="27" t="str">
        <f>IFERROR(VLOOKUP(CONCATENATE($C8,".SL.TLF.TERT.ZS"),AREA_WB_6ATTRS,Seq!AB$1,FALSE)/100,".")</f>
        <v>.</v>
      </c>
      <c r="GA8" s="27" t="str">
        <f>IFERROR(VLOOKUP(CONCATENATE($C8,".SL.TLF.TERT.ZS"),AREA_WB_6ATTRS,Seq!AC$1,FALSE)/100,".")</f>
        <v>.</v>
      </c>
      <c r="GB8" s="27" t="str">
        <f>IFERROR(VLOOKUP(CONCATENATE($C8,".SL.TLF.TERT.ZS"),AREA_WB_6ATTRS,Seq!AD$1,FALSE)/100,".")</f>
        <v>.</v>
      </c>
      <c r="GC8" s="27" t="str">
        <f>IFERROR(VLOOKUP(CONCATENATE($C8,".SL.TLF.TERT.ZS"),AREA_WB_6ATTRS,Seq!AE$1,FALSE)/100,".")</f>
        <v>.</v>
      </c>
      <c r="GD8" s="27" t="str">
        <f>IFERROR(VLOOKUP(CONCATENATE($C8,".SL.TLF.TERT.ZS"),AREA_WB_6ATTRS,Seq!AF$1,FALSE)/100,".")</f>
        <v>.</v>
      </c>
      <c r="GE8" s="27" t="str">
        <f>IFERROR(VLOOKUP(CONCATENATE($C8,".SL.TLF.TERT.ZS"),AREA_WB_6ATTRS,Seq!AG$1,FALSE)/100,".")</f>
        <v>.</v>
      </c>
      <c r="GF8" s="27" t="str">
        <f>IFERROR(VLOOKUP(CONCATENATE($C8,".SL.TLF.TERT.ZS"),AREA_WB_6ATTRS,Seq!AH$1,FALSE)/100,".")</f>
        <v>.</v>
      </c>
      <c r="GG8" s="27" t="str">
        <f>IFERROR(VLOOKUP(CONCATENATE($C8,".SL.TLF.TERT.ZS"),AREA_WB_6ATTRS,Seq!AI$1,FALSE)/100,".")</f>
        <v>.</v>
      </c>
      <c r="GH8" s="27" t="str">
        <f>IFERROR(VLOOKUP(CONCATENATE($C8,".SL.TLF.TERT.ZS"),AREA_WB_6ATTRS,Seq!AJ$1,FALSE)/100,".")</f>
        <v>.</v>
      </c>
      <c r="GI8" s="27" t="str">
        <f>IFERROR(VLOOKUP(CONCATENATE($C8,".SL.TLF.TERT.ZS"),AREA_WB_6ATTRS,Seq!AK$1,FALSE)/100,".")</f>
        <v>.</v>
      </c>
      <c r="GJ8" s="27" t="str">
        <f>IFERROR(VLOOKUP(CONCATENATE($C8,".SL.TLF.TERT.ZS"),AREA_WB_6ATTRS,Seq!AL$1,FALSE)/100,".")</f>
        <v>.</v>
      </c>
      <c r="GK8" s="27"/>
      <c r="GL8" s="27"/>
      <c r="GM8" s="27">
        <f t="shared" si="28"/>
        <v>0.20443148144310669</v>
      </c>
      <c r="GN8" s="27" t="str">
        <f t="shared" si="29"/>
        <v>.</v>
      </c>
      <c r="GO8" s="27">
        <f t="shared" si="40"/>
        <v>0.12894674499431735</v>
      </c>
      <c r="GP8" s="27"/>
      <c r="GQ8" s="9">
        <f>IF(VLOOKUP($B8,EM_80!$B$1:$C$201,2,FALSE)&gt;0,VLOOKUP($B8,EM_80!$B$1:$C$201,2,FALSE),".")</f>
        <v>39461</v>
      </c>
      <c r="GR8" s="9" t="str">
        <f t="shared" si="30"/>
        <v>.</v>
      </c>
      <c r="GS8" s="9">
        <f t="shared" si="31"/>
        <v>43000</v>
      </c>
      <c r="GU8">
        <f t="shared" si="32"/>
        <v>193028</v>
      </c>
      <c r="GV8">
        <f t="shared" si="33"/>
        <v>256998</v>
      </c>
      <c r="GW8">
        <f t="shared" si="34"/>
        <v>333471</v>
      </c>
      <c r="GX8">
        <f t="shared" si="35"/>
        <v>398920</v>
      </c>
      <c r="GZ8" s="9" t="str">
        <f>IF(ISNA(VLOOKUP($B8,Area_EM_90,Seq!C$1,FALSE)),".",VLOOKUP($B8,Area_EM_90,Seq!C$1,FALSE))</f>
        <v>.</v>
      </c>
      <c r="HA8" s="9" t="str">
        <f>IF(ISNA(VLOOKUP($B8,Area_EM_90,Seq!D$1,FALSE)),".",VLOOKUP($B8,Area_EM_90,Seq!D$1,FALSE))</f>
        <v>.</v>
      </c>
      <c r="HB8" s="9" t="str">
        <f>IF(ISNA(VLOOKUP($B8,Area_EM_90,Seq!E$1,FALSE)),".",VLOOKUP($B8,Area_EM_90,Seq!E$1,FALSE))</f>
        <v>.</v>
      </c>
      <c r="HC8" s="9" t="str">
        <f>IF(ISNA(VLOOKUP($B8,Area_EM_90,Seq!F$1,FALSE)),".",VLOOKUP($B8,Area_EM_90,Seq!F$1,FALSE))</f>
        <v>.</v>
      </c>
      <c r="HD8" s="9" t="str">
        <f>IF(ISNA(VLOOKUP($B8,Area_EM_90,Seq!G$1,FALSE)),".",VLOOKUP($B8,Area_EM_90,Seq!G$1,FALSE))</f>
        <v>.</v>
      </c>
      <c r="HE8" s="9" t="str">
        <f>IF(ISNA(VLOOKUP($B8,Area_EM_90,Seq!H$1,FALSE)),".",VLOOKUP($B8,Area_EM_90,Seq!H$1,FALSE))</f>
        <v>.</v>
      </c>
      <c r="HF8" s="9" t="str">
        <f>IF(ISNA(VLOOKUP($B8,Area_EM_90,Seq!I$1,FALSE)),".",VLOOKUP($B8,Area_EM_90,Seq!I$1,FALSE))</f>
        <v>.</v>
      </c>
      <c r="HG8" s="9" t="str">
        <f>IF(ISNA(VLOOKUP($B8,Area_EM_90,Seq!J$1,FALSE)),".",VLOOKUP($B8,Area_EM_90,Seq!J$1,FALSE))</f>
        <v>.</v>
      </c>
      <c r="HH8" s="9" t="str">
        <f>IF(ISNA(VLOOKUP($B8,Area_EM_00,Seq!C$1,FALSE)),".",VLOOKUP($B8,Area_EM_00,Seq!C$1,FALSE))</f>
        <v>.</v>
      </c>
      <c r="HI8" s="9" t="str">
        <f>IF(ISNA(VLOOKUP($B8,Area_EM_00,Seq!D$1,FALSE)),".",VLOOKUP($B8,Area_EM_00,Seq!D$1,FALSE))</f>
        <v>.</v>
      </c>
      <c r="HJ8" s="9" t="str">
        <f>IF(ISNA(VLOOKUP($B8,Area_EM_00,Seq!E$1,FALSE)),".",VLOOKUP($B8,Area_EM_00,Seq!E$1,FALSE))</f>
        <v>.</v>
      </c>
      <c r="HK8" s="9" t="str">
        <f>IF(ISNA(VLOOKUP($B8,Area_EM_00,Seq!F$1,FALSE)),".",VLOOKUP($B8,Area_EM_00,Seq!F$1,FALSE))</f>
        <v>.</v>
      </c>
      <c r="HL8" s="9" t="str">
        <f>IF(ISNA(VLOOKUP($B8,Area_EM_00,Seq!G$1,FALSE)),".",VLOOKUP($B8,Area_EM_00,Seq!G$1,FALSE))</f>
        <v>.</v>
      </c>
      <c r="HM8" s="9" t="str">
        <f>IF(ISNA(VLOOKUP($B8,Area_EM_00,Seq!H$1,FALSE)),".",VLOOKUP($B8,Area_EM_00,Seq!H$1,FALSE))</f>
        <v>.</v>
      </c>
      <c r="HN8" s="9" t="str">
        <f>IF(ISNA(VLOOKUP($B8,Area_EM_00,Seq!I$1,FALSE)),".",VLOOKUP($B8,Area_EM_00,Seq!I$1,FALSE))</f>
        <v>.</v>
      </c>
      <c r="HO8" s="9" t="str">
        <f>IF(ISNA(VLOOKUP($B8,Area_EM_00,Seq!J$1,FALSE)),".",VLOOKUP($B8,Area_EM_00,Seq!J$1,FALSE))</f>
        <v>.</v>
      </c>
      <c r="HQ8" s="27"/>
      <c r="HR8" s="9" t="str">
        <f>IFERROR(VLOOKUP($B8,AREA_EM3_60_00,Seq!E$1,FALSE),".")</f>
        <v>.</v>
      </c>
      <c r="HS8" s="9" t="str">
        <f>IFERROR(VLOOKUP($B8,AREA_EM3_60_00,Seq!F$1,FALSE),".")</f>
        <v>.</v>
      </c>
      <c r="HT8" s="9" t="str">
        <f>IFERROR(VLOOKUP($B8,AREA_EM3_60_00,Seq!G$1,FALSE),".")</f>
        <v>.</v>
      </c>
      <c r="HU8" s="9" t="str">
        <f>IFERROR(VLOOKUP($B8,AREA_EM3_10,Seq!B$1,FALSE),".")</f>
        <v>.</v>
      </c>
      <c r="HV8" s="9">
        <f t="shared" si="41"/>
        <v>193028</v>
      </c>
      <c r="HW8" s="9">
        <f t="shared" si="42"/>
        <v>256998</v>
      </c>
      <c r="HX8" s="9">
        <f t="shared" si="43"/>
        <v>333471</v>
      </c>
      <c r="HY8" s="9">
        <f t="shared" si="44"/>
        <v>398920</v>
      </c>
    </row>
    <row r="9" spans="1:234">
      <c r="A9" s="25" t="s">
        <v>2292</v>
      </c>
      <c r="B9" s="26" t="str">
        <f t="shared" si="0"/>
        <v>Myanmar</v>
      </c>
      <c r="C9" s="166" t="s">
        <v>1584</v>
      </c>
      <c r="D9" s="27">
        <f>VLOOKUP("CHN.NY.GDP.MKTP.KD",AREA_WB_6ATTRS,Seq!B$1,FALSE)/10000</f>
        <v>18294112.043860689</v>
      </c>
      <c r="E9" s="27">
        <f>VLOOKUP("CHN.NY.GDP.MKTP.KD",AREA_WB_6ATTRS,Seq!C$1,FALSE)/10000</f>
        <v>19245405.87014145</v>
      </c>
      <c r="F9" s="27">
        <f>VLOOKUP("CHN.NY.GDP.MKTP.KD",AREA_WB_6ATTRS,Seq!D$1,FALSE)/10000</f>
        <v>20996737.804324333</v>
      </c>
      <c r="G9" s="27">
        <f>VLOOKUP("CHN.NY.GDP.MKTP.KD",AREA_WB_6ATTRS,Seq!E$1,FALSE)/10000</f>
        <v>23285382.224995762</v>
      </c>
      <c r="H9" s="27">
        <f>VLOOKUP("CHN.NY.GDP.MKTP.KD",AREA_WB_6ATTRS,Seq!F$1,FALSE)/10000</f>
        <v>26824760.323195074</v>
      </c>
      <c r="I9" s="27">
        <f>VLOOKUP("CHN.NY.GDP.MKTP.KD",AREA_WB_6ATTRS,Seq!G$1,FALSE)/10000</f>
        <v>30446102.966826372</v>
      </c>
      <c r="J9" s="27">
        <f>VLOOKUP("CHN.NY.GDP.MKTP.KD",AREA_WB_6ATTRS,Seq!H$1,FALSE)/10000</f>
        <v>33125360.027907111</v>
      </c>
      <c r="K9" s="27">
        <f>VLOOKUP("CHN.NY.GDP.MKTP.KD",AREA_WB_6ATTRS,Seq!I$1,FALSE)/10000</f>
        <v>36967901.791144341</v>
      </c>
      <c r="L9" s="27">
        <f>VLOOKUP("CHN.NY.GDP.MKTP.KD",AREA_WB_6ATTRS,Seq!J$1,FALSE)/10000</f>
        <v>41145274.693543643</v>
      </c>
      <c r="M9" s="27">
        <f>VLOOKUP("CHN.NY.GDP.MKTP.KD",AREA_WB_6ATTRS,Seq!K$1,FALSE)/10000</f>
        <v>42832230.955979005</v>
      </c>
      <c r="N9" s="27">
        <f>VLOOKUP("CHN.NY.GDP.MKTP.KD",AREA_WB_6ATTRS,Seq!L$1,FALSE)/10000</f>
        <v>44459855.73230619</v>
      </c>
      <c r="O9" s="27">
        <f>VLOOKUP("CHN.NY.GDP.MKTP.KD",AREA_WB_6ATTRS,Seq!M$1,FALSE)/10000</f>
        <v>48550162.459678344</v>
      </c>
      <c r="P9" s="27">
        <f>VLOOKUP("CHN.NY.GDP.MKTP.KD",AREA_WB_6ATTRS,Seq!N$1,FALSE)/10000</f>
        <v>55444285.528952621</v>
      </c>
      <c r="Q9" s="27">
        <f>VLOOKUP("CHN.NY.GDP.MKTP.KD",AREA_WB_6ATTRS,Seq!O$1,FALSE)/10000</f>
        <v>63206485.503006078</v>
      </c>
      <c r="R9" s="27">
        <f>VLOOKUP("CHN.NY.GDP.MKTP.KD",AREA_WB_6ATTRS,Seq!P$1,FALSE)/10000</f>
        <v>71486535.103899792</v>
      </c>
      <c r="S9" s="27">
        <f>VLOOKUP("CHN.NY.GDP.MKTP.KD",AREA_WB_6ATTRS,Seq!Q$1,FALSE)/10000</f>
        <v>79278567.430224851</v>
      </c>
      <c r="T9" s="27">
        <f>VLOOKUP("CHN.NY.GDP.MKTP.KD",AREA_WB_6ATTRS,Seq!R$1,FALSE)/10000</f>
        <v>87206424.173247412</v>
      </c>
      <c r="U9" s="27">
        <f>VLOOKUP("CHN.NY.GDP.MKTP.KD",AREA_WB_6ATTRS,Seq!S$1,FALSE)/10000</f>
        <v>95316621.621359423</v>
      </c>
      <c r="V9" s="27">
        <f>VLOOKUP("CHN.NY.GDP.MKTP.KD",AREA_WB_6ATTRS,Seq!T$1,FALSE)/10000</f>
        <v>102751318.10782552</v>
      </c>
      <c r="W9" s="27">
        <f>VLOOKUP("CHN.NY.GDP.MKTP.KD",AREA_WB_6ATTRS,Seq!U$1,FALSE)/10000</f>
        <v>110560418.28402025</v>
      </c>
      <c r="X9" s="27">
        <f>VLOOKUP("CHN.NY.GDP.MKTP.KD",AREA_WB_6ATTRS,Seq!V$1,FALSE)/10000</f>
        <v>119847493.41987793</v>
      </c>
      <c r="Y9" s="27">
        <f>VLOOKUP("CHN.NY.GDP.MKTP.KD",AREA_WB_6ATTRS,Seq!W$1,FALSE)/10000</f>
        <v>129794835.37372778</v>
      </c>
      <c r="Z9" s="27">
        <f>VLOOKUP("CHN.NY.GDP.MKTP.KD",AREA_WB_6ATTRS,Seq!X$1,FALSE)/10000</f>
        <v>141606165.392737</v>
      </c>
      <c r="AA9" s="27">
        <f>VLOOKUP("CHN.NY.GDP.MKTP.KD",AREA_WB_6ATTRS,Seq!Y$1,FALSE)/10000</f>
        <v>155766781.9320105</v>
      </c>
      <c r="AB9" s="27">
        <f>VLOOKUP("CHN.NY.GDP.MKTP.KD",AREA_WB_6ATTRS,Seq!Z$1,FALSE)/10000</f>
        <v>171499226.90714428</v>
      </c>
      <c r="AC9" s="27">
        <f>VLOOKUP("CHN.NY.GDP.MKTP.KD",AREA_WB_6ATTRS,Seq!AA$1,FALSE)/10000</f>
        <v>190878639.54765138</v>
      </c>
      <c r="AD9" s="27">
        <f>VLOOKUP("CHN.NY.GDP.MKTP.KD",AREA_WB_6ATTRS,Seq!AB$1,FALSE)/10000</f>
        <v>215120226.77020231</v>
      </c>
      <c r="AE9" s="27">
        <f>VLOOKUP("CHN.NY.GDP.MKTP.KD",AREA_WB_6ATTRS,Seq!AC$1,FALSE)/10000</f>
        <v>245667298.97157177</v>
      </c>
      <c r="AF9" s="27">
        <f>VLOOKUP("CHN.NY.GDP.MKTP.KD",AREA_WB_6ATTRS,Seq!AD$1,FALSE)/10000</f>
        <v>269251359.67284226</v>
      </c>
      <c r="AG9" s="27">
        <f>VLOOKUP("CHN.NY.GDP.MKTP.KD",AREA_WB_6ATTRS,Seq!AE$1,FALSE)/10000</f>
        <v>294022484.76274431</v>
      </c>
      <c r="AH9" s="27">
        <f>VLOOKUP("CHN.NY.GDP.MKTP.KD",AREA_WB_6ATTRS,Seq!AF$1,FALSE)/10000</f>
        <v>324600823.17806971</v>
      </c>
      <c r="AI9" s="27">
        <f>VLOOKUP("CHN.NY.GDP.MKTP.KD",AREA_WB_6ATTRS,Seq!AG$1,FALSE)/10000</f>
        <v>354139498.08727396</v>
      </c>
      <c r="AJ9" s="27"/>
      <c r="AK9" s="27"/>
      <c r="AL9" s="27"/>
      <c r="AM9" s="27"/>
      <c r="AN9" s="27"/>
      <c r="AO9" s="27"/>
      <c r="AP9" s="27" t="str">
        <f>IFERROR(VLOOKUP(CONCATENATE($C9, ".NY.GDP.MKTP.KD"),AREA_WB_6ATTRS,Seq!B$1,FALSE)/10000,".")</f>
        <v>.</v>
      </c>
      <c r="AQ9" s="27" t="str">
        <f>IFERROR(VLOOKUP(CONCATENATE($C9, ".NY.GDP.MKTP.KD"),AREA_WB_6ATTRS,Seq!C$1,FALSE)/10000,".")</f>
        <v>.</v>
      </c>
      <c r="AR9" s="27" t="str">
        <f>IFERROR(VLOOKUP(CONCATENATE($C9, ".NY.GDP.MKTP.KD"),AREA_WB_6ATTRS,Seq!D$1,FALSE)/10000,".")</f>
        <v>.</v>
      </c>
      <c r="AS9" s="27" t="str">
        <f>IFERROR(VLOOKUP(CONCATENATE($C9, ".NY.GDP.MKTP.KD"),AREA_WB_6ATTRS,Seq!E$1,FALSE)/10000,".")</f>
        <v>.</v>
      </c>
      <c r="AT9" s="27" t="str">
        <f>IFERROR(VLOOKUP(CONCATENATE($C9, ".NY.GDP.MKTP.KD"),AREA_WB_6ATTRS,Seq!F$1,FALSE)/10000,".")</f>
        <v>.</v>
      </c>
      <c r="AU9" s="27" t="str">
        <f>IFERROR(VLOOKUP(CONCATENATE($C9, ".NY.GDP.MKTP.KD"),AREA_WB_6ATTRS,Seq!G$1,FALSE)/10000,".")</f>
        <v>.</v>
      </c>
      <c r="AV9" s="27" t="str">
        <f>IFERROR(VLOOKUP(CONCATENATE($C9, ".NY.GDP.MKTP.KD"),AREA_WB_6ATTRS,Seq!H$1,FALSE)/10000,".")</f>
        <v>.</v>
      </c>
      <c r="AW9" s="27" t="str">
        <f>IFERROR(VLOOKUP(CONCATENATE($C9, ".NY.GDP.MKTP.KD"),AREA_WB_6ATTRS,Seq!I$1,FALSE)/10000,".")</f>
        <v>.</v>
      </c>
      <c r="AX9" s="27" t="str">
        <f>IFERROR(VLOOKUP(CONCATENATE($C9, ".NY.GDP.MKTP.KD"),AREA_WB_6ATTRS,Seq!J$1,FALSE)/10000,".")</f>
        <v>.</v>
      </c>
      <c r="AY9" s="27" t="str">
        <f>IFERROR(VLOOKUP(CONCATENATE($C9, ".NY.GDP.MKTP.KD"),AREA_WB_6ATTRS,Seq!K$1,FALSE)/10000,".")</f>
        <v>.</v>
      </c>
      <c r="AZ9" s="27" t="str">
        <f>IFERROR(VLOOKUP(CONCATENATE($C9, ".NY.GDP.MKTP.KD"),AREA_WB_6ATTRS,Seq!L$1,FALSE)/10000,".")</f>
        <v>.</v>
      </c>
      <c r="BA9" s="27" t="str">
        <f>IFERROR(VLOOKUP(CONCATENATE($C9, ".NY.GDP.MKTP.KD"),AREA_WB_6ATTRS,Seq!M$1,FALSE)/10000,".")</f>
        <v>.</v>
      </c>
      <c r="BB9" s="27" t="str">
        <f>IFERROR(VLOOKUP(CONCATENATE($C9, ".NY.GDP.MKTP.KD"),AREA_WB_6ATTRS,Seq!N$1,FALSE)/10000,".")</f>
        <v>.</v>
      </c>
      <c r="BC9" s="27" t="str">
        <f>IFERROR(VLOOKUP(CONCATENATE($C9, ".NY.GDP.MKTP.KD"),AREA_WB_6ATTRS,Seq!O$1,FALSE)/10000,".")</f>
        <v>.</v>
      </c>
      <c r="BD9" s="27" t="str">
        <f>IFERROR(VLOOKUP(CONCATENATE($C9, ".NY.GDP.MKTP.KD"),AREA_WB_6ATTRS,Seq!P$1,FALSE)/10000,".")</f>
        <v>.</v>
      </c>
      <c r="BE9" s="27" t="str">
        <f>IFERROR(VLOOKUP(CONCATENATE($C9, ".NY.GDP.MKTP.KD"),AREA_WB_6ATTRS,Seq!Q$1,FALSE)/10000,".")</f>
        <v>.</v>
      </c>
      <c r="BF9" s="27" t="str">
        <f>IFERROR(VLOOKUP(CONCATENATE($C9, ".NY.GDP.MKTP.KD"),AREA_WB_6ATTRS,Seq!R$1,FALSE)/10000,".")</f>
        <v>.</v>
      </c>
      <c r="BG9" s="27" t="str">
        <f>IFERROR(VLOOKUP(CONCATENATE($C9, ".NY.GDP.MKTP.KD"),AREA_WB_6ATTRS,Seq!S$1,FALSE)/10000,".")</f>
        <v>.</v>
      </c>
      <c r="BH9" s="27" t="str">
        <f>IFERROR(VLOOKUP(CONCATENATE($C9, ".NY.GDP.MKTP.KD"),AREA_WB_6ATTRS,Seq!T$1,FALSE)/10000,".")</f>
        <v>.</v>
      </c>
      <c r="BI9" s="27" t="str">
        <f>IFERROR(VLOOKUP(CONCATENATE($C9, ".NY.GDP.MKTP.KD"),AREA_WB_6ATTRS,Seq!U$1,FALSE)/10000,".")</f>
        <v>.</v>
      </c>
      <c r="BJ9" s="27" t="str">
        <f>IFERROR(VLOOKUP(CONCATENATE($C9, ".NY.GDP.MKTP.KD"),AREA_WB_6ATTRS,Seq!V$1,FALSE)/10000,".")</f>
        <v>.</v>
      </c>
      <c r="BK9" s="27" t="str">
        <f>IFERROR(VLOOKUP(CONCATENATE($C9, ".NY.GDP.MKTP.KD"),AREA_WB_6ATTRS,Seq!W$1,FALSE)/10000,".")</f>
        <v>.</v>
      </c>
      <c r="BL9" s="27" t="str">
        <f>IFERROR(VLOOKUP(CONCATENATE($C9, ".NY.GDP.MKTP.KD"),AREA_WB_6ATTRS,Seq!X$1,FALSE)/10000,".")</f>
        <v>.</v>
      </c>
      <c r="BM9" s="27" t="str">
        <f>IFERROR(VLOOKUP(CONCATENATE($C9, ".NY.GDP.MKTP.KD"),AREA_WB_6ATTRS,Seq!Y$1,FALSE)/10000,".")</f>
        <v>.</v>
      </c>
      <c r="BN9" s="27" t="str">
        <f>IFERROR(VLOOKUP(CONCATENATE($C9, ".NY.GDP.MKTP.KD"),AREA_WB_6ATTRS,Seq!Z$1,FALSE)/10000,".")</f>
        <v>.</v>
      </c>
      <c r="BO9" s="27" t="str">
        <f>IFERROR(VLOOKUP(CONCATENATE($C9, ".NY.GDP.MKTP.KD"),AREA_WB_6ATTRS,Seq!AA$1,FALSE)/10000,".")</f>
        <v>.</v>
      </c>
      <c r="BP9" s="27" t="str">
        <f>IFERROR(VLOOKUP(CONCATENATE($C9, ".NY.GDP.MKTP.KD"),AREA_WB_6ATTRS,Seq!AB$1,FALSE)/10000,".")</f>
        <v>.</v>
      </c>
      <c r="BQ9" s="27" t="str">
        <f>IFERROR(VLOOKUP(CONCATENATE($C9, ".NY.GDP.MKTP.KD"),AREA_WB_6ATTRS,Seq!AC$1,FALSE)/10000,".")</f>
        <v>.</v>
      </c>
      <c r="BR9" s="27" t="str">
        <f>IFERROR(VLOOKUP(CONCATENATE($C9, ".NY.GDP.MKTP.KD"),AREA_WB_6ATTRS,Seq!AD$1,FALSE)/10000,".")</f>
        <v>.</v>
      </c>
      <c r="BS9" s="27" t="str">
        <f>IFERROR(VLOOKUP(CONCATENATE($C9, ".NY.GDP.MKTP.KD"),AREA_WB_6ATTRS,Seq!AE$1,FALSE)/10000,".")</f>
        <v>.</v>
      </c>
      <c r="BT9" s="27" t="str">
        <f>IFERROR(VLOOKUP(CONCATENATE($C9, ".NY.GDP.MKTP.KD"),AREA_WB_6ATTRS,Seq!AF$1,FALSE)/10000,".")</f>
        <v>.</v>
      </c>
      <c r="BU9" s="27" t="str">
        <f>IFERROR(VLOOKUP(CONCATENATE($C9, ".NY.GDP.MKTP.KD"),AREA_WB_6ATTRS,Seq!AG$1,FALSE)/10000,".")</f>
        <v>.</v>
      </c>
      <c r="BV9" s="27"/>
      <c r="BW9" s="27"/>
      <c r="BX9" s="27"/>
      <c r="BY9" s="27"/>
      <c r="BZ9" s="27"/>
      <c r="CA9" s="27"/>
      <c r="CB9" s="27"/>
      <c r="CC9" s="27">
        <f>CNPop!A$48</f>
        <v>5.0000000000000001E-3</v>
      </c>
      <c r="CD9" s="27">
        <f>CNPop!B$48</f>
        <v>6.0000000000000001E-3</v>
      </c>
      <c r="CE9" s="27">
        <f>CNPop!C$48</f>
        <v>6.0000000000000001E-3</v>
      </c>
      <c r="CF9" s="27">
        <f>CNPop!D$48</f>
        <v>7.0000000000000001E-3</v>
      </c>
      <c r="CG9" s="27">
        <f>CNPop!E$48</f>
        <v>7.0000000000000001E-3</v>
      </c>
      <c r="CH9" s="27">
        <f>CNPop!F$48</f>
        <v>8.0000000000000002E-3</v>
      </c>
      <c r="CI9" s="27">
        <f>CNPop!G$48</f>
        <v>8.9999999999999993E-3</v>
      </c>
      <c r="CJ9" s="27">
        <f>CNPop!H$48</f>
        <v>0.01</v>
      </c>
      <c r="CK9" s="27">
        <f>CNPop!I$48</f>
        <v>1.0999999999999999E-2</v>
      </c>
      <c r="CL9" s="27">
        <f>CNPop!J$48</f>
        <v>1.2E-2</v>
      </c>
      <c r="CM9" s="27">
        <f>CNPop!K$48</f>
        <v>1.4E-2</v>
      </c>
      <c r="CN9" s="27">
        <f>CNPop!L$48</f>
        <v>1.6E-2</v>
      </c>
      <c r="CO9" s="27">
        <f>CNPop!M$48</f>
        <v>1.7000000000000001E-2</v>
      </c>
      <c r="CP9" s="27">
        <f>CNPop!N$48</f>
        <v>1.9E-2</v>
      </c>
      <c r="CQ9" s="27">
        <f>CNPop!O$48</f>
        <v>2.1000000000000001E-2</v>
      </c>
      <c r="CR9" s="27">
        <f>CNPop!P$48</f>
        <v>2.3E-2</v>
      </c>
      <c r="CS9" s="27">
        <f>CNPop!Q$48</f>
        <v>2.5999999999999999E-2</v>
      </c>
      <c r="CT9" s="27">
        <f>CNPop!R$48</f>
        <v>2.8000000000000001E-2</v>
      </c>
      <c r="CU9" s="27">
        <f>CNPop!S$48</f>
        <v>0.03</v>
      </c>
      <c r="CV9" s="27">
        <f>CNPop!T$48</f>
        <v>3.3000000000000002E-2</v>
      </c>
      <c r="CW9" s="27">
        <f>CNPop!U$48</f>
        <v>3.5999999999999997E-2</v>
      </c>
      <c r="CX9" s="27">
        <f>CNPop!V$48</f>
        <v>3.9E-2</v>
      </c>
      <c r="CY9" s="27">
        <f>CNPop!W$48</f>
        <v>4.2000000000000003E-2</v>
      </c>
      <c r="CZ9" s="27">
        <f>CNPop!X$48</f>
        <v>4.4999999999999998E-2</v>
      </c>
      <c r="DA9" s="27">
        <f>CNPop!Y$48</f>
        <v>4.9000000000000002E-2</v>
      </c>
      <c r="DB9" s="27">
        <f>CNPop!Z$48</f>
        <v>5.1999999999999998E-2</v>
      </c>
      <c r="DC9" s="27">
        <f>CNPop!AA$48</f>
        <v>5.6000000000000001E-2</v>
      </c>
      <c r="DD9" s="27">
        <f>CNPop!AB$48</f>
        <v>0.06</v>
      </c>
      <c r="DE9" s="27">
        <f>CNPop!AC$48</f>
        <v>6.3E-2</v>
      </c>
      <c r="DF9" s="27">
        <f>CNPop!AD$48</f>
        <v>6.8000000000000005E-2</v>
      </c>
      <c r="DG9" s="27">
        <f>CNPop!AE$48</f>
        <v>7.1999999999999995E-2</v>
      </c>
      <c r="DH9" s="27">
        <f>CNPop!AF$48</f>
        <v>7.5999999999999998E-2</v>
      </c>
      <c r="DI9" s="27">
        <f>CNPop!AG$48</f>
        <v>8.1000000000000003E-2</v>
      </c>
      <c r="DJ9" s="27">
        <f>CNPop!AH$48</f>
        <v>8.5000000000000006E-2</v>
      </c>
      <c r="DK9" s="27">
        <f>CNPop!AI$48</f>
        <v>0.09</v>
      </c>
      <c r="DL9" s="27">
        <f>CNPop!AJ$48</f>
        <v>9.5000000000000001E-2</v>
      </c>
      <c r="DM9" s="27">
        <f>CNPop!AK$48</f>
        <v>0.1</v>
      </c>
      <c r="DN9" s="27"/>
      <c r="DO9" s="27" t="str">
        <f t="shared" si="1"/>
        <v>.</v>
      </c>
      <c r="DP9" s="27" t="str">
        <f t="shared" si="2"/>
        <v>.</v>
      </c>
      <c r="DQ9" s="27" t="str">
        <f t="shared" si="3"/>
        <v>.</v>
      </c>
      <c r="DR9" s="27" t="str">
        <f t="shared" si="4"/>
        <v>.</v>
      </c>
      <c r="DS9" s="27" t="str">
        <f t="shared" si="5"/>
        <v>.</v>
      </c>
      <c r="DT9" s="27" t="str">
        <f t="shared" si="6"/>
        <v>.</v>
      </c>
      <c r="DU9" s="27" t="str">
        <f t="shared" si="7"/>
        <v>.</v>
      </c>
      <c r="DV9" s="27" t="str">
        <f t="shared" si="8"/>
        <v>.</v>
      </c>
      <c r="DW9" s="27" t="str">
        <f t="shared" si="9"/>
        <v>.</v>
      </c>
      <c r="DX9" s="27" t="str">
        <f t="shared" si="10"/>
        <v>.</v>
      </c>
      <c r="DY9" s="27" t="str">
        <f t="shared" si="11"/>
        <v>.</v>
      </c>
      <c r="DZ9" s="27" t="str">
        <f t="shared" si="12"/>
        <v>.</v>
      </c>
      <c r="EA9" s="27" t="str">
        <f t="shared" si="13"/>
        <v>.</v>
      </c>
      <c r="EB9" s="27" t="str">
        <f t="shared" si="14"/>
        <v>.</v>
      </c>
      <c r="EC9" s="27" t="str">
        <f t="shared" si="15"/>
        <v>.</v>
      </c>
      <c r="ED9" s="27" t="str">
        <f t="shared" si="16"/>
        <v>.</v>
      </c>
      <c r="EE9" s="27" t="str">
        <f t="shared" si="17"/>
        <v>.</v>
      </c>
      <c r="EF9" s="27" t="str">
        <f t="shared" si="18"/>
        <v>.</v>
      </c>
      <c r="EG9" s="27" t="str">
        <f t="shared" si="19"/>
        <v>.</v>
      </c>
      <c r="EH9" s="27" t="str">
        <f t="shared" si="20"/>
        <v>.</v>
      </c>
      <c r="EI9" s="27" t="str">
        <f t="shared" si="21"/>
        <v>.</v>
      </c>
      <c r="EJ9" s="27" t="str">
        <f t="shared" si="22"/>
        <v>.</v>
      </c>
      <c r="EK9" s="27" t="str">
        <f t="shared" si="23"/>
        <v>.</v>
      </c>
      <c r="EL9" s="27" t="str">
        <f t="shared" si="24"/>
        <v>.</v>
      </c>
      <c r="EM9" s="27" t="str">
        <f t="shared" si="25"/>
        <v>.</v>
      </c>
      <c r="EN9" s="27" t="str">
        <f t="shared" si="26"/>
        <v>.</v>
      </c>
      <c r="EO9" s="27" t="str">
        <f t="shared" si="27"/>
        <v>.</v>
      </c>
      <c r="EP9" s="27" t="str">
        <f t="shared" si="37"/>
        <v>.</v>
      </c>
      <c r="EQ9" s="27" t="str">
        <f t="shared" si="38"/>
        <v>.</v>
      </c>
      <c r="ER9" s="27" t="str">
        <f t="shared" ref="ER9:ET9" si="47">IF(ISNUMBER(GC9),GC9,EQ9)</f>
        <v>.</v>
      </c>
      <c r="ES9" s="27" t="str">
        <f t="shared" si="47"/>
        <v>.</v>
      </c>
      <c r="ET9" s="27" t="str">
        <f t="shared" si="47"/>
        <v>.</v>
      </c>
      <c r="EU9" s="27"/>
      <c r="EV9" s="27"/>
      <c r="EW9" s="27"/>
      <c r="EX9" s="27"/>
      <c r="EY9" s="27"/>
      <c r="EZ9" s="27" t="str">
        <f>IFERROR(VLOOKUP(CONCATENATE($C9,".SL.TLF.TERT.ZS"),AREA_WB_6ATTRS,Seq!B$1,FALSE)/100,".")</f>
        <v>.</v>
      </c>
      <c r="FA9" s="27" t="str">
        <f>IFERROR(VLOOKUP(CONCATENATE($C9,".SL.TLF.TERT.ZS"),AREA_WB_6ATTRS,Seq!C$1,FALSE)/100,".")</f>
        <v>.</v>
      </c>
      <c r="FB9" s="27" t="str">
        <f>IFERROR(VLOOKUP(CONCATENATE($C9,".SL.TLF.TERT.ZS"),AREA_WB_6ATTRS,Seq!D$1,FALSE)/100,".")</f>
        <v>.</v>
      </c>
      <c r="FC9" s="27" t="str">
        <f>IFERROR(VLOOKUP(CONCATENATE($C9,".SL.TLF.TERT.ZS"),AREA_WB_6ATTRS,Seq!E$1,FALSE)/100,".")</f>
        <v>.</v>
      </c>
      <c r="FD9" s="27" t="str">
        <f>IFERROR(VLOOKUP(CONCATENATE($C9,".SL.TLF.TERT.ZS"),AREA_WB_6ATTRS,Seq!F$1,FALSE)/100,".")</f>
        <v>.</v>
      </c>
      <c r="FE9" s="27" t="str">
        <f>IFERROR(VLOOKUP(CONCATENATE($C9,".SL.TLF.TERT.ZS"),AREA_WB_6ATTRS,Seq!G$1,FALSE)/100,".")</f>
        <v>.</v>
      </c>
      <c r="FF9" s="27" t="str">
        <f>IFERROR(VLOOKUP(CONCATENATE($C9,".SL.TLF.TERT.ZS"),AREA_WB_6ATTRS,Seq!H$1,FALSE)/100,".")</f>
        <v>.</v>
      </c>
      <c r="FG9" s="27" t="str">
        <f>IFERROR(VLOOKUP(CONCATENATE($C9,".SL.TLF.TERT.ZS"),AREA_WB_6ATTRS,Seq!I$1,FALSE)/100,".")</f>
        <v>.</v>
      </c>
      <c r="FH9" s="27" t="str">
        <f>IFERROR(VLOOKUP(CONCATENATE($C9,".SL.TLF.TERT.ZS"),AREA_WB_6ATTRS,Seq!J$1,FALSE)/100,".")</f>
        <v>.</v>
      </c>
      <c r="FI9" s="27" t="str">
        <f>IFERROR(VLOOKUP(CONCATENATE($C9,".SL.TLF.TERT.ZS"),AREA_WB_6ATTRS,Seq!K$1,FALSE)/100,".")</f>
        <v>.</v>
      </c>
      <c r="FJ9" s="27" t="str">
        <f>IFERROR(VLOOKUP(CONCATENATE($C9,".SL.TLF.TERT.ZS"),AREA_WB_6ATTRS,Seq!L$1,FALSE)/100,".")</f>
        <v>.</v>
      </c>
      <c r="FK9" s="27" t="str">
        <f>IFERROR(VLOOKUP(CONCATENATE($C9,".SL.TLF.TERT.ZS"),AREA_WB_6ATTRS,Seq!M$1,FALSE)/100,".")</f>
        <v>.</v>
      </c>
      <c r="FL9" s="27" t="str">
        <f>IFERROR(VLOOKUP(CONCATENATE($C9,".SL.TLF.TERT.ZS"),AREA_WB_6ATTRS,Seq!N$1,FALSE)/100,".")</f>
        <v>.</v>
      </c>
      <c r="FM9" s="27" t="str">
        <f>IFERROR(VLOOKUP(CONCATENATE($C9,".SL.TLF.TERT.ZS"),AREA_WB_6ATTRS,Seq!O$1,FALSE)/100,".")</f>
        <v>.</v>
      </c>
      <c r="FN9" s="27" t="str">
        <f>IFERROR(VLOOKUP(CONCATENATE($C9,".SL.TLF.TERT.ZS"),AREA_WB_6ATTRS,Seq!P$1,FALSE)/100,".")</f>
        <v>.</v>
      </c>
      <c r="FO9" s="27" t="str">
        <f>IFERROR(VLOOKUP(CONCATENATE($C9,".SL.TLF.TERT.ZS"),AREA_WB_6ATTRS,Seq!Q$1,FALSE)/100,".")</f>
        <v>.</v>
      </c>
      <c r="FP9" s="27" t="str">
        <f>IFERROR(VLOOKUP(CONCATENATE($C9,".SL.TLF.TERT.ZS"),AREA_WB_6ATTRS,Seq!R$1,FALSE)/100,".")</f>
        <v>.</v>
      </c>
      <c r="FQ9" s="27" t="str">
        <f>IFERROR(VLOOKUP(CONCATENATE($C9,".SL.TLF.TERT.ZS"),AREA_WB_6ATTRS,Seq!S$1,FALSE)/100,".")</f>
        <v>.</v>
      </c>
      <c r="FR9" s="27" t="str">
        <f>IFERROR(VLOOKUP(CONCATENATE($C9,".SL.TLF.TERT.ZS"),AREA_WB_6ATTRS,Seq!T$1,FALSE)/100,".")</f>
        <v>.</v>
      </c>
      <c r="FS9" s="27" t="str">
        <f>IFERROR(VLOOKUP(CONCATENATE($C9,".SL.TLF.TERT.ZS"),AREA_WB_6ATTRS,Seq!U$1,FALSE)/100,".")</f>
        <v>.</v>
      </c>
      <c r="FT9" s="27" t="str">
        <f>IFERROR(VLOOKUP(CONCATENATE($C9,".SL.TLF.TERT.ZS"),AREA_WB_6ATTRS,Seq!V$1,FALSE)/100,".")</f>
        <v>.</v>
      </c>
      <c r="FU9" s="27" t="str">
        <f>IFERROR(VLOOKUP(CONCATENATE($C9,".SL.TLF.TERT.ZS"),AREA_WB_6ATTRS,Seq!W$1,FALSE)/100,".")</f>
        <v>.</v>
      </c>
      <c r="FV9" s="27" t="str">
        <f>IFERROR(VLOOKUP(CONCATENATE($C9,".SL.TLF.TERT.ZS"),AREA_WB_6ATTRS,Seq!X$1,FALSE)/100,".")</f>
        <v>.</v>
      </c>
      <c r="FW9" s="27" t="str">
        <f>IFERROR(VLOOKUP(CONCATENATE($C9,".SL.TLF.TERT.ZS"),AREA_WB_6ATTRS,Seq!Y$1,FALSE)/100,".")</f>
        <v>.</v>
      </c>
      <c r="FX9" s="27" t="str">
        <f>IFERROR(VLOOKUP(CONCATENATE($C9,".SL.TLF.TERT.ZS"),AREA_WB_6ATTRS,Seq!Z$1,FALSE)/100,".")</f>
        <v>.</v>
      </c>
      <c r="FY9" s="27" t="str">
        <f>IFERROR(VLOOKUP(CONCATENATE($C9,".SL.TLF.TERT.ZS"),AREA_WB_6ATTRS,Seq!AA$1,FALSE)/100,".")</f>
        <v>.</v>
      </c>
      <c r="FZ9" s="27" t="str">
        <f>IFERROR(VLOOKUP(CONCATENATE($C9,".SL.TLF.TERT.ZS"),AREA_WB_6ATTRS,Seq!AB$1,FALSE)/100,".")</f>
        <v>.</v>
      </c>
      <c r="GA9" s="27" t="str">
        <f>IFERROR(VLOOKUP(CONCATENATE($C9,".SL.TLF.TERT.ZS"),AREA_WB_6ATTRS,Seq!AC$1,FALSE)/100,".")</f>
        <v>.</v>
      </c>
      <c r="GB9" s="27" t="str">
        <f>IFERROR(VLOOKUP(CONCATENATE($C9,".SL.TLF.TERT.ZS"),AREA_WB_6ATTRS,Seq!AD$1,FALSE)/100,".")</f>
        <v>.</v>
      </c>
      <c r="GC9" s="27" t="str">
        <f>IFERROR(VLOOKUP(CONCATENATE($C9,".SL.TLF.TERT.ZS"),AREA_WB_6ATTRS,Seq!AE$1,FALSE)/100,".")</f>
        <v>.</v>
      </c>
      <c r="GD9" s="27" t="str">
        <f>IFERROR(VLOOKUP(CONCATENATE($C9,".SL.TLF.TERT.ZS"),AREA_WB_6ATTRS,Seq!AF$1,FALSE)/100,".")</f>
        <v>.</v>
      </c>
      <c r="GE9" s="27" t="str">
        <f>IFERROR(VLOOKUP(CONCATENATE($C9,".SL.TLF.TERT.ZS"),AREA_WB_6ATTRS,Seq!AG$1,FALSE)/100,".")</f>
        <v>.</v>
      </c>
      <c r="GF9" s="27" t="str">
        <f>IFERROR(VLOOKUP(CONCATENATE($C9,".SL.TLF.TERT.ZS"),AREA_WB_6ATTRS,Seq!AH$1,FALSE)/100,".")</f>
        <v>.</v>
      </c>
      <c r="GG9" s="27" t="str">
        <f>IFERROR(VLOOKUP(CONCATENATE($C9,".SL.TLF.TERT.ZS"),AREA_WB_6ATTRS,Seq!AI$1,FALSE)/100,".")</f>
        <v>.</v>
      </c>
      <c r="GH9" s="27" t="str">
        <f>IFERROR(VLOOKUP(CONCATENATE($C9,".SL.TLF.TERT.ZS"),AREA_WB_6ATTRS,Seq!AJ$1,FALSE)/100,".")</f>
        <v>.</v>
      </c>
      <c r="GI9" s="27" t="str">
        <f>IFERROR(VLOOKUP(CONCATENATE($C9,".SL.TLF.TERT.ZS"),AREA_WB_6ATTRS,Seq!AK$1,FALSE)/100,".")</f>
        <v>.</v>
      </c>
      <c r="GJ9" s="27" t="str">
        <f>IFERROR(VLOOKUP(CONCATENATE($C9,".SL.TLF.TERT.ZS"),AREA_WB_6ATTRS,Seq!AL$1,FALSE)/100,".")</f>
        <v>.</v>
      </c>
      <c r="GK9" s="27"/>
      <c r="GL9" s="27"/>
      <c r="GM9" s="27">
        <f t="shared" si="28"/>
        <v>2.0857437951580293E-2</v>
      </c>
      <c r="GN9" s="27">
        <f t="shared" si="29"/>
        <v>1.7138175832640521E-2</v>
      </c>
      <c r="GO9" s="27">
        <f t="shared" si="40"/>
        <v>2.3628368949469639E-2</v>
      </c>
      <c r="GP9" s="27"/>
      <c r="GQ9" s="9">
        <f>IF(VLOOKUP($B9,EM_80!$B$1:$C$201,2,FALSE)&gt;0,VLOOKUP($B9,EM_80!$B$1:$C$201,2,FALSE),".")</f>
        <v>700000</v>
      </c>
      <c r="GR9" s="9">
        <f t="shared" si="30"/>
        <v>700000</v>
      </c>
      <c r="GS9" s="9">
        <f t="shared" si="31"/>
        <v>1101314</v>
      </c>
      <c r="GU9">
        <f t="shared" si="32"/>
        <v>33561169</v>
      </c>
      <c r="GV9">
        <f t="shared" si="33"/>
        <v>40844487</v>
      </c>
      <c r="GW9">
        <f t="shared" si="34"/>
        <v>46609819</v>
      </c>
      <c r="GX9">
        <f t="shared" si="35"/>
        <v>47963012</v>
      </c>
      <c r="GZ9" s="9" t="str">
        <f>IF(ISNA(VLOOKUP($B9,Area_EM_90,Seq!C$1,FALSE)),".",VLOOKUP($B9,Area_EM_90,Seq!C$1,FALSE))</f>
        <v>.</v>
      </c>
      <c r="HA9" s="9" t="str">
        <f>IF(ISNA(VLOOKUP($B9,Area_EM_90,Seq!D$1,FALSE)),".",VLOOKUP($B9,Area_EM_90,Seq!D$1,FALSE))</f>
        <v>.</v>
      </c>
      <c r="HB9" s="9" t="str">
        <f>IF(ISNA(VLOOKUP($B9,Area_EM_90,Seq!E$1,FALSE)),".",VLOOKUP($B9,Area_EM_90,Seq!E$1,FALSE))</f>
        <v>.</v>
      </c>
      <c r="HC9" s="9" t="str">
        <f>IF(ISNA(VLOOKUP($B9,Area_EM_90,Seq!F$1,FALSE)),".",VLOOKUP($B9,Area_EM_90,Seq!F$1,FALSE))</f>
        <v>.</v>
      </c>
      <c r="HD9" s="9" t="str">
        <f>IF(ISNA(VLOOKUP($B9,Area_EM_90,Seq!G$1,FALSE)),".",VLOOKUP($B9,Area_EM_90,Seq!G$1,FALSE))</f>
        <v>.</v>
      </c>
      <c r="HE9" s="9" t="str">
        <f>IF(ISNA(VLOOKUP($B9,Area_EM_90,Seq!H$1,FALSE)),".",VLOOKUP($B9,Area_EM_90,Seq!H$1,FALSE))</f>
        <v>.</v>
      </c>
      <c r="HF9" s="9" t="str">
        <f>IF(ISNA(VLOOKUP($B9,Area_EM_90,Seq!I$1,FALSE)),".",VLOOKUP($B9,Area_EM_90,Seq!I$1,FALSE))</f>
        <v>.</v>
      </c>
      <c r="HG9" s="9" t="str">
        <f>IF(ISNA(VLOOKUP($B9,Area_EM_90,Seq!J$1,FALSE)),".",VLOOKUP($B9,Area_EM_90,Seq!J$1,FALSE))</f>
        <v>.</v>
      </c>
      <c r="HH9" s="9" t="str">
        <f>IF(ISNA(VLOOKUP($B9,Area_EM_00,Seq!C$1,FALSE)),".",VLOOKUP($B9,Area_EM_00,Seq!C$1,FALSE))</f>
        <v>.</v>
      </c>
      <c r="HI9" s="9" t="str">
        <f>IF(ISNA(VLOOKUP($B9,Area_EM_00,Seq!D$1,FALSE)),".",VLOOKUP($B9,Area_EM_00,Seq!D$1,FALSE))</f>
        <v>.</v>
      </c>
      <c r="HJ9" s="9" t="str">
        <f>IF(ISNA(VLOOKUP($B9,Area_EM_00,Seq!E$1,FALSE)),".",VLOOKUP($B9,Area_EM_00,Seq!E$1,FALSE))</f>
        <v>.</v>
      </c>
      <c r="HK9" s="9" t="str">
        <f>IF(ISNA(VLOOKUP($B9,Area_EM_00,Seq!F$1,FALSE)),".",VLOOKUP($B9,Area_EM_00,Seq!F$1,FALSE))</f>
        <v>.</v>
      </c>
      <c r="HL9" s="9" t="str">
        <f>IF(ISNA(VLOOKUP($B9,Area_EM_00,Seq!G$1,FALSE)),".",VLOOKUP($B9,Area_EM_00,Seq!G$1,FALSE))</f>
        <v>.</v>
      </c>
      <c r="HM9" s="9" t="str">
        <f>IF(ISNA(VLOOKUP($B9,Area_EM_00,Seq!H$1,FALSE)),".",VLOOKUP($B9,Area_EM_00,Seq!H$1,FALSE))</f>
        <v>.</v>
      </c>
      <c r="HN9" s="9" t="str">
        <f>IF(ISNA(VLOOKUP($B9,Area_EM_00,Seq!I$1,FALSE)),".",VLOOKUP($B9,Area_EM_00,Seq!I$1,FALSE))</f>
        <v>.</v>
      </c>
      <c r="HO9" s="9" t="str">
        <f>IF(ISNA(VLOOKUP($B9,Area_EM_00,Seq!J$1,FALSE)),".",VLOOKUP($B9,Area_EM_00,Seq!J$1,FALSE))</f>
        <v>.</v>
      </c>
      <c r="HQ9" s="27"/>
      <c r="HR9" s="9">
        <f>IFERROR(VLOOKUP($B9,AREA_EM3_60_00,Seq!E$1,FALSE),".")</f>
        <v>87102</v>
      </c>
      <c r="HS9" s="9">
        <f>IFERROR(VLOOKUP($B9,AREA_EM3_60_00,Seq!F$1,FALSE),".")</f>
        <v>67087</v>
      </c>
      <c r="HT9" s="9">
        <f>IFERROR(VLOOKUP($B9,AREA_EM3_60_00,Seq!G$1,FALSE),".")</f>
        <v>45384</v>
      </c>
      <c r="HU9" s="9">
        <f>IFERROR(VLOOKUP($B9,AREA_EM3_10,Seq!B$1,FALSE),".")</f>
        <v>40721.820050810624</v>
      </c>
      <c r="HV9" s="9">
        <f t="shared" si="41"/>
        <v>33561169</v>
      </c>
      <c r="HW9" s="9">
        <f t="shared" si="42"/>
        <v>40844487</v>
      </c>
      <c r="HX9" s="9">
        <f t="shared" si="43"/>
        <v>46609819</v>
      </c>
      <c r="HY9" s="9">
        <f t="shared" si="44"/>
        <v>47963012</v>
      </c>
    </row>
    <row r="10" spans="1:234">
      <c r="A10" s="25" t="s">
        <v>2296</v>
      </c>
      <c r="B10" s="26" t="str">
        <f t="shared" si="0"/>
        <v>Cambodia</v>
      </c>
      <c r="C10" s="166" t="s">
        <v>1375</v>
      </c>
      <c r="D10" s="27">
        <f>VLOOKUP("CHN.NY.GDP.MKTP.KD",AREA_WB_6ATTRS,Seq!B$1,FALSE)/10000</f>
        <v>18294112.043860689</v>
      </c>
      <c r="E10" s="27">
        <f>VLOOKUP("CHN.NY.GDP.MKTP.KD",AREA_WB_6ATTRS,Seq!C$1,FALSE)/10000</f>
        <v>19245405.87014145</v>
      </c>
      <c r="F10" s="27">
        <f>VLOOKUP("CHN.NY.GDP.MKTP.KD",AREA_WB_6ATTRS,Seq!D$1,FALSE)/10000</f>
        <v>20996737.804324333</v>
      </c>
      <c r="G10" s="27">
        <f>VLOOKUP("CHN.NY.GDP.MKTP.KD",AREA_WB_6ATTRS,Seq!E$1,FALSE)/10000</f>
        <v>23285382.224995762</v>
      </c>
      <c r="H10" s="27">
        <f>VLOOKUP("CHN.NY.GDP.MKTP.KD",AREA_WB_6ATTRS,Seq!F$1,FALSE)/10000</f>
        <v>26824760.323195074</v>
      </c>
      <c r="I10" s="27">
        <f>VLOOKUP("CHN.NY.GDP.MKTP.KD",AREA_WB_6ATTRS,Seq!G$1,FALSE)/10000</f>
        <v>30446102.966826372</v>
      </c>
      <c r="J10" s="27">
        <f>VLOOKUP("CHN.NY.GDP.MKTP.KD",AREA_WB_6ATTRS,Seq!H$1,FALSE)/10000</f>
        <v>33125360.027907111</v>
      </c>
      <c r="K10" s="27">
        <f>VLOOKUP("CHN.NY.GDP.MKTP.KD",AREA_WB_6ATTRS,Seq!I$1,FALSE)/10000</f>
        <v>36967901.791144341</v>
      </c>
      <c r="L10" s="27">
        <f>VLOOKUP("CHN.NY.GDP.MKTP.KD",AREA_WB_6ATTRS,Seq!J$1,FALSE)/10000</f>
        <v>41145274.693543643</v>
      </c>
      <c r="M10" s="27">
        <f>VLOOKUP("CHN.NY.GDP.MKTP.KD",AREA_WB_6ATTRS,Seq!K$1,FALSE)/10000</f>
        <v>42832230.955979005</v>
      </c>
      <c r="N10" s="27">
        <f>VLOOKUP("CHN.NY.GDP.MKTP.KD",AREA_WB_6ATTRS,Seq!L$1,FALSE)/10000</f>
        <v>44459855.73230619</v>
      </c>
      <c r="O10" s="27">
        <f>VLOOKUP("CHN.NY.GDP.MKTP.KD",AREA_WB_6ATTRS,Seq!M$1,FALSE)/10000</f>
        <v>48550162.459678344</v>
      </c>
      <c r="P10" s="27">
        <f>VLOOKUP("CHN.NY.GDP.MKTP.KD",AREA_WB_6ATTRS,Seq!N$1,FALSE)/10000</f>
        <v>55444285.528952621</v>
      </c>
      <c r="Q10" s="27">
        <f>VLOOKUP("CHN.NY.GDP.MKTP.KD",AREA_WB_6ATTRS,Seq!O$1,FALSE)/10000</f>
        <v>63206485.503006078</v>
      </c>
      <c r="R10" s="27">
        <f>VLOOKUP("CHN.NY.GDP.MKTP.KD",AREA_WB_6ATTRS,Seq!P$1,FALSE)/10000</f>
        <v>71486535.103899792</v>
      </c>
      <c r="S10" s="27">
        <f>VLOOKUP("CHN.NY.GDP.MKTP.KD",AREA_WB_6ATTRS,Seq!Q$1,FALSE)/10000</f>
        <v>79278567.430224851</v>
      </c>
      <c r="T10" s="27">
        <f>VLOOKUP("CHN.NY.GDP.MKTP.KD",AREA_WB_6ATTRS,Seq!R$1,FALSE)/10000</f>
        <v>87206424.173247412</v>
      </c>
      <c r="U10" s="27">
        <f>VLOOKUP("CHN.NY.GDP.MKTP.KD",AREA_WB_6ATTRS,Seq!S$1,FALSE)/10000</f>
        <v>95316621.621359423</v>
      </c>
      <c r="V10" s="27">
        <f>VLOOKUP("CHN.NY.GDP.MKTP.KD",AREA_WB_6ATTRS,Seq!T$1,FALSE)/10000</f>
        <v>102751318.10782552</v>
      </c>
      <c r="W10" s="27">
        <f>VLOOKUP("CHN.NY.GDP.MKTP.KD",AREA_WB_6ATTRS,Seq!U$1,FALSE)/10000</f>
        <v>110560418.28402025</v>
      </c>
      <c r="X10" s="27">
        <f>VLOOKUP("CHN.NY.GDP.MKTP.KD",AREA_WB_6ATTRS,Seq!V$1,FALSE)/10000</f>
        <v>119847493.41987793</v>
      </c>
      <c r="Y10" s="27">
        <f>VLOOKUP("CHN.NY.GDP.MKTP.KD",AREA_WB_6ATTRS,Seq!W$1,FALSE)/10000</f>
        <v>129794835.37372778</v>
      </c>
      <c r="Z10" s="27">
        <f>VLOOKUP("CHN.NY.GDP.MKTP.KD",AREA_WB_6ATTRS,Seq!X$1,FALSE)/10000</f>
        <v>141606165.392737</v>
      </c>
      <c r="AA10" s="27">
        <f>VLOOKUP("CHN.NY.GDP.MKTP.KD",AREA_WB_6ATTRS,Seq!Y$1,FALSE)/10000</f>
        <v>155766781.9320105</v>
      </c>
      <c r="AB10" s="27">
        <f>VLOOKUP("CHN.NY.GDP.MKTP.KD",AREA_WB_6ATTRS,Seq!Z$1,FALSE)/10000</f>
        <v>171499226.90714428</v>
      </c>
      <c r="AC10" s="27">
        <f>VLOOKUP("CHN.NY.GDP.MKTP.KD",AREA_WB_6ATTRS,Seq!AA$1,FALSE)/10000</f>
        <v>190878639.54765138</v>
      </c>
      <c r="AD10" s="27">
        <f>VLOOKUP("CHN.NY.GDP.MKTP.KD",AREA_WB_6ATTRS,Seq!AB$1,FALSE)/10000</f>
        <v>215120226.77020231</v>
      </c>
      <c r="AE10" s="27">
        <f>VLOOKUP("CHN.NY.GDP.MKTP.KD",AREA_WB_6ATTRS,Seq!AC$1,FALSE)/10000</f>
        <v>245667298.97157177</v>
      </c>
      <c r="AF10" s="27">
        <f>VLOOKUP("CHN.NY.GDP.MKTP.KD",AREA_WB_6ATTRS,Seq!AD$1,FALSE)/10000</f>
        <v>269251359.67284226</v>
      </c>
      <c r="AG10" s="27">
        <f>VLOOKUP("CHN.NY.GDP.MKTP.KD",AREA_WB_6ATTRS,Seq!AE$1,FALSE)/10000</f>
        <v>294022484.76274431</v>
      </c>
      <c r="AH10" s="27">
        <f>VLOOKUP("CHN.NY.GDP.MKTP.KD",AREA_WB_6ATTRS,Seq!AF$1,FALSE)/10000</f>
        <v>324600823.17806971</v>
      </c>
      <c r="AI10" s="27">
        <f>VLOOKUP("CHN.NY.GDP.MKTP.KD",AREA_WB_6ATTRS,Seq!AG$1,FALSE)/10000</f>
        <v>354139498.08727396</v>
      </c>
      <c r="AJ10" s="27"/>
      <c r="AK10" s="27"/>
      <c r="AL10" s="27"/>
      <c r="AM10" s="27"/>
      <c r="AN10" s="27"/>
      <c r="AO10" s="27"/>
      <c r="AP10" s="27" t="str">
        <f>IFERROR(VLOOKUP(CONCATENATE($C10, ".NY.GDP.MKTP.KD"),AREA_WB_6ATTRS,Seq!B$1,FALSE)/10000,".")</f>
        <v>.</v>
      </c>
      <c r="AQ10" s="27" t="str">
        <f>IFERROR(VLOOKUP(CONCATENATE($C10, ".NY.GDP.MKTP.KD"),AREA_WB_6ATTRS,Seq!C$1,FALSE)/10000,".")</f>
        <v>.</v>
      </c>
      <c r="AR10" s="27" t="str">
        <f>IFERROR(VLOOKUP(CONCATENATE($C10, ".NY.GDP.MKTP.KD"),AREA_WB_6ATTRS,Seq!D$1,FALSE)/10000,".")</f>
        <v>.</v>
      </c>
      <c r="AS10" s="27" t="str">
        <f>IFERROR(VLOOKUP(CONCATENATE($C10, ".NY.GDP.MKTP.KD"),AREA_WB_6ATTRS,Seq!E$1,FALSE)/10000,".")</f>
        <v>.</v>
      </c>
      <c r="AT10" s="27" t="str">
        <f>IFERROR(VLOOKUP(CONCATENATE($C10, ".NY.GDP.MKTP.KD"),AREA_WB_6ATTRS,Seq!F$1,FALSE)/10000,".")</f>
        <v>.</v>
      </c>
      <c r="AU10" s="27" t="str">
        <f>IFERROR(VLOOKUP(CONCATENATE($C10, ".NY.GDP.MKTP.KD"),AREA_WB_6ATTRS,Seq!G$1,FALSE)/10000,".")</f>
        <v>.</v>
      </c>
      <c r="AV10" s="27" t="str">
        <f>IFERROR(VLOOKUP(CONCATENATE($C10, ".NY.GDP.MKTP.KD"),AREA_WB_6ATTRS,Seq!H$1,FALSE)/10000,".")</f>
        <v>.</v>
      </c>
      <c r="AW10" s="27" t="str">
        <f>IFERROR(VLOOKUP(CONCATENATE($C10, ".NY.GDP.MKTP.KD"),AREA_WB_6ATTRS,Seq!I$1,FALSE)/10000,".")</f>
        <v>.</v>
      </c>
      <c r="AX10" s="27" t="str">
        <f>IFERROR(VLOOKUP(CONCATENATE($C10, ".NY.GDP.MKTP.KD"),AREA_WB_6ATTRS,Seq!J$1,FALSE)/10000,".")</f>
        <v>.</v>
      </c>
      <c r="AY10" s="27" t="str">
        <f>IFERROR(VLOOKUP(CONCATENATE($C10, ".NY.GDP.MKTP.KD"),AREA_WB_6ATTRS,Seq!K$1,FALSE)/10000,".")</f>
        <v>.</v>
      </c>
      <c r="AZ10" s="27" t="str">
        <f>IFERROR(VLOOKUP(CONCATENATE($C10, ".NY.GDP.MKTP.KD"),AREA_WB_6ATTRS,Seq!L$1,FALSE)/10000,".")</f>
        <v>.</v>
      </c>
      <c r="BA10" s="27" t="str">
        <f>IFERROR(VLOOKUP(CONCATENATE($C10, ".NY.GDP.MKTP.KD"),AREA_WB_6ATTRS,Seq!M$1,FALSE)/10000,".")</f>
        <v>.</v>
      </c>
      <c r="BB10" s="27" t="str">
        <f>IFERROR(VLOOKUP(CONCATENATE($C10, ".NY.GDP.MKTP.KD"),AREA_WB_6ATTRS,Seq!N$1,FALSE)/10000,".")</f>
        <v>.</v>
      </c>
      <c r="BC10" s="27">
        <f>IFERROR(VLOOKUP(CONCATENATE($C10, ".NY.GDP.MKTP.KD"),AREA_WB_6ATTRS,Seq!O$1,FALSE)/10000,".")</f>
        <v>221108.43617175746</v>
      </c>
      <c r="BD10" s="27">
        <f>IFERROR(VLOOKUP(CONCATENATE($C10, ".NY.GDP.MKTP.KD"),AREA_WB_6ATTRS,Seq!P$1,FALSE)/10000,".")</f>
        <v>241228.11984361883</v>
      </c>
      <c r="BE10" s="27">
        <f>IFERROR(VLOOKUP(CONCATENATE($C10, ".NY.GDP.MKTP.KD"),AREA_WB_6ATTRS,Seq!Q$1,FALSE)/10000,".")</f>
        <v>256770.21312223119</v>
      </c>
      <c r="BF10" s="27">
        <f>IFERROR(VLOOKUP(CONCATENATE($C10, ".NY.GDP.MKTP.KD"),AREA_WB_6ATTRS,Seq!R$1,FALSE)/10000,".")</f>
        <v>270667.48847909033</v>
      </c>
      <c r="BG10" s="27">
        <f>IFERROR(VLOOKUP(CONCATENATE($C10, ".NY.GDP.MKTP.KD"),AREA_WB_6ATTRS,Seq!S$1,FALSE)/10000,".")</f>
        <v>285878.44084538112</v>
      </c>
      <c r="BH10" s="27">
        <f>IFERROR(VLOOKUP(CONCATENATE($C10, ".NY.GDP.MKTP.KD"),AREA_WB_6ATTRS,Seq!T$1,FALSE)/10000,".")</f>
        <v>300198.18557410076</v>
      </c>
      <c r="BI10" s="27">
        <f>IFERROR(VLOOKUP(CONCATENATE($C10, ".NY.GDP.MKTP.KD"),AREA_WB_6ATTRS,Seq!U$1,FALSE)/10000,".")</f>
        <v>335951.06277433399</v>
      </c>
      <c r="BJ10" s="27">
        <f>IFERROR(VLOOKUP(CONCATENATE($C10, ".NY.GDP.MKTP.KD"),AREA_WB_6ATTRS,Seq!V$1,FALSE)/10000,".")</f>
        <v>365403.17162764916</v>
      </c>
      <c r="BK10" s="27">
        <f>IFERROR(VLOOKUP(CONCATENATE($C10, ".NY.GDP.MKTP.KD"),AREA_WB_6ATTRS,Seq!W$1,FALSE)/10000,".")</f>
        <v>394776.58655570413</v>
      </c>
      <c r="BL10" s="27">
        <f>IFERROR(VLOOKUP(CONCATENATE($C10, ".NY.GDP.MKTP.KD"),AREA_WB_6ATTRS,Seq!X$1,FALSE)/10000,".")</f>
        <v>421178.77428054897</v>
      </c>
      <c r="BM10" s="27">
        <f>IFERROR(VLOOKUP(CONCATENATE($C10, ".NY.GDP.MKTP.KD"),AREA_WB_6ATTRS,Seq!Y$1,FALSE)/10000,".")</f>
        <v>457003.81454131537</v>
      </c>
      <c r="BN10" s="27">
        <f>IFERROR(VLOOKUP(CONCATENATE($C10, ".NY.GDP.MKTP.KD"),AREA_WB_6ATTRS,Seq!Z$1,FALSE)/10000,".")</f>
        <v>504260.42526658077</v>
      </c>
      <c r="BO10" s="27">
        <f>IFERROR(VLOOKUP(CONCATENATE($C10, ".NY.GDP.MKTP.KD"),AREA_WB_6ATTRS,Seq!AA$1,FALSE)/10000,".")</f>
        <v>571075.3630443454</v>
      </c>
      <c r="BP10" s="27">
        <f>IFERROR(VLOOKUP(CONCATENATE($C10, ".NY.GDP.MKTP.KD"),AREA_WB_6ATTRS,Seq!AB$1,FALSE)/10000,".")</f>
        <v>632586.38816222025</v>
      </c>
      <c r="BQ10" s="27">
        <f>IFERROR(VLOOKUP(CONCATENATE($C10, ".NY.GDP.MKTP.KD"),AREA_WB_6ATTRS,Seq!AC$1,FALSE)/10000,".")</f>
        <v>697189.72730078013</v>
      </c>
      <c r="BR10" s="27">
        <f>IFERROR(VLOOKUP(CONCATENATE($C10, ".NY.GDP.MKTP.KD"),AREA_WB_6ATTRS,Seq!AD$1,FALSE)/10000,".")</f>
        <v>743842.71804810863</v>
      </c>
      <c r="BS10" s="27">
        <f>IFERROR(VLOOKUP(CONCATENATE($C10, ".NY.GDP.MKTP.KD"),AREA_WB_6ATTRS,Seq!AE$1,FALSE)/10000,".")</f>
        <v>744487.60706724576</v>
      </c>
      <c r="BT10" s="27">
        <f>IFERROR(VLOOKUP(CONCATENATE($C10, ".NY.GDP.MKTP.KD"),AREA_WB_6ATTRS,Seq!AF$1,FALSE)/10000,".")</f>
        <v>788881.98805944913</v>
      </c>
      <c r="BU10" s="27">
        <f>IFERROR(VLOOKUP(CONCATENATE($C10, ".NY.GDP.MKTP.KD"),AREA_WB_6ATTRS,Seq!AG$1,FALSE)/10000,".")</f>
        <v>843559.45762592391</v>
      </c>
      <c r="BV10" s="27"/>
      <c r="BW10" s="27"/>
      <c r="BX10" s="27"/>
      <c r="BY10" s="27"/>
      <c r="BZ10" s="27"/>
      <c r="CA10" s="27"/>
      <c r="CB10" s="27"/>
      <c r="CC10" s="27">
        <f>CNPop!A$48</f>
        <v>5.0000000000000001E-3</v>
      </c>
      <c r="CD10" s="27">
        <f>CNPop!B$48</f>
        <v>6.0000000000000001E-3</v>
      </c>
      <c r="CE10" s="27">
        <f>CNPop!C$48</f>
        <v>6.0000000000000001E-3</v>
      </c>
      <c r="CF10" s="27">
        <f>CNPop!D$48</f>
        <v>7.0000000000000001E-3</v>
      </c>
      <c r="CG10" s="27">
        <f>CNPop!E$48</f>
        <v>7.0000000000000001E-3</v>
      </c>
      <c r="CH10" s="27">
        <f>CNPop!F$48</f>
        <v>8.0000000000000002E-3</v>
      </c>
      <c r="CI10" s="27">
        <f>CNPop!G$48</f>
        <v>8.9999999999999993E-3</v>
      </c>
      <c r="CJ10" s="27">
        <f>CNPop!H$48</f>
        <v>0.01</v>
      </c>
      <c r="CK10" s="27">
        <f>CNPop!I$48</f>
        <v>1.0999999999999999E-2</v>
      </c>
      <c r="CL10" s="27">
        <f>CNPop!J$48</f>
        <v>1.2E-2</v>
      </c>
      <c r="CM10" s="27">
        <f>CNPop!K$48</f>
        <v>1.4E-2</v>
      </c>
      <c r="CN10" s="27">
        <f>CNPop!L$48</f>
        <v>1.6E-2</v>
      </c>
      <c r="CO10" s="27">
        <f>CNPop!M$48</f>
        <v>1.7000000000000001E-2</v>
      </c>
      <c r="CP10" s="27">
        <f>CNPop!N$48</f>
        <v>1.9E-2</v>
      </c>
      <c r="CQ10" s="27">
        <f>CNPop!O$48</f>
        <v>2.1000000000000001E-2</v>
      </c>
      <c r="CR10" s="27">
        <f>CNPop!P$48</f>
        <v>2.3E-2</v>
      </c>
      <c r="CS10" s="27">
        <f>CNPop!Q$48</f>
        <v>2.5999999999999999E-2</v>
      </c>
      <c r="CT10" s="27">
        <f>CNPop!R$48</f>
        <v>2.8000000000000001E-2</v>
      </c>
      <c r="CU10" s="27">
        <f>CNPop!S$48</f>
        <v>0.03</v>
      </c>
      <c r="CV10" s="27">
        <f>CNPop!T$48</f>
        <v>3.3000000000000002E-2</v>
      </c>
      <c r="CW10" s="27">
        <f>CNPop!U$48</f>
        <v>3.5999999999999997E-2</v>
      </c>
      <c r="CX10" s="27">
        <f>CNPop!V$48</f>
        <v>3.9E-2</v>
      </c>
      <c r="CY10" s="27">
        <f>CNPop!W$48</f>
        <v>4.2000000000000003E-2</v>
      </c>
      <c r="CZ10" s="27">
        <f>CNPop!X$48</f>
        <v>4.4999999999999998E-2</v>
      </c>
      <c r="DA10" s="27">
        <f>CNPop!Y$48</f>
        <v>4.9000000000000002E-2</v>
      </c>
      <c r="DB10" s="27">
        <f>CNPop!Z$48</f>
        <v>5.1999999999999998E-2</v>
      </c>
      <c r="DC10" s="27">
        <f>CNPop!AA$48</f>
        <v>5.6000000000000001E-2</v>
      </c>
      <c r="DD10" s="27">
        <f>CNPop!AB$48</f>
        <v>0.06</v>
      </c>
      <c r="DE10" s="27">
        <f>CNPop!AC$48</f>
        <v>6.3E-2</v>
      </c>
      <c r="DF10" s="27">
        <f>CNPop!AD$48</f>
        <v>6.8000000000000005E-2</v>
      </c>
      <c r="DG10" s="27">
        <f>CNPop!AE$48</f>
        <v>7.1999999999999995E-2</v>
      </c>
      <c r="DH10" s="27">
        <f>CNPop!AF$48</f>
        <v>7.5999999999999998E-2</v>
      </c>
      <c r="DI10" s="27">
        <f>CNPop!AG$48</f>
        <v>8.1000000000000003E-2</v>
      </c>
      <c r="DJ10" s="27">
        <f>CNPop!AH$48</f>
        <v>8.5000000000000006E-2</v>
      </c>
      <c r="DK10" s="27">
        <f>CNPop!AI$48</f>
        <v>0.09</v>
      </c>
      <c r="DL10" s="27">
        <f>CNPop!AJ$48</f>
        <v>9.5000000000000001E-2</v>
      </c>
      <c r="DM10" s="27">
        <f>CNPop!AK$48</f>
        <v>0.1</v>
      </c>
      <c r="DN10" s="27"/>
      <c r="DO10" s="27" t="str">
        <f t="shared" si="1"/>
        <v>.</v>
      </c>
      <c r="DP10" s="27" t="str">
        <f t="shared" si="2"/>
        <v>.</v>
      </c>
      <c r="DQ10" s="27" t="str">
        <f t="shared" si="3"/>
        <v>.</v>
      </c>
      <c r="DR10" s="27" t="str">
        <f t="shared" si="4"/>
        <v>.</v>
      </c>
      <c r="DS10" s="27" t="str">
        <f t="shared" si="5"/>
        <v>.</v>
      </c>
      <c r="DT10" s="27" t="str">
        <f t="shared" si="6"/>
        <v>.</v>
      </c>
      <c r="DU10" s="27" t="str">
        <f t="shared" si="7"/>
        <v>.</v>
      </c>
      <c r="DV10" s="27" t="str">
        <f t="shared" si="8"/>
        <v>.</v>
      </c>
      <c r="DW10" s="27" t="str">
        <f t="shared" si="9"/>
        <v>.</v>
      </c>
      <c r="DX10" s="27" t="str">
        <f t="shared" si="10"/>
        <v>.</v>
      </c>
      <c r="DY10" s="27" t="str">
        <f t="shared" si="11"/>
        <v>.</v>
      </c>
      <c r="DZ10" s="27" t="str">
        <f t="shared" si="12"/>
        <v>.</v>
      </c>
      <c r="EA10" s="27" t="str">
        <f t="shared" si="13"/>
        <v>.</v>
      </c>
      <c r="EB10" s="27" t="str">
        <f t="shared" si="14"/>
        <v>.</v>
      </c>
      <c r="EC10" s="27" t="str">
        <f t="shared" si="15"/>
        <v>.</v>
      </c>
      <c r="ED10" s="27" t="str">
        <f t="shared" si="16"/>
        <v>.</v>
      </c>
      <c r="EE10" s="27" t="str">
        <f t="shared" si="17"/>
        <v>.</v>
      </c>
      <c r="EF10" s="27" t="str">
        <f t="shared" si="18"/>
        <v>.</v>
      </c>
      <c r="EG10" s="27" t="str">
        <f t="shared" si="19"/>
        <v>.</v>
      </c>
      <c r="EH10" s="27" t="str">
        <f t="shared" si="20"/>
        <v>.</v>
      </c>
      <c r="EI10" s="27" t="str">
        <f t="shared" si="21"/>
        <v>.</v>
      </c>
      <c r="EJ10" s="27" t="str">
        <f t="shared" si="22"/>
        <v>.</v>
      </c>
      <c r="EK10" s="27" t="str">
        <f t="shared" si="23"/>
        <v>.</v>
      </c>
      <c r="EL10" s="27" t="str">
        <f t="shared" si="24"/>
        <v>.</v>
      </c>
      <c r="EM10" s="27" t="str">
        <f t="shared" si="25"/>
        <v>.</v>
      </c>
      <c r="EN10" s="27" t="str">
        <f t="shared" si="26"/>
        <v>.</v>
      </c>
      <c r="EO10" s="27" t="str">
        <f t="shared" si="27"/>
        <v>.</v>
      </c>
      <c r="EP10" s="27" t="str">
        <f t="shared" si="37"/>
        <v>.</v>
      </c>
      <c r="EQ10" s="27" t="str">
        <f t="shared" si="38"/>
        <v>.</v>
      </c>
      <c r="ER10" s="27" t="str">
        <f t="shared" ref="ER10:ET10" si="48">IF(ISNUMBER(GC10),GC10,EQ10)</f>
        <v>.</v>
      </c>
      <c r="ES10" s="27" t="str">
        <f t="shared" si="48"/>
        <v>.</v>
      </c>
      <c r="ET10" s="27" t="str">
        <f t="shared" si="48"/>
        <v>.</v>
      </c>
      <c r="EU10" s="27"/>
      <c r="EV10" s="27"/>
      <c r="EW10" s="27"/>
      <c r="EX10" s="27"/>
      <c r="EY10" s="27"/>
      <c r="EZ10" s="27" t="str">
        <f>IFERROR(VLOOKUP(CONCATENATE($C10,".SL.TLF.TERT.ZS"),AREA_WB_6ATTRS,Seq!B$1,FALSE)/100,".")</f>
        <v>.</v>
      </c>
      <c r="FA10" s="27" t="str">
        <f>IFERROR(VLOOKUP(CONCATENATE($C10,".SL.TLF.TERT.ZS"),AREA_WB_6ATTRS,Seq!C$1,FALSE)/100,".")</f>
        <v>.</v>
      </c>
      <c r="FB10" s="27" t="str">
        <f>IFERROR(VLOOKUP(CONCATENATE($C10,".SL.TLF.TERT.ZS"),AREA_WB_6ATTRS,Seq!D$1,FALSE)/100,".")</f>
        <v>.</v>
      </c>
      <c r="FC10" s="27" t="str">
        <f>IFERROR(VLOOKUP(CONCATENATE($C10,".SL.TLF.TERT.ZS"),AREA_WB_6ATTRS,Seq!E$1,FALSE)/100,".")</f>
        <v>.</v>
      </c>
      <c r="FD10" s="27" t="str">
        <f>IFERROR(VLOOKUP(CONCATENATE($C10,".SL.TLF.TERT.ZS"),AREA_WB_6ATTRS,Seq!F$1,FALSE)/100,".")</f>
        <v>.</v>
      </c>
      <c r="FE10" s="27" t="str">
        <f>IFERROR(VLOOKUP(CONCATENATE($C10,".SL.TLF.TERT.ZS"),AREA_WB_6ATTRS,Seq!G$1,FALSE)/100,".")</f>
        <v>.</v>
      </c>
      <c r="FF10" s="27" t="str">
        <f>IFERROR(VLOOKUP(CONCATENATE($C10,".SL.TLF.TERT.ZS"),AREA_WB_6ATTRS,Seq!H$1,FALSE)/100,".")</f>
        <v>.</v>
      </c>
      <c r="FG10" s="27" t="str">
        <f>IFERROR(VLOOKUP(CONCATENATE($C10,".SL.TLF.TERT.ZS"),AREA_WB_6ATTRS,Seq!I$1,FALSE)/100,".")</f>
        <v>.</v>
      </c>
      <c r="FH10" s="27" t="str">
        <f>IFERROR(VLOOKUP(CONCATENATE($C10,".SL.TLF.TERT.ZS"),AREA_WB_6ATTRS,Seq!J$1,FALSE)/100,".")</f>
        <v>.</v>
      </c>
      <c r="FI10" s="27" t="str">
        <f>IFERROR(VLOOKUP(CONCATENATE($C10,".SL.TLF.TERT.ZS"),AREA_WB_6ATTRS,Seq!K$1,FALSE)/100,".")</f>
        <v>.</v>
      </c>
      <c r="FJ10" s="27" t="str">
        <f>IFERROR(VLOOKUP(CONCATENATE($C10,".SL.TLF.TERT.ZS"),AREA_WB_6ATTRS,Seq!L$1,FALSE)/100,".")</f>
        <v>.</v>
      </c>
      <c r="FK10" s="27" t="str">
        <f>IFERROR(VLOOKUP(CONCATENATE($C10,".SL.TLF.TERT.ZS"),AREA_WB_6ATTRS,Seq!M$1,FALSE)/100,".")</f>
        <v>.</v>
      </c>
      <c r="FL10" s="27" t="str">
        <f>IFERROR(VLOOKUP(CONCATENATE($C10,".SL.TLF.TERT.ZS"),AREA_WB_6ATTRS,Seq!N$1,FALSE)/100,".")</f>
        <v>.</v>
      </c>
      <c r="FM10" s="27" t="str">
        <f>IFERROR(VLOOKUP(CONCATENATE($C10,".SL.TLF.TERT.ZS"),AREA_WB_6ATTRS,Seq!O$1,FALSE)/100,".")</f>
        <v>.</v>
      </c>
      <c r="FN10" s="27" t="str">
        <f>IFERROR(VLOOKUP(CONCATENATE($C10,".SL.TLF.TERT.ZS"),AREA_WB_6ATTRS,Seq!P$1,FALSE)/100,".")</f>
        <v>.</v>
      </c>
      <c r="FO10" s="27" t="str">
        <f>IFERROR(VLOOKUP(CONCATENATE($C10,".SL.TLF.TERT.ZS"),AREA_WB_6ATTRS,Seq!Q$1,FALSE)/100,".")</f>
        <v>.</v>
      </c>
      <c r="FP10" s="27" t="str">
        <f>IFERROR(VLOOKUP(CONCATENATE($C10,".SL.TLF.TERT.ZS"),AREA_WB_6ATTRS,Seq!R$1,FALSE)/100,".")</f>
        <v>.</v>
      </c>
      <c r="FQ10" s="27" t="str">
        <f>IFERROR(VLOOKUP(CONCATENATE($C10,".SL.TLF.TERT.ZS"),AREA_WB_6ATTRS,Seq!S$1,FALSE)/100,".")</f>
        <v>.</v>
      </c>
      <c r="FR10" s="27" t="str">
        <f>IFERROR(VLOOKUP(CONCATENATE($C10,".SL.TLF.TERT.ZS"),AREA_WB_6ATTRS,Seq!T$1,FALSE)/100,".")</f>
        <v>.</v>
      </c>
      <c r="FS10" s="27" t="str">
        <f>IFERROR(VLOOKUP(CONCATENATE($C10,".SL.TLF.TERT.ZS"),AREA_WB_6ATTRS,Seq!U$1,FALSE)/100,".")</f>
        <v>.</v>
      </c>
      <c r="FT10" s="27" t="str">
        <f>IFERROR(VLOOKUP(CONCATENATE($C10,".SL.TLF.TERT.ZS"),AREA_WB_6ATTRS,Seq!V$1,FALSE)/100,".")</f>
        <v>.</v>
      </c>
      <c r="FU10" s="27" t="str">
        <f>IFERROR(VLOOKUP(CONCATENATE($C10,".SL.TLF.TERT.ZS"),AREA_WB_6ATTRS,Seq!W$1,FALSE)/100,".")</f>
        <v>.</v>
      </c>
      <c r="FV10" s="27" t="str">
        <f>IFERROR(VLOOKUP(CONCATENATE($C10,".SL.TLF.TERT.ZS"),AREA_WB_6ATTRS,Seq!X$1,FALSE)/100,".")</f>
        <v>.</v>
      </c>
      <c r="FW10" s="27" t="str">
        <f>IFERROR(VLOOKUP(CONCATENATE($C10,".SL.TLF.TERT.ZS"),AREA_WB_6ATTRS,Seq!Y$1,FALSE)/100,".")</f>
        <v>.</v>
      </c>
      <c r="FX10" s="27" t="str">
        <f>IFERROR(VLOOKUP(CONCATENATE($C10,".SL.TLF.TERT.ZS"),AREA_WB_6ATTRS,Seq!Z$1,FALSE)/100,".")</f>
        <v>.</v>
      </c>
      <c r="FY10" s="27" t="str">
        <f>IFERROR(VLOOKUP(CONCATENATE($C10,".SL.TLF.TERT.ZS"),AREA_WB_6ATTRS,Seq!AA$1,FALSE)/100,".")</f>
        <v>.</v>
      </c>
      <c r="FZ10" s="27" t="str">
        <f>IFERROR(VLOOKUP(CONCATENATE($C10,".SL.TLF.TERT.ZS"),AREA_WB_6ATTRS,Seq!AB$1,FALSE)/100,".")</f>
        <v>.</v>
      </c>
      <c r="GA10" s="27" t="str">
        <f>IFERROR(VLOOKUP(CONCATENATE($C10,".SL.TLF.TERT.ZS"),AREA_WB_6ATTRS,Seq!AC$1,FALSE)/100,".")</f>
        <v>.</v>
      </c>
      <c r="GB10" s="27" t="str">
        <f>IFERROR(VLOOKUP(CONCATENATE($C10,".SL.TLF.TERT.ZS"),AREA_WB_6ATTRS,Seq!AD$1,FALSE)/100,".")</f>
        <v>.</v>
      </c>
      <c r="GC10" s="27" t="str">
        <f>IFERROR(VLOOKUP(CONCATENATE($C10,".SL.TLF.TERT.ZS"),AREA_WB_6ATTRS,Seq!AE$1,FALSE)/100,".")</f>
        <v>.</v>
      </c>
      <c r="GD10" s="27" t="str">
        <f>IFERROR(VLOOKUP(CONCATENATE($C10,".SL.TLF.TERT.ZS"),AREA_WB_6ATTRS,Seq!AF$1,FALSE)/100,".")</f>
        <v>.</v>
      </c>
      <c r="GE10" s="27" t="str">
        <f>IFERROR(VLOOKUP(CONCATENATE($C10,".SL.TLF.TERT.ZS"),AREA_WB_6ATTRS,Seq!AG$1,FALSE)/100,".")</f>
        <v>.</v>
      </c>
      <c r="GF10" s="27" t="str">
        <f>IFERROR(VLOOKUP(CONCATENATE($C10,".SL.TLF.TERT.ZS"),AREA_WB_6ATTRS,Seq!AH$1,FALSE)/100,".")</f>
        <v>.</v>
      </c>
      <c r="GG10" s="27" t="str">
        <f>IFERROR(VLOOKUP(CONCATENATE($C10,".SL.TLF.TERT.ZS"),AREA_WB_6ATTRS,Seq!AI$1,FALSE)/100,".")</f>
        <v>.</v>
      </c>
      <c r="GH10" s="27" t="str">
        <f>IFERROR(VLOOKUP(CONCATENATE($C10,".SL.TLF.TERT.ZS"),AREA_WB_6ATTRS,Seq!AJ$1,FALSE)/100,".")</f>
        <v>.</v>
      </c>
      <c r="GI10" s="27" t="str">
        <f>IFERROR(VLOOKUP(CONCATENATE($C10,".SL.TLF.TERT.ZS"),AREA_WB_6ATTRS,Seq!AK$1,FALSE)/100,".")</f>
        <v>.</v>
      </c>
      <c r="GJ10" s="27" t="str">
        <f>IFERROR(VLOOKUP(CONCATENATE($C10,".SL.TLF.TERT.ZS"),AREA_WB_6ATTRS,Seq!AL$1,FALSE)/100,".")</f>
        <v>.</v>
      </c>
      <c r="GK10" s="27"/>
      <c r="GL10" s="27"/>
      <c r="GM10" s="27">
        <f t="shared" si="28"/>
        <v>7.4097873213203888E-3</v>
      </c>
      <c r="GN10" s="27" t="str">
        <f t="shared" si="29"/>
        <v>.</v>
      </c>
      <c r="GO10" s="27">
        <f t="shared" si="40"/>
        <v>2.6948283168144106E-2</v>
      </c>
      <c r="GP10" s="27"/>
      <c r="GQ10" s="9">
        <f>IF(VLOOKUP($B10,EM_80!$B$1:$C$201,2,FALSE)&gt;0,VLOOKUP($B10,EM_80!$B$1:$C$201,2,FALSE),".")</f>
        <v>50000</v>
      </c>
      <c r="GR10" s="9" t="str">
        <f t="shared" si="30"/>
        <v>.</v>
      </c>
      <c r="GS10" s="9">
        <f t="shared" si="31"/>
        <v>343855</v>
      </c>
      <c r="GU10">
        <f t="shared" si="32"/>
        <v>6747832</v>
      </c>
      <c r="GV10">
        <f t="shared" si="33"/>
        <v>9690107</v>
      </c>
      <c r="GW10">
        <f t="shared" si="34"/>
        <v>12759811</v>
      </c>
      <c r="GX10">
        <f t="shared" si="35"/>
        <v>14138255</v>
      </c>
      <c r="GZ10" s="9" t="str">
        <f>IF(ISNA(VLOOKUP($B10,Area_EM_90,Seq!C$1,FALSE)),".",VLOOKUP($B10,Area_EM_90,Seq!C$1,FALSE))</f>
        <v>.</v>
      </c>
      <c r="HA10" s="9" t="str">
        <f>IF(ISNA(VLOOKUP($B10,Area_EM_90,Seq!D$1,FALSE)),".",VLOOKUP($B10,Area_EM_90,Seq!D$1,FALSE))</f>
        <v>.</v>
      </c>
      <c r="HB10" s="9" t="str">
        <f>IF(ISNA(VLOOKUP($B10,Area_EM_90,Seq!E$1,FALSE)),".",VLOOKUP($B10,Area_EM_90,Seq!E$1,FALSE))</f>
        <v>.</v>
      </c>
      <c r="HC10" s="9" t="str">
        <f>IF(ISNA(VLOOKUP($B10,Area_EM_90,Seq!F$1,FALSE)),".",VLOOKUP($B10,Area_EM_90,Seq!F$1,FALSE))</f>
        <v>.</v>
      </c>
      <c r="HD10" s="9" t="str">
        <f>IF(ISNA(VLOOKUP($B10,Area_EM_90,Seq!G$1,FALSE)),".",VLOOKUP($B10,Area_EM_90,Seq!G$1,FALSE))</f>
        <v>.</v>
      </c>
      <c r="HE10" s="9" t="str">
        <f>IF(ISNA(VLOOKUP($B10,Area_EM_90,Seq!H$1,FALSE)),".",VLOOKUP($B10,Area_EM_90,Seq!H$1,FALSE))</f>
        <v>.</v>
      </c>
      <c r="HF10" s="9" t="str">
        <f>IF(ISNA(VLOOKUP($B10,Area_EM_90,Seq!I$1,FALSE)),".",VLOOKUP($B10,Area_EM_90,Seq!I$1,FALSE))</f>
        <v>.</v>
      </c>
      <c r="HG10" s="9" t="str">
        <f>IF(ISNA(VLOOKUP($B10,Area_EM_90,Seq!J$1,FALSE)),".",VLOOKUP($B10,Area_EM_90,Seq!J$1,FALSE))</f>
        <v>.</v>
      </c>
      <c r="HH10" s="9" t="str">
        <f>IF(ISNA(VLOOKUP($B10,Area_EM_00,Seq!C$1,FALSE)),".",VLOOKUP($B10,Area_EM_00,Seq!C$1,FALSE))</f>
        <v>.</v>
      </c>
      <c r="HI10" s="9" t="str">
        <f>IF(ISNA(VLOOKUP($B10,Area_EM_00,Seq!D$1,FALSE)),".",VLOOKUP($B10,Area_EM_00,Seq!D$1,FALSE))</f>
        <v>.</v>
      </c>
      <c r="HJ10" s="9" t="str">
        <f>IF(ISNA(VLOOKUP($B10,Area_EM_00,Seq!E$1,FALSE)),".",VLOOKUP($B10,Area_EM_00,Seq!E$1,FALSE))</f>
        <v>.</v>
      </c>
      <c r="HK10" s="9" t="str">
        <f>IF(ISNA(VLOOKUP($B10,Area_EM_00,Seq!F$1,FALSE)),".",VLOOKUP($B10,Area_EM_00,Seq!F$1,FALSE))</f>
        <v>.</v>
      </c>
      <c r="HL10" s="9" t="str">
        <f>IF(ISNA(VLOOKUP($B10,Area_EM_00,Seq!G$1,FALSE)),".",VLOOKUP($B10,Area_EM_00,Seq!G$1,FALSE))</f>
        <v>.</v>
      </c>
      <c r="HM10" s="9" t="str">
        <f>IF(ISNA(VLOOKUP($B10,Area_EM_00,Seq!H$1,FALSE)),".",VLOOKUP($B10,Area_EM_00,Seq!H$1,FALSE))</f>
        <v>.</v>
      </c>
      <c r="HN10" s="9" t="str">
        <f>IF(ISNA(VLOOKUP($B10,Area_EM_00,Seq!I$1,FALSE)),".",VLOOKUP($B10,Area_EM_00,Seq!I$1,FALSE))</f>
        <v>.</v>
      </c>
      <c r="HO10" s="9" t="str">
        <f>IF(ISNA(VLOOKUP($B10,Area_EM_00,Seq!J$1,FALSE)),".",VLOOKUP($B10,Area_EM_00,Seq!J$1,FALSE))</f>
        <v>.</v>
      </c>
      <c r="HQ10" s="27"/>
      <c r="HR10" s="9">
        <f>IFERROR(VLOOKUP($B10,AREA_EM3_60_00,Seq!E$1,FALSE),".")</f>
        <v>90</v>
      </c>
      <c r="HS10" s="9">
        <f>IFERROR(VLOOKUP($B10,AREA_EM3_60_00,Seq!F$1,FALSE),".")</f>
        <v>825</v>
      </c>
      <c r="HT10" s="9">
        <f>IFERROR(VLOOKUP($B10,AREA_EM3_60_00,Seq!G$1,FALSE),".")</f>
        <v>5089</v>
      </c>
      <c r="HU10" s="9">
        <f>IFERROR(VLOOKUP($B10,AREA_EM3_10,Seq!B$1,FALSE),".")</f>
        <v>7238.7071890311681</v>
      </c>
      <c r="HV10" s="9">
        <f t="shared" si="41"/>
        <v>6747832</v>
      </c>
      <c r="HW10" s="9">
        <f t="shared" si="42"/>
        <v>9690107</v>
      </c>
      <c r="HX10" s="9">
        <f t="shared" si="43"/>
        <v>12759811</v>
      </c>
      <c r="HY10" s="9">
        <f t="shared" si="44"/>
        <v>14138255</v>
      </c>
    </row>
    <row r="11" spans="1:234">
      <c r="A11" s="25" t="s">
        <v>2300</v>
      </c>
      <c r="B11" s="26" t="str">
        <f t="shared" si="0"/>
        <v>Cyprus</v>
      </c>
      <c r="C11" s="166" t="s">
        <v>1394</v>
      </c>
      <c r="D11" s="27">
        <f>VLOOKUP("CHN.NY.GDP.MKTP.KD",AREA_WB_6ATTRS,Seq!B$1,FALSE)/10000</f>
        <v>18294112.043860689</v>
      </c>
      <c r="E11" s="27">
        <f>VLOOKUP("CHN.NY.GDP.MKTP.KD",AREA_WB_6ATTRS,Seq!C$1,FALSE)/10000</f>
        <v>19245405.87014145</v>
      </c>
      <c r="F11" s="27">
        <f>VLOOKUP("CHN.NY.GDP.MKTP.KD",AREA_WB_6ATTRS,Seq!D$1,FALSE)/10000</f>
        <v>20996737.804324333</v>
      </c>
      <c r="G11" s="27">
        <f>VLOOKUP("CHN.NY.GDP.MKTP.KD",AREA_WB_6ATTRS,Seq!E$1,FALSE)/10000</f>
        <v>23285382.224995762</v>
      </c>
      <c r="H11" s="27">
        <f>VLOOKUP("CHN.NY.GDP.MKTP.KD",AREA_WB_6ATTRS,Seq!F$1,FALSE)/10000</f>
        <v>26824760.323195074</v>
      </c>
      <c r="I11" s="27">
        <f>VLOOKUP("CHN.NY.GDP.MKTP.KD",AREA_WB_6ATTRS,Seq!G$1,FALSE)/10000</f>
        <v>30446102.966826372</v>
      </c>
      <c r="J11" s="27">
        <f>VLOOKUP("CHN.NY.GDP.MKTP.KD",AREA_WB_6ATTRS,Seq!H$1,FALSE)/10000</f>
        <v>33125360.027907111</v>
      </c>
      <c r="K11" s="27">
        <f>VLOOKUP("CHN.NY.GDP.MKTP.KD",AREA_WB_6ATTRS,Seq!I$1,FALSE)/10000</f>
        <v>36967901.791144341</v>
      </c>
      <c r="L11" s="27">
        <f>VLOOKUP("CHN.NY.GDP.MKTP.KD",AREA_WB_6ATTRS,Seq!J$1,FALSE)/10000</f>
        <v>41145274.693543643</v>
      </c>
      <c r="M11" s="27">
        <f>VLOOKUP("CHN.NY.GDP.MKTP.KD",AREA_WB_6ATTRS,Seq!K$1,FALSE)/10000</f>
        <v>42832230.955979005</v>
      </c>
      <c r="N11" s="27">
        <f>VLOOKUP("CHN.NY.GDP.MKTP.KD",AREA_WB_6ATTRS,Seq!L$1,FALSE)/10000</f>
        <v>44459855.73230619</v>
      </c>
      <c r="O11" s="27">
        <f>VLOOKUP("CHN.NY.GDP.MKTP.KD",AREA_WB_6ATTRS,Seq!M$1,FALSE)/10000</f>
        <v>48550162.459678344</v>
      </c>
      <c r="P11" s="27">
        <f>VLOOKUP("CHN.NY.GDP.MKTP.KD",AREA_WB_6ATTRS,Seq!N$1,FALSE)/10000</f>
        <v>55444285.528952621</v>
      </c>
      <c r="Q11" s="27">
        <f>VLOOKUP("CHN.NY.GDP.MKTP.KD",AREA_WB_6ATTRS,Seq!O$1,FALSE)/10000</f>
        <v>63206485.503006078</v>
      </c>
      <c r="R11" s="27">
        <f>VLOOKUP("CHN.NY.GDP.MKTP.KD",AREA_WB_6ATTRS,Seq!P$1,FALSE)/10000</f>
        <v>71486535.103899792</v>
      </c>
      <c r="S11" s="27">
        <f>VLOOKUP("CHN.NY.GDP.MKTP.KD",AREA_WB_6ATTRS,Seq!Q$1,FALSE)/10000</f>
        <v>79278567.430224851</v>
      </c>
      <c r="T11" s="27">
        <f>VLOOKUP("CHN.NY.GDP.MKTP.KD",AREA_WB_6ATTRS,Seq!R$1,FALSE)/10000</f>
        <v>87206424.173247412</v>
      </c>
      <c r="U11" s="27">
        <f>VLOOKUP("CHN.NY.GDP.MKTP.KD",AREA_WB_6ATTRS,Seq!S$1,FALSE)/10000</f>
        <v>95316621.621359423</v>
      </c>
      <c r="V11" s="27">
        <f>VLOOKUP("CHN.NY.GDP.MKTP.KD",AREA_WB_6ATTRS,Seq!T$1,FALSE)/10000</f>
        <v>102751318.10782552</v>
      </c>
      <c r="W11" s="27">
        <f>VLOOKUP("CHN.NY.GDP.MKTP.KD",AREA_WB_6ATTRS,Seq!U$1,FALSE)/10000</f>
        <v>110560418.28402025</v>
      </c>
      <c r="X11" s="27">
        <f>VLOOKUP("CHN.NY.GDP.MKTP.KD",AREA_WB_6ATTRS,Seq!V$1,FALSE)/10000</f>
        <v>119847493.41987793</v>
      </c>
      <c r="Y11" s="27">
        <f>VLOOKUP("CHN.NY.GDP.MKTP.KD",AREA_WB_6ATTRS,Seq!W$1,FALSE)/10000</f>
        <v>129794835.37372778</v>
      </c>
      <c r="Z11" s="27">
        <f>VLOOKUP("CHN.NY.GDP.MKTP.KD",AREA_WB_6ATTRS,Seq!X$1,FALSE)/10000</f>
        <v>141606165.392737</v>
      </c>
      <c r="AA11" s="27">
        <f>VLOOKUP("CHN.NY.GDP.MKTP.KD",AREA_WB_6ATTRS,Seq!Y$1,FALSE)/10000</f>
        <v>155766781.9320105</v>
      </c>
      <c r="AB11" s="27">
        <f>VLOOKUP("CHN.NY.GDP.MKTP.KD",AREA_WB_6ATTRS,Seq!Z$1,FALSE)/10000</f>
        <v>171499226.90714428</v>
      </c>
      <c r="AC11" s="27">
        <f>VLOOKUP("CHN.NY.GDP.MKTP.KD",AREA_WB_6ATTRS,Seq!AA$1,FALSE)/10000</f>
        <v>190878639.54765138</v>
      </c>
      <c r="AD11" s="27">
        <f>VLOOKUP("CHN.NY.GDP.MKTP.KD",AREA_WB_6ATTRS,Seq!AB$1,FALSE)/10000</f>
        <v>215120226.77020231</v>
      </c>
      <c r="AE11" s="27">
        <f>VLOOKUP("CHN.NY.GDP.MKTP.KD",AREA_WB_6ATTRS,Seq!AC$1,FALSE)/10000</f>
        <v>245667298.97157177</v>
      </c>
      <c r="AF11" s="27">
        <f>VLOOKUP("CHN.NY.GDP.MKTP.KD",AREA_WB_6ATTRS,Seq!AD$1,FALSE)/10000</f>
        <v>269251359.67284226</v>
      </c>
      <c r="AG11" s="27">
        <f>VLOOKUP("CHN.NY.GDP.MKTP.KD",AREA_WB_6ATTRS,Seq!AE$1,FALSE)/10000</f>
        <v>294022484.76274431</v>
      </c>
      <c r="AH11" s="27">
        <f>VLOOKUP("CHN.NY.GDP.MKTP.KD",AREA_WB_6ATTRS,Seq!AF$1,FALSE)/10000</f>
        <v>324600823.17806971</v>
      </c>
      <c r="AI11" s="27">
        <f>VLOOKUP("CHN.NY.GDP.MKTP.KD",AREA_WB_6ATTRS,Seq!AG$1,FALSE)/10000</f>
        <v>354139498.08727396</v>
      </c>
      <c r="AJ11" s="27"/>
      <c r="AK11" s="27"/>
      <c r="AL11" s="27"/>
      <c r="AM11" s="27"/>
      <c r="AN11" s="27"/>
      <c r="AO11" s="27"/>
      <c r="AP11" s="27">
        <f>IFERROR(VLOOKUP(CONCATENATE($C11, ".NY.GDP.MKTP.KD"),AREA_WB_6ATTRS,Seq!B$1,FALSE)/10000,".")</f>
        <v>338341.97666264937</v>
      </c>
      <c r="AQ11" s="27">
        <f>IFERROR(VLOOKUP(CONCATENATE($C11, ".NY.GDP.MKTP.KD"),AREA_WB_6ATTRS,Seq!C$1,FALSE)/10000,".")</f>
        <v>346858.03710195661</v>
      </c>
      <c r="AR11" s="27">
        <f>IFERROR(VLOOKUP(CONCATENATE($C11, ".NY.GDP.MKTP.KD"),AREA_WB_6ATTRS,Seq!D$1,FALSE)/10000,".")</f>
        <v>367744.82887735619</v>
      </c>
      <c r="AS11" s="27">
        <f>IFERROR(VLOOKUP(CONCATENATE($C11, ".NY.GDP.MKTP.KD"),AREA_WB_6ATTRS,Seq!E$1,FALSE)/10000,".")</f>
        <v>388273.01103667199</v>
      </c>
      <c r="AT11" s="27">
        <f>IFERROR(VLOOKUP(CONCATENATE($C11, ".NY.GDP.MKTP.KD"),AREA_WB_6ATTRS,Seq!F$1,FALSE)/10000,".")</f>
        <v>422277.54827057669</v>
      </c>
      <c r="AU11" s="27">
        <f>IFERROR(VLOOKUP(CONCATENATE($C11, ".NY.GDP.MKTP.KD"),AREA_WB_6ATTRS,Seq!G$1,FALSE)/10000,".")</f>
        <v>442895.4210815258</v>
      </c>
      <c r="AV11" s="27">
        <f>IFERROR(VLOOKUP(CONCATENATE($C11, ".NY.GDP.MKTP.KD"),AREA_WB_6ATTRS,Seq!H$1,FALSE)/10000,".")</f>
        <v>459300.05162721855</v>
      </c>
      <c r="AW11" s="27">
        <f>IFERROR(VLOOKUP(CONCATENATE($C11, ".NY.GDP.MKTP.KD"),AREA_WB_6ATTRS,Seq!I$1,FALSE)/10000,".")</f>
        <v>491750.74135013187</v>
      </c>
      <c r="AX11" s="27">
        <f>IFERROR(VLOOKUP(CONCATENATE($C11, ".NY.GDP.MKTP.KD"),AREA_WB_6ATTRS,Seq!J$1,FALSE)/10000,".")</f>
        <v>534271.3390233448</v>
      </c>
      <c r="AY11" s="27">
        <f>IFERROR(VLOOKUP(CONCATENATE($C11, ".NY.GDP.MKTP.KD"),AREA_WB_6ATTRS,Seq!K$1,FALSE)/10000,".")</f>
        <v>576732.15567800647</v>
      </c>
      <c r="AZ11" s="27">
        <f>IFERROR(VLOOKUP(CONCATENATE($C11, ".NY.GDP.MKTP.KD"),AREA_WB_6ATTRS,Seq!L$1,FALSE)/10000,".")</f>
        <v>619433.404484406</v>
      </c>
      <c r="BA11" s="27">
        <f>IFERROR(VLOOKUP(CONCATENATE($C11, ".NY.GDP.MKTP.KD"),AREA_WB_6ATTRS,Seq!M$1,FALSE)/10000,".")</f>
        <v>624014.11451056821</v>
      </c>
      <c r="BB11" s="27">
        <f>IFERROR(VLOOKUP(CONCATENATE($C11, ".NY.GDP.MKTP.KD"),AREA_WB_6ATTRS,Seq!N$1,FALSE)/10000,".")</f>
        <v>682671.44127456157</v>
      </c>
      <c r="BC11" s="27">
        <f>IFERROR(VLOOKUP(CONCATENATE($C11, ".NY.GDP.MKTP.KD"),AREA_WB_6ATTRS,Seq!O$1,FALSE)/10000,".")</f>
        <v>687450.14136348339</v>
      </c>
      <c r="BD11" s="27">
        <f>IFERROR(VLOOKUP(CONCATENATE($C11, ".NY.GDP.MKTP.KD"),AREA_WB_6ATTRS,Seq!P$1,FALSE)/10000,".")</f>
        <v>728009.69970392913</v>
      </c>
      <c r="BE11" s="27">
        <f>IFERROR(VLOOKUP(CONCATENATE($C11, ".NY.GDP.MKTP.KD"),AREA_WB_6ATTRS,Seq!Q$1,FALSE)/10000,".")</f>
        <v>772418.2913858688</v>
      </c>
      <c r="BF11" s="27">
        <f>IFERROR(VLOOKUP(CONCATENATE($C11, ".NY.GDP.MKTP.KD"),AREA_WB_6ATTRS,Seq!R$1,FALSE)/10000,".")</f>
        <v>786699.04311265866</v>
      </c>
      <c r="BG11" s="27">
        <f>IFERROR(VLOOKUP(CONCATENATE($C11, ".NY.GDP.MKTP.KD"),AREA_WB_6ATTRS,Seq!S$1,FALSE)/10000,".")</f>
        <v>805174.80591841647</v>
      </c>
      <c r="BH11" s="27">
        <f>IFERROR(VLOOKUP(CONCATENATE($C11, ".NY.GDP.MKTP.KD"),AREA_WB_6ATTRS,Seq!T$1,FALSE)/10000,".")</f>
        <v>845781.86901525152</v>
      </c>
      <c r="BI11" s="27">
        <f>IFERROR(VLOOKUP(CONCATENATE($C11, ".NY.GDP.MKTP.KD"),AREA_WB_6ATTRS,Seq!U$1,FALSE)/10000,".")</f>
        <v>886775.42065678886</v>
      </c>
      <c r="BJ11" s="27">
        <f>IFERROR(VLOOKUP(CONCATENATE($C11, ".NY.GDP.MKTP.KD"),AREA_WB_6ATTRS,Seq!V$1,FALSE)/10000,".")</f>
        <v>931493.75564790575</v>
      </c>
      <c r="BK11" s="27">
        <f>IFERROR(VLOOKUP(CONCATENATE($C11, ".NY.GDP.MKTP.KD"),AREA_WB_6ATTRS,Seq!W$1,FALSE)/10000,".")</f>
        <v>968991.51743638073</v>
      </c>
      <c r="BL11" s="27">
        <f>IFERROR(VLOOKUP(CONCATENATE($C11, ".NY.GDP.MKTP.KD"),AREA_WB_6ATTRS,Seq!X$1,FALSE)/10000,".")</f>
        <v>989255.41941564565</v>
      </c>
      <c r="BM11" s="27">
        <f>IFERROR(VLOOKUP(CONCATENATE($C11, ".NY.GDP.MKTP.KD"),AREA_WB_6ATTRS,Seq!Y$1,FALSE)/10000,".")</f>
        <v>1008388.3129123468</v>
      </c>
      <c r="BN11" s="27">
        <f>IFERROR(VLOOKUP(CONCATENATE($C11, ".NY.GDP.MKTP.KD"),AREA_WB_6ATTRS,Seq!Z$1,FALSE)/10000,".")</f>
        <v>1050989.632422243</v>
      </c>
      <c r="BO11" s="27">
        <f>IFERROR(VLOOKUP(CONCATENATE($C11, ".NY.GDP.MKTP.KD"),AREA_WB_6ATTRS,Seq!AA$1,FALSE)/10000,".")</f>
        <v>1092082.9406220547</v>
      </c>
      <c r="BP11" s="27">
        <f>IFERROR(VLOOKUP(CONCATENATE($C11, ".NY.GDP.MKTP.KD"),AREA_WB_6ATTRS,Seq!AB$1,FALSE)/10000,".")</f>
        <v>1137134.778510839</v>
      </c>
      <c r="BQ11" s="27">
        <f>IFERROR(VLOOKUP(CONCATENATE($C11, ".NY.GDP.MKTP.KD"),AREA_WB_6ATTRS,Seq!AC$1,FALSE)/10000,".")</f>
        <v>1195475.9660697454</v>
      </c>
      <c r="BR11" s="27">
        <f>IFERROR(VLOOKUP(CONCATENATE($C11, ".NY.GDP.MKTP.KD"),AREA_WB_6ATTRS,Seq!AD$1,FALSE)/10000,".")</f>
        <v>1238831.2912346842</v>
      </c>
      <c r="BS11" s="27">
        <f>IFERROR(VLOOKUP(CONCATENATE($C11, ".NY.GDP.MKTP.KD"),AREA_WB_6ATTRS,Seq!AE$1,FALSE)/10000,".")</f>
        <v>1218190.3864278982</v>
      </c>
      <c r="BT11" s="27">
        <f>IFERROR(VLOOKUP(CONCATENATE($C11, ".NY.GDP.MKTP.KD"),AREA_WB_6ATTRS,Seq!AF$1,FALSE)/10000,".")</f>
        <v>1232077.7568331764</v>
      </c>
      <c r="BU11" s="27">
        <f>IFERROR(VLOOKUP(CONCATENATE($C11, ".NY.GDP.MKTP.KD"),AREA_WB_6ATTRS,Seq!AG$1,FALSE)/10000,".")</f>
        <v>1237942.4469557025</v>
      </c>
      <c r="BV11" s="27"/>
      <c r="BW11" s="27"/>
      <c r="BX11" s="27"/>
      <c r="BY11" s="27"/>
      <c r="BZ11" s="27"/>
      <c r="CA11" s="27"/>
      <c r="CB11" s="27"/>
      <c r="CC11" s="27">
        <f>CNPop!A$48</f>
        <v>5.0000000000000001E-3</v>
      </c>
      <c r="CD11" s="27">
        <f>CNPop!B$48</f>
        <v>6.0000000000000001E-3</v>
      </c>
      <c r="CE11" s="27">
        <f>CNPop!C$48</f>
        <v>6.0000000000000001E-3</v>
      </c>
      <c r="CF11" s="27">
        <f>CNPop!D$48</f>
        <v>7.0000000000000001E-3</v>
      </c>
      <c r="CG11" s="27">
        <f>CNPop!E$48</f>
        <v>7.0000000000000001E-3</v>
      </c>
      <c r="CH11" s="27">
        <f>CNPop!F$48</f>
        <v>8.0000000000000002E-3</v>
      </c>
      <c r="CI11" s="27">
        <f>CNPop!G$48</f>
        <v>8.9999999999999993E-3</v>
      </c>
      <c r="CJ11" s="27">
        <f>CNPop!H$48</f>
        <v>0.01</v>
      </c>
      <c r="CK11" s="27">
        <f>CNPop!I$48</f>
        <v>1.0999999999999999E-2</v>
      </c>
      <c r="CL11" s="27">
        <f>CNPop!J$48</f>
        <v>1.2E-2</v>
      </c>
      <c r="CM11" s="27">
        <f>CNPop!K$48</f>
        <v>1.4E-2</v>
      </c>
      <c r="CN11" s="27">
        <f>CNPop!L$48</f>
        <v>1.6E-2</v>
      </c>
      <c r="CO11" s="27">
        <f>CNPop!M$48</f>
        <v>1.7000000000000001E-2</v>
      </c>
      <c r="CP11" s="27">
        <f>CNPop!N$48</f>
        <v>1.9E-2</v>
      </c>
      <c r="CQ11" s="27">
        <f>CNPop!O$48</f>
        <v>2.1000000000000001E-2</v>
      </c>
      <c r="CR11" s="27">
        <f>CNPop!P$48</f>
        <v>2.3E-2</v>
      </c>
      <c r="CS11" s="27">
        <f>CNPop!Q$48</f>
        <v>2.5999999999999999E-2</v>
      </c>
      <c r="CT11" s="27">
        <f>CNPop!R$48</f>
        <v>2.8000000000000001E-2</v>
      </c>
      <c r="CU11" s="27">
        <f>CNPop!S$48</f>
        <v>0.03</v>
      </c>
      <c r="CV11" s="27">
        <f>CNPop!T$48</f>
        <v>3.3000000000000002E-2</v>
      </c>
      <c r="CW11" s="27">
        <f>CNPop!U$48</f>
        <v>3.5999999999999997E-2</v>
      </c>
      <c r="CX11" s="27">
        <f>CNPop!V$48</f>
        <v>3.9E-2</v>
      </c>
      <c r="CY11" s="27">
        <f>CNPop!W$48</f>
        <v>4.2000000000000003E-2</v>
      </c>
      <c r="CZ11" s="27">
        <f>CNPop!X$48</f>
        <v>4.4999999999999998E-2</v>
      </c>
      <c r="DA11" s="27">
        <f>CNPop!Y$48</f>
        <v>4.9000000000000002E-2</v>
      </c>
      <c r="DB11" s="27">
        <f>CNPop!Z$48</f>
        <v>5.1999999999999998E-2</v>
      </c>
      <c r="DC11" s="27">
        <f>CNPop!AA$48</f>
        <v>5.6000000000000001E-2</v>
      </c>
      <c r="DD11" s="27">
        <f>CNPop!AB$48</f>
        <v>0.06</v>
      </c>
      <c r="DE11" s="27">
        <f>CNPop!AC$48</f>
        <v>6.3E-2</v>
      </c>
      <c r="DF11" s="27">
        <f>CNPop!AD$48</f>
        <v>6.8000000000000005E-2</v>
      </c>
      <c r="DG11" s="27">
        <f>CNPop!AE$48</f>
        <v>7.1999999999999995E-2</v>
      </c>
      <c r="DH11" s="27">
        <f>CNPop!AF$48</f>
        <v>7.5999999999999998E-2</v>
      </c>
      <c r="DI11" s="27">
        <f>CNPop!AG$48</f>
        <v>8.1000000000000003E-2</v>
      </c>
      <c r="DJ11" s="27">
        <f>CNPop!AH$48</f>
        <v>8.5000000000000006E-2</v>
      </c>
      <c r="DK11" s="27">
        <f>CNPop!AI$48</f>
        <v>0.09</v>
      </c>
      <c r="DL11" s="27">
        <f>CNPop!AJ$48</f>
        <v>9.5000000000000001E-2</v>
      </c>
      <c r="DM11" s="27">
        <f>CNPop!AK$48</f>
        <v>0.1</v>
      </c>
      <c r="DN11" s="27"/>
      <c r="DO11" s="27">
        <f t="shared" si="1"/>
        <v>0.22600000381469726</v>
      </c>
      <c r="DP11" s="27">
        <f t="shared" si="2"/>
        <v>0.22600000381469726</v>
      </c>
      <c r="DQ11" s="27">
        <f t="shared" si="3"/>
        <v>0.22600000381469726</v>
      </c>
      <c r="DR11" s="27">
        <f t="shared" si="4"/>
        <v>0.22600000381469726</v>
      </c>
      <c r="DS11" s="27">
        <f t="shared" si="5"/>
        <v>0.22600000381469726</v>
      </c>
      <c r="DT11" s="27">
        <f t="shared" si="6"/>
        <v>0.22600000381469726</v>
      </c>
      <c r="DU11" s="27">
        <f t="shared" si="7"/>
        <v>0.22600000381469726</v>
      </c>
      <c r="DV11" s="27">
        <f t="shared" si="8"/>
        <v>0.22600000381469726</v>
      </c>
      <c r="DW11" s="27">
        <f t="shared" si="9"/>
        <v>0.22600000381469726</v>
      </c>
      <c r="DX11" s="27">
        <f t="shared" si="10"/>
        <v>0.22600000381469726</v>
      </c>
      <c r="DY11" s="27">
        <f t="shared" si="11"/>
        <v>0.22600000381469726</v>
      </c>
      <c r="DZ11" s="27">
        <f t="shared" si="12"/>
        <v>0.22600000381469726</v>
      </c>
      <c r="EA11" s="27">
        <f t="shared" si="13"/>
        <v>0.22600000381469726</v>
      </c>
      <c r="EB11" s="27">
        <f t="shared" si="14"/>
        <v>0.26600000381469724</v>
      </c>
      <c r="EC11" s="27">
        <f t="shared" si="15"/>
        <v>0.26600000381469724</v>
      </c>
      <c r="ED11" s="27">
        <f t="shared" si="16"/>
        <v>0.26600000381469724</v>
      </c>
      <c r="EE11" s="27">
        <f t="shared" si="17"/>
        <v>0.26600000381469724</v>
      </c>
      <c r="EF11" s="27">
        <f t="shared" si="18"/>
        <v>0.26600000381469724</v>
      </c>
      <c r="EG11" s="27">
        <f t="shared" si="19"/>
        <v>0.26600000381469724</v>
      </c>
      <c r="EH11" s="27">
        <f t="shared" si="20"/>
        <v>0.26600000381469724</v>
      </c>
      <c r="EI11" s="27">
        <f t="shared" si="21"/>
        <v>0.27899999618530275</v>
      </c>
      <c r="EJ11" s="27">
        <f t="shared" si="22"/>
        <v>0.29899999618530271</v>
      </c>
      <c r="EK11" s="27">
        <f t="shared" si="23"/>
        <v>0.31899999618530273</v>
      </c>
      <c r="EL11" s="27">
        <f t="shared" si="24"/>
        <v>0.32500000000000001</v>
      </c>
      <c r="EM11" s="27">
        <f t="shared" si="25"/>
        <v>0.31700000762939451</v>
      </c>
      <c r="EN11" s="27">
        <f t="shared" si="26"/>
        <v>0.3120000076293945</v>
      </c>
      <c r="EO11" s="27">
        <f t="shared" si="27"/>
        <v>0.33500000000000002</v>
      </c>
      <c r="EP11" s="27">
        <f t="shared" si="37"/>
        <v>0.35599998474121092</v>
      </c>
      <c r="EQ11" s="27">
        <f t="shared" si="38"/>
        <v>0.37099998474121093</v>
      </c>
      <c r="ER11" s="27">
        <f t="shared" ref="ER11:ET11" si="49">IF(ISNUMBER(GC11),GC11,EQ11)</f>
        <v>0.36400001525878906</v>
      </c>
      <c r="ES11" s="27">
        <f t="shared" si="49"/>
        <v>0.37700000762939451</v>
      </c>
      <c r="ET11" s="27">
        <f t="shared" si="49"/>
        <v>0.37700000762939451</v>
      </c>
      <c r="EU11" s="27"/>
      <c r="EV11" s="27"/>
      <c r="EW11" s="27"/>
      <c r="EX11" s="27"/>
      <c r="EY11" s="27"/>
      <c r="EZ11" s="27" t="str">
        <f>IFERROR(VLOOKUP(CONCATENATE($C11,".SL.TLF.TERT.ZS"),AREA_WB_6ATTRS,Seq!B$1,FALSE)/100,".")</f>
        <v>.</v>
      </c>
      <c r="FA11" s="27" t="str">
        <f>IFERROR(VLOOKUP(CONCATENATE($C11,".SL.TLF.TERT.ZS"),AREA_WB_6ATTRS,Seq!C$1,FALSE)/100,".")</f>
        <v>.</v>
      </c>
      <c r="FB11" s="27" t="str">
        <f>IFERROR(VLOOKUP(CONCATENATE($C11,".SL.TLF.TERT.ZS"),AREA_WB_6ATTRS,Seq!D$1,FALSE)/100,".")</f>
        <v>.</v>
      </c>
      <c r="FC11" s="27" t="str">
        <f>IFERROR(VLOOKUP(CONCATENATE($C11,".SL.TLF.TERT.ZS"),AREA_WB_6ATTRS,Seq!E$1,FALSE)/100,".")</f>
        <v>.</v>
      </c>
      <c r="FD11" s="27" t="str">
        <f>IFERROR(VLOOKUP(CONCATENATE($C11,".SL.TLF.TERT.ZS"),AREA_WB_6ATTRS,Seq!F$1,FALSE)/100,".")</f>
        <v>.</v>
      </c>
      <c r="FE11" s="27" t="str">
        <f>IFERROR(VLOOKUP(CONCATENATE($C11,".SL.TLF.TERT.ZS"),AREA_WB_6ATTRS,Seq!G$1,FALSE)/100,".")</f>
        <v>.</v>
      </c>
      <c r="FF11" s="27" t="str">
        <f>IFERROR(VLOOKUP(CONCATENATE($C11,".SL.TLF.TERT.ZS"),AREA_WB_6ATTRS,Seq!H$1,FALSE)/100,".")</f>
        <v>.</v>
      </c>
      <c r="FG11" s="27" t="str">
        <f>IFERROR(VLOOKUP(CONCATENATE($C11,".SL.TLF.TERT.ZS"),AREA_WB_6ATTRS,Seq!I$1,FALSE)/100,".")</f>
        <v>.</v>
      </c>
      <c r="FH11" s="27" t="str">
        <f>IFERROR(VLOOKUP(CONCATENATE($C11,".SL.TLF.TERT.ZS"),AREA_WB_6ATTRS,Seq!J$1,FALSE)/100,".")</f>
        <v>.</v>
      </c>
      <c r="FI11" s="27" t="str">
        <f>IFERROR(VLOOKUP(CONCATENATE($C11,".SL.TLF.TERT.ZS"),AREA_WB_6ATTRS,Seq!K$1,FALSE)/100,".")</f>
        <v>.</v>
      </c>
      <c r="FJ11" s="27" t="str">
        <f>IFERROR(VLOOKUP(CONCATENATE($C11,".SL.TLF.TERT.ZS"),AREA_WB_6ATTRS,Seq!L$1,FALSE)/100,".")</f>
        <v>.</v>
      </c>
      <c r="FK11" s="27" t="str">
        <f>IFERROR(VLOOKUP(CONCATENATE($C11,".SL.TLF.TERT.ZS"),AREA_WB_6ATTRS,Seq!M$1,FALSE)/100,".")</f>
        <v>.</v>
      </c>
      <c r="FL11" s="27">
        <f>IFERROR(VLOOKUP(CONCATENATE($C11,".SL.TLF.TERT.ZS"),AREA_WB_6ATTRS,Seq!N$1,FALSE)/100,".")</f>
        <v>0.22600000381469726</v>
      </c>
      <c r="FM11" s="27" t="str">
        <f>IFERROR(VLOOKUP(CONCATENATE($C11,".SL.TLF.TERT.ZS"),AREA_WB_6ATTRS,Seq!O$1,FALSE)/100,".")</f>
        <v>.</v>
      </c>
      <c r="FN11" s="27" t="str">
        <f>IFERROR(VLOOKUP(CONCATENATE($C11,".SL.TLF.TERT.ZS"),AREA_WB_6ATTRS,Seq!P$1,FALSE)/100,".")</f>
        <v>.</v>
      </c>
      <c r="FO11" s="27" t="str">
        <f>IFERROR(VLOOKUP(CONCATENATE($C11,".SL.TLF.TERT.ZS"),AREA_WB_6ATTRS,Seq!Q$1,FALSE)/100,".")</f>
        <v>.</v>
      </c>
      <c r="FP11" s="27" t="str">
        <f>IFERROR(VLOOKUP(CONCATENATE($C11,".SL.TLF.TERT.ZS"),AREA_WB_6ATTRS,Seq!R$1,FALSE)/100,".")</f>
        <v>.</v>
      </c>
      <c r="FQ11" s="27" t="str">
        <f>IFERROR(VLOOKUP(CONCATENATE($C11,".SL.TLF.TERT.ZS"),AREA_WB_6ATTRS,Seq!S$1,FALSE)/100,".")</f>
        <v>.</v>
      </c>
      <c r="FR11" s="27" t="str">
        <f>IFERROR(VLOOKUP(CONCATENATE($C11,".SL.TLF.TERT.ZS"),AREA_WB_6ATTRS,Seq!T$1,FALSE)/100,".")</f>
        <v>.</v>
      </c>
      <c r="FS11" s="27">
        <f>IFERROR(VLOOKUP(CONCATENATE($C11,".SL.TLF.TERT.ZS"),AREA_WB_6ATTRS,Seq!U$1,FALSE)/100,".")</f>
        <v>0.26600000381469724</v>
      </c>
      <c r="FT11" s="27">
        <f>IFERROR(VLOOKUP(CONCATENATE($C11,".SL.TLF.TERT.ZS"),AREA_WB_6ATTRS,Seq!V$1,FALSE)/100,".")</f>
        <v>0.27899999618530275</v>
      </c>
      <c r="FU11" s="27">
        <f>IFERROR(VLOOKUP(CONCATENATE($C11,".SL.TLF.TERT.ZS"),AREA_WB_6ATTRS,Seq!W$1,FALSE)/100,".")</f>
        <v>0.29899999618530271</v>
      </c>
      <c r="FV11" s="27">
        <f>IFERROR(VLOOKUP(CONCATENATE($C11,".SL.TLF.TERT.ZS"),AREA_WB_6ATTRS,Seq!X$1,FALSE)/100,".")</f>
        <v>0.31899999618530273</v>
      </c>
      <c r="FW11" s="27">
        <f>IFERROR(VLOOKUP(CONCATENATE($C11,".SL.TLF.TERT.ZS"),AREA_WB_6ATTRS,Seq!Y$1,FALSE)/100,".")</f>
        <v>0.32500000000000001</v>
      </c>
      <c r="FX11" s="27">
        <f>IFERROR(VLOOKUP(CONCATENATE($C11,".SL.TLF.TERT.ZS"),AREA_WB_6ATTRS,Seq!Z$1,FALSE)/100,".")</f>
        <v>0.31700000762939451</v>
      </c>
      <c r="FY11" s="27">
        <f>IFERROR(VLOOKUP(CONCATENATE($C11,".SL.TLF.TERT.ZS"),AREA_WB_6ATTRS,Seq!AA$1,FALSE)/100,".")</f>
        <v>0.3120000076293945</v>
      </c>
      <c r="FZ11" s="27">
        <f>IFERROR(VLOOKUP(CONCATENATE($C11,".SL.TLF.TERT.ZS"),AREA_WB_6ATTRS,Seq!AB$1,FALSE)/100,".")</f>
        <v>0.33500000000000002</v>
      </c>
      <c r="GA11" s="27">
        <f>IFERROR(VLOOKUP(CONCATENATE($C11,".SL.TLF.TERT.ZS"),AREA_WB_6ATTRS,Seq!AC$1,FALSE)/100,".")</f>
        <v>0.35599998474121092</v>
      </c>
      <c r="GB11" s="27">
        <f>IFERROR(VLOOKUP(CONCATENATE($C11,".SL.TLF.TERT.ZS"),AREA_WB_6ATTRS,Seq!AD$1,FALSE)/100,".")</f>
        <v>0.37099998474121093</v>
      </c>
      <c r="GC11" s="27">
        <f>IFERROR(VLOOKUP(CONCATENATE($C11,".SL.TLF.TERT.ZS"),AREA_WB_6ATTRS,Seq!AE$1,FALSE)/100,".")</f>
        <v>0.36400001525878906</v>
      </c>
      <c r="GD11" s="27">
        <f>IFERROR(VLOOKUP(CONCATENATE($C11,".SL.TLF.TERT.ZS"),AREA_WB_6ATTRS,Seq!AF$1,FALSE)/100,".")</f>
        <v>0.37700000762939451</v>
      </c>
      <c r="GE11" s="27" t="str">
        <f>IFERROR(VLOOKUP(CONCATENATE($C11,".SL.TLF.TERT.ZS"),AREA_WB_6ATTRS,Seq!AG$1,FALSE)/100,".")</f>
        <v>.</v>
      </c>
      <c r="GF11" s="27" t="str">
        <f>IFERROR(VLOOKUP(CONCATENATE($C11,".SL.TLF.TERT.ZS"),AREA_WB_6ATTRS,Seq!AH$1,FALSE)/100,".")</f>
        <v>.</v>
      </c>
      <c r="GG11" s="27" t="str">
        <f>IFERROR(VLOOKUP(CONCATENATE($C11,".SL.TLF.TERT.ZS"),AREA_WB_6ATTRS,Seq!AI$1,FALSE)/100,".")</f>
        <v>.</v>
      </c>
      <c r="GH11" s="27" t="str">
        <f>IFERROR(VLOOKUP(CONCATENATE($C11,".SL.TLF.TERT.ZS"),AREA_WB_6ATTRS,Seq!AJ$1,FALSE)/100,".")</f>
        <v>.</v>
      </c>
      <c r="GI11" s="27" t="str">
        <f>IFERROR(VLOOKUP(CONCATENATE($C11,".SL.TLF.TERT.ZS"),AREA_WB_6ATTRS,Seq!AK$1,FALSE)/100,".")</f>
        <v>.</v>
      </c>
      <c r="GJ11" s="27" t="str">
        <f>IFERROR(VLOOKUP(CONCATENATE($C11,".SL.TLF.TERT.ZS"),AREA_WB_6ATTRS,Seq!AL$1,FALSE)/100,".")</f>
        <v>.</v>
      </c>
      <c r="GK11" s="27"/>
      <c r="GL11" s="27"/>
      <c r="GM11" s="27" t="str">
        <f t="shared" si="28"/>
        <v>.</v>
      </c>
      <c r="GN11" s="27" t="str">
        <f t="shared" si="29"/>
        <v>.</v>
      </c>
      <c r="GO11" s="27" t="str">
        <f t="shared" si="40"/>
        <v>.</v>
      </c>
      <c r="GP11" s="27"/>
      <c r="GQ11" s="9" t="str">
        <f>IF(VLOOKUP($B11,EM_80!$B$1:$C$201,2,FALSE)&gt;0,VLOOKUP($B11,EM_80!$B$1:$C$201,2,FALSE),".")</f>
        <v>.</v>
      </c>
      <c r="GR11" s="9" t="str">
        <f t="shared" si="30"/>
        <v>.</v>
      </c>
      <c r="GS11" s="9" t="str">
        <f t="shared" si="31"/>
        <v>.</v>
      </c>
      <c r="GU11">
        <f t="shared" si="32"/>
        <v>610971</v>
      </c>
      <c r="GV11">
        <f t="shared" si="33"/>
        <v>680595</v>
      </c>
      <c r="GW11">
        <f t="shared" si="34"/>
        <v>786607</v>
      </c>
      <c r="GX11">
        <f t="shared" si="35"/>
        <v>1103647</v>
      </c>
      <c r="GZ11" s="9" t="str">
        <f>IF(ISNA(VLOOKUP($B11,Area_EM_90,Seq!C$1,FALSE)),".",VLOOKUP($B11,Area_EM_90,Seq!C$1,FALSE))</f>
        <v>.</v>
      </c>
      <c r="HA11" s="9" t="str">
        <f>IF(ISNA(VLOOKUP($B11,Area_EM_90,Seq!D$1,FALSE)),".",VLOOKUP($B11,Area_EM_90,Seq!D$1,FALSE))</f>
        <v>.</v>
      </c>
      <c r="HB11" s="9" t="str">
        <f>IF(ISNA(VLOOKUP($B11,Area_EM_90,Seq!E$1,FALSE)),".",VLOOKUP($B11,Area_EM_90,Seq!E$1,FALSE))</f>
        <v>.</v>
      </c>
      <c r="HC11" s="9" t="str">
        <f>IF(ISNA(VLOOKUP($B11,Area_EM_90,Seq!F$1,FALSE)),".",VLOOKUP($B11,Area_EM_90,Seq!F$1,FALSE))</f>
        <v>.</v>
      </c>
      <c r="HD11" s="9" t="str">
        <f>IF(ISNA(VLOOKUP($B11,Area_EM_90,Seq!G$1,FALSE)),".",VLOOKUP($B11,Area_EM_90,Seq!G$1,FALSE))</f>
        <v>.</v>
      </c>
      <c r="HE11" s="9" t="str">
        <f>IF(ISNA(VLOOKUP($B11,Area_EM_90,Seq!H$1,FALSE)),".",VLOOKUP($B11,Area_EM_90,Seq!H$1,FALSE))</f>
        <v>.</v>
      </c>
      <c r="HF11" s="9" t="str">
        <f>IF(ISNA(VLOOKUP($B11,Area_EM_90,Seq!I$1,FALSE)),".",VLOOKUP($B11,Area_EM_90,Seq!I$1,FALSE))</f>
        <v>.</v>
      </c>
      <c r="HG11" s="9" t="str">
        <f>IF(ISNA(VLOOKUP($B11,Area_EM_90,Seq!J$1,FALSE)),".",VLOOKUP($B11,Area_EM_90,Seq!J$1,FALSE))</f>
        <v>.</v>
      </c>
      <c r="HH11" s="9" t="str">
        <f>IF(ISNA(VLOOKUP($B11,Area_EM_00,Seq!C$1,FALSE)),".",VLOOKUP($B11,Area_EM_00,Seq!C$1,FALSE))</f>
        <v>.</v>
      </c>
      <c r="HI11" s="9" t="str">
        <f>IF(ISNA(VLOOKUP($B11,Area_EM_00,Seq!D$1,FALSE)),".",VLOOKUP($B11,Area_EM_00,Seq!D$1,FALSE))</f>
        <v>.</v>
      </c>
      <c r="HJ11" s="9" t="str">
        <f>IF(ISNA(VLOOKUP($B11,Area_EM_00,Seq!E$1,FALSE)),".",VLOOKUP($B11,Area_EM_00,Seq!E$1,FALSE))</f>
        <v>.</v>
      </c>
      <c r="HK11" s="9" t="str">
        <f>IF(ISNA(VLOOKUP($B11,Area_EM_00,Seq!F$1,FALSE)),".",VLOOKUP($B11,Area_EM_00,Seq!F$1,FALSE))</f>
        <v>.</v>
      </c>
      <c r="HL11" s="9" t="str">
        <f>IF(ISNA(VLOOKUP($B11,Area_EM_00,Seq!G$1,FALSE)),".",VLOOKUP($B11,Area_EM_00,Seq!G$1,FALSE))</f>
        <v>.</v>
      </c>
      <c r="HM11" s="9" t="str">
        <f>IF(ISNA(VLOOKUP($B11,Area_EM_00,Seq!H$1,FALSE)),".",VLOOKUP($B11,Area_EM_00,Seq!H$1,FALSE))</f>
        <v>.</v>
      </c>
      <c r="HN11" s="9" t="str">
        <f>IF(ISNA(VLOOKUP($B11,Area_EM_00,Seq!I$1,FALSE)),".",VLOOKUP($B11,Area_EM_00,Seq!I$1,FALSE))</f>
        <v>.</v>
      </c>
      <c r="HO11" s="9" t="str">
        <f>IF(ISNA(VLOOKUP($B11,Area_EM_00,Seq!J$1,FALSE)),".",VLOOKUP($B11,Area_EM_00,Seq!J$1,FALSE))</f>
        <v>.</v>
      </c>
      <c r="HQ11" s="27"/>
      <c r="HR11" s="9">
        <f>IFERROR(VLOOKUP($B11,AREA_EM3_60_00,Seq!E$1,FALSE),".")</f>
        <v>122</v>
      </c>
      <c r="HS11" s="9">
        <f>IFERROR(VLOOKUP($B11,AREA_EM3_60_00,Seq!F$1,FALSE),".")</f>
        <v>175</v>
      </c>
      <c r="HT11" s="9">
        <f>IFERROR(VLOOKUP($B11,AREA_EM3_60_00,Seq!G$1,FALSE),".")</f>
        <v>728</v>
      </c>
      <c r="HU11" s="9">
        <f>IFERROR(VLOOKUP($B11,AREA_EM3_10,Seq!B$1,FALSE),".")</f>
        <v>1404.1349490811858</v>
      </c>
      <c r="HV11" s="9">
        <f t="shared" si="41"/>
        <v>610971</v>
      </c>
      <c r="HW11" s="9">
        <f t="shared" si="42"/>
        <v>680595</v>
      </c>
      <c r="HX11" s="9">
        <f t="shared" si="43"/>
        <v>786607</v>
      </c>
      <c r="HY11" s="9">
        <f t="shared" si="44"/>
        <v>1103647</v>
      </c>
    </row>
    <row r="12" spans="1:234">
      <c r="A12" s="25" t="s">
        <v>2304</v>
      </c>
      <c r="B12" s="26" t="str">
        <f t="shared" si="0"/>
        <v>KoreaDPR</v>
      </c>
      <c r="C12" s="166" t="s">
        <v>1461</v>
      </c>
      <c r="D12" s="27">
        <f>VLOOKUP("CHN.NY.GDP.MKTP.KD",AREA_WB_6ATTRS,Seq!B$1,FALSE)/10000</f>
        <v>18294112.043860689</v>
      </c>
      <c r="E12" s="27">
        <f>VLOOKUP("CHN.NY.GDP.MKTP.KD",AREA_WB_6ATTRS,Seq!C$1,FALSE)/10000</f>
        <v>19245405.87014145</v>
      </c>
      <c r="F12" s="27">
        <f>VLOOKUP("CHN.NY.GDP.MKTP.KD",AREA_WB_6ATTRS,Seq!D$1,FALSE)/10000</f>
        <v>20996737.804324333</v>
      </c>
      <c r="G12" s="27">
        <f>VLOOKUP("CHN.NY.GDP.MKTP.KD",AREA_WB_6ATTRS,Seq!E$1,FALSE)/10000</f>
        <v>23285382.224995762</v>
      </c>
      <c r="H12" s="27">
        <f>VLOOKUP("CHN.NY.GDP.MKTP.KD",AREA_WB_6ATTRS,Seq!F$1,FALSE)/10000</f>
        <v>26824760.323195074</v>
      </c>
      <c r="I12" s="27">
        <f>VLOOKUP("CHN.NY.GDP.MKTP.KD",AREA_WB_6ATTRS,Seq!G$1,FALSE)/10000</f>
        <v>30446102.966826372</v>
      </c>
      <c r="J12" s="27">
        <f>VLOOKUP("CHN.NY.GDP.MKTP.KD",AREA_WB_6ATTRS,Seq!H$1,FALSE)/10000</f>
        <v>33125360.027907111</v>
      </c>
      <c r="K12" s="27">
        <f>VLOOKUP("CHN.NY.GDP.MKTP.KD",AREA_WB_6ATTRS,Seq!I$1,FALSE)/10000</f>
        <v>36967901.791144341</v>
      </c>
      <c r="L12" s="27">
        <f>VLOOKUP("CHN.NY.GDP.MKTP.KD",AREA_WB_6ATTRS,Seq!J$1,FALSE)/10000</f>
        <v>41145274.693543643</v>
      </c>
      <c r="M12" s="27">
        <f>VLOOKUP("CHN.NY.GDP.MKTP.KD",AREA_WB_6ATTRS,Seq!K$1,FALSE)/10000</f>
        <v>42832230.955979005</v>
      </c>
      <c r="N12" s="27">
        <f>VLOOKUP("CHN.NY.GDP.MKTP.KD",AREA_WB_6ATTRS,Seq!L$1,FALSE)/10000</f>
        <v>44459855.73230619</v>
      </c>
      <c r="O12" s="27">
        <f>VLOOKUP("CHN.NY.GDP.MKTP.KD",AREA_WB_6ATTRS,Seq!M$1,FALSE)/10000</f>
        <v>48550162.459678344</v>
      </c>
      <c r="P12" s="27">
        <f>VLOOKUP("CHN.NY.GDP.MKTP.KD",AREA_WB_6ATTRS,Seq!N$1,FALSE)/10000</f>
        <v>55444285.528952621</v>
      </c>
      <c r="Q12" s="27">
        <f>VLOOKUP("CHN.NY.GDP.MKTP.KD",AREA_WB_6ATTRS,Seq!O$1,FALSE)/10000</f>
        <v>63206485.503006078</v>
      </c>
      <c r="R12" s="27">
        <f>VLOOKUP("CHN.NY.GDP.MKTP.KD",AREA_WB_6ATTRS,Seq!P$1,FALSE)/10000</f>
        <v>71486535.103899792</v>
      </c>
      <c r="S12" s="27">
        <f>VLOOKUP("CHN.NY.GDP.MKTP.KD",AREA_WB_6ATTRS,Seq!Q$1,FALSE)/10000</f>
        <v>79278567.430224851</v>
      </c>
      <c r="T12" s="27">
        <f>VLOOKUP("CHN.NY.GDP.MKTP.KD",AREA_WB_6ATTRS,Seq!R$1,FALSE)/10000</f>
        <v>87206424.173247412</v>
      </c>
      <c r="U12" s="27">
        <f>VLOOKUP("CHN.NY.GDP.MKTP.KD",AREA_WB_6ATTRS,Seq!S$1,FALSE)/10000</f>
        <v>95316621.621359423</v>
      </c>
      <c r="V12" s="27">
        <f>VLOOKUP("CHN.NY.GDP.MKTP.KD",AREA_WB_6ATTRS,Seq!T$1,FALSE)/10000</f>
        <v>102751318.10782552</v>
      </c>
      <c r="W12" s="27">
        <f>VLOOKUP("CHN.NY.GDP.MKTP.KD",AREA_WB_6ATTRS,Seq!U$1,FALSE)/10000</f>
        <v>110560418.28402025</v>
      </c>
      <c r="X12" s="27">
        <f>VLOOKUP("CHN.NY.GDP.MKTP.KD",AREA_WB_6ATTRS,Seq!V$1,FALSE)/10000</f>
        <v>119847493.41987793</v>
      </c>
      <c r="Y12" s="27">
        <f>VLOOKUP("CHN.NY.GDP.MKTP.KD",AREA_WB_6ATTRS,Seq!W$1,FALSE)/10000</f>
        <v>129794835.37372778</v>
      </c>
      <c r="Z12" s="27">
        <f>VLOOKUP("CHN.NY.GDP.MKTP.KD",AREA_WB_6ATTRS,Seq!X$1,FALSE)/10000</f>
        <v>141606165.392737</v>
      </c>
      <c r="AA12" s="27">
        <f>VLOOKUP("CHN.NY.GDP.MKTP.KD",AREA_WB_6ATTRS,Seq!Y$1,FALSE)/10000</f>
        <v>155766781.9320105</v>
      </c>
      <c r="AB12" s="27">
        <f>VLOOKUP("CHN.NY.GDP.MKTP.KD",AREA_WB_6ATTRS,Seq!Z$1,FALSE)/10000</f>
        <v>171499226.90714428</v>
      </c>
      <c r="AC12" s="27">
        <f>VLOOKUP("CHN.NY.GDP.MKTP.KD",AREA_WB_6ATTRS,Seq!AA$1,FALSE)/10000</f>
        <v>190878639.54765138</v>
      </c>
      <c r="AD12" s="27">
        <f>VLOOKUP("CHN.NY.GDP.MKTP.KD",AREA_WB_6ATTRS,Seq!AB$1,FALSE)/10000</f>
        <v>215120226.77020231</v>
      </c>
      <c r="AE12" s="27">
        <f>VLOOKUP("CHN.NY.GDP.MKTP.KD",AREA_WB_6ATTRS,Seq!AC$1,FALSE)/10000</f>
        <v>245667298.97157177</v>
      </c>
      <c r="AF12" s="27">
        <f>VLOOKUP("CHN.NY.GDP.MKTP.KD",AREA_WB_6ATTRS,Seq!AD$1,FALSE)/10000</f>
        <v>269251359.67284226</v>
      </c>
      <c r="AG12" s="27">
        <f>VLOOKUP("CHN.NY.GDP.MKTP.KD",AREA_WB_6ATTRS,Seq!AE$1,FALSE)/10000</f>
        <v>294022484.76274431</v>
      </c>
      <c r="AH12" s="27">
        <f>VLOOKUP("CHN.NY.GDP.MKTP.KD",AREA_WB_6ATTRS,Seq!AF$1,FALSE)/10000</f>
        <v>324600823.17806971</v>
      </c>
      <c r="AI12" s="27">
        <f>VLOOKUP("CHN.NY.GDP.MKTP.KD",AREA_WB_6ATTRS,Seq!AG$1,FALSE)/10000</f>
        <v>354139498.08727396</v>
      </c>
      <c r="AJ12" s="27"/>
      <c r="AK12" s="27"/>
      <c r="AL12" s="27"/>
      <c r="AM12" s="27"/>
      <c r="AN12" s="27"/>
      <c r="AO12" s="27"/>
      <c r="AP12" s="27" t="str">
        <f>IFERROR(VLOOKUP(CONCATENATE($C12, ".NY.GDP.MKTP.KD"),AREA_WB_6ATTRS,Seq!B$1,FALSE)/10000,".")</f>
        <v>.</v>
      </c>
      <c r="AQ12" s="27" t="str">
        <f>IFERROR(VLOOKUP(CONCATENATE($C12, ".NY.GDP.MKTP.KD"),AREA_WB_6ATTRS,Seq!C$1,FALSE)/10000,".")</f>
        <v>.</v>
      </c>
      <c r="AR12" s="27" t="str">
        <f>IFERROR(VLOOKUP(CONCATENATE($C12, ".NY.GDP.MKTP.KD"),AREA_WB_6ATTRS,Seq!D$1,FALSE)/10000,".")</f>
        <v>.</v>
      </c>
      <c r="AS12" s="27" t="str">
        <f>IFERROR(VLOOKUP(CONCATENATE($C12, ".NY.GDP.MKTP.KD"),AREA_WB_6ATTRS,Seq!E$1,FALSE)/10000,".")</f>
        <v>.</v>
      </c>
      <c r="AT12" s="27" t="str">
        <f>IFERROR(VLOOKUP(CONCATENATE($C12, ".NY.GDP.MKTP.KD"),AREA_WB_6ATTRS,Seq!F$1,FALSE)/10000,".")</f>
        <v>.</v>
      </c>
      <c r="AU12" s="27" t="str">
        <f>IFERROR(VLOOKUP(CONCATENATE($C12, ".NY.GDP.MKTP.KD"),AREA_WB_6ATTRS,Seq!G$1,FALSE)/10000,".")</f>
        <v>.</v>
      </c>
      <c r="AV12" s="27" t="str">
        <f>IFERROR(VLOOKUP(CONCATENATE($C12, ".NY.GDP.MKTP.KD"),AREA_WB_6ATTRS,Seq!H$1,FALSE)/10000,".")</f>
        <v>.</v>
      </c>
      <c r="AW12" s="27" t="str">
        <f>IFERROR(VLOOKUP(CONCATENATE($C12, ".NY.GDP.MKTP.KD"),AREA_WB_6ATTRS,Seq!I$1,FALSE)/10000,".")</f>
        <v>.</v>
      </c>
      <c r="AX12" s="27" t="str">
        <f>IFERROR(VLOOKUP(CONCATENATE($C12, ".NY.GDP.MKTP.KD"),AREA_WB_6ATTRS,Seq!J$1,FALSE)/10000,".")</f>
        <v>.</v>
      </c>
      <c r="AY12" s="27" t="str">
        <f>IFERROR(VLOOKUP(CONCATENATE($C12, ".NY.GDP.MKTP.KD"),AREA_WB_6ATTRS,Seq!K$1,FALSE)/10000,".")</f>
        <v>.</v>
      </c>
      <c r="AZ12" s="27" t="str">
        <f>IFERROR(VLOOKUP(CONCATENATE($C12, ".NY.GDP.MKTP.KD"),AREA_WB_6ATTRS,Seq!L$1,FALSE)/10000,".")</f>
        <v>.</v>
      </c>
      <c r="BA12" s="27" t="str">
        <f>IFERROR(VLOOKUP(CONCATENATE($C12, ".NY.GDP.MKTP.KD"),AREA_WB_6ATTRS,Seq!M$1,FALSE)/10000,".")</f>
        <v>.</v>
      </c>
      <c r="BB12" s="27" t="str">
        <f>IFERROR(VLOOKUP(CONCATENATE($C12, ".NY.GDP.MKTP.KD"),AREA_WB_6ATTRS,Seq!N$1,FALSE)/10000,".")</f>
        <v>.</v>
      </c>
      <c r="BC12" s="27" t="str">
        <f>IFERROR(VLOOKUP(CONCATENATE($C12, ".NY.GDP.MKTP.KD"),AREA_WB_6ATTRS,Seq!O$1,FALSE)/10000,".")</f>
        <v>.</v>
      </c>
      <c r="BD12" s="27" t="str">
        <f>IFERROR(VLOOKUP(CONCATENATE($C12, ".NY.GDP.MKTP.KD"),AREA_WB_6ATTRS,Seq!P$1,FALSE)/10000,".")</f>
        <v>.</v>
      </c>
      <c r="BE12" s="27" t="str">
        <f>IFERROR(VLOOKUP(CONCATENATE($C12, ".NY.GDP.MKTP.KD"),AREA_WB_6ATTRS,Seq!Q$1,FALSE)/10000,".")</f>
        <v>.</v>
      </c>
      <c r="BF12" s="27" t="str">
        <f>IFERROR(VLOOKUP(CONCATENATE($C12, ".NY.GDP.MKTP.KD"),AREA_WB_6ATTRS,Seq!R$1,FALSE)/10000,".")</f>
        <v>.</v>
      </c>
      <c r="BG12" s="27" t="str">
        <f>IFERROR(VLOOKUP(CONCATENATE($C12, ".NY.GDP.MKTP.KD"),AREA_WB_6ATTRS,Seq!S$1,FALSE)/10000,".")</f>
        <v>.</v>
      </c>
      <c r="BH12" s="27" t="str">
        <f>IFERROR(VLOOKUP(CONCATENATE($C12, ".NY.GDP.MKTP.KD"),AREA_WB_6ATTRS,Seq!T$1,FALSE)/10000,".")</f>
        <v>.</v>
      </c>
      <c r="BI12" s="27" t="str">
        <f>IFERROR(VLOOKUP(CONCATENATE($C12, ".NY.GDP.MKTP.KD"),AREA_WB_6ATTRS,Seq!U$1,FALSE)/10000,".")</f>
        <v>.</v>
      </c>
      <c r="BJ12" s="27" t="str">
        <f>IFERROR(VLOOKUP(CONCATENATE($C12, ".NY.GDP.MKTP.KD"),AREA_WB_6ATTRS,Seq!V$1,FALSE)/10000,".")</f>
        <v>.</v>
      </c>
      <c r="BK12" s="27" t="str">
        <f>IFERROR(VLOOKUP(CONCATENATE($C12, ".NY.GDP.MKTP.KD"),AREA_WB_6ATTRS,Seq!W$1,FALSE)/10000,".")</f>
        <v>.</v>
      </c>
      <c r="BL12" s="27" t="str">
        <f>IFERROR(VLOOKUP(CONCATENATE($C12, ".NY.GDP.MKTP.KD"),AREA_WB_6ATTRS,Seq!X$1,FALSE)/10000,".")</f>
        <v>.</v>
      </c>
      <c r="BM12" s="27" t="str">
        <f>IFERROR(VLOOKUP(CONCATENATE($C12, ".NY.GDP.MKTP.KD"),AREA_WB_6ATTRS,Seq!Y$1,FALSE)/10000,".")</f>
        <v>.</v>
      </c>
      <c r="BN12" s="27" t="str">
        <f>IFERROR(VLOOKUP(CONCATENATE($C12, ".NY.GDP.MKTP.KD"),AREA_WB_6ATTRS,Seq!Z$1,FALSE)/10000,".")</f>
        <v>.</v>
      </c>
      <c r="BO12" s="27" t="str">
        <f>IFERROR(VLOOKUP(CONCATENATE($C12, ".NY.GDP.MKTP.KD"),AREA_WB_6ATTRS,Seq!AA$1,FALSE)/10000,".")</f>
        <v>.</v>
      </c>
      <c r="BP12" s="27" t="str">
        <f>IFERROR(VLOOKUP(CONCATENATE($C12, ".NY.GDP.MKTP.KD"),AREA_WB_6ATTRS,Seq!AB$1,FALSE)/10000,".")</f>
        <v>.</v>
      </c>
      <c r="BQ12" s="27" t="str">
        <f>IFERROR(VLOOKUP(CONCATENATE($C12, ".NY.GDP.MKTP.KD"),AREA_WB_6ATTRS,Seq!AC$1,FALSE)/10000,".")</f>
        <v>.</v>
      </c>
      <c r="BR12" s="27" t="str">
        <f>IFERROR(VLOOKUP(CONCATENATE($C12, ".NY.GDP.MKTP.KD"),AREA_WB_6ATTRS,Seq!AD$1,FALSE)/10000,".")</f>
        <v>.</v>
      </c>
      <c r="BS12" s="27" t="str">
        <f>IFERROR(VLOOKUP(CONCATENATE($C12, ".NY.GDP.MKTP.KD"),AREA_WB_6ATTRS,Seq!AE$1,FALSE)/10000,".")</f>
        <v>.</v>
      </c>
      <c r="BT12" s="27" t="str">
        <f>IFERROR(VLOOKUP(CONCATENATE($C12, ".NY.GDP.MKTP.KD"),AREA_WB_6ATTRS,Seq!AF$1,FALSE)/10000,".")</f>
        <v>.</v>
      </c>
      <c r="BU12" s="27" t="str">
        <f>IFERROR(VLOOKUP(CONCATENATE($C12, ".NY.GDP.MKTP.KD"),AREA_WB_6ATTRS,Seq!AG$1,FALSE)/10000,".")</f>
        <v>.</v>
      </c>
      <c r="BV12" s="27"/>
      <c r="BW12" s="27"/>
      <c r="BX12" s="27"/>
      <c r="BY12" s="27"/>
      <c r="BZ12" s="27"/>
      <c r="CA12" s="27"/>
      <c r="CB12" s="27"/>
      <c r="CC12" s="27">
        <f>CNPop!A$48</f>
        <v>5.0000000000000001E-3</v>
      </c>
      <c r="CD12" s="27">
        <f>CNPop!B$48</f>
        <v>6.0000000000000001E-3</v>
      </c>
      <c r="CE12" s="27">
        <f>CNPop!C$48</f>
        <v>6.0000000000000001E-3</v>
      </c>
      <c r="CF12" s="27">
        <f>CNPop!D$48</f>
        <v>7.0000000000000001E-3</v>
      </c>
      <c r="CG12" s="27">
        <f>CNPop!E$48</f>
        <v>7.0000000000000001E-3</v>
      </c>
      <c r="CH12" s="27">
        <f>CNPop!F$48</f>
        <v>8.0000000000000002E-3</v>
      </c>
      <c r="CI12" s="27">
        <f>CNPop!G$48</f>
        <v>8.9999999999999993E-3</v>
      </c>
      <c r="CJ12" s="27">
        <f>CNPop!H$48</f>
        <v>0.01</v>
      </c>
      <c r="CK12" s="27">
        <f>CNPop!I$48</f>
        <v>1.0999999999999999E-2</v>
      </c>
      <c r="CL12" s="27">
        <f>CNPop!J$48</f>
        <v>1.2E-2</v>
      </c>
      <c r="CM12" s="27">
        <f>CNPop!K$48</f>
        <v>1.4E-2</v>
      </c>
      <c r="CN12" s="27">
        <f>CNPop!L$48</f>
        <v>1.6E-2</v>
      </c>
      <c r="CO12" s="27">
        <f>CNPop!M$48</f>
        <v>1.7000000000000001E-2</v>
      </c>
      <c r="CP12" s="27">
        <f>CNPop!N$48</f>
        <v>1.9E-2</v>
      </c>
      <c r="CQ12" s="27">
        <f>CNPop!O$48</f>
        <v>2.1000000000000001E-2</v>
      </c>
      <c r="CR12" s="27">
        <f>CNPop!P$48</f>
        <v>2.3E-2</v>
      </c>
      <c r="CS12" s="27">
        <f>CNPop!Q$48</f>
        <v>2.5999999999999999E-2</v>
      </c>
      <c r="CT12" s="27">
        <f>CNPop!R$48</f>
        <v>2.8000000000000001E-2</v>
      </c>
      <c r="CU12" s="27">
        <f>CNPop!S$48</f>
        <v>0.03</v>
      </c>
      <c r="CV12" s="27">
        <f>CNPop!T$48</f>
        <v>3.3000000000000002E-2</v>
      </c>
      <c r="CW12" s="27">
        <f>CNPop!U$48</f>
        <v>3.5999999999999997E-2</v>
      </c>
      <c r="CX12" s="27">
        <f>CNPop!V$48</f>
        <v>3.9E-2</v>
      </c>
      <c r="CY12" s="27">
        <f>CNPop!W$48</f>
        <v>4.2000000000000003E-2</v>
      </c>
      <c r="CZ12" s="27">
        <f>CNPop!X$48</f>
        <v>4.4999999999999998E-2</v>
      </c>
      <c r="DA12" s="27">
        <f>CNPop!Y$48</f>
        <v>4.9000000000000002E-2</v>
      </c>
      <c r="DB12" s="27">
        <f>CNPop!Z$48</f>
        <v>5.1999999999999998E-2</v>
      </c>
      <c r="DC12" s="27">
        <f>CNPop!AA$48</f>
        <v>5.6000000000000001E-2</v>
      </c>
      <c r="DD12" s="27">
        <f>CNPop!AB$48</f>
        <v>0.06</v>
      </c>
      <c r="DE12" s="27">
        <f>CNPop!AC$48</f>
        <v>6.3E-2</v>
      </c>
      <c r="DF12" s="27">
        <f>CNPop!AD$48</f>
        <v>6.8000000000000005E-2</v>
      </c>
      <c r="DG12" s="27">
        <f>CNPop!AE$48</f>
        <v>7.1999999999999995E-2</v>
      </c>
      <c r="DH12" s="27">
        <f>CNPop!AF$48</f>
        <v>7.5999999999999998E-2</v>
      </c>
      <c r="DI12" s="27">
        <f>CNPop!AG$48</f>
        <v>8.1000000000000003E-2</v>
      </c>
      <c r="DJ12" s="27">
        <f>CNPop!AH$48</f>
        <v>8.5000000000000006E-2</v>
      </c>
      <c r="DK12" s="27">
        <f>CNPop!AI$48</f>
        <v>0.09</v>
      </c>
      <c r="DL12" s="27">
        <f>CNPop!AJ$48</f>
        <v>9.5000000000000001E-2</v>
      </c>
      <c r="DM12" s="27">
        <f>CNPop!AK$48</f>
        <v>0.1</v>
      </c>
      <c r="DN12" s="27"/>
      <c r="DO12" s="27" t="str">
        <f t="shared" si="1"/>
        <v>.</v>
      </c>
      <c r="DP12" s="27" t="str">
        <f t="shared" si="2"/>
        <v>.</v>
      </c>
      <c r="DQ12" s="27" t="str">
        <f t="shared" si="3"/>
        <v>.</v>
      </c>
      <c r="DR12" s="27" t="str">
        <f t="shared" si="4"/>
        <v>.</v>
      </c>
      <c r="DS12" s="27" t="str">
        <f t="shared" si="5"/>
        <v>.</v>
      </c>
      <c r="DT12" s="27" t="str">
        <f t="shared" si="6"/>
        <v>.</v>
      </c>
      <c r="DU12" s="27" t="str">
        <f t="shared" si="7"/>
        <v>.</v>
      </c>
      <c r="DV12" s="27" t="str">
        <f t="shared" si="8"/>
        <v>.</v>
      </c>
      <c r="DW12" s="27" t="str">
        <f t="shared" si="9"/>
        <v>.</v>
      </c>
      <c r="DX12" s="27" t="str">
        <f t="shared" si="10"/>
        <v>.</v>
      </c>
      <c r="DY12" s="27" t="str">
        <f t="shared" si="11"/>
        <v>.</v>
      </c>
      <c r="DZ12" s="27" t="str">
        <f t="shared" si="12"/>
        <v>.</v>
      </c>
      <c r="EA12" s="27" t="str">
        <f t="shared" si="13"/>
        <v>.</v>
      </c>
      <c r="EB12" s="27" t="str">
        <f t="shared" si="14"/>
        <v>.</v>
      </c>
      <c r="EC12" s="27" t="str">
        <f t="shared" si="15"/>
        <v>.</v>
      </c>
      <c r="ED12" s="27" t="str">
        <f t="shared" si="16"/>
        <v>.</v>
      </c>
      <c r="EE12" s="27" t="str">
        <f t="shared" si="17"/>
        <v>.</v>
      </c>
      <c r="EF12" s="27" t="str">
        <f t="shared" si="18"/>
        <v>.</v>
      </c>
      <c r="EG12" s="27" t="str">
        <f t="shared" si="19"/>
        <v>.</v>
      </c>
      <c r="EH12" s="27" t="str">
        <f t="shared" si="20"/>
        <v>.</v>
      </c>
      <c r="EI12" s="27" t="str">
        <f t="shared" si="21"/>
        <v>.</v>
      </c>
      <c r="EJ12" s="27" t="str">
        <f t="shared" si="22"/>
        <v>.</v>
      </c>
      <c r="EK12" s="27" t="str">
        <f t="shared" si="23"/>
        <v>.</v>
      </c>
      <c r="EL12" s="27" t="str">
        <f t="shared" si="24"/>
        <v>.</v>
      </c>
      <c r="EM12" s="27" t="str">
        <f t="shared" si="25"/>
        <v>.</v>
      </c>
      <c r="EN12" s="27" t="str">
        <f t="shared" si="26"/>
        <v>.</v>
      </c>
      <c r="EO12" s="27" t="str">
        <f t="shared" si="27"/>
        <v>.</v>
      </c>
      <c r="EP12" s="27" t="str">
        <f t="shared" si="37"/>
        <v>.</v>
      </c>
      <c r="EQ12" s="27" t="str">
        <f t="shared" si="38"/>
        <v>.</v>
      </c>
      <c r="ER12" s="27" t="str">
        <f t="shared" ref="ER12:ET18" si="50">IF(ISNUMBER(GC12),GC12,EQ12)</f>
        <v>.</v>
      </c>
      <c r="ES12" s="27" t="str">
        <f t="shared" si="50"/>
        <v>.</v>
      </c>
      <c r="ET12" s="27" t="str">
        <f t="shared" si="50"/>
        <v>.</v>
      </c>
      <c r="EU12" s="27"/>
      <c r="EV12" s="27"/>
      <c r="EW12" s="27"/>
      <c r="EX12" s="27"/>
      <c r="EY12" s="27"/>
      <c r="EZ12" s="27" t="str">
        <f>IFERROR(VLOOKUP(CONCATENATE($C12,".SL.TLF.TERT.ZS"),AREA_WB_6ATTRS,Seq!B$1,FALSE)/100,".")</f>
        <v>.</v>
      </c>
      <c r="FA12" s="27" t="str">
        <f>IFERROR(VLOOKUP(CONCATENATE($C12,".SL.TLF.TERT.ZS"),AREA_WB_6ATTRS,Seq!C$1,FALSE)/100,".")</f>
        <v>.</v>
      </c>
      <c r="FB12" s="27" t="str">
        <f>IFERROR(VLOOKUP(CONCATENATE($C12,".SL.TLF.TERT.ZS"),AREA_WB_6ATTRS,Seq!D$1,FALSE)/100,".")</f>
        <v>.</v>
      </c>
      <c r="FC12" s="27" t="str">
        <f>IFERROR(VLOOKUP(CONCATENATE($C12,".SL.TLF.TERT.ZS"),AREA_WB_6ATTRS,Seq!E$1,FALSE)/100,".")</f>
        <v>.</v>
      </c>
      <c r="FD12" s="27" t="str">
        <f>IFERROR(VLOOKUP(CONCATENATE($C12,".SL.TLF.TERT.ZS"),AREA_WB_6ATTRS,Seq!F$1,FALSE)/100,".")</f>
        <v>.</v>
      </c>
      <c r="FE12" s="27" t="str">
        <f>IFERROR(VLOOKUP(CONCATENATE($C12,".SL.TLF.TERT.ZS"),AREA_WB_6ATTRS,Seq!G$1,FALSE)/100,".")</f>
        <v>.</v>
      </c>
      <c r="FF12" s="27" t="str">
        <f>IFERROR(VLOOKUP(CONCATENATE($C12,".SL.TLF.TERT.ZS"),AREA_WB_6ATTRS,Seq!H$1,FALSE)/100,".")</f>
        <v>.</v>
      </c>
      <c r="FG12" s="27" t="str">
        <f>IFERROR(VLOOKUP(CONCATENATE($C12,".SL.TLF.TERT.ZS"),AREA_WB_6ATTRS,Seq!I$1,FALSE)/100,".")</f>
        <v>.</v>
      </c>
      <c r="FH12" s="27" t="str">
        <f>IFERROR(VLOOKUP(CONCATENATE($C12,".SL.TLF.TERT.ZS"),AREA_WB_6ATTRS,Seq!J$1,FALSE)/100,".")</f>
        <v>.</v>
      </c>
      <c r="FI12" s="27" t="str">
        <f>IFERROR(VLOOKUP(CONCATENATE($C12,".SL.TLF.TERT.ZS"),AREA_WB_6ATTRS,Seq!K$1,FALSE)/100,".")</f>
        <v>.</v>
      </c>
      <c r="FJ12" s="27" t="str">
        <f>IFERROR(VLOOKUP(CONCATENATE($C12,".SL.TLF.TERT.ZS"),AREA_WB_6ATTRS,Seq!L$1,FALSE)/100,".")</f>
        <v>.</v>
      </c>
      <c r="FK12" s="27" t="str">
        <f>IFERROR(VLOOKUP(CONCATENATE($C12,".SL.TLF.TERT.ZS"),AREA_WB_6ATTRS,Seq!M$1,FALSE)/100,".")</f>
        <v>.</v>
      </c>
      <c r="FL12" s="27" t="str">
        <f>IFERROR(VLOOKUP(CONCATENATE($C12,".SL.TLF.TERT.ZS"),AREA_WB_6ATTRS,Seq!N$1,FALSE)/100,".")</f>
        <v>.</v>
      </c>
      <c r="FM12" s="27" t="str">
        <f>IFERROR(VLOOKUP(CONCATENATE($C12,".SL.TLF.TERT.ZS"),AREA_WB_6ATTRS,Seq!O$1,FALSE)/100,".")</f>
        <v>.</v>
      </c>
      <c r="FN12" s="27" t="str">
        <f>IFERROR(VLOOKUP(CONCATENATE($C12,".SL.TLF.TERT.ZS"),AREA_WB_6ATTRS,Seq!P$1,FALSE)/100,".")</f>
        <v>.</v>
      </c>
      <c r="FO12" s="27" t="str">
        <f>IFERROR(VLOOKUP(CONCATENATE($C12,".SL.TLF.TERT.ZS"),AREA_WB_6ATTRS,Seq!Q$1,FALSE)/100,".")</f>
        <v>.</v>
      </c>
      <c r="FP12" s="27" t="str">
        <f>IFERROR(VLOOKUP(CONCATENATE($C12,".SL.TLF.TERT.ZS"),AREA_WB_6ATTRS,Seq!R$1,FALSE)/100,".")</f>
        <v>.</v>
      </c>
      <c r="FQ12" s="27" t="str">
        <f>IFERROR(VLOOKUP(CONCATENATE($C12,".SL.TLF.TERT.ZS"),AREA_WB_6ATTRS,Seq!S$1,FALSE)/100,".")</f>
        <v>.</v>
      </c>
      <c r="FR12" s="27" t="str">
        <f>IFERROR(VLOOKUP(CONCATENATE($C12,".SL.TLF.TERT.ZS"),AREA_WB_6ATTRS,Seq!T$1,FALSE)/100,".")</f>
        <v>.</v>
      </c>
      <c r="FS12" s="27" t="str">
        <f>IFERROR(VLOOKUP(CONCATENATE($C12,".SL.TLF.TERT.ZS"),AREA_WB_6ATTRS,Seq!U$1,FALSE)/100,".")</f>
        <v>.</v>
      </c>
      <c r="FT12" s="27" t="str">
        <f>IFERROR(VLOOKUP(CONCATENATE($C12,".SL.TLF.TERT.ZS"),AREA_WB_6ATTRS,Seq!V$1,FALSE)/100,".")</f>
        <v>.</v>
      </c>
      <c r="FU12" s="27" t="str">
        <f>IFERROR(VLOOKUP(CONCATENATE($C12,".SL.TLF.TERT.ZS"),AREA_WB_6ATTRS,Seq!W$1,FALSE)/100,".")</f>
        <v>.</v>
      </c>
      <c r="FV12" s="27" t="str">
        <f>IFERROR(VLOOKUP(CONCATENATE($C12,".SL.TLF.TERT.ZS"),AREA_WB_6ATTRS,Seq!X$1,FALSE)/100,".")</f>
        <v>.</v>
      </c>
      <c r="FW12" s="27" t="str">
        <f>IFERROR(VLOOKUP(CONCATENATE($C12,".SL.TLF.TERT.ZS"),AREA_WB_6ATTRS,Seq!Y$1,FALSE)/100,".")</f>
        <v>.</v>
      </c>
      <c r="FX12" s="27" t="str">
        <f>IFERROR(VLOOKUP(CONCATENATE($C12,".SL.TLF.TERT.ZS"),AREA_WB_6ATTRS,Seq!Z$1,FALSE)/100,".")</f>
        <v>.</v>
      </c>
      <c r="FY12" s="27" t="str">
        <f>IFERROR(VLOOKUP(CONCATENATE($C12,".SL.TLF.TERT.ZS"),AREA_WB_6ATTRS,Seq!AA$1,FALSE)/100,".")</f>
        <v>.</v>
      </c>
      <c r="FZ12" s="27" t="str">
        <f>IFERROR(VLOOKUP(CONCATENATE($C12,".SL.TLF.TERT.ZS"),AREA_WB_6ATTRS,Seq!AB$1,FALSE)/100,".")</f>
        <v>.</v>
      </c>
      <c r="GA12" s="27" t="str">
        <f>IFERROR(VLOOKUP(CONCATENATE($C12,".SL.TLF.TERT.ZS"),AREA_WB_6ATTRS,Seq!AC$1,FALSE)/100,".")</f>
        <v>.</v>
      </c>
      <c r="GB12" s="27" t="str">
        <f>IFERROR(VLOOKUP(CONCATENATE($C12,".SL.TLF.TERT.ZS"),AREA_WB_6ATTRS,Seq!AD$1,FALSE)/100,".")</f>
        <v>.</v>
      </c>
      <c r="GC12" s="27" t="str">
        <f>IFERROR(VLOOKUP(CONCATENATE($C12,".SL.TLF.TERT.ZS"),AREA_WB_6ATTRS,Seq!AE$1,FALSE)/100,".")</f>
        <v>.</v>
      </c>
      <c r="GD12" s="27" t="str">
        <f>IFERROR(VLOOKUP(CONCATENATE($C12,".SL.TLF.TERT.ZS"),AREA_WB_6ATTRS,Seq!AF$1,FALSE)/100,".")</f>
        <v>.</v>
      </c>
      <c r="GE12" s="27" t="str">
        <f>IFERROR(VLOOKUP(CONCATENATE($C12,".SL.TLF.TERT.ZS"),AREA_WB_6ATTRS,Seq!AG$1,FALSE)/100,".")</f>
        <v>.</v>
      </c>
      <c r="GF12" s="27" t="str">
        <f>IFERROR(VLOOKUP(CONCATENATE($C12,".SL.TLF.TERT.ZS"),AREA_WB_6ATTRS,Seq!AH$1,FALSE)/100,".")</f>
        <v>.</v>
      </c>
      <c r="GG12" s="27" t="str">
        <f>IFERROR(VLOOKUP(CONCATENATE($C12,".SL.TLF.TERT.ZS"),AREA_WB_6ATTRS,Seq!AI$1,FALSE)/100,".")</f>
        <v>.</v>
      </c>
      <c r="GH12" s="27" t="str">
        <f>IFERROR(VLOOKUP(CONCATENATE($C12,".SL.TLF.TERT.ZS"),AREA_WB_6ATTRS,Seq!AJ$1,FALSE)/100,".")</f>
        <v>.</v>
      </c>
      <c r="GI12" s="27" t="str">
        <f>IFERROR(VLOOKUP(CONCATENATE($C12,".SL.TLF.TERT.ZS"),AREA_WB_6ATTRS,Seq!AK$1,FALSE)/100,".")</f>
        <v>.</v>
      </c>
      <c r="GJ12" s="27" t="str">
        <f>IFERROR(VLOOKUP(CONCATENATE($C12,".SL.TLF.TERT.ZS"),AREA_WB_6ATTRS,Seq!AL$1,FALSE)/100,".")</f>
        <v>.</v>
      </c>
      <c r="GK12" s="27"/>
      <c r="GL12" s="27"/>
      <c r="GM12" s="27">
        <f t="shared" si="28"/>
        <v>5.8006861051525173E-4</v>
      </c>
      <c r="GN12" s="27" t="str">
        <f t="shared" si="29"/>
        <v>.</v>
      </c>
      <c r="GO12" s="27">
        <f t="shared" si="40"/>
        <v>4.3747000596271619E-4</v>
      </c>
      <c r="GP12" s="27"/>
      <c r="GQ12" s="9">
        <f>IF(VLOOKUP($B12,EM_80!$B$1:$C$201,2,FALSE)&gt;0,VLOOKUP($B12,EM_80!$B$1:$C$201,2,FALSE),".")</f>
        <v>10000</v>
      </c>
      <c r="GR12" s="9" t="str">
        <f t="shared" si="30"/>
        <v>.</v>
      </c>
      <c r="GS12" s="9">
        <f t="shared" si="31"/>
        <v>10000</v>
      </c>
      <c r="GU12">
        <f t="shared" si="32"/>
        <v>17239340</v>
      </c>
      <c r="GV12">
        <f t="shared" si="33"/>
        <v>20143212</v>
      </c>
      <c r="GW12">
        <f t="shared" si="34"/>
        <v>22858710</v>
      </c>
      <c r="GX12">
        <f t="shared" si="35"/>
        <v>24346229</v>
      </c>
      <c r="GZ12" s="9" t="str">
        <f>IF(ISNA(VLOOKUP($B12,Area_EM_90,Seq!C$1,FALSE)),".",VLOOKUP($B12,Area_EM_90,Seq!C$1,FALSE))</f>
        <v>.</v>
      </c>
      <c r="HA12" s="9" t="str">
        <f>IF(ISNA(VLOOKUP($B12,Area_EM_90,Seq!D$1,FALSE)),".",VLOOKUP($B12,Area_EM_90,Seq!D$1,FALSE))</f>
        <v>.</v>
      </c>
      <c r="HB12" s="9" t="str">
        <f>IF(ISNA(VLOOKUP($B12,Area_EM_90,Seq!E$1,FALSE)),".",VLOOKUP($B12,Area_EM_90,Seq!E$1,FALSE))</f>
        <v>.</v>
      </c>
      <c r="HC12" s="9" t="str">
        <f>IF(ISNA(VLOOKUP($B12,Area_EM_90,Seq!F$1,FALSE)),".",VLOOKUP($B12,Area_EM_90,Seq!F$1,FALSE))</f>
        <v>.</v>
      </c>
      <c r="HD12" s="9" t="str">
        <f>IF(ISNA(VLOOKUP($B12,Area_EM_90,Seq!G$1,FALSE)),".",VLOOKUP($B12,Area_EM_90,Seq!G$1,FALSE))</f>
        <v>.</v>
      </c>
      <c r="HE12" s="9" t="str">
        <f>IF(ISNA(VLOOKUP($B12,Area_EM_90,Seq!H$1,FALSE)),".",VLOOKUP($B12,Area_EM_90,Seq!H$1,FALSE))</f>
        <v>.</v>
      </c>
      <c r="HF12" s="9" t="str">
        <f>IF(ISNA(VLOOKUP($B12,Area_EM_90,Seq!I$1,FALSE)),".",VLOOKUP($B12,Area_EM_90,Seq!I$1,FALSE))</f>
        <v>.</v>
      </c>
      <c r="HG12" s="9" t="str">
        <f>IF(ISNA(VLOOKUP($B12,Area_EM_90,Seq!J$1,FALSE)),".",VLOOKUP($B12,Area_EM_90,Seq!J$1,FALSE))</f>
        <v>.</v>
      </c>
      <c r="HH12" s="9" t="str">
        <f>IF(ISNA(VLOOKUP($B12,Area_EM_00,Seq!C$1,FALSE)),".",VLOOKUP($B12,Area_EM_00,Seq!C$1,FALSE))</f>
        <v>.</v>
      </c>
      <c r="HI12" s="9" t="str">
        <f>IF(ISNA(VLOOKUP($B12,Area_EM_00,Seq!D$1,FALSE)),".",VLOOKUP($B12,Area_EM_00,Seq!D$1,FALSE))</f>
        <v>.</v>
      </c>
      <c r="HJ12" s="9" t="str">
        <f>IF(ISNA(VLOOKUP($B12,Area_EM_00,Seq!E$1,FALSE)),".",VLOOKUP($B12,Area_EM_00,Seq!E$1,FALSE))</f>
        <v>.</v>
      </c>
      <c r="HK12" s="9" t="str">
        <f>IF(ISNA(VLOOKUP($B12,Area_EM_00,Seq!F$1,FALSE)),".",VLOOKUP($B12,Area_EM_00,Seq!F$1,FALSE))</f>
        <v>.</v>
      </c>
      <c r="HL12" s="9" t="str">
        <f>IF(ISNA(VLOOKUP($B12,Area_EM_00,Seq!G$1,FALSE)),".",VLOOKUP($B12,Area_EM_00,Seq!G$1,FALSE))</f>
        <v>.</v>
      </c>
      <c r="HM12" s="9" t="str">
        <f>IF(ISNA(VLOOKUP($B12,Area_EM_00,Seq!H$1,FALSE)),".",VLOOKUP($B12,Area_EM_00,Seq!H$1,FALSE))</f>
        <v>.</v>
      </c>
      <c r="HN12" s="9" t="str">
        <f>IF(ISNA(VLOOKUP($B12,Area_EM_00,Seq!I$1,FALSE)),".",VLOOKUP($B12,Area_EM_00,Seq!I$1,FALSE))</f>
        <v>.</v>
      </c>
      <c r="HO12" s="9" t="str">
        <f>IF(ISNA(VLOOKUP($B12,Area_EM_00,Seq!J$1,FALSE)),".",VLOOKUP($B12,Area_EM_00,Seq!J$1,FALSE))</f>
        <v>.</v>
      </c>
      <c r="HQ12" s="27"/>
      <c r="HR12" s="9" t="str">
        <f>IFERROR(VLOOKUP($B12,AREA_EM3_60_00,Seq!E$1,FALSE),".")</f>
        <v>.</v>
      </c>
      <c r="HS12" s="9" t="str">
        <f>IFERROR(VLOOKUP($B12,AREA_EM3_60_00,Seq!F$1,FALSE),".")</f>
        <v>.</v>
      </c>
      <c r="HT12" s="9" t="str">
        <f>IFERROR(VLOOKUP($B12,AREA_EM3_60_00,Seq!G$1,FALSE),".")</f>
        <v>.</v>
      </c>
      <c r="HU12" s="9" t="str">
        <f>IFERROR(VLOOKUP($B12,AREA_EM3_10,Seq!B$1,FALSE),".")</f>
        <v>.</v>
      </c>
      <c r="HV12" s="9">
        <f t="shared" si="41"/>
        <v>17239340</v>
      </c>
      <c r="HW12" s="9">
        <f t="shared" si="42"/>
        <v>20143212</v>
      </c>
      <c r="HX12" s="9">
        <f t="shared" si="43"/>
        <v>22858710</v>
      </c>
      <c r="HY12" s="9">
        <f t="shared" si="44"/>
        <v>24346229</v>
      </c>
    </row>
    <row r="13" spans="1:234">
      <c r="A13" s="25" t="s">
        <v>2309</v>
      </c>
      <c r="B13" s="26" t="str">
        <f t="shared" si="0"/>
        <v>HongKong</v>
      </c>
      <c r="C13" s="166" t="s">
        <v>1443</v>
      </c>
      <c r="D13" s="27">
        <f>VLOOKUP("CHN.NY.GDP.MKTP.KD",AREA_WB_6ATTRS,Seq!B$1,FALSE)/10000</f>
        <v>18294112.043860689</v>
      </c>
      <c r="E13" s="27">
        <f>VLOOKUP("CHN.NY.GDP.MKTP.KD",AREA_WB_6ATTRS,Seq!C$1,FALSE)/10000</f>
        <v>19245405.87014145</v>
      </c>
      <c r="F13" s="27">
        <f>VLOOKUP("CHN.NY.GDP.MKTP.KD",AREA_WB_6ATTRS,Seq!D$1,FALSE)/10000</f>
        <v>20996737.804324333</v>
      </c>
      <c r="G13" s="27">
        <f>VLOOKUP("CHN.NY.GDP.MKTP.KD",AREA_WB_6ATTRS,Seq!E$1,FALSE)/10000</f>
        <v>23285382.224995762</v>
      </c>
      <c r="H13" s="27">
        <f>VLOOKUP("CHN.NY.GDP.MKTP.KD",AREA_WB_6ATTRS,Seq!F$1,FALSE)/10000</f>
        <v>26824760.323195074</v>
      </c>
      <c r="I13" s="27">
        <f>VLOOKUP("CHN.NY.GDP.MKTP.KD",AREA_WB_6ATTRS,Seq!G$1,FALSE)/10000</f>
        <v>30446102.966826372</v>
      </c>
      <c r="J13" s="27">
        <f>VLOOKUP("CHN.NY.GDP.MKTP.KD",AREA_WB_6ATTRS,Seq!H$1,FALSE)/10000</f>
        <v>33125360.027907111</v>
      </c>
      <c r="K13" s="27">
        <f>VLOOKUP("CHN.NY.GDP.MKTP.KD",AREA_WB_6ATTRS,Seq!I$1,FALSE)/10000</f>
        <v>36967901.791144341</v>
      </c>
      <c r="L13" s="27">
        <f>VLOOKUP("CHN.NY.GDP.MKTP.KD",AREA_WB_6ATTRS,Seq!J$1,FALSE)/10000</f>
        <v>41145274.693543643</v>
      </c>
      <c r="M13" s="27">
        <f>VLOOKUP("CHN.NY.GDP.MKTP.KD",AREA_WB_6ATTRS,Seq!K$1,FALSE)/10000</f>
        <v>42832230.955979005</v>
      </c>
      <c r="N13" s="27">
        <f>VLOOKUP("CHN.NY.GDP.MKTP.KD",AREA_WB_6ATTRS,Seq!L$1,FALSE)/10000</f>
        <v>44459855.73230619</v>
      </c>
      <c r="O13" s="27">
        <f>VLOOKUP("CHN.NY.GDP.MKTP.KD",AREA_WB_6ATTRS,Seq!M$1,FALSE)/10000</f>
        <v>48550162.459678344</v>
      </c>
      <c r="P13" s="27">
        <f>VLOOKUP("CHN.NY.GDP.MKTP.KD",AREA_WB_6ATTRS,Seq!N$1,FALSE)/10000</f>
        <v>55444285.528952621</v>
      </c>
      <c r="Q13" s="27">
        <f>VLOOKUP("CHN.NY.GDP.MKTP.KD",AREA_WB_6ATTRS,Seq!O$1,FALSE)/10000</f>
        <v>63206485.503006078</v>
      </c>
      <c r="R13" s="27">
        <f>VLOOKUP("CHN.NY.GDP.MKTP.KD",AREA_WB_6ATTRS,Seq!P$1,FALSE)/10000</f>
        <v>71486535.103899792</v>
      </c>
      <c r="S13" s="27">
        <f>VLOOKUP("CHN.NY.GDP.MKTP.KD",AREA_WB_6ATTRS,Seq!Q$1,FALSE)/10000</f>
        <v>79278567.430224851</v>
      </c>
      <c r="T13" s="27">
        <f>VLOOKUP("CHN.NY.GDP.MKTP.KD",AREA_WB_6ATTRS,Seq!R$1,FALSE)/10000</f>
        <v>87206424.173247412</v>
      </c>
      <c r="U13" s="27">
        <f>VLOOKUP("CHN.NY.GDP.MKTP.KD",AREA_WB_6ATTRS,Seq!S$1,FALSE)/10000</f>
        <v>95316621.621359423</v>
      </c>
      <c r="V13" s="27">
        <f>VLOOKUP("CHN.NY.GDP.MKTP.KD",AREA_WB_6ATTRS,Seq!T$1,FALSE)/10000</f>
        <v>102751318.10782552</v>
      </c>
      <c r="W13" s="27">
        <f>VLOOKUP("CHN.NY.GDP.MKTP.KD",AREA_WB_6ATTRS,Seq!U$1,FALSE)/10000</f>
        <v>110560418.28402025</v>
      </c>
      <c r="X13" s="27">
        <f>VLOOKUP("CHN.NY.GDP.MKTP.KD",AREA_WB_6ATTRS,Seq!V$1,FALSE)/10000</f>
        <v>119847493.41987793</v>
      </c>
      <c r="Y13" s="27">
        <f>VLOOKUP("CHN.NY.GDP.MKTP.KD",AREA_WB_6ATTRS,Seq!W$1,FALSE)/10000</f>
        <v>129794835.37372778</v>
      </c>
      <c r="Z13" s="27">
        <f>VLOOKUP("CHN.NY.GDP.MKTP.KD",AREA_WB_6ATTRS,Seq!X$1,FALSE)/10000</f>
        <v>141606165.392737</v>
      </c>
      <c r="AA13" s="27">
        <f>VLOOKUP("CHN.NY.GDP.MKTP.KD",AREA_WB_6ATTRS,Seq!Y$1,FALSE)/10000</f>
        <v>155766781.9320105</v>
      </c>
      <c r="AB13" s="27">
        <f>VLOOKUP("CHN.NY.GDP.MKTP.KD",AREA_WB_6ATTRS,Seq!Z$1,FALSE)/10000</f>
        <v>171499226.90714428</v>
      </c>
      <c r="AC13" s="27">
        <f>VLOOKUP("CHN.NY.GDP.MKTP.KD",AREA_WB_6ATTRS,Seq!AA$1,FALSE)/10000</f>
        <v>190878639.54765138</v>
      </c>
      <c r="AD13" s="27">
        <f>VLOOKUP("CHN.NY.GDP.MKTP.KD",AREA_WB_6ATTRS,Seq!AB$1,FALSE)/10000</f>
        <v>215120226.77020231</v>
      </c>
      <c r="AE13" s="27">
        <f>VLOOKUP("CHN.NY.GDP.MKTP.KD",AREA_WB_6ATTRS,Seq!AC$1,FALSE)/10000</f>
        <v>245667298.97157177</v>
      </c>
      <c r="AF13" s="27">
        <f>VLOOKUP("CHN.NY.GDP.MKTP.KD",AREA_WB_6ATTRS,Seq!AD$1,FALSE)/10000</f>
        <v>269251359.67284226</v>
      </c>
      <c r="AG13" s="27">
        <f>VLOOKUP("CHN.NY.GDP.MKTP.KD",AREA_WB_6ATTRS,Seq!AE$1,FALSE)/10000</f>
        <v>294022484.76274431</v>
      </c>
      <c r="AH13" s="27">
        <f>VLOOKUP("CHN.NY.GDP.MKTP.KD",AREA_WB_6ATTRS,Seq!AF$1,FALSE)/10000</f>
        <v>324600823.17806971</v>
      </c>
      <c r="AI13" s="27">
        <f>VLOOKUP("CHN.NY.GDP.MKTP.KD",AREA_WB_6ATTRS,Seq!AG$1,FALSE)/10000</f>
        <v>354139498.08727396</v>
      </c>
      <c r="AJ13" s="27"/>
      <c r="AK13" s="27"/>
      <c r="AL13" s="27"/>
      <c r="AM13" s="27"/>
      <c r="AN13" s="27"/>
      <c r="AO13" s="27"/>
      <c r="AP13" s="27">
        <f>IFERROR(VLOOKUP(CONCATENATE($C13, ".NY.GDP.MKTP.KD"),AREA_WB_6ATTRS,Seq!B$1,FALSE)/10000,".")</f>
        <v>6015032.5771342954</v>
      </c>
      <c r="AQ13" s="27">
        <f>IFERROR(VLOOKUP(CONCATENATE($C13, ".NY.GDP.MKTP.KD"),AREA_WB_6ATTRS,Seq!C$1,FALSE)/10000,".")</f>
        <v>6575466.4875949211</v>
      </c>
      <c r="AR13" s="27">
        <f>IFERROR(VLOOKUP(CONCATENATE($C13, ".NY.GDP.MKTP.KD"),AREA_WB_6ATTRS,Seq!D$1,FALSE)/10000,".")</f>
        <v>6767497.8166582845</v>
      </c>
      <c r="AS13" s="27">
        <f>IFERROR(VLOOKUP(CONCATENATE($C13, ".NY.GDP.MKTP.KD"),AREA_WB_6ATTRS,Seq!E$1,FALSE)/10000,".")</f>
        <v>7171244.1202120678</v>
      </c>
      <c r="AT13" s="27">
        <f>IFERROR(VLOOKUP(CONCATENATE($C13, ".NY.GDP.MKTP.KD"),AREA_WB_6ATTRS,Seq!F$1,FALSE)/10000,".")</f>
        <v>7882822.3756688274</v>
      </c>
      <c r="AU13" s="27">
        <f>IFERROR(VLOOKUP(CONCATENATE($C13, ".NY.GDP.MKTP.KD"),AREA_WB_6ATTRS,Seq!G$1,FALSE)/10000,".")</f>
        <v>7935765.5925601292</v>
      </c>
      <c r="AV13" s="27">
        <f>IFERROR(VLOOKUP(CONCATENATE($C13, ".NY.GDP.MKTP.KD"),AREA_WB_6ATTRS,Seq!H$1,FALSE)/10000,".")</f>
        <v>8816463.9927339088</v>
      </c>
      <c r="AW13" s="27">
        <f>IFERROR(VLOOKUP(CONCATENATE($C13, ".NY.GDP.MKTP.KD"),AREA_WB_6ATTRS,Seq!I$1,FALSE)/10000,".")</f>
        <v>9998843.2056147084</v>
      </c>
      <c r="AX13" s="27">
        <f>IFERROR(VLOOKUP(CONCATENATE($C13, ".NY.GDP.MKTP.KD"),AREA_WB_6ATTRS,Seq!J$1,FALSE)/10000,".")</f>
        <v>10843213.701360613</v>
      </c>
      <c r="AY13" s="27">
        <f>IFERROR(VLOOKUP(CONCATENATE($C13, ".NY.GDP.MKTP.KD"),AREA_WB_6ATTRS,Seq!K$1,FALSE)/10000,".")</f>
        <v>11084164.67861769</v>
      </c>
      <c r="AZ13" s="27">
        <f>IFERROR(VLOOKUP(CONCATENATE($C13, ".NY.GDP.MKTP.KD"),AREA_WB_6ATTRS,Seq!L$1,FALSE)/10000,".")</f>
        <v>11516278.588816348</v>
      </c>
      <c r="BA13" s="27">
        <f>IFERROR(VLOOKUP(CONCATENATE($C13, ".NY.GDP.MKTP.KD"),AREA_WB_6ATTRS,Seq!M$1,FALSE)/10000,".")</f>
        <v>12172076.86671732</v>
      </c>
      <c r="BB13" s="27">
        <f>IFERROR(VLOOKUP(CONCATENATE($C13, ".NY.GDP.MKTP.KD"),AREA_WB_6ATTRS,Seq!N$1,FALSE)/10000,".")</f>
        <v>12913730.574525125</v>
      </c>
      <c r="BC13" s="27">
        <f>IFERROR(VLOOKUP(CONCATENATE($C13, ".NY.GDP.MKTP.KD"),AREA_WB_6ATTRS,Seq!O$1,FALSE)/10000,".")</f>
        <v>13694129.222633095</v>
      </c>
      <c r="BD13" s="27">
        <f>IFERROR(VLOOKUP(CONCATENATE($C13, ".NY.GDP.MKTP.KD"),AREA_WB_6ATTRS,Seq!P$1,FALSE)/10000,".")</f>
        <v>14517600.318381451</v>
      </c>
      <c r="BE13" s="27">
        <f>IFERROR(VLOOKUP(CONCATENATE($C13, ".NY.GDP.MKTP.KD"),AREA_WB_6ATTRS,Seq!Q$1,FALSE)/10000,".")</f>
        <v>14850528.918203924</v>
      </c>
      <c r="BF13" s="27">
        <f>IFERROR(VLOOKUP(CONCATENATE($C13, ".NY.GDP.MKTP.KD"),AREA_WB_6ATTRS,Seq!R$1,FALSE)/10000,".")</f>
        <v>15473197.884058921</v>
      </c>
      <c r="BG13" s="27">
        <f>IFERROR(VLOOKUP(CONCATENATE($C13, ".NY.GDP.MKTP.KD"),AREA_WB_6ATTRS,Seq!S$1,FALSE)/10000,".")</f>
        <v>16255564.8967096</v>
      </c>
      <c r="BH13" s="27">
        <f>IFERROR(VLOOKUP(CONCATENATE($C13, ".NY.GDP.MKTP.KD"),AREA_WB_6ATTRS,Seq!T$1,FALSE)/10000,".")</f>
        <v>15275941.70499617</v>
      </c>
      <c r="BI13" s="27">
        <f>IFERROR(VLOOKUP(CONCATENATE($C13, ".NY.GDP.MKTP.KD"),AREA_WB_6ATTRS,Seq!U$1,FALSE)/10000,".")</f>
        <v>15666387.074617993</v>
      </c>
      <c r="BJ13" s="27">
        <f>IFERROR(VLOOKUP(CONCATENATE($C13, ".NY.GDP.MKTP.KD"),AREA_WB_6ATTRS,Seq!V$1,FALSE)/10000,".")</f>
        <v>16912101.311314087</v>
      </c>
      <c r="BK13" s="27">
        <f>IFERROR(VLOOKUP(CONCATENATE($C13, ".NY.GDP.MKTP.KD"),AREA_WB_6ATTRS,Seq!W$1,FALSE)/10000,".")</f>
        <v>16996205.47570866</v>
      </c>
      <c r="BL13" s="27">
        <f>IFERROR(VLOOKUP(CONCATENATE($C13, ".NY.GDP.MKTP.KD"),AREA_WB_6ATTRS,Seq!X$1,FALSE)/10000,".")</f>
        <v>17309103.071655367</v>
      </c>
      <c r="BM13" s="27">
        <f>IFERROR(VLOOKUP(CONCATENATE($C13, ".NY.GDP.MKTP.KD"),AREA_WB_6ATTRS,Seq!Y$1,FALSE)/10000,".")</f>
        <v>17829417.081289668</v>
      </c>
      <c r="BN13" s="27">
        <f>IFERROR(VLOOKUP(CONCATENATE($C13, ".NY.GDP.MKTP.KD"),AREA_WB_6ATTRS,Seq!Z$1,FALSE)/10000,".")</f>
        <v>19338964.533051785</v>
      </c>
      <c r="BO13" s="27">
        <f>IFERROR(VLOOKUP(CONCATENATE($C13, ".NY.GDP.MKTP.KD"),AREA_WB_6ATTRS,Seq!AA$1,FALSE)/10000,".")</f>
        <v>20708569.949788757</v>
      </c>
      <c r="BP13" s="27">
        <f>IFERROR(VLOOKUP(CONCATENATE($C13, ".NY.GDP.MKTP.KD"),AREA_WB_6ATTRS,Seq!AB$1,FALSE)/10000,".")</f>
        <v>22162265.057651609</v>
      </c>
      <c r="BQ13" s="27">
        <f>IFERROR(VLOOKUP(CONCATENATE($C13, ".NY.GDP.MKTP.KD"),AREA_WB_6ATTRS,Seq!AC$1,FALSE)/10000,".")</f>
        <v>23578286.247097824</v>
      </c>
      <c r="BR13" s="27">
        <f>IFERROR(VLOOKUP(CONCATENATE($C13, ".NY.GDP.MKTP.KD"),AREA_WB_6ATTRS,Seq!AD$1,FALSE)/10000,".")</f>
        <v>24122075.898557633</v>
      </c>
      <c r="BS13" s="27">
        <f>IFERROR(VLOOKUP(CONCATENATE($C13, ".NY.GDP.MKTP.KD"),AREA_WB_6ATTRS,Seq!AE$1,FALSE)/10000,".")</f>
        <v>23480302.218023438</v>
      </c>
      <c r="BT13" s="27">
        <f>IFERROR(VLOOKUP(CONCATENATE($C13, ".NY.GDP.MKTP.KD"),AREA_WB_6ATTRS,Seq!AF$1,FALSE)/10000,".")</f>
        <v>25116896.022402246</v>
      </c>
      <c r="BU13" s="27">
        <f>IFERROR(VLOOKUP(CONCATENATE($C13, ".NY.GDP.MKTP.KD"),AREA_WB_6ATTRS,Seq!AG$1,FALSE)/10000,".")</f>
        <v>26413671.951059114</v>
      </c>
      <c r="BV13" s="27"/>
      <c r="BW13" s="27"/>
      <c r="BX13" s="27"/>
      <c r="BY13" s="27"/>
      <c r="BZ13" s="27"/>
      <c r="CA13" s="27"/>
      <c r="CB13" s="27"/>
      <c r="CC13" s="27">
        <f>CNPop!A$48</f>
        <v>5.0000000000000001E-3</v>
      </c>
      <c r="CD13" s="27">
        <f>CNPop!B$48</f>
        <v>6.0000000000000001E-3</v>
      </c>
      <c r="CE13" s="27">
        <f>CNPop!C$48</f>
        <v>6.0000000000000001E-3</v>
      </c>
      <c r="CF13" s="27">
        <f>CNPop!D$48</f>
        <v>7.0000000000000001E-3</v>
      </c>
      <c r="CG13" s="27">
        <f>CNPop!E$48</f>
        <v>7.0000000000000001E-3</v>
      </c>
      <c r="CH13" s="27">
        <f>CNPop!F$48</f>
        <v>8.0000000000000002E-3</v>
      </c>
      <c r="CI13" s="27">
        <f>CNPop!G$48</f>
        <v>8.9999999999999993E-3</v>
      </c>
      <c r="CJ13" s="27">
        <f>CNPop!H$48</f>
        <v>0.01</v>
      </c>
      <c r="CK13" s="27">
        <f>CNPop!I$48</f>
        <v>1.0999999999999999E-2</v>
      </c>
      <c r="CL13" s="27">
        <f>CNPop!J$48</f>
        <v>1.2E-2</v>
      </c>
      <c r="CM13" s="27">
        <f>CNPop!K$48</f>
        <v>1.4E-2</v>
      </c>
      <c r="CN13" s="27">
        <f>CNPop!L$48</f>
        <v>1.6E-2</v>
      </c>
      <c r="CO13" s="27">
        <f>CNPop!M$48</f>
        <v>1.7000000000000001E-2</v>
      </c>
      <c r="CP13" s="27">
        <f>CNPop!N$48</f>
        <v>1.9E-2</v>
      </c>
      <c r="CQ13" s="27">
        <f>CNPop!O$48</f>
        <v>2.1000000000000001E-2</v>
      </c>
      <c r="CR13" s="27">
        <f>CNPop!P$48</f>
        <v>2.3E-2</v>
      </c>
      <c r="CS13" s="27">
        <f>CNPop!Q$48</f>
        <v>2.5999999999999999E-2</v>
      </c>
      <c r="CT13" s="27">
        <f>CNPop!R$48</f>
        <v>2.8000000000000001E-2</v>
      </c>
      <c r="CU13" s="27">
        <f>CNPop!S$48</f>
        <v>0.03</v>
      </c>
      <c r="CV13" s="27">
        <f>CNPop!T$48</f>
        <v>3.3000000000000002E-2</v>
      </c>
      <c r="CW13" s="27">
        <f>CNPop!U$48</f>
        <v>3.5999999999999997E-2</v>
      </c>
      <c r="CX13" s="27">
        <f>CNPop!V$48</f>
        <v>3.9E-2</v>
      </c>
      <c r="CY13" s="27">
        <f>CNPop!W$48</f>
        <v>4.2000000000000003E-2</v>
      </c>
      <c r="CZ13" s="27">
        <f>CNPop!X$48</f>
        <v>4.4999999999999998E-2</v>
      </c>
      <c r="DA13" s="27">
        <f>CNPop!Y$48</f>
        <v>4.9000000000000002E-2</v>
      </c>
      <c r="DB13" s="27">
        <f>CNPop!Z$48</f>
        <v>5.1999999999999998E-2</v>
      </c>
      <c r="DC13" s="27">
        <f>CNPop!AA$48</f>
        <v>5.6000000000000001E-2</v>
      </c>
      <c r="DD13" s="27">
        <f>CNPop!AB$48</f>
        <v>0.06</v>
      </c>
      <c r="DE13" s="27">
        <f>CNPop!AC$48</f>
        <v>6.3E-2</v>
      </c>
      <c r="DF13" s="27">
        <f>CNPop!AD$48</f>
        <v>6.8000000000000005E-2</v>
      </c>
      <c r="DG13" s="27">
        <f>CNPop!AE$48</f>
        <v>7.1999999999999995E-2</v>
      </c>
      <c r="DH13" s="27">
        <f>CNPop!AF$48</f>
        <v>7.5999999999999998E-2</v>
      </c>
      <c r="DI13" s="27">
        <f>CNPop!AG$48</f>
        <v>8.1000000000000003E-2</v>
      </c>
      <c r="DJ13" s="27">
        <f>CNPop!AH$48</f>
        <v>8.5000000000000006E-2</v>
      </c>
      <c r="DK13" s="27">
        <f>CNPop!AI$48</f>
        <v>0.09</v>
      </c>
      <c r="DL13" s="27">
        <f>CNPop!AJ$48</f>
        <v>9.5000000000000001E-2</v>
      </c>
      <c r="DM13" s="27">
        <f>CNPop!AK$48</f>
        <v>0.1</v>
      </c>
      <c r="DN13" s="27"/>
      <c r="DO13" s="27">
        <f t="shared" si="1"/>
        <v>0.21</v>
      </c>
      <c r="DP13" s="27">
        <f t="shared" si="2"/>
        <v>0.21</v>
      </c>
      <c r="DQ13" s="27">
        <f t="shared" si="3"/>
        <v>0.21</v>
      </c>
      <c r="DR13" s="27">
        <f t="shared" si="4"/>
        <v>0.21</v>
      </c>
      <c r="DS13" s="27">
        <f t="shared" si="5"/>
        <v>0.21</v>
      </c>
      <c r="DT13" s="27">
        <f t="shared" si="6"/>
        <v>0.21</v>
      </c>
      <c r="DU13" s="27">
        <f t="shared" si="7"/>
        <v>0.21</v>
      </c>
      <c r="DV13" s="27">
        <f t="shared" si="8"/>
        <v>0.21</v>
      </c>
      <c r="DW13" s="27">
        <f t="shared" si="9"/>
        <v>0.21</v>
      </c>
      <c r="DX13" s="27">
        <f t="shared" si="10"/>
        <v>0.21</v>
      </c>
      <c r="DY13" s="27">
        <f t="shared" si="11"/>
        <v>0.21</v>
      </c>
      <c r="DZ13" s="27">
        <f t="shared" si="12"/>
        <v>0.21</v>
      </c>
      <c r="EA13" s="27">
        <f t="shared" si="13"/>
        <v>0.21</v>
      </c>
      <c r="EB13" s="27">
        <f t="shared" si="14"/>
        <v>0.21</v>
      </c>
      <c r="EC13" s="27">
        <f t="shared" si="15"/>
        <v>0.21</v>
      </c>
      <c r="ED13" s="27">
        <f t="shared" si="16"/>
        <v>0.21</v>
      </c>
      <c r="EE13" s="27">
        <f t="shared" si="17"/>
        <v>0.21</v>
      </c>
      <c r="EF13" s="27">
        <f t="shared" si="18"/>
        <v>0.21</v>
      </c>
      <c r="EG13" s="27">
        <f t="shared" si="19"/>
        <v>0.21</v>
      </c>
      <c r="EH13" s="27">
        <f t="shared" si="20"/>
        <v>0.21</v>
      </c>
      <c r="EI13" s="27">
        <f t="shared" si="21"/>
        <v>0.21</v>
      </c>
      <c r="EJ13" s="27">
        <f t="shared" si="22"/>
        <v>0.21</v>
      </c>
      <c r="EK13" s="27">
        <f t="shared" si="23"/>
        <v>0.21</v>
      </c>
      <c r="EL13" s="27">
        <f t="shared" si="24"/>
        <v>0.22700000762939454</v>
      </c>
      <c r="EM13" s="27">
        <f t="shared" si="25"/>
        <v>0.22700000762939454</v>
      </c>
      <c r="EN13" s="27">
        <f t="shared" si="26"/>
        <v>0.24</v>
      </c>
      <c r="EO13" s="27">
        <f t="shared" si="27"/>
        <v>0.25</v>
      </c>
      <c r="EP13" s="27">
        <f t="shared" si="37"/>
        <v>0.25799999237060545</v>
      </c>
      <c r="EQ13" s="27">
        <f t="shared" si="38"/>
        <v>0.26200000762939452</v>
      </c>
      <c r="ER13" s="27">
        <f t="shared" si="50"/>
        <v>0.26200000762939452</v>
      </c>
      <c r="ES13" s="27">
        <f t="shared" si="50"/>
        <v>0.26200000762939452</v>
      </c>
      <c r="ET13" s="27">
        <f t="shared" si="50"/>
        <v>0.26200000762939452</v>
      </c>
      <c r="EU13" s="27"/>
      <c r="EV13" s="27"/>
      <c r="EW13" s="27"/>
      <c r="EX13" s="27"/>
      <c r="EY13" s="27"/>
      <c r="EZ13" s="27" t="str">
        <f>IFERROR(VLOOKUP(CONCATENATE($C13,".SL.TLF.TERT.ZS"),AREA_WB_6ATTRS,Seq!B$1,FALSE)/100,".")</f>
        <v>.</v>
      </c>
      <c r="FA13" s="27" t="str">
        <f>IFERROR(VLOOKUP(CONCATENATE($C13,".SL.TLF.TERT.ZS"),AREA_WB_6ATTRS,Seq!C$1,FALSE)/100,".")</f>
        <v>.</v>
      </c>
      <c r="FB13" s="27" t="str">
        <f>IFERROR(VLOOKUP(CONCATENATE($C13,".SL.TLF.TERT.ZS"),AREA_WB_6ATTRS,Seq!D$1,FALSE)/100,".")</f>
        <v>.</v>
      </c>
      <c r="FC13" s="27" t="str">
        <f>IFERROR(VLOOKUP(CONCATENATE($C13,".SL.TLF.TERT.ZS"),AREA_WB_6ATTRS,Seq!E$1,FALSE)/100,".")</f>
        <v>.</v>
      </c>
      <c r="FD13" s="27" t="str">
        <f>IFERROR(VLOOKUP(CONCATENATE($C13,".SL.TLF.TERT.ZS"),AREA_WB_6ATTRS,Seq!F$1,FALSE)/100,".")</f>
        <v>.</v>
      </c>
      <c r="FE13" s="27" t="str">
        <f>IFERROR(VLOOKUP(CONCATENATE($C13,".SL.TLF.TERT.ZS"),AREA_WB_6ATTRS,Seq!G$1,FALSE)/100,".")</f>
        <v>.</v>
      </c>
      <c r="FF13" s="27" t="str">
        <f>IFERROR(VLOOKUP(CONCATENATE($C13,".SL.TLF.TERT.ZS"),AREA_WB_6ATTRS,Seq!H$1,FALSE)/100,".")</f>
        <v>.</v>
      </c>
      <c r="FG13" s="27" t="str">
        <f>IFERROR(VLOOKUP(CONCATENATE($C13,".SL.TLF.TERT.ZS"),AREA_WB_6ATTRS,Seq!I$1,FALSE)/100,".")</f>
        <v>.</v>
      </c>
      <c r="FH13" s="27" t="str">
        <f>IFERROR(VLOOKUP(CONCATENATE($C13,".SL.TLF.TERT.ZS"),AREA_WB_6ATTRS,Seq!J$1,FALSE)/100,".")</f>
        <v>.</v>
      </c>
      <c r="FI13" s="27" t="str">
        <f>IFERROR(VLOOKUP(CONCATENATE($C13,".SL.TLF.TERT.ZS"),AREA_WB_6ATTRS,Seq!K$1,FALSE)/100,".")</f>
        <v>.</v>
      </c>
      <c r="FJ13" s="27" t="str">
        <f>IFERROR(VLOOKUP(CONCATENATE($C13,".SL.TLF.TERT.ZS"),AREA_WB_6ATTRS,Seq!L$1,FALSE)/100,".")</f>
        <v>.</v>
      </c>
      <c r="FK13" s="27" t="str">
        <f>IFERROR(VLOOKUP(CONCATENATE($C13,".SL.TLF.TERT.ZS"),AREA_WB_6ATTRS,Seq!M$1,FALSE)/100,".")</f>
        <v>.</v>
      </c>
      <c r="FL13" s="27" t="str">
        <f>IFERROR(VLOOKUP(CONCATENATE($C13,".SL.TLF.TERT.ZS"),AREA_WB_6ATTRS,Seq!N$1,FALSE)/100,".")</f>
        <v>.</v>
      </c>
      <c r="FM13" s="27" t="str">
        <f>IFERROR(VLOOKUP(CONCATENATE($C13,".SL.TLF.TERT.ZS"),AREA_WB_6ATTRS,Seq!O$1,FALSE)/100,".")</f>
        <v>.</v>
      </c>
      <c r="FN13" s="27" t="str">
        <f>IFERROR(VLOOKUP(CONCATENATE($C13,".SL.TLF.TERT.ZS"),AREA_WB_6ATTRS,Seq!P$1,FALSE)/100,".")</f>
        <v>.</v>
      </c>
      <c r="FO13" s="27" t="str">
        <f>IFERROR(VLOOKUP(CONCATENATE($C13,".SL.TLF.TERT.ZS"),AREA_WB_6ATTRS,Seq!Q$1,FALSE)/100,".")</f>
        <v>.</v>
      </c>
      <c r="FP13" s="27" t="str">
        <f>IFERROR(VLOOKUP(CONCATENATE($C13,".SL.TLF.TERT.ZS"),AREA_WB_6ATTRS,Seq!R$1,FALSE)/100,".")</f>
        <v>.</v>
      </c>
      <c r="FQ13" s="27" t="str">
        <f>IFERROR(VLOOKUP(CONCATENATE($C13,".SL.TLF.TERT.ZS"),AREA_WB_6ATTRS,Seq!S$1,FALSE)/100,".")</f>
        <v>.</v>
      </c>
      <c r="FR13" s="27" t="str">
        <f>IFERROR(VLOOKUP(CONCATENATE($C13,".SL.TLF.TERT.ZS"),AREA_WB_6ATTRS,Seq!T$1,FALSE)/100,".")</f>
        <v>.</v>
      </c>
      <c r="FS13" s="27" t="str">
        <f>IFERROR(VLOOKUP(CONCATENATE($C13,".SL.TLF.TERT.ZS"),AREA_WB_6ATTRS,Seq!U$1,FALSE)/100,".")</f>
        <v>.</v>
      </c>
      <c r="FT13" s="27" t="str">
        <f>IFERROR(VLOOKUP(CONCATENATE($C13,".SL.TLF.TERT.ZS"),AREA_WB_6ATTRS,Seq!V$1,FALSE)/100,".")</f>
        <v>.</v>
      </c>
      <c r="FU13" s="27" t="str">
        <f>IFERROR(VLOOKUP(CONCATENATE($C13,".SL.TLF.TERT.ZS"),AREA_WB_6ATTRS,Seq!W$1,FALSE)/100,".")</f>
        <v>.</v>
      </c>
      <c r="FV13" s="27">
        <f>IFERROR(VLOOKUP(CONCATENATE($C13,".SL.TLF.TERT.ZS"),AREA_WB_6ATTRS,Seq!X$1,FALSE)/100,".")</f>
        <v>0.21</v>
      </c>
      <c r="FW13" s="27" t="str">
        <f>IFERROR(VLOOKUP(CONCATENATE($C13,".SL.TLF.TERT.ZS"),AREA_WB_6ATTRS,Seq!Y$1,FALSE)/100,".")</f>
        <v>.</v>
      </c>
      <c r="FX13" s="27">
        <f>IFERROR(VLOOKUP(CONCATENATE($C13,".SL.TLF.TERT.ZS"),AREA_WB_6ATTRS,Seq!Z$1,FALSE)/100,".")</f>
        <v>0.22700000762939454</v>
      </c>
      <c r="FY13" s="27">
        <f>IFERROR(VLOOKUP(CONCATENATE($C13,".SL.TLF.TERT.ZS"),AREA_WB_6ATTRS,Seq!AA$1,FALSE)/100,".")</f>
        <v>0.24</v>
      </c>
      <c r="FZ13" s="27">
        <f>IFERROR(VLOOKUP(CONCATENATE($C13,".SL.TLF.TERT.ZS"),AREA_WB_6ATTRS,Seq!AB$1,FALSE)/100,".")</f>
        <v>0.25</v>
      </c>
      <c r="GA13" s="27">
        <f>IFERROR(VLOOKUP(CONCATENATE($C13,".SL.TLF.TERT.ZS"),AREA_WB_6ATTRS,Seq!AC$1,FALSE)/100,".")</f>
        <v>0.25799999237060545</v>
      </c>
      <c r="GB13" s="27">
        <f>IFERROR(VLOOKUP(CONCATENATE($C13,".SL.TLF.TERT.ZS"),AREA_WB_6ATTRS,Seq!AD$1,FALSE)/100,".")</f>
        <v>0.26200000762939452</v>
      </c>
      <c r="GC13" s="27" t="str">
        <f>IFERROR(VLOOKUP(CONCATENATE($C13,".SL.TLF.TERT.ZS"),AREA_WB_6ATTRS,Seq!AE$1,FALSE)/100,".")</f>
        <v>.</v>
      </c>
      <c r="GD13" s="27" t="str">
        <f>IFERROR(VLOOKUP(CONCATENATE($C13,".SL.TLF.TERT.ZS"),AREA_WB_6ATTRS,Seq!AF$1,FALSE)/100,".")</f>
        <v>.</v>
      </c>
      <c r="GE13" s="27" t="str">
        <f>IFERROR(VLOOKUP(CONCATENATE($C13,".SL.TLF.TERT.ZS"),AREA_WB_6ATTRS,Seq!AG$1,FALSE)/100,".")</f>
        <v>.</v>
      </c>
      <c r="GF13" s="27" t="str">
        <f>IFERROR(VLOOKUP(CONCATENATE($C13,".SL.TLF.TERT.ZS"),AREA_WB_6ATTRS,Seq!AH$1,FALSE)/100,".")</f>
        <v>.</v>
      </c>
      <c r="GG13" s="27" t="str">
        <f>IFERROR(VLOOKUP(CONCATENATE($C13,".SL.TLF.TERT.ZS"),AREA_WB_6ATTRS,Seq!AI$1,FALSE)/100,".")</f>
        <v>.</v>
      </c>
      <c r="GH13" s="27" t="str">
        <f>IFERROR(VLOOKUP(CONCATENATE($C13,".SL.TLF.TERT.ZS"),AREA_WB_6ATTRS,Seq!AJ$1,FALSE)/100,".")</f>
        <v>.</v>
      </c>
      <c r="GI13" s="27" t="str">
        <f>IFERROR(VLOOKUP(CONCATENATE($C13,".SL.TLF.TERT.ZS"),AREA_WB_6ATTRS,Seq!AK$1,FALSE)/100,".")</f>
        <v>.</v>
      </c>
      <c r="GJ13" s="27" t="str">
        <f>IFERROR(VLOOKUP(CONCATENATE($C13,".SL.TLF.TERT.ZS"),AREA_WB_6ATTRS,Seq!AL$1,FALSE)/100,".")</f>
        <v>.</v>
      </c>
      <c r="GK13" s="27"/>
      <c r="GL13" s="27"/>
      <c r="GM13" s="27">
        <f t="shared" si="28"/>
        <v>0.96494242657660323</v>
      </c>
      <c r="GN13" s="27">
        <f t="shared" si="29"/>
        <v>0.95508966605311596</v>
      </c>
      <c r="GO13" s="27" t="str">
        <f t="shared" si="40"/>
        <v>.</v>
      </c>
      <c r="GP13" s="27"/>
      <c r="GQ13" s="9">
        <f>IF(VLOOKUP($B13,EM_80!$B$1:$C$201,2,FALSE)&gt;0,VLOOKUP($B13,EM_80!$B$1:$C$201,2,FALSE),".")</f>
        <v>4885600</v>
      </c>
      <c r="GR13" s="9">
        <f t="shared" si="30"/>
        <v>5448309</v>
      </c>
      <c r="GS13" s="9" t="str">
        <f t="shared" si="31"/>
        <v>.</v>
      </c>
      <c r="GU13">
        <f t="shared" si="32"/>
        <v>5063100</v>
      </c>
      <c r="GV13">
        <f t="shared" si="33"/>
        <v>5704500</v>
      </c>
      <c r="GW13">
        <f t="shared" si="34"/>
        <v>6665000</v>
      </c>
      <c r="GX13">
        <f t="shared" si="35"/>
        <v>7067800</v>
      </c>
      <c r="GZ13" s="9" t="str">
        <f>IF(ISNA(VLOOKUP($B13,Area_EM_90,Seq!C$1,FALSE)),".",VLOOKUP($B13,Area_EM_90,Seq!C$1,FALSE))</f>
        <v>.</v>
      </c>
      <c r="HA13" s="9" t="str">
        <f>IF(ISNA(VLOOKUP($B13,Area_EM_90,Seq!D$1,FALSE)),".",VLOOKUP($B13,Area_EM_90,Seq!D$1,FALSE))</f>
        <v>.</v>
      </c>
      <c r="HB13" s="9" t="str">
        <f>IF(ISNA(VLOOKUP($B13,Area_EM_90,Seq!E$1,FALSE)),".",VLOOKUP($B13,Area_EM_90,Seq!E$1,FALSE))</f>
        <v>.</v>
      </c>
      <c r="HC13" s="9" t="str">
        <f>IF(ISNA(VLOOKUP($B13,Area_EM_90,Seq!F$1,FALSE)),".",VLOOKUP($B13,Area_EM_90,Seq!F$1,FALSE))</f>
        <v>.</v>
      </c>
      <c r="HD13" s="9" t="str">
        <f>IF(ISNA(VLOOKUP($B13,Area_EM_90,Seq!G$1,FALSE)),".",VLOOKUP($B13,Area_EM_90,Seq!G$1,FALSE))</f>
        <v>.</v>
      </c>
      <c r="HE13" s="9" t="str">
        <f>IF(ISNA(VLOOKUP($B13,Area_EM_90,Seq!H$1,FALSE)),".",VLOOKUP($B13,Area_EM_90,Seq!H$1,FALSE))</f>
        <v>.</v>
      </c>
      <c r="HF13" s="9" t="str">
        <f>IF(ISNA(VLOOKUP($B13,Area_EM_90,Seq!I$1,FALSE)),".",VLOOKUP($B13,Area_EM_90,Seq!I$1,FALSE))</f>
        <v>.</v>
      </c>
      <c r="HG13" s="9" t="str">
        <f>IF(ISNA(VLOOKUP($B13,Area_EM_90,Seq!J$1,FALSE)),".",VLOOKUP($B13,Area_EM_90,Seq!J$1,FALSE))</f>
        <v>.</v>
      </c>
      <c r="HH13" s="9" t="str">
        <f>IF(ISNA(VLOOKUP($B13,Area_EM_00,Seq!C$1,FALSE)),".",VLOOKUP($B13,Area_EM_00,Seq!C$1,FALSE))</f>
        <v>.</v>
      </c>
      <c r="HI13" s="9" t="str">
        <f>IF(ISNA(VLOOKUP($B13,Area_EM_00,Seq!D$1,FALSE)),".",VLOOKUP($B13,Area_EM_00,Seq!D$1,FALSE))</f>
        <v>.</v>
      </c>
      <c r="HJ13" s="9" t="str">
        <f>IF(ISNA(VLOOKUP($B13,Area_EM_00,Seq!E$1,FALSE)),".",VLOOKUP($B13,Area_EM_00,Seq!E$1,FALSE))</f>
        <v>.</v>
      </c>
      <c r="HK13" s="9" t="str">
        <f>IF(ISNA(VLOOKUP($B13,Area_EM_00,Seq!F$1,FALSE)),".",VLOOKUP($B13,Area_EM_00,Seq!F$1,FALSE))</f>
        <v>.</v>
      </c>
      <c r="HL13" s="9" t="str">
        <f>IF(ISNA(VLOOKUP($B13,Area_EM_00,Seq!G$1,FALSE)),".",VLOOKUP($B13,Area_EM_00,Seq!G$1,FALSE))</f>
        <v>.</v>
      </c>
      <c r="HM13" s="9" t="str">
        <f>IF(ISNA(VLOOKUP($B13,Area_EM_00,Seq!H$1,FALSE)),".",VLOOKUP($B13,Area_EM_00,Seq!H$1,FALSE))</f>
        <v>.</v>
      </c>
      <c r="HN13" s="9" t="str">
        <f>IF(ISNA(VLOOKUP($B13,Area_EM_00,Seq!I$1,FALSE)),".",VLOOKUP($B13,Area_EM_00,Seq!I$1,FALSE))</f>
        <v>.</v>
      </c>
      <c r="HO13" s="9" t="str">
        <f>IF(ISNA(VLOOKUP($B13,Area_EM_00,Seq!J$1,FALSE)),".",VLOOKUP($B13,Area_EM_00,Seq!J$1,FALSE))</f>
        <v>.</v>
      </c>
      <c r="HQ13" s="27"/>
      <c r="HR13" s="9">
        <f>IFERROR(VLOOKUP($B13,AREA_EM3_60_00,Seq!E$1,FALSE),".")</f>
        <v>1898285</v>
      </c>
      <c r="HS13" s="9">
        <f>IFERROR(VLOOKUP($B13,AREA_EM3_60_00,Seq!F$1,FALSE),".")</f>
        <v>1994591</v>
      </c>
      <c r="HT13" s="9">
        <f>IFERROR(VLOOKUP($B13,AREA_EM3_60_00,Seq!G$1,FALSE),".")</f>
        <v>2164744</v>
      </c>
      <c r="HU13" s="9">
        <f>IFERROR(VLOOKUP($B13,AREA_EM3_10,Seq!B$1,FALSE),".")</f>
        <v>2224502.9730034643</v>
      </c>
      <c r="HV13" s="9">
        <f t="shared" si="41"/>
        <v>5063100</v>
      </c>
      <c r="HW13" s="9">
        <f t="shared" si="42"/>
        <v>5704500</v>
      </c>
      <c r="HX13" s="9">
        <f t="shared" si="43"/>
        <v>6665000</v>
      </c>
      <c r="HY13" s="9">
        <f t="shared" si="44"/>
        <v>7067800</v>
      </c>
    </row>
    <row r="14" spans="1:234">
      <c r="A14" s="25" t="s">
        <v>2314</v>
      </c>
      <c r="B14" s="26" t="str">
        <f t="shared" si="0"/>
        <v>India</v>
      </c>
      <c r="C14" s="166" t="s">
        <v>1446</v>
      </c>
      <c r="D14" s="27">
        <f>VLOOKUP("CHN.NY.GDP.MKTP.KD",AREA_WB_6ATTRS,Seq!B$1,FALSE)/10000</f>
        <v>18294112.043860689</v>
      </c>
      <c r="E14" s="27">
        <f>VLOOKUP("CHN.NY.GDP.MKTP.KD",AREA_WB_6ATTRS,Seq!C$1,FALSE)/10000</f>
        <v>19245405.87014145</v>
      </c>
      <c r="F14" s="27">
        <f>VLOOKUP("CHN.NY.GDP.MKTP.KD",AREA_WB_6ATTRS,Seq!D$1,FALSE)/10000</f>
        <v>20996737.804324333</v>
      </c>
      <c r="G14" s="27">
        <f>VLOOKUP("CHN.NY.GDP.MKTP.KD",AREA_WB_6ATTRS,Seq!E$1,FALSE)/10000</f>
        <v>23285382.224995762</v>
      </c>
      <c r="H14" s="27">
        <f>VLOOKUP("CHN.NY.GDP.MKTP.KD",AREA_WB_6ATTRS,Seq!F$1,FALSE)/10000</f>
        <v>26824760.323195074</v>
      </c>
      <c r="I14" s="27">
        <f>VLOOKUP("CHN.NY.GDP.MKTP.KD",AREA_WB_6ATTRS,Seq!G$1,FALSE)/10000</f>
        <v>30446102.966826372</v>
      </c>
      <c r="J14" s="27">
        <f>VLOOKUP("CHN.NY.GDP.MKTP.KD",AREA_WB_6ATTRS,Seq!H$1,FALSE)/10000</f>
        <v>33125360.027907111</v>
      </c>
      <c r="K14" s="27">
        <f>VLOOKUP("CHN.NY.GDP.MKTP.KD",AREA_WB_6ATTRS,Seq!I$1,FALSE)/10000</f>
        <v>36967901.791144341</v>
      </c>
      <c r="L14" s="27">
        <f>VLOOKUP("CHN.NY.GDP.MKTP.KD",AREA_WB_6ATTRS,Seq!J$1,FALSE)/10000</f>
        <v>41145274.693543643</v>
      </c>
      <c r="M14" s="27">
        <f>VLOOKUP("CHN.NY.GDP.MKTP.KD",AREA_WB_6ATTRS,Seq!K$1,FALSE)/10000</f>
        <v>42832230.955979005</v>
      </c>
      <c r="N14" s="27">
        <f>VLOOKUP("CHN.NY.GDP.MKTP.KD",AREA_WB_6ATTRS,Seq!L$1,FALSE)/10000</f>
        <v>44459855.73230619</v>
      </c>
      <c r="O14" s="27">
        <f>VLOOKUP("CHN.NY.GDP.MKTP.KD",AREA_WB_6ATTRS,Seq!M$1,FALSE)/10000</f>
        <v>48550162.459678344</v>
      </c>
      <c r="P14" s="27">
        <f>VLOOKUP("CHN.NY.GDP.MKTP.KD",AREA_WB_6ATTRS,Seq!N$1,FALSE)/10000</f>
        <v>55444285.528952621</v>
      </c>
      <c r="Q14" s="27">
        <f>VLOOKUP("CHN.NY.GDP.MKTP.KD",AREA_WB_6ATTRS,Seq!O$1,FALSE)/10000</f>
        <v>63206485.503006078</v>
      </c>
      <c r="R14" s="27">
        <f>VLOOKUP("CHN.NY.GDP.MKTP.KD",AREA_WB_6ATTRS,Seq!P$1,FALSE)/10000</f>
        <v>71486535.103899792</v>
      </c>
      <c r="S14" s="27">
        <f>VLOOKUP("CHN.NY.GDP.MKTP.KD",AREA_WB_6ATTRS,Seq!Q$1,FALSE)/10000</f>
        <v>79278567.430224851</v>
      </c>
      <c r="T14" s="27">
        <f>VLOOKUP("CHN.NY.GDP.MKTP.KD",AREA_WB_6ATTRS,Seq!R$1,FALSE)/10000</f>
        <v>87206424.173247412</v>
      </c>
      <c r="U14" s="27">
        <f>VLOOKUP("CHN.NY.GDP.MKTP.KD",AREA_WB_6ATTRS,Seq!S$1,FALSE)/10000</f>
        <v>95316621.621359423</v>
      </c>
      <c r="V14" s="27">
        <f>VLOOKUP("CHN.NY.GDP.MKTP.KD",AREA_WB_6ATTRS,Seq!T$1,FALSE)/10000</f>
        <v>102751318.10782552</v>
      </c>
      <c r="W14" s="27">
        <f>VLOOKUP("CHN.NY.GDP.MKTP.KD",AREA_WB_6ATTRS,Seq!U$1,FALSE)/10000</f>
        <v>110560418.28402025</v>
      </c>
      <c r="X14" s="27">
        <f>VLOOKUP("CHN.NY.GDP.MKTP.KD",AREA_WB_6ATTRS,Seq!V$1,FALSE)/10000</f>
        <v>119847493.41987793</v>
      </c>
      <c r="Y14" s="27">
        <f>VLOOKUP("CHN.NY.GDP.MKTP.KD",AREA_WB_6ATTRS,Seq!W$1,FALSE)/10000</f>
        <v>129794835.37372778</v>
      </c>
      <c r="Z14" s="27">
        <f>VLOOKUP("CHN.NY.GDP.MKTP.KD",AREA_WB_6ATTRS,Seq!X$1,FALSE)/10000</f>
        <v>141606165.392737</v>
      </c>
      <c r="AA14" s="27">
        <f>VLOOKUP("CHN.NY.GDP.MKTP.KD",AREA_WB_6ATTRS,Seq!Y$1,FALSE)/10000</f>
        <v>155766781.9320105</v>
      </c>
      <c r="AB14" s="27">
        <f>VLOOKUP("CHN.NY.GDP.MKTP.KD",AREA_WB_6ATTRS,Seq!Z$1,FALSE)/10000</f>
        <v>171499226.90714428</v>
      </c>
      <c r="AC14" s="27">
        <f>VLOOKUP("CHN.NY.GDP.MKTP.KD",AREA_WB_6ATTRS,Seq!AA$1,FALSE)/10000</f>
        <v>190878639.54765138</v>
      </c>
      <c r="AD14" s="27">
        <f>VLOOKUP("CHN.NY.GDP.MKTP.KD",AREA_WB_6ATTRS,Seq!AB$1,FALSE)/10000</f>
        <v>215120226.77020231</v>
      </c>
      <c r="AE14" s="27">
        <f>VLOOKUP("CHN.NY.GDP.MKTP.KD",AREA_WB_6ATTRS,Seq!AC$1,FALSE)/10000</f>
        <v>245667298.97157177</v>
      </c>
      <c r="AF14" s="27">
        <f>VLOOKUP("CHN.NY.GDP.MKTP.KD",AREA_WB_6ATTRS,Seq!AD$1,FALSE)/10000</f>
        <v>269251359.67284226</v>
      </c>
      <c r="AG14" s="27">
        <f>VLOOKUP("CHN.NY.GDP.MKTP.KD",AREA_WB_6ATTRS,Seq!AE$1,FALSE)/10000</f>
        <v>294022484.76274431</v>
      </c>
      <c r="AH14" s="27">
        <f>VLOOKUP("CHN.NY.GDP.MKTP.KD",AREA_WB_6ATTRS,Seq!AF$1,FALSE)/10000</f>
        <v>324600823.17806971</v>
      </c>
      <c r="AI14" s="27">
        <f>VLOOKUP("CHN.NY.GDP.MKTP.KD",AREA_WB_6ATTRS,Seq!AG$1,FALSE)/10000</f>
        <v>354139498.08727396</v>
      </c>
      <c r="AJ14" s="27"/>
      <c r="AK14" s="27"/>
      <c r="AL14" s="27"/>
      <c r="AM14" s="27"/>
      <c r="AN14" s="27"/>
      <c r="AO14" s="27"/>
      <c r="AP14" s="27">
        <f>IFERROR(VLOOKUP(CONCATENATE($C14, ".NY.GDP.MKTP.KD"),AREA_WB_6ATTRS,Seq!B$1,FALSE)/10000,".")</f>
        <v>16101945.08208414</v>
      </c>
      <c r="AQ14" s="27">
        <f>IFERROR(VLOOKUP(CONCATENATE($C14, ".NY.GDP.MKTP.KD"),AREA_WB_6ATTRS,Seq!C$1,FALSE)/10000,".")</f>
        <v>17069060.691109408</v>
      </c>
      <c r="AR14" s="27">
        <f>IFERROR(VLOOKUP(CONCATENATE($C14, ".NY.GDP.MKTP.KD"),AREA_WB_6ATTRS,Seq!D$1,FALSE)/10000,".")</f>
        <v>17662335.707359385</v>
      </c>
      <c r="AS14" s="27">
        <f>IFERROR(VLOOKUP(CONCATENATE($C14, ".NY.GDP.MKTP.KD"),AREA_WB_6ATTRS,Seq!E$1,FALSE)/10000,".")</f>
        <v>18949724.440927364</v>
      </c>
      <c r="AT14" s="27">
        <f>IFERROR(VLOOKUP(CONCATENATE($C14, ".NY.GDP.MKTP.KD"),AREA_WB_6ATTRS,Seq!F$1,FALSE)/10000,".")</f>
        <v>19673743.736244477</v>
      </c>
      <c r="AU14" s="27">
        <f>IFERROR(VLOOKUP(CONCATENATE($C14, ".NY.GDP.MKTP.KD"),AREA_WB_6ATTRS,Seq!G$1,FALSE)/10000,".")</f>
        <v>20707461.100573827</v>
      </c>
      <c r="AV14" s="27">
        <f>IFERROR(VLOOKUP(CONCATENATE($C14, ".NY.GDP.MKTP.KD"),AREA_WB_6ATTRS,Seq!H$1,FALSE)/10000,".")</f>
        <v>21696566.268121839</v>
      </c>
      <c r="AW14" s="27">
        <f>IFERROR(VLOOKUP(CONCATENATE($C14, ".NY.GDP.MKTP.KD"),AREA_WB_6ATTRS,Seq!I$1,FALSE)/10000,".")</f>
        <v>22556912.28099902</v>
      </c>
      <c r="AX14" s="27">
        <f>IFERROR(VLOOKUP(CONCATENATE($C14, ".NY.GDP.MKTP.KD"),AREA_WB_6ATTRS,Seq!J$1,FALSE)/10000,".")</f>
        <v>24728642.828834098</v>
      </c>
      <c r="AY14" s="27">
        <f>IFERROR(VLOOKUP(CONCATENATE($C14, ".NY.GDP.MKTP.KD"),AREA_WB_6ATTRS,Seq!K$1,FALSE)/10000,".")</f>
        <v>26199340.118285321</v>
      </c>
      <c r="AZ14" s="27">
        <f>IFERROR(VLOOKUP(CONCATENATE($C14, ".NY.GDP.MKTP.KD"),AREA_WB_6ATTRS,Seq!L$1,FALSE)/10000,".")</f>
        <v>27649068.699553441</v>
      </c>
      <c r="BA14" s="27">
        <f>IFERROR(VLOOKUP(CONCATENATE($C14, ".NY.GDP.MKTP.KD"),AREA_WB_6ATTRS,Seq!M$1,FALSE)/10000,".")</f>
        <v>27941272.748524737</v>
      </c>
      <c r="BB14" s="27">
        <f>IFERROR(VLOOKUP(CONCATENATE($C14, ".NY.GDP.MKTP.KD"),AREA_WB_6ATTRS,Seq!N$1,FALSE)/10000,".")</f>
        <v>29473123.97405269</v>
      </c>
      <c r="BC14" s="27">
        <f>IFERROR(VLOOKUP(CONCATENATE($C14, ".NY.GDP.MKTP.KD"),AREA_WB_6ATTRS,Seq!O$1,FALSE)/10000,".")</f>
        <v>30873326.139015138</v>
      </c>
      <c r="BD14" s="27">
        <f>IFERROR(VLOOKUP(CONCATENATE($C14, ".NY.GDP.MKTP.KD"),AREA_WB_6ATTRS,Seq!P$1,FALSE)/10000,".")</f>
        <v>32929157.483676154</v>
      </c>
      <c r="BE14" s="27">
        <f>IFERROR(VLOOKUP(CONCATENATE($C14, ".NY.GDP.MKTP.KD"),AREA_WB_6ATTRS,Seq!Q$1,FALSE)/10000,".")</f>
        <v>35423373.830367826</v>
      </c>
      <c r="BF14" s="27">
        <f>IFERROR(VLOOKUP(CONCATENATE($C14, ".NY.GDP.MKTP.KD"),AREA_WB_6ATTRS,Seq!R$1,FALSE)/10000,".")</f>
        <v>38097669.318990201</v>
      </c>
      <c r="BG14" s="27">
        <f>IFERROR(VLOOKUP(CONCATENATE($C14, ".NY.GDP.MKTP.KD"),AREA_WB_6ATTRS,Seq!S$1,FALSE)/10000,".")</f>
        <v>39640556.674079411</v>
      </c>
      <c r="BH14" s="27">
        <f>IFERROR(VLOOKUP(CONCATENATE($C14, ".NY.GDP.MKTP.KD"),AREA_WB_6ATTRS,Seq!T$1,FALSE)/10000,".")</f>
        <v>42092093.532448545</v>
      </c>
      <c r="BI14" s="27">
        <f>IFERROR(VLOOKUP(CONCATENATE($C14, ".NY.GDP.MKTP.KD"),AREA_WB_6ATTRS,Seq!U$1,FALSE)/10000,".")</f>
        <v>45654377.224750638</v>
      </c>
      <c r="BJ14" s="27">
        <f>IFERROR(VLOOKUP(CONCATENATE($C14, ".NY.GDP.MKTP.KD"),AREA_WB_6ATTRS,Seq!V$1,FALSE)/10000,".")</f>
        <v>47469162.770813279</v>
      </c>
      <c r="BK14" s="27">
        <f>IFERROR(VLOOKUP(CONCATENATE($C14, ".NY.GDP.MKTP.KD"),AREA_WB_6ATTRS,Seq!W$1,FALSE)/10000,".")</f>
        <v>49816145.634454846</v>
      </c>
      <c r="BL14" s="27">
        <f>IFERROR(VLOOKUP(CONCATENATE($C14, ".NY.GDP.MKTP.KD"),AREA_WB_6ATTRS,Seq!X$1,FALSE)/10000,".")</f>
        <v>51762728.447435886</v>
      </c>
      <c r="BM14" s="27">
        <f>IFERROR(VLOOKUP(CONCATENATE($C14, ".NY.GDP.MKTP.KD"),AREA_WB_6ATTRS,Seq!Y$1,FALSE)/10000,".")</f>
        <v>55874756.802088976</v>
      </c>
      <c r="BN14" s="27">
        <f>IFERROR(VLOOKUP(CONCATENATE($C14, ".NY.GDP.MKTP.KD"),AREA_WB_6ATTRS,Seq!Z$1,FALSE)/10000,".")</f>
        <v>60260255.378174573</v>
      </c>
      <c r="BO14" s="27">
        <f>IFERROR(VLOOKUP(CONCATENATE($C14, ".NY.GDP.MKTP.KD"),AREA_WB_6ATTRS,Seq!AA$1,FALSE)/10000,".")</f>
        <v>65855343.781719431</v>
      </c>
      <c r="BP14" s="27">
        <f>IFERROR(VLOOKUP(CONCATENATE($C14, ".NY.GDP.MKTP.KD"),AREA_WB_6ATTRS,Seq!AB$1,FALSE)/10000,".")</f>
        <v>71956161.935826361</v>
      </c>
      <c r="BQ14" s="27">
        <f>IFERROR(VLOOKUP(CONCATENATE($C14, ".NY.GDP.MKTP.KD"),AREA_WB_6ATTRS,Seq!AC$1,FALSE)/10000,".")</f>
        <v>79008833.736222744</v>
      </c>
      <c r="BR14" s="27">
        <f>IFERROR(VLOOKUP(CONCATENATE($C14, ".NY.GDP.MKTP.KD"),AREA_WB_6ATTRS,Seq!AD$1,FALSE)/10000,".")</f>
        <v>82083042.40701361</v>
      </c>
      <c r="BS14" s="27">
        <f>IFERROR(VLOOKUP(CONCATENATE($C14, ".NY.GDP.MKTP.KD"),AREA_WB_6ATTRS,Seq!AE$1,FALSE)/10000,".")</f>
        <v>88845230.919224232</v>
      </c>
      <c r="BT14" s="27">
        <f>IFERROR(VLOOKUP(CONCATENATE($C14, ".NY.GDP.MKTP.KD"),AREA_WB_6ATTRS,Seq!AF$1,FALSE)/10000,".")</f>
        <v>97332495.021233425</v>
      </c>
      <c r="BU14" s="27">
        <f>IFERROR(VLOOKUP(CONCATENATE($C14, ".NY.GDP.MKTP.KD"),AREA_WB_6ATTRS,Seq!AG$1,FALSE)/10000,".")</f>
        <v>104005544.25069153</v>
      </c>
      <c r="BV14" s="27"/>
      <c r="BW14" s="27"/>
      <c r="BX14" s="27"/>
      <c r="BY14" s="27"/>
      <c r="BZ14" s="27"/>
      <c r="CA14" s="27"/>
      <c r="CB14" s="27"/>
      <c r="CC14" s="27">
        <f>CNPop!A$48</f>
        <v>5.0000000000000001E-3</v>
      </c>
      <c r="CD14" s="27">
        <f>CNPop!B$48</f>
        <v>6.0000000000000001E-3</v>
      </c>
      <c r="CE14" s="27">
        <f>CNPop!C$48</f>
        <v>6.0000000000000001E-3</v>
      </c>
      <c r="CF14" s="27">
        <f>CNPop!D$48</f>
        <v>7.0000000000000001E-3</v>
      </c>
      <c r="CG14" s="27">
        <f>CNPop!E$48</f>
        <v>7.0000000000000001E-3</v>
      </c>
      <c r="CH14" s="27">
        <f>CNPop!F$48</f>
        <v>8.0000000000000002E-3</v>
      </c>
      <c r="CI14" s="27">
        <f>CNPop!G$48</f>
        <v>8.9999999999999993E-3</v>
      </c>
      <c r="CJ14" s="27">
        <f>CNPop!H$48</f>
        <v>0.01</v>
      </c>
      <c r="CK14" s="27">
        <f>CNPop!I$48</f>
        <v>1.0999999999999999E-2</v>
      </c>
      <c r="CL14" s="27">
        <f>CNPop!J$48</f>
        <v>1.2E-2</v>
      </c>
      <c r="CM14" s="27">
        <f>CNPop!K$48</f>
        <v>1.4E-2</v>
      </c>
      <c r="CN14" s="27">
        <f>CNPop!L$48</f>
        <v>1.6E-2</v>
      </c>
      <c r="CO14" s="27">
        <f>CNPop!M$48</f>
        <v>1.7000000000000001E-2</v>
      </c>
      <c r="CP14" s="27">
        <f>CNPop!N$48</f>
        <v>1.9E-2</v>
      </c>
      <c r="CQ14" s="27">
        <f>CNPop!O$48</f>
        <v>2.1000000000000001E-2</v>
      </c>
      <c r="CR14" s="27">
        <f>CNPop!P$48</f>
        <v>2.3E-2</v>
      </c>
      <c r="CS14" s="27">
        <f>CNPop!Q$48</f>
        <v>2.5999999999999999E-2</v>
      </c>
      <c r="CT14" s="27">
        <f>CNPop!R$48</f>
        <v>2.8000000000000001E-2</v>
      </c>
      <c r="CU14" s="27">
        <f>CNPop!S$48</f>
        <v>0.03</v>
      </c>
      <c r="CV14" s="27">
        <f>CNPop!T$48</f>
        <v>3.3000000000000002E-2</v>
      </c>
      <c r="CW14" s="27">
        <f>CNPop!U$48</f>
        <v>3.5999999999999997E-2</v>
      </c>
      <c r="CX14" s="27">
        <f>CNPop!V$48</f>
        <v>3.9E-2</v>
      </c>
      <c r="CY14" s="27">
        <f>CNPop!W$48</f>
        <v>4.2000000000000003E-2</v>
      </c>
      <c r="CZ14" s="27">
        <f>CNPop!X$48</f>
        <v>4.4999999999999998E-2</v>
      </c>
      <c r="DA14" s="27">
        <f>CNPop!Y$48</f>
        <v>4.9000000000000002E-2</v>
      </c>
      <c r="DB14" s="27">
        <f>CNPop!Z$48</f>
        <v>5.1999999999999998E-2</v>
      </c>
      <c r="DC14" s="27">
        <f>CNPop!AA$48</f>
        <v>5.6000000000000001E-2</v>
      </c>
      <c r="DD14" s="27">
        <f>CNPop!AB$48</f>
        <v>0.06</v>
      </c>
      <c r="DE14" s="27">
        <f>CNPop!AC$48</f>
        <v>6.3E-2</v>
      </c>
      <c r="DF14" s="27">
        <f>CNPop!AD$48</f>
        <v>6.8000000000000005E-2</v>
      </c>
      <c r="DG14" s="27">
        <f>CNPop!AE$48</f>
        <v>7.1999999999999995E-2</v>
      </c>
      <c r="DH14" s="27">
        <f>CNPop!AF$48</f>
        <v>7.5999999999999998E-2</v>
      </c>
      <c r="DI14" s="27">
        <f>CNPop!AG$48</f>
        <v>8.1000000000000003E-2</v>
      </c>
      <c r="DJ14" s="27">
        <f>CNPop!AH$48</f>
        <v>8.5000000000000006E-2</v>
      </c>
      <c r="DK14" s="27">
        <f>CNPop!AI$48</f>
        <v>0.09</v>
      </c>
      <c r="DL14" s="27">
        <f>CNPop!AJ$48</f>
        <v>9.5000000000000001E-2</v>
      </c>
      <c r="DM14" s="27">
        <f>CNPop!AK$48</f>
        <v>0.1</v>
      </c>
      <c r="DN14" s="27"/>
      <c r="DO14" s="27" t="str">
        <f t="shared" si="1"/>
        <v>.</v>
      </c>
      <c r="DP14" s="27" t="str">
        <f t="shared" si="2"/>
        <v>.</v>
      </c>
      <c r="DQ14" s="27" t="str">
        <f t="shared" si="3"/>
        <v>.</v>
      </c>
      <c r="DR14" s="27" t="str">
        <f t="shared" si="4"/>
        <v>.</v>
      </c>
      <c r="DS14" s="27" t="str">
        <f t="shared" si="5"/>
        <v>.</v>
      </c>
      <c r="DT14" s="27" t="str">
        <f t="shared" si="6"/>
        <v>.</v>
      </c>
      <c r="DU14" s="27" t="str">
        <f t="shared" si="7"/>
        <v>.</v>
      </c>
      <c r="DV14" s="27" t="str">
        <f t="shared" si="8"/>
        <v>.</v>
      </c>
      <c r="DW14" s="27" t="str">
        <f t="shared" si="9"/>
        <v>.</v>
      </c>
      <c r="DX14" s="27" t="str">
        <f t="shared" si="10"/>
        <v>.</v>
      </c>
      <c r="DY14" s="27" t="str">
        <f t="shared" si="11"/>
        <v>.</v>
      </c>
      <c r="DZ14" s="27" t="str">
        <f t="shared" si="12"/>
        <v>.</v>
      </c>
      <c r="EA14" s="27" t="str">
        <f t="shared" si="13"/>
        <v>.</v>
      </c>
      <c r="EB14" s="27" t="str">
        <f t="shared" si="14"/>
        <v>.</v>
      </c>
      <c r="EC14" s="27" t="str">
        <f t="shared" si="15"/>
        <v>.</v>
      </c>
      <c r="ED14" s="27" t="str">
        <f t="shared" si="16"/>
        <v>.</v>
      </c>
      <c r="EE14" s="27" t="str">
        <f t="shared" si="17"/>
        <v>.</v>
      </c>
      <c r="EF14" s="27" t="str">
        <f t="shared" si="18"/>
        <v>.</v>
      </c>
      <c r="EG14" s="27" t="str">
        <f t="shared" si="19"/>
        <v>.</v>
      </c>
      <c r="EH14" s="27" t="str">
        <f t="shared" si="20"/>
        <v>.</v>
      </c>
      <c r="EI14" s="27" t="str">
        <f t="shared" si="21"/>
        <v>.</v>
      </c>
      <c r="EJ14" s="27" t="str">
        <f t="shared" si="22"/>
        <v>.</v>
      </c>
      <c r="EK14" s="27" t="str">
        <f t="shared" si="23"/>
        <v>.</v>
      </c>
      <c r="EL14" s="27" t="str">
        <f t="shared" si="24"/>
        <v>.</v>
      </c>
      <c r="EM14" s="27" t="str">
        <f t="shared" si="25"/>
        <v>.</v>
      </c>
      <c r="EN14" s="27" t="str">
        <f t="shared" si="26"/>
        <v>.</v>
      </c>
      <c r="EO14" s="27" t="str">
        <f t="shared" si="27"/>
        <v>.</v>
      </c>
      <c r="EP14" s="27" t="str">
        <f t="shared" si="37"/>
        <v>.</v>
      </c>
      <c r="EQ14" s="27" t="str">
        <f t="shared" si="38"/>
        <v>.</v>
      </c>
      <c r="ER14" s="27" t="str">
        <f t="shared" si="50"/>
        <v>.</v>
      </c>
      <c r="ES14" s="27" t="str">
        <f t="shared" si="50"/>
        <v>.</v>
      </c>
      <c r="ET14" s="27" t="str">
        <f t="shared" si="50"/>
        <v>.</v>
      </c>
      <c r="EU14" s="27"/>
      <c r="EV14" s="27"/>
      <c r="EW14" s="27"/>
      <c r="EX14" s="27"/>
      <c r="EY14" s="27"/>
      <c r="EZ14" s="27" t="str">
        <f>IFERROR(VLOOKUP(CONCATENATE($C14,".SL.TLF.TERT.ZS"),AREA_WB_6ATTRS,Seq!B$1,FALSE)/100,".")</f>
        <v>.</v>
      </c>
      <c r="FA14" s="27" t="str">
        <f>IFERROR(VLOOKUP(CONCATENATE($C14,".SL.TLF.TERT.ZS"),AREA_WB_6ATTRS,Seq!C$1,FALSE)/100,".")</f>
        <v>.</v>
      </c>
      <c r="FB14" s="27" t="str">
        <f>IFERROR(VLOOKUP(CONCATENATE($C14,".SL.TLF.TERT.ZS"),AREA_WB_6ATTRS,Seq!D$1,FALSE)/100,".")</f>
        <v>.</v>
      </c>
      <c r="FC14" s="27" t="str">
        <f>IFERROR(VLOOKUP(CONCATENATE($C14,".SL.TLF.TERT.ZS"),AREA_WB_6ATTRS,Seq!E$1,FALSE)/100,".")</f>
        <v>.</v>
      </c>
      <c r="FD14" s="27" t="str">
        <f>IFERROR(VLOOKUP(CONCATENATE($C14,".SL.TLF.TERT.ZS"),AREA_WB_6ATTRS,Seq!F$1,FALSE)/100,".")</f>
        <v>.</v>
      </c>
      <c r="FE14" s="27" t="str">
        <f>IFERROR(VLOOKUP(CONCATENATE($C14,".SL.TLF.TERT.ZS"),AREA_WB_6ATTRS,Seq!G$1,FALSE)/100,".")</f>
        <v>.</v>
      </c>
      <c r="FF14" s="27" t="str">
        <f>IFERROR(VLOOKUP(CONCATENATE($C14,".SL.TLF.TERT.ZS"),AREA_WB_6ATTRS,Seq!H$1,FALSE)/100,".")</f>
        <v>.</v>
      </c>
      <c r="FG14" s="27" t="str">
        <f>IFERROR(VLOOKUP(CONCATENATE($C14,".SL.TLF.TERT.ZS"),AREA_WB_6ATTRS,Seq!I$1,FALSE)/100,".")</f>
        <v>.</v>
      </c>
      <c r="FH14" s="27" t="str">
        <f>IFERROR(VLOOKUP(CONCATENATE($C14,".SL.TLF.TERT.ZS"),AREA_WB_6ATTRS,Seq!J$1,FALSE)/100,".")</f>
        <v>.</v>
      </c>
      <c r="FI14" s="27" t="str">
        <f>IFERROR(VLOOKUP(CONCATENATE($C14,".SL.TLF.TERT.ZS"),AREA_WB_6ATTRS,Seq!K$1,FALSE)/100,".")</f>
        <v>.</v>
      </c>
      <c r="FJ14" s="27" t="str">
        <f>IFERROR(VLOOKUP(CONCATENATE($C14,".SL.TLF.TERT.ZS"),AREA_WB_6ATTRS,Seq!L$1,FALSE)/100,".")</f>
        <v>.</v>
      </c>
      <c r="FK14" s="27" t="str">
        <f>IFERROR(VLOOKUP(CONCATENATE($C14,".SL.TLF.TERT.ZS"),AREA_WB_6ATTRS,Seq!M$1,FALSE)/100,".")</f>
        <v>.</v>
      </c>
      <c r="FL14" s="27" t="str">
        <f>IFERROR(VLOOKUP(CONCATENATE($C14,".SL.TLF.TERT.ZS"),AREA_WB_6ATTRS,Seq!N$1,FALSE)/100,".")</f>
        <v>.</v>
      </c>
      <c r="FM14" s="27" t="str">
        <f>IFERROR(VLOOKUP(CONCATENATE($C14,".SL.TLF.TERT.ZS"),AREA_WB_6ATTRS,Seq!O$1,FALSE)/100,".")</f>
        <v>.</v>
      </c>
      <c r="FN14" s="27" t="str">
        <f>IFERROR(VLOOKUP(CONCATENATE($C14,".SL.TLF.TERT.ZS"),AREA_WB_6ATTRS,Seq!P$1,FALSE)/100,".")</f>
        <v>.</v>
      </c>
      <c r="FO14" s="27" t="str">
        <f>IFERROR(VLOOKUP(CONCATENATE($C14,".SL.TLF.TERT.ZS"),AREA_WB_6ATTRS,Seq!Q$1,FALSE)/100,".")</f>
        <v>.</v>
      </c>
      <c r="FP14" s="27" t="str">
        <f>IFERROR(VLOOKUP(CONCATENATE($C14,".SL.TLF.TERT.ZS"),AREA_WB_6ATTRS,Seq!R$1,FALSE)/100,".")</f>
        <v>.</v>
      </c>
      <c r="FQ14" s="27" t="str">
        <f>IFERROR(VLOOKUP(CONCATENATE($C14,".SL.TLF.TERT.ZS"),AREA_WB_6ATTRS,Seq!S$1,FALSE)/100,".")</f>
        <v>.</v>
      </c>
      <c r="FR14" s="27" t="str">
        <f>IFERROR(VLOOKUP(CONCATENATE($C14,".SL.TLF.TERT.ZS"),AREA_WB_6ATTRS,Seq!T$1,FALSE)/100,".")</f>
        <v>.</v>
      </c>
      <c r="FS14" s="27" t="str">
        <f>IFERROR(VLOOKUP(CONCATENATE($C14,".SL.TLF.TERT.ZS"),AREA_WB_6ATTRS,Seq!U$1,FALSE)/100,".")</f>
        <v>.</v>
      </c>
      <c r="FT14" s="27" t="str">
        <f>IFERROR(VLOOKUP(CONCATENATE($C14,".SL.TLF.TERT.ZS"),AREA_WB_6ATTRS,Seq!V$1,FALSE)/100,".")</f>
        <v>.</v>
      </c>
      <c r="FU14" s="27" t="str">
        <f>IFERROR(VLOOKUP(CONCATENATE($C14,".SL.TLF.TERT.ZS"),AREA_WB_6ATTRS,Seq!W$1,FALSE)/100,".")</f>
        <v>.</v>
      </c>
      <c r="FV14" s="27" t="str">
        <f>IFERROR(VLOOKUP(CONCATENATE($C14,".SL.TLF.TERT.ZS"),AREA_WB_6ATTRS,Seq!X$1,FALSE)/100,".")</f>
        <v>.</v>
      </c>
      <c r="FW14" s="27" t="str">
        <f>IFERROR(VLOOKUP(CONCATENATE($C14,".SL.TLF.TERT.ZS"),AREA_WB_6ATTRS,Seq!Y$1,FALSE)/100,".")</f>
        <v>.</v>
      </c>
      <c r="FX14" s="27" t="str">
        <f>IFERROR(VLOOKUP(CONCATENATE($C14,".SL.TLF.TERT.ZS"),AREA_WB_6ATTRS,Seq!Z$1,FALSE)/100,".")</f>
        <v>.</v>
      </c>
      <c r="FY14" s="27" t="str">
        <f>IFERROR(VLOOKUP(CONCATENATE($C14,".SL.TLF.TERT.ZS"),AREA_WB_6ATTRS,Seq!AA$1,FALSE)/100,".")</f>
        <v>.</v>
      </c>
      <c r="FZ14" s="27" t="str">
        <f>IFERROR(VLOOKUP(CONCATENATE($C14,".SL.TLF.TERT.ZS"),AREA_WB_6ATTRS,Seq!AB$1,FALSE)/100,".")</f>
        <v>.</v>
      </c>
      <c r="GA14" s="27" t="str">
        <f>IFERROR(VLOOKUP(CONCATENATE($C14,".SL.TLF.TERT.ZS"),AREA_WB_6ATTRS,Seq!AC$1,FALSE)/100,".")</f>
        <v>.</v>
      </c>
      <c r="GB14" s="27" t="str">
        <f>IFERROR(VLOOKUP(CONCATENATE($C14,".SL.TLF.TERT.ZS"),AREA_WB_6ATTRS,Seq!AD$1,FALSE)/100,".")</f>
        <v>.</v>
      </c>
      <c r="GC14" s="27" t="str">
        <f>IFERROR(VLOOKUP(CONCATENATE($C14,".SL.TLF.TERT.ZS"),AREA_WB_6ATTRS,Seq!AE$1,FALSE)/100,".")</f>
        <v>.</v>
      </c>
      <c r="GD14" s="27" t="str">
        <f>IFERROR(VLOOKUP(CONCATENATE($C14,".SL.TLF.TERT.ZS"),AREA_WB_6ATTRS,Seq!AF$1,FALSE)/100,".")</f>
        <v>.</v>
      </c>
      <c r="GE14" s="27" t="str">
        <f>IFERROR(VLOOKUP(CONCATENATE($C14,".SL.TLF.TERT.ZS"),AREA_WB_6ATTRS,Seq!AG$1,FALSE)/100,".")</f>
        <v>.</v>
      </c>
      <c r="GF14" s="27" t="str">
        <f>IFERROR(VLOOKUP(CONCATENATE($C14,".SL.TLF.TERT.ZS"),AREA_WB_6ATTRS,Seq!AH$1,FALSE)/100,".")</f>
        <v>.</v>
      </c>
      <c r="GG14" s="27" t="str">
        <f>IFERROR(VLOOKUP(CONCATENATE($C14,".SL.TLF.TERT.ZS"),AREA_WB_6ATTRS,Seq!AI$1,FALSE)/100,".")</f>
        <v>.</v>
      </c>
      <c r="GH14" s="27" t="str">
        <f>IFERROR(VLOOKUP(CONCATENATE($C14,".SL.TLF.TERT.ZS"),AREA_WB_6ATTRS,Seq!AJ$1,FALSE)/100,".")</f>
        <v>.</v>
      </c>
      <c r="GI14" s="27" t="str">
        <f>IFERROR(VLOOKUP(CONCATENATE($C14,".SL.TLF.TERT.ZS"),AREA_WB_6ATTRS,Seq!AK$1,FALSE)/100,".")</f>
        <v>.</v>
      </c>
      <c r="GJ14" s="27" t="str">
        <f>IFERROR(VLOOKUP(CONCATENATE($C14,".SL.TLF.TERT.ZS"),AREA_WB_6ATTRS,Seq!AL$1,FALSE)/100,".")</f>
        <v>.</v>
      </c>
      <c r="GK14" s="27"/>
      <c r="GL14" s="27"/>
      <c r="GM14" s="27">
        <f t="shared" si="28"/>
        <v>1.6003910773832732E-4</v>
      </c>
      <c r="GN14" s="27">
        <f t="shared" si="29"/>
        <v>2.4719987286863681E-5</v>
      </c>
      <c r="GO14" s="27">
        <f t="shared" si="40"/>
        <v>1.8650035484972779E-4</v>
      </c>
      <c r="GP14" s="27"/>
      <c r="GQ14" s="9">
        <f>IF(VLOOKUP($B14,EM_80!$B$1:$C$201,2,FALSE)&gt;0,VLOOKUP($B14,EM_80!$B$1:$C$201,2,FALSE),".")</f>
        <v>110000</v>
      </c>
      <c r="GR14" s="9">
        <f t="shared" si="30"/>
        <v>21000</v>
      </c>
      <c r="GS14" s="9">
        <f t="shared" si="31"/>
        <v>189470</v>
      </c>
      <c r="GU14">
        <f t="shared" si="32"/>
        <v>687332000</v>
      </c>
      <c r="GV14">
        <f t="shared" si="33"/>
        <v>849515000</v>
      </c>
      <c r="GW14">
        <f t="shared" si="34"/>
        <v>1015923000</v>
      </c>
      <c r="GX14">
        <f t="shared" si="35"/>
        <v>1224614327</v>
      </c>
      <c r="GZ14" s="9" t="str">
        <f>IF(ISNA(VLOOKUP($B14,Area_EM_90,Seq!C$1,FALSE)),".",VLOOKUP($B14,Area_EM_90,Seq!C$1,FALSE))</f>
        <v>.</v>
      </c>
      <c r="HA14" s="9" t="str">
        <f>IF(ISNA(VLOOKUP($B14,Area_EM_90,Seq!D$1,FALSE)),".",VLOOKUP($B14,Area_EM_90,Seq!D$1,FALSE))</f>
        <v>.</v>
      </c>
      <c r="HB14" s="9" t="str">
        <f>IF(ISNA(VLOOKUP($B14,Area_EM_90,Seq!E$1,FALSE)),".",VLOOKUP($B14,Area_EM_90,Seq!E$1,FALSE))</f>
        <v>.</v>
      </c>
      <c r="HC14" s="9" t="str">
        <f>IF(ISNA(VLOOKUP($B14,Area_EM_90,Seq!F$1,FALSE)),".",VLOOKUP($B14,Area_EM_90,Seq!F$1,FALSE))</f>
        <v>.</v>
      </c>
      <c r="HD14" s="9" t="str">
        <f>IF(ISNA(VLOOKUP($B14,Area_EM_90,Seq!G$1,FALSE)),".",VLOOKUP($B14,Area_EM_90,Seq!G$1,FALSE))</f>
        <v>.</v>
      </c>
      <c r="HE14" s="9" t="str">
        <f>IF(ISNA(VLOOKUP($B14,Area_EM_90,Seq!H$1,FALSE)),".",VLOOKUP($B14,Area_EM_90,Seq!H$1,FALSE))</f>
        <v>.</v>
      </c>
      <c r="HF14" s="9" t="str">
        <f>IF(ISNA(VLOOKUP($B14,Area_EM_90,Seq!I$1,FALSE)),".",VLOOKUP($B14,Area_EM_90,Seq!I$1,FALSE))</f>
        <v>.</v>
      </c>
      <c r="HG14" s="9" t="str">
        <f>IF(ISNA(VLOOKUP($B14,Area_EM_90,Seq!J$1,FALSE)),".",VLOOKUP($B14,Area_EM_90,Seq!J$1,FALSE))</f>
        <v>.</v>
      </c>
      <c r="HH14" s="9" t="str">
        <f>IF(ISNA(VLOOKUP($B14,Area_EM_00,Seq!C$1,FALSE)),".",VLOOKUP($B14,Area_EM_00,Seq!C$1,FALSE))</f>
        <v>.</v>
      </c>
      <c r="HI14" s="9" t="str">
        <f>IF(ISNA(VLOOKUP($B14,Area_EM_00,Seq!D$1,FALSE)),".",VLOOKUP($B14,Area_EM_00,Seq!D$1,FALSE))</f>
        <v>.</v>
      </c>
      <c r="HJ14" s="9" t="str">
        <f>IF(ISNA(VLOOKUP($B14,Area_EM_00,Seq!E$1,FALSE)),".",VLOOKUP($B14,Area_EM_00,Seq!E$1,FALSE))</f>
        <v>.</v>
      </c>
      <c r="HK14" s="9" t="str">
        <f>IF(ISNA(VLOOKUP($B14,Area_EM_00,Seq!F$1,FALSE)),".",VLOOKUP($B14,Area_EM_00,Seq!F$1,FALSE))</f>
        <v>.</v>
      </c>
      <c r="HL14" s="9" t="str">
        <f>IF(ISNA(VLOOKUP($B14,Area_EM_00,Seq!G$1,FALSE)),".",VLOOKUP($B14,Area_EM_00,Seq!G$1,FALSE))</f>
        <v>.</v>
      </c>
      <c r="HM14" s="9" t="str">
        <f>IF(ISNA(VLOOKUP($B14,Area_EM_00,Seq!H$1,FALSE)),".",VLOOKUP($B14,Area_EM_00,Seq!H$1,FALSE))</f>
        <v>.</v>
      </c>
      <c r="HN14" s="9" t="str">
        <f>IF(ISNA(VLOOKUP($B14,Area_EM_00,Seq!I$1,FALSE)),".",VLOOKUP($B14,Area_EM_00,Seq!I$1,FALSE))</f>
        <v>.</v>
      </c>
      <c r="HO14" s="9" t="str">
        <f>IF(ISNA(VLOOKUP($B14,Area_EM_00,Seq!J$1,FALSE)),".",VLOOKUP($B14,Area_EM_00,Seq!J$1,FALSE))</f>
        <v>.</v>
      </c>
      <c r="HQ14" s="27"/>
      <c r="HR14" s="9">
        <f>IFERROR(VLOOKUP($B14,AREA_EM3_60_00,Seq!E$1,FALSE),".")</f>
        <v>30673</v>
      </c>
      <c r="HS14" s="9">
        <f>IFERROR(VLOOKUP($B14,AREA_EM3_60_00,Seq!F$1,FALSE),".")</f>
        <v>17647</v>
      </c>
      <c r="HT14" s="9">
        <f>IFERROR(VLOOKUP($B14,AREA_EM3_60_00,Seq!G$1,FALSE),".")</f>
        <v>26</v>
      </c>
      <c r="HU14" s="9">
        <f>IFERROR(VLOOKUP($B14,AREA_EM3_10,Seq!B$1,FALSE),".")</f>
        <v>25630.730513237544</v>
      </c>
      <c r="HV14" s="9">
        <f t="shared" si="41"/>
        <v>687332000</v>
      </c>
      <c r="HW14" s="9">
        <f t="shared" si="42"/>
        <v>849515000</v>
      </c>
      <c r="HX14" s="9">
        <f t="shared" si="43"/>
        <v>1015923000</v>
      </c>
      <c r="HY14" s="9">
        <f t="shared" si="44"/>
        <v>1224614327</v>
      </c>
    </row>
    <row r="15" spans="1:234">
      <c r="A15" s="25" t="s">
        <v>2317</v>
      </c>
      <c r="B15" s="26" t="str">
        <f t="shared" si="0"/>
        <v>Indonesia</v>
      </c>
      <c r="C15" s="166" t="s">
        <v>1447</v>
      </c>
      <c r="D15" s="27">
        <f>VLOOKUP("CHN.NY.GDP.MKTP.KD",AREA_WB_6ATTRS,Seq!B$1,FALSE)/10000</f>
        <v>18294112.043860689</v>
      </c>
      <c r="E15" s="27">
        <f>VLOOKUP("CHN.NY.GDP.MKTP.KD",AREA_WB_6ATTRS,Seq!C$1,FALSE)/10000</f>
        <v>19245405.87014145</v>
      </c>
      <c r="F15" s="27">
        <f>VLOOKUP("CHN.NY.GDP.MKTP.KD",AREA_WB_6ATTRS,Seq!D$1,FALSE)/10000</f>
        <v>20996737.804324333</v>
      </c>
      <c r="G15" s="27">
        <f>VLOOKUP("CHN.NY.GDP.MKTP.KD",AREA_WB_6ATTRS,Seq!E$1,FALSE)/10000</f>
        <v>23285382.224995762</v>
      </c>
      <c r="H15" s="27">
        <f>VLOOKUP("CHN.NY.GDP.MKTP.KD",AREA_WB_6ATTRS,Seq!F$1,FALSE)/10000</f>
        <v>26824760.323195074</v>
      </c>
      <c r="I15" s="27">
        <f>VLOOKUP("CHN.NY.GDP.MKTP.KD",AREA_WB_6ATTRS,Seq!G$1,FALSE)/10000</f>
        <v>30446102.966826372</v>
      </c>
      <c r="J15" s="27">
        <f>VLOOKUP("CHN.NY.GDP.MKTP.KD",AREA_WB_6ATTRS,Seq!H$1,FALSE)/10000</f>
        <v>33125360.027907111</v>
      </c>
      <c r="K15" s="27">
        <f>VLOOKUP("CHN.NY.GDP.MKTP.KD",AREA_WB_6ATTRS,Seq!I$1,FALSE)/10000</f>
        <v>36967901.791144341</v>
      </c>
      <c r="L15" s="27">
        <f>VLOOKUP("CHN.NY.GDP.MKTP.KD",AREA_WB_6ATTRS,Seq!J$1,FALSE)/10000</f>
        <v>41145274.693543643</v>
      </c>
      <c r="M15" s="27">
        <f>VLOOKUP("CHN.NY.GDP.MKTP.KD",AREA_WB_6ATTRS,Seq!K$1,FALSE)/10000</f>
        <v>42832230.955979005</v>
      </c>
      <c r="N15" s="27">
        <f>VLOOKUP("CHN.NY.GDP.MKTP.KD",AREA_WB_6ATTRS,Seq!L$1,FALSE)/10000</f>
        <v>44459855.73230619</v>
      </c>
      <c r="O15" s="27">
        <f>VLOOKUP("CHN.NY.GDP.MKTP.KD",AREA_WB_6ATTRS,Seq!M$1,FALSE)/10000</f>
        <v>48550162.459678344</v>
      </c>
      <c r="P15" s="27">
        <f>VLOOKUP("CHN.NY.GDP.MKTP.KD",AREA_WB_6ATTRS,Seq!N$1,FALSE)/10000</f>
        <v>55444285.528952621</v>
      </c>
      <c r="Q15" s="27">
        <f>VLOOKUP("CHN.NY.GDP.MKTP.KD",AREA_WB_6ATTRS,Seq!O$1,FALSE)/10000</f>
        <v>63206485.503006078</v>
      </c>
      <c r="R15" s="27">
        <f>VLOOKUP("CHN.NY.GDP.MKTP.KD",AREA_WB_6ATTRS,Seq!P$1,FALSE)/10000</f>
        <v>71486535.103899792</v>
      </c>
      <c r="S15" s="27">
        <f>VLOOKUP("CHN.NY.GDP.MKTP.KD",AREA_WB_6ATTRS,Seq!Q$1,FALSE)/10000</f>
        <v>79278567.430224851</v>
      </c>
      <c r="T15" s="27">
        <f>VLOOKUP("CHN.NY.GDP.MKTP.KD",AREA_WB_6ATTRS,Seq!R$1,FALSE)/10000</f>
        <v>87206424.173247412</v>
      </c>
      <c r="U15" s="27">
        <f>VLOOKUP("CHN.NY.GDP.MKTP.KD",AREA_WB_6ATTRS,Seq!S$1,FALSE)/10000</f>
        <v>95316621.621359423</v>
      </c>
      <c r="V15" s="27">
        <f>VLOOKUP("CHN.NY.GDP.MKTP.KD",AREA_WB_6ATTRS,Seq!T$1,FALSE)/10000</f>
        <v>102751318.10782552</v>
      </c>
      <c r="W15" s="27">
        <f>VLOOKUP("CHN.NY.GDP.MKTP.KD",AREA_WB_6ATTRS,Seq!U$1,FALSE)/10000</f>
        <v>110560418.28402025</v>
      </c>
      <c r="X15" s="27">
        <f>VLOOKUP("CHN.NY.GDP.MKTP.KD",AREA_WB_6ATTRS,Seq!V$1,FALSE)/10000</f>
        <v>119847493.41987793</v>
      </c>
      <c r="Y15" s="27">
        <f>VLOOKUP("CHN.NY.GDP.MKTP.KD",AREA_WB_6ATTRS,Seq!W$1,FALSE)/10000</f>
        <v>129794835.37372778</v>
      </c>
      <c r="Z15" s="27">
        <f>VLOOKUP("CHN.NY.GDP.MKTP.KD",AREA_WB_6ATTRS,Seq!X$1,FALSE)/10000</f>
        <v>141606165.392737</v>
      </c>
      <c r="AA15" s="27">
        <f>VLOOKUP("CHN.NY.GDP.MKTP.KD",AREA_WB_6ATTRS,Seq!Y$1,FALSE)/10000</f>
        <v>155766781.9320105</v>
      </c>
      <c r="AB15" s="27">
        <f>VLOOKUP("CHN.NY.GDP.MKTP.KD",AREA_WB_6ATTRS,Seq!Z$1,FALSE)/10000</f>
        <v>171499226.90714428</v>
      </c>
      <c r="AC15" s="27">
        <f>VLOOKUP("CHN.NY.GDP.MKTP.KD",AREA_WB_6ATTRS,Seq!AA$1,FALSE)/10000</f>
        <v>190878639.54765138</v>
      </c>
      <c r="AD15" s="27">
        <f>VLOOKUP("CHN.NY.GDP.MKTP.KD",AREA_WB_6ATTRS,Seq!AB$1,FALSE)/10000</f>
        <v>215120226.77020231</v>
      </c>
      <c r="AE15" s="27">
        <f>VLOOKUP("CHN.NY.GDP.MKTP.KD",AREA_WB_6ATTRS,Seq!AC$1,FALSE)/10000</f>
        <v>245667298.97157177</v>
      </c>
      <c r="AF15" s="27">
        <f>VLOOKUP("CHN.NY.GDP.MKTP.KD",AREA_WB_6ATTRS,Seq!AD$1,FALSE)/10000</f>
        <v>269251359.67284226</v>
      </c>
      <c r="AG15" s="27">
        <f>VLOOKUP("CHN.NY.GDP.MKTP.KD",AREA_WB_6ATTRS,Seq!AE$1,FALSE)/10000</f>
        <v>294022484.76274431</v>
      </c>
      <c r="AH15" s="27">
        <f>VLOOKUP("CHN.NY.GDP.MKTP.KD",AREA_WB_6ATTRS,Seq!AF$1,FALSE)/10000</f>
        <v>324600823.17806971</v>
      </c>
      <c r="AI15" s="27">
        <f>VLOOKUP("CHN.NY.GDP.MKTP.KD",AREA_WB_6ATTRS,Seq!AG$1,FALSE)/10000</f>
        <v>354139498.08727396</v>
      </c>
      <c r="AJ15" s="27"/>
      <c r="AK15" s="27"/>
      <c r="AL15" s="27"/>
      <c r="AM15" s="27"/>
      <c r="AN15" s="27"/>
      <c r="AO15" s="27"/>
      <c r="AP15" s="27">
        <f>IFERROR(VLOOKUP(CONCATENATE($C15, ".NY.GDP.MKTP.KD"),AREA_WB_6ATTRS,Seq!B$1,FALSE)/10000,".")</f>
        <v>5882127.2858998524</v>
      </c>
      <c r="AQ15" s="27">
        <f>IFERROR(VLOOKUP(CONCATENATE($C15, ".NY.GDP.MKTP.KD"),AREA_WB_6ATTRS,Seq!C$1,FALSE)/10000,".")</f>
        <v>6361414.2518226579</v>
      </c>
      <c r="AR15" s="27">
        <f>IFERROR(VLOOKUP(CONCATENATE($C15, ".NY.GDP.MKTP.KD"),AREA_WB_6ATTRS,Seq!D$1,FALSE)/10000,".")</f>
        <v>6431648.9535694709</v>
      </c>
      <c r="AS15" s="27">
        <f>IFERROR(VLOOKUP(CONCATENATE($C15, ".NY.GDP.MKTP.KD"),AREA_WB_6ATTRS,Seq!E$1,FALSE)/10000,".")</f>
        <v>6975117.3550127838</v>
      </c>
      <c r="AT15" s="27">
        <f>IFERROR(VLOOKUP(CONCATENATE($C15, ".NY.GDP.MKTP.KD"),AREA_WB_6ATTRS,Seq!F$1,FALSE)/10000,".")</f>
        <v>7475383.3726795567</v>
      </c>
      <c r="AU15" s="27">
        <f>IFERROR(VLOOKUP(CONCATENATE($C15, ".NY.GDP.MKTP.KD"),AREA_WB_6ATTRS,Seq!G$1,FALSE)/10000,".")</f>
        <v>7735342.7294981563</v>
      </c>
      <c r="AV15" s="27">
        <f>IFERROR(VLOOKUP(CONCATENATE($C15, ".NY.GDP.MKTP.KD"),AREA_WB_6ATTRS,Seq!H$1,FALSE)/10000,".")</f>
        <v>8196718.513744954</v>
      </c>
      <c r="AW15" s="27">
        <f>IFERROR(VLOOKUP(CONCATENATE($C15, ".NY.GDP.MKTP.KD"),AREA_WB_6ATTRS,Seq!I$1,FALSE)/10000,".")</f>
        <v>8631144.8523557819</v>
      </c>
      <c r="AX15" s="27">
        <f>IFERROR(VLOOKUP(CONCATENATE($C15, ".NY.GDP.MKTP.KD"),AREA_WB_6ATTRS,Seq!J$1,FALSE)/10000,".")</f>
        <v>9179712.6913315412</v>
      </c>
      <c r="AY15" s="27">
        <f>IFERROR(VLOOKUP(CONCATENATE($C15, ".NY.GDP.MKTP.KD"),AREA_WB_6ATTRS,Seq!K$1,FALSE)/10000,".")</f>
        <v>10013663.366221575</v>
      </c>
      <c r="AZ15" s="27">
        <f>IFERROR(VLOOKUP(CONCATENATE($C15, ".NY.GDP.MKTP.KD"),AREA_WB_6ATTRS,Seq!L$1,FALSE)/10000,".")</f>
        <v>10915050.606301632</v>
      </c>
      <c r="BA15" s="27">
        <f>IFERROR(VLOOKUP(CONCATENATE($C15, ".NY.GDP.MKTP.KD"),AREA_WB_6ATTRS,Seq!M$1,FALSE)/10000,".")</f>
        <v>11889524.073592992</v>
      </c>
      <c r="BB15" s="27">
        <f>IFERROR(VLOOKUP(CONCATENATE($C15, ".NY.GDP.MKTP.KD"),AREA_WB_6ATTRS,Seq!N$1,FALSE)/10000,".")</f>
        <v>12748007.349984961</v>
      </c>
      <c r="BC15" s="27">
        <f>IFERROR(VLOOKUP(CONCATENATE($C15, ".NY.GDP.MKTP.KD"),AREA_WB_6ATTRS,Seq!O$1,FALSE)/10000,".")</f>
        <v>13672757.416694237</v>
      </c>
      <c r="BD15" s="27">
        <f>IFERROR(VLOOKUP(CONCATENATE($C15, ".NY.GDP.MKTP.KD"),AREA_WB_6ATTRS,Seq!P$1,FALSE)/10000,".")</f>
        <v>14703692.442825904</v>
      </c>
      <c r="BE15" s="27">
        <f>IFERROR(VLOOKUP(CONCATENATE($C15, ".NY.GDP.MKTP.KD"),AREA_WB_6ATTRS,Seq!Q$1,FALSE)/10000,".")</f>
        <v>15938267.106123401</v>
      </c>
      <c r="BF15" s="27">
        <f>IFERROR(VLOOKUP(CONCATENATE($C15, ".NY.GDP.MKTP.KD"),AREA_WB_6ATTRS,Seq!R$1,FALSE)/10000,".")</f>
        <v>17156394.798459146</v>
      </c>
      <c r="BG15" s="27">
        <f>IFERROR(VLOOKUP(CONCATENATE($C15, ".NY.GDP.MKTP.KD"),AREA_WB_6ATTRS,Seq!S$1,FALSE)/10000,".")</f>
        <v>17962723.486846436</v>
      </c>
      <c r="BH15" s="27">
        <f>IFERROR(VLOOKUP(CONCATENATE($C15, ".NY.GDP.MKTP.KD"),AREA_WB_6ATTRS,Seq!T$1,FALSE)/10000,".")</f>
        <v>15604806.363572706</v>
      </c>
      <c r="BI15" s="27">
        <f>IFERROR(VLOOKUP(CONCATENATE($C15, ".NY.GDP.MKTP.KD"),AREA_WB_6ATTRS,Seq!U$1,FALSE)/10000,".")</f>
        <v>15728260.642504957</v>
      </c>
      <c r="BJ15" s="27">
        <f>IFERROR(VLOOKUP(CONCATENATE($C15, ".NY.GDP.MKTP.KD"),AREA_WB_6ATTRS,Seq!V$1,FALSE)/10000,".")</f>
        <v>16502101.226150867</v>
      </c>
      <c r="BK15" s="27">
        <f>IFERROR(VLOOKUP(CONCATENATE($C15, ".NY.GDP.MKTP.KD"),AREA_WB_6ATTRS,Seq!W$1,FALSE)/10000,".")</f>
        <v>17103349.747411206</v>
      </c>
      <c r="BL15" s="27">
        <f>IFERROR(VLOOKUP(CONCATENATE($C15, ".NY.GDP.MKTP.KD"),AREA_WB_6ATTRS,Seq!X$1,FALSE)/10000,".")</f>
        <v>17872910.760308158</v>
      </c>
      <c r="BM15" s="27">
        <f>IFERROR(VLOOKUP(CONCATENATE($C15, ".NY.GDP.MKTP.KD"),AREA_WB_6ATTRS,Seq!Y$1,FALSE)/10000,".")</f>
        <v>18727301.867438599</v>
      </c>
      <c r="BN15" s="27">
        <f>IFERROR(VLOOKUP(CONCATENATE($C15, ".NY.GDP.MKTP.KD"),AREA_WB_6ATTRS,Seq!Z$1,FALSE)/10000,".")</f>
        <v>19669448.817692418</v>
      </c>
      <c r="BO15" s="27">
        <f>IFERROR(VLOOKUP(CONCATENATE($C15, ".NY.GDP.MKTP.KD"),AREA_WB_6ATTRS,Seq!AA$1,FALSE)/10000,".")</f>
        <v>20789146.216710817</v>
      </c>
      <c r="BP15" s="27">
        <f>IFERROR(VLOOKUP(CONCATENATE($C15, ".NY.GDP.MKTP.KD"),AREA_WB_6ATTRS,Seq!AB$1,FALSE)/10000,".")</f>
        <v>21932747.126647372</v>
      </c>
      <c r="BQ15" s="27">
        <f>IFERROR(VLOOKUP(CONCATENATE($C15, ".NY.GDP.MKTP.KD"),AREA_WB_6ATTRS,Seq!AC$1,FALSE)/10000,".")</f>
        <v>23324384.810673781</v>
      </c>
      <c r="BR15" s="27">
        <f>IFERROR(VLOOKUP(CONCATENATE($C15, ".NY.GDP.MKTP.KD"),AREA_WB_6ATTRS,Seq!AD$1,FALSE)/10000,".")</f>
        <v>24727043.923756983</v>
      </c>
      <c r="BS15" s="27">
        <f>IFERROR(VLOOKUP(CONCATENATE($C15, ".NY.GDP.MKTP.KD"),AREA_WB_6ATTRS,Seq!AE$1,FALSE)/10000,".")</f>
        <v>25871627.650215715</v>
      </c>
      <c r="BT15" s="27">
        <f>IFERROR(VLOOKUP(CONCATENATE($C15, ".NY.GDP.MKTP.KD"),AREA_WB_6ATTRS,Seq!AF$1,FALSE)/10000,".")</f>
        <v>27474467.741988599</v>
      </c>
      <c r="BU15" s="27">
        <f>IFERROR(VLOOKUP(CONCATENATE($C15, ".NY.GDP.MKTP.KD"),AREA_WB_6ATTRS,Seq!AG$1,FALSE)/10000,".")</f>
        <v>29248488.43323518</v>
      </c>
      <c r="BV15" s="27"/>
      <c r="BW15" s="27"/>
      <c r="BX15" s="27"/>
      <c r="BY15" s="27"/>
      <c r="BZ15" s="27"/>
      <c r="CA15" s="27"/>
      <c r="CB15" s="27"/>
      <c r="CC15" s="27">
        <f>CNPop!A$48</f>
        <v>5.0000000000000001E-3</v>
      </c>
      <c r="CD15" s="27">
        <f>CNPop!B$48</f>
        <v>6.0000000000000001E-3</v>
      </c>
      <c r="CE15" s="27">
        <f>CNPop!C$48</f>
        <v>6.0000000000000001E-3</v>
      </c>
      <c r="CF15" s="27">
        <f>CNPop!D$48</f>
        <v>7.0000000000000001E-3</v>
      </c>
      <c r="CG15" s="27">
        <f>CNPop!E$48</f>
        <v>7.0000000000000001E-3</v>
      </c>
      <c r="CH15" s="27">
        <f>CNPop!F$48</f>
        <v>8.0000000000000002E-3</v>
      </c>
      <c r="CI15" s="27">
        <f>CNPop!G$48</f>
        <v>8.9999999999999993E-3</v>
      </c>
      <c r="CJ15" s="27">
        <f>CNPop!H$48</f>
        <v>0.01</v>
      </c>
      <c r="CK15" s="27">
        <f>CNPop!I$48</f>
        <v>1.0999999999999999E-2</v>
      </c>
      <c r="CL15" s="27">
        <f>CNPop!J$48</f>
        <v>1.2E-2</v>
      </c>
      <c r="CM15" s="27">
        <f>CNPop!K$48</f>
        <v>1.4E-2</v>
      </c>
      <c r="CN15" s="27">
        <f>CNPop!L$48</f>
        <v>1.6E-2</v>
      </c>
      <c r="CO15" s="27">
        <f>CNPop!M$48</f>
        <v>1.7000000000000001E-2</v>
      </c>
      <c r="CP15" s="27">
        <f>CNPop!N$48</f>
        <v>1.9E-2</v>
      </c>
      <c r="CQ15" s="27">
        <f>CNPop!O$48</f>
        <v>2.1000000000000001E-2</v>
      </c>
      <c r="CR15" s="27">
        <f>CNPop!P$48</f>
        <v>2.3E-2</v>
      </c>
      <c r="CS15" s="27">
        <f>CNPop!Q$48</f>
        <v>2.5999999999999999E-2</v>
      </c>
      <c r="CT15" s="27">
        <f>CNPop!R$48</f>
        <v>2.8000000000000001E-2</v>
      </c>
      <c r="CU15" s="27">
        <f>CNPop!S$48</f>
        <v>0.03</v>
      </c>
      <c r="CV15" s="27">
        <f>CNPop!T$48</f>
        <v>3.3000000000000002E-2</v>
      </c>
      <c r="CW15" s="27">
        <f>CNPop!U$48</f>
        <v>3.5999999999999997E-2</v>
      </c>
      <c r="CX15" s="27">
        <f>CNPop!V$48</f>
        <v>3.9E-2</v>
      </c>
      <c r="CY15" s="27">
        <f>CNPop!W$48</f>
        <v>4.2000000000000003E-2</v>
      </c>
      <c r="CZ15" s="27">
        <f>CNPop!X$48</f>
        <v>4.4999999999999998E-2</v>
      </c>
      <c r="DA15" s="27">
        <f>CNPop!Y$48</f>
        <v>4.9000000000000002E-2</v>
      </c>
      <c r="DB15" s="27">
        <f>CNPop!Z$48</f>
        <v>5.1999999999999998E-2</v>
      </c>
      <c r="DC15" s="27">
        <f>CNPop!AA$48</f>
        <v>5.6000000000000001E-2</v>
      </c>
      <c r="DD15" s="27">
        <f>CNPop!AB$48</f>
        <v>0.06</v>
      </c>
      <c r="DE15" s="27">
        <f>CNPop!AC$48</f>
        <v>6.3E-2</v>
      </c>
      <c r="DF15" s="27">
        <f>CNPop!AD$48</f>
        <v>6.8000000000000005E-2</v>
      </c>
      <c r="DG15" s="27">
        <f>CNPop!AE$48</f>
        <v>7.1999999999999995E-2</v>
      </c>
      <c r="DH15" s="27">
        <f>CNPop!AF$48</f>
        <v>7.5999999999999998E-2</v>
      </c>
      <c r="DI15" s="27">
        <f>CNPop!AG$48</f>
        <v>8.1000000000000003E-2</v>
      </c>
      <c r="DJ15" s="27">
        <f>CNPop!AH$48</f>
        <v>8.5000000000000006E-2</v>
      </c>
      <c r="DK15" s="27">
        <f>CNPop!AI$48</f>
        <v>0.09</v>
      </c>
      <c r="DL15" s="27">
        <f>CNPop!AJ$48</f>
        <v>9.5000000000000001E-2</v>
      </c>
      <c r="DM15" s="27">
        <f>CNPop!AK$48</f>
        <v>0.1</v>
      </c>
      <c r="DN15" s="27"/>
      <c r="DO15" s="27">
        <f t="shared" si="1"/>
        <v>0.15199999809265136</v>
      </c>
      <c r="DP15" s="27">
        <f t="shared" si="2"/>
        <v>0.15199999809265136</v>
      </c>
      <c r="DQ15" s="27">
        <f t="shared" si="3"/>
        <v>0.15199999809265136</v>
      </c>
      <c r="DR15" s="27">
        <f t="shared" si="4"/>
        <v>0.15199999809265136</v>
      </c>
      <c r="DS15" s="27">
        <f t="shared" si="5"/>
        <v>0.15199999809265136</v>
      </c>
      <c r="DT15" s="27">
        <f t="shared" si="6"/>
        <v>0.15199999809265136</v>
      </c>
      <c r="DU15" s="27">
        <f t="shared" si="7"/>
        <v>0.15199999809265136</v>
      </c>
      <c r="DV15" s="27">
        <f t="shared" si="8"/>
        <v>0.15199999809265136</v>
      </c>
      <c r="DW15" s="27">
        <f t="shared" si="9"/>
        <v>0.15199999809265136</v>
      </c>
      <c r="DX15" s="27">
        <f t="shared" si="10"/>
        <v>0.15199999809265136</v>
      </c>
      <c r="DY15" s="27">
        <f t="shared" si="11"/>
        <v>0.15199999809265136</v>
      </c>
      <c r="DZ15" s="27">
        <f t="shared" si="12"/>
        <v>0.15199999809265136</v>
      </c>
      <c r="EA15" s="27">
        <f t="shared" si="13"/>
        <v>0.15199999809265136</v>
      </c>
      <c r="EB15" s="27">
        <f t="shared" si="14"/>
        <v>0.15199999809265136</v>
      </c>
      <c r="EC15" s="27">
        <f t="shared" si="15"/>
        <v>0.15199999809265136</v>
      </c>
      <c r="ED15" s="27">
        <f t="shared" si="16"/>
        <v>0.03</v>
      </c>
      <c r="EE15" s="27">
        <f t="shared" si="17"/>
        <v>0.03</v>
      </c>
      <c r="EF15" s="27">
        <f t="shared" si="18"/>
        <v>4.1999998092651369E-2</v>
      </c>
      <c r="EG15" s="27">
        <f t="shared" si="19"/>
        <v>4.1999998092651369E-2</v>
      </c>
      <c r="EH15" s="27">
        <f t="shared" si="20"/>
        <v>0.11699999809265137</v>
      </c>
      <c r="EI15" s="27">
        <f t="shared" si="21"/>
        <v>4.5999999046325686E-2</v>
      </c>
      <c r="EJ15" s="27">
        <f t="shared" si="22"/>
        <v>0.05</v>
      </c>
      <c r="EK15" s="27">
        <f t="shared" si="23"/>
        <v>4.9000000953674315E-2</v>
      </c>
      <c r="EL15" s="27">
        <f t="shared" si="24"/>
        <v>4.4999999999999998E-2</v>
      </c>
      <c r="EM15" s="27">
        <f t="shared" si="25"/>
        <v>5.3000001907348632E-2</v>
      </c>
      <c r="EN15" s="27">
        <f t="shared" si="26"/>
        <v>5.5999999046325681E-2</v>
      </c>
      <c r="EO15" s="27">
        <f t="shared" si="27"/>
        <v>6.1999998092651366E-2</v>
      </c>
      <c r="EP15" s="27">
        <f t="shared" si="37"/>
        <v>6.5000000000000002E-2</v>
      </c>
      <c r="EQ15" s="27">
        <f t="shared" si="38"/>
        <v>7.0999999046325687E-2</v>
      </c>
      <c r="ER15" s="27">
        <f t="shared" si="50"/>
        <v>7.0999999046325687E-2</v>
      </c>
      <c r="ES15" s="27">
        <f t="shared" si="50"/>
        <v>7.0999999046325687E-2</v>
      </c>
      <c r="ET15" s="27">
        <f t="shared" si="50"/>
        <v>7.0999999046325687E-2</v>
      </c>
      <c r="EU15" s="27"/>
      <c r="EV15" s="27"/>
      <c r="EW15" s="27"/>
      <c r="EX15" s="27"/>
      <c r="EY15" s="27"/>
      <c r="EZ15" s="27" t="str">
        <f>IFERROR(VLOOKUP(CONCATENATE($C15,".SL.TLF.TERT.ZS"),AREA_WB_6ATTRS,Seq!B$1,FALSE)/100,".")</f>
        <v>.</v>
      </c>
      <c r="FA15" s="27" t="str">
        <f>IFERROR(VLOOKUP(CONCATENATE($C15,".SL.TLF.TERT.ZS"),AREA_WB_6ATTRS,Seq!C$1,FALSE)/100,".")</f>
        <v>.</v>
      </c>
      <c r="FB15" s="27" t="str">
        <f>IFERROR(VLOOKUP(CONCATENATE($C15,".SL.TLF.TERT.ZS"),AREA_WB_6ATTRS,Seq!D$1,FALSE)/100,".")</f>
        <v>.</v>
      </c>
      <c r="FC15" s="27" t="str">
        <f>IFERROR(VLOOKUP(CONCATENATE($C15,".SL.TLF.TERT.ZS"),AREA_WB_6ATTRS,Seq!E$1,FALSE)/100,".")</f>
        <v>.</v>
      </c>
      <c r="FD15" s="27" t="str">
        <f>IFERROR(VLOOKUP(CONCATENATE($C15,".SL.TLF.TERT.ZS"),AREA_WB_6ATTRS,Seq!F$1,FALSE)/100,".")</f>
        <v>.</v>
      </c>
      <c r="FE15" s="27" t="str">
        <f>IFERROR(VLOOKUP(CONCATENATE($C15,".SL.TLF.TERT.ZS"),AREA_WB_6ATTRS,Seq!G$1,FALSE)/100,".")</f>
        <v>.</v>
      </c>
      <c r="FF15" s="27" t="str">
        <f>IFERROR(VLOOKUP(CONCATENATE($C15,".SL.TLF.TERT.ZS"),AREA_WB_6ATTRS,Seq!H$1,FALSE)/100,".")</f>
        <v>.</v>
      </c>
      <c r="FG15" s="27" t="str">
        <f>IFERROR(VLOOKUP(CONCATENATE($C15,".SL.TLF.TERT.ZS"),AREA_WB_6ATTRS,Seq!I$1,FALSE)/100,".")</f>
        <v>.</v>
      </c>
      <c r="FH15" s="27" t="str">
        <f>IFERROR(VLOOKUP(CONCATENATE($C15,".SL.TLF.TERT.ZS"),AREA_WB_6ATTRS,Seq!J$1,FALSE)/100,".")</f>
        <v>.</v>
      </c>
      <c r="FI15" s="27" t="str">
        <f>IFERROR(VLOOKUP(CONCATENATE($C15,".SL.TLF.TERT.ZS"),AREA_WB_6ATTRS,Seq!K$1,FALSE)/100,".")</f>
        <v>.</v>
      </c>
      <c r="FJ15" s="27" t="str">
        <f>IFERROR(VLOOKUP(CONCATENATE($C15,".SL.TLF.TERT.ZS"),AREA_WB_6ATTRS,Seq!L$1,FALSE)/100,".")</f>
        <v>.</v>
      </c>
      <c r="FK15" s="27" t="str">
        <f>IFERROR(VLOOKUP(CONCATENATE($C15,".SL.TLF.TERT.ZS"),AREA_WB_6ATTRS,Seq!M$1,FALSE)/100,".")</f>
        <v>.</v>
      </c>
      <c r="FL15" s="27" t="str">
        <f>IFERROR(VLOOKUP(CONCATENATE($C15,".SL.TLF.TERT.ZS"),AREA_WB_6ATTRS,Seq!N$1,FALSE)/100,".")</f>
        <v>.</v>
      </c>
      <c r="FM15" s="27" t="str">
        <f>IFERROR(VLOOKUP(CONCATENATE($C15,".SL.TLF.TERT.ZS"),AREA_WB_6ATTRS,Seq!O$1,FALSE)/100,".")</f>
        <v>.</v>
      </c>
      <c r="FN15" s="27">
        <f>IFERROR(VLOOKUP(CONCATENATE($C15,".SL.TLF.TERT.ZS"),AREA_WB_6ATTRS,Seq!P$1,FALSE)/100,".")</f>
        <v>0.15199999809265136</v>
      </c>
      <c r="FO15" s="27" t="str">
        <f>IFERROR(VLOOKUP(CONCATENATE($C15,".SL.TLF.TERT.ZS"),AREA_WB_6ATTRS,Seq!Q$1,FALSE)/100,".")</f>
        <v>.</v>
      </c>
      <c r="FP15" s="27">
        <f>IFERROR(VLOOKUP(CONCATENATE($C15,".SL.TLF.TERT.ZS"),AREA_WB_6ATTRS,Seq!R$1,FALSE)/100,".")</f>
        <v>0.03</v>
      </c>
      <c r="FQ15" s="27" t="str">
        <f>IFERROR(VLOOKUP(CONCATENATE($C15,".SL.TLF.TERT.ZS"),AREA_WB_6ATTRS,Seq!S$1,FALSE)/100,".")</f>
        <v>.</v>
      </c>
      <c r="FR15" s="27">
        <f>IFERROR(VLOOKUP(CONCATENATE($C15,".SL.TLF.TERT.ZS"),AREA_WB_6ATTRS,Seq!T$1,FALSE)/100,".")</f>
        <v>4.1999998092651369E-2</v>
      </c>
      <c r="FS15" s="27">
        <f>IFERROR(VLOOKUP(CONCATENATE($C15,".SL.TLF.TERT.ZS"),AREA_WB_6ATTRS,Seq!U$1,FALSE)/100,".")</f>
        <v>0.11699999809265137</v>
      </c>
      <c r="FT15" s="27">
        <f>IFERROR(VLOOKUP(CONCATENATE($C15,".SL.TLF.TERT.ZS"),AREA_WB_6ATTRS,Seq!V$1,FALSE)/100,".")</f>
        <v>4.5999999046325686E-2</v>
      </c>
      <c r="FU15" s="27">
        <f>IFERROR(VLOOKUP(CONCATENATE($C15,".SL.TLF.TERT.ZS"),AREA_WB_6ATTRS,Seq!W$1,FALSE)/100,".")</f>
        <v>0.05</v>
      </c>
      <c r="FV15" s="27">
        <f>IFERROR(VLOOKUP(CONCATENATE($C15,".SL.TLF.TERT.ZS"),AREA_WB_6ATTRS,Seq!X$1,FALSE)/100,".")</f>
        <v>4.9000000953674315E-2</v>
      </c>
      <c r="FW15" s="27">
        <f>IFERROR(VLOOKUP(CONCATENATE($C15,".SL.TLF.TERT.ZS"),AREA_WB_6ATTRS,Seq!Y$1,FALSE)/100,".")</f>
        <v>4.4999999999999998E-2</v>
      </c>
      <c r="FX15" s="27">
        <f>IFERROR(VLOOKUP(CONCATENATE($C15,".SL.TLF.TERT.ZS"),AREA_WB_6ATTRS,Seq!Z$1,FALSE)/100,".")</f>
        <v>5.3000001907348632E-2</v>
      </c>
      <c r="FY15" s="27">
        <f>IFERROR(VLOOKUP(CONCATENATE($C15,".SL.TLF.TERT.ZS"),AREA_WB_6ATTRS,Seq!AA$1,FALSE)/100,".")</f>
        <v>5.5999999046325681E-2</v>
      </c>
      <c r="FZ15" s="27">
        <f>IFERROR(VLOOKUP(CONCATENATE($C15,".SL.TLF.TERT.ZS"),AREA_WB_6ATTRS,Seq!AB$1,FALSE)/100,".")</f>
        <v>6.1999998092651366E-2</v>
      </c>
      <c r="GA15" s="27">
        <f>IFERROR(VLOOKUP(CONCATENATE($C15,".SL.TLF.TERT.ZS"),AREA_WB_6ATTRS,Seq!AC$1,FALSE)/100,".")</f>
        <v>6.5000000000000002E-2</v>
      </c>
      <c r="GB15" s="27">
        <f>IFERROR(VLOOKUP(CONCATENATE($C15,".SL.TLF.TERT.ZS"),AREA_WB_6ATTRS,Seq!AD$1,FALSE)/100,".")</f>
        <v>7.0999999046325687E-2</v>
      </c>
      <c r="GC15" s="27" t="str">
        <f>IFERROR(VLOOKUP(CONCATENATE($C15,".SL.TLF.TERT.ZS"),AREA_WB_6ATTRS,Seq!AE$1,FALSE)/100,".")</f>
        <v>.</v>
      </c>
      <c r="GD15" s="27" t="str">
        <f>IFERROR(VLOOKUP(CONCATENATE($C15,".SL.TLF.TERT.ZS"),AREA_WB_6ATTRS,Seq!AF$1,FALSE)/100,".")</f>
        <v>.</v>
      </c>
      <c r="GE15" s="27" t="str">
        <f>IFERROR(VLOOKUP(CONCATENATE($C15,".SL.TLF.TERT.ZS"),AREA_WB_6ATTRS,Seq!AG$1,FALSE)/100,".")</f>
        <v>.</v>
      </c>
      <c r="GF15" s="27" t="str">
        <f>IFERROR(VLOOKUP(CONCATENATE($C15,".SL.TLF.TERT.ZS"),AREA_WB_6ATTRS,Seq!AH$1,FALSE)/100,".")</f>
        <v>.</v>
      </c>
      <c r="GG15" s="27" t="str">
        <f>IFERROR(VLOOKUP(CONCATENATE($C15,".SL.TLF.TERT.ZS"),AREA_WB_6ATTRS,Seq!AI$1,FALSE)/100,".")</f>
        <v>.</v>
      </c>
      <c r="GH15" s="27" t="str">
        <f>IFERROR(VLOOKUP(CONCATENATE($C15,".SL.TLF.TERT.ZS"),AREA_WB_6ATTRS,Seq!AJ$1,FALSE)/100,".")</f>
        <v>.</v>
      </c>
      <c r="GI15" s="27" t="str">
        <f>IFERROR(VLOOKUP(CONCATENATE($C15,".SL.TLF.TERT.ZS"),AREA_WB_6ATTRS,Seq!AK$1,FALSE)/100,".")</f>
        <v>.</v>
      </c>
      <c r="GJ15" s="27" t="str">
        <f>IFERROR(VLOOKUP(CONCATENATE($C15,".SL.TLF.TERT.ZS"),AREA_WB_6ATTRS,Seq!AL$1,FALSE)/100,".")</f>
        <v>.</v>
      </c>
      <c r="GK15" s="27"/>
      <c r="GL15" s="27"/>
      <c r="GM15" s="27">
        <f t="shared" si="28"/>
        <v>4.1956031102722176E-2</v>
      </c>
      <c r="GN15" s="27">
        <f t="shared" si="29"/>
        <v>4.0927891678866346E-2</v>
      </c>
      <c r="GO15" s="27">
        <f t="shared" si="40"/>
        <v>3.6857901638574421E-2</v>
      </c>
      <c r="GP15" s="27"/>
      <c r="GQ15" s="9">
        <f>IF(VLOOKUP($B15,EM_80!$B$1:$C$201,2,FALSE)&gt;0,VLOOKUP($B15,EM_80!$B$1:$C$201,2,FALSE),".")</f>
        <v>6150000</v>
      </c>
      <c r="GR15" s="9">
        <f t="shared" si="30"/>
        <v>7260000</v>
      </c>
      <c r="GS15" s="9">
        <f t="shared" si="31"/>
        <v>7566200</v>
      </c>
      <c r="GU15">
        <f t="shared" si="32"/>
        <v>146582025</v>
      </c>
      <c r="GV15">
        <f t="shared" si="33"/>
        <v>177385145</v>
      </c>
      <c r="GW15">
        <f t="shared" si="34"/>
        <v>205280270</v>
      </c>
      <c r="GX15">
        <f t="shared" si="35"/>
        <v>239870937</v>
      </c>
      <c r="GZ15" s="9" t="str">
        <f>IF(ISNA(VLOOKUP($B15,Area_EM_90,Seq!C$1,FALSE)),".",VLOOKUP($B15,Area_EM_90,Seq!C$1,FALSE))</f>
        <v>.</v>
      </c>
      <c r="HA15" s="9" t="str">
        <f>IF(ISNA(VLOOKUP($B15,Area_EM_90,Seq!D$1,FALSE)),".",VLOOKUP($B15,Area_EM_90,Seq!D$1,FALSE))</f>
        <v>.</v>
      </c>
      <c r="HB15" s="9" t="str">
        <f>IF(ISNA(VLOOKUP($B15,Area_EM_90,Seq!E$1,FALSE)),".",VLOOKUP($B15,Area_EM_90,Seq!E$1,FALSE))</f>
        <v>.</v>
      </c>
      <c r="HC15" s="9" t="str">
        <f>IF(ISNA(VLOOKUP($B15,Area_EM_90,Seq!F$1,FALSE)),".",VLOOKUP($B15,Area_EM_90,Seq!F$1,FALSE))</f>
        <v>.</v>
      </c>
      <c r="HD15" s="9" t="str">
        <f>IF(ISNA(VLOOKUP($B15,Area_EM_90,Seq!G$1,FALSE)),".",VLOOKUP($B15,Area_EM_90,Seq!G$1,FALSE))</f>
        <v>.</v>
      </c>
      <c r="HE15" s="9" t="str">
        <f>IF(ISNA(VLOOKUP($B15,Area_EM_90,Seq!H$1,FALSE)),".",VLOOKUP($B15,Area_EM_90,Seq!H$1,FALSE))</f>
        <v>.</v>
      </c>
      <c r="HF15" s="9" t="str">
        <f>IF(ISNA(VLOOKUP($B15,Area_EM_90,Seq!I$1,FALSE)),".",VLOOKUP($B15,Area_EM_90,Seq!I$1,FALSE))</f>
        <v>.</v>
      </c>
      <c r="HG15" s="9" t="str">
        <f>IF(ISNA(VLOOKUP($B15,Area_EM_90,Seq!J$1,FALSE)),".",VLOOKUP($B15,Area_EM_90,Seq!J$1,FALSE))</f>
        <v>.</v>
      </c>
      <c r="HH15" s="9" t="str">
        <f>IF(ISNA(VLOOKUP($B15,Area_EM_00,Seq!C$1,FALSE)),".",VLOOKUP($B15,Area_EM_00,Seq!C$1,FALSE))</f>
        <v>.</v>
      </c>
      <c r="HI15" s="9" t="str">
        <f>IF(ISNA(VLOOKUP($B15,Area_EM_00,Seq!D$1,FALSE)),".",VLOOKUP($B15,Area_EM_00,Seq!D$1,FALSE))</f>
        <v>.</v>
      </c>
      <c r="HJ15" s="9" t="str">
        <f>IF(ISNA(VLOOKUP($B15,Area_EM_00,Seq!E$1,FALSE)),".",VLOOKUP($B15,Area_EM_00,Seq!E$1,FALSE))</f>
        <v>.</v>
      </c>
      <c r="HK15" s="9" t="str">
        <f>IF(ISNA(VLOOKUP($B15,Area_EM_00,Seq!F$1,FALSE)),".",VLOOKUP($B15,Area_EM_00,Seq!F$1,FALSE))</f>
        <v>.</v>
      </c>
      <c r="HL15" s="9" t="str">
        <f>IF(ISNA(VLOOKUP($B15,Area_EM_00,Seq!G$1,FALSE)),".",VLOOKUP($B15,Area_EM_00,Seq!G$1,FALSE))</f>
        <v>.</v>
      </c>
      <c r="HM15" s="9" t="str">
        <f>IF(ISNA(VLOOKUP($B15,Area_EM_00,Seq!H$1,FALSE)),".",VLOOKUP($B15,Area_EM_00,Seq!H$1,FALSE))</f>
        <v>.</v>
      </c>
      <c r="HN15" s="9" t="str">
        <f>IF(ISNA(VLOOKUP($B15,Area_EM_00,Seq!I$1,FALSE)),".",VLOOKUP($B15,Area_EM_00,Seq!I$1,FALSE))</f>
        <v>.</v>
      </c>
      <c r="HO15" s="9" t="str">
        <f>IF(ISNA(VLOOKUP($B15,Area_EM_00,Seq!J$1,FALSE)),".",VLOOKUP($B15,Area_EM_00,Seq!J$1,FALSE))</f>
        <v>.</v>
      </c>
      <c r="HQ15" s="27"/>
      <c r="HR15" s="9">
        <f>IFERROR(VLOOKUP($B15,AREA_EM3_60_00,Seq!E$1,FALSE),".")</f>
        <v>677790</v>
      </c>
      <c r="HS15" s="9">
        <f>IFERROR(VLOOKUP($B15,AREA_EM3_60_00,Seq!F$1,FALSE),".")</f>
        <v>419396</v>
      </c>
      <c r="HT15" s="9">
        <f>IFERROR(VLOOKUP($B15,AREA_EM3_60_00,Seq!G$1,FALSE),".")</f>
        <v>81323</v>
      </c>
      <c r="HU15" s="9">
        <f>IFERROR(VLOOKUP($B15,AREA_EM3_10,Seq!B$1,FALSE),".")</f>
        <v>76913.008299891153</v>
      </c>
      <c r="HV15" s="9">
        <f t="shared" si="41"/>
        <v>146582025</v>
      </c>
      <c r="HW15" s="9">
        <f t="shared" si="42"/>
        <v>177385145</v>
      </c>
      <c r="HX15" s="9">
        <f t="shared" si="43"/>
        <v>205280270</v>
      </c>
      <c r="HY15" s="9">
        <f t="shared" si="44"/>
        <v>239870937</v>
      </c>
    </row>
    <row r="16" spans="1:234">
      <c r="A16" s="25" t="s">
        <v>2322</v>
      </c>
      <c r="B16" s="26" t="str">
        <f t="shared" si="0"/>
        <v>Iran</v>
      </c>
      <c r="C16" s="166" t="s">
        <v>1448</v>
      </c>
      <c r="D16" s="27">
        <f>VLOOKUP("CHN.NY.GDP.MKTP.KD",AREA_WB_6ATTRS,Seq!B$1,FALSE)/10000</f>
        <v>18294112.043860689</v>
      </c>
      <c r="E16" s="27">
        <f>VLOOKUP("CHN.NY.GDP.MKTP.KD",AREA_WB_6ATTRS,Seq!C$1,FALSE)/10000</f>
        <v>19245405.87014145</v>
      </c>
      <c r="F16" s="27">
        <f>VLOOKUP("CHN.NY.GDP.MKTP.KD",AREA_WB_6ATTRS,Seq!D$1,FALSE)/10000</f>
        <v>20996737.804324333</v>
      </c>
      <c r="G16" s="27">
        <f>VLOOKUP("CHN.NY.GDP.MKTP.KD",AREA_WB_6ATTRS,Seq!E$1,FALSE)/10000</f>
        <v>23285382.224995762</v>
      </c>
      <c r="H16" s="27">
        <f>VLOOKUP("CHN.NY.GDP.MKTP.KD",AREA_WB_6ATTRS,Seq!F$1,FALSE)/10000</f>
        <v>26824760.323195074</v>
      </c>
      <c r="I16" s="27">
        <f>VLOOKUP("CHN.NY.GDP.MKTP.KD",AREA_WB_6ATTRS,Seq!G$1,FALSE)/10000</f>
        <v>30446102.966826372</v>
      </c>
      <c r="J16" s="27">
        <f>VLOOKUP("CHN.NY.GDP.MKTP.KD",AREA_WB_6ATTRS,Seq!H$1,FALSE)/10000</f>
        <v>33125360.027907111</v>
      </c>
      <c r="K16" s="27">
        <f>VLOOKUP("CHN.NY.GDP.MKTP.KD",AREA_WB_6ATTRS,Seq!I$1,FALSE)/10000</f>
        <v>36967901.791144341</v>
      </c>
      <c r="L16" s="27">
        <f>VLOOKUP("CHN.NY.GDP.MKTP.KD",AREA_WB_6ATTRS,Seq!J$1,FALSE)/10000</f>
        <v>41145274.693543643</v>
      </c>
      <c r="M16" s="27">
        <f>VLOOKUP("CHN.NY.GDP.MKTP.KD",AREA_WB_6ATTRS,Seq!K$1,FALSE)/10000</f>
        <v>42832230.955979005</v>
      </c>
      <c r="N16" s="27">
        <f>VLOOKUP("CHN.NY.GDP.MKTP.KD",AREA_WB_6ATTRS,Seq!L$1,FALSE)/10000</f>
        <v>44459855.73230619</v>
      </c>
      <c r="O16" s="27">
        <f>VLOOKUP("CHN.NY.GDP.MKTP.KD",AREA_WB_6ATTRS,Seq!M$1,FALSE)/10000</f>
        <v>48550162.459678344</v>
      </c>
      <c r="P16" s="27">
        <f>VLOOKUP("CHN.NY.GDP.MKTP.KD",AREA_WB_6ATTRS,Seq!N$1,FALSE)/10000</f>
        <v>55444285.528952621</v>
      </c>
      <c r="Q16" s="27">
        <f>VLOOKUP("CHN.NY.GDP.MKTP.KD",AREA_WB_6ATTRS,Seq!O$1,FALSE)/10000</f>
        <v>63206485.503006078</v>
      </c>
      <c r="R16" s="27">
        <f>VLOOKUP("CHN.NY.GDP.MKTP.KD",AREA_WB_6ATTRS,Seq!P$1,FALSE)/10000</f>
        <v>71486535.103899792</v>
      </c>
      <c r="S16" s="27">
        <f>VLOOKUP("CHN.NY.GDP.MKTP.KD",AREA_WB_6ATTRS,Seq!Q$1,FALSE)/10000</f>
        <v>79278567.430224851</v>
      </c>
      <c r="T16" s="27">
        <f>VLOOKUP("CHN.NY.GDP.MKTP.KD",AREA_WB_6ATTRS,Seq!R$1,FALSE)/10000</f>
        <v>87206424.173247412</v>
      </c>
      <c r="U16" s="27">
        <f>VLOOKUP("CHN.NY.GDP.MKTP.KD",AREA_WB_6ATTRS,Seq!S$1,FALSE)/10000</f>
        <v>95316621.621359423</v>
      </c>
      <c r="V16" s="27">
        <f>VLOOKUP("CHN.NY.GDP.MKTP.KD",AREA_WB_6ATTRS,Seq!T$1,FALSE)/10000</f>
        <v>102751318.10782552</v>
      </c>
      <c r="W16" s="27">
        <f>VLOOKUP("CHN.NY.GDP.MKTP.KD",AREA_WB_6ATTRS,Seq!U$1,FALSE)/10000</f>
        <v>110560418.28402025</v>
      </c>
      <c r="X16" s="27">
        <f>VLOOKUP("CHN.NY.GDP.MKTP.KD",AREA_WB_6ATTRS,Seq!V$1,FALSE)/10000</f>
        <v>119847493.41987793</v>
      </c>
      <c r="Y16" s="27">
        <f>VLOOKUP("CHN.NY.GDP.MKTP.KD",AREA_WB_6ATTRS,Seq!W$1,FALSE)/10000</f>
        <v>129794835.37372778</v>
      </c>
      <c r="Z16" s="27">
        <f>VLOOKUP("CHN.NY.GDP.MKTP.KD",AREA_WB_6ATTRS,Seq!X$1,FALSE)/10000</f>
        <v>141606165.392737</v>
      </c>
      <c r="AA16" s="27">
        <f>VLOOKUP("CHN.NY.GDP.MKTP.KD",AREA_WB_6ATTRS,Seq!Y$1,FALSE)/10000</f>
        <v>155766781.9320105</v>
      </c>
      <c r="AB16" s="27">
        <f>VLOOKUP("CHN.NY.GDP.MKTP.KD",AREA_WB_6ATTRS,Seq!Z$1,FALSE)/10000</f>
        <v>171499226.90714428</v>
      </c>
      <c r="AC16" s="27">
        <f>VLOOKUP("CHN.NY.GDP.MKTP.KD",AREA_WB_6ATTRS,Seq!AA$1,FALSE)/10000</f>
        <v>190878639.54765138</v>
      </c>
      <c r="AD16" s="27">
        <f>VLOOKUP("CHN.NY.GDP.MKTP.KD",AREA_WB_6ATTRS,Seq!AB$1,FALSE)/10000</f>
        <v>215120226.77020231</v>
      </c>
      <c r="AE16" s="27">
        <f>VLOOKUP("CHN.NY.GDP.MKTP.KD",AREA_WB_6ATTRS,Seq!AC$1,FALSE)/10000</f>
        <v>245667298.97157177</v>
      </c>
      <c r="AF16" s="27">
        <f>VLOOKUP("CHN.NY.GDP.MKTP.KD",AREA_WB_6ATTRS,Seq!AD$1,FALSE)/10000</f>
        <v>269251359.67284226</v>
      </c>
      <c r="AG16" s="27">
        <f>VLOOKUP("CHN.NY.GDP.MKTP.KD",AREA_WB_6ATTRS,Seq!AE$1,FALSE)/10000</f>
        <v>294022484.76274431</v>
      </c>
      <c r="AH16" s="27">
        <f>VLOOKUP("CHN.NY.GDP.MKTP.KD",AREA_WB_6ATTRS,Seq!AF$1,FALSE)/10000</f>
        <v>324600823.17806971</v>
      </c>
      <c r="AI16" s="27">
        <f>VLOOKUP("CHN.NY.GDP.MKTP.KD",AREA_WB_6ATTRS,Seq!AG$1,FALSE)/10000</f>
        <v>354139498.08727396</v>
      </c>
      <c r="AJ16" s="27"/>
      <c r="AK16" s="27"/>
      <c r="AL16" s="27"/>
      <c r="AM16" s="27"/>
      <c r="AN16" s="27"/>
      <c r="AO16" s="27"/>
      <c r="AP16" s="27">
        <f>IFERROR(VLOOKUP(CONCATENATE($C16, ".NY.GDP.MKTP.KD"),AREA_WB_6ATTRS,Seq!B$1,FALSE)/10000,".")</f>
        <v>5728670.6114833551</v>
      </c>
      <c r="AQ16" s="27">
        <f>IFERROR(VLOOKUP(CONCATENATE($C16, ".NY.GDP.MKTP.KD"),AREA_WB_6ATTRS,Seq!C$1,FALSE)/10000,".")</f>
        <v>5430858.300001923</v>
      </c>
      <c r="AR16" s="27">
        <f>IFERROR(VLOOKUP(CONCATENATE($C16, ".NY.GDP.MKTP.KD"),AREA_WB_6ATTRS,Seq!D$1,FALSE)/10000,".")</f>
        <v>6134523.3936490305</v>
      </c>
      <c r="AS16" s="27">
        <f>IFERROR(VLOOKUP(CONCATENATE($C16, ".NY.GDP.MKTP.KD"),AREA_WB_6ATTRS,Seq!E$1,FALSE)/10000,".")</f>
        <v>6907976.9936937513</v>
      </c>
      <c r="AT16" s="27">
        <f>IFERROR(VLOOKUP(CONCATENATE($C16, ".NY.GDP.MKTP.KD"),AREA_WB_6ATTRS,Seq!F$1,FALSE)/10000,".")</f>
        <v>6799264.769880441</v>
      </c>
      <c r="AU16" s="27">
        <f>IFERROR(VLOOKUP(CONCATENATE($C16, ".NY.GDP.MKTP.KD"),AREA_WB_6ATTRS,Seq!G$1,FALSE)/10000,".")</f>
        <v>6939678.5740538696</v>
      </c>
      <c r="AV16" s="27">
        <f>IFERROR(VLOOKUP(CONCATENATE($C16, ".NY.GDP.MKTP.KD"),AREA_WB_6ATTRS,Seq!H$1,FALSE)/10000,".")</f>
        <v>6303254.7031571912</v>
      </c>
      <c r="AW16" s="27">
        <f>IFERROR(VLOOKUP(CONCATENATE($C16, ".NY.GDP.MKTP.KD"),AREA_WB_6ATTRS,Seq!I$1,FALSE)/10000,".")</f>
        <v>6214776.2741435282</v>
      </c>
      <c r="AX16" s="27">
        <f>IFERROR(VLOOKUP(CONCATENATE($C16, ".NY.GDP.MKTP.KD"),AREA_WB_6ATTRS,Seq!J$1,FALSE)/10000,".")</f>
        <v>5823293.4197850851</v>
      </c>
      <c r="AY16" s="27">
        <f>IFERROR(VLOOKUP(CONCATENATE($C16, ".NY.GDP.MKTP.KD"),AREA_WB_6ATTRS,Seq!K$1,FALSE)/10000,".")</f>
        <v>6183054.1299121128</v>
      </c>
      <c r="AZ16" s="27">
        <f>IFERROR(VLOOKUP(CONCATENATE($C16, ".NY.GDP.MKTP.KD"),AREA_WB_6ATTRS,Seq!L$1,FALSE)/10000,".")</f>
        <v>7029376.0715403743</v>
      </c>
      <c r="BA16" s="27">
        <f>IFERROR(VLOOKUP(CONCATENATE($C16, ".NY.GDP.MKTP.KD"),AREA_WB_6ATTRS,Seq!M$1,FALSE)/10000,".")</f>
        <v>7914680.7858044691</v>
      </c>
      <c r="BB16" s="27">
        <f>IFERROR(VLOOKUP(CONCATENATE($C16, ".NY.GDP.MKTP.KD"),AREA_WB_6ATTRS,Seq!N$1,FALSE)/10000,".")</f>
        <v>8251139.46607845</v>
      </c>
      <c r="BC16" s="27">
        <f>IFERROR(VLOOKUP(CONCATENATE($C16, ".NY.GDP.MKTP.KD"),AREA_WB_6ATTRS,Seq!O$1,FALSE)/10000,".")</f>
        <v>8121118.8533704896</v>
      </c>
      <c r="BD16" s="27">
        <f>IFERROR(VLOOKUP(CONCATENATE($C16, ".NY.GDP.MKTP.KD"),AREA_WB_6ATTRS,Seq!P$1,FALSE)/10000,".")</f>
        <v>8092650.0190341538</v>
      </c>
      <c r="BE16" s="27">
        <f>IFERROR(VLOOKUP(CONCATENATE($C16, ".NY.GDP.MKTP.KD"),AREA_WB_6ATTRS,Seq!Q$1,FALSE)/10000,".")</f>
        <v>8307322.5988581115</v>
      </c>
      <c r="BF16" s="27">
        <f>IFERROR(VLOOKUP(CONCATENATE($C16, ".NY.GDP.MKTP.KD"),AREA_WB_6ATTRS,Seq!R$1,FALSE)/10000,".")</f>
        <v>8897203.5743838418</v>
      </c>
      <c r="BG16" s="27">
        <f>IFERROR(VLOOKUP(CONCATENATE($C16, ".NY.GDP.MKTP.KD"),AREA_WB_6ATTRS,Seq!S$1,FALSE)/10000,".")</f>
        <v>9198356.7240330558</v>
      </c>
      <c r="BH16" s="27">
        <f>IFERROR(VLOOKUP(CONCATENATE($C16, ".NY.GDP.MKTP.KD"),AREA_WB_6ATTRS,Seq!T$1,FALSE)/10000,".")</f>
        <v>9450445.5313229468</v>
      </c>
      <c r="BI16" s="27">
        <f>IFERROR(VLOOKUP(CONCATENATE($C16, ".NY.GDP.MKTP.KD"),AREA_WB_6ATTRS,Seq!U$1,FALSE)/10000,".")</f>
        <v>9633200.3464987837</v>
      </c>
      <c r="BJ16" s="27">
        <f>IFERROR(VLOOKUP(CONCATENATE($C16, ".NY.GDP.MKTP.KD"),AREA_WB_6ATTRS,Seq!V$1,FALSE)/10000,".")</f>
        <v>10128651.497745734</v>
      </c>
      <c r="BK16" s="27">
        <f>IFERROR(VLOOKUP(CONCATENATE($C16, ".NY.GDP.MKTP.KD"),AREA_WB_6ATTRS,Seq!W$1,FALSE)/10000,".")</f>
        <v>10500339.780504303</v>
      </c>
      <c r="BL16" s="27">
        <f>IFERROR(VLOOKUP(CONCATENATE($C16, ".NY.GDP.MKTP.KD"),AREA_WB_6ATTRS,Seq!X$1,FALSE)/10000,".")</f>
        <v>11289503.123663129</v>
      </c>
      <c r="BM16" s="27">
        <f>IFERROR(VLOOKUP(CONCATENATE($C16, ".NY.GDP.MKTP.KD"),AREA_WB_6ATTRS,Seq!Y$1,FALSE)/10000,".")</f>
        <v>12092715.281869691</v>
      </c>
      <c r="BN16" s="27">
        <f>IFERROR(VLOOKUP(CONCATENATE($C16, ".NY.GDP.MKTP.KD"),AREA_WB_6ATTRS,Seq!Z$1,FALSE)/10000,".")</f>
        <v>12707515.156225497</v>
      </c>
      <c r="BO16" s="27">
        <f>IFERROR(VLOOKUP(CONCATENATE($C16, ".NY.GDP.MKTP.KD"),AREA_WB_6ATTRS,Seq!AA$1,FALSE)/10000,".")</f>
        <v>13295035.098477399</v>
      </c>
      <c r="BP16" s="27">
        <f>IFERROR(VLOOKUP(CONCATENATE($C16, ".NY.GDP.MKTP.KD"),AREA_WB_6ATTRS,Seq!AB$1,FALSE)/10000,".")</f>
        <v>14078635.971493691</v>
      </c>
      <c r="BQ16" s="27">
        <f>IFERROR(VLOOKUP(CONCATENATE($C16, ".NY.GDP.MKTP.KD"),AREA_WB_6ATTRS,Seq!AC$1,FALSE)/10000,".")</f>
        <v>15180259.434413001</v>
      </c>
      <c r="BR16" s="27">
        <f>IFERROR(VLOOKUP(CONCATENATE($C16, ".NY.GDP.MKTP.KD"),AREA_WB_6ATTRS,Seq!AD$1,FALSE)/10000,".")</f>
        <v>15529405.401404498</v>
      </c>
      <c r="BS16" s="27">
        <f>IFERROR(VLOOKUP(CONCATENATE($C16, ".NY.GDP.MKTP.KD"),AREA_WB_6ATTRS,Seq!AE$1,FALSE)/10000,".")</f>
        <v>15808934.69862978</v>
      </c>
      <c r="BT16" s="27" t="str">
        <f>IFERROR(VLOOKUP(CONCATENATE($C16, ".NY.GDP.MKTP.KD"),AREA_WB_6ATTRS,Seq!AF$1,FALSE)/10000,".")</f>
        <v>.</v>
      </c>
      <c r="BU16" s="27" t="str">
        <f>IFERROR(VLOOKUP(CONCATENATE($C16, ".NY.GDP.MKTP.KD"),AREA_WB_6ATTRS,Seq!AG$1,FALSE)/10000,".")</f>
        <v>.</v>
      </c>
      <c r="BV16" s="27"/>
      <c r="BW16" s="27"/>
      <c r="BX16" s="27"/>
      <c r="BY16" s="27"/>
      <c r="BZ16" s="27"/>
      <c r="CA16" s="27"/>
      <c r="CB16" s="27"/>
      <c r="CC16" s="27">
        <f>CNPop!A$48</f>
        <v>5.0000000000000001E-3</v>
      </c>
      <c r="CD16" s="27">
        <f>CNPop!B$48</f>
        <v>6.0000000000000001E-3</v>
      </c>
      <c r="CE16" s="27">
        <f>CNPop!C$48</f>
        <v>6.0000000000000001E-3</v>
      </c>
      <c r="CF16" s="27">
        <f>CNPop!D$48</f>
        <v>7.0000000000000001E-3</v>
      </c>
      <c r="CG16" s="27">
        <f>CNPop!E$48</f>
        <v>7.0000000000000001E-3</v>
      </c>
      <c r="CH16" s="27">
        <f>CNPop!F$48</f>
        <v>8.0000000000000002E-3</v>
      </c>
      <c r="CI16" s="27">
        <f>CNPop!G$48</f>
        <v>8.9999999999999993E-3</v>
      </c>
      <c r="CJ16" s="27">
        <f>CNPop!H$48</f>
        <v>0.01</v>
      </c>
      <c r="CK16" s="27">
        <f>CNPop!I$48</f>
        <v>1.0999999999999999E-2</v>
      </c>
      <c r="CL16" s="27">
        <f>CNPop!J$48</f>
        <v>1.2E-2</v>
      </c>
      <c r="CM16" s="27">
        <f>CNPop!K$48</f>
        <v>1.4E-2</v>
      </c>
      <c r="CN16" s="27">
        <f>CNPop!L$48</f>
        <v>1.6E-2</v>
      </c>
      <c r="CO16" s="27">
        <f>CNPop!M$48</f>
        <v>1.7000000000000001E-2</v>
      </c>
      <c r="CP16" s="27">
        <f>CNPop!N$48</f>
        <v>1.9E-2</v>
      </c>
      <c r="CQ16" s="27">
        <f>CNPop!O$48</f>
        <v>2.1000000000000001E-2</v>
      </c>
      <c r="CR16" s="27">
        <f>CNPop!P$48</f>
        <v>2.3E-2</v>
      </c>
      <c r="CS16" s="27">
        <f>CNPop!Q$48</f>
        <v>2.5999999999999999E-2</v>
      </c>
      <c r="CT16" s="27">
        <f>CNPop!R$48</f>
        <v>2.8000000000000001E-2</v>
      </c>
      <c r="CU16" s="27">
        <f>CNPop!S$48</f>
        <v>0.03</v>
      </c>
      <c r="CV16" s="27">
        <f>CNPop!T$48</f>
        <v>3.3000000000000002E-2</v>
      </c>
      <c r="CW16" s="27">
        <f>CNPop!U$48</f>
        <v>3.5999999999999997E-2</v>
      </c>
      <c r="CX16" s="27">
        <f>CNPop!V$48</f>
        <v>3.9E-2</v>
      </c>
      <c r="CY16" s="27">
        <f>CNPop!W$48</f>
        <v>4.2000000000000003E-2</v>
      </c>
      <c r="CZ16" s="27">
        <f>CNPop!X$48</f>
        <v>4.4999999999999998E-2</v>
      </c>
      <c r="DA16" s="27">
        <f>CNPop!Y$48</f>
        <v>4.9000000000000002E-2</v>
      </c>
      <c r="DB16" s="27">
        <f>CNPop!Z$48</f>
        <v>5.1999999999999998E-2</v>
      </c>
      <c r="DC16" s="27">
        <f>CNPop!AA$48</f>
        <v>5.6000000000000001E-2</v>
      </c>
      <c r="DD16" s="27">
        <f>CNPop!AB$48</f>
        <v>0.06</v>
      </c>
      <c r="DE16" s="27">
        <f>CNPop!AC$48</f>
        <v>6.3E-2</v>
      </c>
      <c r="DF16" s="27">
        <f>CNPop!AD$48</f>
        <v>6.8000000000000005E-2</v>
      </c>
      <c r="DG16" s="27">
        <f>CNPop!AE$48</f>
        <v>7.1999999999999995E-2</v>
      </c>
      <c r="DH16" s="27">
        <f>CNPop!AF$48</f>
        <v>7.5999999999999998E-2</v>
      </c>
      <c r="DI16" s="27">
        <f>CNPop!AG$48</f>
        <v>8.1000000000000003E-2</v>
      </c>
      <c r="DJ16" s="27">
        <f>CNPop!AH$48</f>
        <v>8.5000000000000006E-2</v>
      </c>
      <c r="DK16" s="27">
        <f>CNPop!AI$48</f>
        <v>0.09</v>
      </c>
      <c r="DL16" s="27">
        <f>CNPop!AJ$48</f>
        <v>9.5000000000000001E-2</v>
      </c>
      <c r="DM16" s="27">
        <f>CNPop!AK$48</f>
        <v>0.1</v>
      </c>
      <c r="DN16" s="27"/>
      <c r="DO16" s="27">
        <f t="shared" si="1"/>
        <v>9.3000001907348639E-2</v>
      </c>
      <c r="DP16" s="27">
        <f t="shared" si="2"/>
        <v>9.3000001907348639E-2</v>
      </c>
      <c r="DQ16" s="27">
        <f t="shared" si="3"/>
        <v>9.3000001907348639E-2</v>
      </c>
      <c r="DR16" s="27">
        <f t="shared" si="4"/>
        <v>9.3000001907348639E-2</v>
      </c>
      <c r="DS16" s="27">
        <f t="shared" si="5"/>
        <v>9.3000001907348639E-2</v>
      </c>
      <c r="DT16" s="27">
        <f t="shared" si="6"/>
        <v>9.3000001907348639E-2</v>
      </c>
      <c r="DU16" s="27">
        <f t="shared" si="7"/>
        <v>9.3000001907348639E-2</v>
      </c>
      <c r="DV16" s="27">
        <f t="shared" si="8"/>
        <v>9.3000001907348639E-2</v>
      </c>
      <c r="DW16" s="27">
        <f t="shared" si="9"/>
        <v>9.3000001907348639E-2</v>
      </c>
      <c r="DX16" s="27">
        <f t="shared" si="10"/>
        <v>9.3000001907348639E-2</v>
      </c>
      <c r="DY16" s="27">
        <f t="shared" si="11"/>
        <v>9.3000001907348639E-2</v>
      </c>
      <c r="DZ16" s="27">
        <f t="shared" si="12"/>
        <v>9.3000001907348639E-2</v>
      </c>
      <c r="EA16" s="27">
        <f t="shared" si="13"/>
        <v>9.3000001907348639E-2</v>
      </c>
      <c r="EB16" s="27">
        <f t="shared" si="14"/>
        <v>9.3000001907348639E-2</v>
      </c>
      <c r="EC16" s="27">
        <f t="shared" si="15"/>
        <v>9.3000001907348639E-2</v>
      </c>
      <c r="ED16" s="27">
        <f t="shared" si="16"/>
        <v>9.3000001907348639E-2</v>
      </c>
      <c r="EE16" s="27">
        <f t="shared" si="17"/>
        <v>9.3000001907348639E-2</v>
      </c>
      <c r="EF16" s="27">
        <f t="shared" si="18"/>
        <v>0.14399999618530274</v>
      </c>
      <c r="EG16" s="27">
        <f t="shared" si="19"/>
        <v>0.14399999618530274</v>
      </c>
      <c r="EH16" s="27">
        <f t="shared" si="20"/>
        <v>0.14399999618530274</v>
      </c>
      <c r="EI16" s="27">
        <f t="shared" si="21"/>
        <v>0.14399999618530274</v>
      </c>
      <c r="EJ16" s="27">
        <f t="shared" si="22"/>
        <v>0.14399999618530274</v>
      </c>
      <c r="EK16" s="27">
        <f t="shared" si="23"/>
        <v>0.14399999618530274</v>
      </c>
      <c r="EL16" s="27">
        <f t="shared" si="24"/>
        <v>0.14399999618530274</v>
      </c>
      <c r="EM16" s="27">
        <f t="shared" si="25"/>
        <v>0.14399999618530274</v>
      </c>
      <c r="EN16" s="27">
        <f t="shared" si="26"/>
        <v>0.14399999618530274</v>
      </c>
      <c r="EO16" s="27">
        <f t="shared" si="27"/>
        <v>0.17499999999999999</v>
      </c>
      <c r="EP16" s="27">
        <f t="shared" si="37"/>
        <v>0.17499999999999999</v>
      </c>
      <c r="EQ16" s="27">
        <f t="shared" si="38"/>
        <v>0.18799999237060547</v>
      </c>
      <c r="ER16" s="27">
        <f t="shared" si="50"/>
        <v>0.18799999237060547</v>
      </c>
      <c r="ES16" s="27">
        <f t="shared" si="50"/>
        <v>0.18799999237060547</v>
      </c>
      <c r="ET16" s="27">
        <f t="shared" si="50"/>
        <v>0.18799999237060547</v>
      </c>
      <c r="EU16" s="27"/>
      <c r="EV16" s="27"/>
      <c r="EW16" s="27"/>
      <c r="EX16" s="27"/>
      <c r="EY16" s="27"/>
      <c r="EZ16" s="27" t="str">
        <f>IFERROR(VLOOKUP(CONCATENATE($C16,".SL.TLF.TERT.ZS"),AREA_WB_6ATTRS,Seq!B$1,FALSE)/100,".")</f>
        <v>.</v>
      </c>
      <c r="FA16" s="27" t="str">
        <f>IFERROR(VLOOKUP(CONCATENATE($C16,".SL.TLF.TERT.ZS"),AREA_WB_6ATTRS,Seq!C$1,FALSE)/100,".")</f>
        <v>.</v>
      </c>
      <c r="FB16" s="27" t="str">
        <f>IFERROR(VLOOKUP(CONCATENATE($C16,".SL.TLF.TERT.ZS"),AREA_WB_6ATTRS,Seq!D$1,FALSE)/100,".")</f>
        <v>.</v>
      </c>
      <c r="FC16" s="27" t="str">
        <f>IFERROR(VLOOKUP(CONCATENATE($C16,".SL.TLF.TERT.ZS"),AREA_WB_6ATTRS,Seq!E$1,FALSE)/100,".")</f>
        <v>.</v>
      </c>
      <c r="FD16" s="27" t="str">
        <f>IFERROR(VLOOKUP(CONCATENATE($C16,".SL.TLF.TERT.ZS"),AREA_WB_6ATTRS,Seq!F$1,FALSE)/100,".")</f>
        <v>.</v>
      </c>
      <c r="FE16" s="27" t="str">
        <f>IFERROR(VLOOKUP(CONCATENATE($C16,".SL.TLF.TERT.ZS"),AREA_WB_6ATTRS,Seq!G$1,FALSE)/100,".")</f>
        <v>.</v>
      </c>
      <c r="FF16" s="27" t="str">
        <f>IFERROR(VLOOKUP(CONCATENATE($C16,".SL.TLF.TERT.ZS"),AREA_WB_6ATTRS,Seq!H$1,FALSE)/100,".")</f>
        <v>.</v>
      </c>
      <c r="FG16" s="27" t="str">
        <f>IFERROR(VLOOKUP(CONCATENATE($C16,".SL.TLF.TERT.ZS"),AREA_WB_6ATTRS,Seq!I$1,FALSE)/100,".")</f>
        <v>.</v>
      </c>
      <c r="FH16" s="27" t="str">
        <f>IFERROR(VLOOKUP(CONCATENATE($C16,".SL.TLF.TERT.ZS"),AREA_WB_6ATTRS,Seq!J$1,FALSE)/100,".")</f>
        <v>.</v>
      </c>
      <c r="FI16" s="27" t="str">
        <f>IFERROR(VLOOKUP(CONCATENATE($C16,".SL.TLF.TERT.ZS"),AREA_WB_6ATTRS,Seq!K$1,FALSE)/100,".")</f>
        <v>.</v>
      </c>
      <c r="FJ16" s="27" t="str">
        <f>IFERROR(VLOOKUP(CONCATENATE($C16,".SL.TLF.TERT.ZS"),AREA_WB_6ATTRS,Seq!L$1,FALSE)/100,".")</f>
        <v>.</v>
      </c>
      <c r="FK16" s="27" t="str">
        <f>IFERROR(VLOOKUP(CONCATENATE($C16,".SL.TLF.TERT.ZS"),AREA_WB_6ATTRS,Seq!M$1,FALSE)/100,".")</f>
        <v>.</v>
      </c>
      <c r="FL16" s="27" t="str">
        <f>IFERROR(VLOOKUP(CONCATENATE($C16,".SL.TLF.TERT.ZS"),AREA_WB_6ATTRS,Seq!N$1,FALSE)/100,".")</f>
        <v>.</v>
      </c>
      <c r="FM16" s="27" t="str">
        <f>IFERROR(VLOOKUP(CONCATENATE($C16,".SL.TLF.TERT.ZS"),AREA_WB_6ATTRS,Seq!O$1,FALSE)/100,".")</f>
        <v>.</v>
      </c>
      <c r="FN16" s="27" t="str">
        <f>IFERROR(VLOOKUP(CONCATENATE($C16,".SL.TLF.TERT.ZS"),AREA_WB_6ATTRS,Seq!P$1,FALSE)/100,".")</f>
        <v>.</v>
      </c>
      <c r="FO16" s="27" t="str">
        <f>IFERROR(VLOOKUP(CONCATENATE($C16,".SL.TLF.TERT.ZS"),AREA_WB_6ATTRS,Seq!Q$1,FALSE)/100,".")</f>
        <v>.</v>
      </c>
      <c r="FP16" s="27">
        <f>IFERROR(VLOOKUP(CONCATENATE($C16,".SL.TLF.TERT.ZS"),AREA_WB_6ATTRS,Seq!R$1,FALSE)/100,".")</f>
        <v>9.3000001907348639E-2</v>
      </c>
      <c r="FQ16" s="27" t="str">
        <f>IFERROR(VLOOKUP(CONCATENATE($C16,".SL.TLF.TERT.ZS"),AREA_WB_6ATTRS,Seq!S$1,FALSE)/100,".")</f>
        <v>.</v>
      </c>
      <c r="FR16" s="27" t="str">
        <f>IFERROR(VLOOKUP(CONCATENATE($C16,".SL.TLF.TERT.ZS"),AREA_WB_6ATTRS,Seq!T$1,FALSE)/100,".")</f>
        <v>.</v>
      </c>
      <c r="FS16" s="27" t="str">
        <f>IFERROR(VLOOKUP(CONCATENATE($C16,".SL.TLF.TERT.ZS"),AREA_WB_6ATTRS,Seq!U$1,FALSE)/100,".")</f>
        <v>.</v>
      </c>
      <c r="FT16" s="27" t="str">
        <f>IFERROR(VLOOKUP(CONCATENATE($C16,".SL.TLF.TERT.ZS"),AREA_WB_6ATTRS,Seq!V$1,FALSE)/100,".")</f>
        <v>.</v>
      </c>
      <c r="FU16" s="27" t="str">
        <f>IFERROR(VLOOKUP(CONCATENATE($C16,".SL.TLF.TERT.ZS"),AREA_WB_6ATTRS,Seq!W$1,FALSE)/100,".")</f>
        <v>.</v>
      </c>
      <c r="FV16" s="27" t="str">
        <f>IFERROR(VLOOKUP(CONCATENATE($C16,".SL.TLF.TERT.ZS"),AREA_WB_6ATTRS,Seq!X$1,FALSE)/100,".")</f>
        <v>.</v>
      </c>
      <c r="FW16" s="27" t="str">
        <f>IFERROR(VLOOKUP(CONCATENATE($C16,".SL.TLF.TERT.ZS"),AREA_WB_6ATTRS,Seq!Y$1,FALSE)/100,".")</f>
        <v>.</v>
      </c>
      <c r="FX16" s="27" t="str">
        <f>IFERROR(VLOOKUP(CONCATENATE($C16,".SL.TLF.TERT.ZS"),AREA_WB_6ATTRS,Seq!Z$1,FALSE)/100,".")</f>
        <v>.</v>
      </c>
      <c r="FY16" s="27">
        <f>IFERROR(VLOOKUP(CONCATENATE($C16,".SL.TLF.TERT.ZS"),AREA_WB_6ATTRS,Seq!AA$1,FALSE)/100,".")</f>
        <v>0.14399999618530274</v>
      </c>
      <c r="FZ16" s="27" t="str">
        <f>IFERROR(VLOOKUP(CONCATENATE($C16,".SL.TLF.TERT.ZS"),AREA_WB_6ATTRS,Seq!AB$1,FALSE)/100,".")</f>
        <v>.</v>
      </c>
      <c r="GA16" s="27">
        <f>IFERROR(VLOOKUP(CONCATENATE($C16,".SL.TLF.TERT.ZS"),AREA_WB_6ATTRS,Seq!AC$1,FALSE)/100,".")</f>
        <v>0.17499999999999999</v>
      </c>
      <c r="GB16" s="27">
        <f>IFERROR(VLOOKUP(CONCATENATE($C16,".SL.TLF.TERT.ZS"),AREA_WB_6ATTRS,Seq!AD$1,FALSE)/100,".")</f>
        <v>0.18799999237060547</v>
      </c>
      <c r="GC16" s="27" t="str">
        <f>IFERROR(VLOOKUP(CONCATENATE($C16,".SL.TLF.TERT.ZS"),AREA_WB_6ATTRS,Seq!AE$1,FALSE)/100,".")</f>
        <v>.</v>
      </c>
      <c r="GD16" s="27" t="str">
        <f>IFERROR(VLOOKUP(CONCATENATE($C16,".SL.TLF.TERT.ZS"),AREA_WB_6ATTRS,Seq!AF$1,FALSE)/100,".")</f>
        <v>.</v>
      </c>
      <c r="GE16" s="27" t="str">
        <f>IFERROR(VLOOKUP(CONCATENATE($C16,".SL.TLF.TERT.ZS"),AREA_WB_6ATTRS,Seq!AG$1,FALSE)/100,".")</f>
        <v>.</v>
      </c>
      <c r="GF16" s="27" t="str">
        <f>IFERROR(VLOOKUP(CONCATENATE($C16,".SL.TLF.TERT.ZS"),AREA_WB_6ATTRS,Seq!AH$1,FALSE)/100,".")</f>
        <v>.</v>
      </c>
      <c r="GG16" s="27" t="str">
        <f>IFERROR(VLOOKUP(CONCATENATE($C16,".SL.TLF.TERT.ZS"),AREA_WB_6ATTRS,Seq!AI$1,FALSE)/100,".")</f>
        <v>.</v>
      </c>
      <c r="GH16" s="27" t="str">
        <f>IFERROR(VLOOKUP(CONCATENATE($C16,".SL.TLF.TERT.ZS"),AREA_WB_6ATTRS,Seq!AJ$1,FALSE)/100,".")</f>
        <v>.</v>
      </c>
      <c r="GI16" s="27" t="str">
        <f>IFERROR(VLOOKUP(CONCATENATE($C16,".SL.TLF.TERT.ZS"),AREA_WB_6ATTRS,Seq!AK$1,FALSE)/100,".")</f>
        <v>.</v>
      </c>
      <c r="GJ16" s="27" t="str">
        <f>IFERROR(VLOOKUP(CONCATENATE($C16,".SL.TLF.TERT.ZS"),AREA_WB_6ATTRS,Seq!AL$1,FALSE)/100,".")</f>
        <v>.</v>
      </c>
      <c r="GK16" s="27"/>
      <c r="GL16" s="27"/>
      <c r="GM16" s="27">
        <f t="shared" si="28"/>
        <v>7.6679276147633168E-6</v>
      </c>
      <c r="GN16" s="27">
        <f t="shared" si="29"/>
        <v>5.5147058823529415E-6</v>
      </c>
      <c r="GO16" s="27" t="str">
        <f t="shared" si="40"/>
        <v>.</v>
      </c>
      <c r="GP16" s="27"/>
      <c r="GQ16" s="9">
        <f>IF(VLOOKUP($B16,EM_80!$B$1:$C$201,2,FALSE)&gt;0,VLOOKUP($B16,EM_80!$B$1:$C$201,2,FALSE),".")</f>
        <v>300</v>
      </c>
      <c r="GR16" s="9">
        <f t="shared" si="30"/>
        <v>300</v>
      </c>
      <c r="GS16" s="9" t="str">
        <f t="shared" si="31"/>
        <v>.</v>
      </c>
      <c r="GU16">
        <f t="shared" si="32"/>
        <v>39124000</v>
      </c>
      <c r="GV16">
        <f t="shared" si="33"/>
        <v>54400000</v>
      </c>
      <c r="GW16">
        <f t="shared" si="34"/>
        <v>63938646.1689509</v>
      </c>
      <c r="GX16">
        <f t="shared" si="35"/>
        <v>73973630</v>
      </c>
      <c r="GZ16" s="9" t="str">
        <f>IF(ISNA(VLOOKUP($B16,Area_EM_90,Seq!C$1,FALSE)),".",VLOOKUP($B16,Area_EM_90,Seq!C$1,FALSE))</f>
        <v>.</v>
      </c>
      <c r="HA16" s="9" t="str">
        <f>IF(ISNA(VLOOKUP($B16,Area_EM_90,Seq!D$1,FALSE)),".",VLOOKUP($B16,Area_EM_90,Seq!D$1,FALSE))</f>
        <v>.</v>
      </c>
      <c r="HB16" s="9" t="str">
        <f>IF(ISNA(VLOOKUP($B16,Area_EM_90,Seq!E$1,FALSE)),".",VLOOKUP($B16,Area_EM_90,Seq!E$1,FALSE))</f>
        <v>.</v>
      </c>
      <c r="HC16" s="9" t="str">
        <f>IF(ISNA(VLOOKUP($B16,Area_EM_90,Seq!F$1,FALSE)),".",VLOOKUP($B16,Area_EM_90,Seq!F$1,FALSE))</f>
        <v>.</v>
      </c>
      <c r="HD16" s="9" t="str">
        <f>IF(ISNA(VLOOKUP($B16,Area_EM_90,Seq!G$1,FALSE)),".",VLOOKUP($B16,Area_EM_90,Seq!G$1,FALSE))</f>
        <v>.</v>
      </c>
      <c r="HE16" s="9" t="str">
        <f>IF(ISNA(VLOOKUP($B16,Area_EM_90,Seq!H$1,FALSE)),".",VLOOKUP($B16,Area_EM_90,Seq!H$1,FALSE))</f>
        <v>.</v>
      </c>
      <c r="HF16" s="9" t="str">
        <f>IF(ISNA(VLOOKUP($B16,Area_EM_90,Seq!I$1,FALSE)),".",VLOOKUP($B16,Area_EM_90,Seq!I$1,FALSE))</f>
        <v>.</v>
      </c>
      <c r="HG16" s="9" t="str">
        <f>IF(ISNA(VLOOKUP($B16,Area_EM_90,Seq!J$1,FALSE)),".",VLOOKUP($B16,Area_EM_90,Seq!J$1,FALSE))</f>
        <v>.</v>
      </c>
      <c r="HH16" s="9" t="str">
        <f>IF(ISNA(VLOOKUP($B16,Area_EM_00,Seq!C$1,FALSE)),".",VLOOKUP($B16,Area_EM_00,Seq!C$1,FALSE))</f>
        <v>.</v>
      </c>
      <c r="HI16" s="9" t="str">
        <f>IF(ISNA(VLOOKUP($B16,Area_EM_00,Seq!D$1,FALSE)),".",VLOOKUP($B16,Area_EM_00,Seq!D$1,FALSE))</f>
        <v>.</v>
      </c>
      <c r="HJ16" s="9" t="str">
        <f>IF(ISNA(VLOOKUP($B16,Area_EM_00,Seq!E$1,FALSE)),".",VLOOKUP($B16,Area_EM_00,Seq!E$1,FALSE))</f>
        <v>.</v>
      </c>
      <c r="HK16" s="9" t="str">
        <f>IF(ISNA(VLOOKUP($B16,Area_EM_00,Seq!F$1,FALSE)),".",VLOOKUP($B16,Area_EM_00,Seq!F$1,FALSE))</f>
        <v>.</v>
      </c>
      <c r="HL16" s="9" t="str">
        <f>IF(ISNA(VLOOKUP($B16,Area_EM_00,Seq!G$1,FALSE)),".",VLOOKUP($B16,Area_EM_00,Seq!G$1,FALSE))</f>
        <v>.</v>
      </c>
      <c r="HM16" s="9" t="str">
        <f>IF(ISNA(VLOOKUP($B16,Area_EM_00,Seq!H$1,FALSE)),".",VLOOKUP($B16,Area_EM_00,Seq!H$1,FALSE))</f>
        <v>.</v>
      </c>
      <c r="HN16" s="9" t="str">
        <f>IF(ISNA(VLOOKUP($B16,Area_EM_00,Seq!I$1,FALSE)),".",VLOOKUP($B16,Area_EM_00,Seq!I$1,FALSE))</f>
        <v>.</v>
      </c>
      <c r="HO16" s="9" t="str">
        <f>IF(ISNA(VLOOKUP($B16,Area_EM_00,Seq!J$1,FALSE)),".",VLOOKUP($B16,Area_EM_00,Seq!J$1,FALSE))</f>
        <v>.</v>
      </c>
      <c r="HQ16" s="27"/>
      <c r="HR16" s="9">
        <f>IFERROR(VLOOKUP($B16,AREA_EM3_60_00,Seq!E$1,FALSE),".")</f>
        <v>5</v>
      </c>
      <c r="HS16" s="9">
        <f>IFERROR(VLOOKUP($B16,AREA_EM3_60_00,Seq!F$1,FALSE),".")</f>
        <v>13</v>
      </c>
      <c r="HT16" s="9">
        <f>IFERROR(VLOOKUP($B16,AREA_EM3_60_00,Seq!G$1,FALSE),".")</f>
        <v>11</v>
      </c>
      <c r="HU16" s="9">
        <f>IFERROR(VLOOKUP($B16,AREA_EM3_10,Seq!B$1,FALSE),".")</f>
        <v>0</v>
      </c>
      <c r="HV16" s="9">
        <f t="shared" si="41"/>
        <v>39124000</v>
      </c>
      <c r="HW16" s="9">
        <f t="shared" si="42"/>
        <v>54400000</v>
      </c>
      <c r="HX16" s="9">
        <f t="shared" si="43"/>
        <v>63938646.1689509</v>
      </c>
      <c r="HY16" s="9">
        <f t="shared" si="44"/>
        <v>73973630</v>
      </c>
    </row>
    <row r="17" spans="1:233">
      <c r="A17" s="25" t="s">
        <v>2709</v>
      </c>
      <c r="B17" s="26" t="str">
        <f t="shared" si="0"/>
        <v>Iraq</v>
      </c>
      <c r="C17" s="166" t="s">
        <v>1449</v>
      </c>
      <c r="D17" s="27">
        <f>VLOOKUP("CHN.NY.GDP.MKTP.KD",AREA_WB_6ATTRS,Seq!B$1,FALSE)/10000</f>
        <v>18294112.043860689</v>
      </c>
      <c r="E17" s="27">
        <f>VLOOKUP("CHN.NY.GDP.MKTP.KD",AREA_WB_6ATTRS,Seq!C$1,FALSE)/10000</f>
        <v>19245405.87014145</v>
      </c>
      <c r="F17" s="27">
        <f>VLOOKUP("CHN.NY.GDP.MKTP.KD",AREA_WB_6ATTRS,Seq!D$1,FALSE)/10000</f>
        <v>20996737.804324333</v>
      </c>
      <c r="G17" s="27">
        <f>VLOOKUP("CHN.NY.GDP.MKTP.KD",AREA_WB_6ATTRS,Seq!E$1,FALSE)/10000</f>
        <v>23285382.224995762</v>
      </c>
      <c r="H17" s="27">
        <f>VLOOKUP("CHN.NY.GDP.MKTP.KD",AREA_WB_6ATTRS,Seq!F$1,FALSE)/10000</f>
        <v>26824760.323195074</v>
      </c>
      <c r="I17" s="27">
        <f>VLOOKUP("CHN.NY.GDP.MKTP.KD",AREA_WB_6ATTRS,Seq!G$1,FALSE)/10000</f>
        <v>30446102.966826372</v>
      </c>
      <c r="J17" s="27">
        <f>VLOOKUP("CHN.NY.GDP.MKTP.KD",AREA_WB_6ATTRS,Seq!H$1,FALSE)/10000</f>
        <v>33125360.027907111</v>
      </c>
      <c r="K17" s="27">
        <f>VLOOKUP("CHN.NY.GDP.MKTP.KD",AREA_WB_6ATTRS,Seq!I$1,FALSE)/10000</f>
        <v>36967901.791144341</v>
      </c>
      <c r="L17" s="27">
        <f>VLOOKUP("CHN.NY.GDP.MKTP.KD",AREA_WB_6ATTRS,Seq!J$1,FALSE)/10000</f>
        <v>41145274.693543643</v>
      </c>
      <c r="M17" s="27">
        <f>VLOOKUP("CHN.NY.GDP.MKTP.KD",AREA_WB_6ATTRS,Seq!K$1,FALSE)/10000</f>
        <v>42832230.955979005</v>
      </c>
      <c r="N17" s="27">
        <f>VLOOKUP("CHN.NY.GDP.MKTP.KD",AREA_WB_6ATTRS,Seq!L$1,FALSE)/10000</f>
        <v>44459855.73230619</v>
      </c>
      <c r="O17" s="27">
        <f>VLOOKUP("CHN.NY.GDP.MKTP.KD",AREA_WB_6ATTRS,Seq!M$1,FALSE)/10000</f>
        <v>48550162.459678344</v>
      </c>
      <c r="P17" s="27">
        <f>VLOOKUP("CHN.NY.GDP.MKTP.KD",AREA_WB_6ATTRS,Seq!N$1,FALSE)/10000</f>
        <v>55444285.528952621</v>
      </c>
      <c r="Q17" s="27">
        <f>VLOOKUP("CHN.NY.GDP.MKTP.KD",AREA_WB_6ATTRS,Seq!O$1,FALSE)/10000</f>
        <v>63206485.503006078</v>
      </c>
      <c r="R17" s="27">
        <f>VLOOKUP("CHN.NY.GDP.MKTP.KD",AREA_WB_6ATTRS,Seq!P$1,FALSE)/10000</f>
        <v>71486535.103899792</v>
      </c>
      <c r="S17" s="27">
        <f>VLOOKUP("CHN.NY.GDP.MKTP.KD",AREA_WB_6ATTRS,Seq!Q$1,FALSE)/10000</f>
        <v>79278567.430224851</v>
      </c>
      <c r="T17" s="27">
        <f>VLOOKUP("CHN.NY.GDP.MKTP.KD",AREA_WB_6ATTRS,Seq!R$1,FALSE)/10000</f>
        <v>87206424.173247412</v>
      </c>
      <c r="U17" s="27">
        <f>VLOOKUP("CHN.NY.GDP.MKTP.KD",AREA_WB_6ATTRS,Seq!S$1,FALSE)/10000</f>
        <v>95316621.621359423</v>
      </c>
      <c r="V17" s="27">
        <f>VLOOKUP("CHN.NY.GDP.MKTP.KD",AREA_WB_6ATTRS,Seq!T$1,FALSE)/10000</f>
        <v>102751318.10782552</v>
      </c>
      <c r="W17" s="27">
        <f>VLOOKUP("CHN.NY.GDP.MKTP.KD",AREA_WB_6ATTRS,Seq!U$1,FALSE)/10000</f>
        <v>110560418.28402025</v>
      </c>
      <c r="X17" s="27">
        <f>VLOOKUP("CHN.NY.GDP.MKTP.KD",AREA_WB_6ATTRS,Seq!V$1,FALSE)/10000</f>
        <v>119847493.41987793</v>
      </c>
      <c r="Y17" s="27">
        <f>VLOOKUP("CHN.NY.GDP.MKTP.KD",AREA_WB_6ATTRS,Seq!W$1,FALSE)/10000</f>
        <v>129794835.37372778</v>
      </c>
      <c r="Z17" s="27">
        <f>VLOOKUP("CHN.NY.GDP.MKTP.KD",AREA_WB_6ATTRS,Seq!X$1,FALSE)/10000</f>
        <v>141606165.392737</v>
      </c>
      <c r="AA17" s="27">
        <f>VLOOKUP("CHN.NY.GDP.MKTP.KD",AREA_WB_6ATTRS,Seq!Y$1,FALSE)/10000</f>
        <v>155766781.9320105</v>
      </c>
      <c r="AB17" s="27">
        <f>VLOOKUP("CHN.NY.GDP.MKTP.KD",AREA_WB_6ATTRS,Seq!Z$1,FALSE)/10000</f>
        <v>171499226.90714428</v>
      </c>
      <c r="AC17" s="27">
        <f>VLOOKUP("CHN.NY.GDP.MKTP.KD",AREA_WB_6ATTRS,Seq!AA$1,FALSE)/10000</f>
        <v>190878639.54765138</v>
      </c>
      <c r="AD17" s="27">
        <f>VLOOKUP("CHN.NY.GDP.MKTP.KD",AREA_WB_6ATTRS,Seq!AB$1,FALSE)/10000</f>
        <v>215120226.77020231</v>
      </c>
      <c r="AE17" s="27">
        <f>VLOOKUP("CHN.NY.GDP.MKTP.KD",AREA_WB_6ATTRS,Seq!AC$1,FALSE)/10000</f>
        <v>245667298.97157177</v>
      </c>
      <c r="AF17" s="27">
        <f>VLOOKUP("CHN.NY.GDP.MKTP.KD",AREA_WB_6ATTRS,Seq!AD$1,FALSE)/10000</f>
        <v>269251359.67284226</v>
      </c>
      <c r="AG17" s="27">
        <f>VLOOKUP("CHN.NY.GDP.MKTP.KD",AREA_WB_6ATTRS,Seq!AE$1,FALSE)/10000</f>
        <v>294022484.76274431</v>
      </c>
      <c r="AH17" s="27">
        <f>VLOOKUP("CHN.NY.GDP.MKTP.KD",AREA_WB_6ATTRS,Seq!AF$1,FALSE)/10000</f>
        <v>324600823.17806971</v>
      </c>
      <c r="AI17" s="27">
        <f>VLOOKUP("CHN.NY.GDP.MKTP.KD",AREA_WB_6ATTRS,Seq!AG$1,FALSE)/10000</f>
        <v>354139498.08727396</v>
      </c>
      <c r="AJ17" s="27"/>
      <c r="AK17" s="27"/>
      <c r="AL17" s="27"/>
      <c r="AM17" s="27"/>
      <c r="AN17" s="27"/>
      <c r="AO17" s="27"/>
      <c r="AP17" s="27" t="str">
        <f>IFERROR(VLOOKUP(CONCATENATE($C17, ".NY.GDP.MKTP.KD"),AREA_WB_6ATTRS,Seq!B$1,FALSE)/10000,".")</f>
        <v>.</v>
      </c>
      <c r="AQ17" s="27" t="str">
        <f>IFERROR(VLOOKUP(CONCATENATE($C17, ".NY.GDP.MKTP.KD"),AREA_WB_6ATTRS,Seq!C$1,FALSE)/10000,".")</f>
        <v>.</v>
      </c>
      <c r="AR17" s="27" t="str">
        <f>IFERROR(VLOOKUP(CONCATENATE($C17, ".NY.GDP.MKTP.KD"),AREA_WB_6ATTRS,Seq!D$1,FALSE)/10000,".")</f>
        <v>.</v>
      </c>
      <c r="AS17" s="27" t="str">
        <f>IFERROR(VLOOKUP(CONCATENATE($C17, ".NY.GDP.MKTP.KD"),AREA_WB_6ATTRS,Seq!E$1,FALSE)/10000,".")</f>
        <v>.</v>
      </c>
      <c r="AT17" s="27" t="str">
        <f>IFERROR(VLOOKUP(CONCATENATE($C17, ".NY.GDP.MKTP.KD"),AREA_WB_6ATTRS,Seq!F$1,FALSE)/10000,".")</f>
        <v>.</v>
      </c>
      <c r="AU17" s="27" t="str">
        <f>IFERROR(VLOOKUP(CONCATENATE($C17, ".NY.GDP.MKTP.KD"),AREA_WB_6ATTRS,Seq!G$1,FALSE)/10000,".")</f>
        <v>.</v>
      </c>
      <c r="AV17" s="27" t="str">
        <f>IFERROR(VLOOKUP(CONCATENATE($C17, ".NY.GDP.MKTP.KD"),AREA_WB_6ATTRS,Seq!H$1,FALSE)/10000,".")</f>
        <v>.</v>
      </c>
      <c r="AW17" s="27" t="str">
        <f>IFERROR(VLOOKUP(CONCATENATE($C17, ".NY.GDP.MKTP.KD"),AREA_WB_6ATTRS,Seq!I$1,FALSE)/10000,".")</f>
        <v>.</v>
      </c>
      <c r="AX17" s="27" t="str">
        <f>IFERROR(VLOOKUP(CONCATENATE($C17, ".NY.GDP.MKTP.KD"),AREA_WB_6ATTRS,Seq!J$1,FALSE)/10000,".")</f>
        <v>.</v>
      </c>
      <c r="AY17" s="27" t="str">
        <f>IFERROR(VLOOKUP(CONCATENATE($C17, ".NY.GDP.MKTP.KD"),AREA_WB_6ATTRS,Seq!K$1,FALSE)/10000,".")</f>
        <v>.</v>
      </c>
      <c r="AZ17" s="27" t="str">
        <f>IFERROR(VLOOKUP(CONCATENATE($C17, ".NY.GDP.MKTP.KD"),AREA_WB_6ATTRS,Seq!L$1,FALSE)/10000,".")</f>
        <v>.</v>
      </c>
      <c r="BA17" s="27" t="str">
        <f>IFERROR(VLOOKUP(CONCATENATE($C17, ".NY.GDP.MKTP.KD"),AREA_WB_6ATTRS,Seq!M$1,FALSE)/10000,".")</f>
        <v>.</v>
      </c>
      <c r="BB17" s="27" t="str">
        <f>IFERROR(VLOOKUP(CONCATENATE($C17, ".NY.GDP.MKTP.KD"),AREA_WB_6ATTRS,Seq!N$1,FALSE)/10000,".")</f>
        <v>.</v>
      </c>
      <c r="BC17" s="27" t="str">
        <f>IFERROR(VLOOKUP(CONCATENATE($C17, ".NY.GDP.MKTP.KD"),AREA_WB_6ATTRS,Seq!O$1,FALSE)/10000,".")</f>
        <v>.</v>
      </c>
      <c r="BD17" s="27" t="str">
        <f>IFERROR(VLOOKUP(CONCATENATE($C17, ".NY.GDP.MKTP.KD"),AREA_WB_6ATTRS,Seq!P$1,FALSE)/10000,".")</f>
        <v>.</v>
      </c>
      <c r="BE17" s="27" t="str">
        <f>IFERROR(VLOOKUP(CONCATENATE($C17, ".NY.GDP.MKTP.KD"),AREA_WB_6ATTRS,Seq!Q$1,FALSE)/10000,".")</f>
        <v>.</v>
      </c>
      <c r="BF17" s="27" t="str">
        <f>IFERROR(VLOOKUP(CONCATENATE($C17, ".NY.GDP.MKTP.KD"),AREA_WB_6ATTRS,Seq!R$1,FALSE)/10000,".")</f>
        <v>.</v>
      </c>
      <c r="BG17" s="27">
        <f>IFERROR(VLOOKUP(CONCATENATE($C17, ".NY.GDP.MKTP.KD"),AREA_WB_6ATTRS,Seq!S$1,FALSE)/10000,".")</f>
        <v>1606066.4605826309</v>
      </c>
      <c r="BH17" s="27">
        <f>IFERROR(VLOOKUP(CONCATENATE($C17, ".NY.GDP.MKTP.KD"),AREA_WB_6ATTRS,Seq!T$1,FALSE)/10000,".")</f>
        <v>2164977.5888653863</v>
      </c>
      <c r="BI17" s="27">
        <f>IFERROR(VLOOKUP(CONCATENATE($C17, ".NY.GDP.MKTP.KD"),AREA_WB_6ATTRS,Seq!U$1,FALSE)/10000,".")</f>
        <v>2701892.030904002</v>
      </c>
      <c r="BJ17" s="27">
        <f>IFERROR(VLOOKUP(CONCATENATE($C17, ".NY.GDP.MKTP.KD"),AREA_WB_6ATTRS,Seq!V$1,FALSE)/10000,".")</f>
        <v>2585710.6735751298</v>
      </c>
      <c r="BK17" s="27">
        <f>IFERROR(VLOOKUP(CONCATENATE($C17, ".NY.GDP.MKTP.KD"),AREA_WB_6ATTRS,Seq!W$1,FALSE)/10000,".")</f>
        <v>2415053.7691191714</v>
      </c>
      <c r="BL17" s="27">
        <f>IFERROR(VLOOKUP(CONCATENATE($C17, ".NY.GDP.MKTP.KD"),AREA_WB_6ATTRS,Seq!X$1,FALSE)/10000,".")</f>
        <v>2226679.5751278768</v>
      </c>
      <c r="BM17" s="27">
        <f>IFERROR(VLOOKUP(CONCATENATE($C17, ".NY.GDP.MKTP.KD"),AREA_WB_6ATTRS,Seq!Y$1,FALSE)/10000,".")</f>
        <v>1307060.9106000636</v>
      </c>
      <c r="BN17" s="27">
        <f>IFERROR(VLOOKUP(CONCATENATE($C17, ".NY.GDP.MKTP.KD"),AREA_WB_6ATTRS,Seq!Z$1,FALSE)/10000,".")</f>
        <v>1914844.2340290928</v>
      </c>
      <c r="BO17" s="27">
        <f>IFERROR(VLOOKUP(CONCATENATE($C17, ".NY.GDP.MKTP.KD"),AREA_WB_6ATTRS,Seq!AA$1,FALSE)/10000,".")</f>
        <v>1901440.3324584693</v>
      </c>
      <c r="BP17" s="27">
        <f>IFERROR(VLOOKUP(CONCATENATE($C17, ".NY.GDP.MKTP.KD"),AREA_WB_6ATTRS,Seq!AB$1,FALSE)/10000,".")</f>
        <v>2019329.6330708924</v>
      </c>
      <c r="BQ17" s="27">
        <f>IFERROR(VLOOKUP(CONCATENATE($C17, ".NY.GDP.MKTP.KD"),AREA_WB_6ATTRS,Seq!AC$1,FALSE)/10000,".")</f>
        <v>2049619.5775669583</v>
      </c>
      <c r="BR17" s="27">
        <f>IFERROR(VLOOKUP(CONCATENATE($C17, ".NY.GDP.MKTP.KD"),AREA_WB_6ATTRS,Seq!AD$1,FALSE)/10000,".")</f>
        <v>2244333.4374358156</v>
      </c>
      <c r="BS17" s="27">
        <f>IFERROR(VLOOKUP(CONCATENATE($C17, ".NY.GDP.MKTP.KD"),AREA_WB_6ATTRS,Seq!AE$1,FALSE)/10000,".")</f>
        <v>2338595.4418081222</v>
      </c>
      <c r="BT17" s="27">
        <f>IFERROR(VLOOKUP(CONCATENATE($C17, ".NY.GDP.MKTP.KD"),AREA_WB_6ATTRS,Seq!AF$1,FALSE)/10000,".")</f>
        <v>2358340.2031233083</v>
      </c>
      <c r="BU17" s="27">
        <f>IFERROR(VLOOKUP(CONCATENATE($C17, ".NY.GDP.MKTP.KD"),AREA_WB_6ATTRS,Seq!AG$1,FALSE)/10000,".")</f>
        <v>2591888.4455866655</v>
      </c>
      <c r="BV17" s="27"/>
      <c r="BW17" s="27"/>
      <c r="BX17" s="27"/>
      <c r="BY17" s="27"/>
      <c r="BZ17" s="27"/>
      <c r="CA17" s="27"/>
      <c r="CB17" s="27"/>
      <c r="CC17" s="27">
        <f>CNPop!A$48</f>
        <v>5.0000000000000001E-3</v>
      </c>
      <c r="CD17" s="27">
        <f>CNPop!B$48</f>
        <v>6.0000000000000001E-3</v>
      </c>
      <c r="CE17" s="27">
        <f>CNPop!C$48</f>
        <v>6.0000000000000001E-3</v>
      </c>
      <c r="CF17" s="27">
        <f>CNPop!D$48</f>
        <v>7.0000000000000001E-3</v>
      </c>
      <c r="CG17" s="27">
        <f>CNPop!E$48</f>
        <v>7.0000000000000001E-3</v>
      </c>
      <c r="CH17" s="27">
        <f>CNPop!F$48</f>
        <v>8.0000000000000002E-3</v>
      </c>
      <c r="CI17" s="27">
        <f>CNPop!G$48</f>
        <v>8.9999999999999993E-3</v>
      </c>
      <c r="CJ17" s="27">
        <f>CNPop!H$48</f>
        <v>0.01</v>
      </c>
      <c r="CK17" s="27">
        <f>CNPop!I$48</f>
        <v>1.0999999999999999E-2</v>
      </c>
      <c r="CL17" s="27">
        <f>CNPop!J$48</f>
        <v>1.2E-2</v>
      </c>
      <c r="CM17" s="27">
        <f>CNPop!K$48</f>
        <v>1.4E-2</v>
      </c>
      <c r="CN17" s="27">
        <f>CNPop!L$48</f>
        <v>1.6E-2</v>
      </c>
      <c r="CO17" s="27">
        <f>CNPop!M$48</f>
        <v>1.7000000000000001E-2</v>
      </c>
      <c r="CP17" s="27">
        <f>CNPop!N$48</f>
        <v>1.9E-2</v>
      </c>
      <c r="CQ17" s="27">
        <f>CNPop!O$48</f>
        <v>2.1000000000000001E-2</v>
      </c>
      <c r="CR17" s="27">
        <f>CNPop!P$48</f>
        <v>2.3E-2</v>
      </c>
      <c r="CS17" s="27">
        <f>CNPop!Q$48</f>
        <v>2.5999999999999999E-2</v>
      </c>
      <c r="CT17" s="27">
        <f>CNPop!R$48</f>
        <v>2.8000000000000001E-2</v>
      </c>
      <c r="CU17" s="27">
        <f>CNPop!S$48</f>
        <v>0.03</v>
      </c>
      <c r="CV17" s="27">
        <f>CNPop!T$48</f>
        <v>3.3000000000000002E-2</v>
      </c>
      <c r="CW17" s="27">
        <f>CNPop!U$48</f>
        <v>3.5999999999999997E-2</v>
      </c>
      <c r="CX17" s="27">
        <f>CNPop!V$48</f>
        <v>3.9E-2</v>
      </c>
      <c r="CY17" s="27">
        <f>CNPop!W$48</f>
        <v>4.2000000000000003E-2</v>
      </c>
      <c r="CZ17" s="27">
        <f>CNPop!X$48</f>
        <v>4.4999999999999998E-2</v>
      </c>
      <c r="DA17" s="27">
        <f>CNPop!Y$48</f>
        <v>4.9000000000000002E-2</v>
      </c>
      <c r="DB17" s="27">
        <f>CNPop!Z$48</f>
        <v>5.1999999999999998E-2</v>
      </c>
      <c r="DC17" s="27">
        <f>CNPop!AA$48</f>
        <v>5.6000000000000001E-2</v>
      </c>
      <c r="DD17" s="27">
        <f>CNPop!AB$48</f>
        <v>0.06</v>
      </c>
      <c r="DE17" s="27">
        <f>CNPop!AC$48</f>
        <v>6.3E-2</v>
      </c>
      <c r="DF17" s="27">
        <f>CNPop!AD$48</f>
        <v>6.8000000000000005E-2</v>
      </c>
      <c r="DG17" s="27">
        <f>CNPop!AE$48</f>
        <v>7.1999999999999995E-2</v>
      </c>
      <c r="DH17" s="27">
        <f>CNPop!AF$48</f>
        <v>7.5999999999999998E-2</v>
      </c>
      <c r="DI17" s="27">
        <f>CNPop!AG$48</f>
        <v>8.1000000000000003E-2</v>
      </c>
      <c r="DJ17" s="27">
        <f>CNPop!AH$48</f>
        <v>8.5000000000000006E-2</v>
      </c>
      <c r="DK17" s="27">
        <f>CNPop!AI$48</f>
        <v>0.09</v>
      </c>
      <c r="DL17" s="27">
        <f>CNPop!AJ$48</f>
        <v>9.5000000000000001E-2</v>
      </c>
      <c r="DM17" s="27">
        <f>CNPop!AK$48</f>
        <v>0.1</v>
      </c>
      <c r="DN17" s="27"/>
      <c r="DO17" s="27" t="str">
        <f t="shared" si="1"/>
        <v>.</v>
      </c>
      <c r="DP17" s="27" t="str">
        <f t="shared" si="2"/>
        <v>.</v>
      </c>
      <c r="DQ17" s="27" t="str">
        <f t="shared" si="3"/>
        <v>.</v>
      </c>
      <c r="DR17" s="27" t="str">
        <f t="shared" si="4"/>
        <v>.</v>
      </c>
      <c r="DS17" s="27" t="str">
        <f t="shared" si="5"/>
        <v>.</v>
      </c>
      <c r="DT17" s="27" t="str">
        <f t="shared" si="6"/>
        <v>.</v>
      </c>
      <c r="DU17" s="27" t="str">
        <f t="shared" si="7"/>
        <v>.</v>
      </c>
      <c r="DV17" s="27" t="str">
        <f t="shared" si="8"/>
        <v>.</v>
      </c>
      <c r="DW17" s="27" t="str">
        <f t="shared" si="9"/>
        <v>.</v>
      </c>
      <c r="DX17" s="27" t="str">
        <f t="shared" si="10"/>
        <v>.</v>
      </c>
      <c r="DY17" s="27" t="str">
        <f t="shared" si="11"/>
        <v>.</v>
      </c>
      <c r="DZ17" s="27" t="str">
        <f t="shared" si="12"/>
        <v>.</v>
      </c>
      <c r="EA17" s="27" t="str">
        <f t="shared" si="13"/>
        <v>.</v>
      </c>
      <c r="EB17" s="27" t="str">
        <f t="shared" si="14"/>
        <v>.</v>
      </c>
      <c r="EC17" s="27" t="str">
        <f t="shared" si="15"/>
        <v>.</v>
      </c>
      <c r="ED17" s="27" t="str">
        <f t="shared" si="16"/>
        <v>.</v>
      </c>
      <c r="EE17" s="27" t="str">
        <f t="shared" si="17"/>
        <v>.</v>
      </c>
      <c r="EF17" s="27" t="str">
        <f t="shared" si="18"/>
        <v>.</v>
      </c>
      <c r="EG17" s="27" t="str">
        <f t="shared" si="19"/>
        <v>.</v>
      </c>
      <c r="EH17" s="27" t="str">
        <f t="shared" si="20"/>
        <v>.</v>
      </c>
      <c r="EI17" s="27" t="str">
        <f t="shared" si="21"/>
        <v>.</v>
      </c>
      <c r="EJ17" s="27" t="str">
        <f t="shared" si="22"/>
        <v>.</v>
      </c>
      <c r="EK17" s="27" t="str">
        <f t="shared" si="23"/>
        <v>.</v>
      </c>
      <c r="EL17" s="27" t="str">
        <f t="shared" si="24"/>
        <v>.</v>
      </c>
      <c r="EM17" s="27" t="str">
        <f t="shared" si="25"/>
        <v>.</v>
      </c>
      <c r="EN17" s="27" t="str">
        <f t="shared" si="26"/>
        <v>.</v>
      </c>
      <c r="EO17" s="27" t="str">
        <f t="shared" si="27"/>
        <v>.</v>
      </c>
      <c r="EP17" s="27" t="str">
        <f t="shared" si="37"/>
        <v>.</v>
      </c>
      <c r="EQ17" s="27" t="str">
        <f t="shared" si="38"/>
        <v>.</v>
      </c>
      <c r="ER17" s="27" t="str">
        <f t="shared" si="50"/>
        <v>.</v>
      </c>
      <c r="ES17" s="27" t="str">
        <f t="shared" si="50"/>
        <v>.</v>
      </c>
      <c r="ET17" s="27" t="str">
        <f t="shared" si="50"/>
        <v>.</v>
      </c>
      <c r="EU17" s="27"/>
      <c r="EV17" s="27"/>
      <c r="EW17" s="27"/>
      <c r="EX17" s="27"/>
      <c r="EY17" s="27"/>
      <c r="EZ17" s="27" t="str">
        <f>IFERROR(VLOOKUP(CONCATENATE($C17,".SL.TLF.TERT.ZS"),AREA_WB_6ATTRS,Seq!B$1,FALSE)/100,".")</f>
        <v>.</v>
      </c>
      <c r="FA17" s="27" t="str">
        <f>IFERROR(VLOOKUP(CONCATENATE($C17,".SL.TLF.TERT.ZS"),AREA_WB_6ATTRS,Seq!C$1,FALSE)/100,".")</f>
        <v>.</v>
      </c>
      <c r="FB17" s="27" t="str">
        <f>IFERROR(VLOOKUP(CONCATENATE($C17,".SL.TLF.TERT.ZS"),AREA_WB_6ATTRS,Seq!D$1,FALSE)/100,".")</f>
        <v>.</v>
      </c>
      <c r="FC17" s="27" t="str">
        <f>IFERROR(VLOOKUP(CONCATENATE($C17,".SL.TLF.TERT.ZS"),AREA_WB_6ATTRS,Seq!E$1,FALSE)/100,".")</f>
        <v>.</v>
      </c>
      <c r="FD17" s="27" t="str">
        <f>IFERROR(VLOOKUP(CONCATENATE($C17,".SL.TLF.TERT.ZS"),AREA_WB_6ATTRS,Seq!F$1,FALSE)/100,".")</f>
        <v>.</v>
      </c>
      <c r="FE17" s="27" t="str">
        <f>IFERROR(VLOOKUP(CONCATENATE($C17,".SL.TLF.TERT.ZS"),AREA_WB_6ATTRS,Seq!G$1,FALSE)/100,".")</f>
        <v>.</v>
      </c>
      <c r="FF17" s="27" t="str">
        <f>IFERROR(VLOOKUP(CONCATENATE($C17,".SL.TLF.TERT.ZS"),AREA_WB_6ATTRS,Seq!H$1,FALSE)/100,".")</f>
        <v>.</v>
      </c>
      <c r="FG17" s="27" t="str">
        <f>IFERROR(VLOOKUP(CONCATENATE($C17,".SL.TLF.TERT.ZS"),AREA_WB_6ATTRS,Seq!I$1,FALSE)/100,".")</f>
        <v>.</v>
      </c>
      <c r="FH17" s="27" t="str">
        <f>IFERROR(VLOOKUP(CONCATENATE($C17,".SL.TLF.TERT.ZS"),AREA_WB_6ATTRS,Seq!J$1,FALSE)/100,".")</f>
        <v>.</v>
      </c>
      <c r="FI17" s="27" t="str">
        <f>IFERROR(VLOOKUP(CONCATENATE($C17,".SL.TLF.TERT.ZS"),AREA_WB_6ATTRS,Seq!K$1,FALSE)/100,".")</f>
        <v>.</v>
      </c>
      <c r="FJ17" s="27" t="str">
        <f>IFERROR(VLOOKUP(CONCATENATE($C17,".SL.TLF.TERT.ZS"),AREA_WB_6ATTRS,Seq!L$1,FALSE)/100,".")</f>
        <v>.</v>
      </c>
      <c r="FK17" s="27" t="str">
        <f>IFERROR(VLOOKUP(CONCATENATE($C17,".SL.TLF.TERT.ZS"),AREA_WB_6ATTRS,Seq!M$1,FALSE)/100,".")</f>
        <v>.</v>
      </c>
      <c r="FL17" s="27" t="str">
        <f>IFERROR(VLOOKUP(CONCATENATE($C17,".SL.TLF.TERT.ZS"),AREA_WB_6ATTRS,Seq!N$1,FALSE)/100,".")</f>
        <v>.</v>
      </c>
      <c r="FM17" s="27" t="str">
        <f>IFERROR(VLOOKUP(CONCATENATE($C17,".SL.TLF.TERT.ZS"),AREA_WB_6ATTRS,Seq!O$1,FALSE)/100,".")</f>
        <v>.</v>
      </c>
      <c r="FN17" s="27" t="str">
        <f>IFERROR(VLOOKUP(CONCATENATE($C17,".SL.TLF.TERT.ZS"),AREA_WB_6ATTRS,Seq!P$1,FALSE)/100,".")</f>
        <v>.</v>
      </c>
      <c r="FO17" s="27" t="str">
        <f>IFERROR(VLOOKUP(CONCATENATE($C17,".SL.TLF.TERT.ZS"),AREA_WB_6ATTRS,Seq!Q$1,FALSE)/100,".")</f>
        <v>.</v>
      </c>
      <c r="FP17" s="27" t="str">
        <f>IFERROR(VLOOKUP(CONCATENATE($C17,".SL.TLF.TERT.ZS"),AREA_WB_6ATTRS,Seq!R$1,FALSE)/100,".")</f>
        <v>.</v>
      </c>
      <c r="FQ17" s="27" t="str">
        <f>IFERROR(VLOOKUP(CONCATENATE($C17,".SL.TLF.TERT.ZS"),AREA_WB_6ATTRS,Seq!S$1,FALSE)/100,".")</f>
        <v>.</v>
      </c>
      <c r="FR17" s="27" t="str">
        <f>IFERROR(VLOOKUP(CONCATENATE($C17,".SL.TLF.TERT.ZS"),AREA_WB_6ATTRS,Seq!T$1,FALSE)/100,".")</f>
        <v>.</v>
      </c>
      <c r="FS17" s="27" t="str">
        <f>IFERROR(VLOOKUP(CONCATENATE($C17,".SL.TLF.TERT.ZS"),AREA_WB_6ATTRS,Seq!U$1,FALSE)/100,".")</f>
        <v>.</v>
      </c>
      <c r="FT17" s="27" t="str">
        <f>IFERROR(VLOOKUP(CONCATENATE($C17,".SL.TLF.TERT.ZS"),AREA_WB_6ATTRS,Seq!V$1,FALSE)/100,".")</f>
        <v>.</v>
      </c>
      <c r="FU17" s="27" t="str">
        <f>IFERROR(VLOOKUP(CONCATENATE($C17,".SL.TLF.TERT.ZS"),AREA_WB_6ATTRS,Seq!W$1,FALSE)/100,".")</f>
        <v>.</v>
      </c>
      <c r="FV17" s="27" t="str">
        <f>IFERROR(VLOOKUP(CONCATENATE($C17,".SL.TLF.TERT.ZS"),AREA_WB_6ATTRS,Seq!X$1,FALSE)/100,".")</f>
        <v>.</v>
      </c>
      <c r="FW17" s="27" t="str">
        <f>IFERROR(VLOOKUP(CONCATENATE($C17,".SL.TLF.TERT.ZS"),AREA_WB_6ATTRS,Seq!Y$1,FALSE)/100,".")</f>
        <v>.</v>
      </c>
      <c r="FX17" s="27" t="str">
        <f>IFERROR(VLOOKUP(CONCATENATE($C17,".SL.TLF.TERT.ZS"),AREA_WB_6ATTRS,Seq!Z$1,FALSE)/100,".")</f>
        <v>.</v>
      </c>
      <c r="FY17" s="27" t="str">
        <f>IFERROR(VLOOKUP(CONCATENATE($C17,".SL.TLF.TERT.ZS"),AREA_WB_6ATTRS,Seq!AA$1,FALSE)/100,".")</f>
        <v>.</v>
      </c>
      <c r="FZ17" s="27" t="str">
        <f>IFERROR(VLOOKUP(CONCATENATE($C17,".SL.TLF.TERT.ZS"),AREA_WB_6ATTRS,Seq!AB$1,FALSE)/100,".")</f>
        <v>.</v>
      </c>
      <c r="GA17" s="27" t="str">
        <f>IFERROR(VLOOKUP(CONCATENATE($C17,".SL.TLF.TERT.ZS"),AREA_WB_6ATTRS,Seq!AC$1,FALSE)/100,".")</f>
        <v>.</v>
      </c>
      <c r="GB17" s="27" t="str">
        <f>IFERROR(VLOOKUP(CONCATENATE($C17,".SL.TLF.TERT.ZS"),AREA_WB_6ATTRS,Seq!AD$1,FALSE)/100,".")</f>
        <v>.</v>
      </c>
      <c r="GC17" s="27" t="str">
        <f>IFERROR(VLOOKUP(CONCATENATE($C17,".SL.TLF.TERT.ZS"),AREA_WB_6ATTRS,Seq!AE$1,FALSE)/100,".")</f>
        <v>.</v>
      </c>
      <c r="GD17" s="27" t="str">
        <f>IFERROR(VLOOKUP(CONCATENATE($C17,".SL.TLF.TERT.ZS"),AREA_WB_6ATTRS,Seq!AF$1,FALSE)/100,".")</f>
        <v>.</v>
      </c>
      <c r="GE17" s="27" t="str">
        <f>IFERROR(VLOOKUP(CONCATENATE($C17,".SL.TLF.TERT.ZS"),AREA_WB_6ATTRS,Seq!AG$1,FALSE)/100,".")</f>
        <v>.</v>
      </c>
      <c r="GF17" s="27" t="str">
        <f>IFERROR(VLOOKUP(CONCATENATE($C17,".SL.TLF.TERT.ZS"),AREA_WB_6ATTRS,Seq!AH$1,FALSE)/100,".")</f>
        <v>.</v>
      </c>
      <c r="GG17" s="27" t="str">
        <f>IFERROR(VLOOKUP(CONCATENATE($C17,".SL.TLF.TERT.ZS"),AREA_WB_6ATTRS,Seq!AI$1,FALSE)/100,".")</f>
        <v>.</v>
      </c>
      <c r="GH17" s="27" t="str">
        <f>IFERROR(VLOOKUP(CONCATENATE($C17,".SL.TLF.TERT.ZS"),AREA_WB_6ATTRS,Seq!AJ$1,FALSE)/100,".")</f>
        <v>.</v>
      </c>
      <c r="GI17" s="27" t="str">
        <f>IFERROR(VLOOKUP(CONCATENATE($C17,".SL.TLF.TERT.ZS"),AREA_WB_6ATTRS,Seq!AK$1,FALSE)/100,".")</f>
        <v>.</v>
      </c>
      <c r="GJ17" s="27" t="str">
        <f>IFERROR(VLOOKUP(CONCATENATE($C17,".SL.TLF.TERT.ZS"),AREA_WB_6ATTRS,Seq!AL$1,FALSE)/100,".")</f>
        <v>.</v>
      </c>
      <c r="GK17" s="27"/>
      <c r="GL17" s="27"/>
      <c r="GM17" s="27" t="str">
        <f t="shared" si="28"/>
        <v>.</v>
      </c>
      <c r="GN17" s="27" t="str">
        <f t="shared" si="29"/>
        <v>.</v>
      </c>
      <c r="GO17" s="27" t="str">
        <f t="shared" si="40"/>
        <v>.</v>
      </c>
      <c r="GP17" s="27"/>
      <c r="GQ17" s="9" t="str">
        <f>IF(VLOOKUP($B17,EM_80!$B$1:$C$201,2,FALSE)&gt;0,VLOOKUP($B17,EM_80!$B$1:$C$201,2,FALSE),".")</f>
        <v>.</v>
      </c>
      <c r="GR17" s="9" t="str">
        <f t="shared" si="30"/>
        <v>.</v>
      </c>
      <c r="GS17" s="9" t="str">
        <f t="shared" si="31"/>
        <v>.</v>
      </c>
      <c r="GU17">
        <f t="shared" si="32"/>
        <v>14054446</v>
      </c>
      <c r="GV17">
        <f t="shared" si="33"/>
        <v>18899859.5</v>
      </c>
      <c r="GW17">
        <f t="shared" si="34"/>
        <v>25108524.5</v>
      </c>
      <c r="GX17">
        <f t="shared" si="35"/>
        <v>32030823</v>
      </c>
      <c r="GZ17" s="9" t="str">
        <f>IF(ISNA(VLOOKUP($B17,Area_EM_90,Seq!C$1,FALSE)),".",VLOOKUP($B17,Area_EM_90,Seq!C$1,FALSE))</f>
        <v>.</v>
      </c>
      <c r="HA17" s="9" t="str">
        <f>IF(ISNA(VLOOKUP($B17,Area_EM_90,Seq!D$1,FALSE)),".",VLOOKUP($B17,Area_EM_90,Seq!D$1,FALSE))</f>
        <v>.</v>
      </c>
      <c r="HB17" s="9" t="str">
        <f>IF(ISNA(VLOOKUP($B17,Area_EM_90,Seq!E$1,FALSE)),".",VLOOKUP($B17,Area_EM_90,Seq!E$1,FALSE))</f>
        <v>.</v>
      </c>
      <c r="HC17" s="9" t="str">
        <f>IF(ISNA(VLOOKUP($B17,Area_EM_90,Seq!F$1,FALSE)),".",VLOOKUP($B17,Area_EM_90,Seq!F$1,FALSE))</f>
        <v>.</v>
      </c>
      <c r="HD17" s="9" t="str">
        <f>IF(ISNA(VLOOKUP($B17,Area_EM_90,Seq!G$1,FALSE)),".",VLOOKUP($B17,Area_EM_90,Seq!G$1,FALSE))</f>
        <v>.</v>
      </c>
      <c r="HE17" s="9" t="str">
        <f>IF(ISNA(VLOOKUP($B17,Area_EM_90,Seq!H$1,FALSE)),".",VLOOKUP($B17,Area_EM_90,Seq!H$1,FALSE))</f>
        <v>.</v>
      </c>
      <c r="HF17" s="9" t="str">
        <f>IF(ISNA(VLOOKUP($B17,Area_EM_90,Seq!I$1,FALSE)),".",VLOOKUP($B17,Area_EM_90,Seq!I$1,FALSE))</f>
        <v>.</v>
      </c>
      <c r="HG17" s="9" t="str">
        <f>IF(ISNA(VLOOKUP($B17,Area_EM_90,Seq!J$1,FALSE)),".",VLOOKUP($B17,Area_EM_90,Seq!J$1,FALSE))</f>
        <v>.</v>
      </c>
      <c r="HH17" s="9" t="str">
        <f>IF(ISNA(VLOOKUP($B17,Area_EM_00,Seq!C$1,FALSE)),".",VLOOKUP($B17,Area_EM_00,Seq!C$1,FALSE))</f>
        <v>.</v>
      </c>
      <c r="HI17" s="9" t="str">
        <f>IF(ISNA(VLOOKUP($B17,Area_EM_00,Seq!D$1,FALSE)),".",VLOOKUP($B17,Area_EM_00,Seq!D$1,FALSE))</f>
        <v>.</v>
      </c>
      <c r="HJ17" s="9" t="str">
        <f>IF(ISNA(VLOOKUP($B17,Area_EM_00,Seq!E$1,FALSE)),".",VLOOKUP($B17,Area_EM_00,Seq!E$1,FALSE))</f>
        <v>.</v>
      </c>
      <c r="HK17" s="9" t="str">
        <f>IF(ISNA(VLOOKUP($B17,Area_EM_00,Seq!F$1,FALSE)),".",VLOOKUP($B17,Area_EM_00,Seq!F$1,FALSE))</f>
        <v>.</v>
      </c>
      <c r="HL17" s="9" t="str">
        <f>IF(ISNA(VLOOKUP($B17,Area_EM_00,Seq!G$1,FALSE)),".",VLOOKUP($B17,Area_EM_00,Seq!G$1,FALSE))</f>
        <v>.</v>
      </c>
      <c r="HM17" s="9" t="str">
        <f>IF(ISNA(VLOOKUP($B17,Area_EM_00,Seq!H$1,FALSE)),".",VLOOKUP($B17,Area_EM_00,Seq!H$1,FALSE))</f>
        <v>.</v>
      </c>
      <c r="HN17" s="9" t="str">
        <f>IF(ISNA(VLOOKUP($B17,Area_EM_00,Seq!I$1,FALSE)),".",VLOOKUP($B17,Area_EM_00,Seq!I$1,FALSE))</f>
        <v>.</v>
      </c>
      <c r="HO17" s="9" t="str">
        <f>IF(ISNA(VLOOKUP($B17,Area_EM_00,Seq!J$1,FALSE)),".",VLOOKUP($B17,Area_EM_00,Seq!J$1,FALSE))</f>
        <v>.</v>
      </c>
      <c r="HQ17" s="27"/>
      <c r="HR17" s="9">
        <f>IFERROR(VLOOKUP($B17,AREA_EM3_60_00,Seq!E$1,FALSE),".")</f>
        <v>9</v>
      </c>
      <c r="HS17" s="9">
        <f>IFERROR(VLOOKUP($B17,AREA_EM3_60_00,Seq!F$1,FALSE),".")</f>
        <v>5</v>
      </c>
      <c r="HT17" s="9">
        <f>IFERROR(VLOOKUP($B17,AREA_EM3_60_00,Seq!G$1,FALSE),".")</f>
        <v>0</v>
      </c>
      <c r="HU17" s="9">
        <f>IFERROR(VLOOKUP($B17,AREA_EM3_10,Seq!B$1,FALSE),".")</f>
        <v>0</v>
      </c>
      <c r="HV17" s="9">
        <f t="shared" si="41"/>
        <v>14054446</v>
      </c>
      <c r="HW17" s="9">
        <f t="shared" si="42"/>
        <v>18899859.5</v>
      </c>
      <c r="HX17" s="9">
        <f t="shared" si="43"/>
        <v>25108524.5</v>
      </c>
      <c r="HY17" s="9">
        <f t="shared" si="44"/>
        <v>32030823</v>
      </c>
    </row>
    <row r="18" spans="1:233">
      <c r="A18" s="25" t="s">
        <v>2324</v>
      </c>
      <c r="B18" s="26" t="str">
        <f t="shared" si="0"/>
        <v>Israel</v>
      </c>
      <c r="C18" s="166" t="s">
        <v>1453</v>
      </c>
      <c r="D18" s="27">
        <f>VLOOKUP("CHN.NY.GDP.MKTP.KD",AREA_WB_6ATTRS,Seq!B$1,FALSE)/10000</f>
        <v>18294112.043860689</v>
      </c>
      <c r="E18" s="27">
        <f>VLOOKUP("CHN.NY.GDP.MKTP.KD",AREA_WB_6ATTRS,Seq!C$1,FALSE)/10000</f>
        <v>19245405.87014145</v>
      </c>
      <c r="F18" s="27">
        <f>VLOOKUP("CHN.NY.GDP.MKTP.KD",AREA_WB_6ATTRS,Seq!D$1,FALSE)/10000</f>
        <v>20996737.804324333</v>
      </c>
      <c r="G18" s="27">
        <f>VLOOKUP("CHN.NY.GDP.MKTP.KD",AREA_WB_6ATTRS,Seq!E$1,FALSE)/10000</f>
        <v>23285382.224995762</v>
      </c>
      <c r="H18" s="27">
        <f>VLOOKUP("CHN.NY.GDP.MKTP.KD",AREA_WB_6ATTRS,Seq!F$1,FALSE)/10000</f>
        <v>26824760.323195074</v>
      </c>
      <c r="I18" s="27">
        <f>VLOOKUP("CHN.NY.GDP.MKTP.KD",AREA_WB_6ATTRS,Seq!G$1,FALSE)/10000</f>
        <v>30446102.966826372</v>
      </c>
      <c r="J18" s="27">
        <f>VLOOKUP("CHN.NY.GDP.MKTP.KD",AREA_WB_6ATTRS,Seq!H$1,FALSE)/10000</f>
        <v>33125360.027907111</v>
      </c>
      <c r="K18" s="27">
        <f>VLOOKUP("CHN.NY.GDP.MKTP.KD",AREA_WB_6ATTRS,Seq!I$1,FALSE)/10000</f>
        <v>36967901.791144341</v>
      </c>
      <c r="L18" s="27">
        <f>VLOOKUP("CHN.NY.GDP.MKTP.KD",AREA_WB_6ATTRS,Seq!J$1,FALSE)/10000</f>
        <v>41145274.693543643</v>
      </c>
      <c r="M18" s="27">
        <f>VLOOKUP("CHN.NY.GDP.MKTP.KD",AREA_WB_6ATTRS,Seq!K$1,FALSE)/10000</f>
        <v>42832230.955979005</v>
      </c>
      <c r="N18" s="27">
        <f>VLOOKUP("CHN.NY.GDP.MKTP.KD",AREA_WB_6ATTRS,Seq!L$1,FALSE)/10000</f>
        <v>44459855.73230619</v>
      </c>
      <c r="O18" s="27">
        <f>VLOOKUP("CHN.NY.GDP.MKTP.KD",AREA_WB_6ATTRS,Seq!M$1,FALSE)/10000</f>
        <v>48550162.459678344</v>
      </c>
      <c r="P18" s="27">
        <f>VLOOKUP("CHN.NY.GDP.MKTP.KD",AREA_WB_6ATTRS,Seq!N$1,FALSE)/10000</f>
        <v>55444285.528952621</v>
      </c>
      <c r="Q18" s="27">
        <f>VLOOKUP("CHN.NY.GDP.MKTP.KD",AREA_WB_6ATTRS,Seq!O$1,FALSE)/10000</f>
        <v>63206485.503006078</v>
      </c>
      <c r="R18" s="27">
        <f>VLOOKUP("CHN.NY.GDP.MKTP.KD",AREA_WB_6ATTRS,Seq!P$1,FALSE)/10000</f>
        <v>71486535.103899792</v>
      </c>
      <c r="S18" s="27">
        <f>VLOOKUP("CHN.NY.GDP.MKTP.KD",AREA_WB_6ATTRS,Seq!Q$1,FALSE)/10000</f>
        <v>79278567.430224851</v>
      </c>
      <c r="T18" s="27">
        <f>VLOOKUP("CHN.NY.GDP.MKTP.KD",AREA_WB_6ATTRS,Seq!R$1,FALSE)/10000</f>
        <v>87206424.173247412</v>
      </c>
      <c r="U18" s="27">
        <f>VLOOKUP("CHN.NY.GDP.MKTP.KD",AREA_WB_6ATTRS,Seq!S$1,FALSE)/10000</f>
        <v>95316621.621359423</v>
      </c>
      <c r="V18" s="27">
        <f>VLOOKUP("CHN.NY.GDP.MKTP.KD",AREA_WB_6ATTRS,Seq!T$1,FALSE)/10000</f>
        <v>102751318.10782552</v>
      </c>
      <c r="W18" s="27">
        <f>VLOOKUP("CHN.NY.GDP.MKTP.KD",AREA_WB_6ATTRS,Seq!U$1,FALSE)/10000</f>
        <v>110560418.28402025</v>
      </c>
      <c r="X18" s="27">
        <f>VLOOKUP("CHN.NY.GDP.MKTP.KD",AREA_WB_6ATTRS,Seq!V$1,FALSE)/10000</f>
        <v>119847493.41987793</v>
      </c>
      <c r="Y18" s="27">
        <f>VLOOKUP("CHN.NY.GDP.MKTP.KD",AREA_WB_6ATTRS,Seq!W$1,FALSE)/10000</f>
        <v>129794835.37372778</v>
      </c>
      <c r="Z18" s="27">
        <f>VLOOKUP("CHN.NY.GDP.MKTP.KD",AREA_WB_6ATTRS,Seq!X$1,FALSE)/10000</f>
        <v>141606165.392737</v>
      </c>
      <c r="AA18" s="27">
        <f>VLOOKUP("CHN.NY.GDP.MKTP.KD",AREA_WB_6ATTRS,Seq!Y$1,FALSE)/10000</f>
        <v>155766781.9320105</v>
      </c>
      <c r="AB18" s="27">
        <f>VLOOKUP("CHN.NY.GDP.MKTP.KD",AREA_WB_6ATTRS,Seq!Z$1,FALSE)/10000</f>
        <v>171499226.90714428</v>
      </c>
      <c r="AC18" s="27">
        <f>VLOOKUP("CHN.NY.GDP.MKTP.KD",AREA_WB_6ATTRS,Seq!AA$1,FALSE)/10000</f>
        <v>190878639.54765138</v>
      </c>
      <c r="AD18" s="27">
        <f>VLOOKUP("CHN.NY.GDP.MKTP.KD",AREA_WB_6ATTRS,Seq!AB$1,FALSE)/10000</f>
        <v>215120226.77020231</v>
      </c>
      <c r="AE18" s="27">
        <f>VLOOKUP("CHN.NY.GDP.MKTP.KD",AREA_WB_6ATTRS,Seq!AC$1,FALSE)/10000</f>
        <v>245667298.97157177</v>
      </c>
      <c r="AF18" s="27">
        <f>VLOOKUP("CHN.NY.GDP.MKTP.KD",AREA_WB_6ATTRS,Seq!AD$1,FALSE)/10000</f>
        <v>269251359.67284226</v>
      </c>
      <c r="AG18" s="27">
        <f>VLOOKUP("CHN.NY.GDP.MKTP.KD",AREA_WB_6ATTRS,Seq!AE$1,FALSE)/10000</f>
        <v>294022484.76274431</v>
      </c>
      <c r="AH18" s="27">
        <f>VLOOKUP("CHN.NY.GDP.MKTP.KD",AREA_WB_6ATTRS,Seq!AF$1,FALSE)/10000</f>
        <v>324600823.17806971</v>
      </c>
      <c r="AI18" s="27">
        <f>VLOOKUP("CHN.NY.GDP.MKTP.KD",AREA_WB_6ATTRS,Seq!AG$1,FALSE)/10000</f>
        <v>354139498.08727396</v>
      </c>
      <c r="AJ18" s="27"/>
      <c r="AK18" s="27"/>
      <c r="AL18" s="27"/>
      <c r="AM18" s="27"/>
      <c r="AN18" s="27"/>
      <c r="AO18" s="27"/>
      <c r="AP18" s="27">
        <f>IFERROR(VLOOKUP(CONCATENATE($C18, ".NY.GDP.MKTP.KD"),AREA_WB_6ATTRS,Seq!B$1,FALSE)/10000,".")</f>
        <v>4985835.1834681733</v>
      </c>
      <c r="AQ18" s="27">
        <f>IFERROR(VLOOKUP(CONCATENATE($C18, ".NY.GDP.MKTP.KD"),AREA_WB_6ATTRS,Seq!C$1,FALSE)/10000,".")</f>
        <v>5242498.9128032858</v>
      </c>
      <c r="AR18" s="27">
        <f>IFERROR(VLOOKUP(CONCATENATE($C18, ".NY.GDP.MKTP.KD"),AREA_WB_6ATTRS,Seq!D$1,FALSE)/10000,".")</f>
        <v>5337327.1440484412</v>
      </c>
      <c r="AS18" s="27">
        <f>IFERROR(VLOOKUP(CONCATENATE($C18, ".NY.GDP.MKTP.KD"),AREA_WB_6ATTRS,Seq!E$1,FALSE)/10000,".")</f>
        <v>5524711.1455666013</v>
      </c>
      <c r="AT18" s="27">
        <f>IFERROR(VLOOKUP(CONCATENATE($C18, ".NY.GDP.MKTP.KD"),AREA_WB_6ATTRS,Seq!F$1,FALSE)/10000,".")</f>
        <v>5574640.9834666755</v>
      </c>
      <c r="AU18" s="27">
        <f>IFERROR(VLOOKUP(CONCATENATE($C18, ".NY.GDP.MKTP.KD"),AREA_WB_6ATTRS,Seq!G$1,FALSE)/10000,".")</f>
        <v>5766844.7133414093</v>
      </c>
      <c r="AV18" s="27">
        <f>IFERROR(VLOOKUP(CONCATENATE($C18, ".NY.GDP.MKTP.KD"),AREA_WB_6ATTRS,Seq!H$1,FALSE)/10000,".")</f>
        <v>6043159.2243825598</v>
      </c>
      <c r="AW18" s="27">
        <f>IFERROR(VLOOKUP(CONCATENATE($C18, ".NY.GDP.MKTP.KD"),AREA_WB_6ATTRS,Seq!I$1,FALSE)/10000,".")</f>
        <v>6477522.6074089818</v>
      </c>
      <c r="AX18" s="27">
        <f>IFERROR(VLOOKUP(CONCATENATE($C18, ".NY.GDP.MKTP.KD"),AREA_WB_6ATTRS,Seq!J$1,FALSE)/10000,".")</f>
        <v>6608636.8111712439</v>
      </c>
      <c r="AY18" s="27">
        <f>IFERROR(VLOOKUP(CONCATENATE($C18, ".NY.GDP.MKTP.KD"),AREA_WB_6ATTRS,Seq!K$1,FALSE)/10000,".")</f>
        <v>6666074.9911568165</v>
      </c>
      <c r="AZ18" s="27">
        <f>IFERROR(VLOOKUP(CONCATENATE($C18, ".NY.GDP.MKTP.KD"),AREA_WB_6ATTRS,Seq!L$1,FALSE)/10000,".")</f>
        <v>7121732.5346328858</v>
      </c>
      <c r="BA18" s="27">
        <f>IFERROR(VLOOKUP(CONCATENATE($C18, ".NY.GDP.MKTP.KD"),AREA_WB_6ATTRS,Seq!M$1,FALSE)/10000,".")</f>
        <v>7670061.7159862518</v>
      </c>
      <c r="BB18" s="27">
        <f>IFERROR(VLOOKUP(CONCATENATE($C18, ".NY.GDP.MKTP.KD"),AREA_WB_6ATTRS,Seq!N$1,FALSE)/10000,".")</f>
        <v>8101717.072910252</v>
      </c>
      <c r="BC18" s="27">
        <f>IFERROR(VLOOKUP(CONCATENATE($C18, ".NY.GDP.MKTP.KD"),AREA_WB_6ATTRS,Seq!O$1,FALSE)/10000,".")</f>
        <v>8551919.1327978186</v>
      </c>
      <c r="BD18" s="27">
        <f>IFERROR(VLOOKUP(CONCATENATE($C18, ".NY.GDP.MKTP.KD"),AREA_WB_6ATTRS,Seq!P$1,FALSE)/10000,".")</f>
        <v>9144723.2750994228</v>
      </c>
      <c r="BE18" s="27">
        <f>IFERROR(VLOOKUP(CONCATENATE($C18, ".NY.GDP.MKTP.KD"),AREA_WB_6ATTRS,Seq!Q$1,FALSE)/10000,".")</f>
        <v>9741680.0092895906</v>
      </c>
      <c r="BF18" s="27">
        <f>IFERROR(VLOOKUP(CONCATENATE($C18, ".NY.GDP.MKTP.KD"),AREA_WB_6ATTRS,Seq!R$1,FALSE)/10000,".")</f>
        <v>10276502.359535795</v>
      </c>
      <c r="BG18" s="27">
        <f>IFERROR(VLOOKUP(CONCATENATE($C18, ".NY.GDP.MKTP.KD"),AREA_WB_6ATTRS,Seq!S$1,FALSE)/10000,".")</f>
        <v>10622976.831831202</v>
      </c>
      <c r="BH18" s="27">
        <f>IFERROR(VLOOKUP(CONCATENATE($C18, ".NY.GDP.MKTP.KD"),AREA_WB_6ATTRS,Seq!T$1,FALSE)/10000,".")</f>
        <v>11060368.341631884</v>
      </c>
      <c r="BI18" s="27">
        <f>IFERROR(VLOOKUP(CONCATENATE($C18, ".NY.GDP.MKTP.KD"),AREA_WB_6ATTRS,Seq!U$1,FALSE)/10000,".")</f>
        <v>11431540.024368595</v>
      </c>
      <c r="BJ18" s="27">
        <f>IFERROR(VLOOKUP(CONCATENATE($C18, ".NY.GDP.MKTP.KD"),AREA_WB_6ATTRS,Seq!V$1,FALSE)/10000,".")</f>
        <v>12489515.120300198</v>
      </c>
      <c r="BK18" s="27">
        <f>IFERROR(VLOOKUP(CONCATENATE($C18, ".NY.GDP.MKTP.KD"),AREA_WB_6ATTRS,Seq!W$1,FALSE)/10000,".")</f>
        <v>12461618.55081757</v>
      </c>
      <c r="BL18" s="27">
        <f>IFERROR(VLOOKUP(CONCATENATE($C18, ".NY.GDP.MKTP.KD"),AREA_WB_6ATTRS,Seq!X$1,FALSE)/10000,".")</f>
        <v>12389897.667560248</v>
      </c>
      <c r="BM18" s="27">
        <f>IFERROR(VLOOKUP(CONCATENATE($C18, ".NY.GDP.MKTP.KD"),AREA_WB_6ATTRS,Seq!Y$1,FALSE)/10000,".")</f>
        <v>12577255.815735668</v>
      </c>
      <c r="BN18" s="27">
        <f>IFERROR(VLOOKUP(CONCATENATE($C18, ".NY.GDP.MKTP.KD"),AREA_WB_6ATTRS,Seq!Z$1,FALSE)/10000,".")</f>
        <v>13186538.068850117</v>
      </c>
      <c r="BO18" s="27">
        <f>IFERROR(VLOOKUP(CONCATENATE($C18, ".NY.GDP.MKTP.KD"),AREA_WB_6ATTRS,Seq!AA$1,FALSE)/10000,".")</f>
        <v>13838010.430761313</v>
      </c>
      <c r="BP18" s="27">
        <f>IFERROR(VLOOKUP(CONCATENATE($C18, ".NY.GDP.MKTP.KD"),AREA_WB_6ATTRS,Seq!AB$1,FALSE)/10000,".")</f>
        <v>14612140.233904306</v>
      </c>
      <c r="BQ18" s="27">
        <f>IFERROR(VLOOKUP(CONCATENATE($C18, ".NY.GDP.MKTP.KD"),AREA_WB_6ATTRS,Seq!AC$1,FALSE)/10000,".")</f>
        <v>15415340.472077467</v>
      </c>
      <c r="BR18" s="27">
        <f>IFERROR(VLOOKUP(CONCATENATE($C18, ".NY.GDP.MKTP.KD"),AREA_WB_6ATTRS,Seq!AD$1,FALSE)/10000,".")</f>
        <v>16036315.346724235</v>
      </c>
      <c r="BS18" s="27">
        <f>IFERROR(VLOOKUP(CONCATENATE($C18, ".NY.GDP.MKTP.KD"),AREA_WB_6ATTRS,Seq!AE$1,FALSE)/10000,".")</f>
        <v>16170550.324630752</v>
      </c>
      <c r="BT18" s="27">
        <f>IFERROR(VLOOKUP(CONCATENATE($C18, ".NY.GDP.MKTP.KD"),AREA_WB_6ATTRS,Seq!AF$1,FALSE)/10000,".")</f>
        <v>16954163.120040119</v>
      </c>
      <c r="BU18" s="27">
        <f>IFERROR(VLOOKUP(CONCATENATE($C18, ".NY.GDP.MKTP.KD"),AREA_WB_6ATTRS,Seq!AG$1,FALSE)/10000,".")</f>
        <v>17752138.505678166</v>
      </c>
      <c r="BV18" s="27"/>
      <c r="BW18" s="27"/>
      <c r="BX18" s="27"/>
      <c r="BY18" s="27"/>
      <c r="BZ18" s="27"/>
      <c r="CA18" s="27"/>
      <c r="CB18" s="27"/>
      <c r="CC18" s="27">
        <f>CNPop!A$48</f>
        <v>5.0000000000000001E-3</v>
      </c>
      <c r="CD18" s="27">
        <f>CNPop!B$48</f>
        <v>6.0000000000000001E-3</v>
      </c>
      <c r="CE18" s="27">
        <f>CNPop!C$48</f>
        <v>6.0000000000000001E-3</v>
      </c>
      <c r="CF18" s="27">
        <f>CNPop!D$48</f>
        <v>7.0000000000000001E-3</v>
      </c>
      <c r="CG18" s="27">
        <f>CNPop!E$48</f>
        <v>7.0000000000000001E-3</v>
      </c>
      <c r="CH18" s="27">
        <f>CNPop!F$48</f>
        <v>8.0000000000000002E-3</v>
      </c>
      <c r="CI18" s="27">
        <f>CNPop!G$48</f>
        <v>8.9999999999999993E-3</v>
      </c>
      <c r="CJ18" s="27">
        <f>CNPop!H$48</f>
        <v>0.01</v>
      </c>
      <c r="CK18" s="27">
        <f>CNPop!I$48</f>
        <v>1.0999999999999999E-2</v>
      </c>
      <c r="CL18" s="27">
        <f>CNPop!J$48</f>
        <v>1.2E-2</v>
      </c>
      <c r="CM18" s="27">
        <f>CNPop!K$48</f>
        <v>1.4E-2</v>
      </c>
      <c r="CN18" s="27">
        <f>CNPop!L$48</f>
        <v>1.6E-2</v>
      </c>
      <c r="CO18" s="27">
        <f>CNPop!M$48</f>
        <v>1.7000000000000001E-2</v>
      </c>
      <c r="CP18" s="27">
        <f>CNPop!N$48</f>
        <v>1.9E-2</v>
      </c>
      <c r="CQ18" s="27">
        <f>CNPop!O$48</f>
        <v>2.1000000000000001E-2</v>
      </c>
      <c r="CR18" s="27">
        <f>CNPop!P$48</f>
        <v>2.3E-2</v>
      </c>
      <c r="CS18" s="27">
        <f>CNPop!Q$48</f>
        <v>2.5999999999999999E-2</v>
      </c>
      <c r="CT18" s="27">
        <f>CNPop!R$48</f>
        <v>2.8000000000000001E-2</v>
      </c>
      <c r="CU18" s="27">
        <f>CNPop!S$48</f>
        <v>0.03</v>
      </c>
      <c r="CV18" s="27">
        <f>CNPop!T$48</f>
        <v>3.3000000000000002E-2</v>
      </c>
      <c r="CW18" s="27">
        <f>CNPop!U$48</f>
        <v>3.5999999999999997E-2</v>
      </c>
      <c r="CX18" s="27">
        <f>CNPop!V$48</f>
        <v>3.9E-2</v>
      </c>
      <c r="CY18" s="27">
        <f>CNPop!W$48</f>
        <v>4.2000000000000003E-2</v>
      </c>
      <c r="CZ18" s="27">
        <f>CNPop!X$48</f>
        <v>4.4999999999999998E-2</v>
      </c>
      <c r="DA18" s="27">
        <f>CNPop!Y$48</f>
        <v>4.9000000000000002E-2</v>
      </c>
      <c r="DB18" s="27">
        <f>CNPop!Z$48</f>
        <v>5.1999999999999998E-2</v>
      </c>
      <c r="DC18" s="27">
        <f>CNPop!AA$48</f>
        <v>5.6000000000000001E-2</v>
      </c>
      <c r="DD18" s="27">
        <f>CNPop!AB$48</f>
        <v>0.06</v>
      </c>
      <c r="DE18" s="27">
        <f>CNPop!AC$48</f>
        <v>6.3E-2</v>
      </c>
      <c r="DF18" s="27">
        <f>CNPop!AD$48</f>
        <v>6.8000000000000005E-2</v>
      </c>
      <c r="DG18" s="27">
        <f>CNPop!AE$48</f>
        <v>7.1999999999999995E-2</v>
      </c>
      <c r="DH18" s="27">
        <f>CNPop!AF$48</f>
        <v>7.5999999999999998E-2</v>
      </c>
      <c r="DI18" s="27">
        <f>CNPop!AG$48</f>
        <v>8.1000000000000003E-2</v>
      </c>
      <c r="DJ18" s="27">
        <f>CNPop!AH$48</f>
        <v>8.5000000000000006E-2</v>
      </c>
      <c r="DK18" s="27">
        <f>CNPop!AI$48</f>
        <v>0.09</v>
      </c>
      <c r="DL18" s="27">
        <f>CNPop!AJ$48</f>
        <v>9.5000000000000001E-2</v>
      </c>
      <c r="DM18" s="27">
        <f>CNPop!AK$48</f>
        <v>0.1</v>
      </c>
      <c r="DN18" s="27"/>
      <c r="DO18" s="27">
        <f t="shared" si="1"/>
        <v>0.4379999923706055</v>
      </c>
      <c r="DP18" s="27">
        <f t="shared" si="2"/>
        <v>0.4379999923706055</v>
      </c>
      <c r="DQ18" s="27">
        <f t="shared" si="3"/>
        <v>0.4379999923706055</v>
      </c>
      <c r="DR18" s="27">
        <f t="shared" si="4"/>
        <v>0.4379999923706055</v>
      </c>
      <c r="DS18" s="27">
        <f t="shared" si="5"/>
        <v>0.4379999923706055</v>
      </c>
      <c r="DT18" s="27">
        <f t="shared" si="6"/>
        <v>0.4379999923706055</v>
      </c>
      <c r="DU18" s="27">
        <f t="shared" si="7"/>
        <v>0.4379999923706055</v>
      </c>
      <c r="DV18" s="27">
        <f t="shared" si="8"/>
        <v>0.4379999923706055</v>
      </c>
      <c r="DW18" s="27">
        <f t="shared" si="9"/>
        <v>0.4379999923706055</v>
      </c>
      <c r="DX18" s="27">
        <f t="shared" si="10"/>
        <v>0.4379999923706055</v>
      </c>
      <c r="DY18" s="27">
        <f t="shared" si="11"/>
        <v>0.4379999923706055</v>
      </c>
      <c r="DZ18" s="27">
        <f t="shared" si="12"/>
        <v>0.4379999923706055</v>
      </c>
      <c r="EA18" s="27">
        <f t="shared" si="13"/>
        <v>0.4379999923706055</v>
      </c>
      <c r="EB18" s="27">
        <f t="shared" si="14"/>
        <v>0.4379999923706055</v>
      </c>
      <c r="EC18" s="27">
        <f t="shared" si="15"/>
        <v>0.4379999923706055</v>
      </c>
      <c r="ED18" s="27">
        <f t="shared" si="16"/>
        <v>0.4379999923706055</v>
      </c>
      <c r="EE18" s="27">
        <f t="shared" si="17"/>
        <v>0.4379999923706055</v>
      </c>
      <c r="EF18" s="27">
        <f t="shared" si="18"/>
        <v>0.46200000762939453</v>
      </c>
      <c r="EG18" s="27">
        <f t="shared" si="19"/>
        <v>0.46200000762939453</v>
      </c>
      <c r="EH18" s="27">
        <f t="shared" si="20"/>
        <v>0.47499999999999998</v>
      </c>
      <c r="EI18" s="27">
        <f t="shared" si="21"/>
        <v>0.40900001525878904</v>
      </c>
      <c r="EJ18" s="27">
        <f t="shared" si="22"/>
        <v>0.41599998474121092</v>
      </c>
      <c r="EK18" s="27">
        <f t="shared" si="23"/>
        <v>0.42400001525878905</v>
      </c>
      <c r="EL18" s="27">
        <f t="shared" si="24"/>
        <v>0.43</v>
      </c>
      <c r="EM18" s="27">
        <f t="shared" si="25"/>
        <v>0.44</v>
      </c>
      <c r="EN18" s="27">
        <f t="shared" si="26"/>
        <v>0.44500000000000001</v>
      </c>
      <c r="EO18" s="27">
        <f t="shared" si="27"/>
        <v>0.44200000762939451</v>
      </c>
      <c r="EP18" s="27">
        <f t="shared" si="37"/>
        <v>0.44700000762939451</v>
      </c>
      <c r="EQ18" s="27">
        <f t="shared" si="38"/>
        <v>0.45099998474121095</v>
      </c>
      <c r="ER18" s="27">
        <f t="shared" si="50"/>
        <v>0.45099998474121095</v>
      </c>
      <c r="ES18" s="27">
        <f t="shared" si="50"/>
        <v>0.45099998474121095</v>
      </c>
      <c r="ET18" s="27">
        <f t="shared" si="50"/>
        <v>0.45099998474121095</v>
      </c>
      <c r="EU18" s="27"/>
      <c r="EV18" s="27"/>
      <c r="EW18" s="27"/>
      <c r="EX18" s="27"/>
      <c r="EY18" s="27"/>
      <c r="EZ18" s="27" t="str">
        <f>IFERROR(VLOOKUP(CONCATENATE($C18,".SL.TLF.TERT.ZS"),AREA_WB_6ATTRS,Seq!B$1,FALSE)/100,".")</f>
        <v>.</v>
      </c>
      <c r="FA18" s="27" t="str">
        <f>IFERROR(VLOOKUP(CONCATENATE($C18,".SL.TLF.TERT.ZS"),AREA_WB_6ATTRS,Seq!C$1,FALSE)/100,".")</f>
        <v>.</v>
      </c>
      <c r="FB18" s="27" t="str">
        <f>IFERROR(VLOOKUP(CONCATENATE($C18,".SL.TLF.TERT.ZS"),AREA_WB_6ATTRS,Seq!D$1,FALSE)/100,".")</f>
        <v>.</v>
      </c>
      <c r="FC18" s="27" t="str">
        <f>IFERROR(VLOOKUP(CONCATENATE($C18,".SL.TLF.TERT.ZS"),AREA_WB_6ATTRS,Seq!E$1,FALSE)/100,".")</f>
        <v>.</v>
      </c>
      <c r="FD18" s="27" t="str">
        <f>IFERROR(VLOOKUP(CONCATENATE($C18,".SL.TLF.TERT.ZS"),AREA_WB_6ATTRS,Seq!F$1,FALSE)/100,".")</f>
        <v>.</v>
      </c>
      <c r="FE18" s="27" t="str">
        <f>IFERROR(VLOOKUP(CONCATENATE($C18,".SL.TLF.TERT.ZS"),AREA_WB_6ATTRS,Seq!G$1,FALSE)/100,".")</f>
        <v>.</v>
      </c>
      <c r="FF18" s="27" t="str">
        <f>IFERROR(VLOOKUP(CONCATENATE($C18,".SL.TLF.TERT.ZS"),AREA_WB_6ATTRS,Seq!H$1,FALSE)/100,".")</f>
        <v>.</v>
      </c>
      <c r="FG18" s="27" t="str">
        <f>IFERROR(VLOOKUP(CONCATENATE($C18,".SL.TLF.TERT.ZS"),AREA_WB_6ATTRS,Seq!I$1,FALSE)/100,".")</f>
        <v>.</v>
      </c>
      <c r="FH18" s="27" t="str">
        <f>IFERROR(VLOOKUP(CONCATENATE($C18,".SL.TLF.TERT.ZS"),AREA_WB_6ATTRS,Seq!J$1,FALSE)/100,".")</f>
        <v>.</v>
      </c>
      <c r="FI18" s="27" t="str">
        <f>IFERROR(VLOOKUP(CONCATENATE($C18,".SL.TLF.TERT.ZS"),AREA_WB_6ATTRS,Seq!K$1,FALSE)/100,".")</f>
        <v>.</v>
      </c>
      <c r="FJ18" s="27" t="str">
        <f>IFERROR(VLOOKUP(CONCATENATE($C18,".SL.TLF.TERT.ZS"),AREA_WB_6ATTRS,Seq!L$1,FALSE)/100,".")</f>
        <v>.</v>
      </c>
      <c r="FK18" s="27" t="str">
        <f>IFERROR(VLOOKUP(CONCATENATE($C18,".SL.TLF.TERT.ZS"),AREA_WB_6ATTRS,Seq!M$1,FALSE)/100,".")</f>
        <v>.</v>
      </c>
      <c r="FL18" s="27" t="str">
        <f>IFERROR(VLOOKUP(CONCATENATE($C18,".SL.TLF.TERT.ZS"),AREA_WB_6ATTRS,Seq!N$1,FALSE)/100,".")</f>
        <v>.</v>
      </c>
      <c r="FM18" s="27" t="str">
        <f>IFERROR(VLOOKUP(CONCATENATE($C18,".SL.TLF.TERT.ZS"),AREA_WB_6ATTRS,Seq!O$1,FALSE)/100,".")</f>
        <v>.</v>
      </c>
      <c r="FN18" s="27" t="str">
        <f>IFERROR(VLOOKUP(CONCATENATE($C18,".SL.TLF.TERT.ZS"),AREA_WB_6ATTRS,Seq!P$1,FALSE)/100,".")</f>
        <v>.</v>
      </c>
      <c r="FO18" s="27" t="str">
        <f>IFERROR(VLOOKUP(CONCATENATE($C18,".SL.TLF.TERT.ZS"),AREA_WB_6ATTRS,Seq!Q$1,FALSE)/100,".")</f>
        <v>.</v>
      </c>
      <c r="FP18" s="27">
        <f>IFERROR(VLOOKUP(CONCATENATE($C18,".SL.TLF.TERT.ZS"),AREA_WB_6ATTRS,Seq!R$1,FALSE)/100,".")</f>
        <v>0.4379999923706055</v>
      </c>
      <c r="FQ18" s="27" t="str">
        <f>IFERROR(VLOOKUP(CONCATENATE($C18,".SL.TLF.TERT.ZS"),AREA_WB_6ATTRS,Seq!S$1,FALSE)/100,".")</f>
        <v>.</v>
      </c>
      <c r="FR18" s="27">
        <f>IFERROR(VLOOKUP(CONCATENATE($C18,".SL.TLF.TERT.ZS"),AREA_WB_6ATTRS,Seq!T$1,FALSE)/100,".")</f>
        <v>0.46200000762939453</v>
      </c>
      <c r="FS18" s="27">
        <f>IFERROR(VLOOKUP(CONCATENATE($C18,".SL.TLF.TERT.ZS"),AREA_WB_6ATTRS,Seq!U$1,FALSE)/100,".")</f>
        <v>0.47499999999999998</v>
      </c>
      <c r="FT18" s="27">
        <f>IFERROR(VLOOKUP(CONCATENATE($C18,".SL.TLF.TERT.ZS"),AREA_WB_6ATTRS,Seq!V$1,FALSE)/100,".")</f>
        <v>0.40900001525878904</v>
      </c>
      <c r="FU18" s="27">
        <f>IFERROR(VLOOKUP(CONCATENATE($C18,".SL.TLF.TERT.ZS"),AREA_WB_6ATTRS,Seq!W$1,FALSE)/100,".")</f>
        <v>0.41599998474121092</v>
      </c>
      <c r="FV18" s="27">
        <f>IFERROR(VLOOKUP(CONCATENATE($C18,".SL.TLF.TERT.ZS"),AREA_WB_6ATTRS,Seq!X$1,FALSE)/100,".")</f>
        <v>0.42400001525878905</v>
      </c>
      <c r="FW18" s="27">
        <f>IFERROR(VLOOKUP(CONCATENATE($C18,".SL.TLF.TERT.ZS"),AREA_WB_6ATTRS,Seq!Y$1,FALSE)/100,".")</f>
        <v>0.43</v>
      </c>
      <c r="FX18" s="27">
        <f>IFERROR(VLOOKUP(CONCATENATE($C18,".SL.TLF.TERT.ZS"),AREA_WB_6ATTRS,Seq!Z$1,FALSE)/100,".")</f>
        <v>0.44</v>
      </c>
      <c r="FY18" s="27">
        <f>IFERROR(VLOOKUP(CONCATENATE($C18,".SL.TLF.TERT.ZS"),AREA_WB_6ATTRS,Seq!AA$1,FALSE)/100,".")</f>
        <v>0.44500000000000001</v>
      </c>
      <c r="FZ18" s="27">
        <f>IFERROR(VLOOKUP(CONCATENATE($C18,".SL.TLF.TERT.ZS"),AREA_WB_6ATTRS,Seq!AB$1,FALSE)/100,".")</f>
        <v>0.44200000762939451</v>
      </c>
      <c r="GA18" s="27">
        <f>IFERROR(VLOOKUP(CONCATENATE($C18,".SL.TLF.TERT.ZS"),AREA_WB_6ATTRS,Seq!AC$1,FALSE)/100,".")</f>
        <v>0.44700000762939451</v>
      </c>
      <c r="GB18" s="27">
        <f>IFERROR(VLOOKUP(CONCATENATE($C18,".SL.TLF.TERT.ZS"),AREA_WB_6ATTRS,Seq!AD$1,FALSE)/100,".")</f>
        <v>0.45099998474121095</v>
      </c>
      <c r="GC18" s="27" t="str">
        <f>IFERROR(VLOOKUP(CONCATENATE($C18,".SL.TLF.TERT.ZS"),AREA_WB_6ATTRS,Seq!AE$1,FALSE)/100,".")</f>
        <v>.</v>
      </c>
      <c r="GD18" s="27" t="str">
        <f>IFERROR(VLOOKUP(CONCATENATE($C18,".SL.TLF.TERT.ZS"),AREA_WB_6ATTRS,Seq!AF$1,FALSE)/100,".")</f>
        <v>.</v>
      </c>
      <c r="GE18" s="27" t="str">
        <f>IFERROR(VLOOKUP(CONCATENATE($C18,".SL.TLF.TERT.ZS"),AREA_WB_6ATTRS,Seq!AG$1,FALSE)/100,".")</f>
        <v>.</v>
      </c>
      <c r="GF18" s="27" t="str">
        <f>IFERROR(VLOOKUP(CONCATENATE($C18,".SL.TLF.TERT.ZS"),AREA_WB_6ATTRS,Seq!AH$1,FALSE)/100,".")</f>
        <v>.</v>
      </c>
      <c r="GG18" s="27" t="str">
        <f>IFERROR(VLOOKUP(CONCATENATE($C18,".SL.TLF.TERT.ZS"),AREA_WB_6ATTRS,Seq!AI$1,FALSE)/100,".")</f>
        <v>.</v>
      </c>
      <c r="GH18" s="27" t="str">
        <f>IFERROR(VLOOKUP(CONCATENATE($C18,".SL.TLF.TERT.ZS"),AREA_WB_6ATTRS,Seq!AJ$1,FALSE)/100,".")</f>
        <v>.</v>
      </c>
      <c r="GI18" s="27" t="str">
        <f>IFERROR(VLOOKUP(CONCATENATE($C18,".SL.TLF.TERT.ZS"),AREA_WB_6ATTRS,Seq!AK$1,FALSE)/100,".")</f>
        <v>.</v>
      </c>
      <c r="GJ18" s="27" t="str">
        <f>IFERROR(VLOOKUP(CONCATENATE($C18,".SL.TLF.TERT.ZS"),AREA_WB_6ATTRS,Seq!AL$1,FALSE)/100,".")</f>
        <v>.</v>
      </c>
      <c r="GK18" s="27"/>
      <c r="GL18" s="27"/>
      <c r="GM18" s="27" t="str">
        <f t="shared" si="28"/>
        <v>.</v>
      </c>
      <c r="GN18" s="27" t="str">
        <f t="shared" si="29"/>
        <v>.</v>
      </c>
      <c r="GO18" s="27">
        <f t="shared" si="40"/>
        <v>3.6571792017808871E-3</v>
      </c>
      <c r="GP18" s="27"/>
      <c r="GQ18" s="9" t="str">
        <f>IF(VLOOKUP($B18,EM_80!$B$1:$C$201,2,FALSE)&gt;0,VLOOKUP($B18,EM_80!$B$1:$C$201,2,FALSE),".")</f>
        <v>.</v>
      </c>
      <c r="GR18" s="9" t="str">
        <f t="shared" si="30"/>
        <v>.</v>
      </c>
      <c r="GS18" s="9">
        <f t="shared" si="31"/>
        <v>23000</v>
      </c>
      <c r="GU18">
        <f t="shared" si="32"/>
        <v>3878000</v>
      </c>
      <c r="GV18">
        <f t="shared" si="33"/>
        <v>4660000</v>
      </c>
      <c r="GW18">
        <f t="shared" si="34"/>
        <v>6289000</v>
      </c>
      <c r="GX18">
        <f t="shared" si="35"/>
        <v>7623600</v>
      </c>
      <c r="GZ18" s="9" t="str">
        <f>IF(ISNA(VLOOKUP($B18,Area_EM_90,Seq!C$1,FALSE)),".",VLOOKUP($B18,Area_EM_90,Seq!C$1,FALSE))</f>
        <v>.</v>
      </c>
      <c r="HA18" s="9" t="str">
        <f>IF(ISNA(VLOOKUP($B18,Area_EM_90,Seq!D$1,FALSE)),".",VLOOKUP($B18,Area_EM_90,Seq!D$1,FALSE))</f>
        <v>.</v>
      </c>
      <c r="HB18" s="9" t="str">
        <f>IF(ISNA(VLOOKUP($B18,Area_EM_90,Seq!E$1,FALSE)),".",VLOOKUP($B18,Area_EM_90,Seq!E$1,FALSE))</f>
        <v>.</v>
      </c>
      <c r="HC18" s="9" t="str">
        <f>IF(ISNA(VLOOKUP($B18,Area_EM_90,Seq!F$1,FALSE)),".",VLOOKUP($B18,Area_EM_90,Seq!F$1,FALSE))</f>
        <v>.</v>
      </c>
      <c r="HD18" s="9" t="str">
        <f>IF(ISNA(VLOOKUP($B18,Area_EM_90,Seq!G$1,FALSE)),".",VLOOKUP($B18,Area_EM_90,Seq!G$1,FALSE))</f>
        <v>.</v>
      </c>
      <c r="HE18" s="9" t="str">
        <f>IF(ISNA(VLOOKUP($B18,Area_EM_90,Seq!H$1,FALSE)),".",VLOOKUP($B18,Area_EM_90,Seq!H$1,FALSE))</f>
        <v>.</v>
      </c>
      <c r="HF18" s="9" t="str">
        <f>IF(ISNA(VLOOKUP($B18,Area_EM_90,Seq!I$1,FALSE)),".",VLOOKUP($B18,Area_EM_90,Seq!I$1,FALSE))</f>
        <v>.</v>
      </c>
      <c r="HG18" s="9" t="str">
        <f>IF(ISNA(VLOOKUP($B18,Area_EM_90,Seq!J$1,FALSE)),".",VLOOKUP($B18,Area_EM_90,Seq!J$1,FALSE))</f>
        <v>.</v>
      </c>
      <c r="HH18" s="9" t="str">
        <f>IF(ISNA(VLOOKUP($B18,Area_EM_00,Seq!C$1,FALSE)),".",VLOOKUP($B18,Area_EM_00,Seq!C$1,FALSE))</f>
        <v>.</v>
      </c>
      <c r="HI18" s="9" t="str">
        <f>IF(ISNA(VLOOKUP($B18,Area_EM_00,Seq!D$1,FALSE)),".",VLOOKUP($B18,Area_EM_00,Seq!D$1,FALSE))</f>
        <v>.</v>
      </c>
      <c r="HJ18" s="9" t="str">
        <f>IF(ISNA(VLOOKUP($B18,Area_EM_00,Seq!E$1,FALSE)),".",VLOOKUP($B18,Area_EM_00,Seq!E$1,FALSE))</f>
        <v>.</v>
      </c>
      <c r="HK18" s="9" t="str">
        <f>IF(ISNA(VLOOKUP($B18,Area_EM_00,Seq!F$1,FALSE)),".",VLOOKUP($B18,Area_EM_00,Seq!F$1,FALSE))</f>
        <v>.</v>
      </c>
      <c r="HL18" s="9" t="str">
        <f>IF(ISNA(VLOOKUP($B18,Area_EM_00,Seq!G$1,FALSE)),".",VLOOKUP($B18,Area_EM_00,Seq!G$1,FALSE))</f>
        <v>.</v>
      </c>
      <c r="HM18" s="9" t="str">
        <f>IF(ISNA(VLOOKUP($B18,Area_EM_00,Seq!H$1,FALSE)),".",VLOOKUP($B18,Area_EM_00,Seq!H$1,FALSE))</f>
        <v>.</v>
      </c>
      <c r="HN18" s="9" t="str">
        <f>IF(ISNA(VLOOKUP($B18,Area_EM_00,Seq!I$1,FALSE)),".",VLOOKUP($B18,Area_EM_00,Seq!I$1,FALSE))</f>
        <v>.</v>
      </c>
      <c r="HO18" s="9" t="str">
        <f>IF(ISNA(VLOOKUP($B18,Area_EM_00,Seq!J$1,FALSE)),".",VLOOKUP($B18,Area_EM_00,Seq!J$1,FALSE))</f>
        <v>.</v>
      </c>
      <c r="HQ18" s="27"/>
      <c r="HR18" s="9">
        <f>IFERROR(VLOOKUP($B18,AREA_EM3_60_00,Seq!E$1,FALSE),".")</f>
        <v>1</v>
      </c>
      <c r="HS18" s="9">
        <f>IFERROR(VLOOKUP($B18,AREA_EM3_60_00,Seq!F$1,FALSE),".")</f>
        <v>14</v>
      </c>
      <c r="HT18" s="9">
        <f>IFERROR(VLOOKUP($B18,AREA_EM3_60_00,Seq!G$1,FALSE),".")</f>
        <v>32</v>
      </c>
      <c r="HU18" s="9">
        <f>IFERROR(VLOOKUP($B18,AREA_EM3_10,Seq!B$1,FALSE),".")</f>
        <v>0</v>
      </c>
      <c r="HV18" s="9">
        <f t="shared" si="41"/>
        <v>3878000</v>
      </c>
      <c r="HW18" s="9">
        <f t="shared" si="42"/>
        <v>4660000</v>
      </c>
      <c r="HX18" s="9">
        <f t="shared" si="43"/>
        <v>6289000</v>
      </c>
      <c r="HY18" s="9">
        <f t="shared" si="44"/>
        <v>7623600</v>
      </c>
    </row>
    <row r="19" spans="1:233">
      <c r="A19" s="25" t="s">
        <v>2328</v>
      </c>
      <c r="B19" s="26" t="str">
        <f t="shared" si="0"/>
        <v>Japan</v>
      </c>
      <c r="C19" s="166" t="s">
        <v>1456</v>
      </c>
      <c r="D19" s="27">
        <f>VLOOKUP("CHN.NY.GDP.MKTP.KD",AREA_WB_6ATTRS,Seq!B$1,FALSE)/10000</f>
        <v>18294112.043860689</v>
      </c>
      <c r="E19" s="27">
        <f>VLOOKUP("CHN.NY.GDP.MKTP.KD",AREA_WB_6ATTRS,Seq!C$1,FALSE)/10000</f>
        <v>19245405.87014145</v>
      </c>
      <c r="F19" s="27">
        <f>VLOOKUP("CHN.NY.GDP.MKTP.KD",AREA_WB_6ATTRS,Seq!D$1,FALSE)/10000</f>
        <v>20996737.804324333</v>
      </c>
      <c r="G19" s="27">
        <f>VLOOKUP("CHN.NY.GDP.MKTP.KD",AREA_WB_6ATTRS,Seq!E$1,FALSE)/10000</f>
        <v>23285382.224995762</v>
      </c>
      <c r="H19" s="27">
        <f>VLOOKUP("CHN.NY.GDP.MKTP.KD",AREA_WB_6ATTRS,Seq!F$1,FALSE)/10000</f>
        <v>26824760.323195074</v>
      </c>
      <c r="I19" s="27">
        <f>VLOOKUP("CHN.NY.GDP.MKTP.KD",AREA_WB_6ATTRS,Seq!G$1,FALSE)/10000</f>
        <v>30446102.966826372</v>
      </c>
      <c r="J19" s="27">
        <f>VLOOKUP("CHN.NY.GDP.MKTP.KD",AREA_WB_6ATTRS,Seq!H$1,FALSE)/10000</f>
        <v>33125360.027907111</v>
      </c>
      <c r="K19" s="27">
        <f>VLOOKUP("CHN.NY.GDP.MKTP.KD",AREA_WB_6ATTRS,Seq!I$1,FALSE)/10000</f>
        <v>36967901.791144341</v>
      </c>
      <c r="L19" s="27">
        <f>VLOOKUP("CHN.NY.GDP.MKTP.KD",AREA_WB_6ATTRS,Seq!J$1,FALSE)/10000</f>
        <v>41145274.693543643</v>
      </c>
      <c r="M19" s="27">
        <f>VLOOKUP("CHN.NY.GDP.MKTP.KD",AREA_WB_6ATTRS,Seq!K$1,FALSE)/10000</f>
        <v>42832230.955979005</v>
      </c>
      <c r="N19" s="27">
        <f>VLOOKUP("CHN.NY.GDP.MKTP.KD",AREA_WB_6ATTRS,Seq!L$1,FALSE)/10000</f>
        <v>44459855.73230619</v>
      </c>
      <c r="O19" s="27">
        <f>VLOOKUP("CHN.NY.GDP.MKTP.KD",AREA_WB_6ATTRS,Seq!M$1,FALSE)/10000</f>
        <v>48550162.459678344</v>
      </c>
      <c r="P19" s="27">
        <f>VLOOKUP("CHN.NY.GDP.MKTP.KD",AREA_WB_6ATTRS,Seq!N$1,FALSE)/10000</f>
        <v>55444285.528952621</v>
      </c>
      <c r="Q19" s="27">
        <f>VLOOKUP("CHN.NY.GDP.MKTP.KD",AREA_WB_6ATTRS,Seq!O$1,FALSE)/10000</f>
        <v>63206485.503006078</v>
      </c>
      <c r="R19" s="27">
        <f>VLOOKUP("CHN.NY.GDP.MKTP.KD",AREA_WB_6ATTRS,Seq!P$1,FALSE)/10000</f>
        <v>71486535.103899792</v>
      </c>
      <c r="S19" s="27">
        <f>VLOOKUP("CHN.NY.GDP.MKTP.KD",AREA_WB_6ATTRS,Seq!Q$1,FALSE)/10000</f>
        <v>79278567.430224851</v>
      </c>
      <c r="T19" s="27">
        <f>VLOOKUP("CHN.NY.GDP.MKTP.KD",AREA_WB_6ATTRS,Seq!R$1,FALSE)/10000</f>
        <v>87206424.173247412</v>
      </c>
      <c r="U19" s="27">
        <f>VLOOKUP("CHN.NY.GDP.MKTP.KD",AREA_WB_6ATTRS,Seq!S$1,FALSE)/10000</f>
        <v>95316621.621359423</v>
      </c>
      <c r="V19" s="27">
        <f>VLOOKUP("CHN.NY.GDP.MKTP.KD",AREA_WB_6ATTRS,Seq!T$1,FALSE)/10000</f>
        <v>102751318.10782552</v>
      </c>
      <c r="W19" s="27">
        <f>VLOOKUP("CHN.NY.GDP.MKTP.KD",AREA_WB_6ATTRS,Seq!U$1,FALSE)/10000</f>
        <v>110560418.28402025</v>
      </c>
      <c r="X19" s="27">
        <f>VLOOKUP("CHN.NY.GDP.MKTP.KD",AREA_WB_6ATTRS,Seq!V$1,FALSE)/10000</f>
        <v>119847493.41987793</v>
      </c>
      <c r="Y19" s="27">
        <f>VLOOKUP("CHN.NY.GDP.MKTP.KD",AREA_WB_6ATTRS,Seq!W$1,FALSE)/10000</f>
        <v>129794835.37372778</v>
      </c>
      <c r="Z19" s="27">
        <f>VLOOKUP("CHN.NY.GDP.MKTP.KD",AREA_WB_6ATTRS,Seq!X$1,FALSE)/10000</f>
        <v>141606165.392737</v>
      </c>
      <c r="AA19" s="27">
        <f>VLOOKUP("CHN.NY.GDP.MKTP.KD",AREA_WB_6ATTRS,Seq!Y$1,FALSE)/10000</f>
        <v>155766781.9320105</v>
      </c>
      <c r="AB19" s="27">
        <f>VLOOKUP("CHN.NY.GDP.MKTP.KD",AREA_WB_6ATTRS,Seq!Z$1,FALSE)/10000</f>
        <v>171499226.90714428</v>
      </c>
      <c r="AC19" s="27">
        <f>VLOOKUP("CHN.NY.GDP.MKTP.KD",AREA_WB_6ATTRS,Seq!AA$1,FALSE)/10000</f>
        <v>190878639.54765138</v>
      </c>
      <c r="AD19" s="27">
        <f>VLOOKUP("CHN.NY.GDP.MKTP.KD",AREA_WB_6ATTRS,Seq!AB$1,FALSE)/10000</f>
        <v>215120226.77020231</v>
      </c>
      <c r="AE19" s="27">
        <f>VLOOKUP("CHN.NY.GDP.MKTP.KD",AREA_WB_6ATTRS,Seq!AC$1,FALSE)/10000</f>
        <v>245667298.97157177</v>
      </c>
      <c r="AF19" s="27">
        <f>VLOOKUP("CHN.NY.GDP.MKTP.KD",AREA_WB_6ATTRS,Seq!AD$1,FALSE)/10000</f>
        <v>269251359.67284226</v>
      </c>
      <c r="AG19" s="27">
        <f>VLOOKUP("CHN.NY.GDP.MKTP.KD",AREA_WB_6ATTRS,Seq!AE$1,FALSE)/10000</f>
        <v>294022484.76274431</v>
      </c>
      <c r="AH19" s="27">
        <f>VLOOKUP("CHN.NY.GDP.MKTP.KD",AREA_WB_6ATTRS,Seq!AF$1,FALSE)/10000</f>
        <v>324600823.17806971</v>
      </c>
      <c r="AI19" s="27">
        <f>VLOOKUP("CHN.NY.GDP.MKTP.KD",AREA_WB_6ATTRS,Seq!AG$1,FALSE)/10000</f>
        <v>354139498.08727396</v>
      </c>
      <c r="AJ19" s="27"/>
      <c r="AK19" s="27"/>
      <c r="AL19" s="27"/>
      <c r="AM19" s="27"/>
      <c r="AN19" s="27"/>
      <c r="AO19" s="27"/>
      <c r="AP19" s="27">
        <f>IFERROR(VLOOKUP(CONCATENATE($C19, ".NY.GDP.MKTP.KD"),AREA_WB_6ATTRS,Seq!B$1,FALSE)/10000,".")</f>
        <v>268852316.25447547</v>
      </c>
      <c r="AQ19" s="27">
        <f>IFERROR(VLOOKUP(CONCATENATE($C19, ".NY.GDP.MKTP.KD"),AREA_WB_6ATTRS,Seq!C$1,FALSE)/10000,".")</f>
        <v>280081857.97663456</v>
      </c>
      <c r="AR19" s="27">
        <f>IFERROR(VLOOKUP(CONCATENATE($C19, ".NY.GDP.MKTP.KD"),AREA_WB_6ATTRS,Seq!D$1,FALSE)/10000,".")</f>
        <v>289539125.23004431</v>
      </c>
      <c r="AS19" s="27">
        <f>IFERROR(VLOOKUP(CONCATENATE($C19, ".NY.GDP.MKTP.KD"),AREA_WB_6ATTRS,Seq!E$1,FALSE)/10000,".")</f>
        <v>298401159.36410886</v>
      </c>
      <c r="AT19" s="27">
        <f>IFERROR(VLOOKUP(CONCATENATE($C19, ".NY.GDP.MKTP.KD"),AREA_WB_6ATTRS,Seq!F$1,FALSE)/10000,".")</f>
        <v>311721485.78041047</v>
      </c>
      <c r="AU19" s="27">
        <f>IFERROR(VLOOKUP(CONCATENATE($C19, ".NY.GDP.MKTP.KD"),AREA_WB_6ATTRS,Seq!G$1,FALSE)/10000,".")</f>
        <v>331463919.97371453</v>
      </c>
      <c r="AV19" s="27">
        <f>IFERROR(VLOOKUP(CONCATENATE($C19, ".NY.GDP.MKTP.KD"),AREA_WB_6ATTRS,Seq!H$1,FALSE)/10000,".")</f>
        <v>340847917.58489233</v>
      </c>
      <c r="AW19" s="27">
        <f>IFERROR(VLOOKUP(CONCATENATE($C19, ".NY.GDP.MKTP.KD"),AREA_WB_6ATTRS,Seq!I$1,FALSE)/10000,".")</f>
        <v>354847997.19815916</v>
      </c>
      <c r="AX19" s="27">
        <f>IFERROR(VLOOKUP(CONCATENATE($C19, ".NY.GDP.MKTP.KD"),AREA_WB_6ATTRS,Seq!J$1,FALSE)/10000,".")</f>
        <v>380207896.68454754</v>
      </c>
      <c r="AY19" s="27">
        <f>IFERROR(VLOOKUP(CONCATENATE($C19, ".NY.GDP.MKTP.KD"),AREA_WB_6ATTRS,Seq!K$1,FALSE)/10000,".")</f>
        <v>400625640.62554586</v>
      </c>
      <c r="AZ19" s="27">
        <f>IFERROR(VLOOKUP(CONCATENATE($C19, ".NY.GDP.MKTP.KD"),AREA_WB_6ATTRS,Seq!L$1,FALSE)/10000,".")</f>
        <v>422950097.01110506</v>
      </c>
      <c r="BA19" s="27">
        <f>IFERROR(VLOOKUP(CONCATENATE($C19, ".NY.GDP.MKTP.KD"),AREA_WB_6ATTRS,Seq!M$1,FALSE)/10000,".")</f>
        <v>437010399.54321295</v>
      </c>
      <c r="BB19" s="27">
        <f>IFERROR(VLOOKUP(CONCATENATE($C19, ".NY.GDP.MKTP.KD"),AREA_WB_6ATTRS,Seq!N$1,FALSE)/10000,".")</f>
        <v>440589645.20161414</v>
      </c>
      <c r="BC19" s="27">
        <f>IFERROR(VLOOKUP(CONCATENATE($C19, ".NY.GDP.MKTP.KD"),AREA_WB_6ATTRS,Seq!O$1,FALSE)/10000,".")</f>
        <v>441343329.83112824</v>
      </c>
      <c r="BD19" s="27">
        <f>IFERROR(VLOOKUP(CONCATENATE($C19, ".NY.GDP.MKTP.KD"),AREA_WB_6ATTRS,Seq!P$1,FALSE)/10000,".")</f>
        <v>445154674.80782557</v>
      </c>
      <c r="BE19" s="27">
        <f>IFERROR(VLOOKUP(CONCATENATE($C19, ".NY.GDP.MKTP.KD"),AREA_WB_6ATTRS,Seq!Q$1,FALSE)/10000,".")</f>
        <v>453801107.35320711</v>
      </c>
      <c r="BF19" s="27">
        <f>IFERROR(VLOOKUP(CONCATENATE($C19, ".NY.GDP.MKTP.KD"),AREA_WB_6ATTRS,Seq!R$1,FALSE)/10000,".")</f>
        <v>465645564.16004413</v>
      </c>
      <c r="BG19" s="27">
        <f>IFERROR(VLOOKUP(CONCATENATE($C19, ".NY.GDP.MKTP.KD"),AREA_WB_6ATTRS,Seq!S$1,FALSE)/10000,".")</f>
        <v>473075537.90216964</v>
      </c>
      <c r="BH19" s="27">
        <f>IFERROR(VLOOKUP(CONCATENATE($C19, ".NY.GDP.MKTP.KD"),AREA_WB_6ATTRS,Seq!T$1,FALSE)/10000,".")</f>
        <v>463599135.51231903</v>
      </c>
      <c r="BI19" s="27">
        <f>IFERROR(VLOOKUP(CONCATENATE($C19, ".NY.GDP.MKTP.KD"),AREA_WB_6ATTRS,Seq!U$1,FALSE)/10000,".")</f>
        <v>462675009.42499006</v>
      </c>
      <c r="BJ19" s="27">
        <f>IFERROR(VLOOKUP(CONCATENATE($C19, ".NY.GDP.MKTP.KD"),AREA_WB_6ATTRS,Seq!V$1,FALSE)/10000,".")</f>
        <v>473119876.02711445</v>
      </c>
      <c r="BK19" s="27">
        <f>IFERROR(VLOOKUP(CONCATENATE($C19, ".NY.GDP.MKTP.KD"),AREA_WB_6ATTRS,Seq!W$1,FALSE)/10000,".")</f>
        <v>474801636.0516994</v>
      </c>
      <c r="BL19" s="27">
        <f>IFERROR(VLOOKUP(CONCATENATE($C19, ".NY.GDP.MKTP.KD"),AREA_WB_6ATTRS,Seq!X$1,FALSE)/10000,".")</f>
        <v>476176416.83369035</v>
      </c>
      <c r="BM19" s="27">
        <f>IFERROR(VLOOKUP(CONCATENATE($C19, ".NY.GDP.MKTP.KD"),AREA_WB_6ATTRS,Seq!Y$1,FALSE)/10000,".")</f>
        <v>484200521.4500739</v>
      </c>
      <c r="BN19" s="27">
        <f>IFERROR(VLOOKUP(CONCATENATE($C19, ".NY.GDP.MKTP.KD"),AREA_WB_6ATTRS,Seq!Z$1,FALSE)/10000,".")</f>
        <v>495631188.96950656</v>
      </c>
      <c r="BO19" s="27">
        <f>IFERROR(VLOOKUP(CONCATENATE($C19, ".NY.GDP.MKTP.KD"),AREA_WB_6ATTRS,Seq!AA$1,FALSE)/10000,".")</f>
        <v>502087915.96003836</v>
      </c>
      <c r="BP19" s="27">
        <f>IFERROR(VLOOKUP(CONCATENATE($C19, ".NY.GDP.MKTP.KD"),AREA_WB_6ATTRS,Seq!AB$1,FALSE)/10000,".")</f>
        <v>510587783.60251319</v>
      </c>
      <c r="BQ19" s="27">
        <f>IFERROR(VLOOKUP(CONCATENATE($C19, ".NY.GDP.MKTP.KD"),AREA_WB_6ATTRS,Seq!AC$1,FALSE)/10000,".")</f>
        <v>521780818.69948995</v>
      </c>
      <c r="BR19" s="27">
        <f>IFERROR(VLOOKUP(CONCATENATE($C19, ".NY.GDP.MKTP.KD"),AREA_WB_6ATTRS,Seq!AD$1,FALSE)/10000,".")</f>
        <v>516345761.67116433</v>
      </c>
      <c r="BS19" s="27">
        <f>IFERROR(VLOOKUP(CONCATENATE($C19, ".NY.GDP.MKTP.KD"),AREA_WB_6ATTRS,Seq!AE$1,FALSE)/10000,".")</f>
        <v>487807452.82337844</v>
      </c>
      <c r="BT19" s="27">
        <f>IFERROR(VLOOKUP(CONCATENATE($C19, ".NY.GDP.MKTP.KD"),AREA_WB_6ATTRS,Seq!AF$1,FALSE)/10000,".")</f>
        <v>509442265.79916805</v>
      </c>
      <c r="BU19" s="27">
        <f>IFERROR(VLOOKUP(CONCATENATE($C19, ".NY.GDP.MKTP.KD"),AREA_WB_6ATTRS,Seq!AG$1,FALSE)/10000,".")</f>
        <v>505876170.1478411</v>
      </c>
      <c r="BV19" s="27"/>
      <c r="BW19" s="27"/>
      <c r="BX19" s="27"/>
      <c r="BY19" s="27"/>
      <c r="BZ19" s="27"/>
      <c r="CA19" s="27"/>
      <c r="CB19" s="27"/>
      <c r="CC19" s="27">
        <f>CNPop!A$48</f>
        <v>5.0000000000000001E-3</v>
      </c>
      <c r="CD19" s="27">
        <f>CNPop!B$48</f>
        <v>6.0000000000000001E-3</v>
      </c>
      <c r="CE19" s="27">
        <f>CNPop!C$48</f>
        <v>6.0000000000000001E-3</v>
      </c>
      <c r="CF19" s="27">
        <f>CNPop!D$48</f>
        <v>7.0000000000000001E-3</v>
      </c>
      <c r="CG19" s="27">
        <f>CNPop!E$48</f>
        <v>7.0000000000000001E-3</v>
      </c>
      <c r="CH19" s="27">
        <f>CNPop!F$48</f>
        <v>8.0000000000000002E-3</v>
      </c>
      <c r="CI19" s="27">
        <f>CNPop!G$48</f>
        <v>8.9999999999999993E-3</v>
      </c>
      <c r="CJ19" s="27">
        <f>CNPop!H$48</f>
        <v>0.01</v>
      </c>
      <c r="CK19" s="27">
        <f>CNPop!I$48</f>
        <v>1.0999999999999999E-2</v>
      </c>
      <c r="CL19" s="27">
        <f>CNPop!J$48</f>
        <v>1.2E-2</v>
      </c>
      <c r="CM19" s="27">
        <f>CNPop!K$48</f>
        <v>1.4E-2</v>
      </c>
      <c r="CN19" s="27">
        <f>CNPop!L$48</f>
        <v>1.6E-2</v>
      </c>
      <c r="CO19" s="27">
        <f>CNPop!M$48</f>
        <v>1.7000000000000001E-2</v>
      </c>
      <c r="CP19" s="27">
        <f>CNPop!N$48</f>
        <v>1.9E-2</v>
      </c>
      <c r="CQ19" s="27">
        <f>CNPop!O$48</f>
        <v>2.1000000000000001E-2</v>
      </c>
      <c r="CR19" s="27">
        <f>CNPop!P$48</f>
        <v>2.3E-2</v>
      </c>
      <c r="CS19" s="27">
        <f>CNPop!Q$48</f>
        <v>2.5999999999999999E-2</v>
      </c>
      <c r="CT19" s="27">
        <f>CNPop!R$48</f>
        <v>2.8000000000000001E-2</v>
      </c>
      <c r="CU19" s="27">
        <f>CNPop!S$48</f>
        <v>0.03</v>
      </c>
      <c r="CV19" s="27">
        <f>CNPop!T$48</f>
        <v>3.3000000000000002E-2</v>
      </c>
      <c r="CW19" s="27">
        <f>CNPop!U$48</f>
        <v>3.5999999999999997E-2</v>
      </c>
      <c r="CX19" s="27">
        <f>CNPop!V$48</f>
        <v>3.9E-2</v>
      </c>
      <c r="CY19" s="27">
        <f>CNPop!W$48</f>
        <v>4.2000000000000003E-2</v>
      </c>
      <c r="CZ19" s="27">
        <f>CNPop!X$48</f>
        <v>4.4999999999999998E-2</v>
      </c>
      <c r="DA19" s="27">
        <f>CNPop!Y$48</f>
        <v>4.9000000000000002E-2</v>
      </c>
      <c r="DB19" s="27">
        <f>CNPop!Z$48</f>
        <v>5.1999999999999998E-2</v>
      </c>
      <c r="DC19" s="27">
        <f>CNPop!AA$48</f>
        <v>5.6000000000000001E-2</v>
      </c>
      <c r="DD19" s="27">
        <f>CNPop!AB$48</f>
        <v>0.06</v>
      </c>
      <c r="DE19" s="27">
        <f>CNPop!AC$48</f>
        <v>6.3E-2</v>
      </c>
      <c r="DF19" s="27">
        <f>CNPop!AD$48</f>
        <v>6.8000000000000005E-2</v>
      </c>
      <c r="DG19" s="27">
        <f>CNPop!AE$48</f>
        <v>7.1999999999999995E-2</v>
      </c>
      <c r="DH19" s="27">
        <f>CNPop!AF$48</f>
        <v>7.5999999999999998E-2</v>
      </c>
      <c r="DI19" s="27">
        <f>CNPop!AG$48</f>
        <v>8.1000000000000003E-2</v>
      </c>
      <c r="DJ19" s="27">
        <f>CNPop!AH$48</f>
        <v>8.5000000000000006E-2</v>
      </c>
      <c r="DK19" s="27">
        <f>CNPop!AI$48</f>
        <v>0.09</v>
      </c>
      <c r="DL19" s="27">
        <f>CNPop!AJ$48</f>
        <v>9.5000000000000001E-2</v>
      </c>
      <c r="DM19" s="27">
        <f>CNPop!AK$48</f>
        <v>0.1</v>
      </c>
      <c r="DN19" s="27"/>
      <c r="DO19" s="27">
        <f t="shared" si="1"/>
        <v>0.21200000762939453</v>
      </c>
      <c r="DP19" s="27">
        <f t="shared" si="2"/>
        <v>0.21200000762939453</v>
      </c>
      <c r="DQ19" s="27">
        <f t="shared" si="3"/>
        <v>0.21200000762939453</v>
      </c>
      <c r="DR19" s="27">
        <f t="shared" si="4"/>
        <v>0.21200000762939453</v>
      </c>
      <c r="DS19" s="27">
        <f t="shared" si="5"/>
        <v>0.21200000762939453</v>
      </c>
      <c r="DT19" s="27">
        <f t="shared" si="6"/>
        <v>0.21200000762939453</v>
      </c>
      <c r="DU19" s="27">
        <f t="shared" si="7"/>
        <v>0.21200000762939453</v>
      </c>
      <c r="DV19" s="27">
        <f t="shared" si="8"/>
        <v>0.21200000762939453</v>
      </c>
      <c r="DW19" s="27">
        <f t="shared" si="9"/>
        <v>0.21200000762939453</v>
      </c>
      <c r="DX19" s="27">
        <f t="shared" si="10"/>
        <v>0.21200000762939453</v>
      </c>
      <c r="DY19" s="27">
        <f t="shared" si="11"/>
        <v>0.21200000762939453</v>
      </c>
      <c r="DZ19" s="27">
        <f t="shared" si="12"/>
        <v>0.30600000381469727</v>
      </c>
      <c r="EA19" s="27">
        <f t="shared" si="13"/>
        <v>0.30600000381469727</v>
      </c>
      <c r="EB19" s="27">
        <f t="shared" si="14"/>
        <v>0.30600000381469727</v>
      </c>
      <c r="EC19" s="27">
        <f t="shared" si="15"/>
        <v>0.30600000381469727</v>
      </c>
      <c r="ED19" s="27">
        <f t="shared" si="16"/>
        <v>0.30600000381469727</v>
      </c>
      <c r="EE19" s="27">
        <f t="shared" si="17"/>
        <v>0.30600000381469727</v>
      </c>
      <c r="EF19" s="27">
        <f t="shared" si="18"/>
        <v>0.30899999618530272</v>
      </c>
      <c r="EG19" s="27">
        <f t="shared" si="19"/>
        <v>0.32099998474121094</v>
      </c>
      <c r="EH19" s="27">
        <f t="shared" si="20"/>
        <v>0.33400001525878908</v>
      </c>
      <c r="EI19" s="27">
        <f t="shared" si="21"/>
        <v>0.35</v>
      </c>
      <c r="EJ19" s="27">
        <f t="shared" si="22"/>
        <v>0.35499999999999998</v>
      </c>
      <c r="EK19" s="27">
        <f t="shared" si="23"/>
        <v>0.36599998474121093</v>
      </c>
      <c r="EL19" s="27">
        <f t="shared" si="24"/>
        <v>0.37200000762939456</v>
      </c>
      <c r="EM19" s="27">
        <f t="shared" si="25"/>
        <v>0.39500000000000002</v>
      </c>
      <c r="EN19" s="27">
        <f t="shared" si="26"/>
        <v>0.39500000000000002</v>
      </c>
      <c r="EO19" s="27">
        <f t="shared" si="27"/>
        <v>0.38200000762939451</v>
      </c>
      <c r="EP19" s="27">
        <f t="shared" si="37"/>
        <v>0.39900001525878909</v>
      </c>
      <c r="EQ19" s="27">
        <f t="shared" si="38"/>
        <v>0.41400001525878904</v>
      </c>
      <c r="ER19" s="27">
        <f t="shared" ref="ER19:ET25" si="51">IF(ISNUMBER(GC19),GC19,EQ19)</f>
        <v>0.41400001525878904</v>
      </c>
      <c r="ES19" s="27">
        <f t="shared" si="51"/>
        <v>0.41400001525878904</v>
      </c>
      <c r="ET19" s="27">
        <f t="shared" si="51"/>
        <v>0.41400001525878904</v>
      </c>
      <c r="EU19" s="27"/>
      <c r="EV19" s="27"/>
      <c r="EW19" s="27"/>
      <c r="EX19" s="27"/>
      <c r="EY19" s="27"/>
      <c r="EZ19" s="27" t="str">
        <f>IFERROR(VLOOKUP(CONCATENATE($C19,".SL.TLF.TERT.ZS"),AREA_WB_6ATTRS,Seq!B$1,FALSE)/100,".")</f>
        <v>.</v>
      </c>
      <c r="FA19" s="27" t="str">
        <f>IFERROR(VLOOKUP(CONCATENATE($C19,".SL.TLF.TERT.ZS"),AREA_WB_6ATTRS,Seq!C$1,FALSE)/100,".")</f>
        <v>.</v>
      </c>
      <c r="FB19" s="27" t="str">
        <f>IFERROR(VLOOKUP(CONCATENATE($C19,".SL.TLF.TERT.ZS"),AREA_WB_6ATTRS,Seq!D$1,FALSE)/100,".")</f>
        <v>.</v>
      </c>
      <c r="FC19" s="27" t="str">
        <f>IFERROR(VLOOKUP(CONCATENATE($C19,".SL.TLF.TERT.ZS"),AREA_WB_6ATTRS,Seq!E$1,FALSE)/100,".")</f>
        <v>.</v>
      </c>
      <c r="FD19" s="27" t="str">
        <f>IFERROR(VLOOKUP(CONCATENATE($C19,".SL.TLF.TERT.ZS"),AREA_WB_6ATTRS,Seq!F$1,FALSE)/100,".")</f>
        <v>.</v>
      </c>
      <c r="FE19" s="27" t="str">
        <f>IFERROR(VLOOKUP(CONCATENATE($C19,".SL.TLF.TERT.ZS"),AREA_WB_6ATTRS,Seq!G$1,FALSE)/100,".")</f>
        <v>.</v>
      </c>
      <c r="FF19" s="27" t="str">
        <f>IFERROR(VLOOKUP(CONCATENATE($C19,".SL.TLF.TERT.ZS"),AREA_WB_6ATTRS,Seq!H$1,FALSE)/100,".")</f>
        <v>.</v>
      </c>
      <c r="FG19" s="27" t="str">
        <f>IFERROR(VLOOKUP(CONCATENATE($C19,".SL.TLF.TERT.ZS"),AREA_WB_6ATTRS,Seq!I$1,FALSE)/100,".")</f>
        <v>.</v>
      </c>
      <c r="FH19" s="27" t="str">
        <f>IFERROR(VLOOKUP(CONCATENATE($C19,".SL.TLF.TERT.ZS"),AREA_WB_6ATTRS,Seq!J$1,FALSE)/100,".")</f>
        <v>.</v>
      </c>
      <c r="FI19" s="27" t="str">
        <f>IFERROR(VLOOKUP(CONCATENATE($C19,".SL.TLF.TERT.ZS"),AREA_WB_6ATTRS,Seq!K$1,FALSE)/100,".")</f>
        <v>.</v>
      </c>
      <c r="FJ19" s="27">
        <f>IFERROR(VLOOKUP(CONCATENATE($C19,".SL.TLF.TERT.ZS"),AREA_WB_6ATTRS,Seq!L$1,FALSE)/100,".")</f>
        <v>0.21200000762939453</v>
      </c>
      <c r="FK19" s="27" t="str">
        <f>IFERROR(VLOOKUP(CONCATENATE($C19,".SL.TLF.TERT.ZS"),AREA_WB_6ATTRS,Seq!M$1,FALSE)/100,".")</f>
        <v>.</v>
      </c>
      <c r="FL19" s="27" t="str">
        <f>IFERROR(VLOOKUP(CONCATENATE($C19,".SL.TLF.TERT.ZS"),AREA_WB_6ATTRS,Seq!N$1,FALSE)/100,".")</f>
        <v>.</v>
      </c>
      <c r="FM19" s="27" t="str">
        <f>IFERROR(VLOOKUP(CONCATENATE($C19,".SL.TLF.TERT.ZS"),AREA_WB_6ATTRS,Seq!O$1,FALSE)/100,".")</f>
        <v>.</v>
      </c>
      <c r="FN19" s="27" t="str">
        <f>IFERROR(VLOOKUP(CONCATENATE($C19,".SL.TLF.TERT.ZS"),AREA_WB_6ATTRS,Seq!P$1,FALSE)/100,".")</f>
        <v>.</v>
      </c>
      <c r="FO19" s="27" t="str">
        <f>IFERROR(VLOOKUP(CONCATENATE($C19,".SL.TLF.TERT.ZS"),AREA_WB_6ATTRS,Seq!Q$1,FALSE)/100,".")</f>
        <v>.</v>
      </c>
      <c r="FP19" s="27">
        <f>IFERROR(VLOOKUP(CONCATENATE($C19,".SL.TLF.TERT.ZS"),AREA_WB_6ATTRS,Seq!R$1,FALSE)/100,".")</f>
        <v>0.30600000381469727</v>
      </c>
      <c r="FQ19" s="27">
        <f>IFERROR(VLOOKUP(CONCATENATE($C19,".SL.TLF.TERT.ZS"),AREA_WB_6ATTRS,Seq!S$1,FALSE)/100,".")</f>
        <v>0.30899999618530272</v>
      </c>
      <c r="FR19" s="27">
        <f>IFERROR(VLOOKUP(CONCATENATE($C19,".SL.TLF.TERT.ZS"),AREA_WB_6ATTRS,Seq!T$1,FALSE)/100,".")</f>
        <v>0.32099998474121094</v>
      </c>
      <c r="FS19" s="27">
        <f>IFERROR(VLOOKUP(CONCATENATE($C19,".SL.TLF.TERT.ZS"),AREA_WB_6ATTRS,Seq!U$1,FALSE)/100,".")</f>
        <v>0.33400001525878908</v>
      </c>
      <c r="FT19" s="27">
        <f>IFERROR(VLOOKUP(CONCATENATE($C19,".SL.TLF.TERT.ZS"),AREA_WB_6ATTRS,Seq!V$1,FALSE)/100,".")</f>
        <v>0.35</v>
      </c>
      <c r="FU19" s="27">
        <f>IFERROR(VLOOKUP(CONCATENATE($C19,".SL.TLF.TERT.ZS"),AREA_WB_6ATTRS,Seq!W$1,FALSE)/100,".")</f>
        <v>0.35499999999999998</v>
      </c>
      <c r="FV19" s="27">
        <f>IFERROR(VLOOKUP(CONCATENATE($C19,".SL.TLF.TERT.ZS"),AREA_WB_6ATTRS,Seq!X$1,FALSE)/100,".")</f>
        <v>0.36599998474121093</v>
      </c>
      <c r="FW19" s="27">
        <f>IFERROR(VLOOKUP(CONCATENATE($C19,".SL.TLF.TERT.ZS"),AREA_WB_6ATTRS,Seq!Y$1,FALSE)/100,".")</f>
        <v>0.37200000762939456</v>
      </c>
      <c r="FX19" s="27" t="str">
        <f>IFERROR(VLOOKUP(CONCATENATE($C19,".SL.TLF.TERT.ZS"),AREA_WB_6ATTRS,Seq!Z$1,FALSE)/100,".")</f>
        <v>.</v>
      </c>
      <c r="FY19" s="27">
        <f>IFERROR(VLOOKUP(CONCATENATE($C19,".SL.TLF.TERT.ZS"),AREA_WB_6ATTRS,Seq!AA$1,FALSE)/100,".")</f>
        <v>0.39500000000000002</v>
      </c>
      <c r="FZ19" s="27">
        <f>IFERROR(VLOOKUP(CONCATENATE($C19,".SL.TLF.TERT.ZS"),AREA_WB_6ATTRS,Seq!AB$1,FALSE)/100,".")</f>
        <v>0.38200000762939451</v>
      </c>
      <c r="GA19" s="27">
        <f>IFERROR(VLOOKUP(CONCATENATE($C19,".SL.TLF.TERT.ZS"),AREA_WB_6ATTRS,Seq!AC$1,FALSE)/100,".")</f>
        <v>0.39900001525878909</v>
      </c>
      <c r="GB19" s="27">
        <f>IFERROR(VLOOKUP(CONCATENATE($C19,".SL.TLF.TERT.ZS"),AREA_WB_6ATTRS,Seq!AD$1,FALSE)/100,".")</f>
        <v>0.41400001525878904</v>
      </c>
      <c r="GC19" s="27" t="str">
        <f>IFERROR(VLOOKUP(CONCATENATE($C19,".SL.TLF.TERT.ZS"),AREA_WB_6ATTRS,Seq!AE$1,FALSE)/100,".")</f>
        <v>.</v>
      </c>
      <c r="GD19" s="27" t="str">
        <f>IFERROR(VLOOKUP(CONCATENATE($C19,".SL.TLF.TERT.ZS"),AREA_WB_6ATTRS,Seq!AF$1,FALSE)/100,".")</f>
        <v>.</v>
      </c>
      <c r="GE19" s="27" t="str">
        <f>IFERROR(VLOOKUP(CONCATENATE($C19,".SL.TLF.TERT.ZS"),AREA_WB_6ATTRS,Seq!AG$1,FALSE)/100,".")</f>
        <v>.</v>
      </c>
      <c r="GF19" s="27" t="str">
        <f>IFERROR(VLOOKUP(CONCATENATE($C19,".SL.TLF.TERT.ZS"),AREA_WB_6ATTRS,Seq!AH$1,FALSE)/100,".")</f>
        <v>.</v>
      </c>
      <c r="GG19" s="27" t="str">
        <f>IFERROR(VLOOKUP(CONCATENATE($C19,".SL.TLF.TERT.ZS"),AREA_WB_6ATTRS,Seq!AI$1,FALSE)/100,".")</f>
        <v>.</v>
      </c>
      <c r="GH19" s="27" t="str">
        <f>IFERROR(VLOOKUP(CONCATENATE($C19,".SL.TLF.TERT.ZS"),AREA_WB_6ATTRS,Seq!AJ$1,FALSE)/100,".")</f>
        <v>.</v>
      </c>
      <c r="GI19" s="27" t="str">
        <f>IFERROR(VLOOKUP(CONCATENATE($C19,".SL.TLF.TERT.ZS"),AREA_WB_6ATTRS,Seq!AK$1,FALSE)/100,".")</f>
        <v>.</v>
      </c>
      <c r="GJ19" s="27" t="str">
        <f>IFERROR(VLOOKUP(CONCATENATE($C19,".SL.TLF.TERT.ZS"),AREA_WB_6ATTRS,Seq!AL$1,FALSE)/100,".")</f>
        <v>.</v>
      </c>
      <c r="GK19" s="27"/>
      <c r="GL19" s="27"/>
      <c r="GM19" s="27">
        <f t="shared" si="28"/>
        <v>4.6759774622801459E-4</v>
      </c>
      <c r="GN19" s="27">
        <f t="shared" si="29"/>
        <v>1.1130187717040239E-3</v>
      </c>
      <c r="GO19" s="27">
        <f t="shared" si="40"/>
        <v>4.0952234570820522E-3</v>
      </c>
      <c r="GP19" s="27"/>
      <c r="GQ19" s="9">
        <f>IF(VLOOKUP($B19,EM_80!$B$1:$C$201,2,FALSE)&gt;0,VLOOKUP($B19,EM_80!$B$1:$C$201,2,FALSE),".")</f>
        <v>54607</v>
      </c>
      <c r="GR19" s="9">
        <f t="shared" si="30"/>
        <v>137499</v>
      </c>
      <c r="GS19" s="9">
        <f t="shared" si="31"/>
        <v>519561</v>
      </c>
      <c r="GU19">
        <f t="shared" si="32"/>
        <v>116782000</v>
      </c>
      <c r="GV19">
        <f t="shared" si="33"/>
        <v>123537000</v>
      </c>
      <c r="GW19">
        <f t="shared" si="34"/>
        <v>126870000</v>
      </c>
      <c r="GX19">
        <f t="shared" si="35"/>
        <v>127450459</v>
      </c>
      <c r="GZ19" s="9">
        <f>IF(ISNA(VLOOKUP($B19,Area_EM_90,Seq!C$1,FALSE)),".",VLOOKUP($B19,Area_EM_90,Seq!C$1,FALSE))</f>
        <v>150339</v>
      </c>
      <c r="HA19" s="9">
        <f>IF(ISNA(VLOOKUP($B19,Area_EM_90,Seq!D$1,FALSE)),".",VLOOKUP($B19,Area_EM_90,Seq!D$1,FALSE))</f>
        <v>61452</v>
      </c>
      <c r="HB19" s="9">
        <f>IF(ISNA(VLOOKUP($B19,Area_EM_90,Seq!E$1,FALSE)),".",VLOOKUP($B19,Area_EM_90,Seq!E$1,FALSE))</f>
        <v>40711</v>
      </c>
      <c r="HC19" s="9">
        <f>IF(ISNA(VLOOKUP($B19,Area_EM_90,Seq!F$1,FALSE)),".",VLOOKUP($B19,Area_EM_90,Seq!F$1,FALSE))</f>
        <v>48176</v>
      </c>
      <c r="HD19" s="9">
        <f>IF(ISNA(VLOOKUP($B19,Area_EM_90,Seq!G$1,FALSE)),".",VLOOKUP($B19,Area_EM_90,Seq!G$1,FALSE))</f>
        <v>82019000</v>
      </c>
      <c r="HE19" s="9">
        <f>IF(ISNA(VLOOKUP($B19,Area_EM_90,Seq!H$1,FALSE)),".",VLOOKUP($B19,Area_EM_90,Seq!H$1,FALSE))</f>
        <v>28157123</v>
      </c>
      <c r="HF19" s="9">
        <f>IF(ISNA(VLOOKUP($B19,Area_EM_90,Seq!I$1,FALSE)),".",VLOOKUP($B19,Area_EM_90,Seq!I$1,FALSE))</f>
        <v>36400000</v>
      </c>
      <c r="HG19" s="9">
        <f>IF(ISNA(VLOOKUP($B19,Area_EM_90,Seq!J$1,FALSE)),".",VLOOKUP($B19,Area_EM_90,Seq!J$1,FALSE))</f>
        <v>17400000</v>
      </c>
      <c r="HH19" s="9">
        <f>IF(ISNA(VLOOKUP($B19,Area_EM_00,Seq!C$1,FALSE)),".",VLOOKUP($B19,Area_EM_00,Seq!C$1,FALSE))</f>
        <v>180471</v>
      </c>
      <c r="HI19" s="9">
        <f>IF(ISNA(VLOOKUP($B19,Area_EM_00,Seq!D$1,FALSE)),".",VLOOKUP($B19,Area_EM_00,Seq!D$1,FALSE))</f>
        <v>63172</v>
      </c>
      <c r="HJ19" s="9">
        <f>IF(ISNA(VLOOKUP($B19,Area_EM_00,Seq!E$1,FALSE)),".",VLOOKUP($B19,Area_EM_00,Seq!E$1,FALSE))</f>
        <v>53490</v>
      </c>
      <c r="HK19" s="9">
        <f>IF(ISNA(VLOOKUP($B19,Area_EM_00,Seq!F$1,FALSE)),".",VLOOKUP($B19,Area_EM_00,Seq!F$1,FALSE))</f>
        <v>63808</v>
      </c>
      <c r="HL19" s="9">
        <f>IF(ISNA(VLOOKUP($B19,Area_EM_00,Seq!G$1,FALSE)),".",VLOOKUP($B19,Area_EM_00,Seq!G$1,FALSE))</f>
        <v>92337000</v>
      </c>
      <c r="HM19" s="9">
        <f>IF(ISNA(VLOOKUP($B19,Area_EM_00,Seq!H$1,FALSE)),".",VLOOKUP($B19,Area_EM_00,Seq!H$1,FALSE))</f>
        <v>26380681</v>
      </c>
      <c r="HN19" s="9">
        <f>IF(ISNA(VLOOKUP($B19,Area_EM_00,Seq!I$1,FALSE)),".",VLOOKUP($B19,Area_EM_00,Seq!I$1,FALSE))</f>
        <v>43200000</v>
      </c>
      <c r="HO19" s="9">
        <f>IF(ISNA(VLOOKUP($B19,Area_EM_00,Seq!J$1,FALSE)),".",VLOOKUP($B19,Area_EM_00,Seq!J$1,FALSE))</f>
        <v>22700000</v>
      </c>
      <c r="HQ19" s="27"/>
      <c r="HR19" s="9">
        <f>IFERROR(VLOOKUP($B19,AREA_EM3_60_00,Seq!E$1,FALSE),".")</f>
        <v>52376</v>
      </c>
      <c r="HS19" s="9">
        <f>IFERROR(VLOOKUP($B19,AREA_EM3_60_00,Seq!F$1,FALSE),".")</f>
        <v>134823</v>
      </c>
      <c r="HT19" s="9">
        <f>IFERROR(VLOOKUP($B19,AREA_EM3_60_00,Seq!G$1,FALSE),".")</f>
        <v>335495</v>
      </c>
      <c r="HU19" s="9">
        <f>IFERROR(VLOOKUP($B19,AREA_EM3_10,Seq!B$1,FALSE),".")</f>
        <v>613890.19833178399</v>
      </c>
      <c r="HV19" s="9">
        <f t="shared" si="41"/>
        <v>116782000</v>
      </c>
      <c r="HW19" s="9">
        <f t="shared" si="42"/>
        <v>123537000</v>
      </c>
      <c r="HX19" s="9">
        <f t="shared" si="43"/>
        <v>126870000</v>
      </c>
      <c r="HY19" s="9">
        <f t="shared" si="44"/>
        <v>127450459</v>
      </c>
    </row>
    <row r="20" spans="1:233">
      <c r="A20" s="25" t="s">
        <v>2333</v>
      </c>
      <c r="B20" s="26" t="str">
        <f t="shared" si="0"/>
        <v>Jordan</v>
      </c>
      <c r="C20" s="166" t="s">
        <v>1457</v>
      </c>
      <c r="D20" s="27">
        <f>VLOOKUP("CHN.NY.GDP.MKTP.KD",AREA_WB_6ATTRS,Seq!B$1,FALSE)/10000</f>
        <v>18294112.043860689</v>
      </c>
      <c r="E20" s="27">
        <f>VLOOKUP("CHN.NY.GDP.MKTP.KD",AREA_WB_6ATTRS,Seq!C$1,FALSE)/10000</f>
        <v>19245405.87014145</v>
      </c>
      <c r="F20" s="27">
        <f>VLOOKUP("CHN.NY.GDP.MKTP.KD",AREA_WB_6ATTRS,Seq!D$1,FALSE)/10000</f>
        <v>20996737.804324333</v>
      </c>
      <c r="G20" s="27">
        <f>VLOOKUP("CHN.NY.GDP.MKTP.KD",AREA_WB_6ATTRS,Seq!E$1,FALSE)/10000</f>
        <v>23285382.224995762</v>
      </c>
      <c r="H20" s="27">
        <f>VLOOKUP("CHN.NY.GDP.MKTP.KD",AREA_WB_6ATTRS,Seq!F$1,FALSE)/10000</f>
        <v>26824760.323195074</v>
      </c>
      <c r="I20" s="27">
        <f>VLOOKUP("CHN.NY.GDP.MKTP.KD",AREA_WB_6ATTRS,Seq!G$1,FALSE)/10000</f>
        <v>30446102.966826372</v>
      </c>
      <c r="J20" s="27">
        <f>VLOOKUP("CHN.NY.GDP.MKTP.KD",AREA_WB_6ATTRS,Seq!H$1,FALSE)/10000</f>
        <v>33125360.027907111</v>
      </c>
      <c r="K20" s="27">
        <f>VLOOKUP("CHN.NY.GDP.MKTP.KD",AREA_WB_6ATTRS,Seq!I$1,FALSE)/10000</f>
        <v>36967901.791144341</v>
      </c>
      <c r="L20" s="27">
        <f>VLOOKUP("CHN.NY.GDP.MKTP.KD",AREA_WB_6ATTRS,Seq!J$1,FALSE)/10000</f>
        <v>41145274.693543643</v>
      </c>
      <c r="M20" s="27">
        <f>VLOOKUP("CHN.NY.GDP.MKTP.KD",AREA_WB_6ATTRS,Seq!K$1,FALSE)/10000</f>
        <v>42832230.955979005</v>
      </c>
      <c r="N20" s="27">
        <f>VLOOKUP("CHN.NY.GDP.MKTP.KD",AREA_WB_6ATTRS,Seq!L$1,FALSE)/10000</f>
        <v>44459855.73230619</v>
      </c>
      <c r="O20" s="27">
        <f>VLOOKUP("CHN.NY.GDP.MKTP.KD",AREA_WB_6ATTRS,Seq!M$1,FALSE)/10000</f>
        <v>48550162.459678344</v>
      </c>
      <c r="P20" s="27">
        <f>VLOOKUP("CHN.NY.GDP.MKTP.KD",AREA_WB_6ATTRS,Seq!N$1,FALSE)/10000</f>
        <v>55444285.528952621</v>
      </c>
      <c r="Q20" s="27">
        <f>VLOOKUP("CHN.NY.GDP.MKTP.KD",AREA_WB_6ATTRS,Seq!O$1,FALSE)/10000</f>
        <v>63206485.503006078</v>
      </c>
      <c r="R20" s="27">
        <f>VLOOKUP("CHN.NY.GDP.MKTP.KD",AREA_WB_6ATTRS,Seq!P$1,FALSE)/10000</f>
        <v>71486535.103899792</v>
      </c>
      <c r="S20" s="27">
        <f>VLOOKUP("CHN.NY.GDP.MKTP.KD",AREA_WB_6ATTRS,Seq!Q$1,FALSE)/10000</f>
        <v>79278567.430224851</v>
      </c>
      <c r="T20" s="27">
        <f>VLOOKUP("CHN.NY.GDP.MKTP.KD",AREA_WB_6ATTRS,Seq!R$1,FALSE)/10000</f>
        <v>87206424.173247412</v>
      </c>
      <c r="U20" s="27">
        <f>VLOOKUP("CHN.NY.GDP.MKTP.KD",AREA_WB_6ATTRS,Seq!S$1,FALSE)/10000</f>
        <v>95316621.621359423</v>
      </c>
      <c r="V20" s="27">
        <f>VLOOKUP("CHN.NY.GDP.MKTP.KD",AREA_WB_6ATTRS,Seq!T$1,FALSE)/10000</f>
        <v>102751318.10782552</v>
      </c>
      <c r="W20" s="27">
        <f>VLOOKUP("CHN.NY.GDP.MKTP.KD",AREA_WB_6ATTRS,Seq!U$1,FALSE)/10000</f>
        <v>110560418.28402025</v>
      </c>
      <c r="X20" s="27">
        <f>VLOOKUP("CHN.NY.GDP.MKTP.KD",AREA_WB_6ATTRS,Seq!V$1,FALSE)/10000</f>
        <v>119847493.41987793</v>
      </c>
      <c r="Y20" s="27">
        <f>VLOOKUP("CHN.NY.GDP.MKTP.KD",AREA_WB_6ATTRS,Seq!W$1,FALSE)/10000</f>
        <v>129794835.37372778</v>
      </c>
      <c r="Z20" s="27">
        <f>VLOOKUP("CHN.NY.GDP.MKTP.KD",AREA_WB_6ATTRS,Seq!X$1,FALSE)/10000</f>
        <v>141606165.392737</v>
      </c>
      <c r="AA20" s="27">
        <f>VLOOKUP("CHN.NY.GDP.MKTP.KD",AREA_WB_6ATTRS,Seq!Y$1,FALSE)/10000</f>
        <v>155766781.9320105</v>
      </c>
      <c r="AB20" s="27">
        <f>VLOOKUP("CHN.NY.GDP.MKTP.KD",AREA_WB_6ATTRS,Seq!Z$1,FALSE)/10000</f>
        <v>171499226.90714428</v>
      </c>
      <c r="AC20" s="27">
        <f>VLOOKUP("CHN.NY.GDP.MKTP.KD",AREA_WB_6ATTRS,Seq!AA$1,FALSE)/10000</f>
        <v>190878639.54765138</v>
      </c>
      <c r="AD20" s="27">
        <f>VLOOKUP("CHN.NY.GDP.MKTP.KD",AREA_WB_6ATTRS,Seq!AB$1,FALSE)/10000</f>
        <v>215120226.77020231</v>
      </c>
      <c r="AE20" s="27">
        <f>VLOOKUP("CHN.NY.GDP.MKTP.KD",AREA_WB_6ATTRS,Seq!AC$1,FALSE)/10000</f>
        <v>245667298.97157177</v>
      </c>
      <c r="AF20" s="27">
        <f>VLOOKUP("CHN.NY.GDP.MKTP.KD",AREA_WB_6ATTRS,Seq!AD$1,FALSE)/10000</f>
        <v>269251359.67284226</v>
      </c>
      <c r="AG20" s="27">
        <f>VLOOKUP("CHN.NY.GDP.MKTP.KD",AREA_WB_6ATTRS,Seq!AE$1,FALSE)/10000</f>
        <v>294022484.76274431</v>
      </c>
      <c r="AH20" s="27">
        <f>VLOOKUP("CHN.NY.GDP.MKTP.KD",AREA_WB_6ATTRS,Seq!AF$1,FALSE)/10000</f>
        <v>324600823.17806971</v>
      </c>
      <c r="AI20" s="27">
        <f>VLOOKUP("CHN.NY.GDP.MKTP.KD",AREA_WB_6ATTRS,Seq!AG$1,FALSE)/10000</f>
        <v>354139498.08727396</v>
      </c>
      <c r="AJ20" s="27"/>
      <c r="AK20" s="27"/>
      <c r="AL20" s="27"/>
      <c r="AM20" s="27"/>
      <c r="AN20" s="27"/>
      <c r="AO20" s="27"/>
      <c r="AP20" s="27">
        <f>IFERROR(VLOOKUP(CONCATENATE($C20, ".NY.GDP.MKTP.KD"),AREA_WB_6ATTRS,Seq!B$1,FALSE)/10000,".")</f>
        <v>421299.70054567221</v>
      </c>
      <c r="AQ20" s="27">
        <f>IFERROR(VLOOKUP(CONCATENATE($C20, ".NY.GDP.MKTP.KD"),AREA_WB_6ATTRS,Seq!C$1,FALSE)/10000,".")</f>
        <v>441132.45385118778</v>
      </c>
      <c r="AR20" s="27">
        <f>IFERROR(VLOOKUP(CONCATENATE($C20, ".NY.GDP.MKTP.KD"),AREA_WB_6ATTRS,Seq!D$1,FALSE)/10000,".")</f>
        <v>473710.18960876873</v>
      </c>
      <c r="AS20" s="27">
        <f>IFERROR(VLOOKUP(CONCATENATE($C20, ".NY.GDP.MKTP.KD"),AREA_WB_6ATTRS,Seq!E$1,FALSE)/10000,".")</f>
        <v>483138.87560647441</v>
      </c>
      <c r="AT20" s="27">
        <f>IFERROR(VLOOKUP(CONCATENATE($C20, ".NY.GDP.MKTP.KD"),AREA_WB_6ATTRS,Seq!F$1,FALSE)/10000,".")</f>
        <v>524885.19567906531</v>
      </c>
      <c r="AU20" s="27">
        <f>IFERROR(VLOOKUP(CONCATENATE($C20, ".NY.GDP.MKTP.KD"),AREA_WB_6ATTRS,Seq!G$1,FALSE)/10000,".")</f>
        <v>543027.28804706072</v>
      </c>
      <c r="AV20" s="27">
        <f>IFERROR(VLOOKUP(CONCATENATE($C20, ".NY.GDP.MKTP.KD"),AREA_WB_6ATTRS,Seq!H$1,FALSE)/10000,".")</f>
        <v>581116.07466040016</v>
      </c>
      <c r="AW20" s="27">
        <f>IFERROR(VLOOKUP(CONCATENATE($C20, ".NY.GDP.MKTP.KD"),AREA_WB_6ATTRS,Seq!I$1,FALSE)/10000,".")</f>
        <v>597942.87806191773</v>
      </c>
      <c r="AX20" s="27">
        <f>IFERROR(VLOOKUP(CONCATENATE($C20, ".NY.GDP.MKTP.KD"),AREA_WB_6ATTRS,Seq!J$1,FALSE)/10000,".")</f>
        <v>586868.36847497639</v>
      </c>
      <c r="AY20" s="27">
        <f>IFERROR(VLOOKUP(CONCATENATE($C20, ".NY.GDP.MKTP.KD"),AREA_WB_6ATTRS,Seq!K$1,FALSE)/10000,".")</f>
        <v>507922.16785156215</v>
      </c>
      <c r="AZ20" s="27">
        <f>IFERROR(VLOOKUP(CONCATENATE($C20, ".NY.GDP.MKTP.KD"),AREA_WB_6ATTRS,Seq!L$1,FALSE)/10000,".")</f>
        <v>512868.06533699215</v>
      </c>
      <c r="BA20" s="27">
        <f>IFERROR(VLOOKUP(CONCATENATE($C20, ".NY.GDP.MKTP.KD"),AREA_WB_6ATTRS,Seq!M$1,FALSE)/10000,".")</f>
        <v>522222.26275508833</v>
      </c>
      <c r="BB20" s="27">
        <f>IFERROR(VLOOKUP(CONCATENATE($C20, ".NY.GDP.MKTP.KD"),AREA_WB_6ATTRS,Seq!N$1,FALSE)/10000,".")</f>
        <v>619694.21687446022</v>
      </c>
      <c r="BC20" s="27">
        <f>IFERROR(VLOOKUP(CONCATENATE($C20, ".NY.GDP.MKTP.KD"),AREA_WB_6ATTRS,Seq!O$1,FALSE)/10000,".")</f>
        <v>648391.72440249554</v>
      </c>
      <c r="BD20" s="27">
        <f>IFERROR(VLOOKUP(CONCATENATE($C20, ".NY.GDP.MKTP.KD"),AREA_WB_6ATTRS,Seq!P$1,FALSE)/10000,".")</f>
        <v>680720.67986912315</v>
      </c>
      <c r="BE20" s="27">
        <f>IFERROR(VLOOKUP(CONCATENATE($C20, ".NY.GDP.MKTP.KD"),AREA_WB_6ATTRS,Seq!Q$1,FALSE)/10000,".")</f>
        <v>722836.06444188952</v>
      </c>
      <c r="BF20" s="27">
        <f>IFERROR(VLOOKUP(CONCATENATE($C20, ".NY.GDP.MKTP.KD"),AREA_WB_6ATTRS,Seq!R$1,FALSE)/10000,".")</f>
        <v>737925.21572413901</v>
      </c>
      <c r="BG20" s="27">
        <f>IFERROR(VLOOKUP(CONCATENATE($C20, ".NY.GDP.MKTP.KD"),AREA_WB_6ATTRS,Seq!S$1,FALSE)/10000,".")</f>
        <v>762333.00350468128</v>
      </c>
      <c r="BH20" s="27">
        <f>IFERROR(VLOOKUP(CONCATENATE($C20, ".NY.GDP.MKTP.KD"),AREA_WB_6ATTRS,Seq!T$1,FALSE)/10000,".")</f>
        <v>785297.11660605832</v>
      </c>
      <c r="BI20" s="27">
        <f>IFERROR(VLOOKUP(CONCATENATE($C20, ".NY.GDP.MKTP.KD"),AREA_WB_6ATTRS,Seq!U$1,FALSE)/10000,".")</f>
        <v>811926.55864536401</v>
      </c>
      <c r="BJ20" s="27">
        <f>IFERROR(VLOOKUP(CONCATENATE($C20, ".NY.GDP.MKTP.KD"),AREA_WB_6ATTRS,Seq!V$1,FALSE)/10000,".")</f>
        <v>846389.29092329694</v>
      </c>
      <c r="BK20" s="27">
        <f>IFERROR(VLOOKUP(CONCATENATE($C20, ".NY.GDP.MKTP.KD"),AREA_WB_6ATTRS,Seq!W$1,FALSE)/10000,".")</f>
        <v>890988.05040398752</v>
      </c>
      <c r="BL20" s="27">
        <f>IFERROR(VLOOKUP(CONCATENATE($C20, ".NY.GDP.MKTP.KD"),AREA_WB_6ATTRS,Seq!X$1,FALSE)/10000,".")</f>
        <v>942538.79919638997</v>
      </c>
      <c r="BM20" s="27">
        <f>IFERROR(VLOOKUP(CONCATENATE($C20, ".NY.GDP.MKTP.KD"),AREA_WB_6ATTRS,Seq!Y$1,FALSE)/10000,".")</f>
        <v>981918.77550854778</v>
      </c>
      <c r="BN20" s="27">
        <f>IFERROR(VLOOKUP(CONCATENATE($C20, ".NY.GDP.MKTP.KD"),AREA_WB_6ATTRS,Seq!Z$1,FALSE)/10000,".")</f>
        <v>1065960.7238120125</v>
      </c>
      <c r="BO20" s="27">
        <f>IFERROR(VLOOKUP(CONCATENATE($C20, ".NY.GDP.MKTP.KD"),AREA_WB_6ATTRS,Seq!AA$1,FALSE)/10000,".")</f>
        <v>1152530.6728071552</v>
      </c>
      <c r="BP20" s="27">
        <f>IFERROR(VLOOKUP(CONCATENATE($C20, ".NY.GDP.MKTP.KD"),AREA_WB_6ATTRS,Seq!AB$1,FALSE)/10000,".")</f>
        <v>1245976.8319971766</v>
      </c>
      <c r="BQ20" s="27">
        <f>IFERROR(VLOOKUP(CONCATENATE($C20, ".NY.GDP.MKTP.KD"),AREA_WB_6ATTRS,Seq!AC$1,FALSE)/10000,".")</f>
        <v>1347844.3881976085</v>
      </c>
      <c r="BR20" s="27">
        <f>IFERROR(VLOOKUP(CONCATENATE($C20, ".NY.GDP.MKTP.KD"),AREA_WB_6ATTRS,Seq!AD$1,FALSE)/10000,".")</f>
        <v>1445326.0027309922</v>
      </c>
      <c r="BS20" s="27">
        <f>IFERROR(VLOOKUP(CONCATENATE($C20, ".NY.GDP.MKTP.KD"),AREA_WB_6ATTRS,Seq!AE$1,FALSE)/10000,".")</f>
        <v>1524579.6640601675</v>
      </c>
      <c r="BT20" s="27">
        <f>IFERROR(VLOOKUP(CONCATENATE($C20, ".NY.GDP.MKTP.KD"),AREA_WB_6ATTRS,Seq!AF$1,FALSE)/10000,".")</f>
        <v>1559752.5669924482</v>
      </c>
      <c r="BU20" s="27">
        <f>IFERROR(VLOOKUP(CONCATENATE($C20, ".NY.GDP.MKTP.KD"),AREA_WB_6ATTRS,Seq!AG$1,FALSE)/10000,".")</f>
        <v>1600111.216618665</v>
      </c>
      <c r="BV20" s="27"/>
      <c r="BW20" s="27"/>
      <c r="BX20" s="27"/>
      <c r="BY20" s="27"/>
      <c r="BZ20" s="27"/>
      <c r="CA20" s="27"/>
      <c r="CB20" s="27"/>
      <c r="CC20" s="27">
        <f>CNPop!A$48</f>
        <v>5.0000000000000001E-3</v>
      </c>
      <c r="CD20" s="27">
        <f>CNPop!B$48</f>
        <v>6.0000000000000001E-3</v>
      </c>
      <c r="CE20" s="27">
        <f>CNPop!C$48</f>
        <v>6.0000000000000001E-3</v>
      </c>
      <c r="CF20" s="27">
        <f>CNPop!D$48</f>
        <v>7.0000000000000001E-3</v>
      </c>
      <c r="CG20" s="27">
        <f>CNPop!E$48</f>
        <v>7.0000000000000001E-3</v>
      </c>
      <c r="CH20" s="27">
        <f>CNPop!F$48</f>
        <v>8.0000000000000002E-3</v>
      </c>
      <c r="CI20" s="27">
        <f>CNPop!G$48</f>
        <v>8.9999999999999993E-3</v>
      </c>
      <c r="CJ20" s="27">
        <f>CNPop!H$48</f>
        <v>0.01</v>
      </c>
      <c r="CK20" s="27">
        <f>CNPop!I$48</f>
        <v>1.0999999999999999E-2</v>
      </c>
      <c r="CL20" s="27">
        <f>CNPop!J$48</f>
        <v>1.2E-2</v>
      </c>
      <c r="CM20" s="27">
        <f>CNPop!K$48</f>
        <v>1.4E-2</v>
      </c>
      <c r="CN20" s="27">
        <f>CNPop!L$48</f>
        <v>1.6E-2</v>
      </c>
      <c r="CO20" s="27">
        <f>CNPop!M$48</f>
        <v>1.7000000000000001E-2</v>
      </c>
      <c r="CP20" s="27">
        <f>CNPop!N$48</f>
        <v>1.9E-2</v>
      </c>
      <c r="CQ20" s="27">
        <f>CNPop!O$48</f>
        <v>2.1000000000000001E-2</v>
      </c>
      <c r="CR20" s="27">
        <f>CNPop!P$48</f>
        <v>2.3E-2</v>
      </c>
      <c r="CS20" s="27">
        <f>CNPop!Q$48</f>
        <v>2.5999999999999999E-2</v>
      </c>
      <c r="CT20" s="27">
        <f>CNPop!R$48</f>
        <v>2.8000000000000001E-2</v>
      </c>
      <c r="CU20" s="27">
        <f>CNPop!S$48</f>
        <v>0.03</v>
      </c>
      <c r="CV20" s="27">
        <f>CNPop!T$48</f>
        <v>3.3000000000000002E-2</v>
      </c>
      <c r="CW20" s="27">
        <f>CNPop!U$48</f>
        <v>3.5999999999999997E-2</v>
      </c>
      <c r="CX20" s="27">
        <f>CNPop!V$48</f>
        <v>3.9E-2</v>
      </c>
      <c r="CY20" s="27">
        <f>CNPop!W$48</f>
        <v>4.2000000000000003E-2</v>
      </c>
      <c r="CZ20" s="27">
        <f>CNPop!X$48</f>
        <v>4.4999999999999998E-2</v>
      </c>
      <c r="DA20" s="27">
        <f>CNPop!Y$48</f>
        <v>4.9000000000000002E-2</v>
      </c>
      <c r="DB20" s="27">
        <f>CNPop!Z$48</f>
        <v>5.1999999999999998E-2</v>
      </c>
      <c r="DC20" s="27">
        <f>CNPop!AA$48</f>
        <v>5.6000000000000001E-2</v>
      </c>
      <c r="DD20" s="27">
        <f>CNPop!AB$48</f>
        <v>0.06</v>
      </c>
      <c r="DE20" s="27">
        <f>CNPop!AC$48</f>
        <v>6.3E-2</v>
      </c>
      <c r="DF20" s="27">
        <f>CNPop!AD$48</f>
        <v>6.8000000000000005E-2</v>
      </c>
      <c r="DG20" s="27">
        <f>CNPop!AE$48</f>
        <v>7.1999999999999995E-2</v>
      </c>
      <c r="DH20" s="27">
        <f>CNPop!AF$48</f>
        <v>7.5999999999999998E-2</v>
      </c>
      <c r="DI20" s="27">
        <f>CNPop!AG$48</f>
        <v>8.1000000000000003E-2</v>
      </c>
      <c r="DJ20" s="27">
        <f>CNPop!AH$48</f>
        <v>8.5000000000000006E-2</v>
      </c>
      <c r="DK20" s="27">
        <f>CNPop!AI$48</f>
        <v>0.09</v>
      </c>
      <c r="DL20" s="27">
        <f>CNPop!AJ$48</f>
        <v>9.5000000000000001E-2</v>
      </c>
      <c r="DM20" s="27">
        <f>CNPop!AK$48</f>
        <v>0.1</v>
      </c>
      <c r="DN20" s="27"/>
      <c r="DO20" s="27" t="str">
        <f t="shared" si="1"/>
        <v>.</v>
      </c>
      <c r="DP20" s="27" t="str">
        <f t="shared" si="2"/>
        <v>.</v>
      </c>
      <c r="DQ20" s="27" t="str">
        <f t="shared" si="3"/>
        <v>.</v>
      </c>
      <c r="DR20" s="27" t="str">
        <f t="shared" si="4"/>
        <v>.</v>
      </c>
      <c r="DS20" s="27" t="str">
        <f t="shared" si="5"/>
        <v>.</v>
      </c>
      <c r="DT20" s="27" t="str">
        <f t="shared" si="6"/>
        <v>.</v>
      </c>
      <c r="DU20" s="27" t="str">
        <f t="shared" si="7"/>
        <v>.</v>
      </c>
      <c r="DV20" s="27" t="str">
        <f t="shared" si="8"/>
        <v>.</v>
      </c>
      <c r="DW20" s="27" t="str">
        <f t="shared" si="9"/>
        <v>.</v>
      </c>
      <c r="DX20" s="27" t="str">
        <f t="shared" si="10"/>
        <v>.</v>
      </c>
      <c r="DY20" s="27" t="str">
        <f t="shared" si="11"/>
        <v>.</v>
      </c>
      <c r="DZ20" s="27" t="str">
        <f t="shared" si="12"/>
        <v>.</v>
      </c>
      <c r="EA20" s="27" t="str">
        <f t="shared" si="13"/>
        <v>.</v>
      </c>
      <c r="EB20" s="27" t="str">
        <f t="shared" si="14"/>
        <v>.</v>
      </c>
      <c r="EC20" s="27" t="str">
        <f t="shared" si="15"/>
        <v>.</v>
      </c>
      <c r="ED20" s="27" t="str">
        <f t="shared" si="16"/>
        <v>.</v>
      </c>
      <c r="EE20" s="27" t="str">
        <f t="shared" si="17"/>
        <v>.</v>
      </c>
      <c r="EF20" s="27" t="str">
        <f t="shared" si="18"/>
        <v>.</v>
      </c>
      <c r="EG20" s="27" t="str">
        <f t="shared" si="19"/>
        <v>.</v>
      </c>
      <c r="EH20" s="27" t="str">
        <f t="shared" si="20"/>
        <v>.</v>
      </c>
      <c r="EI20" s="27" t="str">
        <f t="shared" si="21"/>
        <v>.</v>
      </c>
      <c r="EJ20" s="27" t="str">
        <f t="shared" si="22"/>
        <v>.</v>
      </c>
      <c r="EK20" s="27" t="str">
        <f t="shared" si="23"/>
        <v>.</v>
      </c>
      <c r="EL20" s="27" t="str">
        <f t="shared" si="24"/>
        <v>.</v>
      </c>
      <c r="EM20" s="27" t="str">
        <f t="shared" si="25"/>
        <v>.</v>
      </c>
      <c r="EN20" s="27" t="str">
        <f t="shared" si="26"/>
        <v>.</v>
      </c>
      <c r="EO20" s="27" t="str">
        <f t="shared" si="27"/>
        <v>.</v>
      </c>
      <c r="EP20" s="27" t="str">
        <f t="shared" si="37"/>
        <v>.</v>
      </c>
      <c r="EQ20" s="27" t="str">
        <f t="shared" si="38"/>
        <v>.</v>
      </c>
      <c r="ER20" s="27" t="str">
        <f t="shared" si="51"/>
        <v>.</v>
      </c>
      <c r="ES20" s="27" t="str">
        <f t="shared" si="51"/>
        <v>.</v>
      </c>
      <c r="ET20" s="27" t="str">
        <f t="shared" si="51"/>
        <v>.</v>
      </c>
      <c r="EU20" s="27"/>
      <c r="EV20" s="27"/>
      <c r="EW20" s="27"/>
      <c r="EX20" s="27"/>
      <c r="EY20" s="27"/>
      <c r="EZ20" s="27" t="str">
        <f>IFERROR(VLOOKUP(CONCATENATE($C20,".SL.TLF.TERT.ZS"),AREA_WB_6ATTRS,Seq!B$1,FALSE)/100,".")</f>
        <v>.</v>
      </c>
      <c r="FA20" s="27" t="str">
        <f>IFERROR(VLOOKUP(CONCATENATE($C20,".SL.TLF.TERT.ZS"),AREA_WB_6ATTRS,Seq!C$1,FALSE)/100,".")</f>
        <v>.</v>
      </c>
      <c r="FB20" s="27" t="str">
        <f>IFERROR(VLOOKUP(CONCATENATE($C20,".SL.TLF.TERT.ZS"),AREA_WB_6ATTRS,Seq!D$1,FALSE)/100,".")</f>
        <v>.</v>
      </c>
      <c r="FC20" s="27" t="str">
        <f>IFERROR(VLOOKUP(CONCATENATE($C20,".SL.TLF.TERT.ZS"),AREA_WB_6ATTRS,Seq!E$1,FALSE)/100,".")</f>
        <v>.</v>
      </c>
      <c r="FD20" s="27" t="str">
        <f>IFERROR(VLOOKUP(CONCATENATE($C20,".SL.TLF.TERT.ZS"),AREA_WB_6ATTRS,Seq!F$1,FALSE)/100,".")</f>
        <v>.</v>
      </c>
      <c r="FE20" s="27" t="str">
        <f>IFERROR(VLOOKUP(CONCATENATE($C20,".SL.TLF.TERT.ZS"),AREA_WB_6ATTRS,Seq!G$1,FALSE)/100,".")</f>
        <v>.</v>
      </c>
      <c r="FF20" s="27" t="str">
        <f>IFERROR(VLOOKUP(CONCATENATE($C20,".SL.TLF.TERT.ZS"),AREA_WB_6ATTRS,Seq!H$1,FALSE)/100,".")</f>
        <v>.</v>
      </c>
      <c r="FG20" s="27" t="str">
        <f>IFERROR(VLOOKUP(CONCATENATE($C20,".SL.TLF.TERT.ZS"),AREA_WB_6ATTRS,Seq!I$1,FALSE)/100,".")</f>
        <v>.</v>
      </c>
      <c r="FH20" s="27" t="str">
        <f>IFERROR(VLOOKUP(CONCATENATE($C20,".SL.TLF.TERT.ZS"),AREA_WB_6ATTRS,Seq!J$1,FALSE)/100,".")</f>
        <v>.</v>
      </c>
      <c r="FI20" s="27" t="str">
        <f>IFERROR(VLOOKUP(CONCATENATE($C20,".SL.TLF.TERT.ZS"),AREA_WB_6ATTRS,Seq!K$1,FALSE)/100,".")</f>
        <v>.</v>
      </c>
      <c r="FJ20" s="27" t="str">
        <f>IFERROR(VLOOKUP(CONCATENATE($C20,".SL.TLF.TERT.ZS"),AREA_WB_6ATTRS,Seq!L$1,FALSE)/100,".")</f>
        <v>.</v>
      </c>
      <c r="FK20" s="27" t="str">
        <f>IFERROR(VLOOKUP(CONCATENATE($C20,".SL.TLF.TERT.ZS"),AREA_WB_6ATTRS,Seq!M$1,FALSE)/100,".")</f>
        <v>.</v>
      </c>
      <c r="FL20" s="27" t="str">
        <f>IFERROR(VLOOKUP(CONCATENATE($C20,".SL.TLF.TERT.ZS"),AREA_WB_6ATTRS,Seq!N$1,FALSE)/100,".")</f>
        <v>.</v>
      </c>
      <c r="FM20" s="27" t="str">
        <f>IFERROR(VLOOKUP(CONCATENATE($C20,".SL.TLF.TERT.ZS"),AREA_WB_6ATTRS,Seq!O$1,FALSE)/100,".")</f>
        <v>.</v>
      </c>
      <c r="FN20" s="27" t="str">
        <f>IFERROR(VLOOKUP(CONCATENATE($C20,".SL.TLF.TERT.ZS"),AREA_WB_6ATTRS,Seq!P$1,FALSE)/100,".")</f>
        <v>.</v>
      </c>
      <c r="FO20" s="27" t="str">
        <f>IFERROR(VLOOKUP(CONCATENATE($C20,".SL.TLF.TERT.ZS"),AREA_WB_6ATTRS,Seq!Q$1,FALSE)/100,".")</f>
        <v>.</v>
      </c>
      <c r="FP20" s="27" t="str">
        <f>IFERROR(VLOOKUP(CONCATENATE($C20,".SL.TLF.TERT.ZS"),AREA_WB_6ATTRS,Seq!R$1,FALSE)/100,".")</f>
        <v>.</v>
      </c>
      <c r="FQ20" s="27" t="str">
        <f>IFERROR(VLOOKUP(CONCATENATE($C20,".SL.TLF.TERT.ZS"),AREA_WB_6ATTRS,Seq!S$1,FALSE)/100,".")</f>
        <v>.</v>
      </c>
      <c r="FR20" s="27" t="str">
        <f>IFERROR(VLOOKUP(CONCATENATE($C20,".SL.TLF.TERT.ZS"),AREA_WB_6ATTRS,Seq!T$1,FALSE)/100,".")</f>
        <v>.</v>
      </c>
      <c r="FS20" s="27" t="str">
        <f>IFERROR(VLOOKUP(CONCATENATE($C20,".SL.TLF.TERT.ZS"),AREA_WB_6ATTRS,Seq!U$1,FALSE)/100,".")</f>
        <v>.</v>
      </c>
      <c r="FT20" s="27" t="str">
        <f>IFERROR(VLOOKUP(CONCATENATE($C20,".SL.TLF.TERT.ZS"),AREA_WB_6ATTRS,Seq!V$1,FALSE)/100,".")</f>
        <v>.</v>
      </c>
      <c r="FU20" s="27" t="str">
        <f>IFERROR(VLOOKUP(CONCATENATE($C20,".SL.TLF.TERT.ZS"),AREA_WB_6ATTRS,Seq!W$1,FALSE)/100,".")</f>
        <v>.</v>
      </c>
      <c r="FV20" s="27" t="str">
        <f>IFERROR(VLOOKUP(CONCATENATE($C20,".SL.TLF.TERT.ZS"),AREA_WB_6ATTRS,Seq!X$1,FALSE)/100,".")</f>
        <v>.</v>
      </c>
      <c r="FW20" s="27" t="str">
        <f>IFERROR(VLOOKUP(CONCATENATE($C20,".SL.TLF.TERT.ZS"),AREA_WB_6ATTRS,Seq!Y$1,FALSE)/100,".")</f>
        <v>.</v>
      </c>
      <c r="FX20" s="27" t="str">
        <f>IFERROR(VLOOKUP(CONCATENATE($C20,".SL.TLF.TERT.ZS"),AREA_WB_6ATTRS,Seq!Z$1,FALSE)/100,".")</f>
        <v>.</v>
      </c>
      <c r="FY20" s="27" t="str">
        <f>IFERROR(VLOOKUP(CONCATENATE($C20,".SL.TLF.TERT.ZS"),AREA_WB_6ATTRS,Seq!AA$1,FALSE)/100,".")</f>
        <v>.</v>
      </c>
      <c r="FZ20" s="27" t="str">
        <f>IFERROR(VLOOKUP(CONCATENATE($C20,".SL.TLF.TERT.ZS"),AREA_WB_6ATTRS,Seq!AB$1,FALSE)/100,".")</f>
        <v>.</v>
      </c>
      <c r="GA20" s="27" t="str">
        <f>IFERROR(VLOOKUP(CONCATENATE($C20,".SL.TLF.TERT.ZS"),AREA_WB_6ATTRS,Seq!AC$1,FALSE)/100,".")</f>
        <v>.</v>
      </c>
      <c r="GB20" s="27" t="str">
        <f>IFERROR(VLOOKUP(CONCATENATE($C20,".SL.TLF.TERT.ZS"),AREA_WB_6ATTRS,Seq!AD$1,FALSE)/100,".")</f>
        <v>.</v>
      </c>
      <c r="GC20" s="27" t="str">
        <f>IFERROR(VLOOKUP(CONCATENATE($C20,".SL.TLF.TERT.ZS"),AREA_WB_6ATTRS,Seq!AE$1,FALSE)/100,".")</f>
        <v>.</v>
      </c>
      <c r="GD20" s="27" t="str">
        <f>IFERROR(VLOOKUP(CONCATENATE($C20,".SL.TLF.TERT.ZS"),AREA_WB_6ATTRS,Seq!AF$1,FALSE)/100,".")</f>
        <v>.</v>
      </c>
      <c r="GE20" s="27" t="str">
        <f>IFERROR(VLOOKUP(CONCATENATE($C20,".SL.TLF.TERT.ZS"),AREA_WB_6ATTRS,Seq!AG$1,FALSE)/100,".")</f>
        <v>.</v>
      </c>
      <c r="GF20" s="27" t="str">
        <f>IFERROR(VLOOKUP(CONCATENATE($C20,".SL.TLF.TERT.ZS"),AREA_WB_6ATTRS,Seq!AH$1,FALSE)/100,".")</f>
        <v>.</v>
      </c>
      <c r="GG20" s="27" t="str">
        <f>IFERROR(VLOOKUP(CONCATENATE($C20,".SL.TLF.TERT.ZS"),AREA_WB_6ATTRS,Seq!AI$1,FALSE)/100,".")</f>
        <v>.</v>
      </c>
      <c r="GH20" s="27" t="str">
        <f>IFERROR(VLOOKUP(CONCATENATE($C20,".SL.TLF.TERT.ZS"),AREA_WB_6ATTRS,Seq!AJ$1,FALSE)/100,".")</f>
        <v>.</v>
      </c>
      <c r="GI20" s="27" t="str">
        <f>IFERROR(VLOOKUP(CONCATENATE($C20,".SL.TLF.TERT.ZS"),AREA_WB_6ATTRS,Seq!AK$1,FALSE)/100,".")</f>
        <v>.</v>
      </c>
      <c r="GJ20" s="27" t="str">
        <f>IFERROR(VLOOKUP(CONCATENATE($C20,".SL.TLF.TERT.ZS"),AREA_WB_6ATTRS,Seq!AL$1,FALSE)/100,".")</f>
        <v>.</v>
      </c>
      <c r="GK20" s="27"/>
      <c r="GL20" s="27"/>
      <c r="GM20" s="27">
        <f t="shared" si="28"/>
        <v>2.7510316368638239E-5</v>
      </c>
      <c r="GN20" s="27" t="str">
        <f t="shared" si="29"/>
        <v>.</v>
      </c>
      <c r="GO20" s="27" t="str">
        <f t="shared" si="40"/>
        <v>.</v>
      </c>
      <c r="GP20" s="27"/>
      <c r="GQ20" s="9">
        <f>IF(VLOOKUP($B20,EM_80!$B$1:$C$201,2,FALSE)&gt;0,VLOOKUP($B20,EM_80!$B$1:$C$201,2,FALSE),".")</f>
        <v>60</v>
      </c>
      <c r="GR20" s="9" t="str">
        <f t="shared" si="30"/>
        <v>.</v>
      </c>
      <c r="GS20" s="9" t="str">
        <f t="shared" si="31"/>
        <v>.</v>
      </c>
      <c r="GU20">
        <f t="shared" si="32"/>
        <v>2181000</v>
      </c>
      <c r="GV20">
        <f t="shared" si="33"/>
        <v>3170000</v>
      </c>
      <c r="GW20">
        <f t="shared" si="34"/>
        <v>4797500</v>
      </c>
      <c r="GX20">
        <f t="shared" si="35"/>
        <v>6047000</v>
      </c>
      <c r="GZ20" s="9" t="str">
        <f>IF(ISNA(VLOOKUP($B20,Area_EM_90,Seq!C$1,FALSE)),".",VLOOKUP($B20,Area_EM_90,Seq!C$1,FALSE))</f>
        <v>.</v>
      </c>
      <c r="HA20" s="9" t="str">
        <f>IF(ISNA(VLOOKUP($B20,Area_EM_90,Seq!D$1,FALSE)),".",VLOOKUP($B20,Area_EM_90,Seq!D$1,FALSE))</f>
        <v>.</v>
      </c>
      <c r="HB20" s="9" t="str">
        <f>IF(ISNA(VLOOKUP($B20,Area_EM_90,Seq!E$1,FALSE)),".",VLOOKUP($B20,Area_EM_90,Seq!E$1,FALSE))</f>
        <v>.</v>
      </c>
      <c r="HC20" s="9" t="str">
        <f>IF(ISNA(VLOOKUP($B20,Area_EM_90,Seq!F$1,FALSE)),".",VLOOKUP($B20,Area_EM_90,Seq!F$1,FALSE))</f>
        <v>.</v>
      </c>
      <c r="HD20" s="9" t="str">
        <f>IF(ISNA(VLOOKUP($B20,Area_EM_90,Seq!G$1,FALSE)),".",VLOOKUP($B20,Area_EM_90,Seq!G$1,FALSE))</f>
        <v>.</v>
      </c>
      <c r="HE20" s="9" t="str">
        <f>IF(ISNA(VLOOKUP($B20,Area_EM_90,Seq!H$1,FALSE)),".",VLOOKUP($B20,Area_EM_90,Seq!H$1,FALSE))</f>
        <v>.</v>
      </c>
      <c r="HF20" s="9" t="str">
        <f>IF(ISNA(VLOOKUP($B20,Area_EM_90,Seq!I$1,FALSE)),".",VLOOKUP($B20,Area_EM_90,Seq!I$1,FALSE))</f>
        <v>.</v>
      </c>
      <c r="HG20" s="9" t="str">
        <f>IF(ISNA(VLOOKUP($B20,Area_EM_90,Seq!J$1,FALSE)),".",VLOOKUP($B20,Area_EM_90,Seq!J$1,FALSE))</f>
        <v>.</v>
      </c>
      <c r="HH20" s="9" t="str">
        <f>IF(ISNA(VLOOKUP($B20,Area_EM_00,Seq!C$1,FALSE)),".",VLOOKUP($B20,Area_EM_00,Seq!C$1,FALSE))</f>
        <v>.</v>
      </c>
      <c r="HI20" s="9" t="str">
        <f>IF(ISNA(VLOOKUP($B20,Area_EM_00,Seq!D$1,FALSE)),".",VLOOKUP($B20,Area_EM_00,Seq!D$1,FALSE))</f>
        <v>.</v>
      </c>
      <c r="HJ20" s="9" t="str">
        <f>IF(ISNA(VLOOKUP($B20,Area_EM_00,Seq!E$1,FALSE)),".",VLOOKUP($B20,Area_EM_00,Seq!E$1,FALSE))</f>
        <v>.</v>
      </c>
      <c r="HK20" s="9" t="str">
        <f>IF(ISNA(VLOOKUP($B20,Area_EM_00,Seq!F$1,FALSE)),".",VLOOKUP($B20,Area_EM_00,Seq!F$1,FALSE))</f>
        <v>.</v>
      </c>
      <c r="HL20" s="9" t="str">
        <f>IF(ISNA(VLOOKUP($B20,Area_EM_00,Seq!G$1,FALSE)),".",VLOOKUP($B20,Area_EM_00,Seq!G$1,FALSE))</f>
        <v>.</v>
      </c>
      <c r="HM20" s="9" t="str">
        <f>IF(ISNA(VLOOKUP($B20,Area_EM_00,Seq!H$1,FALSE)),".",VLOOKUP($B20,Area_EM_00,Seq!H$1,FALSE))</f>
        <v>.</v>
      </c>
      <c r="HN20" s="9" t="str">
        <f>IF(ISNA(VLOOKUP($B20,Area_EM_00,Seq!I$1,FALSE)),".",VLOOKUP($B20,Area_EM_00,Seq!I$1,FALSE))</f>
        <v>.</v>
      </c>
      <c r="HO20" s="9" t="str">
        <f>IF(ISNA(VLOOKUP($B20,Area_EM_00,Seq!J$1,FALSE)),".",VLOOKUP($B20,Area_EM_00,Seq!J$1,FALSE))</f>
        <v>.</v>
      </c>
      <c r="HQ20" s="27"/>
      <c r="HR20" s="9">
        <f>IFERROR(VLOOKUP($B20,AREA_EM3_60_00,Seq!E$1,FALSE),".")</f>
        <v>1</v>
      </c>
      <c r="HS20" s="9">
        <f>IFERROR(VLOOKUP($B20,AREA_EM3_60_00,Seq!F$1,FALSE),".")</f>
        <v>125</v>
      </c>
      <c r="HT20" s="9">
        <f>IFERROR(VLOOKUP($B20,AREA_EM3_60_00,Seq!G$1,FALSE),".")</f>
        <v>9143</v>
      </c>
      <c r="HU20" s="9">
        <f>IFERROR(VLOOKUP($B20,AREA_EM3_10,Seq!B$1,FALSE),".")</f>
        <v>76220.616843371841</v>
      </c>
      <c r="HV20" s="9">
        <f t="shared" si="41"/>
        <v>2181000</v>
      </c>
      <c r="HW20" s="9">
        <f t="shared" si="42"/>
        <v>3170000</v>
      </c>
      <c r="HX20" s="9">
        <f t="shared" si="43"/>
        <v>4797500</v>
      </c>
      <c r="HY20" s="9">
        <f t="shared" si="44"/>
        <v>6047000</v>
      </c>
    </row>
    <row r="21" spans="1:233">
      <c r="A21" s="25" t="s">
        <v>2335</v>
      </c>
      <c r="B21" s="26" t="str">
        <f t="shared" si="0"/>
        <v>Kuwait</v>
      </c>
      <c r="C21" s="166" t="s">
        <v>1463</v>
      </c>
      <c r="D21" s="27">
        <f>VLOOKUP("CHN.NY.GDP.MKTP.KD",AREA_WB_6ATTRS,Seq!B$1,FALSE)/10000</f>
        <v>18294112.043860689</v>
      </c>
      <c r="E21" s="27">
        <f>VLOOKUP("CHN.NY.GDP.MKTP.KD",AREA_WB_6ATTRS,Seq!C$1,FALSE)/10000</f>
        <v>19245405.87014145</v>
      </c>
      <c r="F21" s="27">
        <f>VLOOKUP("CHN.NY.GDP.MKTP.KD",AREA_WB_6ATTRS,Seq!D$1,FALSE)/10000</f>
        <v>20996737.804324333</v>
      </c>
      <c r="G21" s="27">
        <f>VLOOKUP("CHN.NY.GDP.MKTP.KD",AREA_WB_6ATTRS,Seq!E$1,FALSE)/10000</f>
        <v>23285382.224995762</v>
      </c>
      <c r="H21" s="27">
        <f>VLOOKUP("CHN.NY.GDP.MKTP.KD",AREA_WB_6ATTRS,Seq!F$1,FALSE)/10000</f>
        <v>26824760.323195074</v>
      </c>
      <c r="I21" s="27">
        <f>VLOOKUP("CHN.NY.GDP.MKTP.KD",AREA_WB_6ATTRS,Seq!G$1,FALSE)/10000</f>
        <v>30446102.966826372</v>
      </c>
      <c r="J21" s="27">
        <f>VLOOKUP("CHN.NY.GDP.MKTP.KD",AREA_WB_6ATTRS,Seq!H$1,FALSE)/10000</f>
        <v>33125360.027907111</v>
      </c>
      <c r="K21" s="27">
        <f>VLOOKUP("CHN.NY.GDP.MKTP.KD",AREA_WB_6ATTRS,Seq!I$1,FALSE)/10000</f>
        <v>36967901.791144341</v>
      </c>
      <c r="L21" s="27">
        <f>VLOOKUP("CHN.NY.GDP.MKTP.KD",AREA_WB_6ATTRS,Seq!J$1,FALSE)/10000</f>
        <v>41145274.693543643</v>
      </c>
      <c r="M21" s="27">
        <f>VLOOKUP("CHN.NY.GDP.MKTP.KD",AREA_WB_6ATTRS,Seq!K$1,FALSE)/10000</f>
        <v>42832230.955979005</v>
      </c>
      <c r="N21" s="27">
        <f>VLOOKUP("CHN.NY.GDP.MKTP.KD",AREA_WB_6ATTRS,Seq!L$1,FALSE)/10000</f>
        <v>44459855.73230619</v>
      </c>
      <c r="O21" s="27">
        <f>VLOOKUP("CHN.NY.GDP.MKTP.KD",AREA_WB_6ATTRS,Seq!M$1,FALSE)/10000</f>
        <v>48550162.459678344</v>
      </c>
      <c r="P21" s="27">
        <f>VLOOKUP("CHN.NY.GDP.MKTP.KD",AREA_WB_6ATTRS,Seq!N$1,FALSE)/10000</f>
        <v>55444285.528952621</v>
      </c>
      <c r="Q21" s="27">
        <f>VLOOKUP("CHN.NY.GDP.MKTP.KD",AREA_WB_6ATTRS,Seq!O$1,FALSE)/10000</f>
        <v>63206485.503006078</v>
      </c>
      <c r="R21" s="27">
        <f>VLOOKUP("CHN.NY.GDP.MKTP.KD",AREA_WB_6ATTRS,Seq!P$1,FALSE)/10000</f>
        <v>71486535.103899792</v>
      </c>
      <c r="S21" s="27">
        <f>VLOOKUP("CHN.NY.GDP.MKTP.KD",AREA_WB_6ATTRS,Seq!Q$1,FALSE)/10000</f>
        <v>79278567.430224851</v>
      </c>
      <c r="T21" s="27">
        <f>VLOOKUP("CHN.NY.GDP.MKTP.KD",AREA_WB_6ATTRS,Seq!R$1,FALSE)/10000</f>
        <v>87206424.173247412</v>
      </c>
      <c r="U21" s="27">
        <f>VLOOKUP("CHN.NY.GDP.MKTP.KD",AREA_WB_6ATTRS,Seq!S$1,FALSE)/10000</f>
        <v>95316621.621359423</v>
      </c>
      <c r="V21" s="27">
        <f>VLOOKUP("CHN.NY.GDP.MKTP.KD",AREA_WB_6ATTRS,Seq!T$1,FALSE)/10000</f>
        <v>102751318.10782552</v>
      </c>
      <c r="W21" s="27">
        <f>VLOOKUP("CHN.NY.GDP.MKTP.KD",AREA_WB_6ATTRS,Seq!U$1,FALSE)/10000</f>
        <v>110560418.28402025</v>
      </c>
      <c r="X21" s="27">
        <f>VLOOKUP("CHN.NY.GDP.MKTP.KD",AREA_WB_6ATTRS,Seq!V$1,FALSE)/10000</f>
        <v>119847493.41987793</v>
      </c>
      <c r="Y21" s="27">
        <f>VLOOKUP("CHN.NY.GDP.MKTP.KD",AREA_WB_6ATTRS,Seq!W$1,FALSE)/10000</f>
        <v>129794835.37372778</v>
      </c>
      <c r="Z21" s="27">
        <f>VLOOKUP("CHN.NY.GDP.MKTP.KD",AREA_WB_6ATTRS,Seq!X$1,FALSE)/10000</f>
        <v>141606165.392737</v>
      </c>
      <c r="AA21" s="27">
        <f>VLOOKUP("CHN.NY.GDP.MKTP.KD",AREA_WB_6ATTRS,Seq!Y$1,FALSE)/10000</f>
        <v>155766781.9320105</v>
      </c>
      <c r="AB21" s="27">
        <f>VLOOKUP("CHN.NY.GDP.MKTP.KD",AREA_WB_6ATTRS,Seq!Z$1,FALSE)/10000</f>
        <v>171499226.90714428</v>
      </c>
      <c r="AC21" s="27">
        <f>VLOOKUP("CHN.NY.GDP.MKTP.KD",AREA_WB_6ATTRS,Seq!AA$1,FALSE)/10000</f>
        <v>190878639.54765138</v>
      </c>
      <c r="AD21" s="27">
        <f>VLOOKUP("CHN.NY.GDP.MKTP.KD",AREA_WB_6ATTRS,Seq!AB$1,FALSE)/10000</f>
        <v>215120226.77020231</v>
      </c>
      <c r="AE21" s="27">
        <f>VLOOKUP("CHN.NY.GDP.MKTP.KD",AREA_WB_6ATTRS,Seq!AC$1,FALSE)/10000</f>
        <v>245667298.97157177</v>
      </c>
      <c r="AF21" s="27">
        <f>VLOOKUP("CHN.NY.GDP.MKTP.KD",AREA_WB_6ATTRS,Seq!AD$1,FALSE)/10000</f>
        <v>269251359.67284226</v>
      </c>
      <c r="AG21" s="27">
        <f>VLOOKUP("CHN.NY.GDP.MKTP.KD",AREA_WB_6ATTRS,Seq!AE$1,FALSE)/10000</f>
        <v>294022484.76274431</v>
      </c>
      <c r="AH21" s="27">
        <f>VLOOKUP("CHN.NY.GDP.MKTP.KD",AREA_WB_6ATTRS,Seq!AF$1,FALSE)/10000</f>
        <v>324600823.17806971</v>
      </c>
      <c r="AI21" s="27">
        <f>VLOOKUP("CHN.NY.GDP.MKTP.KD",AREA_WB_6ATTRS,Seq!AG$1,FALSE)/10000</f>
        <v>354139498.08727396</v>
      </c>
      <c r="AJ21" s="27"/>
      <c r="AK21" s="27"/>
      <c r="AL21" s="27"/>
      <c r="AM21" s="27"/>
      <c r="AN21" s="27"/>
      <c r="AO21" s="27"/>
      <c r="AP21" s="27" t="str">
        <f>IFERROR(VLOOKUP(CONCATENATE($C21, ".NY.GDP.MKTP.KD"),AREA_WB_6ATTRS,Seq!B$1,FALSE)/10000,".")</f>
        <v>.</v>
      </c>
      <c r="AQ21" s="27" t="str">
        <f>IFERROR(VLOOKUP(CONCATENATE($C21, ".NY.GDP.MKTP.KD"),AREA_WB_6ATTRS,Seq!C$1,FALSE)/10000,".")</f>
        <v>.</v>
      </c>
      <c r="AR21" s="27" t="str">
        <f>IFERROR(VLOOKUP(CONCATENATE($C21, ".NY.GDP.MKTP.KD"),AREA_WB_6ATTRS,Seq!D$1,FALSE)/10000,".")</f>
        <v>.</v>
      </c>
      <c r="AS21" s="27" t="str">
        <f>IFERROR(VLOOKUP(CONCATENATE($C21, ".NY.GDP.MKTP.KD"),AREA_WB_6ATTRS,Seq!E$1,FALSE)/10000,".")</f>
        <v>.</v>
      </c>
      <c r="AT21" s="27" t="str">
        <f>IFERROR(VLOOKUP(CONCATENATE($C21, ".NY.GDP.MKTP.KD"),AREA_WB_6ATTRS,Seq!F$1,FALSE)/10000,".")</f>
        <v>.</v>
      </c>
      <c r="AU21" s="27" t="str">
        <f>IFERROR(VLOOKUP(CONCATENATE($C21, ".NY.GDP.MKTP.KD"),AREA_WB_6ATTRS,Seq!G$1,FALSE)/10000,".")</f>
        <v>.</v>
      </c>
      <c r="AV21" s="27" t="str">
        <f>IFERROR(VLOOKUP(CONCATENATE($C21, ".NY.GDP.MKTP.KD"),AREA_WB_6ATTRS,Seq!H$1,FALSE)/10000,".")</f>
        <v>.</v>
      </c>
      <c r="AW21" s="27" t="str">
        <f>IFERROR(VLOOKUP(CONCATENATE($C21, ".NY.GDP.MKTP.KD"),AREA_WB_6ATTRS,Seq!I$1,FALSE)/10000,".")</f>
        <v>.</v>
      </c>
      <c r="AX21" s="27" t="str">
        <f>IFERROR(VLOOKUP(CONCATENATE($C21, ".NY.GDP.MKTP.KD"),AREA_WB_6ATTRS,Seq!J$1,FALSE)/10000,".")</f>
        <v>.</v>
      </c>
      <c r="AY21" s="27" t="str">
        <f>IFERROR(VLOOKUP(CONCATENATE($C21, ".NY.GDP.MKTP.KD"),AREA_WB_6ATTRS,Seq!K$1,FALSE)/10000,".")</f>
        <v>.</v>
      </c>
      <c r="AZ21" s="27" t="str">
        <f>IFERROR(VLOOKUP(CONCATENATE($C21, ".NY.GDP.MKTP.KD"),AREA_WB_6ATTRS,Seq!L$1,FALSE)/10000,".")</f>
        <v>.</v>
      </c>
      <c r="BA21" s="27" t="str">
        <f>IFERROR(VLOOKUP(CONCATENATE($C21, ".NY.GDP.MKTP.KD"),AREA_WB_6ATTRS,Seq!M$1,FALSE)/10000,".")</f>
        <v>.</v>
      </c>
      <c r="BB21" s="27">
        <f>IFERROR(VLOOKUP(CONCATENATE($C21, ".NY.GDP.MKTP.KD"),AREA_WB_6ATTRS,Seq!N$1,FALSE)/10000,".")</f>
        <v>2253008.8649372705</v>
      </c>
      <c r="BC21" s="27">
        <f>IFERROR(VLOOKUP(CONCATENATE($C21, ".NY.GDP.MKTP.KD"),AREA_WB_6ATTRS,Seq!O$1,FALSE)/10000,".")</f>
        <v>3018817.1187392971</v>
      </c>
      <c r="BD21" s="27">
        <f>IFERROR(VLOOKUP(CONCATENATE($C21, ".NY.GDP.MKTP.KD"),AREA_WB_6ATTRS,Seq!P$1,FALSE)/10000,".")</f>
        <v>3273489.5320558371</v>
      </c>
      <c r="BE21" s="27">
        <f>IFERROR(VLOOKUP(CONCATENATE($C21, ".NY.GDP.MKTP.KD"),AREA_WB_6ATTRS,Seq!Q$1,FALSE)/10000,".")</f>
        <v>3432525.1800809405</v>
      </c>
      <c r="BF21" s="27">
        <f>IFERROR(VLOOKUP(CONCATENATE($C21, ".NY.GDP.MKTP.KD"),AREA_WB_6ATTRS,Seq!R$1,FALSE)/10000,".")</f>
        <v>3453296.3147052904</v>
      </c>
      <c r="BG21" s="27">
        <f>IFERROR(VLOOKUP(CONCATENATE($C21, ".NY.GDP.MKTP.KD"),AREA_WB_6ATTRS,Seq!S$1,FALSE)/10000,".")</f>
        <v>3538707.5587105085</v>
      </c>
      <c r="BH21" s="27">
        <f>IFERROR(VLOOKUP(CONCATENATE($C21, ".NY.GDP.MKTP.KD"),AREA_WB_6ATTRS,Seq!T$1,FALSE)/10000,".")</f>
        <v>3668296.9799614344</v>
      </c>
      <c r="BI21" s="27">
        <f>IFERROR(VLOOKUP(CONCATENATE($C21, ".NY.GDP.MKTP.KD"),AREA_WB_6ATTRS,Seq!U$1,FALSE)/10000,".")</f>
        <v>3602670.8083072854</v>
      </c>
      <c r="BJ21" s="27">
        <f>IFERROR(VLOOKUP(CONCATENATE($C21, ".NY.GDP.MKTP.KD"),AREA_WB_6ATTRS,Seq!V$1,FALSE)/10000,".")</f>
        <v>3771801.1468574898</v>
      </c>
      <c r="BK21" s="27">
        <f>IFERROR(VLOOKUP(CONCATENATE($C21, ".NY.GDP.MKTP.KD"),AREA_WB_6ATTRS,Seq!W$1,FALSE)/10000,".")</f>
        <v>3799298.5755862626</v>
      </c>
      <c r="BL21" s="27">
        <f>IFERROR(VLOOKUP(CONCATENATE($C21, ".NY.GDP.MKTP.KD"),AREA_WB_6ATTRS,Seq!X$1,FALSE)/10000,".")</f>
        <v>3913277.5328538506</v>
      </c>
      <c r="BM21" s="27">
        <f>IFERROR(VLOOKUP(CONCATENATE($C21, ".NY.GDP.MKTP.KD"),AREA_WB_6ATTRS,Seq!Y$1,FALSE)/10000,".")</f>
        <v>4591057.2015441377</v>
      </c>
      <c r="BN21" s="27">
        <f>IFERROR(VLOOKUP(CONCATENATE($C21, ".NY.GDP.MKTP.KD"),AREA_WB_6ATTRS,Seq!Z$1,FALSE)/10000,".")</f>
        <v>5059345.0361016402</v>
      </c>
      <c r="BO21" s="27">
        <f>IFERROR(VLOOKUP(CONCATENATE($C21, ".NY.GDP.MKTP.KD"),AREA_WB_6ATTRS,Seq!AA$1,FALSE)/10000,".")</f>
        <v>5595635.6099284152</v>
      </c>
      <c r="BP21" s="27">
        <f>IFERROR(VLOOKUP(CONCATENATE($C21, ".NY.GDP.MKTP.KD"),AREA_WB_6ATTRS,Seq!AB$1,FALSE)/10000,".")</f>
        <v>5886608.6616446925</v>
      </c>
      <c r="BQ21" s="27">
        <f>IFERROR(VLOOKUP(CONCATENATE($C21, ".NY.GDP.MKTP.KD"),AREA_WB_6ATTRS,Seq!AC$1,FALSE)/10000,".")</f>
        <v>6144030.0584184155</v>
      </c>
      <c r="BR21" s="27">
        <f>IFERROR(VLOOKUP(CONCATENATE($C21, ".NY.GDP.MKTP.KD"),AREA_WB_6ATTRS,Seq!AD$1,FALSE)/10000,".")</f>
        <v>6449388.352321812</v>
      </c>
      <c r="BS21" s="27">
        <f>IFERROR(VLOOKUP(CONCATENATE($C21, ".NY.GDP.MKTP.KD"),AREA_WB_6ATTRS,Seq!AE$1,FALSE)/10000,".")</f>
        <v>6117244.8521772381</v>
      </c>
      <c r="BT21" s="27">
        <f>IFERROR(VLOOKUP(CONCATENATE($C21, ".NY.GDP.MKTP.KD"),AREA_WB_6ATTRS,Seq!AF$1,FALSE)/10000,".")</f>
        <v>6325842.9016364822</v>
      </c>
      <c r="BU21" s="27">
        <f>IFERROR(VLOOKUP(CONCATENATE($C21, ".NY.GDP.MKTP.KD"),AREA_WB_6ATTRS,Seq!AG$1,FALSE)/10000,".")</f>
        <v>6843929.4352805112</v>
      </c>
      <c r="BV21" s="27"/>
      <c r="BW21" s="27"/>
      <c r="BX21" s="27"/>
      <c r="BY21" s="27"/>
      <c r="BZ21" s="27"/>
      <c r="CA21" s="27"/>
      <c r="CB21" s="27"/>
      <c r="CC21" s="27">
        <f>CNPop!A$48</f>
        <v>5.0000000000000001E-3</v>
      </c>
      <c r="CD21" s="27">
        <f>CNPop!B$48</f>
        <v>6.0000000000000001E-3</v>
      </c>
      <c r="CE21" s="27">
        <f>CNPop!C$48</f>
        <v>6.0000000000000001E-3</v>
      </c>
      <c r="CF21" s="27">
        <f>CNPop!D$48</f>
        <v>7.0000000000000001E-3</v>
      </c>
      <c r="CG21" s="27">
        <f>CNPop!E$48</f>
        <v>7.0000000000000001E-3</v>
      </c>
      <c r="CH21" s="27">
        <f>CNPop!F$48</f>
        <v>8.0000000000000002E-3</v>
      </c>
      <c r="CI21" s="27">
        <f>CNPop!G$48</f>
        <v>8.9999999999999993E-3</v>
      </c>
      <c r="CJ21" s="27">
        <f>CNPop!H$48</f>
        <v>0.01</v>
      </c>
      <c r="CK21" s="27">
        <f>CNPop!I$48</f>
        <v>1.0999999999999999E-2</v>
      </c>
      <c r="CL21" s="27">
        <f>CNPop!J$48</f>
        <v>1.2E-2</v>
      </c>
      <c r="CM21" s="27">
        <f>CNPop!K$48</f>
        <v>1.4E-2</v>
      </c>
      <c r="CN21" s="27">
        <f>CNPop!L$48</f>
        <v>1.6E-2</v>
      </c>
      <c r="CO21" s="27">
        <f>CNPop!M$48</f>
        <v>1.7000000000000001E-2</v>
      </c>
      <c r="CP21" s="27">
        <f>CNPop!N$48</f>
        <v>1.9E-2</v>
      </c>
      <c r="CQ21" s="27">
        <f>CNPop!O$48</f>
        <v>2.1000000000000001E-2</v>
      </c>
      <c r="CR21" s="27">
        <f>CNPop!P$48</f>
        <v>2.3E-2</v>
      </c>
      <c r="CS21" s="27">
        <f>CNPop!Q$48</f>
        <v>2.5999999999999999E-2</v>
      </c>
      <c r="CT21" s="27">
        <f>CNPop!R$48</f>
        <v>2.8000000000000001E-2</v>
      </c>
      <c r="CU21" s="27">
        <f>CNPop!S$48</f>
        <v>0.03</v>
      </c>
      <c r="CV21" s="27">
        <f>CNPop!T$48</f>
        <v>3.3000000000000002E-2</v>
      </c>
      <c r="CW21" s="27">
        <f>CNPop!U$48</f>
        <v>3.5999999999999997E-2</v>
      </c>
      <c r="CX21" s="27">
        <f>CNPop!V$48</f>
        <v>3.9E-2</v>
      </c>
      <c r="CY21" s="27">
        <f>CNPop!W$48</f>
        <v>4.2000000000000003E-2</v>
      </c>
      <c r="CZ21" s="27">
        <f>CNPop!X$48</f>
        <v>4.4999999999999998E-2</v>
      </c>
      <c r="DA21" s="27">
        <f>CNPop!Y$48</f>
        <v>4.9000000000000002E-2</v>
      </c>
      <c r="DB21" s="27">
        <f>CNPop!Z$48</f>
        <v>5.1999999999999998E-2</v>
      </c>
      <c r="DC21" s="27">
        <f>CNPop!AA$48</f>
        <v>5.6000000000000001E-2</v>
      </c>
      <c r="DD21" s="27">
        <f>CNPop!AB$48</f>
        <v>0.06</v>
      </c>
      <c r="DE21" s="27">
        <f>CNPop!AC$48</f>
        <v>6.3E-2</v>
      </c>
      <c r="DF21" s="27">
        <f>CNPop!AD$48</f>
        <v>6.8000000000000005E-2</v>
      </c>
      <c r="DG21" s="27">
        <f>CNPop!AE$48</f>
        <v>7.1999999999999995E-2</v>
      </c>
      <c r="DH21" s="27">
        <f>CNPop!AF$48</f>
        <v>7.5999999999999998E-2</v>
      </c>
      <c r="DI21" s="27">
        <f>CNPop!AG$48</f>
        <v>8.1000000000000003E-2</v>
      </c>
      <c r="DJ21" s="27">
        <f>CNPop!AH$48</f>
        <v>8.5000000000000006E-2</v>
      </c>
      <c r="DK21" s="27">
        <f>CNPop!AI$48</f>
        <v>0.09</v>
      </c>
      <c r="DL21" s="27">
        <f>CNPop!AJ$48</f>
        <v>9.5000000000000001E-2</v>
      </c>
      <c r="DM21" s="27">
        <f>CNPop!AK$48</f>
        <v>0.1</v>
      </c>
      <c r="DN21" s="27"/>
      <c r="DO21" s="27">
        <f t="shared" si="1"/>
        <v>0.19</v>
      </c>
      <c r="DP21" s="27">
        <f t="shared" si="2"/>
        <v>0.19</v>
      </c>
      <c r="DQ21" s="27">
        <f t="shared" si="3"/>
        <v>0.19</v>
      </c>
      <c r="DR21" s="27">
        <f t="shared" si="4"/>
        <v>0.19</v>
      </c>
      <c r="DS21" s="27">
        <f t="shared" si="5"/>
        <v>0.19</v>
      </c>
      <c r="DT21" s="27">
        <f t="shared" si="6"/>
        <v>0.19</v>
      </c>
      <c r="DU21" s="27">
        <f t="shared" si="7"/>
        <v>0.19</v>
      </c>
      <c r="DV21" s="27">
        <f t="shared" si="8"/>
        <v>0.19</v>
      </c>
      <c r="DW21" s="27">
        <f t="shared" si="9"/>
        <v>0.19</v>
      </c>
      <c r="DX21" s="27">
        <f t="shared" si="10"/>
        <v>0.13699999809265137</v>
      </c>
      <c r="DY21" s="27">
        <f t="shared" si="11"/>
        <v>0.13699999809265137</v>
      </c>
      <c r="DZ21" s="27">
        <f t="shared" si="12"/>
        <v>0.13699999809265137</v>
      </c>
      <c r="EA21" s="27">
        <f t="shared" si="13"/>
        <v>0.13699999809265137</v>
      </c>
      <c r="EB21" s="27">
        <f t="shared" si="14"/>
        <v>0.13699999809265137</v>
      </c>
      <c r="EC21" s="27">
        <f t="shared" si="15"/>
        <v>0.13699999809265137</v>
      </c>
      <c r="ED21" s="27">
        <f t="shared" si="16"/>
        <v>0.13699999809265137</v>
      </c>
      <c r="EE21" s="27">
        <f t="shared" si="17"/>
        <v>0.16700000762939454</v>
      </c>
      <c r="EF21" s="27">
        <f t="shared" si="18"/>
        <v>0.16700000762939454</v>
      </c>
      <c r="EG21" s="27">
        <f t="shared" si="19"/>
        <v>0.16700000762939454</v>
      </c>
      <c r="EH21" s="27">
        <f t="shared" si="20"/>
        <v>0.16700000762939454</v>
      </c>
      <c r="EI21" s="27">
        <f t="shared" si="21"/>
        <v>0.16700000762939454</v>
      </c>
      <c r="EJ21" s="27">
        <f t="shared" si="22"/>
        <v>0.16700000762939454</v>
      </c>
      <c r="EK21" s="27">
        <f t="shared" si="23"/>
        <v>0.16700000762939454</v>
      </c>
      <c r="EL21" s="27">
        <f t="shared" si="24"/>
        <v>0.16700000762939454</v>
      </c>
      <c r="EM21" s="27" t="str">
        <f t="shared" si="25"/>
        <v>.</v>
      </c>
      <c r="EN21" s="27" t="str">
        <f t="shared" si="26"/>
        <v>.</v>
      </c>
      <c r="EO21" s="27" t="str">
        <f t="shared" si="27"/>
        <v>.</v>
      </c>
      <c r="EP21" s="27" t="str">
        <f t="shared" si="37"/>
        <v>.</v>
      </c>
      <c r="EQ21" s="27" t="str">
        <f t="shared" si="38"/>
        <v>.</v>
      </c>
      <c r="ER21" s="27" t="str">
        <f t="shared" si="51"/>
        <v>.</v>
      </c>
      <c r="ES21" s="27" t="str">
        <f t="shared" si="51"/>
        <v>.</v>
      </c>
      <c r="ET21" s="27" t="str">
        <f t="shared" si="51"/>
        <v>.</v>
      </c>
      <c r="EU21" s="27"/>
      <c r="EV21" s="27"/>
      <c r="EW21" s="27"/>
      <c r="EX21" s="27"/>
      <c r="EY21" s="27"/>
      <c r="EZ21" s="27" t="str">
        <f>IFERROR(VLOOKUP(CONCATENATE($C21,".SL.TLF.TERT.ZS"),AREA_WB_6ATTRS,Seq!B$1,FALSE)/100,".")</f>
        <v>.</v>
      </c>
      <c r="FA21" s="27" t="str">
        <f>IFERROR(VLOOKUP(CONCATENATE($C21,".SL.TLF.TERT.ZS"),AREA_WB_6ATTRS,Seq!C$1,FALSE)/100,".")</f>
        <v>.</v>
      </c>
      <c r="FB21" s="27" t="str">
        <f>IFERROR(VLOOKUP(CONCATENATE($C21,".SL.TLF.TERT.ZS"),AREA_WB_6ATTRS,Seq!D$1,FALSE)/100,".")</f>
        <v>.</v>
      </c>
      <c r="FC21" s="27" t="str">
        <f>IFERROR(VLOOKUP(CONCATENATE($C21,".SL.TLF.TERT.ZS"),AREA_WB_6ATTRS,Seq!E$1,FALSE)/100,".")</f>
        <v>.</v>
      </c>
      <c r="FD21" s="27" t="str">
        <f>IFERROR(VLOOKUP(CONCATENATE($C21,".SL.TLF.TERT.ZS"),AREA_WB_6ATTRS,Seq!F$1,FALSE)/100,".")</f>
        <v>.</v>
      </c>
      <c r="FE21" s="27" t="str">
        <f>IFERROR(VLOOKUP(CONCATENATE($C21,".SL.TLF.TERT.ZS"),AREA_WB_6ATTRS,Seq!G$1,FALSE)/100,".")</f>
        <v>.</v>
      </c>
      <c r="FF21" s="27" t="str">
        <f>IFERROR(VLOOKUP(CONCATENATE($C21,".SL.TLF.TERT.ZS"),AREA_WB_6ATTRS,Seq!H$1,FALSE)/100,".")</f>
        <v>.</v>
      </c>
      <c r="FG21" s="27" t="str">
        <f>IFERROR(VLOOKUP(CONCATENATE($C21,".SL.TLF.TERT.ZS"),AREA_WB_6ATTRS,Seq!I$1,FALSE)/100,".")</f>
        <v>.</v>
      </c>
      <c r="FH21" s="27">
        <f>IFERROR(VLOOKUP(CONCATENATE($C21,".SL.TLF.TERT.ZS"),AREA_WB_6ATTRS,Seq!J$1,FALSE)/100,".")</f>
        <v>0.19</v>
      </c>
      <c r="FI21" s="27" t="str">
        <f>IFERROR(VLOOKUP(CONCATENATE($C21,".SL.TLF.TERT.ZS"),AREA_WB_6ATTRS,Seq!K$1,FALSE)/100,".")</f>
        <v>.</v>
      </c>
      <c r="FJ21" s="27" t="str">
        <f>IFERROR(VLOOKUP(CONCATENATE($C21,".SL.TLF.TERT.ZS"),AREA_WB_6ATTRS,Seq!L$1,FALSE)/100,".")</f>
        <v>.</v>
      </c>
      <c r="FK21" s="27" t="str">
        <f>IFERROR(VLOOKUP(CONCATENATE($C21,".SL.TLF.TERT.ZS"),AREA_WB_6ATTRS,Seq!M$1,FALSE)/100,".")</f>
        <v>.</v>
      </c>
      <c r="FL21" s="27" t="str">
        <f>IFERROR(VLOOKUP(CONCATENATE($C21,".SL.TLF.TERT.ZS"),AREA_WB_6ATTRS,Seq!N$1,FALSE)/100,".")</f>
        <v>.</v>
      </c>
      <c r="FM21" s="27" t="str">
        <f>IFERROR(VLOOKUP(CONCATENATE($C21,".SL.TLF.TERT.ZS"),AREA_WB_6ATTRS,Seq!O$1,FALSE)/100,".")</f>
        <v>.</v>
      </c>
      <c r="FN21" s="27" t="str">
        <f>IFERROR(VLOOKUP(CONCATENATE($C21,".SL.TLF.TERT.ZS"),AREA_WB_6ATTRS,Seq!P$1,FALSE)/100,".")</f>
        <v>.</v>
      </c>
      <c r="FO21" s="27">
        <f>IFERROR(VLOOKUP(CONCATENATE($C21,".SL.TLF.TERT.ZS"),AREA_WB_6ATTRS,Seq!Q$1,FALSE)/100,".")</f>
        <v>0.13699999809265137</v>
      </c>
      <c r="FP21" s="27" t="str">
        <f>IFERROR(VLOOKUP(CONCATENATE($C21,".SL.TLF.TERT.ZS"),AREA_WB_6ATTRS,Seq!R$1,FALSE)/100,".")</f>
        <v>.</v>
      </c>
      <c r="FQ21" s="27" t="str">
        <f>IFERROR(VLOOKUP(CONCATENATE($C21,".SL.TLF.TERT.ZS"),AREA_WB_6ATTRS,Seq!S$1,FALSE)/100,".")</f>
        <v>.</v>
      </c>
      <c r="FR21" s="27" t="str">
        <f>IFERROR(VLOOKUP(CONCATENATE($C21,".SL.TLF.TERT.ZS"),AREA_WB_6ATTRS,Seq!T$1,FALSE)/100,".")</f>
        <v>.</v>
      </c>
      <c r="FS21" s="27" t="str">
        <f>IFERROR(VLOOKUP(CONCATENATE($C21,".SL.TLF.TERT.ZS"),AREA_WB_6ATTRS,Seq!U$1,FALSE)/100,".")</f>
        <v>.</v>
      </c>
      <c r="FT21" s="27" t="str">
        <f>IFERROR(VLOOKUP(CONCATENATE($C21,".SL.TLF.TERT.ZS"),AREA_WB_6ATTRS,Seq!V$1,FALSE)/100,".")</f>
        <v>.</v>
      </c>
      <c r="FU21" s="27" t="str">
        <f>IFERROR(VLOOKUP(CONCATENATE($C21,".SL.TLF.TERT.ZS"),AREA_WB_6ATTRS,Seq!W$1,FALSE)/100,".")</f>
        <v>.</v>
      </c>
      <c r="FV21" s="27" t="str">
        <f>IFERROR(VLOOKUP(CONCATENATE($C21,".SL.TLF.TERT.ZS"),AREA_WB_6ATTRS,Seq!X$1,FALSE)/100,".")</f>
        <v>.</v>
      </c>
      <c r="FW21" s="27">
        <f>IFERROR(VLOOKUP(CONCATENATE($C21,".SL.TLF.TERT.ZS"),AREA_WB_6ATTRS,Seq!Y$1,FALSE)/100,".")</f>
        <v>0.16700000762939454</v>
      </c>
      <c r="FX21" s="27" t="str">
        <f>IFERROR(VLOOKUP(CONCATENATE($C21,".SL.TLF.TERT.ZS"),AREA_WB_6ATTRS,Seq!Z$1,FALSE)/100,".")</f>
        <v>.</v>
      </c>
      <c r="FY21" s="27" t="str">
        <f>IFERROR(VLOOKUP(CONCATENATE($C21,".SL.TLF.TERT.ZS"),AREA_WB_6ATTRS,Seq!AA$1,FALSE)/100,".")</f>
        <v>.</v>
      </c>
      <c r="FZ21" s="27" t="str">
        <f>IFERROR(VLOOKUP(CONCATENATE($C21,".SL.TLF.TERT.ZS"),AREA_WB_6ATTRS,Seq!AB$1,FALSE)/100,".")</f>
        <v>.</v>
      </c>
      <c r="GA21" s="27" t="str">
        <f>IFERROR(VLOOKUP(CONCATENATE($C21,".SL.TLF.TERT.ZS"),AREA_WB_6ATTRS,Seq!AC$1,FALSE)/100,".")</f>
        <v>.</v>
      </c>
      <c r="GB21" s="27" t="str">
        <f>IFERROR(VLOOKUP(CONCATENATE($C21,".SL.TLF.TERT.ZS"),AREA_WB_6ATTRS,Seq!AD$1,FALSE)/100,".")</f>
        <v>.</v>
      </c>
      <c r="GC21" s="27" t="str">
        <f>IFERROR(VLOOKUP(CONCATENATE($C21,".SL.TLF.TERT.ZS"),AREA_WB_6ATTRS,Seq!AE$1,FALSE)/100,".")</f>
        <v>.</v>
      </c>
      <c r="GD21" s="27" t="str">
        <f>IFERROR(VLOOKUP(CONCATENATE($C21,".SL.TLF.TERT.ZS"),AREA_WB_6ATTRS,Seq!AF$1,FALSE)/100,".")</f>
        <v>.</v>
      </c>
      <c r="GE21" s="27" t="str">
        <f>IFERROR(VLOOKUP(CONCATENATE($C21,".SL.TLF.TERT.ZS"),AREA_WB_6ATTRS,Seq!AG$1,FALSE)/100,".")</f>
        <v>.</v>
      </c>
      <c r="GF21" s="27" t="str">
        <f>IFERROR(VLOOKUP(CONCATENATE($C21,".SL.TLF.TERT.ZS"),AREA_WB_6ATTRS,Seq!AH$1,FALSE)/100,".")</f>
        <v>.</v>
      </c>
      <c r="GG21" s="27" t="str">
        <f>IFERROR(VLOOKUP(CONCATENATE($C21,".SL.TLF.TERT.ZS"),AREA_WB_6ATTRS,Seq!AI$1,FALSE)/100,".")</f>
        <v>.</v>
      </c>
      <c r="GH21" s="27" t="str">
        <f>IFERROR(VLOOKUP(CONCATENATE($C21,".SL.TLF.TERT.ZS"),AREA_WB_6ATTRS,Seq!AJ$1,FALSE)/100,".")</f>
        <v>.</v>
      </c>
      <c r="GI21" s="27" t="str">
        <f>IFERROR(VLOOKUP(CONCATENATE($C21,".SL.TLF.TERT.ZS"),AREA_WB_6ATTRS,Seq!AK$1,FALSE)/100,".")</f>
        <v>.</v>
      </c>
      <c r="GJ21" s="27" t="str">
        <f>IFERROR(VLOOKUP(CONCATENATE($C21,".SL.TLF.TERT.ZS"),AREA_WB_6ATTRS,Seq!AL$1,FALSE)/100,".")</f>
        <v>.</v>
      </c>
      <c r="GK21" s="27"/>
      <c r="GL21" s="27"/>
      <c r="GM21" s="27" t="str">
        <f t="shared" si="28"/>
        <v>.</v>
      </c>
      <c r="GN21" s="27">
        <f t="shared" si="29"/>
        <v>9.4117647058823535E-5</v>
      </c>
      <c r="GO21" s="27" t="str">
        <f t="shared" si="40"/>
        <v>.</v>
      </c>
      <c r="GP21" s="27"/>
      <c r="GQ21" s="9" t="str">
        <f>IF(VLOOKUP($B21,EM_80!$B$1:$C$201,2,FALSE)&gt;0,VLOOKUP($B21,EM_80!$B$1:$C$201,2,FALSE),".")</f>
        <v>.</v>
      </c>
      <c r="GR21" s="9">
        <f t="shared" si="30"/>
        <v>200</v>
      </c>
      <c r="GS21" s="9" t="str">
        <f t="shared" si="31"/>
        <v>.</v>
      </c>
      <c r="GU21">
        <f t="shared" si="32"/>
        <v>1375000</v>
      </c>
      <c r="GV21">
        <f t="shared" si="33"/>
        <v>2125000</v>
      </c>
      <c r="GW21">
        <f t="shared" si="34"/>
        <v>2190000</v>
      </c>
      <c r="GX21">
        <f t="shared" si="35"/>
        <v>2736732</v>
      </c>
      <c r="GZ21" s="9" t="str">
        <f>IF(ISNA(VLOOKUP($B21,Area_EM_90,Seq!C$1,FALSE)),".",VLOOKUP($B21,Area_EM_90,Seq!C$1,FALSE))</f>
        <v>.</v>
      </c>
      <c r="HA21" s="9" t="str">
        <f>IF(ISNA(VLOOKUP($B21,Area_EM_90,Seq!D$1,FALSE)),".",VLOOKUP($B21,Area_EM_90,Seq!D$1,FALSE))</f>
        <v>.</v>
      </c>
      <c r="HB21" s="9" t="str">
        <f>IF(ISNA(VLOOKUP($B21,Area_EM_90,Seq!E$1,FALSE)),".",VLOOKUP($B21,Area_EM_90,Seq!E$1,FALSE))</f>
        <v>.</v>
      </c>
      <c r="HC21" s="9" t="str">
        <f>IF(ISNA(VLOOKUP($B21,Area_EM_90,Seq!F$1,FALSE)),".",VLOOKUP($B21,Area_EM_90,Seq!F$1,FALSE))</f>
        <v>.</v>
      </c>
      <c r="HD21" s="9" t="str">
        <f>IF(ISNA(VLOOKUP($B21,Area_EM_90,Seq!G$1,FALSE)),".",VLOOKUP($B21,Area_EM_90,Seq!G$1,FALSE))</f>
        <v>.</v>
      </c>
      <c r="HE21" s="9" t="str">
        <f>IF(ISNA(VLOOKUP($B21,Area_EM_90,Seq!H$1,FALSE)),".",VLOOKUP($B21,Area_EM_90,Seq!H$1,FALSE))</f>
        <v>.</v>
      </c>
      <c r="HF21" s="9" t="str">
        <f>IF(ISNA(VLOOKUP($B21,Area_EM_90,Seq!I$1,FALSE)),".",VLOOKUP($B21,Area_EM_90,Seq!I$1,FALSE))</f>
        <v>.</v>
      </c>
      <c r="HG21" s="9" t="str">
        <f>IF(ISNA(VLOOKUP($B21,Area_EM_90,Seq!J$1,FALSE)),".",VLOOKUP($B21,Area_EM_90,Seq!J$1,FALSE))</f>
        <v>.</v>
      </c>
      <c r="HH21" s="9" t="str">
        <f>IF(ISNA(VLOOKUP($B21,Area_EM_00,Seq!C$1,FALSE)),".",VLOOKUP($B21,Area_EM_00,Seq!C$1,FALSE))</f>
        <v>.</v>
      </c>
      <c r="HI21" s="9" t="str">
        <f>IF(ISNA(VLOOKUP($B21,Area_EM_00,Seq!D$1,FALSE)),".",VLOOKUP($B21,Area_EM_00,Seq!D$1,FALSE))</f>
        <v>.</v>
      </c>
      <c r="HJ21" s="9" t="str">
        <f>IF(ISNA(VLOOKUP($B21,Area_EM_00,Seq!E$1,FALSE)),".",VLOOKUP($B21,Area_EM_00,Seq!E$1,FALSE))</f>
        <v>.</v>
      </c>
      <c r="HK21" s="9" t="str">
        <f>IF(ISNA(VLOOKUP($B21,Area_EM_00,Seq!F$1,FALSE)),".",VLOOKUP($B21,Area_EM_00,Seq!F$1,FALSE))</f>
        <v>.</v>
      </c>
      <c r="HL21" s="9" t="str">
        <f>IF(ISNA(VLOOKUP($B21,Area_EM_00,Seq!G$1,FALSE)),".",VLOOKUP($B21,Area_EM_00,Seq!G$1,FALSE))</f>
        <v>.</v>
      </c>
      <c r="HM21" s="9" t="str">
        <f>IF(ISNA(VLOOKUP($B21,Area_EM_00,Seq!H$1,FALSE)),".",VLOOKUP($B21,Area_EM_00,Seq!H$1,FALSE))</f>
        <v>.</v>
      </c>
      <c r="HN21" s="9" t="str">
        <f>IF(ISNA(VLOOKUP($B21,Area_EM_00,Seq!I$1,FALSE)),".",VLOOKUP($B21,Area_EM_00,Seq!I$1,FALSE))</f>
        <v>.</v>
      </c>
      <c r="HO21" s="9" t="str">
        <f>IF(ISNA(VLOOKUP($B21,Area_EM_00,Seq!J$1,FALSE)),".",VLOOKUP($B21,Area_EM_00,Seq!J$1,FALSE))</f>
        <v>.</v>
      </c>
      <c r="HQ21" s="27"/>
      <c r="HR21" s="9">
        <f>IFERROR(VLOOKUP($B21,AREA_EM3_60_00,Seq!E$1,FALSE),".")</f>
        <v>10</v>
      </c>
      <c r="HS21" s="9">
        <f>IFERROR(VLOOKUP($B21,AREA_EM3_60_00,Seq!F$1,FALSE),".")</f>
        <v>690</v>
      </c>
      <c r="HT21" s="9">
        <f>IFERROR(VLOOKUP($B21,AREA_EM3_60_00,Seq!G$1,FALSE),".")</f>
        <v>651</v>
      </c>
      <c r="HU21" s="9">
        <f>IFERROR(VLOOKUP($B21,AREA_EM3_10,Seq!B$1,FALSE),".")</f>
        <v>0</v>
      </c>
      <c r="HV21" s="9">
        <f t="shared" si="41"/>
        <v>1375000</v>
      </c>
      <c r="HW21" s="9">
        <f t="shared" si="42"/>
        <v>2125000</v>
      </c>
      <c r="HX21" s="9">
        <f t="shared" si="43"/>
        <v>2190000</v>
      </c>
      <c r="HY21" s="9">
        <f t="shared" si="44"/>
        <v>2736732</v>
      </c>
    </row>
    <row r="22" spans="1:233">
      <c r="A22" s="25" t="s">
        <v>2340</v>
      </c>
      <c r="B22" s="26" t="str">
        <f t="shared" si="0"/>
        <v>LaoPDR</v>
      </c>
      <c r="C22" s="166" t="s">
        <v>1466</v>
      </c>
      <c r="D22" s="27">
        <f>VLOOKUP("CHN.NY.GDP.MKTP.KD",AREA_WB_6ATTRS,Seq!B$1,FALSE)/10000</f>
        <v>18294112.043860689</v>
      </c>
      <c r="E22" s="27">
        <f>VLOOKUP("CHN.NY.GDP.MKTP.KD",AREA_WB_6ATTRS,Seq!C$1,FALSE)/10000</f>
        <v>19245405.87014145</v>
      </c>
      <c r="F22" s="27">
        <f>VLOOKUP("CHN.NY.GDP.MKTP.KD",AREA_WB_6ATTRS,Seq!D$1,FALSE)/10000</f>
        <v>20996737.804324333</v>
      </c>
      <c r="G22" s="27">
        <f>VLOOKUP("CHN.NY.GDP.MKTP.KD",AREA_WB_6ATTRS,Seq!E$1,FALSE)/10000</f>
        <v>23285382.224995762</v>
      </c>
      <c r="H22" s="27">
        <f>VLOOKUP("CHN.NY.GDP.MKTP.KD",AREA_WB_6ATTRS,Seq!F$1,FALSE)/10000</f>
        <v>26824760.323195074</v>
      </c>
      <c r="I22" s="27">
        <f>VLOOKUP("CHN.NY.GDP.MKTP.KD",AREA_WB_6ATTRS,Seq!G$1,FALSE)/10000</f>
        <v>30446102.966826372</v>
      </c>
      <c r="J22" s="27">
        <f>VLOOKUP("CHN.NY.GDP.MKTP.KD",AREA_WB_6ATTRS,Seq!H$1,FALSE)/10000</f>
        <v>33125360.027907111</v>
      </c>
      <c r="K22" s="27">
        <f>VLOOKUP("CHN.NY.GDP.MKTP.KD",AREA_WB_6ATTRS,Seq!I$1,FALSE)/10000</f>
        <v>36967901.791144341</v>
      </c>
      <c r="L22" s="27">
        <f>VLOOKUP("CHN.NY.GDP.MKTP.KD",AREA_WB_6ATTRS,Seq!J$1,FALSE)/10000</f>
        <v>41145274.693543643</v>
      </c>
      <c r="M22" s="27">
        <f>VLOOKUP("CHN.NY.GDP.MKTP.KD",AREA_WB_6ATTRS,Seq!K$1,FALSE)/10000</f>
        <v>42832230.955979005</v>
      </c>
      <c r="N22" s="27">
        <f>VLOOKUP("CHN.NY.GDP.MKTP.KD",AREA_WB_6ATTRS,Seq!L$1,FALSE)/10000</f>
        <v>44459855.73230619</v>
      </c>
      <c r="O22" s="27">
        <f>VLOOKUP("CHN.NY.GDP.MKTP.KD",AREA_WB_6ATTRS,Seq!M$1,FALSE)/10000</f>
        <v>48550162.459678344</v>
      </c>
      <c r="P22" s="27">
        <f>VLOOKUP("CHN.NY.GDP.MKTP.KD",AREA_WB_6ATTRS,Seq!N$1,FALSE)/10000</f>
        <v>55444285.528952621</v>
      </c>
      <c r="Q22" s="27">
        <f>VLOOKUP("CHN.NY.GDP.MKTP.KD",AREA_WB_6ATTRS,Seq!O$1,FALSE)/10000</f>
        <v>63206485.503006078</v>
      </c>
      <c r="R22" s="27">
        <f>VLOOKUP("CHN.NY.GDP.MKTP.KD",AREA_WB_6ATTRS,Seq!P$1,FALSE)/10000</f>
        <v>71486535.103899792</v>
      </c>
      <c r="S22" s="27">
        <f>VLOOKUP("CHN.NY.GDP.MKTP.KD",AREA_WB_6ATTRS,Seq!Q$1,FALSE)/10000</f>
        <v>79278567.430224851</v>
      </c>
      <c r="T22" s="27">
        <f>VLOOKUP("CHN.NY.GDP.MKTP.KD",AREA_WB_6ATTRS,Seq!R$1,FALSE)/10000</f>
        <v>87206424.173247412</v>
      </c>
      <c r="U22" s="27">
        <f>VLOOKUP("CHN.NY.GDP.MKTP.KD",AREA_WB_6ATTRS,Seq!S$1,FALSE)/10000</f>
        <v>95316621.621359423</v>
      </c>
      <c r="V22" s="27">
        <f>VLOOKUP("CHN.NY.GDP.MKTP.KD",AREA_WB_6ATTRS,Seq!T$1,FALSE)/10000</f>
        <v>102751318.10782552</v>
      </c>
      <c r="W22" s="27">
        <f>VLOOKUP("CHN.NY.GDP.MKTP.KD",AREA_WB_6ATTRS,Seq!U$1,FALSE)/10000</f>
        <v>110560418.28402025</v>
      </c>
      <c r="X22" s="27">
        <f>VLOOKUP("CHN.NY.GDP.MKTP.KD",AREA_WB_6ATTRS,Seq!V$1,FALSE)/10000</f>
        <v>119847493.41987793</v>
      </c>
      <c r="Y22" s="27">
        <f>VLOOKUP("CHN.NY.GDP.MKTP.KD",AREA_WB_6ATTRS,Seq!W$1,FALSE)/10000</f>
        <v>129794835.37372778</v>
      </c>
      <c r="Z22" s="27">
        <f>VLOOKUP("CHN.NY.GDP.MKTP.KD",AREA_WB_6ATTRS,Seq!X$1,FALSE)/10000</f>
        <v>141606165.392737</v>
      </c>
      <c r="AA22" s="27">
        <f>VLOOKUP("CHN.NY.GDP.MKTP.KD",AREA_WB_6ATTRS,Seq!Y$1,FALSE)/10000</f>
        <v>155766781.9320105</v>
      </c>
      <c r="AB22" s="27">
        <f>VLOOKUP("CHN.NY.GDP.MKTP.KD",AREA_WB_6ATTRS,Seq!Z$1,FALSE)/10000</f>
        <v>171499226.90714428</v>
      </c>
      <c r="AC22" s="27">
        <f>VLOOKUP("CHN.NY.GDP.MKTP.KD",AREA_WB_6ATTRS,Seq!AA$1,FALSE)/10000</f>
        <v>190878639.54765138</v>
      </c>
      <c r="AD22" s="27">
        <f>VLOOKUP("CHN.NY.GDP.MKTP.KD",AREA_WB_6ATTRS,Seq!AB$1,FALSE)/10000</f>
        <v>215120226.77020231</v>
      </c>
      <c r="AE22" s="27">
        <f>VLOOKUP("CHN.NY.GDP.MKTP.KD",AREA_WB_6ATTRS,Seq!AC$1,FALSE)/10000</f>
        <v>245667298.97157177</v>
      </c>
      <c r="AF22" s="27">
        <f>VLOOKUP("CHN.NY.GDP.MKTP.KD",AREA_WB_6ATTRS,Seq!AD$1,FALSE)/10000</f>
        <v>269251359.67284226</v>
      </c>
      <c r="AG22" s="27">
        <f>VLOOKUP("CHN.NY.GDP.MKTP.KD",AREA_WB_6ATTRS,Seq!AE$1,FALSE)/10000</f>
        <v>294022484.76274431</v>
      </c>
      <c r="AH22" s="27">
        <f>VLOOKUP("CHN.NY.GDP.MKTP.KD",AREA_WB_6ATTRS,Seq!AF$1,FALSE)/10000</f>
        <v>324600823.17806971</v>
      </c>
      <c r="AI22" s="27">
        <f>VLOOKUP("CHN.NY.GDP.MKTP.KD",AREA_WB_6ATTRS,Seq!AG$1,FALSE)/10000</f>
        <v>354139498.08727396</v>
      </c>
      <c r="AJ22" s="27"/>
      <c r="AK22" s="27"/>
      <c r="AL22" s="27"/>
      <c r="AM22" s="27"/>
      <c r="AN22" s="27"/>
      <c r="AO22" s="27"/>
      <c r="AP22" s="27" t="str">
        <f>IFERROR(VLOOKUP(CONCATENATE($C22, ".NY.GDP.MKTP.KD"),AREA_WB_6ATTRS,Seq!B$1,FALSE)/10000,".")</f>
        <v>.</v>
      </c>
      <c r="AQ22" s="27" t="str">
        <f>IFERROR(VLOOKUP(CONCATENATE($C22, ".NY.GDP.MKTP.KD"),AREA_WB_6ATTRS,Seq!C$1,FALSE)/10000,".")</f>
        <v>.</v>
      </c>
      <c r="AR22" s="27" t="str">
        <f>IFERROR(VLOOKUP(CONCATENATE($C22, ".NY.GDP.MKTP.KD"),AREA_WB_6ATTRS,Seq!D$1,FALSE)/10000,".")</f>
        <v>.</v>
      </c>
      <c r="AS22" s="27" t="str">
        <f>IFERROR(VLOOKUP(CONCATENATE($C22, ".NY.GDP.MKTP.KD"),AREA_WB_6ATTRS,Seq!E$1,FALSE)/10000,".")</f>
        <v>.</v>
      </c>
      <c r="AT22" s="27">
        <f>IFERROR(VLOOKUP(CONCATENATE($C22, ".NY.GDP.MKTP.KD"),AREA_WB_6ATTRS,Seq!F$1,FALSE)/10000,".")</f>
        <v>73307.026248265975</v>
      </c>
      <c r="AU22" s="27">
        <f>IFERROR(VLOOKUP(CONCATENATE($C22, ".NY.GDP.MKTP.KD"),AREA_WB_6ATTRS,Seq!G$1,FALSE)/10000,".")</f>
        <v>77023.666049956038</v>
      </c>
      <c r="AV22" s="27">
        <f>IFERROR(VLOOKUP(CONCATENATE($C22, ".NY.GDP.MKTP.KD"),AREA_WB_6ATTRS,Seq!H$1,FALSE)/10000,".")</f>
        <v>80786.374779342063</v>
      </c>
      <c r="AW22" s="27">
        <f>IFERROR(VLOOKUP(CONCATENATE($C22, ".NY.GDP.MKTP.KD"),AREA_WB_6ATTRS,Seq!I$1,FALSE)/10000,".")</f>
        <v>79634.52880147229</v>
      </c>
      <c r="AX22" s="27">
        <f>IFERROR(VLOOKUP(CONCATENATE($C22, ".NY.GDP.MKTP.KD"),AREA_WB_6ATTRS,Seq!J$1,FALSE)/10000,".")</f>
        <v>78033.71466822167</v>
      </c>
      <c r="AY22" s="27">
        <f>IFERROR(VLOOKUP(CONCATENATE($C22, ".NY.GDP.MKTP.KD"),AREA_WB_6ATTRS,Seq!K$1,FALSE)/10000,".")</f>
        <v>89107.195564504902</v>
      </c>
      <c r="AZ22" s="27">
        <f>IFERROR(VLOOKUP(CONCATENATE($C22, ".NY.GDP.MKTP.KD"),AREA_WB_6ATTRS,Seq!L$1,FALSE)/10000,".")</f>
        <v>95081.457607908276</v>
      </c>
      <c r="BA22" s="27">
        <f>IFERROR(VLOOKUP(CONCATENATE($C22, ".NY.GDP.MKTP.KD"),AREA_WB_6ATTRS,Seq!M$1,FALSE)/10000,".")</f>
        <v>99166.692944293827</v>
      </c>
      <c r="BB22" s="27">
        <f>IFERROR(VLOOKUP(CONCATENATE($C22, ".NY.GDP.MKTP.KD"),AREA_WB_6ATTRS,Seq!N$1,FALSE)/10000,".")</f>
        <v>104680.22002494926</v>
      </c>
      <c r="BC22" s="27">
        <f>IFERROR(VLOOKUP(CONCATENATE($C22, ".NY.GDP.MKTP.KD"),AREA_WB_6ATTRS,Seq!O$1,FALSE)/10000,".")</f>
        <v>110869.49723767348</v>
      </c>
      <c r="BD22" s="27">
        <f>IFERROR(VLOOKUP(CONCATENATE($C22, ".NY.GDP.MKTP.KD"),AREA_WB_6ATTRS,Seq!P$1,FALSE)/10000,".")</f>
        <v>119915.36006202913</v>
      </c>
      <c r="BE22" s="27">
        <f>IFERROR(VLOOKUP(CONCATENATE($C22, ".NY.GDP.MKTP.KD"),AREA_WB_6ATTRS,Seq!Q$1,FALSE)/10000,".")</f>
        <v>128346.91400617029</v>
      </c>
      <c r="BF22" s="27">
        <f>IFERROR(VLOOKUP(CONCATENATE($C22, ".NY.GDP.MKTP.KD"),AREA_WB_6ATTRS,Seq!R$1,FALSE)/10000,".")</f>
        <v>137239.20369938968</v>
      </c>
      <c r="BG22" s="27">
        <f>IFERROR(VLOOKUP(CONCATENATE($C22, ".NY.GDP.MKTP.KD"),AREA_WB_6ATTRS,Seq!S$1,FALSE)/10000,".")</f>
        <v>146670.4070400226</v>
      </c>
      <c r="BH22" s="27">
        <f>IFERROR(VLOOKUP(CONCATENATE($C22, ".NY.GDP.MKTP.KD"),AREA_WB_6ATTRS,Seq!T$1,FALSE)/10000,".")</f>
        <v>152489.71397685268</v>
      </c>
      <c r="BI22" s="27">
        <f>IFERROR(VLOOKUP(CONCATENATE($C22, ".NY.GDP.MKTP.KD"),AREA_WB_6ATTRS,Seq!U$1,FALSE)/10000,".")</f>
        <v>163631.18595385796</v>
      </c>
      <c r="BJ22" s="27">
        <f>IFERROR(VLOOKUP(CONCATENATE($C22, ".NY.GDP.MKTP.KD"),AREA_WB_6ATTRS,Seq!V$1,FALSE)/10000,".")</f>
        <v>173119.80224521219</v>
      </c>
      <c r="BK22" s="27">
        <f>IFERROR(VLOOKUP(CONCATENATE($C22, ".NY.GDP.MKTP.KD"),AREA_WB_6ATTRS,Seq!W$1,FALSE)/10000,".")</f>
        <v>183076.63685207508</v>
      </c>
      <c r="BL22" s="27">
        <f>IFERROR(VLOOKUP(CONCATENATE($C22, ".NY.GDP.MKTP.KD"),AREA_WB_6ATTRS,Seq!X$1,FALSE)/10000,".")</f>
        <v>193912.48359893853</v>
      </c>
      <c r="BM22" s="27">
        <f>IFERROR(VLOOKUP(CONCATENATE($C22, ".NY.GDP.MKTP.KD"),AREA_WB_6ATTRS,Seq!Y$1,FALSE)/10000,".")</f>
        <v>205677.14797733916</v>
      </c>
      <c r="BN22" s="27">
        <f>IFERROR(VLOOKUP(CONCATENATE($C22, ".NY.GDP.MKTP.KD"),AREA_WB_6ATTRS,Seq!Z$1,FALSE)/10000,".")</f>
        <v>218753.47471794896</v>
      </c>
      <c r="BO22" s="27">
        <f>IFERROR(VLOOKUP(CONCATENATE($C22, ".NY.GDP.MKTP.KD"),AREA_WB_6ATTRS,Seq!AA$1,FALSE)/10000,".")</f>
        <v>234301.52749362512</v>
      </c>
      <c r="BP22" s="27">
        <f>IFERROR(VLOOKUP(CONCATENATE($C22, ".NY.GDP.MKTP.KD"),AREA_WB_6ATTRS,Seq!AB$1,FALSE)/10000,".")</f>
        <v>254496.59987952429</v>
      </c>
      <c r="BQ22" s="27">
        <f>IFERROR(VLOOKUP(CONCATENATE($C22, ".NY.GDP.MKTP.KD"),AREA_WB_6ATTRS,Seq!AC$1,FALSE)/10000,".")</f>
        <v>273830.27087487414</v>
      </c>
      <c r="BR22" s="27">
        <f>IFERROR(VLOOKUP(CONCATENATE($C22, ".NY.GDP.MKTP.KD"),AREA_WB_6ATTRS,Seq!AD$1,FALSE)/10000,".")</f>
        <v>295257.22330512328</v>
      </c>
      <c r="BS22" s="27">
        <f>IFERROR(VLOOKUP(CONCATENATE($C22, ".NY.GDP.MKTP.KD"),AREA_WB_6ATTRS,Seq!AE$1,FALSE)/10000,".")</f>
        <v>317406.75561140507</v>
      </c>
      <c r="BT22" s="27">
        <f>IFERROR(VLOOKUP(CONCATENATE($C22, ".NY.GDP.MKTP.KD"),AREA_WB_6ATTRS,Seq!AF$1,FALSE)/10000,".")</f>
        <v>344471.72976695368</v>
      </c>
      <c r="BU22" s="27">
        <f>IFERROR(VLOOKUP(CONCATENATE($C22, ".NY.GDP.MKTP.KD"),AREA_WB_6ATTRS,Seq!AG$1,FALSE)/10000,".")</f>
        <v>372162.61570706527</v>
      </c>
      <c r="BV22" s="27"/>
      <c r="BW22" s="27"/>
      <c r="BX22" s="27"/>
      <c r="BY22" s="27"/>
      <c r="BZ22" s="27"/>
      <c r="CA22" s="27"/>
      <c r="CB22" s="27"/>
      <c r="CC22" s="27">
        <f>CNPop!A$48</f>
        <v>5.0000000000000001E-3</v>
      </c>
      <c r="CD22" s="27">
        <f>CNPop!B$48</f>
        <v>6.0000000000000001E-3</v>
      </c>
      <c r="CE22" s="27">
        <f>CNPop!C$48</f>
        <v>6.0000000000000001E-3</v>
      </c>
      <c r="CF22" s="27">
        <f>CNPop!D$48</f>
        <v>7.0000000000000001E-3</v>
      </c>
      <c r="CG22" s="27">
        <f>CNPop!E$48</f>
        <v>7.0000000000000001E-3</v>
      </c>
      <c r="CH22" s="27">
        <f>CNPop!F$48</f>
        <v>8.0000000000000002E-3</v>
      </c>
      <c r="CI22" s="27">
        <f>CNPop!G$48</f>
        <v>8.9999999999999993E-3</v>
      </c>
      <c r="CJ22" s="27">
        <f>CNPop!H$48</f>
        <v>0.01</v>
      </c>
      <c r="CK22" s="27">
        <f>CNPop!I$48</f>
        <v>1.0999999999999999E-2</v>
      </c>
      <c r="CL22" s="27">
        <f>CNPop!J$48</f>
        <v>1.2E-2</v>
      </c>
      <c r="CM22" s="27">
        <f>CNPop!K$48</f>
        <v>1.4E-2</v>
      </c>
      <c r="CN22" s="27">
        <f>CNPop!L$48</f>
        <v>1.6E-2</v>
      </c>
      <c r="CO22" s="27">
        <f>CNPop!M$48</f>
        <v>1.7000000000000001E-2</v>
      </c>
      <c r="CP22" s="27">
        <f>CNPop!N$48</f>
        <v>1.9E-2</v>
      </c>
      <c r="CQ22" s="27">
        <f>CNPop!O$48</f>
        <v>2.1000000000000001E-2</v>
      </c>
      <c r="CR22" s="27">
        <f>CNPop!P$48</f>
        <v>2.3E-2</v>
      </c>
      <c r="CS22" s="27">
        <f>CNPop!Q$48</f>
        <v>2.5999999999999999E-2</v>
      </c>
      <c r="CT22" s="27">
        <f>CNPop!R$48</f>
        <v>2.8000000000000001E-2</v>
      </c>
      <c r="CU22" s="27">
        <f>CNPop!S$48</f>
        <v>0.03</v>
      </c>
      <c r="CV22" s="27">
        <f>CNPop!T$48</f>
        <v>3.3000000000000002E-2</v>
      </c>
      <c r="CW22" s="27">
        <f>CNPop!U$48</f>
        <v>3.5999999999999997E-2</v>
      </c>
      <c r="CX22" s="27">
        <f>CNPop!V$48</f>
        <v>3.9E-2</v>
      </c>
      <c r="CY22" s="27">
        <f>CNPop!W$48</f>
        <v>4.2000000000000003E-2</v>
      </c>
      <c r="CZ22" s="27">
        <f>CNPop!X$48</f>
        <v>4.4999999999999998E-2</v>
      </c>
      <c r="DA22" s="27">
        <f>CNPop!Y$48</f>
        <v>4.9000000000000002E-2</v>
      </c>
      <c r="DB22" s="27">
        <f>CNPop!Z$48</f>
        <v>5.1999999999999998E-2</v>
      </c>
      <c r="DC22" s="27">
        <f>CNPop!AA$48</f>
        <v>5.6000000000000001E-2</v>
      </c>
      <c r="DD22" s="27">
        <f>CNPop!AB$48</f>
        <v>0.06</v>
      </c>
      <c r="DE22" s="27">
        <f>CNPop!AC$48</f>
        <v>6.3E-2</v>
      </c>
      <c r="DF22" s="27">
        <f>CNPop!AD$48</f>
        <v>6.8000000000000005E-2</v>
      </c>
      <c r="DG22" s="27">
        <f>CNPop!AE$48</f>
        <v>7.1999999999999995E-2</v>
      </c>
      <c r="DH22" s="27">
        <f>CNPop!AF$48</f>
        <v>7.5999999999999998E-2</v>
      </c>
      <c r="DI22" s="27">
        <f>CNPop!AG$48</f>
        <v>8.1000000000000003E-2</v>
      </c>
      <c r="DJ22" s="27">
        <f>CNPop!AH$48</f>
        <v>8.5000000000000006E-2</v>
      </c>
      <c r="DK22" s="27">
        <f>CNPop!AI$48</f>
        <v>0.09</v>
      </c>
      <c r="DL22" s="27">
        <f>CNPop!AJ$48</f>
        <v>9.5000000000000001E-2</v>
      </c>
      <c r="DM22" s="27">
        <f>CNPop!AK$48</f>
        <v>0.1</v>
      </c>
      <c r="DN22" s="27"/>
      <c r="DO22" s="27" t="str">
        <f t="shared" si="1"/>
        <v>.</v>
      </c>
      <c r="DP22" s="27" t="str">
        <f t="shared" si="2"/>
        <v>.</v>
      </c>
      <c r="DQ22" s="27" t="str">
        <f t="shared" si="3"/>
        <v>.</v>
      </c>
      <c r="DR22" s="27" t="str">
        <f t="shared" si="4"/>
        <v>.</v>
      </c>
      <c r="DS22" s="27" t="str">
        <f t="shared" si="5"/>
        <v>.</v>
      </c>
      <c r="DT22" s="27" t="str">
        <f t="shared" si="6"/>
        <v>.</v>
      </c>
      <c r="DU22" s="27" t="str">
        <f t="shared" si="7"/>
        <v>.</v>
      </c>
      <c r="DV22" s="27" t="str">
        <f t="shared" si="8"/>
        <v>.</v>
      </c>
      <c r="DW22" s="27" t="str">
        <f t="shared" si="9"/>
        <v>.</v>
      </c>
      <c r="DX22" s="27" t="str">
        <f t="shared" si="10"/>
        <v>.</v>
      </c>
      <c r="DY22" s="27" t="str">
        <f t="shared" si="11"/>
        <v>.</v>
      </c>
      <c r="DZ22" s="27" t="str">
        <f t="shared" si="12"/>
        <v>.</v>
      </c>
      <c r="EA22" s="27" t="str">
        <f t="shared" si="13"/>
        <v>.</v>
      </c>
      <c r="EB22" s="27" t="str">
        <f t="shared" si="14"/>
        <v>.</v>
      </c>
      <c r="EC22" s="27" t="str">
        <f t="shared" si="15"/>
        <v>.</v>
      </c>
      <c r="ED22" s="27" t="str">
        <f t="shared" si="16"/>
        <v>.</v>
      </c>
      <c r="EE22" s="27" t="str">
        <f t="shared" si="17"/>
        <v>.</v>
      </c>
      <c r="EF22" s="27" t="str">
        <f t="shared" si="18"/>
        <v>.</v>
      </c>
      <c r="EG22" s="27" t="str">
        <f t="shared" si="19"/>
        <v>.</v>
      </c>
      <c r="EH22" s="27" t="str">
        <f t="shared" si="20"/>
        <v>.</v>
      </c>
      <c r="EI22" s="27" t="str">
        <f t="shared" si="21"/>
        <v>.</v>
      </c>
      <c r="EJ22" s="27" t="str">
        <f t="shared" si="22"/>
        <v>.</v>
      </c>
      <c r="EK22" s="27" t="str">
        <f t="shared" si="23"/>
        <v>.</v>
      </c>
      <c r="EL22" s="27" t="str">
        <f t="shared" si="24"/>
        <v>.</v>
      </c>
      <c r="EM22" s="27" t="str">
        <f t="shared" si="25"/>
        <v>.</v>
      </c>
      <c r="EN22" s="27" t="str">
        <f t="shared" si="26"/>
        <v>.</v>
      </c>
      <c r="EO22" s="27" t="str">
        <f t="shared" si="27"/>
        <v>.</v>
      </c>
      <c r="EP22" s="27" t="str">
        <f t="shared" si="37"/>
        <v>.</v>
      </c>
      <c r="EQ22" s="27" t="str">
        <f t="shared" si="38"/>
        <v>.</v>
      </c>
      <c r="ER22" s="27" t="str">
        <f t="shared" si="51"/>
        <v>.</v>
      </c>
      <c r="ES22" s="27" t="str">
        <f t="shared" si="51"/>
        <v>.</v>
      </c>
      <c r="ET22" s="27" t="str">
        <f t="shared" si="51"/>
        <v>.</v>
      </c>
      <c r="EU22" s="27"/>
      <c r="EV22" s="27"/>
      <c r="EW22" s="27"/>
      <c r="EX22" s="27"/>
      <c r="EY22" s="27"/>
      <c r="EZ22" s="27" t="str">
        <f>IFERROR(VLOOKUP(CONCATENATE($C22,".SL.TLF.TERT.ZS"),AREA_WB_6ATTRS,Seq!B$1,FALSE)/100,".")</f>
        <v>.</v>
      </c>
      <c r="FA22" s="27" t="str">
        <f>IFERROR(VLOOKUP(CONCATENATE($C22,".SL.TLF.TERT.ZS"),AREA_WB_6ATTRS,Seq!C$1,FALSE)/100,".")</f>
        <v>.</v>
      </c>
      <c r="FB22" s="27" t="str">
        <f>IFERROR(VLOOKUP(CONCATENATE($C22,".SL.TLF.TERT.ZS"),AREA_WB_6ATTRS,Seq!D$1,FALSE)/100,".")</f>
        <v>.</v>
      </c>
      <c r="FC22" s="27" t="str">
        <f>IFERROR(VLOOKUP(CONCATENATE($C22,".SL.TLF.TERT.ZS"),AREA_WB_6ATTRS,Seq!E$1,FALSE)/100,".")</f>
        <v>.</v>
      </c>
      <c r="FD22" s="27" t="str">
        <f>IFERROR(VLOOKUP(CONCATENATE($C22,".SL.TLF.TERT.ZS"),AREA_WB_6ATTRS,Seq!F$1,FALSE)/100,".")</f>
        <v>.</v>
      </c>
      <c r="FE22" s="27" t="str">
        <f>IFERROR(VLOOKUP(CONCATENATE($C22,".SL.TLF.TERT.ZS"),AREA_WB_6ATTRS,Seq!G$1,FALSE)/100,".")</f>
        <v>.</v>
      </c>
      <c r="FF22" s="27" t="str">
        <f>IFERROR(VLOOKUP(CONCATENATE($C22,".SL.TLF.TERT.ZS"),AREA_WB_6ATTRS,Seq!H$1,FALSE)/100,".")</f>
        <v>.</v>
      </c>
      <c r="FG22" s="27" t="str">
        <f>IFERROR(VLOOKUP(CONCATENATE($C22,".SL.TLF.TERT.ZS"),AREA_WB_6ATTRS,Seq!I$1,FALSE)/100,".")</f>
        <v>.</v>
      </c>
      <c r="FH22" s="27" t="str">
        <f>IFERROR(VLOOKUP(CONCATENATE($C22,".SL.TLF.TERT.ZS"),AREA_WB_6ATTRS,Seq!J$1,FALSE)/100,".")</f>
        <v>.</v>
      </c>
      <c r="FI22" s="27" t="str">
        <f>IFERROR(VLOOKUP(CONCATENATE($C22,".SL.TLF.TERT.ZS"),AREA_WB_6ATTRS,Seq!K$1,FALSE)/100,".")</f>
        <v>.</v>
      </c>
      <c r="FJ22" s="27" t="str">
        <f>IFERROR(VLOOKUP(CONCATENATE($C22,".SL.TLF.TERT.ZS"),AREA_WB_6ATTRS,Seq!L$1,FALSE)/100,".")</f>
        <v>.</v>
      </c>
      <c r="FK22" s="27" t="str">
        <f>IFERROR(VLOOKUP(CONCATENATE($C22,".SL.TLF.TERT.ZS"),AREA_WB_6ATTRS,Seq!M$1,FALSE)/100,".")</f>
        <v>.</v>
      </c>
      <c r="FL22" s="27" t="str">
        <f>IFERROR(VLOOKUP(CONCATENATE($C22,".SL.TLF.TERT.ZS"),AREA_WB_6ATTRS,Seq!N$1,FALSE)/100,".")</f>
        <v>.</v>
      </c>
      <c r="FM22" s="27" t="str">
        <f>IFERROR(VLOOKUP(CONCATENATE($C22,".SL.TLF.TERT.ZS"),AREA_WB_6ATTRS,Seq!O$1,FALSE)/100,".")</f>
        <v>.</v>
      </c>
      <c r="FN22" s="27" t="str">
        <f>IFERROR(VLOOKUP(CONCATENATE($C22,".SL.TLF.TERT.ZS"),AREA_WB_6ATTRS,Seq!P$1,FALSE)/100,".")</f>
        <v>.</v>
      </c>
      <c r="FO22" s="27" t="str">
        <f>IFERROR(VLOOKUP(CONCATENATE($C22,".SL.TLF.TERT.ZS"),AREA_WB_6ATTRS,Seq!Q$1,FALSE)/100,".")</f>
        <v>.</v>
      </c>
      <c r="FP22" s="27" t="str">
        <f>IFERROR(VLOOKUP(CONCATENATE($C22,".SL.TLF.TERT.ZS"),AREA_WB_6ATTRS,Seq!R$1,FALSE)/100,".")</f>
        <v>.</v>
      </c>
      <c r="FQ22" s="27" t="str">
        <f>IFERROR(VLOOKUP(CONCATENATE($C22,".SL.TLF.TERT.ZS"),AREA_WB_6ATTRS,Seq!S$1,FALSE)/100,".")</f>
        <v>.</v>
      </c>
      <c r="FR22" s="27" t="str">
        <f>IFERROR(VLOOKUP(CONCATENATE($C22,".SL.TLF.TERT.ZS"),AREA_WB_6ATTRS,Seq!T$1,FALSE)/100,".")</f>
        <v>.</v>
      </c>
      <c r="FS22" s="27" t="str">
        <f>IFERROR(VLOOKUP(CONCATENATE($C22,".SL.TLF.TERT.ZS"),AREA_WB_6ATTRS,Seq!U$1,FALSE)/100,".")</f>
        <v>.</v>
      </c>
      <c r="FT22" s="27" t="str">
        <f>IFERROR(VLOOKUP(CONCATENATE($C22,".SL.TLF.TERT.ZS"),AREA_WB_6ATTRS,Seq!V$1,FALSE)/100,".")</f>
        <v>.</v>
      </c>
      <c r="FU22" s="27" t="str">
        <f>IFERROR(VLOOKUP(CONCATENATE($C22,".SL.TLF.TERT.ZS"),AREA_WB_6ATTRS,Seq!W$1,FALSE)/100,".")</f>
        <v>.</v>
      </c>
      <c r="FV22" s="27" t="str">
        <f>IFERROR(VLOOKUP(CONCATENATE($C22,".SL.TLF.TERT.ZS"),AREA_WB_6ATTRS,Seq!X$1,FALSE)/100,".")</f>
        <v>.</v>
      </c>
      <c r="FW22" s="27" t="str">
        <f>IFERROR(VLOOKUP(CONCATENATE($C22,".SL.TLF.TERT.ZS"),AREA_WB_6ATTRS,Seq!Y$1,FALSE)/100,".")</f>
        <v>.</v>
      </c>
      <c r="FX22" s="27" t="str">
        <f>IFERROR(VLOOKUP(CONCATENATE($C22,".SL.TLF.TERT.ZS"),AREA_WB_6ATTRS,Seq!Z$1,FALSE)/100,".")</f>
        <v>.</v>
      </c>
      <c r="FY22" s="27" t="str">
        <f>IFERROR(VLOOKUP(CONCATENATE($C22,".SL.TLF.TERT.ZS"),AREA_WB_6ATTRS,Seq!AA$1,FALSE)/100,".")</f>
        <v>.</v>
      </c>
      <c r="FZ22" s="27" t="str">
        <f>IFERROR(VLOOKUP(CONCATENATE($C22,".SL.TLF.TERT.ZS"),AREA_WB_6ATTRS,Seq!AB$1,FALSE)/100,".")</f>
        <v>.</v>
      </c>
      <c r="GA22" s="27" t="str">
        <f>IFERROR(VLOOKUP(CONCATENATE($C22,".SL.TLF.TERT.ZS"),AREA_WB_6ATTRS,Seq!AC$1,FALSE)/100,".")</f>
        <v>.</v>
      </c>
      <c r="GB22" s="27" t="str">
        <f>IFERROR(VLOOKUP(CONCATENATE($C22,".SL.TLF.TERT.ZS"),AREA_WB_6ATTRS,Seq!AD$1,FALSE)/100,".")</f>
        <v>.</v>
      </c>
      <c r="GC22" s="27" t="str">
        <f>IFERROR(VLOOKUP(CONCATENATE($C22,".SL.TLF.TERT.ZS"),AREA_WB_6ATTRS,Seq!AE$1,FALSE)/100,".")</f>
        <v>.</v>
      </c>
      <c r="GD22" s="27" t="str">
        <f>IFERROR(VLOOKUP(CONCATENATE($C22,".SL.TLF.TERT.ZS"),AREA_WB_6ATTRS,Seq!AF$1,FALSE)/100,".")</f>
        <v>.</v>
      </c>
      <c r="GE22" s="27" t="str">
        <f>IFERROR(VLOOKUP(CONCATENATE($C22,".SL.TLF.TERT.ZS"),AREA_WB_6ATTRS,Seq!AG$1,FALSE)/100,".")</f>
        <v>.</v>
      </c>
      <c r="GF22" s="27" t="str">
        <f>IFERROR(VLOOKUP(CONCATENATE($C22,".SL.TLF.TERT.ZS"),AREA_WB_6ATTRS,Seq!AH$1,FALSE)/100,".")</f>
        <v>.</v>
      </c>
      <c r="GG22" s="27" t="str">
        <f>IFERROR(VLOOKUP(CONCATENATE($C22,".SL.TLF.TERT.ZS"),AREA_WB_6ATTRS,Seq!AI$1,FALSE)/100,".")</f>
        <v>.</v>
      </c>
      <c r="GH22" s="27" t="str">
        <f>IFERROR(VLOOKUP(CONCATENATE($C22,".SL.TLF.TERT.ZS"),AREA_WB_6ATTRS,Seq!AJ$1,FALSE)/100,".")</f>
        <v>.</v>
      </c>
      <c r="GI22" s="27" t="str">
        <f>IFERROR(VLOOKUP(CONCATENATE($C22,".SL.TLF.TERT.ZS"),AREA_WB_6ATTRS,Seq!AK$1,FALSE)/100,".")</f>
        <v>.</v>
      </c>
      <c r="GJ22" s="27" t="str">
        <f>IFERROR(VLOOKUP(CONCATENATE($C22,".SL.TLF.TERT.ZS"),AREA_WB_6ATTRS,Seq!AL$1,FALSE)/100,".")</f>
        <v>.</v>
      </c>
      <c r="GK22" s="27"/>
      <c r="GL22" s="27"/>
      <c r="GM22" s="27">
        <f t="shared" si="28"/>
        <v>3.0887811453385815E-3</v>
      </c>
      <c r="GN22" s="27">
        <f t="shared" si="29"/>
        <v>2.3772218406781166E-3</v>
      </c>
      <c r="GO22" s="27">
        <f t="shared" si="40"/>
        <v>3.4380157763958141E-2</v>
      </c>
      <c r="GP22" s="27"/>
      <c r="GQ22" s="9">
        <f>IF(VLOOKUP($B22,EM_80!$B$1:$C$201,2,FALSE)&gt;0,VLOOKUP($B22,EM_80!$B$1:$C$201,2,FALSE),".")</f>
        <v>10000</v>
      </c>
      <c r="GR22" s="9">
        <f t="shared" si="30"/>
        <v>10000</v>
      </c>
      <c r="GS22" s="9">
        <f t="shared" si="31"/>
        <v>185765</v>
      </c>
      <c r="GU22">
        <f t="shared" si="32"/>
        <v>3237523</v>
      </c>
      <c r="GV22">
        <f t="shared" si="33"/>
        <v>4206591</v>
      </c>
      <c r="GW22">
        <f t="shared" si="34"/>
        <v>5403262</v>
      </c>
      <c r="GX22">
        <f t="shared" si="35"/>
        <v>6200894</v>
      </c>
      <c r="GZ22" s="9" t="str">
        <f>IF(ISNA(VLOOKUP($B22,Area_EM_90,Seq!C$1,FALSE)),".",VLOOKUP($B22,Area_EM_90,Seq!C$1,FALSE))</f>
        <v>.</v>
      </c>
      <c r="HA22" s="9" t="str">
        <f>IF(ISNA(VLOOKUP($B22,Area_EM_90,Seq!D$1,FALSE)),".",VLOOKUP($B22,Area_EM_90,Seq!D$1,FALSE))</f>
        <v>.</v>
      </c>
      <c r="HB22" s="9" t="str">
        <f>IF(ISNA(VLOOKUP($B22,Area_EM_90,Seq!E$1,FALSE)),".",VLOOKUP($B22,Area_EM_90,Seq!E$1,FALSE))</f>
        <v>.</v>
      </c>
      <c r="HC22" s="9" t="str">
        <f>IF(ISNA(VLOOKUP($B22,Area_EM_90,Seq!F$1,FALSE)),".",VLOOKUP($B22,Area_EM_90,Seq!F$1,FALSE))</f>
        <v>.</v>
      </c>
      <c r="HD22" s="9" t="str">
        <f>IF(ISNA(VLOOKUP($B22,Area_EM_90,Seq!G$1,FALSE)),".",VLOOKUP($B22,Area_EM_90,Seq!G$1,FALSE))</f>
        <v>.</v>
      </c>
      <c r="HE22" s="9" t="str">
        <f>IF(ISNA(VLOOKUP($B22,Area_EM_90,Seq!H$1,FALSE)),".",VLOOKUP($B22,Area_EM_90,Seq!H$1,FALSE))</f>
        <v>.</v>
      </c>
      <c r="HF22" s="9" t="str">
        <f>IF(ISNA(VLOOKUP($B22,Area_EM_90,Seq!I$1,FALSE)),".",VLOOKUP($B22,Area_EM_90,Seq!I$1,FALSE))</f>
        <v>.</v>
      </c>
      <c r="HG22" s="9" t="str">
        <f>IF(ISNA(VLOOKUP($B22,Area_EM_90,Seq!J$1,FALSE)),".",VLOOKUP($B22,Area_EM_90,Seq!J$1,FALSE))</f>
        <v>.</v>
      </c>
      <c r="HH22" s="9" t="str">
        <f>IF(ISNA(VLOOKUP($B22,Area_EM_00,Seq!C$1,FALSE)),".",VLOOKUP($B22,Area_EM_00,Seq!C$1,FALSE))</f>
        <v>.</v>
      </c>
      <c r="HI22" s="9" t="str">
        <f>IF(ISNA(VLOOKUP($B22,Area_EM_00,Seq!D$1,FALSE)),".",VLOOKUP($B22,Area_EM_00,Seq!D$1,FALSE))</f>
        <v>.</v>
      </c>
      <c r="HJ22" s="9" t="str">
        <f>IF(ISNA(VLOOKUP($B22,Area_EM_00,Seq!E$1,FALSE)),".",VLOOKUP($B22,Area_EM_00,Seq!E$1,FALSE))</f>
        <v>.</v>
      </c>
      <c r="HK22" s="9" t="str">
        <f>IF(ISNA(VLOOKUP($B22,Area_EM_00,Seq!F$1,FALSE)),".",VLOOKUP($B22,Area_EM_00,Seq!F$1,FALSE))</f>
        <v>.</v>
      </c>
      <c r="HL22" s="9" t="str">
        <f>IF(ISNA(VLOOKUP($B22,Area_EM_00,Seq!G$1,FALSE)),".",VLOOKUP($B22,Area_EM_00,Seq!G$1,FALSE))</f>
        <v>.</v>
      </c>
      <c r="HM22" s="9" t="str">
        <f>IF(ISNA(VLOOKUP($B22,Area_EM_00,Seq!H$1,FALSE)),".",VLOOKUP($B22,Area_EM_00,Seq!H$1,FALSE))</f>
        <v>.</v>
      </c>
      <c r="HN22" s="9" t="str">
        <f>IF(ISNA(VLOOKUP($B22,Area_EM_00,Seq!I$1,FALSE)),".",VLOOKUP($B22,Area_EM_00,Seq!I$1,FALSE))</f>
        <v>.</v>
      </c>
      <c r="HO22" s="9" t="str">
        <f>IF(ISNA(VLOOKUP($B22,Area_EM_00,Seq!J$1,FALSE)),".",VLOOKUP($B22,Area_EM_00,Seq!J$1,FALSE))</f>
        <v>.</v>
      </c>
      <c r="HQ22" s="27"/>
      <c r="HR22" s="9">
        <f>IFERROR(VLOOKUP($B22,AREA_EM3_60_00,Seq!E$1,FALSE),".")</f>
        <v>3994</v>
      </c>
      <c r="HS22" s="9">
        <f>IFERROR(VLOOKUP($B22,AREA_EM3_60_00,Seq!F$1,FALSE),".")</f>
        <v>4199</v>
      </c>
      <c r="HT22" s="9">
        <f>IFERROR(VLOOKUP($B22,AREA_EM3_60_00,Seq!G$1,FALSE),".")</f>
        <v>3991</v>
      </c>
      <c r="HU22" s="9">
        <f>IFERROR(VLOOKUP($B22,AREA_EM3_10,Seq!B$1,FALSE),".")</f>
        <v>1694.6492562957144</v>
      </c>
      <c r="HV22" s="9">
        <f t="shared" si="41"/>
        <v>3237523</v>
      </c>
      <c r="HW22" s="9">
        <f t="shared" si="42"/>
        <v>4206591</v>
      </c>
      <c r="HX22" s="9">
        <f t="shared" si="43"/>
        <v>5403262</v>
      </c>
      <c r="HY22" s="9">
        <f t="shared" si="44"/>
        <v>6200894</v>
      </c>
    </row>
    <row r="23" spans="1:233">
      <c r="A23" s="25" t="s">
        <v>2343</v>
      </c>
      <c r="B23" s="26" t="str">
        <f t="shared" si="0"/>
        <v>Lebanon</v>
      </c>
      <c r="C23" s="166" t="s">
        <v>1470</v>
      </c>
      <c r="D23" s="27">
        <f>VLOOKUP("CHN.NY.GDP.MKTP.KD",AREA_WB_6ATTRS,Seq!B$1,FALSE)/10000</f>
        <v>18294112.043860689</v>
      </c>
      <c r="E23" s="27">
        <f>VLOOKUP("CHN.NY.GDP.MKTP.KD",AREA_WB_6ATTRS,Seq!C$1,FALSE)/10000</f>
        <v>19245405.87014145</v>
      </c>
      <c r="F23" s="27">
        <f>VLOOKUP("CHN.NY.GDP.MKTP.KD",AREA_WB_6ATTRS,Seq!D$1,FALSE)/10000</f>
        <v>20996737.804324333</v>
      </c>
      <c r="G23" s="27">
        <f>VLOOKUP("CHN.NY.GDP.MKTP.KD",AREA_WB_6ATTRS,Seq!E$1,FALSE)/10000</f>
        <v>23285382.224995762</v>
      </c>
      <c r="H23" s="27">
        <f>VLOOKUP("CHN.NY.GDP.MKTP.KD",AREA_WB_6ATTRS,Seq!F$1,FALSE)/10000</f>
        <v>26824760.323195074</v>
      </c>
      <c r="I23" s="27">
        <f>VLOOKUP("CHN.NY.GDP.MKTP.KD",AREA_WB_6ATTRS,Seq!G$1,FALSE)/10000</f>
        <v>30446102.966826372</v>
      </c>
      <c r="J23" s="27">
        <f>VLOOKUP("CHN.NY.GDP.MKTP.KD",AREA_WB_6ATTRS,Seq!H$1,FALSE)/10000</f>
        <v>33125360.027907111</v>
      </c>
      <c r="K23" s="27">
        <f>VLOOKUP("CHN.NY.GDP.MKTP.KD",AREA_WB_6ATTRS,Seq!I$1,FALSE)/10000</f>
        <v>36967901.791144341</v>
      </c>
      <c r="L23" s="27">
        <f>VLOOKUP("CHN.NY.GDP.MKTP.KD",AREA_WB_6ATTRS,Seq!J$1,FALSE)/10000</f>
        <v>41145274.693543643</v>
      </c>
      <c r="M23" s="27">
        <f>VLOOKUP("CHN.NY.GDP.MKTP.KD",AREA_WB_6ATTRS,Seq!K$1,FALSE)/10000</f>
        <v>42832230.955979005</v>
      </c>
      <c r="N23" s="27">
        <f>VLOOKUP("CHN.NY.GDP.MKTP.KD",AREA_WB_6ATTRS,Seq!L$1,FALSE)/10000</f>
        <v>44459855.73230619</v>
      </c>
      <c r="O23" s="27">
        <f>VLOOKUP("CHN.NY.GDP.MKTP.KD",AREA_WB_6ATTRS,Seq!M$1,FALSE)/10000</f>
        <v>48550162.459678344</v>
      </c>
      <c r="P23" s="27">
        <f>VLOOKUP("CHN.NY.GDP.MKTP.KD",AREA_WB_6ATTRS,Seq!N$1,FALSE)/10000</f>
        <v>55444285.528952621</v>
      </c>
      <c r="Q23" s="27">
        <f>VLOOKUP("CHN.NY.GDP.MKTP.KD",AREA_WB_6ATTRS,Seq!O$1,FALSE)/10000</f>
        <v>63206485.503006078</v>
      </c>
      <c r="R23" s="27">
        <f>VLOOKUP("CHN.NY.GDP.MKTP.KD",AREA_WB_6ATTRS,Seq!P$1,FALSE)/10000</f>
        <v>71486535.103899792</v>
      </c>
      <c r="S23" s="27">
        <f>VLOOKUP("CHN.NY.GDP.MKTP.KD",AREA_WB_6ATTRS,Seq!Q$1,FALSE)/10000</f>
        <v>79278567.430224851</v>
      </c>
      <c r="T23" s="27">
        <f>VLOOKUP("CHN.NY.GDP.MKTP.KD",AREA_WB_6ATTRS,Seq!R$1,FALSE)/10000</f>
        <v>87206424.173247412</v>
      </c>
      <c r="U23" s="27">
        <f>VLOOKUP("CHN.NY.GDP.MKTP.KD",AREA_WB_6ATTRS,Seq!S$1,FALSE)/10000</f>
        <v>95316621.621359423</v>
      </c>
      <c r="V23" s="27">
        <f>VLOOKUP("CHN.NY.GDP.MKTP.KD",AREA_WB_6ATTRS,Seq!T$1,FALSE)/10000</f>
        <v>102751318.10782552</v>
      </c>
      <c r="W23" s="27">
        <f>VLOOKUP("CHN.NY.GDP.MKTP.KD",AREA_WB_6ATTRS,Seq!U$1,FALSE)/10000</f>
        <v>110560418.28402025</v>
      </c>
      <c r="X23" s="27">
        <f>VLOOKUP("CHN.NY.GDP.MKTP.KD",AREA_WB_6ATTRS,Seq!V$1,FALSE)/10000</f>
        <v>119847493.41987793</v>
      </c>
      <c r="Y23" s="27">
        <f>VLOOKUP("CHN.NY.GDP.MKTP.KD",AREA_WB_6ATTRS,Seq!W$1,FALSE)/10000</f>
        <v>129794835.37372778</v>
      </c>
      <c r="Z23" s="27">
        <f>VLOOKUP("CHN.NY.GDP.MKTP.KD",AREA_WB_6ATTRS,Seq!X$1,FALSE)/10000</f>
        <v>141606165.392737</v>
      </c>
      <c r="AA23" s="27">
        <f>VLOOKUP("CHN.NY.GDP.MKTP.KD",AREA_WB_6ATTRS,Seq!Y$1,FALSE)/10000</f>
        <v>155766781.9320105</v>
      </c>
      <c r="AB23" s="27">
        <f>VLOOKUP("CHN.NY.GDP.MKTP.KD",AREA_WB_6ATTRS,Seq!Z$1,FALSE)/10000</f>
        <v>171499226.90714428</v>
      </c>
      <c r="AC23" s="27">
        <f>VLOOKUP("CHN.NY.GDP.MKTP.KD",AREA_WB_6ATTRS,Seq!AA$1,FALSE)/10000</f>
        <v>190878639.54765138</v>
      </c>
      <c r="AD23" s="27">
        <f>VLOOKUP("CHN.NY.GDP.MKTP.KD",AREA_WB_6ATTRS,Seq!AB$1,FALSE)/10000</f>
        <v>215120226.77020231</v>
      </c>
      <c r="AE23" s="27">
        <f>VLOOKUP("CHN.NY.GDP.MKTP.KD",AREA_WB_6ATTRS,Seq!AC$1,FALSE)/10000</f>
        <v>245667298.97157177</v>
      </c>
      <c r="AF23" s="27">
        <f>VLOOKUP("CHN.NY.GDP.MKTP.KD",AREA_WB_6ATTRS,Seq!AD$1,FALSE)/10000</f>
        <v>269251359.67284226</v>
      </c>
      <c r="AG23" s="27">
        <f>VLOOKUP("CHN.NY.GDP.MKTP.KD",AREA_WB_6ATTRS,Seq!AE$1,FALSE)/10000</f>
        <v>294022484.76274431</v>
      </c>
      <c r="AH23" s="27">
        <f>VLOOKUP("CHN.NY.GDP.MKTP.KD",AREA_WB_6ATTRS,Seq!AF$1,FALSE)/10000</f>
        <v>324600823.17806971</v>
      </c>
      <c r="AI23" s="27">
        <f>VLOOKUP("CHN.NY.GDP.MKTP.KD",AREA_WB_6ATTRS,Seq!AG$1,FALSE)/10000</f>
        <v>354139498.08727396</v>
      </c>
      <c r="AJ23" s="27"/>
      <c r="AK23" s="27"/>
      <c r="AL23" s="27"/>
      <c r="AM23" s="27"/>
      <c r="AN23" s="27"/>
      <c r="AO23" s="27"/>
      <c r="AP23" s="27" t="str">
        <f>IFERROR(VLOOKUP(CONCATENATE($C23, ".NY.GDP.MKTP.KD"),AREA_WB_6ATTRS,Seq!B$1,FALSE)/10000,".")</f>
        <v>.</v>
      </c>
      <c r="AQ23" s="27" t="str">
        <f>IFERROR(VLOOKUP(CONCATENATE($C23, ".NY.GDP.MKTP.KD"),AREA_WB_6ATTRS,Seq!C$1,FALSE)/10000,".")</f>
        <v>.</v>
      </c>
      <c r="AR23" s="27" t="str">
        <f>IFERROR(VLOOKUP(CONCATENATE($C23, ".NY.GDP.MKTP.KD"),AREA_WB_6ATTRS,Seq!D$1,FALSE)/10000,".")</f>
        <v>.</v>
      </c>
      <c r="AS23" s="27" t="str">
        <f>IFERROR(VLOOKUP(CONCATENATE($C23, ".NY.GDP.MKTP.KD"),AREA_WB_6ATTRS,Seq!E$1,FALSE)/10000,".")</f>
        <v>.</v>
      </c>
      <c r="AT23" s="27" t="str">
        <f>IFERROR(VLOOKUP(CONCATENATE($C23, ".NY.GDP.MKTP.KD"),AREA_WB_6ATTRS,Seq!F$1,FALSE)/10000,".")</f>
        <v>.</v>
      </c>
      <c r="AU23" s="27" t="str">
        <f>IFERROR(VLOOKUP(CONCATENATE($C23, ".NY.GDP.MKTP.KD"),AREA_WB_6ATTRS,Seq!G$1,FALSE)/10000,".")</f>
        <v>.</v>
      </c>
      <c r="AV23" s="27" t="str">
        <f>IFERROR(VLOOKUP(CONCATENATE($C23, ".NY.GDP.MKTP.KD"),AREA_WB_6ATTRS,Seq!H$1,FALSE)/10000,".")</f>
        <v>.</v>
      </c>
      <c r="AW23" s="27" t="str">
        <f>IFERROR(VLOOKUP(CONCATENATE($C23, ".NY.GDP.MKTP.KD"),AREA_WB_6ATTRS,Seq!I$1,FALSE)/10000,".")</f>
        <v>.</v>
      </c>
      <c r="AX23" s="27">
        <f>IFERROR(VLOOKUP(CONCATENATE($C23, ".NY.GDP.MKTP.KD"),AREA_WB_6ATTRS,Seq!J$1,FALSE)/10000,".")</f>
        <v>1241699.4225313726</v>
      </c>
      <c r="AY23" s="27">
        <f>IFERROR(VLOOKUP(CONCATENATE($C23, ".NY.GDP.MKTP.KD"),AREA_WB_6ATTRS,Seq!K$1,FALSE)/10000,".")</f>
        <v>714584.13279745309</v>
      </c>
      <c r="AZ23" s="27">
        <f>IFERROR(VLOOKUP(CONCATENATE($C23, ".NY.GDP.MKTP.KD"),AREA_WB_6ATTRS,Seq!L$1,FALSE)/10000,".")</f>
        <v>904185.88475341373</v>
      </c>
      <c r="BA23" s="27">
        <f>IFERROR(VLOOKUP(CONCATENATE($C23, ".NY.GDP.MKTP.KD"),AREA_WB_6ATTRS,Seq!M$1,FALSE)/10000,".")</f>
        <v>1249591.3043274763</v>
      </c>
      <c r="BB23" s="27">
        <f>IFERROR(VLOOKUP(CONCATENATE($C23, ".NY.GDP.MKTP.KD"),AREA_WB_6ATTRS,Seq!N$1,FALSE)/10000,".")</f>
        <v>1305822.125219408</v>
      </c>
      <c r="BC23" s="27">
        <f>IFERROR(VLOOKUP(CONCATENATE($C23, ".NY.GDP.MKTP.KD"),AREA_WB_6ATTRS,Seq!O$1,FALSE)/10000,".")</f>
        <v>1397203.1151051768</v>
      </c>
      <c r="BD23" s="27">
        <f>IFERROR(VLOOKUP(CONCATENATE($C23, ".NY.GDP.MKTP.KD"),AREA_WB_6ATTRS,Seq!P$1,FALSE)/10000,".")</f>
        <v>1509023.3489363191</v>
      </c>
      <c r="BE23" s="27">
        <f>IFERROR(VLOOKUP(CONCATENATE($C23, ".NY.GDP.MKTP.KD"),AREA_WB_6ATTRS,Seq!Q$1,FALSE)/10000,".")</f>
        <v>1607637.2043340276</v>
      </c>
      <c r="BF23" s="27">
        <f>IFERROR(VLOOKUP(CONCATENATE($C23, ".NY.GDP.MKTP.KD"),AREA_WB_6ATTRS,Seq!R$1,FALSE)/10000,".")</f>
        <v>1690213.5516399385</v>
      </c>
      <c r="BG23" s="27">
        <f>IFERROR(VLOOKUP(CONCATENATE($C23, ".NY.GDP.MKTP.KD"),AREA_WB_6ATTRS,Seq!S$1,FALSE)/10000,".")</f>
        <v>1651561.9830716786</v>
      </c>
      <c r="BH23" s="27">
        <f>IFERROR(VLOOKUP(CONCATENATE($C23, ".NY.GDP.MKTP.KD"),AREA_WB_6ATTRS,Seq!T$1,FALSE)/10000,".")</f>
        <v>1710896.7139848238</v>
      </c>
      <c r="BI23" s="27">
        <f>IFERROR(VLOOKUP(CONCATENATE($C23, ".NY.GDP.MKTP.KD"),AREA_WB_6ATTRS,Seq!U$1,FALSE)/10000,".")</f>
        <v>1703145.0812560737</v>
      </c>
      <c r="BJ23" s="27">
        <f>IFERROR(VLOOKUP(CONCATENATE($C23, ".NY.GDP.MKTP.KD"),AREA_WB_6ATTRS,Seq!V$1,FALSE)/10000,".")</f>
        <v>1726036.4842454395</v>
      </c>
      <c r="BK23" s="27">
        <f>IFERROR(VLOOKUP(CONCATENATE($C23, ".NY.GDP.MKTP.KD"),AREA_WB_6ATTRS,Seq!W$1,FALSE)/10000,".")</f>
        <v>1794275.6149902188</v>
      </c>
      <c r="BL23" s="27">
        <f>IFERROR(VLOOKUP(CONCATENATE($C23, ".NY.GDP.MKTP.KD"),AREA_WB_6ATTRS,Seq!X$1,FALSE)/10000,".")</f>
        <v>1854812.2591697795</v>
      </c>
      <c r="BM23" s="27">
        <f>IFERROR(VLOOKUP(CONCATENATE($C23, ".NY.GDP.MKTP.KD"),AREA_WB_6ATTRS,Seq!Y$1,FALSE)/10000,".")</f>
        <v>1914859.7728193516</v>
      </c>
      <c r="BN23" s="27">
        <f>IFERROR(VLOOKUP(CONCATENATE($C23, ".NY.GDP.MKTP.KD"),AREA_WB_6ATTRS,Seq!Z$1,FALSE)/10000,".")</f>
        <v>2058068.3498635972</v>
      </c>
      <c r="BO23" s="27">
        <f>IFERROR(VLOOKUP(CONCATENATE($C23, ".NY.GDP.MKTP.KD"),AREA_WB_6ATTRS,Seq!AA$1,FALSE)/10000,".")</f>
        <v>2078649.0333622331</v>
      </c>
      <c r="BP23" s="27">
        <f>IFERROR(VLOOKUP(CONCATENATE($C23, ".NY.GDP.MKTP.KD"),AREA_WB_6ATTRS,Seq!AB$1,FALSE)/10000,".")</f>
        <v>2091133.1542733158</v>
      </c>
      <c r="BQ23" s="27">
        <f>IFERROR(VLOOKUP(CONCATENATE($C23, ".NY.GDP.MKTP.KD"),AREA_WB_6ATTRS,Seq!AC$1,FALSE)/10000,".")</f>
        <v>2247985.9653518242</v>
      </c>
      <c r="BR23" s="27">
        <f>IFERROR(VLOOKUP(CONCATENATE($C23, ".NY.GDP.MKTP.KD"),AREA_WB_6ATTRS,Seq!AD$1,FALSE)/10000,".")</f>
        <v>2456430.64684729</v>
      </c>
      <c r="BS23" s="27">
        <f>IFERROR(VLOOKUP(CONCATENATE($C23, ".NY.GDP.MKTP.KD"),AREA_WB_6ATTRS,Seq!AE$1,FALSE)/10000,".")</f>
        <v>2665227.2518293089</v>
      </c>
      <c r="BT23" s="27">
        <f>IFERROR(VLOOKUP(CONCATENATE($C23, ".NY.GDP.MKTP.KD"),AREA_WB_6ATTRS,Seq!AF$1,FALSE)/10000,".")</f>
        <v>2851793.1594573618</v>
      </c>
      <c r="BU23" s="27">
        <f>IFERROR(VLOOKUP(CONCATENATE($C23, ".NY.GDP.MKTP.KD"),AREA_WB_6ATTRS,Seq!AG$1,FALSE)/10000,".")</f>
        <v>2937346.954241083</v>
      </c>
      <c r="BV23" s="27"/>
      <c r="BW23" s="27"/>
      <c r="BX23" s="27"/>
      <c r="BY23" s="27"/>
      <c r="BZ23" s="27"/>
      <c r="CA23" s="27"/>
      <c r="CB23" s="27"/>
      <c r="CC23" s="27">
        <f>CNPop!A$48</f>
        <v>5.0000000000000001E-3</v>
      </c>
      <c r="CD23" s="27">
        <f>CNPop!B$48</f>
        <v>6.0000000000000001E-3</v>
      </c>
      <c r="CE23" s="27">
        <f>CNPop!C$48</f>
        <v>6.0000000000000001E-3</v>
      </c>
      <c r="CF23" s="27">
        <f>CNPop!D$48</f>
        <v>7.0000000000000001E-3</v>
      </c>
      <c r="CG23" s="27">
        <f>CNPop!E$48</f>
        <v>7.0000000000000001E-3</v>
      </c>
      <c r="CH23" s="27">
        <f>CNPop!F$48</f>
        <v>8.0000000000000002E-3</v>
      </c>
      <c r="CI23" s="27">
        <f>CNPop!G$48</f>
        <v>8.9999999999999993E-3</v>
      </c>
      <c r="CJ23" s="27">
        <f>CNPop!H$48</f>
        <v>0.01</v>
      </c>
      <c r="CK23" s="27">
        <f>CNPop!I$48</f>
        <v>1.0999999999999999E-2</v>
      </c>
      <c r="CL23" s="27">
        <f>CNPop!J$48</f>
        <v>1.2E-2</v>
      </c>
      <c r="CM23" s="27">
        <f>CNPop!K$48</f>
        <v>1.4E-2</v>
      </c>
      <c r="CN23" s="27">
        <f>CNPop!L$48</f>
        <v>1.6E-2</v>
      </c>
      <c r="CO23" s="27">
        <f>CNPop!M$48</f>
        <v>1.7000000000000001E-2</v>
      </c>
      <c r="CP23" s="27">
        <f>CNPop!N$48</f>
        <v>1.9E-2</v>
      </c>
      <c r="CQ23" s="27">
        <f>CNPop!O$48</f>
        <v>2.1000000000000001E-2</v>
      </c>
      <c r="CR23" s="27">
        <f>CNPop!P$48</f>
        <v>2.3E-2</v>
      </c>
      <c r="CS23" s="27">
        <f>CNPop!Q$48</f>
        <v>2.5999999999999999E-2</v>
      </c>
      <c r="CT23" s="27">
        <f>CNPop!R$48</f>
        <v>2.8000000000000001E-2</v>
      </c>
      <c r="CU23" s="27">
        <f>CNPop!S$48</f>
        <v>0.03</v>
      </c>
      <c r="CV23" s="27">
        <f>CNPop!T$48</f>
        <v>3.3000000000000002E-2</v>
      </c>
      <c r="CW23" s="27">
        <f>CNPop!U$48</f>
        <v>3.5999999999999997E-2</v>
      </c>
      <c r="CX23" s="27">
        <f>CNPop!V$48</f>
        <v>3.9E-2</v>
      </c>
      <c r="CY23" s="27">
        <f>CNPop!W$48</f>
        <v>4.2000000000000003E-2</v>
      </c>
      <c r="CZ23" s="27">
        <f>CNPop!X$48</f>
        <v>4.4999999999999998E-2</v>
      </c>
      <c r="DA23" s="27">
        <f>CNPop!Y$48</f>
        <v>4.9000000000000002E-2</v>
      </c>
      <c r="DB23" s="27">
        <f>CNPop!Z$48</f>
        <v>5.1999999999999998E-2</v>
      </c>
      <c r="DC23" s="27">
        <f>CNPop!AA$48</f>
        <v>5.6000000000000001E-2</v>
      </c>
      <c r="DD23" s="27">
        <f>CNPop!AB$48</f>
        <v>0.06</v>
      </c>
      <c r="DE23" s="27">
        <f>CNPop!AC$48</f>
        <v>6.3E-2</v>
      </c>
      <c r="DF23" s="27">
        <f>CNPop!AD$48</f>
        <v>6.8000000000000005E-2</v>
      </c>
      <c r="DG23" s="27">
        <f>CNPop!AE$48</f>
        <v>7.1999999999999995E-2</v>
      </c>
      <c r="DH23" s="27">
        <f>CNPop!AF$48</f>
        <v>7.5999999999999998E-2</v>
      </c>
      <c r="DI23" s="27">
        <f>CNPop!AG$48</f>
        <v>8.1000000000000003E-2</v>
      </c>
      <c r="DJ23" s="27">
        <f>CNPop!AH$48</f>
        <v>8.5000000000000006E-2</v>
      </c>
      <c r="DK23" s="27">
        <f>CNPop!AI$48</f>
        <v>0.09</v>
      </c>
      <c r="DL23" s="27">
        <f>CNPop!AJ$48</f>
        <v>9.5000000000000001E-2</v>
      </c>
      <c r="DM23" s="27">
        <f>CNPop!AK$48</f>
        <v>0.1</v>
      </c>
      <c r="DN23" s="27"/>
      <c r="DO23" s="27">
        <f t="shared" si="1"/>
        <v>0.24100000381469727</v>
      </c>
      <c r="DP23" s="27">
        <f t="shared" si="2"/>
        <v>0.24100000381469727</v>
      </c>
      <c r="DQ23" s="27">
        <f t="shared" si="3"/>
        <v>0.24100000381469727</v>
      </c>
      <c r="DR23" s="27">
        <f t="shared" si="4"/>
        <v>0.24100000381469727</v>
      </c>
      <c r="DS23" s="27">
        <f t="shared" si="5"/>
        <v>0.24100000381469727</v>
      </c>
      <c r="DT23" s="27">
        <f t="shared" si="6"/>
        <v>0.24100000381469727</v>
      </c>
      <c r="DU23" s="27">
        <f t="shared" si="7"/>
        <v>0.24100000381469727</v>
      </c>
      <c r="DV23" s="27">
        <f t="shared" si="8"/>
        <v>0.24100000381469727</v>
      </c>
      <c r="DW23" s="27">
        <f t="shared" si="9"/>
        <v>0.24100000381469727</v>
      </c>
      <c r="DX23" s="27">
        <f t="shared" si="10"/>
        <v>0.24100000381469727</v>
      </c>
      <c r="DY23" s="27">
        <f t="shared" si="11"/>
        <v>0.24100000381469727</v>
      </c>
      <c r="DZ23" s="27">
        <f t="shared" si="12"/>
        <v>0.24100000381469727</v>
      </c>
      <c r="EA23" s="27">
        <f t="shared" si="13"/>
        <v>0.24100000381469727</v>
      </c>
      <c r="EB23" s="27">
        <f t="shared" si="14"/>
        <v>0.24100000381469727</v>
      </c>
      <c r="EC23" s="27">
        <f t="shared" si="15"/>
        <v>0.24100000381469727</v>
      </c>
      <c r="ED23" s="27">
        <f t="shared" si="16"/>
        <v>0.24100000381469727</v>
      </c>
      <c r="EE23" s="27">
        <f t="shared" si="17"/>
        <v>0.24100000381469727</v>
      </c>
      <c r="EF23" s="27">
        <f t="shared" si="18"/>
        <v>0.24100000381469727</v>
      </c>
      <c r="EG23" s="27">
        <f t="shared" si="19"/>
        <v>0.24100000381469727</v>
      </c>
      <c r="EH23" s="27">
        <f t="shared" si="20"/>
        <v>0.24100000381469727</v>
      </c>
      <c r="EI23" s="27">
        <f t="shared" si="21"/>
        <v>0.24100000381469727</v>
      </c>
      <c r="EJ23" s="27">
        <f t="shared" si="22"/>
        <v>0.24100000381469727</v>
      </c>
      <c r="EK23" s="27">
        <f t="shared" si="23"/>
        <v>0.24100000381469727</v>
      </c>
      <c r="EL23" s="27">
        <f t="shared" si="24"/>
        <v>0.24100000381469727</v>
      </c>
      <c r="EM23" s="27">
        <f t="shared" si="25"/>
        <v>0.24100000381469727</v>
      </c>
      <c r="EN23" s="27">
        <f t="shared" si="26"/>
        <v>0.24100000381469727</v>
      </c>
      <c r="EO23" s="27">
        <f t="shared" si="27"/>
        <v>0.24100000381469727</v>
      </c>
      <c r="EP23" s="27">
        <f t="shared" si="37"/>
        <v>0.24100000381469727</v>
      </c>
      <c r="EQ23" s="27">
        <f t="shared" si="38"/>
        <v>0.24100000381469727</v>
      </c>
      <c r="ER23" s="27">
        <f t="shared" si="51"/>
        <v>0.24100000381469727</v>
      </c>
      <c r="ES23" s="27">
        <f t="shared" si="51"/>
        <v>0.24100000381469727</v>
      </c>
      <c r="ET23" s="27">
        <f t="shared" si="51"/>
        <v>0.24100000381469727</v>
      </c>
      <c r="EU23" s="27"/>
      <c r="EV23" s="27"/>
      <c r="EW23" s="27"/>
      <c r="EX23" s="27"/>
      <c r="EY23" s="27"/>
      <c r="EZ23" s="27" t="str">
        <f>IFERROR(VLOOKUP(CONCATENATE($C23,".SL.TLF.TERT.ZS"),AREA_WB_6ATTRS,Seq!B$1,FALSE)/100,".")</f>
        <v>.</v>
      </c>
      <c r="FA23" s="27" t="str">
        <f>IFERROR(VLOOKUP(CONCATENATE($C23,".SL.TLF.TERT.ZS"),AREA_WB_6ATTRS,Seq!C$1,FALSE)/100,".")</f>
        <v>.</v>
      </c>
      <c r="FB23" s="27" t="str">
        <f>IFERROR(VLOOKUP(CONCATENATE($C23,".SL.TLF.TERT.ZS"),AREA_WB_6ATTRS,Seq!D$1,FALSE)/100,".")</f>
        <v>.</v>
      </c>
      <c r="FC23" s="27" t="str">
        <f>IFERROR(VLOOKUP(CONCATENATE($C23,".SL.TLF.TERT.ZS"),AREA_WB_6ATTRS,Seq!E$1,FALSE)/100,".")</f>
        <v>.</v>
      </c>
      <c r="FD23" s="27" t="str">
        <f>IFERROR(VLOOKUP(CONCATENATE($C23,".SL.TLF.TERT.ZS"),AREA_WB_6ATTRS,Seq!F$1,FALSE)/100,".")</f>
        <v>.</v>
      </c>
      <c r="FE23" s="27" t="str">
        <f>IFERROR(VLOOKUP(CONCATENATE($C23,".SL.TLF.TERT.ZS"),AREA_WB_6ATTRS,Seq!G$1,FALSE)/100,".")</f>
        <v>.</v>
      </c>
      <c r="FF23" s="27" t="str">
        <f>IFERROR(VLOOKUP(CONCATENATE($C23,".SL.TLF.TERT.ZS"),AREA_WB_6ATTRS,Seq!H$1,FALSE)/100,".")</f>
        <v>.</v>
      </c>
      <c r="FG23" s="27" t="str">
        <f>IFERROR(VLOOKUP(CONCATENATE($C23,".SL.TLF.TERT.ZS"),AREA_WB_6ATTRS,Seq!I$1,FALSE)/100,".")</f>
        <v>.</v>
      </c>
      <c r="FH23" s="27" t="str">
        <f>IFERROR(VLOOKUP(CONCATENATE($C23,".SL.TLF.TERT.ZS"),AREA_WB_6ATTRS,Seq!J$1,FALSE)/100,".")</f>
        <v>.</v>
      </c>
      <c r="FI23" s="27" t="str">
        <f>IFERROR(VLOOKUP(CONCATENATE($C23,".SL.TLF.TERT.ZS"),AREA_WB_6ATTRS,Seq!K$1,FALSE)/100,".")</f>
        <v>.</v>
      </c>
      <c r="FJ23" s="27" t="str">
        <f>IFERROR(VLOOKUP(CONCATENATE($C23,".SL.TLF.TERT.ZS"),AREA_WB_6ATTRS,Seq!L$1,FALSE)/100,".")</f>
        <v>.</v>
      </c>
      <c r="FK23" s="27" t="str">
        <f>IFERROR(VLOOKUP(CONCATENATE($C23,".SL.TLF.TERT.ZS"),AREA_WB_6ATTRS,Seq!M$1,FALSE)/100,".")</f>
        <v>.</v>
      </c>
      <c r="FL23" s="27" t="str">
        <f>IFERROR(VLOOKUP(CONCATENATE($C23,".SL.TLF.TERT.ZS"),AREA_WB_6ATTRS,Seq!N$1,FALSE)/100,".")</f>
        <v>.</v>
      </c>
      <c r="FM23" s="27" t="str">
        <f>IFERROR(VLOOKUP(CONCATENATE($C23,".SL.TLF.TERT.ZS"),AREA_WB_6ATTRS,Seq!O$1,FALSE)/100,".")</f>
        <v>.</v>
      </c>
      <c r="FN23" s="27" t="str">
        <f>IFERROR(VLOOKUP(CONCATENATE($C23,".SL.TLF.TERT.ZS"),AREA_WB_6ATTRS,Seq!P$1,FALSE)/100,".")</f>
        <v>.</v>
      </c>
      <c r="FO23" s="27" t="str">
        <f>IFERROR(VLOOKUP(CONCATENATE($C23,".SL.TLF.TERT.ZS"),AREA_WB_6ATTRS,Seq!Q$1,FALSE)/100,".")</f>
        <v>.</v>
      </c>
      <c r="FP23" s="27" t="str">
        <f>IFERROR(VLOOKUP(CONCATENATE($C23,".SL.TLF.TERT.ZS"),AREA_WB_6ATTRS,Seq!R$1,FALSE)/100,".")</f>
        <v>.</v>
      </c>
      <c r="FQ23" s="27" t="str">
        <f>IFERROR(VLOOKUP(CONCATENATE($C23,".SL.TLF.TERT.ZS"),AREA_WB_6ATTRS,Seq!S$1,FALSE)/100,".")</f>
        <v>.</v>
      </c>
      <c r="FR23" s="27" t="str">
        <f>IFERROR(VLOOKUP(CONCATENATE($C23,".SL.TLF.TERT.ZS"),AREA_WB_6ATTRS,Seq!T$1,FALSE)/100,".")</f>
        <v>.</v>
      </c>
      <c r="FS23" s="27" t="str">
        <f>IFERROR(VLOOKUP(CONCATENATE($C23,".SL.TLF.TERT.ZS"),AREA_WB_6ATTRS,Seq!U$1,FALSE)/100,".")</f>
        <v>.</v>
      </c>
      <c r="FT23" s="27" t="str">
        <f>IFERROR(VLOOKUP(CONCATENATE($C23,".SL.TLF.TERT.ZS"),AREA_WB_6ATTRS,Seq!V$1,FALSE)/100,".")</f>
        <v>.</v>
      </c>
      <c r="FU23" s="27" t="str">
        <f>IFERROR(VLOOKUP(CONCATENATE($C23,".SL.TLF.TERT.ZS"),AREA_WB_6ATTRS,Seq!W$1,FALSE)/100,".")</f>
        <v>.</v>
      </c>
      <c r="FV23" s="27" t="str">
        <f>IFERROR(VLOOKUP(CONCATENATE($C23,".SL.TLF.TERT.ZS"),AREA_WB_6ATTRS,Seq!X$1,FALSE)/100,".")</f>
        <v>.</v>
      </c>
      <c r="FW23" s="27" t="str">
        <f>IFERROR(VLOOKUP(CONCATENATE($C23,".SL.TLF.TERT.ZS"),AREA_WB_6ATTRS,Seq!Y$1,FALSE)/100,".")</f>
        <v>.</v>
      </c>
      <c r="FX23" s="27" t="str">
        <f>IFERROR(VLOOKUP(CONCATENATE($C23,".SL.TLF.TERT.ZS"),AREA_WB_6ATTRS,Seq!Z$1,FALSE)/100,".")</f>
        <v>.</v>
      </c>
      <c r="FY23" s="27" t="str">
        <f>IFERROR(VLOOKUP(CONCATENATE($C23,".SL.TLF.TERT.ZS"),AREA_WB_6ATTRS,Seq!AA$1,FALSE)/100,".")</f>
        <v>.</v>
      </c>
      <c r="FZ23" s="27" t="str">
        <f>IFERROR(VLOOKUP(CONCATENATE($C23,".SL.TLF.TERT.ZS"),AREA_WB_6ATTRS,Seq!AB$1,FALSE)/100,".")</f>
        <v>.</v>
      </c>
      <c r="GA23" s="27">
        <f>IFERROR(VLOOKUP(CONCATENATE($C23,".SL.TLF.TERT.ZS"),AREA_WB_6ATTRS,Seq!AC$1,FALSE)/100,".")</f>
        <v>0.24100000381469727</v>
      </c>
      <c r="GB23" s="27" t="str">
        <f>IFERROR(VLOOKUP(CONCATENATE($C23,".SL.TLF.TERT.ZS"),AREA_WB_6ATTRS,Seq!AD$1,FALSE)/100,".")</f>
        <v>.</v>
      </c>
      <c r="GC23" s="27" t="str">
        <f>IFERROR(VLOOKUP(CONCATENATE($C23,".SL.TLF.TERT.ZS"),AREA_WB_6ATTRS,Seq!AE$1,FALSE)/100,".")</f>
        <v>.</v>
      </c>
      <c r="GD23" s="27" t="str">
        <f>IFERROR(VLOOKUP(CONCATENATE($C23,".SL.TLF.TERT.ZS"),AREA_WB_6ATTRS,Seq!AF$1,FALSE)/100,".")</f>
        <v>.</v>
      </c>
      <c r="GE23" s="27" t="str">
        <f>IFERROR(VLOOKUP(CONCATENATE($C23,".SL.TLF.TERT.ZS"),AREA_WB_6ATTRS,Seq!AG$1,FALSE)/100,".")</f>
        <v>.</v>
      </c>
      <c r="GF23" s="27" t="str">
        <f>IFERROR(VLOOKUP(CONCATENATE($C23,".SL.TLF.TERT.ZS"),AREA_WB_6ATTRS,Seq!AH$1,FALSE)/100,".")</f>
        <v>.</v>
      </c>
      <c r="GG23" s="27" t="str">
        <f>IFERROR(VLOOKUP(CONCATENATE($C23,".SL.TLF.TERT.ZS"),AREA_WB_6ATTRS,Seq!AI$1,FALSE)/100,".")</f>
        <v>.</v>
      </c>
      <c r="GH23" s="27" t="str">
        <f>IFERROR(VLOOKUP(CONCATENATE($C23,".SL.TLF.TERT.ZS"),AREA_WB_6ATTRS,Seq!AJ$1,FALSE)/100,".")</f>
        <v>.</v>
      </c>
      <c r="GI23" s="27" t="str">
        <f>IFERROR(VLOOKUP(CONCATENATE($C23,".SL.TLF.TERT.ZS"),AREA_WB_6ATTRS,Seq!AK$1,FALSE)/100,".")</f>
        <v>.</v>
      </c>
      <c r="GJ23" s="27" t="str">
        <f>IFERROR(VLOOKUP(CONCATENATE($C23,".SL.TLF.TERT.ZS"),AREA_WB_6ATTRS,Seq!AL$1,FALSE)/100,".")</f>
        <v>.</v>
      </c>
      <c r="GK23" s="27"/>
      <c r="GL23" s="27"/>
      <c r="GM23" s="27" t="str">
        <f t="shared" si="28"/>
        <v>.</v>
      </c>
      <c r="GN23" s="27" t="str">
        <f t="shared" si="29"/>
        <v>.</v>
      </c>
      <c r="GO23" s="27" t="str">
        <f t="shared" si="40"/>
        <v>.</v>
      </c>
      <c r="GP23" s="27"/>
      <c r="GQ23" s="9" t="str">
        <f>IF(VLOOKUP($B23,EM_80!$B$1:$C$201,2,FALSE)&gt;0,VLOOKUP($B23,EM_80!$B$1:$C$201,2,FALSE),".")</f>
        <v>.</v>
      </c>
      <c r="GR23" s="9" t="str">
        <f t="shared" si="30"/>
        <v>.</v>
      </c>
      <c r="GS23" s="9" t="str">
        <f t="shared" si="31"/>
        <v>.</v>
      </c>
      <c r="GU23">
        <f t="shared" si="32"/>
        <v>2784713</v>
      </c>
      <c r="GV23">
        <f t="shared" si="33"/>
        <v>2974323</v>
      </c>
      <c r="GW23">
        <f t="shared" si="34"/>
        <v>3772283</v>
      </c>
      <c r="GX23">
        <f t="shared" si="35"/>
        <v>4227597</v>
      </c>
      <c r="GZ23" s="9" t="str">
        <f>IF(ISNA(VLOOKUP($B23,Area_EM_90,Seq!C$1,FALSE)),".",VLOOKUP($B23,Area_EM_90,Seq!C$1,FALSE))</f>
        <v>.</v>
      </c>
      <c r="HA23" s="9" t="str">
        <f>IF(ISNA(VLOOKUP($B23,Area_EM_90,Seq!D$1,FALSE)),".",VLOOKUP($B23,Area_EM_90,Seq!D$1,FALSE))</f>
        <v>.</v>
      </c>
      <c r="HB23" s="9" t="str">
        <f>IF(ISNA(VLOOKUP($B23,Area_EM_90,Seq!E$1,FALSE)),".",VLOOKUP($B23,Area_EM_90,Seq!E$1,FALSE))</f>
        <v>.</v>
      </c>
      <c r="HC23" s="9" t="str">
        <f>IF(ISNA(VLOOKUP($B23,Area_EM_90,Seq!F$1,FALSE)),".",VLOOKUP($B23,Area_EM_90,Seq!F$1,FALSE))</f>
        <v>.</v>
      </c>
      <c r="HD23" s="9" t="str">
        <f>IF(ISNA(VLOOKUP($B23,Area_EM_90,Seq!G$1,FALSE)),".",VLOOKUP($B23,Area_EM_90,Seq!G$1,FALSE))</f>
        <v>.</v>
      </c>
      <c r="HE23" s="9" t="str">
        <f>IF(ISNA(VLOOKUP($B23,Area_EM_90,Seq!H$1,FALSE)),".",VLOOKUP($B23,Area_EM_90,Seq!H$1,FALSE))</f>
        <v>.</v>
      </c>
      <c r="HF23" s="9" t="str">
        <f>IF(ISNA(VLOOKUP($B23,Area_EM_90,Seq!I$1,FALSE)),".",VLOOKUP($B23,Area_EM_90,Seq!I$1,FALSE))</f>
        <v>.</v>
      </c>
      <c r="HG23" s="9" t="str">
        <f>IF(ISNA(VLOOKUP($B23,Area_EM_90,Seq!J$1,FALSE)),".",VLOOKUP($B23,Area_EM_90,Seq!J$1,FALSE))</f>
        <v>.</v>
      </c>
      <c r="HH23" s="9" t="str">
        <f>IF(ISNA(VLOOKUP($B23,Area_EM_00,Seq!C$1,FALSE)),".",VLOOKUP($B23,Area_EM_00,Seq!C$1,FALSE))</f>
        <v>.</v>
      </c>
      <c r="HI23" s="9" t="str">
        <f>IF(ISNA(VLOOKUP($B23,Area_EM_00,Seq!D$1,FALSE)),".",VLOOKUP($B23,Area_EM_00,Seq!D$1,FALSE))</f>
        <v>.</v>
      </c>
      <c r="HJ23" s="9" t="str">
        <f>IF(ISNA(VLOOKUP($B23,Area_EM_00,Seq!E$1,FALSE)),".",VLOOKUP($B23,Area_EM_00,Seq!E$1,FALSE))</f>
        <v>.</v>
      </c>
      <c r="HK23" s="9" t="str">
        <f>IF(ISNA(VLOOKUP($B23,Area_EM_00,Seq!F$1,FALSE)),".",VLOOKUP($B23,Area_EM_00,Seq!F$1,FALSE))</f>
        <v>.</v>
      </c>
      <c r="HL23" s="9" t="str">
        <f>IF(ISNA(VLOOKUP($B23,Area_EM_00,Seq!G$1,FALSE)),".",VLOOKUP($B23,Area_EM_00,Seq!G$1,FALSE))</f>
        <v>.</v>
      </c>
      <c r="HM23" s="9" t="str">
        <f>IF(ISNA(VLOOKUP($B23,Area_EM_00,Seq!H$1,FALSE)),".",VLOOKUP($B23,Area_EM_00,Seq!H$1,FALSE))</f>
        <v>.</v>
      </c>
      <c r="HN23" s="9" t="str">
        <f>IF(ISNA(VLOOKUP($B23,Area_EM_00,Seq!I$1,FALSE)),".",VLOOKUP($B23,Area_EM_00,Seq!I$1,FALSE))</f>
        <v>.</v>
      </c>
      <c r="HO23" s="9" t="str">
        <f>IF(ISNA(VLOOKUP($B23,Area_EM_00,Seq!J$1,FALSE)),".",VLOOKUP($B23,Area_EM_00,Seq!J$1,FALSE))</f>
        <v>.</v>
      </c>
      <c r="HQ23" s="27"/>
      <c r="HR23" s="9">
        <f>IFERROR(VLOOKUP($B23,AREA_EM3_60_00,Seq!E$1,FALSE),".")</f>
        <v>0</v>
      </c>
      <c r="HS23" s="9">
        <f>IFERROR(VLOOKUP($B23,AREA_EM3_60_00,Seq!F$1,FALSE),".")</f>
        <v>48</v>
      </c>
      <c r="HT23" s="9">
        <f>IFERROR(VLOOKUP($B23,AREA_EM3_60_00,Seq!G$1,FALSE),".")</f>
        <v>330</v>
      </c>
      <c r="HU23" s="9" t="str">
        <f>IFERROR(VLOOKUP($B23,AREA_EM3_10,Seq!B$1,FALSE),".")</f>
        <v/>
      </c>
      <c r="HV23" s="9">
        <f t="shared" si="41"/>
        <v>2784713</v>
      </c>
      <c r="HW23" s="9">
        <f t="shared" si="42"/>
        <v>2974323</v>
      </c>
      <c r="HX23" s="9">
        <f t="shared" si="43"/>
        <v>3772283</v>
      </c>
      <c r="HY23" s="9">
        <f t="shared" si="44"/>
        <v>4227597</v>
      </c>
    </row>
    <row r="24" spans="1:233">
      <c r="A24" s="25" t="s">
        <v>2346</v>
      </c>
      <c r="B24" s="26" t="str">
        <f t="shared" si="0"/>
        <v>Macau</v>
      </c>
      <c r="C24" s="166" t="s">
        <v>1558</v>
      </c>
      <c r="D24" s="27">
        <f>VLOOKUP("CHN.NY.GDP.MKTP.KD",AREA_WB_6ATTRS,Seq!B$1,FALSE)/10000</f>
        <v>18294112.043860689</v>
      </c>
      <c r="E24" s="27">
        <f>VLOOKUP("CHN.NY.GDP.MKTP.KD",AREA_WB_6ATTRS,Seq!C$1,FALSE)/10000</f>
        <v>19245405.87014145</v>
      </c>
      <c r="F24" s="27">
        <f>VLOOKUP("CHN.NY.GDP.MKTP.KD",AREA_WB_6ATTRS,Seq!D$1,FALSE)/10000</f>
        <v>20996737.804324333</v>
      </c>
      <c r="G24" s="27">
        <f>VLOOKUP("CHN.NY.GDP.MKTP.KD",AREA_WB_6ATTRS,Seq!E$1,FALSE)/10000</f>
        <v>23285382.224995762</v>
      </c>
      <c r="H24" s="27">
        <f>VLOOKUP("CHN.NY.GDP.MKTP.KD",AREA_WB_6ATTRS,Seq!F$1,FALSE)/10000</f>
        <v>26824760.323195074</v>
      </c>
      <c r="I24" s="27">
        <f>VLOOKUP("CHN.NY.GDP.MKTP.KD",AREA_WB_6ATTRS,Seq!G$1,FALSE)/10000</f>
        <v>30446102.966826372</v>
      </c>
      <c r="J24" s="27">
        <f>VLOOKUP("CHN.NY.GDP.MKTP.KD",AREA_WB_6ATTRS,Seq!H$1,FALSE)/10000</f>
        <v>33125360.027907111</v>
      </c>
      <c r="K24" s="27">
        <f>VLOOKUP("CHN.NY.GDP.MKTP.KD",AREA_WB_6ATTRS,Seq!I$1,FALSE)/10000</f>
        <v>36967901.791144341</v>
      </c>
      <c r="L24" s="27">
        <f>VLOOKUP("CHN.NY.GDP.MKTP.KD",AREA_WB_6ATTRS,Seq!J$1,FALSE)/10000</f>
        <v>41145274.693543643</v>
      </c>
      <c r="M24" s="27">
        <f>VLOOKUP("CHN.NY.GDP.MKTP.KD",AREA_WB_6ATTRS,Seq!K$1,FALSE)/10000</f>
        <v>42832230.955979005</v>
      </c>
      <c r="N24" s="27">
        <f>VLOOKUP("CHN.NY.GDP.MKTP.KD",AREA_WB_6ATTRS,Seq!L$1,FALSE)/10000</f>
        <v>44459855.73230619</v>
      </c>
      <c r="O24" s="27">
        <f>VLOOKUP("CHN.NY.GDP.MKTP.KD",AREA_WB_6ATTRS,Seq!M$1,FALSE)/10000</f>
        <v>48550162.459678344</v>
      </c>
      <c r="P24" s="27">
        <f>VLOOKUP("CHN.NY.GDP.MKTP.KD",AREA_WB_6ATTRS,Seq!N$1,FALSE)/10000</f>
        <v>55444285.528952621</v>
      </c>
      <c r="Q24" s="27">
        <f>VLOOKUP("CHN.NY.GDP.MKTP.KD",AREA_WB_6ATTRS,Seq!O$1,FALSE)/10000</f>
        <v>63206485.503006078</v>
      </c>
      <c r="R24" s="27">
        <f>VLOOKUP("CHN.NY.GDP.MKTP.KD",AREA_WB_6ATTRS,Seq!P$1,FALSE)/10000</f>
        <v>71486535.103899792</v>
      </c>
      <c r="S24" s="27">
        <f>VLOOKUP("CHN.NY.GDP.MKTP.KD",AREA_WB_6ATTRS,Seq!Q$1,FALSE)/10000</f>
        <v>79278567.430224851</v>
      </c>
      <c r="T24" s="27">
        <f>VLOOKUP("CHN.NY.GDP.MKTP.KD",AREA_WB_6ATTRS,Seq!R$1,FALSE)/10000</f>
        <v>87206424.173247412</v>
      </c>
      <c r="U24" s="27">
        <f>VLOOKUP("CHN.NY.GDP.MKTP.KD",AREA_WB_6ATTRS,Seq!S$1,FALSE)/10000</f>
        <v>95316621.621359423</v>
      </c>
      <c r="V24" s="27">
        <f>VLOOKUP("CHN.NY.GDP.MKTP.KD",AREA_WB_6ATTRS,Seq!T$1,FALSE)/10000</f>
        <v>102751318.10782552</v>
      </c>
      <c r="W24" s="27">
        <f>VLOOKUP("CHN.NY.GDP.MKTP.KD",AREA_WB_6ATTRS,Seq!U$1,FALSE)/10000</f>
        <v>110560418.28402025</v>
      </c>
      <c r="X24" s="27">
        <f>VLOOKUP("CHN.NY.GDP.MKTP.KD",AREA_WB_6ATTRS,Seq!V$1,FALSE)/10000</f>
        <v>119847493.41987793</v>
      </c>
      <c r="Y24" s="27">
        <f>VLOOKUP("CHN.NY.GDP.MKTP.KD",AREA_WB_6ATTRS,Seq!W$1,FALSE)/10000</f>
        <v>129794835.37372778</v>
      </c>
      <c r="Z24" s="27">
        <f>VLOOKUP("CHN.NY.GDP.MKTP.KD",AREA_WB_6ATTRS,Seq!X$1,FALSE)/10000</f>
        <v>141606165.392737</v>
      </c>
      <c r="AA24" s="27">
        <f>VLOOKUP("CHN.NY.GDP.MKTP.KD",AREA_WB_6ATTRS,Seq!Y$1,FALSE)/10000</f>
        <v>155766781.9320105</v>
      </c>
      <c r="AB24" s="27">
        <f>VLOOKUP("CHN.NY.GDP.MKTP.KD",AREA_WB_6ATTRS,Seq!Z$1,FALSE)/10000</f>
        <v>171499226.90714428</v>
      </c>
      <c r="AC24" s="27">
        <f>VLOOKUP("CHN.NY.GDP.MKTP.KD",AREA_WB_6ATTRS,Seq!AA$1,FALSE)/10000</f>
        <v>190878639.54765138</v>
      </c>
      <c r="AD24" s="27">
        <f>VLOOKUP("CHN.NY.GDP.MKTP.KD",AREA_WB_6ATTRS,Seq!AB$1,FALSE)/10000</f>
        <v>215120226.77020231</v>
      </c>
      <c r="AE24" s="27">
        <f>VLOOKUP("CHN.NY.GDP.MKTP.KD",AREA_WB_6ATTRS,Seq!AC$1,FALSE)/10000</f>
        <v>245667298.97157177</v>
      </c>
      <c r="AF24" s="27">
        <f>VLOOKUP("CHN.NY.GDP.MKTP.KD",AREA_WB_6ATTRS,Seq!AD$1,FALSE)/10000</f>
        <v>269251359.67284226</v>
      </c>
      <c r="AG24" s="27">
        <f>VLOOKUP("CHN.NY.GDP.MKTP.KD",AREA_WB_6ATTRS,Seq!AE$1,FALSE)/10000</f>
        <v>294022484.76274431</v>
      </c>
      <c r="AH24" s="27">
        <f>VLOOKUP("CHN.NY.GDP.MKTP.KD",AREA_WB_6ATTRS,Seq!AF$1,FALSE)/10000</f>
        <v>324600823.17806971</v>
      </c>
      <c r="AI24" s="27">
        <f>VLOOKUP("CHN.NY.GDP.MKTP.KD",AREA_WB_6ATTRS,Seq!AG$1,FALSE)/10000</f>
        <v>354139498.08727396</v>
      </c>
      <c r="AJ24" s="27"/>
      <c r="AK24" s="27"/>
      <c r="AL24" s="27"/>
      <c r="AM24" s="27"/>
      <c r="AN24" s="27"/>
      <c r="AO24" s="27"/>
      <c r="AP24" s="27" t="str">
        <f>IFERROR(VLOOKUP(CONCATENATE($C24, ".NY.GDP.MKTP.KD"),AREA_WB_6ATTRS,Seq!B$1,FALSE)/10000,".")</f>
        <v>.</v>
      </c>
      <c r="AQ24" s="27" t="str">
        <f>IFERROR(VLOOKUP(CONCATENATE($C24, ".NY.GDP.MKTP.KD"),AREA_WB_6ATTRS,Seq!C$1,FALSE)/10000,".")</f>
        <v>.</v>
      </c>
      <c r="AR24" s="27">
        <f>IFERROR(VLOOKUP(CONCATENATE($C24, ".NY.GDP.MKTP.KD"),AREA_WB_6ATTRS,Seq!D$1,FALSE)/10000,".")</f>
        <v>261653.49298582316</v>
      </c>
      <c r="AS24" s="27">
        <f>IFERROR(VLOOKUP(CONCATENATE($C24, ".NY.GDP.MKTP.KD"),AREA_WB_6ATTRS,Seq!E$1,FALSE)/10000,".")</f>
        <v>287818.84228440555</v>
      </c>
      <c r="AT24" s="27">
        <f>IFERROR(VLOOKUP(CONCATENATE($C24, ".NY.GDP.MKTP.KD"),AREA_WB_6ATTRS,Seq!F$1,FALSE)/10000,".")</f>
        <v>312283.44387858</v>
      </c>
      <c r="AU24" s="27">
        <f>IFERROR(VLOOKUP(CONCATENATE($C24, ".NY.GDP.MKTP.KD"),AREA_WB_6ATTRS,Seq!G$1,FALSE)/10000,".")</f>
        <v>314469.42798573006</v>
      </c>
      <c r="AV24" s="27">
        <f>IFERROR(VLOOKUP(CONCATENATE($C24, ".NY.GDP.MKTP.KD"),AREA_WB_6ATTRS,Seq!H$1,FALSE)/10000,".")</f>
        <v>335538.87966077396</v>
      </c>
      <c r="AW24" s="27">
        <f>IFERROR(VLOOKUP(CONCATENATE($C24, ".NY.GDP.MKTP.KD"),AREA_WB_6ATTRS,Seq!I$1,FALSE)/10000,".")</f>
        <v>383520.93945226463</v>
      </c>
      <c r="AX24" s="27">
        <f>IFERROR(VLOOKUP(CONCATENATE($C24, ".NY.GDP.MKTP.KD"),AREA_WB_6ATTRS,Seq!J$1,FALSE)/10000,".")</f>
        <v>413435.57272954128</v>
      </c>
      <c r="AY24" s="27">
        <f>IFERROR(VLOOKUP(CONCATENATE($C24, ".NY.GDP.MKTP.KD"),AREA_WB_6ATTRS,Seq!K$1,FALSE)/10000,".")</f>
        <v>434107.35136601841</v>
      </c>
      <c r="AZ24" s="27">
        <f>IFERROR(VLOOKUP(CONCATENATE($C24, ".NY.GDP.MKTP.KD"),AREA_WB_6ATTRS,Seq!L$1,FALSE)/10000,".")</f>
        <v>468835.93947529991</v>
      </c>
      <c r="BA24" s="27">
        <f>IFERROR(VLOOKUP(CONCATENATE($C24, ".NY.GDP.MKTP.KD"),AREA_WB_6ATTRS,Seq!M$1,FALSE)/10000,".")</f>
        <v>486182.86923588603</v>
      </c>
      <c r="BB24" s="27">
        <f>IFERROR(VLOOKUP(CONCATENATE($C24, ".NY.GDP.MKTP.KD"),AREA_WB_6ATTRS,Seq!N$1,FALSE)/10000,".")</f>
        <v>550845.19084425888</v>
      </c>
      <c r="BC24" s="27">
        <f>IFERROR(VLOOKUP(CONCATENATE($C24, ".NY.GDP.MKTP.KD"),AREA_WB_6ATTRS,Seq!O$1,FALSE)/10000,".")</f>
        <v>579489.14076816035</v>
      </c>
      <c r="BD24" s="27">
        <f>IFERROR(VLOOKUP(CONCATENATE($C24, ".NY.GDP.MKTP.KD"),AREA_WB_6ATTRS,Seq!P$1,FALSE)/10000,".")</f>
        <v>604407.17382119119</v>
      </c>
      <c r="BE24" s="27">
        <f>IFERROR(VLOOKUP(CONCATENATE($C24, ".NY.GDP.MKTP.KD"),AREA_WB_6ATTRS,Seq!Q$1,FALSE)/10000,".")</f>
        <v>624352.61055729049</v>
      </c>
      <c r="BF24" s="27">
        <f>IFERROR(VLOOKUP(CONCATENATE($C24, ".NY.GDP.MKTP.KD"),AREA_WB_6ATTRS,Seq!R$1,FALSE)/10000,".")</f>
        <v>621855.20011506125</v>
      </c>
      <c r="BG24" s="27">
        <f>IFERROR(VLOOKUP(CONCATENATE($C24, ".NY.GDP.MKTP.KD"),AREA_WB_6ATTRS,Seq!S$1,FALSE)/10000,".")</f>
        <v>619989.6345147161</v>
      </c>
      <c r="BH24" s="27">
        <f>IFERROR(VLOOKUP(CONCATENATE($C24, ".NY.GDP.MKTP.KD"),AREA_WB_6ATTRS,Seq!T$1,FALSE)/10000,".")</f>
        <v>591470.11132703908</v>
      </c>
      <c r="BI24" s="27">
        <f>IFERROR(VLOOKUP(CONCATENATE($C24, ".NY.GDP.MKTP.KD"),AREA_WB_6ATTRS,Seq!U$1,FALSE)/10000,".")</f>
        <v>577274.82865519007</v>
      </c>
      <c r="BJ24" s="27">
        <f>IFERROR(VLOOKUP(CONCATENATE($C24, ".NY.GDP.MKTP.KD"),AREA_WB_6ATTRS,Seq!V$1,FALSE)/10000,".")</f>
        <v>610179.49388853589</v>
      </c>
      <c r="BK24" s="27">
        <f>IFERROR(VLOOKUP(CONCATENATE($C24, ".NY.GDP.MKTP.KD"),AREA_WB_6ATTRS,Seq!W$1,FALSE)/10000,".")</f>
        <v>627874.69921130338</v>
      </c>
      <c r="BL24" s="27">
        <f>IFERROR(VLOOKUP(CONCATENATE($C24, ".NY.GDP.MKTP.KD"),AREA_WB_6ATTRS,Seq!X$1,FALSE)/10000,".")</f>
        <v>683776.72393110662</v>
      </c>
      <c r="BM24" s="27">
        <f>IFERROR(VLOOKUP(CONCATENATE($C24, ".NY.GDP.MKTP.KD"),AREA_WB_6ATTRS,Seq!Y$1,FALSE)/10000,".")</f>
        <v>769819.92988803249</v>
      </c>
      <c r="BN24" s="27">
        <f>IFERROR(VLOOKUP(CONCATENATE($C24, ".NY.GDP.MKTP.KD"),AREA_WB_6ATTRS,Seq!Z$1,FALSE)/10000,".")</f>
        <v>976782.74530036491</v>
      </c>
      <c r="BO24" s="27">
        <f>IFERROR(VLOOKUP(CONCATENATE($C24, ".NY.GDP.MKTP.KD"),AREA_WB_6ATTRS,Seq!AA$1,FALSE)/10000,".")</f>
        <v>1060215.7499926572</v>
      </c>
      <c r="BP24" s="27">
        <f>IFERROR(VLOOKUP(CONCATENATE($C24, ".NY.GDP.MKTP.KD"),AREA_WB_6ATTRS,Seq!AB$1,FALSE)/10000,".")</f>
        <v>1213222.4050105454</v>
      </c>
      <c r="BQ24" s="27">
        <f>IFERROR(VLOOKUP(CONCATENATE($C24, ".NY.GDP.MKTP.KD"),AREA_WB_6ATTRS,Seq!AC$1,FALSE)/10000,".")</f>
        <v>1387694.4294431079</v>
      </c>
      <c r="BR24" s="27">
        <f>IFERROR(VLOOKUP(CONCATENATE($C24, ".NY.GDP.MKTP.KD"),AREA_WB_6ATTRS,Seq!AD$1,FALSE)/10000,".")</f>
        <v>1433908.2785659041</v>
      </c>
      <c r="BS24" s="27">
        <f>IFERROR(VLOOKUP(CONCATENATE($C24, ".NY.GDP.MKTP.KD"),AREA_WB_6ATTRS,Seq!AE$1,FALSE)/10000,".")</f>
        <v>1458638.756885994</v>
      </c>
      <c r="BT24" s="27">
        <f>IFERROR(VLOOKUP(CONCATENATE($C24, ".NY.GDP.MKTP.KD"),AREA_WB_6ATTRS,Seq!AF$1,FALSE)/10000,".")</f>
        <v>1852995.1645020165</v>
      </c>
      <c r="BU24" s="27">
        <f>IFERROR(VLOOKUP(CONCATENATE($C24, ".NY.GDP.MKTP.KD"),AREA_WB_6ATTRS,Seq!AG$1,FALSE)/10000,".")</f>
        <v>2237306.7975962088</v>
      </c>
      <c r="BV24" s="27"/>
      <c r="BW24" s="27"/>
      <c r="BX24" s="27"/>
      <c r="BY24" s="27"/>
      <c r="BZ24" s="27"/>
      <c r="CA24" s="27"/>
      <c r="CB24" s="27"/>
      <c r="CC24" s="27">
        <f>CNPop!A$48</f>
        <v>5.0000000000000001E-3</v>
      </c>
      <c r="CD24" s="27">
        <f>CNPop!B$48</f>
        <v>6.0000000000000001E-3</v>
      </c>
      <c r="CE24" s="27">
        <f>CNPop!C$48</f>
        <v>6.0000000000000001E-3</v>
      </c>
      <c r="CF24" s="27">
        <f>CNPop!D$48</f>
        <v>7.0000000000000001E-3</v>
      </c>
      <c r="CG24" s="27">
        <f>CNPop!E$48</f>
        <v>7.0000000000000001E-3</v>
      </c>
      <c r="CH24" s="27">
        <f>CNPop!F$48</f>
        <v>8.0000000000000002E-3</v>
      </c>
      <c r="CI24" s="27">
        <f>CNPop!G$48</f>
        <v>8.9999999999999993E-3</v>
      </c>
      <c r="CJ24" s="27">
        <f>CNPop!H$48</f>
        <v>0.01</v>
      </c>
      <c r="CK24" s="27">
        <f>CNPop!I$48</f>
        <v>1.0999999999999999E-2</v>
      </c>
      <c r="CL24" s="27">
        <f>CNPop!J$48</f>
        <v>1.2E-2</v>
      </c>
      <c r="CM24" s="27">
        <f>CNPop!K$48</f>
        <v>1.4E-2</v>
      </c>
      <c r="CN24" s="27">
        <f>CNPop!L$48</f>
        <v>1.6E-2</v>
      </c>
      <c r="CO24" s="27">
        <f>CNPop!M$48</f>
        <v>1.7000000000000001E-2</v>
      </c>
      <c r="CP24" s="27">
        <f>CNPop!N$48</f>
        <v>1.9E-2</v>
      </c>
      <c r="CQ24" s="27">
        <f>CNPop!O$48</f>
        <v>2.1000000000000001E-2</v>
      </c>
      <c r="CR24" s="27">
        <f>CNPop!P$48</f>
        <v>2.3E-2</v>
      </c>
      <c r="CS24" s="27">
        <f>CNPop!Q$48</f>
        <v>2.5999999999999999E-2</v>
      </c>
      <c r="CT24" s="27">
        <f>CNPop!R$48</f>
        <v>2.8000000000000001E-2</v>
      </c>
      <c r="CU24" s="27">
        <f>CNPop!S$48</f>
        <v>0.03</v>
      </c>
      <c r="CV24" s="27">
        <f>CNPop!T$48</f>
        <v>3.3000000000000002E-2</v>
      </c>
      <c r="CW24" s="27">
        <f>CNPop!U$48</f>
        <v>3.5999999999999997E-2</v>
      </c>
      <c r="CX24" s="27">
        <f>CNPop!V$48</f>
        <v>3.9E-2</v>
      </c>
      <c r="CY24" s="27">
        <f>CNPop!W$48</f>
        <v>4.2000000000000003E-2</v>
      </c>
      <c r="CZ24" s="27">
        <f>CNPop!X$48</f>
        <v>4.4999999999999998E-2</v>
      </c>
      <c r="DA24" s="27">
        <f>CNPop!Y$48</f>
        <v>4.9000000000000002E-2</v>
      </c>
      <c r="DB24" s="27">
        <f>CNPop!Z$48</f>
        <v>5.1999999999999998E-2</v>
      </c>
      <c r="DC24" s="27">
        <f>CNPop!AA$48</f>
        <v>5.6000000000000001E-2</v>
      </c>
      <c r="DD24" s="27">
        <f>CNPop!AB$48</f>
        <v>0.06</v>
      </c>
      <c r="DE24" s="27">
        <f>CNPop!AC$48</f>
        <v>6.3E-2</v>
      </c>
      <c r="DF24" s="27">
        <f>CNPop!AD$48</f>
        <v>6.8000000000000005E-2</v>
      </c>
      <c r="DG24" s="27">
        <f>CNPop!AE$48</f>
        <v>7.1999999999999995E-2</v>
      </c>
      <c r="DH24" s="27">
        <f>CNPop!AF$48</f>
        <v>7.5999999999999998E-2</v>
      </c>
      <c r="DI24" s="27">
        <f>CNPop!AG$48</f>
        <v>8.1000000000000003E-2</v>
      </c>
      <c r="DJ24" s="27">
        <f>CNPop!AH$48</f>
        <v>8.5000000000000006E-2</v>
      </c>
      <c r="DK24" s="27">
        <f>CNPop!AI$48</f>
        <v>0.09</v>
      </c>
      <c r="DL24" s="27">
        <f>CNPop!AJ$48</f>
        <v>9.5000000000000001E-2</v>
      </c>
      <c r="DM24" s="27">
        <f>CNPop!AK$48</f>
        <v>0.1</v>
      </c>
      <c r="DN24" s="27"/>
      <c r="DO24" s="27">
        <f t="shared" si="1"/>
        <v>8.600000381469726E-2</v>
      </c>
      <c r="DP24" s="27">
        <f t="shared" si="2"/>
        <v>8.600000381469726E-2</v>
      </c>
      <c r="DQ24" s="27">
        <f t="shared" si="3"/>
        <v>8.600000381469726E-2</v>
      </c>
      <c r="DR24" s="27">
        <f t="shared" si="4"/>
        <v>8.600000381469726E-2</v>
      </c>
      <c r="DS24" s="27">
        <f t="shared" si="5"/>
        <v>8.600000381469726E-2</v>
      </c>
      <c r="DT24" s="27">
        <f t="shared" si="6"/>
        <v>8.600000381469726E-2</v>
      </c>
      <c r="DU24" s="27">
        <f t="shared" si="7"/>
        <v>8.600000381469726E-2</v>
      </c>
      <c r="DV24" s="27">
        <f t="shared" si="8"/>
        <v>8.600000381469726E-2</v>
      </c>
      <c r="DW24" s="27">
        <f t="shared" si="9"/>
        <v>8.600000381469726E-2</v>
      </c>
      <c r="DX24" s="27">
        <f t="shared" si="10"/>
        <v>8.600000381469726E-2</v>
      </c>
      <c r="DY24" s="27">
        <f t="shared" si="11"/>
        <v>8.600000381469726E-2</v>
      </c>
      <c r="DZ24" s="27">
        <f t="shared" si="12"/>
        <v>8.600000381469726E-2</v>
      </c>
      <c r="EA24" s="27">
        <f t="shared" si="13"/>
        <v>8.600000381469726E-2</v>
      </c>
      <c r="EB24" s="27">
        <f t="shared" si="14"/>
        <v>8.600000381469726E-2</v>
      </c>
      <c r="EC24" s="27">
        <f t="shared" si="15"/>
        <v>8.600000381469726E-2</v>
      </c>
      <c r="ED24" s="27">
        <f t="shared" si="16"/>
        <v>8.600000381469726E-2</v>
      </c>
      <c r="EE24" s="27">
        <f t="shared" si="17"/>
        <v>8.600000381469726E-2</v>
      </c>
      <c r="EF24" s="27">
        <f t="shared" si="18"/>
        <v>0.09</v>
      </c>
      <c r="EG24" s="27">
        <f t="shared" si="19"/>
        <v>9.6999998092651363E-2</v>
      </c>
      <c r="EH24" s="27">
        <f t="shared" si="20"/>
        <v>0.11</v>
      </c>
      <c r="EI24" s="27">
        <f t="shared" si="21"/>
        <v>0.12199999809265137</v>
      </c>
      <c r="EJ24" s="27">
        <f t="shared" si="22"/>
        <v>0.11899999618530273</v>
      </c>
      <c r="EK24" s="27">
        <f t="shared" si="23"/>
        <v>0.13</v>
      </c>
      <c r="EL24" s="27">
        <f t="shared" si="24"/>
        <v>0.14899999618530274</v>
      </c>
      <c r="EM24" s="27">
        <f t="shared" si="25"/>
        <v>0.15300000190734864</v>
      </c>
      <c r="EN24" s="27">
        <f t="shared" si="26"/>
        <v>0.15300000190734864</v>
      </c>
      <c r="EO24" s="27">
        <f t="shared" si="27"/>
        <v>0.16799999237060548</v>
      </c>
      <c r="EP24" s="27">
        <f t="shared" si="37"/>
        <v>0.18899999618530272</v>
      </c>
      <c r="EQ24" s="27">
        <f t="shared" si="38"/>
        <v>0.20899999618530274</v>
      </c>
      <c r="ER24" s="27">
        <f t="shared" si="51"/>
        <v>0.20899999618530274</v>
      </c>
      <c r="ES24" s="27">
        <f t="shared" si="51"/>
        <v>0.20899999618530274</v>
      </c>
      <c r="ET24" s="27">
        <f t="shared" si="51"/>
        <v>0.20899999618530274</v>
      </c>
      <c r="EU24" s="27"/>
      <c r="EV24" s="27"/>
      <c r="EW24" s="27"/>
      <c r="EX24" s="27"/>
      <c r="EY24" s="27"/>
      <c r="EZ24" s="27" t="str">
        <f>IFERROR(VLOOKUP(CONCATENATE($C24,".SL.TLF.TERT.ZS"),AREA_WB_6ATTRS,Seq!B$1,FALSE)/100,".")</f>
        <v>.</v>
      </c>
      <c r="FA24" s="27" t="str">
        <f>IFERROR(VLOOKUP(CONCATENATE($C24,".SL.TLF.TERT.ZS"),AREA_WB_6ATTRS,Seq!C$1,FALSE)/100,".")</f>
        <v>.</v>
      </c>
      <c r="FB24" s="27" t="str">
        <f>IFERROR(VLOOKUP(CONCATENATE($C24,".SL.TLF.TERT.ZS"),AREA_WB_6ATTRS,Seq!D$1,FALSE)/100,".")</f>
        <v>.</v>
      </c>
      <c r="FC24" s="27" t="str">
        <f>IFERROR(VLOOKUP(CONCATENATE($C24,".SL.TLF.TERT.ZS"),AREA_WB_6ATTRS,Seq!E$1,FALSE)/100,".")</f>
        <v>.</v>
      </c>
      <c r="FD24" s="27" t="str">
        <f>IFERROR(VLOOKUP(CONCATENATE($C24,".SL.TLF.TERT.ZS"),AREA_WB_6ATTRS,Seq!F$1,FALSE)/100,".")</f>
        <v>.</v>
      </c>
      <c r="FE24" s="27" t="str">
        <f>IFERROR(VLOOKUP(CONCATENATE($C24,".SL.TLF.TERT.ZS"),AREA_WB_6ATTRS,Seq!G$1,FALSE)/100,".")</f>
        <v>.</v>
      </c>
      <c r="FF24" s="27" t="str">
        <f>IFERROR(VLOOKUP(CONCATENATE($C24,".SL.TLF.TERT.ZS"),AREA_WB_6ATTRS,Seq!H$1,FALSE)/100,".")</f>
        <v>.</v>
      </c>
      <c r="FG24" s="27" t="str">
        <f>IFERROR(VLOOKUP(CONCATENATE($C24,".SL.TLF.TERT.ZS"),AREA_WB_6ATTRS,Seq!I$1,FALSE)/100,".")</f>
        <v>.</v>
      </c>
      <c r="FH24" s="27" t="str">
        <f>IFERROR(VLOOKUP(CONCATENATE($C24,".SL.TLF.TERT.ZS"),AREA_WB_6ATTRS,Seq!J$1,FALSE)/100,".")</f>
        <v>.</v>
      </c>
      <c r="FI24" s="27" t="str">
        <f>IFERROR(VLOOKUP(CONCATENATE($C24,".SL.TLF.TERT.ZS"),AREA_WB_6ATTRS,Seq!K$1,FALSE)/100,".")</f>
        <v>.</v>
      </c>
      <c r="FJ24" s="27" t="str">
        <f>IFERROR(VLOOKUP(CONCATENATE($C24,".SL.TLF.TERT.ZS"),AREA_WB_6ATTRS,Seq!L$1,FALSE)/100,".")</f>
        <v>.</v>
      </c>
      <c r="FK24" s="27" t="str">
        <f>IFERROR(VLOOKUP(CONCATENATE($C24,".SL.TLF.TERT.ZS"),AREA_WB_6ATTRS,Seq!M$1,FALSE)/100,".")</f>
        <v>.</v>
      </c>
      <c r="FL24" s="27" t="str">
        <f>IFERROR(VLOOKUP(CONCATENATE($C24,".SL.TLF.TERT.ZS"),AREA_WB_6ATTRS,Seq!N$1,FALSE)/100,".")</f>
        <v>.</v>
      </c>
      <c r="FM24" s="27" t="str">
        <f>IFERROR(VLOOKUP(CONCATENATE($C24,".SL.TLF.TERT.ZS"),AREA_WB_6ATTRS,Seq!O$1,FALSE)/100,".")</f>
        <v>.</v>
      </c>
      <c r="FN24" s="27" t="str">
        <f>IFERROR(VLOOKUP(CONCATENATE($C24,".SL.TLF.TERT.ZS"),AREA_WB_6ATTRS,Seq!P$1,FALSE)/100,".")</f>
        <v>.</v>
      </c>
      <c r="FO24" s="27" t="str">
        <f>IFERROR(VLOOKUP(CONCATENATE($C24,".SL.TLF.TERT.ZS"),AREA_WB_6ATTRS,Seq!Q$1,FALSE)/100,".")</f>
        <v>.</v>
      </c>
      <c r="FP24" s="27">
        <f>IFERROR(VLOOKUP(CONCATENATE($C24,".SL.TLF.TERT.ZS"),AREA_WB_6ATTRS,Seq!R$1,FALSE)/100,".")</f>
        <v>8.600000381469726E-2</v>
      </c>
      <c r="FQ24" s="27">
        <f>IFERROR(VLOOKUP(CONCATENATE($C24,".SL.TLF.TERT.ZS"),AREA_WB_6ATTRS,Seq!S$1,FALSE)/100,".")</f>
        <v>0.09</v>
      </c>
      <c r="FR24" s="27">
        <f>IFERROR(VLOOKUP(CONCATENATE($C24,".SL.TLF.TERT.ZS"),AREA_WB_6ATTRS,Seq!T$1,FALSE)/100,".")</f>
        <v>9.6999998092651363E-2</v>
      </c>
      <c r="FS24" s="27">
        <f>IFERROR(VLOOKUP(CONCATENATE($C24,".SL.TLF.TERT.ZS"),AREA_WB_6ATTRS,Seq!U$1,FALSE)/100,".")</f>
        <v>0.11</v>
      </c>
      <c r="FT24" s="27">
        <f>IFERROR(VLOOKUP(CONCATENATE($C24,".SL.TLF.TERT.ZS"),AREA_WB_6ATTRS,Seq!V$1,FALSE)/100,".")</f>
        <v>0.12199999809265137</v>
      </c>
      <c r="FU24" s="27">
        <f>IFERROR(VLOOKUP(CONCATENATE($C24,".SL.TLF.TERT.ZS"),AREA_WB_6ATTRS,Seq!W$1,FALSE)/100,".")</f>
        <v>0.11899999618530273</v>
      </c>
      <c r="FV24" s="27">
        <f>IFERROR(VLOOKUP(CONCATENATE($C24,".SL.TLF.TERT.ZS"),AREA_WB_6ATTRS,Seq!X$1,FALSE)/100,".")</f>
        <v>0.13</v>
      </c>
      <c r="FW24" s="27">
        <f>IFERROR(VLOOKUP(CONCATENATE($C24,".SL.TLF.TERT.ZS"),AREA_WB_6ATTRS,Seq!Y$1,FALSE)/100,".")</f>
        <v>0.14899999618530274</v>
      </c>
      <c r="FX24" s="27" t="str">
        <f>IFERROR(VLOOKUP(CONCATENATE($C24,".SL.TLF.TERT.ZS"),AREA_WB_6ATTRS,Seq!Z$1,FALSE)/100,".")</f>
        <v>.</v>
      </c>
      <c r="FY24" s="27">
        <f>IFERROR(VLOOKUP(CONCATENATE($C24,".SL.TLF.TERT.ZS"),AREA_WB_6ATTRS,Seq!AA$1,FALSE)/100,".")</f>
        <v>0.15300000190734864</v>
      </c>
      <c r="FZ24" s="27">
        <f>IFERROR(VLOOKUP(CONCATENATE($C24,".SL.TLF.TERT.ZS"),AREA_WB_6ATTRS,Seq!AB$1,FALSE)/100,".")</f>
        <v>0.16799999237060548</v>
      </c>
      <c r="GA24" s="27">
        <f>IFERROR(VLOOKUP(CONCATENATE($C24,".SL.TLF.TERT.ZS"),AREA_WB_6ATTRS,Seq!AC$1,FALSE)/100,".")</f>
        <v>0.18899999618530272</v>
      </c>
      <c r="GB24" s="27">
        <f>IFERROR(VLOOKUP(CONCATENATE($C24,".SL.TLF.TERT.ZS"),AREA_WB_6ATTRS,Seq!AD$1,FALSE)/100,".")</f>
        <v>0.20899999618530274</v>
      </c>
      <c r="GC24" s="27" t="str">
        <f>IFERROR(VLOOKUP(CONCATENATE($C24,".SL.TLF.TERT.ZS"),AREA_WB_6ATTRS,Seq!AE$1,FALSE)/100,".")</f>
        <v>.</v>
      </c>
      <c r="GD24" s="27" t="str">
        <f>IFERROR(VLOOKUP(CONCATENATE($C24,".SL.TLF.TERT.ZS"),AREA_WB_6ATTRS,Seq!AF$1,FALSE)/100,".")</f>
        <v>.</v>
      </c>
      <c r="GE24" s="27" t="str">
        <f>IFERROR(VLOOKUP(CONCATENATE($C24,".SL.TLF.TERT.ZS"),AREA_WB_6ATTRS,Seq!AG$1,FALSE)/100,".")</f>
        <v>.</v>
      </c>
      <c r="GF24" s="27" t="str">
        <f>IFERROR(VLOOKUP(CONCATENATE($C24,".SL.TLF.TERT.ZS"),AREA_WB_6ATTRS,Seq!AH$1,FALSE)/100,".")</f>
        <v>.</v>
      </c>
      <c r="GG24" s="27" t="str">
        <f>IFERROR(VLOOKUP(CONCATENATE($C24,".SL.TLF.TERT.ZS"),AREA_WB_6ATTRS,Seq!AI$1,FALSE)/100,".")</f>
        <v>.</v>
      </c>
      <c r="GH24" s="27" t="str">
        <f>IFERROR(VLOOKUP(CONCATENATE($C24,".SL.TLF.TERT.ZS"),AREA_WB_6ATTRS,Seq!AJ$1,FALSE)/100,".")</f>
        <v>.</v>
      </c>
      <c r="GI24" s="27" t="str">
        <f>IFERROR(VLOOKUP(CONCATENATE($C24,".SL.TLF.TERT.ZS"),AREA_WB_6ATTRS,Seq!AK$1,FALSE)/100,".")</f>
        <v>.</v>
      </c>
      <c r="GJ24" s="27" t="str">
        <f>IFERROR(VLOOKUP(CONCATENATE($C24,".SL.TLF.TERT.ZS"),AREA_WB_6ATTRS,Seq!AL$1,FALSE)/100,".")</f>
        <v>.</v>
      </c>
      <c r="GK24" s="27"/>
      <c r="GL24" s="27"/>
      <c r="GM24" s="27">
        <f t="shared" si="28"/>
        <v>1.0758157694261046</v>
      </c>
      <c r="GN24" s="27">
        <f t="shared" si="29"/>
        <v>0.47746888368193641</v>
      </c>
      <c r="GO24" s="27" t="str">
        <f t="shared" si="40"/>
        <v>.</v>
      </c>
      <c r="GP24" s="27"/>
      <c r="GQ24" s="9">
        <f>IF(VLOOKUP($B24,EM_80!$B$1:$C$201,2,FALSE)&gt;0,VLOOKUP($B24,EM_80!$B$1:$C$201,2,FALSE),".")</f>
        <v>271140</v>
      </c>
      <c r="GR24" s="9">
        <f t="shared" si="30"/>
        <v>177691</v>
      </c>
      <c r="GS24" s="9" t="str">
        <f t="shared" si="31"/>
        <v>.</v>
      </c>
      <c r="GU24">
        <f t="shared" si="32"/>
        <v>252032</v>
      </c>
      <c r="GV24">
        <f t="shared" si="33"/>
        <v>372152</v>
      </c>
      <c r="GW24">
        <f t="shared" si="34"/>
        <v>440898</v>
      </c>
      <c r="GX24">
        <f t="shared" si="35"/>
        <v>543656</v>
      </c>
      <c r="GZ24" s="9" t="str">
        <f>IF(ISNA(VLOOKUP($B24,Area_EM_90,Seq!C$1,FALSE)),".",VLOOKUP($B24,Area_EM_90,Seq!C$1,FALSE))</f>
        <v>.</v>
      </c>
      <c r="HA24" s="9" t="str">
        <f>IF(ISNA(VLOOKUP($B24,Area_EM_90,Seq!D$1,FALSE)),".",VLOOKUP($B24,Area_EM_90,Seq!D$1,FALSE))</f>
        <v>.</v>
      </c>
      <c r="HB24" s="9" t="str">
        <f>IF(ISNA(VLOOKUP($B24,Area_EM_90,Seq!E$1,FALSE)),".",VLOOKUP($B24,Area_EM_90,Seq!E$1,FALSE))</f>
        <v>.</v>
      </c>
      <c r="HC24" s="9" t="str">
        <f>IF(ISNA(VLOOKUP($B24,Area_EM_90,Seq!F$1,FALSE)),".",VLOOKUP($B24,Area_EM_90,Seq!F$1,FALSE))</f>
        <v>.</v>
      </c>
      <c r="HD24" s="9" t="str">
        <f>IF(ISNA(VLOOKUP($B24,Area_EM_90,Seq!G$1,FALSE)),".",VLOOKUP($B24,Area_EM_90,Seq!G$1,FALSE))</f>
        <v>.</v>
      </c>
      <c r="HE24" s="9" t="str">
        <f>IF(ISNA(VLOOKUP($B24,Area_EM_90,Seq!H$1,FALSE)),".",VLOOKUP($B24,Area_EM_90,Seq!H$1,FALSE))</f>
        <v>.</v>
      </c>
      <c r="HF24" s="9" t="str">
        <f>IF(ISNA(VLOOKUP($B24,Area_EM_90,Seq!I$1,FALSE)),".",VLOOKUP($B24,Area_EM_90,Seq!I$1,FALSE))</f>
        <v>.</v>
      </c>
      <c r="HG24" s="9" t="str">
        <f>IF(ISNA(VLOOKUP($B24,Area_EM_90,Seq!J$1,FALSE)),".",VLOOKUP($B24,Area_EM_90,Seq!J$1,FALSE))</f>
        <v>.</v>
      </c>
      <c r="HH24" s="9" t="str">
        <f>IF(ISNA(VLOOKUP($B24,Area_EM_00,Seq!C$1,FALSE)),".",VLOOKUP($B24,Area_EM_00,Seq!C$1,FALSE))</f>
        <v>.</v>
      </c>
      <c r="HI24" s="9" t="str">
        <f>IF(ISNA(VLOOKUP($B24,Area_EM_00,Seq!D$1,FALSE)),".",VLOOKUP($B24,Area_EM_00,Seq!D$1,FALSE))</f>
        <v>.</v>
      </c>
      <c r="HJ24" s="9" t="str">
        <f>IF(ISNA(VLOOKUP($B24,Area_EM_00,Seq!E$1,FALSE)),".",VLOOKUP($B24,Area_EM_00,Seq!E$1,FALSE))</f>
        <v>.</v>
      </c>
      <c r="HK24" s="9" t="str">
        <f>IF(ISNA(VLOOKUP($B24,Area_EM_00,Seq!F$1,FALSE)),".",VLOOKUP($B24,Area_EM_00,Seq!F$1,FALSE))</f>
        <v>.</v>
      </c>
      <c r="HL24" s="9" t="str">
        <f>IF(ISNA(VLOOKUP($B24,Area_EM_00,Seq!G$1,FALSE)),".",VLOOKUP($B24,Area_EM_00,Seq!G$1,FALSE))</f>
        <v>.</v>
      </c>
      <c r="HM24" s="9" t="str">
        <f>IF(ISNA(VLOOKUP($B24,Area_EM_00,Seq!H$1,FALSE)),".",VLOOKUP($B24,Area_EM_00,Seq!H$1,FALSE))</f>
        <v>.</v>
      </c>
      <c r="HN24" s="9" t="str">
        <f>IF(ISNA(VLOOKUP($B24,Area_EM_00,Seq!I$1,FALSE)),".",VLOOKUP($B24,Area_EM_00,Seq!I$1,FALSE))</f>
        <v>.</v>
      </c>
      <c r="HO24" s="9" t="str">
        <f>IF(ISNA(VLOOKUP($B24,Area_EM_00,Seq!J$1,FALSE)),".",VLOOKUP($B24,Area_EM_00,Seq!J$1,FALSE))</f>
        <v>.</v>
      </c>
      <c r="HQ24" s="27"/>
      <c r="HR24" s="9">
        <f>IFERROR(VLOOKUP($B24,AREA_EM3_60_00,Seq!E$1,FALSE),".")</f>
        <v>90156</v>
      </c>
      <c r="HS24" s="9">
        <f>IFERROR(VLOOKUP($B24,AREA_EM3_60_00,Seq!F$1,FALSE),".")</f>
        <v>168243</v>
      </c>
      <c r="HT24" s="9">
        <f>IFERROR(VLOOKUP($B24,AREA_EM3_60_00,Seq!G$1,FALSE),".")</f>
        <v>203877</v>
      </c>
      <c r="HU24" s="9">
        <f>IFERROR(VLOOKUP($B24,AREA_EM3_10,Seq!B$1,FALSE),".")</f>
        <v>246440.67207377483</v>
      </c>
      <c r="HV24" s="9">
        <f t="shared" si="41"/>
        <v>252032</v>
      </c>
      <c r="HW24" s="9">
        <f t="shared" si="42"/>
        <v>372152</v>
      </c>
      <c r="HX24" s="9">
        <f t="shared" si="43"/>
        <v>440898</v>
      </c>
      <c r="HY24" s="9">
        <f t="shared" si="44"/>
        <v>543656</v>
      </c>
    </row>
    <row r="25" spans="1:233">
      <c r="A25" s="25" t="s">
        <v>2351</v>
      </c>
      <c r="B25" s="26" t="str">
        <f t="shared" si="0"/>
        <v>Malaysia</v>
      </c>
      <c r="C25" s="166" t="s">
        <v>1562</v>
      </c>
      <c r="D25" s="27">
        <f>VLOOKUP("CHN.NY.GDP.MKTP.KD",AREA_WB_6ATTRS,Seq!B$1,FALSE)/10000</f>
        <v>18294112.043860689</v>
      </c>
      <c r="E25" s="27">
        <f>VLOOKUP("CHN.NY.GDP.MKTP.KD",AREA_WB_6ATTRS,Seq!C$1,FALSE)/10000</f>
        <v>19245405.87014145</v>
      </c>
      <c r="F25" s="27">
        <f>VLOOKUP("CHN.NY.GDP.MKTP.KD",AREA_WB_6ATTRS,Seq!D$1,FALSE)/10000</f>
        <v>20996737.804324333</v>
      </c>
      <c r="G25" s="27">
        <f>VLOOKUP("CHN.NY.GDP.MKTP.KD",AREA_WB_6ATTRS,Seq!E$1,FALSE)/10000</f>
        <v>23285382.224995762</v>
      </c>
      <c r="H25" s="27">
        <f>VLOOKUP("CHN.NY.GDP.MKTP.KD",AREA_WB_6ATTRS,Seq!F$1,FALSE)/10000</f>
        <v>26824760.323195074</v>
      </c>
      <c r="I25" s="27">
        <f>VLOOKUP("CHN.NY.GDP.MKTP.KD",AREA_WB_6ATTRS,Seq!G$1,FALSE)/10000</f>
        <v>30446102.966826372</v>
      </c>
      <c r="J25" s="27">
        <f>VLOOKUP("CHN.NY.GDP.MKTP.KD",AREA_WB_6ATTRS,Seq!H$1,FALSE)/10000</f>
        <v>33125360.027907111</v>
      </c>
      <c r="K25" s="27">
        <f>VLOOKUP("CHN.NY.GDP.MKTP.KD",AREA_WB_6ATTRS,Seq!I$1,FALSE)/10000</f>
        <v>36967901.791144341</v>
      </c>
      <c r="L25" s="27">
        <f>VLOOKUP("CHN.NY.GDP.MKTP.KD",AREA_WB_6ATTRS,Seq!J$1,FALSE)/10000</f>
        <v>41145274.693543643</v>
      </c>
      <c r="M25" s="27">
        <f>VLOOKUP("CHN.NY.GDP.MKTP.KD",AREA_WB_6ATTRS,Seq!K$1,FALSE)/10000</f>
        <v>42832230.955979005</v>
      </c>
      <c r="N25" s="27">
        <f>VLOOKUP("CHN.NY.GDP.MKTP.KD",AREA_WB_6ATTRS,Seq!L$1,FALSE)/10000</f>
        <v>44459855.73230619</v>
      </c>
      <c r="O25" s="27">
        <f>VLOOKUP("CHN.NY.GDP.MKTP.KD",AREA_WB_6ATTRS,Seq!M$1,FALSE)/10000</f>
        <v>48550162.459678344</v>
      </c>
      <c r="P25" s="27">
        <f>VLOOKUP("CHN.NY.GDP.MKTP.KD",AREA_WB_6ATTRS,Seq!N$1,FALSE)/10000</f>
        <v>55444285.528952621</v>
      </c>
      <c r="Q25" s="27">
        <f>VLOOKUP("CHN.NY.GDP.MKTP.KD",AREA_WB_6ATTRS,Seq!O$1,FALSE)/10000</f>
        <v>63206485.503006078</v>
      </c>
      <c r="R25" s="27">
        <f>VLOOKUP("CHN.NY.GDP.MKTP.KD",AREA_WB_6ATTRS,Seq!P$1,FALSE)/10000</f>
        <v>71486535.103899792</v>
      </c>
      <c r="S25" s="27">
        <f>VLOOKUP("CHN.NY.GDP.MKTP.KD",AREA_WB_6ATTRS,Seq!Q$1,FALSE)/10000</f>
        <v>79278567.430224851</v>
      </c>
      <c r="T25" s="27">
        <f>VLOOKUP("CHN.NY.GDP.MKTP.KD",AREA_WB_6ATTRS,Seq!R$1,FALSE)/10000</f>
        <v>87206424.173247412</v>
      </c>
      <c r="U25" s="27">
        <f>VLOOKUP("CHN.NY.GDP.MKTP.KD",AREA_WB_6ATTRS,Seq!S$1,FALSE)/10000</f>
        <v>95316621.621359423</v>
      </c>
      <c r="V25" s="27">
        <f>VLOOKUP("CHN.NY.GDP.MKTP.KD",AREA_WB_6ATTRS,Seq!T$1,FALSE)/10000</f>
        <v>102751318.10782552</v>
      </c>
      <c r="W25" s="27">
        <f>VLOOKUP("CHN.NY.GDP.MKTP.KD",AREA_WB_6ATTRS,Seq!U$1,FALSE)/10000</f>
        <v>110560418.28402025</v>
      </c>
      <c r="X25" s="27">
        <f>VLOOKUP("CHN.NY.GDP.MKTP.KD",AREA_WB_6ATTRS,Seq!V$1,FALSE)/10000</f>
        <v>119847493.41987793</v>
      </c>
      <c r="Y25" s="27">
        <f>VLOOKUP("CHN.NY.GDP.MKTP.KD",AREA_WB_6ATTRS,Seq!W$1,FALSE)/10000</f>
        <v>129794835.37372778</v>
      </c>
      <c r="Z25" s="27">
        <f>VLOOKUP("CHN.NY.GDP.MKTP.KD",AREA_WB_6ATTRS,Seq!X$1,FALSE)/10000</f>
        <v>141606165.392737</v>
      </c>
      <c r="AA25" s="27">
        <f>VLOOKUP("CHN.NY.GDP.MKTP.KD",AREA_WB_6ATTRS,Seq!Y$1,FALSE)/10000</f>
        <v>155766781.9320105</v>
      </c>
      <c r="AB25" s="27">
        <f>VLOOKUP("CHN.NY.GDP.MKTP.KD",AREA_WB_6ATTRS,Seq!Z$1,FALSE)/10000</f>
        <v>171499226.90714428</v>
      </c>
      <c r="AC25" s="27">
        <f>VLOOKUP("CHN.NY.GDP.MKTP.KD",AREA_WB_6ATTRS,Seq!AA$1,FALSE)/10000</f>
        <v>190878639.54765138</v>
      </c>
      <c r="AD25" s="27">
        <f>VLOOKUP("CHN.NY.GDP.MKTP.KD",AREA_WB_6ATTRS,Seq!AB$1,FALSE)/10000</f>
        <v>215120226.77020231</v>
      </c>
      <c r="AE25" s="27">
        <f>VLOOKUP("CHN.NY.GDP.MKTP.KD",AREA_WB_6ATTRS,Seq!AC$1,FALSE)/10000</f>
        <v>245667298.97157177</v>
      </c>
      <c r="AF25" s="27">
        <f>VLOOKUP("CHN.NY.GDP.MKTP.KD",AREA_WB_6ATTRS,Seq!AD$1,FALSE)/10000</f>
        <v>269251359.67284226</v>
      </c>
      <c r="AG25" s="27">
        <f>VLOOKUP("CHN.NY.GDP.MKTP.KD",AREA_WB_6ATTRS,Seq!AE$1,FALSE)/10000</f>
        <v>294022484.76274431</v>
      </c>
      <c r="AH25" s="27">
        <f>VLOOKUP("CHN.NY.GDP.MKTP.KD",AREA_WB_6ATTRS,Seq!AF$1,FALSE)/10000</f>
        <v>324600823.17806971</v>
      </c>
      <c r="AI25" s="27">
        <f>VLOOKUP("CHN.NY.GDP.MKTP.KD",AREA_WB_6ATTRS,Seq!AG$1,FALSE)/10000</f>
        <v>354139498.08727396</v>
      </c>
      <c r="AJ25" s="27"/>
      <c r="AK25" s="27"/>
      <c r="AL25" s="27"/>
      <c r="AM25" s="27"/>
      <c r="AN25" s="27"/>
      <c r="AO25" s="27"/>
      <c r="AP25" s="27">
        <f>IFERROR(VLOOKUP(CONCATENATE($C25, ".NY.GDP.MKTP.KD"),AREA_WB_6ATTRS,Seq!B$1,FALSE)/10000,".")</f>
        <v>2641495.613372053</v>
      </c>
      <c r="AQ25" s="27">
        <f>IFERROR(VLOOKUP(CONCATENATE($C25, ".NY.GDP.MKTP.KD"),AREA_WB_6ATTRS,Seq!C$1,FALSE)/10000,".")</f>
        <v>2824866.97951179</v>
      </c>
      <c r="AR25" s="27">
        <f>IFERROR(VLOOKUP(CONCATENATE($C25, ".NY.GDP.MKTP.KD"),AREA_WB_6ATTRS,Seq!D$1,FALSE)/10000,".")</f>
        <v>2992690.2602109476</v>
      </c>
      <c r="AS25" s="27">
        <f>IFERROR(VLOOKUP(CONCATENATE($C25, ".NY.GDP.MKTP.KD"),AREA_WB_6ATTRS,Seq!E$1,FALSE)/10000,".")</f>
        <v>3179740.9275663421</v>
      </c>
      <c r="AT25" s="27">
        <f>IFERROR(VLOOKUP(CONCATENATE($C25, ".NY.GDP.MKTP.KD"),AREA_WB_6ATTRS,Seq!F$1,FALSE)/10000,".")</f>
        <v>3426550.0440817373</v>
      </c>
      <c r="AU25" s="27">
        <f>IFERROR(VLOOKUP(CONCATENATE($C25, ".NY.GDP.MKTP.KD"),AREA_WB_6ATTRS,Seq!G$1,FALSE)/10000,".")</f>
        <v>3388095.6356707634</v>
      </c>
      <c r="AV25" s="27">
        <f>IFERROR(VLOOKUP(CONCATENATE($C25, ".NY.GDP.MKTP.KD"),AREA_WB_6ATTRS,Seq!H$1,FALSE)/10000,".")</f>
        <v>3427143.7387239742</v>
      </c>
      <c r="AW25" s="27">
        <f>IFERROR(VLOOKUP(CONCATENATE($C25, ".NY.GDP.MKTP.KD"),AREA_WB_6ATTRS,Seq!I$1,FALSE)/10000,".")</f>
        <v>3611820.3573132376</v>
      </c>
      <c r="AX25" s="27">
        <f>IFERROR(VLOOKUP(CONCATENATE($C25, ".NY.GDP.MKTP.KD"),AREA_WB_6ATTRS,Seq!J$1,FALSE)/10000,".")</f>
        <v>3970753.1040806063</v>
      </c>
      <c r="AY25" s="27">
        <f>IFERROR(VLOOKUP(CONCATENATE($C25, ".NY.GDP.MKTP.KD"),AREA_WB_6ATTRS,Seq!K$1,FALSE)/10000,".")</f>
        <v>4330443.0213352116</v>
      </c>
      <c r="AZ25" s="27">
        <f>IFERROR(VLOOKUP(CONCATENATE($C25, ".NY.GDP.MKTP.KD"),AREA_WB_6ATTRS,Seq!L$1,FALSE)/10000,".")</f>
        <v>4720600.7491919231</v>
      </c>
      <c r="BA25" s="27">
        <f>IFERROR(VLOOKUP(CONCATENATE($C25, ".NY.GDP.MKTP.KD"),AREA_WB_6ATTRS,Seq!M$1,FALSE)/10000,".")</f>
        <v>5171204.0356194219</v>
      </c>
      <c r="BB25" s="27">
        <f>IFERROR(VLOOKUP(CONCATENATE($C25, ".NY.GDP.MKTP.KD"),AREA_WB_6ATTRS,Seq!N$1,FALSE)/10000,".")</f>
        <v>5630671.5078180805</v>
      </c>
      <c r="BC25" s="27">
        <f>IFERROR(VLOOKUP(CONCATENATE($C25, ".NY.GDP.MKTP.KD"),AREA_WB_6ATTRS,Seq!O$1,FALSE)/10000,".")</f>
        <v>6187823.4603031334</v>
      </c>
      <c r="BD25" s="27">
        <f>IFERROR(VLOOKUP(CONCATENATE($C25, ".NY.GDP.MKTP.KD"),AREA_WB_6ATTRS,Seq!P$1,FALSE)/10000,".")</f>
        <v>6757848.4057749491</v>
      </c>
      <c r="BE25" s="27">
        <f>IFERROR(VLOOKUP(CONCATENATE($C25, ".NY.GDP.MKTP.KD"),AREA_WB_6ATTRS,Seq!Q$1,FALSE)/10000,".")</f>
        <v>7422082.8751237392</v>
      </c>
      <c r="BF25" s="27">
        <f>IFERROR(VLOOKUP(CONCATENATE($C25, ".NY.GDP.MKTP.KD"),AREA_WB_6ATTRS,Seq!R$1,FALSE)/10000,".")</f>
        <v>8164491.6394870281</v>
      </c>
      <c r="BG25" s="27">
        <f>IFERROR(VLOOKUP(CONCATENATE($C25, ".NY.GDP.MKTP.KD"),AREA_WB_6ATTRS,Seq!S$1,FALSE)/10000,".")</f>
        <v>8762356.375392843</v>
      </c>
      <c r="BH25" s="27">
        <f>IFERROR(VLOOKUP(CONCATENATE($C25, ".NY.GDP.MKTP.KD"),AREA_WB_6ATTRS,Seq!T$1,FALSE)/10000,".")</f>
        <v>8117498.1724876342</v>
      </c>
      <c r="BI25" s="27">
        <f>IFERROR(VLOOKUP(CONCATENATE($C25, ".NY.GDP.MKTP.KD"),AREA_WB_6ATTRS,Seq!U$1,FALSE)/10000,".")</f>
        <v>8615718.5424748436</v>
      </c>
      <c r="BJ25" s="27">
        <f>IFERROR(VLOOKUP(CONCATENATE($C25, ".NY.GDP.MKTP.KD"),AREA_WB_6ATTRS,Seq!V$1,FALSE)/10000,".")</f>
        <v>9378973.6842105277</v>
      </c>
      <c r="BK25" s="27">
        <f>IFERROR(VLOOKUP(CONCATENATE($C25, ".NY.GDP.MKTP.KD"),AREA_WB_6ATTRS,Seq!W$1,FALSE)/10000,".")</f>
        <v>9427526.3157894742</v>
      </c>
      <c r="BL25" s="27">
        <f>IFERROR(VLOOKUP(CONCATENATE($C25, ".NY.GDP.MKTP.KD"),AREA_WB_6ATTRS,Seq!X$1,FALSE)/10000,".")</f>
        <v>9935763.157894738</v>
      </c>
      <c r="BM25" s="27">
        <f>IFERROR(VLOOKUP(CONCATENATE($C25, ".NY.GDP.MKTP.KD"),AREA_WB_6ATTRS,Seq!Y$1,FALSE)/10000,".")</f>
        <v>10510894.736842107</v>
      </c>
      <c r="BN25" s="27">
        <f>IFERROR(VLOOKUP(CONCATENATE($C25, ".NY.GDP.MKTP.KD"),AREA_WB_6ATTRS,Seq!Z$1,FALSE)/10000,".")</f>
        <v>11223894.736842107</v>
      </c>
      <c r="BO25" s="27">
        <f>IFERROR(VLOOKUP(CONCATENATE($C25, ".NY.GDP.MKTP.KD"),AREA_WB_6ATTRS,Seq!AA$1,FALSE)/10000,".")</f>
        <v>11822368.421052633</v>
      </c>
      <c r="BP25" s="27">
        <f>IFERROR(VLOOKUP(CONCATENATE($C25, ".NY.GDP.MKTP.KD"),AREA_WB_6ATTRS,Seq!AB$1,FALSE)/10000,".")</f>
        <v>12513842.105263157</v>
      </c>
      <c r="BQ25" s="27">
        <f>IFERROR(VLOOKUP(CONCATENATE($C25, ".NY.GDP.MKTP.KD"),AREA_WB_6ATTRS,Seq!AC$1,FALSE)/10000,".")</f>
        <v>13324763.157894738</v>
      </c>
      <c r="BR25" s="27">
        <f>IFERROR(VLOOKUP(CONCATENATE($C25, ".NY.GDP.MKTP.KD"),AREA_WB_6ATTRS,Seq!AD$1,FALSE)/10000,".")</f>
        <v>13965348.588097736</v>
      </c>
      <c r="BS25" s="27">
        <f>IFERROR(VLOOKUP(CONCATENATE($C25, ".NY.GDP.MKTP.KD"),AREA_WB_6ATTRS,Seq!AE$1,FALSE)/10000,".")</f>
        <v>13736872.999769393</v>
      </c>
      <c r="BT25" s="27">
        <f>IFERROR(VLOOKUP(CONCATENATE($C25, ".NY.GDP.MKTP.KD"),AREA_WB_6ATTRS,Seq!AF$1,FALSE)/10000,".")</f>
        <v>14725092.961204549</v>
      </c>
      <c r="BU25" s="27">
        <f>IFERROR(VLOOKUP(CONCATENATE($C25, ".NY.GDP.MKTP.KD"),AREA_WB_6ATTRS,Seq!AG$1,FALSE)/10000,".")</f>
        <v>15481501.364981052</v>
      </c>
      <c r="BV25" s="27"/>
      <c r="BW25" s="27"/>
      <c r="BX25" s="27"/>
      <c r="BY25" s="27"/>
      <c r="BZ25" s="27"/>
      <c r="CA25" s="27"/>
      <c r="CB25" s="27"/>
      <c r="CC25" s="27">
        <f>CNPop!A$48</f>
        <v>5.0000000000000001E-3</v>
      </c>
      <c r="CD25" s="27">
        <f>CNPop!B$48</f>
        <v>6.0000000000000001E-3</v>
      </c>
      <c r="CE25" s="27">
        <f>CNPop!C$48</f>
        <v>6.0000000000000001E-3</v>
      </c>
      <c r="CF25" s="27">
        <f>CNPop!D$48</f>
        <v>7.0000000000000001E-3</v>
      </c>
      <c r="CG25" s="27">
        <f>CNPop!E$48</f>
        <v>7.0000000000000001E-3</v>
      </c>
      <c r="CH25" s="27">
        <f>CNPop!F$48</f>
        <v>8.0000000000000002E-3</v>
      </c>
      <c r="CI25" s="27">
        <f>CNPop!G$48</f>
        <v>8.9999999999999993E-3</v>
      </c>
      <c r="CJ25" s="27">
        <f>CNPop!H$48</f>
        <v>0.01</v>
      </c>
      <c r="CK25" s="27">
        <f>CNPop!I$48</f>
        <v>1.0999999999999999E-2</v>
      </c>
      <c r="CL25" s="27">
        <f>CNPop!J$48</f>
        <v>1.2E-2</v>
      </c>
      <c r="CM25" s="27">
        <f>CNPop!K$48</f>
        <v>1.4E-2</v>
      </c>
      <c r="CN25" s="27">
        <f>CNPop!L$48</f>
        <v>1.6E-2</v>
      </c>
      <c r="CO25" s="27">
        <f>CNPop!M$48</f>
        <v>1.7000000000000001E-2</v>
      </c>
      <c r="CP25" s="27">
        <f>CNPop!N$48</f>
        <v>1.9E-2</v>
      </c>
      <c r="CQ25" s="27">
        <f>CNPop!O$48</f>
        <v>2.1000000000000001E-2</v>
      </c>
      <c r="CR25" s="27">
        <f>CNPop!P$48</f>
        <v>2.3E-2</v>
      </c>
      <c r="CS25" s="27">
        <f>CNPop!Q$48</f>
        <v>2.5999999999999999E-2</v>
      </c>
      <c r="CT25" s="27">
        <f>CNPop!R$48</f>
        <v>2.8000000000000001E-2</v>
      </c>
      <c r="CU25" s="27">
        <f>CNPop!S$48</f>
        <v>0.03</v>
      </c>
      <c r="CV25" s="27">
        <f>CNPop!T$48</f>
        <v>3.3000000000000002E-2</v>
      </c>
      <c r="CW25" s="27">
        <f>CNPop!U$48</f>
        <v>3.5999999999999997E-2</v>
      </c>
      <c r="CX25" s="27">
        <f>CNPop!V$48</f>
        <v>3.9E-2</v>
      </c>
      <c r="CY25" s="27">
        <f>CNPop!W$48</f>
        <v>4.2000000000000003E-2</v>
      </c>
      <c r="CZ25" s="27">
        <f>CNPop!X$48</f>
        <v>4.4999999999999998E-2</v>
      </c>
      <c r="DA25" s="27">
        <f>CNPop!Y$48</f>
        <v>4.9000000000000002E-2</v>
      </c>
      <c r="DB25" s="27">
        <f>CNPop!Z$48</f>
        <v>5.1999999999999998E-2</v>
      </c>
      <c r="DC25" s="27">
        <f>CNPop!AA$48</f>
        <v>5.6000000000000001E-2</v>
      </c>
      <c r="DD25" s="27">
        <f>CNPop!AB$48</f>
        <v>0.06</v>
      </c>
      <c r="DE25" s="27">
        <f>CNPop!AC$48</f>
        <v>6.3E-2</v>
      </c>
      <c r="DF25" s="27">
        <f>CNPop!AD$48</f>
        <v>6.8000000000000005E-2</v>
      </c>
      <c r="DG25" s="27">
        <f>CNPop!AE$48</f>
        <v>7.1999999999999995E-2</v>
      </c>
      <c r="DH25" s="27">
        <f>CNPop!AF$48</f>
        <v>7.5999999999999998E-2</v>
      </c>
      <c r="DI25" s="27">
        <f>CNPop!AG$48</f>
        <v>8.1000000000000003E-2</v>
      </c>
      <c r="DJ25" s="27">
        <f>CNPop!AH$48</f>
        <v>8.5000000000000006E-2</v>
      </c>
      <c r="DK25" s="27">
        <f>CNPop!AI$48</f>
        <v>0.09</v>
      </c>
      <c r="DL25" s="27">
        <f>CNPop!AJ$48</f>
        <v>9.5000000000000001E-2</v>
      </c>
      <c r="DM25" s="27">
        <f>CNPop!AK$48</f>
        <v>0.1</v>
      </c>
      <c r="DN25" s="27"/>
      <c r="DO25" s="27">
        <f t="shared" si="1"/>
        <v>0.20299999237060548</v>
      </c>
      <c r="DP25" s="27">
        <f t="shared" si="2"/>
        <v>0.20299999237060548</v>
      </c>
      <c r="DQ25" s="27">
        <f t="shared" si="3"/>
        <v>0.20299999237060548</v>
      </c>
      <c r="DR25" s="27">
        <f t="shared" si="4"/>
        <v>0.20299999237060548</v>
      </c>
      <c r="DS25" s="27">
        <f t="shared" si="5"/>
        <v>0.20299999237060548</v>
      </c>
      <c r="DT25" s="27">
        <f t="shared" si="6"/>
        <v>0.20299999237060548</v>
      </c>
      <c r="DU25" s="27">
        <f t="shared" si="7"/>
        <v>0.20299999237060548</v>
      </c>
      <c r="DV25" s="27">
        <f t="shared" si="8"/>
        <v>0.20299999237060548</v>
      </c>
      <c r="DW25" s="27">
        <f t="shared" si="9"/>
        <v>0.20299999237060548</v>
      </c>
      <c r="DX25" s="27">
        <f t="shared" si="10"/>
        <v>0.20299999237060548</v>
      </c>
      <c r="DY25" s="27">
        <f t="shared" si="11"/>
        <v>0.20299999237060548</v>
      </c>
      <c r="DZ25" s="27">
        <f t="shared" si="12"/>
        <v>0.20299999237060548</v>
      </c>
      <c r="EA25" s="27">
        <f t="shared" si="13"/>
        <v>0.20299999237060548</v>
      </c>
      <c r="EB25" s="27">
        <f t="shared" si="14"/>
        <v>0.20299999237060548</v>
      </c>
      <c r="EC25" s="27">
        <f t="shared" si="15"/>
        <v>0.20299999237060548</v>
      </c>
      <c r="ED25" s="27">
        <f t="shared" si="16"/>
        <v>0.20299999237060548</v>
      </c>
      <c r="EE25" s="27">
        <f t="shared" si="17"/>
        <v>0.20299999237060548</v>
      </c>
      <c r="EF25" s="27">
        <f t="shared" si="18"/>
        <v>0.20299999237060548</v>
      </c>
      <c r="EG25" s="27">
        <f t="shared" si="19"/>
        <v>0.20299999237060548</v>
      </c>
      <c r="EH25" s="27">
        <f t="shared" si="20"/>
        <v>0.20299999237060548</v>
      </c>
      <c r="EI25" s="27">
        <f t="shared" si="21"/>
        <v>0.20299999237060548</v>
      </c>
      <c r="EJ25" s="27">
        <f t="shared" si="22"/>
        <v>0.20299999237060548</v>
      </c>
      <c r="EK25" s="27">
        <f t="shared" si="23"/>
        <v>0.20299999237060548</v>
      </c>
      <c r="EL25" s="27">
        <f t="shared" si="24"/>
        <v>0.20299999237060548</v>
      </c>
      <c r="EM25" s="27">
        <f t="shared" si="25"/>
        <v>0.20299999237060548</v>
      </c>
      <c r="EN25" s="27">
        <f t="shared" si="26"/>
        <v>0.20299999237060548</v>
      </c>
      <c r="EO25" s="27">
        <f t="shared" si="27"/>
        <v>0.20299999237060548</v>
      </c>
      <c r="EP25" s="27">
        <f t="shared" si="37"/>
        <v>0.20299999237060548</v>
      </c>
      <c r="EQ25" s="27">
        <f t="shared" si="38"/>
        <v>0.21200000762939453</v>
      </c>
      <c r="ER25" s="27">
        <f t="shared" si="51"/>
        <v>0.21200000762939453</v>
      </c>
      <c r="ES25" s="27">
        <f t="shared" si="51"/>
        <v>0.21200000762939453</v>
      </c>
      <c r="ET25" s="27">
        <f t="shared" si="51"/>
        <v>0.21200000762939453</v>
      </c>
      <c r="EU25" s="27"/>
      <c r="EV25" s="27"/>
      <c r="EW25" s="27"/>
      <c r="EX25" s="27"/>
      <c r="EY25" s="27"/>
      <c r="EZ25" s="27" t="str">
        <f>IFERROR(VLOOKUP(CONCATENATE($C25,".SL.TLF.TERT.ZS"),AREA_WB_6ATTRS,Seq!B$1,FALSE)/100,".")</f>
        <v>.</v>
      </c>
      <c r="FA25" s="27" t="str">
        <f>IFERROR(VLOOKUP(CONCATENATE($C25,".SL.TLF.TERT.ZS"),AREA_WB_6ATTRS,Seq!C$1,FALSE)/100,".")</f>
        <v>.</v>
      </c>
      <c r="FB25" s="27" t="str">
        <f>IFERROR(VLOOKUP(CONCATENATE($C25,".SL.TLF.TERT.ZS"),AREA_WB_6ATTRS,Seq!D$1,FALSE)/100,".")</f>
        <v>.</v>
      </c>
      <c r="FC25" s="27" t="str">
        <f>IFERROR(VLOOKUP(CONCATENATE($C25,".SL.TLF.TERT.ZS"),AREA_WB_6ATTRS,Seq!E$1,FALSE)/100,".")</f>
        <v>.</v>
      </c>
      <c r="FD25" s="27" t="str">
        <f>IFERROR(VLOOKUP(CONCATENATE($C25,".SL.TLF.TERT.ZS"),AREA_WB_6ATTRS,Seq!F$1,FALSE)/100,".")</f>
        <v>.</v>
      </c>
      <c r="FE25" s="27" t="str">
        <f>IFERROR(VLOOKUP(CONCATENATE($C25,".SL.TLF.TERT.ZS"),AREA_WB_6ATTRS,Seq!G$1,FALSE)/100,".")</f>
        <v>.</v>
      </c>
      <c r="FF25" s="27" t="str">
        <f>IFERROR(VLOOKUP(CONCATENATE($C25,".SL.TLF.TERT.ZS"),AREA_WB_6ATTRS,Seq!H$1,FALSE)/100,".")</f>
        <v>.</v>
      </c>
      <c r="FG25" s="27" t="str">
        <f>IFERROR(VLOOKUP(CONCATENATE($C25,".SL.TLF.TERT.ZS"),AREA_WB_6ATTRS,Seq!I$1,FALSE)/100,".")</f>
        <v>.</v>
      </c>
      <c r="FH25" s="27" t="str">
        <f>IFERROR(VLOOKUP(CONCATENATE($C25,".SL.TLF.TERT.ZS"),AREA_WB_6ATTRS,Seq!J$1,FALSE)/100,".")</f>
        <v>.</v>
      </c>
      <c r="FI25" s="27" t="str">
        <f>IFERROR(VLOOKUP(CONCATENATE($C25,".SL.TLF.TERT.ZS"),AREA_WB_6ATTRS,Seq!K$1,FALSE)/100,".")</f>
        <v>.</v>
      </c>
      <c r="FJ25" s="27" t="str">
        <f>IFERROR(VLOOKUP(CONCATENATE($C25,".SL.TLF.TERT.ZS"),AREA_WB_6ATTRS,Seq!L$1,FALSE)/100,".")</f>
        <v>.</v>
      </c>
      <c r="FK25" s="27" t="str">
        <f>IFERROR(VLOOKUP(CONCATENATE($C25,".SL.TLF.TERT.ZS"),AREA_WB_6ATTRS,Seq!M$1,FALSE)/100,".")</f>
        <v>.</v>
      </c>
      <c r="FL25" s="27" t="str">
        <f>IFERROR(VLOOKUP(CONCATENATE($C25,".SL.TLF.TERT.ZS"),AREA_WB_6ATTRS,Seq!N$1,FALSE)/100,".")</f>
        <v>.</v>
      </c>
      <c r="FM25" s="27" t="str">
        <f>IFERROR(VLOOKUP(CONCATENATE($C25,".SL.TLF.TERT.ZS"),AREA_WB_6ATTRS,Seq!O$1,FALSE)/100,".")</f>
        <v>.</v>
      </c>
      <c r="FN25" s="27" t="str">
        <f>IFERROR(VLOOKUP(CONCATENATE($C25,".SL.TLF.TERT.ZS"),AREA_WB_6ATTRS,Seq!P$1,FALSE)/100,".")</f>
        <v>.</v>
      </c>
      <c r="FO25" s="27" t="str">
        <f>IFERROR(VLOOKUP(CONCATENATE($C25,".SL.TLF.TERT.ZS"),AREA_WB_6ATTRS,Seq!Q$1,FALSE)/100,".")</f>
        <v>.</v>
      </c>
      <c r="FP25" s="27" t="str">
        <f>IFERROR(VLOOKUP(CONCATENATE($C25,".SL.TLF.TERT.ZS"),AREA_WB_6ATTRS,Seq!R$1,FALSE)/100,".")</f>
        <v>.</v>
      </c>
      <c r="FQ25" s="27" t="str">
        <f>IFERROR(VLOOKUP(CONCATENATE($C25,".SL.TLF.TERT.ZS"),AREA_WB_6ATTRS,Seq!S$1,FALSE)/100,".")</f>
        <v>.</v>
      </c>
      <c r="FR25" s="27" t="str">
        <f>IFERROR(VLOOKUP(CONCATENATE($C25,".SL.TLF.TERT.ZS"),AREA_WB_6ATTRS,Seq!T$1,FALSE)/100,".")</f>
        <v>.</v>
      </c>
      <c r="FS25" s="27" t="str">
        <f>IFERROR(VLOOKUP(CONCATENATE($C25,".SL.TLF.TERT.ZS"),AREA_WB_6ATTRS,Seq!U$1,FALSE)/100,".")</f>
        <v>.</v>
      </c>
      <c r="FT25" s="27" t="str">
        <f>IFERROR(VLOOKUP(CONCATENATE($C25,".SL.TLF.TERT.ZS"),AREA_WB_6ATTRS,Seq!V$1,FALSE)/100,".")</f>
        <v>.</v>
      </c>
      <c r="FU25" s="27" t="str">
        <f>IFERROR(VLOOKUP(CONCATENATE($C25,".SL.TLF.TERT.ZS"),AREA_WB_6ATTRS,Seq!W$1,FALSE)/100,".")</f>
        <v>.</v>
      </c>
      <c r="FV25" s="27" t="str">
        <f>IFERROR(VLOOKUP(CONCATENATE($C25,".SL.TLF.TERT.ZS"),AREA_WB_6ATTRS,Seq!X$1,FALSE)/100,".")</f>
        <v>.</v>
      </c>
      <c r="FW25" s="27" t="str">
        <f>IFERROR(VLOOKUP(CONCATENATE($C25,".SL.TLF.TERT.ZS"),AREA_WB_6ATTRS,Seq!Y$1,FALSE)/100,".")</f>
        <v>.</v>
      </c>
      <c r="FX25" s="27" t="str">
        <f>IFERROR(VLOOKUP(CONCATENATE($C25,".SL.TLF.TERT.ZS"),AREA_WB_6ATTRS,Seq!Z$1,FALSE)/100,".")</f>
        <v>.</v>
      </c>
      <c r="FY25" s="27" t="str">
        <f>IFERROR(VLOOKUP(CONCATENATE($C25,".SL.TLF.TERT.ZS"),AREA_WB_6ATTRS,Seq!AA$1,FALSE)/100,".")</f>
        <v>.</v>
      </c>
      <c r="FZ25" s="27" t="str">
        <f>IFERROR(VLOOKUP(CONCATENATE($C25,".SL.TLF.TERT.ZS"),AREA_WB_6ATTRS,Seq!AB$1,FALSE)/100,".")</f>
        <v>.</v>
      </c>
      <c r="GA25" s="27">
        <f>IFERROR(VLOOKUP(CONCATENATE($C25,".SL.TLF.TERT.ZS"),AREA_WB_6ATTRS,Seq!AC$1,FALSE)/100,".")</f>
        <v>0.20299999237060548</v>
      </c>
      <c r="GB25" s="27">
        <f>IFERROR(VLOOKUP(CONCATENATE($C25,".SL.TLF.TERT.ZS"),AREA_WB_6ATTRS,Seq!AD$1,FALSE)/100,".")</f>
        <v>0.21200000762939453</v>
      </c>
      <c r="GC25" s="27" t="str">
        <f>IFERROR(VLOOKUP(CONCATENATE($C25,".SL.TLF.TERT.ZS"),AREA_WB_6ATTRS,Seq!AE$1,FALSE)/100,".")</f>
        <v>.</v>
      </c>
      <c r="GD25" s="27" t="str">
        <f>IFERROR(VLOOKUP(CONCATENATE($C25,".SL.TLF.TERT.ZS"),AREA_WB_6ATTRS,Seq!AF$1,FALSE)/100,".")</f>
        <v>.</v>
      </c>
      <c r="GE25" s="27" t="str">
        <f>IFERROR(VLOOKUP(CONCATENATE($C25,".SL.TLF.TERT.ZS"),AREA_WB_6ATTRS,Seq!AG$1,FALSE)/100,".")</f>
        <v>.</v>
      </c>
      <c r="GF25" s="27" t="str">
        <f>IFERROR(VLOOKUP(CONCATENATE($C25,".SL.TLF.TERT.ZS"),AREA_WB_6ATTRS,Seq!AH$1,FALSE)/100,".")</f>
        <v>.</v>
      </c>
      <c r="GG25" s="27" t="str">
        <f>IFERROR(VLOOKUP(CONCATENATE($C25,".SL.TLF.TERT.ZS"),AREA_WB_6ATTRS,Seq!AI$1,FALSE)/100,".")</f>
        <v>.</v>
      </c>
      <c r="GH25" s="27" t="str">
        <f>IFERROR(VLOOKUP(CONCATENATE($C25,".SL.TLF.TERT.ZS"),AREA_WB_6ATTRS,Seq!AJ$1,FALSE)/100,".")</f>
        <v>.</v>
      </c>
      <c r="GI25" s="27" t="str">
        <f>IFERROR(VLOOKUP(CONCATENATE($C25,".SL.TLF.TERT.ZS"),AREA_WB_6ATTRS,Seq!AK$1,FALSE)/100,".")</f>
        <v>.</v>
      </c>
      <c r="GJ25" s="27" t="str">
        <f>IFERROR(VLOOKUP(CONCATENATE($C25,".SL.TLF.TERT.ZS"),AREA_WB_6ATTRS,Seq!AL$1,FALSE)/100,".")</f>
        <v>.</v>
      </c>
      <c r="GK25" s="27"/>
      <c r="GL25" s="27"/>
      <c r="GM25" s="27">
        <f t="shared" si="28"/>
        <v>0.26378156450846846</v>
      </c>
      <c r="GN25" s="27">
        <f t="shared" si="29"/>
        <v>0.28735027418419617</v>
      </c>
      <c r="GO25" s="27">
        <f t="shared" si="40"/>
        <v>0.26585470284697932</v>
      </c>
      <c r="GP25" s="27"/>
      <c r="GQ25" s="9">
        <f>IF(VLOOKUP($B25,EM_80!$B$1:$C$201,2,FALSE)&gt;0,VLOOKUP($B25,EM_80!$B$1:$C$201,2,FALSE),".")</f>
        <v>3630542</v>
      </c>
      <c r="GR25" s="9">
        <f t="shared" si="30"/>
        <v>5202000</v>
      </c>
      <c r="GS25" s="9">
        <f t="shared" si="31"/>
        <v>6187400</v>
      </c>
      <c r="GU25">
        <f t="shared" si="32"/>
        <v>13763441</v>
      </c>
      <c r="GV25">
        <f t="shared" si="33"/>
        <v>18103341</v>
      </c>
      <c r="GW25">
        <f t="shared" si="34"/>
        <v>23273615</v>
      </c>
      <c r="GX25">
        <f t="shared" si="35"/>
        <v>28401017</v>
      </c>
      <c r="GZ25" s="9" t="str">
        <f>IF(ISNA(VLOOKUP($B25,Area_EM_90,Seq!C$1,FALSE)),".",VLOOKUP($B25,Area_EM_90,Seq!C$1,FALSE))</f>
        <v>.</v>
      </c>
      <c r="HA25" s="9" t="str">
        <f>IF(ISNA(VLOOKUP($B25,Area_EM_90,Seq!D$1,FALSE)),".",VLOOKUP($B25,Area_EM_90,Seq!D$1,FALSE))</f>
        <v>.</v>
      </c>
      <c r="HB25" s="9" t="str">
        <f>IF(ISNA(VLOOKUP($B25,Area_EM_90,Seq!E$1,FALSE)),".",VLOOKUP($B25,Area_EM_90,Seq!E$1,FALSE))</f>
        <v>.</v>
      </c>
      <c r="HC25" s="9" t="str">
        <f>IF(ISNA(VLOOKUP($B25,Area_EM_90,Seq!F$1,FALSE)),".",VLOOKUP($B25,Area_EM_90,Seq!F$1,FALSE))</f>
        <v>.</v>
      </c>
      <c r="HD25" s="9" t="str">
        <f>IF(ISNA(VLOOKUP($B25,Area_EM_90,Seq!G$1,FALSE)),".",VLOOKUP($B25,Area_EM_90,Seq!G$1,FALSE))</f>
        <v>.</v>
      </c>
      <c r="HE25" s="9" t="str">
        <f>IF(ISNA(VLOOKUP($B25,Area_EM_90,Seq!H$1,FALSE)),".",VLOOKUP($B25,Area_EM_90,Seq!H$1,FALSE))</f>
        <v>.</v>
      </c>
      <c r="HF25" s="9" t="str">
        <f>IF(ISNA(VLOOKUP($B25,Area_EM_90,Seq!I$1,FALSE)),".",VLOOKUP($B25,Area_EM_90,Seq!I$1,FALSE))</f>
        <v>.</v>
      </c>
      <c r="HG25" s="9" t="str">
        <f>IF(ISNA(VLOOKUP($B25,Area_EM_90,Seq!J$1,FALSE)),".",VLOOKUP($B25,Area_EM_90,Seq!J$1,FALSE))</f>
        <v>.</v>
      </c>
      <c r="HH25" s="9" t="str">
        <f>IF(ISNA(VLOOKUP($B25,Area_EM_00,Seq!C$1,FALSE)),".",VLOOKUP($B25,Area_EM_00,Seq!C$1,FALSE))</f>
        <v>.</v>
      </c>
      <c r="HI25" s="9" t="str">
        <f>IF(ISNA(VLOOKUP($B25,Area_EM_00,Seq!D$1,FALSE)),".",VLOOKUP($B25,Area_EM_00,Seq!D$1,FALSE))</f>
        <v>.</v>
      </c>
      <c r="HJ25" s="9" t="str">
        <f>IF(ISNA(VLOOKUP($B25,Area_EM_00,Seq!E$1,FALSE)),".",VLOOKUP($B25,Area_EM_00,Seq!E$1,FALSE))</f>
        <v>.</v>
      </c>
      <c r="HK25" s="9" t="str">
        <f>IF(ISNA(VLOOKUP($B25,Area_EM_00,Seq!F$1,FALSE)),".",VLOOKUP($B25,Area_EM_00,Seq!F$1,FALSE))</f>
        <v>.</v>
      </c>
      <c r="HL25" s="9" t="str">
        <f>IF(ISNA(VLOOKUP($B25,Area_EM_00,Seq!G$1,FALSE)),".",VLOOKUP($B25,Area_EM_00,Seq!G$1,FALSE))</f>
        <v>.</v>
      </c>
      <c r="HM25" s="9" t="str">
        <f>IF(ISNA(VLOOKUP($B25,Area_EM_00,Seq!H$1,FALSE)),".",VLOOKUP($B25,Area_EM_00,Seq!H$1,FALSE))</f>
        <v>.</v>
      </c>
      <c r="HN25" s="9" t="str">
        <f>IF(ISNA(VLOOKUP($B25,Area_EM_00,Seq!I$1,FALSE)),".",VLOOKUP($B25,Area_EM_00,Seq!I$1,FALSE))</f>
        <v>.</v>
      </c>
      <c r="HO25" s="9" t="str">
        <f>IF(ISNA(VLOOKUP($B25,Area_EM_00,Seq!J$1,FALSE)),".",VLOOKUP($B25,Area_EM_00,Seq!J$1,FALSE))</f>
        <v>.</v>
      </c>
      <c r="HQ25" s="27"/>
      <c r="HR25" s="9">
        <f>IFERROR(VLOOKUP($B25,AREA_EM3_60_00,Seq!E$1,FALSE),".")</f>
        <v>286332</v>
      </c>
      <c r="HS25" s="9">
        <f>IFERROR(VLOOKUP($B25,AREA_EM3_60_00,Seq!F$1,FALSE),".")</f>
        <v>147224</v>
      </c>
      <c r="HT25" s="9">
        <f>IFERROR(VLOOKUP($B25,AREA_EM3_60_00,Seq!G$1,FALSE),".")</f>
        <v>75458</v>
      </c>
      <c r="HU25" s="9">
        <f>IFERROR(VLOOKUP($B25,AREA_EM3_10,Seq!B$1,FALSE),".")</f>
        <v>125584.44389875331</v>
      </c>
      <c r="HV25" s="9">
        <f t="shared" si="41"/>
        <v>13763441</v>
      </c>
      <c r="HW25" s="9">
        <f t="shared" si="42"/>
        <v>18103341</v>
      </c>
      <c r="HX25" s="9">
        <f t="shared" si="43"/>
        <v>23273615</v>
      </c>
      <c r="HY25" s="9">
        <f t="shared" si="44"/>
        <v>28401017</v>
      </c>
    </row>
    <row r="26" spans="1:233">
      <c r="A26" s="25" t="s">
        <v>2356</v>
      </c>
      <c r="B26" s="26" t="str">
        <f t="shared" si="0"/>
        <v>Mongolia</v>
      </c>
      <c r="C26" s="166" t="s">
        <v>1579</v>
      </c>
      <c r="D26" s="27">
        <f>VLOOKUP("CHN.NY.GDP.MKTP.KD",AREA_WB_6ATTRS,Seq!B$1,FALSE)/10000</f>
        <v>18294112.043860689</v>
      </c>
      <c r="E26" s="27">
        <f>VLOOKUP("CHN.NY.GDP.MKTP.KD",AREA_WB_6ATTRS,Seq!C$1,FALSE)/10000</f>
        <v>19245405.87014145</v>
      </c>
      <c r="F26" s="27">
        <f>VLOOKUP("CHN.NY.GDP.MKTP.KD",AREA_WB_6ATTRS,Seq!D$1,FALSE)/10000</f>
        <v>20996737.804324333</v>
      </c>
      <c r="G26" s="27">
        <f>VLOOKUP("CHN.NY.GDP.MKTP.KD",AREA_WB_6ATTRS,Seq!E$1,FALSE)/10000</f>
        <v>23285382.224995762</v>
      </c>
      <c r="H26" s="27">
        <f>VLOOKUP("CHN.NY.GDP.MKTP.KD",AREA_WB_6ATTRS,Seq!F$1,FALSE)/10000</f>
        <v>26824760.323195074</v>
      </c>
      <c r="I26" s="27">
        <f>VLOOKUP("CHN.NY.GDP.MKTP.KD",AREA_WB_6ATTRS,Seq!G$1,FALSE)/10000</f>
        <v>30446102.966826372</v>
      </c>
      <c r="J26" s="27">
        <f>VLOOKUP("CHN.NY.GDP.MKTP.KD",AREA_WB_6ATTRS,Seq!H$1,FALSE)/10000</f>
        <v>33125360.027907111</v>
      </c>
      <c r="K26" s="27">
        <f>VLOOKUP("CHN.NY.GDP.MKTP.KD",AREA_WB_6ATTRS,Seq!I$1,FALSE)/10000</f>
        <v>36967901.791144341</v>
      </c>
      <c r="L26" s="27">
        <f>VLOOKUP("CHN.NY.GDP.MKTP.KD",AREA_WB_6ATTRS,Seq!J$1,FALSE)/10000</f>
        <v>41145274.693543643</v>
      </c>
      <c r="M26" s="27">
        <f>VLOOKUP("CHN.NY.GDP.MKTP.KD",AREA_WB_6ATTRS,Seq!K$1,FALSE)/10000</f>
        <v>42832230.955979005</v>
      </c>
      <c r="N26" s="27">
        <f>VLOOKUP("CHN.NY.GDP.MKTP.KD",AREA_WB_6ATTRS,Seq!L$1,FALSE)/10000</f>
        <v>44459855.73230619</v>
      </c>
      <c r="O26" s="27">
        <f>VLOOKUP("CHN.NY.GDP.MKTP.KD",AREA_WB_6ATTRS,Seq!M$1,FALSE)/10000</f>
        <v>48550162.459678344</v>
      </c>
      <c r="P26" s="27">
        <f>VLOOKUP("CHN.NY.GDP.MKTP.KD",AREA_WB_6ATTRS,Seq!N$1,FALSE)/10000</f>
        <v>55444285.528952621</v>
      </c>
      <c r="Q26" s="27">
        <f>VLOOKUP("CHN.NY.GDP.MKTP.KD",AREA_WB_6ATTRS,Seq!O$1,FALSE)/10000</f>
        <v>63206485.503006078</v>
      </c>
      <c r="R26" s="27">
        <f>VLOOKUP("CHN.NY.GDP.MKTP.KD",AREA_WB_6ATTRS,Seq!P$1,FALSE)/10000</f>
        <v>71486535.103899792</v>
      </c>
      <c r="S26" s="27">
        <f>VLOOKUP("CHN.NY.GDP.MKTP.KD",AREA_WB_6ATTRS,Seq!Q$1,FALSE)/10000</f>
        <v>79278567.430224851</v>
      </c>
      <c r="T26" s="27">
        <f>VLOOKUP("CHN.NY.GDP.MKTP.KD",AREA_WB_6ATTRS,Seq!R$1,FALSE)/10000</f>
        <v>87206424.173247412</v>
      </c>
      <c r="U26" s="27">
        <f>VLOOKUP("CHN.NY.GDP.MKTP.KD",AREA_WB_6ATTRS,Seq!S$1,FALSE)/10000</f>
        <v>95316621.621359423</v>
      </c>
      <c r="V26" s="27">
        <f>VLOOKUP("CHN.NY.GDP.MKTP.KD",AREA_WB_6ATTRS,Seq!T$1,FALSE)/10000</f>
        <v>102751318.10782552</v>
      </c>
      <c r="W26" s="27">
        <f>VLOOKUP("CHN.NY.GDP.MKTP.KD",AREA_WB_6ATTRS,Seq!U$1,FALSE)/10000</f>
        <v>110560418.28402025</v>
      </c>
      <c r="X26" s="27">
        <f>VLOOKUP("CHN.NY.GDP.MKTP.KD",AREA_WB_6ATTRS,Seq!V$1,FALSE)/10000</f>
        <v>119847493.41987793</v>
      </c>
      <c r="Y26" s="27">
        <f>VLOOKUP("CHN.NY.GDP.MKTP.KD",AREA_WB_6ATTRS,Seq!W$1,FALSE)/10000</f>
        <v>129794835.37372778</v>
      </c>
      <c r="Z26" s="27">
        <f>VLOOKUP("CHN.NY.GDP.MKTP.KD",AREA_WB_6ATTRS,Seq!X$1,FALSE)/10000</f>
        <v>141606165.392737</v>
      </c>
      <c r="AA26" s="27">
        <f>VLOOKUP("CHN.NY.GDP.MKTP.KD",AREA_WB_6ATTRS,Seq!Y$1,FALSE)/10000</f>
        <v>155766781.9320105</v>
      </c>
      <c r="AB26" s="27">
        <f>VLOOKUP("CHN.NY.GDP.MKTP.KD",AREA_WB_6ATTRS,Seq!Z$1,FALSE)/10000</f>
        <v>171499226.90714428</v>
      </c>
      <c r="AC26" s="27">
        <f>VLOOKUP("CHN.NY.GDP.MKTP.KD",AREA_WB_6ATTRS,Seq!AA$1,FALSE)/10000</f>
        <v>190878639.54765138</v>
      </c>
      <c r="AD26" s="27">
        <f>VLOOKUP("CHN.NY.GDP.MKTP.KD",AREA_WB_6ATTRS,Seq!AB$1,FALSE)/10000</f>
        <v>215120226.77020231</v>
      </c>
      <c r="AE26" s="27">
        <f>VLOOKUP("CHN.NY.GDP.MKTP.KD",AREA_WB_6ATTRS,Seq!AC$1,FALSE)/10000</f>
        <v>245667298.97157177</v>
      </c>
      <c r="AF26" s="27">
        <f>VLOOKUP("CHN.NY.GDP.MKTP.KD",AREA_WB_6ATTRS,Seq!AD$1,FALSE)/10000</f>
        <v>269251359.67284226</v>
      </c>
      <c r="AG26" s="27">
        <f>VLOOKUP("CHN.NY.GDP.MKTP.KD",AREA_WB_6ATTRS,Seq!AE$1,FALSE)/10000</f>
        <v>294022484.76274431</v>
      </c>
      <c r="AH26" s="27">
        <f>VLOOKUP("CHN.NY.GDP.MKTP.KD",AREA_WB_6ATTRS,Seq!AF$1,FALSE)/10000</f>
        <v>324600823.17806971</v>
      </c>
      <c r="AI26" s="27">
        <f>VLOOKUP("CHN.NY.GDP.MKTP.KD",AREA_WB_6ATTRS,Seq!AG$1,FALSE)/10000</f>
        <v>354139498.08727396</v>
      </c>
      <c r="AJ26" s="27"/>
      <c r="AK26" s="27"/>
      <c r="AL26" s="27"/>
      <c r="AM26" s="27"/>
      <c r="AN26" s="27"/>
      <c r="AO26" s="27"/>
      <c r="AP26" s="27" t="str">
        <f>IFERROR(VLOOKUP(CONCATENATE($C26, ".NY.GDP.MKTP.KD"),AREA_WB_6ATTRS,Seq!B$1,FALSE)/10000,".")</f>
        <v>.</v>
      </c>
      <c r="AQ26" s="27">
        <f>IFERROR(VLOOKUP(CONCATENATE($C26, ".NY.GDP.MKTP.KD"),AREA_WB_6ATTRS,Seq!C$1,FALSE)/10000,".")</f>
        <v>73993.243806975501</v>
      </c>
      <c r="AR26" s="27">
        <f>IFERROR(VLOOKUP(CONCATENATE($C26, ".NY.GDP.MKTP.KD"),AREA_WB_6ATTRS,Seq!D$1,FALSE)/10000,".")</f>
        <v>80165.860918708466</v>
      </c>
      <c r="AS26" s="27">
        <f>IFERROR(VLOOKUP(CONCATENATE($C26, ".NY.GDP.MKTP.KD"),AREA_WB_6ATTRS,Seq!E$1,FALSE)/10000,".")</f>
        <v>84842.767671730093</v>
      </c>
      <c r="AT26" s="27">
        <f>IFERROR(VLOOKUP(CONCATENATE($C26, ".NY.GDP.MKTP.KD"),AREA_WB_6ATTRS,Seq!F$1,FALSE)/10000,".")</f>
        <v>89876.844954846078</v>
      </c>
      <c r="AU26" s="27">
        <f>IFERROR(VLOOKUP(CONCATENATE($C26, ".NY.GDP.MKTP.KD"),AREA_WB_6ATTRS,Seq!G$1,FALSE)/10000,".")</f>
        <v>95011.394298411746</v>
      </c>
      <c r="AV26" s="27">
        <f>IFERROR(VLOOKUP(CONCATENATE($C26, ".NY.GDP.MKTP.KD"),AREA_WB_6ATTRS,Seq!H$1,FALSE)/10000,".")</f>
        <v>103918.70729652856</v>
      </c>
      <c r="AW26" s="27">
        <f>IFERROR(VLOOKUP(CONCATENATE($C26, ".NY.GDP.MKTP.KD"),AREA_WB_6ATTRS,Seq!I$1,FALSE)/10000,".")</f>
        <v>107512.89007959823</v>
      </c>
      <c r="AX26" s="27">
        <f>IFERROR(VLOOKUP(CONCATENATE($C26, ".NY.GDP.MKTP.KD"),AREA_WB_6ATTRS,Seq!J$1,FALSE)/10000,".")</f>
        <v>113004.61874038968</v>
      </c>
      <c r="AY26" s="27">
        <f>IFERROR(VLOOKUP(CONCATENATE($C26, ".NY.GDP.MKTP.KD"),AREA_WB_6ATTRS,Seq!K$1,FALSE)/10000,".")</f>
        <v>117726.17290806449</v>
      </c>
      <c r="AZ26" s="27">
        <f>IFERROR(VLOOKUP(CONCATENATE($C26, ".NY.GDP.MKTP.KD"),AREA_WB_6ATTRS,Seq!L$1,FALSE)/10000,".")</f>
        <v>113977.22980985153</v>
      </c>
      <c r="BA26" s="27">
        <f>IFERROR(VLOOKUP(CONCATENATE($C26, ".NY.GDP.MKTP.KD"),AREA_WB_6ATTRS,Seq!M$1,FALSE)/10000,".")</f>
        <v>104068.56835531133</v>
      </c>
      <c r="BB26" s="27">
        <f>IFERROR(VLOOKUP(CONCATENATE($C26, ".NY.GDP.MKTP.KD"),AREA_WB_6ATTRS,Seq!N$1,FALSE)/10000,".")</f>
        <v>94435.497016097201</v>
      </c>
      <c r="BC26" s="27">
        <f>IFERROR(VLOOKUP(CONCATENATE($C26, ".NY.GDP.MKTP.KD"),AREA_WB_6ATTRS,Seq!O$1,FALSE)/10000,".")</f>
        <v>91443.032969536842</v>
      </c>
      <c r="BD26" s="27">
        <f>IFERROR(VLOOKUP(CONCATENATE($C26, ".NY.GDP.MKTP.KD"),AREA_WB_6ATTRS,Seq!P$1,FALSE)/10000,".")</f>
        <v>93394.777237826507</v>
      </c>
      <c r="BE26" s="27">
        <f>IFERROR(VLOOKUP(CONCATENATE($C26, ".NY.GDP.MKTP.KD"),AREA_WB_6ATTRS,Seq!Q$1,FALSE)/10000,".")</f>
        <v>99350.026923882848</v>
      </c>
      <c r="BF26" s="27">
        <f>IFERROR(VLOOKUP(CONCATENATE($C26, ".NY.GDP.MKTP.KD"),AREA_WB_6ATTRS,Seq!R$1,FALSE)/10000,".")</f>
        <v>101570.59325865237</v>
      </c>
      <c r="BG26" s="27">
        <f>IFERROR(VLOOKUP(CONCATENATE($C26, ".NY.GDP.MKTP.KD"),AREA_WB_6ATTRS,Seq!S$1,FALSE)/10000,".")</f>
        <v>105528.50836329639</v>
      </c>
      <c r="BH26" s="27">
        <f>IFERROR(VLOOKUP(CONCATENATE($C26, ".NY.GDP.MKTP.KD"),AREA_WB_6ATTRS,Seq!T$1,FALSE)/10000,".")</f>
        <v>109053.09364034812</v>
      </c>
      <c r="BI26" s="27">
        <f>IFERROR(VLOOKUP(CONCATENATE($C26, ".NY.GDP.MKTP.KD"),AREA_WB_6ATTRS,Seq!U$1,FALSE)/10000,".")</f>
        <v>112401.42603155322</v>
      </c>
      <c r="BJ26" s="27">
        <f>IFERROR(VLOOKUP(CONCATENATE($C26, ".NY.GDP.MKTP.KD"),AREA_WB_6ATTRS,Seq!V$1,FALSE)/10000,".")</f>
        <v>113689.61621421821</v>
      </c>
      <c r="BK26" s="27">
        <f>IFERROR(VLOOKUP(CONCATENATE($C26, ".NY.GDP.MKTP.KD"),AREA_WB_6ATTRS,Seq!W$1,FALSE)/10000,".")</f>
        <v>117046.54150059843</v>
      </c>
      <c r="BL26" s="27">
        <f>IFERROR(VLOOKUP(CONCATENATE($C26, ".NY.GDP.MKTP.KD"),AREA_WB_6ATTRS,Seq!X$1,FALSE)/10000,".")</f>
        <v>122586.3291056926</v>
      </c>
      <c r="BM26" s="27">
        <f>IFERROR(VLOOKUP(CONCATENATE($C26, ".NY.GDP.MKTP.KD"),AREA_WB_6ATTRS,Seq!Y$1,FALSE)/10000,".")</f>
        <v>131173.05349808469</v>
      </c>
      <c r="BN26" s="27">
        <f>IFERROR(VLOOKUP(CONCATENATE($C26, ".NY.GDP.MKTP.KD"),AREA_WB_6ATTRS,Seq!Z$1,FALSE)/10000,".")</f>
        <v>145110.72293902643</v>
      </c>
      <c r="BO26" s="27">
        <f>IFERROR(VLOOKUP(CONCATENATE($C26, ".NY.GDP.MKTP.KD"),AREA_WB_6ATTRS,Seq!AA$1,FALSE)/10000,".")</f>
        <v>155636.56930225054</v>
      </c>
      <c r="BP26" s="27">
        <f>IFERROR(VLOOKUP(CONCATENATE($C26, ".NY.GDP.MKTP.KD"),AREA_WB_6ATTRS,Seq!AB$1,FALSE)/10000,".")</f>
        <v>168953.19961799239</v>
      </c>
      <c r="BQ26" s="27">
        <f>IFERROR(VLOOKUP(CONCATENATE($C26, ".NY.GDP.MKTP.KD"),AREA_WB_6ATTRS,Seq!AC$1,FALSE)/10000,".")</f>
        <v>186267.5511534042</v>
      </c>
      <c r="BR26" s="27">
        <f>IFERROR(VLOOKUP(CONCATENATE($C26, ".NY.GDP.MKTP.KD"),AREA_WB_6ATTRS,Seq!AD$1,FALSE)/10000,".")</f>
        <v>202846.0485753729</v>
      </c>
      <c r="BS26" s="27">
        <f>IFERROR(VLOOKUP(CONCATENATE($C26, ".NY.GDP.MKTP.KD"),AREA_WB_6ATTRS,Seq!AE$1,FALSE)/10000,".")</f>
        <v>200272.74574926231</v>
      </c>
      <c r="BT26" s="27">
        <f>IFERROR(VLOOKUP(CONCATENATE($C26, ".NY.GDP.MKTP.KD"),AREA_WB_6ATTRS,Seq!AF$1,FALSE)/10000,".")</f>
        <v>213020.42982708898</v>
      </c>
      <c r="BU26" s="27">
        <f>IFERROR(VLOOKUP(CONCATENATE($C26, ".NY.GDP.MKTP.KD"),AREA_WB_6ATTRS,Seq!AG$1,FALSE)/10000,".")</f>
        <v>249791.87142348796</v>
      </c>
      <c r="BV26" s="27"/>
      <c r="BW26" s="27"/>
      <c r="BX26" s="27"/>
      <c r="BY26" s="27"/>
      <c r="BZ26" s="27"/>
      <c r="CA26" s="27"/>
      <c r="CB26" s="27"/>
      <c r="CC26" s="27">
        <f>CNPop!A$48</f>
        <v>5.0000000000000001E-3</v>
      </c>
      <c r="CD26" s="27">
        <f>CNPop!B$48</f>
        <v>6.0000000000000001E-3</v>
      </c>
      <c r="CE26" s="27">
        <f>CNPop!C$48</f>
        <v>6.0000000000000001E-3</v>
      </c>
      <c r="CF26" s="27">
        <f>CNPop!D$48</f>
        <v>7.0000000000000001E-3</v>
      </c>
      <c r="CG26" s="27">
        <f>CNPop!E$48</f>
        <v>7.0000000000000001E-3</v>
      </c>
      <c r="CH26" s="27">
        <f>CNPop!F$48</f>
        <v>8.0000000000000002E-3</v>
      </c>
      <c r="CI26" s="27">
        <f>CNPop!G$48</f>
        <v>8.9999999999999993E-3</v>
      </c>
      <c r="CJ26" s="27">
        <f>CNPop!H$48</f>
        <v>0.01</v>
      </c>
      <c r="CK26" s="27">
        <f>CNPop!I$48</f>
        <v>1.0999999999999999E-2</v>
      </c>
      <c r="CL26" s="27">
        <f>CNPop!J$48</f>
        <v>1.2E-2</v>
      </c>
      <c r="CM26" s="27">
        <f>CNPop!K$48</f>
        <v>1.4E-2</v>
      </c>
      <c r="CN26" s="27">
        <f>CNPop!L$48</f>
        <v>1.6E-2</v>
      </c>
      <c r="CO26" s="27">
        <f>CNPop!M$48</f>
        <v>1.7000000000000001E-2</v>
      </c>
      <c r="CP26" s="27">
        <f>CNPop!N$48</f>
        <v>1.9E-2</v>
      </c>
      <c r="CQ26" s="27">
        <f>CNPop!O$48</f>
        <v>2.1000000000000001E-2</v>
      </c>
      <c r="CR26" s="27">
        <f>CNPop!P$48</f>
        <v>2.3E-2</v>
      </c>
      <c r="CS26" s="27">
        <f>CNPop!Q$48</f>
        <v>2.5999999999999999E-2</v>
      </c>
      <c r="CT26" s="27">
        <f>CNPop!R$48</f>
        <v>2.8000000000000001E-2</v>
      </c>
      <c r="CU26" s="27">
        <f>CNPop!S$48</f>
        <v>0.03</v>
      </c>
      <c r="CV26" s="27">
        <f>CNPop!T$48</f>
        <v>3.3000000000000002E-2</v>
      </c>
      <c r="CW26" s="27">
        <f>CNPop!U$48</f>
        <v>3.5999999999999997E-2</v>
      </c>
      <c r="CX26" s="27">
        <f>CNPop!V$48</f>
        <v>3.9E-2</v>
      </c>
      <c r="CY26" s="27">
        <f>CNPop!W$48</f>
        <v>4.2000000000000003E-2</v>
      </c>
      <c r="CZ26" s="27">
        <f>CNPop!X$48</f>
        <v>4.4999999999999998E-2</v>
      </c>
      <c r="DA26" s="27">
        <f>CNPop!Y$48</f>
        <v>4.9000000000000002E-2</v>
      </c>
      <c r="DB26" s="27">
        <f>CNPop!Z$48</f>
        <v>5.1999999999999998E-2</v>
      </c>
      <c r="DC26" s="27">
        <f>CNPop!AA$48</f>
        <v>5.6000000000000001E-2</v>
      </c>
      <c r="DD26" s="27">
        <f>CNPop!AB$48</f>
        <v>0.06</v>
      </c>
      <c r="DE26" s="27">
        <f>CNPop!AC$48</f>
        <v>6.3E-2</v>
      </c>
      <c r="DF26" s="27">
        <f>CNPop!AD$48</f>
        <v>6.8000000000000005E-2</v>
      </c>
      <c r="DG26" s="27">
        <f>CNPop!AE$48</f>
        <v>7.1999999999999995E-2</v>
      </c>
      <c r="DH26" s="27">
        <f>CNPop!AF$48</f>
        <v>7.5999999999999998E-2</v>
      </c>
      <c r="DI26" s="27">
        <f>CNPop!AG$48</f>
        <v>8.1000000000000003E-2</v>
      </c>
      <c r="DJ26" s="27">
        <f>CNPop!AH$48</f>
        <v>8.5000000000000006E-2</v>
      </c>
      <c r="DK26" s="27">
        <f>CNPop!AI$48</f>
        <v>0.09</v>
      </c>
      <c r="DL26" s="27">
        <f>CNPop!AJ$48</f>
        <v>9.5000000000000001E-2</v>
      </c>
      <c r="DM26" s="27">
        <f>CNPop!AK$48</f>
        <v>0.1</v>
      </c>
      <c r="DN26" s="27"/>
      <c r="DO26" s="27" t="str">
        <f t="shared" si="1"/>
        <v>.</v>
      </c>
      <c r="DP26" s="27" t="str">
        <f t="shared" si="2"/>
        <v>.</v>
      </c>
      <c r="DQ26" s="27" t="str">
        <f t="shared" si="3"/>
        <v>.</v>
      </c>
      <c r="DR26" s="27" t="str">
        <f t="shared" si="4"/>
        <v>.</v>
      </c>
      <c r="DS26" s="27" t="str">
        <f t="shared" si="5"/>
        <v>.</v>
      </c>
      <c r="DT26" s="27" t="str">
        <f t="shared" si="6"/>
        <v>.</v>
      </c>
      <c r="DU26" s="27" t="str">
        <f t="shared" si="7"/>
        <v>.</v>
      </c>
      <c r="DV26" s="27" t="str">
        <f t="shared" si="8"/>
        <v>.</v>
      </c>
      <c r="DW26" s="27" t="str">
        <f t="shared" si="9"/>
        <v>.</v>
      </c>
      <c r="DX26" s="27" t="str">
        <f t="shared" si="10"/>
        <v>.</v>
      </c>
      <c r="DY26" s="27" t="str">
        <f t="shared" si="11"/>
        <v>.</v>
      </c>
      <c r="DZ26" s="27" t="str">
        <f t="shared" si="12"/>
        <v>.</v>
      </c>
      <c r="EA26" s="27" t="str">
        <f t="shared" si="13"/>
        <v>.</v>
      </c>
      <c r="EB26" s="27" t="str">
        <f t="shared" si="14"/>
        <v>.</v>
      </c>
      <c r="EC26" s="27" t="str">
        <f t="shared" si="15"/>
        <v>.</v>
      </c>
      <c r="ED26" s="27" t="str">
        <f t="shared" si="16"/>
        <v>.</v>
      </c>
      <c r="EE26" s="27" t="str">
        <f t="shared" si="17"/>
        <v>.</v>
      </c>
      <c r="EF26" s="27" t="str">
        <f t="shared" si="18"/>
        <v>.</v>
      </c>
      <c r="EG26" s="27" t="str">
        <f t="shared" si="19"/>
        <v>.</v>
      </c>
      <c r="EH26" s="27" t="str">
        <f t="shared" si="20"/>
        <v>.</v>
      </c>
      <c r="EI26" s="27" t="str">
        <f t="shared" si="21"/>
        <v>.</v>
      </c>
      <c r="EJ26" s="27" t="str">
        <f t="shared" si="22"/>
        <v>.</v>
      </c>
      <c r="EK26" s="27" t="str">
        <f t="shared" si="23"/>
        <v>.</v>
      </c>
      <c r="EL26" s="27" t="str">
        <f t="shared" si="24"/>
        <v>.</v>
      </c>
      <c r="EM26" s="27" t="str">
        <f t="shared" si="25"/>
        <v>.</v>
      </c>
      <c r="EN26" s="27" t="str">
        <f t="shared" si="26"/>
        <v>.</v>
      </c>
      <c r="EO26" s="27" t="str">
        <f t="shared" si="27"/>
        <v>.</v>
      </c>
      <c r="EP26" s="27" t="str">
        <f t="shared" si="37"/>
        <v>.</v>
      </c>
      <c r="EQ26" s="27" t="str">
        <f t="shared" si="38"/>
        <v>.</v>
      </c>
      <c r="ER26" s="27" t="str">
        <f t="shared" ref="ER26:ET32" si="52">IF(ISNUMBER(GC26),GC26,EQ26)</f>
        <v>.</v>
      </c>
      <c r="ES26" s="27" t="str">
        <f t="shared" si="52"/>
        <v>.</v>
      </c>
      <c r="ET26" s="27" t="str">
        <f t="shared" si="52"/>
        <v>.</v>
      </c>
      <c r="EU26" s="27"/>
      <c r="EV26" s="27"/>
      <c r="EW26" s="27"/>
      <c r="EX26" s="27"/>
      <c r="EY26" s="27"/>
      <c r="EZ26" s="27" t="str">
        <f>IFERROR(VLOOKUP(CONCATENATE($C26,".SL.TLF.TERT.ZS"),AREA_WB_6ATTRS,Seq!B$1,FALSE)/100,".")</f>
        <v>.</v>
      </c>
      <c r="FA26" s="27" t="str">
        <f>IFERROR(VLOOKUP(CONCATENATE($C26,".SL.TLF.TERT.ZS"),AREA_WB_6ATTRS,Seq!C$1,FALSE)/100,".")</f>
        <v>.</v>
      </c>
      <c r="FB26" s="27" t="str">
        <f>IFERROR(VLOOKUP(CONCATENATE($C26,".SL.TLF.TERT.ZS"),AREA_WB_6ATTRS,Seq!D$1,FALSE)/100,".")</f>
        <v>.</v>
      </c>
      <c r="FC26" s="27" t="str">
        <f>IFERROR(VLOOKUP(CONCATENATE($C26,".SL.TLF.TERT.ZS"),AREA_WB_6ATTRS,Seq!E$1,FALSE)/100,".")</f>
        <v>.</v>
      </c>
      <c r="FD26" s="27" t="str">
        <f>IFERROR(VLOOKUP(CONCATENATE($C26,".SL.TLF.TERT.ZS"),AREA_WB_6ATTRS,Seq!F$1,FALSE)/100,".")</f>
        <v>.</v>
      </c>
      <c r="FE26" s="27" t="str">
        <f>IFERROR(VLOOKUP(CONCATENATE($C26,".SL.TLF.TERT.ZS"),AREA_WB_6ATTRS,Seq!G$1,FALSE)/100,".")</f>
        <v>.</v>
      </c>
      <c r="FF26" s="27" t="str">
        <f>IFERROR(VLOOKUP(CONCATENATE($C26,".SL.TLF.TERT.ZS"),AREA_WB_6ATTRS,Seq!H$1,FALSE)/100,".")</f>
        <v>.</v>
      </c>
      <c r="FG26" s="27" t="str">
        <f>IFERROR(VLOOKUP(CONCATENATE($C26,".SL.TLF.TERT.ZS"),AREA_WB_6ATTRS,Seq!I$1,FALSE)/100,".")</f>
        <v>.</v>
      </c>
      <c r="FH26" s="27" t="str">
        <f>IFERROR(VLOOKUP(CONCATENATE($C26,".SL.TLF.TERT.ZS"),AREA_WB_6ATTRS,Seq!J$1,FALSE)/100,".")</f>
        <v>.</v>
      </c>
      <c r="FI26" s="27" t="str">
        <f>IFERROR(VLOOKUP(CONCATENATE($C26,".SL.TLF.TERT.ZS"),AREA_WB_6ATTRS,Seq!K$1,FALSE)/100,".")</f>
        <v>.</v>
      </c>
      <c r="FJ26" s="27" t="str">
        <f>IFERROR(VLOOKUP(CONCATENATE($C26,".SL.TLF.TERT.ZS"),AREA_WB_6ATTRS,Seq!L$1,FALSE)/100,".")</f>
        <v>.</v>
      </c>
      <c r="FK26" s="27" t="str">
        <f>IFERROR(VLOOKUP(CONCATENATE($C26,".SL.TLF.TERT.ZS"),AREA_WB_6ATTRS,Seq!M$1,FALSE)/100,".")</f>
        <v>.</v>
      </c>
      <c r="FL26" s="27" t="str">
        <f>IFERROR(VLOOKUP(CONCATENATE($C26,".SL.TLF.TERT.ZS"),AREA_WB_6ATTRS,Seq!N$1,FALSE)/100,".")</f>
        <v>.</v>
      </c>
      <c r="FM26" s="27" t="str">
        <f>IFERROR(VLOOKUP(CONCATENATE($C26,".SL.TLF.TERT.ZS"),AREA_WB_6ATTRS,Seq!O$1,FALSE)/100,".")</f>
        <v>.</v>
      </c>
      <c r="FN26" s="27" t="str">
        <f>IFERROR(VLOOKUP(CONCATENATE($C26,".SL.TLF.TERT.ZS"),AREA_WB_6ATTRS,Seq!P$1,FALSE)/100,".")</f>
        <v>.</v>
      </c>
      <c r="FO26" s="27" t="str">
        <f>IFERROR(VLOOKUP(CONCATENATE($C26,".SL.TLF.TERT.ZS"),AREA_WB_6ATTRS,Seq!Q$1,FALSE)/100,".")</f>
        <v>.</v>
      </c>
      <c r="FP26" s="27" t="str">
        <f>IFERROR(VLOOKUP(CONCATENATE($C26,".SL.TLF.TERT.ZS"),AREA_WB_6ATTRS,Seq!R$1,FALSE)/100,".")</f>
        <v>.</v>
      </c>
      <c r="FQ26" s="27" t="str">
        <f>IFERROR(VLOOKUP(CONCATENATE($C26,".SL.TLF.TERT.ZS"),AREA_WB_6ATTRS,Seq!S$1,FALSE)/100,".")</f>
        <v>.</v>
      </c>
      <c r="FR26" s="27" t="str">
        <f>IFERROR(VLOOKUP(CONCATENATE($C26,".SL.TLF.TERT.ZS"),AREA_WB_6ATTRS,Seq!T$1,FALSE)/100,".")</f>
        <v>.</v>
      </c>
      <c r="FS26" s="27" t="str">
        <f>IFERROR(VLOOKUP(CONCATENATE($C26,".SL.TLF.TERT.ZS"),AREA_WB_6ATTRS,Seq!U$1,FALSE)/100,".")</f>
        <v>.</v>
      </c>
      <c r="FT26" s="27" t="str">
        <f>IFERROR(VLOOKUP(CONCATENATE($C26,".SL.TLF.TERT.ZS"),AREA_WB_6ATTRS,Seq!V$1,FALSE)/100,".")</f>
        <v>.</v>
      </c>
      <c r="FU26" s="27" t="str">
        <f>IFERROR(VLOOKUP(CONCATENATE($C26,".SL.TLF.TERT.ZS"),AREA_WB_6ATTRS,Seq!W$1,FALSE)/100,".")</f>
        <v>.</v>
      </c>
      <c r="FV26" s="27" t="str">
        <f>IFERROR(VLOOKUP(CONCATENATE($C26,".SL.TLF.TERT.ZS"),AREA_WB_6ATTRS,Seq!X$1,FALSE)/100,".")</f>
        <v>.</v>
      </c>
      <c r="FW26" s="27" t="str">
        <f>IFERROR(VLOOKUP(CONCATENATE($C26,".SL.TLF.TERT.ZS"),AREA_WB_6ATTRS,Seq!Y$1,FALSE)/100,".")</f>
        <v>.</v>
      </c>
      <c r="FX26" s="27" t="str">
        <f>IFERROR(VLOOKUP(CONCATENATE($C26,".SL.TLF.TERT.ZS"),AREA_WB_6ATTRS,Seq!Z$1,FALSE)/100,".")</f>
        <v>.</v>
      </c>
      <c r="FY26" s="27" t="str">
        <f>IFERROR(VLOOKUP(CONCATENATE($C26,".SL.TLF.TERT.ZS"),AREA_WB_6ATTRS,Seq!AA$1,FALSE)/100,".")</f>
        <v>.</v>
      </c>
      <c r="FZ26" s="27" t="str">
        <f>IFERROR(VLOOKUP(CONCATENATE($C26,".SL.TLF.TERT.ZS"),AREA_WB_6ATTRS,Seq!AB$1,FALSE)/100,".")</f>
        <v>.</v>
      </c>
      <c r="GA26" s="27" t="str">
        <f>IFERROR(VLOOKUP(CONCATENATE($C26,".SL.TLF.TERT.ZS"),AREA_WB_6ATTRS,Seq!AC$1,FALSE)/100,".")</f>
        <v>.</v>
      </c>
      <c r="GB26" s="27" t="str">
        <f>IFERROR(VLOOKUP(CONCATENATE($C26,".SL.TLF.TERT.ZS"),AREA_WB_6ATTRS,Seq!AD$1,FALSE)/100,".")</f>
        <v>.</v>
      </c>
      <c r="GC26" s="27" t="str">
        <f>IFERROR(VLOOKUP(CONCATENATE($C26,".SL.TLF.TERT.ZS"),AREA_WB_6ATTRS,Seq!AE$1,FALSE)/100,".")</f>
        <v>.</v>
      </c>
      <c r="GD26" s="27" t="str">
        <f>IFERROR(VLOOKUP(CONCATENATE($C26,".SL.TLF.TERT.ZS"),AREA_WB_6ATTRS,Seq!AF$1,FALSE)/100,".")</f>
        <v>.</v>
      </c>
      <c r="GE26" s="27" t="str">
        <f>IFERROR(VLOOKUP(CONCATENATE($C26,".SL.TLF.TERT.ZS"),AREA_WB_6ATTRS,Seq!AG$1,FALSE)/100,".")</f>
        <v>.</v>
      </c>
      <c r="GF26" s="27" t="str">
        <f>IFERROR(VLOOKUP(CONCATENATE($C26,".SL.TLF.TERT.ZS"),AREA_WB_6ATTRS,Seq!AH$1,FALSE)/100,".")</f>
        <v>.</v>
      </c>
      <c r="GG26" s="27" t="str">
        <f>IFERROR(VLOOKUP(CONCATENATE($C26,".SL.TLF.TERT.ZS"),AREA_WB_6ATTRS,Seq!AI$1,FALSE)/100,".")</f>
        <v>.</v>
      </c>
      <c r="GH26" s="27" t="str">
        <f>IFERROR(VLOOKUP(CONCATENATE($C26,".SL.TLF.TERT.ZS"),AREA_WB_6ATTRS,Seq!AJ$1,FALSE)/100,".")</f>
        <v>.</v>
      </c>
      <c r="GI26" s="27" t="str">
        <f>IFERROR(VLOOKUP(CONCATENATE($C26,".SL.TLF.TERT.ZS"),AREA_WB_6ATTRS,Seq!AK$1,FALSE)/100,".")</f>
        <v>.</v>
      </c>
      <c r="GJ26" s="27" t="str">
        <f>IFERROR(VLOOKUP(CONCATENATE($C26,".SL.TLF.TERT.ZS"),AREA_WB_6ATTRS,Seq!AL$1,FALSE)/100,".")</f>
        <v>.</v>
      </c>
      <c r="GK26" s="27"/>
      <c r="GL26" s="27"/>
      <c r="GM26" s="27">
        <f t="shared" si="28"/>
        <v>2.4052540369182444E-3</v>
      </c>
      <c r="GN26" s="27" t="str">
        <f t="shared" si="29"/>
        <v>.</v>
      </c>
      <c r="GO26" s="27">
        <f t="shared" si="40"/>
        <v>5.5374253357927373E-4</v>
      </c>
      <c r="GP26" s="27"/>
      <c r="GQ26" s="9">
        <f>IF(VLOOKUP($B26,EM_80!$B$1:$C$201,2,FALSE)&gt;0,VLOOKUP($B26,EM_80!$B$1:$C$201,2,FALSE),".")</f>
        <v>4000</v>
      </c>
      <c r="GR26" s="9" t="str">
        <f t="shared" si="30"/>
        <v>.</v>
      </c>
      <c r="GS26" s="9">
        <f t="shared" si="31"/>
        <v>1323</v>
      </c>
      <c r="GU26">
        <f t="shared" si="32"/>
        <v>1663026</v>
      </c>
      <c r="GV26">
        <f t="shared" si="33"/>
        <v>2216080</v>
      </c>
      <c r="GW26">
        <f t="shared" si="34"/>
        <v>2389197</v>
      </c>
      <c r="GX26">
        <f t="shared" si="35"/>
        <v>2756001</v>
      </c>
      <c r="GZ26" s="9" t="str">
        <f>IF(ISNA(VLOOKUP($B26,Area_EM_90,Seq!C$1,FALSE)),".",VLOOKUP($B26,Area_EM_90,Seq!C$1,FALSE))</f>
        <v>.</v>
      </c>
      <c r="HA26" s="9" t="str">
        <f>IF(ISNA(VLOOKUP($B26,Area_EM_90,Seq!D$1,FALSE)),".",VLOOKUP($B26,Area_EM_90,Seq!D$1,FALSE))</f>
        <v>.</v>
      </c>
      <c r="HB26" s="9" t="str">
        <f>IF(ISNA(VLOOKUP($B26,Area_EM_90,Seq!E$1,FALSE)),".",VLOOKUP($B26,Area_EM_90,Seq!E$1,FALSE))</f>
        <v>.</v>
      </c>
      <c r="HC26" s="9" t="str">
        <f>IF(ISNA(VLOOKUP($B26,Area_EM_90,Seq!F$1,FALSE)),".",VLOOKUP($B26,Area_EM_90,Seq!F$1,FALSE))</f>
        <v>.</v>
      </c>
      <c r="HD26" s="9" t="str">
        <f>IF(ISNA(VLOOKUP($B26,Area_EM_90,Seq!G$1,FALSE)),".",VLOOKUP($B26,Area_EM_90,Seq!G$1,FALSE))</f>
        <v>.</v>
      </c>
      <c r="HE26" s="9" t="str">
        <f>IF(ISNA(VLOOKUP($B26,Area_EM_90,Seq!H$1,FALSE)),".",VLOOKUP($B26,Area_EM_90,Seq!H$1,FALSE))</f>
        <v>.</v>
      </c>
      <c r="HF26" s="9" t="str">
        <f>IF(ISNA(VLOOKUP($B26,Area_EM_90,Seq!I$1,FALSE)),".",VLOOKUP($B26,Area_EM_90,Seq!I$1,FALSE))</f>
        <v>.</v>
      </c>
      <c r="HG26" s="9" t="str">
        <f>IF(ISNA(VLOOKUP($B26,Area_EM_90,Seq!J$1,FALSE)),".",VLOOKUP($B26,Area_EM_90,Seq!J$1,FALSE))</f>
        <v>.</v>
      </c>
      <c r="HH26" s="9" t="str">
        <f>IF(ISNA(VLOOKUP($B26,Area_EM_00,Seq!C$1,FALSE)),".",VLOOKUP($B26,Area_EM_00,Seq!C$1,FALSE))</f>
        <v>.</v>
      </c>
      <c r="HI26" s="9" t="str">
        <f>IF(ISNA(VLOOKUP($B26,Area_EM_00,Seq!D$1,FALSE)),".",VLOOKUP($B26,Area_EM_00,Seq!D$1,FALSE))</f>
        <v>.</v>
      </c>
      <c r="HJ26" s="9" t="str">
        <f>IF(ISNA(VLOOKUP($B26,Area_EM_00,Seq!E$1,FALSE)),".",VLOOKUP($B26,Area_EM_00,Seq!E$1,FALSE))</f>
        <v>.</v>
      </c>
      <c r="HK26" s="9" t="str">
        <f>IF(ISNA(VLOOKUP($B26,Area_EM_00,Seq!F$1,FALSE)),".",VLOOKUP($B26,Area_EM_00,Seq!F$1,FALSE))</f>
        <v>.</v>
      </c>
      <c r="HL26" s="9" t="str">
        <f>IF(ISNA(VLOOKUP($B26,Area_EM_00,Seq!G$1,FALSE)),".",VLOOKUP($B26,Area_EM_00,Seq!G$1,FALSE))</f>
        <v>.</v>
      </c>
      <c r="HM26" s="9" t="str">
        <f>IF(ISNA(VLOOKUP($B26,Area_EM_00,Seq!H$1,FALSE)),".",VLOOKUP($B26,Area_EM_00,Seq!H$1,FALSE))</f>
        <v>.</v>
      </c>
      <c r="HN26" s="9" t="str">
        <f>IF(ISNA(VLOOKUP($B26,Area_EM_00,Seq!I$1,FALSE)),".",VLOOKUP($B26,Area_EM_00,Seq!I$1,FALSE))</f>
        <v>.</v>
      </c>
      <c r="HO26" s="9" t="str">
        <f>IF(ISNA(VLOOKUP($B26,Area_EM_00,Seq!J$1,FALSE)),".",VLOOKUP($B26,Area_EM_00,Seq!J$1,FALSE))</f>
        <v>.</v>
      </c>
      <c r="HQ26" s="27"/>
      <c r="HR26" s="9">
        <f>IFERROR(VLOOKUP($B26,AREA_EM3_60_00,Seq!E$1,FALSE),".")</f>
        <v>1637</v>
      </c>
      <c r="HS26" s="9">
        <f>IFERROR(VLOOKUP($B26,AREA_EM3_60_00,Seq!F$1,FALSE),".")</f>
        <v>1999</v>
      </c>
      <c r="HT26" s="9">
        <f>IFERROR(VLOOKUP($B26,AREA_EM3_60_00,Seq!G$1,FALSE),".")</f>
        <v>2442</v>
      </c>
      <c r="HU26" s="9">
        <f>IFERROR(VLOOKUP($B26,AREA_EM3_10,Seq!B$1,FALSE),".")</f>
        <v>2474.5679012345677</v>
      </c>
      <c r="HV26" s="9">
        <f t="shared" si="41"/>
        <v>1663026</v>
      </c>
      <c r="HW26" s="9">
        <f t="shared" si="42"/>
        <v>2216080</v>
      </c>
      <c r="HX26" s="9">
        <f t="shared" si="43"/>
        <v>2389197</v>
      </c>
      <c r="HY26" s="9">
        <f t="shared" si="44"/>
        <v>2756001</v>
      </c>
    </row>
    <row r="27" spans="1:233">
      <c r="A27" s="25" t="s">
        <v>2358</v>
      </c>
      <c r="B27" s="26" t="str">
        <f t="shared" si="0"/>
        <v>Nepal</v>
      </c>
      <c r="C27" s="166" t="s">
        <v>1586</v>
      </c>
      <c r="D27" s="27">
        <f>VLOOKUP("CHN.NY.GDP.MKTP.KD",AREA_WB_6ATTRS,Seq!B$1,FALSE)/10000</f>
        <v>18294112.043860689</v>
      </c>
      <c r="E27" s="27">
        <f>VLOOKUP("CHN.NY.GDP.MKTP.KD",AREA_WB_6ATTRS,Seq!C$1,FALSE)/10000</f>
        <v>19245405.87014145</v>
      </c>
      <c r="F27" s="27">
        <f>VLOOKUP("CHN.NY.GDP.MKTP.KD",AREA_WB_6ATTRS,Seq!D$1,FALSE)/10000</f>
        <v>20996737.804324333</v>
      </c>
      <c r="G27" s="27">
        <f>VLOOKUP("CHN.NY.GDP.MKTP.KD",AREA_WB_6ATTRS,Seq!E$1,FALSE)/10000</f>
        <v>23285382.224995762</v>
      </c>
      <c r="H27" s="27">
        <f>VLOOKUP("CHN.NY.GDP.MKTP.KD",AREA_WB_6ATTRS,Seq!F$1,FALSE)/10000</f>
        <v>26824760.323195074</v>
      </c>
      <c r="I27" s="27">
        <f>VLOOKUP("CHN.NY.GDP.MKTP.KD",AREA_WB_6ATTRS,Seq!G$1,FALSE)/10000</f>
        <v>30446102.966826372</v>
      </c>
      <c r="J27" s="27">
        <f>VLOOKUP("CHN.NY.GDP.MKTP.KD",AREA_WB_6ATTRS,Seq!H$1,FALSE)/10000</f>
        <v>33125360.027907111</v>
      </c>
      <c r="K27" s="27">
        <f>VLOOKUP("CHN.NY.GDP.MKTP.KD",AREA_WB_6ATTRS,Seq!I$1,FALSE)/10000</f>
        <v>36967901.791144341</v>
      </c>
      <c r="L27" s="27">
        <f>VLOOKUP("CHN.NY.GDP.MKTP.KD",AREA_WB_6ATTRS,Seq!J$1,FALSE)/10000</f>
        <v>41145274.693543643</v>
      </c>
      <c r="M27" s="27">
        <f>VLOOKUP("CHN.NY.GDP.MKTP.KD",AREA_WB_6ATTRS,Seq!K$1,FALSE)/10000</f>
        <v>42832230.955979005</v>
      </c>
      <c r="N27" s="27">
        <f>VLOOKUP("CHN.NY.GDP.MKTP.KD",AREA_WB_6ATTRS,Seq!L$1,FALSE)/10000</f>
        <v>44459855.73230619</v>
      </c>
      <c r="O27" s="27">
        <f>VLOOKUP("CHN.NY.GDP.MKTP.KD",AREA_WB_6ATTRS,Seq!M$1,FALSE)/10000</f>
        <v>48550162.459678344</v>
      </c>
      <c r="P27" s="27">
        <f>VLOOKUP("CHN.NY.GDP.MKTP.KD",AREA_WB_6ATTRS,Seq!N$1,FALSE)/10000</f>
        <v>55444285.528952621</v>
      </c>
      <c r="Q27" s="27">
        <f>VLOOKUP("CHN.NY.GDP.MKTP.KD",AREA_WB_6ATTRS,Seq!O$1,FALSE)/10000</f>
        <v>63206485.503006078</v>
      </c>
      <c r="R27" s="27">
        <f>VLOOKUP("CHN.NY.GDP.MKTP.KD",AREA_WB_6ATTRS,Seq!P$1,FALSE)/10000</f>
        <v>71486535.103899792</v>
      </c>
      <c r="S27" s="27">
        <f>VLOOKUP("CHN.NY.GDP.MKTP.KD",AREA_WB_6ATTRS,Seq!Q$1,FALSE)/10000</f>
        <v>79278567.430224851</v>
      </c>
      <c r="T27" s="27">
        <f>VLOOKUP("CHN.NY.GDP.MKTP.KD",AREA_WB_6ATTRS,Seq!R$1,FALSE)/10000</f>
        <v>87206424.173247412</v>
      </c>
      <c r="U27" s="27">
        <f>VLOOKUP("CHN.NY.GDP.MKTP.KD",AREA_WB_6ATTRS,Seq!S$1,FALSE)/10000</f>
        <v>95316621.621359423</v>
      </c>
      <c r="V27" s="27">
        <f>VLOOKUP("CHN.NY.GDP.MKTP.KD",AREA_WB_6ATTRS,Seq!T$1,FALSE)/10000</f>
        <v>102751318.10782552</v>
      </c>
      <c r="W27" s="27">
        <f>VLOOKUP("CHN.NY.GDP.MKTP.KD",AREA_WB_6ATTRS,Seq!U$1,FALSE)/10000</f>
        <v>110560418.28402025</v>
      </c>
      <c r="X27" s="27">
        <f>VLOOKUP("CHN.NY.GDP.MKTP.KD",AREA_WB_6ATTRS,Seq!V$1,FALSE)/10000</f>
        <v>119847493.41987793</v>
      </c>
      <c r="Y27" s="27">
        <f>VLOOKUP("CHN.NY.GDP.MKTP.KD",AREA_WB_6ATTRS,Seq!W$1,FALSE)/10000</f>
        <v>129794835.37372778</v>
      </c>
      <c r="Z27" s="27">
        <f>VLOOKUP("CHN.NY.GDP.MKTP.KD",AREA_WB_6ATTRS,Seq!X$1,FALSE)/10000</f>
        <v>141606165.392737</v>
      </c>
      <c r="AA27" s="27">
        <f>VLOOKUP("CHN.NY.GDP.MKTP.KD",AREA_WB_6ATTRS,Seq!Y$1,FALSE)/10000</f>
        <v>155766781.9320105</v>
      </c>
      <c r="AB27" s="27">
        <f>VLOOKUP("CHN.NY.GDP.MKTP.KD",AREA_WB_6ATTRS,Seq!Z$1,FALSE)/10000</f>
        <v>171499226.90714428</v>
      </c>
      <c r="AC27" s="27">
        <f>VLOOKUP("CHN.NY.GDP.MKTP.KD",AREA_WB_6ATTRS,Seq!AA$1,FALSE)/10000</f>
        <v>190878639.54765138</v>
      </c>
      <c r="AD27" s="27">
        <f>VLOOKUP("CHN.NY.GDP.MKTP.KD",AREA_WB_6ATTRS,Seq!AB$1,FALSE)/10000</f>
        <v>215120226.77020231</v>
      </c>
      <c r="AE27" s="27">
        <f>VLOOKUP("CHN.NY.GDP.MKTP.KD",AREA_WB_6ATTRS,Seq!AC$1,FALSE)/10000</f>
        <v>245667298.97157177</v>
      </c>
      <c r="AF27" s="27">
        <f>VLOOKUP("CHN.NY.GDP.MKTP.KD",AREA_WB_6ATTRS,Seq!AD$1,FALSE)/10000</f>
        <v>269251359.67284226</v>
      </c>
      <c r="AG27" s="27">
        <f>VLOOKUP("CHN.NY.GDP.MKTP.KD",AREA_WB_6ATTRS,Seq!AE$1,FALSE)/10000</f>
        <v>294022484.76274431</v>
      </c>
      <c r="AH27" s="27">
        <f>VLOOKUP("CHN.NY.GDP.MKTP.KD",AREA_WB_6ATTRS,Seq!AF$1,FALSE)/10000</f>
        <v>324600823.17806971</v>
      </c>
      <c r="AI27" s="27">
        <f>VLOOKUP("CHN.NY.GDP.MKTP.KD",AREA_WB_6ATTRS,Seq!AG$1,FALSE)/10000</f>
        <v>354139498.08727396</v>
      </c>
      <c r="AJ27" s="27"/>
      <c r="AK27" s="27"/>
      <c r="AL27" s="27"/>
      <c r="AM27" s="27"/>
      <c r="AN27" s="27"/>
      <c r="AO27" s="27"/>
      <c r="AP27" s="27">
        <f>IFERROR(VLOOKUP(CONCATENATE($C27, ".NY.GDP.MKTP.KD"),AREA_WB_6ATTRS,Seq!B$1,FALSE)/10000,".")</f>
        <v>212620.19256063711</v>
      </c>
      <c r="AQ27" s="27">
        <f>IFERROR(VLOOKUP(CONCATENATE($C27, ".NY.GDP.MKTP.KD"),AREA_WB_6ATTRS,Seq!C$1,FALSE)/10000,".")</f>
        <v>230356.91404495889</v>
      </c>
      <c r="AR27" s="27">
        <f>IFERROR(VLOOKUP(CONCATENATE($C27, ".NY.GDP.MKTP.KD"),AREA_WB_6ATTRS,Seq!D$1,FALSE)/10000,".")</f>
        <v>239062.9647838852</v>
      </c>
      <c r="AS27" s="27">
        <f>IFERROR(VLOOKUP(CONCATENATE($C27, ".NY.GDP.MKTP.KD"),AREA_WB_6ATTRS,Seq!E$1,FALSE)/10000,".")</f>
        <v>231945.09006433634</v>
      </c>
      <c r="AT27" s="27">
        <f>IFERROR(VLOOKUP(CONCATENATE($C27, ".NY.GDP.MKTP.KD"),AREA_WB_6ATTRS,Seq!F$1,FALSE)/10000,".")</f>
        <v>254399.9958451713</v>
      </c>
      <c r="AU27" s="27">
        <f>IFERROR(VLOOKUP(CONCATENATE($C27, ".NY.GDP.MKTP.KD"),AREA_WB_6ATTRS,Seq!G$1,FALSE)/10000,".")</f>
        <v>270032.63457855512</v>
      </c>
      <c r="AV27" s="27">
        <f>IFERROR(VLOOKUP(CONCATENATE($C27, ".NY.GDP.MKTP.KD"),AREA_WB_6ATTRS,Seq!H$1,FALSE)/10000,".")</f>
        <v>282361.38096200302</v>
      </c>
      <c r="AW27" s="27">
        <f>IFERROR(VLOOKUP(CONCATENATE($C27, ".NY.GDP.MKTP.KD"),AREA_WB_6ATTRS,Seq!I$1,FALSE)/10000,".")</f>
        <v>287149.1521259888</v>
      </c>
      <c r="AX27" s="27">
        <f>IFERROR(VLOOKUP(CONCATENATE($C27, ".NY.GDP.MKTP.KD"),AREA_WB_6ATTRS,Seq!J$1,FALSE)/10000,".")</f>
        <v>309250.47304933914</v>
      </c>
      <c r="AY27" s="27">
        <f>IFERROR(VLOOKUP(CONCATENATE($C27, ".NY.GDP.MKTP.KD"),AREA_WB_6ATTRS,Seq!K$1,FALSE)/10000,".")</f>
        <v>322639.9298605526</v>
      </c>
      <c r="AZ27" s="27">
        <f>IFERROR(VLOOKUP(CONCATENATE($C27, ".NY.GDP.MKTP.KD"),AREA_WB_6ATTRS,Seq!L$1,FALSE)/10000,".")</f>
        <v>337594.40787466848</v>
      </c>
      <c r="BA27" s="27">
        <f>IFERROR(VLOOKUP(CONCATENATE($C27, ".NY.GDP.MKTP.KD"),AREA_WB_6ATTRS,Seq!M$1,FALSE)/10000,".")</f>
        <v>359092.9275134182</v>
      </c>
      <c r="BB27" s="27">
        <f>IFERROR(VLOOKUP(CONCATENATE($C27, ".NY.GDP.MKTP.KD"),AREA_WB_6ATTRS,Seq!N$1,FALSE)/10000,".")</f>
        <v>373838.74323051062</v>
      </c>
      <c r="BC27" s="27">
        <f>IFERROR(VLOOKUP(CONCATENATE($C27, ".NY.GDP.MKTP.KD"),AREA_WB_6ATTRS,Seq!O$1,FALSE)/10000,".")</f>
        <v>388230.97409011825</v>
      </c>
      <c r="BD27" s="27">
        <f>IFERROR(VLOOKUP(CONCATENATE($C27, ".NY.GDP.MKTP.KD"),AREA_WB_6ATTRS,Seq!P$1,FALSE)/10000,".")</f>
        <v>420128.04143417807</v>
      </c>
      <c r="BE27" s="27">
        <f>IFERROR(VLOOKUP(CONCATENATE($C27, ".NY.GDP.MKTP.KD"),AREA_WB_6ATTRS,Seq!Q$1,FALSE)/10000,".")</f>
        <v>434699.98049774504</v>
      </c>
      <c r="BF27" s="27">
        <f>IFERROR(VLOOKUP(CONCATENATE($C27, ".NY.GDP.MKTP.KD"),AREA_WB_6ATTRS,Seq!R$1,FALSE)/10000,".")</f>
        <v>457862.0307680135</v>
      </c>
      <c r="BG27" s="27">
        <f>IFERROR(VLOOKUP(CONCATENATE($C27, ".NY.GDP.MKTP.KD"),AREA_WB_6ATTRS,Seq!S$1,FALSE)/10000,".")</f>
        <v>480977.71056726953</v>
      </c>
      <c r="BH27" s="27">
        <f>IFERROR(VLOOKUP(CONCATENATE($C27, ".NY.GDP.MKTP.KD"),AREA_WB_6ATTRS,Seq!T$1,FALSE)/10000,".")</f>
        <v>495485.87168500671</v>
      </c>
      <c r="BI27" s="27">
        <f>IFERROR(VLOOKUP(CONCATENATE($C27, ".NY.GDP.MKTP.KD"),AREA_WB_6ATTRS,Seq!U$1,FALSE)/10000,".")</f>
        <v>517349.54876695195</v>
      </c>
      <c r="BJ27" s="27">
        <f>IFERROR(VLOOKUP(CONCATENATE($C27, ".NY.GDP.MKTP.KD"),AREA_WB_6ATTRS,Seq!V$1,FALSE)/10000,".")</f>
        <v>549425.2207905025</v>
      </c>
      <c r="BK27" s="27">
        <f>IFERROR(VLOOKUP(CONCATENATE($C27, ".NY.GDP.MKTP.KD"),AREA_WB_6ATTRS,Seq!W$1,FALSE)/10000,".")</f>
        <v>575796.3272596742</v>
      </c>
      <c r="BL27" s="27">
        <f>IFERROR(VLOOKUP(CONCATENATE($C27, ".NY.GDP.MKTP.KD"),AREA_WB_6ATTRS,Seq!X$1,FALSE)/10000,".")</f>
        <v>576488.81963773107</v>
      </c>
      <c r="BM27" s="27">
        <f>IFERROR(VLOOKUP(CONCATENATE($C27, ".NY.GDP.MKTP.KD"),AREA_WB_6ATTRS,Seq!Y$1,FALSE)/10000,".")</f>
        <v>599231.52129673818</v>
      </c>
      <c r="BN27" s="27">
        <f>IFERROR(VLOOKUP(CONCATENATE($C27, ".NY.GDP.MKTP.KD"),AREA_WB_6ATTRS,Seq!Z$1,FALSE)/10000,".")</f>
        <v>627291.1559601475</v>
      </c>
      <c r="BO27" s="27">
        <f>IFERROR(VLOOKUP(CONCATENATE($C27, ".NY.GDP.MKTP.KD"),AREA_WB_6ATTRS,Seq!AA$1,FALSE)/10000,".")</f>
        <v>649115.75096350093</v>
      </c>
      <c r="BP27" s="27">
        <f>IFERROR(VLOOKUP(CONCATENATE($C27, ".NY.GDP.MKTP.KD"),AREA_WB_6ATTRS,Seq!AB$1,FALSE)/10000,".")</f>
        <v>670955.99551212136</v>
      </c>
      <c r="BQ27" s="27">
        <f>IFERROR(VLOOKUP(CONCATENATE($C27, ".NY.GDP.MKTP.KD"),AREA_WB_6ATTRS,Seq!AC$1,FALSE)/10000,".")</f>
        <v>693846.06372239091</v>
      </c>
      <c r="BR27" s="27">
        <f>IFERROR(VLOOKUP(CONCATENATE($C27, ".NY.GDP.MKTP.KD"),AREA_WB_6ATTRS,Seq!AD$1,FALSE)/10000,".")</f>
        <v>736202.86211581307</v>
      </c>
      <c r="BS27" s="27">
        <f>IFERROR(VLOOKUP(CONCATENATE($C27, ".NY.GDP.MKTP.KD"),AREA_WB_6ATTRS,Seq!AE$1,FALSE)/10000,".")</f>
        <v>769575.90863593959</v>
      </c>
      <c r="BT27" s="27">
        <f>IFERROR(VLOOKUP(CONCATENATE($C27, ".NY.GDP.MKTP.KD"),AREA_WB_6ATTRS,Seq!AF$1,FALSE)/10000,".")</f>
        <v>806641.46536177257</v>
      </c>
      <c r="BU27" s="27">
        <f>IFERROR(VLOOKUP(CONCATENATE($C27, ".NY.GDP.MKTP.KD"),AREA_WB_6ATTRS,Seq!AG$1,FALSE)/10000,".")</f>
        <v>837971.85498594737</v>
      </c>
      <c r="BV27" s="27"/>
      <c r="BW27" s="27"/>
      <c r="BX27" s="27"/>
      <c r="BY27" s="27"/>
      <c r="BZ27" s="27"/>
      <c r="CA27" s="27"/>
      <c r="CB27" s="27"/>
      <c r="CC27" s="27">
        <f>CNPop!A$48</f>
        <v>5.0000000000000001E-3</v>
      </c>
      <c r="CD27" s="27">
        <f>CNPop!B$48</f>
        <v>6.0000000000000001E-3</v>
      </c>
      <c r="CE27" s="27">
        <f>CNPop!C$48</f>
        <v>6.0000000000000001E-3</v>
      </c>
      <c r="CF27" s="27">
        <f>CNPop!D$48</f>
        <v>7.0000000000000001E-3</v>
      </c>
      <c r="CG27" s="27">
        <f>CNPop!E$48</f>
        <v>7.0000000000000001E-3</v>
      </c>
      <c r="CH27" s="27">
        <f>CNPop!F$48</f>
        <v>8.0000000000000002E-3</v>
      </c>
      <c r="CI27" s="27">
        <f>CNPop!G$48</f>
        <v>8.9999999999999993E-3</v>
      </c>
      <c r="CJ27" s="27">
        <f>CNPop!H$48</f>
        <v>0.01</v>
      </c>
      <c r="CK27" s="27">
        <f>CNPop!I$48</f>
        <v>1.0999999999999999E-2</v>
      </c>
      <c r="CL27" s="27">
        <f>CNPop!J$48</f>
        <v>1.2E-2</v>
      </c>
      <c r="CM27" s="27">
        <f>CNPop!K$48</f>
        <v>1.4E-2</v>
      </c>
      <c r="CN27" s="27">
        <f>CNPop!L$48</f>
        <v>1.6E-2</v>
      </c>
      <c r="CO27" s="27">
        <f>CNPop!M$48</f>
        <v>1.7000000000000001E-2</v>
      </c>
      <c r="CP27" s="27">
        <f>CNPop!N$48</f>
        <v>1.9E-2</v>
      </c>
      <c r="CQ27" s="27">
        <f>CNPop!O$48</f>
        <v>2.1000000000000001E-2</v>
      </c>
      <c r="CR27" s="27">
        <f>CNPop!P$48</f>
        <v>2.3E-2</v>
      </c>
      <c r="CS27" s="27">
        <f>CNPop!Q$48</f>
        <v>2.5999999999999999E-2</v>
      </c>
      <c r="CT27" s="27">
        <f>CNPop!R$48</f>
        <v>2.8000000000000001E-2</v>
      </c>
      <c r="CU27" s="27">
        <f>CNPop!S$48</f>
        <v>0.03</v>
      </c>
      <c r="CV27" s="27">
        <f>CNPop!T$48</f>
        <v>3.3000000000000002E-2</v>
      </c>
      <c r="CW27" s="27">
        <f>CNPop!U$48</f>
        <v>3.5999999999999997E-2</v>
      </c>
      <c r="CX27" s="27">
        <f>CNPop!V$48</f>
        <v>3.9E-2</v>
      </c>
      <c r="CY27" s="27">
        <f>CNPop!W$48</f>
        <v>4.2000000000000003E-2</v>
      </c>
      <c r="CZ27" s="27">
        <f>CNPop!X$48</f>
        <v>4.4999999999999998E-2</v>
      </c>
      <c r="DA27" s="27">
        <f>CNPop!Y$48</f>
        <v>4.9000000000000002E-2</v>
      </c>
      <c r="DB27" s="27">
        <f>CNPop!Z$48</f>
        <v>5.1999999999999998E-2</v>
      </c>
      <c r="DC27" s="27">
        <f>CNPop!AA$48</f>
        <v>5.6000000000000001E-2</v>
      </c>
      <c r="DD27" s="27">
        <f>CNPop!AB$48</f>
        <v>0.06</v>
      </c>
      <c r="DE27" s="27">
        <f>CNPop!AC$48</f>
        <v>6.3E-2</v>
      </c>
      <c r="DF27" s="27">
        <f>CNPop!AD$48</f>
        <v>6.8000000000000005E-2</v>
      </c>
      <c r="DG27" s="27">
        <f>CNPop!AE$48</f>
        <v>7.1999999999999995E-2</v>
      </c>
      <c r="DH27" s="27">
        <f>CNPop!AF$48</f>
        <v>7.5999999999999998E-2</v>
      </c>
      <c r="DI27" s="27">
        <f>CNPop!AG$48</f>
        <v>8.1000000000000003E-2</v>
      </c>
      <c r="DJ27" s="27">
        <f>CNPop!AH$48</f>
        <v>8.5000000000000006E-2</v>
      </c>
      <c r="DK27" s="27">
        <f>CNPop!AI$48</f>
        <v>0.09</v>
      </c>
      <c r="DL27" s="27">
        <f>CNPop!AJ$48</f>
        <v>9.5000000000000001E-2</v>
      </c>
      <c r="DM27" s="27">
        <f>CNPop!AK$48</f>
        <v>0.1</v>
      </c>
      <c r="DN27" s="27"/>
      <c r="DO27" s="27">
        <f t="shared" si="1"/>
        <v>0.10399999618530273</v>
      </c>
      <c r="DP27" s="27">
        <f t="shared" si="2"/>
        <v>0.10399999618530273</v>
      </c>
      <c r="DQ27" s="27">
        <f t="shared" si="3"/>
        <v>0.10399999618530273</v>
      </c>
      <c r="DR27" s="27">
        <f t="shared" si="4"/>
        <v>0.10399999618530273</v>
      </c>
      <c r="DS27" s="27">
        <f t="shared" si="5"/>
        <v>0.10399999618530273</v>
      </c>
      <c r="DT27" s="27">
        <f t="shared" si="6"/>
        <v>0.10399999618530273</v>
      </c>
      <c r="DU27" s="27">
        <f t="shared" si="7"/>
        <v>0.10399999618530273</v>
      </c>
      <c r="DV27" s="27">
        <f t="shared" si="8"/>
        <v>0.10399999618530273</v>
      </c>
      <c r="DW27" s="27">
        <f t="shared" si="9"/>
        <v>0.10399999618530273</v>
      </c>
      <c r="DX27" s="27">
        <f t="shared" si="10"/>
        <v>0.10399999618530273</v>
      </c>
      <c r="DY27" s="27">
        <f t="shared" si="11"/>
        <v>0.10399999618530273</v>
      </c>
      <c r="DZ27" s="27">
        <f t="shared" si="12"/>
        <v>0.10399999618530273</v>
      </c>
      <c r="EA27" s="27">
        <f t="shared" si="13"/>
        <v>0.10399999618530273</v>
      </c>
      <c r="EB27" s="27">
        <f t="shared" si="14"/>
        <v>0.10399999618530273</v>
      </c>
      <c r="EC27" s="27">
        <f t="shared" si="15"/>
        <v>0.10399999618530273</v>
      </c>
      <c r="ED27" s="27">
        <f t="shared" si="16"/>
        <v>0.10399999618530273</v>
      </c>
      <c r="EE27" s="27" t="str">
        <f t="shared" si="17"/>
        <v>.</v>
      </c>
      <c r="EF27" s="27" t="str">
        <f t="shared" si="18"/>
        <v>.</v>
      </c>
      <c r="EG27" s="27" t="str">
        <f t="shared" si="19"/>
        <v>.</v>
      </c>
      <c r="EH27" s="27" t="str">
        <f t="shared" si="20"/>
        <v>.</v>
      </c>
      <c r="EI27" s="27" t="str">
        <f t="shared" si="21"/>
        <v>.</v>
      </c>
      <c r="EJ27" s="27" t="str">
        <f t="shared" si="22"/>
        <v>.</v>
      </c>
      <c r="EK27" s="27" t="str">
        <f t="shared" si="23"/>
        <v>.</v>
      </c>
      <c r="EL27" s="27" t="str">
        <f t="shared" si="24"/>
        <v>.</v>
      </c>
      <c r="EM27" s="27" t="str">
        <f t="shared" si="25"/>
        <v>.</v>
      </c>
      <c r="EN27" s="27" t="str">
        <f t="shared" si="26"/>
        <v>.</v>
      </c>
      <c r="EO27" s="27" t="str">
        <f t="shared" si="27"/>
        <v>.</v>
      </c>
      <c r="EP27" s="27" t="str">
        <f t="shared" si="37"/>
        <v>.</v>
      </c>
      <c r="EQ27" s="27" t="str">
        <f t="shared" si="38"/>
        <v>.</v>
      </c>
      <c r="ER27" s="27" t="str">
        <f t="shared" si="52"/>
        <v>.</v>
      </c>
      <c r="ES27" s="27" t="str">
        <f t="shared" si="52"/>
        <v>.</v>
      </c>
      <c r="ET27" s="27" t="str">
        <f t="shared" si="52"/>
        <v>.</v>
      </c>
      <c r="EU27" s="27"/>
      <c r="EV27" s="27"/>
      <c r="EW27" s="27"/>
      <c r="EX27" s="27"/>
      <c r="EY27" s="27"/>
      <c r="EZ27" s="27" t="str">
        <f>IFERROR(VLOOKUP(CONCATENATE($C27,".SL.TLF.TERT.ZS"),AREA_WB_6ATTRS,Seq!B$1,FALSE)/100,".")</f>
        <v>.</v>
      </c>
      <c r="FA27" s="27" t="str">
        <f>IFERROR(VLOOKUP(CONCATENATE($C27,".SL.TLF.TERT.ZS"),AREA_WB_6ATTRS,Seq!C$1,FALSE)/100,".")</f>
        <v>.</v>
      </c>
      <c r="FB27" s="27" t="str">
        <f>IFERROR(VLOOKUP(CONCATENATE($C27,".SL.TLF.TERT.ZS"),AREA_WB_6ATTRS,Seq!D$1,FALSE)/100,".")</f>
        <v>.</v>
      </c>
      <c r="FC27" s="27" t="str">
        <f>IFERROR(VLOOKUP(CONCATENATE($C27,".SL.TLF.TERT.ZS"),AREA_WB_6ATTRS,Seq!E$1,FALSE)/100,".")</f>
        <v>.</v>
      </c>
      <c r="FD27" s="27" t="str">
        <f>IFERROR(VLOOKUP(CONCATENATE($C27,".SL.TLF.TERT.ZS"),AREA_WB_6ATTRS,Seq!F$1,FALSE)/100,".")</f>
        <v>.</v>
      </c>
      <c r="FE27" s="27" t="str">
        <f>IFERROR(VLOOKUP(CONCATENATE($C27,".SL.TLF.TERT.ZS"),AREA_WB_6ATTRS,Seq!G$1,FALSE)/100,".")</f>
        <v>.</v>
      </c>
      <c r="FF27" s="27" t="str">
        <f>IFERROR(VLOOKUP(CONCATENATE($C27,".SL.TLF.TERT.ZS"),AREA_WB_6ATTRS,Seq!H$1,FALSE)/100,".")</f>
        <v>.</v>
      </c>
      <c r="FG27" s="27" t="str">
        <f>IFERROR(VLOOKUP(CONCATENATE($C27,".SL.TLF.TERT.ZS"),AREA_WB_6ATTRS,Seq!I$1,FALSE)/100,".")</f>
        <v>.</v>
      </c>
      <c r="FH27" s="27" t="str">
        <f>IFERROR(VLOOKUP(CONCATENATE($C27,".SL.TLF.TERT.ZS"),AREA_WB_6ATTRS,Seq!J$1,FALSE)/100,".")</f>
        <v>.</v>
      </c>
      <c r="FI27" s="27" t="str">
        <f>IFERROR(VLOOKUP(CONCATENATE($C27,".SL.TLF.TERT.ZS"),AREA_WB_6ATTRS,Seq!K$1,FALSE)/100,".")</f>
        <v>.</v>
      </c>
      <c r="FJ27" s="27" t="str">
        <f>IFERROR(VLOOKUP(CONCATENATE($C27,".SL.TLF.TERT.ZS"),AREA_WB_6ATTRS,Seq!L$1,FALSE)/100,".")</f>
        <v>.</v>
      </c>
      <c r="FK27" s="27" t="str">
        <f>IFERROR(VLOOKUP(CONCATENATE($C27,".SL.TLF.TERT.ZS"),AREA_WB_6ATTRS,Seq!M$1,FALSE)/100,".")</f>
        <v>.</v>
      </c>
      <c r="FL27" s="27" t="str">
        <f>IFERROR(VLOOKUP(CONCATENATE($C27,".SL.TLF.TERT.ZS"),AREA_WB_6ATTRS,Seq!N$1,FALSE)/100,".")</f>
        <v>.</v>
      </c>
      <c r="FM27" s="27" t="str">
        <f>IFERROR(VLOOKUP(CONCATENATE($C27,".SL.TLF.TERT.ZS"),AREA_WB_6ATTRS,Seq!O$1,FALSE)/100,".")</f>
        <v>.</v>
      </c>
      <c r="FN27" s="27" t="str">
        <f>IFERROR(VLOOKUP(CONCATENATE($C27,".SL.TLF.TERT.ZS"),AREA_WB_6ATTRS,Seq!P$1,FALSE)/100,".")</f>
        <v>.</v>
      </c>
      <c r="FO27" s="27">
        <f>IFERROR(VLOOKUP(CONCATENATE($C27,".SL.TLF.TERT.ZS"),AREA_WB_6ATTRS,Seq!Q$1,FALSE)/100,".")</f>
        <v>0.10399999618530273</v>
      </c>
      <c r="FP27" s="27" t="str">
        <f>IFERROR(VLOOKUP(CONCATENATE($C27,".SL.TLF.TERT.ZS"),AREA_WB_6ATTRS,Seq!R$1,FALSE)/100,".")</f>
        <v>.</v>
      </c>
      <c r="FQ27" s="27" t="str">
        <f>IFERROR(VLOOKUP(CONCATENATE($C27,".SL.TLF.TERT.ZS"),AREA_WB_6ATTRS,Seq!S$1,FALSE)/100,".")</f>
        <v>.</v>
      </c>
      <c r="FR27" s="27" t="str">
        <f>IFERROR(VLOOKUP(CONCATENATE($C27,".SL.TLF.TERT.ZS"),AREA_WB_6ATTRS,Seq!T$1,FALSE)/100,".")</f>
        <v>.</v>
      </c>
      <c r="FS27" s="27" t="str">
        <f>IFERROR(VLOOKUP(CONCATENATE($C27,".SL.TLF.TERT.ZS"),AREA_WB_6ATTRS,Seq!U$1,FALSE)/100,".")</f>
        <v>.</v>
      </c>
      <c r="FT27" s="27" t="str">
        <f>IFERROR(VLOOKUP(CONCATENATE($C27,".SL.TLF.TERT.ZS"),AREA_WB_6ATTRS,Seq!V$1,FALSE)/100,".")</f>
        <v>.</v>
      </c>
      <c r="FU27" s="27" t="str">
        <f>IFERROR(VLOOKUP(CONCATENATE($C27,".SL.TLF.TERT.ZS"),AREA_WB_6ATTRS,Seq!W$1,FALSE)/100,".")</f>
        <v>.</v>
      </c>
      <c r="FV27" s="27" t="str">
        <f>IFERROR(VLOOKUP(CONCATENATE($C27,".SL.TLF.TERT.ZS"),AREA_WB_6ATTRS,Seq!X$1,FALSE)/100,".")</f>
        <v>.</v>
      </c>
      <c r="FW27" s="27" t="str">
        <f>IFERROR(VLOOKUP(CONCATENATE($C27,".SL.TLF.TERT.ZS"),AREA_WB_6ATTRS,Seq!Y$1,FALSE)/100,".")</f>
        <v>.</v>
      </c>
      <c r="FX27" s="27" t="str">
        <f>IFERROR(VLOOKUP(CONCATENATE($C27,".SL.TLF.TERT.ZS"),AREA_WB_6ATTRS,Seq!Z$1,FALSE)/100,".")</f>
        <v>.</v>
      </c>
      <c r="FY27" s="27" t="str">
        <f>IFERROR(VLOOKUP(CONCATENATE($C27,".SL.TLF.TERT.ZS"),AREA_WB_6ATTRS,Seq!AA$1,FALSE)/100,".")</f>
        <v>.</v>
      </c>
      <c r="FZ27" s="27" t="str">
        <f>IFERROR(VLOOKUP(CONCATENATE($C27,".SL.TLF.TERT.ZS"),AREA_WB_6ATTRS,Seq!AB$1,FALSE)/100,".")</f>
        <v>.</v>
      </c>
      <c r="GA27" s="27" t="str">
        <f>IFERROR(VLOOKUP(CONCATENATE($C27,".SL.TLF.TERT.ZS"),AREA_WB_6ATTRS,Seq!AC$1,FALSE)/100,".")</f>
        <v>.</v>
      </c>
      <c r="GB27" s="27" t="str">
        <f>IFERROR(VLOOKUP(CONCATENATE($C27,".SL.TLF.TERT.ZS"),AREA_WB_6ATTRS,Seq!AD$1,FALSE)/100,".")</f>
        <v>.</v>
      </c>
      <c r="GC27" s="27" t="str">
        <f>IFERROR(VLOOKUP(CONCATENATE($C27,".SL.TLF.TERT.ZS"),AREA_WB_6ATTRS,Seq!AE$1,FALSE)/100,".")</f>
        <v>.</v>
      </c>
      <c r="GD27" s="27" t="str">
        <f>IFERROR(VLOOKUP(CONCATENATE($C27,".SL.TLF.TERT.ZS"),AREA_WB_6ATTRS,Seq!AF$1,FALSE)/100,".")</f>
        <v>.</v>
      </c>
      <c r="GE27" s="27" t="str">
        <f>IFERROR(VLOOKUP(CONCATENATE($C27,".SL.TLF.TERT.ZS"),AREA_WB_6ATTRS,Seq!AG$1,FALSE)/100,".")</f>
        <v>.</v>
      </c>
      <c r="GF27" s="27" t="str">
        <f>IFERROR(VLOOKUP(CONCATENATE($C27,".SL.TLF.TERT.ZS"),AREA_WB_6ATTRS,Seq!AH$1,FALSE)/100,".")</f>
        <v>.</v>
      </c>
      <c r="GG27" s="27" t="str">
        <f>IFERROR(VLOOKUP(CONCATENATE($C27,".SL.TLF.TERT.ZS"),AREA_WB_6ATTRS,Seq!AI$1,FALSE)/100,".")</f>
        <v>.</v>
      </c>
      <c r="GH27" s="27" t="str">
        <f>IFERROR(VLOOKUP(CONCATENATE($C27,".SL.TLF.TERT.ZS"),AREA_WB_6ATTRS,Seq!AJ$1,FALSE)/100,".")</f>
        <v>.</v>
      </c>
      <c r="GI27" s="27" t="str">
        <f>IFERROR(VLOOKUP(CONCATENATE($C27,".SL.TLF.TERT.ZS"),AREA_WB_6ATTRS,Seq!AK$1,FALSE)/100,".")</f>
        <v>.</v>
      </c>
      <c r="GJ27" s="27" t="str">
        <f>IFERROR(VLOOKUP(CONCATENATE($C27,".SL.TLF.TERT.ZS"),AREA_WB_6ATTRS,Seq!AL$1,FALSE)/100,".")</f>
        <v>.</v>
      </c>
      <c r="GK27" s="27"/>
      <c r="GL27" s="27"/>
      <c r="GM27" s="27">
        <f t="shared" si="28"/>
        <v>6.0434951006514226E-4</v>
      </c>
      <c r="GN27" s="27" t="str">
        <f t="shared" si="29"/>
        <v>.</v>
      </c>
      <c r="GO27" s="27" t="str">
        <f t="shared" si="40"/>
        <v>.</v>
      </c>
      <c r="GP27" s="27"/>
      <c r="GQ27" s="9">
        <f>IF(VLOOKUP($B27,EM_80!$B$1:$C$201,2,FALSE)&gt;0,VLOOKUP($B27,EM_80!$B$1:$C$201,2,FALSE),".")</f>
        <v>9100</v>
      </c>
      <c r="GR27" s="9" t="str">
        <f t="shared" si="30"/>
        <v>.</v>
      </c>
      <c r="GS27" s="9" t="str">
        <f t="shared" si="31"/>
        <v>.</v>
      </c>
      <c r="GU27">
        <f t="shared" si="32"/>
        <v>15057512</v>
      </c>
      <c r="GV27">
        <f t="shared" si="33"/>
        <v>19104650</v>
      </c>
      <c r="GW27">
        <f t="shared" si="34"/>
        <v>24431756</v>
      </c>
      <c r="GX27">
        <f t="shared" si="35"/>
        <v>29959364</v>
      </c>
      <c r="GZ27" s="9" t="str">
        <f>IF(ISNA(VLOOKUP($B27,Area_EM_90,Seq!C$1,FALSE)),".",VLOOKUP($B27,Area_EM_90,Seq!C$1,FALSE))</f>
        <v>.</v>
      </c>
      <c r="HA27" s="9" t="str">
        <f>IF(ISNA(VLOOKUP($B27,Area_EM_90,Seq!D$1,FALSE)),".",VLOOKUP($B27,Area_EM_90,Seq!D$1,FALSE))</f>
        <v>.</v>
      </c>
      <c r="HB27" s="9" t="str">
        <f>IF(ISNA(VLOOKUP($B27,Area_EM_90,Seq!E$1,FALSE)),".",VLOOKUP($B27,Area_EM_90,Seq!E$1,FALSE))</f>
        <v>.</v>
      </c>
      <c r="HC27" s="9" t="str">
        <f>IF(ISNA(VLOOKUP($B27,Area_EM_90,Seq!F$1,FALSE)),".",VLOOKUP($B27,Area_EM_90,Seq!F$1,FALSE))</f>
        <v>.</v>
      </c>
      <c r="HD27" s="9" t="str">
        <f>IF(ISNA(VLOOKUP($B27,Area_EM_90,Seq!G$1,FALSE)),".",VLOOKUP($B27,Area_EM_90,Seq!G$1,FALSE))</f>
        <v>.</v>
      </c>
      <c r="HE27" s="9" t="str">
        <f>IF(ISNA(VLOOKUP($B27,Area_EM_90,Seq!H$1,FALSE)),".",VLOOKUP($B27,Area_EM_90,Seq!H$1,FALSE))</f>
        <v>.</v>
      </c>
      <c r="HF27" s="9" t="str">
        <f>IF(ISNA(VLOOKUP($B27,Area_EM_90,Seq!I$1,FALSE)),".",VLOOKUP($B27,Area_EM_90,Seq!I$1,FALSE))</f>
        <v>.</v>
      </c>
      <c r="HG27" s="9" t="str">
        <f>IF(ISNA(VLOOKUP($B27,Area_EM_90,Seq!J$1,FALSE)),".",VLOOKUP($B27,Area_EM_90,Seq!J$1,FALSE))</f>
        <v>.</v>
      </c>
      <c r="HH27" s="9" t="str">
        <f>IF(ISNA(VLOOKUP($B27,Area_EM_00,Seq!C$1,FALSE)),".",VLOOKUP($B27,Area_EM_00,Seq!C$1,FALSE))</f>
        <v>.</v>
      </c>
      <c r="HI27" s="9" t="str">
        <f>IF(ISNA(VLOOKUP($B27,Area_EM_00,Seq!D$1,FALSE)),".",VLOOKUP($B27,Area_EM_00,Seq!D$1,FALSE))</f>
        <v>.</v>
      </c>
      <c r="HJ27" s="9" t="str">
        <f>IF(ISNA(VLOOKUP($B27,Area_EM_00,Seq!E$1,FALSE)),".",VLOOKUP($B27,Area_EM_00,Seq!E$1,FALSE))</f>
        <v>.</v>
      </c>
      <c r="HK27" s="9" t="str">
        <f>IF(ISNA(VLOOKUP($B27,Area_EM_00,Seq!F$1,FALSE)),".",VLOOKUP($B27,Area_EM_00,Seq!F$1,FALSE))</f>
        <v>.</v>
      </c>
      <c r="HL27" s="9" t="str">
        <f>IF(ISNA(VLOOKUP($B27,Area_EM_00,Seq!G$1,FALSE)),".",VLOOKUP($B27,Area_EM_00,Seq!G$1,FALSE))</f>
        <v>.</v>
      </c>
      <c r="HM27" s="9" t="str">
        <f>IF(ISNA(VLOOKUP($B27,Area_EM_00,Seq!H$1,FALSE)),".",VLOOKUP($B27,Area_EM_00,Seq!H$1,FALSE))</f>
        <v>.</v>
      </c>
      <c r="HN27" s="9" t="str">
        <f>IF(ISNA(VLOOKUP($B27,Area_EM_00,Seq!I$1,FALSE)),".",VLOOKUP($B27,Area_EM_00,Seq!I$1,FALSE))</f>
        <v>.</v>
      </c>
      <c r="HO27" s="9" t="str">
        <f>IF(ISNA(VLOOKUP($B27,Area_EM_00,Seq!J$1,FALSE)),".",VLOOKUP($B27,Area_EM_00,Seq!J$1,FALSE))</f>
        <v>.</v>
      </c>
      <c r="HQ27" s="27"/>
      <c r="HR27" s="9">
        <f>IFERROR(VLOOKUP($B27,AREA_EM3_60_00,Seq!E$1,FALSE),".")</f>
        <v>2563</v>
      </c>
      <c r="HS27" s="9">
        <f>IFERROR(VLOOKUP($B27,AREA_EM3_60_00,Seq!F$1,FALSE),".")</f>
        <v>62</v>
      </c>
      <c r="HT27" s="9">
        <f>IFERROR(VLOOKUP($B27,AREA_EM3_60_00,Seq!G$1,FALSE),".")</f>
        <v>1251</v>
      </c>
      <c r="HU27" s="9">
        <f>IFERROR(VLOOKUP($B27,AREA_EM3_10,Seq!B$1,FALSE),".")</f>
        <v>10905.307151864528</v>
      </c>
      <c r="HV27" s="9">
        <f t="shared" si="41"/>
        <v>15057512</v>
      </c>
      <c r="HW27" s="9">
        <f t="shared" si="42"/>
        <v>19104650</v>
      </c>
      <c r="HX27" s="9">
        <f t="shared" si="43"/>
        <v>24431756</v>
      </c>
      <c r="HY27" s="9">
        <f t="shared" si="44"/>
        <v>29959364</v>
      </c>
    </row>
    <row r="28" spans="1:233">
      <c r="A28" s="25" t="s">
        <v>2359</v>
      </c>
      <c r="B28" s="26" t="str">
        <f t="shared" si="0"/>
        <v>Oman</v>
      </c>
      <c r="C28" s="166" t="s">
        <v>1598</v>
      </c>
      <c r="D28" s="27">
        <f>VLOOKUP("CHN.NY.GDP.MKTP.KD",AREA_WB_6ATTRS,Seq!B$1,FALSE)/10000</f>
        <v>18294112.043860689</v>
      </c>
      <c r="E28" s="27">
        <f>VLOOKUP("CHN.NY.GDP.MKTP.KD",AREA_WB_6ATTRS,Seq!C$1,FALSE)/10000</f>
        <v>19245405.87014145</v>
      </c>
      <c r="F28" s="27">
        <f>VLOOKUP("CHN.NY.GDP.MKTP.KD",AREA_WB_6ATTRS,Seq!D$1,FALSE)/10000</f>
        <v>20996737.804324333</v>
      </c>
      <c r="G28" s="27">
        <f>VLOOKUP("CHN.NY.GDP.MKTP.KD",AREA_WB_6ATTRS,Seq!E$1,FALSE)/10000</f>
        <v>23285382.224995762</v>
      </c>
      <c r="H28" s="27">
        <f>VLOOKUP("CHN.NY.GDP.MKTP.KD",AREA_WB_6ATTRS,Seq!F$1,FALSE)/10000</f>
        <v>26824760.323195074</v>
      </c>
      <c r="I28" s="27">
        <f>VLOOKUP("CHN.NY.GDP.MKTP.KD",AREA_WB_6ATTRS,Seq!G$1,FALSE)/10000</f>
        <v>30446102.966826372</v>
      </c>
      <c r="J28" s="27">
        <f>VLOOKUP("CHN.NY.GDP.MKTP.KD",AREA_WB_6ATTRS,Seq!H$1,FALSE)/10000</f>
        <v>33125360.027907111</v>
      </c>
      <c r="K28" s="27">
        <f>VLOOKUP("CHN.NY.GDP.MKTP.KD",AREA_WB_6ATTRS,Seq!I$1,FALSE)/10000</f>
        <v>36967901.791144341</v>
      </c>
      <c r="L28" s="27">
        <f>VLOOKUP("CHN.NY.GDP.MKTP.KD",AREA_WB_6ATTRS,Seq!J$1,FALSE)/10000</f>
        <v>41145274.693543643</v>
      </c>
      <c r="M28" s="27">
        <f>VLOOKUP("CHN.NY.GDP.MKTP.KD",AREA_WB_6ATTRS,Seq!K$1,FALSE)/10000</f>
        <v>42832230.955979005</v>
      </c>
      <c r="N28" s="27">
        <f>VLOOKUP("CHN.NY.GDP.MKTP.KD",AREA_WB_6ATTRS,Seq!L$1,FALSE)/10000</f>
        <v>44459855.73230619</v>
      </c>
      <c r="O28" s="27">
        <f>VLOOKUP("CHN.NY.GDP.MKTP.KD",AREA_WB_6ATTRS,Seq!M$1,FALSE)/10000</f>
        <v>48550162.459678344</v>
      </c>
      <c r="P28" s="27">
        <f>VLOOKUP("CHN.NY.GDP.MKTP.KD",AREA_WB_6ATTRS,Seq!N$1,FALSE)/10000</f>
        <v>55444285.528952621</v>
      </c>
      <c r="Q28" s="27">
        <f>VLOOKUP("CHN.NY.GDP.MKTP.KD",AREA_WB_6ATTRS,Seq!O$1,FALSE)/10000</f>
        <v>63206485.503006078</v>
      </c>
      <c r="R28" s="27">
        <f>VLOOKUP("CHN.NY.GDP.MKTP.KD",AREA_WB_6ATTRS,Seq!P$1,FALSE)/10000</f>
        <v>71486535.103899792</v>
      </c>
      <c r="S28" s="27">
        <f>VLOOKUP("CHN.NY.GDP.MKTP.KD",AREA_WB_6ATTRS,Seq!Q$1,FALSE)/10000</f>
        <v>79278567.430224851</v>
      </c>
      <c r="T28" s="27">
        <f>VLOOKUP("CHN.NY.GDP.MKTP.KD",AREA_WB_6ATTRS,Seq!R$1,FALSE)/10000</f>
        <v>87206424.173247412</v>
      </c>
      <c r="U28" s="27">
        <f>VLOOKUP("CHN.NY.GDP.MKTP.KD",AREA_WB_6ATTRS,Seq!S$1,FALSE)/10000</f>
        <v>95316621.621359423</v>
      </c>
      <c r="V28" s="27">
        <f>VLOOKUP("CHN.NY.GDP.MKTP.KD",AREA_WB_6ATTRS,Seq!T$1,FALSE)/10000</f>
        <v>102751318.10782552</v>
      </c>
      <c r="W28" s="27">
        <f>VLOOKUP("CHN.NY.GDP.MKTP.KD",AREA_WB_6ATTRS,Seq!U$1,FALSE)/10000</f>
        <v>110560418.28402025</v>
      </c>
      <c r="X28" s="27">
        <f>VLOOKUP("CHN.NY.GDP.MKTP.KD",AREA_WB_6ATTRS,Seq!V$1,FALSE)/10000</f>
        <v>119847493.41987793</v>
      </c>
      <c r="Y28" s="27">
        <f>VLOOKUP("CHN.NY.GDP.MKTP.KD",AREA_WB_6ATTRS,Seq!W$1,FALSE)/10000</f>
        <v>129794835.37372778</v>
      </c>
      <c r="Z28" s="27">
        <f>VLOOKUP("CHN.NY.GDP.MKTP.KD",AREA_WB_6ATTRS,Seq!X$1,FALSE)/10000</f>
        <v>141606165.392737</v>
      </c>
      <c r="AA28" s="27">
        <f>VLOOKUP("CHN.NY.GDP.MKTP.KD",AREA_WB_6ATTRS,Seq!Y$1,FALSE)/10000</f>
        <v>155766781.9320105</v>
      </c>
      <c r="AB28" s="27">
        <f>VLOOKUP("CHN.NY.GDP.MKTP.KD",AREA_WB_6ATTRS,Seq!Z$1,FALSE)/10000</f>
        <v>171499226.90714428</v>
      </c>
      <c r="AC28" s="27">
        <f>VLOOKUP("CHN.NY.GDP.MKTP.KD",AREA_WB_6ATTRS,Seq!AA$1,FALSE)/10000</f>
        <v>190878639.54765138</v>
      </c>
      <c r="AD28" s="27">
        <f>VLOOKUP("CHN.NY.GDP.MKTP.KD",AREA_WB_6ATTRS,Seq!AB$1,FALSE)/10000</f>
        <v>215120226.77020231</v>
      </c>
      <c r="AE28" s="27">
        <f>VLOOKUP("CHN.NY.GDP.MKTP.KD",AREA_WB_6ATTRS,Seq!AC$1,FALSE)/10000</f>
        <v>245667298.97157177</v>
      </c>
      <c r="AF28" s="27">
        <f>VLOOKUP("CHN.NY.GDP.MKTP.KD",AREA_WB_6ATTRS,Seq!AD$1,FALSE)/10000</f>
        <v>269251359.67284226</v>
      </c>
      <c r="AG28" s="27">
        <f>VLOOKUP("CHN.NY.GDP.MKTP.KD",AREA_WB_6ATTRS,Seq!AE$1,FALSE)/10000</f>
        <v>294022484.76274431</v>
      </c>
      <c r="AH28" s="27">
        <f>VLOOKUP("CHN.NY.GDP.MKTP.KD",AREA_WB_6ATTRS,Seq!AF$1,FALSE)/10000</f>
        <v>324600823.17806971</v>
      </c>
      <c r="AI28" s="27">
        <f>VLOOKUP("CHN.NY.GDP.MKTP.KD",AREA_WB_6ATTRS,Seq!AG$1,FALSE)/10000</f>
        <v>354139498.08727396</v>
      </c>
      <c r="AJ28" s="27"/>
      <c r="AK28" s="27"/>
      <c r="AL28" s="27"/>
      <c r="AM28" s="27"/>
      <c r="AN28" s="27"/>
      <c r="AO28" s="27"/>
      <c r="AP28" s="27">
        <f>IFERROR(VLOOKUP(CONCATENATE($C28, ".NY.GDP.MKTP.KD"),AREA_WB_6ATTRS,Seq!B$1,FALSE)/10000,".")</f>
        <v>535810.51878110436</v>
      </c>
      <c r="AQ28" s="27">
        <f>IFERROR(VLOOKUP(CONCATENATE($C28, ".NY.GDP.MKTP.KD"),AREA_WB_6ATTRS,Seq!C$1,FALSE)/10000,".")</f>
        <v>627150.56035651185</v>
      </c>
      <c r="AR28" s="27">
        <f>IFERROR(VLOOKUP(CONCATENATE($C28, ".NY.GDP.MKTP.KD"),AREA_WB_6ATTRS,Seq!D$1,FALSE)/10000,".")</f>
        <v>699710.86495908815</v>
      </c>
      <c r="AS28" s="27">
        <f>IFERROR(VLOOKUP(CONCATENATE($C28, ".NY.GDP.MKTP.KD"),AREA_WB_6ATTRS,Seq!E$1,FALSE)/10000,".")</f>
        <v>816329.3642851871</v>
      </c>
      <c r="AT28" s="27">
        <f>IFERROR(VLOOKUP(CONCATENATE($C28, ".NY.GDP.MKTP.KD"),AREA_WB_6ATTRS,Seq!F$1,FALSE)/10000,".")</f>
        <v>952751.01860036491</v>
      </c>
      <c r="AU28" s="27">
        <f>IFERROR(VLOOKUP(CONCATENATE($C28, ".NY.GDP.MKTP.KD"),AREA_WB_6ATTRS,Seq!G$1,FALSE)/10000,".")</f>
        <v>1086204.7279190482</v>
      </c>
      <c r="AV28" s="27">
        <f>IFERROR(VLOOKUP(CONCATENATE($C28, ".NY.GDP.MKTP.KD"),AREA_WB_6ATTRS,Seq!H$1,FALSE)/10000,".")</f>
        <v>1107952.2788908677</v>
      </c>
      <c r="AW28" s="27">
        <f>IFERROR(VLOOKUP(CONCATENATE($C28, ".NY.GDP.MKTP.KD"),AREA_WB_6ATTRS,Seq!I$1,FALSE)/10000,".")</f>
        <v>1069830.0396590871</v>
      </c>
      <c r="AX28" s="27">
        <f>IFERROR(VLOOKUP(CONCATENATE($C28, ".NY.GDP.MKTP.KD"),AREA_WB_6ATTRS,Seq!J$1,FALSE)/10000,".")</f>
        <v>1133634.994945321</v>
      </c>
      <c r="AY28" s="27">
        <f>IFERROR(VLOOKUP(CONCATENATE($C28, ".NY.GDP.MKTP.KD"),AREA_WB_6ATTRS,Seq!K$1,FALSE)/10000,".")</f>
        <v>1266914.8915444128</v>
      </c>
      <c r="AZ28" s="27">
        <f>IFERROR(VLOOKUP(CONCATENATE($C28, ".NY.GDP.MKTP.KD"),AREA_WB_6ATTRS,Seq!L$1,FALSE)/10000,".")</f>
        <v>1265262.5161444463</v>
      </c>
      <c r="BA28" s="27">
        <f>IFERROR(VLOOKUP(CONCATENATE($C28, ".NY.GDP.MKTP.KD"),AREA_WB_6ATTRS,Seq!M$1,FALSE)/10000,".")</f>
        <v>1342115.5506911967</v>
      </c>
      <c r="BB28" s="27">
        <f>IFERROR(VLOOKUP(CONCATENATE($C28, ".NY.GDP.MKTP.KD"),AREA_WB_6ATTRS,Seq!N$1,FALSE)/10000,".")</f>
        <v>1455039.5886432626</v>
      </c>
      <c r="BC28" s="27">
        <f>IFERROR(VLOOKUP(CONCATENATE($C28, ".NY.GDP.MKTP.KD"),AREA_WB_6ATTRS,Seq!O$1,FALSE)/10000,".")</f>
        <v>1542967.0540598619</v>
      </c>
      <c r="BD28" s="27">
        <f>IFERROR(VLOOKUP(CONCATENATE($C28, ".NY.GDP.MKTP.KD"),AREA_WB_6ATTRS,Seq!P$1,FALSE)/10000,".")</f>
        <v>1602768.9807586367</v>
      </c>
      <c r="BE28" s="27">
        <f>IFERROR(VLOOKUP(CONCATENATE($C28, ".NY.GDP.MKTP.KD"),AREA_WB_6ATTRS,Seq!Q$1,FALSE)/10000,".")</f>
        <v>1682856.4522576423</v>
      </c>
      <c r="BF28" s="27">
        <f>IFERROR(VLOOKUP(CONCATENATE($C28, ".NY.GDP.MKTP.KD"),AREA_WB_6ATTRS,Seq!R$1,FALSE)/10000,".")</f>
        <v>1734115.2465708777</v>
      </c>
      <c r="BG28" s="27">
        <f>IFERROR(VLOOKUP(CONCATENATE($C28, ".NY.GDP.MKTP.KD"),AREA_WB_6ATTRS,Seq!S$1,FALSE)/10000,".")</f>
        <v>1838743.3053088875</v>
      </c>
      <c r="BH28" s="27">
        <f>IFERROR(VLOOKUP(CONCATENATE($C28, ".NY.GDP.MKTP.KD"),AREA_WB_6ATTRS,Seq!T$1,FALSE)/10000,".")</f>
        <v>1887329.1187362277</v>
      </c>
      <c r="BI28" s="27">
        <f>IFERROR(VLOOKUP(CONCATENATE($C28, ".NY.GDP.MKTP.KD"),AREA_WB_6ATTRS,Seq!U$1,FALSE)/10000,".")</f>
        <v>1884973.6048686099</v>
      </c>
      <c r="BJ28" s="27">
        <f>IFERROR(VLOOKUP(CONCATENATE($C28, ".NY.GDP.MKTP.KD"),AREA_WB_6ATTRS,Seq!V$1,FALSE)/10000,".")</f>
        <v>1986788.0550271352</v>
      </c>
      <c r="BK28" s="27">
        <f>IFERROR(VLOOKUP(CONCATENATE($C28, ".NY.GDP.MKTP.KD"),AREA_WB_6ATTRS,Seq!W$1,FALSE)/10000,".")</f>
        <v>2135431.5271508386</v>
      </c>
      <c r="BL28" s="27">
        <f>IFERROR(VLOOKUP(CONCATENATE($C28, ".NY.GDP.MKTP.KD"),AREA_WB_6ATTRS,Seq!X$1,FALSE)/10000,".")</f>
        <v>2190276.3276505964</v>
      </c>
      <c r="BM28" s="27">
        <f>IFERROR(VLOOKUP(CONCATENATE($C28, ".NY.GDP.MKTP.KD"),AREA_WB_6ATTRS,Seq!Y$1,FALSE)/10000,".")</f>
        <v>2196847.1566335484</v>
      </c>
      <c r="BN28" s="27">
        <f>IFERROR(VLOOKUP(CONCATENATE($C28, ".NY.GDP.MKTP.KD"),AREA_WB_6ATTRS,Seq!Z$1,FALSE)/10000,".")</f>
        <v>2271539.9599590888</v>
      </c>
      <c r="BO28" s="27">
        <f>IFERROR(VLOOKUP(CONCATENATE($C28, ".NY.GDP.MKTP.KD"),AREA_WB_6ATTRS,Seq!AA$1,FALSE)/10000,".")</f>
        <v>2362265.2659598552</v>
      </c>
      <c r="BP28" s="27">
        <f>IFERROR(VLOOKUP(CONCATENATE($C28, ".NY.GDP.MKTP.KD"),AREA_WB_6ATTRS,Seq!AB$1,FALSE)/10000,".")</f>
        <v>2492189.8555876473</v>
      </c>
      <c r="BQ28" s="27">
        <f>IFERROR(VLOOKUP(CONCATENATE($C28, ".NY.GDP.MKTP.KD"),AREA_WB_6ATTRS,Seq!AC$1,FALSE)/10000,".")</f>
        <v>2661658.7657676074</v>
      </c>
      <c r="BR28" s="27">
        <f>IFERROR(VLOOKUP(CONCATENATE($C28, ".NY.GDP.MKTP.KD"),AREA_WB_6ATTRS,Seq!AD$1,FALSE)/10000,".")</f>
        <v>3002351.087785861</v>
      </c>
      <c r="BS28" s="27">
        <f>IFERROR(VLOOKUP(CONCATENATE($C28, ".NY.GDP.MKTP.KD"),AREA_WB_6ATTRS,Seq!AE$1,FALSE)/10000,".")</f>
        <v>3035376.9497515047</v>
      </c>
      <c r="BT28" s="27">
        <f>IFERROR(VLOOKUP(CONCATENATE($C28, ".NY.GDP.MKTP.KD"),AREA_WB_6ATTRS,Seq!AF$1,FALSE)/10000,".")</f>
        <v>3156792.0277415654</v>
      </c>
      <c r="BU28" s="27">
        <f>IFERROR(VLOOKUP(CONCATENATE($C28, ".NY.GDP.MKTP.KD"),AREA_WB_6ATTRS,Seq!AG$1,FALSE)/10000,".")</f>
        <v>3330415.5892673512</v>
      </c>
      <c r="BV28" s="27"/>
      <c r="BW28" s="27"/>
      <c r="BX28" s="27"/>
      <c r="BY28" s="27"/>
      <c r="BZ28" s="27"/>
      <c r="CA28" s="27"/>
      <c r="CB28" s="27"/>
      <c r="CC28" s="27">
        <f>CNPop!A$48</f>
        <v>5.0000000000000001E-3</v>
      </c>
      <c r="CD28" s="27">
        <f>CNPop!B$48</f>
        <v>6.0000000000000001E-3</v>
      </c>
      <c r="CE28" s="27">
        <f>CNPop!C$48</f>
        <v>6.0000000000000001E-3</v>
      </c>
      <c r="CF28" s="27">
        <f>CNPop!D$48</f>
        <v>7.0000000000000001E-3</v>
      </c>
      <c r="CG28" s="27">
        <f>CNPop!E$48</f>
        <v>7.0000000000000001E-3</v>
      </c>
      <c r="CH28" s="27">
        <f>CNPop!F$48</f>
        <v>8.0000000000000002E-3</v>
      </c>
      <c r="CI28" s="27">
        <f>CNPop!G$48</f>
        <v>8.9999999999999993E-3</v>
      </c>
      <c r="CJ28" s="27">
        <f>CNPop!H$48</f>
        <v>0.01</v>
      </c>
      <c r="CK28" s="27">
        <f>CNPop!I$48</f>
        <v>1.0999999999999999E-2</v>
      </c>
      <c r="CL28" s="27">
        <f>CNPop!J$48</f>
        <v>1.2E-2</v>
      </c>
      <c r="CM28" s="27">
        <f>CNPop!K$48</f>
        <v>1.4E-2</v>
      </c>
      <c r="CN28" s="27">
        <f>CNPop!L$48</f>
        <v>1.6E-2</v>
      </c>
      <c r="CO28" s="27">
        <f>CNPop!M$48</f>
        <v>1.7000000000000001E-2</v>
      </c>
      <c r="CP28" s="27">
        <f>CNPop!N$48</f>
        <v>1.9E-2</v>
      </c>
      <c r="CQ28" s="27">
        <f>CNPop!O$48</f>
        <v>2.1000000000000001E-2</v>
      </c>
      <c r="CR28" s="27">
        <f>CNPop!P$48</f>
        <v>2.3E-2</v>
      </c>
      <c r="CS28" s="27">
        <f>CNPop!Q$48</f>
        <v>2.5999999999999999E-2</v>
      </c>
      <c r="CT28" s="27">
        <f>CNPop!R$48</f>
        <v>2.8000000000000001E-2</v>
      </c>
      <c r="CU28" s="27">
        <f>CNPop!S$48</f>
        <v>0.03</v>
      </c>
      <c r="CV28" s="27">
        <f>CNPop!T$48</f>
        <v>3.3000000000000002E-2</v>
      </c>
      <c r="CW28" s="27">
        <f>CNPop!U$48</f>
        <v>3.5999999999999997E-2</v>
      </c>
      <c r="CX28" s="27">
        <f>CNPop!V$48</f>
        <v>3.9E-2</v>
      </c>
      <c r="CY28" s="27">
        <f>CNPop!W$48</f>
        <v>4.2000000000000003E-2</v>
      </c>
      <c r="CZ28" s="27">
        <f>CNPop!X$48</f>
        <v>4.4999999999999998E-2</v>
      </c>
      <c r="DA28" s="27">
        <f>CNPop!Y$48</f>
        <v>4.9000000000000002E-2</v>
      </c>
      <c r="DB28" s="27">
        <f>CNPop!Z$48</f>
        <v>5.1999999999999998E-2</v>
      </c>
      <c r="DC28" s="27">
        <f>CNPop!AA$48</f>
        <v>5.6000000000000001E-2</v>
      </c>
      <c r="DD28" s="27">
        <f>CNPop!AB$48</f>
        <v>0.06</v>
      </c>
      <c r="DE28" s="27">
        <f>CNPop!AC$48</f>
        <v>6.3E-2</v>
      </c>
      <c r="DF28" s="27">
        <f>CNPop!AD$48</f>
        <v>6.8000000000000005E-2</v>
      </c>
      <c r="DG28" s="27">
        <f>CNPop!AE$48</f>
        <v>7.1999999999999995E-2</v>
      </c>
      <c r="DH28" s="27">
        <f>CNPop!AF$48</f>
        <v>7.5999999999999998E-2</v>
      </c>
      <c r="DI28" s="27">
        <f>CNPop!AG$48</f>
        <v>8.1000000000000003E-2</v>
      </c>
      <c r="DJ28" s="27">
        <f>CNPop!AH$48</f>
        <v>8.5000000000000006E-2</v>
      </c>
      <c r="DK28" s="27">
        <f>CNPop!AI$48</f>
        <v>0.09</v>
      </c>
      <c r="DL28" s="27">
        <f>CNPop!AJ$48</f>
        <v>9.5000000000000001E-2</v>
      </c>
      <c r="DM28" s="27">
        <f>CNPop!AK$48</f>
        <v>0.1</v>
      </c>
      <c r="DN28" s="27"/>
      <c r="DO28" s="27">
        <f t="shared" si="1"/>
        <v>0.17200000762939452</v>
      </c>
      <c r="DP28" s="27">
        <f t="shared" si="2"/>
        <v>0.17200000762939452</v>
      </c>
      <c r="DQ28" s="27">
        <f t="shared" si="3"/>
        <v>0.17200000762939452</v>
      </c>
      <c r="DR28" s="27">
        <f t="shared" si="4"/>
        <v>0.17200000762939452</v>
      </c>
      <c r="DS28" s="27">
        <f t="shared" si="5"/>
        <v>0.17200000762939452</v>
      </c>
      <c r="DT28" s="27">
        <f t="shared" si="6"/>
        <v>0.17200000762939452</v>
      </c>
      <c r="DU28" s="27">
        <f t="shared" si="7"/>
        <v>0.17200000762939452</v>
      </c>
      <c r="DV28" s="27">
        <f t="shared" si="8"/>
        <v>0.17200000762939452</v>
      </c>
      <c r="DW28" s="27">
        <f t="shared" si="9"/>
        <v>0.17200000762939452</v>
      </c>
      <c r="DX28" s="27">
        <f t="shared" si="10"/>
        <v>0.17200000762939452</v>
      </c>
      <c r="DY28" s="27">
        <f t="shared" si="11"/>
        <v>0.17200000762939452</v>
      </c>
      <c r="DZ28" s="27">
        <f t="shared" si="12"/>
        <v>0.17200000762939452</v>
      </c>
      <c r="EA28" s="27">
        <f t="shared" si="13"/>
        <v>0.17200000762939452</v>
      </c>
      <c r="EB28" s="27">
        <f t="shared" si="14"/>
        <v>0.17200000762939452</v>
      </c>
      <c r="EC28" s="27">
        <f t="shared" si="15"/>
        <v>0.17200000762939452</v>
      </c>
      <c r="ED28" s="27">
        <f t="shared" si="16"/>
        <v>0.17200000762939452</v>
      </c>
      <c r="EE28" s="27">
        <f t="shared" si="17"/>
        <v>0.17200000762939452</v>
      </c>
      <c r="EF28" s="27">
        <f t="shared" si="18"/>
        <v>0.13800000190734862</v>
      </c>
      <c r="EG28" s="27">
        <f t="shared" si="19"/>
        <v>0.13800000190734862</v>
      </c>
      <c r="EH28" s="27">
        <f t="shared" si="20"/>
        <v>0.13800000190734862</v>
      </c>
      <c r="EI28" s="27">
        <f t="shared" si="21"/>
        <v>0.13800000190734862</v>
      </c>
      <c r="EJ28" s="27" t="str">
        <f t="shared" si="22"/>
        <v>.</v>
      </c>
      <c r="EK28" s="27" t="str">
        <f t="shared" si="23"/>
        <v>.</v>
      </c>
      <c r="EL28" s="27" t="str">
        <f t="shared" si="24"/>
        <v>.</v>
      </c>
      <c r="EM28" s="27" t="str">
        <f t="shared" si="25"/>
        <v>.</v>
      </c>
      <c r="EN28" s="27" t="str">
        <f t="shared" si="26"/>
        <v>.</v>
      </c>
      <c r="EO28" s="27" t="str">
        <f t="shared" si="27"/>
        <v>.</v>
      </c>
      <c r="EP28" s="27" t="str">
        <f t="shared" si="37"/>
        <v>.</v>
      </c>
      <c r="EQ28" s="27" t="str">
        <f t="shared" si="38"/>
        <v>.</v>
      </c>
      <c r="ER28" s="27" t="str">
        <f t="shared" si="52"/>
        <v>.</v>
      </c>
      <c r="ES28" s="27" t="str">
        <f t="shared" si="52"/>
        <v>.</v>
      </c>
      <c r="ET28" s="27" t="str">
        <f t="shared" si="52"/>
        <v>.</v>
      </c>
      <c r="EU28" s="27"/>
      <c r="EV28" s="27"/>
      <c r="EW28" s="27"/>
      <c r="EX28" s="27"/>
      <c r="EY28" s="27"/>
      <c r="EZ28" s="27" t="str">
        <f>IFERROR(VLOOKUP(CONCATENATE($C28,".SL.TLF.TERT.ZS"),AREA_WB_6ATTRS,Seq!B$1,FALSE)/100,".")</f>
        <v>.</v>
      </c>
      <c r="FA28" s="27" t="str">
        <f>IFERROR(VLOOKUP(CONCATENATE($C28,".SL.TLF.TERT.ZS"),AREA_WB_6ATTRS,Seq!C$1,FALSE)/100,".")</f>
        <v>.</v>
      </c>
      <c r="FB28" s="27" t="str">
        <f>IFERROR(VLOOKUP(CONCATENATE($C28,".SL.TLF.TERT.ZS"),AREA_WB_6ATTRS,Seq!D$1,FALSE)/100,".")</f>
        <v>.</v>
      </c>
      <c r="FC28" s="27" t="str">
        <f>IFERROR(VLOOKUP(CONCATENATE($C28,".SL.TLF.TERT.ZS"),AREA_WB_6ATTRS,Seq!E$1,FALSE)/100,".")</f>
        <v>.</v>
      </c>
      <c r="FD28" s="27" t="str">
        <f>IFERROR(VLOOKUP(CONCATENATE($C28,".SL.TLF.TERT.ZS"),AREA_WB_6ATTRS,Seq!F$1,FALSE)/100,".")</f>
        <v>.</v>
      </c>
      <c r="FE28" s="27" t="str">
        <f>IFERROR(VLOOKUP(CONCATENATE($C28,".SL.TLF.TERT.ZS"),AREA_WB_6ATTRS,Seq!G$1,FALSE)/100,".")</f>
        <v>.</v>
      </c>
      <c r="FF28" s="27" t="str">
        <f>IFERROR(VLOOKUP(CONCATENATE($C28,".SL.TLF.TERT.ZS"),AREA_WB_6ATTRS,Seq!H$1,FALSE)/100,".")</f>
        <v>.</v>
      </c>
      <c r="FG28" s="27" t="str">
        <f>IFERROR(VLOOKUP(CONCATENATE($C28,".SL.TLF.TERT.ZS"),AREA_WB_6ATTRS,Seq!I$1,FALSE)/100,".")</f>
        <v>.</v>
      </c>
      <c r="FH28" s="27" t="str">
        <f>IFERROR(VLOOKUP(CONCATENATE($C28,".SL.TLF.TERT.ZS"),AREA_WB_6ATTRS,Seq!J$1,FALSE)/100,".")</f>
        <v>.</v>
      </c>
      <c r="FI28" s="27" t="str">
        <f>IFERROR(VLOOKUP(CONCATENATE($C28,".SL.TLF.TERT.ZS"),AREA_WB_6ATTRS,Seq!K$1,FALSE)/100,".")</f>
        <v>.</v>
      </c>
      <c r="FJ28" s="27" t="str">
        <f>IFERROR(VLOOKUP(CONCATENATE($C28,".SL.TLF.TERT.ZS"),AREA_WB_6ATTRS,Seq!L$1,FALSE)/100,".")</f>
        <v>.</v>
      </c>
      <c r="FK28" s="27" t="str">
        <f>IFERROR(VLOOKUP(CONCATENATE($C28,".SL.TLF.TERT.ZS"),AREA_WB_6ATTRS,Seq!M$1,FALSE)/100,".")</f>
        <v>.</v>
      </c>
      <c r="FL28" s="27" t="str">
        <f>IFERROR(VLOOKUP(CONCATENATE($C28,".SL.TLF.TERT.ZS"),AREA_WB_6ATTRS,Seq!N$1,FALSE)/100,".")</f>
        <v>.</v>
      </c>
      <c r="FM28" s="27" t="str">
        <f>IFERROR(VLOOKUP(CONCATENATE($C28,".SL.TLF.TERT.ZS"),AREA_WB_6ATTRS,Seq!O$1,FALSE)/100,".")</f>
        <v>.</v>
      </c>
      <c r="FN28" s="27" t="str">
        <f>IFERROR(VLOOKUP(CONCATENATE($C28,".SL.TLF.TERT.ZS"),AREA_WB_6ATTRS,Seq!P$1,FALSE)/100,".")</f>
        <v>.</v>
      </c>
      <c r="FO28" s="27" t="str">
        <f>IFERROR(VLOOKUP(CONCATENATE($C28,".SL.TLF.TERT.ZS"),AREA_WB_6ATTRS,Seq!Q$1,FALSE)/100,".")</f>
        <v>.</v>
      </c>
      <c r="FP28" s="27">
        <f>IFERROR(VLOOKUP(CONCATENATE($C28,".SL.TLF.TERT.ZS"),AREA_WB_6ATTRS,Seq!R$1,FALSE)/100,".")</f>
        <v>0.17200000762939452</v>
      </c>
      <c r="FQ28" s="27" t="str">
        <f>IFERROR(VLOOKUP(CONCATENATE($C28,".SL.TLF.TERT.ZS"),AREA_WB_6ATTRS,Seq!S$1,FALSE)/100,".")</f>
        <v>.</v>
      </c>
      <c r="FR28" s="27" t="str">
        <f>IFERROR(VLOOKUP(CONCATENATE($C28,".SL.TLF.TERT.ZS"),AREA_WB_6ATTRS,Seq!T$1,FALSE)/100,".")</f>
        <v>.</v>
      </c>
      <c r="FS28" s="27" t="str">
        <f>IFERROR(VLOOKUP(CONCATENATE($C28,".SL.TLF.TERT.ZS"),AREA_WB_6ATTRS,Seq!U$1,FALSE)/100,".")</f>
        <v>.</v>
      </c>
      <c r="FT28" s="27">
        <f>IFERROR(VLOOKUP(CONCATENATE($C28,".SL.TLF.TERT.ZS"),AREA_WB_6ATTRS,Seq!V$1,FALSE)/100,".")</f>
        <v>0.13800000190734862</v>
      </c>
      <c r="FU28" s="27" t="str">
        <f>IFERROR(VLOOKUP(CONCATENATE($C28,".SL.TLF.TERT.ZS"),AREA_WB_6ATTRS,Seq!W$1,FALSE)/100,".")</f>
        <v>.</v>
      </c>
      <c r="FV28" s="27" t="str">
        <f>IFERROR(VLOOKUP(CONCATENATE($C28,".SL.TLF.TERT.ZS"),AREA_WB_6ATTRS,Seq!X$1,FALSE)/100,".")</f>
        <v>.</v>
      </c>
      <c r="FW28" s="27" t="str">
        <f>IFERROR(VLOOKUP(CONCATENATE($C28,".SL.TLF.TERT.ZS"),AREA_WB_6ATTRS,Seq!Y$1,FALSE)/100,".")</f>
        <v>.</v>
      </c>
      <c r="FX28" s="27" t="str">
        <f>IFERROR(VLOOKUP(CONCATENATE($C28,".SL.TLF.TERT.ZS"),AREA_WB_6ATTRS,Seq!Z$1,FALSE)/100,".")</f>
        <v>.</v>
      </c>
      <c r="FY28" s="27" t="str">
        <f>IFERROR(VLOOKUP(CONCATENATE($C28,".SL.TLF.TERT.ZS"),AREA_WB_6ATTRS,Seq!AA$1,FALSE)/100,".")</f>
        <v>.</v>
      </c>
      <c r="FZ28" s="27" t="str">
        <f>IFERROR(VLOOKUP(CONCATENATE($C28,".SL.TLF.TERT.ZS"),AREA_WB_6ATTRS,Seq!AB$1,FALSE)/100,".")</f>
        <v>.</v>
      </c>
      <c r="GA28" s="27" t="str">
        <f>IFERROR(VLOOKUP(CONCATENATE($C28,".SL.TLF.TERT.ZS"),AREA_WB_6ATTRS,Seq!AC$1,FALSE)/100,".")</f>
        <v>.</v>
      </c>
      <c r="GB28" s="27" t="str">
        <f>IFERROR(VLOOKUP(CONCATENATE($C28,".SL.TLF.TERT.ZS"),AREA_WB_6ATTRS,Seq!AD$1,FALSE)/100,".")</f>
        <v>.</v>
      </c>
      <c r="GC28" s="27" t="str">
        <f>IFERROR(VLOOKUP(CONCATENATE($C28,".SL.TLF.TERT.ZS"),AREA_WB_6ATTRS,Seq!AE$1,FALSE)/100,".")</f>
        <v>.</v>
      </c>
      <c r="GD28" s="27" t="str">
        <f>IFERROR(VLOOKUP(CONCATENATE($C28,".SL.TLF.TERT.ZS"),AREA_WB_6ATTRS,Seq!AF$1,FALSE)/100,".")</f>
        <v>.</v>
      </c>
      <c r="GE28" s="27" t="str">
        <f>IFERROR(VLOOKUP(CONCATENATE($C28,".SL.TLF.TERT.ZS"),AREA_WB_6ATTRS,Seq!AG$1,FALSE)/100,".")</f>
        <v>.</v>
      </c>
      <c r="GF28" s="27" t="str">
        <f>IFERROR(VLOOKUP(CONCATENATE($C28,".SL.TLF.TERT.ZS"),AREA_WB_6ATTRS,Seq!AH$1,FALSE)/100,".")</f>
        <v>.</v>
      </c>
      <c r="GG28" s="27" t="str">
        <f>IFERROR(VLOOKUP(CONCATENATE($C28,".SL.TLF.TERT.ZS"),AREA_WB_6ATTRS,Seq!AI$1,FALSE)/100,".")</f>
        <v>.</v>
      </c>
      <c r="GH28" s="27" t="str">
        <f>IFERROR(VLOOKUP(CONCATENATE($C28,".SL.TLF.TERT.ZS"),AREA_WB_6ATTRS,Seq!AJ$1,FALSE)/100,".")</f>
        <v>.</v>
      </c>
      <c r="GI28" s="27" t="str">
        <f>IFERROR(VLOOKUP(CONCATENATE($C28,".SL.TLF.TERT.ZS"),AREA_WB_6ATTRS,Seq!AK$1,FALSE)/100,".")</f>
        <v>.</v>
      </c>
      <c r="GJ28" s="27" t="str">
        <f>IFERROR(VLOOKUP(CONCATENATE($C28,".SL.TLF.TERT.ZS"),AREA_WB_6ATTRS,Seq!AL$1,FALSE)/100,".")</f>
        <v>.</v>
      </c>
      <c r="GK28" s="27"/>
      <c r="GL28" s="27"/>
      <c r="GM28" s="27" t="str">
        <f t="shared" si="28"/>
        <v>.</v>
      </c>
      <c r="GN28" s="27" t="str">
        <f t="shared" si="29"/>
        <v>.</v>
      </c>
      <c r="GO28" s="27" t="str">
        <f t="shared" si="40"/>
        <v>.</v>
      </c>
      <c r="GP28" s="27"/>
      <c r="GQ28" s="9" t="str">
        <f>IF(VLOOKUP($B28,EM_80!$B$1:$C$201,2,FALSE)&gt;0,VLOOKUP($B28,EM_80!$B$1:$C$201,2,FALSE),".")</f>
        <v>.</v>
      </c>
      <c r="GR28" s="9" t="str">
        <f t="shared" si="30"/>
        <v>.</v>
      </c>
      <c r="GS28" s="9" t="str">
        <f t="shared" si="31"/>
        <v>.</v>
      </c>
      <c r="GU28">
        <f t="shared" si="32"/>
        <v>1187441</v>
      </c>
      <c r="GV28">
        <f t="shared" si="33"/>
        <v>1842998</v>
      </c>
      <c r="GW28">
        <f t="shared" si="34"/>
        <v>2402184</v>
      </c>
      <c r="GX28">
        <f t="shared" si="35"/>
        <v>2782435</v>
      </c>
      <c r="GZ28" s="9" t="str">
        <f>IF(ISNA(VLOOKUP($B28,Area_EM_90,Seq!C$1,FALSE)),".",VLOOKUP($B28,Area_EM_90,Seq!C$1,FALSE))</f>
        <v>.</v>
      </c>
      <c r="HA28" s="9" t="str">
        <f>IF(ISNA(VLOOKUP($B28,Area_EM_90,Seq!D$1,FALSE)),".",VLOOKUP($B28,Area_EM_90,Seq!D$1,FALSE))</f>
        <v>.</v>
      </c>
      <c r="HB28" s="9" t="str">
        <f>IF(ISNA(VLOOKUP($B28,Area_EM_90,Seq!E$1,FALSE)),".",VLOOKUP($B28,Area_EM_90,Seq!E$1,FALSE))</f>
        <v>.</v>
      </c>
      <c r="HC28" s="9" t="str">
        <f>IF(ISNA(VLOOKUP($B28,Area_EM_90,Seq!F$1,FALSE)),".",VLOOKUP($B28,Area_EM_90,Seq!F$1,FALSE))</f>
        <v>.</v>
      </c>
      <c r="HD28" s="9" t="str">
        <f>IF(ISNA(VLOOKUP($B28,Area_EM_90,Seq!G$1,FALSE)),".",VLOOKUP($B28,Area_EM_90,Seq!G$1,FALSE))</f>
        <v>.</v>
      </c>
      <c r="HE28" s="9" t="str">
        <f>IF(ISNA(VLOOKUP($B28,Area_EM_90,Seq!H$1,FALSE)),".",VLOOKUP($B28,Area_EM_90,Seq!H$1,FALSE))</f>
        <v>.</v>
      </c>
      <c r="HF28" s="9" t="str">
        <f>IF(ISNA(VLOOKUP($B28,Area_EM_90,Seq!I$1,FALSE)),".",VLOOKUP($B28,Area_EM_90,Seq!I$1,FALSE))</f>
        <v>.</v>
      </c>
      <c r="HG28" s="9" t="str">
        <f>IF(ISNA(VLOOKUP($B28,Area_EM_90,Seq!J$1,FALSE)),".",VLOOKUP($B28,Area_EM_90,Seq!J$1,FALSE))</f>
        <v>.</v>
      </c>
      <c r="HH28" s="9" t="str">
        <f>IF(ISNA(VLOOKUP($B28,Area_EM_00,Seq!C$1,FALSE)),".",VLOOKUP($B28,Area_EM_00,Seq!C$1,FALSE))</f>
        <v>.</v>
      </c>
      <c r="HI28" s="9" t="str">
        <f>IF(ISNA(VLOOKUP($B28,Area_EM_00,Seq!D$1,FALSE)),".",VLOOKUP($B28,Area_EM_00,Seq!D$1,FALSE))</f>
        <v>.</v>
      </c>
      <c r="HJ28" s="9" t="str">
        <f>IF(ISNA(VLOOKUP($B28,Area_EM_00,Seq!E$1,FALSE)),".",VLOOKUP($B28,Area_EM_00,Seq!E$1,FALSE))</f>
        <v>.</v>
      </c>
      <c r="HK28" s="9" t="str">
        <f>IF(ISNA(VLOOKUP($B28,Area_EM_00,Seq!F$1,FALSE)),".",VLOOKUP($B28,Area_EM_00,Seq!F$1,FALSE))</f>
        <v>.</v>
      </c>
      <c r="HL28" s="9" t="str">
        <f>IF(ISNA(VLOOKUP($B28,Area_EM_00,Seq!G$1,FALSE)),".",VLOOKUP($B28,Area_EM_00,Seq!G$1,FALSE))</f>
        <v>.</v>
      </c>
      <c r="HM28" s="9" t="str">
        <f>IF(ISNA(VLOOKUP($B28,Area_EM_00,Seq!H$1,FALSE)),".",VLOOKUP($B28,Area_EM_00,Seq!H$1,FALSE))</f>
        <v>.</v>
      </c>
      <c r="HN28" s="9" t="str">
        <f>IF(ISNA(VLOOKUP($B28,Area_EM_00,Seq!I$1,FALSE)),".",VLOOKUP($B28,Area_EM_00,Seq!I$1,FALSE))</f>
        <v>.</v>
      </c>
      <c r="HO28" s="9" t="str">
        <f>IF(ISNA(VLOOKUP($B28,Area_EM_00,Seq!J$1,FALSE)),".",VLOOKUP($B28,Area_EM_00,Seq!J$1,FALSE))</f>
        <v>.</v>
      </c>
      <c r="HQ28" s="27"/>
      <c r="HR28" s="9">
        <f>IFERROR(VLOOKUP($B28,AREA_EM3_60_00,Seq!E$1,FALSE),".")</f>
        <v>2</v>
      </c>
      <c r="HS28" s="9">
        <f>IFERROR(VLOOKUP($B28,AREA_EM3_60_00,Seq!F$1,FALSE),".")</f>
        <v>6</v>
      </c>
      <c r="HT28" s="9">
        <f>IFERROR(VLOOKUP($B28,AREA_EM3_60_00,Seq!G$1,FALSE),".")</f>
        <v>8</v>
      </c>
      <c r="HU28" s="9">
        <f>IFERROR(VLOOKUP($B28,AREA_EM3_10,Seq!B$1,FALSE),".")</f>
        <v>0</v>
      </c>
      <c r="HV28" s="9">
        <f t="shared" si="41"/>
        <v>1187441</v>
      </c>
      <c r="HW28" s="9">
        <f t="shared" si="42"/>
        <v>1842998</v>
      </c>
      <c r="HX28" s="9">
        <f t="shared" si="43"/>
        <v>2402184</v>
      </c>
      <c r="HY28" s="9">
        <f t="shared" si="44"/>
        <v>2782435</v>
      </c>
    </row>
    <row r="29" spans="1:233">
      <c r="A29" s="25" t="s">
        <v>2360</v>
      </c>
      <c r="B29" s="26" t="str">
        <f t="shared" si="0"/>
        <v>Pakistan</v>
      </c>
      <c r="C29" s="166" t="s">
        <v>1599</v>
      </c>
      <c r="D29" s="27">
        <f>VLOOKUP("CHN.NY.GDP.MKTP.KD",AREA_WB_6ATTRS,Seq!B$1,FALSE)/10000</f>
        <v>18294112.043860689</v>
      </c>
      <c r="E29" s="27">
        <f>VLOOKUP("CHN.NY.GDP.MKTP.KD",AREA_WB_6ATTRS,Seq!C$1,FALSE)/10000</f>
        <v>19245405.87014145</v>
      </c>
      <c r="F29" s="27">
        <f>VLOOKUP("CHN.NY.GDP.MKTP.KD",AREA_WB_6ATTRS,Seq!D$1,FALSE)/10000</f>
        <v>20996737.804324333</v>
      </c>
      <c r="G29" s="27">
        <f>VLOOKUP("CHN.NY.GDP.MKTP.KD",AREA_WB_6ATTRS,Seq!E$1,FALSE)/10000</f>
        <v>23285382.224995762</v>
      </c>
      <c r="H29" s="27">
        <f>VLOOKUP("CHN.NY.GDP.MKTP.KD",AREA_WB_6ATTRS,Seq!F$1,FALSE)/10000</f>
        <v>26824760.323195074</v>
      </c>
      <c r="I29" s="27">
        <f>VLOOKUP("CHN.NY.GDP.MKTP.KD",AREA_WB_6ATTRS,Seq!G$1,FALSE)/10000</f>
        <v>30446102.966826372</v>
      </c>
      <c r="J29" s="27">
        <f>VLOOKUP("CHN.NY.GDP.MKTP.KD",AREA_WB_6ATTRS,Seq!H$1,FALSE)/10000</f>
        <v>33125360.027907111</v>
      </c>
      <c r="K29" s="27">
        <f>VLOOKUP("CHN.NY.GDP.MKTP.KD",AREA_WB_6ATTRS,Seq!I$1,FALSE)/10000</f>
        <v>36967901.791144341</v>
      </c>
      <c r="L29" s="27">
        <f>VLOOKUP("CHN.NY.GDP.MKTP.KD",AREA_WB_6ATTRS,Seq!J$1,FALSE)/10000</f>
        <v>41145274.693543643</v>
      </c>
      <c r="M29" s="27">
        <f>VLOOKUP("CHN.NY.GDP.MKTP.KD",AREA_WB_6ATTRS,Seq!K$1,FALSE)/10000</f>
        <v>42832230.955979005</v>
      </c>
      <c r="N29" s="27">
        <f>VLOOKUP("CHN.NY.GDP.MKTP.KD",AREA_WB_6ATTRS,Seq!L$1,FALSE)/10000</f>
        <v>44459855.73230619</v>
      </c>
      <c r="O29" s="27">
        <f>VLOOKUP("CHN.NY.GDP.MKTP.KD",AREA_WB_6ATTRS,Seq!M$1,FALSE)/10000</f>
        <v>48550162.459678344</v>
      </c>
      <c r="P29" s="27">
        <f>VLOOKUP("CHN.NY.GDP.MKTP.KD",AREA_WB_6ATTRS,Seq!N$1,FALSE)/10000</f>
        <v>55444285.528952621</v>
      </c>
      <c r="Q29" s="27">
        <f>VLOOKUP("CHN.NY.GDP.MKTP.KD",AREA_WB_6ATTRS,Seq!O$1,FALSE)/10000</f>
        <v>63206485.503006078</v>
      </c>
      <c r="R29" s="27">
        <f>VLOOKUP("CHN.NY.GDP.MKTP.KD",AREA_WB_6ATTRS,Seq!P$1,FALSE)/10000</f>
        <v>71486535.103899792</v>
      </c>
      <c r="S29" s="27">
        <f>VLOOKUP("CHN.NY.GDP.MKTP.KD",AREA_WB_6ATTRS,Seq!Q$1,FALSE)/10000</f>
        <v>79278567.430224851</v>
      </c>
      <c r="T29" s="27">
        <f>VLOOKUP("CHN.NY.GDP.MKTP.KD",AREA_WB_6ATTRS,Seq!R$1,FALSE)/10000</f>
        <v>87206424.173247412</v>
      </c>
      <c r="U29" s="27">
        <f>VLOOKUP("CHN.NY.GDP.MKTP.KD",AREA_WB_6ATTRS,Seq!S$1,FALSE)/10000</f>
        <v>95316621.621359423</v>
      </c>
      <c r="V29" s="27">
        <f>VLOOKUP("CHN.NY.GDP.MKTP.KD",AREA_WB_6ATTRS,Seq!T$1,FALSE)/10000</f>
        <v>102751318.10782552</v>
      </c>
      <c r="W29" s="27">
        <f>VLOOKUP("CHN.NY.GDP.MKTP.KD",AREA_WB_6ATTRS,Seq!U$1,FALSE)/10000</f>
        <v>110560418.28402025</v>
      </c>
      <c r="X29" s="27">
        <f>VLOOKUP("CHN.NY.GDP.MKTP.KD",AREA_WB_6ATTRS,Seq!V$1,FALSE)/10000</f>
        <v>119847493.41987793</v>
      </c>
      <c r="Y29" s="27">
        <f>VLOOKUP("CHN.NY.GDP.MKTP.KD",AREA_WB_6ATTRS,Seq!W$1,FALSE)/10000</f>
        <v>129794835.37372778</v>
      </c>
      <c r="Z29" s="27">
        <f>VLOOKUP("CHN.NY.GDP.MKTP.KD",AREA_WB_6ATTRS,Seq!X$1,FALSE)/10000</f>
        <v>141606165.392737</v>
      </c>
      <c r="AA29" s="27">
        <f>VLOOKUP("CHN.NY.GDP.MKTP.KD",AREA_WB_6ATTRS,Seq!Y$1,FALSE)/10000</f>
        <v>155766781.9320105</v>
      </c>
      <c r="AB29" s="27">
        <f>VLOOKUP("CHN.NY.GDP.MKTP.KD",AREA_WB_6ATTRS,Seq!Z$1,FALSE)/10000</f>
        <v>171499226.90714428</v>
      </c>
      <c r="AC29" s="27">
        <f>VLOOKUP("CHN.NY.GDP.MKTP.KD",AREA_WB_6ATTRS,Seq!AA$1,FALSE)/10000</f>
        <v>190878639.54765138</v>
      </c>
      <c r="AD29" s="27">
        <f>VLOOKUP("CHN.NY.GDP.MKTP.KD",AREA_WB_6ATTRS,Seq!AB$1,FALSE)/10000</f>
        <v>215120226.77020231</v>
      </c>
      <c r="AE29" s="27">
        <f>VLOOKUP("CHN.NY.GDP.MKTP.KD",AREA_WB_6ATTRS,Seq!AC$1,FALSE)/10000</f>
        <v>245667298.97157177</v>
      </c>
      <c r="AF29" s="27">
        <f>VLOOKUP("CHN.NY.GDP.MKTP.KD",AREA_WB_6ATTRS,Seq!AD$1,FALSE)/10000</f>
        <v>269251359.67284226</v>
      </c>
      <c r="AG29" s="27">
        <f>VLOOKUP("CHN.NY.GDP.MKTP.KD",AREA_WB_6ATTRS,Seq!AE$1,FALSE)/10000</f>
        <v>294022484.76274431</v>
      </c>
      <c r="AH29" s="27">
        <f>VLOOKUP("CHN.NY.GDP.MKTP.KD",AREA_WB_6ATTRS,Seq!AF$1,FALSE)/10000</f>
        <v>324600823.17806971</v>
      </c>
      <c r="AI29" s="27">
        <f>VLOOKUP("CHN.NY.GDP.MKTP.KD",AREA_WB_6ATTRS,Seq!AG$1,FALSE)/10000</f>
        <v>354139498.08727396</v>
      </c>
      <c r="AJ29" s="27"/>
      <c r="AK29" s="27"/>
      <c r="AL29" s="27"/>
      <c r="AM29" s="27"/>
      <c r="AN29" s="27"/>
      <c r="AO29" s="27"/>
      <c r="AP29" s="27">
        <f>IFERROR(VLOOKUP(CONCATENATE($C29, ".NY.GDP.MKTP.KD"),AREA_WB_6ATTRS,Seq!B$1,FALSE)/10000,".")</f>
        <v>2732129.346869838</v>
      </c>
      <c r="AQ29" s="27">
        <f>IFERROR(VLOOKUP(CONCATENATE($C29, ".NY.GDP.MKTP.KD"),AREA_WB_6ATTRS,Seq!C$1,FALSE)/10000,".")</f>
        <v>2948534.8529233984</v>
      </c>
      <c r="AR29" s="27">
        <f>IFERROR(VLOOKUP(CONCATENATE($C29, ".NY.GDP.MKTP.KD"),AREA_WB_6ATTRS,Seq!D$1,FALSE)/10000,".")</f>
        <v>3141294.9297831198</v>
      </c>
      <c r="AS29" s="27">
        <f>IFERROR(VLOOKUP(CONCATENATE($C29, ".NY.GDP.MKTP.KD"),AREA_WB_6ATTRS,Seq!E$1,FALSE)/10000,".")</f>
        <v>3354223.7848280878</v>
      </c>
      <c r="AT29" s="27">
        <f>IFERROR(VLOOKUP(CONCATENATE($C29, ".NY.GDP.MKTP.KD"),AREA_WB_6ATTRS,Seq!F$1,FALSE)/10000,".")</f>
        <v>3524122.1159264571</v>
      </c>
      <c r="AU29" s="27">
        <f>IFERROR(VLOOKUP(CONCATENATE($C29, ".NY.GDP.MKTP.KD"),AREA_WB_6ATTRS,Seq!G$1,FALSE)/10000,".")</f>
        <v>3791677.5091556963</v>
      </c>
      <c r="AV29" s="27">
        <f>IFERROR(VLOOKUP(CONCATENATE($C29, ".NY.GDP.MKTP.KD"),AREA_WB_6ATTRS,Seq!H$1,FALSE)/10000,".")</f>
        <v>4000282.4737798627</v>
      </c>
      <c r="AW29" s="27">
        <f>IFERROR(VLOOKUP(CONCATENATE($C29, ".NY.GDP.MKTP.KD"),AREA_WB_6ATTRS,Seq!I$1,FALSE)/10000,".")</f>
        <v>4258394.420870021</v>
      </c>
      <c r="AX29" s="27">
        <f>IFERROR(VLOOKUP(CONCATENATE($C29, ".NY.GDP.MKTP.KD"),AREA_WB_6ATTRS,Seq!J$1,FALSE)/10000,".")</f>
        <v>4583108.8670584895</v>
      </c>
      <c r="AY29" s="27">
        <f>IFERROR(VLOOKUP(CONCATENATE($C29, ".NY.GDP.MKTP.KD"),AREA_WB_6ATTRS,Seq!K$1,FALSE)/10000,".")</f>
        <v>4810420.4750348395</v>
      </c>
      <c r="AZ29" s="27">
        <f>IFERROR(VLOOKUP(CONCATENATE($C29, ".NY.GDP.MKTP.KD"),AREA_WB_6ATTRS,Seq!L$1,FALSE)/10000,".")</f>
        <v>5024897.248120388</v>
      </c>
      <c r="BA29" s="27">
        <f>IFERROR(VLOOKUP(CONCATENATE($C29, ".NY.GDP.MKTP.KD"),AREA_WB_6ATTRS,Seq!M$1,FALSE)/10000,".")</f>
        <v>5279235.8268539654</v>
      </c>
      <c r="BB29" s="27">
        <f>IFERROR(VLOOKUP(CONCATENATE($C29, ".NY.GDP.MKTP.KD"),AREA_WB_6ATTRS,Seq!N$1,FALSE)/10000,".")</f>
        <v>5686048.3455342595</v>
      </c>
      <c r="BC29" s="27">
        <f>IFERROR(VLOOKUP(CONCATENATE($C29, ".NY.GDP.MKTP.KD"),AREA_WB_6ATTRS,Seq!O$1,FALSE)/10000,".")</f>
        <v>5785994.7293801</v>
      </c>
      <c r="BD29" s="27">
        <f>IFERROR(VLOOKUP(CONCATENATE($C29, ".NY.GDP.MKTP.KD"),AREA_WB_6ATTRS,Seq!P$1,FALSE)/10000,".")</f>
        <v>6002241.3963585468</v>
      </c>
      <c r="BE29" s="27">
        <f>IFERROR(VLOOKUP(CONCATENATE($C29, ".NY.GDP.MKTP.KD"),AREA_WB_6ATTRS,Seq!Q$1,FALSE)/10000,".")</f>
        <v>6300109.1770164249</v>
      </c>
      <c r="BF29" s="27">
        <f>IFERROR(VLOOKUP(CONCATENATE($C29, ".NY.GDP.MKTP.KD"),AREA_WB_6ATTRS,Seq!R$1,FALSE)/10000,".")</f>
        <v>6605449.0892343447</v>
      </c>
      <c r="BG29" s="27">
        <f>IFERROR(VLOOKUP(CONCATENATE($C29, ".NY.GDP.MKTP.KD"),AREA_WB_6ATTRS,Seq!S$1,FALSE)/10000,".")</f>
        <v>6672454.5016069226</v>
      </c>
      <c r="BH29" s="27">
        <f>IFERROR(VLOOKUP(CONCATENATE($C29, ".NY.GDP.MKTP.KD"),AREA_WB_6ATTRS,Seq!T$1,FALSE)/10000,".")</f>
        <v>6842617.724580951</v>
      </c>
      <c r="BI29" s="27">
        <f>IFERROR(VLOOKUP(CONCATENATE($C29, ".NY.GDP.MKTP.KD"),AREA_WB_6ATTRS,Seq!U$1,FALSE)/10000,".")</f>
        <v>7093066.6164449397</v>
      </c>
      <c r="BJ29" s="27">
        <f>IFERROR(VLOOKUP(CONCATENATE($C29, ".NY.GDP.MKTP.KD"),AREA_WB_6ATTRS,Seq!V$1,FALSE)/10000,".")</f>
        <v>7395237.4969799472</v>
      </c>
      <c r="BK29" s="27">
        <f>IFERROR(VLOOKUP(CONCATENATE($C29, ".NY.GDP.MKTP.KD"),AREA_WB_6ATTRS,Seq!W$1,FALSE)/10000,".")</f>
        <v>7541846.8995403349</v>
      </c>
      <c r="BL29" s="27">
        <f>IFERROR(VLOOKUP(CONCATENATE($C29, ".NY.GDP.MKTP.KD"),AREA_WB_6ATTRS,Seq!X$1,FALSE)/10000,".")</f>
        <v>7785028.4714506045</v>
      </c>
      <c r="BM29" s="27">
        <f>IFERROR(VLOOKUP(CONCATENATE($C29, ".NY.GDP.MKTP.KD"),AREA_WB_6ATTRS,Seq!Y$1,FALSE)/10000,".")</f>
        <v>8162315.9361237185</v>
      </c>
      <c r="BN29" s="27">
        <f>IFERROR(VLOOKUP(CONCATENATE($C29, ".NY.GDP.MKTP.KD"),AREA_WB_6ATTRS,Seq!Z$1,FALSE)/10000,".")</f>
        <v>8763762.0103593823</v>
      </c>
      <c r="BO29" s="27">
        <f>IFERROR(VLOOKUP(CONCATENATE($C29, ".NY.GDP.MKTP.KD"),AREA_WB_6ATTRS,Seq!AA$1,FALSE)/10000,".")</f>
        <v>9435706.3094142675</v>
      </c>
      <c r="BP29" s="27">
        <f>IFERROR(VLOOKUP(CONCATENATE($C29, ".NY.GDP.MKTP.KD"),AREA_WB_6ATTRS,Seq!AB$1,FALSE)/10000,".")</f>
        <v>10018601.033049095</v>
      </c>
      <c r="BQ29" s="27">
        <f>IFERROR(VLOOKUP(CONCATENATE($C29, ".NY.GDP.MKTP.KD"),AREA_WB_6ATTRS,Seq!AC$1,FALSE)/10000,".")</f>
        <v>10587969.777156454</v>
      </c>
      <c r="BR29" s="27">
        <f>IFERROR(VLOOKUP(CONCATENATE($C29, ".NY.GDP.MKTP.KD"),AREA_WB_6ATTRS,Seq!AD$1,FALSE)/10000,".")</f>
        <v>10756951.745168464</v>
      </c>
      <c r="BS29" s="27">
        <f>IFERROR(VLOOKUP(CONCATENATE($C29, ".NY.GDP.MKTP.KD"),AREA_WB_6ATTRS,Seq!AE$1,FALSE)/10000,".")</f>
        <v>11143702.370139735</v>
      </c>
      <c r="BT29" s="27">
        <f>IFERROR(VLOOKUP(CONCATENATE($C29, ".NY.GDP.MKTP.KD"),AREA_WB_6ATTRS,Seq!AF$1,FALSE)/10000,".")</f>
        <v>11605524.307606991</v>
      </c>
      <c r="BU29" s="27">
        <f>IFERROR(VLOOKUP(CONCATENATE($C29, ".NY.GDP.MKTP.KD"),AREA_WB_6ATTRS,Seq!AG$1,FALSE)/10000,".")</f>
        <v>11879041.725285143</v>
      </c>
      <c r="BV29" s="27"/>
      <c r="BW29" s="27"/>
      <c r="BX29" s="27"/>
      <c r="BY29" s="27"/>
      <c r="BZ29" s="27"/>
      <c r="CA29" s="27"/>
      <c r="CB29" s="27"/>
      <c r="CC29" s="27">
        <f>CNPop!A$48</f>
        <v>5.0000000000000001E-3</v>
      </c>
      <c r="CD29" s="27">
        <f>CNPop!B$48</f>
        <v>6.0000000000000001E-3</v>
      </c>
      <c r="CE29" s="27">
        <f>CNPop!C$48</f>
        <v>6.0000000000000001E-3</v>
      </c>
      <c r="CF29" s="27">
        <f>CNPop!D$48</f>
        <v>7.0000000000000001E-3</v>
      </c>
      <c r="CG29" s="27">
        <f>CNPop!E$48</f>
        <v>7.0000000000000001E-3</v>
      </c>
      <c r="CH29" s="27">
        <f>CNPop!F$48</f>
        <v>8.0000000000000002E-3</v>
      </c>
      <c r="CI29" s="27">
        <f>CNPop!G$48</f>
        <v>8.9999999999999993E-3</v>
      </c>
      <c r="CJ29" s="27">
        <f>CNPop!H$48</f>
        <v>0.01</v>
      </c>
      <c r="CK29" s="27">
        <f>CNPop!I$48</f>
        <v>1.0999999999999999E-2</v>
      </c>
      <c r="CL29" s="27">
        <f>CNPop!J$48</f>
        <v>1.2E-2</v>
      </c>
      <c r="CM29" s="27">
        <f>CNPop!K$48</f>
        <v>1.4E-2</v>
      </c>
      <c r="CN29" s="27">
        <f>CNPop!L$48</f>
        <v>1.6E-2</v>
      </c>
      <c r="CO29" s="27">
        <f>CNPop!M$48</f>
        <v>1.7000000000000001E-2</v>
      </c>
      <c r="CP29" s="27">
        <f>CNPop!N$48</f>
        <v>1.9E-2</v>
      </c>
      <c r="CQ29" s="27">
        <f>CNPop!O$48</f>
        <v>2.1000000000000001E-2</v>
      </c>
      <c r="CR29" s="27">
        <f>CNPop!P$48</f>
        <v>2.3E-2</v>
      </c>
      <c r="CS29" s="27">
        <f>CNPop!Q$48</f>
        <v>2.5999999999999999E-2</v>
      </c>
      <c r="CT29" s="27">
        <f>CNPop!R$48</f>
        <v>2.8000000000000001E-2</v>
      </c>
      <c r="CU29" s="27">
        <f>CNPop!S$48</f>
        <v>0.03</v>
      </c>
      <c r="CV29" s="27">
        <f>CNPop!T$48</f>
        <v>3.3000000000000002E-2</v>
      </c>
      <c r="CW29" s="27">
        <f>CNPop!U$48</f>
        <v>3.5999999999999997E-2</v>
      </c>
      <c r="CX29" s="27">
        <f>CNPop!V$48</f>
        <v>3.9E-2</v>
      </c>
      <c r="CY29" s="27">
        <f>CNPop!W$48</f>
        <v>4.2000000000000003E-2</v>
      </c>
      <c r="CZ29" s="27">
        <f>CNPop!X$48</f>
        <v>4.4999999999999998E-2</v>
      </c>
      <c r="DA29" s="27">
        <f>CNPop!Y$48</f>
        <v>4.9000000000000002E-2</v>
      </c>
      <c r="DB29" s="27">
        <f>CNPop!Z$48</f>
        <v>5.1999999999999998E-2</v>
      </c>
      <c r="DC29" s="27">
        <f>CNPop!AA$48</f>
        <v>5.6000000000000001E-2</v>
      </c>
      <c r="DD29" s="27">
        <f>CNPop!AB$48</f>
        <v>0.06</v>
      </c>
      <c r="DE29" s="27">
        <f>CNPop!AC$48</f>
        <v>6.3E-2</v>
      </c>
      <c r="DF29" s="27">
        <f>CNPop!AD$48</f>
        <v>6.8000000000000005E-2</v>
      </c>
      <c r="DG29" s="27">
        <f>CNPop!AE$48</f>
        <v>7.1999999999999995E-2</v>
      </c>
      <c r="DH29" s="27">
        <f>CNPop!AF$48</f>
        <v>7.5999999999999998E-2</v>
      </c>
      <c r="DI29" s="27">
        <f>CNPop!AG$48</f>
        <v>8.1000000000000003E-2</v>
      </c>
      <c r="DJ29" s="27">
        <f>CNPop!AH$48</f>
        <v>8.5000000000000006E-2</v>
      </c>
      <c r="DK29" s="27">
        <f>CNPop!AI$48</f>
        <v>0.09</v>
      </c>
      <c r="DL29" s="27">
        <f>CNPop!AJ$48</f>
        <v>9.5000000000000001E-2</v>
      </c>
      <c r="DM29" s="27">
        <f>CNPop!AK$48</f>
        <v>0.1</v>
      </c>
      <c r="DN29" s="27"/>
      <c r="DO29" s="27">
        <f t="shared" si="1"/>
        <v>0.22200000762939454</v>
      </c>
      <c r="DP29" s="27">
        <f t="shared" si="2"/>
        <v>0.22200000762939454</v>
      </c>
      <c r="DQ29" s="27">
        <f t="shared" si="3"/>
        <v>0.22200000762939454</v>
      </c>
      <c r="DR29" s="27">
        <f t="shared" si="4"/>
        <v>0.22200000762939454</v>
      </c>
      <c r="DS29" s="27">
        <f t="shared" si="5"/>
        <v>0.22200000762939454</v>
      </c>
      <c r="DT29" s="27">
        <f t="shared" si="6"/>
        <v>0.22200000762939454</v>
      </c>
      <c r="DU29" s="27">
        <f t="shared" si="7"/>
        <v>0.22200000762939454</v>
      </c>
      <c r="DV29" s="27">
        <f t="shared" si="8"/>
        <v>0.22200000762939454</v>
      </c>
      <c r="DW29" s="27">
        <f t="shared" si="9"/>
        <v>0.22200000762939454</v>
      </c>
      <c r="DX29" s="27">
        <f t="shared" si="10"/>
        <v>0.22200000762939454</v>
      </c>
      <c r="DY29" s="27">
        <f t="shared" si="11"/>
        <v>0.22200000762939454</v>
      </c>
      <c r="DZ29" s="27">
        <f t="shared" si="12"/>
        <v>0.22200000762939454</v>
      </c>
      <c r="EA29" s="27">
        <f t="shared" si="13"/>
        <v>0.22200000762939454</v>
      </c>
      <c r="EB29" s="27">
        <f t="shared" si="14"/>
        <v>0.22200000762939454</v>
      </c>
      <c r="EC29" s="27">
        <f t="shared" si="15"/>
        <v>0.22200000762939454</v>
      </c>
      <c r="ED29" s="27">
        <f t="shared" si="16"/>
        <v>0.22200000762939454</v>
      </c>
      <c r="EE29" s="27">
        <f t="shared" si="17"/>
        <v>0.22200000762939454</v>
      </c>
      <c r="EF29" s="27">
        <f t="shared" si="18"/>
        <v>0.22200000762939454</v>
      </c>
      <c r="EG29" s="27">
        <f t="shared" si="19"/>
        <v>0.22200000762939454</v>
      </c>
      <c r="EH29" s="27">
        <f t="shared" si="20"/>
        <v>0.22200000762939454</v>
      </c>
      <c r="EI29" s="27">
        <f t="shared" si="21"/>
        <v>0.22200000762939454</v>
      </c>
      <c r="EJ29" s="27">
        <f t="shared" si="22"/>
        <v>0.22200000762939454</v>
      </c>
      <c r="EK29" s="27">
        <f t="shared" si="23"/>
        <v>0.22200000762939454</v>
      </c>
      <c r="EL29" s="27">
        <f t="shared" si="24"/>
        <v>0.23299999237060548</v>
      </c>
      <c r="EM29" s="27">
        <f t="shared" si="25"/>
        <v>0.23299999237060548</v>
      </c>
      <c r="EN29" s="27">
        <f t="shared" si="26"/>
        <v>0.23499999999999999</v>
      </c>
      <c r="EO29" s="27">
        <f t="shared" si="27"/>
        <v>0.23499999999999999</v>
      </c>
      <c r="EP29" s="27">
        <f t="shared" si="37"/>
        <v>0.24200000762939453</v>
      </c>
      <c r="EQ29" s="27">
        <f t="shared" si="38"/>
        <v>0.25100000381469728</v>
      </c>
      <c r="ER29" s="27">
        <f t="shared" si="52"/>
        <v>0.25100000381469728</v>
      </c>
      <c r="ES29" s="27">
        <f t="shared" si="52"/>
        <v>0.25100000381469728</v>
      </c>
      <c r="ET29" s="27">
        <f t="shared" si="52"/>
        <v>0.25100000381469728</v>
      </c>
      <c r="EU29" s="27"/>
      <c r="EV29" s="27"/>
      <c r="EW29" s="27"/>
      <c r="EX29" s="27"/>
      <c r="EY29" s="27"/>
      <c r="EZ29" s="27" t="str">
        <f>IFERROR(VLOOKUP(CONCATENATE($C29,".SL.TLF.TERT.ZS"),AREA_WB_6ATTRS,Seq!B$1,FALSE)/100,".")</f>
        <v>.</v>
      </c>
      <c r="FA29" s="27" t="str">
        <f>IFERROR(VLOOKUP(CONCATENATE($C29,".SL.TLF.TERT.ZS"),AREA_WB_6ATTRS,Seq!C$1,FALSE)/100,".")</f>
        <v>.</v>
      </c>
      <c r="FB29" s="27" t="str">
        <f>IFERROR(VLOOKUP(CONCATENATE($C29,".SL.TLF.TERT.ZS"),AREA_WB_6ATTRS,Seq!D$1,FALSE)/100,".")</f>
        <v>.</v>
      </c>
      <c r="FC29" s="27" t="str">
        <f>IFERROR(VLOOKUP(CONCATENATE($C29,".SL.TLF.TERT.ZS"),AREA_WB_6ATTRS,Seq!E$1,FALSE)/100,".")</f>
        <v>.</v>
      </c>
      <c r="FD29" s="27" t="str">
        <f>IFERROR(VLOOKUP(CONCATENATE($C29,".SL.TLF.TERT.ZS"),AREA_WB_6ATTRS,Seq!F$1,FALSE)/100,".")</f>
        <v>.</v>
      </c>
      <c r="FE29" s="27" t="str">
        <f>IFERROR(VLOOKUP(CONCATENATE($C29,".SL.TLF.TERT.ZS"),AREA_WB_6ATTRS,Seq!G$1,FALSE)/100,".")</f>
        <v>.</v>
      </c>
      <c r="FF29" s="27" t="str">
        <f>IFERROR(VLOOKUP(CONCATENATE($C29,".SL.TLF.TERT.ZS"),AREA_WB_6ATTRS,Seq!H$1,FALSE)/100,".")</f>
        <v>.</v>
      </c>
      <c r="FG29" s="27" t="str">
        <f>IFERROR(VLOOKUP(CONCATENATE($C29,".SL.TLF.TERT.ZS"),AREA_WB_6ATTRS,Seq!I$1,FALSE)/100,".")</f>
        <v>.</v>
      </c>
      <c r="FH29" s="27" t="str">
        <f>IFERROR(VLOOKUP(CONCATENATE($C29,".SL.TLF.TERT.ZS"),AREA_WB_6ATTRS,Seq!J$1,FALSE)/100,".")</f>
        <v>.</v>
      </c>
      <c r="FI29" s="27" t="str">
        <f>IFERROR(VLOOKUP(CONCATENATE($C29,".SL.TLF.TERT.ZS"),AREA_WB_6ATTRS,Seq!K$1,FALSE)/100,".")</f>
        <v>.</v>
      </c>
      <c r="FJ29" s="27" t="str">
        <f>IFERROR(VLOOKUP(CONCATENATE($C29,".SL.TLF.TERT.ZS"),AREA_WB_6ATTRS,Seq!L$1,FALSE)/100,".")</f>
        <v>.</v>
      </c>
      <c r="FK29" s="27" t="str">
        <f>IFERROR(VLOOKUP(CONCATENATE($C29,".SL.TLF.TERT.ZS"),AREA_WB_6ATTRS,Seq!M$1,FALSE)/100,".")</f>
        <v>.</v>
      </c>
      <c r="FL29" s="27" t="str">
        <f>IFERROR(VLOOKUP(CONCATENATE($C29,".SL.TLF.TERT.ZS"),AREA_WB_6ATTRS,Seq!N$1,FALSE)/100,".")</f>
        <v>.</v>
      </c>
      <c r="FM29" s="27" t="str">
        <f>IFERROR(VLOOKUP(CONCATENATE($C29,".SL.TLF.TERT.ZS"),AREA_WB_6ATTRS,Seq!O$1,FALSE)/100,".")</f>
        <v>.</v>
      </c>
      <c r="FN29" s="27" t="str">
        <f>IFERROR(VLOOKUP(CONCATENATE($C29,".SL.TLF.TERT.ZS"),AREA_WB_6ATTRS,Seq!P$1,FALSE)/100,".")</f>
        <v>.</v>
      </c>
      <c r="FO29" s="27" t="str">
        <f>IFERROR(VLOOKUP(CONCATENATE($C29,".SL.TLF.TERT.ZS"),AREA_WB_6ATTRS,Seq!Q$1,FALSE)/100,".")</f>
        <v>.</v>
      </c>
      <c r="FP29" s="27" t="str">
        <f>IFERROR(VLOOKUP(CONCATENATE($C29,".SL.TLF.TERT.ZS"),AREA_WB_6ATTRS,Seq!R$1,FALSE)/100,".")</f>
        <v>.</v>
      </c>
      <c r="FQ29" s="27" t="str">
        <f>IFERROR(VLOOKUP(CONCATENATE($C29,".SL.TLF.TERT.ZS"),AREA_WB_6ATTRS,Seq!S$1,FALSE)/100,".")</f>
        <v>.</v>
      </c>
      <c r="FR29" s="27" t="str">
        <f>IFERROR(VLOOKUP(CONCATENATE($C29,".SL.TLF.TERT.ZS"),AREA_WB_6ATTRS,Seq!T$1,FALSE)/100,".")</f>
        <v>.</v>
      </c>
      <c r="FS29" s="27" t="str">
        <f>IFERROR(VLOOKUP(CONCATENATE($C29,".SL.TLF.TERT.ZS"),AREA_WB_6ATTRS,Seq!U$1,FALSE)/100,".")</f>
        <v>.</v>
      </c>
      <c r="FT29" s="27" t="str">
        <f>IFERROR(VLOOKUP(CONCATENATE($C29,".SL.TLF.TERT.ZS"),AREA_WB_6ATTRS,Seq!V$1,FALSE)/100,".")</f>
        <v>.</v>
      </c>
      <c r="FU29" s="27" t="str">
        <f>IFERROR(VLOOKUP(CONCATENATE($C29,".SL.TLF.TERT.ZS"),AREA_WB_6ATTRS,Seq!W$1,FALSE)/100,".")</f>
        <v>.</v>
      </c>
      <c r="FV29" s="27">
        <f>IFERROR(VLOOKUP(CONCATENATE($C29,".SL.TLF.TERT.ZS"),AREA_WB_6ATTRS,Seq!X$1,FALSE)/100,".")</f>
        <v>0.22200000762939454</v>
      </c>
      <c r="FW29" s="27" t="str">
        <f>IFERROR(VLOOKUP(CONCATENATE($C29,".SL.TLF.TERT.ZS"),AREA_WB_6ATTRS,Seq!Y$1,FALSE)/100,".")</f>
        <v>.</v>
      </c>
      <c r="FX29" s="27">
        <f>IFERROR(VLOOKUP(CONCATENATE($C29,".SL.TLF.TERT.ZS"),AREA_WB_6ATTRS,Seq!Z$1,FALSE)/100,".")</f>
        <v>0.23299999237060548</v>
      </c>
      <c r="FY29" s="27" t="str">
        <f>IFERROR(VLOOKUP(CONCATENATE($C29,".SL.TLF.TERT.ZS"),AREA_WB_6ATTRS,Seq!AA$1,FALSE)/100,".")</f>
        <v>.</v>
      </c>
      <c r="FZ29" s="27">
        <f>IFERROR(VLOOKUP(CONCATENATE($C29,".SL.TLF.TERT.ZS"),AREA_WB_6ATTRS,Seq!AB$1,FALSE)/100,".")</f>
        <v>0.23499999999999999</v>
      </c>
      <c r="GA29" s="27">
        <f>IFERROR(VLOOKUP(CONCATENATE($C29,".SL.TLF.TERT.ZS"),AREA_WB_6ATTRS,Seq!AC$1,FALSE)/100,".")</f>
        <v>0.24200000762939453</v>
      </c>
      <c r="GB29" s="27">
        <f>IFERROR(VLOOKUP(CONCATENATE($C29,".SL.TLF.TERT.ZS"),AREA_WB_6ATTRS,Seq!AD$1,FALSE)/100,".")</f>
        <v>0.25100000381469728</v>
      </c>
      <c r="GC29" s="27" t="str">
        <f>IFERROR(VLOOKUP(CONCATENATE($C29,".SL.TLF.TERT.ZS"),AREA_WB_6ATTRS,Seq!AE$1,FALSE)/100,".")</f>
        <v>.</v>
      </c>
      <c r="GD29" s="27" t="str">
        <f>IFERROR(VLOOKUP(CONCATENATE($C29,".SL.TLF.TERT.ZS"),AREA_WB_6ATTRS,Seq!AF$1,FALSE)/100,".")</f>
        <v>.</v>
      </c>
      <c r="GE29" s="27" t="str">
        <f>IFERROR(VLOOKUP(CONCATENATE($C29,".SL.TLF.TERT.ZS"),AREA_WB_6ATTRS,Seq!AG$1,FALSE)/100,".")</f>
        <v>.</v>
      </c>
      <c r="GF29" s="27" t="str">
        <f>IFERROR(VLOOKUP(CONCATENATE($C29,".SL.TLF.TERT.ZS"),AREA_WB_6ATTRS,Seq!AH$1,FALSE)/100,".")</f>
        <v>.</v>
      </c>
      <c r="GG29" s="27" t="str">
        <f>IFERROR(VLOOKUP(CONCATENATE($C29,".SL.TLF.TERT.ZS"),AREA_WB_6ATTRS,Seq!AI$1,FALSE)/100,".")</f>
        <v>.</v>
      </c>
      <c r="GH29" s="27" t="str">
        <f>IFERROR(VLOOKUP(CONCATENATE($C29,".SL.TLF.TERT.ZS"),AREA_WB_6ATTRS,Seq!AJ$1,FALSE)/100,".")</f>
        <v>.</v>
      </c>
      <c r="GI29" s="27" t="str">
        <f>IFERROR(VLOOKUP(CONCATENATE($C29,".SL.TLF.TERT.ZS"),AREA_WB_6ATTRS,Seq!AK$1,FALSE)/100,".")</f>
        <v>.</v>
      </c>
      <c r="GJ29" s="27" t="str">
        <f>IFERROR(VLOOKUP(CONCATENATE($C29,".SL.TLF.TERT.ZS"),AREA_WB_6ATTRS,Seq!AL$1,FALSE)/100,".")</f>
        <v>.</v>
      </c>
      <c r="GK29" s="27"/>
      <c r="GL29" s="27"/>
      <c r="GM29" s="27">
        <f t="shared" si="28"/>
        <v>4.3514874747654822E-5</v>
      </c>
      <c r="GN29" s="27">
        <f t="shared" si="29"/>
        <v>3.3341032577227996E-5</v>
      </c>
      <c r="GO29" s="27">
        <f t="shared" si="40"/>
        <v>7.2421784472769408E-5</v>
      </c>
      <c r="GP29" s="27"/>
      <c r="GQ29" s="9">
        <f>IF(VLOOKUP($B29,EM_80!$B$1:$C$201,2,FALSE)&gt;0,VLOOKUP($B29,EM_80!$B$1:$C$201,2,FALSE),".")</f>
        <v>3600</v>
      </c>
      <c r="GR29" s="9">
        <f t="shared" si="30"/>
        <v>3600</v>
      </c>
      <c r="GS29" s="9">
        <f t="shared" si="31"/>
        <v>10000</v>
      </c>
      <c r="GU29">
        <f t="shared" si="32"/>
        <v>82730331.200000003</v>
      </c>
      <c r="GV29">
        <f t="shared" si="33"/>
        <v>107975060.210307</v>
      </c>
      <c r="GW29">
        <f t="shared" si="34"/>
        <v>138080000</v>
      </c>
      <c r="GX29">
        <f t="shared" si="35"/>
        <v>173593383</v>
      </c>
      <c r="GZ29" s="9" t="str">
        <f>IF(ISNA(VLOOKUP($B29,Area_EM_90,Seq!C$1,FALSE)),".",VLOOKUP($B29,Area_EM_90,Seq!C$1,FALSE))</f>
        <v>.</v>
      </c>
      <c r="HA29" s="9" t="str">
        <f>IF(ISNA(VLOOKUP($B29,Area_EM_90,Seq!D$1,FALSE)),".",VLOOKUP($B29,Area_EM_90,Seq!D$1,FALSE))</f>
        <v>.</v>
      </c>
      <c r="HB29" s="9" t="str">
        <f>IF(ISNA(VLOOKUP($B29,Area_EM_90,Seq!E$1,FALSE)),".",VLOOKUP($B29,Area_EM_90,Seq!E$1,FALSE))</f>
        <v>.</v>
      </c>
      <c r="HC29" s="9" t="str">
        <f>IF(ISNA(VLOOKUP($B29,Area_EM_90,Seq!F$1,FALSE)),".",VLOOKUP($B29,Area_EM_90,Seq!F$1,FALSE))</f>
        <v>.</v>
      </c>
      <c r="HD29" s="9" t="str">
        <f>IF(ISNA(VLOOKUP($B29,Area_EM_90,Seq!G$1,FALSE)),".",VLOOKUP($B29,Area_EM_90,Seq!G$1,FALSE))</f>
        <v>.</v>
      </c>
      <c r="HE29" s="9" t="str">
        <f>IF(ISNA(VLOOKUP($B29,Area_EM_90,Seq!H$1,FALSE)),".",VLOOKUP($B29,Area_EM_90,Seq!H$1,FALSE))</f>
        <v>.</v>
      </c>
      <c r="HF29" s="9" t="str">
        <f>IF(ISNA(VLOOKUP($B29,Area_EM_90,Seq!I$1,FALSE)),".",VLOOKUP($B29,Area_EM_90,Seq!I$1,FALSE))</f>
        <v>.</v>
      </c>
      <c r="HG29" s="9" t="str">
        <f>IF(ISNA(VLOOKUP($B29,Area_EM_90,Seq!J$1,FALSE)),".",VLOOKUP($B29,Area_EM_90,Seq!J$1,FALSE))</f>
        <v>.</v>
      </c>
      <c r="HH29" s="9" t="str">
        <f>IF(ISNA(VLOOKUP($B29,Area_EM_00,Seq!C$1,FALSE)),".",VLOOKUP($B29,Area_EM_00,Seq!C$1,FALSE))</f>
        <v>.</v>
      </c>
      <c r="HI29" s="9" t="str">
        <f>IF(ISNA(VLOOKUP($B29,Area_EM_00,Seq!D$1,FALSE)),".",VLOOKUP($B29,Area_EM_00,Seq!D$1,FALSE))</f>
        <v>.</v>
      </c>
      <c r="HJ29" s="9" t="str">
        <f>IF(ISNA(VLOOKUP($B29,Area_EM_00,Seq!E$1,FALSE)),".",VLOOKUP($B29,Area_EM_00,Seq!E$1,FALSE))</f>
        <v>.</v>
      </c>
      <c r="HK29" s="9" t="str">
        <f>IF(ISNA(VLOOKUP($B29,Area_EM_00,Seq!F$1,FALSE)),".",VLOOKUP($B29,Area_EM_00,Seq!F$1,FALSE))</f>
        <v>.</v>
      </c>
      <c r="HL29" s="9" t="str">
        <f>IF(ISNA(VLOOKUP($B29,Area_EM_00,Seq!G$1,FALSE)),".",VLOOKUP($B29,Area_EM_00,Seq!G$1,FALSE))</f>
        <v>.</v>
      </c>
      <c r="HM29" s="9" t="str">
        <f>IF(ISNA(VLOOKUP($B29,Area_EM_00,Seq!H$1,FALSE)),".",VLOOKUP($B29,Area_EM_00,Seq!H$1,FALSE))</f>
        <v>.</v>
      </c>
      <c r="HN29" s="9" t="str">
        <f>IF(ISNA(VLOOKUP($B29,Area_EM_00,Seq!I$1,FALSE)),".",VLOOKUP($B29,Area_EM_00,Seq!I$1,FALSE))</f>
        <v>.</v>
      </c>
      <c r="HO29" s="9" t="str">
        <f>IF(ISNA(VLOOKUP($B29,Area_EM_00,Seq!J$1,FALSE)),".",VLOOKUP($B29,Area_EM_00,Seq!J$1,FALSE))</f>
        <v>.</v>
      </c>
      <c r="HQ29" s="27"/>
      <c r="HR29" s="9">
        <f>IFERROR(VLOOKUP($B29,AREA_EM3_60_00,Seq!E$1,FALSE),".")</f>
        <v>1491</v>
      </c>
      <c r="HS29" s="9">
        <f>IFERROR(VLOOKUP($B29,AREA_EM3_60_00,Seq!F$1,FALSE),".")</f>
        <v>1197</v>
      </c>
      <c r="HT29" s="9">
        <f>IFERROR(VLOOKUP($B29,AREA_EM3_60_00,Seq!G$1,FALSE),".")</f>
        <v>961</v>
      </c>
      <c r="HU29" s="9" t="str">
        <f>IFERROR(VLOOKUP($B29,AREA_EM3_10,Seq!B$1,FALSE),".")</f>
        <v/>
      </c>
      <c r="HV29" s="9">
        <f t="shared" si="41"/>
        <v>82730331.200000003</v>
      </c>
      <c r="HW29" s="9">
        <f t="shared" si="42"/>
        <v>107975060.210307</v>
      </c>
      <c r="HX29" s="9">
        <f t="shared" si="43"/>
        <v>138080000</v>
      </c>
      <c r="HY29" s="9">
        <f t="shared" si="44"/>
        <v>173593383</v>
      </c>
    </row>
    <row r="30" spans="1:233">
      <c r="A30" s="25" t="s">
        <v>2731</v>
      </c>
      <c r="B30" s="26" t="str">
        <f t="shared" si="0"/>
        <v>Palestine</v>
      </c>
      <c r="C30" s="166" t="s">
        <v>4880</v>
      </c>
      <c r="D30" s="27">
        <f>VLOOKUP("CHN.NY.GDP.MKTP.KD",AREA_WB_6ATTRS,Seq!B$1,FALSE)/10000</f>
        <v>18294112.043860689</v>
      </c>
      <c r="E30" s="27">
        <f>VLOOKUP("CHN.NY.GDP.MKTP.KD",AREA_WB_6ATTRS,Seq!C$1,FALSE)/10000</f>
        <v>19245405.87014145</v>
      </c>
      <c r="F30" s="27">
        <f>VLOOKUP("CHN.NY.GDP.MKTP.KD",AREA_WB_6ATTRS,Seq!D$1,FALSE)/10000</f>
        <v>20996737.804324333</v>
      </c>
      <c r="G30" s="27">
        <f>VLOOKUP("CHN.NY.GDP.MKTP.KD",AREA_WB_6ATTRS,Seq!E$1,FALSE)/10000</f>
        <v>23285382.224995762</v>
      </c>
      <c r="H30" s="27">
        <f>VLOOKUP("CHN.NY.GDP.MKTP.KD",AREA_WB_6ATTRS,Seq!F$1,FALSE)/10000</f>
        <v>26824760.323195074</v>
      </c>
      <c r="I30" s="27">
        <f>VLOOKUP("CHN.NY.GDP.MKTP.KD",AREA_WB_6ATTRS,Seq!G$1,FALSE)/10000</f>
        <v>30446102.966826372</v>
      </c>
      <c r="J30" s="27">
        <f>VLOOKUP("CHN.NY.GDP.MKTP.KD",AREA_WB_6ATTRS,Seq!H$1,FALSE)/10000</f>
        <v>33125360.027907111</v>
      </c>
      <c r="K30" s="27">
        <f>VLOOKUP("CHN.NY.GDP.MKTP.KD",AREA_WB_6ATTRS,Seq!I$1,FALSE)/10000</f>
        <v>36967901.791144341</v>
      </c>
      <c r="L30" s="27">
        <f>VLOOKUP("CHN.NY.GDP.MKTP.KD",AREA_WB_6ATTRS,Seq!J$1,FALSE)/10000</f>
        <v>41145274.693543643</v>
      </c>
      <c r="M30" s="27">
        <f>VLOOKUP("CHN.NY.GDP.MKTP.KD",AREA_WB_6ATTRS,Seq!K$1,FALSE)/10000</f>
        <v>42832230.955979005</v>
      </c>
      <c r="N30" s="27">
        <f>VLOOKUP("CHN.NY.GDP.MKTP.KD",AREA_WB_6ATTRS,Seq!L$1,FALSE)/10000</f>
        <v>44459855.73230619</v>
      </c>
      <c r="O30" s="27">
        <f>VLOOKUP("CHN.NY.GDP.MKTP.KD",AREA_WB_6ATTRS,Seq!M$1,FALSE)/10000</f>
        <v>48550162.459678344</v>
      </c>
      <c r="P30" s="27">
        <f>VLOOKUP("CHN.NY.GDP.MKTP.KD",AREA_WB_6ATTRS,Seq!N$1,FALSE)/10000</f>
        <v>55444285.528952621</v>
      </c>
      <c r="Q30" s="27">
        <f>VLOOKUP("CHN.NY.GDP.MKTP.KD",AREA_WB_6ATTRS,Seq!O$1,FALSE)/10000</f>
        <v>63206485.503006078</v>
      </c>
      <c r="R30" s="27">
        <f>VLOOKUP("CHN.NY.GDP.MKTP.KD",AREA_WB_6ATTRS,Seq!P$1,FALSE)/10000</f>
        <v>71486535.103899792</v>
      </c>
      <c r="S30" s="27">
        <f>VLOOKUP("CHN.NY.GDP.MKTP.KD",AREA_WB_6ATTRS,Seq!Q$1,FALSE)/10000</f>
        <v>79278567.430224851</v>
      </c>
      <c r="T30" s="27">
        <f>VLOOKUP("CHN.NY.GDP.MKTP.KD",AREA_WB_6ATTRS,Seq!R$1,FALSE)/10000</f>
        <v>87206424.173247412</v>
      </c>
      <c r="U30" s="27">
        <f>VLOOKUP("CHN.NY.GDP.MKTP.KD",AREA_WB_6ATTRS,Seq!S$1,FALSE)/10000</f>
        <v>95316621.621359423</v>
      </c>
      <c r="V30" s="27">
        <f>VLOOKUP("CHN.NY.GDP.MKTP.KD",AREA_WB_6ATTRS,Seq!T$1,FALSE)/10000</f>
        <v>102751318.10782552</v>
      </c>
      <c r="W30" s="27">
        <f>VLOOKUP("CHN.NY.GDP.MKTP.KD",AREA_WB_6ATTRS,Seq!U$1,FALSE)/10000</f>
        <v>110560418.28402025</v>
      </c>
      <c r="X30" s="27">
        <f>VLOOKUP("CHN.NY.GDP.MKTP.KD",AREA_WB_6ATTRS,Seq!V$1,FALSE)/10000</f>
        <v>119847493.41987793</v>
      </c>
      <c r="Y30" s="27">
        <f>VLOOKUP("CHN.NY.GDP.MKTP.KD",AREA_WB_6ATTRS,Seq!W$1,FALSE)/10000</f>
        <v>129794835.37372778</v>
      </c>
      <c r="Z30" s="27">
        <f>VLOOKUP("CHN.NY.GDP.MKTP.KD",AREA_WB_6ATTRS,Seq!X$1,FALSE)/10000</f>
        <v>141606165.392737</v>
      </c>
      <c r="AA30" s="27">
        <f>VLOOKUP("CHN.NY.GDP.MKTP.KD",AREA_WB_6ATTRS,Seq!Y$1,FALSE)/10000</f>
        <v>155766781.9320105</v>
      </c>
      <c r="AB30" s="27">
        <f>VLOOKUP("CHN.NY.GDP.MKTP.KD",AREA_WB_6ATTRS,Seq!Z$1,FALSE)/10000</f>
        <v>171499226.90714428</v>
      </c>
      <c r="AC30" s="27">
        <f>VLOOKUP("CHN.NY.GDP.MKTP.KD",AREA_WB_6ATTRS,Seq!AA$1,FALSE)/10000</f>
        <v>190878639.54765138</v>
      </c>
      <c r="AD30" s="27">
        <f>VLOOKUP("CHN.NY.GDP.MKTP.KD",AREA_WB_6ATTRS,Seq!AB$1,FALSE)/10000</f>
        <v>215120226.77020231</v>
      </c>
      <c r="AE30" s="27">
        <f>VLOOKUP("CHN.NY.GDP.MKTP.KD",AREA_WB_6ATTRS,Seq!AC$1,FALSE)/10000</f>
        <v>245667298.97157177</v>
      </c>
      <c r="AF30" s="27">
        <f>VLOOKUP("CHN.NY.GDP.MKTP.KD",AREA_WB_6ATTRS,Seq!AD$1,FALSE)/10000</f>
        <v>269251359.67284226</v>
      </c>
      <c r="AG30" s="27">
        <f>VLOOKUP("CHN.NY.GDP.MKTP.KD",AREA_WB_6ATTRS,Seq!AE$1,FALSE)/10000</f>
        <v>294022484.76274431</v>
      </c>
      <c r="AH30" s="27">
        <f>VLOOKUP("CHN.NY.GDP.MKTP.KD",AREA_WB_6ATTRS,Seq!AF$1,FALSE)/10000</f>
        <v>324600823.17806971</v>
      </c>
      <c r="AI30" s="27">
        <f>VLOOKUP("CHN.NY.GDP.MKTP.KD",AREA_WB_6ATTRS,Seq!AG$1,FALSE)/10000</f>
        <v>354139498.08727396</v>
      </c>
      <c r="AJ30" s="27"/>
      <c r="AK30" s="27"/>
      <c r="AL30" s="27"/>
      <c r="AM30" s="27"/>
      <c r="AN30" s="27"/>
      <c r="AO30" s="27"/>
      <c r="AP30" s="27" t="str">
        <f>IFERROR(VLOOKUP(CONCATENATE($C30, ".NY.GDP.MKTP.KD"),AREA_WB_6ATTRS,Seq!B$1,FALSE)/10000,".")</f>
        <v>.</v>
      </c>
      <c r="AQ30" s="27" t="str">
        <f>IFERROR(VLOOKUP(CONCATENATE($C30, ".NY.GDP.MKTP.KD"),AREA_WB_6ATTRS,Seq!C$1,FALSE)/10000,".")</f>
        <v>.</v>
      </c>
      <c r="AR30" s="27" t="str">
        <f>IFERROR(VLOOKUP(CONCATENATE($C30, ".NY.GDP.MKTP.KD"),AREA_WB_6ATTRS,Seq!D$1,FALSE)/10000,".")</f>
        <v>.</v>
      </c>
      <c r="AS30" s="27" t="str">
        <f>IFERROR(VLOOKUP(CONCATENATE($C30, ".NY.GDP.MKTP.KD"),AREA_WB_6ATTRS,Seq!E$1,FALSE)/10000,".")</f>
        <v>.</v>
      </c>
      <c r="AT30" s="27" t="str">
        <f>IFERROR(VLOOKUP(CONCATENATE($C30, ".NY.GDP.MKTP.KD"),AREA_WB_6ATTRS,Seq!F$1,FALSE)/10000,".")</f>
        <v>.</v>
      </c>
      <c r="AU30" s="27" t="str">
        <f>IFERROR(VLOOKUP(CONCATENATE($C30, ".NY.GDP.MKTP.KD"),AREA_WB_6ATTRS,Seq!G$1,FALSE)/10000,".")</f>
        <v>.</v>
      </c>
      <c r="AV30" s="27" t="str">
        <f>IFERROR(VLOOKUP(CONCATENATE($C30, ".NY.GDP.MKTP.KD"),AREA_WB_6ATTRS,Seq!H$1,FALSE)/10000,".")</f>
        <v>.</v>
      </c>
      <c r="AW30" s="27" t="str">
        <f>IFERROR(VLOOKUP(CONCATENATE($C30, ".NY.GDP.MKTP.KD"),AREA_WB_6ATTRS,Seq!I$1,FALSE)/10000,".")</f>
        <v>.</v>
      </c>
      <c r="AX30" s="27" t="str">
        <f>IFERROR(VLOOKUP(CONCATENATE($C30, ".NY.GDP.MKTP.KD"),AREA_WB_6ATTRS,Seq!J$1,FALSE)/10000,".")</f>
        <v>.</v>
      </c>
      <c r="AY30" s="27" t="str">
        <f>IFERROR(VLOOKUP(CONCATENATE($C30, ".NY.GDP.MKTP.KD"),AREA_WB_6ATTRS,Seq!K$1,FALSE)/10000,".")</f>
        <v>.</v>
      </c>
      <c r="AZ30" s="27" t="str">
        <f>IFERROR(VLOOKUP(CONCATENATE($C30, ".NY.GDP.MKTP.KD"),AREA_WB_6ATTRS,Seq!L$1,FALSE)/10000,".")</f>
        <v>.</v>
      </c>
      <c r="BA30" s="27" t="str">
        <f>IFERROR(VLOOKUP(CONCATENATE($C30, ".NY.GDP.MKTP.KD"),AREA_WB_6ATTRS,Seq!M$1,FALSE)/10000,".")</f>
        <v>.</v>
      </c>
      <c r="BB30" s="27" t="str">
        <f>IFERROR(VLOOKUP(CONCATENATE($C30, ".NY.GDP.MKTP.KD"),AREA_WB_6ATTRS,Seq!N$1,FALSE)/10000,".")</f>
        <v>.</v>
      </c>
      <c r="BC30" s="27" t="str">
        <f>IFERROR(VLOOKUP(CONCATENATE($C30, ".NY.GDP.MKTP.KD"),AREA_WB_6ATTRS,Seq!O$1,FALSE)/10000,".")</f>
        <v>.</v>
      </c>
      <c r="BD30" s="27" t="str">
        <f>IFERROR(VLOOKUP(CONCATENATE($C30, ".NY.GDP.MKTP.KD"),AREA_WB_6ATTRS,Seq!P$1,FALSE)/10000,".")</f>
        <v>.</v>
      </c>
      <c r="BE30" s="27" t="str">
        <f>IFERROR(VLOOKUP(CONCATENATE($C30, ".NY.GDP.MKTP.KD"),AREA_WB_6ATTRS,Seq!Q$1,FALSE)/10000,".")</f>
        <v>.</v>
      </c>
      <c r="BF30" s="27" t="str">
        <f>IFERROR(VLOOKUP(CONCATENATE($C30, ".NY.GDP.MKTP.KD"),AREA_WB_6ATTRS,Seq!R$1,FALSE)/10000,".")</f>
        <v>.</v>
      </c>
      <c r="BG30" s="27" t="str">
        <f>IFERROR(VLOOKUP(CONCATENATE($C30, ".NY.GDP.MKTP.KD"),AREA_WB_6ATTRS,Seq!S$1,FALSE)/10000,".")</f>
        <v>.</v>
      </c>
      <c r="BH30" s="27" t="str">
        <f>IFERROR(VLOOKUP(CONCATENATE($C30, ".NY.GDP.MKTP.KD"),AREA_WB_6ATTRS,Seq!T$1,FALSE)/10000,".")</f>
        <v>.</v>
      </c>
      <c r="BI30" s="27" t="str">
        <f>IFERROR(VLOOKUP(CONCATENATE($C30, ".NY.GDP.MKTP.KD"),AREA_WB_6ATTRS,Seq!U$1,FALSE)/10000,".")</f>
        <v>.</v>
      </c>
      <c r="BJ30" s="27" t="str">
        <f>IFERROR(VLOOKUP(CONCATENATE($C30, ".NY.GDP.MKTP.KD"),AREA_WB_6ATTRS,Seq!V$1,FALSE)/10000,".")</f>
        <v>.</v>
      </c>
      <c r="BK30" s="27" t="str">
        <f>IFERROR(VLOOKUP(CONCATENATE($C30, ".NY.GDP.MKTP.KD"),AREA_WB_6ATTRS,Seq!W$1,FALSE)/10000,".")</f>
        <v>.</v>
      </c>
      <c r="BL30" s="27" t="str">
        <f>IFERROR(VLOOKUP(CONCATENATE($C30, ".NY.GDP.MKTP.KD"),AREA_WB_6ATTRS,Seq!X$1,FALSE)/10000,".")</f>
        <v>.</v>
      </c>
      <c r="BM30" s="27" t="str">
        <f>IFERROR(VLOOKUP(CONCATENATE($C30, ".NY.GDP.MKTP.KD"),AREA_WB_6ATTRS,Seq!Y$1,FALSE)/10000,".")</f>
        <v>.</v>
      </c>
      <c r="BN30" s="27" t="str">
        <f>IFERROR(VLOOKUP(CONCATENATE($C30, ".NY.GDP.MKTP.KD"),AREA_WB_6ATTRS,Seq!Z$1,FALSE)/10000,".")</f>
        <v>.</v>
      </c>
      <c r="BO30" s="27" t="str">
        <f>IFERROR(VLOOKUP(CONCATENATE($C30, ".NY.GDP.MKTP.KD"),AREA_WB_6ATTRS,Seq!AA$1,FALSE)/10000,".")</f>
        <v>.</v>
      </c>
      <c r="BP30" s="27" t="str">
        <f>IFERROR(VLOOKUP(CONCATENATE($C30, ".NY.GDP.MKTP.KD"),AREA_WB_6ATTRS,Seq!AB$1,FALSE)/10000,".")</f>
        <v>.</v>
      </c>
      <c r="BQ30" s="27" t="str">
        <f>IFERROR(VLOOKUP(CONCATENATE($C30, ".NY.GDP.MKTP.KD"),AREA_WB_6ATTRS,Seq!AC$1,FALSE)/10000,".")</f>
        <v>.</v>
      </c>
      <c r="BR30" s="27" t="str">
        <f>IFERROR(VLOOKUP(CONCATENATE($C30, ".NY.GDP.MKTP.KD"),AREA_WB_6ATTRS,Seq!AD$1,FALSE)/10000,".")</f>
        <v>.</v>
      </c>
      <c r="BS30" s="27" t="str">
        <f>IFERROR(VLOOKUP(CONCATENATE($C30, ".NY.GDP.MKTP.KD"),AREA_WB_6ATTRS,Seq!AE$1,FALSE)/10000,".")</f>
        <v>.</v>
      </c>
      <c r="BT30" s="27" t="str">
        <f>IFERROR(VLOOKUP(CONCATENATE($C30, ".NY.GDP.MKTP.KD"),AREA_WB_6ATTRS,Seq!AF$1,FALSE)/10000,".")</f>
        <v>.</v>
      </c>
      <c r="BU30" s="27" t="str">
        <f>IFERROR(VLOOKUP(CONCATENATE($C30, ".NY.GDP.MKTP.KD"),AREA_WB_6ATTRS,Seq!AG$1,FALSE)/10000,".")</f>
        <v>.</v>
      </c>
      <c r="BV30" s="27"/>
      <c r="BW30" s="27"/>
      <c r="BX30" s="27"/>
      <c r="BY30" s="27"/>
      <c r="BZ30" s="27"/>
      <c r="CA30" s="27"/>
      <c r="CB30" s="27"/>
      <c r="CC30" s="27">
        <f>CNPop!A$48</f>
        <v>5.0000000000000001E-3</v>
      </c>
      <c r="CD30" s="27">
        <f>CNPop!B$48</f>
        <v>6.0000000000000001E-3</v>
      </c>
      <c r="CE30" s="27">
        <f>CNPop!C$48</f>
        <v>6.0000000000000001E-3</v>
      </c>
      <c r="CF30" s="27">
        <f>CNPop!D$48</f>
        <v>7.0000000000000001E-3</v>
      </c>
      <c r="CG30" s="27">
        <f>CNPop!E$48</f>
        <v>7.0000000000000001E-3</v>
      </c>
      <c r="CH30" s="27">
        <f>CNPop!F$48</f>
        <v>8.0000000000000002E-3</v>
      </c>
      <c r="CI30" s="27">
        <f>CNPop!G$48</f>
        <v>8.9999999999999993E-3</v>
      </c>
      <c r="CJ30" s="27">
        <f>CNPop!H$48</f>
        <v>0.01</v>
      </c>
      <c r="CK30" s="27">
        <f>CNPop!I$48</f>
        <v>1.0999999999999999E-2</v>
      </c>
      <c r="CL30" s="27">
        <f>CNPop!J$48</f>
        <v>1.2E-2</v>
      </c>
      <c r="CM30" s="27">
        <f>CNPop!K$48</f>
        <v>1.4E-2</v>
      </c>
      <c r="CN30" s="27">
        <f>CNPop!L$48</f>
        <v>1.6E-2</v>
      </c>
      <c r="CO30" s="27">
        <f>CNPop!M$48</f>
        <v>1.7000000000000001E-2</v>
      </c>
      <c r="CP30" s="27">
        <f>CNPop!N$48</f>
        <v>1.9E-2</v>
      </c>
      <c r="CQ30" s="27">
        <f>CNPop!O$48</f>
        <v>2.1000000000000001E-2</v>
      </c>
      <c r="CR30" s="27">
        <f>CNPop!P$48</f>
        <v>2.3E-2</v>
      </c>
      <c r="CS30" s="27">
        <f>CNPop!Q$48</f>
        <v>2.5999999999999999E-2</v>
      </c>
      <c r="CT30" s="27">
        <f>CNPop!R$48</f>
        <v>2.8000000000000001E-2</v>
      </c>
      <c r="CU30" s="27">
        <f>CNPop!S$48</f>
        <v>0.03</v>
      </c>
      <c r="CV30" s="27">
        <f>CNPop!T$48</f>
        <v>3.3000000000000002E-2</v>
      </c>
      <c r="CW30" s="27">
        <f>CNPop!U$48</f>
        <v>3.5999999999999997E-2</v>
      </c>
      <c r="CX30" s="27">
        <f>CNPop!V$48</f>
        <v>3.9E-2</v>
      </c>
      <c r="CY30" s="27">
        <f>CNPop!W$48</f>
        <v>4.2000000000000003E-2</v>
      </c>
      <c r="CZ30" s="27">
        <f>CNPop!X$48</f>
        <v>4.4999999999999998E-2</v>
      </c>
      <c r="DA30" s="27">
        <f>CNPop!Y$48</f>
        <v>4.9000000000000002E-2</v>
      </c>
      <c r="DB30" s="27">
        <f>CNPop!Z$48</f>
        <v>5.1999999999999998E-2</v>
      </c>
      <c r="DC30" s="27">
        <f>CNPop!AA$48</f>
        <v>5.6000000000000001E-2</v>
      </c>
      <c r="DD30" s="27">
        <f>CNPop!AB$48</f>
        <v>0.06</v>
      </c>
      <c r="DE30" s="27">
        <f>CNPop!AC$48</f>
        <v>6.3E-2</v>
      </c>
      <c r="DF30" s="27">
        <f>CNPop!AD$48</f>
        <v>6.8000000000000005E-2</v>
      </c>
      <c r="DG30" s="27">
        <f>CNPop!AE$48</f>
        <v>7.1999999999999995E-2</v>
      </c>
      <c r="DH30" s="27">
        <f>CNPop!AF$48</f>
        <v>7.5999999999999998E-2</v>
      </c>
      <c r="DI30" s="27">
        <f>CNPop!AG$48</f>
        <v>8.1000000000000003E-2</v>
      </c>
      <c r="DJ30" s="27">
        <f>CNPop!AH$48</f>
        <v>8.5000000000000006E-2</v>
      </c>
      <c r="DK30" s="27">
        <f>CNPop!AI$48</f>
        <v>0.09</v>
      </c>
      <c r="DL30" s="27">
        <f>CNPop!AJ$48</f>
        <v>9.5000000000000001E-2</v>
      </c>
      <c r="DM30" s="27">
        <f>CNPop!AK$48</f>
        <v>0.1</v>
      </c>
      <c r="DN30" s="27"/>
      <c r="DO30" s="27" t="str">
        <f t="shared" si="1"/>
        <v>.</v>
      </c>
      <c r="DP30" s="27" t="str">
        <f t="shared" si="2"/>
        <v>.</v>
      </c>
      <c r="DQ30" s="27" t="str">
        <f t="shared" si="3"/>
        <v>.</v>
      </c>
      <c r="DR30" s="27" t="str">
        <f t="shared" si="4"/>
        <v>.</v>
      </c>
      <c r="DS30" s="27" t="str">
        <f t="shared" si="5"/>
        <v>.</v>
      </c>
      <c r="DT30" s="27" t="str">
        <f t="shared" si="6"/>
        <v>.</v>
      </c>
      <c r="DU30" s="27" t="str">
        <f t="shared" si="7"/>
        <v>.</v>
      </c>
      <c r="DV30" s="27" t="str">
        <f t="shared" si="8"/>
        <v>.</v>
      </c>
      <c r="DW30" s="27" t="str">
        <f t="shared" si="9"/>
        <v>.</v>
      </c>
      <c r="DX30" s="27" t="str">
        <f t="shared" si="10"/>
        <v>.</v>
      </c>
      <c r="DY30" s="27" t="str">
        <f t="shared" si="11"/>
        <v>.</v>
      </c>
      <c r="DZ30" s="27" t="str">
        <f t="shared" si="12"/>
        <v>.</v>
      </c>
      <c r="EA30" s="27" t="str">
        <f t="shared" si="13"/>
        <v>.</v>
      </c>
      <c r="EB30" s="27" t="str">
        <f t="shared" si="14"/>
        <v>.</v>
      </c>
      <c r="EC30" s="27" t="str">
        <f t="shared" si="15"/>
        <v>.</v>
      </c>
      <c r="ED30" s="27" t="str">
        <f t="shared" si="16"/>
        <v>.</v>
      </c>
      <c r="EE30" s="27" t="str">
        <f t="shared" si="17"/>
        <v>.</v>
      </c>
      <c r="EF30" s="27" t="str">
        <f t="shared" si="18"/>
        <v>.</v>
      </c>
      <c r="EG30" s="27" t="str">
        <f t="shared" si="19"/>
        <v>.</v>
      </c>
      <c r="EH30" s="27" t="str">
        <f t="shared" si="20"/>
        <v>.</v>
      </c>
      <c r="EI30" s="27" t="str">
        <f t="shared" si="21"/>
        <v>.</v>
      </c>
      <c r="EJ30" s="27" t="str">
        <f t="shared" si="22"/>
        <v>.</v>
      </c>
      <c r="EK30" s="27" t="str">
        <f t="shared" si="23"/>
        <v>.</v>
      </c>
      <c r="EL30" s="27" t="str">
        <f t="shared" si="24"/>
        <v>.</v>
      </c>
      <c r="EM30" s="27" t="str">
        <f t="shared" si="25"/>
        <v>.</v>
      </c>
      <c r="EN30" s="27" t="str">
        <f t="shared" si="26"/>
        <v>.</v>
      </c>
      <c r="EO30" s="27" t="str">
        <f t="shared" si="27"/>
        <v>.</v>
      </c>
      <c r="EP30" s="27" t="str">
        <f t="shared" si="37"/>
        <v>.</v>
      </c>
      <c r="EQ30" s="27" t="str">
        <f t="shared" si="38"/>
        <v>.</v>
      </c>
      <c r="ER30" s="27" t="str">
        <f t="shared" si="52"/>
        <v>.</v>
      </c>
      <c r="ES30" s="27" t="str">
        <f t="shared" si="52"/>
        <v>.</v>
      </c>
      <c r="ET30" s="27" t="str">
        <f t="shared" si="52"/>
        <v>.</v>
      </c>
      <c r="EU30" s="27"/>
      <c r="EV30" s="27"/>
      <c r="EW30" s="27"/>
      <c r="EX30" s="27"/>
      <c r="EY30" s="27"/>
      <c r="EZ30" s="27" t="str">
        <f>IFERROR(VLOOKUP(CONCATENATE($C30,".SL.TLF.TERT.ZS"),AREA_WB_6ATTRS,Seq!B$1,FALSE)/100,".")</f>
        <v>.</v>
      </c>
      <c r="FA30" s="27" t="str">
        <f>IFERROR(VLOOKUP(CONCATENATE($C30,".SL.TLF.TERT.ZS"),AREA_WB_6ATTRS,Seq!C$1,FALSE)/100,".")</f>
        <v>.</v>
      </c>
      <c r="FB30" s="27" t="str">
        <f>IFERROR(VLOOKUP(CONCATENATE($C30,".SL.TLF.TERT.ZS"),AREA_WB_6ATTRS,Seq!D$1,FALSE)/100,".")</f>
        <v>.</v>
      </c>
      <c r="FC30" s="27" t="str">
        <f>IFERROR(VLOOKUP(CONCATENATE($C30,".SL.TLF.TERT.ZS"),AREA_WB_6ATTRS,Seq!E$1,FALSE)/100,".")</f>
        <v>.</v>
      </c>
      <c r="FD30" s="27" t="str">
        <f>IFERROR(VLOOKUP(CONCATENATE($C30,".SL.TLF.TERT.ZS"),AREA_WB_6ATTRS,Seq!F$1,FALSE)/100,".")</f>
        <v>.</v>
      </c>
      <c r="FE30" s="27" t="str">
        <f>IFERROR(VLOOKUP(CONCATENATE($C30,".SL.TLF.TERT.ZS"),AREA_WB_6ATTRS,Seq!G$1,FALSE)/100,".")</f>
        <v>.</v>
      </c>
      <c r="FF30" s="27" t="str">
        <f>IFERROR(VLOOKUP(CONCATENATE($C30,".SL.TLF.TERT.ZS"),AREA_WB_6ATTRS,Seq!H$1,FALSE)/100,".")</f>
        <v>.</v>
      </c>
      <c r="FG30" s="27" t="str">
        <f>IFERROR(VLOOKUP(CONCATENATE($C30,".SL.TLF.TERT.ZS"),AREA_WB_6ATTRS,Seq!I$1,FALSE)/100,".")</f>
        <v>.</v>
      </c>
      <c r="FH30" s="27" t="str">
        <f>IFERROR(VLOOKUP(CONCATENATE($C30,".SL.TLF.TERT.ZS"),AREA_WB_6ATTRS,Seq!J$1,FALSE)/100,".")</f>
        <v>.</v>
      </c>
      <c r="FI30" s="27" t="str">
        <f>IFERROR(VLOOKUP(CONCATENATE($C30,".SL.TLF.TERT.ZS"),AREA_WB_6ATTRS,Seq!K$1,FALSE)/100,".")</f>
        <v>.</v>
      </c>
      <c r="FJ30" s="27" t="str">
        <f>IFERROR(VLOOKUP(CONCATENATE($C30,".SL.TLF.TERT.ZS"),AREA_WB_6ATTRS,Seq!L$1,FALSE)/100,".")</f>
        <v>.</v>
      </c>
      <c r="FK30" s="27" t="str">
        <f>IFERROR(VLOOKUP(CONCATENATE($C30,".SL.TLF.TERT.ZS"),AREA_WB_6ATTRS,Seq!M$1,FALSE)/100,".")</f>
        <v>.</v>
      </c>
      <c r="FL30" s="27" t="str">
        <f>IFERROR(VLOOKUP(CONCATENATE($C30,".SL.TLF.TERT.ZS"),AREA_WB_6ATTRS,Seq!N$1,FALSE)/100,".")</f>
        <v>.</v>
      </c>
      <c r="FM30" s="27" t="str">
        <f>IFERROR(VLOOKUP(CONCATENATE($C30,".SL.TLF.TERT.ZS"),AREA_WB_6ATTRS,Seq!O$1,FALSE)/100,".")</f>
        <v>.</v>
      </c>
      <c r="FN30" s="27" t="str">
        <f>IFERROR(VLOOKUP(CONCATENATE($C30,".SL.TLF.TERT.ZS"),AREA_WB_6ATTRS,Seq!P$1,FALSE)/100,".")</f>
        <v>.</v>
      </c>
      <c r="FO30" s="27" t="str">
        <f>IFERROR(VLOOKUP(CONCATENATE($C30,".SL.TLF.TERT.ZS"),AREA_WB_6ATTRS,Seq!Q$1,FALSE)/100,".")</f>
        <v>.</v>
      </c>
      <c r="FP30" s="27" t="str">
        <f>IFERROR(VLOOKUP(CONCATENATE($C30,".SL.TLF.TERT.ZS"),AREA_WB_6ATTRS,Seq!R$1,FALSE)/100,".")</f>
        <v>.</v>
      </c>
      <c r="FQ30" s="27" t="str">
        <f>IFERROR(VLOOKUP(CONCATENATE($C30,".SL.TLF.TERT.ZS"),AREA_WB_6ATTRS,Seq!S$1,FALSE)/100,".")</f>
        <v>.</v>
      </c>
      <c r="FR30" s="27" t="str">
        <f>IFERROR(VLOOKUP(CONCATENATE($C30,".SL.TLF.TERT.ZS"),AREA_WB_6ATTRS,Seq!T$1,FALSE)/100,".")</f>
        <v>.</v>
      </c>
      <c r="FS30" s="27" t="str">
        <f>IFERROR(VLOOKUP(CONCATENATE($C30,".SL.TLF.TERT.ZS"),AREA_WB_6ATTRS,Seq!U$1,FALSE)/100,".")</f>
        <v>.</v>
      </c>
      <c r="FT30" s="27" t="str">
        <f>IFERROR(VLOOKUP(CONCATENATE($C30,".SL.TLF.TERT.ZS"),AREA_WB_6ATTRS,Seq!V$1,FALSE)/100,".")</f>
        <v>.</v>
      </c>
      <c r="FU30" s="27" t="str">
        <f>IFERROR(VLOOKUP(CONCATENATE($C30,".SL.TLF.TERT.ZS"),AREA_WB_6ATTRS,Seq!W$1,FALSE)/100,".")</f>
        <v>.</v>
      </c>
      <c r="FV30" s="27" t="str">
        <f>IFERROR(VLOOKUP(CONCATENATE($C30,".SL.TLF.TERT.ZS"),AREA_WB_6ATTRS,Seq!X$1,FALSE)/100,".")</f>
        <v>.</v>
      </c>
      <c r="FW30" s="27" t="str">
        <f>IFERROR(VLOOKUP(CONCATENATE($C30,".SL.TLF.TERT.ZS"),AREA_WB_6ATTRS,Seq!Y$1,FALSE)/100,".")</f>
        <v>.</v>
      </c>
      <c r="FX30" s="27" t="str">
        <f>IFERROR(VLOOKUP(CONCATENATE($C30,".SL.TLF.TERT.ZS"),AREA_WB_6ATTRS,Seq!Z$1,FALSE)/100,".")</f>
        <v>.</v>
      </c>
      <c r="FY30" s="27" t="str">
        <f>IFERROR(VLOOKUP(CONCATENATE($C30,".SL.TLF.TERT.ZS"),AREA_WB_6ATTRS,Seq!AA$1,FALSE)/100,".")</f>
        <v>.</v>
      </c>
      <c r="FZ30" s="27" t="str">
        <f>IFERROR(VLOOKUP(CONCATENATE($C30,".SL.TLF.TERT.ZS"),AREA_WB_6ATTRS,Seq!AB$1,FALSE)/100,".")</f>
        <v>.</v>
      </c>
      <c r="GA30" s="27" t="str">
        <f>IFERROR(VLOOKUP(CONCATENATE($C30,".SL.TLF.TERT.ZS"),AREA_WB_6ATTRS,Seq!AC$1,FALSE)/100,".")</f>
        <v>.</v>
      </c>
      <c r="GB30" s="27" t="str">
        <f>IFERROR(VLOOKUP(CONCATENATE($C30,".SL.TLF.TERT.ZS"),AREA_WB_6ATTRS,Seq!AD$1,FALSE)/100,".")</f>
        <v>.</v>
      </c>
      <c r="GC30" s="27" t="str">
        <f>IFERROR(VLOOKUP(CONCATENATE($C30,".SL.TLF.TERT.ZS"),AREA_WB_6ATTRS,Seq!AE$1,FALSE)/100,".")</f>
        <v>.</v>
      </c>
      <c r="GD30" s="27" t="str">
        <f>IFERROR(VLOOKUP(CONCATENATE($C30,".SL.TLF.TERT.ZS"),AREA_WB_6ATTRS,Seq!AF$1,FALSE)/100,".")</f>
        <v>.</v>
      </c>
      <c r="GE30" s="27" t="str">
        <f>IFERROR(VLOOKUP(CONCATENATE($C30,".SL.TLF.TERT.ZS"),AREA_WB_6ATTRS,Seq!AG$1,FALSE)/100,".")</f>
        <v>.</v>
      </c>
      <c r="GF30" s="27" t="str">
        <f>IFERROR(VLOOKUP(CONCATENATE($C30,".SL.TLF.TERT.ZS"),AREA_WB_6ATTRS,Seq!AH$1,FALSE)/100,".")</f>
        <v>.</v>
      </c>
      <c r="GG30" s="27" t="str">
        <f>IFERROR(VLOOKUP(CONCATENATE($C30,".SL.TLF.TERT.ZS"),AREA_WB_6ATTRS,Seq!AI$1,FALSE)/100,".")</f>
        <v>.</v>
      </c>
      <c r="GH30" s="27" t="str">
        <f>IFERROR(VLOOKUP(CONCATENATE($C30,".SL.TLF.TERT.ZS"),AREA_WB_6ATTRS,Seq!AJ$1,FALSE)/100,".")</f>
        <v>.</v>
      </c>
      <c r="GI30" s="27" t="str">
        <f>IFERROR(VLOOKUP(CONCATENATE($C30,".SL.TLF.TERT.ZS"),AREA_WB_6ATTRS,Seq!AK$1,FALSE)/100,".")</f>
        <v>.</v>
      </c>
      <c r="GJ30" s="27" t="str">
        <f>IFERROR(VLOOKUP(CONCATENATE($C30,".SL.TLF.TERT.ZS"),AREA_WB_6ATTRS,Seq!AL$1,FALSE)/100,".")</f>
        <v>.</v>
      </c>
      <c r="GK30" s="27"/>
      <c r="GL30" s="27"/>
      <c r="GM30" s="27" t="str">
        <f t="shared" si="28"/>
        <v>.</v>
      </c>
      <c r="GN30" s="27" t="str">
        <f t="shared" si="29"/>
        <v>.</v>
      </c>
      <c r="GO30" s="27" t="str">
        <f t="shared" si="40"/>
        <v>.</v>
      </c>
      <c r="GP30" s="27"/>
      <c r="GQ30" s="9" t="str">
        <f>IF(VLOOKUP($B30,EM_80!$B$1:$C$201,2,FALSE)&gt;0,VLOOKUP($B30,EM_80!$B$1:$C$201,2,FALSE),".")</f>
        <v>.</v>
      </c>
      <c r="GR30" s="9" t="str">
        <f t="shared" si="30"/>
        <v>.</v>
      </c>
      <c r="GS30" s="9" t="str">
        <f t="shared" si="31"/>
        <v>.</v>
      </c>
      <c r="GU30" t="e">
        <f t="shared" si="32"/>
        <v>#N/A</v>
      </c>
      <c r="GV30" t="e">
        <f t="shared" si="33"/>
        <v>#N/A</v>
      </c>
      <c r="GW30" t="e">
        <f t="shared" si="34"/>
        <v>#N/A</v>
      </c>
      <c r="GX30" t="e">
        <f t="shared" si="35"/>
        <v>#N/A</v>
      </c>
      <c r="GZ30" s="9" t="str">
        <f>IF(ISNA(VLOOKUP($B30,Area_EM_90,Seq!C$1,FALSE)),".",VLOOKUP($B30,Area_EM_90,Seq!C$1,FALSE))</f>
        <v>.</v>
      </c>
      <c r="HA30" s="9" t="str">
        <f>IF(ISNA(VLOOKUP($B30,Area_EM_90,Seq!D$1,FALSE)),".",VLOOKUP($B30,Area_EM_90,Seq!D$1,FALSE))</f>
        <v>.</v>
      </c>
      <c r="HB30" s="9" t="str">
        <f>IF(ISNA(VLOOKUP($B30,Area_EM_90,Seq!E$1,FALSE)),".",VLOOKUP($B30,Area_EM_90,Seq!E$1,FALSE))</f>
        <v>.</v>
      </c>
      <c r="HC30" s="9" t="str">
        <f>IF(ISNA(VLOOKUP($B30,Area_EM_90,Seq!F$1,FALSE)),".",VLOOKUP($B30,Area_EM_90,Seq!F$1,FALSE))</f>
        <v>.</v>
      </c>
      <c r="HD30" s="9" t="str">
        <f>IF(ISNA(VLOOKUP($B30,Area_EM_90,Seq!G$1,FALSE)),".",VLOOKUP($B30,Area_EM_90,Seq!G$1,FALSE))</f>
        <v>.</v>
      </c>
      <c r="HE30" s="9" t="str">
        <f>IF(ISNA(VLOOKUP($B30,Area_EM_90,Seq!H$1,FALSE)),".",VLOOKUP($B30,Area_EM_90,Seq!H$1,FALSE))</f>
        <v>.</v>
      </c>
      <c r="HF30" s="9" t="str">
        <f>IF(ISNA(VLOOKUP($B30,Area_EM_90,Seq!I$1,FALSE)),".",VLOOKUP($B30,Area_EM_90,Seq!I$1,FALSE))</f>
        <v>.</v>
      </c>
      <c r="HG30" s="9" t="str">
        <f>IF(ISNA(VLOOKUP($B30,Area_EM_90,Seq!J$1,FALSE)),".",VLOOKUP($B30,Area_EM_90,Seq!J$1,FALSE))</f>
        <v>.</v>
      </c>
      <c r="HH30" s="9" t="str">
        <f>IF(ISNA(VLOOKUP($B30,Area_EM_00,Seq!C$1,FALSE)),".",VLOOKUP($B30,Area_EM_00,Seq!C$1,FALSE))</f>
        <v>.</v>
      </c>
      <c r="HI30" s="9" t="str">
        <f>IF(ISNA(VLOOKUP($B30,Area_EM_00,Seq!D$1,FALSE)),".",VLOOKUP($B30,Area_EM_00,Seq!D$1,FALSE))</f>
        <v>.</v>
      </c>
      <c r="HJ30" s="9" t="str">
        <f>IF(ISNA(VLOOKUP($B30,Area_EM_00,Seq!E$1,FALSE)),".",VLOOKUP($B30,Area_EM_00,Seq!E$1,FALSE))</f>
        <v>.</v>
      </c>
      <c r="HK30" s="9" t="str">
        <f>IF(ISNA(VLOOKUP($B30,Area_EM_00,Seq!F$1,FALSE)),".",VLOOKUP($B30,Area_EM_00,Seq!F$1,FALSE))</f>
        <v>.</v>
      </c>
      <c r="HL30" s="9" t="str">
        <f>IF(ISNA(VLOOKUP($B30,Area_EM_00,Seq!G$1,FALSE)),".",VLOOKUP($B30,Area_EM_00,Seq!G$1,FALSE))</f>
        <v>.</v>
      </c>
      <c r="HM30" s="9" t="str">
        <f>IF(ISNA(VLOOKUP($B30,Area_EM_00,Seq!H$1,FALSE)),".",VLOOKUP($B30,Area_EM_00,Seq!H$1,FALSE))</f>
        <v>.</v>
      </c>
      <c r="HN30" s="9" t="str">
        <f>IF(ISNA(VLOOKUP($B30,Area_EM_00,Seq!I$1,FALSE)),".",VLOOKUP($B30,Area_EM_00,Seq!I$1,FALSE))</f>
        <v>.</v>
      </c>
      <c r="HO30" s="9" t="str">
        <f>IF(ISNA(VLOOKUP($B30,Area_EM_00,Seq!J$1,FALSE)),".",VLOOKUP($B30,Area_EM_00,Seq!J$1,FALSE))</f>
        <v>.</v>
      </c>
      <c r="HQ30" s="27"/>
      <c r="HR30" s="9" t="str">
        <f>IFERROR(VLOOKUP($B30,AREA_EM3_60_00,Seq!E$1,FALSE),".")</f>
        <v>.</v>
      </c>
      <c r="HS30" s="9" t="str">
        <f>IFERROR(VLOOKUP($B30,AREA_EM3_60_00,Seq!F$1,FALSE),".")</f>
        <v>.</v>
      </c>
      <c r="HT30" s="9" t="str">
        <f>IFERROR(VLOOKUP($B30,AREA_EM3_60_00,Seq!G$1,FALSE),".")</f>
        <v>.</v>
      </c>
      <c r="HU30" s="9" t="str">
        <f>IFERROR(VLOOKUP($B30,AREA_EM3_10,Seq!B$1,FALSE),".")</f>
        <v>.</v>
      </c>
      <c r="HV30" s="9" t="e">
        <f t="shared" si="41"/>
        <v>#N/A</v>
      </c>
      <c r="HW30" s="9" t="e">
        <f t="shared" si="42"/>
        <v>#N/A</v>
      </c>
      <c r="HX30" s="9" t="e">
        <f t="shared" si="43"/>
        <v>#N/A</v>
      </c>
      <c r="HY30" s="9" t="e">
        <f t="shared" si="44"/>
        <v>#N/A</v>
      </c>
    </row>
    <row r="31" spans="1:233">
      <c r="A31" s="25" t="s">
        <v>2361</v>
      </c>
      <c r="B31" s="26" t="str">
        <f t="shared" si="0"/>
        <v>Philippines</v>
      </c>
      <c r="C31" s="166" t="s">
        <v>1605</v>
      </c>
      <c r="D31" s="27">
        <f>VLOOKUP("CHN.NY.GDP.MKTP.KD",AREA_WB_6ATTRS,Seq!B$1,FALSE)/10000</f>
        <v>18294112.043860689</v>
      </c>
      <c r="E31" s="27">
        <f>VLOOKUP("CHN.NY.GDP.MKTP.KD",AREA_WB_6ATTRS,Seq!C$1,FALSE)/10000</f>
        <v>19245405.87014145</v>
      </c>
      <c r="F31" s="27">
        <f>VLOOKUP("CHN.NY.GDP.MKTP.KD",AREA_WB_6ATTRS,Seq!D$1,FALSE)/10000</f>
        <v>20996737.804324333</v>
      </c>
      <c r="G31" s="27">
        <f>VLOOKUP("CHN.NY.GDP.MKTP.KD",AREA_WB_6ATTRS,Seq!E$1,FALSE)/10000</f>
        <v>23285382.224995762</v>
      </c>
      <c r="H31" s="27">
        <f>VLOOKUP("CHN.NY.GDP.MKTP.KD",AREA_WB_6ATTRS,Seq!F$1,FALSE)/10000</f>
        <v>26824760.323195074</v>
      </c>
      <c r="I31" s="27">
        <f>VLOOKUP("CHN.NY.GDP.MKTP.KD",AREA_WB_6ATTRS,Seq!G$1,FALSE)/10000</f>
        <v>30446102.966826372</v>
      </c>
      <c r="J31" s="27">
        <f>VLOOKUP("CHN.NY.GDP.MKTP.KD",AREA_WB_6ATTRS,Seq!H$1,FALSE)/10000</f>
        <v>33125360.027907111</v>
      </c>
      <c r="K31" s="27">
        <f>VLOOKUP("CHN.NY.GDP.MKTP.KD",AREA_WB_6ATTRS,Seq!I$1,FALSE)/10000</f>
        <v>36967901.791144341</v>
      </c>
      <c r="L31" s="27">
        <f>VLOOKUP("CHN.NY.GDP.MKTP.KD",AREA_WB_6ATTRS,Seq!J$1,FALSE)/10000</f>
        <v>41145274.693543643</v>
      </c>
      <c r="M31" s="27">
        <f>VLOOKUP("CHN.NY.GDP.MKTP.KD",AREA_WB_6ATTRS,Seq!K$1,FALSE)/10000</f>
        <v>42832230.955979005</v>
      </c>
      <c r="N31" s="27">
        <f>VLOOKUP("CHN.NY.GDP.MKTP.KD",AREA_WB_6ATTRS,Seq!L$1,FALSE)/10000</f>
        <v>44459855.73230619</v>
      </c>
      <c r="O31" s="27">
        <f>VLOOKUP("CHN.NY.GDP.MKTP.KD",AREA_WB_6ATTRS,Seq!M$1,FALSE)/10000</f>
        <v>48550162.459678344</v>
      </c>
      <c r="P31" s="27">
        <f>VLOOKUP("CHN.NY.GDP.MKTP.KD",AREA_WB_6ATTRS,Seq!N$1,FALSE)/10000</f>
        <v>55444285.528952621</v>
      </c>
      <c r="Q31" s="27">
        <f>VLOOKUP("CHN.NY.GDP.MKTP.KD",AREA_WB_6ATTRS,Seq!O$1,FALSE)/10000</f>
        <v>63206485.503006078</v>
      </c>
      <c r="R31" s="27">
        <f>VLOOKUP("CHN.NY.GDP.MKTP.KD",AREA_WB_6ATTRS,Seq!P$1,FALSE)/10000</f>
        <v>71486535.103899792</v>
      </c>
      <c r="S31" s="27">
        <f>VLOOKUP("CHN.NY.GDP.MKTP.KD",AREA_WB_6ATTRS,Seq!Q$1,FALSE)/10000</f>
        <v>79278567.430224851</v>
      </c>
      <c r="T31" s="27">
        <f>VLOOKUP("CHN.NY.GDP.MKTP.KD",AREA_WB_6ATTRS,Seq!R$1,FALSE)/10000</f>
        <v>87206424.173247412</v>
      </c>
      <c r="U31" s="27">
        <f>VLOOKUP("CHN.NY.GDP.MKTP.KD",AREA_WB_6ATTRS,Seq!S$1,FALSE)/10000</f>
        <v>95316621.621359423</v>
      </c>
      <c r="V31" s="27">
        <f>VLOOKUP("CHN.NY.GDP.MKTP.KD",AREA_WB_6ATTRS,Seq!T$1,FALSE)/10000</f>
        <v>102751318.10782552</v>
      </c>
      <c r="W31" s="27">
        <f>VLOOKUP("CHN.NY.GDP.MKTP.KD",AREA_WB_6ATTRS,Seq!U$1,FALSE)/10000</f>
        <v>110560418.28402025</v>
      </c>
      <c r="X31" s="27">
        <f>VLOOKUP("CHN.NY.GDP.MKTP.KD",AREA_WB_6ATTRS,Seq!V$1,FALSE)/10000</f>
        <v>119847493.41987793</v>
      </c>
      <c r="Y31" s="27">
        <f>VLOOKUP("CHN.NY.GDP.MKTP.KD",AREA_WB_6ATTRS,Seq!W$1,FALSE)/10000</f>
        <v>129794835.37372778</v>
      </c>
      <c r="Z31" s="27">
        <f>VLOOKUP("CHN.NY.GDP.MKTP.KD",AREA_WB_6ATTRS,Seq!X$1,FALSE)/10000</f>
        <v>141606165.392737</v>
      </c>
      <c r="AA31" s="27">
        <f>VLOOKUP("CHN.NY.GDP.MKTP.KD",AREA_WB_6ATTRS,Seq!Y$1,FALSE)/10000</f>
        <v>155766781.9320105</v>
      </c>
      <c r="AB31" s="27">
        <f>VLOOKUP("CHN.NY.GDP.MKTP.KD",AREA_WB_6ATTRS,Seq!Z$1,FALSE)/10000</f>
        <v>171499226.90714428</v>
      </c>
      <c r="AC31" s="27">
        <f>VLOOKUP("CHN.NY.GDP.MKTP.KD",AREA_WB_6ATTRS,Seq!AA$1,FALSE)/10000</f>
        <v>190878639.54765138</v>
      </c>
      <c r="AD31" s="27">
        <f>VLOOKUP("CHN.NY.GDP.MKTP.KD",AREA_WB_6ATTRS,Seq!AB$1,FALSE)/10000</f>
        <v>215120226.77020231</v>
      </c>
      <c r="AE31" s="27">
        <f>VLOOKUP("CHN.NY.GDP.MKTP.KD",AREA_WB_6ATTRS,Seq!AC$1,FALSE)/10000</f>
        <v>245667298.97157177</v>
      </c>
      <c r="AF31" s="27">
        <f>VLOOKUP("CHN.NY.GDP.MKTP.KD",AREA_WB_6ATTRS,Seq!AD$1,FALSE)/10000</f>
        <v>269251359.67284226</v>
      </c>
      <c r="AG31" s="27">
        <f>VLOOKUP("CHN.NY.GDP.MKTP.KD",AREA_WB_6ATTRS,Seq!AE$1,FALSE)/10000</f>
        <v>294022484.76274431</v>
      </c>
      <c r="AH31" s="27">
        <f>VLOOKUP("CHN.NY.GDP.MKTP.KD",AREA_WB_6ATTRS,Seq!AF$1,FALSE)/10000</f>
        <v>324600823.17806971</v>
      </c>
      <c r="AI31" s="27">
        <f>VLOOKUP("CHN.NY.GDP.MKTP.KD",AREA_WB_6ATTRS,Seq!AG$1,FALSE)/10000</f>
        <v>354139498.08727396</v>
      </c>
      <c r="AJ31" s="27"/>
      <c r="AK31" s="27"/>
      <c r="AL31" s="27"/>
      <c r="AM31" s="27"/>
      <c r="AN31" s="27"/>
      <c r="AO31" s="27"/>
      <c r="AP31" s="27">
        <f>IFERROR(VLOOKUP(CONCATENATE($C31, ".NY.GDP.MKTP.KD"),AREA_WB_6ATTRS,Seq!B$1,FALSE)/10000,".")</f>
        <v>5169493.2893345179</v>
      </c>
      <c r="AQ31" s="27">
        <f>IFERROR(VLOOKUP(CONCATENATE($C31, ".NY.GDP.MKTP.KD"),AREA_WB_6ATTRS,Seq!C$1,FALSE)/10000,".")</f>
        <v>5346458.9597560046</v>
      </c>
      <c r="AR31" s="27">
        <f>IFERROR(VLOOKUP(CONCATENATE($C31, ".NY.GDP.MKTP.KD"),AREA_WB_6ATTRS,Seq!D$1,FALSE)/10000,".")</f>
        <v>5539964.8248211769</v>
      </c>
      <c r="AS31" s="27">
        <f>IFERROR(VLOOKUP(CONCATENATE($C31, ".NY.GDP.MKTP.KD"),AREA_WB_6ATTRS,Seq!E$1,FALSE)/10000,".")</f>
        <v>5643817.9177915333</v>
      </c>
      <c r="AT31" s="27">
        <f>IFERROR(VLOOKUP(CONCATENATE($C31, ".NY.GDP.MKTP.KD"),AREA_WB_6ATTRS,Seq!F$1,FALSE)/10000,".")</f>
        <v>5230482.6077695163</v>
      </c>
      <c r="AU31" s="27">
        <f>IFERROR(VLOOKUP(CONCATENATE($C31, ".NY.GDP.MKTP.KD"),AREA_WB_6ATTRS,Seq!G$1,FALSE)/10000,".")</f>
        <v>4848311.7034421153</v>
      </c>
      <c r="AV31" s="27">
        <f>IFERROR(VLOOKUP(CONCATENATE($C31, ".NY.GDP.MKTP.KD"),AREA_WB_6ATTRS,Seq!H$1,FALSE)/10000,".")</f>
        <v>5013967.9839842189</v>
      </c>
      <c r="AW31" s="27">
        <f>IFERROR(VLOOKUP(CONCATENATE($C31, ".NY.GDP.MKTP.KD"),AREA_WB_6ATTRS,Seq!I$1,FALSE)/10000,".")</f>
        <v>5230151.9734327123</v>
      </c>
      <c r="AX31" s="27">
        <f>IFERROR(VLOOKUP(CONCATENATE($C31, ".NY.GDP.MKTP.KD"),AREA_WB_6ATTRS,Seq!J$1,FALSE)/10000,".")</f>
        <v>5583320.3119599847</v>
      </c>
      <c r="AY31" s="27">
        <f>IFERROR(VLOOKUP(CONCATENATE($C31, ".NY.GDP.MKTP.KD"),AREA_WB_6ATTRS,Seq!K$1,FALSE)/10000,".")</f>
        <v>5929782.7079125987</v>
      </c>
      <c r="AZ31" s="27">
        <f>IFERROR(VLOOKUP(CONCATENATE($C31, ".NY.GDP.MKTP.KD"),AREA_WB_6ATTRS,Seq!L$1,FALSE)/10000,".")</f>
        <v>6109868.2100249501</v>
      </c>
      <c r="BA31" s="27">
        <f>IFERROR(VLOOKUP(CONCATENATE($C31, ".NY.GDP.MKTP.KD"),AREA_WB_6ATTRS,Seq!M$1,FALSE)/10000,".")</f>
        <v>6074532.7250045054</v>
      </c>
      <c r="BB31" s="27">
        <f>IFERROR(VLOOKUP(CONCATENATE($C31, ".NY.GDP.MKTP.KD"),AREA_WB_6ATTRS,Seq!N$1,FALSE)/10000,".")</f>
        <v>6095040.5316898357</v>
      </c>
      <c r="BC31" s="27">
        <f>IFERROR(VLOOKUP(CONCATENATE($C31, ".NY.GDP.MKTP.KD"),AREA_WB_6ATTRS,Seq!O$1,FALSE)/10000,".")</f>
        <v>6224030.3120607706</v>
      </c>
      <c r="BD31" s="27">
        <f>IFERROR(VLOOKUP(CONCATENATE($C31, ".NY.GDP.MKTP.KD"),AREA_WB_6ATTRS,Seq!P$1,FALSE)/10000,".")</f>
        <v>6497117.3186535137</v>
      </c>
      <c r="BE31" s="27">
        <f>IFERROR(VLOOKUP(CONCATENATE($C31, ".NY.GDP.MKTP.KD"),AREA_WB_6ATTRS,Seq!Q$1,FALSE)/10000,".")</f>
        <v>6801097.4412286216</v>
      </c>
      <c r="BF31" s="27">
        <f>IFERROR(VLOOKUP(CONCATENATE($C31, ".NY.GDP.MKTP.KD"),AREA_WB_6ATTRS,Seq!R$1,FALSE)/10000,".")</f>
        <v>7198680.9923331738</v>
      </c>
      <c r="BG31" s="27">
        <f>IFERROR(VLOOKUP(CONCATENATE($C31, ".NY.GDP.MKTP.KD"),AREA_WB_6ATTRS,Seq!S$1,FALSE)/10000,".")</f>
        <v>7571958.68078091</v>
      </c>
      <c r="BH31" s="27">
        <f>IFERROR(VLOOKUP(CONCATENATE($C31, ".NY.GDP.MKTP.KD"),AREA_WB_6ATTRS,Seq!T$1,FALSE)/10000,".")</f>
        <v>7528289.5149123119</v>
      </c>
      <c r="BI31" s="27">
        <f>IFERROR(VLOOKUP(CONCATENATE($C31, ".NY.GDP.MKTP.KD"),AREA_WB_6ATTRS,Seq!U$1,FALSE)/10000,".")</f>
        <v>7760305.8843264421</v>
      </c>
      <c r="BJ31" s="27">
        <f>IFERROR(VLOOKUP(CONCATENATE($C31, ".NY.GDP.MKTP.KD"),AREA_WB_6ATTRS,Seq!V$1,FALSE)/10000,".")</f>
        <v>8102629.4681243869</v>
      </c>
      <c r="BK31" s="27">
        <f>IFERROR(VLOOKUP(CONCATENATE($C31, ".NY.GDP.MKTP.KD"),AREA_WB_6ATTRS,Seq!W$1,FALSE)/10000,".")</f>
        <v>8337118.9499755111</v>
      </c>
      <c r="BL31" s="27">
        <f>IFERROR(VLOOKUP(CONCATENATE($C31, ".NY.GDP.MKTP.KD"),AREA_WB_6ATTRS,Seq!X$1,FALSE)/10000,".")</f>
        <v>8641081.8146852907</v>
      </c>
      <c r="BM31" s="27">
        <f>IFERROR(VLOOKUP(CONCATENATE($C31, ".NY.GDP.MKTP.KD"),AREA_WB_6ATTRS,Seq!Y$1,FALSE)/10000,".")</f>
        <v>9070575.0112117343</v>
      </c>
      <c r="BN31" s="27">
        <f>IFERROR(VLOOKUP(CONCATENATE($C31, ".NY.GDP.MKTP.KD"),AREA_WB_6ATTRS,Seq!Z$1,FALSE)/10000,".")</f>
        <v>9678089.1472246516</v>
      </c>
      <c r="BO31" s="27">
        <f>IFERROR(VLOOKUP(CONCATENATE($C31, ".NY.GDP.MKTP.KD"),AREA_WB_6ATTRS,Seq!AA$1,FALSE)/10000,".")</f>
        <v>10140475.676112501</v>
      </c>
      <c r="BP31" s="27">
        <f>IFERROR(VLOOKUP(CONCATENATE($C31, ".NY.GDP.MKTP.KD"),AREA_WB_6ATTRS,Seq!AB$1,FALSE)/10000,".")</f>
        <v>10672136.053883351</v>
      </c>
      <c r="BQ31" s="27">
        <f>IFERROR(VLOOKUP(CONCATENATE($C31, ".NY.GDP.MKTP.KD"),AREA_WB_6ATTRS,Seq!AC$1,FALSE)/10000,".")</f>
        <v>11378275.918914296</v>
      </c>
      <c r="BR31" s="27">
        <f>IFERROR(VLOOKUP(CONCATENATE($C31, ".NY.GDP.MKTP.KD"),AREA_WB_6ATTRS,Seq!AD$1,FALSE)/10000,".")</f>
        <v>11850788.085195916</v>
      </c>
      <c r="BS31" s="27">
        <f>IFERROR(VLOOKUP(CONCATENATE($C31, ".NY.GDP.MKTP.KD"),AREA_WB_6ATTRS,Seq!AE$1,FALSE)/10000,".")</f>
        <v>11986874.288467715</v>
      </c>
      <c r="BT31" s="27">
        <f>IFERROR(VLOOKUP(CONCATENATE($C31, ".NY.GDP.MKTP.KD"),AREA_WB_6ATTRS,Seq!AF$1,FALSE)/10000,".")</f>
        <v>12901744.169353575</v>
      </c>
      <c r="BU31" s="27">
        <f>IFERROR(VLOOKUP(CONCATENATE($C31, ".NY.GDP.MKTP.KD"),AREA_WB_6ATTRS,Seq!AG$1,FALSE)/10000,".")</f>
        <v>13381491.6391099</v>
      </c>
      <c r="BV31" s="27"/>
      <c r="BW31" s="27"/>
      <c r="BX31" s="27"/>
      <c r="BY31" s="27"/>
      <c r="BZ31" s="27"/>
      <c r="CA31" s="27"/>
      <c r="CB31" s="27"/>
      <c r="CC31" s="27">
        <f>CNPop!A$48</f>
        <v>5.0000000000000001E-3</v>
      </c>
      <c r="CD31" s="27">
        <f>CNPop!B$48</f>
        <v>6.0000000000000001E-3</v>
      </c>
      <c r="CE31" s="27">
        <f>CNPop!C$48</f>
        <v>6.0000000000000001E-3</v>
      </c>
      <c r="CF31" s="27">
        <f>CNPop!D$48</f>
        <v>7.0000000000000001E-3</v>
      </c>
      <c r="CG31" s="27">
        <f>CNPop!E$48</f>
        <v>7.0000000000000001E-3</v>
      </c>
      <c r="CH31" s="27">
        <f>CNPop!F$48</f>
        <v>8.0000000000000002E-3</v>
      </c>
      <c r="CI31" s="27">
        <f>CNPop!G$48</f>
        <v>8.9999999999999993E-3</v>
      </c>
      <c r="CJ31" s="27">
        <f>CNPop!H$48</f>
        <v>0.01</v>
      </c>
      <c r="CK31" s="27">
        <f>CNPop!I$48</f>
        <v>1.0999999999999999E-2</v>
      </c>
      <c r="CL31" s="27">
        <f>CNPop!J$48</f>
        <v>1.2E-2</v>
      </c>
      <c r="CM31" s="27">
        <f>CNPop!K$48</f>
        <v>1.4E-2</v>
      </c>
      <c r="CN31" s="27">
        <f>CNPop!L$48</f>
        <v>1.6E-2</v>
      </c>
      <c r="CO31" s="27">
        <f>CNPop!M$48</f>
        <v>1.7000000000000001E-2</v>
      </c>
      <c r="CP31" s="27">
        <f>CNPop!N$48</f>
        <v>1.9E-2</v>
      </c>
      <c r="CQ31" s="27">
        <f>CNPop!O$48</f>
        <v>2.1000000000000001E-2</v>
      </c>
      <c r="CR31" s="27">
        <f>CNPop!P$48</f>
        <v>2.3E-2</v>
      </c>
      <c r="CS31" s="27">
        <f>CNPop!Q$48</f>
        <v>2.5999999999999999E-2</v>
      </c>
      <c r="CT31" s="27">
        <f>CNPop!R$48</f>
        <v>2.8000000000000001E-2</v>
      </c>
      <c r="CU31" s="27">
        <f>CNPop!S$48</f>
        <v>0.03</v>
      </c>
      <c r="CV31" s="27">
        <f>CNPop!T$48</f>
        <v>3.3000000000000002E-2</v>
      </c>
      <c r="CW31" s="27">
        <f>CNPop!U$48</f>
        <v>3.5999999999999997E-2</v>
      </c>
      <c r="CX31" s="27">
        <f>CNPop!V$48</f>
        <v>3.9E-2</v>
      </c>
      <c r="CY31" s="27">
        <f>CNPop!W$48</f>
        <v>4.2000000000000003E-2</v>
      </c>
      <c r="CZ31" s="27">
        <f>CNPop!X$48</f>
        <v>4.4999999999999998E-2</v>
      </c>
      <c r="DA31" s="27">
        <f>CNPop!Y$48</f>
        <v>4.9000000000000002E-2</v>
      </c>
      <c r="DB31" s="27">
        <f>CNPop!Z$48</f>
        <v>5.1999999999999998E-2</v>
      </c>
      <c r="DC31" s="27">
        <f>CNPop!AA$48</f>
        <v>5.6000000000000001E-2</v>
      </c>
      <c r="DD31" s="27">
        <f>CNPop!AB$48</f>
        <v>0.06</v>
      </c>
      <c r="DE31" s="27">
        <f>CNPop!AC$48</f>
        <v>6.3E-2</v>
      </c>
      <c r="DF31" s="27">
        <f>CNPop!AD$48</f>
        <v>6.8000000000000005E-2</v>
      </c>
      <c r="DG31" s="27">
        <f>CNPop!AE$48</f>
        <v>7.1999999999999995E-2</v>
      </c>
      <c r="DH31" s="27">
        <f>CNPop!AF$48</f>
        <v>7.5999999999999998E-2</v>
      </c>
      <c r="DI31" s="27">
        <f>CNPop!AG$48</f>
        <v>8.1000000000000003E-2</v>
      </c>
      <c r="DJ31" s="27">
        <f>CNPop!AH$48</f>
        <v>8.5000000000000006E-2</v>
      </c>
      <c r="DK31" s="27">
        <f>CNPop!AI$48</f>
        <v>0.09</v>
      </c>
      <c r="DL31" s="27">
        <f>CNPop!AJ$48</f>
        <v>9.5000000000000001E-2</v>
      </c>
      <c r="DM31" s="27">
        <f>CNPop!AK$48</f>
        <v>0.1</v>
      </c>
      <c r="DN31" s="27"/>
      <c r="DO31" s="27">
        <f t="shared" si="1"/>
        <v>0.26500000000000001</v>
      </c>
      <c r="DP31" s="27">
        <f t="shared" si="2"/>
        <v>0.26500000000000001</v>
      </c>
      <c r="DQ31" s="27">
        <f t="shared" si="3"/>
        <v>0.26500000000000001</v>
      </c>
      <c r="DR31" s="27">
        <f t="shared" si="4"/>
        <v>0.26500000000000001</v>
      </c>
      <c r="DS31" s="27">
        <f t="shared" si="5"/>
        <v>0.26500000000000001</v>
      </c>
      <c r="DT31" s="27">
        <f t="shared" si="6"/>
        <v>0.26500000000000001</v>
      </c>
      <c r="DU31" s="27">
        <f t="shared" si="7"/>
        <v>0.26500000000000001</v>
      </c>
      <c r="DV31" s="27">
        <f t="shared" si="8"/>
        <v>0.26500000000000001</v>
      </c>
      <c r="DW31" s="27">
        <f t="shared" si="9"/>
        <v>0.26500000000000001</v>
      </c>
      <c r="DX31" s="27">
        <f t="shared" si="10"/>
        <v>0.26500000000000001</v>
      </c>
      <c r="DY31" s="27">
        <f t="shared" si="11"/>
        <v>0.26500000000000001</v>
      </c>
      <c r="DZ31" s="27">
        <f t="shared" si="12"/>
        <v>0.26500000000000001</v>
      </c>
      <c r="EA31" s="27">
        <f t="shared" si="13"/>
        <v>0.26500000000000001</v>
      </c>
      <c r="EB31" s="27">
        <f t="shared" si="14"/>
        <v>0.26500000000000001</v>
      </c>
      <c r="EC31" s="27">
        <f t="shared" si="15"/>
        <v>0.26500000000000001</v>
      </c>
      <c r="ED31" s="27">
        <f t="shared" si="16"/>
        <v>0.26500000000000001</v>
      </c>
      <c r="EE31" s="27">
        <f t="shared" si="17"/>
        <v>0.26500000000000001</v>
      </c>
      <c r="EF31" s="27">
        <f t="shared" si="18"/>
        <v>0.26500000000000001</v>
      </c>
      <c r="EG31" s="27">
        <f t="shared" si="19"/>
        <v>0.26500000000000001</v>
      </c>
      <c r="EH31" s="27">
        <f t="shared" si="20"/>
        <v>0.26500000000000001</v>
      </c>
      <c r="EI31" s="27">
        <f t="shared" si="21"/>
        <v>0.26500000000000001</v>
      </c>
      <c r="EJ31" s="27">
        <f t="shared" si="22"/>
        <v>0.26500000000000001</v>
      </c>
      <c r="EK31" s="27">
        <f t="shared" si="23"/>
        <v>0.26500000000000001</v>
      </c>
      <c r="EL31" s="27">
        <f t="shared" si="24"/>
        <v>0.26500000000000001</v>
      </c>
      <c r="EM31" s="27">
        <f t="shared" si="25"/>
        <v>0.26500000000000001</v>
      </c>
      <c r="EN31" s="27">
        <f t="shared" si="26"/>
        <v>0.27500000000000002</v>
      </c>
      <c r="EO31" s="27">
        <f t="shared" si="27"/>
        <v>0.27500000000000002</v>
      </c>
      <c r="EP31" s="27">
        <f t="shared" si="37"/>
        <v>0.27700000762939453</v>
      </c>
      <c r="EQ31" s="27">
        <f t="shared" si="38"/>
        <v>0.28000000000000003</v>
      </c>
      <c r="ER31" s="27">
        <f t="shared" si="52"/>
        <v>0.28000000000000003</v>
      </c>
      <c r="ES31" s="27">
        <f t="shared" si="52"/>
        <v>0.28000000000000003</v>
      </c>
      <c r="ET31" s="27">
        <f t="shared" si="52"/>
        <v>0.28000000000000003</v>
      </c>
      <c r="EU31" s="27"/>
      <c r="EV31" s="27"/>
      <c r="EW31" s="27"/>
      <c r="EX31" s="27"/>
      <c r="EY31" s="27"/>
      <c r="EZ31" s="27" t="str">
        <f>IFERROR(VLOOKUP(CONCATENATE($C31,".SL.TLF.TERT.ZS"),AREA_WB_6ATTRS,Seq!B$1,FALSE)/100,".")</f>
        <v>.</v>
      </c>
      <c r="FA31" s="27" t="str">
        <f>IFERROR(VLOOKUP(CONCATENATE($C31,".SL.TLF.TERT.ZS"),AREA_WB_6ATTRS,Seq!C$1,FALSE)/100,".")</f>
        <v>.</v>
      </c>
      <c r="FB31" s="27" t="str">
        <f>IFERROR(VLOOKUP(CONCATENATE($C31,".SL.TLF.TERT.ZS"),AREA_WB_6ATTRS,Seq!D$1,FALSE)/100,".")</f>
        <v>.</v>
      </c>
      <c r="FC31" s="27" t="str">
        <f>IFERROR(VLOOKUP(CONCATENATE($C31,".SL.TLF.TERT.ZS"),AREA_WB_6ATTRS,Seq!E$1,FALSE)/100,".")</f>
        <v>.</v>
      </c>
      <c r="FD31" s="27" t="str">
        <f>IFERROR(VLOOKUP(CONCATENATE($C31,".SL.TLF.TERT.ZS"),AREA_WB_6ATTRS,Seq!F$1,FALSE)/100,".")</f>
        <v>.</v>
      </c>
      <c r="FE31" s="27" t="str">
        <f>IFERROR(VLOOKUP(CONCATENATE($C31,".SL.TLF.TERT.ZS"),AREA_WB_6ATTRS,Seq!G$1,FALSE)/100,".")</f>
        <v>.</v>
      </c>
      <c r="FF31" s="27" t="str">
        <f>IFERROR(VLOOKUP(CONCATENATE($C31,".SL.TLF.TERT.ZS"),AREA_WB_6ATTRS,Seq!H$1,FALSE)/100,".")</f>
        <v>.</v>
      </c>
      <c r="FG31" s="27" t="str">
        <f>IFERROR(VLOOKUP(CONCATENATE($C31,".SL.TLF.TERT.ZS"),AREA_WB_6ATTRS,Seq!I$1,FALSE)/100,".")</f>
        <v>.</v>
      </c>
      <c r="FH31" s="27" t="str">
        <f>IFERROR(VLOOKUP(CONCATENATE($C31,".SL.TLF.TERT.ZS"),AREA_WB_6ATTRS,Seq!J$1,FALSE)/100,".")</f>
        <v>.</v>
      </c>
      <c r="FI31" s="27" t="str">
        <f>IFERROR(VLOOKUP(CONCATENATE($C31,".SL.TLF.TERT.ZS"),AREA_WB_6ATTRS,Seq!K$1,FALSE)/100,".")</f>
        <v>.</v>
      </c>
      <c r="FJ31" s="27" t="str">
        <f>IFERROR(VLOOKUP(CONCATENATE($C31,".SL.TLF.TERT.ZS"),AREA_WB_6ATTRS,Seq!L$1,FALSE)/100,".")</f>
        <v>.</v>
      </c>
      <c r="FK31" s="27" t="str">
        <f>IFERROR(VLOOKUP(CONCATENATE($C31,".SL.TLF.TERT.ZS"),AREA_WB_6ATTRS,Seq!M$1,FALSE)/100,".")</f>
        <v>.</v>
      </c>
      <c r="FL31" s="27" t="str">
        <f>IFERROR(VLOOKUP(CONCATENATE($C31,".SL.TLF.TERT.ZS"),AREA_WB_6ATTRS,Seq!N$1,FALSE)/100,".")</f>
        <v>.</v>
      </c>
      <c r="FM31" s="27" t="str">
        <f>IFERROR(VLOOKUP(CONCATENATE($C31,".SL.TLF.TERT.ZS"),AREA_WB_6ATTRS,Seq!O$1,FALSE)/100,".")</f>
        <v>.</v>
      </c>
      <c r="FN31" s="27" t="str">
        <f>IFERROR(VLOOKUP(CONCATENATE($C31,".SL.TLF.TERT.ZS"),AREA_WB_6ATTRS,Seq!P$1,FALSE)/100,".")</f>
        <v>.</v>
      </c>
      <c r="FO31" s="27" t="str">
        <f>IFERROR(VLOOKUP(CONCATENATE($C31,".SL.TLF.TERT.ZS"),AREA_WB_6ATTRS,Seq!Q$1,FALSE)/100,".")</f>
        <v>.</v>
      </c>
      <c r="FP31" s="27" t="str">
        <f>IFERROR(VLOOKUP(CONCATENATE($C31,".SL.TLF.TERT.ZS"),AREA_WB_6ATTRS,Seq!R$1,FALSE)/100,".")</f>
        <v>.</v>
      </c>
      <c r="FQ31" s="27" t="str">
        <f>IFERROR(VLOOKUP(CONCATENATE($C31,".SL.TLF.TERT.ZS"),AREA_WB_6ATTRS,Seq!S$1,FALSE)/100,".")</f>
        <v>.</v>
      </c>
      <c r="FR31" s="27" t="str">
        <f>IFERROR(VLOOKUP(CONCATENATE($C31,".SL.TLF.TERT.ZS"),AREA_WB_6ATTRS,Seq!T$1,FALSE)/100,".")</f>
        <v>.</v>
      </c>
      <c r="FS31" s="27" t="str">
        <f>IFERROR(VLOOKUP(CONCATENATE($C31,".SL.TLF.TERT.ZS"),AREA_WB_6ATTRS,Seq!U$1,FALSE)/100,".")</f>
        <v>.</v>
      </c>
      <c r="FT31" s="27" t="str">
        <f>IFERROR(VLOOKUP(CONCATENATE($C31,".SL.TLF.TERT.ZS"),AREA_WB_6ATTRS,Seq!V$1,FALSE)/100,".")</f>
        <v>.</v>
      </c>
      <c r="FU31" s="27" t="str">
        <f>IFERROR(VLOOKUP(CONCATENATE($C31,".SL.TLF.TERT.ZS"),AREA_WB_6ATTRS,Seq!W$1,FALSE)/100,".")</f>
        <v>.</v>
      </c>
      <c r="FV31" s="27" t="str">
        <f>IFERROR(VLOOKUP(CONCATENATE($C31,".SL.TLF.TERT.ZS"),AREA_WB_6ATTRS,Seq!X$1,FALSE)/100,".")</f>
        <v>.</v>
      </c>
      <c r="FW31" s="27" t="str">
        <f>IFERROR(VLOOKUP(CONCATENATE($C31,".SL.TLF.TERT.ZS"),AREA_WB_6ATTRS,Seq!Y$1,FALSE)/100,".")</f>
        <v>.</v>
      </c>
      <c r="FX31" s="27">
        <f>IFERROR(VLOOKUP(CONCATENATE($C31,".SL.TLF.TERT.ZS"),AREA_WB_6ATTRS,Seq!Z$1,FALSE)/100,".")</f>
        <v>0.26500000000000001</v>
      </c>
      <c r="FY31" s="27" t="str">
        <f>IFERROR(VLOOKUP(CONCATENATE($C31,".SL.TLF.TERT.ZS"),AREA_WB_6ATTRS,Seq!AA$1,FALSE)/100,".")</f>
        <v>.</v>
      </c>
      <c r="FZ31" s="27">
        <f>IFERROR(VLOOKUP(CONCATENATE($C31,".SL.TLF.TERT.ZS"),AREA_WB_6ATTRS,Seq!AB$1,FALSE)/100,".")</f>
        <v>0.27500000000000002</v>
      </c>
      <c r="GA31" s="27">
        <f>IFERROR(VLOOKUP(CONCATENATE($C31,".SL.TLF.TERT.ZS"),AREA_WB_6ATTRS,Seq!AC$1,FALSE)/100,".")</f>
        <v>0.27700000762939453</v>
      </c>
      <c r="GB31" s="27">
        <f>IFERROR(VLOOKUP(CONCATENATE($C31,".SL.TLF.TERT.ZS"),AREA_WB_6ATTRS,Seq!AD$1,FALSE)/100,".")</f>
        <v>0.28000000000000003</v>
      </c>
      <c r="GC31" s="27" t="str">
        <f>IFERROR(VLOOKUP(CONCATENATE($C31,".SL.TLF.TERT.ZS"),AREA_WB_6ATTRS,Seq!AE$1,FALSE)/100,".")</f>
        <v>.</v>
      </c>
      <c r="GD31" s="27" t="str">
        <f>IFERROR(VLOOKUP(CONCATENATE($C31,".SL.TLF.TERT.ZS"),AREA_WB_6ATTRS,Seq!AF$1,FALSE)/100,".")</f>
        <v>.</v>
      </c>
      <c r="GE31" s="27" t="str">
        <f>IFERROR(VLOOKUP(CONCATENATE($C31,".SL.TLF.TERT.ZS"),AREA_WB_6ATTRS,Seq!AG$1,FALSE)/100,".")</f>
        <v>.</v>
      </c>
      <c r="GF31" s="27" t="str">
        <f>IFERROR(VLOOKUP(CONCATENATE($C31,".SL.TLF.TERT.ZS"),AREA_WB_6ATTRS,Seq!AH$1,FALSE)/100,".")</f>
        <v>.</v>
      </c>
      <c r="GG31" s="27" t="str">
        <f>IFERROR(VLOOKUP(CONCATENATE($C31,".SL.TLF.TERT.ZS"),AREA_WB_6ATTRS,Seq!AI$1,FALSE)/100,".")</f>
        <v>.</v>
      </c>
      <c r="GH31" s="27" t="str">
        <f>IFERROR(VLOOKUP(CONCATENATE($C31,".SL.TLF.TERT.ZS"),AREA_WB_6ATTRS,Seq!AJ$1,FALSE)/100,".")</f>
        <v>.</v>
      </c>
      <c r="GI31" s="27" t="str">
        <f>IFERROR(VLOOKUP(CONCATENATE($C31,".SL.TLF.TERT.ZS"),AREA_WB_6ATTRS,Seq!AK$1,FALSE)/100,".")</f>
        <v>.</v>
      </c>
      <c r="GJ31" s="27" t="str">
        <f>IFERROR(VLOOKUP(CONCATENATE($C31,".SL.TLF.TERT.ZS"),AREA_WB_6ATTRS,Seq!AL$1,FALSE)/100,".")</f>
        <v>.</v>
      </c>
      <c r="GK31" s="27"/>
      <c r="GL31" s="27"/>
      <c r="GM31" s="27">
        <f t="shared" si="28"/>
        <v>2.1533154802140859E-2</v>
      </c>
      <c r="GN31" s="27">
        <f t="shared" si="29"/>
        <v>1.2814869349203268E-2</v>
      </c>
      <c r="GO31" s="27">
        <f t="shared" si="40"/>
        <v>1.4754270947933686E-2</v>
      </c>
      <c r="GP31" s="27"/>
      <c r="GQ31" s="9">
        <f>IF(VLOOKUP($B31,EM_80!$B$1:$C$201,2,FALSE)&gt;0,VLOOKUP($B31,EM_80!$B$1:$C$201,2,FALSE),".")</f>
        <v>1036000</v>
      </c>
      <c r="GR31" s="9">
        <f t="shared" si="30"/>
        <v>800000</v>
      </c>
      <c r="GS31" s="9">
        <f t="shared" si="31"/>
        <v>1146250</v>
      </c>
      <c r="GU31">
        <f t="shared" si="32"/>
        <v>48111854</v>
      </c>
      <c r="GV31">
        <f t="shared" si="33"/>
        <v>62427480</v>
      </c>
      <c r="GW31">
        <f t="shared" si="34"/>
        <v>77689369</v>
      </c>
      <c r="GX31">
        <f t="shared" si="35"/>
        <v>93260798</v>
      </c>
      <c r="GZ31" s="9" t="str">
        <f>IF(ISNA(VLOOKUP($B31,Area_EM_90,Seq!C$1,FALSE)),".",VLOOKUP($B31,Area_EM_90,Seq!C$1,FALSE))</f>
        <v>.</v>
      </c>
      <c r="HA31" s="9" t="str">
        <f>IF(ISNA(VLOOKUP($B31,Area_EM_90,Seq!D$1,FALSE)),".",VLOOKUP($B31,Area_EM_90,Seq!D$1,FALSE))</f>
        <v>.</v>
      </c>
      <c r="HB31" s="9" t="str">
        <f>IF(ISNA(VLOOKUP($B31,Area_EM_90,Seq!E$1,FALSE)),".",VLOOKUP($B31,Area_EM_90,Seq!E$1,FALSE))</f>
        <v>.</v>
      </c>
      <c r="HC31" s="9" t="str">
        <f>IF(ISNA(VLOOKUP($B31,Area_EM_90,Seq!F$1,FALSE)),".",VLOOKUP($B31,Area_EM_90,Seq!F$1,FALSE))</f>
        <v>.</v>
      </c>
      <c r="HD31" s="9" t="str">
        <f>IF(ISNA(VLOOKUP($B31,Area_EM_90,Seq!G$1,FALSE)),".",VLOOKUP($B31,Area_EM_90,Seq!G$1,FALSE))</f>
        <v>.</v>
      </c>
      <c r="HE31" s="9" t="str">
        <f>IF(ISNA(VLOOKUP($B31,Area_EM_90,Seq!H$1,FALSE)),".",VLOOKUP($B31,Area_EM_90,Seq!H$1,FALSE))</f>
        <v>.</v>
      </c>
      <c r="HF31" s="9" t="str">
        <f>IF(ISNA(VLOOKUP($B31,Area_EM_90,Seq!I$1,FALSE)),".",VLOOKUP($B31,Area_EM_90,Seq!I$1,FALSE))</f>
        <v>.</v>
      </c>
      <c r="HG31" s="9" t="str">
        <f>IF(ISNA(VLOOKUP($B31,Area_EM_90,Seq!J$1,FALSE)),".",VLOOKUP($B31,Area_EM_90,Seq!J$1,FALSE))</f>
        <v>.</v>
      </c>
      <c r="HH31" s="9" t="str">
        <f>IF(ISNA(VLOOKUP($B31,Area_EM_00,Seq!C$1,FALSE)),".",VLOOKUP($B31,Area_EM_00,Seq!C$1,FALSE))</f>
        <v>.</v>
      </c>
      <c r="HI31" s="9" t="str">
        <f>IF(ISNA(VLOOKUP($B31,Area_EM_00,Seq!D$1,FALSE)),".",VLOOKUP($B31,Area_EM_00,Seq!D$1,FALSE))</f>
        <v>.</v>
      </c>
      <c r="HJ31" s="9" t="str">
        <f>IF(ISNA(VLOOKUP($B31,Area_EM_00,Seq!E$1,FALSE)),".",VLOOKUP($B31,Area_EM_00,Seq!E$1,FALSE))</f>
        <v>.</v>
      </c>
      <c r="HK31" s="9" t="str">
        <f>IF(ISNA(VLOOKUP($B31,Area_EM_00,Seq!F$1,FALSE)),".",VLOOKUP($B31,Area_EM_00,Seq!F$1,FALSE))</f>
        <v>.</v>
      </c>
      <c r="HL31" s="9" t="str">
        <f>IF(ISNA(VLOOKUP($B31,Area_EM_00,Seq!G$1,FALSE)),".",VLOOKUP($B31,Area_EM_00,Seq!G$1,FALSE))</f>
        <v>.</v>
      </c>
      <c r="HM31" s="9" t="str">
        <f>IF(ISNA(VLOOKUP($B31,Area_EM_00,Seq!H$1,FALSE)),".",VLOOKUP($B31,Area_EM_00,Seq!H$1,FALSE))</f>
        <v>.</v>
      </c>
      <c r="HN31" s="9" t="str">
        <f>IF(ISNA(VLOOKUP($B31,Area_EM_00,Seq!I$1,FALSE)),".",VLOOKUP($B31,Area_EM_00,Seq!I$1,FALSE))</f>
        <v>.</v>
      </c>
      <c r="HO31" s="9" t="str">
        <f>IF(ISNA(VLOOKUP($B31,Area_EM_00,Seq!J$1,FALSE)),".",VLOOKUP($B31,Area_EM_00,Seq!J$1,FALSE))</f>
        <v>.</v>
      </c>
      <c r="HQ31" s="27"/>
      <c r="HR31" s="9">
        <f>IFERROR(VLOOKUP($B31,AREA_EM3_60_00,Seq!E$1,FALSE),".")</f>
        <v>37700</v>
      </c>
      <c r="HS31" s="9">
        <f>IFERROR(VLOOKUP($B31,AREA_EM3_60_00,Seq!F$1,FALSE),".")</f>
        <v>77055</v>
      </c>
      <c r="HT31" s="9">
        <f>IFERROR(VLOOKUP($B31,AREA_EM3_60_00,Seq!G$1,FALSE),".")</f>
        <v>125278</v>
      </c>
      <c r="HU31" s="9">
        <f>IFERROR(VLOOKUP($B31,AREA_EM3_10,Seq!B$1,FALSE),".")</f>
        <v>43672.462035587188</v>
      </c>
      <c r="HV31" s="9">
        <f t="shared" si="41"/>
        <v>48111854</v>
      </c>
      <c r="HW31" s="9">
        <f t="shared" si="42"/>
        <v>62427480</v>
      </c>
      <c r="HX31" s="9">
        <f t="shared" si="43"/>
        <v>77689369</v>
      </c>
      <c r="HY31" s="9">
        <f t="shared" si="44"/>
        <v>93260798</v>
      </c>
    </row>
    <row r="32" spans="1:233">
      <c r="A32" s="25" t="s">
        <v>3973</v>
      </c>
      <c r="B32" s="26" t="str">
        <f t="shared" si="0"/>
        <v>Qatar</v>
      </c>
      <c r="C32" s="166" t="s">
        <v>1609</v>
      </c>
      <c r="D32" s="27">
        <f>VLOOKUP("CHN.NY.GDP.MKTP.KD",AREA_WB_6ATTRS,Seq!B$1,FALSE)/10000</f>
        <v>18294112.043860689</v>
      </c>
      <c r="E32" s="27">
        <f>VLOOKUP("CHN.NY.GDP.MKTP.KD",AREA_WB_6ATTRS,Seq!C$1,FALSE)/10000</f>
        <v>19245405.87014145</v>
      </c>
      <c r="F32" s="27">
        <f>VLOOKUP("CHN.NY.GDP.MKTP.KD",AREA_WB_6ATTRS,Seq!D$1,FALSE)/10000</f>
        <v>20996737.804324333</v>
      </c>
      <c r="G32" s="27">
        <f>VLOOKUP("CHN.NY.GDP.MKTP.KD",AREA_WB_6ATTRS,Seq!E$1,FALSE)/10000</f>
        <v>23285382.224995762</v>
      </c>
      <c r="H32" s="27">
        <f>VLOOKUP("CHN.NY.GDP.MKTP.KD",AREA_WB_6ATTRS,Seq!F$1,FALSE)/10000</f>
        <v>26824760.323195074</v>
      </c>
      <c r="I32" s="27">
        <f>VLOOKUP("CHN.NY.GDP.MKTP.KD",AREA_WB_6ATTRS,Seq!G$1,FALSE)/10000</f>
        <v>30446102.966826372</v>
      </c>
      <c r="J32" s="27">
        <f>VLOOKUP("CHN.NY.GDP.MKTP.KD",AREA_WB_6ATTRS,Seq!H$1,FALSE)/10000</f>
        <v>33125360.027907111</v>
      </c>
      <c r="K32" s="27">
        <f>VLOOKUP("CHN.NY.GDP.MKTP.KD",AREA_WB_6ATTRS,Seq!I$1,FALSE)/10000</f>
        <v>36967901.791144341</v>
      </c>
      <c r="L32" s="27">
        <f>VLOOKUP("CHN.NY.GDP.MKTP.KD",AREA_WB_6ATTRS,Seq!J$1,FALSE)/10000</f>
        <v>41145274.693543643</v>
      </c>
      <c r="M32" s="27">
        <f>VLOOKUP("CHN.NY.GDP.MKTP.KD",AREA_WB_6ATTRS,Seq!K$1,FALSE)/10000</f>
        <v>42832230.955979005</v>
      </c>
      <c r="N32" s="27">
        <f>VLOOKUP("CHN.NY.GDP.MKTP.KD",AREA_WB_6ATTRS,Seq!L$1,FALSE)/10000</f>
        <v>44459855.73230619</v>
      </c>
      <c r="O32" s="27">
        <f>VLOOKUP("CHN.NY.GDP.MKTP.KD",AREA_WB_6ATTRS,Seq!M$1,FALSE)/10000</f>
        <v>48550162.459678344</v>
      </c>
      <c r="P32" s="27">
        <f>VLOOKUP("CHN.NY.GDP.MKTP.KD",AREA_WB_6ATTRS,Seq!N$1,FALSE)/10000</f>
        <v>55444285.528952621</v>
      </c>
      <c r="Q32" s="27">
        <f>VLOOKUP("CHN.NY.GDP.MKTP.KD",AREA_WB_6ATTRS,Seq!O$1,FALSE)/10000</f>
        <v>63206485.503006078</v>
      </c>
      <c r="R32" s="27">
        <f>VLOOKUP("CHN.NY.GDP.MKTP.KD",AREA_WB_6ATTRS,Seq!P$1,FALSE)/10000</f>
        <v>71486535.103899792</v>
      </c>
      <c r="S32" s="27">
        <f>VLOOKUP("CHN.NY.GDP.MKTP.KD",AREA_WB_6ATTRS,Seq!Q$1,FALSE)/10000</f>
        <v>79278567.430224851</v>
      </c>
      <c r="T32" s="27">
        <f>VLOOKUP("CHN.NY.GDP.MKTP.KD",AREA_WB_6ATTRS,Seq!R$1,FALSE)/10000</f>
        <v>87206424.173247412</v>
      </c>
      <c r="U32" s="27">
        <f>VLOOKUP("CHN.NY.GDP.MKTP.KD",AREA_WB_6ATTRS,Seq!S$1,FALSE)/10000</f>
        <v>95316621.621359423</v>
      </c>
      <c r="V32" s="27">
        <f>VLOOKUP("CHN.NY.GDP.MKTP.KD",AREA_WB_6ATTRS,Seq!T$1,FALSE)/10000</f>
        <v>102751318.10782552</v>
      </c>
      <c r="W32" s="27">
        <f>VLOOKUP("CHN.NY.GDP.MKTP.KD",AREA_WB_6ATTRS,Seq!U$1,FALSE)/10000</f>
        <v>110560418.28402025</v>
      </c>
      <c r="X32" s="27">
        <f>VLOOKUP("CHN.NY.GDP.MKTP.KD",AREA_WB_6ATTRS,Seq!V$1,FALSE)/10000</f>
        <v>119847493.41987793</v>
      </c>
      <c r="Y32" s="27">
        <f>VLOOKUP("CHN.NY.GDP.MKTP.KD",AREA_WB_6ATTRS,Seq!W$1,FALSE)/10000</f>
        <v>129794835.37372778</v>
      </c>
      <c r="Z32" s="27">
        <f>VLOOKUP("CHN.NY.GDP.MKTP.KD",AREA_WB_6ATTRS,Seq!X$1,FALSE)/10000</f>
        <v>141606165.392737</v>
      </c>
      <c r="AA32" s="27">
        <f>VLOOKUP("CHN.NY.GDP.MKTP.KD",AREA_WB_6ATTRS,Seq!Y$1,FALSE)/10000</f>
        <v>155766781.9320105</v>
      </c>
      <c r="AB32" s="27">
        <f>VLOOKUP("CHN.NY.GDP.MKTP.KD",AREA_WB_6ATTRS,Seq!Z$1,FALSE)/10000</f>
        <v>171499226.90714428</v>
      </c>
      <c r="AC32" s="27">
        <f>VLOOKUP("CHN.NY.GDP.MKTP.KD",AREA_WB_6ATTRS,Seq!AA$1,FALSE)/10000</f>
        <v>190878639.54765138</v>
      </c>
      <c r="AD32" s="27">
        <f>VLOOKUP("CHN.NY.GDP.MKTP.KD",AREA_WB_6ATTRS,Seq!AB$1,FALSE)/10000</f>
        <v>215120226.77020231</v>
      </c>
      <c r="AE32" s="27">
        <f>VLOOKUP("CHN.NY.GDP.MKTP.KD",AREA_WB_6ATTRS,Seq!AC$1,FALSE)/10000</f>
        <v>245667298.97157177</v>
      </c>
      <c r="AF32" s="27">
        <f>VLOOKUP("CHN.NY.GDP.MKTP.KD",AREA_WB_6ATTRS,Seq!AD$1,FALSE)/10000</f>
        <v>269251359.67284226</v>
      </c>
      <c r="AG32" s="27">
        <f>VLOOKUP("CHN.NY.GDP.MKTP.KD",AREA_WB_6ATTRS,Seq!AE$1,FALSE)/10000</f>
        <v>294022484.76274431</v>
      </c>
      <c r="AH32" s="27">
        <f>VLOOKUP("CHN.NY.GDP.MKTP.KD",AREA_WB_6ATTRS,Seq!AF$1,FALSE)/10000</f>
        <v>324600823.17806971</v>
      </c>
      <c r="AI32" s="27">
        <f>VLOOKUP("CHN.NY.GDP.MKTP.KD",AREA_WB_6ATTRS,Seq!AG$1,FALSE)/10000</f>
        <v>354139498.08727396</v>
      </c>
      <c r="AJ32" s="27"/>
      <c r="AK32" s="27"/>
      <c r="AL32" s="27"/>
      <c r="AM32" s="27"/>
      <c r="AN32" s="27"/>
      <c r="AO32" s="27"/>
      <c r="AP32" s="27" t="str">
        <f>IFERROR(VLOOKUP(CONCATENATE($C32, ".NY.GDP.MKTP.KD"),AREA_WB_6ATTRS,Seq!B$1,FALSE)/10000,".")</f>
        <v>.</v>
      </c>
      <c r="AQ32" s="27" t="str">
        <f>IFERROR(VLOOKUP(CONCATENATE($C32, ".NY.GDP.MKTP.KD"),AREA_WB_6ATTRS,Seq!C$1,FALSE)/10000,".")</f>
        <v>.</v>
      </c>
      <c r="AR32" s="27" t="str">
        <f>IFERROR(VLOOKUP(CONCATENATE($C32, ".NY.GDP.MKTP.KD"),AREA_WB_6ATTRS,Seq!D$1,FALSE)/10000,".")</f>
        <v>.</v>
      </c>
      <c r="AS32" s="27" t="str">
        <f>IFERROR(VLOOKUP(CONCATENATE($C32, ".NY.GDP.MKTP.KD"),AREA_WB_6ATTRS,Seq!E$1,FALSE)/10000,".")</f>
        <v>.</v>
      </c>
      <c r="AT32" s="27" t="str">
        <f>IFERROR(VLOOKUP(CONCATENATE($C32, ".NY.GDP.MKTP.KD"),AREA_WB_6ATTRS,Seq!F$1,FALSE)/10000,".")</f>
        <v>.</v>
      </c>
      <c r="AU32" s="27" t="str">
        <f>IFERROR(VLOOKUP(CONCATENATE($C32, ".NY.GDP.MKTP.KD"),AREA_WB_6ATTRS,Seq!G$1,FALSE)/10000,".")</f>
        <v>.</v>
      </c>
      <c r="AV32" s="27" t="str">
        <f>IFERROR(VLOOKUP(CONCATENATE($C32, ".NY.GDP.MKTP.KD"),AREA_WB_6ATTRS,Seq!H$1,FALSE)/10000,".")</f>
        <v>.</v>
      </c>
      <c r="AW32" s="27" t="str">
        <f>IFERROR(VLOOKUP(CONCATENATE($C32, ".NY.GDP.MKTP.KD"),AREA_WB_6ATTRS,Seq!I$1,FALSE)/10000,".")</f>
        <v>.</v>
      </c>
      <c r="AX32" s="27" t="str">
        <f>IFERROR(VLOOKUP(CONCATENATE($C32, ".NY.GDP.MKTP.KD"),AREA_WB_6ATTRS,Seq!J$1,FALSE)/10000,".")</f>
        <v>.</v>
      </c>
      <c r="AY32" s="27" t="str">
        <f>IFERROR(VLOOKUP(CONCATENATE($C32, ".NY.GDP.MKTP.KD"),AREA_WB_6ATTRS,Seq!K$1,FALSE)/10000,".")</f>
        <v>.</v>
      </c>
      <c r="AZ32" s="27" t="str">
        <f>IFERROR(VLOOKUP(CONCATENATE($C32, ".NY.GDP.MKTP.KD"),AREA_WB_6ATTRS,Seq!L$1,FALSE)/10000,".")</f>
        <v>.</v>
      </c>
      <c r="BA32" s="27" t="str">
        <f>IFERROR(VLOOKUP(CONCATENATE($C32, ".NY.GDP.MKTP.KD"),AREA_WB_6ATTRS,Seq!M$1,FALSE)/10000,".")</f>
        <v>.</v>
      </c>
      <c r="BB32" s="27" t="str">
        <f>IFERROR(VLOOKUP(CONCATENATE($C32, ".NY.GDP.MKTP.KD"),AREA_WB_6ATTRS,Seq!N$1,FALSE)/10000,".")</f>
        <v>.</v>
      </c>
      <c r="BC32" s="27" t="str">
        <f>IFERROR(VLOOKUP(CONCATENATE($C32, ".NY.GDP.MKTP.KD"),AREA_WB_6ATTRS,Seq!O$1,FALSE)/10000,".")</f>
        <v>.</v>
      </c>
      <c r="BD32" s="27" t="str">
        <f>IFERROR(VLOOKUP(CONCATENATE($C32, ".NY.GDP.MKTP.KD"),AREA_WB_6ATTRS,Seq!P$1,FALSE)/10000,".")</f>
        <v>.</v>
      </c>
      <c r="BE32" s="27" t="str">
        <f>IFERROR(VLOOKUP(CONCATENATE($C32, ".NY.GDP.MKTP.KD"),AREA_WB_6ATTRS,Seq!Q$1,FALSE)/10000,".")</f>
        <v>.</v>
      </c>
      <c r="BF32" s="27" t="str">
        <f>IFERROR(VLOOKUP(CONCATENATE($C32, ".NY.GDP.MKTP.KD"),AREA_WB_6ATTRS,Seq!R$1,FALSE)/10000,".")</f>
        <v>.</v>
      </c>
      <c r="BG32" s="27" t="str">
        <f>IFERROR(VLOOKUP(CONCATENATE($C32, ".NY.GDP.MKTP.KD"),AREA_WB_6ATTRS,Seq!S$1,FALSE)/10000,".")</f>
        <v>.</v>
      </c>
      <c r="BH32" s="27" t="str">
        <f>IFERROR(VLOOKUP(CONCATENATE($C32, ".NY.GDP.MKTP.KD"),AREA_WB_6ATTRS,Seq!T$1,FALSE)/10000,".")</f>
        <v>.</v>
      </c>
      <c r="BI32" s="27" t="str">
        <f>IFERROR(VLOOKUP(CONCATENATE($C32, ".NY.GDP.MKTP.KD"),AREA_WB_6ATTRS,Seq!U$1,FALSE)/10000,".")</f>
        <v>.</v>
      </c>
      <c r="BJ32" s="27">
        <f>IFERROR(VLOOKUP(CONCATENATE($C32, ".NY.GDP.MKTP.KD"),AREA_WB_6ATTRS,Seq!V$1,FALSE)/10000,".")</f>
        <v>1775988.9598053142</v>
      </c>
      <c r="BK32" s="27">
        <f>IFERROR(VLOOKUP(CONCATENATE($C32, ".NY.GDP.MKTP.KD"),AREA_WB_6ATTRS,Seq!W$1,FALSE)/10000,".")</f>
        <v>1835088.9420233597</v>
      </c>
      <c r="BL32" s="27">
        <f>IFERROR(VLOOKUP(CONCATENATE($C32, ".NY.GDP.MKTP.KD"),AREA_WB_6ATTRS,Seq!X$1,FALSE)/10000,".")</f>
        <v>1965994.252831229</v>
      </c>
      <c r="BM32" s="27">
        <f>IFERROR(VLOOKUP(CONCATENATE($C32, ".NY.GDP.MKTP.KD"),AREA_WB_6ATTRS,Seq!Y$1,FALSE)/10000,".")</f>
        <v>2034608.8722643394</v>
      </c>
      <c r="BN32" s="27">
        <f>IFERROR(VLOOKUP(CONCATENATE($C32, ".NY.GDP.MKTP.KD"),AREA_WB_6ATTRS,Seq!Z$1,FALSE)/10000,".")</f>
        <v>2458685.7388318619</v>
      </c>
      <c r="BO32" s="27">
        <f>IFERROR(VLOOKUP(CONCATENATE($C32, ".NY.GDP.MKTP.KD"),AREA_WB_6ATTRS,Seq!AA$1,FALSE)/10000,".")</f>
        <v>2645545.8549830839</v>
      </c>
      <c r="BP32" s="27">
        <f>IFERROR(VLOOKUP(CONCATENATE($C32, ".NY.GDP.MKTP.KD"),AREA_WB_6ATTRS,Seq!AB$1,FALSE)/10000,".")</f>
        <v>3137617.3840099373</v>
      </c>
      <c r="BQ32" s="27">
        <f>IFERROR(VLOOKUP(CONCATENATE($C32, ".NY.GDP.MKTP.KD"),AREA_WB_6ATTRS,Seq!AC$1,FALSE)/10000,".")</f>
        <v>3702388.5131317261</v>
      </c>
      <c r="BR32" s="27">
        <f>IFERROR(VLOOKUP(CONCATENATE($C32, ".NY.GDP.MKTP.KD"),AREA_WB_6ATTRS,Seq!AD$1,FALSE)/10000,".")</f>
        <v>4357711.2799560418</v>
      </c>
      <c r="BS32" s="27">
        <f>IFERROR(VLOOKUP(CONCATENATE($C32, ".NY.GDP.MKTP.KD"),AREA_WB_6ATTRS,Seq!AE$1,FALSE)/10000,".")</f>
        <v>4880636.6335507678</v>
      </c>
      <c r="BT32" s="27">
        <f>IFERROR(VLOOKUP(CONCATENATE($C32, ".NY.GDP.MKTP.KD"),AREA_WB_6ATTRS,Seq!AF$1,FALSE)/10000,".")</f>
        <v>5690822.3147201939</v>
      </c>
      <c r="BU32" s="27">
        <f>IFERROR(VLOOKUP(CONCATENATE($C32, ".NY.GDP.MKTP.KD"),AREA_WB_6ATTRS,Seq!AG$1,FALSE)/10000,".")</f>
        <v>6760696.9098875904</v>
      </c>
      <c r="BV32" s="27"/>
      <c r="BW32" s="27"/>
      <c r="BX32" s="27"/>
      <c r="BY32" s="27"/>
      <c r="BZ32" s="27"/>
      <c r="CA32" s="27"/>
      <c r="CB32" s="27"/>
      <c r="CC32" s="27">
        <f>CNPop!A$48</f>
        <v>5.0000000000000001E-3</v>
      </c>
      <c r="CD32" s="27">
        <f>CNPop!B$48</f>
        <v>6.0000000000000001E-3</v>
      </c>
      <c r="CE32" s="27">
        <f>CNPop!C$48</f>
        <v>6.0000000000000001E-3</v>
      </c>
      <c r="CF32" s="27">
        <f>CNPop!D$48</f>
        <v>7.0000000000000001E-3</v>
      </c>
      <c r="CG32" s="27">
        <f>CNPop!E$48</f>
        <v>7.0000000000000001E-3</v>
      </c>
      <c r="CH32" s="27">
        <f>CNPop!F$48</f>
        <v>8.0000000000000002E-3</v>
      </c>
      <c r="CI32" s="27">
        <f>CNPop!G$48</f>
        <v>8.9999999999999993E-3</v>
      </c>
      <c r="CJ32" s="27">
        <f>CNPop!H$48</f>
        <v>0.01</v>
      </c>
      <c r="CK32" s="27">
        <f>CNPop!I$48</f>
        <v>1.0999999999999999E-2</v>
      </c>
      <c r="CL32" s="27">
        <f>CNPop!J$48</f>
        <v>1.2E-2</v>
      </c>
      <c r="CM32" s="27">
        <f>CNPop!K$48</f>
        <v>1.4E-2</v>
      </c>
      <c r="CN32" s="27">
        <f>CNPop!L$48</f>
        <v>1.6E-2</v>
      </c>
      <c r="CO32" s="27">
        <f>CNPop!M$48</f>
        <v>1.7000000000000001E-2</v>
      </c>
      <c r="CP32" s="27">
        <f>CNPop!N$48</f>
        <v>1.9E-2</v>
      </c>
      <c r="CQ32" s="27">
        <f>CNPop!O$48</f>
        <v>2.1000000000000001E-2</v>
      </c>
      <c r="CR32" s="27">
        <f>CNPop!P$48</f>
        <v>2.3E-2</v>
      </c>
      <c r="CS32" s="27">
        <f>CNPop!Q$48</f>
        <v>2.5999999999999999E-2</v>
      </c>
      <c r="CT32" s="27">
        <f>CNPop!R$48</f>
        <v>2.8000000000000001E-2</v>
      </c>
      <c r="CU32" s="27">
        <f>CNPop!S$48</f>
        <v>0.03</v>
      </c>
      <c r="CV32" s="27">
        <f>CNPop!T$48</f>
        <v>3.3000000000000002E-2</v>
      </c>
      <c r="CW32" s="27">
        <f>CNPop!U$48</f>
        <v>3.5999999999999997E-2</v>
      </c>
      <c r="CX32" s="27">
        <f>CNPop!V$48</f>
        <v>3.9E-2</v>
      </c>
      <c r="CY32" s="27">
        <f>CNPop!W$48</f>
        <v>4.2000000000000003E-2</v>
      </c>
      <c r="CZ32" s="27">
        <f>CNPop!X$48</f>
        <v>4.4999999999999998E-2</v>
      </c>
      <c r="DA32" s="27">
        <f>CNPop!Y$48</f>
        <v>4.9000000000000002E-2</v>
      </c>
      <c r="DB32" s="27">
        <f>CNPop!Z$48</f>
        <v>5.1999999999999998E-2</v>
      </c>
      <c r="DC32" s="27">
        <f>CNPop!AA$48</f>
        <v>5.6000000000000001E-2</v>
      </c>
      <c r="DD32" s="27">
        <f>CNPop!AB$48</f>
        <v>0.06</v>
      </c>
      <c r="DE32" s="27">
        <f>CNPop!AC$48</f>
        <v>6.3E-2</v>
      </c>
      <c r="DF32" s="27">
        <f>CNPop!AD$48</f>
        <v>6.8000000000000005E-2</v>
      </c>
      <c r="DG32" s="27">
        <f>CNPop!AE$48</f>
        <v>7.1999999999999995E-2</v>
      </c>
      <c r="DH32" s="27">
        <f>CNPop!AF$48</f>
        <v>7.5999999999999998E-2</v>
      </c>
      <c r="DI32" s="27">
        <f>CNPop!AG$48</f>
        <v>8.1000000000000003E-2</v>
      </c>
      <c r="DJ32" s="27">
        <f>CNPop!AH$48</f>
        <v>8.5000000000000006E-2</v>
      </c>
      <c r="DK32" s="27">
        <f>CNPop!AI$48</f>
        <v>0.09</v>
      </c>
      <c r="DL32" s="27">
        <f>CNPop!AJ$48</f>
        <v>9.5000000000000001E-2</v>
      </c>
      <c r="DM32" s="27">
        <f>CNPop!AK$48</f>
        <v>0.1</v>
      </c>
      <c r="DN32" s="27"/>
      <c r="DO32" s="27">
        <f t="shared" si="1"/>
        <v>0.14499999999999999</v>
      </c>
      <c r="DP32" s="27">
        <f t="shared" si="2"/>
        <v>0.14499999999999999</v>
      </c>
      <c r="DQ32" s="27">
        <f t="shared" si="3"/>
        <v>0.14499999999999999</v>
      </c>
      <c r="DR32" s="27">
        <f t="shared" si="4"/>
        <v>0.14499999999999999</v>
      </c>
      <c r="DS32" s="27">
        <f t="shared" si="5"/>
        <v>0.14499999999999999</v>
      </c>
      <c r="DT32" s="27">
        <f t="shared" si="6"/>
        <v>0.14499999999999999</v>
      </c>
      <c r="DU32" s="27">
        <f t="shared" si="7"/>
        <v>0.14499999999999999</v>
      </c>
      <c r="DV32" s="27">
        <f t="shared" si="8"/>
        <v>0.14499999999999999</v>
      </c>
      <c r="DW32" s="27">
        <f t="shared" si="9"/>
        <v>0.14499999999999999</v>
      </c>
      <c r="DX32" s="27">
        <f t="shared" si="10"/>
        <v>0.14499999999999999</v>
      </c>
      <c r="DY32" s="27">
        <f t="shared" si="11"/>
        <v>0.14499999999999999</v>
      </c>
      <c r="DZ32" s="27">
        <f t="shared" si="12"/>
        <v>0.14499999999999999</v>
      </c>
      <c r="EA32" s="27">
        <f t="shared" si="13"/>
        <v>0.14499999999999999</v>
      </c>
      <c r="EB32" s="27">
        <f t="shared" si="14"/>
        <v>0.14499999999999999</v>
      </c>
      <c r="EC32" s="27">
        <f t="shared" si="15"/>
        <v>0.14499999999999999</v>
      </c>
      <c r="ED32" s="27">
        <f t="shared" si="16"/>
        <v>0.14499999999999999</v>
      </c>
      <c r="EE32" s="27">
        <f t="shared" si="17"/>
        <v>0.14499999999999999</v>
      </c>
      <c r="EF32" s="27">
        <f t="shared" si="18"/>
        <v>0.14499999999999999</v>
      </c>
      <c r="EG32" s="27">
        <f t="shared" si="19"/>
        <v>0.18600000000000003</v>
      </c>
      <c r="EH32" s="27">
        <f t="shared" si="20"/>
        <v>0.18600000000000003</v>
      </c>
      <c r="EI32" s="27">
        <f t="shared" si="21"/>
        <v>0.18600000000000003</v>
      </c>
      <c r="EJ32" s="27">
        <f t="shared" si="22"/>
        <v>0.18600000000000003</v>
      </c>
      <c r="EK32" s="27">
        <f t="shared" si="23"/>
        <v>0.18600000000000003</v>
      </c>
      <c r="EL32" s="27">
        <f t="shared" si="24"/>
        <v>0.18600000000000003</v>
      </c>
      <c r="EM32" s="27">
        <f t="shared" si="25"/>
        <v>0.18600000000000003</v>
      </c>
      <c r="EN32" s="27" t="str">
        <f t="shared" si="26"/>
        <v>.</v>
      </c>
      <c r="EO32" s="27" t="str">
        <f t="shared" si="27"/>
        <v>.</v>
      </c>
      <c r="EP32" s="27" t="str">
        <f t="shared" si="37"/>
        <v>.</v>
      </c>
      <c r="EQ32" s="27" t="str">
        <f t="shared" si="38"/>
        <v>.</v>
      </c>
      <c r="ER32" s="27" t="str">
        <f t="shared" si="52"/>
        <v>.</v>
      </c>
      <c r="ES32" s="27" t="str">
        <f t="shared" si="52"/>
        <v>.</v>
      </c>
      <c r="ET32" s="27" t="str">
        <f t="shared" si="52"/>
        <v>.</v>
      </c>
      <c r="EU32" s="27"/>
      <c r="EV32" s="27"/>
      <c r="EW32" s="27"/>
      <c r="EX32" s="27"/>
      <c r="EY32" s="27"/>
      <c r="EZ32" s="27" t="str">
        <f>IFERROR(VLOOKUP(CONCATENATE($C32,".SL.TLF.TERT.ZS"),AREA_WB_6ATTRS,Seq!B$1,FALSE)/100,".")</f>
        <v>.</v>
      </c>
      <c r="FA32" s="27" t="str">
        <f>IFERROR(VLOOKUP(CONCATENATE($C32,".SL.TLF.TERT.ZS"),AREA_WB_6ATTRS,Seq!C$1,FALSE)/100,".")</f>
        <v>.</v>
      </c>
      <c r="FB32" s="27" t="str">
        <f>IFERROR(VLOOKUP(CONCATENATE($C32,".SL.TLF.TERT.ZS"),AREA_WB_6ATTRS,Seq!D$1,FALSE)/100,".")</f>
        <v>.</v>
      </c>
      <c r="FC32" s="27" t="str">
        <f>IFERROR(VLOOKUP(CONCATENATE($C32,".SL.TLF.TERT.ZS"),AREA_WB_6ATTRS,Seq!E$1,FALSE)/100,".")</f>
        <v>.</v>
      </c>
      <c r="FD32" s="27" t="str">
        <f>IFERROR(VLOOKUP(CONCATENATE($C32,".SL.TLF.TERT.ZS"),AREA_WB_6ATTRS,Seq!F$1,FALSE)/100,".")</f>
        <v>.</v>
      </c>
      <c r="FE32" s="27" t="str">
        <f>IFERROR(VLOOKUP(CONCATENATE($C32,".SL.TLF.TERT.ZS"),AREA_WB_6ATTRS,Seq!G$1,FALSE)/100,".")</f>
        <v>.</v>
      </c>
      <c r="FF32" s="27" t="str">
        <f>IFERROR(VLOOKUP(CONCATENATE($C32,".SL.TLF.TERT.ZS"),AREA_WB_6ATTRS,Seq!H$1,FALSE)/100,".")</f>
        <v>.</v>
      </c>
      <c r="FG32" s="27" t="str">
        <f>IFERROR(VLOOKUP(CONCATENATE($C32,".SL.TLF.TERT.ZS"),AREA_WB_6ATTRS,Seq!I$1,FALSE)/100,".")</f>
        <v>.</v>
      </c>
      <c r="FH32" s="27" t="str">
        <f>IFERROR(VLOOKUP(CONCATENATE($C32,".SL.TLF.TERT.ZS"),AREA_WB_6ATTRS,Seq!J$1,FALSE)/100,".")</f>
        <v>.</v>
      </c>
      <c r="FI32" s="27" t="str">
        <f>IFERROR(VLOOKUP(CONCATENATE($C32,".SL.TLF.TERT.ZS"),AREA_WB_6ATTRS,Seq!K$1,FALSE)/100,".")</f>
        <v>.</v>
      </c>
      <c r="FJ32" s="27" t="str">
        <f>IFERROR(VLOOKUP(CONCATENATE($C32,".SL.TLF.TERT.ZS"),AREA_WB_6ATTRS,Seq!L$1,FALSE)/100,".")</f>
        <v>.</v>
      </c>
      <c r="FK32" s="27" t="str">
        <f>IFERROR(VLOOKUP(CONCATENATE($C32,".SL.TLF.TERT.ZS"),AREA_WB_6ATTRS,Seq!M$1,FALSE)/100,".")</f>
        <v>.</v>
      </c>
      <c r="FL32" s="27" t="str">
        <f>IFERROR(VLOOKUP(CONCATENATE($C32,".SL.TLF.TERT.ZS"),AREA_WB_6ATTRS,Seq!N$1,FALSE)/100,".")</f>
        <v>.</v>
      </c>
      <c r="FM32" s="27" t="str">
        <f>IFERROR(VLOOKUP(CONCATENATE($C32,".SL.TLF.TERT.ZS"),AREA_WB_6ATTRS,Seq!O$1,FALSE)/100,".")</f>
        <v>.</v>
      </c>
      <c r="FN32" s="27" t="str">
        <f>IFERROR(VLOOKUP(CONCATENATE($C32,".SL.TLF.TERT.ZS"),AREA_WB_6ATTRS,Seq!P$1,FALSE)/100,".")</f>
        <v>.</v>
      </c>
      <c r="FO32" s="27" t="str">
        <f>IFERROR(VLOOKUP(CONCATENATE($C32,".SL.TLF.TERT.ZS"),AREA_WB_6ATTRS,Seq!Q$1,FALSE)/100,".")</f>
        <v>.</v>
      </c>
      <c r="FP32" s="27" t="str">
        <f>IFERROR(VLOOKUP(CONCATENATE($C32,".SL.TLF.TERT.ZS"),AREA_WB_6ATTRS,Seq!R$1,FALSE)/100,".")</f>
        <v>.</v>
      </c>
      <c r="FQ32" s="27">
        <f>IFERROR(VLOOKUP(CONCATENATE($C32,".SL.TLF.TERT.ZS"),AREA_WB_6ATTRS,Seq!S$1,FALSE)/100,".")</f>
        <v>0.14499999999999999</v>
      </c>
      <c r="FR32" s="27" t="str">
        <f>IFERROR(VLOOKUP(CONCATENATE($C32,".SL.TLF.TERT.ZS"),AREA_WB_6ATTRS,Seq!T$1,FALSE)/100,".")</f>
        <v>.</v>
      </c>
      <c r="FS32" s="27" t="str">
        <f>IFERROR(VLOOKUP(CONCATENATE($C32,".SL.TLF.TERT.ZS"),AREA_WB_6ATTRS,Seq!U$1,FALSE)/100,".")</f>
        <v>.</v>
      </c>
      <c r="FT32" s="27" t="str">
        <f>IFERROR(VLOOKUP(CONCATENATE($C32,".SL.TLF.TERT.ZS"),AREA_WB_6ATTRS,Seq!V$1,FALSE)/100,".")</f>
        <v>.</v>
      </c>
      <c r="FU32" s="27" t="str">
        <f>IFERROR(VLOOKUP(CONCATENATE($C32,".SL.TLF.TERT.ZS"),AREA_WB_6ATTRS,Seq!W$1,FALSE)/100,".")</f>
        <v>.</v>
      </c>
      <c r="FV32" s="27" t="str">
        <f>IFERROR(VLOOKUP(CONCATENATE($C32,".SL.TLF.TERT.ZS"),AREA_WB_6ATTRS,Seq!X$1,FALSE)/100,".")</f>
        <v>.</v>
      </c>
      <c r="FW32" s="27" t="str">
        <f>IFERROR(VLOOKUP(CONCATENATE($C32,".SL.TLF.TERT.ZS"),AREA_WB_6ATTRS,Seq!Y$1,FALSE)/100,".")</f>
        <v>.</v>
      </c>
      <c r="FX32" s="27">
        <f>IFERROR(VLOOKUP(CONCATENATE($C32,".SL.TLF.TERT.ZS"),AREA_WB_6ATTRS,Seq!Z$1,FALSE)/100,".")</f>
        <v>0.18600000000000003</v>
      </c>
      <c r="FY32" s="27" t="str">
        <f>IFERROR(VLOOKUP(CONCATENATE($C32,".SL.TLF.TERT.ZS"),AREA_WB_6ATTRS,Seq!AA$1,FALSE)/100,".")</f>
        <v>.</v>
      </c>
      <c r="FZ32" s="27" t="str">
        <f>IFERROR(VLOOKUP(CONCATENATE($C32,".SL.TLF.TERT.ZS"),AREA_WB_6ATTRS,Seq!AB$1,FALSE)/100,".")</f>
        <v>.</v>
      </c>
      <c r="GA32" s="27" t="str">
        <f>IFERROR(VLOOKUP(CONCATENATE($C32,".SL.TLF.TERT.ZS"),AREA_WB_6ATTRS,Seq!AC$1,FALSE)/100,".")</f>
        <v>.</v>
      </c>
      <c r="GB32" s="27" t="str">
        <f>IFERROR(VLOOKUP(CONCATENATE($C32,".SL.TLF.TERT.ZS"),AREA_WB_6ATTRS,Seq!AD$1,FALSE)/100,".")</f>
        <v>.</v>
      </c>
      <c r="GC32" s="27" t="str">
        <f>IFERROR(VLOOKUP(CONCATENATE($C32,".SL.TLF.TERT.ZS"),AREA_WB_6ATTRS,Seq!AE$1,FALSE)/100,".")</f>
        <v>.</v>
      </c>
      <c r="GD32" s="27" t="str">
        <f>IFERROR(VLOOKUP(CONCATENATE($C32,".SL.TLF.TERT.ZS"),AREA_WB_6ATTRS,Seq!AF$1,FALSE)/100,".")</f>
        <v>.</v>
      </c>
      <c r="GE32" s="27" t="str">
        <f>IFERROR(VLOOKUP(CONCATENATE($C32,".SL.TLF.TERT.ZS"),AREA_WB_6ATTRS,Seq!AG$1,FALSE)/100,".")</f>
        <v>.</v>
      </c>
      <c r="GF32" s="27" t="str">
        <f>IFERROR(VLOOKUP(CONCATENATE($C32,".SL.TLF.TERT.ZS"),AREA_WB_6ATTRS,Seq!AH$1,FALSE)/100,".")</f>
        <v>.</v>
      </c>
      <c r="GG32" s="27" t="str">
        <f>IFERROR(VLOOKUP(CONCATENATE($C32,".SL.TLF.TERT.ZS"),AREA_WB_6ATTRS,Seq!AI$1,FALSE)/100,".")</f>
        <v>.</v>
      </c>
      <c r="GH32" s="27" t="str">
        <f>IFERROR(VLOOKUP(CONCATENATE($C32,".SL.TLF.TERT.ZS"),AREA_WB_6ATTRS,Seq!AJ$1,FALSE)/100,".")</f>
        <v>.</v>
      </c>
      <c r="GI32" s="27" t="str">
        <f>IFERROR(VLOOKUP(CONCATENATE($C32,".SL.TLF.TERT.ZS"),AREA_WB_6ATTRS,Seq!AK$1,FALSE)/100,".")</f>
        <v>.</v>
      </c>
      <c r="GJ32" s="27" t="str">
        <f>IFERROR(VLOOKUP(CONCATENATE($C32,".SL.TLF.TERT.ZS"),AREA_WB_6ATTRS,Seq!AL$1,FALSE)/100,".")</f>
        <v>.</v>
      </c>
      <c r="GK32" s="27"/>
      <c r="GL32" s="27"/>
      <c r="GM32" s="27" t="str">
        <f t="shared" si="28"/>
        <v>.</v>
      </c>
      <c r="GN32" s="27" t="str">
        <f t="shared" si="29"/>
        <v>.</v>
      </c>
      <c r="GO32" s="27" t="str">
        <f t="shared" si="40"/>
        <v>.</v>
      </c>
      <c r="GP32" s="27"/>
      <c r="GQ32" s="9" t="str">
        <f>IF(VLOOKUP($B32,EM_80!$B$1:$C$201,2,FALSE)&gt;0,VLOOKUP($B32,EM_80!$B$1:$C$201,2,FALSE),".")</f>
        <v>.</v>
      </c>
      <c r="GR32" s="9" t="str">
        <f t="shared" si="30"/>
        <v>.</v>
      </c>
      <c r="GS32" s="9" t="str">
        <f t="shared" si="31"/>
        <v>.</v>
      </c>
      <c r="GU32">
        <f t="shared" si="32"/>
        <v>229442</v>
      </c>
      <c r="GV32">
        <f t="shared" si="33"/>
        <v>467428</v>
      </c>
      <c r="GW32">
        <f t="shared" si="34"/>
        <v>616817</v>
      </c>
      <c r="GX32">
        <f t="shared" si="35"/>
        <v>1758793</v>
      </c>
      <c r="GZ32" s="9" t="str">
        <f>IF(ISNA(VLOOKUP($B32,Area_EM_90,Seq!C$1,FALSE)),".",VLOOKUP($B32,Area_EM_90,Seq!C$1,FALSE))</f>
        <v>.</v>
      </c>
      <c r="HA32" s="9" t="str">
        <f>IF(ISNA(VLOOKUP($B32,Area_EM_90,Seq!D$1,FALSE)),".",VLOOKUP($B32,Area_EM_90,Seq!D$1,FALSE))</f>
        <v>.</v>
      </c>
      <c r="HB32" s="9" t="str">
        <f>IF(ISNA(VLOOKUP($B32,Area_EM_90,Seq!E$1,FALSE)),".",VLOOKUP($B32,Area_EM_90,Seq!E$1,FALSE))</f>
        <v>.</v>
      </c>
      <c r="HC32" s="9" t="str">
        <f>IF(ISNA(VLOOKUP($B32,Area_EM_90,Seq!F$1,FALSE)),".",VLOOKUP($B32,Area_EM_90,Seq!F$1,FALSE))</f>
        <v>.</v>
      </c>
      <c r="HD32" s="9" t="str">
        <f>IF(ISNA(VLOOKUP($B32,Area_EM_90,Seq!G$1,FALSE)),".",VLOOKUP($B32,Area_EM_90,Seq!G$1,FALSE))</f>
        <v>.</v>
      </c>
      <c r="HE32" s="9" t="str">
        <f>IF(ISNA(VLOOKUP($B32,Area_EM_90,Seq!H$1,FALSE)),".",VLOOKUP($B32,Area_EM_90,Seq!H$1,FALSE))</f>
        <v>.</v>
      </c>
      <c r="HF32" s="9" t="str">
        <f>IF(ISNA(VLOOKUP($B32,Area_EM_90,Seq!I$1,FALSE)),".",VLOOKUP($B32,Area_EM_90,Seq!I$1,FALSE))</f>
        <v>.</v>
      </c>
      <c r="HG32" s="9" t="str">
        <f>IF(ISNA(VLOOKUP($B32,Area_EM_90,Seq!J$1,FALSE)),".",VLOOKUP($B32,Area_EM_90,Seq!J$1,FALSE))</f>
        <v>.</v>
      </c>
      <c r="HH32" s="9" t="str">
        <f>IF(ISNA(VLOOKUP($B32,Area_EM_00,Seq!C$1,FALSE)),".",VLOOKUP($B32,Area_EM_00,Seq!C$1,FALSE))</f>
        <v>.</v>
      </c>
      <c r="HI32" s="9" t="str">
        <f>IF(ISNA(VLOOKUP($B32,Area_EM_00,Seq!D$1,FALSE)),".",VLOOKUP($B32,Area_EM_00,Seq!D$1,FALSE))</f>
        <v>.</v>
      </c>
      <c r="HJ32" s="9" t="str">
        <f>IF(ISNA(VLOOKUP($B32,Area_EM_00,Seq!E$1,FALSE)),".",VLOOKUP($B32,Area_EM_00,Seq!E$1,FALSE))</f>
        <v>.</v>
      </c>
      <c r="HK32" s="9" t="str">
        <f>IF(ISNA(VLOOKUP($B32,Area_EM_00,Seq!F$1,FALSE)),".",VLOOKUP($B32,Area_EM_00,Seq!F$1,FALSE))</f>
        <v>.</v>
      </c>
      <c r="HL32" s="9" t="str">
        <f>IF(ISNA(VLOOKUP($B32,Area_EM_00,Seq!G$1,FALSE)),".",VLOOKUP($B32,Area_EM_00,Seq!G$1,FALSE))</f>
        <v>.</v>
      </c>
      <c r="HM32" s="9" t="str">
        <f>IF(ISNA(VLOOKUP($B32,Area_EM_00,Seq!H$1,FALSE)),".",VLOOKUP($B32,Area_EM_00,Seq!H$1,FALSE))</f>
        <v>.</v>
      </c>
      <c r="HN32" s="9" t="str">
        <f>IF(ISNA(VLOOKUP($B32,Area_EM_00,Seq!I$1,FALSE)),".",VLOOKUP($B32,Area_EM_00,Seq!I$1,FALSE))</f>
        <v>.</v>
      </c>
      <c r="HO32" s="9" t="str">
        <f>IF(ISNA(VLOOKUP($B32,Area_EM_00,Seq!J$1,FALSE)),".",VLOOKUP($B32,Area_EM_00,Seq!J$1,FALSE))</f>
        <v>.</v>
      </c>
      <c r="HQ32" s="27"/>
      <c r="HR32" s="9">
        <f>IFERROR(VLOOKUP($B32,AREA_EM3_60_00,Seq!E$1,FALSE),".")</f>
        <v>11</v>
      </c>
      <c r="HS32" s="9">
        <f>IFERROR(VLOOKUP($B32,AREA_EM3_60_00,Seq!F$1,FALSE),".")</f>
        <v>80</v>
      </c>
      <c r="HT32" s="9">
        <f>IFERROR(VLOOKUP($B32,AREA_EM3_60_00,Seq!G$1,FALSE),".")</f>
        <v>493</v>
      </c>
      <c r="HU32" s="9">
        <f>IFERROR(VLOOKUP($B32,AREA_EM3_10,Seq!B$1,FALSE),".")</f>
        <v>0</v>
      </c>
      <c r="HV32" s="9">
        <f t="shared" si="41"/>
        <v>229442</v>
      </c>
      <c r="HW32" s="9">
        <f t="shared" si="42"/>
        <v>467428</v>
      </c>
      <c r="HX32" s="9">
        <f t="shared" si="43"/>
        <v>616817</v>
      </c>
      <c r="HY32" s="9">
        <f t="shared" si="44"/>
        <v>1758793</v>
      </c>
    </row>
    <row r="33" spans="1:233">
      <c r="A33" s="25" t="s">
        <v>2366</v>
      </c>
      <c r="B33" s="26" t="str">
        <f t="shared" si="0"/>
        <v>SaudiArabia</v>
      </c>
      <c r="C33" s="166" t="s">
        <v>1619</v>
      </c>
      <c r="D33" s="27">
        <f>VLOOKUP("CHN.NY.GDP.MKTP.KD",AREA_WB_6ATTRS,Seq!B$1,FALSE)/10000</f>
        <v>18294112.043860689</v>
      </c>
      <c r="E33" s="27">
        <f>VLOOKUP("CHN.NY.GDP.MKTP.KD",AREA_WB_6ATTRS,Seq!C$1,FALSE)/10000</f>
        <v>19245405.87014145</v>
      </c>
      <c r="F33" s="27">
        <f>VLOOKUP("CHN.NY.GDP.MKTP.KD",AREA_WB_6ATTRS,Seq!D$1,FALSE)/10000</f>
        <v>20996737.804324333</v>
      </c>
      <c r="G33" s="27">
        <f>VLOOKUP("CHN.NY.GDP.MKTP.KD",AREA_WB_6ATTRS,Seq!E$1,FALSE)/10000</f>
        <v>23285382.224995762</v>
      </c>
      <c r="H33" s="27">
        <f>VLOOKUP("CHN.NY.GDP.MKTP.KD",AREA_WB_6ATTRS,Seq!F$1,FALSE)/10000</f>
        <v>26824760.323195074</v>
      </c>
      <c r="I33" s="27">
        <f>VLOOKUP("CHN.NY.GDP.MKTP.KD",AREA_WB_6ATTRS,Seq!G$1,FALSE)/10000</f>
        <v>30446102.966826372</v>
      </c>
      <c r="J33" s="27">
        <f>VLOOKUP("CHN.NY.GDP.MKTP.KD",AREA_WB_6ATTRS,Seq!H$1,FALSE)/10000</f>
        <v>33125360.027907111</v>
      </c>
      <c r="K33" s="27">
        <f>VLOOKUP("CHN.NY.GDP.MKTP.KD",AREA_WB_6ATTRS,Seq!I$1,FALSE)/10000</f>
        <v>36967901.791144341</v>
      </c>
      <c r="L33" s="27">
        <f>VLOOKUP("CHN.NY.GDP.MKTP.KD",AREA_WB_6ATTRS,Seq!J$1,FALSE)/10000</f>
        <v>41145274.693543643</v>
      </c>
      <c r="M33" s="27">
        <f>VLOOKUP("CHN.NY.GDP.MKTP.KD",AREA_WB_6ATTRS,Seq!K$1,FALSE)/10000</f>
        <v>42832230.955979005</v>
      </c>
      <c r="N33" s="27">
        <f>VLOOKUP("CHN.NY.GDP.MKTP.KD",AREA_WB_6ATTRS,Seq!L$1,FALSE)/10000</f>
        <v>44459855.73230619</v>
      </c>
      <c r="O33" s="27">
        <f>VLOOKUP("CHN.NY.GDP.MKTP.KD",AREA_WB_6ATTRS,Seq!M$1,FALSE)/10000</f>
        <v>48550162.459678344</v>
      </c>
      <c r="P33" s="27">
        <f>VLOOKUP("CHN.NY.GDP.MKTP.KD",AREA_WB_6ATTRS,Seq!N$1,FALSE)/10000</f>
        <v>55444285.528952621</v>
      </c>
      <c r="Q33" s="27">
        <f>VLOOKUP("CHN.NY.GDP.MKTP.KD",AREA_WB_6ATTRS,Seq!O$1,FALSE)/10000</f>
        <v>63206485.503006078</v>
      </c>
      <c r="R33" s="27">
        <f>VLOOKUP("CHN.NY.GDP.MKTP.KD",AREA_WB_6ATTRS,Seq!P$1,FALSE)/10000</f>
        <v>71486535.103899792</v>
      </c>
      <c r="S33" s="27">
        <f>VLOOKUP("CHN.NY.GDP.MKTP.KD",AREA_WB_6ATTRS,Seq!Q$1,FALSE)/10000</f>
        <v>79278567.430224851</v>
      </c>
      <c r="T33" s="27">
        <f>VLOOKUP("CHN.NY.GDP.MKTP.KD",AREA_WB_6ATTRS,Seq!R$1,FALSE)/10000</f>
        <v>87206424.173247412</v>
      </c>
      <c r="U33" s="27">
        <f>VLOOKUP("CHN.NY.GDP.MKTP.KD",AREA_WB_6ATTRS,Seq!S$1,FALSE)/10000</f>
        <v>95316621.621359423</v>
      </c>
      <c r="V33" s="27">
        <f>VLOOKUP("CHN.NY.GDP.MKTP.KD",AREA_WB_6ATTRS,Seq!T$1,FALSE)/10000</f>
        <v>102751318.10782552</v>
      </c>
      <c r="W33" s="27">
        <f>VLOOKUP("CHN.NY.GDP.MKTP.KD",AREA_WB_6ATTRS,Seq!U$1,FALSE)/10000</f>
        <v>110560418.28402025</v>
      </c>
      <c r="X33" s="27">
        <f>VLOOKUP("CHN.NY.GDP.MKTP.KD",AREA_WB_6ATTRS,Seq!V$1,FALSE)/10000</f>
        <v>119847493.41987793</v>
      </c>
      <c r="Y33" s="27">
        <f>VLOOKUP("CHN.NY.GDP.MKTP.KD",AREA_WB_6ATTRS,Seq!W$1,FALSE)/10000</f>
        <v>129794835.37372778</v>
      </c>
      <c r="Z33" s="27">
        <f>VLOOKUP("CHN.NY.GDP.MKTP.KD",AREA_WB_6ATTRS,Seq!X$1,FALSE)/10000</f>
        <v>141606165.392737</v>
      </c>
      <c r="AA33" s="27">
        <f>VLOOKUP("CHN.NY.GDP.MKTP.KD",AREA_WB_6ATTRS,Seq!Y$1,FALSE)/10000</f>
        <v>155766781.9320105</v>
      </c>
      <c r="AB33" s="27">
        <f>VLOOKUP("CHN.NY.GDP.MKTP.KD",AREA_WB_6ATTRS,Seq!Z$1,FALSE)/10000</f>
        <v>171499226.90714428</v>
      </c>
      <c r="AC33" s="27">
        <f>VLOOKUP("CHN.NY.GDP.MKTP.KD",AREA_WB_6ATTRS,Seq!AA$1,FALSE)/10000</f>
        <v>190878639.54765138</v>
      </c>
      <c r="AD33" s="27">
        <f>VLOOKUP("CHN.NY.GDP.MKTP.KD",AREA_WB_6ATTRS,Seq!AB$1,FALSE)/10000</f>
        <v>215120226.77020231</v>
      </c>
      <c r="AE33" s="27">
        <f>VLOOKUP("CHN.NY.GDP.MKTP.KD",AREA_WB_6ATTRS,Seq!AC$1,FALSE)/10000</f>
        <v>245667298.97157177</v>
      </c>
      <c r="AF33" s="27">
        <f>VLOOKUP("CHN.NY.GDP.MKTP.KD",AREA_WB_6ATTRS,Seq!AD$1,FALSE)/10000</f>
        <v>269251359.67284226</v>
      </c>
      <c r="AG33" s="27">
        <f>VLOOKUP("CHN.NY.GDP.MKTP.KD",AREA_WB_6ATTRS,Seq!AE$1,FALSE)/10000</f>
        <v>294022484.76274431</v>
      </c>
      <c r="AH33" s="27">
        <f>VLOOKUP("CHN.NY.GDP.MKTP.KD",AREA_WB_6ATTRS,Seq!AF$1,FALSE)/10000</f>
        <v>324600823.17806971</v>
      </c>
      <c r="AI33" s="27">
        <f>VLOOKUP("CHN.NY.GDP.MKTP.KD",AREA_WB_6ATTRS,Seq!AG$1,FALSE)/10000</f>
        <v>354139498.08727396</v>
      </c>
      <c r="AJ33" s="27"/>
      <c r="AK33" s="27"/>
      <c r="AL33" s="27"/>
      <c r="AM33" s="27"/>
      <c r="AN33" s="27"/>
      <c r="AO33" s="27"/>
      <c r="AP33" s="27">
        <f>IFERROR(VLOOKUP(CONCATENATE($C33, ".NY.GDP.MKTP.KD"),AREA_WB_6ATTRS,Seq!B$1,FALSE)/10000,".")</f>
        <v>15372360.065111132</v>
      </c>
      <c r="AQ33" s="27">
        <f>IFERROR(VLOOKUP(CONCATENATE($C33, ".NY.GDP.MKTP.KD"),AREA_WB_6ATTRS,Seq!C$1,FALSE)/10000,".")</f>
        <v>16093466.234254871</v>
      </c>
      <c r="AR33" s="27">
        <f>IFERROR(VLOOKUP(CONCATENATE($C33, ".NY.GDP.MKTP.KD"),AREA_WB_6ATTRS,Seq!D$1,FALSE)/10000,".")</f>
        <v>14307386.914269621</v>
      </c>
      <c r="AS33" s="27">
        <f>IFERROR(VLOOKUP(CONCATENATE($C33, ".NY.GDP.MKTP.KD"),AREA_WB_6ATTRS,Seq!E$1,FALSE)/10000,".")</f>
        <v>13131811.748984583</v>
      </c>
      <c r="AT33" s="27">
        <f>IFERROR(VLOOKUP(CONCATENATE($C33, ".NY.GDP.MKTP.KD"),AREA_WB_6ATTRS,Seq!F$1,FALSE)/10000,".")</f>
        <v>12726258.672172686</v>
      </c>
      <c r="AU33" s="27">
        <f>IFERROR(VLOOKUP(CONCATENATE($C33, ".NY.GDP.MKTP.KD"),AREA_WB_6ATTRS,Seq!G$1,FALSE)/10000,".")</f>
        <v>12175953.848041456</v>
      </c>
      <c r="AV33" s="27">
        <f>IFERROR(VLOOKUP(CONCATENATE($C33, ".NY.GDP.MKTP.KD"),AREA_WB_6ATTRS,Seq!H$1,FALSE)/10000,".")</f>
        <v>12795746.378879664</v>
      </c>
      <c r="AW33" s="27">
        <f>IFERROR(VLOOKUP(CONCATENATE($C33, ".NY.GDP.MKTP.KD"),AREA_WB_6ATTRS,Seq!I$1,FALSE)/10000,".")</f>
        <v>12285991.009025905</v>
      </c>
      <c r="AX33" s="27">
        <f>IFERROR(VLOOKUP(CONCATENATE($C33, ".NY.GDP.MKTP.KD"),AREA_WB_6ATTRS,Seq!J$1,FALSE)/10000,".")</f>
        <v>13296391.901408922</v>
      </c>
      <c r="AY33" s="27">
        <f>IFERROR(VLOOKUP(CONCATENATE($C33, ".NY.GDP.MKTP.KD"),AREA_WB_6ATTRS,Seq!K$1,FALSE)/10000,".")</f>
        <v>13304697.881289072</v>
      </c>
      <c r="AZ33" s="27">
        <f>IFERROR(VLOOKUP(CONCATENATE($C33, ".NY.GDP.MKTP.KD"),AREA_WB_6ATTRS,Seq!L$1,FALSE)/10000,".")</f>
        <v>14412780.374968717</v>
      </c>
      <c r="BA33" s="27">
        <f>IFERROR(VLOOKUP(CONCATENATE($C33, ".NY.GDP.MKTP.KD"),AREA_WB_6ATTRS,Seq!M$1,FALSE)/10000,".")</f>
        <v>15724889.108748754</v>
      </c>
      <c r="BB33" s="27">
        <f>IFERROR(VLOOKUP(CONCATENATE($C33, ".NY.GDP.MKTP.KD"),AREA_WB_6ATTRS,Seq!N$1,FALSE)/10000,".")</f>
        <v>16452723.765469821</v>
      </c>
      <c r="BC33" s="27">
        <f>IFERROR(VLOOKUP(CONCATENATE($C33, ".NY.GDP.MKTP.KD"),AREA_WB_6ATTRS,Seq!O$1,FALSE)/10000,".")</f>
        <v>16457012.359262766</v>
      </c>
      <c r="BD33" s="27">
        <f>IFERROR(VLOOKUP(CONCATENATE($C33, ".NY.GDP.MKTP.KD"),AREA_WB_6ATTRS,Seq!P$1,FALSE)/10000,".")</f>
        <v>16566543.200825341</v>
      </c>
      <c r="BE33" s="27">
        <f>IFERROR(VLOOKUP(CONCATENATE($C33, ".NY.GDP.MKTP.KD"),AREA_WB_6ATTRS,Seq!Q$1,FALSE)/10000,".")</f>
        <v>16599827.605517721</v>
      </c>
      <c r="BF33" s="27">
        <f>IFERROR(VLOOKUP(CONCATENATE($C33, ".NY.GDP.MKTP.KD"),AREA_WB_6ATTRS,Seq!R$1,FALSE)/10000,".")</f>
        <v>17161535.835664816</v>
      </c>
      <c r="BG33" s="27">
        <f>IFERROR(VLOOKUP(CONCATENATE($C33, ".NY.GDP.MKTP.KD"),AREA_WB_6ATTRS,Seq!S$1,FALSE)/10000,".")</f>
        <v>17606476.466115557</v>
      </c>
      <c r="BH33" s="27">
        <f>IFERROR(VLOOKUP(CONCATENATE($C33, ".NY.GDP.MKTP.KD"),AREA_WB_6ATTRS,Seq!T$1,FALSE)/10000,".")</f>
        <v>18105543.520774707</v>
      </c>
      <c r="BI33" s="27">
        <f>IFERROR(VLOOKUP(CONCATENATE($C33, ".NY.GDP.MKTP.KD"),AREA_WB_6ATTRS,Seq!U$1,FALSE)/10000,".")</f>
        <v>17970021.615556162</v>
      </c>
      <c r="BJ33" s="27">
        <f>IFERROR(VLOOKUP(CONCATENATE($C33, ".NY.GDP.MKTP.KD"),AREA_WB_6ATTRS,Seq!V$1,FALSE)/10000,".")</f>
        <v>18844186.487466667</v>
      </c>
      <c r="BK33" s="27">
        <f>IFERROR(VLOOKUP(CONCATENATE($C33, ".NY.GDP.MKTP.KD"),AREA_WB_6ATTRS,Seq!W$1,FALSE)/10000,".")</f>
        <v>18947346.874646183</v>
      </c>
      <c r="BL33" s="27">
        <f>IFERROR(VLOOKUP(CONCATENATE($C33, ".NY.GDP.MKTP.KD"),AREA_WB_6ATTRS,Seq!X$1,FALSE)/10000,".")</f>
        <v>18971609.233069871</v>
      </c>
      <c r="BM33" s="27">
        <f>IFERROR(VLOOKUP(CONCATENATE($C33, ".NY.GDP.MKTP.KD"),AREA_WB_6ATTRS,Seq!Y$1,FALSE)/10000,".")</f>
        <v>20424659.87430609</v>
      </c>
      <c r="BN33" s="27">
        <f>IFERROR(VLOOKUP(CONCATENATE($C33, ".NY.GDP.MKTP.KD"),AREA_WB_6ATTRS,Seq!Z$1,FALSE)/10000,".")</f>
        <v>21500409.775897842</v>
      </c>
      <c r="BO33" s="27">
        <f>IFERROR(VLOOKUP(CONCATENATE($C33, ".NY.GDP.MKTP.KD"),AREA_WB_6ATTRS,Seq!AA$1,FALSE)/10000,".")</f>
        <v>22694473.410335626</v>
      </c>
      <c r="BP33" s="27">
        <f>IFERROR(VLOOKUP(CONCATENATE($C33, ".NY.GDP.MKTP.KD"),AREA_WB_6ATTRS,Seq!AB$1,FALSE)/10000,".")</f>
        <v>23411114.040264364</v>
      </c>
      <c r="BQ33" s="27">
        <f>IFERROR(VLOOKUP(CONCATENATE($C33, ".NY.GDP.MKTP.KD"),AREA_WB_6ATTRS,Seq!AC$1,FALSE)/10000,".")</f>
        <v>23883356.725318152</v>
      </c>
      <c r="BR33" s="27">
        <f>IFERROR(VLOOKUP(CONCATENATE($C33, ".NY.GDP.MKTP.KD"),AREA_WB_6ATTRS,Seq!AD$1,FALSE)/10000,".")</f>
        <v>24893310.615437906</v>
      </c>
      <c r="BS33" s="27">
        <f>IFERROR(VLOOKUP(CONCATENATE($C33, ".NY.GDP.MKTP.KD"),AREA_WB_6ATTRS,Seq!AE$1,FALSE)/10000,".")</f>
        <v>24917336.579808</v>
      </c>
      <c r="BT33" s="27">
        <f>IFERROR(VLOOKUP(CONCATENATE($C33, ".NY.GDP.MKTP.KD"),AREA_WB_6ATTRS,Seq!AF$1,FALSE)/10000,".")</f>
        <v>26073976.871974152</v>
      </c>
      <c r="BU33" s="27">
        <f>IFERROR(VLOOKUP(CONCATENATE($C33, ".NY.GDP.MKTP.KD"),AREA_WB_6ATTRS,Seq!AG$1,FALSE)/10000,".")</f>
        <v>27840346.718414765</v>
      </c>
      <c r="BV33" s="27"/>
      <c r="BW33" s="27"/>
      <c r="BX33" s="27"/>
      <c r="BY33" s="27"/>
      <c r="BZ33" s="27"/>
      <c r="CA33" s="27"/>
      <c r="CB33" s="27"/>
      <c r="CC33" s="27">
        <f>CNPop!A$48</f>
        <v>5.0000000000000001E-3</v>
      </c>
      <c r="CD33" s="27">
        <f>CNPop!B$48</f>
        <v>6.0000000000000001E-3</v>
      </c>
      <c r="CE33" s="27">
        <f>CNPop!C$48</f>
        <v>6.0000000000000001E-3</v>
      </c>
      <c r="CF33" s="27">
        <f>CNPop!D$48</f>
        <v>7.0000000000000001E-3</v>
      </c>
      <c r="CG33" s="27">
        <f>CNPop!E$48</f>
        <v>7.0000000000000001E-3</v>
      </c>
      <c r="CH33" s="27">
        <f>CNPop!F$48</f>
        <v>8.0000000000000002E-3</v>
      </c>
      <c r="CI33" s="27">
        <f>CNPop!G$48</f>
        <v>8.9999999999999993E-3</v>
      </c>
      <c r="CJ33" s="27">
        <f>CNPop!H$48</f>
        <v>0.01</v>
      </c>
      <c r="CK33" s="27">
        <f>CNPop!I$48</f>
        <v>1.0999999999999999E-2</v>
      </c>
      <c r="CL33" s="27">
        <f>CNPop!J$48</f>
        <v>1.2E-2</v>
      </c>
      <c r="CM33" s="27">
        <f>CNPop!K$48</f>
        <v>1.4E-2</v>
      </c>
      <c r="CN33" s="27">
        <f>CNPop!L$48</f>
        <v>1.6E-2</v>
      </c>
      <c r="CO33" s="27">
        <f>CNPop!M$48</f>
        <v>1.7000000000000001E-2</v>
      </c>
      <c r="CP33" s="27">
        <f>CNPop!N$48</f>
        <v>1.9E-2</v>
      </c>
      <c r="CQ33" s="27">
        <f>CNPop!O$48</f>
        <v>2.1000000000000001E-2</v>
      </c>
      <c r="CR33" s="27">
        <f>CNPop!P$48</f>
        <v>2.3E-2</v>
      </c>
      <c r="CS33" s="27">
        <f>CNPop!Q$48</f>
        <v>2.5999999999999999E-2</v>
      </c>
      <c r="CT33" s="27">
        <f>CNPop!R$48</f>
        <v>2.8000000000000001E-2</v>
      </c>
      <c r="CU33" s="27">
        <f>CNPop!S$48</f>
        <v>0.03</v>
      </c>
      <c r="CV33" s="27">
        <f>CNPop!T$48</f>
        <v>3.3000000000000002E-2</v>
      </c>
      <c r="CW33" s="27">
        <f>CNPop!U$48</f>
        <v>3.5999999999999997E-2</v>
      </c>
      <c r="CX33" s="27">
        <f>CNPop!V$48</f>
        <v>3.9E-2</v>
      </c>
      <c r="CY33" s="27">
        <f>CNPop!W$48</f>
        <v>4.2000000000000003E-2</v>
      </c>
      <c r="CZ33" s="27">
        <f>CNPop!X$48</f>
        <v>4.4999999999999998E-2</v>
      </c>
      <c r="DA33" s="27">
        <f>CNPop!Y$48</f>
        <v>4.9000000000000002E-2</v>
      </c>
      <c r="DB33" s="27">
        <f>CNPop!Z$48</f>
        <v>5.1999999999999998E-2</v>
      </c>
      <c r="DC33" s="27">
        <f>CNPop!AA$48</f>
        <v>5.6000000000000001E-2</v>
      </c>
      <c r="DD33" s="27">
        <f>CNPop!AB$48</f>
        <v>0.06</v>
      </c>
      <c r="DE33" s="27">
        <f>CNPop!AC$48</f>
        <v>6.3E-2</v>
      </c>
      <c r="DF33" s="27">
        <f>CNPop!AD$48</f>
        <v>6.8000000000000005E-2</v>
      </c>
      <c r="DG33" s="27">
        <f>CNPop!AE$48</f>
        <v>7.1999999999999995E-2</v>
      </c>
      <c r="DH33" s="27">
        <f>CNPop!AF$48</f>
        <v>7.5999999999999998E-2</v>
      </c>
      <c r="DI33" s="27">
        <f>CNPop!AG$48</f>
        <v>8.1000000000000003E-2</v>
      </c>
      <c r="DJ33" s="27">
        <f>CNPop!AH$48</f>
        <v>8.5000000000000006E-2</v>
      </c>
      <c r="DK33" s="27">
        <f>CNPop!AI$48</f>
        <v>0.09</v>
      </c>
      <c r="DL33" s="27">
        <f>CNPop!AJ$48</f>
        <v>9.5000000000000001E-2</v>
      </c>
      <c r="DM33" s="27">
        <f>CNPop!AK$48</f>
        <v>0.1</v>
      </c>
      <c r="DN33" s="27"/>
      <c r="DO33" s="27" t="str">
        <f t="shared" si="1"/>
        <v>.</v>
      </c>
      <c r="DP33" s="27" t="str">
        <f t="shared" si="2"/>
        <v>.</v>
      </c>
      <c r="DQ33" s="27" t="str">
        <f t="shared" si="3"/>
        <v>.</v>
      </c>
      <c r="DR33" s="27" t="str">
        <f t="shared" si="4"/>
        <v>.</v>
      </c>
      <c r="DS33" s="27" t="str">
        <f t="shared" si="5"/>
        <v>.</v>
      </c>
      <c r="DT33" s="27" t="str">
        <f t="shared" si="6"/>
        <v>.</v>
      </c>
      <c r="DU33" s="27" t="str">
        <f t="shared" si="7"/>
        <v>.</v>
      </c>
      <c r="DV33" s="27" t="str">
        <f t="shared" si="8"/>
        <v>.</v>
      </c>
      <c r="DW33" s="27" t="str">
        <f t="shared" si="9"/>
        <v>.</v>
      </c>
      <c r="DX33" s="27" t="str">
        <f t="shared" si="10"/>
        <v>.</v>
      </c>
      <c r="DY33" s="27" t="str">
        <f t="shared" si="11"/>
        <v>.</v>
      </c>
      <c r="DZ33" s="27" t="str">
        <f t="shared" si="12"/>
        <v>.</v>
      </c>
      <c r="EA33" s="27" t="str">
        <f t="shared" si="13"/>
        <v>.</v>
      </c>
      <c r="EB33" s="27" t="str">
        <f t="shared" si="14"/>
        <v>.</v>
      </c>
      <c r="EC33" s="27" t="str">
        <f t="shared" si="15"/>
        <v>.</v>
      </c>
      <c r="ED33" s="27" t="str">
        <f t="shared" si="16"/>
        <v>.</v>
      </c>
      <c r="EE33" s="27" t="str">
        <f t="shared" si="17"/>
        <v>.</v>
      </c>
      <c r="EF33" s="27" t="str">
        <f t="shared" si="18"/>
        <v>.</v>
      </c>
      <c r="EG33" s="27" t="str">
        <f t="shared" si="19"/>
        <v>.</v>
      </c>
      <c r="EH33" s="27" t="str">
        <f t="shared" si="20"/>
        <v>.</v>
      </c>
      <c r="EI33" s="27" t="str">
        <f t="shared" si="21"/>
        <v>.</v>
      </c>
      <c r="EJ33" s="27" t="str">
        <f t="shared" si="22"/>
        <v>.</v>
      </c>
      <c r="EK33" s="27" t="str">
        <f t="shared" si="23"/>
        <v>.</v>
      </c>
      <c r="EL33" s="27" t="str">
        <f t="shared" si="24"/>
        <v>.</v>
      </c>
      <c r="EM33" s="27" t="str">
        <f t="shared" si="25"/>
        <v>.</v>
      </c>
      <c r="EN33" s="27" t="str">
        <f t="shared" si="26"/>
        <v>.</v>
      </c>
      <c r="EO33" s="27" t="str">
        <f t="shared" si="27"/>
        <v>.</v>
      </c>
      <c r="EP33" s="27" t="str">
        <f t="shared" si="37"/>
        <v>.</v>
      </c>
      <c r="EQ33" s="27" t="str">
        <f t="shared" si="38"/>
        <v>.</v>
      </c>
      <c r="ER33" s="27" t="str">
        <f t="shared" ref="ER33:ET39" si="53">IF(ISNUMBER(GC33),GC33,EQ33)</f>
        <v>.</v>
      </c>
      <c r="ES33" s="27" t="str">
        <f t="shared" si="53"/>
        <v>.</v>
      </c>
      <c r="ET33" s="27" t="str">
        <f t="shared" si="53"/>
        <v>.</v>
      </c>
      <c r="EU33" s="27"/>
      <c r="EV33" s="27"/>
      <c r="EW33" s="27"/>
      <c r="EX33" s="27"/>
      <c r="EY33" s="27"/>
      <c r="EZ33" s="27" t="str">
        <f>IFERROR(VLOOKUP(CONCATENATE($C33,".SL.TLF.TERT.ZS"),AREA_WB_6ATTRS,Seq!B$1,FALSE)/100,".")</f>
        <v>.</v>
      </c>
      <c r="FA33" s="27" t="str">
        <f>IFERROR(VLOOKUP(CONCATENATE($C33,".SL.TLF.TERT.ZS"),AREA_WB_6ATTRS,Seq!C$1,FALSE)/100,".")</f>
        <v>.</v>
      </c>
      <c r="FB33" s="27" t="str">
        <f>IFERROR(VLOOKUP(CONCATENATE($C33,".SL.TLF.TERT.ZS"),AREA_WB_6ATTRS,Seq!D$1,FALSE)/100,".")</f>
        <v>.</v>
      </c>
      <c r="FC33" s="27" t="str">
        <f>IFERROR(VLOOKUP(CONCATENATE($C33,".SL.TLF.TERT.ZS"),AREA_WB_6ATTRS,Seq!E$1,FALSE)/100,".")</f>
        <v>.</v>
      </c>
      <c r="FD33" s="27" t="str">
        <f>IFERROR(VLOOKUP(CONCATENATE($C33,".SL.TLF.TERT.ZS"),AREA_WB_6ATTRS,Seq!F$1,FALSE)/100,".")</f>
        <v>.</v>
      </c>
      <c r="FE33" s="27" t="str">
        <f>IFERROR(VLOOKUP(CONCATENATE($C33,".SL.TLF.TERT.ZS"),AREA_WB_6ATTRS,Seq!G$1,FALSE)/100,".")</f>
        <v>.</v>
      </c>
      <c r="FF33" s="27" t="str">
        <f>IFERROR(VLOOKUP(CONCATENATE($C33,".SL.TLF.TERT.ZS"),AREA_WB_6ATTRS,Seq!H$1,FALSE)/100,".")</f>
        <v>.</v>
      </c>
      <c r="FG33" s="27" t="str">
        <f>IFERROR(VLOOKUP(CONCATENATE($C33,".SL.TLF.TERT.ZS"),AREA_WB_6ATTRS,Seq!I$1,FALSE)/100,".")</f>
        <v>.</v>
      </c>
      <c r="FH33" s="27" t="str">
        <f>IFERROR(VLOOKUP(CONCATENATE($C33,".SL.TLF.TERT.ZS"),AREA_WB_6ATTRS,Seq!J$1,FALSE)/100,".")</f>
        <v>.</v>
      </c>
      <c r="FI33" s="27" t="str">
        <f>IFERROR(VLOOKUP(CONCATENATE($C33,".SL.TLF.TERT.ZS"),AREA_WB_6ATTRS,Seq!K$1,FALSE)/100,".")</f>
        <v>.</v>
      </c>
      <c r="FJ33" s="27" t="str">
        <f>IFERROR(VLOOKUP(CONCATENATE($C33,".SL.TLF.TERT.ZS"),AREA_WB_6ATTRS,Seq!L$1,FALSE)/100,".")</f>
        <v>.</v>
      </c>
      <c r="FK33" s="27" t="str">
        <f>IFERROR(VLOOKUP(CONCATENATE($C33,".SL.TLF.TERT.ZS"),AREA_WB_6ATTRS,Seq!M$1,FALSE)/100,".")</f>
        <v>.</v>
      </c>
      <c r="FL33" s="27" t="str">
        <f>IFERROR(VLOOKUP(CONCATENATE($C33,".SL.TLF.TERT.ZS"),AREA_WB_6ATTRS,Seq!N$1,FALSE)/100,".")</f>
        <v>.</v>
      </c>
      <c r="FM33" s="27" t="str">
        <f>IFERROR(VLOOKUP(CONCATENATE($C33,".SL.TLF.TERT.ZS"),AREA_WB_6ATTRS,Seq!O$1,FALSE)/100,".")</f>
        <v>.</v>
      </c>
      <c r="FN33" s="27" t="str">
        <f>IFERROR(VLOOKUP(CONCATENATE($C33,".SL.TLF.TERT.ZS"),AREA_WB_6ATTRS,Seq!P$1,FALSE)/100,".")</f>
        <v>.</v>
      </c>
      <c r="FO33" s="27" t="str">
        <f>IFERROR(VLOOKUP(CONCATENATE($C33,".SL.TLF.TERT.ZS"),AREA_WB_6ATTRS,Seq!Q$1,FALSE)/100,".")</f>
        <v>.</v>
      </c>
      <c r="FP33" s="27" t="str">
        <f>IFERROR(VLOOKUP(CONCATENATE($C33,".SL.TLF.TERT.ZS"),AREA_WB_6ATTRS,Seq!R$1,FALSE)/100,".")</f>
        <v>.</v>
      </c>
      <c r="FQ33" s="27" t="str">
        <f>IFERROR(VLOOKUP(CONCATENATE($C33,".SL.TLF.TERT.ZS"),AREA_WB_6ATTRS,Seq!S$1,FALSE)/100,".")</f>
        <v>.</v>
      </c>
      <c r="FR33" s="27" t="str">
        <f>IFERROR(VLOOKUP(CONCATENATE($C33,".SL.TLF.TERT.ZS"),AREA_WB_6ATTRS,Seq!T$1,FALSE)/100,".")</f>
        <v>.</v>
      </c>
      <c r="FS33" s="27" t="str">
        <f>IFERROR(VLOOKUP(CONCATENATE($C33,".SL.TLF.TERT.ZS"),AREA_WB_6ATTRS,Seq!U$1,FALSE)/100,".")</f>
        <v>.</v>
      </c>
      <c r="FT33" s="27" t="str">
        <f>IFERROR(VLOOKUP(CONCATENATE($C33,".SL.TLF.TERT.ZS"),AREA_WB_6ATTRS,Seq!V$1,FALSE)/100,".")</f>
        <v>.</v>
      </c>
      <c r="FU33" s="27" t="str">
        <f>IFERROR(VLOOKUP(CONCATENATE($C33,".SL.TLF.TERT.ZS"),AREA_WB_6ATTRS,Seq!W$1,FALSE)/100,".")</f>
        <v>.</v>
      </c>
      <c r="FV33" s="27" t="str">
        <f>IFERROR(VLOOKUP(CONCATENATE($C33,".SL.TLF.TERT.ZS"),AREA_WB_6ATTRS,Seq!X$1,FALSE)/100,".")</f>
        <v>.</v>
      </c>
      <c r="FW33" s="27" t="str">
        <f>IFERROR(VLOOKUP(CONCATENATE($C33,".SL.TLF.TERT.ZS"),AREA_WB_6ATTRS,Seq!Y$1,FALSE)/100,".")</f>
        <v>.</v>
      </c>
      <c r="FX33" s="27" t="str">
        <f>IFERROR(VLOOKUP(CONCATENATE($C33,".SL.TLF.TERT.ZS"),AREA_WB_6ATTRS,Seq!Z$1,FALSE)/100,".")</f>
        <v>.</v>
      </c>
      <c r="FY33" s="27" t="str">
        <f>IFERROR(VLOOKUP(CONCATENATE($C33,".SL.TLF.TERT.ZS"),AREA_WB_6ATTRS,Seq!AA$1,FALSE)/100,".")</f>
        <v>.</v>
      </c>
      <c r="FZ33" s="27" t="str">
        <f>IFERROR(VLOOKUP(CONCATENATE($C33,".SL.TLF.TERT.ZS"),AREA_WB_6ATTRS,Seq!AB$1,FALSE)/100,".")</f>
        <v>.</v>
      </c>
      <c r="GA33" s="27" t="str">
        <f>IFERROR(VLOOKUP(CONCATENATE($C33,".SL.TLF.TERT.ZS"),AREA_WB_6ATTRS,Seq!AC$1,FALSE)/100,".")</f>
        <v>.</v>
      </c>
      <c r="GB33" s="27" t="str">
        <f>IFERROR(VLOOKUP(CONCATENATE($C33,".SL.TLF.TERT.ZS"),AREA_WB_6ATTRS,Seq!AD$1,FALSE)/100,".")</f>
        <v>.</v>
      </c>
      <c r="GC33" s="27" t="str">
        <f>IFERROR(VLOOKUP(CONCATENATE($C33,".SL.TLF.TERT.ZS"),AREA_WB_6ATTRS,Seq!AE$1,FALSE)/100,".")</f>
        <v>.</v>
      </c>
      <c r="GD33" s="27" t="str">
        <f>IFERROR(VLOOKUP(CONCATENATE($C33,".SL.TLF.TERT.ZS"),AREA_WB_6ATTRS,Seq!AF$1,FALSE)/100,".")</f>
        <v>.</v>
      </c>
      <c r="GE33" s="27" t="str">
        <f>IFERROR(VLOOKUP(CONCATENATE($C33,".SL.TLF.TERT.ZS"),AREA_WB_6ATTRS,Seq!AG$1,FALSE)/100,".")</f>
        <v>.</v>
      </c>
      <c r="GF33" s="27" t="str">
        <f>IFERROR(VLOOKUP(CONCATENATE($C33,".SL.TLF.TERT.ZS"),AREA_WB_6ATTRS,Seq!AH$1,FALSE)/100,".")</f>
        <v>.</v>
      </c>
      <c r="GG33" s="27" t="str">
        <f>IFERROR(VLOOKUP(CONCATENATE($C33,".SL.TLF.TERT.ZS"),AREA_WB_6ATTRS,Seq!AI$1,FALSE)/100,".")</f>
        <v>.</v>
      </c>
      <c r="GH33" s="27" t="str">
        <f>IFERROR(VLOOKUP(CONCATENATE($C33,".SL.TLF.TERT.ZS"),AREA_WB_6ATTRS,Seq!AJ$1,FALSE)/100,".")</f>
        <v>.</v>
      </c>
      <c r="GI33" s="27" t="str">
        <f>IFERROR(VLOOKUP(CONCATENATE($C33,".SL.TLF.TERT.ZS"),AREA_WB_6ATTRS,Seq!AK$1,FALSE)/100,".")</f>
        <v>.</v>
      </c>
      <c r="GJ33" s="27" t="str">
        <f>IFERROR(VLOOKUP(CONCATENATE($C33,".SL.TLF.TERT.ZS"),AREA_WB_6ATTRS,Seq!AL$1,FALSE)/100,".")</f>
        <v>.</v>
      </c>
      <c r="GK33" s="27"/>
      <c r="GL33" s="27"/>
      <c r="GM33" s="27">
        <f t="shared" si="28"/>
        <v>4.6853652304668682E-3</v>
      </c>
      <c r="GN33" s="27">
        <f t="shared" si="29"/>
        <v>1.8451473608488268E-3</v>
      </c>
      <c r="GO33" s="27" t="str">
        <f t="shared" si="40"/>
        <v>.</v>
      </c>
      <c r="GP33" s="27"/>
      <c r="GQ33" s="9">
        <f>IF(VLOOKUP($B33,EM_80!$B$1:$C$201,2,FALSE)&gt;0,VLOOKUP($B33,EM_80!$B$1:$C$201,2,FALSE),".")</f>
        <v>45000</v>
      </c>
      <c r="GR33" s="9">
        <f t="shared" si="30"/>
        <v>30000</v>
      </c>
      <c r="GS33" s="9" t="str">
        <f t="shared" si="31"/>
        <v>.</v>
      </c>
      <c r="GU33">
        <f t="shared" si="32"/>
        <v>9604374</v>
      </c>
      <c r="GV33">
        <f t="shared" si="33"/>
        <v>16258864</v>
      </c>
      <c r="GW33">
        <f t="shared" si="34"/>
        <v>20644120.996898599</v>
      </c>
      <c r="GX33">
        <f t="shared" si="35"/>
        <v>27448086</v>
      </c>
      <c r="GZ33" s="9" t="str">
        <f>IF(ISNA(VLOOKUP($B33,Area_EM_90,Seq!C$1,FALSE)),".",VLOOKUP($B33,Area_EM_90,Seq!C$1,FALSE))</f>
        <v>.</v>
      </c>
      <c r="HA33" s="9" t="str">
        <f>IF(ISNA(VLOOKUP($B33,Area_EM_90,Seq!D$1,FALSE)),".",VLOOKUP($B33,Area_EM_90,Seq!D$1,FALSE))</f>
        <v>.</v>
      </c>
      <c r="HB33" s="9" t="str">
        <f>IF(ISNA(VLOOKUP($B33,Area_EM_90,Seq!E$1,FALSE)),".",VLOOKUP($B33,Area_EM_90,Seq!E$1,FALSE))</f>
        <v>.</v>
      </c>
      <c r="HC33" s="9" t="str">
        <f>IF(ISNA(VLOOKUP($B33,Area_EM_90,Seq!F$1,FALSE)),".",VLOOKUP($B33,Area_EM_90,Seq!F$1,FALSE))</f>
        <v>.</v>
      </c>
      <c r="HD33" s="9" t="str">
        <f>IF(ISNA(VLOOKUP($B33,Area_EM_90,Seq!G$1,FALSE)),".",VLOOKUP($B33,Area_EM_90,Seq!G$1,FALSE))</f>
        <v>.</v>
      </c>
      <c r="HE33" s="9" t="str">
        <f>IF(ISNA(VLOOKUP($B33,Area_EM_90,Seq!H$1,FALSE)),".",VLOOKUP($B33,Area_EM_90,Seq!H$1,FALSE))</f>
        <v>.</v>
      </c>
      <c r="HF33" s="9" t="str">
        <f>IF(ISNA(VLOOKUP($B33,Area_EM_90,Seq!I$1,FALSE)),".",VLOOKUP($B33,Area_EM_90,Seq!I$1,FALSE))</f>
        <v>.</v>
      </c>
      <c r="HG33" s="9" t="str">
        <f>IF(ISNA(VLOOKUP($B33,Area_EM_90,Seq!J$1,FALSE)),".",VLOOKUP($B33,Area_EM_90,Seq!J$1,FALSE))</f>
        <v>.</v>
      </c>
      <c r="HH33" s="9" t="str">
        <f>IF(ISNA(VLOOKUP($B33,Area_EM_00,Seq!C$1,FALSE)),".",VLOOKUP($B33,Area_EM_00,Seq!C$1,FALSE))</f>
        <v>.</v>
      </c>
      <c r="HI33" s="9" t="str">
        <f>IF(ISNA(VLOOKUP($B33,Area_EM_00,Seq!D$1,FALSE)),".",VLOOKUP($B33,Area_EM_00,Seq!D$1,FALSE))</f>
        <v>.</v>
      </c>
      <c r="HJ33" s="9" t="str">
        <f>IF(ISNA(VLOOKUP($B33,Area_EM_00,Seq!E$1,FALSE)),".",VLOOKUP($B33,Area_EM_00,Seq!E$1,FALSE))</f>
        <v>.</v>
      </c>
      <c r="HK33" s="9" t="str">
        <f>IF(ISNA(VLOOKUP($B33,Area_EM_00,Seq!F$1,FALSE)),".",VLOOKUP($B33,Area_EM_00,Seq!F$1,FALSE))</f>
        <v>.</v>
      </c>
      <c r="HL33" s="9" t="str">
        <f>IF(ISNA(VLOOKUP($B33,Area_EM_00,Seq!G$1,FALSE)),".",VLOOKUP($B33,Area_EM_00,Seq!G$1,FALSE))</f>
        <v>.</v>
      </c>
      <c r="HM33" s="9" t="str">
        <f>IF(ISNA(VLOOKUP($B33,Area_EM_00,Seq!H$1,FALSE)),".",VLOOKUP($B33,Area_EM_00,Seq!H$1,FALSE))</f>
        <v>.</v>
      </c>
      <c r="HN33" s="9" t="str">
        <f>IF(ISNA(VLOOKUP($B33,Area_EM_00,Seq!I$1,FALSE)),".",VLOOKUP($B33,Area_EM_00,Seq!I$1,FALSE))</f>
        <v>.</v>
      </c>
      <c r="HO33" s="9" t="str">
        <f>IF(ISNA(VLOOKUP($B33,Area_EM_00,Seq!J$1,FALSE)),".",VLOOKUP($B33,Area_EM_00,Seq!J$1,FALSE))</f>
        <v>.</v>
      </c>
      <c r="HQ33" s="27"/>
      <c r="HR33" s="9">
        <f>IFERROR(VLOOKUP($B33,AREA_EM3_60_00,Seq!E$1,FALSE),".")</f>
        <v>55</v>
      </c>
      <c r="HS33" s="9">
        <f>IFERROR(VLOOKUP($B33,AREA_EM3_60_00,Seq!F$1,FALSE),".")</f>
        <v>142</v>
      </c>
      <c r="HT33" s="9">
        <f>IFERROR(VLOOKUP($B33,AREA_EM3_60_00,Seq!G$1,FALSE),".")</f>
        <v>154</v>
      </c>
      <c r="HU33" s="9">
        <f>IFERROR(VLOOKUP($B33,AREA_EM3_10,Seq!B$1,FALSE),".")</f>
        <v>0</v>
      </c>
      <c r="HV33" s="9">
        <f t="shared" si="41"/>
        <v>9604374</v>
      </c>
      <c r="HW33" s="9">
        <f t="shared" si="42"/>
        <v>16258864</v>
      </c>
      <c r="HX33" s="9">
        <f t="shared" si="43"/>
        <v>20644120.996898599</v>
      </c>
      <c r="HY33" s="9">
        <f t="shared" si="44"/>
        <v>27448086</v>
      </c>
    </row>
    <row r="34" spans="1:233">
      <c r="A34" s="25" t="s">
        <v>2368</v>
      </c>
      <c r="B34" s="26" t="str">
        <f t="shared" si="0"/>
        <v>Singapore</v>
      </c>
      <c r="C34" s="166" t="s">
        <v>1624</v>
      </c>
      <c r="D34" s="27">
        <f>VLOOKUP("CHN.NY.GDP.MKTP.KD",AREA_WB_6ATTRS,Seq!B$1,FALSE)/10000</f>
        <v>18294112.043860689</v>
      </c>
      <c r="E34" s="27">
        <f>VLOOKUP("CHN.NY.GDP.MKTP.KD",AREA_WB_6ATTRS,Seq!C$1,FALSE)/10000</f>
        <v>19245405.87014145</v>
      </c>
      <c r="F34" s="27">
        <f>VLOOKUP("CHN.NY.GDP.MKTP.KD",AREA_WB_6ATTRS,Seq!D$1,FALSE)/10000</f>
        <v>20996737.804324333</v>
      </c>
      <c r="G34" s="27">
        <f>VLOOKUP("CHN.NY.GDP.MKTP.KD",AREA_WB_6ATTRS,Seq!E$1,FALSE)/10000</f>
        <v>23285382.224995762</v>
      </c>
      <c r="H34" s="27">
        <f>VLOOKUP("CHN.NY.GDP.MKTP.KD",AREA_WB_6ATTRS,Seq!F$1,FALSE)/10000</f>
        <v>26824760.323195074</v>
      </c>
      <c r="I34" s="27">
        <f>VLOOKUP("CHN.NY.GDP.MKTP.KD",AREA_WB_6ATTRS,Seq!G$1,FALSE)/10000</f>
        <v>30446102.966826372</v>
      </c>
      <c r="J34" s="27">
        <f>VLOOKUP("CHN.NY.GDP.MKTP.KD",AREA_WB_6ATTRS,Seq!H$1,FALSE)/10000</f>
        <v>33125360.027907111</v>
      </c>
      <c r="K34" s="27">
        <f>VLOOKUP("CHN.NY.GDP.MKTP.KD",AREA_WB_6ATTRS,Seq!I$1,FALSE)/10000</f>
        <v>36967901.791144341</v>
      </c>
      <c r="L34" s="27">
        <f>VLOOKUP("CHN.NY.GDP.MKTP.KD",AREA_WB_6ATTRS,Seq!J$1,FALSE)/10000</f>
        <v>41145274.693543643</v>
      </c>
      <c r="M34" s="27">
        <f>VLOOKUP("CHN.NY.GDP.MKTP.KD",AREA_WB_6ATTRS,Seq!K$1,FALSE)/10000</f>
        <v>42832230.955979005</v>
      </c>
      <c r="N34" s="27">
        <f>VLOOKUP("CHN.NY.GDP.MKTP.KD",AREA_WB_6ATTRS,Seq!L$1,FALSE)/10000</f>
        <v>44459855.73230619</v>
      </c>
      <c r="O34" s="27">
        <f>VLOOKUP("CHN.NY.GDP.MKTP.KD",AREA_WB_6ATTRS,Seq!M$1,FALSE)/10000</f>
        <v>48550162.459678344</v>
      </c>
      <c r="P34" s="27">
        <f>VLOOKUP("CHN.NY.GDP.MKTP.KD",AREA_WB_6ATTRS,Seq!N$1,FALSE)/10000</f>
        <v>55444285.528952621</v>
      </c>
      <c r="Q34" s="27">
        <f>VLOOKUP("CHN.NY.GDP.MKTP.KD",AREA_WB_6ATTRS,Seq!O$1,FALSE)/10000</f>
        <v>63206485.503006078</v>
      </c>
      <c r="R34" s="27">
        <f>VLOOKUP("CHN.NY.GDP.MKTP.KD",AREA_WB_6ATTRS,Seq!P$1,FALSE)/10000</f>
        <v>71486535.103899792</v>
      </c>
      <c r="S34" s="27">
        <f>VLOOKUP("CHN.NY.GDP.MKTP.KD",AREA_WB_6ATTRS,Seq!Q$1,FALSE)/10000</f>
        <v>79278567.430224851</v>
      </c>
      <c r="T34" s="27">
        <f>VLOOKUP("CHN.NY.GDP.MKTP.KD",AREA_WB_6ATTRS,Seq!R$1,FALSE)/10000</f>
        <v>87206424.173247412</v>
      </c>
      <c r="U34" s="27">
        <f>VLOOKUP("CHN.NY.GDP.MKTP.KD",AREA_WB_6ATTRS,Seq!S$1,FALSE)/10000</f>
        <v>95316621.621359423</v>
      </c>
      <c r="V34" s="27">
        <f>VLOOKUP("CHN.NY.GDP.MKTP.KD",AREA_WB_6ATTRS,Seq!T$1,FALSE)/10000</f>
        <v>102751318.10782552</v>
      </c>
      <c r="W34" s="27">
        <f>VLOOKUP("CHN.NY.GDP.MKTP.KD",AREA_WB_6ATTRS,Seq!U$1,FALSE)/10000</f>
        <v>110560418.28402025</v>
      </c>
      <c r="X34" s="27">
        <f>VLOOKUP("CHN.NY.GDP.MKTP.KD",AREA_WB_6ATTRS,Seq!V$1,FALSE)/10000</f>
        <v>119847493.41987793</v>
      </c>
      <c r="Y34" s="27">
        <f>VLOOKUP("CHN.NY.GDP.MKTP.KD",AREA_WB_6ATTRS,Seq!W$1,FALSE)/10000</f>
        <v>129794835.37372778</v>
      </c>
      <c r="Z34" s="27">
        <f>VLOOKUP("CHN.NY.GDP.MKTP.KD",AREA_WB_6ATTRS,Seq!X$1,FALSE)/10000</f>
        <v>141606165.392737</v>
      </c>
      <c r="AA34" s="27">
        <f>VLOOKUP("CHN.NY.GDP.MKTP.KD",AREA_WB_6ATTRS,Seq!Y$1,FALSE)/10000</f>
        <v>155766781.9320105</v>
      </c>
      <c r="AB34" s="27">
        <f>VLOOKUP("CHN.NY.GDP.MKTP.KD",AREA_WB_6ATTRS,Seq!Z$1,FALSE)/10000</f>
        <v>171499226.90714428</v>
      </c>
      <c r="AC34" s="27">
        <f>VLOOKUP("CHN.NY.GDP.MKTP.KD",AREA_WB_6ATTRS,Seq!AA$1,FALSE)/10000</f>
        <v>190878639.54765138</v>
      </c>
      <c r="AD34" s="27">
        <f>VLOOKUP("CHN.NY.GDP.MKTP.KD",AREA_WB_6ATTRS,Seq!AB$1,FALSE)/10000</f>
        <v>215120226.77020231</v>
      </c>
      <c r="AE34" s="27">
        <f>VLOOKUP("CHN.NY.GDP.MKTP.KD",AREA_WB_6ATTRS,Seq!AC$1,FALSE)/10000</f>
        <v>245667298.97157177</v>
      </c>
      <c r="AF34" s="27">
        <f>VLOOKUP("CHN.NY.GDP.MKTP.KD",AREA_WB_6ATTRS,Seq!AD$1,FALSE)/10000</f>
        <v>269251359.67284226</v>
      </c>
      <c r="AG34" s="27">
        <f>VLOOKUP("CHN.NY.GDP.MKTP.KD",AREA_WB_6ATTRS,Seq!AE$1,FALSE)/10000</f>
        <v>294022484.76274431</v>
      </c>
      <c r="AH34" s="27">
        <f>VLOOKUP("CHN.NY.GDP.MKTP.KD",AREA_WB_6ATTRS,Seq!AF$1,FALSE)/10000</f>
        <v>324600823.17806971</v>
      </c>
      <c r="AI34" s="27">
        <f>VLOOKUP("CHN.NY.GDP.MKTP.KD",AREA_WB_6ATTRS,Seq!AG$1,FALSE)/10000</f>
        <v>354139498.08727396</v>
      </c>
      <c r="AJ34" s="27"/>
      <c r="AK34" s="27"/>
      <c r="AL34" s="27"/>
      <c r="AM34" s="27"/>
      <c r="AN34" s="27"/>
      <c r="AO34" s="27"/>
      <c r="AP34" s="27">
        <f>IFERROR(VLOOKUP(CONCATENATE($C34, ".NY.GDP.MKTP.KD"),AREA_WB_6ATTRS,Seq!B$1,FALSE)/10000,".")</f>
        <v>2283033.4871703619</v>
      </c>
      <c r="AQ34" s="27">
        <f>IFERROR(VLOOKUP(CONCATENATE($C34, ".NY.GDP.MKTP.KD"),AREA_WB_6ATTRS,Seq!C$1,FALSE)/10000,".")</f>
        <v>2527894.2771424581</v>
      </c>
      <c r="AR34" s="27">
        <f>IFERROR(VLOOKUP(CONCATENATE($C34, ".NY.GDP.MKTP.KD"),AREA_WB_6ATTRS,Seq!D$1,FALSE)/10000,".")</f>
        <v>2709554.5197040224</v>
      </c>
      <c r="AS34" s="27">
        <f>IFERROR(VLOOKUP(CONCATENATE($C34, ".NY.GDP.MKTP.KD"),AREA_WB_6ATTRS,Seq!E$1,FALSE)/10000,".")</f>
        <v>2941699.7888019667</v>
      </c>
      <c r="AT34" s="27">
        <f>IFERROR(VLOOKUP(CONCATENATE($C34, ".NY.GDP.MKTP.KD"),AREA_WB_6ATTRS,Seq!F$1,FALSE)/10000,".")</f>
        <v>3201306.4063571356</v>
      </c>
      <c r="AU34" s="27">
        <f>IFERROR(VLOOKUP(CONCATENATE($C34, ".NY.GDP.MKTP.KD"),AREA_WB_6ATTRS,Seq!G$1,FALSE)/10000,".")</f>
        <v>3180498.6630288586</v>
      </c>
      <c r="AV34" s="27">
        <f>IFERROR(VLOOKUP(CONCATENATE($C34, ".NY.GDP.MKTP.KD"),AREA_WB_6ATTRS,Seq!H$1,FALSE)/10000,".")</f>
        <v>3221441.2480333135</v>
      </c>
      <c r="AW34" s="27">
        <f>IFERROR(VLOOKUP(CONCATENATE($C34, ".NY.GDP.MKTP.KD"),AREA_WB_6ATTRS,Seq!I$1,FALSE)/10000,".")</f>
        <v>3568461.2707219673</v>
      </c>
      <c r="AX34" s="27">
        <f>IFERROR(VLOOKUP(CONCATENATE($C34, ".NY.GDP.MKTP.KD"),AREA_WB_6ATTRS,Seq!J$1,FALSE)/10000,".")</f>
        <v>3963611.164164654</v>
      </c>
      <c r="AY34" s="27">
        <f>IFERROR(VLOOKUP(CONCATENATE($C34, ".NY.GDP.MKTP.KD"),AREA_WB_6ATTRS,Seq!K$1,FALSE)/10000,".")</f>
        <v>4369017.0069255428</v>
      </c>
      <c r="AZ34" s="27">
        <f>IFERROR(VLOOKUP(CONCATENATE($C34, ".NY.GDP.MKTP.KD"),AREA_WB_6ATTRS,Seq!L$1,FALSE)/10000,".")</f>
        <v>4810573.9108578358</v>
      </c>
      <c r="BA34" s="27">
        <f>IFERROR(VLOOKUP(CONCATENATE($C34, ".NY.GDP.MKTP.KD"),AREA_WB_6ATTRS,Seq!M$1,FALSE)/10000,".")</f>
        <v>5122574.0432557696</v>
      </c>
      <c r="BB34" s="27">
        <f>IFERROR(VLOOKUP(CONCATENATE($C34, ".NY.GDP.MKTP.KD"),AREA_WB_6ATTRS,Seq!N$1,FALSE)/10000,".")</f>
        <v>5482744.6525419159</v>
      </c>
      <c r="BC34" s="27">
        <f>IFERROR(VLOOKUP(CONCATENATE($C34, ".NY.GDP.MKTP.KD"),AREA_WB_6ATTRS,Seq!O$1,FALSE)/10000,".")</f>
        <v>6112139.7323072013</v>
      </c>
      <c r="BD34" s="27">
        <f>IFERROR(VLOOKUP(CONCATENATE($C34, ".NY.GDP.MKTP.KD"),AREA_WB_6ATTRS,Seq!P$1,FALSE)/10000,".")</f>
        <v>6758502.3752827495</v>
      </c>
      <c r="BE34" s="27">
        <f>IFERROR(VLOOKUP(CONCATENATE($C34, ".NY.GDP.MKTP.KD"),AREA_WB_6ATTRS,Seq!Q$1,FALSE)/10000,".")</f>
        <v>7250410.8855962651</v>
      </c>
      <c r="BF34" s="27">
        <f>IFERROR(VLOOKUP(CONCATENATE($C34, ".NY.GDP.MKTP.KD"),AREA_WB_6ATTRS,Seq!R$1,FALSE)/10000,".")</f>
        <v>7803367.8182088574</v>
      </c>
      <c r="BG34" s="27">
        <f>IFERROR(VLOOKUP(CONCATENATE($C34, ".NY.GDP.MKTP.KD"),AREA_WB_6ATTRS,Seq!S$1,FALSE)/10000,".")</f>
        <v>8467237.5058916099</v>
      </c>
      <c r="BH34" s="27">
        <f>IFERROR(VLOOKUP(CONCATENATE($C34, ".NY.GDP.MKTP.KD"),AREA_WB_6ATTRS,Seq!T$1,FALSE)/10000,".")</f>
        <v>8283471.5452290783</v>
      </c>
      <c r="BI34" s="27">
        <f>IFERROR(VLOOKUP(CONCATENATE($C34, ".NY.GDP.MKTP.KD"),AREA_WB_6ATTRS,Seq!U$1,FALSE)/10000,".")</f>
        <v>8796779.4882546142</v>
      </c>
      <c r="BJ34" s="27">
        <f>IFERROR(VLOOKUP(CONCATENATE($C34, ".NY.GDP.MKTP.KD"),AREA_WB_6ATTRS,Seq!V$1,FALSE)/10000,".")</f>
        <v>9592265.2585621998</v>
      </c>
      <c r="BK34" s="27">
        <f>IFERROR(VLOOKUP(CONCATENATE($C34, ".NY.GDP.MKTP.KD"),AREA_WB_6ATTRS,Seq!W$1,FALSE)/10000,".")</f>
        <v>9481532.330657687</v>
      </c>
      <c r="BL34" s="27">
        <f>IFERROR(VLOOKUP(CONCATENATE($C34, ".NY.GDP.MKTP.KD"),AREA_WB_6ATTRS,Seq!X$1,FALSE)/10000,".")</f>
        <v>9879942.3165872674</v>
      </c>
      <c r="BM34" s="27">
        <f>IFERROR(VLOOKUP(CONCATENATE($C34, ".NY.GDP.MKTP.KD"),AREA_WB_6ATTRS,Seq!Y$1,FALSE)/10000,".")</f>
        <v>10332468.677624041</v>
      </c>
      <c r="BN34" s="27">
        <f>IFERROR(VLOOKUP(CONCATENATE($C34, ".NY.GDP.MKTP.KD"),AREA_WB_6ATTRS,Seq!Z$1,FALSE)/10000,".")</f>
        <v>11278829.439909648</v>
      </c>
      <c r="BO34" s="27">
        <f>IFERROR(VLOOKUP(CONCATENATE($C34, ".NY.GDP.MKTP.KD"),AREA_WB_6ATTRS,Seq!AA$1,FALSE)/10000,".")</f>
        <v>12110124.019686276</v>
      </c>
      <c r="BP34" s="27">
        <f>IFERROR(VLOOKUP(CONCATENATE($C34, ".NY.GDP.MKTP.KD"),AREA_WB_6ATTRS,Seq!AB$1,FALSE)/10000,".")</f>
        <v>13171411.743449392</v>
      </c>
      <c r="BQ34" s="27">
        <f>IFERROR(VLOOKUP(CONCATENATE($C34, ".NY.GDP.MKTP.KD"),AREA_WB_6ATTRS,Seq!AC$1,FALSE)/10000,".")</f>
        <v>14337996.974013425</v>
      </c>
      <c r="BR34" s="27">
        <f>IFERROR(VLOOKUP(CONCATENATE($C34, ".NY.GDP.MKTP.KD"),AREA_WB_6ATTRS,Seq!AD$1,FALSE)/10000,".")</f>
        <v>14581894.818517862</v>
      </c>
      <c r="BS34" s="27">
        <f>IFERROR(VLOOKUP(CONCATENATE($C34, ".NY.GDP.MKTP.KD"),AREA_WB_6ATTRS,Seq!AE$1,FALSE)/10000,".")</f>
        <v>14439030.836725608</v>
      </c>
      <c r="BT34" s="27">
        <f>IFERROR(VLOOKUP(CONCATENATE($C34, ".NY.GDP.MKTP.KD"),AREA_WB_6ATTRS,Seq!AF$1,FALSE)/10000,".")</f>
        <v>16570696.257431494</v>
      </c>
      <c r="BU34" s="27">
        <f>IFERROR(VLOOKUP(CONCATENATE($C34, ".NY.GDP.MKTP.KD"),AREA_WB_6ATTRS,Seq!AG$1,FALSE)/10000,".")</f>
        <v>17380858.244806416</v>
      </c>
      <c r="BV34" s="27"/>
      <c r="BW34" s="27"/>
      <c r="BX34" s="27"/>
      <c r="BY34" s="27"/>
      <c r="BZ34" s="27"/>
      <c r="CA34" s="27"/>
      <c r="CB34" s="27"/>
      <c r="CC34" s="27">
        <f>CNPop!A$48</f>
        <v>5.0000000000000001E-3</v>
      </c>
      <c r="CD34" s="27">
        <f>CNPop!B$48</f>
        <v>6.0000000000000001E-3</v>
      </c>
      <c r="CE34" s="27">
        <f>CNPop!C$48</f>
        <v>6.0000000000000001E-3</v>
      </c>
      <c r="CF34" s="27">
        <f>CNPop!D$48</f>
        <v>7.0000000000000001E-3</v>
      </c>
      <c r="CG34" s="27">
        <f>CNPop!E$48</f>
        <v>7.0000000000000001E-3</v>
      </c>
      <c r="CH34" s="27">
        <f>CNPop!F$48</f>
        <v>8.0000000000000002E-3</v>
      </c>
      <c r="CI34" s="27">
        <f>CNPop!G$48</f>
        <v>8.9999999999999993E-3</v>
      </c>
      <c r="CJ34" s="27">
        <f>CNPop!H$48</f>
        <v>0.01</v>
      </c>
      <c r="CK34" s="27">
        <f>CNPop!I$48</f>
        <v>1.0999999999999999E-2</v>
      </c>
      <c r="CL34" s="27">
        <f>CNPop!J$48</f>
        <v>1.2E-2</v>
      </c>
      <c r="CM34" s="27">
        <f>CNPop!K$48</f>
        <v>1.4E-2</v>
      </c>
      <c r="CN34" s="27">
        <f>CNPop!L$48</f>
        <v>1.6E-2</v>
      </c>
      <c r="CO34" s="27">
        <f>CNPop!M$48</f>
        <v>1.7000000000000001E-2</v>
      </c>
      <c r="CP34" s="27">
        <f>CNPop!N$48</f>
        <v>1.9E-2</v>
      </c>
      <c r="CQ34" s="27">
        <f>CNPop!O$48</f>
        <v>2.1000000000000001E-2</v>
      </c>
      <c r="CR34" s="27">
        <f>CNPop!P$48</f>
        <v>2.3E-2</v>
      </c>
      <c r="CS34" s="27">
        <f>CNPop!Q$48</f>
        <v>2.5999999999999999E-2</v>
      </c>
      <c r="CT34" s="27">
        <f>CNPop!R$48</f>
        <v>2.8000000000000001E-2</v>
      </c>
      <c r="CU34" s="27">
        <f>CNPop!S$48</f>
        <v>0.03</v>
      </c>
      <c r="CV34" s="27">
        <f>CNPop!T$48</f>
        <v>3.3000000000000002E-2</v>
      </c>
      <c r="CW34" s="27">
        <f>CNPop!U$48</f>
        <v>3.5999999999999997E-2</v>
      </c>
      <c r="CX34" s="27">
        <f>CNPop!V$48</f>
        <v>3.9E-2</v>
      </c>
      <c r="CY34" s="27">
        <f>CNPop!W$48</f>
        <v>4.2000000000000003E-2</v>
      </c>
      <c r="CZ34" s="27">
        <f>CNPop!X$48</f>
        <v>4.4999999999999998E-2</v>
      </c>
      <c r="DA34" s="27">
        <f>CNPop!Y$48</f>
        <v>4.9000000000000002E-2</v>
      </c>
      <c r="DB34" s="27">
        <f>CNPop!Z$48</f>
        <v>5.1999999999999998E-2</v>
      </c>
      <c r="DC34" s="27">
        <f>CNPop!AA$48</f>
        <v>5.6000000000000001E-2</v>
      </c>
      <c r="DD34" s="27">
        <f>CNPop!AB$48</f>
        <v>0.06</v>
      </c>
      <c r="DE34" s="27">
        <f>CNPop!AC$48</f>
        <v>6.3E-2</v>
      </c>
      <c r="DF34" s="27">
        <f>CNPop!AD$48</f>
        <v>6.8000000000000005E-2</v>
      </c>
      <c r="DG34" s="27">
        <f>CNPop!AE$48</f>
        <v>7.1999999999999995E-2</v>
      </c>
      <c r="DH34" s="27">
        <f>CNPop!AF$48</f>
        <v>7.5999999999999998E-2</v>
      </c>
      <c r="DI34" s="27">
        <f>CNPop!AG$48</f>
        <v>8.1000000000000003E-2</v>
      </c>
      <c r="DJ34" s="27">
        <f>CNPop!AH$48</f>
        <v>8.5000000000000006E-2</v>
      </c>
      <c r="DK34" s="27">
        <f>CNPop!AI$48</f>
        <v>0.09</v>
      </c>
      <c r="DL34" s="27">
        <f>CNPop!AJ$48</f>
        <v>9.5000000000000001E-2</v>
      </c>
      <c r="DM34" s="27">
        <f>CNPop!AK$48</f>
        <v>0.1</v>
      </c>
      <c r="DN34" s="27"/>
      <c r="DO34" s="27">
        <f t="shared" si="1"/>
        <v>0.26600000381469724</v>
      </c>
      <c r="DP34" s="27">
        <f t="shared" si="2"/>
        <v>0.26600000381469724</v>
      </c>
      <c r="DQ34" s="27">
        <f t="shared" si="3"/>
        <v>0.26600000381469724</v>
      </c>
      <c r="DR34" s="27">
        <f t="shared" si="4"/>
        <v>0.26600000381469724</v>
      </c>
      <c r="DS34" s="27">
        <f t="shared" si="5"/>
        <v>0.26600000381469724</v>
      </c>
      <c r="DT34" s="27">
        <f t="shared" si="6"/>
        <v>0.26600000381469724</v>
      </c>
      <c r="DU34" s="27">
        <f t="shared" si="7"/>
        <v>0.26600000381469724</v>
      </c>
      <c r="DV34" s="27">
        <f t="shared" si="8"/>
        <v>0.26600000381469724</v>
      </c>
      <c r="DW34" s="27">
        <f t="shared" si="9"/>
        <v>0.26600000381469724</v>
      </c>
      <c r="DX34" s="27">
        <f t="shared" si="10"/>
        <v>0.26600000381469724</v>
      </c>
      <c r="DY34" s="27">
        <f t="shared" si="11"/>
        <v>0.26600000381469724</v>
      </c>
      <c r="DZ34" s="27">
        <f t="shared" si="12"/>
        <v>0.26600000381469724</v>
      </c>
      <c r="EA34" s="27">
        <f t="shared" si="13"/>
        <v>0.26600000381469724</v>
      </c>
      <c r="EB34" s="27">
        <f t="shared" si="14"/>
        <v>0.26600000381469724</v>
      </c>
      <c r="EC34" s="27">
        <f t="shared" si="15"/>
        <v>0.26600000381469724</v>
      </c>
      <c r="ED34" s="27">
        <f t="shared" si="16"/>
        <v>0.33299999237060546</v>
      </c>
      <c r="EE34" s="27">
        <f t="shared" si="17"/>
        <v>0.30600000381469727</v>
      </c>
      <c r="EF34" s="27">
        <f t="shared" si="18"/>
        <v>0.31899999618530273</v>
      </c>
      <c r="EG34" s="27">
        <f t="shared" si="19"/>
        <v>0.33900001525878909</v>
      </c>
      <c r="EH34" s="27">
        <f t="shared" si="20"/>
        <v>0.36599998474121093</v>
      </c>
      <c r="EI34" s="27">
        <f t="shared" si="21"/>
        <v>0.36599998474121093</v>
      </c>
      <c r="EJ34" s="27">
        <f t="shared" si="22"/>
        <v>0.37900001525878907</v>
      </c>
      <c r="EK34" s="27">
        <f t="shared" si="23"/>
        <v>0.38799999237060545</v>
      </c>
      <c r="EL34" s="27">
        <f t="shared" si="24"/>
        <v>0.40900001525878904</v>
      </c>
      <c r="EM34" s="27">
        <f t="shared" si="25"/>
        <v>0.19399999999999998</v>
      </c>
      <c r="EN34" s="27">
        <f t="shared" si="26"/>
        <v>0.19399999999999998</v>
      </c>
      <c r="EO34" s="27">
        <f t="shared" si="27"/>
        <v>0.23399999618530273</v>
      </c>
      <c r="EP34" s="27">
        <f t="shared" si="37"/>
        <v>0.23700000762939452</v>
      </c>
      <c r="EQ34" s="27">
        <f t="shared" si="38"/>
        <v>0.25799999237060545</v>
      </c>
      <c r="ER34" s="27">
        <f t="shared" si="53"/>
        <v>0.25799999237060545</v>
      </c>
      <c r="ES34" s="27">
        <f t="shared" si="53"/>
        <v>0.25799999237060545</v>
      </c>
      <c r="ET34" s="27">
        <f t="shared" si="53"/>
        <v>0.25799999237060545</v>
      </c>
      <c r="EU34" s="27"/>
      <c r="EV34" s="27"/>
      <c r="EW34" s="27"/>
      <c r="EX34" s="27"/>
      <c r="EY34" s="27"/>
      <c r="EZ34" s="27" t="str">
        <f>IFERROR(VLOOKUP(CONCATENATE($C34,".SL.TLF.TERT.ZS"),AREA_WB_6ATTRS,Seq!B$1,FALSE)/100,".")</f>
        <v>.</v>
      </c>
      <c r="FA34" s="27" t="str">
        <f>IFERROR(VLOOKUP(CONCATENATE($C34,".SL.TLF.TERT.ZS"),AREA_WB_6ATTRS,Seq!C$1,FALSE)/100,".")</f>
        <v>.</v>
      </c>
      <c r="FB34" s="27" t="str">
        <f>IFERROR(VLOOKUP(CONCATENATE($C34,".SL.TLF.TERT.ZS"),AREA_WB_6ATTRS,Seq!D$1,FALSE)/100,".")</f>
        <v>.</v>
      </c>
      <c r="FC34" s="27" t="str">
        <f>IFERROR(VLOOKUP(CONCATENATE($C34,".SL.TLF.TERT.ZS"),AREA_WB_6ATTRS,Seq!E$1,FALSE)/100,".")</f>
        <v>.</v>
      </c>
      <c r="FD34" s="27" t="str">
        <f>IFERROR(VLOOKUP(CONCATENATE($C34,".SL.TLF.TERT.ZS"),AREA_WB_6ATTRS,Seq!F$1,FALSE)/100,".")</f>
        <v>.</v>
      </c>
      <c r="FE34" s="27" t="str">
        <f>IFERROR(VLOOKUP(CONCATENATE($C34,".SL.TLF.TERT.ZS"),AREA_WB_6ATTRS,Seq!G$1,FALSE)/100,".")</f>
        <v>.</v>
      </c>
      <c r="FF34" s="27" t="str">
        <f>IFERROR(VLOOKUP(CONCATENATE($C34,".SL.TLF.TERT.ZS"),AREA_WB_6ATTRS,Seq!H$1,FALSE)/100,".")</f>
        <v>.</v>
      </c>
      <c r="FG34" s="27" t="str">
        <f>IFERROR(VLOOKUP(CONCATENATE($C34,".SL.TLF.TERT.ZS"),AREA_WB_6ATTRS,Seq!I$1,FALSE)/100,".")</f>
        <v>.</v>
      </c>
      <c r="FH34" s="27" t="str">
        <f>IFERROR(VLOOKUP(CONCATENATE($C34,".SL.TLF.TERT.ZS"),AREA_WB_6ATTRS,Seq!J$1,FALSE)/100,".")</f>
        <v>.</v>
      </c>
      <c r="FI34" s="27" t="str">
        <f>IFERROR(VLOOKUP(CONCATENATE($C34,".SL.TLF.TERT.ZS"),AREA_WB_6ATTRS,Seq!K$1,FALSE)/100,".")</f>
        <v>.</v>
      </c>
      <c r="FJ34" s="27" t="str">
        <f>IFERROR(VLOOKUP(CONCATENATE($C34,".SL.TLF.TERT.ZS"),AREA_WB_6ATTRS,Seq!L$1,FALSE)/100,".")</f>
        <v>.</v>
      </c>
      <c r="FK34" s="27" t="str">
        <f>IFERROR(VLOOKUP(CONCATENATE($C34,".SL.TLF.TERT.ZS"),AREA_WB_6ATTRS,Seq!M$1,FALSE)/100,".")</f>
        <v>.</v>
      </c>
      <c r="FL34" s="27" t="str">
        <f>IFERROR(VLOOKUP(CONCATENATE($C34,".SL.TLF.TERT.ZS"),AREA_WB_6ATTRS,Seq!N$1,FALSE)/100,".")</f>
        <v>.</v>
      </c>
      <c r="FM34" s="27" t="str">
        <f>IFERROR(VLOOKUP(CONCATENATE($C34,".SL.TLF.TERT.ZS"),AREA_WB_6ATTRS,Seq!O$1,FALSE)/100,".")</f>
        <v>.</v>
      </c>
      <c r="FN34" s="27">
        <f>IFERROR(VLOOKUP(CONCATENATE($C34,".SL.TLF.TERT.ZS"),AREA_WB_6ATTRS,Seq!P$1,FALSE)/100,".")</f>
        <v>0.26600000381469724</v>
      </c>
      <c r="FO34" s="27">
        <f>IFERROR(VLOOKUP(CONCATENATE($C34,".SL.TLF.TERT.ZS"),AREA_WB_6ATTRS,Seq!Q$1,FALSE)/100,".")</f>
        <v>0.33299999237060546</v>
      </c>
      <c r="FP34" s="27">
        <f>IFERROR(VLOOKUP(CONCATENATE($C34,".SL.TLF.TERT.ZS"),AREA_WB_6ATTRS,Seq!R$1,FALSE)/100,".")</f>
        <v>0.30600000381469727</v>
      </c>
      <c r="FQ34" s="27">
        <f>IFERROR(VLOOKUP(CONCATENATE($C34,".SL.TLF.TERT.ZS"),AREA_WB_6ATTRS,Seq!S$1,FALSE)/100,".")</f>
        <v>0.31899999618530273</v>
      </c>
      <c r="FR34" s="27">
        <f>IFERROR(VLOOKUP(CONCATENATE($C34,".SL.TLF.TERT.ZS"),AREA_WB_6ATTRS,Seq!T$1,FALSE)/100,".")</f>
        <v>0.33900001525878909</v>
      </c>
      <c r="FS34" s="27" t="str">
        <f>IFERROR(VLOOKUP(CONCATENATE($C34,".SL.TLF.TERT.ZS"),AREA_WB_6ATTRS,Seq!U$1,FALSE)/100,".")</f>
        <v>.</v>
      </c>
      <c r="FT34" s="27">
        <f>IFERROR(VLOOKUP(CONCATENATE($C34,".SL.TLF.TERT.ZS"),AREA_WB_6ATTRS,Seq!V$1,FALSE)/100,".")</f>
        <v>0.36599998474121093</v>
      </c>
      <c r="FU34" s="27">
        <f>IFERROR(VLOOKUP(CONCATENATE($C34,".SL.TLF.TERT.ZS"),AREA_WB_6ATTRS,Seq!W$1,FALSE)/100,".")</f>
        <v>0.37900001525878907</v>
      </c>
      <c r="FV34" s="27">
        <f>IFERROR(VLOOKUP(CONCATENATE($C34,".SL.TLF.TERT.ZS"),AREA_WB_6ATTRS,Seq!X$1,FALSE)/100,".")</f>
        <v>0.38799999237060545</v>
      </c>
      <c r="FW34" s="27">
        <f>IFERROR(VLOOKUP(CONCATENATE($C34,".SL.TLF.TERT.ZS"),AREA_WB_6ATTRS,Seq!Y$1,FALSE)/100,".")</f>
        <v>0.40900001525878904</v>
      </c>
      <c r="FX34" s="27" t="str">
        <f>IFERROR(VLOOKUP(CONCATENATE($C34,".SL.TLF.TERT.ZS"),AREA_WB_6ATTRS,Seq!Z$1,FALSE)/100,".")</f>
        <v>.</v>
      </c>
      <c r="FY34" s="27">
        <f>IFERROR(VLOOKUP(CONCATENATE($C34,".SL.TLF.TERT.ZS"),AREA_WB_6ATTRS,Seq!AA$1,FALSE)/100,".")</f>
        <v>0.19399999999999998</v>
      </c>
      <c r="FZ34" s="27">
        <f>IFERROR(VLOOKUP(CONCATENATE($C34,".SL.TLF.TERT.ZS"),AREA_WB_6ATTRS,Seq!AB$1,FALSE)/100,".")</f>
        <v>0.23399999618530273</v>
      </c>
      <c r="GA34" s="27">
        <f>IFERROR(VLOOKUP(CONCATENATE($C34,".SL.TLF.TERT.ZS"),AREA_WB_6ATTRS,Seq!AC$1,FALSE)/100,".")</f>
        <v>0.23700000762939452</v>
      </c>
      <c r="GB34" s="27">
        <f>IFERROR(VLOOKUP(CONCATENATE($C34,".SL.TLF.TERT.ZS"),AREA_WB_6ATTRS,Seq!AD$1,FALSE)/100,".")</f>
        <v>0.25799999237060545</v>
      </c>
      <c r="GC34" s="27" t="str">
        <f>IFERROR(VLOOKUP(CONCATENATE($C34,".SL.TLF.TERT.ZS"),AREA_WB_6ATTRS,Seq!AE$1,FALSE)/100,".")</f>
        <v>.</v>
      </c>
      <c r="GD34" s="27" t="str">
        <f>IFERROR(VLOOKUP(CONCATENATE($C34,".SL.TLF.TERT.ZS"),AREA_WB_6ATTRS,Seq!AF$1,FALSE)/100,".")</f>
        <v>.</v>
      </c>
      <c r="GE34" s="27" t="str">
        <f>IFERROR(VLOOKUP(CONCATENATE($C34,".SL.TLF.TERT.ZS"),AREA_WB_6ATTRS,Seq!AG$1,FALSE)/100,".")</f>
        <v>.</v>
      </c>
      <c r="GF34" s="27" t="str">
        <f>IFERROR(VLOOKUP(CONCATENATE($C34,".SL.TLF.TERT.ZS"),AREA_WB_6ATTRS,Seq!AH$1,FALSE)/100,".")</f>
        <v>.</v>
      </c>
      <c r="GG34" s="27" t="str">
        <f>IFERROR(VLOOKUP(CONCATENATE($C34,".SL.TLF.TERT.ZS"),AREA_WB_6ATTRS,Seq!AI$1,FALSE)/100,".")</f>
        <v>.</v>
      </c>
      <c r="GH34" s="27" t="str">
        <f>IFERROR(VLOOKUP(CONCATENATE($C34,".SL.TLF.TERT.ZS"),AREA_WB_6ATTRS,Seq!AJ$1,FALSE)/100,".")</f>
        <v>.</v>
      </c>
      <c r="GI34" s="27" t="str">
        <f>IFERROR(VLOOKUP(CONCATENATE($C34,".SL.TLF.TERT.ZS"),AREA_WB_6ATTRS,Seq!AK$1,FALSE)/100,".")</f>
        <v>.</v>
      </c>
      <c r="GJ34" s="27" t="str">
        <f>IFERROR(VLOOKUP(CONCATENATE($C34,".SL.TLF.TERT.ZS"),AREA_WB_6ATTRS,Seq!AL$1,FALSE)/100,".")</f>
        <v>.</v>
      </c>
      <c r="GK34" s="27"/>
      <c r="GL34" s="27"/>
      <c r="GM34" s="27">
        <f t="shared" si="28"/>
        <v>0.76894656172328091</v>
      </c>
      <c r="GN34" s="27">
        <f t="shared" si="29"/>
        <v>0.66885461109287825</v>
      </c>
      <c r="GO34" s="27">
        <f t="shared" si="40"/>
        <v>0.66657563494624994</v>
      </c>
      <c r="GP34" s="27"/>
      <c r="GQ34" s="9">
        <f>IF(VLOOKUP($B34,EM_80!$B$1:$C$201,2,FALSE)&gt;0,VLOOKUP($B34,EM_80!$B$1:$C$201,2,FALSE),".")</f>
        <v>1856237</v>
      </c>
      <c r="GR34" s="9">
        <f t="shared" si="30"/>
        <v>2038000</v>
      </c>
      <c r="GS34" s="9">
        <f t="shared" si="31"/>
        <v>2684900</v>
      </c>
      <c r="GU34">
        <f t="shared" si="32"/>
        <v>2414000</v>
      </c>
      <c r="GV34">
        <f t="shared" si="33"/>
        <v>3047000</v>
      </c>
      <c r="GW34">
        <f t="shared" si="34"/>
        <v>4027900</v>
      </c>
      <c r="GX34">
        <f t="shared" si="35"/>
        <v>5076700</v>
      </c>
      <c r="GZ34" s="9" t="str">
        <f>IF(ISNA(VLOOKUP($B34,Area_EM_90,Seq!C$1,FALSE)),".",VLOOKUP($B34,Area_EM_90,Seq!C$1,FALSE))</f>
        <v>.</v>
      </c>
      <c r="HA34" s="9" t="str">
        <f>IF(ISNA(VLOOKUP($B34,Area_EM_90,Seq!D$1,FALSE)),".",VLOOKUP($B34,Area_EM_90,Seq!D$1,FALSE))</f>
        <v>.</v>
      </c>
      <c r="HB34" s="9" t="str">
        <f>IF(ISNA(VLOOKUP($B34,Area_EM_90,Seq!E$1,FALSE)),".",VLOOKUP($B34,Area_EM_90,Seq!E$1,FALSE))</f>
        <v>.</v>
      </c>
      <c r="HC34" s="9" t="str">
        <f>IF(ISNA(VLOOKUP($B34,Area_EM_90,Seq!F$1,FALSE)),".",VLOOKUP($B34,Area_EM_90,Seq!F$1,FALSE))</f>
        <v>.</v>
      </c>
      <c r="HD34" s="9" t="str">
        <f>IF(ISNA(VLOOKUP($B34,Area_EM_90,Seq!G$1,FALSE)),".",VLOOKUP($B34,Area_EM_90,Seq!G$1,FALSE))</f>
        <v>.</v>
      </c>
      <c r="HE34" s="9" t="str">
        <f>IF(ISNA(VLOOKUP($B34,Area_EM_90,Seq!H$1,FALSE)),".",VLOOKUP($B34,Area_EM_90,Seq!H$1,FALSE))</f>
        <v>.</v>
      </c>
      <c r="HF34" s="9" t="str">
        <f>IF(ISNA(VLOOKUP($B34,Area_EM_90,Seq!I$1,FALSE)),".",VLOOKUP($B34,Area_EM_90,Seq!I$1,FALSE))</f>
        <v>.</v>
      </c>
      <c r="HG34" s="9" t="str">
        <f>IF(ISNA(VLOOKUP($B34,Area_EM_90,Seq!J$1,FALSE)),".",VLOOKUP($B34,Area_EM_90,Seq!J$1,FALSE))</f>
        <v>.</v>
      </c>
      <c r="HH34" s="9" t="str">
        <f>IF(ISNA(VLOOKUP($B34,Area_EM_00,Seq!C$1,FALSE)),".",VLOOKUP($B34,Area_EM_00,Seq!C$1,FALSE))</f>
        <v>.</v>
      </c>
      <c r="HI34" s="9" t="str">
        <f>IF(ISNA(VLOOKUP($B34,Area_EM_00,Seq!D$1,FALSE)),".",VLOOKUP($B34,Area_EM_00,Seq!D$1,FALSE))</f>
        <v>.</v>
      </c>
      <c r="HJ34" s="9" t="str">
        <f>IF(ISNA(VLOOKUP($B34,Area_EM_00,Seq!E$1,FALSE)),".",VLOOKUP($B34,Area_EM_00,Seq!E$1,FALSE))</f>
        <v>.</v>
      </c>
      <c r="HK34" s="9" t="str">
        <f>IF(ISNA(VLOOKUP($B34,Area_EM_00,Seq!F$1,FALSE)),".",VLOOKUP($B34,Area_EM_00,Seq!F$1,FALSE))</f>
        <v>.</v>
      </c>
      <c r="HL34" s="9" t="str">
        <f>IF(ISNA(VLOOKUP($B34,Area_EM_00,Seq!G$1,FALSE)),".",VLOOKUP($B34,Area_EM_00,Seq!G$1,FALSE))</f>
        <v>.</v>
      </c>
      <c r="HM34" s="9" t="str">
        <f>IF(ISNA(VLOOKUP($B34,Area_EM_00,Seq!H$1,FALSE)),".",VLOOKUP($B34,Area_EM_00,Seq!H$1,FALSE))</f>
        <v>.</v>
      </c>
      <c r="HN34" s="9" t="str">
        <f>IF(ISNA(VLOOKUP($B34,Area_EM_00,Seq!I$1,FALSE)),".",VLOOKUP($B34,Area_EM_00,Seq!I$1,FALSE))</f>
        <v>.</v>
      </c>
      <c r="HO34" s="9" t="str">
        <f>IF(ISNA(VLOOKUP($B34,Area_EM_00,Seq!J$1,FALSE)),".",VLOOKUP($B34,Area_EM_00,Seq!J$1,FALSE))</f>
        <v>.</v>
      </c>
      <c r="HQ34" s="27"/>
      <c r="HR34" s="9">
        <f>IFERROR(VLOOKUP($B34,AREA_EM3_60_00,Seq!E$1,FALSE),".")</f>
        <v>218970</v>
      </c>
      <c r="HS34" s="9">
        <f>IFERROR(VLOOKUP($B34,AREA_EM3_60_00,Seq!F$1,FALSE),".")</f>
        <v>261396</v>
      </c>
      <c r="HT34" s="9">
        <f>IFERROR(VLOOKUP($B34,AREA_EM3_60_00,Seq!G$1,FALSE),".")</f>
        <v>348383</v>
      </c>
      <c r="HU34" s="9">
        <f>IFERROR(VLOOKUP($B34,AREA_EM3_10,Seq!B$1,FALSE),".")</f>
        <v>497929.14991063648</v>
      </c>
      <c r="HV34" s="9">
        <f t="shared" si="41"/>
        <v>2414000</v>
      </c>
      <c r="HW34" s="9">
        <f t="shared" si="42"/>
        <v>3047000</v>
      </c>
      <c r="HX34" s="9">
        <f t="shared" si="43"/>
        <v>4027900</v>
      </c>
      <c r="HY34" s="9">
        <f t="shared" si="44"/>
        <v>5076700</v>
      </c>
    </row>
    <row r="35" spans="1:233">
      <c r="A35" s="25" t="s">
        <v>2373</v>
      </c>
      <c r="B35" s="26" t="str">
        <f t="shared" si="0"/>
        <v>KoreaRep</v>
      </c>
      <c r="C35" s="166" t="s">
        <v>1462</v>
      </c>
      <c r="D35" s="27">
        <f>VLOOKUP("CHN.NY.GDP.MKTP.KD",AREA_WB_6ATTRS,Seq!B$1,FALSE)/10000</f>
        <v>18294112.043860689</v>
      </c>
      <c r="E35" s="27">
        <f>VLOOKUP("CHN.NY.GDP.MKTP.KD",AREA_WB_6ATTRS,Seq!C$1,FALSE)/10000</f>
        <v>19245405.87014145</v>
      </c>
      <c r="F35" s="27">
        <f>VLOOKUP("CHN.NY.GDP.MKTP.KD",AREA_WB_6ATTRS,Seq!D$1,FALSE)/10000</f>
        <v>20996737.804324333</v>
      </c>
      <c r="G35" s="27">
        <f>VLOOKUP("CHN.NY.GDP.MKTP.KD",AREA_WB_6ATTRS,Seq!E$1,FALSE)/10000</f>
        <v>23285382.224995762</v>
      </c>
      <c r="H35" s="27">
        <f>VLOOKUP("CHN.NY.GDP.MKTP.KD",AREA_WB_6ATTRS,Seq!F$1,FALSE)/10000</f>
        <v>26824760.323195074</v>
      </c>
      <c r="I35" s="27">
        <f>VLOOKUP("CHN.NY.GDP.MKTP.KD",AREA_WB_6ATTRS,Seq!G$1,FALSE)/10000</f>
        <v>30446102.966826372</v>
      </c>
      <c r="J35" s="27">
        <f>VLOOKUP("CHN.NY.GDP.MKTP.KD",AREA_WB_6ATTRS,Seq!H$1,FALSE)/10000</f>
        <v>33125360.027907111</v>
      </c>
      <c r="K35" s="27">
        <f>VLOOKUP("CHN.NY.GDP.MKTP.KD",AREA_WB_6ATTRS,Seq!I$1,FALSE)/10000</f>
        <v>36967901.791144341</v>
      </c>
      <c r="L35" s="27">
        <f>VLOOKUP("CHN.NY.GDP.MKTP.KD",AREA_WB_6ATTRS,Seq!J$1,FALSE)/10000</f>
        <v>41145274.693543643</v>
      </c>
      <c r="M35" s="27">
        <f>VLOOKUP("CHN.NY.GDP.MKTP.KD",AREA_WB_6ATTRS,Seq!K$1,FALSE)/10000</f>
        <v>42832230.955979005</v>
      </c>
      <c r="N35" s="27">
        <f>VLOOKUP("CHN.NY.GDP.MKTP.KD",AREA_WB_6ATTRS,Seq!L$1,FALSE)/10000</f>
        <v>44459855.73230619</v>
      </c>
      <c r="O35" s="27">
        <f>VLOOKUP("CHN.NY.GDP.MKTP.KD",AREA_WB_6ATTRS,Seq!M$1,FALSE)/10000</f>
        <v>48550162.459678344</v>
      </c>
      <c r="P35" s="27">
        <f>VLOOKUP("CHN.NY.GDP.MKTP.KD",AREA_WB_6ATTRS,Seq!N$1,FALSE)/10000</f>
        <v>55444285.528952621</v>
      </c>
      <c r="Q35" s="27">
        <f>VLOOKUP("CHN.NY.GDP.MKTP.KD",AREA_WB_6ATTRS,Seq!O$1,FALSE)/10000</f>
        <v>63206485.503006078</v>
      </c>
      <c r="R35" s="27">
        <f>VLOOKUP("CHN.NY.GDP.MKTP.KD",AREA_WB_6ATTRS,Seq!P$1,FALSE)/10000</f>
        <v>71486535.103899792</v>
      </c>
      <c r="S35" s="27">
        <f>VLOOKUP("CHN.NY.GDP.MKTP.KD",AREA_WB_6ATTRS,Seq!Q$1,FALSE)/10000</f>
        <v>79278567.430224851</v>
      </c>
      <c r="T35" s="27">
        <f>VLOOKUP("CHN.NY.GDP.MKTP.KD",AREA_WB_6ATTRS,Seq!R$1,FALSE)/10000</f>
        <v>87206424.173247412</v>
      </c>
      <c r="U35" s="27">
        <f>VLOOKUP("CHN.NY.GDP.MKTP.KD",AREA_WB_6ATTRS,Seq!S$1,FALSE)/10000</f>
        <v>95316621.621359423</v>
      </c>
      <c r="V35" s="27">
        <f>VLOOKUP("CHN.NY.GDP.MKTP.KD",AREA_WB_6ATTRS,Seq!T$1,FALSE)/10000</f>
        <v>102751318.10782552</v>
      </c>
      <c r="W35" s="27">
        <f>VLOOKUP("CHN.NY.GDP.MKTP.KD",AREA_WB_6ATTRS,Seq!U$1,FALSE)/10000</f>
        <v>110560418.28402025</v>
      </c>
      <c r="X35" s="27">
        <f>VLOOKUP("CHN.NY.GDP.MKTP.KD",AREA_WB_6ATTRS,Seq!V$1,FALSE)/10000</f>
        <v>119847493.41987793</v>
      </c>
      <c r="Y35" s="27">
        <f>VLOOKUP("CHN.NY.GDP.MKTP.KD",AREA_WB_6ATTRS,Seq!W$1,FALSE)/10000</f>
        <v>129794835.37372778</v>
      </c>
      <c r="Z35" s="27">
        <f>VLOOKUP("CHN.NY.GDP.MKTP.KD",AREA_WB_6ATTRS,Seq!X$1,FALSE)/10000</f>
        <v>141606165.392737</v>
      </c>
      <c r="AA35" s="27">
        <f>VLOOKUP("CHN.NY.GDP.MKTP.KD",AREA_WB_6ATTRS,Seq!Y$1,FALSE)/10000</f>
        <v>155766781.9320105</v>
      </c>
      <c r="AB35" s="27">
        <f>VLOOKUP("CHN.NY.GDP.MKTP.KD",AREA_WB_6ATTRS,Seq!Z$1,FALSE)/10000</f>
        <v>171499226.90714428</v>
      </c>
      <c r="AC35" s="27">
        <f>VLOOKUP("CHN.NY.GDP.MKTP.KD",AREA_WB_6ATTRS,Seq!AA$1,FALSE)/10000</f>
        <v>190878639.54765138</v>
      </c>
      <c r="AD35" s="27">
        <f>VLOOKUP("CHN.NY.GDP.MKTP.KD",AREA_WB_6ATTRS,Seq!AB$1,FALSE)/10000</f>
        <v>215120226.77020231</v>
      </c>
      <c r="AE35" s="27">
        <f>VLOOKUP("CHN.NY.GDP.MKTP.KD",AREA_WB_6ATTRS,Seq!AC$1,FALSE)/10000</f>
        <v>245667298.97157177</v>
      </c>
      <c r="AF35" s="27">
        <f>VLOOKUP("CHN.NY.GDP.MKTP.KD",AREA_WB_6ATTRS,Seq!AD$1,FALSE)/10000</f>
        <v>269251359.67284226</v>
      </c>
      <c r="AG35" s="27">
        <f>VLOOKUP("CHN.NY.GDP.MKTP.KD",AREA_WB_6ATTRS,Seq!AE$1,FALSE)/10000</f>
        <v>294022484.76274431</v>
      </c>
      <c r="AH35" s="27">
        <f>VLOOKUP("CHN.NY.GDP.MKTP.KD",AREA_WB_6ATTRS,Seq!AF$1,FALSE)/10000</f>
        <v>324600823.17806971</v>
      </c>
      <c r="AI35" s="27">
        <f>VLOOKUP("CHN.NY.GDP.MKTP.KD",AREA_WB_6ATTRS,Seq!AG$1,FALSE)/10000</f>
        <v>354139498.08727396</v>
      </c>
      <c r="AJ35" s="27"/>
      <c r="AK35" s="27"/>
      <c r="AL35" s="27"/>
      <c r="AM35" s="27"/>
      <c r="AN35" s="27"/>
      <c r="AO35" s="27"/>
      <c r="AP35" s="27">
        <f>IFERROR(VLOOKUP(CONCATENATE($C35, ".NY.GDP.MKTP.KD"),AREA_WB_6ATTRS,Seq!B$1,FALSE)/10000,".")</f>
        <v>12802912.31657372</v>
      </c>
      <c r="AQ35" s="27">
        <f>IFERROR(VLOOKUP(CONCATENATE($C35, ".NY.GDP.MKTP.KD"),AREA_WB_6ATTRS,Seq!C$1,FALSE)/10000,".")</f>
        <v>13591957.869483884</v>
      </c>
      <c r="AR35" s="27">
        <f>IFERROR(VLOOKUP(CONCATENATE($C35, ".NY.GDP.MKTP.KD"),AREA_WB_6ATTRS,Seq!D$1,FALSE)/10000,".")</f>
        <v>14587576.788821377</v>
      </c>
      <c r="AS35" s="27">
        <f>IFERROR(VLOOKUP(CONCATENATE($C35, ".NY.GDP.MKTP.KD"),AREA_WB_6ATTRS,Seq!E$1,FALSE)/10000,".")</f>
        <v>16159372.342936376</v>
      </c>
      <c r="AT35" s="27">
        <f>IFERROR(VLOOKUP(CONCATENATE($C35, ".NY.GDP.MKTP.KD"),AREA_WB_6ATTRS,Seq!F$1,FALSE)/10000,".")</f>
        <v>17468653.530184764</v>
      </c>
      <c r="AU35" s="27">
        <f>IFERROR(VLOOKUP(CONCATENATE($C35, ".NY.GDP.MKTP.KD"),AREA_WB_6ATTRS,Seq!G$1,FALSE)/10000,".")</f>
        <v>18656964.262701444</v>
      </c>
      <c r="AV35" s="27">
        <f>IFERROR(VLOOKUP(CONCATENATE($C35, ".NY.GDP.MKTP.KD"),AREA_WB_6ATTRS,Seq!H$1,FALSE)/10000,".")</f>
        <v>20638118.157649077</v>
      </c>
      <c r="AW35" s="27">
        <f>IFERROR(VLOOKUP(CONCATENATE($C35, ".NY.GDP.MKTP.KD"),AREA_WB_6ATTRS,Seq!I$1,FALSE)/10000,".")</f>
        <v>22929800.370903209</v>
      </c>
      <c r="AX35" s="27">
        <f>IFERROR(VLOOKUP(CONCATENATE($C35, ".NY.GDP.MKTP.KD"),AREA_WB_6ATTRS,Seq!J$1,FALSE)/10000,".")</f>
        <v>25369810.575436011</v>
      </c>
      <c r="AY35" s="27">
        <f>IFERROR(VLOOKUP(CONCATENATE($C35, ".NY.GDP.MKTP.KD"),AREA_WB_6ATTRS,Seq!K$1,FALSE)/10000,".")</f>
        <v>27080873.319473371</v>
      </c>
      <c r="AZ35" s="27">
        <f>IFERROR(VLOOKUP(CONCATENATE($C35, ".NY.GDP.MKTP.KD"),AREA_WB_6ATTRS,Seq!L$1,FALSE)/10000,".")</f>
        <v>29560177.721546639</v>
      </c>
      <c r="BA35" s="27">
        <f>IFERROR(VLOOKUP(CONCATENATE($C35, ".NY.GDP.MKTP.KD"),AREA_WB_6ATTRS,Seq!M$1,FALSE)/10000,".")</f>
        <v>32336820.201091252</v>
      </c>
      <c r="BB35" s="27">
        <f>IFERROR(VLOOKUP(CONCATENATE($C35, ".NY.GDP.MKTP.KD"),AREA_WB_6ATTRS,Seq!N$1,FALSE)/10000,".")</f>
        <v>34236832.453780226</v>
      </c>
      <c r="BC35" s="27">
        <f>IFERROR(VLOOKUP(CONCATENATE($C35, ".NY.GDP.MKTP.KD"),AREA_WB_6ATTRS,Seq!O$1,FALSE)/10000,".")</f>
        <v>36336845.996225901</v>
      </c>
      <c r="BD35" s="27">
        <f>IFERROR(VLOOKUP(CONCATENATE($C35, ".NY.GDP.MKTP.KD"),AREA_WB_6ATTRS,Seq!P$1,FALSE)/10000,".")</f>
        <v>39438746.357217945</v>
      </c>
      <c r="BE35" s="27">
        <f>IFERROR(VLOOKUP(CONCATENATE($C35, ".NY.GDP.MKTP.KD"),AREA_WB_6ATTRS,Seq!Q$1,FALSE)/10000,".")</f>
        <v>43054863.325807869</v>
      </c>
      <c r="BF35" s="27">
        <f>IFERROR(VLOOKUP(CONCATENATE($C35, ".NY.GDP.MKTP.KD"),AREA_WB_6ATTRS,Seq!R$1,FALSE)/10000,".")</f>
        <v>46068109.782989331</v>
      </c>
      <c r="BG35" s="27">
        <f>IFERROR(VLOOKUP(CONCATENATE($C35, ".NY.GDP.MKTP.KD"),AREA_WB_6ATTRS,Seq!S$1,FALSE)/10000,".")</f>
        <v>48210717.387559049</v>
      </c>
      <c r="BH35" s="27">
        <f>IFERROR(VLOOKUP(CONCATENATE($C35, ".NY.GDP.MKTP.KD"),AREA_WB_6ATTRS,Seq!T$1,FALSE)/10000,".")</f>
        <v>44906133.444648817</v>
      </c>
      <c r="BI35" s="27">
        <f>IFERROR(VLOOKUP(CONCATENATE($C35, ".NY.GDP.MKTP.KD"),AREA_WB_6ATTRS,Seq!U$1,FALSE)/10000,".")</f>
        <v>49166074.271978177</v>
      </c>
      <c r="BJ35" s="27">
        <f>IFERROR(VLOOKUP(CONCATENATE($C35, ".NY.GDP.MKTP.KD"),AREA_WB_6ATTRS,Seq!V$1,FALSE)/10000,".")</f>
        <v>53338402.772865526</v>
      </c>
      <c r="BK35" s="27">
        <f>IFERROR(VLOOKUP(CONCATENATE($C35, ".NY.GDP.MKTP.KD"),AREA_WB_6ATTRS,Seq!W$1,FALSE)/10000,".")</f>
        <v>55457792.87685582</v>
      </c>
      <c r="BL35" s="27">
        <f>IFERROR(VLOOKUP(CONCATENATE($C35, ".NY.GDP.MKTP.KD"),AREA_WB_6ATTRS,Seq!X$1,FALSE)/10000,".")</f>
        <v>59423034.781105578</v>
      </c>
      <c r="BM35" s="27">
        <f>IFERROR(VLOOKUP(CONCATENATE($C35, ".NY.GDP.MKTP.KD"),AREA_WB_6ATTRS,Seq!Y$1,FALSE)/10000,".")</f>
        <v>61088529.293151513</v>
      </c>
      <c r="BN35" s="27">
        <f>IFERROR(VLOOKUP(CONCATENATE($C35, ".NY.GDP.MKTP.KD"),AREA_WB_6ATTRS,Seq!Z$1,FALSE)/10000,".")</f>
        <v>63910220.910139784</v>
      </c>
      <c r="BO35" s="27">
        <f>IFERROR(VLOOKUP(CONCATENATE($C35, ".NY.GDP.MKTP.KD"),AREA_WB_6ATTRS,Seq!AA$1,FALSE)/10000,".")</f>
        <v>66439246.58354111</v>
      </c>
      <c r="BP35" s="27">
        <f>IFERROR(VLOOKUP(CONCATENATE($C35, ".NY.GDP.MKTP.KD"),AREA_WB_6ATTRS,Seq!AB$1,FALSE)/10000,".")</f>
        <v>69879925.826558828</v>
      </c>
      <c r="BQ35" s="27">
        <f>IFERROR(VLOOKUP(CONCATENATE($C35, ".NY.GDP.MKTP.KD"),AREA_WB_6ATTRS,Seq!AC$1,FALSE)/10000,".")</f>
        <v>73447871.831107989</v>
      </c>
      <c r="BR35" s="27">
        <f>IFERROR(VLOOKUP(CONCATENATE($C35, ".NY.GDP.MKTP.KD"),AREA_WB_6ATTRS,Seq!AD$1,FALSE)/10000,".")</f>
        <v>75135980.11247395</v>
      </c>
      <c r="BS35" s="27">
        <f>IFERROR(VLOOKUP(CONCATENATE($C35, ".NY.GDP.MKTP.KD"),AREA_WB_6ATTRS,Seq!AE$1,FALSE)/10000,".")</f>
        <v>75376039.287432194</v>
      </c>
      <c r="BT35" s="27">
        <f>IFERROR(VLOOKUP(CONCATENATE($C35, ".NY.GDP.MKTP.KD"),AREA_WB_6ATTRS,Seq!AF$1,FALSE)/10000,".")</f>
        <v>80139996.452585608</v>
      </c>
      <c r="BU35" s="27">
        <f>IFERROR(VLOOKUP(CONCATENATE($C35, ".NY.GDP.MKTP.KD"),AREA_WB_6ATTRS,Seq!AG$1,FALSE)/10000,".")</f>
        <v>83052342.793034747</v>
      </c>
      <c r="BV35" s="27"/>
      <c r="BW35" s="27"/>
      <c r="BX35" s="27"/>
      <c r="BY35" s="27"/>
      <c r="BZ35" s="27"/>
      <c r="CA35" s="27"/>
      <c r="CB35" s="27"/>
      <c r="CC35" s="27">
        <f>CNPop!A$48</f>
        <v>5.0000000000000001E-3</v>
      </c>
      <c r="CD35" s="27">
        <f>CNPop!B$48</f>
        <v>6.0000000000000001E-3</v>
      </c>
      <c r="CE35" s="27">
        <f>CNPop!C$48</f>
        <v>6.0000000000000001E-3</v>
      </c>
      <c r="CF35" s="27">
        <f>CNPop!D$48</f>
        <v>7.0000000000000001E-3</v>
      </c>
      <c r="CG35" s="27">
        <f>CNPop!E$48</f>
        <v>7.0000000000000001E-3</v>
      </c>
      <c r="CH35" s="27">
        <f>CNPop!F$48</f>
        <v>8.0000000000000002E-3</v>
      </c>
      <c r="CI35" s="27">
        <f>CNPop!G$48</f>
        <v>8.9999999999999993E-3</v>
      </c>
      <c r="CJ35" s="27">
        <f>CNPop!H$48</f>
        <v>0.01</v>
      </c>
      <c r="CK35" s="27">
        <f>CNPop!I$48</f>
        <v>1.0999999999999999E-2</v>
      </c>
      <c r="CL35" s="27">
        <f>CNPop!J$48</f>
        <v>1.2E-2</v>
      </c>
      <c r="CM35" s="27">
        <f>CNPop!K$48</f>
        <v>1.4E-2</v>
      </c>
      <c r="CN35" s="27">
        <f>CNPop!L$48</f>
        <v>1.6E-2</v>
      </c>
      <c r="CO35" s="27">
        <f>CNPop!M$48</f>
        <v>1.7000000000000001E-2</v>
      </c>
      <c r="CP35" s="27">
        <f>CNPop!N$48</f>
        <v>1.9E-2</v>
      </c>
      <c r="CQ35" s="27">
        <f>CNPop!O$48</f>
        <v>2.1000000000000001E-2</v>
      </c>
      <c r="CR35" s="27">
        <f>CNPop!P$48</f>
        <v>2.3E-2</v>
      </c>
      <c r="CS35" s="27">
        <f>CNPop!Q$48</f>
        <v>2.5999999999999999E-2</v>
      </c>
      <c r="CT35" s="27">
        <f>CNPop!R$48</f>
        <v>2.8000000000000001E-2</v>
      </c>
      <c r="CU35" s="27">
        <f>CNPop!S$48</f>
        <v>0.03</v>
      </c>
      <c r="CV35" s="27">
        <f>CNPop!T$48</f>
        <v>3.3000000000000002E-2</v>
      </c>
      <c r="CW35" s="27">
        <f>CNPop!U$48</f>
        <v>3.5999999999999997E-2</v>
      </c>
      <c r="CX35" s="27">
        <f>CNPop!V$48</f>
        <v>3.9E-2</v>
      </c>
      <c r="CY35" s="27">
        <f>CNPop!W$48</f>
        <v>4.2000000000000003E-2</v>
      </c>
      <c r="CZ35" s="27">
        <f>CNPop!X$48</f>
        <v>4.4999999999999998E-2</v>
      </c>
      <c r="DA35" s="27">
        <f>CNPop!Y$48</f>
        <v>4.9000000000000002E-2</v>
      </c>
      <c r="DB35" s="27">
        <f>CNPop!Z$48</f>
        <v>5.1999999999999998E-2</v>
      </c>
      <c r="DC35" s="27">
        <f>CNPop!AA$48</f>
        <v>5.6000000000000001E-2</v>
      </c>
      <c r="DD35" s="27">
        <f>CNPop!AB$48</f>
        <v>0.06</v>
      </c>
      <c r="DE35" s="27">
        <f>CNPop!AC$48</f>
        <v>6.3E-2</v>
      </c>
      <c r="DF35" s="27">
        <f>CNPop!AD$48</f>
        <v>6.8000000000000005E-2</v>
      </c>
      <c r="DG35" s="27">
        <f>CNPop!AE$48</f>
        <v>7.1999999999999995E-2</v>
      </c>
      <c r="DH35" s="27">
        <f>CNPop!AF$48</f>
        <v>7.5999999999999998E-2</v>
      </c>
      <c r="DI35" s="27">
        <f>CNPop!AG$48</f>
        <v>8.1000000000000003E-2</v>
      </c>
      <c r="DJ35" s="27">
        <f>CNPop!AH$48</f>
        <v>8.5000000000000006E-2</v>
      </c>
      <c r="DK35" s="27">
        <f>CNPop!AI$48</f>
        <v>0.09</v>
      </c>
      <c r="DL35" s="27">
        <f>CNPop!AJ$48</f>
        <v>9.5000000000000001E-2</v>
      </c>
      <c r="DM35" s="27">
        <f>CNPop!AK$48</f>
        <v>0.1</v>
      </c>
      <c r="DN35" s="27"/>
      <c r="DO35" s="27">
        <f t="shared" si="1"/>
        <v>0.14600000381469727</v>
      </c>
      <c r="DP35" s="27">
        <f t="shared" si="2"/>
        <v>0.14600000381469727</v>
      </c>
      <c r="DQ35" s="27">
        <f t="shared" si="3"/>
        <v>0.14600000381469727</v>
      </c>
      <c r="DR35" s="27">
        <f t="shared" si="4"/>
        <v>0.14600000381469727</v>
      </c>
      <c r="DS35" s="27">
        <f t="shared" si="5"/>
        <v>0.14600000381469727</v>
      </c>
      <c r="DT35" s="27">
        <f t="shared" si="6"/>
        <v>0.14600000381469727</v>
      </c>
      <c r="DU35" s="27">
        <f t="shared" si="7"/>
        <v>0.14600000381469727</v>
      </c>
      <c r="DV35" s="27">
        <f t="shared" si="8"/>
        <v>0.14600000381469727</v>
      </c>
      <c r="DW35" s="27">
        <f t="shared" si="9"/>
        <v>0.14600000381469727</v>
      </c>
      <c r="DX35" s="27">
        <f t="shared" si="10"/>
        <v>0.14600000381469727</v>
      </c>
      <c r="DY35" s="27">
        <f t="shared" si="11"/>
        <v>0.14600000381469727</v>
      </c>
      <c r="DZ35" s="27">
        <f t="shared" si="12"/>
        <v>0.14600000381469727</v>
      </c>
      <c r="EA35" s="27">
        <f t="shared" si="13"/>
        <v>0.16200000762939454</v>
      </c>
      <c r="EB35" s="27">
        <f t="shared" si="14"/>
        <v>0.17799999237060546</v>
      </c>
      <c r="EC35" s="27">
        <f t="shared" si="15"/>
        <v>0.18200000762939453</v>
      </c>
      <c r="ED35" s="27">
        <f t="shared" si="16"/>
        <v>0.19200000762939454</v>
      </c>
      <c r="EE35" s="27">
        <f t="shared" si="17"/>
        <v>0.2</v>
      </c>
      <c r="EF35" s="27">
        <f t="shared" si="18"/>
        <v>0.20299999237060548</v>
      </c>
      <c r="EG35" s="27">
        <f t="shared" si="19"/>
        <v>0.23200000762939454</v>
      </c>
      <c r="EH35" s="27">
        <f t="shared" si="20"/>
        <v>0.23499999999999999</v>
      </c>
      <c r="EI35" s="27">
        <f t="shared" si="21"/>
        <v>0.24</v>
      </c>
      <c r="EJ35" s="27">
        <f t="shared" si="22"/>
        <v>0.24899999618530275</v>
      </c>
      <c r="EK35" s="27">
        <f t="shared" si="23"/>
        <v>0.26700000762939452</v>
      </c>
      <c r="EL35" s="27">
        <f t="shared" si="24"/>
        <v>0.30299999237060549</v>
      </c>
      <c r="EM35" s="27">
        <f t="shared" si="25"/>
        <v>0.3120000076293945</v>
      </c>
      <c r="EN35" s="27">
        <f t="shared" si="26"/>
        <v>0.32299999237060545</v>
      </c>
      <c r="EO35" s="27">
        <f t="shared" si="27"/>
        <v>0.33700000762939453</v>
      </c>
      <c r="EP35" s="27">
        <f t="shared" si="37"/>
        <v>0.35</v>
      </c>
      <c r="EQ35" s="27">
        <f t="shared" si="38"/>
        <v>0.35</v>
      </c>
      <c r="ER35" s="27">
        <f t="shared" si="53"/>
        <v>0.35</v>
      </c>
      <c r="ES35" s="27">
        <f t="shared" si="53"/>
        <v>0.35</v>
      </c>
      <c r="ET35" s="27">
        <f t="shared" si="53"/>
        <v>0.35</v>
      </c>
      <c r="EU35" s="27"/>
      <c r="EV35" s="27"/>
      <c r="EW35" s="27"/>
      <c r="EX35" s="27"/>
      <c r="EY35" s="27"/>
      <c r="EZ35" s="27" t="str">
        <f>IFERROR(VLOOKUP(CONCATENATE($C35,".SL.TLF.TERT.ZS"),AREA_WB_6ATTRS,Seq!B$1,FALSE)/100,".")</f>
        <v>.</v>
      </c>
      <c r="FA35" s="27" t="str">
        <f>IFERROR(VLOOKUP(CONCATENATE($C35,".SL.TLF.TERT.ZS"),AREA_WB_6ATTRS,Seq!C$1,FALSE)/100,".")</f>
        <v>.</v>
      </c>
      <c r="FB35" s="27" t="str">
        <f>IFERROR(VLOOKUP(CONCATENATE($C35,".SL.TLF.TERT.ZS"),AREA_WB_6ATTRS,Seq!D$1,FALSE)/100,".")</f>
        <v>.</v>
      </c>
      <c r="FC35" s="27" t="str">
        <f>IFERROR(VLOOKUP(CONCATENATE($C35,".SL.TLF.TERT.ZS"),AREA_WB_6ATTRS,Seq!E$1,FALSE)/100,".")</f>
        <v>.</v>
      </c>
      <c r="FD35" s="27" t="str">
        <f>IFERROR(VLOOKUP(CONCATENATE($C35,".SL.TLF.TERT.ZS"),AREA_WB_6ATTRS,Seq!F$1,FALSE)/100,".")</f>
        <v>.</v>
      </c>
      <c r="FE35" s="27" t="str">
        <f>IFERROR(VLOOKUP(CONCATENATE($C35,".SL.TLF.TERT.ZS"),AREA_WB_6ATTRS,Seq!G$1,FALSE)/100,".")</f>
        <v>.</v>
      </c>
      <c r="FF35" s="27" t="str">
        <f>IFERROR(VLOOKUP(CONCATENATE($C35,".SL.TLF.TERT.ZS"),AREA_WB_6ATTRS,Seq!H$1,FALSE)/100,".")</f>
        <v>.</v>
      </c>
      <c r="FG35" s="27" t="str">
        <f>IFERROR(VLOOKUP(CONCATENATE($C35,".SL.TLF.TERT.ZS"),AREA_WB_6ATTRS,Seq!I$1,FALSE)/100,".")</f>
        <v>.</v>
      </c>
      <c r="FH35" s="27" t="str">
        <f>IFERROR(VLOOKUP(CONCATENATE($C35,".SL.TLF.TERT.ZS"),AREA_WB_6ATTRS,Seq!J$1,FALSE)/100,".")</f>
        <v>.</v>
      </c>
      <c r="FI35" s="27" t="str">
        <f>IFERROR(VLOOKUP(CONCATENATE($C35,".SL.TLF.TERT.ZS"),AREA_WB_6ATTRS,Seq!K$1,FALSE)/100,".")</f>
        <v>.</v>
      </c>
      <c r="FJ35" s="27" t="str">
        <f>IFERROR(VLOOKUP(CONCATENATE($C35,".SL.TLF.TERT.ZS"),AREA_WB_6ATTRS,Seq!L$1,FALSE)/100,".")</f>
        <v>.</v>
      </c>
      <c r="FK35" s="27">
        <f>IFERROR(VLOOKUP(CONCATENATE($C35,".SL.TLF.TERT.ZS"),AREA_WB_6ATTRS,Seq!M$1,FALSE)/100,".")</f>
        <v>0.14600000381469727</v>
      </c>
      <c r="FL35" s="27">
        <f>IFERROR(VLOOKUP(CONCATENATE($C35,".SL.TLF.TERT.ZS"),AREA_WB_6ATTRS,Seq!N$1,FALSE)/100,".")</f>
        <v>0.16200000762939454</v>
      </c>
      <c r="FM35" s="27">
        <f>IFERROR(VLOOKUP(CONCATENATE($C35,".SL.TLF.TERT.ZS"),AREA_WB_6ATTRS,Seq!O$1,FALSE)/100,".")</f>
        <v>0.17799999237060546</v>
      </c>
      <c r="FN35" s="27">
        <f>IFERROR(VLOOKUP(CONCATENATE($C35,".SL.TLF.TERT.ZS"),AREA_WB_6ATTRS,Seq!P$1,FALSE)/100,".")</f>
        <v>0.18200000762939453</v>
      </c>
      <c r="FO35" s="27">
        <f>IFERROR(VLOOKUP(CONCATENATE($C35,".SL.TLF.TERT.ZS"),AREA_WB_6ATTRS,Seq!Q$1,FALSE)/100,".")</f>
        <v>0.19200000762939454</v>
      </c>
      <c r="FP35" s="27">
        <f>IFERROR(VLOOKUP(CONCATENATE($C35,".SL.TLF.TERT.ZS"),AREA_WB_6ATTRS,Seq!R$1,FALSE)/100,".")</f>
        <v>0.2</v>
      </c>
      <c r="FQ35" s="27">
        <f>IFERROR(VLOOKUP(CONCATENATE($C35,".SL.TLF.TERT.ZS"),AREA_WB_6ATTRS,Seq!S$1,FALSE)/100,".")</f>
        <v>0.20299999237060548</v>
      </c>
      <c r="FR35" s="27">
        <f>IFERROR(VLOOKUP(CONCATENATE($C35,".SL.TLF.TERT.ZS"),AREA_WB_6ATTRS,Seq!T$1,FALSE)/100,".")</f>
        <v>0.23200000762939454</v>
      </c>
      <c r="FS35" s="27">
        <f>IFERROR(VLOOKUP(CONCATENATE($C35,".SL.TLF.TERT.ZS"),AREA_WB_6ATTRS,Seq!U$1,FALSE)/100,".")</f>
        <v>0.23499999999999999</v>
      </c>
      <c r="FT35" s="27">
        <f>IFERROR(VLOOKUP(CONCATENATE($C35,".SL.TLF.TERT.ZS"),AREA_WB_6ATTRS,Seq!V$1,FALSE)/100,".")</f>
        <v>0.24</v>
      </c>
      <c r="FU35" s="27">
        <f>IFERROR(VLOOKUP(CONCATENATE($C35,".SL.TLF.TERT.ZS"),AREA_WB_6ATTRS,Seq!W$1,FALSE)/100,".")</f>
        <v>0.24899999618530275</v>
      </c>
      <c r="FV35" s="27">
        <f>IFERROR(VLOOKUP(CONCATENATE($C35,".SL.TLF.TERT.ZS"),AREA_WB_6ATTRS,Seq!X$1,FALSE)/100,".")</f>
        <v>0.26700000762939452</v>
      </c>
      <c r="FW35" s="27">
        <f>IFERROR(VLOOKUP(CONCATENATE($C35,".SL.TLF.TERT.ZS"),AREA_WB_6ATTRS,Seq!Y$1,FALSE)/100,".")</f>
        <v>0.30299999237060549</v>
      </c>
      <c r="FX35" s="27">
        <f>IFERROR(VLOOKUP(CONCATENATE($C35,".SL.TLF.TERT.ZS"),AREA_WB_6ATTRS,Seq!Z$1,FALSE)/100,".")</f>
        <v>0.3120000076293945</v>
      </c>
      <c r="FY35" s="27">
        <f>IFERROR(VLOOKUP(CONCATENATE($C35,".SL.TLF.TERT.ZS"),AREA_WB_6ATTRS,Seq!AA$1,FALSE)/100,".")</f>
        <v>0.32299999237060545</v>
      </c>
      <c r="FZ35" s="27">
        <f>IFERROR(VLOOKUP(CONCATENATE($C35,".SL.TLF.TERT.ZS"),AREA_WB_6ATTRS,Seq!AB$1,FALSE)/100,".")</f>
        <v>0.33700000762939453</v>
      </c>
      <c r="GA35" s="27">
        <f>IFERROR(VLOOKUP(CONCATENATE($C35,".SL.TLF.TERT.ZS"),AREA_WB_6ATTRS,Seq!AC$1,FALSE)/100,".")</f>
        <v>0.35</v>
      </c>
      <c r="GB35" s="27" t="str">
        <f>IFERROR(VLOOKUP(CONCATENATE($C35,".SL.TLF.TERT.ZS"),AREA_WB_6ATTRS,Seq!AD$1,FALSE)/100,".")</f>
        <v>.</v>
      </c>
      <c r="GC35" s="27" t="str">
        <f>IFERROR(VLOOKUP(CONCATENATE($C35,".SL.TLF.TERT.ZS"),AREA_WB_6ATTRS,Seq!AE$1,FALSE)/100,".")</f>
        <v>.</v>
      </c>
      <c r="GD35" s="27" t="str">
        <f>IFERROR(VLOOKUP(CONCATENATE($C35,".SL.TLF.TERT.ZS"),AREA_WB_6ATTRS,Seq!AF$1,FALSE)/100,".")</f>
        <v>.</v>
      </c>
      <c r="GE35" s="27" t="str">
        <f>IFERROR(VLOOKUP(CONCATENATE($C35,".SL.TLF.TERT.ZS"),AREA_WB_6ATTRS,Seq!AG$1,FALSE)/100,".")</f>
        <v>.</v>
      </c>
      <c r="GF35" s="27" t="str">
        <f>IFERROR(VLOOKUP(CONCATENATE($C35,".SL.TLF.TERT.ZS"),AREA_WB_6ATTRS,Seq!AH$1,FALSE)/100,".")</f>
        <v>.</v>
      </c>
      <c r="GG35" s="27" t="str">
        <f>IFERROR(VLOOKUP(CONCATENATE($C35,".SL.TLF.TERT.ZS"),AREA_WB_6ATTRS,Seq!AI$1,FALSE)/100,".")</f>
        <v>.</v>
      </c>
      <c r="GH35" s="27" t="str">
        <f>IFERROR(VLOOKUP(CONCATENATE($C35,".SL.TLF.TERT.ZS"),AREA_WB_6ATTRS,Seq!AJ$1,FALSE)/100,".")</f>
        <v>.</v>
      </c>
      <c r="GI35" s="27" t="str">
        <f>IFERROR(VLOOKUP(CONCATENATE($C35,".SL.TLF.TERT.ZS"),AREA_WB_6ATTRS,Seq!AK$1,FALSE)/100,".")</f>
        <v>.</v>
      </c>
      <c r="GJ35" s="27" t="str">
        <f>IFERROR(VLOOKUP(CONCATENATE($C35,".SL.TLF.TERT.ZS"),AREA_WB_6ATTRS,Seq!AL$1,FALSE)/100,".")</f>
        <v>.</v>
      </c>
      <c r="GK35" s="27"/>
      <c r="GL35" s="27"/>
      <c r="GM35" s="27">
        <f t="shared" si="28"/>
        <v>1.2116252229566677E-3</v>
      </c>
      <c r="GN35" s="27">
        <f t="shared" si="29"/>
        <v>5.4416944645314794E-4</v>
      </c>
      <c r="GO35" s="27">
        <f t="shared" si="40"/>
        <v>1.3295481620149761E-2</v>
      </c>
      <c r="GP35" s="27"/>
      <c r="GQ35" s="9">
        <f>IF(VLOOKUP($B35,EM_80!$B$1:$C$201,2,FALSE)&gt;0,VLOOKUP($B35,EM_80!$B$1:$C$201,2,FALSE),".")</f>
        <v>46192</v>
      </c>
      <c r="GR35" s="9">
        <f t="shared" si="30"/>
        <v>23328</v>
      </c>
      <c r="GS35" s="9">
        <f t="shared" si="31"/>
        <v>624994</v>
      </c>
      <c r="GU35">
        <f t="shared" si="32"/>
        <v>38124000</v>
      </c>
      <c r="GV35">
        <f t="shared" si="33"/>
        <v>42869000</v>
      </c>
      <c r="GW35">
        <f t="shared" si="34"/>
        <v>47008000</v>
      </c>
      <c r="GX35">
        <f t="shared" si="35"/>
        <v>49410000</v>
      </c>
      <c r="GZ35" s="9">
        <f>IF(ISNA(VLOOKUP($B35,Area_EM_90,Seq!C$1,FALSE)),".",VLOOKUP($B35,Area_EM_90,Seq!C$1,FALSE))</f>
        <v>38218.002170055166</v>
      </c>
      <c r="HA35" s="9">
        <f>IF(ISNA(VLOOKUP($B35,Area_EM_90,Seq!D$1,FALSE)),".",VLOOKUP($B35,Area_EM_90,Seq!D$1,FALSE))</f>
        <v>15166</v>
      </c>
      <c r="HB35" s="9">
        <f>IF(ISNA(VLOOKUP($B35,Area_EM_90,Seq!E$1,FALSE)),".",VLOOKUP($B35,Area_EM_90,Seq!E$1,FALSE))</f>
        <v>17849</v>
      </c>
      <c r="HC35" s="9">
        <f>IF(ISNA(VLOOKUP($B35,Area_EM_90,Seq!F$1,FALSE)),".",VLOOKUP($B35,Area_EM_90,Seq!F$1,FALSE))</f>
        <v>5203</v>
      </c>
      <c r="HD35" s="9">
        <f>IF(ISNA(VLOOKUP($B35,Area_EM_90,Seq!G$1,FALSE)),".",VLOOKUP($B35,Area_EM_90,Seq!G$1,FALSE))</f>
        <v>33328000</v>
      </c>
      <c r="HE35" s="9">
        <f>IF(ISNA(VLOOKUP($B35,Area_EM_90,Seq!H$1,FALSE)),".",VLOOKUP($B35,Area_EM_90,Seq!H$1,FALSE))</f>
        <v>10898256</v>
      </c>
      <c r="HF35" s="9">
        <f>IF(ISNA(VLOOKUP($B35,Area_EM_90,Seq!I$1,FALSE)),".",VLOOKUP($B35,Area_EM_90,Seq!I$1,FALSE))</f>
        <v>18000000</v>
      </c>
      <c r="HG35" s="9">
        <f>IF(ISNA(VLOOKUP($B35,Area_EM_90,Seq!J$1,FALSE)),".",VLOOKUP($B35,Area_EM_90,Seq!J$1,FALSE))</f>
        <v>4465952</v>
      </c>
      <c r="HH35" s="9">
        <f>IF(ISNA(VLOOKUP($B35,Area_EM_00,Seq!C$1,FALSE)),".",VLOOKUP($B35,Area_EM_00,Seq!C$1,FALSE))</f>
        <v>47474</v>
      </c>
      <c r="HI35" s="9">
        <f>IF(ISNA(VLOOKUP($B35,Area_EM_00,Seq!D$1,FALSE)),".",VLOOKUP($B35,Area_EM_00,Seq!D$1,FALSE))</f>
        <v>16618</v>
      </c>
      <c r="HJ35" s="9">
        <f>IF(ISNA(VLOOKUP($B35,Area_EM_00,Seq!E$1,FALSE)),".",VLOOKUP($B35,Area_EM_00,Seq!E$1,FALSE))</f>
        <v>14071</v>
      </c>
      <c r="HK35" s="9">
        <f>IF(ISNA(VLOOKUP($B35,Area_EM_00,Seq!F$1,FALSE)),".",VLOOKUP($B35,Area_EM_00,Seq!F$1,FALSE))</f>
        <v>16785</v>
      </c>
      <c r="HL35" s="9">
        <f>IF(ISNA(VLOOKUP($B35,Area_EM_00,Seq!G$1,FALSE)),".",VLOOKUP($B35,Area_EM_00,Seq!G$1,FALSE))</f>
        <v>42289000</v>
      </c>
      <c r="HM35" s="9">
        <f>IF(ISNA(VLOOKUP($B35,Area_EM_00,Seq!H$1,FALSE)),".",VLOOKUP($B35,Area_EM_00,Seq!H$1,FALSE))</f>
        <v>10445383</v>
      </c>
      <c r="HN35" s="9">
        <f>IF(ISNA(VLOOKUP($B35,Area_EM_00,Seq!I$1,FALSE)),".",VLOOKUP($B35,Area_EM_00,Seq!I$1,FALSE))</f>
        <v>20900000</v>
      </c>
      <c r="HO35" s="9">
        <f>IF(ISNA(VLOOKUP($B35,Area_EM_00,Seq!J$1,FALSE)),".",VLOOKUP($B35,Area_EM_00,Seq!J$1,FALSE))</f>
        <v>10900000</v>
      </c>
      <c r="HQ35" s="27"/>
      <c r="HR35" s="9">
        <f>IFERROR(VLOOKUP($B35,AREA_EM3_60_00,Seq!E$1,FALSE),".")</f>
        <v>13876</v>
      </c>
      <c r="HS35" s="9">
        <f>IFERROR(VLOOKUP($B35,AREA_EM3_60_00,Seq!F$1,FALSE),".")</f>
        <v>8254</v>
      </c>
      <c r="HT35" s="9">
        <f>IFERROR(VLOOKUP($B35,AREA_EM3_60_00,Seq!G$1,FALSE),".")</f>
        <v>48165</v>
      </c>
      <c r="HU35" s="9">
        <f>IFERROR(VLOOKUP($B35,AREA_EM3_10,Seq!B$1,FALSE),".")</f>
        <v>281684.77546228608</v>
      </c>
      <c r="HV35" s="9">
        <f t="shared" si="41"/>
        <v>38124000</v>
      </c>
      <c r="HW35" s="9">
        <f t="shared" si="42"/>
        <v>42869000</v>
      </c>
      <c r="HX35" s="9">
        <f t="shared" si="43"/>
        <v>47008000</v>
      </c>
      <c r="HY35" s="9">
        <f t="shared" si="44"/>
        <v>49410000</v>
      </c>
    </row>
    <row r="36" spans="1:233">
      <c r="A36" s="25" t="s">
        <v>2378</v>
      </c>
      <c r="B36" s="26" t="str">
        <f t="shared" si="0"/>
        <v>SriLanka</v>
      </c>
      <c r="C36" s="166" t="s">
        <v>1633</v>
      </c>
      <c r="D36" s="27">
        <f>VLOOKUP("CHN.NY.GDP.MKTP.KD",AREA_WB_6ATTRS,Seq!B$1,FALSE)/10000</f>
        <v>18294112.043860689</v>
      </c>
      <c r="E36" s="27">
        <f>VLOOKUP("CHN.NY.GDP.MKTP.KD",AREA_WB_6ATTRS,Seq!C$1,FALSE)/10000</f>
        <v>19245405.87014145</v>
      </c>
      <c r="F36" s="27">
        <f>VLOOKUP("CHN.NY.GDP.MKTP.KD",AREA_WB_6ATTRS,Seq!D$1,FALSE)/10000</f>
        <v>20996737.804324333</v>
      </c>
      <c r="G36" s="27">
        <f>VLOOKUP("CHN.NY.GDP.MKTP.KD",AREA_WB_6ATTRS,Seq!E$1,FALSE)/10000</f>
        <v>23285382.224995762</v>
      </c>
      <c r="H36" s="27">
        <f>VLOOKUP("CHN.NY.GDP.MKTP.KD",AREA_WB_6ATTRS,Seq!F$1,FALSE)/10000</f>
        <v>26824760.323195074</v>
      </c>
      <c r="I36" s="27">
        <f>VLOOKUP("CHN.NY.GDP.MKTP.KD",AREA_WB_6ATTRS,Seq!G$1,FALSE)/10000</f>
        <v>30446102.966826372</v>
      </c>
      <c r="J36" s="27">
        <f>VLOOKUP("CHN.NY.GDP.MKTP.KD",AREA_WB_6ATTRS,Seq!H$1,FALSE)/10000</f>
        <v>33125360.027907111</v>
      </c>
      <c r="K36" s="27">
        <f>VLOOKUP("CHN.NY.GDP.MKTP.KD",AREA_WB_6ATTRS,Seq!I$1,FALSE)/10000</f>
        <v>36967901.791144341</v>
      </c>
      <c r="L36" s="27">
        <f>VLOOKUP("CHN.NY.GDP.MKTP.KD",AREA_WB_6ATTRS,Seq!J$1,FALSE)/10000</f>
        <v>41145274.693543643</v>
      </c>
      <c r="M36" s="27">
        <f>VLOOKUP("CHN.NY.GDP.MKTP.KD",AREA_WB_6ATTRS,Seq!K$1,FALSE)/10000</f>
        <v>42832230.955979005</v>
      </c>
      <c r="N36" s="27">
        <f>VLOOKUP("CHN.NY.GDP.MKTP.KD",AREA_WB_6ATTRS,Seq!L$1,FALSE)/10000</f>
        <v>44459855.73230619</v>
      </c>
      <c r="O36" s="27">
        <f>VLOOKUP("CHN.NY.GDP.MKTP.KD",AREA_WB_6ATTRS,Seq!M$1,FALSE)/10000</f>
        <v>48550162.459678344</v>
      </c>
      <c r="P36" s="27">
        <f>VLOOKUP("CHN.NY.GDP.MKTP.KD",AREA_WB_6ATTRS,Seq!N$1,FALSE)/10000</f>
        <v>55444285.528952621</v>
      </c>
      <c r="Q36" s="27">
        <f>VLOOKUP("CHN.NY.GDP.MKTP.KD",AREA_WB_6ATTRS,Seq!O$1,FALSE)/10000</f>
        <v>63206485.503006078</v>
      </c>
      <c r="R36" s="27">
        <f>VLOOKUP("CHN.NY.GDP.MKTP.KD",AREA_WB_6ATTRS,Seq!P$1,FALSE)/10000</f>
        <v>71486535.103899792</v>
      </c>
      <c r="S36" s="27">
        <f>VLOOKUP("CHN.NY.GDP.MKTP.KD",AREA_WB_6ATTRS,Seq!Q$1,FALSE)/10000</f>
        <v>79278567.430224851</v>
      </c>
      <c r="T36" s="27">
        <f>VLOOKUP("CHN.NY.GDP.MKTP.KD",AREA_WB_6ATTRS,Seq!R$1,FALSE)/10000</f>
        <v>87206424.173247412</v>
      </c>
      <c r="U36" s="27">
        <f>VLOOKUP("CHN.NY.GDP.MKTP.KD",AREA_WB_6ATTRS,Seq!S$1,FALSE)/10000</f>
        <v>95316621.621359423</v>
      </c>
      <c r="V36" s="27">
        <f>VLOOKUP("CHN.NY.GDP.MKTP.KD",AREA_WB_6ATTRS,Seq!T$1,FALSE)/10000</f>
        <v>102751318.10782552</v>
      </c>
      <c r="W36" s="27">
        <f>VLOOKUP("CHN.NY.GDP.MKTP.KD",AREA_WB_6ATTRS,Seq!U$1,FALSE)/10000</f>
        <v>110560418.28402025</v>
      </c>
      <c r="X36" s="27">
        <f>VLOOKUP("CHN.NY.GDP.MKTP.KD",AREA_WB_6ATTRS,Seq!V$1,FALSE)/10000</f>
        <v>119847493.41987793</v>
      </c>
      <c r="Y36" s="27">
        <f>VLOOKUP("CHN.NY.GDP.MKTP.KD",AREA_WB_6ATTRS,Seq!W$1,FALSE)/10000</f>
        <v>129794835.37372778</v>
      </c>
      <c r="Z36" s="27">
        <f>VLOOKUP("CHN.NY.GDP.MKTP.KD",AREA_WB_6ATTRS,Seq!X$1,FALSE)/10000</f>
        <v>141606165.392737</v>
      </c>
      <c r="AA36" s="27">
        <f>VLOOKUP("CHN.NY.GDP.MKTP.KD",AREA_WB_6ATTRS,Seq!Y$1,FALSE)/10000</f>
        <v>155766781.9320105</v>
      </c>
      <c r="AB36" s="27">
        <f>VLOOKUP("CHN.NY.GDP.MKTP.KD",AREA_WB_6ATTRS,Seq!Z$1,FALSE)/10000</f>
        <v>171499226.90714428</v>
      </c>
      <c r="AC36" s="27">
        <f>VLOOKUP("CHN.NY.GDP.MKTP.KD",AREA_WB_6ATTRS,Seq!AA$1,FALSE)/10000</f>
        <v>190878639.54765138</v>
      </c>
      <c r="AD36" s="27">
        <f>VLOOKUP("CHN.NY.GDP.MKTP.KD",AREA_WB_6ATTRS,Seq!AB$1,FALSE)/10000</f>
        <v>215120226.77020231</v>
      </c>
      <c r="AE36" s="27">
        <f>VLOOKUP("CHN.NY.GDP.MKTP.KD",AREA_WB_6ATTRS,Seq!AC$1,FALSE)/10000</f>
        <v>245667298.97157177</v>
      </c>
      <c r="AF36" s="27">
        <f>VLOOKUP("CHN.NY.GDP.MKTP.KD",AREA_WB_6ATTRS,Seq!AD$1,FALSE)/10000</f>
        <v>269251359.67284226</v>
      </c>
      <c r="AG36" s="27">
        <f>VLOOKUP("CHN.NY.GDP.MKTP.KD",AREA_WB_6ATTRS,Seq!AE$1,FALSE)/10000</f>
        <v>294022484.76274431</v>
      </c>
      <c r="AH36" s="27">
        <f>VLOOKUP("CHN.NY.GDP.MKTP.KD",AREA_WB_6ATTRS,Seq!AF$1,FALSE)/10000</f>
        <v>324600823.17806971</v>
      </c>
      <c r="AI36" s="27">
        <f>VLOOKUP("CHN.NY.GDP.MKTP.KD",AREA_WB_6ATTRS,Seq!AG$1,FALSE)/10000</f>
        <v>354139498.08727396</v>
      </c>
      <c r="AJ36" s="27"/>
      <c r="AK36" s="27"/>
      <c r="AL36" s="27"/>
      <c r="AM36" s="27"/>
      <c r="AN36" s="27"/>
      <c r="AO36" s="27"/>
      <c r="AP36" s="27">
        <f>IFERROR(VLOOKUP(CONCATENATE($C36, ".NY.GDP.MKTP.KD"),AREA_WB_6ATTRS,Seq!B$1,FALSE)/10000,".")</f>
        <v>651504.46186321264</v>
      </c>
      <c r="AQ36" s="27">
        <f>IFERROR(VLOOKUP(CONCATENATE($C36, ".NY.GDP.MKTP.KD"),AREA_WB_6ATTRS,Seq!C$1,FALSE)/10000,".")</f>
        <v>688637.09909954423</v>
      </c>
      <c r="AR36" s="27">
        <f>IFERROR(VLOOKUP(CONCATENATE($C36, ".NY.GDP.MKTP.KD"),AREA_WB_6ATTRS,Seq!D$1,FALSE)/10000,".")</f>
        <v>717157.05356827506</v>
      </c>
      <c r="AS36" s="27">
        <f>IFERROR(VLOOKUP(CONCATENATE($C36, ".NY.GDP.MKTP.KD"),AREA_WB_6ATTRS,Seq!E$1,FALSE)/10000,".")</f>
        <v>751680.83819500613</v>
      </c>
      <c r="AT36" s="27">
        <f>IFERROR(VLOOKUP(CONCATENATE($C36, ".NY.GDP.MKTP.KD"),AREA_WB_6ATTRS,Seq!F$1,FALSE)/10000,".")</f>
        <v>790010.21582126012</v>
      </c>
      <c r="AU36" s="27">
        <f>IFERROR(VLOOKUP(CONCATENATE($C36, ".NY.GDP.MKTP.KD"),AREA_WB_6ATTRS,Seq!G$1,FALSE)/10000,".")</f>
        <v>829505.96392301412</v>
      </c>
      <c r="AV36" s="27">
        <f>IFERROR(VLOOKUP(CONCATENATE($C36, ".NY.GDP.MKTP.KD"),AREA_WB_6ATTRS,Seq!H$1,FALSE)/10000,".")</f>
        <v>865635.50597424409</v>
      </c>
      <c r="AW36" s="27">
        <f>IFERROR(VLOOKUP(CONCATENATE($C36, ".NY.GDP.MKTP.KD"),AREA_WB_6ATTRS,Seq!I$1,FALSE)/10000,".")</f>
        <v>880573.00462302763</v>
      </c>
      <c r="AX36" s="27">
        <f>IFERROR(VLOOKUP(CONCATENATE($C36, ".NY.GDP.MKTP.KD"),AREA_WB_6ATTRS,Seq!J$1,FALSE)/10000,".")</f>
        <v>902346.87164912687</v>
      </c>
      <c r="AY36" s="27">
        <f>IFERROR(VLOOKUP(CONCATENATE($C36, ".NY.GDP.MKTP.KD"),AREA_WB_6ATTRS,Seq!K$1,FALSE)/10000,".")</f>
        <v>923094.49605047621</v>
      </c>
      <c r="AZ36" s="27">
        <f>IFERROR(VLOOKUP(CONCATENATE($C36, ".NY.GDP.MKTP.KD"),AREA_WB_6ATTRS,Seq!L$1,FALSE)/10000,".")</f>
        <v>982172.54379770719</v>
      </c>
      <c r="BA36" s="27">
        <f>IFERROR(VLOOKUP(CONCATENATE($C36, ".NY.GDP.MKTP.KD"),AREA_WB_6ATTRS,Seq!M$1,FALSE)/10000,".")</f>
        <v>1027352.4808124047</v>
      </c>
      <c r="BB36" s="27">
        <f>IFERROR(VLOOKUP(CONCATENATE($C36, ".NY.GDP.MKTP.KD"),AREA_WB_6ATTRS,Seq!N$1,FALSE)/10000,".")</f>
        <v>1072555.9899681481</v>
      </c>
      <c r="BC36" s="27">
        <f>IFERROR(VLOOKUP(CONCATENATE($C36, ".NY.GDP.MKTP.KD"),AREA_WB_6ATTRS,Seq!O$1,FALSE)/10000,".")</f>
        <v>1146562.3532759463</v>
      </c>
      <c r="BD36" s="27">
        <f>IFERROR(VLOOKUP(CONCATENATE($C36, ".NY.GDP.MKTP.KD"),AREA_WB_6ATTRS,Seq!P$1,FALSE)/10000,".")</f>
        <v>1210769.8450593993</v>
      </c>
      <c r="BE36" s="27">
        <f>IFERROR(VLOOKUP(CONCATENATE($C36, ".NY.GDP.MKTP.KD"),AREA_WB_6ATTRS,Seq!Q$1,FALSE)/10000,".")</f>
        <v>1277362.1865376753</v>
      </c>
      <c r="BF36" s="27">
        <f>IFERROR(VLOOKUP(CONCATENATE($C36, ".NY.GDP.MKTP.KD"),AREA_WB_6ATTRS,Seq!R$1,FALSE)/10000,".")</f>
        <v>1325901.9496261019</v>
      </c>
      <c r="BG36" s="27">
        <f>IFERROR(VLOOKUP(CONCATENATE($C36, ".NY.GDP.MKTP.KD"),AREA_WB_6ATTRS,Seq!S$1,FALSE)/10000,".")</f>
        <v>1410831.4847408021</v>
      </c>
      <c r="BH36" s="27">
        <f>IFERROR(VLOOKUP(CONCATENATE($C36, ".NY.GDP.MKTP.KD"),AREA_WB_6ATTRS,Seq!T$1,FALSE)/10000,".")</f>
        <v>1477117.9511717975</v>
      </c>
      <c r="BI36" s="27">
        <f>IFERROR(VLOOKUP(CONCATENATE($C36, ".NY.GDP.MKTP.KD"),AREA_WB_6ATTRS,Seq!U$1,FALSE)/10000,".")</f>
        <v>1540642.4815014887</v>
      </c>
      <c r="BJ36" s="27">
        <f>IFERROR(VLOOKUP(CONCATENATE($C36, ".NY.GDP.MKTP.KD"),AREA_WB_6ATTRS,Seq!V$1,FALSE)/10000,".")</f>
        <v>1633081.0303915855</v>
      </c>
      <c r="BK36" s="27">
        <f>IFERROR(VLOOKUP(CONCATENATE($C36, ".NY.GDP.MKTP.KD"),AREA_WB_6ATTRS,Seq!W$1,FALSE)/10000,".")</f>
        <v>1607843.8392660366</v>
      </c>
      <c r="BL36" s="27">
        <f>IFERROR(VLOOKUP(CONCATENATE($C36, ".NY.GDP.MKTP.KD"),AREA_WB_6ATTRS,Seq!X$1,FALSE)/10000,".")</f>
        <v>1671589.324483834</v>
      </c>
      <c r="BM36" s="27">
        <f>IFERROR(VLOOKUP(CONCATENATE($C36, ".NY.GDP.MKTP.KD"),AREA_WB_6ATTRS,Seq!Y$1,FALSE)/10000,".")</f>
        <v>1770886.2282213178</v>
      </c>
      <c r="BN36" s="27">
        <f>IFERROR(VLOOKUP(CONCATENATE($C36, ".NY.GDP.MKTP.KD"),AREA_WB_6ATTRS,Seq!Z$1,FALSE)/10000,".")</f>
        <v>1867312.068528207</v>
      </c>
      <c r="BO36" s="27">
        <f>IFERROR(VLOOKUP(CONCATENATE($C36, ".NY.GDP.MKTP.KD"),AREA_WB_6ATTRS,Seq!AA$1,FALSE)/10000,".")</f>
        <v>1983864.983041246</v>
      </c>
      <c r="BP36" s="27">
        <f>IFERROR(VLOOKUP(CONCATENATE($C36, ".NY.GDP.MKTP.KD"),AREA_WB_6ATTRS,Seq!AB$1,FALSE)/10000,".")</f>
        <v>2135977.1931325705</v>
      </c>
      <c r="BQ36" s="27">
        <f>IFERROR(VLOOKUP(CONCATENATE($C36, ".NY.GDP.MKTP.KD"),AREA_WB_6ATTRS,Seq!AC$1,FALSE)/10000,".")</f>
        <v>2281173.3077215124</v>
      </c>
      <c r="BR36" s="27">
        <f>IFERROR(VLOOKUP(CONCATENATE($C36, ".NY.GDP.MKTP.KD"),AREA_WB_6ATTRS,Seq!AD$1,FALSE)/10000,".")</f>
        <v>2416904.1085663163</v>
      </c>
      <c r="BS36" s="27">
        <f>IFERROR(VLOOKUP(CONCATENATE($C36, ".NY.GDP.MKTP.KD"),AREA_WB_6ATTRS,Seq!AE$1,FALSE)/10000,".")</f>
        <v>2502437.277259836</v>
      </c>
      <c r="BT36" s="27">
        <f>IFERROR(VLOOKUP(CONCATENATE($C36, ".NY.GDP.MKTP.KD"),AREA_WB_6ATTRS,Seq!AF$1,FALSE)/10000,".")</f>
        <v>2703031.6335593951</v>
      </c>
      <c r="BU36" s="27">
        <f>IFERROR(VLOOKUP(CONCATENATE($C36, ".NY.GDP.MKTP.KD"),AREA_WB_6ATTRS,Seq!AG$1,FALSE)/10000,".")</f>
        <v>2926087.7188476343</v>
      </c>
      <c r="BV36" s="27"/>
      <c r="BW36" s="27"/>
      <c r="BX36" s="27"/>
      <c r="BY36" s="27"/>
      <c r="BZ36" s="27"/>
      <c r="CA36" s="27"/>
      <c r="CB36" s="27"/>
      <c r="CC36" s="27">
        <f>CNPop!A$48</f>
        <v>5.0000000000000001E-3</v>
      </c>
      <c r="CD36" s="27">
        <f>CNPop!B$48</f>
        <v>6.0000000000000001E-3</v>
      </c>
      <c r="CE36" s="27">
        <f>CNPop!C$48</f>
        <v>6.0000000000000001E-3</v>
      </c>
      <c r="CF36" s="27">
        <f>CNPop!D$48</f>
        <v>7.0000000000000001E-3</v>
      </c>
      <c r="CG36" s="27">
        <f>CNPop!E$48</f>
        <v>7.0000000000000001E-3</v>
      </c>
      <c r="CH36" s="27">
        <f>CNPop!F$48</f>
        <v>8.0000000000000002E-3</v>
      </c>
      <c r="CI36" s="27">
        <f>CNPop!G$48</f>
        <v>8.9999999999999993E-3</v>
      </c>
      <c r="CJ36" s="27">
        <f>CNPop!H$48</f>
        <v>0.01</v>
      </c>
      <c r="CK36" s="27">
        <f>CNPop!I$48</f>
        <v>1.0999999999999999E-2</v>
      </c>
      <c r="CL36" s="27">
        <f>CNPop!J$48</f>
        <v>1.2E-2</v>
      </c>
      <c r="CM36" s="27">
        <f>CNPop!K$48</f>
        <v>1.4E-2</v>
      </c>
      <c r="CN36" s="27">
        <f>CNPop!L$48</f>
        <v>1.6E-2</v>
      </c>
      <c r="CO36" s="27">
        <f>CNPop!M$48</f>
        <v>1.7000000000000001E-2</v>
      </c>
      <c r="CP36" s="27">
        <f>CNPop!N$48</f>
        <v>1.9E-2</v>
      </c>
      <c r="CQ36" s="27">
        <f>CNPop!O$48</f>
        <v>2.1000000000000001E-2</v>
      </c>
      <c r="CR36" s="27">
        <f>CNPop!P$48</f>
        <v>2.3E-2</v>
      </c>
      <c r="CS36" s="27">
        <f>CNPop!Q$48</f>
        <v>2.5999999999999999E-2</v>
      </c>
      <c r="CT36" s="27">
        <f>CNPop!R$48</f>
        <v>2.8000000000000001E-2</v>
      </c>
      <c r="CU36" s="27">
        <f>CNPop!S$48</f>
        <v>0.03</v>
      </c>
      <c r="CV36" s="27">
        <f>CNPop!T$48</f>
        <v>3.3000000000000002E-2</v>
      </c>
      <c r="CW36" s="27">
        <f>CNPop!U$48</f>
        <v>3.5999999999999997E-2</v>
      </c>
      <c r="CX36" s="27">
        <f>CNPop!V$48</f>
        <v>3.9E-2</v>
      </c>
      <c r="CY36" s="27">
        <f>CNPop!W$48</f>
        <v>4.2000000000000003E-2</v>
      </c>
      <c r="CZ36" s="27">
        <f>CNPop!X$48</f>
        <v>4.4999999999999998E-2</v>
      </c>
      <c r="DA36" s="27">
        <f>CNPop!Y$48</f>
        <v>4.9000000000000002E-2</v>
      </c>
      <c r="DB36" s="27">
        <f>CNPop!Z$48</f>
        <v>5.1999999999999998E-2</v>
      </c>
      <c r="DC36" s="27">
        <f>CNPop!AA$48</f>
        <v>5.6000000000000001E-2</v>
      </c>
      <c r="DD36" s="27">
        <f>CNPop!AB$48</f>
        <v>0.06</v>
      </c>
      <c r="DE36" s="27">
        <f>CNPop!AC$48</f>
        <v>6.3E-2</v>
      </c>
      <c r="DF36" s="27">
        <f>CNPop!AD$48</f>
        <v>6.8000000000000005E-2</v>
      </c>
      <c r="DG36" s="27">
        <f>CNPop!AE$48</f>
        <v>7.1999999999999995E-2</v>
      </c>
      <c r="DH36" s="27">
        <f>CNPop!AF$48</f>
        <v>7.5999999999999998E-2</v>
      </c>
      <c r="DI36" s="27">
        <f>CNPop!AG$48</f>
        <v>8.1000000000000003E-2</v>
      </c>
      <c r="DJ36" s="27">
        <f>CNPop!AH$48</f>
        <v>8.5000000000000006E-2</v>
      </c>
      <c r="DK36" s="27">
        <f>CNPop!AI$48</f>
        <v>0.09</v>
      </c>
      <c r="DL36" s="27">
        <f>CNPop!AJ$48</f>
        <v>9.5000000000000001E-2</v>
      </c>
      <c r="DM36" s="27">
        <f>CNPop!AK$48</f>
        <v>0.1</v>
      </c>
      <c r="DN36" s="27"/>
      <c r="DO36" s="27">
        <f t="shared" si="1"/>
        <v>0.12399999618530273</v>
      </c>
      <c r="DP36" s="27">
        <f t="shared" si="2"/>
        <v>0.12399999618530273</v>
      </c>
      <c r="DQ36" s="27">
        <f t="shared" si="3"/>
        <v>0.12399999618530273</v>
      </c>
      <c r="DR36" s="27">
        <f t="shared" si="4"/>
        <v>0.12399999618530273</v>
      </c>
      <c r="DS36" s="27">
        <f t="shared" si="5"/>
        <v>0.12399999618530273</v>
      </c>
      <c r="DT36" s="27">
        <f t="shared" si="6"/>
        <v>0.12399999618530273</v>
      </c>
      <c r="DU36" s="27">
        <f t="shared" si="7"/>
        <v>0.12399999618530273</v>
      </c>
      <c r="DV36" s="27">
        <f t="shared" si="8"/>
        <v>0.12399999618530273</v>
      </c>
      <c r="DW36" s="27">
        <f t="shared" si="9"/>
        <v>0.12399999618530273</v>
      </c>
      <c r="DX36" s="27">
        <f t="shared" si="10"/>
        <v>0.12399999618530273</v>
      </c>
      <c r="DY36" s="27">
        <f t="shared" si="11"/>
        <v>0.12399999618530273</v>
      </c>
      <c r="DZ36" s="27">
        <f t="shared" si="12"/>
        <v>0.12399999618530273</v>
      </c>
      <c r="EA36" s="27">
        <f t="shared" si="13"/>
        <v>0.12399999618530273</v>
      </c>
      <c r="EB36" s="27">
        <f t="shared" si="14"/>
        <v>0.12399999618530273</v>
      </c>
      <c r="EC36" s="27">
        <f t="shared" si="15"/>
        <v>0.12399999618530273</v>
      </c>
      <c r="ED36" s="27">
        <f t="shared" si="16"/>
        <v>0.12399999618530273</v>
      </c>
      <c r="EE36" s="27">
        <f t="shared" si="17"/>
        <v>0.12399999618530273</v>
      </c>
      <c r="EF36" s="27">
        <f t="shared" si="18"/>
        <v>0.12399999618530273</v>
      </c>
      <c r="EG36" s="27">
        <f t="shared" si="19"/>
        <v>0.12399999618530273</v>
      </c>
      <c r="EH36" s="27">
        <f t="shared" si="20"/>
        <v>0.12399999618530273</v>
      </c>
      <c r="EI36" s="27">
        <f t="shared" si="21"/>
        <v>0.12399999618530273</v>
      </c>
      <c r="EJ36" s="27">
        <f t="shared" si="22"/>
        <v>0.15399999618530275</v>
      </c>
      <c r="EK36" s="27">
        <f t="shared" si="23"/>
        <v>0.15399999618530275</v>
      </c>
      <c r="EL36" s="27">
        <f t="shared" si="24"/>
        <v>0.14600000381469727</v>
      </c>
      <c r="EM36" s="27">
        <f t="shared" si="25"/>
        <v>0.16500000000000001</v>
      </c>
      <c r="EN36" s="27">
        <f t="shared" si="26"/>
        <v>0.16600000381469726</v>
      </c>
      <c r="EO36" s="27">
        <f t="shared" si="27"/>
        <v>0.15</v>
      </c>
      <c r="EP36" s="27">
        <f t="shared" si="37"/>
        <v>0.16500000000000001</v>
      </c>
      <c r="EQ36" s="27">
        <f t="shared" si="38"/>
        <v>0.16799999237060548</v>
      </c>
      <c r="ER36" s="27">
        <f t="shared" si="53"/>
        <v>0.16799999237060548</v>
      </c>
      <c r="ES36" s="27">
        <f t="shared" si="53"/>
        <v>0.16799999237060548</v>
      </c>
      <c r="ET36" s="27">
        <f t="shared" si="53"/>
        <v>0.16799999237060548</v>
      </c>
      <c r="EU36" s="27"/>
      <c r="EV36" s="27"/>
      <c r="EW36" s="27"/>
      <c r="EX36" s="27"/>
      <c r="EY36" s="27"/>
      <c r="EZ36" s="27" t="str">
        <f>IFERROR(VLOOKUP(CONCATENATE($C36,".SL.TLF.TERT.ZS"),AREA_WB_6ATTRS,Seq!B$1,FALSE)/100,".")</f>
        <v>.</v>
      </c>
      <c r="FA36" s="27" t="str">
        <f>IFERROR(VLOOKUP(CONCATENATE($C36,".SL.TLF.TERT.ZS"),AREA_WB_6ATTRS,Seq!C$1,FALSE)/100,".")</f>
        <v>.</v>
      </c>
      <c r="FB36" s="27" t="str">
        <f>IFERROR(VLOOKUP(CONCATENATE($C36,".SL.TLF.TERT.ZS"),AREA_WB_6ATTRS,Seq!D$1,FALSE)/100,".")</f>
        <v>.</v>
      </c>
      <c r="FC36" s="27" t="str">
        <f>IFERROR(VLOOKUP(CONCATENATE($C36,".SL.TLF.TERT.ZS"),AREA_WB_6ATTRS,Seq!E$1,FALSE)/100,".")</f>
        <v>.</v>
      </c>
      <c r="FD36" s="27" t="str">
        <f>IFERROR(VLOOKUP(CONCATENATE($C36,".SL.TLF.TERT.ZS"),AREA_WB_6ATTRS,Seq!F$1,FALSE)/100,".")</f>
        <v>.</v>
      </c>
      <c r="FE36" s="27" t="str">
        <f>IFERROR(VLOOKUP(CONCATENATE($C36,".SL.TLF.TERT.ZS"),AREA_WB_6ATTRS,Seq!G$1,FALSE)/100,".")</f>
        <v>.</v>
      </c>
      <c r="FF36" s="27" t="str">
        <f>IFERROR(VLOOKUP(CONCATENATE($C36,".SL.TLF.TERT.ZS"),AREA_WB_6ATTRS,Seq!H$1,FALSE)/100,".")</f>
        <v>.</v>
      </c>
      <c r="FG36" s="27" t="str">
        <f>IFERROR(VLOOKUP(CONCATENATE($C36,".SL.TLF.TERT.ZS"),AREA_WB_6ATTRS,Seq!I$1,FALSE)/100,".")</f>
        <v>.</v>
      </c>
      <c r="FH36" s="27" t="str">
        <f>IFERROR(VLOOKUP(CONCATENATE($C36,".SL.TLF.TERT.ZS"),AREA_WB_6ATTRS,Seq!J$1,FALSE)/100,".")</f>
        <v>.</v>
      </c>
      <c r="FI36" s="27" t="str">
        <f>IFERROR(VLOOKUP(CONCATENATE($C36,".SL.TLF.TERT.ZS"),AREA_WB_6ATTRS,Seq!K$1,FALSE)/100,".")</f>
        <v>.</v>
      </c>
      <c r="FJ36" s="27" t="str">
        <f>IFERROR(VLOOKUP(CONCATENATE($C36,".SL.TLF.TERT.ZS"),AREA_WB_6ATTRS,Seq!L$1,FALSE)/100,".")</f>
        <v>.</v>
      </c>
      <c r="FK36" s="27" t="str">
        <f>IFERROR(VLOOKUP(CONCATENATE($C36,".SL.TLF.TERT.ZS"),AREA_WB_6ATTRS,Seq!M$1,FALSE)/100,".")</f>
        <v>.</v>
      </c>
      <c r="FL36" s="27" t="str">
        <f>IFERROR(VLOOKUP(CONCATENATE($C36,".SL.TLF.TERT.ZS"),AREA_WB_6ATTRS,Seq!N$1,FALSE)/100,".")</f>
        <v>.</v>
      </c>
      <c r="FM36" s="27" t="str">
        <f>IFERROR(VLOOKUP(CONCATENATE($C36,".SL.TLF.TERT.ZS"),AREA_WB_6ATTRS,Seq!O$1,FALSE)/100,".")</f>
        <v>.</v>
      </c>
      <c r="FN36" s="27" t="str">
        <f>IFERROR(VLOOKUP(CONCATENATE($C36,".SL.TLF.TERT.ZS"),AREA_WB_6ATTRS,Seq!P$1,FALSE)/100,".")</f>
        <v>.</v>
      </c>
      <c r="FO36" s="27" t="str">
        <f>IFERROR(VLOOKUP(CONCATENATE($C36,".SL.TLF.TERT.ZS"),AREA_WB_6ATTRS,Seq!Q$1,FALSE)/100,".")</f>
        <v>.</v>
      </c>
      <c r="FP36" s="27" t="str">
        <f>IFERROR(VLOOKUP(CONCATENATE($C36,".SL.TLF.TERT.ZS"),AREA_WB_6ATTRS,Seq!R$1,FALSE)/100,".")</f>
        <v>.</v>
      </c>
      <c r="FQ36" s="27" t="str">
        <f>IFERROR(VLOOKUP(CONCATENATE($C36,".SL.TLF.TERT.ZS"),AREA_WB_6ATTRS,Seq!S$1,FALSE)/100,".")</f>
        <v>.</v>
      </c>
      <c r="FR36" s="27" t="str">
        <f>IFERROR(VLOOKUP(CONCATENATE($C36,".SL.TLF.TERT.ZS"),AREA_WB_6ATTRS,Seq!T$1,FALSE)/100,".")</f>
        <v>.</v>
      </c>
      <c r="FS36" s="27" t="str">
        <f>IFERROR(VLOOKUP(CONCATENATE($C36,".SL.TLF.TERT.ZS"),AREA_WB_6ATTRS,Seq!U$1,FALSE)/100,".")</f>
        <v>.</v>
      </c>
      <c r="FT36" s="27">
        <f>IFERROR(VLOOKUP(CONCATENATE($C36,".SL.TLF.TERT.ZS"),AREA_WB_6ATTRS,Seq!V$1,FALSE)/100,".")</f>
        <v>0.12399999618530273</v>
      </c>
      <c r="FU36" s="27" t="str">
        <f>IFERROR(VLOOKUP(CONCATENATE($C36,".SL.TLF.TERT.ZS"),AREA_WB_6ATTRS,Seq!W$1,FALSE)/100,".")</f>
        <v>.</v>
      </c>
      <c r="FV36" s="27">
        <f>IFERROR(VLOOKUP(CONCATENATE($C36,".SL.TLF.TERT.ZS"),AREA_WB_6ATTRS,Seq!X$1,FALSE)/100,".")</f>
        <v>0.15399999618530275</v>
      </c>
      <c r="FW36" s="27">
        <f>IFERROR(VLOOKUP(CONCATENATE($C36,".SL.TLF.TERT.ZS"),AREA_WB_6ATTRS,Seq!Y$1,FALSE)/100,".")</f>
        <v>0.14600000381469727</v>
      </c>
      <c r="FX36" s="27">
        <f>IFERROR(VLOOKUP(CONCATENATE($C36,".SL.TLF.TERT.ZS"),AREA_WB_6ATTRS,Seq!Z$1,FALSE)/100,".")</f>
        <v>0.16500000000000001</v>
      </c>
      <c r="FY36" s="27">
        <f>IFERROR(VLOOKUP(CONCATENATE($C36,".SL.TLF.TERT.ZS"),AREA_WB_6ATTRS,Seq!AA$1,FALSE)/100,".")</f>
        <v>0.16600000381469726</v>
      </c>
      <c r="FZ36" s="27">
        <f>IFERROR(VLOOKUP(CONCATENATE($C36,".SL.TLF.TERT.ZS"),AREA_WB_6ATTRS,Seq!AB$1,FALSE)/100,".")</f>
        <v>0.15</v>
      </c>
      <c r="GA36" s="27">
        <f>IFERROR(VLOOKUP(CONCATENATE($C36,".SL.TLF.TERT.ZS"),AREA_WB_6ATTRS,Seq!AC$1,FALSE)/100,".")</f>
        <v>0.16500000000000001</v>
      </c>
      <c r="GB36" s="27">
        <f>IFERROR(VLOOKUP(CONCATENATE($C36,".SL.TLF.TERT.ZS"),AREA_WB_6ATTRS,Seq!AD$1,FALSE)/100,".")</f>
        <v>0.16799999237060548</v>
      </c>
      <c r="GC36" s="27" t="str">
        <f>IFERROR(VLOOKUP(CONCATENATE($C36,".SL.TLF.TERT.ZS"),AREA_WB_6ATTRS,Seq!AE$1,FALSE)/100,".")</f>
        <v>.</v>
      </c>
      <c r="GD36" s="27" t="str">
        <f>IFERROR(VLOOKUP(CONCATENATE($C36,".SL.TLF.TERT.ZS"),AREA_WB_6ATTRS,Seq!AF$1,FALSE)/100,".")</f>
        <v>.</v>
      </c>
      <c r="GE36" s="27" t="str">
        <f>IFERROR(VLOOKUP(CONCATENATE($C36,".SL.TLF.TERT.ZS"),AREA_WB_6ATTRS,Seq!AG$1,FALSE)/100,".")</f>
        <v>.</v>
      </c>
      <c r="GF36" s="27" t="str">
        <f>IFERROR(VLOOKUP(CONCATENATE($C36,".SL.TLF.TERT.ZS"),AREA_WB_6ATTRS,Seq!AH$1,FALSE)/100,".")</f>
        <v>.</v>
      </c>
      <c r="GG36" s="27" t="str">
        <f>IFERROR(VLOOKUP(CONCATENATE($C36,".SL.TLF.TERT.ZS"),AREA_WB_6ATTRS,Seq!AI$1,FALSE)/100,".")</f>
        <v>.</v>
      </c>
      <c r="GH36" s="27" t="str">
        <f>IFERROR(VLOOKUP(CONCATENATE($C36,".SL.TLF.TERT.ZS"),AREA_WB_6ATTRS,Seq!AJ$1,FALSE)/100,".")</f>
        <v>.</v>
      </c>
      <c r="GI36" s="27" t="str">
        <f>IFERROR(VLOOKUP(CONCATENATE($C36,".SL.TLF.TERT.ZS"),AREA_WB_6ATTRS,Seq!AK$1,FALSE)/100,".")</f>
        <v>.</v>
      </c>
      <c r="GJ36" s="27" t="str">
        <f>IFERROR(VLOOKUP(CONCATENATE($C36,".SL.TLF.TERT.ZS"),AREA_WB_6ATTRS,Seq!AL$1,FALSE)/100,".")</f>
        <v>.</v>
      </c>
      <c r="GK36" s="27"/>
      <c r="GL36" s="27"/>
      <c r="GM36" s="27">
        <f t="shared" si="28"/>
        <v>2.0078967903569016E-4</v>
      </c>
      <c r="GN36" s="27">
        <f t="shared" si="29"/>
        <v>8.7649936903732087E-4</v>
      </c>
      <c r="GO36" s="27" t="str">
        <f t="shared" si="40"/>
        <v>.</v>
      </c>
      <c r="GP36" s="27"/>
      <c r="GQ36" s="9">
        <f>IF(VLOOKUP($B36,EM_80!$B$1:$C$201,2,FALSE)&gt;0,VLOOKUP($B36,EM_80!$B$1:$C$201,2,FALSE),".")</f>
        <v>3000</v>
      </c>
      <c r="GR36" s="9">
        <f t="shared" si="30"/>
        <v>15000</v>
      </c>
      <c r="GS36" s="9" t="str">
        <f t="shared" si="31"/>
        <v>.</v>
      </c>
      <c r="GU36">
        <f t="shared" si="32"/>
        <v>14941007</v>
      </c>
      <c r="GV36">
        <f t="shared" si="33"/>
        <v>17113532</v>
      </c>
      <c r="GW36">
        <f t="shared" si="34"/>
        <v>18713711</v>
      </c>
      <c r="GX36">
        <f t="shared" si="35"/>
        <v>20653000</v>
      </c>
      <c r="GZ36" s="9" t="str">
        <f>IF(ISNA(VLOOKUP($B36,Area_EM_90,Seq!C$1,FALSE)),".",VLOOKUP($B36,Area_EM_90,Seq!C$1,FALSE))</f>
        <v>.</v>
      </c>
      <c r="HA36" s="9" t="str">
        <f>IF(ISNA(VLOOKUP($B36,Area_EM_90,Seq!D$1,FALSE)),".",VLOOKUP($B36,Area_EM_90,Seq!D$1,FALSE))</f>
        <v>.</v>
      </c>
      <c r="HB36" s="9" t="str">
        <f>IF(ISNA(VLOOKUP($B36,Area_EM_90,Seq!E$1,FALSE)),".",VLOOKUP($B36,Area_EM_90,Seq!E$1,FALSE))</f>
        <v>.</v>
      </c>
      <c r="HC36" s="9" t="str">
        <f>IF(ISNA(VLOOKUP($B36,Area_EM_90,Seq!F$1,FALSE)),".",VLOOKUP($B36,Area_EM_90,Seq!F$1,FALSE))</f>
        <v>.</v>
      </c>
      <c r="HD36" s="9" t="str">
        <f>IF(ISNA(VLOOKUP($B36,Area_EM_90,Seq!G$1,FALSE)),".",VLOOKUP($B36,Area_EM_90,Seq!G$1,FALSE))</f>
        <v>.</v>
      </c>
      <c r="HE36" s="9" t="str">
        <f>IF(ISNA(VLOOKUP($B36,Area_EM_90,Seq!H$1,FALSE)),".",VLOOKUP($B36,Area_EM_90,Seq!H$1,FALSE))</f>
        <v>.</v>
      </c>
      <c r="HF36" s="9" t="str">
        <f>IF(ISNA(VLOOKUP($B36,Area_EM_90,Seq!I$1,FALSE)),".",VLOOKUP($B36,Area_EM_90,Seq!I$1,FALSE))</f>
        <v>.</v>
      </c>
      <c r="HG36" s="9" t="str">
        <f>IF(ISNA(VLOOKUP($B36,Area_EM_90,Seq!J$1,FALSE)),".",VLOOKUP($B36,Area_EM_90,Seq!J$1,FALSE))</f>
        <v>.</v>
      </c>
      <c r="HH36" s="9" t="str">
        <f>IF(ISNA(VLOOKUP($B36,Area_EM_00,Seq!C$1,FALSE)),".",VLOOKUP($B36,Area_EM_00,Seq!C$1,FALSE))</f>
        <v>.</v>
      </c>
      <c r="HI36" s="9" t="str">
        <f>IF(ISNA(VLOOKUP($B36,Area_EM_00,Seq!D$1,FALSE)),".",VLOOKUP($B36,Area_EM_00,Seq!D$1,FALSE))</f>
        <v>.</v>
      </c>
      <c r="HJ36" s="9" t="str">
        <f>IF(ISNA(VLOOKUP($B36,Area_EM_00,Seq!E$1,FALSE)),".",VLOOKUP($B36,Area_EM_00,Seq!E$1,FALSE))</f>
        <v>.</v>
      </c>
      <c r="HK36" s="9" t="str">
        <f>IF(ISNA(VLOOKUP($B36,Area_EM_00,Seq!F$1,FALSE)),".",VLOOKUP($B36,Area_EM_00,Seq!F$1,FALSE))</f>
        <v>.</v>
      </c>
      <c r="HL36" s="9" t="str">
        <f>IF(ISNA(VLOOKUP($B36,Area_EM_00,Seq!G$1,FALSE)),".",VLOOKUP($B36,Area_EM_00,Seq!G$1,FALSE))</f>
        <v>.</v>
      </c>
      <c r="HM36" s="9" t="str">
        <f>IF(ISNA(VLOOKUP($B36,Area_EM_00,Seq!H$1,FALSE)),".",VLOOKUP($B36,Area_EM_00,Seq!H$1,FALSE))</f>
        <v>.</v>
      </c>
      <c r="HN36" s="9" t="str">
        <f>IF(ISNA(VLOOKUP($B36,Area_EM_00,Seq!I$1,FALSE)),".",VLOOKUP($B36,Area_EM_00,Seq!I$1,FALSE))</f>
        <v>.</v>
      </c>
      <c r="HO36" s="9" t="str">
        <f>IF(ISNA(VLOOKUP($B36,Area_EM_00,Seq!J$1,FALSE)),".",VLOOKUP($B36,Area_EM_00,Seq!J$1,FALSE))</f>
        <v>.</v>
      </c>
      <c r="HQ36" s="27"/>
      <c r="HR36" s="9">
        <f>IFERROR(VLOOKUP($B36,AREA_EM3_60_00,Seq!E$1,FALSE),".")</f>
        <v>660</v>
      </c>
      <c r="HS36" s="9">
        <f>IFERROR(VLOOKUP($B36,AREA_EM3_60_00,Seq!F$1,FALSE),".")</f>
        <v>458</v>
      </c>
      <c r="HT36" s="9">
        <f>IFERROR(VLOOKUP($B36,AREA_EM3_60_00,Seq!G$1,FALSE),".")</f>
        <v>394</v>
      </c>
      <c r="HU36" s="9">
        <f>IFERROR(VLOOKUP($B36,AREA_EM3_10,Seq!B$1,FALSE),".")</f>
        <v>315.54770500257865</v>
      </c>
      <c r="HV36" s="9">
        <f t="shared" si="41"/>
        <v>14941007</v>
      </c>
      <c r="HW36" s="9">
        <f t="shared" si="42"/>
        <v>17113532</v>
      </c>
      <c r="HX36" s="9">
        <f t="shared" si="43"/>
        <v>18713711</v>
      </c>
      <c r="HY36" s="9">
        <f t="shared" si="44"/>
        <v>20653000</v>
      </c>
    </row>
    <row r="37" spans="1:233">
      <c r="A37" s="25" t="s">
        <v>2745</v>
      </c>
      <c r="B37" s="26" t="str">
        <f t="shared" si="0"/>
        <v>Syrian</v>
      </c>
      <c r="C37" s="166" t="s">
        <v>1647</v>
      </c>
      <c r="D37" s="27">
        <f>VLOOKUP("CHN.NY.GDP.MKTP.KD",AREA_WB_6ATTRS,Seq!B$1,FALSE)/10000</f>
        <v>18294112.043860689</v>
      </c>
      <c r="E37" s="27">
        <f>VLOOKUP("CHN.NY.GDP.MKTP.KD",AREA_WB_6ATTRS,Seq!C$1,FALSE)/10000</f>
        <v>19245405.87014145</v>
      </c>
      <c r="F37" s="27">
        <f>VLOOKUP("CHN.NY.GDP.MKTP.KD",AREA_WB_6ATTRS,Seq!D$1,FALSE)/10000</f>
        <v>20996737.804324333</v>
      </c>
      <c r="G37" s="27">
        <f>VLOOKUP("CHN.NY.GDP.MKTP.KD",AREA_WB_6ATTRS,Seq!E$1,FALSE)/10000</f>
        <v>23285382.224995762</v>
      </c>
      <c r="H37" s="27">
        <f>VLOOKUP("CHN.NY.GDP.MKTP.KD",AREA_WB_6ATTRS,Seq!F$1,FALSE)/10000</f>
        <v>26824760.323195074</v>
      </c>
      <c r="I37" s="27">
        <f>VLOOKUP("CHN.NY.GDP.MKTP.KD",AREA_WB_6ATTRS,Seq!G$1,FALSE)/10000</f>
        <v>30446102.966826372</v>
      </c>
      <c r="J37" s="27">
        <f>VLOOKUP("CHN.NY.GDP.MKTP.KD",AREA_WB_6ATTRS,Seq!H$1,FALSE)/10000</f>
        <v>33125360.027907111</v>
      </c>
      <c r="K37" s="27">
        <f>VLOOKUP("CHN.NY.GDP.MKTP.KD",AREA_WB_6ATTRS,Seq!I$1,FALSE)/10000</f>
        <v>36967901.791144341</v>
      </c>
      <c r="L37" s="27">
        <f>VLOOKUP("CHN.NY.GDP.MKTP.KD",AREA_WB_6ATTRS,Seq!J$1,FALSE)/10000</f>
        <v>41145274.693543643</v>
      </c>
      <c r="M37" s="27">
        <f>VLOOKUP("CHN.NY.GDP.MKTP.KD",AREA_WB_6ATTRS,Seq!K$1,FALSE)/10000</f>
        <v>42832230.955979005</v>
      </c>
      <c r="N37" s="27">
        <f>VLOOKUP("CHN.NY.GDP.MKTP.KD",AREA_WB_6ATTRS,Seq!L$1,FALSE)/10000</f>
        <v>44459855.73230619</v>
      </c>
      <c r="O37" s="27">
        <f>VLOOKUP("CHN.NY.GDP.MKTP.KD",AREA_WB_6ATTRS,Seq!M$1,FALSE)/10000</f>
        <v>48550162.459678344</v>
      </c>
      <c r="P37" s="27">
        <f>VLOOKUP("CHN.NY.GDP.MKTP.KD",AREA_WB_6ATTRS,Seq!N$1,FALSE)/10000</f>
        <v>55444285.528952621</v>
      </c>
      <c r="Q37" s="27">
        <f>VLOOKUP("CHN.NY.GDP.MKTP.KD",AREA_WB_6ATTRS,Seq!O$1,FALSE)/10000</f>
        <v>63206485.503006078</v>
      </c>
      <c r="R37" s="27">
        <f>VLOOKUP("CHN.NY.GDP.MKTP.KD",AREA_WB_6ATTRS,Seq!P$1,FALSE)/10000</f>
        <v>71486535.103899792</v>
      </c>
      <c r="S37" s="27">
        <f>VLOOKUP("CHN.NY.GDP.MKTP.KD",AREA_WB_6ATTRS,Seq!Q$1,FALSE)/10000</f>
        <v>79278567.430224851</v>
      </c>
      <c r="T37" s="27">
        <f>VLOOKUP("CHN.NY.GDP.MKTP.KD",AREA_WB_6ATTRS,Seq!R$1,FALSE)/10000</f>
        <v>87206424.173247412</v>
      </c>
      <c r="U37" s="27">
        <f>VLOOKUP("CHN.NY.GDP.MKTP.KD",AREA_WB_6ATTRS,Seq!S$1,FALSE)/10000</f>
        <v>95316621.621359423</v>
      </c>
      <c r="V37" s="27">
        <f>VLOOKUP("CHN.NY.GDP.MKTP.KD",AREA_WB_6ATTRS,Seq!T$1,FALSE)/10000</f>
        <v>102751318.10782552</v>
      </c>
      <c r="W37" s="27">
        <f>VLOOKUP("CHN.NY.GDP.MKTP.KD",AREA_WB_6ATTRS,Seq!U$1,FALSE)/10000</f>
        <v>110560418.28402025</v>
      </c>
      <c r="X37" s="27">
        <f>VLOOKUP("CHN.NY.GDP.MKTP.KD",AREA_WB_6ATTRS,Seq!V$1,FALSE)/10000</f>
        <v>119847493.41987793</v>
      </c>
      <c r="Y37" s="27">
        <f>VLOOKUP("CHN.NY.GDP.MKTP.KD",AREA_WB_6ATTRS,Seq!W$1,FALSE)/10000</f>
        <v>129794835.37372778</v>
      </c>
      <c r="Z37" s="27">
        <f>VLOOKUP("CHN.NY.GDP.MKTP.KD",AREA_WB_6ATTRS,Seq!X$1,FALSE)/10000</f>
        <v>141606165.392737</v>
      </c>
      <c r="AA37" s="27">
        <f>VLOOKUP("CHN.NY.GDP.MKTP.KD",AREA_WB_6ATTRS,Seq!Y$1,FALSE)/10000</f>
        <v>155766781.9320105</v>
      </c>
      <c r="AB37" s="27">
        <f>VLOOKUP("CHN.NY.GDP.MKTP.KD",AREA_WB_6ATTRS,Seq!Z$1,FALSE)/10000</f>
        <v>171499226.90714428</v>
      </c>
      <c r="AC37" s="27">
        <f>VLOOKUP("CHN.NY.GDP.MKTP.KD",AREA_WB_6ATTRS,Seq!AA$1,FALSE)/10000</f>
        <v>190878639.54765138</v>
      </c>
      <c r="AD37" s="27">
        <f>VLOOKUP("CHN.NY.GDP.MKTP.KD",AREA_WB_6ATTRS,Seq!AB$1,FALSE)/10000</f>
        <v>215120226.77020231</v>
      </c>
      <c r="AE37" s="27">
        <f>VLOOKUP("CHN.NY.GDP.MKTP.KD",AREA_WB_6ATTRS,Seq!AC$1,FALSE)/10000</f>
        <v>245667298.97157177</v>
      </c>
      <c r="AF37" s="27">
        <f>VLOOKUP("CHN.NY.GDP.MKTP.KD",AREA_WB_6ATTRS,Seq!AD$1,FALSE)/10000</f>
        <v>269251359.67284226</v>
      </c>
      <c r="AG37" s="27">
        <f>VLOOKUP("CHN.NY.GDP.MKTP.KD",AREA_WB_6ATTRS,Seq!AE$1,FALSE)/10000</f>
        <v>294022484.76274431</v>
      </c>
      <c r="AH37" s="27">
        <f>VLOOKUP("CHN.NY.GDP.MKTP.KD",AREA_WB_6ATTRS,Seq!AF$1,FALSE)/10000</f>
        <v>324600823.17806971</v>
      </c>
      <c r="AI37" s="27">
        <f>VLOOKUP("CHN.NY.GDP.MKTP.KD",AREA_WB_6ATTRS,Seq!AG$1,FALSE)/10000</f>
        <v>354139498.08727396</v>
      </c>
      <c r="AJ37" s="27"/>
      <c r="AK37" s="27"/>
      <c r="AL37" s="27"/>
      <c r="AM37" s="27"/>
      <c r="AN37" s="27"/>
      <c r="AO37" s="27"/>
      <c r="AP37" s="27">
        <f>IFERROR(VLOOKUP(CONCATENATE($C37, ".NY.GDP.MKTP.KD"),AREA_WB_6ATTRS,Seq!B$1,FALSE)/10000,".")</f>
        <v>948149.31256214774</v>
      </c>
      <c r="AQ37" s="27">
        <f>IFERROR(VLOOKUP(CONCATENATE($C37, ".NY.GDP.MKTP.KD"),AREA_WB_6ATTRS,Seq!C$1,FALSE)/10000,".")</f>
        <v>1038296.6156427332</v>
      </c>
      <c r="AR37" s="27">
        <f>IFERROR(VLOOKUP(CONCATENATE($C37, ".NY.GDP.MKTP.KD"),AREA_WB_6ATTRS,Seq!D$1,FALSE)/10000,".")</f>
        <v>1060330.8414043109</v>
      </c>
      <c r="AS37" s="27">
        <f>IFERROR(VLOOKUP(CONCATENATE($C37, ".NY.GDP.MKTP.KD"),AREA_WB_6ATTRS,Seq!E$1,FALSE)/10000,".")</f>
        <v>1075484.81357518</v>
      </c>
      <c r="AT37" s="27">
        <f>IFERROR(VLOOKUP(CONCATENATE($C37, ".NY.GDP.MKTP.KD"),AREA_WB_6ATTRS,Seq!F$1,FALSE)/10000,".")</f>
        <v>1031693.8481202194</v>
      </c>
      <c r="AU37" s="27">
        <f>IFERROR(VLOOKUP(CONCATENATE($C37, ".NY.GDP.MKTP.KD"),AREA_WB_6ATTRS,Seq!G$1,FALSE)/10000,".")</f>
        <v>1094782.6495388211</v>
      </c>
      <c r="AV37" s="27">
        <f>IFERROR(VLOOKUP(CONCATENATE($C37, ".NY.GDP.MKTP.KD"),AREA_WB_6ATTRS,Seq!H$1,FALSE)/10000,".")</f>
        <v>1040637.9514888235</v>
      </c>
      <c r="AW37" s="27">
        <f>IFERROR(VLOOKUP(CONCATENATE($C37, ".NY.GDP.MKTP.KD"),AREA_WB_6ATTRS,Seq!I$1,FALSE)/10000,".")</f>
        <v>1060488.604357258</v>
      </c>
      <c r="AX37" s="27">
        <f>IFERROR(VLOOKUP(CONCATENATE($C37, ".NY.GDP.MKTP.KD"),AREA_WB_6ATTRS,Seq!J$1,FALSE)/10000,".")</f>
        <v>1201176.0884023765</v>
      </c>
      <c r="AY37" s="27">
        <f>IFERROR(VLOOKUP(CONCATENATE($C37, ".NY.GDP.MKTP.KD"),AREA_WB_6ATTRS,Seq!K$1,FALSE)/10000,".")</f>
        <v>1093572.1637120093</v>
      </c>
      <c r="AZ37" s="27">
        <f>IFERROR(VLOOKUP(CONCATENATE($C37, ".NY.GDP.MKTP.KD"),AREA_WB_6ATTRS,Seq!L$1,FALSE)/10000,".")</f>
        <v>1177129.522898087</v>
      </c>
      <c r="BA37" s="27">
        <f>IFERROR(VLOOKUP(CONCATENATE($C37, ".NY.GDP.MKTP.KD"),AREA_WB_6ATTRS,Seq!M$1,FALSE)/10000,".")</f>
        <v>1270137.7130445242</v>
      </c>
      <c r="BB37" s="27">
        <f>IFERROR(VLOOKUP(CONCATENATE($C37, ".NY.GDP.MKTP.KD"),AREA_WB_6ATTRS,Seq!N$1,FALSE)/10000,".")</f>
        <v>1441229.5022041618</v>
      </c>
      <c r="BC37" s="27">
        <f>IFERROR(VLOOKUP(CONCATENATE($C37, ".NY.GDP.MKTP.KD"),AREA_WB_6ATTRS,Seq!O$1,FALSE)/10000,".")</f>
        <v>1515870.5922459653</v>
      </c>
      <c r="BD37" s="27">
        <f>IFERROR(VLOOKUP(CONCATENATE($C37, ".NY.GDP.MKTP.KD"),AREA_WB_6ATTRS,Seq!P$1,FALSE)/10000,".")</f>
        <v>1631879.2154673187</v>
      </c>
      <c r="BE37" s="27">
        <f>IFERROR(VLOOKUP(CONCATENATE($C37, ".NY.GDP.MKTP.KD"),AREA_WB_6ATTRS,Seq!Q$1,FALSE)/10000,".")</f>
        <v>1725712.519704354</v>
      </c>
      <c r="BF37" s="27">
        <f>IFERROR(VLOOKUP(CONCATENATE($C37, ".NY.GDP.MKTP.KD"),AREA_WB_6ATTRS,Seq!R$1,FALSE)/10000,".")</f>
        <v>1801643.8705713458</v>
      </c>
      <c r="BG37" s="27">
        <f>IFERROR(VLOOKUP(CONCATENATE($C37, ".NY.GDP.MKTP.KD"),AREA_WB_6ATTRS,Seq!S$1,FALSE)/10000,".")</f>
        <v>1834073.4602416302</v>
      </c>
      <c r="BH37" s="27">
        <f>IFERROR(VLOOKUP(CONCATENATE($C37, ".NY.GDP.MKTP.KD"),AREA_WB_6ATTRS,Seq!T$1,FALSE)/10000,".")</f>
        <v>1950303.5377852211</v>
      </c>
      <c r="BI37" s="27">
        <f>IFERROR(VLOOKUP(CONCATENATE($C37, ".NY.GDP.MKTP.KD"),AREA_WB_6ATTRS,Seq!U$1,FALSE)/10000,".")</f>
        <v>1880996.4412811389</v>
      </c>
      <c r="BJ37" s="27">
        <f>IFERROR(VLOOKUP(CONCATENATE($C37, ".NY.GDP.MKTP.KD"),AREA_WB_6ATTRS,Seq!V$1,FALSE)/10000,".")</f>
        <v>1932589.4913125392</v>
      </c>
      <c r="BK37" s="27">
        <f>IFERROR(VLOOKUP(CONCATENATE($C37, ".NY.GDP.MKTP.KD"),AREA_WB_6ATTRS,Seq!W$1,FALSE)/10000,".")</f>
        <v>2033102.365501361</v>
      </c>
      <c r="BL37" s="27">
        <f>IFERROR(VLOOKUP(CONCATENATE($C37, ".NY.GDP.MKTP.KD"),AREA_WB_6ATTRS,Seq!X$1,FALSE)/10000,".")</f>
        <v>2153055.4050659412</v>
      </c>
      <c r="BM37" s="27">
        <f>IFERROR(VLOOKUP(CONCATENATE($C37, ".NY.GDP.MKTP.KD"),AREA_WB_6ATTRS,Seq!Y$1,FALSE)/10000,".")</f>
        <v>2165973.7374963369</v>
      </c>
      <c r="BN37" s="27">
        <f>IFERROR(VLOOKUP(CONCATENATE($C37, ".NY.GDP.MKTP.KD"),AREA_WB_6ATTRS,Seq!Z$1,FALSE)/10000,".")</f>
        <v>2315425.9253835836</v>
      </c>
      <c r="BO37" s="27">
        <f>IFERROR(VLOOKUP(CONCATENATE($C37, ".NY.GDP.MKTP.KD"),AREA_WB_6ATTRS,Seq!AA$1,FALSE)/10000,".")</f>
        <v>2458982.3327573664</v>
      </c>
      <c r="BP37" s="27">
        <f>IFERROR(VLOOKUP(CONCATENATE($C37, ".NY.GDP.MKTP.KD"),AREA_WB_6ATTRS,Seq!AB$1,FALSE)/10000,".")</f>
        <v>2581931.4493952347</v>
      </c>
      <c r="BQ37" s="27">
        <f>IFERROR(VLOOKUP(CONCATENATE($C37, ".NY.GDP.MKTP.KD"),AREA_WB_6ATTRS,Seq!AC$1,FALSE)/10000,".")</f>
        <v>2729101.5420107627</v>
      </c>
      <c r="BR37" s="27">
        <f>IFERROR(VLOOKUP(CONCATENATE($C37, ".NY.GDP.MKTP.KD"),AREA_WB_6ATTRS,Seq!AD$1,FALSE)/10000,".")</f>
        <v>2851911.1114012469</v>
      </c>
      <c r="BS37" s="27">
        <f>IFERROR(VLOOKUP(CONCATENATE($C37, ".NY.GDP.MKTP.KD"),AREA_WB_6ATTRS,Seq!AE$1,FALSE)/10000,".")</f>
        <v>3023025.7780853217</v>
      </c>
      <c r="BT37" s="27">
        <f>IFERROR(VLOOKUP(CONCATENATE($C37, ".NY.GDP.MKTP.KD"),AREA_WB_6ATTRS,Seq!AF$1,FALSE)/10000,".")</f>
        <v>3119762.6029840522</v>
      </c>
      <c r="BU37" s="27" t="str">
        <f>IFERROR(VLOOKUP(CONCATENATE($C37, ".NY.GDP.MKTP.KD"),AREA_WB_6ATTRS,Seq!AG$1,FALSE)/10000,".")</f>
        <v>.</v>
      </c>
      <c r="BV37" s="27"/>
      <c r="BW37" s="27"/>
      <c r="BX37" s="27"/>
      <c r="BY37" s="27"/>
      <c r="BZ37" s="27"/>
      <c r="CA37" s="27"/>
      <c r="CB37" s="27"/>
      <c r="CC37" s="27">
        <f>CNPop!A$48</f>
        <v>5.0000000000000001E-3</v>
      </c>
      <c r="CD37" s="27">
        <f>CNPop!B$48</f>
        <v>6.0000000000000001E-3</v>
      </c>
      <c r="CE37" s="27">
        <f>CNPop!C$48</f>
        <v>6.0000000000000001E-3</v>
      </c>
      <c r="CF37" s="27">
        <f>CNPop!D$48</f>
        <v>7.0000000000000001E-3</v>
      </c>
      <c r="CG37" s="27">
        <f>CNPop!E$48</f>
        <v>7.0000000000000001E-3</v>
      </c>
      <c r="CH37" s="27">
        <f>CNPop!F$48</f>
        <v>8.0000000000000002E-3</v>
      </c>
      <c r="CI37" s="27">
        <f>CNPop!G$48</f>
        <v>8.9999999999999993E-3</v>
      </c>
      <c r="CJ37" s="27">
        <f>CNPop!H$48</f>
        <v>0.01</v>
      </c>
      <c r="CK37" s="27">
        <f>CNPop!I$48</f>
        <v>1.0999999999999999E-2</v>
      </c>
      <c r="CL37" s="27">
        <f>CNPop!J$48</f>
        <v>1.2E-2</v>
      </c>
      <c r="CM37" s="27">
        <f>CNPop!K$48</f>
        <v>1.4E-2</v>
      </c>
      <c r="CN37" s="27">
        <f>CNPop!L$48</f>
        <v>1.6E-2</v>
      </c>
      <c r="CO37" s="27">
        <f>CNPop!M$48</f>
        <v>1.7000000000000001E-2</v>
      </c>
      <c r="CP37" s="27">
        <f>CNPop!N$48</f>
        <v>1.9E-2</v>
      </c>
      <c r="CQ37" s="27">
        <f>CNPop!O$48</f>
        <v>2.1000000000000001E-2</v>
      </c>
      <c r="CR37" s="27">
        <f>CNPop!P$48</f>
        <v>2.3E-2</v>
      </c>
      <c r="CS37" s="27">
        <f>CNPop!Q$48</f>
        <v>2.5999999999999999E-2</v>
      </c>
      <c r="CT37" s="27">
        <f>CNPop!R$48</f>
        <v>2.8000000000000001E-2</v>
      </c>
      <c r="CU37" s="27">
        <f>CNPop!S$48</f>
        <v>0.03</v>
      </c>
      <c r="CV37" s="27">
        <f>CNPop!T$48</f>
        <v>3.3000000000000002E-2</v>
      </c>
      <c r="CW37" s="27">
        <f>CNPop!U$48</f>
        <v>3.5999999999999997E-2</v>
      </c>
      <c r="CX37" s="27">
        <f>CNPop!V$48</f>
        <v>3.9E-2</v>
      </c>
      <c r="CY37" s="27">
        <f>CNPop!W$48</f>
        <v>4.2000000000000003E-2</v>
      </c>
      <c r="CZ37" s="27">
        <f>CNPop!X$48</f>
        <v>4.4999999999999998E-2</v>
      </c>
      <c r="DA37" s="27">
        <f>CNPop!Y$48</f>
        <v>4.9000000000000002E-2</v>
      </c>
      <c r="DB37" s="27">
        <f>CNPop!Z$48</f>
        <v>5.1999999999999998E-2</v>
      </c>
      <c r="DC37" s="27">
        <f>CNPop!AA$48</f>
        <v>5.6000000000000001E-2</v>
      </c>
      <c r="DD37" s="27">
        <f>CNPop!AB$48</f>
        <v>0.06</v>
      </c>
      <c r="DE37" s="27">
        <f>CNPop!AC$48</f>
        <v>6.3E-2</v>
      </c>
      <c r="DF37" s="27">
        <f>CNPop!AD$48</f>
        <v>6.8000000000000005E-2</v>
      </c>
      <c r="DG37" s="27">
        <f>CNPop!AE$48</f>
        <v>7.1999999999999995E-2</v>
      </c>
      <c r="DH37" s="27">
        <f>CNPop!AF$48</f>
        <v>7.5999999999999998E-2</v>
      </c>
      <c r="DI37" s="27">
        <f>CNPop!AG$48</f>
        <v>8.1000000000000003E-2</v>
      </c>
      <c r="DJ37" s="27">
        <f>CNPop!AH$48</f>
        <v>8.5000000000000006E-2</v>
      </c>
      <c r="DK37" s="27">
        <f>CNPop!AI$48</f>
        <v>0.09</v>
      </c>
      <c r="DL37" s="27">
        <f>CNPop!AJ$48</f>
        <v>9.5000000000000001E-2</v>
      </c>
      <c r="DM37" s="27">
        <f>CNPop!AK$48</f>
        <v>0.1</v>
      </c>
      <c r="DN37" s="27"/>
      <c r="DO37" s="27">
        <f t="shared" ref="DO37:DO68" si="54">IF(ISNUMBER(EZ37),EZ37,DP37)</f>
        <v>6.3000001907348627E-2</v>
      </c>
      <c r="DP37" s="27">
        <f t="shared" ref="DP37:DP68" si="55">IF(ISNUMBER(FA37),FA37,DQ37)</f>
        <v>6.3000001907348627E-2</v>
      </c>
      <c r="DQ37" s="27">
        <f t="shared" ref="DQ37:DQ68" si="56">IF(ISNUMBER(FB37),FB37,DR37)</f>
        <v>6.3000001907348627E-2</v>
      </c>
      <c r="DR37" s="27">
        <f t="shared" ref="DR37:DR68" si="57">IF(ISNUMBER(FC37),FC37,DS37)</f>
        <v>6.3000001907348627E-2</v>
      </c>
      <c r="DS37" s="27">
        <f t="shared" ref="DS37:DS68" si="58">IF(ISNUMBER(FD37),FD37,DT37)</f>
        <v>6.3000001907348627E-2</v>
      </c>
      <c r="DT37" s="27">
        <f t="shared" ref="DT37:DT68" si="59">IF(ISNUMBER(FE37),FE37,DU37)</f>
        <v>6.3000001907348627E-2</v>
      </c>
      <c r="DU37" s="27">
        <f t="shared" ref="DU37:DU68" si="60">IF(ISNUMBER(FF37),FF37,DV37)</f>
        <v>6.3000001907348627E-2</v>
      </c>
      <c r="DV37" s="27">
        <f t="shared" ref="DV37:DV68" si="61">IF(ISNUMBER(FG37),FG37,DW37)</f>
        <v>6.3000001907348627E-2</v>
      </c>
      <c r="DW37" s="27">
        <f t="shared" ref="DW37:DW68" si="62">IF(ISNUMBER(FH37),FH37,DX37)</f>
        <v>6.3000001907348627E-2</v>
      </c>
      <c r="DX37" s="27">
        <f t="shared" ref="DX37:DX68" si="63">IF(ISNUMBER(FI37),FI37,DY37)</f>
        <v>6.3000001907348627E-2</v>
      </c>
      <c r="DY37" s="27">
        <f t="shared" ref="DY37:DY68" si="64">IF(ISNUMBER(FJ37),FJ37,DZ37)</f>
        <v>6.3000001907348627E-2</v>
      </c>
      <c r="DZ37" s="27">
        <f t="shared" ref="DZ37:DZ68" si="65">IF(ISNUMBER(FK37),FK37,EA37)</f>
        <v>6.3000001907348627E-2</v>
      </c>
      <c r="EA37" s="27">
        <f t="shared" ref="EA37:EA68" si="66">IF(ISNUMBER(FL37),FL37,EB37)</f>
        <v>6.3000001907348627E-2</v>
      </c>
      <c r="EB37" s="27">
        <f t="shared" ref="EB37:EB68" si="67">IF(ISNUMBER(FM37),FM37,EC37)</f>
        <v>6.3000001907348627E-2</v>
      </c>
      <c r="EC37" s="27">
        <f t="shared" ref="EC37:EC68" si="68">IF(ISNUMBER(FN37),FN37,ED37)</f>
        <v>6.3000001907348627E-2</v>
      </c>
      <c r="ED37" s="27">
        <f t="shared" ref="ED37:ED68" si="69">IF(ISNUMBER(FO37),FO37,EE37)</f>
        <v>6.3000001907348627E-2</v>
      </c>
      <c r="EE37" s="27">
        <f t="shared" ref="EE37:EE68" si="70">IF(ISNUMBER(FP37),FP37,EF37)</f>
        <v>6.3000001907348627E-2</v>
      </c>
      <c r="EF37" s="27">
        <f t="shared" ref="EF37:EF68" si="71">IF(ISNUMBER(FQ37),FQ37,EG37)</f>
        <v>6.3000001907348627E-2</v>
      </c>
      <c r="EG37" s="27">
        <f t="shared" ref="EG37:EG68" si="72">IF(ISNUMBER(FR37),FR37,EH37)</f>
        <v>6.3000001907348627E-2</v>
      </c>
      <c r="EH37" s="27">
        <f t="shared" ref="EH37:EH68" si="73">IF(ISNUMBER(FS37),FS37,EI37)</f>
        <v>6.3000001907348627E-2</v>
      </c>
      <c r="EI37" s="27">
        <f t="shared" ref="EI37:EI68" si="74">IF(ISNUMBER(FT37),FT37,EJ37)</f>
        <v>6.3000001907348627E-2</v>
      </c>
      <c r="EJ37" s="27">
        <f t="shared" ref="EJ37:EJ68" si="75">IF(ISNUMBER(FU37),FU37,EK37)</f>
        <v>6.3000001907348627E-2</v>
      </c>
      <c r="EK37" s="27">
        <f t="shared" ref="EK37:EK68" si="76">IF(ISNUMBER(FV37),FV37,EL37)</f>
        <v>6.3000001907348627E-2</v>
      </c>
      <c r="EL37" s="27">
        <f t="shared" ref="EL37:EL68" si="77">IF(ISNUMBER(FW37),FW37,EM37)</f>
        <v>6.3000001907348627E-2</v>
      </c>
      <c r="EM37" s="27">
        <f t="shared" ref="EM37:EM68" si="78">IF(ISNUMBER(FX37),FX37,EN37)</f>
        <v>7.5999999046325678E-2</v>
      </c>
      <c r="EN37" s="27">
        <f t="shared" ref="EN37:EN68" si="79">IF(ISNUMBER(FY37),FY37,EO37)</f>
        <v>7.5999999046325678E-2</v>
      </c>
      <c r="EO37" s="27">
        <f t="shared" ref="EO37:EO68" si="80">IF(ISNUMBER(FZ37),FZ37,EP37)</f>
        <v>7.5999999046325678E-2</v>
      </c>
      <c r="EP37" s="27">
        <f t="shared" si="37"/>
        <v>7.5999999046325678E-2</v>
      </c>
      <c r="EQ37" s="27">
        <f t="shared" si="38"/>
        <v>7.5999999046325678E-2</v>
      </c>
      <c r="ER37" s="27">
        <f t="shared" si="53"/>
        <v>7.5999999046325678E-2</v>
      </c>
      <c r="ES37" s="27">
        <f t="shared" si="53"/>
        <v>7.5999999046325678E-2</v>
      </c>
      <c r="ET37" s="27">
        <f t="shared" si="53"/>
        <v>7.5999999046325678E-2</v>
      </c>
      <c r="EU37" s="27"/>
      <c r="EV37" s="27"/>
      <c r="EW37" s="27"/>
      <c r="EX37" s="27"/>
      <c r="EY37" s="27"/>
      <c r="EZ37" s="27" t="str">
        <f>IFERROR(VLOOKUP(CONCATENATE($C37,".SL.TLF.TERT.ZS"),AREA_WB_6ATTRS,Seq!B$1,FALSE)/100,".")</f>
        <v>.</v>
      </c>
      <c r="FA37" s="27" t="str">
        <f>IFERROR(VLOOKUP(CONCATENATE($C37,".SL.TLF.TERT.ZS"),AREA_WB_6ATTRS,Seq!C$1,FALSE)/100,".")</f>
        <v>.</v>
      </c>
      <c r="FB37" s="27" t="str">
        <f>IFERROR(VLOOKUP(CONCATENATE($C37,".SL.TLF.TERT.ZS"),AREA_WB_6ATTRS,Seq!D$1,FALSE)/100,".")</f>
        <v>.</v>
      </c>
      <c r="FC37" s="27" t="str">
        <f>IFERROR(VLOOKUP(CONCATENATE($C37,".SL.TLF.TERT.ZS"),AREA_WB_6ATTRS,Seq!E$1,FALSE)/100,".")</f>
        <v>.</v>
      </c>
      <c r="FD37" s="27" t="str">
        <f>IFERROR(VLOOKUP(CONCATENATE($C37,".SL.TLF.TERT.ZS"),AREA_WB_6ATTRS,Seq!F$1,FALSE)/100,".")</f>
        <v>.</v>
      </c>
      <c r="FE37" s="27" t="str">
        <f>IFERROR(VLOOKUP(CONCATENATE($C37,".SL.TLF.TERT.ZS"),AREA_WB_6ATTRS,Seq!G$1,FALSE)/100,".")</f>
        <v>.</v>
      </c>
      <c r="FF37" s="27" t="str">
        <f>IFERROR(VLOOKUP(CONCATENATE($C37,".SL.TLF.TERT.ZS"),AREA_WB_6ATTRS,Seq!H$1,FALSE)/100,".")</f>
        <v>.</v>
      </c>
      <c r="FG37" s="27" t="str">
        <f>IFERROR(VLOOKUP(CONCATENATE($C37,".SL.TLF.TERT.ZS"),AREA_WB_6ATTRS,Seq!I$1,FALSE)/100,".")</f>
        <v>.</v>
      </c>
      <c r="FH37" s="27" t="str">
        <f>IFERROR(VLOOKUP(CONCATENATE($C37,".SL.TLF.TERT.ZS"),AREA_WB_6ATTRS,Seq!J$1,FALSE)/100,".")</f>
        <v>.</v>
      </c>
      <c r="FI37" s="27" t="str">
        <f>IFERROR(VLOOKUP(CONCATENATE($C37,".SL.TLF.TERT.ZS"),AREA_WB_6ATTRS,Seq!K$1,FALSE)/100,".")</f>
        <v>.</v>
      </c>
      <c r="FJ37" s="27" t="str">
        <f>IFERROR(VLOOKUP(CONCATENATE($C37,".SL.TLF.TERT.ZS"),AREA_WB_6ATTRS,Seq!L$1,FALSE)/100,".")</f>
        <v>.</v>
      </c>
      <c r="FK37" s="27" t="str">
        <f>IFERROR(VLOOKUP(CONCATENATE($C37,".SL.TLF.TERT.ZS"),AREA_WB_6ATTRS,Seq!M$1,FALSE)/100,".")</f>
        <v>.</v>
      </c>
      <c r="FL37" s="27" t="str">
        <f>IFERROR(VLOOKUP(CONCATENATE($C37,".SL.TLF.TERT.ZS"),AREA_WB_6ATTRS,Seq!N$1,FALSE)/100,".")</f>
        <v>.</v>
      </c>
      <c r="FM37" s="27" t="str">
        <f>IFERROR(VLOOKUP(CONCATENATE($C37,".SL.TLF.TERT.ZS"),AREA_WB_6ATTRS,Seq!O$1,FALSE)/100,".")</f>
        <v>.</v>
      </c>
      <c r="FN37" s="27" t="str">
        <f>IFERROR(VLOOKUP(CONCATENATE($C37,".SL.TLF.TERT.ZS"),AREA_WB_6ATTRS,Seq!P$1,FALSE)/100,".")</f>
        <v>.</v>
      </c>
      <c r="FO37" s="27" t="str">
        <f>IFERROR(VLOOKUP(CONCATENATE($C37,".SL.TLF.TERT.ZS"),AREA_WB_6ATTRS,Seq!Q$1,FALSE)/100,".")</f>
        <v>.</v>
      </c>
      <c r="FP37" s="27" t="str">
        <f>IFERROR(VLOOKUP(CONCATENATE($C37,".SL.TLF.TERT.ZS"),AREA_WB_6ATTRS,Seq!R$1,FALSE)/100,".")</f>
        <v>.</v>
      </c>
      <c r="FQ37" s="27" t="str">
        <f>IFERROR(VLOOKUP(CONCATENATE($C37,".SL.TLF.TERT.ZS"),AREA_WB_6ATTRS,Seq!S$1,FALSE)/100,".")</f>
        <v>.</v>
      </c>
      <c r="FR37" s="27" t="str">
        <f>IFERROR(VLOOKUP(CONCATENATE($C37,".SL.TLF.TERT.ZS"),AREA_WB_6ATTRS,Seq!T$1,FALSE)/100,".")</f>
        <v>.</v>
      </c>
      <c r="FS37" s="27" t="str">
        <f>IFERROR(VLOOKUP(CONCATENATE($C37,".SL.TLF.TERT.ZS"),AREA_WB_6ATTRS,Seq!U$1,FALSE)/100,".")</f>
        <v>.</v>
      </c>
      <c r="FT37" s="27" t="str">
        <f>IFERROR(VLOOKUP(CONCATENATE($C37,".SL.TLF.TERT.ZS"),AREA_WB_6ATTRS,Seq!V$1,FALSE)/100,".")</f>
        <v>.</v>
      </c>
      <c r="FU37" s="27" t="str">
        <f>IFERROR(VLOOKUP(CONCATENATE($C37,".SL.TLF.TERT.ZS"),AREA_WB_6ATTRS,Seq!W$1,FALSE)/100,".")</f>
        <v>.</v>
      </c>
      <c r="FV37" s="27" t="str">
        <f>IFERROR(VLOOKUP(CONCATENATE($C37,".SL.TLF.TERT.ZS"),AREA_WB_6ATTRS,Seq!X$1,FALSE)/100,".")</f>
        <v>.</v>
      </c>
      <c r="FW37" s="27">
        <f>IFERROR(VLOOKUP(CONCATENATE($C37,".SL.TLF.TERT.ZS"),AREA_WB_6ATTRS,Seq!Y$1,FALSE)/100,".")</f>
        <v>6.3000001907348627E-2</v>
      </c>
      <c r="FX37" s="27" t="str">
        <f>IFERROR(VLOOKUP(CONCATENATE($C37,".SL.TLF.TERT.ZS"),AREA_WB_6ATTRS,Seq!Z$1,FALSE)/100,".")</f>
        <v>.</v>
      </c>
      <c r="FY37" s="27" t="str">
        <f>IFERROR(VLOOKUP(CONCATENATE($C37,".SL.TLF.TERT.ZS"),AREA_WB_6ATTRS,Seq!AA$1,FALSE)/100,".")</f>
        <v>.</v>
      </c>
      <c r="FZ37" s="27" t="str">
        <f>IFERROR(VLOOKUP(CONCATENATE($C37,".SL.TLF.TERT.ZS"),AREA_WB_6ATTRS,Seq!AB$1,FALSE)/100,".")</f>
        <v>.</v>
      </c>
      <c r="GA37" s="27">
        <f>IFERROR(VLOOKUP(CONCATENATE($C37,".SL.TLF.TERT.ZS"),AREA_WB_6ATTRS,Seq!AC$1,FALSE)/100,".")</f>
        <v>7.5999999046325678E-2</v>
      </c>
      <c r="GB37" s="27" t="str">
        <f>IFERROR(VLOOKUP(CONCATENATE($C37,".SL.TLF.TERT.ZS"),AREA_WB_6ATTRS,Seq!AD$1,FALSE)/100,".")</f>
        <v>.</v>
      </c>
      <c r="GC37" s="27" t="str">
        <f>IFERROR(VLOOKUP(CONCATENATE($C37,".SL.TLF.TERT.ZS"),AREA_WB_6ATTRS,Seq!AE$1,FALSE)/100,".")</f>
        <v>.</v>
      </c>
      <c r="GD37" s="27" t="str">
        <f>IFERROR(VLOOKUP(CONCATENATE($C37,".SL.TLF.TERT.ZS"),AREA_WB_6ATTRS,Seq!AF$1,FALSE)/100,".")</f>
        <v>.</v>
      </c>
      <c r="GE37" s="27" t="str">
        <f>IFERROR(VLOOKUP(CONCATENATE($C37,".SL.TLF.TERT.ZS"),AREA_WB_6ATTRS,Seq!AG$1,FALSE)/100,".")</f>
        <v>.</v>
      </c>
      <c r="GF37" s="27" t="str">
        <f>IFERROR(VLOOKUP(CONCATENATE($C37,".SL.TLF.TERT.ZS"),AREA_WB_6ATTRS,Seq!AH$1,FALSE)/100,".")</f>
        <v>.</v>
      </c>
      <c r="GG37" s="27" t="str">
        <f>IFERROR(VLOOKUP(CONCATENATE($C37,".SL.TLF.TERT.ZS"),AREA_WB_6ATTRS,Seq!AI$1,FALSE)/100,".")</f>
        <v>.</v>
      </c>
      <c r="GH37" s="27" t="str">
        <f>IFERROR(VLOOKUP(CONCATENATE($C37,".SL.TLF.TERT.ZS"),AREA_WB_6ATTRS,Seq!AJ$1,FALSE)/100,".")</f>
        <v>.</v>
      </c>
      <c r="GI37" s="27" t="str">
        <f>IFERROR(VLOOKUP(CONCATENATE($C37,".SL.TLF.TERT.ZS"),AREA_WB_6ATTRS,Seq!AK$1,FALSE)/100,".")</f>
        <v>.</v>
      </c>
      <c r="GJ37" s="27" t="str">
        <f>IFERROR(VLOOKUP(CONCATENATE($C37,".SL.TLF.TERT.ZS"),AREA_WB_6ATTRS,Seq!AL$1,FALSE)/100,".")</f>
        <v>.</v>
      </c>
      <c r="GK37" s="27"/>
      <c r="GL37" s="27"/>
      <c r="GM37" s="27" t="str">
        <f t="shared" ref="GM37:GM68" si="81">IF(ISNUMBER(GQ37/GU37),GQ37/GU37,".")</f>
        <v>.</v>
      </c>
      <c r="GN37" s="27" t="str">
        <f t="shared" ref="GN37:GN68" si="82" xml:space="preserve"> IF(ISNUMBER(GR37/GV37), GR37/GV37,".")</f>
        <v>.</v>
      </c>
      <c r="GO37" s="27" t="str">
        <f t="shared" si="40"/>
        <v>.</v>
      </c>
      <c r="GP37" s="27"/>
      <c r="GQ37" s="9" t="str">
        <f>IF(VLOOKUP($B37,EM_80!$B$1:$C$201,2,FALSE)&gt;0,VLOOKUP($B37,EM_80!$B$1:$C$201,2,FALSE),".")</f>
        <v>.</v>
      </c>
      <c r="GR37" s="9" t="str">
        <f t="shared" ref="GR37:GR68" si="83">IF(ISNA(VLOOKUP($B37,Area_EM_90_2,2,FALSE)),".",VLOOKUP($B37,Area_EM_90_2,2,FALSE))</f>
        <v>.</v>
      </c>
      <c r="GS37" s="9" t="str">
        <f t="shared" si="31"/>
        <v>.</v>
      </c>
      <c r="GU37">
        <f t="shared" ref="GU37:GU68" si="84">VLOOKUP(CONCATENATE($B37,".SP.POP.TOTL"),Area_pop_80_09,2,FALSE)</f>
        <v>8971343</v>
      </c>
      <c r="GV37">
        <f t="shared" ref="GV37:GV68" si="85">VLOOKUP(CONCATENATE($B37,".SP.POP.TOTL"),Area_pop_80_09,12,FALSE)</f>
        <v>12720920</v>
      </c>
      <c r="GW37">
        <f t="shared" ref="GW37:GW68" si="86">VLOOKUP(CONCATENATE($B37,".SP.POP.TOTL"),Area_pop_80_09,22,FALSE)</f>
        <v>16510861</v>
      </c>
      <c r="GX37">
        <f t="shared" ref="GX37:GX68" si="87">VLOOKUP(CONCATENATE($B37,".SP.POP.TOTL"),Area_pop_80_09,32,FALSE)</f>
        <v>20446609</v>
      </c>
      <c r="GZ37" s="9" t="str">
        <f>IF(ISNA(VLOOKUP($B37,Area_EM_90,Seq!C$1,FALSE)),".",VLOOKUP($B37,Area_EM_90,Seq!C$1,FALSE))</f>
        <v>.</v>
      </c>
      <c r="HA37" s="9" t="str">
        <f>IF(ISNA(VLOOKUP($B37,Area_EM_90,Seq!D$1,FALSE)),".",VLOOKUP($B37,Area_EM_90,Seq!D$1,FALSE))</f>
        <v>.</v>
      </c>
      <c r="HB37" s="9" t="str">
        <f>IF(ISNA(VLOOKUP($B37,Area_EM_90,Seq!E$1,FALSE)),".",VLOOKUP($B37,Area_EM_90,Seq!E$1,FALSE))</f>
        <v>.</v>
      </c>
      <c r="HC37" s="9" t="str">
        <f>IF(ISNA(VLOOKUP($B37,Area_EM_90,Seq!F$1,FALSE)),".",VLOOKUP($B37,Area_EM_90,Seq!F$1,FALSE))</f>
        <v>.</v>
      </c>
      <c r="HD37" s="9" t="str">
        <f>IF(ISNA(VLOOKUP($B37,Area_EM_90,Seq!G$1,FALSE)),".",VLOOKUP($B37,Area_EM_90,Seq!G$1,FALSE))</f>
        <v>.</v>
      </c>
      <c r="HE37" s="9" t="str">
        <f>IF(ISNA(VLOOKUP($B37,Area_EM_90,Seq!H$1,FALSE)),".",VLOOKUP($B37,Area_EM_90,Seq!H$1,FALSE))</f>
        <v>.</v>
      </c>
      <c r="HF37" s="9" t="str">
        <f>IF(ISNA(VLOOKUP($B37,Area_EM_90,Seq!I$1,FALSE)),".",VLOOKUP($B37,Area_EM_90,Seq!I$1,FALSE))</f>
        <v>.</v>
      </c>
      <c r="HG37" s="9" t="str">
        <f>IF(ISNA(VLOOKUP($B37,Area_EM_90,Seq!J$1,FALSE)),".",VLOOKUP($B37,Area_EM_90,Seq!J$1,FALSE))</f>
        <v>.</v>
      </c>
      <c r="HH37" s="9" t="str">
        <f>IF(ISNA(VLOOKUP($B37,Area_EM_00,Seq!C$1,FALSE)),".",VLOOKUP($B37,Area_EM_00,Seq!C$1,FALSE))</f>
        <v>.</v>
      </c>
      <c r="HI37" s="9" t="str">
        <f>IF(ISNA(VLOOKUP($B37,Area_EM_00,Seq!D$1,FALSE)),".",VLOOKUP($B37,Area_EM_00,Seq!D$1,FALSE))</f>
        <v>.</v>
      </c>
      <c r="HJ37" s="9" t="str">
        <f>IF(ISNA(VLOOKUP($B37,Area_EM_00,Seq!E$1,FALSE)),".",VLOOKUP($B37,Area_EM_00,Seq!E$1,FALSE))</f>
        <v>.</v>
      </c>
      <c r="HK37" s="9" t="str">
        <f>IF(ISNA(VLOOKUP($B37,Area_EM_00,Seq!F$1,FALSE)),".",VLOOKUP($B37,Area_EM_00,Seq!F$1,FALSE))</f>
        <v>.</v>
      </c>
      <c r="HL37" s="9" t="str">
        <f>IF(ISNA(VLOOKUP($B37,Area_EM_00,Seq!G$1,FALSE)),".",VLOOKUP($B37,Area_EM_00,Seq!G$1,FALSE))</f>
        <v>.</v>
      </c>
      <c r="HM37" s="9" t="str">
        <f>IF(ISNA(VLOOKUP($B37,Area_EM_00,Seq!H$1,FALSE)),".",VLOOKUP($B37,Area_EM_00,Seq!H$1,FALSE))</f>
        <v>.</v>
      </c>
      <c r="HN37" s="9" t="str">
        <f>IF(ISNA(VLOOKUP($B37,Area_EM_00,Seq!I$1,FALSE)),".",VLOOKUP($B37,Area_EM_00,Seq!I$1,FALSE))</f>
        <v>.</v>
      </c>
      <c r="HO37" s="9" t="str">
        <f>IF(ISNA(VLOOKUP($B37,Area_EM_00,Seq!J$1,FALSE)),".",VLOOKUP($B37,Area_EM_00,Seq!J$1,FALSE))</f>
        <v>.</v>
      </c>
      <c r="HQ37" s="27"/>
      <c r="HR37" s="9" t="str">
        <f>IFERROR(VLOOKUP($B37,AREA_EM3_60_00,Seq!E$1,FALSE),".")</f>
        <v>.</v>
      </c>
      <c r="HS37" s="9" t="str">
        <f>IFERROR(VLOOKUP($B37,AREA_EM3_60_00,Seq!F$1,FALSE),".")</f>
        <v>.</v>
      </c>
      <c r="HT37" s="9" t="str">
        <f>IFERROR(VLOOKUP($B37,AREA_EM3_60_00,Seq!G$1,FALSE),".")</f>
        <v>.</v>
      </c>
      <c r="HU37" s="9" t="str">
        <f>IFERROR(VLOOKUP($B37,AREA_EM3_10,Seq!B$1,FALSE),".")</f>
        <v>.</v>
      </c>
      <c r="HV37" s="9">
        <f t="shared" si="41"/>
        <v>8971343</v>
      </c>
      <c r="HW37" s="9">
        <f t="shared" si="42"/>
        <v>12720920</v>
      </c>
      <c r="HX37" s="9">
        <f t="shared" si="43"/>
        <v>16510861</v>
      </c>
      <c r="HY37" s="9">
        <f t="shared" si="44"/>
        <v>20446609</v>
      </c>
    </row>
    <row r="38" spans="1:233">
      <c r="A38" s="25" t="s">
        <v>2382</v>
      </c>
      <c r="B38" s="26" t="str">
        <f t="shared" si="0"/>
        <v>Thailand</v>
      </c>
      <c r="C38" s="166" t="s">
        <v>1650</v>
      </c>
      <c r="D38" s="27">
        <f>VLOOKUP("CHN.NY.GDP.MKTP.KD",AREA_WB_6ATTRS,Seq!B$1,FALSE)/10000</f>
        <v>18294112.043860689</v>
      </c>
      <c r="E38" s="27">
        <f>VLOOKUP("CHN.NY.GDP.MKTP.KD",AREA_WB_6ATTRS,Seq!C$1,FALSE)/10000</f>
        <v>19245405.87014145</v>
      </c>
      <c r="F38" s="27">
        <f>VLOOKUP("CHN.NY.GDP.MKTP.KD",AREA_WB_6ATTRS,Seq!D$1,FALSE)/10000</f>
        <v>20996737.804324333</v>
      </c>
      <c r="G38" s="27">
        <f>VLOOKUP("CHN.NY.GDP.MKTP.KD",AREA_WB_6ATTRS,Seq!E$1,FALSE)/10000</f>
        <v>23285382.224995762</v>
      </c>
      <c r="H38" s="27">
        <f>VLOOKUP("CHN.NY.GDP.MKTP.KD",AREA_WB_6ATTRS,Seq!F$1,FALSE)/10000</f>
        <v>26824760.323195074</v>
      </c>
      <c r="I38" s="27">
        <f>VLOOKUP("CHN.NY.GDP.MKTP.KD",AREA_WB_6ATTRS,Seq!G$1,FALSE)/10000</f>
        <v>30446102.966826372</v>
      </c>
      <c r="J38" s="27">
        <f>VLOOKUP("CHN.NY.GDP.MKTP.KD",AREA_WB_6ATTRS,Seq!H$1,FALSE)/10000</f>
        <v>33125360.027907111</v>
      </c>
      <c r="K38" s="27">
        <f>VLOOKUP("CHN.NY.GDP.MKTP.KD",AREA_WB_6ATTRS,Seq!I$1,FALSE)/10000</f>
        <v>36967901.791144341</v>
      </c>
      <c r="L38" s="27">
        <f>VLOOKUP("CHN.NY.GDP.MKTP.KD",AREA_WB_6ATTRS,Seq!J$1,FALSE)/10000</f>
        <v>41145274.693543643</v>
      </c>
      <c r="M38" s="27">
        <f>VLOOKUP("CHN.NY.GDP.MKTP.KD",AREA_WB_6ATTRS,Seq!K$1,FALSE)/10000</f>
        <v>42832230.955979005</v>
      </c>
      <c r="N38" s="27">
        <f>VLOOKUP("CHN.NY.GDP.MKTP.KD",AREA_WB_6ATTRS,Seq!L$1,FALSE)/10000</f>
        <v>44459855.73230619</v>
      </c>
      <c r="O38" s="27">
        <f>VLOOKUP("CHN.NY.GDP.MKTP.KD",AREA_WB_6ATTRS,Seq!M$1,FALSE)/10000</f>
        <v>48550162.459678344</v>
      </c>
      <c r="P38" s="27">
        <f>VLOOKUP("CHN.NY.GDP.MKTP.KD",AREA_WB_6ATTRS,Seq!N$1,FALSE)/10000</f>
        <v>55444285.528952621</v>
      </c>
      <c r="Q38" s="27">
        <f>VLOOKUP("CHN.NY.GDP.MKTP.KD",AREA_WB_6ATTRS,Seq!O$1,FALSE)/10000</f>
        <v>63206485.503006078</v>
      </c>
      <c r="R38" s="27">
        <f>VLOOKUP("CHN.NY.GDP.MKTP.KD",AREA_WB_6ATTRS,Seq!P$1,FALSE)/10000</f>
        <v>71486535.103899792</v>
      </c>
      <c r="S38" s="27">
        <f>VLOOKUP("CHN.NY.GDP.MKTP.KD",AREA_WB_6ATTRS,Seq!Q$1,FALSE)/10000</f>
        <v>79278567.430224851</v>
      </c>
      <c r="T38" s="27">
        <f>VLOOKUP("CHN.NY.GDP.MKTP.KD",AREA_WB_6ATTRS,Seq!R$1,FALSE)/10000</f>
        <v>87206424.173247412</v>
      </c>
      <c r="U38" s="27">
        <f>VLOOKUP("CHN.NY.GDP.MKTP.KD",AREA_WB_6ATTRS,Seq!S$1,FALSE)/10000</f>
        <v>95316621.621359423</v>
      </c>
      <c r="V38" s="27">
        <f>VLOOKUP("CHN.NY.GDP.MKTP.KD",AREA_WB_6ATTRS,Seq!T$1,FALSE)/10000</f>
        <v>102751318.10782552</v>
      </c>
      <c r="W38" s="27">
        <f>VLOOKUP("CHN.NY.GDP.MKTP.KD",AREA_WB_6ATTRS,Seq!U$1,FALSE)/10000</f>
        <v>110560418.28402025</v>
      </c>
      <c r="X38" s="27">
        <f>VLOOKUP("CHN.NY.GDP.MKTP.KD",AREA_WB_6ATTRS,Seq!V$1,FALSE)/10000</f>
        <v>119847493.41987793</v>
      </c>
      <c r="Y38" s="27">
        <f>VLOOKUP("CHN.NY.GDP.MKTP.KD",AREA_WB_6ATTRS,Seq!W$1,FALSE)/10000</f>
        <v>129794835.37372778</v>
      </c>
      <c r="Z38" s="27">
        <f>VLOOKUP("CHN.NY.GDP.MKTP.KD",AREA_WB_6ATTRS,Seq!X$1,FALSE)/10000</f>
        <v>141606165.392737</v>
      </c>
      <c r="AA38" s="27">
        <f>VLOOKUP("CHN.NY.GDP.MKTP.KD",AREA_WB_6ATTRS,Seq!Y$1,FALSE)/10000</f>
        <v>155766781.9320105</v>
      </c>
      <c r="AB38" s="27">
        <f>VLOOKUP("CHN.NY.GDP.MKTP.KD",AREA_WB_6ATTRS,Seq!Z$1,FALSE)/10000</f>
        <v>171499226.90714428</v>
      </c>
      <c r="AC38" s="27">
        <f>VLOOKUP("CHN.NY.GDP.MKTP.KD",AREA_WB_6ATTRS,Seq!AA$1,FALSE)/10000</f>
        <v>190878639.54765138</v>
      </c>
      <c r="AD38" s="27">
        <f>VLOOKUP("CHN.NY.GDP.MKTP.KD",AREA_WB_6ATTRS,Seq!AB$1,FALSE)/10000</f>
        <v>215120226.77020231</v>
      </c>
      <c r="AE38" s="27">
        <f>VLOOKUP("CHN.NY.GDP.MKTP.KD",AREA_WB_6ATTRS,Seq!AC$1,FALSE)/10000</f>
        <v>245667298.97157177</v>
      </c>
      <c r="AF38" s="27">
        <f>VLOOKUP("CHN.NY.GDP.MKTP.KD",AREA_WB_6ATTRS,Seq!AD$1,FALSE)/10000</f>
        <v>269251359.67284226</v>
      </c>
      <c r="AG38" s="27">
        <f>VLOOKUP("CHN.NY.GDP.MKTP.KD",AREA_WB_6ATTRS,Seq!AE$1,FALSE)/10000</f>
        <v>294022484.76274431</v>
      </c>
      <c r="AH38" s="27">
        <f>VLOOKUP("CHN.NY.GDP.MKTP.KD",AREA_WB_6ATTRS,Seq!AF$1,FALSE)/10000</f>
        <v>324600823.17806971</v>
      </c>
      <c r="AI38" s="27">
        <f>VLOOKUP("CHN.NY.GDP.MKTP.KD",AREA_WB_6ATTRS,Seq!AG$1,FALSE)/10000</f>
        <v>354139498.08727396</v>
      </c>
      <c r="AJ38" s="27"/>
      <c r="AK38" s="27"/>
      <c r="AL38" s="27"/>
      <c r="AM38" s="27"/>
      <c r="AN38" s="27"/>
      <c r="AO38" s="27"/>
      <c r="AP38" s="27">
        <f>IFERROR(VLOOKUP(CONCATENATE($C38, ".NY.GDP.MKTP.KD"),AREA_WB_6ATTRS,Seq!B$1,FALSE)/10000,".")</f>
        <v>3727498.691351728</v>
      </c>
      <c r="AQ38" s="27">
        <f>IFERROR(VLOOKUP(CONCATENATE($C38, ".NY.GDP.MKTP.KD"),AREA_WB_6ATTRS,Seq!C$1,FALSE)/10000,".")</f>
        <v>3947677.2125685164</v>
      </c>
      <c r="AR38" s="27">
        <f>IFERROR(VLOOKUP(CONCATENATE($C38, ".NY.GDP.MKTP.KD"),AREA_WB_6ATTRS,Seq!D$1,FALSE)/10000,".")</f>
        <v>4158970.6661291346</v>
      </c>
      <c r="AS38" s="27">
        <f>IFERROR(VLOOKUP(CONCATENATE($C38, ".NY.GDP.MKTP.KD"),AREA_WB_6ATTRS,Seq!E$1,FALSE)/10000,".")</f>
        <v>4391215.9722246993</v>
      </c>
      <c r="AT38" s="27">
        <f>IFERROR(VLOOKUP(CONCATENATE($C38, ".NY.GDP.MKTP.KD"),AREA_WB_6ATTRS,Seq!F$1,FALSE)/10000,".")</f>
        <v>4643817.4778872281</v>
      </c>
      <c r="AU38" s="27">
        <f>IFERROR(VLOOKUP(CONCATENATE($C38, ".NY.GDP.MKTP.KD"),AREA_WB_6ATTRS,Seq!G$1,FALSE)/10000,".")</f>
        <v>4859626.718827649</v>
      </c>
      <c r="AV38" s="27">
        <f>IFERROR(VLOOKUP(CONCATENATE($C38, ".NY.GDP.MKTP.KD"),AREA_WB_6ATTRS,Seq!H$1,FALSE)/10000,".")</f>
        <v>5128550.1317380825</v>
      </c>
      <c r="AW38" s="27">
        <f>IFERROR(VLOOKUP(CONCATENATE($C38, ".NY.GDP.MKTP.KD"),AREA_WB_6ATTRS,Seq!I$1,FALSE)/10000,".")</f>
        <v>5616734.2576790005</v>
      </c>
      <c r="AX38" s="27">
        <f>IFERROR(VLOOKUP(CONCATENATE($C38, ".NY.GDP.MKTP.KD"),AREA_WB_6ATTRS,Seq!J$1,FALSE)/10000,".")</f>
        <v>6363092.2388388524</v>
      </c>
      <c r="AY38" s="27">
        <f>IFERROR(VLOOKUP(CONCATENATE($C38, ".NY.GDP.MKTP.KD"),AREA_WB_6ATTRS,Seq!K$1,FALSE)/10000,".")</f>
        <v>7138785.3266256824</v>
      </c>
      <c r="AZ38" s="27">
        <f>IFERROR(VLOOKUP(CONCATENATE($C38, ".NY.GDP.MKTP.KD"),AREA_WB_6ATTRS,Seq!L$1,FALSE)/10000,".")</f>
        <v>7935985.0155599201</v>
      </c>
      <c r="BA38" s="27">
        <f>IFERROR(VLOOKUP(CONCATENATE($C38, ".NY.GDP.MKTP.KD"),AREA_WB_6ATTRS,Seq!M$1,FALSE)/10000,".")</f>
        <v>8615167.3510046806</v>
      </c>
      <c r="BB38" s="27">
        <f>IFERROR(VLOOKUP(CONCATENATE($C38, ".NY.GDP.MKTP.KD"),AREA_WB_6ATTRS,Seq!N$1,FALSE)/10000,".")</f>
        <v>9311564.8058005907</v>
      </c>
      <c r="BC38" s="27">
        <f>IFERROR(VLOOKUP(CONCATENATE($C38, ".NY.GDP.MKTP.KD"),AREA_WB_6ATTRS,Seq!O$1,FALSE)/10000,".")</f>
        <v>10079866.235930869</v>
      </c>
      <c r="BD38" s="27">
        <f>IFERROR(VLOOKUP(CONCATENATE($C38, ".NY.GDP.MKTP.KD"),AREA_WB_6ATTRS,Seq!P$1,FALSE)/10000,".")</f>
        <v>10985762.432270311</v>
      </c>
      <c r="BE38" s="27">
        <f>IFERROR(VLOOKUP(CONCATENATE($C38, ".NY.GDP.MKTP.KD"),AREA_WB_6ATTRS,Seq!Q$1,FALSE)/10000,".")</f>
        <v>12000570.084392991</v>
      </c>
      <c r="BF38" s="27">
        <f>IFERROR(VLOOKUP(CONCATENATE($C38, ".NY.GDP.MKTP.KD"),AREA_WB_6ATTRS,Seq!R$1,FALSE)/10000,".")</f>
        <v>12708765.103897678</v>
      </c>
      <c r="BG38" s="27">
        <f>IFERROR(VLOOKUP(CONCATENATE($C38, ".NY.GDP.MKTP.KD"),AREA_WB_6ATTRS,Seq!S$1,FALSE)/10000,".")</f>
        <v>12534480.467529573</v>
      </c>
      <c r="BH38" s="27">
        <f>IFERROR(VLOOKUP(CONCATENATE($C38, ".NY.GDP.MKTP.KD"),AREA_WB_6ATTRS,Seq!T$1,FALSE)/10000,".")</f>
        <v>11217109.981334237</v>
      </c>
      <c r="BI38" s="27">
        <f>IFERROR(VLOOKUP(CONCATENATE($C38, ".NY.GDP.MKTP.KD"),AREA_WB_6ATTRS,Seq!U$1,FALSE)/10000,".")</f>
        <v>11716006.23614461</v>
      </c>
      <c r="BJ38" s="27">
        <f>IFERROR(VLOOKUP(CONCATENATE($C38, ".NY.GDP.MKTP.KD"),AREA_WB_6ATTRS,Seq!V$1,FALSE)/10000,".")</f>
        <v>12272524.77055591</v>
      </c>
      <c r="BK38" s="27">
        <f>IFERROR(VLOOKUP(CONCATENATE($C38, ".NY.GDP.MKTP.KD"),AREA_WB_6ATTRS,Seq!W$1,FALSE)/10000,".")</f>
        <v>12538502.815052053</v>
      </c>
      <c r="BL38" s="27">
        <f>IFERROR(VLOOKUP(CONCATENATE($C38, ".NY.GDP.MKTP.KD"),AREA_WB_6ATTRS,Seq!X$1,FALSE)/10000,".")</f>
        <v>13205246.949568838</v>
      </c>
      <c r="BM38" s="27">
        <f>IFERROR(VLOOKUP(CONCATENATE($C38, ".NY.GDP.MKTP.KD"),AREA_WB_6ATTRS,Seq!Y$1,FALSE)/10000,".")</f>
        <v>14148098.323129067</v>
      </c>
      <c r="BN38" s="27">
        <f>IFERROR(VLOOKUP(CONCATENATE($C38, ".NY.GDP.MKTP.KD"),AREA_WB_6ATTRS,Seq!Z$1,FALSE)/10000,".")</f>
        <v>15045664.079021325</v>
      </c>
      <c r="BO38" s="27">
        <f>IFERROR(VLOOKUP(CONCATENATE($C38, ".NY.GDP.MKTP.KD"),AREA_WB_6ATTRS,Seq!AA$1,FALSE)/10000,".")</f>
        <v>15738471.614248017</v>
      </c>
      <c r="BP38" s="27">
        <f>IFERROR(VLOOKUP(CONCATENATE($C38, ".NY.GDP.MKTP.KD"),AREA_WB_6ATTRS,Seq!AB$1,FALSE)/10000,".")</f>
        <v>16540016.032542881</v>
      </c>
      <c r="BQ38" s="27">
        <f>IFERROR(VLOOKUP(CONCATENATE($C38, ".NY.GDP.MKTP.KD"),AREA_WB_6ATTRS,Seq!AC$1,FALSE)/10000,".")</f>
        <v>17374346.732181538</v>
      </c>
      <c r="BR38" s="27">
        <f>IFERROR(VLOOKUP(CONCATENATE($C38, ".NY.GDP.MKTP.KD"),AREA_WB_6ATTRS,Seq!AD$1,FALSE)/10000,".")</f>
        <v>17805977.697733738</v>
      </c>
      <c r="BS38" s="27">
        <f>IFERROR(VLOOKUP(CONCATENATE($C38, ".NY.GDP.MKTP.KD"),AREA_WB_6ATTRS,Seq!AE$1,FALSE)/10000,".")</f>
        <v>17391125.377841238</v>
      </c>
      <c r="BT38" s="27">
        <f>IFERROR(VLOOKUP(CONCATENATE($C38, ".NY.GDP.MKTP.KD"),AREA_WB_6ATTRS,Seq!AF$1,FALSE)/10000,".")</f>
        <v>18749461.381062321</v>
      </c>
      <c r="BU38" s="27">
        <f>IFERROR(VLOOKUP(CONCATENATE($C38, ".NY.GDP.MKTP.KD"),AREA_WB_6ATTRS,Seq!AG$1,FALSE)/10000,".")</f>
        <v>18758962.345259126</v>
      </c>
      <c r="BV38" s="27"/>
      <c r="BW38" s="27"/>
      <c r="BX38" s="27"/>
      <c r="BY38" s="27"/>
      <c r="BZ38" s="27"/>
      <c r="CA38" s="27"/>
      <c r="CB38" s="27"/>
      <c r="CC38" s="27">
        <f>CNPop!A$48</f>
        <v>5.0000000000000001E-3</v>
      </c>
      <c r="CD38" s="27">
        <f>CNPop!B$48</f>
        <v>6.0000000000000001E-3</v>
      </c>
      <c r="CE38" s="27">
        <f>CNPop!C$48</f>
        <v>6.0000000000000001E-3</v>
      </c>
      <c r="CF38" s="27">
        <f>CNPop!D$48</f>
        <v>7.0000000000000001E-3</v>
      </c>
      <c r="CG38" s="27">
        <f>CNPop!E$48</f>
        <v>7.0000000000000001E-3</v>
      </c>
      <c r="CH38" s="27">
        <f>CNPop!F$48</f>
        <v>8.0000000000000002E-3</v>
      </c>
      <c r="CI38" s="27">
        <f>CNPop!G$48</f>
        <v>8.9999999999999993E-3</v>
      </c>
      <c r="CJ38" s="27">
        <f>CNPop!H$48</f>
        <v>0.01</v>
      </c>
      <c r="CK38" s="27">
        <f>CNPop!I$48</f>
        <v>1.0999999999999999E-2</v>
      </c>
      <c r="CL38" s="27">
        <f>CNPop!J$48</f>
        <v>1.2E-2</v>
      </c>
      <c r="CM38" s="27">
        <f>CNPop!K$48</f>
        <v>1.4E-2</v>
      </c>
      <c r="CN38" s="27">
        <f>CNPop!L$48</f>
        <v>1.6E-2</v>
      </c>
      <c r="CO38" s="27">
        <f>CNPop!M$48</f>
        <v>1.7000000000000001E-2</v>
      </c>
      <c r="CP38" s="27">
        <f>CNPop!N$48</f>
        <v>1.9E-2</v>
      </c>
      <c r="CQ38" s="27">
        <f>CNPop!O$48</f>
        <v>2.1000000000000001E-2</v>
      </c>
      <c r="CR38" s="27">
        <f>CNPop!P$48</f>
        <v>2.3E-2</v>
      </c>
      <c r="CS38" s="27">
        <f>CNPop!Q$48</f>
        <v>2.5999999999999999E-2</v>
      </c>
      <c r="CT38" s="27">
        <f>CNPop!R$48</f>
        <v>2.8000000000000001E-2</v>
      </c>
      <c r="CU38" s="27">
        <f>CNPop!S$48</f>
        <v>0.03</v>
      </c>
      <c r="CV38" s="27">
        <f>CNPop!T$48</f>
        <v>3.3000000000000002E-2</v>
      </c>
      <c r="CW38" s="27">
        <f>CNPop!U$48</f>
        <v>3.5999999999999997E-2</v>
      </c>
      <c r="CX38" s="27">
        <f>CNPop!V$48</f>
        <v>3.9E-2</v>
      </c>
      <c r="CY38" s="27">
        <f>CNPop!W$48</f>
        <v>4.2000000000000003E-2</v>
      </c>
      <c r="CZ38" s="27">
        <f>CNPop!X$48</f>
        <v>4.4999999999999998E-2</v>
      </c>
      <c r="DA38" s="27">
        <f>CNPop!Y$48</f>
        <v>4.9000000000000002E-2</v>
      </c>
      <c r="DB38" s="27">
        <f>CNPop!Z$48</f>
        <v>5.1999999999999998E-2</v>
      </c>
      <c r="DC38" s="27">
        <f>CNPop!AA$48</f>
        <v>5.6000000000000001E-2</v>
      </c>
      <c r="DD38" s="27">
        <f>CNPop!AB$48</f>
        <v>0.06</v>
      </c>
      <c r="DE38" s="27">
        <f>CNPop!AC$48</f>
        <v>6.3E-2</v>
      </c>
      <c r="DF38" s="27">
        <f>CNPop!AD$48</f>
        <v>6.8000000000000005E-2</v>
      </c>
      <c r="DG38" s="27">
        <f>CNPop!AE$48</f>
        <v>7.1999999999999995E-2</v>
      </c>
      <c r="DH38" s="27">
        <f>CNPop!AF$48</f>
        <v>7.5999999999999998E-2</v>
      </c>
      <c r="DI38" s="27">
        <f>CNPop!AG$48</f>
        <v>8.1000000000000003E-2</v>
      </c>
      <c r="DJ38" s="27">
        <f>CNPop!AH$48</f>
        <v>8.5000000000000006E-2</v>
      </c>
      <c r="DK38" s="27">
        <f>CNPop!AI$48</f>
        <v>0.09</v>
      </c>
      <c r="DL38" s="27">
        <f>CNPop!AJ$48</f>
        <v>9.5000000000000001E-2</v>
      </c>
      <c r="DM38" s="27">
        <f>CNPop!AK$48</f>
        <v>0.1</v>
      </c>
      <c r="DN38" s="27"/>
      <c r="DO38" s="27" t="str">
        <f t="shared" si="54"/>
        <v>.</v>
      </c>
      <c r="DP38" s="27" t="str">
        <f t="shared" si="55"/>
        <v>.</v>
      </c>
      <c r="DQ38" s="27" t="str">
        <f t="shared" si="56"/>
        <v>.</v>
      </c>
      <c r="DR38" s="27" t="str">
        <f t="shared" si="57"/>
        <v>.</v>
      </c>
      <c r="DS38" s="27" t="str">
        <f t="shared" si="58"/>
        <v>.</v>
      </c>
      <c r="DT38" s="27" t="str">
        <f t="shared" si="59"/>
        <v>.</v>
      </c>
      <c r="DU38" s="27" t="str">
        <f t="shared" si="60"/>
        <v>.</v>
      </c>
      <c r="DV38" s="27" t="str">
        <f t="shared" si="61"/>
        <v>.</v>
      </c>
      <c r="DW38" s="27" t="str">
        <f t="shared" si="62"/>
        <v>.</v>
      </c>
      <c r="DX38" s="27" t="str">
        <f t="shared" si="63"/>
        <v>.</v>
      </c>
      <c r="DY38" s="27" t="str">
        <f t="shared" si="64"/>
        <v>.</v>
      </c>
      <c r="DZ38" s="27" t="str">
        <f t="shared" si="65"/>
        <v>.</v>
      </c>
      <c r="EA38" s="27" t="str">
        <f t="shared" si="66"/>
        <v>.</v>
      </c>
      <c r="EB38" s="27" t="str">
        <f t="shared" si="67"/>
        <v>.</v>
      </c>
      <c r="EC38" s="27" t="str">
        <f t="shared" si="68"/>
        <v>.</v>
      </c>
      <c r="ED38" s="27" t="str">
        <f t="shared" si="69"/>
        <v>.</v>
      </c>
      <c r="EE38" s="27" t="str">
        <f t="shared" si="70"/>
        <v>.</v>
      </c>
      <c r="EF38" s="27" t="str">
        <f t="shared" si="71"/>
        <v>.</v>
      </c>
      <c r="EG38" s="27" t="str">
        <f t="shared" si="72"/>
        <v>.</v>
      </c>
      <c r="EH38" s="27" t="str">
        <f t="shared" si="73"/>
        <v>.</v>
      </c>
      <c r="EI38" s="27" t="str">
        <f t="shared" si="74"/>
        <v>.</v>
      </c>
      <c r="EJ38" s="27" t="str">
        <f t="shared" si="75"/>
        <v>.</v>
      </c>
      <c r="EK38" s="27" t="str">
        <f t="shared" si="76"/>
        <v>.</v>
      </c>
      <c r="EL38" s="27" t="str">
        <f t="shared" si="77"/>
        <v>.</v>
      </c>
      <c r="EM38" s="27" t="str">
        <f t="shared" si="78"/>
        <v>.</v>
      </c>
      <c r="EN38" s="27" t="str">
        <f t="shared" si="79"/>
        <v>.</v>
      </c>
      <c r="EO38" s="27" t="str">
        <f t="shared" si="80"/>
        <v>.</v>
      </c>
      <c r="EP38" s="27" t="str">
        <f t="shared" si="37"/>
        <v>.</v>
      </c>
      <c r="EQ38" s="27" t="str">
        <f t="shared" si="38"/>
        <v>.</v>
      </c>
      <c r="ER38" s="27" t="str">
        <f t="shared" si="53"/>
        <v>.</v>
      </c>
      <c r="ES38" s="27" t="str">
        <f t="shared" si="53"/>
        <v>.</v>
      </c>
      <c r="ET38" s="27" t="str">
        <f t="shared" si="53"/>
        <v>.</v>
      </c>
      <c r="EU38" s="27"/>
      <c r="EV38" s="27"/>
      <c r="EW38" s="27"/>
      <c r="EX38" s="27"/>
      <c r="EY38" s="27"/>
      <c r="EZ38" s="27" t="str">
        <f>IFERROR(VLOOKUP(CONCATENATE($C38,".SL.TLF.TERT.ZS"),AREA_WB_6ATTRS,Seq!B$1,FALSE)/100,".")</f>
        <v>.</v>
      </c>
      <c r="FA38" s="27" t="str">
        <f>IFERROR(VLOOKUP(CONCATENATE($C38,".SL.TLF.TERT.ZS"),AREA_WB_6ATTRS,Seq!C$1,FALSE)/100,".")</f>
        <v>.</v>
      </c>
      <c r="FB38" s="27" t="str">
        <f>IFERROR(VLOOKUP(CONCATENATE($C38,".SL.TLF.TERT.ZS"),AREA_WB_6ATTRS,Seq!D$1,FALSE)/100,".")</f>
        <v>.</v>
      </c>
      <c r="FC38" s="27" t="str">
        <f>IFERROR(VLOOKUP(CONCATENATE($C38,".SL.TLF.TERT.ZS"),AREA_WB_6ATTRS,Seq!E$1,FALSE)/100,".")</f>
        <v>.</v>
      </c>
      <c r="FD38" s="27" t="str">
        <f>IFERROR(VLOOKUP(CONCATENATE($C38,".SL.TLF.TERT.ZS"),AREA_WB_6ATTRS,Seq!F$1,FALSE)/100,".")</f>
        <v>.</v>
      </c>
      <c r="FE38" s="27" t="str">
        <f>IFERROR(VLOOKUP(CONCATENATE($C38,".SL.TLF.TERT.ZS"),AREA_WB_6ATTRS,Seq!G$1,FALSE)/100,".")</f>
        <v>.</v>
      </c>
      <c r="FF38" s="27" t="str">
        <f>IFERROR(VLOOKUP(CONCATENATE($C38,".SL.TLF.TERT.ZS"),AREA_WB_6ATTRS,Seq!H$1,FALSE)/100,".")</f>
        <v>.</v>
      </c>
      <c r="FG38" s="27" t="str">
        <f>IFERROR(VLOOKUP(CONCATENATE($C38,".SL.TLF.TERT.ZS"),AREA_WB_6ATTRS,Seq!I$1,FALSE)/100,".")</f>
        <v>.</v>
      </c>
      <c r="FH38" s="27" t="str">
        <f>IFERROR(VLOOKUP(CONCATENATE($C38,".SL.TLF.TERT.ZS"),AREA_WB_6ATTRS,Seq!J$1,FALSE)/100,".")</f>
        <v>.</v>
      </c>
      <c r="FI38" s="27" t="str">
        <f>IFERROR(VLOOKUP(CONCATENATE($C38,".SL.TLF.TERT.ZS"),AREA_WB_6ATTRS,Seq!K$1,FALSE)/100,".")</f>
        <v>.</v>
      </c>
      <c r="FJ38" s="27" t="str">
        <f>IFERROR(VLOOKUP(CONCATENATE($C38,".SL.TLF.TERT.ZS"),AREA_WB_6ATTRS,Seq!L$1,FALSE)/100,".")</f>
        <v>.</v>
      </c>
      <c r="FK38" s="27" t="str">
        <f>IFERROR(VLOOKUP(CONCATENATE($C38,".SL.TLF.TERT.ZS"),AREA_WB_6ATTRS,Seq!M$1,FALSE)/100,".")</f>
        <v>.</v>
      </c>
      <c r="FL38" s="27" t="str">
        <f>IFERROR(VLOOKUP(CONCATENATE($C38,".SL.TLF.TERT.ZS"),AREA_WB_6ATTRS,Seq!N$1,FALSE)/100,".")</f>
        <v>.</v>
      </c>
      <c r="FM38" s="27" t="str">
        <f>IFERROR(VLOOKUP(CONCATENATE($C38,".SL.TLF.TERT.ZS"),AREA_WB_6ATTRS,Seq!O$1,FALSE)/100,".")</f>
        <v>.</v>
      </c>
      <c r="FN38" s="27" t="str">
        <f>IFERROR(VLOOKUP(CONCATENATE($C38,".SL.TLF.TERT.ZS"),AREA_WB_6ATTRS,Seq!P$1,FALSE)/100,".")</f>
        <v>.</v>
      </c>
      <c r="FO38" s="27" t="str">
        <f>IFERROR(VLOOKUP(CONCATENATE($C38,".SL.TLF.TERT.ZS"),AREA_WB_6ATTRS,Seq!Q$1,FALSE)/100,".")</f>
        <v>.</v>
      </c>
      <c r="FP38" s="27" t="str">
        <f>IFERROR(VLOOKUP(CONCATENATE($C38,".SL.TLF.TERT.ZS"),AREA_WB_6ATTRS,Seq!R$1,FALSE)/100,".")</f>
        <v>.</v>
      </c>
      <c r="FQ38" s="27" t="str">
        <f>IFERROR(VLOOKUP(CONCATENATE($C38,".SL.TLF.TERT.ZS"),AREA_WB_6ATTRS,Seq!S$1,FALSE)/100,".")</f>
        <v>.</v>
      </c>
      <c r="FR38" s="27" t="str">
        <f>IFERROR(VLOOKUP(CONCATENATE($C38,".SL.TLF.TERT.ZS"),AREA_WB_6ATTRS,Seq!T$1,FALSE)/100,".")</f>
        <v>.</v>
      </c>
      <c r="FS38" s="27" t="str">
        <f>IFERROR(VLOOKUP(CONCATENATE($C38,".SL.TLF.TERT.ZS"),AREA_WB_6ATTRS,Seq!U$1,FALSE)/100,".")</f>
        <v>.</v>
      </c>
      <c r="FT38" s="27" t="str">
        <f>IFERROR(VLOOKUP(CONCATENATE($C38,".SL.TLF.TERT.ZS"),AREA_WB_6ATTRS,Seq!V$1,FALSE)/100,".")</f>
        <v>.</v>
      </c>
      <c r="FU38" s="27" t="str">
        <f>IFERROR(VLOOKUP(CONCATENATE($C38,".SL.TLF.TERT.ZS"),AREA_WB_6ATTRS,Seq!W$1,FALSE)/100,".")</f>
        <v>.</v>
      </c>
      <c r="FV38" s="27" t="str">
        <f>IFERROR(VLOOKUP(CONCATENATE($C38,".SL.TLF.TERT.ZS"),AREA_WB_6ATTRS,Seq!X$1,FALSE)/100,".")</f>
        <v>.</v>
      </c>
      <c r="FW38" s="27" t="str">
        <f>IFERROR(VLOOKUP(CONCATENATE($C38,".SL.TLF.TERT.ZS"),AREA_WB_6ATTRS,Seq!Y$1,FALSE)/100,".")</f>
        <v>.</v>
      </c>
      <c r="FX38" s="27" t="str">
        <f>IFERROR(VLOOKUP(CONCATENATE($C38,".SL.TLF.TERT.ZS"),AREA_WB_6ATTRS,Seq!Z$1,FALSE)/100,".")</f>
        <v>.</v>
      </c>
      <c r="FY38" s="27" t="str">
        <f>IFERROR(VLOOKUP(CONCATENATE($C38,".SL.TLF.TERT.ZS"),AREA_WB_6ATTRS,Seq!AA$1,FALSE)/100,".")</f>
        <v>.</v>
      </c>
      <c r="FZ38" s="27" t="str">
        <f>IFERROR(VLOOKUP(CONCATENATE($C38,".SL.TLF.TERT.ZS"),AREA_WB_6ATTRS,Seq!AB$1,FALSE)/100,".")</f>
        <v>.</v>
      </c>
      <c r="GA38" s="27" t="str">
        <f>IFERROR(VLOOKUP(CONCATENATE($C38,".SL.TLF.TERT.ZS"),AREA_WB_6ATTRS,Seq!AC$1,FALSE)/100,".")</f>
        <v>.</v>
      </c>
      <c r="GB38" s="27" t="str">
        <f>IFERROR(VLOOKUP(CONCATENATE($C38,".SL.TLF.TERT.ZS"),AREA_WB_6ATTRS,Seq!AD$1,FALSE)/100,".")</f>
        <v>.</v>
      </c>
      <c r="GC38" s="27" t="str">
        <f>IFERROR(VLOOKUP(CONCATENATE($C38,".SL.TLF.TERT.ZS"),AREA_WB_6ATTRS,Seq!AE$1,FALSE)/100,".")</f>
        <v>.</v>
      </c>
      <c r="GD38" s="27" t="str">
        <f>IFERROR(VLOOKUP(CONCATENATE($C38,".SL.TLF.TERT.ZS"),AREA_WB_6ATTRS,Seq!AF$1,FALSE)/100,".")</f>
        <v>.</v>
      </c>
      <c r="GE38" s="27" t="str">
        <f>IFERROR(VLOOKUP(CONCATENATE($C38,".SL.TLF.TERT.ZS"),AREA_WB_6ATTRS,Seq!AG$1,FALSE)/100,".")</f>
        <v>.</v>
      </c>
      <c r="GF38" s="27" t="str">
        <f>IFERROR(VLOOKUP(CONCATENATE($C38,".SL.TLF.TERT.ZS"),AREA_WB_6ATTRS,Seq!AH$1,FALSE)/100,".")</f>
        <v>.</v>
      </c>
      <c r="GG38" s="27" t="str">
        <f>IFERROR(VLOOKUP(CONCATENATE($C38,".SL.TLF.TERT.ZS"),AREA_WB_6ATTRS,Seq!AI$1,FALSE)/100,".")</f>
        <v>.</v>
      </c>
      <c r="GH38" s="27" t="str">
        <f>IFERROR(VLOOKUP(CONCATENATE($C38,".SL.TLF.TERT.ZS"),AREA_WB_6ATTRS,Seq!AJ$1,FALSE)/100,".")</f>
        <v>.</v>
      </c>
      <c r="GI38" s="27" t="str">
        <f>IFERROR(VLOOKUP(CONCATENATE($C38,".SL.TLF.TERT.ZS"),AREA_WB_6ATTRS,Seq!AK$1,FALSE)/100,".")</f>
        <v>.</v>
      </c>
      <c r="GJ38" s="27" t="str">
        <f>IFERROR(VLOOKUP(CONCATENATE($C38,".SL.TLF.TERT.ZS"),AREA_WB_6ATTRS,Seq!AL$1,FALSE)/100,".")</f>
        <v>.</v>
      </c>
      <c r="GK38" s="27"/>
      <c r="GL38" s="27"/>
      <c r="GM38" s="27">
        <f t="shared" si="81"/>
        <v>0.10155761022586962</v>
      </c>
      <c r="GN38" s="27">
        <f t="shared" si="82"/>
        <v>8.469645364479278E-2</v>
      </c>
      <c r="GO38" s="27">
        <f t="shared" si="40"/>
        <v>0.11312910223395188</v>
      </c>
      <c r="GP38" s="27"/>
      <c r="GQ38" s="9">
        <f>IF(VLOOKUP($B38,EM_80!$B$1:$C$201,2,FALSE)&gt;0,VLOOKUP($B38,EM_80!$B$1:$C$201,2,FALSE),".")</f>
        <v>4800000</v>
      </c>
      <c r="GR38" s="9">
        <f t="shared" si="83"/>
        <v>4800000</v>
      </c>
      <c r="GS38" s="9">
        <f t="shared" si="31"/>
        <v>7053240</v>
      </c>
      <c r="GU38">
        <f t="shared" si="84"/>
        <v>47263814</v>
      </c>
      <c r="GV38">
        <f t="shared" si="85"/>
        <v>56672975</v>
      </c>
      <c r="GW38">
        <f t="shared" si="86"/>
        <v>62346822</v>
      </c>
      <c r="GX38">
        <f t="shared" si="87"/>
        <v>69122234</v>
      </c>
      <c r="GZ38" s="9" t="str">
        <f>IF(ISNA(VLOOKUP($B38,Area_EM_90,Seq!C$1,FALSE)),".",VLOOKUP($B38,Area_EM_90,Seq!C$1,FALSE))</f>
        <v>.</v>
      </c>
      <c r="HA38" s="9" t="str">
        <f>IF(ISNA(VLOOKUP($B38,Area_EM_90,Seq!D$1,FALSE)),".",VLOOKUP($B38,Area_EM_90,Seq!D$1,FALSE))</f>
        <v>.</v>
      </c>
      <c r="HB38" s="9" t="str">
        <f>IF(ISNA(VLOOKUP($B38,Area_EM_90,Seq!E$1,FALSE)),".",VLOOKUP($B38,Area_EM_90,Seq!E$1,FALSE))</f>
        <v>.</v>
      </c>
      <c r="HC38" s="9" t="str">
        <f>IF(ISNA(VLOOKUP($B38,Area_EM_90,Seq!F$1,FALSE)),".",VLOOKUP($B38,Area_EM_90,Seq!F$1,FALSE))</f>
        <v>.</v>
      </c>
      <c r="HD38" s="9" t="str">
        <f>IF(ISNA(VLOOKUP($B38,Area_EM_90,Seq!G$1,FALSE)),".",VLOOKUP($B38,Area_EM_90,Seq!G$1,FALSE))</f>
        <v>.</v>
      </c>
      <c r="HE38" s="9" t="str">
        <f>IF(ISNA(VLOOKUP($B38,Area_EM_90,Seq!H$1,FALSE)),".",VLOOKUP($B38,Area_EM_90,Seq!H$1,FALSE))</f>
        <v>.</v>
      </c>
      <c r="HF38" s="9" t="str">
        <f>IF(ISNA(VLOOKUP($B38,Area_EM_90,Seq!I$1,FALSE)),".",VLOOKUP($B38,Area_EM_90,Seq!I$1,FALSE))</f>
        <v>.</v>
      </c>
      <c r="HG38" s="9" t="str">
        <f>IF(ISNA(VLOOKUP($B38,Area_EM_90,Seq!J$1,FALSE)),".",VLOOKUP($B38,Area_EM_90,Seq!J$1,FALSE))</f>
        <v>.</v>
      </c>
      <c r="HH38" s="9" t="str">
        <f>IF(ISNA(VLOOKUP($B38,Area_EM_00,Seq!C$1,FALSE)),".",VLOOKUP($B38,Area_EM_00,Seq!C$1,FALSE))</f>
        <v>.</v>
      </c>
      <c r="HI38" s="9" t="str">
        <f>IF(ISNA(VLOOKUP($B38,Area_EM_00,Seq!D$1,FALSE)),".",VLOOKUP($B38,Area_EM_00,Seq!D$1,FALSE))</f>
        <v>.</v>
      </c>
      <c r="HJ38" s="9" t="str">
        <f>IF(ISNA(VLOOKUP($B38,Area_EM_00,Seq!E$1,FALSE)),".",VLOOKUP($B38,Area_EM_00,Seq!E$1,FALSE))</f>
        <v>.</v>
      </c>
      <c r="HK38" s="9" t="str">
        <f>IF(ISNA(VLOOKUP($B38,Area_EM_00,Seq!F$1,FALSE)),".",VLOOKUP($B38,Area_EM_00,Seq!F$1,FALSE))</f>
        <v>.</v>
      </c>
      <c r="HL38" s="9" t="str">
        <f>IF(ISNA(VLOOKUP($B38,Area_EM_00,Seq!G$1,FALSE)),".",VLOOKUP($B38,Area_EM_00,Seq!G$1,FALSE))</f>
        <v>.</v>
      </c>
      <c r="HM38" s="9" t="str">
        <f>IF(ISNA(VLOOKUP($B38,Area_EM_00,Seq!H$1,FALSE)),".",VLOOKUP($B38,Area_EM_00,Seq!H$1,FALSE))</f>
        <v>.</v>
      </c>
      <c r="HN38" s="9" t="str">
        <f>IF(ISNA(VLOOKUP($B38,Area_EM_00,Seq!I$1,FALSE)),".",VLOOKUP($B38,Area_EM_00,Seq!I$1,FALSE))</f>
        <v>.</v>
      </c>
      <c r="HO38" s="9" t="str">
        <f>IF(ISNA(VLOOKUP($B38,Area_EM_00,Seq!J$1,FALSE)),".",VLOOKUP($B38,Area_EM_00,Seq!J$1,FALSE))</f>
        <v>.</v>
      </c>
      <c r="HQ38" s="27"/>
      <c r="HR38" s="9">
        <f>IFERROR(VLOOKUP($B38,AREA_EM3_60_00,Seq!E$1,FALSE),".")</f>
        <v>175389</v>
      </c>
      <c r="HS38" s="9">
        <f>IFERROR(VLOOKUP($B38,AREA_EM3_60_00,Seq!F$1,FALSE),".")</f>
        <v>137066</v>
      </c>
      <c r="HT38" s="9">
        <f>IFERROR(VLOOKUP($B38,AREA_EM3_60_00,Seq!G$1,FALSE),".")</f>
        <v>224153</v>
      </c>
      <c r="HU38" s="9">
        <f>IFERROR(VLOOKUP($B38,AREA_EM3_10,Seq!B$1,FALSE),".")</f>
        <v>376487.1641636446</v>
      </c>
      <c r="HV38" s="9">
        <f t="shared" si="41"/>
        <v>47263814</v>
      </c>
      <c r="HW38" s="9">
        <f t="shared" si="42"/>
        <v>56672975</v>
      </c>
      <c r="HX38" s="9">
        <f t="shared" si="43"/>
        <v>62346822</v>
      </c>
      <c r="HY38" s="9">
        <f t="shared" si="44"/>
        <v>69122234</v>
      </c>
    </row>
    <row r="39" spans="1:233">
      <c r="A39" s="25" t="s">
        <v>2387</v>
      </c>
      <c r="B39" s="26" t="str">
        <f t="shared" si="0"/>
        <v>Turkey</v>
      </c>
      <c r="C39" s="166" t="s">
        <v>1658</v>
      </c>
      <c r="D39" s="27">
        <f>VLOOKUP("CHN.NY.GDP.MKTP.KD",AREA_WB_6ATTRS,Seq!B$1,FALSE)/10000</f>
        <v>18294112.043860689</v>
      </c>
      <c r="E39" s="27">
        <f>VLOOKUP("CHN.NY.GDP.MKTP.KD",AREA_WB_6ATTRS,Seq!C$1,FALSE)/10000</f>
        <v>19245405.87014145</v>
      </c>
      <c r="F39" s="27">
        <f>VLOOKUP("CHN.NY.GDP.MKTP.KD",AREA_WB_6ATTRS,Seq!D$1,FALSE)/10000</f>
        <v>20996737.804324333</v>
      </c>
      <c r="G39" s="27">
        <f>VLOOKUP("CHN.NY.GDP.MKTP.KD",AREA_WB_6ATTRS,Seq!E$1,FALSE)/10000</f>
        <v>23285382.224995762</v>
      </c>
      <c r="H39" s="27">
        <f>VLOOKUP("CHN.NY.GDP.MKTP.KD",AREA_WB_6ATTRS,Seq!F$1,FALSE)/10000</f>
        <v>26824760.323195074</v>
      </c>
      <c r="I39" s="27">
        <f>VLOOKUP("CHN.NY.GDP.MKTP.KD",AREA_WB_6ATTRS,Seq!G$1,FALSE)/10000</f>
        <v>30446102.966826372</v>
      </c>
      <c r="J39" s="27">
        <f>VLOOKUP("CHN.NY.GDP.MKTP.KD",AREA_WB_6ATTRS,Seq!H$1,FALSE)/10000</f>
        <v>33125360.027907111</v>
      </c>
      <c r="K39" s="27">
        <f>VLOOKUP("CHN.NY.GDP.MKTP.KD",AREA_WB_6ATTRS,Seq!I$1,FALSE)/10000</f>
        <v>36967901.791144341</v>
      </c>
      <c r="L39" s="27">
        <f>VLOOKUP("CHN.NY.GDP.MKTP.KD",AREA_WB_6ATTRS,Seq!J$1,FALSE)/10000</f>
        <v>41145274.693543643</v>
      </c>
      <c r="M39" s="27">
        <f>VLOOKUP("CHN.NY.GDP.MKTP.KD",AREA_WB_6ATTRS,Seq!K$1,FALSE)/10000</f>
        <v>42832230.955979005</v>
      </c>
      <c r="N39" s="27">
        <f>VLOOKUP("CHN.NY.GDP.MKTP.KD",AREA_WB_6ATTRS,Seq!L$1,FALSE)/10000</f>
        <v>44459855.73230619</v>
      </c>
      <c r="O39" s="27">
        <f>VLOOKUP("CHN.NY.GDP.MKTP.KD",AREA_WB_6ATTRS,Seq!M$1,FALSE)/10000</f>
        <v>48550162.459678344</v>
      </c>
      <c r="P39" s="27">
        <f>VLOOKUP("CHN.NY.GDP.MKTP.KD",AREA_WB_6ATTRS,Seq!N$1,FALSE)/10000</f>
        <v>55444285.528952621</v>
      </c>
      <c r="Q39" s="27">
        <f>VLOOKUP("CHN.NY.GDP.MKTP.KD",AREA_WB_6ATTRS,Seq!O$1,FALSE)/10000</f>
        <v>63206485.503006078</v>
      </c>
      <c r="R39" s="27">
        <f>VLOOKUP("CHN.NY.GDP.MKTP.KD",AREA_WB_6ATTRS,Seq!P$1,FALSE)/10000</f>
        <v>71486535.103899792</v>
      </c>
      <c r="S39" s="27">
        <f>VLOOKUP("CHN.NY.GDP.MKTP.KD",AREA_WB_6ATTRS,Seq!Q$1,FALSE)/10000</f>
        <v>79278567.430224851</v>
      </c>
      <c r="T39" s="27">
        <f>VLOOKUP("CHN.NY.GDP.MKTP.KD",AREA_WB_6ATTRS,Seq!R$1,FALSE)/10000</f>
        <v>87206424.173247412</v>
      </c>
      <c r="U39" s="27">
        <f>VLOOKUP("CHN.NY.GDP.MKTP.KD",AREA_WB_6ATTRS,Seq!S$1,FALSE)/10000</f>
        <v>95316621.621359423</v>
      </c>
      <c r="V39" s="27">
        <f>VLOOKUP("CHN.NY.GDP.MKTP.KD",AREA_WB_6ATTRS,Seq!T$1,FALSE)/10000</f>
        <v>102751318.10782552</v>
      </c>
      <c r="W39" s="27">
        <f>VLOOKUP("CHN.NY.GDP.MKTP.KD",AREA_WB_6ATTRS,Seq!U$1,FALSE)/10000</f>
        <v>110560418.28402025</v>
      </c>
      <c r="X39" s="27">
        <f>VLOOKUP("CHN.NY.GDP.MKTP.KD",AREA_WB_6ATTRS,Seq!V$1,FALSE)/10000</f>
        <v>119847493.41987793</v>
      </c>
      <c r="Y39" s="27">
        <f>VLOOKUP("CHN.NY.GDP.MKTP.KD",AREA_WB_6ATTRS,Seq!W$1,FALSE)/10000</f>
        <v>129794835.37372778</v>
      </c>
      <c r="Z39" s="27">
        <f>VLOOKUP("CHN.NY.GDP.MKTP.KD",AREA_WB_6ATTRS,Seq!X$1,FALSE)/10000</f>
        <v>141606165.392737</v>
      </c>
      <c r="AA39" s="27">
        <f>VLOOKUP("CHN.NY.GDP.MKTP.KD",AREA_WB_6ATTRS,Seq!Y$1,FALSE)/10000</f>
        <v>155766781.9320105</v>
      </c>
      <c r="AB39" s="27">
        <f>VLOOKUP("CHN.NY.GDP.MKTP.KD",AREA_WB_6ATTRS,Seq!Z$1,FALSE)/10000</f>
        <v>171499226.90714428</v>
      </c>
      <c r="AC39" s="27">
        <f>VLOOKUP("CHN.NY.GDP.MKTP.KD",AREA_WB_6ATTRS,Seq!AA$1,FALSE)/10000</f>
        <v>190878639.54765138</v>
      </c>
      <c r="AD39" s="27">
        <f>VLOOKUP("CHN.NY.GDP.MKTP.KD",AREA_WB_6ATTRS,Seq!AB$1,FALSE)/10000</f>
        <v>215120226.77020231</v>
      </c>
      <c r="AE39" s="27">
        <f>VLOOKUP("CHN.NY.GDP.MKTP.KD",AREA_WB_6ATTRS,Seq!AC$1,FALSE)/10000</f>
        <v>245667298.97157177</v>
      </c>
      <c r="AF39" s="27">
        <f>VLOOKUP("CHN.NY.GDP.MKTP.KD",AREA_WB_6ATTRS,Seq!AD$1,FALSE)/10000</f>
        <v>269251359.67284226</v>
      </c>
      <c r="AG39" s="27">
        <f>VLOOKUP("CHN.NY.GDP.MKTP.KD",AREA_WB_6ATTRS,Seq!AE$1,FALSE)/10000</f>
        <v>294022484.76274431</v>
      </c>
      <c r="AH39" s="27">
        <f>VLOOKUP("CHN.NY.GDP.MKTP.KD",AREA_WB_6ATTRS,Seq!AF$1,FALSE)/10000</f>
        <v>324600823.17806971</v>
      </c>
      <c r="AI39" s="27">
        <f>VLOOKUP("CHN.NY.GDP.MKTP.KD",AREA_WB_6ATTRS,Seq!AG$1,FALSE)/10000</f>
        <v>354139498.08727396</v>
      </c>
      <c r="AJ39" s="27"/>
      <c r="AK39" s="27"/>
      <c r="AL39" s="27"/>
      <c r="AM39" s="27"/>
      <c r="AN39" s="27"/>
      <c r="AO39" s="27"/>
      <c r="AP39" s="27">
        <f>IFERROR(VLOOKUP(CONCATENATE($C39, ".NY.GDP.MKTP.KD"),AREA_WB_6ATTRS,Seq!B$1,FALSE)/10000,".")</f>
        <v>11204326.579735259</v>
      </c>
      <c r="AQ39" s="27">
        <f>IFERROR(VLOOKUP(CONCATENATE($C39, ".NY.GDP.MKTP.KD"),AREA_WB_6ATTRS,Seq!C$1,FALSE)/10000,".")</f>
        <v>11748481.354196835</v>
      </c>
      <c r="AR39" s="27">
        <f>IFERROR(VLOOKUP(CONCATENATE($C39, ".NY.GDP.MKTP.KD"),AREA_WB_6ATTRS,Seq!D$1,FALSE)/10000,".")</f>
        <v>12167106.503485788</v>
      </c>
      <c r="AS39" s="27">
        <f>IFERROR(VLOOKUP(CONCATENATE($C39, ".NY.GDP.MKTP.KD"),AREA_WB_6ATTRS,Seq!E$1,FALSE)/10000,".")</f>
        <v>12771943.212103559</v>
      </c>
      <c r="AT39" s="27">
        <f>IFERROR(VLOOKUP(CONCATENATE($C39, ".NY.GDP.MKTP.KD"),AREA_WB_6ATTRS,Seq!F$1,FALSE)/10000,".")</f>
        <v>13629198.054320389</v>
      </c>
      <c r="AU39" s="27">
        <f>IFERROR(VLOOKUP(CONCATENATE($C39, ".NY.GDP.MKTP.KD"),AREA_WB_6ATTRS,Seq!G$1,FALSE)/10000,".")</f>
        <v>14207258.07980461</v>
      </c>
      <c r="AV39" s="27">
        <f>IFERROR(VLOOKUP(CONCATENATE($C39, ".NY.GDP.MKTP.KD"),AREA_WB_6ATTRS,Seq!H$1,FALSE)/10000,".")</f>
        <v>15203475.44231011</v>
      </c>
      <c r="AW39" s="27">
        <f>IFERROR(VLOOKUP(CONCATENATE($C39, ".NY.GDP.MKTP.KD"),AREA_WB_6ATTRS,Seq!I$1,FALSE)/10000,".")</f>
        <v>16645607.003055133</v>
      </c>
      <c r="AX39" s="27">
        <f>IFERROR(VLOOKUP(CONCATENATE($C39, ".NY.GDP.MKTP.KD"),AREA_WB_6ATTRS,Seq!J$1,FALSE)/10000,".")</f>
        <v>17031907.730056237</v>
      </c>
      <c r="AY39" s="27">
        <f>IFERROR(VLOOKUP(CONCATENATE($C39, ".NY.GDP.MKTP.KD"),AREA_WB_6ATTRS,Seq!K$1,FALSE)/10000,".")</f>
        <v>17081341.831742764</v>
      </c>
      <c r="AZ39" s="27">
        <f>IFERROR(VLOOKUP(CONCATENATE($C39, ".NY.GDP.MKTP.KD"),AREA_WB_6ATTRS,Seq!L$1,FALSE)/10000,".")</f>
        <v>18664124.019004568</v>
      </c>
      <c r="BA39" s="27">
        <f>IFERROR(VLOOKUP(CONCATENATE($C39, ".NY.GDP.MKTP.KD"),AREA_WB_6ATTRS,Seq!M$1,FALSE)/10000,".")</f>
        <v>18798557.793671619</v>
      </c>
      <c r="BB39" s="27">
        <f>IFERROR(VLOOKUP(CONCATENATE($C39, ".NY.GDP.MKTP.KD"),AREA_WB_6ATTRS,Seq!N$1,FALSE)/10000,".")</f>
        <v>19745184.537552893</v>
      </c>
      <c r="BC39" s="27">
        <f>IFERROR(VLOOKUP(CONCATENATE($C39, ".NY.GDP.MKTP.KD"),AREA_WB_6ATTRS,Seq!O$1,FALSE)/10000,".")</f>
        <v>21255940.96891183</v>
      </c>
      <c r="BD39" s="27">
        <f>IFERROR(VLOOKUP(CONCATENATE($C39, ".NY.GDP.MKTP.KD"),AREA_WB_6ATTRS,Seq!P$1,FALSE)/10000,".")</f>
        <v>20263682.321932774</v>
      </c>
      <c r="BE39" s="27">
        <f>IFERROR(VLOOKUP(CONCATENATE($C39, ".NY.GDP.MKTP.KD"),AREA_WB_6ATTRS,Seq!Q$1,FALSE)/10000,".")</f>
        <v>21860109.294257842</v>
      </c>
      <c r="BF39" s="27">
        <f>IFERROR(VLOOKUP(CONCATENATE($C39, ".NY.GDP.MKTP.KD"),AREA_WB_6ATTRS,Seq!R$1,FALSE)/10000,".")</f>
        <v>23473312.014247127</v>
      </c>
      <c r="BG39" s="27">
        <f>IFERROR(VLOOKUP(CONCATENATE($C39, ".NY.GDP.MKTP.KD"),AREA_WB_6ATTRS,Seq!S$1,FALSE)/10000,".")</f>
        <v>25252040.645620912</v>
      </c>
      <c r="BH39" s="27">
        <f>IFERROR(VLOOKUP(CONCATENATE($C39, ".NY.GDP.MKTP.KD"),AREA_WB_6ATTRS,Seq!T$1,FALSE)/10000,".")</f>
        <v>25834911.948441952</v>
      </c>
      <c r="BI39" s="27">
        <f>IFERROR(VLOOKUP(CONCATENATE($C39, ".NY.GDP.MKTP.KD"),AREA_WB_6ATTRS,Seq!U$1,FALSE)/10000,".")</f>
        <v>24965478.079161245</v>
      </c>
      <c r="BJ39" s="27">
        <f>IFERROR(VLOOKUP(CONCATENATE($C39, ".NY.GDP.MKTP.KD"),AREA_WB_6ATTRS,Seq!V$1,FALSE)/10000,".")</f>
        <v>26656753.198976327</v>
      </c>
      <c r="BK39" s="27">
        <f>IFERROR(VLOOKUP(CONCATENATE($C39, ".NY.GDP.MKTP.KD"),AREA_WB_6ATTRS,Seq!W$1,FALSE)/10000,".")</f>
        <v>25137990.880054653</v>
      </c>
      <c r="BL39" s="27">
        <f>IFERROR(VLOOKUP(CONCATENATE($C39, ".NY.GDP.MKTP.KD"),AREA_WB_6ATTRS,Seq!X$1,FALSE)/10000,".")</f>
        <v>26687456.357382875</v>
      </c>
      <c r="BM39" s="27">
        <f>IFERROR(VLOOKUP(CONCATENATE($C39, ".NY.GDP.MKTP.KD"),AREA_WB_6ATTRS,Seq!Y$1,FALSE)/10000,".")</f>
        <v>28092621.553427424</v>
      </c>
      <c r="BN39" s="27">
        <f>IFERROR(VLOOKUP(CONCATENATE($C39, ".NY.GDP.MKTP.KD"),AREA_WB_6ATTRS,Seq!Z$1,FALSE)/10000,".")</f>
        <v>30722880.011714533</v>
      </c>
      <c r="BO39" s="27">
        <f>IFERROR(VLOOKUP(CONCATENATE($C39, ".NY.GDP.MKTP.KD"),AREA_WB_6ATTRS,Seq!AA$1,FALSE)/10000,".")</f>
        <v>33304098.866658825</v>
      </c>
      <c r="BP39" s="27">
        <f>IFERROR(VLOOKUP(CONCATENATE($C39, ".NY.GDP.MKTP.KD"),AREA_WB_6ATTRS,Seq!AB$1,FALSE)/10000,".")</f>
        <v>35599913.258023709</v>
      </c>
      <c r="BQ39" s="27">
        <f>IFERROR(VLOOKUP(CONCATENATE($C39, ".NY.GDP.MKTP.KD"),AREA_WB_6ATTRS,Seq!AC$1,FALSE)/10000,".")</f>
        <v>37261923.371976256</v>
      </c>
      <c r="BR39" s="27">
        <f>IFERROR(VLOOKUP(CONCATENATE($C39, ".NY.GDP.MKTP.KD"),AREA_WB_6ATTRS,Seq!AD$1,FALSE)/10000,".")</f>
        <v>37507419.470461264</v>
      </c>
      <c r="BS39" s="27">
        <f>IFERROR(VLOOKUP(CONCATENATE($C39, ".NY.GDP.MKTP.KD"),AREA_WB_6ATTRS,Seq!AE$1,FALSE)/10000,".")</f>
        <v>35697358.180280112</v>
      </c>
      <c r="BT39" s="27">
        <f>IFERROR(VLOOKUP(CONCATENATE($C39, ".NY.GDP.MKTP.KD"),AREA_WB_6ATTRS,Seq!AF$1,FALSE)/10000,".")</f>
        <v>38966148.465840772</v>
      </c>
      <c r="BU39" s="27">
        <f>IFERROR(VLOOKUP(CONCATENATE($C39, ".NY.GDP.MKTP.KD"),AREA_WB_6ATTRS,Seq!AG$1,FALSE)/10000,".")</f>
        <v>42273875.542599015</v>
      </c>
      <c r="BV39" s="27"/>
      <c r="BW39" s="27"/>
      <c r="BX39" s="27"/>
      <c r="BY39" s="27"/>
      <c r="BZ39" s="27"/>
      <c r="CA39" s="27"/>
      <c r="CB39" s="27"/>
      <c r="CC39" s="27">
        <f>CNPop!A$48</f>
        <v>5.0000000000000001E-3</v>
      </c>
      <c r="CD39" s="27">
        <f>CNPop!B$48</f>
        <v>6.0000000000000001E-3</v>
      </c>
      <c r="CE39" s="27">
        <f>CNPop!C$48</f>
        <v>6.0000000000000001E-3</v>
      </c>
      <c r="CF39" s="27">
        <f>CNPop!D$48</f>
        <v>7.0000000000000001E-3</v>
      </c>
      <c r="CG39" s="27">
        <f>CNPop!E$48</f>
        <v>7.0000000000000001E-3</v>
      </c>
      <c r="CH39" s="27">
        <f>CNPop!F$48</f>
        <v>8.0000000000000002E-3</v>
      </c>
      <c r="CI39" s="27">
        <f>CNPop!G$48</f>
        <v>8.9999999999999993E-3</v>
      </c>
      <c r="CJ39" s="27">
        <f>CNPop!H$48</f>
        <v>0.01</v>
      </c>
      <c r="CK39" s="27">
        <f>CNPop!I$48</f>
        <v>1.0999999999999999E-2</v>
      </c>
      <c r="CL39" s="27">
        <f>CNPop!J$48</f>
        <v>1.2E-2</v>
      </c>
      <c r="CM39" s="27">
        <f>CNPop!K$48</f>
        <v>1.4E-2</v>
      </c>
      <c r="CN39" s="27">
        <f>CNPop!L$48</f>
        <v>1.6E-2</v>
      </c>
      <c r="CO39" s="27">
        <f>CNPop!M$48</f>
        <v>1.7000000000000001E-2</v>
      </c>
      <c r="CP39" s="27">
        <f>CNPop!N$48</f>
        <v>1.9E-2</v>
      </c>
      <c r="CQ39" s="27">
        <f>CNPop!O$48</f>
        <v>2.1000000000000001E-2</v>
      </c>
      <c r="CR39" s="27">
        <f>CNPop!P$48</f>
        <v>2.3E-2</v>
      </c>
      <c r="CS39" s="27">
        <f>CNPop!Q$48</f>
        <v>2.5999999999999999E-2</v>
      </c>
      <c r="CT39" s="27">
        <f>CNPop!R$48</f>
        <v>2.8000000000000001E-2</v>
      </c>
      <c r="CU39" s="27">
        <f>CNPop!S$48</f>
        <v>0.03</v>
      </c>
      <c r="CV39" s="27">
        <f>CNPop!T$48</f>
        <v>3.3000000000000002E-2</v>
      </c>
      <c r="CW39" s="27">
        <f>CNPop!U$48</f>
        <v>3.5999999999999997E-2</v>
      </c>
      <c r="CX39" s="27">
        <f>CNPop!V$48</f>
        <v>3.9E-2</v>
      </c>
      <c r="CY39" s="27">
        <f>CNPop!W$48</f>
        <v>4.2000000000000003E-2</v>
      </c>
      <c r="CZ39" s="27">
        <f>CNPop!X$48</f>
        <v>4.4999999999999998E-2</v>
      </c>
      <c r="DA39" s="27">
        <f>CNPop!Y$48</f>
        <v>4.9000000000000002E-2</v>
      </c>
      <c r="DB39" s="27">
        <f>CNPop!Z$48</f>
        <v>5.1999999999999998E-2</v>
      </c>
      <c r="DC39" s="27">
        <f>CNPop!AA$48</f>
        <v>5.6000000000000001E-2</v>
      </c>
      <c r="DD39" s="27">
        <f>CNPop!AB$48</f>
        <v>0.06</v>
      </c>
      <c r="DE39" s="27">
        <f>CNPop!AC$48</f>
        <v>6.3E-2</v>
      </c>
      <c r="DF39" s="27">
        <f>CNPop!AD$48</f>
        <v>6.8000000000000005E-2</v>
      </c>
      <c r="DG39" s="27">
        <f>CNPop!AE$48</f>
        <v>7.1999999999999995E-2</v>
      </c>
      <c r="DH39" s="27">
        <f>CNPop!AF$48</f>
        <v>7.5999999999999998E-2</v>
      </c>
      <c r="DI39" s="27">
        <f>CNPop!AG$48</f>
        <v>8.1000000000000003E-2</v>
      </c>
      <c r="DJ39" s="27">
        <f>CNPop!AH$48</f>
        <v>8.5000000000000006E-2</v>
      </c>
      <c r="DK39" s="27">
        <f>CNPop!AI$48</f>
        <v>0.09</v>
      </c>
      <c r="DL39" s="27">
        <f>CNPop!AJ$48</f>
        <v>9.5000000000000001E-2</v>
      </c>
      <c r="DM39" s="27">
        <f>CNPop!AK$48</f>
        <v>0.1</v>
      </c>
      <c r="DN39" s="27"/>
      <c r="DO39" s="27">
        <f t="shared" si="54"/>
        <v>8.1999998092651363E-2</v>
      </c>
      <c r="DP39" s="27">
        <f t="shared" si="55"/>
        <v>8.1999998092651363E-2</v>
      </c>
      <c r="DQ39" s="27">
        <f t="shared" si="56"/>
        <v>8.1999998092651363E-2</v>
      </c>
      <c r="DR39" s="27">
        <f t="shared" si="57"/>
        <v>8.1999998092651363E-2</v>
      </c>
      <c r="DS39" s="27">
        <f t="shared" si="58"/>
        <v>8.1999998092651363E-2</v>
      </c>
      <c r="DT39" s="27">
        <f t="shared" si="59"/>
        <v>8.1999998092651363E-2</v>
      </c>
      <c r="DU39" s="27">
        <f t="shared" si="60"/>
        <v>8.1999998092651363E-2</v>
      </c>
      <c r="DV39" s="27">
        <f t="shared" si="61"/>
        <v>8.1999998092651363E-2</v>
      </c>
      <c r="DW39" s="27">
        <f t="shared" si="62"/>
        <v>8.1999998092651363E-2</v>
      </c>
      <c r="DX39" s="27">
        <f t="shared" si="63"/>
        <v>8.1999998092651363E-2</v>
      </c>
      <c r="DY39" s="27">
        <f t="shared" si="64"/>
        <v>8.1999998092651363E-2</v>
      </c>
      <c r="DZ39" s="27">
        <f t="shared" si="65"/>
        <v>8.1999998092651363E-2</v>
      </c>
      <c r="EA39" s="27">
        <f t="shared" si="66"/>
        <v>8.1999998092651363E-2</v>
      </c>
      <c r="EB39" s="27">
        <f t="shared" si="67"/>
        <v>8.1999998092651363E-2</v>
      </c>
      <c r="EC39" s="27">
        <f t="shared" si="68"/>
        <v>8.1999998092651363E-2</v>
      </c>
      <c r="ED39" s="27">
        <f t="shared" si="69"/>
        <v>8.1999998092651363E-2</v>
      </c>
      <c r="EE39" s="27">
        <f t="shared" si="70"/>
        <v>8.1999998092651363E-2</v>
      </c>
      <c r="EF39" s="27">
        <f t="shared" si="71"/>
        <v>8.1999998092651363E-2</v>
      </c>
      <c r="EG39" s="27">
        <f t="shared" si="72"/>
        <v>8.3000001907348631E-2</v>
      </c>
      <c r="EH39" s="27">
        <f t="shared" si="73"/>
        <v>8.8000001907348635E-2</v>
      </c>
      <c r="EI39" s="27">
        <f t="shared" si="74"/>
        <v>9.6999998092651363E-2</v>
      </c>
      <c r="EJ39" s="27">
        <f t="shared" si="75"/>
        <v>9.800000190734863E-2</v>
      </c>
      <c r="EK39" s="27">
        <f t="shared" si="76"/>
        <v>0.11</v>
      </c>
      <c r="EL39" s="27">
        <f t="shared" si="77"/>
        <v>0.11100000381469727</v>
      </c>
      <c r="EM39" s="27">
        <f t="shared" si="78"/>
        <v>0.105</v>
      </c>
      <c r="EN39" s="27">
        <f t="shared" si="79"/>
        <v>0.115</v>
      </c>
      <c r="EO39" s="27">
        <f t="shared" si="80"/>
        <v>0.13100000381469726</v>
      </c>
      <c r="EP39" s="27">
        <f t="shared" si="37"/>
        <v>0.13899999618530273</v>
      </c>
      <c r="EQ39" s="27">
        <f t="shared" si="38"/>
        <v>0.14800000190734863</v>
      </c>
      <c r="ER39" s="27">
        <f t="shared" si="53"/>
        <v>0.15399999618530275</v>
      </c>
      <c r="ES39" s="27">
        <f t="shared" si="53"/>
        <v>0.15899999618530272</v>
      </c>
      <c r="ET39" s="27">
        <f t="shared" si="53"/>
        <v>0.15899999618530272</v>
      </c>
      <c r="EU39" s="27"/>
      <c r="EV39" s="27"/>
      <c r="EW39" s="27"/>
      <c r="EX39" s="27"/>
      <c r="EY39" s="27"/>
      <c r="EZ39" s="27" t="str">
        <f>IFERROR(VLOOKUP(CONCATENATE($C39,".SL.TLF.TERT.ZS"),AREA_WB_6ATTRS,Seq!B$1,FALSE)/100,".")</f>
        <v>.</v>
      </c>
      <c r="FA39" s="27" t="str">
        <f>IFERROR(VLOOKUP(CONCATENATE($C39,".SL.TLF.TERT.ZS"),AREA_WB_6ATTRS,Seq!C$1,FALSE)/100,".")</f>
        <v>.</v>
      </c>
      <c r="FB39" s="27" t="str">
        <f>IFERROR(VLOOKUP(CONCATENATE($C39,".SL.TLF.TERT.ZS"),AREA_WB_6ATTRS,Seq!D$1,FALSE)/100,".")</f>
        <v>.</v>
      </c>
      <c r="FC39" s="27" t="str">
        <f>IFERROR(VLOOKUP(CONCATENATE($C39,".SL.TLF.TERT.ZS"),AREA_WB_6ATTRS,Seq!E$1,FALSE)/100,".")</f>
        <v>.</v>
      </c>
      <c r="FD39" s="27" t="str">
        <f>IFERROR(VLOOKUP(CONCATENATE($C39,".SL.TLF.TERT.ZS"),AREA_WB_6ATTRS,Seq!F$1,FALSE)/100,".")</f>
        <v>.</v>
      </c>
      <c r="FE39" s="27" t="str">
        <f>IFERROR(VLOOKUP(CONCATENATE($C39,".SL.TLF.TERT.ZS"),AREA_WB_6ATTRS,Seq!G$1,FALSE)/100,".")</f>
        <v>.</v>
      </c>
      <c r="FF39" s="27" t="str">
        <f>IFERROR(VLOOKUP(CONCATENATE($C39,".SL.TLF.TERT.ZS"),AREA_WB_6ATTRS,Seq!H$1,FALSE)/100,".")</f>
        <v>.</v>
      </c>
      <c r="FG39" s="27" t="str">
        <f>IFERROR(VLOOKUP(CONCATENATE($C39,".SL.TLF.TERT.ZS"),AREA_WB_6ATTRS,Seq!I$1,FALSE)/100,".")</f>
        <v>.</v>
      </c>
      <c r="FH39" s="27" t="str">
        <f>IFERROR(VLOOKUP(CONCATENATE($C39,".SL.TLF.TERT.ZS"),AREA_WB_6ATTRS,Seq!J$1,FALSE)/100,".")</f>
        <v>.</v>
      </c>
      <c r="FI39" s="27" t="str">
        <f>IFERROR(VLOOKUP(CONCATENATE($C39,".SL.TLF.TERT.ZS"),AREA_WB_6ATTRS,Seq!K$1,FALSE)/100,".")</f>
        <v>.</v>
      </c>
      <c r="FJ39" s="27" t="str">
        <f>IFERROR(VLOOKUP(CONCATENATE($C39,".SL.TLF.TERT.ZS"),AREA_WB_6ATTRS,Seq!L$1,FALSE)/100,".")</f>
        <v>.</v>
      </c>
      <c r="FK39" s="27" t="str">
        <f>IFERROR(VLOOKUP(CONCATENATE($C39,".SL.TLF.TERT.ZS"),AREA_WB_6ATTRS,Seq!M$1,FALSE)/100,".")</f>
        <v>.</v>
      </c>
      <c r="FL39" s="27" t="str">
        <f>IFERROR(VLOOKUP(CONCATENATE($C39,".SL.TLF.TERT.ZS"),AREA_WB_6ATTRS,Seq!N$1,FALSE)/100,".")</f>
        <v>.</v>
      </c>
      <c r="FM39" s="27" t="str">
        <f>IFERROR(VLOOKUP(CONCATENATE($C39,".SL.TLF.TERT.ZS"),AREA_WB_6ATTRS,Seq!O$1,FALSE)/100,".")</f>
        <v>.</v>
      </c>
      <c r="FN39" s="27" t="str">
        <f>IFERROR(VLOOKUP(CONCATENATE($C39,".SL.TLF.TERT.ZS"),AREA_WB_6ATTRS,Seq!P$1,FALSE)/100,".")</f>
        <v>.</v>
      </c>
      <c r="FO39" s="27" t="str">
        <f>IFERROR(VLOOKUP(CONCATENATE($C39,".SL.TLF.TERT.ZS"),AREA_WB_6ATTRS,Seq!Q$1,FALSE)/100,".")</f>
        <v>.</v>
      </c>
      <c r="FP39" s="27" t="str">
        <f>IFERROR(VLOOKUP(CONCATENATE($C39,".SL.TLF.TERT.ZS"),AREA_WB_6ATTRS,Seq!R$1,FALSE)/100,".")</f>
        <v>.</v>
      </c>
      <c r="FQ39" s="27">
        <f>IFERROR(VLOOKUP(CONCATENATE($C39,".SL.TLF.TERT.ZS"),AREA_WB_6ATTRS,Seq!S$1,FALSE)/100,".")</f>
        <v>8.1999998092651363E-2</v>
      </c>
      <c r="FR39" s="27">
        <f>IFERROR(VLOOKUP(CONCATENATE($C39,".SL.TLF.TERT.ZS"),AREA_WB_6ATTRS,Seq!T$1,FALSE)/100,".")</f>
        <v>8.3000001907348631E-2</v>
      </c>
      <c r="FS39" s="27">
        <f>IFERROR(VLOOKUP(CONCATENATE($C39,".SL.TLF.TERT.ZS"),AREA_WB_6ATTRS,Seq!U$1,FALSE)/100,".")</f>
        <v>8.8000001907348635E-2</v>
      </c>
      <c r="FT39" s="27">
        <f>IFERROR(VLOOKUP(CONCATENATE($C39,".SL.TLF.TERT.ZS"),AREA_WB_6ATTRS,Seq!V$1,FALSE)/100,".")</f>
        <v>9.6999998092651363E-2</v>
      </c>
      <c r="FU39" s="27">
        <f>IFERROR(VLOOKUP(CONCATENATE($C39,".SL.TLF.TERT.ZS"),AREA_WB_6ATTRS,Seq!W$1,FALSE)/100,".")</f>
        <v>9.800000190734863E-2</v>
      </c>
      <c r="FV39" s="27">
        <f>IFERROR(VLOOKUP(CONCATENATE($C39,".SL.TLF.TERT.ZS"),AREA_WB_6ATTRS,Seq!X$1,FALSE)/100,".")</f>
        <v>0.11</v>
      </c>
      <c r="FW39" s="27">
        <f>IFERROR(VLOOKUP(CONCATENATE($C39,".SL.TLF.TERT.ZS"),AREA_WB_6ATTRS,Seq!Y$1,FALSE)/100,".")</f>
        <v>0.11100000381469727</v>
      </c>
      <c r="FX39" s="27">
        <f>IFERROR(VLOOKUP(CONCATENATE($C39,".SL.TLF.TERT.ZS"),AREA_WB_6ATTRS,Seq!Z$1,FALSE)/100,".")</f>
        <v>0.105</v>
      </c>
      <c r="FY39" s="27">
        <f>IFERROR(VLOOKUP(CONCATENATE($C39,".SL.TLF.TERT.ZS"),AREA_WB_6ATTRS,Seq!AA$1,FALSE)/100,".")</f>
        <v>0.115</v>
      </c>
      <c r="FZ39" s="27">
        <f>IFERROR(VLOOKUP(CONCATENATE($C39,".SL.TLF.TERT.ZS"),AREA_WB_6ATTRS,Seq!AB$1,FALSE)/100,".")</f>
        <v>0.13100000381469726</v>
      </c>
      <c r="GA39" s="27">
        <f>IFERROR(VLOOKUP(CONCATENATE($C39,".SL.TLF.TERT.ZS"),AREA_WB_6ATTRS,Seq!AC$1,FALSE)/100,".")</f>
        <v>0.13899999618530273</v>
      </c>
      <c r="GB39" s="27">
        <f>IFERROR(VLOOKUP(CONCATENATE($C39,".SL.TLF.TERT.ZS"),AREA_WB_6ATTRS,Seq!AD$1,FALSE)/100,".")</f>
        <v>0.14800000190734863</v>
      </c>
      <c r="GC39" s="27">
        <f>IFERROR(VLOOKUP(CONCATENATE($C39,".SL.TLF.TERT.ZS"),AREA_WB_6ATTRS,Seq!AE$1,FALSE)/100,".")</f>
        <v>0.15399999618530275</v>
      </c>
      <c r="GD39" s="27">
        <f>IFERROR(VLOOKUP(CONCATENATE($C39,".SL.TLF.TERT.ZS"),AREA_WB_6ATTRS,Seq!AF$1,FALSE)/100,".")</f>
        <v>0.15899999618530272</v>
      </c>
      <c r="GE39" s="27" t="str">
        <f>IFERROR(VLOOKUP(CONCATENATE($C39,".SL.TLF.TERT.ZS"),AREA_WB_6ATTRS,Seq!AG$1,FALSE)/100,".")</f>
        <v>.</v>
      </c>
      <c r="GF39" s="27" t="str">
        <f>IFERROR(VLOOKUP(CONCATENATE($C39,".SL.TLF.TERT.ZS"),AREA_WB_6ATTRS,Seq!AH$1,FALSE)/100,".")</f>
        <v>.</v>
      </c>
      <c r="GG39" s="27" t="str">
        <f>IFERROR(VLOOKUP(CONCATENATE($C39,".SL.TLF.TERT.ZS"),AREA_WB_6ATTRS,Seq!AI$1,FALSE)/100,".")</f>
        <v>.</v>
      </c>
      <c r="GH39" s="27" t="str">
        <f>IFERROR(VLOOKUP(CONCATENATE($C39,".SL.TLF.TERT.ZS"),AREA_WB_6ATTRS,Seq!AJ$1,FALSE)/100,".")</f>
        <v>.</v>
      </c>
      <c r="GI39" s="27" t="str">
        <f>IFERROR(VLOOKUP(CONCATENATE($C39,".SL.TLF.TERT.ZS"),AREA_WB_6ATTRS,Seq!AK$1,FALSE)/100,".")</f>
        <v>.</v>
      </c>
      <c r="GJ39" s="27" t="str">
        <f>IFERROR(VLOOKUP(CONCATENATE($C39,".SL.TLF.TERT.ZS"),AREA_WB_6ATTRS,Seq!AL$1,FALSE)/100,".")</f>
        <v>.</v>
      </c>
      <c r="GK39" s="27"/>
      <c r="GL39" s="27"/>
      <c r="GM39" s="27">
        <f t="shared" si="81"/>
        <v>7.798737800282817E-4</v>
      </c>
      <c r="GN39" s="27">
        <f t="shared" si="82"/>
        <v>1.0697821766586938E-3</v>
      </c>
      <c r="GO39" s="27" t="str">
        <f t="shared" si="40"/>
        <v>.</v>
      </c>
      <c r="GP39" s="27"/>
      <c r="GQ39" s="9">
        <f>IF(VLOOKUP($B39,EM_80!$B$1:$C$201,2,FALSE)&gt;0,VLOOKUP($B39,EM_80!$B$1:$C$201,2,FALSE),".")</f>
        <v>36000</v>
      </c>
      <c r="GR39" s="9">
        <f t="shared" si="83"/>
        <v>60000</v>
      </c>
      <c r="GS39" s="9" t="str">
        <f t="shared" si="31"/>
        <v>.</v>
      </c>
      <c r="GU39">
        <f t="shared" si="84"/>
        <v>46161316</v>
      </c>
      <c r="GV39">
        <f t="shared" si="85"/>
        <v>56086184</v>
      </c>
      <c r="GW39">
        <f t="shared" si="86"/>
        <v>66459578</v>
      </c>
      <c r="GX39">
        <f t="shared" si="87"/>
        <v>72752325</v>
      </c>
      <c r="GZ39" s="9">
        <f>IF(ISNA(VLOOKUP($B39,Area_EM_90,Seq!C$1,FALSE)),".",VLOOKUP($B39,Area_EM_90,Seq!C$1,FALSE))</f>
        <v>0</v>
      </c>
      <c r="HA39" s="9">
        <f>IF(ISNA(VLOOKUP($B39,Area_EM_90,Seq!D$1,FALSE)),".",VLOOKUP($B39,Area_EM_90,Seq!D$1,FALSE))</f>
        <v>0</v>
      </c>
      <c r="HB39" s="9">
        <f>IF(ISNA(VLOOKUP($B39,Area_EM_90,Seq!E$1,FALSE)),".",VLOOKUP($B39,Area_EM_90,Seq!E$1,FALSE))</f>
        <v>0</v>
      </c>
      <c r="HC39" s="9">
        <f>IF(ISNA(VLOOKUP($B39,Area_EM_90,Seq!F$1,FALSE)),".",VLOOKUP($B39,Area_EM_90,Seq!F$1,FALSE))</f>
        <v>0</v>
      </c>
      <c r="HD39" s="9">
        <f>IF(ISNA(VLOOKUP($B39,Area_EM_90,Seq!G$1,FALSE)),".",VLOOKUP($B39,Area_EM_90,Seq!G$1,FALSE))</f>
        <v>24830000</v>
      </c>
      <c r="HE39" s="9">
        <f>IF(ISNA(VLOOKUP($B39,Area_EM_90,Seq!H$1,FALSE)),".",VLOOKUP($B39,Area_EM_90,Seq!H$1,FALSE))</f>
        <v>20633730</v>
      </c>
      <c r="HF39" s="9">
        <f>IF(ISNA(VLOOKUP($B39,Area_EM_90,Seq!I$1,FALSE)),".",VLOOKUP($B39,Area_EM_90,Seq!I$1,FALSE))</f>
        <v>2954770</v>
      </c>
      <c r="HG39" s="9">
        <f>IF(ISNA(VLOOKUP($B39,Area_EM_90,Seq!J$1,FALSE)),".",VLOOKUP($B39,Area_EM_90,Seq!J$1,FALSE))</f>
        <v>1241500</v>
      </c>
      <c r="HH39" s="9">
        <f>IF(ISNA(VLOOKUP($B39,Area_EM_00,Seq!C$1,FALSE)),".",VLOOKUP($B39,Area_EM_00,Seq!C$1,FALSE))</f>
        <v>902</v>
      </c>
      <c r="HI39" s="9">
        <f>IF(ISNA(VLOOKUP($B39,Area_EM_00,Seq!D$1,FALSE)),".",VLOOKUP($B39,Area_EM_00,Seq!D$1,FALSE))</f>
        <v>279</v>
      </c>
      <c r="HJ39" s="9">
        <f>IF(ISNA(VLOOKUP($B39,Area_EM_00,Seq!E$1,FALSE)),".",VLOOKUP($B39,Area_EM_00,Seq!E$1,FALSE))</f>
        <v>208</v>
      </c>
      <c r="HK39" s="9">
        <f>IF(ISNA(VLOOKUP($B39,Area_EM_00,Seq!F$1,FALSE)),".",VLOOKUP($B39,Area_EM_00,Seq!F$1,FALSE))</f>
        <v>415</v>
      </c>
      <c r="HL39" s="9">
        <f>IF(ISNA(VLOOKUP($B39,Area_EM_00,Seq!G$1,FALSE)),".",VLOOKUP($B39,Area_EM_00,Seq!G$1,FALSE))</f>
        <v>33130000</v>
      </c>
      <c r="HM39" s="9">
        <f>IF(ISNA(VLOOKUP($B39,Area_EM_00,Seq!H$1,FALSE)),".",VLOOKUP($B39,Area_EM_00,Seq!H$1,FALSE))</f>
        <v>25742010</v>
      </c>
      <c r="HN39" s="9">
        <f>IF(ISNA(VLOOKUP($B39,Area_EM_00,Seq!I$1,FALSE)),".",VLOOKUP($B39,Area_EM_00,Seq!I$1,FALSE))</f>
        <v>4571940</v>
      </c>
      <c r="HO39" s="9">
        <f>IF(ISNA(VLOOKUP($B39,Area_EM_00,Seq!J$1,FALSE)),".",VLOOKUP($B39,Area_EM_00,Seq!J$1,FALSE))</f>
        <v>2816050</v>
      </c>
      <c r="HQ39" s="27"/>
      <c r="HR39" s="9">
        <f>IFERROR(VLOOKUP($B39,AREA_EM3_60_00,Seq!E$1,FALSE),".")</f>
        <v>13</v>
      </c>
      <c r="HS39" s="9">
        <f>IFERROR(VLOOKUP($B39,AREA_EM3_60_00,Seq!F$1,FALSE),".")</f>
        <v>24</v>
      </c>
      <c r="HT39" s="9">
        <f>IFERROR(VLOOKUP($B39,AREA_EM3_60_00,Seq!G$1,FALSE),".")</f>
        <v>1475</v>
      </c>
      <c r="HU39" s="9">
        <f>IFERROR(VLOOKUP($B39,AREA_EM3_10,Seq!B$1,FALSE),".")</f>
        <v>1657.0049532506205</v>
      </c>
      <c r="HV39" s="9">
        <f t="shared" si="41"/>
        <v>46161316</v>
      </c>
      <c r="HW39" s="9">
        <f t="shared" si="42"/>
        <v>56086184</v>
      </c>
      <c r="HX39" s="9">
        <f t="shared" si="43"/>
        <v>66459578</v>
      </c>
      <c r="HY39" s="9">
        <f t="shared" si="44"/>
        <v>72752325</v>
      </c>
    </row>
    <row r="40" spans="1:233">
      <c r="A40" s="25" t="s">
        <v>2390</v>
      </c>
      <c r="B40" s="26" t="str">
        <f t="shared" si="0"/>
        <v>UnitedArabEmirates</v>
      </c>
      <c r="C40" s="166" t="s">
        <v>1662</v>
      </c>
      <c r="D40" s="27">
        <f>VLOOKUP("CHN.NY.GDP.MKTP.KD",AREA_WB_6ATTRS,Seq!B$1,FALSE)/10000</f>
        <v>18294112.043860689</v>
      </c>
      <c r="E40" s="27">
        <f>VLOOKUP("CHN.NY.GDP.MKTP.KD",AREA_WB_6ATTRS,Seq!C$1,FALSE)/10000</f>
        <v>19245405.87014145</v>
      </c>
      <c r="F40" s="27">
        <f>VLOOKUP("CHN.NY.GDP.MKTP.KD",AREA_WB_6ATTRS,Seq!D$1,FALSE)/10000</f>
        <v>20996737.804324333</v>
      </c>
      <c r="G40" s="27">
        <f>VLOOKUP("CHN.NY.GDP.MKTP.KD",AREA_WB_6ATTRS,Seq!E$1,FALSE)/10000</f>
        <v>23285382.224995762</v>
      </c>
      <c r="H40" s="27">
        <f>VLOOKUP("CHN.NY.GDP.MKTP.KD",AREA_WB_6ATTRS,Seq!F$1,FALSE)/10000</f>
        <v>26824760.323195074</v>
      </c>
      <c r="I40" s="27">
        <f>VLOOKUP("CHN.NY.GDP.MKTP.KD",AREA_WB_6ATTRS,Seq!G$1,FALSE)/10000</f>
        <v>30446102.966826372</v>
      </c>
      <c r="J40" s="27">
        <f>VLOOKUP("CHN.NY.GDP.MKTP.KD",AREA_WB_6ATTRS,Seq!H$1,FALSE)/10000</f>
        <v>33125360.027907111</v>
      </c>
      <c r="K40" s="27">
        <f>VLOOKUP("CHN.NY.GDP.MKTP.KD",AREA_WB_6ATTRS,Seq!I$1,FALSE)/10000</f>
        <v>36967901.791144341</v>
      </c>
      <c r="L40" s="27">
        <f>VLOOKUP("CHN.NY.GDP.MKTP.KD",AREA_WB_6ATTRS,Seq!J$1,FALSE)/10000</f>
        <v>41145274.693543643</v>
      </c>
      <c r="M40" s="27">
        <f>VLOOKUP("CHN.NY.GDP.MKTP.KD",AREA_WB_6ATTRS,Seq!K$1,FALSE)/10000</f>
        <v>42832230.955979005</v>
      </c>
      <c r="N40" s="27">
        <f>VLOOKUP("CHN.NY.GDP.MKTP.KD",AREA_WB_6ATTRS,Seq!L$1,FALSE)/10000</f>
        <v>44459855.73230619</v>
      </c>
      <c r="O40" s="27">
        <f>VLOOKUP("CHN.NY.GDP.MKTP.KD",AREA_WB_6ATTRS,Seq!M$1,FALSE)/10000</f>
        <v>48550162.459678344</v>
      </c>
      <c r="P40" s="27">
        <f>VLOOKUP("CHN.NY.GDP.MKTP.KD",AREA_WB_6ATTRS,Seq!N$1,FALSE)/10000</f>
        <v>55444285.528952621</v>
      </c>
      <c r="Q40" s="27">
        <f>VLOOKUP("CHN.NY.GDP.MKTP.KD",AREA_WB_6ATTRS,Seq!O$1,FALSE)/10000</f>
        <v>63206485.503006078</v>
      </c>
      <c r="R40" s="27">
        <f>VLOOKUP("CHN.NY.GDP.MKTP.KD",AREA_WB_6ATTRS,Seq!P$1,FALSE)/10000</f>
        <v>71486535.103899792</v>
      </c>
      <c r="S40" s="27">
        <f>VLOOKUP("CHN.NY.GDP.MKTP.KD",AREA_WB_6ATTRS,Seq!Q$1,FALSE)/10000</f>
        <v>79278567.430224851</v>
      </c>
      <c r="T40" s="27">
        <f>VLOOKUP("CHN.NY.GDP.MKTP.KD",AREA_WB_6ATTRS,Seq!R$1,FALSE)/10000</f>
        <v>87206424.173247412</v>
      </c>
      <c r="U40" s="27">
        <f>VLOOKUP("CHN.NY.GDP.MKTP.KD",AREA_WB_6ATTRS,Seq!S$1,FALSE)/10000</f>
        <v>95316621.621359423</v>
      </c>
      <c r="V40" s="27">
        <f>VLOOKUP("CHN.NY.GDP.MKTP.KD",AREA_WB_6ATTRS,Seq!T$1,FALSE)/10000</f>
        <v>102751318.10782552</v>
      </c>
      <c r="W40" s="27">
        <f>VLOOKUP("CHN.NY.GDP.MKTP.KD",AREA_WB_6ATTRS,Seq!U$1,FALSE)/10000</f>
        <v>110560418.28402025</v>
      </c>
      <c r="X40" s="27">
        <f>VLOOKUP("CHN.NY.GDP.MKTP.KD",AREA_WB_6ATTRS,Seq!V$1,FALSE)/10000</f>
        <v>119847493.41987793</v>
      </c>
      <c r="Y40" s="27">
        <f>VLOOKUP("CHN.NY.GDP.MKTP.KD",AREA_WB_6ATTRS,Seq!W$1,FALSE)/10000</f>
        <v>129794835.37372778</v>
      </c>
      <c r="Z40" s="27">
        <f>VLOOKUP("CHN.NY.GDP.MKTP.KD",AREA_WB_6ATTRS,Seq!X$1,FALSE)/10000</f>
        <v>141606165.392737</v>
      </c>
      <c r="AA40" s="27">
        <f>VLOOKUP("CHN.NY.GDP.MKTP.KD",AREA_WB_6ATTRS,Seq!Y$1,FALSE)/10000</f>
        <v>155766781.9320105</v>
      </c>
      <c r="AB40" s="27">
        <f>VLOOKUP("CHN.NY.GDP.MKTP.KD",AREA_WB_6ATTRS,Seq!Z$1,FALSE)/10000</f>
        <v>171499226.90714428</v>
      </c>
      <c r="AC40" s="27">
        <f>VLOOKUP("CHN.NY.GDP.MKTP.KD",AREA_WB_6ATTRS,Seq!AA$1,FALSE)/10000</f>
        <v>190878639.54765138</v>
      </c>
      <c r="AD40" s="27">
        <f>VLOOKUP("CHN.NY.GDP.MKTP.KD",AREA_WB_6ATTRS,Seq!AB$1,FALSE)/10000</f>
        <v>215120226.77020231</v>
      </c>
      <c r="AE40" s="27">
        <f>VLOOKUP("CHN.NY.GDP.MKTP.KD",AREA_WB_6ATTRS,Seq!AC$1,FALSE)/10000</f>
        <v>245667298.97157177</v>
      </c>
      <c r="AF40" s="27">
        <f>VLOOKUP("CHN.NY.GDP.MKTP.KD",AREA_WB_6ATTRS,Seq!AD$1,FALSE)/10000</f>
        <v>269251359.67284226</v>
      </c>
      <c r="AG40" s="27">
        <f>VLOOKUP("CHN.NY.GDP.MKTP.KD",AREA_WB_6ATTRS,Seq!AE$1,FALSE)/10000</f>
        <v>294022484.76274431</v>
      </c>
      <c r="AH40" s="27">
        <f>VLOOKUP("CHN.NY.GDP.MKTP.KD",AREA_WB_6ATTRS,Seq!AF$1,FALSE)/10000</f>
        <v>324600823.17806971</v>
      </c>
      <c r="AI40" s="27">
        <f>VLOOKUP("CHN.NY.GDP.MKTP.KD",AREA_WB_6ATTRS,Seq!AG$1,FALSE)/10000</f>
        <v>354139498.08727396</v>
      </c>
      <c r="AJ40" s="27"/>
      <c r="AK40" s="27"/>
      <c r="AL40" s="27"/>
      <c r="AM40" s="27"/>
      <c r="AN40" s="27"/>
      <c r="AO40" s="27"/>
      <c r="AP40" s="27">
        <f>IFERROR(VLOOKUP(CONCATENATE($C40, ".NY.GDP.MKTP.KD"),AREA_WB_6ATTRS,Seq!B$1,FALSE)/10000,".")</f>
        <v>6237074.4062632965</v>
      </c>
      <c r="AQ40" s="27">
        <f>IFERROR(VLOOKUP(CONCATENATE($C40, ".NY.GDP.MKTP.KD"),AREA_WB_6ATTRS,Seq!C$1,FALSE)/10000,".")</f>
        <v>6527670.7224362819</v>
      </c>
      <c r="AR40" s="27">
        <f>IFERROR(VLOOKUP(CONCATENATE($C40, ".NY.GDP.MKTP.KD"),AREA_WB_6ATTRS,Seq!D$1,FALSE)/10000,".")</f>
        <v>6089055.8869644552</v>
      </c>
      <c r="AS40" s="27">
        <f>IFERROR(VLOOKUP(CONCATENATE($C40, ".NY.GDP.MKTP.KD"),AREA_WB_6ATTRS,Seq!E$1,FALSE)/10000,".")</f>
        <v>5800080.2115137214</v>
      </c>
      <c r="AT40" s="27">
        <f>IFERROR(VLOOKUP(CONCATENATE($C40, ".NY.GDP.MKTP.KD"),AREA_WB_6ATTRS,Seq!F$1,FALSE)/10000,".")</f>
        <v>6033066.6086791027</v>
      </c>
      <c r="AU40" s="27">
        <f>IFERROR(VLOOKUP(CONCATENATE($C40, ".NY.GDP.MKTP.KD"),AREA_WB_6ATTRS,Seq!G$1,FALSE)/10000,".")</f>
        <v>5816209.4453684958</v>
      </c>
      <c r="AV40" s="27">
        <f>IFERROR(VLOOKUP(CONCATENATE($C40, ".NY.GDP.MKTP.KD"),AREA_WB_6ATTRS,Seq!H$1,FALSE)/10000,".")</f>
        <v>4946212.8951193551</v>
      </c>
      <c r="AW40" s="27">
        <f>IFERROR(VLOOKUP(CONCATENATE($C40, ".NY.GDP.MKTP.KD"),AREA_WB_6ATTRS,Seq!I$1,FALSE)/10000,".")</f>
        <v>5113492.9099613922</v>
      </c>
      <c r="AX40" s="27">
        <f>IFERROR(VLOOKUP(CONCATENATE($C40, ".NY.GDP.MKTP.KD"),AREA_WB_6ATTRS,Seq!J$1,FALSE)/10000,".")</f>
        <v>4979575.2493740646</v>
      </c>
      <c r="AY40" s="27">
        <f>IFERROR(VLOOKUP(CONCATENATE($C40, ".NY.GDP.MKTP.KD"),AREA_WB_6ATTRS,Seq!K$1,FALSE)/10000,".")</f>
        <v>5593949.8315265914</v>
      </c>
      <c r="AZ40" s="27">
        <f>IFERROR(VLOOKUP(CONCATENATE($C40, ".NY.GDP.MKTP.KD"),AREA_WB_6ATTRS,Seq!L$1,FALSE)/10000,".")</f>
        <v>6619208.1450266009</v>
      </c>
      <c r="BA40" s="27">
        <f>IFERROR(VLOOKUP(CONCATENATE($C40, ".NY.GDP.MKTP.KD"),AREA_WB_6ATTRS,Seq!M$1,FALSE)/10000,".")</f>
        <v>6676138.7588951644</v>
      </c>
      <c r="BB40" s="27">
        <f>IFERROR(VLOOKUP(CONCATENATE($C40, ".NY.GDP.MKTP.KD"),AREA_WB_6ATTRS,Seq!N$1,FALSE)/10000,".")</f>
        <v>6899451.9207661655</v>
      </c>
      <c r="BC40" s="27">
        <f>IFERROR(VLOOKUP(CONCATENATE($C40, ".NY.GDP.MKTP.KD"),AREA_WB_6ATTRS,Seq!O$1,FALSE)/10000,".")</f>
        <v>6986467.1839100299</v>
      </c>
      <c r="BD40" s="27">
        <f>IFERROR(VLOOKUP(CONCATENATE($C40, ".NY.GDP.MKTP.KD"),AREA_WB_6ATTRS,Seq!P$1,FALSE)/10000,".")</f>
        <v>7468264.3385846466</v>
      </c>
      <c r="BE40" s="27">
        <f>IFERROR(VLOOKUP(CONCATENATE($C40, ".NY.GDP.MKTP.KD"),AREA_WB_6ATTRS,Seq!Q$1,FALSE)/10000,".")</f>
        <v>7967733.3794005448</v>
      </c>
      <c r="BF40" s="27">
        <f>IFERROR(VLOOKUP(CONCATENATE($C40, ".NY.GDP.MKTP.KD"),AREA_WB_6ATTRS,Seq!R$1,FALSE)/10000,".")</f>
        <v>8429734.7540679034</v>
      </c>
      <c r="BG40" s="27">
        <f>IFERROR(VLOOKUP(CONCATENATE($C40, ".NY.GDP.MKTP.KD"),AREA_WB_6ATTRS,Seq!S$1,FALSE)/10000,".")</f>
        <v>9120163.6369620841</v>
      </c>
      <c r="BH40" s="27">
        <f>IFERROR(VLOOKUP(CONCATENATE($C40, ".NY.GDP.MKTP.KD"),AREA_WB_6ATTRS,Seq!T$1,FALSE)/10000,".")</f>
        <v>9146793.9985124264</v>
      </c>
      <c r="BI40" s="27">
        <f>IFERROR(VLOOKUP(CONCATENATE($C40, ".NY.GDP.MKTP.KD"),AREA_WB_6ATTRS,Seq!U$1,FALSE)/10000,".")</f>
        <v>9412253.5023511741</v>
      </c>
      <c r="BJ40" s="27">
        <f>IFERROR(VLOOKUP(CONCATENATE($C40, ".NY.GDP.MKTP.KD"),AREA_WB_6ATTRS,Seq!V$1,FALSE)/10000,".")</f>
        <v>10433737.534252586</v>
      </c>
      <c r="BK40" s="27">
        <f>IFERROR(VLOOKUP(CONCATENATE($C40, ".NY.GDP.MKTP.KD"),AREA_WB_6ATTRS,Seq!W$1,FALSE)/10000,".")</f>
        <v>10579714.393425789</v>
      </c>
      <c r="BL40" s="27">
        <f>IFERROR(VLOOKUP(CONCATENATE($C40, ".NY.GDP.MKTP.KD"),AREA_WB_6ATTRS,Seq!X$1,FALSE)/10000,".")</f>
        <v>10837167.17422957</v>
      </c>
      <c r="BM40" s="27">
        <f>IFERROR(VLOOKUP(CONCATENATE($C40, ".NY.GDP.MKTP.KD"),AREA_WB_6ATTRS,Seq!Y$1,FALSE)/10000,".")</f>
        <v>11790896.494807262</v>
      </c>
      <c r="BN40" s="27">
        <f>IFERROR(VLOOKUP(CONCATENATE($C40, ".NY.GDP.MKTP.KD"),AREA_WB_6ATTRS,Seq!Z$1,FALSE)/10000,".")</f>
        <v>12918865.137573361</v>
      </c>
      <c r="BO40" s="27">
        <f>IFERROR(VLOOKUP(CONCATENATE($C40, ".NY.GDP.MKTP.KD"),AREA_WB_6ATTRS,Seq!AA$1,FALSE)/10000,".")</f>
        <v>13546094.280833544</v>
      </c>
      <c r="BP40" s="27">
        <f>IFERROR(VLOOKUP(CONCATENATE($C40, ".NY.GDP.MKTP.KD"),AREA_WB_6ATTRS,Seq!AB$1,FALSE)/10000,".")</f>
        <v>14887996.394628925</v>
      </c>
      <c r="BQ40" s="27">
        <f>IFERROR(VLOOKUP(CONCATENATE($C40, ".NY.GDP.MKTP.KD"),AREA_WB_6ATTRS,Seq!AC$1,FALSE)/10000,".")</f>
        <v>15366384.635967605</v>
      </c>
      <c r="BR40" s="27">
        <f>IFERROR(VLOOKUP(CONCATENATE($C40, ".NY.GDP.MKTP.KD"),AREA_WB_6ATTRS,Seq!AD$1,FALSE)/10000,".")</f>
        <v>15872651.168856431</v>
      </c>
      <c r="BS40" s="27">
        <f>IFERROR(VLOOKUP(CONCATENATE($C40, ".NY.GDP.MKTP.KD"),AREA_WB_6ATTRS,Seq!AE$1,FALSE)/10000,".")</f>
        <v>15617192.010064663</v>
      </c>
      <c r="BT40" s="27">
        <f>IFERROR(VLOOKUP(CONCATENATE($C40, ".NY.GDP.MKTP.KD"),AREA_WB_6ATTRS,Seq!AF$1,FALSE)/10000,".")</f>
        <v>15840850.466518415</v>
      </c>
      <c r="BU40" s="27">
        <f>IFERROR(VLOOKUP(CONCATENATE($C40, ".NY.GDP.MKTP.KD"),AREA_WB_6ATTRS,Seq!AG$1,FALSE)/10000,".")</f>
        <v>16617052.139377818</v>
      </c>
      <c r="BV40" s="27"/>
      <c r="BW40" s="27"/>
      <c r="BX40" s="27"/>
      <c r="BY40" s="27"/>
      <c r="BZ40" s="27"/>
      <c r="CA40" s="27"/>
      <c r="CB40" s="27"/>
      <c r="CC40" s="27">
        <f>CNPop!A$48</f>
        <v>5.0000000000000001E-3</v>
      </c>
      <c r="CD40" s="27">
        <f>CNPop!B$48</f>
        <v>6.0000000000000001E-3</v>
      </c>
      <c r="CE40" s="27">
        <f>CNPop!C$48</f>
        <v>6.0000000000000001E-3</v>
      </c>
      <c r="CF40" s="27">
        <f>CNPop!D$48</f>
        <v>7.0000000000000001E-3</v>
      </c>
      <c r="CG40" s="27">
        <f>CNPop!E$48</f>
        <v>7.0000000000000001E-3</v>
      </c>
      <c r="CH40" s="27">
        <f>CNPop!F$48</f>
        <v>8.0000000000000002E-3</v>
      </c>
      <c r="CI40" s="27">
        <f>CNPop!G$48</f>
        <v>8.9999999999999993E-3</v>
      </c>
      <c r="CJ40" s="27">
        <f>CNPop!H$48</f>
        <v>0.01</v>
      </c>
      <c r="CK40" s="27">
        <f>CNPop!I$48</f>
        <v>1.0999999999999999E-2</v>
      </c>
      <c r="CL40" s="27">
        <f>CNPop!J$48</f>
        <v>1.2E-2</v>
      </c>
      <c r="CM40" s="27">
        <f>CNPop!K$48</f>
        <v>1.4E-2</v>
      </c>
      <c r="CN40" s="27">
        <f>CNPop!L$48</f>
        <v>1.6E-2</v>
      </c>
      <c r="CO40" s="27">
        <f>CNPop!M$48</f>
        <v>1.7000000000000001E-2</v>
      </c>
      <c r="CP40" s="27">
        <f>CNPop!N$48</f>
        <v>1.9E-2</v>
      </c>
      <c r="CQ40" s="27">
        <f>CNPop!O$48</f>
        <v>2.1000000000000001E-2</v>
      </c>
      <c r="CR40" s="27">
        <f>CNPop!P$48</f>
        <v>2.3E-2</v>
      </c>
      <c r="CS40" s="27">
        <f>CNPop!Q$48</f>
        <v>2.5999999999999999E-2</v>
      </c>
      <c r="CT40" s="27">
        <f>CNPop!R$48</f>
        <v>2.8000000000000001E-2</v>
      </c>
      <c r="CU40" s="27">
        <f>CNPop!S$48</f>
        <v>0.03</v>
      </c>
      <c r="CV40" s="27">
        <f>CNPop!T$48</f>
        <v>3.3000000000000002E-2</v>
      </c>
      <c r="CW40" s="27">
        <f>CNPop!U$48</f>
        <v>3.5999999999999997E-2</v>
      </c>
      <c r="CX40" s="27">
        <f>CNPop!V$48</f>
        <v>3.9E-2</v>
      </c>
      <c r="CY40" s="27">
        <f>CNPop!W$48</f>
        <v>4.2000000000000003E-2</v>
      </c>
      <c r="CZ40" s="27">
        <f>CNPop!X$48</f>
        <v>4.4999999999999998E-2</v>
      </c>
      <c r="DA40" s="27">
        <f>CNPop!Y$48</f>
        <v>4.9000000000000002E-2</v>
      </c>
      <c r="DB40" s="27">
        <f>CNPop!Z$48</f>
        <v>5.1999999999999998E-2</v>
      </c>
      <c r="DC40" s="27">
        <f>CNPop!AA$48</f>
        <v>5.6000000000000001E-2</v>
      </c>
      <c r="DD40" s="27">
        <f>CNPop!AB$48</f>
        <v>0.06</v>
      </c>
      <c r="DE40" s="27">
        <f>CNPop!AC$48</f>
        <v>6.3E-2</v>
      </c>
      <c r="DF40" s="27">
        <f>CNPop!AD$48</f>
        <v>6.8000000000000005E-2</v>
      </c>
      <c r="DG40" s="27">
        <f>CNPop!AE$48</f>
        <v>7.1999999999999995E-2</v>
      </c>
      <c r="DH40" s="27">
        <f>CNPop!AF$48</f>
        <v>7.5999999999999998E-2</v>
      </c>
      <c r="DI40" s="27">
        <f>CNPop!AG$48</f>
        <v>8.1000000000000003E-2</v>
      </c>
      <c r="DJ40" s="27">
        <f>CNPop!AH$48</f>
        <v>8.5000000000000006E-2</v>
      </c>
      <c r="DK40" s="27">
        <f>CNPop!AI$48</f>
        <v>0.09</v>
      </c>
      <c r="DL40" s="27">
        <f>CNPop!AJ$48</f>
        <v>9.5000000000000001E-2</v>
      </c>
      <c r="DM40" s="27">
        <f>CNPop!AK$48</f>
        <v>0.1</v>
      </c>
      <c r="DN40" s="27"/>
      <c r="DO40" s="27">
        <f t="shared" si="54"/>
        <v>0.14499999999999999</v>
      </c>
      <c r="DP40" s="27">
        <f t="shared" si="55"/>
        <v>0.14499999999999999</v>
      </c>
      <c r="DQ40" s="27">
        <f t="shared" si="56"/>
        <v>0.14499999999999999</v>
      </c>
      <c r="DR40" s="27">
        <f t="shared" si="57"/>
        <v>0.14499999999999999</v>
      </c>
      <c r="DS40" s="27">
        <f t="shared" si="58"/>
        <v>0.14499999999999999</v>
      </c>
      <c r="DT40" s="27">
        <f t="shared" si="59"/>
        <v>0.14499999999999999</v>
      </c>
      <c r="DU40" s="27">
        <f t="shared" si="60"/>
        <v>0.16899999618530273</v>
      </c>
      <c r="DV40" s="27">
        <f t="shared" si="61"/>
        <v>0.16899999618530273</v>
      </c>
      <c r="DW40" s="27">
        <f t="shared" si="62"/>
        <v>0.16899999618530273</v>
      </c>
      <c r="DX40" s="27">
        <f t="shared" si="63"/>
        <v>0.16899999618530273</v>
      </c>
      <c r="DY40" s="27">
        <f t="shared" si="64"/>
        <v>0.16899999618530273</v>
      </c>
      <c r="DZ40" s="27">
        <f t="shared" si="65"/>
        <v>0.16899999618530273</v>
      </c>
      <c r="EA40" s="27">
        <f t="shared" si="66"/>
        <v>0.16899999618530273</v>
      </c>
      <c r="EB40" s="27">
        <f t="shared" si="67"/>
        <v>0.16899999618530273</v>
      </c>
      <c r="EC40" s="27">
        <f t="shared" si="68"/>
        <v>0.16899999618530273</v>
      </c>
      <c r="ED40" s="27">
        <f t="shared" si="69"/>
        <v>0.16899999618530273</v>
      </c>
      <c r="EE40" s="27">
        <f t="shared" si="70"/>
        <v>0.16600000381469726</v>
      </c>
      <c r="EF40" s="27">
        <f t="shared" si="71"/>
        <v>0.16600000381469726</v>
      </c>
      <c r="EG40" s="27">
        <f t="shared" si="72"/>
        <v>0.16600000381469726</v>
      </c>
      <c r="EH40" s="27">
        <f t="shared" si="73"/>
        <v>0.16600000381469726</v>
      </c>
      <c r="EI40" s="27">
        <f t="shared" si="74"/>
        <v>0.16600000381469726</v>
      </c>
      <c r="EJ40" s="27">
        <f t="shared" si="75"/>
        <v>0.16600000381469726</v>
      </c>
      <c r="EK40" s="27">
        <f t="shared" si="76"/>
        <v>0.16600000381469726</v>
      </c>
      <c r="EL40" s="27">
        <f t="shared" si="77"/>
        <v>0.16600000381469726</v>
      </c>
      <c r="EM40" s="27">
        <f t="shared" si="78"/>
        <v>0.16600000381469726</v>
      </c>
      <c r="EN40" s="27">
        <f t="shared" si="79"/>
        <v>0.16600000381469726</v>
      </c>
      <c r="EO40" s="27" t="str">
        <f t="shared" si="80"/>
        <v>.</v>
      </c>
      <c r="EP40" s="27" t="str">
        <f t="shared" si="37"/>
        <v>.</v>
      </c>
      <c r="EQ40" s="27" t="str">
        <f t="shared" si="38"/>
        <v>.</v>
      </c>
      <c r="ER40" s="27" t="str">
        <f t="shared" ref="ER40:ET46" si="88">IF(ISNUMBER(GC40),GC40,EQ40)</f>
        <v>.</v>
      </c>
      <c r="ES40" s="27" t="str">
        <f t="shared" si="88"/>
        <v>.</v>
      </c>
      <c r="ET40" s="27" t="str">
        <f t="shared" si="88"/>
        <v>.</v>
      </c>
      <c r="EU40" s="27"/>
      <c r="EV40" s="27"/>
      <c r="EW40" s="27"/>
      <c r="EX40" s="27"/>
      <c r="EY40" s="27"/>
      <c r="EZ40" s="27" t="str">
        <f>IFERROR(VLOOKUP(CONCATENATE($C40,".SL.TLF.TERT.ZS"),AREA_WB_6ATTRS,Seq!B$1,FALSE)/100,".")</f>
        <v>.</v>
      </c>
      <c r="FA40" s="27" t="str">
        <f>IFERROR(VLOOKUP(CONCATENATE($C40,".SL.TLF.TERT.ZS"),AREA_WB_6ATTRS,Seq!C$1,FALSE)/100,".")</f>
        <v>.</v>
      </c>
      <c r="FB40" s="27" t="str">
        <f>IFERROR(VLOOKUP(CONCATENATE($C40,".SL.TLF.TERT.ZS"),AREA_WB_6ATTRS,Seq!D$1,FALSE)/100,".")</f>
        <v>.</v>
      </c>
      <c r="FC40" s="27" t="str">
        <f>IFERROR(VLOOKUP(CONCATENATE($C40,".SL.TLF.TERT.ZS"),AREA_WB_6ATTRS,Seq!E$1,FALSE)/100,".")</f>
        <v>.</v>
      </c>
      <c r="FD40" s="27" t="str">
        <f>IFERROR(VLOOKUP(CONCATENATE($C40,".SL.TLF.TERT.ZS"),AREA_WB_6ATTRS,Seq!F$1,FALSE)/100,".")</f>
        <v>.</v>
      </c>
      <c r="FE40" s="27">
        <f>IFERROR(VLOOKUP(CONCATENATE($C40,".SL.TLF.TERT.ZS"),AREA_WB_6ATTRS,Seq!G$1,FALSE)/100,".")</f>
        <v>0.14499999999999999</v>
      </c>
      <c r="FF40" s="27" t="str">
        <f>IFERROR(VLOOKUP(CONCATENATE($C40,".SL.TLF.TERT.ZS"),AREA_WB_6ATTRS,Seq!H$1,FALSE)/100,".")</f>
        <v>.</v>
      </c>
      <c r="FG40" s="27" t="str">
        <f>IFERROR(VLOOKUP(CONCATENATE($C40,".SL.TLF.TERT.ZS"),AREA_WB_6ATTRS,Seq!I$1,FALSE)/100,".")</f>
        <v>.</v>
      </c>
      <c r="FH40" s="27" t="str">
        <f>IFERROR(VLOOKUP(CONCATENATE($C40,".SL.TLF.TERT.ZS"),AREA_WB_6ATTRS,Seq!J$1,FALSE)/100,".")</f>
        <v>.</v>
      </c>
      <c r="FI40" s="27" t="str">
        <f>IFERROR(VLOOKUP(CONCATENATE($C40,".SL.TLF.TERT.ZS"),AREA_WB_6ATTRS,Seq!K$1,FALSE)/100,".")</f>
        <v>.</v>
      </c>
      <c r="FJ40" s="27" t="str">
        <f>IFERROR(VLOOKUP(CONCATENATE($C40,".SL.TLF.TERT.ZS"),AREA_WB_6ATTRS,Seq!L$1,FALSE)/100,".")</f>
        <v>.</v>
      </c>
      <c r="FK40" s="27" t="str">
        <f>IFERROR(VLOOKUP(CONCATENATE($C40,".SL.TLF.TERT.ZS"),AREA_WB_6ATTRS,Seq!M$1,FALSE)/100,".")</f>
        <v>.</v>
      </c>
      <c r="FL40" s="27" t="str">
        <f>IFERROR(VLOOKUP(CONCATENATE($C40,".SL.TLF.TERT.ZS"),AREA_WB_6ATTRS,Seq!N$1,FALSE)/100,".")</f>
        <v>.</v>
      </c>
      <c r="FM40" s="27" t="str">
        <f>IFERROR(VLOOKUP(CONCATENATE($C40,".SL.TLF.TERT.ZS"),AREA_WB_6ATTRS,Seq!O$1,FALSE)/100,".")</f>
        <v>.</v>
      </c>
      <c r="FN40" s="27" t="str">
        <f>IFERROR(VLOOKUP(CONCATENATE($C40,".SL.TLF.TERT.ZS"),AREA_WB_6ATTRS,Seq!P$1,FALSE)/100,".")</f>
        <v>.</v>
      </c>
      <c r="FO40" s="27">
        <f>IFERROR(VLOOKUP(CONCATENATE($C40,".SL.TLF.TERT.ZS"),AREA_WB_6ATTRS,Seq!Q$1,FALSE)/100,".")</f>
        <v>0.16899999618530273</v>
      </c>
      <c r="FP40" s="27" t="str">
        <f>IFERROR(VLOOKUP(CONCATENATE($C40,".SL.TLF.TERT.ZS"),AREA_WB_6ATTRS,Seq!R$1,FALSE)/100,".")</f>
        <v>.</v>
      </c>
      <c r="FQ40" s="27" t="str">
        <f>IFERROR(VLOOKUP(CONCATENATE($C40,".SL.TLF.TERT.ZS"),AREA_WB_6ATTRS,Seq!S$1,FALSE)/100,".")</f>
        <v>.</v>
      </c>
      <c r="FR40" s="27" t="str">
        <f>IFERROR(VLOOKUP(CONCATENATE($C40,".SL.TLF.TERT.ZS"),AREA_WB_6ATTRS,Seq!T$1,FALSE)/100,".")</f>
        <v>.</v>
      </c>
      <c r="FS40" s="27" t="str">
        <f>IFERROR(VLOOKUP(CONCATENATE($C40,".SL.TLF.TERT.ZS"),AREA_WB_6ATTRS,Seq!U$1,FALSE)/100,".")</f>
        <v>.</v>
      </c>
      <c r="FT40" s="27" t="str">
        <f>IFERROR(VLOOKUP(CONCATENATE($C40,".SL.TLF.TERT.ZS"),AREA_WB_6ATTRS,Seq!V$1,FALSE)/100,".")</f>
        <v>.</v>
      </c>
      <c r="FU40" s="27" t="str">
        <f>IFERROR(VLOOKUP(CONCATENATE($C40,".SL.TLF.TERT.ZS"),AREA_WB_6ATTRS,Seq!W$1,FALSE)/100,".")</f>
        <v>.</v>
      </c>
      <c r="FV40" s="27" t="str">
        <f>IFERROR(VLOOKUP(CONCATENATE($C40,".SL.TLF.TERT.ZS"),AREA_WB_6ATTRS,Seq!X$1,FALSE)/100,".")</f>
        <v>.</v>
      </c>
      <c r="FW40" s="27" t="str">
        <f>IFERROR(VLOOKUP(CONCATENATE($C40,".SL.TLF.TERT.ZS"),AREA_WB_6ATTRS,Seq!Y$1,FALSE)/100,".")</f>
        <v>.</v>
      </c>
      <c r="FX40" s="27" t="str">
        <f>IFERROR(VLOOKUP(CONCATENATE($C40,".SL.TLF.TERT.ZS"),AREA_WB_6ATTRS,Seq!Z$1,FALSE)/100,".")</f>
        <v>.</v>
      </c>
      <c r="FY40" s="27">
        <f>IFERROR(VLOOKUP(CONCATENATE($C40,".SL.TLF.TERT.ZS"),AREA_WB_6ATTRS,Seq!AA$1,FALSE)/100,".")</f>
        <v>0.16600000381469726</v>
      </c>
      <c r="FZ40" s="27" t="str">
        <f>IFERROR(VLOOKUP(CONCATENATE($C40,".SL.TLF.TERT.ZS"),AREA_WB_6ATTRS,Seq!AB$1,FALSE)/100,".")</f>
        <v>.</v>
      </c>
      <c r="GA40" s="27" t="str">
        <f>IFERROR(VLOOKUP(CONCATENATE($C40,".SL.TLF.TERT.ZS"),AREA_WB_6ATTRS,Seq!AC$1,FALSE)/100,".")</f>
        <v>.</v>
      </c>
      <c r="GB40" s="27" t="str">
        <f>IFERROR(VLOOKUP(CONCATENATE($C40,".SL.TLF.TERT.ZS"),AREA_WB_6ATTRS,Seq!AD$1,FALSE)/100,".")</f>
        <v>.</v>
      </c>
      <c r="GC40" s="27" t="str">
        <f>IFERROR(VLOOKUP(CONCATENATE($C40,".SL.TLF.TERT.ZS"),AREA_WB_6ATTRS,Seq!AE$1,FALSE)/100,".")</f>
        <v>.</v>
      </c>
      <c r="GD40" s="27" t="str">
        <f>IFERROR(VLOOKUP(CONCATENATE($C40,".SL.TLF.TERT.ZS"),AREA_WB_6ATTRS,Seq!AF$1,FALSE)/100,".")</f>
        <v>.</v>
      </c>
      <c r="GE40" s="27" t="str">
        <f>IFERROR(VLOOKUP(CONCATENATE($C40,".SL.TLF.TERT.ZS"),AREA_WB_6ATTRS,Seq!AG$1,FALSE)/100,".")</f>
        <v>.</v>
      </c>
      <c r="GF40" s="27" t="str">
        <f>IFERROR(VLOOKUP(CONCATENATE($C40,".SL.TLF.TERT.ZS"),AREA_WB_6ATTRS,Seq!AH$1,FALSE)/100,".")</f>
        <v>.</v>
      </c>
      <c r="GG40" s="27" t="str">
        <f>IFERROR(VLOOKUP(CONCATENATE($C40,".SL.TLF.TERT.ZS"),AREA_WB_6ATTRS,Seq!AI$1,FALSE)/100,".")</f>
        <v>.</v>
      </c>
      <c r="GH40" s="27" t="str">
        <f>IFERROR(VLOOKUP(CONCATENATE($C40,".SL.TLF.TERT.ZS"),AREA_WB_6ATTRS,Seq!AJ$1,FALSE)/100,".")</f>
        <v>.</v>
      </c>
      <c r="GI40" s="27" t="str">
        <f>IFERROR(VLOOKUP(CONCATENATE($C40,".SL.TLF.TERT.ZS"),AREA_WB_6ATTRS,Seq!AK$1,FALSE)/100,".")</f>
        <v>.</v>
      </c>
      <c r="GJ40" s="27" t="str">
        <f>IFERROR(VLOOKUP(CONCATENATE($C40,".SL.TLF.TERT.ZS"),AREA_WB_6ATTRS,Seq!AL$1,FALSE)/100,".")</f>
        <v>.</v>
      </c>
      <c r="GK40" s="27"/>
      <c r="GL40" s="27"/>
      <c r="GM40" s="27" t="str">
        <f t="shared" si="81"/>
        <v>.</v>
      </c>
      <c r="GN40" s="27" t="str">
        <f t="shared" si="82"/>
        <v>.</v>
      </c>
      <c r="GO40" s="27">
        <f t="shared" si="40"/>
        <v>5.5588943235659445E-2</v>
      </c>
      <c r="GP40" s="27"/>
      <c r="GQ40" s="9" t="str">
        <f>IF(VLOOKUP($B40,EM_80!$B$1:$C$201,2,FALSE)&gt;0,VLOOKUP($B40,EM_80!$B$1:$C$201,2,FALSE),".")</f>
        <v>.</v>
      </c>
      <c r="GR40" s="9" t="str">
        <f t="shared" si="83"/>
        <v>.</v>
      </c>
      <c r="GS40" s="9">
        <f t="shared" si="31"/>
        <v>180000</v>
      </c>
      <c r="GU40">
        <f t="shared" si="84"/>
        <v>1015200</v>
      </c>
      <c r="GV40">
        <f t="shared" si="85"/>
        <v>1867083</v>
      </c>
      <c r="GW40">
        <f t="shared" si="86"/>
        <v>3238054</v>
      </c>
      <c r="GX40">
        <f t="shared" si="87"/>
        <v>7511690</v>
      </c>
      <c r="GZ40" s="9" t="str">
        <f>IF(ISNA(VLOOKUP($B40,Area_EM_90,Seq!C$1,FALSE)),".",VLOOKUP($B40,Area_EM_90,Seq!C$1,FALSE))</f>
        <v>.</v>
      </c>
      <c r="HA40" s="9" t="str">
        <f>IF(ISNA(VLOOKUP($B40,Area_EM_90,Seq!D$1,FALSE)),".",VLOOKUP($B40,Area_EM_90,Seq!D$1,FALSE))</f>
        <v>.</v>
      </c>
      <c r="HB40" s="9" t="str">
        <f>IF(ISNA(VLOOKUP($B40,Area_EM_90,Seq!E$1,FALSE)),".",VLOOKUP($B40,Area_EM_90,Seq!E$1,FALSE))</f>
        <v>.</v>
      </c>
      <c r="HC40" s="9" t="str">
        <f>IF(ISNA(VLOOKUP($B40,Area_EM_90,Seq!F$1,FALSE)),".",VLOOKUP($B40,Area_EM_90,Seq!F$1,FALSE))</f>
        <v>.</v>
      </c>
      <c r="HD40" s="9" t="str">
        <f>IF(ISNA(VLOOKUP($B40,Area_EM_90,Seq!G$1,FALSE)),".",VLOOKUP($B40,Area_EM_90,Seq!G$1,FALSE))</f>
        <v>.</v>
      </c>
      <c r="HE40" s="9" t="str">
        <f>IF(ISNA(VLOOKUP($B40,Area_EM_90,Seq!H$1,FALSE)),".",VLOOKUP($B40,Area_EM_90,Seq!H$1,FALSE))</f>
        <v>.</v>
      </c>
      <c r="HF40" s="9" t="str">
        <f>IF(ISNA(VLOOKUP($B40,Area_EM_90,Seq!I$1,FALSE)),".",VLOOKUP($B40,Area_EM_90,Seq!I$1,FALSE))</f>
        <v>.</v>
      </c>
      <c r="HG40" s="9" t="str">
        <f>IF(ISNA(VLOOKUP($B40,Area_EM_90,Seq!J$1,FALSE)),".",VLOOKUP($B40,Area_EM_90,Seq!J$1,FALSE))</f>
        <v>.</v>
      </c>
      <c r="HH40" s="9" t="str">
        <f>IF(ISNA(VLOOKUP($B40,Area_EM_00,Seq!C$1,FALSE)),".",VLOOKUP($B40,Area_EM_00,Seq!C$1,FALSE))</f>
        <v>.</v>
      </c>
      <c r="HI40" s="9" t="str">
        <f>IF(ISNA(VLOOKUP($B40,Area_EM_00,Seq!D$1,FALSE)),".",VLOOKUP($B40,Area_EM_00,Seq!D$1,FALSE))</f>
        <v>.</v>
      </c>
      <c r="HJ40" s="9" t="str">
        <f>IF(ISNA(VLOOKUP($B40,Area_EM_00,Seq!E$1,FALSE)),".",VLOOKUP($B40,Area_EM_00,Seq!E$1,FALSE))</f>
        <v>.</v>
      </c>
      <c r="HK40" s="9" t="str">
        <f>IF(ISNA(VLOOKUP($B40,Area_EM_00,Seq!F$1,FALSE)),".",VLOOKUP($B40,Area_EM_00,Seq!F$1,FALSE))</f>
        <v>.</v>
      </c>
      <c r="HL40" s="9" t="str">
        <f>IF(ISNA(VLOOKUP($B40,Area_EM_00,Seq!G$1,FALSE)),".",VLOOKUP($B40,Area_EM_00,Seq!G$1,FALSE))</f>
        <v>.</v>
      </c>
      <c r="HM40" s="9" t="str">
        <f>IF(ISNA(VLOOKUP($B40,Area_EM_00,Seq!H$1,FALSE)),".",VLOOKUP($B40,Area_EM_00,Seq!H$1,FALSE))</f>
        <v>.</v>
      </c>
      <c r="HN40" s="9" t="str">
        <f>IF(ISNA(VLOOKUP($B40,Area_EM_00,Seq!I$1,FALSE)),".",VLOOKUP($B40,Area_EM_00,Seq!I$1,FALSE))</f>
        <v>.</v>
      </c>
      <c r="HO40" s="9" t="str">
        <f>IF(ISNA(VLOOKUP($B40,Area_EM_00,Seq!J$1,FALSE)),".",VLOOKUP($B40,Area_EM_00,Seq!J$1,FALSE))</f>
        <v>.</v>
      </c>
      <c r="HQ40" s="27"/>
      <c r="HR40" s="9">
        <f>IFERROR(VLOOKUP($B40,AREA_EM3_60_00,Seq!E$1,FALSE),".")</f>
        <v>61</v>
      </c>
      <c r="HS40" s="9">
        <f>IFERROR(VLOOKUP($B40,AREA_EM3_60_00,Seq!F$1,FALSE),".")</f>
        <v>113</v>
      </c>
      <c r="HT40" s="9">
        <f>IFERROR(VLOOKUP($B40,AREA_EM3_60_00,Seq!G$1,FALSE),".")</f>
        <v>195</v>
      </c>
      <c r="HU40" s="9" t="str">
        <f>IFERROR(VLOOKUP($B40,AREA_EM3_10,Seq!B$1,FALSE),".")</f>
        <v>.</v>
      </c>
      <c r="HV40" s="9">
        <f t="shared" si="41"/>
        <v>1015200</v>
      </c>
      <c r="HW40" s="9">
        <f t="shared" si="42"/>
        <v>1867083</v>
      </c>
      <c r="HX40" s="9">
        <f t="shared" si="43"/>
        <v>3238054</v>
      </c>
      <c r="HY40" s="9">
        <f t="shared" si="44"/>
        <v>7511690</v>
      </c>
    </row>
    <row r="41" spans="1:233">
      <c r="A41" s="25" t="s">
        <v>2395</v>
      </c>
      <c r="B41" s="26" t="str">
        <f t="shared" si="0"/>
        <v>Yemen</v>
      </c>
      <c r="C41" s="166" t="s">
        <v>1679</v>
      </c>
      <c r="D41" s="27">
        <f>VLOOKUP("CHN.NY.GDP.MKTP.KD",AREA_WB_6ATTRS,Seq!B$1,FALSE)/10000</f>
        <v>18294112.043860689</v>
      </c>
      <c r="E41" s="27">
        <f>VLOOKUP("CHN.NY.GDP.MKTP.KD",AREA_WB_6ATTRS,Seq!C$1,FALSE)/10000</f>
        <v>19245405.87014145</v>
      </c>
      <c r="F41" s="27">
        <f>VLOOKUP("CHN.NY.GDP.MKTP.KD",AREA_WB_6ATTRS,Seq!D$1,FALSE)/10000</f>
        <v>20996737.804324333</v>
      </c>
      <c r="G41" s="27">
        <f>VLOOKUP("CHN.NY.GDP.MKTP.KD",AREA_WB_6ATTRS,Seq!E$1,FALSE)/10000</f>
        <v>23285382.224995762</v>
      </c>
      <c r="H41" s="27">
        <f>VLOOKUP("CHN.NY.GDP.MKTP.KD",AREA_WB_6ATTRS,Seq!F$1,FALSE)/10000</f>
        <v>26824760.323195074</v>
      </c>
      <c r="I41" s="27">
        <f>VLOOKUP("CHN.NY.GDP.MKTP.KD",AREA_WB_6ATTRS,Seq!G$1,FALSE)/10000</f>
        <v>30446102.966826372</v>
      </c>
      <c r="J41" s="27">
        <f>VLOOKUP("CHN.NY.GDP.MKTP.KD",AREA_WB_6ATTRS,Seq!H$1,FALSE)/10000</f>
        <v>33125360.027907111</v>
      </c>
      <c r="K41" s="27">
        <f>VLOOKUP("CHN.NY.GDP.MKTP.KD",AREA_WB_6ATTRS,Seq!I$1,FALSE)/10000</f>
        <v>36967901.791144341</v>
      </c>
      <c r="L41" s="27">
        <f>VLOOKUP("CHN.NY.GDP.MKTP.KD",AREA_WB_6ATTRS,Seq!J$1,FALSE)/10000</f>
        <v>41145274.693543643</v>
      </c>
      <c r="M41" s="27">
        <f>VLOOKUP("CHN.NY.GDP.MKTP.KD",AREA_WB_6ATTRS,Seq!K$1,FALSE)/10000</f>
        <v>42832230.955979005</v>
      </c>
      <c r="N41" s="27">
        <f>VLOOKUP("CHN.NY.GDP.MKTP.KD",AREA_WB_6ATTRS,Seq!L$1,FALSE)/10000</f>
        <v>44459855.73230619</v>
      </c>
      <c r="O41" s="27">
        <f>VLOOKUP("CHN.NY.GDP.MKTP.KD",AREA_WB_6ATTRS,Seq!M$1,FALSE)/10000</f>
        <v>48550162.459678344</v>
      </c>
      <c r="P41" s="27">
        <f>VLOOKUP("CHN.NY.GDP.MKTP.KD",AREA_WB_6ATTRS,Seq!N$1,FALSE)/10000</f>
        <v>55444285.528952621</v>
      </c>
      <c r="Q41" s="27">
        <f>VLOOKUP("CHN.NY.GDP.MKTP.KD",AREA_WB_6ATTRS,Seq!O$1,FALSE)/10000</f>
        <v>63206485.503006078</v>
      </c>
      <c r="R41" s="27">
        <f>VLOOKUP("CHN.NY.GDP.MKTP.KD",AREA_WB_6ATTRS,Seq!P$1,FALSE)/10000</f>
        <v>71486535.103899792</v>
      </c>
      <c r="S41" s="27">
        <f>VLOOKUP("CHN.NY.GDP.MKTP.KD",AREA_WB_6ATTRS,Seq!Q$1,FALSE)/10000</f>
        <v>79278567.430224851</v>
      </c>
      <c r="T41" s="27">
        <f>VLOOKUP("CHN.NY.GDP.MKTP.KD",AREA_WB_6ATTRS,Seq!R$1,FALSE)/10000</f>
        <v>87206424.173247412</v>
      </c>
      <c r="U41" s="27">
        <f>VLOOKUP("CHN.NY.GDP.MKTP.KD",AREA_WB_6ATTRS,Seq!S$1,FALSE)/10000</f>
        <v>95316621.621359423</v>
      </c>
      <c r="V41" s="27">
        <f>VLOOKUP("CHN.NY.GDP.MKTP.KD",AREA_WB_6ATTRS,Seq!T$1,FALSE)/10000</f>
        <v>102751318.10782552</v>
      </c>
      <c r="W41" s="27">
        <f>VLOOKUP("CHN.NY.GDP.MKTP.KD",AREA_WB_6ATTRS,Seq!U$1,FALSE)/10000</f>
        <v>110560418.28402025</v>
      </c>
      <c r="X41" s="27">
        <f>VLOOKUP("CHN.NY.GDP.MKTP.KD",AREA_WB_6ATTRS,Seq!V$1,FALSE)/10000</f>
        <v>119847493.41987793</v>
      </c>
      <c r="Y41" s="27">
        <f>VLOOKUP("CHN.NY.GDP.MKTP.KD",AREA_WB_6ATTRS,Seq!W$1,FALSE)/10000</f>
        <v>129794835.37372778</v>
      </c>
      <c r="Z41" s="27">
        <f>VLOOKUP("CHN.NY.GDP.MKTP.KD",AREA_WB_6ATTRS,Seq!X$1,FALSE)/10000</f>
        <v>141606165.392737</v>
      </c>
      <c r="AA41" s="27">
        <f>VLOOKUP("CHN.NY.GDP.MKTP.KD",AREA_WB_6ATTRS,Seq!Y$1,FALSE)/10000</f>
        <v>155766781.9320105</v>
      </c>
      <c r="AB41" s="27">
        <f>VLOOKUP("CHN.NY.GDP.MKTP.KD",AREA_WB_6ATTRS,Seq!Z$1,FALSE)/10000</f>
        <v>171499226.90714428</v>
      </c>
      <c r="AC41" s="27">
        <f>VLOOKUP("CHN.NY.GDP.MKTP.KD",AREA_WB_6ATTRS,Seq!AA$1,FALSE)/10000</f>
        <v>190878639.54765138</v>
      </c>
      <c r="AD41" s="27">
        <f>VLOOKUP("CHN.NY.GDP.MKTP.KD",AREA_WB_6ATTRS,Seq!AB$1,FALSE)/10000</f>
        <v>215120226.77020231</v>
      </c>
      <c r="AE41" s="27">
        <f>VLOOKUP("CHN.NY.GDP.MKTP.KD",AREA_WB_6ATTRS,Seq!AC$1,FALSE)/10000</f>
        <v>245667298.97157177</v>
      </c>
      <c r="AF41" s="27">
        <f>VLOOKUP("CHN.NY.GDP.MKTP.KD",AREA_WB_6ATTRS,Seq!AD$1,FALSE)/10000</f>
        <v>269251359.67284226</v>
      </c>
      <c r="AG41" s="27">
        <f>VLOOKUP("CHN.NY.GDP.MKTP.KD",AREA_WB_6ATTRS,Seq!AE$1,FALSE)/10000</f>
        <v>294022484.76274431</v>
      </c>
      <c r="AH41" s="27">
        <f>VLOOKUP("CHN.NY.GDP.MKTP.KD",AREA_WB_6ATTRS,Seq!AF$1,FALSE)/10000</f>
        <v>324600823.17806971</v>
      </c>
      <c r="AI41" s="27">
        <f>VLOOKUP("CHN.NY.GDP.MKTP.KD",AREA_WB_6ATTRS,Seq!AG$1,FALSE)/10000</f>
        <v>354139498.08727396</v>
      </c>
      <c r="AJ41" s="27"/>
      <c r="AK41" s="27"/>
      <c r="AL41" s="27"/>
      <c r="AM41" s="27"/>
      <c r="AN41" s="27"/>
      <c r="AO41" s="27"/>
      <c r="AP41" s="27" t="str">
        <f>IFERROR(VLOOKUP(CONCATENATE($C41, ".NY.GDP.MKTP.KD"),AREA_WB_6ATTRS,Seq!B$1,FALSE)/10000,".")</f>
        <v>.</v>
      </c>
      <c r="AQ41" s="27" t="str">
        <f>IFERROR(VLOOKUP(CONCATENATE($C41, ".NY.GDP.MKTP.KD"),AREA_WB_6ATTRS,Seq!C$1,FALSE)/10000,".")</f>
        <v>.</v>
      </c>
      <c r="AR41" s="27" t="str">
        <f>IFERROR(VLOOKUP(CONCATENATE($C41, ".NY.GDP.MKTP.KD"),AREA_WB_6ATTRS,Seq!D$1,FALSE)/10000,".")</f>
        <v>.</v>
      </c>
      <c r="AS41" s="27" t="str">
        <f>IFERROR(VLOOKUP(CONCATENATE($C41, ".NY.GDP.MKTP.KD"),AREA_WB_6ATTRS,Seq!E$1,FALSE)/10000,".")</f>
        <v>.</v>
      </c>
      <c r="AT41" s="27" t="str">
        <f>IFERROR(VLOOKUP(CONCATENATE($C41, ".NY.GDP.MKTP.KD"),AREA_WB_6ATTRS,Seq!F$1,FALSE)/10000,".")</f>
        <v>.</v>
      </c>
      <c r="AU41" s="27" t="str">
        <f>IFERROR(VLOOKUP(CONCATENATE($C41, ".NY.GDP.MKTP.KD"),AREA_WB_6ATTRS,Seq!G$1,FALSE)/10000,".")</f>
        <v>.</v>
      </c>
      <c r="AV41" s="27" t="str">
        <f>IFERROR(VLOOKUP(CONCATENATE($C41, ".NY.GDP.MKTP.KD"),AREA_WB_6ATTRS,Seq!H$1,FALSE)/10000,".")</f>
        <v>.</v>
      </c>
      <c r="AW41" s="27" t="str">
        <f>IFERROR(VLOOKUP(CONCATENATE($C41, ".NY.GDP.MKTP.KD"),AREA_WB_6ATTRS,Seq!I$1,FALSE)/10000,".")</f>
        <v>.</v>
      </c>
      <c r="AX41" s="27" t="str">
        <f>IFERROR(VLOOKUP(CONCATENATE($C41, ".NY.GDP.MKTP.KD"),AREA_WB_6ATTRS,Seq!J$1,FALSE)/10000,".")</f>
        <v>.</v>
      </c>
      <c r="AY41" s="27" t="str">
        <f>IFERROR(VLOOKUP(CONCATENATE($C41, ".NY.GDP.MKTP.KD"),AREA_WB_6ATTRS,Seq!K$1,FALSE)/10000,".")</f>
        <v>.</v>
      </c>
      <c r="AZ41" s="27">
        <f>IFERROR(VLOOKUP(CONCATENATE($C41, ".NY.GDP.MKTP.KD"),AREA_WB_6ATTRS,Seq!L$1,FALSE)/10000,".")</f>
        <v>555397.01461564435</v>
      </c>
      <c r="BA41" s="27">
        <f>IFERROR(VLOOKUP(CONCATENATE($C41, ".NY.GDP.MKTP.KD"),AREA_WB_6ATTRS,Seq!M$1,FALSE)/10000,".")</f>
        <v>590350.89176998253</v>
      </c>
      <c r="BB41" s="27">
        <f>IFERROR(VLOOKUP(CONCATENATE($C41, ".NY.GDP.MKTP.KD"),AREA_WB_6ATTRS,Seq!N$1,FALSE)/10000,".")</f>
        <v>638804.52053767373</v>
      </c>
      <c r="BC41" s="27">
        <f>IFERROR(VLOOKUP(CONCATENATE($C41, ".NY.GDP.MKTP.KD"),AREA_WB_6ATTRS,Seq!O$1,FALSE)/10000,".")</f>
        <v>664369.26250589406</v>
      </c>
      <c r="BD41" s="27">
        <f>IFERROR(VLOOKUP(CONCATENATE($C41, ".NY.GDP.MKTP.KD"),AREA_WB_6ATTRS,Seq!P$1,FALSE)/10000,".")</f>
        <v>709027.82644288603</v>
      </c>
      <c r="BE41" s="27">
        <f>IFERROR(VLOOKUP(CONCATENATE($C41, ".NY.GDP.MKTP.KD"),AREA_WB_6ATTRS,Seq!Q$1,FALSE)/10000,".")</f>
        <v>749225.24649613316</v>
      </c>
      <c r="BF41" s="27">
        <f>IFERROR(VLOOKUP(CONCATENATE($C41, ".NY.GDP.MKTP.KD"),AREA_WB_6ATTRS,Seq!R$1,FALSE)/10000,".")</f>
        <v>783951.59205661598</v>
      </c>
      <c r="BG41" s="27">
        <f>IFERROR(VLOOKUP(CONCATENATE($C41, ".NY.GDP.MKTP.KD"),AREA_WB_6ATTRS,Seq!S$1,FALSE)/10000,".")</f>
        <v>824960.97808852675</v>
      </c>
      <c r="BH41" s="27">
        <f>IFERROR(VLOOKUP(CONCATENATE($C41, ".NY.GDP.MKTP.KD"),AREA_WB_6ATTRS,Seq!T$1,FALSE)/10000,".")</f>
        <v>874513.86452285631</v>
      </c>
      <c r="BI41" s="27">
        <f>IFERROR(VLOOKUP(CONCATENATE($C41, ".NY.GDP.MKTP.KD"),AREA_WB_6ATTRS,Seq!U$1,FALSE)/10000,".")</f>
        <v>907531.40207286971</v>
      </c>
      <c r="BJ41" s="27">
        <f>IFERROR(VLOOKUP(CONCATENATE($C41, ".NY.GDP.MKTP.KD"),AREA_WB_6ATTRS,Seq!V$1,FALSE)/10000,".")</f>
        <v>963634.2274824077</v>
      </c>
      <c r="BK41" s="27">
        <f>IFERROR(VLOOKUP(CONCATENATE($C41, ".NY.GDP.MKTP.KD"),AREA_WB_6ATTRS,Seq!W$1,FALSE)/10000,".")</f>
        <v>1000287.4610567047</v>
      </c>
      <c r="BL41" s="27">
        <f>IFERROR(VLOOKUP(CONCATENATE($C41, ".NY.GDP.MKTP.KD"),AREA_WB_6ATTRS,Seq!X$1,FALSE)/10000,".")</f>
        <v>1039651.0882431229</v>
      </c>
      <c r="BM41" s="27">
        <f>IFERROR(VLOOKUP(CONCATENATE($C41, ".NY.GDP.MKTP.KD"),AREA_WB_6ATTRS,Seq!Y$1,FALSE)/10000,".")</f>
        <v>1078610.9544036982</v>
      </c>
      <c r="BN41" s="27">
        <f>IFERROR(VLOOKUP(CONCATENATE($C41, ".NY.GDP.MKTP.KD"),AREA_WB_6ATTRS,Seq!Z$1,FALSE)/10000,".")</f>
        <v>1121460.8928451731</v>
      </c>
      <c r="BO41" s="27">
        <f>IFERROR(VLOOKUP(CONCATENATE($C41, ".NY.GDP.MKTP.KD"),AREA_WB_6ATTRS,Seq!AA$1,FALSE)/10000,".")</f>
        <v>1184170.1606403515</v>
      </c>
      <c r="BP41" s="27">
        <f>IFERROR(VLOOKUP(CONCATENATE($C41, ".NY.GDP.MKTP.KD"),AREA_WB_6ATTRS,Seq!AB$1,FALSE)/10000,".")</f>
        <v>1221713.2023849185</v>
      </c>
      <c r="BQ41" s="27">
        <f>IFERROR(VLOOKUP(CONCATENATE($C41, ".NY.GDP.MKTP.KD"),AREA_WB_6ATTRS,Seq!AC$1,FALSE)/10000,".")</f>
        <v>1262499.2173696251</v>
      </c>
      <c r="BR41" s="27">
        <f>IFERROR(VLOOKUP(CONCATENATE($C41, ".NY.GDP.MKTP.KD"),AREA_WB_6ATTRS,Seq!AD$1,FALSE)/10000,".")</f>
        <v>1308548.6427361949</v>
      </c>
      <c r="BS41" s="27">
        <f>IFERROR(VLOOKUP(CONCATENATE($C41, ".NY.GDP.MKTP.KD"),AREA_WB_6ATTRS,Seq!AE$1,FALSE)/10000,".")</f>
        <v>1359142.5749882285</v>
      </c>
      <c r="BT41" s="27">
        <f>IFERROR(VLOOKUP(CONCATENATE($C41, ".NY.GDP.MKTP.KD"),AREA_WB_6ATTRS,Seq!AF$1,FALSE)/10000,".")</f>
        <v>1463826.5256569416</v>
      </c>
      <c r="BU41" s="27">
        <f>IFERROR(VLOOKUP(CONCATENATE($C41, ".NY.GDP.MKTP.KD"),AREA_WB_6ATTRS,Seq!AG$1,FALSE)/10000,".")</f>
        <v>1310422.3693284718</v>
      </c>
      <c r="BV41" s="27"/>
      <c r="BW41" s="27"/>
      <c r="BX41" s="27"/>
      <c r="BY41" s="27"/>
      <c r="BZ41" s="27"/>
      <c r="CA41" s="27"/>
      <c r="CB41" s="27"/>
      <c r="CC41" s="27">
        <f>CNPop!A$48</f>
        <v>5.0000000000000001E-3</v>
      </c>
      <c r="CD41" s="27">
        <f>CNPop!B$48</f>
        <v>6.0000000000000001E-3</v>
      </c>
      <c r="CE41" s="27">
        <f>CNPop!C$48</f>
        <v>6.0000000000000001E-3</v>
      </c>
      <c r="CF41" s="27">
        <f>CNPop!D$48</f>
        <v>7.0000000000000001E-3</v>
      </c>
      <c r="CG41" s="27">
        <f>CNPop!E$48</f>
        <v>7.0000000000000001E-3</v>
      </c>
      <c r="CH41" s="27">
        <f>CNPop!F$48</f>
        <v>8.0000000000000002E-3</v>
      </c>
      <c r="CI41" s="27">
        <f>CNPop!G$48</f>
        <v>8.9999999999999993E-3</v>
      </c>
      <c r="CJ41" s="27">
        <f>CNPop!H$48</f>
        <v>0.01</v>
      </c>
      <c r="CK41" s="27">
        <f>CNPop!I$48</f>
        <v>1.0999999999999999E-2</v>
      </c>
      <c r="CL41" s="27">
        <f>CNPop!J$48</f>
        <v>1.2E-2</v>
      </c>
      <c r="CM41" s="27">
        <f>CNPop!K$48</f>
        <v>1.4E-2</v>
      </c>
      <c r="CN41" s="27">
        <f>CNPop!L$48</f>
        <v>1.6E-2</v>
      </c>
      <c r="CO41" s="27">
        <f>CNPop!M$48</f>
        <v>1.7000000000000001E-2</v>
      </c>
      <c r="CP41" s="27">
        <f>CNPop!N$48</f>
        <v>1.9E-2</v>
      </c>
      <c r="CQ41" s="27">
        <f>CNPop!O$48</f>
        <v>2.1000000000000001E-2</v>
      </c>
      <c r="CR41" s="27">
        <f>CNPop!P$48</f>
        <v>2.3E-2</v>
      </c>
      <c r="CS41" s="27">
        <f>CNPop!Q$48</f>
        <v>2.5999999999999999E-2</v>
      </c>
      <c r="CT41" s="27">
        <f>CNPop!R$48</f>
        <v>2.8000000000000001E-2</v>
      </c>
      <c r="CU41" s="27">
        <f>CNPop!S$48</f>
        <v>0.03</v>
      </c>
      <c r="CV41" s="27">
        <f>CNPop!T$48</f>
        <v>3.3000000000000002E-2</v>
      </c>
      <c r="CW41" s="27">
        <f>CNPop!U$48</f>
        <v>3.5999999999999997E-2</v>
      </c>
      <c r="CX41" s="27">
        <f>CNPop!V$48</f>
        <v>3.9E-2</v>
      </c>
      <c r="CY41" s="27">
        <f>CNPop!W$48</f>
        <v>4.2000000000000003E-2</v>
      </c>
      <c r="CZ41" s="27">
        <f>CNPop!X$48</f>
        <v>4.4999999999999998E-2</v>
      </c>
      <c r="DA41" s="27">
        <f>CNPop!Y$48</f>
        <v>4.9000000000000002E-2</v>
      </c>
      <c r="DB41" s="27">
        <f>CNPop!Z$48</f>
        <v>5.1999999999999998E-2</v>
      </c>
      <c r="DC41" s="27">
        <f>CNPop!AA$48</f>
        <v>5.6000000000000001E-2</v>
      </c>
      <c r="DD41" s="27">
        <f>CNPop!AB$48</f>
        <v>0.06</v>
      </c>
      <c r="DE41" s="27">
        <f>CNPop!AC$48</f>
        <v>6.3E-2</v>
      </c>
      <c r="DF41" s="27">
        <f>CNPop!AD$48</f>
        <v>6.8000000000000005E-2</v>
      </c>
      <c r="DG41" s="27">
        <f>CNPop!AE$48</f>
        <v>7.1999999999999995E-2</v>
      </c>
      <c r="DH41" s="27">
        <f>CNPop!AF$48</f>
        <v>7.5999999999999998E-2</v>
      </c>
      <c r="DI41" s="27">
        <f>CNPop!AG$48</f>
        <v>8.1000000000000003E-2</v>
      </c>
      <c r="DJ41" s="27">
        <f>CNPop!AH$48</f>
        <v>8.5000000000000006E-2</v>
      </c>
      <c r="DK41" s="27">
        <f>CNPop!AI$48</f>
        <v>0.09</v>
      </c>
      <c r="DL41" s="27">
        <f>CNPop!AJ$48</f>
        <v>9.5000000000000001E-2</v>
      </c>
      <c r="DM41" s="27">
        <f>CNPop!AK$48</f>
        <v>0.1</v>
      </c>
      <c r="DN41" s="27"/>
      <c r="DO41" s="27">
        <f t="shared" si="54"/>
        <v>0.14399999618530274</v>
      </c>
      <c r="DP41" s="27">
        <f t="shared" si="55"/>
        <v>0.14399999618530274</v>
      </c>
      <c r="DQ41" s="27">
        <f t="shared" si="56"/>
        <v>0.14399999618530274</v>
      </c>
      <c r="DR41" s="27">
        <f t="shared" si="57"/>
        <v>0.14399999618530274</v>
      </c>
      <c r="DS41" s="27">
        <f t="shared" si="58"/>
        <v>0.14399999618530274</v>
      </c>
      <c r="DT41" s="27">
        <f t="shared" si="59"/>
        <v>0.14399999618530274</v>
      </c>
      <c r="DU41" s="27">
        <f t="shared" si="60"/>
        <v>0.14399999618530274</v>
      </c>
      <c r="DV41" s="27">
        <f t="shared" si="61"/>
        <v>0.14399999618530274</v>
      </c>
      <c r="DW41" s="27">
        <f t="shared" si="62"/>
        <v>0.14399999618530274</v>
      </c>
      <c r="DX41" s="27">
        <f t="shared" si="63"/>
        <v>0.14399999618530274</v>
      </c>
      <c r="DY41" s="27">
        <f t="shared" si="64"/>
        <v>0.14399999618530274</v>
      </c>
      <c r="DZ41" s="27">
        <f t="shared" si="65"/>
        <v>0.14399999618530274</v>
      </c>
      <c r="EA41" s="27">
        <f t="shared" si="66"/>
        <v>0.14399999618530274</v>
      </c>
      <c r="EB41" s="27">
        <f t="shared" si="67"/>
        <v>0.14399999618530274</v>
      </c>
      <c r="EC41" s="27">
        <f t="shared" si="68"/>
        <v>0.14399999618530274</v>
      </c>
      <c r="ED41" s="27">
        <f t="shared" si="69"/>
        <v>0.14399999618530274</v>
      </c>
      <c r="EE41" s="27">
        <f t="shared" si="70"/>
        <v>0.14399999618530274</v>
      </c>
      <c r="EF41" s="27">
        <f t="shared" si="71"/>
        <v>0.14399999618530274</v>
      </c>
      <c r="EG41" s="27">
        <f t="shared" si="72"/>
        <v>0.14399999618530274</v>
      </c>
      <c r="EH41" s="27">
        <f t="shared" si="73"/>
        <v>0.14399999618530274</v>
      </c>
      <c r="EI41" s="27" t="str">
        <f t="shared" si="74"/>
        <v>.</v>
      </c>
      <c r="EJ41" s="27" t="str">
        <f t="shared" si="75"/>
        <v>.</v>
      </c>
      <c r="EK41" s="27" t="str">
        <f t="shared" si="76"/>
        <v>.</v>
      </c>
      <c r="EL41" s="27" t="str">
        <f t="shared" si="77"/>
        <v>.</v>
      </c>
      <c r="EM41" s="27" t="str">
        <f t="shared" si="78"/>
        <v>.</v>
      </c>
      <c r="EN41" s="27" t="str">
        <f t="shared" si="79"/>
        <v>.</v>
      </c>
      <c r="EO41" s="27" t="str">
        <f t="shared" si="80"/>
        <v>.</v>
      </c>
      <c r="EP41" s="27" t="str">
        <f t="shared" si="37"/>
        <v>.</v>
      </c>
      <c r="EQ41" s="27" t="str">
        <f t="shared" si="38"/>
        <v>.</v>
      </c>
      <c r="ER41" s="27" t="str">
        <f t="shared" si="88"/>
        <v>.</v>
      </c>
      <c r="ES41" s="27" t="str">
        <f t="shared" si="88"/>
        <v>.</v>
      </c>
      <c r="ET41" s="27" t="str">
        <f t="shared" si="88"/>
        <v>.</v>
      </c>
      <c r="EU41" s="27"/>
      <c r="EV41" s="27"/>
      <c r="EW41" s="27"/>
      <c r="EX41" s="27"/>
      <c r="EY41" s="27"/>
      <c r="EZ41" s="27" t="str">
        <f>IFERROR(VLOOKUP(CONCATENATE($C41,".SL.TLF.TERT.ZS"),AREA_WB_6ATTRS,Seq!B$1,FALSE)/100,".")</f>
        <v>.</v>
      </c>
      <c r="FA41" s="27" t="str">
        <f>IFERROR(VLOOKUP(CONCATENATE($C41,".SL.TLF.TERT.ZS"),AREA_WB_6ATTRS,Seq!C$1,FALSE)/100,".")</f>
        <v>.</v>
      </c>
      <c r="FB41" s="27" t="str">
        <f>IFERROR(VLOOKUP(CONCATENATE($C41,".SL.TLF.TERT.ZS"),AREA_WB_6ATTRS,Seq!D$1,FALSE)/100,".")</f>
        <v>.</v>
      </c>
      <c r="FC41" s="27" t="str">
        <f>IFERROR(VLOOKUP(CONCATENATE($C41,".SL.TLF.TERT.ZS"),AREA_WB_6ATTRS,Seq!E$1,FALSE)/100,".")</f>
        <v>.</v>
      </c>
      <c r="FD41" s="27" t="str">
        <f>IFERROR(VLOOKUP(CONCATENATE($C41,".SL.TLF.TERT.ZS"),AREA_WB_6ATTRS,Seq!F$1,FALSE)/100,".")</f>
        <v>.</v>
      </c>
      <c r="FE41" s="27" t="str">
        <f>IFERROR(VLOOKUP(CONCATENATE($C41,".SL.TLF.TERT.ZS"),AREA_WB_6ATTRS,Seq!G$1,FALSE)/100,".")</f>
        <v>.</v>
      </c>
      <c r="FF41" s="27" t="str">
        <f>IFERROR(VLOOKUP(CONCATENATE($C41,".SL.TLF.TERT.ZS"),AREA_WB_6ATTRS,Seq!H$1,FALSE)/100,".")</f>
        <v>.</v>
      </c>
      <c r="FG41" s="27" t="str">
        <f>IFERROR(VLOOKUP(CONCATENATE($C41,".SL.TLF.TERT.ZS"),AREA_WB_6ATTRS,Seq!I$1,FALSE)/100,".")</f>
        <v>.</v>
      </c>
      <c r="FH41" s="27" t="str">
        <f>IFERROR(VLOOKUP(CONCATENATE($C41,".SL.TLF.TERT.ZS"),AREA_WB_6ATTRS,Seq!J$1,FALSE)/100,".")</f>
        <v>.</v>
      </c>
      <c r="FI41" s="27" t="str">
        <f>IFERROR(VLOOKUP(CONCATENATE($C41,".SL.TLF.TERT.ZS"),AREA_WB_6ATTRS,Seq!K$1,FALSE)/100,".")</f>
        <v>.</v>
      </c>
      <c r="FJ41" s="27" t="str">
        <f>IFERROR(VLOOKUP(CONCATENATE($C41,".SL.TLF.TERT.ZS"),AREA_WB_6ATTRS,Seq!L$1,FALSE)/100,".")</f>
        <v>.</v>
      </c>
      <c r="FK41" s="27" t="str">
        <f>IFERROR(VLOOKUP(CONCATENATE($C41,".SL.TLF.TERT.ZS"),AREA_WB_6ATTRS,Seq!M$1,FALSE)/100,".")</f>
        <v>.</v>
      </c>
      <c r="FL41" s="27" t="str">
        <f>IFERROR(VLOOKUP(CONCATENATE($C41,".SL.TLF.TERT.ZS"),AREA_WB_6ATTRS,Seq!N$1,FALSE)/100,".")</f>
        <v>.</v>
      </c>
      <c r="FM41" s="27" t="str">
        <f>IFERROR(VLOOKUP(CONCATENATE($C41,".SL.TLF.TERT.ZS"),AREA_WB_6ATTRS,Seq!O$1,FALSE)/100,".")</f>
        <v>.</v>
      </c>
      <c r="FN41" s="27" t="str">
        <f>IFERROR(VLOOKUP(CONCATENATE($C41,".SL.TLF.TERT.ZS"),AREA_WB_6ATTRS,Seq!P$1,FALSE)/100,".")</f>
        <v>.</v>
      </c>
      <c r="FO41" s="27" t="str">
        <f>IFERROR(VLOOKUP(CONCATENATE($C41,".SL.TLF.TERT.ZS"),AREA_WB_6ATTRS,Seq!Q$1,FALSE)/100,".")</f>
        <v>.</v>
      </c>
      <c r="FP41" s="27" t="str">
        <f>IFERROR(VLOOKUP(CONCATENATE($C41,".SL.TLF.TERT.ZS"),AREA_WB_6ATTRS,Seq!R$1,FALSE)/100,".")</f>
        <v>.</v>
      </c>
      <c r="FQ41" s="27" t="str">
        <f>IFERROR(VLOOKUP(CONCATENATE($C41,".SL.TLF.TERT.ZS"),AREA_WB_6ATTRS,Seq!S$1,FALSE)/100,".")</f>
        <v>.</v>
      </c>
      <c r="FR41" s="27" t="str">
        <f>IFERROR(VLOOKUP(CONCATENATE($C41,".SL.TLF.TERT.ZS"),AREA_WB_6ATTRS,Seq!T$1,FALSE)/100,".")</f>
        <v>.</v>
      </c>
      <c r="FS41" s="27">
        <f>IFERROR(VLOOKUP(CONCATENATE($C41,".SL.TLF.TERT.ZS"),AREA_WB_6ATTRS,Seq!U$1,FALSE)/100,".")</f>
        <v>0.14399999618530274</v>
      </c>
      <c r="FT41" s="27" t="str">
        <f>IFERROR(VLOOKUP(CONCATENATE($C41,".SL.TLF.TERT.ZS"),AREA_WB_6ATTRS,Seq!V$1,FALSE)/100,".")</f>
        <v>.</v>
      </c>
      <c r="FU41" s="27" t="str">
        <f>IFERROR(VLOOKUP(CONCATENATE($C41,".SL.TLF.TERT.ZS"),AREA_WB_6ATTRS,Seq!W$1,FALSE)/100,".")</f>
        <v>.</v>
      </c>
      <c r="FV41" s="27" t="str">
        <f>IFERROR(VLOOKUP(CONCATENATE($C41,".SL.TLF.TERT.ZS"),AREA_WB_6ATTRS,Seq!X$1,FALSE)/100,".")</f>
        <v>.</v>
      </c>
      <c r="FW41" s="27" t="str">
        <f>IFERROR(VLOOKUP(CONCATENATE($C41,".SL.TLF.TERT.ZS"),AREA_WB_6ATTRS,Seq!Y$1,FALSE)/100,".")</f>
        <v>.</v>
      </c>
      <c r="FX41" s="27" t="str">
        <f>IFERROR(VLOOKUP(CONCATENATE($C41,".SL.TLF.TERT.ZS"),AREA_WB_6ATTRS,Seq!Z$1,FALSE)/100,".")</f>
        <v>.</v>
      </c>
      <c r="FY41" s="27" t="str">
        <f>IFERROR(VLOOKUP(CONCATENATE($C41,".SL.TLF.TERT.ZS"),AREA_WB_6ATTRS,Seq!AA$1,FALSE)/100,".")</f>
        <v>.</v>
      </c>
      <c r="FZ41" s="27" t="str">
        <f>IFERROR(VLOOKUP(CONCATENATE($C41,".SL.TLF.TERT.ZS"),AREA_WB_6ATTRS,Seq!AB$1,FALSE)/100,".")</f>
        <v>.</v>
      </c>
      <c r="GA41" s="27" t="str">
        <f>IFERROR(VLOOKUP(CONCATENATE($C41,".SL.TLF.TERT.ZS"),AREA_WB_6ATTRS,Seq!AC$1,FALSE)/100,".")</f>
        <v>.</v>
      </c>
      <c r="GB41" s="27" t="str">
        <f>IFERROR(VLOOKUP(CONCATENATE($C41,".SL.TLF.TERT.ZS"),AREA_WB_6ATTRS,Seq!AD$1,FALSE)/100,".")</f>
        <v>.</v>
      </c>
      <c r="GC41" s="27" t="str">
        <f>IFERROR(VLOOKUP(CONCATENATE($C41,".SL.TLF.TERT.ZS"),AREA_WB_6ATTRS,Seq!AE$1,FALSE)/100,".")</f>
        <v>.</v>
      </c>
      <c r="GD41" s="27" t="str">
        <f>IFERROR(VLOOKUP(CONCATENATE($C41,".SL.TLF.TERT.ZS"),AREA_WB_6ATTRS,Seq!AF$1,FALSE)/100,".")</f>
        <v>.</v>
      </c>
      <c r="GE41" s="27" t="str">
        <f>IFERROR(VLOOKUP(CONCATENATE($C41,".SL.TLF.TERT.ZS"),AREA_WB_6ATTRS,Seq!AG$1,FALSE)/100,".")</f>
        <v>.</v>
      </c>
      <c r="GF41" s="27" t="str">
        <f>IFERROR(VLOOKUP(CONCATENATE($C41,".SL.TLF.TERT.ZS"),AREA_WB_6ATTRS,Seq!AH$1,FALSE)/100,".")</f>
        <v>.</v>
      </c>
      <c r="GG41" s="27" t="str">
        <f>IFERROR(VLOOKUP(CONCATENATE($C41,".SL.TLF.TERT.ZS"),AREA_WB_6ATTRS,Seq!AI$1,FALSE)/100,".")</f>
        <v>.</v>
      </c>
      <c r="GH41" s="27" t="str">
        <f>IFERROR(VLOOKUP(CONCATENATE($C41,".SL.TLF.TERT.ZS"),AREA_WB_6ATTRS,Seq!AJ$1,FALSE)/100,".")</f>
        <v>.</v>
      </c>
      <c r="GI41" s="27" t="str">
        <f>IFERROR(VLOOKUP(CONCATENATE($C41,".SL.TLF.TERT.ZS"),AREA_WB_6ATTRS,Seq!AK$1,FALSE)/100,".")</f>
        <v>.</v>
      </c>
      <c r="GJ41" s="27" t="str">
        <f>IFERROR(VLOOKUP(CONCATENATE($C41,".SL.TLF.TERT.ZS"),AREA_WB_6ATTRS,Seq!AL$1,FALSE)/100,".")</f>
        <v>.</v>
      </c>
      <c r="GK41" s="27"/>
      <c r="GL41" s="27"/>
      <c r="GM41" s="27" t="str">
        <f t="shared" si="81"/>
        <v>.</v>
      </c>
      <c r="GN41" s="27" t="str">
        <f t="shared" si="82"/>
        <v>.</v>
      </c>
      <c r="GO41" s="27" t="str">
        <f t="shared" si="40"/>
        <v>.</v>
      </c>
      <c r="GP41" s="27"/>
      <c r="GQ41" s="9" t="str">
        <f>IF(VLOOKUP($B41,EM_80!$B$1:$C$201,2,FALSE)&gt;0,VLOOKUP($B41,EM_80!$B$1:$C$201,2,FALSE),".")</f>
        <v>.</v>
      </c>
      <c r="GR41" s="9" t="str">
        <f t="shared" si="83"/>
        <v>.</v>
      </c>
      <c r="GS41" s="9" t="str">
        <f t="shared" si="31"/>
        <v>.</v>
      </c>
      <c r="GU41">
        <f t="shared" si="84"/>
        <v>8381347</v>
      </c>
      <c r="GV41">
        <f t="shared" si="85"/>
        <v>12313576</v>
      </c>
      <c r="GW41">
        <f t="shared" si="86"/>
        <v>18181733</v>
      </c>
      <c r="GX41">
        <f t="shared" si="87"/>
        <v>24052514</v>
      </c>
      <c r="GZ41" s="9" t="str">
        <f>IF(ISNA(VLOOKUP($B41,Area_EM_90,Seq!C$1,FALSE)),".",VLOOKUP($B41,Area_EM_90,Seq!C$1,FALSE))</f>
        <v>.</v>
      </c>
      <c r="HA41" s="9" t="str">
        <f>IF(ISNA(VLOOKUP($B41,Area_EM_90,Seq!D$1,FALSE)),".",VLOOKUP($B41,Area_EM_90,Seq!D$1,FALSE))</f>
        <v>.</v>
      </c>
      <c r="HB41" s="9" t="str">
        <f>IF(ISNA(VLOOKUP($B41,Area_EM_90,Seq!E$1,FALSE)),".",VLOOKUP($B41,Area_EM_90,Seq!E$1,FALSE))</f>
        <v>.</v>
      </c>
      <c r="HC41" s="9" t="str">
        <f>IF(ISNA(VLOOKUP($B41,Area_EM_90,Seq!F$1,FALSE)),".",VLOOKUP($B41,Area_EM_90,Seq!F$1,FALSE))</f>
        <v>.</v>
      </c>
      <c r="HD41" s="9" t="str">
        <f>IF(ISNA(VLOOKUP($B41,Area_EM_90,Seq!G$1,FALSE)),".",VLOOKUP($B41,Area_EM_90,Seq!G$1,FALSE))</f>
        <v>.</v>
      </c>
      <c r="HE41" s="9" t="str">
        <f>IF(ISNA(VLOOKUP($B41,Area_EM_90,Seq!H$1,FALSE)),".",VLOOKUP($B41,Area_EM_90,Seq!H$1,FALSE))</f>
        <v>.</v>
      </c>
      <c r="HF41" s="9" t="str">
        <f>IF(ISNA(VLOOKUP($B41,Area_EM_90,Seq!I$1,FALSE)),".",VLOOKUP($B41,Area_EM_90,Seq!I$1,FALSE))</f>
        <v>.</v>
      </c>
      <c r="HG41" s="9" t="str">
        <f>IF(ISNA(VLOOKUP($B41,Area_EM_90,Seq!J$1,FALSE)),".",VLOOKUP($B41,Area_EM_90,Seq!J$1,FALSE))</f>
        <v>.</v>
      </c>
      <c r="HH41" s="9" t="str">
        <f>IF(ISNA(VLOOKUP($B41,Area_EM_00,Seq!C$1,FALSE)),".",VLOOKUP($B41,Area_EM_00,Seq!C$1,FALSE))</f>
        <v>.</v>
      </c>
      <c r="HI41" s="9" t="str">
        <f>IF(ISNA(VLOOKUP($B41,Area_EM_00,Seq!D$1,FALSE)),".",VLOOKUP($B41,Area_EM_00,Seq!D$1,FALSE))</f>
        <v>.</v>
      </c>
      <c r="HJ41" s="9" t="str">
        <f>IF(ISNA(VLOOKUP($B41,Area_EM_00,Seq!E$1,FALSE)),".",VLOOKUP($B41,Area_EM_00,Seq!E$1,FALSE))</f>
        <v>.</v>
      </c>
      <c r="HK41" s="9" t="str">
        <f>IF(ISNA(VLOOKUP($B41,Area_EM_00,Seq!F$1,FALSE)),".",VLOOKUP($B41,Area_EM_00,Seq!F$1,FALSE))</f>
        <v>.</v>
      </c>
      <c r="HL41" s="9" t="str">
        <f>IF(ISNA(VLOOKUP($B41,Area_EM_00,Seq!G$1,FALSE)),".",VLOOKUP($B41,Area_EM_00,Seq!G$1,FALSE))</f>
        <v>.</v>
      </c>
      <c r="HM41" s="9" t="str">
        <f>IF(ISNA(VLOOKUP($B41,Area_EM_00,Seq!H$1,FALSE)),".",VLOOKUP($B41,Area_EM_00,Seq!H$1,FALSE))</f>
        <v>.</v>
      </c>
      <c r="HN41" s="9" t="str">
        <f>IF(ISNA(VLOOKUP($B41,Area_EM_00,Seq!I$1,FALSE)),".",VLOOKUP($B41,Area_EM_00,Seq!I$1,FALSE))</f>
        <v>.</v>
      </c>
      <c r="HO41" s="9" t="str">
        <f>IF(ISNA(VLOOKUP($B41,Area_EM_00,Seq!J$1,FALSE)),".",VLOOKUP($B41,Area_EM_00,Seq!J$1,FALSE))</f>
        <v>.</v>
      </c>
      <c r="HQ41" s="27"/>
      <c r="HR41" s="9" t="str">
        <f>IFERROR(VLOOKUP($B41,AREA_EM3_60_00,Seq!E$1,FALSE),".")</f>
        <v>.</v>
      </c>
      <c r="HS41" s="9" t="str">
        <f>IFERROR(VLOOKUP($B41,AREA_EM3_60_00,Seq!F$1,FALSE),".")</f>
        <v>.</v>
      </c>
      <c r="HT41" s="9" t="str">
        <f>IFERROR(VLOOKUP($B41,AREA_EM3_60_00,Seq!G$1,FALSE),".")</f>
        <v>.</v>
      </c>
      <c r="HU41" s="9" t="str">
        <f>IFERROR(VLOOKUP($B41,AREA_EM3_10,Seq!B$1,FALSE),".")</f>
        <v>.</v>
      </c>
      <c r="HV41" s="9">
        <f t="shared" si="41"/>
        <v>8381347</v>
      </c>
      <c r="HW41" s="9">
        <f t="shared" si="42"/>
        <v>12313576</v>
      </c>
      <c r="HX41" s="9">
        <f t="shared" si="43"/>
        <v>18181733</v>
      </c>
      <c r="HY41" s="9">
        <f t="shared" si="44"/>
        <v>24052514</v>
      </c>
    </row>
    <row r="42" spans="1:233">
      <c r="A42" s="25" t="s">
        <v>2396</v>
      </c>
      <c r="B42" s="26" t="str">
        <f t="shared" si="0"/>
        <v>Vietnam</v>
      </c>
      <c r="C42" s="166" t="s">
        <v>1672</v>
      </c>
      <c r="D42" s="27">
        <f>VLOOKUP("CHN.NY.GDP.MKTP.KD",AREA_WB_6ATTRS,Seq!B$1,FALSE)/10000</f>
        <v>18294112.043860689</v>
      </c>
      <c r="E42" s="27">
        <f>VLOOKUP("CHN.NY.GDP.MKTP.KD",AREA_WB_6ATTRS,Seq!C$1,FALSE)/10000</f>
        <v>19245405.87014145</v>
      </c>
      <c r="F42" s="27">
        <f>VLOOKUP("CHN.NY.GDP.MKTP.KD",AREA_WB_6ATTRS,Seq!D$1,FALSE)/10000</f>
        <v>20996737.804324333</v>
      </c>
      <c r="G42" s="27">
        <f>VLOOKUP("CHN.NY.GDP.MKTP.KD",AREA_WB_6ATTRS,Seq!E$1,FALSE)/10000</f>
        <v>23285382.224995762</v>
      </c>
      <c r="H42" s="27">
        <f>VLOOKUP("CHN.NY.GDP.MKTP.KD",AREA_WB_6ATTRS,Seq!F$1,FALSE)/10000</f>
        <v>26824760.323195074</v>
      </c>
      <c r="I42" s="27">
        <f>VLOOKUP("CHN.NY.GDP.MKTP.KD",AREA_WB_6ATTRS,Seq!G$1,FALSE)/10000</f>
        <v>30446102.966826372</v>
      </c>
      <c r="J42" s="27">
        <f>VLOOKUP("CHN.NY.GDP.MKTP.KD",AREA_WB_6ATTRS,Seq!H$1,FALSE)/10000</f>
        <v>33125360.027907111</v>
      </c>
      <c r="K42" s="27">
        <f>VLOOKUP("CHN.NY.GDP.MKTP.KD",AREA_WB_6ATTRS,Seq!I$1,FALSE)/10000</f>
        <v>36967901.791144341</v>
      </c>
      <c r="L42" s="27">
        <f>VLOOKUP("CHN.NY.GDP.MKTP.KD",AREA_WB_6ATTRS,Seq!J$1,FALSE)/10000</f>
        <v>41145274.693543643</v>
      </c>
      <c r="M42" s="27">
        <f>VLOOKUP("CHN.NY.GDP.MKTP.KD",AREA_WB_6ATTRS,Seq!K$1,FALSE)/10000</f>
        <v>42832230.955979005</v>
      </c>
      <c r="N42" s="27">
        <f>VLOOKUP("CHN.NY.GDP.MKTP.KD",AREA_WB_6ATTRS,Seq!L$1,FALSE)/10000</f>
        <v>44459855.73230619</v>
      </c>
      <c r="O42" s="27">
        <f>VLOOKUP("CHN.NY.GDP.MKTP.KD",AREA_WB_6ATTRS,Seq!M$1,FALSE)/10000</f>
        <v>48550162.459678344</v>
      </c>
      <c r="P42" s="27">
        <f>VLOOKUP("CHN.NY.GDP.MKTP.KD",AREA_WB_6ATTRS,Seq!N$1,FALSE)/10000</f>
        <v>55444285.528952621</v>
      </c>
      <c r="Q42" s="27">
        <f>VLOOKUP("CHN.NY.GDP.MKTP.KD",AREA_WB_6ATTRS,Seq!O$1,FALSE)/10000</f>
        <v>63206485.503006078</v>
      </c>
      <c r="R42" s="27">
        <f>VLOOKUP("CHN.NY.GDP.MKTP.KD",AREA_WB_6ATTRS,Seq!P$1,FALSE)/10000</f>
        <v>71486535.103899792</v>
      </c>
      <c r="S42" s="27">
        <f>VLOOKUP("CHN.NY.GDP.MKTP.KD",AREA_WB_6ATTRS,Seq!Q$1,FALSE)/10000</f>
        <v>79278567.430224851</v>
      </c>
      <c r="T42" s="27">
        <f>VLOOKUP("CHN.NY.GDP.MKTP.KD",AREA_WB_6ATTRS,Seq!R$1,FALSE)/10000</f>
        <v>87206424.173247412</v>
      </c>
      <c r="U42" s="27">
        <f>VLOOKUP("CHN.NY.GDP.MKTP.KD",AREA_WB_6ATTRS,Seq!S$1,FALSE)/10000</f>
        <v>95316621.621359423</v>
      </c>
      <c r="V42" s="27">
        <f>VLOOKUP("CHN.NY.GDP.MKTP.KD",AREA_WB_6ATTRS,Seq!T$1,FALSE)/10000</f>
        <v>102751318.10782552</v>
      </c>
      <c r="W42" s="27">
        <f>VLOOKUP("CHN.NY.GDP.MKTP.KD",AREA_WB_6ATTRS,Seq!U$1,FALSE)/10000</f>
        <v>110560418.28402025</v>
      </c>
      <c r="X42" s="27">
        <f>VLOOKUP("CHN.NY.GDP.MKTP.KD",AREA_WB_6ATTRS,Seq!V$1,FALSE)/10000</f>
        <v>119847493.41987793</v>
      </c>
      <c r="Y42" s="27">
        <f>VLOOKUP("CHN.NY.GDP.MKTP.KD",AREA_WB_6ATTRS,Seq!W$1,FALSE)/10000</f>
        <v>129794835.37372778</v>
      </c>
      <c r="Z42" s="27">
        <f>VLOOKUP("CHN.NY.GDP.MKTP.KD",AREA_WB_6ATTRS,Seq!X$1,FALSE)/10000</f>
        <v>141606165.392737</v>
      </c>
      <c r="AA42" s="27">
        <f>VLOOKUP("CHN.NY.GDP.MKTP.KD",AREA_WB_6ATTRS,Seq!Y$1,FALSE)/10000</f>
        <v>155766781.9320105</v>
      </c>
      <c r="AB42" s="27">
        <f>VLOOKUP("CHN.NY.GDP.MKTP.KD",AREA_WB_6ATTRS,Seq!Z$1,FALSE)/10000</f>
        <v>171499226.90714428</v>
      </c>
      <c r="AC42" s="27">
        <f>VLOOKUP("CHN.NY.GDP.MKTP.KD",AREA_WB_6ATTRS,Seq!AA$1,FALSE)/10000</f>
        <v>190878639.54765138</v>
      </c>
      <c r="AD42" s="27">
        <f>VLOOKUP("CHN.NY.GDP.MKTP.KD",AREA_WB_6ATTRS,Seq!AB$1,FALSE)/10000</f>
        <v>215120226.77020231</v>
      </c>
      <c r="AE42" s="27">
        <f>VLOOKUP("CHN.NY.GDP.MKTP.KD",AREA_WB_6ATTRS,Seq!AC$1,FALSE)/10000</f>
        <v>245667298.97157177</v>
      </c>
      <c r="AF42" s="27">
        <f>VLOOKUP("CHN.NY.GDP.MKTP.KD",AREA_WB_6ATTRS,Seq!AD$1,FALSE)/10000</f>
        <v>269251359.67284226</v>
      </c>
      <c r="AG42" s="27">
        <f>VLOOKUP("CHN.NY.GDP.MKTP.KD",AREA_WB_6ATTRS,Seq!AE$1,FALSE)/10000</f>
        <v>294022484.76274431</v>
      </c>
      <c r="AH42" s="27">
        <f>VLOOKUP("CHN.NY.GDP.MKTP.KD",AREA_WB_6ATTRS,Seq!AF$1,FALSE)/10000</f>
        <v>324600823.17806971</v>
      </c>
      <c r="AI42" s="27">
        <f>VLOOKUP("CHN.NY.GDP.MKTP.KD",AREA_WB_6ATTRS,Seq!AG$1,FALSE)/10000</f>
        <v>354139498.08727396</v>
      </c>
      <c r="AJ42" s="27"/>
      <c r="AK42" s="27"/>
      <c r="AL42" s="27"/>
      <c r="AM42" s="27"/>
      <c r="AN42" s="27"/>
      <c r="AO42" s="27"/>
      <c r="AP42" s="27" t="str">
        <f>IFERROR(VLOOKUP(CONCATENATE($C42, ".NY.GDP.MKTP.KD"),AREA_WB_6ATTRS,Seq!B$1,FALSE)/10000,".")</f>
        <v>.</v>
      </c>
      <c r="AQ42" s="27" t="str">
        <f>IFERROR(VLOOKUP(CONCATENATE($C42, ".NY.GDP.MKTP.KD"),AREA_WB_6ATTRS,Seq!C$1,FALSE)/10000,".")</f>
        <v>.</v>
      </c>
      <c r="AR42" s="27" t="str">
        <f>IFERROR(VLOOKUP(CONCATENATE($C42, ".NY.GDP.MKTP.KD"),AREA_WB_6ATTRS,Seq!D$1,FALSE)/10000,".")</f>
        <v>.</v>
      </c>
      <c r="AS42" s="27" t="str">
        <f>IFERROR(VLOOKUP(CONCATENATE($C42, ".NY.GDP.MKTP.KD"),AREA_WB_6ATTRS,Seq!E$1,FALSE)/10000,".")</f>
        <v>.</v>
      </c>
      <c r="AT42" s="27">
        <f>IFERROR(VLOOKUP(CONCATENATE($C42, ".NY.GDP.MKTP.KD"),AREA_WB_6ATTRS,Seq!F$1,FALSE)/10000,".")</f>
        <v>1145347.3961755123</v>
      </c>
      <c r="AU42" s="27">
        <f>IFERROR(VLOOKUP(CONCATENATE($C42, ".NY.GDP.MKTP.KD"),AREA_WB_6ATTRS,Seq!G$1,FALSE)/10000,".")</f>
        <v>1188937.664974116</v>
      </c>
      <c r="AV42" s="27">
        <f>IFERROR(VLOOKUP(CONCATENATE($C42, ".NY.GDP.MKTP.KD"),AREA_WB_6ATTRS,Seq!H$1,FALSE)/10000,".")</f>
        <v>1222100.6030964814</v>
      </c>
      <c r="AW42" s="27">
        <f>IFERROR(VLOOKUP(CONCATENATE($C42, ".NY.GDP.MKTP.KD"),AREA_WB_6ATTRS,Seq!I$1,FALSE)/10000,".")</f>
        <v>1265894.2070887499</v>
      </c>
      <c r="AX42" s="27">
        <f>IFERROR(VLOOKUP(CONCATENATE($C42, ".NY.GDP.MKTP.KD"),AREA_WB_6ATTRS,Seq!J$1,FALSE)/10000,".")</f>
        <v>1330898.0223656504</v>
      </c>
      <c r="AY42" s="27">
        <f>IFERROR(VLOOKUP(CONCATENATE($C42, ".NY.GDP.MKTP.KD"),AREA_WB_6ATTRS,Seq!K$1,FALSE)/10000,".")</f>
        <v>1428912.1788174151</v>
      </c>
      <c r="AZ42" s="27">
        <f>IFERROR(VLOOKUP(CONCATENATE($C42, ".NY.GDP.MKTP.KD"),AREA_WB_6ATTRS,Seq!L$1,FALSE)/10000,".")</f>
        <v>1501799.819356946</v>
      </c>
      <c r="BA42" s="27">
        <f>IFERROR(VLOOKUP(CONCATENATE($C42, ".NY.GDP.MKTP.KD"),AREA_WB_6ATTRS,Seq!M$1,FALSE)/10000,".")</f>
        <v>1591319.7627560757</v>
      </c>
      <c r="BB42" s="27">
        <f>IFERROR(VLOOKUP(CONCATENATE($C42, ".NY.GDP.MKTP.KD"),AREA_WB_6ATTRS,Seq!N$1,FALSE)/10000,".")</f>
        <v>1728906.0246775048</v>
      </c>
      <c r="BC42" s="27">
        <f>IFERROR(VLOOKUP(CONCATENATE($C42, ".NY.GDP.MKTP.KD"),AREA_WB_6ATTRS,Seq!O$1,FALSE)/10000,".")</f>
        <v>1868475.9513641952</v>
      </c>
      <c r="BD42" s="27">
        <f>IFERROR(VLOOKUP(CONCATENATE($C42, ".NY.GDP.MKTP.KD"),AREA_WB_6ATTRS,Seq!P$1,FALSE)/10000,".")</f>
        <v>2033630.1848056233</v>
      </c>
      <c r="BE42" s="27">
        <f>IFERROR(VLOOKUP(CONCATENATE($C42, ".NY.GDP.MKTP.KD"),AREA_WB_6ATTRS,Seq!Q$1,FALSE)/10000,".")</f>
        <v>2227648.2694176505</v>
      </c>
      <c r="BF42" s="27">
        <f>IFERROR(VLOOKUP(CONCATENATE($C42, ".NY.GDP.MKTP.KD"),AREA_WB_6ATTRS,Seq!R$1,FALSE)/10000,".")</f>
        <v>2435711.007530509</v>
      </c>
      <c r="BG42" s="27">
        <f>IFERROR(VLOOKUP(CONCATENATE($C42, ".NY.GDP.MKTP.KD"),AREA_WB_6ATTRS,Seq!S$1,FALSE)/10000,".")</f>
        <v>2634272.2183520314</v>
      </c>
      <c r="BH42" s="27">
        <f>IFERROR(VLOOKUP(CONCATENATE($C42, ".NY.GDP.MKTP.KD"),AREA_WB_6ATTRS,Seq!T$1,FALSE)/10000,".")</f>
        <v>2786123.6671778648</v>
      </c>
      <c r="BI42" s="27">
        <f>IFERROR(VLOOKUP(CONCATENATE($C42, ".NY.GDP.MKTP.KD"),AREA_WB_6ATTRS,Seq!U$1,FALSE)/10000,".")</f>
        <v>2919121.7010309733</v>
      </c>
      <c r="BJ42" s="27">
        <f>IFERROR(VLOOKUP(CONCATENATE($C42, ".NY.GDP.MKTP.KD"),AREA_WB_6ATTRS,Seq!V$1,FALSE)/10000,".")</f>
        <v>3117251.7272209818</v>
      </c>
      <c r="BK42" s="27">
        <f>IFERROR(VLOOKUP(CONCATENATE($C42, ".NY.GDP.MKTP.KD"),AREA_WB_6ATTRS,Seq!W$1,FALSE)/10000,".")</f>
        <v>3332183.0052271881</v>
      </c>
      <c r="BL42" s="27">
        <f>IFERROR(VLOOKUP(CONCATENATE($C42, ".NY.GDP.MKTP.KD"),AREA_WB_6ATTRS,Seq!X$1,FALSE)/10000,".")</f>
        <v>3568107.6633443353</v>
      </c>
      <c r="BM42" s="27">
        <f>IFERROR(VLOOKUP(CONCATENATE($C42, ".NY.GDP.MKTP.KD"),AREA_WB_6ATTRS,Seq!Y$1,FALSE)/10000,".")</f>
        <v>3830048.5720402403</v>
      </c>
      <c r="BN42" s="27">
        <f>IFERROR(VLOOKUP(CONCATENATE($C42, ".NY.GDP.MKTP.KD"),AREA_WB_6ATTRS,Seq!Z$1,FALSE)/10000,".")</f>
        <v>4128394.2095669042</v>
      </c>
      <c r="BO42" s="27">
        <f>IFERROR(VLOOKUP(CONCATENATE($C42, ".NY.GDP.MKTP.KD"),AREA_WB_6ATTRS,Seq!AA$1,FALSE)/10000,".")</f>
        <v>4476904.5610393314</v>
      </c>
      <c r="BP42" s="27">
        <f>IFERROR(VLOOKUP(CONCATENATE($C42, ".NY.GDP.MKTP.KD"),AREA_WB_6ATTRS,Seq!AB$1,FALSE)/10000,".")</f>
        <v>4845303.1029180475</v>
      </c>
      <c r="BQ42" s="27">
        <f>IFERROR(VLOOKUP(CONCATENATE($C42, ".NY.GDP.MKTP.KD"),AREA_WB_6ATTRS,Seq!AC$1,FALSE)/10000,".")</f>
        <v>5255038.553722553</v>
      </c>
      <c r="BR42" s="27">
        <f>IFERROR(VLOOKUP(CONCATENATE($C42, ".NY.GDP.MKTP.KD"),AREA_WB_6ATTRS,Seq!AD$1,FALSE)/10000,".")</f>
        <v>5586667.863853557</v>
      </c>
      <c r="BS42" s="27">
        <f>IFERROR(VLOOKUP(CONCATENATE($C42, ".NY.GDP.MKTP.KD"),AREA_WB_6ATTRS,Seq!AE$1,FALSE)/10000,".")</f>
        <v>5884079.4626555266</v>
      </c>
      <c r="BT42" s="27">
        <f>IFERROR(VLOOKUP(CONCATENATE($C42, ".NY.GDP.MKTP.KD"),AREA_WB_6ATTRS,Seq!AF$1,FALSE)/10000,".")</f>
        <v>6283221.5474360632</v>
      </c>
      <c r="BU42" s="27">
        <f>IFERROR(VLOOKUP(CONCATENATE($C42, ".NY.GDP.MKTP.KD"),AREA_WB_6ATTRS,Seq!AG$1,FALSE)/10000,".")</f>
        <v>6653010.8957572822</v>
      </c>
      <c r="BV42" s="27"/>
      <c r="BW42" s="27"/>
      <c r="BX42" s="27"/>
      <c r="BY42" s="27"/>
      <c r="BZ42" s="27"/>
      <c r="CA42" s="27"/>
      <c r="CB42" s="27"/>
      <c r="CC42" s="27">
        <f>CNPop!A$48</f>
        <v>5.0000000000000001E-3</v>
      </c>
      <c r="CD42" s="27">
        <f>CNPop!B$48</f>
        <v>6.0000000000000001E-3</v>
      </c>
      <c r="CE42" s="27">
        <f>CNPop!C$48</f>
        <v>6.0000000000000001E-3</v>
      </c>
      <c r="CF42" s="27">
        <f>CNPop!D$48</f>
        <v>7.0000000000000001E-3</v>
      </c>
      <c r="CG42" s="27">
        <f>CNPop!E$48</f>
        <v>7.0000000000000001E-3</v>
      </c>
      <c r="CH42" s="27">
        <f>CNPop!F$48</f>
        <v>8.0000000000000002E-3</v>
      </c>
      <c r="CI42" s="27">
        <f>CNPop!G$48</f>
        <v>8.9999999999999993E-3</v>
      </c>
      <c r="CJ42" s="27">
        <f>CNPop!H$48</f>
        <v>0.01</v>
      </c>
      <c r="CK42" s="27">
        <f>CNPop!I$48</f>
        <v>1.0999999999999999E-2</v>
      </c>
      <c r="CL42" s="27">
        <f>CNPop!J$48</f>
        <v>1.2E-2</v>
      </c>
      <c r="CM42" s="27">
        <f>CNPop!K$48</f>
        <v>1.4E-2</v>
      </c>
      <c r="CN42" s="27">
        <f>CNPop!L$48</f>
        <v>1.6E-2</v>
      </c>
      <c r="CO42" s="27">
        <f>CNPop!M$48</f>
        <v>1.7000000000000001E-2</v>
      </c>
      <c r="CP42" s="27">
        <f>CNPop!N$48</f>
        <v>1.9E-2</v>
      </c>
      <c r="CQ42" s="27">
        <f>CNPop!O$48</f>
        <v>2.1000000000000001E-2</v>
      </c>
      <c r="CR42" s="27">
        <f>CNPop!P$48</f>
        <v>2.3E-2</v>
      </c>
      <c r="CS42" s="27">
        <f>CNPop!Q$48</f>
        <v>2.5999999999999999E-2</v>
      </c>
      <c r="CT42" s="27">
        <f>CNPop!R$48</f>
        <v>2.8000000000000001E-2</v>
      </c>
      <c r="CU42" s="27">
        <f>CNPop!S$48</f>
        <v>0.03</v>
      </c>
      <c r="CV42" s="27">
        <f>CNPop!T$48</f>
        <v>3.3000000000000002E-2</v>
      </c>
      <c r="CW42" s="27">
        <f>CNPop!U$48</f>
        <v>3.5999999999999997E-2</v>
      </c>
      <c r="CX42" s="27">
        <f>CNPop!V$48</f>
        <v>3.9E-2</v>
      </c>
      <c r="CY42" s="27">
        <f>CNPop!W$48</f>
        <v>4.2000000000000003E-2</v>
      </c>
      <c r="CZ42" s="27">
        <f>CNPop!X$48</f>
        <v>4.4999999999999998E-2</v>
      </c>
      <c r="DA42" s="27">
        <f>CNPop!Y$48</f>
        <v>4.9000000000000002E-2</v>
      </c>
      <c r="DB42" s="27">
        <f>CNPop!Z$48</f>
        <v>5.1999999999999998E-2</v>
      </c>
      <c r="DC42" s="27">
        <f>CNPop!AA$48</f>
        <v>5.6000000000000001E-2</v>
      </c>
      <c r="DD42" s="27">
        <f>CNPop!AB$48</f>
        <v>0.06</v>
      </c>
      <c r="DE42" s="27">
        <f>CNPop!AC$48</f>
        <v>6.3E-2</v>
      </c>
      <c r="DF42" s="27">
        <f>CNPop!AD$48</f>
        <v>6.8000000000000005E-2</v>
      </c>
      <c r="DG42" s="27">
        <f>CNPop!AE$48</f>
        <v>7.1999999999999995E-2</v>
      </c>
      <c r="DH42" s="27">
        <f>CNPop!AF$48</f>
        <v>7.5999999999999998E-2</v>
      </c>
      <c r="DI42" s="27">
        <f>CNPop!AG$48</f>
        <v>8.1000000000000003E-2</v>
      </c>
      <c r="DJ42" s="27">
        <f>CNPop!AH$48</f>
        <v>8.5000000000000006E-2</v>
      </c>
      <c r="DK42" s="27">
        <f>CNPop!AI$48</f>
        <v>0.09</v>
      </c>
      <c r="DL42" s="27">
        <f>CNPop!AJ$48</f>
        <v>9.5000000000000001E-2</v>
      </c>
      <c r="DM42" s="27">
        <f>CNPop!AK$48</f>
        <v>0.1</v>
      </c>
      <c r="DN42" s="27"/>
      <c r="DO42" s="27" t="str">
        <f t="shared" si="54"/>
        <v>.</v>
      </c>
      <c r="DP42" s="27" t="str">
        <f t="shared" si="55"/>
        <v>.</v>
      </c>
      <c r="DQ42" s="27" t="str">
        <f t="shared" si="56"/>
        <v>.</v>
      </c>
      <c r="DR42" s="27" t="str">
        <f t="shared" si="57"/>
        <v>.</v>
      </c>
      <c r="DS42" s="27" t="str">
        <f t="shared" si="58"/>
        <v>.</v>
      </c>
      <c r="DT42" s="27" t="str">
        <f t="shared" si="59"/>
        <v>.</v>
      </c>
      <c r="DU42" s="27" t="str">
        <f t="shared" si="60"/>
        <v>.</v>
      </c>
      <c r="DV42" s="27" t="str">
        <f t="shared" si="61"/>
        <v>.</v>
      </c>
      <c r="DW42" s="27" t="str">
        <f t="shared" si="62"/>
        <v>.</v>
      </c>
      <c r="DX42" s="27" t="str">
        <f t="shared" si="63"/>
        <v>.</v>
      </c>
      <c r="DY42" s="27" t="str">
        <f t="shared" si="64"/>
        <v>.</v>
      </c>
      <c r="DZ42" s="27" t="str">
        <f t="shared" si="65"/>
        <v>.</v>
      </c>
      <c r="EA42" s="27" t="str">
        <f t="shared" si="66"/>
        <v>.</v>
      </c>
      <c r="EB42" s="27" t="str">
        <f t="shared" si="67"/>
        <v>.</v>
      </c>
      <c r="EC42" s="27" t="str">
        <f t="shared" si="68"/>
        <v>.</v>
      </c>
      <c r="ED42" s="27" t="str">
        <f t="shared" si="69"/>
        <v>.</v>
      </c>
      <c r="EE42" s="27" t="str">
        <f t="shared" si="70"/>
        <v>.</v>
      </c>
      <c r="EF42" s="27" t="str">
        <f t="shared" si="71"/>
        <v>.</v>
      </c>
      <c r="EG42" s="27" t="str">
        <f t="shared" si="72"/>
        <v>.</v>
      </c>
      <c r="EH42" s="27" t="str">
        <f t="shared" si="73"/>
        <v>.</v>
      </c>
      <c r="EI42" s="27" t="str">
        <f t="shared" si="74"/>
        <v>.</v>
      </c>
      <c r="EJ42" s="27" t="str">
        <f t="shared" si="75"/>
        <v>.</v>
      </c>
      <c r="EK42" s="27" t="str">
        <f t="shared" si="76"/>
        <v>.</v>
      </c>
      <c r="EL42" s="27" t="str">
        <f t="shared" si="77"/>
        <v>.</v>
      </c>
      <c r="EM42" s="27" t="str">
        <f t="shared" si="78"/>
        <v>.</v>
      </c>
      <c r="EN42" s="27" t="str">
        <f t="shared" si="79"/>
        <v>.</v>
      </c>
      <c r="EO42" s="27" t="str">
        <f t="shared" si="80"/>
        <v>.</v>
      </c>
      <c r="EP42" s="27" t="str">
        <f t="shared" si="37"/>
        <v>.</v>
      </c>
      <c r="EQ42" s="27" t="str">
        <f t="shared" si="38"/>
        <v>.</v>
      </c>
      <c r="ER42" s="27" t="str">
        <f t="shared" si="88"/>
        <v>.</v>
      </c>
      <c r="ES42" s="27" t="str">
        <f t="shared" si="88"/>
        <v>.</v>
      </c>
      <c r="ET42" s="27" t="str">
        <f t="shared" si="88"/>
        <v>.</v>
      </c>
      <c r="EU42" s="27"/>
      <c r="EV42" s="27"/>
      <c r="EW42" s="27"/>
      <c r="EX42" s="27"/>
      <c r="EY42" s="27"/>
      <c r="EZ42" s="27" t="str">
        <f>IFERROR(VLOOKUP(CONCATENATE($C42,".SL.TLF.TERT.ZS"),AREA_WB_6ATTRS,Seq!B$1,FALSE)/100,".")</f>
        <v>.</v>
      </c>
      <c r="FA42" s="27" t="str">
        <f>IFERROR(VLOOKUP(CONCATENATE($C42,".SL.TLF.TERT.ZS"),AREA_WB_6ATTRS,Seq!C$1,FALSE)/100,".")</f>
        <v>.</v>
      </c>
      <c r="FB42" s="27" t="str">
        <f>IFERROR(VLOOKUP(CONCATENATE($C42,".SL.TLF.TERT.ZS"),AREA_WB_6ATTRS,Seq!D$1,FALSE)/100,".")</f>
        <v>.</v>
      </c>
      <c r="FC42" s="27" t="str">
        <f>IFERROR(VLOOKUP(CONCATENATE($C42,".SL.TLF.TERT.ZS"),AREA_WB_6ATTRS,Seq!E$1,FALSE)/100,".")</f>
        <v>.</v>
      </c>
      <c r="FD42" s="27" t="str">
        <f>IFERROR(VLOOKUP(CONCATENATE($C42,".SL.TLF.TERT.ZS"),AREA_WB_6ATTRS,Seq!F$1,FALSE)/100,".")</f>
        <v>.</v>
      </c>
      <c r="FE42" s="27" t="str">
        <f>IFERROR(VLOOKUP(CONCATENATE($C42,".SL.TLF.TERT.ZS"),AREA_WB_6ATTRS,Seq!G$1,FALSE)/100,".")</f>
        <v>.</v>
      </c>
      <c r="FF42" s="27" t="str">
        <f>IFERROR(VLOOKUP(CONCATENATE($C42,".SL.TLF.TERT.ZS"),AREA_WB_6ATTRS,Seq!H$1,FALSE)/100,".")</f>
        <v>.</v>
      </c>
      <c r="FG42" s="27" t="str">
        <f>IFERROR(VLOOKUP(CONCATENATE($C42,".SL.TLF.TERT.ZS"),AREA_WB_6ATTRS,Seq!I$1,FALSE)/100,".")</f>
        <v>.</v>
      </c>
      <c r="FH42" s="27" t="str">
        <f>IFERROR(VLOOKUP(CONCATENATE($C42,".SL.TLF.TERT.ZS"),AREA_WB_6ATTRS,Seq!J$1,FALSE)/100,".")</f>
        <v>.</v>
      </c>
      <c r="FI42" s="27" t="str">
        <f>IFERROR(VLOOKUP(CONCATENATE($C42,".SL.TLF.TERT.ZS"),AREA_WB_6ATTRS,Seq!K$1,FALSE)/100,".")</f>
        <v>.</v>
      </c>
      <c r="FJ42" s="27" t="str">
        <f>IFERROR(VLOOKUP(CONCATENATE($C42,".SL.TLF.TERT.ZS"),AREA_WB_6ATTRS,Seq!L$1,FALSE)/100,".")</f>
        <v>.</v>
      </c>
      <c r="FK42" s="27" t="str">
        <f>IFERROR(VLOOKUP(CONCATENATE($C42,".SL.TLF.TERT.ZS"),AREA_WB_6ATTRS,Seq!M$1,FALSE)/100,".")</f>
        <v>.</v>
      </c>
      <c r="FL42" s="27" t="str">
        <f>IFERROR(VLOOKUP(CONCATENATE($C42,".SL.TLF.TERT.ZS"),AREA_WB_6ATTRS,Seq!N$1,FALSE)/100,".")</f>
        <v>.</v>
      </c>
      <c r="FM42" s="27" t="str">
        <f>IFERROR(VLOOKUP(CONCATENATE($C42,".SL.TLF.TERT.ZS"),AREA_WB_6ATTRS,Seq!O$1,FALSE)/100,".")</f>
        <v>.</v>
      </c>
      <c r="FN42" s="27" t="str">
        <f>IFERROR(VLOOKUP(CONCATENATE($C42,".SL.TLF.TERT.ZS"),AREA_WB_6ATTRS,Seq!P$1,FALSE)/100,".")</f>
        <v>.</v>
      </c>
      <c r="FO42" s="27" t="str">
        <f>IFERROR(VLOOKUP(CONCATENATE($C42,".SL.TLF.TERT.ZS"),AREA_WB_6ATTRS,Seq!Q$1,FALSE)/100,".")</f>
        <v>.</v>
      </c>
      <c r="FP42" s="27" t="str">
        <f>IFERROR(VLOOKUP(CONCATENATE($C42,".SL.TLF.TERT.ZS"),AREA_WB_6ATTRS,Seq!R$1,FALSE)/100,".")</f>
        <v>.</v>
      </c>
      <c r="FQ42" s="27" t="str">
        <f>IFERROR(VLOOKUP(CONCATENATE($C42,".SL.TLF.TERT.ZS"),AREA_WB_6ATTRS,Seq!S$1,FALSE)/100,".")</f>
        <v>.</v>
      </c>
      <c r="FR42" s="27" t="str">
        <f>IFERROR(VLOOKUP(CONCATENATE($C42,".SL.TLF.TERT.ZS"),AREA_WB_6ATTRS,Seq!T$1,FALSE)/100,".")</f>
        <v>.</v>
      </c>
      <c r="FS42" s="27" t="str">
        <f>IFERROR(VLOOKUP(CONCATENATE($C42,".SL.TLF.TERT.ZS"),AREA_WB_6ATTRS,Seq!U$1,FALSE)/100,".")</f>
        <v>.</v>
      </c>
      <c r="FT42" s="27" t="str">
        <f>IFERROR(VLOOKUP(CONCATENATE($C42,".SL.TLF.TERT.ZS"),AREA_WB_6ATTRS,Seq!V$1,FALSE)/100,".")</f>
        <v>.</v>
      </c>
      <c r="FU42" s="27" t="str">
        <f>IFERROR(VLOOKUP(CONCATENATE($C42,".SL.TLF.TERT.ZS"),AREA_WB_6ATTRS,Seq!W$1,FALSE)/100,".")</f>
        <v>.</v>
      </c>
      <c r="FV42" s="27" t="str">
        <f>IFERROR(VLOOKUP(CONCATENATE($C42,".SL.TLF.TERT.ZS"),AREA_WB_6ATTRS,Seq!X$1,FALSE)/100,".")</f>
        <v>.</v>
      </c>
      <c r="FW42" s="27" t="str">
        <f>IFERROR(VLOOKUP(CONCATENATE($C42,".SL.TLF.TERT.ZS"),AREA_WB_6ATTRS,Seq!Y$1,FALSE)/100,".")</f>
        <v>.</v>
      </c>
      <c r="FX42" s="27" t="str">
        <f>IFERROR(VLOOKUP(CONCATENATE($C42,".SL.TLF.TERT.ZS"),AREA_WB_6ATTRS,Seq!Z$1,FALSE)/100,".")</f>
        <v>.</v>
      </c>
      <c r="FY42" s="27" t="str">
        <f>IFERROR(VLOOKUP(CONCATENATE($C42,".SL.TLF.TERT.ZS"),AREA_WB_6ATTRS,Seq!AA$1,FALSE)/100,".")</f>
        <v>.</v>
      </c>
      <c r="FZ42" s="27" t="str">
        <f>IFERROR(VLOOKUP(CONCATENATE($C42,".SL.TLF.TERT.ZS"),AREA_WB_6ATTRS,Seq!AB$1,FALSE)/100,".")</f>
        <v>.</v>
      </c>
      <c r="GA42" s="27" t="str">
        <f>IFERROR(VLOOKUP(CONCATENATE($C42,".SL.TLF.TERT.ZS"),AREA_WB_6ATTRS,Seq!AC$1,FALSE)/100,".")</f>
        <v>.</v>
      </c>
      <c r="GB42" s="27" t="str">
        <f>IFERROR(VLOOKUP(CONCATENATE($C42,".SL.TLF.TERT.ZS"),AREA_WB_6ATTRS,Seq!AD$1,FALSE)/100,".")</f>
        <v>.</v>
      </c>
      <c r="GC42" s="27" t="str">
        <f>IFERROR(VLOOKUP(CONCATENATE($C42,".SL.TLF.TERT.ZS"),AREA_WB_6ATTRS,Seq!AE$1,FALSE)/100,".")</f>
        <v>.</v>
      </c>
      <c r="GD42" s="27" t="str">
        <f>IFERROR(VLOOKUP(CONCATENATE($C42,".SL.TLF.TERT.ZS"),AREA_WB_6ATTRS,Seq!AF$1,FALSE)/100,".")</f>
        <v>.</v>
      </c>
      <c r="GE42" s="27" t="str">
        <f>IFERROR(VLOOKUP(CONCATENATE($C42,".SL.TLF.TERT.ZS"),AREA_WB_6ATTRS,Seq!AG$1,FALSE)/100,".")</f>
        <v>.</v>
      </c>
      <c r="GF42" s="27" t="str">
        <f>IFERROR(VLOOKUP(CONCATENATE($C42,".SL.TLF.TERT.ZS"),AREA_WB_6ATTRS,Seq!AH$1,FALSE)/100,".")</f>
        <v>.</v>
      </c>
      <c r="GG42" s="27" t="str">
        <f>IFERROR(VLOOKUP(CONCATENATE($C42,".SL.TLF.TERT.ZS"),AREA_WB_6ATTRS,Seq!AI$1,FALSE)/100,".")</f>
        <v>.</v>
      </c>
      <c r="GH42" s="27" t="str">
        <f>IFERROR(VLOOKUP(CONCATENATE($C42,".SL.TLF.TERT.ZS"),AREA_WB_6ATTRS,Seq!AJ$1,FALSE)/100,".")</f>
        <v>.</v>
      </c>
      <c r="GI42" s="27" t="str">
        <f>IFERROR(VLOOKUP(CONCATENATE($C42,".SL.TLF.TERT.ZS"),AREA_WB_6ATTRS,Seq!AK$1,FALSE)/100,".")</f>
        <v>.</v>
      </c>
      <c r="GJ42" s="27" t="str">
        <f>IFERROR(VLOOKUP(CONCATENATE($C42,".SL.TLF.TERT.ZS"),AREA_WB_6ATTRS,Seq!AL$1,FALSE)/100,".")</f>
        <v>.</v>
      </c>
      <c r="GK42" s="27"/>
      <c r="GL42" s="27"/>
      <c r="GM42" s="27">
        <f t="shared" si="81"/>
        <v>1.3035381750465549E-2</v>
      </c>
      <c r="GN42" s="27" t="str">
        <f t="shared" si="82"/>
        <v>.</v>
      </c>
      <c r="GO42" s="27">
        <f t="shared" si="40"/>
        <v>1.6275693820087228E-2</v>
      </c>
      <c r="GP42" s="27"/>
      <c r="GQ42" s="9">
        <f>IF(VLOOKUP($B42,EM_80!$B$1:$C$201,2,FALSE)&gt;0,VLOOKUP($B42,EM_80!$B$1:$C$201,2,FALSE),".")</f>
        <v>700000</v>
      </c>
      <c r="GR42" s="9" t="str">
        <f t="shared" si="83"/>
        <v>.</v>
      </c>
      <c r="GS42" s="9">
        <f t="shared" si="31"/>
        <v>1263570</v>
      </c>
      <c r="GU42">
        <f t="shared" si="84"/>
        <v>53700000</v>
      </c>
      <c r="GV42">
        <f t="shared" si="85"/>
        <v>66200000</v>
      </c>
      <c r="GW42">
        <f t="shared" si="86"/>
        <v>77635400</v>
      </c>
      <c r="GX42">
        <f t="shared" si="87"/>
        <v>86927700</v>
      </c>
      <c r="GZ42" s="9" t="str">
        <f>IF(ISNA(VLOOKUP($B42,Area_EM_90,Seq!C$1,FALSE)),".",VLOOKUP($B42,Area_EM_90,Seq!C$1,FALSE))</f>
        <v>.</v>
      </c>
      <c r="HA42" s="9" t="str">
        <f>IF(ISNA(VLOOKUP($B42,Area_EM_90,Seq!D$1,FALSE)),".",VLOOKUP($B42,Area_EM_90,Seq!D$1,FALSE))</f>
        <v>.</v>
      </c>
      <c r="HB42" s="9" t="str">
        <f>IF(ISNA(VLOOKUP($B42,Area_EM_90,Seq!E$1,FALSE)),".",VLOOKUP($B42,Area_EM_90,Seq!E$1,FALSE))</f>
        <v>.</v>
      </c>
      <c r="HC42" s="9" t="str">
        <f>IF(ISNA(VLOOKUP($B42,Area_EM_90,Seq!F$1,FALSE)),".",VLOOKUP($B42,Area_EM_90,Seq!F$1,FALSE))</f>
        <v>.</v>
      </c>
      <c r="HD42" s="9" t="str">
        <f>IF(ISNA(VLOOKUP($B42,Area_EM_90,Seq!G$1,FALSE)),".",VLOOKUP($B42,Area_EM_90,Seq!G$1,FALSE))</f>
        <v>.</v>
      </c>
      <c r="HE42" s="9" t="str">
        <f>IF(ISNA(VLOOKUP($B42,Area_EM_90,Seq!H$1,FALSE)),".",VLOOKUP($B42,Area_EM_90,Seq!H$1,FALSE))</f>
        <v>.</v>
      </c>
      <c r="HF42" s="9" t="str">
        <f>IF(ISNA(VLOOKUP($B42,Area_EM_90,Seq!I$1,FALSE)),".",VLOOKUP($B42,Area_EM_90,Seq!I$1,FALSE))</f>
        <v>.</v>
      </c>
      <c r="HG42" s="9" t="str">
        <f>IF(ISNA(VLOOKUP($B42,Area_EM_90,Seq!J$1,FALSE)),".",VLOOKUP($B42,Area_EM_90,Seq!J$1,FALSE))</f>
        <v>.</v>
      </c>
      <c r="HH42" s="9" t="str">
        <f>IF(ISNA(VLOOKUP($B42,Area_EM_00,Seq!C$1,FALSE)),".",VLOOKUP($B42,Area_EM_00,Seq!C$1,FALSE))</f>
        <v>.</v>
      </c>
      <c r="HI42" s="9" t="str">
        <f>IF(ISNA(VLOOKUP($B42,Area_EM_00,Seq!D$1,FALSE)),".",VLOOKUP($B42,Area_EM_00,Seq!D$1,FALSE))</f>
        <v>.</v>
      </c>
      <c r="HJ42" s="9" t="str">
        <f>IF(ISNA(VLOOKUP($B42,Area_EM_00,Seq!E$1,FALSE)),".",VLOOKUP($B42,Area_EM_00,Seq!E$1,FALSE))</f>
        <v>.</v>
      </c>
      <c r="HK42" s="9" t="str">
        <f>IF(ISNA(VLOOKUP($B42,Area_EM_00,Seq!F$1,FALSE)),".",VLOOKUP($B42,Area_EM_00,Seq!F$1,FALSE))</f>
        <v>.</v>
      </c>
      <c r="HL42" s="9" t="str">
        <f>IF(ISNA(VLOOKUP($B42,Area_EM_00,Seq!G$1,FALSE)),".",VLOOKUP($B42,Area_EM_00,Seq!G$1,FALSE))</f>
        <v>.</v>
      </c>
      <c r="HM42" s="9" t="str">
        <f>IF(ISNA(VLOOKUP($B42,Area_EM_00,Seq!H$1,FALSE)),".",VLOOKUP($B42,Area_EM_00,Seq!H$1,FALSE))</f>
        <v>.</v>
      </c>
      <c r="HN42" s="9" t="str">
        <f>IF(ISNA(VLOOKUP($B42,Area_EM_00,Seq!I$1,FALSE)),".",VLOOKUP($B42,Area_EM_00,Seq!I$1,FALSE))</f>
        <v>.</v>
      </c>
      <c r="HO42" s="9" t="str">
        <f>IF(ISNA(VLOOKUP($B42,Area_EM_00,Seq!J$1,FALSE)),".",VLOOKUP($B42,Area_EM_00,Seq!J$1,FALSE))</f>
        <v>.</v>
      </c>
      <c r="HQ42" s="27"/>
      <c r="HR42" s="9">
        <f>IFERROR(VLOOKUP($B42,AREA_EM3_60_00,Seq!E$1,FALSE),".")</f>
        <v>1926</v>
      </c>
      <c r="HS42" s="9">
        <f>IFERROR(VLOOKUP($B42,AREA_EM3_60_00,Seq!F$1,FALSE),".")</f>
        <v>2870</v>
      </c>
      <c r="HT42" s="9">
        <f>IFERROR(VLOOKUP($B42,AREA_EM3_60_00,Seq!G$1,FALSE),".")</f>
        <v>8940</v>
      </c>
      <c r="HU42" s="9" t="str">
        <f>IFERROR(VLOOKUP($B42,AREA_EM3_10,Seq!B$1,FALSE),".")</f>
        <v/>
      </c>
      <c r="HV42" s="9">
        <f t="shared" si="41"/>
        <v>53700000</v>
      </c>
      <c r="HW42" s="9">
        <f t="shared" si="42"/>
        <v>66200000</v>
      </c>
      <c r="HX42" s="9">
        <f t="shared" si="43"/>
        <v>77635400</v>
      </c>
      <c r="HY42" s="9">
        <f t="shared" si="44"/>
        <v>86927700</v>
      </c>
    </row>
    <row r="43" spans="1:233" s="89" customFormat="1">
      <c r="A43" s="86" t="s">
        <v>2401</v>
      </c>
      <c r="B43" s="87" t="str">
        <f t="shared" si="0"/>
        <v>Taiwan</v>
      </c>
      <c r="C43" s="166" t="s">
        <v>4878</v>
      </c>
      <c r="D43" s="27">
        <f>VLOOKUP("CHN.NY.GDP.MKTP.KD",AREA_WB_6ATTRS,Seq!B$1,FALSE)/10000</f>
        <v>18294112.043860689</v>
      </c>
      <c r="E43" s="27">
        <f>VLOOKUP("CHN.NY.GDP.MKTP.KD",AREA_WB_6ATTRS,Seq!C$1,FALSE)/10000</f>
        <v>19245405.87014145</v>
      </c>
      <c r="F43" s="27">
        <f>VLOOKUP("CHN.NY.GDP.MKTP.KD",AREA_WB_6ATTRS,Seq!D$1,FALSE)/10000</f>
        <v>20996737.804324333</v>
      </c>
      <c r="G43" s="27">
        <f>VLOOKUP("CHN.NY.GDP.MKTP.KD",AREA_WB_6ATTRS,Seq!E$1,FALSE)/10000</f>
        <v>23285382.224995762</v>
      </c>
      <c r="H43" s="27">
        <f>VLOOKUP("CHN.NY.GDP.MKTP.KD",AREA_WB_6ATTRS,Seq!F$1,FALSE)/10000</f>
        <v>26824760.323195074</v>
      </c>
      <c r="I43" s="27">
        <f>VLOOKUP("CHN.NY.GDP.MKTP.KD",AREA_WB_6ATTRS,Seq!G$1,FALSE)/10000</f>
        <v>30446102.966826372</v>
      </c>
      <c r="J43" s="27">
        <f>VLOOKUP("CHN.NY.GDP.MKTP.KD",AREA_WB_6ATTRS,Seq!H$1,FALSE)/10000</f>
        <v>33125360.027907111</v>
      </c>
      <c r="K43" s="27">
        <f>VLOOKUP("CHN.NY.GDP.MKTP.KD",AREA_WB_6ATTRS,Seq!I$1,FALSE)/10000</f>
        <v>36967901.791144341</v>
      </c>
      <c r="L43" s="27">
        <f>VLOOKUP("CHN.NY.GDP.MKTP.KD",AREA_WB_6ATTRS,Seq!J$1,FALSE)/10000</f>
        <v>41145274.693543643</v>
      </c>
      <c r="M43" s="27">
        <f>VLOOKUP("CHN.NY.GDP.MKTP.KD",AREA_WB_6ATTRS,Seq!K$1,FALSE)/10000</f>
        <v>42832230.955979005</v>
      </c>
      <c r="N43" s="27">
        <f>VLOOKUP("CHN.NY.GDP.MKTP.KD",AREA_WB_6ATTRS,Seq!L$1,FALSE)/10000</f>
        <v>44459855.73230619</v>
      </c>
      <c r="O43" s="27">
        <f>VLOOKUP("CHN.NY.GDP.MKTP.KD",AREA_WB_6ATTRS,Seq!M$1,FALSE)/10000</f>
        <v>48550162.459678344</v>
      </c>
      <c r="P43" s="27">
        <f>VLOOKUP("CHN.NY.GDP.MKTP.KD",AREA_WB_6ATTRS,Seq!N$1,FALSE)/10000</f>
        <v>55444285.528952621</v>
      </c>
      <c r="Q43" s="27">
        <f>VLOOKUP("CHN.NY.GDP.MKTP.KD",AREA_WB_6ATTRS,Seq!O$1,FALSE)/10000</f>
        <v>63206485.503006078</v>
      </c>
      <c r="R43" s="27">
        <f>VLOOKUP("CHN.NY.GDP.MKTP.KD",AREA_WB_6ATTRS,Seq!P$1,FALSE)/10000</f>
        <v>71486535.103899792</v>
      </c>
      <c r="S43" s="27">
        <f>VLOOKUP("CHN.NY.GDP.MKTP.KD",AREA_WB_6ATTRS,Seq!Q$1,FALSE)/10000</f>
        <v>79278567.430224851</v>
      </c>
      <c r="T43" s="27">
        <f>VLOOKUP("CHN.NY.GDP.MKTP.KD",AREA_WB_6ATTRS,Seq!R$1,FALSE)/10000</f>
        <v>87206424.173247412</v>
      </c>
      <c r="U43" s="27">
        <f>VLOOKUP("CHN.NY.GDP.MKTP.KD",AREA_WB_6ATTRS,Seq!S$1,FALSE)/10000</f>
        <v>95316621.621359423</v>
      </c>
      <c r="V43" s="27">
        <f>VLOOKUP("CHN.NY.GDP.MKTP.KD",AREA_WB_6ATTRS,Seq!T$1,FALSE)/10000</f>
        <v>102751318.10782552</v>
      </c>
      <c r="W43" s="27">
        <f>VLOOKUP("CHN.NY.GDP.MKTP.KD",AREA_WB_6ATTRS,Seq!U$1,FALSE)/10000</f>
        <v>110560418.28402025</v>
      </c>
      <c r="X43" s="27">
        <f>VLOOKUP("CHN.NY.GDP.MKTP.KD",AREA_WB_6ATTRS,Seq!V$1,FALSE)/10000</f>
        <v>119847493.41987793</v>
      </c>
      <c r="Y43" s="27">
        <f>VLOOKUP("CHN.NY.GDP.MKTP.KD",AREA_WB_6ATTRS,Seq!W$1,FALSE)/10000</f>
        <v>129794835.37372778</v>
      </c>
      <c r="Z43" s="27">
        <f>VLOOKUP("CHN.NY.GDP.MKTP.KD",AREA_WB_6ATTRS,Seq!X$1,FALSE)/10000</f>
        <v>141606165.392737</v>
      </c>
      <c r="AA43" s="27">
        <f>VLOOKUP("CHN.NY.GDP.MKTP.KD",AREA_WB_6ATTRS,Seq!Y$1,FALSE)/10000</f>
        <v>155766781.9320105</v>
      </c>
      <c r="AB43" s="27">
        <f>VLOOKUP("CHN.NY.GDP.MKTP.KD",AREA_WB_6ATTRS,Seq!Z$1,FALSE)/10000</f>
        <v>171499226.90714428</v>
      </c>
      <c r="AC43" s="27">
        <f>VLOOKUP("CHN.NY.GDP.MKTP.KD",AREA_WB_6ATTRS,Seq!AA$1,FALSE)/10000</f>
        <v>190878639.54765138</v>
      </c>
      <c r="AD43" s="27">
        <f>VLOOKUP("CHN.NY.GDP.MKTP.KD",AREA_WB_6ATTRS,Seq!AB$1,FALSE)/10000</f>
        <v>215120226.77020231</v>
      </c>
      <c r="AE43" s="27">
        <f>VLOOKUP("CHN.NY.GDP.MKTP.KD",AREA_WB_6ATTRS,Seq!AC$1,FALSE)/10000</f>
        <v>245667298.97157177</v>
      </c>
      <c r="AF43" s="27">
        <f>VLOOKUP("CHN.NY.GDP.MKTP.KD",AREA_WB_6ATTRS,Seq!AD$1,FALSE)/10000</f>
        <v>269251359.67284226</v>
      </c>
      <c r="AG43" s="27">
        <f>VLOOKUP("CHN.NY.GDP.MKTP.KD",AREA_WB_6ATTRS,Seq!AE$1,FALSE)/10000</f>
        <v>294022484.76274431</v>
      </c>
      <c r="AH43" s="27">
        <f>VLOOKUP("CHN.NY.GDP.MKTP.KD",AREA_WB_6ATTRS,Seq!AF$1,FALSE)/10000</f>
        <v>324600823.17806971</v>
      </c>
      <c r="AI43" s="27">
        <f>VLOOKUP("CHN.NY.GDP.MKTP.KD",AREA_WB_6ATTRS,Seq!AG$1,FALSE)/10000</f>
        <v>354139498.08727396</v>
      </c>
      <c r="AJ43" s="27"/>
      <c r="AK43" s="27"/>
      <c r="AL43" s="27"/>
      <c r="AM43" s="27"/>
      <c r="AN43" s="27"/>
      <c r="AO43" s="88"/>
      <c r="AP43" s="27" t="str">
        <f>IFERROR(VLOOKUP(CONCATENATE($C43, ".NY.GDP.MKTP.KD"),AREA_WB_6ATTRS,Seq!B$1,FALSE)/10000,".")</f>
        <v>.</v>
      </c>
      <c r="AQ43" s="27" t="str">
        <f>IFERROR(VLOOKUP(CONCATENATE($C43, ".NY.GDP.MKTP.KD"),AREA_WB_6ATTRS,Seq!C$1,FALSE)/10000,".")</f>
        <v>.</v>
      </c>
      <c r="AR43" s="27" t="str">
        <f>IFERROR(VLOOKUP(CONCATENATE($C43, ".NY.GDP.MKTP.KD"),AREA_WB_6ATTRS,Seq!D$1,FALSE)/10000,".")</f>
        <v>.</v>
      </c>
      <c r="AS43" s="27" t="str">
        <f>IFERROR(VLOOKUP(CONCATENATE($C43, ".NY.GDP.MKTP.KD"),AREA_WB_6ATTRS,Seq!E$1,FALSE)/10000,".")</f>
        <v>.</v>
      </c>
      <c r="AT43" s="27" t="str">
        <f>IFERROR(VLOOKUP(CONCATENATE($C43, ".NY.GDP.MKTP.KD"),AREA_WB_6ATTRS,Seq!F$1,FALSE)/10000,".")</f>
        <v>.</v>
      </c>
      <c r="AU43" s="27" t="str">
        <f>IFERROR(VLOOKUP(CONCATENATE($C43, ".NY.GDP.MKTP.KD"),AREA_WB_6ATTRS,Seq!G$1,FALSE)/10000,".")</f>
        <v>.</v>
      </c>
      <c r="AV43" s="27" t="str">
        <f>IFERROR(VLOOKUP(CONCATENATE($C43, ".NY.GDP.MKTP.KD"),AREA_WB_6ATTRS,Seq!H$1,FALSE)/10000,".")</f>
        <v>.</v>
      </c>
      <c r="AW43" s="27" t="str">
        <f>IFERROR(VLOOKUP(CONCATENATE($C43, ".NY.GDP.MKTP.KD"),AREA_WB_6ATTRS,Seq!I$1,FALSE)/10000,".")</f>
        <v>.</v>
      </c>
      <c r="AX43" s="27" t="str">
        <f>IFERROR(VLOOKUP(CONCATENATE($C43, ".NY.GDP.MKTP.KD"),AREA_WB_6ATTRS,Seq!J$1,FALSE)/10000,".")</f>
        <v>.</v>
      </c>
      <c r="AY43" s="27" t="str">
        <f>IFERROR(VLOOKUP(CONCATENATE($C43, ".NY.GDP.MKTP.KD"),AREA_WB_6ATTRS,Seq!K$1,FALSE)/10000,".")</f>
        <v>.</v>
      </c>
      <c r="AZ43" s="27" t="str">
        <f>IFERROR(VLOOKUP(CONCATENATE($C43, ".NY.GDP.MKTP.KD"),AREA_WB_6ATTRS,Seq!L$1,FALSE)/10000,".")</f>
        <v>.</v>
      </c>
      <c r="BA43" s="27" t="str">
        <f>IFERROR(VLOOKUP(CONCATENATE($C43, ".NY.GDP.MKTP.KD"),AREA_WB_6ATTRS,Seq!M$1,FALSE)/10000,".")</f>
        <v>.</v>
      </c>
      <c r="BB43" s="27" t="str">
        <f>IFERROR(VLOOKUP(CONCATENATE($C43, ".NY.GDP.MKTP.KD"),AREA_WB_6ATTRS,Seq!N$1,FALSE)/10000,".")</f>
        <v>.</v>
      </c>
      <c r="BC43" s="27" t="str">
        <f>IFERROR(VLOOKUP(CONCATENATE($C43, ".NY.GDP.MKTP.KD"),AREA_WB_6ATTRS,Seq!O$1,FALSE)/10000,".")</f>
        <v>.</v>
      </c>
      <c r="BD43" s="27" t="str">
        <f>IFERROR(VLOOKUP(CONCATENATE($C43, ".NY.GDP.MKTP.KD"),AREA_WB_6ATTRS,Seq!P$1,FALSE)/10000,".")</f>
        <v>.</v>
      </c>
      <c r="BE43" s="27" t="str">
        <f>IFERROR(VLOOKUP(CONCATENATE($C43, ".NY.GDP.MKTP.KD"),AREA_WB_6ATTRS,Seq!Q$1,FALSE)/10000,".")</f>
        <v>.</v>
      </c>
      <c r="BF43" s="27" t="str">
        <f>IFERROR(VLOOKUP(CONCATENATE($C43, ".NY.GDP.MKTP.KD"),AREA_WB_6ATTRS,Seq!R$1,FALSE)/10000,".")</f>
        <v>.</v>
      </c>
      <c r="BG43" s="27" t="str">
        <f>IFERROR(VLOOKUP(CONCATENATE($C43, ".NY.GDP.MKTP.KD"),AREA_WB_6ATTRS,Seq!S$1,FALSE)/10000,".")</f>
        <v>.</v>
      </c>
      <c r="BH43" s="27" t="str">
        <f>IFERROR(VLOOKUP(CONCATENATE($C43, ".NY.GDP.MKTP.KD"),AREA_WB_6ATTRS,Seq!T$1,FALSE)/10000,".")</f>
        <v>.</v>
      </c>
      <c r="BI43" s="27" t="str">
        <f>IFERROR(VLOOKUP(CONCATENATE($C43, ".NY.GDP.MKTP.KD"),AREA_WB_6ATTRS,Seq!U$1,FALSE)/10000,".")</f>
        <v>.</v>
      </c>
      <c r="BJ43" s="27" t="str">
        <f>IFERROR(VLOOKUP(CONCATENATE($C43, ".NY.GDP.MKTP.KD"),AREA_WB_6ATTRS,Seq!V$1,FALSE)/10000,".")</f>
        <v>.</v>
      </c>
      <c r="BK43" s="27" t="str">
        <f>IFERROR(VLOOKUP(CONCATENATE($C43, ".NY.GDP.MKTP.KD"),AREA_WB_6ATTRS,Seq!W$1,FALSE)/10000,".")</f>
        <v>.</v>
      </c>
      <c r="BL43" s="27" t="str">
        <f>IFERROR(VLOOKUP(CONCATENATE($C43, ".NY.GDP.MKTP.KD"),AREA_WB_6ATTRS,Seq!X$1,FALSE)/10000,".")</f>
        <v>.</v>
      </c>
      <c r="BM43" s="27" t="str">
        <f>IFERROR(VLOOKUP(CONCATENATE($C43, ".NY.GDP.MKTP.KD"),AREA_WB_6ATTRS,Seq!Y$1,FALSE)/10000,".")</f>
        <v>.</v>
      </c>
      <c r="BN43" s="27" t="str">
        <f>IFERROR(VLOOKUP(CONCATENATE($C43, ".NY.GDP.MKTP.KD"),AREA_WB_6ATTRS,Seq!Z$1,FALSE)/10000,".")</f>
        <v>.</v>
      </c>
      <c r="BO43" s="27" t="str">
        <f>IFERROR(VLOOKUP(CONCATENATE($C43, ".NY.GDP.MKTP.KD"),AREA_WB_6ATTRS,Seq!AA$1,FALSE)/10000,".")</f>
        <v>.</v>
      </c>
      <c r="BP43" s="27" t="str">
        <f>IFERROR(VLOOKUP(CONCATENATE($C43, ".NY.GDP.MKTP.KD"),AREA_WB_6ATTRS,Seq!AB$1,FALSE)/10000,".")</f>
        <v>.</v>
      </c>
      <c r="BQ43" s="27" t="str">
        <f>IFERROR(VLOOKUP(CONCATENATE($C43, ".NY.GDP.MKTP.KD"),AREA_WB_6ATTRS,Seq!AC$1,FALSE)/10000,".")</f>
        <v>.</v>
      </c>
      <c r="BR43" s="27" t="str">
        <f>IFERROR(VLOOKUP(CONCATENATE($C43, ".NY.GDP.MKTP.KD"),AREA_WB_6ATTRS,Seq!AD$1,FALSE)/10000,".")</f>
        <v>.</v>
      </c>
      <c r="BS43" s="27" t="str">
        <f>IFERROR(VLOOKUP(CONCATENATE($C43, ".NY.GDP.MKTP.KD"),AREA_WB_6ATTRS,Seq!AE$1,FALSE)/10000,".")</f>
        <v>.</v>
      </c>
      <c r="BT43" s="27" t="str">
        <f>IFERROR(VLOOKUP(CONCATENATE($C43, ".NY.GDP.MKTP.KD"),AREA_WB_6ATTRS,Seq!AF$1,FALSE)/10000,".")</f>
        <v>.</v>
      </c>
      <c r="BU43" s="27" t="str">
        <f>IFERROR(VLOOKUP(CONCATENATE($C43, ".NY.GDP.MKTP.KD"),AREA_WB_6ATTRS,Seq!AG$1,FALSE)/10000,".")</f>
        <v>.</v>
      </c>
      <c r="BV43" s="27"/>
      <c r="BW43" s="27"/>
      <c r="BX43" s="27"/>
      <c r="BY43" s="27"/>
      <c r="BZ43" s="27"/>
      <c r="CA43" s="88"/>
      <c r="CB43" s="88"/>
      <c r="CC43" s="88">
        <f>CNPop!A$48</f>
        <v>5.0000000000000001E-3</v>
      </c>
      <c r="CD43" s="88">
        <f>CNPop!B$48</f>
        <v>6.0000000000000001E-3</v>
      </c>
      <c r="CE43" s="88">
        <f>CNPop!C$48</f>
        <v>6.0000000000000001E-3</v>
      </c>
      <c r="CF43" s="88">
        <f>CNPop!D$48</f>
        <v>7.0000000000000001E-3</v>
      </c>
      <c r="CG43" s="88">
        <f>CNPop!E$48</f>
        <v>7.0000000000000001E-3</v>
      </c>
      <c r="CH43" s="88">
        <f>CNPop!F$48</f>
        <v>8.0000000000000002E-3</v>
      </c>
      <c r="CI43" s="88">
        <f>CNPop!G$48</f>
        <v>8.9999999999999993E-3</v>
      </c>
      <c r="CJ43" s="88">
        <f>CNPop!H$48</f>
        <v>0.01</v>
      </c>
      <c r="CK43" s="88">
        <f>CNPop!I$48</f>
        <v>1.0999999999999999E-2</v>
      </c>
      <c r="CL43" s="88">
        <f>CNPop!J$48</f>
        <v>1.2E-2</v>
      </c>
      <c r="CM43" s="88">
        <f>CNPop!K$48</f>
        <v>1.4E-2</v>
      </c>
      <c r="CN43" s="88">
        <f>CNPop!L$48</f>
        <v>1.6E-2</v>
      </c>
      <c r="CO43" s="88">
        <f>CNPop!M$48</f>
        <v>1.7000000000000001E-2</v>
      </c>
      <c r="CP43" s="88">
        <f>CNPop!N$48</f>
        <v>1.9E-2</v>
      </c>
      <c r="CQ43" s="88">
        <f>CNPop!O$48</f>
        <v>2.1000000000000001E-2</v>
      </c>
      <c r="CR43" s="88">
        <f>CNPop!P$48</f>
        <v>2.3E-2</v>
      </c>
      <c r="CS43" s="88">
        <f>CNPop!Q$48</f>
        <v>2.5999999999999999E-2</v>
      </c>
      <c r="CT43" s="88">
        <f>CNPop!R$48</f>
        <v>2.8000000000000001E-2</v>
      </c>
      <c r="CU43" s="88">
        <f>CNPop!S$48</f>
        <v>0.03</v>
      </c>
      <c r="CV43" s="88">
        <f>CNPop!T$48</f>
        <v>3.3000000000000002E-2</v>
      </c>
      <c r="CW43" s="88">
        <f>CNPop!U$48</f>
        <v>3.5999999999999997E-2</v>
      </c>
      <c r="CX43" s="88">
        <f>CNPop!V$48</f>
        <v>3.9E-2</v>
      </c>
      <c r="CY43" s="88">
        <f>CNPop!W$48</f>
        <v>4.2000000000000003E-2</v>
      </c>
      <c r="CZ43" s="88">
        <f>CNPop!X$48</f>
        <v>4.4999999999999998E-2</v>
      </c>
      <c r="DA43" s="88">
        <f>CNPop!Y$48</f>
        <v>4.9000000000000002E-2</v>
      </c>
      <c r="DB43" s="88">
        <f>CNPop!Z$48</f>
        <v>5.1999999999999998E-2</v>
      </c>
      <c r="DC43" s="88">
        <f>CNPop!AA$48</f>
        <v>5.6000000000000001E-2</v>
      </c>
      <c r="DD43" s="27">
        <f>CNPop!AB$48</f>
        <v>0.06</v>
      </c>
      <c r="DE43" s="27">
        <f>CNPop!AC$48</f>
        <v>6.3E-2</v>
      </c>
      <c r="DF43" s="27">
        <f>CNPop!AD$48</f>
        <v>6.8000000000000005E-2</v>
      </c>
      <c r="DG43" s="27">
        <f>CNPop!AE$48</f>
        <v>7.1999999999999995E-2</v>
      </c>
      <c r="DH43" s="27">
        <f>CNPop!AF$48</f>
        <v>7.5999999999999998E-2</v>
      </c>
      <c r="DI43" s="27">
        <f>CNPop!AG$48</f>
        <v>8.1000000000000003E-2</v>
      </c>
      <c r="DJ43" s="27">
        <f>CNPop!AH$48</f>
        <v>8.5000000000000006E-2</v>
      </c>
      <c r="DK43" s="27">
        <f>CNPop!AI$48</f>
        <v>0.09</v>
      </c>
      <c r="DL43" s="27">
        <f>CNPop!AJ$48</f>
        <v>9.5000000000000001E-2</v>
      </c>
      <c r="DM43" s="27">
        <f>CNPop!AK$48</f>
        <v>0.1</v>
      </c>
      <c r="DN43" s="88"/>
      <c r="DO43" s="88" t="str">
        <f t="shared" si="54"/>
        <v>.</v>
      </c>
      <c r="DP43" s="88" t="str">
        <f t="shared" si="55"/>
        <v>.</v>
      </c>
      <c r="DQ43" s="88" t="str">
        <f t="shared" si="56"/>
        <v>.</v>
      </c>
      <c r="DR43" s="88" t="str">
        <f t="shared" si="57"/>
        <v>.</v>
      </c>
      <c r="DS43" s="88" t="str">
        <f t="shared" si="58"/>
        <v>.</v>
      </c>
      <c r="DT43" s="88" t="str">
        <f t="shared" si="59"/>
        <v>.</v>
      </c>
      <c r="DU43" s="88" t="str">
        <f t="shared" si="60"/>
        <v>.</v>
      </c>
      <c r="DV43" s="88" t="str">
        <f t="shared" si="61"/>
        <v>.</v>
      </c>
      <c r="DW43" s="88" t="str">
        <f t="shared" si="62"/>
        <v>.</v>
      </c>
      <c r="DX43" s="88" t="str">
        <f t="shared" si="63"/>
        <v>.</v>
      </c>
      <c r="DY43" s="88" t="str">
        <f t="shared" si="64"/>
        <v>.</v>
      </c>
      <c r="DZ43" s="88" t="str">
        <f t="shared" si="65"/>
        <v>.</v>
      </c>
      <c r="EA43" s="88" t="str">
        <f t="shared" si="66"/>
        <v>.</v>
      </c>
      <c r="EB43" s="88" t="str">
        <f t="shared" si="67"/>
        <v>.</v>
      </c>
      <c r="EC43" s="88" t="str">
        <f t="shared" si="68"/>
        <v>.</v>
      </c>
      <c r="ED43" s="88" t="str">
        <f t="shared" si="69"/>
        <v>.</v>
      </c>
      <c r="EE43" s="88" t="str">
        <f t="shared" si="70"/>
        <v>.</v>
      </c>
      <c r="EF43" s="88" t="str">
        <f t="shared" si="71"/>
        <v>.</v>
      </c>
      <c r="EG43" s="88" t="str">
        <f t="shared" si="72"/>
        <v>.</v>
      </c>
      <c r="EH43" s="88" t="str">
        <f t="shared" si="73"/>
        <v>.</v>
      </c>
      <c r="EI43" s="88" t="str">
        <f t="shared" si="74"/>
        <v>.</v>
      </c>
      <c r="EJ43" s="88" t="str">
        <f t="shared" si="75"/>
        <v>.</v>
      </c>
      <c r="EK43" s="88" t="str">
        <f t="shared" si="76"/>
        <v>.</v>
      </c>
      <c r="EL43" s="88" t="str">
        <f t="shared" si="77"/>
        <v>.</v>
      </c>
      <c r="EM43" s="88" t="str">
        <f t="shared" si="78"/>
        <v>.</v>
      </c>
      <c r="EN43" s="88" t="str">
        <f t="shared" si="79"/>
        <v>.</v>
      </c>
      <c r="EO43" s="88" t="str">
        <f t="shared" si="80"/>
        <v>.</v>
      </c>
      <c r="EP43" s="27" t="str">
        <f t="shared" si="37"/>
        <v>.</v>
      </c>
      <c r="EQ43" s="27" t="str">
        <f t="shared" si="38"/>
        <v>.</v>
      </c>
      <c r="ER43" s="27" t="str">
        <f t="shared" si="88"/>
        <v>.</v>
      </c>
      <c r="ES43" s="27" t="str">
        <f t="shared" si="88"/>
        <v>.</v>
      </c>
      <c r="ET43" s="27" t="str">
        <f t="shared" si="88"/>
        <v>.</v>
      </c>
      <c r="EU43" s="88"/>
      <c r="EV43" s="88"/>
      <c r="EW43" s="88"/>
      <c r="EX43" s="88"/>
      <c r="EY43" s="88"/>
      <c r="EZ43" s="27" t="str">
        <f>IFERROR(VLOOKUP(CONCATENATE($C43,".SL.TLF.TERT.ZS"),AREA_WB_6ATTRS,Seq!B$1,FALSE)/100,".")</f>
        <v>.</v>
      </c>
      <c r="FA43" s="27" t="str">
        <f>IFERROR(VLOOKUP(CONCATENATE($C43,".SL.TLF.TERT.ZS"),AREA_WB_6ATTRS,Seq!C$1,FALSE)/100,".")</f>
        <v>.</v>
      </c>
      <c r="FB43" s="27" t="str">
        <f>IFERROR(VLOOKUP(CONCATENATE($C43,".SL.TLF.TERT.ZS"),AREA_WB_6ATTRS,Seq!D$1,FALSE)/100,".")</f>
        <v>.</v>
      </c>
      <c r="FC43" s="27" t="str">
        <f>IFERROR(VLOOKUP(CONCATENATE($C43,".SL.TLF.TERT.ZS"),AREA_WB_6ATTRS,Seq!E$1,FALSE)/100,".")</f>
        <v>.</v>
      </c>
      <c r="FD43" s="27" t="str">
        <f>IFERROR(VLOOKUP(CONCATENATE($C43,".SL.TLF.TERT.ZS"),AREA_WB_6ATTRS,Seq!F$1,FALSE)/100,".")</f>
        <v>.</v>
      </c>
      <c r="FE43" s="27" t="str">
        <f>IFERROR(VLOOKUP(CONCATENATE($C43,".SL.TLF.TERT.ZS"),AREA_WB_6ATTRS,Seq!G$1,FALSE)/100,".")</f>
        <v>.</v>
      </c>
      <c r="FF43" s="27" t="str">
        <f>IFERROR(VLOOKUP(CONCATENATE($C43,".SL.TLF.TERT.ZS"),AREA_WB_6ATTRS,Seq!H$1,FALSE)/100,".")</f>
        <v>.</v>
      </c>
      <c r="FG43" s="27" t="str">
        <f>IFERROR(VLOOKUP(CONCATENATE($C43,".SL.TLF.TERT.ZS"),AREA_WB_6ATTRS,Seq!I$1,FALSE)/100,".")</f>
        <v>.</v>
      </c>
      <c r="FH43" s="27" t="str">
        <f>IFERROR(VLOOKUP(CONCATENATE($C43,".SL.TLF.TERT.ZS"),AREA_WB_6ATTRS,Seq!J$1,FALSE)/100,".")</f>
        <v>.</v>
      </c>
      <c r="FI43" s="27" t="str">
        <f>IFERROR(VLOOKUP(CONCATENATE($C43,".SL.TLF.TERT.ZS"),AREA_WB_6ATTRS,Seq!K$1,FALSE)/100,".")</f>
        <v>.</v>
      </c>
      <c r="FJ43" s="27" t="str">
        <f>IFERROR(VLOOKUP(CONCATENATE($C43,".SL.TLF.TERT.ZS"),AREA_WB_6ATTRS,Seq!L$1,FALSE)/100,".")</f>
        <v>.</v>
      </c>
      <c r="FK43" s="27" t="str">
        <f>IFERROR(VLOOKUP(CONCATENATE($C43,".SL.TLF.TERT.ZS"),AREA_WB_6ATTRS,Seq!M$1,FALSE)/100,".")</f>
        <v>.</v>
      </c>
      <c r="FL43" s="27" t="str">
        <f>IFERROR(VLOOKUP(CONCATENATE($C43,".SL.TLF.TERT.ZS"),AREA_WB_6ATTRS,Seq!N$1,FALSE)/100,".")</f>
        <v>.</v>
      </c>
      <c r="FM43" s="27" t="str">
        <f>IFERROR(VLOOKUP(CONCATENATE($C43,".SL.TLF.TERT.ZS"),AREA_WB_6ATTRS,Seq!O$1,FALSE)/100,".")</f>
        <v>.</v>
      </c>
      <c r="FN43" s="27" t="str">
        <f>IFERROR(VLOOKUP(CONCATENATE($C43,".SL.TLF.TERT.ZS"),AREA_WB_6ATTRS,Seq!P$1,FALSE)/100,".")</f>
        <v>.</v>
      </c>
      <c r="FO43" s="27" t="str">
        <f>IFERROR(VLOOKUP(CONCATENATE($C43,".SL.TLF.TERT.ZS"),AREA_WB_6ATTRS,Seq!Q$1,FALSE)/100,".")</f>
        <v>.</v>
      </c>
      <c r="FP43" s="27" t="str">
        <f>IFERROR(VLOOKUP(CONCATENATE($C43,".SL.TLF.TERT.ZS"),AREA_WB_6ATTRS,Seq!R$1,FALSE)/100,".")</f>
        <v>.</v>
      </c>
      <c r="FQ43" s="27" t="str">
        <f>IFERROR(VLOOKUP(CONCATENATE($C43,".SL.TLF.TERT.ZS"),AREA_WB_6ATTRS,Seq!S$1,FALSE)/100,".")</f>
        <v>.</v>
      </c>
      <c r="FR43" s="27" t="str">
        <f>IFERROR(VLOOKUP(CONCATENATE($C43,".SL.TLF.TERT.ZS"),AREA_WB_6ATTRS,Seq!T$1,FALSE)/100,".")</f>
        <v>.</v>
      </c>
      <c r="FS43" s="27" t="str">
        <f>IFERROR(VLOOKUP(CONCATENATE($C43,".SL.TLF.TERT.ZS"),AREA_WB_6ATTRS,Seq!U$1,FALSE)/100,".")</f>
        <v>.</v>
      </c>
      <c r="FT43" s="27" t="str">
        <f>IFERROR(VLOOKUP(CONCATENATE($C43,".SL.TLF.TERT.ZS"),AREA_WB_6ATTRS,Seq!V$1,FALSE)/100,".")</f>
        <v>.</v>
      </c>
      <c r="FU43" s="27" t="str">
        <f>IFERROR(VLOOKUP(CONCATENATE($C43,".SL.TLF.TERT.ZS"),AREA_WB_6ATTRS,Seq!W$1,FALSE)/100,".")</f>
        <v>.</v>
      </c>
      <c r="FV43" s="27" t="str">
        <f>IFERROR(VLOOKUP(CONCATENATE($C43,".SL.TLF.TERT.ZS"),AREA_WB_6ATTRS,Seq!X$1,FALSE)/100,".")</f>
        <v>.</v>
      </c>
      <c r="FW43" s="27" t="str">
        <f>IFERROR(VLOOKUP(CONCATENATE($C43,".SL.TLF.TERT.ZS"),AREA_WB_6ATTRS,Seq!Y$1,FALSE)/100,".")</f>
        <v>.</v>
      </c>
      <c r="FX43" s="27" t="str">
        <f>IFERROR(VLOOKUP(CONCATENATE($C43,".SL.TLF.TERT.ZS"),AREA_WB_6ATTRS,Seq!Z$1,FALSE)/100,".")</f>
        <v>.</v>
      </c>
      <c r="FY43" s="27" t="str">
        <f>IFERROR(VLOOKUP(CONCATENATE($C43,".SL.TLF.TERT.ZS"),AREA_WB_6ATTRS,Seq!AA$1,FALSE)/100,".")</f>
        <v>.</v>
      </c>
      <c r="FZ43" s="27" t="str">
        <f>IFERROR(VLOOKUP(CONCATENATE($C43,".SL.TLF.TERT.ZS"),AREA_WB_6ATTRS,Seq!AB$1,FALSE)/100,".")</f>
        <v>.</v>
      </c>
      <c r="GA43" s="27" t="str">
        <f>IFERROR(VLOOKUP(CONCATENATE($C43,".SL.TLF.TERT.ZS"),AREA_WB_6ATTRS,Seq!AC$1,FALSE)/100,".")</f>
        <v>.</v>
      </c>
      <c r="GB43" s="27" t="str">
        <f>IFERROR(VLOOKUP(CONCATENATE($C43,".SL.TLF.TERT.ZS"),AREA_WB_6ATTRS,Seq!AD$1,FALSE)/100,".")</f>
        <v>.</v>
      </c>
      <c r="GC43" s="27" t="str">
        <f>IFERROR(VLOOKUP(CONCATENATE($C43,".SL.TLF.TERT.ZS"),AREA_WB_6ATTRS,Seq!AE$1,FALSE)/100,".")</f>
        <v>.</v>
      </c>
      <c r="GD43" s="27" t="str">
        <f>IFERROR(VLOOKUP(CONCATENATE($C43,".SL.TLF.TERT.ZS"),AREA_WB_6ATTRS,Seq!AF$1,FALSE)/100,".")</f>
        <v>.</v>
      </c>
      <c r="GE43" s="27" t="str">
        <f>IFERROR(VLOOKUP(CONCATENATE($C43,".SL.TLF.TERT.ZS"),AREA_WB_6ATTRS,Seq!AG$1,FALSE)/100,".")</f>
        <v>.</v>
      </c>
      <c r="GF43" s="27" t="str">
        <f>IFERROR(VLOOKUP(CONCATENATE($C43,".SL.TLF.TERT.ZS"),AREA_WB_6ATTRS,Seq!AH$1,FALSE)/100,".")</f>
        <v>.</v>
      </c>
      <c r="GG43" s="27" t="str">
        <f>IFERROR(VLOOKUP(CONCATENATE($C43,".SL.TLF.TERT.ZS"),AREA_WB_6ATTRS,Seq!AI$1,FALSE)/100,".")</f>
        <v>.</v>
      </c>
      <c r="GH43" s="27" t="str">
        <f>IFERROR(VLOOKUP(CONCATENATE($C43,".SL.TLF.TERT.ZS"),AREA_WB_6ATTRS,Seq!AJ$1,FALSE)/100,".")</f>
        <v>.</v>
      </c>
      <c r="GI43" s="27" t="str">
        <f>IFERROR(VLOOKUP(CONCATENATE($C43,".SL.TLF.TERT.ZS"),AREA_WB_6ATTRS,Seq!AK$1,FALSE)/100,".")</f>
        <v>.</v>
      </c>
      <c r="GJ43" s="27" t="str">
        <f>IFERROR(VLOOKUP(CONCATENATE($C43,".SL.TLF.TERT.ZS"),AREA_WB_6ATTRS,Seq!AL$1,FALSE)/100,".")</f>
        <v>.</v>
      </c>
      <c r="GK43" s="88"/>
      <c r="GL43" s="88"/>
      <c r="GM43" s="88" t="str">
        <f t="shared" si="81"/>
        <v>.</v>
      </c>
      <c r="GN43" s="88" t="str">
        <f t="shared" si="82"/>
        <v>.</v>
      </c>
      <c r="GO43" s="88" t="str">
        <f t="shared" si="40"/>
        <v>.</v>
      </c>
      <c r="GP43" s="88"/>
      <c r="GQ43" s="89" t="str">
        <f>IF(VLOOKUP($B43,EM_80!$B$1:$C$201,2,FALSE)&gt;0,VLOOKUP($B43,EM_80!$B$1:$C$201,2,FALSE),".")</f>
        <v>.</v>
      </c>
      <c r="GR43" s="89">
        <f t="shared" si="83"/>
        <v>19943000</v>
      </c>
      <c r="GS43" s="89" t="str">
        <f t="shared" si="31"/>
        <v>.</v>
      </c>
      <c r="GT43" s="168"/>
      <c r="GU43" s="90">
        <f t="shared" si="84"/>
        <v>0</v>
      </c>
      <c r="GV43" s="90">
        <f t="shared" si="85"/>
        <v>0</v>
      </c>
      <c r="GW43" s="90">
        <f t="shared" si="86"/>
        <v>0</v>
      </c>
      <c r="GX43">
        <f t="shared" si="87"/>
        <v>0</v>
      </c>
      <c r="GY43" s="90"/>
      <c r="GZ43" s="89" t="str">
        <f>IF(ISNA(VLOOKUP($B43,Area_EM_90,Seq!C$1,FALSE)),".",VLOOKUP($B43,Area_EM_90,Seq!C$1,FALSE))</f>
        <v>.</v>
      </c>
      <c r="HA43" s="89" t="str">
        <f>IF(ISNA(VLOOKUP($B43,Area_EM_90,Seq!D$1,FALSE)),".",VLOOKUP($B43,Area_EM_90,Seq!D$1,FALSE))</f>
        <v>.</v>
      </c>
      <c r="HB43" s="89" t="str">
        <f>IF(ISNA(VLOOKUP($B43,Area_EM_90,Seq!E$1,FALSE)),".",VLOOKUP($B43,Area_EM_90,Seq!E$1,FALSE))</f>
        <v>.</v>
      </c>
      <c r="HC43" s="89" t="str">
        <f>IF(ISNA(VLOOKUP($B43,Area_EM_90,Seq!F$1,FALSE)),".",VLOOKUP($B43,Area_EM_90,Seq!F$1,FALSE))</f>
        <v>.</v>
      </c>
      <c r="HD43" s="89" t="str">
        <f>IF(ISNA(VLOOKUP($B43,Area_EM_90,Seq!G$1,FALSE)),".",VLOOKUP($B43,Area_EM_90,Seq!G$1,FALSE))</f>
        <v>.</v>
      </c>
      <c r="HE43" s="89" t="str">
        <f>IF(ISNA(VLOOKUP($B43,Area_EM_90,Seq!H$1,FALSE)),".",VLOOKUP($B43,Area_EM_90,Seq!H$1,FALSE))</f>
        <v>.</v>
      </c>
      <c r="HF43" s="89" t="str">
        <f>IF(ISNA(VLOOKUP($B43,Area_EM_90,Seq!I$1,FALSE)),".",VLOOKUP($B43,Area_EM_90,Seq!I$1,FALSE))</f>
        <v>.</v>
      </c>
      <c r="HG43" s="89" t="str">
        <f>IF(ISNA(VLOOKUP($B43,Area_EM_90,Seq!J$1,FALSE)),".",VLOOKUP($B43,Area_EM_90,Seq!J$1,FALSE))</f>
        <v>.</v>
      </c>
      <c r="HH43" s="89" t="str">
        <f>IF(ISNA(VLOOKUP($B43,Area_EM_00,Seq!C$1,FALSE)),".",VLOOKUP($B43,Area_EM_00,Seq!C$1,FALSE))</f>
        <v>.</v>
      </c>
      <c r="HI43" s="89" t="str">
        <f>IF(ISNA(VLOOKUP($B43,Area_EM_00,Seq!D$1,FALSE)),".",VLOOKUP($B43,Area_EM_00,Seq!D$1,FALSE))</f>
        <v>.</v>
      </c>
      <c r="HJ43" s="89" t="str">
        <f>IF(ISNA(VLOOKUP($B43,Area_EM_00,Seq!E$1,FALSE)),".",VLOOKUP($B43,Area_EM_00,Seq!E$1,FALSE))</f>
        <v>.</v>
      </c>
      <c r="HK43" s="89" t="str">
        <f>IF(ISNA(VLOOKUP($B43,Area_EM_00,Seq!F$1,FALSE)),".",VLOOKUP($B43,Area_EM_00,Seq!F$1,FALSE))</f>
        <v>.</v>
      </c>
      <c r="HL43" s="89" t="str">
        <f>IF(ISNA(VLOOKUP($B43,Area_EM_00,Seq!G$1,FALSE)),".",VLOOKUP($B43,Area_EM_00,Seq!G$1,FALSE))</f>
        <v>.</v>
      </c>
      <c r="HM43" s="89" t="str">
        <f>IF(ISNA(VLOOKUP($B43,Area_EM_00,Seq!H$1,FALSE)),".",VLOOKUP($B43,Area_EM_00,Seq!H$1,FALSE))</f>
        <v>.</v>
      </c>
      <c r="HN43" s="89" t="str">
        <f>IF(ISNA(VLOOKUP($B43,Area_EM_00,Seq!I$1,FALSE)),".",VLOOKUP($B43,Area_EM_00,Seq!I$1,FALSE))</f>
        <v>.</v>
      </c>
      <c r="HO43" s="89" t="str">
        <f>IF(ISNA(VLOOKUP($B43,Area_EM_00,Seq!J$1,FALSE)),".",VLOOKUP($B43,Area_EM_00,Seq!J$1,FALSE))</f>
        <v>.</v>
      </c>
      <c r="HQ43" s="88"/>
      <c r="HR43" s="9">
        <f>IFERROR(VLOOKUP($B43,AREA_EM3_60_00,Seq!E$1,FALSE),".")</f>
        <v>0</v>
      </c>
      <c r="HS43" s="9">
        <f>IFERROR(VLOOKUP($B43,AREA_EM3_60_00,Seq!F$1,FALSE),".")</f>
        <v>3136</v>
      </c>
      <c r="HT43" s="9">
        <f>IFERROR(VLOOKUP($B43,AREA_EM3_60_00,Seq!G$1,FALSE),".")</f>
        <v>17735</v>
      </c>
      <c r="HU43" s="9" t="str">
        <f>IFERROR(VLOOKUP($B43,AREA_EM3_10,Seq!B$1,FALSE),".")</f>
        <v>.</v>
      </c>
      <c r="HV43" s="9">
        <f t="shared" si="41"/>
        <v>0</v>
      </c>
      <c r="HW43" s="9">
        <f t="shared" si="42"/>
        <v>0</v>
      </c>
      <c r="HX43" s="9">
        <f t="shared" si="43"/>
        <v>0</v>
      </c>
      <c r="HY43" s="9">
        <f t="shared" si="44"/>
        <v>0</v>
      </c>
    </row>
    <row r="44" spans="1:233">
      <c r="A44" s="25" t="s">
        <v>2764</v>
      </c>
      <c r="B44" s="26" t="str">
        <f t="shared" si="0"/>
        <v>Algeria</v>
      </c>
      <c r="C44" s="166" t="s">
        <v>1343</v>
      </c>
      <c r="D44" s="27">
        <f>VLOOKUP("CHN.NY.GDP.MKTP.KD",AREA_WB_6ATTRS,Seq!B$1,FALSE)/10000</f>
        <v>18294112.043860689</v>
      </c>
      <c r="E44" s="27">
        <f>VLOOKUP("CHN.NY.GDP.MKTP.KD",AREA_WB_6ATTRS,Seq!C$1,FALSE)/10000</f>
        <v>19245405.87014145</v>
      </c>
      <c r="F44" s="27">
        <f>VLOOKUP("CHN.NY.GDP.MKTP.KD",AREA_WB_6ATTRS,Seq!D$1,FALSE)/10000</f>
        <v>20996737.804324333</v>
      </c>
      <c r="G44" s="27">
        <f>VLOOKUP("CHN.NY.GDP.MKTP.KD",AREA_WB_6ATTRS,Seq!E$1,FALSE)/10000</f>
        <v>23285382.224995762</v>
      </c>
      <c r="H44" s="27">
        <f>VLOOKUP("CHN.NY.GDP.MKTP.KD",AREA_WB_6ATTRS,Seq!F$1,FALSE)/10000</f>
        <v>26824760.323195074</v>
      </c>
      <c r="I44" s="27">
        <f>VLOOKUP("CHN.NY.GDP.MKTP.KD",AREA_WB_6ATTRS,Seq!G$1,FALSE)/10000</f>
        <v>30446102.966826372</v>
      </c>
      <c r="J44" s="27">
        <f>VLOOKUP("CHN.NY.GDP.MKTP.KD",AREA_WB_6ATTRS,Seq!H$1,FALSE)/10000</f>
        <v>33125360.027907111</v>
      </c>
      <c r="K44" s="27">
        <f>VLOOKUP("CHN.NY.GDP.MKTP.KD",AREA_WB_6ATTRS,Seq!I$1,FALSE)/10000</f>
        <v>36967901.791144341</v>
      </c>
      <c r="L44" s="27">
        <f>VLOOKUP("CHN.NY.GDP.MKTP.KD",AREA_WB_6ATTRS,Seq!J$1,FALSE)/10000</f>
        <v>41145274.693543643</v>
      </c>
      <c r="M44" s="27">
        <f>VLOOKUP("CHN.NY.GDP.MKTP.KD",AREA_WB_6ATTRS,Seq!K$1,FALSE)/10000</f>
        <v>42832230.955979005</v>
      </c>
      <c r="N44" s="27">
        <f>VLOOKUP("CHN.NY.GDP.MKTP.KD",AREA_WB_6ATTRS,Seq!L$1,FALSE)/10000</f>
        <v>44459855.73230619</v>
      </c>
      <c r="O44" s="27">
        <f>VLOOKUP("CHN.NY.GDP.MKTP.KD",AREA_WB_6ATTRS,Seq!M$1,FALSE)/10000</f>
        <v>48550162.459678344</v>
      </c>
      <c r="P44" s="27">
        <f>VLOOKUP("CHN.NY.GDP.MKTP.KD",AREA_WB_6ATTRS,Seq!N$1,FALSE)/10000</f>
        <v>55444285.528952621</v>
      </c>
      <c r="Q44" s="27">
        <f>VLOOKUP("CHN.NY.GDP.MKTP.KD",AREA_WB_6ATTRS,Seq!O$1,FALSE)/10000</f>
        <v>63206485.503006078</v>
      </c>
      <c r="R44" s="27">
        <f>VLOOKUP("CHN.NY.GDP.MKTP.KD",AREA_WB_6ATTRS,Seq!P$1,FALSE)/10000</f>
        <v>71486535.103899792</v>
      </c>
      <c r="S44" s="27">
        <f>VLOOKUP("CHN.NY.GDP.MKTP.KD",AREA_WB_6ATTRS,Seq!Q$1,FALSE)/10000</f>
        <v>79278567.430224851</v>
      </c>
      <c r="T44" s="27">
        <f>VLOOKUP("CHN.NY.GDP.MKTP.KD",AREA_WB_6ATTRS,Seq!R$1,FALSE)/10000</f>
        <v>87206424.173247412</v>
      </c>
      <c r="U44" s="27">
        <f>VLOOKUP("CHN.NY.GDP.MKTP.KD",AREA_WB_6ATTRS,Seq!S$1,FALSE)/10000</f>
        <v>95316621.621359423</v>
      </c>
      <c r="V44" s="27">
        <f>VLOOKUP("CHN.NY.GDP.MKTP.KD",AREA_WB_6ATTRS,Seq!T$1,FALSE)/10000</f>
        <v>102751318.10782552</v>
      </c>
      <c r="W44" s="27">
        <f>VLOOKUP("CHN.NY.GDP.MKTP.KD",AREA_WB_6ATTRS,Seq!U$1,FALSE)/10000</f>
        <v>110560418.28402025</v>
      </c>
      <c r="X44" s="27">
        <f>VLOOKUP("CHN.NY.GDP.MKTP.KD",AREA_WB_6ATTRS,Seq!V$1,FALSE)/10000</f>
        <v>119847493.41987793</v>
      </c>
      <c r="Y44" s="27">
        <f>VLOOKUP("CHN.NY.GDP.MKTP.KD",AREA_WB_6ATTRS,Seq!W$1,FALSE)/10000</f>
        <v>129794835.37372778</v>
      </c>
      <c r="Z44" s="27">
        <f>VLOOKUP("CHN.NY.GDP.MKTP.KD",AREA_WB_6ATTRS,Seq!X$1,FALSE)/10000</f>
        <v>141606165.392737</v>
      </c>
      <c r="AA44" s="27">
        <f>VLOOKUP("CHN.NY.GDP.MKTP.KD",AREA_WB_6ATTRS,Seq!Y$1,FALSE)/10000</f>
        <v>155766781.9320105</v>
      </c>
      <c r="AB44" s="27">
        <f>VLOOKUP("CHN.NY.GDP.MKTP.KD",AREA_WB_6ATTRS,Seq!Z$1,FALSE)/10000</f>
        <v>171499226.90714428</v>
      </c>
      <c r="AC44" s="27">
        <f>VLOOKUP("CHN.NY.GDP.MKTP.KD",AREA_WB_6ATTRS,Seq!AA$1,FALSE)/10000</f>
        <v>190878639.54765138</v>
      </c>
      <c r="AD44" s="27">
        <f>VLOOKUP("CHN.NY.GDP.MKTP.KD",AREA_WB_6ATTRS,Seq!AB$1,FALSE)/10000</f>
        <v>215120226.77020231</v>
      </c>
      <c r="AE44" s="27">
        <f>VLOOKUP("CHN.NY.GDP.MKTP.KD",AREA_WB_6ATTRS,Seq!AC$1,FALSE)/10000</f>
        <v>245667298.97157177</v>
      </c>
      <c r="AF44" s="27">
        <f>VLOOKUP("CHN.NY.GDP.MKTP.KD",AREA_WB_6ATTRS,Seq!AD$1,FALSE)/10000</f>
        <v>269251359.67284226</v>
      </c>
      <c r="AG44" s="27">
        <f>VLOOKUP("CHN.NY.GDP.MKTP.KD",AREA_WB_6ATTRS,Seq!AE$1,FALSE)/10000</f>
        <v>294022484.76274431</v>
      </c>
      <c r="AH44" s="27">
        <f>VLOOKUP("CHN.NY.GDP.MKTP.KD",AREA_WB_6ATTRS,Seq!AF$1,FALSE)/10000</f>
        <v>324600823.17806971</v>
      </c>
      <c r="AI44" s="27">
        <f>VLOOKUP("CHN.NY.GDP.MKTP.KD",AREA_WB_6ATTRS,Seq!AG$1,FALSE)/10000</f>
        <v>354139498.08727396</v>
      </c>
      <c r="AJ44" s="27"/>
      <c r="AK44" s="27"/>
      <c r="AL44" s="27"/>
      <c r="AM44" s="27"/>
      <c r="AN44" s="27"/>
      <c r="AO44" s="27"/>
      <c r="AP44" s="27">
        <f>IFERROR(VLOOKUP(CONCATENATE($C44, ".NY.GDP.MKTP.KD"),AREA_WB_6ATTRS,Seq!B$1,FALSE)/10000,".")</f>
        <v>3529123.2178486716</v>
      </c>
      <c r="AQ44" s="27">
        <f>IFERROR(VLOOKUP(CONCATENATE($C44, ".NY.GDP.MKTP.KD"),AREA_WB_6ATTRS,Seq!C$1,FALSE)/10000,".")</f>
        <v>3634996.775613362</v>
      </c>
      <c r="AR44" s="27">
        <f>IFERROR(VLOOKUP(CONCATENATE($C44, ".NY.GDP.MKTP.KD"),AREA_WB_6ATTRS,Seq!D$1,FALSE)/10000,".")</f>
        <v>3867636.7201213515</v>
      </c>
      <c r="AS44" s="27">
        <f>IFERROR(VLOOKUP(CONCATENATE($C44, ".NY.GDP.MKTP.KD"),AREA_WB_6ATTRS,Seq!E$1,FALSE)/10000,".")</f>
        <v>4076489.2197176805</v>
      </c>
      <c r="AT44" s="27">
        <f>IFERROR(VLOOKUP(CONCATENATE($C44, ".NY.GDP.MKTP.KD"),AREA_WB_6ATTRS,Seq!F$1,FALSE)/10000,".")</f>
        <v>4304772.4736928754</v>
      </c>
      <c r="AU44" s="27">
        <f>IFERROR(VLOOKUP(CONCATENATE($C44, ".NY.GDP.MKTP.KD"),AREA_WB_6ATTRS,Seq!G$1,FALSE)/10000,".")</f>
        <v>4464048.9377980903</v>
      </c>
      <c r="AV44" s="27">
        <f>IFERROR(VLOOKUP(CONCATENATE($C44, ".NY.GDP.MKTP.KD"),AREA_WB_6ATTRS,Seq!H$1,FALSE)/10000,".")</f>
        <v>4481905.1776712704</v>
      </c>
      <c r="AW44" s="27">
        <f>IFERROR(VLOOKUP(CONCATENATE($C44, ".NY.GDP.MKTP.KD"),AREA_WB_6ATTRS,Seq!I$1,FALSE)/10000,".")</f>
        <v>4450531.9531558324</v>
      </c>
      <c r="AX44" s="27">
        <f>IFERROR(VLOOKUP(CONCATENATE($C44, ".NY.GDP.MKTP.KD"),AREA_WB_6ATTRS,Seq!J$1,FALSE)/10000,".")</f>
        <v>4406026.3881067578</v>
      </c>
      <c r="AY44" s="27">
        <f>IFERROR(VLOOKUP(CONCATENATE($C44, ".NY.GDP.MKTP.KD"),AREA_WB_6ATTRS,Seq!K$1,FALSE)/10000,".")</f>
        <v>4599891.6445438815</v>
      </c>
      <c r="AZ44" s="27">
        <f>IFERROR(VLOOKUP(CONCATENATE($C44, ".NY.GDP.MKTP.KD"),AREA_WB_6ATTRS,Seq!L$1,FALSE)/10000,".")</f>
        <v>4636690.8061660323</v>
      </c>
      <c r="BA44" s="27">
        <f>IFERROR(VLOOKUP(CONCATENATE($C44, ".NY.GDP.MKTP.KD"),AREA_WB_6ATTRS,Seq!M$1,FALSE)/10000,".")</f>
        <v>4581050.4880262408</v>
      </c>
      <c r="BB44" s="27">
        <f>IFERROR(VLOOKUP(CONCATENATE($C44, ".NY.GDP.MKTP.KD"),AREA_WB_6ATTRS,Seq!N$1,FALSE)/10000,".")</f>
        <v>4663509.5028458154</v>
      </c>
      <c r="BC44" s="27">
        <f>IFERROR(VLOOKUP(CONCATENATE($C44, ".NY.GDP.MKTP.KD"),AREA_WB_6ATTRS,Seq!O$1,FALSE)/10000,".")</f>
        <v>4565575.7680596272</v>
      </c>
      <c r="BD44" s="27">
        <f>IFERROR(VLOOKUP(CONCATENATE($C44, ".NY.GDP.MKTP.KD"),AREA_WB_6ATTRS,Seq!P$1,FALSE)/10000,".")</f>
        <v>4524485.7430648068</v>
      </c>
      <c r="BE44" s="27">
        <f>IFERROR(VLOOKUP(CONCATENATE($C44, ".NY.GDP.MKTP.KD"),AREA_WB_6ATTRS,Seq!Q$1,FALSE)/10000,".")</f>
        <v>4696415.9664584287</v>
      </c>
      <c r="BF44" s="27">
        <f>IFERROR(VLOOKUP(CONCATENATE($C44, ".NY.GDP.MKTP.KD"),AREA_WB_6ATTRS,Seq!R$1,FALSE)/10000,".")</f>
        <v>4888968.9495629035</v>
      </c>
      <c r="BG44" s="27">
        <f>IFERROR(VLOOKUP(CONCATENATE($C44, ".NY.GDP.MKTP.KD"),AREA_WB_6ATTRS,Seq!S$1,FALSE)/10000,".")</f>
        <v>4942747.6044498701</v>
      </c>
      <c r="BH44" s="27">
        <f>IFERROR(VLOOKUP(CONCATENATE($C44, ".NY.GDP.MKTP.KD"),AREA_WB_6ATTRS,Seq!T$1,FALSE)/10000,".")</f>
        <v>5194827.9105438795</v>
      </c>
      <c r="BI44" s="27">
        <f>IFERROR(VLOOKUP(CONCATENATE($C44, ".NY.GDP.MKTP.KD"),AREA_WB_6ATTRS,Seq!U$1,FALSE)/10000,".")</f>
        <v>5361062.4833855201</v>
      </c>
      <c r="BJ44" s="27">
        <f>IFERROR(VLOOKUP(CONCATENATE($C44, ".NY.GDP.MKTP.KD"),AREA_WB_6ATTRS,Seq!V$1,FALSE)/10000,".")</f>
        <v>5479005.8957371851</v>
      </c>
      <c r="BK44" s="27">
        <f>IFERROR(VLOOKUP(CONCATENATE($C44, ".NY.GDP.MKTP.KD"),AREA_WB_6ATTRS,Seq!W$1,FALSE)/10000,".")</f>
        <v>5621459.7842944218</v>
      </c>
      <c r="BL44" s="27">
        <f>IFERROR(VLOOKUP(CONCATENATE($C44, ".NY.GDP.MKTP.KD"),AREA_WB_6ATTRS,Seq!X$1,FALSE)/10000,".")</f>
        <v>5885668.6556857871</v>
      </c>
      <c r="BM44" s="27">
        <f>IFERROR(VLOOKUP(CONCATENATE($C44, ".NY.GDP.MKTP.KD"),AREA_WB_6ATTRS,Seq!Y$1,FALSE)/10000,".")</f>
        <v>6291779.8907792903</v>
      </c>
      <c r="BN44" s="27">
        <f>IFERROR(VLOOKUP(CONCATENATE($C44, ".NY.GDP.MKTP.KD"),AREA_WB_6ATTRS,Seq!Z$1,FALSE)/10000,".")</f>
        <v>6618952.2629186986</v>
      </c>
      <c r="BO44" s="27">
        <f>IFERROR(VLOOKUP(CONCATENATE($C44, ".NY.GDP.MKTP.KD"),AREA_WB_6ATTRS,Seq!AA$1,FALSE)/10000,".")</f>
        <v>6956518.781078252</v>
      </c>
      <c r="BP44" s="27">
        <f>IFERROR(VLOOKUP(CONCATENATE($C44, ".NY.GDP.MKTP.KD"),AREA_WB_6ATTRS,Seq!AB$1,FALSE)/10000,".")</f>
        <v>7095649.1566998167</v>
      </c>
      <c r="BQ44" s="27">
        <f>IFERROR(VLOOKUP(CONCATENATE($C44, ".NY.GDP.MKTP.KD"),AREA_WB_6ATTRS,Seq!AC$1,FALSE)/10000,".")</f>
        <v>7308518.6314008115</v>
      </c>
      <c r="BR44" s="27">
        <f>IFERROR(VLOOKUP(CONCATENATE($C44, ".NY.GDP.MKTP.KD"),AREA_WB_6ATTRS,Seq!AD$1,FALSE)/10000,".")</f>
        <v>7483923.07855443</v>
      </c>
      <c r="BS44" s="27">
        <f>IFERROR(VLOOKUP(CONCATENATE($C44, ".NY.GDP.MKTP.KD"),AREA_WB_6ATTRS,Seq!AE$1,FALSE)/10000,".")</f>
        <v>7663537.232439734</v>
      </c>
      <c r="BT44" s="27">
        <f>IFERROR(VLOOKUP(CONCATENATE($C44, ".NY.GDP.MKTP.KD"),AREA_WB_6ATTRS,Seq!AF$1,FALSE)/10000,".")</f>
        <v>7916433.9611102445</v>
      </c>
      <c r="BU44" s="27">
        <f>IFERROR(VLOOKUP(CONCATENATE($C44, ".NY.GDP.MKTP.KD"),AREA_WB_6ATTRS,Seq!AG$1,FALSE)/10000,".")</f>
        <v>8114344.8101380002</v>
      </c>
      <c r="BV44" s="27"/>
      <c r="BW44" s="27"/>
      <c r="BX44" s="27"/>
      <c r="BY44" s="27"/>
      <c r="BZ44" s="27"/>
      <c r="CA44" s="27"/>
      <c r="CB44" s="27"/>
      <c r="CC44" s="27">
        <f>CNPop!A$48</f>
        <v>5.0000000000000001E-3</v>
      </c>
      <c r="CD44" s="27">
        <f>CNPop!B$48</f>
        <v>6.0000000000000001E-3</v>
      </c>
      <c r="CE44" s="27">
        <f>CNPop!C$48</f>
        <v>6.0000000000000001E-3</v>
      </c>
      <c r="CF44" s="27">
        <f>CNPop!D$48</f>
        <v>7.0000000000000001E-3</v>
      </c>
      <c r="CG44" s="27">
        <f>CNPop!E$48</f>
        <v>7.0000000000000001E-3</v>
      </c>
      <c r="CH44" s="27">
        <f>CNPop!F$48</f>
        <v>8.0000000000000002E-3</v>
      </c>
      <c r="CI44" s="27">
        <f>CNPop!G$48</f>
        <v>8.9999999999999993E-3</v>
      </c>
      <c r="CJ44" s="27">
        <f>CNPop!H$48</f>
        <v>0.01</v>
      </c>
      <c r="CK44" s="27">
        <f>CNPop!I$48</f>
        <v>1.0999999999999999E-2</v>
      </c>
      <c r="CL44" s="27">
        <f>CNPop!J$48</f>
        <v>1.2E-2</v>
      </c>
      <c r="CM44" s="27">
        <f>CNPop!K$48</f>
        <v>1.4E-2</v>
      </c>
      <c r="CN44" s="27">
        <f>CNPop!L$48</f>
        <v>1.6E-2</v>
      </c>
      <c r="CO44" s="27">
        <f>CNPop!M$48</f>
        <v>1.7000000000000001E-2</v>
      </c>
      <c r="CP44" s="27">
        <f>CNPop!N$48</f>
        <v>1.9E-2</v>
      </c>
      <c r="CQ44" s="27">
        <f>CNPop!O$48</f>
        <v>2.1000000000000001E-2</v>
      </c>
      <c r="CR44" s="27">
        <f>CNPop!P$48</f>
        <v>2.3E-2</v>
      </c>
      <c r="CS44" s="27">
        <f>CNPop!Q$48</f>
        <v>2.5999999999999999E-2</v>
      </c>
      <c r="CT44" s="27">
        <f>CNPop!R$48</f>
        <v>2.8000000000000001E-2</v>
      </c>
      <c r="CU44" s="27">
        <f>CNPop!S$48</f>
        <v>0.03</v>
      </c>
      <c r="CV44" s="27">
        <f>CNPop!T$48</f>
        <v>3.3000000000000002E-2</v>
      </c>
      <c r="CW44" s="27">
        <f>CNPop!U$48</f>
        <v>3.5999999999999997E-2</v>
      </c>
      <c r="CX44" s="27">
        <f>CNPop!V$48</f>
        <v>3.9E-2</v>
      </c>
      <c r="CY44" s="27">
        <f>CNPop!W$48</f>
        <v>4.2000000000000003E-2</v>
      </c>
      <c r="CZ44" s="27">
        <f>CNPop!X$48</f>
        <v>4.4999999999999998E-2</v>
      </c>
      <c r="DA44" s="27">
        <f>CNPop!Y$48</f>
        <v>4.9000000000000002E-2</v>
      </c>
      <c r="DB44" s="27">
        <f>CNPop!Z$48</f>
        <v>5.1999999999999998E-2</v>
      </c>
      <c r="DC44" s="27">
        <f>CNPop!AA$48</f>
        <v>5.6000000000000001E-2</v>
      </c>
      <c r="DD44" s="27">
        <f>CNPop!AB$48</f>
        <v>0.06</v>
      </c>
      <c r="DE44" s="27">
        <f>CNPop!AC$48</f>
        <v>6.3E-2</v>
      </c>
      <c r="DF44" s="27">
        <f>CNPop!AD$48</f>
        <v>6.8000000000000005E-2</v>
      </c>
      <c r="DG44" s="27">
        <f>CNPop!AE$48</f>
        <v>7.1999999999999995E-2</v>
      </c>
      <c r="DH44" s="27">
        <f>CNPop!AF$48</f>
        <v>7.5999999999999998E-2</v>
      </c>
      <c r="DI44" s="27">
        <f>CNPop!AG$48</f>
        <v>8.1000000000000003E-2</v>
      </c>
      <c r="DJ44" s="27">
        <f>CNPop!AH$48</f>
        <v>8.5000000000000006E-2</v>
      </c>
      <c r="DK44" s="27">
        <f>CNPop!AI$48</f>
        <v>0.09</v>
      </c>
      <c r="DL44" s="27">
        <f>CNPop!AJ$48</f>
        <v>9.5000000000000001E-2</v>
      </c>
      <c r="DM44" s="27">
        <f>CNPop!AK$48</f>
        <v>0.1</v>
      </c>
      <c r="DN44" s="27"/>
      <c r="DO44" s="27">
        <f t="shared" si="54"/>
        <v>6.4000000000000001E-2</v>
      </c>
      <c r="DP44" s="27">
        <f t="shared" si="55"/>
        <v>6.4000000000000001E-2</v>
      </c>
      <c r="DQ44" s="27">
        <f t="shared" si="56"/>
        <v>6.4000000000000001E-2</v>
      </c>
      <c r="DR44" s="27">
        <f t="shared" si="57"/>
        <v>6.4000000000000001E-2</v>
      </c>
      <c r="DS44" s="27">
        <f t="shared" si="58"/>
        <v>6.4000000000000001E-2</v>
      </c>
      <c r="DT44" s="27">
        <f t="shared" si="59"/>
        <v>6.4000000000000001E-2</v>
      </c>
      <c r="DU44" s="27">
        <f t="shared" si="60"/>
        <v>6.4000000000000001E-2</v>
      </c>
      <c r="DV44" s="27">
        <f t="shared" si="61"/>
        <v>6.4000000000000001E-2</v>
      </c>
      <c r="DW44" s="27">
        <f t="shared" si="62"/>
        <v>6.4000000000000001E-2</v>
      </c>
      <c r="DX44" s="27">
        <f t="shared" si="63"/>
        <v>6.4000000000000001E-2</v>
      </c>
      <c r="DY44" s="27">
        <f t="shared" si="64"/>
        <v>6.4000000000000001E-2</v>
      </c>
      <c r="DZ44" s="27">
        <f t="shared" si="65"/>
        <v>6.4000000000000001E-2</v>
      </c>
      <c r="EA44" s="27">
        <f t="shared" si="66"/>
        <v>6.4000000000000001E-2</v>
      </c>
      <c r="EB44" s="27">
        <f t="shared" si="67"/>
        <v>6.4000000000000001E-2</v>
      </c>
      <c r="EC44" s="27">
        <f t="shared" si="68"/>
        <v>6.4000000000000001E-2</v>
      </c>
      <c r="ED44" s="27">
        <f t="shared" si="69"/>
        <v>6.4000000000000001E-2</v>
      </c>
      <c r="EE44" s="27">
        <f t="shared" si="70"/>
        <v>0.1</v>
      </c>
      <c r="EF44" s="27">
        <f t="shared" si="71"/>
        <v>0.1</v>
      </c>
      <c r="EG44" s="27">
        <f t="shared" si="72"/>
        <v>0.1</v>
      </c>
      <c r="EH44" s="27">
        <f t="shared" si="73"/>
        <v>0.1</v>
      </c>
      <c r="EI44" s="27">
        <f t="shared" si="74"/>
        <v>0.1</v>
      </c>
      <c r="EJ44" s="27">
        <f t="shared" si="75"/>
        <v>0.1</v>
      </c>
      <c r="EK44" s="27">
        <f t="shared" si="76"/>
        <v>0.1</v>
      </c>
      <c r="EL44" s="27">
        <f t="shared" si="77"/>
        <v>0.1</v>
      </c>
      <c r="EM44" s="27">
        <f t="shared" si="78"/>
        <v>0.1</v>
      </c>
      <c r="EN44" s="27" t="str">
        <f t="shared" si="79"/>
        <v>.</v>
      </c>
      <c r="EO44" s="27" t="str">
        <f t="shared" si="80"/>
        <v>.</v>
      </c>
      <c r="EP44" s="27" t="str">
        <f t="shared" si="37"/>
        <v>.</v>
      </c>
      <c r="EQ44" s="27" t="str">
        <f t="shared" si="38"/>
        <v>.</v>
      </c>
      <c r="ER44" s="27" t="str">
        <f t="shared" si="88"/>
        <v>.</v>
      </c>
      <c r="ES44" s="27" t="str">
        <f t="shared" si="88"/>
        <v>.</v>
      </c>
      <c r="ET44" s="27" t="str">
        <f t="shared" si="88"/>
        <v>.</v>
      </c>
      <c r="EU44" s="27"/>
      <c r="EV44" s="27"/>
      <c r="EW44" s="27"/>
      <c r="EX44" s="27"/>
      <c r="EY44" s="27"/>
      <c r="EZ44" s="27" t="str">
        <f>IFERROR(VLOOKUP(CONCATENATE($C44,".SL.TLF.TERT.ZS"),AREA_WB_6ATTRS,Seq!B$1,FALSE)/100,".")</f>
        <v>.</v>
      </c>
      <c r="FA44" s="27" t="str">
        <f>IFERROR(VLOOKUP(CONCATENATE($C44,".SL.TLF.TERT.ZS"),AREA_WB_6ATTRS,Seq!C$1,FALSE)/100,".")</f>
        <v>.</v>
      </c>
      <c r="FB44" s="27" t="str">
        <f>IFERROR(VLOOKUP(CONCATENATE($C44,".SL.TLF.TERT.ZS"),AREA_WB_6ATTRS,Seq!D$1,FALSE)/100,".")</f>
        <v>.</v>
      </c>
      <c r="FC44" s="27" t="str">
        <f>IFERROR(VLOOKUP(CONCATENATE($C44,".SL.TLF.TERT.ZS"),AREA_WB_6ATTRS,Seq!E$1,FALSE)/100,".")</f>
        <v>.</v>
      </c>
      <c r="FD44" s="27" t="str">
        <f>IFERROR(VLOOKUP(CONCATENATE($C44,".SL.TLF.TERT.ZS"),AREA_WB_6ATTRS,Seq!F$1,FALSE)/100,".")</f>
        <v>.</v>
      </c>
      <c r="FE44" s="27" t="str">
        <f>IFERROR(VLOOKUP(CONCATENATE($C44,".SL.TLF.TERT.ZS"),AREA_WB_6ATTRS,Seq!G$1,FALSE)/100,".")</f>
        <v>.</v>
      </c>
      <c r="FF44" s="27" t="str">
        <f>IFERROR(VLOOKUP(CONCATENATE($C44,".SL.TLF.TERT.ZS"),AREA_WB_6ATTRS,Seq!H$1,FALSE)/100,".")</f>
        <v>.</v>
      </c>
      <c r="FG44" s="27" t="str">
        <f>IFERROR(VLOOKUP(CONCATENATE($C44,".SL.TLF.TERT.ZS"),AREA_WB_6ATTRS,Seq!I$1,FALSE)/100,".")</f>
        <v>.</v>
      </c>
      <c r="FH44" s="27" t="str">
        <f>IFERROR(VLOOKUP(CONCATENATE($C44,".SL.TLF.TERT.ZS"),AREA_WB_6ATTRS,Seq!J$1,FALSE)/100,".")</f>
        <v>.</v>
      </c>
      <c r="FI44" s="27" t="str">
        <f>IFERROR(VLOOKUP(CONCATENATE($C44,".SL.TLF.TERT.ZS"),AREA_WB_6ATTRS,Seq!K$1,FALSE)/100,".")</f>
        <v>.</v>
      </c>
      <c r="FJ44" s="27" t="str">
        <f>IFERROR(VLOOKUP(CONCATENATE($C44,".SL.TLF.TERT.ZS"),AREA_WB_6ATTRS,Seq!L$1,FALSE)/100,".")</f>
        <v>.</v>
      </c>
      <c r="FK44" s="27" t="str">
        <f>IFERROR(VLOOKUP(CONCATENATE($C44,".SL.TLF.TERT.ZS"),AREA_WB_6ATTRS,Seq!M$1,FALSE)/100,".")</f>
        <v>.</v>
      </c>
      <c r="FL44" s="27" t="str">
        <f>IFERROR(VLOOKUP(CONCATENATE($C44,".SL.TLF.TERT.ZS"),AREA_WB_6ATTRS,Seq!N$1,FALSE)/100,".")</f>
        <v>.</v>
      </c>
      <c r="FM44" s="27" t="str">
        <f>IFERROR(VLOOKUP(CONCATENATE($C44,".SL.TLF.TERT.ZS"),AREA_WB_6ATTRS,Seq!O$1,FALSE)/100,".")</f>
        <v>.</v>
      </c>
      <c r="FN44" s="27" t="str">
        <f>IFERROR(VLOOKUP(CONCATENATE($C44,".SL.TLF.TERT.ZS"),AREA_WB_6ATTRS,Seq!P$1,FALSE)/100,".")</f>
        <v>.</v>
      </c>
      <c r="FO44" s="27">
        <f>IFERROR(VLOOKUP(CONCATENATE($C44,".SL.TLF.TERT.ZS"),AREA_WB_6ATTRS,Seq!Q$1,FALSE)/100,".")</f>
        <v>6.4000000000000001E-2</v>
      </c>
      <c r="FP44" s="27" t="str">
        <f>IFERROR(VLOOKUP(CONCATENATE($C44,".SL.TLF.TERT.ZS"),AREA_WB_6ATTRS,Seq!R$1,FALSE)/100,".")</f>
        <v>.</v>
      </c>
      <c r="FQ44" s="27" t="str">
        <f>IFERROR(VLOOKUP(CONCATENATE($C44,".SL.TLF.TERT.ZS"),AREA_WB_6ATTRS,Seq!S$1,FALSE)/100,".")</f>
        <v>.</v>
      </c>
      <c r="FR44" s="27" t="str">
        <f>IFERROR(VLOOKUP(CONCATENATE($C44,".SL.TLF.TERT.ZS"),AREA_WB_6ATTRS,Seq!T$1,FALSE)/100,".")</f>
        <v>.</v>
      </c>
      <c r="FS44" s="27" t="str">
        <f>IFERROR(VLOOKUP(CONCATENATE($C44,".SL.TLF.TERT.ZS"),AREA_WB_6ATTRS,Seq!U$1,FALSE)/100,".")</f>
        <v>.</v>
      </c>
      <c r="FT44" s="27" t="str">
        <f>IFERROR(VLOOKUP(CONCATENATE($C44,".SL.TLF.TERT.ZS"),AREA_WB_6ATTRS,Seq!V$1,FALSE)/100,".")</f>
        <v>.</v>
      </c>
      <c r="FU44" s="27" t="str">
        <f>IFERROR(VLOOKUP(CONCATENATE($C44,".SL.TLF.TERT.ZS"),AREA_WB_6ATTRS,Seq!W$1,FALSE)/100,".")</f>
        <v>.</v>
      </c>
      <c r="FV44" s="27" t="str">
        <f>IFERROR(VLOOKUP(CONCATENATE($C44,".SL.TLF.TERT.ZS"),AREA_WB_6ATTRS,Seq!X$1,FALSE)/100,".")</f>
        <v>.</v>
      </c>
      <c r="FW44" s="27" t="str">
        <f>IFERROR(VLOOKUP(CONCATENATE($C44,".SL.TLF.TERT.ZS"),AREA_WB_6ATTRS,Seq!Y$1,FALSE)/100,".")</f>
        <v>.</v>
      </c>
      <c r="FX44" s="27">
        <f>IFERROR(VLOOKUP(CONCATENATE($C44,".SL.TLF.TERT.ZS"),AREA_WB_6ATTRS,Seq!Z$1,FALSE)/100,".")</f>
        <v>0.1</v>
      </c>
      <c r="FY44" s="27" t="str">
        <f>IFERROR(VLOOKUP(CONCATENATE($C44,".SL.TLF.TERT.ZS"),AREA_WB_6ATTRS,Seq!AA$1,FALSE)/100,".")</f>
        <v>.</v>
      </c>
      <c r="FZ44" s="27" t="str">
        <f>IFERROR(VLOOKUP(CONCATENATE($C44,".SL.TLF.TERT.ZS"),AREA_WB_6ATTRS,Seq!AB$1,FALSE)/100,".")</f>
        <v>.</v>
      </c>
      <c r="GA44" s="27" t="str">
        <f>IFERROR(VLOOKUP(CONCATENATE($C44,".SL.TLF.TERT.ZS"),AREA_WB_6ATTRS,Seq!AC$1,FALSE)/100,".")</f>
        <v>.</v>
      </c>
      <c r="GB44" s="27" t="str">
        <f>IFERROR(VLOOKUP(CONCATENATE($C44,".SL.TLF.TERT.ZS"),AREA_WB_6ATTRS,Seq!AD$1,FALSE)/100,".")</f>
        <v>.</v>
      </c>
      <c r="GC44" s="27" t="str">
        <f>IFERROR(VLOOKUP(CONCATENATE($C44,".SL.TLF.TERT.ZS"),AREA_WB_6ATTRS,Seq!AE$1,FALSE)/100,".")</f>
        <v>.</v>
      </c>
      <c r="GD44" s="27" t="str">
        <f>IFERROR(VLOOKUP(CONCATENATE($C44,".SL.TLF.TERT.ZS"),AREA_WB_6ATTRS,Seq!AF$1,FALSE)/100,".")</f>
        <v>.</v>
      </c>
      <c r="GE44" s="27" t="str">
        <f>IFERROR(VLOOKUP(CONCATENATE($C44,".SL.TLF.TERT.ZS"),AREA_WB_6ATTRS,Seq!AG$1,FALSE)/100,".")</f>
        <v>.</v>
      </c>
      <c r="GF44" s="27" t="str">
        <f>IFERROR(VLOOKUP(CONCATENATE($C44,".SL.TLF.TERT.ZS"),AREA_WB_6ATTRS,Seq!AH$1,FALSE)/100,".")</f>
        <v>.</v>
      </c>
      <c r="GG44" s="27" t="str">
        <f>IFERROR(VLOOKUP(CONCATENATE($C44,".SL.TLF.TERT.ZS"),AREA_WB_6ATTRS,Seq!AI$1,FALSE)/100,".")</f>
        <v>.</v>
      </c>
      <c r="GH44" s="27" t="str">
        <f>IFERROR(VLOOKUP(CONCATENATE($C44,".SL.TLF.TERT.ZS"),AREA_WB_6ATTRS,Seq!AJ$1,FALSE)/100,".")</f>
        <v>.</v>
      </c>
      <c r="GI44" s="27" t="str">
        <f>IFERROR(VLOOKUP(CONCATENATE($C44,".SL.TLF.TERT.ZS"),AREA_WB_6ATTRS,Seq!AK$1,FALSE)/100,".")</f>
        <v>.</v>
      </c>
      <c r="GJ44" s="27" t="str">
        <f>IFERROR(VLOOKUP(CONCATENATE($C44,".SL.TLF.TERT.ZS"),AREA_WB_6ATTRS,Seq!AL$1,FALSE)/100,".")</f>
        <v>.</v>
      </c>
      <c r="GK44" s="27"/>
      <c r="GL44" s="27"/>
      <c r="GM44" s="27" t="str">
        <f t="shared" si="81"/>
        <v>.</v>
      </c>
      <c r="GN44" s="27" t="str">
        <f t="shared" si="82"/>
        <v>.</v>
      </c>
      <c r="GO44" s="27" t="str">
        <f t="shared" si="40"/>
        <v>.</v>
      </c>
      <c r="GP44" s="27"/>
      <c r="GQ44" s="9" t="str">
        <f>IF(VLOOKUP($B44,EM_80!$B$1:$C$201,2,FALSE)&gt;0,VLOOKUP($B44,EM_80!$B$1:$C$201,2,FALSE),".")</f>
        <v>.</v>
      </c>
      <c r="GR44" s="9" t="str">
        <f t="shared" si="83"/>
        <v>.</v>
      </c>
      <c r="GS44" s="9" t="str">
        <f t="shared" si="31"/>
        <v>.</v>
      </c>
      <c r="GU44">
        <f t="shared" si="84"/>
        <v>18811202</v>
      </c>
      <c r="GV44">
        <f t="shared" si="85"/>
        <v>25282515</v>
      </c>
      <c r="GW44">
        <f t="shared" si="86"/>
        <v>30506054</v>
      </c>
      <c r="GX44">
        <f t="shared" si="87"/>
        <v>35468208</v>
      </c>
      <c r="GZ44" s="9" t="str">
        <f>IF(ISNA(VLOOKUP($B44,Area_EM_90,Seq!C$1,FALSE)),".",VLOOKUP($B44,Area_EM_90,Seq!C$1,FALSE))</f>
        <v>.</v>
      </c>
      <c r="HA44" s="9" t="str">
        <f>IF(ISNA(VLOOKUP($B44,Area_EM_90,Seq!D$1,FALSE)),".",VLOOKUP($B44,Area_EM_90,Seq!D$1,FALSE))</f>
        <v>.</v>
      </c>
      <c r="HB44" s="9" t="str">
        <f>IF(ISNA(VLOOKUP($B44,Area_EM_90,Seq!E$1,FALSE)),".",VLOOKUP($B44,Area_EM_90,Seq!E$1,FALSE))</f>
        <v>.</v>
      </c>
      <c r="HC44" s="9" t="str">
        <f>IF(ISNA(VLOOKUP($B44,Area_EM_90,Seq!F$1,FALSE)),".",VLOOKUP($B44,Area_EM_90,Seq!F$1,FALSE))</f>
        <v>.</v>
      </c>
      <c r="HD44" s="9" t="str">
        <f>IF(ISNA(VLOOKUP($B44,Area_EM_90,Seq!G$1,FALSE)),".",VLOOKUP($B44,Area_EM_90,Seq!G$1,FALSE))</f>
        <v>.</v>
      </c>
      <c r="HE44" s="9" t="str">
        <f>IF(ISNA(VLOOKUP($B44,Area_EM_90,Seq!H$1,FALSE)),".",VLOOKUP($B44,Area_EM_90,Seq!H$1,FALSE))</f>
        <v>.</v>
      </c>
      <c r="HF44" s="9" t="str">
        <f>IF(ISNA(VLOOKUP($B44,Area_EM_90,Seq!I$1,FALSE)),".",VLOOKUP($B44,Area_EM_90,Seq!I$1,FALSE))</f>
        <v>.</v>
      </c>
      <c r="HG44" s="9" t="str">
        <f>IF(ISNA(VLOOKUP($B44,Area_EM_90,Seq!J$1,FALSE)),".",VLOOKUP($B44,Area_EM_90,Seq!J$1,FALSE))</f>
        <v>.</v>
      </c>
      <c r="HH44" s="9" t="str">
        <f>IF(ISNA(VLOOKUP($B44,Area_EM_00,Seq!C$1,FALSE)),".",VLOOKUP($B44,Area_EM_00,Seq!C$1,FALSE))</f>
        <v>.</v>
      </c>
      <c r="HI44" s="9" t="str">
        <f>IF(ISNA(VLOOKUP($B44,Area_EM_00,Seq!D$1,FALSE)),".",VLOOKUP($B44,Area_EM_00,Seq!D$1,FALSE))</f>
        <v>.</v>
      </c>
      <c r="HJ44" s="9" t="str">
        <f>IF(ISNA(VLOOKUP($B44,Area_EM_00,Seq!E$1,FALSE)),".",VLOOKUP($B44,Area_EM_00,Seq!E$1,FALSE))</f>
        <v>.</v>
      </c>
      <c r="HK44" s="9" t="str">
        <f>IF(ISNA(VLOOKUP($B44,Area_EM_00,Seq!F$1,FALSE)),".",VLOOKUP($B44,Area_EM_00,Seq!F$1,FALSE))</f>
        <v>.</v>
      </c>
      <c r="HL44" s="9" t="str">
        <f>IF(ISNA(VLOOKUP($B44,Area_EM_00,Seq!G$1,FALSE)),".",VLOOKUP($B44,Area_EM_00,Seq!G$1,FALSE))</f>
        <v>.</v>
      </c>
      <c r="HM44" s="9" t="str">
        <f>IF(ISNA(VLOOKUP($B44,Area_EM_00,Seq!H$1,FALSE)),".",VLOOKUP($B44,Area_EM_00,Seq!H$1,FALSE))</f>
        <v>.</v>
      </c>
      <c r="HN44" s="9" t="str">
        <f>IF(ISNA(VLOOKUP($B44,Area_EM_00,Seq!I$1,FALSE)),".",VLOOKUP($B44,Area_EM_00,Seq!I$1,FALSE))</f>
        <v>.</v>
      </c>
      <c r="HO44" s="9" t="str">
        <f>IF(ISNA(VLOOKUP($B44,Area_EM_00,Seq!J$1,FALSE)),".",VLOOKUP($B44,Area_EM_00,Seq!J$1,FALSE))</f>
        <v>.</v>
      </c>
      <c r="HQ44" s="27"/>
      <c r="HR44" s="9">
        <f>IFERROR(VLOOKUP($B44,AREA_EM3_60_00,Seq!E$1,FALSE),".")</f>
        <v>2</v>
      </c>
      <c r="HS44" s="9">
        <f>IFERROR(VLOOKUP($B44,AREA_EM3_60_00,Seq!F$1,FALSE),".")</f>
        <v>1</v>
      </c>
      <c r="HT44" s="9">
        <f>IFERROR(VLOOKUP($B44,AREA_EM3_60_00,Seq!G$1,FALSE),".")</f>
        <v>0</v>
      </c>
      <c r="HU44" s="9" t="str">
        <f>IFERROR(VLOOKUP($B44,AREA_EM3_10,Seq!B$1,FALSE),".")</f>
        <v/>
      </c>
      <c r="HV44" s="9">
        <f t="shared" si="41"/>
        <v>18811202</v>
      </c>
      <c r="HW44" s="9">
        <f t="shared" si="42"/>
        <v>25282515</v>
      </c>
      <c r="HX44" s="9">
        <f t="shared" si="43"/>
        <v>30506054</v>
      </c>
      <c r="HY44" s="9">
        <f t="shared" si="44"/>
        <v>35468208</v>
      </c>
    </row>
    <row r="45" spans="1:233">
      <c r="A45" s="25" t="s">
        <v>3947</v>
      </c>
      <c r="B45" s="26" t="str">
        <f t="shared" si="0"/>
        <v>Angola</v>
      </c>
      <c r="C45" s="166" t="s">
        <v>1346</v>
      </c>
      <c r="D45" s="27">
        <f>VLOOKUP("CHN.NY.GDP.MKTP.KD",AREA_WB_6ATTRS,Seq!B$1,FALSE)/10000</f>
        <v>18294112.043860689</v>
      </c>
      <c r="E45" s="27">
        <f>VLOOKUP("CHN.NY.GDP.MKTP.KD",AREA_WB_6ATTRS,Seq!C$1,FALSE)/10000</f>
        <v>19245405.87014145</v>
      </c>
      <c r="F45" s="27">
        <f>VLOOKUP("CHN.NY.GDP.MKTP.KD",AREA_WB_6ATTRS,Seq!D$1,FALSE)/10000</f>
        <v>20996737.804324333</v>
      </c>
      <c r="G45" s="27">
        <f>VLOOKUP("CHN.NY.GDP.MKTP.KD",AREA_WB_6ATTRS,Seq!E$1,FALSE)/10000</f>
        <v>23285382.224995762</v>
      </c>
      <c r="H45" s="27">
        <f>VLOOKUP("CHN.NY.GDP.MKTP.KD",AREA_WB_6ATTRS,Seq!F$1,FALSE)/10000</f>
        <v>26824760.323195074</v>
      </c>
      <c r="I45" s="27">
        <f>VLOOKUP("CHN.NY.GDP.MKTP.KD",AREA_WB_6ATTRS,Seq!G$1,FALSE)/10000</f>
        <v>30446102.966826372</v>
      </c>
      <c r="J45" s="27">
        <f>VLOOKUP("CHN.NY.GDP.MKTP.KD",AREA_WB_6ATTRS,Seq!H$1,FALSE)/10000</f>
        <v>33125360.027907111</v>
      </c>
      <c r="K45" s="27">
        <f>VLOOKUP("CHN.NY.GDP.MKTP.KD",AREA_WB_6ATTRS,Seq!I$1,FALSE)/10000</f>
        <v>36967901.791144341</v>
      </c>
      <c r="L45" s="27">
        <f>VLOOKUP("CHN.NY.GDP.MKTP.KD",AREA_WB_6ATTRS,Seq!J$1,FALSE)/10000</f>
        <v>41145274.693543643</v>
      </c>
      <c r="M45" s="27">
        <f>VLOOKUP("CHN.NY.GDP.MKTP.KD",AREA_WB_6ATTRS,Seq!K$1,FALSE)/10000</f>
        <v>42832230.955979005</v>
      </c>
      <c r="N45" s="27">
        <f>VLOOKUP("CHN.NY.GDP.MKTP.KD",AREA_WB_6ATTRS,Seq!L$1,FALSE)/10000</f>
        <v>44459855.73230619</v>
      </c>
      <c r="O45" s="27">
        <f>VLOOKUP("CHN.NY.GDP.MKTP.KD",AREA_WB_6ATTRS,Seq!M$1,FALSE)/10000</f>
        <v>48550162.459678344</v>
      </c>
      <c r="P45" s="27">
        <f>VLOOKUP("CHN.NY.GDP.MKTP.KD",AREA_WB_6ATTRS,Seq!N$1,FALSE)/10000</f>
        <v>55444285.528952621</v>
      </c>
      <c r="Q45" s="27">
        <f>VLOOKUP("CHN.NY.GDP.MKTP.KD",AREA_WB_6ATTRS,Seq!O$1,FALSE)/10000</f>
        <v>63206485.503006078</v>
      </c>
      <c r="R45" s="27">
        <f>VLOOKUP("CHN.NY.GDP.MKTP.KD",AREA_WB_6ATTRS,Seq!P$1,FALSE)/10000</f>
        <v>71486535.103899792</v>
      </c>
      <c r="S45" s="27">
        <f>VLOOKUP("CHN.NY.GDP.MKTP.KD",AREA_WB_6ATTRS,Seq!Q$1,FALSE)/10000</f>
        <v>79278567.430224851</v>
      </c>
      <c r="T45" s="27">
        <f>VLOOKUP("CHN.NY.GDP.MKTP.KD",AREA_WB_6ATTRS,Seq!R$1,FALSE)/10000</f>
        <v>87206424.173247412</v>
      </c>
      <c r="U45" s="27">
        <f>VLOOKUP("CHN.NY.GDP.MKTP.KD",AREA_WB_6ATTRS,Seq!S$1,FALSE)/10000</f>
        <v>95316621.621359423</v>
      </c>
      <c r="V45" s="27">
        <f>VLOOKUP("CHN.NY.GDP.MKTP.KD",AREA_WB_6ATTRS,Seq!T$1,FALSE)/10000</f>
        <v>102751318.10782552</v>
      </c>
      <c r="W45" s="27">
        <f>VLOOKUP("CHN.NY.GDP.MKTP.KD",AREA_WB_6ATTRS,Seq!U$1,FALSE)/10000</f>
        <v>110560418.28402025</v>
      </c>
      <c r="X45" s="27">
        <f>VLOOKUP("CHN.NY.GDP.MKTP.KD",AREA_WB_6ATTRS,Seq!V$1,FALSE)/10000</f>
        <v>119847493.41987793</v>
      </c>
      <c r="Y45" s="27">
        <f>VLOOKUP("CHN.NY.GDP.MKTP.KD",AREA_WB_6ATTRS,Seq!W$1,FALSE)/10000</f>
        <v>129794835.37372778</v>
      </c>
      <c r="Z45" s="27">
        <f>VLOOKUP("CHN.NY.GDP.MKTP.KD",AREA_WB_6ATTRS,Seq!X$1,FALSE)/10000</f>
        <v>141606165.392737</v>
      </c>
      <c r="AA45" s="27">
        <f>VLOOKUP("CHN.NY.GDP.MKTP.KD",AREA_WB_6ATTRS,Seq!Y$1,FALSE)/10000</f>
        <v>155766781.9320105</v>
      </c>
      <c r="AB45" s="27">
        <f>VLOOKUP("CHN.NY.GDP.MKTP.KD",AREA_WB_6ATTRS,Seq!Z$1,FALSE)/10000</f>
        <v>171499226.90714428</v>
      </c>
      <c r="AC45" s="27">
        <f>VLOOKUP("CHN.NY.GDP.MKTP.KD",AREA_WB_6ATTRS,Seq!AA$1,FALSE)/10000</f>
        <v>190878639.54765138</v>
      </c>
      <c r="AD45" s="27">
        <f>VLOOKUP("CHN.NY.GDP.MKTP.KD",AREA_WB_6ATTRS,Seq!AB$1,FALSE)/10000</f>
        <v>215120226.77020231</v>
      </c>
      <c r="AE45" s="27">
        <f>VLOOKUP("CHN.NY.GDP.MKTP.KD",AREA_WB_6ATTRS,Seq!AC$1,FALSE)/10000</f>
        <v>245667298.97157177</v>
      </c>
      <c r="AF45" s="27">
        <f>VLOOKUP("CHN.NY.GDP.MKTP.KD",AREA_WB_6ATTRS,Seq!AD$1,FALSE)/10000</f>
        <v>269251359.67284226</v>
      </c>
      <c r="AG45" s="27">
        <f>VLOOKUP("CHN.NY.GDP.MKTP.KD",AREA_WB_6ATTRS,Seq!AE$1,FALSE)/10000</f>
        <v>294022484.76274431</v>
      </c>
      <c r="AH45" s="27">
        <f>VLOOKUP("CHN.NY.GDP.MKTP.KD",AREA_WB_6ATTRS,Seq!AF$1,FALSE)/10000</f>
        <v>324600823.17806971</v>
      </c>
      <c r="AI45" s="27">
        <f>VLOOKUP("CHN.NY.GDP.MKTP.KD",AREA_WB_6ATTRS,Seq!AG$1,FALSE)/10000</f>
        <v>354139498.08727396</v>
      </c>
      <c r="AJ45" s="27"/>
      <c r="AK45" s="27"/>
      <c r="AL45" s="27"/>
      <c r="AM45" s="27"/>
      <c r="AN45" s="27"/>
      <c r="AO45" s="27"/>
      <c r="AP45" s="27" t="str">
        <f>IFERROR(VLOOKUP(CONCATENATE($C45, ".NY.GDP.MKTP.KD"),AREA_WB_6ATTRS,Seq!B$1,FALSE)/10000,".")</f>
        <v>.</v>
      </c>
      <c r="AQ45" s="27" t="str">
        <f>IFERROR(VLOOKUP(CONCATENATE($C45, ".NY.GDP.MKTP.KD"),AREA_WB_6ATTRS,Seq!C$1,FALSE)/10000,".")</f>
        <v>.</v>
      </c>
      <c r="AR45" s="27" t="str">
        <f>IFERROR(VLOOKUP(CONCATENATE($C45, ".NY.GDP.MKTP.KD"),AREA_WB_6ATTRS,Seq!D$1,FALSE)/10000,".")</f>
        <v>.</v>
      </c>
      <c r="AS45" s="27" t="str">
        <f>IFERROR(VLOOKUP(CONCATENATE($C45, ".NY.GDP.MKTP.KD"),AREA_WB_6ATTRS,Seq!E$1,FALSE)/10000,".")</f>
        <v>.</v>
      </c>
      <c r="AT45" s="27" t="str">
        <f>IFERROR(VLOOKUP(CONCATENATE($C45, ".NY.GDP.MKTP.KD"),AREA_WB_6ATTRS,Seq!F$1,FALSE)/10000,".")</f>
        <v>.</v>
      </c>
      <c r="AU45" s="27">
        <f>IFERROR(VLOOKUP(CONCATENATE($C45, ".NY.GDP.MKTP.KD"),AREA_WB_6ATTRS,Seq!G$1,FALSE)/10000,".")</f>
        <v>721873.78601535247</v>
      </c>
      <c r="AV45" s="27">
        <f>IFERROR(VLOOKUP(CONCATENATE($C45, ".NY.GDP.MKTP.KD"),AREA_WB_6ATTRS,Seq!H$1,FALSE)/10000,".")</f>
        <v>742086.25202378142</v>
      </c>
      <c r="AW45" s="27">
        <f>IFERROR(VLOOKUP(CONCATENATE($C45, ".NY.GDP.MKTP.KD"),AREA_WB_6ATTRS,Seq!I$1,FALSE)/10000,".")</f>
        <v>800711.06593366351</v>
      </c>
      <c r="AX45" s="27">
        <f>IFERROR(VLOOKUP(CONCATENATE($C45, ".NY.GDP.MKTP.KD"),AREA_WB_6ATTRS,Seq!J$1,FALSE)/10000,".")</f>
        <v>845550.88562594447</v>
      </c>
      <c r="AY45" s="27">
        <f>IFERROR(VLOOKUP(CONCATENATE($C45, ".NY.GDP.MKTP.KD"),AREA_WB_6ATTRS,Seq!K$1,FALSE)/10000,".")</f>
        <v>848933.08916844858</v>
      </c>
      <c r="AZ45" s="27">
        <f>IFERROR(VLOOKUP(CONCATENATE($C45, ".NY.GDP.MKTP.KD"),AREA_WB_6ATTRS,Seq!L$1,FALSE)/10000,".")</f>
        <v>846386.28990094445</v>
      </c>
      <c r="BA45" s="27">
        <f>IFERROR(VLOOKUP(CONCATENATE($C45, ".NY.GDP.MKTP.KD"),AREA_WB_6ATTRS,Seq!M$1,FALSE)/10000,".")</f>
        <v>836229.65442213404</v>
      </c>
      <c r="BB45" s="27">
        <f>IFERROR(VLOOKUP(CONCATENATE($C45, ".NY.GDP.MKTP.KD"),AREA_WB_6ATTRS,Seq!N$1,FALSE)/10000,".")</f>
        <v>778529.80826700735</v>
      </c>
      <c r="BC45" s="27">
        <f>IFERROR(VLOOKUP(CONCATENATE($C45, ".NY.GDP.MKTP.KD"),AREA_WB_6ATTRS,Seq!O$1,FALSE)/10000,".")</f>
        <v>586232.94562505628</v>
      </c>
      <c r="BD45" s="27">
        <f>IFERROR(VLOOKUP(CONCATENATE($C45, ".NY.GDP.MKTP.KD"),AREA_WB_6ATTRS,Seq!P$1,FALSE)/10000,".")</f>
        <v>606751.09872193192</v>
      </c>
      <c r="BE45" s="27">
        <f>IFERROR(VLOOKUP(CONCATENATE($C45, ".NY.GDP.MKTP.KD"),AREA_WB_6ATTRS,Seq!Q$1,FALSE)/10000,".")</f>
        <v>669853.21298901225</v>
      </c>
      <c r="BF45" s="27">
        <f>IFERROR(VLOOKUP(CONCATENATE($C45, ".NY.GDP.MKTP.KD"),AREA_WB_6ATTRS,Seq!R$1,FALSE)/10000,".")</f>
        <v>744876.77284378314</v>
      </c>
      <c r="BG45" s="27">
        <f>IFERROR(VLOOKUP(CONCATENATE($C45, ".NY.GDP.MKTP.KD"),AREA_WB_6ATTRS,Seq!S$1,FALSE)/10000,".")</f>
        <v>803722.03789844213</v>
      </c>
      <c r="BH45" s="27">
        <f>IFERROR(VLOOKUP(CONCATENATE($C45, ".NY.GDP.MKTP.KD"),AREA_WB_6ATTRS,Seq!T$1,FALSE)/10000,".")</f>
        <v>858413.41063580441</v>
      </c>
      <c r="BI45" s="27">
        <f>IFERROR(VLOOKUP(CONCATENATE($C45, ".NY.GDP.MKTP.KD"),AREA_WB_6ATTRS,Seq!U$1,FALSE)/10000,".")</f>
        <v>886224.28549228457</v>
      </c>
      <c r="BJ45" s="27">
        <f>IFERROR(VLOOKUP(CONCATENATE($C45, ".NY.GDP.MKTP.KD"),AREA_WB_6ATTRS,Seq!V$1,FALSE)/10000,".")</f>
        <v>912918.03605218604</v>
      </c>
      <c r="BK45" s="27">
        <f>IFERROR(VLOOKUP(CONCATENATE($C45, ".NY.GDP.MKTP.KD"),AREA_WB_6ATTRS,Seq!W$1,FALSE)/10000,".")</f>
        <v>941601.61238920328</v>
      </c>
      <c r="BL45" s="27">
        <f>IFERROR(VLOOKUP(CONCATENATE($C45, ".NY.GDP.MKTP.KD"),AREA_WB_6ATTRS,Seq!X$1,FALSE)/10000,".")</f>
        <v>1078044.8533687331</v>
      </c>
      <c r="BM45" s="27">
        <f>IFERROR(VLOOKUP(CONCATENATE($C45, ".NY.GDP.MKTP.KD"),AREA_WB_6ATTRS,Seq!Y$1,FALSE)/10000,".")</f>
        <v>1113709.5732432054</v>
      </c>
      <c r="BN45" s="27">
        <f>IFERROR(VLOOKUP(CONCATENATE($C45, ".NY.GDP.MKTP.KD"),AREA_WB_6ATTRS,Seq!Z$1,FALSE)/10000,".")</f>
        <v>1238253.573855469</v>
      </c>
      <c r="BO45" s="27">
        <f>IFERROR(VLOOKUP(CONCATENATE($C45, ".NY.GDP.MKTP.KD"),AREA_WB_6ATTRS,Seq!AA$1,FALSE)/10000,".")</f>
        <v>1464377.850735513</v>
      </c>
      <c r="BP45" s="27">
        <f>IFERROR(VLOOKUP(CONCATENATE($C45, ".NY.GDP.MKTP.KD"),AREA_WB_6ATTRS,Seq!AB$1,FALSE)/10000,".")</f>
        <v>1768016.888077752</v>
      </c>
      <c r="BQ45" s="27">
        <f>IFERROR(VLOOKUP(CONCATENATE($C45, ".NY.GDP.MKTP.KD"),AREA_WB_6ATTRS,Seq!AC$1,FALSE)/10000,".")</f>
        <v>2167466.819708765</v>
      </c>
      <c r="BR45" s="27">
        <f>IFERROR(VLOOKUP(CONCATENATE($C45, ".NY.GDP.MKTP.KD"),AREA_WB_6ATTRS,Seq!AD$1,FALSE)/10000,".")</f>
        <v>2466947.8551835516</v>
      </c>
      <c r="BS45" s="27">
        <f>IFERROR(VLOOKUP(CONCATENATE($C45, ".NY.GDP.MKTP.KD"),AREA_WB_6ATTRS,Seq!AE$1,FALSE)/10000,".")</f>
        <v>2526473.1265146406</v>
      </c>
      <c r="BT45" s="27">
        <f>IFERROR(VLOOKUP(CONCATENATE($C45, ".NY.GDP.MKTP.KD"),AREA_WB_6ATTRS,Seq!AF$1,FALSE)/10000,".")</f>
        <v>2612566.3270242708</v>
      </c>
      <c r="BU45" s="27">
        <f>IFERROR(VLOOKUP(CONCATENATE($C45, ".NY.GDP.MKTP.KD"),AREA_WB_6ATTRS,Seq!AG$1,FALSE)/10000,".")</f>
        <v>2701393.5821430963</v>
      </c>
      <c r="BV45" s="27"/>
      <c r="BW45" s="27"/>
      <c r="BX45" s="27"/>
      <c r="BY45" s="27"/>
      <c r="BZ45" s="27"/>
      <c r="CA45" s="27"/>
      <c r="CB45" s="27"/>
      <c r="CC45" s="27">
        <f>CNPop!A$48</f>
        <v>5.0000000000000001E-3</v>
      </c>
      <c r="CD45" s="27">
        <f>CNPop!B$48</f>
        <v>6.0000000000000001E-3</v>
      </c>
      <c r="CE45" s="27">
        <f>CNPop!C$48</f>
        <v>6.0000000000000001E-3</v>
      </c>
      <c r="CF45" s="27">
        <f>CNPop!D$48</f>
        <v>7.0000000000000001E-3</v>
      </c>
      <c r="CG45" s="27">
        <f>CNPop!E$48</f>
        <v>7.0000000000000001E-3</v>
      </c>
      <c r="CH45" s="27">
        <f>CNPop!F$48</f>
        <v>8.0000000000000002E-3</v>
      </c>
      <c r="CI45" s="27">
        <f>CNPop!G$48</f>
        <v>8.9999999999999993E-3</v>
      </c>
      <c r="CJ45" s="27">
        <f>CNPop!H$48</f>
        <v>0.01</v>
      </c>
      <c r="CK45" s="27">
        <f>CNPop!I$48</f>
        <v>1.0999999999999999E-2</v>
      </c>
      <c r="CL45" s="27">
        <f>CNPop!J$48</f>
        <v>1.2E-2</v>
      </c>
      <c r="CM45" s="27">
        <f>CNPop!K$48</f>
        <v>1.4E-2</v>
      </c>
      <c r="CN45" s="27">
        <f>CNPop!L$48</f>
        <v>1.6E-2</v>
      </c>
      <c r="CO45" s="27">
        <f>CNPop!M$48</f>
        <v>1.7000000000000001E-2</v>
      </c>
      <c r="CP45" s="27">
        <f>CNPop!N$48</f>
        <v>1.9E-2</v>
      </c>
      <c r="CQ45" s="27">
        <f>CNPop!O$48</f>
        <v>2.1000000000000001E-2</v>
      </c>
      <c r="CR45" s="27">
        <f>CNPop!P$48</f>
        <v>2.3E-2</v>
      </c>
      <c r="CS45" s="27">
        <f>CNPop!Q$48</f>
        <v>2.5999999999999999E-2</v>
      </c>
      <c r="CT45" s="27">
        <f>CNPop!R$48</f>
        <v>2.8000000000000001E-2</v>
      </c>
      <c r="CU45" s="27">
        <f>CNPop!S$48</f>
        <v>0.03</v>
      </c>
      <c r="CV45" s="27">
        <f>CNPop!T$48</f>
        <v>3.3000000000000002E-2</v>
      </c>
      <c r="CW45" s="27">
        <f>CNPop!U$48</f>
        <v>3.5999999999999997E-2</v>
      </c>
      <c r="CX45" s="27">
        <f>CNPop!V$48</f>
        <v>3.9E-2</v>
      </c>
      <c r="CY45" s="27">
        <f>CNPop!W$48</f>
        <v>4.2000000000000003E-2</v>
      </c>
      <c r="CZ45" s="27">
        <f>CNPop!X$48</f>
        <v>4.4999999999999998E-2</v>
      </c>
      <c r="DA45" s="27">
        <f>CNPop!Y$48</f>
        <v>4.9000000000000002E-2</v>
      </c>
      <c r="DB45" s="27">
        <f>CNPop!Z$48</f>
        <v>5.1999999999999998E-2</v>
      </c>
      <c r="DC45" s="27">
        <f>CNPop!AA$48</f>
        <v>5.6000000000000001E-2</v>
      </c>
      <c r="DD45" s="27">
        <f>CNPop!AB$48</f>
        <v>0.06</v>
      </c>
      <c r="DE45" s="27">
        <f>CNPop!AC$48</f>
        <v>6.3E-2</v>
      </c>
      <c r="DF45" s="27">
        <f>CNPop!AD$48</f>
        <v>6.8000000000000005E-2</v>
      </c>
      <c r="DG45" s="27">
        <f>CNPop!AE$48</f>
        <v>7.1999999999999995E-2</v>
      </c>
      <c r="DH45" s="27">
        <f>CNPop!AF$48</f>
        <v>7.5999999999999998E-2</v>
      </c>
      <c r="DI45" s="27">
        <f>CNPop!AG$48</f>
        <v>8.1000000000000003E-2</v>
      </c>
      <c r="DJ45" s="27">
        <f>CNPop!AH$48</f>
        <v>8.5000000000000006E-2</v>
      </c>
      <c r="DK45" s="27">
        <f>CNPop!AI$48</f>
        <v>0.09</v>
      </c>
      <c r="DL45" s="27">
        <f>CNPop!AJ$48</f>
        <v>9.5000000000000001E-2</v>
      </c>
      <c r="DM45" s="27">
        <f>CNPop!AK$48</f>
        <v>0.1</v>
      </c>
      <c r="DN45" s="27"/>
      <c r="DO45" s="27" t="str">
        <f t="shared" si="54"/>
        <v>.</v>
      </c>
      <c r="DP45" s="27" t="str">
        <f t="shared" si="55"/>
        <v>.</v>
      </c>
      <c r="DQ45" s="27" t="str">
        <f t="shared" si="56"/>
        <v>.</v>
      </c>
      <c r="DR45" s="27" t="str">
        <f t="shared" si="57"/>
        <v>.</v>
      </c>
      <c r="DS45" s="27" t="str">
        <f t="shared" si="58"/>
        <v>.</v>
      </c>
      <c r="DT45" s="27" t="str">
        <f t="shared" si="59"/>
        <v>.</v>
      </c>
      <c r="DU45" s="27" t="str">
        <f t="shared" si="60"/>
        <v>.</v>
      </c>
      <c r="DV45" s="27" t="str">
        <f t="shared" si="61"/>
        <v>.</v>
      </c>
      <c r="DW45" s="27" t="str">
        <f t="shared" si="62"/>
        <v>.</v>
      </c>
      <c r="DX45" s="27" t="str">
        <f t="shared" si="63"/>
        <v>.</v>
      </c>
      <c r="DY45" s="27" t="str">
        <f t="shared" si="64"/>
        <v>.</v>
      </c>
      <c r="DZ45" s="27" t="str">
        <f t="shared" si="65"/>
        <v>.</v>
      </c>
      <c r="EA45" s="27" t="str">
        <f t="shared" si="66"/>
        <v>.</v>
      </c>
      <c r="EB45" s="27" t="str">
        <f t="shared" si="67"/>
        <v>.</v>
      </c>
      <c r="EC45" s="27" t="str">
        <f t="shared" si="68"/>
        <v>.</v>
      </c>
      <c r="ED45" s="27" t="str">
        <f t="shared" si="69"/>
        <v>.</v>
      </c>
      <c r="EE45" s="27" t="str">
        <f t="shared" si="70"/>
        <v>.</v>
      </c>
      <c r="EF45" s="27" t="str">
        <f t="shared" si="71"/>
        <v>.</v>
      </c>
      <c r="EG45" s="27" t="str">
        <f t="shared" si="72"/>
        <v>.</v>
      </c>
      <c r="EH45" s="27" t="str">
        <f t="shared" si="73"/>
        <v>.</v>
      </c>
      <c r="EI45" s="27" t="str">
        <f t="shared" si="74"/>
        <v>.</v>
      </c>
      <c r="EJ45" s="27" t="str">
        <f t="shared" si="75"/>
        <v>.</v>
      </c>
      <c r="EK45" s="27" t="str">
        <f t="shared" si="76"/>
        <v>.</v>
      </c>
      <c r="EL45" s="27" t="str">
        <f t="shared" si="77"/>
        <v>.</v>
      </c>
      <c r="EM45" s="27" t="str">
        <f t="shared" si="78"/>
        <v>.</v>
      </c>
      <c r="EN45" s="27" t="str">
        <f t="shared" si="79"/>
        <v>.</v>
      </c>
      <c r="EO45" s="27" t="str">
        <f t="shared" si="80"/>
        <v>.</v>
      </c>
      <c r="EP45" s="27" t="str">
        <f t="shared" si="37"/>
        <v>.</v>
      </c>
      <c r="EQ45" s="27" t="str">
        <f t="shared" si="38"/>
        <v>.</v>
      </c>
      <c r="ER45" s="27" t="str">
        <f t="shared" si="88"/>
        <v>.</v>
      </c>
      <c r="ES45" s="27" t="str">
        <f t="shared" si="88"/>
        <v>.</v>
      </c>
      <c r="ET45" s="27" t="str">
        <f t="shared" si="88"/>
        <v>.</v>
      </c>
      <c r="EU45" s="27"/>
      <c r="EV45" s="27"/>
      <c r="EW45" s="27"/>
      <c r="EX45" s="27"/>
      <c r="EY45" s="27"/>
      <c r="EZ45" s="27" t="str">
        <f>IFERROR(VLOOKUP(CONCATENATE($C45,".SL.TLF.TERT.ZS"),AREA_WB_6ATTRS,Seq!B$1,FALSE)/100,".")</f>
        <v>.</v>
      </c>
      <c r="FA45" s="27" t="str">
        <f>IFERROR(VLOOKUP(CONCATENATE($C45,".SL.TLF.TERT.ZS"),AREA_WB_6ATTRS,Seq!C$1,FALSE)/100,".")</f>
        <v>.</v>
      </c>
      <c r="FB45" s="27" t="str">
        <f>IFERROR(VLOOKUP(CONCATENATE($C45,".SL.TLF.TERT.ZS"),AREA_WB_6ATTRS,Seq!D$1,FALSE)/100,".")</f>
        <v>.</v>
      </c>
      <c r="FC45" s="27" t="str">
        <f>IFERROR(VLOOKUP(CONCATENATE($C45,".SL.TLF.TERT.ZS"),AREA_WB_6ATTRS,Seq!E$1,FALSE)/100,".")</f>
        <v>.</v>
      </c>
      <c r="FD45" s="27" t="str">
        <f>IFERROR(VLOOKUP(CONCATENATE($C45,".SL.TLF.TERT.ZS"),AREA_WB_6ATTRS,Seq!F$1,FALSE)/100,".")</f>
        <v>.</v>
      </c>
      <c r="FE45" s="27" t="str">
        <f>IFERROR(VLOOKUP(CONCATENATE($C45,".SL.TLF.TERT.ZS"),AREA_WB_6ATTRS,Seq!G$1,FALSE)/100,".")</f>
        <v>.</v>
      </c>
      <c r="FF45" s="27" t="str">
        <f>IFERROR(VLOOKUP(CONCATENATE($C45,".SL.TLF.TERT.ZS"),AREA_WB_6ATTRS,Seq!H$1,FALSE)/100,".")</f>
        <v>.</v>
      </c>
      <c r="FG45" s="27" t="str">
        <f>IFERROR(VLOOKUP(CONCATENATE($C45,".SL.TLF.TERT.ZS"),AREA_WB_6ATTRS,Seq!I$1,FALSE)/100,".")</f>
        <v>.</v>
      </c>
      <c r="FH45" s="27" t="str">
        <f>IFERROR(VLOOKUP(CONCATENATE($C45,".SL.TLF.TERT.ZS"),AREA_WB_6ATTRS,Seq!J$1,FALSE)/100,".")</f>
        <v>.</v>
      </c>
      <c r="FI45" s="27" t="str">
        <f>IFERROR(VLOOKUP(CONCATENATE($C45,".SL.TLF.TERT.ZS"),AREA_WB_6ATTRS,Seq!K$1,FALSE)/100,".")</f>
        <v>.</v>
      </c>
      <c r="FJ45" s="27" t="str">
        <f>IFERROR(VLOOKUP(CONCATENATE($C45,".SL.TLF.TERT.ZS"),AREA_WB_6ATTRS,Seq!L$1,FALSE)/100,".")</f>
        <v>.</v>
      </c>
      <c r="FK45" s="27" t="str">
        <f>IFERROR(VLOOKUP(CONCATENATE($C45,".SL.TLF.TERT.ZS"),AREA_WB_6ATTRS,Seq!M$1,FALSE)/100,".")</f>
        <v>.</v>
      </c>
      <c r="FL45" s="27" t="str">
        <f>IFERROR(VLOOKUP(CONCATENATE($C45,".SL.TLF.TERT.ZS"),AREA_WB_6ATTRS,Seq!N$1,FALSE)/100,".")</f>
        <v>.</v>
      </c>
      <c r="FM45" s="27" t="str">
        <f>IFERROR(VLOOKUP(CONCATENATE($C45,".SL.TLF.TERT.ZS"),AREA_WB_6ATTRS,Seq!O$1,FALSE)/100,".")</f>
        <v>.</v>
      </c>
      <c r="FN45" s="27" t="str">
        <f>IFERROR(VLOOKUP(CONCATENATE($C45,".SL.TLF.TERT.ZS"),AREA_WB_6ATTRS,Seq!P$1,FALSE)/100,".")</f>
        <v>.</v>
      </c>
      <c r="FO45" s="27" t="str">
        <f>IFERROR(VLOOKUP(CONCATENATE($C45,".SL.TLF.TERT.ZS"),AREA_WB_6ATTRS,Seq!Q$1,FALSE)/100,".")</f>
        <v>.</v>
      </c>
      <c r="FP45" s="27" t="str">
        <f>IFERROR(VLOOKUP(CONCATENATE($C45,".SL.TLF.TERT.ZS"),AREA_WB_6ATTRS,Seq!R$1,FALSE)/100,".")</f>
        <v>.</v>
      </c>
      <c r="FQ45" s="27" t="str">
        <f>IFERROR(VLOOKUP(CONCATENATE($C45,".SL.TLF.TERT.ZS"),AREA_WB_6ATTRS,Seq!S$1,FALSE)/100,".")</f>
        <v>.</v>
      </c>
      <c r="FR45" s="27" t="str">
        <f>IFERROR(VLOOKUP(CONCATENATE($C45,".SL.TLF.TERT.ZS"),AREA_WB_6ATTRS,Seq!T$1,FALSE)/100,".")</f>
        <v>.</v>
      </c>
      <c r="FS45" s="27" t="str">
        <f>IFERROR(VLOOKUP(CONCATENATE($C45,".SL.TLF.TERT.ZS"),AREA_WB_6ATTRS,Seq!U$1,FALSE)/100,".")</f>
        <v>.</v>
      </c>
      <c r="FT45" s="27" t="str">
        <f>IFERROR(VLOOKUP(CONCATENATE($C45,".SL.TLF.TERT.ZS"),AREA_WB_6ATTRS,Seq!V$1,FALSE)/100,".")</f>
        <v>.</v>
      </c>
      <c r="FU45" s="27" t="str">
        <f>IFERROR(VLOOKUP(CONCATENATE($C45,".SL.TLF.TERT.ZS"),AREA_WB_6ATTRS,Seq!W$1,FALSE)/100,".")</f>
        <v>.</v>
      </c>
      <c r="FV45" s="27" t="str">
        <f>IFERROR(VLOOKUP(CONCATENATE($C45,".SL.TLF.TERT.ZS"),AREA_WB_6ATTRS,Seq!X$1,FALSE)/100,".")</f>
        <v>.</v>
      </c>
      <c r="FW45" s="27" t="str">
        <f>IFERROR(VLOOKUP(CONCATENATE($C45,".SL.TLF.TERT.ZS"),AREA_WB_6ATTRS,Seq!Y$1,FALSE)/100,".")</f>
        <v>.</v>
      </c>
      <c r="FX45" s="27" t="str">
        <f>IFERROR(VLOOKUP(CONCATENATE($C45,".SL.TLF.TERT.ZS"),AREA_WB_6ATTRS,Seq!Z$1,FALSE)/100,".")</f>
        <v>.</v>
      </c>
      <c r="FY45" s="27" t="str">
        <f>IFERROR(VLOOKUP(CONCATENATE($C45,".SL.TLF.TERT.ZS"),AREA_WB_6ATTRS,Seq!AA$1,FALSE)/100,".")</f>
        <v>.</v>
      </c>
      <c r="FZ45" s="27" t="str">
        <f>IFERROR(VLOOKUP(CONCATENATE($C45,".SL.TLF.TERT.ZS"),AREA_WB_6ATTRS,Seq!AB$1,FALSE)/100,".")</f>
        <v>.</v>
      </c>
      <c r="GA45" s="27" t="str">
        <f>IFERROR(VLOOKUP(CONCATENATE($C45,".SL.TLF.TERT.ZS"),AREA_WB_6ATTRS,Seq!AC$1,FALSE)/100,".")</f>
        <v>.</v>
      </c>
      <c r="GB45" s="27" t="str">
        <f>IFERROR(VLOOKUP(CONCATENATE($C45,".SL.TLF.TERT.ZS"),AREA_WB_6ATTRS,Seq!AD$1,FALSE)/100,".")</f>
        <v>.</v>
      </c>
      <c r="GC45" s="27" t="str">
        <f>IFERROR(VLOOKUP(CONCATENATE($C45,".SL.TLF.TERT.ZS"),AREA_WB_6ATTRS,Seq!AE$1,FALSE)/100,".")</f>
        <v>.</v>
      </c>
      <c r="GD45" s="27" t="str">
        <f>IFERROR(VLOOKUP(CONCATENATE($C45,".SL.TLF.TERT.ZS"),AREA_WB_6ATTRS,Seq!AF$1,FALSE)/100,".")</f>
        <v>.</v>
      </c>
      <c r="GE45" s="27" t="str">
        <f>IFERROR(VLOOKUP(CONCATENATE($C45,".SL.TLF.TERT.ZS"),AREA_WB_6ATTRS,Seq!AG$1,FALSE)/100,".")</f>
        <v>.</v>
      </c>
      <c r="GF45" s="27" t="str">
        <f>IFERROR(VLOOKUP(CONCATENATE($C45,".SL.TLF.TERT.ZS"),AREA_WB_6ATTRS,Seq!AH$1,FALSE)/100,".")</f>
        <v>.</v>
      </c>
      <c r="GG45" s="27" t="str">
        <f>IFERROR(VLOOKUP(CONCATENATE($C45,".SL.TLF.TERT.ZS"),AREA_WB_6ATTRS,Seq!AI$1,FALSE)/100,".")</f>
        <v>.</v>
      </c>
      <c r="GH45" s="27" t="str">
        <f>IFERROR(VLOOKUP(CONCATENATE($C45,".SL.TLF.TERT.ZS"),AREA_WB_6ATTRS,Seq!AJ$1,FALSE)/100,".")</f>
        <v>.</v>
      </c>
      <c r="GI45" s="27" t="str">
        <f>IFERROR(VLOOKUP(CONCATENATE($C45,".SL.TLF.TERT.ZS"),AREA_WB_6ATTRS,Seq!AK$1,FALSE)/100,".")</f>
        <v>.</v>
      </c>
      <c r="GJ45" s="27" t="str">
        <f>IFERROR(VLOOKUP(CONCATENATE($C45,".SL.TLF.TERT.ZS"),AREA_WB_6ATTRS,Seq!AL$1,FALSE)/100,".")</f>
        <v>.</v>
      </c>
      <c r="GK45" s="27"/>
      <c r="GL45" s="27"/>
      <c r="GM45" s="27" t="str">
        <f t="shared" si="81"/>
        <v>.</v>
      </c>
      <c r="GN45" s="27" t="str">
        <f t="shared" si="82"/>
        <v>.</v>
      </c>
      <c r="GO45" s="27">
        <f t="shared" si="40"/>
        <v>7.0030374974841591E-3</v>
      </c>
      <c r="GP45" s="27"/>
      <c r="GQ45" s="9" t="str">
        <f>IF(VLOOKUP($B45,EM_80!$B$1:$C$201,2,FALSE)&gt;0,VLOOKUP($B45,EM_80!$B$1:$C$201,2,FALSE),".")</f>
        <v>.</v>
      </c>
      <c r="GR45" s="9" t="str">
        <f t="shared" si="83"/>
        <v>.</v>
      </c>
      <c r="GS45" s="9">
        <f t="shared" si="31"/>
        <v>100000</v>
      </c>
      <c r="GU45">
        <f t="shared" si="84"/>
        <v>7854004</v>
      </c>
      <c r="GV45">
        <f t="shared" si="85"/>
        <v>10661460</v>
      </c>
      <c r="GW45">
        <f t="shared" si="86"/>
        <v>14279518</v>
      </c>
      <c r="GX45">
        <f t="shared" si="87"/>
        <v>19081912</v>
      </c>
      <c r="GZ45" s="9" t="str">
        <f>IF(ISNA(VLOOKUP($B45,Area_EM_90,Seq!C$1,FALSE)),".",VLOOKUP($B45,Area_EM_90,Seq!C$1,FALSE))</f>
        <v>.</v>
      </c>
      <c r="HA45" s="9" t="str">
        <f>IF(ISNA(VLOOKUP($B45,Area_EM_90,Seq!D$1,FALSE)),".",VLOOKUP($B45,Area_EM_90,Seq!D$1,FALSE))</f>
        <v>.</v>
      </c>
      <c r="HB45" s="9" t="str">
        <f>IF(ISNA(VLOOKUP($B45,Area_EM_90,Seq!E$1,FALSE)),".",VLOOKUP($B45,Area_EM_90,Seq!E$1,FALSE))</f>
        <v>.</v>
      </c>
      <c r="HC45" s="9" t="str">
        <f>IF(ISNA(VLOOKUP($B45,Area_EM_90,Seq!F$1,FALSE)),".",VLOOKUP($B45,Area_EM_90,Seq!F$1,FALSE))</f>
        <v>.</v>
      </c>
      <c r="HD45" s="9" t="str">
        <f>IF(ISNA(VLOOKUP($B45,Area_EM_90,Seq!G$1,FALSE)),".",VLOOKUP($B45,Area_EM_90,Seq!G$1,FALSE))</f>
        <v>.</v>
      </c>
      <c r="HE45" s="9" t="str">
        <f>IF(ISNA(VLOOKUP($B45,Area_EM_90,Seq!H$1,FALSE)),".",VLOOKUP($B45,Area_EM_90,Seq!H$1,FALSE))</f>
        <v>.</v>
      </c>
      <c r="HF45" s="9" t="str">
        <f>IF(ISNA(VLOOKUP($B45,Area_EM_90,Seq!I$1,FALSE)),".",VLOOKUP($B45,Area_EM_90,Seq!I$1,FALSE))</f>
        <v>.</v>
      </c>
      <c r="HG45" s="9" t="str">
        <f>IF(ISNA(VLOOKUP($B45,Area_EM_90,Seq!J$1,FALSE)),".",VLOOKUP($B45,Area_EM_90,Seq!J$1,FALSE))</f>
        <v>.</v>
      </c>
      <c r="HH45" s="9" t="str">
        <f>IF(ISNA(VLOOKUP($B45,Area_EM_00,Seq!C$1,FALSE)),".",VLOOKUP($B45,Area_EM_00,Seq!C$1,FALSE))</f>
        <v>.</v>
      </c>
      <c r="HI45" s="9" t="str">
        <f>IF(ISNA(VLOOKUP($B45,Area_EM_00,Seq!D$1,FALSE)),".",VLOOKUP($B45,Area_EM_00,Seq!D$1,FALSE))</f>
        <v>.</v>
      </c>
      <c r="HJ45" s="9" t="str">
        <f>IF(ISNA(VLOOKUP($B45,Area_EM_00,Seq!E$1,FALSE)),".",VLOOKUP($B45,Area_EM_00,Seq!E$1,FALSE))</f>
        <v>.</v>
      </c>
      <c r="HK45" s="9" t="str">
        <f>IF(ISNA(VLOOKUP($B45,Area_EM_00,Seq!F$1,FALSE)),".",VLOOKUP($B45,Area_EM_00,Seq!F$1,FALSE))</f>
        <v>.</v>
      </c>
      <c r="HL45" s="9" t="str">
        <f>IF(ISNA(VLOOKUP($B45,Area_EM_00,Seq!G$1,FALSE)),".",VLOOKUP($B45,Area_EM_00,Seq!G$1,FALSE))</f>
        <v>.</v>
      </c>
      <c r="HM45" s="9" t="str">
        <f>IF(ISNA(VLOOKUP($B45,Area_EM_00,Seq!H$1,FALSE)),".",VLOOKUP($B45,Area_EM_00,Seq!H$1,FALSE))</f>
        <v>.</v>
      </c>
      <c r="HN45" s="9" t="str">
        <f>IF(ISNA(VLOOKUP($B45,Area_EM_00,Seq!I$1,FALSE)),".",VLOOKUP($B45,Area_EM_00,Seq!I$1,FALSE))</f>
        <v>.</v>
      </c>
      <c r="HO45" s="9" t="str">
        <f>IF(ISNA(VLOOKUP($B45,Area_EM_00,Seq!J$1,FALSE)),".",VLOOKUP($B45,Area_EM_00,Seq!J$1,FALSE))</f>
        <v>.</v>
      </c>
      <c r="HQ45" s="27"/>
      <c r="HR45" s="9">
        <f>IFERROR(VLOOKUP($B45,AREA_EM3_60_00,Seq!E$1,FALSE),".")</f>
        <v>18</v>
      </c>
      <c r="HS45" s="9">
        <f>IFERROR(VLOOKUP($B45,AREA_EM3_60_00,Seq!F$1,FALSE),".")</f>
        <v>19</v>
      </c>
      <c r="HT45" s="9">
        <f>IFERROR(VLOOKUP($B45,AREA_EM3_60_00,Seq!G$1,FALSE),".")</f>
        <v>31</v>
      </c>
      <c r="HU45" s="9">
        <f>IFERROR(VLOOKUP($B45,AREA_EM3_10,Seq!B$1,FALSE),".")</f>
        <v>0</v>
      </c>
      <c r="HV45" s="9">
        <f t="shared" si="41"/>
        <v>7854004</v>
      </c>
      <c r="HW45" s="9">
        <f t="shared" si="42"/>
        <v>10661460</v>
      </c>
      <c r="HX45" s="9">
        <f t="shared" si="43"/>
        <v>14279518</v>
      </c>
      <c r="HY45" s="9">
        <f t="shared" si="44"/>
        <v>19081912</v>
      </c>
    </row>
    <row r="46" spans="1:233">
      <c r="A46" s="25" t="s">
        <v>2406</v>
      </c>
      <c r="B46" s="26" t="str">
        <f t="shared" si="0"/>
        <v>Benin</v>
      </c>
      <c r="C46" s="166" t="s">
        <v>1363</v>
      </c>
      <c r="D46" s="27">
        <f>VLOOKUP("CHN.NY.GDP.MKTP.KD",AREA_WB_6ATTRS,Seq!B$1,FALSE)/10000</f>
        <v>18294112.043860689</v>
      </c>
      <c r="E46" s="27">
        <f>VLOOKUP("CHN.NY.GDP.MKTP.KD",AREA_WB_6ATTRS,Seq!C$1,FALSE)/10000</f>
        <v>19245405.87014145</v>
      </c>
      <c r="F46" s="27">
        <f>VLOOKUP("CHN.NY.GDP.MKTP.KD",AREA_WB_6ATTRS,Seq!D$1,FALSE)/10000</f>
        <v>20996737.804324333</v>
      </c>
      <c r="G46" s="27">
        <f>VLOOKUP("CHN.NY.GDP.MKTP.KD",AREA_WB_6ATTRS,Seq!E$1,FALSE)/10000</f>
        <v>23285382.224995762</v>
      </c>
      <c r="H46" s="27">
        <f>VLOOKUP("CHN.NY.GDP.MKTP.KD",AREA_WB_6ATTRS,Seq!F$1,FALSE)/10000</f>
        <v>26824760.323195074</v>
      </c>
      <c r="I46" s="27">
        <f>VLOOKUP("CHN.NY.GDP.MKTP.KD",AREA_WB_6ATTRS,Seq!G$1,FALSE)/10000</f>
        <v>30446102.966826372</v>
      </c>
      <c r="J46" s="27">
        <f>VLOOKUP("CHN.NY.GDP.MKTP.KD",AREA_WB_6ATTRS,Seq!H$1,FALSE)/10000</f>
        <v>33125360.027907111</v>
      </c>
      <c r="K46" s="27">
        <f>VLOOKUP("CHN.NY.GDP.MKTP.KD",AREA_WB_6ATTRS,Seq!I$1,FALSE)/10000</f>
        <v>36967901.791144341</v>
      </c>
      <c r="L46" s="27">
        <f>VLOOKUP("CHN.NY.GDP.MKTP.KD",AREA_WB_6ATTRS,Seq!J$1,FALSE)/10000</f>
        <v>41145274.693543643</v>
      </c>
      <c r="M46" s="27">
        <f>VLOOKUP("CHN.NY.GDP.MKTP.KD",AREA_WB_6ATTRS,Seq!K$1,FALSE)/10000</f>
        <v>42832230.955979005</v>
      </c>
      <c r="N46" s="27">
        <f>VLOOKUP("CHN.NY.GDP.MKTP.KD",AREA_WB_6ATTRS,Seq!L$1,FALSE)/10000</f>
        <v>44459855.73230619</v>
      </c>
      <c r="O46" s="27">
        <f>VLOOKUP("CHN.NY.GDP.MKTP.KD",AREA_WB_6ATTRS,Seq!M$1,FALSE)/10000</f>
        <v>48550162.459678344</v>
      </c>
      <c r="P46" s="27">
        <f>VLOOKUP("CHN.NY.GDP.MKTP.KD",AREA_WB_6ATTRS,Seq!N$1,FALSE)/10000</f>
        <v>55444285.528952621</v>
      </c>
      <c r="Q46" s="27">
        <f>VLOOKUP("CHN.NY.GDP.MKTP.KD",AREA_WB_6ATTRS,Seq!O$1,FALSE)/10000</f>
        <v>63206485.503006078</v>
      </c>
      <c r="R46" s="27">
        <f>VLOOKUP("CHN.NY.GDP.MKTP.KD",AREA_WB_6ATTRS,Seq!P$1,FALSE)/10000</f>
        <v>71486535.103899792</v>
      </c>
      <c r="S46" s="27">
        <f>VLOOKUP("CHN.NY.GDP.MKTP.KD",AREA_WB_6ATTRS,Seq!Q$1,FALSE)/10000</f>
        <v>79278567.430224851</v>
      </c>
      <c r="T46" s="27">
        <f>VLOOKUP("CHN.NY.GDP.MKTP.KD",AREA_WB_6ATTRS,Seq!R$1,FALSE)/10000</f>
        <v>87206424.173247412</v>
      </c>
      <c r="U46" s="27">
        <f>VLOOKUP("CHN.NY.GDP.MKTP.KD",AREA_WB_6ATTRS,Seq!S$1,FALSE)/10000</f>
        <v>95316621.621359423</v>
      </c>
      <c r="V46" s="27">
        <f>VLOOKUP("CHN.NY.GDP.MKTP.KD",AREA_WB_6ATTRS,Seq!T$1,FALSE)/10000</f>
        <v>102751318.10782552</v>
      </c>
      <c r="W46" s="27">
        <f>VLOOKUP("CHN.NY.GDP.MKTP.KD",AREA_WB_6ATTRS,Seq!U$1,FALSE)/10000</f>
        <v>110560418.28402025</v>
      </c>
      <c r="X46" s="27">
        <f>VLOOKUP("CHN.NY.GDP.MKTP.KD",AREA_WB_6ATTRS,Seq!V$1,FALSE)/10000</f>
        <v>119847493.41987793</v>
      </c>
      <c r="Y46" s="27">
        <f>VLOOKUP("CHN.NY.GDP.MKTP.KD",AREA_WB_6ATTRS,Seq!W$1,FALSE)/10000</f>
        <v>129794835.37372778</v>
      </c>
      <c r="Z46" s="27">
        <f>VLOOKUP("CHN.NY.GDP.MKTP.KD",AREA_WB_6ATTRS,Seq!X$1,FALSE)/10000</f>
        <v>141606165.392737</v>
      </c>
      <c r="AA46" s="27">
        <f>VLOOKUP("CHN.NY.GDP.MKTP.KD",AREA_WB_6ATTRS,Seq!Y$1,FALSE)/10000</f>
        <v>155766781.9320105</v>
      </c>
      <c r="AB46" s="27">
        <f>VLOOKUP("CHN.NY.GDP.MKTP.KD",AREA_WB_6ATTRS,Seq!Z$1,FALSE)/10000</f>
        <v>171499226.90714428</v>
      </c>
      <c r="AC46" s="27">
        <f>VLOOKUP("CHN.NY.GDP.MKTP.KD",AREA_WB_6ATTRS,Seq!AA$1,FALSE)/10000</f>
        <v>190878639.54765138</v>
      </c>
      <c r="AD46" s="27">
        <f>VLOOKUP("CHN.NY.GDP.MKTP.KD",AREA_WB_6ATTRS,Seq!AB$1,FALSE)/10000</f>
        <v>215120226.77020231</v>
      </c>
      <c r="AE46" s="27">
        <f>VLOOKUP("CHN.NY.GDP.MKTP.KD",AREA_WB_6ATTRS,Seq!AC$1,FALSE)/10000</f>
        <v>245667298.97157177</v>
      </c>
      <c r="AF46" s="27">
        <f>VLOOKUP("CHN.NY.GDP.MKTP.KD",AREA_WB_6ATTRS,Seq!AD$1,FALSE)/10000</f>
        <v>269251359.67284226</v>
      </c>
      <c r="AG46" s="27">
        <f>VLOOKUP("CHN.NY.GDP.MKTP.KD",AREA_WB_6ATTRS,Seq!AE$1,FALSE)/10000</f>
        <v>294022484.76274431</v>
      </c>
      <c r="AH46" s="27">
        <f>VLOOKUP("CHN.NY.GDP.MKTP.KD",AREA_WB_6ATTRS,Seq!AF$1,FALSE)/10000</f>
        <v>324600823.17806971</v>
      </c>
      <c r="AI46" s="27">
        <f>VLOOKUP("CHN.NY.GDP.MKTP.KD",AREA_WB_6ATTRS,Seq!AG$1,FALSE)/10000</f>
        <v>354139498.08727396</v>
      </c>
      <c r="AJ46" s="27"/>
      <c r="AK46" s="27"/>
      <c r="AL46" s="27"/>
      <c r="AM46" s="27"/>
      <c r="AN46" s="27"/>
      <c r="AO46" s="27"/>
      <c r="AP46" s="27">
        <f>IFERROR(VLOOKUP(CONCATENATE($C46, ".NY.GDP.MKTP.KD"),AREA_WB_6ATTRS,Seq!B$1,FALSE)/10000,".")</f>
        <v>108425.62076288227</v>
      </c>
      <c r="AQ46" s="27">
        <f>IFERROR(VLOOKUP(CONCATENATE($C46, ".NY.GDP.MKTP.KD"),AREA_WB_6ATTRS,Seq!C$1,FALSE)/10000,".")</f>
        <v>119218.55771072471</v>
      </c>
      <c r="AR46" s="27">
        <f>IFERROR(VLOOKUP(CONCATENATE($C46, ".NY.GDP.MKTP.KD"),AREA_WB_6ATTRS,Seq!D$1,FALSE)/10000,".")</f>
        <v>121883.17154602545</v>
      </c>
      <c r="AS46" s="27">
        <f>IFERROR(VLOOKUP(CONCATENATE($C46, ".NY.GDP.MKTP.KD"),AREA_WB_6ATTRS,Seq!E$1,FALSE)/10000,".")</f>
        <v>116583.90732111377</v>
      </c>
      <c r="AT46" s="27">
        <f>IFERROR(VLOOKUP(CONCATENATE($C46, ".NY.GDP.MKTP.KD"),AREA_WB_6ATTRS,Seq!F$1,FALSE)/10000,".")</f>
        <v>125828.82413560331</v>
      </c>
      <c r="AU46" s="27">
        <f>IFERROR(VLOOKUP(CONCATENATE($C46, ".NY.GDP.MKTP.KD"),AREA_WB_6ATTRS,Seq!G$1,FALSE)/10000,".")</f>
        <v>135304.14333216267</v>
      </c>
      <c r="AV46" s="27">
        <f>IFERROR(VLOOKUP(CONCATENATE($C46, ".NY.GDP.MKTP.KD"),AREA_WB_6ATTRS,Seq!H$1,FALSE)/10000,".")</f>
        <v>138241.7878595115</v>
      </c>
      <c r="AW46" s="27">
        <f>IFERROR(VLOOKUP(CONCATENATE($C46, ".NY.GDP.MKTP.KD"),AREA_WB_6ATTRS,Seq!I$1,FALSE)/10000,".")</f>
        <v>136168.15698357736</v>
      </c>
      <c r="AX46" s="27">
        <f>IFERROR(VLOOKUP(CONCATENATE($C46, ".NY.GDP.MKTP.KD"),AREA_WB_6ATTRS,Seq!J$1,FALSE)/10000,".")</f>
        <v>140805.01671936471</v>
      </c>
      <c r="AY46" s="27">
        <f>IFERROR(VLOOKUP(CONCATENATE($C46, ".NY.GDP.MKTP.KD"),AREA_WB_6ATTRS,Seq!K$1,FALSE)/10000,".")</f>
        <v>136786.2155730807</v>
      </c>
      <c r="AZ46" s="27">
        <f>IFERROR(VLOOKUP(CONCATENATE($C46, ".NY.GDP.MKTP.KD"),AREA_WB_6ATTRS,Seq!L$1,FALSE)/10000,".")</f>
        <v>141181.41422106346</v>
      </c>
      <c r="BA46" s="27">
        <f>IFERROR(VLOOKUP(CONCATENATE($C46, ".NY.GDP.MKTP.KD"),AREA_WB_6ATTRS,Seq!M$1,FALSE)/10000,".")</f>
        <v>147848.71972176863</v>
      </c>
      <c r="BB46" s="27">
        <f>IFERROR(VLOOKUP(CONCATENATE($C46, ".NY.GDP.MKTP.KD"),AREA_WB_6ATTRS,Seq!N$1,FALSE)/10000,".")</f>
        <v>153777.42392689292</v>
      </c>
      <c r="BC46" s="27">
        <f>IFERROR(VLOOKUP(CONCATENATE($C46, ".NY.GDP.MKTP.KD"),AREA_WB_6ATTRS,Seq!O$1,FALSE)/10000,".")</f>
        <v>159189.37901951553</v>
      </c>
      <c r="BD46" s="27">
        <f>IFERROR(VLOOKUP(CONCATENATE($C46, ".NY.GDP.MKTP.KD"),AREA_WB_6ATTRS,Seq!P$1,FALSE)/10000,".")</f>
        <v>166149.86386000042</v>
      </c>
      <c r="BE46" s="27">
        <f>IFERROR(VLOOKUP(CONCATENATE($C46, ".NY.GDP.MKTP.KD"),AREA_WB_6ATTRS,Seq!Q$1,FALSE)/10000,".")</f>
        <v>173799.83825705209</v>
      </c>
      <c r="BF46" s="27">
        <f>IFERROR(VLOOKUP(CONCATENATE($C46, ".NY.GDP.MKTP.KD"),AREA_WB_6ATTRS,Seq!R$1,FALSE)/10000,".")</f>
        <v>183441.21628522038</v>
      </c>
      <c r="BG46" s="27">
        <f>IFERROR(VLOOKUP(CONCATENATE($C46, ".NY.GDP.MKTP.KD"),AREA_WB_6ATTRS,Seq!S$1,FALSE)/10000,".")</f>
        <v>194719.31162819688</v>
      </c>
      <c r="BH46" s="27">
        <f>IFERROR(VLOOKUP(CONCATENATE($C46, ".NY.GDP.MKTP.KD"),AREA_WB_6ATTRS,Seq!T$1,FALSE)/10000,".")</f>
        <v>203561.0256749143</v>
      </c>
      <c r="BI46" s="27">
        <f>IFERROR(VLOOKUP(CONCATENATE($C46, ".NY.GDP.MKTP.KD"),AREA_WB_6ATTRS,Seq!U$1,FALSE)/10000,".")</f>
        <v>213122.74900882365</v>
      </c>
      <c r="BJ46" s="27">
        <f>IFERROR(VLOOKUP(CONCATENATE($C46, ".NY.GDP.MKTP.KD"),AREA_WB_6ATTRS,Seq!V$1,FALSE)/10000,".")</f>
        <v>225483.86845133544</v>
      </c>
      <c r="BK46" s="27">
        <f>IFERROR(VLOOKUP(CONCATENATE($C46, ".NY.GDP.MKTP.KD"),AREA_WB_6ATTRS,Seq!W$1,FALSE)/10000,".")</f>
        <v>236758.06187390222</v>
      </c>
      <c r="BL46" s="27">
        <f>IFERROR(VLOOKUP(CONCATENATE($C46, ".NY.GDP.MKTP.KD"),AREA_WB_6ATTRS,Seq!X$1,FALSE)/10000,".")</f>
        <v>247412.17465822783</v>
      </c>
      <c r="BM46" s="27">
        <f>IFERROR(VLOOKUP(CONCATENATE($C46, ".NY.GDP.MKTP.KD"),AREA_WB_6ATTRS,Seq!Y$1,FALSE)/10000,".")</f>
        <v>257061.2494698987</v>
      </c>
      <c r="BN46" s="27">
        <f>IFERROR(VLOOKUP(CONCATENATE($C46, ".NY.GDP.MKTP.KD"),AREA_WB_6ATTRS,Seq!Z$1,FALSE)/10000,".")</f>
        <v>265030.14820346556</v>
      </c>
      <c r="BO46" s="27">
        <f>IFERROR(VLOOKUP(CONCATENATE($C46, ".NY.GDP.MKTP.KD"),AREA_WB_6ATTRS,Seq!AA$1,FALSE)/10000,".")</f>
        <v>272716.02250136598</v>
      </c>
      <c r="BP46" s="27">
        <f>IFERROR(VLOOKUP(CONCATENATE($C46, ".NY.GDP.MKTP.KD"),AREA_WB_6ATTRS,Seq!AB$1,FALSE)/10000,".")</f>
        <v>283897.37210289855</v>
      </c>
      <c r="BQ46" s="27">
        <f>IFERROR(VLOOKUP(CONCATENATE($C46, ".NY.GDP.MKTP.KD"),AREA_WB_6ATTRS,Seq!AC$1,FALSE)/10000,".")</f>
        <v>296956.65121963189</v>
      </c>
      <c r="BR46" s="27">
        <f>IFERROR(VLOOKUP(CONCATENATE($C46, ".NY.GDP.MKTP.KD"),AREA_WB_6ATTRS,Seq!AD$1,FALSE)/10000,".")</f>
        <v>312101.44043183315</v>
      </c>
      <c r="BS46" s="27">
        <f>IFERROR(VLOOKUP(CONCATENATE($C46, ".NY.GDP.MKTP.KD"),AREA_WB_6ATTRS,Seq!AE$1,FALSE)/10000,".")</f>
        <v>323961.29516824277</v>
      </c>
      <c r="BT46" s="27">
        <f>IFERROR(VLOOKUP(CONCATENATE($C46, ".NY.GDP.MKTP.KD"),AREA_WB_6ATTRS,Seq!AF$1,FALSE)/10000,".")</f>
        <v>333680.13402328885</v>
      </c>
      <c r="BU46" s="27">
        <f>IFERROR(VLOOKUP(CONCATENATE($C46, ".NY.GDP.MKTP.KD"),AREA_WB_6ATTRS,Seq!AG$1,FALSE)/10000,".")</f>
        <v>344024.18146861752</v>
      </c>
      <c r="BV46" s="27"/>
      <c r="BW46" s="27"/>
      <c r="BX46" s="27"/>
      <c r="BY46" s="27"/>
      <c r="BZ46" s="27"/>
      <c r="CA46" s="27"/>
      <c r="CB46" s="27"/>
      <c r="CC46" s="27">
        <f>CNPop!A$48</f>
        <v>5.0000000000000001E-3</v>
      </c>
      <c r="CD46" s="27">
        <f>CNPop!B$48</f>
        <v>6.0000000000000001E-3</v>
      </c>
      <c r="CE46" s="27">
        <f>CNPop!C$48</f>
        <v>6.0000000000000001E-3</v>
      </c>
      <c r="CF46" s="27">
        <f>CNPop!D$48</f>
        <v>7.0000000000000001E-3</v>
      </c>
      <c r="CG46" s="27">
        <f>CNPop!E$48</f>
        <v>7.0000000000000001E-3</v>
      </c>
      <c r="CH46" s="27">
        <f>CNPop!F$48</f>
        <v>8.0000000000000002E-3</v>
      </c>
      <c r="CI46" s="27">
        <f>CNPop!G$48</f>
        <v>8.9999999999999993E-3</v>
      </c>
      <c r="CJ46" s="27">
        <f>CNPop!H$48</f>
        <v>0.01</v>
      </c>
      <c r="CK46" s="27">
        <f>CNPop!I$48</f>
        <v>1.0999999999999999E-2</v>
      </c>
      <c r="CL46" s="27">
        <f>CNPop!J$48</f>
        <v>1.2E-2</v>
      </c>
      <c r="CM46" s="27">
        <f>CNPop!K$48</f>
        <v>1.4E-2</v>
      </c>
      <c r="CN46" s="27">
        <f>CNPop!L$48</f>
        <v>1.6E-2</v>
      </c>
      <c r="CO46" s="27">
        <f>CNPop!M$48</f>
        <v>1.7000000000000001E-2</v>
      </c>
      <c r="CP46" s="27">
        <f>CNPop!N$48</f>
        <v>1.9E-2</v>
      </c>
      <c r="CQ46" s="27">
        <f>CNPop!O$48</f>
        <v>2.1000000000000001E-2</v>
      </c>
      <c r="CR46" s="27">
        <f>CNPop!P$48</f>
        <v>2.3E-2</v>
      </c>
      <c r="CS46" s="27">
        <f>CNPop!Q$48</f>
        <v>2.5999999999999999E-2</v>
      </c>
      <c r="CT46" s="27">
        <f>CNPop!R$48</f>
        <v>2.8000000000000001E-2</v>
      </c>
      <c r="CU46" s="27">
        <f>CNPop!S$48</f>
        <v>0.03</v>
      </c>
      <c r="CV46" s="27">
        <f>CNPop!T$48</f>
        <v>3.3000000000000002E-2</v>
      </c>
      <c r="CW46" s="27">
        <f>CNPop!U$48</f>
        <v>3.5999999999999997E-2</v>
      </c>
      <c r="CX46" s="27">
        <f>CNPop!V$48</f>
        <v>3.9E-2</v>
      </c>
      <c r="CY46" s="27">
        <f>CNPop!W$48</f>
        <v>4.2000000000000003E-2</v>
      </c>
      <c r="CZ46" s="27">
        <f>CNPop!X$48</f>
        <v>4.4999999999999998E-2</v>
      </c>
      <c r="DA46" s="27">
        <f>CNPop!Y$48</f>
        <v>4.9000000000000002E-2</v>
      </c>
      <c r="DB46" s="27">
        <f>CNPop!Z$48</f>
        <v>5.1999999999999998E-2</v>
      </c>
      <c r="DC46" s="27">
        <f>CNPop!AA$48</f>
        <v>5.6000000000000001E-2</v>
      </c>
      <c r="DD46" s="27">
        <f>CNPop!AB$48</f>
        <v>0.06</v>
      </c>
      <c r="DE46" s="27">
        <f>CNPop!AC$48</f>
        <v>6.3E-2</v>
      </c>
      <c r="DF46" s="27">
        <f>CNPop!AD$48</f>
        <v>6.8000000000000005E-2</v>
      </c>
      <c r="DG46" s="27">
        <f>CNPop!AE$48</f>
        <v>7.1999999999999995E-2</v>
      </c>
      <c r="DH46" s="27">
        <f>CNPop!AF$48</f>
        <v>7.5999999999999998E-2</v>
      </c>
      <c r="DI46" s="27">
        <f>CNPop!AG$48</f>
        <v>8.1000000000000003E-2</v>
      </c>
      <c r="DJ46" s="27">
        <f>CNPop!AH$48</f>
        <v>8.5000000000000006E-2</v>
      </c>
      <c r="DK46" s="27">
        <f>CNPop!AI$48</f>
        <v>0.09</v>
      </c>
      <c r="DL46" s="27">
        <f>CNPop!AJ$48</f>
        <v>9.5000000000000001E-2</v>
      </c>
      <c r="DM46" s="27">
        <f>CNPop!AK$48</f>
        <v>0.1</v>
      </c>
      <c r="DN46" s="27"/>
      <c r="DO46" s="27" t="str">
        <f t="shared" si="54"/>
        <v>.</v>
      </c>
      <c r="DP46" s="27" t="str">
        <f t="shared" si="55"/>
        <v>.</v>
      </c>
      <c r="DQ46" s="27" t="str">
        <f t="shared" si="56"/>
        <v>.</v>
      </c>
      <c r="DR46" s="27" t="str">
        <f t="shared" si="57"/>
        <v>.</v>
      </c>
      <c r="DS46" s="27" t="str">
        <f t="shared" si="58"/>
        <v>.</v>
      </c>
      <c r="DT46" s="27" t="str">
        <f t="shared" si="59"/>
        <v>.</v>
      </c>
      <c r="DU46" s="27" t="str">
        <f t="shared" si="60"/>
        <v>.</v>
      </c>
      <c r="DV46" s="27" t="str">
        <f t="shared" si="61"/>
        <v>.</v>
      </c>
      <c r="DW46" s="27" t="str">
        <f t="shared" si="62"/>
        <v>.</v>
      </c>
      <c r="DX46" s="27" t="str">
        <f t="shared" si="63"/>
        <v>.</v>
      </c>
      <c r="DY46" s="27" t="str">
        <f t="shared" si="64"/>
        <v>.</v>
      </c>
      <c r="DZ46" s="27" t="str">
        <f t="shared" si="65"/>
        <v>.</v>
      </c>
      <c r="EA46" s="27" t="str">
        <f t="shared" si="66"/>
        <v>.</v>
      </c>
      <c r="EB46" s="27" t="str">
        <f t="shared" si="67"/>
        <v>.</v>
      </c>
      <c r="EC46" s="27" t="str">
        <f t="shared" si="68"/>
        <v>.</v>
      </c>
      <c r="ED46" s="27" t="str">
        <f t="shared" si="69"/>
        <v>.</v>
      </c>
      <c r="EE46" s="27" t="str">
        <f t="shared" si="70"/>
        <v>.</v>
      </c>
      <c r="EF46" s="27" t="str">
        <f t="shared" si="71"/>
        <v>.</v>
      </c>
      <c r="EG46" s="27" t="str">
        <f t="shared" si="72"/>
        <v>.</v>
      </c>
      <c r="EH46" s="27" t="str">
        <f t="shared" si="73"/>
        <v>.</v>
      </c>
      <c r="EI46" s="27" t="str">
        <f t="shared" si="74"/>
        <v>.</v>
      </c>
      <c r="EJ46" s="27" t="str">
        <f t="shared" si="75"/>
        <v>.</v>
      </c>
      <c r="EK46" s="27" t="str">
        <f t="shared" si="76"/>
        <v>.</v>
      </c>
      <c r="EL46" s="27" t="str">
        <f t="shared" si="77"/>
        <v>.</v>
      </c>
      <c r="EM46" s="27" t="str">
        <f t="shared" si="78"/>
        <v>.</v>
      </c>
      <c r="EN46" s="27" t="str">
        <f t="shared" si="79"/>
        <v>.</v>
      </c>
      <c r="EO46" s="27" t="str">
        <f t="shared" si="80"/>
        <v>.</v>
      </c>
      <c r="EP46" s="27" t="str">
        <f t="shared" si="37"/>
        <v>.</v>
      </c>
      <c r="EQ46" s="27" t="str">
        <f t="shared" si="38"/>
        <v>.</v>
      </c>
      <c r="ER46" s="27" t="str">
        <f t="shared" si="88"/>
        <v>.</v>
      </c>
      <c r="ES46" s="27" t="str">
        <f t="shared" si="88"/>
        <v>.</v>
      </c>
      <c r="ET46" s="27" t="str">
        <f t="shared" si="88"/>
        <v>.</v>
      </c>
      <c r="EU46" s="27"/>
      <c r="EV46" s="27"/>
      <c r="EW46" s="27"/>
      <c r="EX46" s="27"/>
      <c r="EY46" s="27"/>
      <c r="EZ46" s="27" t="str">
        <f>IFERROR(VLOOKUP(CONCATENATE($C46,".SL.TLF.TERT.ZS"),AREA_WB_6ATTRS,Seq!B$1,FALSE)/100,".")</f>
        <v>.</v>
      </c>
      <c r="FA46" s="27" t="str">
        <f>IFERROR(VLOOKUP(CONCATENATE($C46,".SL.TLF.TERT.ZS"),AREA_WB_6ATTRS,Seq!C$1,FALSE)/100,".")</f>
        <v>.</v>
      </c>
      <c r="FB46" s="27" t="str">
        <f>IFERROR(VLOOKUP(CONCATENATE($C46,".SL.TLF.TERT.ZS"),AREA_WB_6ATTRS,Seq!D$1,FALSE)/100,".")</f>
        <v>.</v>
      </c>
      <c r="FC46" s="27" t="str">
        <f>IFERROR(VLOOKUP(CONCATENATE($C46,".SL.TLF.TERT.ZS"),AREA_WB_6ATTRS,Seq!E$1,FALSE)/100,".")</f>
        <v>.</v>
      </c>
      <c r="FD46" s="27" t="str">
        <f>IFERROR(VLOOKUP(CONCATENATE($C46,".SL.TLF.TERT.ZS"),AREA_WB_6ATTRS,Seq!F$1,FALSE)/100,".")</f>
        <v>.</v>
      </c>
      <c r="FE46" s="27" t="str">
        <f>IFERROR(VLOOKUP(CONCATENATE($C46,".SL.TLF.TERT.ZS"),AREA_WB_6ATTRS,Seq!G$1,FALSE)/100,".")</f>
        <v>.</v>
      </c>
      <c r="FF46" s="27" t="str">
        <f>IFERROR(VLOOKUP(CONCATENATE($C46,".SL.TLF.TERT.ZS"),AREA_WB_6ATTRS,Seq!H$1,FALSE)/100,".")</f>
        <v>.</v>
      </c>
      <c r="FG46" s="27" t="str">
        <f>IFERROR(VLOOKUP(CONCATENATE($C46,".SL.TLF.TERT.ZS"),AREA_WB_6ATTRS,Seq!I$1,FALSE)/100,".")</f>
        <v>.</v>
      </c>
      <c r="FH46" s="27" t="str">
        <f>IFERROR(VLOOKUP(CONCATENATE($C46,".SL.TLF.TERT.ZS"),AREA_WB_6ATTRS,Seq!J$1,FALSE)/100,".")</f>
        <v>.</v>
      </c>
      <c r="FI46" s="27" t="str">
        <f>IFERROR(VLOOKUP(CONCATENATE($C46,".SL.TLF.TERT.ZS"),AREA_WB_6ATTRS,Seq!K$1,FALSE)/100,".")</f>
        <v>.</v>
      </c>
      <c r="FJ46" s="27" t="str">
        <f>IFERROR(VLOOKUP(CONCATENATE($C46,".SL.TLF.TERT.ZS"),AREA_WB_6ATTRS,Seq!L$1,FALSE)/100,".")</f>
        <v>.</v>
      </c>
      <c r="FK46" s="27" t="str">
        <f>IFERROR(VLOOKUP(CONCATENATE($C46,".SL.TLF.TERT.ZS"),AREA_WB_6ATTRS,Seq!M$1,FALSE)/100,".")</f>
        <v>.</v>
      </c>
      <c r="FL46" s="27" t="str">
        <f>IFERROR(VLOOKUP(CONCATENATE($C46,".SL.TLF.TERT.ZS"),AREA_WB_6ATTRS,Seq!N$1,FALSE)/100,".")</f>
        <v>.</v>
      </c>
      <c r="FM46" s="27" t="str">
        <f>IFERROR(VLOOKUP(CONCATENATE($C46,".SL.TLF.TERT.ZS"),AREA_WB_6ATTRS,Seq!O$1,FALSE)/100,".")</f>
        <v>.</v>
      </c>
      <c r="FN46" s="27" t="str">
        <f>IFERROR(VLOOKUP(CONCATENATE($C46,".SL.TLF.TERT.ZS"),AREA_WB_6ATTRS,Seq!P$1,FALSE)/100,".")</f>
        <v>.</v>
      </c>
      <c r="FO46" s="27" t="str">
        <f>IFERROR(VLOOKUP(CONCATENATE($C46,".SL.TLF.TERT.ZS"),AREA_WB_6ATTRS,Seq!Q$1,FALSE)/100,".")</f>
        <v>.</v>
      </c>
      <c r="FP46" s="27" t="str">
        <f>IFERROR(VLOOKUP(CONCATENATE($C46,".SL.TLF.TERT.ZS"),AREA_WB_6ATTRS,Seq!R$1,FALSE)/100,".")</f>
        <v>.</v>
      </c>
      <c r="FQ46" s="27" t="str">
        <f>IFERROR(VLOOKUP(CONCATENATE($C46,".SL.TLF.TERT.ZS"),AREA_WB_6ATTRS,Seq!S$1,FALSE)/100,".")</f>
        <v>.</v>
      </c>
      <c r="FR46" s="27" t="str">
        <f>IFERROR(VLOOKUP(CONCATENATE($C46,".SL.TLF.TERT.ZS"),AREA_WB_6ATTRS,Seq!T$1,FALSE)/100,".")</f>
        <v>.</v>
      </c>
      <c r="FS46" s="27" t="str">
        <f>IFERROR(VLOOKUP(CONCATENATE($C46,".SL.TLF.TERT.ZS"),AREA_WB_6ATTRS,Seq!U$1,FALSE)/100,".")</f>
        <v>.</v>
      </c>
      <c r="FT46" s="27" t="str">
        <f>IFERROR(VLOOKUP(CONCATENATE($C46,".SL.TLF.TERT.ZS"),AREA_WB_6ATTRS,Seq!V$1,FALSE)/100,".")</f>
        <v>.</v>
      </c>
      <c r="FU46" s="27" t="str">
        <f>IFERROR(VLOOKUP(CONCATENATE($C46,".SL.TLF.TERT.ZS"),AREA_WB_6ATTRS,Seq!W$1,FALSE)/100,".")</f>
        <v>.</v>
      </c>
      <c r="FV46" s="27" t="str">
        <f>IFERROR(VLOOKUP(CONCATENATE($C46,".SL.TLF.TERT.ZS"),AREA_WB_6ATTRS,Seq!X$1,FALSE)/100,".")</f>
        <v>.</v>
      </c>
      <c r="FW46" s="27" t="str">
        <f>IFERROR(VLOOKUP(CONCATENATE($C46,".SL.TLF.TERT.ZS"),AREA_WB_6ATTRS,Seq!Y$1,FALSE)/100,".")</f>
        <v>.</v>
      </c>
      <c r="FX46" s="27" t="str">
        <f>IFERROR(VLOOKUP(CONCATENATE($C46,".SL.TLF.TERT.ZS"),AREA_WB_6ATTRS,Seq!Z$1,FALSE)/100,".")</f>
        <v>.</v>
      </c>
      <c r="FY46" s="27" t="str">
        <f>IFERROR(VLOOKUP(CONCATENATE($C46,".SL.TLF.TERT.ZS"),AREA_WB_6ATTRS,Seq!AA$1,FALSE)/100,".")</f>
        <v>.</v>
      </c>
      <c r="FZ46" s="27" t="str">
        <f>IFERROR(VLOOKUP(CONCATENATE($C46,".SL.TLF.TERT.ZS"),AREA_WB_6ATTRS,Seq!AB$1,FALSE)/100,".")</f>
        <v>.</v>
      </c>
      <c r="GA46" s="27" t="str">
        <f>IFERROR(VLOOKUP(CONCATENATE($C46,".SL.TLF.TERT.ZS"),AREA_WB_6ATTRS,Seq!AC$1,FALSE)/100,".")</f>
        <v>.</v>
      </c>
      <c r="GB46" s="27" t="str">
        <f>IFERROR(VLOOKUP(CONCATENATE($C46,".SL.TLF.TERT.ZS"),AREA_WB_6ATTRS,Seq!AD$1,FALSE)/100,".")</f>
        <v>.</v>
      </c>
      <c r="GC46" s="27" t="str">
        <f>IFERROR(VLOOKUP(CONCATENATE($C46,".SL.TLF.TERT.ZS"),AREA_WB_6ATTRS,Seq!AE$1,FALSE)/100,".")</f>
        <v>.</v>
      </c>
      <c r="GD46" s="27" t="str">
        <f>IFERROR(VLOOKUP(CONCATENATE($C46,".SL.TLF.TERT.ZS"),AREA_WB_6ATTRS,Seq!AF$1,FALSE)/100,".")</f>
        <v>.</v>
      </c>
      <c r="GE46" s="27" t="str">
        <f>IFERROR(VLOOKUP(CONCATENATE($C46,".SL.TLF.TERT.ZS"),AREA_WB_6ATTRS,Seq!AG$1,FALSE)/100,".")</f>
        <v>.</v>
      </c>
      <c r="GF46" s="27" t="str">
        <f>IFERROR(VLOOKUP(CONCATENATE($C46,".SL.TLF.TERT.ZS"),AREA_WB_6ATTRS,Seq!AH$1,FALSE)/100,".")</f>
        <v>.</v>
      </c>
      <c r="GG46" s="27" t="str">
        <f>IFERROR(VLOOKUP(CONCATENATE($C46,".SL.TLF.TERT.ZS"),AREA_WB_6ATTRS,Seq!AI$1,FALSE)/100,".")</f>
        <v>.</v>
      </c>
      <c r="GH46" s="27" t="str">
        <f>IFERROR(VLOOKUP(CONCATENATE($C46,".SL.TLF.TERT.ZS"),AREA_WB_6ATTRS,Seq!AJ$1,FALSE)/100,".")</f>
        <v>.</v>
      </c>
      <c r="GI46" s="27" t="str">
        <f>IFERROR(VLOOKUP(CONCATENATE($C46,".SL.TLF.TERT.ZS"),AREA_WB_6ATTRS,Seq!AK$1,FALSE)/100,".")</f>
        <v>.</v>
      </c>
      <c r="GJ46" s="27" t="str">
        <f>IFERROR(VLOOKUP(CONCATENATE($C46,".SL.TLF.TERT.ZS"),AREA_WB_6ATTRS,Seq!AL$1,FALSE)/100,".")</f>
        <v>.</v>
      </c>
      <c r="GK46" s="27"/>
      <c r="GL46" s="27"/>
      <c r="GM46" s="27" t="str">
        <f t="shared" si="81"/>
        <v>.</v>
      </c>
      <c r="GN46" s="27" t="str">
        <f t="shared" si="82"/>
        <v>.</v>
      </c>
      <c r="GO46" s="27" t="str">
        <f t="shared" si="40"/>
        <v>.</v>
      </c>
      <c r="GP46" s="27"/>
      <c r="GQ46" s="9" t="str">
        <f>IF(VLOOKUP($B46,EM_80!$B$1:$C$201,2,FALSE)&gt;0,VLOOKUP($B46,EM_80!$B$1:$C$201,2,FALSE),".")</f>
        <v>.</v>
      </c>
      <c r="GR46" s="9" t="str">
        <f t="shared" si="83"/>
        <v>.</v>
      </c>
      <c r="GS46" s="9" t="str">
        <f t="shared" si="31"/>
        <v>.</v>
      </c>
      <c r="GU46">
        <f t="shared" si="84"/>
        <v>3559934</v>
      </c>
      <c r="GV46">
        <f t="shared" si="85"/>
        <v>4795088</v>
      </c>
      <c r="GW46">
        <f t="shared" si="86"/>
        <v>6659331</v>
      </c>
      <c r="GX46">
        <f t="shared" si="87"/>
        <v>8849892</v>
      </c>
      <c r="GZ46" s="9" t="str">
        <f>IF(ISNA(VLOOKUP($B46,Area_EM_90,Seq!C$1,FALSE)),".",VLOOKUP($B46,Area_EM_90,Seq!C$1,FALSE))</f>
        <v>.</v>
      </c>
      <c r="HA46" s="9" t="str">
        <f>IF(ISNA(VLOOKUP($B46,Area_EM_90,Seq!D$1,FALSE)),".",VLOOKUP($B46,Area_EM_90,Seq!D$1,FALSE))</f>
        <v>.</v>
      </c>
      <c r="HB46" s="9" t="str">
        <f>IF(ISNA(VLOOKUP($B46,Area_EM_90,Seq!E$1,FALSE)),".",VLOOKUP($B46,Area_EM_90,Seq!E$1,FALSE))</f>
        <v>.</v>
      </c>
      <c r="HC46" s="9" t="str">
        <f>IF(ISNA(VLOOKUP($B46,Area_EM_90,Seq!F$1,FALSE)),".",VLOOKUP($B46,Area_EM_90,Seq!F$1,FALSE))</f>
        <v>.</v>
      </c>
      <c r="HD46" s="9" t="str">
        <f>IF(ISNA(VLOOKUP($B46,Area_EM_90,Seq!G$1,FALSE)),".",VLOOKUP($B46,Area_EM_90,Seq!G$1,FALSE))</f>
        <v>.</v>
      </c>
      <c r="HE46" s="9" t="str">
        <f>IF(ISNA(VLOOKUP($B46,Area_EM_90,Seq!H$1,FALSE)),".",VLOOKUP($B46,Area_EM_90,Seq!H$1,FALSE))</f>
        <v>.</v>
      </c>
      <c r="HF46" s="9" t="str">
        <f>IF(ISNA(VLOOKUP($B46,Area_EM_90,Seq!I$1,FALSE)),".",VLOOKUP($B46,Area_EM_90,Seq!I$1,FALSE))</f>
        <v>.</v>
      </c>
      <c r="HG46" s="9" t="str">
        <f>IF(ISNA(VLOOKUP($B46,Area_EM_90,Seq!J$1,FALSE)),".",VLOOKUP($B46,Area_EM_90,Seq!J$1,FALSE))</f>
        <v>.</v>
      </c>
      <c r="HH46" s="9" t="str">
        <f>IF(ISNA(VLOOKUP($B46,Area_EM_00,Seq!C$1,FALSE)),".",VLOOKUP($B46,Area_EM_00,Seq!C$1,FALSE))</f>
        <v>.</v>
      </c>
      <c r="HI46" s="9" t="str">
        <f>IF(ISNA(VLOOKUP($B46,Area_EM_00,Seq!D$1,FALSE)),".",VLOOKUP($B46,Area_EM_00,Seq!D$1,FALSE))</f>
        <v>.</v>
      </c>
      <c r="HJ46" s="9" t="str">
        <f>IF(ISNA(VLOOKUP($B46,Area_EM_00,Seq!E$1,FALSE)),".",VLOOKUP($B46,Area_EM_00,Seq!E$1,FALSE))</f>
        <v>.</v>
      </c>
      <c r="HK46" s="9" t="str">
        <f>IF(ISNA(VLOOKUP($B46,Area_EM_00,Seq!F$1,FALSE)),".",VLOOKUP($B46,Area_EM_00,Seq!F$1,FALSE))</f>
        <v>.</v>
      </c>
      <c r="HL46" s="9" t="str">
        <f>IF(ISNA(VLOOKUP($B46,Area_EM_00,Seq!G$1,FALSE)),".",VLOOKUP($B46,Area_EM_00,Seq!G$1,FALSE))</f>
        <v>.</v>
      </c>
      <c r="HM46" s="9" t="str">
        <f>IF(ISNA(VLOOKUP($B46,Area_EM_00,Seq!H$1,FALSE)),".",VLOOKUP($B46,Area_EM_00,Seq!H$1,FALSE))</f>
        <v>.</v>
      </c>
      <c r="HN46" s="9" t="str">
        <f>IF(ISNA(VLOOKUP($B46,Area_EM_00,Seq!I$1,FALSE)),".",VLOOKUP($B46,Area_EM_00,Seq!I$1,FALSE))</f>
        <v>.</v>
      </c>
      <c r="HO46" s="9" t="str">
        <f>IF(ISNA(VLOOKUP($B46,Area_EM_00,Seq!J$1,FALSE)),".",VLOOKUP($B46,Area_EM_00,Seq!J$1,FALSE))</f>
        <v>.</v>
      </c>
      <c r="HQ46" s="27"/>
      <c r="HR46" s="9">
        <f>IFERROR(VLOOKUP($B46,AREA_EM3_60_00,Seq!E$1,FALSE),".")</f>
        <v>16</v>
      </c>
      <c r="HS46" s="9">
        <f>IFERROR(VLOOKUP($B46,AREA_EM3_60_00,Seq!F$1,FALSE),".")</f>
        <v>21</v>
      </c>
      <c r="HT46" s="9">
        <f>IFERROR(VLOOKUP($B46,AREA_EM3_60_00,Seq!G$1,FALSE),".")</f>
        <v>37</v>
      </c>
      <c r="HU46" s="9">
        <f>IFERROR(VLOOKUP($B46,AREA_EM3_10,Seq!B$1,FALSE),".")</f>
        <v>0</v>
      </c>
      <c r="HV46" s="9">
        <f t="shared" si="41"/>
        <v>3559934</v>
      </c>
      <c r="HW46" s="9">
        <f t="shared" si="42"/>
        <v>4795088</v>
      </c>
      <c r="HX46" s="9">
        <f t="shared" si="43"/>
        <v>6659331</v>
      </c>
      <c r="HY46" s="9">
        <f t="shared" si="44"/>
        <v>8849892</v>
      </c>
    </row>
    <row r="47" spans="1:233">
      <c r="A47" s="25" t="s">
        <v>2771</v>
      </c>
      <c r="B47" s="26" t="str">
        <f t="shared" si="0"/>
        <v>Botswana</v>
      </c>
      <c r="C47" s="166" t="s">
        <v>1369</v>
      </c>
      <c r="D47" s="27">
        <f>VLOOKUP("CHN.NY.GDP.MKTP.KD",AREA_WB_6ATTRS,Seq!B$1,FALSE)/10000</f>
        <v>18294112.043860689</v>
      </c>
      <c r="E47" s="27">
        <f>VLOOKUP("CHN.NY.GDP.MKTP.KD",AREA_WB_6ATTRS,Seq!C$1,FALSE)/10000</f>
        <v>19245405.87014145</v>
      </c>
      <c r="F47" s="27">
        <f>VLOOKUP("CHN.NY.GDP.MKTP.KD",AREA_WB_6ATTRS,Seq!D$1,FALSE)/10000</f>
        <v>20996737.804324333</v>
      </c>
      <c r="G47" s="27">
        <f>VLOOKUP("CHN.NY.GDP.MKTP.KD",AREA_WB_6ATTRS,Seq!E$1,FALSE)/10000</f>
        <v>23285382.224995762</v>
      </c>
      <c r="H47" s="27">
        <f>VLOOKUP("CHN.NY.GDP.MKTP.KD",AREA_WB_6ATTRS,Seq!F$1,FALSE)/10000</f>
        <v>26824760.323195074</v>
      </c>
      <c r="I47" s="27">
        <f>VLOOKUP("CHN.NY.GDP.MKTP.KD",AREA_WB_6ATTRS,Seq!G$1,FALSE)/10000</f>
        <v>30446102.966826372</v>
      </c>
      <c r="J47" s="27">
        <f>VLOOKUP("CHN.NY.GDP.MKTP.KD",AREA_WB_6ATTRS,Seq!H$1,FALSE)/10000</f>
        <v>33125360.027907111</v>
      </c>
      <c r="K47" s="27">
        <f>VLOOKUP("CHN.NY.GDP.MKTP.KD",AREA_WB_6ATTRS,Seq!I$1,FALSE)/10000</f>
        <v>36967901.791144341</v>
      </c>
      <c r="L47" s="27">
        <f>VLOOKUP("CHN.NY.GDP.MKTP.KD",AREA_WB_6ATTRS,Seq!J$1,FALSE)/10000</f>
        <v>41145274.693543643</v>
      </c>
      <c r="M47" s="27">
        <f>VLOOKUP("CHN.NY.GDP.MKTP.KD",AREA_WB_6ATTRS,Seq!K$1,FALSE)/10000</f>
        <v>42832230.955979005</v>
      </c>
      <c r="N47" s="27">
        <f>VLOOKUP("CHN.NY.GDP.MKTP.KD",AREA_WB_6ATTRS,Seq!L$1,FALSE)/10000</f>
        <v>44459855.73230619</v>
      </c>
      <c r="O47" s="27">
        <f>VLOOKUP("CHN.NY.GDP.MKTP.KD",AREA_WB_6ATTRS,Seq!M$1,FALSE)/10000</f>
        <v>48550162.459678344</v>
      </c>
      <c r="P47" s="27">
        <f>VLOOKUP("CHN.NY.GDP.MKTP.KD",AREA_WB_6ATTRS,Seq!N$1,FALSE)/10000</f>
        <v>55444285.528952621</v>
      </c>
      <c r="Q47" s="27">
        <f>VLOOKUP("CHN.NY.GDP.MKTP.KD",AREA_WB_6ATTRS,Seq!O$1,FALSE)/10000</f>
        <v>63206485.503006078</v>
      </c>
      <c r="R47" s="27">
        <f>VLOOKUP("CHN.NY.GDP.MKTP.KD",AREA_WB_6ATTRS,Seq!P$1,FALSE)/10000</f>
        <v>71486535.103899792</v>
      </c>
      <c r="S47" s="27">
        <f>VLOOKUP("CHN.NY.GDP.MKTP.KD",AREA_WB_6ATTRS,Seq!Q$1,FALSE)/10000</f>
        <v>79278567.430224851</v>
      </c>
      <c r="T47" s="27">
        <f>VLOOKUP("CHN.NY.GDP.MKTP.KD",AREA_WB_6ATTRS,Seq!R$1,FALSE)/10000</f>
        <v>87206424.173247412</v>
      </c>
      <c r="U47" s="27">
        <f>VLOOKUP("CHN.NY.GDP.MKTP.KD",AREA_WB_6ATTRS,Seq!S$1,FALSE)/10000</f>
        <v>95316621.621359423</v>
      </c>
      <c r="V47" s="27">
        <f>VLOOKUP("CHN.NY.GDP.MKTP.KD",AREA_WB_6ATTRS,Seq!T$1,FALSE)/10000</f>
        <v>102751318.10782552</v>
      </c>
      <c r="W47" s="27">
        <f>VLOOKUP("CHN.NY.GDP.MKTP.KD",AREA_WB_6ATTRS,Seq!U$1,FALSE)/10000</f>
        <v>110560418.28402025</v>
      </c>
      <c r="X47" s="27">
        <f>VLOOKUP("CHN.NY.GDP.MKTP.KD",AREA_WB_6ATTRS,Seq!V$1,FALSE)/10000</f>
        <v>119847493.41987793</v>
      </c>
      <c r="Y47" s="27">
        <f>VLOOKUP("CHN.NY.GDP.MKTP.KD",AREA_WB_6ATTRS,Seq!W$1,FALSE)/10000</f>
        <v>129794835.37372778</v>
      </c>
      <c r="Z47" s="27">
        <f>VLOOKUP("CHN.NY.GDP.MKTP.KD",AREA_WB_6ATTRS,Seq!X$1,FALSE)/10000</f>
        <v>141606165.392737</v>
      </c>
      <c r="AA47" s="27">
        <f>VLOOKUP("CHN.NY.GDP.MKTP.KD",AREA_WB_6ATTRS,Seq!Y$1,FALSE)/10000</f>
        <v>155766781.9320105</v>
      </c>
      <c r="AB47" s="27">
        <f>VLOOKUP("CHN.NY.GDP.MKTP.KD",AREA_WB_6ATTRS,Seq!Z$1,FALSE)/10000</f>
        <v>171499226.90714428</v>
      </c>
      <c r="AC47" s="27">
        <f>VLOOKUP("CHN.NY.GDP.MKTP.KD",AREA_WB_6ATTRS,Seq!AA$1,FALSE)/10000</f>
        <v>190878639.54765138</v>
      </c>
      <c r="AD47" s="27">
        <f>VLOOKUP("CHN.NY.GDP.MKTP.KD",AREA_WB_6ATTRS,Seq!AB$1,FALSE)/10000</f>
        <v>215120226.77020231</v>
      </c>
      <c r="AE47" s="27">
        <f>VLOOKUP("CHN.NY.GDP.MKTP.KD",AREA_WB_6ATTRS,Seq!AC$1,FALSE)/10000</f>
        <v>245667298.97157177</v>
      </c>
      <c r="AF47" s="27">
        <f>VLOOKUP("CHN.NY.GDP.MKTP.KD",AREA_WB_6ATTRS,Seq!AD$1,FALSE)/10000</f>
        <v>269251359.67284226</v>
      </c>
      <c r="AG47" s="27">
        <f>VLOOKUP("CHN.NY.GDP.MKTP.KD",AREA_WB_6ATTRS,Seq!AE$1,FALSE)/10000</f>
        <v>294022484.76274431</v>
      </c>
      <c r="AH47" s="27">
        <f>VLOOKUP("CHN.NY.GDP.MKTP.KD",AREA_WB_6ATTRS,Seq!AF$1,FALSE)/10000</f>
        <v>324600823.17806971</v>
      </c>
      <c r="AI47" s="27">
        <f>VLOOKUP("CHN.NY.GDP.MKTP.KD",AREA_WB_6ATTRS,Seq!AG$1,FALSE)/10000</f>
        <v>354139498.08727396</v>
      </c>
      <c r="AJ47" s="27"/>
      <c r="AK47" s="27"/>
      <c r="AL47" s="27"/>
      <c r="AM47" s="27"/>
      <c r="AN47" s="27"/>
      <c r="AO47" s="27"/>
      <c r="AP47" s="27">
        <f>IFERROR(VLOOKUP(CONCATENATE($C47, ".NY.GDP.MKTP.KD"),AREA_WB_6ATTRS,Seq!B$1,FALSE)/10000,".")</f>
        <v>114955.41477138943</v>
      </c>
      <c r="AQ47" s="27">
        <f>IFERROR(VLOOKUP(CONCATENATE($C47, ".NY.GDP.MKTP.KD"),AREA_WB_6ATTRS,Seq!C$1,FALSE)/10000,".")</f>
        <v>125375.95941702096</v>
      </c>
      <c r="AR47" s="27">
        <f>IFERROR(VLOOKUP(CONCATENATE($C47, ".NY.GDP.MKTP.KD"),AREA_WB_6ATTRS,Seq!D$1,FALSE)/10000,".")</f>
        <v>140628.61145881226</v>
      </c>
      <c r="AS47" s="27">
        <f>IFERROR(VLOOKUP(CONCATENATE($C47, ".NY.GDP.MKTP.KD"),AREA_WB_6ATTRS,Seq!E$1,FALSE)/10000,".")</f>
        <v>159116.67453977143</v>
      </c>
      <c r="AT47" s="27">
        <f>IFERROR(VLOOKUP(CONCATENATE($C47, ".NY.GDP.MKTP.KD"),AREA_WB_6ATTRS,Seq!F$1,FALSE)/10000,".")</f>
        <v>172713.80456931322</v>
      </c>
      <c r="AU47" s="27">
        <f>IFERROR(VLOOKUP(CONCATENATE($C47, ".NY.GDP.MKTP.KD"),AREA_WB_6ATTRS,Seq!G$1,FALSE)/10000,".")</f>
        <v>185020.13164920261</v>
      </c>
      <c r="AV47" s="27">
        <f>IFERROR(VLOOKUP(CONCATENATE($C47, ".NY.GDP.MKTP.KD"),AREA_WB_6ATTRS,Seq!H$1,FALSE)/10000,".")</f>
        <v>200141.68651641987</v>
      </c>
      <c r="AW47" s="27">
        <f>IFERROR(VLOOKUP(CONCATENATE($C47, ".NY.GDP.MKTP.KD"),AREA_WB_6ATTRS,Seq!I$1,FALSE)/10000,".")</f>
        <v>223922.37783755545</v>
      </c>
      <c r="AX47" s="27">
        <f>IFERROR(VLOOKUP(CONCATENATE($C47, ".NY.GDP.MKTP.KD"),AREA_WB_6ATTRS,Seq!J$1,FALSE)/10000,".")</f>
        <v>267475.21225727326</v>
      </c>
      <c r="AY47" s="27">
        <f>IFERROR(VLOOKUP(CONCATENATE($C47, ".NY.GDP.MKTP.KD"),AREA_WB_6ATTRS,Seq!K$1,FALSE)/10000,".")</f>
        <v>302405.88634923456</v>
      </c>
      <c r="AZ47" s="27">
        <f>IFERROR(VLOOKUP(CONCATENATE($C47, ".NY.GDP.MKTP.KD"),AREA_WB_6ATTRS,Seq!L$1,FALSE)/10000,".")</f>
        <v>322887.29877692263</v>
      </c>
      <c r="BA47" s="27">
        <f>IFERROR(VLOOKUP(CONCATENATE($C47, ".NY.GDP.MKTP.KD"),AREA_WB_6ATTRS,Seq!M$1,FALSE)/10000,".")</f>
        <v>346970.52203938301</v>
      </c>
      <c r="BB47" s="27">
        <f>IFERROR(VLOOKUP(CONCATENATE($C47, ".NY.GDP.MKTP.KD"),AREA_WB_6ATTRS,Seq!N$1,FALSE)/10000,".")</f>
        <v>357091.89620970452</v>
      </c>
      <c r="BC47" s="27">
        <f>IFERROR(VLOOKUP(CONCATENATE($C47, ".NY.GDP.MKTP.KD"),AREA_WB_6ATTRS,Seq!O$1,FALSE)/10000,".")</f>
        <v>363934.16028266679</v>
      </c>
      <c r="BD47" s="27">
        <f>IFERROR(VLOOKUP(CONCATENATE($C47, ".NY.GDP.MKTP.KD"),AREA_WB_6ATTRS,Seq!P$1,FALSE)/10000,".")</f>
        <v>377137.38571616967</v>
      </c>
      <c r="BE47" s="27">
        <f>IFERROR(VLOOKUP(CONCATENATE($C47, ".NY.GDP.MKTP.KD"),AREA_WB_6ATTRS,Seq!Q$1,FALSE)/10000,".")</f>
        <v>393745.94749057689</v>
      </c>
      <c r="BF47" s="27">
        <f>IFERROR(VLOOKUP(CONCATENATE($C47, ".NY.GDP.MKTP.KD"),AREA_WB_6ATTRS,Seq!R$1,FALSE)/10000,".")</f>
        <v>415607.36039809801</v>
      </c>
      <c r="BG47" s="27">
        <f>IFERROR(VLOOKUP(CONCATENATE($C47, ".NY.GDP.MKTP.KD"),AREA_WB_6ATTRS,Seq!S$1,FALSE)/10000,".")</f>
        <v>457873.19513850176</v>
      </c>
      <c r="BH47" s="27">
        <f>IFERROR(VLOOKUP(CONCATENATE($C47, ".NY.GDP.MKTP.KD"),AREA_WB_6ATTRS,Seq!T$1,FALSE)/10000,".")</f>
        <v>506285.52307402325</v>
      </c>
      <c r="BI47" s="27">
        <f>IFERROR(VLOOKUP(CONCATENATE($C47, ".NY.GDP.MKTP.KD"),AREA_WB_6ATTRS,Seq!U$1,FALSE)/10000,".")</f>
        <v>531931.84198024066</v>
      </c>
      <c r="BJ47" s="27">
        <f>IFERROR(VLOOKUP(CONCATENATE($C47, ".NY.GDP.MKTP.KD"),AREA_WB_6ATTRS,Seq!V$1,FALSE)/10000,".")</f>
        <v>563239.11300078162</v>
      </c>
      <c r="BK47" s="27">
        <f>IFERROR(VLOOKUP(CONCATENATE($C47, ".NY.GDP.MKTP.KD"),AREA_WB_6ATTRS,Seq!W$1,FALSE)/10000,".")</f>
        <v>583200.88126387459</v>
      </c>
      <c r="BL47" s="27">
        <f>IFERROR(VLOOKUP(CONCATENATE($C47, ".NY.GDP.MKTP.KD"),AREA_WB_6ATTRS,Seq!X$1,FALSE)/10000,".")</f>
        <v>635743.62989471667</v>
      </c>
      <c r="BM47" s="27">
        <f>IFERROR(VLOOKUP(CONCATENATE($C47, ".NY.GDP.MKTP.KD"),AREA_WB_6ATTRS,Seq!Y$1,FALSE)/10000,".")</f>
        <v>675637.01847816561</v>
      </c>
      <c r="BN47" s="27">
        <f>IFERROR(VLOOKUP(CONCATENATE($C47, ".NY.GDP.MKTP.KD"),AREA_WB_6ATTRS,Seq!Z$1,FALSE)/10000,".")</f>
        <v>716025.63533368509</v>
      </c>
      <c r="BO47" s="27">
        <f>IFERROR(VLOOKUP(CONCATENATE($C47, ".NY.GDP.MKTP.KD"),AREA_WB_6ATTRS,Seq!AA$1,FALSE)/10000,".")</f>
        <v>727784.87920578814</v>
      </c>
      <c r="BP47" s="27">
        <f>IFERROR(VLOOKUP(CONCATENATE($C47, ".NY.GDP.MKTP.KD"),AREA_WB_6ATTRS,Seq!AB$1,FALSE)/10000,".")</f>
        <v>765161.76017557329</v>
      </c>
      <c r="BQ47" s="27">
        <f>IFERROR(VLOOKUP(CONCATENATE($C47, ".NY.GDP.MKTP.KD"),AREA_WB_6ATTRS,Seq!AC$1,FALSE)/10000,".")</f>
        <v>801955.37185928435</v>
      </c>
      <c r="BR47" s="27">
        <f>IFERROR(VLOOKUP(CONCATENATE($C47, ".NY.GDP.MKTP.KD"),AREA_WB_6ATTRS,Seq!AD$1,FALSE)/10000,".")</f>
        <v>825537.2642113273</v>
      </c>
      <c r="BS47" s="27">
        <f>IFERROR(VLOOKUP(CONCATENATE($C47, ".NY.GDP.MKTP.KD"),AREA_WB_6ATTRS,Seq!AE$1,FALSE)/10000,".")</f>
        <v>785703.92998853128</v>
      </c>
      <c r="BT47" s="27">
        <f>IFERROR(VLOOKUP(CONCATENATE($C47, ".NY.GDP.MKTP.KD"),AREA_WB_6ATTRS,Seq!AF$1,FALSE)/10000,".")</f>
        <v>840816.68680876005</v>
      </c>
      <c r="BU47" s="27">
        <f>IFERROR(VLOOKUP(CONCATENATE($C47, ".NY.GDP.MKTP.KD"),AREA_WB_6ATTRS,Seq!AG$1,FALSE)/10000,".")</f>
        <v>883302.74105187191</v>
      </c>
      <c r="BV47" s="27"/>
      <c r="BW47" s="27"/>
      <c r="BX47" s="27"/>
      <c r="BY47" s="27"/>
      <c r="BZ47" s="27"/>
      <c r="CA47" s="27"/>
      <c r="CB47" s="27"/>
      <c r="CC47" s="27">
        <f>CNPop!A$48</f>
        <v>5.0000000000000001E-3</v>
      </c>
      <c r="CD47" s="27">
        <f>CNPop!B$48</f>
        <v>6.0000000000000001E-3</v>
      </c>
      <c r="CE47" s="27">
        <f>CNPop!C$48</f>
        <v>6.0000000000000001E-3</v>
      </c>
      <c r="CF47" s="27">
        <f>CNPop!D$48</f>
        <v>7.0000000000000001E-3</v>
      </c>
      <c r="CG47" s="27">
        <f>CNPop!E$48</f>
        <v>7.0000000000000001E-3</v>
      </c>
      <c r="CH47" s="27">
        <f>CNPop!F$48</f>
        <v>8.0000000000000002E-3</v>
      </c>
      <c r="CI47" s="27">
        <f>CNPop!G$48</f>
        <v>8.9999999999999993E-3</v>
      </c>
      <c r="CJ47" s="27">
        <f>CNPop!H$48</f>
        <v>0.01</v>
      </c>
      <c r="CK47" s="27">
        <f>CNPop!I$48</f>
        <v>1.0999999999999999E-2</v>
      </c>
      <c r="CL47" s="27">
        <f>CNPop!J$48</f>
        <v>1.2E-2</v>
      </c>
      <c r="CM47" s="27">
        <f>CNPop!K$48</f>
        <v>1.4E-2</v>
      </c>
      <c r="CN47" s="27">
        <f>CNPop!L$48</f>
        <v>1.6E-2</v>
      </c>
      <c r="CO47" s="27">
        <f>CNPop!M$48</f>
        <v>1.7000000000000001E-2</v>
      </c>
      <c r="CP47" s="27">
        <f>CNPop!N$48</f>
        <v>1.9E-2</v>
      </c>
      <c r="CQ47" s="27">
        <f>CNPop!O$48</f>
        <v>2.1000000000000001E-2</v>
      </c>
      <c r="CR47" s="27">
        <f>CNPop!P$48</f>
        <v>2.3E-2</v>
      </c>
      <c r="CS47" s="27">
        <f>CNPop!Q$48</f>
        <v>2.5999999999999999E-2</v>
      </c>
      <c r="CT47" s="27">
        <f>CNPop!R$48</f>
        <v>2.8000000000000001E-2</v>
      </c>
      <c r="CU47" s="27">
        <f>CNPop!S$48</f>
        <v>0.03</v>
      </c>
      <c r="CV47" s="27">
        <f>CNPop!T$48</f>
        <v>3.3000000000000002E-2</v>
      </c>
      <c r="CW47" s="27">
        <f>CNPop!U$48</f>
        <v>3.5999999999999997E-2</v>
      </c>
      <c r="CX47" s="27">
        <f>CNPop!V$48</f>
        <v>3.9E-2</v>
      </c>
      <c r="CY47" s="27">
        <f>CNPop!W$48</f>
        <v>4.2000000000000003E-2</v>
      </c>
      <c r="CZ47" s="27">
        <f>CNPop!X$48</f>
        <v>4.4999999999999998E-2</v>
      </c>
      <c r="DA47" s="27">
        <f>CNPop!Y$48</f>
        <v>4.9000000000000002E-2</v>
      </c>
      <c r="DB47" s="27">
        <f>CNPop!Z$48</f>
        <v>5.1999999999999998E-2</v>
      </c>
      <c r="DC47" s="27">
        <f>CNPop!AA$48</f>
        <v>5.6000000000000001E-2</v>
      </c>
      <c r="DD47" s="27">
        <f>CNPop!AB$48</f>
        <v>0.06</v>
      </c>
      <c r="DE47" s="27">
        <f>CNPop!AC$48</f>
        <v>6.3E-2</v>
      </c>
      <c r="DF47" s="27">
        <f>CNPop!AD$48</f>
        <v>6.8000000000000005E-2</v>
      </c>
      <c r="DG47" s="27">
        <f>CNPop!AE$48</f>
        <v>7.1999999999999995E-2</v>
      </c>
      <c r="DH47" s="27">
        <f>CNPop!AF$48</f>
        <v>7.5999999999999998E-2</v>
      </c>
      <c r="DI47" s="27">
        <f>CNPop!AG$48</f>
        <v>8.1000000000000003E-2</v>
      </c>
      <c r="DJ47" s="27">
        <f>CNPop!AH$48</f>
        <v>8.5000000000000006E-2</v>
      </c>
      <c r="DK47" s="27">
        <f>CNPop!AI$48</f>
        <v>0.09</v>
      </c>
      <c r="DL47" s="27">
        <f>CNPop!AJ$48</f>
        <v>9.5000000000000001E-2</v>
      </c>
      <c r="DM47" s="27">
        <f>CNPop!AK$48</f>
        <v>0.1</v>
      </c>
      <c r="DN47" s="27"/>
      <c r="DO47" s="27">
        <f t="shared" si="54"/>
        <v>0</v>
      </c>
      <c r="DP47" s="27">
        <f t="shared" si="55"/>
        <v>0</v>
      </c>
      <c r="DQ47" s="27">
        <f t="shared" si="56"/>
        <v>0</v>
      </c>
      <c r="DR47" s="27">
        <f t="shared" si="57"/>
        <v>0</v>
      </c>
      <c r="DS47" s="27">
        <f t="shared" si="58"/>
        <v>0</v>
      </c>
      <c r="DT47" s="27">
        <f t="shared" si="59"/>
        <v>0</v>
      </c>
      <c r="DU47" s="27">
        <f t="shared" si="60"/>
        <v>0</v>
      </c>
      <c r="DV47" s="27">
        <f t="shared" si="61"/>
        <v>0</v>
      </c>
      <c r="DW47" s="27">
        <f t="shared" si="62"/>
        <v>0</v>
      </c>
      <c r="DX47" s="27">
        <f t="shared" si="63"/>
        <v>0</v>
      </c>
      <c r="DY47" s="27">
        <f t="shared" si="64"/>
        <v>0</v>
      </c>
      <c r="DZ47" s="27">
        <f t="shared" si="65"/>
        <v>0</v>
      </c>
      <c r="EA47" s="27">
        <f t="shared" si="66"/>
        <v>0</v>
      </c>
      <c r="EB47" s="27">
        <f t="shared" si="67"/>
        <v>0</v>
      </c>
      <c r="EC47" s="27">
        <f t="shared" si="68"/>
        <v>0</v>
      </c>
      <c r="ED47" s="27">
        <f t="shared" si="69"/>
        <v>0</v>
      </c>
      <c r="EE47" s="27">
        <f t="shared" si="70"/>
        <v>0</v>
      </c>
      <c r="EF47" s="27">
        <f t="shared" si="71"/>
        <v>0</v>
      </c>
      <c r="EG47" s="27">
        <f t="shared" si="72"/>
        <v>0</v>
      </c>
      <c r="EH47" s="27">
        <f t="shared" si="73"/>
        <v>0</v>
      </c>
      <c r="EI47" s="27">
        <f t="shared" si="74"/>
        <v>0</v>
      </c>
      <c r="EJ47" s="27">
        <f t="shared" si="75"/>
        <v>0</v>
      </c>
      <c r="EK47" s="27">
        <f t="shared" si="76"/>
        <v>0</v>
      </c>
      <c r="EL47" s="27">
        <f t="shared" si="77"/>
        <v>0</v>
      </c>
      <c r="EM47" s="27">
        <f t="shared" si="78"/>
        <v>0</v>
      </c>
      <c r="EN47" s="27">
        <f t="shared" si="79"/>
        <v>0</v>
      </c>
      <c r="EO47" s="27">
        <f t="shared" si="80"/>
        <v>0</v>
      </c>
      <c r="EP47" s="27" t="str">
        <f t="shared" si="37"/>
        <v>.</v>
      </c>
      <c r="EQ47" s="27" t="str">
        <f t="shared" si="38"/>
        <v>.</v>
      </c>
      <c r="ER47" s="27" t="str">
        <f t="shared" ref="ER47:ET53" si="89">IF(ISNUMBER(GC47),GC47,EQ47)</f>
        <v>.</v>
      </c>
      <c r="ES47" s="27" t="str">
        <f t="shared" si="89"/>
        <v>.</v>
      </c>
      <c r="ET47" s="27" t="str">
        <f t="shared" si="89"/>
        <v>.</v>
      </c>
      <c r="EU47" s="27"/>
      <c r="EV47" s="27"/>
      <c r="EW47" s="27"/>
      <c r="EX47" s="27"/>
      <c r="EY47" s="27"/>
      <c r="EZ47" s="27" t="str">
        <f>IFERROR(VLOOKUP(CONCATENATE($C47,".SL.TLF.TERT.ZS"),AREA_WB_6ATTRS,Seq!B$1,FALSE)/100,".")</f>
        <v>.</v>
      </c>
      <c r="FA47" s="27" t="str">
        <f>IFERROR(VLOOKUP(CONCATENATE($C47,".SL.TLF.TERT.ZS"),AREA_WB_6ATTRS,Seq!C$1,FALSE)/100,".")</f>
        <v>.</v>
      </c>
      <c r="FB47" s="27" t="str">
        <f>IFERROR(VLOOKUP(CONCATENATE($C47,".SL.TLF.TERT.ZS"),AREA_WB_6ATTRS,Seq!D$1,FALSE)/100,".")</f>
        <v>.</v>
      </c>
      <c r="FC47" s="27" t="str">
        <f>IFERROR(VLOOKUP(CONCATENATE($C47,".SL.TLF.TERT.ZS"),AREA_WB_6ATTRS,Seq!E$1,FALSE)/100,".")</f>
        <v>.</v>
      </c>
      <c r="FD47" s="27" t="str">
        <f>IFERROR(VLOOKUP(CONCATENATE($C47,".SL.TLF.TERT.ZS"),AREA_WB_6ATTRS,Seq!F$1,FALSE)/100,".")</f>
        <v>.</v>
      </c>
      <c r="FE47" s="27" t="str">
        <f>IFERROR(VLOOKUP(CONCATENATE($C47,".SL.TLF.TERT.ZS"),AREA_WB_6ATTRS,Seq!G$1,FALSE)/100,".")</f>
        <v>.</v>
      </c>
      <c r="FF47" s="27" t="str">
        <f>IFERROR(VLOOKUP(CONCATENATE($C47,".SL.TLF.TERT.ZS"),AREA_WB_6ATTRS,Seq!H$1,FALSE)/100,".")</f>
        <v>.</v>
      </c>
      <c r="FG47" s="27" t="str">
        <f>IFERROR(VLOOKUP(CONCATENATE($C47,".SL.TLF.TERT.ZS"),AREA_WB_6ATTRS,Seq!I$1,FALSE)/100,".")</f>
        <v>.</v>
      </c>
      <c r="FH47" s="27" t="str">
        <f>IFERROR(VLOOKUP(CONCATENATE($C47,".SL.TLF.TERT.ZS"),AREA_WB_6ATTRS,Seq!J$1,FALSE)/100,".")</f>
        <v>.</v>
      </c>
      <c r="FI47" s="27" t="str">
        <f>IFERROR(VLOOKUP(CONCATENATE($C47,".SL.TLF.TERT.ZS"),AREA_WB_6ATTRS,Seq!K$1,FALSE)/100,".")</f>
        <v>.</v>
      </c>
      <c r="FJ47" s="27" t="str">
        <f>IFERROR(VLOOKUP(CONCATENATE($C47,".SL.TLF.TERT.ZS"),AREA_WB_6ATTRS,Seq!L$1,FALSE)/100,".")</f>
        <v>.</v>
      </c>
      <c r="FK47" s="27" t="str">
        <f>IFERROR(VLOOKUP(CONCATENATE($C47,".SL.TLF.TERT.ZS"),AREA_WB_6ATTRS,Seq!M$1,FALSE)/100,".")</f>
        <v>.</v>
      </c>
      <c r="FL47" s="27" t="str">
        <f>IFERROR(VLOOKUP(CONCATENATE($C47,".SL.TLF.TERT.ZS"),AREA_WB_6ATTRS,Seq!N$1,FALSE)/100,".")</f>
        <v>.</v>
      </c>
      <c r="FM47" s="27" t="str">
        <f>IFERROR(VLOOKUP(CONCATENATE($C47,".SL.TLF.TERT.ZS"),AREA_WB_6ATTRS,Seq!O$1,FALSE)/100,".")</f>
        <v>.</v>
      </c>
      <c r="FN47" s="27" t="str">
        <f>IFERROR(VLOOKUP(CONCATENATE($C47,".SL.TLF.TERT.ZS"),AREA_WB_6ATTRS,Seq!P$1,FALSE)/100,".")</f>
        <v>.</v>
      </c>
      <c r="FO47" s="27" t="str">
        <f>IFERROR(VLOOKUP(CONCATENATE($C47,".SL.TLF.TERT.ZS"),AREA_WB_6ATTRS,Seq!Q$1,FALSE)/100,".")</f>
        <v>.</v>
      </c>
      <c r="FP47" s="27">
        <f>IFERROR(VLOOKUP(CONCATENATE($C47,".SL.TLF.TERT.ZS"),AREA_WB_6ATTRS,Seq!R$1,FALSE)/100,".")</f>
        <v>0</v>
      </c>
      <c r="FQ47" s="27" t="str">
        <f>IFERROR(VLOOKUP(CONCATENATE($C47,".SL.TLF.TERT.ZS"),AREA_WB_6ATTRS,Seq!S$1,FALSE)/100,".")</f>
        <v>.</v>
      </c>
      <c r="FR47" s="27" t="str">
        <f>IFERROR(VLOOKUP(CONCATENATE($C47,".SL.TLF.TERT.ZS"),AREA_WB_6ATTRS,Seq!T$1,FALSE)/100,".")</f>
        <v>.</v>
      </c>
      <c r="FS47" s="27" t="str">
        <f>IFERROR(VLOOKUP(CONCATENATE($C47,".SL.TLF.TERT.ZS"),AREA_WB_6ATTRS,Seq!U$1,FALSE)/100,".")</f>
        <v>.</v>
      </c>
      <c r="FT47" s="27" t="str">
        <f>IFERROR(VLOOKUP(CONCATENATE($C47,".SL.TLF.TERT.ZS"),AREA_WB_6ATTRS,Seq!V$1,FALSE)/100,".")</f>
        <v>.</v>
      </c>
      <c r="FU47" s="27" t="str">
        <f>IFERROR(VLOOKUP(CONCATENATE($C47,".SL.TLF.TERT.ZS"),AREA_WB_6ATTRS,Seq!W$1,FALSE)/100,".")</f>
        <v>.</v>
      </c>
      <c r="FV47" s="27" t="str">
        <f>IFERROR(VLOOKUP(CONCATENATE($C47,".SL.TLF.TERT.ZS"),AREA_WB_6ATTRS,Seq!X$1,FALSE)/100,".")</f>
        <v>.</v>
      </c>
      <c r="FW47" s="27" t="str">
        <f>IFERROR(VLOOKUP(CONCATENATE($C47,".SL.TLF.TERT.ZS"),AREA_WB_6ATTRS,Seq!Y$1,FALSE)/100,".")</f>
        <v>.</v>
      </c>
      <c r="FX47" s="27" t="str">
        <f>IFERROR(VLOOKUP(CONCATENATE($C47,".SL.TLF.TERT.ZS"),AREA_WB_6ATTRS,Seq!Z$1,FALSE)/100,".")</f>
        <v>.</v>
      </c>
      <c r="FY47" s="27" t="str">
        <f>IFERROR(VLOOKUP(CONCATENATE($C47,".SL.TLF.TERT.ZS"),AREA_WB_6ATTRS,Seq!AA$1,FALSE)/100,".")</f>
        <v>.</v>
      </c>
      <c r="FZ47" s="27">
        <f>IFERROR(VLOOKUP(CONCATENATE($C47,".SL.TLF.TERT.ZS"),AREA_WB_6ATTRS,Seq!AB$1,FALSE)/100,".")</f>
        <v>0</v>
      </c>
      <c r="GA47" s="27" t="str">
        <f>IFERROR(VLOOKUP(CONCATENATE($C47,".SL.TLF.TERT.ZS"),AREA_WB_6ATTRS,Seq!AC$1,FALSE)/100,".")</f>
        <v>.</v>
      </c>
      <c r="GB47" s="27" t="str">
        <f>IFERROR(VLOOKUP(CONCATENATE($C47,".SL.TLF.TERT.ZS"),AREA_WB_6ATTRS,Seq!AD$1,FALSE)/100,".")</f>
        <v>.</v>
      </c>
      <c r="GC47" s="27" t="str">
        <f>IFERROR(VLOOKUP(CONCATENATE($C47,".SL.TLF.TERT.ZS"),AREA_WB_6ATTRS,Seq!AE$1,FALSE)/100,".")</f>
        <v>.</v>
      </c>
      <c r="GD47" s="27" t="str">
        <f>IFERROR(VLOOKUP(CONCATENATE($C47,".SL.TLF.TERT.ZS"),AREA_WB_6ATTRS,Seq!AF$1,FALSE)/100,".")</f>
        <v>.</v>
      </c>
      <c r="GE47" s="27" t="str">
        <f>IFERROR(VLOOKUP(CONCATENATE($C47,".SL.TLF.TERT.ZS"),AREA_WB_6ATTRS,Seq!AG$1,FALSE)/100,".")</f>
        <v>.</v>
      </c>
      <c r="GF47" s="27" t="str">
        <f>IFERROR(VLOOKUP(CONCATENATE($C47,".SL.TLF.TERT.ZS"),AREA_WB_6ATTRS,Seq!AH$1,FALSE)/100,".")</f>
        <v>.</v>
      </c>
      <c r="GG47" s="27" t="str">
        <f>IFERROR(VLOOKUP(CONCATENATE($C47,".SL.TLF.TERT.ZS"),AREA_WB_6ATTRS,Seq!AI$1,FALSE)/100,".")</f>
        <v>.</v>
      </c>
      <c r="GH47" s="27" t="str">
        <f>IFERROR(VLOOKUP(CONCATENATE($C47,".SL.TLF.TERT.ZS"),AREA_WB_6ATTRS,Seq!AJ$1,FALSE)/100,".")</f>
        <v>.</v>
      </c>
      <c r="GI47" s="27" t="str">
        <f>IFERROR(VLOOKUP(CONCATENATE($C47,".SL.TLF.TERT.ZS"),AREA_WB_6ATTRS,Seq!AK$1,FALSE)/100,".")</f>
        <v>.</v>
      </c>
      <c r="GJ47" s="27" t="str">
        <f>IFERROR(VLOOKUP(CONCATENATE($C47,".SL.TLF.TERT.ZS"),AREA_WB_6ATTRS,Seq!AL$1,FALSE)/100,".")</f>
        <v>.</v>
      </c>
      <c r="GK47" s="27"/>
      <c r="GL47" s="27"/>
      <c r="GM47" s="27" t="str">
        <f t="shared" si="81"/>
        <v>.</v>
      </c>
      <c r="GN47" s="27" t="str">
        <f t="shared" si="82"/>
        <v>.</v>
      </c>
      <c r="GO47" s="27" t="str">
        <f t="shared" si="40"/>
        <v>.</v>
      </c>
      <c r="GP47" s="27"/>
      <c r="GQ47" s="9" t="str">
        <f>IF(VLOOKUP($B47,EM_80!$B$1:$C$201,2,FALSE)&gt;0,VLOOKUP($B47,EM_80!$B$1:$C$201,2,FALSE),".")</f>
        <v>.</v>
      </c>
      <c r="GR47" s="9" t="str">
        <f t="shared" si="83"/>
        <v>.</v>
      </c>
      <c r="GS47" s="9" t="str">
        <f t="shared" si="31"/>
        <v>.</v>
      </c>
      <c r="GU47">
        <f t="shared" si="84"/>
        <v>985051</v>
      </c>
      <c r="GV47">
        <f t="shared" si="85"/>
        <v>1351599</v>
      </c>
      <c r="GW47">
        <f t="shared" si="86"/>
        <v>1722554</v>
      </c>
      <c r="GX47">
        <f t="shared" si="87"/>
        <v>2006945</v>
      </c>
      <c r="GZ47" s="9" t="str">
        <f>IF(ISNA(VLOOKUP($B47,Area_EM_90,Seq!C$1,FALSE)),".",VLOOKUP($B47,Area_EM_90,Seq!C$1,FALSE))</f>
        <v>.</v>
      </c>
      <c r="HA47" s="9" t="str">
        <f>IF(ISNA(VLOOKUP($B47,Area_EM_90,Seq!D$1,FALSE)),".",VLOOKUP($B47,Area_EM_90,Seq!D$1,FALSE))</f>
        <v>.</v>
      </c>
      <c r="HB47" s="9" t="str">
        <f>IF(ISNA(VLOOKUP($B47,Area_EM_90,Seq!E$1,FALSE)),".",VLOOKUP($B47,Area_EM_90,Seq!E$1,FALSE))</f>
        <v>.</v>
      </c>
      <c r="HC47" s="9" t="str">
        <f>IF(ISNA(VLOOKUP($B47,Area_EM_90,Seq!F$1,FALSE)),".",VLOOKUP($B47,Area_EM_90,Seq!F$1,FALSE))</f>
        <v>.</v>
      </c>
      <c r="HD47" s="9" t="str">
        <f>IF(ISNA(VLOOKUP($B47,Area_EM_90,Seq!G$1,FALSE)),".",VLOOKUP($B47,Area_EM_90,Seq!G$1,FALSE))</f>
        <v>.</v>
      </c>
      <c r="HE47" s="9" t="str">
        <f>IF(ISNA(VLOOKUP($B47,Area_EM_90,Seq!H$1,FALSE)),".",VLOOKUP($B47,Area_EM_90,Seq!H$1,FALSE))</f>
        <v>.</v>
      </c>
      <c r="HF47" s="9" t="str">
        <f>IF(ISNA(VLOOKUP($B47,Area_EM_90,Seq!I$1,FALSE)),".",VLOOKUP($B47,Area_EM_90,Seq!I$1,FALSE))</f>
        <v>.</v>
      </c>
      <c r="HG47" s="9" t="str">
        <f>IF(ISNA(VLOOKUP($B47,Area_EM_90,Seq!J$1,FALSE)),".",VLOOKUP($B47,Area_EM_90,Seq!J$1,FALSE))</f>
        <v>.</v>
      </c>
      <c r="HH47" s="9" t="str">
        <f>IF(ISNA(VLOOKUP($B47,Area_EM_00,Seq!C$1,FALSE)),".",VLOOKUP($B47,Area_EM_00,Seq!C$1,FALSE))</f>
        <v>.</v>
      </c>
      <c r="HI47" s="9" t="str">
        <f>IF(ISNA(VLOOKUP($B47,Area_EM_00,Seq!D$1,FALSE)),".",VLOOKUP($B47,Area_EM_00,Seq!D$1,FALSE))</f>
        <v>.</v>
      </c>
      <c r="HJ47" s="9" t="str">
        <f>IF(ISNA(VLOOKUP($B47,Area_EM_00,Seq!E$1,FALSE)),".",VLOOKUP($B47,Area_EM_00,Seq!E$1,FALSE))</f>
        <v>.</v>
      </c>
      <c r="HK47" s="9" t="str">
        <f>IF(ISNA(VLOOKUP($B47,Area_EM_00,Seq!F$1,FALSE)),".",VLOOKUP($B47,Area_EM_00,Seq!F$1,FALSE))</f>
        <v>.</v>
      </c>
      <c r="HL47" s="9" t="str">
        <f>IF(ISNA(VLOOKUP($B47,Area_EM_00,Seq!G$1,FALSE)),".",VLOOKUP($B47,Area_EM_00,Seq!G$1,FALSE))</f>
        <v>.</v>
      </c>
      <c r="HM47" s="9" t="str">
        <f>IF(ISNA(VLOOKUP($B47,Area_EM_00,Seq!H$1,FALSE)),".",VLOOKUP($B47,Area_EM_00,Seq!H$1,FALSE))</f>
        <v>.</v>
      </c>
      <c r="HN47" s="9" t="str">
        <f>IF(ISNA(VLOOKUP($B47,Area_EM_00,Seq!I$1,FALSE)),".",VLOOKUP($B47,Area_EM_00,Seq!I$1,FALSE))</f>
        <v>.</v>
      </c>
      <c r="HO47" s="9" t="str">
        <f>IF(ISNA(VLOOKUP($B47,Area_EM_00,Seq!J$1,FALSE)),".",VLOOKUP($B47,Area_EM_00,Seq!J$1,FALSE))</f>
        <v>.</v>
      </c>
      <c r="HQ47" s="27"/>
      <c r="HR47" s="9">
        <f>IFERROR(VLOOKUP($B47,AREA_EM3_60_00,Seq!E$1,FALSE),".")</f>
        <v>6</v>
      </c>
      <c r="HS47" s="9">
        <f>IFERROR(VLOOKUP($B47,AREA_EM3_60_00,Seq!F$1,FALSE),".")</f>
        <v>846</v>
      </c>
      <c r="HT47" s="9">
        <f>IFERROR(VLOOKUP($B47,AREA_EM3_60_00,Seq!G$1,FALSE),".")</f>
        <v>841</v>
      </c>
      <c r="HU47" s="9" t="str">
        <f>IFERROR(VLOOKUP($B47,AREA_EM3_10,Seq!B$1,FALSE),".")</f>
        <v/>
      </c>
      <c r="HV47" s="9">
        <f t="shared" si="41"/>
        <v>985051</v>
      </c>
      <c r="HW47" s="9">
        <f t="shared" si="42"/>
        <v>1351599</v>
      </c>
      <c r="HX47" s="9">
        <f t="shared" si="43"/>
        <v>1722554</v>
      </c>
      <c r="HY47" s="9">
        <f t="shared" si="44"/>
        <v>2006945</v>
      </c>
    </row>
    <row r="48" spans="1:233">
      <c r="A48" s="25" t="s">
        <v>3024</v>
      </c>
      <c r="B48" s="26" t="str">
        <f t="shared" si="0"/>
        <v>Burundi</v>
      </c>
      <c r="C48" s="166" t="s">
        <v>1374</v>
      </c>
      <c r="D48" s="27">
        <f>VLOOKUP("CHN.NY.GDP.MKTP.KD",AREA_WB_6ATTRS,Seq!B$1,FALSE)/10000</f>
        <v>18294112.043860689</v>
      </c>
      <c r="E48" s="27">
        <f>VLOOKUP("CHN.NY.GDP.MKTP.KD",AREA_WB_6ATTRS,Seq!C$1,FALSE)/10000</f>
        <v>19245405.87014145</v>
      </c>
      <c r="F48" s="27">
        <f>VLOOKUP("CHN.NY.GDP.MKTP.KD",AREA_WB_6ATTRS,Seq!D$1,FALSE)/10000</f>
        <v>20996737.804324333</v>
      </c>
      <c r="G48" s="27">
        <f>VLOOKUP("CHN.NY.GDP.MKTP.KD",AREA_WB_6ATTRS,Seq!E$1,FALSE)/10000</f>
        <v>23285382.224995762</v>
      </c>
      <c r="H48" s="27">
        <f>VLOOKUP("CHN.NY.GDP.MKTP.KD",AREA_WB_6ATTRS,Seq!F$1,FALSE)/10000</f>
        <v>26824760.323195074</v>
      </c>
      <c r="I48" s="27">
        <f>VLOOKUP("CHN.NY.GDP.MKTP.KD",AREA_WB_6ATTRS,Seq!G$1,FALSE)/10000</f>
        <v>30446102.966826372</v>
      </c>
      <c r="J48" s="27">
        <f>VLOOKUP("CHN.NY.GDP.MKTP.KD",AREA_WB_6ATTRS,Seq!H$1,FALSE)/10000</f>
        <v>33125360.027907111</v>
      </c>
      <c r="K48" s="27">
        <f>VLOOKUP("CHN.NY.GDP.MKTP.KD",AREA_WB_6ATTRS,Seq!I$1,FALSE)/10000</f>
        <v>36967901.791144341</v>
      </c>
      <c r="L48" s="27">
        <f>VLOOKUP("CHN.NY.GDP.MKTP.KD",AREA_WB_6ATTRS,Seq!J$1,FALSE)/10000</f>
        <v>41145274.693543643</v>
      </c>
      <c r="M48" s="27">
        <f>VLOOKUP("CHN.NY.GDP.MKTP.KD",AREA_WB_6ATTRS,Seq!K$1,FALSE)/10000</f>
        <v>42832230.955979005</v>
      </c>
      <c r="N48" s="27">
        <f>VLOOKUP("CHN.NY.GDP.MKTP.KD",AREA_WB_6ATTRS,Seq!L$1,FALSE)/10000</f>
        <v>44459855.73230619</v>
      </c>
      <c r="O48" s="27">
        <f>VLOOKUP("CHN.NY.GDP.MKTP.KD",AREA_WB_6ATTRS,Seq!M$1,FALSE)/10000</f>
        <v>48550162.459678344</v>
      </c>
      <c r="P48" s="27">
        <f>VLOOKUP("CHN.NY.GDP.MKTP.KD",AREA_WB_6ATTRS,Seq!N$1,FALSE)/10000</f>
        <v>55444285.528952621</v>
      </c>
      <c r="Q48" s="27">
        <f>VLOOKUP("CHN.NY.GDP.MKTP.KD",AREA_WB_6ATTRS,Seq!O$1,FALSE)/10000</f>
        <v>63206485.503006078</v>
      </c>
      <c r="R48" s="27">
        <f>VLOOKUP("CHN.NY.GDP.MKTP.KD",AREA_WB_6ATTRS,Seq!P$1,FALSE)/10000</f>
        <v>71486535.103899792</v>
      </c>
      <c r="S48" s="27">
        <f>VLOOKUP("CHN.NY.GDP.MKTP.KD",AREA_WB_6ATTRS,Seq!Q$1,FALSE)/10000</f>
        <v>79278567.430224851</v>
      </c>
      <c r="T48" s="27">
        <f>VLOOKUP("CHN.NY.GDP.MKTP.KD",AREA_WB_6ATTRS,Seq!R$1,FALSE)/10000</f>
        <v>87206424.173247412</v>
      </c>
      <c r="U48" s="27">
        <f>VLOOKUP("CHN.NY.GDP.MKTP.KD",AREA_WB_6ATTRS,Seq!S$1,FALSE)/10000</f>
        <v>95316621.621359423</v>
      </c>
      <c r="V48" s="27">
        <f>VLOOKUP("CHN.NY.GDP.MKTP.KD",AREA_WB_6ATTRS,Seq!T$1,FALSE)/10000</f>
        <v>102751318.10782552</v>
      </c>
      <c r="W48" s="27">
        <f>VLOOKUP("CHN.NY.GDP.MKTP.KD",AREA_WB_6ATTRS,Seq!U$1,FALSE)/10000</f>
        <v>110560418.28402025</v>
      </c>
      <c r="X48" s="27">
        <f>VLOOKUP("CHN.NY.GDP.MKTP.KD",AREA_WB_6ATTRS,Seq!V$1,FALSE)/10000</f>
        <v>119847493.41987793</v>
      </c>
      <c r="Y48" s="27">
        <f>VLOOKUP("CHN.NY.GDP.MKTP.KD",AREA_WB_6ATTRS,Seq!W$1,FALSE)/10000</f>
        <v>129794835.37372778</v>
      </c>
      <c r="Z48" s="27">
        <f>VLOOKUP("CHN.NY.GDP.MKTP.KD",AREA_WB_6ATTRS,Seq!X$1,FALSE)/10000</f>
        <v>141606165.392737</v>
      </c>
      <c r="AA48" s="27">
        <f>VLOOKUP("CHN.NY.GDP.MKTP.KD",AREA_WB_6ATTRS,Seq!Y$1,FALSE)/10000</f>
        <v>155766781.9320105</v>
      </c>
      <c r="AB48" s="27">
        <f>VLOOKUP("CHN.NY.GDP.MKTP.KD",AREA_WB_6ATTRS,Seq!Z$1,FALSE)/10000</f>
        <v>171499226.90714428</v>
      </c>
      <c r="AC48" s="27">
        <f>VLOOKUP("CHN.NY.GDP.MKTP.KD",AREA_WB_6ATTRS,Seq!AA$1,FALSE)/10000</f>
        <v>190878639.54765138</v>
      </c>
      <c r="AD48" s="27">
        <f>VLOOKUP("CHN.NY.GDP.MKTP.KD",AREA_WB_6ATTRS,Seq!AB$1,FALSE)/10000</f>
        <v>215120226.77020231</v>
      </c>
      <c r="AE48" s="27">
        <f>VLOOKUP("CHN.NY.GDP.MKTP.KD",AREA_WB_6ATTRS,Seq!AC$1,FALSE)/10000</f>
        <v>245667298.97157177</v>
      </c>
      <c r="AF48" s="27">
        <f>VLOOKUP("CHN.NY.GDP.MKTP.KD",AREA_WB_6ATTRS,Seq!AD$1,FALSE)/10000</f>
        <v>269251359.67284226</v>
      </c>
      <c r="AG48" s="27">
        <f>VLOOKUP("CHN.NY.GDP.MKTP.KD",AREA_WB_6ATTRS,Seq!AE$1,FALSE)/10000</f>
        <v>294022484.76274431</v>
      </c>
      <c r="AH48" s="27">
        <f>VLOOKUP("CHN.NY.GDP.MKTP.KD",AREA_WB_6ATTRS,Seq!AF$1,FALSE)/10000</f>
        <v>324600823.17806971</v>
      </c>
      <c r="AI48" s="27">
        <f>VLOOKUP("CHN.NY.GDP.MKTP.KD",AREA_WB_6ATTRS,Seq!AG$1,FALSE)/10000</f>
        <v>354139498.08727396</v>
      </c>
      <c r="AJ48" s="27"/>
      <c r="AK48" s="27"/>
      <c r="AL48" s="27"/>
      <c r="AM48" s="27"/>
      <c r="AN48" s="27"/>
      <c r="AO48" s="27"/>
      <c r="AP48" s="27">
        <f>IFERROR(VLOOKUP(CONCATENATE($C48, ".NY.GDP.MKTP.KD"),AREA_WB_6ATTRS,Seq!B$1,FALSE)/10000,".")</f>
        <v>65899.554787810659</v>
      </c>
      <c r="AQ48" s="27">
        <f>IFERROR(VLOOKUP(CONCATENATE($C48, ".NY.GDP.MKTP.KD"),AREA_WB_6ATTRS,Seq!C$1,FALSE)/10000,".")</f>
        <v>73915.099231143278</v>
      </c>
      <c r="AR48" s="27">
        <f>IFERROR(VLOOKUP(CONCATENATE($C48, ".NY.GDP.MKTP.KD"),AREA_WB_6ATTRS,Seq!D$1,FALSE)/10000,".")</f>
        <v>73136.32988066673</v>
      </c>
      <c r="AS48" s="27">
        <f>IFERROR(VLOOKUP(CONCATENATE($C48, ".NY.GDP.MKTP.KD"),AREA_WB_6ATTRS,Seq!E$1,FALSE)/10000,".")</f>
        <v>75853.583683684017</v>
      </c>
      <c r="AT48" s="27">
        <f>IFERROR(VLOOKUP(CONCATENATE($C48, ".NY.GDP.MKTP.KD"),AREA_WB_6ATTRS,Seq!F$1,FALSE)/10000,".")</f>
        <v>75971.569389818367</v>
      </c>
      <c r="AU48" s="27">
        <f>IFERROR(VLOOKUP(CONCATENATE($C48, ".NY.GDP.MKTP.KD"),AREA_WB_6ATTRS,Seq!G$1,FALSE)/10000,".")</f>
        <v>84923.436295935157</v>
      </c>
      <c r="AV48" s="27">
        <f>IFERROR(VLOOKUP(CONCATENATE($C48, ".NY.GDP.MKTP.KD"),AREA_WB_6ATTRS,Seq!H$1,FALSE)/10000,".")</f>
        <v>87683.601229591048</v>
      </c>
      <c r="AW48" s="27">
        <f>IFERROR(VLOOKUP(CONCATENATE($C48, ".NY.GDP.MKTP.KD"),AREA_WB_6ATTRS,Seq!I$1,FALSE)/10000,".")</f>
        <v>92508.91408303447</v>
      </c>
      <c r="AX48" s="27">
        <f>IFERROR(VLOOKUP(CONCATENATE($C48, ".NY.GDP.MKTP.KD"),AREA_WB_6ATTRS,Seq!J$1,FALSE)/10000,".")</f>
        <v>97163.060088847065</v>
      </c>
      <c r="AY48" s="27">
        <f>IFERROR(VLOOKUP(CONCATENATE($C48, ".NY.GDP.MKTP.KD"),AREA_WB_6ATTRS,Seq!K$1,FALSE)/10000,".")</f>
        <v>98474.277754186332</v>
      </c>
      <c r="AZ48" s="27">
        <f>IFERROR(VLOOKUP(CONCATENATE($C48, ".NY.GDP.MKTP.KD"),AREA_WB_6ATTRS,Seq!L$1,FALSE)/10000,".")</f>
        <v>101920.70232811086</v>
      </c>
      <c r="BA48" s="27">
        <f>IFERROR(VLOOKUP(CONCATENATE($C48, ".NY.GDP.MKTP.KD"),AREA_WB_6ATTRS,Seq!M$1,FALSE)/10000,".")</f>
        <v>107013.51313878197</v>
      </c>
      <c r="BB48" s="27">
        <f>IFERROR(VLOOKUP(CONCATENATE($C48, ".NY.GDP.MKTP.KD"),AREA_WB_6ATTRS,Seq!N$1,FALSE)/10000,".")</f>
        <v>108094.34787161869</v>
      </c>
      <c r="BC48" s="27">
        <f>IFERROR(VLOOKUP(CONCATENATE($C48, ".NY.GDP.MKTP.KD"),AREA_WB_6ATTRS,Seq!O$1,FALSE)/10000,".")</f>
        <v>101349.26056442985</v>
      </c>
      <c r="BD48" s="27">
        <f>IFERROR(VLOOKUP(CONCATENATE($C48, ".NY.GDP.MKTP.KD"),AREA_WB_6ATTRS,Seq!P$1,FALSE)/10000,".")</f>
        <v>97467.583884812324</v>
      </c>
      <c r="BE48" s="27">
        <f>IFERROR(VLOOKUP(CONCATENATE($C48, ".NY.GDP.MKTP.KD"),AREA_WB_6ATTRS,Seq!Q$1,FALSE)/10000,".")</f>
        <v>89748.151241135449</v>
      </c>
      <c r="BF48" s="27">
        <f>IFERROR(VLOOKUP(CONCATENATE($C48, ".NY.GDP.MKTP.KD"),AREA_WB_6ATTRS,Seq!R$1,FALSE)/10000,".")</f>
        <v>82568.299141844313</v>
      </c>
      <c r="BG48" s="27">
        <f>IFERROR(VLOOKUP(CONCATENATE($C48, ".NY.GDP.MKTP.KD"),AREA_WB_6ATTRS,Seq!S$1,FALSE)/10000,".")</f>
        <v>81255.463185488785</v>
      </c>
      <c r="BH48" s="27">
        <f>IFERROR(VLOOKUP(CONCATENATE($C48, ".NY.GDP.MKTP.KD"),AREA_WB_6ATTRS,Seq!T$1,FALSE)/10000,".")</f>
        <v>85115.097686799563</v>
      </c>
      <c r="BI48" s="27">
        <f>IFERROR(VLOOKUP(CONCATENATE($C48, ".NY.GDP.MKTP.KD"),AREA_WB_6ATTRS,Seq!U$1,FALSE)/10000,".")</f>
        <v>84255.435200163207</v>
      </c>
      <c r="BJ48" s="27">
        <f>IFERROR(VLOOKUP(CONCATENATE($C48, ".NY.GDP.MKTP.KD"),AREA_WB_6ATTRS,Seq!V$1,FALSE)/10000,".")</f>
        <v>83533.480659729481</v>
      </c>
      <c r="BK48" s="27">
        <f>IFERROR(VLOOKUP(CONCATENATE($C48, ".NY.GDP.MKTP.KD"),AREA_WB_6ATTRS,Seq!W$1,FALSE)/10000,".")</f>
        <v>85250.767891387339</v>
      </c>
      <c r="BL48" s="27">
        <f>IFERROR(VLOOKUP(CONCATENATE($C48, ".NY.GDP.MKTP.KD"),AREA_WB_6ATTRS,Seq!X$1,FALSE)/10000,".")</f>
        <v>89041.459842311961</v>
      </c>
      <c r="BM48" s="27">
        <f>IFERROR(VLOOKUP(CONCATENATE($C48, ".NY.GDP.MKTP.KD"),AREA_WB_6ATTRS,Seq!Y$1,FALSE)/10000,".")</f>
        <v>87951.834603861949</v>
      </c>
      <c r="BN48" s="27">
        <f>IFERROR(VLOOKUP(CONCATENATE($C48, ".NY.GDP.MKTP.KD"),AREA_WB_6ATTRS,Seq!Z$1,FALSE)/10000,".")</f>
        <v>92203.125283553876</v>
      </c>
      <c r="BO48" s="27">
        <f>IFERROR(VLOOKUP(CONCATENATE($C48, ".NY.GDP.MKTP.KD"),AREA_WB_6ATTRS,Seq!AA$1,FALSE)/10000,".")</f>
        <v>93032.953411106035</v>
      </c>
      <c r="BP48" s="27">
        <f>IFERROR(VLOOKUP(CONCATENATE($C48, ".NY.GDP.MKTP.KD"),AREA_WB_6ATTRS,Seq!AB$1,FALSE)/10000,".")</f>
        <v>98042.459219732773</v>
      </c>
      <c r="BQ48" s="27">
        <f>IFERROR(VLOOKUP(CONCATENATE($C48, ".NY.GDP.MKTP.KD"),AREA_WB_6ATTRS,Seq!AC$1,FALSE)/10000,".")</f>
        <v>102734.60655850722</v>
      </c>
      <c r="BR48" s="27">
        <f>IFERROR(VLOOKUP(CONCATENATE($C48, ".NY.GDP.MKTP.KD"),AREA_WB_6ATTRS,Seq!AD$1,FALSE)/10000,".")</f>
        <v>107920.77152800336</v>
      </c>
      <c r="BS48" s="27">
        <f>IFERROR(VLOOKUP(CONCATENATE($C48, ".NY.GDP.MKTP.KD"),AREA_WB_6ATTRS,Seq!AE$1,FALSE)/10000,".")</f>
        <v>111663.92300875358</v>
      </c>
      <c r="BT48" s="27">
        <f>IFERROR(VLOOKUP(CONCATENATE($C48, ".NY.GDP.MKTP.KD"),AREA_WB_6ATTRS,Seq!AF$1,FALSE)/10000,".")</f>
        <v>115891.41030875326</v>
      </c>
      <c r="BU48" s="27">
        <f>IFERROR(VLOOKUP(CONCATENATE($C48, ".NY.GDP.MKTP.KD"),AREA_WB_6ATTRS,Seq!AG$1,FALSE)/10000,".")</f>
        <v>120749.14442171507</v>
      </c>
      <c r="BV48" s="27"/>
      <c r="BW48" s="27"/>
      <c r="BX48" s="27"/>
      <c r="BY48" s="27"/>
      <c r="BZ48" s="27"/>
      <c r="CA48" s="27"/>
      <c r="CB48" s="27"/>
      <c r="CC48" s="27">
        <f>CNPop!A$48</f>
        <v>5.0000000000000001E-3</v>
      </c>
      <c r="CD48" s="27">
        <f>CNPop!B$48</f>
        <v>6.0000000000000001E-3</v>
      </c>
      <c r="CE48" s="27">
        <f>CNPop!C$48</f>
        <v>6.0000000000000001E-3</v>
      </c>
      <c r="CF48" s="27">
        <f>CNPop!D$48</f>
        <v>7.0000000000000001E-3</v>
      </c>
      <c r="CG48" s="27">
        <f>CNPop!E$48</f>
        <v>7.0000000000000001E-3</v>
      </c>
      <c r="CH48" s="27">
        <f>CNPop!F$48</f>
        <v>8.0000000000000002E-3</v>
      </c>
      <c r="CI48" s="27">
        <f>CNPop!G$48</f>
        <v>8.9999999999999993E-3</v>
      </c>
      <c r="CJ48" s="27">
        <f>CNPop!H$48</f>
        <v>0.01</v>
      </c>
      <c r="CK48" s="27">
        <f>CNPop!I$48</f>
        <v>1.0999999999999999E-2</v>
      </c>
      <c r="CL48" s="27">
        <f>CNPop!J$48</f>
        <v>1.2E-2</v>
      </c>
      <c r="CM48" s="27">
        <f>CNPop!K$48</f>
        <v>1.4E-2</v>
      </c>
      <c r="CN48" s="27">
        <f>CNPop!L$48</f>
        <v>1.6E-2</v>
      </c>
      <c r="CO48" s="27">
        <f>CNPop!M$48</f>
        <v>1.7000000000000001E-2</v>
      </c>
      <c r="CP48" s="27">
        <f>CNPop!N$48</f>
        <v>1.9E-2</v>
      </c>
      <c r="CQ48" s="27">
        <f>CNPop!O$48</f>
        <v>2.1000000000000001E-2</v>
      </c>
      <c r="CR48" s="27">
        <f>CNPop!P$48</f>
        <v>2.3E-2</v>
      </c>
      <c r="CS48" s="27">
        <f>CNPop!Q$48</f>
        <v>2.5999999999999999E-2</v>
      </c>
      <c r="CT48" s="27">
        <f>CNPop!R$48</f>
        <v>2.8000000000000001E-2</v>
      </c>
      <c r="CU48" s="27">
        <f>CNPop!S$48</f>
        <v>0.03</v>
      </c>
      <c r="CV48" s="27">
        <f>CNPop!T$48</f>
        <v>3.3000000000000002E-2</v>
      </c>
      <c r="CW48" s="27">
        <f>CNPop!U$48</f>
        <v>3.5999999999999997E-2</v>
      </c>
      <c r="CX48" s="27">
        <f>CNPop!V$48</f>
        <v>3.9E-2</v>
      </c>
      <c r="CY48" s="27">
        <f>CNPop!W$48</f>
        <v>4.2000000000000003E-2</v>
      </c>
      <c r="CZ48" s="27">
        <f>CNPop!X$48</f>
        <v>4.4999999999999998E-2</v>
      </c>
      <c r="DA48" s="27">
        <f>CNPop!Y$48</f>
        <v>4.9000000000000002E-2</v>
      </c>
      <c r="DB48" s="27">
        <f>CNPop!Z$48</f>
        <v>5.1999999999999998E-2</v>
      </c>
      <c r="DC48" s="27">
        <f>CNPop!AA$48</f>
        <v>5.6000000000000001E-2</v>
      </c>
      <c r="DD48" s="27">
        <f>CNPop!AB$48</f>
        <v>0.06</v>
      </c>
      <c r="DE48" s="27">
        <f>CNPop!AC$48</f>
        <v>6.3E-2</v>
      </c>
      <c r="DF48" s="27">
        <f>CNPop!AD$48</f>
        <v>6.8000000000000005E-2</v>
      </c>
      <c r="DG48" s="27">
        <f>CNPop!AE$48</f>
        <v>7.1999999999999995E-2</v>
      </c>
      <c r="DH48" s="27">
        <f>CNPop!AF$48</f>
        <v>7.5999999999999998E-2</v>
      </c>
      <c r="DI48" s="27">
        <f>CNPop!AG$48</f>
        <v>8.1000000000000003E-2</v>
      </c>
      <c r="DJ48" s="27">
        <f>CNPop!AH$48</f>
        <v>8.5000000000000006E-2</v>
      </c>
      <c r="DK48" s="27">
        <f>CNPop!AI$48</f>
        <v>0.09</v>
      </c>
      <c r="DL48" s="27">
        <f>CNPop!AJ$48</f>
        <v>9.5000000000000001E-2</v>
      </c>
      <c r="DM48" s="27">
        <f>CNPop!AK$48</f>
        <v>0.1</v>
      </c>
      <c r="DN48" s="27"/>
      <c r="DO48" s="27" t="str">
        <f t="shared" si="54"/>
        <v>.</v>
      </c>
      <c r="DP48" s="27" t="str">
        <f t="shared" si="55"/>
        <v>.</v>
      </c>
      <c r="DQ48" s="27" t="str">
        <f t="shared" si="56"/>
        <v>.</v>
      </c>
      <c r="DR48" s="27" t="str">
        <f t="shared" si="57"/>
        <v>.</v>
      </c>
      <c r="DS48" s="27" t="str">
        <f t="shared" si="58"/>
        <v>.</v>
      </c>
      <c r="DT48" s="27" t="str">
        <f t="shared" si="59"/>
        <v>.</v>
      </c>
      <c r="DU48" s="27" t="str">
        <f t="shared" si="60"/>
        <v>.</v>
      </c>
      <c r="DV48" s="27" t="str">
        <f t="shared" si="61"/>
        <v>.</v>
      </c>
      <c r="DW48" s="27" t="str">
        <f t="shared" si="62"/>
        <v>.</v>
      </c>
      <c r="DX48" s="27" t="str">
        <f t="shared" si="63"/>
        <v>.</v>
      </c>
      <c r="DY48" s="27" t="str">
        <f t="shared" si="64"/>
        <v>.</v>
      </c>
      <c r="DZ48" s="27" t="str">
        <f t="shared" si="65"/>
        <v>.</v>
      </c>
      <c r="EA48" s="27" t="str">
        <f t="shared" si="66"/>
        <v>.</v>
      </c>
      <c r="EB48" s="27" t="str">
        <f t="shared" si="67"/>
        <v>.</v>
      </c>
      <c r="EC48" s="27" t="str">
        <f t="shared" si="68"/>
        <v>.</v>
      </c>
      <c r="ED48" s="27" t="str">
        <f t="shared" si="69"/>
        <v>.</v>
      </c>
      <c r="EE48" s="27" t="str">
        <f t="shared" si="70"/>
        <v>.</v>
      </c>
      <c r="EF48" s="27" t="str">
        <f t="shared" si="71"/>
        <v>.</v>
      </c>
      <c r="EG48" s="27" t="str">
        <f t="shared" si="72"/>
        <v>.</v>
      </c>
      <c r="EH48" s="27" t="str">
        <f t="shared" si="73"/>
        <v>.</v>
      </c>
      <c r="EI48" s="27" t="str">
        <f t="shared" si="74"/>
        <v>.</v>
      </c>
      <c r="EJ48" s="27" t="str">
        <f t="shared" si="75"/>
        <v>.</v>
      </c>
      <c r="EK48" s="27" t="str">
        <f t="shared" si="76"/>
        <v>.</v>
      </c>
      <c r="EL48" s="27" t="str">
        <f t="shared" si="77"/>
        <v>.</v>
      </c>
      <c r="EM48" s="27" t="str">
        <f t="shared" si="78"/>
        <v>.</v>
      </c>
      <c r="EN48" s="27" t="str">
        <f t="shared" si="79"/>
        <v>.</v>
      </c>
      <c r="EO48" s="27" t="str">
        <f t="shared" si="80"/>
        <v>.</v>
      </c>
      <c r="EP48" s="27" t="str">
        <f t="shared" si="37"/>
        <v>.</v>
      </c>
      <c r="EQ48" s="27" t="str">
        <f t="shared" si="38"/>
        <v>.</v>
      </c>
      <c r="ER48" s="27" t="str">
        <f t="shared" si="89"/>
        <v>.</v>
      </c>
      <c r="ES48" s="27" t="str">
        <f t="shared" si="89"/>
        <v>.</v>
      </c>
      <c r="ET48" s="27" t="str">
        <f t="shared" si="89"/>
        <v>.</v>
      </c>
      <c r="EU48" s="27"/>
      <c r="EV48" s="27"/>
      <c r="EW48" s="27"/>
      <c r="EX48" s="27"/>
      <c r="EY48" s="27"/>
      <c r="EZ48" s="27" t="str">
        <f>IFERROR(VLOOKUP(CONCATENATE($C48,".SL.TLF.TERT.ZS"),AREA_WB_6ATTRS,Seq!B$1,FALSE)/100,".")</f>
        <v>.</v>
      </c>
      <c r="FA48" s="27" t="str">
        <f>IFERROR(VLOOKUP(CONCATENATE($C48,".SL.TLF.TERT.ZS"),AREA_WB_6ATTRS,Seq!C$1,FALSE)/100,".")</f>
        <v>.</v>
      </c>
      <c r="FB48" s="27" t="str">
        <f>IFERROR(VLOOKUP(CONCATENATE($C48,".SL.TLF.TERT.ZS"),AREA_WB_6ATTRS,Seq!D$1,FALSE)/100,".")</f>
        <v>.</v>
      </c>
      <c r="FC48" s="27" t="str">
        <f>IFERROR(VLOOKUP(CONCATENATE($C48,".SL.TLF.TERT.ZS"),AREA_WB_6ATTRS,Seq!E$1,FALSE)/100,".")</f>
        <v>.</v>
      </c>
      <c r="FD48" s="27" t="str">
        <f>IFERROR(VLOOKUP(CONCATENATE($C48,".SL.TLF.TERT.ZS"),AREA_WB_6ATTRS,Seq!F$1,FALSE)/100,".")</f>
        <v>.</v>
      </c>
      <c r="FE48" s="27" t="str">
        <f>IFERROR(VLOOKUP(CONCATENATE($C48,".SL.TLF.TERT.ZS"),AREA_WB_6ATTRS,Seq!G$1,FALSE)/100,".")</f>
        <v>.</v>
      </c>
      <c r="FF48" s="27" t="str">
        <f>IFERROR(VLOOKUP(CONCATENATE($C48,".SL.TLF.TERT.ZS"),AREA_WB_6ATTRS,Seq!H$1,FALSE)/100,".")</f>
        <v>.</v>
      </c>
      <c r="FG48" s="27" t="str">
        <f>IFERROR(VLOOKUP(CONCATENATE($C48,".SL.TLF.TERT.ZS"),AREA_WB_6ATTRS,Seq!I$1,FALSE)/100,".")</f>
        <v>.</v>
      </c>
      <c r="FH48" s="27" t="str">
        <f>IFERROR(VLOOKUP(CONCATENATE($C48,".SL.TLF.TERT.ZS"),AREA_WB_6ATTRS,Seq!J$1,FALSE)/100,".")</f>
        <v>.</v>
      </c>
      <c r="FI48" s="27" t="str">
        <f>IFERROR(VLOOKUP(CONCATENATE($C48,".SL.TLF.TERT.ZS"),AREA_WB_6ATTRS,Seq!K$1,FALSE)/100,".")</f>
        <v>.</v>
      </c>
      <c r="FJ48" s="27" t="str">
        <f>IFERROR(VLOOKUP(CONCATENATE($C48,".SL.TLF.TERT.ZS"),AREA_WB_6ATTRS,Seq!L$1,FALSE)/100,".")</f>
        <v>.</v>
      </c>
      <c r="FK48" s="27" t="str">
        <f>IFERROR(VLOOKUP(CONCATENATE($C48,".SL.TLF.TERT.ZS"),AREA_WB_6ATTRS,Seq!M$1,FALSE)/100,".")</f>
        <v>.</v>
      </c>
      <c r="FL48" s="27" t="str">
        <f>IFERROR(VLOOKUP(CONCATENATE($C48,".SL.TLF.TERT.ZS"),AREA_WB_6ATTRS,Seq!N$1,FALSE)/100,".")</f>
        <v>.</v>
      </c>
      <c r="FM48" s="27" t="str">
        <f>IFERROR(VLOOKUP(CONCATENATE($C48,".SL.TLF.TERT.ZS"),AREA_WB_6ATTRS,Seq!O$1,FALSE)/100,".")</f>
        <v>.</v>
      </c>
      <c r="FN48" s="27" t="str">
        <f>IFERROR(VLOOKUP(CONCATENATE($C48,".SL.TLF.TERT.ZS"),AREA_WB_6ATTRS,Seq!P$1,FALSE)/100,".")</f>
        <v>.</v>
      </c>
      <c r="FO48" s="27" t="str">
        <f>IFERROR(VLOOKUP(CONCATENATE($C48,".SL.TLF.TERT.ZS"),AREA_WB_6ATTRS,Seq!Q$1,FALSE)/100,".")</f>
        <v>.</v>
      </c>
      <c r="FP48" s="27" t="str">
        <f>IFERROR(VLOOKUP(CONCATENATE($C48,".SL.TLF.TERT.ZS"),AREA_WB_6ATTRS,Seq!R$1,FALSE)/100,".")</f>
        <v>.</v>
      </c>
      <c r="FQ48" s="27" t="str">
        <f>IFERROR(VLOOKUP(CONCATENATE($C48,".SL.TLF.TERT.ZS"),AREA_WB_6ATTRS,Seq!S$1,FALSE)/100,".")</f>
        <v>.</v>
      </c>
      <c r="FR48" s="27" t="str">
        <f>IFERROR(VLOOKUP(CONCATENATE($C48,".SL.TLF.TERT.ZS"),AREA_WB_6ATTRS,Seq!T$1,FALSE)/100,".")</f>
        <v>.</v>
      </c>
      <c r="FS48" s="27" t="str">
        <f>IFERROR(VLOOKUP(CONCATENATE($C48,".SL.TLF.TERT.ZS"),AREA_WB_6ATTRS,Seq!U$1,FALSE)/100,".")</f>
        <v>.</v>
      </c>
      <c r="FT48" s="27" t="str">
        <f>IFERROR(VLOOKUP(CONCATENATE($C48,".SL.TLF.TERT.ZS"),AREA_WB_6ATTRS,Seq!V$1,FALSE)/100,".")</f>
        <v>.</v>
      </c>
      <c r="FU48" s="27" t="str">
        <f>IFERROR(VLOOKUP(CONCATENATE($C48,".SL.TLF.TERT.ZS"),AREA_WB_6ATTRS,Seq!W$1,FALSE)/100,".")</f>
        <v>.</v>
      </c>
      <c r="FV48" s="27" t="str">
        <f>IFERROR(VLOOKUP(CONCATENATE($C48,".SL.TLF.TERT.ZS"),AREA_WB_6ATTRS,Seq!X$1,FALSE)/100,".")</f>
        <v>.</v>
      </c>
      <c r="FW48" s="27" t="str">
        <f>IFERROR(VLOOKUP(CONCATENATE($C48,".SL.TLF.TERT.ZS"),AREA_WB_6ATTRS,Seq!Y$1,FALSE)/100,".")</f>
        <v>.</v>
      </c>
      <c r="FX48" s="27" t="str">
        <f>IFERROR(VLOOKUP(CONCATENATE($C48,".SL.TLF.TERT.ZS"),AREA_WB_6ATTRS,Seq!Z$1,FALSE)/100,".")</f>
        <v>.</v>
      </c>
      <c r="FY48" s="27" t="str">
        <f>IFERROR(VLOOKUP(CONCATENATE($C48,".SL.TLF.TERT.ZS"),AREA_WB_6ATTRS,Seq!AA$1,FALSE)/100,".")</f>
        <v>.</v>
      </c>
      <c r="FZ48" s="27" t="str">
        <f>IFERROR(VLOOKUP(CONCATENATE($C48,".SL.TLF.TERT.ZS"),AREA_WB_6ATTRS,Seq!AB$1,FALSE)/100,".")</f>
        <v>.</v>
      </c>
      <c r="GA48" s="27" t="str">
        <f>IFERROR(VLOOKUP(CONCATENATE($C48,".SL.TLF.TERT.ZS"),AREA_WB_6ATTRS,Seq!AC$1,FALSE)/100,".")</f>
        <v>.</v>
      </c>
      <c r="GB48" s="27" t="str">
        <f>IFERROR(VLOOKUP(CONCATENATE($C48,".SL.TLF.TERT.ZS"),AREA_WB_6ATTRS,Seq!AD$1,FALSE)/100,".")</f>
        <v>.</v>
      </c>
      <c r="GC48" s="27" t="str">
        <f>IFERROR(VLOOKUP(CONCATENATE($C48,".SL.TLF.TERT.ZS"),AREA_WB_6ATTRS,Seq!AE$1,FALSE)/100,".")</f>
        <v>.</v>
      </c>
      <c r="GD48" s="27" t="str">
        <f>IFERROR(VLOOKUP(CONCATENATE($C48,".SL.TLF.TERT.ZS"),AREA_WB_6ATTRS,Seq!AF$1,FALSE)/100,".")</f>
        <v>.</v>
      </c>
      <c r="GE48" s="27" t="str">
        <f>IFERROR(VLOOKUP(CONCATENATE($C48,".SL.TLF.TERT.ZS"),AREA_WB_6ATTRS,Seq!AG$1,FALSE)/100,".")</f>
        <v>.</v>
      </c>
      <c r="GF48" s="27" t="str">
        <f>IFERROR(VLOOKUP(CONCATENATE($C48,".SL.TLF.TERT.ZS"),AREA_WB_6ATTRS,Seq!AH$1,FALSE)/100,".")</f>
        <v>.</v>
      </c>
      <c r="GG48" s="27" t="str">
        <f>IFERROR(VLOOKUP(CONCATENATE($C48,".SL.TLF.TERT.ZS"),AREA_WB_6ATTRS,Seq!AI$1,FALSE)/100,".")</f>
        <v>.</v>
      </c>
      <c r="GH48" s="27" t="str">
        <f>IFERROR(VLOOKUP(CONCATENATE($C48,".SL.TLF.TERT.ZS"),AREA_WB_6ATTRS,Seq!AJ$1,FALSE)/100,".")</f>
        <v>.</v>
      </c>
      <c r="GI48" s="27" t="str">
        <f>IFERROR(VLOOKUP(CONCATENATE($C48,".SL.TLF.TERT.ZS"),AREA_WB_6ATTRS,Seq!AK$1,FALSE)/100,".")</f>
        <v>.</v>
      </c>
      <c r="GJ48" s="27" t="str">
        <f>IFERROR(VLOOKUP(CONCATENATE($C48,".SL.TLF.TERT.ZS"),AREA_WB_6ATTRS,Seq!AL$1,FALSE)/100,".")</f>
        <v>.</v>
      </c>
      <c r="GK48" s="27"/>
      <c r="GL48" s="27"/>
      <c r="GM48" s="27" t="str">
        <f t="shared" si="81"/>
        <v>.</v>
      </c>
      <c r="GN48" s="27" t="str">
        <f t="shared" si="82"/>
        <v>.</v>
      </c>
      <c r="GO48" s="27" t="str">
        <f t="shared" si="40"/>
        <v>.</v>
      </c>
      <c r="GP48" s="27"/>
      <c r="GQ48" s="9" t="str">
        <f>IF(VLOOKUP($B48,EM_80!$B$1:$C$201,2,FALSE)&gt;0,VLOOKUP($B48,EM_80!$B$1:$C$201,2,FALSE),".")</f>
        <v>.</v>
      </c>
      <c r="GR48" s="9" t="str">
        <f t="shared" si="83"/>
        <v>.</v>
      </c>
      <c r="GS48" s="9" t="str">
        <f t="shared" si="31"/>
        <v>.</v>
      </c>
      <c r="GU48">
        <f t="shared" si="84"/>
        <v>4129997</v>
      </c>
      <c r="GV48">
        <f t="shared" si="85"/>
        <v>5681258</v>
      </c>
      <c r="GW48">
        <f t="shared" si="86"/>
        <v>6472622</v>
      </c>
      <c r="GX48">
        <f t="shared" si="87"/>
        <v>8382849</v>
      </c>
      <c r="GZ48" s="9" t="str">
        <f>IF(ISNA(VLOOKUP($B48,Area_EM_90,Seq!C$1,FALSE)),".",VLOOKUP($B48,Area_EM_90,Seq!C$1,FALSE))</f>
        <v>.</v>
      </c>
      <c r="HA48" s="9" t="str">
        <f>IF(ISNA(VLOOKUP($B48,Area_EM_90,Seq!D$1,FALSE)),".",VLOOKUP($B48,Area_EM_90,Seq!D$1,FALSE))</f>
        <v>.</v>
      </c>
      <c r="HB48" s="9" t="str">
        <f>IF(ISNA(VLOOKUP($B48,Area_EM_90,Seq!E$1,FALSE)),".",VLOOKUP($B48,Area_EM_90,Seq!E$1,FALSE))</f>
        <v>.</v>
      </c>
      <c r="HC48" s="9" t="str">
        <f>IF(ISNA(VLOOKUP($B48,Area_EM_90,Seq!F$1,FALSE)),".",VLOOKUP($B48,Area_EM_90,Seq!F$1,FALSE))</f>
        <v>.</v>
      </c>
      <c r="HD48" s="9" t="str">
        <f>IF(ISNA(VLOOKUP($B48,Area_EM_90,Seq!G$1,FALSE)),".",VLOOKUP($B48,Area_EM_90,Seq!G$1,FALSE))</f>
        <v>.</v>
      </c>
      <c r="HE48" s="9" t="str">
        <f>IF(ISNA(VLOOKUP($B48,Area_EM_90,Seq!H$1,FALSE)),".",VLOOKUP($B48,Area_EM_90,Seq!H$1,FALSE))</f>
        <v>.</v>
      </c>
      <c r="HF48" s="9" t="str">
        <f>IF(ISNA(VLOOKUP($B48,Area_EM_90,Seq!I$1,FALSE)),".",VLOOKUP($B48,Area_EM_90,Seq!I$1,FALSE))</f>
        <v>.</v>
      </c>
      <c r="HG48" s="9" t="str">
        <f>IF(ISNA(VLOOKUP($B48,Area_EM_90,Seq!J$1,FALSE)),".",VLOOKUP($B48,Area_EM_90,Seq!J$1,FALSE))</f>
        <v>.</v>
      </c>
      <c r="HH48" s="9" t="str">
        <f>IF(ISNA(VLOOKUP($B48,Area_EM_00,Seq!C$1,FALSE)),".",VLOOKUP($B48,Area_EM_00,Seq!C$1,FALSE))</f>
        <v>.</v>
      </c>
      <c r="HI48" s="9" t="str">
        <f>IF(ISNA(VLOOKUP($B48,Area_EM_00,Seq!D$1,FALSE)),".",VLOOKUP($B48,Area_EM_00,Seq!D$1,FALSE))</f>
        <v>.</v>
      </c>
      <c r="HJ48" s="9" t="str">
        <f>IF(ISNA(VLOOKUP($B48,Area_EM_00,Seq!E$1,FALSE)),".",VLOOKUP($B48,Area_EM_00,Seq!E$1,FALSE))</f>
        <v>.</v>
      </c>
      <c r="HK48" s="9" t="str">
        <f>IF(ISNA(VLOOKUP($B48,Area_EM_00,Seq!F$1,FALSE)),".",VLOOKUP($B48,Area_EM_00,Seq!F$1,FALSE))</f>
        <v>.</v>
      </c>
      <c r="HL48" s="9" t="str">
        <f>IF(ISNA(VLOOKUP($B48,Area_EM_00,Seq!G$1,FALSE)),".",VLOOKUP($B48,Area_EM_00,Seq!G$1,FALSE))</f>
        <v>.</v>
      </c>
      <c r="HM48" s="9" t="str">
        <f>IF(ISNA(VLOOKUP($B48,Area_EM_00,Seq!H$1,FALSE)),".",VLOOKUP($B48,Area_EM_00,Seq!H$1,FALSE))</f>
        <v>.</v>
      </c>
      <c r="HN48" s="9" t="str">
        <f>IF(ISNA(VLOOKUP($B48,Area_EM_00,Seq!I$1,FALSE)),".",VLOOKUP($B48,Area_EM_00,Seq!I$1,FALSE))</f>
        <v>.</v>
      </c>
      <c r="HO48" s="9" t="str">
        <f>IF(ISNA(VLOOKUP($B48,Area_EM_00,Seq!J$1,FALSE)),".",VLOOKUP($B48,Area_EM_00,Seq!J$1,FALSE))</f>
        <v>.</v>
      </c>
      <c r="HQ48" s="27"/>
      <c r="HR48" s="9">
        <f>IFERROR(VLOOKUP($B48,AREA_EM3_60_00,Seq!E$1,FALSE),".")</f>
        <v>18</v>
      </c>
      <c r="HS48" s="9">
        <f>IFERROR(VLOOKUP($B48,AREA_EM3_60_00,Seq!F$1,FALSE),".")</f>
        <v>3</v>
      </c>
      <c r="HT48" s="9">
        <f>IFERROR(VLOOKUP($B48,AREA_EM3_60_00,Seq!G$1,FALSE),".")</f>
        <v>2</v>
      </c>
      <c r="HU48" s="9">
        <f>IFERROR(VLOOKUP($B48,AREA_EM3_10,Seq!B$1,FALSE),".")</f>
        <v>0</v>
      </c>
      <c r="HV48" s="9">
        <f t="shared" si="41"/>
        <v>4129997</v>
      </c>
      <c r="HW48" s="9">
        <f t="shared" si="42"/>
        <v>5681258</v>
      </c>
      <c r="HX48" s="9">
        <f t="shared" si="43"/>
        <v>6472622</v>
      </c>
      <c r="HY48" s="9">
        <f t="shared" si="44"/>
        <v>8382849</v>
      </c>
    </row>
    <row r="49" spans="1:233">
      <c r="A49" s="25" t="s">
        <v>2408</v>
      </c>
      <c r="B49" s="26" t="str">
        <f t="shared" si="0"/>
        <v>Cameroon</v>
      </c>
      <c r="C49" s="166" t="s">
        <v>1376</v>
      </c>
      <c r="D49" s="27">
        <f>VLOOKUP("CHN.NY.GDP.MKTP.KD",AREA_WB_6ATTRS,Seq!B$1,FALSE)/10000</f>
        <v>18294112.043860689</v>
      </c>
      <c r="E49" s="27">
        <f>VLOOKUP("CHN.NY.GDP.MKTP.KD",AREA_WB_6ATTRS,Seq!C$1,FALSE)/10000</f>
        <v>19245405.87014145</v>
      </c>
      <c r="F49" s="27">
        <f>VLOOKUP("CHN.NY.GDP.MKTP.KD",AREA_WB_6ATTRS,Seq!D$1,FALSE)/10000</f>
        <v>20996737.804324333</v>
      </c>
      <c r="G49" s="27">
        <f>VLOOKUP("CHN.NY.GDP.MKTP.KD",AREA_WB_6ATTRS,Seq!E$1,FALSE)/10000</f>
        <v>23285382.224995762</v>
      </c>
      <c r="H49" s="27">
        <f>VLOOKUP("CHN.NY.GDP.MKTP.KD",AREA_WB_6ATTRS,Seq!F$1,FALSE)/10000</f>
        <v>26824760.323195074</v>
      </c>
      <c r="I49" s="27">
        <f>VLOOKUP("CHN.NY.GDP.MKTP.KD",AREA_WB_6ATTRS,Seq!G$1,FALSE)/10000</f>
        <v>30446102.966826372</v>
      </c>
      <c r="J49" s="27">
        <f>VLOOKUP("CHN.NY.GDP.MKTP.KD",AREA_WB_6ATTRS,Seq!H$1,FALSE)/10000</f>
        <v>33125360.027907111</v>
      </c>
      <c r="K49" s="27">
        <f>VLOOKUP("CHN.NY.GDP.MKTP.KD",AREA_WB_6ATTRS,Seq!I$1,FALSE)/10000</f>
        <v>36967901.791144341</v>
      </c>
      <c r="L49" s="27">
        <f>VLOOKUP("CHN.NY.GDP.MKTP.KD",AREA_WB_6ATTRS,Seq!J$1,FALSE)/10000</f>
        <v>41145274.693543643</v>
      </c>
      <c r="M49" s="27">
        <f>VLOOKUP("CHN.NY.GDP.MKTP.KD",AREA_WB_6ATTRS,Seq!K$1,FALSE)/10000</f>
        <v>42832230.955979005</v>
      </c>
      <c r="N49" s="27">
        <f>VLOOKUP("CHN.NY.GDP.MKTP.KD",AREA_WB_6ATTRS,Seq!L$1,FALSE)/10000</f>
        <v>44459855.73230619</v>
      </c>
      <c r="O49" s="27">
        <f>VLOOKUP("CHN.NY.GDP.MKTP.KD",AREA_WB_6ATTRS,Seq!M$1,FALSE)/10000</f>
        <v>48550162.459678344</v>
      </c>
      <c r="P49" s="27">
        <f>VLOOKUP("CHN.NY.GDP.MKTP.KD",AREA_WB_6ATTRS,Seq!N$1,FALSE)/10000</f>
        <v>55444285.528952621</v>
      </c>
      <c r="Q49" s="27">
        <f>VLOOKUP("CHN.NY.GDP.MKTP.KD",AREA_WB_6ATTRS,Seq!O$1,FALSE)/10000</f>
        <v>63206485.503006078</v>
      </c>
      <c r="R49" s="27">
        <f>VLOOKUP("CHN.NY.GDP.MKTP.KD",AREA_WB_6ATTRS,Seq!P$1,FALSE)/10000</f>
        <v>71486535.103899792</v>
      </c>
      <c r="S49" s="27">
        <f>VLOOKUP("CHN.NY.GDP.MKTP.KD",AREA_WB_6ATTRS,Seq!Q$1,FALSE)/10000</f>
        <v>79278567.430224851</v>
      </c>
      <c r="T49" s="27">
        <f>VLOOKUP("CHN.NY.GDP.MKTP.KD",AREA_WB_6ATTRS,Seq!R$1,FALSE)/10000</f>
        <v>87206424.173247412</v>
      </c>
      <c r="U49" s="27">
        <f>VLOOKUP("CHN.NY.GDP.MKTP.KD",AREA_WB_6ATTRS,Seq!S$1,FALSE)/10000</f>
        <v>95316621.621359423</v>
      </c>
      <c r="V49" s="27">
        <f>VLOOKUP("CHN.NY.GDP.MKTP.KD",AREA_WB_6ATTRS,Seq!T$1,FALSE)/10000</f>
        <v>102751318.10782552</v>
      </c>
      <c r="W49" s="27">
        <f>VLOOKUP("CHN.NY.GDP.MKTP.KD",AREA_WB_6ATTRS,Seq!U$1,FALSE)/10000</f>
        <v>110560418.28402025</v>
      </c>
      <c r="X49" s="27">
        <f>VLOOKUP("CHN.NY.GDP.MKTP.KD",AREA_WB_6ATTRS,Seq!V$1,FALSE)/10000</f>
        <v>119847493.41987793</v>
      </c>
      <c r="Y49" s="27">
        <f>VLOOKUP("CHN.NY.GDP.MKTP.KD",AREA_WB_6ATTRS,Seq!W$1,FALSE)/10000</f>
        <v>129794835.37372778</v>
      </c>
      <c r="Z49" s="27">
        <f>VLOOKUP("CHN.NY.GDP.MKTP.KD",AREA_WB_6ATTRS,Seq!X$1,FALSE)/10000</f>
        <v>141606165.392737</v>
      </c>
      <c r="AA49" s="27">
        <f>VLOOKUP("CHN.NY.GDP.MKTP.KD",AREA_WB_6ATTRS,Seq!Y$1,FALSE)/10000</f>
        <v>155766781.9320105</v>
      </c>
      <c r="AB49" s="27">
        <f>VLOOKUP("CHN.NY.GDP.MKTP.KD",AREA_WB_6ATTRS,Seq!Z$1,FALSE)/10000</f>
        <v>171499226.90714428</v>
      </c>
      <c r="AC49" s="27">
        <f>VLOOKUP("CHN.NY.GDP.MKTP.KD",AREA_WB_6ATTRS,Seq!AA$1,FALSE)/10000</f>
        <v>190878639.54765138</v>
      </c>
      <c r="AD49" s="27">
        <f>VLOOKUP("CHN.NY.GDP.MKTP.KD",AREA_WB_6ATTRS,Seq!AB$1,FALSE)/10000</f>
        <v>215120226.77020231</v>
      </c>
      <c r="AE49" s="27">
        <f>VLOOKUP("CHN.NY.GDP.MKTP.KD",AREA_WB_6ATTRS,Seq!AC$1,FALSE)/10000</f>
        <v>245667298.97157177</v>
      </c>
      <c r="AF49" s="27">
        <f>VLOOKUP("CHN.NY.GDP.MKTP.KD",AREA_WB_6ATTRS,Seq!AD$1,FALSE)/10000</f>
        <v>269251359.67284226</v>
      </c>
      <c r="AG49" s="27">
        <f>VLOOKUP("CHN.NY.GDP.MKTP.KD",AREA_WB_6ATTRS,Seq!AE$1,FALSE)/10000</f>
        <v>294022484.76274431</v>
      </c>
      <c r="AH49" s="27">
        <f>VLOOKUP("CHN.NY.GDP.MKTP.KD",AREA_WB_6ATTRS,Seq!AF$1,FALSE)/10000</f>
        <v>324600823.17806971</v>
      </c>
      <c r="AI49" s="27">
        <f>VLOOKUP("CHN.NY.GDP.MKTP.KD",AREA_WB_6ATTRS,Seq!AG$1,FALSE)/10000</f>
        <v>354139498.08727396</v>
      </c>
      <c r="AJ49" s="27"/>
      <c r="AK49" s="27"/>
      <c r="AL49" s="27"/>
      <c r="AM49" s="27"/>
      <c r="AN49" s="27"/>
      <c r="AO49" s="27"/>
      <c r="AP49" s="27">
        <f>IFERROR(VLOOKUP(CONCATENATE($C49, ".NY.GDP.MKTP.KD"),AREA_WB_6ATTRS,Seq!B$1,FALSE)/10000,".")</f>
        <v>633884.35285357165</v>
      </c>
      <c r="AQ49" s="27">
        <f>IFERROR(VLOOKUP(CONCATENATE($C49, ".NY.GDP.MKTP.KD"),AREA_WB_6ATTRS,Seq!C$1,FALSE)/10000,".")</f>
        <v>742168.80267656501</v>
      </c>
      <c r="AR49" s="27">
        <f>IFERROR(VLOOKUP(CONCATENATE($C49, ".NY.GDP.MKTP.KD"),AREA_WB_6ATTRS,Seq!D$1,FALSE)/10000,".")</f>
        <v>797951.713567734</v>
      </c>
      <c r="AS49" s="27">
        <f>IFERROR(VLOOKUP(CONCATENATE($C49, ".NY.GDP.MKTP.KD"),AREA_WB_6ATTRS,Seq!E$1,FALSE)/10000,".")</f>
        <v>852745.70573482383</v>
      </c>
      <c r="AT49" s="27">
        <f>IFERROR(VLOOKUP(CONCATENATE($C49, ".NY.GDP.MKTP.KD"),AREA_WB_6ATTRS,Seq!F$1,FALSE)/10000,".")</f>
        <v>916484.80211413244</v>
      </c>
      <c r="AU49" s="27">
        <f>IFERROR(VLOOKUP(CONCATENATE($C49, ".NY.GDP.MKTP.KD"),AREA_WB_6ATTRS,Seq!G$1,FALSE)/10000,".")</f>
        <v>990382.45340814092</v>
      </c>
      <c r="AV49" s="27">
        <f>IFERROR(VLOOKUP(CONCATENATE($C49, ".NY.GDP.MKTP.KD"),AREA_WB_6ATTRS,Seq!H$1,FALSE)/10000,".")</f>
        <v>1057447.8163591123</v>
      </c>
      <c r="AW49" s="27">
        <f>IFERROR(VLOOKUP(CONCATENATE($C49, ".NY.GDP.MKTP.KD"),AREA_WB_6ATTRS,Seq!I$1,FALSE)/10000,".")</f>
        <v>1034748.1105689277</v>
      </c>
      <c r="AX49" s="27">
        <f>IFERROR(VLOOKUP(CONCATENATE($C49, ".NY.GDP.MKTP.KD"),AREA_WB_6ATTRS,Seq!J$1,FALSE)/10000,".")</f>
        <v>953793.2265357821</v>
      </c>
      <c r="AY49" s="27">
        <f>IFERROR(VLOOKUP(CONCATENATE($C49, ".NY.GDP.MKTP.KD"),AREA_WB_6ATTRS,Seq!K$1,FALSE)/10000,".")</f>
        <v>936442.5782945503</v>
      </c>
      <c r="AZ49" s="27">
        <f>IFERROR(VLOOKUP(CONCATENATE($C49, ".NY.GDP.MKTP.KD"),AREA_WB_6ATTRS,Seq!L$1,FALSE)/10000,".")</f>
        <v>879266.22583393194</v>
      </c>
      <c r="BA49" s="27">
        <f>IFERROR(VLOOKUP(CONCATENATE($C49, ".NY.GDP.MKTP.KD"),AREA_WB_6ATTRS,Seq!M$1,FALSE)/10000,".")</f>
        <v>845778.49788757786</v>
      </c>
      <c r="BB49" s="27">
        <f>IFERROR(VLOOKUP(CONCATENATE($C49, ".NY.GDP.MKTP.KD"),AREA_WB_6ATTRS,Seq!N$1,FALSE)/10000,".")</f>
        <v>819559.3372924116</v>
      </c>
      <c r="BC49" s="27">
        <f>IFERROR(VLOOKUP(CONCATENATE($C49, ".NY.GDP.MKTP.KD"),AREA_WB_6ATTRS,Seq!O$1,FALSE)/10000,".")</f>
        <v>793333.46018044208</v>
      </c>
      <c r="BD49" s="27">
        <f>IFERROR(VLOOKUP(CONCATENATE($C49, ".NY.GDP.MKTP.KD"),AREA_WB_6ATTRS,Seq!P$1,FALSE)/10000,".")</f>
        <v>773500.1163113293</v>
      </c>
      <c r="BE49" s="27">
        <f>IFERROR(VLOOKUP(CONCATENATE($C49, ".NY.GDP.MKTP.KD"),AREA_WB_6ATTRS,Seq!Q$1,FALSE)/10000,".")</f>
        <v>799025.59033769509</v>
      </c>
      <c r="BF49" s="27">
        <f>IFERROR(VLOOKUP(CONCATENATE($C49, ".NY.GDP.MKTP.KD"),AREA_WB_6ATTRS,Seq!R$1,FALSE)/10000,".")</f>
        <v>838976.90520466841</v>
      </c>
      <c r="BG49" s="27">
        <f>IFERROR(VLOOKUP(CONCATENATE($C49, ".NY.GDP.MKTP.KD"),AREA_WB_6ATTRS,Seq!S$1,FALSE)/10000,".")</f>
        <v>881764.71116798243</v>
      </c>
      <c r="BH49" s="27">
        <f>IFERROR(VLOOKUP(CONCATENATE($C49, ".NY.GDP.MKTP.KD"),AREA_WB_6ATTRS,Seq!T$1,FALSE)/10000,".")</f>
        <v>926199.06533396873</v>
      </c>
      <c r="BI49" s="27">
        <f>IFERROR(VLOOKUP(CONCATENATE($C49, ".NY.GDP.MKTP.KD"),AREA_WB_6ATTRS,Seq!U$1,FALSE)/10000,".")</f>
        <v>966894.49956258165</v>
      </c>
      <c r="BJ49" s="27">
        <f>IFERROR(VLOOKUP(CONCATENATE($C49, ".NY.GDP.MKTP.KD"),AREA_WB_6ATTRS,Seq!V$1,FALSE)/10000,".")</f>
        <v>1007504.0330762881</v>
      </c>
      <c r="BK49" s="27">
        <f>IFERROR(VLOOKUP(CONCATENATE($C49, ".NY.GDP.MKTP.KD"),AREA_WB_6ATTRS,Seq!W$1,FALSE)/10000,".")</f>
        <v>1052985.4963383463</v>
      </c>
      <c r="BL49" s="27">
        <f>IFERROR(VLOOKUP(CONCATENATE($C49, ".NY.GDP.MKTP.KD"),AREA_WB_6ATTRS,Seq!X$1,FALSE)/10000,".")</f>
        <v>1095200.1542149337</v>
      </c>
      <c r="BM49" s="27">
        <f>IFERROR(VLOOKUP(CONCATENATE($C49, ".NY.GDP.MKTP.KD"),AREA_WB_6ATTRS,Seq!Y$1,FALSE)/10000,".")</f>
        <v>1139347.599222675</v>
      </c>
      <c r="BN49" s="27">
        <f>IFERROR(VLOOKUP(CONCATENATE($C49, ".NY.GDP.MKTP.KD"),AREA_WB_6ATTRS,Seq!Z$1,FALSE)/10000,".")</f>
        <v>1181524.5845173639</v>
      </c>
      <c r="BO49" s="27">
        <f>IFERROR(VLOOKUP(CONCATENATE($C49, ".NY.GDP.MKTP.KD"),AREA_WB_6ATTRS,Seq!AA$1,FALSE)/10000,".")</f>
        <v>1208660.1213554374</v>
      </c>
      <c r="BP49" s="27">
        <f>IFERROR(VLOOKUP(CONCATENATE($C49, ".NY.GDP.MKTP.KD"),AREA_WB_6ATTRS,Seq!AB$1,FALSE)/10000,".")</f>
        <v>1247604.9221796878</v>
      </c>
      <c r="BQ49" s="27">
        <f>IFERROR(VLOOKUP(CONCATENATE($C49, ".NY.GDP.MKTP.KD"),AREA_WB_6ATTRS,Seq!AC$1,FALSE)/10000,".")</f>
        <v>1291271.0944559765</v>
      </c>
      <c r="BR49" s="27">
        <f>IFERROR(VLOOKUP(CONCATENATE($C49, ".NY.GDP.MKTP.KD"),AREA_WB_6ATTRS,Seq!AD$1,FALSE)/10000,".")</f>
        <v>1328717.9561951999</v>
      </c>
      <c r="BS49" s="27">
        <f>IFERROR(VLOOKUP(CONCATENATE($C49, ".NY.GDP.MKTP.KD"),AREA_WB_6ATTRS,Seq!AE$1,FALSE)/10000,".")</f>
        <v>1355292.3153191039</v>
      </c>
      <c r="BT49" s="27">
        <f>IFERROR(VLOOKUP(CONCATENATE($C49, ".NY.GDP.MKTP.KD"),AREA_WB_6ATTRS,Seq!AF$1,FALSE)/10000,".")</f>
        <v>1398661.6694093151</v>
      </c>
      <c r="BU49" s="27">
        <f>IFERROR(VLOOKUP(CONCATENATE($C49, ".NY.GDP.MKTP.KD"),AREA_WB_6ATTRS,Seq!AG$1,FALSE)/10000,".")</f>
        <v>1451810.812846869</v>
      </c>
      <c r="BV49" s="27"/>
      <c r="BW49" s="27"/>
      <c r="BX49" s="27"/>
      <c r="BY49" s="27"/>
      <c r="BZ49" s="27"/>
      <c r="CA49" s="27"/>
      <c r="CB49" s="27"/>
      <c r="CC49" s="27">
        <f>CNPop!A$48</f>
        <v>5.0000000000000001E-3</v>
      </c>
      <c r="CD49" s="27">
        <f>CNPop!B$48</f>
        <v>6.0000000000000001E-3</v>
      </c>
      <c r="CE49" s="27">
        <f>CNPop!C$48</f>
        <v>6.0000000000000001E-3</v>
      </c>
      <c r="CF49" s="27">
        <f>CNPop!D$48</f>
        <v>7.0000000000000001E-3</v>
      </c>
      <c r="CG49" s="27">
        <f>CNPop!E$48</f>
        <v>7.0000000000000001E-3</v>
      </c>
      <c r="CH49" s="27">
        <f>CNPop!F$48</f>
        <v>8.0000000000000002E-3</v>
      </c>
      <c r="CI49" s="27">
        <f>CNPop!G$48</f>
        <v>8.9999999999999993E-3</v>
      </c>
      <c r="CJ49" s="27">
        <f>CNPop!H$48</f>
        <v>0.01</v>
      </c>
      <c r="CK49" s="27">
        <f>CNPop!I$48</f>
        <v>1.0999999999999999E-2</v>
      </c>
      <c r="CL49" s="27">
        <f>CNPop!J$48</f>
        <v>1.2E-2</v>
      </c>
      <c r="CM49" s="27">
        <f>CNPop!K$48</f>
        <v>1.4E-2</v>
      </c>
      <c r="CN49" s="27">
        <f>CNPop!L$48</f>
        <v>1.6E-2</v>
      </c>
      <c r="CO49" s="27">
        <f>CNPop!M$48</f>
        <v>1.7000000000000001E-2</v>
      </c>
      <c r="CP49" s="27">
        <f>CNPop!N$48</f>
        <v>1.9E-2</v>
      </c>
      <c r="CQ49" s="27">
        <f>CNPop!O$48</f>
        <v>2.1000000000000001E-2</v>
      </c>
      <c r="CR49" s="27">
        <f>CNPop!P$48</f>
        <v>2.3E-2</v>
      </c>
      <c r="CS49" s="27">
        <f>CNPop!Q$48</f>
        <v>2.5999999999999999E-2</v>
      </c>
      <c r="CT49" s="27">
        <f>CNPop!R$48</f>
        <v>2.8000000000000001E-2</v>
      </c>
      <c r="CU49" s="27">
        <f>CNPop!S$48</f>
        <v>0.03</v>
      </c>
      <c r="CV49" s="27">
        <f>CNPop!T$48</f>
        <v>3.3000000000000002E-2</v>
      </c>
      <c r="CW49" s="27">
        <f>CNPop!U$48</f>
        <v>3.5999999999999997E-2</v>
      </c>
      <c r="CX49" s="27">
        <f>CNPop!V$48</f>
        <v>3.9E-2</v>
      </c>
      <c r="CY49" s="27">
        <f>CNPop!W$48</f>
        <v>4.2000000000000003E-2</v>
      </c>
      <c r="CZ49" s="27">
        <f>CNPop!X$48</f>
        <v>4.4999999999999998E-2</v>
      </c>
      <c r="DA49" s="27">
        <f>CNPop!Y$48</f>
        <v>4.9000000000000002E-2</v>
      </c>
      <c r="DB49" s="27">
        <f>CNPop!Z$48</f>
        <v>5.1999999999999998E-2</v>
      </c>
      <c r="DC49" s="27">
        <f>CNPop!AA$48</f>
        <v>5.6000000000000001E-2</v>
      </c>
      <c r="DD49" s="27">
        <f>CNPop!AB$48</f>
        <v>0.06</v>
      </c>
      <c r="DE49" s="27">
        <f>CNPop!AC$48</f>
        <v>6.3E-2</v>
      </c>
      <c r="DF49" s="27">
        <f>CNPop!AD$48</f>
        <v>6.8000000000000005E-2</v>
      </c>
      <c r="DG49" s="27">
        <f>CNPop!AE$48</f>
        <v>7.1999999999999995E-2</v>
      </c>
      <c r="DH49" s="27">
        <f>CNPop!AF$48</f>
        <v>7.5999999999999998E-2</v>
      </c>
      <c r="DI49" s="27">
        <f>CNPop!AG$48</f>
        <v>8.1000000000000003E-2</v>
      </c>
      <c r="DJ49" s="27">
        <f>CNPop!AH$48</f>
        <v>8.5000000000000006E-2</v>
      </c>
      <c r="DK49" s="27">
        <f>CNPop!AI$48</f>
        <v>0.09</v>
      </c>
      <c r="DL49" s="27">
        <f>CNPop!AJ$48</f>
        <v>9.5000000000000001E-2</v>
      </c>
      <c r="DM49" s="27">
        <f>CNPop!AK$48</f>
        <v>0.1</v>
      </c>
      <c r="DN49" s="27"/>
      <c r="DO49" s="27" t="str">
        <f t="shared" si="54"/>
        <v>.</v>
      </c>
      <c r="DP49" s="27" t="str">
        <f t="shared" si="55"/>
        <v>.</v>
      </c>
      <c r="DQ49" s="27" t="str">
        <f t="shared" si="56"/>
        <v>.</v>
      </c>
      <c r="DR49" s="27" t="str">
        <f t="shared" si="57"/>
        <v>.</v>
      </c>
      <c r="DS49" s="27" t="str">
        <f t="shared" si="58"/>
        <v>.</v>
      </c>
      <c r="DT49" s="27" t="str">
        <f t="shared" si="59"/>
        <v>.</v>
      </c>
      <c r="DU49" s="27" t="str">
        <f t="shared" si="60"/>
        <v>.</v>
      </c>
      <c r="DV49" s="27" t="str">
        <f t="shared" si="61"/>
        <v>.</v>
      </c>
      <c r="DW49" s="27" t="str">
        <f t="shared" si="62"/>
        <v>.</v>
      </c>
      <c r="DX49" s="27" t="str">
        <f t="shared" si="63"/>
        <v>.</v>
      </c>
      <c r="DY49" s="27" t="str">
        <f t="shared" si="64"/>
        <v>.</v>
      </c>
      <c r="DZ49" s="27" t="str">
        <f t="shared" si="65"/>
        <v>.</v>
      </c>
      <c r="EA49" s="27" t="str">
        <f t="shared" si="66"/>
        <v>.</v>
      </c>
      <c r="EB49" s="27" t="str">
        <f t="shared" si="67"/>
        <v>.</v>
      </c>
      <c r="EC49" s="27" t="str">
        <f t="shared" si="68"/>
        <v>.</v>
      </c>
      <c r="ED49" s="27" t="str">
        <f t="shared" si="69"/>
        <v>.</v>
      </c>
      <c r="EE49" s="27" t="str">
        <f t="shared" si="70"/>
        <v>.</v>
      </c>
      <c r="EF49" s="27" t="str">
        <f t="shared" si="71"/>
        <v>.</v>
      </c>
      <c r="EG49" s="27" t="str">
        <f t="shared" si="72"/>
        <v>.</v>
      </c>
      <c r="EH49" s="27" t="str">
        <f t="shared" si="73"/>
        <v>.</v>
      </c>
      <c r="EI49" s="27" t="str">
        <f t="shared" si="74"/>
        <v>.</v>
      </c>
      <c r="EJ49" s="27" t="str">
        <f t="shared" si="75"/>
        <v>.</v>
      </c>
      <c r="EK49" s="27" t="str">
        <f t="shared" si="76"/>
        <v>.</v>
      </c>
      <c r="EL49" s="27" t="str">
        <f t="shared" si="77"/>
        <v>.</v>
      </c>
      <c r="EM49" s="27" t="str">
        <f t="shared" si="78"/>
        <v>.</v>
      </c>
      <c r="EN49" s="27" t="str">
        <f t="shared" si="79"/>
        <v>.</v>
      </c>
      <c r="EO49" s="27" t="str">
        <f t="shared" si="80"/>
        <v>.</v>
      </c>
      <c r="EP49" s="27" t="str">
        <f t="shared" si="37"/>
        <v>.</v>
      </c>
      <c r="EQ49" s="27" t="str">
        <f t="shared" si="38"/>
        <v>.</v>
      </c>
      <c r="ER49" s="27" t="str">
        <f t="shared" si="89"/>
        <v>.</v>
      </c>
      <c r="ES49" s="27" t="str">
        <f t="shared" si="89"/>
        <v>.</v>
      </c>
      <c r="ET49" s="27" t="str">
        <f t="shared" si="89"/>
        <v>.</v>
      </c>
      <c r="EU49" s="27"/>
      <c r="EV49" s="27"/>
      <c r="EW49" s="27"/>
      <c r="EX49" s="27"/>
      <c r="EY49" s="27"/>
      <c r="EZ49" s="27" t="str">
        <f>IFERROR(VLOOKUP(CONCATENATE($C49,".SL.TLF.TERT.ZS"),AREA_WB_6ATTRS,Seq!B$1,FALSE)/100,".")</f>
        <v>.</v>
      </c>
      <c r="FA49" s="27" t="str">
        <f>IFERROR(VLOOKUP(CONCATENATE($C49,".SL.TLF.TERT.ZS"),AREA_WB_6ATTRS,Seq!C$1,FALSE)/100,".")</f>
        <v>.</v>
      </c>
      <c r="FB49" s="27" t="str">
        <f>IFERROR(VLOOKUP(CONCATENATE($C49,".SL.TLF.TERT.ZS"),AREA_WB_6ATTRS,Seq!D$1,FALSE)/100,".")</f>
        <v>.</v>
      </c>
      <c r="FC49" s="27" t="str">
        <f>IFERROR(VLOOKUP(CONCATENATE($C49,".SL.TLF.TERT.ZS"),AREA_WB_6ATTRS,Seq!E$1,FALSE)/100,".")</f>
        <v>.</v>
      </c>
      <c r="FD49" s="27" t="str">
        <f>IFERROR(VLOOKUP(CONCATENATE($C49,".SL.TLF.TERT.ZS"),AREA_WB_6ATTRS,Seq!F$1,FALSE)/100,".")</f>
        <v>.</v>
      </c>
      <c r="FE49" s="27" t="str">
        <f>IFERROR(VLOOKUP(CONCATENATE($C49,".SL.TLF.TERT.ZS"),AREA_WB_6ATTRS,Seq!G$1,FALSE)/100,".")</f>
        <v>.</v>
      </c>
      <c r="FF49" s="27" t="str">
        <f>IFERROR(VLOOKUP(CONCATENATE($C49,".SL.TLF.TERT.ZS"),AREA_WB_6ATTRS,Seq!H$1,FALSE)/100,".")</f>
        <v>.</v>
      </c>
      <c r="FG49" s="27" t="str">
        <f>IFERROR(VLOOKUP(CONCATENATE($C49,".SL.TLF.TERT.ZS"),AREA_WB_6ATTRS,Seq!I$1,FALSE)/100,".")</f>
        <v>.</v>
      </c>
      <c r="FH49" s="27" t="str">
        <f>IFERROR(VLOOKUP(CONCATENATE($C49,".SL.TLF.TERT.ZS"),AREA_WB_6ATTRS,Seq!J$1,FALSE)/100,".")</f>
        <v>.</v>
      </c>
      <c r="FI49" s="27" t="str">
        <f>IFERROR(VLOOKUP(CONCATENATE($C49,".SL.TLF.TERT.ZS"),AREA_WB_6ATTRS,Seq!K$1,FALSE)/100,".")</f>
        <v>.</v>
      </c>
      <c r="FJ49" s="27" t="str">
        <f>IFERROR(VLOOKUP(CONCATENATE($C49,".SL.TLF.TERT.ZS"),AREA_WB_6ATTRS,Seq!L$1,FALSE)/100,".")</f>
        <v>.</v>
      </c>
      <c r="FK49" s="27" t="str">
        <f>IFERROR(VLOOKUP(CONCATENATE($C49,".SL.TLF.TERT.ZS"),AREA_WB_6ATTRS,Seq!M$1,FALSE)/100,".")</f>
        <v>.</v>
      </c>
      <c r="FL49" s="27" t="str">
        <f>IFERROR(VLOOKUP(CONCATENATE($C49,".SL.TLF.TERT.ZS"),AREA_WB_6ATTRS,Seq!N$1,FALSE)/100,".")</f>
        <v>.</v>
      </c>
      <c r="FM49" s="27" t="str">
        <f>IFERROR(VLOOKUP(CONCATENATE($C49,".SL.TLF.TERT.ZS"),AREA_WB_6ATTRS,Seq!O$1,FALSE)/100,".")</f>
        <v>.</v>
      </c>
      <c r="FN49" s="27" t="str">
        <f>IFERROR(VLOOKUP(CONCATENATE($C49,".SL.TLF.TERT.ZS"),AREA_WB_6ATTRS,Seq!P$1,FALSE)/100,".")</f>
        <v>.</v>
      </c>
      <c r="FO49" s="27" t="str">
        <f>IFERROR(VLOOKUP(CONCATENATE($C49,".SL.TLF.TERT.ZS"),AREA_WB_6ATTRS,Seq!Q$1,FALSE)/100,".")</f>
        <v>.</v>
      </c>
      <c r="FP49" s="27" t="str">
        <f>IFERROR(VLOOKUP(CONCATENATE($C49,".SL.TLF.TERT.ZS"),AREA_WB_6ATTRS,Seq!R$1,FALSE)/100,".")</f>
        <v>.</v>
      </c>
      <c r="FQ49" s="27" t="str">
        <f>IFERROR(VLOOKUP(CONCATENATE($C49,".SL.TLF.TERT.ZS"),AREA_WB_6ATTRS,Seq!S$1,FALSE)/100,".")</f>
        <v>.</v>
      </c>
      <c r="FR49" s="27" t="str">
        <f>IFERROR(VLOOKUP(CONCATENATE($C49,".SL.TLF.TERT.ZS"),AREA_WB_6ATTRS,Seq!T$1,FALSE)/100,".")</f>
        <v>.</v>
      </c>
      <c r="FS49" s="27" t="str">
        <f>IFERROR(VLOOKUP(CONCATENATE($C49,".SL.TLF.TERT.ZS"),AREA_WB_6ATTRS,Seq!U$1,FALSE)/100,".")</f>
        <v>.</v>
      </c>
      <c r="FT49" s="27" t="str">
        <f>IFERROR(VLOOKUP(CONCATENATE($C49,".SL.TLF.TERT.ZS"),AREA_WB_6ATTRS,Seq!V$1,FALSE)/100,".")</f>
        <v>.</v>
      </c>
      <c r="FU49" s="27" t="str">
        <f>IFERROR(VLOOKUP(CONCATENATE($C49,".SL.TLF.TERT.ZS"),AREA_WB_6ATTRS,Seq!W$1,FALSE)/100,".")</f>
        <v>.</v>
      </c>
      <c r="FV49" s="27" t="str">
        <f>IFERROR(VLOOKUP(CONCATENATE($C49,".SL.TLF.TERT.ZS"),AREA_WB_6ATTRS,Seq!X$1,FALSE)/100,".")</f>
        <v>.</v>
      </c>
      <c r="FW49" s="27" t="str">
        <f>IFERROR(VLOOKUP(CONCATENATE($C49,".SL.TLF.TERT.ZS"),AREA_WB_6ATTRS,Seq!Y$1,FALSE)/100,".")</f>
        <v>.</v>
      </c>
      <c r="FX49" s="27" t="str">
        <f>IFERROR(VLOOKUP(CONCATENATE($C49,".SL.TLF.TERT.ZS"),AREA_WB_6ATTRS,Seq!Z$1,FALSE)/100,".")</f>
        <v>.</v>
      </c>
      <c r="FY49" s="27" t="str">
        <f>IFERROR(VLOOKUP(CONCATENATE($C49,".SL.TLF.TERT.ZS"),AREA_WB_6ATTRS,Seq!AA$1,FALSE)/100,".")</f>
        <v>.</v>
      </c>
      <c r="FZ49" s="27" t="str">
        <f>IFERROR(VLOOKUP(CONCATENATE($C49,".SL.TLF.TERT.ZS"),AREA_WB_6ATTRS,Seq!AB$1,FALSE)/100,".")</f>
        <v>.</v>
      </c>
      <c r="GA49" s="27" t="str">
        <f>IFERROR(VLOOKUP(CONCATENATE($C49,".SL.TLF.TERT.ZS"),AREA_WB_6ATTRS,Seq!AC$1,FALSE)/100,".")</f>
        <v>.</v>
      </c>
      <c r="GB49" s="27" t="str">
        <f>IFERROR(VLOOKUP(CONCATENATE($C49,".SL.TLF.TERT.ZS"),AREA_WB_6ATTRS,Seq!AD$1,FALSE)/100,".")</f>
        <v>.</v>
      </c>
      <c r="GC49" s="27" t="str">
        <f>IFERROR(VLOOKUP(CONCATENATE($C49,".SL.TLF.TERT.ZS"),AREA_WB_6ATTRS,Seq!AE$1,FALSE)/100,".")</f>
        <v>.</v>
      </c>
      <c r="GD49" s="27" t="str">
        <f>IFERROR(VLOOKUP(CONCATENATE($C49,".SL.TLF.TERT.ZS"),AREA_WB_6ATTRS,Seq!AF$1,FALSE)/100,".")</f>
        <v>.</v>
      </c>
      <c r="GE49" s="27" t="str">
        <f>IFERROR(VLOOKUP(CONCATENATE($C49,".SL.TLF.TERT.ZS"),AREA_WB_6ATTRS,Seq!AG$1,FALSE)/100,".")</f>
        <v>.</v>
      </c>
      <c r="GF49" s="27" t="str">
        <f>IFERROR(VLOOKUP(CONCATENATE($C49,".SL.TLF.TERT.ZS"),AREA_WB_6ATTRS,Seq!AH$1,FALSE)/100,".")</f>
        <v>.</v>
      </c>
      <c r="GG49" s="27" t="str">
        <f>IFERROR(VLOOKUP(CONCATENATE($C49,".SL.TLF.TERT.ZS"),AREA_WB_6ATTRS,Seq!AI$1,FALSE)/100,".")</f>
        <v>.</v>
      </c>
      <c r="GH49" s="27" t="str">
        <f>IFERROR(VLOOKUP(CONCATENATE($C49,".SL.TLF.TERT.ZS"),AREA_WB_6ATTRS,Seq!AJ$1,FALSE)/100,".")</f>
        <v>.</v>
      </c>
      <c r="GI49" s="27" t="str">
        <f>IFERROR(VLOOKUP(CONCATENATE($C49,".SL.TLF.TERT.ZS"),AREA_WB_6ATTRS,Seq!AK$1,FALSE)/100,".")</f>
        <v>.</v>
      </c>
      <c r="GJ49" s="27" t="str">
        <f>IFERROR(VLOOKUP(CONCATENATE($C49,".SL.TLF.TERT.ZS"),AREA_WB_6ATTRS,Seq!AL$1,FALSE)/100,".")</f>
        <v>.</v>
      </c>
      <c r="GK49" s="27"/>
      <c r="GL49" s="27"/>
      <c r="GM49" s="27" t="str">
        <f t="shared" si="81"/>
        <v>.</v>
      </c>
      <c r="GN49" s="27" t="str">
        <f t="shared" si="82"/>
        <v>.</v>
      </c>
      <c r="GO49" s="27" t="str">
        <f t="shared" si="40"/>
        <v>.</v>
      </c>
      <c r="GP49" s="27"/>
      <c r="GQ49" s="9" t="str">
        <f>IF(VLOOKUP($B49,EM_80!$B$1:$C$201,2,FALSE)&gt;0,VLOOKUP($B49,EM_80!$B$1:$C$201,2,FALSE),".")</f>
        <v>.</v>
      </c>
      <c r="GR49" s="9" t="str">
        <f t="shared" si="83"/>
        <v>.</v>
      </c>
      <c r="GS49" s="9" t="str">
        <f t="shared" si="31"/>
        <v>.</v>
      </c>
      <c r="GU49">
        <f t="shared" si="84"/>
        <v>9079803</v>
      </c>
      <c r="GV49">
        <f t="shared" si="85"/>
        <v>12232973</v>
      </c>
      <c r="GW49">
        <f t="shared" si="86"/>
        <v>15865456</v>
      </c>
      <c r="GX49">
        <f t="shared" si="87"/>
        <v>19598889</v>
      </c>
      <c r="GZ49" s="9" t="str">
        <f>IF(ISNA(VLOOKUP($B49,Area_EM_90,Seq!C$1,FALSE)),".",VLOOKUP($B49,Area_EM_90,Seq!C$1,FALSE))</f>
        <v>.</v>
      </c>
      <c r="HA49" s="9" t="str">
        <f>IF(ISNA(VLOOKUP($B49,Area_EM_90,Seq!D$1,FALSE)),".",VLOOKUP($B49,Area_EM_90,Seq!D$1,FALSE))</f>
        <v>.</v>
      </c>
      <c r="HB49" s="9" t="str">
        <f>IF(ISNA(VLOOKUP($B49,Area_EM_90,Seq!E$1,FALSE)),".",VLOOKUP($B49,Area_EM_90,Seq!E$1,FALSE))</f>
        <v>.</v>
      </c>
      <c r="HC49" s="9" t="str">
        <f>IF(ISNA(VLOOKUP($B49,Area_EM_90,Seq!F$1,FALSE)),".",VLOOKUP($B49,Area_EM_90,Seq!F$1,FALSE))</f>
        <v>.</v>
      </c>
      <c r="HD49" s="9" t="str">
        <f>IF(ISNA(VLOOKUP($B49,Area_EM_90,Seq!G$1,FALSE)),".",VLOOKUP($B49,Area_EM_90,Seq!G$1,FALSE))</f>
        <v>.</v>
      </c>
      <c r="HE49" s="9" t="str">
        <f>IF(ISNA(VLOOKUP($B49,Area_EM_90,Seq!H$1,FALSE)),".",VLOOKUP($B49,Area_EM_90,Seq!H$1,FALSE))</f>
        <v>.</v>
      </c>
      <c r="HF49" s="9" t="str">
        <f>IF(ISNA(VLOOKUP($B49,Area_EM_90,Seq!I$1,FALSE)),".",VLOOKUP($B49,Area_EM_90,Seq!I$1,FALSE))</f>
        <v>.</v>
      </c>
      <c r="HG49" s="9" t="str">
        <f>IF(ISNA(VLOOKUP($B49,Area_EM_90,Seq!J$1,FALSE)),".",VLOOKUP($B49,Area_EM_90,Seq!J$1,FALSE))</f>
        <v>.</v>
      </c>
      <c r="HH49" s="9" t="str">
        <f>IF(ISNA(VLOOKUP($B49,Area_EM_00,Seq!C$1,FALSE)),".",VLOOKUP($B49,Area_EM_00,Seq!C$1,FALSE))</f>
        <v>.</v>
      </c>
      <c r="HI49" s="9" t="str">
        <f>IF(ISNA(VLOOKUP($B49,Area_EM_00,Seq!D$1,FALSE)),".",VLOOKUP($B49,Area_EM_00,Seq!D$1,FALSE))</f>
        <v>.</v>
      </c>
      <c r="HJ49" s="9" t="str">
        <f>IF(ISNA(VLOOKUP($B49,Area_EM_00,Seq!E$1,FALSE)),".",VLOOKUP($B49,Area_EM_00,Seq!E$1,FALSE))</f>
        <v>.</v>
      </c>
      <c r="HK49" s="9" t="str">
        <f>IF(ISNA(VLOOKUP($B49,Area_EM_00,Seq!F$1,FALSE)),".",VLOOKUP($B49,Area_EM_00,Seq!F$1,FALSE))</f>
        <v>.</v>
      </c>
      <c r="HL49" s="9" t="str">
        <f>IF(ISNA(VLOOKUP($B49,Area_EM_00,Seq!G$1,FALSE)),".",VLOOKUP($B49,Area_EM_00,Seq!G$1,FALSE))</f>
        <v>.</v>
      </c>
      <c r="HM49" s="9" t="str">
        <f>IF(ISNA(VLOOKUP($B49,Area_EM_00,Seq!H$1,FALSE)),".",VLOOKUP($B49,Area_EM_00,Seq!H$1,FALSE))</f>
        <v>.</v>
      </c>
      <c r="HN49" s="9" t="str">
        <f>IF(ISNA(VLOOKUP($B49,Area_EM_00,Seq!I$1,FALSE)),".",VLOOKUP($B49,Area_EM_00,Seq!I$1,FALSE))</f>
        <v>.</v>
      </c>
      <c r="HO49" s="9" t="str">
        <f>IF(ISNA(VLOOKUP($B49,Area_EM_00,Seq!J$1,FALSE)),".",VLOOKUP($B49,Area_EM_00,Seq!J$1,FALSE))</f>
        <v>.</v>
      </c>
      <c r="HQ49" s="27"/>
      <c r="HR49" s="9">
        <f>IFERROR(VLOOKUP($B49,AREA_EM3_60_00,Seq!E$1,FALSE),".")</f>
        <v>15</v>
      </c>
      <c r="HS49" s="9">
        <f>IFERROR(VLOOKUP($B49,AREA_EM3_60_00,Seq!F$1,FALSE),".")</f>
        <v>0</v>
      </c>
      <c r="HT49" s="9">
        <f>IFERROR(VLOOKUP($B49,AREA_EM3_60_00,Seq!G$1,FALSE),".")</f>
        <v>0</v>
      </c>
      <c r="HU49" s="9">
        <f>IFERROR(VLOOKUP($B49,AREA_EM3_10,Seq!B$1,FALSE),".")</f>
        <v>0</v>
      </c>
      <c r="HV49" s="9">
        <f t="shared" si="41"/>
        <v>9079803</v>
      </c>
      <c r="HW49" s="9">
        <f t="shared" si="42"/>
        <v>12232973</v>
      </c>
      <c r="HX49" s="9">
        <f t="shared" si="43"/>
        <v>15865456</v>
      </c>
      <c r="HY49" s="9">
        <f t="shared" si="44"/>
        <v>19598889</v>
      </c>
    </row>
    <row r="50" spans="1:233">
      <c r="A50" s="25" t="s">
        <v>2775</v>
      </c>
      <c r="B50" s="26" t="str">
        <f t="shared" si="0"/>
        <v>CapeVerde</v>
      </c>
      <c r="C50" s="166" t="s">
        <v>1378</v>
      </c>
      <c r="D50" s="27">
        <f>VLOOKUP("CHN.NY.GDP.MKTP.KD",AREA_WB_6ATTRS,Seq!B$1,FALSE)/10000</f>
        <v>18294112.043860689</v>
      </c>
      <c r="E50" s="27">
        <f>VLOOKUP("CHN.NY.GDP.MKTP.KD",AREA_WB_6ATTRS,Seq!C$1,FALSE)/10000</f>
        <v>19245405.87014145</v>
      </c>
      <c r="F50" s="27">
        <f>VLOOKUP("CHN.NY.GDP.MKTP.KD",AREA_WB_6ATTRS,Seq!D$1,FALSE)/10000</f>
        <v>20996737.804324333</v>
      </c>
      <c r="G50" s="27">
        <f>VLOOKUP("CHN.NY.GDP.MKTP.KD",AREA_WB_6ATTRS,Seq!E$1,FALSE)/10000</f>
        <v>23285382.224995762</v>
      </c>
      <c r="H50" s="27">
        <f>VLOOKUP("CHN.NY.GDP.MKTP.KD",AREA_WB_6ATTRS,Seq!F$1,FALSE)/10000</f>
        <v>26824760.323195074</v>
      </c>
      <c r="I50" s="27">
        <f>VLOOKUP("CHN.NY.GDP.MKTP.KD",AREA_WB_6ATTRS,Seq!G$1,FALSE)/10000</f>
        <v>30446102.966826372</v>
      </c>
      <c r="J50" s="27">
        <f>VLOOKUP("CHN.NY.GDP.MKTP.KD",AREA_WB_6ATTRS,Seq!H$1,FALSE)/10000</f>
        <v>33125360.027907111</v>
      </c>
      <c r="K50" s="27">
        <f>VLOOKUP("CHN.NY.GDP.MKTP.KD",AREA_WB_6ATTRS,Seq!I$1,FALSE)/10000</f>
        <v>36967901.791144341</v>
      </c>
      <c r="L50" s="27">
        <f>VLOOKUP("CHN.NY.GDP.MKTP.KD",AREA_WB_6ATTRS,Seq!J$1,FALSE)/10000</f>
        <v>41145274.693543643</v>
      </c>
      <c r="M50" s="27">
        <f>VLOOKUP("CHN.NY.GDP.MKTP.KD",AREA_WB_6ATTRS,Seq!K$1,FALSE)/10000</f>
        <v>42832230.955979005</v>
      </c>
      <c r="N50" s="27">
        <f>VLOOKUP("CHN.NY.GDP.MKTP.KD",AREA_WB_6ATTRS,Seq!L$1,FALSE)/10000</f>
        <v>44459855.73230619</v>
      </c>
      <c r="O50" s="27">
        <f>VLOOKUP("CHN.NY.GDP.MKTP.KD",AREA_WB_6ATTRS,Seq!M$1,FALSE)/10000</f>
        <v>48550162.459678344</v>
      </c>
      <c r="P50" s="27">
        <f>VLOOKUP("CHN.NY.GDP.MKTP.KD",AREA_WB_6ATTRS,Seq!N$1,FALSE)/10000</f>
        <v>55444285.528952621</v>
      </c>
      <c r="Q50" s="27">
        <f>VLOOKUP("CHN.NY.GDP.MKTP.KD",AREA_WB_6ATTRS,Seq!O$1,FALSE)/10000</f>
        <v>63206485.503006078</v>
      </c>
      <c r="R50" s="27">
        <f>VLOOKUP("CHN.NY.GDP.MKTP.KD",AREA_WB_6ATTRS,Seq!P$1,FALSE)/10000</f>
        <v>71486535.103899792</v>
      </c>
      <c r="S50" s="27">
        <f>VLOOKUP("CHN.NY.GDP.MKTP.KD",AREA_WB_6ATTRS,Seq!Q$1,FALSE)/10000</f>
        <v>79278567.430224851</v>
      </c>
      <c r="T50" s="27">
        <f>VLOOKUP("CHN.NY.GDP.MKTP.KD",AREA_WB_6ATTRS,Seq!R$1,FALSE)/10000</f>
        <v>87206424.173247412</v>
      </c>
      <c r="U50" s="27">
        <f>VLOOKUP("CHN.NY.GDP.MKTP.KD",AREA_WB_6ATTRS,Seq!S$1,FALSE)/10000</f>
        <v>95316621.621359423</v>
      </c>
      <c r="V50" s="27">
        <f>VLOOKUP("CHN.NY.GDP.MKTP.KD",AREA_WB_6ATTRS,Seq!T$1,FALSE)/10000</f>
        <v>102751318.10782552</v>
      </c>
      <c r="W50" s="27">
        <f>VLOOKUP("CHN.NY.GDP.MKTP.KD",AREA_WB_6ATTRS,Seq!U$1,FALSE)/10000</f>
        <v>110560418.28402025</v>
      </c>
      <c r="X50" s="27">
        <f>VLOOKUP("CHN.NY.GDP.MKTP.KD",AREA_WB_6ATTRS,Seq!V$1,FALSE)/10000</f>
        <v>119847493.41987793</v>
      </c>
      <c r="Y50" s="27">
        <f>VLOOKUP("CHN.NY.GDP.MKTP.KD",AREA_WB_6ATTRS,Seq!W$1,FALSE)/10000</f>
        <v>129794835.37372778</v>
      </c>
      <c r="Z50" s="27">
        <f>VLOOKUP("CHN.NY.GDP.MKTP.KD",AREA_WB_6ATTRS,Seq!X$1,FALSE)/10000</f>
        <v>141606165.392737</v>
      </c>
      <c r="AA50" s="27">
        <f>VLOOKUP("CHN.NY.GDP.MKTP.KD",AREA_WB_6ATTRS,Seq!Y$1,FALSE)/10000</f>
        <v>155766781.9320105</v>
      </c>
      <c r="AB50" s="27">
        <f>VLOOKUP("CHN.NY.GDP.MKTP.KD",AREA_WB_6ATTRS,Seq!Z$1,FALSE)/10000</f>
        <v>171499226.90714428</v>
      </c>
      <c r="AC50" s="27">
        <f>VLOOKUP("CHN.NY.GDP.MKTP.KD",AREA_WB_6ATTRS,Seq!AA$1,FALSE)/10000</f>
        <v>190878639.54765138</v>
      </c>
      <c r="AD50" s="27">
        <f>VLOOKUP("CHN.NY.GDP.MKTP.KD",AREA_WB_6ATTRS,Seq!AB$1,FALSE)/10000</f>
        <v>215120226.77020231</v>
      </c>
      <c r="AE50" s="27">
        <f>VLOOKUP("CHN.NY.GDP.MKTP.KD",AREA_WB_6ATTRS,Seq!AC$1,FALSE)/10000</f>
        <v>245667298.97157177</v>
      </c>
      <c r="AF50" s="27">
        <f>VLOOKUP("CHN.NY.GDP.MKTP.KD",AREA_WB_6ATTRS,Seq!AD$1,FALSE)/10000</f>
        <v>269251359.67284226</v>
      </c>
      <c r="AG50" s="27">
        <f>VLOOKUP("CHN.NY.GDP.MKTP.KD",AREA_WB_6ATTRS,Seq!AE$1,FALSE)/10000</f>
        <v>294022484.76274431</v>
      </c>
      <c r="AH50" s="27">
        <f>VLOOKUP("CHN.NY.GDP.MKTP.KD",AREA_WB_6ATTRS,Seq!AF$1,FALSE)/10000</f>
        <v>324600823.17806971</v>
      </c>
      <c r="AI50" s="27">
        <f>VLOOKUP("CHN.NY.GDP.MKTP.KD",AREA_WB_6ATTRS,Seq!AG$1,FALSE)/10000</f>
        <v>354139498.08727396</v>
      </c>
      <c r="AJ50" s="27"/>
      <c r="AK50" s="27"/>
      <c r="AL50" s="27"/>
      <c r="AM50" s="27"/>
      <c r="AN50" s="27"/>
      <c r="AO50" s="27"/>
      <c r="AP50" s="27" t="str">
        <f>IFERROR(VLOOKUP(CONCATENATE($C50, ".NY.GDP.MKTP.KD"),AREA_WB_6ATTRS,Seq!B$1,FALSE)/10000,".")</f>
        <v>.</v>
      </c>
      <c r="AQ50" s="27">
        <f>IFERROR(VLOOKUP(CONCATENATE($C50, ".NY.GDP.MKTP.KD"),AREA_WB_6ATTRS,Seq!C$1,FALSE)/10000,".")</f>
        <v>16966.982591633288</v>
      </c>
      <c r="AR50" s="27">
        <f>IFERROR(VLOOKUP(CONCATENATE($C50, ".NY.GDP.MKTP.KD"),AREA_WB_6ATTRS,Seq!D$1,FALSE)/10000,".")</f>
        <v>17883.199651581501</v>
      </c>
      <c r="AS50" s="27">
        <f>IFERROR(VLOOKUP(CONCATENATE($C50, ".NY.GDP.MKTP.KD"),AREA_WB_6ATTRS,Seq!E$1,FALSE)/10000,".")</f>
        <v>19814.585213952309</v>
      </c>
      <c r="AT50" s="27">
        <f>IFERROR(VLOOKUP(CONCATENATE($C50, ".NY.GDP.MKTP.KD"),AREA_WB_6ATTRS,Seq!F$1,FALSE)/10000,".")</f>
        <v>21873.320617681955</v>
      </c>
      <c r="AU50" s="27">
        <f>IFERROR(VLOOKUP(CONCATENATE($C50, ".NY.GDP.MKTP.KD"),AREA_WB_6ATTRS,Seq!G$1,FALSE)/10000,".")</f>
        <v>23601.312946478825</v>
      </c>
      <c r="AV50" s="27">
        <f>IFERROR(VLOOKUP(CONCATENATE($C50, ".NY.GDP.MKTP.KD"),AREA_WB_6ATTRS,Seq!H$1,FALSE)/10000,".")</f>
        <v>24191.345770140793</v>
      </c>
      <c r="AW50" s="27">
        <f>IFERROR(VLOOKUP(CONCATENATE($C50, ".NY.GDP.MKTP.KD"),AREA_WB_6ATTRS,Seq!I$1,FALSE)/10000,".")</f>
        <v>24824.873339252743</v>
      </c>
      <c r="AX50" s="27">
        <f>IFERROR(VLOOKUP(CONCATENATE($C50, ".NY.GDP.MKTP.KD"),AREA_WB_6ATTRS,Seq!J$1,FALSE)/10000,".")</f>
        <v>26313.589631588206</v>
      </c>
      <c r="AY50" s="27">
        <f>IFERROR(VLOOKUP(CONCATENATE($C50, ".NY.GDP.MKTP.KD"),AREA_WB_6ATTRS,Seq!K$1,FALSE)/10000,".")</f>
        <v>27813.183195411904</v>
      </c>
      <c r="AZ50" s="27">
        <f>IFERROR(VLOOKUP(CONCATENATE($C50, ".NY.GDP.MKTP.KD"),AREA_WB_6ATTRS,Seq!L$1,FALSE)/10000,".")</f>
        <v>28008.974082200097</v>
      </c>
      <c r="BA50" s="27">
        <f>IFERROR(VLOOKUP(CONCATENATE($C50, ".NY.GDP.MKTP.KD"),AREA_WB_6ATTRS,Seq!M$1,FALSE)/10000,".")</f>
        <v>28404.671580123388</v>
      </c>
      <c r="BB50" s="27">
        <f>IFERROR(VLOOKUP(CONCATENATE($C50, ".NY.GDP.MKTP.KD"),AREA_WB_6ATTRS,Seq!N$1,FALSE)/10000,".")</f>
        <v>29331.003538486151</v>
      </c>
      <c r="BC50" s="27">
        <f>IFERROR(VLOOKUP(CONCATENATE($C50, ".NY.GDP.MKTP.KD"),AREA_WB_6ATTRS,Seq!O$1,FALSE)/10000,".")</f>
        <v>31401.212884976347</v>
      </c>
      <c r="BD50" s="27">
        <f>IFERROR(VLOOKUP(CONCATENATE($C50, ".NY.GDP.MKTP.KD"),AREA_WB_6ATTRS,Seq!P$1,FALSE)/10000,".")</f>
        <v>33577.255143243936</v>
      </c>
      <c r="BE50" s="27">
        <f>IFERROR(VLOOKUP(CONCATENATE($C50, ".NY.GDP.MKTP.KD"),AREA_WB_6ATTRS,Seq!Q$1,FALSE)/10000,".")</f>
        <v>36094.020581372672</v>
      </c>
      <c r="BF50" s="27">
        <f>IFERROR(VLOOKUP(CONCATENATE($C50, ".NY.GDP.MKTP.KD"),AREA_WB_6ATTRS,Seq!R$1,FALSE)/10000,".")</f>
        <v>37538.808435219202</v>
      </c>
      <c r="BG50" s="27">
        <f>IFERROR(VLOOKUP(CONCATENATE($C50, ".NY.GDP.MKTP.KD"),AREA_WB_6ATTRS,Seq!S$1,FALSE)/10000,".")</f>
        <v>39565.97095691599</v>
      </c>
      <c r="BH50" s="27">
        <f>IFERROR(VLOOKUP(CONCATENATE($C50, ".NY.GDP.MKTP.KD"),AREA_WB_6ATTRS,Seq!T$1,FALSE)/10000,".")</f>
        <v>42493.852807727751</v>
      </c>
      <c r="BI50" s="27">
        <f>IFERROR(VLOOKUP(CONCATENATE($C50, ".NY.GDP.MKTP.KD"),AREA_WB_6ATTRS,Seq!U$1,FALSE)/10000,".")</f>
        <v>46148.324502357602</v>
      </c>
      <c r="BJ50" s="27">
        <f>IFERROR(VLOOKUP(CONCATENATE($C50, ".NY.GDP.MKTP.KD"),AREA_WB_6ATTRS,Seq!V$1,FALSE)/10000,".")</f>
        <v>53922.705266943565</v>
      </c>
      <c r="BK50" s="27">
        <f>IFERROR(VLOOKUP(CONCATENATE($C50, ".NY.GDP.MKTP.KD"),AREA_WB_6ATTRS,Seq!W$1,FALSE)/10000,".")</f>
        <v>57232.273285706244</v>
      </c>
      <c r="BL50" s="27">
        <f>IFERROR(VLOOKUP(CONCATENATE($C50, ".NY.GDP.MKTP.KD"),AREA_WB_6ATTRS,Seq!X$1,FALSE)/10000,".")</f>
        <v>60255.564326238658</v>
      </c>
      <c r="BM50" s="27">
        <f>IFERROR(VLOOKUP(CONCATENATE($C50, ".NY.GDP.MKTP.KD"),AREA_WB_6ATTRS,Seq!Y$1,FALSE)/10000,".")</f>
        <v>63077.469369851664</v>
      </c>
      <c r="BN50" s="27">
        <f>IFERROR(VLOOKUP(CONCATENATE($C50, ".NY.GDP.MKTP.KD"),AREA_WB_6ATTRS,Seq!Z$1,FALSE)/10000,".")</f>
        <v>65777.18505888131</v>
      </c>
      <c r="BO50" s="27">
        <f>IFERROR(VLOOKUP(CONCATENATE($C50, ".NY.GDP.MKTP.KD"),AREA_WB_6ATTRS,Seq!AA$1,FALSE)/10000,".")</f>
        <v>70066.44443749293</v>
      </c>
      <c r="BP50" s="27">
        <f>IFERROR(VLOOKUP(CONCATENATE($C50, ".NY.GDP.MKTP.KD"),AREA_WB_6ATTRS,Seq!AB$1,FALSE)/10000,".")</f>
        <v>77172.417709589849</v>
      </c>
      <c r="BQ50" s="27">
        <f>IFERROR(VLOOKUP(CONCATENATE($C50, ".NY.GDP.MKTP.KD"),AREA_WB_6ATTRS,Seq!AC$1,FALSE)/10000,".")</f>
        <v>83847.184489954117</v>
      </c>
      <c r="BR50" s="27">
        <f>IFERROR(VLOOKUP(CONCATENATE($C50, ".NY.GDP.MKTP.KD"),AREA_WB_6ATTRS,Seq!AD$1,FALSE)/10000,".")</f>
        <v>89043.71999884439</v>
      </c>
      <c r="BS50" s="27">
        <f>IFERROR(VLOOKUP(CONCATENATE($C50, ".NY.GDP.MKTP.KD"),AREA_WB_6ATTRS,Seq!AE$1,FALSE)/10000,".")</f>
        <v>92349.594634507375</v>
      </c>
      <c r="BT50" s="27">
        <f>IFERROR(VLOOKUP(CONCATENATE($C50, ".NY.GDP.MKTP.KD"),AREA_WB_6ATTRS,Seq!AF$1,FALSE)/10000,".")</f>
        <v>97160.671492230365</v>
      </c>
      <c r="BU50" s="27">
        <f>IFERROR(VLOOKUP(CONCATENATE($C50, ".NY.GDP.MKTP.KD"),AREA_WB_6ATTRS,Seq!AG$1,FALSE)/10000,".")</f>
        <v>102063.27969002649</v>
      </c>
      <c r="BV50" s="27"/>
      <c r="BW50" s="27"/>
      <c r="BX50" s="27"/>
      <c r="BY50" s="27"/>
      <c r="BZ50" s="27"/>
      <c r="CA50" s="27"/>
      <c r="CB50" s="27"/>
      <c r="CC50" s="27">
        <f>CNPop!A$48</f>
        <v>5.0000000000000001E-3</v>
      </c>
      <c r="CD50" s="27">
        <f>CNPop!B$48</f>
        <v>6.0000000000000001E-3</v>
      </c>
      <c r="CE50" s="27">
        <f>CNPop!C$48</f>
        <v>6.0000000000000001E-3</v>
      </c>
      <c r="CF50" s="27">
        <f>CNPop!D$48</f>
        <v>7.0000000000000001E-3</v>
      </c>
      <c r="CG50" s="27">
        <f>CNPop!E$48</f>
        <v>7.0000000000000001E-3</v>
      </c>
      <c r="CH50" s="27">
        <f>CNPop!F$48</f>
        <v>8.0000000000000002E-3</v>
      </c>
      <c r="CI50" s="27">
        <f>CNPop!G$48</f>
        <v>8.9999999999999993E-3</v>
      </c>
      <c r="CJ50" s="27">
        <f>CNPop!H$48</f>
        <v>0.01</v>
      </c>
      <c r="CK50" s="27">
        <f>CNPop!I$48</f>
        <v>1.0999999999999999E-2</v>
      </c>
      <c r="CL50" s="27">
        <f>CNPop!J$48</f>
        <v>1.2E-2</v>
      </c>
      <c r="CM50" s="27">
        <f>CNPop!K$48</f>
        <v>1.4E-2</v>
      </c>
      <c r="CN50" s="27">
        <f>CNPop!L$48</f>
        <v>1.6E-2</v>
      </c>
      <c r="CO50" s="27">
        <f>CNPop!M$48</f>
        <v>1.7000000000000001E-2</v>
      </c>
      <c r="CP50" s="27">
        <f>CNPop!N$48</f>
        <v>1.9E-2</v>
      </c>
      <c r="CQ50" s="27">
        <f>CNPop!O$48</f>
        <v>2.1000000000000001E-2</v>
      </c>
      <c r="CR50" s="27">
        <f>CNPop!P$48</f>
        <v>2.3E-2</v>
      </c>
      <c r="CS50" s="27">
        <f>CNPop!Q$48</f>
        <v>2.5999999999999999E-2</v>
      </c>
      <c r="CT50" s="27">
        <f>CNPop!R$48</f>
        <v>2.8000000000000001E-2</v>
      </c>
      <c r="CU50" s="27">
        <f>CNPop!S$48</f>
        <v>0.03</v>
      </c>
      <c r="CV50" s="27">
        <f>CNPop!T$48</f>
        <v>3.3000000000000002E-2</v>
      </c>
      <c r="CW50" s="27">
        <f>CNPop!U$48</f>
        <v>3.5999999999999997E-2</v>
      </c>
      <c r="CX50" s="27">
        <f>CNPop!V$48</f>
        <v>3.9E-2</v>
      </c>
      <c r="CY50" s="27">
        <f>CNPop!W$48</f>
        <v>4.2000000000000003E-2</v>
      </c>
      <c r="CZ50" s="27">
        <f>CNPop!X$48</f>
        <v>4.4999999999999998E-2</v>
      </c>
      <c r="DA50" s="27">
        <f>CNPop!Y$48</f>
        <v>4.9000000000000002E-2</v>
      </c>
      <c r="DB50" s="27">
        <f>CNPop!Z$48</f>
        <v>5.1999999999999998E-2</v>
      </c>
      <c r="DC50" s="27">
        <f>CNPop!AA$48</f>
        <v>5.6000000000000001E-2</v>
      </c>
      <c r="DD50" s="27">
        <f>CNPop!AB$48</f>
        <v>0.06</v>
      </c>
      <c r="DE50" s="27">
        <f>CNPop!AC$48</f>
        <v>6.3E-2</v>
      </c>
      <c r="DF50" s="27">
        <f>CNPop!AD$48</f>
        <v>6.8000000000000005E-2</v>
      </c>
      <c r="DG50" s="27">
        <f>CNPop!AE$48</f>
        <v>7.1999999999999995E-2</v>
      </c>
      <c r="DH50" s="27">
        <f>CNPop!AF$48</f>
        <v>7.5999999999999998E-2</v>
      </c>
      <c r="DI50" s="27">
        <f>CNPop!AG$48</f>
        <v>8.1000000000000003E-2</v>
      </c>
      <c r="DJ50" s="27">
        <f>CNPop!AH$48</f>
        <v>8.5000000000000006E-2</v>
      </c>
      <c r="DK50" s="27">
        <f>CNPop!AI$48</f>
        <v>0.09</v>
      </c>
      <c r="DL50" s="27">
        <f>CNPop!AJ$48</f>
        <v>9.5000000000000001E-2</v>
      </c>
      <c r="DM50" s="27">
        <f>CNPop!AK$48</f>
        <v>0.1</v>
      </c>
      <c r="DN50" s="27"/>
      <c r="DO50" s="27" t="str">
        <f t="shared" si="54"/>
        <v>.</v>
      </c>
      <c r="DP50" s="27" t="str">
        <f t="shared" si="55"/>
        <v>.</v>
      </c>
      <c r="DQ50" s="27" t="str">
        <f t="shared" si="56"/>
        <v>.</v>
      </c>
      <c r="DR50" s="27" t="str">
        <f t="shared" si="57"/>
        <v>.</v>
      </c>
      <c r="DS50" s="27" t="str">
        <f t="shared" si="58"/>
        <v>.</v>
      </c>
      <c r="DT50" s="27" t="str">
        <f t="shared" si="59"/>
        <v>.</v>
      </c>
      <c r="DU50" s="27" t="str">
        <f t="shared" si="60"/>
        <v>.</v>
      </c>
      <c r="DV50" s="27" t="str">
        <f t="shared" si="61"/>
        <v>.</v>
      </c>
      <c r="DW50" s="27" t="str">
        <f t="shared" si="62"/>
        <v>.</v>
      </c>
      <c r="DX50" s="27" t="str">
        <f t="shared" si="63"/>
        <v>.</v>
      </c>
      <c r="DY50" s="27" t="str">
        <f t="shared" si="64"/>
        <v>.</v>
      </c>
      <c r="DZ50" s="27" t="str">
        <f t="shared" si="65"/>
        <v>.</v>
      </c>
      <c r="EA50" s="27" t="str">
        <f t="shared" si="66"/>
        <v>.</v>
      </c>
      <c r="EB50" s="27" t="str">
        <f t="shared" si="67"/>
        <v>.</v>
      </c>
      <c r="EC50" s="27" t="str">
        <f t="shared" si="68"/>
        <v>.</v>
      </c>
      <c r="ED50" s="27" t="str">
        <f t="shared" si="69"/>
        <v>.</v>
      </c>
      <c r="EE50" s="27" t="str">
        <f t="shared" si="70"/>
        <v>.</v>
      </c>
      <c r="EF50" s="27" t="str">
        <f t="shared" si="71"/>
        <v>.</v>
      </c>
      <c r="EG50" s="27" t="str">
        <f t="shared" si="72"/>
        <v>.</v>
      </c>
      <c r="EH50" s="27" t="str">
        <f t="shared" si="73"/>
        <v>.</v>
      </c>
      <c r="EI50" s="27" t="str">
        <f t="shared" si="74"/>
        <v>.</v>
      </c>
      <c r="EJ50" s="27" t="str">
        <f t="shared" si="75"/>
        <v>.</v>
      </c>
      <c r="EK50" s="27" t="str">
        <f t="shared" si="76"/>
        <v>.</v>
      </c>
      <c r="EL50" s="27" t="str">
        <f t="shared" si="77"/>
        <v>.</v>
      </c>
      <c r="EM50" s="27" t="str">
        <f t="shared" si="78"/>
        <v>.</v>
      </c>
      <c r="EN50" s="27" t="str">
        <f t="shared" si="79"/>
        <v>.</v>
      </c>
      <c r="EO50" s="27" t="str">
        <f t="shared" si="80"/>
        <v>.</v>
      </c>
      <c r="EP50" s="27" t="str">
        <f t="shared" si="37"/>
        <v>.</v>
      </c>
      <c r="EQ50" s="27" t="str">
        <f t="shared" si="38"/>
        <v>.</v>
      </c>
      <c r="ER50" s="27" t="str">
        <f t="shared" si="89"/>
        <v>.</v>
      </c>
      <c r="ES50" s="27" t="str">
        <f t="shared" si="89"/>
        <v>.</v>
      </c>
      <c r="ET50" s="27" t="str">
        <f t="shared" si="89"/>
        <v>.</v>
      </c>
      <c r="EU50" s="27"/>
      <c r="EV50" s="27"/>
      <c r="EW50" s="27"/>
      <c r="EX50" s="27"/>
      <c r="EY50" s="27"/>
      <c r="EZ50" s="27" t="str">
        <f>IFERROR(VLOOKUP(CONCATENATE($C50,".SL.TLF.TERT.ZS"),AREA_WB_6ATTRS,Seq!B$1,FALSE)/100,".")</f>
        <v>.</v>
      </c>
      <c r="FA50" s="27" t="str">
        <f>IFERROR(VLOOKUP(CONCATENATE($C50,".SL.TLF.TERT.ZS"),AREA_WB_6ATTRS,Seq!C$1,FALSE)/100,".")</f>
        <v>.</v>
      </c>
      <c r="FB50" s="27" t="str">
        <f>IFERROR(VLOOKUP(CONCATENATE($C50,".SL.TLF.TERT.ZS"),AREA_WB_6ATTRS,Seq!D$1,FALSE)/100,".")</f>
        <v>.</v>
      </c>
      <c r="FC50" s="27" t="str">
        <f>IFERROR(VLOOKUP(CONCATENATE($C50,".SL.TLF.TERT.ZS"),AREA_WB_6ATTRS,Seq!E$1,FALSE)/100,".")</f>
        <v>.</v>
      </c>
      <c r="FD50" s="27" t="str">
        <f>IFERROR(VLOOKUP(CONCATENATE($C50,".SL.TLF.TERT.ZS"),AREA_WB_6ATTRS,Seq!F$1,FALSE)/100,".")</f>
        <v>.</v>
      </c>
      <c r="FE50" s="27" t="str">
        <f>IFERROR(VLOOKUP(CONCATENATE($C50,".SL.TLF.TERT.ZS"),AREA_WB_6ATTRS,Seq!G$1,FALSE)/100,".")</f>
        <v>.</v>
      </c>
      <c r="FF50" s="27" t="str">
        <f>IFERROR(VLOOKUP(CONCATENATE($C50,".SL.TLF.TERT.ZS"),AREA_WB_6ATTRS,Seq!H$1,FALSE)/100,".")</f>
        <v>.</v>
      </c>
      <c r="FG50" s="27" t="str">
        <f>IFERROR(VLOOKUP(CONCATENATE($C50,".SL.TLF.TERT.ZS"),AREA_WB_6ATTRS,Seq!I$1,FALSE)/100,".")</f>
        <v>.</v>
      </c>
      <c r="FH50" s="27" t="str">
        <f>IFERROR(VLOOKUP(CONCATENATE($C50,".SL.TLF.TERT.ZS"),AREA_WB_6ATTRS,Seq!J$1,FALSE)/100,".")</f>
        <v>.</v>
      </c>
      <c r="FI50" s="27" t="str">
        <f>IFERROR(VLOOKUP(CONCATENATE($C50,".SL.TLF.TERT.ZS"),AREA_WB_6ATTRS,Seq!K$1,FALSE)/100,".")</f>
        <v>.</v>
      </c>
      <c r="FJ50" s="27" t="str">
        <f>IFERROR(VLOOKUP(CONCATENATE($C50,".SL.TLF.TERT.ZS"),AREA_WB_6ATTRS,Seq!L$1,FALSE)/100,".")</f>
        <v>.</v>
      </c>
      <c r="FK50" s="27" t="str">
        <f>IFERROR(VLOOKUP(CONCATENATE($C50,".SL.TLF.TERT.ZS"),AREA_WB_6ATTRS,Seq!M$1,FALSE)/100,".")</f>
        <v>.</v>
      </c>
      <c r="FL50" s="27" t="str">
        <f>IFERROR(VLOOKUP(CONCATENATE($C50,".SL.TLF.TERT.ZS"),AREA_WB_6ATTRS,Seq!N$1,FALSE)/100,".")</f>
        <v>.</v>
      </c>
      <c r="FM50" s="27" t="str">
        <f>IFERROR(VLOOKUP(CONCATENATE($C50,".SL.TLF.TERT.ZS"),AREA_WB_6ATTRS,Seq!O$1,FALSE)/100,".")</f>
        <v>.</v>
      </c>
      <c r="FN50" s="27" t="str">
        <f>IFERROR(VLOOKUP(CONCATENATE($C50,".SL.TLF.TERT.ZS"),AREA_WB_6ATTRS,Seq!P$1,FALSE)/100,".")</f>
        <v>.</v>
      </c>
      <c r="FO50" s="27" t="str">
        <f>IFERROR(VLOOKUP(CONCATENATE($C50,".SL.TLF.TERT.ZS"),AREA_WB_6ATTRS,Seq!Q$1,FALSE)/100,".")</f>
        <v>.</v>
      </c>
      <c r="FP50" s="27" t="str">
        <f>IFERROR(VLOOKUP(CONCATENATE($C50,".SL.TLF.TERT.ZS"),AREA_WB_6ATTRS,Seq!R$1,FALSE)/100,".")</f>
        <v>.</v>
      </c>
      <c r="FQ50" s="27" t="str">
        <f>IFERROR(VLOOKUP(CONCATENATE($C50,".SL.TLF.TERT.ZS"),AREA_WB_6ATTRS,Seq!S$1,FALSE)/100,".")</f>
        <v>.</v>
      </c>
      <c r="FR50" s="27" t="str">
        <f>IFERROR(VLOOKUP(CONCATENATE($C50,".SL.TLF.TERT.ZS"),AREA_WB_6ATTRS,Seq!T$1,FALSE)/100,".")</f>
        <v>.</v>
      </c>
      <c r="FS50" s="27" t="str">
        <f>IFERROR(VLOOKUP(CONCATENATE($C50,".SL.TLF.TERT.ZS"),AREA_WB_6ATTRS,Seq!U$1,FALSE)/100,".")</f>
        <v>.</v>
      </c>
      <c r="FT50" s="27" t="str">
        <f>IFERROR(VLOOKUP(CONCATENATE($C50,".SL.TLF.TERT.ZS"),AREA_WB_6ATTRS,Seq!V$1,FALSE)/100,".")</f>
        <v>.</v>
      </c>
      <c r="FU50" s="27" t="str">
        <f>IFERROR(VLOOKUP(CONCATENATE($C50,".SL.TLF.TERT.ZS"),AREA_WB_6ATTRS,Seq!W$1,FALSE)/100,".")</f>
        <v>.</v>
      </c>
      <c r="FV50" s="27" t="str">
        <f>IFERROR(VLOOKUP(CONCATENATE($C50,".SL.TLF.TERT.ZS"),AREA_WB_6ATTRS,Seq!X$1,FALSE)/100,".")</f>
        <v>.</v>
      </c>
      <c r="FW50" s="27" t="str">
        <f>IFERROR(VLOOKUP(CONCATENATE($C50,".SL.TLF.TERT.ZS"),AREA_WB_6ATTRS,Seq!Y$1,FALSE)/100,".")</f>
        <v>.</v>
      </c>
      <c r="FX50" s="27" t="str">
        <f>IFERROR(VLOOKUP(CONCATENATE($C50,".SL.TLF.TERT.ZS"),AREA_WB_6ATTRS,Seq!Z$1,FALSE)/100,".")</f>
        <v>.</v>
      </c>
      <c r="FY50" s="27" t="str">
        <f>IFERROR(VLOOKUP(CONCATENATE($C50,".SL.TLF.TERT.ZS"),AREA_WB_6ATTRS,Seq!AA$1,FALSE)/100,".")</f>
        <v>.</v>
      </c>
      <c r="FZ50" s="27" t="str">
        <f>IFERROR(VLOOKUP(CONCATENATE($C50,".SL.TLF.TERT.ZS"),AREA_WB_6ATTRS,Seq!AB$1,FALSE)/100,".")</f>
        <v>.</v>
      </c>
      <c r="GA50" s="27" t="str">
        <f>IFERROR(VLOOKUP(CONCATENATE($C50,".SL.TLF.TERT.ZS"),AREA_WB_6ATTRS,Seq!AC$1,FALSE)/100,".")</f>
        <v>.</v>
      </c>
      <c r="GB50" s="27" t="str">
        <f>IFERROR(VLOOKUP(CONCATENATE($C50,".SL.TLF.TERT.ZS"),AREA_WB_6ATTRS,Seq!AD$1,FALSE)/100,".")</f>
        <v>.</v>
      </c>
      <c r="GC50" s="27" t="str">
        <f>IFERROR(VLOOKUP(CONCATENATE($C50,".SL.TLF.TERT.ZS"),AREA_WB_6ATTRS,Seq!AE$1,FALSE)/100,".")</f>
        <v>.</v>
      </c>
      <c r="GD50" s="27" t="str">
        <f>IFERROR(VLOOKUP(CONCATENATE($C50,".SL.TLF.TERT.ZS"),AREA_WB_6ATTRS,Seq!AF$1,FALSE)/100,".")</f>
        <v>.</v>
      </c>
      <c r="GE50" s="27" t="str">
        <f>IFERROR(VLOOKUP(CONCATENATE($C50,".SL.TLF.TERT.ZS"),AREA_WB_6ATTRS,Seq!AG$1,FALSE)/100,".")</f>
        <v>.</v>
      </c>
      <c r="GF50" s="27" t="str">
        <f>IFERROR(VLOOKUP(CONCATENATE($C50,".SL.TLF.TERT.ZS"),AREA_WB_6ATTRS,Seq!AH$1,FALSE)/100,".")</f>
        <v>.</v>
      </c>
      <c r="GG50" s="27" t="str">
        <f>IFERROR(VLOOKUP(CONCATENATE($C50,".SL.TLF.TERT.ZS"),AREA_WB_6ATTRS,Seq!AI$1,FALSE)/100,".")</f>
        <v>.</v>
      </c>
      <c r="GH50" s="27" t="str">
        <f>IFERROR(VLOOKUP(CONCATENATE($C50,".SL.TLF.TERT.ZS"),AREA_WB_6ATTRS,Seq!AJ$1,FALSE)/100,".")</f>
        <v>.</v>
      </c>
      <c r="GI50" s="27" t="str">
        <f>IFERROR(VLOOKUP(CONCATENATE($C50,".SL.TLF.TERT.ZS"),AREA_WB_6ATTRS,Seq!AK$1,FALSE)/100,".")</f>
        <v>.</v>
      </c>
      <c r="GJ50" s="27" t="str">
        <f>IFERROR(VLOOKUP(CONCATENATE($C50,".SL.TLF.TERT.ZS"),AREA_WB_6ATTRS,Seq!AL$1,FALSE)/100,".")</f>
        <v>.</v>
      </c>
      <c r="GK50" s="27"/>
      <c r="GL50" s="27"/>
      <c r="GM50" s="27" t="str">
        <f t="shared" si="81"/>
        <v>.</v>
      </c>
      <c r="GN50" s="27" t="str">
        <f t="shared" si="82"/>
        <v>.</v>
      </c>
      <c r="GO50" s="27" t="str">
        <f t="shared" si="40"/>
        <v>.</v>
      </c>
      <c r="GP50" s="27"/>
      <c r="GQ50" s="9" t="str">
        <f>IF(VLOOKUP($B50,EM_80!$B$1:$C$201,2,FALSE)&gt;0,VLOOKUP($B50,EM_80!$B$1:$C$201,2,FALSE),".")</f>
        <v>.</v>
      </c>
      <c r="GR50" s="9" t="str">
        <f t="shared" si="83"/>
        <v>.</v>
      </c>
      <c r="GS50" s="9" t="str">
        <f t="shared" si="31"/>
        <v>.</v>
      </c>
      <c r="GU50">
        <f t="shared" si="84"/>
        <v>289232</v>
      </c>
      <c r="GV50">
        <f t="shared" si="85"/>
        <v>354221</v>
      </c>
      <c r="GW50">
        <f t="shared" si="86"/>
        <v>438971</v>
      </c>
      <c r="GX50">
        <f t="shared" si="87"/>
        <v>495999</v>
      </c>
      <c r="GZ50" s="9" t="str">
        <f>IF(ISNA(VLOOKUP($B50,Area_EM_90,Seq!C$1,FALSE)),".",VLOOKUP($B50,Area_EM_90,Seq!C$1,FALSE))</f>
        <v>.</v>
      </c>
      <c r="HA50" s="9" t="str">
        <f>IF(ISNA(VLOOKUP($B50,Area_EM_90,Seq!D$1,FALSE)),".",VLOOKUP($B50,Area_EM_90,Seq!D$1,FALSE))</f>
        <v>.</v>
      </c>
      <c r="HB50" s="9" t="str">
        <f>IF(ISNA(VLOOKUP($B50,Area_EM_90,Seq!E$1,FALSE)),".",VLOOKUP($B50,Area_EM_90,Seq!E$1,FALSE))</f>
        <v>.</v>
      </c>
      <c r="HC50" s="9" t="str">
        <f>IF(ISNA(VLOOKUP($B50,Area_EM_90,Seq!F$1,FALSE)),".",VLOOKUP($B50,Area_EM_90,Seq!F$1,FALSE))</f>
        <v>.</v>
      </c>
      <c r="HD50" s="9" t="str">
        <f>IF(ISNA(VLOOKUP($B50,Area_EM_90,Seq!G$1,FALSE)),".",VLOOKUP($B50,Area_EM_90,Seq!G$1,FALSE))</f>
        <v>.</v>
      </c>
      <c r="HE50" s="9" t="str">
        <f>IF(ISNA(VLOOKUP($B50,Area_EM_90,Seq!H$1,FALSE)),".",VLOOKUP($B50,Area_EM_90,Seq!H$1,FALSE))</f>
        <v>.</v>
      </c>
      <c r="HF50" s="9" t="str">
        <f>IF(ISNA(VLOOKUP($B50,Area_EM_90,Seq!I$1,FALSE)),".",VLOOKUP($B50,Area_EM_90,Seq!I$1,FALSE))</f>
        <v>.</v>
      </c>
      <c r="HG50" s="9" t="str">
        <f>IF(ISNA(VLOOKUP($B50,Area_EM_90,Seq!J$1,FALSE)),".",VLOOKUP($B50,Area_EM_90,Seq!J$1,FALSE))</f>
        <v>.</v>
      </c>
      <c r="HH50" s="9" t="str">
        <f>IF(ISNA(VLOOKUP($B50,Area_EM_00,Seq!C$1,FALSE)),".",VLOOKUP($B50,Area_EM_00,Seq!C$1,FALSE))</f>
        <v>.</v>
      </c>
      <c r="HI50" s="9" t="str">
        <f>IF(ISNA(VLOOKUP($B50,Area_EM_00,Seq!D$1,FALSE)),".",VLOOKUP($B50,Area_EM_00,Seq!D$1,FALSE))</f>
        <v>.</v>
      </c>
      <c r="HJ50" s="9" t="str">
        <f>IF(ISNA(VLOOKUP($B50,Area_EM_00,Seq!E$1,FALSE)),".",VLOOKUP($B50,Area_EM_00,Seq!E$1,FALSE))</f>
        <v>.</v>
      </c>
      <c r="HK50" s="9" t="str">
        <f>IF(ISNA(VLOOKUP($B50,Area_EM_00,Seq!F$1,FALSE)),".",VLOOKUP($B50,Area_EM_00,Seq!F$1,FALSE))</f>
        <v>.</v>
      </c>
      <c r="HL50" s="9" t="str">
        <f>IF(ISNA(VLOOKUP($B50,Area_EM_00,Seq!G$1,FALSE)),".",VLOOKUP($B50,Area_EM_00,Seq!G$1,FALSE))</f>
        <v>.</v>
      </c>
      <c r="HM50" s="9" t="str">
        <f>IF(ISNA(VLOOKUP($B50,Area_EM_00,Seq!H$1,FALSE)),".",VLOOKUP($B50,Area_EM_00,Seq!H$1,FALSE))</f>
        <v>.</v>
      </c>
      <c r="HN50" s="9" t="str">
        <f>IF(ISNA(VLOOKUP($B50,Area_EM_00,Seq!I$1,FALSE)),".",VLOOKUP($B50,Area_EM_00,Seq!I$1,FALSE))</f>
        <v>.</v>
      </c>
      <c r="HO50" s="9" t="str">
        <f>IF(ISNA(VLOOKUP($B50,Area_EM_00,Seq!J$1,FALSE)),".",VLOOKUP($B50,Area_EM_00,Seq!J$1,FALSE))</f>
        <v>.</v>
      </c>
      <c r="HQ50" s="27"/>
      <c r="HR50" s="9" t="str">
        <f>IFERROR(VLOOKUP($B50,AREA_EM3_60_00,Seq!E$1,FALSE),".")</f>
        <v>.</v>
      </c>
      <c r="HS50" s="9" t="str">
        <f>IFERROR(VLOOKUP($B50,AREA_EM3_60_00,Seq!F$1,FALSE),".")</f>
        <v>.</v>
      </c>
      <c r="HT50" s="9" t="str">
        <f>IFERROR(VLOOKUP($B50,AREA_EM3_60_00,Seq!G$1,FALSE),".")</f>
        <v>.</v>
      </c>
      <c r="HU50" s="9" t="str">
        <f>IFERROR(VLOOKUP($B50,AREA_EM3_10,Seq!B$1,FALSE),".")</f>
        <v>.</v>
      </c>
      <c r="HV50" s="9">
        <f t="shared" si="41"/>
        <v>289232</v>
      </c>
      <c r="HW50" s="9">
        <f t="shared" si="42"/>
        <v>354221</v>
      </c>
      <c r="HX50" s="9">
        <f t="shared" si="43"/>
        <v>438971</v>
      </c>
      <c r="HY50" s="9">
        <f t="shared" si="44"/>
        <v>495999</v>
      </c>
    </row>
    <row r="51" spans="1:233">
      <c r="A51" s="25" t="s">
        <v>2907</v>
      </c>
      <c r="B51" s="26" t="str">
        <f t="shared" si="0"/>
        <v>Congo</v>
      </c>
      <c r="C51" s="166" t="s">
        <v>1389</v>
      </c>
      <c r="D51" s="27">
        <f>VLOOKUP("CHN.NY.GDP.MKTP.KD",AREA_WB_6ATTRS,Seq!B$1,FALSE)/10000</f>
        <v>18294112.043860689</v>
      </c>
      <c r="E51" s="27">
        <f>VLOOKUP("CHN.NY.GDP.MKTP.KD",AREA_WB_6ATTRS,Seq!C$1,FALSE)/10000</f>
        <v>19245405.87014145</v>
      </c>
      <c r="F51" s="27">
        <f>VLOOKUP("CHN.NY.GDP.MKTP.KD",AREA_WB_6ATTRS,Seq!D$1,FALSE)/10000</f>
        <v>20996737.804324333</v>
      </c>
      <c r="G51" s="27">
        <f>VLOOKUP("CHN.NY.GDP.MKTP.KD",AREA_WB_6ATTRS,Seq!E$1,FALSE)/10000</f>
        <v>23285382.224995762</v>
      </c>
      <c r="H51" s="27">
        <f>VLOOKUP("CHN.NY.GDP.MKTP.KD",AREA_WB_6ATTRS,Seq!F$1,FALSE)/10000</f>
        <v>26824760.323195074</v>
      </c>
      <c r="I51" s="27">
        <f>VLOOKUP("CHN.NY.GDP.MKTP.KD",AREA_WB_6ATTRS,Seq!G$1,FALSE)/10000</f>
        <v>30446102.966826372</v>
      </c>
      <c r="J51" s="27">
        <f>VLOOKUP("CHN.NY.GDP.MKTP.KD",AREA_WB_6ATTRS,Seq!H$1,FALSE)/10000</f>
        <v>33125360.027907111</v>
      </c>
      <c r="K51" s="27">
        <f>VLOOKUP("CHN.NY.GDP.MKTP.KD",AREA_WB_6ATTRS,Seq!I$1,FALSE)/10000</f>
        <v>36967901.791144341</v>
      </c>
      <c r="L51" s="27">
        <f>VLOOKUP("CHN.NY.GDP.MKTP.KD",AREA_WB_6ATTRS,Seq!J$1,FALSE)/10000</f>
        <v>41145274.693543643</v>
      </c>
      <c r="M51" s="27">
        <f>VLOOKUP("CHN.NY.GDP.MKTP.KD",AREA_WB_6ATTRS,Seq!K$1,FALSE)/10000</f>
        <v>42832230.955979005</v>
      </c>
      <c r="N51" s="27">
        <f>VLOOKUP("CHN.NY.GDP.MKTP.KD",AREA_WB_6ATTRS,Seq!L$1,FALSE)/10000</f>
        <v>44459855.73230619</v>
      </c>
      <c r="O51" s="27">
        <f>VLOOKUP("CHN.NY.GDP.MKTP.KD",AREA_WB_6ATTRS,Seq!M$1,FALSE)/10000</f>
        <v>48550162.459678344</v>
      </c>
      <c r="P51" s="27">
        <f>VLOOKUP("CHN.NY.GDP.MKTP.KD",AREA_WB_6ATTRS,Seq!N$1,FALSE)/10000</f>
        <v>55444285.528952621</v>
      </c>
      <c r="Q51" s="27">
        <f>VLOOKUP("CHN.NY.GDP.MKTP.KD",AREA_WB_6ATTRS,Seq!O$1,FALSE)/10000</f>
        <v>63206485.503006078</v>
      </c>
      <c r="R51" s="27">
        <f>VLOOKUP("CHN.NY.GDP.MKTP.KD",AREA_WB_6ATTRS,Seq!P$1,FALSE)/10000</f>
        <v>71486535.103899792</v>
      </c>
      <c r="S51" s="27">
        <f>VLOOKUP("CHN.NY.GDP.MKTP.KD",AREA_WB_6ATTRS,Seq!Q$1,FALSE)/10000</f>
        <v>79278567.430224851</v>
      </c>
      <c r="T51" s="27">
        <f>VLOOKUP("CHN.NY.GDP.MKTP.KD",AREA_WB_6ATTRS,Seq!R$1,FALSE)/10000</f>
        <v>87206424.173247412</v>
      </c>
      <c r="U51" s="27">
        <f>VLOOKUP("CHN.NY.GDP.MKTP.KD",AREA_WB_6ATTRS,Seq!S$1,FALSE)/10000</f>
        <v>95316621.621359423</v>
      </c>
      <c r="V51" s="27">
        <f>VLOOKUP("CHN.NY.GDP.MKTP.KD",AREA_WB_6ATTRS,Seq!T$1,FALSE)/10000</f>
        <v>102751318.10782552</v>
      </c>
      <c r="W51" s="27">
        <f>VLOOKUP("CHN.NY.GDP.MKTP.KD",AREA_WB_6ATTRS,Seq!U$1,FALSE)/10000</f>
        <v>110560418.28402025</v>
      </c>
      <c r="X51" s="27">
        <f>VLOOKUP("CHN.NY.GDP.MKTP.KD",AREA_WB_6ATTRS,Seq!V$1,FALSE)/10000</f>
        <v>119847493.41987793</v>
      </c>
      <c r="Y51" s="27">
        <f>VLOOKUP("CHN.NY.GDP.MKTP.KD",AREA_WB_6ATTRS,Seq!W$1,FALSE)/10000</f>
        <v>129794835.37372778</v>
      </c>
      <c r="Z51" s="27">
        <f>VLOOKUP("CHN.NY.GDP.MKTP.KD",AREA_WB_6ATTRS,Seq!X$1,FALSE)/10000</f>
        <v>141606165.392737</v>
      </c>
      <c r="AA51" s="27">
        <f>VLOOKUP("CHN.NY.GDP.MKTP.KD",AREA_WB_6ATTRS,Seq!Y$1,FALSE)/10000</f>
        <v>155766781.9320105</v>
      </c>
      <c r="AB51" s="27">
        <f>VLOOKUP("CHN.NY.GDP.MKTP.KD",AREA_WB_6ATTRS,Seq!Z$1,FALSE)/10000</f>
        <v>171499226.90714428</v>
      </c>
      <c r="AC51" s="27">
        <f>VLOOKUP("CHN.NY.GDP.MKTP.KD",AREA_WB_6ATTRS,Seq!AA$1,FALSE)/10000</f>
        <v>190878639.54765138</v>
      </c>
      <c r="AD51" s="27">
        <f>VLOOKUP("CHN.NY.GDP.MKTP.KD",AREA_WB_6ATTRS,Seq!AB$1,FALSE)/10000</f>
        <v>215120226.77020231</v>
      </c>
      <c r="AE51" s="27">
        <f>VLOOKUP("CHN.NY.GDP.MKTP.KD",AREA_WB_6ATTRS,Seq!AC$1,FALSE)/10000</f>
        <v>245667298.97157177</v>
      </c>
      <c r="AF51" s="27">
        <f>VLOOKUP("CHN.NY.GDP.MKTP.KD",AREA_WB_6ATTRS,Seq!AD$1,FALSE)/10000</f>
        <v>269251359.67284226</v>
      </c>
      <c r="AG51" s="27">
        <f>VLOOKUP("CHN.NY.GDP.MKTP.KD",AREA_WB_6ATTRS,Seq!AE$1,FALSE)/10000</f>
        <v>294022484.76274431</v>
      </c>
      <c r="AH51" s="27">
        <f>VLOOKUP("CHN.NY.GDP.MKTP.KD",AREA_WB_6ATTRS,Seq!AF$1,FALSE)/10000</f>
        <v>324600823.17806971</v>
      </c>
      <c r="AI51" s="27">
        <f>VLOOKUP("CHN.NY.GDP.MKTP.KD",AREA_WB_6ATTRS,Seq!AG$1,FALSE)/10000</f>
        <v>354139498.08727396</v>
      </c>
      <c r="AJ51" s="27"/>
      <c r="AK51" s="27"/>
      <c r="AL51" s="27"/>
      <c r="AM51" s="27"/>
      <c r="AN51" s="27"/>
      <c r="AO51" s="27"/>
      <c r="AP51" s="27">
        <f>IFERROR(VLOOKUP(CONCATENATE($C51, ".NY.GDP.MKTP.KD"),AREA_WB_6ATTRS,Seq!B$1,FALSE)/10000,".")</f>
        <v>174640.85478925024</v>
      </c>
      <c r="AQ51" s="27">
        <f>IFERROR(VLOOKUP(CONCATENATE($C51, ".NY.GDP.MKTP.KD"),AREA_WB_6ATTRS,Seq!C$1,FALSE)/10000,".")</f>
        <v>205412.08868825546</v>
      </c>
      <c r="AR51" s="27">
        <f>IFERROR(VLOOKUP(CONCATENATE($C51, ".NY.GDP.MKTP.KD"),AREA_WB_6ATTRS,Seq!D$1,FALSE)/10000,".")</f>
        <v>253884.61707246865</v>
      </c>
      <c r="AS51" s="27">
        <f>IFERROR(VLOOKUP(CONCATENATE($C51, ".NY.GDP.MKTP.KD"),AREA_WB_6ATTRS,Seq!E$1,FALSE)/10000,".")</f>
        <v>268746.9282082711</v>
      </c>
      <c r="AT51" s="27">
        <f>IFERROR(VLOOKUP(CONCATENATE($C51, ".NY.GDP.MKTP.KD"),AREA_WB_6ATTRS,Seq!F$1,FALSE)/10000,".")</f>
        <v>287495.06611679762</v>
      </c>
      <c r="AU51" s="27">
        <f>IFERROR(VLOOKUP(CONCATENATE($C51, ".NY.GDP.MKTP.KD"),AREA_WB_6ATTRS,Seq!G$1,FALSE)/10000,".")</f>
        <v>284086.34965477587</v>
      </c>
      <c r="AV51" s="27">
        <f>IFERROR(VLOOKUP(CONCATENATE($C51, ".NY.GDP.MKTP.KD"),AREA_WB_6ATTRS,Seq!H$1,FALSE)/10000,".")</f>
        <v>264593.6896981867</v>
      </c>
      <c r="AW51" s="27">
        <f>IFERROR(VLOOKUP(CONCATENATE($C51, ".NY.GDP.MKTP.KD"),AREA_WB_6ATTRS,Seq!I$1,FALSE)/10000,".")</f>
        <v>265094.7683122275</v>
      </c>
      <c r="AX51" s="27">
        <f>IFERROR(VLOOKUP(CONCATENATE($C51, ".NY.GDP.MKTP.KD"),AREA_WB_6ATTRS,Seq!J$1,FALSE)/10000,".")</f>
        <v>269777.04028588068</v>
      </c>
      <c r="AY51" s="27">
        <f>IFERROR(VLOOKUP(CONCATENATE($C51, ".NY.GDP.MKTP.KD"),AREA_WB_6ATTRS,Seq!K$1,FALSE)/10000,".")</f>
        <v>276790.91019338381</v>
      </c>
      <c r="AZ51" s="27">
        <f>IFERROR(VLOOKUP(CONCATENATE($C51, ".NY.GDP.MKTP.KD"),AREA_WB_6ATTRS,Seq!L$1,FALSE)/10000,".")</f>
        <v>279558.82916666049</v>
      </c>
      <c r="BA51" s="27">
        <f>IFERROR(VLOOKUP(CONCATENATE($C51, ".NY.GDP.MKTP.KD"),AREA_WB_6ATTRS,Seq!M$1,FALSE)/10000,".")</f>
        <v>286268.24106666067</v>
      </c>
      <c r="BB51" s="27">
        <f>IFERROR(VLOOKUP(CONCATENATE($C51, ".NY.GDP.MKTP.KD"),AREA_WB_6ATTRS,Seq!N$1,FALSE)/10000,".")</f>
        <v>293711.21533439384</v>
      </c>
      <c r="BC51" s="27">
        <f>IFERROR(VLOOKUP(CONCATENATE($C51, ".NY.GDP.MKTP.KD"),AREA_WB_6ATTRS,Seq!O$1,FALSE)/10000,".")</f>
        <v>290774.10318104958</v>
      </c>
      <c r="BD51" s="27">
        <f>IFERROR(VLOOKUP(CONCATENATE($C51, ".NY.GDP.MKTP.KD"),AREA_WB_6ATTRS,Seq!P$1,FALSE)/10000,".")</f>
        <v>274781.52750609216</v>
      </c>
      <c r="BE51" s="27">
        <f>IFERROR(VLOOKUP(CONCATENATE($C51, ".NY.GDP.MKTP.KD"),AREA_WB_6ATTRS,Seq!Q$1,FALSE)/10000,".")</f>
        <v>285772.78860633576</v>
      </c>
      <c r="BF51" s="27">
        <f>IFERROR(VLOOKUP(CONCATENATE($C51, ".NY.GDP.MKTP.KD"),AREA_WB_6ATTRS,Seq!R$1,FALSE)/10000,".")</f>
        <v>298061.01851640764</v>
      </c>
      <c r="BG51" s="27">
        <f>IFERROR(VLOOKUP(CONCATENATE($C51, ".NY.GDP.MKTP.KD"),AREA_WB_6ATTRS,Seq!S$1,FALSE)/10000,".")</f>
        <v>296272.65240530943</v>
      </c>
      <c r="BH51" s="27">
        <f>IFERROR(VLOOKUP(CONCATENATE($C51, ".NY.GDP.MKTP.KD"),AREA_WB_6ATTRS,Seq!T$1,FALSE)/10000,".")</f>
        <v>307234.740544306</v>
      </c>
      <c r="BI51" s="27">
        <f>IFERROR(VLOOKUP(CONCATENATE($C51, ".NY.GDP.MKTP.KD"),AREA_WB_6ATTRS,Seq!U$1,FALSE)/10000,".")</f>
        <v>299246.63729015389</v>
      </c>
      <c r="BJ51" s="27">
        <f>IFERROR(VLOOKUP(CONCATENATE($C51, ".NY.GDP.MKTP.KD"),AREA_WB_6ATTRS,Seq!V$1,FALSE)/10000,".")</f>
        <v>321989.38172420574</v>
      </c>
      <c r="BK51" s="27">
        <f>IFERROR(VLOOKUP(CONCATENATE($C51, ".NY.GDP.MKTP.KD"),AREA_WB_6ATTRS,Seq!W$1,FALSE)/10000,".")</f>
        <v>334224.9782297255</v>
      </c>
      <c r="BL51" s="27">
        <f>IFERROR(VLOOKUP(CONCATENATE($C51, ".NY.GDP.MKTP.KD"),AREA_WB_6ATTRS,Seq!X$1,FALSE)/10000,".")</f>
        <v>349599.32722829288</v>
      </c>
      <c r="BM51" s="27">
        <f>IFERROR(VLOOKUP(CONCATENATE($C51, ".NY.GDP.MKTP.KD"),AREA_WB_6ATTRS,Seq!Y$1,FALSE)/10000,".")</f>
        <v>352396.121846119</v>
      </c>
      <c r="BN51" s="27">
        <f>IFERROR(VLOOKUP(CONCATENATE($C51, ".NY.GDP.MKTP.KD"),AREA_WB_6ATTRS,Seq!Z$1,FALSE)/10000,".")</f>
        <v>364729.98611073341</v>
      </c>
      <c r="BO51" s="27">
        <f>IFERROR(VLOOKUP(CONCATENATE($C51, ".NY.GDP.MKTP.KD"),AREA_WB_6ATTRS,Seq!AA$1,FALSE)/10000,".")</f>
        <v>393178.92502737063</v>
      </c>
      <c r="BP51" s="27">
        <f>IFERROR(VLOOKUP(CONCATENATE($C51, ".NY.GDP.MKTP.KD"),AREA_WB_6ATTRS,Seq!AB$1,FALSE)/10000,".")</f>
        <v>417310.08824403299</v>
      </c>
      <c r="BQ51" s="27">
        <f>IFERROR(VLOOKUP(CONCATENATE($C51, ".NY.GDP.MKTP.KD"),AREA_WB_6ATTRS,Seq!AC$1,FALSE)/10000,".")</f>
        <v>410674.85784095293</v>
      </c>
      <c r="BR51" s="27">
        <f>IFERROR(VLOOKUP(CONCATENATE($C51, ".NY.GDP.MKTP.KD"),AREA_WB_6ATTRS,Seq!AD$1,FALSE)/10000,".")</f>
        <v>433549.44742269372</v>
      </c>
      <c r="BS51" s="27">
        <f>IFERROR(VLOOKUP(CONCATENATE($C51, ".NY.GDP.MKTP.KD"),AREA_WB_6ATTRS,Seq!AE$1,FALSE)/10000,".")</f>
        <v>465930.72685026866</v>
      </c>
      <c r="BT51" s="27">
        <f>IFERROR(VLOOKUP(CONCATENATE($C51, ".NY.GDP.MKTP.KD"),AREA_WB_6ATTRS,Seq!AF$1,FALSE)/10000,".")</f>
        <v>506705.96168651246</v>
      </c>
      <c r="BU51" s="27">
        <f>IFERROR(VLOOKUP(CONCATENATE($C51, ".NY.GDP.MKTP.KD"),AREA_WB_6ATTRS,Seq!AG$1,FALSE)/10000,".")</f>
        <v>529302.9726858621</v>
      </c>
      <c r="BV51" s="27"/>
      <c r="BW51" s="27"/>
      <c r="BX51" s="27"/>
      <c r="BY51" s="27"/>
      <c r="BZ51" s="27"/>
      <c r="CA51" s="27"/>
      <c r="CB51" s="27"/>
      <c r="CC51" s="27">
        <f>CNPop!A$48</f>
        <v>5.0000000000000001E-3</v>
      </c>
      <c r="CD51" s="27">
        <f>CNPop!B$48</f>
        <v>6.0000000000000001E-3</v>
      </c>
      <c r="CE51" s="27">
        <f>CNPop!C$48</f>
        <v>6.0000000000000001E-3</v>
      </c>
      <c r="CF51" s="27">
        <f>CNPop!D$48</f>
        <v>7.0000000000000001E-3</v>
      </c>
      <c r="CG51" s="27">
        <f>CNPop!E$48</f>
        <v>7.0000000000000001E-3</v>
      </c>
      <c r="CH51" s="27">
        <f>CNPop!F$48</f>
        <v>8.0000000000000002E-3</v>
      </c>
      <c r="CI51" s="27">
        <f>CNPop!G$48</f>
        <v>8.9999999999999993E-3</v>
      </c>
      <c r="CJ51" s="27">
        <f>CNPop!H$48</f>
        <v>0.01</v>
      </c>
      <c r="CK51" s="27">
        <f>CNPop!I$48</f>
        <v>1.0999999999999999E-2</v>
      </c>
      <c r="CL51" s="27">
        <f>CNPop!J$48</f>
        <v>1.2E-2</v>
      </c>
      <c r="CM51" s="27">
        <f>CNPop!K$48</f>
        <v>1.4E-2</v>
      </c>
      <c r="CN51" s="27">
        <f>CNPop!L$48</f>
        <v>1.6E-2</v>
      </c>
      <c r="CO51" s="27">
        <f>CNPop!M$48</f>
        <v>1.7000000000000001E-2</v>
      </c>
      <c r="CP51" s="27">
        <f>CNPop!N$48</f>
        <v>1.9E-2</v>
      </c>
      <c r="CQ51" s="27">
        <f>CNPop!O$48</f>
        <v>2.1000000000000001E-2</v>
      </c>
      <c r="CR51" s="27">
        <f>CNPop!P$48</f>
        <v>2.3E-2</v>
      </c>
      <c r="CS51" s="27">
        <f>CNPop!Q$48</f>
        <v>2.5999999999999999E-2</v>
      </c>
      <c r="CT51" s="27">
        <f>CNPop!R$48</f>
        <v>2.8000000000000001E-2</v>
      </c>
      <c r="CU51" s="27">
        <f>CNPop!S$48</f>
        <v>0.03</v>
      </c>
      <c r="CV51" s="27">
        <f>CNPop!T$48</f>
        <v>3.3000000000000002E-2</v>
      </c>
      <c r="CW51" s="27">
        <f>CNPop!U$48</f>
        <v>3.5999999999999997E-2</v>
      </c>
      <c r="CX51" s="27">
        <f>CNPop!V$48</f>
        <v>3.9E-2</v>
      </c>
      <c r="CY51" s="27">
        <f>CNPop!W$48</f>
        <v>4.2000000000000003E-2</v>
      </c>
      <c r="CZ51" s="27">
        <f>CNPop!X$48</f>
        <v>4.4999999999999998E-2</v>
      </c>
      <c r="DA51" s="27">
        <f>CNPop!Y$48</f>
        <v>4.9000000000000002E-2</v>
      </c>
      <c r="DB51" s="27">
        <f>CNPop!Z$48</f>
        <v>5.1999999999999998E-2</v>
      </c>
      <c r="DC51" s="27">
        <f>CNPop!AA$48</f>
        <v>5.6000000000000001E-2</v>
      </c>
      <c r="DD51" s="27">
        <f>CNPop!AB$48</f>
        <v>0.06</v>
      </c>
      <c r="DE51" s="27">
        <f>CNPop!AC$48</f>
        <v>6.3E-2</v>
      </c>
      <c r="DF51" s="27">
        <f>CNPop!AD$48</f>
        <v>6.8000000000000005E-2</v>
      </c>
      <c r="DG51" s="27">
        <f>CNPop!AE$48</f>
        <v>7.1999999999999995E-2</v>
      </c>
      <c r="DH51" s="27">
        <f>CNPop!AF$48</f>
        <v>7.5999999999999998E-2</v>
      </c>
      <c r="DI51" s="27">
        <f>CNPop!AG$48</f>
        <v>8.1000000000000003E-2</v>
      </c>
      <c r="DJ51" s="27">
        <f>CNPop!AH$48</f>
        <v>8.5000000000000006E-2</v>
      </c>
      <c r="DK51" s="27">
        <f>CNPop!AI$48</f>
        <v>0.09</v>
      </c>
      <c r="DL51" s="27">
        <f>CNPop!AJ$48</f>
        <v>9.5000000000000001E-2</v>
      </c>
      <c r="DM51" s="27">
        <f>CNPop!AK$48</f>
        <v>0.1</v>
      </c>
      <c r="DN51" s="27"/>
      <c r="DO51" s="27" t="str">
        <f t="shared" si="54"/>
        <v>.</v>
      </c>
      <c r="DP51" s="27" t="str">
        <f t="shared" si="55"/>
        <v>.</v>
      </c>
      <c r="DQ51" s="27" t="str">
        <f t="shared" si="56"/>
        <v>.</v>
      </c>
      <c r="DR51" s="27" t="str">
        <f t="shared" si="57"/>
        <v>.</v>
      </c>
      <c r="DS51" s="27" t="str">
        <f t="shared" si="58"/>
        <v>.</v>
      </c>
      <c r="DT51" s="27" t="str">
        <f t="shared" si="59"/>
        <v>.</v>
      </c>
      <c r="DU51" s="27" t="str">
        <f t="shared" si="60"/>
        <v>.</v>
      </c>
      <c r="DV51" s="27" t="str">
        <f t="shared" si="61"/>
        <v>.</v>
      </c>
      <c r="DW51" s="27" t="str">
        <f t="shared" si="62"/>
        <v>.</v>
      </c>
      <c r="DX51" s="27" t="str">
        <f t="shared" si="63"/>
        <v>.</v>
      </c>
      <c r="DY51" s="27" t="str">
        <f t="shared" si="64"/>
        <v>.</v>
      </c>
      <c r="DZ51" s="27" t="str">
        <f t="shared" si="65"/>
        <v>.</v>
      </c>
      <c r="EA51" s="27" t="str">
        <f t="shared" si="66"/>
        <v>.</v>
      </c>
      <c r="EB51" s="27" t="str">
        <f t="shared" si="67"/>
        <v>.</v>
      </c>
      <c r="EC51" s="27" t="str">
        <f t="shared" si="68"/>
        <v>.</v>
      </c>
      <c r="ED51" s="27" t="str">
        <f t="shared" si="69"/>
        <v>.</v>
      </c>
      <c r="EE51" s="27" t="str">
        <f t="shared" si="70"/>
        <v>.</v>
      </c>
      <c r="EF51" s="27" t="str">
        <f t="shared" si="71"/>
        <v>.</v>
      </c>
      <c r="EG51" s="27" t="str">
        <f t="shared" si="72"/>
        <v>.</v>
      </c>
      <c r="EH51" s="27" t="str">
        <f t="shared" si="73"/>
        <v>.</v>
      </c>
      <c r="EI51" s="27" t="str">
        <f t="shared" si="74"/>
        <v>.</v>
      </c>
      <c r="EJ51" s="27" t="str">
        <f t="shared" si="75"/>
        <v>.</v>
      </c>
      <c r="EK51" s="27" t="str">
        <f t="shared" si="76"/>
        <v>.</v>
      </c>
      <c r="EL51" s="27" t="str">
        <f t="shared" si="77"/>
        <v>.</v>
      </c>
      <c r="EM51" s="27" t="str">
        <f t="shared" si="78"/>
        <v>.</v>
      </c>
      <c r="EN51" s="27" t="str">
        <f t="shared" si="79"/>
        <v>.</v>
      </c>
      <c r="EO51" s="27" t="str">
        <f t="shared" si="80"/>
        <v>.</v>
      </c>
      <c r="EP51" s="27" t="str">
        <f t="shared" si="37"/>
        <v>.</v>
      </c>
      <c r="EQ51" s="27" t="str">
        <f t="shared" si="38"/>
        <v>.</v>
      </c>
      <c r="ER51" s="27" t="str">
        <f t="shared" si="89"/>
        <v>.</v>
      </c>
      <c r="ES51" s="27" t="str">
        <f t="shared" si="89"/>
        <v>.</v>
      </c>
      <c r="ET51" s="27" t="str">
        <f t="shared" si="89"/>
        <v>.</v>
      </c>
      <c r="EU51" s="27"/>
      <c r="EV51" s="27"/>
      <c r="EW51" s="27"/>
      <c r="EX51" s="27"/>
      <c r="EY51" s="27"/>
      <c r="EZ51" s="27" t="str">
        <f>IFERROR(VLOOKUP(CONCATENATE($C51,".SL.TLF.TERT.ZS"),AREA_WB_6ATTRS,Seq!B$1,FALSE)/100,".")</f>
        <v>.</v>
      </c>
      <c r="FA51" s="27" t="str">
        <f>IFERROR(VLOOKUP(CONCATENATE($C51,".SL.TLF.TERT.ZS"),AREA_WB_6ATTRS,Seq!C$1,FALSE)/100,".")</f>
        <v>.</v>
      </c>
      <c r="FB51" s="27" t="str">
        <f>IFERROR(VLOOKUP(CONCATENATE($C51,".SL.TLF.TERT.ZS"),AREA_WB_6ATTRS,Seq!D$1,FALSE)/100,".")</f>
        <v>.</v>
      </c>
      <c r="FC51" s="27" t="str">
        <f>IFERROR(VLOOKUP(CONCATENATE($C51,".SL.TLF.TERT.ZS"),AREA_WB_6ATTRS,Seq!E$1,FALSE)/100,".")</f>
        <v>.</v>
      </c>
      <c r="FD51" s="27" t="str">
        <f>IFERROR(VLOOKUP(CONCATENATE($C51,".SL.TLF.TERT.ZS"),AREA_WB_6ATTRS,Seq!F$1,FALSE)/100,".")</f>
        <v>.</v>
      </c>
      <c r="FE51" s="27" t="str">
        <f>IFERROR(VLOOKUP(CONCATENATE($C51,".SL.TLF.TERT.ZS"),AREA_WB_6ATTRS,Seq!G$1,FALSE)/100,".")</f>
        <v>.</v>
      </c>
      <c r="FF51" s="27" t="str">
        <f>IFERROR(VLOOKUP(CONCATENATE($C51,".SL.TLF.TERT.ZS"),AREA_WB_6ATTRS,Seq!H$1,FALSE)/100,".")</f>
        <v>.</v>
      </c>
      <c r="FG51" s="27" t="str">
        <f>IFERROR(VLOOKUP(CONCATENATE($C51,".SL.TLF.TERT.ZS"),AREA_WB_6ATTRS,Seq!I$1,FALSE)/100,".")</f>
        <v>.</v>
      </c>
      <c r="FH51" s="27" t="str">
        <f>IFERROR(VLOOKUP(CONCATENATE($C51,".SL.TLF.TERT.ZS"),AREA_WB_6ATTRS,Seq!J$1,FALSE)/100,".")</f>
        <v>.</v>
      </c>
      <c r="FI51" s="27" t="str">
        <f>IFERROR(VLOOKUP(CONCATENATE($C51,".SL.TLF.TERT.ZS"),AREA_WB_6ATTRS,Seq!K$1,FALSE)/100,".")</f>
        <v>.</v>
      </c>
      <c r="FJ51" s="27" t="str">
        <f>IFERROR(VLOOKUP(CONCATENATE($C51,".SL.TLF.TERT.ZS"),AREA_WB_6ATTRS,Seq!L$1,FALSE)/100,".")</f>
        <v>.</v>
      </c>
      <c r="FK51" s="27" t="str">
        <f>IFERROR(VLOOKUP(CONCATENATE($C51,".SL.TLF.TERT.ZS"),AREA_WB_6ATTRS,Seq!M$1,FALSE)/100,".")</f>
        <v>.</v>
      </c>
      <c r="FL51" s="27" t="str">
        <f>IFERROR(VLOOKUP(CONCATENATE($C51,".SL.TLF.TERT.ZS"),AREA_WB_6ATTRS,Seq!N$1,FALSE)/100,".")</f>
        <v>.</v>
      </c>
      <c r="FM51" s="27" t="str">
        <f>IFERROR(VLOOKUP(CONCATENATE($C51,".SL.TLF.TERT.ZS"),AREA_WB_6ATTRS,Seq!O$1,FALSE)/100,".")</f>
        <v>.</v>
      </c>
      <c r="FN51" s="27" t="str">
        <f>IFERROR(VLOOKUP(CONCATENATE($C51,".SL.TLF.TERT.ZS"),AREA_WB_6ATTRS,Seq!P$1,FALSE)/100,".")</f>
        <v>.</v>
      </c>
      <c r="FO51" s="27" t="str">
        <f>IFERROR(VLOOKUP(CONCATENATE($C51,".SL.TLF.TERT.ZS"),AREA_WB_6ATTRS,Seq!Q$1,FALSE)/100,".")</f>
        <v>.</v>
      </c>
      <c r="FP51" s="27" t="str">
        <f>IFERROR(VLOOKUP(CONCATENATE($C51,".SL.TLF.TERT.ZS"),AREA_WB_6ATTRS,Seq!R$1,FALSE)/100,".")</f>
        <v>.</v>
      </c>
      <c r="FQ51" s="27" t="str">
        <f>IFERROR(VLOOKUP(CONCATENATE($C51,".SL.TLF.TERT.ZS"),AREA_WB_6ATTRS,Seq!S$1,FALSE)/100,".")</f>
        <v>.</v>
      </c>
      <c r="FR51" s="27" t="str">
        <f>IFERROR(VLOOKUP(CONCATENATE($C51,".SL.TLF.TERT.ZS"),AREA_WB_6ATTRS,Seq!T$1,FALSE)/100,".")</f>
        <v>.</v>
      </c>
      <c r="FS51" s="27" t="str">
        <f>IFERROR(VLOOKUP(CONCATENATE($C51,".SL.TLF.TERT.ZS"),AREA_WB_6ATTRS,Seq!U$1,FALSE)/100,".")</f>
        <v>.</v>
      </c>
      <c r="FT51" s="27" t="str">
        <f>IFERROR(VLOOKUP(CONCATENATE($C51,".SL.TLF.TERT.ZS"),AREA_WB_6ATTRS,Seq!V$1,FALSE)/100,".")</f>
        <v>.</v>
      </c>
      <c r="FU51" s="27" t="str">
        <f>IFERROR(VLOOKUP(CONCATENATE($C51,".SL.TLF.TERT.ZS"),AREA_WB_6ATTRS,Seq!W$1,FALSE)/100,".")</f>
        <v>.</v>
      </c>
      <c r="FV51" s="27" t="str">
        <f>IFERROR(VLOOKUP(CONCATENATE($C51,".SL.TLF.TERT.ZS"),AREA_WB_6ATTRS,Seq!X$1,FALSE)/100,".")</f>
        <v>.</v>
      </c>
      <c r="FW51" s="27" t="str">
        <f>IFERROR(VLOOKUP(CONCATENATE($C51,".SL.TLF.TERT.ZS"),AREA_WB_6ATTRS,Seq!Y$1,FALSE)/100,".")</f>
        <v>.</v>
      </c>
      <c r="FX51" s="27" t="str">
        <f>IFERROR(VLOOKUP(CONCATENATE($C51,".SL.TLF.TERT.ZS"),AREA_WB_6ATTRS,Seq!Z$1,FALSE)/100,".")</f>
        <v>.</v>
      </c>
      <c r="FY51" s="27" t="str">
        <f>IFERROR(VLOOKUP(CONCATENATE($C51,".SL.TLF.TERT.ZS"),AREA_WB_6ATTRS,Seq!AA$1,FALSE)/100,".")</f>
        <v>.</v>
      </c>
      <c r="FZ51" s="27" t="str">
        <f>IFERROR(VLOOKUP(CONCATENATE($C51,".SL.TLF.TERT.ZS"),AREA_WB_6ATTRS,Seq!AB$1,FALSE)/100,".")</f>
        <v>.</v>
      </c>
      <c r="GA51" s="27" t="str">
        <f>IFERROR(VLOOKUP(CONCATENATE($C51,".SL.TLF.TERT.ZS"),AREA_WB_6ATTRS,Seq!AC$1,FALSE)/100,".")</f>
        <v>.</v>
      </c>
      <c r="GB51" s="27" t="str">
        <f>IFERROR(VLOOKUP(CONCATENATE($C51,".SL.TLF.TERT.ZS"),AREA_WB_6ATTRS,Seq!AD$1,FALSE)/100,".")</f>
        <v>.</v>
      </c>
      <c r="GC51" s="27" t="str">
        <f>IFERROR(VLOOKUP(CONCATENATE($C51,".SL.TLF.TERT.ZS"),AREA_WB_6ATTRS,Seq!AE$1,FALSE)/100,".")</f>
        <v>.</v>
      </c>
      <c r="GD51" s="27" t="str">
        <f>IFERROR(VLOOKUP(CONCATENATE($C51,".SL.TLF.TERT.ZS"),AREA_WB_6ATTRS,Seq!AF$1,FALSE)/100,".")</f>
        <v>.</v>
      </c>
      <c r="GE51" s="27" t="str">
        <f>IFERROR(VLOOKUP(CONCATENATE($C51,".SL.TLF.TERT.ZS"),AREA_WB_6ATTRS,Seq!AG$1,FALSE)/100,".")</f>
        <v>.</v>
      </c>
      <c r="GF51" s="27" t="str">
        <f>IFERROR(VLOOKUP(CONCATENATE($C51,".SL.TLF.TERT.ZS"),AREA_WB_6ATTRS,Seq!AH$1,FALSE)/100,".")</f>
        <v>.</v>
      </c>
      <c r="GG51" s="27" t="str">
        <f>IFERROR(VLOOKUP(CONCATENATE($C51,".SL.TLF.TERT.ZS"),AREA_WB_6ATTRS,Seq!AI$1,FALSE)/100,".")</f>
        <v>.</v>
      </c>
      <c r="GH51" s="27" t="str">
        <f>IFERROR(VLOOKUP(CONCATENATE($C51,".SL.TLF.TERT.ZS"),AREA_WB_6ATTRS,Seq!AJ$1,FALSE)/100,".")</f>
        <v>.</v>
      </c>
      <c r="GI51" s="27" t="str">
        <f>IFERROR(VLOOKUP(CONCATENATE($C51,".SL.TLF.TERT.ZS"),AREA_WB_6ATTRS,Seq!AK$1,FALSE)/100,".")</f>
        <v>.</v>
      </c>
      <c r="GJ51" s="27" t="str">
        <f>IFERROR(VLOOKUP(CONCATENATE($C51,".SL.TLF.TERT.ZS"),AREA_WB_6ATTRS,Seq!AL$1,FALSE)/100,".")</f>
        <v>.</v>
      </c>
      <c r="GK51" s="27"/>
      <c r="GL51" s="27"/>
      <c r="GM51" s="27" t="str">
        <f t="shared" si="81"/>
        <v>.</v>
      </c>
      <c r="GN51" s="27" t="str">
        <f t="shared" si="82"/>
        <v>.</v>
      </c>
      <c r="GO51" s="27" t="str">
        <f t="shared" si="40"/>
        <v>.</v>
      </c>
      <c r="GP51" s="27"/>
      <c r="GQ51" s="9" t="str">
        <f>IF(VLOOKUP($B51,EM_80!$B$1:$C$201,2,FALSE)&gt;0,VLOOKUP($B51,EM_80!$B$1:$C$201,2,FALSE),".")</f>
        <v>.</v>
      </c>
      <c r="GR51" s="9" t="str">
        <f t="shared" si="83"/>
        <v>.</v>
      </c>
      <c r="GS51" s="9" t="str">
        <f t="shared" si="31"/>
        <v>.</v>
      </c>
      <c r="GU51">
        <f t="shared" si="84"/>
        <v>1814824</v>
      </c>
      <c r="GV51">
        <f t="shared" si="85"/>
        <v>2446482</v>
      </c>
      <c r="GW51">
        <f t="shared" si="86"/>
        <v>3035508</v>
      </c>
      <c r="GX51">
        <f t="shared" si="87"/>
        <v>4042899</v>
      </c>
      <c r="GZ51" s="9" t="str">
        <f>IF(ISNA(VLOOKUP($B51,Area_EM_90,Seq!C$1,FALSE)),".",VLOOKUP($B51,Area_EM_90,Seq!C$1,FALSE))</f>
        <v>.</v>
      </c>
      <c r="HA51" s="9" t="str">
        <f>IF(ISNA(VLOOKUP($B51,Area_EM_90,Seq!D$1,FALSE)),".",VLOOKUP($B51,Area_EM_90,Seq!D$1,FALSE))</f>
        <v>.</v>
      </c>
      <c r="HB51" s="9" t="str">
        <f>IF(ISNA(VLOOKUP($B51,Area_EM_90,Seq!E$1,FALSE)),".",VLOOKUP($B51,Area_EM_90,Seq!E$1,FALSE))</f>
        <v>.</v>
      </c>
      <c r="HC51" s="9" t="str">
        <f>IF(ISNA(VLOOKUP($B51,Area_EM_90,Seq!F$1,FALSE)),".",VLOOKUP($B51,Area_EM_90,Seq!F$1,FALSE))</f>
        <v>.</v>
      </c>
      <c r="HD51" s="9" t="str">
        <f>IF(ISNA(VLOOKUP($B51,Area_EM_90,Seq!G$1,FALSE)),".",VLOOKUP($B51,Area_EM_90,Seq!G$1,FALSE))</f>
        <v>.</v>
      </c>
      <c r="HE51" s="9" t="str">
        <f>IF(ISNA(VLOOKUP($B51,Area_EM_90,Seq!H$1,FALSE)),".",VLOOKUP($B51,Area_EM_90,Seq!H$1,FALSE))</f>
        <v>.</v>
      </c>
      <c r="HF51" s="9" t="str">
        <f>IF(ISNA(VLOOKUP($B51,Area_EM_90,Seq!I$1,FALSE)),".",VLOOKUP($B51,Area_EM_90,Seq!I$1,FALSE))</f>
        <v>.</v>
      </c>
      <c r="HG51" s="9" t="str">
        <f>IF(ISNA(VLOOKUP($B51,Area_EM_90,Seq!J$1,FALSE)),".",VLOOKUP($B51,Area_EM_90,Seq!J$1,FALSE))</f>
        <v>.</v>
      </c>
      <c r="HH51" s="9" t="str">
        <f>IF(ISNA(VLOOKUP($B51,Area_EM_00,Seq!C$1,FALSE)),".",VLOOKUP($B51,Area_EM_00,Seq!C$1,FALSE))</f>
        <v>.</v>
      </c>
      <c r="HI51" s="9" t="str">
        <f>IF(ISNA(VLOOKUP($B51,Area_EM_00,Seq!D$1,FALSE)),".",VLOOKUP($B51,Area_EM_00,Seq!D$1,FALSE))</f>
        <v>.</v>
      </c>
      <c r="HJ51" s="9" t="str">
        <f>IF(ISNA(VLOOKUP($B51,Area_EM_00,Seq!E$1,FALSE)),".",VLOOKUP($B51,Area_EM_00,Seq!E$1,FALSE))</f>
        <v>.</v>
      </c>
      <c r="HK51" s="9" t="str">
        <f>IF(ISNA(VLOOKUP($B51,Area_EM_00,Seq!F$1,FALSE)),".",VLOOKUP($B51,Area_EM_00,Seq!F$1,FALSE))</f>
        <v>.</v>
      </c>
      <c r="HL51" s="9" t="str">
        <f>IF(ISNA(VLOOKUP($B51,Area_EM_00,Seq!G$1,FALSE)),".",VLOOKUP($B51,Area_EM_00,Seq!G$1,FALSE))</f>
        <v>.</v>
      </c>
      <c r="HM51" s="9" t="str">
        <f>IF(ISNA(VLOOKUP($B51,Area_EM_00,Seq!H$1,FALSE)),".",VLOOKUP($B51,Area_EM_00,Seq!H$1,FALSE))</f>
        <v>.</v>
      </c>
      <c r="HN51" s="9" t="str">
        <f>IF(ISNA(VLOOKUP($B51,Area_EM_00,Seq!I$1,FALSE)),".",VLOOKUP($B51,Area_EM_00,Seq!I$1,FALSE))</f>
        <v>.</v>
      </c>
      <c r="HO51" s="9" t="str">
        <f>IF(ISNA(VLOOKUP($B51,Area_EM_00,Seq!J$1,FALSE)),".",VLOOKUP($B51,Area_EM_00,Seq!J$1,FALSE))</f>
        <v>.</v>
      </c>
      <c r="HQ51" s="27"/>
      <c r="HR51" s="9" t="str">
        <f>IFERROR(VLOOKUP($B51,AREA_EM3_60_00,Seq!E$1,FALSE),".")</f>
        <v>.</v>
      </c>
      <c r="HS51" s="9" t="str">
        <f>IFERROR(VLOOKUP($B51,AREA_EM3_60_00,Seq!F$1,FALSE),".")</f>
        <v>.</v>
      </c>
      <c r="HT51" s="9" t="str">
        <f>IFERROR(VLOOKUP($B51,AREA_EM3_60_00,Seq!G$1,FALSE),".")</f>
        <v>.</v>
      </c>
      <c r="HU51" s="9" t="str">
        <f>IFERROR(VLOOKUP($B51,AREA_EM3_10,Seq!B$1,FALSE),".")</f>
        <v>.</v>
      </c>
      <c r="HV51" s="9">
        <f t="shared" si="41"/>
        <v>1814824</v>
      </c>
      <c r="HW51" s="9">
        <f t="shared" si="42"/>
        <v>2446482</v>
      </c>
      <c r="HX51" s="9">
        <f t="shared" si="43"/>
        <v>3035508</v>
      </c>
      <c r="HY51" s="9">
        <f t="shared" si="44"/>
        <v>4042899</v>
      </c>
    </row>
    <row r="52" spans="1:233">
      <c r="A52" s="25" t="s">
        <v>2777</v>
      </c>
      <c r="B52" s="26" t="str">
        <f t="shared" si="0"/>
        <v>Djibouti</v>
      </c>
      <c r="C52" s="166" t="s">
        <v>1397</v>
      </c>
      <c r="D52" s="27">
        <f>VLOOKUP("CHN.NY.GDP.MKTP.KD",AREA_WB_6ATTRS,Seq!B$1,FALSE)/10000</f>
        <v>18294112.043860689</v>
      </c>
      <c r="E52" s="27">
        <f>VLOOKUP("CHN.NY.GDP.MKTP.KD",AREA_WB_6ATTRS,Seq!C$1,FALSE)/10000</f>
        <v>19245405.87014145</v>
      </c>
      <c r="F52" s="27">
        <f>VLOOKUP("CHN.NY.GDP.MKTP.KD",AREA_WB_6ATTRS,Seq!D$1,FALSE)/10000</f>
        <v>20996737.804324333</v>
      </c>
      <c r="G52" s="27">
        <f>VLOOKUP("CHN.NY.GDP.MKTP.KD",AREA_WB_6ATTRS,Seq!E$1,FALSE)/10000</f>
        <v>23285382.224995762</v>
      </c>
      <c r="H52" s="27">
        <f>VLOOKUP("CHN.NY.GDP.MKTP.KD",AREA_WB_6ATTRS,Seq!F$1,FALSE)/10000</f>
        <v>26824760.323195074</v>
      </c>
      <c r="I52" s="27">
        <f>VLOOKUP("CHN.NY.GDP.MKTP.KD",AREA_WB_6ATTRS,Seq!G$1,FALSE)/10000</f>
        <v>30446102.966826372</v>
      </c>
      <c r="J52" s="27">
        <f>VLOOKUP("CHN.NY.GDP.MKTP.KD",AREA_WB_6ATTRS,Seq!H$1,FALSE)/10000</f>
        <v>33125360.027907111</v>
      </c>
      <c r="K52" s="27">
        <f>VLOOKUP("CHN.NY.GDP.MKTP.KD",AREA_WB_6ATTRS,Seq!I$1,FALSE)/10000</f>
        <v>36967901.791144341</v>
      </c>
      <c r="L52" s="27">
        <f>VLOOKUP("CHN.NY.GDP.MKTP.KD",AREA_WB_6ATTRS,Seq!J$1,FALSE)/10000</f>
        <v>41145274.693543643</v>
      </c>
      <c r="M52" s="27">
        <f>VLOOKUP("CHN.NY.GDP.MKTP.KD",AREA_WB_6ATTRS,Seq!K$1,FALSE)/10000</f>
        <v>42832230.955979005</v>
      </c>
      <c r="N52" s="27">
        <f>VLOOKUP("CHN.NY.GDP.MKTP.KD",AREA_WB_6ATTRS,Seq!L$1,FALSE)/10000</f>
        <v>44459855.73230619</v>
      </c>
      <c r="O52" s="27">
        <f>VLOOKUP("CHN.NY.GDP.MKTP.KD",AREA_WB_6ATTRS,Seq!M$1,FALSE)/10000</f>
        <v>48550162.459678344</v>
      </c>
      <c r="P52" s="27">
        <f>VLOOKUP("CHN.NY.GDP.MKTP.KD",AREA_WB_6ATTRS,Seq!N$1,FALSE)/10000</f>
        <v>55444285.528952621</v>
      </c>
      <c r="Q52" s="27">
        <f>VLOOKUP("CHN.NY.GDP.MKTP.KD",AREA_WB_6ATTRS,Seq!O$1,FALSE)/10000</f>
        <v>63206485.503006078</v>
      </c>
      <c r="R52" s="27">
        <f>VLOOKUP("CHN.NY.GDP.MKTP.KD",AREA_WB_6ATTRS,Seq!P$1,FALSE)/10000</f>
        <v>71486535.103899792</v>
      </c>
      <c r="S52" s="27">
        <f>VLOOKUP("CHN.NY.GDP.MKTP.KD",AREA_WB_6ATTRS,Seq!Q$1,FALSE)/10000</f>
        <v>79278567.430224851</v>
      </c>
      <c r="T52" s="27">
        <f>VLOOKUP("CHN.NY.GDP.MKTP.KD",AREA_WB_6ATTRS,Seq!R$1,FALSE)/10000</f>
        <v>87206424.173247412</v>
      </c>
      <c r="U52" s="27">
        <f>VLOOKUP("CHN.NY.GDP.MKTP.KD",AREA_WB_6ATTRS,Seq!S$1,FALSE)/10000</f>
        <v>95316621.621359423</v>
      </c>
      <c r="V52" s="27">
        <f>VLOOKUP("CHN.NY.GDP.MKTP.KD",AREA_WB_6ATTRS,Seq!T$1,FALSE)/10000</f>
        <v>102751318.10782552</v>
      </c>
      <c r="W52" s="27">
        <f>VLOOKUP("CHN.NY.GDP.MKTP.KD",AREA_WB_6ATTRS,Seq!U$1,FALSE)/10000</f>
        <v>110560418.28402025</v>
      </c>
      <c r="X52" s="27">
        <f>VLOOKUP("CHN.NY.GDP.MKTP.KD",AREA_WB_6ATTRS,Seq!V$1,FALSE)/10000</f>
        <v>119847493.41987793</v>
      </c>
      <c r="Y52" s="27">
        <f>VLOOKUP("CHN.NY.GDP.MKTP.KD",AREA_WB_6ATTRS,Seq!W$1,FALSE)/10000</f>
        <v>129794835.37372778</v>
      </c>
      <c r="Z52" s="27">
        <f>VLOOKUP("CHN.NY.GDP.MKTP.KD",AREA_WB_6ATTRS,Seq!X$1,FALSE)/10000</f>
        <v>141606165.392737</v>
      </c>
      <c r="AA52" s="27">
        <f>VLOOKUP("CHN.NY.GDP.MKTP.KD",AREA_WB_6ATTRS,Seq!Y$1,FALSE)/10000</f>
        <v>155766781.9320105</v>
      </c>
      <c r="AB52" s="27">
        <f>VLOOKUP("CHN.NY.GDP.MKTP.KD",AREA_WB_6ATTRS,Seq!Z$1,FALSE)/10000</f>
        <v>171499226.90714428</v>
      </c>
      <c r="AC52" s="27">
        <f>VLOOKUP("CHN.NY.GDP.MKTP.KD",AREA_WB_6ATTRS,Seq!AA$1,FALSE)/10000</f>
        <v>190878639.54765138</v>
      </c>
      <c r="AD52" s="27">
        <f>VLOOKUP("CHN.NY.GDP.MKTP.KD",AREA_WB_6ATTRS,Seq!AB$1,FALSE)/10000</f>
        <v>215120226.77020231</v>
      </c>
      <c r="AE52" s="27">
        <f>VLOOKUP("CHN.NY.GDP.MKTP.KD",AREA_WB_6ATTRS,Seq!AC$1,FALSE)/10000</f>
        <v>245667298.97157177</v>
      </c>
      <c r="AF52" s="27">
        <f>VLOOKUP("CHN.NY.GDP.MKTP.KD",AREA_WB_6ATTRS,Seq!AD$1,FALSE)/10000</f>
        <v>269251359.67284226</v>
      </c>
      <c r="AG52" s="27">
        <f>VLOOKUP("CHN.NY.GDP.MKTP.KD",AREA_WB_6ATTRS,Seq!AE$1,FALSE)/10000</f>
        <v>294022484.76274431</v>
      </c>
      <c r="AH52" s="27">
        <f>VLOOKUP("CHN.NY.GDP.MKTP.KD",AREA_WB_6ATTRS,Seq!AF$1,FALSE)/10000</f>
        <v>324600823.17806971</v>
      </c>
      <c r="AI52" s="27">
        <f>VLOOKUP("CHN.NY.GDP.MKTP.KD",AREA_WB_6ATTRS,Seq!AG$1,FALSE)/10000</f>
        <v>354139498.08727396</v>
      </c>
      <c r="AJ52" s="27"/>
      <c r="AK52" s="27"/>
      <c r="AL52" s="27"/>
      <c r="AM52" s="27"/>
      <c r="AN52" s="27"/>
      <c r="AO52" s="27"/>
      <c r="AP52" s="27" t="str">
        <f>IFERROR(VLOOKUP(CONCATENATE($C52, ".NY.GDP.MKTP.KD"),AREA_WB_6ATTRS,Seq!B$1,FALSE)/10000,".")</f>
        <v>.</v>
      </c>
      <c r="AQ52" s="27" t="str">
        <f>IFERROR(VLOOKUP(CONCATENATE($C52, ".NY.GDP.MKTP.KD"),AREA_WB_6ATTRS,Seq!C$1,FALSE)/10000,".")</f>
        <v>.</v>
      </c>
      <c r="AR52" s="27" t="str">
        <f>IFERROR(VLOOKUP(CONCATENATE($C52, ".NY.GDP.MKTP.KD"),AREA_WB_6ATTRS,Seq!D$1,FALSE)/10000,".")</f>
        <v>.</v>
      </c>
      <c r="AS52" s="27" t="str">
        <f>IFERROR(VLOOKUP(CONCATENATE($C52, ".NY.GDP.MKTP.KD"),AREA_WB_6ATTRS,Seq!E$1,FALSE)/10000,".")</f>
        <v>.</v>
      </c>
      <c r="AT52" s="27" t="str">
        <f>IFERROR(VLOOKUP(CONCATENATE($C52, ".NY.GDP.MKTP.KD"),AREA_WB_6ATTRS,Seq!F$1,FALSE)/10000,".")</f>
        <v>.</v>
      </c>
      <c r="AU52" s="27" t="str">
        <f>IFERROR(VLOOKUP(CONCATENATE($C52, ".NY.GDP.MKTP.KD"),AREA_WB_6ATTRS,Seq!G$1,FALSE)/10000,".")</f>
        <v>.</v>
      </c>
      <c r="AV52" s="27" t="str">
        <f>IFERROR(VLOOKUP(CONCATENATE($C52, ".NY.GDP.MKTP.KD"),AREA_WB_6ATTRS,Seq!H$1,FALSE)/10000,".")</f>
        <v>.</v>
      </c>
      <c r="AW52" s="27" t="str">
        <f>IFERROR(VLOOKUP(CONCATENATE($C52, ".NY.GDP.MKTP.KD"),AREA_WB_6ATTRS,Seq!I$1,FALSE)/10000,".")</f>
        <v>.</v>
      </c>
      <c r="AX52" s="27" t="str">
        <f>IFERROR(VLOOKUP(CONCATENATE($C52, ".NY.GDP.MKTP.KD"),AREA_WB_6ATTRS,Seq!J$1,FALSE)/10000,".")</f>
        <v>.</v>
      </c>
      <c r="AY52" s="27" t="str">
        <f>IFERROR(VLOOKUP(CONCATENATE($C52, ".NY.GDP.MKTP.KD"),AREA_WB_6ATTRS,Seq!K$1,FALSE)/10000,".")</f>
        <v>.</v>
      </c>
      <c r="AZ52" s="27">
        <f>IFERROR(VLOOKUP(CONCATENATE($C52, ".NY.GDP.MKTP.KD"),AREA_WB_6ATTRS,Seq!L$1,FALSE)/10000,".")</f>
        <v>66003.092330471496</v>
      </c>
      <c r="BA52" s="27">
        <f>IFERROR(VLOOKUP(CONCATENATE($C52, ".NY.GDP.MKTP.KD"),AREA_WB_6ATTRS,Seq!M$1,FALSE)/10000,".")</f>
        <v>63179.733046987283</v>
      </c>
      <c r="BB52" s="27">
        <f>IFERROR(VLOOKUP(CONCATENATE($C52, ".NY.GDP.MKTP.KD"),AREA_WB_6ATTRS,Seq!N$1,FALSE)/10000,".")</f>
        <v>63168.38153328823</v>
      </c>
      <c r="BC52" s="27">
        <f>IFERROR(VLOOKUP(CONCATENATE($C52, ".NY.GDP.MKTP.KD"),AREA_WB_6ATTRS,Seq!O$1,FALSE)/10000,".")</f>
        <v>58986.077981953371</v>
      </c>
      <c r="BD52" s="27">
        <f>IFERROR(VLOOKUP(CONCATENATE($C52, ".NY.GDP.MKTP.KD"),AREA_WB_6ATTRS,Seq!P$1,FALSE)/10000,".")</f>
        <v>58433.176428360173</v>
      </c>
      <c r="BE52" s="27">
        <f>IFERROR(VLOOKUP(CONCATENATE($C52, ".NY.GDP.MKTP.KD"),AREA_WB_6ATTRS,Seq!Q$1,FALSE)/10000,".")</f>
        <v>56394.874577565679</v>
      </c>
      <c r="BF52" s="27">
        <f>IFERROR(VLOOKUP(CONCATENATE($C52, ".NY.GDP.MKTP.KD"),AREA_WB_6ATTRS,Seq!R$1,FALSE)/10000,".")</f>
        <v>54073.944202314779</v>
      </c>
      <c r="BG52" s="27">
        <f>IFERROR(VLOOKUP(CONCATENATE($C52, ".NY.GDP.MKTP.KD"),AREA_WB_6ATTRS,Seq!S$1,FALSE)/10000,".")</f>
        <v>53670.621685510407</v>
      </c>
      <c r="BH52" s="27">
        <f>IFERROR(VLOOKUP(CONCATENATE($C52, ".NY.GDP.MKTP.KD"),AREA_WB_6ATTRS,Seq!T$1,FALSE)/10000,".")</f>
        <v>53723.958772766018</v>
      </c>
      <c r="BI52" s="27">
        <f>IFERROR(VLOOKUP(CONCATENATE($C52, ".NY.GDP.MKTP.KD"),AREA_WB_6ATTRS,Seq!U$1,FALSE)/10000,".")</f>
        <v>54894.607165163397</v>
      </c>
      <c r="BJ52" s="27">
        <f>IFERROR(VLOOKUP(CONCATENATE($C52, ".NY.GDP.MKTP.KD"),AREA_WB_6ATTRS,Seq!V$1,FALSE)/10000,".")</f>
        <v>55123.086185650536</v>
      </c>
      <c r="BK52" s="27">
        <f>IFERROR(VLOOKUP(CONCATENATE($C52, ".NY.GDP.MKTP.KD"),AREA_WB_6ATTRS,Seq!W$1,FALSE)/10000,".")</f>
        <v>56251.877106911896</v>
      </c>
      <c r="BL52" s="27">
        <f>IFERROR(VLOOKUP(CONCATENATE($C52, ".NY.GDP.MKTP.KD"),AREA_WB_6ATTRS,Seq!X$1,FALSE)/10000,".")</f>
        <v>57724.867608962741</v>
      </c>
      <c r="BM52" s="27">
        <f>IFERROR(VLOOKUP(CONCATENATE($C52, ".NY.GDP.MKTP.KD"),AREA_WB_6ATTRS,Seq!Y$1,FALSE)/10000,".")</f>
        <v>59572.039894307694</v>
      </c>
      <c r="BN52" s="27">
        <f>IFERROR(VLOOKUP(CONCATENATE($C52, ".NY.GDP.MKTP.KD"),AREA_WB_6ATTRS,Seq!Z$1,FALSE)/10000,".")</f>
        <v>61851.549755930791</v>
      </c>
      <c r="BO52" s="27">
        <f>IFERROR(VLOOKUP(CONCATENATE($C52, ".NY.GDP.MKTP.KD"),AREA_WB_6ATTRS,Seq!AA$1,FALSE)/10000,".")</f>
        <v>63811.997192002273</v>
      </c>
      <c r="BP52" s="27">
        <f>IFERROR(VLOOKUP(CONCATENATE($C52, ".NY.GDP.MKTP.KD"),AREA_WB_6ATTRS,Seq!AB$1,FALSE)/10000,".")</f>
        <v>66874.886708528589</v>
      </c>
      <c r="BQ52" s="27">
        <f>IFERROR(VLOOKUP(CONCATENATE($C52, ".NY.GDP.MKTP.KD"),AREA_WB_6ATTRS,Seq!AC$1,FALSE)/10000,".")</f>
        <v>70285.546983387132</v>
      </c>
      <c r="BR52" s="27">
        <f>IFERROR(VLOOKUP(CONCATENATE($C52, ".NY.GDP.MKTP.KD"),AREA_WB_6ATTRS,Seq!AD$1,FALSE)/10000,".")</f>
        <v>74362.082434680517</v>
      </c>
      <c r="BS52" s="27">
        <f>IFERROR(VLOOKUP(CONCATENATE($C52, ".NY.GDP.MKTP.KD"),AREA_WB_6ATTRS,Seq!AE$1,FALSE)/10000,".")</f>
        <v>78079.817081902322</v>
      </c>
      <c r="BT52" s="27" t="str">
        <f>IFERROR(VLOOKUP(CONCATENATE($C52, ".NY.GDP.MKTP.KD"),AREA_WB_6ATTRS,Seq!AF$1,FALSE)/10000,".")</f>
        <v>.</v>
      </c>
      <c r="BU52" s="27" t="str">
        <f>IFERROR(VLOOKUP(CONCATENATE($C52, ".NY.GDP.MKTP.KD"),AREA_WB_6ATTRS,Seq!AG$1,FALSE)/10000,".")</f>
        <v>.</v>
      </c>
      <c r="BV52" s="27"/>
      <c r="BW52" s="27"/>
      <c r="BX52" s="27"/>
      <c r="BY52" s="27"/>
      <c r="BZ52" s="27"/>
      <c r="CA52" s="27"/>
      <c r="CB52" s="27"/>
      <c r="CC52" s="27">
        <f>CNPop!A$48</f>
        <v>5.0000000000000001E-3</v>
      </c>
      <c r="CD52" s="27">
        <f>CNPop!B$48</f>
        <v>6.0000000000000001E-3</v>
      </c>
      <c r="CE52" s="27">
        <f>CNPop!C$48</f>
        <v>6.0000000000000001E-3</v>
      </c>
      <c r="CF52" s="27">
        <f>CNPop!D$48</f>
        <v>7.0000000000000001E-3</v>
      </c>
      <c r="CG52" s="27">
        <f>CNPop!E$48</f>
        <v>7.0000000000000001E-3</v>
      </c>
      <c r="CH52" s="27">
        <f>CNPop!F$48</f>
        <v>8.0000000000000002E-3</v>
      </c>
      <c r="CI52" s="27">
        <f>CNPop!G$48</f>
        <v>8.9999999999999993E-3</v>
      </c>
      <c r="CJ52" s="27">
        <f>CNPop!H$48</f>
        <v>0.01</v>
      </c>
      <c r="CK52" s="27">
        <f>CNPop!I$48</f>
        <v>1.0999999999999999E-2</v>
      </c>
      <c r="CL52" s="27">
        <f>CNPop!J$48</f>
        <v>1.2E-2</v>
      </c>
      <c r="CM52" s="27">
        <f>CNPop!K$48</f>
        <v>1.4E-2</v>
      </c>
      <c r="CN52" s="27">
        <f>CNPop!L$48</f>
        <v>1.6E-2</v>
      </c>
      <c r="CO52" s="27">
        <f>CNPop!M$48</f>
        <v>1.7000000000000001E-2</v>
      </c>
      <c r="CP52" s="27">
        <f>CNPop!N$48</f>
        <v>1.9E-2</v>
      </c>
      <c r="CQ52" s="27">
        <f>CNPop!O$48</f>
        <v>2.1000000000000001E-2</v>
      </c>
      <c r="CR52" s="27">
        <f>CNPop!P$48</f>
        <v>2.3E-2</v>
      </c>
      <c r="CS52" s="27">
        <f>CNPop!Q$48</f>
        <v>2.5999999999999999E-2</v>
      </c>
      <c r="CT52" s="27">
        <f>CNPop!R$48</f>
        <v>2.8000000000000001E-2</v>
      </c>
      <c r="CU52" s="27">
        <f>CNPop!S$48</f>
        <v>0.03</v>
      </c>
      <c r="CV52" s="27">
        <f>CNPop!T$48</f>
        <v>3.3000000000000002E-2</v>
      </c>
      <c r="CW52" s="27">
        <f>CNPop!U$48</f>
        <v>3.5999999999999997E-2</v>
      </c>
      <c r="CX52" s="27">
        <f>CNPop!V$48</f>
        <v>3.9E-2</v>
      </c>
      <c r="CY52" s="27">
        <f>CNPop!W$48</f>
        <v>4.2000000000000003E-2</v>
      </c>
      <c r="CZ52" s="27">
        <f>CNPop!X$48</f>
        <v>4.4999999999999998E-2</v>
      </c>
      <c r="DA52" s="27">
        <f>CNPop!Y$48</f>
        <v>4.9000000000000002E-2</v>
      </c>
      <c r="DB52" s="27">
        <f>CNPop!Z$48</f>
        <v>5.1999999999999998E-2</v>
      </c>
      <c r="DC52" s="27">
        <f>CNPop!AA$48</f>
        <v>5.6000000000000001E-2</v>
      </c>
      <c r="DD52" s="27">
        <f>CNPop!AB$48</f>
        <v>0.06</v>
      </c>
      <c r="DE52" s="27">
        <f>CNPop!AC$48</f>
        <v>6.3E-2</v>
      </c>
      <c r="DF52" s="27">
        <f>CNPop!AD$48</f>
        <v>6.8000000000000005E-2</v>
      </c>
      <c r="DG52" s="27">
        <f>CNPop!AE$48</f>
        <v>7.1999999999999995E-2</v>
      </c>
      <c r="DH52" s="27">
        <f>CNPop!AF$48</f>
        <v>7.5999999999999998E-2</v>
      </c>
      <c r="DI52" s="27">
        <f>CNPop!AG$48</f>
        <v>8.1000000000000003E-2</v>
      </c>
      <c r="DJ52" s="27">
        <f>CNPop!AH$48</f>
        <v>8.5000000000000006E-2</v>
      </c>
      <c r="DK52" s="27">
        <f>CNPop!AI$48</f>
        <v>0.09</v>
      </c>
      <c r="DL52" s="27">
        <f>CNPop!AJ$48</f>
        <v>9.5000000000000001E-2</v>
      </c>
      <c r="DM52" s="27">
        <f>CNPop!AK$48</f>
        <v>0.1</v>
      </c>
      <c r="DN52" s="27"/>
      <c r="DO52" s="27" t="str">
        <f t="shared" si="54"/>
        <v>.</v>
      </c>
      <c r="DP52" s="27" t="str">
        <f t="shared" si="55"/>
        <v>.</v>
      </c>
      <c r="DQ52" s="27" t="str">
        <f t="shared" si="56"/>
        <v>.</v>
      </c>
      <c r="DR52" s="27" t="str">
        <f t="shared" si="57"/>
        <v>.</v>
      </c>
      <c r="DS52" s="27" t="str">
        <f t="shared" si="58"/>
        <v>.</v>
      </c>
      <c r="DT52" s="27" t="str">
        <f t="shared" si="59"/>
        <v>.</v>
      </c>
      <c r="DU52" s="27" t="str">
        <f t="shared" si="60"/>
        <v>.</v>
      </c>
      <c r="DV52" s="27" t="str">
        <f t="shared" si="61"/>
        <v>.</v>
      </c>
      <c r="DW52" s="27" t="str">
        <f t="shared" si="62"/>
        <v>.</v>
      </c>
      <c r="DX52" s="27" t="str">
        <f t="shared" si="63"/>
        <v>.</v>
      </c>
      <c r="DY52" s="27" t="str">
        <f t="shared" si="64"/>
        <v>.</v>
      </c>
      <c r="DZ52" s="27" t="str">
        <f t="shared" si="65"/>
        <v>.</v>
      </c>
      <c r="EA52" s="27" t="str">
        <f t="shared" si="66"/>
        <v>.</v>
      </c>
      <c r="EB52" s="27" t="str">
        <f t="shared" si="67"/>
        <v>.</v>
      </c>
      <c r="EC52" s="27" t="str">
        <f t="shared" si="68"/>
        <v>.</v>
      </c>
      <c r="ED52" s="27" t="str">
        <f t="shared" si="69"/>
        <v>.</v>
      </c>
      <c r="EE52" s="27" t="str">
        <f t="shared" si="70"/>
        <v>.</v>
      </c>
      <c r="EF52" s="27" t="str">
        <f t="shared" si="71"/>
        <v>.</v>
      </c>
      <c r="EG52" s="27" t="str">
        <f t="shared" si="72"/>
        <v>.</v>
      </c>
      <c r="EH52" s="27" t="str">
        <f t="shared" si="73"/>
        <v>.</v>
      </c>
      <c r="EI52" s="27" t="str">
        <f t="shared" si="74"/>
        <v>.</v>
      </c>
      <c r="EJ52" s="27" t="str">
        <f t="shared" si="75"/>
        <v>.</v>
      </c>
      <c r="EK52" s="27" t="str">
        <f t="shared" si="76"/>
        <v>.</v>
      </c>
      <c r="EL52" s="27" t="str">
        <f t="shared" si="77"/>
        <v>.</v>
      </c>
      <c r="EM52" s="27" t="str">
        <f t="shared" si="78"/>
        <v>.</v>
      </c>
      <c r="EN52" s="27" t="str">
        <f t="shared" si="79"/>
        <v>.</v>
      </c>
      <c r="EO52" s="27" t="str">
        <f t="shared" si="80"/>
        <v>.</v>
      </c>
      <c r="EP52" s="27" t="str">
        <f t="shared" si="37"/>
        <v>.</v>
      </c>
      <c r="EQ52" s="27" t="str">
        <f t="shared" si="38"/>
        <v>.</v>
      </c>
      <c r="ER52" s="27" t="str">
        <f t="shared" si="89"/>
        <v>.</v>
      </c>
      <c r="ES52" s="27" t="str">
        <f t="shared" si="89"/>
        <v>.</v>
      </c>
      <c r="ET52" s="27" t="str">
        <f t="shared" si="89"/>
        <v>.</v>
      </c>
      <c r="EU52" s="27"/>
      <c r="EV52" s="27"/>
      <c r="EW52" s="27"/>
      <c r="EX52" s="27"/>
      <c r="EY52" s="27"/>
      <c r="EZ52" s="27" t="str">
        <f>IFERROR(VLOOKUP(CONCATENATE($C52,".SL.TLF.TERT.ZS"),AREA_WB_6ATTRS,Seq!B$1,FALSE)/100,".")</f>
        <v>.</v>
      </c>
      <c r="FA52" s="27" t="str">
        <f>IFERROR(VLOOKUP(CONCATENATE($C52,".SL.TLF.TERT.ZS"),AREA_WB_6ATTRS,Seq!C$1,FALSE)/100,".")</f>
        <v>.</v>
      </c>
      <c r="FB52" s="27" t="str">
        <f>IFERROR(VLOOKUP(CONCATENATE($C52,".SL.TLF.TERT.ZS"),AREA_WB_6ATTRS,Seq!D$1,FALSE)/100,".")</f>
        <v>.</v>
      </c>
      <c r="FC52" s="27" t="str">
        <f>IFERROR(VLOOKUP(CONCATENATE($C52,".SL.TLF.TERT.ZS"),AREA_WB_6ATTRS,Seq!E$1,FALSE)/100,".")</f>
        <v>.</v>
      </c>
      <c r="FD52" s="27" t="str">
        <f>IFERROR(VLOOKUP(CONCATENATE($C52,".SL.TLF.TERT.ZS"),AREA_WB_6ATTRS,Seq!F$1,FALSE)/100,".")</f>
        <v>.</v>
      </c>
      <c r="FE52" s="27" t="str">
        <f>IFERROR(VLOOKUP(CONCATENATE($C52,".SL.TLF.TERT.ZS"),AREA_WB_6ATTRS,Seq!G$1,FALSE)/100,".")</f>
        <v>.</v>
      </c>
      <c r="FF52" s="27" t="str">
        <f>IFERROR(VLOOKUP(CONCATENATE($C52,".SL.TLF.TERT.ZS"),AREA_WB_6ATTRS,Seq!H$1,FALSE)/100,".")</f>
        <v>.</v>
      </c>
      <c r="FG52" s="27" t="str">
        <f>IFERROR(VLOOKUP(CONCATENATE($C52,".SL.TLF.TERT.ZS"),AREA_WB_6ATTRS,Seq!I$1,FALSE)/100,".")</f>
        <v>.</v>
      </c>
      <c r="FH52" s="27" t="str">
        <f>IFERROR(VLOOKUP(CONCATENATE($C52,".SL.TLF.TERT.ZS"),AREA_WB_6ATTRS,Seq!J$1,FALSE)/100,".")</f>
        <v>.</v>
      </c>
      <c r="FI52" s="27" t="str">
        <f>IFERROR(VLOOKUP(CONCATENATE($C52,".SL.TLF.TERT.ZS"),AREA_WB_6ATTRS,Seq!K$1,FALSE)/100,".")</f>
        <v>.</v>
      </c>
      <c r="FJ52" s="27" t="str">
        <f>IFERROR(VLOOKUP(CONCATENATE($C52,".SL.TLF.TERT.ZS"),AREA_WB_6ATTRS,Seq!L$1,FALSE)/100,".")</f>
        <v>.</v>
      </c>
      <c r="FK52" s="27" t="str">
        <f>IFERROR(VLOOKUP(CONCATENATE($C52,".SL.TLF.TERT.ZS"),AREA_WB_6ATTRS,Seq!M$1,FALSE)/100,".")</f>
        <v>.</v>
      </c>
      <c r="FL52" s="27" t="str">
        <f>IFERROR(VLOOKUP(CONCATENATE($C52,".SL.TLF.TERT.ZS"),AREA_WB_6ATTRS,Seq!N$1,FALSE)/100,".")</f>
        <v>.</v>
      </c>
      <c r="FM52" s="27" t="str">
        <f>IFERROR(VLOOKUP(CONCATENATE($C52,".SL.TLF.TERT.ZS"),AREA_WB_6ATTRS,Seq!O$1,FALSE)/100,".")</f>
        <v>.</v>
      </c>
      <c r="FN52" s="27" t="str">
        <f>IFERROR(VLOOKUP(CONCATENATE($C52,".SL.TLF.TERT.ZS"),AREA_WB_6ATTRS,Seq!P$1,FALSE)/100,".")</f>
        <v>.</v>
      </c>
      <c r="FO52" s="27" t="str">
        <f>IFERROR(VLOOKUP(CONCATENATE($C52,".SL.TLF.TERT.ZS"),AREA_WB_6ATTRS,Seq!Q$1,FALSE)/100,".")</f>
        <v>.</v>
      </c>
      <c r="FP52" s="27" t="str">
        <f>IFERROR(VLOOKUP(CONCATENATE($C52,".SL.TLF.TERT.ZS"),AREA_WB_6ATTRS,Seq!R$1,FALSE)/100,".")</f>
        <v>.</v>
      </c>
      <c r="FQ52" s="27" t="str">
        <f>IFERROR(VLOOKUP(CONCATENATE($C52,".SL.TLF.TERT.ZS"),AREA_WB_6ATTRS,Seq!S$1,FALSE)/100,".")</f>
        <v>.</v>
      </c>
      <c r="FR52" s="27" t="str">
        <f>IFERROR(VLOOKUP(CONCATENATE($C52,".SL.TLF.TERT.ZS"),AREA_WB_6ATTRS,Seq!T$1,FALSE)/100,".")</f>
        <v>.</v>
      </c>
      <c r="FS52" s="27" t="str">
        <f>IFERROR(VLOOKUP(CONCATENATE($C52,".SL.TLF.TERT.ZS"),AREA_WB_6ATTRS,Seq!U$1,FALSE)/100,".")</f>
        <v>.</v>
      </c>
      <c r="FT52" s="27" t="str">
        <f>IFERROR(VLOOKUP(CONCATENATE($C52,".SL.TLF.TERT.ZS"),AREA_WB_6ATTRS,Seq!V$1,FALSE)/100,".")</f>
        <v>.</v>
      </c>
      <c r="FU52" s="27" t="str">
        <f>IFERROR(VLOOKUP(CONCATENATE($C52,".SL.TLF.TERT.ZS"),AREA_WB_6ATTRS,Seq!W$1,FALSE)/100,".")</f>
        <v>.</v>
      </c>
      <c r="FV52" s="27" t="str">
        <f>IFERROR(VLOOKUP(CONCATENATE($C52,".SL.TLF.TERT.ZS"),AREA_WB_6ATTRS,Seq!X$1,FALSE)/100,".")</f>
        <v>.</v>
      </c>
      <c r="FW52" s="27" t="str">
        <f>IFERROR(VLOOKUP(CONCATENATE($C52,".SL.TLF.TERT.ZS"),AREA_WB_6ATTRS,Seq!Y$1,FALSE)/100,".")</f>
        <v>.</v>
      </c>
      <c r="FX52" s="27" t="str">
        <f>IFERROR(VLOOKUP(CONCATENATE($C52,".SL.TLF.TERT.ZS"),AREA_WB_6ATTRS,Seq!Z$1,FALSE)/100,".")</f>
        <v>.</v>
      </c>
      <c r="FY52" s="27" t="str">
        <f>IFERROR(VLOOKUP(CONCATENATE($C52,".SL.TLF.TERT.ZS"),AREA_WB_6ATTRS,Seq!AA$1,FALSE)/100,".")</f>
        <v>.</v>
      </c>
      <c r="FZ52" s="27" t="str">
        <f>IFERROR(VLOOKUP(CONCATENATE($C52,".SL.TLF.TERT.ZS"),AREA_WB_6ATTRS,Seq!AB$1,FALSE)/100,".")</f>
        <v>.</v>
      </c>
      <c r="GA52" s="27" t="str">
        <f>IFERROR(VLOOKUP(CONCATENATE($C52,".SL.TLF.TERT.ZS"),AREA_WB_6ATTRS,Seq!AC$1,FALSE)/100,".")</f>
        <v>.</v>
      </c>
      <c r="GB52" s="27" t="str">
        <f>IFERROR(VLOOKUP(CONCATENATE($C52,".SL.TLF.TERT.ZS"),AREA_WB_6ATTRS,Seq!AD$1,FALSE)/100,".")</f>
        <v>.</v>
      </c>
      <c r="GC52" s="27" t="str">
        <f>IFERROR(VLOOKUP(CONCATENATE($C52,".SL.TLF.TERT.ZS"),AREA_WB_6ATTRS,Seq!AE$1,FALSE)/100,".")</f>
        <v>.</v>
      </c>
      <c r="GD52" s="27" t="str">
        <f>IFERROR(VLOOKUP(CONCATENATE($C52,".SL.TLF.TERT.ZS"),AREA_WB_6ATTRS,Seq!AF$1,FALSE)/100,".")</f>
        <v>.</v>
      </c>
      <c r="GE52" s="27" t="str">
        <f>IFERROR(VLOOKUP(CONCATENATE($C52,".SL.TLF.TERT.ZS"),AREA_WB_6ATTRS,Seq!AG$1,FALSE)/100,".")</f>
        <v>.</v>
      </c>
      <c r="GF52" s="27" t="str">
        <f>IFERROR(VLOOKUP(CONCATENATE($C52,".SL.TLF.TERT.ZS"),AREA_WB_6ATTRS,Seq!AH$1,FALSE)/100,".")</f>
        <v>.</v>
      </c>
      <c r="GG52" s="27" t="str">
        <f>IFERROR(VLOOKUP(CONCATENATE($C52,".SL.TLF.TERT.ZS"),AREA_WB_6ATTRS,Seq!AI$1,FALSE)/100,".")</f>
        <v>.</v>
      </c>
      <c r="GH52" s="27" t="str">
        <f>IFERROR(VLOOKUP(CONCATENATE($C52,".SL.TLF.TERT.ZS"),AREA_WB_6ATTRS,Seq!AJ$1,FALSE)/100,".")</f>
        <v>.</v>
      </c>
      <c r="GI52" s="27" t="str">
        <f>IFERROR(VLOOKUP(CONCATENATE($C52,".SL.TLF.TERT.ZS"),AREA_WB_6ATTRS,Seq!AK$1,FALSE)/100,".")</f>
        <v>.</v>
      </c>
      <c r="GJ52" s="27" t="str">
        <f>IFERROR(VLOOKUP(CONCATENATE($C52,".SL.TLF.TERT.ZS"),AREA_WB_6ATTRS,Seq!AL$1,FALSE)/100,".")</f>
        <v>.</v>
      </c>
      <c r="GK52" s="27"/>
      <c r="GL52" s="27"/>
      <c r="GM52" s="27" t="str">
        <f t="shared" si="81"/>
        <v>.</v>
      </c>
      <c r="GN52" s="27" t="str">
        <f t="shared" si="82"/>
        <v>.</v>
      </c>
      <c r="GO52" s="27" t="str">
        <f t="shared" si="40"/>
        <v>.</v>
      </c>
      <c r="GP52" s="27"/>
      <c r="GQ52" s="9" t="str">
        <f>IF(VLOOKUP($B52,EM_80!$B$1:$C$201,2,FALSE)&gt;0,VLOOKUP($B52,EM_80!$B$1:$C$201,2,FALSE),".")</f>
        <v>.</v>
      </c>
      <c r="GR52" s="9" t="str">
        <f t="shared" si="83"/>
        <v>.</v>
      </c>
      <c r="GS52" s="9" t="str">
        <f t="shared" si="31"/>
        <v>.</v>
      </c>
      <c r="GU52">
        <f t="shared" si="84"/>
        <v>340023</v>
      </c>
      <c r="GV52">
        <f t="shared" si="85"/>
        <v>560279</v>
      </c>
      <c r="GW52">
        <f t="shared" si="86"/>
        <v>729561</v>
      </c>
      <c r="GX52">
        <f t="shared" si="87"/>
        <v>888716</v>
      </c>
      <c r="GZ52" s="9" t="str">
        <f>IF(ISNA(VLOOKUP($B52,Area_EM_90,Seq!C$1,FALSE)),".",VLOOKUP($B52,Area_EM_90,Seq!C$1,FALSE))</f>
        <v>.</v>
      </c>
      <c r="HA52" s="9" t="str">
        <f>IF(ISNA(VLOOKUP($B52,Area_EM_90,Seq!D$1,FALSE)),".",VLOOKUP($B52,Area_EM_90,Seq!D$1,FALSE))</f>
        <v>.</v>
      </c>
      <c r="HB52" s="9" t="str">
        <f>IF(ISNA(VLOOKUP($B52,Area_EM_90,Seq!E$1,FALSE)),".",VLOOKUP($B52,Area_EM_90,Seq!E$1,FALSE))</f>
        <v>.</v>
      </c>
      <c r="HC52" s="9" t="str">
        <f>IF(ISNA(VLOOKUP($B52,Area_EM_90,Seq!F$1,FALSE)),".",VLOOKUP($B52,Area_EM_90,Seq!F$1,FALSE))</f>
        <v>.</v>
      </c>
      <c r="HD52" s="9" t="str">
        <f>IF(ISNA(VLOOKUP($B52,Area_EM_90,Seq!G$1,FALSE)),".",VLOOKUP($B52,Area_EM_90,Seq!G$1,FALSE))</f>
        <v>.</v>
      </c>
      <c r="HE52" s="9" t="str">
        <f>IF(ISNA(VLOOKUP($B52,Area_EM_90,Seq!H$1,FALSE)),".",VLOOKUP($B52,Area_EM_90,Seq!H$1,FALSE))</f>
        <v>.</v>
      </c>
      <c r="HF52" s="9" t="str">
        <f>IF(ISNA(VLOOKUP($B52,Area_EM_90,Seq!I$1,FALSE)),".",VLOOKUP($B52,Area_EM_90,Seq!I$1,FALSE))</f>
        <v>.</v>
      </c>
      <c r="HG52" s="9" t="str">
        <f>IF(ISNA(VLOOKUP($B52,Area_EM_90,Seq!J$1,FALSE)),".",VLOOKUP($B52,Area_EM_90,Seq!J$1,FALSE))</f>
        <v>.</v>
      </c>
      <c r="HH52" s="9" t="str">
        <f>IF(ISNA(VLOOKUP($B52,Area_EM_00,Seq!C$1,FALSE)),".",VLOOKUP($B52,Area_EM_00,Seq!C$1,FALSE))</f>
        <v>.</v>
      </c>
      <c r="HI52" s="9" t="str">
        <f>IF(ISNA(VLOOKUP($B52,Area_EM_00,Seq!D$1,FALSE)),".",VLOOKUP($B52,Area_EM_00,Seq!D$1,FALSE))</f>
        <v>.</v>
      </c>
      <c r="HJ52" s="9" t="str">
        <f>IF(ISNA(VLOOKUP($B52,Area_EM_00,Seq!E$1,FALSE)),".",VLOOKUP($B52,Area_EM_00,Seq!E$1,FALSE))</f>
        <v>.</v>
      </c>
      <c r="HK52" s="9" t="str">
        <f>IF(ISNA(VLOOKUP($B52,Area_EM_00,Seq!F$1,FALSE)),".",VLOOKUP($B52,Area_EM_00,Seq!F$1,FALSE))</f>
        <v>.</v>
      </c>
      <c r="HL52" s="9" t="str">
        <f>IF(ISNA(VLOOKUP($B52,Area_EM_00,Seq!G$1,FALSE)),".",VLOOKUP($B52,Area_EM_00,Seq!G$1,FALSE))</f>
        <v>.</v>
      </c>
      <c r="HM52" s="9" t="str">
        <f>IF(ISNA(VLOOKUP($B52,Area_EM_00,Seq!H$1,FALSE)),".",VLOOKUP($B52,Area_EM_00,Seq!H$1,FALSE))</f>
        <v>.</v>
      </c>
      <c r="HN52" s="9" t="str">
        <f>IF(ISNA(VLOOKUP($B52,Area_EM_00,Seq!I$1,FALSE)),".",VLOOKUP($B52,Area_EM_00,Seq!I$1,FALSE))</f>
        <v>.</v>
      </c>
      <c r="HO52" s="9" t="str">
        <f>IF(ISNA(VLOOKUP($B52,Area_EM_00,Seq!J$1,FALSE)),".",VLOOKUP($B52,Area_EM_00,Seq!J$1,FALSE))</f>
        <v>.</v>
      </c>
      <c r="HQ52" s="27"/>
      <c r="HR52" s="9">
        <f>IFERROR(VLOOKUP($B52,AREA_EM3_60_00,Seq!E$1,FALSE),".")</f>
        <v>7</v>
      </c>
      <c r="HS52" s="9">
        <f>IFERROR(VLOOKUP($B52,AREA_EM3_60_00,Seq!F$1,FALSE),".")</f>
        <v>11</v>
      </c>
      <c r="HT52" s="9">
        <f>IFERROR(VLOOKUP($B52,AREA_EM3_60_00,Seq!G$1,FALSE),".")</f>
        <v>14</v>
      </c>
      <c r="HU52" s="9">
        <f>IFERROR(VLOOKUP($B52,AREA_EM3_10,Seq!B$1,FALSE),".")</f>
        <v>0</v>
      </c>
      <c r="HV52" s="9">
        <f t="shared" si="41"/>
        <v>340023</v>
      </c>
      <c r="HW52" s="9">
        <f t="shared" si="42"/>
        <v>560279</v>
      </c>
      <c r="HX52" s="9">
        <f t="shared" si="43"/>
        <v>729561</v>
      </c>
      <c r="HY52" s="9">
        <f t="shared" si="44"/>
        <v>888716</v>
      </c>
    </row>
    <row r="53" spans="1:233">
      <c r="A53" s="25" t="s">
        <v>2906</v>
      </c>
      <c r="B53" s="26" t="str">
        <f t="shared" si="0"/>
        <v>CentralAfrican</v>
      </c>
      <c r="C53" s="166" t="s">
        <v>1380</v>
      </c>
      <c r="D53" s="27">
        <f>VLOOKUP("CHN.NY.GDP.MKTP.KD",AREA_WB_6ATTRS,Seq!B$1,FALSE)/10000</f>
        <v>18294112.043860689</v>
      </c>
      <c r="E53" s="27">
        <f>VLOOKUP("CHN.NY.GDP.MKTP.KD",AREA_WB_6ATTRS,Seq!C$1,FALSE)/10000</f>
        <v>19245405.87014145</v>
      </c>
      <c r="F53" s="27">
        <f>VLOOKUP("CHN.NY.GDP.MKTP.KD",AREA_WB_6ATTRS,Seq!D$1,FALSE)/10000</f>
        <v>20996737.804324333</v>
      </c>
      <c r="G53" s="27">
        <f>VLOOKUP("CHN.NY.GDP.MKTP.KD",AREA_WB_6ATTRS,Seq!E$1,FALSE)/10000</f>
        <v>23285382.224995762</v>
      </c>
      <c r="H53" s="27">
        <f>VLOOKUP("CHN.NY.GDP.MKTP.KD",AREA_WB_6ATTRS,Seq!F$1,FALSE)/10000</f>
        <v>26824760.323195074</v>
      </c>
      <c r="I53" s="27">
        <f>VLOOKUP("CHN.NY.GDP.MKTP.KD",AREA_WB_6ATTRS,Seq!G$1,FALSE)/10000</f>
        <v>30446102.966826372</v>
      </c>
      <c r="J53" s="27">
        <f>VLOOKUP("CHN.NY.GDP.MKTP.KD",AREA_WB_6ATTRS,Seq!H$1,FALSE)/10000</f>
        <v>33125360.027907111</v>
      </c>
      <c r="K53" s="27">
        <f>VLOOKUP("CHN.NY.GDP.MKTP.KD",AREA_WB_6ATTRS,Seq!I$1,FALSE)/10000</f>
        <v>36967901.791144341</v>
      </c>
      <c r="L53" s="27">
        <f>VLOOKUP("CHN.NY.GDP.MKTP.KD",AREA_WB_6ATTRS,Seq!J$1,FALSE)/10000</f>
        <v>41145274.693543643</v>
      </c>
      <c r="M53" s="27">
        <f>VLOOKUP("CHN.NY.GDP.MKTP.KD",AREA_WB_6ATTRS,Seq!K$1,FALSE)/10000</f>
        <v>42832230.955979005</v>
      </c>
      <c r="N53" s="27">
        <f>VLOOKUP("CHN.NY.GDP.MKTP.KD",AREA_WB_6ATTRS,Seq!L$1,FALSE)/10000</f>
        <v>44459855.73230619</v>
      </c>
      <c r="O53" s="27">
        <f>VLOOKUP("CHN.NY.GDP.MKTP.KD",AREA_WB_6ATTRS,Seq!M$1,FALSE)/10000</f>
        <v>48550162.459678344</v>
      </c>
      <c r="P53" s="27">
        <f>VLOOKUP("CHN.NY.GDP.MKTP.KD",AREA_WB_6ATTRS,Seq!N$1,FALSE)/10000</f>
        <v>55444285.528952621</v>
      </c>
      <c r="Q53" s="27">
        <f>VLOOKUP("CHN.NY.GDP.MKTP.KD",AREA_WB_6ATTRS,Seq!O$1,FALSE)/10000</f>
        <v>63206485.503006078</v>
      </c>
      <c r="R53" s="27">
        <f>VLOOKUP("CHN.NY.GDP.MKTP.KD",AREA_WB_6ATTRS,Seq!P$1,FALSE)/10000</f>
        <v>71486535.103899792</v>
      </c>
      <c r="S53" s="27">
        <f>VLOOKUP("CHN.NY.GDP.MKTP.KD",AREA_WB_6ATTRS,Seq!Q$1,FALSE)/10000</f>
        <v>79278567.430224851</v>
      </c>
      <c r="T53" s="27">
        <f>VLOOKUP("CHN.NY.GDP.MKTP.KD",AREA_WB_6ATTRS,Seq!R$1,FALSE)/10000</f>
        <v>87206424.173247412</v>
      </c>
      <c r="U53" s="27">
        <f>VLOOKUP("CHN.NY.GDP.MKTP.KD",AREA_WB_6ATTRS,Seq!S$1,FALSE)/10000</f>
        <v>95316621.621359423</v>
      </c>
      <c r="V53" s="27">
        <f>VLOOKUP("CHN.NY.GDP.MKTP.KD",AREA_WB_6ATTRS,Seq!T$1,FALSE)/10000</f>
        <v>102751318.10782552</v>
      </c>
      <c r="W53" s="27">
        <f>VLOOKUP("CHN.NY.GDP.MKTP.KD",AREA_WB_6ATTRS,Seq!U$1,FALSE)/10000</f>
        <v>110560418.28402025</v>
      </c>
      <c r="X53" s="27">
        <f>VLOOKUP("CHN.NY.GDP.MKTP.KD",AREA_WB_6ATTRS,Seq!V$1,FALSE)/10000</f>
        <v>119847493.41987793</v>
      </c>
      <c r="Y53" s="27">
        <f>VLOOKUP("CHN.NY.GDP.MKTP.KD",AREA_WB_6ATTRS,Seq!W$1,FALSE)/10000</f>
        <v>129794835.37372778</v>
      </c>
      <c r="Z53" s="27">
        <f>VLOOKUP("CHN.NY.GDP.MKTP.KD",AREA_WB_6ATTRS,Seq!X$1,FALSE)/10000</f>
        <v>141606165.392737</v>
      </c>
      <c r="AA53" s="27">
        <f>VLOOKUP("CHN.NY.GDP.MKTP.KD",AREA_WB_6ATTRS,Seq!Y$1,FALSE)/10000</f>
        <v>155766781.9320105</v>
      </c>
      <c r="AB53" s="27">
        <f>VLOOKUP("CHN.NY.GDP.MKTP.KD",AREA_WB_6ATTRS,Seq!Z$1,FALSE)/10000</f>
        <v>171499226.90714428</v>
      </c>
      <c r="AC53" s="27">
        <f>VLOOKUP("CHN.NY.GDP.MKTP.KD",AREA_WB_6ATTRS,Seq!AA$1,FALSE)/10000</f>
        <v>190878639.54765138</v>
      </c>
      <c r="AD53" s="27">
        <f>VLOOKUP("CHN.NY.GDP.MKTP.KD",AREA_WB_6ATTRS,Seq!AB$1,FALSE)/10000</f>
        <v>215120226.77020231</v>
      </c>
      <c r="AE53" s="27">
        <f>VLOOKUP("CHN.NY.GDP.MKTP.KD",AREA_WB_6ATTRS,Seq!AC$1,FALSE)/10000</f>
        <v>245667298.97157177</v>
      </c>
      <c r="AF53" s="27">
        <f>VLOOKUP("CHN.NY.GDP.MKTP.KD",AREA_WB_6ATTRS,Seq!AD$1,FALSE)/10000</f>
        <v>269251359.67284226</v>
      </c>
      <c r="AG53" s="27">
        <f>VLOOKUP("CHN.NY.GDP.MKTP.KD",AREA_WB_6ATTRS,Seq!AE$1,FALSE)/10000</f>
        <v>294022484.76274431</v>
      </c>
      <c r="AH53" s="27">
        <f>VLOOKUP("CHN.NY.GDP.MKTP.KD",AREA_WB_6ATTRS,Seq!AF$1,FALSE)/10000</f>
        <v>324600823.17806971</v>
      </c>
      <c r="AI53" s="27">
        <f>VLOOKUP("CHN.NY.GDP.MKTP.KD",AREA_WB_6ATTRS,Seq!AG$1,FALSE)/10000</f>
        <v>354139498.08727396</v>
      </c>
      <c r="AJ53" s="27"/>
      <c r="AK53" s="27"/>
      <c r="AL53" s="27"/>
      <c r="AM53" s="27"/>
      <c r="AN53" s="27"/>
      <c r="AO53" s="27"/>
      <c r="AP53" s="27">
        <f>IFERROR(VLOOKUP(CONCATENATE($C53, ".NY.GDP.MKTP.KD"),AREA_WB_6ATTRS,Seq!B$1,FALSE)/10000,".")</f>
        <v>73528.040310117256</v>
      </c>
      <c r="AQ53" s="27">
        <f>IFERROR(VLOOKUP(CONCATENATE($C53, ".NY.GDP.MKTP.KD"),AREA_WB_6ATTRS,Seq!C$1,FALSE)/10000,".")</f>
        <v>72392.394242910581</v>
      </c>
      <c r="AR53" s="27">
        <f>IFERROR(VLOOKUP(CONCATENATE($C53, ".NY.GDP.MKTP.KD"),AREA_WB_6ATTRS,Seq!D$1,FALSE)/10000,".")</f>
        <v>77977.992026058419</v>
      </c>
      <c r="AS53" s="27">
        <f>IFERROR(VLOOKUP(CONCATENATE($C53, ".NY.GDP.MKTP.KD"),AREA_WB_6ATTRS,Seq!E$1,FALSE)/10000,".")</f>
        <v>71641.151244040957</v>
      </c>
      <c r="AT53" s="27">
        <f>IFERROR(VLOOKUP(CONCATENATE($C53, ".NY.GDP.MKTP.KD"),AREA_WB_6ATTRS,Seq!F$1,FALSE)/10000,".")</f>
        <v>78433.846445315561</v>
      </c>
      <c r="AU53" s="27">
        <f>IFERROR(VLOOKUP(CONCATENATE($C53, ".NY.GDP.MKTP.KD"),AREA_WB_6ATTRS,Seq!G$1,FALSE)/10000,".")</f>
        <v>81514.162279903743</v>
      </c>
      <c r="AV53" s="27">
        <f>IFERROR(VLOOKUP(CONCATENATE($C53, ".NY.GDP.MKTP.KD"),AREA_WB_6ATTRS,Seq!H$1,FALSE)/10000,".")</f>
        <v>84430.711964823684</v>
      </c>
      <c r="AW53" s="27">
        <f>IFERROR(VLOOKUP(CONCATENATE($C53, ".NY.GDP.MKTP.KD"),AREA_WB_6ATTRS,Seq!I$1,FALSE)/10000,".")</f>
        <v>80260.651092587112</v>
      </c>
      <c r="AX53" s="27">
        <f>IFERROR(VLOOKUP(CONCATENATE($C53, ".NY.GDP.MKTP.KD"),AREA_WB_6ATTRS,Seq!J$1,FALSE)/10000,".")</f>
        <v>81633.327303304992</v>
      </c>
      <c r="AY53" s="27">
        <f>IFERROR(VLOOKUP(CONCATENATE($C53, ".NY.GDP.MKTP.KD"),AREA_WB_6ATTRS,Seq!K$1,FALSE)/10000,".")</f>
        <v>83247.474993779993</v>
      </c>
      <c r="AZ53" s="27">
        <f>IFERROR(VLOOKUP(CONCATENATE($C53, ".NY.GDP.MKTP.KD"),AREA_WB_6ATTRS,Seq!L$1,FALSE)/10000,".")</f>
        <v>81459.61689345738</v>
      </c>
      <c r="BA53" s="27">
        <f>IFERROR(VLOOKUP(CONCATENATE($C53, ".NY.GDP.MKTP.KD"),AREA_WB_6ATTRS,Seq!M$1,FALSE)/10000,".")</f>
        <v>81009.612039011758</v>
      </c>
      <c r="BB53" s="27">
        <f>IFERROR(VLOOKUP(CONCATENATE($C53, ".NY.GDP.MKTP.KD"),AREA_WB_6ATTRS,Seq!N$1,FALSE)/10000,".")</f>
        <v>75805.478098425359</v>
      </c>
      <c r="BC53" s="27">
        <f>IFERROR(VLOOKUP(CONCATENATE($C53, ".NY.GDP.MKTP.KD"),AREA_WB_6ATTRS,Seq!O$1,FALSE)/10000,".")</f>
        <v>76059.536975054638</v>
      </c>
      <c r="BD53" s="27">
        <f>IFERROR(VLOOKUP(CONCATENATE($C53, ".NY.GDP.MKTP.KD"),AREA_WB_6ATTRS,Seq!P$1,FALSE)/10000,".")</f>
        <v>79786.453593550512</v>
      </c>
      <c r="BE53" s="27">
        <f>IFERROR(VLOOKUP(CONCATENATE($C53, ".NY.GDP.MKTP.KD"),AREA_WB_6ATTRS,Seq!Q$1,FALSE)/10000,".")</f>
        <v>85531.080101037529</v>
      </c>
      <c r="BF53" s="27">
        <f>IFERROR(VLOOKUP(CONCATENATE($C53, ".NY.GDP.MKTP.KD"),AREA_WB_6ATTRS,Seq!R$1,FALSE)/10000,".")</f>
        <v>82109.835741526447</v>
      </c>
      <c r="BG53" s="27">
        <f>IFERROR(VLOOKUP(CONCATENATE($C53, ".NY.GDP.MKTP.KD"),AREA_WB_6ATTRS,Seq!S$1,FALSE)/10000,".")</f>
        <v>86461.659202332798</v>
      </c>
      <c r="BH53" s="27">
        <f>IFERROR(VLOOKUP(CONCATENATE($C53, ".NY.GDP.MKTP.KD"),AREA_WB_6ATTRS,Seq!T$1,FALSE)/10000,".")</f>
        <v>90525.35187690398</v>
      </c>
      <c r="BI53" s="27">
        <f>IFERROR(VLOOKUP(CONCATENATE($C53, ".NY.GDP.MKTP.KD"),AREA_WB_6ATTRS,Seq!U$1,FALSE)/10000,".")</f>
        <v>93784.267202052579</v>
      </c>
      <c r="BJ53" s="27">
        <f>IFERROR(VLOOKUP(CONCATENATE($C53, ".NY.GDP.MKTP.KD"),AREA_WB_6ATTRS,Seq!V$1,FALSE)/10000,".")</f>
        <v>95941.305058832411</v>
      </c>
      <c r="BK53" s="27">
        <f>IFERROR(VLOOKUP(CONCATENATE($C53, ".NY.GDP.MKTP.KD"),AREA_WB_6ATTRS,Seq!W$1,FALSE)/10000,".")</f>
        <v>96191.694887459336</v>
      </c>
      <c r="BL53" s="27">
        <f>IFERROR(VLOOKUP(CONCATENATE($C53, ".NY.GDP.MKTP.KD"),AREA_WB_6ATTRS,Seq!X$1,FALSE)/10000,".")</f>
        <v>95631.292647915936</v>
      </c>
      <c r="BM53" s="27">
        <f>IFERROR(VLOOKUP(CONCATENATE($C53, ".NY.GDP.MKTP.KD"),AREA_WB_6ATTRS,Seq!Y$1,FALSE)/10000,".")</f>
        <v>88363.314406674341</v>
      </c>
      <c r="BN53" s="27">
        <f>IFERROR(VLOOKUP(CONCATENATE($C53, ".NY.GDP.MKTP.KD"),AREA_WB_6ATTRS,Seq!Z$1,FALSE)/10000,".")</f>
        <v>89246.94755074101</v>
      </c>
      <c r="BO53" s="27">
        <f>IFERROR(VLOOKUP(CONCATENATE($C53, ".NY.GDP.MKTP.KD"),AREA_WB_6ATTRS,Seq!AA$1,FALSE)/10000,".")</f>
        <v>91388.874291958899</v>
      </c>
      <c r="BP53" s="27">
        <f>IFERROR(VLOOKUP(CONCATENATE($C53, ".NY.GDP.MKTP.KD"),AREA_WB_6ATTRS,Seq!AB$1,FALSE)/10000,".")</f>
        <v>94861.651515053367</v>
      </c>
      <c r="BQ53" s="27">
        <f>IFERROR(VLOOKUP(CONCATENATE($C53, ".NY.GDP.MKTP.KD"),AREA_WB_6ATTRS,Seq!AC$1,FALSE)/10000,".")</f>
        <v>98371.532621110295</v>
      </c>
      <c r="BR53" s="27">
        <f>IFERROR(VLOOKUP(CONCATENATE($C53, ".NY.GDP.MKTP.KD"),AREA_WB_6ATTRS,Seq!AD$1,FALSE)/10000,".")</f>
        <v>100338.96327353251</v>
      </c>
      <c r="BS53" s="27">
        <f>IFERROR(VLOOKUP(CONCATENATE($C53, ".NY.GDP.MKTP.KD"),AREA_WB_6ATTRS,Seq!AE$1,FALSE)/10000,".")</f>
        <v>102044.72564918255</v>
      </c>
      <c r="BT53" s="27">
        <f>IFERROR(VLOOKUP(CONCATENATE($C53, ".NY.GDP.MKTP.KD"),AREA_WB_6ATTRS,Seq!AF$1,FALSE)/10000,".")</f>
        <v>105412.20159560557</v>
      </c>
      <c r="BU53" s="27">
        <f>IFERROR(VLOOKUP(CONCATENATE($C53, ".NY.GDP.MKTP.KD"),AREA_WB_6ATTRS,Seq!AG$1,FALSE)/10000,".")</f>
        <v>108679.97984506936</v>
      </c>
      <c r="BV53" s="27"/>
      <c r="BW53" s="27"/>
      <c r="BX53" s="27"/>
      <c r="BY53" s="27"/>
      <c r="BZ53" s="27"/>
      <c r="CA53" s="27"/>
      <c r="CB53" s="27"/>
      <c r="CC53" s="27">
        <f>CNPop!A$48</f>
        <v>5.0000000000000001E-3</v>
      </c>
      <c r="CD53" s="27">
        <f>CNPop!B$48</f>
        <v>6.0000000000000001E-3</v>
      </c>
      <c r="CE53" s="27">
        <f>CNPop!C$48</f>
        <v>6.0000000000000001E-3</v>
      </c>
      <c r="CF53" s="27">
        <f>CNPop!D$48</f>
        <v>7.0000000000000001E-3</v>
      </c>
      <c r="CG53" s="27">
        <f>CNPop!E$48</f>
        <v>7.0000000000000001E-3</v>
      </c>
      <c r="CH53" s="27">
        <f>CNPop!F$48</f>
        <v>8.0000000000000002E-3</v>
      </c>
      <c r="CI53" s="27">
        <f>CNPop!G$48</f>
        <v>8.9999999999999993E-3</v>
      </c>
      <c r="CJ53" s="27">
        <f>CNPop!H$48</f>
        <v>0.01</v>
      </c>
      <c r="CK53" s="27">
        <f>CNPop!I$48</f>
        <v>1.0999999999999999E-2</v>
      </c>
      <c r="CL53" s="27">
        <f>CNPop!J$48</f>
        <v>1.2E-2</v>
      </c>
      <c r="CM53" s="27">
        <f>CNPop!K$48</f>
        <v>1.4E-2</v>
      </c>
      <c r="CN53" s="27">
        <f>CNPop!L$48</f>
        <v>1.6E-2</v>
      </c>
      <c r="CO53" s="27">
        <f>CNPop!M$48</f>
        <v>1.7000000000000001E-2</v>
      </c>
      <c r="CP53" s="27">
        <f>CNPop!N$48</f>
        <v>1.9E-2</v>
      </c>
      <c r="CQ53" s="27">
        <f>CNPop!O$48</f>
        <v>2.1000000000000001E-2</v>
      </c>
      <c r="CR53" s="27">
        <f>CNPop!P$48</f>
        <v>2.3E-2</v>
      </c>
      <c r="CS53" s="27">
        <f>CNPop!Q$48</f>
        <v>2.5999999999999999E-2</v>
      </c>
      <c r="CT53" s="27">
        <f>CNPop!R$48</f>
        <v>2.8000000000000001E-2</v>
      </c>
      <c r="CU53" s="27">
        <f>CNPop!S$48</f>
        <v>0.03</v>
      </c>
      <c r="CV53" s="27">
        <f>CNPop!T$48</f>
        <v>3.3000000000000002E-2</v>
      </c>
      <c r="CW53" s="27">
        <f>CNPop!U$48</f>
        <v>3.5999999999999997E-2</v>
      </c>
      <c r="CX53" s="27">
        <f>CNPop!V$48</f>
        <v>3.9E-2</v>
      </c>
      <c r="CY53" s="27">
        <f>CNPop!W$48</f>
        <v>4.2000000000000003E-2</v>
      </c>
      <c r="CZ53" s="27">
        <f>CNPop!X$48</f>
        <v>4.4999999999999998E-2</v>
      </c>
      <c r="DA53" s="27">
        <f>CNPop!Y$48</f>
        <v>4.9000000000000002E-2</v>
      </c>
      <c r="DB53" s="27">
        <f>CNPop!Z$48</f>
        <v>5.1999999999999998E-2</v>
      </c>
      <c r="DC53" s="27">
        <f>CNPop!AA$48</f>
        <v>5.6000000000000001E-2</v>
      </c>
      <c r="DD53" s="27">
        <f>CNPop!AB$48</f>
        <v>0.06</v>
      </c>
      <c r="DE53" s="27">
        <f>CNPop!AC$48</f>
        <v>6.3E-2</v>
      </c>
      <c r="DF53" s="27">
        <f>CNPop!AD$48</f>
        <v>6.8000000000000005E-2</v>
      </c>
      <c r="DG53" s="27">
        <f>CNPop!AE$48</f>
        <v>7.1999999999999995E-2</v>
      </c>
      <c r="DH53" s="27">
        <f>CNPop!AF$48</f>
        <v>7.5999999999999998E-2</v>
      </c>
      <c r="DI53" s="27">
        <f>CNPop!AG$48</f>
        <v>8.1000000000000003E-2</v>
      </c>
      <c r="DJ53" s="27">
        <f>CNPop!AH$48</f>
        <v>8.5000000000000006E-2</v>
      </c>
      <c r="DK53" s="27">
        <f>CNPop!AI$48</f>
        <v>0.09</v>
      </c>
      <c r="DL53" s="27">
        <f>CNPop!AJ$48</f>
        <v>9.5000000000000001E-2</v>
      </c>
      <c r="DM53" s="27">
        <f>CNPop!AK$48</f>
        <v>0.1</v>
      </c>
      <c r="DN53" s="27"/>
      <c r="DO53" s="27" t="str">
        <f t="shared" si="54"/>
        <v>.</v>
      </c>
      <c r="DP53" s="27" t="str">
        <f t="shared" si="55"/>
        <v>.</v>
      </c>
      <c r="DQ53" s="27" t="str">
        <f t="shared" si="56"/>
        <v>.</v>
      </c>
      <c r="DR53" s="27" t="str">
        <f t="shared" si="57"/>
        <v>.</v>
      </c>
      <c r="DS53" s="27" t="str">
        <f t="shared" si="58"/>
        <v>.</v>
      </c>
      <c r="DT53" s="27" t="str">
        <f t="shared" si="59"/>
        <v>.</v>
      </c>
      <c r="DU53" s="27" t="str">
        <f t="shared" si="60"/>
        <v>.</v>
      </c>
      <c r="DV53" s="27" t="str">
        <f t="shared" si="61"/>
        <v>.</v>
      </c>
      <c r="DW53" s="27" t="str">
        <f t="shared" si="62"/>
        <v>.</v>
      </c>
      <c r="DX53" s="27" t="str">
        <f t="shared" si="63"/>
        <v>.</v>
      </c>
      <c r="DY53" s="27" t="str">
        <f t="shared" si="64"/>
        <v>.</v>
      </c>
      <c r="DZ53" s="27" t="str">
        <f t="shared" si="65"/>
        <v>.</v>
      </c>
      <c r="EA53" s="27" t="str">
        <f t="shared" si="66"/>
        <v>.</v>
      </c>
      <c r="EB53" s="27" t="str">
        <f t="shared" si="67"/>
        <v>.</v>
      </c>
      <c r="EC53" s="27" t="str">
        <f t="shared" si="68"/>
        <v>.</v>
      </c>
      <c r="ED53" s="27" t="str">
        <f t="shared" si="69"/>
        <v>.</v>
      </c>
      <c r="EE53" s="27" t="str">
        <f t="shared" si="70"/>
        <v>.</v>
      </c>
      <c r="EF53" s="27" t="str">
        <f t="shared" si="71"/>
        <v>.</v>
      </c>
      <c r="EG53" s="27" t="str">
        <f t="shared" si="72"/>
        <v>.</v>
      </c>
      <c r="EH53" s="27" t="str">
        <f t="shared" si="73"/>
        <v>.</v>
      </c>
      <c r="EI53" s="27" t="str">
        <f t="shared" si="74"/>
        <v>.</v>
      </c>
      <c r="EJ53" s="27" t="str">
        <f t="shared" si="75"/>
        <v>.</v>
      </c>
      <c r="EK53" s="27" t="str">
        <f t="shared" si="76"/>
        <v>.</v>
      </c>
      <c r="EL53" s="27" t="str">
        <f t="shared" si="77"/>
        <v>.</v>
      </c>
      <c r="EM53" s="27" t="str">
        <f t="shared" si="78"/>
        <v>.</v>
      </c>
      <c r="EN53" s="27" t="str">
        <f t="shared" si="79"/>
        <v>.</v>
      </c>
      <c r="EO53" s="27" t="str">
        <f t="shared" si="80"/>
        <v>.</v>
      </c>
      <c r="EP53" s="27" t="str">
        <f t="shared" si="37"/>
        <v>.</v>
      </c>
      <c r="EQ53" s="27" t="str">
        <f t="shared" si="38"/>
        <v>.</v>
      </c>
      <c r="ER53" s="27" t="str">
        <f t="shared" si="89"/>
        <v>.</v>
      </c>
      <c r="ES53" s="27" t="str">
        <f t="shared" si="89"/>
        <v>.</v>
      </c>
      <c r="ET53" s="27" t="str">
        <f t="shared" si="89"/>
        <v>.</v>
      </c>
      <c r="EU53" s="27"/>
      <c r="EV53" s="27"/>
      <c r="EW53" s="27"/>
      <c r="EX53" s="27"/>
      <c r="EY53" s="27"/>
      <c r="EZ53" s="27" t="str">
        <f>IFERROR(VLOOKUP(CONCATENATE($C53,".SL.TLF.TERT.ZS"),AREA_WB_6ATTRS,Seq!B$1,FALSE)/100,".")</f>
        <v>.</v>
      </c>
      <c r="FA53" s="27" t="str">
        <f>IFERROR(VLOOKUP(CONCATENATE($C53,".SL.TLF.TERT.ZS"),AREA_WB_6ATTRS,Seq!C$1,FALSE)/100,".")</f>
        <v>.</v>
      </c>
      <c r="FB53" s="27" t="str">
        <f>IFERROR(VLOOKUP(CONCATENATE($C53,".SL.TLF.TERT.ZS"),AREA_WB_6ATTRS,Seq!D$1,FALSE)/100,".")</f>
        <v>.</v>
      </c>
      <c r="FC53" s="27" t="str">
        <f>IFERROR(VLOOKUP(CONCATENATE($C53,".SL.TLF.TERT.ZS"),AREA_WB_6ATTRS,Seq!E$1,FALSE)/100,".")</f>
        <v>.</v>
      </c>
      <c r="FD53" s="27" t="str">
        <f>IFERROR(VLOOKUP(CONCATENATE($C53,".SL.TLF.TERT.ZS"),AREA_WB_6ATTRS,Seq!F$1,FALSE)/100,".")</f>
        <v>.</v>
      </c>
      <c r="FE53" s="27" t="str">
        <f>IFERROR(VLOOKUP(CONCATENATE($C53,".SL.TLF.TERT.ZS"),AREA_WB_6ATTRS,Seq!G$1,FALSE)/100,".")</f>
        <v>.</v>
      </c>
      <c r="FF53" s="27" t="str">
        <f>IFERROR(VLOOKUP(CONCATENATE($C53,".SL.TLF.TERT.ZS"),AREA_WB_6ATTRS,Seq!H$1,FALSE)/100,".")</f>
        <v>.</v>
      </c>
      <c r="FG53" s="27" t="str">
        <f>IFERROR(VLOOKUP(CONCATENATE($C53,".SL.TLF.TERT.ZS"),AREA_WB_6ATTRS,Seq!I$1,FALSE)/100,".")</f>
        <v>.</v>
      </c>
      <c r="FH53" s="27" t="str">
        <f>IFERROR(VLOOKUP(CONCATENATE($C53,".SL.TLF.TERT.ZS"),AREA_WB_6ATTRS,Seq!J$1,FALSE)/100,".")</f>
        <v>.</v>
      </c>
      <c r="FI53" s="27" t="str">
        <f>IFERROR(VLOOKUP(CONCATENATE($C53,".SL.TLF.TERT.ZS"),AREA_WB_6ATTRS,Seq!K$1,FALSE)/100,".")</f>
        <v>.</v>
      </c>
      <c r="FJ53" s="27" t="str">
        <f>IFERROR(VLOOKUP(CONCATENATE($C53,".SL.TLF.TERT.ZS"),AREA_WB_6ATTRS,Seq!L$1,FALSE)/100,".")</f>
        <v>.</v>
      </c>
      <c r="FK53" s="27" t="str">
        <f>IFERROR(VLOOKUP(CONCATENATE($C53,".SL.TLF.TERT.ZS"),AREA_WB_6ATTRS,Seq!M$1,FALSE)/100,".")</f>
        <v>.</v>
      </c>
      <c r="FL53" s="27" t="str">
        <f>IFERROR(VLOOKUP(CONCATENATE($C53,".SL.TLF.TERT.ZS"),AREA_WB_6ATTRS,Seq!N$1,FALSE)/100,".")</f>
        <v>.</v>
      </c>
      <c r="FM53" s="27" t="str">
        <f>IFERROR(VLOOKUP(CONCATENATE($C53,".SL.TLF.TERT.ZS"),AREA_WB_6ATTRS,Seq!O$1,FALSE)/100,".")</f>
        <v>.</v>
      </c>
      <c r="FN53" s="27" t="str">
        <f>IFERROR(VLOOKUP(CONCATENATE($C53,".SL.TLF.TERT.ZS"),AREA_WB_6ATTRS,Seq!P$1,FALSE)/100,".")</f>
        <v>.</v>
      </c>
      <c r="FO53" s="27" t="str">
        <f>IFERROR(VLOOKUP(CONCATENATE($C53,".SL.TLF.TERT.ZS"),AREA_WB_6ATTRS,Seq!Q$1,FALSE)/100,".")</f>
        <v>.</v>
      </c>
      <c r="FP53" s="27" t="str">
        <f>IFERROR(VLOOKUP(CONCATENATE($C53,".SL.TLF.TERT.ZS"),AREA_WB_6ATTRS,Seq!R$1,FALSE)/100,".")</f>
        <v>.</v>
      </c>
      <c r="FQ53" s="27" t="str">
        <f>IFERROR(VLOOKUP(CONCATENATE($C53,".SL.TLF.TERT.ZS"),AREA_WB_6ATTRS,Seq!S$1,FALSE)/100,".")</f>
        <v>.</v>
      </c>
      <c r="FR53" s="27" t="str">
        <f>IFERROR(VLOOKUP(CONCATENATE($C53,".SL.TLF.TERT.ZS"),AREA_WB_6ATTRS,Seq!T$1,FALSE)/100,".")</f>
        <v>.</v>
      </c>
      <c r="FS53" s="27" t="str">
        <f>IFERROR(VLOOKUP(CONCATENATE($C53,".SL.TLF.TERT.ZS"),AREA_WB_6ATTRS,Seq!U$1,FALSE)/100,".")</f>
        <v>.</v>
      </c>
      <c r="FT53" s="27" t="str">
        <f>IFERROR(VLOOKUP(CONCATENATE($C53,".SL.TLF.TERT.ZS"),AREA_WB_6ATTRS,Seq!V$1,FALSE)/100,".")</f>
        <v>.</v>
      </c>
      <c r="FU53" s="27" t="str">
        <f>IFERROR(VLOOKUP(CONCATENATE($C53,".SL.TLF.TERT.ZS"),AREA_WB_6ATTRS,Seq!W$1,FALSE)/100,".")</f>
        <v>.</v>
      </c>
      <c r="FV53" s="27" t="str">
        <f>IFERROR(VLOOKUP(CONCATENATE($C53,".SL.TLF.TERT.ZS"),AREA_WB_6ATTRS,Seq!X$1,FALSE)/100,".")</f>
        <v>.</v>
      </c>
      <c r="FW53" s="27" t="str">
        <f>IFERROR(VLOOKUP(CONCATENATE($C53,".SL.TLF.TERT.ZS"),AREA_WB_6ATTRS,Seq!Y$1,FALSE)/100,".")</f>
        <v>.</v>
      </c>
      <c r="FX53" s="27" t="str">
        <f>IFERROR(VLOOKUP(CONCATENATE($C53,".SL.TLF.TERT.ZS"),AREA_WB_6ATTRS,Seq!Z$1,FALSE)/100,".")</f>
        <v>.</v>
      </c>
      <c r="FY53" s="27" t="str">
        <f>IFERROR(VLOOKUP(CONCATENATE($C53,".SL.TLF.TERT.ZS"),AREA_WB_6ATTRS,Seq!AA$1,FALSE)/100,".")</f>
        <v>.</v>
      </c>
      <c r="FZ53" s="27" t="str">
        <f>IFERROR(VLOOKUP(CONCATENATE($C53,".SL.TLF.TERT.ZS"),AREA_WB_6ATTRS,Seq!AB$1,FALSE)/100,".")</f>
        <v>.</v>
      </c>
      <c r="GA53" s="27" t="str">
        <f>IFERROR(VLOOKUP(CONCATENATE($C53,".SL.TLF.TERT.ZS"),AREA_WB_6ATTRS,Seq!AC$1,FALSE)/100,".")</f>
        <v>.</v>
      </c>
      <c r="GB53" s="27" t="str">
        <f>IFERROR(VLOOKUP(CONCATENATE($C53,".SL.TLF.TERT.ZS"),AREA_WB_6ATTRS,Seq!AD$1,FALSE)/100,".")</f>
        <v>.</v>
      </c>
      <c r="GC53" s="27" t="str">
        <f>IFERROR(VLOOKUP(CONCATENATE($C53,".SL.TLF.TERT.ZS"),AREA_WB_6ATTRS,Seq!AE$1,FALSE)/100,".")</f>
        <v>.</v>
      </c>
      <c r="GD53" s="27" t="str">
        <f>IFERROR(VLOOKUP(CONCATENATE($C53,".SL.TLF.TERT.ZS"),AREA_WB_6ATTRS,Seq!AF$1,FALSE)/100,".")</f>
        <v>.</v>
      </c>
      <c r="GE53" s="27" t="str">
        <f>IFERROR(VLOOKUP(CONCATENATE($C53,".SL.TLF.TERT.ZS"),AREA_WB_6ATTRS,Seq!AG$1,FALSE)/100,".")</f>
        <v>.</v>
      </c>
      <c r="GF53" s="27" t="str">
        <f>IFERROR(VLOOKUP(CONCATENATE($C53,".SL.TLF.TERT.ZS"),AREA_WB_6ATTRS,Seq!AH$1,FALSE)/100,".")</f>
        <v>.</v>
      </c>
      <c r="GG53" s="27" t="str">
        <f>IFERROR(VLOOKUP(CONCATENATE($C53,".SL.TLF.TERT.ZS"),AREA_WB_6ATTRS,Seq!AI$1,FALSE)/100,".")</f>
        <v>.</v>
      </c>
      <c r="GH53" s="27" t="str">
        <f>IFERROR(VLOOKUP(CONCATENATE($C53,".SL.TLF.TERT.ZS"),AREA_WB_6ATTRS,Seq!AJ$1,FALSE)/100,".")</f>
        <v>.</v>
      </c>
      <c r="GI53" s="27" t="str">
        <f>IFERROR(VLOOKUP(CONCATENATE($C53,".SL.TLF.TERT.ZS"),AREA_WB_6ATTRS,Seq!AK$1,FALSE)/100,".")</f>
        <v>.</v>
      </c>
      <c r="GJ53" s="27" t="str">
        <f>IFERROR(VLOOKUP(CONCATENATE($C53,".SL.TLF.TERT.ZS"),AREA_WB_6ATTRS,Seq!AL$1,FALSE)/100,".")</f>
        <v>.</v>
      </c>
      <c r="GK53" s="27"/>
      <c r="GL53" s="27"/>
      <c r="GM53" s="27" t="str">
        <f t="shared" si="81"/>
        <v>.</v>
      </c>
      <c r="GN53" s="27" t="str">
        <f t="shared" si="82"/>
        <v>.</v>
      </c>
      <c r="GO53" s="27" t="str">
        <f t="shared" si="40"/>
        <v>.</v>
      </c>
      <c r="GP53" s="27"/>
      <c r="GQ53" s="9" t="str">
        <f>IF(VLOOKUP($B53,EM_80!$B$1:$C$201,2,FALSE)&gt;0,VLOOKUP($B53,EM_80!$B$1:$C$201,2,FALSE),".")</f>
        <v>.</v>
      </c>
      <c r="GR53" s="9" t="str">
        <f t="shared" si="83"/>
        <v>.</v>
      </c>
      <c r="GS53" s="9" t="str">
        <f t="shared" si="31"/>
        <v>.</v>
      </c>
      <c r="GU53">
        <f t="shared" si="84"/>
        <v>2268768</v>
      </c>
      <c r="GV53">
        <f t="shared" si="85"/>
        <v>2928464</v>
      </c>
      <c r="GW53">
        <f t="shared" si="86"/>
        <v>3745727</v>
      </c>
      <c r="GX53">
        <f t="shared" si="87"/>
        <v>4401051</v>
      </c>
      <c r="GZ53" s="9" t="str">
        <f>IF(ISNA(VLOOKUP($B53,Area_EM_90,Seq!C$1,FALSE)),".",VLOOKUP($B53,Area_EM_90,Seq!C$1,FALSE))</f>
        <v>.</v>
      </c>
      <c r="HA53" s="9" t="str">
        <f>IF(ISNA(VLOOKUP($B53,Area_EM_90,Seq!D$1,FALSE)),".",VLOOKUP($B53,Area_EM_90,Seq!D$1,FALSE))</f>
        <v>.</v>
      </c>
      <c r="HB53" s="9" t="str">
        <f>IF(ISNA(VLOOKUP($B53,Area_EM_90,Seq!E$1,FALSE)),".",VLOOKUP($B53,Area_EM_90,Seq!E$1,FALSE))</f>
        <v>.</v>
      </c>
      <c r="HC53" s="9" t="str">
        <f>IF(ISNA(VLOOKUP($B53,Area_EM_90,Seq!F$1,FALSE)),".",VLOOKUP($B53,Area_EM_90,Seq!F$1,FALSE))</f>
        <v>.</v>
      </c>
      <c r="HD53" s="9" t="str">
        <f>IF(ISNA(VLOOKUP($B53,Area_EM_90,Seq!G$1,FALSE)),".",VLOOKUP($B53,Area_EM_90,Seq!G$1,FALSE))</f>
        <v>.</v>
      </c>
      <c r="HE53" s="9" t="str">
        <f>IF(ISNA(VLOOKUP($B53,Area_EM_90,Seq!H$1,FALSE)),".",VLOOKUP($B53,Area_EM_90,Seq!H$1,FALSE))</f>
        <v>.</v>
      </c>
      <c r="HF53" s="9" t="str">
        <f>IF(ISNA(VLOOKUP($B53,Area_EM_90,Seq!I$1,FALSE)),".",VLOOKUP($B53,Area_EM_90,Seq!I$1,FALSE))</f>
        <v>.</v>
      </c>
      <c r="HG53" s="9" t="str">
        <f>IF(ISNA(VLOOKUP($B53,Area_EM_90,Seq!J$1,FALSE)),".",VLOOKUP($B53,Area_EM_90,Seq!J$1,FALSE))</f>
        <v>.</v>
      </c>
      <c r="HH53" s="9" t="str">
        <f>IF(ISNA(VLOOKUP($B53,Area_EM_00,Seq!C$1,FALSE)),".",VLOOKUP($B53,Area_EM_00,Seq!C$1,FALSE))</f>
        <v>.</v>
      </c>
      <c r="HI53" s="9" t="str">
        <f>IF(ISNA(VLOOKUP($B53,Area_EM_00,Seq!D$1,FALSE)),".",VLOOKUP($B53,Area_EM_00,Seq!D$1,FALSE))</f>
        <v>.</v>
      </c>
      <c r="HJ53" s="9" t="str">
        <f>IF(ISNA(VLOOKUP($B53,Area_EM_00,Seq!E$1,FALSE)),".",VLOOKUP($B53,Area_EM_00,Seq!E$1,FALSE))</f>
        <v>.</v>
      </c>
      <c r="HK53" s="9" t="str">
        <f>IF(ISNA(VLOOKUP($B53,Area_EM_00,Seq!F$1,FALSE)),".",VLOOKUP($B53,Area_EM_00,Seq!F$1,FALSE))</f>
        <v>.</v>
      </c>
      <c r="HL53" s="9" t="str">
        <f>IF(ISNA(VLOOKUP($B53,Area_EM_00,Seq!G$1,FALSE)),".",VLOOKUP($B53,Area_EM_00,Seq!G$1,FALSE))</f>
        <v>.</v>
      </c>
      <c r="HM53" s="9" t="str">
        <f>IF(ISNA(VLOOKUP($B53,Area_EM_00,Seq!H$1,FALSE)),".",VLOOKUP($B53,Area_EM_00,Seq!H$1,FALSE))</f>
        <v>.</v>
      </c>
      <c r="HN53" s="9" t="str">
        <f>IF(ISNA(VLOOKUP($B53,Area_EM_00,Seq!I$1,FALSE)),".",VLOOKUP($B53,Area_EM_00,Seq!I$1,FALSE))</f>
        <v>.</v>
      </c>
      <c r="HO53" s="9" t="str">
        <f>IF(ISNA(VLOOKUP($B53,Area_EM_00,Seq!J$1,FALSE)),".",VLOOKUP($B53,Area_EM_00,Seq!J$1,FALSE))</f>
        <v>.</v>
      </c>
      <c r="HQ53" s="27"/>
      <c r="HR53" s="9" t="str">
        <f>IFERROR(VLOOKUP($B53,AREA_EM3_60_00,Seq!E$1,FALSE),".")</f>
        <v>.</v>
      </c>
      <c r="HS53" s="9" t="str">
        <f>IFERROR(VLOOKUP($B53,AREA_EM3_60_00,Seq!F$1,FALSE),".")</f>
        <v>.</v>
      </c>
      <c r="HT53" s="9" t="str">
        <f>IFERROR(VLOOKUP($B53,AREA_EM3_60_00,Seq!G$1,FALSE),".")</f>
        <v>.</v>
      </c>
      <c r="HU53" s="9" t="str">
        <f>IFERROR(VLOOKUP($B53,AREA_EM3_10,Seq!B$1,FALSE),".")</f>
        <v>.</v>
      </c>
      <c r="HV53" s="9">
        <f t="shared" si="41"/>
        <v>2268768</v>
      </c>
      <c r="HW53" s="9">
        <f t="shared" si="42"/>
        <v>2928464</v>
      </c>
      <c r="HX53" s="9">
        <f t="shared" si="43"/>
        <v>3745727</v>
      </c>
      <c r="HY53" s="9">
        <f t="shared" si="44"/>
        <v>4401051</v>
      </c>
    </row>
    <row r="54" spans="1:233">
      <c r="A54" s="25" t="s">
        <v>2410</v>
      </c>
      <c r="B54" s="26" t="str">
        <f t="shared" si="0"/>
        <v>Egypt</v>
      </c>
      <c r="C54" s="166" t="s">
        <v>1403</v>
      </c>
      <c r="D54" s="27">
        <f>VLOOKUP("CHN.NY.GDP.MKTP.KD",AREA_WB_6ATTRS,Seq!B$1,FALSE)/10000</f>
        <v>18294112.043860689</v>
      </c>
      <c r="E54" s="27">
        <f>VLOOKUP("CHN.NY.GDP.MKTP.KD",AREA_WB_6ATTRS,Seq!C$1,FALSE)/10000</f>
        <v>19245405.87014145</v>
      </c>
      <c r="F54" s="27">
        <f>VLOOKUP("CHN.NY.GDP.MKTP.KD",AREA_WB_6ATTRS,Seq!D$1,FALSE)/10000</f>
        <v>20996737.804324333</v>
      </c>
      <c r="G54" s="27">
        <f>VLOOKUP("CHN.NY.GDP.MKTP.KD",AREA_WB_6ATTRS,Seq!E$1,FALSE)/10000</f>
        <v>23285382.224995762</v>
      </c>
      <c r="H54" s="27">
        <f>VLOOKUP("CHN.NY.GDP.MKTP.KD",AREA_WB_6ATTRS,Seq!F$1,FALSE)/10000</f>
        <v>26824760.323195074</v>
      </c>
      <c r="I54" s="27">
        <f>VLOOKUP("CHN.NY.GDP.MKTP.KD",AREA_WB_6ATTRS,Seq!G$1,FALSE)/10000</f>
        <v>30446102.966826372</v>
      </c>
      <c r="J54" s="27">
        <f>VLOOKUP("CHN.NY.GDP.MKTP.KD",AREA_WB_6ATTRS,Seq!H$1,FALSE)/10000</f>
        <v>33125360.027907111</v>
      </c>
      <c r="K54" s="27">
        <f>VLOOKUP("CHN.NY.GDP.MKTP.KD",AREA_WB_6ATTRS,Seq!I$1,FALSE)/10000</f>
        <v>36967901.791144341</v>
      </c>
      <c r="L54" s="27">
        <f>VLOOKUP("CHN.NY.GDP.MKTP.KD",AREA_WB_6ATTRS,Seq!J$1,FALSE)/10000</f>
        <v>41145274.693543643</v>
      </c>
      <c r="M54" s="27">
        <f>VLOOKUP("CHN.NY.GDP.MKTP.KD",AREA_WB_6ATTRS,Seq!K$1,FALSE)/10000</f>
        <v>42832230.955979005</v>
      </c>
      <c r="N54" s="27">
        <f>VLOOKUP("CHN.NY.GDP.MKTP.KD",AREA_WB_6ATTRS,Seq!L$1,FALSE)/10000</f>
        <v>44459855.73230619</v>
      </c>
      <c r="O54" s="27">
        <f>VLOOKUP("CHN.NY.GDP.MKTP.KD",AREA_WB_6ATTRS,Seq!M$1,FALSE)/10000</f>
        <v>48550162.459678344</v>
      </c>
      <c r="P54" s="27">
        <f>VLOOKUP("CHN.NY.GDP.MKTP.KD",AREA_WB_6ATTRS,Seq!N$1,FALSE)/10000</f>
        <v>55444285.528952621</v>
      </c>
      <c r="Q54" s="27">
        <f>VLOOKUP("CHN.NY.GDP.MKTP.KD",AREA_WB_6ATTRS,Seq!O$1,FALSE)/10000</f>
        <v>63206485.503006078</v>
      </c>
      <c r="R54" s="27">
        <f>VLOOKUP("CHN.NY.GDP.MKTP.KD",AREA_WB_6ATTRS,Seq!P$1,FALSE)/10000</f>
        <v>71486535.103899792</v>
      </c>
      <c r="S54" s="27">
        <f>VLOOKUP("CHN.NY.GDP.MKTP.KD",AREA_WB_6ATTRS,Seq!Q$1,FALSE)/10000</f>
        <v>79278567.430224851</v>
      </c>
      <c r="T54" s="27">
        <f>VLOOKUP("CHN.NY.GDP.MKTP.KD",AREA_WB_6ATTRS,Seq!R$1,FALSE)/10000</f>
        <v>87206424.173247412</v>
      </c>
      <c r="U54" s="27">
        <f>VLOOKUP("CHN.NY.GDP.MKTP.KD",AREA_WB_6ATTRS,Seq!S$1,FALSE)/10000</f>
        <v>95316621.621359423</v>
      </c>
      <c r="V54" s="27">
        <f>VLOOKUP("CHN.NY.GDP.MKTP.KD",AREA_WB_6ATTRS,Seq!T$1,FALSE)/10000</f>
        <v>102751318.10782552</v>
      </c>
      <c r="W54" s="27">
        <f>VLOOKUP("CHN.NY.GDP.MKTP.KD",AREA_WB_6ATTRS,Seq!U$1,FALSE)/10000</f>
        <v>110560418.28402025</v>
      </c>
      <c r="X54" s="27">
        <f>VLOOKUP("CHN.NY.GDP.MKTP.KD",AREA_WB_6ATTRS,Seq!V$1,FALSE)/10000</f>
        <v>119847493.41987793</v>
      </c>
      <c r="Y54" s="27">
        <f>VLOOKUP("CHN.NY.GDP.MKTP.KD",AREA_WB_6ATTRS,Seq!W$1,FALSE)/10000</f>
        <v>129794835.37372778</v>
      </c>
      <c r="Z54" s="27">
        <f>VLOOKUP("CHN.NY.GDP.MKTP.KD",AREA_WB_6ATTRS,Seq!X$1,FALSE)/10000</f>
        <v>141606165.392737</v>
      </c>
      <c r="AA54" s="27">
        <f>VLOOKUP("CHN.NY.GDP.MKTP.KD",AREA_WB_6ATTRS,Seq!Y$1,FALSE)/10000</f>
        <v>155766781.9320105</v>
      </c>
      <c r="AB54" s="27">
        <f>VLOOKUP("CHN.NY.GDP.MKTP.KD",AREA_WB_6ATTRS,Seq!Z$1,FALSE)/10000</f>
        <v>171499226.90714428</v>
      </c>
      <c r="AC54" s="27">
        <f>VLOOKUP("CHN.NY.GDP.MKTP.KD",AREA_WB_6ATTRS,Seq!AA$1,FALSE)/10000</f>
        <v>190878639.54765138</v>
      </c>
      <c r="AD54" s="27">
        <f>VLOOKUP("CHN.NY.GDP.MKTP.KD",AREA_WB_6ATTRS,Seq!AB$1,FALSE)/10000</f>
        <v>215120226.77020231</v>
      </c>
      <c r="AE54" s="27">
        <f>VLOOKUP("CHN.NY.GDP.MKTP.KD",AREA_WB_6ATTRS,Seq!AC$1,FALSE)/10000</f>
        <v>245667298.97157177</v>
      </c>
      <c r="AF54" s="27">
        <f>VLOOKUP("CHN.NY.GDP.MKTP.KD",AREA_WB_6ATTRS,Seq!AD$1,FALSE)/10000</f>
        <v>269251359.67284226</v>
      </c>
      <c r="AG54" s="27">
        <f>VLOOKUP("CHN.NY.GDP.MKTP.KD",AREA_WB_6ATTRS,Seq!AE$1,FALSE)/10000</f>
        <v>294022484.76274431</v>
      </c>
      <c r="AH54" s="27">
        <f>VLOOKUP("CHN.NY.GDP.MKTP.KD",AREA_WB_6ATTRS,Seq!AF$1,FALSE)/10000</f>
        <v>324600823.17806971</v>
      </c>
      <c r="AI54" s="27">
        <f>VLOOKUP("CHN.NY.GDP.MKTP.KD",AREA_WB_6ATTRS,Seq!AG$1,FALSE)/10000</f>
        <v>354139498.08727396</v>
      </c>
      <c r="AJ54" s="27"/>
      <c r="AK54" s="27"/>
      <c r="AL54" s="27"/>
      <c r="AM54" s="27"/>
      <c r="AN54" s="27"/>
      <c r="AO54" s="27"/>
      <c r="AP54" s="27">
        <f>IFERROR(VLOOKUP(CONCATENATE($C54, ".NY.GDP.MKTP.KD"),AREA_WB_6ATTRS,Seq!B$1,FALSE)/10000,".")</f>
        <v>3850634.4421766154</v>
      </c>
      <c r="AQ54" s="27">
        <f>IFERROR(VLOOKUP(CONCATENATE($C54, ".NY.GDP.MKTP.KD"),AREA_WB_6ATTRS,Seq!C$1,FALSE)/10000,".")</f>
        <v>3995267.3865894503</v>
      </c>
      <c r="AR54" s="27">
        <f>IFERROR(VLOOKUP(CONCATENATE($C54, ".NY.GDP.MKTP.KD"),AREA_WB_6ATTRS,Seq!D$1,FALSE)/10000,".")</f>
        <v>4391085.349874313</v>
      </c>
      <c r="AS54" s="27">
        <f>IFERROR(VLOOKUP(CONCATENATE($C54, ".NY.GDP.MKTP.KD"),AREA_WB_6ATTRS,Seq!E$1,FALSE)/10000,".")</f>
        <v>4716075.6999056386</v>
      </c>
      <c r="AT54" s="27">
        <f>IFERROR(VLOOKUP(CONCATENATE($C54, ".NY.GDP.MKTP.KD"),AREA_WB_6ATTRS,Seq!F$1,FALSE)/10000,".")</f>
        <v>5003356.1716720192</v>
      </c>
      <c r="AU54" s="27">
        <f>IFERROR(VLOOKUP(CONCATENATE($C54, ".NY.GDP.MKTP.KD"),AREA_WB_6ATTRS,Seq!G$1,FALSE)/10000,".")</f>
        <v>5333680.2406739211</v>
      </c>
      <c r="AV54" s="27">
        <f>IFERROR(VLOOKUP(CONCATENATE($C54, ".NY.GDP.MKTP.KD"),AREA_WB_6ATTRS,Seq!H$1,FALSE)/10000,".")</f>
        <v>5474840.1321241073</v>
      </c>
      <c r="AW54" s="27">
        <f>IFERROR(VLOOKUP(CONCATENATE($C54, ".NY.GDP.MKTP.KD"),AREA_WB_6ATTRS,Seq!I$1,FALSE)/10000,".")</f>
        <v>5612774.4342985013</v>
      </c>
      <c r="AX54" s="27">
        <f>IFERROR(VLOOKUP(CONCATENATE($C54, ".NY.GDP.MKTP.KD"),AREA_WB_6ATTRS,Seq!J$1,FALSE)/10000,".")</f>
        <v>5910291.8305738736</v>
      </c>
      <c r="AY54" s="27">
        <f>IFERROR(VLOOKUP(CONCATENATE($C54, ".NY.GDP.MKTP.KD"),AREA_WB_6ATTRS,Seq!K$1,FALSE)/10000,".")</f>
        <v>6204173.9159831898</v>
      </c>
      <c r="AZ54" s="27">
        <f>IFERROR(VLOOKUP(CONCATENATE($C54, ".NY.GDP.MKTP.KD"),AREA_WB_6ATTRS,Seq!L$1,FALSE)/10000,".")</f>
        <v>6557920.606403457</v>
      </c>
      <c r="BA54" s="27">
        <f>IFERROR(VLOOKUP(CONCATENATE($C54, ".NY.GDP.MKTP.KD"),AREA_WB_6ATTRS,Seq!M$1,FALSE)/10000,".")</f>
        <v>6628669.9444875102</v>
      </c>
      <c r="BB54" s="27">
        <f>IFERROR(VLOOKUP(CONCATENATE($C54, ".NY.GDP.MKTP.KD"),AREA_WB_6ATTRS,Seq!N$1,FALSE)/10000,".")</f>
        <v>6922452.3386205891</v>
      </c>
      <c r="BC54" s="27">
        <f>IFERROR(VLOOKUP(CONCATENATE($C54, ".NY.GDP.MKTP.KD"),AREA_WB_6ATTRS,Seq!O$1,FALSE)/10000,".")</f>
        <v>7123258.1990543362</v>
      </c>
      <c r="BD54" s="27">
        <f>IFERROR(VLOOKUP(CONCATENATE($C54, ".NY.GDP.MKTP.KD"),AREA_WB_6ATTRS,Seq!P$1,FALSE)/10000,".")</f>
        <v>7406277.512136545</v>
      </c>
      <c r="BE54" s="27">
        <f>IFERROR(VLOOKUP(CONCATENATE($C54, ".NY.GDP.MKTP.KD"),AREA_WB_6ATTRS,Seq!Q$1,FALSE)/10000,".")</f>
        <v>7750110.8924926165</v>
      </c>
      <c r="BF54" s="27">
        <f>IFERROR(VLOOKUP(CONCATENATE($C54, ".NY.GDP.MKTP.KD"),AREA_WB_6ATTRS,Seq!R$1,FALSE)/10000,".")</f>
        <v>8136743.0435978901</v>
      </c>
      <c r="BG54" s="27">
        <f>IFERROR(VLOOKUP(CONCATENATE($C54, ".NY.GDP.MKTP.KD"),AREA_WB_6ATTRS,Seq!S$1,FALSE)/10000,".")</f>
        <v>8583542.3038145378</v>
      </c>
      <c r="BH54" s="27">
        <f>IFERROR(VLOOKUP(CONCATENATE($C54, ".NY.GDP.MKTP.KD"),AREA_WB_6ATTRS,Seq!T$1,FALSE)/10000,".")</f>
        <v>8930005.5775420703</v>
      </c>
      <c r="BI54" s="27">
        <f>IFERROR(VLOOKUP(CONCATENATE($C54, ".NY.GDP.MKTP.KD"),AREA_WB_6ATTRS,Seq!U$1,FALSE)/10000,".")</f>
        <v>9475223.5333477724</v>
      </c>
      <c r="BJ54" s="27">
        <f>IFERROR(VLOOKUP(CONCATENATE($C54, ".NY.GDP.MKTP.KD"),AREA_WB_6ATTRS,Seq!V$1,FALSE)/10000,".")</f>
        <v>9983854.0997320991</v>
      </c>
      <c r="BK54" s="27">
        <f>IFERROR(VLOOKUP(CONCATENATE($C54, ".NY.GDP.MKTP.KD"),AREA_WB_6ATTRS,Seq!W$1,FALSE)/10000,".")</f>
        <v>10336805.872907041</v>
      </c>
      <c r="BL54" s="27">
        <f>IFERROR(VLOOKUP(CONCATENATE($C54, ".NY.GDP.MKTP.KD"),AREA_WB_6ATTRS,Seq!X$1,FALSE)/10000,".")</f>
        <v>10581838.728158394</v>
      </c>
      <c r="BM54" s="27">
        <f>IFERROR(VLOOKUP(CONCATENATE($C54, ".NY.GDP.MKTP.KD"),AREA_WB_6ATTRS,Seq!Y$1,FALSE)/10000,".")</f>
        <v>10919771.620721042</v>
      </c>
      <c r="BN54" s="27">
        <f>IFERROR(VLOOKUP(CONCATENATE($C54, ".NY.GDP.MKTP.KD"),AREA_WB_6ATTRS,Seq!Z$1,FALSE)/10000,".")</f>
        <v>11366616.495226543</v>
      </c>
      <c r="BO54" s="27">
        <f>IFERROR(VLOOKUP(CONCATENATE($C54, ".NY.GDP.MKTP.KD"),AREA_WB_6ATTRS,Seq!AA$1,FALSE)/10000,".")</f>
        <v>11874902.539976232</v>
      </c>
      <c r="BP54" s="27">
        <f>IFERROR(VLOOKUP(CONCATENATE($C54, ".NY.GDP.MKTP.KD"),AREA_WB_6ATTRS,Seq!AB$1,FALSE)/10000,".")</f>
        <v>12687601.6554826</v>
      </c>
      <c r="BQ54" s="27">
        <f>IFERROR(VLOOKUP(CONCATENATE($C54, ".NY.GDP.MKTP.KD"),AREA_WB_6ATTRS,Seq!AC$1,FALSE)/10000,".")</f>
        <v>13586876.965424357</v>
      </c>
      <c r="BR54" s="27">
        <f>IFERROR(VLOOKUP(CONCATENATE($C54, ".NY.GDP.MKTP.KD"),AREA_WB_6ATTRS,Seq!AD$1,FALSE)/10000,".")</f>
        <v>14559192.408841543</v>
      </c>
      <c r="BS54" s="27">
        <f>IFERROR(VLOOKUP(CONCATENATE($C54, ".NY.GDP.MKTP.KD"),AREA_WB_6ATTRS,Seq!AE$1,FALSE)/10000,".")</f>
        <v>15241455.027674612</v>
      </c>
      <c r="BT54" s="27">
        <f>IFERROR(VLOOKUP(CONCATENATE($C54, ".NY.GDP.MKTP.KD"),AREA_WB_6ATTRS,Seq!AF$1,FALSE)/10000,".")</f>
        <v>16025874.616172528</v>
      </c>
      <c r="BU54" s="27">
        <f>IFERROR(VLOOKUP(CONCATENATE($C54, ".NY.GDP.MKTP.KD"),AREA_WB_6ATTRS,Seq!AG$1,FALSE)/10000,".")</f>
        <v>16314340.359263636</v>
      </c>
      <c r="BV54" s="27"/>
      <c r="BW54" s="27"/>
      <c r="BX54" s="27"/>
      <c r="BY54" s="27"/>
      <c r="BZ54" s="27"/>
      <c r="CA54" s="27"/>
      <c r="CB54" s="27"/>
      <c r="CC54" s="27">
        <f>CNPop!A$48</f>
        <v>5.0000000000000001E-3</v>
      </c>
      <c r="CD54" s="27">
        <f>CNPop!B$48</f>
        <v>6.0000000000000001E-3</v>
      </c>
      <c r="CE54" s="27">
        <f>CNPop!C$48</f>
        <v>6.0000000000000001E-3</v>
      </c>
      <c r="CF54" s="27">
        <f>CNPop!D$48</f>
        <v>7.0000000000000001E-3</v>
      </c>
      <c r="CG54" s="27">
        <f>CNPop!E$48</f>
        <v>7.0000000000000001E-3</v>
      </c>
      <c r="CH54" s="27">
        <f>CNPop!F$48</f>
        <v>8.0000000000000002E-3</v>
      </c>
      <c r="CI54" s="27">
        <f>CNPop!G$48</f>
        <v>8.9999999999999993E-3</v>
      </c>
      <c r="CJ54" s="27">
        <f>CNPop!H$48</f>
        <v>0.01</v>
      </c>
      <c r="CK54" s="27">
        <f>CNPop!I$48</f>
        <v>1.0999999999999999E-2</v>
      </c>
      <c r="CL54" s="27">
        <f>CNPop!J$48</f>
        <v>1.2E-2</v>
      </c>
      <c r="CM54" s="27">
        <f>CNPop!K$48</f>
        <v>1.4E-2</v>
      </c>
      <c r="CN54" s="27">
        <f>CNPop!L$48</f>
        <v>1.6E-2</v>
      </c>
      <c r="CO54" s="27">
        <f>CNPop!M$48</f>
        <v>1.7000000000000001E-2</v>
      </c>
      <c r="CP54" s="27">
        <f>CNPop!N$48</f>
        <v>1.9E-2</v>
      </c>
      <c r="CQ54" s="27">
        <f>CNPop!O$48</f>
        <v>2.1000000000000001E-2</v>
      </c>
      <c r="CR54" s="27">
        <f>CNPop!P$48</f>
        <v>2.3E-2</v>
      </c>
      <c r="CS54" s="27">
        <f>CNPop!Q$48</f>
        <v>2.5999999999999999E-2</v>
      </c>
      <c r="CT54" s="27">
        <f>CNPop!R$48</f>
        <v>2.8000000000000001E-2</v>
      </c>
      <c r="CU54" s="27">
        <f>CNPop!S$48</f>
        <v>0.03</v>
      </c>
      <c r="CV54" s="27">
        <f>CNPop!T$48</f>
        <v>3.3000000000000002E-2</v>
      </c>
      <c r="CW54" s="27">
        <f>CNPop!U$48</f>
        <v>3.5999999999999997E-2</v>
      </c>
      <c r="CX54" s="27">
        <f>CNPop!V$48</f>
        <v>3.9E-2</v>
      </c>
      <c r="CY54" s="27">
        <f>CNPop!W$48</f>
        <v>4.2000000000000003E-2</v>
      </c>
      <c r="CZ54" s="27">
        <f>CNPop!X$48</f>
        <v>4.4999999999999998E-2</v>
      </c>
      <c r="DA54" s="27">
        <f>CNPop!Y$48</f>
        <v>4.9000000000000002E-2</v>
      </c>
      <c r="DB54" s="27">
        <f>CNPop!Z$48</f>
        <v>5.1999999999999998E-2</v>
      </c>
      <c r="DC54" s="27">
        <f>CNPop!AA$48</f>
        <v>5.6000000000000001E-2</v>
      </c>
      <c r="DD54" s="27">
        <f>CNPop!AB$48</f>
        <v>0.06</v>
      </c>
      <c r="DE54" s="27">
        <f>CNPop!AC$48</f>
        <v>6.3E-2</v>
      </c>
      <c r="DF54" s="27">
        <f>CNPop!AD$48</f>
        <v>6.8000000000000005E-2</v>
      </c>
      <c r="DG54" s="27">
        <f>CNPop!AE$48</f>
        <v>7.1999999999999995E-2</v>
      </c>
      <c r="DH54" s="27">
        <f>CNPop!AF$48</f>
        <v>7.5999999999999998E-2</v>
      </c>
      <c r="DI54" s="27">
        <f>CNPop!AG$48</f>
        <v>8.1000000000000003E-2</v>
      </c>
      <c r="DJ54" s="27">
        <f>CNPop!AH$48</f>
        <v>8.5000000000000006E-2</v>
      </c>
      <c r="DK54" s="27">
        <f>CNPop!AI$48</f>
        <v>0.09</v>
      </c>
      <c r="DL54" s="27">
        <f>CNPop!AJ$48</f>
        <v>9.5000000000000001E-2</v>
      </c>
      <c r="DM54" s="27">
        <f>CNPop!AK$48</f>
        <v>0.1</v>
      </c>
      <c r="DN54" s="27"/>
      <c r="DO54" s="27" t="str">
        <f t="shared" si="54"/>
        <v>.</v>
      </c>
      <c r="DP54" s="27" t="str">
        <f t="shared" si="55"/>
        <v>.</v>
      </c>
      <c r="DQ54" s="27" t="str">
        <f t="shared" si="56"/>
        <v>.</v>
      </c>
      <c r="DR54" s="27" t="str">
        <f t="shared" si="57"/>
        <v>.</v>
      </c>
      <c r="DS54" s="27" t="str">
        <f t="shared" si="58"/>
        <v>.</v>
      </c>
      <c r="DT54" s="27" t="str">
        <f t="shared" si="59"/>
        <v>.</v>
      </c>
      <c r="DU54" s="27" t="str">
        <f t="shared" si="60"/>
        <v>.</v>
      </c>
      <c r="DV54" s="27" t="str">
        <f t="shared" si="61"/>
        <v>.</v>
      </c>
      <c r="DW54" s="27" t="str">
        <f t="shared" si="62"/>
        <v>.</v>
      </c>
      <c r="DX54" s="27" t="str">
        <f t="shared" si="63"/>
        <v>.</v>
      </c>
      <c r="DY54" s="27" t="str">
        <f t="shared" si="64"/>
        <v>.</v>
      </c>
      <c r="DZ54" s="27" t="str">
        <f t="shared" si="65"/>
        <v>.</v>
      </c>
      <c r="EA54" s="27" t="str">
        <f t="shared" si="66"/>
        <v>.</v>
      </c>
      <c r="EB54" s="27" t="str">
        <f t="shared" si="67"/>
        <v>.</v>
      </c>
      <c r="EC54" s="27" t="str">
        <f t="shared" si="68"/>
        <v>.</v>
      </c>
      <c r="ED54" s="27" t="str">
        <f t="shared" si="69"/>
        <v>.</v>
      </c>
      <c r="EE54" s="27" t="str">
        <f t="shared" si="70"/>
        <v>.</v>
      </c>
      <c r="EF54" s="27" t="str">
        <f t="shared" si="71"/>
        <v>.</v>
      </c>
      <c r="EG54" s="27" t="str">
        <f t="shared" si="72"/>
        <v>.</v>
      </c>
      <c r="EH54" s="27" t="str">
        <f t="shared" si="73"/>
        <v>.</v>
      </c>
      <c r="EI54" s="27" t="str">
        <f t="shared" si="74"/>
        <v>.</v>
      </c>
      <c r="EJ54" s="27" t="str">
        <f t="shared" si="75"/>
        <v>.</v>
      </c>
      <c r="EK54" s="27" t="str">
        <f t="shared" si="76"/>
        <v>.</v>
      </c>
      <c r="EL54" s="27" t="str">
        <f t="shared" si="77"/>
        <v>.</v>
      </c>
      <c r="EM54" s="27" t="str">
        <f t="shared" si="78"/>
        <v>.</v>
      </c>
      <c r="EN54" s="27" t="str">
        <f t="shared" si="79"/>
        <v>.</v>
      </c>
      <c r="EO54" s="27" t="str">
        <f t="shared" si="80"/>
        <v>.</v>
      </c>
      <c r="EP54" s="27" t="str">
        <f t="shared" si="37"/>
        <v>.</v>
      </c>
      <c r="EQ54" s="27" t="str">
        <f t="shared" si="38"/>
        <v>.</v>
      </c>
      <c r="ER54" s="27" t="str">
        <f t="shared" ref="ER54:ET60" si="90">IF(ISNUMBER(GC54),GC54,EQ54)</f>
        <v>.</v>
      </c>
      <c r="ES54" s="27" t="str">
        <f t="shared" si="90"/>
        <v>.</v>
      </c>
      <c r="ET54" s="27" t="str">
        <f t="shared" si="90"/>
        <v>.</v>
      </c>
      <c r="EU54" s="27"/>
      <c r="EV54" s="27"/>
      <c r="EW54" s="27"/>
      <c r="EX54" s="27"/>
      <c r="EY54" s="27"/>
      <c r="EZ54" s="27" t="str">
        <f>IFERROR(VLOOKUP(CONCATENATE($C54,".SL.TLF.TERT.ZS"),AREA_WB_6ATTRS,Seq!B$1,FALSE)/100,".")</f>
        <v>.</v>
      </c>
      <c r="FA54" s="27" t="str">
        <f>IFERROR(VLOOKUP(CONCATENATE($C54,".SL.TLF.TERT.ZS"),AREA_WB_6ATTRS,Seq!C$1,FALSE)/100,".")</f>
        <v>.</v>
      </c>
      <c r="FB54" s="27" t="str">
        <f>IFERROR(VLOOKUP(CONCATENATE($C54,".SL.TLF.TERT.ZS"),AREA_WB_6ATTRS,Seq!D$1,FALSE)/100,".")</f>
        <v>.</v>
      </c>
      <c r="FC54" s="27" t="str">
        <f>IFERROR(VLOOKUP(CONCATENATE($C54,".SL.TLF.TERT.ZS"),AREA_WB_6ATTRS,Seq!E$1,FALSE)/100,".")</f>
        <v>.</v>
      </c>
      <c r="FD54" s="27" t="str">
        <f>IFERROR(VLOOKUP(CONCATENATE($C54,".SL.TLF.TERT.ZS"),AREA_WB_6ATTRS,Seq!F$1,FALSE)/100,".")</f>
        <v>.</v>
      </c>
      <c r="FE54" s="27" t="str">
        <f>IFERROR(VLOOKUP(CONCATENATE($C54,".SL.TLF.TERT.ZS"),AREA_WB_6ATTRS,Seq!G$1,FALSE)/100,".")</f>
        <v>.</v>
      </c>
      <c r="FF54" s="27" t="str">
        <f>IFERROR(VLOOKUP(CONCATENATE($C54,".SL.TLF.TERT.ZS"),AREA_WB_6ATTRS,Seq!H$1,FALSE)/100,".")</f>
        <v>.</v>
      </c>
      <c r="FG54" s="27" t="str">
        <f>IFERROR(VLOOKUP(CONCATENATE($C54,".SL.TLF.TERT.ZS"),AREA_WB_6ATTRS,Seq!I$1,FALSE)/100,".")</f>
        <v>.</v>
      </c>
      <c r="FH54" s="27" t="str">
        <f>IFERROR(VLOOKUP(CONCATENATE($C54,".SL.TLF.TERT.ZS"),AREA_WB_6ATTRS,Seq!J$1,FALSE)/100,".")</f>
        <v>.</v>
      </c>
      <c r="FI54" s="27" t="str">
        <f>IFERROR(VLOOKUP(CONCATENATE($C54,".SL.TLF.TERT.ZS"),AREA_WB_6ATTRS,Seq!K$1,FALSE)/100,".")</f>
        <v>.</v>
      </c>
      <c r="FJ54" s="27" t="str">
        <f>IFERROR(VLOOKUP(CONCATENATE($C54,".SL.TLF.TERT.ZS"),AREA_WB_6ATTRS,Seq!L$1,FALSE)/100,".")</f>
        <v>.</v>
      </c>
      <c r="FK54" s="27" t="str">
        <f>IFERROR(VLOOKUP(CONCATENATE($C54,".SL.TLF.TERT.ZS"),AREA_WB_6ATTRS,Seq!M$1,FALSE)/100,".")</f>
        <v>.</v>
      </c>
      <c r="FL54" s="27" t="str">
        <f>IFERROR(VLOOKUP(CONCATENATE($C54,".SL.TLF.TERT.ZS"),AREA_WB_6ATTRS,Seq!N$1,FALSE)/100,".")</f>
        <v>.</v>
      </c>
      <c r="FM54" s="27" t="str">
        <f>IFERROR(VLOOKUP(CONCATENATE($C54,".SL.TLF.TERT.ZS"),AREA_WB_6ATTRS,Seq!O$1,FALSE)/100,".")</f>
        <v>.</v>
      </c>
      <c r="FN54" s="27" t="str">
        <f>IFERROR(VLOOKUP(CONCATENATE($C54,".SL.TLF.TERT.ZS"),AREA_WB_6ATTRS,Seq!P$1,FALSE)/100,".")</f>
        <v>.</v>
      </c>
      <c r="FO54" s="27" t="str">
        <f>IFERROR(VLOOKUP(CONCATENATE($C54,".SL.TLF.TERT.ZS"),AREA_WB_6ATTRS,Seq!Q$1,FALSE)/100,".")</f>
        <v>.</v>
      </c>
      <c r="FP54" s="27" t="str">
        <f>IFERROR(VLOOKUP(CONCATENATE($C54,".SL.TLF.TERT.ZS"),AREA_WB_6ATTRS,Seq!R$1,FALSE)/100,".")</f>
        <v>.</v>
      </c>
      <c r="FQ54" s="27" t="str">
        <f>IFERROR(VLOOKUP(CONCATENATE($C54,".SL.TLF.TERT.ZS"),AREA_WB_6ATTRS,Seq!S$1,FALSE)/100,".")</f>
        <v>.</v>
      </c>
      <c r="FR54" s="27" t="str">
        <f>IFERROR(VLOOKUP(CONCATENATE($C54,".SL.TLF.TERT.ZS"),AREA_WB_6ATTRS,Seq!T$1,FALSE)/100,".")</f>
        <v>.</v>
      </c>
      <c r="FS54" s="27" t="str">
        <f>IFERROR(VLOOKUP(CONCATENATE($C54,".SL.TLF.TERT.ZS"),AREA_WB_6ATTRS,Seq!U$1,FALSE)/100,".")</f>
        <v>.</v>
      </c>
      <c r="FT54" s="27" t="str">
        <f>IFERROR(VLOOKUP(CONCATENATE($C54,".SL.TLF.TERT.ZS"),AREA_WB_6ATTRS,Seq!V$1,FALSE)/100,".")</f>
        <v>.</v>
      </c>
      <c r="FU54" s="27" t="str">
        <f>IFERROR(VLOOKUP(CONCATENATE($C54,".SL.TLF.TERT.ZS"),AREA_WB_6ATTRS,Seq!W$1,FALSE)/100,".")</f>
        <v>.</v>
      </c>
      <c r="FV54" s="27" t="str">
        <f>IFERROR(VLOOKUP(CONCATENATE($C54,".SL.TLF.TERT.ZS"),AREA_WB_6ATTRS,Seq!X$1,FALSE)/100,".")</f>
        <v>.</v>
      </c>
      <c r="FW54" s="27" t="str">
        <f>IFERROR(VLOOKUP(CONCATENATE($C54,".SL.TLF.TERT.ZS"),AREA_WB_6ATTRS,Seq!Y$1,FALSE)/100,".")</f>
        <v>.</v>
      </c>
      <c r="FX54" s="27" t="str">
        <f>IFERROR(VLOOKUP(CONCATENATE($C54,".SL.TLF.TERT.ZS"),AREA_WB_6ATTRS,Seq!Z$1,FALSE)/100,".")</f>
        <v>.</v>
      </c>
      <c r="FY54" s="27" t="str">
        <f>IFERROR(VLOOKUP(CONCATENATE($C54,".SL.TLF.TERT.ZS"),AREA_WB_6ATTRS,Seq!AA$1,FALSE)/100,".")</f>
        <v>.</v>
      </c>
      <c r="FZ54" s="27" t="str">
        <f>IFERROR(VLOOKUP(CONCATENATE($C54,".SL.TLF.TERT.ZS"),AREA_WB_6ATTRS,Seq!AB$1,FALSE)/100,".")</f>
        <v>.</v>
      </c>
      <c r="GA54" s="27" t="str">
        <f>IFERROR(VLOOKUP(CONCATENATE($C54,".SL.TLF.TERT.ZS"),AREA_WB_6ATTRS,Seq!AC$1,FALSE)/100,".")</f>
        <v>.</v>
      </c>
      <c r="GB54" s="27" t="str">
        <f>IFERROR(VLOOKUP(CONCATENATE($C54,".SL.TLF.TERT.ZS"),AREA_WB_6ATTRS,Seq!AD$1,FALSE)/100,".")</f>
        <v>.</v>
      </c>
      <c r="GC54" s="27" t="str">
        <f>IFERROR(VLOOKUP(CONCATENATE($C54,".SL.TLF.TERT.ZS"),AREA_WB_6ATTRS,Seq!AE$1,FALSE)/100,".")</f>
        <v>.</v>
      </c>
      <c r="GD54" s="27" t="str">
        <f>IFERROR(VLOOKUP(CONCATENATE($C54,".SL.TLF.TERT.ZS"),AREA_WB_6ATTRS,Seq!AF$1,FALSE)/100,".")</f>
        <v>.</v>
      </c>
      <c r="GE54" s="27" t="str">
        <f>IFERROR(VLOOKUP(CONCATENATE($C54,".SL.TLF.TERT.ZS"),AREA_WB_6ATTRS,Seq!AG$1,FALSE)/100,".")</f>
        <v>.</v>
      </c>
      <c r="GF54" s="27" t="str">
        <f>IFERROR(VLOOKUP(CONCATENATE($C54,".SL.TLF.TERT.ZS"),AREA_WB_6ATTRS,Seq!AH$1,FALSE)/100,".")</f>
        <v>.</v>
      </c>
      <c r="GG54" s="27" t="str">
        <f>IFERROR(VLOOKUP(CONCATENATE($C54,".SL.TLF.TERT.ZS"),AREA_WB_6ATTRS,Seq!AI$1,FALSE)/100,".")</f>
        <v>.</v>
      </c>
      <c r="GH54" s="27" t="str">
        <f>IFERROR(VLOOKUP(CONCATENATE($C54,".SL.TLF.TERT.ZS"),AREA_WB_6ATTRS,Seq!AJ$1,FALSE)/100,".")</f>
        <v>.</v>
      </c>
      <c r="GI54" s="27" t="str">
        <f>IFERROR(VLOOKUP(CONCATENATE($C54,".SL.TLF.TERT.ZS"),AREA_WB_6ATTRS,Seq!AK$1,FALSE)/100,".")</f>
        <v>.</v>
      </c>
      <c r="GJ54" s="27" t="str">
        <f>IFERROR(VLOOKUP(CONCATENATE($C54,".SL.TLF.TERT.ZS"),AREA_WB_6ATTRS,Seq!AL$1,FALSE)/100,".")</f>
        <v>.</v>
      </c>
      <c r="GK54" s="27"/>
      <c r="GL54" s="27"/>
      <c r="GM54" s="27" t="str">
        <f t="shared" si="81"/>
        <v>.</v>
      </c>
      <c r="GN54" s="27">
        <f t="shared" si="82"/>
        <v>1.9036132101619442E-6</v>
      </c>
      <c r="GO54" s="27" t="str">
        <f t="shared" si="40"/>
        <v>.</v>
      </c>
      <c r="GP54" s="27"/>
      <c r="GQ54" s="9" t="str">
        <f>IF(VLOOKUP($B54,EM_80!$B$1:$C$201,2,FALSE)&gt;0,VLOOKUP($B54,EM_80!$B$1:$C$201,2,FALSE),".")</f>
        <v>.</v>
      </c>
      <c r="GR54" s="9">
        <f t="shared" si="83"/>
        <v>110</v>
      </c>
      <c r="GS54" s="9" t="str">
        <f t="shared" si="31"/>
        <v>.</v>
      </c>
      <c r="GU54">
        <f t="shared" si="84"/>
        <v>44433037</v>
      </c>
      <c r="GV54">
        <f t="shared" si="85"/>
        <v>57784848</v>
      </c>
      <c r="GW54">
        <f t="shared" si="86"/>
        <v>70173793</v>
      </c>
      <c r="GX54">
        <f t="shared" si="87"/>
        <v>81121077</v>
      </c>
      <c r="GZ54" s="9" t="str">
        <f>IF(ISNA(VLOOKUP($B54,Area_EM_90,Seq!C$1,FALSE)),".",VLOOKUP($B54,Area_EM_90,Seq!C$1,FALSE))</f>
        <v>.</v>
      </c>
      <c r="HA54" s="9" t="str">
        <f>IF(ISNA(VLOOKUP($B54,Area_EM_90,Seq!D$1,FALSE)),".",VLOOKUP($B54,Area_EM_90,Seq!D$1,FALSE))</f>
        <v>.</v>
      </c>
      <c r="HB54" s="9" t="str">
        <f>IF(ISNA(VLOOKUP($B54,Area_EM_90,Seq!E$1,FALSE)),".",VLOOKUP($B54,Area_EM_90,Seq!E$1,FALSE))</f>
        <v>.</v>
      </c>
      <c r="HC54" s="9" t="str">
        <f>IF(ISNA(VLOOKUP($B54,Area_EM_90,Seq!F$1,FALSE)),".",VLOOKUP($B54,Area_EM_90,Seq!F$1,FALSE))</f>
        <v>.</v>
      </c>
      <c r="HD54" s="9" t="str">
        <f>IF(ISNA(VLOOKUP($B54,Area_EM_90,Seq!G$1,FALSE)),".",VLOOKUP($B54,Area_EM_90,Seq!G$1,FALSE))</f>
        <v>.</v>
      </c>
      <c r="HE54" s="9" t="str">
        <f>IF(ISNA(VLOOKUP($B54,Area_EM_90,Seq!H$1,FALSE)),".",VLOOKUP($B54,Area_EM_90,Seq!H$1,FALSE))</f>
        <v>.</v>
      </c>
      <c r="HF54" s="9" t="str">
        <f>IF(ISNA(VLOOKUP($B54,Area_EM_90,Seq!I$1,FALSE)),".",VLOOKUP($B54,Area_EM_90,Seq!I$1,FALSE))</f>
        <v>.</v>
      </c>
      <c r="HG54" s="9" t="str">
        <f>IF(ISNA(VLOOKUP($B54,Area_EM_90,Seq!J$1,FALSE)),".",VLOOKUP($B54,Area_EM_90,Seq!J$1,FALSE))</f>
        <v>.</v>
      </c>
      <c r="HH54" s="9" t="str">
        <f>IF(ISNA(VLOOKUP($B54,Area_EM_00,Seq!C$1,FALSE)),".",VLOOKUP($B54,Area_EM_00,Seq!C$1,FALSE))</f>
        <v>.</v>
      </c>
      <c r="HI54" s="9" t="str">
        <f>IF(ISNA(VLOOKUP($B54,Area_EM_00,Seq!D$1,FALSE)),".",VLOOKUP($B54,Area_EM_00,Seq!D$1,FALSE))</f>
        <v>.</v>
      </c>
      <c r="HJ54" s="9" t="str">
        <f>IF(ISNA(VLOOKUP($B54,Area_EM_00,Seq!E$1,FALSE)),".",VLOOKUP($B54,Area_EM_00,Seq!E$1,FALSE))</f>
        <v>.</v>
      </c>
      <c r="HK54" s="9" t="str">
        <f>IF(ISNA(VLOOKUP($B54,Area_EM_00,Seq!F$1,FALSE)),".",VLOOKUP($B54,Area_EM_00,Seq!F$1,FALSE))</f>
        <v>.</v>
      </c>
      <c r="HL54" s="9" t="str">
        <f>IF(ISNA(VLOOKUP($B54,Area_EM_00,Seq!G$1,FALSE)),".",VLOOKUP($B54,Area_EM_00,Seq!G$1,FALSE))</f>
        <v>.</v>
      </c>
      <c r="HM54" s="9" t="str">
        <f>IF(ISNA(VLOOKUP($B54,Area_EM_00,Seq!H$1,FALSE)),".",VLOOKUP($B54,Area_EM_00,Seq!H$1,FALSE))</f>
        <v>.</v>
      </c>
      <c r="HN54" s="9" t="str">
        <f>IF(ISNA(VLOOKUP($B54,Area_EM_00,Seq!I$1,FALSE)),".",VLOOKUP($B54,Area_EM_00,Seq!I$1,FALSE))</f>
        <v>.</v>
      </c>
      <c r="HO54" s="9" t="str">
        <f>IF(ISNA(VLOOKUP($B54,Area_EM_00,Seq!J$1,FALSE)),".",VLOOKUP($B54,Area_EM_00,Seq!J$1,FALSE))</f>
        <v>.</v>
      </c>
      <c r="HQ54" s="27"/>
      <c r="HR54" s="9">
        <f>IFERROR(VLOOKUP($B54,AREA_EM3_60_00,Seq!E$1,FALSE),".")</f>
        <v>217</v>
      </c>
      <c r="HS54" s="9">
        <f>IFERROR(VLOOKUP($B54,AREA_EM3_60_00,Seq!F$1,FALSE),".")</f>
        <v>21</v>
      </c>
      <c r="HT54" s="9">
        <f>IFERROR(VLOOKUP($B54,AREA_EM3_60_00,Seq!G$1,FALSE),".")</f>
        <v>471</v>
      </c>
      <c r="HU54" s="9">
        <f>IFERROR(VLOOKUP($B54,AREA_EM3_10,Seq!B$1,FALSE),".")</f>
        <v>1047.4016827026794</v>
      </c>
      <c r="HV54" s="9">
        <f t="shared" si="41"/>
        <v>44433037</v>
      </c>
      <c r="HW54" s="9">
        <f t="shared" si="42"/>
        <v>57784848</v>
      </c>
      <c r="HX54" s="9">
        <f t="shared" si="43"/>
        <v>70173793</v>
      </c>
      <c r="HY54" s="9">
        <f t="shared" si="44"/>
        <v>81121077</v>
      </c>
    </row>
    <row r="55" spans="1:233">
      <c r="A55" s="25" t="s">
        <v>2779</v>
      </c>
      <c r="B55" s="26" t="str">
        <f t="shared" si="0"/>
        <v>Eq.Guinea</v>
      </c>
      <c r="C55" s="166" t="s">
        <v>1405</v>
      </c>
      <c r="D55" s="27">
        <f>VLOOKUP("CHN.NY.GDP.MKTP.KD",AREA_WB_6ATTRS,Seq!B$1,FALSE)/10000</f>
        <v>18294112.043860689</v>
      </c>
      <c r="E55" s="27">
        <f>VLOOKUP("CHN.NY.GDP.MKTP.KD",AREA_WB_6ATTRS,Seq!C$1,FALSE)/10000</f>
        <v>19245405.87014145</v>
      </c>
      <c r="F55" s="27">
        <f>VLOOKUP("CHN.NY.GDP.MKTP.KD",AREA_WB_6ATTRS,Seq!D$1,FALSE)/10000</f>
        <v>20996737.804324333</v>
      </c>
      <c r="G55" s="27">
        <f>VLOOKUP("CHN.NY.GDP.MKTP.KD",AREA_WB_6ATTRS,Seq!E$1,FALSE)/10000</f>
        <v>23285382.224995762</v>
      </c>
      <c r="H55" s="27">
        <f>VLOOKUP("CHN.NY.GDP.MKTP.KD",AREA_WB_6ATTRS,Seq!F$1,FALSE)/10000</f>
        <v>26824760.323195074</v>
      </c>
      <c r="I55" s="27">
        <f>VLOOKUP("CHN.NY.GDP.MKTP.KD",AREA_WB_6ATTRS,Seq!G$1,FALSE)/10000</f>
        <v>30446102.966826372</v>
      </c>
      <c r="J55" s="27">
        <f>VLOOKUP("CHN.NY.GDP.MKTP.KD",AREA_WB_6ATTRS,Seq!H$1,FALSE)/10000</f>
        <v>33125360.027907111</v>
      </c>
      <c r="K55" s="27">
        <f>VLOOKUP("CHN.NY.GDP.MKTP.KD",AREA_WB_6ATTRS,Seq!I$1,FALSE)/10000</f>
        <v>36967901.791144341</v>
      </c>
      <c r="L55" s="27">
        <f>VLOOKUP("CHN.NY.GDP.MKTP.KD",AREA_WB_6ATTRS,Seq!J$1,FALSE)/10000</f>
        <v>41145274.693543643</v>
      </c>
      <c r="M55" s="27">
        <f>VLOOKUP("CHN.NY.GDP.MKTP.KD",AREA_WB_6ATTRS,Seq!K$1,FALSE)/10000</f>
        <v>42832230.955979005</v>
      </c>
      <c r="N55" s="27">
        <f>VLOOKUP("CHN.NY.GDP.MKTP.KD",AREA_WB_6ATTRS,Seq!L$1,FALSE)/10000</f>
        <v>44459855.73230619</v>
      </c>
      <c r="O55" s="27">
        <f>VLOOKUP("CHN.NY.GDP.MKTP.KD",AREA_WB_6ATTRS,Seq!M$1,FALSE)/10000</f>
        <v>48550162.459678344</v>
      </c>
      <c r="P55" s="27">
        <f>VLOOKUP("CHN.NY.GDP.MKTP.KD",AREA_WB_6ATTRS,Seq!N$1,FALSE)/10000</f>
        <v>55444285.528952621</v>
      </c>
      <c r="Q55" s="27">
        <f>VLOOKUP("CHN.NY.GDP.MKTP.KD",AREA_WB_6ATTRS,Seq!O$1,FALSE)/10000</f>
        <v>63206485.503006078</v>
      </c>
      <c r="R55" s="27">
        <f>VLOOKUP("CHN.NY.GDP.MKTP.KD",AREA_WB_6ATTRS,Seq!P$1,FALSE)/10000</f>
        <v>71486535.103899792</v>
      </c>
      <c r="S55" s="27">
        <f>VLOOKUP("CHN.NY.GDP.MKTP.KD",AREA_WB_6ATTRS,Seq!Q$1,FALSE)/10000</f>
        <v>79278567.430224851</v>
      </c>
      <c r="T55" s="27">
        <f>VLOOKUP("CHN.NY.GDP.MKTP.KD",AREA_WB_6ATTRS,Seq!R$1,FALSE)/10000</f>
        <v>87206424.173247412</v>
      </c>
      <c r="U55" s="27">
        <f>VLOOKUP("CHN.NY.GDP.MKTP.KD",AREA_WB_6ATTRS,Seq!S$1,FALSE)/10000</f>
        <v>95316621.621359423</v>
      </c>
      <c r="V55" s="27">
        <f>VLOOKUP("CHN.NY.GDP.MKTP.KD",AREA_WB_6ATTRS,Seq!T$1,FALSE)/10000</f>
        <v>102751318.10782552</v>
      </c>
      <c r="W55" s="27">
        <f>VLOOKUP("CHN.NY.GDP.MKTP.KD",AREA_WB_6ATTRS,Seq!U$1,FALSE)/10000</f>
        <v>110560418.28402025</v>
      </c>
      <c r="X55" s="27">
        <f>VLOOKUP("CHN.NY.GDP.MKTP.KD",AREA_WB_6ATTRS,Seq!V$1,FALSE)/10000</f>
        <v>119847493.41987793</v>
      </c>
      <c r="Y55" s="27">
        <f>VLOOKUP("CHN.NY.GDP.MKTP.KD",AREA_WB_6ATTRS,Seq!W$1,FALSE)/10000</f>
        <v>129794835.37372778</v>
      </c>
      <c r="Z55" s="27">
        <f>VLOOKUP("CHN.NY.GDP.MKTP.KD",AREA_WB_6ATTRS,Seq!X$1,FALSE)/10000</f>
        <v>141606165.392737</v>
      </c>
      <c r="AA55" s="27">
        <f>VLOOKUP("CHN.NY.GDP.MKTP.KD",AREA_WB_6ATTRS,Seq!Y$1,FALSE)/10000</f>
        <v>155766781.9320105</v>
      </c>
      <c r="AB55" s="27">
        <f>VLOOKUP("CHN.NY.GDP.MKTP.KD",AREA_WB_6ATTRS,Seq!Z$1,FALSE)/10000</f>
        <v>171499226.90714428</v>
      </c>
      <c r="AC55" s="27">
        <f>VLOOKUP("CHN.NY.GDP.MKTP.KD",AREA_WB_6ATTRS,Seq!AA$1,FALSE)/10000</f>
        <v>190878639.54765138</v>
      </c>
      <c r="AD55" s="27">
        <f>VLOOKUP("CHN.NY.GDP.MKTP.KD",AREA_WB_6ATTRS,Seq!AB$1,FALSE)/10000</f>
        <v>215120226.77020231</v>
      </c>
      <c r="AE55" s="27">
        <f>VLOOKUP("CHN.NY.GDP.MKTP.KD",AREA_WB_6ATTRS,Seq!AC$1,FALSE)/10000</f>
        <v>245667298.97157177</v>
      </c>
      <c r="AF55" s="27">
        <f>VLOOKUP("CHN.NY.GDP.MKTP.KD",AREA_WB_6ATTRS,Seq!AD$1,FALSE)/10000</f>
        <v>269251359.67284226</v>
      </c>
      <c r="AG55" s="27">
        <f>VLOOKUP("CHN.NY.GDP.MKTP.KD",AREA_WB_6ATTRS,Seq!AE$1,FALSE)/10000</f>
        <v>294022484.76274431</v>
      </c>
      <c r="AH55" s="27">
        <f>VLOOKUP("CHN.NY.GDP.MKTP.KD",AREA_WB_6ATTRS,Seq!AF$1,FALSE)/10000</f>
        <v>324600823.17806971</v>
      </c>
      <c r="AI55" s="27">
        <f>VLOOKUP("CHN.NY.GDP.MKTP.KD",AREA_WB_6ATTRS,Seq!AG$1,FALSE)/10000</f>
        <v>354139498.08727396</v>
      </c>
      <c r="AJ55" s="27"/>
      <c r="AK55" s="27"/>
      <c r="AL55" s="27"/>
      <c r="AM55" s="27"/>
      <c r="AN55" s="27"/>
      <c r="AO55" s="27"/>
      <c r="AP55" s="27" t="str">
        <f>IFERROR(VLOOKUP(CONCATENATE($C55, ".NY.GDP.MKTP.KD"),AREA_WB_6ATTRS,Seq!B$1,FALSE)/10000,".")</f>
        <v>.</v>
      </c>
      <c r="AQ55" s="27" t="str">
        <f>IFERROR(VLOOKUP(CONCATENATE($C55, ".NY.GDP.MKTP.KD"),AREA_WB_6ATTRS,Seq!C$1,FALSE)/10000,".")</f>
        <v>.</v>
      </c>
      <c r="AR55" s="27" t="str">
        <f>IFERROR(VLOOKUP(CONCATENATE($C55, ".NY.GDP.MKTP.KD"),AREA_WB_6ATTRS,Seq!D$1,FALSE)/10000,".")</f>
        <v>.</v>
      </c>
      <c r="AS55" s="27" t="str">
        <f>IFERROR(VLOOKUP(CONCATENATE($C55, ".NY.GDP.MKTP.KD"),AREA_WB_6ATTRS,Seq!E$1,FALSE)/10000,".")</f>
        <v>.</v>
      </c>
      <c r="AT55" s="27" t="str">
        <f>IFERROR(VLOOKUP(CONCATENATE($C55, ".NY.GDP.MKTP.KD"),AREA_WB_6ATTRS,Seq!F$1,FALSE)/10000,".")</f>
        <v>.</v>
      </c>
      <c r="AU55" s="27">
        <f>IFERROR(VLOOKUP(CONCATENATE($C55, ".NY.GDP.MKTP.KD"),AREA_WB_6ATTRS,Seq!G$1,FALSE)/10000,".")</f>
        <v>19429.374081372123</v>
      </c>
      <c r="AV55" s="27">
        <f>IFERROR(VLOOKUP(CONCATENATE($C55, ".NY.GDP.MKTP.KD"),AREA_WB_6ATTRS,Seq!H$1,FALSE)/10000,".")</f>
        <v>18976.56156986723</v>
      </c>
      <c r="AW55" s="27">
        <f>IFERROR(VLOOKUP(CONCATENATE($C55, ".NY.GDP.MKTP.KD"),AREA_WB_6ATTRS,Seq!I$1,FALSE)/10000,".")</f>
        <v>19818.501782779527</v>
      </c>
      <c r="AX55" s="27">
        <f>IFERROR(VLOOKUP(CONCATENATE($C55, ".NY.GDP.MKTP.KD"),AREA_WB_6ATTRS,Seq!J$1,FALSE)/10000,".")</f>
        <v>20344.73495009714</v>
      </c>
      <c r="AY55" s="27">
        <f>IFERROR(VLOOKUP(CONCATENATE($C55, ".NY.GDP.MKTP.KD"),AREA_WB_6ATTRS,Seq!K$1,FALSE)/10000,".")</f>
        <v>20094.661940236976</v>
      </c>
      <c r="AZ55" s="27">
        <f>IFERROR(VLOOKUP(CONCATENATE($C55, ".NY.GDP.MKTP.KD"),AREA_WB_6ATTRS,Seq!L$1,FALSE)/10000,".")</f>
        <v>20749.979053967618</v>
      </c>
      <c r="BA55" s="27">
        <f>IFERROR(VLOOKUP(CONCATENATE($C55, ".NY.GDP.MKTP.KD"),AREA_WB_6ATTRS,Seq!M$1,FALSE)/10000,".")</f>
        <v>20514.100367989187</v>
      </c>
      <c r="BB55" s="27">
        <f>IFERROR(VLOOKUP(CONCATENATE($C55, ".NY.GDP.MKTP.KD"),AREA_WB_6ATTRS,Seq!N$1,FALSE)/10000,".")</f>
        <v>22708.176195618293</v>
      </c>
      <c r="BC55" s="27">
        <f>IFERROR(VLOOKUP(CONCATENATE($C55, ".NY.GDP.MKTP.KD"),AREA_WB_6ATTRS,Seq!O$1,FALSE)/10000,".")</f>
        <v>24137.931562228532</v>
      </c>
      <c r="BD55" s="27">
        <f>IFERROR(VLOOKUP(CONCATENATE($C55, ".NY.GDP.MKTP.KD"),AREA_WB_6ATTRS,Seq!P$1,FALSE)/10000,".")</f>
        <v>25372.737023229998</v>
      </c>
      <c r="BE55" s="27">
        <f>IFERROR(VLOOKUP(CONCATENATE($C55, ".NY.GDP.MKTP.KD"),AREA_WB_6ATTRS,Seq!Q$1,FALSE)/10000,".")</f>
        <v>28991.545622704525</v>
      </c>
      <c r="BF55" s="27">
        <f>IFERROR(VLOOKUP(CONCATENATE($C55, ".NY.GDP.MKTP.KD"),AREA_WB_6ATTRS,Seq!R$1,FALSE)/10000,".")</f>
        <v>37440.2170187843</v>
      </c>
      <c r="BG55" s="27">
        <f>IFERROR(VLOOKUP(CONCATENATE($C55, ".NY.GDP.MKTP.KD"),AREA_WB_6ATTRS,Seq!S$1,FALSE)/10000,".")</f>
        <v>64093.153234530946</v>
      </c>
      <c r="BH55" s="27">
        <f>IFERROR(VLOOKUP(CONCATENATE($C55, ".NY.GDP.MKTP.KD"),AREA_WB_6ATTRS,Seq!T$1,FALSE)/10000,".")</f>
        <v>78136.538808236626</v>
      </c>
      <c r="BI55" s="27">
        <f>IFERROR(VLOOKUP(CONCATENATE($C55, ".NY.GDP.MKTP.KD"),AREA_WB_6ATTRS,Seq!U$1,FALSE)/10000,".")</f>
        <v>110521.36295963371</v>
      </c>
      <c r="BJ55" s="27">
        <f>IFERROR(VLOOKUP(CONCATENATE($C55, ".NY.GDP.MKTP.KD"),AREA_WB_6ATTRS,Seq!V$1,FALSE)/10000,".")</f>
        <v>125422.30373370938</v>
      </c>
      <c r="BK55" s="27">
        <f>IFERROR(VLOOKUP(CONCATENATE($C55, ".NY.GDP.MKTP.KD"),AREA_WB_6ATTRS,Seq!W$1,FALSE)/10000,".")</f>
        <v>203055.42895862408</v>
      </c>
      <c r="BL55" s="27">
        <f>IFERROR(VLOOKUP(CONCATENATE($C55, ".NY.GDP.MKTP.KD"),AREA_WB_6ATTRS,Seq!X$1,FALSE)/10000,".")</f>
        <v>242575.77009106684</v>
      </c>
      <c r="BM55" s="27">
        <f>IFERROR(VLOOKUP(CONCATENATE($C55, ".NY.GDP.MKTP.KD"),AREA_WB_6ATTRS,Seq!Y$1,FALSE)/10000,".")</f>
        <v>276427.82602307346</v>
      </c>
      <c r="BN55" s="27">
        <f>IFERROR(VLOOKUP(CONCATENATE($C55, ".NY.GDP.MKTP.KD"),AREA_WB_6ATTRS,Seq!Z$1,FALSE)/10000,".")</f>
        <v>381466.8805845938</v>
      </c>
      <c r="BO55" s="27">
        <f>IFERROR(VLOOKUP(CONCATENATE($C55, ".NY.GDP.MKTP.KD"),AREA_WB_6ATTRS,Seq!AA$1,FALSE)/10000,".")</f>
        <v>418655.04765619099</v>
      </c>
      <c r="BP55" s="27">
        <f>IFERROR(VLOOKUP(CONCATENATE($C55, ".NY.GDP.MKTP.KD"),AREA_WB_6ATTRS,Seq!AB$1,FALSE)/10000,".")</f>
        <v>423929.04291129747</v>
      </c>
      <c r="BQ55" s="27">
        <f>IFERROR(VLOOKUP(CONCATENATE($C55, ".NY.GDP.MKTP.KD"),AREA_WB_6ATTRS,Seq!AC$1,FALSE)/10000,".")</f>
        <v>514829.93067824614</v>
      </c>
      <c r="BR55" s="27">
        <f>IFERROR(VLOOKUP(CONCATENATE($C55, ".NY.GDP.MKTP.KD"),AREA_WB_6ATTRS,Seq!AD$1,FALSE)/10000,".")</f>
        <v>569799.72575133794</v>
      </c>
      <c r="BS55" s="27">
        <f>IFERROR(VLOOKUP(CONCATENATE($C55, ".NY.GDP.MKTP.KD"),AREA_WB_6ATTRS,Seq!AE$1,FALSE)/10000,".")</f>
        <v>602474.42056992522</v>
      </c>
      <c r="BT55" s="27">
        <f>IFERROR(VLOOKUP(CONCATENATE($C55, ".NY.GDP.MKTP.KD"),AREA_WB_6ATTRS,Seq!AF$1,FALSE)/10000,".")</f>
        <v>597928.58349710971</v>
      </c>
      <c r="BU55" s="27">
        <f>IFERROR(VLOOKUP(CONCATENATE($C55, ".NY.GDP.MKTP.KD"),AREA_WB_6ATTRS,Seq!AG$1,FALSE)/10000,".")</f>
        <v>640343.23911773262</v>
      </c>
      <c r="BV55" s="27"/>
      <c r="BW55" s="27"/>
      <c r="BX55" s="27"/>
      <c r="BY55" s="27"/>
      <c r="BZ55" s="27"/>
      <c r="CA55" s="27"/>
      <c r="CB55" s="27"/>
      <c r="CC55" s="27">
        <f>CNPop!A$48</f>
        <v>5.0000000000000001E-3</v>
      </c>
      <c r="CD55" s="27">
        <f>CNPop!B$48</f>
        <v>6.0000000000000001E-3</v>
      </c>
      <c r="CE55" s="27">
        <f>CNPop!C$48</f>
        <v>6.0000000000000001E-3</v>
      </c>
      <c r="CF55" s="27">
        <f>CNPop!D$48</f>
        <v>7.0000000000000001E-3</v>
      </c>
      <c r="CG55" s="27">
        <f>CNPop!E$48</f>
        <v>7.0000000000000001E-3</v>
      </c>
      <c r="CH55" s="27">
        <f>CNPop!F$48</f>
        <v>8.0000000000000002E-3</v>
      </c>
      <c r="CI55" s="27">
        <f>CNPop!G$48</f>
        <v>8.9999999999999993E-3</v>
      </c>
      <c r="CJ55" s="27">
        <f>CNPop!H$48</f>
        <v>0.01</v>
      </c>
      <c r="CK55" s="27">
        <f>CNPop!I$48</f>
        <v>1.0999999999999999E-2</v>
      </c>
      <c r="CL55" s="27">
        <f>CNPop!J$48</f>
        <v>1.2E-2</v>
      </c>
      <c r="CM55" s="27">
        <f>CNPop!K$48</f>
        <v>1.4E-2</v>
      </c>
      <c r="CN55" s="27">
        <f>CNPop!L$48</f>
        <v>1.6E-2</v>
      </c>
      <c r="CO55" s="27">
        <f>CNPop!M$48</f>
        <v>1.7000000000000001E-2</v>
      </c>
      <c r="CP55" s="27">
        <f>CNPop!N$48</f>
        <v>1.9E-2</v>
      </c>
      <c r="CQ55" s="27">
        <f>CNPop!O$48</f>
        <v>2.1000000000000001E-2</v>
      </c>
      <c r="CR55" s="27">
        <f>CNPop!P$48</f>
        <v>2.3E-2</v>
      </c>
      <c r="CS55" s="27">
        <f>CNPop!Q$48</f>
        <v>2.5999999999999999E-2</v>
      </c>
      <c r="CT55" s="27">
        <f>CNPop!R$48</f>
        <v>2.8000000000000001E-2</v>
      </c>
      <c r="CU55" s="27">
        <f>CNPop!S$48</f>
        <v>0.03</v>
      </c>
      <c r="CV55" s="27">
        <f>CNPop!T$48</f>
        <v>3.3000000000000002E-2</v>
      </c>
      <c r="CW55" s="27">
        <f>CNPop!U$48</f>
        <v>3.5999999999999997E-2</v>
      </c>
      <c r="CX55" s="27">
        <f>CNPop!V$48</f>
        <v>3.9E-2</v>
      </c>
      <c r="CY55" s="27">
        <f>CNPop!W$48</f>
        <v>4.2000000000000003E-2</v>
      </c>
      <c r="CZ55" s="27">
        <f>CNPop!X$48</f>
        <v>4.4999999999999998E-2</v>
      </c>
      <c r="DA55" s="27">
        <f>CNPop!Y$48</f>
        <v>4.9000000000000002E-2</v>
      </c>
      <c r="DB55" s="27">
        <f>CNPop!Z$48</f>
        <v>5.1999999999999998E-2</v>
      </c>
      <c r="DC55" s="27">
        <f>CNPop!AA$48</f>
        <v>5.6000000000000001E-2</v>
      </c>
      <c r="DD55" s="27">
        <f>CNPop!AB$48</f>
        <v>0.06</v>
      </c>
      <c r="DE55" s="27">
        <f>CNPop!AC$48</f>
        <v>6.3E-2</v>
      </c>
      <c r="DF55" s="27">
        <f>CNPop!AD$48</f>
        <v>6.8000000000000005E-2</v>
      </c>
      <c r="DG55" s="27">
        <f>CNPop!AE$48</f>
        <v>7.1999999999999995E-2</v>
      </c>
      <c r="DH55" s="27">
        <f>CNPop!AF$48</f>
        <v>7.5999999999999998E-2</v>
      </c>
      <c r="DI55" s="27">
        <f>CNPop!AG$48</f>
        <v>8.1000000000000003E-2</v>
      </c>
      <c r="DJ55" s="27">
        <f>CNPop!AH$48</f>
        <v>8.5000000000000006E-2</v>
      </c>
      <c r="DK55" s="27">
        <f>CNPop!AI$48</f>
        <v>0.09</v>
      </c>
      <c r="DL55" s="27">
        <f>CNPop!AJ$48</f>
        <v>9.5000000000000001E-2</v>
      </c>
      <c r="DM55" s="27">
        <f>CNPop!AK$48</f>
        <v>0.1</v>
      </c>
      <c r="DN55" s="27"/>
      <c r="DO55" s="27" t="str">
        <f t="shared" si="54"/>
        <v>.</v>
      </c>
      <c r="DP55" s="27" t="str">
        <f t="shared" si="55"/>
        <v>.</v>
      </c>
      <c r="DQ55" s="27" t="str">
        <f t="shared" si="56"/>
        <v>.</v>
      </c>
      <c r="DR55" s="27" t="str">
        <f t="shared" si="57"/>
        <v>.</v>
      </c>
      <c r="DS55" s="27" t="str">
        <f t="shared" si="58"/>
        <v>.</v>
      </c>
      <c r="DT55" s="27" t="str">
        <f t="shared" si="59"/>
        <v>.</v>
      </c>
      <c r="DU55" s="27" t="str">
        <f t="shared" si="60"/>
        <v>.</v>
      </c>
      <c r="DV55" s="27" t="str">
        <f t="shared" si="61"/>
        <v>.</v>
      </c>
      <c r="DW55" s="27" t="str">
        <f t="shared" si="62"/>
        <v>.</v>
      </c>
      <c r="DX55" s="27" t="str">
        <f t="shared" si="63"/>
        <v>.</v>
      </c>
      <c r="DY55" s="27" t="str">
        <f t="shared" si="64"/>
        <v>.</v>
      </c>
      <c r="DZ55" s="27" t="str">
        <f t="shared" si="65"/>
        <v>.</v>
      </c>
      <c r="EA55" s="27" t="str">
        <f t="shared" si="66"/>
        <v>.</v>
      </c>
      <c r="EB55" s="27" t="str">
        <f t="shared" si="67"/>
        <v>.</v>
      </c>
      <c r="EC55" s="27" t="str">
        <f t="shared" si="68"/>
        <v>.</v>
      </c>
      <c r="ED55" s="27" t="str">
        <f t="shared" si="69"/>
        <v>.</v>
      </c>
      <c r="EE55" s="27" t="str">
        <f t="shared" si="70"/>
        <v>.</v>
      </c>
      <c r="EF55" s="27" t="str">
        <f t="shared" si="71"/>
        <v>.</v>
      </c>
      <c r="EG55" s="27" t="str">
        <f t="shared" si="72"/>
        <v>.</v>
      </c>
      <c r="EH55" s="27" t="str">
        <f t="shared" si="73"/>
        <v>.</v>
      </c>
      <c r="EI55" s="27" t="str">
        <f t="shared" si="74"/>
        <v>.</v>
      </c>
      <c r="EJ55" s="27" t="str">
        <f t="shared" si="75"/>
        <v>.</v>
      </c>
      <c r="EK55" s="27" t="str">
        <f t="shared" si="76"/>
        <v>.</v>
      </c>
      <c r="EL55" s="27" t="str">
        <f t="shared" si="77"/>
        <v>.</v>
      </c>
      <c r="EM55" s="27" t="str">
        <f t="shared" si="78"/>
        <v>.</v>
      </c>
      <c r="EN55" s="27" t="str">
        <f t="shared" si="79"/>
        <v>.</v>
      </c>
      <c r="EO55" s="27" t="str">
        <f t="shared" si="80"/>
        <v>.</v>
      </c>
      <c r="EP55" s="27" t="str">
        <f t="shared" si="37"/>
        <v>.</v>
      </c>
      <c r="EQ55" s="27" t="str">
        <f t="shared" si="38"/>
        <v>.</v>
      </c>
      <c r="ER55" s="27" t="str">
        <f t="shared" si="90"/>
        <v>.</v>
      </c>
      <c r="ES55" s="27" t="str">
        <f t="shared" si="90"/>
        <v>.</v>
      </c>
      <c r="ET55" s="27" t="str">
        <f t="shared" si="90"/>
        <v>.</v>
      </c>
      <c r="EU55" s="27"/>
      <c r="EV55" s="27"/>
      <c r="EW55" s="27"/>
      <c r="EX55" s="27"/>
      <c r="EY55" s="27"/>
      <c r="EZ55" s="27" t="str">
        <f>IFERROR(VLOOKUP(CONCATENATE($C55,".SL.TLF.TERT.ZS"),AREA_WB_6ATTRS,Seq!B$1,FALSE)/100,".")</f>
        <v>.</v>
      </c>
      <c r="FA55" s="27" t="str">
        <f>IFERROR(VLOOKUP(CONCATENATE($C55,".SL.TLF.TERT.ZS"),AREA_WB_6ATTRS,Seq!C$1,FALSE)/100,".")</f>
        <v>.</v>
      </c>
      <c r="FB55" s="27" t="str">
        <f>IFERROR(VLOOKUP(CONCATENATE($C55,".SL.TLF.TERT.ZS"),AREA_WB_6ATTRS,Seq!D$1,FALSE)/100,".")</f>
        <v>.</v>
      </c>
      <c r="FC55" s="27" t="str">
        <f>IFERROR(VLOOKUP(CONCATENATE($C55,".SL.TLF.TERT.ZS"),AREA_WB_6ATTRS,Seq!E$1,FALSE)/100,".")</f>
        <v>.</v>
      </c>
      <c r="FD55" s="27" t="str">
        <f>IFERROR(VLOOKUP(CONCATENATE($C55,".SL.TLF.TERT.ZS"),AREA_WB_6ATTRS,Seq!F$1,FALSE)/100,".")</f>
        <v>.</v>
      </c>
      <c r="FE55" s="27" t="str">
        <f>IFERROR(VLOOKUP(CONCATENATE($C55,".SL.TLF.TERT.ZS"),AREA_WB_6ATTRS,Seq!G$1,FALSE)/100,".")</f>
        <v>.</v>
      </c>
      <c r="FF55" s="27" t="str">
        <f>IFERROR(VLOOKUP(CONCATENATE($C55,".SL.TLF.TERT.ZS"),AREA_WB_6ATTRS,Seq!H$1,FALSE)/100,".")</f>
        <v>.</v>
      </c>
      <c r="FG55" s="27" t="str">
        <f>IFERROR(VLOOKUP(CONCATENATE($C55,".SL.TLF.TERT.ZS"),AREA_WB_6ATTRS,Seq!I$1,FALSE)/100,".")</f>
        <v>.</v>
      </c>
      <c r="FH55" s="27" t="str">
        <f>IFERROR(VLOOKUP(CONCATENATE($C55,".SL.TLF.TERT.ZS"),AREA_WB_6ATTRS,Seq!J$1,FALSE)/100,".")</f>
        <v>.</v>
      </c>
      <c r="FI55" s="27" t="str">
        <f>IFERROR(VLOOKUP(CONCATENATE($C55,".SL.TLF.TERT.ZS"),AREA_WB_6ATTRS,Seq!K$1,FALSE)/100,".")</f>
        <v>.</v>
      </c>
      <c r="FJ55" s="27" t="str">
        <f>IFERROR(VLOOKUP(CONCATENATE($C55,".SL.TLF.TERT.ZS"),AREA_WB_6ATTRS,Seq!L$1,FALSE)/100,".")</f>
        <v>.</v>
      </c>
      <c r="FK55" s="27" t="str">
        <f>IFERROR(VLOOKUP(CONCATENATE($C55,".SL.TLF.TERT.ZS"),AREA_WB_6ATTRS,Seq!M$1,FALSE)/100,".")</f>
        <v>.</v>
      </c>
      <c r="FL55" s="27" t="str">
        <f>IFERROR(VLOOKUP(CONCATENATE($C55,".SL.TLF.TERT.ZS"),AREA_WB_6ATTRS,Seq!N$1,FALSE)/100,".")</f>
        <v>.</v>
      </c>
      <c r="FM55" s="27" t="str">
        <f>IFERROR(VLOOKUP(CONCATENATE($C55,".SL.TLF.TERT.ZS"),AREA_WB_6ATTRS,Seq!O$1,FALSE)/100,".")</f>
        <v>.</v>
      </c>
      <c r="FN55" s="27" t="str">
        <f>IFERROR(VLOOKUP(CONCATENATE($C55,".SL.TLF.TERT.ZS"),AREA_WB_6ATTRS,Seq!P$1,FALSE)/100,".")</f>
        <v>.</v>
      </c>
      <c r="FO55" s="27" t="str">
        <f>IFERROR(VLOOKUP(CONCATENATE($C55,".SL.TLF.TERT.ZS"),AREA_WB_6ATTRS,Seq!Q$1,FALSE)/100,".")</f>
        <v>.</v>
      </c>
      <c r="FP55" s="27" t="str">
        <f>IFERROR(VLOOKUP(CONCATENATE($C55,".SL.TLF.TERT.ZS"),AREA_WB_6ATTRS,Seq!R$1,FALSE)/100,".")</f>
        <v>.</v>
      </c>
      <c r="FQ55" s="27" t="str">
        <f>IFERROR(VLOOKUP(CONCATENATE($C55,".SL.TLF.TERT.ZS"),AREA_WB_6ATTRS,Seq!S$1,FALSE)/100,".")</f>
        <v>.</v>
      </c>
      <c r="FR55" s="27" t="str">
        <f>IFERROR(VLOOKUP(CONCATENATE($C55,".SL.TLF.TERT.ZS"),AREA_WB_6ATTRS,Seq!T$1,FALSE)/100,".")</f>
        <v>.</v>
      </c>
      <c r="FS55" s="27" t="str">
        <f>IFERROR(VLOOKUP(CONCATENATE($C55,".SL.TLF.TERT.ZS"),AREA_WB_6ATTRS,Seq!U$1,FALSE)/100,".")</f>
        <v>.</v>
      </c>
      <c r="FT55" s="27" t="str">
        <f>IFERROR(VLOOKUP(CONCATENATE($C55,".SL.TLF.TERT.ZS"),AREA_WB_6ATTRS,Seq!V$1,FALSE)/100,".")</f>
        <v>.</v>
      </c>
      <c r="FU55" s="27" t="str">
        <f>IFERROR(VLOOKUP(CONCATENATE($C55,".SL.TLF.TERT.ZS"),AREA_WB_6ATTRS,Seq!W$1,FALSE)/100,".")</f>
        <v>.</v>
      </c>
      <c r="FV55" s="27" t="str">
        <f>IFERROR(VLOOKUP(CONCATENATE($C55,".SL.TLF.TERT.ZS"),AREA_WB_6ATTRS,Seq!X$1,FALSE)/100,".")</f>
        <v>.</v>
      </c>
      <c r="FW55" s="27" t="str">
        <f>IFERROR(VLOOKUP(CONCATENATE($C55,".SL.TLF.TERT.ZS"),AREA_WB_6ATTRS,Seq!Y$1,FALSE)/100,".")</f>
        <v>.</v>
      </c>
      <c r="FX55" s="27" t="str">
        <f>IFERROR(VLOOKUP(CONCATENATE($C55,".SL.TLF.TERT.ZS"),AREA_WB_6ATTRS,Seq!Z$1,FALSE)/100,".")</f>
        <v>.</v>
      </c>
      <c r="FY55" s="27" t="str">
        <f>IFERROR(VLOOKUP(CONCATENATE($C55,".SL.TLF.TERT.ZS"),AREA_WB_6ATTRS,Seq!AA$1,FALSE)/100,".")</f>
        <v>.</v>
      </c>
      <c r="FZ55" s="27" t="str">
        <f>IFERROR(VLOOKUP(CONCATENATE($C55,".SL.TLF.TERT.ZS"),AREA_WB_6ATTRS,Seq!AB$1,FALSE)/100,".")</f>
        <v>.</v>
      </c>
      <c r="GA55" s="27" t="str">
        <f>IFERROR(VLOOKUP(CONCATENATE($C55,".SL.TLF.TERT.ZS"),AREA_WB_6ATTRS,Seq!AC$1,FALSE)/100,".")</f>
        <v>.</v>
      </c>
      <c r="GB55" s="27" t="str">
        <f>IFERROR(VLOOKUP(CONCATENATE($C55,".SL.TLF.TERT.ZS"),AREA_WB_6ATTRS,Seq!AD$1,FALSE)/100,".")</f>
        <v>.</v>
      </c>
      <c r="GC55" s="27" t="str">
        <f>IFERROR(VLOOKUP(CONCATENATE($C55,".SL.TLF.TERT.ZS"),AREA_WB_6ATTRS,Seq!AE$1,FALSE)/100,".")</f>
        <v>.</v>
      </c>
      <c r="GD55" s="27" t="str">
        <f>IFERROR(VLOOKUP(CONCATENATE($C55,".SL.TLF.TERT.ZS"),AREA_WB_6ATTRS,Seq!AF$1,FALSE)/100,".")</f>
        <v>.</v>
      </c>
      <c r="GE55" s="27" t="str">
        <f>IFERROR(VLOOKUP(CONCATENATE($C55,".SL.TLF.TERT.ZS"),AREA_WB_6ATTRS,Seq!AG$1,FALSE)/100,".")</f>
        <v>.</v>
      </c>
      <c r="GF55" s="27" t="str">
        <f>IFERROR(VLOOKUP(CONCATENATE($C55,".SL.TLF.TERT.ZS"),AREA_WB_6ATTRS,Seq!AH$1,FALSE)/100,".")</f>
        <v>.</v>
      </c>
      <c r="GG55" s="27" t="str">
        <f>IFERROR(VLOOKUP(CONCATENATE($C55,".SL.TLF.TERT.ZS"),AREA_WB_6ATTRS,Seq!AI$1,FALSE)/100,".")</f>
        <v>.</v>
      </c>
      <c r="GH55" s="27" t="str">
        <f>IFERROR(VLOOKUP(CONCATENATE($C55,".SL.TLF.TERT.ZS"),AREA_WB_6ATTRS,Seq!AJ$1,FALSE)/100,".")</f>
        <v>.</v>
      </c>
      <c r="GI55" s="27" t="str">
        <f>IFERROR(VLOOKUP(CONCATENATE($C55,".SL.TLF.TERT.ZS"),AREA_WB_6ATTRS,Seq!AK$1,FALSE)/100,".")</f>
        <v>.</v>
      </c>
      <c r="GJ55" s="27" t="str">
        <f>IFERROR(VLOOKUP(CONCATENATE($C55,".SL.TLF.TERT.ZS"),AREA_WB_6ATTRS,Seq!AL$1,FALSE)/100,".")</f>
        <v>.</v>
      </c>
      <c r="GK55" s="27"/>
      <c r="GL55" s="27"/>
      <c r="GM55" s="27" t="str">
        <f t="shared" si="81"/>
        <v>.</v>
      </c>
      <c r="GN55" s="27" t="str">
        <f t="shared" si="82"/>
        <v>.</v>
      </c>
      <c r="GO55" s="27" t="str">
        <f t="shared" si="40"/>
        <v>.</v>
      </c>
      <c r="GP55" s="27"/>
      <c r="GQ55" s="9" t="str">
        <f>IF(VLOOKUP($B55,EM_80!$B$1:$C$201,2,FALSE)&gt;0,VLOOKUP($B55,EM_80!$B$1:$C$201,2,FALSE),".")</f>
        <v>.</v>
      </c>
      <c r="GR55" s="9" t="str">
        <f t="shared" si="83"/>
        <v>.</v>
      </c>
      <c r="GS55" s="9" t="str">
        <f t="shared" si="31"/>
        <v>.</v>
      </c>
      <c r="GU55">
        <f t="shared" si="84"/>
        <v>220351</v>
      </c>
      <c r="GV55">
        <f t="shared" si="85"/>
        <v>379254</v>
      </c>
      <c r="GW55">
        <f t="shared" si="86"/>
        <v>528882</v>
      </c>
      <c r="GX55">
        <f t="shared" si="87"/>
        <v>700401</v>
      </c>
      <c r="GZ55" s="9" t="str">
        <f>IF(ISNA(VLOOKUP($B55,Area_EM_90,Seq!C$1,FALSE)),".",VLOOKUP($B55,Area_EM_90,Seq!C$1,FALSE))</f>
        <v>.</v>
      </c>
      <c r="HA55" s="9" t="str">
        <f>IF(ISNA(VLOOKUP($B55,Area_EM_90,Seq!D$1,FALSE)),".",VLOOKUP($B55,Area_EM_90,Seq!D$1,FALSE))</f>
        <v>.</v>
      </c>
      <c r="HB55" s="9" t="str">
        <f>IF(ISNA(VLOOKUP($B55,Area_EM_90,Seq!E$1,FALSE)),".",VLOOKUP($B55,Area_EM_90,Seq!E$1,FALSE))</f>
        <v>.</v>
      </c>
      <c r="HC55" s="9" t="str">
        <f>IF(ISNA(VLOOKUP($B55,Area_EM_90,Seq!F$1,FALSE)),".",VLOOKUP($B55,Area_EM_90,Seq!F$1,FALSE))</f>
        <v>.</v>
      </c>
      <c r="HD55" s="9" t="str">
        <f>IF(ISNA(VLOOKUP($B55,Area_EM_90,Seq!G$1,FALSE)),".",VLOOKUP($B55,Area_EM_90,Seq!G$1,FALSE))</f>
        <v>.</v>
      </c>
      <c r="HE55" s="9" t="str">
        <f>IF(ISNA(VLOOKUP($B55,Area_EM_90,Seq!H$1,FALSE)),".",VLOOKUP($B55,Area_EM_90,Seq!H$1,FALSE))</f>
        <v>.</v>
      </c>
      <c r="HF55" s="9" t="str">
        <f>IF(ISNA(VLOOKUP($B55,Area_EM_90,Seq!I$1,FALSE)),".",VLOOKUP($B55,Area_EM_90,Seq!I$1,FALSE))</f>
        <v>.</v>
      </c>
      <c r="HG55" s="9" t="str">
        <f>IF(ISNA(VLOOKUP($B55,Area_EM_90,Seq!J$1,FALSE)),".",VLOOKUP($B55,Area_EM_90,Seq!J$1,FALSE))</f>
        <v>.</v>
      </c>
      <c r="HH55" s="9" t="str">
        <f>IF(ISNA(VLOOKUP($B55,Area_EM_00,Seq!C$1,FALSE)),".",VLOOKUP($B55,Area_EM_00,Seq!C$1,FALSE))</f>
        <v>.</v>
      </c>
      <c r="HI55" s="9" t="str">
        <f>IF(ISNA(VLOOKUP($B55,Area_EM_00,Seq!D$1,FALSE)),".",VLOOKUP($B55,Area_EM_00,Seq!D$1,FALSE))</f>
        <v>.</v>
      </c>
      <c r="HJ55" s="9" t="str">
        <f>IF(ISNA(VLOOKUP($B55,Area_EM_00,Seq!E$1,FALSE)),".",VLOOKUP($B55,Area_EM_00,Seq!E$1,FALSE))</f>
        <v>.</v>
      </c>
      <c r="HK55" s="9" t="str">
        <f>IF(ISNA(VLOOKUP($B55,Area_EM_00,Seq!F$1,FALSE)),".",VLOOKUP($B55,Area_EM_00,Seq!F$1,FALSE))</f>
        <v>.</v>
      </c>
      <c r="HL55" s="9" t="str">
        <f>IF(ISNA(VLOOKUP($B55,Area_EM_00,Seq!G$1,FALSE)),".",VLOOKUP($B55,Area_EM_00,Seq!G$1,FALSE))</f>
        <v>.</v>
      </c>
      <c r="HM55" s="9" t="str">
        <f>IF(ISNA(VLOOKUP($B55,Area_EM_00,Seq!H$1,FALSE)),".",VLOOKUP($B55,Area_EM_00,Seq!H$1,FALSE))</f>
        <v>.</v>
      </c>
      <c r="HN55" s="9" t="str">
        <f>IF(ISNA(VLOOKUP($B55,Area_EM_00,Seq!I$1,FALSE)),".",VLOOKUP($B55,Area_EM_00,Seq!I$1,FALSE))</f>
        <v>.</v>
      </c>
      <c r="HO55" s="9" t="str">
        <f>IF(ISNA(VLOOKUP($B55,Area_EM_00,Seq!J$1,FALSE)),".",VLOOKUP($B55,Area_EM_00,Seq!J$1,FALSE))</f>
        <v>.</v>
      </c>
      <c r="HQ55" s="27"/>
      <c r="HR55" s="9" t="str">
        <f>IFERROR(VLOOKUP($B55,AREA_EM3_60_00,Seq!E$1,FALSE),".")</f>
        <v>.</v>
      </c>
      <c r="HS55" s="9" t="str">
        <f>IFERROR(VLOOKUP($B55,AREA_EM3_60_00,Seq!F$1,FALSE),".")</f>
        <v>.</v>
      </c>
      <c r="HT55" s="9" t="str">
        <f>IFERROR(VLOOKUP($B55,AREA_EM3_60_00,Seq!G$1,FALSE),".")</f>
        <v>.</v>
      </c>
      <c r="HU55" s="9" t="str">
        <f>IFERROR(VLOOKUP($B55,AREA_EM3_10,Seq!B$1,FALSE),".")</f>
        <v>.</v>
      </c>
      <c r="HV55" s="9">
        <f t="shared" si="41"/>
        <v>220351</v>
      </c>
      <c r="HW55" s="9">
        <f t="shared" si="42"/>
        <v>379254</v>
      </c>
      <c r="HX55" s="9">
        <f t="shared" si="43"/>
        <v>528882</v>
      </c>
      <c r="HY55" s="9">
        <f t="shared" si="44"/>
        <v>700401</v>
      </c>
    </row>
    <row r="56" spans="1:233">
      <c r="A56" s="25" t="s">
        <v>2781</v>
      </c>
      <c r="B56" s="26" t="str">
        <f t="shared" si="0"/>
        <v>Ethiopia</v>
      </c>
      <c r="C56" s="166" t="s">
        <v>1408</v>
      </c>
      <c r="D56" s="27">
        <f>VLOOKUP("CHN.NY.GDP.MKTP.KD",AREA_WB_6ATTRS,Seq!B$1,FALSE)/10000</f>
        <v>18294112.043860689</v>
      </c>
      <c r="E56" s="27">
        <f>VLOOKUP("CHN.NY.GDP.MKTP.KD",AREA_WB_6ATTRS,Seq!C$1,FALSE)/10000</f>
        <v>19245405.87014145</v>
      </c>
      <c r="F56" s="27">
        <f>VLOOKUP("CHN.NY.GDP.MKTP.KD",AREA_WB_6ATTRS,Seq!D$1,FALSE)/10000</f>
        <v>20996737.804324333</v>
      </c>
      <c r="G56" s="27">
        <f>VLOOKUP("CHN.NY.GDP.MKTP.KD",AREA_WB_6ATTRS,Seq!E$1,FALSE)/10000</f>
        <v>23285382.224995762</v>
      </c>
      <c r="H56" s="27">
        <f>VLOOKUP("CHN.NY.GDP.MKTP.KD",AREA_WB_6ATTRS,Seq!F$1,FALSE)/10000</f>
        <v>26824760.323195074</v>
      </c>
      <c r="I56" s="27">
        <f>VLOOKUP("CHN.NY.GDP.MKTP.KD",AREA_WB_6ATTRS,Seq!G$1,FALSE)/10000</f>
        <v>30446102.966826372</v>
      </c>
      <c r="J56" s="27">
        <f>VLOOKUP("CHN.NY.GDP.MKTP.KD",AREA_WB_6ATTRS,Seq!H$1,FALSE)/10000</f>
        <v>33125360.027907111</v>
      </c>
      <c r="K56" s="27">
        <f>VLOOKUP("CHN.NY.GDP.MKTP.KD",AREA_WB_6ATTRS,Seq!I$1,FALSE)/10000</f>
        <v>36967901.791144341</v>
      </c>
      <c r="L56" s="27">
        <f>VLOOKUP("CHN.NY.GDP.MKTP.KD",AREA_WB_6ATTRS,Seq!J$1,FALSE)/10000</f>
        <v>41145274.693543643</v>
      </c>
      <c r="M56" s="27">
        <f>VLOOKUP("CHN.NY.GDP.MKTP.KD",AREA_WB_6ATTRS,Seq!K$1,FALSE)/10000</f>
        <v>42832230.955979005</v>
      </c>
      <c r="N56" s="27">
        <f>VLOOKUP("CHN.NY.GDP.MKTP.KD",AREA_WB_6ATTRS,Seq!L$1,FALSE)/10000</f>
        <v>44459855.73230619</v>
      </c>
      <c r="O56" s="27">
        <f>VLOOKUP("CHN.NY.GDP.MKTP.KD",AREA_WB_6ATTRS,Seq!M$1,FALSE)/10000</f>
        <v>48550162.459678344</v>
      </c>
      <c r="P56" s="27">
        <f>VLOOKUP("CHN.NY.GDP.MKTP.KD",AREA_WB_6ATTRS,Seq!N$1,FALSE)/10000</f>
        <v>55444285.528952621</v>
      </c>
      <c r="Q56" s="27">
        <f>VLOOKUP("CHN.NY.GDP.MKTP.KD",AREA_WB_6ATTRS,Seq!O$1,FALSE)/10000</f>
        <v>63206485.503006078</v>
      </c>
      <c r="R56" s="27">
        <f>VLOOKUP("CHN.NY.GDP.MKTP.KD",AREA_WB_6ATTRS,Seq!P$1,FALSE)/10000</f>
        <v>71486535.103899792</v>
      </c>
      <c r="S56" s="27">
        <f>VLOOKUP("CHN.NY.GDP.MKTP.KD",AREA_WB_6ATTRS,Seq!Q$1,FALSE)/10000</f>
        <v>79278567.430224851</v>
      </c>
      <c r="T56" s="27">
        <f>VLOOKUP("CHN.NY.GDP.MKTP.KD",AREA_WB_6ATTRS,Seq!R$1,FALSE)/10000</f>
        <v>87206424.173247412</v>
      </c>
      <c r="U56" s="27">
        <f>VLOOKUP("CHN.NY.GDP.MKTP.KD",AREA_WB_6ATTRS,Seq!S$1,FALSE)/10000</f>
        <v>95316621.621359423</v>
      </c>
      <c r="V56" s="27">
        <f>VLOOKUP("CHN.NY.GDP.MKTP.KD",AREA_WB_6ATTRS,Seq!T$1,FALSE)/10000</f>
        <v>102751318.10782552</v>
      </c>
      <c r="W56" s="27">
        <f>VLOOKUP("CHN.NY.GDP.MKTP.KD",AREA_WB_6ATTRS,Seq!U$1,FALSE)/10000</f>
        <v>110560418.28402025</v>
      </c>
      <c r="X56" s="27">
        <f>VLOOKUP("CHN.NY.GDP.MKTP.KD",AREA_WB_6ATTRS,Seq!V$1,FALSE)/10000</f>
        <v>119847493.41987793</v>
      </c>
      <c r="Y56" s="27">
        <f>VLOOKUP("CHN.NY.GDP.MKTP.KD",AREA_WB_6ATTRS,Seq!W$1,FALSE)/10000</f>
        <v>129794835.37372778</v>
      </c>
      <c r="Z56" s="27">
        <f>VLOOKUP("CHN.NY.GDP.MKTP.KD",AREA_WB_6ATTRS,Seq!X$1,FALSE)/10000</f>
        <v>141606165.392737</v>
      </c>
      <c r="AA56" s="27">
        <f>VLOOKUP("CHN.NY.GDP.MKTP.KD",AREA_WB_6ATTRS,Seq!Y$1,FALSE)/10000</f>
        <v>155766781.9320105</v>
      </c>
      <c r="AB56" s="27">
        <f>VLOOKUP("CHN.NY.GDP.MKTP.KD",AREA_WB_6ATTRS,Seq!Z$1,FALSE)/10000</f>
        <v>171499226.90714428</v>
      </c>
      <c r="AC56" s="27">
        <f>VLOOKUP("CHN.NY.GDP.MKTP.KD",AREA_WB_6ATTRS,Seq!AA$1,FALSE)/10000</f>
        <v>190878639.54765138</v>
      </c>
      <c r="AD56" s="27">
        <f>VLOOKUP("CHN.NY.GDP.MKTP.KD",AREA_WB_6ATTRS,Seq!AB$1,FALSE)/10000</f>
        <v>215120226.77020231</v>
      </c>
      <c r="AE56" s="27">
        <f>VLOOKUP("CHN.NY.GDP.MKTP.KD",AREA_WB_6ATTRS,Seq!AC$1,FALSE)/10000</f>
        <v>245667298.97157177</v>
      </c>
      <c r="AF56" s="27">
        <f>VLOOKUP("CHN.NY.GDP.MKTP.KD",AREA_WB_6ATTRS,Seq!AD$1,FALSE)/10000</f>
        <v>269251359.67284226</v>
      </c>
      <c r="AG56" s="27">
        <f>VLOOKUP("CHN.NY.GDP.MKTP.KD",AREA_WB_6ATTRS,Seq!AE$1,FALSE)/10000</f>
        <v>294022484.76274431</v>
      </c>
      <c r="AH56" s="27">
        <f>VLOOKUP("CHN.NY.GDP.MKTP.KD",AREA_WB_6ATTRS,Seq!AF$1,FALSE)/10000</f>
        <v>324600823.17806971</v>
      </c>
      <c r="AI56" s="27">
        <f>VLOOKUP("CHN.NY.GDP.MKTP.KD",AREA_WB_6ATTRS,Seq!AG$1,FALSE)/10000</f>
        <v>354139498.08727396</v>
      </c>
      <c r="AJ56" s="27"/>
      <c r="AK56" s="27"/>
      <c r="AL56" s="27"/>
      <c r="AM56" s="27"/>
      <c r="AN56" s="27"/>
      <c r="AO56" s="27"/>
      <c r="AP56" s="27" t="str">
        <f>IFERROR(VLOOKUP(CONCATENATE($C56, ".NY.GDP.MKTP.KD"),AREA_WB_6ATTRS,Seq!B$1,FALSE)/10000,".")</f>
        <v>.</v>
      </c>
      <c r="AQ56" s="27">
        <f>IFERROR(VLOOKUP(CONCATENATE($C56, ".NY.GDP.MKTP.KD"),AREA_WB_6ATTRS,Seq!C$1,FALSE)/10000,".")</f>
        <v>514710.50492748996</v>
      </c>
      <c r="AR56" s="27">
        <f>IFERROR(VLOOKUP(CONCATENATE($C56, ".NY.GDP.MKTP.KD"),AREA_WB_6ATTRS,Seq!D$1,FALSE)/10000,".")</f>
        <v>519425.5336466938</v>
      </c>
      <c r="AS56" s="27">
        <f>IFERROR(VLOOKUP(CONCATENATE($C56, ".NY.GDP.MKTP.KD"),AREA_WB_6ATTRS,Seq!E$1,FALSE)/10000,".")</f>
        <v>562200.64042882435</v>
      </c>
      <c r="AT56" s="27">
        <f>IFERROR(VLOOKUP(CONCATENATE($C56, ".NY.GDP.MKTP.KD"),AREA_WB_6ATTRS,Seq!F$1,FALSE)/10000,".")</f>
        <v>546189.28697067255</v>
      </c>
      <c r="AU56" s="27">
        <f>IFERROR(VLOOKUP(CONCATENATE($C56, ".NY.GDP.MKTP.KD"),AREA_WB_6ATTRS,Seq!G$1,FALSE)/10000,".")</f>
        <v>485320.30348992435</v>
      </c>
      <c r="AV56" s="27">
        <f>IFERROR(VLOOKUP(CONCATENATE($C56, ".NY.GDP.MKTP.KD"),AREA_WB_6ATTRS,Seq!H$1,FALSE)/10000,".")</f>
        <v>532208.94269022055</v>
      </c>
      <c r="AW56" s="27">
        <f>IFERROR(VLOOKUP(CONCATENATE($C56, ".NY.GDP.MKTP.KD"),AREA_WB_6ATTRS,Seq!I$1,FALSE)/10000,".")</f>
        <v>605970.9673460623</v>
      </c>
      <c r="AX56" s="27">
        <f>IFERROR(VLOOKUP(CONCATENATE($C56, ".NY.GDP.MKTP.KD"),AREA_WB_6ATTRS,Seq!J$1,FALSE)/10000,".")</f>
        <v>609021.56528396741</v>
      </c>
      <c r="AY56" s="27">
        <f>IFERROR(VLOOKUP(CONCATENATE($C56, ".NY.GDP.MKTP.KD"),AREA_WB_6ATTRS,Seq!K$1,FALSE)/10000,".")</f>
        <v>606823.67787437816</v>
      </c>
      <c r="AZ56" s="27">
        <f>IFERROR(VLOOKUP(CONCATENATE($C56, ".NY.GDP.MKTP.KD"),AREA_WB_6ATTRS,Seq!L$1,FALSE)/10000,".")</f>
        <v>623368.27379628026</v>
      </c>
      <c r="BA56" s="27">
        <f>IFERROR(VLOOKUP(CONCATENATE($C56, ".NY.GDP.MKTP.KD"),AREA_WB_6ATTRS,Seq!M$1,FALSE)/10000,".")</f>
        <v>578876.65627138084</v>
      </c>
      <c r="BB56" s="27">
        <f>IFERROR(VLOOKUP(CONCATENATE($C56, ".NY.GDP.MKTP.KD"),AREA_WB_6ATTRS,Seq!N$1,FALSE)/10000,".")</f>
        <v>528671.97821269697</v>
      </c>
      <c r="BC56" s="27">
        <f>IFERROR(VLOOKUP(CONCATENATE($C56, ".NY.GDP.MKTP.KD"),AREA_WB_6ATTRS,Seq!O$1,FALSE)/10000,".")</f>
        <v>598154.47454886185</v>
      </c>
      <c r="BD56" s="27">
        <f>IFERROR(VLOOKUP(CONCATENATE($C56, ".NY.GDP.MKTP.KD"),AREA_WB_6ATTRS,Seq!P$1,FALSE)/10000,".")</f>
        <v>617236.81030383345</v>
      </c>
      <c r="BE56" s="27">
        <f>IFERROR(VLOOKUP(CONCATENATE($C56, ".NY.GDP.MKTP.KD"),AREA_WB_6ATTRS,Seq!Q$1,FALSE)/10000,".")</f>
        <v>655058.04565046018</v>
      </c>
      <c r="BF56" s="27">
        <f>IFERROR(VLOOKUP(CONCATENATE($C56, ".NY.GDP.MKTP.KD"),AREA_WB_6ATTRS,Seq!R$1,FALSE)/10000,".")</f>
        <v>736455.01329285139</v>
      </c>
      <c r="BG56" s="27">
        <f>IFERROR(VLOOKUP(CONCATENATE($C56, ".NY.GDP.MKTP.KD"),AREA_WB_6ATTRS,Seq!S$1,FALSE)/10000,".")</f>
        <v>759535.97975427855</v>
      </c>
      <c r="BH56" s="27">
        <f>IFERROR(VLOOKUP(CONCATENATE($C56, ".NY.GDP.MKTP.KD"),AREA_WB_6ATTRS,Seq!T$1,FALSE)/10000,".")</f>
        <v>733269.74067261443</v>
      </c>
      <c r="BI56" s="27">
        <f>IFERROR(VLOOKUP(CONCATENATE($C56, ".NY.GDP.MKTP.KD"),AREA_WB_6ATTRS,Seq!U$1,FALSE)/10000,".")</f>
        <v>771124.09823920508</v>
      </c>
      <c r="BJ56" s="27">
        <f>IFERROR(VLOOKUP(CONCATENATE($C56, ".NY.GDP.MKTP.KD"),AREA_WB_6ATTRS,Seq!V$1,FALSE)/10000,".")</f>
        <v>817953.37791745958</v>
      </c>
      <c r="BK56" s="27">
        <f>IFERROR(VLOOKUP(CONCATENATE($C56, ".NY.GDP.MKTP.KD"),AREA_WB_6ATTRS,Seq!W$1,FALSE)/10000,".")</f>
        <v>885855.22288529342</v>
      </c>
      <c r="BL56" s="27">
        <f>IFERROR(VLOOKUP(CONCATENATE($C56, ".NY.GDP.MKTP.KD"),AREA_WB_6ATTRS,Seq!X$1,FALSE)/10000,".")</f>
        <v>899273.41828254773</v>
      </c>
      <c r="BM56" s="27">
        <f>IFERROR(VLOOKUP(CONCATENATE($C56, ".NY.GDP.MKTP.KD"),AREA_WB_6ATTRS,Seq!Y$1,FALSE)/10000,".")</f>
        <v>879839.37797697354</v>
      </c>
      <c r="BN56" s="27">
        <f>IFERROR(VLOOKUP(CONCATENATE($C56, ".NY.GDP.MKTP.KD"),AREA_WB_6ATTRS,Seq!Z$1,FALSE)/10000,".")</f>
        <v>999254.35717793182</v>
      </c>
      <c r="BO56" s="27">
        <f>IFERROR(VLOOKUP(CONCATENATE($C56, ".NY.GDP.MKTP.KD"),AREA_WB_6ATTRS,Seq!AA$1,FALSE)/10000,".")</f>
        <v>1117354.6750440712</v>
      </c>
      <c r="BP56" s="27">
        <f>IFERROR(VLOOKUP(CONCATENATE($C56, ".NY.GDP.MKTP.KD"),AREA_WB_6ATTRS,Seq!AB$1,FALSE)/10000,".")</f>
        <v>1238415.9131252298</v>
      </c>
      <c r="BQ56" s="27">
        <f>IFERROR(VLOOKUP(CONCATENATE($C56, ".NY.GDP.MKTP.KD"),AREA_WB_6ATTRS,Seq!AC$1,FALSE)/10000,".")</f>
        <v>1380289.0302184408</v>
      </c>
      <c r="BR56" s="27">
        <f>IFERROR(VLOOKUP(CONCATENATE($C56, ".NY.GDP.MKTP.KD"),AREA_WB_6ATTRS,Seq!AD$1,FALSE)/10000,".")</f>
        <v>1529202.2591470401</v>
      </c>
      <c r="BS56" s="27">
        <f>IFERROR(VLOOKUP(CONCATENATE($C56, ".NY.GDP.MKTP.KD"),AREA_WB_6ATTRS,Seq!AE$1,FALSE)/10000,".")</f>
        <v>1663810.0822278836</v>
      </c>
      <c r="BT56" s="27">
        <f>IFERROR(VLOOKUP(CONCATENATE($C56, ".NY.GDP.MKTP.KD"),AREA_WB_6ATTRS,Seq!AF$1,FALSE)/10000,".")</f>
        <v>1829148.6355486533</v>
      </c>
      <c r="BU56" s="27">
        <f>IFERROR(VLOOKUP(CONCATENATE($C56, ".NY.GDP.MKTP.KD"),AREA_WB_6ATTRS,Seq!AG$1,FALSE)/10000,".")</f>
        <v>1962658.9433741379</v>
      </c>
      <c r="BV56" s="27"/>
      <c r="BW56" s="27"/>
      <c r="BX56" s="27"/>
      <c r="BY56" s="27"/>
      <c r="BZ56" s="27"/>
      <c r="CA56" s="27"/>
      <c r="CB56" s="27"/>
      <c r="CC56" s="27">
        <f>CNPop!A$48</f>
        <v>5.0000000000000001E-3</v>
      </c>
      <c r="CD56" s="27">
        <f>CNPop!B$48</f>
        <v>6.0000000000000001E-3</v>
      </c>
      <c r="CE56" s="27">
        <f>CNPop!C$48</f>
        <v>6.0000000000000001E-3</v>
      </c>
      <c r="CF56" s="27">
        <f>CNPop!D$48</f>
        <v>7.0000000000000001E-3</v>
      </c>
      <c r="CG56" s="27">
        <f>CNPop!E$48</f>
        <v>7.0000000000000001E-3</v>
      </c>
      <c r="CH56" s="27">
        <f>CNPop!F$48</f>
        <v>8.0000000000000002E-3</v>
      </c>
      <c r="CI56" s="27">
        <f>CNPop!G$48</f>
        <v>8.9999999999999993E-3</v>
      </c>
      <c r="CJ56" s="27">
        <f>CNPop!H$48</f>
        <v>0.01</v>
      </c>
      <c r="CK56" s="27">
        <f>CNPop!I$48</f>
        <v>1.0999999999999999E-2</v>
      </c>
      <c r="CL56" s="27">
        <f>CNPop!J$48</f>
        <v>1.2E-2</v>
      </c>
      <c r="CM56" s="27">
        <f>CNPop!K$48</f>
        <v>1.4E-2</v>
      </c>
      <c r="CN56" s="27">
        <f>CNPop!L$48</f>
        <v>1.6E-2</v>
      </c>
      <c r="CO56" s="27">
        <f>CNPop!M$48</f>
        <v>1.7000000000000001E-2</v>
      </c>
      <c r="CP56" s="27">
        <f>CNPop!N$48</f>
        <v>1.9E-2</v>
      </c>
      <c r="CQ56" s="27">
        <f>CNPop!O$48</f>
        <v>2.1000000000000001E-2</v>
      </c>
      <c r="CR56" s="27">
        <f>CNPop!P$48</f>
        <v>2.3E-2</v>
      </c>
      <c r="CS56" s="27">
        <f>CNPop!Q$48</f>
        <v>2.5999999999999999E-2</v>
      </c>
      <c r="CT56" s="27">
        <f>CNPop!R$48</f>
        <v>2.8000000000000001E-2</v>
      </c>
      <c r="CU56" s="27">
        <f>CNPop!S$48</f>
        <v>0.03</v>
      </c>
      <c r="CV56" s="27">
        <f>CNPop!T$48</f>
        <v>3.3000000000000002E-2</v>
      </c>
      <c r="CW56" s="27">
        <f>CNPop!U$48</f>
        <v>3.5999999999999997E-2</v>
      </c>
      <c r="CX56" s="27">
        <f>CNPop!V$48</f>
        <v>3.9E-2</v>
      </c>
      <c r="CY56" s="27">
        <f>CNPop!W$48</f>
        <v>4.2000000000000003E-2</v>
      </c>
      <c r="CZ56" s="27">
        <f>CNPop!X$48</f>
        <v>4.4999999999999998E-2</v>
      </c>
      <c r="DA56" s="27">
        <f>CNPop!Y$48</f>
        <v>4.9000000000000002E-2</v>
      </c>
      <c r="DB56" s="27">
        <f>CNPop!Z$48</f>
        <v>5.1999999999999998E-2</v>
      </c>
      <c r="DC56" s="27">
        <f>CNPop!AA$48</f>
        <v>5.6000000000000001E-2</v>
      </c>
      <c r="DD56" s="27">
        <f>CNPop!AB$48</f>
        <v>0.06</v>
      </c>
      <c r="DE56" s="27">
        <f>CNPop!AC$48</f>
        <v>6.3E-2</v>
      </c>
      <c r="DF56" s="27">
        <f>CNPop!AD$48</f>
        <v>6.8000000000000005E-2</v>
      </c>
      <c r="DG56" s="27">
        <f>CNPop!AE$48</f>
        <v>7.1999999999999995E-2</v>
      </c>
      <c r="DH56" s="27">
        <f>CNPop!AF$48</f>
        <v>7.5999999999999998E-2</v>
      </c>
      <c r="DI56" s="27">
        <f>CNPop!AG$48</f>
        <v>8.1000000000000003E-2</v>
      </c>
      <c r="DJ56" s="27">
        <f>CNPop!AH$48</f>
        <v>8.5000000000000006E-2</v>
      </c>
      <c r="DK56" s="27">
        <f>CNPop!AI$48</f>
        <v>0.09</v>
      </c>
      <c r="DL56" s="27">
        <f>CNPop!AJ$48</f>
        <v>9.5000000000000001E-2</v>
      </c>
      <c r="DM56" s="27">
        <f>CNPop!AK$48</f>
        <v>0.1</v>
      </c>
      <c r="DN56" s="27"/>
      <c r="DO56" s="27">
        <f t="shared" si="54"/>
        <v>1.2999999523162841E-2</v>
      </c>
      <c r="DP56" s="27">
        <f t="shared" si="55"/>
        <v>1.2999999523162841E-2</v>
      </c>
      <c r="DQ56" s="27">
        <f t="shared" si="56"/>
        <v>1.2999999523162841E-2</v>
      </c>
      <c r="DR56" s="27">
        <f t="shared" si="57"/>
        <v>1.2999999523162841E-2</v>
      </c>
      <c r="DS56" s="27">
        <f t="shared" si="58"/>
        <v>1.2999999523162841E-2</v>
      </c>
      <c r="DT56" s="27">
        <f t="shared" si="59"/>
        <v>1.2999999523162841E-2</v>
      </c>
      <c r="DU56" s="27">
        <f t="shared" si="60"/>
        <v>1.2999999523162841E-2</v>
      </c>
      <c r="DV56" s="27">
        <f t="shared" si="61"/>
        <v>1.2999999523162841E-2</v>
      </c>
      <c r="DW56" s="27">
        <f t="shared" si="62"/>
        <v>1.2999999523162841E-2</v>
      </c>
      <c r="DX56" s="27">
        <f t="shared" si="63"/>
        <v>1.2999999523162841E-2</v>
      </c>
      <c r="DY56" s="27">
        <f t="shared" si="64"/>
        <v>1.2999999523162841E-2</v>
      </c>
      <c r="DZ56" s="27">
        <f t="shared" si="65"/>
        <v>1.2999999523162841E-2</v>
      </c>
      <c r="EA56" s="27">
        <f t="shared" si="66"/>
        <v>1.2999999523162841E-2</v>
      </c>
      <c r="EB56" s="27">
        <f t="shared" si="67"/>
        <v>1.2999999523162841E-2</v>
      </c>
      <c r="EC56" s="27">
        <f t="shared" si="68"/>
        <v>1.2999999523162841E-2</v>
      </c>
      <c r="ED56" s="27">
        <f t="shared" si="69"/>
        <v>1.2999999523162841E-2</v>
      </c>
      <c r="EE56" s="27">
        <f t="shared" si="70"/>
        <v>1.2999999523162841E-2</v>
      </c>
      <c r="EF56" s="27">
        <f t="shared" si="71"/>
        <v>1.2999999523162841E-2</v>
      </c>
      <c r="EG56" s="27">
        <f t="shared" si="72"/>
        <v>1.2999999523162841E-2</v>
      </c>
      <c r="EH56" s="27">
        <f t="shared" si="73"/>
        <v>1.2999999523162841E-2</v>
      </c>
      <c r="EI56" s="27" t="str">
        <f t="shared" si="74"/>
        <v>.</v>
      </c>
      <c r="EJ56" s="27" t="str">
        <f t="shared" si="75"/>
        <v>.</v>
      </c>
      <c r="EK56" s="27" t="str">
        <f t="shared" si="76"/>
        <v>.</v>
      </c>
      <c r="EL56" s="27" t="str">
        <f t="shared" si="77"/>
        <v>.</v>
      </c>
      <c r="EM56" s="27" t="str">
        <f t="shared" si="78"/>
        <v>.</v>
      </c>
      <c r="EN56" s="27" t="str">
        <f t="shared" si="79"/>
        <v>.</v>
      </c>
      <c r="EO56" s="27" t="str">
        <f t="shared" si="80"/>
        <v>.</v>
      </c>
      <c r="EP56" s="27" t="str">
        <f t="shared" si="37"/>
        <v>.</v>
      </c>
      <c r="EQ56" s="27" t="str">
        <f t="shared" si="38"/>
        <v>.</v>
      </c>
      <c r="ER56" s="27" t="str">
        <f t="shared" si="90"/>
        <v>.</v>
      </c>
      <c r="ES56" s="27" t="str">
        <f t="shared" si="90"/>
        <v>.</v>
      </c>
      <c r="ET56" s="27" t="str">
        <f t="shared" si="90"/>
        <v>.</v>
      </c>
      <c r="EU56" s="27"/>
      <c r="EV56" s="27"/>
      <c r="EW56" s="27"/>
      <c r="EX56" s="27"/>
      <c r="EY56" s="27"/>
      <c r="EZ56" s="27" t="str">
        <f>IFERROR(VLOOKUP(CONCATENATE($C56,".SL.TLF.TERT.ZS"),AREA_WB_6ATTRS,Seq!B$1,FALSE)/100,".")</f>
        <v>.</v>
      </c>
      <c r="FA56" s="27" t="str">
        <f>IFERROR(VLOOKUP(CONCATENATE($C56,".SL.TLF.TERT.ZS"),AREA_WB_6ATTRS,Seq!C$1,FALSE)/100,".")</f>
        <v>.</v>
      </c>
      <c r="FB56" s="27" t="str">
        <f>IFERROR(VLOOKUP(CONCATENATE($C56,".SL.TLF.TERT.ZS"),AREA_WB_6ATTRS,Seq!D$1,FALSE)/100,".")</f>
        <v>.</v>
      </c>
      <c r="FC56" s="27" t="str">
        <f>IFERROR(VLOOKUP(CONCATENATE($C56,".SL.TLF.TERT.ZS"),AREA_WB_6ATTRS,Seq!E$1,FALSE)/100,".")</f>
        <v>.</v>
      </c>
      <c r="FD56" s="27" t="str">
        <f>IFERROR(VLOOKUP(CONCATENATE($C56,".SL.TLF.TERT.ZS"),AREA_WB_6ATTRS,Seq!F$1,FALSE)/100,".")</f>
        <v>.</v>
      </c>
      <c r="FE56" s="27" t="str">
        <f>IFERROR(VLOOKUP(CONCATENATE($C56,".SL.TLF.TERT.ZS"),AREA_WB_6ATTRS,Seq!G$1,FALSE)/100,".")</f>
        <v>.</v>
      </c>
      <c r="FF56" s="27" t="str">
        <f>IFERROR(VLOOKUP(CONCATENATE($C56,".SL.TLF.TERT.ZS"),AREA_WB_6ATTRS,Seq!H$1,FALSE)/100,".")</f>
        <v>.</v>
      </c>
      <c r="FG56" s="27" t="str">
        <f>IFERROR(VLOOKUP(CONCATENATE($C56,".SL.TLF.TERT.ZS"),AREA_WB_6ATTRS,Seq!I$1,FALSE)/100,".")</f>
        <v>.</v>
      </c>
      <c r="FH56" s="27" t="str">
        <f>IFERROR(VLOOKUP(CONCATENATE($C56,".SL.TLF.TERT.ZS"),AREA_WB_6ATTRS,Seq!J$1,FALSE)/100,".")</f>
        <v>.</v>
      </c>
      <c r="FI56" s="27" t="str">
        <f>IFERROR(VLOOKUP(CONCATENATE($C56,".SL.TLF.TERT.ZS"),AREA_WB_6ATTRS,Seq!K$1,FALSE)/100,".")</f>
        <v>.</v>
      </c>
      <c r="FJ56" s="27" t="str">
        <f>IFERROR(VLOOKUP(CONCATENATE($C56,".SL.TLF.TERT.ZS"),AREA_WB_6ATTRS,Seq!L$1,FALSE)/100,".")</f>
        <v>.</v>
      </c>
      <c r="FK56" s="27" t="str">
        <f>IFERROR(VLOOKUP(CONCATENATE($C56,".SL.TLF.TERT.ZS"),AREA_WB_6ATTRS,Seq!M$1,FALSE)/100,".")</f>
        <v>.</v>
      </c>
      <c r="FL56" s="27" t="str">
        <f>IFERROR(VLOOKUP(CONCATENATE($C56,".SL.TLF.TERT.ZS"),AREA_WB_6ATTRS,Seq!N$1,FALSE)/100,".")</f>
        <v>.</v>
      </c>
      <c r="FM56" s="27" t="str">
        <f>IFERROR(VLOOKUP(CONCATENATE($C56,".SL.TLF.TERT.ZS"),AREA_WB_6ATTRS,Seq!O$1,FALSE)/100,".")</f>
        <v>.</v>
      </c>
      <c r="FN56" s="27" t="str">
        <f>IFERROR(VLOOKUP(CONCATENATE($C56,".SL.TLF.TERT.ZS"),AREA_WB_6ATTRS,Seq!P$1,FALSE)/100,".")</f>
        <v>.</v>
      </c>
      <c r="FO56" s="27" t="str">
        <f>IFERROR(VLOOKUP(CONCATENATE($C56,".SL.TLF.TERT.ZS"),AREA_WB_6ATTRS,Seq!Q$1,FALSE)/100,".")</f>
        <v>.</v>
      </c>
      <c r="FP56" s="27" t="str">
        <f>IFERROR(VLOOKUP(CONCATENATE($C56,".SL.TLF.TERT.ZS"),AREA_WB_6ATTRS,Seq!R$1,FALSE)/100,".")</f>
        <v>.</v>
      </c>
      <c r="FQ56" s="27" t="str">
        <f>IFERROR(VLOOKUP(CONCATENATE($C56,".SL.TLF.TERT.ZS"),AREA_WB_6ATTRS,Seq!S$1,FALSE)/100,".")</f>
        <v>.</v>
      </c>
      <c r="FR56" s="27" t="str">
        <f>IFERROR(VLOOKUP(CONCATENATE($C56,".SL.TLF.TERT.ZS"),AREA_WB_6ATTRS,Seq!T$1,FALSE)/100,".")</f>
        <v>.</v>
      </c>
      <c r="FS56" s="27">
        <f>IFERROR(VLOOKUP(CONCATENATE($C56,".SL.TLF.TERT.ZS"),AREA_WB_6ATTRS,Seq!U$1,FALSE)/100,".")</f>
        <v>1.2999999523162841E-2</v>
      </c>
      <c r="FT56" s="27" t="str">
        <f>IFERROR(VLOOKUP(CONCATENATE($C56,".SL.TLF.TERT.ZS"),AREA_WB_6ATTRS,Seq!V$1,FALSE)/100,".")</f>
        <v>.</v>
      </c>
      <c r="FU56" s="27" t="str">
        <f>IFERROR(VLOOKUP(CONCATENATE($C56,".SL.TLF.TERT.ZS"),AREA_WB_6ATTRS,Seq!W$1,FALSE)/100,".")</f>
        <v>.</v>
      </c>
      <c r="FV56" s="27" t="str">
        <f>IFERROR(VLOOKUP(CONCATENATE($C56,".SL.TLF.TERT.ZS"),AREA_WB_6ATTRS,Seq!X$1,FALSE)/100,".")</f>
        <v>.</v>
      </c>
      <c r="FW56" s="27" t="str">
        <f>IFERROR(VLOOKUP(CONCATENATE($C56,".SL.TLF.TERT.ZS"),AREA_WB_6ATTRS,Seq!Y$1,FALSE)/100,".")</f>
        <v>.</v>
      </c>
      <c r="FX56" s="27" t="str">
        <f>IFERROR(VLOOKUP(CONCATENATE($C56,".SL.TLF.TERT.ZS"),AREA_WB_6ATTRS,Seq!Z$1,FALSE)/100,".")</f>
        <v>.</v>
      </c>
      <c r="FY56" s="27" t="str">
        <f>IFERROR(VLOOKUP(CONCATENATE($C56,".SL.TLF.TERT.ZS"),AREA_WB_6ATTRS,Seq!AA$1,FALSE)/100,".")</f>
        <v>.</v>
      </c>
      <c r="FZ56" s="27" t="str">
        <f>IFERROR(VLOOKUP(CONCATENATE($C56,".SL.TLF.TERT.ZS"),AREA_WB_6ATTRS,Seq!AB$1,FALSE)/100,".")</f>
        <v>.</v>
      </c>
      <c r="GA56" s="27" t="str">
        <f>IFERROR(VLOOKUP(CONCATENATE($C56,".SL.TLF.TERT.ZS"),AREA_WB_6ATTRS,Seq!AC$1,FALSE)/100,".")</f>
        <v>.</v>
      </c>
      <c r="GB56" s="27" t="str">
        <f>IFERROR(VLOOKUP(CONCATENATE($C56,".SL.TLF.TERT.ZS"),AREA_WB_6ATTRS,Seq!AD$1,FALSE)/100,".")</f>
        <v>.</v>
      </c>
      <c r="GC56" s="27" t="str">
        <f>IFERROR(VLOOKUP(CONCATENATE($C56,".SL.TLF.TERT.ZS"),AREA_WB_6ATTRS,Seq!AE$1,FALSE)/100,".")</f>
        <v>.</v>
      </c>
      <c r="GD56" s="27" t="str">
        <f>IFERROR(VLOOKUP(CONCATENATE($C56,".SL.TLF.TERT.ZS"),AREA_WB_6ATTRS,Seq!AF$1,FALSE)/100,".")</f>
        <v>.</v>
      </c>
      <c r="GE56" s="27" t="str">
        <f>IFERROR(VLOOKUP(CONCATENATE($C56,".SL.TLF.TERT.ZS"),AREA_WB_6ATTRS,Seq!AG$1,FALSE)/100,".")</f>
        <v>.</v>
      </c>
      <c r="GF56" s="27" t="str">
        <f>IFERROR(VLOOKUP(CONCATENATE($C56,".SL.TLF.TERT.ZS"),AREA_WB_6ATTRS,Seq!AH$1,FALSE)/100,".")</f>
        <v>.</v>
      </c>
      <c r="GG56" s="27" t="str">
        <f>IFERROR(VLOOKUP(CONCATENATE($C56,".SL.TLF.TERT.ZS"),AREA_WB_6ATTRS,Seq!AI$1,FALSE)/100,".")</f>
        <v>.</v>
      </c>
      <c r="GH56" s="27" t="str">
        <f>IFERROR(VLOOKUP(CONCATENATE($C56,".SL.TLF.TERT.ZS"),AREA_WB_6ATTRS,Seq!AJ$1,FALSE)/100,".")</f>
        <v>.</v>
      </c>
      <c r="GI56" s="27" t="str">
        <f>IFERROR(VLOOKUP(CONCATENATE($C56,".SL.TLF.TERT.ZS"),AREA_WB_6ATTRS,Seq!AK$1,FALSE)/100,".")</f>
        <v>.</v>
      </c>
      <c r="GJ56" s="27" t="str">
        <f>IFERROR(VLOOKUP(CONCATENATE($C56,".SL.TLF.TERT.ZS"),AREA_WB_6ATTRS,Seq!AL$1,FALSE)/100,".")</f>
        <v>.</v>
      </c>
      <c r="GK56" s="27"/>
      <c r="GL56" s="27"/>
      <c r="GM56" s="27" t="str">
        <f t="shared" si="81"/>
        <v>.</v>
      </c>
      <c r="GN56" s="27" t="str">
        <f t="shared" si="82"/>
        <v>.</v>
      </c>
      <c r="GO56" s="27" t="str">
        <f t="shared" si="40"/>
        <v>.</v>
      </c>
      <c r="GP56" s="27"/>
      <c r="GQ56" s="9" t="str">
        <f>IF(VLOOKUP($B56,EM_80!$B$1:$C$201,2,FALSE)&gt;0,VLOOKUP($B56,EM_80!$B$1:$C$201,2,FALSE),".")</f>
        <v>.</v>
      </c>
      <c r="GR56" s="9" t="str">
        <f t="shared" si="83"/>
        <v>.</v>
      </c>
      <c r="GS56" s="9" t="str">
        <f t="shared" si="31"/>
        <v>.</v>
      </c>
      <c r="GU56">
        <f t="shared" si="84"/>
        <v>35408618</v>
      </c>
      <c r="GV56">
        <f t="shared" si="85"/>
        <v>48292435</v>
      </c>
      <c r="GW56">
        <f t="shared" si="86"/>
        <v>65514626</v>
      </c>
      <c r="GX56">
        <f t="shared" si="87"/>
        <v>82949541</v>
      </c>
      <c r="GZ56" s="9" t="str">
        <f>IF(ISNA(VLOOKUP($B56,Area_EM_90,Seq!C$1,FALSE)),".",VLOOKUP($B56,Area_EM_90,Seq!C$1,FALSE))</f>
        <v>.</v>
      </c>
      <c r="HA56" s="9" t="str">
        <f>IF(ISNA(VLOOKUP($B56,Area_EM_90,Seq!D$1,FALSE)),".",VLOOKUP($B56,Area_EM_90,Seq!D$1,FALSE))</f>
        <v>.</v>
      </c>
      <c r="HB56" s="9" t="str">
        <f>IF(ISNA(VLOOKUP($B56,Area_EM_90,Seq!E$1,FALSE)),".",VLOOKUP($B56,Area_EM_90,Seq!E$1,FALSE))</f>
        <v>.</v>
      </c>
      <c r="HC56" s="9" t="str">
        <f>IF(ISNA(VLOOKUP($B56,Area_EM_90,Seq!F$1,FALSE)),".",VLOOKUP($B56,Area_EM_90,Seq!F$1,FALSE))</f>
        <v>.</v>
      </c>
      <c r="HD56" s="9" t="str">
        <f>IF(ISNA(VLOOKUP($B56,Area_EM_90,Seq!G$1,FALSE)),".",VLOOKUP($B56,Area_EM_90,Seq!G$1,FALSE))</f>
        <v>.</v>
      </c>
      <c r="HE56" s="9" t="str">
        <f>IF(ISNA(VLOOKUP($B56,Area_EM_90,Seq!H$1,FALSE)),".",VLOOKUP($B56,Area_EM_90,Seq!H$1,FALSE))</f>
        <v>.</v>
      </c>
      <c r="HF56" s="9" t="str">
        <f>IF(ISNA(VLOOKUP($B56,Area_EM_90,Seq!I$1,FALSE)),".",VLOOKUP($B56,Area_EM_90,Seq!I$1,FALSE))</f>
        <v>.</v>
      </c>
      <c r="HG56" s="9" t="str">
        <f>IF(ISNA(VLOOKUP($B56,Area_EM_90,Seq!J$1,FALSE)),".",VLOOKUP($B56,Area_EM_90,Seq!J$1,FALSE))</f>
        <v>.</v>
      </c>
      <c r="HH56" s="9" t="str">
        <f>IF(ISNA(VLOOKUP($B56,Area_EM_00,Seq!C$1,FALSE)),".",VLOOKUP($B56,Area_EM_00,Seq!C$1,FALSE))</f>
        <v>.</v>
      </c>
      <c r="HI56" s="9" t="str">
        <f>IF(ISNA(VLOOKUP($B56,Area_EM_00,Seq!D$1,FALSE)),".",VLOOKUP($B56,Area_EM_00,Seq!D$1,FALSE))</f>
        <v>.</v>
      </c>
      <c r="HJ56" s="9" t="str">
        <f>IF(ISNA(VLOOKUP($B56,Area_EM_00,Seq!E$1,FALSE)),".",VLOOKUP($B56,Area_EM_00,Seq!E$1,FALSE))</f>
        <v>.</v>
      </c>
      <c r="HK56" s="9" t="str">
        <f>IF(ISNA(VLOOKUP($B56,Area_EM_00,Seq!F$1,FALSE)),".",VLOOKUP($B56,Area_EM_00,Seq!F$1,FALSE))</f>
        <v>.</v>
      </c>
      <c r="HL56" s="9" t="str">
        <f>IF(ISNA(VLOOKUP($B56,Area_EM_00,Seq!G$1,FALSE)),".",VLOOKUP($B56,Area_EM_00,Seq!G$1,FALSE))</f>
        <v>.</v>
      </c>
      <c r="HM56" s="9" t="str">
        <f>IF(ISNA(VLOOKUP($B56,Area_EM_00,Seq!H$1,FALSE)),".",VLOOKUP($B56,Area_EM_00,Seq!H$1,FALSE))</f>
        <v>.</v>
      </c>
      <c r="HN56" s="9" t="str">
        <f>IF(ISNA(VLOOKUP($B56,Area_EM_00,Seq!I$1,FALSE)),".",VLOOKUP($B56,Area_EM_00,Seq!I$1,FALSE))</f>
        <v>.</v>
      </c>
      <c r="HO56" s="9" t="str">
        <f>IF(ISNA(VLOOKUP($B56,Area_EM_00,Seq!J$1,FALSE)),".",VLOOKUP($B56,Area_EM_00,Seq!J$1,FALSE))</f>
        <v>.</v>
      </c>
      <c r="HQ56" s="27"/>
      <c r="HR56" s="9">
        <f>IFERROR(VLOOKUP($B56,AREA_EM3_60_00,Seq!E$1,FALSE),".")</f>
        <v>363</v>
      </c>
      <c r="HS56" s="9">
        <f>IFERROR(VLOOKUP($B56,AREA_EM3_60_00,Seq!F$1,FALSE),".")</f>
        <v>382</v>
      </c>
      <c r="HT56" s="9">
        <f>IFERROR(VLOOKUP($B56,AREA_EM3_60_00,Seq!G$1,FALSE),".")</f>
        <v>401</v>
      </c>
      <c r="HU56" s="9">
        <f>IFERROR(VLOOKUP($B56,AREA_EM3_10,Seq!B$1,FALSE),".")</f>
        <v>0</v>
      </c>
      <c r="HV56" s="9">
        <f t="shared" si="41"/>
        <v>35408618</v>
      </c>
      <c r="HW56" s="9">
        <f t="shared" si="42"/>
        <v>48292435</v>
      </c>
      <c r="HX56" s="9">
        <f t="shared" si="43"/>
        <v>65514626</v>
      </c>
      <c r="HY56" s="9">
        <f t="shared" si="44"/>
        <v>82949541</v>
      </c>
    </row>
    <row r="57" spans="1:233">
      <c r="A57" s="25" t="s">
        <v>2784</v>
      </c>
      <c r="B57" s="26" t="str">
        <f t="shared" si="0"/>
        <v>Gabon</v>
      </c>
      <c r="C57" s="166" t="s">
        <v>1420</v>
      </c>
      <c r="D57" s="27">
        <f>VLOOKUP("CHN.NY.GDP.MKTP.KD",AREA_WB_6ATTRS,Seq!B$1,FALSE)/10000</f>
        <v>18294112.043860689</v>
      </c>
      <c r="E57" s="27">
        <f>VLOOKUP("CHN.NY.GDP.MKTP.KD",AREA_WB_6ATTRS,Seq!C$1,FALSE)/10000</f>
        <v>19245405.87014145</v>
      </c>
      <c r="F57" s="27">
        <f>VLOOKUP("CHN.NY.GDP.MKTP.KD",AREA_WB_6ATTRS,Seq!D$1,FALSE)/10000</f>
        <v>20996737.804324333</v>
      </c>
      <c r="G57" s="27">
        <f>VLOOKUP("CHN.NY.GDP.MKTP.KD",AREA_WB_6ATTRS,Seq!E$1,FALSE)/10000</f>
        <v>23285382.224995762</v>
      </c>
      <c r="H57" s="27">
        <f>VLOOKUP("CHN.NY.GDP.MKTP.KD",AREA_WB_6ATTRS,Seq!F$1,FALSE)/10000</f>
        <v>26824760.323195074</v>
      </c>
      <c r="I57" s="27">
        <f>VLOOKUP("CHN.NY.GDP.MKTP.KD",AREA_WB_6ATTRS,Seq!G$1,FALSE)/10000</f>
        <v>30446102.966826372</v>
      </c>
      <c r="J57" s="27">
        <f>VLOOKUP("CHN.NY.GDP.MKTP.KD",AREA_WB_6ATTRS,Seq!H$1,FALSE)/10000</f>
        <v>33125360.027907111</v>
      </c>
      <c r="K57" s="27">
        <f>VLOOKUP("CHN.NY.GDP.MKTP.KD",AREA_WB_6ATTRS,Seq!I$1,FALSE)/10000</f>
        <v>36967901.791144341</v>
      </c>
      <c r="L57" s="27">
        <f>VLOOKUP("CHN.NY.GDP.MKTP.KD",AREA_WB_6ATTRS,Seq!J$1,FALSE)/10000</f>
        <v>41145274.693543643</v>
      </c>
      <c r="M57" s="27">
        <f>VLOOKUP("CHN.NY.GDP.MKTP.KD",AREA_WB_6ATTRS,Seq!K$1,FALSE)/10000</f>
        <v>42832230.955979005</v>
      </c>
      <c r="N57" s="27">
        <f>VLOOKUP("CHN.NY.GDP.MKTP.KD",AREA_WB_6ATTRS,Seq!L$1,FALSE)/10000</f>
        <v>44459855.73230619</v>
      </c>
      <c r="O57" s="27">
        <f>VLOOKUP("CHN.NY.GDP.MKTP.KD",AREA_WB_6ATTRS,Seq!M$1,FALSE)/10000</f>
        <v>48550162.459678344</v>
      </c>
      <c r="P57" s="27">
        <f>VLOOKUP("CHN.NY.GDP.MKTP.KD",AREA_WB_6ATTRS,Seq!N$1,FALSE)/10000</f>
        <v>55444285.528952621</v>
      </c>
      <c r="Q57" s="27">
        <f>VLOOKUP("CHN.NY.GDP.MKTP.KD",AREA_WB_6ATTRS,Seq!O$1,FALSE)/10000</f>
        <v>63206485.503006078</v>
      </c>
      <c r="R57" s="27">
        <f>VLOOKUP("CHN.NY.GDP.MKTP.KD",AREA_WB_6ATTRS,Seq!P$1,FALSE)/10000</f>
        <v>71486535.103899792</v>
      </c>
      <c r="S57" s="27">
        <f>VLOOKUP("CHN.NY.GDP.MKTP.KD",AREA_WB_6ATTRS,Seq!Q$1,FALSE)/10000</f>
        <v>79278567.430224851</v>
      </c>
      <c r="T57" s="27">
        <f>VLOOKUP("CHN.NY.GDP.MKTP.KD",AREA_WB_6ATTRS,Seq!R$1,FALSE)/10000</f>
        <v>87206424.173247412</v>
      </c>
      <c r="U57" s="27">
        <f>VLOOKUP("CHN.NY.GDP.MKTP.KD",AREA_WB_6ATTRS,Seq!S$1,FALSE)/10000</f>
        <v>95316621.621359423</v>
      </c>
      <c r="V57" s="27">
        <f>VLOOKUP("CHN.NY.GDP.MKTP.KD",AREA_WB_6ATTRS,Seq!T$1,FALSE)/10000</f>
        <v>102751318.10782552</v>
      </c>
      <c r="W57" s="27">
        <f>VLOOKUP("CHN.NY.GDP.MKTP.KD",AREA_WB_6ATTRS,Seq!U$1,FALSE)/10000</f>
        <v>110560418.28402025</v>
      </c>
      <c r="X57" s="27">
        <f>VLOOKUP("CHN.NY.GDP.MKTP.KD",AREA_WB_6ATTRS,Seq!V$1,FALSE)/10000</f>
        <v>119847493.41987793</v>
      </c>
      <c r="Y57" s="27">
        <f>VLOOKUP("CHN.NY.GDP.MKTP.KD",AREA_WB_6ATTRS,Seq!W$1,FALSE)/10000</f>
        <v>129794835.37372778</v>
      </c>
      <c r="Z57" s="27">
        <f>VLOOKUP("CHN.NY.GDP.MKTP.KD",AREA_WB_6ATTRS,Seq!X$1,FALSE)/10000</f>
        <v>141606165.392737</v>
      </c>
      <c r="AA57" s="27">
        <f>VLOOKUP("CHN.NY.GDP.MKTP.KD",AREA_WB_6ATTRS,Seq!Y$1,FALSE)/10000</f>
        <v>155766781.9320105</v>
      </c>
      <c r="AB57" s="27">
        <f>VLOOKUP("CHN.NY.GDP.MKTP.KD",AREA_WB_6ATTRS,Seq!Z$1,FALSE)/10000</f>
        <v>171499226.90714428</v>
      </c>
      <c r="AC57" s="27">
        <f>VLOOKUP("CHN.NY.GDP.MKTP.KD",AREA_WB_6ATTRS,Seq!AA$1,FALSE)/10000</f>
        <v>190878639.54765138</v>
      </c>
      <c r="AD57" s="27">
        <f>VLOOKUP("CHN.NY.GDP.MKTP.KD",AREA_WB_6ATTRS,Seq!AB$1,FALSE)/10000</f>
        <v>215120226.77020231</v>
      </c>
      <c r="AE57" s="27">
        <f>VLOOKUP("CHN.NY.GDP.MKTP.KD",AREA_WB_6ATTRS,Seq!AC$1,FALSE)/10000</f>
        <v>245667298.97157177</v>
      </c>
      <c r="AF57" s="27">
        <f>VLOOKUP("CHN.NY.GDP.MKTP.KD",AREA_WB_6ATTRS,Seq!AD$1,FALSE)/10000</f>
        <v>269251359.67284226</v>
      </c>
      <c r="AG57" s="27">
        <f>VLOOKUP("CHN.NY.GDP.MKTP.KD",AREA_WB_6ATTRS,Seq!AE$1,FALSE)/10000</f>
        <v>294022484.76274431</v>
      </c>
      <c r="AH57" s="27">
        <f>VLOOKUP("CHN.NY.GDP.MKTP.KD",AREA_WB_6ATTRS,Seq!AF$1,FALSE)/10000</f>
        <v>324600823.17806971</v>
      </c>
      <c r="AI57" s="27">
        <f>VLOOKUP("CHN.NY.GDP.MKTP.KD",AREA_WB_6ATTRS,Seq!AG$1,FALSE)/10000</f>
        <v>354139498.08727396</v>
      </c>
      <c r="AJ57" s="27"/>
      <c r="AK57" s="27"/>
      <c r="AL57" s="27"/>
      <c r="AM57" s="27"/>
      <c r="AN57" s="27"/>
      <c r="AO57" s="27"/>
      <c r="AP57" s="27">
        <f>IFERROR(VLOOKUP(CONCATENATE($C57, ".NY.GDP.MKTP.KD"),AREA_WB_6ATTRS,Seq!B$1,FALSE)/10000,".")</f>
        <v>359432.02857821202</v>
      </c>
      <c r="AQ57" s="27">
        <f>IFERROR(VLOOKUP(CONCATENATE($C57, ".NY.GDP.MKTP.KD"),AREA_WB_6ATTRS,Seq!C$1,FALSE)/10000,".")</f>
        <v>377746.27397741826</v>
      </c>
      <c r="AR57" s="27">
        <f>IFERROR(VLOOKUP(CONCATENATE($C57, ".NY.GDP.MKTP.KD"),AREA_WB_6ATTRS,Seq!D$1,FALSE)/10000,".")</f>
        <v>366045.50608348096</v>
      </c>
      <c r="AS57" s="27">
        <f>IFERROR(VLOOKUP(CONCATENATE($C57, ".NY.GDP.MKTP.KD"),AREA_WB_6ATTRS,Seq!E$1,FALSE)/10000,".")</f>
        <v>386574.21906363691</v>
      </c>
      <c r="AT57" s="27">
        <f>IFERROR(VLOOKUP(CONCATENATE($C57, ".NY.GDP.MKTP.KD"),AREA_WB_6ATTRS,Seq!F$1,FALSE)/10000,".")</f>
        <v>415601.69951662718</v>
      </c>
      <c r="AU57" s="27">
        <f>IFERROR(VLOOKUP(CONCATENATE($C57, ".NY.GDP.MKTP.KD"),AREA_WB_6ATTRS,Seq!G$1,FALSE)/10000,".")</f>
        <v>405905.92246396822</v>
      </c>
      <c r="AV57" s="27">
        <f>IFERROR(VLOOKUP(CONCATENATE($C57, ".NY.GDP.MKTP.KD"),AREA_WB_6ATTRS,Seq!H$1,FALSE)/10000,".")</f>
        <v>402644.07164431299</v>
      </c>
      <c r="AW57" s="27">
        <f>IFERROR(VLOOKUP(CONCATENATE($C57, ".NY.GDP.MKTP.KD"),AREA_WB_6ATTRS,Seq!I$1,FALSE)/10000,".")</f>
        <v>333606.5491591937</v>
      </c>
      <c r="AX57" s="27">
        <f>IFERROR(VLOOKUP(CONCATENATE($C57, ".NY.GDP.MKTP.KD"),AREA_WB_6ATTRS,Seq!J$1,FALSE)/10000,".")</f>
        <v>376459.48883806949</v>
      </c>
      <c r="AY57" s="27">
        <f>IFERROR(VLOOKUP(CONCATENATE($C57, ".NY.GDP.MKTP.KD"),AREA_WB_6ATTRS,Seq!K$1,FALSE)/10000,".")</f>
        <v>408629.11916039331</v>
      </c>
      <c r="AZ57" s="27">
        <f>IFERROR(VLOOKUP(CONCATENATE($C57, ".NY.GDP.MKTP.KD"),AREA_WB_6ATTRS,Seq!L$1,FALSE)/10000,".")</f>
        <v>429846.11260489858</v>
      </c>
      <c r="BA57" s="27">
        <f>IFERROR(VLOOKUP(CONCATENATE($C57, ".NY.GDP.MKTP.KD"),AREA_WB_6ATTRS,Seq!M$1,FALSE)/10000,".")</f>
        <v>456120.47120049183</v>
      </c>
      <c r="BB57" s="27">
        <f>IFERROR(VLOOKUP(CONCATENATE($C57, ".NY.GDP.MKTP.KD"),AREA_WB_6ATTRS,Seq!N$1,FALSE)/10000,".")</f>
        <v>442025.68430012238</v>
      </c>
      <c r="BC57" s="27">
        <f>IFERROR(VLOOKUP(CONCATENATE($C57, ".NY.GDP.MKTP.KD"),AREA_WB_6ATTRS,Seq!O$1,FALSE)/10000,".")</f>
        <v>459470.47108327778</v>
      </c>
      <c r="BD57" s="27">
        <f>IFERROR(VLOOKUP(CONCATENATE($C57, ".NY.GDP.MKTP.KD"),AREA_WB_6ATTRS,Seq!P$1,FALSE)/10000,".")</f>
        <v>476529.48323032627</v>
      </c>
      <c r="BE57" s="27">
        <f>IFERROR(VLOOKUP(CONCATENATE($C57, ".NY.GDP.MKTP.KD"),AREA_WB_6ATTRS,Seq!Q$1,FALSE)/10000,".")</f>
        <v>500231.33427137823</v>
      </c>
      <c r="BF57" s="27">
        <f>IFERROR(VLOOKUP(CONCATENATE($C57, ".NY.GDP.MKTP.KD"),AREA_WB_6ATTRS,Seq!R$1,FALSE)/10000,".")</f>
        <v>518364.96536772861</v>
      </c>
      <c r="BG57" s="27">
        <f>IFERROR(VLOOKUP(CONCATENATE($C57, ".NY.GDP.MKTP.KD"),AREA_WB_6ATTRS,Seq!S$1,FALSE)/10000,".")</f>
        <v>548110.65152264852</v>
      </c>
      <c r="BH57" s="27">
        <f>IFERROR(VLOOKUP(CONCATENATE($C57, ".NY.GDP.MKTP.KD"),AREA_WB_6ATTRS,Seq!T$1,FALSE)/10000,".")</f>
        <v>567173.02786136488</v>
      </c>
      <c r="BI57" s="27">
        <f>IFERROR(VLOOKUP(CONCATENATE($C57, ".NY.GDP.MKTP.KD"),AREA_WB_6ATTRS,Seq!U$1,FALSE)/10000,".")</f>
        <v>516509.60063774377</v>
      </c>
      <c r="BJ57" s="27">
        <f>IFERROR(VLOOKUP(CONCATENATE($C57, ".NY.GDP.MKTP.KD"),AREA_WB_6ATTRS,Seq!V$1,FALSE)/10000,".")</f>
        <v>506783.89842411299</v>
      </c>
      <c r="BK57" s="27">
        <f>IFERROR(VLOOKUP(CONCATENATE($C57, ".NY.GDP.MKTP.KD"),AREA_WB_6ATTRS,Seq!W$1,FALSE)/10000,".")</f>
        <v>517586.90919063828</v>
      </c>
      <c r="BL57" s="27">
        <f>IFERROR(VLOOKUP(CONCATENATE($C57, ".NY.GDP.MKTP.KD"),AREA_WB_6ATTRS,Seq!X$1,FALSE)/10000,".")</f>
        <v>516204.15373776061</v>
      </c>
      <c r="BM57" s="27">
        <f>IFERROR(VLOOKUP(CONCATENATE($C57, ".NY.GDP.MKTP.KD"),AREA_WB_6ATTRS,Seq!Y$1,FALSE)/10000,".")</f>
        <v>528981.19860180258</v>
      </c>
      <c r="BN57" s="27">
        <f>IFERROR(VLOOKUP(CONCATENATE($C57, ".NY.GDP.MKTP.KD"),AREA_WB_6ATTRS,Seq!Z$1,FALSE)/10000,".")</f>
        <v>536101.36805840745</v>
      </c>
      <c r="BO57" s="27">
        <f>IFERROR(VLOOKUP(CONCATENATE($C57, ".NY.GDP.MKTP.KD"),AREA_WB_6ATTRS,Seq!AA$1,FALSE)/10000,".")</f>
        <v>552300.18478390481</v>
      </c>
      <c r="BP57" s="27">
        <f>IFERROR(VLOOKUP(CONCATENATE($C57, ".NY.GDP.MKTP.KD"),AREA_WB_6ATTRS,Seq!AB$1,FALSE)/10000,".")</f>
        <v>558823.8865764325</v>
      </c>
      <c r="BQ57" s="27">
        <f>IFERROR(VLOOKUP(CONCATENATE($C57, ".NY.GDP.MKTP.KD"),AREA_WB_6ATTRS,Seq!AC$1,FALSE)/10000,".")</f>
        <v>589857.35460085061</v>
      </c>
      <c r="BR57" s="27">
        <f>IFERROR(VLOOKUP(CONCATENATE($C57, ".NY.GDP.MKTP.KD"),AREA_WB_6ATTRS,Seq!AD$1,FALSE)/10000,".")</f>
        <v>603562.39958101965</v>
      </c>
      <c r="BS57" s="27">
        <f>IFERROR(VLOOKUP(CONCATENATE($C57, ".NY.GDP.MKTP.KD"),AREA_WB_6ATTRS,Seq!AE$1,FALSE)/10000,".")</f>
        <v>595075.60113593412</v>
      </c>
      <c r="BT57" s="27">
        <f>IFERROR(VLOOKUP(CONCATENATE($C57, ".NY.GDP.MKTP.KD"),AREA_WB_6ATTRS,Seq!AF$1,FALSE)/10000,".")</f>
        <v>634380.95834576525</v>
      </c>
      <c r="BU57" s="27">
        <f>IFERROR(VLOOKUP(CONCATENATE($C57, ".NY.GDP.MKTP.KD"),AREA_WB_6ATTRS,Seq!AG$1,FALSE)/10000,".")</f>
        <v>664916.67956496868</v>
      </c>
      <c r="BV57" s="27"/>
      <c r="BW57" s="27"/>
      <c r="BX57" s="27"/>
      <c r="BY57" s="27"/>
      <c r="BZ57" s="27"/>
      <c r="CA57" s="27"/>
      <c r="CB57" s="27"/>
      <c r="CC57" s="27">
        <f>CNPop!A$48</f>
        <v>5.0000000000000001E-3</v>
      </c>
      <c r="CD57" s="27">
        <f>CNPop!B$48</f>
        <v>6.0000000000000001E-3</v>
      </c>
      <c r="CE57" s="27">
        <f>CNPop!C$48</f>
        <v>6.0000000000000001E-3</v>
      </c>
      <c r="CF57" s="27">
        <f>CNPop!D$48</f>
        <v>7.0000000000000001E-3</v>
      </c>
      <c r="CG57" s="27">
        <f>CNPop!E$48</f>
        <v>7.0000000000000001E-3</v>
      </c>
      <c r="CH57" s="27">
        <f>CNPop!F$48</f>
        <v>8.0000000000000002E-3</v>
      </c>
      <c r="CI57" s="27">
        <f>CNPop!G$48</f>
        <v>8.9999999999999993E-3</v>
      </c>
      <c r="CJ57" s="27">
        <f>CNPop!H$48</f>
        <v>0.01</v>
      </c>
      <c r="CK57" s="27">
        <f>CNPop!I$48</f>
        <v>1.0999999999999999E-2</v>
      </c>
      <c r="CL57" s="27">
        <f>CNPop!J$48</f>
        <v>1.2E-2</v>
      </c>
      <c r="CM57" s="27">
        <f>CNPop!K$48</f>
        <v>1.4E-2</v>
      </c>
      <c r="CN57" s="27">
        <f>CNPop!L$48</f>
        <v>1.6E-2</v>
      </c>
      <c r="CO57" s="27">
        <f>CNPop!M$48</f>
        <v>1.7000000000000001E-2</v>
      </c>
      <c r="CP57" s="27">
        <f>CNPop!N$48</f>
        <v>1.9E-2</v>
      </c>
      <c r="CQ57" s="27">
        <f>CNPop!O$48</f>
        <v>2.1000000000000001E-2</v>
      </c>
      <c r="CR57" s="27">
        <f>CNPop!P$48</f>
        <v>2.3E-2</v>
      </c>
      <c r="CS57" s="27">
        <f>CNPop!Q$48</f>
        <v>2.5999999999999999E-2</v>
      </c>
      <c r="CT57" s="27">
        <f>CNPop!R$48</f>
        <v>2.8000000000000001E-2</v>
      </c>
      <c r="CU57" s="27">
        <f>CNPop!S$48</f>
        <v>0.03</v>
      </c>
      <c r="CV57" s="27">
        <f>CNPop!T$48</f>
        <v>3.3000000000000002E-2</v>
      </c>
      <c r="CW57" s="27">
        <f>CNPop!U$48</f>
        <v>3.5999999999999997E-2</v>
      </c>
      <c r="CX57" s="27">
        <f>CNPop!V$48</f>
        <v>3.9E-2</v>
      </c>
      <c r="CY57" s="27">
        <f>CNPop!W$48</f>
        <v>4.2000000000000003E-2</v>
      </c>
      <c r="CZ57" s="27">
        <f>CNPop!X$48</f>
        <v>4.4999999999999998E-2</v>
      </c>
      <c r="DA57" s="27">
        <f>CNPop!Y$48</f>
        <v>4.9000000000000002E-2</v>
      </c>
      <c r="DB57" s="27">
        <f>CNPop!Z$48</f>
        <v>5.1999999999999998E-2</v>
      </c>
      <c r="DC57" s="27">
        <f>CNPop!AA$48</f>
        <v>5.6000000000000001E-2</v>
      </c>
      <c r="DD57" s="27">
        <f>CNPop!AB$48</f>
        <v>0.06</v>
      </c>
      <c r="DE57" s="27">
        <f>CNPop!AC$48</f>
        <v>6.3E-2</v>
      </c>
      <c r="DF57" s="27">
        <f>CNPop!AD$48</f>
        <v>6.8000000000000005E-2</v>
      </c>
      <c r="DG57" s="27">
        <f>CNPop!AE$48</f>
        <v>7.1999999999999995E-2</v>
      </c>
      <c r="DH57" s="27">
        <f>CNPop!AF$48</f>
        <v>7.5999999999999998E-2</v>
      </c>
      <c r="DI57" s="27">
        <f>CNPop!AG$48</f>
        <v>8.1000000000000003E-2</v>
      </c>
      <c r="DJ57" s="27">
        <f>CNPop!AH$48</f>
        <v>8.5000000000000006E-2</v>
      </c>
      <c r="DK57" s="27">
        <f>CNPop!AI$48</f>
        <v>0.09</v>
      </c>
      <c r="DL57" s="27">
        <f>CNPop!AJ$48</f>
        <v>9.5000000000000001E-2</v>
      </c>
      <c r="DM57" s="27">
        <f>CNPop!AK$48</f>
        <v>0.1</v>
      </c>
      <c r="DN57" s="27"/>
      <c r="DO57" s="27" t="str">
        <f t="shared" si="54"/>
        <v>.</v>
      </c>
      <c r="DP57" s="27" t="str">
        <f t="shared" si="55"/>
        <v>.</v>
      </c>
      <c r="DQ57" s="27" t="str">
        <f t="shared" si="56"/>
        <v>.</v>
      </c>
      <c r="DR57" s="27" t="str">
        <f t="shared" si="57"/>
        <v>.</v>
      </c>
      <c r="DS57" s="27" t="str">
        <f t="shared" si="58"/>
        <v>.</v>
      </c>
      <c r="DT57" s="27" t="str">
        <f t="shared" si="59"/>
        <v>.</v>
      </c>
      <c r="DU57" s="27" t="str">
        <f t="shared" si="60"/>
        <v>.</v>
      </c>
      <c r="DV57" s="27" t="str">
        <f t="shared" si="61"/>
        <v>.</v>
      </c>
      <c r="DW57" s="27" t="str">
        <f t="shared" si="62"/>
        <v>.</v>
      </c>
      <c r="DX57" s="27" t="str">
        <f t="shared" si="63"/>
        <v>.</v>
      </c>
      <c r="DY57" s="27" t="str">
        <f t="shared" si="64"/>
        <v>.</v>
      </c>
      <c r="DZ57" s="27" t="str">
        <f t="shared" si="65"/>
        <v>.</v>
      </c>
      <c r="EA57" s="27" t="str">
        <f t="shared" si="66"/>
        <v>.</v>
      </c>
      <c r="EB57" s="27" t="str">
        <f t="shared" si="67"/>
        <v>.</v>
      </c>
      <c r="EC57" s="27" t="str">
        <f t="shared" si="68"/>
        <v>.</v>
      </c>
      <c r="ED57" s="27" t="str">
        <f t="shared" si="69"/>
        <v>.</v>
      </c>
      <c r="EE57" s="27" t="str">
        <f t="shared" si="70"/>
        <v>.</v>
      </c>
      <c r="EF57" s="27" t="str">
        <f t="shared" si="71"/>
        <v>.</v>
      </c>
      <c r="EG57" s="27" t="str">
        <f t="shared" si="72"/>
        <v>.</v>
      </c>
      <c r="EH57" s="27" t="str">
        <f t="shared" si="73"/>
        <v>.</v>
      </c>
      <c r="EI57" s="27" t="str">
        <f t="shared" si="74"/>
        <v>.</v>
      </c>
      <c r="EJ57" s="27" t="str">
        <f t="shared" si="75"/>
        <v>.</v>
      </c>
      <c r="EK57" s="27" t="str">
        <f t="shared" si="76"/>
        <v>.</v>
      </c>
      <c r="EL57" s="27" t="str">
        <f t="shared" si="77"/>
        <v>.</v>
      </c>
      <c r="EM57" s="27" t="str">
        <f t="shared" si="78"/>
        <v>.</v>
      </c>
      <c r="EN57" s="27" t="str">
        <f t="shared" si="79"/>
        <v>.</v>
      </c>
      <c r="EO57" s="27" t="str">
        <f t="shared" si="80"/>
        <v>.</v>
      </c>
      <c r="EP57" s="27" t="str">
        <f t="shared" si="37"/>
        <v>.</v>
      </c>
      <c r="EQ57" s="27" t="str">
        <f t="shared" si="38"/>
        <v>.</v>
      </c>
      <c r="ER57" s="27" t="str">
        <f t="shared" si="90"/>
        <v>.</v>
      </c>
      <c r="ES57" s="27" t="str">
        <f t="shared" si="90"/>
        <v>.</v>
      </c>
      <c r="ET57" s="27" t="str">
        <f t="shared" si="90"/>
        <v>.</v>
      </c>
      <c r="EU57" s="27"/>
      <c r="EV57" s="27"/>
      <c r="EW57" s="27"/>
      <c r="EX57" s="27"/>
      <c r="EY57" s="27"/>
      <c r="EZ57" s="27" t="str">
        <f>IFERROR(VLOOKUP(CONCATENATE($C57,".SL.TLF.TERT.ZS"),AREA_WB_6ATTRS,Seq!B$1,FALSE)/100,".")</f>
        <v>.</v>
      </c>
      <c r="FA57" s="27" t="str">
        <f>IFERROR(VLOOKUP(CONCATENATE($C57,".SL.TLF.TERT.ZS"),AREA_WB_6ATTRS,Seq!C$1,FALSE)/100,".")</f>
        <v>.</v>
      </c>
      <c r="FB57" s="27" t="str">
        <f>IFERROR(VLOOKUP(CONCATENATE($C57,".SL.TLF.TERT.ZS"),AREA_WB_6ATTRS,Seq!D$1,FALSE)/100,".")</f>
        <v>.</v>
      </c>
      <c r="FC57" s="27" t="str">
        <f>IFERROR(VLOOKUP(CONCATENATE($C57,".SL.TLF.TERT.ZS"),AREA_WB_6ATTRS,Seq!E$1,FALSE)/100,".")</f>
        <v>.</v>
      </c>
      <c r="FD57" s="27" t="str">
        <f>IFERROR(VLOOKUP(CONCATENATE($C57,".SL.TLF.TERT.ZS"),AREA_WB_6ATTRS,Seq!F$1,FALSE)/100,".")</f>
        <v>.</v>
      </c>
      <c r="FE57" s="27" t="str">
        <f>IFERROR(VLOOKUP(CONCATENATE($C57,".SL.TLF.TERT.ZS"),AREA_WB_6ATTRS,Seq!G$1,FALSE)/100,".")</f>
        <v>.</v>
      </c>
      <c r="FF57" s="27" t="str">
        <f>IFERROR(VLOOKUP(CONCATENATE($C57,".SL.TLF.TERT.ZS"),AREA_WB_6ATTRS,Seq!H$1,FALSE)/100,".")</f>
        <v>.</v>
      </c>
      <c r="FG57" s="27" t="str">
        <f>IFERROR(VLOOKUP(CONCATENATE($C57,".SL.TLF.TERT.ZS"),AREA_WB_6ATTRS,Seq!I$1,FALSE)/100,".")</f>
        <v>.</v>
      </c>
      <c r="FH57" s="27" t="str">
        <f>IFERROR(VLOOKUP(CONCATENATE($C57,".SL.TLF.TERT.ZS"),AREA_WB_6ATTRS,Seq!J$1,FALSE)/100,".")</f>
        <v>.</v>
      </c>
      <c r="FI57" s="27" t="str">
        <f>IFERROR(VLOOKUP(CONCATENATE($C57,".SL.TLF.TERT.ZS"),AREA_WB_6ATTRS,Seq!K$1,FALSE)/100,".")</f>
        <v>.</v>
      </c>
      <c r="FJ57" s="27" t="str">
        <f>IFERROR(VLOOKUP(CONCATENATE($C57,".SL.TLF.TERT.ZS"),AREA_WB_6ATTRS,Seq!L$1,FALSE)/100,".")</f>
        <v>.</v>
      </c>
      <c r="FK57" s="27" t="str">
        <f>IFERROR(VLOOKUP(CONCATENATE($C57,".SL.TLF.TERT.ZS"),AREA_WB_6ATTRS,Seq!M$1,FALSE)/100,".")</f>
        <v>.</v>
      </c>
      <c r="FL57" s="27" t="str">
        <f>IFERROR(VLOOKUP(CONCATENATE($C57,".SL.TLF.TERT.ZS"),AREA_WB_6ATTRS,Seq!N$1,FALSE)/100,".")</f>
        <v>.</v>
      </c>
      <c r="FM57" s="27" t="str">
        <f>IFERROR(VLOOKUP(CONCATENATE($C57,".SL.TLF.TERT.ZS"),AREA_WB_6ATTRS,Seq!O$1,FALSE)/100,".")</f>
        <v>.</v>
      </c>
      <c r="FN57" s="27" t="str">
        <f>IFERROR(VLOOKUP(CONCATENATE($C57,".SL.TLF.TERT.ZS"),AREA_WB_6ATTRS,Seq!P$1,FALSE)/100,".")</f>
        <v>.</v>
      </c>
      <c r="FO57" s="27" t="str">
        <f>IFERROR(VLOOKUP(CONCATENATE($C57,".SL.TLF.TERT.ZS"),AREA_WB_6ATTRS,Seq!Q$1,FALSE)/100,".")</f>
        <v>.</v>
      </c>
      <c r="FP57" s="27" t="str">
        <f>IFERROR(VLOOKUP(CONCATENATE($C57,".SL.TLF.TERT.ZS"),AREA_WB_6ATTRS,Seq!R$1,FALSE)/100,".")</f>
        <v>.</v>
      </c>
      <c r="FQ57" s="27" t="str">
        <f>IFERROR(VLOOKUP(CONCATENATE($C57,".SL.TLF.TERT.ZS"),AREA_WB_6ATTRS,Seq!S$1,FALSE)/100,".")</f>
        <v>.</v>
      </c>
      <c r="FR57" s="27" t="str">
        <f>IFERROR(VLOOKUP(CONCATENATE($C57,".SL.TLF.TERT.ZS"),AREA_WB_6ATTRS,Seq!T$1,FALSE)/100,".")</f>
        <v>.</v>
      </c>
      <c r="FS57" s="27" t="str">
        <f>IFERROR(VLOOKUP(CONCATENATE($C57,".SL.TLF.TERT.ZS"),AREA_WB_6ATTRS,Seq!U$1,FALSE)/100,".")</f>
        <v>.</v>
      </c>
      <c r="FT57" s="27" t="str">
        <f>IFERROR(VLOOKUP(CONCATENATE($C57,".SL.TLF.TERT.ZS"),AREA_WB_6ATTRS,Seq!V$1,FALSE)/100,".")</f>
        <v>.</v>
      </c>
      <c r="FU57" s="27" t="str">
        <f>IFERROR(VLOOKUP(CONCATENATE($C57,".SL.TLF.TERT.ZS"),AREA_WB_6ATTRS,Seq!W$1,FALSE)/100,".")</f>
        <v>.</v>
      </c>
      <c r="FV57" s="27" t="str">
        <f>IFERROR(VLOOKUP(CONCATENATE($C57,".SL.TLF.TERT.ZS"),AREA_WB_6ATTRS,Seq!X$1,FALSE)/100,".")</f>
        <v>.</v>
      </c>
      <c r="FW57" s="27" t="str">
        <f>IFERROR(VLOOKUP(CONCATENATE($C57,".SL.TLF.TERT.ZS"),AREA_WB_6ATTRS,Seq!Y$1,FALSE)/100,".")</f>
        <v>.</v>
      </c>
      <c r="FX57" s="27" t="str">
        <f>IFERROR(VLOOKUP(CONCATENATE($C57,".SL.TLF.TERT.ZS"),AREA_WB_6ATTRS,Seq!Z$1,FALSE)/100,".")</f>
        <v>.</v>
      </c>
      <c r="FY57" s="27" t="str">
        <f>IFERROR(VLOOKUP(CONCATENATE($C57,".SL.TLF.TERT.ZS"),AREA_WB_6ATTRS,Seq!AA$1,FALSE)/100,".")</f>
        <v>.</v>
      </c>
      <c r="FZ57" s="27" t="str">
        <f>IFERROR(VLOOKUP(CONCATENATE($C57,".SL.TLF.TERT.ZS"),AREA_WB_6ATTRS,Seq!AB$1,FALSE)/100,".")</f>
        <v>.</v>
      </c>
      <c r="GA57" s="27" t="str">
        <f>IFERROR(VLOOKUP(CONCATENATE($C57,".SL.TLF.TERT.ZS"),AREA_WB_6ATTRS,Seq!AC$1,FALSE)/100,".")</f>
        <v>.</v>
      </c>
      <c r="GB57" s="27" t="str">
        <f>IFERROR(VLOOKUP(CONCATENATE($C57,".SL.TLF.TERT.ZS"),AREA_WB_6ATTRS,Seq!AD$1,FALSE)/100,".")</f>
        <v>.</v>
      </c>
      <c r="GC57" s="27" t="str">
        <f>IFERROR(VLOOKUP(CONCATENATE($C57,".SL.TLF.TERT.ZS"),AREA_WB_6ATTRS,Seq!AE$1,FALSE)/100,".")</f>
        <v>.</v>
      </c>
      <c r="GD57" s="27" t="str">
        <f>IFERROR(VLOOKUP(CONCATENATE($C57,".SL.TLF.TERT.ZS"),AREA_WB_6ATTRS,Seq!AF$1,FALSE)/100,".")</f>
        <v>.</v>
      </c>
      <c r="GE57" s="27" t="str">
        <f>IFERROR(VLOOKUP(CONCATENATE($C57,".SL.TLF.TERT.ZS"),AREA_WB_6ATTRS,Seq!AG$1,FALSE)/100,".")</f>
        <v>.</v>
      </c>
      <c r="GF57" s="27" t="str">
        <f>IFERROR(VLOOKUP(CONCATENATE($C57,".SL.TLF.TERT.ZS"),AREA_WB_6ATTRS,Seq!AH$1,FALSE)/100,".")</f>
        <v>.</v>
      </c>
      <c r="GG57" s="27" t="str">
        <f>IFERROR(VLOOKUP(CONCATENATE($C57,".SL.TLF.TERT.ZS"),AREA_WB_6ATTRS,Seq!AI$1,FALSE)/100,".")</f>
        <v>.</v>
      </c>
      <c r="GH57" s="27" t="str">
        <f>IFERROR(VLOOKUP(CONCATENATE($C57,".SL.TLF.TERT.ZS"),AREA_WB_6ATTRS,Seq!AJ$1,FALSE)/100,".")</f>
        <v>.</v>
      </c>
      <c r="GI57" s="27" t="str">
        <f>IFERROR(VLOOKUP(CONCATENATE($C57,".SL.TLF.TERT.ZS"),AREA_WB_6ATTRS,Seq!AK$1,FALSE)/100,".")</f>
        <v>.</v>
      </c>
      <c r="GJ57" s="27" t="str">
        <f>IFERROR(VLOOKUP(CONCATENATE($C57,".SL.TLF.TERT.ZS"),AREA_WB_6ATTRS,Seq!AL$1,FALSE)/100,".")</f>
        <v>.</v>
      </c>
      <c r="GK57" s="27"/>
      <c r="GL57" s="27"/>
      <c r="GM57" s="27" t="str">
        <f t="shared" si="81"/>
        <v>.</v>
      </c>
      <c r="GN57" s="27" t="str">
        <f t="shared" si="82"/>
        <v>.</v>
      </c>
      <c r="GO57" s="27" t="str">
        <f t="shared" si="40"/>
        <v>.</v>
      </c>
      <c r="GP57" s="27"/>
      <c r="GQ57" s="9" t="str">
        <f>IF(VLOOKUP($B57,EM_80!$B$1:$C$201,2,FALSE)&gt;0,VLOOKUP($B57,EM_80!$B$1:$C$201,2,FALSE),".")</f>
        <v>.</v>
      </c>
      <c r="GR57" s="9" t="str">
        <f t="shared" si="83"/>
        <v>.</v>
      </c>
      <c r="GS57" s="9" t="str">
        <f t="shared" si="31"/>
        <v>.</v>
      </c>
      <c r="GU57">
        <f t="shared" si="84"/>
        <v>681581</v>
      </c>
      <c r="GV57">
        <f t="shared" si="85"/>
        <v>926400</v>
      </c>
      <c r="GW57">
        <f t="shared" si="86"/>
        <v>1233410</v>
      </c>
      <c r="GX57">
        <f t="shared" si="87"/>
        <v>1505463</v>
      </c>
      <c r="GZ57" s="9" t="str">
        <f>IF(ISNA(VLOOKUP($B57,Area_EM_90,Seq!C$1,FALSE)),".",VLOOKUP($B57,Area_EM_90,Seq!C$1,FALSE))</f>
        <v>.</v>
      </c>
      <c r="HA57" s="9" t="str">
        <f>IF(ISNA(VLOOKUP($B57,Area_EM_90,Seq!D$1,FALSE)),".",VLOOKUP($B57,Area_EM_90,Seq!D$1,FALSE))</f>
        <v>.</v>
      </c>
      <c r="HB57" s="9" t="str">
        <f>IF(ISNA(VLOOKUP($B57,Area_EM_90,Seq!E$1,FALSE)),".",VLOOKUP($B57,Area_EM_90,Seq!E$1,FALSE))</f>
        <v>.</v>
      </c>
      <c r="HC57" s="9" t="str">
        <f>IF(ISNA(VLOOKUP($B57,Area_EM_90,Seq!F$1,FALSE)),".",VLOOKUP($B57,Area_EM_90,Seq!F$1,FALSE))</f>
        <v>.</v>
      </c>
      <c r="HD57" s="9" t="str">
        <f>IF(ISNA(VLOOKUP($B57,Area_EM_90,Seq!G$1,FALSE)),".",VLOOKUP($B57,Area_EM_90,Seq!G$1,FALSE))</f>
        <v>.</v>
      </c>
      <c r="HE57" s="9" t="str">
        <f>IF(ISNA(VLOOKUP($B57,Area_EM_90,Seq!H$1,FALSE)),".",VLOOKUP($B57,Area_EM_90,Seq!H$1,FALSE))</f>
        <v>.</v>
      </c>
      <c r="HF57" s="9" t="str">
        <f>IF(ISNA(VLOOKUP($B57,Area_EM_90,Seq!I$1,FALSE)),".",VLOOKUP($B57,Area_EM_90,Seq!I$1,FALSE))</f>
        <v>.</v>
      </c>
      <c r="HG57" s="9" t="str">
        <f>IF(ISNA(VLOOKUP($B57,Area_EM_90,Seq!J$1,FALSE)),".",VLOOKUP($B57,Area_EM_90,Seq!J$1,FALSE))</f>
        <v>.</v>
      </c>
      <c r="HH57" s="9" t="str">
        <f>IF(ISNA(VLOOKUP($B57,Area_EM_00,Seq!C$1,FALSE)),".",VLOOKUP($B57,Area_EM_00,Seq!C$1,FALSE))</f>
        <v>.</v>
      </c>
      <c r="HI57" s="9" t="str">
        <f>IF(ISNA(VLOOKUP($B57,Area_EM_00,Seq!D$1,FALSE)),".",VLOOKUP($B57,Area_EM_00,Seq!D$1,FALSE))</f>
        <v>.</v>
      </c>
      <c r="HJ57" s="9" t="str">
        <f>IF(ISNA(VLOOKUP($B57,Area_EM_00,Seq!E$1,FALSE)),".",VLOOKUP($B57,Area_EM_00,Seq!E$1,FALSE))</f>
        <v>.</v>
      </c>
      <c r="HK57" s="9" t="str">
        <f>IF(ISNA(VLOOKUP($B57,Area_EM_00,Seq!F$1,FALSE)),".",VLOOKUP($B57,Area_EM_00,Seq!F$1,FALSE))</f>
        <v>.</v>
      </c>
      <c r="HL57" s="9" t="str">
        <f>IF(ISNA(VLOOKUP($B57,Area_EM_00,Seq!G$1,FALSE)),".",VLOOKUP($B57,Area_EM_00,Seq!G$1,FALSE))</f>
        <v>.</v>
      </c>
      <c r="HM57" s="9" t="str">
        <f>IF(ISNA(VLOOKUP($B57,Area_EM_00,Seq!H$1,FALSE)),".",VLOOKUP($B57,Area_EM_00,Seq!H$1,FALSE))</f>
        <v>.</v>
      </c>
      <c r="HN57" s="9" t="str">
        <f>IF(ISNA(VLOOKUP($B57,Area_EM_00,Seq!I$1,FALSE)),".",VLOOKUP($B57,Area_EM_00,Seq!I$1,FALSE))</f>
        <v>.</v>
      </c>
      <c r="HO57" s="9" t="str">
        <f>IF(ISNA(VLOOKUP($B57,Area_EM_00,Seq!J$1,FALSE)),".",VLOOKUP($B57,Area_EM_00,Seq!J$1,FALSE))</f>
        <v>.</v>
      </c>
      <c r="HQ57" s="27"/>
      <c r="HR57" s="9">
        <f>IFERROR(VLOOKUP($B57,AREA_EM3_60_00,Seq!E$1,FALSE),".")</f>
        <v>35</v>
      </c>
      <c r="HS57" s="9">
        <f>IFERROR(VLOOKUP($B57,AREA_EM3_60_00,Seq!F$1,FALSE),".")</f>
        <v>48</v>
      </c>
      <c r="HT57" s="9">
        <f>IFERROR(VLOOKUP($B57,AREA_EM3_60_00,Seq!G$1,FALSE),".")</f>
        <v>72</v>
      </c>
      <c r="HU57" s="9">
        <f>IFERROR(VLOOKUP($B57,AREA_EM3_10,Seq!B$1,FALSE),".")</f>
        <v>1853.1633185494391</v>
      </c>
      <c r="HV57" s="9">
        <f t="shared" si="41"/>
        <v>681581</v>
      </c>
      <c r="HW57" s="9">
        <f t="shared" si="42"/>
        <v>926400</v>
      </c>
      <c r="HX57" s="9">
        <f t="shared" si="43"/>
        <v>1233410</v>
      </c>
      <c r="HY57" s="9">
        <f t="shared" si="44"/>
        <v>1505463</v>
      </c>
    </row>
    <row r="58" spans="1:233">
      <c r="A58" s="25" t="s">
        <v>2787</v>
      </c>
      <c r="B58" s="26" t="str">
        <f t="shared" si="0"/>
        <v>Gambia</v>
      </c>
      <c r="C58" s="166" t="s">
        <v>1421</v>
      </c>
      <c r="D58" s="27">
        <f>VLOOKUP("CHN.NY.GDP.MKTP.KD",AREA_WB_6ATTRS,Seq!B$1,FALSE)/10000</f>
        <v>18294112.043860689</v>
      </c>
      <c r="E58" s="27">
        <f>VLOOKUP("CHN.NY.GDP.MKTP.KD",AREA_WB_6ATTRS,Seq!C$1,FALSE)/10000</f>
        <v>19245405.87014145</v>
      </c>
      <c r="F58" s="27">
        <f>VLOOKUP("CHN.NY.GDP.MKTP.KD",AREA_WB_6ATTRS,Seq!D$1,FALSE)/10000</f>
        <v>20996737.804324333</v>
      </c>
      <c r="G58" s="27">
        <f>VLOOKUP("CHN.NY.GDP.MKTP.KD",AREA_WB_6ATTRS,Seq!E$1,FALSE)/10000</f>
        <v>23285382.224995762</v>
      </c>
      <c r="H58" s="27">
        <f>VLOOKUP("CHN.NY.GDP.MKTP.KD",AREA_WB_6ATTRS,Seq!F$1,FALSE)/10000</f>
        <v>26824760.323195074</v>
      </c>
      <c r="I58" s="27">
        <f>VLOOKUP("CHN.NY.GDP.MKTP.KD",AREA_WB_6ATTRS,Seq!G$1,FALSE)/10000</f>
        <v>30446102.966826372</v>
      </c>
      <c r="J58" s="27">
        <f>VLOOKUP("CHN.NY.GDP.MKTP.KD",AREA_WB_6ATTRS,Seq!H$1,FALSE)/10000</f>
        <v>33125360.027907111</v>
      </c>
      <c r="K58" s="27">
        <f>VLOOKUP("CHN.NY.GDP.MKTP.KD",AREA_WB_6ATTRS,Seq!I$1,FALSE)/10000</f>
        <v>36967901.791144341</v>
      </c>
      <c r="L58" s="27">
        <f>VLOOKUP("CHN.NY.GDP.MKTP.KD",AREA_WB_6ATTRS,Seq!J$1,FALSE)/10000</f>
        <v>41145274.693543643</v>
      </c>
      <c r="M58" s="27">
        <f>VLOOKUP("CHN.NY.GDP.MKTP.KD",AREA_WB_6ATTRS,Seq!K$1,FALSE)/10000</f>
        <v>42832230.955979005</v>
      </c>
      <c r="N58" s="27">
        <f>VLOOKUP("CHN.NY.GDP.MKTP.KD",AREA_WB_6ATTRS,Seq!L$1,FALSE)/10000</f>
        <v>44459855.73230619</v>
      </c>
      <c r="O58" s="27">
        <f>VLOOKUP("CHN.NY.GDP.MKTP.KD",AREA_WB_6ATTRS,Seq!M$1,FALSE)/10000</f>
        <v>48550162.459678344</v>
      </c>
      <c r="P58" s="27">
        <f>VLOOKUP("CHN.NY.GDP.MKTP.KD",AREA_WB_6ATTRS,Seq!N$1,FALSE)/10000</f>
        <v>55444285.528952621</v>
      </c>
      <c r="Q58" s="27">
        <f>VLOOKUP("CHN.NY.GDP.MKTP.KD",AREA_WB_6ATTRS,Seq!O$1,FALSE)/10000</f>
        <v>63206485.503006078</v>
      </c>
      <c r="R58" s="27">
        <f>VLOOKUP("CHN.NY.GDP.MKTP.KD",AREA_WB_6ATTRS,Seq!P$1,FALSE)/10000</f>
        <v>71486535.103899792</v>
      </c>
      <c r="S58" s="27">
        <f>VLOOKUP("CHN.NY.GDP.MKTP.KD",AREA_WB_6ATTRS,Seq!Q$1,FALSE)/10000</f>
        <v>79278567.430224851</v>
      </c>
      <c r="T58" s="27">
        <f>VLOOKUP("CHN.NY.GDP.MKTP.KD",AREA_WB_6ATTRS,Seq!R$1,FALSE)/10000</f>
        <v>87206424.173247412</v>
      </c>
      <c r="U58" s="27">
        <f>VLOOKUP("CHN.NY.GDP.MKTP.KD",AREA_WB_6ATTRS,Seq!S$1,FALSE)/10000</f>
        <v>95316621.621359423</v>
      </c>
      <c r="V58" s="27">
        <f>VLOOKUP("CHN.NY.GDP.MKTP.KD",AREA_WB_6ATTRS,Seq!T$1,FALSE)/10000</f>
        <v>102751318.10782552</v>
      </c>
      <c r="W58" s="27">
        <f>VLOOKUP("CHN.NY.GDP.MKTP.KD",AREA_WB_6ATTRS,Seq!U$1,FALSE)/10000</f>
        <v>110560418.28402025</v>
      </c>
      <c r="X58" s="27">
        <f>VLOOKUP("CHN.NY.GDP.MKTP.KD",AREA_WB_6ATTRS,Seq!V$1,FALSE)/10000</f>
        <v>119847493.41987793</v>
      </c>
      <c r="Y58" s="27">
        <f>VLOOKUP("CHN.NY.GDP.MKTP.KD",AREA_WB_6ATTRS,Seq!W$1,FALSE)/10000</f>
        <v>129794835.37372778</v>
      </c>
      <c r="Z58" s="27">
        <f>VLOOKUP("CHN.NY.GDP.MKTP.KD",AREA_WB_6ATTRS,Seq!X$1,FALSE)/10000</f>
        <v>141606165.392737</v>
      </c>
      <c r="AA58" s="27">
        <f>VLOOKUP("CHN.NY.GDP.MKTP.KD",AREA_WB_6ATTRS,Seq!Y$1,FALSE)/10000</f>
        <v>155766781.9320105</v>
      </c>
      <c r="AB58" s="27">
        <f>VLOOKUP("CHN.NY.GDP.MKTP.KD",AREA_WB_6ATTRS,Seq!Z$1,FALSE)/10000</f>
        <v>171499226.90714428</v>
      </c>
      <c r="AC58" s="27">
        <f>VLOOKUP("CHN.NY.GDP.MKTP.KD",AREA_WB_6ATTRS,Seq!AA$1,FALSE)/10000</f>
        <v>190878639.54765138</v>
      </c>
      <c r="AD58" s="27">
        <f>VLOOKUP("CHN.NY.GDP.MKTP.KD",AREA_WB_6ATTRS,Seq!AB$1,FALSE)/10000</f>
        <v>215120226.77020231</v>
      </c>
      <c r="AE58" s="27">
        <f>VLOOKUP("CHN.NY.GDP.MKTP.KD",AREA_WB_6ATTRS,Seq!AC$1,FALSE)/10000</f>
        <v>245667298.97157177</v>
      </c>
      <c r="AF58" s="27">
        <f>VLOOKUP("CHN.NY.GDP.MKTP.KD",AREA_WB_6ATTRS,Seq!AD$1,FALSE)/10000</f>
        <v>269251359.67284226</v>
      </c>
      <c r="AG58" s="27">
        <f>VLOOKUP("CHN.NY.GDP.MKTP.KD",AREA_WB_6ATTRS,Seq!AE$1,FALSE)/10000</f>
        <v>294022484.76274431</v>
      </c>
      <c r="AH58" s="27">
        <f>VLOOKUP("CHN.NY.GDP.MKTP.KD",AREA_WB_6ATTRS,Seq!AF$1,FALSE)/10000</f>
        <v>324600823.17806971</v>
      </c>
      <c r="AI58" s="27">
        <f>VLOOKUP("CHN.NY.GDP.MKTP.KD",AREA_WB_6ATTRS,Seq!AG$1,FALSE)/10000</f>
        <v>354139498.08727396</v>
      </c>
      <c r="AJ58" s="27"/>
      <c r="AK58" s="27"/>
      <c r="AL58" s="27"/>
      <c r="AM58" s="27"/>
      <c r="AN58" s="27"/>
      <c r="AO58" s="27"/>
      <c r="AP58" s="27">
        <f>IFERROR(VLOOKUP(CONCATENATE($C58, ".NY.GDP.MKTP.KD"),AREA_WB_6ATTRS,Seq!B$1,FALSE)/10000,".")</f>
        <v>39896.795010547234</v>
      </c>
      <c r="AQ58" s="27">
        <f>IFERROR(VLOOKUP(CONCATENATE($C58, ".NY.GDP.MKTP.KD"),AREA_WB_6ATTRS,Seq!C$1,FALSE)/10000,".")</f>
        <v>41222.1242672113</v>
      </c>
      <c r="AR58" s="27">
        <f>IFERROR(VLOOKUP(CONCATENATE($C58, ".NY.GDP.MKTP.KD"),AREA_WB_6ATTRS,Seq!D$1,FALSE)/10000,".")</f>
        <v>40906.947201655261</v>
      </c>
      <c r="AS58" s="27">
        <f>IFERROR(VLOOKUP(CONCATENATE($C58, ".NY.GDP.MKTP.KD"),AREA_WB_6ATTRS,Seq!E$1,FALSE)/10000,".")</f>
        <v>45358.943434158435</v>
      </c>
      <c r="AT58" s="27">
        <f>IFERROR(VLOOKUP(CONCATENATE($C58, ".NY.GDP.MKTP.KD"),AREA_WB_6ATTRS,Seq!F$1,FALSE)/10000,".")</f>
        <v>46962.499030141618</v>
      </c>
      <c r="AU58" s="27">
        <f>IFERROR(VLOOKUP(CONCATENATE($C58, ".NY.GDP.MKTP.KD"),AREA_WB_6ATTRS,Seq!G$1,FALSE)/10000,".")</f>
        <v>46581.038798557493</v>
      </c>
      <c r="AV58" s="27">
        <f>IFERROR(VLOOKUP(CONCATENATE($C58, ".NY.GDP.MKTP.KD"),AREA_WB_6ATTRS,Seq!H$1,FALSE)/10000,".")</f>
        <v>48486.702228589769</v>
      </c>
      <c r="AW58" s="27">
        <f>IFERROR(VLOOKUP(CONCATENATE($C58, ".NY.GDP.MKTP.KD"),AREA_WB_6ATTRS,Seq!I$1,FALSE)/10000,".")</f>
        <v>49676.727458817157</v>
      </c>
      <c r="AX58" s="27">
        <f>IFERROR(VLOOKUP(CONCATENATE($C58, ".NY.GDP.MKTP.KD"),AREA_WB_6ATTRS,Seq!J$1,FALSE)/10000,".")</f>
        <v>51900.668230333387</v>
      </c>
      <c r="AY58" s="27">
        <f>IFERROR(VLOOKUP(CONCATENATE($C58, ".NY.GDP.MKTP.KD"),AREA_WB_6ATTRS,Seq!K$1,FALSE)/10000,".")</f>
        <v>54960.587609847709</v>
      </c>
      <c r="AZ58" s="27">
        <f>IFERROR(VLOOKUP(CONCATENATE($C58, ".NY.GDP.MKTP.KD"),AREA_WB_6ATTRS,Seq!L$1,FALSE)/10000,".")</f>
        <v>56916.568395971728</v>
      </c>
      <c r="BA58" s="27">
        <f>IFERROR(VLOOKUP(CONCATENATE($C58, ".NY.GDP.MKTP.KD"),AREA_WB_6ATTRS,Seq!M$1,FALSE)/10000,".")</f>
        <v>58684.988599381126</v>
      </c>
      <c r="BB58" s="27">
        <f>IFERROR(VLOOKUP(CONCATENATE($C58, ".NY.GDP.MKTP.KD"),AREA_WB_6ATTRS,Seq!N$1,FALSE)/10000,".")</f>
        <v>60667.771902364322</v>
      </c>
      <c r="BC58" s="27">
        <f>IFERROR(VLOOKUP(CONCATENATE($C58, ".NY.GDP.MKTP.KD"),AREA_WB_6ATTRS,Seq!O$1,FALSE)/10000,".")</f>
        <v>62495.146235803986</v>
      </c>
      <c r="BD58" s="27">
        <f>IFERROR(VLOOKUP(CONCATENATE($C58, ".NY.GDP.MKTP.KD"),AREA_WB_6ATTRS,Seq!P$1,FALSE)/10000,".")</f>
        <v>62591.60514926722</v>
      </c>
      <c r="BE58" s="27">
        <f>IFERROR(VLOOKUP(CONCATENATE($C58, ".NY.GDP.MKTP.KD"),AREA_WB_6ATTRS,Seq!Q$1,FALSE)/10000,".")</f>
        <v>63143.568335037424</v>
      </c>
      <c r="BF58" s="27">
        <f>IFERROR(VLOOKUP(CONCATENATE($C58, ".NY.GDP.MKTP.KD"),AREA_WB_6ATTRS,Seq!R$1,FALSE)/10000,".")</f>
        <v>64547.594083291195</v>
      </c>
      <c r="BG58" s="27">
        <f>IFERROR(VLOOKUP(CONCATENATE($C58, ".NY.GDP.MKTP.KD"),AREA_WB_6ATTRS,Seq!S$1,FALSE)/10000,".")</f>
        <v>67710.425513022812</v>
      </c>
      <c r="BH58" s="27">
        <f>IFERROR(VLOOKUP(CONCATENATE($C58, ".NY.GDP.MKTP.KD"),AREA_WB_6ATTRS,Seq!T$1,FALSE)/10000,".")</f>
        <v>70080.289363784235</v>
      </c>
      <c r="BI58" s="27">
        <f>IFERROR(VLOOKUP(CONCATENATE($C58, ".NY.GDP.MKTP.KD"),AREA_WB_6ATTRS,Seq!U$1,FALSE)/10000,".")</f>
        <v>74565.427883066455</v>
      </c>
      <c r="BJ58" s="27">
        <f>IFERROR(VLOOKUP(CONCATENATE($C58, ".NY.GDP.MKTP.KD"),AREA_WB_6ATTRS,Seq!V$1,FALSE)/10000,".")</f>
        <v>78666.526416634908</v>
      </c>
      <c r="BK58" s="27">
        <f>IFERROR(VLOOKUP(CONCATENATE($C58, ".NY.GDP.MKTP.KD"),AREA_WB_6ATTRS,Seq!W$1,FALSE)/10000,".")</f>
        <v>83229.184948799666</v>
      </c>
      <c r="BL58" s="27">
        <f>IFERROR(VLOOKUP(CONCATENATE($C58, ".NY.GDP.MKTP.KD"),AREA_WB_6ATTRS,Seq!X$1,FALSE)/10000,".")</f>
        <v>80524.236122978997</v>
      </c>
      <c r="BM58" s="27">
        <f>IFERROR(VLOOKUP(CONCATENATE($C58, ".NY.GDP.MKTP.KD"),AREA_WB_6ATTRS,Seq!Y$1,FALSE)/10000,".")</f>
        <v>86056.251144627589</v>
      </c>
      <c r="BN58" s="27">
        <f>IFERROR(VLOOKUP(CONCATENATE($C58, ".NY.GDP.MKTP.KD"),AREA_WB_6ATTRS,Seq!Z$1,FALSE)/10000,".")</f>
        <v>92123.216850323952</v>
      </c>
      <c r="BO58" s="27">
        <f>IFERROR(VLOOKUP(CONCATENATE($C58, ".NY.GDP.MKTP.KD"),AREA_WB_6ATTRS,Seq!AA$1,FALSE)/10000,".")</f>
        <v>92367.134460422676</v>
      </c>
      <c r="BP58" s="27">
        <f>IFERROR(VLOOKUP(CONCATENATE($C58, ".NY.GDP.MKTP.KD"),AREA_WB_6ATTRS,Seq!AB$1,FALSE)/10000,".")</f>
        <v>95457.169428600027</v>
      </c>
      <c r="BQ58" s="27">
        <f>IFERROR(VLOOKUP(CONCATENATE($C58, ".NY.GDP.MKTP.KD"),AREA_WB_6ATTRS,Seq!AC$1,FALSE)/10000,".")</f>
        <v>101186.71968691854</v>
      </c>
      <c r="BR58" s="27">
        <f>IFERROR(VLOOKUP(CONCATENATE($C58, ".NY.GDP.MKTP.KD"),AREA_WB_6ATTRS,Seq!AD$1,FALSE)/10000,".")</f>
        <v>107562.89818900662</v>
      </c>
      <c r="BS58" s="27">
        <f>IFERROR(VLOOKUP(CONCATENATE($C58, ".NY.GDP.MKTP.KD"),AREA_WB_6ATTRS,Seq!AE$1,FALSE)/10000,".")</f>
        <v>114718.21072252188</v>
      </c>
      <c r="BT58" s="27">
        <f>IFERROR(VLOOKUP(CONCATENATE($C58, ".NY.GDP.MKTP.KD"),AREA_WB_6ATTRS,Seq!AF$1,FALSE)/10000,".")</f>
        <v>121735.71723687316</v>
      </c>
      <c r="BU58" s="27">
        <f>IFERROR(VLOOKUP(CONCATENATE($C58, ".NY.GDP.MKTP.KD"),AREA_WB_6ATTRS,Seq!AG$1,FALSE)/10000,".")</f>
        <v>127788.58161707642</v>
      </c>
      <c r="BV58" s="27"/>
      <c r="BW58" s="27"/>
      <c r="BX58" s="27"/>
      <c r="BY58" s="27"/>
      <c r="BZ58" s="27"/>
      <c r="CA58" s="27"/>
      <c r="CB58" s="27"/>
      <c r="CC58" s="27">
        <f>CNPop!A$48</f>
        <v>5.0000000000000001E-3</v>
      </c>
      <c r="CD58" s="27">
        <f>CNPop!B$48</f>
        <v>6.0000000000000001E-3</v>
      </c>
      <c r="CE58" s="27">
        <f>CNPop!C$48</f>
        <v>6.0000000000000001E-3</v>
      </c>
      <c r="CF58" s="27">
        <f>CNPop!D$48</f>
        <v>7.0000000000000001E-3</v>
      </c>
      <c r="CG58" s="27">
        <f>CNPop!E$48</f>
        <v>7.0000000000000001E-3</v>
      </c>
      <c r="CH58" s="27">
        <f>CNPop!F$48</f>
        <v>8.0000000000000002E-3</v>
      </c>
      <c r="CI58" s="27">
        <f>CNPop!G$48</f>
        <v>8.9999999999999993E-3</v>
      </c>
      <c r="CJ58" s="27">
        <f>CNPop!H$48</f>
        <v>0.01</v>
      </c>
      <c r="CK58" s="27">
        <f>CNPop!I$48</f>
        <v>1.0999999999999999E-2</v>
      </c>
      <c r="CL58" s="27">
        <f>CNPop!J$48</f>
        <v>1.2E-2</v>
      </c>
      <c r="CM58" s="27">
        <f>CNPop!K$48</f>
        <v>1.4E-2</v>
      </c>
      <c r="CN58" s="27">
        <f>CNPop!L$48</f>
        <v>1.6E-2</v>
      </c>
      <c r="CO58" s="27">
        <f>CNPop!M$48</f>
        <v>1.7000000000000001E-2</v>
      </c>
      <c r="CP58" s="27">
        <f>CNPop!N$48</f>
        <v>1.9E-2</v>
      </c>
      <c r="CQ58" s="27">
        <f>CNPop!O$48</f>
        <v>2.1000000000000001E-2</v>
      </c>
      <c r="CR58" s="27">
        <f>CNPop!P$48</f>
        <v>2.3E-2</v>
      </c>
      <c r="CS58" s="27">
        <f>CNPop!Q$48</f>
        <v>2.5999999999999999E-2</v>
      </c>
      <c r="CT58" s="27">
        <f>CNPop!R$48</f>
        <v>2.8000000000000001E-2</v>
      </c>
      <c r="CU58" s="27">
        <f>CNPop!S$48</f>
        <v>0.03</v>
      </c>
      <c r="CV58" s="27">
        <f>CNPop!T$48</f>
        <v>3.3000000000000002E-2</v>
      </c>
      <c r="CW58" s="27">
        <f>CNPop!U$48</f>
        <v>3.5999999999999997E-2</v>
      </c>
      <c r="CX58" s="27">
        <f>CNPop!V$48</f>
        <v>3.9E-2</v>
      </c>
      <c r="CY58" s="27">
        <f>CNPop!W$48</f>
        <v>4.2000000000000003E-2</v>
      </c>
      <c r="CZ58" s="27">
        <f>CNPop!X$48</f>
        <v>4.4999999999999998E-2</v>
      </c>
      <c r="DA58" s="27">
        <f>CNPop!Y$48</f>
        <v>4.9000000000000002E-2</v>
      </c>
      <c r="DB58" s="27">
        <f>CNPop!Z$48</f>
        <v>5.1999999999999998E-2</v>
      </c>
      <c r="DC58" s="27">
        <f>CNPop!AA$48</f>
        <v>5.6000000000000001E-2</v>
      </c>
      <c r="DD58" s="27">
        <f>CNPop!AB$48</f>
        <v>0.06</v>
      </c>
      <c r="DE58" s="27">
        <f>CNPop!AC$48</f>
        <v>6.3E-2</v>
      </c>
      <c r="DF58" s="27">
        <f>CNPop!AD$48</f>
        <v>6.8000000000000005E-2</v>
      </c>
      <c r="DG58" s="27">
        <f>CNPop!AE$48</f>
        <v>7.1999999999999995E-2</v>
      </c>
      <c r="DH58" s="27">
        <f>CNPop!AF$48</f>
        <v>7.5999999999999998E-2</v>
      </c>
      <c r="DI58" s="27">
        <f>CNPop!AG$48</f>
        <v>8.1000000000000003E-2</v>
      </c>
      <c r="DJ58" s="27">
        <f>CNPop!AH$48</f>
        <v>8.5000000000000006E-2</v>
      </c>
      <c r="DK58" s="27">
        <f>CNPop!AI$48</f>
        <v>0.09</v>
      </c>
      <c r="DL58" s="27">
        <f>CNPop!AJ$48</f>
        <v>9.5000000000000001E-2</v>
      </c>
      <c r="DM58" s="27">
        <f>CNPop!AK$48</f>
        <v>0.1</v>
      </c>
      <c r="DN58" s="27"/>
      <c r="DO58" s="27" t="str">
        <f t="shared" si="54"/>
        <v>.</v>
      </c>
      <c r="DP58" s="27" t="str">
        <f t="shared" si="55"/>
        <v>.</v>
      </c>
      <c r="DQ58" s="27" t="str">
        <f t="shared" si="56"/>
        <v>.</v>
      </c>
      <c r="DR58" s="27" t="str">
        <f t="shared" si="57"/>
        <v>.</v>
      </c>
      <c r="DS58" s="27" t="str">
        <f t="shared" si="58"/>
        <v>.</v>
      </c>
      <c r="DT58" s="27" t="str">
        <f t="shared" si="59"/>
        <v>.</v>
      </c>
      <c r="DU58" s="27" t="str">
        <f t="shared" si="60"/>
        <v>.</v>
      </c>
      <c r="DV58" s="27" t="str">
        <f t="shared" si="61"/>
        <v>.</v>
      </c>
      <c r="DW58" s="27" t="str">
        <f t="shared" si="62"/>
        <v>.</v>
      </c>
      <c r="DX58" s="27" t="str">
        <f t="shared" si="63"/>
        <v>.</v>
      </c>
      <c r="DY58" s="27" t="str">
        <f t="shared" si="64"/>
        <v>.</v>
      </c>
      <c r="DZ58" s="27" t="str">
        <f t="shared" si="65"/>
        <v>.</v>
      </c>
      <c r="EA58" s="27" t="str">
        <f t="shared" si="66"/>
        <v>.</v>
      </c>
      <c r="EB58" s="27" t="str">
        <f t="shared" si="67"/>
        <v>.</v>
      </c>
      <c r="EC58" s="27" t="str">
        <f t="shared" si="68"/>
        <v>.</v>
      </c>
      <c r="ED58" s="27" t="str">
        <f t="shared" si="69"/>
        <v>.</v>
      </c>
      <c r="EE58" s="27" t="str">
        <f t="shared" si="70"/>
        <v>.</v>
      </c>
      <c r="EF58" s="27" t="str">
        <f t="shared" si="71"/>
        <v>.</v>
      </c>
      <c r="EG58" s="27" t="str">
        <f t="shared" si="72"/>
        <v>.</v>
      </c>
      <c r="EH58" s="27" t="str">
        <f t="shared" si="73"/>
        <v>.</v>
      </c>
      <c r="EI58" s="27" t="str">
        <f t="shared" si="74"/>
        <v>.</v>
      </c>
      <c r="EJ58" s="27" t="str">
        <f t="shared" si="75"/>
        <v>.</v>
      </c>
      <c r="EK58" s="27" t="str">
        <f t="shared" si="76"/>
        <v>.</v>
      </c>
      <c r="EL58" s="27" t="str">
        <f t="shared" si="77"/>
        <v>.</v>
      </c>
      <c r="EM58" s="27" t="str">
        <f t="shared" si="78"/>
        <v>.</v>
      </c>
      <c r="EN58" s="27" t="str">
        <f t="shared" si="79"/>
        <v>.</v>
      </c>
      <c r="EO58" s="27" t="str">
        <f t="shared" si="80"/>
        <v>.</v>
      </c>
      <c r="EP58" s="27" t="str">
        <f t="shared" si="37"/>
        <v>.</v>
      </c>
      <c r="EQ58" s="27" t="str">
        <f t="shared" si="38"/>
        <v>.</v>
      </c>
      <c r="ER58" s="27" t="str">
        <f t="shared" si="90"/>
        <v>.</v>
      </c>
      <c r="ES58" s="27" t="str">
        <f t="shared" si="90"/>
        <v>.</v>
      </c>
      <c r="ET58" s="27" t="str">
        <f t="shared" si="90"/>
        <v>.</v>
      </c>
      <c r="EU58" s="27"/>
      <c r="EV58" s="27"/>
      <c r="EW58" s="27"/>
      <c r="EX58" s="27"/>
      <c r="EY58" s="27"/>
      <c r="EZ58" s="27" t="str">
        <f>IFERROR(VLOOKUP(CONCATENATE($C58,".SL.TLF.TERT.ZS"),AREA_WB_6ATTRS,Seq!B$1,FALSE)/100,".")</f>
        <v>.</v>
      </c>
      <c r="FA58" s="27" t="str">
        <f>IFERROR(VLOOKUP(CONCATENATE($C58,".SL.TLF.TERT.ZS"),AREA_WB_6ATTRS,Seq!C$1,FALSE)/100,".")</f>
        <v>.</v>
      </c>
      <c r="FB58" s="27" t="str">
        <f>IFERROR(VLOOKUP(CONCATENATE($C58,".SL.TLF.TERT.ZS"),AREA_WB_6ATTRS,Seq!D$1,FALSE)/100,".")</f>
        <v>.</v>
      </c>
      <c r="FC58" s="27" t="str">
        <f>IFERROR(VLOOKUP(CONCATENATE($C58,".SL.TLF.TERT.ZS"),AREA_WB_6ATTRS,Seq!E$1,FALSE)/100,".")</f>
        <v>.</v>
      </c>
      <c r="FD58" s="27" t="str">
        <f>IFERROR(VLOOKUP(CONCATENATE($C58,".SL.TLF.TERT.ZS"),AREA_WB_6ATTRS,Seq!F$1,FALSE)/100,".")</f>
        <v>.</v>
      </c>
      <c r="FE58" s="27" t="str">
        <f>IFERROR(VLOOKUP(CONCATENATE($C58,".SL.TLF.TERT.ZS"),AREA_WB_6ATTRS,Seq!G$1,FALSE)/100,".")</f>
        <v>.</v>
      </c>
      <c r="FF58" s="27" t="str">
        <f>IFERROR(VLOOKUP(CONCATENATE($C58,".SL.TLF.TERT.ZS"),AREA_WB_6ATTRS,Seq!H$1,FALSE)/100,".")</f>
        <v>.</v>
      </c>
      <c r="FG58" s="27" t="str">
        <f>IFERROR(VLOOKUP(CONCATENATE($C58,".SL.TLF.TERT.ZS"),AREA_WB_6ATTRS,Seq!I$1,FALSE)/100,".")</f>
        <v>.</v>
      </c>
      <c r="FH58" s="27" t="str">
        <f>IFERROR(VLOOKUP(CONCATENATE($C58,".SL.TLF.TERT.ZS"),AREA_WB_6ATTRS,Seq!J$1,FALSE)/100,".")</f>
        <v>.</v>
      </c>
      <c r="FI58" s="27" t="str">
        <f>IFERROR(VLOOKUP(CONCATENATE($C58,".SL.TLF.TERT.ZS"),AREA_WB_6ATTRS,Seq!K$1,FALSE)/100,".")</f>
        <v>.</v>
      </c>
      <c r="FJ58" s="27" t="str">
        <f>IFERROR(VLOOKUP(CONCATENATE($C58,".SL.TLF.TERT.ZS"),AREA_WB_6ATTRS,Seq!L$1,FALSE)/100,".")</f>
        <v>.</v>
      </c>
      <c r="FK58" s="27" t="str">
        <f>IFERROR(VLOOKUP(CONCATENATE($C58,".SL.TLF.TERT.ZS"),AREA_WB_6ATTRS,Seq!M$1,FALSE)/100,".")</f>
        <v>.</v>
      </c>
      <c r="FL58" s="27" t="str">
        <f>IFERROR(VLOOKUP(CONCATENATE($C58,".SL.TLF.TERT.ZS"),AREA_WB_6ATTRS,Seq!N$1,FALSE)/100,".")</f>
        <v>.</v>
      </c>
      <c r="FM58" s="27" t="str">
        <f>IFERROR(VLOOKUP(CONCATENATE($C58,".SL.TLF.TERT.ZS"),AREA_WB_6ATTRS,Seq!O$1,FALSE)/100,".")</f>
        <v>.</v>
      </c>
      <c r="FN58" s="27" t="str">
        <f>IFERROR(VLOOKUP(CONCATENATE($C58,".SL.TLF.TERT.ZS"),AREA_WB_6ATTRS,Seq!P$1,FALSE)/100,".")</f>
        <v>.</v>
      </c>
      <c r="FO58" s="27" t="str">
        <f>IFERROR(VLOOKUP(CONCATENATE($C58,".SL.TLF.TERT.ZS"),AREA_WB_6ATTRS,Seq!Q$1,FALSE)/100,".")</f>
        <v>.</v>
      </c>
      <c r="FP58" s="27" t="str">
        <f>IFERROR(VLOOKUP(CONCATENATE($C58,".SL.TLF.TERT.ZS"),AREA_WB_6ATTRS,Seq!R$1,FALSE)/100,".")</f>
        <v>.</v>
      </c>
      <c r="FQ58" s="27" t="str">
        <f>IFERROR(VLOOKUP(CONCATENATE($C58,".SL.TLF.TERT.ZS"),AREA_WB_6ATTRS,Seq!S$1,FALSE)/100,".")</f>
        <v>.</v>
      </c>
      <c r="FR58" s="27" t="str">
        <f>IFERROR(VLOOKUP(CONCATENATE($C58,".SL.TLF.TERT.ZS"),AREA_WB_6ATTRS,Seq!T$1,FALSE)/100,".")</f>
        <v>.</v>
      </c>
      <c r="FS58" s="27" t="str">
        <f>IFERROR(VLOOKUP(CONCATENATE($C58,".SL.TLF.TERT.ZS"),AREA_WB_6ATTRS,Seq!U$1,FALSE)/100,".")</f>
        <v>.</v>
      </c>
      <c r="FT58" s="27" t="str">
        <f>IFERROR(VLOOKUP(CONCATENATE($C58,".SL.TLF.TERT.ZS"),AREA_WB_6ATTRS,Seq!V$1,FALSE)/100,".")</f>
        <v>.</v>
      </c>
      <c r="FU58" s="27" t="str">
        <f>IFERROR(VLOOKUP(CONCATENATE($C58,".SL.TLF.TERT.ZS"),AREA_WB_6ATTRS,Seq!W$1,FALSE)/100,".")</f>
        <v>.</v>
      </c>
      <c r="FV58" s="27" t="str">
        <f>IFERROR(VLOOKUP(CONCATENATE($C58,".SL.TLF.TERT.ZS"),AREA_WB_6ATTRS,Seq!X$1,FALSE)/100,".")</f>
        <v>.</v>
      </c>
      <c r="FW58" s="27" t="str">
        <f>IFERROR(VLOOKUP(CONCATENATE($C58,".SL.TLF.TERT.ZS"),AREA_WB_6ATTRS,Seq!Y$1,FALSE)/100,".")</f>
        <v>.</v>
      </c>
      <c r="FX58" s="27" t="str">
        <f>IFERROR(VLOOKUP(CONCATENATE($C58,".SL.TLF.TERT.ZS"),AREA_WB_6ATTRS,Seq!Z$1,FALSE)/100,".")</f>
        <v>.</v>
      </c>
      <c r="FY58" s="27" t="str">
        <f>IFERROR(VLOOKUP(CONCATENATE($C58,".SL.TLF.TERT.ZS"),AREA_WB_6ATTRS,Seq!AA$1,FALSE)/100,".")</f>
        <v>.</v>
      </c>
      <c r="FZ58" s="27" t="str">
        <f>IFERROR(VLOOKUP(CONCATENATE($C58,".SL.TLF.TERT.ZS"),AREA_WB_6ATTRS,Seq!AB$1,FALSE)/100,".")</f>
        <v>.</v>
      </c>
      <c r="GA58" s="27" t="str">
        <f>IFERROR(VLOOKUP(CONCATENATE($C58,".SL.TLF.TERT.ZS"),AREA_WB_6ATTRS,Seq!AC$1,FALSE)/100,".")</f>
        <v>.</v>
      </c>
      <c r="GB58" s="27" t="str">
        <f>IFERROR(VLOOKUP(CONCATENATE($C58,".SL.TLF.TERT.ZS"),AREA_WB_6ATTRS,Seq!AD$1,FALSE)/100,".")</f>
        <v>.</v>
      </c>
      <c r="GC58" s="27" t="str">
        <f>IFERROR(VLOOKUP(CONCATENATE($C58,".SL.TLF.TERT.ZS"),AREA_WB_6ATTRS,Seq!AE$1,FALSE)/100,".")</f>
        <v>.</v>
      </c>
      <c r="GD58" s="27" t="str">
        <f>IFERROR(VLOOKUP(CONCATENATE($C58,".SL.TLF.TERT.ZS"),AREA_WB_6ATTRS,Seq!AF$1,FALSE)/100,".")</f>
        <v>.</v>
      </c>
      <c r="GE58" s="27" t="str">
        <f>IFERROR(VLOOKUP(CONCATENATE($C58,".SL.TLF.TERT.ZS"),AREA_WB_6ATTRS,Seq!AG$1,FALSE)/100,".")</f>
        <v>.</v>
      </c>
      <c r="GF58" s="27" t="str">
        <f>IFERROR(VLOOKUP(CONCATENATE($C58,".SL.TLF.TERT.ZS"),AREA_WB_6ATTRS,Seq!AH$1,FALSE)/100,".")</f>
        <v>.</v>
      </c>
      <c r="GG58" s="27" t="str">
        <f>IFERROR(VLOOKUP(CONCATENATE($C58,".SL.TLF.TERT.ZS"),AREA_WB_6ATTRS,Seq!AI$1,FALSE)/100,".")</f>
        <v>.</v>
      </c>
      <c r="GH58" s="27" t="str">
        <f>IFERROR(VLOOKUP(CONCATENATE($C58,".SL.TLF.TERT.ZS"),AREA_WB_6ATTRS,Seq!AJ$1,FALSE)/100,".")</f>
        <v>.</v>
      </c>
      <c r="GI58" s="27" t="str">
        <f>IFERROR(VLOOKUP(CONCATENATE($C58,".SL.TLF.TERT.ZS"),AREA_WB_6ATTRS,Seq!AK$1,FALSE)/100,".")</f>
        <v>.</v>
      </c>
      <c r="GJ58" s="27" t="str">
        <f>IFERROR(VLOOKUP(CONCATENATE($C58,".SL.TLF.TERT.ZS"),AREA_WB_6ATTRS,Seq!AL$1,FALSE)/100,".")</f>
        <v>.</v>
      </c>
      <c r="GK58" s="27"/>
      <c r="GL58" s="27"/>
      <c r="GM58" s="27" t="str">
        <f t="shared" si="81"/>
        <v>.</v>
      </c>
      <c r="GN58" s="27" t="str">
        <f t="shared" si="82"/>
        <v>.</v>
      </c>
      <c r="GO58" s="27" t="str">
        <f t="shared" si="40"/>
        <v>.</v>
      </c>
      <c r="GP58" s="27"/>
      <c r="GQ58" s="9" t="str">
        <f>IF(VLOOKUP($B58,EM_80!$B$1:$C$201,2,FALSE)&gt;0,VLOOKUP($B58,EM_80!$B$1:$C$201,2,FALSE),".")</f>
        <v>.</v>
      </c>
      <c r="GR58" s="9" t="str">
        <f t="shared" si="83"/>
        <v>.</v>
      </c>
      <c r="GS58" s="9" t="str">
        <f t="shared" si="31"/>
        <v>.</v>
      </c>
      <c r="GU58">
        <f t="shared" si="84"/>
        <v>616153</v>
      </c>
      <c r="GV58">
        <f t="shared" si="85"/>
        <v>895529</v>
      </c>
      <c r="GW58">
        <f t="shared" si="86"/>
        <v>1301808</v>
      </c>
      <c r="GX58">
        <f t="shared" si="87"/>
        <v>1728394</v>
      </c>
      <c r="GZ58" s="9" t="str">
        <f>IF(ISNA(VLOOKUP($B58,Area_EM_90,Seq!C$1,FALSE)),".",VLOOKUP($B58,Area_EM_90,Seq!C$1,FALSE))</f>
        <v>.</v>
      </c>
      <c r="HA58" s="9" t="str">
        <f>IF(ISNA(VLOOKUP($B58,Area_EM_90,Seq!D$1,FALSE)),".",VLOOKUP($B58,Area_EM_90,Seq!D$1,FALSE))</f>
        <v>.</v>
      </c>
      <c r="HB58" s="9" t="str">
        <f>IF(ISNA(VLOOKUP($B58,Area_EM_90,Seq!E$1,FALSE)),".",VLOOKUP($B58,Area_EM_90,Seq!E$1,FALSE))</f>
        <v>.</v>
      </c>
      <c r="HC58" s="9" t="str">
        <f>IF(ISNA(VLOOKUP($B58,Area_EM_90,Seq!F$1,FALSE)),".",VLOOKUP($B58,Area_EM_90,Seq!F$1,FALSE))</f>
        <v>.</v>
      </c>
      <c r="HD58" s="9" t="str">
        <f>IF(ISNA(VLOOKUP($B58,Area_EM_90,Seq!G$1,FALSE)),".",VLOOKUP($B58,Area_EM_90,Seq!G$1,FALSE))</f>
        <v>.</v>
      </c>
      <c r="HE58" s="9" t="str">
        <f>IF(ISNA(VLOOKUP($B58,Area_EM_90,Seq!H$1,FALSE)),".",VLOOKUP($B58,Area_EM_90,Seq!H$1,FALSE))</f>
        <v>.</v>
      </c>
      <c r="HF58" s="9" t="str">
        <f>IF(ISNA(VLOOKUP($B58,Area_EM_90,Seq!I$1,FALSE)),".",VLOOKUP($B58,Area_EM_90,Seq!I$1,FALSE))</f>
        <v>.</v>
      </c>
      <c r="HG58" s="9" t="str">
        <f>IF(ISNA(VLOOKUP($B58,Area_EM_90,Seq!J$1,FALSE)),".",VLOOKUP($B58,Area_EM_90,Seq!J$1,FALSE))</f>
        <v>.</v>
      </c>
      <c r="HH58" s="9" t="str">
        <f>IF(ISNA(VLOOKUP($B58,Area_EM_00,Seq!C$1,FALSE)),".",VLOOKUP($B58,Area_EM_00,Seq!C$1,FALSE))</f>
        <v>.</v>
      </c>
      <c r="HI58" s="9" t="str">
        <f>IF(ISNA(VLOOKUP($B58,Area_EM_00,Seq!D$1,FALSE)),".",VLOOKUP($B58,Area_EM_00,Seq!D$1,FALSE))</f>
        <v>.</v>
      </c>
      <c r="HJ58" s="9" t="str">
        <f>IF(ISNA(VLOOKUP($B58,Area_EM_00,Seq!E$1,FALSE)),".",VLOOKUP($B58,Area_EM_00,Seq!E$1,FALSE))</f>
        <v>.</v>
      </c>
      <c r="HK58" s="9" t="str">
        <f>IF(ISNA(VLOOKUP($B58,Area_EM_00,Seq!F$1,FALSE)),".",VLOOKUP($B58,Area_EM_00,Seq!F$1,FALSE))</f>
        <v>.</v>
      </c>
      <c r="HL58" s="9" t="str">
        <f>IF(ISNA(VLOOKUP($B58,Area_EM_00,Seq!G$1,FALSE)),".",VLOOKUP($B58,Area_EM_00,Seq!G$1,FALSE))</f>
        <v>.</v>
      </c>
      <c r="HM58" s="9" t="str">
        <f>IF(ISNA(VLOOKUP($B58,Area_EM_00,Seq!H$1,FALSE)),".",VLOOKUP($B58,Area_EM_00,Seq!H$1,FALSE))</f>
        <v>.</v>
      </c>
      <c r="HN58" s="9" t="str">
        <f>IF(ISNA(VLOOKUP($B58,Area_EM_00,Seq!I$1,FALSE)),".",VLOOKUP($B58,Area_EM_00,Seq!I$1,FALSE))</f>
        <v>.</v>
      </c>
      <c r="HO58" s="9" t="str">
        <f>IF(ISNA(VLOOKUP($B58,Area_EM_00,Seq!J$1,FALSE)),".",VLOOKUP($B58,Area_EM_00,Seq!J$1,FALSE))</f>
        <v>.</v>
      </c>
      <c r="HQ58" s="27"/>
      <c r="HR58" s="9" t="str">
        <f>IFERROR(VLOOKUP($B58,AREA_EM3_60_00,Seq!E$1,FALSE),".")</f>
        <v>.</v>
      </c>
      <c r="HS58" s="9" t="str">
        <f>IFERROR(VLOOKUP($B58,AREA_EM3_60_00,Seq!F$1,FALSE),".")</f>
        <v>.</v>
      </c>
      <c r="HT58" s="9" t="str">
        <f>IFERROR(VLOOKUP($B58,AREA_EM3_60_00,Seq!G$1,FALSE),".")</f>
        <v>.</v>
      </c>
      <c r="HU58" s="9" t="str">
        <f>IFERROR(VLOOKUP($B58,AREA_EM3_10,Seq!B$1,FALSE),".")</f>
        <v>.</v>
      </c>
      <c r="HV58" s="9">
        <f t="shared" si="41"/>
        <v>616153</v>
      </c>
      <c r="HW58" s="9">
        <f t="shared" si="42"/>
        <v>895529</v>
      </c>
      <c r="HX58" s="9">
        <f t="shared" si="43"/>
        <v>1301808</v>
      </c>
      <c r="HY58" s="9">
        <f t="shared" si="44"/>
        <v>1728394</v>
      </c>
    </row>
    <row r="59" spans="1:233">
      <c r="A59" s="25" t="s">
        <v>2789</v>
      </c>
      <c r="B59" s="26" t="str">
        <f t="shared" si="0"/>
        <v>Ghana</v>
      </c>
      <c r="C59" s="166" t="s">
        <v>1424</v>
      </c>
      <c r="D59" s="27">
        <f>VLOOKUP("CHN.NY.GDP.MKTP.KD",AREA_WB_6ATTRS,Seq!B$1,FALSE)/10000</f>
        <v>18294112.043860689</v>
      </c>
      <c r="E59" s="27">
        <f>VLOOKUP("CHN.NY.GDP.MKTP.KD",AREA_WB_6ATTRS,Seq!C$1,FALSE)/10000</f>
        <v>19245405.87014145</v>
      </c>
      <c r="F59" s="27">
        <f>VLOOKUP("CHN.NY.GDP.MKTP.KD",AREA_WB_6ATTRS,Seq!D$1,FALSE)/10000</f>
        <v>20996737.804324333</v>
      </c>
      <c r="G59" s="27">
        <f>VLOOKUP("CHN.NY.GDP.MKTP.KD",AREA_WB_6ATTRS,Seq!E$1,FALSE)/10000</f>
        <v>23285382.224995762</v>
      </c>
      <c r="H59" s="27">
        <f>VLOOKUP("CHN.NY.GDP.MKTP.KD",AREA_WB_6ATTRS,Seq!F$1,FALSE)/10000</f>
        <v>26824760.323195074</v>
      </c>
      <c r="I59" s="27">
        <f>VLOOKUP("CHN.NY.GDP.MKTP.KD",AREA_WB_6ATTRS,Seq!G$1,FALSE)/10000</f>
        <v>30446102.966826372</v>
      </c>
      <c r="J59" s="27">
        <f>VLOOKUP("CHN.NY.GDP.MKTP.KD",AREA_WB_6ATTRS,Seq!H$1,FALSE)/10000</f>
        <v>33125360.027907111</v>
      </c>
      <c r="K59" s="27">
        <f>VLOOKUP("CHN.NY.GDP.MKTP.KD",AREA_WB_6ATTRS,Seq!I$1,FALSE)/10000</f>
        <v>36967901.791144341</v>
      </c>
      <c r="L59" s="27">
        <f>VLOOKUP("CHN.NY.GDP.MKTP.KD",AREA_WB_6ATTRS,Seq!J$1,FALSE)/10000</f>
        <v>41145274.693543643</v>
      </c>
      <c r="M59" s="27">
        <f>VLOOKUP("CHN.NY.GDP.MKTP.KD",AREA_WB_6ATTRS,Seq!K$1,FALSE)/10000</f>
        <v>42832230.955979005</v>
      </c>
      <c r="N59" s="27">
        <f>VLOOKUP("CHN.NY.GDP.MKTP.KD",AREA_WB_6ATTRS,Seq!L$1,FALSE)/10000</f>
        <v>44459855.73230619</v>
      </c>
      <c r="O59" s="27">
        <f>VLOOKUP("CHN.NY.GDP.MKTP.KD",AREA_WB_6ATTRS,Seq!M$1,FALSE)/10000</f>
        <v>48550162.459678344</v>
      </c>
      <c r="P59" s="27">
        <f>VLOOKUP("CHN.NY.GDP.MKTP.KD",AREA_WB_6ATTRS,Seq!N$1,FALSE)/10000</f>
        <v>55444285.528952621</v>
      </c>
      <c r="Q59" s="27">
        <f>VLOOKUP("CHN.NY.GDP.MKTP.KD",AREA_WB_6ATTRS,Seq!O$1,FALSE)/10000</f>
        <v>63206485.503006078</v>
      </c>
      <c r="R59" s="27">
        <f>VLOOKUP("CHN.NY.GDP.MKTP.KD",AREA_WB_6ATTRS,Seq!P$1,FALSE)/10000</f>
        <v>71486535.103899792</v>
      </c>
      <c r="S59" s="27">
        <f>VLOOKUP("CHN.NY.GDP.MKTP.KD",AREA_WB_6ATTRS,Seq!Q$1,FALSE)/10000</f>
        <v>79278567.430224851</v>
      </c>
      <c r="T59" s="27">
        <f>VLOOKUP("CHN.NY.GDP.MKTP.KD",AREA_WB_6ATTRS,Seq!R$1,FALSE)/10000</f>
        <v>87206424.173247412</v>
      </c>
      <c r="U59" s="27">
        <f>VLOOKUP("CHN.NY.GDP.MKTP.KD",AREA_WB_6ATTRS,Seq!S$1,FALSE)/10000</f>
        <v>95316621.621359423</v>
      </c>
      <c r="V59" s="27">
        <f>VLOOKUP("CHN.NY.GDP.MKTP.KD",AREA_WB_6ATTRS,Seq!T$1,FALSE)/10000</f>
        <v>102751318.10782552</v>
      </c>
      <c r="W59" s="27">
        <f>VLOOKUP("CHN.NY.GDP.MKTP.KD",AREA_WB_6ATTRS,Seq!U$1,FALSE)/10000</f>
        <v>110560418.28402025</v>
      </c>
      <c r="X59" s="27">
        <f>VLOOKUP("CHN.NY.GDP.MKTP.KD",AREA_WB_6ATTRS,Seq!V$1,FALSE)/10000</f>
        <v>119847493.41987793</v>
      </c>
      <c r="Y59" s="27">
        <f>VLOOKUP("CHN.NY.GDP.MKTP.KD",AREA_WB_6ATTRS,Seq!W$1,FALSE)/10000</f>
        <v>129794835.37372778</v>
      </c>
      <c r="Z59" s="27">
        <f>VLOOKUP("CHN.NY.GDP.MKTP.KD",AREA_WB_6ATTRS,Seq!X$1,FALSE)/10000</f>
        <v>141606165.392737</v>
      </c>
      <c r="AA59" s="27">
        <f>VLOOKUP("CHN.NY.GDP.MKTP.KD",AREA_WB_6ATTRS,Seq!Y$1,FALSE)/10000</f>
        <v>155766781.9320105</v>
      </c>
      <c r="AB59" s="27">
        <f>VLOOKUP("CHN.NY.GDP.MKTP.KD",AREA_WB_6ATTRS,Seq!Z$1,FALSE)/10000</f>
        <v>171499226.90714428</v>
      </c>
      <c r="AC59" s="27">
        <f>VLOOKUP("CHN.NY.GDP.MKTP.KD",AREA_WB_6ATTRS,Seq!AA$1,FALSE)/10000</f>
        <v>190878639.54765138</v>
      </c>
      <c r="AD59" s="27">
        <f>VLOOKUP("CHN.NY.GDP.MKTP.KD",AREA_WB_6ATTRS,Seq!AB$1,FALSE)/10000</f>
        <v>215120226.77020231</v>
      </c>
      <c r="AE59" s="27">
        <f>VLOOKUP("CHN.NY.GDP.MKTP.KD",AREA_WB_6ATTRS,Seq!AC$1,FALSE)/10000</f>
        <v>245667298.97157177</v>
      </c>
      <c r="AF59" s="27">
        <f>VLOOKUP("CHN.NY.GDP.MKTP.KD",AREA_WB_6ATTRS,Seq!AD$1,FALSE)/10000</f>
        <v>269251359.67284226</v>
      </c>
      <c r="AG59" s="27">
        <f>VLOOKUP("CHN.NY.GDP.MKTP.KD",AREA_WB_6ATTRS,Seq!AE$1,FALSE)/10000</f>
        <v>294022484.76274431</v>
      </c>
      <c r="AH59" s="27">
        <f>VLOOKUP("CHN.NY.GDP.MKTP.KD",AREA_WB_6ATTRS,Seq!AF$1,FALSE)/10000</f>
        <v>324600823.17806971</v>
      </c>
      <c r="AI59" s="27">
        <f>VLOOKUP("CHN.NY.GDP.MKTP.KD",AREA_WB_6ATTRS,Seq!AG$1,FALSE)/10000</f>
        <v>354139498.08727396</v>
      </c>
      <c r="AJ59" s="27"/>
      <c r="AK59" s="27"/>
      <c r="AL59" s="27"/>
      <c r="AM59" s="27"/>
      <c r="AN59" s="27"/>
      <c r="AO59" s="27"/>
      <c r="AP59" s="27">
        <f>IFERROR(VLOOKUP(CONCATENATE($C59, ".NY.GDP.MKTP.KD"),AREA_WB_6ATTRS,Seq!B$1,FALSE)/10000,".")</f>
        <v>263986.52511172654</v>
      </c>
      <c r="AQ59" s="27">
        <f>IFERROR(VLOOKUP(CONCATENATE($C59, ".NY.GDP.MKTP.KD"),AREA_WB_6ATTRS,Seq!C$1,FALSE)/10000,".")</f>
        <v>254738.89902557712</v>
      </c>
      <c r="AR59" s="27">
        <f>IFERROR(VLOOKUP(CONCATENATE($C59, ".NY.GDP.MKTP.KD"),AREA_WB_6ATTRS,Seq!D$1,FALSE)/10000,".")</f>
        <v>237101.66848050151</v>
      </c>
      <c r="AS59" s="27">
        <f>IFERROR(VLOOKUP(CONCATENATE($C59, ".NY.GDP.MKTP.KD"),AREA_WB_6ATTRS,Seq!E$1,FALSE)/10000,".")</f>
        <v>226280.97020294642</v>
      </c>
      <c r="AT59" s="27">
        <f>IFERROR(VLOOKUP(CONCATENATE($C59, ".NY.GDP.MKTP.KD"),AREA_WB_6ATTRS,Seq!F$1,FALSE)/10000,".")</f>
        <v>245848.77381539659</v>
      </c>
      <c r="AU59" s="27">
        <f>IFERROR(VLOOKUP(CONCATENATE($C59, ".NY.GDP.MKTP.KD"),AREA_WB_6ATTRS,Seq!G$1,FALSE)/10000,".")</f>
        <v>258366.45416606744</v>
      </c>
      <c r="AV59" s="27">
        <f>IFERROR(VLOOKUP(CONCATENATE($C59, ".NY.GDP.MKTP.KD"),AREA_WB_6ATTRS,Seq!H$1,FALSE)/10000,".")</f>
        <v>271799.33968795382</v>
      </c>
      <c r="AW59" s="27">
        <f>IFERROR(VLOOKUP(CONCATENATE($C59, ".NY.GDP.MKTP.KD"),AREA_WB_6ATTRS,Seq!I$1,FALSE)/10000,".")</f>
        <v>284831.84277740738</v>
      </c>
      <c r="AX59" s="27">
        <f>IFERROR(VLOOKUP(CONCATENATE($C59, ".NY.GDP.MKTP.KD"),AREA_WB_6ATTRS,Seq!J$1,FALSE)/10000,".")</f>
        <v>300862.66236834059</v>
      </c>
      <c r="AY59" s="27">
        <f>IFERROR(VLOOKUP(CONCATENATE($C59, ".NY.GDP.MKTP.KD"),AREA_WB_6ATTRS,Seq!K$1,FALSE)/10000,".")</f>
        <v>316164.15381368494</v>
      </c>
      <c r="AZ59" s="27">
        <f>IFERROR(VLOOKUP(CONCATENATE($C59, ".NY.GDP.MKTP.KD"),AREA_WB_6ATTRS,Seq!L$1,FALSE)/10000,".")</f>
        <v>326688.68380001333</v>
      </c>
      <c r="BA59" s="27">
        <f>IFERROR(VLOOKUP(CONCATENATE($C59, ".NY.GDP.MKTP.KD"),AREA_WB_6ATTRS,Seq!M$1,FALSE)/10000,".")</f>
        <v>343943.81209808146</v>
      </c>
      <c r="BB59" s="27">
        <f>IFERROR(VLOOKUP(CONCATENATE($C59, ".NY.GDP.MKTP.KD"),AREA_WB_6ATTRS,Seq!N$1,FALSE)/10000,".")</f>
        <v>357286.83427853417</v>
      </c>
      <c r="BC59" s="27">
        <f>IFERROR(VLOOKUP(CONCATENATE($C59, ".NY.GDP.MKTP.KD"),AREA_WB_6ATTRS,Seq!O$1,FALSE)/10000,".")</f>
        <v>374615.24574104167</v>
      </c>
      <c r="BD59" s="27">
        <f>IFERROR(VLOOKUP(CONCATENATE($C59, ".NY.GDP.MKTP.KD"),AREA_WB_6ATTRS,Seq!P$1,FALSE)/10000,".")</f>
        <v>386977.54885049904</v>
      </c>
      <c r="BE59" s="27">
        <f>IFERROR(VLOOKUP(CONCATENATE($C59, ".NY.GDP.MKTP.KD"),AREA_WB_6ATTRS,Seq!Q$1,FALSE)/10000,".")</f>
        <v>402891.68685706804</v>
      </c>
      <c r="BF59" s="27">
        <f>IFERROR(VLOOKUP(CONCATENATE($C59, ".NY.GDP.MKTP.KD"),AREA_WB_6ATTRS,Seq!R$1,FALSE)/10000,".")</f>
        <v>421434.61943958222</v>
      </c>
      <c r="BG59" s="27">
        <f>IFERROR(VLOOKUP(CONCATENATE($C59, ".NY.GDP.MKTP.KD"),AREA_WB_6ATTRS,Seq!S$1,FALSE)/10000,".")</f>
        <v>439119.52429334051</v>
      </c>
      <c r="BH59" s="27">
        <f>IFERROR(VLOOKUP(CONCATENATE($C59, ".NY.GDP.MKTP.KD"),AREA_WB_6ATTRS,Seq!T$1,FALSE)/10000,".")</f>
        <v>459759.85799058428</v>
      </c>
      <c r="BI59" s="27">
        <f>IFERROR(VLOOKUP(CONCATENATE($C59, ".NY.GDP.MKTP.KD"),AREA_WB_6ATTRS,Seq!U$1,FALSE)/10000,".")</f>
        <v>479989.27581717778</v>
      </c>
      <c r="BJ59" s="27">
        <f>IFERROR(VLOOKUP(CONCATENATE($C59, ".NY.GDP.MKTP.KD"),AREA_WB_6ATTRS,Seq!V$1,FALSE)/10000,".")</f>
        <v>497748.87902241218</v>
      </c>
      <c r="BK59" s="27">
        <f>IFERROR(VLOOKUP(CONCATENATE($C59, ".NY.GDP.MKTP.KD"),AREA_WB_6ATTRS,Seq!W$1,FALSE)/10000,".")</f>
        <v>517658.83418330905</v>
      </c>
      <c r="BL59" s="27">
        <f>IFERROR(VLOOKUP(CONCATENATE($C59, ".NY.GDP.MKTP.KD"),AREA_WB_6ATTRS,Seq!X$1,FALSE)/10000,".")</f>
        <v>540953.48172156047</v>
      </c>
      <c r="BM59" s="27">
        <f>IFERROR(VLOOKUP(CONCATENATE($C59, ".NY.GDP.MKTP.KD"),AREA_WB_6ATTRS,Seq!Y$1,FALSE)/10000,".")</f>
        <v>569083.06277108169</v>
      </c>
      <c r="BN59" s="27">
        <f>IFERROR(VLOOKUP(CONCATENATE($C59, ".NY.GDP.MKTP.KD"),AREA_WB_6ATTRS,Seq!Z$1,FALSE)/10000,".")</f>
        <v>600951.71428625821</v>
      </c>
      <c r="BO59" s="27">
        <f>IFERROR(VLOOKUP(CONCATENATE($C59, ".NY.GDP.MKTP.KD"),AREA_WB_6ATTRS,Seq!AA$1,FALSE)/10000,".")</f>
        <v>636407.88855457585</v>
      </c>
      <c r="BP59" s="27">
        <f>IFERROR(VLOOKUP(CONCATENATE($C59, ".NY.GDP.MKTP.KD"),AREA_WB_6ATTRS,Seq!AB$1,FALSE)/10000,".")</f>
        <v>677137.99342206947</v>
      </c>
      <c r="BQ59" s="27">
        <f>IFERROR(VLOOKUP(CONCATENATE($C59, ".NY.GDP.MKTP.KD"),AREA_WB_6ATTRS,Seq!AC$1,FALSE)/10000,".")</f>
        <v>720879.31730977318</v>
      </c>
      <c r="BR59" s="27">
        <f>IFERROR(VLOOKUP(CONCATENATE($C59, ".NY.GDP.MKTP.KD"),AREA_WB_6ATTRS,Seq!AD$1,FALSE)/10000,".")</f>
        <v>781653.07758675492</v>
      </c>
      <c r="BS59" s="27">
        <f>IFERROR(VLOOKUP(CONCATENATE($C59, ".NY.GDP.MKTP.KD"),AREA_WB_6ATTRS,Seq!AE$1,FALSE)/10000,".")</f>
        <v>812852.54582035646</v>
      </c>
      <c r="BT59" s="27">
        <f>IFERROR(VLOOKUP(CONCATENATE($C59, ".NY.GDP.MKTP.KD"),AREA_WB_6ATTRS,Seq!AF$1,FALSE)/10000,".")</f>
        <v>877939.73924074322</v>
      </c>
      <c r="BU59" s="27">
        <f>IFERROR(VLOOKUP(CONCATENATE($C59, ".NY.GDP.MKTP.KD"),AREA_WB_6ATTRS,Seq!AG$1,FALSE)/10000,".")</f>
        <v>1004280.2344555788</v>
      </c>
      <c r="BV59" s="27"/>
      <c r="BW59" s="27"/>
      <c r="BX59" s="27"/>
      <c r="BY59" s="27"/>
      <c r="BZ59" s="27"/>
      <c r="CA59" s="27"/>
      <c r="CB59" s="27"/>
      <c r="CC59" s="27">
        <f>CNPop!A$48</f>
        <v>5.0000000000000001E-3</v>
      </c>
      <c r="CD59" s="27">
        <f>CNPop!B$48</f>
        <v>6.0000000000000001E-3</v>
      </c>
      <c r="CE59" s="27">
        <f>CNPop!C$48</f>
        <v>6.0000000000000001E-3</v>
      </c>
      <c r="CF59" s="27">
        <f>CNPop!D$48</f>
        <v>7.0000000000000001E-3</v>
      </c>
      <c r="CG59" s="27">
        <f>CNPop!E$48</f>
        <v>7.0000000000000001E-3</v>
      </c>
      <c r="CH59" s="27">
        <f>CNPop!F$48</f>
        <v>8.0000000000000002E-3</v>
      </c>
      <c r="CI59" s="27">
        <f>CNPop!G$48</f>
        <v>8.9999999999999993E-3</v>
      </c>
      <c r="CJ59" s="27">
        <f>CNPop!H$48</f>
        <v>0.01</v>
      </c>
      <c r="CK59" s="27">
        <f>CNPop!I$48</f>
        <v>1.0999999999999999E-2</v>
      </c>
      <c r="CL59" s="27">
        <f>CNPop!J$48</f>
        <v>1.2E-2</v>
      </c>
      <c r="CM59" s="27">
        <f>CNPop!K$48</f>
        <v>1.4E-2</v>
      </c>
      <c r="CN59" s="27">
        <f>CNPop!L$48</f>
        <v>1.6E-2</v>
      </c>
      <c r="CO59" s="27">
        <f>CNPop!M$48</f>
        <v>1.7000000000000001E-2</v>
      </c>
      <c r="CP59" s="27">
        <f>CNPop!N$48</f>
        <v>1.9E-2</v>
      </c>
      <c r="CQ59" s="27">
        <f>CNPop!O$48</f>
        <v>2.1000000000000001E-2</v>
      </c>
      <c r="CR59" s="27">
        <f>CNPop!P$48</f>
        <v>2.3E-2</v>
      </c>
      <c r="CS59" s="27">
        <f>CNPop!Q$48</f>
        <v>2.5999999999999999E-2</v>
      </c>
      <c r="CT59" s="27">
        <f>CNPop!R$48</f>
        <v>2.8000000000000001E-2</v>
      </c>
      <c r="CU59" s="27">
        <f>CNPop!S$48</f>
        <v>0.03</v>
      </c>
      <c r="CV59" s="27">
        <f>CNPop!T$48</f>
        <v>3.3000000000000002E-2</v>
      </c>
      <c r="CW59" s="27">
        <f>CNPop!U$48</f>
        <v>3.5999999999999997E-2</v>
      </c>
      <c r="CX59" s="27">
        <f>CNPop!V$48</f>
        <v>3.9E-2</v>
      </c>
      <c r="CY59" s="27">
        <f>CNPop!W$48</f>
        <v>4.2000000000000003E-2</v>
      </c>
      <c r="CZ59" s="27">
        <f>CNPop!X$48</f>
        <v>4.4999999999999998E-2</v>
      </c>
      <c r="DA59" s="27">
        <f>CNPop!Y$48</f>
        <v>4.9000000000000002E-2</v>
      </c>
      <c r="DB59" s="27">
        <f>CNPop!Z$48</f>
        <v>5.1999999999999998E-2</v>
      </c>
      <c r="DC59" s="27">
        <f>CNPop!AA$48</f>
        <v>5.6000000000000001E-2</v>
      </c>
      <c r="DD59" s="27">
        <f>CNPop!AB$48</f>
        <v>0.06</v>
      </c>
      <c r="DE59" s="27">
        <f>CNPop!AC$48</f>
        <v>6.3E-2</v>
      </c>
      <c r="DF59" s="27">
        <f>CNPop!AD$48</f>
        <v>6.8000000000000005E-2</v>
      </c>
      <c r="DG59" s="27">
        <f>CNPop!AE$48</f>
        <v>7.1999999999999995E-2</v>
      </c>
      <c r="DH59" s="27">
        <f>CNPop!AF$48</f>
        <v>7.5999999999999998E-2</v>
      </c>
      <c r="DI59" s="27">
        <f>CNPop!AG$48</f>
        <v>8.1000000000000003E-2</v>
      </c>
      <c r="DJ59" s="27">
        <f>CNPop!AH$48</f>
        <v>8.5000000000000006E-2</v>
      </c>
      <c r="DK59" s="27">
        <f>CNPop!AI$48</f>
        <v>0.09</v>
      </c>
      <c r="DL59" s="27">
        <f>CNPop!AJ$48</f>
        <v>9.5000000000000001E-2</v>
      </c>
      <c r="DM59" s="27">
        <f>CNPop!AK$48</f>
        <v>0.1</v>
      </c>
      <c r="DN59" s="27"/>
      <c r="DO59" s="27">
        <f t="shared" si="54"/>
        <v>5.0000000000000001E-3</v>
      </c>
      <c r="DP59" s="27">
        <f t="shared" si="55"/>
        <v>5.0000000000000001E-3</v>
      </c>
      <c r="DQ59" s="27">
        <f t="shared" si="56"/>
        <v>5.0000000000000001E-3</v>
      </c>
      <c r="DR59" s="27">
        <f t="shared" si="57"/>
        <v>5.0000000000000001E-3</v>
      </c>
      <c r="DS59" s="27">
        <f t="shared" si="58"/>
        <v>5.0000000000000001E-3</v>
      </c>
      <c r="DT59" s="27">
        <f t="shared" si="59"/>
        <v>5.0000000000000001E-3</v>
      </c>
      <c r="DU59" s="27">
        <f t="shared" si="60"/>
        <v>5.0000000000000001E-3</v>
      </c>
      <c r="DV59" s="27">
        <f t="shared" si="61"/>
        <v>5.0000000000000001E-3</v>
      </c>
      <c r="DW59" s="27">
        <f t="shared" si="62"/>
        <v>5.0000000000000001E-3</v>
      </c>
      <c r="DX59" s="27">
        <f t="shared" si="63"/>
        <v>1.7000000476837158E-2</v>
      </c>
      <c r="DY59" s="27">
        <f t="shared" si="64"/>
        <v>0.31</v>
      </c>
      <c r="DZ59" s="27">
        <f t="shared" si="65"/>
        <v>0.31</v>
      </c>
      <c r="EA59" s="27">
        <f t="shared" si="66"/>
        <v>0.31</v>
      </c>
      <c r="EB59" s="27" t="str">
        <f t="shared" si="67"/>
        <v>.</v>
      </c>
      <c r="EC59" s="27" t="str">
        <f t="shared" si="68"/>
        <v>.</v>
      </c>
      <c r="ED59" s="27" t="str">
        <f t="shared" si="69"/>
        <v>.</v>
      </c>
      <c r="EE59" s="27" t="str">
        <f t="shared" si="70"/>
        <v>.</v>
      </c>
      <c r="EF59" s="27" t="str">
        <f t="shared" si="71"/>
        <v>.</v>
      </c>
      <c r="EG59" s="27" t="str">
        <f t="shared" si="72"/>
        <v>.</v>
      </c>
      <c r="EH59" s="27" t="str">
        <f t="shared" si="73"/>
        <v>.</v>
      </c>
      <c r="EI59" s="27" t="str">
        <f t="shared" si="74"/>
        <v>.</v>
      </c>
      <c r="EJ59" s="27" t="str">
        <f t="shared" si="75"/>
        <v>.</v>
      </c>
      <c r="EK59" s="27" t="str">
        <f t="shared" si="76"/>
        <v>.</v>
      </c>
      <c r="EL59" s="27" t="str">
        <f t="shared" si="77"/>
        <v>.</v>
      </c>
      <c r="EM59" s="27" t="str">
        <f t="shared" si="78"/>
        <v>.</v>
      </c>
      <c r="EN59" s="27" t="str">
        <f t="shared" si="79"/>
        <v>.</v>
      </c>
      <c r="EO59" s="27" t="str">
        <f t="shared" si="80"/>
        <v>.</v>
      </c>
      <c r="EP59" s="27" t="str">
        <f t="shared" si="37"/>
        <v>.</v>
      </c>
      <c r="EQ59" s="27" t="str">
        <f t="shared" si="38"/>
        <v>.</v>
      </c>
      <c r="ER59" s="27" t="str">
        <f t="shared" si="90"/>
        <v>.</v>
      </c>
      <c r="ES59" s="27" t="str">
        <f t="shared" si="90"/>
        <v>.</v>
      </c>
      <c r="ET59" s="27" t="str">
        <f t="shared" si="90"/>
        <v>.</v>
      </c>
      <c r="EU59" s="27"/>
      <c r="EV59" s="27"/>
      <c r="EW59" s="27"/>
      <c r="EX59" s="27"/>
      <c r="EY59" s="27"/>
      <c r="EZ59" s="27" t="str">
        <f>IFERROR(VLOOKUP(CONCATENATE($C59,".SL.TLF.TERT.ZS"),AREA_WB_6ATTRS,Seq!B$1,FALSE)/100,".")</f>
        <v>.</v>
      </c>
      <c r="FA59" s="27" t="str">
        <f>IFERROR(VLOOKUP(CONCATENATE($C59,".SL.TLF.TERT.ZS"),AREA_WB_6ATTRS,Seq!C$1,FALSE)/100,".")</f>
        <v>.</v>
      </c>
      <c r="FB59" s="27" t="str">
        <f>IFERROR(VLOOKUP(CONCATENATE($C59,".SL.TLF.TERT.ZS"),AREA_WB_6ATTRS,Seq!D$1,FALSE)/100,".")</f>
        <v>.</v>
      </c>
      <c r="FC59" s="27" t="str">
        <f>IFERROR(VLOOKUP(CONCATENATE($C59,".SL.TLF.TERT.ZS"),AREA_WB_6ATTRS,Seq!E$1,FALSE)/100,".")</f>
        <v>.</v>
      </c>
      <c r="FD59" s="27" t="str">
        <f>IFERROR(VLOOKUP(CONCATENATE($C59,".SL.TLF.TERT.ZS"),AREA_WB_6ATTRS,Seq!F$1,FALSE)/100,".")</f>
        <v>.</v>
      </c>
      <c r="FE59" s="27" t="str">
        <f>IFERROR(VLOOKUP(CONCATENATE($C59,".SL.TLF.TERT.ZS"),AREA_WB_6ATTRS,Seq!G$1,FALSE)/100,".")</f>
        <v>.</v>
      </c>
      <c r="FF59" s="27" t="str">
        <f>IFERROR(VLOOKUP(CONCATENATE($C59,".SL.TLF.TERT.ZS"),AREA_WB_6ATTRS,Seq!H$1,FALSE)/100,".")</f>
        <v>.</v>
      </c>
      <c r="FG59" s="27" t="str">
        <f>IFERROR(VLOOKUP(CONCATENATE($C59,".SL.TLF.TERT.ZS"),AREA_WB_6ATTRS,Seq!I$1,FALSE)/100,".")</f>
        <v>.</v>
      </c>
      <c r="FH59" s="27">
        <f>IFERROR(VLOOKUP(CONCATENATE($C59,".SL.TLF.TERT.ZS"),AREA_WB_6ATTRS,Seq!J$1,FALSE)/100,".")</f>
        <v>5.0000000000000001E-3</v>
      </c>
      <c r="FI59" s="27">
        <f>IFERROR(VLOOKUP(CONCATENATE($C59,".SL.TLF.TERT.ZS"),AREA_WB_6ATTRS,Seq!K$1,FALSE)/100,".")</f>
        <v>1.7000000476837158E-2</v>
      </c>
      <c r="FJ59" s="27" t="str">
        <f>IFERROR(VLOOKUP(CONCATENATE($C59,".SL.TLF.TERT.ZS"),AREA_WB_6ATTRS,Seq!L$1,FALSE)/100,".")</f>
        <v>.</v>
      </c>
      <c r="FK59" s="27" t="str">
        <f>IFERROR(VLOOKUP(CONCATENATE($C59,".SL.TLF.TERT.ZS"),AREA_WB_6ATTRS,Seq!M$1,FALSE)/100,".")</f>
        <v>.</v>
      </c>
      <c r="FL59" s="27">
        <f>IFERROR(VLOOKUP(CONCATENATE($C59,".SL.TLF.TERT.ZS"),AREA_WB_6ATTRS,Seq!N$1,FALSE)/100,".")</f>
        <v>0.31</v>
      </c>
      <c r="FM59" s="27" t="str">
        <f>IFERROR(VLOOKUP(CONCATENATE($C59,".SL.TLF.TERT.ZS"),AREA_WB_6ATTRS,Seq!O$1,FALSE)/100,".")</f>
        <v>.</v>
      </c>
      <c r="FN59" s="27" t="str">
        <f>IFERROR(VLOOKUP(CONCATENATE($C59,".SL.TLF.TERT.ZS"),AREA_WB_6ATTRS,Seq!P$1,FALSE)/100,".")</f>
        <v>.</v>
      </c>
      <c r="FO59" s="27" t="str">
        <f>IFERROR(VLOOKUP(CONCATENATE($C59,".SL.TLF.TERT.ZS"),AREA_WB_6ATTRS,Seq!Q$1,FALSE)/100,".")</f>
        <v>.</v>
      </c>
      <c r="FP59" s="27" t="str">
        <f>IFERROR(VLOOKUP(CONCATENATE($C59,".SL.TLF.TERT.ZS"),AREA_WB_6ATTRS,Seq!R$1,FALSE)/100,".")</f>
        <v>.</v>
      </c>
      <c r="FQ59" s="27" t="str">
        <f>IFERROR(VLOOKUP(CONCATENATE($C59,".SL.TLF.TERT.ZS"),AREA_WB_6ATTRS,Seq!S$1,FALSE)/100,".")</f>
        <v>.</v>
      </c>
      <c r="FR59" s="27" t="str">
        <f>IFERROR(VLOOKUP(CONCATENATE($C59,".SL.TLF.TERT.ZS"),AREA_WB_6ATTRS,Seq!T$1,FALSE)/100,".")</f>
        <v>.</v>
      </c>
      <c r="FS59" s="27" t="str">
        <f>IFERROR(VLOOKUP(CONCATENATE($C59,".SL.TLF.TERT.ZS"),AREA_WB_6ATTRS,Seq!U$1,FALSE)/100,".")</f>
        <v>.</v>
      </c>
      <c r="FT59" s="27" t="str">
        <f>IFERROR(VLOOKUP(CONCATENATE($C59,".SL.TLF.TERT.ZS"),AREA_WB_6ATTRS,Seq!V$1,FALSE)/100,".")</f>
        <v>.</v>
      </c>
      <c r="FU59" s="27" t="str">
        <f>IFERROR(VLOOKUP(CONCATENATE($C59,".SL.TLF.TERT.ZS"),AREA_WB_6ATTRS,Seq!W$1,FALSE)/100,".")</f>
        <v>.</v>
      </c>
      <c r="FV59" s="27" t="str">
        <f>IFERROR(VLOOKUP(CONCATENATE($C59,".SL.TLF.TERT.ZS"),AREA_WB_6ATTRS,Seq!X$1,FALSE)/100,".")</f>
        <v>.</v>
      </c>
      <c r="FW59" s="27" t="str">
        <f>IFERROR(VLOOKUP(CONCATENATE($C59,".SL.TLF.TERT.ZS"),AREA_WB_6ATTRS,Seq!Y$1,FALSE)/100,".")</f>
        <v>.</v>
      </c>
      <c r="FX59" s="27" t="str">
        <f>IFERROR(VLOOKUP(CONCATENATE($C59,".SL.TLF.TERT.ZS"),AREA_WB_6ATTRS,Seq!Z$1,FALSE)/100,".")</f>
        <v>.</v>
      </c>
      <c r="FY59" s="27" t="str">
        <f>IFERROR(VLOOKUP(CONCATENATE($C59,".SL.TLF.TERT.ZS"),AREA_WB_6ATTRS,Seq!AA$1,FALSE)/100,".")</f>
        <v>.</v>
      </c>
      <c r="FZ59" s="27" t="str">
        <f>IFERROR(VLOOKUP(CONCATENATE($C59,".SL.TLF.TERT.ZS"),AREA_WB_6ATTRS,Seq!AB$1,FALSE)/100,".")</f>
        <v>.</v>
      </c>
      <c r="GA59" s="27" t="str">
        <f>IFERROR(VLOOKUP(CONCATENATE($C59,".SL.TLF.TERT.ZS"),AREA_WB_6ATTRS,Seq!AC$1,FALSE)/100,".")</f>
        <v>.</v>
      </c>
      <c r="GB59" s="27" t="str">
        <f>IFERROR(VLOOKUP(CONCATENATE($C59,".SL.TLF.TERT.ZS"),AREA_WB_6ATTRS,Seq!AD$1,FALSE)/100,".")</f>
        <v>.</v>
      </c>
      <c r="GC59" s="27" t="str">
        <f>IFERROR(VLOOKUP(CONCATENATE($C59,".SL.TLF.TERT.ZS"),AREA_WB_6ATTRS,Seq!AE$1,FALSE)/100,".")</f>
        <v>.</v>
      </c>
      <c r="GD59" s="27" t="str">
        <f>IFERROR(VLOOKUP(CONCATENATE($C59,".SL.TLF.TERT.ZS"),AREA_WB_6ATTRS,Seq!AF$1,FALSE)/100,".")</f>
        <v>.</v>
      </c>
      <c r="GE59" s="27" t="str">
        <f>IFERROR(VLOOKUP(CONCATENATE($C59,".SL.TLF.TERT.ZS"),AREA_WB_6ATTRS,Seq!AG$1,FALSE)/100,".")</f>
        <v>.</v>
      </c>
      <c r="GF59" s="27" t="str">
        <f>IFERROR(VLOOKUP(CONCATENATE($C59,".SL.TLF.TERT.ZS"),AREA_WB_6ATTRS,Seq!AH$1,FALSE)/100,".")</f>
        <v>.</v>
      </c>
      <c r="GG59" s="27" t="str">
        <f>IFERROR(VLOOKUP(CONCATENATE($C59,".SL.TLF.TERT.ZS"),AREA_WB_6ATTRS,Seq!AI$1,FALSE)/100,".")</f>
        <v>.</v>
      </c>
      <c r="GH59" s="27" t="str">
        <f>IFERROR(VLOOKUP(CONCATENATE($C59,".SL.TLF.TERT.ZS"),AREA_WB_6ATTRS,Seq!AJ$1,FALSE)/100,".")</f>
        <v>.</v>
      </c>
      <c r="GI59" s="27" t="str">
        <f>IFERROR(VLOOKUP(CONCATENATE($C59,".SL.TLF.TERT.ZS"),AREA_WB_6ATTRS,Seq!AK$1,FALSE)/100,".")</f>
        <v>.</v>
      </c>
      <c r="GJ59" s="27" t="str">
        <f>IFERROR(VLOOKUP(CONCATENATE($C59,".SL.TLF.TERT.ZS"),AREA_WB_6ATTRS,Seq!AL$1,FALSE)/100,".")</f>
        <v>.</v>
      </c>
      <c r="GK59" s="27"/>
      <c r="GL59" s="27"/>
      <c r="GM59" s="27" t="str">
        <f t="shared" si="81"/>
        <v>.</v>
      </c>
      <c r="GN59" s="27" t="str">
        <f t="shared" si="82"/>
        <v>.</v>
      </c>
      <c r="GO59" s="27" t="str">
        <f t="shared" si="40"/>
        <v>.</v>
      </c>
      <c r="GP59" s="27"/>
      <c r="GQ59" s="9" t="str">
        <f>IF(VLOOKUP($B59,EM_80!$B$1:$C$201,2,FALSE)&gt;0,VLOOKUP($B59,EM_80!$B$1:$C$201,2,FALSE),".")</f>
        <v>.</v>
      </c>
      <c r="GR59" s="9" t="str">
        <f t="shared" si="83"/>
        <v>.</v>
      </c>
      <c r="GS59" s="9" t="str">
        <f t="shared" si="31"/>
        <v>.</v>
      </c>
      <c r="GU59">
        <f t="shared" si="84"/>
        <v>11026160</v>
      </c>
      <c r="GV59">
        <f t="shared" si="85"/>
        <v>14967509</v>
      </c>
      <c r="GW59">
        <f t="shared" si="86"/>
        <v>19529305</v>
      </c>
      <c r="GX59">
        <f t="shared" si="87"/>
        <v>24391823</v>
      </c>
      <c r="GZ59" s="9" t="str">
        <f>IF(ISNA(VLOOKUP($B59,Area_EM_90,Seq!C$1,FALSE)),".",VLOOKUP($B59,Area_EM_90,Seq!C$1,FALSE))</f>
        <v>.</v>
      </c>
      <c r="HA59" s="9" t="str">
        <f>IF(ISNA(VLOOKUP($B59,Area_EM_90,Seq!D$1,FALSE)),".",VLOOKUP($B59,Area_EM_90,Seq!D$1,FALSE))</f>
        <v>.</v>
      </c>
      <c r="HB59" s="9" t="str">
        <f>IF(ISNA(VLOOKUP($B59,Area_EM_90,Seq!E$1,FALSE)),".",VLOOKUP($B59,Area_EM_90,Seq!E$1,FALSE))</f>
        <v>.</v>
      </c>
      <c r="HC59" s="9" t="str">
        <f>IF(ISNA(VLOOKUP($B59,Area_EM_90,Seq!F$1,FALSE)),".",VLOOKUP($B59,Area_EM_90,Seq!F$1,FALSE))</f>
        <v>.</v>
      </c>
      <c r="HD59" s="9" t="str">
        <f>IF(ISNA(VLOOKUP($B59,Area_EM_90,Seq!G$1,FALSE)),".",VLOOKUP($B59,Area_EM_90,Seq!G$1,FALSE))</f>
        <v>.</v>
      </c>
      <c r="HE59" s="9" t="str">
        <f>IF(ISNA(VLOOKUP($B59,Area_EM_90,Seq!H$1,FALSE)),".",VLOOKUP($B59,Area_EM_90,Seq!H$1,FALSE))</f>
        <v>.</v>
      </c>
      <c r="HF59" s="9" t="str">
        <f>IF(ISNA(VLOOKUP($B59,Area_EM_90,Seq!I$1,FALSE)),".",VLOOKUP($B59,Area_EM_90,Seq!I$1,FALSE))</f>
        <v>.</v>
      </c>
      <c r="HG59" s="9" t="str">
        <f>IF(ISNA(VLOOKUP($B59,Area_EM_90,Seq!J$1,FALSE)),".",VLOOKUP($B59,Area_EM_90,Seq!J$1,FALSE))</f>
        <v>.</v>
      </c>
      <c r="HH59" s="9" t="str">
        <f>IF(ISNA(VLOOKUP($B59,Area_EM_00,Seq!C$1,FALSE)),".",VLOOKUP($B59,Area_EM_00,Seq!C$1,FALSE))</f>
        <v>.</v>
      </c>
      <c r="HI59" s="9" t="str">
        <f>IF(ISNA(VLOOKUP($B59,Area_EM_00,Seq!D$1,FALSE)),".",VLOOKUP($B59,Area_EM_00,Seq!D$1,FALSE))</f>
        <v>.</v>
      </c>
      <c r="HJ59" s="9" t="str">
        <f>IF(ISNA(VLOOKUP($B59,Area_EM_00,Seq!E$1,FALSE)),".",VLOOKUP($B59,Area_EM_00,Seq!E$1,FALSE))</f>
        <v>.</v>
      </c>
      <c r="HK59" s="9" t="str">
        <f>IF(ISNA(VLOOKUP($B59,Area_EM_00,Seq!F$1,FALSE)),".",VLOOKUP($B59,Area_EM_00,Seq!F$1,FALSE))</f>
        <v>.</v>
      </c>
      <c r="HL59" s="9" t="str">
        <f>IF(ISNA(VLOOKUP($B59,Area_EM_00,Seq!G$1,FALSE)),".",VLOOKUP($B59,Area_EM_00,Seq!G$1,FALSE))</f>
        <v>.</v>
      </c>
      <c r="HM59" s="9" t="str">
        <f>IF(ISNA(VLOOKUP($B59,Area_EM_00,Seq!H$1,FALSE)),".",VLOOKUP($B59,Area_EM_00,Seq!H$1,FALSE))</f>
        <v>.</v>
      </c>
      <c r="HN59" s="9" t="str">
        <f>IF(ISNA(VLOOKUP($B59,Area_EM_00,Seq!I$1,FALSE)),".",VLOOKUP($B59,Area_EM_00,Seq!I$1,FALSE))</f>
        <v>.</v>
      </c>
      <c r="HO59" s="9" t="str">
        <f>IF(ISNA(VLOOKUP($B59,Area_EM_00,Seq!J$1,FALSE)),".",VLOOKUP($B59,Area_EM_00,Seq!J$1,FALSE))</f>
        <v>.</v>
      </c>
      <c r="HQ59" s="27"/>
      <c r="HR59" s="9">
        <f>IFERROR(VLOOKUP($B59,AREA_EM3_60_00,Seq!E$1,FALSE),".")</f>
        <v>98</v>
      </c>
      <c r="HS59" s="9">
        <f>IFERROR(VLOOKUP($B59,AREA_EM3_60_00,Seq!F$1,FALSE),".")</f>
        <v>344</v>
      </c>
      <c r="HT59" s="9">
        <f>IFERROR(VLOOKUP($B59,AREA_EM3_60_00,Seq!G$1,FALSE),".")</f>
        <v>590</v>
      </c>
      <c r="HU59" s="9" t="str">
        <f>IFERROR(VLOOKUP($B59,AREA_EM3_10,Seq!B$1,FALSE),".")</f>
        <v/>
      </c>
      <c r="HV59" s="9">
        <f t="shared" si="41"/>
        <v>11026160</v>
      </c>
      <c r="HW59" s="9">
        <f t="shared" si="42"/>
        <v>14967509</v>
      </c>
      <c r="HX59" s="9">
        <f t="shared" si="43"/>
        <v>19529305</v>
      </c>
      <c r="HY59" s="9">
        <f t="shared" si="44"/>
        <v>24391823</v>
      </c>
    </row>
    <row r="60" spans="1:233">
      <c r="A60" s="25" t="s">
        <v>2411</v>
      </c>
      <c r="B60" s="26" t="str">
        <f t="shared" si="0"/>
        <v>Guinea</v>
      </c>
      <c r="C60" s="166" t="s">
        <v>1431</v>
      </c>
      <c r="D60" s="27">
        <f>VLOOKUP("CHN.NY.GDP.MKTP.KD",AREA_WB_6ATTRS,Seq!B$1,FALSE)/10000</f>
        <v>18294112.043860689</v>
      </c>
      <c r="E60" s="27">
        <f>VLOOKUP("CHN.NY.GDP.MKTP.KD",AREA_WB_6ATTRS,Seq!C$1,FALSE)/10000</f>
        <v>19245405.87014145</v>
      </c>
      <c r="F60" s="27">
        <f>VLOOKUP("CHN.NY.GDP.MKTP.KD",AREA_WB_6ATTRS,Seq!D$1,FALSE)/10000</f>
        <v>20996737.804324333</v>
      </c>
      <c r="G60" s="27">
        <f>VLOOKUP("CHN.NY.GDP.MKTP.KD",AREA_WB_6ATTRS,Seq!E$1,FALSE)/10000</f>
        <v>23285382.224995762</v>
      </c>
      <c r="H60" s="27">
        <f>VLOOKUP("CHN.NY.GDP.MKTP.KD",AREA_WB_6ATTRS,Seq!F$1,FALSE)/10000</f>
        <v>26824760.323195074</v>
      </c>
      <c r="I60" s="27">
        <f>VLOOKUP("CHN.NY.GDP.MKTP.KD",AREA_WB_6ATTRS,Seq!G$1,FALSE)/10000</f>
        <v>30446102.966826372</v>
      </c>
      <c r="J60" s="27">
        <f>VLOOKUP("CHN.NY.GDP.MKTP.KD",AREA_WB_6ATTRS,Seq!H$1,FALSE)/10000</f>
        <v>33125360.027907111</v>
      </c>
      <c r="K60" s="27">
        <f>VLOOKUP("CHN.NY.GDP.MKTP.KD",AREA_WB_6ATTRS,Seq!I$1,FALSE)/10000</f>
        <v>36967901.791144341</v>
      </c>
      <c r="L60" s="27">
        <f>VLOOKUP("CHN.NY.GDP.MKTP.KD",AREA_WB_6ATTRS,Seq!J$1,FALSE)/10000</f>
        <v>41145274.693543643</v>
      </c>
      <c r="M60" s="27">
        <f>VLOOKUP("CHN.NY.GDP.MKTP.KD",AREA_WB_6ATTRS,Seq!K$1,FALSE)/10000</f>
        <v>42832230.955979005</v>
      </c>
      <c r="N60" s="27">
        <f>VLOOKUP("CHN.NY.GDP.MKTP.KD",AREA_WB_6ATTRS,Seq!L$1,FALSE)/10000</f>
        <v>44459855.73230619</v>
      </c>
      <c r="O60" s="27">
        <f>VLOOKUP("CHN.NY.GDP.MKTP.KD",AREA_WB_6ATTRS,Seq!M$1,FALSE)/10000</f>
        <v>48550162.459678344</v>
      </c>
      <c r="P60" s="27">
        <f>VLOOKUP("CHN.NY.GDP.MKTP.KD",AREA_WB_6ATTRS,Seq!N$1,FALSE)/10000</f>
        <v>55444285.528952621</v>
      </c>
      <c r="Q60" s="27">
        <f>VLOOKUP("CHN.NY.GDP.MKTP.KD",AREA_WB_6ATTRS,Seq!O$1,FALSE)/10000</f>
        <v>63206485.503006078</v>
      </c>
      <c r="R60" s="27">
        <f>VLOOKUP("CHN.NY.GDP.MKTP.KD",AREA_WB_6ATTRS,Seq!P$1,FALSE)/10000</f>
        <v>71486535.103899792</v>
      </c>
      <c r="S60" s="27">
        <f>VLOOKUP("CHN.NY.GDP.MKTP.KD",AREA_WB_6ATTRS,Seq!Q$1,FALSE)/10000</f>
        <v>79278567.430224851</v>
      </c>
      <c r="T60" s="27">
        <f>VLOOKUP("CHN.NY.GDP.MKTP.KD",AREA_WB_6ATTRS,Seq!R$1,FALSE)/10000</f>
        <v>87206424.173247412</v>
      </c>
      <c r="U60" s="27">
        <f>VLOOKUP("CHN.NY.GDP.MKTP.KD",AREA_WB_6ATTRS,Seq!S$1,FALSE)/10000</f>
        <v>95316621.621359423</v>
      </c>
      <c r="V60" s="27">
        <f>VLOOKUP("CHN.NY.GDP.MKTP.KD",AREA_WB_6ATTRS,Seq!T$1,FALSE)/10000</f>
        <v>102751318.10782552</v>
      </c>
      <c r="W60" s="27">
        <f>VLOOKUP("CHN.NY.GDP.MKTP.KD",AREA_WB_6ATTRS,Seq!U$1,FALSE)/10000</f>
        <v>110560418.28402025</v>
      </c>
      <c r="X60" s="27">
        <f>VLOOKUP("CHN.NY.GDP.MKTP.KD",AREA_WB_6ATTRS,Seq!V$1,FALSE)/10000</f>
        <v>119847493.41987793</v>
      </c>
      <c r="Y60" s="27">
        <f>VLOOKUP("CHN.NY.GDP.MKTP.KD",AREA_WB_6ATTRS,Seq!W$1,FALSE)/10000</f>
        <v>129794835.37372778</v>
      </c>
      <c r="Z60" s="27">
        <f>VLOOKUP("CHN.NY.GDP.MKTP.KD",AREA_WB_6ATTRS,Seq!X$1,FALSE)/10000</f>
        <v>141606165.392737</v>
      </c>
      <c r="AA60" s="27">
        <f>VLOOKUP("CHN.NY.GDP.MKTP.KD",AREA_WB_6ATTRS,Seq!Y$1,FALSE)/10000</f>
        <v>155766781.9320105</v>
      </c>
      <c r="AB60" s="27">
        <f>VLOOKUP("CHN.NY.GDP.MKTP.KD",AREA_WB_6ATTRS,Seq!Z$1,FALSE)/10000</f>
        <v>171499226.90714428</v>
      </c>
      <c r="AC60" s="27">
        <f>VLOOKUP("CHN.NY.GDP.MKTP.KD",AREA_WB_6ATTRS,Seq!AA$1,FALSE)/10000</f>
        <v>190878639.54765138</v>
      </c>
      <c r="AD60" s="27">
        <f>VLOOKUP("CHN.NY.GDP.MKTP.KD",AREA_WB_6ATTRS,Seq!AB$1,FALSE)/10000</f>
        <v>215120226.77020231</v>
      </c>
      <c r="AE60" s="27">
        <f>VLOOKUP("CHN.NY.GDP.MKTP.KD",AREA_WB_6ATTRS,Seq!AC$1,FALSE)/10000</f>
        <v>245667298.97157177</v>
      </c>
      <c r="AF60" s="27">
        <f>VLOOKUP("CHN.NY.GDP.MKTP.KD",AREA_WB_6ATTRS,Seq!AD$1,FALSE)/10000</f>
        <v>269251359.67284226</v>
      </c>
      <c r="AG60" s="27">
        <f>VLOOKUP("CHN.NY.GDP.MKTP.KD",AREA_WB_6ATTRS,Seq!AE$1,FALSE)/10000</f>
        <v>294022484.76274431</v>
      </c>
      <c r="AH60" s="27">
        <f>VLOOKUP("CHN.NY.GDP.MKTP.KD",AREA_WB_6ATTRS,Seq!AF$1,FALSE)/10000</f>
        <v>324600823.17806971</v>
      </c>
      <c r="AI60" s="27">
        <f>VLOOKUP("CHN.NY.GDP.MKTP.KD",AREA_WB_6ATTRS,Seq!AG$1,FALSE)/10000</f>
        <v>354139498.08727396</v>
      </c>
      <c r="AJ60" s="27"/>
      <c r="AK60" s="27"/>
      <c r="AL60" s="27"/>
      <c r="AM60" s="27"/>
      <c r="AN60" s="27"/>
      <c r="AO60" s="27"/>
      <c r="AP60" s="27" t="str">
        <f>IFERROR(VLOOKUP(CONCATENATE($C60, ".NY.GDP.MKTP.KD"),AREA_WB_6ATTRS,Seq!B$1,FALSE)/10000,".")</f>
        <v>.</v>
      </c>
      <c r="AQ60" s="27" t="str">
        <f>IFERROR(VLOOKUP(CONCATENATE($C60, ".NY.GDP.MKTP.KD"),AREA_WB_6ATTRS,Seq!C$1,FALSE)/10000,".")</f>
        <v>.</v>
      </c>
      <c r="AR60" s="27" t="str">
        <f>IFERROR(VLOOKUP(CONCATENATE($C60, ".NY.GDP.MKTP.KD"),AREA_WB_6ATTRS,Seq!D$1,FALSE)/10000,".")</f>
        <v>.</v>
      </c>
      <c r="AS60" s="27" t="str">
        <f>IFERROR(VLOOKUP(CONCATENATE($C60, ".NY.GDP.MKTP.KD"),AREA_WB_6ATTRS,Seq!E$1,FALSE)/10000,".")</f>
        <v>.</v>
      </c>
      <c r="AT60" s="27" t="str">
        <f>IFERROR(VLOOKUP(CONCATENATE($C60, ".NY.GDP.MKTP.KD"),AREA_WB_6ATTRS,Seq!F$1,FALSE)/10000,".")</f>
        <v>.</v>
      </c>
      <c r="AU60" s="27" t="str">
        <f>IFERROR(VLOOKUP(CONCATENATE($C60, ".NY.GDP.MKTP.KD"),AREA_WB_6ATTRS,Seq!G$1,FALSE)/10000,".")</f>
        <v>.</v>
      </c>
      <c r="AV60" s="27">
        <f>IFERROR(VLOOKUP(CONCATENATE($C60, ".NY.GDP.MKTP.KD"),AREA_WB_6ATTRS,Seq!H$1,FALSE)/10000,".")</f>
        <v>175261.64793517682</v>
      </c>
      <c r="AW60" s="27">
        <f>IFERROR(VLOOKUP(CONCATENATE($C60, ".NY.GDP.MKTP.KD"),AREA_WB_6ATTRS,Seq!I$1,FALSE)/10000,".")</f>
        <v>181045.17513676482</v>
      </c>
      <c r="AX60" s="27">
        <f>IFERROR(VLOOKUP(CONCATENATE($C60, ".NY.GDP.MKTP.KD"),AREA_WB_6ATTRS,Seq!J$1,FALSE)/10000,".")</f>
        <v>192465.71605918987</v>
      </c>
      <c r="AY60" s="27">
        <f>IFERROR(VLOOKUP(CONCATENATE($C60, ".NY.GDP.MKTP.KD"),AREA_WB_6ATTRS,Seq!K$1,FALSE)/10000,".")</f>
        <v>200171.03483888163</v>
      </c>
      <c r="AZ60" s="27">
        <f>IFERROR(VLOOKUP(CONCATENATE($C60, ".NY.GDP.MKTP.KD"),AREA_WB_6ATTRS,Seq!L$1,FALSE)/10000,".")</f>
        <v>208826.55599580897</v>
      </c>
      <c r="BA60" s="27">
        <f>IFERROR(VLOOKUP(CONCATENATE($C60, ".NY.GDP.MKTP.KD"),AREA_WB_6ATTRS,Seq!M$1,FALSE)/10000,".")</f>
        <v>214284.07725009249</v>
      </c>
      <c r="BB60" s="27">
        <f>IFERROR(VLOOKUP(CONCATENATE($C60, ".NY.GDP.MKTP.KD"),AREA_WB_6ATTRS,Seq!N$1,FALSE)/10000,".")</f>
        <v>221293.19649297901</v>
      </c>
      <c r="BC60" s="27">
        <f>IFERROR(VLOOKUP(CONCATENATE($C60, ".NY.GDP.MKTP.KD"),AREA_WB_6ATTRS,Seq!O$1,FALSE)/10000,".")</f>
        <v>232455.54518700528</v>
      </c>
      <c r="BD60" s="27">
        <f>IFERROR(VLOOKUP(CONCATENATE($C60, ".NY.GDP.MKTP.KD"),AREA_WB_6ATTRS,Seq!P$1,FALSE)/10000,".")</f>
        <v>241684.26070770764</v>
      </c>
      <c r="BE60" s="27">
        <f>IFERROR(VLOOKUP(CONCATENATE($C60, ".NY.GDP.MKTP.KD"),AREA_WB_6ATTRS,Seq!Q$1,FALSE)/10000,".")</f>
        <v>252820.28162043157</v>
      </c>
      <c r="BF60" s="27">
        <f>IFERROR(VLOOKUP(CONCATENATE($C60, ".NY.GDP.MKTP.KD"),AREA_WB_6ATTRS,Seq!R$1,FALSE)/10000,".")</f>
        <v>266023.57944302959</v>
      </c>
      <c r="BG60" s="27">
        <f>IFERROR(VLOOKUP(CONCATENATE($C60, ".NY.GDP.MKTP.KD"),AREA_WB_6ATTRS,Seq!S$1,FALSE)/10000,".")</f>
        <v>278395.64705767552</v>
      </c>
      <c r="BH60" s="27">
        <f>IFERROR(VLOOKUP(CONCATENATE($C60, ".NY.GDP.MKTP.KD"),AREA_WB_6ATTRS,Seq!T$1,FALSE)/10000,".")</f>
        <v>291850.43981513014</v>
      </c>
      <c r="BI60" s="27">
        <f>IFERROR(VLOOKUP(CONCATENATE($C60, ".NY.GDP.MKTP.KD"),AREA_WB_6ATTRS,Seq!U$1,FALSE)/10000,".")</f>
        <v>305486.2705826431</v>
      </c>
      <c r="BJ60" s="27">
        <f>IFERROR(VLOOKUP(CONCATENATE($C60, ".NY.GDP.MKTP.KD"),AREA_WB_6ATTRS,Seq!V$1,FALSE)/10000,".")</f>
        <v>311236.25684796239</v>
      </c>
      <c r="BK60" s="27">
        <f>IFERROR(VLOOKUP(CONCATENATE($C60, ".NY.GDP.MKTP.KD"),AREA_WB_6ATTRS,Seq!W$1,FALSE)/10000,".")</f>
        <v>320212.25642440474</v>
      </c>
      <c r="BL60" s="27">
        <f>IFERROR(VLOOKUP(CONCATENATE($C60, ".NY.GDP.MKTP.KD"),AREA_WB_6ATTRS,Seq!X$1,FALSE)/10000,".")</f>
        <v>332280.95636831498</v>
      </c>
      <c r="BM60" s="27">
        <f>IFERROR(VLOOKUP(CONCATENATE($C60, ".NY.GDP.MKTP.KD"),AREA_WB_6ATTRS,Seq!Y$1,FALSE)/10000,".")</f>
        <v>350284.15916966798</v>
      </c>
      <c r="BN60" s="27">
        <f>IFERROR(VLOOKUP(CONCATENATE($C60, ".NY.GDP.MKTP.KD"),AREA_WB_6ATTRS,Seq!Z$1,FALSE)/10000,".")</f>
        <v>358476.74292454997</v>
      </c>
      <c r="BO60" s="27">
        <f>IFERROR(VLOOKUP(CONCATENATE($C60, ".NY.GDP.MKTP.KD"),AREA_WB_6ATTRS,Seq!AA$1,FALSE)/10000,".")</f>
        <v>493824.16280375473</v>
      </c>
      <c r="BP60" s="27">
        <f>IFERROR(VLOOKUP(CONCATENATE($C60, ".NY.GDP.MKTP.KD"),AREA_WB_6ATTRS,Seq!AB$1,FALSE)/10000,".")</f>
        <v>506153.19393858977</v>
      </c>
      <c r="BQ60" s="27">
        <f>IFERROR(VLOOKUP(CONCATENATE($C60, ".NY.GDP.MKTP.KD"),AREA_WB_6ATTRS,Seq!AC$1,FALSE)/10000,".")</f>
        <v>515049.84691157448</v>
      </c>
      <c r="BR60" s="27">
        <f>IFERROR(VLOOKUP(CONCATENATE($C60, ".NY.GDP.MKTP.KD"),AREA_WB_6ATTRS,Seq!AD$1,FALSE)/10000,".")</f>
        <v>540477.66038912989</v>
      </c>
      <c r="BS60" s="27">
        <f>IFERROR(VLOOKUP(CONCATENATE($C60, ".NY.GDP.MKTP.KD"),AREA_WB_6ATTRS,Seq!AE$1,FALSE)/10000,".")</f>
        <v>538963.49675867264</v>
      </c>
      <c r="BT60" s="27">
        <f>IFERROR(VLOOKUP(CONCATENATE($C60, ".NY.GDP.MKTP.KD"),AREA_WB_6ATTRS,Seq!AF$1,FALSE)/10000,".")</f>
        <v>549398.96731539187</v>
      </c>
      <c r="BU60" s="27">
        <f>IFERROR(VLOOKUP(CONCATENATE($C60, ".NY.GDP.MKTP.KD"),AREA_WB_6ATTRS,Seq!AG$1,FALSE)/10000,".")</f>
        <v>569101.58497629326</v>
      </c>
      <c r="BV60" s="27"/>
      <c r="BW60" s="27"/>
      <c r="BX60" s="27"/>
      <c r="BY60" s="27"/>
      <c r="BZ60" s="27"/>
      <c r="CA60" s="27"/>
      <c r="CB60" s="27"/>
      <c r="CC60" s="27">
        <f>CNPop!A$48</f>
        <v>5.0000000000000001E-3</v>
      </c>
      <c r="CD60" s="27">
        <f>CNPop!B$48</f>
        <v>6.0000000000000001E-3</v>
      </c>
      <c r="CE60" s="27">
        <f>CNPop!C$48</f>
        <v>6.0000000000000001E-3</v>
      </c>
      <c r="CF60" s="27">
        <f>CNPop!D$48</f>
        <v>7.0000000000000001E-3</v>
      </c>
      <c r="CG60" s="27">
        <f>CNPop!E$48</f>
        <v>7.0000000000000001E-3</v>
      </c>
      <c r="CH60" s="27">
        <f>CNPop!F$48</f>
        <v>8.0000000000000002E-3</v>
      </c>
      <c r="CI60" s="27">
        <f>CNPop!G$48</f>
        <v>8.9999999999999993E-3</v>
      </c>
      <c r="CJ60" s="27">
        <f>CNPop!H$48</f>
        <v>0.01</v>
      </c>
      <c r="CK60" s="27">
        <f>CNPop!I$48</f>
        <v>1.0999999999999999E-2</v>
      </c>
      <c r="CL60" s="27">
        <f>CNPop!J$48</f>
        <v>1.2E-2</v>
      </c>
      <c r="CM60" s="27">
        <f>CNPop!K$48</f>
        <v>1.4E-2</v>
      </c>
      <c r="CN60" s="27">
        <f>CNPop!L$48</f>
        <v>1.6E-2</v>
      </c>
      <c r="CO60" s="27">
        <f>CNPop!M$48</f>
        <v>1.7000000000000001E-2</v>
      </c>
      <c r="CP60" s="27">
        <f>CNPop!N$48</f>
        <v>1.9E-2</v>
      </c>
      <c r="CQ60" s="27">
        <f>CNPop!O$48</f>
        <v>2.1000000000000001E-2</v>
      </c>
      <c r="CR60" s="27">
        <f>CNPop!P$48</f>
        <v>2.3E-2</v>
      </c>
      <c r="CS60" s="27">
        <f>CNPop!Q$48</f>
        <v>2.5999999999999999E-2</v>
      </c>
      <c r="CT60" s="27">
        <f>CNPop!R$48</f>
        <v>2.8000000000000001E-2</v>
      </c>
      <c r="CU60" s="27">
        <f>CNPop!S$48</f>
        <v>0.03</v>
      </c>
      <c r="CV60" s="27">
        <f>CNPop!T$48</f>
        <v>3.3000000000000002E-2</v>
      </c>
      <c r="CW60" s="27">
        <f>CNPop!U$48</f>
        <v>3.5999999999999997E-2</v>
      </c>
      <c r="CX60" s="27">
        <f>CNPop!V$48</f>
        <v>3.9E-2</v>
      </c>
      <c r="CY60" s="27">
        <f>CNPop!W$48</f>
        <v>4.2000000000000003E-2</v>
      </c>
      <c r="CZ60" s="27">
        <f>CNPop!X$48</f>
        <v>4.4999999999999998E-2</v>
      </c>
      <c r="DA60" s="27">
        <f>CNPop!Y$48</f>
        <v>4.9000000000000002E-2</v>
      </c>
      <c r="DB60" s="27">
        <f>CNPop!Z$48</f>
        <v>5.1999999999999998E-2</v>
      </c>
      <c r="DC60" s="27">
        <f>CNPop!AA$48</f>
        <v>5.6000000000000001E-2</v>
      </c>
      <c r="DD60" s="27">
        <f>CNPop!AB$48</f>
        <v>0.06</v>
      </c>
      <c r="DE60" s="27">
        <f>CNPop!AC$48</f>
        <v>6.3E-2</v>
      </c>
      <c r="DF60" s="27">
        <f>CNPop!AD$48</f>
        <v>6.8000000000000005E-2</v>
      </c>
      <c r="DG60" s="27">
        <f>CNPop!AE$48</f>
        <v>7.1999999999999995E-2</v>
      </c>
      <c r="DH60" s="27">
        <f>CNPop!AF$48</f>
        <v>7.5999999999999998E-2</v>
      </c>
      <c r="DI60" s="27">
        <f>CNPop!AG$48</f>
        <v>8.1000000000000003E-2</v>
      </c>
      <c r="DJ60" s="27">
        <f>CNPop!AH$48</f>
        <v>8.5000000000000006E-2</v>
      </c>
      <c r="DK60" s="27">
        <f>CNPop!AI$48</f>
        <v>0.09</v>
      </c>
      <c r="DL60" s="27">
        <f>CNPop!AJ$48</f>
        <v>9.5000000000000001E-2</v>
      </c>
      <c r="DM60" s="27">
        <f>CNPop!AK$48</f>
        <v>0.1</v>
      </c>
      <c r="DN60" s="27"/>
      <c r="DO60" s="27">
        <f t="shared" si="54"/>
        <v>3.2000000476837161E-2</v>
      </c>
      <c r="DP60" s="27">
        <f t="shared" si="55"/>
        <v>3.2000000476837161E-2</v>
      </c>
      <c r="DQ60" s="27">
        <f t="shared" si="56"/>
        <v>3.2000000476837161E-2</v>
      </c>
      <c r="DR60" s="27">
        <f t="shared" si="57"/>
        <v>3.2000000476837161E-2</v>
      </c>
      <c r="DS60" s="27">
        <f t="shared" si="58"/>
        <v>3.2000000476837161E-2</v>
      </c>
      <c r="DT60" s="27">
        <f t="shared" si="59"/>
        <v>3.2000000476837161E-2</v>
      </c>
      <c r="DU60" s="27">
        <f t="shared" si="60"/>
        <v>3.2000000476837161E-2</v>
      </c>
      <c r="DV60" s="27">
        <f t="shared" si="61"/>
        <v>3.2000000476837161E-2</v>
      </c>
      <c r="DW60" s="27">
        <f t="shared" si="62"/>
        <v>3.2000000476837161E-2</v>
      </c>
      <c r="DX60" s="27">
        <f t="shared" si="63"/>
        <v>3.2000000476837161E-2</v>
      </c>
      <c r="DY60" s="27">
        <f t="shared" si="64"/>
        <v>3.2000000476837161E-2</v>
      </c>
      <c r="DZ60" s="27">
        <f t="shared" si="65"/>
        <v>3.2000000476837161E-2</v>
      </c>
      <c r="EA60" s="27">
        <f t="shared" si="66"/>
        <v>3.2000000476837161E-2</v>
      </c>
      <c r="EB60" s="27">
        <f t="shared" si="67"/>
        <v>3.2000000476837161E-2</v>
      </c>
      <c r="EC60" s="27">
        <f t="shared" si="68"/>
        <v>3.2000000476837161E-2</v>
      </c>
      <c r="ED60" s="27">
        <f t="shared" si="69"/>
        <v>3.2000000476837161E-2</v>
      </c>
      <c r="EE60" s="27">
        <f t="shared" si="70"/>
        <v>3.2000000476837161E-2</v>
      </c>
      <c r="EF60" s="27">
        <f t="shared" si="71"/>
        <v>3.2000000476837161E-2</v>
      </c>
      <c r="EG60" s="27">
        <f t="shared" si="72"/>
        <v>3.2000000476837161E-2</v>
      </c>
      <c r="EH60" s="27" t="str">
        <f t="shared" si="73"/>
        <v>.</v>
      </c>
      <c r="EI60" s="27" t="str">
        <f t="shared" si="74"/>
        <v>.</v>
      </c>
      <c r="EJ60" s="27" t="str">
        <f t="shared" si="75"/>
        <v>.</v>
      </c>
      <c r="EK60" s="27" t="str">
        <f t="shared" si="76"/>
        <v>.</v>
      </c>
      <c r="EL60" s="27" t="str">
        <f t="shared" si="77"/>
        <v>.</v>
      </c>
      <c r="EM60" s="27" t="str">
        <f t="shared" si="78"/>
        <v>.</v>
      </c>
      <c r="EN60" s="27" t="str">
        <f t="shared" si="79"/>
        <v>.</v>
      </c>
      <c r="EO60" s="27" t="str">
        <f t="shared" si="80"/>
        <v>.</v>
      </c>
      <c r="EP60" s="27" t="str">
        <f t="shared" si="37"/>
        <v>.</v>
      </c>
      <c r="EQ60" s="27" t="str">
        <f t="shared" si="38"/>
        <v>.</v>
      </c>
      <c r="ER60" s="27" t="str">
        <f t="shared" si="90"/>
        <v>.</v>
      </c>
      <c r="ES60" s="27" t="str">
        <f t="shared" si="90"/>
        <v>.</v>
      </c>
      <c r="ET60" s="27" t="str">
        <f t="shared" si="90"/>
        <v>.</v>
      </c>
      <c r="EU60" s="27"/>
      <c r="EV60" s="27"/>
      <c r="EW60" s="27"/>
      <c r="EX60" s="27"/>
      <c r="EY60" s="27"/>
      <c r="EZ60" s="27" t="str">
        <f>IFERROR(VLOOKUP(CONCATENATE($C60,".SL.TLF.TERT.ZS"),AREA_WB_6ATTRS,Seq!B$1,FALSE)/100,".")</f>
        <v>.</v>
      </c>
      <c r="FA60" s="27" t="str">
        <f>IFERROR(VLOOKUP(CONCATENATE($C60,".SL.TLF.TERT.ZS"),AREA_WB_6ATTRS,Seq!C$1,FALSE)/100,".")</f>
        <v>.</v>
      </c>
      <c r="FB60" s="27" t="str">
        <f>IFERROR(VLOOKUP(CONCATENATE($C60,".SL.TLF.TERT.ZS"),AREA_WB_6ATTRS,Seq!D$1,FALSE)/100,".")</f>
        <v>.</v>
      </c>
      <c r="FC60" s="27" t="str">
        <f>IFERROR(VLOOKUP(CONCATENATE($C60,".SL.TLF.TERT.ZS"),AREA_WB_6ATTRS,Seq!E$1,FALSE)/100,".")</f>
        <v>.</v>
      </c>
      <c r="FD60" s="27" t="str">
        <f>IFERROR(VLOOKUP(CONCATENATE($C60,".SL.TLF.TERT.ZS"),AREA_WB_6ATTRS,Seq!F$1,FALSE)/100,".")</f>
        <v>.</v>
      </c>
      <c r="FE60" s="27" t="str">
        <f>IFERROR(VLOOKUP(CONCATENATE($C60,".SL.TLF.TERT.ZS"),AREA_WB_6ATTRS,Seq!G$1,FALSE)/100,".")</f>
        <v>.</v>
      </c>
      <c r="FF60" s="27" t="str">
        <f>IFERROR(VLOOKUP(CONCATENATE($C60,".SL.TLF.TERT.ZS"),AREA_WB_6ATTRS,Seq!H$1,FALSE)/100,".")</f>
        <v>.</v>
      </c>
      <c r="FG60" s="27" t="str">
        <f>IFERROR(VLOOKUP(CONCATENATE($C60,".SL.TLF.TERT.ZS"),AREA_WB_6ATTRS,Seq!I$1,FALSE)/100,".")</f>
        <v>.</v>
      </c>
      <c r="FH60" s="27" t="str">
        <f>IFERROR(VLOOKUP(CONCATENATE($C60,".SL.TLF.TERT.ZS"),AREA_WB_6ATTRS,Seq!J$1,FALSE)/100,".")</f>
        <v>.</v>
      </c>
      <c r="FI60" s="27" t="str">
        <f>IFERROR(VLOOKUP(CONCATENATE($C60,".SL.TLF.TERT.ZS"),AREA_WB_6ATTRS,Seq!K$1,FALSE)/100,".")</f>
        <v>.</v>
      </c>
      <c r="FJ60" s="27" t="str">
        <f>IFERROR(VLOOKUP(CONCATENATE($C60,".SL.TLF.TERT.ZS"),AREA_WB_6ATTRS,Seq!L$1,FALSE)/100,".")</f>
        <v>.</v>
      </c>
      <c r="FK60" s="27" t="str">
        <f>IFERROR(VLOOKUP(CONCATENATE($C60,".SL.TLF.TERT.ZS"),AREA_WB_6ATTRS,Seq!M$1,FALSE)/100,".")</f>
        <v>.</v>
      </c>
      <c r="FL60" s="27" t="str">
        <f>IFERROR(VLOOKUP(CONCATENATE($C60,".SL.TLF.TERT.ZS"),AREA_WB_6ATTRS,Seq!N$1,FALSE)/100,".")</f>
        <v>.</v>
      </c>
      <c r="FM60" s="27" t="str">
        <f>IFERROR(VLOOKUP(CONCATENATE($C60,".SL.TLF.TERT.ZS"),AREA_WB_6ATTRS,Seq!O$1,FALSE)/100,".")</f>
        <v>.</v>
      </c>
      <c r="FN60" s="27" t="str">
        <f>IFERROR(VLOOKUP(CONCATENATE($C60,".SL.TLF.TERT.ZS"),AREA_WB_6ATTRS,Seq!P$1,FALSE)/100,".")</f>
        <v>.</v>
      </c>
      <c r="FO60" s="27" t="str">
        <f>IFERROR(VLOOKUP(CONCATENATE($C60,".SL.TLF.TERT.ZS"),AREA_WB_6ATTRS,Seq!Q$1,FALSE)/100,".")</f>
        <v>.</v>
      </c>
      <c r="FP60" s="27" t="str">
        <f>IFERROR(VLOOKUP(CONCATENATE($C60,".SL.TLF.TERT.ZS"),AREA_WB_6ATTRS,Seq!R$1,FALSE)/100,".")</f>
        <v>.</v>
      </c>
      <c r="FQ60" s="27" t="str">
        <f>IFERROR(VLOOKUP(CONCATENATE($C60,".SL.TLF.TERT.ZS"),AREA_WB_6ATTRS,Seq!S$1,FALSE)/100,".")</f>
        <v>.</v>
      </c>
      <c r="FR60" s="27">
        <f>IFERROR(VLOOKUP(CONCATENATE($C60,".SL.TLF.TERT.ZS"),AREA_WB_6ATTRS,Seq!T$1,FALSE)/100,".")</f>
        <v>3.2000000476837161E-2</v>
      </c>
      <c r="FS60" s="27" t="str">
        <f>IFERROR(VLOOKUP(CONCATENATE($C60,".SL.TLF.TERT.ZS"),AREA_WB_6ATTRS,Seq!U$1,FALSE)/100,".")</f>
        <v>.</v>
      </c>
      <c r="FT60" s="27" t="str">
        <f>IFERROR(VLOOKUP(CONCATENATE($C60,".SL.TLF.TERT.ZS"),AREA_WB_6ATTRS,Seq!V$1,FALSE)/100,".")</f>
        <v>.</v>
      </c>
      <c r="FU60" s="27" t="str">
        <f>IFERROR(VLOOKUP(CONCATENATE($C60,".SL.TLF.TERT.ZS"),AREA_WB_6ATTRS,Seq!W$1,FALSE)/100,".")</f>
        <v>.</v>
      </c>
      <c r="FV60" s="27" t="str">
        <f>IFERROR(VLOOKUP(CONCATENATE($C60,".SL.TLF.TERT.ZS"),AREA_WB_6ATTRS,Seq!X$1,FALSE)/100,".")</f>
        <v>.</v>
      </c>
      <c r="FW60" s="27" t="str">
        <f>IFERROR(VLOOKUP(CONCATENATE($C60,".SL.TLF.TERT.ZS"),AREA_WB_6ATTRS,Seq!Y$1,FALSE)/100,".")</f>
        <v>.</v>
      </c>
      <c r="FX60" s="27" t="str">
        <f>IFERROR(VLOOKUP(CONCATENATE($C60,".SL.TLF.TERT.ZS"),AREA_WB_6ATTRS,Seq!Z$1,FALSE)/100,".")</f>
        <v>.</v>
      </c>
      <c r="FY60" s="27" t="str">
        <f>IFERROR(VLOOKUP(CONCATENATE($C60,".SL.TLF.TERT.ZS"),AREA_WB_6ATTRS,Seq!AA$1,FALSE)/100,".")</f>
        <v>.</v>
      </c>
      <c r="FZ60" s="27" t="str">
        <f>IFERROR(VLOOKUP(CONCATENATE($C60,".SL.TLF.TERT.ZS"),AREA_WB_6ATTRS,Seq!AB$1,FALSE)/100,".")</f>
        <v>.</v>
      </c>
      <c r="GA60" s="27" t="str">
        <f>IFERROR(VLOOKUP(CONCATENATE($C60,".SL.TLF.TERT.ZS"),AREA_WB_6ATTRS,Seq!AC$1,FALSE)/100,".")</f>
        <v>.</v>
      </c>
      <c r="GB60" s="27" t="str">
        <f>IFERROR(VLOOKUP(CONCATENATE($C60,".SL.TLF.TERT.ZS"),AREA_WB_6ATTRS,Seq!AD$1,FALSE)/100,".")</f>
        <v>.</v>
      </c>
      <c r="GC60" s="27" t="str">
        <f>IFERROR(VLOOKUP(CONCATENATE($C60,".SL.TLF.TERT.ZS"),AREA_WB_6ATTRS,Seq!AE$1,FALSE)/100,".")</f>
        <v>.</v>
      </c>
      <c r="GD60" s="27" t="str">
        <f>IFERROR(VLOOKUP(CONCATENATE($C60,".SL.TLF.TERT.ZS"),AREA_WB_6ATTRS,Seq!AF$1,FALSE)/100,".")</f>
        <v>.</v>
      </c>
      <c r="GE60" s="27" t="str">
        <f>IFERROR(VLOOKUP(CONCATENATE($C60,".SL.TLF.TERT.ZS"),AREA_WB_6ATTRS,Seq!AG$1,FALSE)/100,".")</f>
        <v>.</v>
      </c>
      <c r="GF60" s="27" t="str">
        <f>IFERROR(VLOOKUP(CONCATENATE($C60,".SL.TLF.TERT.ZS"),AREA_WB_6ATTRS,Seq!AH$1,FALSE)/100,".")</f>
        <v>.</v>
      </c>
      <c r="GG60" s="27" t="str">
        <f>IFERROR(VLOOKUP(CONCATENATE($C60,".SL.TLF.TERT.ZS"),AREA_WB_6ATTRS,Seq!AI$1,FALSE)/100,".")</f>
        <v>.</v>
      </c>
      <c r="GH60" s="27" t="str">
        <f>IFERROR(VLOOKUP(CONCATENATE($C60,".SL.TLF.TERT.ZS"),AREA_WB_6ATTRS,Seq!AJ$1,FALSE)/100,".")</f>
        <v>.</v>
      </c>
      <c r="GI60" s="27" t="str">
        <f>IFERROR(VLOOKUP(CONCATENATE($C60,".SL.TLF.TERT.ZS"),AREA_WB_6ATTRS,Seq!AK$1,FALSE)/100,".")</f>
        <v>.</v>
      </c>
      <c r="GJ60" s="27" t="str">
        <f>IFERROR(VLOOKUP(CONCATENATE($C60,".SL.TLF.TERT.ZS"),AREA_WB_6ATTRS,Seq!AL$1,FALSE)/100,".")</f>
        <v>.</v>
      </c>
      <c r="GK60" s="27"/>
      <c r="GL60" s="27"/>
      <c r="GM60" s="27" t="str">
        <f t="shared" si="81"/>
        <v>.</v>
      </c>
      <c r="GN60" s="27" t="str">
        <f t="shared" si="82"/>
        <v>.</v>
      </c>
      <c r="GO60" s="27" t="str">
        <f t="shared" si="40"/>
        <v>.</v>
      </c>
      <c r="GP60" s="27"/>
      <c r="GQ60" s="9" t="str">
        <f>IF(VLOOKUP($B60,EM_80!$B$1:$C$201,2,FALSE)&gt;0,VLOOKUP($B60,EM_80!$B$1:$C$201,2,FALSE),".")</f>
        <v>.</v>
      </c>
      <c r="GR60" s="9" t="str">
        <f t="shared" si="83"/>
        <v>.</v>
      </c>
      <c r="GS60" s="9" t="str">
        <f t="shared" si="31"/>
        <v>.</v>
      </c>
      <c r="GU60">
        <f t="shared" si="84"/>
        <v>4628485</v>
      </c>
      <c r="GV60">
        <f t="shared" si="85"/>
        <v>6147054</v>
      </c>
      <c r="GW60">
        <f t="shared" si="86"/>
        <v>8383554</v>
      </c>
      <c r="GX60">
        <f t="shared" si="87"/>
        <v>9981590</v>
      </c>
      <c r="GZ60" s="9" t="str">
        <f>IF(ISNA(VLOOKUP($B60,Area_EM_90,Seq!C$1,FALSE)),".",VLOOKUP($B60,Area_EM_90,Seq!C$1,FALSE))</f>
        <v>.</v>
      </c>
      <c r="HA60" s="9" t="str">
        <f>IF(ISNA(VLOOKUP($B60,Area_EM_90,Seq!D$1,FALSE)),".",VLOOKUP($B60,Area_EM_90,Seq!D$1,FALSE))</f>
        <v>.</v>
      </c>
      <c r="HB60" s="9" t="str">
        <f>IF(ISNA(VLOOKUP($B60,Area_EM_90,Seq!E$1,FALSE)),".",VLOOKUP($B60,Area_EM_90,Seq!E$1,FALSE))</f>
        <v>.</v>
      </c>
      <c r="HC60" s="9" t="str">
        <f>IF(ISNA(VLOOKUP($B60,Area_EM_90,Seq!F$1,FALSE)),".",VLOOKUP($B60,Area_EM_90,Seq!F$1,FALSE))</f>
        <v>.</v>
      </c>
      <c r="HD60" s="9" t="str">
        <f>IF(ISNA(VLOOKUP($B60,Area_EM_90,Seq!G$1,FALSE)),".",VLOOKUP($B60,Area_EM_90,Seq!G$1,FALSE))</f>
        <v>.</v>
      </c>
      <c r="HE60" s="9" t="str">
        <f>IF(ISNA(VLOOKUP($B60,Area_EM_90,Seq!H$1,FALSE)),".",VLOOKUP($B60,Area_EM_90,Seq!H$1,FALSE))</f>
        <v>.</v>
      </c>
      <c r="HF60" s="9" t="str">
        <f>IF(ISNA(VLOOKUP($B60,Area_EM_90,Seq!I$1,FALSE)),".",VLOOKUP($B60,Area_EM_90,Seq!I$1,FALSE))</f>
        <v>.</v>
      </c>
      <c r="HG60" s="9" t="str">
        <f>IF(ISNA(VLOOKUP($B60,Area_EM_90,Seq!J$1,FALSE)),".",VLOOKUP($B60,Area_EM_90,Seq!J$1,FALSE))</f>
        <v>.</v>
      </c>
      <c r="HH60" s="9" t="str">
        <f>IF(ISNA(VLOOKUP($B60,Area_EM_00,Seq!C$1,FALSE)),".",VLOOKUP($B60,Area_EM_00,Seq!C$1,FALSE))</f>
        <v>.</v>
      </c>
      <c r="HI60" s="9" t="str">
        <f>IF(ISNA(VLOOKUP($B60,Area_EM_00,Seq!D$1,FALSE)),".",VLOOKUP($B60,Area_EM_00,Seq!D$1,FALSE))</f>
        <v>.</v>
      </c>
      <c r="HJ60" s="9" t="str">
        <f>IF(ISNA(VLOOKUP($B60,Area_EM_00,Seq!E$1,FALSE)),".",VLOOKUP($B60,Area_EM_00,Seq!E$1,FALSE))</f>
        <v>.</v>
      </c>
      <c r="HK60" s="9" t="str">
        <f>IF(ISNA(VLOOKUP($B60,Area_EM_00,Seq!F$1,FALSE)),".",VLOOKUP($B60,Area_EM_00,Seq!F$1,FALSE))</f>
        <v>.</v>
      </c>
      <c r="HL60" s="9" t="str">
        <f>IF(ISNA(VLOOKUP($B60,Area_EM_00,Seq!G$1,FALSE)),".",VLOOKUP($B60,Area_EM_00,Seq!G$1,FALSE))</f>
        <v>.</v>
      </c>
      <c r="HM60" s="9" t="str">
        <f>IF(ISNA(VLOOKUP($B60,Area_EM_00,Seq!H$1,FALSE)),".",VLOOKUP($B60,Area_EM_00,Seq!H$1,FALSE))</f>
        <v>.</v>
      </c>
      <c r="HN60" s="9" t="str">
        <f>IF(ISNA(VLOOKUP($B60,Area_EM_00,Seq!I$1,FALSE)),".",VLOOKUP($B60,Area_EM_00,Seq!I$1,FALSE))</f>
        <v>.</v>
      </c>
      <c r="HO60" s="9" t="str">
        <f>IF(ISNA(VLOOKUP($B60,Area_EM_00,Seq!J$1,FALSE)),".",VLOOKUP($B60,Area_EM_00,Seq!J$1,FALSE))</f>
        <v>.</v>
      </c>
      <c r="HQ60" s="27"/>
      <c r="HR60" s="9">
        <f>IFERROR(VLOOKUP($B60,AREA_EM3_60_00,Seq!E$1,FALSE),".")</f>
        <v>64</v>
      </c>
      <c r="HS60" s="9">
        <f>IFERROR(VLOOKUP($B60,AREA_EM3_60_00,Seq!F$1,FALSE),".")</f>
        <v>39</v>
      </c>
      <c r="HT60" s="9">
        <f>IFERROR(VLOOKUP($B60,AREA_EM3_60_00,Seq!G$1,FALSE),".")</f>
        <v>83</v>
      </c>
      <c r="HU60" s="9">
        <f>IFERROR(VLOOKUP($B60,AREA_EM3_10,Seq!B$1,FALSE),".")</f>
        <v>0</v>
      </c>
      <c r="HV60" s="9">
        <f t="shared" si="41"/>
        <v>4628485</v>
      </c>
      <c r="HW60" s="9">
        <f t="shared" si="42"/>
        <v>6147054</v>
      </c>
      <c r="HX60" s="9">
        <f t="shared" si="43"/>
        <v>8383554</v>
      </c>
      <c r="HY60" s="9">
        <f t="shared" si="44"/>
        <v>9981590</v>
      </c>
    </row>
    <row r="61" spans="1:233">
      <c r="A61" s="25" t="s">
        <v>2791</v>
      </c>
      <c r="B61" s="26" t="str">
        <f t="shared" si="0"/>
        <v>GuineaBissau</v>
      </c>
      <c r="C61" s="166" t="s">
        <v>4861</v>
      </c>
      <c r="D61" s="27">
        <f>VLOOKUP("CHN.NY.GDP.MKTP.KD",AREA_WB_6ATTRS,Seq!B$1,FALSE)/10000</f>
        <v>18294112.043860689</v>
      </c>
      <c r="E61" s="27">
        <f>VLOOKUP("CHN.NY.GDP.MKTP.KD",AREA_WB_6ATTRS,Seq!C$1,FALSE)/10000</f>
        <v>19245405.87014145</v>
      </c>
      <c r="F61" s="27">
        <f>VLOOKUP("CHN.NY.GDP.MKTP.KD",AREA_WB_6ATTRS,Seq!D$1,FALSE)/10000</f>
        <v>20996737.804324333</v>
      </c>
      <c r="G61" s="27">
        <f>VLOOKUP("CHN.NY.GDP.MKTP.KD",AREA_WB_6ATTRS,Seq!E$1,FALSE)/10000</f>
        <v>23285382.224995762</v>
      </c>
      <c r="H61" s="27">
        <f>VLOOKUP("CHN.NY.GDP.MKTP.KD",AREA_WB_6ATTRS,Seq!F$1,FALSE)/10000</f>
        <v>26824760.323195074</v>
      </c>
      <c r="I61" s="27">
        <f>VLOOKUP("CHN.NY.GDP.MKTP.KD",AREA_WB_6ATTRS,Seq!G$1,FALSE)/10000</f>
        <v>30446102.966826372</v>
      </c>
      <c r="J61" s="27">
        <f>VLOOKUP("CHN.NY.GDP.MKTP.KD",AREA_WB_6ATTRS,Seq!H$1,FALSE)/10000</f>
        <v>33125360.027907111</v>
      </c>
      <c r="K61" s="27">
        <f>VLOOKUP("CHN.NY.GDP.MKTP.KD",AREA_WB_6ATTRS,Seq!I$1,FALSE)/10000</f>
        <v>36967901.791144341</v>
      </c>
      <c r="L61" s="27">
        <f>VLOOKUP("CHN.NY.GDP.MKTP.KD",AREA_WB_6ATTRS,Seq!J$1,FALSE)/10000</f>
        <v>41145274.693543643</v>
      </c>
      <c r="M61" s="27">
        <f>VLOOKUP("CHN.NY.GDP.MKTP.KD",AREA_WB_6ATTRS,Seq!K$1,FALSE)/10000</f>
        <v>42832230.955979005</v>
      </c>
      <c r="N61" s="27">
        <f>VLOOKUP("CHN.NY.GDP.MKTP.KD",AREA_WB_6ATTRS,Seq!L$1,FALSE)/10000</f>
        <v>44459855.73230619</v>
      </c>
      <c r="O61" s="27">
        <f>VLOOKUP("CHN.NY.GDP.MKTP.KD",AREA_WB_6ATTRS,Seq!M$1,FALSE)/10000</f>
        <v>48550162.459678344</v>
      </c>
      <c r="P61" s="27">
        <f>VLOOKUP("CHN.NY.GDP.MKTP.KD",AREA_WB_6ATTRS,Seq!N$1,FALSE)/10000</f>
        <v>55444285.528952621</v>
      </c>
      <c r="Q61" s="27">
        <f>VLOOKUP("CHN.NY.GDP.MKTP.KD",AREA_WB_6ATTRS,Seq!O$1,FALSE)/10000</f>
        <v>63206485.503006078</v>
      </c>
      <c r="R61" s="27">
        <f>VLOOKUP("CHN.NY.GDP.MKTP.KD",AREA_WB_6ATTRS,Seq!P$1,FALSE)/10000</f>
        <v>71486535.103899792</v>
      </c>
      <c r="S61" s="27">
        <f>VLOOKUP("CHN.NY.GDP.MKTP.KD",AREA_WB_6ATTRS,Seq!Q$1,FALSE)/10000</f>
        <v>79278567.430224851</v>
      </c>
      <c r="T61" s="27">
        <f>VLOOKUP("CHN.NY.GDP.MKTP.KD",AREA_WB_6ATTRS,Seq!R$1,FALSE)/10000</f>
        <v>87206424.173247412</v>
      </c>
      <c r="U61" s="27">
        <f>VLOOKUP("CHN.NY.GDP.MKTP.KD",AREA_WB_6ATTRS,Seq!S$1,FALSE)/10000</f>
        <v>95316621.621359423</v>
      </c>
      <c r="V61" s="27">
        <f>VLOOKUP("CHN.NY.GDP.MKTP.KD",AREA_WB_6ATTRS,Seq!T$1,FALSE)/10000</f>
        <v>102751318.10782552</v>
      </c>
      <c r="W61" s="27">
        <f>VLOOKUP("CHN.NY.GDP.MKTP.KD",AREA_WB_6ATTRS,Seq!U$1,FALSE)/10000</f>
        <v>110560418.28402025</v>
      </c>
      <c r="X61" s="27">
        <f>VLOOKUP("CHN.NY.GDP.MKTP.KD",AREA_WB_6ATTRS,Seq!V$1,FALSE)/10000</f>
        <v>119847493.41987793</v>
      </c>
      <c r="Y61" s="27">
        <f>VLOOKUP("CHN.NY.GDP.MKTP.KD",AREA_WB_6ATTRS,Seq!W$1,FALSE)/10000</f>
        <v>129794835.37372778</v>
      </c>
      <c r="Z61" s="27">
        <f>VLOOKUP("CHN.NY.GDP.MKTP.KD",AREA_WB_6ATTRS,Seq!X$1,FALSE)/10000</f>
        <v>141606165.392737</v>
      </c>
      <c r="AA61" s="27">
        <f>VLOOKUP("CHN.NY.GDP.MKTP.KD",AREA_WB_6ATTRS,Seq!Y$1,FALSE)/10000</f>
        <v>155766781.9320105</v>
      </c>
      <c r="AB61" s="27">
        <f>VLOOKUP("CHN.NY.GDP.MKTP.KD",AREA_WB_6ATTRS,Seq!Z$1,FALSE)/10000</f>
        <v>171499226.90714428</v>
      </c>
      <c r="AC61" s="27">
        <f>VLOOKUP("CHN.NY.GDP.MKTP.KD",AREA_WB_6ATTRS,Seq!AA$1,FALSE)/10000</f>
        <v>190878639.54765138</v>
      </c>
      <c r="AD61" s="27">
        <f>VLOOKUP("CHN.NY.GDP.MKTP.KD",AREA_WB_6ATTRS,Seq!AB$1,FALSE)/10000</f>
        <v>215120226.77020231</v>
      </c>
      <c r="AE61" s="27">
        <f>VLOOKUP("CHN.NY.GDP.MKTP.KD",AREA_WB_6ATTRS,Seq!AC$1,FALSE)/10000</f>
        <v>245667298.97157177</v>
      </c>
      <c r="AF61" s="27">
        <f>VLOOKUP("CHN.NY.GDP.MKTP.KD",AREA_WB_6ATTRS,Seq!AD$1,FALSE)/10000</f>
        <v>269251359.67284226</v>
      </c>
      <c r="AG61" s="27">
        <f>VLOOKUP("CHN.NY.GDP.MKTP.KD",AREA_WB_6ATTRS,Seq!AE$1,FALSE)/10000</f>
        <v>294022484.76274431</v>
      </c>
      <c r="AH61" s="27">
        <f>VLOOKUP("CHN.NY.GDP.MKTP.KD",AREA_WB_6ATTRS,Seq!AF$1,FALSE)/10000</f>
        <v>324600823.17806971</v>
      </c>
      <c r="AI61" s="27">
        <f>VLOOKUP("CHN.NY.GDP.MKTP.KD",AREA_WB_6ATTRS,Seq!AG$1,FALSE)/10000</f>
        <v>354139498.08727396</v>
      </c>
      <c r="AJ61" s="27"/>
      <c r="AK61" s="27"/>
      <c r="AL61" s="27"/>
      <c r="AM61" s="27"/>
      <c r="AN61" s="27"/>
      <c r="AO61" s="27"/>
      <c r="AP61" s="27">
        <f>IFERROR(VLOOKUP(CONCATENATE($C61, ".NY.GDP.MKTP.KD"),AREA_WB_6ATTRS,Seq!B$1,FALSE)/10000,".")</f>
        <v>11454.357634024223</v>
      </c>
      <c r="AQ61" s="27">
        <f>IFERROR(VLOOKUP(CONCATENATE($C61, ".NY.GDP.MKTP.KD"),AREA_WB_6ATTRS,Seq!C$1,FALSE)/10000,".")</f>
        <v>13535.331276512608</v>
      </c>
      <c r="AR61" s="27">
        <f>IFERROR(VLOOKUP(CONCATENATE($C61, ".NY.GDP.MKTP.KD"),AREA_WB_6ATTRS,Seq!D$1,FALSE)/10000,".")</f>
        <v>14103.826308738371</v>
      </c>
      <c r="AS61" s="27">
        <f>IFERROR(VLOOKUP(CONCATENATE($C61, ".NY.GDP.MKTP.KD"),AREA_WB_6ATTRS,Seq!E$1,FALSE)/10000,".")</f>
        <v>13624.537753472128</v>
      </c>
      <c r="AT61" s="27">
        <f>IFERROR(VLOOKUP(CONCATENATE($C61, ".NY.GDP.MKTP.KD"),AREA_WB_6ATTRS,Seq!F$1,FALSE)/10000,".")</f>
        <v>14865.627281198982</v>
      </c>
      <c r="AU61" s="27">
        <f>IFERROR(VLOOKUP(CONCATENATE($C61, ".NY.GDP.MKTP.KD"),AREA_WB_6ATTRS,Seq!G$1,FALSE)/10000,".")</f>
        <v>15485.002584508225</v>
      </c>
      <c r="AV61" s="27">
        <f>IFERROR(VLOOKUP(CONCATENATE($C61, ".NY.GDP.MKTP.KD"),AREA_WB_6ATTRS,Seq!H$1,FALSE)/10000,".")</f>
        <v>15362.07525933921</v>
      </c>
      <c r="AW61" s="27">
        <f>IFERROR(VLOOKUP(CONCATENATE($C61, ".NY.GDP.MKTP.KD"),AREA_WB_6ATTRS,Seq!I$1,FALSE)/10000,".")</f>
        <v>15807.57544186005</v>
      </c>
      <c r="AX61" s="27">
        <f>IFERROR(VLOOKUP(CONCATENATE($C61, ".NY.GDP.MKTP.KD"),AREA_WB_6ATTRS,Seq!J$1,FALSE)/10000,".")</f>
        <v>16534.723912185596</v>
      </c>
      <c r="AY61" s="27">
        <f>IFERROR(VLOOKUP(CONCATENATE($C61, ".NY.GDP.MKTP.KD"),AREA_WB_6ATTRS,Seq!K$1,FALSE)/10000,".")</f>
        <v>17543.34207082893</v>
      </c>
      <c r="AZ61" s="27">
        <f>IFERROR(VLOOKUP(CONCATENATE($C61, ".NY.GDP.MKTP.KD"),AREA_WB_6ATTRS,Seq!L$1,FALSE)/10000,".")</f>
        <v>18613.485937149479</v>
      </c>
      <c r="BA61" s="27">
        <f>IFERROR(VLOOKUP(CONCATENATE($C61, ".NY.GDP.MKTP.KD"),AREA_WB_6ATTRS,Seq!M$1,FALSE)/10000,".")</f>
        <v>19562.7737199441</v>
      </c>
      <c r="BB61" s="27">
        <f>IFERROR(VLOOKUP(CONCATENATE($C61, ".NY.GDP.MKTP.KD"),AREA_WB_6ATTRS,Seq!N$1,FALSE)/10000,".")</f>
        <v>19777.964230863501</v>
      </c>
      <c r="BC61" s="27">
        <f>IFERROR(VLOOKUP(CONCATENATE($C61, ".NY.GDP.MKTP.KD"),AREA_WB_6ATTRS,Seq!O$1,FALSE)/10000,".")</f>
        <v>20193.301479711608</v>
      </c>
      <c r="BD61" s="27">
        <f>IFERROR(VLOOKUP(CONCATENATE($C61, ".NY.GDP.MKTP.KD"),AREA_WB_6ATTRS,Seq!P$1,FALSE)/10000,".")</f>
        <v>20839.487127062333</v>
      </c>
      <c r="BE61" s="27">
        <f>IFERROR(VLOOKUP(CONCATENATE($C61, ".NY.GDP.MKTP.KD"),AREA_WB_6ATTRS,Seq!Q$1,FALSE)/10000,".")</f>
        <v>21756.424560653104</v>
      </c>
      <c r="BF61" s="27">
        <f>IFERROR(VLOOKUP(CONCATENATE($C61, ".NY.GDP.MKTP.KD"),AREA_WB_6ATTRS,Seq!R$1,FALSE)/10000,".")</f>
        <v>24280.169809688919</v>
      </c>
      <c r="BG61" s="27">
        <f>IFERROR(VLOOKUP(CONCATENATE($C61, ".NY.GDP.MKTP.KD"),AREA_WB_6ATTRS,Seq!S$1,FALSE)/10000,".")</f>
        <v>25858.380847318716</v>
      </c>
      <c r="BH61" s="27">
        <f>IFERROR(VLOOKUP(CONCATENATE($C61, ".NY.GDP.MKTP.KD"),AREA_WB_6ATTRS,Seq!T$1,FALSE)/10000,".")</f>
        <v>18592.181069401751</v>
      </c>
      <c r="BI61" s="27">
        <f>IFERROR(VLOOKUP(CONCATENATE($C61, ".NY.GDP.MKTP.KD"),AREA_WB_6ATTRS,Seq!U$1,FALSE)/10000,".")</f>
        <v>20042.371192815073</v>
      </c>
      <c r="BJ61" s="27">
        <f>IFERROR(VLOOKUP(CONCATENATE($C61, ".NY.GDP.MKTP.KD"),AREA_WB_6ATTRS,Seq!V$1,FALSE)/10000,".")</f>
        <v>21545.549032276187</v>
      </c>
      <c r="BK61" s="27">
        <f>IFERROR(VLOOKUP(CONCATENATE($C61, ".NY.GDP.MKTP.KD"),AREA_WB_6ATTRS,Seq!W$1,FALSE)/10000,".")</f>
        <v>21588.640130340696</v>
      </c>
      <c r="BL61" s="27">
        <f>IFERROR(VLOOKUP(CONCATENATE($C61, ".NY.GDP.MKTP.KD"),AREA_WB_6ATTRS,Seq!X$1,FALSE)/10000,".")</f>
        <v>20055.846681086561</v>
      </c>
      <c r="BM61" s="27">
        <f>IFERROR(VLOOKUP(CONCATENATE($C61, ".NY.GDP.MKTP.KD"),AREA_WB_6ATTRS,Seq!Y$1,FALSE)/10000,".")</f>
        <v>19929.636842844287</v>
      </c>
      <c r="BN61" s="27">
        <f>IFERROR(VLOOKUP(CONCATENATE($C61, ".NY.GDP.MKTP.KD"),AREA_WB_6ATTRS,Seq!Z$1,FALSE)/10000,".")</f>
        <v>20371.483615832552</v>
      </c>
      <c r="BO61" s="27">
        <f>IFERROR(VLOOKUP(CONCATENATE($C61, ".NY.GDP.MKTP.KD"),AREA_WB_6ATTRS,Seq!AA$1,FALSE)/10000,".")</f>
        <v>21077.018518092329</v>
      </c>
      <c r="BP61" s="27">
        <f>IFERROR(VLOOKUP(CONCATENATE($C61, ".NY.GDP.MKTP.KD"),AREA_WB_6ATTRS,Seq!AB$1,FALSE)/10000,".")</f>
        <v>21527.301714173183</v>
      </c>
      <c r="BQ61" s="27">
        <f>IFERROR(VLOOKUP(CONCATENATE($C61, ".NY.GDP.MKTP.KD"),AREA_WB_6ATTRS,Seq!AC$1,FALSE)/10000,".")</f>
        <v>22216.639149701372</v>
      </c>
      <c r="BR61" s="27">
        <f>IFERROR(VLOOKUP(CONCATENATE($C61, ".NY.GDP.MKTP.KD"),AREA_WB_6ATTRS,Seq!AD$1,FALSE)/10000,".")</f>
        <v>22932.36389287145</v>
      </c>
      <c r="BS61" s="27">
        <f>IFERROR(VLOOKUP(CONCATENATE($C61, ".NY.GDP.MKTP.KD"),AREA_WB_6ATTRS,Seq!AE$1,FALSE)/10000,".")</f>
        <v>23619.358477548278</v>
      </c>
      <c r="BT61" s="27">
        <f>IFERROR(VLOOKUP(CONCATENATE($C61, ".NY.GDP.MKTP.KD"),AREA_WB_6ATTRS,Seq!AF$1,FALSE)/10000,".")</f>
        <v>24439.546271402814</v>
      </c>
      <c r="BU61" s="27">
        <f>IFERROR(VLOOKUP(CONCATENATE($C61, ".NY.GDP.MKTP.KD"),AREA_WB_6ATTRS,Seq!AG$1,FALSE)/10000,".")</f>
        <v>25734.84222378716</v>
      </c>
      <c r="BV61" s="27"/>
      <c r="BW61" s="27"/>
      <c r="BX61" s="27"/>
      <c r="BY61" s="27"/>
      <c r="BZ61" s="27"/>
      <c r="CA61" s="27"/>
      <c r="CB61" s="27"/>
      <c r="CC61" s="27">
        <f>CNPop!A$48</f>
        <v>5.0000000000000001E-3</v>
      </c>
      <c r="CD61" s="27">
        <f>CNPop!B$48</f>
        <v>6.0000000000000001E-3</v>
      </c>
      <c r="CE61" s="27">
        <f>CNPop!C$48</f>
        <v>6.0000000000000001E-3</v>
      </c>
      <c r="CF61" s="27">
        <f>CNPop!D$48</f>
        <v>7.0000000000000001E-3</v>
      </c>
      <c r="CG61" s="27">
        <f>CNPop!E$48</f>
        <v>7.0000000000000001E-3</v>
      </c>
      <c r="CH61" s="27">
        <f>CNPop!F$48</f>
        <v>8.0000000000000002E-3</v>
      </c>
      <c r="CI61" s="27">
        <f>CNPop!G$48</f>
        <v>8.9999999999999993E-3</v>
      </c>
      <c r="CJ61" s="27">
        <f>CNPop!H$48</f>
        <v>0.01</v>
      </c>
      <c r="CK61" s="27">
        <f>CNPop!I$48</f>
        <v>1.0999999999999999E-2</v>
      </c>
      <c r="CL61" s="27">
        <f>CNPop!J$48</f>
        <v>1.2E-2</v>
      </c>
      <c r="CM61" s="27">
        <f>CNPop!K$48</f>
        <v>1.4E-2</v>
      </c>
      <c r="CN61" s="27">
        <f>CNPop!L$48</f>
        <v>1.6E-2</v>
      </c>
      <c r="CO61" s="27">
        <f>CNPop!M$48</f>
        <v>1.7000000000000001E-2</v>
      </c>
      <c r="CP61" s="27">
        <f>CNPop!N$48</f>
        <v>1.9E-2</v>
      </c>
      <c r="CQ61" s="27">
        <f>CNPop!O$48</f>
        <v>2.1000000000000001E-2</v>
      </c>
      <c r="CR61" s="27">
        <f>CNPop!P$48</f>
        <v>2.3E-2</v>
      </c>
      <c r="CS61" s="27">
        <f>CNPop!Q$48</f>
        <v>2.5999999999999999E-2</v>
      </c>
      <c r="CT61" s="27">
        <f>CNPop!R$48</f>
        <v>2.8000000000000001E-2</v>
      </c>
      <c r="CU61" s="27">
        <f>CNPop!S$48</f>
        <v>0.03</v>
      </c>
      <c r="CV61" s="27">
        <f>CNPop!T$48</f>
        <v>3.3000000000000002E-2</v>
      </c>
      <c r="CW61" s="27">
        <f>CNPop!U$48</f>
        <v>3.5999999999999997E-2</v>
      </c>
      <c r="CX61" s="27">
        <f>CNPop!V$48</f>
        <v>3.9E-2</v>
      </c>
      <c r="CY61" s="27">
        <f>CNPop!W$48</f>
        <v>4.2000000000000003E-2</v>
      </c>
      <c r="CZ61" s="27">
        <f>CNPop!X$48</f>
        <v>4.4999999999999998E-2</v>
      </c>
      <c r="DA61" s="27">
        <f>CNPop!Y$48</f>
        <v>4.9000000000000002E-2</v>
      </c>
      <c r="DB61" s="27">
        <f>CNPop!Z$48</f>
        <v>5.1999999999999998E-2</v>
      </c>
      <c r="DC61" s="27">
        <f>CNPop!AA$48</f>
        <v>5.6000000000000001E-2</v>
      </c>
      <c r="DD61" s="27">
        <f>CNPop!AB$48</f>
        <v>0.06</v>
      </c>
      <c r="DE61" s="27">
        <f>CNPop!AC$48</f>
        <v>6.3E-2</v>
      </c>
      <c r="DF61" s="27">
        <f>CNPop!AD$48</f>
        <v>6.8000000000000005E-2</v>
      </c>
      <c r="DG61" s="27">
        <f>CNPop!AE$48</f>
        <v>7.1999999999999995E-2</v>
      </c>
      <c r="DH61" s="27">
        <f>CNPop!AF$48</f>
        <v>7.5999999999999998E-2</v>
      </c>
      <c r="DI61" s="27">
        <f>CNPop!AG$48</f>
        <v>8.1000000000000003E-2</v>
      </c>
      <c r="DJ61" s="27">
        <f>CNPop!AH$48</f>
        <v>8.5000000000000006E-2</v>
      </c>
      <c r="DK61" s="27">
        <f>CNPop!AI$48</f>
        <v>0.09</v>
      </c>
      <c r="DL61" s="27">
        <f>CNPop!AJ$48</f>
        <v>9.5000000000000001E-2</v>
      </c>
      <c r="DM61" s="27">
        <f>CNPop!AK$48</f>
        <v>0.1</v>
      </c>
      <c r="DN61" s="27"/>
      <c r="DO61" s="27" t="str">
        <f t="shared" si="54"/>
        <v>.</v>
      </c>
      <c r="DP61" s="27" t="str">
        <f t="shared" si="55"/>
        <v>.</v>
      </c>
      <c r="DQ61" s="27" t="str">
        <f t="shared" si="56"/>
        <v>.</v>
      </c>
      <c r="DR61" s="27" t="str">
        <f t="shared" si="57"/>
        <v>.</v>
      </c>
      <c r="DS61" s="27" t="str">
        <f t="shared" si="58"/>
        <v>.</v>
      </c>
      <c r="DT61" s="27" t="str">
        <f t="shared" si="59"/>
        <v>.</v>
      </c>
      <c r="DU61" s="27" t="str">
        <f t="shared" si="60"/>
        <v>.</v>
      </c>
      <c r="DV61" s="27" t="str">
        <f t="shared" si="61"/>
        <v>.</v>
      </c>
      <c r="DW61" s="27" t="str">
        <f t="shared" si="62"/>
        <v>.</v>
      </c>
      <c r="DX61" s="27" t="str">
        <f t="shared" si="63"/>
        <v>.</v>
      </c>
      <c r="DY61" s="27" t="str">
        <f t="shared" si="64"/>
        <v>.</v>
      </c>
      <c r="DZ61" s="27" t="str">
        <f t="shared" si="65"/>
        <v>.</v>
      </c>
      <c r="EA61" s="27" t="str">
        <f t="shared" si="66"/>
        <v>.</v>
      </c>
      <c r="EB61" s="27" t="str">
        <f t="shared" si="67"/>
        <v>.</v>
      </c>
      <c r="EC61" s="27" t="str">
        <f t="shared" si="68"/>
        <v>.</v>
      </c>
      <c r="ED61" s="27" t="str">
        <f t="shared" si="69"/>
        <v>.</v>
      </c>
      <c r="EE61" s="27" t="str">
        <f t="shared" si="70"/>
        <v>.</v>
      </c>
      <c r="EF61" s="27" t="str">
        <f t="shared" si="71"/>
        <v>.</v>
      </c>
      <c r="EG61" s="27" t="str">
        <f t="shared" si="72"/>
        <v>.</v>
      </c>
      <c r="EH61" s="27" t="str">
        <f t="shared" si="73"/>
        <v>.</v>
      </c>
      <c r="EI61" s="27" t="str">
        <f t="shared" si="74"/>
        <v>.</v>
      </c>
      <c r="EJ61" s="27" t="str">
        <f t="shared" si="75"/>
        <v>.</v>
      </c>
      <c r="EK61" s="27" t="str">
        <f t="shared" si="76"/>
        <v>.</v>
      </c>
      <c r="EL61" s="27" t="str">
        <f t="shared" si="77"/>
        <v>.</v>
      </c>
      <c r="EM61" s="27" t="str">
        <f t="shared" si="78"/>
        <v>.</v>
      </c>
      <c r="EN61" s="27" t="str">
        <f t="shared" si="79"/>
        <v>.</v>
      </c>
      <c r="EO61" s="27" t="str">
        <f t="shared" si="80"/>
        <v>.</v>
      </c>
      <c r="EP61" s="27" t="str">
        <f t="shared" si="37"/>
        <v>.</v>
      </c>
      <c r="EQ61" s="27" t="str">
        <f t="shared" si="38"/>
        <v>.</v>
      </c>
      <c r="ER61" s="27" t="str">
        <f t="shared" ref="ER61:ET67" si="91">IF(ISNUMBER(GC61),GC61,EQ61)</f>
        <v>.</v>
      </c>
      <c r="ES61" s="27" t="str">
        <f t="shared" si="91"/>
        <v>.</v>
      </c>
      <c r="ET61" s="27" t="str">
        <f t="shared" si="91"/>
        <v>.</v>
      </c>
      <c r="EU61" s="27"/>
      <c r="EV61" s="27"/>
      <c r="EW61" s="27"/>
      <c r="EX61" s="27"/>
      <c r="EY61" s="27"/>
      <c r="EZ61" s="27" t="str">
        <f>IFERROR(VLOOKUP(CONCATENATE($C61,".SL.TLF.TERT.ZS"),AREA_WB_6ATTRS,Seq!B$1,FALSE)/100,".")</f>
        <v>.</v>
      </c>
      <c r="FA61" s="27" t="str">
        <f>IFERROR(VLOOKUP(CONCATENATE($C61,".SL.TLF.TERT.ZS"),AREA_WB_6ATTRS,Seq!C$1,FALSE)/100,".")</f>
        <v>.</v>
      </c>
      <c r="FB61" s="27" t="str">
        <f>IFERROR(VLOOKUP(CONCATENATE($C61,".SL.TLF.TERT.ZS"),AREA_WB_6ATTRS,Seq!D$1,FALSE)/100,".")</f>
        <v>.</v>
      </c>
      <c r="FC61" s="27" t="str">
        <f>IFERROR(VLOOKUP(CONCATENATE($C61,".SL.TLF.TERT.ZS"),AREA_WB_6ATTRS,Seq!E$1,FALSE)/100,".")</f>
        <v>.</v>
      </c>
      <c r="FD61" s="27" t="str">
        <f>IFERROR(VLOOKUP(CONCATENATE($C61,".SL.TLF.TERT.ZS"),AREA_WB_6ATTRS,Seq!F$1,FALSE)/100,".")</f>
        <v>.</v>
      </c>
      <c r="FE61" s="27" t="str">
        <f>IFERROR(VLOOKUP(CONCATENATE($C61,".SL.TLF.TERT.ZS"),AREA_WB_6ATTRS,Seq!G$1,FALSE)/100,".")</f>
        <v>.</v>
      </c>
      <c r="FF61" s="27" t="str">
        <f>IFERROR(VLOOKUP(CONCATENATE($C61,".SL.TLF.TERT.ZS"),AREA_WB_6ATTRS,Seq!H$1,FALSE)/100,".")</f>
        <v>.</v>
      </c>
      <c r="FG61" s="27" t="str">
        <f>IFERROR(VLOOKUP(CONCATENATE($C61,".SL.TLF.TERT.ZS"),AREA_WB_6ATTRS,Seq!I$1,FALSE)/100,".")</f>
        <v>.</v>
      </c>
      <c r="FH61" s="27" t="str">
        <f>IFERROR(VLOOKUP(CONCATENATE($C61,".SL.TLF.TERT.ZS"),AREA_WB_6ATTRS,Seq!J$1,FALSE)/100,".")</f>
        <v>.</v>
      </c>
      <c r="FI61" s="27" t="str">
        <f>IFERROR(VLOOKUP(CONCATENATE($C61,".SL.TLF.TERT.ZS"),AREA_WB_6ATTRS,Seq!K$1,FALSE)/100,".")</f>
        <v>.</v>
      </c>
      <c r="FJ61" s="27" t="str">
        <f>IFERROR(VLOOKUP(CONCATENATE($C61,".SL.TLF.TERT.ZS"),AREA_WB_6ATTRS,Seq!L$1,FALSE)/100,".")</f>
        <v>.</v>
      </c>
      <c r="FK61" s="27" t="str">
        <f>IFERROR(VLOOKUP(CONCATENATE($C61,".SL.TLF.TERT.ZS"),AREA_WB_6ATTRS,Seq!M$1,FALSE)/100,".")</f>
        <v>.</v>
      </c>
      <c r="FL61" s="27" t="str">
        <f>IFERROR(VLOOKUP(CONCATENATE($C61,".SL.TLF.TERT.ZS"),AREA_WB_6ATTRS,Seq!N$1,FALSE)/100,".")</f>
        <v>.</v>
      </c>
      <c r="FM61" s="27" t="str">
        <f>IFERROR(VLOOKUP(CONCATENATE($C61,".SL.TLF.TERT.ZS"),AREA_WB_6ATTRS,Seq!O$1,FALSE)/100,".")</f>
        <v>.</v>
      </c>
      <c r="FN61" s="27" t="str">
        <f>IFERROR(VLOOKUP(CONCATENATE($C61,".SL.TLF.TERT.ZS"),AREA_WB_6ATTRS,Seq!P$1,FALSE)/100,".")</f>
        <v>.</v>
      </c>
      <c r="FO61" s="27" t="str">
        <f>IFERROR(VLOOKUP(CONCATENATE($C61,".SL.TLF.TERT.ZS"),AREA_WB_6ATTRS,Seq!Q$1,FALSE)/100,".")</f>
        <v>.</v>
      </c>
      <c r="FP61" s="27" t="str">
        <f>IFERROR(VLOOKUP(CONCATENATE($C61,".SL.TLF.TERT.ZS"),AREA_WB_6ATTRS,Seq!R$1,FALSE)/100,".")</f>
        <v>.</v>
      </c>
      <c r="FQ61" s="27" t="str">
        <f>IFERROR(VLOOKUP(CONCATENATE($C61,".SL.TLF.TERT.ZS"),AREA_WB_6ATTRS,Seq!S$1,FALSE)/100,".")</f>
        <v>.</v>
      </c>
      <c r="FR61" s="27" t="str">
        <f>IFERROR(VLOOKUP(CONCATENATE($C61,".SL.TLF.TERT.ZS"),AREA_WB_6ATTRS,Seq!T$1,FALSE)/100,".")</f>
        <v>.</v>
      </c>
      <c r="FS61" s="27" t="str">
        <f>IFERROR(VLOOKUP(CONCATENATE($C61,".SL.TLF.TERT.ZS"),AREA_WB_6ATTRS,Seq!U$1,FALSE)/100,".")</f>
        <v>.</v>
      </c>
      <c r="FT61" s="27" t="str">
        <f>IFERROR(VLOOKUP(CONCATENATE($C61,".SL.TLF.TERT.ZS"),AREA_WB_6ATTRS,Seq!V$1,FALSE)/100,".")</f>
        <v>.</v>
      </c>
      <c r="FU61" s="27" t="str">
        <f>IFERROR(VLOOKUP(CONCATENATE($C61,".SL.TLF.TERT.ZS"),AREA_WB_6ATTRS,Seq!W$1,FALSE)/100,".")</f>
        <v>.</v>
      </c>
      <c r="FV61" s="27" t="str">
        <f>IFERROR(VLOOKUP(CONCATENATE($C61,".SL.TLF.TERT.ZS"),AREA_WB_6ATTRS,Seq!X$1,FALSE)/100,".")</f>
        <v>.</v>
      </c>
      <c r="FW61" s="27" t="str">
        <f>IFERROR(VLOOKUP(CONCATENATE($C61,".SL.TLF.TERT.ZS"),AREA_WB_6ATTRS,Seq!Y$1,FALSE)/100,".")</f>
        <v>.</v>
      </c>
      <c r="FX61" s="27" t="str">
        <f>IFERROR(VLOOKUP(CONCATENATE($C61,".SL.TLF.TERT.ZS"),AREA_WB_6ATTRS,Seq!Z$1,FALSE)/100,".")</f>
        <v>.</v>
      </c>
      <c r="FY61" s="27" t="str">
        <f>IFERROR(VLOOKUP(CONCATENATE($C61,".SL.TLF.TERT.ZS"),AREA_WB_6ATTRS,Seq!AA$1,FALSE)/100,".")</f>
        <v>.</v>
      </c>
      <c r="FZ61" s="27" t="str">
        <f>IFERROR(VLOOKUP(CONCATENATE($C61,".SL.TLF.TERT.ZS"),AREA_WB_6ATTRS,Seq!AB$1,FALSE)/100,".")</f>
        <v>.</v>
      </c>
      <c r="GA61" s="27" t="str">
        <f>IFERROR(VLOOKUP(CONCATENATE($C61,".SL.TLF.TERT.ZS"),AREA_WB_6ATTRS,Seq!AC$1,FALSE)/100,".")</f>
        <v>.</v>
      </c>
      <c r="GB61" s="27" t="str">
        <f>IFERROR(VLOOKUP(CONCATENATE($C61,".SL.TLF.TERT.ZS"),AREA_WB_6ATTRS,Seq!AD$1,FALSE)/100,".")</f>
        <v>.</v>
      </c>
      <c r="GC61" s="27" t="str">
        <f>IFERROR(VLOOKUP(CONCATENATE($C61,".SL.TLF.TERT.ZS"),AREA_WB_6ATTRS,Seq!AE$1,FALSE)/100,".")</f>
        <v>.</v>
      </c>
      <c r="GD61" s="27" t="str">
        <f>IFERROR(VLOOKUP(CONCATENATE($C61,".SL.TLF.TERT.ZS"),AREA_WB_6ATTRS,Seq!AF$1,FALSE)/100,".")</f>
        <v>.</v>
      </c>
      <c r="GE61" s="27" t="str">
        <f>IFERROR(VLOOKUP(CONCATENATE($C61,".SL.TLF.TERT.ZS"),AREA_WB_6ATTRS,Seq!AG$1,FALSE)/100,".")</f>
        <v>.</v>
      </c>
      <c r="GF61" s="27" t="str">
        <f>IFERROR(VLOOKUP(CONCATENATE($C61,".SL.TLF.TERT.ZS"),AREA_WB_6ATTRS,Seq!AH$1,FALSE)/100,".")</f>
        <v>.</v>
      </c>
      <c r="GG61" s="27" t="str">
        <f>IFERROR(VLOOKUP(CONCATENATE($C61,".SL.TLF.TERT.ZS"),AREA_WB_6ATTRS,Seq!AI$1,FALSE)/100,".")</f>
        <v>.</v>
      </c>
      <c r="GH61" s="27" t="str">
        <f>IFERROR(VLOOKUP(CONCATENATE($C61,".SL.TLF.TERT.ZS"),AREA_WB_6ATTRS,Seq!AJ$1,FALSE)/100,".")</f>
        <v>.</v>
      </c>
      <c r="GI61" s="27" t="str">
        <f>IFERROR(VLOOKUP(CONCATENATE($C61,".SL.TLF.TERT.ZS"),AREA_WB_6ATTRS,Seq!AK$1,FALSE)/100,".")</f>
        <v>.</v>
      </c>
      <c r="GJ61" s="27" t="str">
        <f>IFERROR(VLOOKUP(CONCATENATE($C61,".SL.TLF.TERT.ZS"),AREA_WB_6ATTRS,Seq!AL$1,FALSE)/100,".")</f>
        <v>.</v>
      </c>
      <c r="GK61" s="27"/>
      <c r="GL61" s="27"/>
      <c r="GM61" s="27" t="str">
        <f t="shared" si="81"/>
        <v>.</v>
      </c>
      <c r="GN61" s="27" t="str">
        <f t="shared" si="82"/>
        <v>.</v>
      </c>
      <c r="GO61" s="27" t="str">
        <f t="shared" si="40"/>
        <v>.</v>
      </c>
      <c r="GP61" s="27"/>
      <c r="GQ61" s="9" t="str">
        <f>IF(VLOOKUP($B61,EM_80!$B$1:$C$201,2,FALSE)&gt;0,VLOOKUP($B61,EM_80!$B$1:$C$201,2,FALSE),".")</f>
        <v>.</v>
      </c>
      <c r="GR61" s="9" t="str">
        <f t="shared" si="83"/>
        <v>.</v>
      </c>
      <c r="GS61" s="9" t="str">
        <f t="shared" si="31"/>
        <v>.</v>
      </c>
      <c r="GU61" t="e">
        <f t="shared" si="84"/>
        <v>#N/A</v>
      </c>
      <c r="GV61" t="e">
        <f t="shared" si="85"/>
        <v>#N/A</v>
      </c>
      <c r="GW61" t="e">
        <f t="shared" si="86"/>
        <v>#N/A</v>
      </c>
      <c r="GX61" t="e">
        <f t="shared" si="87"/>
        <v>#N/A</v>
      </c>
      <c r="GZ61" s="9" t="str">
        <f>IF(ISNA(VLOOKUP($B61,Area_EM_90,Seq!C$1,FALSE)),".",VLOOKUP($B61,Area_EM_90,Seq!C$1,FALSE))</f>
        <v>.</v>
      </c>
      <c r="HA61" s="9" t="str">
        <f>IF(ISNA(VLOOKUP($B61,Area_EM_90,Seq!D$1,FALSE)),".",VLOOKUP($B61,Area_EM_90,Seq!D$1,FALSE))</f>
        <v>.</v>
      </c>
      <c r="HB61" s="9" t="str">
        <f>IF(ISNA(VLOOKUP($B61,Area_EM_90,Seq!E$1,FALSE)),".",VLOOKUP($B61,Area_EM_90,Seq!E$1,FALSE))</f>
        <v>.</v>
      </c>
      <c r="HC61" s="9" t="str">
        <f>IF(ISNA(VLOOKUP($B61,Area_EM_90,Seq!F$1,FALSE)),".",VLOOKUP($B61,Area_EM_90,Seq!F$1,FALSE))</f>
        <v>.</v>
      </c>
      <c r="HD61" s="9" t="str">
        <f>IF(ISNA(VLOOKUP($B61,Area_EM_90,Seq!G$1,FALSE)),".",VLOOKUP($B61,Area_EM_90,Seq!G$1,FALSE))</f>
        <v>.</v>
      </c>
      <c r="HE61" s="9" t="str">
        <f>IF(ISNA(VLOOKUP($B61,Area_EM_90,Seq!H$1,FALSE)),".",VLOOKUP($B61,Area_EM_90,Seq!H$1,FALSE))</f>
        <v>.</v>
      </c>
      <c r="HF61" s="9" t="str">
        <f>IF(ISNA(VLOOKUP($B61,Area_EM_90,Seq!I$1,FALSE)),".",VLOOKUP($B61,Area_EM_90,Seq!I$1,FALSE))</f>
        <v>.</v>
      </c>
      <c r="HG61" s="9" t="str">
        <f>IF(ISNA(VLOOKUP($B61,Area_EM_90,Seq!J$1,FALSE)),".",VLOOKUP($B61,Area_EM_90,Seq!J$1,FALSE))</f>
        <v>.</v>
      </c>
      <c r="HH61" s="9" t="str">
        <f>IF(ISNA(VLOOKUP($B61,Area_EM_00,Seq!C$1,FALSE)),".",VLOOKUP($B61,Area_EM_00,Seq!C$1,FALSE))</f>
        <v>.</v>
      </c>
      <c r="HI61" s="9" t="str">
        <f>IF(ISNA(VLOOKUP($B61,Area_EM_00,Seq!D$1,FALSE)),".",VLOOKUP($B61,Area_EM_00,Seq!D$1,FALSE))</f>
        <v>.</v>
      </c>
      <c r="HJ61" s="9" t="str">
        <f>IF(ISNA(VLOOKUP($B61,Area_EM_00,Seq!E$1,FALSE)),".",VLOOKUP($B61,Area_EM_00,Seq!E$1,FALSE))</f>
        <v>.</v>
      </c>
      <c r="HK61" s="9" t="str">
        <f>IF(ISNA(VLOOKUP($B61,Area_EM_00,Seq!F$1,FALSE)),".",VLOOKUP($B61,Area_EM_00,Seq!F$1,FALSE))</f>
        <v>.</v>
      </c>
      <c r="HL61" s="9" t="str">
        <f>IF(ISNA(VLOOKUP($B61,Area_EM_00,Seq!G$1,FALSE)),".",VLOOKUP($B61,Area_EM_00,Seq!G$1,FALSE))</f>
        <v>.</v>
      </c>
      <c r="HM61" s="9" t="str">
        <f>IF(ISNA(VLOOKUP($B61,Area_EM_00,Seq!H$1,FALSE)),".",VLOOKUP($B61,Area_EM_00,Seq!H$1,FALSE))</f>
        <v>.</v>
      </c>
      <c r="HN61" s="9" t="str">
        <f>IF(ISNA(VLOOKUP($B61,Area_EM_00,Seq!I$1,FALSE)),".",VLOOKUP($B61,Area_EM_00,Seq!I$1,FALSE))</f>
        <v>.</v>
      </c>
      <c r="HO61" s="9" t="str">
        <f>IF(ISNA(VLOOKUP($B61,Area_EM_00,Seq!J$1,FALSE)),".",VLOOKUP($B61,Area_EM_00,Seq!J$1,FALSE))</f>
        <v>.</v>
      </c>
      <c r="HQ61" s="27"/>
      <c r="HR61" s="9" t="str">
        <f>IFERROR(VLOOKUP($B61,AREA_EM3_60_00,Seq!E$1,FALSE),".")</f>
        <v>.</v>
      </c>
      <c r="HS61" s="9" t="str">
        <f>IFERROR(VLOOKUP($B61,AREA_EM3_60_00,Seq!F$1,FALSE),".")</f>
        <v>.</v>
      </c>
      <c r="HT61" s="9" t="str">
        <f>IFERROR(VLOOKUP($B61,AREA_EM3_60_00,Seq!G$1,FALSE),".")</f>
        <v>.</v>
      </c>
      <c r="HU61" s="9" t="str">
        <f>IFERROR(VLOOKUP($B61,AREA_EM3_10,Seq!B$1,FALSE),".")</f>
        <v>.</v>
      </c>
      <c r="HV61" s="9" t="e">
        <f t="shared" si="41"/>
        <v>#N/A</v>
      </c>
      <c r="HW61" s="9" t="e">
        <f t="shared" si="42"/>
        <v>#N/A</v>
      </c>
      <c r="HX61" s="9" t="e">
        <f t="shared" si="43"/>
        <v>#N/A</v>
      </c>
      <c r="HY61" s="9" t="e">
        <f t="shared" si="44"/>
        <v>#N/A</v>
      </c>
    </row>
    <row r="62" spans="1:233">
      <c r="A62" s="25" t="s">
        <v>2413</v>
      </c>
      <c r="B62" s="26" t="str">
        <f t="shared" si="0"/>
        <v>Coted’Lvoire</v>
      </c>
      <c r="C62" s="166" t="s">
        <v>1391</v>
      </c>
      <c r="D62" s="27">
        <f>VLOOKUP("CHN.NY.GDP.MKTP.KD",AREA_WB_6ATTRS,Seq!B$1,FALSE)/10000</f>
        <v>18294112.043860689</v>
      </c>
      <c r="E62" s="27">
        <f>VLOOKUP("CHN.NY.GDP.MKTP.KD",AREA_WB_6ATTRS,Seq!C$1,FALSE)/10000</f>
        <v>19245405.87014145</v>
      </c>
      <c r="F62" s="27">
        <f>VLOOKUP("CHN.NY.GDP.MKTP.KD",AREA_WB_6ATTRS,Seq!D$1,FALSE)/10000</f>
        <v>20996737.804324333</v>
      </c>
      <c r="G62" s="27">
        <f>VLOOKUP("CHN.NY.GDP.MKTP.KD",AREA_WB_6ATTRS,Seq!E$1,FALSE)/10000</f>
        <v>23285382.224995762</v>
      </c>
      <c r="H62" s="27">
        <f>VLOOKUP("CHN.NY.GDP.MKTP.KD",AREA_WB_6ATTRS,Seq!F$1,FALSE)/10000</f>
        <v>26824760.323195074</v>
      </c>
      <c r="I62" s="27">
        <f>VLOOKUP("CHN.NY.GDP.MKTP.KD",AREA_WB_6ATTRS,Seq!G$1,FALSE)/10000</f>
        <v>30446102.966826372</v>
      </c>
      <c r="J62" s="27">
        <f>VLOOKUP("CHN.NY.GDP.MKTP.KD",AREA_WB_6ATTRS,Seq!H$1,FALSE)/10000</f>
        <v>33125360.027907111</v>
      </c>
      <c r="K62" s="27">
        <f>VLOOKUP("CHN.NY.GDP.MKTP.KD",AREA_WB_6ATTRS,Seq!I$1,FALSE)/10000</f>
        <v>36967901.791144341</v>
      </c>
      <c r="L62" s="27">
        <f>VLOOKUP("CHN.NY.GDP.MKTP.KD",AREA_WB_6ATTRS,Seq!J$1,FALSE)/10000</f>
        <v>41145274.693543643</v>
      </c>
      <c r="M62" s="27">
        <f>VLOOKUP("CHN.NY.GDP.MKTP.KD",AREA_WB_6ATTRS,Seq!K$1,FALSE)/10000</f>
        <v>42832230.955979005</v>
      </c>
      <c r="N62" s="27">
        <f>VLOOKUP("CHN.NY.GDP.MKTP.KD",AREA_WB_6ATTRS,Seq!L$1,FALSE)/10000</f>
        <v>44459855.73230619</v>
      </c>
      <c r="O62" s="27">
        <f>VLOOKUP("CHN.NY.GDP.MKTP.KD",AREA_WB_6ATTRS,Seq!M$1,FALSE)/10000</f>
        <v>48550162.459678344</v>
      </c>
      <c r="P62" s="27">
        <f>VLOOKUP("CHN.NY.GDP.MKTP.KD",AREA_WB_6ATTRS,Seq!N$1,FALSE)/10000</f>
        <v>55444285.528952621</v>
      </c>
      <c r="Q62" s="27">
        <f>VLOOKUP("CHN.NY.GDP.MKTP.KD",AREA_WB_6ATTRS,Seq!O$1,FALSE)/10000</f>
        <v>63206485.503006078</v>
      </c>
      <c r="R62" s="27">
        <f>VLOOKUP("CHN.NY.GDP.MKTP.KD",AREA_WB_6ATTRS,Seq!P$1,FALSE)/10000</f>
        <v>71486535.103899792</v>
      </c>
      <c r="S62" s="27">
        <f>VLOOKUP("CHN.NY.GDP.MKTP.KD",AREA_WB_6ATTRS,Seq!Q$1,FALSE)/10000</f>
        <v>79278567.430224851</v>
      </c>
      <c r="T62" s="27">
        <f>VLOOKUP("CHN.NY.GDP.MKTP.KD",AREA_WB_6ATTRS,Seq!R$1,FALSE)/10000</f>
        <v>87206424.173247412</v>
      </c>
      <c r="U62" s="27">
        <f>VLOOKUP("CHN.NY.GDP.MKTP.KD",AREA_WB_6ATTRS,Seq!S$1,FALSE)/10000</f>
        <v>95316621.621359423</v>
      </c>
      <c r="V62" s="27">
        <f>VLOOKUP("CHN.NY.GDP.MKTP.KD",AREA_WB_6ATTRS,Seq!T$1,FALSE)/10000</f>
        <v>102751318.10782552</v>
      </c>
      <c r="W62" s="27">
        <f>VLOOKUP("CHN.NY.GDP.MKTP.KD",AREA_WB_6ATTRS,Seq!U$1,FALSE)/10000</f>
        <v>110560418.28402025</v>
      </c>
      <c r="X62" s="27">
        <f>VLOOKUP("CHN.NY.GDP.MKTP.KD",AREA_WB_6ATTRS,Seq!V$1,FALSE)/10000</f>
        <v>119847493.41987793</v>
      </c>
      <c r="Y62" s="27">
        <f>VLOOKUP("CHN.NY.GDP.MKTP.KD",AREA_WB_6ATTRS,Seq!W$1,FALSE)/10000</f>
        <v>129794835.37372778</v>
      </c>
      <c r="Z62" s="27">
        <f>VLOOKUP("CHN.NY.GDP.MKTP.KD",AREA_WB_6ATTRS,Seq!X$1,FALSE)/10000</f>
        <v>141606165.392737</v>
      </c>
      <c r="AA62" s="27">
        <f>VLOOKUP("CHN.NY.GDP.MKTP.KD",AREA_WB_6ATTRS,Seq!Y$1,FALSE)/10000</f>
        <v>155766781.9320105</v>
      </c>
      <c r="AB62" s="27">
        <f>VLOOKUP("CHN.NY.GDP.MKTP.KD",AREA_WB_6ATTRS,Seq!Z$1,FALSE)/10000</f>
        <v>171499226.90714428</v>
      </c>
      <c r="AC62" s="27">
        <f>VLOOKUP("CHN.NY.GDP.MKTP.KD",AREA_WB_6ATTRS,Seq!AA$1,FALSE)/10000</f>
        <v>190878639.54765138</v>
      </c>
      <c r="AD62" s="27">
        <f>VLOOKUP("CHN.NY.GDP.MKTP.KD",AREA_WB_6ATTRS,Seq!AB$1,FALSE)/10000</f>
        <v>215120226.77020231</v>
      </c>
      <c r="AE62" s="27">
        <f>VLOOKUP("CHN.NY.GDP.MKTP.KD",AREA_WB_6ATTRS,Seq!AC$1,FALSE)/10000</f>
        <v>245667298.97157177</v>
      </c>
      <c r="AF62" s="27">
        <f>VLOOKUP("CHN.NY.GDP.MKTP.KD",AREA_WB_6ATTRS,Seq!AD$1,FALSE)/10000</f>
        <v>269251359.67284226</v>
      </c>
      <c r="AG62" s="27">
        <f>VLOOKUP("CHN.NY.GDP.MKTP.KD",AREA_WB_6ATTRS,Seq!AE$1,FALSE)/10000</f>
        <v>294022484.76274431</v>
      </c>
      <c r="AH62" s="27">
        <f>VLOOKUP("CHN.NY.GDP.MKTP.KD",AREA_WB_6ATTRS,Seq!AF$1,FALSE)/10000</f>
        <v>324600823.17806971</v>
      </c>
      <c r="AI62" s="27">
        <f>VLOOKUP("CHN.NY.GDP.MKTP.KD",AREA_WB_6ATTRS,Seq!AG$1,FALSE)/10000</f>
        <v>354139498.08727396</v>
      </c>
      <c r="AJ62" s="27"/>
      <c r="AK62" s="27"/>
      <c r="AL62" s="27"/>
      <c r="AM62" s="27"/>
      <c r="AN62" s="27"/>
      <c r="AO62" s="27"/>
      <c r="AP62" s="27">
        <f>IFERROR(VLOOKUP(CONCATENATE($C62, ".NY.GDP.MKTP.KD"),AREA_WB_6ATTRS,Seq!B$1,FALSE)/10000,".")</f>
        <v>772741.5010417765</v>
      </c>
      <c r="AQ62" s="27">
        <f>IFERROR(VLOOKUP(CONCATENATE($C62, ".NY.GDP.MKTP.KD"),AREA_WB_6ATTRS,Seq!C$1,FALSE)/10000,".")</f>
        <v>799791.30884863599</v>
      </c>
      <c r="AR62" s="27">
        <f>IFERROR(VLOOKUP(CONCATENATE($C62, ".NY.GDP.MKTP.KD"),AREA_WB_6ATTRS,Seq!D$1,FALSE)/10000,".")</f>
        <v>801397.46856250195</v>
      </c>
      <c r="AS62" s="27">
        <f>IFERROR(VLOOKUP(CONCATENATE($C62, ".NY.GDP.MKTP.KD"),AREA_WB_6ATTRS,Seq!E$1,FALSE)/10000,".")</f>
        <v>770141.04038399167</v>
      </c>
      <c r="AT62" s="27">
        <f>IFERROR(VLOOKUP(CONCATENATE($C62, ".NY.GDP.MKTP.KD"),AREA_WB_6ATTRS,Seq!F$1,FALSE)/10000,".")</f>
        <v>749337.51748307061</v>
      </c>
      <c r="AU62" s="27">
        <f>IFERROR(VLOOKUP(CONCATENATE($C62, ".NY.GDP.MKTP.KD"),AREA_WB_6ATTRS,Seq!G$1,FALSE)/10000,".")</f>
        <v>783066.87147425627</v>
      </c>
      <c r="AV62" s="27">
        <f>IFERROR(VLOOKUP(CONCATENATE($C62, ".NY.GDP.MKTP.KD"),AREA_WB_6ATTRS,Seq!H$1,FALSE)/10000,".")</f>
        <v>808589.75190895994</v>
      </c>
      <c r="AW62" s="27">
        <f>IFERROR(VLOOKUP(CONCATENATE($C62, ".NY.GDP.MKTP.KD"),AREA_WB_6ATTRS,Seq!I$1,FALSE)/10000,".")</f>
        <v>805767.99272299744</v>
      </c>
      <c r="AX62" s="27">
        <f>IFERROR(VLOOKUP(CONCATENATE($C62, ".NY.GDP.MKTP.KD"),AREA_WB_6ATTRS,Seq!J$1,FALSE)/10000,".")</f>
        <v>814925.41674135602</v>
      </c>
      <c r="AY62" s="27">
        <f>IFERROR(VLOOKUP(CONCATENATE($C62, ".NY.GDP.MKTP.KD"),AREA_WB_6ATTRS,Seq!K$1,FALSE)/10000,".")</f>
        <v>838949.45831848518</v>
      </c>
      <c r="AZ62" s="27">
        <f>IFERROR(VLOOKUP(CONCATENATE($C62, ".NY.GDP.MKTP.KD"),AREA_WB_6ATTRS,Seq!L$1,FALSE)/10000,".")</f>
        <v>829755.34063367895</v>
      </c>
      <c r="BA62" s="27">
        <f>IFERROR(VLOOKUP(CONCATENATE($C62, ".NY.GDP.MKTP.KD"),AREA_WB_6ATTRS,Seq!M$1,FALSE)/10000,".")</f>
        <v>830094.91940967587</v>
      </c>
      <c r="BB62" s="27">
        <f>IFERROR(VLOOKUP(CONCATENATE($C62, ".NY.GDP.MKTP.KD"),AREA_WB_6ATTRS,Seq!N$1,FALSE)/10000,".")</f>
        <v>828064.83419538999</v>
      </c>
      <c r="BC62" s="27">
        <f>IFERROR(VLOOKUP(CONCATENATE($C62, ".NY.GDP.MKTP.KD"),AREA_WB_6ATTRS,Seq!O$1,FALSE)/10000,".")</f>
        <v>826470.93276389909</v>
      </c>
      <c r="BD62" s="27">
        <f>IFERROR(VLOOKUP(CONCATENATE($C62, ".NY.GDP.MKTP.KD"),AREA_WB_6ATTRS,Seq!P$1,FALSE)/10000,".")</f>
        <v>833175.32023568766</v>
      </c>
      <c r="BE62" s="27">
        <f>IFERROR(VLOOKUP(CONCATENATE($C62, ".NY.GDP.MKTP.KD"),AREA_WB_6ATTRS,Seq!Q$1,FALSE)/10000,".")</f>
        <v>892545.26664465026</v>
      </c>
      <c r="BF62" s="27">
        <f>IFERROR(VLOOKUP(CONCATENATE($C62, ".NY.GDP.MKTP.KD"),AREA_WB_6ATTRS,Seq!R$1,FALSE)/10000,".")</f>
        <v>961533.01269680518</v>
      </c>
      <c r="BG62" s="27">
        <f>IFERROR(VLOOKUP(CONCATENATE($C62, ".NY.GDP.MKTP.KD"),AREA_WB_6ATTRS,Seq!S$1,FALSE)/10000,".")</f>
        <v>1016523.6491188309</v>
      </c>
      <c r="BH62" s="27">
        <f>IFERROR(VLOOKUP(CONCATENATE($C62, ".NY.GDP.MKTP.KD"),AREA_WB_6ATTRS,Seq!T$1,FALSE)/10000,".")</f>
        <v>1064833.6839284387</v>
      </c>
      <c r="BI62" s="27">
        <f>IFERROR(VLOOKUP(CONCATENATE($C62, ".NY.GDP.MKTP.KD"),AREA_WB_6ATTRS,Seq!U$1,FALSE)/10000,".")</f>
        <v>1081726.7121262858</v>
      </c>
      <c r="BJ62" s="27">
        <f>IFERROR(VLOOKUP(CONCATENATE($C62, ".NY.GDP.MKTP.KD"),AREA_WB_6ATTRS,Seq!V$1,FALSE)/10000,".")</f>
        <v>1041700.6095676844</v>
      </c>
      <c r="BK62" s="27">
        <f>IFERROR(VLOOKUP(CONCATENATE($C62, ".NY.GDP.MKTP.KD"),AREA_WB_6ATTRS,Seq!W$1,FALSE)/10000,".")</f>
        <v>1041479.4516238646</v>
      </c>
      <c r="BL62" s="27">
        <f>IFERROR(VLOOKUP(CONCATENATE($C62, ".NY.GDP.MKTP.KD"),AREA_WB_6ATTRS,Seq!X$1,FALSE)/10000,".")</f>
        <v>1026577.8787133993</v>
      </c>
      <c r="BM62" s="27">
        <f>IFERROR(VLOOKUP(CONCATENATE($C62, ".NY.GDP.MKTP.KD"),AREA_WB_6ATTRS,Seq!Y$1,FALSE)/10000,".")</f>
        <v>1010610.8491496206</v>
      </c>
      <c r="BN62" s="27">
        <f>IFERROR(VLOOKUP(CONCATENATE($C62, ".NY.GDP.MKTP.KD"),AREA_WB_6ATTRS,Seq!Z$1,FALSE)/10000,".")</f>
        <v>1028739.7439438625</v>
      </c>
      <c r="BO62" s="27">
        <f>IFERROR(VLOOKUP(CONCATENATE($C62, ".NY.GDP.MKTP.KD"),AREA_WB_6ATTRS,Seq!AA$1,FALSE)/10000,".")</f>
        <v>1041660.3855061212</v>
      </c>
      <c r="BP62" s="27">
        <f>IFERROR(VLOOKUP(CONCATENATE($C62, ".NY.GDP.MKTP.KD"),AREA_WB_6ATTRS,Seq!AB$1,FALSE)/10000,".")</f>
        <v>1048785.037425797</v>
      </c>
      <c r="BQ62" s="27">
        <f>IFERROR(VLOOKUP(CONCATENATE($C62, ".NY.GDP.MKTP.KD"),AREA_WB_6ATTRS,Seq!AC$1,FALSE)/10000,".")</f>
        <v>1066768.2579899302</v>
      </c>
      <c r="BR62" s="27">
        <f>IFERROR(VLOOKUP(CONCATENATE($C62, ".NY.GDP.MKTP.KD"),AREA_WB_6ATTRS,Seq!AD$1,FALSE)/10000,".")</f>
        <v>1091623.9584010961</v>
      </c>
      <c r="BS62" s="27">
        <f>IFERROR(VLOOKUP(CONCATENATE($C62, ".NY.GDP.MKTP.KD"),AREA_WB_6ATTRS,Seq!AE$1,FALSE)/10000,".")</f>
        <v>1133105.6688203374</v>
      </c>
      <c r="BT62" s="27">
        <f>IFERROR(VLOOKUP(CONCATENATE($C62, ".NY.GDP.MKTP.KD"),AREA_WB_6ATTRS,Seq!AF$1,FALSE)/10000,".")</f>
        <v>1160300.2048720256</v>
      </c>
      <c r="BU62" s="27">
        <f>IFERROR(VLOOKUP(CONCATENATE($C62, ".NY.GDP.MKTP.KD"),AREA_WB_6ATTRS,Seq!AG$1,FALSE)/10000,".")</f>
        <v>1105766.0952430405</v>
      </c>
      <c r="BV62" s="27"/>
      <c r="BW62" s="27"/>
      <c r="BX62" s="27"/>
      <c r="BY62" s="27"/>
      <c r="BZ62" s="27"/>
      <c r="CA62" s="27"/>
      <c r="CB62" s="27"/>
      <c r="CC62" s="27">
        <f>CNPop!A$48</f>
        <v>5.0000000000000001E-3</v>
      </c>
      <c r="CD62" s="27">
        <f>CNPop!B$48</f>
        <v>6.0000000000000001E-3</v>
      </c>
      <c r="CE62" s="27">
        <f>CNPop!C$48</f>
        <v>6.0000000000000001E-3</v>
      </c>
      <c r="CF62" s="27">
        <f>CNPop!D$48</f>
        <v>7.0000000000000001E-3</v>
      </c>
      <c r="CG62" s="27">
        <f>CNPop!E$48</f>
        <v>7.0000000000000001E-3</v>
      </c>
      <c r="CH62" s="27">
        <f>CNPop!F$48</f>
        <v>8.0000000000000002E-3</v>
      </c>
      <c r="CI62" s="27">
        <f>CNPop!G$48</f>
        <v>8.9999999999999993E-3</v>
      </c>
      <c r="CJ62" s="27">
        <f>CNPop!H$48</f>
        <v>0.01</v>
      </c>
      <c r="CK62" s="27">
        <f>CNPop!I$48</f>
        <v>1.0999999999999999E-2</v>
      </c>
      <c r="CL62" s="27">
        <f>CNPop!J$48</f>
        <v>1.2E-2</v>
      </c>
      <c r="CM62" s="27">
        <f>CNPop!K$48</f>
        <v>1.4E-2</v>
      </c>
      <c r="CN62" s="27">
        <f>CNPop!L$48</f>
        <v>1.6E-2</v>
      </c>
      <c r="CO62" s="27">
        <f>CNPop!M$48</f>
        <v>1.7000000000000001E-2</v>
      </c>
      <c r="CP62" s="27">
        <f>CNPop!N$48</f>
        <v>1.9E-2</v>
      </c>
      <c r="CQ62" s="27">
        <f>CNPop!O$48</f>
        <v>2.1000000000000001E-2</v>
      </c>
      <c r="CR62" s="27">
        <f>CNPop!P$48</f>
        <v>2.3E-2</v>
      </c>
      <c r="CS62" s="27">
        <f>CNPop!Q$48</f>
        <v>2.5999999999999999E-2</v>
      </c>
      <c r="CT62" s="27">
        <f>CNPop!R$48</f>
        <v>2.8000000000000001E-2</v>
      </c>
      <c r="CU62" s="27">
        <f>CNPop!S$48</f>
        <v>0.03</v>
      </c>
      <c r="CV62" s="27">
        <f>CNPop!T$48</f>
        <v>3.3000000000000002E-2</v>
      </c>
      <c r="CW62" s="27">
        <f>CNPop!U$48</f>
        <v>3.5999999999999997E-2</v>
      </c>
      <c r="CX62" s="27">
        <f>CNPop!V$48</f>
        <v>3.9E-2</v>
      </c>
      <c r="CY62" s="27">
        <f>CNPop!W$48</f>
        <v>4.2000000000000003E-2</v>
      </c>
      <c r="CZ62" s="27">
        <f>CNPop!X$48</f>
        <v>4.4999999999999998E-2</v>
      </c>
      <c r="DA62" s="27">
        <f>CNPop!Y$48</f>
        <v>4.9000000000000002E-2</v>
      </c>
      <c r="DB62" s="27">
        <f>CNPop!Z$48</f>
        <v>5.1999999999999998E-2</v>
      </c>
      <c r="DC62" s="27">
        <f>CNPop!AA$48</f>
        <v>5.6000000000000001E-2</v>
      </c>
      <c r="DD62" s="27">
        <f>CNPop!AB$48</f>
        <v>0.06</v>
      </c>
      <c r="DE62" s="27">
        <f>CNPop!AC$48</f>
        <v>6.3E-2</v>
      </c>
      <c r="DF62" s="27">
        <f>CNPop!AD$48</f>
        <v>6.8000000000000005E-2</v>
      </c>
      <c r="DG62" s="27">
        <f>CNPop!AE$48</f>
        <v>7.1999999999999995E-2</v>
      </c>
      <c r="DH62" s="27">
        <f>CNPop!AF$48</f>
        <v>7.5999999999999998E-2</v>
      </c>
      <c r="DI62" s="27">
        <f>CNPop!AG$48</f>
        <v>8.1000000000000003E-2</v>
      </c>
      <c r="DJ62" s="27">
        <f>CNPop!AH$48</f>
        <v>8.5000000000000006E-2</v>
      </c>
      <c r="DK62" s="27">
        <f>CNPop!AI$48</f>
        <v>0.09</v>
      </c>
      <c r="DL62" s="27">
        <f>CNPop!AJ$48</f>
        <v>9.5000000000000001E-2</v>
      </c>
      <c r="DM62" s="27">
        <f>CNPop!AK$48</f>
        <v>0.1</v>
      </c>
      <c r="DN62" s="27"/>
      <c r="DO62" s="27" t="str">
        <f t="shared" si="54"/>
        <v>.</v>
      </c>
      <c r="DP62" s="27" t="str">
        <f t="shared" si="55"/>
        <v>.</v>
      </c>
      <c r="DQ62" s="27" t="str">
        <f t="shared" si="56"/>
        <v>.</v>
      </c>
      <c r="DR62" s="27" t="str">
        <f t="shared" si="57"/>
        <v>.</v>
      </c>
      <c r="DS62" s="27" t="str">
        <f t="shared" si="58"/>
        <v>.</v>
      </c>
      <c r="DT62" s="27" t="str">
        <f t="shared" si="59"/>
        <v>.</v>
      </c>
      <c r="DU62" s="27" t="str">
        <f t="shared" si="60"/>
        <v>.</v>
      </c>
      <c r="DV62" s="27" t="str">
        <f t="shared" si="61"/>
        <v>.</v>
      </c>
      <c r="DW62" s="27" t="str">
        <f t="shared" si="62"/>
        <v>.</v>
      </c>
      <c r="DX62" s="27" t="str">
        <f t="shared" si="63"/>
        <v>.</v>
      </c>
      <c r="DY62" s="27" t="str">
        <f t="shared" si="64"/>
        <v>.</v>
      </c>
      <c r="DZ62" s="27" t="str">
        <f t="shared" si="65"/>
        <v>.</v>
      </c>
      <c r="EA62" s="27" t="str">
        <f t="shared" si="66"/>
        <v>.</v>
      </c>
      <c r="EB62" s="27" t="str">
        <f t="shared" si="67"/>
        <v>.</v>
      </c>
      <c r="EC62" s="27" t="str">
        <f t="shared" si="68"/>
        <v>.</v>
      </c>
      <c r="ED62" s="27" t="str">
        <f t="shared" si="69"/>
        <v>.</v>
      </c>
      <c r="EE62" s="27" t="str">
        <f t="shared" si="70"/>
        <v>.</v>
      </c>
      <c r="EF62" s="27" t="str">
        <f t="shared" si="71"/>
        <v>.</v>
      </c>
      <c r="EG62" s="27" t="str">
        <f t="shared" si="72"/>
        <v>.</v>
      </c>
      <c r="EH62" s="27" t="str">
        <f t="shared" si="73"/>
        <v>.</v>
      </c>
      <c r="EI62" s="27" t="str">
        <f t="shared" si="74"/>
        <v>.</v>
      </c>
      <c r="EJ62" s="27" t="str">
        <f t="shared" si="75"/>
        <v>.</v>
      </c>
      <c r="EK62" s="27" t="str">
        <f t="shared" si="76"/>
        <v>.</v>
      </c>
      <c r="EL62" s="27" t="str">
        <f t="shared" si="77"/>
        <v>.</v>
      </c>
      <c r="EM62" s="27" t="str">
        <f t="shared" si="78"/>
        <v>.</v>
      </c>
      <c r="EN62" s="27" t="str">
        <f t="shared" si="79"/>
        <v>.</v>
      </c>
      <c r="EO62" s="27" t="str">
        <f t="shared" si="80"/>
        <v>.</v>
      </c>
      <c r="EP62" s="27" t="str">
        <f t="shared" si="37"/>
        <v>.</v>
      </c>
      <c r="EQ62" s="27" t="str">
        <f t="shared" si="38"/>
        <v>.</v>
      </c>
      <c r="ER62" s="27" t="str">
        <f t="shared" si="91"/>
        <v>.</v>
      </c>
      <c r="ES62" s="27" t="str">
        <f t="shared" si="91"/>
        <v>.</v>
      </c>
      <c r="ET62" s="27" t="str">
        <f t="shared" si="91"/>
        <v>.</v>
      </c>
      <c r="EU62" s="27"/>
      <c r="EV62" s="27"/>
      <c r="EW62" s="27"/>
      <c r="EX62" s="27"/>
      <c r="EY62" s="27"/>
      <c r="EZ62" s="27" t="str">
        <f>IFERROR(VLOOKUP(CONCATENATE($C62,".SL.TLF.TERT.ZS"),AREA_WB_6ATTRS,Seq!B$1,FALSE)/100,".")</f>
        <v>.</v>
      </c>
      <c r="FA62" s="27" t="str">
        <f>IFERROR(VLOOKUP(CONCATENATE($C62,".SL.TLF.TERT.ZS"),AREA_WB_6ATTRS,Seq!C$1,FALSE)/100,".")</f>
        <v>.</v>
      </c>
      <c r="FB62" s="27" t="str">
        <f>IFERROR(VLOOKUP(CONCATENATE($C62,".SL.TLF.TERT.ZS"),AREA_WB_6ATTRS,Seq!D$1,FALSE)/100,".")</f>
        <v>.</v>
      </c>
      <c r="FC62" s="27" t="str">
        <f>IFERROR(VLOOKUP(CONCATENATE($C62,".SL.TLF.TERT.ZS"),AREA_WB_6ATTRS,Seq!E$1,FALSE)/100,".")</f>
        <v>.</v>
      </c>
      <c r="FD62" s="27" t="str">
        <f>IFERROR(VLOOKUP(CONCATENATE($C62,".SL.TLF.TERT.ZS"),AREA_WB_6ATTRS,Seq!F$1,FALSE)/100,".")</f>
        <v>.</v>
      </c>
      <c r="FE62" s="27" t="str">
        <f>IFERROR(VLOOKUP(CONCATENATE($C62,".SL.TLF.TERT.ZS"),AREA_WB_6ATTRS,Seq!G$1,FALSE)/100,".")</f>
        <v>.</v>
      </c>
      <c r="FF62" s="27" t="str">
        <f>IFERROR(VLOOKUP(CONCATENATE($C62,".SL.TLF.TERT.ZS"),AREA_WB_6ATTRS,Seq!H$1,FALSE)/100,".")</f>
        <v>.</v>
      </c>
      <c r="FG62" s="27" t="str">
        <f>IFERROR(VLOOKUP(CONCATENATE($C62,".SL.TLF.TERT.ZS"),AREA_WB_6ATTRS,Seq!I$1,FALSE)/100,".")</f>
        <v>.</v>
      </c>
      <c r="FH62" s="27" t="str">
        <f>IFERROR(VLOOKUP(CONCATENATE($C62,".SL.TLF.TERT.ZS"),AREA_WB_6ATTRS,Seq!J$1,FALSE)/100,".")</f>
        <v>.</v>
      </c>
      <c r="FI62" s="27" t="str">
        <f>IFERROR(VLOOKUP(CONCATENATE($C62,".SL.TLF.TERT.ZS"),AREA_WB_6ATTRS,Seq!K$1,FALSE)/100,".")</f>
        <v>.</v>
      </c>
      <c r="FJ62" s="27" t="str">
        <f>IFERROR(VLOOKUP(CONCATENATE($C62,".SL.TLF.TERT.ZS"),AREA_WB_6ATTRS,Seq!L$1,FALSE)/100,".")</f>
        <v>.</v>
      </c>
      <c r="FK62" s="27" t="str">
        <f>IFERROR(VLOOKUP(CONCATENATE($C62,".SL.TLF.TERT.ZS"),AREA_WB_6ATTRS,Seq!M$1,FALSE)/100,".")</f>
        <v>.</v>
      </c>
      <c r="FL62" s="27" t="str">
        <f>IFERROR(VLOOKUP(CONCATENATE($C62,".SL.TLF.TERT.ZS"),AREA_WB_6ATTRS,Seq!N$1,FALSE)/100,".")</f>
        <v>.</v>
      </c>
      <c r="FM62" s="27" t="str">
        <f>IFERROR(VLOOKUP(CONCATENATE($C62,".SL.TLF.TERT.ZS"),AREA_WB_6ATTRS,Seq!O$1,FALSE)/100,".")</f>
        <v>.</v>
      </c>
      <c r="FN62" s="27" t="str">
        <f>IFERROR(VLOOKUP(CONCATENATE($C62,".SL.TLF.TERT.ZS"),AREA_WB_6ATTRS,Seq!P$1,FALSE)/100,".")</f>
        <v>.</v>
      </c>
      <c r="FO62" s="27" t="str">
        <f>IFERROR(VLOOKUP(CONCATENATE($C62,".SL.TLF.TERT.ZS"),AREA_WB_6ATTRS,Seq!Q$1,FALSE)/100,".")</f>
        <v>.</v>
      </c>
      <c r="FP62" s="27" t="str">
        <f>IFERROR(VLOOKUP(CONCATENATE($C62,".SL.TLF.TERT.ZS"),AREA_WB_6ATTRS,Seq!R$1,FALSE)/100,".")</f>
        <v>.</v>
      </c>
      <c r="FQ62" s="27" t="str">
        <f>IFERROR(VLOOKUP(CONCATENATE($C62,".SL.TLF.TERT.ZS"),AREA_WB_6ATTRS,Seq!S$1,FALSE)/100,".")</f>
        <v>.</v>
      </c>
      <c r="FR62" s="27" t="str">
        <f>IFERROR(VLOOKUP(CONCATENATE($C62,".SL.TLF.TERT.ZS"),AREA_WB_6ATTRS,Seq!T$1,FALSE)/100,".")</f>
        <v>.</v>
      </c>
      <c r="FS62" s="27" t="str">
        <f>IFERROR(VLOOKUP(CONCATENATE($C62,".SL.TLF.TERT.ZS"),AREA_WB_6ATTRS,Seq!U$1,FALSE)/100,".")</f>
        <v>.</v>
      </c>
      <c r="FT62" s="27" t="str">
        <f>IFERROR(VLOOKUP(CONCATENATE($C62,".SL.TLF.TERT.ZS"),AREA_WB_6ATTRS,Seq!V$1,FALSE)/100,".")</f>
        <v>.</v>
      </c>
      <c r="FU62" s="27" t="str">
        <f>IFERROR(VLOOKUP(CONCATENATE($C62,".SL.TLF.TERT.ZS"),AREA_WB_6ATTRS,Seq!W$1,FALSE)/100,".")</f>
        <v>.</v>
      </c>
      <c r="FV62" s="27" t="str">
        <f>IFERROR(VLOOKUP(CONCATENATE($C62,".SL.TLF.TERT.ZS"),AREA_WB_6ATTRS,Seq!X$1,FALSE)/100,".")</f>
        <v>.</v>
      </c>
      <c r="FW62" s="27" t="str">
        <f>IFERROR(VLOOKUP(CONCATENATE($C62,".SL.TLF.TERT.ZS"),AREA_WB_6ATTRS,Seq!Y$1,FALSE)/100,".")</f>
        <v>.</v>
      </c>
      <c r="FX62" s="27" t="str">
        <f>IFERROR(VLOOKUP(CONCATENATE($C62,".SL.TLF.TERT.ZS"),AREA_WB_6ATTRS,Seq!Z$1,FALSE)/100,".")</f>
        <v>.</v>
      </c>
      <c r="FY62" s="27" t="str">
        <f>IFERROR(VLOOKUP(CONCATENATE($C62,".SL.TLF.TERT.ZS"),AREA_WB_6ATTRS,Seq!AA$1,FALSE)/100,".")</f>
        <v>.</v>
      </c>
      <c r="FZ62" s="27" t="str">
        <f>IFERROR(VLOOKUP(CONCATENATE($C62,".SL.TLF.TERT.ZS"),AREA_WB_6ATTRS,Seq!AB$1,FALSE)/100,".")</f>
        <v>.</v>
      </c>
      <c r="GA62" s="27" t="str">
        <f>IFERROR(VLOOKUP(CONCATENATE($C62,".SL.TLF.TERT.ZS"),AREA_WB_6ATTRS,Seq!AC$1,FALSE)/100,".")</f>
        <v>.</v>
      </c>
      <c r="GB62" s="27" t="str">
        <f>IFERROR(VLOOKUP(CONCATENATE($C62,".SL.TLF.TERT.ZS"),AREA_WB_6ATTRS,Seq!AD$1,FALSE)/100,".")</f>
        <v>.</v>
      </c>
      <c r="GC62" s="27" t="str">
        <f>IFERROR(VLOOKUP(CONCATENATE($C62,".SL.TLF.TERT.ZS"),AREA_WB_6ATTRS,Seq!AE$1,FALSE)/100,".")</f>
        <v>.</v>
      </c>
      <c r="GD62" s="27" t="str">
        <f>IFERROR(VLOOKUP(CONCATENATE($C62,".SL.TLF.TERT.ZS"),AREA_WB_6ATTRS,Seq!AF$1,FALSE)/100,".")</f>
        <v>.</v>
      </c>
      <c r="GE62" s="27" t="str">
        <f>IFERROR(VLOOKUP(CONCATENATE($C62,".SL.TLF.TERT.ZS"),AREA_WB_6ATTRS,Seq!AG$1,FALSE)/100,".")</f>
        <v>.</v>
      </c>
      <c r="GF62" s="27" t="str">
        <f>IFERROR(VLOOKUP(CONCATENATE($C62,".SL.TLF.TERT.ZS"),AREA_WB_6ATTRS,Seq!AH$1,FALSE)/100,".")</f>
        <v>.</v>
      </c>
      <c r="GG62" s="27" t="str">
        <f>IFERROR(VLOOKUP(CONCATENATE($C62,".SL.TLF.TERT.ZS"),AREA_WB_6ATTRS,Seq!AI$1,FALSE)/100,".")</f>
        <v>.</v>
      </c>
      <c r="GH62" s="27" t="str">
        <f>IFERROR(VLOOKUP(CONCATENATE($C62,".SL.TLF.TERT.ZS"),AREA_WB_6ATTRS,Seq!AJ$1,FALSE)/100,".")</f>
        <v>.</v>
      </c>
      <c r="GI62" s="27" t="str">
        <f>IFERROR(VLOOKUP(CONCATENATE($C62,".SL.TLF.TERT.ZS"),AREA_WB_6ATTRS,Seq!AK$1,FALSE)/100,".")</f>
        <v>.</v>
      </c>
      <c r="GJ62" s="27" t="str">
        <f>IFERROR(VLOOKUP(CONCATENATE($C62,".SL.TLF.TERT.ZS"),AREA_WB_6ATTRS,Seq!AL$1,FALSE)/100,".")</f>
        <v>.</v>
      </c>
      <c r="GK62" s="27"/>
      <c r="GL62" s="27"/>
      <c r="GM62" s="27" t="str">
        <f t="shared" si="81"/>
        <v>.</v>
      </c>
      <c r="GN62" s="27" t="str">
        <f t="shared" si="82"/>
        <v>.</v>
      </c>
      <c r="GO62" s="27" t="str">
        <f t="shared" si="40"/>
        <v>.</v>
      </c>
      <c r="GP62" s="27"/>
      <c r="GQ62" s="9" t="str">
        <f>IF(VLOOKUP($B62,EM_80!$B$1:$C$201,2,FALSE)&gt;0,VLOOKUP($B62,EM_80!$B$1:$C$201,2,FALSE),".")</f>
        <v>.</v>
      </c>
      <c r="GR62" s="9" t="str">
        <f t="shared" si="83"/>
        <v>.</v>
      </c>
      <c r="GS62" s="9" t="str">
        <f t="shared" si="31"/>
        <v>.</v>
      </c>
      <c r="GU62">
        <f t="shared" si="84"/>
        <v>8419402</v>
      </c>
      <c r="GV62">
        <f t="shared" si="85"/>
        <v>12610252</v>
      </c>
      <c r="GW62">
        <f t="shared" si="86"/>
        <v>17281479</v>
      </c>
      <c r="GX62">
        <f t="shared" si="87"/>
        <v>19737800</v>
      </c>
      <c r="GZ62" s="9" t="str">
        <f>IF(ISNA(VLOOKUP($B62,Area_EM_90,Seq!C$1,FALSE)),".",VLOOKUP($B62,Area_EM_90,Seq!C$1,FALSE))</f>
        <v>.</v>
      </c>
      <c r="HA62" s="9" t="str">
        <f>IF(ISNA(VLOOKUP($B62,Area_EM_90,Seq!D$1,FALSE)),".",VLOOKUP($B62,Area_EM_90,Seq!D$1,FALSE))</f>
        <v>.</v>
      </c>
      <c r="HB62" s="9" t="str">
        <f>IF(ISNA(VLOOKUP($B62,Area_EM_90,Seq!E$1,FALSE)),".",VLOOKUP($B62,Area_EM_90,Seq!E$1,FALSE))</f>
        <v>.</v>
      </c>
      <c r="HC62" s="9" t="str">
        <f>IF(ISNA(VLOOKUP($B62,Area_EM_90,Seq!F$1,FALSE)),".",VLOOKUP($B62,Area_EM_90,Seq!F$1,FALSE))</f>
        <v>.</v>
      </c>
      <c r="HD62" s="9" t="str">
        <f>IF(ISNA(VLOOKUP($B62,Area_EM_90,Seq!G$1,FALSE)),".",VLOOKUP($B62,Area_EM_90,Seq!G$1,FALSE))</f>
        <v>.</v>
      </c>
      <c r="HE62" s="9" t="str">
        <f>IF(ISNA(VLOOKUP($B62,Area_EM_90,Seq!H$1,FALSE)),".",VLOOKUP($B62,Area_EM_90,Seq!H$1,FALSE))</f>
        <v>.</v>
      </c>
      <c r="HF62" s="9" t="str">
        <f>IF(ISNA(VLOOKUP($B62,Area_EM_90,Seq!I$1,FALSE)),".",VLOOKUP($B62,Area_EM_90,Seq!I$1,FALSE))</f>
        <v>.</v>
      </c>
      <c r="HG62" s="9" t="str">
        <f>IF(ISNA(VLOOKUP($B62,Area_EM_90,Seq!J$1,FALSE)),".",VLOOKUP($B62,Area_EM_90,Seq!J$1,FALSE))</f>
        <v>.</v>
      </c>
      <c r="HH62" s="9" t="str">
        <f>IF(ISNA(VLOOKUP($B62,Area_EM_00,Seq!C$1,FALSE)),".",VLOOKUP($B62,Area_EM_00,Seq!C$1,FALSE))</f>
        <v>.</v>
      </c>
      <c r="HI62" s="9" t="str">
        <f>IF(ISNA(VLOOKUP($B62,Area_EM_00,Seq!D$1,FALSE)),".",VLOOKUP($B62,Area_EM_00,Seq!D$1,FALSE))</f>
        <v>.</v>
      </c>
      <c r="HJ62" s="9" t="str">
        <f>IF(ISNA(VLOOKUP($B62,Area_EM_00,Seq!E$1,FALSE)),".",VLOOKUP($B62,Area_EM_00,Seq!E$1,FALSE))</f>
        <v>.</v>
      </c>
      <c r="HK62" s="9" t="str">
        <f>IF(ISNA(VLOOKUP($B62,Area_EM_00,Seq!F$1,FALSE)),".",VLOOKUP($B62,Area_EM_00,Seq!F$1,FALSE))</f>
        <v>.</v>
      </c>
      <c r="HL62" s="9" t="str">
        <f>IF(ISNA(VLOOKUP($B62,Area_EM_00,Seq!G$1,FALSE)),".",VLOOKUP($B62,Area_EM_00,Seq!G$1,FALSE))</f>
        <v>.</v>
      </c>
      <c r="HM62" s="9" t="str">
        <f>IF(ISNA(VLOOKUP($B62,Area_EM_00,Seq!H$1,FALSE)),".",VLOOKUP($B62,Area_EM_00,Seq!H$1,FALSE))</f>
        <v>.</v>
      </c>
      <c r="HN62" s="9" t="str">
        <f>IF(ISNA(VLOOKUP($B62,Area_EM_00,Seq!I$1,FALSE)),".",VLOOKUP($B62,Area_EM_00,Seq!I$1,FALSE))</f>
        <v>.</v>
      </c>
      <c r="HO62" s="9" t="str">
        <f>IF(ISNA(VLOOKUP($B62,Area_EM_00,Seq!J$1,FALSE)),".",VLOOKUP($B62,Area_EM_00,Seq!J$1,FALSE))</f>
        <v>.</v>
      </c>
      <c r="HQ62" s="27"/>
      <c r="HR62" s="9" t="str">
        <f>IFERROR(VLOOKUP($B62,AREA_EM3_60_00,Seq!E$1,FALSE),".")</f>
        <v>.</v>
      </c>
      <c r="HS62" s="9" t="str">
        <f>IFERROR(VLOOKUP($B62,AREA_EM3_60_00,Seq!F$1,FALSE),".")</f>
        <v>.</v>
      </c>
      <c r="HT62" s="9" t="str">
        <f>IFERROR(VLOOKUP($B62,AREA_EM3_60_00,Seq!G$1,FALSE),".")</f>
        <v>.</v>
      </c>
      <c r="HU62" s="9" t="str">
        <f>IFERROR(VLOOKUP($B62,AREA_EM3_10,Seq!B$1,FALSE),".")</f>
        <v>.</v>
      </c>
      <c r="HV62" s="9">
        <f t="shared" si="41"/>
        <v>8419402</v>
      </c>
      <c r="HW62" s="9">
        <f t="shared" si="42"/>
        <v>12610252</v>
      </c>
      <c r="HX62" s="9">
        <f t="shared" si="43"/>
        <v>17281479</v>
      </c>
      <c r="HY62" s="9">
        <f t="shared" si="44"/>
        <v>19737800</v>
      </c>
    </row>
    <row r="63" spans="1:233">
      <c r="A63" s="25" t="s">
        <v>2415</v>
      </c>
      <c r="B63" s="26" t="str">
        <f t="shared" si="0"/>
        <v>Kenya</v>
      </c>
      <c r="C63" s="166" t="s">
        <v>1459</v>
      </c>
      <c r="D63" s="27">
        <f>VLOOKUP("CHN.NY.GDP.MKTP.KD",AREA_WB_6ATTRS,Seq!B$1,FALSE)/10000</f>
        <v>18294112.043860689</v>
      </c>
      <c r="E63" s="27">
        <f>VLOOKUP("CHN.NY.GDP.MKTP.KD",AREA_WB_6ATTRS,Seq!C$1,FALSE)/10000</f>
        <v>19245405.87014145</v>
      </c>
      <c r="F63" s="27">
        <f>VLOOKUP("CHN.NY.GDP.MKTP.KD",AREA_WB_6ATTRS,Seq!D$1,FALSE)/10000</f>
        <v>20996737.804324333</v>
      </c>
      <c r="G63" s="27">
        <f>VLOOKUP("CHN.NY.GDP.MKTP.KD",AREA_WB_6ATTRS,Seq!E$1,FALSE)/10000</f>
        <v>23285382.224995762</v>
      </c>
      <c r="H63" s="27">
        <f>VLOOKUP("CHN.NY.GDP.MKTP.KD",AREA_WB_6ATTRS,Seq!F$1,FALSE)/10000</f>
        <v>26824760.323195074</v>
      </c>
      <c r="I63" s="27">
        <f>VLOOKUP("CHN.NY.GDP.MKTP.KD",AREA_WB_6ATTRS,Seq!G$1,FALSE)/10000</f>
        <v>30446102.966826372</v>
      </c>
      <c r="J63" s="27">
        <f>VLOOKUP("CHN.NY.GDP.MKTP.KD",AREA_WB_6ATTRS,Seq!H$1,FALSE)/10000</f>
        <v>33125360.027907111</v>
      </c>
      <c r="K63" s="27">
        <f>VLOOKUP("CHN.NY.GDP.MKTP.KD",AREA_WB_6ATTRS,Seq!I$1,FALSE)/10000</f>
        <v>36967901.791144341</v>
      </c>
      <c r="L63" s="27">
        <f>VLOOKUP("CHN.NY.GDP.MKTP.KD",AREA_WB_6ATTRS,Seq!J$1,FALSE)/10000</f>
        <v>41145274.693543643</v>
      </c>
      <c r="M63" s="27">
        <f>VLOOKUP("CHN.NY.GDP.MKTP.KD",AREA_WB_6ATTRS,Seq!K$1,FALSE)/10000</f>
        <v>42832230.955979005</v>
      </c>
      <c r="N63" s="27">
        <f>VLOOKUP("CHN.NY.GDP.MKTP.KD",AREA_WB_6ATTRS,Seq!L$1,FALSE)/10000</f>
        <v>44459855.73230619</v>
      </c>
      <c r="O63" s="27">
        <f>VLOOKUP("CHN.NY.GDP.MKTP.KD",AREA_WB_6ATTRS,Seq!M$1,FALSE)/10000</f>
        <v>48550162.459678344</v>
      </c>
      <c r="P63" s="27">
        <f>VLOOKUP("CHN.NY.GDP.MKTP.KD",AREA_WB_6ATTRS,Seq!N$1,FALSE)/10000</f>
        <v>55444285.528952621</v>
      </c>
      <c r="Q63" s="27">
        <f>VLOOKUP("CHN.NY.GDP.MKTP.KD",AREA_WB_6ATTRS,Seq!O$1,FALSE)/10000</f>
        <v>63206485.503006078</v>
      </c>
      <c r="R63" s="27">
        <f>VLOOKUP("CHN.NY.GDP.MKTP.KD",AREA_WB_6ATTRS,Seq!P$1,FALSE)/10000</f>
        <v>71486535.103899792</v>
      </c>
      <c r="S63" s="27">
        <f>VLOOKUP("CHN.NY.GDP.MKTP.KD",AREA_WB_6ATTRS,Seq!Q$1,FALSE)/10000</f>
        <v>79278567.430224851</v>
      </c>
      <c r="T63" s="27">
        <f>VLOOKUP("CHN.NY.GDP.MKTP.KD",AREA_WB_6ATTRS,Seq!R$1,FALSE)/10000</f>
        <v>87206424.173247412</v>
      </c>
      <c r="U63" s="27">
        <f>VLOOKUP("CHN.NY.GDP.MKTP.KD",AREA_WB_6ATTRS,Seq!S$1,FALSE)/10000</f>
        <v>95316621.621359423</v>
      </c>
      <c r="V63" s="27">
        <f>VLOOKUP("CHN.NY.GDP.MKTP.KD",AREA_WB_6ATTRS,Seq!T$1,FALSE)/10000</f>
        <v>102751318.10782552</v>
      </c>
      <c r="W63" s="27">
        <f>VLOOKUP("CHN.NY.GDP.MKTP.KD",AREA_WB_6ATTRS,Seq!U$1,FALSE)/10000</f>
        <v>110560418.28402025</v>
      </c>
      <c r="X63" s="27">
        <f>VLOOKUP("CHN.NY.GDP.MKTP.KD",AREA_WB_6ATTRS,Seq!V$1,FALSE)/10000</f>
        <v>119847493.41987793</v>
      </c>
      <c r="Y63" s="27">
        <f>VLOOKUP("CHN.NY.GDP.MKTP.KD",AREA_WB_6ATTRS,Seq!W$1,FALSE)/10000</f>
        <v>129794835.37372778</v>
      </c>
      <c r="Z63" s="27">
        <f>VLOOKUP("CHN.NY.GDP.MKTP.KD",AREA_WB_6ATTRS,Seq!X$1,FALSE)/10000</f>
        <v>141606165.392737</v>
      </c>
      <c r="AA63" s="27">
        <f>VLOOKUP("CHN.NY.GDP.MKTP.KD",AREA_WB_6ATTRS,Seq!Y$1,FALSE)/10000</f>
        <v>155766781.9320105</v>
      </c>
      <c r="AB63" s="27">
        <f>VLOOKUP("CHN.NY.GDP.MKTP.KD",AREA_WB_6ATTRS,Seq!Z$1,FALSE)/10000</f>
        <v>171499226.90714428</v>
      </c>
      <c r="AC63" s="27">
        <f>VLOOKUP("CHN.NY.GDP.MKTP.KD",AREA_WB_6ATTRS,Seq!AA$1,FALSE)/10000</f>
        <v>190878639.54765138</v>
      </c>
      <c r="AD63" s="27">
        <f>VLOOKUP("CHN.NY.GDP.MKTP.KD",AREA_WB_6ATTRS,Seq!AB$1,FALSE)/10000</f>
        <v>215120226.77020231</v>
      </c>
      <c r="AE63" s="27">
        <f>VLOOKUP("CHN.NY.GDP.MKTP.KD",AREA_WB_6ATTRS,Seq!AC$1,FALSE)/10000</f>
        <v>245667298.97157177</v>
      </c>
      <c r="AF63" s="27">
        <f>VLOOKUP("CHN.NY.GDP.MKTP.KD",AREA_WB_6ATTRS,Seq!AD$1,FALSE)/10000</f>
        <v>269251359.67284226</v>
      </c>
      <c r="AG63" s="27">
        <f>VLOOKUP("CHN.NY.GDP.MKTP.KD",AREA_WB_6ATTRS,Seq!AE$1,FALSE)/10000</f>
        <v>294022484.76274431</v>
      </c>
      <c r="AH63" s="27">
        <f>VLOOKUP("CHN.NY.GDP.MKTP.KD",AREA_WB_6ATTRS,Seq!AF$1,FALSE)/10000</f>
        <v>324600823.17806971</v>
      </c>
      <c r="AI63" s="27">
        <f>VLOOKUP("CHN.NY.GDP.MKTP.KD",AREA_WB_6ATTRS,Seq!AG$1,FALSE)/10000</f>
        <v>354139498.08727396</v>
      </c>
      <c r="AJ63" s="27"/>
      <c r="AK63" s="27"/>
      <c r="AL63" s="27"/>
      <c r="AM63" s="27"/>
      <c r="AN63" s="27"/>
      <c r="AO63" s="27"/>
      <c r="AP63" s="27">
        <f>IFERROR(VLOOKUP(CONCATENATE($C63, ".NY.GDP.MKTP.KD"),AREA_WB_6ATTRS,Seq!B$1,FALSE)/10000,".")</f>
        <v>707758.19181536336</v>
      </c>
      <c r="AQ63" s="27">
        <f>IFERROR(VLOOKUP(CONCATENATE($C63, ".NY.GDP.MKTP.KD"),AREA_WB_6ATTRS,Seq!C$1,FALSE)/10000,".")</f>
        <v>734465.7600117292</v>
      </c>
      <c r="AR63" s="27">
        <f>IFERROR(VLOOKUP(CONCATENATE($C63, ".NY.GDP.MKTP.KD"),AREA_WB_6ATTRS,Seq!D$1,FALSE)/10000,".")</f>
        <v>745530.32700840279</v>
      </c>
      <c r="AS63" s="27">
        <f>IFERROR(VLOOKUP(CONCATENATE($C63, ".NY.GDP.MKTP.KD"),AREA_WB_6ATTRS,Seq!E$1,FALSE)/10000,".")</f>
        <v>755289.69351860287</v>
      </c>
      <c r="AT63" s="27">
        <f>IFERROR(VLOOKUP(CONCATENATE($C63, ".NY.GDP.MKTP.KD"),AREA_WB_6ATTRS,Seq!F$1,FALSE)/10000,".")</f>
        <v>768546.66649937967</v>
      </c>
      <c r="AU63" s="27">
        <f>IFERROR(VLOOKUP(CONCATENATE($C63, ".NY.GDP.MKTP.KD"),AREA_WB_6ATTRS,Seq!G$1,FALSE)/10000,".")</f>
        <v>801598.49095589668</v>
      </c>
      <c r="AV63" s="27">
        <f>IFERROR(VLOOKUP(CONCATENATE($C63, ".NY.GDP.MKTP.KD"),AREA_WB_6ATTRS,Seq!H$1,FALSE)/10000,".")</f>
        <v>859133.6667427246</v>
      </c>
      <c r="AW63" s="27">
        <f>IFERROR(VLOOKUP(CONCATENATE($C63, ".NY.GDP.MKTP.KD"),AREA_WB_6ATTRS,Seq!I$1,FALSE)/10000,".")</f>
        <v>910141.35558936046</v>
      </c>
      <c r="AX63" s="27">
        <f>IFERROR(VLOOKUP(CONCATENATE($C63, ".NY.GDP.MKTP.KD"),AREA_WB_6ATTRS,Seq!J$1,FALSE)/10000,".")</f>
        <v>966599.09680448822</v>
      </c>
      <c r="AY63" s="27">
        <f>IFERROR(VLOOKUP(CONCATENATE($C63, ".NY.GDP.MKTP.KD"),AREA_WB_6ATTRS,Seq!K$1,FALSE)/10000,".")</f>
        <v>1011935.965761888</v>
      </c>
      <c r="AZ63" s="27">
        <f>IFERROR(VLOOKUP(CONCATENATE($C63, ".NY.GDP.MKTP.KD"),AREA_WB_6ATTRS,Seq!L$1,FALSE)/10000,".")</f>
        <v>1054356.8372070591</v>
      </c>
      <c r="BA63" s="27">
        <f>IFERROR(VLOOKUP(CONCATENATE($C63, ".NY.GDP.MKTP.KD"),AREA_WB_6ATTRS,Seq!M$1,FALSE)/10000,".")</f>
        <v>1069522.1449961117</v>
      </c>
      <c r="BB63" s="27">
        <f>IFERROR(VLOOKUP(CONCATENATE($C63, ".NY.GDP.MKTP.KD"),AREA_WB_6ATTRS,Seq!N$1,FALSE)/10000,".")</f>
        <v>1060971.3799275253</v>
      </c>
      <c r="BC63" s="27">
        <f>IFERROR(VLOOKUP(CONCATENATE($C63, ".NY.GDP.MKTP.KD"),AREA_WB_6ATTRS,Seq!O$1,FALSE)/10000,".")</f>
        <v>1064718.7018214222</v>
      </c>
      <c r="BD63" s="27">
        <f>IFERROR(VLOOKUP(CONCATENATE($C63, ".NY.GDP.MKTP.KD"),AREA_WB_6ATTRS,Seq!P$1,FALSE)/10000,".")</f>
        <v>1092750.4509971591</v>
      </c>
      <c r="BE63" s="27">
        <f>IFERROR(VLOOKUP(CONCATENATE($C63, ".NY.GDP.MKTP.KD"),AREA_WB_6ATTRS,Seq!Q$1,FALSE)/10000,".")</f>
        <v>1140899.4019190795</v>
      </c>
      <c r="BF63" s="27">
        <f>IFERROR(VLOOKUP(CONCATENATE($C63, ".NY.GDP.MKTP.KD"),AREA_WB_6ATTRS,Seq!R$1,FALSE)/10000,".")</f>
        <v>1188210.6662829409</v>
      </c>
      <c r="BG63" s="27">
        <f>IFERROR(VLOOKUP(CONCATENATE($C63, ".NY.GDP.MKTP.KD"),AREA_WB_6ATTRS,Seq!S$1,FALSE)/10000,".")</f>
        <v>1193853.501579626</v>
      </c>
      <c r="BH63" s="27">
        <f>IFERROR(VLOOKUP(CONCATENATE($C63, ".NY.GDP.MKTP.KD"),AREA_WB_6ATTRS,Seq!T$1,FALSE)/10000,".")</f>
        <v>1233133.8333245125</v>
      </c>
      <c r="BI63" s="27">
        <f>IFERROR(VLOOKUP(CONCATENATE($C63, ".NY.GDP.MKTP.KD"),AREA_WB_6ATTRS,Seq!U$1,FALSE)/10000,".")</f>
        <v>1261562.3600732114</v>
      </c>
      <c r="BJ63" s="27">
        <f>IFERROR(VLOOKUP(CONCATENATE($C63, ".NY.GDP.MKTP.KD"),AREA_WB_6ATTRS,Seq!V$1,FALSE)/10000,".")</f>
        <v>1269127.8914240755</v>
      </c>
      <c r="BK63" s="27">
        <f>IFERROR(VLOOKUP(CONCATENATE($C63, ".NY.GDP.MKTP.KD"),AREA_WB_6ATTRS,Seq!W$1,FALSE)/10000,".")</f>
        <v>1317099.7390458467</v>
      </c>
      <c r="BL63" s="27">
        <f>IFERROR(VLOOKUP(CONCATENATE($C63, ".NY.GDP.MKTP.KD"),AREA_WB_6ATTRS,Seq!X$1,FALSE)/10000,".")</f>
        <v>1324302.4244657343</v>
      </c>
      <c r="BM63" s="27">
        <f>IFERROR(VLOOKUP(CONCATENATE($C63, ".NY.GDP.MKTP.KD"),AREA_WB_6ATTRS,Seq!Y$1,FALSE)/10000,".")</f>
        <v>1363137.2692135139</v>
      </c>
      <c r="BN63" s="27">
        <f>IFERROR(VLOOKUP(CONCATENATE($C63, ".NY.GDP.MKTP.KD"),AREA_WB_6ATTRS,Seq!Z$1,FALSE)/10000,".")</f>
        <v>1432715.8818282892</v>
      </c>
      <c r="BO63" s="27">
        <f>IFERROR(VLOOKUP(CONCATENATE($C63, ".NY.GDP.MKTP.KD"),AREA_WB_6ATTRS,Seq!AA$1,FALSE)/10000,".")</f>
        <v>1517341.6248120046</v>
      </c>
      <c r="BP63" s="27">
        <f>IFERROR(VLOOKUP(CONCATENATE($C63, ".NY.GDP.MKTP.KD"),AREA_WB_6ATTRS,Seq!AB$1,FALSE)/10000,".")</f>
        <v>1613398.9515214756</v>
      </c>
      <c r="BQ63" s="27">
        <f>IFERROR(VLOOKUP(CONCATENATE($C63, ".NY.GDP.MKTP.KD"),AREA_WB_6ATTRS,Seq!AC$1,FALSE)/10000,".")</f>
        <v>1726228.540855349</v>
      </c>
      <c r="BR63" s="27">
        <f>IFERROR(VLOOKUP(CONCATENATE($C63, ".NY.GDP.MKTP.KD"),AREA_WB_6ATTRS,Seq!AD$1,FALSE)/10000,".")</f>
        <v>1752605.2448840404</v>
      </c>
      <c r="BS63" s="27">
        <f>IFERROR(VLOOKUP(CONCATENATE($C63, ".NY.GDP.MKTP.KD"),AREA_WB_6ATTRS,Seq!AE$1,FALSE)/10000,".")</f>
        <v>1798957.8441163281</v>
      </c>
      <c r="BT63" s="27">
        <f>IFERROR(VLOOKUP(CONCATENATE($C63, ".NY.GDP.MKTP.KD"),AREA_WB_6ATTRS,Seq!AF$1,FALSE)/10000,".")</f>
        <v>1898828.2812677005</v>
      </c>
      <c r="BU63" s="27">
        <f>IFERROR(VLOOKUP(CONCATENATE($C63, ".NY.GDP.MKTP.KD"),AREA_WB_6ATTRS,Seq!AG$1,FALSE)/10000,".")</f>
        <v>1984275.5539247475</v>
      </c>
      <c r="BV63" s="27"/>
      <c r="BW63" s="27"/>
      <c r="BX63" s="27"/>
      <c r="BY63" s="27"/>
      <c r="BZ63" s="27"/>
      <c r="CA63" s="27"/>
      <c r="CB63" s="27"/>
      <c r="CC63" s="27">
        <f>CNPop!A$48</f>
        <v>5.0000000000000001E-3</v>
      </c>
      <c r="CD63" s="27">
        <f>CNPop!B$48</f>
        <v>6.0000000000000001E-3</v>
      </c>
      <c r="CE63" s="27">
        <f>CNPop!C$48</f>
        <v>6.0000000000000001E-3</v>
      </c>
      <c r="CF63" s="27">
        <f>CNPop!D$48</f>
        <v>7.0000000000000001E-3</v>
      </c>
      <c r="CG63" s="27">
        <f>CNPop!E$48</f>
        <v>7.0000000000000001E-3</v>
      </c>
      <c r="CH63" s="27">
        <f>CNPop!F$48</f>
        <v>8.0000000000000002E-3</v>
      </c>
      <c r="CI63" s="27">
        <f>CNPop!G$48</f>
        <v>8.9999999999999993E-3</v>
      </c>
      <c r="CJ63" s="27">
        <f>CNPop!H$48</f>
        <v>0.01</v>
      </c>
      <c r="CK63" s="27">
        <f>CNPop!I$48</f>
        <v>1.0999999999999999E-2</v>
      </c>
      <c r="CL63" s="27">
        <f>CNPop!J$48</f>
        <v>1.2E-2</v>
      </c>
      <c r="CM63" s="27">
        <f>CNPop!K$48</f>
        <v>1.4E-2</v>
      </c>
      <c r="CN63" s="27">
        <f>CNPop!L$48</f>
        <v>1.6E-2</v>
      </c>
      <c r="CO63" s="27">
        <f>CNPop!M$48</f>
        <v>1.7000000000000001E-2</v>
      </c>
      <c r="CP63" s="27">
        <f>CNPop!N$48</f>
        <v>1.9E-2</v>
      </c>
      <c r="CQ63" s="27">
        <f>CNPop!O$48</f>
        <v>2.1000000000000001E-2</v>
      </c>
      <c r="CR63" s="27">
        <f>CNPop!P$48</f>
        <v>2.3E-2</v>
      </c>
      <c r="CS63" s="27">
        <f>CNPop!Q$48</f>
        <v>2.5999999999999999E-2</v>
      </c>
      <c r="CT63" s="27">
        <f>CNPop!R$48</f>
        <v>2.8000000000000001E-2</v>
      </c>
      <c r="CU63" s="27">
        <f>CNPop!S$48</f>
        <v>0.03</v>
      </c>
      <c r="CV63" s="27">
        <f>CNPop!T$48</f>
        <v>3.3000000000000002E-2</v>
      </c>
      <c r="CW63" s="27">
        <f>CNPop!U$48</f>
        <v>3.5999999999999997E-2</v>
      </c>
      <c r="CX63" s="27">
        <f>CNPop!V$48</f>
        <v>3.9E-2</v>
      </c>
      <c r="CY63" s="27">
        <f>CNPop!W$48</f>
        <v>4.2000000000000003E-2</v>
      </c>
      <c r="CZ63" s="27">
        <f>CNPop!X$48</f>
        <v>4.4999999999999998E-2</v>
      </c>
      <c r="DA63" s="27">
        <f>CNPop!Y$48</f>
        <v>4.9000000000000002E-2</v>
      </c>
      <c r="DB63" s="27">
        <f>CNPop!Z$48</f>
        <v>5.1999999999999998E-2</v>
      </c>
      <c r="DC63" s="27">
        <f>CNPop!AA$48</f>
        <v>5.6000000000000001E-2</v>
      </c>
      <c r="DD63" s="27">
        <f>CNPop!AB$48</f>
        <v>0.06</v>
      </c>
      <c r="DE63" s="27">
        <f>CNPop!AC$48</f>
        <v>6.3E-2</v>
      </c>
      <c r="DF63" s="27">
        <f>CNPop!AD$48</f>
        <v>6.8000000000000005E-2</v>
      </c>
      <c r="DG63" s="27">
        <f>CNPop!AE$48</f>
        <v>7.1999999999999995E-2</v>
      </c>
      <c r="DH63" s="27">
        <f>CNPop!AF$48</f>
        <v>7.5999999999999998E-2</v>
      </c>
      <c r="DI63" s="27">
        <f>CNPop!AG$48</f>
        <v>8.1000000000000003E-2</v>
      </c>
      <c r="DJ63" s="27">
        <f>CNPop!AH$48</f>
        <v>8.5000000000000006E-2</v>
      </c>
      <c r="DK63" s="27">
        <f>CNPop!AI$48</f>
        <v>0.09</v>
      </c>
      <c r="DL63" s="27">
        <f>CNPop!AJ$48</f>
        <v>9.5000000000000001E-2</v>
      </c>
      <c r="DM63" s="27">
        <f>CNPop!AK$48</f>
        <v>0.1</v>
      </c>
      <c r="DN63" s="27"/>
      <c r="DO63" s="27">
        <f t="shared" si="54"/>
        <v>0.10099999999999999</v>
      </c>
      <c r="DP63" s="27">
        <f t="shared" si="55"/>
        <v>0.10099999999999999</v>
      </c>
      <c r="DQ63" s="27">
        <f t="shared" si="56"/>
        <v>0.10099999999999999</v>
      </c>
      <c r="DR63" s="27">
        <f t="shared" si="57"/>
        <v>0.10099999999999999</v>
      </c>
      <c r="DS63" s="27">
        <f t="shared" si="58"/>
        <v>0.10099999999999999</v>
      </c>
      <c r="DT63" s="27">
        <f t="shared" si="59"/>
        <v>0.10099999999999999</v>
      </c>
      <c r="DU63" s="27">
        <f t="shared" si="60"/>
        <v>0.10099999999999999</v>
      </c>
      <c r="DV63" s="27" t="str">
        <f t="shared" si="61"/>
        <v>.</v>
      </c>
      <c r="DW63" s="27" t="str">
        <f t="shared" si="62"/>
        <v>.</v>
      </c>
      <c r="DX63" s="27" t="str">
        <f t="shared" si="63"/>
        <v>.</v>
      </c>
      <c r="DY63" s="27" t="str">
        <f t="shared" si="64"/>
        <v>.</v>
      </c>
      <c r="DZ63" s="27" t="str">
        <f t="shared" si="65"/>
        <v>.</v>
      </c>
      <c r="EA63" s="27" t="str">
        <f t="shared" si="66"/>
        <v>.</v>
      </c>
      <c r="EB63" s="27" t="str">
        <f t="shared" si="67"/>
        <v>.</v>
      </c>
      <c r="EC63" s="27" t="str">
        <f t="shared" si="68"/>
        <v>.</v>
      </c>
      <c r="ED63" s="27" t="str">
        <f t="shared" si="69"/>
        <v>.</v>
      </c>
      <c r="EE63" s="27" t="str">
        <f t="shared" si="70"/>
        <v>.</v>
      </c>
      <c r="EF63" s="27" t="str">
        <f t="shared" si="71"/>
        <v>.</v>
      </c>
      <c r="EG63" s="27" t="str">
        <f t="shared" si="72"/>
        <v>.</v>
      </c>
      <c r="EH63" s="27" t="str">
        <f t="shared" si="73"/>
        <v>.</v>
      </c>
      <c r="EI63" s="27" t="str">
        <f t="shared" si="74"/>
        <v>.</v>
      </c>
      <c r="EJ63" s="27" t="str">
        <f t="shared" si="75"/>
        <v>.</v>
      </c>
      <c r="EK63" s="27" t="str">
        <f t="shared" si="76"/>
        <v>.</v>
      </c>
      <c r="EL63" s="27" t="str">
        <f t="shared" si="77"/>
        <v>.</v>
      </c>
      <c r="EM63" s="27" t="str">
        <f t="shared" si="78"/>
        <v>.</v>
      </c>
      <c r="EN63" s="27" t="str">
        <f t="shared" si="79"/>
        <v>.</v>
      </c>
      <c r="EO63" s="27" t="str">
        <f t="shared" si="80"/>
        <v>.</v>
      </c>
      <c r="EP63" s="27" t="str">
        <f t="shared" si="37"/>
        <v>.</v>
      </c>
      <c r="EQ63" s="27" t="str">
        <f t="shared" si="38"/>
        <v>.</v>
      </c>
      <c r="ER63" s="27" t="str">
        <f t="shared" si="91"/>
        <v>.</v>
      </c>
      <c r="ES63" s="27" t="str">
        <f t="shared" si="91"/>
        <v>.</v>
      </c>
      <c r="ET63" s="27" t="str">
        <f t="shared" si="91"/>
        <v>.</v>
      </c>
      <c r="EU63" s="27"/>
      <c r="EV63" s="27"/>
      <c r="EW63" s="27"/>
      <c r="EX63" s="27"/>
      <c r="EY63" s="27"/>
      <c r="EZ63" s="27" t="str">
        <f>IFERROR(VLOOKUP(CONCATENATE($C63,".SL.TLF.TERT.ZS"),AREA_WB_6ATTRS,Seq!B$1,FALSE)/100,".")</f>
        <v>.</v>
      </c>
      <c r="FA63" s="27" t="str">
        <f>IFERROR(VLOOKUP(CONCATENATE($C63,".SL.TLF.TERT.ZS"),AREA_WB_6ATTRS,Seq!C$1,FALSE)/100,".")</f>
        <v>.</v>
      </c>
      <c r="FB63" s="27" t="str">
        <f>IFERROR(VLOOKUP(CONCATENATE($C63,".SL.TLF.TERT.ZS"),AREA_WB_6ATTRS,Seq!D$1,FALSE)/100,".")</f>
        <v>.</v>
      </c>
      <c r="FC63" s="27" t="str">
        <f>IFERROR(VLOOKUP(CONCATENATE($C63,".SL.TLF.TERT.ZS"),AREA_WB_6ATTRS,Seq!E$1,FALSE)/100,".")</f>
        <v>.</v>
      </c>
      <c r="FD63" s="27" t="str">
        <f>IFERROR(VLOOKUP(CONCATENATE($C63,".SL.TLF.TERT.ZS"),AREA_WB_6ATTRS,Seq!F$1,FALSE)/100,".")</f>
        <v>.</v>
      </c>
      <c r="FE63" s="27" t="str">
        <f>IFERROR(VLOOKUP(CONCATENATE($C63,".SL.TLF.TERT.ZS"),AREA_WB_6ATTRS,Seq!G$1,FALSE)/100,".")</f>
        <v>.</v>
      </c>
      <c r="FF63" s="27">
        <f>IFERROR(VLOOKUP(CONCATENATE($C63,".SL.TLF.TERT.ZS"),AREA_WB_6ATTRS,Seq!H$1,FALSE)/100,".")</f>
        <v>0.10099999999999999</v>
      </c>
      <c r="FG63" s="27" t="str">
        <f>IFERROR(VLOOKUP(CONCATENATE($C63,".SL.TLF.TERT.ZS"),AREA_WB_6ATTRS,Seq!I$1,FALSE)/100,".")</f>
        <v>.</v>
      </c>
      <c r="FH63" s="27" t="str">
        <f>IFERROR(VLOOKUP(CONCATENATE($C63,".SL.TLF.TERT.ZS"),AREA_WB_6ATTRS,Seq!J$1,FALSE)/100,".")</f>
        <v>.</v>
      </c>
      <c r="FI63" s="27" t="str">
        <f>IFERROR(VLOOKUP(CONCATENATE($C63,".SL.TLF.TERT.ZS"),AREA_WB_6ATTRS,Seq!K$1,FALSE)/100,".")</f>
        <v>.</v>
      </c>
      <c r="FJ63" s="27" t="str">
        <f>IFERROR(VLOOKUP(CONCATENATE($C63,".SL.TLF.TERT.ZS"),AREA_WB_6ATTRS,Seq!L$1,FALSE)/100,".")</f>
        <v>.</v>
      </c>
      <c r="FK63" s="27" t="str">
        <f>IFERROR(VLOOKUP(CONCATENATE($C63,".SL.TLF.TERT.ZS"),AREA_WB_6ATTRS,Seq!M$1,FALSE)/100,".")</f>
        <v>.</v>
      </c>
      <c r="FL63" s="27" t="str">
        <f>IFERROR(VLOOKUP(CONCATENATE($C63,".SL.TLF.TERT.ZS"),AREA_WB_6ATTRS,Seq!N$1,FALSE)/100,".")</f>
        <v>.</v>
      </c>
      <c r="FM63" s="27" t="str">
        <f>IFERROR(VLOOKUP(CONCATENATE($C63,".SL.TLF.TERT.ZS"),AREA_WB_6ATTRS,Seq!O$1,FALSE)/100,".")</f>
        <v>.</v>
      </c>
      <c r="FN63" s="27" t="str">
        <f>IFERROR(VLOOKUP(CONCATENATE($C63,".SL.TLF.TERT.ZS"),AREA_WB_6ATTRS,Seq!P$1,FALSE)/100,".")</f>
        <v>.</v>
      </c>
      <c r="FO63" s="27" t="str">
        <f>IFERROR(VLOOKUP(CONCATENATE($C63,".SL.TLF.TERT.ZS"),AREA_WB_6ATTRS,Seq!Q$1,FALSE)/100,".")</f>
        <v>.</v>
      </c>
      <c r="FP63" s="27" t="str">
        <f>IFERROR(VLOOKUP(CONCATENATE($C63,".SL.TLF.TERT.ZS"),AREA_WB_6ATTRS,Seq!R$1,FALSE)/100,".")</f>
        <v>.</v>
      </c>
      <c r="FQ63" s="27" t="str">
        <f>IFERROR(VLOOKUP(CONCATENATE($C63,".SL.TLF.TERT.ZS"),AREA_WB_6ATTRS,Seq!S$1,FALSE)/100,".")</f>
        <v>.</v>
      </c>
      <c r="FR63" s="27" t="str">
        <f>IFERROR(VLOOKUP(CONCATENATE($C63,".SL.TLF.TERT.ZS"),AREA_WB_6ATTRS,Seq!T$1,FALSE)/100,".")</f>
        <v>.</v>
      </c>
      <c r="FS63" s="27" t="str">
        <f>IFERROR(VLOOKUP(CONCATENATE($C63,".SL.TLF.TERT.ZS"),AREA_WB_6ATTRS,Seq!U$1,FALSE)/100,".")</f>
        <v>.</v>
      </c>
      <c r="FT63" s="27" t="str">
        <f>IFERROR(VLOOKUP(CONCATENATE($C63,".SL.TLF.TERT.ZS"),AREA_WB_6ATTRS,Seq!V$1,FALSE)/100,".")</f>
        <v>.</v>
      </c>
      <c r="FU63" s="27" t="str">
        <f>IFERROR(VLOOKUP(CONCATENATE($C63,".SL.TLF.TERT.ZS"),AREA_WB_6ATTRS,Seq!W$1,FALSE)/100,".")</f>
        <v>.</v>
      </c>
      <c r="FV63" s="27" t="str">
        <f>IFERROR(VLOOKUP(CONCATENATE($C63,".SL.TLF.TERT.ZS"),AREA_WB_6ATTRS,Seq!X$1,FALSE)/100,".")</f>
        <v>.</v>
      </c>
      <c r="FW63" s="27" t="str">
        <f>IFERROR(VLOOKUP(CONCATENATE($C63,".SL.TLF.TERT.ZS"),AREA_WB_6ATTRS,Seq!Y$1,FALSE)/100,".")</f>
        <v>.</v>
      </c>
      <c r="FX63" s="27" t="str">
        <f>IFERROR(VLOOKUP(CONCATENATE($C63,".SL.TLF.TERT.ZS"),AREA_WB_6ATTRS,Seq!Z$1,FALSE)/100,".")</f>
        <v>.</v>
      </c>
      <c r="FY63" s="27" t="str">
        <f>IFERROR(VLOOKUP(CONCATENATE($C63,".SL.TLF.TERT.ZS"),AREA_WB_6ATTRS,Seq!AA$1,FALSE)/100,".")</f>
        <v>.</v>
      </c>
      <c r="FZ63" s="27" t="str">
        <f>IFERROR(VLOOKUP(CONCATENATE($C63,".SL.TLF.TERT.ZS"),AREA_WB_6ATTRS,Seq!AB$1,FALSE)/100,".")</f>
        <v>.</v>
      </c>
      <c r="GA63" s="27" t="str">
        <f>IFERROR(VLOOKUP(CONCATENATE($C63,".SL.TLF.TERT.ZS"),AREA_WB_6ATTRS,Seq!AC$1,FALSE)/100,".")</f>
        <v>.</v>
      </c>
      <c r="GB63" s="27" t="str">
        <f>IFERROR(VLOOKUP(CONCATENATE($C63,".SL.TLF.TERT.ZS"),AREA_WB_6ATTRS,Seq!AD$1,FALSE)/100,".")</f>
        <v>.</v>
      </c>
      <c r="GC63" s="27" t="str">
        <f>IFERROR(VLOOKUP(CONCATENATE($C63,".SL.TLF.TERT.ZS"),AREA_WB_6ATTRS,Seq!AE$1,FALSE)/100,".")</f>
        <v>.</v>
      </c>
      <c r="GD63" s="27" t="str">
        <f>IFERROR(VLOOKUP(CONCATENATE($C63,".SL.TLF.TERT.ZS"),AREA_WB_6ATTRS,Seq!AF$1,FALSE)/100,".")</f>
        <v>.</v>
      </c>
      <c r="GE63" s="27" t="str">
        <f>IFERROR(VLOOKUP(CONCATENATE($C63,".SL.TLF.TERT.ZS"),AREA_WB_6ATTRS,Seq!AG$1,FALSE)/100,".")</f>
        <v>.</v>
      </c>
      <c r="GF63" s="27" t="str">
        <f>IFERROR(VLOOKUP(CONCATENATE($C63,".SL.TLF.TERT.ZS"),AREA_WB_6ATTRS,Seq!AH$1,FALSE)/100,".")</f>
        <v>.</v>
      </c>
      <c r="GG63" s="27" t="str">
        <f>IFERROR(VLOOKUP(CONCATENATE($C63,".SL.TLF.TERT.ZS"),AREA_WB_6ATTRS,Seq!AI$1,FALSE)/100,".")</f>
        <v>.</v>
      </c>
      <c r="GH63" s="27" t="str">
        <f>IFERROR(VLOOKUP(CONCATENATE($C63,".SL.TLF.TERT.ZS"),AREA_WB_6ATTRS,Seq!AJ$1,FALSE)/100,".")</f>
        <v>.</v>
      </c>
      <c r="GI63" s="27" t="str">
        <f>IFERROR(VLOOKUP(CONCATENATE($C63,".SL.TLF.TERT.ZS"),AREA_WB_6ATTRS,Seq!AK$1,FALSE)/100,".")</f>
        <v>.</v>
      </c>
      <c r="GJ63" s="27" t="str">
        <f>IFERROR(VLOOKUP(CONCATENATE($C63,".SL.TLF.TERT.ZS"),AREA_WB_6ATTRS,Seq!AL$1,FALSE)/100,".")</f>
        <v>.</v>
      </c>
      <c r="GK63" s="27"/>
      <c r="GL63" s="27"/>
      <c r="GM63" s="27" t="str">
        <f t="shared" si="81"/>
        <v>.</v>
      </c>
      <c r="GN63" s="27">
        <f t="shared" si="82"/>
        <v>6.4011279640956468E-6</v>
      </c>
      <c r="GO63" s="27" t="str">
        <f t="shared" si="40"/>
        <v>.</v>
      </c>
      <c r="GP63" s="27"/>
      <c r="GQ63" s="9" t="str">
        <f>IF(VLOOKUP($B63,EM_80!$B$1:$C$201,2,FALSE)&gt;0,VLOOKUP($B63,EM_80!$B$1:$C$201,2,FALSE),".")</f>
        <v>.</v>
      </c>
      <c r="GR63" s="9">
        <f t="shared" si="83"/>
        <v>150</v>
      </c>
      <c r="GS63" s="9" t="str">
        <f t="shared" si="31"/>
        <v>.</v>
      </c>
      <c r="GU63">
        <f t="shared" si="84"/>
        <v>16261487</v>
      </c>
      <c r="GV63">
        <f t="shared" si="85"/>
        <v>23433370</v>
      </c>
      <c r="GW63">
        <f t="shared" si="86"/>
        <v>31440637</v>
      </c>
      <c r="GX63">
        <f t="shared" si="87"/>
        <v>40512682</v>
      </c>
      <c r="GZ63" s="9" t="str">
        <f>IF(ISNA(VLOOKUP($B63,Area_EM_90,Seq!C$1,FALSE)),".",VLOOKUP($B63,Area_EM_90,Seq!C$1,FALSE))</f>
        <v>.</v>
      </c>
      <c r="HA63" s="9" t="str">
        <f>IF(ISNA(VLOOKUP($B63,Area_EM_90,Seq!D$1,FALSE)),".",VLOOKUP($B63,Area_EM_90,Seq!D$1,FALSE))</f>
        <v>.</v>
      </c>
      <c r="HB63" s="9" t="str">
        <f>IF(ISNA(VLOOKUP($B63,Area_EM_90,Seq!E$1,FALSE)),".",VLOOKUP($B63,Area_EM_90,Seq!E$1,FALSE))</f>
        <v>.</v>
      </c>
      <c r="HC63" s="9" t="str">
        <f>IF(ISNA(VLOOKUP($B63,Area_EM_90,Seq!F$1,FALSE)),".",VLOOKUP($B63,Area_EM_90,Seq!F$1,FALSE))</f>
        <v>.</v>
      </c>
      <c r="HD63" s="9" t="str">
        <f>IF(ISNA(VLOOKUP($B63,Area_EM_90,Seq!G$1,FALSE)),".",VLOOKUP($B63,Area_EM_90,Seq!G$1,FALSE))</f>
        <v>.</v>
      </c>
      <c r="HE63" s="9" t="str">
        <f>IF(ISNA(VLOOKUP($B63,Area_EM_90,Seq!H$1,FALSE)),".",VLOOKUP($B63,Area_EM_90,Seq!H$1,FALSE))</f>
        <v>.</v>
      </c>
      <c r="HF63" s="9" t="str">
        <f>IF(ISNA(VLOOKUP($B63,Area_EM_90,Seq!I$1,FALSE)),".",VLOOKUP($B63,Area_EM_90,Seq!I$1,FALSE))</f>
        <v>.</v>
      </c>
      <c r="HG63" s="9" t="str">
        <f>IF(ISNA(VLOOKUP($B63,Area_EM_90,Seq!J$1,FALSE)),".",VLOOKUP($B63,Area_EM_90,Seq!J$1,FALSE))</f>
        <v>.</v>
      </c>
      <c r="HH63" s="9" t="str">
        <f>IF(ISNA(VLOOKUP($B63,Area_EM_00,Seq!C$1,FALSE)),".",VLOOKUP($B63,Area_EM_00,Seq!C$1,FALSE))</f>
        <v>.</v>
      </c>
      <c r="HI63" s="9" t="str">
        <f>IF(ISNA(VLOOKUP($B63,Area_EM_00,Seq!D$1,FALSE)),".",VLOOKUP($B63,Area_EM_00,Seq!D$1,FALSE))</f>
        <v>.</v>
      </c>
      <c r="HJ63" s="9" t="str">
        <f>IF(ISNA(VLOOKUP($B63,Area_EM_00,Seq!E$1,FALSE)),".",VLOOKUP($B63,Area_EM_00,Seq!E$1,FALSE))</f>
        <v>.</v>
      </c>
      <c r="HK63" s="9" t="str">
        <f>IF(ISNA(VLOOKUP($B63,Area_EM_00,Seq!F$1,FALSE)),".",VLOOKUP($B63,Area_EM_00,Seq!F$1,FALSE))</f>
        <v>.</v>
      </c>
      <c r="HL63" s="9" t="str">
        <f>IF(ISNA(VLOOKUP($B63,Area_EM_00,Seq!G$1,FALSE)),".",VLOOKUP($B63,Area_EM_00,Seq!G$1,FALSE))</f>
        <v>.</v>
      </c>
      <c r="HM63" s="9" t="str">
        <f>IF(ISNA(VLOOKUP($B63,Area_EM_00,Seq!H$1,FALSE)),".",VLOOKUP($B63,Area_EM_00,Seq!H$1,FALSE))</f>
        <v>.</v>
      </c>
      <c r="HN63" s="9" t="str">
        <f>IF(ISNA(VLOOKUP($B63,Area_EM_00,Seq!I$1,FALSE)),".",VLOOKUP($B63,Area_EM_00,Seq!I$1,FALSE))</f>
        <v>.</v>
      </c>
      <c r="HO63" s="9" t="str">
        <f>IF(ISNA(VLOOKUP($B63,Area_EM_00,Seq!J$1,FALSE)),".",VLOOKUP($B63,Area_EM_00,Seq!J$1,FALSE))</f>
        <v>.</v>
      </c>
      <c r="HQ63" s="27"/>
      <c r="HR63" s="9">
        <f>IFERROR(VLOOKUP($B63,AREA_EM3_60_00,Seq!E$1,FALSE),".")</f>
        <v>1328</v>
      </c>
      <c r="HS63" s="9">
        <f>IFERROR(VLOOKUP($B63,AREA_EM3_60_00,Seq!F$1,FALSE),".")</f>
        <v>939</v>
      </c>
      <c r="HT63" s="9">
        <f>IFERROR(VLOOKUP($B63,AREA_EM3_60_00,Seq!G$1,FALSE),".")</f>
        <v>30</v>
      </c>
      <c r="HU63" s="9">
        <f>IFERROR(VLOOKUP($B63,AREA_EM3_10,Seq!B$1,FALSE),".")</f>
        <v>0</v>
      </c>
      <c r="HV63" s="9">
        <f t="shared" si="41"/>
        <v>16261487</v>
      </c>
      <c r="HW63" s="9">
        <f t="shared" si="42"/>
        <v>23433370</v>
      </c>
      <c r="HX63" s="9">
        <f t="shared" si="43"/>
        <v>31440637</v>
      </c>
      <c r="HY63" s="9">
        <f t="shared" si="44"/>
        <v>40512682</v>
      </c>
    </row>
    <row r="64" spans="1:233">
      <c r="A64" s="25" t="s">
        <v>2417</v>
      </c>
      <c r="B64" s="26" t="str">
        <f t="shared" si="0"/>
        <v>Liberia</v>
      </c>
      <c r="C64" s="166" t="s">
        <v>1472</v>
      </c>
      <c r="D64" s="27">
        <f>VLOOKUP("CHN.NY.GDP.MKTP.KD",AREA_WB_6ATTRS,Seq!B$1,FALSE)/10000</f>
        <v>18294112.043860689</v>
      </c>
      <c r="E64" s="27">
        <f>VLOOKUP("CHN.NY.GDP.MKTP.KD",AREA_WB_6ATTRS,Seq!C$1,FALSE)/10000</f>
        <v>19245405.87014145</v>
      </c>
      <c r="F64" s="27">
        <f>VLOOKUP("CHN.NY.GDP.MKTP.KD",AREA_WB_6ATTRS,Seq!D$1,FALSE)/10000</f>
        <v>20996737.804324333</v>
      </c>
      <c r="G64" s="27">
        <f>VLOOKUP("CHN.NY.GDP.MKTP.KD",AREA_WB_6ATTRS,Seq!E$1,FALSE)/10000</f>
        <v>23285382.224995762</v>
      </c>
      <c r="H64" s="27">
        <f>VLOOKUP("CHN.NY.GDP.MKTP.KD",AREA_WB_6ATTRS,Seq!F$1,FALSE)/10000</f>
        <v>26824760.323195074</v>
      </c>
      <c r="I64" s="27">
        <f>VLOOKUP("CHN.NY.GDP.MKTP.KD",AREA_WB_6ATTRS,Seq!G$1,FALSE)/10000</f>
        <v>30446102.966826372</v>
      </c>
      <c r="J64" s="27">
        <f>VLOOKUP("CHN.NY.GDP.MKTP.KD",AREA_WB_6ATTRS,Seq!H$1,FALSE)/10000</f>
        <v>33125360.027907111</v>
      </c>
      <c r="K64" s="27">
        <f>VLOOKUP("CHN.NY.GDP.MKTP.KD",AREA_WB_6ATTRS,Seq!I$1,FALSE)/10000</f>
        <v>36967901.791144341</v>
      </c>
      <c r="L64" s="27">
        <f>VLOOKUP("CHN.NY.GDP.MKTP.KD",AREA_WB_6ATTRS,Seq!J$1,FALSE)/10000</f>
        <v>41145274.693543643</v>
      </c>
      <c r="M64" s="27">
        <f>VLOOKUP("CHN.NY.GDP.MKTP.KD",AREA_WB_6ATTRS,Seq!K$1,FALSE)/10000</f>
        <v>42832230.955979005</v>
      </c>
      <c r="N64" s="27">
        <f>VLOOKUP("CHN.NY.GDP.MKTP.KD",AREA_WB_6ATTRS,Seq!L$1,FALSE)/10000</f>
        <v>44459855.73230619</v>
      </c>
      <c r="O64" s="27">
        <f>VLOOKUP("CHN.NY.GDP.MKTP.KD",AREA_WB_6ATTRS,Seq!M$1,FALSE)/10000</f>
        <v>48550162.459678344</v>
      </c>
      <c r="P64" s="27">
        <f>VLOOKUP("CHN.NY.GDP.MKTP.KD",AREA_WB_6ATTRS,Seq!N$1,FALSE)/10000</f>
        <v>55444285.528952621</v>
      </c>
      <c r="Q64" s="27">
        <f>VLOOKUP("CHN.NY.GDP.MKTP.KD",AREA_WB_6ATTRS,Seq!O$1,FALSE)/10000</f>
        <v>63206485.503006078</v>
      </c>
      <c r="R64" s="27">
        <f>VLOOKUP("CHN.NY.GDP.MKTP.KD",AREA_WB_6ATTRS,Seq!P$1,FALSE)/10000</f>
        <v>71486535.103899792</v>
      </c>
      <c r="S64" s="27">
        <f>VLOOKUP("CHN.NY.GDP.MKTP.KD",AREA_WB_6ATTRS,Seq!Q$1,FALSE)/10000</f>
        <v>79278567.430224851</v>
      </c>
      <c r="T64" s="27">
        <f>VLOOKUP("CHN.NY.GDP.MKTP.KD",AREA_WB_6ATTRS,Seq!R$1,FALSE)/10000</f>
        <v>87206424.173247412</v>
      </c>
      <c r="U64" s="27">
        <f>VLOOKUP("CHN.NY.GDP.MKTP.KD",AREA_WB_6ATTRS,Seq!S$1,FALSE)/10000</f>
        <v>95316621.621359423</v>
      </c>
      <c r="V64" s="27">
        <f>VLOOKUP("CHN.NY.GDP.MKTP.KD",AREA_WB_6ATTRS,Seq!T$1,FALSE)/10000</f>
        <v>102751318.10782552</v>
      </c>
      <c r="W64" s="27">
        <f>VLOOKUP("CHN.NY.GDP.MKTP.KD",AREA_WB_6ATTRS,Seq!U$1,FALSE)/10000</f>
        <v>110560418.28402025</v>
      </c>
      <c r="X64" s="27">
        <f>VLOOKUP("CHN.NY.GDP.MKTP.KD",AREA_WB_6ATTRS,Seq!V$1,FALSE)/10000</f>
        <v>119847493.41987793</v>
      </c>
      <c r="Y64" s="27">
        <f>VLOOKUP("CHN.NY.GDP.MKTP.KD",AREA_WB_6ATTRS,Seq!W$1,FALSE)/10000</f>
        <v>129794835.37372778</v>
      </c>
      <c r="Z64" s="27">
        <f>VLOOKUP("CHN.NY.GDP.MKTP.KD",AREA_WB_6ATTRS,Seq!X$1,FALSE)/10000</f>
        <v>141606165.392737</v>
      </c>
      <c r="AA64" s="27">
        <f>VLOOKUP("CHN.NY.GDP.MKTP.KD",AREA_WB_6ATTRS,Seq!Y$1,FALSE)/10000</f>
        <v>155766781.9320105</v>
      </c>
      <c r="AB64" s="27">
        <f>VLOOKUP("CHN.NY.GDP.MKTP.KD",AREA_WB_6ATTRS,Seq!Z$1,FALSE)/10000</f>
        <v>171499226.90714428</v>
      </c>
      <c r="AC64" s="27">
        <f>VLOOKUP("CHN.NY.GDP.MKTP.KD",AREA_WB_6ATTRS,Seq!AA$1,FALSE)/10000</f>
        <v>190878639.54765138</v>
      </c>
      <c r="AD64" s="27">
        <f>VLOOKUP("CHN.NY.GDP.MKTP.KD",AREA_WB_6ATTRS,Seq!AB$1,FALSE)/10000</f>
        <v>215120226.77020231</v>
      </c>
      <c r="AE64" s="27">
        <f>VLOOKUP("CHN.NY.GDP.MKTP.KD",AREA_WB_6ATTRS,Seq!AC$1,FALSE)/10000</f>
        <v>245667298.97157177</v>
      </c>
      <c r="AF64" s="27">
        <f>VLOOKUP("CHN.NY.GDP.MKTP.KD",AREA_WB_6ATTRS,Seq!AD$1,FALSE)/10000</f>
        <v>269251359.67284226</v>
      </c>
      <c r="AG64" s="27">
        <f>VLOOKUP("CHN.NY.GDP.MKTP.KD",AREA_WB_6ATTRS,Seq!AE$1,FALSE)/10000</f>
        <v>294022484.76274431</v>
      </c>
      <c r="AH64" s="27">
        <f>VLOOKUP("CHN.NY.GDP.MKTP.KD",AREA_WB_6ATTRS,Seq!AF$1,FALSE)/10000</f>
        <v>324600823.17806971</v>
      </c>
      <c r="AI64" s="27">
        <f>VLOOKUP("CHN.NY.GDP.MKTP.KD",AREA_WB_6ATTRS,Seq!AG$1,FALSE)/10000</f>
        <v>354139498.08727396</v>
      </c>
      <c r="AJ64" s="27"/>
      <c r="AK64" s="27"/>
      <c r="AL64" s="27"/>
      <c r="AM64" s="27"/>
      <c r="AN64" s="27"/>
      <c r="AO64" s="27"/>
      <c r="AP64" s="27">
        <f>IFERROR(VLOOKUP(CONCATENATE($C64, ".NY.GDP.MKTP.KD"),AREA_WB_6ATTRS,Seq!B$1,FALSE)/10000,".")</f>
        <v>131193.92028836202</v>
      </c>
      <c r="AQ64" s="27">
        <f>IFERROR(VLOOKUP(CONCATENATE($C64, ".NY.GDP.MKTP.KD"),AREA_WB_6ATTRS,Seq!C$1,FALSE)/10000,".")</f>
        <v>128390.63612435892</v>
      </c>
      <c r="AR64" s="27">
        <f>IFERROR(VLOOKUP(CONCATENATE($C64, ".NY.GDP.MKTP.KD"),AREA_WB_6ATTRS,Seq!D$1,FALSE)/10000,".")</f>
        <v>125266.96732425895</v>
      </c>
      <c r="AS64" s="27">
        <f>IFERROR(VLOOKUP(CONCATENATE($C64, ".NY.GDP.MKTP.KD"),AREA_WB_6ATTRS,Seq!E$1,FALSE)/10000,".")</f>
        <v>122890.84096789315</v>
      </c>
      <c r="AT64" s="27">
        <f>IFERROR(VLOOKUP(CONCATENATE($C64, ".NY.GDP.MKTP.KD"),AREA_WB_6ATTRS,Seq!F$1,FALSE)/10000,".")</f>
        <v>120301.14221985627</v>
      </c>
      <c r="AU64" s="27">
        <f>IFERROR(VLOOKUP(CONCATENATE($C64, ".NY.GDP.MKTP.KD"),AREA_WB_6ATTRS,Seq!G$1,FALSE)/10000,".")</f>
        <v>119286.61475009058</v>
      </c>
      <c r="AV64" s="27">
        <f>IFERROR(VLOOKUP(CONCATENATE($C64, ".NY.GDP.MKTP.KD"),AREA_WB_6ATTRS,Seq!H$1,FALSE)/10000,".")</f>
        <v>117284.27263988697</v>
      </c>
      <c r="AW64" s="27">
        <f>IFERROR(VLOOKUP(CONCATENATE($C64, ".NY.GDP.MKTP.KD"),AREA_WB_6ATTRS,Seq!I$1,FALSE)/10000,".")</f>
        <v>116109.55936422037</v>
      </c>
      <c r="AX64" s="27">
        <f>IFERROR(VLOOKUP(CONCATENATE($C64, ".NY.GDP.MKTP.KD"),AREA_WB_6ATTRS,Seq!J$1,FALSE)/10000,".")</f>
        <v>113738.72087168055</v>
      </c>
      <c r="AY64" s="27">
        <f>IFERROR(VLOOKUP(CONCATENATE($C64, ".NY.GDP.MKTP.KD"),AREA_WB_6ATTRS,Seq!K$1,FALSE)/10000,".")</f>
        <v>83406.361779284867</v>
      </c>
      <c r="AZ64" s="27">
        <f>IFERROR(VLOOKUP(CONCATENATE($C64, ".NY.GDP.MKTP.KD"),AREA_WB_6ATTRS,Seq!L$1,FALSE)/10000,".")</f>
        <v>40843.375533967257</v>
      </c>
      <c r="BA64" s="27">
        <f>IFERROR(VLOOKUP(CONCATENATE($C64, ".NY.GDP.MKTP.KD"),AREA_WB_6ATTRS,Seq!M$1,FALSE)/10000,".")</f>
        <v>35033.318874800512</v>
      </c>
      <c r="BB64" s="27">
        <f>IFERROR(VLOOKUP(CONCATENATE($C64, ".NY.GDP.MKTP.KD"),AREA_WB_6ATTRS,Seq!N$1,FALSE)/10000,".")</f>
        <v>22741.64033841974</v>
      </c>
      <c r="BC64" s="27">
        <f>IFERROR(VLOOKUP(CONCATENATE($C64, ".NY.GDP.MKTP.KD"),AREA_WB_6ATTRS,Seq!O$1,FALSE)/10000,".")</f>
        <v>15242.495403558287</v>
      </c>
      <c r="BD64" s="27">
        <f>IFERROR(VLOOKUP(CONCATENATE($C64, ".NY.GDP.MKTP.KD"),AREA_WB_6ATTRS,Seq!P$1,FALSE)/10000,".")</f>
        <v>11925.370235627712</v>
      </c>
      <c r="BE64" s="27">
        <f>IFERROR(VLOOKUP(CONCATENATE($C64, ".NY.GDP.MKTP.KD"),AREA_WB_6ATTRS,Seq!Q$1,FALSE)/10000,".")</f>
        <v>11416.608706804005</v>
      </c>
      <c r="BF64" s="27">
        <f>IFERROR(VLOOKUP(CONCATENATE($C64, ".NY.GDP.MKTP.KD"),AREA_WB_6ATTRS,Seq!R$1,FALSE)/10000,".")</f>
        <v>12800.44006520449</v>
      </c>
      <c r="BG64" s="27">
        <f>IFERROR(VLOOKUP(CONCATENATE($C64, ".NY.GDP.MKTP.KD"),AREA_WB_6ATTRS,Seq!S$1,FALSE)/10000,".")</f>
        <v>26404.723345950442</v>
      </c>
      <c r="BH64" s="27">
        <f>IFERROR(VLOOKUP(CONCATENATE($C64, ".NY.GDP.MKTP.KD"),AREA_WB_6ATTRS,Seq!T$1,FALSE)/10000,".")</f>
        <v>34246.924958670053</v>
      </c>
      <c r="BI64" s="27">
        <f>IFERROR(VLOOKUP(CONCATENATE($C64, ".NY.GDP.MKTP.KD"),AREA_WB_6ATTRS,Seq!U$1,FALSE)/10000,".")</f>
        <v>42089.471715210828</v>
      </c>
      <c r="BJ64" s="27">
        <f>IFERROR(VLOOKUP(CONCATENATE($C64, ".NY.GDP.MKTP.KD"),AREA_WB_6ATTRS,Seq!V$1,FALSE)/10000,".")</f>
        <v>52906.464666383014</v>
      </c>
      <c r="BK64" s="27">
        <f>IFERROR(VLOOKUP(CONCATENATE($C64, ".NY.GDP.MKTP.KD"),AREA_WB_6ATTRS,Seq!W$1,FALSE)/10000,".")</f>
        <v>64596.598676064517</v>
      </c>
      <c r="BL64" s="27">
        <f>IFERROR(VLOOKUP(CONCATENATE($C64, ".NY.GDP.MKTP.KD"),AREA_WB_6ATTRS,Seq!X$1,FALSE)/10000,".")</f>
        <v>85198.117920999182</v>
      </c>
      <c r="BM64" s="27">
        <f>IFERROR(VLOOKUP(CONCATENATE($C64, ".NY.GDP.MKTP.KD"),AREA_WB_6ATTRS,Seq!Y$1,FALSE)/10000,".")</f>
        <v>57225.778209746597</v>
      </c>
      <c r="BN64" s="27">
        <f>IFERROR(VLOOKUP(CONCATENATE($C64, ".NY.GDP.MKTP.KD"),AREA_WB_6ATTRS,Seq!Z$1,FALSE)/10000,".")</f>
        <v>54301.660624829434</v>
      </c>
      <c r="BO64" s="27">
        <f>IFERROR(VLOOKUP(CONCATENATE($C64, ".NY.GDP.MKTP.KD"),AREA_WB_6ATTRS,Seq!AA$1,FALSE)/10000,".")</f>
        <v>59450.19502123673</v>
      </c>
      <c r="BP64" s="27">
        <f>IFERROR(VLOOKUP(CONCATENATE($C64, ".NY.GDP.MKTP.KD"),AREA_WB_6ATTRS,Seq!AB$1,FALSE)/10000,".")</f>
        <v>65263.970930625605</v>
      </c>
      <c r="BQ64" s="27">
        <f>IFERROR(VLOOKUP(CONCATENATE($C64, ".NY.GDP.MKTP.KD"),AREA_WB_6ATTRS,Seq!AC$1,FALSE)/10000,".")</f>
        <v>75502.624068348741</v>
      </c>
      <c r="BR64" s="27">
        <f>IFERROR(VLOOKUP(CONCATENATE($C64, ".NY.GDP.MKTP.KD"),AREA_WB_6ATTRS,Seq!AD$1,FALSE)/10000,".")</f>
        <v>83454.639320172209</v>
      </c>
      <c r="BS64" s="27">
        <f>IFERROR(VLOOKUP(CONCATENATE($C64, ".NY.GDP.MKTP.KD"),AREA_WB_6ATTRS,Seq!AE$1,FALSE)/10000,".")</f>
        <v>94355.844142229776</v>
      </c>
      <c r="BT64" s="27">
        <f>IFERROR(VLOOKUP(CONCATENATE($C64, ".NY.GDP.MKTP.KD"),AREA_WB_6ATTRS,Seq!AF$1,FALSE)/10000,".")</f>
        <v>104065.31985971503</v>
      </c>
      <c r="BU64" s="27">
        <f>IFERROR(VLOOKUP(CONCATENATE($C64, ".NY.GDP.MKTP.KD"),AREA_WB_6ATTRS,Seq!AG$1,FALSE)/10000,".")</f>
        <v>112892.98892159622</v>
      </c>
      <c r="BV64" s="27"/>
      <c r="BW64" s="27"/>
      <c r="BX64" s="27"/>
      <c r="BY64" s="27"/>
      <c r="BZ64" s="27"/>
      <c r="CA64" s="27"/>
      <c r="CB64" s="27"/>
      <c r="CC64" s="27">
        <f>CNPop!A$48</f>
        <v>5.0000000000000001E-3</v>
      </c>
      <c r="CD64" s="27">
        <f>CNPop!B$48</f>
        <v>6.0000000000000001E-3</v>
      </c>
      <c r="CE64" s="27">
        <f>CNPop!C$48</f>
        <v>6.0000000000000001E-3</v>
      </c>
      <c r="CF64" s="27">
        <f>CNPop!D$48</f>
        <v>7.0000000000000001E-3</v>
      </c>
      <c r="CG64" s="27">
        <f>CNPop!E$48</f>
        <v>7.0000000000000001E-3</v>
      </c>
      <c r="CH64" s="27">
        <f>CNPop!F$48</f>
        <v>8.0000000000000002E-3</v>
      </c>
      <c r="CI64" s="27">
        <f>CNPop!G$48</f>
        <v>8.9999999999999993E-3</v>
      </c>
      <c r="CJ64" s="27">
        <f>CNPop!H$48</f>
        <v>0.01</v>
      </c>
      <c r="CK64" s="27">
        <f>CNPop!I$48</f>
        <v>1.0999999999999999E-2</v>
      </c>
      <c r="CL64" s="27">
        <f>CNPop!J$48</f>
        <v>1.2E-2</v>
      </c>
      <c r="CM64" s="27">
        <f>CNPop!K$48</f>
        <v>1.4E-2</v>
      </c>
      <c r="CN64" s="27">
        <f>CNPop!L$48</f>
        <v>1.6E-2</v>
      </c>
      <c r="CO64" s="27">
        <f>CNPop!M$48</f>
        <v>1.7000000000000001E-2</v>
      </c>
      <c r="CP64" s="27">
        <f>CNPop!N$48</f>
        <v>1.9E-2</v>
      </c>
      <c r="CQ64" s="27">
        <f>CNPop!O$48</f>
        <v>2.1000000000000001E-2</v>
      </c>
      <c r="CR64" s="27">
        <f>CNPop!P$48</f>
        <v>2.3E-2</v>
      </c>
      <c r="CS64" s="27">
        <f>CNPop!Q$48</f>
        <v>2.5999999999999999E-2</v>
      </c>
      <c r="CT64" s="27">
        <f>CNPop!R$48</f>
        <v>2.8000000000000001E-2</v>
      </c>
      <c r="CU64" s="27">
        <f>CNPop!S$48</f>
        <v>0.03</v>
      </c>
      <c r="CV64" s="27">
        <f>CNPop!T$48</f>
        <v>3.3000000000000002E-2</v>
      </c>
      <c r="CW64" s="27">
        <f>CNPop!U$48</f>
        <v>3.5999999999999997E-2</v>
      </c>
      <c r="CX64" s="27">
        <f>CNPop!V$48</f>
        <v>3.9E-2</v>
      </c>
      <c r="CY64" s="27">
        <f>CNPop!W$48</f>
        <v>4.2000000000000003E-2</v>
      </c>
      <c r="CZ64" s="27">
        <f>CNPop!X$48</f>
        <v>4.4999999999999998E-2</v>
      </c>
      <c r="DA64" s="27">
        <f>CNPop!Y$48</f>
        <v>4.9000000000000002E-2</v>
      </c>
      <c r="DB64" s="27">
        <f>CNPop!Z$48</f>
        <v>5.1999999999999998E-2</v>
      </c>
      <c r="DC64" s="27">
        <f>CNPop!AA$48</f>
        <v>5.6000000000000001E-2</v>
      </c>
      <c r="DD64" s="27">
        <f>CNPop!AB$48</f>
        <v>0.06</v>
      </c>
      <c r="DE64" s="27">
        <f>CNPop!AC$48</f>
        <v>6.3E-2</v>
      </c>
      <c r="DF64" s="27">
        <f>CNPop!AD$48</f>
        <v>6.8000000000000005E-2</v>
      </c>
      <c r="DG64" s="27">
        <f>CNPop!AE$48</f>
        <v>7.1999999999999995E-2</v>
      </c>
      <c r="DH64" s="27">
        <f>CNPop!AF$48</f>
        <v>7.5999999999999998E-2</v>
      </c>
      <c r="DI64" s="27">
        <f>CNPop!AG$48</f>
        <v>8.1000000000000003E-2</v>
      </c>
      <c r="DJ64" s="27">
        <f>CNPop!AH$48</f>
        <v>8.5000000000000006E-2</v>
      </c>
      <c r="DK64" s="27">
        <f>CNPop!AI$48</f>
        <v>0.09</v>
      </c>
      <c r="DL64" s="27">
        <f>CNPop!AJ$48</f>
        <v>9.5000000000000001E-2</v>
      </c>
      <c r="DM64" s="27">
        <f>CNPop!AK$48</f>
        <v>0.1</v>
      </c>
      <c r="DN64" s="27"/>
      <c r="DO64" s="27" t="str">
        <f t="shared" si="54"/>
        <v>.</v>
      </c>
      <c r="DP64" s="27" t="str">
        <f t="shared" si="55"/>
        <v>.</v>
      </c>
      <c r="DQ64" s="27" t="str">
        <f t="shared" si="56"/>
        <v>.</v>
      </c>
      <c r="DR64" s="27" t="str">
        <f t="shared" si="57"/>
        <v>.</v>
      </c>
      <c r="DS64" s="27" t="str">
        <f t="shared" si="58"/>
        <v>.</v>
      </c>
      <c r="DT64" s="27" t="str">
        <f t="shared" si="59"/>
        <v>.</v>
      </c>
      <c r="DU64" s="27" t="str">
        <f t="shared" si="60"/>
        <v>.</v>
      </c>
      <c r="DV64" s="27" t="str">
        <f t="shared" si="61"/>
        <v>.</v>
      </c>
      <c r="DW64" s="27" t="str">
        <f t="shared" si="62"/>
        <v>.</v>
      </c>
      <c r="DX64" s="27" t="str">
        <f t="shared" si="63"/>
        <v>.</v>
      </c>
      <c r="DY64" s="27" t="str">
        <f t="shared" si="64"/>
        <v>.</v>
      </c>
      <c r="DZ64" s="27" t="str">
        <f t="shared" si="65"/>
        <v>.</v>
      </c>
      <c r="EA64" s="27" t="str">
        <f t="shared" si="66"/>
        <v>.</v>
      </c>
      <c r="EB64" s="27" t="str">
        <f t="shared" si="67"/>
        <v>.</v>
      </c>
      <c r="EC64" s="27" t="str">
        <f t="shared" si="68"/>
        <v>.</v>
      </c>
      <c r="ED64" s="27" t="str">
        <f t="shared" si="69"/>
        <v>.</v>
      </c>
      <c r="EE64" s="27" t="str">
        <f t="shared" si="70"/>
        <v>.</v>
      </c>
      <c r="EF64" s="27" t="str">
        <f t="shared" si="71"/>
        <v>.</v>
      </c>
      <c r="EG64" s="27" t="str">
        <f t="shared" si="72"/>
        <v>.</v>
      </c>
      <c r="EH64" s="27" t="str">
        <f t="shared" si="73"/>
        <v>.</v>
      </c>
      <c r="EI64" s="27" t="str">
        <f t="shared" si="74"/>
        <v>.</v>
      </c>
      <c r="EJ64" s="27" t="str">
        <f t="shared" si="75"/>
        <v>.</v>
      </c>
      <c r="EK64" s="27" t="str">
        <f t="shared" si="76"/>
        <v>.</v>
      </c>
      <c r="EL64" s="27" t="str">
        <f t="shared" si="77"/>
        <v>.</v>
      </c>
      <c r="EM64" s="27" t="str">
        <f t="shared" si="78"/>
        <v>.</v>
      </c>
      <c r="EN64" s="27" t="str">
        <f t="shared" si="79"/>
        <v>.</v>
      </c>
      <c r="EO64" s="27" t="str">
        <f t="shared" si="80"/>
        <v>.</v>
      </c>
      <c r="EP64" s="27" t="str">
        <f t="shared" si="37"/>
        <v>.</v>
      </c>
      <c r="EQ64" s="27" t="str">
        <f t="shared" si="38"/>
        <v>.</v>
      </c>
      <c r="ER64" s="27" t="str">
        <f t="shared" si="91"/>
        <v>.</v>
      </c>
      <c r="ES64" s="27" t="str">
        <f t="shared" si="91"/>
        <v>.</v>
      </c>
      <c r="ET64" s="27" t="str">
        <f t="shared" si="91"/>
        <v>.</v>
      </c>
      <c r="EU64" s="27"/>
      <c r="EV64" s="27"/>
      <c r="EW64" s="27"/>
      <c r="EX64" s="27"/>
      <c r="EY64" s="27"/>
      <c r="EZ64" s="27" t="str">
        <f>IFERROR(VLOOKUP(CONCATENATE($C64,".SL.TLF.TERT.ZS"),AREA_WB_6ATTRS,Seq!B$1,FALSE)/100,".")</f>
        <v>.</v>
      </c>
      <c r="FA64" s="27" t="str">
        <f>IFERROR(VLOOKUP(CONCATENATE($C64,".SL.TLF.TERT.ZS"),AREA_WB_6ATTRS,Seq!C$1,FALSE)/100,".")</f>
        <v>.</v>
      </c>
      <c r="FB64" s="27" t="str">
        <f>IFERROR(VLOOKUP(CONCATENATE($C64,".SL.TLF.TERT.ZS"),AREA_WB_6ATTRS,Seq!D$1,FALSE)/100,".")</f>
        <v>.</v>
      </c>
      <c r="FC64" s="27" t="str">
        <f>IFERROR(VLOOKUP(CONCATENATE($C64,".SL.TLF.TERT.ZS"),AREA_WB_6ATTRS,Seq!E$1,FALSE)/100,".")</f>
        <v>.</v>
      </c>
      <c r="FD64" s="27" t="str">
        <f>IFERROR(VLOOKUP(CONCATENATE($C64,".SL.TLF.TERT.ZS"),AREA_WB_6ATTRS,Seq!F$1,FALSE)/100,".")</f>
        <v>.</v>
      </c>
      <c r="FE64" s="27" t="str">
        <f>IFERROR(VLOOKUP(CONCATENATE($C64,".SL.TLF.TERT.ZS"),AREA_WB_6ATTRS,Seq!G$1,FALSE)/100,".")</f>
        <v>.</v>
      </c>
      <c r="FF64" s="27" t="str">
        <f>IFERROR(VLOOKUP(CONCATENATE($C64,".SL.TLF.TERT.ZS"),AREA_WB_6ATTRS,Seq!H$1,FALSE)/100,".")</f>
        <v>.</v>
      </c>
      <c r="FG64" s="27" t="str">
        <f>IFERROR(VLOOKUP(CONCATENATE($C64,".SL.TLF.TERT.ZS"),AREA_WB_6ATTRS,Seq!I$1,FALSE)/100,".")</f>
        <v>.</v>
      </c>
      <c r="FH64" s="27" t="str">
        <f>IFERROR(VLOOKUP(CONCATENATE($C64,".SL.TLF.TERT.ZS"),AREA_WB_6ATTRS,Seq!J$1,FALSE)/100,".")</f>
        <v>.</v>
      </c>
      <c r="FI64" s="27" t="str">
        <f>IFERROR(VLOOKUP(CONCATENATE($C64,".SL.TLF.TERT.ZS"),AREA_WB_6ATTRS,Seq!K$1,FALSE)/100,".")</f>
        <v>.</v>
      </c>
      <c r="FJ64" s="27" t="str">
        <f>IFERROR(VLOOKUP(CONCATENATE($C64,".SL.TLF.TERT.ZS"),AREA_WB_6ATTRS,Seq!L$1,FALSE)/100,".")</f>
        <v>.</v>
      </c>
      <c r="FK64" s="27" t="str">
        <f>IFERROR(VLOOKUP(CONCATENATE($C64,".SL.TLF.TERT.ZS"),AREA_WB_6ATTRS,Seq!M$1,FALSE)/100,".")</f>
        <v>.</v>
      </c>
      <c r="FL64" s="27" t="str">
        <f>IFERROR(VLOOKUP(CONCATENATE($C64,".SL.TLF.TERT.ZS"),AREA_WB_6ATTRS,Seq!N$1,FALSE)/100,".")</f>
        <v>.</v>
      </c>
      <c r="FM64" s="27" t="str">
        <f>IFERROR(VLOOKUP(CONCATENATE($C64,".SL.TLF.TERT.ZS"),AREA_WB_6ATTRS,Seq!O$1,FALSE)/100,".")</f>
        <v>.</v>
      </c>
      <c r="FN64" s="27" t="str">
        <f>IFERROR(VLOOKUP(CONCATENATE($C64,".SL.TLF.TERT.ZS"),AREA_WB_6ATTRS,Seq!P$1,FALSE)/100,".")</f>
        <v>.</v>
      </c>
      <c r="FO64" s="27" t="str">
        <f>IFERROR(VLOOKUP(CONCATENATE($C64,".SL.TLF.TERT.ZS"),AREA_WB_6ATTRS,Seq!Q$1,FALSE)/100,".")</f>
        <v>.</v>
      </c>
      <c r="FP64" s="27" t="str">
        <f>IFERROR(VLOOKUP(CONCATENATE($C64,".SL.TLF.TERT.ZS"),AREA_WB_6ATTRS,Seq!R$1,FALSE)/100,".")</f>
        <v>.</v>
      </c>
      <c r="FQ64" s="27" t="str">
        <f>IFERROR(VLOOKUP(CONCATENATE($C64,".SL.TLF.TERT.ZS"),AREA_WB_6ATTRS,Seq!S$1,FALSE)/100,".")</f>
        <v>.</v>
      </c>
      <c r="FR64" s="27" t="str">
        <f>IFERROR(VLOOKUP(CONCATENATE($C64,".SL.TLF.TERT.ZS"),AREA_WB_6ATTRS,Seq!T$1,FALSE)/100,".")</f>
        <v>.</v>
      </c>
      <c r="FS64" s="27" t="str">
        <f>IFERROR(VLOOKUP(CONCATENATE($C64,".SL.TLF.TERT.ZS"),AREA_WB_6ATTRS,Seq!U$1,FALSE)/100,".")</f>
        <v>.</v>
      </c>
      <c r="FT64" s="27" t="str">
        <f>IFERROR(VLOOKUP(CONCATENATE($C64,".SL.TLF.TERT.ZS"),AREA_WB_6ATTRS,Seq!V$1,FALSE)/100,".")</f>
        <v>.</v>
      </c>
      <c r="FU64" s="27" t="str">
        <f>IFERROR(VLOOKUP(CONCATENATE($C64,".SL.TLF.TERT.ZS"),AREA_WB_6ATTRS,Seq!W$1,FALSE)/100,".")</f>
        <v>.</v>
      </c>
      <c r="FV64" s="27" t="str">
        <f>IFERROR(VLOOKUP(CONCATENATE($C64,".SL.TLF.TERT.ZS"),AREA_WB_6ATTRS,Seq!X$1,FALSE)/100,".")</f>
        <v>.</v>
      </c>
      <c r="FW64" s="27" t="str">
        <f>IFERROR(VLOOKUP(CONCATENATE($C64,".SL.TLF.TERT.ZS"),AREA_WB_6ATTRS,Seq!Y$1,FALSE)/100,".")</f>
        <v>.</v>
      </c>
      <c r="FX64" s="27" t="str">
        <f>IFERROR(VLOOKUP(CONCATENATE($C64,".SL.TLF.TERT.ZS"),AREA_WB_6ATTRS,Seq!Z$1,FALSE)/100,".")</f>
        <v>.</v>
      </c>
      <c r="FY64" s="27" t="str">
        <f>IFERROR(VLOOKUP(CONCATENATE($C64,".SL.TLF.TERT.ZS"),AREA_WB_6ATTRS,Seq!AA$1,FALSE)/100,".")</f>
        <v>.</v>
      </c>
      <c r="FZ64" s="27" t="str">
        <f>IFERROR(VLOOKUP(CONCATENATE($C64,".SL.TLF.TERT.ZS"),AREA_WB_6ATTRS,Seq!AB$1,FALSE)/100,".")</f>
        <v>.</v>
      </c>
      <c r="GA64" s="27" t="str">
        <f>IFERROR(VLOOKUP(CONCATENATE($C64,".SL.TLF.TERT.ZS"),AREA_WB_6ATTRS,Seq!AC$1,FALSE)/100,".")</f>
        <v>.</v>
      </c>
      <c r="GB64" s="27" t="str">
        <f>IFERROR(VLOOKUP(CONCATENATE($C64,".SL.TLF.TERT.ZS"),AREA_WB_6ATTRS,Seq!AD$1,FALSE)/100,".")</f>
        <v>.</v>
      </c>
      <c r="GC64" s="27" t="str">
        <f>IFERROR(VLOOKUP(CONCATENATE($C64,".SL.TLF.TERT.ZS"),AREA_WB_6ATTRS,Seq!AE$1,FALSE)/100,".")</f>
        <v>.</v>
      </c>
      <c r="GD64" s="27" t="str">
        <f>IFERROR(VLOOKUP(CONCATENATE($C64,".SL.TLF.TERT.ZS"),AREA_WB_6ATTRS,Seq!AF$1,FALSE)/100,".")</f>
        <v>.</v>
      </c>
      <c r="GE64" s="27" t="str">
        <f>IFERROR(VLOOKUP(CONCATENATE($C64,".SL.TLF.TERT.ZS"),AREA_WB_6ATTRS,Seq!AG$1,FALSE)/100,".")</f>
        <v>.</v>
      </c>
      <c r="GF64" s="27" t="str">
        <f>IFERROR(VLOOKUP(CONCATENATE($C64,".SL.TLF.TERT.ZS"),AREA_WB_6ATTRS,Seq!AH$1,FALSE)/100,".")</f>
        <v>.</v>
      </c>
      <c r="GG64" s="27" t="str">
        <f>IFERROR(VLOOKUP(CONCATENATE($C64,".SL.TLF.TERT.ZS"),AREA_WB_6ATTRS,Seq!AI$1,FALSE)/100,".")</f>
        <v>.</v>
      </c>
      <c r="GH64" s="27" t="str">
        <f>IFERROR(VLOOKUP(CONCATENATE($C64,".SL.TLF.TERT.ZS"),AREA_WB_6ATTRS,Seq!AJ$1,FALSE)/100,".")</f>
        <v>.</v>
      </c>
      <c r="GI64" s="27" t="str">
        <f>IFERROR(VLOOKUP(CONCATENATE($C64,".SL.TLF.TERT.ZS"),AREA_WB_6ATTRS,Seq!AK$1,FALSE)/100,".")</f>
        <v>.</v>
      </c>
      <c r="GJ64" s="27" t="str">
        <f>IFERROR(VLOOKUP(CONCATENATE($C64,".SL.TLF.TERT.ZS"),AREA_WB_6ATTRS,Seq!AL$1,FALSE)/100,".")</f>
        <v>.</v>
      </c>
      <c r="GK64" s="27"/>
      <c r="GL64" s="27"/>
      <c r="GM64" s="27" t="str">
        <f t="shared" si="81"/>
        <v>.</v>
      </c>
      <c r="GN64" s="27" t="str">
        <f t="shared" si="82"/>
        <v>.</v>
      </c>
      <c r="GO64" s="27" t="str">
        <f t="shared" si="40"/>
        <v>.</v>
      </c>
      <c r="GP64" s="27"/>
      <c r="GQ64" s="9" t="str">
        <f>IF(VLOOKUP($B64,EM_80!$B$1:$C$201,2,FALSE)&gt;0,VLOOKUP($B64,EM_80!$B$1:$C$201,2,FALSE),".")</f>
        <v>.</v>
      </c>
      <c r="GR64" s="9" t="str">
        <f t="shared" si="83"/>
        <v>.</v>
      </c>
      <c r="GS64" s="9" t="str">
        <f t="shared" si="31"/>
        <v>.</v>
      </c>
      <c r="GU64">
        <f t="shared" si="84"/>
        <v>1909870</v>
      </c>
      <c r="GV64">
        <f t="shared" si="85"/>
        <v>2166878</v>
      </c>
      <c r="GW64">
        <f t="shared" si="86"/>
        <v>2824427</v>
      </c>
      <c r="GX64">
        <f t="shared" si="87"/>
        <v>3994122</v>
      </c>
      <c r="GZ64" s="9" t="str">
        <f>IF(ISNA(VLOOKUP($B64,Area_EM_90,Seq!C$1,FALSE)),".",VLOOKUP($B64,Area_EM_90,Seq!C$1,FALSE))</f>
        <v>.</v>
      </c>
      <c r="HA64" s="9" t="str">
        <f>IF(ISNA(VLOOKUP($B64,Area_EM_90,Seq!D$1,FALSE)),".",VLOOKUP($B64,Area_EM_90,Seq!D$1,FALSE))</f>
        <v>.</v>
      </c>
      <c r="HB64" s="9" t="str">
        <f>IF(ISNA(VLOOKUP($B64,Area_EM_90,Seq!E$1,FALSE)),".",VLOOKUP($B64,Area_EM_90,Seq!E$1,FALSE))</f>
        <v>.</v>
      </c>
      <c r="HC64" s="9" t="str">
        <f>IF(ISNA(VLOOKUP($B64,Area_EM_90,Seq!F$1,FALSE)),".",VLOOKUP($B64,Area_EM_90,Seq!F$1,FALSE))</f>
        <v>.</v>
      </c>
      <c r="HD64" s="9" t="str">
        <f>IF(ISNA(VLOOKUP($B64,Area_EM_90,Seq!G$1,FALSE)),".",VLOOKUP($B64,Area_EM_90,Seq!G$1,FALSE))</f>
        <v>.</v>
      </c>
      <c r="HE64" s="9" t="str">
        <f>IF(ISNA(VLOOKUP($B64,Area_EM_90,Seq!H$1,FALSE)),".",VLOOKUP($B64,Area_EM_90,Seq!H$1,FALSE))</f>
        <v>.</v>
      </c>
      <c r="HF64" s="9" t="str">
        <f>IF(ISNA(VLOOKUP($B64,Area_EM_90,Seq!I$1,FALSE)),".",VLOOKUP($B64,Area_EM_90,Seq!I$1,FALSE))</f>
        <v>.</v>
      </c>
      <c r="HG64" s="9" t="str">
        <f>IF(ISNA(VLOOKUP($B64,Area_EM_90,Seq!J$1,FALSE)),".",VLOOKUP($B64,Area_EM_90,Seq!J$1,FALSE))</f>
        <v>.</v>
      </c>
      <c r="HH64" s="9" t="str">
        <f>IF(ISNA(VLOOKUP($B64,Area_EM_00,Seq!C$1,FALSE)),".",VLOOKUP($B64,Area_EM_00,Seq!C$1,FALSE))</f>
        <v>.</v>
      </c>
      <c r="HI64" s="9" t="str">
        <f>IF(ISNA(VLOOKUP($B64,Area_EM_00,Seq!D$1,FALSE)),".",VLOOKUP($B64,Area_EM_00,Seq!D$1,FALSE))</f>
        <v>.</v>
      </c>
      <c r="HJ64" s="9" t="str">
        <f>IF(ISNA(VLOOKUP($B64,Area_EM_00,Seq!E$1,FALSE)),".",VLOOKUP($B64,Area_EM_00,Seq!E$1,FALSE))</f>
        <v>.</v>
      </c>
      <c r="HK64" s="9" t="str">
        <f>IF(ISNA(VLOOKUP($B64,Area_EM_00,Seq!F$1,FALSE)),".",VLOOKUP($B64,Area_EM_00,Seq!F$1,FALSE))</f>
        <v>.</v>
      </c>
      <c r="HL64" s="9" t="str">
        <f>IF(ISNA(VLOOKUP($B64,Area_EM_00,Seq!G$1,FALSE)),".",VLOOKUP($B64,Area_EM_00,Seq!G$1,FALSE))</f>
        <v>.</v>
      </c>
      <c r="HM64" s="9" t="str">
        <f>IF(ISNA(VLOOKUP($B64,Area_EM_00,Seq!H$1,FALSE)),".",VLOOKUP($B64,Area_EM_00,Seq!H$1,FALSE))</f>
        <v>.</v>
      </c>
      <c r="HN64" s="9" t="str">
        <f>IF(ISNA(VLOOKUP($B64,Area_EM_00,Seq!I$1,FALSE)),".",VLOOKUP($B64,Area_EM_00,Seq!I$1,FALSE))</f>
        <v>.</v>
      </c>
      <c r="HO64" s="9" t="str">
        <f>IF(ISNA(VLOOKUP($B64,Area_EM_00,Seq!J$1,FALSE)),".",VLOOKUP($B64,Area_EM_00,Seq!J$1,FALSE))</f>
        <v>.</v>
      </c>
      <c r="HQ64" s="27"/>
      <c r="HR64" s="9">
        <f>IFERROR(VLOOKUP($B64,AREA_EM3_60_00,Seq!E$1,FALSE),".")</f>
        <v>28</v>
      </c>
      <c r="HS64" s="9">
        <f>IFERROR(VLOOKUP($B64,AREA_EM3_60_00,Seq!F$1,FALSE),".")</f>
        <v>28</v>
      </c>
      <c r="HT64" s="9">
        <f>IFERROR(VLOOKUP($B64,AREA_EM3_60_00,Seq!G$1,FALSE),".")</f>
        <v>27</v>
      </c>
      <c r="HU64" s="9">
        <f>IFERROR(VLOOKUP($B64,AREA_EM3_10,Seq!B$1,FALSE),".")</f>
        <v>0</v>
      </c>
      <c r="HV64" s="9">
        <f t="shared" si="41"/>
        <v>1909870</v>
      </c>
      <c r="HW64" s="9">
        <f t="shared" si="42"/>
        <v>2166878</v>
      </c>
      <c r="HX64" s="9">
        <f t="shared" si="43"/>
        <v>2824427</v>
      </c>
      <c r="HY64" s="9">
        <f t="shared" si="44"/>
        <v>3994122</v>
      </c>
    </row>
    <row r="65" spans="1:233">
      <c r="A65" s="25" t="s">
        <v>2422</v>
      </c>
      <c r="B65" s="26" t="str">
        <f t="shared" si="0"/>
        <v>LibyanArabJm</v>
      </c>
      <c r="C65" s="166" t="s">
        <v>1473</v>
      </c>
      <c r="D65" s="27">
        <f>VLOOKUP("CHN.NY.GDP.MKTP.KD",AREA_WB_6ATTRS,Seq!B$1,FALSE)/10000</f>
        <v>18294112.043860689</v>
      </c>
      <c r="E65" s="27">
        <f>VLOOKUP("CHN.NY.GDP.MKTP.KD",AREA_WB_6ATTRS,Seq!C$1,FALSE)/10000</f>
        <v>19245405.87014145</v>
      </c>
      <c r="F65" s="27">
        <f>VLOOKUP("CHN.NY.GDP.MKTP.KD",AREA_WB_6ATTRS,Seq!D$1,FALSE)/10000</f>
        <v>20996737.804324333</v>
      </c>
      <c r="G65" s="27">
        <f>VLOOKUP("CHN.NY.GDP.MKTP.KD",AREA_WB_6ATTRS,Seq!E$1,FALSE)/10000</f>
        <v>23285382.224995762</v>
      </c>
      <c r="H65" s="27">
        <f>VLOOKUP("CHN.NY.GDP.MKTP.KD",AREA_WB_6ATTRS,Seq!F$1,FALSE)/10000</f>
        <v>26824760.323195074</v>
      </c>
      <c r="I65" s="27">
        <f>VLOOKUP("CHN.NY.GDP.MKTP.KD",AREA_WB_6ATTRS,Seq!G$1,FALSE)/10000</f>
        <v>30446102.966826372</v>
      </c>
      <c r="J65" s="27">
        <f>VLOOKUP("CHN.NY.GDP.MKTP.KD",AREA_WB_6ATTRS,Seq!H$1,FALSE)/10000</f>
        <v>33125360.027907111</v>
      </c>
      <c r="K65" s="27">
        <f>VLOOKUP("CHN.NY.GDP.MKTP.KD",AREA_WB_6ATTRS,Seq!I$1,FALSE)/10000</f>
        <v>36967901.791144341</v>
      </c>
      <c r="L65" s="27">
        <f>VLOOKUP("CHN.NY.GDP.MKTP.KD",AREA_WB_6ATTRS,Seq!J$1,FALSE)/10000</f>
        <v>41145274.693543643</v>
      </c>
      <c r="M65" s="27">
        <f>VLOOKUP("CHN.NY.GDP.MKTP.KD",AREA_WB_6ATTRS,Seq!K$1,FALSE)/10000</f>
        <v>42832230.955979005</v>
      </c>
      <c r="N65" s="27">
        <f>VLOOKUP("CHN.NY.GDP.MKTP.KD",AREA_WB_6ATTRS,Seq!L$1,FALSE)/10000</f>
        <v>44459855.73230619</v>
      </c>
      <c r="O65" s="27">
        <f>VLOOKUP("CHN.NY.GDP.MKTP.KD",AREA_WB_6ATTRS,Seq!M$1,FALSE)/10000</f>
        <v>48550162.459678344</v>
      </c>
      <c r="P65" s="27">
        <f>VLOOKUP("CHN.NY.GDP.MKTP.KD",AREA_WB_6ATTRS,Seq!N$1,FALSE)/10000</f>
        <v>55444285.528952621</v>
      </c>
      <c r="Q65" s="27">
        <f>VLOOKUP("CHN.NY.GDP.MKTP.KD",AREA_WB_6ATTRS,Seq!O$1,FALSE)/10000</f>
        <v>63206485.503006078</v>
      </c>
      <c r="R65" s="27">
        <f>VLOOKUP("CHN.NY.GDP.MKTP.KD",AREA_WB_6ATTRS,Seq!P$1,FALSE)/10000</f>
        <v>71486535.103899792</v>
      </c>
      <c r="S65" s="27">
        <f>VLOOKUP("CHN.NY.GDP.MKTP.KD",AREA_WB_6ATTRS,Seq!Q$1,FALSE)/10000</f>
        <v>79278567.430224851</v>
      </c>
      <c r="T65" s="27">
        <f>VLOOKUP("CHN.NY.GDP.MKTP.KD",AREA_WB_6ATTRS,Seq!R$1,FALSE)/10000</f>
        <v>87206424.173247412</v>
      </c>
      <c r="U65" s="27">
        <f>VLOOKUP("CHN.NY.GDP.MKTP.KD",AREA_WB_6ATTRS,Seq!S$1,FALSE)/10000</f>
        <v>95316621.621359423</v>
      </c>
      <c r="V65" s="27">
        <f>VLOOKUP("CHN.NY.GDP.MKTP.KD",AREA_WB_6ATTRS,Seq!T$1,FALSE)/10000</f>
        <v>102751318.10782552</v>
      </c>
      <c r="W65" s="27">
        <f>VLOOKUP("CHN.NY.GDP.MKTP.KD",AREA_WB_6ATTRS,Seq!U$1,FALSE)/10000</f>
        <v>110560418.28402025</v>
      </c>
      <c r="X65" s="27">
        <f>VLOOKUP("CHN.NY.GDP.MKTP.KD",AREA_WB_6ATTRS,Seq!V$1,FALSE)/10000</f>
        <v>119847493.41987793</v>
      </c>
      <c r="Y65" s="27">
        <f>VLOOKUP("CHN.NY.GDP.MKTP.KD",AREA_WB_6ATTRS,Seq!W$1,FALSE)/10000</f>
        <v>129794835.37372778</v>
      </c>
      <c r="Z65" s="27">
        <f>VLOOKUP("CHN.NY.GDP.MKTP.KD",AREA_WB_6ATTRS,Seq!X$1,FALSE)/10000</f>
        <v>141606165.392737</v>
      </c>
      <c r="AA65" s="27">
        <f>VLOOKUP("CHN.NY.GDP.MKTP.KD",AREA_WB_6ATTRS,Seq!Y$1,FALSE)/10000</f>
        <v>155766781.9320105</v>
      </c>
      <c r="AB65" s="27">
        <f>VLOOKUP("CHN.NY.GDP.MKTP.KD",AREA_WB_6ATTRS,Seq!Z$1,FALSE)/10000</f>
        <v>171499226.90714428</v>
      </c>
      <c r="AC65" s="27">
        <f>VLOOKUP("CHN.NY.GDP.MKTP.KD",AREA_WB_6ATTRS,Seq!AA$1,FALSE)/10000</f>
        <v>190878639.54765138</v>
      </c>
      <c r="AD65" s="27">
        <f>VLOOKUP("CHN.NY.GDP.MKTP.KD",AREA_WB_6ATTRS,Seq!AB$1,FALSE)/10000</f>
        <v>215120226.77020231</v>
      </c>
      <c r="AE65" s="27">
        <f>VLOOKUP("CHN.NY.GDP.MKTP.KD",AREA_WB_6ATTRS,Seq!AC$1,FALSE)/10000</f>
        <v>245667298.97157177</v>
      </c>
      <c r="AF65" s="27">
        <f>VLOOKUP("CHN.NY.GDP.MKTP.KD",AREA_WB_6ATTRS,Seq!AD$1,FALSE)/10000</f>
        <v>269251359.67284226</v>
      </c>
      <c r="AG65" s="27">
        <f>VLOOKUP("CHN.NY.GDP.MKTP.KD",AREA_WB_6ATTRS,Seq!AE$1,FALSE)/10000</f>
        <v>294022484.76274431</v>
      </c>
      <c r="AH65" s="27">
        <f>VLOOKUP("CHN.NY.GDP.MKTP.KD",AREA_WB_6ATTRS,Seq!AF$1,FALSE)/10000</f>
        <v>324600823.17806971</v>
      </c>
      <c r="AI65" s="27">
        <f>VLOOKUP("CHN.NY.GDP.MKTP.KD",AREA_WB_6ATTRS,Seq!AG$1,FALSE)/10000</f>
        <v>354139498.08727396</v>
      </c>
      <c r="AJ65" s="27"/>
      <c r="AK65" s="27"/>
      <c r="AL65" s="27"/>
      <c r="AM65" s="27"/>
      <c r="AN65" s="27"/>
      <c r="AO65" s="27"/>
      <c r="AP65" s="27" t="str">
        <f>IFERROR(VLOOKUP(CONCATENATE($C65, ".NY.GDP.MKTP.KD"),AREA_WB_6ATTRS,Seq!B$1,FALSE)/10000,".")</f>
        <v>.</v>
      </c>
      <c r="AQ65" s="27" t="str">
        <f>IFERROR(VLOOKUP(CONCATENATE($C65, ".NY.GDP.MKTP.KD"),AREA_WB_6ATTRS,Seq!C$1,FALSE)/10000,".")</f>
        <v>.</v>
      </c>
      <c r="AR65" s="27" t="str">
        <f>IFERROR(VLOOKUP(CONCATENATE($C65, ".NY.GDP.MKTP.KD"),AREA_WB_6ATTRS,Seq!D$1,FALSE)/10000,".")</f>
        <v>.</v>
      </c>
      <c r="AS65" s="27" t="str">
        <f>IFERROR(VLOOKUP(CONCATENATE($C65, ".NY.GDP.MKTP.KD"),AREA_WB_6ATTRS,Seq!E$1,FALSE)/10000,".")</f>
        <v>.</v>
      </c>
      <c r="AT65" s="27" t="str">
        <f>IFERROR(VLOOKUP(CONCATENATE($C65, ".NY.GDP.MKTP.KD"),AREA_WB_6ATTRS,Seq!F$1,FALSE)/10000,".")</f>
        <v>.</v>
      </c>
      <c r="AU65" s="27" t="str">
        <f>IFERROR(VLOOKUP(CONCATENATE($C65, ".NY.GDP.MKTP.KD"),AREA_WB_6ATTRS,Seq!G$1,FALSE)/10000,".")</f>
        <v>.</v>
      </c>
      <c r="AV65" s="27" t="str">
        <f>IFERROR(VLOOKUP(CONCATENATE($C65, ".NY.GDP.MKTP.KD"),AREA_WB_6ATTRS,Seq!H$1,FALSE)/10000,".")</f>
        <v>.</v>
      </c>
      <c r="AW65" s="27" t="str">
        <f>IFERROR(VLOOKUP(CONCATENATE($C65, ".NY.GDP.MKTP.KD"),AREA_WB_6ATTRS,Seq!I$1,FALSE)/10000,".")</f>
        <v>.</v>
      </c>
      <c r="AX65" s="27" t="str">
        <f>IFERROR(VLOOKUP(CONCATENATE($C65, ".NY.GDP.MKTP.KD"),AREA_WB_6ATTRS,Seq!J$1,FALSE)/10000,".")</f>
        <v>.</v>
      </c>
      <c r="AY65" s="27" t="str">
        <f>IFERROR(VLOOKUP(CONCATENATE($C65, ".NY.GDP.MKTP.KD"),AREA_WB_6ATTRS,Seq!K$1,FALSE)/10000,".")</f>
        <v>.</v>
      </c>
      <c r="AZ65" s="27" t="str">
        <f>IFERROR(VLOOKUP(CONCATENATE($C65, ".NY.GDP.MKTP.KD"),AREA_WB_6ATTRS,Seq!L$1,FALSE)/10000,".")</f>
        <v>.</v>
      </c>
      <c r="BA65" s="27" t="str">
        <f>IFERROR(VLOOKUP(CONCATENATE($C65, ".NY.GDP.MKTP.KD"),AREA_WB_6ATTRS,Seq!M$1,FALSE)/10000,".")</f>
        <v>.</v>
      </c>
      <c r="BB65" s="27" t="str">
        <f>IFERROR(VLOOKUP(CONCATENATE($C65, ".NY.GDP.MKTP.KD"),AREA_WB_6ATTRS,Seq!N$1,FALSE)/10000,".")</f>
        <v>.</v>
      </c>
      <c r="BC65" s="27" t="str">
        <f>IFERROR(VLOOKUP(CONCATENATE($C65, ".NY.GDP.MKTP.KD"),AREA_WB_6ATTRS,Seq!O$1,FALSE)/10000,".")</f>
        <v>.</v>
      </c>
      <c r="BD65" s="27" t="str">
        <f>IFERROR(VLOOKUP(CONCATENATE($C65, ".NY.GDP.MKTP.KD"),AREA_WB_6ATTRS,Seq!P$1,FALSE)/10000,".")</f>
        <v>.</v>
      </c>
      <c r="BE65" s="27" t="str">
        <f>IFERROR(VLOOKUP(CONCATENATE($C65, ".NY.GDP.MKTP.KD"),AREA_WB_6ATTRS,Seq!Q$1,FALSE)/10000,".")</f>
        <v>.</v>
      </c>
      <c r="BF65" s="27" t="str">
        <f>IFERROR(VLOOKUP(CONCATENATE($C65, ".NY.GDP.MKTP.KD"),AREA_WB_6ATTRS,Seq!R$1,FALSE)/10000,".")</f>
        <v>.</v>
      </c>
      <c r="BG65" s="27" t="str">
        <f>IFERROR(VLOOKUP(CONCATENATE($C65, ".NY.GDP.MKTP.KD"),AREA_WB_6ATTRS,Seq!S$1,FALSE)/10000,".")</f>
        <v>.</v>
      </c>
      <c r="BH65" s="27" t="str">
        <f>IFERROR(VLOOKUP(CONCATENATE($C65, ".NY.GDP.MKTP.KD"),AREA_WB_6ATTRS,Seq!T$1,FALSE)/10000,".")</f>
        <v>.</v>
      </c>
      <c r="BI65" s="27">
        <f>IFERROR(VLOOKUP(CONCATENATE($C65, ".NY.GDP.MKTP.KD"),AREA_WB_6ATTRS,Seq!U$1,FALSE)/10000,".")</f>
        <v>3268717.5381649579</v>
      </c>
      <c r="BJ65" s="27">
        <f>IFERROR(VLOOKUP(CONCATENATE($C65, ".NY.GDP.MKTP.KD"),AREA_WB_6ATTRS,Seq!V$1,FALSE)/10000,".")</f>
        <v>3389660.0870770612</v>
      </c>
      <c r="BK65" s="27">
        <f>IFERROR(VLOOKUP(CONCATENATE($C65, ".NY.GDP.MKTP.KD"),AREA_WB_6ATTRS,Seq!W$1,FALSE)/10000,".")</f>
        <v>3243904.7033327473</v>
      </c>
      <c r="BL65" s="27">
        <f>IFERROR(VLOOKUP(CONCATENATE($C65, ".NY.GDP.MKTP.KD"),AREA_WB_6ATTRS,Seq!X$1,FALSE)/10000,".")</f>
        <v>3201733.9421894215</v>
      </c>
      <c r="BM65" s="27">
        <f>IFERROR(VLOOKUP(CONCATENATE($C65, ".NY.GDP.MKTP.KD"),AREA_WB_6ATTRS,Seq!Y$1,FALSE)/10000,".")</f>
        <v>3617959.3546740455</v>
      </c>
      <c r="BN65" s="27">
        <f>IFERROR(VLOOKUP(CONCATENATE($C65, ".NY.GDP.MKTP.KD"),AREA_WB_6ATTRS,Seq!Z$1,FALSE)/10000,".")</f>
        <v>3777149.5662797038</v>
      </c>
      <c r="BO65" s="27">
        <f>IFERROR(VLOOKUP(CONCATENATE($C65, ".NY.GDP.MKTP.KD"),AREA_WB_6ATTRS,Seq!AA$1,FALSE)/10000,".")</f>
        <v>4151087.3733413932</v>
      </c>
      <c r="BP65" s="27">
        <f>IFERROR(VLOOKUP(CONCATENATE($C65, ".NY.GDP.MKTP.KD"),AREA_WB_6ATTRS,Seq!AB$1,FALSE)/10000,".")</f>
        <v>4396001.5283685355</v>
      </c>
      <c r="BQ65" s="27">
        <f>IFERROR(VLOOKUP(CONCATENATE($C65, ".NY.GDP.MKTP.KD"),AREA_WB_6ATTRS,Seq!AC$1,FALSE)/10000,".")</f>
        <v>4659761.6200706484</v>
      </c>
      <c r="BR65" s="27">
        <f>IFERROR(VLOOKUP(CONCATENATE($C65, ".NY.GDP.MKTP.KD"),AREA_WB_6ATTRS,Seq!AD$1,FALSE)/10000,".")</f>
        <v>4836832.5616333326</v>
      </c>
      <c r="BS65" s="27">
        <f>IFERROR(VLOOKUP(CONCATENATE($C65, ".NY.GDP.MKTP.KD"),AREA_WB_6ATTRS,Seq!AE$1,FALSE)/10000,".")</f>
        <v>4938406.0454276325</v>
      </c>
      <c r="BT65" s="27" t="str">
        <f>IFERROR(VLOOKUP(CONCATENATE($C65, ".NY.GDP.MKTP.KD"),AREA_WB_6ATTRS,Seq!AF$1,FALSE)/10000,".")</f>
        <v>.</v>
      </c>
      <c r="BU65" s="27" t="str">
        <f>IFERROR(VLOOKUP(CONCATENATE($C65, ".NY.GDP.MKTP.KD"),AREA_WB_6ATTRS,Seq!AG$1,FALSE)/10000,".")</f>
        <v>.</v>
      </c>
      <c r="BV65" s="27"/>
      <c r="BW65" s="27"/>
      <c r="BX65" s="27"/>
      <c r="BY65" s="27"/>
      <c r="BZ65" s="27"/>
      <c r="CA65" s="27"/>
      <c r="CB65" s="27"/>
      <c r="CC65" s="27">
        <f>CNPop!A$48</f>
        <v>5.0000000000000001E-3</v>
      </c>
      <c r="CD65" s="27">
        <f>CNPop!B$48</f>
        <v>6.0000000000000001E-3</v>
      </c>
      <c r="CE65" s="27">
        <f>CNPop!C$48</f>
        <v>6.0000000000000001E-3</v>
      </c>
      <c r="CF65" s="27">
        <f>CNPop!D$48</f>
        <v>7.0000000000000001E-3</v>
      </c>
      <c r="CG65" s="27">
        <f>CNPop!E$48</f>
        <v>7.0000000000000001E-3</v>
      </c>
      <c r="CH65" s="27">
        <f>CNPop!F$48</f>
        <v>8.0000000000000002E-3</v>
      </c>
      <c r="CI65" s="27">
        <f>CNPop!G$48</f>
        <v>8.9999999999999993E-3</v>
      </c>
      <c r="CJ65" s="27">
        <f>CNPop!H$48</f>
        <v>0.01</v>
      </c>
      <c r="CK65" s="27">
        <f>CNPop!I$48</f>
        <v>1.0999999999999999E-2</v>
      </c>
      <c r="CL65" s="27">
        <f>CNPop!J$48</f>
        <v>1.2E-2</v>
      </c>
      <c r="CM65" s="27">
        <f>CNPop!K$48</f>
        <v>1.4E-2</v>
      </c>
      <c r="CN65" s="27">
        <f>CNPop!L$48</f>
        <v>1.6E-2</v>
      </c>
      <c r="CO65" s="27">
        <f>CNPop!M$48</f>
        <v>1.7000000000000001E-2</v>
      </c>
      <c r="CP65" s="27">
        <f>CNPop!N$48</f>
        <v>1.9E-2</v>
      </c>
      <c r="CQ65" s="27">
        <f>CNPop!O$48</f>
        <v>2.1000000000000001E-2</v>
      </c>
      <c r="CR65" s="27">
        <f>CNPop!P$48</f>
        <v>2.3E-2</v>
      </c>
      <c r="CS65" s="27">
        <f>CNPop!Q$48</f>
        <v>2.5999999999999999E-2</v>
      </c>
      <c r="CT65" s="27">
        <f>CNPop!R$48</f>
        <v>2.8000000000000001E-2</v>
      </c>
      <c r="CU65" s="27">
        <f>CNPop!S$48</f>
        <v>0.03</v>
      </c>
      <c r="CV65" s="27">
        <f>CNPop!T$48</f>
        <v>3.3000000000000002E-2</v>
      </c>
      <c r="CW65" s="27">
        <f>CNPop!U$48</f>
        <v>3.5999999999999997E-2</v>
      </c>
      <c r="CX65" s="27">
        <f>CNPop!V$48</f>
        <v>3.9E-2</v>
      </c>
      <c r="CY65" s="27">
        <f>CNPop!W$48</f>
        <v>4.2000000000000003E-2</v>
      </c>
      <c r="CZ65" s="27">
        <f>CNPop!X$48</f>
        <v>4.4999999999999998E-2</v>
      </c>
      <c r="DA65" s="27">
        <f>CNPop!Y$48</f>
        <v>4.9000000000000002E-2</v>
      </c>
      <c r="DB65" s="27">
        <f>CNPop!Z$48</f>
        <v>5.1999999999999998E-2</v>
      </c>
      <c r="DC65" s="27">
        <f>CNPop!AA$48</f>
        <v>5.6000000000000001E-2</v>
      </c>
      <c r="DD65" s="27">
        <f>CNPop!AB$48</f>
        <v>0.06</v>
      </c>
      <c r="DE65" s="27">
        <f>CNPop!AC$48</f>
        <v>6.3E-2</v>
      </c>
      <c r="DF65" s="27">
        <f>CNPop!AD$48</f>
        <v>6.8000000000000005E-2</v>
      </c>
      <c r="DG65" s="27">
        <f>CNPop!AE$48</f>
        <v>7.1999999999999995E-2</v>
      </c>
      <c r="DH65" s="27">
        <f>CNPop!AF$48</f>
        <v>7.5999999999999998E-2</v>
      </c>
      <c r="DI65" s="27">
        <f>CNPop!AG$48</f>
        <v>8.1000000000000003E-2</v>
      </c>
      <c r="DJ65" s="27">
        <f>CNPop!AH$48</f>
        <v>8.5000000000000006E-2</v>
      </c>
      <c r="DK65" s="27">
        <f>CNPop!AI$48</f>
        <v>0.09</v>
      </c>
      <c r="DL65" s="27">
        <f>CNPop!AJ$48</f>
        <v>9.5000000000000001E-2</v>
      </c>
      <c r="DM65" s="27">
        <f>CNPop!AK$48</f>
        <v>0.1</v>
      </c>
      <c r="DN65" s="27"/>
      <c r="DO65" s="27" t="str">
        <f t="shared" si="54"/>
        <v>.</v>
      </c>
      <c r="DP65" s="27" t="str">
        <f t="shared" si="55"/>
        <v>.</v>
      </c>
      <c r="DQ65" s="27" t="str">
        <f t="shared" si="56"/>
        <v>.</v>
      </c>
      <c r="DR65" s="27" t="str">
        <f t="shared" si="57"/>
        <v>.</v>
      </c>
      <c r="DS65" s="27" t="str">
        <f t="shared" si="58"/>
        <v>.</v>
      </c>
      <c r="DT65" s="27" t="str">
        <f t="shared" si="59"/>
        <v>.</v>
      </c>
      <c r="DU65" s="27" t="str">
        <f t="shared" si="60"/>
        <v>.</v>
      </c>
      <c r="DV65" s="27" t="str">
        <f t="shared" si="61"/>
        <v>.</v>
      </c>
      <c r="DW65" s="27" t="str">
        <f t="shared" si="62"/>
        <v>.</v>
      </c>
      <c r="DX65" s="27" t="str">
        <f t="shared" si="63"/>
        <v>.</v>
      </c>
      <c r="DY65" s="27" t="str">
        <f t="shared" si="64"/>
        <v>.</v>
      </c>
      <c r="DZ65" s="27" t="str">
        <f t="shared" si="65"/>
        <v>.</v>
      </c>
      <c r="EA65" s="27" t="str">
        <f t="shared" si="66"/>
        <v>.</v>
      </c>
      <c r="EB65" s="27" t="str">
        <f t="shared" si="67"/>
        <v>.</v>
      </c>
      <c r="EC65" s="27" t="str">
        <f t="shared" si="68"/>
        <v>.</v>
      </c>
      <c r="ED65" s="27" t="str">
        <f t="shared" si="69"/>
        <v>.</v>
      </c>
      <c r="EE65" s="27" t="str">
        <f t="shared" si="70"/>
        <v>.</v>
      </c>
      <c r="EF65" s="27" t="str">
        <f t="shared" si="71"/>
        <v>.</v>
      </c>
      <c r="EG65" s="27" t="str">
        <f t="shared" si="72"/>
        <v>.</v>
      </c>
      <c r="EH65" s="27" t="str">
        <f t="shared" si="73"/>
        <v>.</v>
      </c>
      <c r="EI65" s="27" t="str">
        <f t="shared" si="74"/>
        <v>.</v>
      </c>
      <c r="EJ65" s="27" t="str">
        <f t="shared" si="75"/>
        <v>.</v>
      </c>
      <c r="EK65" s="27" t="str">
        <f t="shared" si="76"/>
        <v>.</v>
      </c>
      <c r="EL65" s="27" t="str">
        <f t="shared" si="77"/>
        <v>.</v>
      </c>
      <c r="EM65" s="27" t="str">
        <f t="shared" si="78"/>
        <v>.</v>
      </c>
      <c r="EN65" s="27" t="str">
        <f t="shared" si="79"/>
        <v>.</v>
      </c>
      <c r="EO65" s="27" t="str">
        <f t="shared" si="80"/>
        <v>.</v>
      </c>
      <c r="EP65" s="27" t="str">
        <f t="shared" si="37"/>
        <v>.</v>
      </c>
      <c r="EQ65" s="27" t="str">
        <f t="shared" si="38"/>
        <v>.</v>
      </c>
      <c r="ER65" s="27" t="str">
        <f t="shared" si="91"/>
        <v>.</v>
      </c>
      <c r="ES65" s="27" t="str">
        <f t="shared" si="91"/>
        <v>.</v>
      </c>
      <c r="ET65" s="27" t="str">
        <f t="shared" si="91"/>
        <v>.</v>
      </c>
      <c r="EU65" s="27"/>
      <c r="EV65" s="27"/>
      <c r="EW65" s="27"/>
      <c r="EX65" s="27"/>
      <c r="EY65" s="27"/>
      <c r="EZ65" s="27" t="str">
        <f>IFERROR(VLOOKUP(CONCATENATE($C65,".SL.TLF.TERT.ZS"),AREA_WB_6ATTRS,Seq!B$1,FALSE)/100,".")</f>
        <v>.</v>
      </c>
      <c r="FA65" s="27" t="str">
        <f>IFERROR(VLOOKUP(CONCATENATE($C65,".SL.TLF.TERT.ZS"),AREA_WB_6ATTRS,Seq!C$1,FALSE)/100,".")</f>
        <v>.</v>
      </c>
      <c r="FB65" s="27" t="str">
        <f>IFERROR(VLOOKUP(CONCATENATE($C65,".SL.TLF.TERT.ZS"),AREA_WB_6ATTRS,Seq!D$1,FALSE)/100,".")</f>
        <v>.</v>
      </c>
      <c r="FC65" s="27" t="str">
        <f>IFERROR(VLOOKUP(CONCATENATE($C65,".SL.TLF.TERT.ZS"),AREA_WB_6ATTRS,Seq!E$1,FALSE)/100,".")</f>
        <v>.</v>
      </c>
      <c r="FD65" s="27" t="str">
        <f>IFERROR(VLOOKUP(CONCATENATE($C65,".SL.TLF.TERT.ZS"),AREA_WB_6ATTRS,Seq!F$1,FALSE)/100,".")</f>
        <v>.</v>
      </c>
      <c r="FE65" s="27" t="str">
        <f>IFERROR(VLOOKUP(CONCATENATE($C65,".SL.TLF.TERT.ZS"),AREA_WB_6ATTRS,Seq!G$1,FALSE)/100,".")</f>
        <v>.</v>
      </c>
      <c r="FF65" s="27" t="str">
        <f>IFERROR(VLOOKUP(CONCATENATE($C65,".SL.TLF.TERT.ZS"),AREA_WB_6ATTRS,Seq!H$1,FALSE)/100,".")</f>
        <v>.</v>
      </c>
      <c r="FG65" s="27" t="str">
        <f>IFERROR(VLOOKUP(CONCATENATE($C65,".SL.TLF.TERT.ZS"),AREA_WB_6ATTRS,Seq!I$1,FALSE)/100,".")</f>
        <v>.</v>
      </c>
      <c r="FH65" s="27" t="str">
        <f>IFERROR(VLOOKUP(CONCATENATE($C65,".SL.TLF.TERT.ZS"),AREA_WB_6ATTRS,Seq!J$1,FALSE)/100,".")</f>
        <v>.</v>
      </c>
      <c r="FI65" s="27" t="str">
        <f>IFERROR(VLOOKUP(CONCATENATE($C65,".SL.TLF.TERT.ZS"),AREA_WB_6ATTRS,Seq!K$1,FALSE)/100,".")</f>
        <v>.</v>
      </c>
      <c r="FJ65" s="27" t="str">
        <f>IFERROR(VLOOKUP(CONCATENATE($C65,".SL.TLF.TERT.ZS"),AREA_WB_6ATTRS,Seq!L$1,FALSE)/100,".")</f>
        <v>.</v>
      </c>
      <c r="FK65" s="27" t="str">
        <f>IFERROR(VLOOKUP(CONCATENATE($C65,".SL.TLF.TERT.ZS"),AREA_WB_6ATTRS,Seq!M$1,FALSE)/100,".")</f>
        <v>.</v>
      </c>
      <c r="FL65" s="27" t="str">
        <f>IFERROR(VLOOKUP(CONCATENATE($C65,".SL.TLF.TERT.ZS"),AREA_WB_6ATTRS,Seq!N$1,FALSE)/100,".")</f>
        <v>.</v>
      </c>
      <c r="FM65" s="27" t="str">
        <f>IFERROR(VLOOKUP(CONCATENATE($C65,".SL.TLF.TERT.ZS"),AREA_WB_6ATTRS,Seq!O$1,FALSE)/100,".")</f>
        <v>.</v>
      </c>
      <c r="FN65" s="27" t="str">
        <f>IFERROR(VLOOKUP(CONCATENATE($C65,".SL.TLF.TERT.ZS"),AREA_WB_6ATTRS,Seq!P$1,FALSE)/100,".")</f>
        <v>.</v>
      </c>
      <c r="FO65" s="27" t="str">
        <f>IFERROR(VLOOKUP(CONCATENATE($C65,".SL.TLF.TERT.ZS"),AREA_WB_6ATTRS,Seq!Q$1,FALSE)/100,".")</f>
        <v>.</v>
      </c>
      <c r="FP65" s="27" t="str">
        <f>IFERROR(VLOOKUP(CONCATENATE($C65,".SL.TLF.TERT.ZS"),AREA_WB_6ATTRS,Seq!R$1,FALSE)/100,".")</f>
        <v>.</v>
      </c>
      <c r="FQ65" s="27" t="str">
        <f>IFERROR(VLOOKUP(CONCATENATE($C65,".SL.TLF.TERT.ZS"),AREA_WB_6ATTRS,Seq!S$1,FALSE)/100,".")</f>
        <v>.</v>
      </c>
      <c r="FR65" s="27" t="str">
        <f>IFERROR(VLOOKUP(CONCATENATE($C65,".SL.TLF.TERT.ZS"),AREA_WB_6ATTRS,Seq!T$1,FALSE)/100,".")</f>
        <v>.</v>
      </c>
      <c r="FS65" s="27" t="str">
        <f>IFERROR(VLOOKUP(CONCATENATE($C65,".SL.TLF.TERT.ZS"),AREA_WB_6ATTRS,Seq!U$1,FALSE)/100,".")</f>
        <v>.</v>
      </c>
      <c r="FT65" s="27" t="str">
        <f>IFERROR(VLOOKUP(CONCATENATE($C65,".SL.TLF.TERT.ZS"),AREA_WB_6ATTRS,Seq!V$1,FALSE)/100,".")</f>
        <v>.</v>
      </c>
      <c r="FU65" s="27" t="str">
        <f>IFERROR(VLOOKUP(CONCATENATE($C65,".SL.TLF.TERT.ZS"),AREA_WB_6ATTRS,Seq!W$1,FALSE)/100,".")</f>
        <v>.</v>
      </c>
      <c r="FV65" s="27" t="str">
        <f>IFERROR(VLOOKUP(CONCATENATE($C65,".SL.TLF.TERT.ZS"),AREA_WB_6ATTRS,Seq!X$1,FALSE)/100,".")</f>
        <v>.</v>
      </c>
      <c r="FW65" s="27" t="str">
        <f>IFERROR(VLOOKUP(CONCATENATE($C65,".SL.TLF.TERT.ZS"),AREA_WB_6ATTRS,Seq!Y$1,FALSE)/100,".")</f>
        <v>.</v>
      </c>
      <c r="FX65" s="27" t="str">
        <f>IFERROR(VLOOKUP(CONCATENATE($C65,".SL.TLF.TERT.ZS"),AREA_WB_6ATTRS,Seq!Z$1,FALSE)/100,".")</f>
        <v>.</v>
      </c>
      <c r="FY65" s="27" t="str">
        <f>IFERROR(VLOOKUP(CONCATENATE($C65,".SL.TLF.TERT.ZS"),AREA_WB_6ATTRS,Seq!AA$1,FALSE)/100,".")</f>
        <v>.</v>
      </c>
      <c r="FZ65" s="27" t="str">
        <f>IFERROR(VLOOKUP(CONCATENATE($C65,".SL.TLF.TERT.ZS"),AREA_WB_6ATTRS,Seq!AB$1,FALSE)/100,".")</f>
        <v>.</v>
      </c>
      <c r="GA65" s="27" t="str">
        <f>IFERROR(VLOOKUP(CONCATENATE($C65,".SL.TLF.TERT.ZS"),AREA_WB_6ATTRS,Seq!AC$1,FALSE)/100,".")</f>
        <v>.</v>
      </c>
      <c r="GB65" s="27" t="str">
        <f>IFERROR(VLOOKUP(CONCATENATE($C65,".SL.TLF.TERT.ZS"),AREA_WB_6ATTRS,Seq!AD$1,FALSE)/100,".")</f>
        <v>.</v>
      </c>
      <c r="GC65" s="27" t="str">
        <f>IFERROR(VLOOKUP(CONCATENATE($C65,".SL.TLF.TERT.ZS"),AREA_WB_6ATTRS,Seq!AE$1,FALSE)/100,".")</f>
        <v>.</v>
      </c>
      <c r="GD65" s="27" t="str">
        <f>IFERROR(VLOOKUP(CONCATENATE($C65,".SL.TLF.TERT.ZS"),AREA_WB_6ATTRS,Seq!AF$1,FALSE)/100,".")</f>
        <v>.</v>
      </c>
      <c r="GE65" s="27" t="str">
        <f>IFERROR(VLOOKUP(CONCATENATE($C65,".SL.TLF.TERT.ZS"),AREA_WB_6ATTRS,Seq!AG$1,FALSE)/100,".")</f>
        <v>.</v>
      </c>
      <c r="GF65" s="27" t="str">
        <f>IFERROR(VLOOKUP(CONCATENATE($C65,".SL.TLF.TERT.ZS"),AREA_WB_6ATTRS,Seq!AH$1,FALSE)/100,".")</f>
        <v>.</v>
      </c>
      <c r="GG65" s="27" t="str">
        <f>IFERROR(VLOOKUP(CONCATENATE($C65,".SL.TLF.TERT.ZS"),AREA_WB_6ATTRS,Seq!AI$1,FALSE)/100,".")</f>
        <v>.</v>
      </c>
      <c r="GH65" s="27" t="str">
        <f>IFERROR(VLOOKUP(CONCATENATE($C65,".SL.TLF.TERT.ZS"),AREA_WB_6ATTRS,Seq!AJ$1,FALSE)/100,".")</f>
        <v>.</v>
      </c>
      <c r="GI65" s="27" t="str">
        <f>IFERROR(VLOOKUP(CONCATENATE($C65,".SL.TLF.TERT.ZS"),AREA_WB_6ATTRS,Seq!AK$1,FALSE)/100,".")</f>
        <v>.</v>
      </c>
      <c r="GJ65" s="27" t="str">
        <f>IFERROR(VLOOKUP(CONCATENATE($C65,".SL.TLF.TERT.ZS"),AREA_WB_6ATTRS,Seq!AL$1,FALSE)/100,".")</f>
        <v>.</v>
      </c>
      <c r="GK65" s="27"/>
      <c r="GL65" s="27"/>
      <c r="GM65" s="27" t="str">
        <f t="shared" si="81"/>
        <v>.</v>
      </c>
      <c r="GN65" s="27">
        <f t="shared" si="82"/>
        <v>8.1565433119323361E-5</v>
      </c>
      <c r="GO65" s="27" t="str">
        <f t="shared" si="40"/>
        <v>.</v>
      </c>
      <c r="GP65" s="27"/>
      <c r="GQ65" s="9" t="str">
        <f>IF(VLOOKUP($B65,EM_80!$B$1:$C$201,2,FALSE)&gt;0,VLOOKUP($B65,EM_80!$B$1:$C$201,2,FALSE),".")</f>
        <v>.</v>
      </c>
      <c r="GR65" s="9">
        <f t="shared" si="83"/>
        <v>356</v>
      </c>
      <c r="GS65" s="9" t="str">
        <f t="shared" si="31"/>
        <v>.</v>
      </c>
      <c r="GU65">
        <f t="shared" si="84"/>
        <v>3063000</v>
      </c>
      <c r="GV65">
        <f t="shared" si="85"/>
        <v>4364594</v>
      </c>
      <c r="GW65">
        <f t="shared" si="86"/>
        <v>5346375</v>
      </c>
      <c r="GX65">
        <f t="shared" si="87"/>
        <v>6355112</v>
      </c>
      <c r="GZ65" s="9" t="str">
        <f>IF(ISNA(VLOOKUP($B65,Area_EM_90,Seq!C$1,FALSE)),".",VLOOKUP($B65,Area_EM_90,Seq!C$1,FALSE))</f>
        <v>.</v>
      </c>
      <c r="HA65" s="9" t="str">
        <f>IF(ISNA(VLOOKUP($B65,Area_EM_90,Seq!D$1,FALSE)),".",VLOOKUP($B65,Area_EM_90,Seq!D$1,FALSE))</f>
        <v>.</v>
      </c>
      <c r="HB65" s="9" t="str">
        <f>IF(ISNA(VLOOKUP($B65,Area_EM_90,Seq!E$1,FALSE)),".",VLOOKUP($B65,Area_EM_90,Seq!E$1,FALSE))</f>
        <v>.</v>
      </c>
      <c r="HC65" s="9" t="str">
        <f>IF(ISNA(VLOOKUP($B65,Area_EM_90,Seq!F$1,FALSE)),".",VLOOKUP($B65,Area_EM_90,Seq!F$1,FALSE))</f>
        <v>.</v>
      </c>
      <c r="HD65" s="9" t="str">
        <f>IF(ISNA(VLOOKUP($B65,Area_EM_90,Seq!G$1,FALSE)),".",VLOOKUP($B65,Area_EM_90,Seq!G$1,FALSE))</f>
        <v>.</v>
      </c>
      <c r="HE65" s="9" t="str">
        <f>IF(ISNA(VLOOKUP($B65,Area_EM_90,Seq!H$1,FALSE)),".",VLOOKUP($B65,Area_EM_90,Seq!H$1,FALSE))</f>
        <v>.</v>
      </c>
      <c r="HF65" s="9" t="str">
        <f>IF(ISNA(VLOOKUP($B65,Area_EM_90,Seq!I$1,FALSE)),".",VLOOKUP($B65,Area_EM_90,Seq!I$1,FALSE))</f>
        <v>.</v>
      </c>
      <c r="HG65" s="9" t="str">
        <f>IF(ISNA(VLOOKUP($B65,Area_EM_90,Seq!J$1,FALSE)),".",VLOOKUP($B65,Area_EM_90,Seq!J$1,FALSE))</f>
        <v>.</v>
      </c>
      <c r="HH65" s="9" t="str">
        <f>IF(ISNA(VLOOKUP($B65,Area_EM_00,Seq!C$1,FALSE)),".",VLOOKUP($B65,Area_EM_00,Seq!C$1,FALSE))</f>
        <v>.</v>
      </c>
      <c r="HI65" s="9" t="str">
        <f>IF(ISNA(VLOOKUP($B65,Area_EM_00,Seq!D$1,FALSE)),".",VLOOKUP($B65,Area_EM_00,Seq!D$1,FALSE))</f>
        <v>.</v>
      </c>
      <c r="HJ65" s="9" t="str">
        <f>IF(ISNA(VLOOKUP($B65,Area_EM_00,Seq!E$1,FALSE)),".",VLOOKUP($B65,Area_EM_00,Seq!E$1,FALSE))</f>
        <v>.</v>
      </c>
      <c r="HK65" s="9" t="str">
        <f>IF(ISNA(VLOOKUP($B65,Area_EM_00,Seq!F$1,FALSE)),".",VLOOKUP($B65,Area_EM_00,Seq!F$1,FALSE))</f>
        <v>.</v>
      </c>
      <c r="HL65" s="9" t="str">
        <f>IF(ISNA(VLOOKUP($B65,Area_EM_00,Seq!G$1,FALSE)),".",VLOOKUP($B65,Area_EM_00,Seq!G$1,FALSE))</f>
        <v>.</v>
      </c>
      <c r="HM65" s="9" t="str">
        <f>IF(ISNA(VLOOKUP($B65,Area_EM_00,Seq!H$1,FALSE)),".",VLOOKUP($B65,Area_EM_00,Seq!H$1,FALSE))</f>
        <v>.</v>
      </c>
      <c r="HN65" s="9" t="str">
        <f>IF(ISNA(VLOOKUP($B65,Area_EM_00,Seq!I$1,FALSE)),".",VLOOKUP($B65,Area_EM_00,Seq!I$1,FALSE))</f>
        <v>.</v>
      </c>
      <c r="HO65" s="9" t="str">
        <f>IF(ISNA(VLOOKUP($B65,Area_EM_00,Seq!J$1,FALSE)),".",VLOOKUP($B65,Area_EM_00,Seq!J$1,FALSE))</f>
        <v>.</v>
      </c>
      <c r="HQ65" s="27"/>
      <c r="HR65" s="9">
        <f>IFERROR(VLOOKUP($B65,AREA_EM3_60_00,Seq!E$1,FALSE),".")</f>
        <v>68</v>
      </c>
      <c r="HS65" s="9">
        <f>IFERROR(VLOOKUP($B65,AREA_EM3_60_00,Seq!F$1,FALSE),".")</f>
        <v>100</v>
      </c>
      <c r="HT65" s="9">
        <f>IFERROR(VLOOKUP($B65,AREA_EM3_60_00,Seq!G$1,FALSE),".")</f>
        <v>120</v>
      </c>
      <c r="HU65" s="9">
        <f>IFERROR(VLOOKUP($B65,AREA_EM3_10,Seq!B$1,FALSE),".")</f>
        <v>0</v>
      </c>
      <c r="HV65" s="9">
        <f t="shared" si="41"/>
        <v>3063000</v>
      </c>
      <c r="HW65" s="9">
        <f t="shared" si="42"/>
        <v>4364594</v>
      </c>
      <c r="HX65" s="9">
        <f t="shared" si="43"/>
        <v>5346375</v>
      </c>
      <c r="HY65" s="9">
        <f t="shared" si="44"/>
        <v>6355112</v>
      </c>
    </row>
    <row r="66" spans="1:233">
      <c r="A66" s="25" t="s">
        <v>2424</v>
      </c>
      <c r="B66" s="26" t="str">
        <f t="shared" si="0"/>
        <v>Madagascar</v>
      </c>
      <c r="C66" s="166" t="s">
        <v>1560</v>
      </c>
      <c r="D66" s="27">
        <f>VLOOKUP("CHN.NY.GDP.MKTP.KD",AREA_WB_6ATTRS,Seq!B$1,FALSE)/10000</f>
        <v>18294112.043860689</v>
      </c>
      <c r="E66" s="27">
        <f>VLOOKUP("CHN.NY.GDP.MKTP.KD",AREA_WB_6ATTRS,Seq!C$1,FALSE)/10000</f>
        <v>19245405.87014145</v>
      </c>
      <c r="F66" s="27">
        <f>VLOOKUP("CHN.NY.GDP.MKTP.KD",AREA_WB_6ATTRS,Seq!D$1,FALSE)/10000</f>
        <v>20996737.804324333</v>
      </c>
      <c r="G66" s="27">
        <f>VLOOKUP("CHN.NY.GDP.MKTP.KD",AREA_WB_6ATTRS,Seq!E$1,FALSE)/10000</f>
        <v>23285382.224995762</v>
      </c>
      <c r="H66" s="27">
        <f>VLOOKUP("CHN.NY.GDP.MKTP.KD",AREA_WB_6ATTRS,Seq!F$1,FALSE)/10000</f>
        <v>26824760.323195074</v>
      </c>
      <c r="I66" s="27">
        <f>VLOOKUP("CHN.NY.GDP.MKTP.KD",AREA_WB_6ATTRS,Seq!G$1,FALSE)/10000</f>
        <v>30446102.966826372</v>
      </c>
      <c r="J66" s="27">
        <f>VLOOKUP("CHN.NY.GDP.MKTP.KD",AREA_WB_6ATTRS,Seq!H$1,FALSE)/10000</f>
        <v>33125360.027907111</v>
      </c>
      <c r="K66" s="27">
        <f>VLOOKUP("CHN.NY.GDP.MKTP.KD",AREA_WB_6ATTRS,Seq!I$1,FALSE)/10000</f>
        <v>36967901.791144341</v>
      </c>
      <c r="L66" s="27">
        <f>VLOOKUP("CHN.NY.GDP.MKTP.KD",AREA_WB_6ATTRS,Seq!J$1,FALSE)/10000</f>
        <v>41145274.693543643</v>
      </c>
      <c r="M66" s="27">
        <f>VLOOKUP("CHN.NY.GDP.MKTP.KD",AREA_WB_6ATTRS,Seq!K$1,FALSE)/10000</f>
        <v>42832230.955979005</v>
      </c>
      <c r="N66" s="27">
        <f>VLOOKUP("CHN.NY.GDP.MKTP.KD",AREA_WB_6ATTRS,Seq!L$1,FALSE)/10000</f>
        <v>44459855.73230619</v>
      </c>
      <c r="O66" s="27">
        <f>VLOOKUP("CHN.NY.GDP.MKTP.KD",AREA_WB_6ATTRS,Seq!M$1,FALSE)/10000</f>
        <v>48550162.459678344</v>
      </c>
      <c r="P66" s="27">
        <f>VLOOKUP("CHN.NY.GDP.MKTP.KD",AREA_WB_6ATTRS,Seq!N$1,FALSE)/10000</f>
        <v>55444285.528952621</v>
      </c>
      <c r="Q66" s="27">
        <f>VLOOKUP("CHN.NY.GDP.MKTP.KD",AREA_WB_6ATTRS,Seq!O$1,FALSE)/10000</f>
        <v>63206485.503006078</v>
      </c>
      <c r="R66" s="27">
        <f>VLOOKUP("CHN.NY.GDP.MKTP.KD",AREA_WB_6ATTRS,Seq!P$1,FALSE)/10000</f>
        <v>71486535.103899792</v>
      </c>
      <c r="S66" s="27">
        <f>VLOOKUP("CHN.NY.GDP.MKTP.KD",AREA_WB_6ATTRS,Seq!Q$1,FALSE)/10000</f>
        <v>79278567.430224851</v>
      </c>
      <c r="T66" s="27">
        <f>VLOOKUP("CHN.NY.GDP.MKTP.KD",AREA_WB_6ATTRS,Seq!R$1,FALSE)/10000</f>
        <v>87206424.173247412</v>
      </c>
      <c r="U66" s="27">
        <f>VLOOKUP("CHN.NY.GDP.MKTP.KD",AREA_WB_6ATTRS,Seq!S$1,FALSE)/10000</f>
        <v>95316621.621359423</v>
      </c>
      <c r="V66" s="27">
        <f>VLOOKUP("CHN.NY.GDP.MKTP.KD",AREA_WB_6ATTRS,Seq!T$1,FALSE)/10000</f>
        <v>102751318.10782552</v>
      </c>
      <c r="W66" s="27">
        <f>VLOOKUP("CHN.NY.GDP.MKTP.KD",AREA_WB_6ATTRS,Seq!U$1,FALSE)/10000</f>
        <v>110560418.28402025</v>
      </c>
      <c r="X66" s="27">
        <f>VLOOKUP("CHN.NY.GDP.MKTP.KD",AREA_WB_6ATTRS,Seq!V$1,FALSE)/10000</f>
        <v>119847493.41987793</v>
      </c>
      <c r="Y66" s="27">
        <f>VLOOKUP("CHN.NY.GDP.MKTP.KD",AREA_WB_6ATTRS,Seq!W$1,FALSE)/10000</f>
        <v>129794835.37372778</v>
      </c>
      <c r="Z66" s="27">
        <f>VLOOKUP("CHN.NY.GDP.MKTP.KD",AREA_WB_6ATTRS,Seq!X$1,FALSE)/10000</f>
        <v>141606165.392737</v>
      </c>
      <c r="AA66" s="27">
        <f>VLOOKUP("CHN.NY.GDP.MKTP.KD",AREA_WB_6ATTRS,Seq!Y$1,FALSE)/10000</f>
        <v>155766781.9320105</v>
      </c>
      <c r="AB66" s="27">
        <f>VLOOKUP("CHN.NY.GDP.MKTP.KD",AREA_WB_6ATTRS,Seq!Z$1,FALSE)/10000</f>
        <v>171499226.90714428</v>
      </c>
      <c r="AC66" s="27">
        <f>VLOOKUP("CHN.NY.GDP.MKTP.KD",AREA_WB_6ATTRS,Seq!AA$1,FALSE)/10000</f>
        <v>190878639.54765138</v>
      </c>
      <c r="AD66" s="27">
        <f>VLOOKUP("CHN.NY.GDP.MKTP.KD",AREA_WB_6ATTRS,Seq!AB$1,FALSE)/10000</f>
        <v>215120226.77020231</v>
      </c>
      <c r="AE66" s="27">
        <f>VLOOKUP("CHN.NY.GDP.MKTP.KD",AREA_WB_6ATTRS,Seq!AC$1,FALSE)/10000</f>
        <v>245667298.97157177</v>
      </c>
      <c r="AF66" s="27">
        <f>VLOOKUP("CHN.NY.GDP.MKTP.KD",AREA_WB_6ATTRS,Seq!AD$1,FALSE)/10000</f>
        <v>269251359.67284226</v>
      </c>
      <c r="AG66" s="27">
        <f>VLOOKUP("CHN.NY.GDP.MKTP.KD",AREA_WB_6ATTRS,Seq!AE$1,FALSE)/10000</f>
        <v>294022484.76274431</v>
      </c>
      <c r="AH66" s="27">
        <f>VLOOKUP("CHN.NY.GDP.MKTP.KD",AREA_WB_6ATTRS,Seq!AF$1,FALSE)/10000</f>
        <v>324600823.17806971</v>
      </c>
      <c r="AI66" s="27">
        <f>VLOOKUP("CHN.NY.GDP.MKTP.KD",AREA_WB_6ATTRS,Seq!AG$1,FALSE)/10000</f>
        <v>354139498.08727396</v>
      </c>
      <c r="AJ66" s="27"/>
      <c r="AK66" s="27"/>
      <c r="AL66" s="27"/>
      <c r="AM66" s="27"/>
      <c r="AN66" s="27"/>
      <c r="AO66" s="27"/>
      <c r="AP66" s="27">
        <f>IFERROR(VLOOKUP(CONCATENATE($C66, ".NY.GDP.MKTP.KD"),AREA_WB_6ATTRS,Seq!B$1,FALSE)/10000,".")</f>
        <v>309866.35955533216</v>
      </c>
      <c r="AQ66" s="27">
        <f>IFERROR(VLOOKUP(CONCATENATE($C66, ".NY.GDP.MKTP.KD"),AREA_WB_6ATTRS,Seq!C$1,FALSE)/10000,".")</f>
        <v>279813.07705155463</v>
      </c>
      <c r="AR66" s="27">
        <f>IFERROR(VLOOKUP(CONCATENATE($C66, ".NY.GDP.MKTP.KD"),AREA_WB_6ATTRS,Seq!D$1,FALSE)/10000,".")</f>
        <v>274747.91707900784</v>
      </c>
      <c r="AS66" s="27">
        <f>IFERROR(VLOOKUP(CONCATENATE($C66, ".NY.GDP.MKTP.KD"),AREA_WB_6ATTRS,Seq!E$1,FALSE)/10000,".")</f>
        <v>277226.43542353809</v>
      </c>
      <c r="AT66" s="27">
        <f>IFERROR(VLOOKUP(CONCATENATE($C66, ".NY.GDP.MKTP.KD"),AREA_WB_6ATTRS,Seq!F$1,FALSE)/10000,".")</f>
        <v>281952.25578813977</v>
      </c>
      <c r="AU66" s="27">
        <f>IFERROR(VLOOKUP(CONCATENATE($C66, ".NY.GDP.MKTP.KD"),AREA_WB_6ATTRS,Seq!G$1,FALSE)/10000,".")</f>
        <v>285211.27756236063</v>
      </c>
      <c r="AV66" s="27">
        <f>IFERROR(VLOOKUP(CONCATENATE($C66, ".NY.GDP.MKTP.KD"),AREA_WB_6ATTRS,Seq!H$1,FALSE)/10000,".")</f>
        <v>290798.86811156565</v>
      </c>
      <c r="AW66" s="27">
        <f>IFERROR(VLOOKUP(CONCATENATE($C66, ".NY.GDP.MKTP.KD"),AREA_WB_6ATTRS,Seq!I$1,FALSE)/10000,".")</f>
        <v>294224.72749881604</v>
      </c>
      <c r="AX66" s="27">
        <f>IFERROR(VLOOKUP(CONCATENATE($C66, ".NY.GDP.MKTP.KD"),AREA_WB_6ATTRS,Seq!J$1,FALSE)/10000,".")</f>
        <v>304238.42191899207</v>
      </c>
      <c r="AY66" s="27">
        <f>IFERROR(VLOOKUP(CONCATENATE($C66, ".NY.GDP.MKTP.KD"),AREA_WB_6ATTRS,Seq!K$1,FALSE)/10000,".")</f>
        <v>316647.98097054928</v>
      </c>
      <c r="AZ66" s="27">
        <f>IFERROR(VLOOKUP(CONCATENATE($C66, ".NY.GDP.MKTP.KD"),AREA_WB_6ATTRS,Seq!L$1,FALSE)/10000,".")</f>
        <v>326559.15593240689</v>
      </c>
      <c r="BA66" s="27">
        <f>IFERROR(VLOOKUP(CONCATENATE($C66, ".NY.GDP.MKTP.KD"),AREA_WB_6ATTRS,Seq!M$1,FALSE)/10000,".")</f>
        <v>305954.79362974438</v>
      </c>
      <c r="BB66" s="27">
        <f>IFERROR(VLOOKUP(CONCATENATE($C66, ".NY.GDP.MKTP.KD"),AREA_WB_6ATTRS,Seq!N$1,FALSE)/10000,".")</f>
        <v>309583.88346940686</v>
      </c>
      <c r="BC66" s="27">
        <f>IFERROR(VLOOKUP(CONCATENATE($C66, ".NY.GDP.MKTP.KD"),AREA_WB_6ATTRS,Seq!O$1,FALSE)/10000,".")</f>
        <v>316074.49475999532</v>
      </c>
      <c r="BD66" s="27">
        <f>IFERROR(VLOOKUP(CONCATENATE($C66, ".NY.GDP.MKTP.KD"),AREA_WB_6ATTRS,Seq!P$1,FALSE)/10000,".")</f>
        <v>315848.15935094445</v>
      </c>
      <c r="BE66" s="27">
        <f>IFERROR(VLOOKUP(CONCATENATE($C66, ".NY.GDP.MKTP.KD"),AREA_WB_6ATTRS,Seq!Q$1,FALSE)/10000,".")</f>
        <v>321256.15315428382</v>
      </c>
      <c r="BF66" s="27">
        <f>IFERROR(VLOOKUP(CONCATENATE($C66, ".NY.GDP.MKTP.KD"),AREA_WB_6ATTRS,Seq!R$1,FALSE)/10000,".")</f>
        <v>328159.6748956865</v>
      </c>
      <c r="BG66" s="27">
        <f>IFERROR(VLOOKUP(CONCATENATE($C66, ".NY.GDP.MKTP.KD"),AREA_WB_6ATTRS,Seq!S$1,FALSE)/10000,".")</f>
        <v>340280.22825697099</v>
      </c>
      <c r="BH66" s="27">
        <f>IFERROR(VLOOKUP(CONCATENATE($C66, ".NY.GDP.MKTP.KD"),AREA_WB_6ATTRS,Seq!T$1,FALSE)/10000,".")</f>
        <v>353661.19167000498</v>
      </c>
      <c r="BI66" s="27">
        <f>IFERROR(VLOOKUP(CONCATENATE($C66, ".NY.GDP.MKTP.KD"),AREA_WB_6ATTRS,Seq!U$1,FALSE)/10000,".")</f>
        <v>370138.6758149885</v>
      </c>
      <c r="BJ66" s="27">
        <f>IFERROR(VLOOKUP(CONCATENATE($C66, ".NY.GDP.MKTP.KD"),AREA_WB_6ATTRS,Seq!V$1,FALSE)/10000,".")</f>
        <v>387757.51772596844</v>
      </c>
      <c r="BK66" s="27">
        <f>IFERROR(VLOOKUP(CONCATENATE($C66, ".NY.GDP.MKTP.KD"),AREA_WB_6ATTRS,Seq!W$1,FALSE)/10000,".")</f>
        <v>411092.08424368245</v>
      </c>
      <c r="BL66" s="27">
        <f>IFERROR(VLOOKUP(CONCATENATE($C66, ".NY.GDP.MKTP.KD"),AREA_WB_6ATTRS,Seq!X$1,FALSE)/10000,".")</f>
        <v>358991.14444162435</v>
      </c>
      <c r="BM66" s="27">
        <f>IFERROR(VLOOKUP(CONCATENATE($C66, ".NY.GDP.MKTP.KD"),AREA_WB_6ATTRS,Seq!Y$1,FALSE)/10000,".")</f>
        <v>394118.04065164726</v>
      </c>
      <c r="BN66" s="27">
        <f>IFERROR(VLOOKUP(CONCATENATE($C66, ".NY.GDP.MKTP.KD"),AREA_WB_6ATTRS,Seq!Z$1,FALSE)/10000,".")</f>
        <v>414836.84032247204</v>
      </c>
      <c r="BO66" s="27">
        <f>IFERROR(VLOOKUP(CONCATENATE($C66, ".NY.GDP.MKTP.KD"),AREA_WB_6ATTRS,Seq!AA$1,FALSE)/10000,".")</f>
        <v>433931.28252375219</v>
      </c>
      <c r="BP66" s="27">
        <f>IFERROR(VLOOKUP(CONCATENATE($C66, ".NY.GDP.MKTP.KD"),AREA_WB_6ATTRS,Seq!AB$1,FALSE)/10000,".")</f>
        <v>455725.88519653532</v>
      </c>
      <c r="BQ66" s="27">
        <f>IFERROR(VLOOKUP(CONCATENATE($C66, ".NY.GDP.MKTP.KD"),AREA_WB_6ATTRS,Seq!AC$1,FALSE)/10000,".")</f>
        <v>484166.38126613892</v>
      </c>
      <c r="BR66" s="27">
        <f>IFERROR(VLOOKUP(CONCATENATE($C66, ".NY.GDP.MKTP.KD"),AREA_WB_6ATTRS,Seq!AD$1,FALSE)/10000,".")</f>
        <v>518679.402788045</v>
      </c>
      <c r="BS66" s="27">
        <f>IFERROR(VLOOKUP(CONCATENATE($C66, ".NY.GDP.MKTP.KD"),AREA_WB_6ATTRS,Seq!AE$1,FALSE)/10000,".")</f>
        <v>494933.14545666485</v>
      </c>
      <c r="BT66" s="27">
        <f>IFERROR(VLOOKUP(CONCATENATE($C66, ".NY.GDP.MKTP.KD"),AREA_WB_6ATTRS,Seq!AF$1,FALSE)/10000,".")</f>
        <v>502682.24425929168</v>
      </c>
      <c r="BU66" s="27">
        <f>IFERROR(VLOOKUP(CONCATENATE($C66, ".NY.GDP.MKTP.KD"),AREA_WB_6ATTRS,Seq!AG$1,FALSE)/10000,".")</f>
        <v>507655.53810574819</v>
      </c>
      <c r="BV66" s="27"/>
      <c r="BW66" s="27"/>
      <c r="BX66" s="27"/>
      <c r="BY66" s="27"/>
      <c r="BZ66" s="27"/>
      <c r="CA66" s="27"/>
      <c r="CB66" s="27"/>
      <c r="CC66" s="27">
        <f>CNPop!A$48</f>
        <v>5.0000000000000001E-3</v>
      </c>
      <c r="CD66" s="27">
        <f>CNPop!B$48</f>
        <v>6.0000000000000001E-3</v>
      </c>
      <c r="CE66" s="27">
        <f>CNPop!C$48</f>
        <v>6.0000000000000001E-3</v>
      </c>
      <c r="CF66" s="27">
        <f>CNPop!D$48</f>
        <v>7.0000000000000001E-3</v>
      </c>
      <c r="CG66" s="27">
        <f>CNPop!E$48</f>
        <v>7.0000000000000001E-3</v>
      </c>
      <c r="CH66" s="27">
        <f>CNPop!F$48</f>
        <v>8.0000000000000002E-3</v>
      </c>
      <c r="CI66" s="27">
        <f>CNPop!G$48</f>
        <v>8.9999999999999993E-3</v>
      </c>
      <c r="CJ66" s="27">
        <f>CNPop!H$48</f>
        <v>0.01</v>
      </c>
      <c r="CK66" s="27">
        <f>CNPop!I$48</f>
        <v>1.0999999999999999E-2</v>
      </c>
      <c r="CL66" s="27">
        <f>CNPop!J$48</f>
        <v>1.2E-2</v>
      </c>
      <c r="CM66" s="27">
        <f>CNPop!K$48</f>
        <v>1.4E-2</v>
      </c>
      <c r="CN66" s="27">
        <f>CNPop!L$48</f>
        <v>1.6E-2</v>
      </c>
      <c r="CO66" s="27">
        <f>CNPop!M$48</f>
        <v>1.7000000000000001E-2</v>
      </c>
      <c r="CP66" s="27">
        <f>CNPop!N$48</f>
        <v>1.9E-2</v>
      </c>
      <c r="CQ66" s="27">
        <f>CNPop!O$48</f>
        <v>2.1000000000000001E-2</v>
      </c>
      <c r="CR66" s="27">
        <f>CNPop!P$48</f>
        <v>2.3E-2</v>
      </c>
      <c r="CS66" s="27">
        <f>CNPop!Q$48</f>
        <v>2.5999999999999999E-2</v>
      </c>
      <c r="CT66" s="27">
        <f>CNPop!R$48</f>
        <v>2.8000000000000001E-2</v>
      </c>
      <c r="CU66" s="27">
        <f>CNPop!S$48</f>
        <v>0.03</v>
      </c>
      <c r="CV66" s="27">
        <f>CNPop!T$48</f>
        <v>3.3000000000000002E-2</v>
      </c>
      <c r="CW66" s="27">
        <f>CNPop!U$48</f>
        <v>3.5999999999999997E-2</v>
      </c>
      <c r="CX66" s="27">
        <f>CNPop!V$48</f>
        <v>3.9E-2</v>
      </c>
      <c r="CY66" s="27">
        <f>CNPop!W$48</f>
        <v>4.2000000000000003E-2</v>
      </c>
      <c r="CZ66" s="27">
        <f>CNPop!X$48</f>
        <v>4.4999999999999998E-2</v>
      </c>
      <c r="DA66" s="27">
        <f>CNPop!Y$48</f>
        <v>4.9000000000000002E-2</v>
      </c>
      <c r="DB66" s="27">
        <f>CNPop!Z$48</f>
        <v>5.1999999999999998E-2</v>
      </c>
      <c r="DC66" s="27">
        <f>CNPop!AA$48</f>
        <v>5.6000000000000001E-2</v>
      </c>
      <c r="DD66" s="27">
        <f>CNPop!AB$48</f>
        <v>0.06</v>
      </c>
      <c r="DE66" s="27">
        <f>CNPop!AC$48</f>
        <v>6.3E-2</v>
      </c>
      <c r="DF66" s="27">
        <f>CNPop!AD$48</f>
        <v>6.8000000000000005E-2</v>
      </c>
      <c r="DG66" s="27">
        <f>CNPop!AE$48</f>
        <v>7.1999999999999995E-2</v>
      </c>
      <c r="DH66" s="27">
        <f>CNPop!AF$48</f>
        <v>7.5999999999999998E-2</v>
      </c>
      <c r="DI66" s="27">
        <f>CNPop!AG$48</f>
        <v>8.1000000000000003E-2</v>
      </c>
      <c r="DJ66" s="27">
        <f>CNPop!AH$48</f>
        <v>8.5000000000000006E-2</v>
      </c>
      <c r="DK66" s="27">
        <f>CNPop!AI$48</f>
        <v>0.09</v>
      </c>
      <c r="DL66" s="27">
        <f>CNPop!AJ$48</f>
        <v>9.5000000000000001E-2</v>
      </c>
      <c r="DM66" s="27">
        <f>CNPop!AK$48</f>
        <v>0.1</v>
      </c>
      <c r="DN66" s="27"/>
      <c r="DO66" s="27">
        <f t="shared" si="54"/>
        <v>3.7999999523162839E-2</v>
      </c>
      <c r="DP66" s="27">
        <f t="shared" si="55"/>
        <v>3.7999999523162839E-2</v>
      </c>
      <c r="DQ66" s="27">
        <f t="shared" si="56"/>
        <v>3.7999999523162839E-2</v>
      </c>
      <c r="DR66" s="27">
        <f t="shared" si="57"/>
        <v>3.7999999523162839E-2</v>
      </c>
      <c r="DS66" s="27">
        <f t="shared" si="58"/>
        <v>3.7999999523162839E-2</v>
      </c>
      <c r="DT66" s="27">
        <f t="shared" si="59"/>
        <v>3.7999999523162839E-2</v>
      </c>
      <c r="DU66" s="27">
        <f t="shared" si="60"/>
        <v>3.7999999523162839E-2</v>
      </c>
      <c r="DV66" s="27">
        <f t="shared" si="61"/>
        <v>3.7999999523162839E-2</v>
      </c>
      <c r="DW66" s="27">
        <f t="shared" si="62"/>
        <v>3.7999999523162839E-2</v>
      </c>
      <c r="DX66" s="27">
        <f t="shared" si="63"/>
        <v>3.7999999523162839E-2</v>
      </c>
      <c r="DY66" s="27">
        <f t="shared" si="64"/>
        <v>3.7999999523162839E-2</v>
      </c>
      <c r="DZ66" s="27">
        <f t="shared" si="65"/>
        <v>3.7999999523162839E-2</v>
      </c>
      <c r="EA66" s="27">
        <f t="shared" si="66"/>
        <v>3.7999999523162839E-2</v>
      </c>
      <c r="EB66" s="27">
        <f t="shared" si="67"/>
        <v>3.7999999523162839E-2</v>
      </c>
      <c r="EC66" s="27">
        <f t="shared" si="68"/>
        <v>3.7999999523162839E-2</v>
      </c>
      <c r="ED66" s="27">
        <f t="shared" si="69"/>
        <v>3.7999999523162839E-2</v>
      </c>
      <c r="EE66" s="27">
        <f t="shared" si="70"/>
        <v>3.7999999523162839E-2</v>
      </c>
      <c r="EF66" s="27">
        <f t="shared" si="71"/>
        <v>3.7999999523162839E-2</v>
      </c>
      <c r="EG66" s="27">
        <f t="shared" si="72"/>
        <v>3.7999999523162839E-2</v>
      </c>
      <c r="EH66" s="27">
        <f t="shared" si="73"/>
        <v>3.7999999523162839E-2</v>
      </c>
      <c r="EI66" s="27">
        <f t="shared" si="74"/>
        <v>3.7999999523162839E-2</v>
      </c>
      <c r="EJ66" s="27">
        <f t="shared" si="75"/>
        <v>3.7999999523162839E-2</v>
      </c>
      <c r="EK66" s="27">
        <f t="shared" si="76"/>
        <v>3.7999999523162839E-2</v>
      </c>
      <c r="EL66" s="27">
        <f t="shared" si="77"/>
        <v>3.7999999523162839E-2</v>
      </c>
      <c r="EM66" s="27">
        <f t="shared" si="78"/>
        <v>3.4000000953674316E-2</v>
      </c>
      <c r="EN66" s="27">
        <f t="shared" si="79"/>
        <v>3.4000000953674316E-2</v>
      </c>
      <c r="EO66" s="27" t="str">
        <f t="shared" si="80"/>
        <v>.</v>
      </c>
      <c r="EP66" s="27" t="str">
        <f t="shared" si="37"/>
        <v>.</v>
      </c>
      <c r="EQ66" s="27" t="str">
        <f t="shared" si="38"/>
        <v>.</v>
      </c>
      <c r="ER66" s="27" t="str">
        <f t="shared" si="91"/>
        <v>.</v>
      </c>
      <c r="ES66" s="27" t="str">
        <f t="shared" si="91"/>
        <v>.</v>
      </c>
      <c r="ET66" s="27" t="str">
        <f t="shared" si="91"/>
        <v>.</v>
      </c>
      <c r="EU66" s="27"/>
      <c r="EV66" s="27"/>
      <c r="EW66" s="27"/>
      <c r="EX66" s="27"/>
      <c r="EY66" s="27"/>
      <c r="EZ66" s="27" t="str">
        <f>IFERROR(VLOOKUP(CONCATENATE($C66,".SL.TLF.TERT.ZS"),AREA_WB_6ATTRS,Seq!B$1,FALSE)/100,".")</f>
        <v>.</v>
      </c>
      <c r="FA66" s="27" t="str">
        <f>IFERROR(VLOOKUP(CONCATENATE($C66,".SL.TLF.TERT.ZS"),AREA_WB_6ATTRS,Seq!C$1,FALSE)/100,".")</f>
        <v>.</v>
      </c>
      <c r="FB66" s="27" t="str">
        <f>IFERROR(VLOOKUP(CONCATENATE($C66,".SL.TLF.TERT.ZS"),AREA_WB_6ATTRS,Seq!D$1,FALSE)/100,".")</f>
        <v>.</v>
      </c>
      <c r="FC66" s="27" t="str">
        <f>IFERROR(VLOOKUP(CONCATENATE($C66,".SL.TLF.TERT.ZS"),AREA_WB_6ATTRS,Seq!E$1,FALSE)/100,".")</f>
        <v>.</v>
      </c>
      <c r="FD66" s="27" t="str">
        <f>IFERROR(VLOOKUP(CONCATENATE($C66,".SL.TLF.TERT.ZS"),AREA_WB_6ATTRS,Seq!F$1,FALSE)/100,".")</f>
        <v>.</v>
      </c>
      <c r="FE66" s="27" t="str">
        <f>IFERROR(VLOOKUP(CONCATENATE($C66,".SL.TLF.TERT.ZS"),AREA_WB_6ATTRS,Seq!G$1,FALSE)/100,".")</f>
        <v>.</v>
      </c>
      <c r="FF66" s="27" t="str">
        <f>IFERROR(VLOOKUP(CONCATENATE($C66,".SL.TLF.TERT.ZS"),AREA_WB_6ATTRS,Seq!H$1,FALSE)/100,".")</f>
        <v>.</v>
      </c>
      <c r="FG66" s="27" t="str">
        <f>IFERROR(VLOOKUP(CONCATENATE($C66,".SL.TLF.TERT.ZS"),AREA_WB_6ATTRS,Seq!I$1,FALSE)/100,".")</f>
        <v>.</v>
      </c>
      <c r="FH66" s="27" t="str">
        <f>IFERROR(VLOOKUP(CONCATENATE($C66,".SL.TLF.TERT.ZS"),AREA_WB_6ATTRS,Seq!J$1,FALSE)/100,".")</f>
        <v>.</v>
      </c>
      <c r="FI66" s="27" t="str">
        <f>IFERROR(VLOOKUP(CONCATENATE($C66,".SL.TLF.TERT.ZS"),AREA_WB_6ATTRS,Seq!K$1,FALSE)/100,".")</f>
        <v>.</v>
      </c>
      <c r="FJ66" s="27" t="str">
        <f>IFERROR(VLOOKUP(CONCATENATE($C66,".SL.TLF.TERT.ZS"),AREA_WB_6ATTRS,Seq!L$1,FALSE)/100,".")</f>
        <v>.</v>
      </c>
      <c r="FK66" s="27" t="str">
        <f>IFERROR(VLOOKUP(CONCATENATE($C66,".SL.TLF.TERT.ZS"),AREA_WB_6ATTRS,Seq!M$1,FALSE)/100,".")</f>
        <v>.</v>
      </c>
      <c r="FL66" s="27" t="str">
        <f>IFERROR(VLOOKUP(CONCATENATE($C66,".SL.TLF.TERT.ZS"),AREA_WB_6ATTRS,Seq!N$1,FALSE)/100,".")</f>
        <v>.</v>
      </c>
      <c r="FM66" s="27" t="str">
        <f>IFERROR(VLOOKUP(CONCATENATE($C66,".SL.TLF.TERT.ZS"),AREA_WB_6ATTRS,Seq!O$1,FALSE)/100,".")</f>
        <v>.</v>
      </c>
      <c r="FN66" s="27" t="str">
        <f>IFERROR(VLOOKUP(CONCATENATE($C66,".SL.TLF.TERT.ZS"),AREA_WB_6ATTRS,Seq!P$1,FALSE)/100,".")</f>
        <v>.</v>
      </c>
      <c r="FO66" s="27" t="str">
        <f>IFERROR(VLOOKUP(CONCATENATE($C66,".SL.TLF.TERT.ZS"),AREA_WB_6ATTRS,Seq!Q$1,FALSE)/100,".")</f>
        <v>.</v>
      </c>
      <c r="FP66" s="27" t="str">
        <f>IFERROR(VLOOKUP(CONCATENATE($C66,".SL.TLF.TERT.ZS"),AREA_WB_6ATTRS,Seq!R$1,FALSE)/100,".")</f>
        <v>.</v>
      </c>
      <c r="FQ66" s="27" t="str">
        <f>IFERROR(VLOOKUP(CONCATENATE($C66,".SL.TLF.TERT.ZS"),AREA_WB_6ATTRS,Seq!S$1,FALSE)/100,".")</f>
        <v>.</v>
      </c>
      <c r="FR66" s="27" t="str">
        <f>IFERROR(VLOOKUP(CONCATENATE($C66,".SL.TLF.TERT.ZS"),AREA_WB_6ATTRS,Seq!T$1,FALSE)/100,".")</f>
        <v>.</v>
      </c>
      <c r="FS66" s="27" t="str">
        <f>IFERROR(VLOOKUP(CONCATENATE($C66,".SL.TLF.TERT.ZS"),AREA_WB_6ATTRS,Seq!U$1,FALSE)/100,".")</f>
        <v>.</v>
      </c>
      <c r="FT66" s="27" t="str">
        <f>IFERROR(VLOOKUP(CONCATENATE($C66,".SL.TLF.TERT.ZS"),AREA_WB_6ATTRS,Seq!V$1,FALSE)/100,".")</f>
        <v>.</v>
      </c>
      <c r="FU66" s="27" t="str">
        <f>IFERROR(VLOOKUP(CONCATENATE($C66,".SL.TLF.TERT.ZS"),AREA_WB_6ATTRS,Seq!W$1,FALSE)/100,".")</f>
        <v>.</v>
      </c>
      <c r="FV66" s="27" t="str">
        <f>IFERROR(VLOOKUP(CONCATENATE($C66,".SL.TLF.TERT.ZS"),AREA_WB_6ATTRS,Seq!X$1,FALSE)/100,".")</f>
        <v>.</v>
      </c>
      <c r="FW66" s="27">
        <f>IFERROR(VLOOKUP(CONCATENATE($C66,".SL.TLF.TERT.ZS"),AREA_WB_6ATTRS,Seq!Y$1,FALSE)/100,".")</f>
        <v>3.7999999523162839E-2</v>
      </c>
      <c r="FX66" s="27" t="str">
        <f>IFERROR(VLOOKUP(CONCATENATE($C66,".SL.TLF.TERT.ZS"),AREA_WB_6ATTRS,Seq!Z$1,FALSE)/100,".")</f>
        <v>.</v>
      </c>
      <c r="FY66" s="27">
        <f>IFERROR(VLOOKUP(CONCATENATE($C66,".SL.TLF.TERT.ZS"),AREA_WB_6ATTRS,Seq!AA$1,FALSE)/100,".")</f>
        <v>3.4000000953674316E-2</v>
      </c>
      <c r="FZ66" s="27" t="str">
        <f>IFERROR(VLOOKUP(CONCATENATE($C66,".SL.TLF.TERT.ZS"),AREA_WB_6ATTRS,Seq!AB$1,FALSE)/100,".")</f>
        <v>.</v>
      </c>
      <c r="GA66" s="27" t="str">
        <f>IFERROR(VLOOKUP(CONCATENATE($C66,".SL.TLF.TERT.ZS"),AREA_WB_6ATTRS,Seq!AC$1,FALSE)/100,".")</f>
        <v>.</v>
      </c>
      <c r="GB66" s="27" t="str">
        <f>IFERROR(VLOOKUP(CONCATENATE($C66,".SL.TLF.TERT.ZS"),AREA_WB_6ATTRS,Seq!AD$1,FALSE)/100,".")</f>
        <v>.</v>
      </c>
      <c r="GC66" s="27" t="str">
        <f>IFERROR(VLOOKUP(CONCATENATE($C66,".SL.TLF.TERT.ZS"),AREA_WB_6ATTRS,Seq!AE$1,FALSE)/100,".")</f>
        <v>.</v>
      </c>
      <c r="GD66" s="27" t="str">
        <f>IFERROR(VLOOKUP(CONCATENATE($C66,".SL.TLF.TERT.ZS"),AREA_WB_6ATTRS,Seq!AF$1,FALSE)/100,".")</f>
        <v>.</v>
      </c>
      <c r="GE66" s="27" t="str">
        <f>IFERROR(VLOOKUP(CONCATENATE($C66,".SL.TLF.TERT.ZS"),AREA_WB_6ATTRS,Seq!AG$1,FALSE)/100,".")</f>
        <v>.</v>
      </c>
      <c r="GF66" s="27" t="str">
        <f>IFERROR(VLOOKUP(CONCATENATE($C66,".SL.TLF.TERT.ZS"),AREA_WB_6ATTRS,Seq!AH$1,FALSE)/100,".")</f>
        <v>.</v>
      </c>
      <c r="GG66" s="27" t="str">
        <f>IFERROR(VLOOKUP(CONCATENATE($C66,".SL.TLF.TERT.ZS"),AREA_WB_6ATTRS,Seq!AI$1,FALSE)/100,".")</f>
        <v>.</v>
      </c>
      <c r="GH66" s="27" t="str">
        <f>IFERROR(VLOOKUP(CONCATENATE($C66,".SL.TLF.TERT.ZS"),AREA_WB_6ATTRS,Seq!AJ$1,FALSE)/100,".")</f>
        <v>.</v>
      </c>
      <c r="GI66" s="27" t="str">
        <f>IFERROR(VLOOKUP(CONCATENATE($C66,".SL.TLF.TERT.ZS"),AREA_WB_6ATTRS,Seq!AK$1,FALSE)/100,".")</f>
        <v>.</v>
      </c>
      <c r="GJ66" s="27" t="str">
        <f>IFERROR(VLOOKUP(CONCATENATE($C66,".SL.TLF.TERT.ZS"),AREA_WB_6ATTRS,Seq!AL$1,FALSE)/100,".")</f>
        <v>.</v>
      </c>
      <c r="GK66" s="27"/>
      <c r="GL66" s="27"/>
      <c r="GM66" s="27" t="str">
        <f t="shared" si="81"/>
        <v>.</v>
      </c>
      <c r="GN66" s="27">
        <f t="shared" si="82"/>
        <v>1.2862593175072578E-3</v>
      </c>
      <c r="GO66" s="27" t="str">
        <f t="shared" si="40"/>
        <v>.</v>
      </c>
      <c r="GP66" s="27"/>
      <c r="GQ66" s="9" t="str">
        <f>IF(VLOOKUP($B66,EM_80!$B$1:$C$201,2,FALSE)&gt;0,VLOOKUP($B66,EM_80!$B$1:$C$201,2,FALSE),".")</f>
        <v>.</v>
      </c>
      <c r="GR66" s="9">
        <f t="shared" si="83"/>
        <v>14500</v>
      </c>
      <c r="GS66" s="9" t="str">
        <f t="shared" si="31"/>
        <v>.</v>
      </c>
      <c r="GU66">
        <f t="shared" si="84"/>
        <v>8604246</v>
      </c>
      <c r="GV66">
        <f t="shared" si="85"/>
        <v>11272999</v>
      </c>
      <c r="GW66">
        <f t="shared" si="86"/>
        <v>15275362</v>
      </c>
      <c r="GX66">
        <f t="shared" si="87"/>
        <v>20713819</v>
      </c>
      <c r="GZ66" s="9" t="str">
        <f>IF(ISNA(VLOOKUP($B66,Area_EM_90,Seq!C$1,FALSE)),".",VLOOKUP($B66,Area_EM_90,Seq!C$1,FALSE))</f>
        <v>.</v>
      </c>
      <c r="HA66" s="9" t="str">
        <f>IF(ISNA(VLOOKUP($B66,Area_EM_90,Seq!D$1,FALSE)),".",VLOOKUP($B66,Area_EM_90,Seq!D$1,FALSE))</f>
        <v>.</v>
      </c>
      <c r="HB66" s="9" t="str">
        <f>IF(ISNA(VLOOKUP($B66,Area_EM_90,Seq!E$1,FALSE)),".",VLOOKUP($B66,Area_EM_90,Seq!E$1,FALSE))</f>
        <v>.</v>
      </c>
      <c r="HC66" s="9" t="str">
        <f>IF(ISNA(VLOOKUP($B66,Area_EM_90,Seq!F$1,FALSE)),".",VLOOKUP($B66,Area_EM_90,Seq!F$1,FALSE))</f>
        <v>.</v>
      </c>
      <c r="HD66" s="9" t="str">
        <f>IF(ISNA(VLOOKUP($B66,Area_EM_90,Seq!G$1,FALSE)),".",VLOOKUP($B66,Area_EM_90,Seq!G$1,FALSE))</f>
        <v>.</v>
      </c>
      <c r="HE66" s="9" t="str">
        <f>IF(ISNA(VLOOKUP($B66,Area_EM_90,Seq!H$1,FALSE)),".",VLOOKUP($B66,Area_EM_90,Seq!H$1,FALSE))</f>
        <v>.</v>
      </c>
      <c r="HF66" s="9" t="str">
        <f>IF(ISNA(VLOOKUP($B66,Area_EM_90,Seq!I$1,FALSE)),".",VLOOKUP($B66,Area_EM_90,Seq!I$1,FALSE))</f>
        <v>.</v>
      </c>
      <c r="HG66" s="9" t="str">
        <f>IF(ISNA(VLOOKUP($B66,Area_EM_90,Seq!J$1,FALSE)),".",VLOOKUP($B66,Area_EM_90,Seq!J$1,FALSE))</f>
        <v>.</v>
      </c>
      <c r="HH66" s="9" t="str">
        <f>IF(ISNA(VLOOKUP($B66,Area_EM_00,Seq!C$1,FALSE)),".",VLOOKUP($B66,Area_EM_00,Seq!C$1,FALSE))</f>
        <v>.</v>
      </c>
      <c r="HI66" s="9" t="str">
        <f>IF(ISNA(VLOOKUP($B66,Area_EM_00,Seq!D$1,FALSE)),".",VLOOKUP($B66,Area_EM_00,Seq!D$1,FALSE))</f>
        <v>.</v>
      </c>
      <c r="HJ66" s="9" t="str">
        <f>IF(ISNA(VLOOKUP($B66,Area_EM_00,Seq!E$1,FALSE)),".",VLOOKUP($B66,Area_EM_00,Seq!E$1,FALSE))</f>
        <v>.</v>
      </c>
      <c r="HK66" s="9" t="str">
        <f>IF(ISNA(VLOOKUP($B66,Area_EM_00,Seq!F$1,FALSE)),".",VLOOKUP($B66,Area_EM_00,Seq!F$1,FALSE))</f>
        <v>.</v>
      </c>
      <c r="HL66" s="9" t="str">
        <f>IF(ISNA(VLOOKUP($B66,Area_EM_00,Seq!G$1,FALSE)),".",VLOOKUP($B66,Area_EM_00,Seq!G$1,FALSE))</f>
        <v>.</v>
      </c>
      <c r="HM66" s="9" t="str">
        <f>IF(ISNA(VLOOKUP($B66,Area_EM_00,Seq!H$1,FALSE)),".",VLOOKUP($B66,Area_EM_00,Seq!H$1,FALSE))</f>
        <v>.</v>
      </c>
      <c r="HN66" s="9" t="str">
        <f>IF(ISNA(VLOOKUP($B66,Area_EM_00,Seq!I$1,FALSE)),".",VLOOKUP($B66,Area_EM_00,Seq!I$1,FALSE))</f>
        <v>.</v>
      </c>
      <c r="HO66" s="9" t="str">
        <f>IF(ISNA(VLOOKUP($B66,Area_EM_00,Seq!J$1,FALSE)),".",VLOOKUP($B66,Area_EM_00,Seq!J$1,FALSE))</f>
        <v>.</v>
      </c>
      <c r="HQ66" s="27"/>
      <c r="HR66" s="9">
        <f>IFERROR(VLOOKUP($B66,AREA_EM3_60_00,Seq!E$1,FALSE),".")</f>
        <v>3841</v>
      </c>
      <c r="HS66" s="9">
        <f>IFERROR(VLOOKUP($B66,AREA_EM3_60_00,Seq!F$1,FALSE),".")</f>
        <v>4167</v>
      </c>
      <c r="HT66" s="9">
        <f>IFERROR(VLOOKUP($B66,AREA_EM3_60_00,Seq!G$1,FALSE),".")</f>
        <v>3767</v>
      </c>
      <c r="HU66" s="9">
        <f>IFERROR(VLOOKUP($B66,AREA_EM3_10,Seq!B$1,FALSE),".")</f>
        <v>3416.7335082905884</v>
      </c>
      <c r="HV66" s="9">
        <f t="shared" si="41"/>
        <v>8604246</v>
      </c>
      <c r="HW66" s="9">
        <f t="shared" si="42"/>
        <v>11272999</v>
      </c>
      <c r="HX66" s="9">
        <f t="shared" si="43"/>
        <v>15275362</v>
      </c>
      <c r="HY66" s="9">
        <f t="shared" si="44"/>
        <v>20713819</v>
      </c>
    </row>
    <row r="67" spans="1:233">
      <c r="A67" s="25" t="s">
        <v>3917</v>
      </c>
      <c r="B67" s="26" t="str">
        <f t="shared" si="0"/>
        <v>Mali</v>
      </c>
      <c r="C67" s="166" t="s">
        <v>1564</v>
      </c>
      <c r="D67" s="27">
        <f>VLOOKUP("CHN.NY.GDP.MKTP.KD",AREA_WB_6ATTRS,Seq!B$1,FALSE)/10000</f>
        <v>18294112.043860689</v>
      </c>
      <c r="E67" s="27">
        <f>VLOOKUP("CHN.NY.GDP.MKTP.KD",AREA_WB_6ATTRS,Seq!C$1,FALSE)/10000</f>
        <v>19245405.87014145</v>
      </c>
      <c r="F67" s="27">
        <f>VLOOKUP("CHN.NY.GDP.MKTP.KD",AREA_WB_6ATTRS,Seq!D$1,FALSE)/10000</f>
        <v>20996737.804324333</v>
      </c>
      <c r="G67" s="27">
        <f>VLOOKUP("CHN.NY.GDP.MKTP.KD",AREA_WB_6ATTRS,Seq!E$1,FALSE)/10000</f>
        <v>23285382.224995762</v>
      </c>
      <c r="H67" s="27">
        <f>VLOOKUP("CHN.NY.GDP.MKTP.KD",AREA_WB_6ATTRS,Seq!F$1,FALSE)/10000</f>
        <v>26824760.323195074</v>
      </c>
      <c r="I67" s="27">
        <f>VLOOKUP("CHN.NY.GDP.MKTP.KD",AREA_WB_6ATTRS,Seq!G$1,FALSE)/10000</f>
        <v>30446102.966826372</v>
      </c>
      <c r="J67" s="27">
        <f>VLOOKUP("CHN.NY.GDP.MKTP.KD",AREA_WB_6ATTRS,Seq!H$1,FALSE)/10000</f>
        <v>33125360.027907111</v>
      </c>
      <c r="K67" s="27">
        <f>VLOOKUP("CHN.NY.GDP.MKTP.KD",AREA_WB_6ATTRS,Seq!I$1,FALSE)/10000</f>
        <v>36967901.791144341</v>
      </c>
      <c r="L67" s="27">
        <f>VLOOKUP("CHN.NY.GDP.MKTP.KD",AREA_WB_6ATTRS,Seq!J$1,FALSE)/10000</f>
        <v>41145274.693543643</v>
      </c>
      <c r="M67" s="27">
        <f>VLOOKUP("CHN.NY.GDP.MKTP.KD",AREA_WB_6ATTRS,Seq!K$1,FALSE)/10000</f>
        <v>42832230.955979005</v>
      </c>
      <c r="N67" s="27">
        <f>VLOOKUP("CHN.NY.GDP.MKTP.KD",AREA_WB_6ATTRS,Seq!L$1,FALSE)/10000</f>
        <v>44459855.73230619</v>
      </c>
      <c r="O67" s="27">
        <f>VLOOKUP("CHN.NY.GDP.MKTP.KD",AREA_WB_6ATTRS,Seq!M$1,FALSE)/10000</f>
        <v>48550162.459678344</v>
      </c>
      <c r="P67" s="27">
        <f>VLOOKUP("CHN.NY.GDP.MKTP.KD",AREA_WB_6ATTRS,Seq!N$1,FALSE)/10000</f>
        <v>55444285.528952621</v>
      </c>
      <c r="Q67" s="27">
        <f>VLOOKUP("CHN.NY.GDP.MKTP.KD",AREA_WB_6ATTRS,Seq!O$1,FALSE)/10000</f>
        <v>63206485.503006078</v>
      </c>
      <c r="R67" s="27">
        <f>VLOOKUP("CHN.NY.GDP.MKTP.KD",AREA_WB_6ATTRS,Seq!P$1,FALSE)/10000</f>
        <v>71486535.103899792</v>
      </c>
      <c r="S67" s="27">
        <f>VLOOKUP("CHN.NY.GDP.MKTP.KD",AREA_WB_6ATTRS,Seq!Q$1,FALSE)/10000</f>
        <v>79278567.430224851</v>
      </c>
      <c r="T67" s="27">
        <f>VLOOKUP("CHN.NY.GDP.MKTP.KD",AREA_WB_6ATTRS,Seq!R$1,FALSE)/10000</f>
        <v>87206424.173247412</v>
      </c>
      <c r="U67" s="27">
        <f>VLOOKUP("CHN.NY.GDP.MKTP.KD",AREA_WB_6ATTRS,Seq!S$1,FALSE)/10000</f>
        <v>95316621.621359423</v>
      </c>
      <c r="V67" s="27">
        <f>VLOOKUP("CHN.NY.GDP.MKTP.KD",AREA_WB_6ATTRS,Seq!T$1,FALSE)/10000</f>
        <v>102751318.10782552</v>
      </c>
      <c r="W67" s="27">
        <f>VLOOKUP("CHN.NY.GDP.MKTP.KD",AREA_WB_6ATTRS,Seq!U$1,FALSE)/10000</f>
        <v>110560418.28402025</v>
      </c>
      <c r="X67" s="27">
        <f>VLOOKUP("CHN.NY.GDP.MKTP.KD",AREA_WB_6ATTRS,Seq!V$1,FALSE)/10000</f>
        <v>119847493.41987793</v>
      </c>
      <c r="Y67" s="27">
        <f>VLOOKUP("CHN.NY.GDP.MKTP.KD",AREA_WB_6ATTRS,Seq!W$1,FALSE)/10000</f>
        <v>129794835.37372778</v>
      </c>
      <c r="Z67" s="27">
        <f>VLOOKUP("CHN.NY.GDP.MKTP.KD",AREA_WB_6ATTRS,Seq!X$1,FALSE)/10000</f>
        <v>141606165.392737</v>
      </c>
      <c r="AA67" s="27">
        <f>VLOOKUP("CHN.NY.GDP.MKTP.KD",AREA_WB_6ATTRS,Seq!Y$1,FALSE)/10000</f>
        <v>155766781.9320105</v>
      </c>
      <c r="AB67" s="27">
        <f>VLOOKUP("CHN.NY.GDP.MKTP.KD",AREA_WB_6ATTRS,Seq!Z$1,FALSE)/10000</f>
        <v>171499226.90714428</v>
      </c>
      <c r="AC67" s="27">
        <f>VLOOKUP("CHN.NY.GDP.MKTP.KD",AREA_WB_6ATTRS,Seq!AA$1,FALSE)/10000</f>
        <v>190878639.54765138</v>
      </c>
      <c r="AD67" s="27">
        <f>VLOOKUP("CHN.NY.GDP.MKTP.KD",AREA_WB_6ATTRS,Seq!AB$1,FALSE)/10000</f>
        <v>215120226.77020231</v>
      </c>
      <c r="AE67" s="27">
        <f>VLOOKUP("CHN.NY.GDP.MKTP.KD",AREA_WB_6ATTRS,Seq!AC$1,FALSE)/10000</f>
        <v>245667298.97157177</v>
      </c>
      <c r="AF67" s="27">
        <f>VLOOKUP("CHN.NY.GDP.MKTP.KD",AREA_WB_6ATTRS,Seq!AD$1,FALSE)/10000</f>
        <v>269251359.67284226</v>
      </c>
      <c r="AG67" s="27">
        <f>VLOOKUP("CHN.NY.GDP.MKTP.KD",AREA_WB_6ATTRS,Seq!AE$1,FALSE)/10000</f>
        <v>294022484.76274431</v>
      </c>
      <c r="AH67" s="27">
        <f>VLOOKUP("CHN.NY.GDP.MKTP.KD",AREA_WB_6ATTRS,Seq!AF$1,FALSE)/10000</f>
        <v>324600823.17806971</v>
      </c>
      <c r="AI67" s="27">
        <f>VLOOKUP("CHN.NY.GDP.MKTP.KD",AREA_WB_6ATTRS,Seq!AG$1,FALSE)/10000</f>
        <v>354139498.08727396</v>
      </c>
      <c r="AJ67" s="27"/>
      <c r="AK67" s="27"/>
      <c r="AL67" s="27"/>
      <c r="AM67" s="27"/>
      <c r="AN67" s="27"/>
      <c r="AO67" s="27"/>
      <c r="AP67" s="27">
        <f>IFERROR(VLOOKUP(CONCATENATE($C67, ".NY.GDP.MKTP.KD"),AREA_WB_6ATTRS,Seq!B$1,FALSE)/10000,".")</f>
        <v>153598.39323336849</v>
      </c>
      <c r="AQ67" s="27">
        <f>IFERROR(VLOOKUP(CONCATENATE($C67, ".NY.GDP.MKTP.KD"),AREA_WB_6ATTRS,Seq!C$1,FALSE)/10000,".")</f>
        <v>146822.32904214575</v>
      </c>
      <c r="AR67" s="27">
        <f>IFERROR(VLOOKUP(CONCATENATE($C67, ".NY.GDP.MKTP.KD"),AREA_WB_6ATTRS,Seq!D$1,FALSE)/10000,".")</f>
        <v>140013.21660511033</v>
      </c>
      <c r="AS67" s="27">
        <f>IFERROR(VLOOKUP(CONCATENATE($C67, ".NY.GDP.MKTP.KD"),AREA_WB_6ATTRS,Seq!E$1,FALSE)/10000,".")</f>
        <v>146731.00412475248</v>
      </c>
      <c r="AT67" s="27">
        <f>IFERROR(VLOOKUP(CONCATENATE($C67, ".NY.GDP.MKTP.KD"),AREA_WB_6ATTRS,Seq!F$1,FALSE)/10000,".")</f>
        <v>153142.56220107892</v>
      </c>
      <c r="AU67" s="27">
        <f>IFERROR(VLOOKUP(CONCATENATE($C67, ".NY.GDP.MKTP.KD"),AREA_WB_6ATTRS,Seq!G$1,FALSE)/10000,".")</f>
        <v>135751.2080258753</v>
      </c>
      <c r="AV67" s="27">
        <f>IFERROR(VLOOKUP(CONCATENATE($C67, ".NY.GDP.MKTP.KD"),AREA_WB_6ATTRS,Seq!H$1,FALSE)/10000,".")</f>
        <v>147202.24334368407</v>
      </c>
      <c r="AW67" s="27">
        <f>IFERROR(VLOOKUP(CONCATENATE($C67, ".NY.GDP.MKTP.KD"),AREA_WB_6ATTRS,Seq!I$1,FALSE)/10000,".")</f>
        <v>146439.38931340197</v>
      </c>
      <c r="AX67" s="27">
        <f>IFERROR(VLOOKUP(CONCATENATE($C67, ".NY.GDP.MKTP.KD"),AREA_WB_6ATTRS,Seq!J$1,FALSE)/10000,".")</f>
        <v>148608.86860555454</v>
      </c>
      <c r="AY67" s="27">
        <f>IFERROR(VLOOKUP(CONCATENATE($C67, ".NY.GDP.MKTP.KD"),AREA_WB_6ATTRS,Seq!K$1,FALSE)/10000,".")</f>
        <v>166090.77894205824</v>
      </c>
      <c r="AZ67" s="27">
        <f>IFERROR(VLOOKUP(CONCATENATE($C67, ".NY.GDP.MKTP.KD"),AREA_WB_6ATTRS,Seq!L$1,FALSE)/10000,".")</f>
        <v>163013.6549558781</v>
      </c>
      <c r="BA67" s="27">
        <f>IFERROR(VLOOKUP(CONCATENATE($C67, ".NY.GDP.MKTP.KD"),AREA_WB_6ATTRS,Seq!M$1,FALSE)/10000,".")</f>
        <v>165648.05809432568</v>
      </c>
      <c r="BB67" s="27">
        <f>IFERROR(VLOOKUP(CONCATENATE($C67, ".NY.GDP.MKTP.KD"),AREA_WB_6ATTRS,Seq!N$1,FALSE)/10000,".")</f>
        <v>179451.94169799943</v>
      </c>
      <c r="BC67" s="27">
        <f>IFERROR(VLOOKUP(CONCATENATE($C67, ".NY.GDP.MKTP.KD"),AREA_WB_6ATTRS,Seq!O$1,FALSE)/10000,".")</f>
        <v>175612.74070382494</v>
      </c>
      <c r="BD67" s="27">
        <f>IFERROR(VLOOKUP(CONCATENATE($C67, ".NY.GDP.MKTP.KD"),AREA_WB_6ATTRS,Seq!P$1,FALSE)/10000,".")</f>
        <v>177214.61348097687</v>
      </c>
      <c r="BE67" s="27">
        <f>IFERROR(VLOOKUP(CONCATENATE($C67, ".NY.GDP.MKTP.KD"),AREA_WB_6ATTRS,Seq!Q$1,FALSE)/10000,".")</f>
        <v>188217.87730618275</v>
      </c>
      <c r="BF67" s="27">
        <f>IFERROR(VLOOKUP(CONCATENATE($C67, ".NY.GDP.MKTP.KD"),AREA_WB_6ATTRS,Seq!R$1,FALSE)/10000,".")</f>
        <v>194275.4934642484</v>
      </c>
      <c r="BG67" s="27">
        <f>IFERROR(VLOOKUP(CONCATENATE($C67, ".NY.GDP.MKTP.KD"),AREA_WB_6ATTRS,Seq!S$1,FALSE)/10000,".")</f>
        <v>207410.64192879142</v>
      </c>
      <c r="BH67" s="27">
        <f>IFERROR(VLOOKUP(CONCATENATE($C67, ".NY.GDP.MKTP.KD"),AREA_WB_6ATTRS,Seq!T$1,FALSE)/10000,".")</f>
        <v>219923.96267929516</v>
      </c>
      <c r="BI67" s="27">
        <f>IFERROR(VLOOKUP(CONCATENATE($C67, ".NY.GDP.MKTP.KD"),AREA_WB_6ATTRS,Seq!U$1,FALSE)/10000,".")</f>
        <v>234735.43037530562</v>
      </c>
      <c r="BJ67" s="27">
        <f>IFERROR(VLOOKUP(CONCATENATE($C67, ".NY.GDP.MKTP.KD"),AREA_WB_6ATTRS,Seq!V$1,FALSE)/10000,".")</f>
        <v>242246.96414731542</v>
      </c>
      <c r="BK67" s="27">
        <f>IFERROR(VLOOKUP(CONCATENATE($C67, ".NY.GDP.MKTP.KD"),AREA_WB_6ATTRS,Seq!W$1,FALSE)/10000,".")</f>
        <v>271558.84680914058</v>
      </c>
      <c r="BL67" s="27">
        <f>IFERROR(VLOOKUP(CONCATENATE($C67, ".NY.GDP.MKTP.KD"),AREA_WB_6ATTRS,Seq!X$1,FALSE)/10000,".")</f>
        <v>282837.55182618316</v>
      </c>
      <c r="BM67" s="27">
        <f>IFERROR(VLOOKUP(CONCATENATE($C67, ".NY.GDP.MKTP.KD"),AREA_WB_6ATTRS,Seq!Y$1,FALSE)/10000,".")</f>
        <v>303884.61125787697</v>
      </c>
      <c r="BN67" s="27">
        <f>IFERROR(VLOOKUP(CONCATENATE($C67, ".NY.GDP.MKTP.KD"),AREA_WB_6ATTRS,Seq!Z$1,FALSE)/10000,".")</f>
        <v>310526.07094411342</v>
      </c>
      <c r="BO67" s="27">
        <f>IFERROR(VLOOKUP(CONCATENATE($C67, ".NY.GDP.MKTP.KD"),AREA_WB_6ATTRS,Seq!AA$1,FALSE)/10000,".")</f>
        <v>329405.41746350587</v>
      </c>
      <c r="BP67" s="27">
        <f>IFERROR(VLOOKUP(CONCATENATE($C67, ".NY.GDP.MKTP.KD"),AREA_WB_6ATTRS,Seq!AB$1,FALSE)/10000,".")</f>
        <v>346863.90458907164</v>
      </c>
      <c r="BQ67" s="27">
        <f>IFERROR(VLOOKUP(CONCATENATE($C67, ".NY.GDP.MKTP.KD"),AREA_WB_6ATTRS,Seq!AC$1,FALSE)/10000,".")</f>
        <v>361779.05248640187</v>
      </c>
      <c r="BR67" s="27">
        <f>IFERROR(VLOOKUP(CONCATENATE($C67, ".NY.GDP.MKTP.KD"),AREA_WB_6ATTRS,Seq!AD$1,FALSE)/10000,".")</f>
        <v>379868.00511072099</v>
      </c>
      <c r="BS67" s="27">
        <f>IFERROR(VLOOKUP(CONCATENATE($C67, ".NY.GDP.MKTP.KD"),AREA_WB_6ATTRS,Seq!AE$1,FALSE)/10000,".")</f>
        <v>396962.06534070533</v>
      </c>
      <c r="BT67" s="27">
        <f>IFERROR(VLOOKUP(CONCATENATE($C67, ".NY.GDP.MKTP.KD"),AREA_WB_6ATTRS,Seq!AF$1,FALSE)/10000,".")</f>
        <v>419985.86513046629</v>
      </c>
      <c r="BU67" s="27">
        <f>IFERROR(VLOOKUP(CONCATENATE($C67, ".NY.GDP.MKTP.KD"),AREA_WB_6ATTRS,Seq!AG$1,FALSE)/10000,".")</f>
        <v>431325.48348898877</v>
      </c>
      <c r="BV67" s="27"/>
      <c r="BW67" s="27"/>
      <c r="BX67" s="27"/>
      <c r="BY67" s="27"/>
      <c r="BZ67" s="27"/>
      <c r="CA67" s="27"/>
      <c r="CB67" s="27"/>
      <c r="CC67" s="27">
        <f>CNPop!A$48</f>
        <v>5.0000000000000001E-3</v>
      </c>
      <c r="CD67" s="27">
        <f>CNPop!B$48</f>
        <v>6.0000000000000001E-3</v>
      </c>
      <c r="CE67" s="27">
        <f>CNPop!C$48</f>
        <v>6.0000000000000001E-3</v>
      </c>
      <c r="CF67" s="27">
        <f>CNPop!D$48</f>
        <v>7.0000000000000001E-3</v>
      </c>
      <c r="CG67" s="27">
        <f>CNPop!E$48</f>
        <v>7.0000000000000001E-3</v>
      </c>
      <c r="CH67" s="27">
        <f>CNPop!F$48</f>
        <v>8.0000000000000002E-3</v>
      </c>
      <c r="CI67" s="27">
        <f>CNPop!G$48</f>
        <v>8.9999999999999993E-3</v>
      </c>
      <c r="CJ67" s="27">
        <f>CNPop!H$48</f>
        <v>0.01</v>
      </c>
      <c r="CK67" s="27">
        <f>CNPop!I$48</f>
        <v>1.0999999999999999E-2</v>
      </c>
      <c r="CL67" s="27">
        <f>CNPop!J$48</f>
        <v>1.2E-2</v>
      </c>
      <c r="CM67" s="27">
        <f>CNPop!K$48</f>
        <v>1.4E-2</v>
      </c>
      <c r="CN67" s="27">
        <f>CNPop!L$48</f>
        <v>1.6E-2</v>
      </c>
      <c r="CO67" s="27">
        <f>CNPop!M$48</f>
        <v>1.7000000000000001E-2</v>
      </c>
      <c r="CP67" s="27">
        <f>CNPop!N$48</f>
        <v>1.9E-2</v>
      </c>
      <c r="CQ67" s="27">
        <f>CNPop!O$48</f>
        <v>2.1000000000000001E-2</v>
      </c>
      <c r="CR67" s="27">
        <f>CNPop!P$48</f>
        <v>2.3E-2</v>
      </c>
      <c r="CS67" s="27">
        <f>CNPop!Q$48</f>
        <v>2.5999999999999999E-2</v>
      </c>
      <c r="CT67" s="27">
        <f>CNPop!R$48</f>
        <v>2.8000000000000001E-2</v>
      </c>
      <c r="CU67" s="27">
        <f>CNPop!S$48</f>
        <v>0.03</v>
      </c>
      <c r="CV67" s="27">
        <f>CNPop!T$48</f>
        <v>3.3000000000000002E-2</v>
      </c>
      <c r="CW67" s="27">
        <f>CNPop!U$48</f>
        <v>3.5999999999999997E-2</v>
      </c>
      <c r="CX67" s="27">
        <f>CNPop!V$48</f>
        <v>3.9E-2</v>
      </c>
      <c r="CY67" s="27">
        <f>CNPop!W$48</f>
        <v>4.2000000000000003E-2</v>
      </c>
      <c r="CZ67" s="27">
        <f>CNPop!X$48</f>
        <v>4.4999999999999998E-2</v>
      </c>
      <c r="DA67" s="27">
        <f>CNPop!Y$48</f>
        <v>4.9000000000000002E-2</v>
      </c>
      <c r="DB67" s="27">
        <f>CNPop!Z$48</f>
        <v>5.1999999999999998E-2</v>
      </c>
      <c r="DC67" s="27">
        <f>CNPop!AA$48</f>
        <v>5.6000000000000001E-2</v>
      </c>
      <c r="DD67" s="27">
        <f>CNPop!AB$48</f>
        <v>0.06</v>
      </c>
      <c r="DE67" s="27">
        <f>CNPop!AC$48</f>
        <v>6.3E-2</v>
      </c>
      <c r="DF67" s="27">
        <f>CNPop!AD$48</f>
        <v>6.8000000000000005E-2</v>
      </c>
      <c r="DG67" s="27">
        <f>CNPop!AE$48</f>
        <v>7.1999999999999995E-2</v>
      </c>
      <c r="DH67" s="27">
        <f>CNPop!AF$48</f>
        <v>7.5999999999999998E-2</v>
      </c>
      <c r="DI67" s="27">
        <f>CNPop!AG$48</f>
        <v>8.1000000000000003E-2</v>
      </c>
      <c r="DJ67" s="27">
        <f>CNPop!AH$48</f>
        <v>8.5000000000000006E-2</v>
      </c>
      <c r="DK67" s="27">
        <f>CNPop!AI$48</f>
        <v>0.09</v>
      </c>
      <c r="DL67" s="27">
        <f>CNPop!AJ$48</f>
        <v>9.5000000000000001E-2</v>
      </c>
      <c r="DM67" s="27">
        <f>CNPop!AK$48</f>
        <v>0.1</v>
      </c>
      <c r="DN67" s="27"/>
      <c r="DO67" s="27" t="str">
        <f t="shared" si="54"/>
        <v>.</v>
      </c>
      <c r="DP67" s="27" t="str">
        <f t="shared" si="55"/>
        <v>.</v>
      </c>
      <c r="DQ67" s="27" t="str">
        <f t="shared" si="56"/>
        <v>.</v>
      </c>
      <c r="DR67" s="27" t="str">
        <f t="shared" si="57"/>
        <v>.</v>
      </c>
      <c r="DS67" s="27" t="str">
        <f t="shared" si="58"/>
        <v>.</v>
      </c>
      <c r="DT67" s="27" t="str">
        <f t="shared" si="59"/>
        <v>.</v>
      </c>
      <c r="DU67" s="27" t="str">
        <f t="shared" si="60"/>
        <v>.</v>
      </c>
      <c r="DV67" s="27" t="str">
        <f t="shared" si="61"/>
        <v>.</v>
      </c>
      <c r="DW67" s="27" t="str">
        <f t="shared" si="62"/>
        <v>.</v>
      </c>
      <c r="DX67" s="27" t="str">
        <f t="shared" si="63"/>
        <v>.</v>
      </c>
      <c r="DY67" s="27" t="str">
        <f t="shared" si="64"/>
        <v>.</v>
      </c>
      <c r="DZ67" s="27" t="str">
        <f t="shared" si="65"/>
        <v>.</v>
      </c>
      <c r="EA67" s="27" t="str">
        <f t="shared" si="66"/>
        <v>.</v>
      </c>
      <c r="EB67" s="27" t="str">
        <f t="shared" si="67"/>
        <v>.</v>
      </c>
      <c r="EC67" s="27" t="str">
        <f t="shared" si="68"/>
        <v>.</v>
      </c>
      <c r="ED67" s="27" t="str">
        <f t="shared" si="69"/>
        <v>.</v>
      </c>
      <c r="EE67" s="27" t="str">
        <f t="shared" si="70"/>
        <v>.</v>
      </c>
      <c r="EF67" s="27" t="str">
        <f t="shared" si="71"/>
        <v>.</v>
      </c>
      <c r="EG67" s="27" t="str">
        <f t="shared" si="72"/>
        <v>.</v>
      </c>
      <c r="EH67" s="27" t="str">
        <f t="shared" si="73"/>
        <v>.</v>
      </c>
      <c r="EI67" s="27" t="str">
        <f t="shared" si="74"/>
        <v>.</v>
      </c>
      <c r="EJ67" s="27" t="str">
        <f t="shared" si="75"/>
        <v>.</v>
      </c>
      <c r="EK67" s="27" t="str">
        <f t="shared" si="76"/>
        <v>.</v>
      </c>
      <c r="EL67" s="27" t="str">
        <f t="shared" si="77"/>
        <v>.</v>
      </c>
      <c r="EM67" s="27" t="str">
        <f t="shared" si="78"/>
        <v>.</v>
      </c>
      <c r="EN67" s="27" t="str">
        <f t="shared" si="79"/>
        <v>.</v>
      </c>
      <c r="EO67" s="27" t="str">
        <f t="shared" si="80"/>
        <v>.</v>
      </c>
      <c r="EP67" s="27" t="str">
        <f t="shared" si="37"/>
        <v>.</v>
      </c>
      <c r="EQ67" s="27" t="str">
        <f t="shared" si="38"/>
        <v>.</v>
      </c>
      <c r="ER67" s="27" t="str">
        <f t="shared" si="91"/>
        <v>.</v>
      </c>
      <c r="ES67" s="27" t="str">
        <f t="shared" si="91"/>
        <v>.</v>
      </c>
      <c r="ET67" s="27" t="str">
        <f t="shared" si="91"/>
        <v>.</v>
      </c>
      <c r="EU67" s="27"/>
      <c r="EV67" s="27"/>
      <c r="EW67" s="27"/>
      <c r="EX67" s="27"/>
      <c r="EY67" s="27"/>
      <c r="EZ67" s="27" t="str">
        <f>IFERROR(VLOOKUP(CONCATENATE($C67,".SL.TLF.TERT.ZS"),AREA_WB_6ATTRS,Seq!B$1,FALSE)/100,".")</f>
        <v>.</v>
      </c>
      <c r="FA67" s="27" t="str">
        <f>IFERROR(VLOOKUP(CONCATENATE($C67,".SL.TLF.TERT.ZS"),AREA_WB_6ATTRS,Seq!C$1,FALSE)/100,".")</f>
        <v>.</v>
      </c>
      <c r="FB67" s="27" t="str">
        <f>IFERROR(VLOOKUP(CONCATENATE($C67,".SL.TLF.TERT.ZS"),AREA_WB_6ATTRS,Seq!D$1,FALSE)/100,".")</f>
        <v>.</v>
      </c>
      <c r="FC67" s="27" t="str">
        <f>IFERROR(VLOOKUP(CONCATENATE($C67,".SL.TLF.TERT.ZS"),AREA_WB_6ATTRS,Seq!E$1,FALSE)/100,".")</f>
        <v>.</v>
      </c>
      <c r="FD67" s="27" t="str">
        <f>IFERROR(VLOOKUP(CONCATENATE($C67,".SL.TLF.TERT.ZS"),AREA_WB_6ATTRS,Seq!F$1,FALSE)/100,".")</f>
        <v>.</v>
      </c>
      <c r="FE67" s="27" t="str">
        <f>IFERROR(VLOOKUP(CONCATENATE($C67,".SL.TLF.TERT.ZS"),AREA_WB_6ATTRS,Seq!G$1,FALSE)/100,".")</f>
        <v>.</v>
      </c>
      <c r="FF67" s="27" t="str">
        <f>IFERROR(VLOOKUP(CONCATENATE($C67,".SL.TLF.TERT.ZS"),AREA_WB_6ATTRS,Seq!H$1,FALSE)/100,".")</f>
        <v>.</v>
      </c>
      <c r="FG67" s="27" t="str">
        <f>IFERROR(VLOOKUP(CONCATENATE($C67,".SL.TLF.TERT.ZS"),AREA_WB_6ATTRS,Seq!I$1,FALSE)/100,".")</f>
        <v>.</v>
      </c>
      <c r="FH67" s="27" t="str">
        <f>IFERROR(VLOOKUP(CONCATENATE($C67,".SL.TLF.TERT.ZS"),AREA_WB_6ATTRS,Seq!J$1,FALSE)/100,".")</f>
        <v>.</v>
      </c>
      <c r="FI67" s="27" t="str">
        <f>IFERROR(VLOOKUP(CONCATENATE($C67,".SL.TLF.TERT.ZS"),AREA_WB_6ATTRS,Seq!K$1,FALSE)/100,".")</f>
        <v>.</v>
      </c>
      <c r="FJ67" s="27" t="str">
        <f>IFERROR(VLOOKUP(CONCATENATE($C67,".SL.TLF.TERT.ZS"),AREA_WB_6ATTRS,Seq!L$1,FALSE)/100,".")</f>
        <v>.</v>
      </c>
      <c r="FK67" s="27" t="str">
        <f>IFERROR(VLOOKUP(CONCATENATE($C67,".SL.TLF.TERT.ZS"),AREA_WB_6ATTRS,Seq!M$1,FALSE)/100,".")</f>
        <v>.</v>
      </c>
      <c r="FL67" s="27" t="str">
        <f>IFERROR(VLOOKUP(CONCATENATE($C67,".SL.TLF.TERT.ZS"),AREA_WB_6ATTRS,Seq!N$1,FALSE)/100,".")</f>
        <v>.</v>
      </c>
      <c r="FM67" s="27" t="str">
        <f>IFERROR(VLOOKUP(CONCATENATE($C67,".SL.TLF.TERT.ZS"),AREA_WB_6ATTRS,Seq!O$1,FALSE)/100,".")</f>
        <v>.</v>
      </c>
      <c r="FN67" s="27" t="str">
        <f>IFERROR(VLOOKUP(CONCATENATE($C67,".SL.TLF.TERT.ZS"),AREA_WB_6ATTRS,Seq!P$1,FALSE)/100,".")</f>
        <v>.</v>
      </c>
      <c r="FO67" s="27" t="str">
        <f>IFERROR(VLOOKUP(CONCATENATE($C67,".SL.TLF.TERT.ZS"),AREA_WB_6ATTRS,Seq!Q$1,FALSE)/100,".")</f>
        <v>.</v>
      </c>
      <c r="FP67" s="27" t="str">
        <f>IFERROR(VLOOKUP(CONCATENATE($C67,".SL.TLF.TERT.ZS"),AREA_WB_6ATTRS,Seq!R$1,FALSE)/100,".")</f>
        <v>.</v>
      </c>
      <c r="FQ67" s="27" t="str">
        <f>IFERROR(VLOOKUP(CONCATENATE($C67,".SL.TLF.TERT.ZS"),AREA_WB_6ATTRS,Seq!S$1,FALSE)/100,".")</f>
        <v>.</v>
      </c>
      <c r="FR67" s="27" t="str">
        <f>IFERROR(VLOOKUP(CONCATENATE($C67,".SL.TLF.TERT.ZS"),AREA_WB_6ATTRS,Seq!T$1,FALSE)/100,".")</f>
        <v>.</v>
      </c>
      <c r="FS67" s="27" t="str">
        <f>IFERROR(VLOOKUP(CONCATENATE($C67,".SL.TLF.TERT.ZS"),AREA_WB_6ATTRS,Seq!U$1,FALSE)/100,".")</f>
        <v>.</v>
      </c>
      <c r="FT67" s="27" t="str">
        <f>IFERROR(VLOOKUP(CONCATENATE($C67,".SL.TLF.TERT.ZS"),AREA_WB_6ATTRS,Seq!V$1,FALSE)/100,".")</f>
        <v>.</v>
      </c>
      <c r="FU67" s="27" t="str">
        <f>IFERROR(VLOOKUP(CONCATENATE($C67,".SL.TLF.TERT.ZS"),AREA_WB_6ATTRS,Seq!W$1,FALSE)/100,".")</f>
        <v>.</v>
      </c>
      <c r="FV67" s="27" t="str">
        <f>IFERROR(VLOOKUP(CONCATENATE($C67,".SL.TLF.TERT.ZS"),AREA_WB_6ATTRS,Seq!X$1,FALSE)/100,".")</f>
        <v>.</v>
      </c>
      <c r="FW67" s="27" t="str">
        <f>IFERROR(VLOOKUP(CONCATENATE($C67,".SL.TLF.TERT.ZS"),AREA_WB_6ATTRS,Seq!Y$1,FALSE)/100,".")</f>
        <v>.</v>
      </c>
      <c r="FX67" s="27" t="str">
        <f>IFERROR(VLOOKUP(CONCATENATE($C67,".SL.TLF.TERT.ZS"),AREA_WB_6ATTRS,Seq!Z$1,FALSE)/100,".")</f>
        <v>.</v>
      </c>
      <c r="FY67" s="27" t="str">
        <f>IFERROR(VLOOKUP(CONCATENATE($C67,".SL.TLF.TERT.ZS"),AREA_WB_6ATTRS,Seq!AA$1,FALSE)/100,".")</f>
        <v>.</v>
      </c>
      <c r="FZ67" s="27" t="str">
        <f>IFERROR(VLOOKUP(CONCATENATE($C67,".SL.TLF.TERT.ZS"),AREA_WB_6ATTRS,Seq!AB$1,FALSE)/100,".")</f>
        <v>.</v>
      </c>
      <c r="GA67" s="27" t="str">
        <f>IFERROR(VLOOKUP(CONCATENATE($C67,".SL.TLF.TERT.ZS"),AREA_WB_6ATTRS,Seq!AC$1,FALSE)/100,".")</f>
        <v>.</v>
      </c>
      <c r="GB67" s="27" t="str">
        <f>IFERROR(VLOOKUP(CONCATENATE($C67,".SL.TLF.TERT.ZS"),AREA_WB_6ATTRS,Seq!AD$1,FALSE)/100,".")</f>
        <v>.</v>
      </c>
      <c r="GC67" s="27" t="str">
        <f>IFERROR(VLOOKUP(CONCATENATE($C67,".SL.TLF.TERT.ZS"),AREA_WB_6ATTRS,Seq!AE$1,FALSE)/100,".")</f>
        <v>.</v>
      </c>
      <c r="GD67" s="27" t="str">
        <f>IFERROR(VLOOKUP(CONCATENATE($C67,".SL.TLF.TERT.ZS"),AREA_WB_6ATTRS,Seq!AF$1,FALSE)/100,".")</f>
        <v>.</v>
      </c>
      <c r="GE67" s="27" t="str">
        <f>IFERROR(VLOOKUP(CONCATENATE($C67,".SL.TLF.TERT.ZS"),AREA_WB_6ATTRS,Seq!AG$1,FALSE)/100,".")</f>
        <v>.</v>
      </c>
      <c r="GF67" s="27" t="str">
        <f>IFERROR(VLOOKUP(CONCATENATE($C67,".SL.TLF.TERT.ZS"),AREA_WB_6ATTRS,Seq!AH$1,FALSE)/100,".")</f>
        <v>.</v>
      </c>
      <c r="GG67" s="27" t="str">
        <f>IFERROR(VLOOKUP(CONCATENATE($C67,".SL.TLF.TERT.ZS"),AREA_WB_6ATTRS,Seq!AI$1,FALSE)/100,".")</f>
        <v>.</v>
      </c>
      <c r="GH67" s="27" t="str">
        <f>IFERROR(VLOOKUP(CONCATENATE($C67,".SL.TLF.TERT.ZS"),AREA_WB_6ATTRS,Seq!AJ$1,FALSE)/100,".")</f>
        <v>.</v>
      </c>
      <c r="GI67" s="27" t="str">
        <f>IFERROR(VLOOKUP(CONCATENATE($C67,".SL.TLF.TERT.ZS"),AREA_WB_6ATTRS,Seq!AK$1,FALSE)/100,".")</f>
        <v>.</v>
      </c>
      <c r="GJ67" s="27" t="str">
        <f>IFERROR(VLOOKUP(CONCATENATE($C67,".SL.TLF.TERT.ZS"),AREA_WB_6ATTRS,Seq!AL$1,FALSE)/100,".")</f>
        <v>.</v>
      </c>
      <c r="GK67" s="27"/>
      <c r="GL67" s="27"/>
      <c r="GM67" s="27" t="str">
        <f t="shared" si="81"/>
        <v>.</v>
      </c>
      <c r="GN67" s="27" t="str">
        <f t="shared" si="82"/>
        <v>.</v>
      </c>
      <c r="GO67" s="27" t="str">
        <f t="shared" si="40"/>
        <v>.</v>
      </c>
      <c r="GP67" s="27"/>
      <c r="GQ67" s="9" t="str">
        <f>IF(VLOOKUP($B67,EM_80!$B$1:$C$201,2,FALSE)&gt;0,VLOOKUP($B67,EM_80!$B$1:$C$201,2,FALSE),".")</f>
        <v>.</v>
      </c>
      <c r="GR67" s="9" t="str">
        <f t="shared" si="83"/>
        <v>.</v>
      </c>
      <c r="GS67" s="9" t="str">
        <f t="shared" si="31"/>
        <v>.</v>
      </c>
      <c r="GU67">
        <f t="shared" si="84"/>
        <v>7183263</v>
      </c>
      <c r="GV67">
        <f t="shared" si="85"/>
        <v>8654639</v>
      </c>
      <c r="GW67">
        <f t="shared" si="86"/>
        <v>10522937</v>
      </c>
      <c r="GX67">
        <f t="shared" si="87"/>
        <v>15369809</v>
      </c>
      <c r="GZ67" s="9" t="str">
        <f>IF(ISNA(VLOOKUP($B67,Area_EM_90,Seq!C$1,FALSE)),".",VLOOKUP($B67,Area_EM_90,Seq!C$1,FALSE))</f>
        <v>.</v>
      </c>
      <c r="HA67" s="9" t="str">
        <f>IF(ISNA(VLOOKUP($B67,Area_EM_90,Seq!D$1,FALSE)),".",VLOOKUP($B67,Area_EM_90,Seq!D$1,FALSE))</f>
        <v>.</v>
      </c>
      <c r="HB67" s="9" t="str">
        <f>IF(ISNA(VLOOKUP($B67,Area_EM_90,Seq!E$1,FALSE)),".",VLOOKUP($B67,Area_EM_90,Seq!E$1,FALSE))</f>
        <v>.</v>
      </c>
      <c r="HC67" s="9" t="str">
        <f>IF(ISNA(VLOOKUP($B67,Area_EM_90,Seq!F$1,FALSE)),".",VLOOKUP($B67,Area_EM_90,Seq!F$1,FALSE))</f>
        <v>.</v>
      </c>
      <c r="HD67" s="9" t="str">
        <f>IF(ISNA(VLOOKUP($B67,Area_EM_90,Seq!G$1,FALSE)),".",VLOOKUP($B67,Area_EM_90,Seq!G$1,FALSE))</f>
        <v>.</v>
      </c>
      <c r="HE67" s="9" t="str">
        <f>IF(ISNA(VLOOKUP($B67,Area_EM_90,Seq!H$1,FALSE)),".",VLOOKUP($B67,Area_EM_90,Seq!H$1,FALSE))</f>
        <v>.</v>
      </c>
      <c r="HF67" s="9" t="str">
        <f>IF(ISNA(VLOOKUP($B67,Area_EM_90,Seq!I$1,FALSE)),".",VLOOKUP($B67,Area_EM_90,Seq!I$1,FALSE))</f>
        <v>.</v>
      </c>
      <c r="HG67" s="9" t="str">
        <f>IF(ISNA(VLOOKUP($B67,Area_EM_90,Seq!J$1,FALSE)),".",VLOOKUP($B67,Area_EM_90,Seq!J$1,FALSE))</f>
        <v>.</v>
      </c>
      <c r="HH67" s="9" t="str">
        <f>IF(ISNA(VLOOKUP($B67,Area_EM_00,Seq!C$1,FALSE)),".",VLOOKUP($B67,Area_EM_00,Seq!C$1,FALSE))</f>
        <v>.</v>
      </c>
      <c r="HI67" s="9" t="str">
        <f>IF(ISNA(VLOOKUP($B67,Area_EM_00,Seq!D$1,FALSE)),".",VLOOKUP($B67,Area_EM_00,Seq!D$1,FALSE))</f>
        <v>.</v>
      </c>
      <c r="HJ67" s="9" t="str">
        <f>IF(ISNA(VLOOKUP($B67,Area_EM_00,Seq!E$1,FALSE)),".",VLOOKUP($B67,Area_EM_00,Seq!E$1,FALSE))</f>
        <v>.</v>
      </c>
      <c r="HK67" s="9" t="str">
        <f>IF(ISNA(VLOOKUP($B67,Area_EM_00,Seq!F$1,FALSE)),".",VLOOKUP($B67,Area_EM_00,Seq!F$1,FALSE))</f>
        <v>.</v>
      </c>
      <c r="HL67" s="9" t="str">
        <f>IF(ISNA(VLOOKUP($B67,Area_EM_00,Seq!G$1,FALSE)),".",VLOOKUP($B67,Area_EM_00,Seq!G$1,FALSE))</f>
        <v>.</v>
      </c>
      <c r="HM67" s="9" t="str">
        <f>IF(ISNA(VLOOKUP($B67,Area_EM_00,Seq!H$1,FALSE)),".",VLOOKUP($B67,Area_EM_00,Seq!H$1,FALSE))</f>
        <v>.</v>
      </c>
      <c r="HN67" s="9" t="str">
        <f>IF(ISNA(VLOOKUP($B67,Area_EM_00,Seq!I$1,FALSE)),".",VLOOKUP($B67,Area_EM_00,Seq!I$1,FALSE))</f>
        <v>.</v>
      </c>
      <c r="HO67" s="9" t="str">
        <f>IF(ISNA(VLOOKUP($B67,Area_EM_00,Seq!J$1,FALSE)),".",VLOOKUP($B67,Area_EM_00,Seq!J$1,FALSE))</f>
        <v>.</v>
      </c>
      <c r="HQ67" s="27"/>
      <c r="HR67" s="9">
        <f>IFERROR(VLOOKUP($B67,AREA_EM3_60_00,Seq!E$1,FALSE),".")</f>
        <v>343</v>
      </c>
      <c r="HS67" s="9">
        <f>IFERROR(VLOOKUP($B67,AREA_EM3_60_00,Seq!F$1,FALSE),".")</f>
        <v>337</v>
      </c>
      <c r="HT67" s="9">
        <f>IFERROR(VLOOKUP($B67,AREA_EM3_60_00,Seq!G$1,FALSE),".")</f>
        <v>0</v>
      </c>
      <c r="HU67" s="9">
        <f>IFERROR(VLOOKUP($B67,AREA_EM3_10,Seq!B$1,FALSE),".")</f>
        <v>0</v>
      </c>
      <c r="HV67" s="9">
        <f t="shared" si="41"/>
        <v>7183263</v>
      </c>
      <c r="HW67" s="9">
        <f t="shared" si="42"/>
        <v>8654639</v>
      </c>
      <c r="HX67" s="9">
        <f t="shared" si="43"/>
        <v>10522937</v>
      </c>
      <c r="HY67" s="9">
        <f t="shared" si="44"/>
        <v>15369809</v>
      </c>
    </row>
    <row r="68" spans="1:233">
      <c r="A68" s="25" t="s">
        <v>2430</v>
      </c>
      <c r="B68" s="26" t="str">
        <f t="shared" ref="B68:B130" si="92">VLOOKUP($A68,Area_Country,2,FALSE)</f>
        <v>Mauritania</v>
      </c>
      <c r="C68" s="166" t="s">
        <v>1567</v>
      </c>
      <c r="D68" s="27">
        <f>VLOOKUP("CHN.NY.GDP.MKTP.KD",AREA_WB_6ATTRS,Seq!B$1,FALSE)/10000</f>
        <v>18294112.043860689</v>
      </c>
      <c r="E68" s="27">
        <f>VLOOKUP("CHN.NY.GDP.MKTP.KD",AREA_WB_6ATTRS,Seq!C$1,FALSE)/10000</f>
        <v>19245405.87014145</v>
      </c>
      <c r="F68" s="27">
        <f>VLOOKUP("CHN.NY.GDP.MKTP.KD",AREA_WB_6ATTRS,Seq!D$1,FALSE)/10000</f>
        <v>20996737.804324333</v>
      </c>
      <c r="G68" s="27">
        <f>VLOOKUP("CHN.NY.GDP.MKTP.KD",AREA_WB_6ATTRS,Seq!E$1,FALSE)/10000</f>
        <v>23285382.224995762</v>
      </c>
      <c r="H68" s="27">
        <f>VLOOKUP("CHN.NY.GDP.MKTP.KD",AREA_WB_6ATTRS,Seq!F$1,FALSE)/10000</f>
        <v>26824760.323195074</v>
      </c>
      <c r="I68" s="27">
        <f>VLOOKUP("CHN.NY.GDP.MKTP.KD",AREA_WB_6ATTRS,Seq!G$1,FALSE)/10000</f>
        <v>30446102.966826372</v>
      </c>
      <c r="J68" s="27">
        <f>VLOOKUP("CHN.NY.GDP.MKTP.KD",AREA_WB_6ATTRS,Seq!H$1,FALSE)/10000</f>
        <v>33125360.027907111</v>
      </c>
      <c r="K68" s="27">
        <f>VLOOKUP("CHN.NY.GDP.MKTP.KD",AREA_WB_6ATTRS,Seq!I$1,FALSE)/10000</f>
        <v>36967901.791144341</v>
      </c>
      <c r="L68" s="27">
        <f>VLOOKUP("CHN.NY.GDP.MKTP.KD",AREA_WB_6ATTRS,Seq!J$1,FALSE)/10000</f>
        <v>41145274.693543643</v>
      </c>
      <c r="M68" s="27">
        <f>VLOOKUP("CHN.NY.GDP.MKTP.KD",AREA_WB_6ATTRS,Seq!K$1,FALSE)/10000</f>
        <v>42832230.955979005</v>
      </c>
      <c r="N68" s="27">
        <f>VLOOKUP("CHN.NY.GDP.MKTP.KD",AREA_WB_6ATTRS,Seq!L$1,FALSE)/10000</f>
        <v>44459855.73230619</v>
      </c>
      <c r="O68" s="27">
        <f>VLOOKUP("CHN.NY.GDP.MKTP.KD",AREA_WB_6ATTRS,Seq!M$1,FALSE)/10000</f>
        <v>48550162.459678344</v>
      </c>
      <c r="P68" s="27">
        <f>VLOOKUP("CHN.NY.GDP.MKTP.KD",AREA_WB_6ATTRS,Seq!N$1,FALSE)/10000</f>
        <v>55444285.528952621</v>
      </c>
      <c r="Q68" s="27">
        <f>VLOOKUP("CHN.NY.GDP.MKTP.KD",AREA_WB_6ATTRS,Seq!O$1,FALSE)/10000</f>
        <v>63206485.503006078</v>
      </c>
      <c r="R68" s="27">
        <f>VLOOKUP("CHN.NY.GDP.MKTP.KD",AREA_WB_6ATTRS,Seq!P$1,FALSE)/10000</f>
        <v>71486535.103899792</v>
      </c>
      <c r="S68" s="27">
        <f>VLOOKUP("CHN.NY.GDP.MKTP.KD",AREA_WB_6ATTRS,Seq!Q$1,FALSE)/10000</f>
        <v>79278567.430224851</v>
      </c>
      <c r="T68" s="27">
        <f>VLOOKUP("CHN.NY.GDP.MKTP.KD",AREA_WB_6ATTRS,Seq!R$1,FALSE)/10000</f>
        <v>87206424.173247412</v>
      </c>
      <c r="U68" s="27">
        <f>VLOOKUP("CHN.NY.GDP.MKTP.KD",AREA_WB_6ATTRS,Seq!S$1,FALSE)/10000</f>
        <v>95316621.621359423</v>
      </c>
      <c r="V68" s="27">
        <f>VLOOKUP("CHN.NY.GDP.MKTP.KD",AREA_WB_6ATTRS,Seq!T$1,FALSE)/10000</f>
        <v>102751318.10782552</v>
      </c>
      <c r="W68" s="27">
        <f>VLOOKUP("CHN.NY.GDP.MKTP.KD",AREA_WB_6ATTRS,Seq!U$1,FALSE)/10000</f>
        <v>110560418.28402025</v>
      </c>
      <c r="X68" s="27">
        <f>VLOOKUP("CHN.NY.GDP.MKTP.KD",AREA_WB_6ATTRS,Seq!V$1,FALSE)/10000</f>
        <v>119847493.41987793</v>
      </c>
      <c r="Y68" s="27">
        <f>VLOOKUP("CHN.NY.GDP.MKTP.KD",AREA_WB_6ATTRS,Seq!W$1,FALSE)/10000</f>
        <v>129794835.37372778</v>
      </c>
      <c r="Z68" s="27">
        <f>VLOOKUP("CHN.NY.GDP.MKTP.KD",AREA_WB_6ATTRS,Seq!X$1,FALSE)/10000</f>
        <v>141606165.392737</v>
      </c>
      <c r="AA68" s="27">
        <f>VLOOKUP("CHN.NY.GDP.MKTP.KD",AREA_WB_6ATTRS,Seq!Y$1,FALSE)/10000</f>
        <v>155766781.9320105</v>
      </c>
      <c r="AB68" s="27">
        <f>VLOOKUP("CHN.NY.GDP.MKTP.KD",AREA_WB_6ATTRS,Seq!Z$1,FALSE)/10000</f>
        <v>171499226.90714428</v>
      </c>
      <c r="AC68" s="27">
        <f>VLOOKUP("CHN.NY.GDP.MKTP.KD",AREA_WB_6ATTRS,Seq!AA$1,FALSE)/10000</f>
        <v>190878639.54765138</v>
      </c>
      <c r="AD68" s="27">
        <f>VLOOKUP("CHN.NY.GDP.MKTP.KD",AREA_WB_6ATTRS,Seq!AB$1,FALSE)/10000</f>
        <v>215120226.77020231</v>
      </c>
      <c r="AE68" s="27">
        <f>VLOOKUP("CHN.NY.GDP.MKTP.KD",AREA_WB_6ATTRS,Seq!AC$1,FALSE)/10000</f>
        <v>245667298.97157177</v>
      </c>
      <c r="AF68" s="27">
        <f>VLOOKUP("CHN.NY.GDP.MKTP.KD",AREA_WB_6ATTRS,Seq!AD$1,FALSE)/10000</f>
        <v>269251359.67284226</v>
      </c>
      <c r="AG68" s="27">
        <f>VLOOKUP("CHN.NY.GDP.MKTP.KD",AREA_WB_6ATTRS,Seq!AE$1,FALSE)/10000</f>
        <v>294022484.76274431</v>
      </c>
      <c r="AH68" s="27">
        <f>VLOOKUP("CHN.NY.GDP.MKTP.KD",AREA_WB_6ATTRS,Seq!AF$1,FALSE)/10000</f>
        <v>324600823.17806971</v>
      </c>
      <c r="AI68" s="27">
        <f>VLOOKUP("CHN.NY.GDP.MKTP.KD",AREA_WB_6ATTRS,Seq!AG$1,FALSE)/10000</f>
        <v>354139498.08727396</v>
      </c>
      <c r="AJ68" s="27"/>
      <c r="AK68" s="27"/>
      <c r="AL68" s="27"/>
      <c r="AM68" s="27"/>
      <c r="AN68" s="27"/>
      <c r="AO68" s="27"/>
      <c r="AP68" s="27">
        <f>IFERROR(VLOOKUP(CONCATENATE($C68, ".NY.GDP.MKTP.KD"),AREA_WB_6ATTRS,Seq!B$1,FALSE)/10000,".")</f>
        <v>82546.373819922868</v>
      </c>
      <c r="AQ68" s="27">
        <f>IFERROR(VLOOKUP(CONCATENATE($C68, ".NY.GDP.MKTP.KD"),AREA_WB_6ATTRS,Seq!C$1,FALSE)/10000,".")</f>
        <v>85394.461840909978</v>
      </c>
      <c r="AR68" s="27">
        <f>IFERROR(VLOOKUP(CONCATENATE($C68, ".NY.GDP.MKTP.KD"),AREA_WB_6ATTRS,Seq!D$1,FALSE)/10000,".")</f>
        <v>83396.296206940955</v>
      </c>
      <c r="AS68" s="27">
        <f>IFERROR(VLOOKUP(CONCATENATE($C68, ".NY.GDP.MKTP.KD"),AREA_WB_6ATTRS,Seq!E$1,FALSE)/10000,".")</f>
        <v>86511.433137454966</v>
      </c>
      <c r="AT68" s="27">
        <f>IFERROR(VLOOKUP(CONCATENATE($C68, ".NY.GDP.MKTP.KD"),AREA_WB_6ATTRS,Seq!F$1,FALSE)/10000,".")</f>
        <v>83719.826430281202</v>
      </c>
      <c r="AU68" s="27">
        <f>IFERROR(VLOOKUP(CONCATENATE($C68, ".NY.GDP.MKTP.KD"),AREA_WB_6ATTRS,Seq!G$1,FALSE)/10000,".")</f>
        <v>86227.034767131045</v>
      </c>
      <c r="AV68" s="27">
        <f>IFERROR(VLOOKUP(CONCATENATE($C68, ".NY.GDP.MKTP.KD"),AREA_WB_6ATTRS,Seq!H$1,FALSE)/10000,".")</f>
        <v>91153.684763809433</v>
      </c>
      <c r="AW68" s="27">
        <f>IFERROR(VLOOKUP(CONCATENATE($C68, ".NY.GDP.MKTP.KD"),AREA_WB_6ATTRS,Seq!I$1,FALSE)/10000,".")</f>
        <v>92885.954989317092</v>
      </c>
      <c r="AX68" s="27">
        <f>IFERROR(VLOOKUP(CONCATENATE($C68, ".NY.GDP.MKTP.KD"),AREA_WB_6ATTRS,Seq!J$1,FALSE)/10000,".")</f>
        <v>94483.963055891159</v>
      </c>
      <c r="AY68" s="27">
        <f>IFERROR(VLOOKUP(CONCATENATE($C68, ".NY.GDP.MKTP.KD"),AREA_WB_6ATTRS,Seq!K$1,FALSE)/10000,".")</f>
        <v>98998.015110309047</v>
      </c>
      <c r="AZ68" s="27">
        <f>IFERROR(VLOOKUP(CONCATENATE($C68, ".NY.GDP.MKTP.KD"),AREA_WB_6ATTRS,Seq!L$1,FALSE)/10000,".")</f>
        <v>97244.458766296884</v>
      </c>
      <c r="BA68" s="27">
        <f>IFERROR(VLOOKUP(CONCATENATE($C68, ".NY.GDP.MKTP.KD"),AREA_WB_6ATTRS,Seq!M$1,FALSE)/10000,".")</f>
        <v>98983.274439712448</v>
      </c>
      <c r="BB68" s="27">
        <f>IFERROR(VLOOKUP(CONCATENATE($C68, ".NY.GDP.MKTP.KD"),AREA_WB_6ATTRS,Seq!N$1,FALSE)/10000,".")</f>
        <v>100838.34558391289</v>
      </c>
      <c r="BC68" s="27">
        <f>IFERROR(VLOOKUP(CONCATENATE($C68, ".NY.GDP.MKTP.KD"),AREA_WB_6ATTRS,Seq!O$1,FALSE)/10000,".")</f>
        <v>106761.22424755833</v>
      </c>
      <c r="BD68" s="27">
        <f>IFERROR(VLOOKUP(CONCATENATE($C68, ".NY.GDP.MKTP.KD"),AREA_WB_6ATTRS,Seq!P$1,FALSE)/10000,".")</f>
        <v>103493.54915729634</v>
      </c>
      <c r="BE68" s="27">
        <f>IFERROR(VLOOKUP(CONCATENATE($C68, ".NY.GDP.MKTP.KD"),AREA_WB_6ATTRS,Seq!Q$1,FALSE)/10000,".")</f>
        <v>113656.40915952626</v>
      </c>
      <c r="BF68" s="27">
        <f>IFERROR(VLOOKUP(CONCATENATE($C68, ".NY.GDP.MKTP.KD"),AREA_WB_6ATTRS,Seq!R$1,FALSE)/10000,".")</f>
        <v>120269.87853824632</v>
      </c>
      <c r="BG68" s="27">
        <f>IFERROR(VLOOKUP(CONCATENATE($C68, ".NY.GDP.MKTP.KD"),AREA_WB_6ATTRS,Seq!S$1,FALSE)/10000,".")</f>
        <v>115405.32682668457</v>
      </c>
      <c r="BH68" s="27">
        <f>IFERROR(VLOOKUP(CONCATENATE($C68, ".NY.GDP.MKTP.KD"),AREA_WB_6ATTRS,Seq!T$1,FALSE)/10000,".")</f>
        <v>120621.24470418702</v>
      </c>
      <c r="BI68" s="27">
        <f>IFERROR(VLOOKUP(CONCATENATE($C68, ".NY.GDP.MKTP.KD"),AREA_WB_6ATTRS,Seq!U$1,FALSE)/10000,".")</f>
        <v>129924.55071681866</v>
      </c>
      <c r="BJ68" s="27">
        <f>IFERROR(VLOOKUP(CONCATENATE($C68, ".NY.GDP.MKTP.KD"),AREA_WB_6ATTRS,Seq!V$1,FALSE)/10000,".")</f>
        <v>129365.34732201422</v>
      </c>
      <c r="BK68" s="27">
        <f>IFERROR(VLOOKUP(CONCATENATE($C68, ".NY.GDP.MKTP.KD"),AREA_WB_6ATTRS,Seq!W$1,FALSE)/10000,".")</f>
        <v>131964.03444055479</v>
      </c>
      <c r="BL68" s="27">
        <f>IFERROR(VLOOKUP(CONCATENATE($C68, ".NY.GDP.MKTP.KD"),AREA_WB_6ATTRS,Seq!X$1,FALSE)/10000,".")</f>
        <v>132841.29434155489</v>
      </c>
      <c r="BM68" s="27">
        <f>IFERROR(VLOOKUP(CONCATENATE($C68, ".NY.GDP.MKTP.KD"),AREA_WB_6ATTRS,Seq!Y$1,FALSE)/10000,".")</f>
        <v>140783.51461187343</v>
      </c>
      <c r="BN68" s="27">
        <f>IFERROR(VLOOKUP(CONCATENATE($C68, ".NY.GDP.MKTP.KD"),AREA_WB_6ATTRS,Seq!Z$1,FALSE)/10000,".")</f>
        <v>148874.65151226049</v>
      </c>
      <c r="BO68" s="27">
        <f>IFERROR(VLOOKUP(CONCATENATE($C68, ".NY.GDP.MKTP.KD"),AREA_WB_6ATTRS,Seq!AA$1,FALSE)/10000,".")</f>
        <v>162227.81575455266</v>
      </c>
      <c r="BP68" s="27">
        <f>IFERROR(VLOOKUP(CONCATENATE($C68, ".NY.GDP.MKTP.KD"),AREA_WB_6ATTRS,Seq!AB$1,FALSE)/10000,".")</f>
        <v>192838.76279255786</v>
      </c>
      <c r="BQ68" s="27">
        <f>IFERROR(VLOOKUP(CONCATENATE($C68, ".NY.GDP.MKTP.KD"),AREA_WB_6ATTRS,Seq!AC$1,FALSE)/10000,".")</f>
        <v>195951.91703431853</v>
      </c>
      <c r="BR68" s="27">
        <f>IFERROR(VLOOKUP(CONCATENATE($C68, ".NY.GDP.MKTP.KD"),AREA_WB_6ATTRS,Seq!AD$1,FALSE)/10000,".")</f>
        <v>202843.55348374904</v>
      </c>
      <c r="BS68" s="27">
        <f>IFERROR(VLOOKUP(CONCATENATE($C68, ".NY.GDP.MKTP.KD"),AREA_WB_6ATTRS,Seq!AE$1,FALSE)/10000,".")</f>
        <v>200368.47487644423</v>
      </c>
      <c r="BT68" s="27">
        <f>IFERROR(VLOOKUP(CONCATENATE($C68, ".NY.GDP.MKTP.KD"),AREA_WB_6ATTRS,Seq!AF$1,FALSE)/10000,".")</f>
        <v>210759.39724898108</v>
      </c>
      <c r="BU68" s="27">
        <f>IFERROR(VLOOKUP(CONCATENATE($C68, ".NY.GDP.MKTP.KD"),AREA_WB_6ATTRS,Seq!AG$1,FALSE)/10000,".")</f>
        <v>220770.52896664248</v>
      </c>
      <c r="BV68" s="27"/>
      <c r="BW68" s="27"/>
      <c r="BX68" s="27"/>
      <c r="BY68" s="27"/>
      <c r="BZ68" s="27"/>
      <c r="CA68" s="27"/>
      <c r="CB68" s="27"/>
      <c r="CC68" s="27">
        <f>CNPop!A$48</f>
        <v>5.0000000000000001E-3</v>
      </c>
      <c r="CD68" s="27">
        <f>CNPop!B$48</f>
        <v>6.0000000000000001E-3</v>
      </c>
      <c r="CE68" s="27">
        <f>CNPop!C$48</f>
        <v>6.0000000000000001E-3</v>
      </c>
      <c r="CF68" s="27">
        <f>CNPop!D$48</f>
        <v>7.0000000000000001E-3</v>
      </c>
      <c r="CG68" s="27">
        <f>CNPop!E$48</f>
        <v>7.0000000000000001E-3</v>
      </c>
      <c r="CH68" s="27">
        <f>CNPop!F$48</f>
        <v>8.0000000000000002E-3</v>
      </c>
      <c r="CI68" s="27">
        <f>CNPop!G$48</f>
        <v>8.9999999999999993E-3</v>
      </c>
      <c r="CJ68" s="27">
        <f>CNPop!H$48</f>
        <v>0.01</v>
      </c>
      <c r="CK68" s="27">
        <f>CNPop!I$48</f>
        <v>1.0999999999999999E-2</v>
      </c>
      <c r="CL68" s="27">
        <f>CNPop!J$48</f>
        <v>1.2E-2</v>
      </c>
      <c r="CM68" s="27">
        <f>CNPop!K$48</f>
        <v>1.4E-2</v>
      </c>
      <c r="CN68" s="27">
        <f>CNPop!L$48</f>
        <v>1.6E-2</v>
      </c>
      <c r="CO68" s="27">
        <f>CNPop!M$48</f>
        <v>1.7000000000000001E-2</v>
      </c>
      <c r="CP68" s="27">
        <f>CNPop!N$48</f>
        <v>1.9E-2</v>
      </c>
      <c r="CQ68" s="27">
        <f>CNPop!O$48</f>
        <v>2.1000000000000001E-2</v>
      </c>
      <c r="CR68" s="27">
        <f>CNPop!P$48</f>
        <v>2.3E-2</v>
      </c>
      <c r="CS68" s="27">
        <f>CNPop!Q$48</f>
        <v>2.5999999999999999E-2</v>
      </c>
      <c r="CT68" s="27">
        <f>CNPop!R$48</f>
        <v>2.8000000000000001E-2</v>
      </c>
      <c r="CU68" s="27">
        <f>CNPop!S$48</f>
        <v>0.03</v>
      </c>
      <c r="CV68" s="27">
        <f>CNPop!T$48</f>
        <v>3.3000000000000002E-2</v>
      </c>
      <c r="CW68" s="27">
        <f>CNPop!U$48</f>
        <v>3.5999999999999997E-2</v>
      </c>
      <c r="CX68" s="27">
        <f>CNPop!V$48</f>
        <v>3.9E-2</v>
      </c>
      <c r="CY68" s="27">
        <f>CNPop!W$48</f>
        <v>4.2000000000000003E-2</v>
      </c>
      <c r="CZ68" s="27">
        <f>CNPop!X$48</f>
        <v>4.4999999999999998E-2</v>
      </c>
      <c r="DA68" s="27">
        <f>CNPop!Y$48</f>
        <v>4.9000000000000002E-2</v>
      </c>
      <c r="DB68" s="27">
        <f>CNPop!Z$48</f>
        <v>5.1999999999999998E-2</v>
      </c>
      <c r="DC68" s="27">
        <f>CNPop!AA$48</f>
        <v>5.6000000000000001E-2</v>
      </c>
      <c r="DD68" s="27">
        <f>CNPop!AB$48</f>
        <v>0.06</v>
      </c>
      <c r="DE68" s="27">
        <f>CNPop!AC$48</f>
        <v>6.3E-2</v>
      </c>
      <c r="DF68" s="27">
        <f>CNPop!AD$48</f>
        <v>6.8000000000000005E-2</v>
      </c>
      <c r="DG68" s="27">
        <f>CNPop!AE$48</f>
        <v>7.1999999999999995E-2</v>
      </c>
      <c r="DH68" s="27">
        <f>CNPop!AF$48</f>
        <v>7.5999999999999998E-2</v>
      </c>
      <c r="DI68" s="27">
        <f>CNPop!AG$48</f>
        <v>8.1000000000000003E-2</v>
      </c>
      <c r="DJ68" s="27">
        <f>CNPop!AH$48</f>
        <v>8.5000000000000006E-2</v>
      </c>
      <c r="DK68" s="27">
        <f>CNPop!AI$48</f>
        <v>0.09</v>
      </c>
      <c r="DL68" s="27">
        <f>CNPop!AJ$48</f>
        <v>9.5000000000000001E-2</v>
      </c>
      <c r="DM68" s="27">
        <f>CNPop!AK$48</f>
        <v>0.1</v>
      </c>
      <c r="DN68" s="27"/>
      <c r="DO68" s="27" t="str">
        <f t="shared" si="54"/>
        <v>.</v>
      </c>
      <c r="DP68" s="27" t="str">
        <f t="shared" si="55"/>
        <v>.</v>
      </c>
      <c r="DQ68" s="27" t="str">
        <f t="shared" si="56"/>
        <v>.</v>
      </c>
      <c r="DR68" s="27" t="str">
        <f t="shared" si="57"/>
        <v>.</v>
      </c>
      <c r="DS68" s="27" t="str">
        <f t="shared" si="58"/>
        <v>.</v>
      </c>
      <c r="DT68" s="27" t="str">
        <f t="shared" si="59"/>
        <v>.</v>
      </c>
      <c r="DU68" s="27" t="str">
        <f t="shared" si="60"/>
        <v>.</v>
      </c>
      <c r="DV68" s="27" t="str">
        <f t="shared" si="61"/>
        <v>.</v>
      </c>
      <c r="DW68" s="27" t="str">
        <f t="shared" si="62"/>
        <v>.</v>
      </c>
      <c r="DX68" s="27" t="str">
        <f t="shared" si="63"/>
        <v>.</v>
      </c>
      <c r="DY68" s="27" t="str">
        <f t="shared" si="64"/>
        <v>.</v>
      </c>
      <c r="DZ68" s="27" t="str">
        <f t="shared" si="65"/>
        <v>.</v>
      </c>
      <c r="EA68" s="27" t="str">
        <f t="shared" si="66"/>
        <v>.</v>
      </c>
      <c r="EB68" s="27" t="str">
        <f t="shared" si="67"/>
        <v>.</v>
      </c>
      <c r="EC68" s="27" t="str">
        <f t="shared" si="68"/>
        <v>.</v>
      </c>
      <c r="ED68" s="27" t="str">
        <f t="shared" si="69"/>
        <v>.</v>
      </c>
      <c r="EE68" s="27" t="str">
        <f t="shared" si="70"/>
        <v>.</v>
      </c>
      <c r="EF68" s="27" t="str">
        <f t="shared" si="71"/>
        <v>.</v>
      </c>
      <c r="EG68" s="27" t="str">
        <f t="shared" si="72"/>
        <v>.</v>
      </c>
      <c r="EH68" s="27" t="str">
        <f t="shared" si="73"/>
        <v>.</v>
      </c>
      <c r="EI68" s="27" t="str">
        <f t="shared" si="74"/>
        <v>.</v>
      </c>
      <c r="EJ68" s="27" t="str">
        <f t="shared" si="75"/>
        <v>.</v>
      </c>
      <c r="EK68" s="27" t="str">
        <f t="shared" si="76"/>
        <v>.</v>
      </c>
      <c r="EL68" s="27" t="str">
        <f t="shared" si="77"/>
        <v>.</v>
      </c>
      <c r="EM68" s="27" t="str">
        <f t="shared" si="78"/>
        <v>.</v>
      </c>
      <c r="EN68" s="27" t="str">
        <f t="shared" si="79"/>
        <v>.</v>
      </c>
      <c r="EO68" s="27" t="str">
        <f t="shared" si="80"/>
        <v>.</v>
      </c>
      <c r="EP68" s="27" t="str">
        <f t="shared" si="37"/>
        <v>.</v>
      </c>
      <c r="EQ68" s="27" t="str">
        <f t="shared" si="38"/>
        <v>.</v>
      </c>
      <c r="ER68" s="27" t="str">
        <f t="shared" ref="ER68:ET74" si="93">IF(ISNUMBER(GC68),GC68,EQ68)</f>
        <v>.</v>
      </c>
      <c r="ES68" s="27" t="str">
        <f t="shared" si="93"/>
        <v>.</v>
      </c>
      <c r="ET68" s="27" t="str">
        <f t="shared" si="93"/>
        <v>.</v>
      </c>
      <c r="EU68" s="27"/>
      <c r="EV68" s="27"/>
      <c r="EW68" s="27"/>
      <c r="EX68" s="27"/>
      <c r="EY68" s="27"/>
      <c r="EZ68" s="27" t="str">
        <f>IFERROR(VLOOKUP(CONCATENATE($C68,".SL.TLF.TERT.ZS"),AREA_WB_6ATTRS,Seq!B$1,FALSE)/100,".")</f>
        <v>.</v>
      </c>
      <c r="FA68" s="27" t="str">
        <f>IFERROR(VLOOKUP(CONCATENATE($C68,".SL.TLF.TERT.ZS"),AREA_WB_6ATTRS,Seq!C$1,FALSE)/100,".")</f>
        <v>.</v>
      </c>
      <c r="FB68" s="27" t="str">
        <f>IFERROR(VLOOKUP(CONCATENATE($C68,".SL.TLF.TERT.ZS"),AREA_WB_6ATTRS,Seq!D$1,FALSE)/100,".")</f>
        <v>.</v>
      </c>
      <c r="FC68" s="27" t="str">
        <f>IFERROR(VLOOKUP(CONCATENATE($C68,".SL.TLF.TERT.ZS"),AREA_WB_6ATTRS,Seq!E$1,FALSE)/100,".")</f>
        <v>.</v>
      </c>
      <c r="FD68" s="27" t="str">
        <f>IFERROR(VLOOKUP(CONCATENATE($C68,".SL.TLF.TERT.ZS"),AREA_WB_6ATTRS,Seq!F$1,FALSE)/100,".")</f>
        <v>.</v>
      </c>
      <c r="FE68" s="27" t="str">
        <f>IFERROR(VLOOKUP(CONCATENATE($C68,".SL.TLF.TERT.ZS"),AREA_WB_6ATTRS,Seq!G$1,FALSE)/100,".")</f>
        <v>.</v>
      </c>
      <c r="FF68" s="27" t="str">
        <f>IFERROR(VLOOKUP(CONCATENATE($C68,".SL.TLF.TERT.ZS"),AREA_WB_6ATTRS,Seq!H$1,FALSE)/100,".")</f>
        <v>.</v>
      </c>
      <c r="FG68" s="27" t="str">
        <f>IFERROR(VLOOKUP(CONCATENATE($C68,".SL.TLF.TERT.ZS"),AREA_WB_6ATTRS,Seq!I$1,FALSE)/100,".")</f>
        <v>.</v>
      </c>
      <c r="FH68" s="27" t="str">
        <f>IFERROR(VLOOKUP(CONCATENATE($C68,".SL.TLF.TERT.ZS"),AREA_WB_6ATTRS,Seq!J$1,FALSE)/100,".")</f>
        <v>.</v>
      </c>
      <c r="FI68" s="27" t="str">
        <f>IFERROR(VLOOKUP(CONCATENATE($C68,".SL.TLF.TERT.ZS"),AREA_WB_6ATTRS,Seq!K$1,FALSE)/100,".")</f>
        <v>.</v>
      </c>
      <c r="FJ68" s="27" t="str">
        <f>IFERROR(VLOOKUP(CONCATENATE($C68,".SL.TLF.TERT.ZS"),AREA_WB_6ATTRS,Seq!L$1,FALSE)/100,".")</f>
        <v>.</v>
      </c>
      <c r="FK68" s="27" t="str">
        <f>IFERROR(VLOOKUP(CONCATENATE($C68,".SL.TLF.TERT.ZS"),AREA_WB_6ATTRS,Seq!M$1,FALSE)/100,".")</f>
        <v>.</v>
      </c>
      <c r="FL68" s="27" t="str">
        <f>IFERROR(VLOOKUP(CONCATENATE($C68,".SL.TLF.TERT.ZS"),AREA_WB_6ATTRS,Seq!N$1,FALSE)/100,".")</f>
        <v>.</v>
      </c>
      <c r="FM68" s="27" t="str">
        <f>IFERROR(VLOOKUP(CONCATENATE($C68,".SL.TLF.TERT.ZS"),AREA_WB_6ATTRS,Seq!O$1,FALSE)/100,".")</f>
        <v>.</v>
      </c>
      <c r="FN68" s="27" t="str">
        <f>IFERROR(VLOOKUP(CONCATENATE($C68,".SL.TLF.TERT.ZS"),AREA_WB_6ATTRS,Seq!P$1,FALSE)/100,".")</f>
        <v>.</v>
      </c>
      <c r="FO68" s="27" t="str">
        <f>IFERROR(VLOOKUP(CONCATENATE($C68,".SL.TLF.TERT.ZS"),AREA_WB_6ATTRS,Seq!Q$1,FALSE)/100,".")</f>
        <v>.</v>
      </c>
      <c r="FP68" s="27" t="str">
        <f>IFERROR(VLOOKUP(CONCATENATE($C68,".SL.TLF.TERT.ZS"),AREA_WB_6ATTRS,Seq!R$1,FALSE)/100,".")</f>
        <v>.</v>
      </c>
      <c r="FQ68" s="27" t="str">
        <f>IFERROR(VLOOKUP(CONCATENATE($C68,".SL.TLF.TERT.ZS"),AREA_WB_6ATTRS,Seq!S$1,FALSE)/100,".")</f>
        <v>.</v>
      </c>
      <c r="FR68" s="27" t="str">
        <f>IFERROR(VLOOKUP(CONCATENATE($C68,".SL.TLF.TERT.ZS"),AREA_WB_6ATTRS,Seq!T$1,FALSE)/100,".")</f>
        <v>.</v>
      </c>
      <c r="FS68" s="27" t="str">
        <f>IFERROR(VLOOKUP(CONCATENATE($C68,".SL.TLF.TERT.ZS"),AREA_WB_6ATTRS,Seq!U$1,FALSE)/100,".")</f>
        <v>.</v>
      </c>
      <c r="FT68" s="27" t="str">
        <f>IFERROR(VLOOKUP(CONCATENATE($C68,".SL.TLF.TERT.ZS"),AREA_WB_6ATTRS,Seq!V$1,FALSE)/100,".")</f>
        <v>.</v>
      </c>
      <c r="FU68" s="27" t="str">
        <f>IFERROR(VLOOKUP(CONCATENATE($C68,".SL.TLF.TERT.ZS"),AREA_WB_6ATTRS,Seq!W$1,FALSE)/100,".")</f>
        <v>.</v>
      </c>
      <c r="FV68" s="27" t="str">
        <f>IFERROR(VLOOKUP(CONCATENATE($C68,".SL.TLF.TERT.ZS"),AREA_WB_6ATTRS,Seq!X$1,FALSE)/100,".")</f>
        <v>.</v>
      </c>
      <c r="FW68" s="27" t="str">
        <f>IFERROR(VLOOKUP(CONCATENATE($C68,".SL.TLF.TERT.ZS"),AREA_WB_6ATTRS,Seq!Y$1,FALSE)/100,".")</f>
        <v>.</v>
      </c>
      <c r="FX68" s="27" t="str">
        <f>IFERROR(VLOOKUP(CONCATENATE($C68,".SL.TLF.TERT.ZS"),AREA_WB_6ATTRS,Seq!Z$1,FALSE)/100,".")</f>
        <v>.</v>
      </c>
      <c r="FY68" s="27" t="str">
        <f>IFERROR(VLOOKUP(CONCATENATE($C68,".SL.TLF.TERT.ZS"),AREA_WB_6ATTRS,Seq!AA$1,FALSE)/100,".")</f>
        <v>.</v>
      </c>
      <c r="FZ68" s="27" t="str">
        <f>IFERROR(VLOOKUP(CONCATENATE($C68,".SL.TLF.TERT.ZS"),AREA_WB_6ATTRS,Seq!AB$1,FALSE)/100,".")</f>
        <v>.</v>
      </c>
      <c r="GA68" s="27" t="str">
        <f>IFERROR(VLOOKUP(CONCATENATE($C68,".SL.TLF.TERT.ZS"),AREA_WB_6ATTRS,Seq!AC$1,FALSE)/100,".")</f>
        <v>.</v>
      </c>
      <c r="GB68" s="27" t="str">
        <f>IFERROR(VLOOKUP(CONCATENATE($C68,".SL.TLF.TERT.ZS"),AREA_WB_6ATTRS,Seq!AD$1,FALSE)/100,".")</f>
        <v>.</v>
      </c>
      <c r="GC68" s="27" t="str">
        <f>IFERROR(VLOOKUP(CONCATENATE($C68,".SL.TLF.TERT.ZS"),AREA_WB_6ATTRS,Seq!AE$1,FALSE)/100,".")</f>
        <v>.</v>
      </c>
      <c r="GD68" s="27" t="str">
        <f>IFERROR(VLOOKUP(CONCATENATE($C68,".SL.TLF.TERT.ZS"),AREA_WB_6ATTRS,Seq!AF$1,FALSE)/100,".")</f>
        <v>.</v>
      </c>
      <c r="GE68" s="27" t="str">
        <f>IFERROR(VLOOKUP(CONCATENATE($C68,".SL.TLF.TERT.ZS"),AREA_WB_6ATTRS,Seq!AG$1,FALSE)/100,".")</f>
        <v>.</v>
      </c>
      <c r="GF68" s="27" t="str">
        <f>IFERROR(VLOOKUP(CONCATENATE($C68,".SL.TLF.TERT.ZS"),AREA_WB_6ATTRS,Seq!AH$1,FALSE)/100,".")</f>
        <v>.</v>
      </c>
      <c r="GG68" s="27" t="str">
        <f>IFERROR(VLOOKUP(CONCATENATE($C68,".SL.TLF.TERT.ZS"),AREA_WB_6ATTRS,Seq!AI$1,FALSE)/100,".")</f>
        <v>.</v>
      </c>
      <c r="GH68" s="27" t="str">
        <f>IFERROR(VLOOKUP(CONCATENATE($C68,".SL.TLF.TERT.ZS"),AREA_WB_6ATTRS,Seq!AJ$1,FALSE)/100,".")</f>
        <v>.</v>
      </c>
      <c r="GI68" s="27" t="str">
        <f>IFERROR(VLOOKUP(CONCATENATE($C68,".SL.TLF.TERT.ZS"),AREA_WB_6ATTRS,Seq!AK$1,FALSE)/100,".")</f>
        <v>.</v>
      </c>
      <c r="GJ68" s="27" t="str">
        <f>IFERROR(VLOOKUP(CONCATENATE($C68,".SL.TLF.TERT.ZS"),AREA_WB_6ATTRS,Seq!AL$1,FALSE)/100,".")</f>
        <v>.</v>
      </c>
      <c r="GK68" s="27"/>
      <c r="GL68" s="27"/>
      <c r="GM68" s="27" t="str">
        <f t="shared" si="81"/>
        <v>.</v>
      </c>
      <c r="GN68" s="27" t="str">
        <f t="shared" si="82"/>
        <v>.</v>
      </c>
      <c r="GO68" s="27" t="str">
        <f t="shared" si="40"/>
        <v>.</v>
      </c>
      <c r="GP68" s="27"/>
      <c r="GQ68" s="9" t="str">
        <f>IF(VLOOKUP($B68,EM_80!$B$1:$C$201,2,FALSE)&gt;0,VLOOKUP($B68,EM_80!$B$1:$C$201,2,FALSE),".")</f>
        <v>.</v>
      </c>
      <c r="GR68" s="9" t="str">
        <f t="shared" si="83"/>
        <v>.</v>
      </c>
      <c r="GS68" s="9" t="str">
        <f t="shared" si="31"/>
        <v>.</v>
      </c>
      <c r="GU68">
        <f t="shared" si="84"/>
        <v>1525251</v>
      </c>
      <c r="GV68">
        <f t="shared" si="85"/>
        <v>1987924</v>
      </c>
      <c r="GW68">
        <f t="shared" si="86"/>
        <v>2603740</v>
      </c>
      <c r="GX68">
        <f t="shared" si="87"/>
        <v>3459773</v>
      </c>
      <c r="GZ68" s="9" t="str">
        <f>IF(ISNA(VLOOKUP($B68,Area_EM_90,Seq!C$1,FALSE)),".",VLOOKUP($B68,Area_EM_90,Seq!C$1,FALSE))</f>
        <v>.</v>
      </c>
      <c r="HA68" s="9" t="str">
        <f>IF(ISNA(VLOOKUP($B68,Area_EM_90,Seq!D$1,FALSE)),".",VLOOKUP($B68,Area_EM_90,Seq!D$1,FALSE))</f>
        <v>.</v>
      </c>
      <c r="HB68" s="9" t="str">
        <f>IF(ISNA(VLOOKUP($B68,Area_EM_90,Seq!E$1,FALSE)),".",VLOOKUP($B68,Area_EM_90,Seq!E$1,FALSE))</f>
        <v>.</v>
      </c>
      <c r="HC68" s="9" t="str">
        <f>IF(ISNA(VLOOKUP($B68,Area_EM_90,Seq!F$1,FALSE)),".",VLOOKUP($B68,Area_EM_90,Seq!F$1,FALSE))</f>
        <v>.</v>
      </c>
      <c r="HD68" s="9" t="str">
        <f>IF(ISNA(VLOOKUP($B68,Area_EM_90,Seq!G$1,FALSE)),".",VLOOKUP($B68,Area_EM_90,Seq!G$1,FALSE))</f>
        <v>.</v>
      </c>
      <c r="HE68" s="9" t="str">
        <f>IF(ISNA(VLOOKUP($B68,Area_EM_90,Seq!H$1,FALSE)),".",VLOOKUP($B68,Area_EM_90,Seq!H$1,FALSE))</f>
        <v>.</v>
      </c>
      <c r="HF68" s="9" t="str">
        <f>IF(ISNA(VLOOKUP($B68,Area_EM_90,Seq!I$1,FALSE)),".",VLOOKUP($B68,Area_EM_90,Seq!I$1,FALSE))</f>
        <v>.</v>
      </c>
      <c r="HG68" s="9" t="str">
        <f>IF(ISNA(VLOOKUP($B68,Area_EM_90,Seq!J$1,FALSE)),".",VLOOKUP($B68,Area_EM_90,Seq!J$1,FALSE))</f>
        <v>.</v>
      </c>
      <c r="HH68" s="9" t="str">
        <f>IF(ISNA(VLOOKUP($B68,Area_EM_00,Seq!C$1,FALSE)),".",VLOOKUP($B68,Area_EM_00,Seq!C$1,FALSE))</f>
        <v>.</v>
      </c>
      <c r="HI68" s="9" t="str">
        <f>IF(ISNA(VLOOKUP($B68,Area_EM_00,Seq!D$1,FALSE)),".",VLOOKUP($B68,Area_EM_00,Seq!D$1,FALSE))</f>
        <v>.</v>
      </c>
      <c r="HJ68" s="9" t="str">
        <f>IF(ISNA(VLOOKUP($B68,Area_EM_00,Seq!E$1,FALSE)),".",VLOOKUP($B68,Area_EM_00,Seq!E$1,FALSE))</f>
        <v>.</v>
      </c>
      <c r="HK68" s="9" t="str">
        <f>IF(ISNA(VLOOKUP($B68,Area_EM_00,Seq!F$1,FALSE)),".",VLOOKUP($B68,Area_EM_00,Seq!F$1,FALSE))</f>
        <v>.</v>
      </c>
      <c r="HL68" s="9" t="str">
        <f>IF(ISNA(VLOOKUP($B68,Area_EM_00,Seq!G$1,FALSE)),".",VLOOKUP($B68,Area_EM_00,Seq!G$1,FALSE))</f>
        <v>.</v>
      </c>
      <c r="HM68" s="9" t="str">
        <f>IF(ISNA(VLOOKUP($B68,Area_EM_00,Seq!H$1,FALSE)),".",VLOOKUP($B68,Area_EM_00,Seq!H$1,FALSE))</f>
        <v>.</v>
      </c>
      <c r="HN68" s="9" t="str">
        <f>IF(ISNA(VLOOKUP($B68,Area_EM_00,Seq!I$1,FALSE)),".",VLOOKUP($B68,Area_EM_00,Seq!I$1,FALSE))</f>
        <v>.</v>
      </c>
      <c r="HO68" s="9" t="str">
        <f>IF(ISNA(VLOOKUP($B68,Area_EM_00,Seq!J$1,FALSE)),".",VLOOKUP($B68,Area_EM_00,Seq!J$1,FALSE))</f>
        <v>.</v>
      </c>
      <c r="HQ68" s="27"/>
      <c r="HR68" s="9">
        <f>IFERROR(VLOOKUP($B68,AREA_EM3_60_00,Seq!E$1,FALSE),".")</f>
        <v>0</v>
      </c>
      <c r="HS68" s="9">
        <f>IFERROR(VLOOKUP($B68,AREA_EM3_60_00,Seq!F$1,FALSE),".")</f>
        <v>153</v>
      </c>
      <c r="HT68" s="9">
        <f>IFERROR(VLOOKUP($B68,AREA_EM3_60_00,Seq!G$1,FALSE),".")</f>
        <v>170</v>
      </c>
      <c r="HU68" s="9">
        <f>IFERROR(VLOOKUP($B68,AREA_EM3_10,Seq!B$1,FALSE),".")</f>
        <v>270.22825849285385</v>
      </c>
      <c r="HV68" s="9">
        <f t="shared" si="41"/>
        <v>1525251</v>
      </c>
      <c r="HW68" s="9">
        <f t="shared" si="42"/>
        <v>1987924</v>
      </c>
      <c r="HX68" s="9">
        <f t="shared" si="43"/>
        <v>2603740</v>
      </c>
      <c r="HY68" s="9">
        <f t="shared" si="44"/>
        <v>3459773</v>
      </c>
    </row>
    <row r="69" spans="1:233">
      <c r="A69" s="25" t="s">
        <v>2432</v>
      </c>
      <c r="B69" s="26" t="str">
        <f t="shared" si="92"/>
        <v>Mauritius</v>
      </c>
      <c r="C69" s="166" t="s">
        <v>1568</v>
      </c>
      <c r="D69" s="27">
        <f>VLOOKUP("CHN.NY.GDP.MKTP.KD",AREA_WB_6ATTRS,Seq!B$1,FALSE)/10000</f>
        <v>18294112.043860689</v>
      </c>
      <c r="E69" s="27">
        <f>VLOOKUP("CHN.NY.GDP.MKTP.KD",AREA_WB_6ATTRS,Seq!C$1,FALSE)/10000</f>
        <v>19245405.87014145</v>
      </c>
      <c r="F69" s="27">
        <f>VLOOKUP("CHN.NY.GDP.MKTP.KD",AREA_WB_6ATTRS,Seq!D$1,FALSE)/10000</f>
        <v>20996737.804324333</v>
      </c>
      <c r="G69" s="27">
        <f>VLOOKUP("CHN.NY.GDP.MKTP.KD",AREA_WB_6ATTRS,Seq!E$1,FALSE)/10000</f>
        <v>23285382.224995762</v>
      </c>
      <c r="H69" s="27">
        <f>VLOOKUP("CHN.NY.GDP.MKTP.KD",AREA_WB_6ATTRS,Seq!F$1,FALSE)/10000</f>
        <v>26824760.323195074</v>
      </c>
      <c r="I69" s="27">
        <f>VLOOKUP("CHN.NY.GDP.MKTP.KD",AREA_WB_6ATTRS,Seq!G$1,FALSE)/10000</f>
        <v>30446102.966826372</v>
      </c>
      <c r="J69" s="27">
        <f>VLOOKUP("CHN.NY.GDP.MKTP.KD",AREA_WB_6ATTRS,Seq!H$1,FALSE)/10000</f>
        <v>33125360.027907111</v>
      </c>
      <c r="K69" s="27">
        <f>VLOOKUP("CHN.NY.GDP.MKTP.KD",AREA_WB_6ATTRS,Seq!I$1,FALSE)/10000</f>
        <v>36967901.791144341</v>
      </c>
      <c r="L69" s="27">
        <f>VLOOKUP("CHN.NY.GDP.MKTP.KD",AREA_WB_6ATTRS,Seq!J$1,FALSE)/10000</f>
        <v>41145274.693543643</v>
      </c>
      <c r="M69" s="27">
        <f>VLOOKUP("CHN.NY.GDP.MKTP.KD",AREA_WB_6ATTRS,Seq!K$1,FALSE)/10000</f>
        <v>42832230.955979005</v>
      </c>
      <c r="N69" s="27">
        <f>VLOOKUP("CHN.NY.GDP.MKTP.KD",AREA_WB_6ATTRS,Seq!L$1,FALSE)/10000</f>
        <v>44459855.73230619</v>
      </c>
      <c r="O69" s="27">
        <f>VLOOKUP("CHN.NY.GDP.MKTP.KD",AREA_WB_6ATTRS,Seq!M$1,FALSE)/10000</f>
        <v>48550162.459678344</v>
      </c>
      <c r="P69" s="27">
        <f>VLOOKUP("CHN.NY.GDP.MKTP.KD",AREA_WB_6ATTRS,Seq!N$1,FALSE)/10000</f>
        <v>55444285.528952621</v>
      </c>
      <c r="Q69" s="27">
        <f>VLOOKUP("CHN.NY.GDP.MKTP.KD",AREA_WB_6ATTRS,Seq!O$1,FALSE)/10000</f>
        <v>63206485.503006078</v>
      </c>
      <c r="R69" s="27">
        <f>VLOOKUP("CHN.NY.GDP.MKTP.KD",AREA_WB_6ATTRS,Seq!P$1,FALSE)/10000</f>
        <v>71486535.103899792</v>
      </c>
      <c r="S69" s="27">
        <f>VLOOKUP("CHN.NY.GDP.MKTP.KD",AREA_WB_6ATTRS,Seq!Q$1,FALSE)/10000</f>
        <v>79278567.430224851</v>
      </c>
      <c r="T69" s="27">
        <f>VLOOKUP("CHN.NY.GDP.MKTP.KD",AREA_WB_6ATTRS,Seq!R$1,FALSE)/10000</f>
        <v>87206424.173247412</v>
      </c>
      <c r="U69" s="27">
        <f>VLOOKUP("CHN.NY.GDP.MKTP.KD",AREA_WB_6ATTRS,Seq!S$1,FALSE)/10000</f>
        <v>95316621.621359423</v>
      </c>
      <c r="V69" s="27">
        <f>VLOOKUP("CHN.NY.GDP.MKTP.KD",AREA_WB_6ATTRS,Seq!T$1,FALSE)/10000</f>
        <v>102751318.10782552</v>
      </c>
      <c r="W69" s="27">
        <f>VLOOKUP("CHN.NY.GDP.MKTP.KD",AREA_WB_6ATTRS,Seq!U$1,FALSE)/10000</f>
        <v>110560418.28402025</v>
      </c>
      <c r="X69" s="27">
        <f>VLOOKUP("CHN.NY.GDP.MKTP.KD",AREA_WB_6ATTRS,Seq!V$1,FALSE)/10000</f>
        <v>119847493.41987793</v>
      </c>
      <c r="Y69" s="27">
        <f>VLOOKUP("CHN.NY.GDP.MKTP.KD",AREA_WB_6ATTRS,Seq!W$1,FALSE)/10000</f>
        <v>129794835.37372778</v>
      </c>
      <c r="Z69" s="27">
        <f>VLOOKUP("CHN.NY.GDP.MKTP.KD",AREA_WB_6ATTRS,Seq!X$1,FALSE)/10000</f>
        <v>141606165.392737</v>
      </c>
      <c r="AA69" s="27">
        <f>VLOOKUP("CHN.NY.GDP.MKTP.KD",AREA_WB_6ATTRS,Seq!Y$1,FALSE)/10000</f>
        <v>155766781.9320105</v>
      </c>
      <c r="AB69" s="27">
        <f>VLOOKUP("CHN.NY.GDP.MKTP.KD",AREA_WB_6ATTRS,Seq!Z$1,FALSE)/10000</f>
        <v>171499226.90714428</v>
      </c>
      <c r="AC69" s="27">
        <f>VLOOKUP("CHN.NY.GDP.MKTP.KD",AREA_WB_6ATTRS,Seq!AA$1,FALSE)/10000</f>
        <v>190878639.54765138</v>
      </c>
      <c r="AD69" s="27">
        <f>VLOOKUP("CHN.NY.GDP.MKTP.KD",AREA_WB_6ATTRS,Seq!AB$1,FALSE)/10000</f>
        <v>215120226.77020231</v>
      </c>
      <c r="AE69" s="27">
        <f>VLOOKUP("CHN.NY.GDP.MKTP.KD",AREA_WB_6ATTRS,Seq!AC$1,FALSE)/10000</f>
        <v>245667298.97157177</v>
      </c>
      <c r="AF69" s="27">
        <f>VLOOKUP("CHN.NY.GDP.MKTP.KD",AREA_WB_6ATTRS,Seq!AD$1,FALSE)/10000</f>
        <v>269251359.67284226</v>
      </c>
      <c r="AG69" s="27">
        <f>VLOOKUP("CHN.NY.GDP.MKTP.KD",AREA_WB_6ATTRS,Seq!AE$1,FALSE)/10000</f>
        <v>294022484.76274431</v>
      </c>
      <c r="AH69" s="27">
        <f>VLOOKUP("CHN.NY.GDP.MKTP.KD",AREA_WB_6ATTRS,Seq!AF$1,FALSE)/10000</f>
        <v>324600823.17806971</v>
      </c>
      <c r="AI69" s="27">
        <f>VLOOKUP("CHN.NY.GDP.MKTP.KD",AREA_WB_6ATTRS,Seq!AG$1,FALSE)/10000</f>
        <v>354139498.08727396</v>
      </c>
      <c r="AJ69" s="27"/>
      <c r="AK69" s="27"/>
      <c r="AL69" s="27"/>
      <c r="AM69" s="27"/>
      <c r="AN69" s="27"/>
      <c r="AO69" s="27"/>
      <c r="AP69" s="27">
        <f>IFERROR(VLOOKUP(CONCATENATE($C69, ".NY.GDP.MKTP.KD"),AREA_WB_6ATTRS,Seq!B$1,FALSE)/10000,".")</f>
        <v>151934.84730671367</v>
      </c>
      <c r="AQ69" s="27">
        <f>IFERROR(VLOOKUP(CONCATENATE($C69, ".NY.GDP.MKTP.KD"),AREA_WB_6ATTRS,Seq!C$1,FALSE)/10000,".")</f>
        <v>160872.19126593214</v>
      </c>
      <c r="AR69" s="27">
        <f>IFERROR(VLOOKUP(CONCATENATE($C69, ".NY.GDP.MKTP.KD"),AREA_WB_6ATTRS,Seq!D$1,FALSE)/10000,".")</f>
        <v>169715.45792031672</v>
      </c>
      <c r="AS69" s="27">
        <f>IFERROR(VLOOKUP(CONCATENATE($C69, ".NY.GDP.MKTP.KD"),AREA_WB_6ATTRS,Seq!E$1,FALSE)/10000,".")</f>
        <v>170366.81788674861</v>
      </c>
      <c r="AT69" s="27">
        <f>IFERROR(VLOOKUP(CONCATENATE($C69, ".NY.GDP.MKTP.KD"),AREA_WB_6ATTRS,Seq!F$1,FALSE)/10000,".")</f>
        <v>178371.30814090089</v>
      </c>
      <c r="AU69" s="27">
        <f>IFERROR(VLOOKUP(CONCATENATE($C69, ".NY.GDP.MKTP.KD"),AREA_WB_6ATTRS,Seq!G$1,FALSE)/10000,".")</f>
        <v>190776.09683494875</v>
      </c>
      <c r="AV69" s="27">
        <f>IFERROR(VLOOKUP(CONCATENATE($C69, ".NY.GDP.MKTP.KD"),AREA_WB_6ATTRS,Seq!H$1,FALSE)/10000,".")</f>
        <v>209361.56787713949</v>
      </c>
      <c r="AW69" s="27">
        <f>IFERROR(VLOOKUP(CONCATENATE($C69, ".NY.GDP.MKTP.KD"),AREA_WB_6ATTRS,Seq!I$1,FALSE)/10000,".")</f>
        <v>227975.98825117169</v>
      </c>
      <c r="AX69" s="27">
        <f>IFERROR(VLOOKUP(CONCATENATE($C69, ".NY.GDP.MKTP.KD"),AREA_WB_6ATTRS,Seq!J$1,FALSE)/10000,".")</f>
        <v>243458.62802795219</v>
      </c>
      <c r="AY69" s="27">
        <f>IFERROR(VLOOKUP(CONCATENATE($C69, ".NY.GDP.MKTP.KD"),AREA_WB_6ATTRS,Seq!K$1,FALSE)/10000,".")</f>
        <v>254329.41765845762</v>
      </c>
      <c r="AZ69" s="27">
        <f>IFERROR(VLOOKUP(CONCATENATE($C69, ".NY.GDP.MKTP.KD"),AREA_WB_6ATTRS,Seq!L$1,FALSE)/10000,".")</f>
        <v>272607.40334022522</v>
      </c>
      <c r="BA69" s="27">
        <f>IFERROR(VLOOKUP(CONCATENATE($C69, ".NY.GDP.MKTP.KD"),AREA_WB_6ATTRS,Seq!M$1,FALSE)/10000,".")</f>
        <v>284698.75818198966</v>
      </c>
      <c r="BB69" s="27">
        <f>IFERROR(VLOOKUP(CONCATENATE($C69, ".NY.GDP.MKTP.KD"),AREA_WB_6ATTRS,Seq!N$1,FALSE)/10000,".")</f>
        <v>303240.33032849344</v>
      </c>
      <c r="BC69" s="27">
        <f>IFERROR(VLOOKUP(CONCATENATE($C69, ".NY.GDP.MKTP.KD"),AREA_WB_6ATTRS,Seq!O$1,FALSE)/10000,".")</f>
        <v>318651.1947396592</v>
      </c>
      <c r="BD69" s="27">
        <f>IFERROR(VLOOKUP(CONCATENATE($C69, ".NY.GDP.MKTP.KD"),AREA_WB_6ATTRS,Seq!P$1,FALSE)/10000,".")</f>
        <v>331831.06351786951</v>
      </c>
      <c r="BE69" s="27">
        <f>IFERROR(VLOOKUP(CONCATENATE($C69, ".NY.GDP.MKTP.KD"),AREA_WB_6ATTRS,Seq!Q$1,FALSE)/10000,".")</f>
        <v>346059.10554648313</v>
      </c>
      <c r="BF69" s="27">
        <f>IFERROR(VLOOKUP(CONCATENATE($C69, ".NY.GDP.MKTP.KD"),AREA_WB_6ATTRS,Seq!R$1,FALSE)/10000,".")</f>
        <v>365396.34809228027</v>
      </c>
      <c r="BG69" s="27">
        <f>IFERROR(VLOOKUP(CONCATENATE($C69, ".NY.GDP.MKTP.KD"),AREA_WB_6ATTRS,Seq!S$1,FALSE)/10000,".")</f>
        <v>386178.18302021734</v>
      </c>
      <c r="BH69" s="27">
        <f>IFERROR(VLOOKUP(CONCATENATE($C69, ".NY.GDP.MKTP.KD"),AREA_WB_6ATTRS,Seq!T$1,FALSE)/10000,".")</f>
        <v>409621.62433722429</v>
      </c>
      <c r="BI69" s="27">
        <f>IFERROR(VLOOKUP(CONCATENATE($C69, ".NY.GDP.MKTP.KD"),AREA_WB_6ATTRS,Seq!U$1,FALSE)/10000,".")</f>
        <v>420315.9418807266</v>
      </c>
      <c r="BJ69" s="27">
        <f>IFERROR(VLOOKUP(CONCATENATE($C69, ".NY.GDP.MKTP.KD"),AREA_WB_6ATTRS,Seq!V$1,FALSE)/10000,".")</f>
        <v>458256.23979431466</v>
      </c>
      <c r="BK69" s="27">
        <f>IFERROR(VLOOKUP(CONCATENATE($C69, ".NY.GDP.MKTP.KD"),AREA_WB_6ATTRS,Seq!W$1,FALSE)/10000,".")</f>
        <v>470049.78633952513</v>
      </c>
      <c r="BL69" s="27">
        <f>IFERROR(VLOOKUP(CONCATENATE($C69, ".NY.GDP.MKTP.KD"),AREA_WB_6ATTRS,Seq!X$1,FALSE)/10000,".")</f>
        <v>479983.41088468896</v>
      </c>
      <c r="BM69" s="27">
        <f>IFERROR(VLOOKUP(CONCATENATE($C69, ".NY.GDP.MKTP.KD"),AREA_WB_6ATTRS,Seq!Y$1,FALSE)/10000,".")</f>
        <v>497535.71504409733</v>
      </c>
      <c r="BN69" s="27">
        <f>IFERROR(VLOOKUP(CONCATENATE($C69, ".NY.GDP.MKTP.KD"),AREA_WB_6ATTRS,Seq!Z$1,FALSE)/10000,".")</f>
        <v>526122.96042451879</v>
      </c>
      <c r="BO69" s="27">
        <f>IFERROR(VLOOKUP(CONCATENATE($C69, ".NY.GDP.MKTP.KD"),AREA_WB_6ATTRS,Seq!AA$1,FALSE)/10000,".")</f>
        <v>532654.18543561955</v>
      </c>
      <c r="BP69" s="27">
        <f>IFERROR(VLOOKUP(CONCATENATE($C69, ".NY.GDP.MKTP.KD"),AREA_WB_6ATTRS,Seq!AB$1,FALSE)/10000,".")</f>
        <v>553681.52449748758</v>
      </c>
      <c r="BQ69" s="27">
        <f>IFERROR(VLOOKUP(CONCATENATE($C69, ".NY.GDP.MKTP.KD"),AREA_WB_6ATTRS,Seq!AC$1,FALSE)/10000,".")</f>
        <v>586211.59256808006</v>
      </c>
      <c r="BR69" s="27">
        <f>IFERROR(VLOOKUP(CONCATENATE($C69, ".NY.GDP.MKTP.KD"),AREA_WB_6ATTRS,Seq!AD$1,FALSE)/10000,".")</f>
        <v>618551.37283186603</v>
      </c>
      <c r="BS69" s="27">
        <f>IFERROR(VLOOKUP(CONCATENATE($C69, ".NY.GDP.MKTP.KD"),AREA_WB_6ATTRS,Seq!AE$1,FALSE)/10000,".")</f>
        <v>637310.72738217679</v>
      </c>
      <c r="BT69" s="27">
        <f>IFERROR(VLOOKUP(CONCATENATE($C69, ".NY.GDP.MKTP.KD"),AREA_WB_6ATTRS,Seq!AF$1,FALSE)/10000,".")</f>
        <v>663642.60927491903</v>
      </c>
      <c r="BU69" s="27">
        <f>IFERROR(VLOOKUP(CONCATENATE($C69, ".NY.GDP.MKTP.KD"),AREA_WB_6ATTRS,Seq!AG$1,FALSE)/10000,".")</f>
        <v>690926.98064043606</v>
      </c>
      <c r="BV69" s="27"/>
      <c r="BW69" s="27"/>
      <c r="BX69" s="27"/>
      <c r="BY69" s="27"/>
      <c r="BZ69" s="27"/>
      <c r="CA69" s="27"/>
      <c r="CB69" s="27"/>
      <c r="CC69" s="27">
        <f>CNPop!A$48</f>
        <v>5.0000000000000001E-3</v>
      </c>
      <c r="CD69" s="27">
        <f>CNPop!B$48</f>
        <v>6.0000000000000001E-3</v>
      </c>
      <c r="CE69" s="27">
        <f>CNPop!C$48</f>
        <v>6.0000000000000001E-3</v>
      </c>
      <c r="CF69" s="27">
        <f>CNPop!D$48</f>
        <v>7.0000000000000001E-3</v>
      </c>
      <c r="CG69" s="27">
        <f>CNPop!E$48</f>
        <v>7.0000000000000001E-3</v>
      </c>
      <c r="CH69" s="27">
        <f>CNPop!F$48</f>
        <v>8.0000000000000002E-3</v>
      </c>
      <c r="CI69" s="27">
        <f>CNPop!G$48</f>
        <v>8.9999999999999993E-3</v>
      </c>
      <c r="CJ69" s="27">
        <f>CNPop!H$48</f>
        <v>0.01</v>
      </c>
      <c r="CK69" s="27">
        <f>CNPop!I$48</f>
        <v>1.0999999999999999E-2</v>
      </c>
      <c r="CL69" s="27">
        <f>CNPop!J$48</f>
        <v>1.2E-2</v>
      </c>
      <c r="CM69" s="27">
        <f>CNPop!K$48</f>
        <v>1.4E-2</v>
      </c>
      <c r="CN69" s="27">
        <f>CNPop!L$48</f>
        <v>1.6E-2</v>
      </c>
      <c r="CO69" s="27">
        <f>CNPop!M$48</f>
        <v>1.7000000000000001E-2</v>
      </c>
      <c r="CP69" s="27">
        <f>CNPop!N$48</f>
        <v>1.9E-2</v>
      </c>
      <c r="CQ69" s="27">
        <f>CNPop!O$48</f>
        <v>2.1000000000000001E-2</v>
      </c>
      <c r="CR69" s="27">
        <f>CNPop!P$48</f>
        <v>2.3E-2</v>
      </c>
      <c r="CS69" s="27">
        <f>CNPop!Q$48</f>
        <v>2.5999999999999999E-2</v>
      </c>
      <c r="CT69" s="27">
        <f>CNPop!R$48</f>
        <v>2.8000000000000001E-2</v>
      </c>
      <c r="CU69" s="27">
        <f>CNPop!S$48</f>
        <v>0.03</v>
      </c>
      <c r="CV69" s="27">
        <f>CNPop!T$48</f>
        <v>3.3000000000000002E-2</v>
      </c>
      <c r="CW69" s="27">
        <f>CNPop!U$48</f>
        <v>3.5999999999999997E-2</v>
      </c>
      <c r="CX69" s="27">
        <f>CNPop!V$48</f>
        <v>3.9E-2</v>
      </c>
      <c r="CY69" s="27">
        <f>CNPop!W$48</f>
        <v>4.2000000000000003E-2</v>
      </c>
      <c r="CZ69" s="27">
        <f>CNPop!X$48</f>
        <v>4.4999999999999998E-2</v>
      </c>
      <c r="DA69" s="27">
        <f>CNPop!Y$48</f>
        <v>4.9000000000000002E-2</v>
      </c>
      <c r="DB69" s="27">
        <f>CNPop!Z$48</f>
        <v>5.1999999999999998E-2</v>
      </c>
      <c r="DC69" s="27">
        <f>CNPop!AA$48</f>
        <v>5.6000000000000001E-2</v>
      </c>
      <c r="DD69" s="27">
        <f>CNPop!AB$48</f>
        <v>0.06</v>
      </c>
      <c r="DE69" s="27">
        <f>CNPop!AC$48</f>
        <v>6.3E-2</v>
      </c>
      <c r="DF69" s="27">
        <f>CNPop!AD$48</f>
        <v>6.8000000000000005E-2</v>
      </c>
      <c r="DG69" s="27">
        <f>CNPop!AE$48</f>
        <v>7.1999999999999995E-2</v>
      </c>
      <c r="DH69" s="27">
        <f>CNPop!AF$48</f>
        <v>7.5999999999999998E-2</v>
      </c>
      <c r="DI69" s="27">
        <f>CNPop!AG$48</f>
        <v>8.1000000000000003E-2</v>
      </c>
      <c r="DJ69" s="27">
        <f>CNPop!AH$48</f>
        <v>8.5000000000000006E-2</v>
      </c>
      <c r="DK69" s="27">
        <f>CNPop!AI$48</f>
        <v>0.09</v>
      </c>
      <c r="DL69" s="27">
        <f>CNPop!AJ$48</f>
        <v>9.5000000000000001E-2</v>
      </c>
      <c r="DM69" s="27">
        <f>CNPop!AK$48</f>
        <v>0.1</v>
      </c>
      <c r="DN69" s="27"/>
      <c r="DO69" s="27">
        <f t="shared" ref="DO69:DO100" si="94">IF(ISNUMBER(EZ69),EZ69,DP69)</f>
        <v>2.5000000000000001E-2</v>
      </c>
      <c r="DP69" s="27">
        <f t="shared" ref="DP69:DP100" si="95">IF(ISNUMBER(FA69),FA69,DQ69)</f>
        <v>2.5000000000000001E-2</v>
      </c>
      <c r="DQ69" s="27">
        <f t="shared" ref="DQ69:DQ100" si="96">IF(ISNUMBER(FB69),FB69,DR69)</f>
        <v>2.5000000000000001E-2</v>
      </c>
      <c r="DR69" s="27">
        <f t="shared" ref="DR69:DR100" si="97">IF(ISNUMBER(FC69),FC69,DS69)</f>
        <v>2.5000000000000001E-2</v>
      </c>
      <c r="DS69" s="27">
        <f t="shared" ref="DS69:DS100" si="98">IF(ISNUMBER(FD69),FD69,DT69)</f>
        <v>2.5000000000000001E-2</v>
      </c>
      <c r="DT69" s="27">
        <f t="shared" ref="DT69:DT100" si="99">IF(ISNUMBER(FE69),FE69,DU69)</f>
        <v>2.5000000000000001E-2</v>
      </c>
      <c r="DU69" s="27">
        <f t="shared" ref="DU69:DU100" si="100">IF(ISNUMBER(FF69),FF69,DV69)</f>
        <v>2.5000000000000001E-2</v>
      </c>
      <c r="DV69" s="27">
        <f t="shared" ref="DV69:DV100" si="101">IF(ISNUMBER(FG69),FG69,DW69)</f>
        <v>2.5000000000000001E-2</v>
      </c>
      <c r="DW69" s="27">
        <f t="shared" ref="DW69:DW100" si="102">IF(ISNUMBER(FH69),FH69,DX69)</f>
        <v>2.5000000000000001E-2</v>
      </c>
      <c r="DX69" s="27">
        <f t="shared" ref="DX69:DX100" si="103">IF(ISNUMBER(FI69),FI69,DY69)</f>
        <v>2.5000000000000001E-2</v>
      </c>
      <c r="DY69" s="27">
        <f t="shared" ref="DY69:DY100" si="104">IF(ISNUMBER(FJ69),FJ69,DZ69)</f>
        <v>2.5000000000000001E-2</v>
      </c>
      <c r="DZ69" s="27">
        <f t="shared" ref="DZ69:DZ100" si="105">IF(ISNUMBER(FK69),FK69,EA69)</f>
        <v>2.5000000000000001E-2</v>
      </c>
      <c r="EA69" s="27">
        <f t="shared" ref="EA69:EA100" si="106">IF(ISNUMBER(FL69),FL69,EB69)</f>
        <v>2.5000000000000001E-2</v>
      </c>
      <c r="EB69" s="27">
        <f t="shared" ref="EB69:EB100" si="107">IF(ISNUMBER(FM69),FM69,EC69)</f>
        <v>2.5000000000000001E-2</v>
      </c>
      <c r="EC69" s="27">
        <f t="shared" ref="EC69:EC100" si="108">IF(ISNUMBER(FN69),FN69,ED69)</f>
        <v>2.5000000000000001E-2</v>
      </c>
      <c r="ED69" s="27">
        <f t="shared" ref="ED69:ED100" si="109">IF(ISNUMBER(FO69),FO69,EE69)</f>
        <v>2.5000000000000001E-2</v>
      </c>
      <c r="EE69" s="27">
        <f t="shared" ref="EE69:EE100" si="110">IF(ISNUMBER(FP69),FP69,EF69)</f>
        <v>3.4000000953674316E-2</v>
      </c>
      <c r="EF69" s="27">
        <f t="shared" ref="EF69:EF100" si="111">IF(ISNUMBER(FQ69),FQ69,EG69)</f>
        <v>3.4000000953674316E-2</v>
      </c>
      <c r="EG69" s="27">
        <f t="shared" ref="EG69:EG100" si="112">IF(ISNUMBER(FR69),FR69,EH69)</f>
        <v>3.4000000953674316E-2</v>
      </c>
      <c r="EH69" s="27">
        <f t="shared" ref="EH69:EH100" si="113">IF(ISNUMBER(FS69),FS69,EI69)</f>
        <v>3.4000000953674316E-2</v>
      </c>
      <c r="EI69" s="27">
        <f t="shared" ref="EI69:EI100" si="114">IF(ISNUMBER(FT69),FT69,EJ69)</f>
        <v>3.4000000953674316E-2</v>
      </c>
      <c r="EJ69" s="27">
        <f t="shared" ref="EJ69:EJ100" si="115">IF(ISNUMBER(FU69),FU69,EK69)</f>
        <v>9.1999998092651372E-2</v>
      </c>
      <c r="EK69" s="27">
        <f t="shared" ref="EK69:EK100" si="116">IF(ISNUMBER(FV69),FV69,EL69)</f>
        <v>9.1999998092651372E-2</v>
      </c>
      <c r="EL69" s="27">
        <f t="shared" ref="EL69:EL100" si="117">IF(ISNUMBER(FW69),FW69,EM69)</f>
        <v>9.1999998092651372E-2</v>
      </c>
      <c r="EM69" s="27">
        <f t="shared" ref="EM69:EM100" si="118">IF(ISNUMBER(FX69),FX69,EN69)</f>
        <v>9.1999998092651372E-2</v>
      </c>
      <c r="EN69" s="27">
        <f t="shared" ref="EN69:EN100" si="119">IF(ISNUMBER(FY69),FY69,EO69)</f>
        <v>0.10199999809265137</v>
      </c>
      <c r="EO69" s="27">
        <f t="shared" ref="EO69:EO100" si="120">IF(ISNUMBER(FZ69),FZ69,EP69)</f>
        <v>9.3999996185302734E-2</v>
      </c>
      <c r="EP69" s="27">
        <f t="shared" si="37"/>
        <v>0.11199999809265136</v>
      </c>
      <c r="EQ69" s="27">
        <f t="shared" si="38"/>
        <v>0.11199999809265136</v>
      </c>
      <c r="ER69" s="27">
        <f t="shared" si="93"/>
        <v>0.11199999809265136</v>
      </c>
      <c r="ES69" s="27">
        <f t="shared" si="93"/>
        <v>0.11199999809265136</v>
      </c>
      <c r="ET69" s="27">
        <f t="shared" si="93"/>
        <v>0.11199999809265136</v>
      </c>
      <c r="EU69" s="27"/>
      <c r="EV69" s="27"/>
      <c r="EW69" s="27"/>
      <c r="EX69" s="27"/>
      <c r="EY69" s="27"/>
      <c r="EZ69" s="27" t="str">
        <f>IFERROR(VLOOKUP(CONCATENATE($C69,".SL.TLF.TERT.ZS"),AREA_WB_6ATTRS,Seq!B$1,FALSE)/100,".")</f>
        <v>.</v>
      </c>
      <c r="FA69" s="27" t="str">
        <f>IFERROR(VLOOKUP(CONCATENATE($C69,".SL.TLF.TERT.ZS"),AREA_WB_6ATTRS,Seq!C$1,FALSE)/100,".")</f>
        <v>.</v>
      </c>
      <c r="FB69" s="27" t="str">
        <f>IFERROR(VLOOKUP(CONCATENATE($C69,".SL.TLF.TERT.ZS"),AREA_WB_6ATTRS,Seq!D$1,FALSE)/100,".")</f>
        <v>.</v>
      </c>
      <c r="FC69" s="27" t="str">
        <f>IFERROR(VLOOKUP(CONCATENATE($C69,".SL.TLF.TERT.ZS"),AREA_WB_6ATTRS,Seq!E$1,FALSE)/100,".")</f>
        <v>.</v>
      </c>
      <c r="FD69" s="27" t="str">
        <f>IFERROR(VLOOKUP(CONCATENATE($C69,".SL.TLF.TERT.ZS"),AREA_WB_6ATTRS,Seq!F$1,FALSE)/100,".")</f>
        <v>.</v>
      </c>
      <c r="FE69" s="27" t="str">
        <f>IFERROR(VLOOKUP(CONCATENATE($C69,".SL.TLF.TERT.ZS"),AREA_WB_6ATTRS,Seq!G$1,FALSE)/100,".")</f>
        <v>.</v>
      </c>
      <c r="FF69" s="27" t="str">
        <f>IFERROR(VLOOKUP(CONCATENATE($C69,".SL.TLF.TERT.ZS"),AREA_WB_6ATTRS,Seq!H$1,FALSE)/100,".")</f>
        <v>.</v>
      </c>
      <c r="FG69" s="27" t="str">
        <f>IFERROR(VLOOKUP(CONCATENATE($C69,".SL.TLF.TERT.ZS"),AREA_WB_6ATTRS,Seq!I$1,FALSE)/100,".")</f>
        <v>.</v>
      </c>
      <c r="FH69" s="27" t="str">
        <f>IFERROR(VLOOKUP(CONCATENATE($C69,".SL.TLF.TERT.ZS"),AREA_WB_6ATTRS,Seq!J$1,FALSE)/100,".")</f>
        <v>.</v>
      </c>
      <c r="FI69" s="27" t="str">
        <f>IFERROR(VLOOKUP(CONCATENATE($C69,".SL.TLF.TERT.ZS"),AREA_WB_6ATTRS,Seq!K$1,FALSE)/100,".")</f>
        <v>.</v>
      </c>
      <c r="FJ69" s="27" t="str">
        <f>IFERROR(VLOOKUP(CONCATENATE($C69,".SL.TLF.TERT.ZS"),AREA_WB_6ATTRS,Seq!L$1,FALSE)/100,".")</f>
        <v>.</v>
      </c>
      <c r="FK69" s="27" t="str">
        <f>IFERROR(VLOOKUP(CONCATENATE($C69,".SL.TLF.TERT.ZS"),AREA_WB_6ATTRS,Seq!M$1,FALSE)/100,".")</f>
        <v>.</v>
      </c>
      <c r="FL69" s="27" t="str">
        <f>IFERROR(VLOOKUP(CONCATENATE($C69,".SL.TLF.TERT.ZS"),AREA_WB_6ATTRS,Seq!N$1,FALSE)/100,".")</f>
        <v>.</v>
      </c>
      <c r="FM69" s="27" t="str">
        <f>IFERROR(VLOOKUP(CONCATENATE($C69,".SL.TLF.TERT.ZS"),AREA_WB_6ATTRS,Seq!O$1,FALSE)/100,".")</f>
        <v>.</v>
      </c>
      <c r="FN69" s="27" t="str">
        <f>IFERROR(VLOOKUP(CONCATENATE($C69,".SL.TLF.TERT.ZS"),AREA_WB_6ATTRS,Seq!P$1,FALSE)/100,".")</f>
        <v>.</v>
      </c>
      <c r="FO69" s="27">
        <f>IFERROR(VLOOKUP(CONCATENATE($C69,".SL.TLF.TERT.ZS"),AREA_WB_6ATTRS,Seq!Q$1,FALSE)/100,".")</f>
        <v>2.5000000000000001E-2</v>
      </c>
      <c r="FP69" s="27" t="str">
        <f>IFERROR(VLOOKUP(CONCATENATE($C69,".SL.TLF.TERT.ZS"),AREA_WB_6ATTRS,Seq!R$1,FALSE)/100,".")</f>
        <v>.</v>
      </c>
      <c r="FQ69" s="27" t="str">
        <f>IFERROR(VLOOKUP(CONCATENATE($C69,".SL.TLF.TERT.ZS"),AREA_WB_6ATTRS,Seq!S$1,FALSE)/100,".")</f>
        <v>.</v>
      </c>
      <c r="FR69" s="27" t="str">
        <f>IFERROR(VLOOKUP(CONCATENATE($C69,".SL.TLF.TERT.ZS"),AREA_WB_6ATTRS,Seq!T$1,FALSE)/100,".")</f>
        <v>.</v>
      </c>
      <c r="FS69" s="27" t="str">
        <f>IFERROR(VLOOKUP(CONCATENATE($C69,".SL.TLF.TERT.ZS"),AREA_WB_6ATTRS,Seq!U$1,FALSE)/100,".")</f>
        <v>.</v>
      </c>
      <c r="FT69" s="27">
        <f>IFERROR(VLOOKUP(CONCATENATE($C69,".SL.TLF.TERT.ZS"),AREA_WB_6ATTRS,Seq!V$1,FALSE)/100,".")</f>
        <v>3.4000000953674316E-2</v>
      </c>
      <c r="FU69" s="27" t="str">
        <f>IFERROR(VLOOKUP(CONCATENATE($C69,".SL.TLF.TERT.ZS"),AREA_WB_6ATTRS,Seq!W$1,FALSE)/100,".")</f>
        <v>.</v>
      </c>
      <c r="FV69" s="27" t="str">
        <f>IFERROR(VLOOKUP(CONCATENATE($C69,".SL.TLF.TERT.ZS"),AREA_WB_6ATTRS,Seq!X$1,FALSE)/100,".")</f>
        <v>.</v>
      </c>
      <c r="FW69" s="27" t="str">
        <f>IFERROR(VLOOKUP(CONCATENATE($C69,".SL.TLF.TERT.ZS"),AREA_WB_6ATTRS,Seq!Y$1,FALSE)/100,".")</f>
        <v>.</v>
      </c>
      <c r="FX69" s="27">
        <f>IFERROR(VLOOKUP(CONCATENATE($C69,".SL.TLF.TERT.ZS"),AREA_WB_6ATTRS,Seq!Z$1,FALSE)/100,".")</f>
        <v>9.1999998092651372E-2</v>
      </c>
      <c r="FY69" s="27">
        <f>IFERROR(VLOOKUP(CONCATENATE($C69,".SL.TLF.TERT.ZS"),AREA_WB_6ATTRS,Seq!AA$1,FALSE)/100,".")</f>
        <v>0.10199999809265137</v>
      </c>
      <c r="FZ69" s="27">
        <f>IFERROR(VLOOKUP(CONCATENATE($C69,".SL.TLF.TERT.ZS"),AREA_WB_6ATTRS,Seq!AB$1,FALSE)/100,".")</f>
        <v>9.3999996185302734E-2</v>
      </c>
      <c r="GA69" s="27">
        <f>IFERROR(VLOOKUP(CONCATENATE($C69,".SL.TLF.TERT.ZS"),AREA_WB_6ATTRS,Seq!AC$1,FALSE)/100,".")</f>
        <v>0.11199999809265136</v>
      </c>
      <c r="GB69" s="27" t="str">
        <f>IFERROR(VLOOKUP(CONCATENATE($C69,".SL.TLF.TERT.ZS"),AREA_WB_6ATTRS,Seq!AD$1,FALSE)/100,".")</f>
        <v>.</v>
      </c>
      <c r="GC69" s="27" t="str">
        <f>IFERROR(VLOOKUP(CONCATENATE($C69,".SL.TLF.TERT.ZS"),AREA_WB_6ATTRS,Seq!AE$1,FALSE)/100,".")</f>
        <v>.</v>
      </c>
      <c r="GD69" s="27" t="str">
        <f>IFERROR(VLOOKUP(CONCATENATE($C69,".SL.TLF.TERT.ZS"),AREA_WB_6ATTRS,Seq!AF$1,FALSE)/100,".")</f>
        <v>.</v>
      </c>
      <c r="GE69" s="27" t="str">
        <f>IFERROR(VLOOKUP(CONCATENATE($C69,".SL.TLF.TERT.ZS"),AREA_WB_6ATTRS,Seq!AG$1,FALSE)/100,".")</f>
        <v>.</v>
      </c>
      <c r="GF69" s="27" t="str">
        <f>IFERROR(VLOOKUP(CONCATENATE($C69,".SL.TLF.TERT.ZS"),AREA_WB_6ATTRS,Seq!AH$1,FALSE)/100,".")</f>
        <v>.</v>
      </c>
      <c r="GG69" s="27" t="str">
        <f>IFERROR(VLOOKUP(CONCATENATE($C69,".SL.TLF.TERT.ZS"),AREA_WB_6ATTRS,Seq!AI$1,FALSE)/100,".")</f>
        <v>.</v>
      </c>
      <c r="GH69" s="27" t="str">
        <f>IFERROR(VLOOKUP(CONCATENATE($C69,".SL.TLF.TERT.ZS"),AREA_WB_6ATTRS,Seq!AJ$1,FALSE)/100,".")</f>
        <v>.</v>
      </c>
      <c r="GI69" s="27" t="str">
        <f>IFERROR(VLOOKUP(CONCATENATE($C69,".SL.TLF.TERT.ZS"),AREA_WB_6ATTRS,Seq!AK$1,FALSE)/100,".")</f>
        <v>.</v>
      </c>
      <c r="GJ69" s="27" t="str">
        <f>IFERROR(VLOOKUP(CONCATENATE($C69,".SL.TLF.TERT.ZS"),AREA_WB_6ATTRS,Seq!AL$1,FALSE)/100,".")</f>
        <v>.</v>
      </c>
      <c r="GK69" s="27"/>
      <c r="GL69" s="27"/>
      <c r="GM69" s="27" t="str">
        <f t="shared" ref="GM69:GM100" si="121">IF(ISNUMBER(GQ69/GU69),GQ69/GU69,".")</f>
        <v>.</v>
      </c>
      <c r="GN69" s="27">
        <f t="shared" ref="GN69:GN100" si="122" xml:space="preserve"> IF(ISNUMBER(GR69/GV69), GR69/GV69,".")</f>
        <v>3.2261116367076632E-2</v>
      </c>
      <c r="GO69" s="27">
        <f t="shared" si="40"/>
        <v>2.5276503888790124E-2</v>
      </c>
      <c r="GP69" s="27"/>
      <c r="GQ69" s="9" t="str">
        <f>IF(VLOOKUP($B69,EM_80!$B$1:$C$201,2,FALSE)&gt;0,VLOOKUP($B69,EM_80!$B$1:$C$201,2,FALSE),".")</f>
        <v>.</v>
      </c>
      <c r="GR69" s="9">
        <f t="shared" ref="GR69:GR100" si="123">IF(ISNA(VLOOKUP($B69,Area_EM_90_2,2,FALSE)),".",VLOOKUP($B69,Area_EM_90_2,2,FALSE))</f>
        <v>34100</v>
      </c>
      <c r="GS69" s="9">
        <f t="shared" ref="GS69:GS132" si="124" xml:space="preserve"> IF(ISNA(VLOOKUP($B69,Area_EM_00_2,2,FALSE)),".",VLOOKUP($B69,Area_EM_00_2,2,FALSE))</f>
        <v>30000</v>
      </c>
      <c r="GU69">
        <f t="shared" ref="GU69:GU100" si="125">VLOOKUP(CONCATENATE($B69,".SP.POP.TOTL"),Area_pop_80_09,2,FALSE)</f>
        <v>966000</v>
      </c>
      <c r="GV69">
        <f t="shared" ref="GV69:GV100" si="126">VLOOKUP(CONCATENATE($B69,".SP.POP.TOTL"),Area_pop_80_09,12,FALSE)</f>
        <v>1057000</v>
      </c>
      <c r="GW69">
        <f t="shared" ref="GW69:GW100" si="127">VLOOKUP(CONCATENATE($B69,".SP.POP.TOTL"),Area_pop_80_09,22,FALSE)</f>
        <v>1186873</v>
      </c>
      <c r="GX69">
        <f t="shared" ref="GX69:GX100" si="128">VLOOKUP(CONCATENATE($B69,".SP.POP.TOTL"),Area_pop_80_09,32,FALSE)</f>
        <v>1280924</v>
      </c>
      <c r="GZ69" s="9" t="str">
        <f>IF(ISNA(VLOOKUP($B69,Area_EM_90,Seq!C$1,FALSE)),".",VLOOKUP($B69,Area_EM_90,Seq!C$1,FALSE))</f>
        <v>.</v>
      </c>
      <c r="HA69" s="9" t="str">
        <f>IF(ISNA(VLOOKUP($B69,Area_EM_90,Seq!D$1,FALSE)),".",VLOOKUP($B69,Area_EM_90,Seq!D$1,FALSE))</f>
        <v>.</v>
      </c>
      <c r="HB69" s="9" t="str">
        <f>IF(ISNA(VLOOKUP($B69,Area_EM_90,Seq!E$1,FALSE)),".",VLOOKUP($B69,Area_EM_90,Seq!E$1,FALSE))</f>
        <v>.</v>
      </c>
      <c r="HC69" s="9" t="str">
        <f>IF(ISNA(VLOOKUP($B69,Area_EM_90,Seq!F$1,FALSE)),".",VLOOKUP($B69,Area_EM_90,Seq!F$1,FALSE))</f>
        <v>.</v>
      </c>
      <c r="HD69" s="9" t="str">
        <f>IF(ISNA(VLOOKUP($B69,Area_EM_90,Seq!G$1,FALSE)),".",VLOOKUP($B69,Area_EM_90,Seq!G$1,FALSE))</f>
        <v>.</v>
      </c>
      <c r="HE69" s="9" t="str">
        <f>IF(ISNA(VLOOKUP($B69,Area_EM_90,Seq!H$1,FALSE)),".",VLOOKUP($B69,Area_EM_90,Seq!H$1,FALSE))</f>
        <v>.</v>
      </c>
      <c r="HF69" s="9" t="str">
        <f>IF(ISNA(VLOOKUP($B69,Area_EM_90,Seq!I$1,FALSE)),".",VLOOKUP($B69,Area_EM_90,Seq!I$1,FALSE))</f>
        <v>.</v>
      </c>
      <c r="HG69" s="9" t="str">
        <f>IF(ISNA(VLOOKUP($B69,Area_EM_90,Seq!J$1,FALSE)),".",VLOOKUP($B69,Area_EM_90,Seq!J$1,FALSE))</f>
        <v>.</v>
      </c>
      <c r="HH69" s="9" t="str">
        <f>IF(ISNA(VLOOKUP($B69,Area_EM_00,Seq!C$1,FALSE)),".",VLOOKUP($B69,Area_EM_00,Seq!C$1,FALSE))</f>
        <v>.</v>
      </c>
      <c r="HI69" s="9" t="str">
        <f>IF(ISNA(VLOOKUP($B69,Area_EM_00,Seq!D$1,FALSE)),".",VLOOKUP($B69,Area_EM_00,Seq!D$1,FALSE))</f>
        <v>.</v>
      </c>
      <c r="HJ69" s="9" t="str">
        <f>IF(ISNA(VLOOKUP($B69,Area_EM_00,Seq!E$1,FALSE)),".",VLOOKUP($B69,Area_EM_00,Seq!E$1,FALSE))</f>
        <v>.</v>
      </c>
      <c r="HK69" s="9" t="str">
        <f>IF(ISNA(VLOOKUP($B69,Area_EM_00,Seq!F$1,FALSE)),".",VLOOKUP($B69,Area_EM_00,Seq!F$1,FALSE))</f>
        <v>.</v>
      </c>
      <c r="HL69" s="9" t="str">
        <f>IF(ISNA(VLOOKUP($B69,Area_EM_00,Seq!G$1,FALSE)),".",VLOOKUP($B69,Area_EM_00,Seq!G$1,FALSE))</f>
        <v>.</v>
      </c>
      <c r="HM69" s="9" t="str">
        <f>IF(ISNA(VLOOKUP($B69,Area_EM_00,Seq!H$1,FALSE)),".",VLOOKUP($B69,Area_EM_00,Seq!H$1,FALSE))</f>
        <v>.</v>
      </c>
      <c r="HN69" s="9" t="str">
        <f>IF(ISNA(VLOOKUP($B69,Area_EM_00,Seq!I$1,FALSE)),".",VLOOKUP($B69,Area_EM_00,Seq!I$1,FALSE))</f>
        <v>.</v>
      </c>
      <c r="HO69" s="9" t="str">
        <f>IF(ISNA(VLOOKUP($B69,Area_EM_00,Seq!J$1,FALSE)),".",VLOOKUP($B69,Area_EM_00,Seq!J$1,FALSE))</f>
        <v>.</v>
      </c>
      <c r="HQ69" s="27"/>
      <c r="HR69" s="9">
        <f>IFERROR(VLOOKUP($B69,AREA_EM3_60_00,Seq!E$1,FALSE),".")</f>
        <v>729</v>
      </c>
      <c r="HS69" s="9">
        <f>IFERROR(VLOOKUP($B69,AREA_EM3_60_00,Seq!F$1,FALSE),".")</f>
        <v>833</v>
      </c>
      <c r="HT69" s="9">
        <f>IFERROR(VLOOKUP($B69,AREA_EM3_60_00,Seq!G$1,FALSE),".")</f>
        <v>19986</v>
      </c>
      <c r="HU69" s="9">
        <f>IFERROR(VLOOKUP($B69,AREA_EM3_10,Seq!B$1,FALSE),".")</f>
        <v>15874.195144724556</v>
      </c>
      <c r="HV69" s="9">
        <f t="shared" si="41"/>
        <v>966000</v>
      </c>
      <c r="HW69" s="9">
        <f t="shared" si="42"/>
        <v>1057000</v>
      </c>
      <c r="HX69" s="9">
        <f t="shared" si="43"/>
        <v>1186873</v>
      </c>
      <c r="HY69" s="9">
        <f t="shared" si="44"/>
        <v>1280924</v>
      </c>
    </row>
    <row r="70" spans="1:233">
      <c r="A70" s="25" t="s">
        <v>2799</v>
      </c>
      <c r="B70" s="26" t="str">
        <f t="shared" si="92"/>
        <v>Morocco</v>
      </c>
      <c r="C70" s="166" t="s">
        <v>1582</v>
      </c>
      <c r="D70" s="27">
        <f>VLOOKUP("CHN.NY.GDP.MKTP.KD",AREA_WB_6ATTRS,Seq!B$1,FALSE)/10000</f>
        <v>18294112.043860689</v>
      </c>
      <c r="E70" s="27">
        <f>VLOOKUP("CHN.NY.GDP.MKTP.KD",AREA_WB_6ATTRS,Seq!C$1,FALSE)/10000</f>
        <v>19245405.87014145</v>
      </c>
      <c r="F70" s="27">
        <f>VLOOKUP("CHN.NY.GDP.MKTP.KD",AREA_WB_6ATTRS,Seq!D$1,FALSE)/10000</f>
        <v>20996737.804324333</v>
      </c>
      <c r="G70" s="27">
        <f>VLOOKUP("CHN.NY.GDP.MKTP.KD",AREA_WB_6ATTRS,Seq!E$1,FALSE)/10000</f>
        <v>23285382.224995762</v>
      </c>
      <c r="H70" s="27">
        <f>VLOOKUP("CHN.NY.GDP.MKTP.KD",AREA_WB_6ATTRS,Seq!F$1,FALSE)/10000</f>
        <v>26824760.323195074</v>
      </c>
      <c r="I70" s="27">
        <f>VLOOKUP("CHN.NY.GDP.MKTP.KD",AREA_WB_6ATTRS,Seq!G$1,FALSE)/10000</f>
        <v>30446102.966826372</v>
      </c>
      <c r="J70" s="27">
        <f>VLOOKUP("CHN.NY.GDP.MKTP.KD",AREA_WB_6ATTRS,Seq!H$1,FALSE)/10000</f>
        <v>33125360.027907111</v>
      </c>
      <c r="K70" s="27">
        <f>VLOOKUP("CHN.NY.GDP.MKTP.KD",AREA_WB_6ATTRS,Seq!I$1,FALSE)/10000</f>
        <v>36967901.791144341</v>
      </c>
      <c r="L70" s="27">
        <f>VLOOKUP("CHN.NY.GDP.MKTP.KD",AREA_WB_6ATTRS,Seq!J$1,FALSE)/10000</f>
        <v>41145274.693543643</v>
      </c>
      <c r="M70" s="27">
        <f>VLOOKUP("CHN.NY.GDP.MKTP.KD",AREA_WB_6ATTRS,Seq!K$1,FALSE)/10000</f>
        <v>42832230.955979005</v>
      </c>
      <c r="N70" s="27">
        <f>VLOOKUP("CHN.NY.GDP.MKTP.KD",AREA_WB_6ATTRS,Seq!L$1,FALSE)/10000</f>
        <v>44459855.73230619</v>
      </c>
      <c r="O70" s="27">
        <f>VLOOKUP("CHN.NY.GDP.MKTP.KD",AREA_WB_6ATTRS,Seq!M$1,FALSE)/10000</f>
        <v>48550162.459678344</v>
      </c>
      <c r="P70" s="27">
        <f>VLOOKUP("CHN.NY.GDP.MKTP.KD",AREA_WB_6ATTRS,Seq!N$1,FALSE)/10000</f>
        <v>55444285.528952621</v>
      </c>
      <c r="Q70" s="27">
        <f>VLOOKUP("CHN.NY.GDP.MKTP.KD",AREA_WB_6ATTRS,Seq!O$1,FALSE)/10000</f>
        <v>63206485.503006078</v>
      </c>
      <c r="R70" s="27">
        <f>VLOOKUP("CHN.NY.GDP.MKTP.KD",AREA_WB_6ATTRS,Seq!P$1,FALSE)/10000</f>
        <v>71486535.103899792</v>
      </c>
      <c r="S70" s="27">
        <f>VLOOKUP("CHN.NY.GDP.MKTP.KD",AREA_WB_6ATTRS,Seq!Q$1,FALSE)/10000</f>
        <v>79278567.430224851</v>
      </c>
      <c r="T70" s="27">
        <f>VLOOKUP("CHN.NY.GDP.MKTP.KD",AREA_WB_6ATTRS,Seq!R$1,FALSE)/10000</f>
        <v>87206424.173247412</v>
      </c>
      <c r="U70" s="27">
        <f>VLOOKUP("CHN.NY.GDP.MKTP.KD",AREA_WB_6ATTRS,Seq!S$1,FALSE)/10000</f>
        <v>95316621.621359423</v>
      </c>
      <c r="V70" s="27">
        <f>VLOOKUP("CHN.NY.GDP.MKTP.KD",AREA_WB_6ATTRS,Seq!T$1,FALSE)/10000</f>
        <v>102751318.10782552</v>
      </c>
      <c r="W70" s="27">
        <f>VLOOKUP("CHN.NY.GDP.MKTP.KD",AREA_WB_6ATTRS,Seq!U$1,FALSE)/10000</f>
        <v>110560418.28402025</v>
      </c>
      <c r="X70" s="27">
        <f>VLOOKUP("CHN.NY.GDP.MKTP.KD",AREA_WB_6ATTRS,Seq!V$1,FALSE)/10000</f>
        <v>119847493.41987793</v>
      </c>
      <c r="Y70" s="27">
        <f>VLOOKUP("CHN.NY.GDP.MKTP.KD",AREA_WB_6ATTRS,Seq!W$1,FALSE)/10000</f>
        <v>129794835.37372778</v>
      </c>
      <c r="Z70" s="27">
        <f>VLOOKUP("CHN.NY.GDP.MKTP.KD",AREA_WB_6ATTRS,Seq!X$1,FALSE)/10000</f>
        <v>141606165.392737</v>
      </c>
      <c r="AA70" s="27">
        <f>VLOOKUP("CHN.NY.GDP.MKTP.KD",AREA_WB_6ATTRS,Seq!Y$1,FALSE)/10000</f>
        <v>155766781.9320105</v>
      </c>
      <c r="AB70" s="27">
        <f>VLOOKUP("CHN.NY.GDP.MKTP.KD",AREA_WB_6ATTRS,Seq!Z$1,FALSE)/10000</f>
        <v>171499226.90714428</v>
      </c>
      <c r="AC70" s="27">
        <f>VLOOKUP("CHN.NY.GDP.MKTP.KD",AREA_WB_6ATTRS,Seq!AA$1,FALSE)/10000</f>
        <v>190878639.54765138</v>
      </c>
      <c r="AD70" s="27">
        <f>VLOOKUP("CHN.NY.GDP.MKTP.KD",AREA_WB_6ATTRS,Seq!AB$1,FALSE)/10000</f>
        <v>215120226.77020231</v>
      </c>
      <c r="AE70" s="27">
        <f>VLOOKUP("CHN.NY.GDP.MKTP.KD",AREA_WB_6ATTRS,Seq!AC$1,FALSE)/10000</f>
        <v>245667298.97157177</v>
      </c>
      <c r="AF70" s="27">
        <f>VLOOKUP("CHN.NY.GDP.MKTP.KD",AREA_WB_6ATTRS,Seq!AD$1,FALSE)/10000</f>
        <v>269251359.67284226</v>
      </c>
      <c r="AG70" s="27">
        <f>VLOOKUP("CHN.NY.GDP.MKTP.KD",AREA_WB_6ATTRS,Seq!AE$1,FALSE)/10000</f>
        <v>294022484.76274431</v>
      </c>
      <c r="AH70" s="27">
        <f>VLOOKUP("CHN.NY.GDP.MKTP.KD",AREA_WB_6ATTRS,Seq!AF$1,FALSE)/10000</f>
        <v>324600823.17806971</v>
      </c>
      <c r="AI70" s="27">
        <f>VLOOKUP("CHN.NY.GDP.MKTP.KD",AREA_WB_6ATTRS,Seq!AG$1,FALSE)/10000</f>
        <v>354139498.08727396</v>
      </c>
      <c r="AJ70" s="27"/>
      <c r="AK70" s="27"/>
      <c r="AL70" s="27"/>
      <c r="AM70" s="27"/>
      <c r="AN70" s="27"/>
      <c r="AO70" s="27"/>
      <c r="AP70" s="27">
        <f>IFERROR(VLOOKUP(CONCATENATE($C70, ".NY.GDP.MKTP.KD"),AREA_WB_6ATTRS,Seq!B$1,FALSE)/10000,".")</f>
        <v>2008626.2400770911</v>
      </c>
      <c r="AQ70" s="27">
        <f>IFERROR(VLOOKUP(CONCATENATE($C70, ".NY.GDP.MKTP.KD"),AREA_WB_6ATTRS,Seq!C$1,FALSE)/10000,".")</f>
        <v>1953100.9680794952</v>
      </c>
      <c r="AR70" s="27">
        <f>IFERROR(VLOOKUP(CONCATENATE($C70, ".NY.GDP.MKTP.KD"),AREA_WB_6ATTRS,Seq!D$1,FALSE)/10000,".")</f>
        <v>2140969.4693058715</v>
      </c>
      <c r="AS70" s="27">
        <f>IFERROR(VLOOKUP(CONCATENATE($C70, ".NY.GDP.MKTP.KD"),AREA_WB_6ATTRS,Seq!E$1,FALSE)/10000,".")</f>
        <v>2129032.660917345</v>
      </c>
      <c r="AT70" s="27">
        <f>IFERROR(VLOOKUP(CONCATENATE($C70, ".NY.GDP.MKTP.KD"),AREA_WB_6ATTRS,Seq!F$1,FALSE)/10000,".")</f>
        <v>2221355.1848471402</v>
      </c>
      <c r="AU70" s="27">
        <f>IFERROR(VLOOKUP(CONCATENATE($C70, ".NY.GDP.MKTP.KD"),AREA_WB_6ATTRS,Seq!G$1,FALSE)/10000,".")</f>
        <v>2361858.7123383475</v>
      </c>
      <c r="AV70" s="27">
        <f>IFERROR(VLOOKUP(CONCATENATE($C70, ".NY.GDP.MKTP.KD"),AREA_WB_6ATTRS,Seq!H$1,FALSE)/10000,".")</f>
        <v>2557876.6675769682</v>
      </c>
      <c r="AW70" s="27">
        <f>IFERROR(VLOOKUP(CONCATENATE($C70, ".NY.GDP.MKTP.KD"),AREA_WB_6ATTRS,Seq!I$1,FALSE)/10000,".")</f>
        <v>2492786.7669182951</v>
      </c>
      <c r="AX70" s="27">
        <f>IFERROR(VLOOKUP(CONCATENATE($C70, ".NY.GDP.MKTP.KD"),AREA_WB_6ATTRS,Seq!J$1,FALSE)/10000,".")</f>
        <v>2752400.8273529322</v>
      </c>
      <c r="AY70" s="27">
        <f>IFERROR(VLOOKUP(CONCATENATE($C70, ".NY.GDP.MKTP.KD"),AREA_WB_6ATTRS,Seq!K$1,FALSE)/10000,".")</f>
        <v>2817539.5271374267</v>
      </c>
      <c r="AZ70" s="27">
        <f>IFERROR(VLOOKUP(CONCATENATE($C70, ".NY.GDP.MKTP.KD"),AREA_WB_6ATTRS,Seq!L$1,FALSE)/10000,".")</f>
        <v>2931211.6686142688</v>
      </c>
      <c r="BA70" s="27">
        <f>IFERROR(VLOOKUP(CONCATENATE($C70, ".NY.GDP.MKTP.KD"),AREA_WB_6ATTRS,Seq!M$1,FALSE)/10000,".")</f>
        <v>3133408.1353944414</v>
      </c>
      <c r="BB70" s="27">
        <f>IFERROR(VLOOKUP(CONCATENATE($C70, ".NY.GDP.MKTP.KD"),AREA_WB_6ATTRS,Seq!N$1,FALSE)/10000,".")</f>
        <v>3007102.4424548387</v>
      </c>
      <c r="BC70" s="27">
        <f>IFERROR(VLOOKUP(CONCATENATE($C70, ".NY.GDP.MKTP.KD"),AREA_WB_6ATTRS,Seq!O$1,FALSE)/10000,".")</f>
        <v>2976662.6321922047</v>
      </c>
      <c r="BD70" s="27">
        <f>IFERROR(VLOOKUP(CONCATENATE($C70, ".NY.GDP.MKTP.KD"),AREA_WB_6ATTRS,Seq!P$1,FALSE)/10000,".")</f>
        <v>3284986.3533846564</v>
      </c>
      <c r="BE70" s="27">
        <f>IFERROR(VLOOKUP(CONCATENATE($C70, ".NY.GDP.MKTP.KD"),AREA_WB_6ATTRS,Seq!Q$1,FALSE)/10000,".")</f>
        <v>3068852.3140572631</v>
      </c>
      <c r="BF70" s="27">
        <f>IFERROR(VLOOKUP(CONCATENATE($C70, ".NY.GDP.MKTP.KD"),AREA_WB_6ATTRS,Seq!R$1,FALSE)/10000,".")</f>
        <v>3443770.5756212273</v>
      </c>
      <c r="BG70" s="27">
        <f>IFERROR(VLOOKUP(CONCATENATE($C70, ".NY.GDP.MKTP.KD"),AREA_WB_6ATTRS,Seq!S$1,FALSE)/10000,".")</f>
        <v>3367052.9277042327</v>
      </c>
      <c r="BH70" s="27">
        <f>IFERROR(VLOOKUP(CONCATENATE($C70, ".NY.GDP.MKTP.KD"),AREA_WB_6ATTRS,Seq!T$1,FALSE)/10000,".")</f>
        <v>3624836.8734471323</v>
      </c>
      <c r="BI70" s="27">
        <f>IFERROR(VLOOKUP(CONCATENATE($C70, ".NY.GDP.MKTP.KD"),AREA_WB_6ATTRS,Seq!U$1,FALSE)/10000,".")</f>
        <v>3644027.3804582404</v>
      </c>
      <c r="BJ70" s="27">
        <f>IFERROR(VLOOKUP(CONCATENATE($C70, ".NY.GDP.MKTP.KD"),AREA_WB_6ATTRS,Seq!V$1,FALSE)/10000,".")</f>
        <v>3702060.9824957647</v>
      </c>
      <c r="BK70" s="27">
        <f>IFERROR(VLOOKUP(CONCATENATE($C70, ".NY.GDP.MKTP.KD"),AREA_WB_6ATTRS,Seq!W$1,FALSE)/10000,".")</f>
        <v>3981638.8504851167</v>
      </c>
      <c r="BL70" s="27">
        <f>IFERROR(VLOOKUP(CONCATENATE($C70, ".NY.GDP.MKTP.KD"),AREA_WB_6ATTRS,Seq!X$1,FALSE)/10000,".")</f>
        <v>4113671.4247664572</v>
      </c>
      <c r="BM70" s="27">
        <f>IFERROR(VLOOKUP(CONCATENATE($C70, ".NY.GDP.MKTP.KD"),AREA_WB_6ATTRS,Seq!Y$1,FALSE)/10000,".")</f>
        <v>4373530.6931684734</v>
      </c>
      <c r="BN70" s="27">
        <f>IFERROR(VLOOKUP(CONCATENATE($C70, ".NY.GDP.MKTP.KD"),AREA_WB_6ATTRS,Seq!Z$1,FALSE)/10000,".")</f>
        <v>4583541.7944644857</v>
      </c>
      <c r="BO70" s="27">
        <f>IFERROR(VLOOKUP(CONCATENATE($C70, ".NY.GDP.MKTP.KD"),AREA_WB_6ATTRS,Seq!AA$1,FALSE)/10000,".")</f>
        <v>4720063.1556437565</v>
      </c>
      <c r="BP70" s="27">
        <f>IFERROR(VLOOKUP(CONCATENATE($C70, ".NY.GDP.MKTP.KD"),AREA_WB_6ATTRS,Seq!AB$1,FALSE)/10000,".")</f>
        <v>5086333.0781555269</v>
      </c>
      <c r="BQ70" s="27">
        <f>IFERROR(VLOOKUP(CONCATENATE($C70, ".NY.GDP.MKTP.KD"),AREA_WB_6ATTRS,Seq!AC$1,FALSE)/10000,".")</f>
        <v>5223957.7756101293</v>
      </c>
      <c r="BR70" s="27">
        <f>IFERROR(VLOOKUP(CONCATENATE($C70, ".NY.GDP.MKTP.KD"),AREA_WB_6ATTRS,Seq!AD$1,FALSE)/10000,".")</f>
        <v>5515823.226221337</v>
      </c>
      <c r="BS70" s="27">
        <f>IFERROR(VLOOKUP(CONCATENATE($C70, ".NY.GDP.MKTP.KD"),AREA_WB_6ATTRS,Seq!AE$1,FALSE)/10000,".")</f>
        <v>5778285.2366061863</v>
      </c>
      <c r="BT70" s="27">
        <f>IFERROR(VLOOKUP(CONCATENATE($C70, ".NY.GDP.MKTP.KD"),AREA_WB_6ATTRS,Seq!AF$1,FALSE)/10000,".")</f>
        <v>5990804.7776392773</v>
      </c>
      <c r="BU70" s="27">
        <f>IFERROR(VLOOKUP(CONCATENATE($C70, ".NY.GDP.MKTP.KD"),AREA_WB_6ATTRS,Seq!AG$1,FALSE)/10000,".")</f>
        <v>6263312.9053642219</v>
      </c>
      <c r="BV70" s="27"/>
      <c r="BW70" s="27"/>
      <c r="BX70" s="27"/>
      <c r="BY70" s="27"/>
      <c r="BZ70" s="27"/>
      <c r="CA70" s="27"/>
      <c r="CB70" s="27"/>
      <c r="CC70" s="27">
        <f>CNPop!A$48</f>
        <v>5.0000000000000001E-3</v>
      </c>
      <c r="CD70" s="27">
        <f>CNPop!B$48</f>
        <v>6.0000000000000001E-3</v>
      </c>
      <c r="CE70" s="27">
        <f>CNPop!C$48</f>
        <v>6.0000000000000001E-3</v>
      </c>
      <c r="CF70" s="27">
        <f>CNPop!D$48</f>
        <v>7.0000000000000001E-3</v>
      </c>
      <c r="CG70" s="27">
        <f>CNPop!E$48</f>
        <v>7.0000000000000001E-3</v>
      </c>
      <c r="CH70" s="27">
        <f>CNPop!F$48</f>
        <v>8.0000000000000002E-3</v>
      </c>
      <c r="CI70" s="27">
        <f>CNPop!G$48</f>
        <v>8.9999999999999993E-3</v>
      </c>
      <c r="CJ70" s="27">
        <f>CNPop!H$48</f>
        <v>0.01</v>
      </c>
      <c r="CK70" s="27">
        <f>CNPop!I$48</f>
        <v>1.0999999999999999E-2</v>
      </c>
      <c r="CL70" s="27">
        <f>CNPop!J$48</f>
        <v>1.2E-2</v>
      </c>
      <c r="CM70" s="27">
        <f>CNPop!K$48</f>
        <v>1.4E-2</v>
      </c>
      <c r="CN70" s="27">
        <f>CNPop!L$48</f>
        <v>1.6E-2</v>
      </c>
      <c r="CO70" s="27">
        <f>CNPop!M$48</f>
        <v>1.7000000000000001E-2</v>
      </c>
      <c r="CP70" s="27">
        <f>CNPop!N$48</f>
        <v>1.9E-2</v>
      </c>
      <c r="CQ70" s="27">
        <f>CNPop!O$48</f>
        <v>2.1000000000000001E-2</v>
      </c>
      <c r="CR70" s="27">
        <f>CNPop!P$48</f>
        <v>2.3E-2</v>
      </c>
      <c r="CS70" s="27">
        <f>CNPop!Q$48</f>
        <v>2.5999999999999999E-2</v>
      </c>
      <c r="CT70" s="27">
        <f>CNPop!R$48</f>
        <v>2.8000000000000001E-2</v>
      </c>
      <c r="CU70" s="27">
        <f>CNPop!S$48</f>
        <v>0.03</v>
      </c>
      <c r="CV70" s="27">
        <f>CNPop!T$48</f>
        <v>3.3000000000000002E-2</v>
      </c>
      <c r="CW70" s="27">
        <f>CNPop!U$48</f>
        <v>3.5999999999999997E-2</v>
      </c>
      <c r="CX70" s="27">
        <f>CNPop!V$48</f>
        <v>3.9E-2</v>
      </c>
      <c r="CY70" s="27">
        <f>CNPop!W$48</f>
        <v>4.2000000000000003E-2</v>
      </c>
      <c r="CZ70" s="27">
        <f>CNPop!X$48</f>
        <v>4.4999999999999998E-2</v>
      </c>
      <c r="DA70" s="27">
        <f>CNPop!Y$48</f>
        <v>4.9000000000000002E-2</v>
      </c>
      <c r="DB70" s="27">
        <f>CNPop!Z$48</f>
        <v>5.1999999999999998E-2</v>
      </c>
      <c r="DC70" s="27">
        <f>CNPop!AA$48</f>
        <v>5.6000000000000001E-2</v>
      </c>
      <c r="DD70" s="27">
        <f>CNPop!AB$48</f>
        <v>0.06</v>
      </c>
      <c r="DE70" s="27">
        <f>CNPop!AC$48</f>
        <v>6.3E-2</v>
      </c>
      <c r="DF70" s="27">
        <f>CNPop!AD$48</f>
        <v>6.8000000000000005E-2</v>
      </c>
      <c r="DG70" s="27">
        <f>CNPop!AE$48</f>
        <v>7.1999999999999995E-2</v>
      </c>
      <c r="DH70" s="27">
        <f>CNPop!AF$48</f>
        <v>7.5999999999999998E-2</v>
      </c>
      <c r="DI70" s="27">
        <f>CNPop!AG$48</f>
        <v>8.1000000000000003E-2</v>
      </c>
      <c r="DJ70" s="27">
        <f>CNPop!AH$48</f>
        <v>8.5000000000000006E-2</v>
      </c>
      <c r="DK70" s="27">
        <f>CNPop!AI$48</f>
        <v>0.09</v>
      </c>
      <c r="DL70" s="27">
        <f>CNPop!AJ$48</f>
        <v>9.5000000000000001E-2</v>
      </c>
      <c r="DM70" s="27">
        <f>CNPop!AK$48</f>
        <v>0.1</v>
      </c>
      <c r="DN70" s="27"/>
      <c r="DO70" s="27">
        <f t="shared" si="94"/>
        <v>9.800000190734863E-2</v>
      </c>
      <c r="DP70" s="27">
        <f t="shared" si="95"/>
        <v>9.800000190734863E-2</v>
      </c>
      <c r="DQ70" s="27">
        <f t="shared" si="96"/>
        <v>9.800000190734863E-2</v>
      </c>
      <c r="DR70" s="27">
        <f t="shared" si="97"/>
        <v>9.800000190734863E-2</v>
      </c>
      <c r="DS70" s="27">
        <f t="shared" si="98"/>
        <v>9.800000190734863E-2</v>
      </c>
      <c r="DT70" s="27">
        <f t="shared" si="99"/>
        <v>9.800000190734863E-2</v>
      </c>
      <c r="DU70" s="27">
        <f t="shared" si="100"/>
        <v>9.800000190734863E-2</v>
      </c>
      <c r="DV70" s="27">
        <f t="shared" si="101"/>
        <v>9.800000190734863E-2</v>
      </c>
      <c r="DW70" s="27">
        <f t="shared" si="102"/>
        <v>9.800000190734863E-2</v>
      </c>
      <c r="DX70" s="27">
        <f t="shared" si="103"/>
        <v>9.800000190734863E-2</v>
      </c>
      <c r="DY70" s="27">
        <f t="shared" si="104"/>
        <v>9.800000190734863E-2</v>
      </c>
      <c r="DZ70" s="27">
        <f t="shared" si="105"/>
        <v>9.800000190734863E-2</v>
      </c>
      <c r="EA70" s="27">
        <f t="shared" si="106"/>
        <v>9.800000190734863E-2</v>
      </c>
      <c r="EB70" s="27">
        <f t="shared" si="107"/>
        <v>9.800000190734863E-2</v>
      </c>
      <c r="EC70" s="27">
        <f t="shared" si="108"/>
        <v>9.800000190734863E-2</v>
      </c>
      <c r="ED70" s="27">
        <f t="shared" si="109"/>
        <v>9.800000190734863E-2</v>
      </c>
      <c r="EE70" s="27">
        <f t="shared" si="110"/>
        <v>0.10899999618530273</v>
      </c>
      <c r="EF70" s="27">
        <f t="shared" si="111"/>
        <v>7.4000000953674316E-2</v>
      </c>
      <c r="EG70" s="27">
        <f t="shared" si="112"/>
        <v>7.4000000953674316E-2</v>
      </c>
      <c r="EH70" s="27">
        <f t="shared" si="113"/>
        <v>7.4000000953674316E-2</v>
      </c>
      <c r="EI70" s="27">
        <f t="shared" si="114"/>
        <v>7.4000000953674316E-2</v>
      </c>
      <c r="EJ70" s="27">
        <f t="shared" si="115"/>
        <v>7.4000000953674316E-2</v>
      </c>
      <c r="EK70" s="27">
        <f t="shared" si="116"/>
        <v>7.4000000953674316E-2</v>
      </c>
      <c r="EL70" s="27">
        <f t="shared" si="117"/>
        <v>7.5999999046325678E-2</v>
      </c>
      <c r="EM70" s="27">
        <f t="shared" si="118"/>
        <v>7.4000000953674316E-2</v>
      </c>
      <c r="EN70" s="27">
        <f t="shared" si="119"/>
        <v>7.4000000953674316E-2</v>
      </c>
      <c r="EO70" s="27">
        <f t="shared" si="120"/>
        <v>8.6999998092651368E-2</v>
      </c>
      <c r="EP70" s="27" t="str">
        <f t="shared" ref="EP70:EP133" si="129">IF(ISNUMBER(GA70),GA70,".")</f>
        <v>.</v>
      </c>
      <c r="EQ70" s="27" t="str">
        <f t="shared" ref="EQ70:EQ133" si="130">IF(ISNUMBER(GB70),GB70,EP70)</f>
        <v>.</v>
      </c>
      <c r="ER70" s="27" t="str">
        <f t="shared" si="93"/>
        <v>.</v>
      </c>
      <c r="ES70" s="27" t="str">
        <f t="shared" si="93"/>
        <v>.</v>
      </c>
      <c r="ET70" s="27" t="str">
        <f t="shared" si="93"/>
        <v>.</v>
      </c>
      <c r="EU70" s="27"/>
      <c r="EV70" s="27"/>
      <c r="EW70" s="27"/>
      <c r="EX70" s="27"/>
      <c r="EY70" s="27"/>
      <c r="EZ70" s="27" t="str">
        <f>IFERROR(VLOOKUP(CONCATENATE($C70,".SL.TLF.TERT.ZS"),AREA_WB_6ATTRS,Seq!B$1,FALSE)/100,".")</f>
        <v>.</v>
      </c>
      <c r="FA70" s="27" t="str">
        <f>IFERROR(VLOOKUP(CONCATENATE($C70,".SL.TLF.TERT.ZS"),AREA_WB_6ATTRS,Seq!C$1,FALSE)/100,".")</f>
        <v>.</v>
      </c>
      <c r="FB70" s="27" t="str">
        <f>IFERROR(VLOOKUP(CONCATENATE($C70,".SL.TLF.TERT.ZS"),AREA_WB_6ATTRS,Seq!D$1,FALSE)/100,".")</f>
        <v>.</v>
      </c>
      <c r="FC70" s="27" t="str">
        <f>IFERROR(VLOOKUP(CONCATENATE($C70,".SL.TLF.TERT.ZS"),AREA_WB_6ATTRS,Seq!E$1,FALSE)/100,".")</f>
        <v>.</v>
      </c>
      <c r="FD70" s="27" t="str">
        <f>IFERROR(VLOOKUP(CONCATENATE($C70,".SL.TLF.TERT.ZS"),AREA_WB_6ATTRS,Seq!F$1,FALSE)/100,".")</f>
        <v>.</v>
      </c>
      <c r="FE70" s="27" t="str">
        <f>IFERROR(VLOOKUP(CONCATENATE($C70,".SL.TLF.TERT.ZS"),AREA_WB_6ATTRS,Seq!G$1,FALSE)/100,".")</f>
        <v>.</v>
      </c>
      <c r="FF70" s="27" t="str">
        <f>IFERROR(VLOOKUP(CONCATENATE($C70,".SL.TLF.TERT.ZS"),AREA_WB_6ATTRS,Seq!H$1,FALSE)/100,".")</f>
        <v>.</v>
      </c>
      <c r="FG70" s="27" t="str">
        <f>IFERROR(VLOOKUP(CONCATENATE($C70,".SL.TLF.TERT.ZS"),AREA_WB_6ATTRS,Seq!I$1,FALSE)/100,".")</f>
        <v>.</v>
      </c>
      <c r="FH70" s="27" t="str">
        <f>IFERROR(VLOOKUP(CONCATENATE($C70,".SL.TLF.TERT.ZS"),AREA_WB_6ATTRS,Seq!J$1,FALSE)/100,".")</f>
        <v>.</v>
      </c>
      <c r="FI70" s="27" t="str">
        <f>IFERROR(VLOOKUP(CONCATENATE($C70,".SL.TLF.TERT.ZS"),AREA_WB_6ATTRS,Seq!K$1,FALSE)/100,".")</f>
        <v>.</v>
      </c>
      <c r="FJ70" s="27" t="str">
        <f>IFERROR(VLOOKUP(CONCATENATE($C70,".SL.TLF.TERT.ZS"),AREA_WB_6ATTRS,Seq!L$1,FALSE)/100,".")</f>
        <v>.</v>
      </c>
      <c r="FK70" s="27" t="str">
        <f>IFERROR(VLOOKUP(CONCATENATE($C70,".SL.TLF.TERT.ZS"),AREA_WB_6ATTRS,Seq!M$1,FALSE)/100,".")</f>
        <v>.</v>
      </c>
      <c r="FL70" s="27" t="str">
        <f>IFERROR(VLOOKUP(CONCATENATE($C70,".SL.TLF.TERT.ZS"),AREA_WB_6ATTRS,Seq!N$1,FALSE)/100,".")</f>
        <v>.</v>
      </c>
      <c r="FM70" s="27" t="str">
        <f>IFERROR(VLOOKUP(CONCATENATE($C70,".SL.TLF.TERT.ZS"),AREA_WB_6ATTRS,Seq!O$1,FALSE)/100,".")</f>
        <v>.</v>
      </c>
      <c r="FN70" s="27" t="str">
        <f>IFERROR(VLOOKUP(CONCATENATE($C70,".SL.TLF.TERT.ZS"),AREA_WB_6ATTRS,Seq!P$1,FALSE)/100,".")</f>
        <v>.</v>
      </c>
      <c r="FO70" s="27">
        <f>IFERROR(VLOOKUP(CONCATENATE($C70,".SL.TLF.TERT.ZS"),AREA_WB_6ATTRS,Seq!Q$1,FALSE)/100,".")</f>
        <v>9.800000190734863E-2</v>
      </c>
      <c r="FP70" s="27">
        <f>IFERROR(VLOOKUP(CONCATENATE($C70,".SL.TLF.TERT.ZS"),AREA_WB_6ATTRS,Seq!R$1,FALSE)/100,".")</f>
        <v>0.10899999618530273</v>
      </c>
      <c r="FQ70" s="27" t="str">
        <f>IFERROR(VLOOKUP(CONCATENATE($C70,".SL.TLF.TERT.ZS"),AREA_WB_6ATTRS,Seq!S$1,FALSE)/100,".")</f>
        <v>.</v>
      </c>
      <c r="FR70" s="27" t="str">
        <f>IFERROR(VLOOKUP(CONCATENATE($C70,".SL.TLF.TERT.ZS"),AREA_WB_6ATTRS,Seq!T$1,FALSE)/100,".")</f>
        <v>.</v>
      </c>
      <c r="FS70" s="27" t="str">
        <f>IFERROR(VLOOKUP(CONCATENATE($C70,".SL.TLF.TERT.ZS"),AREA_WB_6ATTRS,Seq!U$1,FALSE)/100,".")</f>
        <v>.</v>
      </c>
      <c r="FT70" s="27" t="str">
        <f>IFERROR(VLOOKUP(CONCATENATE($C70,".SL.TLF.TERT.ZS"),AREA_WB_6ATTRS,Seq!V$1,FALSE)/100,".")</f>
        <v>.</v>
      </c>
      <c r="FU70" s="27" t="str">
        <f>IFERROR(VLOOKUP(CONCATENATE($C70,".SL.TLF.TERT.ZS"),AREA_WB_6ATTRS,Seq!W$1,FALSE)/100,".")</f>
        <v>.</v>
      </c>
      <c r="FV70" s="27">
        <f>IFERROR(VLOOKUP(CONCATENATE($C70,".SL.TLF.TERT.ZS"),AREA_WB_6ATTRS,Seq!X$1,FALSE)/100,".")</f>
        <v>7.4000000953674316E-2</v>
      </c>
      <c r="FW70" s="27">
        <f>IFERROR(VLOOKUP(CONCATENATE($C70,".SL.TLF.TERT.ZS"),AREA_WB_6ATTRS,Seq!Y$1,FALSE)/100,".")</f>
        <v>7.5999999046325678E-2</v>
      </c>
      <c r="FX70" s="27" t="str">
        <f>IFERROR(VLOOKUP(CONCATENATE($C70,".SL.TLF.TERT.ZS"),AREA_WB_6ATTRS,Seq!Z$1,FALSE)/100,".")</f>
        <v>.</v>
      </c>
      <c r="FY70" s="27">
        <f>IFERROR(VLOOKUP(CONCATENATE($C70,".SL.TLF.TERT.ZS"),AREA_WB_6ATTRS,Seq!AA$1,FALSE)/100,".")</f>
        <v>7.4000000953674316E-2</v>
      </c>
      <c r="FZ70" s="27">
        <f>IFERROR(VLOOKUP(CONCATENATE($C70,".SL.TLF.TERT.ZS"),AREA_WB_6ATTRS,Seq!AB$1,FALSE)/100,".")</f>
        <v>8.6999998092651368E-2</v>
      </c>
      <c r="GA70" s="27" t="str">
        <f>IFERROR(VLOOKUP(CONCATENATE($C70,".SL.TLF.TERT.ZS"),AREA_WB_6ATTRS,Seq!AC$1,FALSE)/100,".")</f>
        <v>.</v>
      </c>
      <c r="GB70" s="27" t="str">
        <f>IFERROR(VLOOKUP(CONCATENATE($C70,".SL.TLF.TERT.ZS"),AREA_WB_6ATTRS,Seq!AD$1,FALSE)/100,".")</f>
        <v>.</v>
      </c>
      <c r="GC70" s="27" t="str">
        <f>IFERROR(VLOOKUP(CONCATENATE($C70,".SL.TLF.TERT.ZS"),AREA_WB_6ATTRS,Seq!AE$1,FALSE)/100,".")</f>
        <v>.</v>
      </c>
      <c r="GD70" s="27" t="str">
        <f>IFERROR(VLOOKUP(CONCATENATE($C70,".SL.TLF.TERT.ZS"),AREA_WB_6ATTRS,Seq!AF$1,FALSE)/100,".")</f>
        <v>.</v>
      </c>
      <c r="GE70" s="27" t="str">
        <f>IFERROR(VLOOKUP(CONCATENATE($C70,".SL.TLF.TERT.ZS"),AREA_WB_6ATTRS,Seq!AG$1,FALSE)/100,".")</f>
        <v>.</v>
      </c>
      <c r="GF70" s="27" t="str">
        <f>IFERROR(VLOOKUP(CONCATENATE($C70,".SL.TLF.TERT.ZS"),AREA_WB_6ATTRS,Seq!AH$1,FALSE)/100,".")</f>
        <v>.</v>
      </c>
      <c r="GG70" s="27" t="str">
        <f>IFERROR(VLOOKUP(CONCATENATE($C70,".SL.TLF.TERT.ZS"),AREA_WB_6ATTRS,Seq!AI$1,FALSE)/100,".")</f>
        <v>.</v>
      </c>
      <c r="GH70" s="27" t="str">
        <f>IFERROR(VLOOKUP(CONCATENATE($C70,".SL.TLF.TERT.ZS"),AREA_WB_6ATTRS,Seq!AJ$1,FALSE)/100,".")</f>
        <v>.</v>
      </c>
      <c r="GI70" s="27" t="str">
        <f>IFERROR(VLOOKUP(CONCATENATE($C70,".SL.TLF.TERT.ZS"),AREA_WB_6ATTRS,Seq!AK$1,FALSE)/100,".")</f>
        <v>.</v>
      </c>
      <c r="GJ70" s="27" t="str">
        <f>IFERROR(VLOOKUP(CONCATENATE($C70,".SL.TLF.TERT.ZS"),AREA_WB_6ATTRS,Seq!AL$1,FALSE)/100,".")</f>
        <v>.</v>
      </c>
      <c r="GK70" s="27"/>
      <c r="GL70" s="27"/>
      <c r="GM70" s="27" t="str">
        <f t="shared" si="121"/>
        <v>.</v>
      </c>
      <c r="GN70" s="27" t="str">
        <f t="shared" si="122"/>
        <v>.</v>
      </c>
      <c r="GO70" s="27" t="str">
        <f t="shared" ref="GO70:GO133" si="131">IF(ISNUMBER(GS70/GW70),GS70/GW70,".")</f>
        <v>.</v>
      </c>
      <c r="GP70" s="27"/>
      <c r="GQ70" s="9" t="str">
        <f>IF(VLOOKUP($B70,EM_80!$B$1:$C$201,2,FALSE)&gt;0,VLOOKUP($B70,EM_80!$B$1:$C$201,2,FALSE),".")</f>
        <v>.</v>
      </c>
      <c r="GR70" s="9" t="str">
        <f t="shared" si="123"/>
        <v>.</v>
      </c>
      <c r="GS70" s="9" t="str">
        <f t="shared" si="124"/>
        <v>.</v>
      </c>
      <c r="GU70">
        <f t="shared" si="125"/>
        <v>19566920</v>
      </c>
      <c r="GV70">
        <f t="shared" si="126"/>
        <v>24807743</v>
      </c>
      <c r="GW70">
        <f t="shared" si="127"/>
        <v>28827115</v>
      </c>
      <c r="GX70">
        <f t="shared" si="128"/>
        <v>31951412</v>
      </c>
      <c r="GZ70" s="9" t="str">
        <f>IF(ISNA(VLOOKUP($B70,Area_EM_90,Seq!C$1,FALSE)),".",VLOOKUP($B70,Area_EM_90,Seq!C$1,FALSE))</f>
        <v>.</v>
      </c>
      <c r="HA70" s="9" t="str">
        <f>IF(ISNA(VLOOKUP($B70,Area_EM_90,Seq!D$1,FALSE)),".",VLOOKUP($B70,Area_EM_90,Seq!D$1,FALSE))</f>
        <v>.</v>
      </c>
      <c r="HB70" s="9" t="str">
        <f>IF(ISNA(VLOOKUP($B70,Area_EM_90,Seq!E$1,FALSE)),".",VLOOKUP($B70,Area_EM_90,Seq!E$1,FALSE))</f>
        <v>.</v>
      </c>
      <c r="HC70" s="9" t="str">
        <f>IF(ISNA(VLOOKUP($B70,Area_EM_90,Seq!F$1,FALSE)),".",VLOOKUP($B70,Area_EM_90,Seq!F$1,FALSE))</f>
        <v>.</v>
      </c>
      <c r="HD70" s="9" t="str">
        <f>IF(ISNA(VLOOKUP($B70,Area_EM_90,Seq!G$1,FALSE)),".",VLOOKUP($B70,Area_EM_90,Seq!G$1,FALSE))</f>
        <v>.</v>
      </c>
      <c r="HE70" s="9" t="str">
        <f>IF(ISNA(VLOOKUP($B70,Area_EM_90,Seq!H$1,FALSE)),".",VLOOKUP($B70,Area_EM_90,Seq!H$1,FALSE))</f>
        <v>.</v>
      </c>
      <c r="HF70" s="9" t="str">
        <f>IF(ISNA(VLOOKUP($B70,Area_EM_90,Seq!I$1,FALSE)),".",VLOOKUP($B70,Area_EM_90,Seq!I$1,FALSE))</f>
        <v>.</v>
      </c>
      <c r="HG70" s="9" t="str">
        <f>IF(ISNA(VLOOKUP($B70,Area_EM_90,Seq!J$1,FALSE)),".",VLOOKUP($B70,Area_EM_90,Seq!J$1,FALSE))</f>
        <v>.</v>
      </c>
      <c r="HH70" s="9" t="str">
        <f>IF(ISNA(VLOOKUP($B70,Area_EM_00,Seq!C$1,FALSE)),".",VLOOKUP($B70,Area_EM_00,Seq!C$1,FALSE))</f>
        <v>.</v>
      </c>
      <c r="HI70" s="9" t="str">
        <f>IF(ISNA(VLOOKUP($B70,Area_EM_00,Seq!D$1,FALSE)),".",VLOOKUP($B70,Area_EM_00,Seq!D$1,FALSE))</f>
        <v>.</v>
      </c>
      <c r="HJ70" s="9" t="str">
        <f>IF(ISNA(VLOOKUP($B70,Area_EM_00,Seq!E$1,FALSE)),".",VLOOKUP($B70,Area_EM_00,Seq!E$1,FALSE))</f>
        <v>.</v>
      </c>
      <c r="HK70" s="9" t="str">
        <f>IF(ISNA(VLOOKUP($B70,Area_EM_00,Seq!F$1,FALSE)),".",VLOOKUP($B70,Area_EM_00,Seq!F$1,FALSE))</f>
        <v>.</v>
      </c>
      <c r="HL70" s="9" t="str">
        <f>IF(ISNA(VLOOKUP($B70,Area_EM_00,Seq!G$1,FALSE)),".",VLOOKUP($B70,Area_EM_00,Seq!G$1,FALSE))</f>
        <v>.</v>
      </c>
      <c r="HM70" s="9" t="str">
        <f>IF(ISNA(VLOOKUP($B70,Area_EM_00,Seq!H$1,FALSE)),".",VLOOKUP($B70,Area_EM_00,Seq!H$1,FALSE))</f>
        <v>.</v>
      </c>
      <c r="HN70" s="9" t="str">
        <f>IF(ISNA(VLOOKUP($B70,Area_EM_00,Seq!I$1,FALSE)),".",VLOOKUP($B70,Area_EM_00,Seq!I$1,FALSE))</f>
        <v>.</v>
      </c>
      <c r="HO70" s="9" t="str">
        <f>IF(ISNA(VLOOKUP($B70,Area_EM_00,Seq!J$1,FALSE)),".",VLOOKUP($B70,Area_EM_00,Seq!J$1,FALSE))</f>
        <v>.</v>
      </c>
      <c r="HQ70" s="27"/>
      <c r="HR70" s="9">
        <f>IFERROR(VLOOKUP($B70,AREA_EM3_60_00,Seq!E$1,FALSE),".")</f>
        <v>1</v>
      </c>
      <c r="HS70" s="9">
        <f>IFERROR(VLOOKUP($B70,AREA_EM3_60_00,Seq!F$1,FALSE),".")</f>
        <v>1</v>
      </c>
      <c r="HT70" s="9">
        <f>IFERROR(VLOOKUP($B70,AREA_EM3_60_00,Seq!G$1,FALSE),".")</f>
        <v>1</v>
      </c>
      <c r="HU70" s="9" t="str">
        <f>IFERROR(VLOOKUP($B70,AREA_EM3_10,Seq!B$1,FALSE),".")</f>
        <v/>
      </c>
      <c r="HV70" s="9">
        <f t="shared" ref="HV70:HV133" si="132">GU70</f>
        <v>19566920</v>
      </c>
      <c r="HW70" s="9">
        <f t="shared" ref="HW70:HW133" si="133">GV70</f>
        <v>24807743</v>
      </c>
      <c r="HX70" s="9">
        <f t="shared" ref="HX70:HX133" si="134">GW70</f>
        <v>28827115</v>
      </c>
      <c r="HY70" s="9">
        <f t="shared" ref="HY70:HY133" si="135">GX70</f>
        <v>31951412</v>
      </c>
    </row>
    <row r="71" spans="1:233">
      <c r="A71" s="25" t="s">
        <v>3928</v>
      </c>
      <c r="B71" s="26" t="str">
        <f t="shared" si="92"/>
        <v>Mozambique</v>
      </c>
      <c r="C71" s="166" t="s">
        <v>1583</v>
      </c>
      <c r="D71" s="27">
        <f>VLOOKUP("CHN.NY.GDP.MKTP.KD",AREA_WB_6ATTRS,Seq!B$1,FALSE)/10000</f>
        <v>18294112.043860689</v>
      </c>
      <c r="E71" s="27">
        <f>VLOOKUP("CHN.NY.GDP.MKTP.KD",AREA_WB_6ATTRS,Seq!C$1,FALSE)/10000</f>
        <v>19245405.87014145</v>
      </c>
      <c r="F71" s="27">
        <f>VLOOKUP("CHN.NY.GDP.MKTP.KD",AREA_WB_6ATTRS,Seq!D$1,FALSE)/10000</f>
        <v>20996737.804324333</v>
      </c>
      <c r="G71" s="27">
        <f>VLOOKUP("CHN.NY.GDP.MKTP.KD",AREA_WB_6ATTRS,Seq!E$1,FALSE)/10000</f>
        <v>23285382.224995762</v>
      </c>
      <c r="H71" s="27">
        <f>VLOOKUP("CHN.NY.GDP.MKTP.KD",AREA_WB_6ATTRS,Seq!F$1,FALSE)/10000</f>
        <v>26824760.323195074</v>
      </c>
      <c r="I71" s="27">
        <f>VLOOKUP("CHN.NY.GDP.MKTP.KD",AREA_WB_6ATTRS,Seq!G$1,FALSE)/10000</f>
        <v>30446102.966826372</v>
      </c>
      <c r="J71" s="27">
        <f>VLOOKUP("CHN.NY.GDP.MKTP.KD",AREA_WB_6ATTRS,Seq!H$1,FALSE)/10000</f>
        <v>33125360.027907111</v>
      </c>
      <c r="K71" s="27">
        <f>VLOOKUP("CHN.NY.GDP.MKTP.KD",AREA_WB_6ATTRS,Seq!I$1,FALSE)/10000</f>
        <v>36967901.791144341</v>
      </c>
      <c r="L71" s="27">
        <f>VLOOKUP("CHN.NY.GDP.MKTP.KD",AREA_WB_6ATTRS,Seq!J$1,FALSE)/10000</f>
        <v>41145274.693543643</v>
      </c>
      <c r="M71" s="27">
        <f>VLOOKUP("CHN.NY.GDP.MKTP.KD",AREA_WB_6ATTRS,Seq!K$1,FALSE)/10000</f>
        <v>42832230.955979005</v>
      </c>
      <c r="N71" s="27">
        <f>VLOOKUP("CHN.NY.GDP.MKTP.KD",AREA_WB_6ATTRS,Seq!L$1,FALSE)/10000</f>
        <v>44459855.73230619</v>
      </c>
      <c r="O71" s="27">
        <f>VLOOKUP("CHN.NY.GDP.MKTP.KD",AREA_WB_6ATTRS,Seq!M$1,FALSE)/10000</f>
        <v>48550162.459678344</v>
      </c>
      <c r="P71" s="27">
        <f>VLOOKUP("CHN.NY.GDP.MKTP.KD",AREA_WB_6ATTRS,Seq!N$1,FALSE)/10000</f>
        <v>55444285.528952621</v>
      </c>
      <c r="Q71" s="27">
        <f>VLOOKUP("CHN.NY.GDP.MKTP.KD",AREA_WB_6ATTRS,Seq!O$1,FALSE)/10000</f>
        <v>63206485.503006078</v>
      </c>
      <c r="R71" s="27">
        <f>VLOOKUP("CHN.NY.GDP.MKTP.KD",AREA_WB_6ATTRS,Seq!P$1,FALSE)/10000</f>
        <v>71486535.103899792</v>
      </c>
      <c r="S71" s="27">
        <f>VLOOKUP("CHN.NY.GDP.MKTP.KD",AREA_WB_6ATTRS,Seq!Q$1,FALSE)/10000</f>
        <v>79278567.430224851</v>
      </c>
      <c r="T71" s="27">
        <f>VLOOKUP("CHN.NY.GDP.MKTP.KD",AREA_WB_6ATTRS,Seq!R$1,FALSE)/10000</f>
        <v>87206424.173247412</v>
      </c>
      <c r="U71" s="27">
        <f>VLOOKUP("CHN.NY.GDP.MKTP.KD",AREA_WB_6ATTRS,Seq!S$1,FALSE)/10000</f>
        <v>95316621.621359423</v>
      </c>
      <c r="V71" s="27">
        <f>VLOOKUP("CHN.NY.GDP.MKTP.KD",AREA_WB_6ATTRS,Seq!T$1,FALSE)/10000</f>
        <v>102751318.10782552</v>
      </c>
      <c r="W71" s="27">
        <f>VLOOKUP("CHN.NY.GDP.MKTP.KD",AREA_WB_6ATTRS,Seq!U$1,FALSE)/10000</f>
        <v>110560418.28402025</v>
      </c>
      <c r="X71" s="27">
        <f>VLOOKUP("CHN.NY.GDP.MKTP.KD",AREA_WB_6ATTRS,Seq!V$1,FALSE)/10000</f>
        <v>119847493.41987793</v>
      </c>
      <c r="Y71" s="27">
        <f>VLOOKUP("CHN.NY.GDP.MKTP.KD",AREA_WB_6ATTRS,Seq!W$1,FALSE)/10000</f>
        <v>129794835.37372778</v>
      </c>
      <c r="Z71" s="27">
        <f>VLOOKUP("CHN.NY.GDP.MKTP.KD",AREA_WB_6ATTRS,Seq!X$1,FALSE)/10000</f>
        <v>141606165.392737</v>
      </c>
      <c r="AA71" s="27">
        <f>VLOOKUP("CHN.NY.GDP.MKTP.KD",AREA_WB_6ATTRS,Seq!Y$1,FALSE)/10000</f>
        <v>155766781.9320105</v>
      </c>
      <c r="AB71" s="27">
        <f>VLOOKUP("CHN.NY.GDP.MKTP.KD",AREA_WB_6ATTRS,Seq!Z$1,FALSE)/10000</f>
        <v>171499226.90714428</v>
      </c>
      <c r="AC71" s="27">
        <f>VLOOKUP("CHN.NY.GDP.MKTP.KD",AREA_WB_6ATTRS,Seq!AA$1,FALSE)/10000</f>
        <v>190878639.54765138</v>
      </c>
      <c r="AD71" s="27">
        <f>VLOOKUP("CHN.NY.GDP.MKTP.KD",AREA_WB_6ATTRS,Seq!AB$1,FALSE)/10000</f>
        <v>215120226.77020231</v>
      </c>
      <c r="AE71" s="27">
        <f>VLOOKUP("CHN.NY.GDP.MKTP.KD",AREA_WB_6ATTRS,Seq!AC$1,FALSE)/10000</f>
        <v>245667298.97157177</v>
      </c>
      <c r="AF71" s="27">
        <f>VLOOKUP("CHN.NY.GDP.MKTP.KD",AREA_WB_6ATTRS,Seq!AD$1,FALSE)/10000</f>
        <v>269251359.67284226</v>
      </c>
      <c r="AG71" s="27">
        <f>VLOOKUP("CHN.NY.GDP.MKTP.KD",AREA_WB_6ATTRS,Seq!AE$1,FALSE)/10000</f>
        <v>294022484.76274431</v>
      </c>
      <c r="AH71" s="27">
        <f>VLOOKUP("CHN.NY.GDP.MKTP.KD",AREA_WB_6ATTRS,Seq!AF$1,FALSE)/10000</f>
        <v>324600823.17806971</v>
      </c>
      <c r="AI71" s="27">
        <f>VLOOKUP("CHN.NY.GDP.MKTP.KD",AREA_WB_6ATTRS,Seq!AG$1,FALSE)/10000</f>
        <v>354139498.08727396</v>
      </c>
      <c r="AJ71" s="27"/>
      <c r="AK71" s="27"/>
      <c r="AL71" s="27"/>
      <c r="AM71" s="27"/>
      <c r="AN71" s="27"/>
      <c r="AO71" s="27"/>
      <c r="AP71" s="27">
        <f>IFERROR(VLOOKUP(CONCATENATE($C71, ".NY.GDP.MKTP.KD"),AREA_WB_6ATTRS,Seq!B$1,FALSE)/10000,".")</f>
        <v>246215.24265806554</v>
      </c>
      <c r="AQ71" s="27">
        <f>IFERROR(VLOOKUP(CONCATENATE($C71, ".NY.GDP.MKTP.KD"),AREA_WB_6ATTRS,Seq!C$1,FALSE)/10000,".")</f>
        <v>258526.01196241908</v>
      </c>
      <c r="AR71" s="27">
        <f>IFERROR(VLOOKUP(CONCATENATE($C71, ".NY.GDP.MKTP.KD"),AREA_WB_6ATTRS,Seq!D$1,FALSE)/10000,".")</f>
        <v>240687.7184565588</v>
      </c>
      <c r="AS71" s="27">
        <f>IFERROR(VLOOKUP(CONCATENATE($C71, ".NY.GDP.MKTP.KD"),AREA_WB_6ATTRS,Seq!E$1,FALSE)/10000,".")</f>
        <v>202899.74181097897</v>
      </c>
      <c r="AT71" s="27">
        <f>IFERROR(VLOOKUP(CONCATENATE($C71, ".NY.GDP.MKTP.KD"),AREA_WB_6ATTRS,Seq!F$1,FALSE)/10000,".")</f>
        <v>189711.25873669455</v>
      </c>
      <c r="AU71" s="27">
        <f>IFERROR(VLOOKUP(CONCATENATE($C71, ".NY.GDP.MKTP.KD"),AREA_WB_6ATTRS,Seq!G$1,FALSE)/10000,".")</f>
        <v>191608.36544347226</v>
      </c>
      <c r="AV71" s="27">
        <f>IFERROR(VLOOKUP(CONCATENATE($C71, ".NY.GDP.MKTP.KD"),AREA_WB_6ATTRS,Seq!H$1,FALSE)/10000,".")</f>
        <v>187201.38031012286</v>
      </c>
      <c r="AW71" s="27">
        <f>IFERROR(VLOOKUP(CONCATENATE($C71, ".NY.GDP.MKTP.KD"),AREA_WB_6ATTRS,Seq!I$1,FALSE)/10000,".")</f>
        <v>214719.98393285571</v>
      </c>
      <c r="AX71" s="27">
        <f>IFERROR(VLOOKUP(CONCATENATE($C71, ".NY.GDP.MKTP.KD"),AREA_WB_6ATTRS,Seq!J$1,FALSE)/10000,".")</f>
        <v>232327.0125179482</v>
      </c>
      <c r="AY71" s="27">
        <f>IFERROR(VLOOKUP(CONCATENATE($C71, ".NY.GDP.MKTP.KD"),AREA_WB_6ATTRS,Seq!K$1,FALSE)/10000,".")</f>
        <v>247428.27908878995</v>
      </c>
      <c r="AZ71" s="27">
        <f>IFERROR(VLOOKUP(CONCATENATE($C71, ".NY.GDP.MKTP.KD"),AREA_WB_6ATTRS,Seq!L$1,FALSE)/10000,".")</f>
        <v>249902.54409448156</v>
      </c>
      <c r="BA71" s="27">
        <f>IFERROR(VLOOKUP(CONCATENATE($C71, ".NY.GDP.MKTP.KD"),AREA_WB_6ATTRS,Seq!M$1,FALSE)/10000,".")</f>
        <v>262147.76634550432</v>
      </c>
      <c r="BB71" s="27">
        <f>IFERROR(VLOOKUP(CONCATENATE($C71, ".NY.GDP.MKTP.KD"),AREA_WB_6ATTRS,Seq!N$1,FALSE)/10000,".")</f>
        <v>248765.85281216956</v>
      </c>
      <c r="BC71" s="27">
        <f>IFERROR(VLOOKUP(CONCATENATE($C71, ".NY.GDP.MKTP.KD"),AREA_WB_6ATTRS,Seq!O$1,FALSE)/10000,".")</f>
        <v>270295.75128380681</v>
      </c>
      <c r="BD71" s="27">
        <f>IFERROR(VLOOKUP(CONCATENATE($C71, ".NY.GDP.MKTP.KD"),AREA_WB_6ATTRS,Seq!P$1,FALSE)/10000,".")</f>
        <v>288582.58343897737</v>
      </c>
      <c r="BE71" s="27">
        <f>IFERROR(VLOOKUP(CONCATENATE($C71, ".NY.GDP.MKTP.KD"),AREA_WB_6ATTRS,Seq!Q$1,FALSE)/10000,".")</f>
        <v>296376.5703317264</v>
      </c>
      <c r="BF71" s="27">
        <f>IFERROR(VLOOKUP(CONCATENATE($C71, ".NY.GDP.MKTP.KD"),AREA_WB_6ATTRS,Seq!R$1,FALSE)/10000,".")</f>
        <v>318308.43653627433</v>
      </c>
      <c r="BG71" s="27">
        <f>IFERROR(VLOOKUP(CONCATENATE($C71, ".NY.GDP.MKTP.KD"),AREA_WB_6ATTRS,Seq!S$1,FALSE)/10000,".")</f>
        <v>350898.63833940588</v>
      </c>
      <c r="BH71" s="27">
        <f>IFERROR(VLOOKUP(CONCATENATE($C71, ".NY.GDP.MKTP.KD"),AREA_WB_6ATTRS,Seq!T$1,FALSE)/10000,".")</f>
        <v>388733.02737541235</v>
      </c>
      <c r="BI71" s="27">
        <f>IFERROR(VLOOKUP(CONCATENATE($C71, ".NY.GDP.MKTP.KD"),AREA_WB_6ATTRS,Seq!U$1,FALSE)/10000,".")</f>
        <v>420289.49421688169</v>
      </c>
      <c r="BJ71" s="27">
        <f>IFERROR(VLOOKUP(CONCATENATE($C71, ".NY.GDP.MKTP.KD"),AREA_WB_6ATTRS,Seq!V$1,FALSE)/10000,".")</f>
        <v>424874.77694626886</v>
      </c>
      <c r="BK71" s="27">
        <f>IFERROR(VLOOKUP(CONCATENATE($C71, ".NY.GDP.MKTP.KD"),AREA_WB_6ATTRS,Seq!W$1,FALSE)/10000,".")</f>
        <v>475430.30843978643</v>
      </c>
      <c r="BL71" s="27">
        <f>IFERROR(VLOOKUP(CONCATENATE($C71, ".NY.GDP.MKTP.KD"),AREA_WB_6ATTRS,Seq!X$1,FALSE)/10000,".")</f>
        <v>517348.80046499823</v>
      </c>
      <c r="BM71" s="27">
        <f>IFERROR(VLOOKUP(CONCATENATE($C71, ".NY.GDP.MKTP.KD"),AREA_WB_6ATTRS,Seq!Y$1,FALSE)/10000,".")</f>
        <v>548512.49613355368</v>
      </c>
      <c r="BN71" s="27">
        <f>IFERROR(VLOOKUP(CONCATENATE($C71, ".NY.GDP.MKTP.KD"),AREA_WB_6ATTRS,Seq!Z$1,FALSE)/10000,".")</f>
        <v>591755.87331090367</v>
      </c>
      <c r="BO71" s="27">
        <f>IFERROR(VLOOKUP(CONCATENATE($C71, ".NY.GDP.MKTP.KD"),AREA_WB_6ATTRS,Seq!AA$1,FALSE)/10000,".")</f>
        <v>648360.72696748935</v>
      </c>
      <c r="BP71" s="27">
        <f>IFERROR(VLOOKUP(CONCATENATE($C71, ".NY.GDP.MKTP.KD"),AREA_WB_6ATTRS,Seq!AB$1,FALSE)/10000,".")</f>
        <v>689345.02983969299</v>
      </c>
      <c r="BQ71" s="27">
        <f>IFERROR(VLOOKUP(CONCATENATE($C71, ".NY.GDP.MKTP.KD"),AREA_WB_6ATTRS,Seq!AC$1,FALSE)/10000,".")</f>
        <v>739543.13829154905</v>
      </c>
      <c r="BR71" s="27">
        <f>IFERROR(VLOOKUP(CONCATENATE($C71, ".NY.GDP.MKTP.KD"),AREA_WB_6ATTRS,Seq!AD$1,FALSE)/10000,".")</f>
        <v>790051.11752611701</v>
      </c>
      <c r="BS71" s="27">
        <f>IFERROR(VLOOKUP(CONCATENATE($C71, ".NY.GDP.MKTP.KD"),AREA_WB_6ATTRS,Seq!AE$1,FALSE)/10000,".")</f>
        <v>840103.54149564938</v>
      </c>
      <c r="BT71" s="27">
        <f>IFERROR(VLOOKUP(CONCATENATE($C71, ".NY.GDP.MKTP.KD"),AREA_WB_6ATTRS,Seq!AF$1,FALSE)/10000,".")</f>
        <v>897230.58231735381</v>
      </c>
      <c r="BU71" s="27">
        <f>IFERROR(VLOOKUP(CONCATENATE($C71, ".NY.GDP.MKTP.KD"),AREA_WB_6ATTRS,Seq!AG$1,FALSE)/10000,".")</f>
        <v>960933.95366188569</v>
      </c>
      <c r="BV71" s="27"/>
      <c r="BW71" s="27"/>
      <c r="BX71" s="27"/>
      <c r="BY71" s="27"/>
      <c r="BZ71" s="27"/>
      <c r="CA71" s="27"/>
      <c r="CB71" s="27"/>
      <c r="CC71" s="27">
        <f>CNPop!A$48</f>
        <v>5.0000000000000001E-3</v>
      </c>
      <c r="CD71" s="27">
        <f>CNPop!B$48</f>
        <v>6.0000000000000001E-3</v>
      </c>
      <c r="CE71" s="27">
        <f>CNPop!C$48</f>
        <v>6.0000000000000001E-3</v>
      </c>
      <c r="CF71" s="27">
        <f>CNPop!D$48</f>
        <v>7.0000000000000001E-3</v>
      </c>
      <c r="CG71" s="27">
        <f>CNPop!E$48</f>
        <v>7.0000000000000001E-3</v>
      </c>
      <c r="CH71" s="27">
        <f>CNPop!F$48</f>
        <v>8.0000000000000002E-3</v>
      </c>
      <c r="CI71" s="27">
        <f>CNPop!G$48</f>
        <v>8.9999999999999993E-3</v>
      </c>
      <c r="CJ71" s="27">
        <f>CNPop!H$48</f>
        <v>0.01</v>
      </c>
      <c r="CK71" s="27">
        <f>CNPop!I$48</f>
        <v>1.0999999999999999E-2</v>
      </c>
      <c r="CL71" s="27">
        <f>CNPop!J$48</f>
        <v>1.2E-2</v>
      </c>
      <c r="CM71" s="27">
        <f>CNPop!K$48</f>
        <v>1.4E-2</v>
      </c>
      <c r="CN71" s="27">
        <f>CNPop!L$48</f>
        <v>1.6E-2</v>
      </c>
      <c r="CO71" s="27">
        <f>CNPop!M$48</f>
        <v>1.7000000000000001E-2</v>
      </c>
      <c r="CP71" s="27">
        <f>CNPop!N$48</f>
        <v>1.9E-2</v>
      </c>
      <c r="CQ71" s="27">
        <f>CNPop!O$48</f>
        <v>2.1000000000000001E-2</v>
      </c>
      <c r="CR71" s="27">
        <f>CNPop!P$48</f>
        <v>2.3E-2</v>
      </c>
      <c r="CS71" s="27">
        <f>CNPop!Q$48</f>
        <v>2.5999999999999999E-2</v>
      </c>
      <c r="CT71" s="27">
        <f>CNPop!R$48</f>
        <v>2.8000000000000001E-2</v>
      </c>
      <c r="CU71" s="27">
        <f>CNPop!S$48</f>
        <v>0.03</v>
      </c>
      <c r="CV71" s="27">
        <f>CNPop!T$48</f>
        <v>3.3000000000000002E-2</v>
      </c>
      <c r="CW71" s="27">
        <f>CNPop!U$48</f>
        <v>3.5999999999999997E-2</v>
      </c>
      <c r="CX71" s="27">
        <f>CNPop!V$48</f>
        <v>3.9E-2</v>
      </c>
      <c r="CY71" s="27">
        <f>CNPop!W$48</f>
        <v>4.2000000000000003E-2</v>
      </c>
      <c r="CZ71" s="27">
        <f>CNPop!X$48</f>
        <v>4.4999999999999998E-2</v>
      </c>
      <c r="DA71" s="27">
        <f>CNPop!Y$48</f>
        <v>4.9000000000000002E-2</v>
      </c>
      <c r="DB71" s="27">
        <f>CNPop!Z$48</f>
        <v>5.1999999999999998E-2</v>
      </c>
      <c r="DC71" s="27">
        <f>CNPop!AA$48</f>
        <v>5.6000000000000001E-2</v>
      </c>
      <c r="DD71" s="27">
        <f>CNPop!AB$48</f>
        <v>0.06</v>
      </c>
      <c r="DE71" s="27">
        <f>CNPop!AC$48</f>
        <v>6.3E-2</v>
      </c>
      <c r="DF71" s="27">
        <f>CNPop!AD$48</f>
        <v>6.8000000000000005E-2</v>
      </c>
      <c r="DG71" s="27">
        <f>CNPop!AE$48</f>
        <v>7.1999999999999995E-2</v>
      </c>
      <c r="DH71" s="27">
        <f>CNPop!AF$48</f>
        <v>7.5999999999999998E-2</v>
      </c>
      <c r="DI71" s="27">
        <f>CNPop!AG$48</f>
        <v>8.1000000000000003E-2</v>
      </c>
      <c r="DJ71" s="27">
        <f>CNPop!AH$48</f>
        <v>8.5000000000000006E-2</v>
      </c>
      <c r="DK71" s="27">
        <f>CNPop!AI$48</f>
        <v>0.09</v>
      </c>
      <c r="DL71" s="27">
        <f>CNPop!AJ$48</f>
        <v>9.5000000000000001E-2</v>
      </c>
      <c r="DM71" s="27">
        <f>CNPop!AK$48</f>
        <v>0.1</v>
      </c>
      <c r="DN71" s="27"/>
      <c r="DO71" s="27" t="str">
        <f t="shared" si="94"/>
        <v>.</v>
      </c>
      <c r="DP71" s="27" t="str">
        <f t="shared" si="95"/>
        <v>.</v>
      </c>
      <c r="DQ71" s="27" t="str">
        <f t="shared" si="96"/>
        <v>.</v>
      </c>
      <c r="DR71" s="27" t="str">
        <f t="shared" si="97"/>
        <v>.</v>
      </c>
      <c r="DS71" s="27" t="str">
        <f t="shared" si="98"/>
        <v>.</v>
      </c>
      <c r="DT71" s="27" t="str">
        <f t="shared" si="99"/>
        <v>.</v>
      </c>
      <c r="DU71" s="27" t="str">
        <f t="shared" si="100"/>
        <v>.</v>
      </c>
      <c r="DV71" s="27" t="str">
        <f t="shared" si="101"/>
        <v>.</v>
      </c>
      <c r="DW71" s="27" t="str">
        <f t="shared" si="102"/>
        <v>.</v>
      </c>
      <c r="DX71" s="27" t="str">
        <f t="shared" si="103"/>
        <v>.</v>
      </c>
      <c r="DY71" s="27" t="str">
        <f t="shared" si="104"/>
        <v>.</v>
      </c>
      <c r="DZ71" s="27" t="str">
        <f t="shared" si="105"/>
        <v>.</v>
      </c>
      <c r="EA71" s="27" t="str">
        <f t="shared" si="106"/>
        <v>.</v>
      </c>
      <c r="EB71" s="27" t="str">
        <f t="shared" si="107"/>
        <v>.</v>
      </c>
      <c r="EC71" s="27" t="str">
        <f t="shared" si="108"/>
        <v>.</v>
      </c>
      <c r="ED71" s="27" t="str">
        <f t="shared" si="109"/>
        <v>.</v>
      </c>
      <c r="EE71" s="27" t="str">
        <f t="shared" si="110"/>
        <v>.</v>
      </c>
      <c r="EF71" s="27" t="str">
        <f t="shared" si="111"/>
        <v>.</v>
      </c>
      <c r="EG71" s="27" t="str">
        <f t="shared" si="112"/>
        <v>.</v>
      </c>
      <c r="EH71" s="27" t="str">
        <f t="shared" si="113"/>
        <v>.</v>
      </c>
      <c r="EI71" s="27" t="str">
        <f t="shared" si="114"/>
        <v>.</v>
      </c>
      <c r="EJ71" s="27" t="str">
        <f t="shared" si="115"/>
        <v>.</v>
      </c>
      <c r="EK71" s="27" t="str">
        <f t="shared" si="116"/>
        <v>.</v>
      </c>
      <c r="EL71" s="27" t="str">
        <f t="shared" si="117"/>
        <v>.</v>
      </c>
      <c r="EM71" s="27" t="str">
        <f t="shared" si="118"/>
        <v>.</v>
      </c>
      <c r="EN71" s="27" t="str">
        <f t="shared" si="119"/>
        <v>.</v>
      </c>
      <c r="EO71" s="27" t="str">
        <f t="shared" si="120"/>
        <v>.</v>
      </c>
      <c r="EP71" s="27" t="str">
        <f t="shared" si="129"/>
        <v>.</v>
      </c>
      <c r="EQ71" s="27" t="str">
        <f t="shared" si="130"/>
        <v>.</v>
      </c>
      <c r="ER71" s="27" t="str">
        <f t="shared" si="93"/>
        <v>.</v>
      </c>
      <c r="ES71" s="27" t="str">
        <f t="shared" si="93"/>
        <v>.</v>
      </c>
      <c r="ET71" s="27" t="str">
        <f t="shared" si="93"/>
        <v>.</v>
      </c>
      <c r="EU71" s="27"/>
      <c r="EV71" s="27"/>
      <c r="EW71" s="27"/>
      <c r="EX71" s="27"/>
      <c r="EY71" s="27"/>
      <c r="EZ71" s="27" t="str">
        <f>IFERROR(VLOOKUP(CONCATENATE($C71,".SL.TLF.TERT.ZS"),AREA_WB_6ATTRS,Seq!B$1,FALSE)/100,".")</f>
        <v>.</v>
      </c>
      <c r="FA71" s="27" t="str">
        <f>IFERROR(VLOOKUP(CONCATENATE($C71,".SL.TLF.TERT.ZS"),AREA_WB_6ATTRS,Seq!C$1,FALSE)/100,".")</f>
        <v>.</v>
      </c>
      <c r="FB71" s="27" t="str">
        <f>IFERROR(VLOOKUP(CONCATENATE($C71,".SL.TLF.TERT.ZS"),AREA_WB_6ATTRS,Seq!D$1,FALSE)/100,".")</f>
        <v>.</v>
      </c>
      <c r="FC71" s="27" t="str">
        <f>IFERROR(VLOOKUP(CONCATENATE($C71,".SL.TLF.TERT.ZS"),AREA_WB_6ATTRS,Seq!E$1,FALSE)/100,".")</f>
        <v>.</v>
      </c>
      <c r="FD71" s="27" t="str">
        <f>IFERROR(VLOOKUP(CONCATENATE($C71,".SL.TLF.TERT.ZS"),AREA_WB_6ATTRS,Seq!F$1,FALSE)/100,".")</f>
        <v>.</v>
      </c>
      <c r="FE71" s="27" t="str">
        <f>IFERROR(VLOOKUP(CONCATENATE($C71,".SL.TLF.TERT.ZS"),AREA_WB_6ATTRS,Seq!G$1,FALSE)/100,".")</f>
        <v>.</v>
      </c>
      <c r="FF71" s="27" t="str">
        <f>IFERROR(VLOOKUP(CONCATENATE($C71,".SL.TLF.TERT.ZS"),AREA_WB_6ATTRS,Seq!H$1,FALSE)/100,".")</f>
        <v>.</v>
      </c>
      <c r="FG71" s="27" t="str">
        <f>IFERROR(VLOOKUP(CONCATENATE($C71,".SL.TLF.TERT.ZS"),AREA_WB_6ATTRS,Seq!I$1,FALSE)/100,".")</f>
        <v>.</v>
      </c>
      <c r="FH71" s="27" t="str">
        <f>IFERROR(VLOOKUP(CONCATENATE($C71,".SL.TLF.TERT.ZS"),AREA_WB_6ATTRS,Seq!J$1,FALSE)/100,".")</f>
        <v>.</v>
      </c>
      <c r="FI71" s="27" t="str">
        <f>IFERROR(VLOOKUP(CONCATENATE($C71,".SL.TLF.TERT.ZS"),AREA_WB_6ATTRS,Seq!K$1,FALSE)/100,".")</f>
        <v>.</v>
      </c>
      <c r="FJ71" s="27" t="str">
        <f>IFERROR(VLOOKUP(CONCATENATE($C71,".SL.TLF.TERT.ZS"),AREA_WB_6ATTRS,Seq!L$1,FALSE)/100,".")</f>
        <v>.</v>
      </c>
      <c r="FK71" s="27" t="str">
        <f>IFERROR(VLOOKUP(CONCATENATE($C71,".SL.TLF.TERT.ZS"),AREA_WB_6ATTRS,Seq!M$1,FALSE)/100,".")</f>
        <v>.</v>
      </c>
      <c r="FL71" s="27" t="str">
        <f>IFERROR(VLOOKUP(CONCATENATE($C71,".SL.TLF.TERT.ZS"),AREA_WB_6ATTRS,Seq!N$1,FALSE)/100,".")</f>
        <v>.</v>
      </c>
      <c r="FM71" s="27" t="str">
        <f>IFERROR(VLOOKUP(CONCATENATE($C71,".SL.TLF.TERT.ZS"),AREA_WB_6ATTRS,Seq!O$1,FALSE)/100,".")</f>
        <v>.</v>
      </c>
      <c r="FN71" s="27" t="str">
        <f>IFERROR(VLOOKUP(CONCATENATE($C71,".SL.TLF.TERT.ZS"),AREA_WB_6ATTRS,Seq!P$1,FALSE)/100,".")</f>
        <v>.</v>
      </c>
      <c r="FO71" s="27" t="str">
        <f>IFERROR(VLOOKUP(CONCATENATE($C71,".SL.TLF.TERT.ZS"),AREA_WB_6ATTRS,Seq!Q$1,FALSE)/100,".")</f>
        <v>.</v>
      </c>
      <c r="FP71" s="27" t="str">
        <f>IFERROR(VLOOKUP(CONCATENATE($C71,".SL.TLF.TERT.ZS"),AREA_WB_6ATTRS,Seq!R$1,FALSE)/100,".")</f>
        <v>.</v>
      </c>
      <c r="FQ71" s="27" t="str">
        <f>IFERROR(VLOOKUP(CONCATENATE($C71,".SL.TLF.TERT.ZS"),AREA_WB_6ATTRS,Seq!S$1,FALSE)/100,".")</f>
        <v>.</v>
      </c>
      <c r="FR71" s="27" t="str">
        <f>IFERROR(VLOOKUP(CONCATENATE($C71,".SL.TLF.TERT.ZS"),AREA_WB_6ATTRS,Seq!T$1,FALSE)/100,".")</f>
        <v>.</v>
      </c>
      <c r="FS71" s="27" t="str">
        <f>IFERROR(VLOOKUP(CONCATENATE($C71,".SL.TLF.TERT.ZS"),AREA_WB_6ATTRS,Seq!U$1,FALSE)/100,".")</f>
        <v>.</v>
      </c>
      <c r="FT71" s="27" t="str">
        <f>IFERROR(VLOOKUP(CONCATENATE($C71,".SL.TLF.TERT.ZS"),AREA_WB_6ATTRS,Seq!V$1,FALSE)/100,".")</f>
        <v>.</v>
      </c>
      <c r="FU71" s="27" t="str">
        <f>IFERROR(VLOOKUP(CONCATENATE($C71,".SL.TLF.TERT.ZS"),AREA_WB_6ATTRS,Seq!W$1,FALSE)/100,".")</f>
        <v>.</v>
      </c>
      <c r="FV71" s="27" t="str">
        <f>IFERROR(VLOOKUP(CONCATENATE($C71,".SL.TLF.TERT.ZS"),AREA_WB_6ATTRS,Seq!X$1,FALSE)/100,".")</f>
        <v>.</v>
      </c>
      <c r="FW71" s="27" t="str">
        <f>IFERROR(VLOOKUP(CONCATENATE($C71,".SL.TLF.TERT.ZS"),AREA_WB_6ATTRS,Seq!Y$1,FALSE)/100,".")</f>
        <v>.</v>
      </c>
      <c r="FX71" s="27" t="str">
        <f>IFERROR(VLOOKUP(CONCATENATE($C71,".SL.TLF.TERT.ZS"),AREA_WB_6ATTRS,Seq!Z$1,FALSE)/100,".")</f>
        <v>.</v>
      </c>
      <c r="FY71" s="27" t="str">
        <f>IFERROR(VLOOKUP(CONCATENATE($C71,".SL.TLF.TERT.ZS"),AREA_WB_6ATTRS,Seq!AA$1,FALSE)/100,".")</f>
        <v>.</v>
      </c>
      <c r="FZ71" s="27" t="str">
        <f>IFERROR(VLOOKUP(CONCATENATE($C71,".SL.TLF.TERT.ZS"),AREA_WB_6ATTRS,Seq!AB$1,FALSE)/100,".")</f>
        <v>.</v>
      </c>
      <c r="GA71" s="27" t="str">
        <f>IFERROR(VLOOKUP(CONCATENATE($C71,".SL.TLF.TERT.ZS"),AREA_WB_6ATTRS,Seq!AC$1,FALSE)/100,".")</f>
        <v>.</v>
      </c>
      <c r="GB71" s="27" t="str">
        <f>IFERROR(VLOOKUP(CONCATENATE($C71,".SL.TLF.TERT.ZS"),AREA_WB_6ATTRS,Seq!AD$1,FALSE)/100,".")</f>
        <v>.</v>
      </c>
      <c r="GC71" s="27" t="str">
        <f>IFERROR(VLOOKUP(CONCATENATE($C71,".SL.TLF.TERT.ZS"),AREA_WB_6ATTRS,Seq!AE$1,FALSE)/100,".")</f>
        <v>.</v>
      </c>
      <c r="GD71" s="27" t="str">
        <f>IFERROR(VLOOKUP(CONCATENATE($C71,".SL.TLF.TERT.ZS"),AREA_WB_6ATTRS,Seq!AF$1,FALSE)/100,".")</f>
        <v>.</v>
      </c>
      <c r="GE71" s="27" t="str">
        <f>IFERROR(VLOOKUP(CONCATENATE($C71,".SL.TLF.TERT.ZS"),AREA_WB_6ATTRS,Seq!AG$1,FALSE)/100,".")</f>
        <v>.</v>
      </c>
      <c r="GF71" s="27" t="str">
        <f>IFERROR(VLOOKUP(CONCATENATE($C71,".SL.TLF.TERT.ZS"),AREA_WB_6ATTRS,Seq!AH$1,FALSE)/100,".")</f>
        <v>.</v>
      </c>
      <c r="GG71" s="27" t="str">
        <f>IFERROR(VLOOKUP(CONCATENATE($C71,".SL.TLF.TERT.ZS"),AREA_WB_6ATTRS,Seq!AI$1,FALSE)/100,".")</f>
        <v>.</v>
      </c>
      <c r="GH71" s="27" t="str">
        <f>IFERROR(VLOOKUP(CONCATENATE($C71,".SL.TLF.TERT.ZS"),AREA_WB_6ATTRS,Seq!AJ$1,FALSE)/100,".")</f>
        <v>.</v>
      </c>
      <c r="GI71" s="27" t="str">
        <f>IFERROR(VLOOKUP(CONCATENATE($C71,".SL.TLF.TERT.ZS"),AREA_WB_6ATTRS,Seq!AK$1,FALSE)/100,".")</f>
        <v>.</v>
      </c>
      <c r="GJ71" s="27" t="str">
        <f>IFERROR(VLOOKUP(CONCATENATE($C71,".SL.TLF.TERT.ZS"),AREA_WB_6ATTRS,Seq!AL$1,FALSE)/100,".")</f>
        <v>.</v>
      </c>
      <c r="GK71" s="27"/>
      <c r="GL71" s="27"/>
      <c r="GM71" s="27" t="str">
        <f t="shared" si="121"/>
        <v>.</v>
      </c>
      <c r="GN71" s="27" t="str">
        <f t="shared" si="122"/>
        <v>.</v>
      </c>
      <c r="GO71" s="27" t="str">
        <f t="shared" si="131"/>
        <v>.</v>
      </c>
      <c r="GP71" s="27"/>
      <c r="GQ71" s="9" t="str">
        <f>IF(VLOOKUP($B71,EM_80!$B$1:$C$201,2,FALSE)&gt;0,VLOOKUP($B71,EM_80!$B$1:$C$201,2,FALSE),".")</f>
        <v>.</v>
      </c>
      <c r="GR71" s="9" t="str">
        <f t="shared" si="123"/>
        <v>.</v>
      </c>
      <c r="GS71" s="9" t="str">
        <f t="shared" si="124"/>
        <v>.</v>
      </c>
      <c r="GU71">
        <f t="shared" si="125"/>
        <v>12138111</v>
      </c>
      <c r="GV71">
        <f t="shared" si="126"/>
        <v>13543223</v>
      </c>
      <c r="GW71">
        <f t="shared" si="127"/>
        <v>18249419</v>
      </c>
      <c r="GX71">
        <f t="shared" si="128"/>
        <v>23390765</v>
      </c>
      <c r="GZ71" s="9" t="str">
        <f>IF(ISNA(VLOOKUP($B71,Area_EM_90,Seq!C$1,FALSE)),".",VLOOKUP($B71,Area_EM_90,Seq!C$1,FALSE))</f>
        <v>.</v>
      </c>
      <c r="HA71" s="9" t="str">
        <f>IF(ISNA(VLOOKUP($B71,Area_EM_90,Seq!D$1,FALSE)),".",VLOOKUP($B71,Area_EM_90,Seq!D$1,FALSE))</f>
        <v>.</v>
      </c>
      <c r="HB71" s="9" t="str">
        <f>IF(ISNA(VLOOKUP($B71,Area_EM_90,Seq!E$1,FALSE)),".",VLOOKUP($B71,Area_EM_90,Seq!E$1,FALSE))</f>
        <v>.</v>
      </c>
      <c r="HC71" s="9" t="str">
        <f>IF(ISNA(VLOOKUP($B71,Area_EM_90,Seq!F$1,FALSE)),".",VLOOKUP($B71,Area_EM_90,Seq!F$1,FALSE))</f>
        <v>.</v>
      </c>
      <c r="HD71" s="9" t="str">
        <f>IF(ISNA(VLOOKUP($B71,Area_EM_90,Seq!G$1,FALSE)),".",VLOOKUP($B71,Area_EM_90,Seq!G$1,FALSE))</f>
        <v>.</v>
      </c>
      <c r="HE71" s="9" t="str">
        <f>IF(ISNA(VLOOKUP($B71,Area_EM_90,Seq!H$1,FALSE)),".",VLOOKUP($B71,Area_EM_90,Seq!H$1,FALSE))</f>
        <v>.</v>
      </c>
      <c r="HF71" s="9" t="str">
        <f>IF(ISNA(VLOOKUP($B71,Area_EM_90,Seq!I$1,FALSE)),".",VLOOKUP($B71,Area_EM_90,Seq!I$1,FALSE))</f>
        <v>.</v>
      </c>
      <c r="HG71" s="9" t="str">
        <f>IF(ISNA(VLOOKUP($B71,Area_EM_90,Seq!J$1,FALSE)),".",VLOOKUP($B71,Area_EM_90,Seq!J$1,FALSE))</f>
        <v>.</v>
      </c>
      <c r="HH71" s="9" t="str">
        <f>IF(ISNA(VLOOKUP($B71,Area_EM_00,Seq!C$1,FALSE)),".",VLOOKUP($B71,Area_EM_00,Seq!C$1,FALSE))</f>
        <v>.</v>
      </c>
      <c r="HI71" s="9" t="str">
        <f>IF(ISNA(VLOOKUP($B71,Area_EM_00,Seq!D$1,FALSE)),".",VLOOKUP($B71,Area_EM_00,Seq!D$1,FALSE))</f>
        <v>.</v>
      </c>
      <c r="HJ71" s="9" t="str">
        <f>IF(ISNA(VLOOKUP($B71,Area_EM_00,Seq!E$1,FALSE)),".",VLOOKUP($B71,Area_EM_00,Seq!E$1,FALSE))</f>
        <v>.</v>
      </c>
      <c r="HK71" s="9" t="str">
        <f>IF(ISNA(VLOOKUP($B71,Area_EM_00,Seq!F$1,FALSE)),".",VLOOKUP($B71,Area_EM_00,Seq!F$1,FALSE))</f>
        <v>.</v>
      </c>
      <c r="HL71" s="9" t="str">
        <f>IF(ISNA(VLOOKUP($B71,Area_EM_00,Seq!G$1,FALSE)),".",VLOOKUP($B71,Area_EM_00,Seq!G$1,FALSE))</f>
        <v>.</v>
      </c>
      <c r="HM71" s="9" t="str">
        <f>IF(ISNA(VLOOKUP($B71,Area_EM_00,Seq!H$1,FALSE)),".",VLOOKUP($B71,Area_EM_00,Seq!H$1,FALSE))</f>
        <v>.</v>
      </c>
      <c r="HN71" s="9" t="str">
        <f>IF(ISNA(VLOOKUP($B71,Area_EM_00,Seq!I$1,FALSE)),".",VLOOKUP($B71,Area_EM_00,Seq!I$1,FALSE))</f>
        <v>.</v>
      </c>
      <c r="HO71" s="9" t="str">
        <f>IF(ISNA(VLOOKUP($B71,Area_EM_00,Seq!J$1,FALSE)),".",VLOOKUP($B71,Area_EM_00,Seq!J$1,FALSE))</f>
        <v>.</v>
      </c>
      <c r="HQ71" s="27"/>
      <c r="HR71" s="9">
        <f>IFERROR(VLOOKUP($B71,AREA_EM3_60_00,Seq!E$1,FALSE),".")</f>
        <v>135</v>
      </c>
      <c r="HS71" s="9">
        <f>IFERROR(VLOOKUP($B71,AREA_EM3_60_00,Seq!F$1,FALSE),".")</f>
        <v>619</v>
      </c>
      <c r="HT71" s="9">
        <f>IFERROR(VLOOKUP($B71,AREA_EM3_60_00,Seq!G$1,FALSE),".")</f>
        <v>1982</v>
      </c>
      <c r="HU71" s="9">
        <f>IFERROR(VLOOKUP($B71,AREA_EM3_10,Seq!B$1,FALSE),".")</f>
        <v>0</v>
      </c>
      <c r="HV71" s="9">
        <f t="shared" si="132"/>
        <v>12138111</v>
      </c>
      <c r="HW71" s="9">
        <f t="shared" si="133"/>
        <v>13543223</v>
      </c>
      <c r="HX71" s="9">
        <f t="shared" si="134"/>
        <v>18249419</v>
      </c>
      <c r="HY71" s="9">
        <f t="shared" si="135"/>
        <v>23390765</v>
      </c>
    </row>
    <row r="72" spans="1:233">
      <c r="A72" s="25" t="s">
        <v>2801</v>
      </c>
      <c r="B72" s="26" t="str">
        <f t="shared" si="92"/>
        <v>Namibia</v>
      </c>
      <c r="C72" s="166" t="s">
        <v>1585</v>
      </c>
      <c r="D72" s="27">
        <f>VLOOKUP("CHN.NY.GDP.MKTP.KD",AREA_WB_6ATTRS,Seq!B$1,FALSE)/10000</f>
        <v>18294112.043860689</v>
      </c>
      <c r="E72" s="27">
        <f>VLOOKUP("CHN.NY.GDP.MKTP.KD",AREA_WB_6ATTRS,Seq!C$1,FALSE)/10000</f>
        <v>19245405.87014145</v>
      </c>
      <c r="F72" s="27">
        <f>VLOOKUP("CHN.NY.GDP.MKTP.KD",AREA_WB_6ATTRS,Seq!D$1,FALSE)/10000</f>
        <v>20996737.804324333</v>
      </c>
      <c r="G72" s="27">
        <f>VLOOKUP("CHN.NY.GDP.MKTP.KD",AREA_WB_6ATTRS,Seq!E$1,FALSE)/10000</f>
        <v>23285382.224995762</v>
      </c>
      <c r="H72" s="27">
        <f>VLOOKUP("CHN.NY.GDP.MKTP.KD",AREA_WB_6ATTRS,Seq!F$1,FALSE)/10000</f>
        <v>26824760.323195074</v>
      </c>
      <c r="I72" s="27">
        <f>VLOOKUP("CHN.NY.GDP.MKTP.KD",AREA_WB_6ATTRS,Seq!G$1,FALSE)/10000</f>
        <v>30446102.966826372</v>
      </c>
      <c r="J72" s="27">
        <f>VLOOKUP("CHN.NY.GDP.MKTP.KD",AREA_WB_6ATTRS,Seq!H$1,FALSE)/10000</f>
        <v>33125360.027907111</v>
      </c>
      <c r="K72" s="27">
        <f>VLOOKUP("CHN.NY.GDP.MKTP.KD",AREA_WB_6ATTRS,Seq!I$1,FALSE)/10000</f>
        <v>36967901.791144341</v>
      </c>
      <c r="L72" s="27">
        <f>VLOOKUP("CHN.NY.GDP.MKTP.KD",AREA_WB_6ATTRS,Seq!J$1,FALSE)/10000</f>
        <v>41145274.693543643</v>
      </c>
      <c r="M72" s="27">
        <f>VLOOKUP("CHN.NY.GDP.MKTP.KD",AREA_WB_6ATTRS,Seq!K$1,FALSE)/10000</f>
        <v>42832230.955979005</v>
      </c>
      <c r="N72" s="27">
        <f>VLOOKUP("CHN.NY.GDP.MKTP.KD",AREA_WB_6ATTRS,Seq!L$1,FALSE)/10000</f>
        <v>44459855.73230619</v>
      </c>
      <c r="O72" s="27">
        <f>VLOOKUP("CHN.NY.GDP.MKTP.KD",AREA_WB_6ATTRS,Seq!M$1,FALSE)/10000</f>
        <v>48550162.459678344</v>
      </c>
      <c r="P72" s="27">
        <f>VLOOKUP("CHN.NY.GDP.MKTP.KD",AREA_WB_6ATTRS,Seq!N$1,FALSE)/10000</f>
        <v>55444285.528952621</v>
      </c>
      <c r="Q72" s="27">
        <f>VLOOKUP("CHN.NY.GDP.MKTP.KD",AREA_WB_6ATTRS,Seq!O$1,FALSE)/10000</f>
        <v>63206485.503006078</v>
      </c>
      <c r="R72" s="27">
        <f>VLOOKUP("CHN.NY.GDP.MKTP.KD",AREA_WB_6ATTRS,Seq!P$1,FALSE)/10000</f>
        <v>71486535.103899792</v>
      </c>
      <c r="S72" s="27">
        <f>VLOOKUP("CHN.NY.GDP.MKTP.KD",AREA_WB_6ATTRS,Seq!Q$1,FALSE)/10000</f>
        <v>79278567.430224851</v>
      </c>
      <c r="T72" s="27">
        <f>VLOOKUP("CHN.NY.GDP.MKTP.KD",AREA_WB_6ATTRS,Seq!R$1,FALSE)/10000</f>
        <v>87206424.173247412</v>
      </c>
      <c r="U72" s="27">
        <f>VLOOKUP("CHN.NY.GDP.MKTP.KD",AREA_WB_6ATTRS,Seq!S$1,FALSE)/10000</f>
        <v>95316621.621359423</v>
      </c>
      <c r="V72" s="27">
        <f>VLOOKUP("CHN.NY.GDP.MKTP.KD",AREA_WB_6ATTRS,Seq!T$1,FALSE)/10000</f>
        <v>102751318.10782552</v>
      </c>
      <c r="W72" s="27">
        <f>VLOOKUP("CHN.NY.GDP.MKTP.KD",AREA_WB_6ATTRS,Seq!U$1,FALSE)/10000</f>
        <v>110560418.28402025</v>
      </c>
      <c r="X72" s="27">
        <f>VLOOKUP("CHN.NY.GDP.MKTP.KD",AREA_WB_6ATTRS,Seq!V$1,FALSE)/10000</f>
        <v>119847493.41987793</v>
      </c>
      <c r="Y72" s="27">
        <f>VLOOKUP("CHN.NY.GDP.MKTP.KD",AREA_WB_6ATTRS,Seq!W$1,FALSE)/10000</f>
        <v>129794835.37372778</v>
      </c>
      <c r="Z72" s="27">
        <f>VLOOKUP("CHN.NY.GDP.MKTP.KD",AREA_WB_6ATTRS,Seq!X$1,FALSE)/10000</f>
        <v>141606165.392737</v>
      </c>
      <c r="AA72" s="27">
        <f>VLOOKUP("CHN.NY.GDP.MKTP.KD",AREA_WB_6ATTRS,Seq!Y$1,FALSE)/10000</f>
        <v>155766781.9320105</v>
      </c>
      <c r="AB72" s="27">
        <f>VLOOKUP("CHN.NY.GDP.MKTP.KD",AREA_WB_6ATTRS,Seq!Z$1,FALSE)/10000</f>
        <v>171499226.90714428</v>
      </c>
      <c r="AC72" s="27">
        <f>VLOOKUP("CHN.NY.GDP.MKTP.KD",AREA_WB_6ATTRS,Seq!AA$1,FALSE)/10000</f>
        <v>190878639.54765138</v>
      </c>
      <c r="AD72" s="27">
        <f>VLOOKUP("CHN.NY.GDP.MKTP.KD",AREA_WB_6ATTRS,Seq!AB$1,FALSE)/10000</f>
        <v>215120226.77020231</v>
      </c>
      <c r="AE72" s="27">
        <f>VLOOKUP("CHN.NY.GDP.MKTP.KD",AREA_WB_6ATTRS,Seq!AC$1,FALSE)/10000</f>
        <v>245667298.97157177</v>
      </c>
      <c r="AF72" s="27">
        <f>VLOOKUP("CHN.NY.GDP.MKTP.KD",AREA_WB_6ATTRS,Seq!AD$1,FALSE)/10000</f>
        <v>269251359.67284226</v>
      </c>
      <c r="AG72" s="27">
        <f>VLOOKUP("CHN.NY.GDP.MKTP.KD",AREA_WB_6ATTRS,Seq!AE$1,FALSE)/10000</f>
        <v>294022484.76274431</v>
      </c>
      <c r="AH72" s="27">
        <f>VLOOKUP("CHN.NY.GDP.MKTP.KD",AREA_WB_6ATTRS,Seq!AF$1,FALSE)/10000</f>
        <v>324600823.17806971</v>
      </c>
      <c r="AI72" s="27">
        <f>VLOOKUP("CHN.NY.GDP.MKTP.KD",AREA_WB_6ATTRS,Seq!AG$1,FALSE)/10000</f>
        <v>354139498.08727396</v>
      </c>
      <c r="AJ72" s="27"/>
      <c r="AK72" s="27"/>
      <c r="AL72" s="27"/>
      <c r="AM72" s="27"/>
      <c r="AN72" s="27"/>
      <c r="AO72" s="27"/>
      <c r="AP72" s="27">
        <f>IFERROR(VLOOKUP(CONCATENATE($C72, ".NY.GDP.MKTP.KD"),AREA_WB_6ATTRS,Seq!B$1,FALSE)/10000,".")</f>
        <v>229242.20119959227</v>
      </c>
      <c r="AQ72" s="27">
        <f>IFERROR(VLOOKUP(CONCATENATE($C72, ".NY.GDP.MKTP.KD"),AREA_WB_6ATTRS,Seq!C$1,FALSE)/10000,".")</f>
        <v>231287.10468548344</v>
      </c>
      <c r="AR72" s="27">
        <f>IFERROR(VLOOKUP(CONCATENATE($C72, ".NY.GDP.MKTP.KD"),AREA_WB_6ATTRS,Seq!D$1,FALSE)/10000,".")</f>
        <v>230435.06156636213</v>
      </c>
      <c r="AS72" s="27">
        <f>IFERROR(VLOOKUP(CONCATENATE($C72, ".NY.GDP.MKTP.KD"),AREA_WB_6ATTRS,Seq!E$1,FALSE)/10000,".")</f>
        <v>226345.2545945798</v>
      </c>
      <c r="AT72" s="27">
        <f>IFERROR(VLOOKUP(CONCATENATE($C72, ".NY.GDP.MKTP.KD"),AREA_WB_6ATTRS,Seq!F$1,FALSE)/10000,".")</f>
        <v>225791.42656715092</v>
      </c>
      <c r="AU72" s="27">
        <f>IFERROR(VLOOKUP(CONCATENATE($C72, ".NY.GDP.MKTP.KD"),AREA_WB_6ATTRS,Seq!G$1,FALSE)/10000,".")</f>
        <v>227026.88908987684</v>
      </c>
      <c r="AV72" s="27">
        <f>IFERROR(VLOOKUP(CONCATENATE($C72, ".NY.GDP.MKTP.KD"),AREA_WB_6ATTRS,Seq!H$1,FALSE)/10000,".")</f>
        <v>237720.03023484946</v>
      </c>
      <c r="AW72" s="27">
        <f>IFERROR(VLOOKUP(CONCATENATE($C72, ".NY.GDP.MKTP.KD"),AREA_WB_6ATTRS,Seq!I$1,FALSE)/10000,".")</f>
        <v>246070.05280223841</v>
      </c>
      <c r="AX72" s="27">
        <f>IFERROR(VLOOKUP(CONCATENATE($C72, ".NY.GDP.MKTP.KD"),AREA_WB_6ATTRS,Seq!J$1,FALSE)/10000,".")</f>
        <v>248200.16060004174</v>
      </c>
      <c r="AY72" s="27">
        <f>IFERROR(VLOOKUP(CONCATENATE($C72, ".NY.GDP.MKTP.KD"),AREA_WB_6ATTRS,Seq!K$1,FALSE)/10000,".")</f>
        <v>252758.59128734079</v>
      </c>
      <c r="AZ72" s="27">
        <f>IFERROR(VLOOKUP(CONCATENATE($C72, ".NY.GDP.MKTP.KD"),AREA_WB_6ATTRS,Seq!L$1,FALSE)/10000,".")</f>
        <v>259063.7103688386</v>
      </c>
      <c r="BA72" s="27">
        <f>IFERROR(VLOOKUP(CONCATENATE($C72, ".NY.GDP.MKTP.KD"),AREA_WB_6ATTRS,Seq!M$1,FALSE)/10000,".")</f>
        <v>280236.98187900352</v>
      </c>
      <c r="BB72" s="27">
        <f>IFERROR(VLOOKUP(CONCATENATE($C72, ".NY.GDP.MKTP.KD"),AREA_WB_6ATTRS,Seq!N$1,FALSE)/10000,".")</f>
        <v>300387.80164622288</v>
      </c>
      <c r="BC72" s="27">
        <f>IFERROR(VLOOKUP(CONCATENATE($C72, ".NY.GDP.MKTP.KD"),AREA_WB_6ATTRS,Seq!O$1,FALSE)/10000,".")</f>
        <v>294354.16149779566</v>
      </c>
      <c r="BD72" s="27">
        <f>IFERROR(VLOOKUP(CONCATENATE($C72, ".NY.GDP.MKTP.KD"),AREA_WB_6ATTRS,Seq!P$1,FALSE)/10000,".")</f>
        <v>315889.74559612188</v>
      </c>
      <c r="BE72" s="27">
        <f>IFERROR(VLOOKUP(CONCATENATE($C72, ".NY.GDP.MKTP.KD"),AREA_WB_6ATTRS,Seq!Q$1,FALSE)/10000,".")</f>
        <v>328883.57157852547</v>
      </c>
      <c r="BF72" s="27">
        <f>IFERROR(VLOOKUP(CONCATENATE($C72, ".NY.GDP.MKTP.KD"),AREA_WB_6ATTRS,Seq!R$1,FALSE)/10000,".")</f>
        <v>339392.52247266064</v>
      </c>
      <c r="BG72" s="27">
        <f>IFERROR(VLOOKUP(CONCATENATE($C72, ".NY.GDP.MKTP.KD"),AREA_WB_6ATTRS,Seq!S$1,FALSE)/10000,".")</f>
        <v>353706.43834570685</v>
      </c>
      <c r="BH72" s="27">
        <f>IFERROR(VLOOKUP(CONCATENATE($C72, ".NY.GDP.MKTP.KD"),AREA_WB_6ATTRS,Seq!T$1,FALSE)/10000,".")</f>
        <v>365354.290321965</v>
      </c>
      <c r="BI72" s="27">
        <f>IFERROR(VLOOKUP(CONCATENATE($C72, ".NY.GDP.MKTP.KD"),AREA_WB_6ATTRS,Seq!U$1,FALSE)/10000,".")</f>
        <v>377675.12930129585</v>
      </c>
      <c r="BJ72" s="27">
        <f>IFERROR(VLOOKUP(CONCATENATE($C72, ".NY.GDP.MKTP.KD"),AREA_WB_6ATTRS,Seq!V$1,FALSE)/10000,".")</f>
        <v>390850.14409221901</v>
      </c>
      <c r="BK72" s="27">
        <f>IFERROR(VLOOKUP(CONCATENATE($C72, ".NY.GDP.MKTP.KD"),AREA_WB_6ATTRS,Seq!W$1,FALSE)/10000,".")</f>
        <v>395463.62119715678</v>
      </c>
      <c r="BL72" s="27">
        <f>IFERROR(VLOOKUP(CONCATENATE($C72, ".NY.GDP.MKTP.KD"),AREA_WB_6ATTRS,Seq!X$1,FALSE)/10000,".")</f>
        <v>414394.78586914297</v>
      </c>
      <c r="BM72" s="27">
        <f>IFERROR(VLOOKUP(CONCATENATE($C72, ".NY.GDP.MKTP.KD"),AREA_WB_6ATTRS,Seq!Y$1,FALSE)/10000,".")</f>
        <v>431962.36124902923</v>
      </c>
      <c r="BN72" s="27">
        <f>IFERROR(VLOOKUP(CONCATENATE($C72, ".NY.GDP.MKTP.KD"),AREA_WB_6ATTRS,Seq!Z$1,FALSE)/10000,".")</f>
        <v>484971.89497941075</v>
      </c>
      <c r="BO72" s="27">
        <f>IFERROR(VLOOKUP(CONCATENATE($C72, ".NY.GDP.MKTP.KD"),AREA_WB_6ATTRS,Seq!AA$1,FALSE)/10000,".")</f>
        <v>497232.8353642085</v>
      </c>
      <c r="BP72" s="27">
        <f>IFERROR(VLOOKUP(CONCATENATE($C72, ".NY.GDP.MKTP.KD"),AREA_WB_6ATTRS,Seq!AB$1,FALSE)/10000,".")</f>
        <v>532402.07585628366</v>
      </c>
      <c r="BQ72" s="27">
        <f>IFERROR(VLOOKUP(CONCATENATE($C72, ".NY.GDP.MKTP.KD"),AREA_WB_6ATTRS,Seq!AC$1,FALSE)/10000,".")</f>
        <v>561014.72450217872</v>
      </c>
      <c r="BR72" s="27">
        <f>IFERROR(VLOOKUP(CONCATENATE($C72, ".NY.GDP.MKTP.KD"),AREA_WB_6ATTRS,Seq!AD$1,FALSE)/10000,".")</f>
        <v>579945.88917416485</v>
      </c>
      <c r="BS72" s="27">
        <f>IFERROR(VLOOKUP(CONCATENATE($C72, ".NY.GDP.MKTP.KD"),AREA_WB_6ATTRS,Seq!AE$1,FALSE)/10000,".")</f>
        <v>577434.61222788098</v>
      </c>
      <c r="BT72" s="27">
        <f>IFERROR(VLOOKUP(CONCATENATE($C72, ".NY.GDP.MKTP.KD"),AREA_WB_6ATTRS,Seq!AF$1,FALSE)/10000,".")</f>
        <v>615546.93294207158</v>
      </c>
      <c r="BU72" s="27">
        <f>IFERROR(VLOOKUP(CONCATENATE($C72, ".NY.GDP.MKTP.KD"),AREA_WB_6ATTRS,Seq!AG$1,FALSE)/10000,".")</f>
        <v>638932.48930158408</v>
      </c>
      <c r="BV72" s="27"/>
      <c r="BW72" s="27"/>
      <c r="BX72" s="27"/>
      <c r="BY72" s="27"/>
      <c r="BZ72" s="27"/>
      <c r="CA72" s="27"/>
      <c r="CB72" s="27"/>
      <c r="CC72" s="27">
        <f>CNPop!A$48</f>
        <v>5.0000000000000001E-3</v>
      </c>
      <c r="CD72" s="27">
        <f>CNPop!B$48</f>
        <v>6.0000000000000001E-3</v>
      </c>
      <c r="CE72" s="27">
        <f>CNPop!C$48</f>
        <v>6.0000000000000001E-3</v>
      </c>
      <c r="CF72" s="27">
        <f>CNPop!D$48</f>
        <v>7.0000000000000001E-3</v>
      </c>
      <c r="CG72" s="27">
        <f>CNPop!E$48</f>
        <v>7.0000000000000001E-3</v>
      </c>
      <c r="CH72" s="27">
        <f>CNPop!F$48</f>
        <v>8.0000000000000002E-3</v>
      </c>
      <c r="CI72" s="27">
        <f>CNPop!G$48</f>
        <v>8.9999999999999993E-3</v>
      </c>
      <c r="CJ72" s="27">
        <f>CNPop!H$48</f>
        <v>0.01</v>
      </c>
      <c r="CK72" s="27">
        <f>CNPop!I$48</f>
        <v>1.0999999999999999E-2</v>
      </c>
      <c r="CL72" s="27">
        <f>CNPop!J$48</f>
        <v>1.2E-2</v>
      </c>
      <c r="CM72" s="27">
        <f>CNPop!K$48</f>
        <v>1.4E-2</v>
      </c>
      <c r="CN72" s="27">
        <f>CNPop!L$48</f>
        <v>1.6E-2</v>
      </c>
      <c r="CO72" s="27">
        <f>CNPop!M$48</f>
        <v>1.7000000000000001E-2</v>
      </c>
      <c r="CP72" s="27">
        <f>CNPop!N$48</f>
        <v>1.9E-2</v>
      </c>
      <c r="CQ72" s="27">
        <f>CNPop!O$48</f>
        <v>2.1000000000000001E-2</v>
      </c>
      <c r="CR72" s="27">
        <f>CNPop!P$48</f>
        <v>2.3E-2</v>
      </c>
      <c r="CS72" s="27">
        <f>CNPop!Q$48</f>
        <v>2.5999999999999999E-2</v>
      </c>
      <c r="CT72" s="27">
        <f>CNPop!R$48</f>
        <v>2.8000000000000001E-2</v>
      </c>
      <c r="CU72" s="27">
        <f>CNPop!S$48</f>
        <v>0.03</v>
      </c>
      <c r="CV72" s="27">
        <f>CNPop!T$48</f>
        <v>3.3000000000000002E-2</v>
      </c>
      <c r="CW72" s="27">
        <f>CNPop!U$48</f>
        <v>3.5999999999999997E-2</v>
      </c>
      <c r="CX72" s="27">
        <f>CNPop!V$48</f>
        <v>3.9E-2</v>
      </c>
      <c r="CY72" s="27">
        <f>CNPop!W$48</f>
        <v>4.2000000000000003E-2</v>
      </c>
      <c r="CZ72" s="27">
        <f>CNPop!X$48</f>
        <v>4.4999999999999998E-2</v>
      </c>
      <c r="DA72" s="27">
        <f>CNPop!Y$48</f>
        <v>4.9000000000000002E-2</v>
      </c>
      <c r="DB72" s="27">
        <f>CNPop!Z$48</f>
        <v>5.1999999999999998E-2</v>
      </c>
      <c r="DC72" s="27">
        <f>CNPop!AA$48</f>
        <v>5.6000000000000001E-2</v>
      </c>
      <c r="DD72" s="27">
        <f>CNPop!AB$48</f>
        <v>0.06</v>
      </c>
      <c r="DE72" s="27">
        <f>CNPop!AC$48</f>
        <v>6.3E-2</v>
      </c>
      <c r="DF72" s="27">
        <f>CNPop!AD$48</f>
        <v>6.8000000000000005E-2</v>
      </c>
      <c r="DG72" s="27">
        <f>CNPop!AE$48</f>
        <v>7.1999999999999995E-2</v>
      </c>
      <c r="DH72" s="27">
        <f>CNPop!AF$48</f>
        <v>7.5999999999999998E-2</v>
      </c>
      <c r="DI72" s="27">
        <f>CNPop!AG$48</f>
        <v>8.1000000000000003E-2</v>
      </c>
      <c r="DJ72" s="27">
        <f>CNPop!AH$48</f>
        <v>8.5000000000000006E-2</v>
      </c>
      <c r="DK72" s="27">
        <f>CNPop!AI$48</f>
        <v>0.09</v>
      </c>
      <c r="DL72" s="27">
        <f>CNPop!AJ$48</f>
        <v>9.5000000000000001E-2</v>
      </c>
      <c r="DM72" s="27">
        <f>CNPop!AK$48</f>
        <v>0.1</v>
      </c>
      <c r="DN72" s="27"/>
      <c r="DO72" s="27">
        <f t="shared" si="94"/>
        <v>4.6999998092651367E-2</v>
      </c>
      <c r="DP72" s="27">
        <f t="shared" si="95"/>
        <v>4.6999998092651367E-2</v>
      </c>
      <c r="DQ72" s="27">
        <f t="shared" si="96"/>
        <v>4.6999998092651367E-2</v>
      </c>
      <c r="DR72" s="27">
        <f t="shared" si="97"/>
        <v>4.6999998092651367E-2</v>
      </c>
      <c r="DS72" s="27">
        <f t="shared" si="98"/>
        <v>4.6999998092651367E-2</v>
      </c>
      <c r="DT72" s="27">
        <f t="shared" si="99"/>
        <v>4.6999998092651367E-2</v>
      </c>
      <c r="DU72" s="27">
        <f t="shared" si="100"/>
        <v>4.6999998092651367E-2</v>
      </c>
      <c r="DV72" s="27">
        <f t="shared" si="101"/>
        <v>4.6999998092651367E-2</v>
      </c>
      <c r="DW72" s="27">
        <f t="shared" si="102"/>
        <v>4.6999998092651367E-2</v>
      </c>
      <c r="DX72" s="27">
        <f t="shared" si="103"/>
        <v>4.6999998092651367E-2</v>
      </c>
      <c r="DY72" s="27">
        <f t="shared" si="104"/>
        <v>4.6999998092651367E-2</v>
      </c>
      <c r="DZ72" s="27">
        <f t="shared" si="105"/>
        <v>4.6999998092651367E-2</v>
      </c>
      <c r="EA72" s="27">
        <f t="shared" si="106"/>
        <v>4.6999998092651367E-2</v>
      </c>
      <c r="EB72" s="27">
        <f t="shared" si="107"/>
        <v>4.6999998092651367E-2</v>
      </c>
      <c r="EC72" s="27">
        <f t="shared" si="108"/>
        <v>4.6999998092651367E-2</v>
      </c>
      <c r="ED72" s="27">
        <f t="shared" si="109"/>
        <v>4.6999998092651367E-2</v>
      </c>
      <c r="EE72" s="27">
        <f t="shared" si="110"/>
        <v>4.6999998092651367E-2</v>
      </c>
      <c r="EF72" s="27">
        <f t="shared" si="111"/>
        <v>4.6999998092651367E-2</v>
      </c>
      <c r="EG72" s="27">
        <f t="shared" si="112"/>
        <v>0.08</v>
      </c>
      <c r="EH72" s="27">
        <f t="shared" si="113"/>
        <v>0.08</v>
      </c>
      <c r="EI72" s="27">
        <f t="shared" si="114"/>
        <v>0.08</v>
      </c>
      <c r="EJ72" s="27">
        <f t="shared" si="115"/>
        <v>0.08</v>
      </c>
      <c r="EK72" s="27">
        <f t="shared" si="116"/>
        <v>0.08</v>
      </c>
      <c r="EL72" s="27">
        <f t="shared" si="117"/>
        <v>0.08</v>
      </c>
      <c r="EM72" s="27">
        <f t="shared" si="118"/>
        <v>0.08</v>
      </c>
      <c r="EN72" s="27" t="str">
        <f t="shared" si="119"/>
        <v>.</v>
      </c>
      <c r="EO72" s="27" t="str">
        <f t="shared" si="120"/>
        <v>.</v>
      </c>
      <c r="EP72" s="27" t="str">
        <f t="shared" si="129"/>
        <v>.</v>
      </c>
      <c r="EQ72" s="27" t="str">
        <f t="shared" si="130"/>
        <v>.</v>
      </c>
      <c r="ER72" s="27" t="str">
        <f t="shared" si="93"/>
        <v>.</v>
      </c>
      <c r="ES72" s="27" t="str">
        <f t="shared" si="93"/>
        <v>.</v>
      </c>
      <c r="ET72" s="27" t="str">
        <f t="shared" si="93"/>
        <v>.</v>
      </c>
      <c r="EU72" s="27"/>
      <c r="EV72" s="27"/>
      <c r="EW72" s="27"/>
      <c r="EX72" s="27"/>
      <c r="EY72" s="27"/>
      <c r="EZ72" s="27" t="str">
        <f>IFERROR(VLOOKUP(CONCATENATE($C72,".SL.TLF.TERT.ZS"),AREA_WB_6ATTRS,Seq!B$1,FALSE)/100,".")</f>
        <v>.</v>
      </c>
      <c r="FA72" s="27" t="str">
        <f>IFERROR(VLOOKUP(CONCATENATE($C72,".SL.TLF.TERT.ZS"),AREA_WB_6ATTRS,Seq!C$1,FALSE)/100,".")</f>
        <v>.</v>
      </c>
      <c r="FB72" s="27" t="str">
        <f>IFERROR(VLOOKUP(CONCATENATE($C72,".SL.TLF.TERT.ZS"),AREA_WB_6ATTRS,Seq!D$1,FALSE)/100,".")</f>
        <v>.</v>
      </c>
      <c r="FC72" s="27" t="str">
        <f>IFERROR(VLOOKUP(CONCATENATE($C72,".SL.TLF.TERT.ZS"),AREA_WB_6ATTRS,Seq!E$1,FALSE)/100,".")</f>
        <v>.</v>
      </c>
      <c r="FD72" s="27" t="str">
        <f>IFERROR(VLOOKUP(CONCATENATE($C72,".SL.TLF.TERT.ZS"),AREA_WB_6ATTRS,Seq!F$1,FALSE)/100,".")</f>
        <v>.</v>
      </c>
      <c r="FE72" s="27" t="str">
        <f>IFERROR(VLOOKUP(CONCATENATE($C72,".SL.TLF.TERT.ZS"),AREA_WB_6ATTRS,Seq!G$1,FALSE)/100,".")</f>
        <v>.</v>
      </c>
      <c r="FF72" s="27" t="str">
        <f>IFERROR(VLOOKUP(CONCATENATE($C72,".SL.TLF.TERT.ZS"),AREA_WB_6ATTRS,Seq!H$1,FALSE)/100,".")</f>
        <v>.</v>
      </c>
      <c r="FG72" s="27" t="str">
        <f>IFERROR(VLOOKUP(CONCATENATE($C72,".SL.TLF.TERT.ZS"),AREA_WB_6ATTRS,Seq!I$1,FALSE)/100,".")</f>
        <v>.</v>
      </c>
      <c r="FH72" s="27" t="str">
        <f>IFERROR(VLOOKUP(CONCATENATE($C72,".SL.TLF.TERT.ZS"),AREA_WB_6ATTRS,Seq!J$1,FALSE)/100,".")</f>
        <v>.</v>
      </c>
      <c r="FI72" s="27" t="str">
        <f>IFERROR(VLOOKUP(CONCATENATE($C72,".SL.TLF.TERT.ZS"),AREA_WB_6ATTRS,Seq!K$1,FALSE)/100,".")</f>
        <v>.</v>
      </c>
      <c r="FJ72" s="27" t="str">
        <f>IFERROR(VLOOKUP(CONCATENATE($C72,".SL.TLF.TERT.ZS"),AREA_WB_6ATTRS,Seq!L$1,FALSE)/100,".")</f>
        <v>.</v>
      </c>
      <c r="FK72" s="27" t="str">
        <f>IFERROR(VLOOKUP(CONCATENATE($C72,".SL.TLF.TERT.ZS"),AREA_WB_6ATTRS,Seq!M$1,FALSE)/100,".")</f>
        <v>.</v>
      </c>
      <c r="FL72" s="27" t="str">
        <f>IFERROR(VLOOKUP(CONCATENATE($C72,".SL.TLF.TERT.ZS"),AREA_WB_6ATTRS,Seq!N$1,FALSE)/100,".")</f>
        <v>.</v>
      </c>
      <c r="FM72" s="27" t="str">
        <f>IFERROR(VLOOKUP(CONCATENATE($C72,".SL.TLF.TERT.ZS"),AREA_WB_6ATTRS,Seq!O$1,FALSE)/100,".")</f>
        <v>.</v>
      </c>
      <c r="FN72" s="27" t="str">
        <f>IFERROR(VLOOKUP(CONCATENATE($C72,".SL.TLF.TERT.ZS"),AREA_WB_6ATTRS,Seq!P$1,FALSE)/100,".")</f>
        <v>.</v>
      </c>
      <c r="FO72" s="27" t="str">
        <f>IFERROR(VLOOKUP(CONCATENATE($C72,".SL.TLF.TERT.ZS"),AREA_WB_6ATTRS,Seq!Q$1,FALSE)/100,".")</f>
        <v>.</v>
      </c>
      <c r="FP72" s="27" t="str">
        <f>IFERROR(VLOOKUP(CONCATENATE($C72,".SL.TLF.TERT.ZS"),AREA_WB_6ATTRS,Seq!R$1,FALSE)/100,".")</f>
        <v>.</v>
      </c>
      <c r="FQ72" s="27">
        <f>IFERROR(VLOOKUP(CONCATENATE($C72,".SL.TLF.TERT.ZS"),AREA_WB_6ATTRS,Seq!S$1,FALSE)/100,".")</f>
        <v>4.6999998092651367E-2</v>
      </c>
      <c r="FR72" s="27" t="str">
        <f>IFERROR(VLOOKUP(CONCATENATE($C72,".SL.TLF.TERT.ZS"),AREA_WB_6ATTRS,Seq!T$1,FALSE)/100,".")</f>
        <v>.</v>
      </c>
      <c r="FS72" s="27" t="str">
        <f>IFERROR(VLOOKUP(CONCATENATE($C72,".SL.TLF.TERT.ZS"),AREA_WB_6ATTRS,Seq!U$1,FALSE)/100,".")</f>
        <v>.</v>
      </c>
      <c r="FT72" s="27" t="str">
        <f>IFERROR(VLOOKUP(CONCATENATE($C72,".SL.TLF.TERT.ZS"),AREA_WB_6ATTRS,Seq!V$1,FALSE)/100,".")</f>
        <v>.</v>
      </c>
      <c r="FU72" s="27" t="str">
        <f>IFERROR(VLOOKUP(CONCATENATE($C72,".SL.TLF.TERT.ZS"),AREA_WB_6ATTRS,Seq!W$1,FALSE)/100,".")</f>
        <v>.</v>
      </c>
      <c r="FV72" s="27" t="str">
        <f>IFERROR(VLOOKUP(CONCATENATE($C72,".SL.TLF.TERT.ZS"),AREA_WB_6ATTRS,Seq!X$1,FALSE)/100,".")</f>
        <v>.</v>
      </c>
      <c r="FW72" s="27" t="str">
        <f>IFERROR(VLOOKUP(CONCATENATE($C72,".SL.TLF.TERT.ZS"),AREA_WB_6ATTRS,Seq!Y$1,FALSE)/100,".")</f>
        <v>.</v>
      </c>
      <c r="FX72" s="27">
        <f>IFERROR(VLOOKUP(CONCATENATE($C72,".SL.TLF.TERT.ZS"),AREA_WB_6ATTRS,Seq!Z$1,FALSE)/100,".")</f>
        <v>0.08</v>
      </c>
      <c r="FY72" s="27" t="str">
        <f>IFERROR(VLOOKUP(CONCATENATE($C72,".SL.TLF.TERT.ZS"),AREA_WB_6ATTRS,Seq!AA$1,FALSE)/100,".")</f>
        <v>.</v>
      </c>
      <c r="FZ72" s="27" t="str">
        <f>IFERROR(VLOOKUP(CONCATENATE($C72,".SL.TLF.TERT.ZS"),AREA_WB_6ATTRS,Seq!AB$1,FALSE)/100,".")</f>
        <v>.</v>
      </c>
      <c r="GA72" s="27" t="str">
        <f>IFERROR(VLOOKUP(CONCATENATE($C72,".SL.TLF.TERT.ZS"),AREA_WB_6ATTRS,Seq!AC$1,FALSE)/100,".")</f>
        <v>.</v>
      </c>
      <c r="GB72" s="27" t="str">
        <f>IFERROR(VLOOKUP(CONCATENATE($C72,".SL.TLF.TERT.ZS"),AREA_WB_6ATTRS,Seq!AD$1,FALSE)/100,".")</f>
        <v>.</v>
      </c>
      <c r="GC72" s="27" t="str">
        <f>IFERROR(VLOOKUP(CONCATENATE($C72,".SL.TLF.TERT.ZS"),AREA_WB_6ATTRS,Seq!AE$1,FALSE)/100,".")</f>
        <v>.</v>
      </c>
      <c r="GD72" s="27" t="str">
        <f>IFERROR(VLOOKUP(CONCATENATE($C72,".SL.TLF.TERT.ZS"),AREA_WB_6ATTRS,Seq!AF$1,FALSE)/100,".")</f>
        <v>.</v>
      </c>
      <c r="GE72" s="27" t="str">
        <f>IFERROR(VLOOKUP(CONCATENATE($C72,".SL.TLF.TERT.ZS"),AREA_WB_6ATTRS,Seq!AG$1,FALSE)/100,".")</f>
        <v>.</v>
      </c>
      <c r="GF72" s="27" t="str">
        <f>IFERROR(VLOOKUP(CONCATENATE($C72,".SL.TLF.TERT.ZS"),AREA_WB_6ATTRS,Seq!AH$1,FALSE)/100,".")</f>
        <v>.</v>
      </c>
      <c r="GG72" s="27" t="str">
        <f>IFERROR(VLOOKUP(CONCATENATE($C72,".SL.TLF.TERT.ZS"),AREA_WB_6ATTRS,Seq!AI$1,FALSE)/100,".")</f>
        <v>.</v>
      </c>
      <c r="GH72" s="27" t="str">
        <f>IFERROR(VLOOKUP(CONCATENATE($C72,".SL.TLF.TERT.ZS"),AREA_WB_6ATTRS,Seq!AJ$1,FALSE)/100,".")</f>
        <v>.</v>
      </c>
      <c r="GI72" s="27" t="str">
        <f>IFERROR(VLOOKUP(CONCATENATE($C72,".SL.TLF.TERT.ZS"),AREA_WB_6ATTRS,Seq!AK$1,FALSE)/100,".")</f>
        <v>.</v>
      </c>
      <c r="GJ72" s="27" t="str">
        <f>IFERROR(VLOOKUP(CONCATENATE($C72,".SL.TLF.TERT.ZS"),AREA_WB_6ATTRS,Seq!AL$1,FALSE)/100,".")</f>
        <v>.</v>
      </c>
      <c r="GK72" s="27"/>
      <c r="GL72" s="27"/>
      <c r="GM72" s="27" t="str">
        <f t="shared" si="121"/>
        <v>.</v>
      </c>
      <c r="GN72" s="27" t="str">
        <f t="shared" si="122"/>
        <v>.</v>
      </c>
      <c r="GO72" s="27" t="str">
        <f t="shared" si="131"/>
        <v>.</v>
      </c>
      <c r="GP72" s="27"/>
      <c r="GQ72" s="9" t="str">
        <f>IF(VLOOKUP($B72,EM_80!$B$1:$C$201,2,FALSE)&gt;0,VLOOKUP($B72,EM_80!$B$1:$C$201,2,FALSE),".")</f>
        <v>.</v>
      </c>
      <c r="GR72" s="9" t="str">
        <f t="shared" si="123"/>
        <v>.</v>
      </c>
      <c r="GS72" s="9" t="str">
        <f t="shared" si="124"/>
        <v>.</v>
      </c>
      <c r="GU72">
        <f t="shared" si="125"/>
        <v>1013313</v>
      </c>
      <c r="GV72">
        <f t="shared" si="126"/>
        <v>1416897</v>
      </c>
      <c r="GW72">
        <f t="shared" si="127"/>
        <v>1823997</v>
      </c>
      <c r="GX72">
        <f t="shared" si="128"/>
        <v>2283289</v>
      </c>
      <c r="GZ72" s="9" t="str">
        <f>IF(ISNA(VLOOKUP($B72,Area_EM_90,Seq!C$1,FALSE)),".",VLOOKUP($B72,Area_EM_90,Seq!C$1,FALSE))</f>
        <v>.</v>
      </c>
      <c r="HA72" s="9" t="str">
        <f>IF(ISNA(VLOOKUP($B72,Area_EM_90,Seq!D$1,FALSE)),".",VLOOKUP($B72,Area_EM_90,Seq!D$1,FALSE))</f>
        <v>.</v>
      </c>
      <c r="HB72" s="9" t="str">
        <f>IF(ISNA(VLOOKUP($B72,Area_EM_90,Seq!E$1,FALSE)),".",VLOOKUP($B72,Area_EM_90,Seq!E$1,FALSE))</f>
        <v>.</v>
      </c>
      <c r="HC72" s="9" t="str">
        <f>IF(ISNA(VLOOKUP($B72,Area_EM_90,Seq!F$1,FALSE)),".",VLOOKUP($B72,Area_EM_90,Seq!F$1,FALSE))</f>
        <v>.</v>
      </c>
      <c r="HD72" s="9" t="str">
        <f>IF(ISNA(VLOOKUP($B72,Area_EM_90,Seq!G$1,FALSE)),".",VLOOKUP($B72,Area_EM_90,Seq!G$1,FALSE))</f>
        <v>.</v>
      </c>
      <c r="HE72" s="9" t="str">
        <f>IF(ISNA(VLOOKUP($B72,Area_EM_90,Seq!H$1,FALSE)),".",VLOOKUP($B72,Area_EM_90,Seq!H$1,FALSE))</f>
        <v>.</v>
      </c>
      <c r="HF72" s="9" t="str">
        <f>IF(ISNA(VLOOKUP($B72,Area_EM_90,Seq!I$1,FALSE)),".",VLOOKUP($B72,Area_EM_90,Seq!I$1,FALSE))</f>
        <v>.</v>
      </c>
      <c r="HG72" s="9" t="str">
        <f>IF(ISNA(VLOOKUP($B72,Area_EM_90,Seq!J$1,FALSE)),".",VLOOKUP($B72,Area_EM_90,Seq!J$1,FALSE))</f>
        <v>.</v>
      </c>
      <c r="HH72" s="9" t="str">
        <f>IF(ISNA(VLOOKUP($B72,Area_EM_00,Seq!C$1,FALSE)),".",VLOOKUP($B72,Area_EM_00,Seq!C$1,FALSE))</f>
        <v>.</v>
      </c>
      <c r="HI72" s="9" t="str">
        <f>IF(ISNA(VLOOKUP($B72,Area_EM_00,Seq!D$1,FALSE)),".",VLOOKUP($B72,Area_EM_00,Seq!D$1,FALSE))</f>
        <v>.</v>
      </c>
      <c r="HJ72" s="9" t="str">
        <f>IF(ISNA(VLOOKUP($B72,Area_EM_00,Seq!E$1,FALSE)),".",VLOOKUP($B72,Area_EM_00,Seq!E$1,FALSE))</f>
        <v>.</v>
      </c>
      <c r="HK72" s="9" t="str">
        <f>IF(ISNA(VLOOKUP($B72,Area_EM_00,Seq!F$1,FALSE)),".",VLOOKUP($B72,Area_EM_00,Seq!F$1,FALSE))</f>
        <v>.</v>
      </c>
      <c r="HL72" s="9" t="str">
        <f>IF(ISNA(VLOOKUP($B72,Area_EM_00,Seq!G$1,FALSE)),".",VLOOKUP($B72,Area_EM_00,Seq!G$1,FALSE))</f>
        <v>.</v>
      </c>
      <c r="HM72" s="9" t="str">
        <f>IF(ISNA(VLOOKUP($B72,Area_EM_00,Seq!H$1,FALSE)),".",VLOOKUP($B72,Area_EM_00,Seq!H$1,FALSE))</f>
        <v>.</v>
      </c>
      <c r="HN72" s="9" t="str">
        <f>IF(ISNA(VLOOKUP($B72,Area_EM_00,Seq!I$1,FALSE)),".",VLOOKUP($B72,Area_EM_00,Seq!I$1,FALSE))</f>
        <v>.</v>
      </c>
      <c r="HO72" s="9" t="str">
        <f>IF(ISNA(VLOOKUP($B72,Area_EM_00,Seq!J$1,FALSE)),".",VLOOKUP($B72,Area_EM_00,Seq!J$1,FALSE))</f>
        <v>.</v>
      </c>
      <c r="HQ72" s="27"/>
      <c r="HR72" s="9">
        <f>IFERROR(VLOOKUP($B72,AREA_EM3_60_00,Seq!E$1,FALSE),".")</f>
        <v>111</v>
      </c>
      <c r="HS72" s="9">
        <f>IFERROR(VLOOKUP($B72,AREA_EM3_60_00,Seq!F$1,FALSE),".")</f>
        <v>177</v>
      </c>
      <c r="HT72" s="9">
        <f>IFERROR(VLOOKUP($B72,AREA_EM3_60_00,Seq!G$1,FALSE),".")</f>
        <v>170</v>
      </c>
      <c r="HU72" s="9">
        <f>IFERROR(VLOOKUP($B72,AREA_EM3_10,Seq!B$1,FALSE),".")</f>
        <v>0</v>
      </c>
      <c r="HV72" s="9">
        <f t="shared" si="132"/>
        <v>1013313</v>
      </c>
      <c r="HW72" s="9">
        <f t="shared" si="133"/>
        <v>1416897</v>
      </c>
      <c r="HX72" s="9">
        <f t="shared" si="134"/>
        <v>1823997</v>
      </c>
      <c r="HY72" s="9">
        <f t="shared" si="135"/>
        <v>2283289</v>
      </c>
    </row>
    <row r="73" spans="1:233">
      <c r="A73" s="25" t="s">
        <v>3929</v>
      </c>
      <c r="B73" s="26" t="str">
        <f t="shared" si="92"/>
        <v>Niger</v>
      </c>
      <c r="C73" s="166" t="s">
        <v>1593</v>
      </c>
      <c r="D73" s="27">
        <f>VLOOKUP("CHN.NY.GDP.MKTP.KD",AREA_WB_6ATTRS,Seq!B$1,FALSE)/10000</f>
        <v>18294112.043860689</v>
      </c>
      <c r="E73" s="27">
        <f>VLOOKUP("CHN.NY.GDP.MKTP.KD",AREA_WB_6ATTRS,Seq!C$1,FALSE)/10000</f>
        <v>19245405.87014145</v>
      </c>
      <c r="F73" s="27">
        <f>VLOOKUP("CHN.NY.GDP.MKTP.KD",AREA_WB_6ATTRS,Seq!D$1,FALSE)/10000</f>
        <v>20996737.804324333</v>
      </c>
      <c r="G73" s="27">
        <f>VLOOKUP("CHN.NY.GDP.MKTP.KD",AREA_WB_6ATTRS,Seq!E$1,FALSE)/10000</f>
        <v>23285382.224995762</v>
      </c>
      <c r="H73" s="27">
        <f>VLOOKUP("CHN.NY.GDP.MKTP.KD",AREA_WB_6ATTRS,Seq!F$1,FALSE)/10000</f>
        <v>26824760.323195074</v>
      </c>
      <c r="I73" s="27">
        <f>VLOOKUP("CHN.NY.GDP.MKTP.KD",AREA_WB_6ATTRS,Seq!G$1,FALSE)/10000</f>
        <v>30446102.966826372</v>
      </c>
      <c r="J73" s="27">
        <f>VLOOKUP("CHN.NY.GDP.MKTP.KD",AREA_WB_6ATTRS,Seq!H$1,FALSE)/10000</f>
        <v>33125360.027907111</v>
      </c>
      <c r="K73" s="27">
        <f>VLOOKUP("CHN.NY.GDP.MKTP.KD",AREA_WB_6ATTRS,Seq!I$1,FALSE)/10000</f>
        <v>36967901.791144341</v>
      </c>
      <c r="L73" s="27">
        <f>VLOOKUP("CHN.NY.GDP.MKTP.KD",AREA_WB_6ATTRS,Seq!J$1,FALSE)/10000</f>
        <v>41145274.693543643</v>
      </c>
      <c r="M73" s="27">
        <f>VLOOKUP("CHN.NY.GDP.MKTP.KD",AREA_WB_6ATTRS,Seq!K$1,FALSE)/10000</f>
        <v>42832230.955979005</v>
      </c>
      <c r="N73" s="27">
        <f>VLOOKUP("CHN.NY.GDP.MKTP.KD",AREA_WB_6ATTRS,Seq!L$1,FALSE)/10000</f>
        <v>44459855.73230619</v>
      </c>
      <c r="O73" s="27">
        <f>VLOOKUP("CHN.NY.GDP.MKTP.KD",AREA_WB_6ATTRS,Seq!M$1,FALSE)/10000</f>
        <v>48550162.459678344</v>
      </c>
      <c r="P73" s="27">
        <f>VLOOKUP("CHN.NY.GDP.MKTP.KD",AREA_WB_6ATTRS,Seq!N$1,FALSE)/10000</f>
        <v>55444285.528952621</v>
      </c>
      <c r="Q73" s="27">
        <f>VLOOKUP("CHN.NY.GDP.MKTP.KD",AREA_WB_6ATTRS,Seq!O$1,FALSE)/10000</f>
        <v>63206485.503006078</v>
      </c>
      <c r="R73" s="27">
        <f>VLOOKUP("CHN.NY.GDP.MKTP.KD",AREA_WB_6ATTRS,Seq!P$1,FALSE)/10000</f>
        <v>71486535.103899792</v>
      </c>
      <c r="S73" s="27">
        <f>VLOOKUP("CHN.NY.GDP.MKTP.KD",AREA_WB_6ATTRS,Seq!Q$1,FALSE)/10000</f>
        <v>79278567.430224851</v>
      </c>
      <c r="T73" s="27">
        <f>VLOOKUP("CHN.NY.GDP.MKTP.KD",AREA_WB_6ATTRS,Seq!R$1,FALSE)/10000</f>
        <v>87206424.173247412</v>
      </c>
      <c r="U73" s="27">
        <f>VLOOKUP("CHN.NY.GDP.MKTP.KD",AREA_WB_6ATTRS,Seq!S$1,FALSE)/10000</f>
        <v>95316621.621359423</v>
      </c>
      <c r="V73" s="27">
        <f>VLOOKUP("CHN.NY.GDP.MKTP.KD",AREA_WB_6ATTRS,Seq!T$1,FALSE)/10000</f>
        <v>102751318.10782552</v>
      </c>
      <c r="W73" s="27">
        <f>VLOOKUP("CHN.NY.GDP.MKTP.KD",AREA_WB_6ATTRS,Seq!U$1,FALSE)/10000</f>
        <v>110560418.28402025</v>
      </c>
      <c r="X73" s="27">
        <f>VLOOKUP("CHN.NY.GDP.MKTP.KD",AREA_WB_6ATTRS,Seq!V$1,FALSE)/10000</f>
        <v>119847493.41987793</v>
      </c>
      <c r="Y73" s="27">
        <f>VLOOKUP("CHN.NY.GDP.MKTP.KD",AREA_WB_6ATTRS,Seq!W$1,FALSE)/10000</f>
        <v>129794835.37372778</v>
      </c>
      <c r="Z73" s="27">
        <f>VLOOKUP("CHN.NY.GDP.MKTP.KD",AREA_WB_6ATTRS,Seq!X$1,FALSE)/10000</f>
        <v>141606165.392737</v>
      </c>
      <c r="AA73" s="27">
        <f>VLOOKUP("CHN.NY.GDP.MKTP.KD",AREA_WB_6ATTRS,Seq!Y$1,FALSE)/10000</f>
        <v>155766781.9320105</v>
      </c>
      <c r="AB73" s="27">
        <f>VLOOKUP("CHN.NY.GDP.MKTP.KD",AREA_WB_6ATTRS,Seq!Z$1,FALSE)/10000</f>
        <v>171499226.90714428</v>
      </c>
      <c r="AC73" s="27">
        <f>VLOOKUP("CHN.NY.GDP.MKTP.KD",AREA_WB_6ATTRS,Seq!AA$1,FALSE)/10000</f>
        <v>190878639.54765138</v>
      </c>
      <c r="AD73" s="27">
        <f>VLOOKUP("CHN.NY.GDP.MKTP.KD",AREA_WB_6ATTRS,Seq!AB$1,FALSE)/10000</f>
        <v>215120226.77020231</v>
      </c>
      <c r="AE73" s="27">
        <f>VLOOKUP("CHN.NY.GDP.MKTP.KD",AREA_WB_6ATTRS,Seq!AC$1,FALSE)/10000</f>
        <v>245667298.97157177</v>
      </c>
      <c r="AF73" s="27">
        <f>VLOOKUP("CHN.NY.GDP.MKTP.KD",AREA_WB_6ATTRS,Seq!AD$1,FALSE)/10000</f>
        <v>269251359.67284226</v>
      </c>
      <c r="AG73" s="27">
        <f>VLOOKUP("CHN.NY.GDP.MKTP.KD",AREA_WB_6ATTRS,Seq!AE$1,FALSE)/10000</f>
        <v>294022484.76274431</v>
      </c>
      <c r="AH73" s="27">
        <f>VLOOKUP("CHN.NY.GDP.MKTP.KD",AREA_WB_6ATTRS,Seq!AF$1,FALSE)/10000</f>
        <v>324600823.17806971</v>
      </c>
      <c r="AI73" s="27">
        <f>VLOOKUP("CHN.NY.GDP.MKTP.KD",AREA_WB_6ATTRS,Seq!AG$1,FALSE)/10000</f>
        <v>354139498.08727396</v>
      </c>
      <c r="AJ73" s="27"/>
      <c r="AK73" s="27"/>
      <c r="AL73" s="27"/>
      <c r="AM73" s="27"/>
      <c r="AN73" s="27"/>
      <c r="AO73" s="27"/>
      <c r="AP73" s="27">
        <f>IFERROR(VLOOKUP(CONCATENATE($C73, ".NY.GDP.MKTP.KD"),AREA_WB_6ATTRS,Seq!B$1,FALSE)/10000,".")</f>
        <v>152344.5073135409</v>
      </c>
      <c r="AQ73" s="27">
        <f>IFERROR(VLOOKUP(CONCATENATE($C73, ".NY.GDP.MKTP.KD"),AREA_WB_6ATTRS,Seq!C$1,FALSE)/10000,".")</f>
        <v>153272.15622963692</v>
      </c>
      <c r="AR73" s="27">
        <f>IFERROR(VLOOKUP(CONCATENATE($C73, ".NY.GDP.MKTP.KD"),AREA_WB_6ATTRS,Seq!D$1,FALSE)/10000,".")</f>
        <v>155759.9199778286</v>
      </c>
      <c r="AS73" s="27">
        <f>IFERROR(VLOOKUP(CONCATENATE($C73, ".NY.GDP.MKTP.KD"),AREA_WB_6ATTRS,Seq!E$1,FALSE)/10000,".")</f>
        <v>148359.85459959143</v>
      </c>
      <c r="AT73" s="27">
        <f>IFERROR(VLOOKUP(CONCATENATE($C73, ".NY.GDP.MKTP.KD"),AREA_WB_6ATTRS,Seq!F$1,FALSE)/10000,".")</f>
        <v>123397.78239975736</v>
      </c>
      <c r="AU73" s="27">
        <f>IFERROR(VLOOKUP(CONCATENATE($C73, ".NY.GDP.MKTP.KD"),AREA_WB_6ATTRS,Seq!G$1,FALSE)/10000,".")</f>
        <v>132927.23029343472</v>
      </c>
      <c r="AV73" s="27">
        <f>IFERROR(VLOOKUP(CONCATENATE($C73, ".NY.GDP.MKTP.KD"),AREA_WB_6ATTRS,Seq!H$1,FALSE)/10000,".")</f>
        <v>141381.43777096781</v>
      </c>
      <c r="AW73" s="27">
        <f>IFERROR(VLOOKUP(CONCATENATE($C73, ".NY.GDP.MKTP.KD"),AREA_WB_6ATTRS,Seq!I$1,FALSE)/10000,".")</f>
        <v>141486.84645416087</v>
      </c>
      <c r="AX73" s="27">
        <f>IFERROR(VLOOKUP(CONCATENATE($C73, ".NY.GDP.MKTP.KD"),AREA_WB_6ATTRS,Seq!J$1,FALSE)/10000,".")</f>
        <v>151248.19621423117</v>
      </c>
      <c r="AY73" s="27">
        <f>IFERROR(VLOOKUP(CONCATENATE($C73, ".NY.GDP.MKTP.KD"),AREA_WB_6ATTRS,Seq!K$1,FALSE)/10000,".")</f>
        <v>152660.74717996138</v>
      </c>
      <c r="AZ73" s="27">
        <f>IFERROR(VLOOKUP(CONCATENATE($C73, ".NY.GDP.MKTP.KD"),AREA_WB_6ATTRS,Seq!L$1,FALSE)/10000,".")</f>
        <v>150700.04066457629</v>
      </c>
      <c r="BA73" s="27">
        <f>IFERROR(VLOOKUP(CONCATENATE($C73, ".NY.GDP.MKTP.KD"),AREA_WB_6ATTRS,Seq!M$1,FALSE)/10000,".")</f>
        <v>154473.87601213969</v>
      </c>
      <c r="BB73" s="27">
        <f>IFERROR(VLOOKUP(CONCATENATE($C73, ".NY.GDP.MKTP.KD"),AREA_WB_6ATTRS,Seq!N$1,FALSE)/10000,".")</f>
        <v>144407.67146297893</v>
      </c>
      <c r="BC73" s="27">
        <f>IFERROR(VLOOKUP(CONCATENATE($C73, ".NY.GDP.MKTP.KD"),AREA_WB_6ATTRS,Seq!O$1,FALSE)/10000,".")</f>
        <v>146500.77095285026</v>
      </c>
      <c r="BD73" s="27">
        <f>IFERROR(VLOOKUP(CONCATENATE($C73, ".NY.GDP.MKTP.KD"),AREA_WB_6ATTRS,Seq!P$1,FALSE)/10000,".")</f>
        <v>152367.48472082228</v>
      </c>
      <c r="BE73" s="27">
        <f>IFERROR(VLOOKUP(CONCATENATE($C73, ".NY.GDP.MKTP.KD"),AREA_WB_6ATTRS,Seq!Q$1,FALSE)/10000,".")</f>
        <v>156337.80937021921</v>
      </c>
      <c r="BF73" s="27">
        <f>IFERROR(VLOOKUP(CONCATENATE($C73, ".NY.GDP.MKTP.KD"),AREA_WB_6ATTRS,Seq!R$1,FALSE)/10000,".")</f>
        <v>161683.1446272083</v>
      </c>
      <c r="BG73" s="27">
        <f>IFERROR(VLOOKUP(CONCATENATE($C73, ".NY.GDP.MKTP.KD"),AREA_WB_6ATTRS,Seq!S$1,FALSE)/10000,".")</f>
        <v>166135.84284425958</v>
      </c>
      <c r="BH73" s="27">
        <f>IFERROR(VLOOKUP(CONCATENATE($C73, ".NY.GDP.MKTP.KD"),AREA_WB_6ATTRS,Seq!T$1,FALSE)/10000,".")</f>
        <v>183450.95652652287</v>
      </c>
      <c r="BI73" s="27">
        <f>IFERROR(VLOOKUP(CONCATENATE($C73, ".NY.GDP.MKTP.KD"),AREA_WB_6ATTRS,Seq!U$1,FALSE)/10000,".")</f>
        <v>182407.56392985166</v>
      </c>
      <c r="BJ73" s="27">
        <f>IFERROR(VLOOKUP(CONCATENATE($C73, ".NY.GDP.MKTP.KD"),AREA_WB_6ATTRS,Seq!V$1,FALSE)/10000,".")</f>
        <v>179836.51226158038</v>
      </c>
      <c r="BK73" s="27">
        <f>IFERROR(VLOOKUP(CONCATENATE($C73, ".NY.GDP.MKTP.KD"),AREA_WB_6ATTRS,Seq!W$1,FALSE)/10000,".")</f>
        <v>192612.71063633176</v>
      </c>
      <c r="BL73" s="27">
        <f>IFERROR(VLOOKUP(CONCATENATE($C73, ".NY.GDP.MKTP.KD"),AREA_WB_6ATTRS,Seq!X$1,FALSE)/10000,".")</f>
        <v>198389.40088197595</v>
      </c>
      <c r="BM73" s="27">
        <f>IFERROR(VLOOKUP(CONCATENATE($C73, ".NY.GDP.MKTP.KD"),AREA_WB_6ATTRS,Seq!Y$1,FALSE)/10000,".")</f>
        <v>208904.03912872067</v>
      </c>
      <c r="BN73" s="27">
        <f>IFERROR(VLOOKUP(CONCATENATE($C73, ".NY.GDP.MKTP.KD"),AREA_WB_6ATTRS,Seq!Z$1,FALSE)/10000,".")</f>
        <v>209112.94316784939</v>
      </c>
      <c r="BO73" s="27">
        <f>IFERROR(VLOOKUP(CONCATENATE($C73, ".NY.GDP.MKTP.KD"),AREA_WB_6ATTRS,Seq!AA$1,FALSE)/10000,".")</f>
        <v>218523.02561040258</v>
      </c>
      <c r="BP73" s="27">
        <f>IFERROR(VLOOKUP(CONCATENATE($C73, ".NY.GDP.MKTP.KD"),AREA_WB_6ATTRS,Seq!AB$1,FALSE)/10000,".")</f>
        <v>231197.36109580594</v>
      </c>
      <c r="BQ73" s="27">
        <f>IFERROR(VLOOKUP(CONCATENATE($C73, ".NY.GDP.MKTP.KD"),AREA_WB_6ATTRS,Seq!AC$1,FALSE)/10000,".")</f>
        <v>239058.07137306331</v>
      </c>
      <c r="BR73" s="27">
        <f>IFERROR(VLOOKUP(CONCATENATE($C73, ".NY.GDP.MKTP.KD"),AREA_WB_6ATTRS,Seq!AD$1,FALSE)/10000,".")</f>
        <v>259856.12358251982</v>
      </c>
      <c r="BS73" s="27">
        <f>IFERROR(VLOOKUP(CONCATENATE($C73, ".NY.GDP.MKTP.KD"),AREA_WB_6ATTRS,Seq!AE$1,FALSE)/10000,".")</f>
        <v>257517.41847027713</v>
      </c>
      <c r="BT73" s="27">
        <f>IFERROR(VLOOKUP(CONCATENATE($C73, ".NY.GDP.MKTP.KD"),AREA_WB_6ATTRS,Seq!AF$1,FALSE)/10000,".")</f>
        <v>278118.81194789935</v>
      </c>
      <c r="BU73" s="27">
        <f>IFERROR(VLOOKUP(CONCATENATE($C73, ".NY.GDP.MKTP.KD"),AREA_WB_6ATTRS,Seq!AG$1,FALSE)/10000,".")</f>
        <v>284515.54462270101</v>
      </c>
      <c r="BV73" s="27"/>
      <c r="BW73" s="27"/>
      <c r="BX73" s="27"/>
      <c r="BY73" s="27"/>
      <c r="BZ73" s="27"/>
      <c r="CA73" s="27"/>
      <c r="CB73" s="27"/>
      <c r="CC73" s="27">
        <f>CNPop!A$48</f>
        <v>5.0000000000000001E-3</v>
      </c>
      <c r="CD73" s="27">
        <f>CNPop!B$48</f>
        <v>6.0000000000000001E-3</v>
      </c>
      <c r="CE73" s="27">
        <f>CNPop!C$48</f>
        <v>6.0000000000000001E-3</v>
      </c>
      <c r="CF73" s="27">
        <f>CNPop!D$48</f>
        <v>7.0000000000000001E-3</v>
      </c>
      <c r="CG73" s="27">
        <f>CNPop!E$48</f>
        <v>7.0000000000000001E-3</v>
      </c>
      <c r="CH73" s="27">
        <f>CNPop!F$48</f>
        <v>8.0000000000000002E-3</v>
      </c>
      <c r="CI73" s="27">
        <f>CNPop!G$48</f>
        <v>8.9999999999999993E-3</v>
      </c>
      <c r="CJ73" s="27">
        <f>CNPop!H$48</f>
        <v>0.01</v>
      </c>
      <c r="CK73" s="27">
        <f>CNPop!I$48</f>
        <v>1.0999999999999999E-2</v>
      </c>
      <c r="CL73" s="27">
        <f>CNPop!J$48</f>
        <v>1.2E-2</v>
      </c>
      <c r="CM73" s="27">
        <f>CNPop!K$48</f>
        <v>1.4E-2</v>
      </c>
      <c r="CN73" s="27">
        <f>CNPop!L$48</f>
        <v>1.6E-2</v>
      </c>
      <c r="CO73" s="27">
        <f>CNPop!M$48</f>
        <v>1.7000000000000001E-2</v>
      </c>
      <c r="CP73" s="27">
        <f>CNPop!N$48</f>
        <v>1.9E-2</v>
      </c>
      <c r="CQ73" s="27">
        <f>CNPop!O$48</f>
        <v>2.1000000000000001E-2</v>
      </c>
      <c r="CR73" s="27">
        <f>CNPop!P$48</f>
        <v>2.3E-2</v>
      </c>
      <c r="CS73" s="27">
        <f>CNPop!Q$48</f>
        <v>2.5999999999999999E-2</v>
      </c>
      <c r="CT73" s="27">
        <f>CNPop!R$48</f>
        <v>2.8000000000000001E-2</v>
      </c>
      <c r="CU73" s="27">
        <f>CNPop!S$48</f>
        <v>0.03</v>
      </c>
      <c r="CV73" s="27">
        <f>CNPop!T$48</f>
        <v>3.3000000000000002E-2</v>
      </c>
      <c r="CW73" s="27">
        <f>CNPop!U$48</f>
        <v>3.5999999999999997E-2</v>
      </c>
      <c r="CX73" s="27">
        <f>CNPop!V$48</f>
        <v>3.9E-2</v>
      </c>
      <c r="CY73" s="27">
        <f>CNPop!W$48</f>
        <v>4.2000000000000003E-2</v>
      </c>
      <c r="CZ73" s="27">
        <f>CNPop!X$48</f>
        <v>4.4999999999999998E-2</v>
      </c>
      <c r="DA73" s="27">
        <f>CNPop!Y$48</f>
        <v>4.9000000000000002E-2</v>
      </c>
      <c r="DB73" s="27">
        <f>CNPop!Z$48</f>
        <v>5.1999999999999998E-2</v>
      </c>
      <c r="DC73" s="27">
        <f>CNPop!AA$48</f>
        <v>5.6000000000000001E-2</v>
      </c>
      <c r="DD73" s="27">
        <f>CNPop!AB$48</f>
        <v>0.06</v>
      </c>
      <c r="DE73" s="27">
        <f>CNPop!AC$48</f>
        <v>6.3E-2</v>
      </c>
      <c r="DF73" s="27">
        <f>CNPop!AD$48</f>
        <v>6.8000000000000005E-2</v>
      </c>
      <c r="DG73" s="27">
        <f>CNPop!AE$48</f>
        <v>7.1999999999999995E-2</v>
      </c>
      <c r="DH73" s="27">
        <f>CNPop!AF$48</f>
        <v>7.5999999999999998E-2</v>
      </c>
      <c r="DI73" s="27">
        <f>CNPop!AG$48</f>
        <v>8.1000000000000003E-2</v>
      </c>
      <c r="DJ73" s="27">
        <f>CNPop!AH$48</f>
        <v>8.5000000000000006E-2</v>
      </c>
      <c r="DK73" s="27">
        <f>CNPop!AI$48</f>
        <v>0.09</v>
      </c>
      <c r="DL73" s="27">
        <f>CNPop!AJ$48</f>
        <v>9.5000000000000001E-2</v>
      </c>
      <c r="DM73" s="27">
        <f>CNPop!AK$48</f>
        <v>0.1</v>
      </c>
      <c r="DN73" s="27"/>
      <c r="DO73" s="27">
        <f t="shared" si="94"/>
        <v>4.0000000596046451E-3</v>
      </c>
      <c r="DP73" s="27">
        <f t="shared" si="95"/>
        <v>4.0000000596046451E-3</v>
      </c>
      <c r="DQ73" s="27">
        <f t="shared" si="96"/>
        <v>4.0000000596046451E-3</v>
      </c>
      <c r="DR73" s="27">
        <f t="shared" si="97"/>
        <v>4.0000000596046451E-3</v>
      </c>
      <c r="DS73" s="27">
        <f t="shared" si="98"/>
        <v>4.0000000596046451E-3</v>
      </c>
      <c r="DT73" s="27">
        <f t="shared" si="99"/>
        <v>4.0000000596046451E-3</v>
      </c>
      <c r="DU73" s="27">
        <f t="shared" si="100"/>
        <v>4.0000000596046451E-3</v>
      </c>
      <c r="DV73" s="27">
        <f t="shared" si="101"/>
        <v>4.0000000596046451E-3</v>
      </c>
      <c r="DW73" s="27">
        <f t="shared" si="102"/>
        <v>4.0000000596046451E-3</v>
      </c>
      <c r="DX73" s="27">
        <f t="shared" si="103"/>
        <v>4.0000000596046451E-3</v>
      </c>
      <c r="DY73" s="27">
        <f t="shared" si="104"/>
        <v>4.0000000596046451E-3</v>
      </c>
      <c r="DZ73" s="27">
        <f t="shared" si="105"/>
        <v>4.0000000596046451E-3</v>
      </c>
      <c r="EA73" s="27">
        <f t="shared" si="106"/>
        <v>4.0000000596046451E-3</v>
      </c>
      <c r="EB73" s="27">
        <f t="shared" si="107"/>
        <v>4.0000000596046451E-3</v>
      </c>
      <c r="EC73" s="27">
        <f t="shared" si="108"/>
        <v>4.0000000596046451E-3</v>
      </c>
      <c r="ED73" s="27">
        <f t="shared" si="109"/>
        <v>4.0000000596046451E-3</v>
      </c>
      <c r="EE73" s="27">
        <f t="shared" si="110"/>
        <v>4.0000000596046451E-3</v>
      </c>
      <c r="EF73" s="27">
        <f t="shared" si="111"/>
        <v>4.0000000596046451E-3</v>
      </c>
      <c r="EG73" s="27">
        <f t="shared" si="112"/>
        <v>4.0000000596046451E-3</v>
      </c>
      <c r="EH73" s="27">
        <f t="shared" si="113"/>
        <v>4.0000000596046451E-3</v>
      </c>
      <c r="EI73" s="27">
        <f t="shared" si="114"/>
        <v>4.0000000596046451E-3</v>
      </c>
      <c r="EJ73" s="27">
        <f t="shared" si="115"/>
        <v>4.0000000596046451E-3</v>
      </c>
      <c r="EK73" s="27" t="str">
        <f t="shared" si="116"/>
        <v>.</v>
      </c>
      <c r="EL73" s="27" t="str">
        <f t="shared" si="117"/>
        <v>.</v>
      </c>
      <c r="EM73" s="27" t="str">
        <f t="shared" si="118"/>
        <v>.</v>
      </c>
      <c r="EN73" s="27" t="str">
        <f t="shared" si="119"/>
        <v>.</v>
      </c>
      <c r="EO73" s="27" t="str">
        <f t="shared" si="120"/>
        <v>.</v>
      </c>
      <c r="EP73" s="27" t="str">
        <f t="shared" si="129"/>
        <v>.</v>
      </c>
      <c r="EQ73" s="27" t="str">
        <f t="shared" si="130"/>
        <v>.</v>
      </c>
      <c r="ER73" s="27" t="str">
        <f t="shared" si="93"/>
        <v>.</v>
      </c>
      <c r="ES73" s="27" t="str">
        <f t="shared" si="93"/>
        <v>.</v>
      </c>
      <c r="ET73" s="27" t="str">
        <f t="shared" si="93"/>
        <v>.</v>
      </c>
      <c r="EU73" s="27"/>
      <c r="EV73" s="27"/>
      <c r="EW73" s="27"/>
      <c r="EX73" s="27"/>
      <c r="EY73" s="27"/>
      <c r="EZ73" s="27" t="str">
        <f>IFERROR(VLOOKUP(CONCATENATE($C73,".SL.TLF.TERT.ZS"),AREA_WB_6ATTRS,Seq!B$1,FALSE)/100,".")</f>
        <v>.</v>
      </c>
      <c r="FA73" s="27" t="str">
        <f>IFERROR(VLOOKUP(CONCATENATE($C73,".SL.TLF.TERT.ZS"),AREA_WB_6ATTRS,Seq!C$1,FALSE)/100,".")</f>
        <v>.</v>
      </c>
      <c r="FB73" s="27" t="str">
        <f>IFERROR(VLOOKUP(CONCATENATE($C73,".SL.TLF.TERT.ZS"),AREA_WB_6ATTRS,Seq!D$1,FALSE)/100,".")</f>
        <v>.</v>
      </c>
      <c r="FC73" s="27" t="str">
        <f>IFERROR(VLOOKUP(CONCATENATE($C73,".SL.TLF.TERT.ZS"),AREA_WB_6ATTRS,Seq!E$1,FALSE)/100,".")</f>
        <v>.</v>
      </c>
      <c r="FD73" s="27" t="str">
        <f>IFERROR(VLOOKUP(CONCATENATE($C73,".SL.TLF.TERT.ZS"),AREA_WB_6ATTRS,Seq!F$1,FALSE)/100,".")</f>
        <v>.</v>
      </c>
      <c r="FE73" s="27" t="str">
        <f>IFERROR(VLOOKUP(CONCATENATE($C73,".SL.TLF.TERT.ZS"),AREA_WB_6ATTRS,Seq!G$1,FALSE)/100,".")</f>
        <v>.</v>
      </c>
      <c r="FF73" s="27" t="str">
        <f>IFERROR(VLOOKUP(CONCATENATE($C73,".SL.TLF.TERT.ZS"),AREA_WB_6ATTRS,Seq!H$1,FALSE)/100,".")</f>
        <v>.</v>
      </c>
      <c r="FG73" s="27" t="str">
        <f>IFERROR(VLOOKUP(CONCATENATE($C73,".SL.TLF.TERT.ZS"),AREA_WB_6ATTRS,Seq!I$1,FALSE)/100,".")</f>
        <v>.</v>
      </c>
      <c r="FH73" s="27" t="str">
        <f>IFERROR(VLOOKUP(CONCATENATE($C73,".SL.TLF.TERT.ZS"),AREA_WB_6ATTRS,Seq!J$1,FALSE)/100,".")</f>
        <v>.</v>
      </c>
      <c r="FI73" s="27" t="str">
        <f>IFERROR(VLOOKUP(CONCATENATE($C73,".SL.TLF.TERT.ZS"),AREA_WB_6ATTRS,Seq!K$1,FALSE)/100,".")</f>
        <v>.</v>
      </c>
      <c r="FJ73" s="27" t="str">
        <f>IFERROR(VLOOKUP(CONCATENATE($C73,".SL.TLF.TERT.ZS"),AREA_WB_6ATTRS,Seq!L$1,FALSE)/100,".")</f>
        <v>.</v>
      </c>
      <c r="FK73" s="27" t="str">
        <f>IFERROR(VLOOKUP(CONCATENATE($C73,".SL.TLF.TERT.ZS"),AREA_WB_6ATTRS,Seq!M$1,FALSE)/100,".")</f>
        <v>.</v>
      </c>
      <c r="FL73" s="27" t="str">
        <f>IFERROR(VLOOKUP(CONCATENATE($C73,".SL.TLF.TERT.ZS"),AREA_WB_6ATTRS,Seq!N$1,FALSE)/100,".")</f>
        <v>.</v>
      </c>
      <c r="FM73" s="27" t="str">
        <f>IFERROR(VLOOKUP(CONCATENATE($C73,".SL.TLF.TERT.ZS"),AREA_WB_6ATTRS,Seq!O$1,FALSE)/100,".")</f>
        <v>.</v>
      </c>
      <c r="FN73" s="27" t="str">
        <f>IFERROR(VLOOKUP(CONCATENATE($C73,".SL.TLF.TERT.ZS"),AREA_WB_6ATTRS,Seq!P$1,FALSE)/100,".")</f>
        <v>.</v>
      </c>
      <c r="FO73" s="27" t="str">
        <f>IFERROR(VLOOKUP(CONCATENATE($C73,".SL.TLF.TERT.ZS"),AREA_WB_6ATTRS,Seq!Q$1,FALSE)/100,".")</f>
        <v>.</v>
      </c>
      <c r="FP73" s="27" t="str">
        <f>IFERROR(VLOOKUP(CONCATENATE($C73,".SL.TLF.TERT.ZS"),AREA_WB_6ATTRS,Seq!R$1,FALSE)/100,".")</f>
        <v>.</v>
      </c>
      <c r="FQ73" s="27" t="str">
        <f>IFERROR(VLOOKUP(CONCATENATE($C73,".SL.TLF.TERT.ZS"),AREA_WB_6ATTRS,Seq!S$1,FALSE)/100,".")</f>
        <v>.</v>
      </c>
      <c r="FR73" s="27" t="str">
        <f>IFERROR(VLOOKUP(CONCATENATE($C73,".SL.TLF.TERT.ZS"),AREA_WB_6ATTRS,Seq!T$1,FALSE)/100,".")</f>
        <v>.</v>
      </c>
      <c r="FS73" s="27" t="str">
        <f>IFERROR(VLOOKUP(CONCATENATE($C73,".SL.TLF.TERT.ZS"),AREA_WB_6ATTRS,Seq!U$1,FALSE)/100,".")</f>
        <v>.</v>
      </c>
      <c r="FT73" s="27" t="str">
        <f>IFERROR(VLOOKUP(CONCATENATE($C73,".SL.TLF.TERT.ZS"),AREA_WB_6ATTRS,Seq!V$1,FALSE)/100,".")</f>
        <v>.</v>
      </c>
      <c r="FU73" s="27">
        <f>IFERROR(VLOOKUP(CONCATENATE($C73,".SL.TLF.TERT.ZS"),AREA_WB_6ATTRS,Seq!W$1,FALSE)/100,".")</f>
        <v>4.0000000596046451E-3</v>
      </c>
      <c r="FV73" s="27" t="str">
        <f>IFERROR(VLOOKUP(CONCATENATE($C73,".SL.TLF.TERT.ZS"),AREA_WB_6ATTRS,Seq!X$1,FALSE)/100,".")</f>
        <v>.</v>
      </c>
      <c r="FW73" s="27" t="str">
        <f>IFERROR(VLOOKUP(CONCATENATE($C73,".SL.TLF.TERT.ZS"),AREA_WB_6ATTRS,Seq!Y$1,FALSE)/100,".")</f>
        <v>.</v>
      </c>
      <c r="FX73" s="27" t="str">
        <f>IFERROR(VLOOKUP(CONCATENATE($C73,".SL.TLF.TERT.ZS"),AREA_WB_6ATTRS,Seq!Z$1,FALSE)/100,".")</f>
        <v>.</v>
      </c>
      <c r="FY73" s="27" t="str">
        <f>IFERROR(VLOOKUP(CONCATENATE($C73,".SL.TLF.TERT.ZS"),AREA_WB_6ATTRS,Seq!AA$1,FALSE)/100,".")</f>
        <v>.</v>
      </c>
      <c r="FZ73" s="27" t="str">
        <f>IFERROR(VLOOKUP(CONCATENATE($C73,".SL.TLF.TERT.ZS"),AREA_WB_6ATTRS,Seq!AB$1,FALSE)/100,".")</f>
        <v>.</v>
      </c>
      <c r="GA73" s="27" t="str">
        <f>IFERROR(VLOOKUP(CONCATENATE($C73,".SL.TLF.TERT.ZS"),AREA_WB_6ATTRS,Seq!AC$1,FALSE)/100,".")</f>
        <v>.</v>
      </c>
      <c r="GB73" s="27" t="str">
        <f>IFERROR(VLOOKUP(CONCATENATE($C73,".SL.TLF.TERT.ZS"),AREA_WB_6ATTRS,Seq!AD$1,FALSE)/100,".")</f>
        <v>.</v>
      </c>
      <c r="GC73" s="27" t="str">
        <f>IFERROR(VLOOKUP(CONCATENATE($C73,".SL.TLF.TERT.ZS"),AREA_WB_6ATTRS,Seq!AE$1,FALSE)/100,".")</f>
        <v>.</v>
      </c>
      <c r="GD73" s="27" t="str">
        <f>IFERROR(VLOOKUP(CONCATENATE($C73,".SL.TLF.TERT.ZS"),AREA_WB_6ATTRS,Seq!AF$1,FALSE)/100,".")</f>
        <v>.</v>
      </c>
      <c r="GE73" s="27" t="str">
        <f>IFERROR(VLOOKUP(CONCATENATE($C73,".SL.TLF.TERT.ZS"),AREA_WB_6ATTRS,Seq!AG$1,FALSE)/100,".")</f>
        <v>.</v>
      </c>
      <c r="GF73" s="27" t="str">
        <f>IFERROR(VLOOKUP(CONCATENATE($C73,".SL.TLF.TERT.ZS"),AREA_WB_6ATTRS,Seq!AH$1,FALSE)/100,".")</f>
        <v>.</v>
      </c>
      <c r="GG73" s="27" t="str">
        <f>IFERROR(VLOOKUP(CONCATENATE($C73,".SL.TLF.TERT.ZS"),AREA_WB_6ATTRS,Seq!AI$1,FALSE)/100,".")</f>
        <v>.</v>
      </c>
      <c r="GH73" s="27" t="str">
        <f>IFERROR(VLOOKUP(CONCATENATE($C73,".SL.TLF.TERT.ZS"),AREA_WB_6ATTRS,Seq!AJ$1,FALSE)/100,".")</f>
        <v>.</v>
      </c>
      <c r="GI73" s="27" t="str">
        <f>IFERROR(VLOOKUP(CONCATENATE($C73,".SL.TLF.TERT.ZS"),AREA_WB_6ATTRS,Seq!AK$1,FALSE)/100,".")</f>
        <v>.</v>
      </c>
      <c r="GJ73" s="27" t="str">
        <f>IFERROR(VLOOKUP(CONCATENATE($C73,".SL.TLF.TERT.ZS"),AREA_WB_6ATTRS,Seq!AL$1,FALSE)/100,".")</f>
        <v>.</v>
      </c>
      <c r="GK73" s="27"/>
      <c r="GL73" s="27"/>
      <c r="GM73" s="27" t="str">
        <f t="shared" si="121"/>
        <v>.</v>
      </c>
      <c r="GN73" s="27" t="str">
        <f t="shared" si="122"/>
        <v>.</v>
      </c>
      <c r="GO73" s="27" t="str">
        <f t="shared" si="131"/>
        <v>.</v>
      </c>
      <c r="GP73" s="27"/>
      <c r="GQ73" s="9" t="str">
        <f>IF(VLOOKUP($B73,EM_80!$B$1:$C$201,2,FALSE)&gt;0,VLOOKUP($B73,EM_80!$B$1:$C$201,2,FALSE),".")</f>
        <v>.</v>
      </c>
      <c r="GR73" s="9" t="str">
        <f t="shared" si="123"/>
        <v>.</v>
      </c>
      <c r="GS73" s="9" t="str">
        <f t="shared" si="124"/>
        <v>.</v>
      </c>
      <c r="GU73">
        <f t="shared" si="125"/>
        <v>5922179</v>
      </c>
      <c r="GV73">
        <f t="shared" si="126"/>
        <v>7903944</v>
      </c>
      <c r="GW73">
        <f t="shared" si="127"/>
        <v>11031046</v>
      </c>
      <c r="GX73">
        <f t="shared" si="128"/>
        <v>15511953</v>
      </c>
      <c r="GZ73" s="9" t="str">
        <f>IF(ISNA(VLOOKUP($B73,Area_EM_90,Seq!C$1,FALSE)),".",VLOOKUP($B73,Area_EM_90,Seq!C$1,FALSE))</f>
        <v>.</v>
      </c>
      <c r="HA73" s="9" t="str">
        <f>IF(ISNA(VLOOKUP($B73,Area_EM_90,Seq!D$1,FALSE)),".",VLOOKUP($B73,Area_EM_90,Seq!D$1,FALSE))</f>
        <v>.</v>
      </c>
      <c r="HB73" s="9" t="str">
        <f>IF(ISNA(VLOOKUP($B73,Area_EM_90,Seq!E$1,FALSE)),".",VLOOKUP($B73,Area_EM_90,Seq!E$1,FALSE))</f>
        <v>.</v>
      </c>
      <c r="HC73" s="9" t="str">
        <f>IF(ISNA(VLOOKUP($B73,Area_EM_90,Seq!F$1,FALSE)),".",VLOOKUP($B73,Area_EM_90,Seq!F$1,FALSE))</f>
        <v>.</v>
      </c>
      <c r="HD73" s="9" t="str">
        <f>IF(ISNA(VLOOKUP($B73,Area_EM_90,Seq!G$1,FALSE)),".",VLOOKUP($B73,Area_EM_90,Seq!G$1,FALSE))</f>
        <v>.</v>
      </c>
      <c r="HE73" s="9" t="str">
        <f>IF(ISNA(VLOOKUP($B73,Area_EM_90,Seq!H$1,FALSE)),".",VLOOKUP($B73,Area_EM_90,Seq!H$1,FALSE))</f>
        <v>.</v>
      </c>
      <c r="HF73" s="9" t="str">
        <f>IF(ISNA(VLOOKUP($B73,Area_EM_90,Seq!I$1,FALSE)),".",VLOOKUP($B73,Area_EM_90,Seq!I$1,FALSE))</f>
        <v>.</v>
      </c>
      <c r="HG73" s="9" t="str">
        <f>IF(ISNA(VLOOKUP($B73,Area_EM_90,Seq!J$1,FALSE)),".",VLOOKUP($B73,Area_EM_90,Seq!J$1,FALSE))</f>
        <v>.</v>
      </c>
      <c r="HH73" s="9" t="str">
        <f>IF(ISNA(VLOOKUP($B73,Area_EM_00,Seq!C$1,FALSE)),".",VLOOKUP($B73,Area_EM_00,Seq!C$1,FALSE))</f>
        <v>.</v>
      </c>
      <c r="HI73" s="9" t="str">
        <f>IF(ISNA(VLOOKUP($B73,Area_EM_00,Seq!D$1,FALSE)),".",VLOOKUP($B73,Area_EM_00,Seq!D$1,FALSE))</f>
        <v>.</v>
      </c>
      <c r="HJ73" s="9" t="str">
        <f>IF(ISNA(VLOOKUP($B73,Area_EM_00,Seq!E$1,FALSE)),".",VLOOKUP($B73,Area_EM_00,Seq!E$1,FALSE))</f>
        <v>.</v>
      </c>
      <c r="HK73" s="9" t="str">
        <f>IF(ISNA(VLOOKUP($B73,Area_EM_00,Seq!F$1,FALSE)),".",VLOOKUP($B73,Area_EM_00,Seq!F$1,FALSE))</f>
        <v>.</v>
      </c>
      <c r="HL73" s="9" t="str">
        <f>IF(ISNA(VLOOKUP($B73,Area_EM_00,Seq!G$1,FALSE)),".",VLOOKUP($B73,Area_EM_00,Seq!G$1,FALSE))</f>
        <v>.</v>
      </c>
      <c r="HM73" s="9" t="str">
        <f>IF(ISNA(VLOOKUP($B73,Area_EM_00,Seq!H$1,FALSE)),".",VLOOKUP($B73,Area_EM_00,Seq!H$1,FALSE))</f>
        <v>.</v>
      </c>
      <c r="HN73" s="9" t="str">
        <f>IF(ISNA(VLOOKUP($B73,Area_EM_00,Seq!I$1,FALSE)),".",VLOOKUP($B73,Area_EM_00,Seq!I$1,FALSE))</f>
        <v>.</v>
      </c>
      <c r="HO73" s="9" t="str">
        <f>IF(ISNA(VLOOKUP($B73,Area_EM_00,Seq!J$1,FALSE)),".",VLOOKUP($B73,Area_EM_00,Seq!J$1,FALSE))</f>
        <v>.</v>
      </c>
      <c r="HQ73" s="27"/>
      <c r="HR73" s="9">
        <f>IFERROR(VLOOKUP($B73,AREA_EM3_60_00,Seq!E$1,FALSE),".")</f>
        <v>212</v>
      </c>
      <c r="HS73" s="9">
        <f>IFERROR(VLOOKUP($B73,AREA_EM3_60_00,Seq!F$1,FALSE),".")</f>
        <v>160</v>
      </c>
      <c r="HT73" s="9">
        <f>IFERROR(VLOOKUP($B73,AREA_EM3_60_00,Seq!G$1,FALSE),".")</f>
        <v>51</v>
      </c>
      <c r="HU73" s="9">
        <f>IFERROR(VLOOKUP($B73,AREA_EM3_10,Seq!B$1,FALSE),".")</f>
        <v>0</v>
      </c>
      <c r="HV73" s="9">
        <f t="shared" si="132"/>
        <v>5922179</v>
      </c>
      <c r="HW73" s="9">
        <f t="shared" si="133"/>
        <v>7903944</v>
      </c>
      <c r="HX73" s="9">
        <f t="shared" si="134"/>
        <v>11031046</v>
      </c>
      <c r="HY73" s="9">
        <f t="shared" si="135"/>
        <v>15511953</v>
      </c>
    </row>
    <row r="74" spans="1:233">
      <c r="A74" s="25" t="s">
        <v>2436</v>
      </c>
      <c r="B74" s="26" t="str">
        <f t="shared" si="92"/>
        <v>Nigeria</v>
      </c>
      <c r="C74" s="166" t="s">
        <v>1594</v>
      </c>
      <c r="D74" s="27">
        <f>VLOOKUP("CHN.NY.GDP.MKTP.KD",AREA_WB_6ATTRS,Seq!B$1,FALSE)/10000</f>
        <v>18294112.043860689</v>
      </c>
      <c r="E74" s="27">
        <f>VLOOKUP("CHN.NY.GDP.MKTP.KD",AREA_WB_6ATTRS,Seq!C$1,FALSE)/10000</f>
        <v>19245405.87014145</v>
      </c>
      <c r="F74" s="27">
        <f>VLOOKUP("CHN.NY.GDP.MKTP.KD",AREA_WB_6ATTRS,Seq!D$1,FALSE)/10000</f>
        <v>20996737.804324333</v>
      </c>
      <c r="G74" s="27">
        <f>VLOOKUP("CHN.NY.GDP.MKTP.KD",AREA_WB_6ATTRS,Seq!E$1,FALSE)/10000</f>
        <v>23285382.224995762</v>
      </c>
      <c r="H74" s="27">
        <f>VLOOKUP("CHN.NY.GDP.MKTP.KD",AREA_WB_6ATTRS,Seq!F$1,FALSE)/10000</f>
        <v>26824760.323195074</v>
      </c>
      <c r="I74" s="27">
        <f>VLOOKUP("CHN.NY.GDP.MKTP.KD",AREA_WB_6ATTRS,Seq!G$1,FALSE)/10000</f>
        <v>30446102.966826372</v>
      </c>
      <c r="J74" s="27">
        <f>VLOOKUP("CHN.NY.GDP.MKTP.KD",AREA_WB_6ATTRS,Seq!H$1,FALSE)/10000</f>
        <v>33125360.027907111</v>
      </c>
      <c r="K74" s="27">
        <f>VLOOKUP("CHN.NY.GDP.MKTP.KD",AREA_WB_6ATTRS,Seq!I$1,FALSE)/10000</f>
        <v>36967901.791144341</v>
      </c>
      <c r="L74" s="27">
        <f>VLOOKUP("CHN.NY.GDP.MKTP.KD",AREA_WB_6ATTRS,Seq!J$1,FALSE)/10000</f>
        <v>41145274.693543643</v>
      </c>
      <c r="M74" s="27">
        <f>VLOOKUP("CHN.NY.GDP.MKTP.KD",AREA_WB_6ATTRS,Seq!K$1,FALSE)/10000</f>
        <v>42832230.955979005</v>
      </c>
      <c r="N74" s="27">
        <f>VLOOKUP("CHN.NY.GDP.MKTP.KD",AREA_WB_6ATTRS,Seq!L$1,FALSE)/10000</f>
        <v>44459855.73230619</v>
      </c>
      <c r="O74" s="27">
        <f>VLOOKUP("CHN.NY.GDP.MKTP.KD",AREA_WB_6ATTRS,Seq!M$1,FALSE)/10000</f>
        <v>48550162.459678344</v>
      </c>
      <c r="P74" s="27">
        <f>VLOOKUP("CHN.NY.GDP.MKTP.KD",AREA_WB_6ATTRS,Seq!N$1,FALSE)/10000</f>
        <v>55444285.528952621</v>
      </c>
      <c r="Q74" s="27">
        <f>VLOOKUP("CHN.NY.GDP.MKTP.KD",AREA_WB_6ATTRS,Seq!O$1,FALSE)/10000</f>
        <v>63206485.503006078</v>
      </c>
      <c r="R74" s="27">
        <f>VLOOKUP("CHN.NY.GDP.MKTP.KD",AREA_WB_6ATTRS,Seq!P$1,FALSE)/10000</f>
        <v>71486535.103899792</v>
      </c>
      <c r="S74" s="27">
        <f>VLOOKUP("CHN.NY.GDP.MKTP.KD",AREA_WB_6ATTRS,Seq!Q$1,FALSE)/10000</f>
        <v>79278567.430224851</v>
      </c>
      <c r="T74" s="27">
        <f>VLOOKUP("CHN.NY.GDP.MKTP.KD",AREA_WB_6ATTRS,Seq!R$1,FALSE)/10000</f>
        <v>87206424.173247412</v>
      </c>
      <c r="U74" s="27">
        <f>VLOOKUP("CHN.NY.GDP.MKTP.KD",AREA_WB_6ATTRS,Seq!S$1,FALSE)/10000</f>
        <v>95316621.621359423</v>
      </c>
      <c r="V74" s="27">
        <f>VLOOKUP("CHN.NY.GDP.MKTP.KD",AREA_WB_6ATTRS,Seq!T$1,FALSE)/10000</f>
        <v>102751318.10782552</v>
      </c>
      <c r="W74" s="27">
        <f>VLOOKUP("CHN.NY.GDP.MKTP.KD",AREA_WB_6ATTRS,Seq!U$1,FALSE)/10000</f>
        <v>110560418.28402025</v>
      </c>
      <c r="X74" s="27">
        <f>VLOOKUP("CHN.NY.GDP.MKTP.KD",AREA_WB_6ATTRS,Seq!V$1,FALSE)/10000</f>
        <v>119847493.41987793</v>
      </c>
      <c r="Y74" s="27">
        <f>VLOOKUP("CHN.NY.GDP.MKTP.KD",AREA_WB_6ATTRS,Seq!W$1,FALSE)/10000</f>
        <v>129794835.37372778</v>
      </c>
      <c r="Z74" s="27">
        <f>VLOOKUP("CHN.NY.GDP.MKTP.KD",AREA_WB_6ATTRS,Seq!X$1,FALSE)/10000</f>
        <v>141606165.392737</v>
      </c>
      <c r="AA74" s="27">
        <f>VLOOKUP("CHN.NY.GDP.MKTP.KD",AREA_WB_6ATTRS,Seq!Y$1,FALSE)/10000</f>
        <v>155766781.9320105</v>
      </c>
      <c r="AB74" s="27">
        <f>VLOOKUP("CHN.NY.GDP.MKTP.KD",AREA_WB_6ATTRS,Seq!Z$1,FALSE)/10000</f>
        <v>171499226.90714428</v>
      </c>
      <c r="AC74" s="27">
        <f>VLOOKUP("CHN.NY.GDP.MKTP.KD",AREA_WB_6ATTRS,Seq!AA$1,FALSE)/10000</f>
        <v>190878639.54765138</v>
      </c>
      <c r="AD74" s="27">
        <f>VLOOKUP("CHN.NY.GDP.MKTP.KD",AREA_WB_6ATTRS,Seq!AB$1,FALSE)/10000</f>
        <v>215120226.77020231</v>
      </c>
      <c r="AE74" s="27">
        <f>VLOOKUP("CHN.NY.GDP.MKTP.KD",AREA_WB_6ATTRS,Seq!AC$1,FALSE)/10000</f>
        <v>245667298.97157177</v>
      </c>
      <c r="AF74" s="27">
        <f>VLOOKUP("CHN.NY.GDP.MKTP.KD",AREA_WB_6ATTRS,Seq!AD$1,FALSE)/10000</f>
        <v>269251359.67284226</v>
      </c>
      <c r="AG74" s="27">
        <f>VLOOKUP("CHN.NY.GDP.MKTP.KD",AREA_WB_6ATTRS,Seq!AE$1,FALSE)/10000</f>
        <v>294022484.76274431</v>
      </c>
      <c r="AH74" s="27">
        <f>VLOOKUP("CHN.NY.GDP.MKTP.KD",AREA_WB_6ATTRS,Seq!AF$1,FALSE)/10000</f>
        <v>324600823.17806971</v>
      </c>
      <c r="AI74" s="27">
        <f>VLOOKUP("CHN.NY.GDP.MKTP.KD",AREA_WB_6ATTRS,Seq!AG$1,FALSE)/10000</f>
        <v>354139498.08727396</v>
      </c>
      <c r="AJ74" s="27"/>
      <c r="AK74" s="27"/>
      <c r="AL74" s="27"/>
      <c r="AM74" s="27"/>
      <c r="AN74" s="27"/>
      <c r="AO74" s="27"/>
      <c r="AP74" s="27">
        <f>IFERROR(VLOOKUP(CONCATENATE($C74, ".NY.GDP.MKTP.KD"),AREA_WB_6ATTRS,Seq!B$1,FALSE)/10000,".")</f>
        <v>3145173.8766993531</v>
      </c>
      <c r="AQ74" s="27">
        <f>IFERROR(VLOOKUP(CONCATENATE($C74, ".NY.GDP.MKTP.KD"),AREA_WB_6ATTRS,Seq!C$1,FALSE)/10000,".")</f>
        <v>2732279.2091263188</v>
      </c>
      <c r="AR74" s="27">
        <f>IFERROR(VLOOKUP(CONCATENATE($C74, ".NY.GDP.MKTP.KD"),AREA_WB_6ATTRS,Seq!D$1,FALSE)/10000,".")</f>
        <v>2725866.6776868301</v>
      </c>
      <c r="AS74" s="27">
        <f>IFERROR(VLOOKUP(CONCATENATE($C74, ".NY.GDP.MKTP.KD"),AREA_WB_6ATTRS,Seq!E$1,FALSE)/10000,".")</f>
        <v>2581546.0905908886</v>
      </c>
      <c r="AT74" s="27">
        <f>IFERROR(VLOOKUP(CONCATENATE($C74, ".NY.GDP.MKTP.KD"),AREA_WB_6ATTRS,Seq!F$1,FALSE)/10000,".")</f>
        <v>2457158.4325478156</v>
      </c>
      <c r="AU74" s="27">
        <f>IFERROR(VLOOKUP(CONCATENATE($C74, ".NY.GDP.MKTP.KD"),AREA_WB_6ATTRS,Seq!G$1,FALSE)/10000,".")</f>
        <v>2695619.6167403325</v>
      </c>
      <c r="AV74" s="27">
        <f>IFERROR(VLOOKUP(CONCATENATE($C74, ".NY.GDP.MKTP.KD"),AREA_WB_6ATTRS,Seq!H$1,FALSE)/10000,".")</f>
        <v>2763376.1236370862</v>
      </c>
      <c r="AW74" s="27">
        <f>IFERROR(VLOOKUP(CONCATENATE($C74, ".NY.GDP.MKTP.KD"),AREA_WB_6ATTRS,Seq!I$1,FALSE)/10000,".")</f>
        <v>2744022.6401962251</v>
      </c>
      <c r="AX74" s="27">
        <f>IFERROR(VLOOKUP(CONCATENATE($C74, ".NY.GDP.MKTP.KD"),AREA_WB_6ATTRS,Seq!J$1,FALSE)/10000,".")</f>
        <v>3015666.7431027191</v>
      </c>
      <c r="AY74" s="27">
        <f>IFERROR(VLOOKUP(CONCATENATE($C74, ".NY.GDP.MKTP.KD"),AREA_WB_6ATTRS,Seq!K$1,FALSE)/10000,".")</f>
        <v>3232804.3287735619</v>
      </c>
      <c r="AZ74" s="27">
        <f>IFERROR(VLOOKUP(CONCATENATE($C74, ".NY.GDP.MKTP.KD"),AREA_WB_6ATTRS,Seq!L$1,FALSE)/10000,".")</f>
        <v>3497765.4922883036</v>
      </c>
      <c r="BA74" s="27">
        <f>IFERROR(VLOOKUP(CONCATENATE($C74, ".NY.GDP.MKTP.KD"),AREA_WB_6ATTRS,Seq!M$1,FALSE)/10000,".")</f>
        <v>3664105.0126403151</v>
      </c>
      <c r="BB74" s="27">
        <f>IFERROR(VLOOKUP(CONCATENATE($C74, ".NY.GDP.MKTP.KD"),AREA_WB_6ATTRS,Seq!N$1,FALSE)/10000,".")</f>
        <v>3771032.0429083961</v>
      </c>
      <c r="BC74" s="27">
        <f>IFERROR(VLOOKUP(CONCATENATE($C74, ".NY.GDP.MKTP.KD"),AREA_WB_6ATTRS,Seq!O$1,FALSE)/10000,".")</f>
        <v>3853975.2619647575</v>
      </c>
      <c r="BD74" s="27">
        <f>IFERROR(VLOOKUP(CONCATENATE($C74, ".NY.GDP.MKTP.KD"),AREA_WB_6ATTRS,Seq!P$1,FALSE)/10000,".")</f>
        <v>3857829.2372267181</v>
      </c>
      <c r="BE74" s="27">
        <f>IFERROR(VLOOKUP(CONCATENATE($C74, ".NY.GDP.MKTP.KD"),AREA_WB_6ATTRS,Seq!Q$1,FALSE)/10000,".")</f>
        <v>3954274.9681573873</v>
      </c>
      <c r="BF74" s="27">
        <f>IFERROR(VLOOKUP(CONCATENATE($C74, ".NY.GDP.MKTP.KD"),AREA_WB_6ATTRS,Seq!R$1,FALSE)/10000,".")</f>
        <v>4124308.7917881561</v>
      </c>
      <c r="BG74" s="27">
        <f>IFERROR(VLOOKUP(CONCATENATE($C74, ".NY.GDP.MKTP.KD"),AREA_WB_6ATTRS,Seq!S$1,FALSE)/10000,".")</f>
        <v>4235665.1291664364</v>
      </c>
      <c r="BH74" s="27">
        <f>IFERROR(VLOOKUP(CONCATENATE($C74, ".NY.GDP.MKTP.KD"),AREA_WB_6ATTRS,Seq!T$1,FALSE)/10000,".")</f>
        <v>4315271.8561731223</v>
      </c>
      <c r="BI74" s="27">
        <f>IFERROR(VLOOKUP(CONCATENATE($C74, ".NY.GDP.MKTP.KD"),AREA_WB_6ATTRS,Seq!U$1,FALSE)/10000,".")</f>
        <v>4362756.1283531431</v>
      </c>
      <c r="BJ74" s="27">
        <f>IFERROR(VLOOKUP(CONCATENATE($C74, ".NY.GDP.MKTP.KD"),AREA_WB_6ATTRS,Seq!V$1,FALSE)/10000,".")</f>
        <v>4598344.9592842106</v>
      </c>
      <c r="BK74" s="27">
        <f>IFERROR(VLOOKUP(CONCATENATE($C74, ".NY.GDP.MKTP.KD"),AREA_WB_6ATTRS,Seq!W$1,FALSE)/10000,".")</f>
        <v>4740893.6530220248</v>
      </c>
      <c r="BL74" s="27">
        <f>IFERROR(VLOOKUP(CONCATENATE($C74, ".NY.GDP.MKTP.KD"),AREA_WB_6ATTRS,Seq!X$1,FALSE)/10000,".")</f>
        <v>4814326.4348183889</v>
      </c>
      <c r="BM74" s="27">
        <f>IFERROR(VLOOKUP(CONCATENATE($C74, ".NY.GDP.MKTP.KD"),AREA_WB_6ATTRS,Seq!Y$1,FALSE)/10000,".")</f>
        <v>5310202.0576046845</v>
      </c>
      <c r="BN74" s="27">
        <f>IFERROR(VLOOKUP(CONCATENATE($C74, ".NY.GDP.MKTP.KD"),AREA_WB_6ATTRS,Seq!Z$1,FALSE)/10000,".")</f>
        <v>5873083.4757107766</v>
      </c>
      <c r="BO74" s="27">
        <f>IFERROR(VLOOKUP(CONCATENATE($C74, ".NY.GDP.MKTP.KD"),AREA_WB_6ATTRS,Seq!AA$1,FALSE)/10000,".")</f>
        <v>6190229.9833991639</v>
      </c>
      <c r="BP74" s="27">
        <f>IFERROR(VLOOKUP(CONCATENATE($C74, ".NY.GDP.MKTP.KD"),AREA_WB_6ATTRS,Seq!AB$1,FALSE)/10000,".")</f>
        <v>6574024.2423699079</v>
      </c>
      <c r="BQ74" s="27">
        <f>IFERROR(VLOOKUP(CONCATENATE($C74, ".NY.GDP.MKTP.KD"),AREA_WB_6ATTRS,Seq!AC$1,FALSE)/10000,".")</f>
        <v>6998037.5056998432</v>
      </c>
      <c r="BR74" s="27">
        <f>IFERROR(VLOOKUP(CONCATENATE($C74, ".NY.GDP.MKTP.KD"),AREA_WB_6ATTRS,Seq!AD$1,FALSE)/10000,".")</f>
        <v>7417919.7560418332</v>
      </c>
      <c r="BS74" s="27">
        <f>IFERROR(VLOOKUP(CONCATENATE($C74, ".NY.GDP.MKTP.KD"),AREA_WB_6ATTRS,Seq!AE$1,FALSE)/10000,".")</f>
        <v>7937174.1389647629</v>
      </c>
      <c r="BT74" s="27">
        <f>IFERROR(VLOOKUP(CONCATENATE($C74, ".NY.GDP.MKTP.KD"),AREA_WB_6ATTRS,Seq!AF$1,FALSE)/10000,".")</f>
        <v>8558174.4176464621</v>
      </c>
      <c r="BU74" s="27">
        <f>IFERROR(VLOOKUP(CONCATENATE($C74, ".NY.GDP.MKTP.KD"),AREA_WB_6ATTRS,Seq!AG$1,FALSE)/10000,".")</f>
        <v>9129302.4018316343</v>
      </c>
      <c r="BV74" s="27"/>
      <c r="BW74" s="27"/>
      <c r="BX74" s="27"/>
      <c r="BY74" s="27"/>
      <c r="BZ74" s="27"/>
      <c r="CA74" s="27"/>
      <c r="CB74" s="27"/>
      <c r="CC74" s="27">
        <f>CNPop!A$48</f>
        <v>5.0000000000000001E-3</v>
      </c>
      <c r="CD74" s="27">
        <f>CNPop!B$48</f>
        <v>6.0000000000000001E-3</v>
      </c>
      <c r="CE74" s="27">
        <f>CNPop!C$48</f>
        <v>6.0000000000000001E-3</v>
      </c>
      <c r="CF74" s="27">
        <f>CNPop!D$48</f>
        <v>7.0000000000000001E-3</v>
      </c>
      <c r="CG74" s="27">
        <f>CNPop!E$48</f>
        <v>7.0000000000000001E-3</v>
      </c>
      <c r="CH74" s="27">
        <f>CNPop!F$48</f>
        <v>8.0000000000000002E-3</v>
      </c>
      <c r="CI74" s="27">
        <f>CNPop!G$48</f>
        <v>8.9999999999999993E-3</v>
      </c>
      <c r="CJ74" s="27">
        <f>CNPop!H$48</f>
        <v>0.01</v>
      </c>
      <c r="CK74" s="27">
        <f>CNPop!I$48</f>
        <v>1.0999999999999999E-2</v>
      </c>
      <c r="CL74" s="27">
        <f>CNPop!J$48</f>
        <v>1.2E-2</v>
      </c>
      <c r="CM74" s="27">
        <f>CNPop!K$48</f>
        <v>1.4E-2</v>
      </c>
      <c r="CN74" s="27">
        <f>CNPop!L$48</f>
        <v>1.6E-2</v>
      </c>
      <c r="CO74" s="27">
        <f>CNPop!M$48</f>
        <v>1.7000000000000001E-2</v>
      </c>
      <c r="CP74" s="27">
        <f>CNPop!N$48</f>
        <v>1.9E-2</v>
      </c>
      <c r="CQ74" s="27">
        <f>CNPop!O$48</f>
        <v>2.1000000000000001E-2</v>
      </c>
      <c r="CR74" s="27">
        <f>CNPop!P$48</f>
        <v>2.3E-2</v>
      </c>
      <c r="CS74" s="27">
        <f>CNPop!Q$48</f>
        <v>2.5999999999999999E-2</v>
      </c>
      <c r="CT74" s="27">
        <f>CNPop!R$48</f>
        <v>2.8000000000000001E-2</v>
      </c>
      <c r="CU74" s="27">
        <f>CNPop!S$48</f>
        <v>0.03</v>
      </c>
      <c r="CV74" s="27">
        <f>CNPop!T$48</f>
        <v>3.3000000000000002E-2</v>
      </c>
      <c r="CW74" s="27">
        <f>CNPop!U$48</f>
        <v>3.5999999999999997E-2</v>
      </c>
      <c r="CX74" s="27">
        <f>CNPop!V$48</f>
        <v>3.9E-2</v>
      </c>
      <c r="CY74" s="27">
        <f>CNPop!W$48</f>
        <v>4.2000000000000003E-2</v>
      </c>
      <c r="CZ74" s="27">
        <f>CNPop!X$48</f>
        <v>4.4999999999999998E-2</v>
      </c>
      <c r="DA74" s="27">
        <f>CNPop!Y$48</f>
        <v>4.9000000000000002E-2</v>
      </c>
      <c r="DB74" s="27">
        <f>CNPop!Z$48</f>
        <v>5.1999999999999998E-2</v>
      </c>
      <c r="DC74" s="27">
        <f>CNPop!AA$48</f>
        <v>5.6000000000000001E-2</v>
      </c>
      <c r="DD74" s="27">
        <f>CNPop!AB$48</f>
        <v>0.06</v>
      </c>
      <c r="DE74" s="27">
        <f>CNPop!AC$48</f>
        <v>6.3E-2</v>
      </c>
      <c r="DF74" s="27">
        <f>CNPop!AD$48</f>
        <v>6.8000000000000005E-2</v>
      </c>
      <c r="DG74" s="27">
        <f>CNPop!AE$48</f>
        <v>7.1999999999999995E-2</v>
      </c>
      <c r="DH74" s="27">
        <f>CNPop!AF$48</f>
        <v>7.5999999999999998E-2</v>
      </c>
      <c r="DI74" s="27">
        <f>CNPop!AG$48</f>
        <v>8.1000000000000003E-2</v>
      </c>
      <c r="DJ74" s="27">
        <f>CNPop!AH$48</f>
        <v>8.5000000000000006E-2</v>
      </c>
      <c r="DK74" s="27">
        <f>CNPop!AI$48</f>
        <v>0.09</v>
      </c>
      <c r="DL74" s="27">
        <f>CNPop!AJ$48</f>
        <v>9.5000000000000001E-2</v>
      </c>
      <c r="DM74" s="27">
        <f>CNPop!AK$48</f>
        <v>0.1</v>
      </c>
      <c r="DN74" s="27"/>
      <c r="DO74" s="27">
        <f t="shared" si="94"/>
        <v>0.27299999237060546</v>
      </c>
      <c r="DP74" s="27">
        <f t="shared" si="95"/>
        <v>0.27299999237060546</v>
      </c>
      <c r="DQ74" s="27">
        <f t="shared" si="96"/>
        <v>0.27299999237060546</v>
      </c>
      <c r="DR74" s="27">
        <f t="shared" si="97"/>
        <v>0.27299999237060546</v>
      </c>
      <c r="DS74" s="27">
        <f t="shared" si="98"/>
        <v>0.27299999237060546</v>
      </c>
      <c r="DT74" s="27">
        <f t="shared" si="99"/>
        <v>0.27299999237060546</v>
      </c>
      <c r="DU74" s="27">
        <f t="shared" si="100"/>
        <v>0.27299999237060546</v>
      </c>
      <c r="DV74" s="27">
        <f t="shared" si="101"/>
        <v>0.27299999237060546</v>
      </c>
      <c r="DW74" s="27">
        <f t="shared" si="102"/>
        <v>0.27299999237060546</v>
      </c>
      <c r="DX74" s="27">
        <f t="shared" si="103"/>
        <v>0.27299999237060546</v>
      </c>
      <c r="DY74" s="27">
        <f t="shared" si="104"/>
        <v>0.27299999237060546</v>
      </c>
      <c r="DZ74" s="27">
        <f t="shared" si="105"/>
        <v>0.27299999237060546</v>
      </c>
      <c r="EA74" s="27">
        <f t="shared" si="106"/>
        <v>0.27299999237060546</v>
      </c>
      <c r="EB74" s="27">
        <f t="shared" si="107"/>
        <v>0.27299999237060546</v>
      </c>
      <c r="EC74" s="27">
        <f t="shared" si="108"/>
        <v>0.27299999237060546</v>
      </c>
      <c r="ED74" s="27">
        <f t="shared" si="109"/>
        <v>0.27299999237060546</v>
      </c>
      <c r="EE74" s="27" t="str">
        <f t="shared" si="110"/>
        <v>.</v>
      </c>
      <c r="EF74" s="27" t="str">
        <f t="shared" si="111"/>
        <v>.</v>
      </c>
      <c r="EG74" s="27" t="str">
        <f t="shared" si="112"/>
        <v>.</v>
      </c>
      <c r="EH74" s="27" t="str">
        <f t="shared" si="113"/>
        <v>.</v>
      </c>
      <c r="EI74" s="27" t="str">
        <f t="shared" si="114"/>
        <v>.</v>
      </c>
      <c r="EJ74" s="27" t="str">
        <f t="shared" si="115"/>
        <v>.</v>
      </c>
      <c r="EK74" s="27" t="str">
        <f t="shared" si="116"/>
        <v>.</v>
      </c>
      <c r="EL74" s="27" t="str">
        <f t="shared" si="117"/>
        <v>.</v>
      </c>
      <c r="EM74" s="27" t="str">
        <f t="shared" si="118"/>
        <v>.</v>
      </c>
      <c r="EN74" s="27" t="str">
        <f t="shared" si="119"/>
        <v>.</v>
      </c>
      <c r="EO74" s="27" t="str">
        <f t="shared" si="120"/>
        <v>.</v>
      </c>
      <c r="EP74" s="27" t="str">
        <f t="shared" si="129"/>
        <v>.</v>
      </c>
      <c r="EQ74" s="27" t="str">
        <f t="shared" si="130"/>
        <v>.</v>
      </c>
      <c r="ER74" s="27" t="str">
        <f t="shared" si="93"/>
        <v>.</v>
      </c>
      <c r="ES74" s="27" t="str">
        <f t="shared" si="93"/>
        <v>.</v>
      </c>
      <c r="ET74" s="27" t="str">
        <f t="shared" si="93"/>
        <v>.</v>
      </c>
      <c r="EU74" s="27"/>
      <c r="EV74" s="27"/>
      <c r="EW74" s="27"/>
      <c r="EX74" s="27"/>
      <c r="EY74" s="27"/>
      <c r="EZ74" s="27" t="str">
        <f>IFERROR(VLOOKUP(CONCATENATE($C74,".SL.TLF.TERT.ZS"),AREA_WB_6ATTRS,Seq!B$1,FALSE)/100,".")</f>
        <v>.</v>
      </c>
      <c r="FA74" s="27" t="str">
        <f>IFERROR(VLOOKUP(CONCATENATE($C74,".SL.TLF.TERT.ZS"),AREA_WB_6ATTRS,Seq!C$1,FALSE)/100,".")</f>
        <v>.</v>
      </c>
      <c r="FB74" s="27" t="str">
        <f>IFERROR(VLOOKUP(CONCATENATE($C74,".SL.TLF.TERT.ZS"),AREA_WB_6ATTRS,Seq!D$1,FALSE)/100,".")</f>
        <v>.</v>
      </c>
      <c r="FC74" s="27" t="str">
        <f>IFERROR(VLOOKUP(CONCATENATE($C74,".SL.TLF.TERT.ZS"),AREA_WB_6ATTRS,Seq!E$1,FALSE)/100,".")</f>
        <v>.</v>
      </c>
      <c r="FD74" s="27" t="str">
        <f>IFERROR(VLOOKUP(CONCATENATE($C74,".SL.TLF.TERT.ZS"),AREA_WB_6ATTRS,Seq!F$1,FALSE)/100,".")</f>
        <v>.</v>
      </c>
      <c r="FE74" s="27" t="str">
        <f>IFERROR(VLOOKUP(CONCATENATE($C74,".SL.TLF.TERT.ZS"),AREA_WB_6ATTRS,Seq!G$1,FALSE)/100,".")</f>
        <v>.</v>
      </c>
      <c r="FF74" s="27" t="str">
        <f>IFERROR(VLOOKUP(CONCATENATE($C74,".SL.TLF.TERT.ZS"),AREA_WB_6ATTRS,Seq!H$1,FALSE)/100,".")</f>
        <v>.</v>
      </c>
      <c r="FG74" s="27" t="str">
        <f>IFERROR(VLOOKUP(CONCATENATE($C74,".SL.TLF.TERT.ZS"),AREA_WB_6ATTRS,Seq!I$1,FALSE)/100,".")</f>
        <v>.</v>
      </c>
      <c r="FH74" s="27" t="str">
        <f>IFERROR(VLOOKUP(CONCATENATE($C74,".SL.TLF.TERT.ZS"),AREA_WB_6ATTRS,Seq!J$1,FALSE)/100,".")</f>
        <v>.</v>
      </c>
      <c r="FI74" s="27" t="str">
        <f>IFERROR(VLOOKUP(CONCATENATE($C74,".SL.TLF.TERT.ZS"),AREA_WB_6ATTRS,Seq!K$1,FALSE)/100,".")</f>
        <v>.</v>
      </c>
      <c r="FJ74" s="27" t="str">
        <f>IFERROR(VLOOKUP(CONCATENATE($C74,".SL.TLF.TERT.ZS"),AREA_WB_6ATTRS,Seq!L$1,FALSE)/100,".")</f>
        <v>.</v>
      </c>
      <c r="FK74" s="27" t="str">
        <f>IFERROR(VLOOKUP(CONCATENATE($C74,".SL.TLF.TERT.ZS"),AREA_WB_6ATTRS,Seq!M$1,FALSE)/100,".")</f>
        <v>.</v>
      </c>
      <c r="FL74" s="27" t="str">
        <f>IFERROR(VLOOKUP(CONCATENATE($C74,".SL.TLF.TERT.ZS"),AREA_WB_6ATTRS,Seq!N$1,FALSE)/100,".")</f>
        <v>.</v>
      </c>
      <c r="FM74" s="27" t="str">
        <f>IFERROR(VLOOKUP(CONCATENATE($C74,".SL.TLF.TERT.ZS"),AREA_WB_6ATTRS,Seq!O$1,FALSE)/100,".")</f>
        <v>.</v>
      </c>
      <c r="FN74" s="27" t="str">
        <f>IFERROR(VLOOKUP(CONCATENATE($C74,".SL.TLF.TERT.ZS"),AREA_WB_6ATTRS,Seq!P$1,FALSE)/100,".")</f>
        <v>.</v>
      </c>
      <c r="FO74" s="27">
        <f>IFERROR(VLOOKUP(CONCATENATE($C74,".SL.TLF.TERT.ZS"),AREA_WB_6ATTRS,Seq!Q$1,FALSE)/100,".")</f>
        <v>0.27299999237060546</v>
      </c>
      <c r="FP74" s="27" t="str">
        <f>IFERROR(VLOOKUP(CONCATENATE($C74,".SL.TLF.TERT.ZS"),AREA_WB_6ATTRS,Seq!R$1,FALSE)/100,".")</f>
        <v>.</v>
      </c>
      <c r="FQ74" s="27" t="str">
        <f>IFERROR(VLOOKUP(CONCATENATE($C74,".SL.TLF.TERT.ZS"),AREA_WB_6ATTRS,Seq!S$1,FALSE)/100,".")</f>
        <v>.</v>
      </c>
      <c r="FR74" s="27" t="str">
        <f>IFERROR(VLOOKUP(CONCATENATE($C74,".SL.TLF.TERT.ZS"),AREA_WB_6ATTRS,Seq!T$1,FALSE)/100,".")</f>
        <v>.</v>
      </c>
      <c r="FS74" s="27" t="str">
        <f>IFERROR(VLOOKUP(CONCATENATE($C74,".SL.TLF.TERT.ZS"),AREA_WB_6ATTRS,Seq!U$1,FALSE)/100,".")</f>
        <v>.</v>
      </c>
      <c r="FT74" s="27" t="str">
        <f>IFERROR(VLOOKUP(CONCATENATE($C74,".SL.TLF.TERT.ZS"),AREA_WB_6ATTRS,Seq!V$1,FALSE)/100,".")</f>
        <v>.</v>
      </c>
      <c r="FU74" s="27" t="str">
        <f>IFERROR(VLOOKUP(CONCATENATE($C74,".SL.TLF.TERT.ZS"),AREA_WB_6ATTRS,Seq!W$1,FALSE)/100,".")</f>
        <v>.</v>
      </c>
      <c r="FV74" s="27" t="str">
        <f>IFERROR(VLOOKUP(CONCATENATE($C74,".SL.TLF.TERT.ZS"),AREA_WB_6ATTRS,Seq!X$1,FALSE)/100,".")</f>
        <v>.</v>
      </c>
      <c r="FW74" s="27" t="str">
        <f>IFERROR(VLOOKUP(CONCATENATE($C74,".SL.TLF.TERT.ZS"),AREA_WB_6ATTRS,Seq!Y$1,FALSE)/100,".")</f>
        <v>.</v>
      </c>
      <c r="FX74" s="27" t="str">
        <f>IFERROR(VLOOKUP(CONCATENATE($C74,".SL.TLF.TERT.ZS"),AREA_WB_6ATTRS,Seq!Z$1,FALSE)/100,".")</f>
        <v>.</v>
      </c>
      <c r="FY74" s="27" t="str">
        <f>IFERROR(VLOOKUP(CONCATENATE($C74,".SL.TLF.TERT.ZS"),AREA_WB_6ATTRS,Seq!AA$1,FALSE)/100,".")</f>
        <v>.</v>
      </c>
      <c r="FZ74" s="27" t="str">
        <f>IFERROR(VLOOKUP(CONCATENATE($C74,".SL.TLF.TERT.ZS"),AREA_WB_6ATTRS,Seq!AB$1,FALSE)/100,".")</f>
        <v>.</v>
      </c>
      <c r="GA74" s="27" t="str">
        <f>IFERROR(VLOOKUP(CONCATENATE($C74,".SL.TLF.TERT.ZS"),AREA_WB_6ATTRS,Seq!AC$1,FALSE)/100,".")</f>
        <v>.</v>
      </c>
      <c r="GB74" s="27" t="str">
        <f>IFERROR(VLOOKUP(CONCATENATE($C74,".SL.TLF.TERT.ZS"),AREA_WB_6ATTRS,Seq!AD$1,FALSE)/100,".")</f>
        <v>.</v>
      </c>
      <c r="GC74" s="27" t="str">
        <f>IFERROR(VLOOKUP(CONCATENATE($C74,".SL.TLF.TERT.ZS"),AREA_WB_6ATTRS,Seq!AE$1,FALSE)/100,".")</f>
        <v>.</v>
      </c>
      <c r="GD74" s="27" t="str">
        <f>IFERROR(VLOOKUP(CONCATENATE($C74,".SL.TLF.TERT.ZS"),AREA_WB_6ATTRS,Seq!AF$1,FALSE)/100,".")</f>
        <v>.</v>
      </c>
      <c r="GE74" s="27" t="str">
        <f>IFERROR(VLOOKUP(CONCATENATE($C74,".SL.TLF.TERT.ZS"),AREA_WB_6ATTRS,Seq!AG$1,FALSE)/100,".")</f>
        <v>.</v>
      </c>
      <c r="GF74" s="27" t="str">
        <f>IFERROR(VLOOKUP(CONCATENATE($C74,".SL.TLF.TERT.ZS"),AREA_WB_6ATTRS,Seq!AH$1,FALSE)/100,".")</f>
        <v>.</v>
      </c>
      <c r="GG74" s="27" t="str">
        <f>IFERROR(VLOOKUP(CONCATENATE($C74,".SL.TLF.TERT.ZS"),AREA_WB_6ATTRS,Seq!AI$1,FALSE)/100,".")</f>
        <v>.</v>
      </c>
      <c r="GH74" s="27" t="str">
        <f>IFERROR(VLOOKUP(CONCATENATE($C74,".SL.TLF.TERT.ZS"),AREA_WB_6ATTRS,Seq!AJ$1,FALSE)/100,".")</f>
        <v>.</v>
      </c>
      <c r="GI74" s="27" t="str">
        <f>IFERROR(VLOOKUP(CONCATENATE($C74,".SL.TLF.TERT.ZS"),AREA_WB_6ATTRS,Seq!AK$1,FALSE)/100,".")</f>
        <v>.</v>
      </c>
      <c r="GJ74" s="27" t="str">
        <f>IFERROR(VLOOKUP(CONCATENATE($C74,".SL.TLF.TERT.ZS"),AREA_WB_6ATTRS,Seq!AL$1,FALSE)/100,".")</f>
        <v>.</v>
      </c>
      <c r="GK74" s="27"/>
      <c r="GL74" s="27"/>
      <c r="GM74" s="27" t="str">
        <f t="shared" si="121"/>
        <v>.</v>
      </c>
      <c r="GN74" s="27">
        <f t="shared" si="122"/>
        <v>1.5410176204372304E-5</v>
      </c>
      <c r="GO74" s="27" t="str">
        <f t="shared" si="131"/>
        <v>.</v>
      </c>
      <c r="GP74" s="27"/>
      <c r="GQ74" s="9" t="str">
        <f>IF(VLOOKUP($B74,EM_80!$B$1:$C$201,2,FALSE)&gt;0,VLOOKUP($B74,EM_80!$B$1:$C$201,2,FALSE),".")</f>
        <v>.</v>
      </c>
      <c r="GR74" s="9">
        <f t="shared" si="123"/>
        <v>1500</v>
      </c>
      <c r="GS74" s="9" t="str">
        <f t="shared" si="124"/>
        <v>.</v>
      </c>
      <c r="GU74">
        <f t="shared" si="125"/>
        <v>74522934</v>
      </c>
      <c r="GV74">
        <f t="shared" si="126"/>
        <v>97338277</v>
      </c>
      <c r="GW74">
        <f t="shared" si="127"/>
        <v>124842371</v>
      </c>
      <c r="GX74">
        <f t="shared" si="128"/>
        <v>158423182</v>
      </c>
      <c r="GZ74" s="9" t="str">
        <f>IF(ISNA(VLOOKUP($B74,Area_EM_90,Seq!C$1,FALSE)),".",VLOOKUP($B74,Area_EM_90,Seq!C$1,FALSE))</f>
        <v>.</v>
      </c>
      <c r="HA74" s="9" t="str">
        <f>IF(ISNA(VLOOKUP($B74,Area_EM_90,Seq!D$1,FALSE)),".",VLOOKUP($B74,Area_EM_90,Seq!D$1,FALSE))</f>
        <v>.</v>
      </c>
      <c r="HB74" s="9" t="str">
        <f>IF(ISNA(VLOOKUP($B74,Area_EM_90,Seq!E$1,FALSE)),".",VLOOKUP($B74,Area_EM_90,Seq!E$1,FALSE))</f>
        <v>.</v>
      </c>
      <c r="HC74" s="9" t="str">
        <f>IF(ISNA(VLOOKUP($B74,Area_EM_90,Seq!F$1,FALSE)),".",VLOOKUP($B74,Area_EM_90,Seq!F$1,FALSE))</f>
        <v>.</v>
      </c>
      <c r="HD74" s="9" t="str">
        <f>IF(ISNA(VLOOKUP($B74,Area_EM_90,Seq!G$1,FALSE)),".",VLOOKUP($B74,Area_EM_90,Seq!G$1,FALSE))</f>
        <v>.</v>
      </c>
      <c r="HE74" s="9" t="str">
        <f>IF(ISNA(VLOOKUP($B74,Area_EM_90,Seq!H$1,FALSE)),".",VLOOKUP($B74,Area_EM_90,Seq!H$1,FALSE))</f>
        <v>.</v>
      </c>
      <c r="HF74" s="9" t="str">
        <f>IF(ISNA(VLOOKUP($B74,Area_EM_90,Seq!I$1,FALSE)),".",VLOOKUP($B74,Area_EM_90,Seq!I$1,FALSE))</f>
        <v>.</v>
      </c>
      <c r="HG74" s="9" t="str">
        <f>IF(ISNA(VLOOKUP($B74,Area_EM_90,Seq!J$1,FALSE)),".",VLOOKUP($B74,Area_EM_90,Seq!J$1,FALSE))</f>
        <v>.</v>
      </c>
      <c r="HH74" s="9" t="str">
        <f>IF(ISNA(VLOOKUP($B74,Area_EM_00,Seq!C$1,FALSE)),".",VLOOKUP($B74,Area_EM_00,Seq!C$1,FALSE))</f>
        <v>.</v>
      </c>
      <c r="HI74" s="9" t="str">
        <f>IF(ISNA(VLOOKUP($B74,Area_EM_00,Seq!D$1,FALSE)),".",VLOOKUP($B74,Area_EM_00,Seq!D$1,FALSE))</f>
        <v>.</v>
      </c>
      <c r="HJ74" s="9" t="str">
        <f>IF(ISNA(VLOOKUP($B74,Area_EM_00,Seq!E$1,FALSE)),".",VLOOKUP($B74,Area_EM_00,Seq!E$1,FALSE))</f>
        <v>.</v>
      </c>
      <c r="HK74" s="9" t="str">
        <f>IF(ISNA(VLOOKUP($B74,Area_EM_00,Seq!F$1,FALSE)),".",VLOOKUP($B74,Area_EM_00,Seq!F$1,FALSE))</f>
        <v>.</v>
      </c>
      <c r="HL74" s="9" t="str">
        <f>IF(ISNA(VLOOKUP($B74,Area_EM_00,Seq!G$1,FALSE)),".",VLOOKUP($B74,Area_EM_00,Seq!G$1,FALSE))</f>
        <v>.</v>
      </c>
      <c r="HM74" s="9" t="str">
        <f>IF(ISNA(VLOOKUP($B74,Area_EM_00,Seq!H$1,FALSE)),".",VLOOKUP($B74,Area_EM_00,Seq!H$1,FALSE))</f>
        <v>.</v>
      </c>
      <c r="HN74" s="9" t="str">
        <f>IF(ISNA(VLOOKUP($B74,Area_EM_00,Seq!I$1,FALSE)),".",VLOOKUP($B74,Area_EM_00,Seq!I$1,FALSE))</f>
        <v>.</v>
      </c>
      <c r="HO74" s="9" t="str">
        <f>IF(ISNA(VLOOKUP($B74,Area_EM_00,Seq!J$1,FALSE)),".",VLOOKUP($B74,Area_EM_00,Seq!J$1,FALSE))</f>
        <v>.</v>
      </c>
      <c r="HQ74" s="27"/>
      <c r="HR74" s="9">
        <f>IFERROR(VLOOKUP($B74,AREA_EM3_60_00,Seq!E$1,FALSE),".")</f>
        <v>1892</v>
      </c>
      <c r="HS74" s="9">
        <f>IFERROR(VLOOKUP($B74,AREA_EM3_60_00,Seq!F$1,FALSE),".")</f>
        <v>552</v>
      </c>
      <c r="HT74" s="9">
        <f>IFERROR(VLOOKUP($B74,AREA_EM3_60_00,Seq!G$1,FALSE),".")</f>
        <v>925</v>
      </c>
      <c r="HU74" s="9">
        <f>IFERROR(VLOOKUP($B74,AREA_EM3_10,Seq!B$1,FALSE),".")</f>
        <v>0</v>
      </c>
      <c r="HV74" s="9">
        <f t="shared" si="132"/>
        <v>74522934</v>
      </c>
      <c r="HW74" s="9">
        <f t="shared" si="133"/>
        <v>97338277</v>
      </c>
      <c r="HX74" s="9">
        <f t="shared" si="134"/>
        <v>124842371</v>
      </c>
      <c r="HY74" s="9">
        <f t="shared" si="135"/>
        <v>158423182</v>
      </c>
    </row>
    <row r="75" spans="1:233">
      <c r="A75" s="25" t="s">
        <v>2438</v>
      </c>
      <c r="B75" s="26" t="str">
        <f t="shared" si="92"/>
        <v>Senegal</v>
      </c>
      <c r="C75" s="166" t="s">
        <v>1620</v>
      </c>
      <c r="D75" s="27">
        <f>VLOOKUP("CHN.NY.GDP.MKTP.KD",AREA_WB_6ATTRS,Seq!B$1,FALSE)/10000</f>
        <v>18294112.043860689</v>
      </c>
      <c r="E75" s="27">
        <f>VLOOKUP("CHN.NY.GDP.MKTP.KD",AREA_WB_6ATTRS,Seq!C$1,FALSE)/10000</f>
        <v>19245405.87014145</v>
      </c>
      <c r="F75" s="27">
        <f>VLOOKUP("CHN.NY.GDP.MKTP.KD",AREA_WB_6ATTRS,Seq!D$1,FALSE)/10000</f>
        <v>20996737.804324333</v>
      </c>
      <c r="G75" s="27">
        <f>VLOOKUP("CHN.NY.GDP.MKTP.KD",AREA_WB_6ATTRS,Seq!E$1,FALSE)/10000</f>
        <v>23285382.224995762</v>
      </c>
      <c r="H75" s="27">
        <f>VLOOKUP("CHN.NY.GDP.MKTP.KD",AREA_WB_6ATTRS,Seq!F$1,FALSE)/10000</f>
        <v>26824760.323195074</v>
      </c>
      <c r="I75" s="27">
        <f>VLOOKUP("CHN.NY.GDP.MKTP.KD",AREA_WB_6ATTRS,Seq!G$1,FALSE)/10000</f>
        <v>30446102.966826372</v>
      </c>
      <c r="J75" s="27">
        <f>VLOOKUP("CHN.NY.GDP.MKTP.KD",AREA_WB_6ATTRS,Seq!H$1,FALSE)/10000</f>
        <v>33125360.027907111</v>
      </c>
      <c r="K75" s="27">
        <f>VLOOKUP("CHN.NY.GDP.MKTP.KD",AREA_WB_6ATTRS,Seq!I$1,FALSE)/10000</f>
        <v>36967901.791144341</v>
      </c>
      <c r="L75" s="27">
        <f>VLOOKUP("CHN.NY.GDP.MKTP.KD",AREA_WB_6ATTRS,Seq!J$1,FALSE)/10000</f>
        <v>41145274.693543643</v>
      </c>
      <c r="M75" s="27">
        <f>VLOOKUP("CHN.NY.GDP.MKTP.KD",AREA_WB_6ATTRS,Seq!K$1,FALSE)/10000</f>
        <v>42832230.955979005</v>
      </c>
      <c r="N75" s="27">
        <f>VLOOKUP("CHN.NY.GDP.MKTP.KD",AREA_WB_6ATTRS,Seq!L$1,FALSE)/10000</f>
        <v>44459855.73230619</v>
      </c>
      <c r="O75" s="27">
        <f>VLOOKUP("CHN.NY.GDP.MKTP.KD",AREA_WB_6ATTRS,Seq!M$1,FALSE)/10000</f>
        <v>48550162.459678344</v>
      </c>
      <c r="P75" s="27">
        <f>VLOOKUP("CHN.NY.GDP.MKTP.KD",AREA_WB_6ATTRS,Seq!N$1,FALSE)/10000</f>
        <v>55444285.528952621</v>
      </c>
      <c r="Q75" s="27">
        <f>VLOOKUP("CHN.NY.GDP.MKTP.KD",AREA_WB_6ATTRS,Seq!O$1,FALSE)/10000</f>
        <v>63206485.503006078</v>
      </c>
      <c r="R75" s="27">
        <f>VLOOKUP("CHN.NY.GDP.MKTP.KD",AREA_WB_6ATTRS,Seq!P$1,FALSE)/10000</f>
        <v>71486535.103899792</v>
      </c>
      <c r="S75" s="27">
        <f>VLOOKUP("CHN.NY.GDP.MKTP.KD",AREA_WB_6ATTRS,Seq!Q$1,FALSE)/10000</f>
        <v>79278567.430224851</v>
      </c>
      <c r="T75" s="27">
        <f>VLOOKUP("CHN.NY.GDP.MKTP.KD",AREA_WB_6ATTRS,Seq!R$1,FALSE)/10000</f>
        <v>87206424.173247412</v>
      </c>
      <c r="U75" s="27">
        <f>VLOOKUP("CHN.NY.GDP.MKTP.KD",AREA_WB_6ATTRS,Seq!S$1,FALSE)/10000</f>
        <v>95316621.621359423</v>
      </c>
      <c r="V75" s="27">
        <f>VLOOKUP("CHN.NY.GDP.MKTP.KD",AREA_WB_6ATTRS,Seq!T$1,FALSE)/10000</f>
        <v>102751318.10782552</v>
      </c>
      <c r="W75" s="27">
        <f>VLOOKUP("CHN.NY.GDP.MKTP.KD",AREA_WB_6ATTRS,Seq!U$1,FALSE)/10000</f>
        <v>110560418.28402025</v>
      </c>
      <c r="X75" s="27">
        <f>VLOOKUP("CHN.NY.GDP.MKTP.KD",AREA_WB_6ATTRS,Seq!V$1,FALSE)/10000</f>
        <v>119847493.41987793</v>
      </c>
      <c r="Y75" s="27">
        <f>VLOOKUP("CHN.NY.GDP.MKTP.KD",AREA_WB_6ATTRS,Seq!W$1,FALSE)/10000</f>
        <v>129794835.37372778</v>
      </c>
      <c r="Z75" s="27">
        <f>VLOOKUP("CHN.NY.GDP.MKTP.KD",AREA_WB_6ATTRS,Seq!X$1,FALSE)/10000</f>
        <v>141606165.392737</v>
      </c>
      <c r="AA75" s="27">
        <f>VLOOKUP("CHN.NY.GDP.MKTP.KD",AREA_WB_6ATTRS,Seq!Y$1,FALSE)/10000</f>
        <v>155766781.9320105</v>
      </c>
      <c r="AB75" s="27">
        <f>VLOOKUP("CHN.NY.GDP.MKTP.KD",AREA_WB_6ATTRS,Seq!Z$1,FALSE)/10000</f>
        <v>171499226.90714428</v>
      </c>
      <c r="AC75" s="27">
        <f>VLOOKUP("CHN.NY.GDP.MKTP.KD",AREA_WB_6ATTRS,Seq!AA$1,FALSE)/10000</f>
        <v>190878639.54765138</v>
      </c>
      <c r="AD75" s="27">
        <f>VLOOKUP("CHN.NY.GDP.MKTP.KD",AREA_WB_6ATTRS,Seq!AB$1,FALSE)/10000</f>
        <v>215120226.77020231</v>
      </c>
      <c r="AE75" s="27">
        <f>VLOOKUP("CHN.NY.GDP.MKTP.KD",AREA_WB_6ATTRS,Seq!AC$1,FALSE)/10000</f>
        <v>245667298.97157177</v>
      </c>
      <c r="AF75" s="27">
        <f>VLOOKUP("CHN.NY.GDP.MKTP.KD",AREA_WB_6ATTRS,Seq!AD$1,FALSE)/10000</f>
        <v>269251359.67284226</v>
      </c>
      <c r="AG75" s="27">
        <f>VLOOKUP("CHN.NY.GDP.MKTP.KD",AREA_WB_6ATTRS,Seq!AE$1,FALSE)/10000</f>
        <v>294022484.76274431</v>
      </c>
      <c r="AH75" s="27">
        <f>VLOOKUP("CHN.NY.GDP.MKTP.KD",AREA_WB_6ATTRS,Seq!AF$1,FALSE)/10000</f>
        <v>324600823.17806971</v>
      </c>
      <c r="AI75" s="27">
        <f>VLOOKUP("CHN.NY.GDP.MKTP.KD",AREA_WB_6ATTRS,Seq!AG$1,FALSE)/10000</f>
        <v>354139498.08727396</v>
      </c>
      <c r="AJ75" s="27"/>
      <c r="AK75" s="27"/>
      <c r="AL75" s="27"/>
      <c r="AM75" s="27"/>
      <c r="AN75" s="27"/>
      <c r="AO75" s="27"/>
      <c r="AP75" s="27">
        <f>IFERROR(VLOOKUP(CONCATENATE($C75, ".NY.GDP.MKTP.KD"),AREA_WB_6ATTRS,Seq!B$1,FALSE)/10000,".")</f>
        <v>268265.57479017746</v>
      </c>
      <c r="AQ75" s="27">
        <f>IFERROR(VLOOKUP(CONCATENATE($C75, ".NY.GDP.MKTP.KD"),AREA_WB_6ATTRS,Seq!C$1,FALSE)/10000,".")</f>
        <v>281865.34225945844</v>
      </c>
      <c r="AR75" s="27">
        <f>IFERROR(VLOOKUP(CONCATENATE($C75, ".NY.GDP.MKTP.KD"),AREA_WB_6ATTRS,Seq!D$1,FALSE)/10000,".")</f>
        <v>303972.22315740731</v>
      </c>
      <c r="AS75" s="27">
        <f>IFERROR(VLOOKUP(CONCATENATE($C75, ".NY.GDP.MKTP.KD"),AREA_WB_6ATTRS,Seq!E$1,FALSE)/10000,".")</f>
        <v>287781.46880393015</v>
      </c>
      <c r="AT75" s="27">
        <f>IFERROR(VLOOKUP(CONCATENATE($C75, ".NY.GDP.MKTP.KD"),AREA_WB_6ATTRS,Seq!F$1,FALSE)/10000,".")</f>
        <v>298561.08448868309</v>
      </c>
      <c r="AU75" s="27">
        <f>IFERROR(VLOOKUP(CONCATENATE($C75, ".NY.GDP.MKTP.KD"),AREA_WB_6ATTRS,Seq!G$1,FALSE)/10000,".")</f>
        <v>308364.25024140603</v>
      </c>
      <c r="AV75" s="27">
        <f>IFERROR(VLOOKUP(CONCATENATE($C75, ".NY.GDP.MKTP.KD"),AREA_WB_6ATTRS,Seq!H$1,FALSE)/10000,".")</f>
        <v>317964.67691989656</v>
      </c>
      <c r="AW75" s="27">
        <f>IFERROR(VLOOKUP(CONCATENATE($C75, ".NY.GDP.MKTP.KD"),AREA_WB_6ATTRS,Seq!I$1,FALSE)/10000,".")</f>
        <v>337342.63539099111</v>
      </c>
      <c r="AX75" s="27">
        <f>IFERROR(VLOOKUP(CONCATENATE($C75, ".NY.GDP.MKTP.KD"),AREA_WB_6ATTRS,Seq!J$1,FALSE)/10000,".")</f>
        <v>335344.11302251433</v>
      </c>
      <c r="AY75" s="27">
        <f>IFERROR(VLOOKUP(CONCATENATE($C75, ".NY.GDP.MKTP.KD"),AREA_WB_6ATTRS,Seq!K$1,FALSE)/10000,".")</f>
        <v>348683.61922896211</v>
      </c>
      <c r="AZ75" s="27">
        <f>IFERROR(VLOOKUP(CONCATENATE($C75, ".NY.GDP.MKTP.KD"),AREA_WB_6ATTRS,Seq!L$1,FALSE)/10000,".")</f>
        <v>346327.7796826993</v>
      </c>
      <c r="BA75" s="27">
        <f>IFERROR(VLOOKUP(CONCATENATE($C75, ".NY.GDP.MKTP.KD"),AREA_WB_6ATTRS,Seq!M$1,FALSE)/10000,".")</f>
        <v>355179.31314684812</v>
      </c>
      <c r="BB75" s="27">
        <f>IFERROR(VLOOKUP(CONCATENATE($C75, ".NY.GDP.MKTP.KD"),AREA_WB_6ATTRS,Seq!N$1,FALSE)/10000,".")</f>
        <v>359592.93906118849</v>
      </c>
      <c r="BC75" s="27">
        <f>IFERROR(VLOOKUP(CONCATENATE($C75, ".NY.GDP.MKTP.KD"),AREA_WB_6ATTRS,Seq!O$1,FALSE)/10000,".")</f>
        <v>364270.45356672752</v>
      </c>
      <c r="BD75" s="27">
        <f>IFERROR(VLOOKUP(CONCATENATE($C75, ".NY.GDP.MKTP.KD"),AREA_WB_6ATTRS,Seq!P$1,FALSE)/10000,".")</f>
        <v>364207.33039959875</v>
      </c>
      <c r="BE75" s="27">
        <f>IFERROR(VLOOKUP(CONCATENATE($C75, ".NY.GDP.MKTP.KD"),AREA_WB_6ATTRS,Seq!Q$1,FALSE)/10000,".")</f>
        <v>383741.49181387975</v>
      </c>
      <c r="BF75" s="27">
        <f>IFERROR(VLOOKUP(CONCATENATE($C75, ".NY.GDP.MKTP.KD"),AREA_WB_6ATTRS,Seq!R$1,FALSE)/10000,".")</f>
        <v>391462.85064040934</v>
      </c>
      <c r="BG75" s="27">
        <f>IFERROR(VLOOKUP(CONCATENATE($C75, ".NY.GDP.MKTP.KD"),AREA_WB_6ATTRS,Seq!S$1,FALSE)/10000,".")</f>
        <v>403692.28053329035</v>
      </c>
      <c r="BH75" s="27">
        <f>IFERROR(VLOOKUP(CONCATENATE($C75, ".NY.GDP.MKTP.KD"),AREA_WB_6ATTRS,Seq!T$1,FALSE)/10000,".")</f>
        <v>427504.76612591272</v>
      </c>
      <c r="BI75" s="27">
        <f>IFERROR(VLOOKUP(CONCATENATE($C75, ".NY.GDP.MKTP.KD"),AREA_WB_6ATTRS,Seq!U$1,FALSE)/10000,".")</f>
        <v>454638.98864155798</v>
      </c>
      <c r="BJ75" s="27">
        <f>IFERROR(VLOOKUP(CONCATENATE($C75, ".NY.GDP.MKTP.KD"),AREA_WB_6ATTRS,Seq!V$1,FALSE)/10000,".")</f>
        <v>469182.83569328021</v>
      </c>
      <c r="BK75" s="27">
        <f>IFERROR(VLOOKUP(CONCATENATE($C75, ".NY.GDP.MKTP.KD"),AREA_WB_6ATTRS,Seq!W$1,FALSE)/10000,".")</f>
        <v>490675.70925168274</v>
      </c>
      <c r="BL75" s="27">
        <f>IFERROR(VLOOKUP(CONCATENATE($C75, ".NY.GDP.MKTP.KD"),AREA_WB_6ATTRS,Seq!X$1,FALSE)/10000,".")</f>
        <v>493888.67191782914</v>
      </c>
      <c r="BM75" s="27">
        <f>IFERROR(VLOOKUP(CONCATENATE($C75, ".NY.GDP.MKTP.KD"),AREA_WB_6ATTRS,Seq!Y$1,FALSE)/10000,".")</f>
        <v>526787.89678330929</v>
      </c>
      <c r="BN75" s="27">
        <f>IFERROR(VLOOKUP(CONCATENATE($C75, ".NY.GDP.MKTP.KD"),AREA_WB_6ATTRS,Seq!Z$1,FALSE)/10000,".")</f>
        <v>557871.16675951832</v>
      </c>
      <c r="BO75" s="27">
        <f>IFERROR(VLOOKUP(CONCATENATE($C75, ".NY.GDP.MKTP.KD"),AREA_WB_6ATTRS,Seq!AA$1,FALSE)/10000,".")</f>
        <v>589263.07249470602</v>
      </c>
      <c r="BP75" s="27">
        <f>IFERROR(VLOOKUP(CONCATENATE($C75, ".NY.GDP.MKTP.KD"),AREA_WB_6ATTRS,Seq!AB$1,FALSE)/10000,".")</f>
        <v>604159.59317540494</v>
      </c>
      <c r="BQ75" s="27">
        <f>IFERROR(VLOOKUP(CONCATENATE($C75, ".NY.GDP.MKTP.KD"),AREA_WB_6ATTRS,Seq!AC$1,FALSE)/10000,".")</f>
        <v>633499.92954446783</v>
      </c>
      <c r="BR75" s="27">
        <f>IFERROR(VLOOKUP(CONCATENATE($C75, ".NY.GDP.MKTP.KD"),AREA_WB_6ATTRS,Seq!AD$1,FALSE)/10000,".")</f>
        <v>656965.97066414449</v>
      </c>
      <c r="BS75" s="27">
        <f>IFERROR(VLOOKUP(CONCATENATE($C75, ".NY.GDP.MKTP.KD"),AREA_WB_6ATTRS,Seq!AE$1,FALSE)/10000,".")</f>
        <v>670703.59041432745</v>
      </c>
      <c r="BT75" s="27">
        <f>IFERROR(VLOOKUP(CONCATENATE($C75, ".NY.GDP.MKTP.KD"),AREA_WB_6ATTRS,Seq!AF$1,FALSE)/10000,".")</f>
        <v>698428.45437813201</v>
      </c>
      <c r="BU75" s="27">
        <f>IFERROR(VLOOKUP(CONCATENATE($C75, ".NY.GDP.MKTP.KD"),AREA_WB_6ATTRS,Seq!AG$1,FALSE)/10000,".")</f>
        <v>716810.14375057782</v>
      </c>
      <c r="BV75" s="27"/>
      <c r="BW75" s="27"/>
      <c r="BX75" s="27"/>
      <c r="BY75" s="27"/>
      <c r="BZ75" s="27"/>
      <c r="CA75" s="27"/>
      <c r="CB75" s="27"/>
      <c r="CC75" s="27">
        <f>CNPop!A$48</f>
        <v>5.0000000000000001E-3</v>
      </c>
      <c r="CD75" s="27">
        <f>CNPop!B$48</f>
        <v>6.0000000000000001E-3</v>
      </c>
      <c r="CE75" s="27">
        <f>CNPop!C$48</f>
        <v>6.0000000000000001E-3</v>
      </c>
      <c r="CF75" s="27">
        <f>CNPop!D$48</f>
        <v>7.0000000000000001E-3</v>
      </c>
      <c r="CG75" s="27">
        <f>CNPop!E$48</f>
        <v>7.0000000000000001E-3</v>
      </c>
      <c r="CH75" s="27">
        <f>CNPop!F$48</f>
        <v>8.0000000000000002E-3</v>
      </c>
      <c r="CI75" s="27">
        <f>CNPop!G$48</f>
        <v>8.9999999999999993E-3</v>
      </c>
      <c r="CJ75" s="27">
        <f>CNPop!H$48</f>
        <v>0.01</v>
      </c>
      <c r="CK75" s="27">
        <f>CNPop!I$48</f>
        <v>1.0999999999999999E-2</v>
      </c>
      <c r="CL75" s="27">
        <f>CNPop!J$48</f>
        <v>1.2E-2</v>
      </c>
      <c r="CM75" s="27">
        <f>CNPop!K$48</f>
        <v>1.4E-2</v>
      </c>
      <c r="CN75" s="27">
        <f>CNPop!L$48</f>
        <v>1.6E-2</v>
      </c>
      <c r="CO75" s="27">
        <f>CNPop!M$48</f>
        <v>1.7000000000000001E-2</v>
      </c>
      <c r="CP75" s="27">
        <f>CNPop!N$48</f>
        <v>1.9E-2</v>
      </c>
      <c r="CQ75" s="27">
        <f>CNPop!O$48</f>
        <v>2.1000000000000001E-2</v>
      </c>
      <c r="CR75" s="27">
        <f>CNPop!P$48</f>
        <v>2.3E-2</v>
      </c>
      <c r="CS75" s="27">
        <f>CNPop!Q$48</f>
        <v>2.5999999999999999E-2</v>
      </c>
      <c r="CT75" s="27">
        <f>CNPop!R$48</f>
        <v>2.8000000000000001E-2</v>
      </c>
      <c r="CU75" s="27">
        <f>CNPop!S$48</f>
        <v>0.03</v>
      </c>
      <c r="CV75" s="27">
        <f>CNPop!T$48</f>
        <v>3.3000000000000002E-2</v>
      </c>
      <c r="CW75" s="27">
        <f>CNPop!U$48</f>
        <v>3.5999999999999997E-2</v>
      </c>
      <c r="CX75" s="27">
        <f>CNPop!V$48</f>
        <v>3.9E-2</v>
      </c>
      <c r="CY75" s="27">
        <f>CNPop!W$48</f>
        <v>4.2000000000000003E-2</v>
      </c>
      <c r="CZ75" s="27">
        <f>CNPop!X$48</f>
        <v>4.4999999999999998E-2</v>
      </c>
      <c r="DA75" s="27">
        <f>CNPop!Y$48</f>
        <v>4.9000000000000002E-2</v>
      </c>
      <c r="DB75" s="27">
        <f>CNPop!Z$48</f>
        <v>5.1999999999999998E-2</v>
      </c>
      <c r="DC75" s="27">
        <f>CNPop!AA$48</f>
        <v>5.6000000000000001E-2</v>
      </c>
      <c r="DD75" s="27">
        <f>CNPop!AB$48</f>
        <v>0.06</v>
      </c>
      <c r="DE75" s="27">
        <f>CNPop!AC$48</f>
        <v>6.3E-2</v>
      </c>
      <c r="DF75" s="27">
        <f>CNPop!AD$48</f>
        <v>6.8000000000000005E-2</v>
      </c>
      <c r="DG75" s="27">
        <f>CNPop!AE$48</f>
        <v>7.1999999999999995E-2</v>
      </c>
      <c r="DH75" s="27">
        <f>CNPop!AF$48</f>
        <v>7.5999999999999998E-2</v>
      </c>
      <c r="DI75" s="27">
        <f>CNPop!AG$48</f>
        <v>8.1000000000000003E-2</v>
      </c>
      <c r="DJ75" s="27">
        <f>CNPop!AH$48</f>
        <v>8.5000000000000006E-2</v>
      </c>
      <c r="DK75" s="27">
        <f>CNPop!AI$48</f>
        <v>0.09</v>
      </c>
      <c r="DL75" s="27">
        <f>CNPop!AJ$48</f>
        <v>9.5000000000000001E-2</v>
      </c>
      <c r="DM75" s="27">
        <f>CNPop!AK$48</f>
        <v>0.1</v>
      </c>
      <c r="DN75" s="27"/>
      <c r="DO75" s="27" t="str">
        <f t="shared" si="94"/>
        <v>.</v>
      </c>
      <c r="DP75" s="27" t="str">
        <f t="shared" si="95"/>
        <v>.</v>
      </c>
      <c r="DQ75" s="27" t="str">
        <f t="shared" si="96"/>
        <v>.</v>
      </c>
      <c r="DR75" s="27" t="str">
        <f t="shared" si="97"/>
        <v>.</v>
      </c>
      <c r="DS75" s="27" t="str">
        <f t="shared" si="98"/>
        <v>.</v>
      </c>
      <c r="DT75" s="27" t="str">
        <f t="shared" si="99"/>
        <v>.</v>
      </c>
      <c r="DU75" s="27" t="str">
        <f t="shared" si="100"/>
        <v>.</v>
      </c>
      <c r="DV75" s="27" t="str">
        <f t="shared" si="101"/>
        <v>.</v>
      </c>
      <c r="DW75" s="27" t="str">
        <f t="shared" si="102"/>
        <v>.</v>
      </c>
      <c r="DX75" s="27" t="str">
        <f t="shared" si="103"/>
        <v>.</v>
      </c>
      <c r="DY75" s="27" t="str">
        <f t="shared" si="104"/>
        <v>.</v>
      </c>
      <c r="DZ75" s="27" t="str">
        <f t="shared" si="105"/>
        <v>.</v>
      </c>
      <c r="EA75" s="27" t="str">
        <f t="shared" si="106"/>
        <v>.</v>
      </c>
      <c r="EB75" s="27" t="str">
        <f t="shared" si="107"/>
        <v>.</v>
      </c>
      <c r="EC75" s="27" t="str">
        <f t="shared" si="108"/>
        <v>.</v>
      </c>
      <c r="ED75" s="27" t="str">
        <f t="shared" si="109"/>
        <v>.</v>
      </c>
      <c r="EE75" s="27" t="str">
        <f t="shared" si="110"/>
        <v>.</v>
      </c>
      <c r="EF75" s="27" t="str">
        <f t="shared" si="111"/>
        <v>.</v>
      </c>
      <c r="EG75" s="27" t="str">
        <f t="shared" si="112"/>
        <v>.</v>
      </c>
      <c r="EH75" s="27" t="str">
        <f t="shared" si="113"/>
        <v>.</v>
      </c>
      <c r="EI75" s="27" t="str">
        <f t="shared" si="114"/>
        <v>.</v>
      </c>
      <c r="EJ75" s="27" t="str">
        <f t="shared" si="115"/>
        <v>.</v>
      </c>
      <c r="EK75" s="27" t="str">
        <f t="shared" si="116"/>
        <v>.</v>
      </c>
      <c r="EL75" s="27" t="str">
        <f t="shared" si="117"/>
        <v>.</v>
      </c>
      <c r="EM75" s="27" t="str">
        <f t="shared" si="118"/>
        <v>.</v>
      </c>
      <c r="EN75" s="27" t="str">
        <f t="shared" si="119"/>
        <v>.</v>
      </c>
      <c r="EO75" s="27" t="str">
        <f t="shared" si="120"/>
        <v>.</v>
      </c>
      <c r="EP75" s="27" t="str">
        <f t="shared" si="129"/>
        <v>.</v>
      </c>
      <c r="EQ75" s="27" t="str">
        <f t="shared" si="130"/>
        <v>.</v>
      </c>
      <c r="ER75" s="27" t="str">
        <f t="shared" ref="ER75:ET81" si="136">IF(ISNUMBER(GC75),GC75,EQ75)</f>
        <v>.</v>
      </c>
      <c r="ES75" s="27" t="str">
        <f t="shared" si="136"/>
        <v>.</v>
      </c>
      <c r="ET75" s="27" t="str">
        <f t="shared" si="136"/>
        <v>.</v>
      </c>
      <c r="EU75" s="27"/>
      <c r="EV75" s="27"/>
      <c r="EW75" s="27"/>
      <c r="EX75" s="27"/>
      <c r="EY75" s="27"/>
      <c r="EZ75" s="27" t="str">
        <f>IFERROR(VLOOKUP(CONCATENATE($C75,".SL.TLF.TERT.ZS"),AREA_WB_6ATTRS,Seq!B$1,FALSE)/100,".")</f>
        <v>.</v>
      </c>
      <c r="FA75" s="27" t="str">
        <f>IFERROR(VLOOKUP(CONCATENATE($C75,".SL.TLF.TERT.ZS"),AREA_WB_6ATTRS,Seq!C$1,FALSE)/100,".")</f>
        <v>.</v>
      </c>
      <c r="FB75" s="27" t="str">
        <f>IFERROR(VLOOKUP(CONCATENATE($C75,".SL.TLF.TERT.ZS"),AREA_WB_6ATTRS,Seq!D$1,FALSE)/100,".")</f>
        <v>.</v>
      </c>
      <c r="FC75" s="27" t="str">
        <f>IFERROR(VLOOKUP(CONCATENATE($C75,".SL.TLF.TERT.ZS"),AREA_WB_6ATTRS,Seq!E$1,FALSE)/100,".")</f>
        <v>.</v>
      </c>
      <c r="FD75" s="27" t="str">
        <f>IFERROR(VLOOKUP(CONCATENATE($C75,".SL.TLF.TERT.ZS"),AREA_WB_6ATTRS,Seq!F$1,FALSE)/100,".")</f>
        <v>.</v>
      </c>
      <c r="FE75" s="27" t="str">
        <f>IFERROR(VLOOKUP(CONCATENATE($C75,".SL.TLF.TERT.ZS"),AREA_WB_6ATTRS,Seq!G$1,FALSE)/100,".")</f>
        <v>.</v>
      </c>
      <c r="FF75" s="27" t="str">
        <f>IFERROR(VLOOKUP(CONCATENATE($C75,".SL.TLF.TERT.ZS"),AREA_WB_6ATTRS,Seq!H$1,FALSE)/100,".")</f>
        <v>.</v>
      </c>
      <c r="FG75" s="27" t="str">
        <f>IFERROR(VLOOKUP(CONCATENATE($C75,".SL.TLF.TERT.ZS"),AREA_WB_6ATTRS,Seq!I$1,FALSE)/100,".")</f>
        <v>.</v>
      </c>
      <c r="FH75" s="27" t="str">
        <f>IFERROR(VLOOKUP(CONCATENATE($C75,".SL.TLF.TERT.ZS"),AREA_WB_6ATTRS,Seq!J$1,FALSE)/100,".")</f>
        <v>.</v>
      </c>
      <c r="FI75" s="27" t="str">
        <f>IFERROR(VLOOKUP(CONCATENATE($C75,".SL.TLF.TERT.ZS"),AREA_WB_6ATTRS,Seq!K$1,FALSE)/100,".")</f>
        <v>.</v>
      </c>
      <c r="FJ75" s="27" t="str">
        <f>IFERROR(VLOOKUP(CONCATENATE($C75,".SL.TLF.TERT.ZS"),AREA_WB_6ATTRS,Seq!L$1,FALSE)/100,".")</f>
        <v>.</v>
      </c>
      <c r="FK75" s="27" t="str">
        <f>IFERROR(VLOOKUP(CONCATENATE($C75,".SL.TLF.TERT.ZS"),AREA_WB_6ATTRS,Seq!M$1,FALSE)/100,".")</f>
        <v>.</v>
      </c>
      <c r="FL75" s="27" t="str">
        <f>IFERROR(VLOOKUP(CONCATENATE($C75,".SL.TLF.TERT.ZS"),AREA_WB_6ATTRS,Seq!N$1,FALSE)/100,".")</f>
        <v>.</v>
      </c>
      <c r="FM75" s="27" t="str">
        <f>IFERROR(VLOOKUP(CONCATENATE($C75,".SL.TLF.TERT.ZS"),AREA_WB_6ATTRS,Seq!O$1,FALSE)/100,".")</f>
        <v>.</v>
      </c>
      <c r="FN75" s="27" t="str">
        <f>IFERROR(VLOOKUP(CONCATENATE($C75,".SL.TLF.TERT.ZS"),AREA_WB_6ATTRS,Seq!P$1,FALSE)/100,".")</f>
        <v>.</v>
      </c>
      <c r="FO75" s="27" t="str">
        <f>IFERROR(VLOOKUP(CONCATENATE($C75,".SL.TLF.TERT.ZS"),AREA_WB_6ATTRS,Seq!Q$1,FALSE)/100,".")</f>
        <v>.</v>
      </c>
      <c r="FP75" s="27" t="str">
        <f>IFERROR(VLOOKUP(CONCATENATE($C75,".SL.TLF.TERT.ZS"),AREA_WB_6ATTRS,Seq!R$1,FALSE)/100,".")</f>
        <v>.</v>
      </c>
      <c r="FQ75" s="27" t="str">
        <f>IFERROR(VLOOKUP(CONCATENATE($C75,".SL.TLF.TERT.ZS"),AREA_WB_6ATTRS,Seq!S$1,FALSE)/100,".")</f>
        <v>.</v>
      </c>
      <c r="FR75" s="27" t="str">
        <f>IFERROR(VLOOKUP(CONCATENATE($C75,".SL.TLF.TERT.ZS"),AREA_WB_6ATTRS,Seq!T$1,FALSE)/100,".")</f>
        <v>.</v>
      </c>
      <c r="FS75" s="27" t="str">
        <f>IFERROR(VLOOKUP(CONCATENATE($C75,".SL.TLF.TERT.ZS"),AREA_WB_6ATTRS,Seq!U$1,FALSE)/100,".")</f>
        <v>.</v>
      </c>
      <c r="FT75" s="27" t="str">
        <f>IFERROR(VLOOKUP(CONCATENATE($C75,".SL.TLF.TERT.ZS"),AREA_WB_6ATTRS,Seq!V$1,FALSE)/100,".")</f>
        <v>.</v>
      </c>
      <c r="FU75" s="27" t="str">
        <f>IFERROR(VLOOKUP(CONCATENATE($C75,".SL.TLF.TERT.ZS"),AREA_WB_6ATTRS,Seq!W$1,FALSE)/100,".")</f>
        <v>.</v>
      </c>
      <c r="FV75" s="27" t="str">
        <f>IFERROR(VLOOKUP(CONCATENATE($C75,".SL.TLF.TERT.ZS"),AREA_WB_6ATTRS,Seq!X$1,FALSE)/100,".")</f>
        <v>.</v>
      </c>
      <c r="FW75" s="27" t="str">
        <f>IFERROR(VLOOKUP(CONCATENATE($C75,".SL.TLF.TERT.ZS"),AREA_WB_6ATTRS,Seq!Y$1,FALSE)/100,".")</f>
        <v>.</v>
      </c>
      <c r="FX75" s="27" t="str">
        <f>IFERROR(VLOOKUP(CONCATENATE($C75,".SL.TLF.TERT.ZS"),AREA_WB_6ATTRS,Seq!Z$1,FALSE)/100,".")</f>
        <v>.</v>
      </c>
      <c r="FY75" s="27" t="str">
        <f>IFERROR(VLOOKUP(CONCATENATE($C75,".SL.TLF.TERT.ZS"),AREA_WB_6ATTRS,Seq!AA$1,FALSE)/100,".")</f>
        <v>.</v>
      </c>
      <c r="FZ75" s="27" t="str">
        <f>IFERROR(VLOOKUP(CONCATENATE($C75,".SL.TLF.TERT.ZS"),AREA_WB_6ATTRS,Seq!AB$1,FALSE)/100,".")</f>
        <v>.</v>
      </c>
      <c r="GA75" s="27" t="str">
        <f>IFERROR(VLOOKUP(CONCATENATE($C75,".SL.TLF.TERT.ZS"),AREA_WB_6ATTRS,Seq!AC$1,FALSE)/100,".")</f>
        <v>.</v>
      </c>
      <c r="GB75" s="27" t="str">
        <f>IFERROR(VLOOKUP(CONCATENATE($C75,".SL.TLF.TERT.ZS"),AREA_WB_6ATTRS,Seq!AD$1,FALSE)/100,".")</f>
        <v>.</v>
      </c>
      <c r="GC75" s="27" t="str">
        <f>IFERROR(VLOOKUP(CONCATENATE($C75,".SL.TLF.TERT.ZS"),AREA_WB_6ATTRS,Seq!AE$1,FALSE)/100,".")</f>
        <v>.</v>
      </c>
      <c r="GD75" s="27" t="str">
        <f>IFERROR(VLOOKUP(CONCATENATE($C75,".SL.TLF.TERT.ZS"),AREA_WB_6ATTRS,Seq!AF$1,FALSE)/100,".")</f>
        <v>.</v>
      </c>
      <c r="GE75" s="27" t="str">
        <f>IFERROR(VLOOKUP(CONCATENATE($C75,".SL.TLF.TERT.ZS"),AREA_WB_6ATTRS,Seq!AG$1,FALSE)/100,".")</f>
        <v>.</v>
      </c>
      <c r="GF75" s="27" t="str">
        <f>IFERROR(VLOOKUP(CONCATENATE($C75,".SL.TLF.TERT.ZS"),AREA_WB_6ATTRS,Seq!AH$1,FALSE)/100,".")</f>
        <v>.</v>
      </c>
      <c r="GG75" s="27" t="str">
        <f>IFERROR(VLOOKUP(CONCATENATE($C75,".SL.TLF.TERT.ZS"),AREA_WB_6ATTRS,Seq!AI$1,FALSE)/100,".")</f>
        <v>.</v>
      </c>
      <c r="GH75" s="27" t="str">
        <f>IFERROR(VLOOKUP(CONCATENATE($C75,".SL.TLF.TERT.ZS"),AREA_WB_6ATTRS,Seq!AJ$1,FALSE)/100,".")</f>
        <v>.</v>
      </c>
      <c r="GI75" s="27" t="str">
        <f>IFERROR(VLOOKUP(CONCATENATE($C75,".SL.TLF.TERT.ZS"),AREA_WB_6ATTRS,Seq!AK$1,FALSE)/100,".")</f>
        <v>.</v>
      </c>
      <c r="GJ75" s="27" t="str">
        <f>IFERROR(VLOOKUP(CONCATENATE($C75,".SL.TLF.TERT.ZS"),AREA_WB_6ATTRS,Seq!AL$1,FALSE)/100,".")</f>
        <v>.</v>
      </c>
      <c r="GK75" s="27"/>
      <c r="GL75" s="27"/>
      <c r="GM75" s="27" t="str">
        <f t="shared" si="121"/>
        <v>.</v>
      </c>
      <c r="GN75" s="27" t="str">
        <f t="shared" si="122"/>
        <v>.</v>
      </c>
      <c r="GO75" s="27" t="str">
        <f t="shared" si="131"/>
        <v>.</v>
      </c>
      <c r="GP75" s="27"/>
      <c r="GQ75" s="9" t="str">
        <f>IF(VLOOKUP($B75,EM_80!$B$1:$C$201,2,FALSE)&gt;0,VLOOKUP($B75,EM_80!$B$1:$C$201,2,FALSE),".")</f>
        <v>.</v>
      </c>
      <c r="GR75" s="9" t="str">
        <f t="shared" si="123"/>
        <v>.</v>
      </c>
      <c r="GS75" s="9" t="str">
        <f t="shared" si="124"/>
        <v>.</v>
      </c>
      <c r="GU75">
        <f t="shared" si="125"/>
        <v>5636005</v>
      </c>
      <c r="GV75">
        <f t="shared" si="126"/>
        <v>7537760</v>
      </c>
      <c r="GW75">
        <f t="shared" si="127"/>
        <v>9901787</v>
      </c>
      <c r="GX75">
        <f t="shared" si="128"/>
        <v>12433728</v>
      </c>
      <c r="GZ75" s="9" t="str">
        <f>IF(ISNA(VLOOKUP($B75,Area_EM_90,Seq!C$1,FALSE)),".",VLOOKUP($B75,Area_EM_90,Seq!C$1,FALSE))</f>
        <v>.</v>
      </c>
      <c r="HA75" s="9" t="str">
        <f>IF(ISNA(VLOOKUP($B75,Area_EM_90,Seq!D$1,FALSE)),".",VLOOKUP($B75,Area_EM_90,Seq!D$1,FALSE))</f>
        <v>.</v>
      </c>
      <c r="HB75" s="9" t="str">
        <f>IF(ISNA(VLOOKUP($B75,Area_EM_90,Seq!E$1,FALSE)),".",VLOOKUP($B75,Area_EM_90,Seq!E$1,FALSE))</f>
        <v>.</v>
      </c>
      <c r="HC75" s="9" t="str">
        <f>IF(ISNA(VLOOKUP($B75,Area_EM_90,Seq!F$1,FALSE)),".",VLOOKUP($B75,Area_EM_90,Seq!F$1,FALSE))</f>
        <v>.</v>
      </c>
      <c r="HD75" s="9" t="str">
        <f>IF(ISNA(VLOOKUP($B75,Area_EM_90,Seq!G$1,FALSE)),".",VLOOKUP($B75,Area_EM_90,Seq!G$1,FALSE))</f>
        <v>.</v>
      </c>
      <c r="HE75" s="9" t="str">
        <f>IF(ISNA(VLOOKUP($B75,Area_EM_90,Seq!H$1,FALSE)),".",VLOOKUP($B75,Area_EM_90,Seq!H$1,FALSE))</f>
        <v>.</v>
      </c>
      <c r="HF75" s="9" t="str">
        <f>IF(ISNA(VLOOKUP($B75,Area_EM_90,Seq!I$1,FALSE)),".",VLOOKUP($B75,Area_EM_90,Seq!I$1,FALSE))</f>
        <v>.</v>
      </c>
      <c r="HG75" s="9" t="str">
        <f>IF(ISNA(VLOOKUP($B75,Area_EM_90,Seq!J$1,FALSE)),".",VLOOKUP($B75,Area_EM_90,Seq!J$1,FALSE))</f>
        <v>.</v>
      </c>
      <c r="HH75" s="9" t="str">
        <f>IF(ISNA(VLOOKUP($B75,Area_EM_00,Seq!C$1,FALSE)),".",VLOOKUP($B75,Area_EM_00,Seq!C$1,FALSE))</f>
        <v>.</v>
      </c>
      <c r="HI75" s="9" t="str">
        <f>IF(ISNA(VLOOKUP($B75,Area_EM_00,Seq!D$1,FALSE)),".",VLOOKUP($B75,Area_EM_00,Seq!D$1,FALSE))</f>
        <v>.</v>
      </c>
      <c r="HJ75" s="9" t="str">
        <f>IF(ISNA(VLOOKUP($B75,Area_EM_00,Seq!E$1,FALSE)),".",VLOOKUP($B75,Area_EM_00,Seq!E$1,FALSE))</f>
        <v>.</v>
      </c>
      <c r="HK75" s="9" t="str">
        <f>IF(ISNA(VLOOKUP($B75,Area_EM_00,Seq!F$1,FALSE)),".",VLOOKUP($B75,Area_EM_00,Seq!F$1,FALSE))</f>
        <v>.</v>
      </c>
      <c r="HL75" s="9" t="str">
        <f>IF(ISNA(VLOOKUP($B75,Area_EM_00,Seq!G$1,FALSE)),".",VLOOKUP($B75,Area_EM_00,Seq!G$1,FALSE))</f>
        <v>.</v>
      </c>
      <c r="HM75" s="9" t="str">
        <f>IF(ISNA(VLOOKUP($B75,Area_EM_00,Seq!H$1,FALSE)),".",VLOOKUP($B75,Area_EM_00,Seq!H$1,FALSE))</f>
        <v>.</v>
      </c>
      <c r="HN75" s="9" t="str">
        <f>IF(ISNA(VLOOKUP($B75,Area_EM_00,Seq!I$1,FALSE)),".",VLOOKUP($B75,Area_EM_00,Seq!I$1,FALSE))</f>
        <v>.</v>
      </c>
      <c r="HO75" s="9" t="str">
        <f>IF(ISNA(VLOOKUP($B75,Area_EM_00,Seq!J$1,FALSE)),".",VLOOKUP($B75,Area_EM_00,Seq!J$1,FALSE))</f>
        <v>.</v>
      </c>
      <c r="HQ75" s="27"/>
      <c r="HR75" s="9">
        <f>IFERROR(VLOOKUP($B75,AREA_EM3_60_00,Seq!E$1,FALSE),".")</f>
        <v>24</v>
      </c>
      <c r="HS75" s="9">
        <f>IFERROR(VLOOKUP($B75,AREA_EM3_60_00,Seq!F$1,FALSE),".")</f>
        <v>45</v>
      </c>
      <c r="HT75" s="9">
        <f>IFERROR(VLOOKUP($B75,AREA_EM3_60_00,Seq!G$1,FALSE),".")</f>
        <v>44</v>
      </c>
      <c r="HU75" s="9">
        <f>IFERROR(VLOOKUP($B75,AREA_EM3_10,Seq!B$1,FALSE),".")</f>
        <v>0</v>
      </c>
      <c r="HV75" s="9">
        <f t="shared" si="132"/>
        <v>5636005</v>
      </c>
      <c r="HW75" s="9">
        <f t="shared" si="133"/>
        <v>7537760</v>
      </c>
      <c r="HX75" s="9">
        <f t="shared" si="134"/>
        <v>9901787</v>
      </c>
      <c r="HY75" s="9">
        <f t="shared" si="135"/>
        <v>12433728</v>
      </c>
    </row>
    <row r="76" spans="1:233">
      <c r="A76" s="25" t="s">
        <v>2805</v>
      </c>
      <c r="B76" s="26" t="str">
        <f t="shared" si="92"/>
        <v>Seychelles</v>
      </c>
      <c r="C76" s="166" t="s">
        <v>1622</v>
      </c>
      <c r="D76" s="27">
        <f>VLOOKUP("CHN.NY.GDP.MKTP.KD",AREA_WB_6ATTRS,Seq!B$1,FALSE)/10000</f>
        <v>18294112.043860689</v>
      </c>
      <c r="E76" s="27">
        <f>VLOOKUP("CHN.NY.GDP.MKTP.KD",AREA_WB_6ATTRS,Seq!C$1,FALSE)/10000</f>
        <v>19245405.87014145</v>
      </c>
      <c r="F76" s="27">
        <f>VLOOKUP("CHN.NY.GDP.MKTP.KD",AREA_WB_6ATTRS,Seq!D$1,FALSE)/10000</f>
        <v>20996737.804324333</v>
      </c>
      <c r="G76" s="27">
        <f>VLOOKUP("CHN.NY.GDP.MKTP.KD",AREA_WB_6ATTRS,Seq!E$1,FALSE)/10000</f>
        <v>23285382.224995762</v>
      </c>
      <c r="H76" s="27">
        <f>VLOOKUP("CHN.NY.GDP.MKTP.KD",AREA_WB_6ATTRS,Seq!F$1,FALSE)/10000</f>
        <v>26824760.323195074</v>
      </c>
      <c r="I76" s="27">
        <f>VLOOKUP("CHN.NY.GDP.MKTP.KD",AREA_WB_6ATTRS,Seq!G$1,FALSE)/10000</f>
        <v>30446102.966826372</v>
      </c>
      <c r="J76" s="27">
        <f>VLOOKUP("CHN.NY.GDP.MKTP.KD",AREA_WB_6ATTRS,Seq!H$1,FALSE)/10000</f>
        <v>33125360.027907111</v>
      </c>
      <c r="K76" s="27">
        <f>VLOOKUP("CHN.NY.GDP.MKTP.KD",AREA_WB_6ATTRS,Seq!I$1,FALSE)/10000</f>
        <v>36967901.791144341</v>
      </c>
      <c r="L76" s="27">
        <f>VLOOKUP("CHN.NY.GDP.MKTP.KD",AREA_WB_6ATTRS,Seq!J$1,FALSE)/10000</f>
        <v>41145274.693543643</v>
      </c>
      <c r="M76" s="27">
        <f>VLOOKUP("CHN.NY.GDP.MKTP.KD",AREA_WB_6ATTRS,Seq!K$1,FALSE)/10000</f>
        <v>42832230.955979005</v>
      </c>
      <c r="N76" s="27">
        <f>VLOOKUP("CHN.NY.GDP.MKTP.KD",AREA_WB_6ATTRS,Seq!L$1,FALSE)/10000</f>
        <v>44459855.73230619</v>
      </c>
      <c r="O76" s="27">
        <f>VLOOKUP("CHN.NY.GDP.MKTP.KD",AREA_WB_6ATTRS,Seq!M$1,FALSE)/10000</f>
        <v>48550162.459678344</v>
      </c>
      <c r="P76" s="27">
        <f>VLOOKUP("CHN.NY.GDP.MKTP.KD",AREA_WB_6ATTRS,Seq!N$1,FALSE)/10000</f>
        <v>55444285.528952621</v>
      </c>
      <c r="Q76" s="27">
        <f>VLOOKUP("CHN.NY.GDP.MKTP.KD",AREA_WB_6ATTRS,Seq!O$1,FALSE)/10000</f>
        <v>63206485.503006078</v>
      </c>
      <c r="R76" s="27">
        <f>VLOOKUP("CHN.NY.GDP.MKTP.KD",AREA_WB_6ATTRS,Seq!P$1,FALSE)/10000</f>
        <v>71486535.103899792</v>
      </c>
      <c r="S76" s="27">
        <f>VLOOKUP("CHN.NY.GDP.MKTP.KD",AREA_WB_6ATTRS,Seq!Q$1,FALSE)/10000</f>
        <v>79278567.430224851</v>
      </c>
      <c r="T76" s="27">
        <f>VLOOKUP("CHN.NY.GDP.MKTP.KD",AREA_WB_6ATTRS,Seq!R$1,FALSE)/10000</f>
        <v>87206424.173247412</v>
      </c>
      <c r="U76" s="27">
        <f>VLOOKUP("CHN.NY.GDP.MKTP.KD",AREA_WB_6ATTRS,Seq!S$1,FALSE)/10000</f>
        <v>95316621.621359423</v>
      </c>
      <c r="V76" s="27">
        <f>VLOOKUP("CHN.NY.GDP.MKTP.KD",AREA_WB_6ATTRS,Seq!T$1,FALSE)/10000</f>
        <v>102751318.10782552</v>
      </c>
      <c r="W76" s="27">
        <f>VLOOKUP("CHN.NY.GDP.MKTP.KD",AREA_WB_6ATTRS,Seq!U$1,FALSE)/10000</f>
        <v>110560418.28402025</v>
      </c>
      <c r="X76" s="27">
        <f>VLOOKUP("CHN.NY.GDP.MKTP.KD",AREA_WB_6ATTRS,Seq!V$1,FALSE)/10000</f>
        <v>119847493.41987793</v>
      </c>
      <c r="Y76" s="27">
        <f>VLOOKUP("CHN.NY.GDP.MKTP.KD",AREA_WB_6ATTRS,Seq!W$1,FALSE)/10000</f>
        <v>129794835.37372778</v>
      </c>
      <c r="Z76" s="27">
        <f>VLOOKUP("CHN.NY.GDP.MKTP.KD",AREA_WB_6ATTRS,Seq!X$1,FALSE)/10000</f>
        <v>141606165.392737</v>
      </c>
      <c r="AA76" s="27">
        <f>VLOOKUP("CHN.NY.GDP.MKTP.KD",AREA_WB_6ATTRS,Seq!Y$1,FALSE)/10000</f>
        <v>155766781.9320105</v>
      </c>
      <c r="AB76" s="27">
        <f>VLOOKUP("CHN.NY.GDP.MKTP.KD",AREA_WB_6ATTRS,Seq!Z$1,FALSE)/10000</f>
        <v>171499226.90714428</v>
      </c>
      <c r="AC76" s="27">
        <f>VLOOKUP("CHN.NY.GDP.MKTP.KD",AREA_WB_6ATTRS,Seq!AA$1,FALSE)/10000</f>
        <v>190878639.54765138</v>
      </c>
      <c r="AD76" s="27">
        <f>VLOOKUP("CHN.NY.GDP.MKTP.KD",AREA_WB_6ATTRS,Seq!AB$1,FALSE)/10000</f>
        <v>215120226.77020231</v>
      </c>
      <c r="AE76" s="27">
        <f>VLOOKUP("CHN.NY.GDP.MKTP.KD",AREA_WB_6ATTRS,Seq!AC$1,FALSE)/10000</f>
        <v>245667298.97157177</v>
      </c>
      <c r="AF76" s="27">
        <f>VLOOKUP("CHN.NY.GDP.MKTP.KD",AREA_WB_6ATTRS,Seq!AD$1,FALSE)/10000</f>
        <v>269251359.67284226</v>
      </c>
      <c r="AG76" s="27">
        <f>VLOOKUP("CHN.NY.GDP.MKTP.KD",AREA_WB_6ATTRS,Seq!AE$1,FALSE)/10000</f>
        <v>294022484.76274431</v>
      </c>
      <c r="AH76" s="27">
        <f>VLOOKUP("CHN.NY.GDP.MKTP.KD",AREA_WB_6ATTRS,Seq!AF$1,FALSE)/10000</f>
        <v>324600823.17806971</v>
      </c>
      <c r="AI76" s="27">
        <f>VLOOKUP("CHN.NY.GDP.MKTP.KD",AREA_WB_6ATTRS,Seq!AG$1,FALSE)/10000</f>
        <v>354139498.08727396</v>
      </c>
      <c r="AJ76" s="27"/>
      <c r="AK76" s="27"/>
      <c r="AL76" s="27"/>
      <c r="AM76" s="27"/>
      <c r="AN76" s="27"/>
      <c r="AO76" s="27"/>
      <c r="AP76" s="27">
        <f>IFERROR(VLOOKUP(CONCATENATE($C76, ".NY.GDP.MKTP.KD"),AREA_WB_6ATTRS,Seq!B$1,FALSE)/10000,".")</f>
        <v>29185.853623294217</v>
      </c>
      <c r="AQ76" s="27">
        <f>IFERROR(VLOOKUP(CONCATENATE($C76, ".NY.GDP.MKTP.KD"),AREA_WB_6ATTRS,Seq!C$1,FALSE)/10000,".")</f>
        <v>26788.183413207109</v>
      </c>
      <c r="AR76" s="27">
        <f>IFERROR(VLOOKUP(CONCATENATE($C76, ".NY.GDP.MKTP.KD"),AREA_WB_6ATTRS,Seq!D$1,FALSE)/10000,".")</f>
        <v>26488.778909815643</v>
      </c>
      <c r="AS76" s="27">
        <f>IFERROR(VLOOKUP(CONCATENATE($C76, ".NY.GDP.MKTP.KD"),AREA_WB_6ATTRS,Seq!E$1,FALSE)/10000,".")</f>
        <v>26036.020880296535</v>
      </c>
      <c r="AT76" s="27">
        <f>IFERROR(VLOOKUP(CONCATENATE($C76, ".NY.GDP.MKTP.KD"),AREA_WB_6ATTRS,Seq!F$1,FALSE)/10000,".")</f>
        <v>27210.540723146118</v>
      </c>
      <c r="AU76" s="27">
        <f>IFERROR(VLOOKUP(CONCATENATE($C76, ".NY.GDP.MKTP.KD"),AREA_WB_6ATTRS,Seq!G$1,FALSE)/10000,".")</f>
        <v>30237.913586073028</v>
      </c>
      <c r="AV76" s="27">
        <f>IFERROR(VLOOKUP(CONCATENATE($C76, ".NY.GDP.MKTP.KD"),AREA_WB_6ATTRS,Seq!H$1,FALSE)/10000,".")</f>
        <v>30184.452099509694</v>
      </c>
      <c r="AW76" s="27">
        <f>IFERROR(VLOOKUP(CONCATENATE($C76, ".NY.GDP.MKTP.KD"),AREA_WB_6ATTRS,Seq!I$1,FALSE)/10000,".")</f>
        <v>31513.808283931863</v>
      </c>
      <c r="AX76" s="27">
        <f>IFERROR(VLOOKUP(CONCATENATE($C76, ".NY.GDP.MKTP.KD"),AREA_WB_6ATTRS,Seq!J$1,FALSE)/10000,".")</f>
        <v>33214.528044892089</v>
      </c>
      <c r="AY76" s="27">
        <f>IFERROR(VLOOKUP(CONCATENATE($C76, ".NY.GDP.MKTP.KD"),AREA_WB_6ATTRS,Seq!K$1,FALSE)/10000,".")</f>
        <v>36934.164847986394</v>
      </c>
      <c r="AZ76" s="27">
        <f>IFERROR(VLOOKUP(CONCATENATE($C76, ".NY.GDP.MKTP.KD"),AREA_WB_6ATTRS,Seq!L$1,FALSE)/10000,".")</f>
        <v>39517.910689357304</v>
      </c>
      <c r="BA76" s="27">
        <f>IFERROR(VLOOKUP(CONCATENATE($C76, ".NY.GDP.MKTP.KD"),AREA_WB_6ATTRS,Seq!M$1,FALSE)/10000,".")</f>
        <v>40608.773355777783</v>
      </c>
      <c r="BB76" s="27">
        <f>IFERROR(VLOOKUP(CONCATENATE($C76, ".NY.GDP.MKTP.KD"),AREA_WB_6ATTRS,Seq!N$1,FALSE)/10000,".")</f>
        <v>43516.956800523752</v>
      </c>
      <c r="BC76" s="27">
        <f>IFERROR(VLOOKUP(CONCATENATE($C76, ".NY.GDP.MKTP.KD"),AREA_WB_6ATTRS,Seq!O$1,FALSE)/10000,".")</f>
        <v>46213.550503938153</v>
      </c>
      <c r="BD76" s="27">
        <f>IFERROR(VLOOKUP(CONCATENATE($C76, ".NY.GDP.MKTP.KD"),AREA_WB_6ATTRS,Seq!P$1,FALSE)/10000,".")</f>
        <v>45844.443955170878</v>
      </c>
      <c r="BE76" s="27">
        <f>IFERROR(VLOOKUP(CONCATENATE($C76, ".NY.GDP.MKTP.KD"),AREA_WB_6ATTRS,Seq!Q$1,FALSE)/10000,".")</f>
        <v>45465.933417899985</v>
      </c>
      <c r="BF76" s="27">
        <f>IFERROR(VLOOKUP(CONCATENATE($C76, ".NY.GDP.MKTP.KD"),AREA_WB_6ATTRS,Seq!R$1,FALSE)/10000,".")</f>
        <v>47701.731684636783</v>
      </c>
      <c r="BG76" s="27">
        <f>IFERROR(VLOOKUP(CONCATENATE($C76, ".NY.GDP.MKTP.KD"),AREA_WB_6ATTRS,Seq!S$1,FALSE)/10000,".")</f>
        <v>53407.601709211129</v>
      </c>
      <c r="BH76" s="27">
        <f>IFERROR(VLOOKUP(CONCATENATE($C76, ".NY.GDP.MKTP.KD"),AREA_WB_6ATTRS,Seq!T$1,FALSE)/10000,".")</f>
        <v>57895.655222566056</v>
      </c>
      <c r="BI76" s="27">
        <f>IFERROR(VLOOKUP(CONCATENATE($C76, ".NY.GDP.MKTP.KD"),AREA_WB_6ATTRS,Seq!U$1,FALSE)/10000,".")</f>
        <v>58979.464897608814</v>
      </c>
      <c r="BJ76" s="27">
        <f>IFERROR(VLOOKUP(CONCATENATE($C76, ".NY.GDP.MKTP.KD"),AREA_WB_6ATTRS,Seq!V$1,FALSE)/10000,".")</f>
        <v>61487.97647800063</v>
      </c>
      <c r="BK76" s="27">
        <f>IFERROR(VLOOKUP(CONCATENATE($C76, ".NY.GDP.MKTP.KD"),AREA_WB_6ATTRS,Seq!W$1,FALSE)/10000,".")</f>
        <v>60091.484238651668</v>
      </c>
      <c r="BL76" s="27">
        <f>IFERROR(VLOOKUP(CONCATENATE($C76, ".NY.GDP.MKTP.KD"),AREA_WB_6ATTRS,Seq!X$1,FALSE)/10000,".")</f>
        <v>60820.293319793418</v>
      </c>
      <c r="BM76" s="27">
        <f>IFERROR(VLOOKUP(CONCATENATE($C76, ".NY.GDP.MKTP.KD"),AREA_WB_6ATTRS,Seq!Y$1,FALSE)/10000,".")</f>
        <v>57239.724834055341</v>
      </c>
      <c r="BN76" s="27">
        <f>IFERROR(VLOOKUP(CONCATENATE($C76, ".NY.GDP.MKTP.KD"),AREA_WB_6ATTRS,Seq!Z$1,FALSE)/10000,".")</f>
        <v>55608.132891112116</v>
      </c>
      <c r="BO76" s="27">
        <f>IFERROR(VLOOKUP(CONCATENATE($C76, ".NY.GDP.MKTP.KD"),AREA_WB_6ATTRS,Seq!AA$1,FALSE)/10000,".")</f>
        <v>59762.346940535579</v>
      </c>
      <c r="BP76" s="27">
        <f>IFERROR(VLOOKUP(CONCATENATE($C76, ".NY.GDP.MKTP.KD"),AREA_WB_6ATTRS,Seq!AB$1,FALSE)/10000,".")</f>
        <v>65324.242326641332</v>
      </c>
      <c r="BQ76" s="27">
        <f>IFERROR(VLOOKUP(CONCATENATE($C76, ".NY.GDP.MKTP.KD"),AREA_WB_6ATTRS,Seq!AC$1,FALSE)/10000,".")</f>
        <v>71595.369589998896</v>
      </c>
      <c r="BR76" s="27">
        <f>IFERROR(VLOOKUP(CONCATENATE($C76, ".NY.GDP.MKTP.KD"),AREA_WB_6ATTRS,Seq!AD$1,FALSE)/10000,".")</f>
        <v>70884.035129754091</v>
      </c>
      <c r="BS76" s="27">
        <f>IFERROR(VLOOKUP(CONCATENATE($C76, ".NY.GDP.MKTP.KD"),AREA_WB_6ATTRS,Seq!AE$1,FALSE)/10000,".")</f>
        <v>71254.343745696271</v>
      </c>
      <c r="BT76" s="27">
        <f>IFERROR(VLOOKUP(CONCATENATE($C76, ".NY.GDP.MKTP.KD"),AREA_WB_6ATTRS,Seq!AF$1,FALSE)/10000,".")</f>
        <v>76036.14904592777</v>
      </c>
      <c r="BU76" s="27">
        <f>IFERROR(VLOOKUP(CONCATENATE($C76, ".NY.GDP.MKTP.KD"),AREA_WB_6ATTRS,Seq!AG$1,FALSE)/10000,".")</f>
        <v>79800.368983287815</v>
      </c>
      <c r="BV76" s="27"/>
      <c r="BW76" s="27"/>
      <c r="BX76" s="27"/>
      <c r="BY76" s="27"/>
      <c r="BZ76" s="27"/>
      <c r="CA76" s="27"/>
      <c r="CB76" s="27"/>
      <c r="CC76" s="27">
        <f>CNPop!A$48</f>
        <v>5.0000000000000001E-3</v>
      </c>
      <c r="CD76" s="27">
        <f>CNPop!B$48</f>
        <v>6.0000000000000001E-3</v>
      </c>
      <c r="CE76" s="27">
        <f>CNPop!C$48</f>
        <v>6.0000000000000001E-3</v>
      </c>
      <c r="CF76" s="27">
        <f>CNPop!D$48</f>
        <v>7.0000000000000001E-3</v>
      </c>
      <c r="CG76" s="27">
        <f>CNPop!E$48</f>
        <v>7.0000000000000001E-3</v>
      </c>
      <c r="CH76" s="27">
        <f>CNPop!F$48</f>
        <v>8.0000000000000002E-3</v>
      </c>
      <c r="CI76" s="27">
        <f>CNPop!G$48</f>
        <v>8.9999999999999993E-3</v>
      </c>
      <c r="CJ76" s="27">
        <f>CNPop!H$48</f>
        <v>0.01</v>
      </c>
      <c r="CK76" s="27">
        <f>CNPop!I$48</f>
        <v>1.0999999999999999E-2</v>
      </c>
      <c r="CL76" s="27">
        <f>CNPop!J$48</f>
        <v>1.2E-2</v>
      </c>
      <c r="CM76" s="27">
        <f>CNPop!K$48</f>
        <v>1.4E-2</v>
      </c>
      <c r="CN76" s="27">
        <f>CNPop!L$48</f>
        <v>1.6E-2</v>
      </c>
      <c r="CO76" s="27">
        <f>CNPop!M$48</f>
        <v>1.7000000000000001E-2</v>
      </c>
      <c r="CP76" s="27">
        <f>CNPop!N$48</f>
        <v>1.9E-2</v>
      </c>
      <c r="CQ76" s="27">
        <f>CNPop!O$48</f>
        <v>2.1000000000000001E-2</v>
      </c>
      <c r="CR76" s="27">
        <f>CNPop!P$48</f>
        <v>2.3E-2</v>
      </c>
      <c r="CS76" s="27">
        <f>CNPop!Q$48</f>
        <v>2.5999999999999999E-2</v>
      </c>
      <c r="CT76" s="27">
        <f>CNPop!R$48</f>
        <v>2.8000000000000001E-2</v>
      </c>
      <c r="CU76" s="27">
        <f>CNPop!S$48</f>
        <v>0.03</v>
      </c>
      <c r="CV76" s="27">
        <f>CNPop!T$48</f>
        <v>3.3000000000000002E-2</v>
      </c>
      <c r="CW76" s="27">
        <f>CNPop!U$48</f>
        <v>3.5999999999999997E-2</v>
      </c>
      <c r="CX76" s="27">
        <f>CNPop!V$48</f>
        <v>3.9E-2</v>
      </c>
      <c r="CY76" s="27">
        <f>CNPop!W$48</f>
        <v>4.2000000000000003E-2</v>
      </c>
      <c r="CZ76" s="27">
        <f>CNPop!X$48</f>
        <v>4.4999999999999998E-2</v>
      </c>
      <c r="DA76" s="27">
        <f>CNPop!Y$48</f>
        <v>4.9000000000000002E-2</v>
      </c>
      <c r="DB76" s="27">
        <f>CNPop!Z$48</f>
        <v>5.1999999999999998E-2</v>
      </c>
      <c r="DC76" s="27">
        <f>CNPop!AA$48</f>
        <v>5.6000000000000001E-2</v>
      </c>
      <c r="DD76" s="27">
        <f>CNPop!AB$48</f>
        <v>0.06</v>
      </c>
      <c r="DE76" s="27">
        <f>CNPop!AC$48</f>
        <v>6.3E-2</v>
      </c>
      <c r="DF76" s="27">
        <f>CNPop!AD$48</f>
        <v>6.8000000000000005E-2</v>
      </c>
      <c r="DG76" s="27">
        <f>CNPop!AE$48</f>
        <v>7.1999999999999995E-2</v>
      </c>
      <c r="DH76" s="27">
        <f>CNPop!AF$48</f>
        <v>7.5999999999999998E-2</v>
      </c>
      <c r="DI76" s="27">
        <f>CNPop!AG$48</f>
        <v>8.1000000000000003E-2</v>
      </c>
      <c r="DJ76" s="27">
        <f>CNPop!AH$48</f>
        <v>8.5000000000000006E-2</v>
      </c>
      <c r="DK76" s="27">
        <f>CNPop!AI$48</f>
        <v>0.09</v>
      </c>
      <c r="DL76" s="27">
        <f>CNPop!AJ$48</f>
        <v>9.5000000000000001E-2</v>
      </c>
      <c r="DM76" s="27">
        <f>CNPop!AK$48</f>
        <v>0.1</v>
      </c>
      <c r="DN76" s="27"/>
      <c r="DO76" s="27" t="str">
        <f t="shared" si="94"/>
        <v>.</v>
      </c>
      <c r="DP76" s="27" t="str">
        <f t="shared" si="95"/>
        <v>.</v>
      </c>
      <c r="DQ76" s="27" t="str">
        <f t="shared" si="96"/>
        <v>.</v>
      </c>
      <c r="DR76" s="27" t="str">
        <f t="shared" si="97"/>
        <v>.</v>
      </c>
      <c r="DS76" s="27" t="str">
        <f t="shared" si="98"/>
        <v>.</v>
      </c>
      <c r="DT76" s="27" t="str">
        <f t="shared" si="99"/>
        <v>.</v>
      </c>
      <c r="DU76" s="27" t="str">
        <f t="shared" si="100"/>
        <v>.</v>
      </c>
      <c r="DV76" s="27" t="str">
        <f t="shared" si="101"/>
        <v>.</v>
      </c>
      <c r="DW76" s="27" t="str">
        <f t="shared" si="102"/>
        <v>.</v>
      </c>
      <c r="DX76" s="27" t="str">
        <f t="shared" si="103"/>
        <v>.</v>
      </c>
      <c r="DY76" s="27" t="str">
        <f t="shared" si="104"/>
        <v>.</v>
      </c>
      <c r="DZ76" s="27" t="str">
        <f t="shared" si="105"/>
        <v>.</v>
      </c>
      <c r="EA76" s="27" t="str">
        <f t="shared" si="106"/>
        <v>.</v>
      </c>
      <c r="EB76" s="27" t="str">
        <f t="shared" si="107"/>
        <v>.</v>
      </c>
      <c r="EC76" s="27" t="str">
        <f t="shared" si="108"/>
        <v>.</v>
      </c>
      <c r="ED76" s="27" t="str">
        <f t="shared" si="109"/>
        <v>.</v>
      </c>
      <c r="EE76" s="27" t="str">
        <f t="shared" si="110"/>
        <v>.</v>
      </c>
      <c r="EF76" s="27" t="str">
        <f t="shared" si="111"/>
        <v>.</v>
      </c>
      <c r="EG76" s="27" t="str">
        <f t="shared" si="112"/>
        <v>.</v>
      </c>
      <c r="EH76" s="27" t="str">
        <f t="shared" si="113"/>
        <v>.</v>
      </c>
      <c r="EI76" s="27" t="str">
        <f t="shared" si="114"/>
        <v>.</v>
      </c>
      <c r="EJ76" s="27" t="str">
        <f t="shared" si="115"/>
        <v>.</v>
      </c>
      <c r="EK76" s="27" t="str">
        <f t="shared" si="116"/>
        <v>.</v>
      </c>
      <c r="EL76" s="27" t="str">
        <f t="shared" si="117"/>
        <v>.</v>
      </c>
      <c r="EM76" s="27" t="str">
        <f t="shared" si="118"/>
        <v>.</v>
      </c>
      <c r="EN76" s="27" t="str">
        <f t="shared" si="119"/>
        <v>.</v>
      </c>
      <c r="EO76" s="27" t="str">
        <f t="shared" si="120"/>
        <v>.</v>
      </c>
      <c r="EP76" s="27" t="str">
        <f t="shared" si="129"/>
        <v>.</v>
      </c>
      <c r="EQ76" s="27" t="str">
        <f t="shared" si="130"/>
        <v>.</v>
      </c>
      <c r="ER76" s="27" t="str">
        <f t="shared" si="136"/>
        <v>.</v>
      </c>
      <c r="ES76" s="27" t="str">
        <f t="shared" si="136"/>
        <v>.</v>
      </c>
      <c r="ET76" s="27" t="str">
        <f t="shared" si="136"/>
        <v>.</v>
      </c>
      <c r="EU76" s="27"/>
      <c r="EV76" s="27"/>
      <c r="EW76" s="27"/>
      <c r="EX76" s="27"/>
      <c r="EY76" s="27"/>
      <c r="EZ76" s="27" t="str">
        <f>IFERROR(VLOOKUP(CONCATENATE($C76,".SL.TLF.TERT.ZS"),AREA_WB_6ATTRS,Seq!B$1,FALSE)/100,".")</f>
        <v>.</v>
      </c>
      <c r="FA76" s="27" t="str">
        <f>IFERROR(VLOOKUP(CONCATENATE($C76,".SL.TLF.TERT.ZS"),AREA_WB_6ATTRS,Seq!C$1,FALSE)/100,".")</f>
        <v>.</v>
      </c>
      <c r="FB76" s="27" t="str">
        <f>IFERROR(VLOOKUP(CONCATENATE($C76,".SL.TLF.TERT.ZS"),AREA_WB_6ATTRS,Seq!D$1,FALSE)/100,".")</f>
        <v>.</v>
      </c>
      <c r="FC76" s="27" t="str">
        <f>IFERROR(VLOOKUP(CONCATENATE($C76,".SL.TLF.TERT.ZS"),AREA_WB_6ATTRS,Seq!E$1,FALSE)/100,".")</f>
        <v>.</v>
      </c>
      <c r="FD76" s="27" t="str">
        <f>IFERROR(VLOOKUP(CONCATENATE($C76,".SL.TLF.TERT.ZS"),AREA_WB_6ATTRS,Seq!F$1,FALSE)/100,".")</f>
        <v>.</v>
      </c>
      <c r="FE76" s="27" t="str">
        <f>IFERROR(VLOOKUP(CONCATENATE($C76,".SL.TLF.TERT.ZS"),AREA_WB_6ATTRS,Seq!G$1,FALSE)/100,".")</f>
        <v>.</v>
      </c>
      <c r="FF76" s="27" t="str">
        <f>IFERROR(VLOOKUP(CONCATENATE($C76,".SL.TLF.TERT.ZS"),AREA_WB_6ATTRS,Seq!H$1,FALSE)/100,".")</f>
        <v>.</v>
      </c>
      <c r="FG76" s="27" t="str">
        <f>IFERROR(VLOOKUP(CONCATENATE($C76,".SL.TLF.TERT.ZS"),AREA_WB_6ATTRS,Seq!I$1,FALSE)/100,".")</f>
        <v>.</v>
      </c>
      <c r="FH76" s="27" t="str">
        <f>IFERROR(VLOOKUP(CONCATENATE($C76,".SL.TLF.TERT.ZS"),AREA_WB_6ATTRS,Seq!J$1,FALSE)/100,".")</f>
        <v>.</v>
      </c>
      <c r="FI76" s="27" t="str">
        <f>IFERROR(VLOOKUP(CONCATENATE($C76,".SL.TLF.TERT.ZS"),AREA_WB_6ATTRS,Seq!K$1,FALSE)/100,".")</f>
        <v>.</v>
      </c>
      <c r="FJ76" s="27" t="str">
        <f>IFERROR(VLOOKUP(CONCATENATE($C76,".SL.TLF.TERT.ZS"),AREA_WB_6ATTRS,Seq!L$1,FALSE)/100,".")</f>
        <v>.</v>
      </c>
      <c r="FK76" s="27" t="str">
        <f>IFERROR(VLOOKUP(CONCATENATE($C76,".SL.TLF.TERT.ZS"),AREA_WB_6ATTRS,Seq!M$1,FALSE)/100,".")</f>
        <v>.</v>
      </c>
      <c r="FL76" s="27" t="str">
        <f>IFERROR(VLOOKUP(CONCATENATE($C76,".SL.TLF.TERT.ZS"),AREA_WB_6ATTRS,Seq!N$1,FALSE)/100,".")</f>
        <v>.</v>
      </c>
      <c r="FM76" s="27" t="str">
        <f>IFERROR(VLOOKUP(CONCATENATE($C76,".SL.TLF.TERT.ZS"),AREA_WB_6ATTRS,Seq!O$1,FALSE)/100,".")</f>
        <v>.</v>
      </c>
      <c r="FN76" s="27" t="str">
        <f>IFERROR(VLOOKUP(CONCATENATE($C76,".SL.TLF.TERT.ZS"),AREA_WB_6ATTRS,Seq!P$1,FALSE)/100,".")</f>
        <v>.</v>
      </c>
      <c r="FO76" s="27" t="str">
        <f>IFERROR(VLOOKUP(CONCATENATE($C76,".SL.TLF.TERT.ZS"),AREA_WB_6ATTRS,Seq!Q$1,FALSE)/100,".")</f>
        <v>.</v>
      </c>
      <c r="FP76" s="27" t="str">
        <f>IFERROR(VLOOKUP(CONCATENATE($C76,".SL.TLF.TERT.ZS"),AREA_WB_6ATTRS,Seq!R$1,FALSE)/100,".")</f>
        <v>.</v>
      </c>
      <c r="FQ76" s="27" t="str">
        <f>IFERROR(VLOOKUP(CONCATENATE($C76,".SL.TLF.TERT.ZS"),AREA_WB_6ATTRS,Seq!S$1,FALSE)/100,".")</f>
        <v>.</v>
      </c>
      <c r="FR76" s="27" t="str">
        <f>IFERROR(VLOOKUP(CONCATENATE($C76,".SL.TLF.TERT.ZS"),AREA_WB_6ATTRS,Seq!T$1,FALSE)/100,".")</f>
        <v>.</v>
      </c>
      <c r="FS76" s="27" t="str">
        <f>IFERROR(VLOOKUP(CONCATENATE($C76,".SL.TLF.TERT.ZS"),AREA_WB_6ATTRS,Seq!U$1,FALSE)/100,".")</f>
        <v>.</v>
      </c>
      <c r="FT76" s="27" t="str">
        <f>IFERROR(VLOOKUP(CONCATENATE($C76,".SL.TLF.TERT.ZS"),AREA_WB_6ATTRS,Seq!V$1,FALSE)/100,".")</f>
        <v>.</v>
      </c>
      <c r="FU76" s="27" t="str">
        <f>IFERROR(VLOOKUP(CONCATENATE($C76,".SL.TLF.TERT.ZS"),AREA_WB_6ATTRS,Seq!W$1,FALSE)/100,".")</f>
        <v>.</v>
      </c>
      <c r="FV76" s="27" t="str">
        <f>IFERROR(VLOOKUP(CONCATENATE($C76,".SL.TLF.TERT.ZS"),AREA_WB_6ATTRS,Seq!X$1,FALSE)/100,".")</f>
        <v>.</v>
      </c>
      <c r="FW76" s="27" t="str">
        <f>IFERROR(VLOOKUP(CONCATENATE($C76,".SL.TLF.TERT.ZS"),AREA_WB_6ATTRS,Seq!Y$1,FALSE)/100,".")</f>
        <v>.</v>
      </c>
      <c r="FX76" s="27" t="str">
        <f>IFERROR(VLOOKUP(CONCATENATE($C76,".SL.TLF.TERT.ZS"),AREA_WB_6ATTRS,Seq!Z$1,FALSE)/100,".")</f>
        <v>.</v>
      </c>
      <c r="FY76" s="27" t="str">
        <f>IFERROR(VLOOKUP(CONCATENATE($C76,".SL.TLF.TERT.ZS"),AREA_WB_6ATTRS,Seq!AA$1,FALSE)/100,".")</f>
        <v>.</v>
      </c>
      <c r="FZ76" s="27" t="str">
        <f>IFERROR(VLOOKUP(CONCATENATE($C76,".SL.TLF.TERT.ZS"),AREA_WB_6ATTRS,Seq!AB$1,FALSE)/100,".")</f>
        <v>.</v>
      </c>
      <c r="GA76" s="27" t="str">
        <f>IFERROR(VLOOKUP(CONCATENATE($C76,".SL.TLF.TERT.ZS"),AREA_WB_6ATTRS,Seq!AC$1,FALSE)/100,".")</f>
        <v>.</v>
      </c>
      <c r="GB76" s="27" t="str">
        <f>IFERROR(VLOOKUP(CONCATENATE($C76,".SL.TLF.TERT.ZS"),AREA_WB_6ATTRS,Seq!AD$1,FALSE)/100,".")</f>
        <v>.</v>
      </c>
      <c r="GC76" s="27" t="str">
        <f>IFERROR(VLOOKUP(CONCATENATE($C76,".SL.TLF.TERT.ZS"),AREA_WB_6ATTRS,Seq!AE$1,FALSE)/100,".")</f>
        <v>.</v>
      </c>
      <c r="GD76" s="27" t="str">
        <f>IFERROR(VLOOKUP(CONCATENATE($C76,".SL.TLF.TERT.ZS"),AREA_WB_6ATTRS,Seq!AF$1,FALSE)/100,".")</f>
        <v>.</v>
      </c>
      <c r="GE76" s="27" t="str">
        <f>IFERROR(VLOOKUP(CONCATENATE($C76,".SL.TLF.TERT.ZS"),AREA_WB_6ATTRS,Seq!AG$1,FALSE)/100,".")</f>
        <v>.</v>
      </c>
      <c r="GF76" s="27" t="str">
        <f>IFERROR(VLOOKUP(CONCATENATE($C76,".SL.TLF.TERT.ZS"),AREA_WB_6ATTRS,Seq!AH$1,FALSE)/100,".")</f>
        <v>.</v>
      </c>
      <c r="GG76" s="27" t="str">
        <f>IFERROR(VLOOKUP(CONCATENATE($C76,".SL.TLF.TERT.ZS"),AREA_WB_6ATTRS,Seq!AI$1,FALSE)/100,".")</f>
        <v>.</v>
      </c>
      <c r="GH76" s="27" t="str">
        <f>IFERROR(VLOOKUP(CONCATENATE($C76,".SL.TLF.TERT.ZS"),AREA_WB_6ATTRS,Seq!AJ$1,FALSE)/100,".")</f>
        <v>.</v>
      </c>
      <c r="GI76" s="27" t="str">
        <f>IFERROR(VLOOKUP(CONCATENATE($C76,".SL.TLF.TERT.ZS"),AREA_WB_6ATTRS,Seq!AK$1,FALSE)/100,".")</f>
        <v>.</v>
      </c>
      <c r="GJ76" s="27" t="str">
        <f>IFERROR(VLOOKUP(CONCATENATE($C76,".SL.TLF.TERT.ZS"),AREA_WB_6ATTRS,Seq!AL$1,FALSE)/100,".")</f>
        <v>.</v>
      </c>
      <c r="GK76" s="27"/>
      <c r="GL76" s="27"/>
      <c r="GM76" s="27">
        <f t="shared" si="121"/>
        <v>9.316770186335404E-3</v>
      </c>
      <c r="GN76" s="27" t="str">
        <f t="shared" si="122"/>
        <v>.</v>
      </c>
      <c r="GO76" s="27" t="str">
        <f t="shared" si="131"/>
        <v>.</v>
      </c>
      <c r="GP76" s="27"/>
      <c r="GQ76" s="9">
        <f>IF(VLOOKUP($B76,EM_80!$B$1:$C$201,2,FALSE)&gt;0,VLOOKUP($B76,EM_80!$B$1:$C$201,2,FALSE),".")</f>
        <v>600</v>
      </c>
      <c r="GR76" s="9" t="str">
        <f t="shared" si="123"/>
        <v>.</v>
      </c>
      <c r="GS76" s="9" t="str">
        <f t="shared" si="124"/>
        <v>.</v>
      </c>
      <c r="GU76">
        <f t="shared" si="125"/>
        <v>64400</v>
      </c>
      <c r="GV76">
        <f t="shared" si="126"/>
        <v>70000</v>
      </c>
      <c r="GW76">
        <f t="shared" si="127"/>
        <v>81131</v>
      </c>
      <c r="GX76">
        <f t="shared" si="128"/>
        <v>86525</v>
      </c>
      <c r="GZ76" s="9" t="str">
        <f>IF(ISNA(VLOOKUP($B76,Area_EM_90,Seq!C$1,FALSE)),".",VLOOKUP($B76,Area_EM_90,Seq!C$1,FALSE))</f>
        <v>.</v>
      </c>
      <c r="HA76" s="9" t="str">
        <f>IF(ISNA(VLOOKUP($B76,Area_EM_90,Seq!D$1,FALSE)),".",VLOOKUP($B76,Area_EM_90,Seq!D$1,FALSE))</f>
        <v>.</v>
      </c>
      <c r="HB76" s="9" t="str">
        <f>IF(ISNA(VLOOKUP($B76,Area_EM_90,Seq!E$1,FALSE)),".",VLOOKUP($B76,Area_EM_90,Seq!E$1,FALSE))</f>
        <v>.</v>
      </c>
      <c r="HC76" s="9" t="str">
        <f>IF(ISNA(VLOOKUP($B76,Area_EM_90,Seq!F$1,FALSE)),".",VLOOKUP($B76,Area_EM_90,Seq!F$1,FALSE))</f>
        <v>.</v>
      </c>
      <c r="HD76" s="9" t="str">
        <f>IF(ISNA(VLOOKUP($B76,Area_EM_90,Seq!G$1,FALSE)),".",VLOOKUP($B76,Area_EM_90,Seq!G$1,FALSE))</f>
        <v>.</v>
      </c>
      <c r="HE76" s="9" t="str">
        <f>IF(ISNA(VLOOKUP($B76,Area_EM_90,Seq!H$1,FALSE)),".",VLOOKUP($B76,Area_EM_90,Seq!H$1,FALSE))</f>
        <v>.</v>
      </c>
      <c r="HF76" s="9" t="str">
        <f>IF(ISNA(VLOOKUP($B76,Area_EM_90,Seq!I$1,FALSE)),".",VLOOKUP($B76,Area_EM_90,Seq!I$1,FALSE))</f>
        <v>.</v>
      </c>
      <c r="HG76" s="9" t="str">
        <f>IF(ISNA(VLOOKUP($B76,Area_EM_90,Seq!J$1,FALSE)),".",VLOOKUP($B76,Area_EM_90,Seq!J$1,FALSE))</f>
        <v>.</v>
      </c>
      <c r="HH76" s="9" t="str">
        <f>IF(ISNA(VLOOKUP($B76,Area_EM_00,Seq!C$1,FALSE)),".",VLOOKUP($B76,Area_EM_00,Seq!C$1,FALSE))</f>
        <v>.</v>
      </c>
      <c r="HI76" s="9" t="str">
        <f>IF(ISNA(VLOOKUP($B76,Area_EM_00,Seq!D$1,FALSE)),".",VLOOKUP($B76,Area_EM_00,Seq!D$1,FALSE))</f>
        <v>.</v>
      </c>
      <c r="HJ76" s="9" t="str">
        <f>IF(ISNA(VLOOKUP($B76,Area_EM_00,Seq!E$1,FALSE)),".",VLOOKUP($B76,Area_EM_00,Seq!E$1,FALSE))</f>
        <v>.</v>
      </c>
      <c r="HK76" s="9" t="str">
        <f>IF(ISNA(VLOOKUP($B76,Area_EM_00,Seq!F$1,FALSE)),".",VLOOKUP($B76,Area_EM_00,Seq!F$1,FALSE))</f>
        <v>.</v>
      </c>
      <c r="HL76" s="9" t="str">
        <f>IF(ISNA(VLOOKUP($B76,Area_EM_00,Seq!G$1,FALSE)),".",VLOOKUP($B76,Area_EM_00,Seq!G$1,FALSE))</f>
        <v>.</v>
      </c>
      <c r="HM76" s="9" t="str">
        <f>IF(ISNA(VLOOKUP($B76,Area_EM_00,Seq!H$1,FALSE)),".",VLOOKUP($B76,Area_EM_00,Seq!H$1,FALSE))</f>
        <v>.</v>
      </c>
      <c r="HN76" s="9" t="str">
        <f>IF(ISNA(VLOOKUP($B76,Area_EM_00,Seq!I$1,FALSE)),".",VLOOKUP($B76,Area_EM_00,Seq!I$1,FALSE))</f>
        <v>.</v>
      </c>
      <c r="HO76" s="9" t="str">
        <f>IF(ISNA(VLOOKUP($B76,Area_EM_00,Seq!J$1,FALSE)),".",VLOOKUP($B76,Area_EM_00,Seq!J$1,FALSE))</f>
        <v>.</v>
      </c>
      <c r="HQ76" s="27"/>
      <c r="HR76" s="9">
        <f>IFERROR(VLOOKUP($B76,AREA_EM3_60_00,Seq!E$1,FALSE),".")</f>
        <v>49</v>
      </c>
      <c r="HS76" s="9">
        <f>IFERROR(VLOOKUP($B76,AREA_EM3_60_00,Seq!F$1,FALSE),".")</f>
        <v>85</v>
      </c>
      <c r="HT76" s="9">
        <f>IFERROR(VLOOKUP($B76,AREA_EM3_60_00,Seq!G$1,FALSE),".")</f>
        <v>49</v>
      </c>
      <c r="HU76" s="9" t="str">
        <f>IFERROR(VLOOKUP($B76,AREA_EM3_10,Seq!B$1,FALSE),".")</f>
        <v/>
      </c>
      <c r="HV76" s="9">
        <f t="shared" si="132"/>
        <v>64400</v>
      </c>
      <c r="HW76" s="9">
        <f t="shared" si="133"/>
        <v>70000</v>
      </c>
      <c r="HX76" s="9">
        <f t="shared" si="134"/>
        <v>81131</v>
      </c>
      <c r="HY76" s="9">
        <f t="shared" si="135"/>
        <v>86525</v>
      </c>
    </row>
    <row r="77" spans="1:233">
      <c r="A77" s="25" t="s">
        <v>2440</v>
      </c>
      <c r="B77" s="26" t="str">
        <f t="shared" si="92"/>
        <v>Sierra Leone</v>
      </c>
      <c r="C77" s="166" t="s">
        <v>1623</v>
      </c>
      <c r="D77" s="27">
        <f>VLOOKUP("CHN.NY.GDP.MKTP.KD",AREA_WB_6ATTRS,Seq!B$1,FALSE)/10000</f>
        <v>18294112.043860689</v>
      </c>
      <c r="E77" s="27">
        <f>VLOOKUP("CHN.NY.GDP.MKTP.KD",AREA_WB_6ATTRS,Seq!C$1,FALSE)/10000</f>
        <v>19245405.87014145</v>
      </c>
      <c r="F77" s="27">
        <f>VLOOKUP("CHN.NY.GDP.MKTP.KD",AREA_WB_6ATTRS,Seq!D$1,FALSE)/10000</f>
        <v>20996737.804324333</v>
      </c>
      <c r="G77" s="27">
        <f>VLOOKUP("CHN.NY.GDP.MKTP.KD",AREA_WB_6ATTRS,Seq!E$1,FALSE)/10000</f>
        <v>23285382.224995762</v>
      </c>
      <c r="H77" s="27">
        <f>VLOOKUP("CHN.NY.GDP.MKTP.KD",AREA_WB_6ATTRS,Seq!F$1,FALSE)/10000</f>
        <v>26824760.323195074</v>
      </c>
      <c r="I77" s="27">
        <f>VLOOKUP("CHN.NY.GDP.MKTP.KD",AREA_WB_6ATTRS,Seq!G$1,FALSE)/10000</f>
        <v>30446102.966826372</v>
      </c>
      <c r="J77" s="27">
        <f>VLOOKUP("CHN.NY.GDP.MKTP.KD",AREA_WB_6ATTRS,Seq!H$1,FALSE)/10000</f>
        <v>33125360.027907111</v>
      </c>
      <c r="K77" s="27">
        <f>VLOOKUP("CHN.NY.GDP.MKTP.KD",AREA_WB_6ATTRS,Seq!I$1,FALSE)/10000</f>
        <v>36967901.791144341</v>
      </c>
      <c r="L77" s="27">
        <f>VLOOKUP("CHN.NY.GDP.MKTP.KD",AREA_WB_6ATTRS,Seq!J$1,FALSE)/10000</f>
        <v>41145274.693543643</v>
      </c>
      <c r="M77" s="27">
        <f>VLOOKUP("CHN.NY.GDP.MKTP.KD",AREA_WB_6ATTRS,Seq!K$1,FALSE)/10000</f>
        <v>42832230.955979005</v>
      </c>
      <c r="N77" s="27">
        <f>VLOOKUP("CHN.NY.GDP.MKTP.KD",AREA_WB_6ATTRS,Seq!L$1,FALSE)/10000</f>
        <v>44459855.73230619</v>
      </c>
      <c r="O77" s="27">
        <f>VLOOKUP("CHN.NY.GDP.MKTP.KD",AREA_WB_6ATTRS,Seq!M$1,FALSE)/10000</f>
        <v>48550162.459678344</v>
      </c>
      <c r="P77" s="27">
        <f>VLOOKUP("CHN.NY.GDP.MKTP.KD",AREA_WB_6ATTRS,Seq!N$1,FALSE)/10000</f>
        <v>55444285.528952621</v>
      </c>
      <c r="Q77" s="27">
        <f>VLOOKUP("CHN.NY.GDP.MKTP.KD",AREA_WB_6ATTRS,Seq!O$1,FALSE)/10000</f>
        <v>63206485.503006078</v>
      </c>
      <c r="R77" s="27">
        <f>VLOOKUP("CHN.NY.GDP.MKTP.KD",AREA_WB_6ATTRS,Seq!P$1,FALSE)/10000</f>
        <v>71486535.103899792</v>
      </c>
      <c r="S77" s="27">
        <f>VLOOKUP("CHN.NY.GDP.MKTP.KD",AREA_WB_6ATTRS,Seq!Q$1,FALSE)/10000</f>
        <v>79278567.430224851</v>
      </c>
      <c r="T77" s="27">
        <f>VLOOKUP("CHN.NY.GDP.MKTP.KD",AREA_WB_6ATTRS,Seq!R$1,FALSE)/10000</f>
        <v>87206424.173247412</v>
      </c>
      <c r="U77" s="27">
        <f>VLOOKUP("CHN.NY.GDP.MKTP.KD",AREA_WB_6ATTRS,Seq!S$1,FALSE)/10000</f>
        <v>95316621.621359423</v>
      </c>
      <c r="V77" s="27">
        <f>VLOOKUP("CHN.NY.GDP.MKTP.KD",AREA_WB_6ATTRS,Seq!T$1,FALSE)/10000</f>
        <v>102751318.10782552</v>
      </c>
      <c r="W77" s="27">
        <f>VLOOKUP("CHN.NY.GDP.MKTP.KD",AREA_WB_6ATTRS,Seq!U$1,FALSE)/10000</f>
        <v>110560418.28402025</v>
      </c>
      <c r="X77" s="27">
        <f>VLOOKUP("CHN.NY.GDP.MKTP.KD",AREA_WB_6ATTRS,Seq!V$1,FALSE)/10000</f>
        <v>119847493.41987793</v>
      </c>
      <c r="Y77" s="27">
        <f>VLOOKUP("CHN.NY.GDP.MKTP.KD",AREA_WB_6ATTRS,Seq!W$1,FALSE)/10000</f>
        <v>129794835.37372778</v>
      </c>
      <c r="Z77" s="27">
        <f>VLOOKUP("CHN.NY.GDP.MKTP.KD",AREA_WB_6ATTRS,Seq!X$1,FALSE)/10000</f>
        <v>141606165.392737</v>
      </c>
      <c r="AA77" s="27">
        <f>VLOOKUP("CHN.NY.GDP.MKTP.KD",AREA_WB_6ATTRS,Seq!Y$1,FALSE)/10000</f>
        <v>155766781.9320105</v>
      </c>
      <c r="AB77" s="27">
        <f>VLOOKUP("CHN.NY.GDP.MKTP.KD",AREA_WB_6ATTRS,Seq!Z$1,FALSE)/10000</f>
        <v>171499226.90714428</v>
      </c>
      <c r="AC77" s="27">
        <f>VLOOKUP("CHN.NY.GDP.MKTP.KD",AREA_WB_6ATTRS,Seq!AA$1,FALSE)/10000</f>
        <v>190878639.54765138</v>
      </c>
      <c r="AD77" s="27">
        <f>VLOOKUP("CHN.NY.GDP.MKTP.KD",AREA_WB_6ATTRS,Seq!AB$1,FALSE)/10000</f>
        <v>215120226.77020231</v>
      </c>
      <c r="AE77" s="27">
        <f>VLOOKUP("CHN.NY.GDP.MKTP.KD",AREA_WB_6ATTRS,Seq!AC$1,FALSE)/10000</f>
        <v>245667298.97157177</v>
      </c>
      <c r="AF77" s="27">
        <f>VLOOKUP("CHN.NY.GDP.MKTP.KD",AREA_WB_6ATTRS,Seq!AD$1,FALSE)/10000</f>
        <v>269251359.67284226</v>
      </c>
      <c r="AG77" s="27">
        <f>VLOOKUP("CHN.NY.GDP.MKTP.KD",AREA_WB_6ATTRS,Seq!AE$1,FALSE)/10000</f>
        <v>294022484.76274431</v>
      </c>
      <c r="AH77" s="27">
        <f>VLOOKUP("CHN.NY.GDP.MKTP.KD",AREA_WB_6ATTRS,Seq!AF$1,FALSE)/10000</f>
        <v>324600823.17806971</v>
      </c>
      <c r="AI77" s="27">
        <f>VLOOKUP("CHN.NY.GDP.MKTP.KD",AREA_WB_6ATTRS,Seq!AG$1,FALSE)/10000</f>
        <v>354139498.08727396</v>
      </c>
      <c r="AJ77" s="27"/>
      <c r="AK77" s="27"/>
      <c r="AL77" s="27"/>
      <c r="AM77" s="27"/>
      <c r="AN77" s="27"/>
      <c r="AO77" s="27"/>
      <c r="AP77" s="27">
        <f>IFERROR(VLOOKUP(CONCATENATE($C77, ".NY.GDP.MKTP.KD"),AREA_WB_6ATTRS,Seq!B$1,FALSE)/10000,".")</f>
        <v>92874.174000285551</v>
      </c>
      <c r="AQ77" s="27">
        <f>IFERROR(VLOOKUP(CONCATENATE($C77, ".NY.GDP.MKTP.KD"),AREA_WB_6ATTRS,Seq!C$1,FALSE)/10000,".")</f>
        <v>95550.276979604547</v>
      </c>
      <c r="AR77" s="27">
        <f>IFERROR(VLOOKUP(CONCATENATE($C77, ".NY.GDP.MKTP.KD"),AREA_WB_6ATTRS,Seq!D$1,FALSE)/10000,".")</f>
        <v>100119.25763755781</v>
      </c>
      <c r="AS77" s="27">
        <f>IFERROR(VLOOKUP(CONCATENATE($C77, ".NY.GDP.MKTP.KD"),AREA_WB_6ATTRS,Seq!E$1,FALSE)/10000,".")</f>
        <v>98013.948268283275</v>
      </c>
      <c r="AT77" s="27">
        <f>IFERROR(VLOOKUP(CONCATENATE($C77, ".NY.GDP.MKTP.KD"),AREA_WB_6ATTRS,Seq!F$1,FALSE)/10000,".")</f>
        <v>102025.69275812728</v>
      </c>
      <c r="AU77" s="27">
        <f>IFERROR(VLOOKUP(CONCATENATE($C77, ".NY.GDP.MKTP.KD"),AREA_WB_6ATTRS,Seq!G$1,FALSE)/10000,".")</f>
        <v>96606.760819596166</v>
      </c>
      <c r="AV77" s="27">
        <f>IFERROR(VLOOKUP(CONCATENATE($C77, ".NY.GDP.MKTP.KD"),AREA_WB_6ATTRS,Seq!H$1,FALSE)/10000,".")</f>
        <v>97800.86570217002</v>
      </c>
      <c r="AW77" s="27">
        <f>IFERROR(VLOOKUP(CONCATENATE($C77, ".NY.GDP.MKTP.KD"),AREA_WB_6ATTRS,Seq!I$1,FALSE)/10000,".")</f>
        <v>104873.10912182269</v>
      </c>
      <c r="AX77" s="27">
        <f>IFERROR(VLOOKUP(CONCATENATE($C77, ".NY.GDP.MKTP.KD"),AREA_WB_6ATTRS,Seq!J$1,FALSE)/10000,".")</f>
        <v>97448.092995997649</v>
      </c>
      <c r="AY77" s="27">
        <f>IFERROR(VLOOKUP(CONCATENATE($C77, ".NY.GDP.MKTP.KD"),AREA_WB_6ATTRS,Seq!K$1,FALSE)/10000,".")</f>
        <v>98159.464074868447</v>
      </c>
      <c r="AZ77" s="27">
        <f>IFERROR(VLOOKUP(CONCATENATE($C77, ".NY.GDP.MKTP.KD"),AREA_WB_6ATTRS,Seq!L$1,FALSE)/10000,".")</f>
        <v>101447.80612137655</v>
      </c>
      <c r="BA77" s="27">
        <f>IFERROR(VLOOKUP(CONCATENATE($C77, ".NY.GDP.MKTP.KD"),AREA_WB_6ATTRS,Seq!M$1,FALSE)/10000,".")</f>
        <v>103831.82956522888</v>
      </c>
      <c r="BB77" s="27">
        <f>IFERROR(VLOOKUP(CONCATENATE($C77, ".NY.GDP.MKTP.KD"),AREA_WB_6ATTRS,Seq!N$1,FALSE)/10000,".")</f>
        <v>84093.398764878861</v>
      </c>
      <c r="BC77" s="27">
        <f>IFERROR(VLOOKUP(CONCATENATE($C77, ".NY.GDP.MKTP.KD"),AREA_WB_6ATTRS,Seq!O$1,FALSE)/10000,".")</f>
        <v>85253.887667834177</v>
      </c>
      <c r="BD77" s="27">
        <f>IFERROR(VLOOKUP(CONCATENATE($C77, ".NY.GDP.MKTP.KD"),AREA_WB_6ATTRS,Seq!P$1,FALSE)/10000,".")</f>
        <v>83591.436858311426</v>
      </c>
      <c r="BE77" s="27">
        <f>IFERROR(VLOOKUP(CONCATENATE($C77, ".NY.GDP.MKTP.KD"),AREA_WB_6ATTRS,Seq!Q$1,FALSE)/10000,".")</f>
        <v>76905.793738383669</v>
      </c>
      <c r="BF77" s="27">
        <f>IFERROR(VLOOKUP(CONCATENATE($C77, ".NY.GDP.MKTP.KD"),AREA_WB_6ATTRS,Seq!R$1,FALSE)/10000,".")</f>
        <v>80751.083425302859</v>
      </c>
      <c r="BG77" s="27">
        <f>IFERROR(VLOOKUP(CONCATENATE($C77, ".NY.GDP.MKTP.KD"),AREA_WB_6ATTRS,Seq!S$1,FALSE)/10000,".")</f>
        <v>67233.365407190984</v>
      </c>
      <c r="BH77" s="27">
        <f>IFERROR(VLOOKUP(CONCATENATE($C77, ".NY.GDP.MKTP.KD"),AREA_WB_6ATTRS,Seq!T$1,FALSE)/10000,".")</f>
        <v>66670.329485034032</v>
      </c>
      <c r="BI77" s="27">
        <f>IFERROR(VLOOKUP(CONCATENATE($C77, ".NY.GDP.MKTP.KD"),AREA_WB_6ATTRS,Seq!U$1,FALSE)/10000,".")</f>
        <v>61255.51596519009</v>
      </c>
      <c r="BJ77" s="27">
        <f>IFERROR(VLOOKUP(CONCATENATE($C77, ".NY.GDP.MKTP.KD"),AREA_WB_6ATTRS,Seq!V$1,FALSE)/10000,".")</f>
        <v>63587.687013049093</v>
      </c>
      <c r="BK77" s="27">
        <f>IFERROR(VLOOKUP(CONCATENATE($C77, ".NY.GDP.MKTP.KD"),AREA_WB_6ATTRS,Seq!W$1,FALSE)/10000,".")</f>
        <v>75141.52996019664</v>
      </c>
      <c r="BL77" s="27">
        <f>IFERROR(VLOOKUP(CONCATENATE($C77, ".NY.GDP.MKTP.KD"),AREA_WB_6ATTRS,Seq!X$1,FALSE)/10000,".")</f>
        <v>95776.683081208277</v>
      </c>
      <c r="BM77" s="27">
        <f>IFERROR(VLOOKUP(CONCATENATE($C77, ".NY.GDP.MKTP.KD"),AREA_WB_6ATTRS,Seq!Y$1,FALSE)/10000,".")</f>
        <v>104672.47248850504</v>
      </c>
      <c r="BN77" s="27">
        <f>IFERROR(VLOOKUP(CONCATENATE($C77, ".NY.GDP.MKTP.KD"),AREA_WB_6ATTRS,Seq!Z$1,FALSE)/10000,".")</f>
        <v>112537.50322018527</v>
      </c>
      <c r="BO77" s="27">
        <f>IFERROR(VLOOKUP(CONCATENATE($C77, ".NY.GDP.MKTP.KD"),AREA_WB_6ATTRS,Seq!AA$1,FALSE)/10000,".")</f>
        <v>120615.764407058</v>
      </c>
      <c r="BP77" s="27">
        <f>IFERROR(VLOOKUP(CONCATENATE($C77, ".NY.GDP.MKTP.KD"),AREA_WB_6ATTRS,Seq!AB$1,FALSE)/10000,".")</f>
        <v>129397.68433001541</v>
      </c>
      <c r="BQ77" s="27">
        <f>IFERROR(VLOOKUP(CONCATENATE($C77, ".NY.GDP.MKTP.KD"),AREA_WB_6ATTRS,Seq!AC$1,FALSE)/10000,".")</f>
        <v>137733.50793511246</v>
      </c>
      <c r="BR77" s="27">
        <f>IFERROR(VLOOKUP(CONCATENATE($C77, ".NY.GDP.MKTP.KD"),AREA_WB_6ATTRS,Seq!AD$1,FALSE)/10000,".")</f>
        <v>145355.77247471811</v>
      </c>
      <c r="BS77" s="27">
        <f>IFERROR(VLOOKUP(CONCATENATE($C77, ".NY.GDP.MKTP.KD"),AREA_WB_6ATTRS,Seq!AE$1,FALSE)/10000,".")</f>
        <v>150007.15719390908</v>
      </c>
      <c r="BT77" s="27">
        <f>IFERROR(VLOOKUP(CONCATENATE($C77, ".NY.GDP.MKTP.KD"),AREA_WB_6ATTRS,Seq!AF$1,FALSE)/10000,".")</f>
        <v>157430.26136764968</v>
      </c>
      <c r="BU77" s="27">
        <f>IFERROR(VLOOKUP(CONCATENATE($C77, ".NY.GDP.MKTP.KD"),AREA_WB_6ATTRS,Seq!AG$1,FALSE)/10000,".")</f>
        <v>166876.07704970866</v>
      </c>
      <c r="BV77" s="27"/>
      <c r="BW77" s="27"/>
      <c r="BX77" s="27"/>
      <c r="BY77" s="27"/>
      <c r="BZ77" s="27"/>
      <c r="CA77" s="27"/>
      <c r="CB77" s="27"/>
      <c r="CC77" s="27">
        <f>CNPop!A$48</f>
        <v>5.0000000000000001E-3</v>
      </c>
      <c r="CD77" s="27">
        <f>CNPop!B$48</f>
        <v>6.0000000000000001E-3</v>
      </c>
      <c r="CE77" s="27">
        <f>CNPop!C$48</f>
        <v>6.0000000000000001E-3</v>
      </c>
      <c r="CF77" s="27">
        <f>CNPop!D$48</f>
        <v>7.0000000000000001E-3</v>
      </c>
      <c r="CG77" s="27">
        <f>CNPop!E$48</f>
        <v>7.0000000000000001E-3</v>
      </c>
      <c r="CH77" s="27">
        <f>CNPop!F$48</f>
        <v>8.0000000000000002E-3</v>
      </c>
      <c r="CI77" s="27">
        <f>CNPop!G$48</f>
        <v>8.9999999999999993E-3</v>
      </c>
      <c r="CJ77" s="27">
        <f>CNPop!H$48</f>
        <v>0.01</v>
      </c>
      <c r="CK77" s="27">
        <f>CNPop!I$48</f>
        <v>1.0999999999999999E-2</v>
      </c>
      <c r="CL77" s="27">
        <f>CNPop!J$48</f>
        <v>1.2E-2</v>
      </c>
      <c r="CM77" s="27">
        <f>CNPop!K$48</f>
        <v>1.4E-2</v>
      </c>
      <c r="CN77" s="27">
        <f>CNPop!L$48</f>
        <v>1.6E-2</v>
      </c>
      <c r="CO77" s="27">
        <f>CNPop!M$48</f>
        <v>1.7000000000000001E-2</v>
      </c>
      <c r="CP77" s="27">
        <f>CNPop!N$48</f>
        <v>1.9E-2</v>
      </c>
      <c r="CQ77" s="27">
        <f>CNPop!O$48</f>
        <v>2.1000000000000001E-2</v>
      </c>
      <c r="CR77" s="27">
        <f>CNPop!P$48</f>
        <v>2.3E-2</v>
      </c>
      <c r="CS77" s="27">
        <f>CNPop!Q$48</f>
        <v>2.5999999999999999E-2</v>
      </c>
      <c r="CT77" s="27">
        <f>CNPop!R$48</f>
        <v>2.8000000000000001E-2</v>
      </c>
      <c r="CU77" s="27">
        <f>CNPop!S$48</f>
        <v>0.03</v>
      </c>
      <c r="CV77" s="27">
        <f>CNPop!T$48</f>
        <v>3.3000000000000002E-2</v>
      </c>
      <c r="CW77" s="27">
        <f>CNPop!U$48</f>
        <v>3.5999999999999997E-2</v>
      </c>
      <c r="CX77" s="27">
        <f>CNPop!V$48</f>
        <v>3.9E-2</v>
      </c>
      <c r="CY77" s="27">
        <f>CNPop!W$48</f>
        <v>4.2000000000000003E-2</v>
      </c>
      <c r="CZ77" s="27">
        <f>CNPop!X$48</f>
        <v>4.4999999999999998E-2</v>
      </c>
      <c r="DA77" s="27">
        <f>CNPop!Y$48</f>
        <v>4.9000000000000002E-2</v>
      </c>
      <c r="DB77" s="27">
        <f>CNPop!Z$48</f>
        <v>5.1999999999999998E-2</v>
      </c>
      <c r="DC77" s="27">
        <f>CNPop!AA$48</f>
        <v>5.6000000000000001E-2</v>
      </c>
      <c r="DD77" s="27">
        <f>CNPop!AB$48</f>
        <v>0.06</v>
      </c>
      <c r="DE77" s="27">
        <f>CNPop!AC$48</f>
        <v>6.3E-2</v>
      </c>
      <c r="DF77" s="27">
        <f>CNPop!AD$48</f>
        <v>6.8000000000000005E-2</v>
      </c>
      <c r="DG77" s="27">
        <f>CNPop!AE$48</f>
        <v>7.1999999999999995E-2</v>
      </c>
      <c r="DH77" s="27">
        <f>CNPop!AF$48</f>
        <v>7.5999999999999998E-2</v>
      </c>
      <c r="DI77" s="27">
        <f>CNPop!AG$48</f>
        <v>8.1000000000000003E-2</v>
      </c>
      <c r="DJ77" s="27">
        <f>CNPop!AH$48</f>
        <v>8.5000000000000006E-2</v>
      </c>
      <c r="DK77" s="27">
        <f>CNPop!AI$48</f>
        <v>0.09</v>
      </c>
      <c r="DL77" s="27">
        <f>CNPop!AJ$48</f>
        <v>9.5000000000000001E-2</v>
      </c>
      <c r="DM77" s="27">
        <f>CNPop!AK$48</f>
        <v>0.1</v>
      </c>
      <c r="DN77" s="27"/>
      <c r="DO77" s="27" t="str">
        <f t="shared" si="94"/>
        <v>.</v>
      </c>
      <c r="DP77" s="27" t="str">
        <f t="shared" si="95"/>
        <v>.</v>
      </c>
      <c r="DQ77" s="27" t="str">
        <f t="shared" si="96"/>
        <v>.</v>
      </c>
      <c r="DR77" s="27" t="str">
        <f t="shared" si="97"/>
        <v>.</v>
      </c>
      <c r="DS77" s="27" t="str">
        <f t="shared" si="98"/>
        <v>.</v>
      </c>
      <c r="DT77" s="27" t="str">
        <f t="shared" si="99"/>
        <v>.</v>
      </c>
      <c r="DU77" s="27" t="str">
        <f t="shared" si="100"/>
        <v>.</v>
      </c>
      <c r="DV77" s="27" t="str">
        <f t="shared" si="101"/>
        <v>.</v>
      </c>
      <c r="DW77" s="27" t="str">
        <f t="shared" si="102"/>
        <v>.</v>
      </c>
      <c r="DX77" s="27" t="str">
        <f t="shared" si="103"/>
        <v>.</v>
      </c>
      <c r="DY77" s="27" t="str">
        <f t="shared" si="104"/>
        <v>.</v>
      </c>
      <c r="DZ77" s="27" t="str">
        <f t="shared" si="105"/>
        <v>.</v>
      </c>
      <c r="EA77" s="27" t="str">
        <f t="shared" si="106"/>
        <v>.</v>
      </c>
      <c r="EB77" s="27" t="str">
        <f t="shared" si="107"/>
        <v>.</v>
      </c>
      <c r="EC77" s="27" t="str">
        <f t="shared" si="108"/>
        <v>.</v>
      </c>
      <c r="ED77" s="27" t="str">
        <f t="shared" si="109"/>
        <v>.</v>
      </c>
      <c r="EE77" s="27" t="str">
        <f t="shared" si="110"/>
        <v>.</v>
      </c>
      <c r="EF77" s="27" t="str">
        <f t="shared" si="111"/>
        <v>.</v>
      </c>
      <c r="EG77" s="27" t="str">
        <f t="shared" si="112"/>
        <v>.</v>
      </c>
      <c r="EH77" s="27" t="str">
        <f t="shared" si="113"/>
        <v>.</v>
      </c>
      <c r="EI77" s="27" t="str">
        <f t="shared" si="114"/>
        <v>.</v>
      </c>
      <c r="EJ77" s="27" t="str">
        <f t="shared" si="115"/>
        <v>.</v>
      </c>
      <c r="EK77" s="27" t="str">
        <f t="shared" si="116"/>
        <v>.</v>
      </c>
      <c r="EL77" s="27" t="str">
        <f t="shared" si="117"/>
        <v>.</v>
      </c>
      <c r="EM77" s="27" t="str">
        <f t="shared" si="118"/>
        <v>.</v>
      </c>
      <c r="EN77" s="27" t="str">
        <f t="shared" si="119"/>
        <v>.</v>
      </c>
      <c r="EO77" s="27" t="str">
        <f t="shared" si="120"/>
        <v>.</v>
      </c>
      <c r="EP77" s="27" t="str">
        <f t="shared" si="129"/>
        <v>.</v>
      </c>
      <c r="EQ77" s="27" t="str">
        <f t="shared" si="130"/>
        <v>.</v>
      </c>
      <c r="ER77" s="27" t="str">
        <f t="shared" si="136"/>
        <v>.</v>
      </c>
      <c r="ES77" s="27" t="str">
        <f t="shared" si="136"/>
        <v>.</v>
      </c>
      <c r="ET77" s="27" t="str">
        <f t="shared" si="136"/>
        <v>.</v>
      </c>
      <c r="EU77" s="27"/>
      <c r="EV77" s="27"/>
      <c r="EW77" s="27"/>
      <c r="EX77" s="27"/>
      <c r="EY77" s="27"/>
      <c r="EZ77" s="27" t="str">
        <f>IFERROR(VLOOKUP(CONCATENATE($C77,".SL.TLF.TERT.ZS"),AREA_WB_6ATTRS,Seq!B$1,FALSE)/100,".")</f>
        <v>.</v>
      </c>
      <c r="FA77" s="27" t="str">
        <f>IFERROR(VLOOKUP(CONCATENATE($C77,".SL.TLF.TERT.ZS"),AREA_WB_6ATTRS,Seq!C$1,FALSE)/100,".")</f>
        <v>.</v>
      </c>
      <c r="FB77" s="27" t="str">
        <f>IFERROR(VLOOKUP(CONCATENATE($C77,".SL.TLF.TERT.ZS"),AREA_WB_6ATTRS,Seq!D$1,FALSE)/100,".")</f>
        <v>.</v>
      </c>
      <c r="FC77" s="27" t="str">
        <f>IFERROR(VLOOKUP(CONCATENATE($C77,".SL.TLF.TERT.ZS"),AREA_WB_6ATTRS,Seq!E$1,FALSE)/100,".")</f>
        <v>.</v>
      </c>
      <c r="FD77" s="27" t="str">
        <f>IFERROR(VLOOKUP(CONCATENATE($C77,".SL.TLF.TERT.ZS"),AREA_WB_6ATTRS,Seq!F$1,FALSE)/100,".")</f>
        <v>.</v>
      </c>
      <c r="FE77" s="27" t="str">
        <f>IFERROR(VLOOKUP(CONCATENATE($C77,".SL.TLF.TERT.ZS"),AREA_WB_6ATTRS,Seq!G$1,FALSE)/100,".")</f>
        <v>.</v>
      </c>
      <c r="FF77" s="27" t="str">
        <f>IFERROR(VLOOKUP(CONCATENATE($C77,".SL.TLF.TERT.ZS"),AREA_WB_6ATTRS,Seq!H$1,FALSE)/100,".")</f>
        <v>.</v>
      </c>
      <c r="FG77" s="27" t="str">
        <f>IFERROR(VLOOKUP(CONCATENATE($C77,".SL.TLF.TERT.ZS"),AREA_WB_6ATTRS,Seq!I$1,FALSE)/100,".")</f>
        <v>.</v>
      </c>
      <c r="FH77" s="27" t="str">
        <f>IFERROR(VLOOKUP(CONCATENATE($C77,".SL.TLF.TERT.ZS"),AREA_WB_6ATTRS,Seq!J$1,FALSE)/100,".")</f>
        <v>.</v>
      </c>
      <c r="FI77" s="27" t="str">
        <f>IFERROR(VLOOKUP(CONCATENATE($C77,".SL.TLF.TERT.ZS"),AREA_WB_6ATTRS,Seq!K$1,FALSE)/100,".")</f>
        <v>.</v>
      </c>
      <c r="FJ77" s="27" t="str">
        <f>IFERROR(VLOOKUP(CONCATENATE($C77,".SL.TLF.TERT.ZS"),AREA_WB_6ATTRS,Seq!L$1,FALSE)/100,".")</f>
        <v>.</v>
      </c>
      <c r="FK77" s="27" t="str">
        <f>IFERROR(VLOOKUP(CONCATENATE($C77,".SL.TLF.TERT.ZS"),AREA_WB_6ATTRS,Seq!M$1,FALSE)/100,".")</f>
        <v>.</v>
      </c>
      <c r="FL77" s="27" t="str">
        <f>IFERROR(VLOOKUP(CONCATENATE($C77,".SL.TLF.TERT.ZS"),AREA_WB_6ATTRS,Seq!N$1,FALSE)/100,".")</f>
        <v>.</v>
      </c>
      <c r="FM77" s="27" t="str">
        <f>IFERROR(VLOOKUP(CONCATENATE($C77,".SL.TLF.TERT.ZS"),AREA_WB_6ATTRS,Seq!O$1,FALSE)/100,".")</f>
        <v>.</v>
      </c>
      <c r="FN77" s="27" t="str">
        <f>IFERROR(VLOOKUP(CONCATENATE($C77,".SL.TLF.TERT.ZS"),AREA_WB_6ATTRS,Seq!P$1,FALSE)/100,".")</f>
        <v>.</v>
      </c>
      <c r="FO77" s="27" t="str">
        <f>IFERROR(VLOOKUP(CONCATENATE($C77,".SL.TLF.TERT.ZS"),AREA_WB_6ATTRS,Seq!Q$1,FALSE)/100,".")</f>
        <v>.</v>
      </c>
      <c r="FP77" s="27" t="str">
        <f>IFERROR(VLOOKUP(CONCATENATE($C77,".SL.TLF.TERT.ZS"),AREA_WB_6ATTRS,Seq!R$1,FALSE)/100,".")</f>
        <v>.</v>
      </c>
      <c r="FQ77" s="27" t="str">
        <f>IFERROR(VLOOKUP(CONCATENATE($C77,".SL.TLF.TERT.ZS"),AREA_WB_6ATTRS,Seq!S$1,FALSE)/100,".")</f>
        <v>.</v>
      </c>
      <c r="FR77" s="27" t="str">
        <f>IFERROR(VLOOKUP(CONCATENATE($C77,".SL.TLF.TERT.ZS"),AREA_WB_6ATTRS,Seq!T$1,FALSE)/100,".")</f>
        <v>.</v>
      </c>
      <c r="FS77" s="27" t="str">
        <f>IFERROR(VLOOKUP(CONCATENATE($C77,".SL.TLF.TERT.ZS"),AREA_WB_6ATTRS,Seq!U$1,FALSE)/100,".")</f>
        <v>.</v>
      </c>
      <c r="FT77" s="27" t="str">
        <f>IFERROR(VLOOKUP(CONCATENATE($C77,".SL.TLF.TERT.ZS"),AREA_WB_6ATTRS,Seq!V$1,FALSE)/100,".")</f>
        <v>.</v>
      </c>
      <c r="FU77" s="27" t="str">
        <f>IFERROR(VLOOKUP(CONCATENATE($C77,".SL.TLF.TERT.ZS"),AREA_WB_6ATTRS,Seq!W$1,FALSE)/100,".")</f>
        <v>.</v>
      </c>
      <c r="FV77" s="27" t="str">
        <f>IFERROR(VLOOKUP(CONCATENATE($C77,".SL.TLF.TERT.ZS"),AREA_WB_6ATTRS,Seq!X$1,FALSE)/100,".")</f>
        <v>.</v>
      </c>
      <c r="FW77" s="27" t="str">
        <f>IFERROR(VLOOKUP(CONCATENATE($C77,".SL.TLF.TERT.ZS"),AREA_WB_6ATTRS,Seq!Y$1,FALSE)/100,".")</f>
        <v>.</v>
      </c>
      <c r="FX77" s="27" t="str">
        <f>IFERROR(VLOOKUP(CONCATENATE($C77,".SL.TLF.TERT.ZS"),AREA_WB_6ATTRS,Seq!Z$1,FALSE)/100,".")</f>
        <v>.</v>
      </c>
      <c r="FY77" s="27" t="str">
        <f>IFERROR(VLOOKUP(CONCATENATE($C77,".SL.TLF.TERT.ZS"),AREA_WB_6ATTRS,Seq!AA$1,FALSE)/100,".")</f>
        <v>.</v>
      </c>
      <c r="FZ77" s="27" t="str">
        <f>IFERROR(VLOOKUP(CONCATENATE($C77,".SL.TLF.TERT.ZS"),AREA_WB_6ATTRS,Seq!AB$1,FALSE)/100,".")</f>
        <v>.</v>
      </c>
      <c r="GA77" s="27" t="str">
        <f>IFERROR(VLOOKUP(CONCATENATE($C77,".SL.TLF.TERT.ZS"),AREA_WB_6ATTRS,Seq!AC$1,FALSE)/100,".")</f>
        <v>.</v>
      </c>
      <c r="GB77" s="27" t="str">
        <f>IFERROR(VLOOKUP(CONCATENATE($C77,".SL.TLF.TERT.ZS"),AREA_WB_6ATTRS,Seq!AD$1,FALSE)/100,".")</f>
        <v>.</v>
      </c>
      <c r="GC77" s="27" t="str">
        <f>IFERROR(VLOOKUP(CONCATENATE($C77,".SL.TLF.TERT.ZS"),AREA_WB_6ATTRS,Seq!AE$1,FALSE)/100,".")</f>
        <v>.</v>
      </c>
      <c r="GD77" s="27" t="str">
        <f>IFERROR(VLOOKUP(CONCATENATE($C77,".SL.TLF.TERT.ZS"),AREA_WB_6ATTRS,Seq!AF$1,FALSE)/100,".")</f>
        <v>.</v>
      </c>
      <c r="GE77" s="27" t="str">
        <f>IFERROR(VLOOKUP(CONCATENATE($C77,".SL.TLF.TERT.ZS"),AREA_WB_6ATTRS,Seq!AG$1,FALSE)/100,".")</f>
        <v>.</v>
      </c>
      <c r="GF77" s="27" t="str">
        <f>IFERROR(VLOOKUP(CONCATENATE($C77,".SL.TLF.TERT.ZS"),AREA_WB_6ATTRS,Seq!AH$1,FALSE)/100,".")</f>
        <v>.</v>
      </c>
      <c r="GG77" s="27" t="str">
        <f>IFERROR(VLOOKUP(CONCATENATE($C77,".SL.TLF.TERT.ZS"),AREA_WB_6ATTRS,Seq!AI$1,FALSE)/100,".")</f>
        <v>.</v>
      </c>
      <c r="GH77" s="27" t="str">
        <f>IFERROR(VLOOKUP(CONCATENATE($C77,".SL.TLF.TERT.ZS"),AREA_WB_6ATTRS,Seq!AJ$1,FALSE)/100,".")</f>
        <v>.</v>
      </c>
      <c r="GI77" s="27" t="str">
        <f>IFERROR(VLOOKUP(CONCATENATE($C77,".SL.TLF.TERT.ZS"),AREA_WB_6ATTRS,Seq!AK$1,FALSE)/100,".")</f>
        <v>.</v>
      </c>
      <c r="GJ77" s="27" t="str">
        <f>IFERROR(VLOOKUP(CONCATENATE($C77,".SL.TLF.TERT.ZS"),AREA_WB_6ATTRS,Seq!AL$1,FALSE)/100,".")</f>
        <v>.</v>
      </c>
      <c r="GK77" s="27"/>
      <c r="GL77" s="27"/>
      <c r="GM77" s="27">
        <f t="shared" si="121"/>
        <v>3.0666624960056723E-6</v>
      </c>
      <c r="GN77" s="27" t="str">
        <f t="shared" si="122"/>
        <v>.</v>
      </c>
      <c r="GO77" s="27" t="str">
        <f t="shared" si="131"/>
        <v>.</v>
      </c>
      <c r="GP77" s="27"/>
      <c r="GQ77" s="9">
        <f>IF(VLOOKUP($B77,EM_80!$B$1:$C$201,2,FALSE)&gt;0,VLOOKUP($B77,EM_80!$B$1:$C$201,2,FALSE),".")</f>
        <v>10</v>
      </c>
      <c r="GR77" s="9" t="str">
        <f t="shared" si="123"/>
        <v>.</v>
      </c>
      <c r="GS77" s="9" t="str">
        <f t="shared" si="124"/>
        <v>.</v>
      </c>
      <c r="GU77">
        <f t="shared" si="125"/>
        <v>3260874</v>
      </c>
      <c r="GV77">
        <f t="shared" si="126"/>
        <v>4083501</v>
      </c>
      <c r="GW77">
        <f t="shared" si="127"/>
        <v>4228178</v>
      </c>
      <c r="GX77">
        <f t="shared" si="128"/>
        <v>5867536</v>
      </c>
      <c r="GZ77" s="9" t="str">
        <f>IF(ISNA(VLOOKUP($B77,Area_EM_90,Seq!C$1,FALSE)),".",VLOOKUP($B77,Area_EM_90,Seq!C$1,FALSE))</f>
        <v>.</v>
      </c>
      <c r="HA77" s="9" t="str">
        <f>IF(ISNA(VLOOKUP($B77,Area_EM_90,Seq!D$1,FALSE)),".",VLOOKUP($B77,Area_EM_90,Seq!D$1,FALSE))</f>
        <v>.</v>
      </c>
      <c r="HB77" s="9" t="str">
        <f>IF(ISNA(VLOOKUP($B77,Area_EM_90,Seq!E$1,FALSE)),".",VLOOKUP($B77,Area_EM_90,Seq!E$1,FALSE))</f>
        <v>.</v>
      </c>
      <c r="HC77" s="9" t="str">
        <f>IF(ISNA(VLOOKUP($B77,Area_EM_90,Seq!F$1,FALSE)),".",VLOOKUP($B77,Area_EM_90,Seq!F$1,FALSE))</f>
        <v>.</v>
      </c>
      <c r="HD77" s="9" t="str">
        <f>IF(ISNA(VLOOKUP($B77,Area_EM_90,Seq!G$1,FALSE)),".",VLOOKUP($B77,Area_EM_90,Seq!G$1,FALSE))</f>
        <v>.</v>
      </c>
      <c r="HE77" s="9" t="str">
        <f>IF(ISNA(VLOOKUP($B77,Area_EM_90,Seq!H$1,FALSE)),".",VLOOKUP($B77,Area_EM_90,Seq!H$1,FALSE))</f>
        <v>.</v>
      </c>
      <c r="HF77" s="9" t="str">
        <f>IF(ISNA(VLOOKUP($B77,Area_EM_90,Seq!I$1,FALSE)),".",VLOOKUP($B77,Area_EM_90,Seq!I$1,FALSE))</f>
        <v>.</v>
      </c>
      <c r="HG77" s="9" t="str">
        <f>IF(ISNA(VLOOKUP($B77,Area_EM_90,Seq!J$1,FALSE)),".",VLOOKUP($B77,Area_EM_90,Seq!J$1,FALSE))</f>
        <v>.</v>
      </c>
      <c r="HH77" s="9" t="str">
        <f>IF(ISNA(VLOOKUP($B77,Area_EM_00,Seq!C$1,FALSE)),".",VLOOKUP($B77,Area_EM_00,Seq!C$1,FALSE))</f>
        <v>.</v>
      </c>
      <c r="HI77" s="9" t="str">
        <f>IF(ISNA(VLOOKUP($B77,Area_EM_00,Seq!D$1,FALSE)),".",VLOOKUP($B77,Area_EM_00,Seq!D$1,FALSE))</f>
        <v>.</v>
      </c>
      <c r="HJ77" s="9" t="str">
        <f>IF(ISNA(VLOOKUP($B77,Area_EM_00,Seq!E$1,FALSE)),".",VLOOKUP($B77,Area_EM_00,Seq!E$1,FALSE))</f>
        <v>.</v>
      </c>
      <c r="HK77" s="9" t="str">
        <f>IF(ISNA(VLOOKUP($B77,Area_EM_00,Seq!F$1,FALSE)),".",VLOOKUP($B77,Area_EM_00,Seq!F$1,FALSE))</f>
        <v>.</v>
      </c>
      <c r="HL77" s="9" t="str">
        <f>IF(ISNA(VLOOKUP($B77,Area_EM_00,Seq!G$1,FALSE)),".",VLOOKUP($B77,Area_EM_00,Seq!G$1,FALSE))</f>
        <v>.</v>
      </c>
      <c r="HM77" s="9" t="str">
        <f>IF(ISNA(VLOOKUP($B77,Area_EM_00,Seq!H$1,FALSE)),".",VLOOKUP($B77,Area_EM_00,Seq!H$1,FALSE))</f>
        <v>.</v>
      </c>
      <c r="HN77" s="9" t="str">
        <f>IF(ISNA(VLOOKUP($B77,Area_EM_00,Seq!I$1,FALSE)),".",VLOOKUP($B77,Area_EM_00,Seq!I$1,FALSE))</f>
        <v>.</v>
      </c>
      <c r="HO77" s="9" t="str">
        <f>IF(ISNA(VLOOKUP($B77,Area_EM_00,Seq!J$1,FALSE)),".",VLOOKUP($B77,Area_EM_00,Seq!J$1,FALSE))</f>
        <v>.</v>
      </c>
      <c r="HQ77" s="27"/>
      <c r="HR77" s="9">
        <f>IFERROR(VLOOKUP($B77,AREA_EM3_60_00,Seq!E$1,FALSE),".")</f>
        <v>271</v>
      </c>
      <c r="HS77" s="9">
        <f>IFERROR(VLOOKUP($B77,AREA_EM3_60_00,Seq!F$1,FALSE),".")</f>
        <v>267</v>
      </c>
      <c r="HT77" s="9">
        <f>IFERROR(VLOOKUP($B77,AREA_EM3_60_00,Seq!G$1,FALSE),".")</f>
        <v>2</v>
      </c>
      <c r="HU77" s="9">
        <f>IFERROR(VLOOKUP($B77,AREA_EM3_10,Seq!B$1,FALSE),".")</f>
        <v>0</v>
      </c>
      <c r="HV77" s="9">
        <f t="shared" si="132"/>
        <v>3260874</v>
      </c>
      <c r="HW77" s="9">
        <f t="shared" si="133"/>
        <v>4083501</v>
      </c>
      <c r="HX77" s="9">
        <f t="shared" si="134"/>
        <v>4228178</v>
      </c>
      <c r="HY77" s="9">
        <f t="shared" si="135"/>
        <v>5867536</v>
      </c>
    </row>
    <row r="78" spans="1:233">
      <c r="A78" s="25" t="s">
        <v>3961</v>
      </c>
      <c r="B78" s="26" t="str">
        <f t="shared" si="92"/>
        <v>Somalia</v>
      </c>
      <c r="C78" s="166" t="s">
        <v>1628</v>
      </c>
      <c r="D78" s="27">
        <f>VLOOKUP("CHN.NY.GDP.MKTP.KD",AREA_WB_6ATTRS,Seq!B$1,FALSE)/10000</f>
        <v>18294112.043860689</v>
      </c>
      <c r="E78" s="27">
        <f>VLOOKUP("CHN.NY.GDP.MKTP.KD",AREA_WB_6ATTRS,Seq!C$1,FALSE)/10000</f>
        <v>19245405.87014145</v>
      </c>
      <c r="F78" s="27">
        <f>VLOOKUP("CHN.NY.GDP.MKTP.KD",AREA_WB_6ATTRS,Seq!D$1,FALSE)/10000</f>
        <v>20996737.804324333</v>
      </c>
      <c r="G78" s="27">
        <f>VLOOKUP("CHN.NY.GDP.MKTP.KD",AREA_WB_6ATTRS,Seq!E$1,FALSE)/10000</f>
        <v>23285382.224995762</v>
      </c>
      <c r="H78" s="27">
        <f>VLOOKUP("CHN.NY.GDP.MKTP.KD",AREA_WB_6ATTRS,Seq!F$1,FALSE)/10000</f>
        <v>26824760.323195074</v>
      </c>
      <c r="I78" s="27">
        <f>VLOOKUP("CHN.NY.GDP.MKTP.KD",AREA_WB_6ATTRS,Seq!G$1,FALSE)/10000</f>
        <v>30446102.966826372</v>
      </c>
      <c r="J78" s="27">
        <f>VLOOKUP("CHN.NY.GDP.MKTP.KD",AREA_WB_6ATTRS,Seq!H$1,FALSE)/10000</f>
        <v>33125360.027907111</v>
      </c>
      <c r="K78" s="27">
        <f>VLOOKUP("CHN.NY.GDP.MKTP.KD",AREA_WB_6ATTRS,Seq!I$1,FALSE)/10000</f>
        <v>36967901.791144341</v>
      </c>
      <c r="L78" s="27">
        <f>VLOOKUP("CHN.NY.GDP.MKTP.KD",AREA_WB_6ATTRS,Seq!J$1,FALSE)/10000</f>
        <v>41145274.693543643</v>
      </c>
      <c r="M78" s="27">
        <f>VLOOKUP("CHN.NY.GDP.MKTP.KD",AREA_WB_6ATTRS,Seq!K$1,FALSE)/10000</f>
        <v>42832230.955979005</v>
      </c>
      <c r="N78" s="27">
        <f>VLOOKUP("CHN.NY.GDP.MKTP.KD",AREA_WB_6ATTRS,Seq!L$1,FALSE)/10000</f>
        <v>44459855.73230619</v>
      </c>
      <c r="O78" s="27">
        <f>VLOOKUP("CHN.NY.GDP.MKTP.KD",AREA_WB_6ATTRS,Seq!M$1,FALSE)/10000</f>
        <v>48550162.459678344</v>
      </c>
      <c r="P78" s="27">
        <f>VLOOKUP("CHN.NY.GDP.MKTP.KD",AREA_WB_6ATTRS,Seq!N$1,FALSE)/10000</f>
        <v>55444285.528952621</v>
      </c>
      <c r="Q78" s="27">
        <f>VLOOKUP("CHN.NY.GDP.MKTP.KD",AREA_WB_6ATTRS,Seq!O$1,FALSE)/10000</f>
        <v>63206485.503006078</v>
      </c>
      <c r="R78" s="27">
        <f>VLOOKUP("CHN.NY.GDP.MKTP.KD",AREA_WB_6ATTRS,Seq!P$1,FALSE)/10000</f>
        <v>71486535.103899792</v>
      </c>
      <c r="S78" s="27">
        <f>VLOOKUP("CHN.NY.GDP.MKTP.KD",AREA_WB_6ATTRS,Seq!Q$1,FALSE)/10000</f>
        <v>79278567.430224851</v>
      </c>
      <c r="T78" s="27">
        <f>VLOOKUP("CHN.NY.GDP.MKTP.KD",AREA_WB_6ATTRS,Seq!R$1,FALSE)/10000</f>
        <v>87206424.173247412</v>
      </c>
      <c r="U78" s="27">
        <f>VLOOKUP("CHN.NY.GDP.MKTP.KD",AREA_WB_6ATTRS,Seq!S$1,FALSE)/10000</f>
        <v>95316621.621359423</v>
      </c>
      <c r="V78" s="27">
        <f>VLOOKUP("CHN.NY.GDP.MKTP.KD",AREA_WB_6ATTRS,Seq!T$1,FALSE)/10000</f>
        <v>102751318.10782552</v>
      </c>
      <c r="W78" s="27">
        <f>VLOOKUP("CHN.NY.GDP.MKTP.KD",AREA_WB_6ATTRS,Seq!U$1,FALSE)/10000</f>
        <v>110560418.28402025</v>
      </c>
      <c r="X78" s="27">
        <f>VLOOKUP("CHN.NY.GDP.MKTP.KD",AREA_WB_6ATTRS,Seq!V$1,FALSE)/10000</f>
        <v>119847493.41987793</v>
      </c>
      <c r="Y78" s="27">
        <f>VLOOKUP("CHN.NY.GDP.MKTP.KD",AREA_WB_6ATTRS,Seq!W$1,FALSE)/10000</f>
        <v>129794835.37372778</v>
      </c>
      <c r="Z78" s="27">
        <f>VLOOKUP("CHN.NY.GDP.MKTP.KD",AREA_WB_6ATTRS,Seq!X$1,FALSE)/10000</f>
        <v>141606165.392737</v>
      </c>
      <c r="AA78" s="27">
        <f>VLOOKUP("CHN.NY.GDP.MKTP.KD",AREA_WB_6ATTRS,Seq!Y$1,FALSE)/10000</f>
        <v>155766781.9320105</v>
      </c>
      <c r="AB78" s="27">
        <f>VLOOKUP("CHN.NY.GDP.MKTP.KD",AREA_WB_6ATTRS,Seq!Z$1,FALSE)/10000</f>
        <v>171499226.90714428</v>
      </c>
      <c r="AC78" s="27">
        <f>VLOOKUP("CHN.NY.GDP.MKTP.KD",AREA_WB_6ATTRS,Seq!AA$1,FALSE)/10000</f>
        <v>190878639.54765138</v>
      </c>
      <c r="AD78" s="27">
        <f>VLOOKUP("CHN.NY.GDP.MKTP.KD",AREA_WB_6ATTRS,Seq!AB$1,FALSE)/10000</f>
        <v>215120226.77020231</v>
      </c>
      <c r="AE78" s="27">
        <f>VLOOKUP("CHN.NY.GDP.MKTP.KD",AREA_WB_6ATTRS,Seq!AC$1,FALSE)/10000</f>
        <v>245667298.97157177</v>
      </c>
      <c r="AF78" s="27">
        <f>VLOOKUP("CHN.NY.GDP.MKTP.KD",AREA_WB_6ATTRS,Seq!AD$1,FALSE)/10000</f>
        <v>269251359.67284226</v>
      </c>
      <c r="AG78" s="27">
        <f>VLOOKUP("CHN.NY.GDP.MKTP.KD",AREA_WB_6ATTRS,Seq!AE$1,FALSE)/10000</f>
        <v>294022484.76274431</v>
      </c>
      <c r="AH78" s="27">
        <f>VLOOKUP("CHN.NY.GDP.MKTP.KD",AREA_WB_6ATTRS,Seq!AF$1,FALSE)/10000</f>
        <v>324600823.17806971</v>
      </c>
      <c r="AI78" s="27">
        <f>VLOOKUP("CHN.NY.GDP.MKTP.KD",AREA_WB_6ATTRS,Seq!AG$1,FALSE)/10000</f>
        <v>354139498.08727396</v>
      </c>
      <c r="AJ78" s="27"/>
      <c r="AK78" s="27"/>
      <c r="AL78" s="27"/>
      <c r="AM78" s="27"/>
      <c r="AN78" s="27"/>
      <c r="AO78" s="27"/>
      <c r="AP78" s="27" t="str">
        <f>IFERROR(VLOOKUP(CONCATENATE($C78, ".NY.GDP.MKTP.KD"),AREA_WB_6ATTRS,Seq!B$1,FALSE)/10000,".")</f>
        <v>.</v>
      </c>
      <c r="AQ78" s="27" t="str">
        <f>IFERROR(VLOOKUP(CONCATENATE($C78, ".NY.GDP.MKTP.KD"),AREA_WB_6ATTRS,Seq!C$1,FALSE)/10000,".")</f>
        <v>.</v>
      </c>
      <c r="AR78" s="27" t="str">
        <f>IFERROR(VLOOKUP(CONCATENATE($C78, ".NY.GDP.MKTP.KD"),AREA_WB_6ATTRS,Seq!D$1,FALSE)/10000,".")</f>
        <v>.</v>
      </c>
      <c r="AS78" s="27" t="str">
        <f>IFERROR(VLOOKUP(CONCATENATE($C78, ".NY.GDP.MKTP.KD"),AREA_WB_6ATTRS,Seq!E$1,FALSE)/10000,".")</f>
        <v>.</v>
      </c>
      <c r="AT78" s="27" t="str">
        <f>IFERROR(VLOOKUP(CONCATENATE($C78, ".NY.GDP.MKTP.KD"),AREA_WB_6ATTRS,Seq!F$1,FALSE)/10000,".")</f>
        <v>.</v>
      </c>
      <c r="AU78" s="27" t="str">
        <f>IFERROR(VLOOKUP(CONCATENATE($C78, ".NY.GDP.MKTP.KD"),AREA_WB_6ATTRS,Seq!G$1,FALSE)/10000,".")</f>
        <v>.</v>
      </c>
      <c r="AV78" s="27" t="str">
        <f>IFERROR(VLOOKUP(CONCATENATE($C78, ".NY.GDP.MKTP.KD"),AREA_WB_6ATTRS,Seq!H$1,FALSE)/10000,".")</f>
        <v>.</v>
      </c>
      <c r="AW78" s="27" t="str">
        <f>IFERROR(VLOOKUP(CONCATENATE($C78, ".NY.GDP.MKTP.KD"),AREA_WB_6ATTRS,Seq!I$1,FALSE)/10000,".")</f>
        <v>.</v>
      </c>
      <c r="AX78" s="27" t="str">
        <f>IFERROR(VLOOKUP(CONCATENATE($C78, ".NY.GDP.MKTP.KD"),AREA_WB_6ATTRS,Seq!J$1,FALSE)/10000,".")</f>
        <v>.</v>
      </c>
      <c r="AY78" s="27" t="str">
        <f>IFERROR(VLOOKUP(CONCATENATE($C78, ".NY.GDP.MKTP.KD"),AREA_WB_6ATTRS,Seq!K$1,FALSE)/10000,".")</f>
        <v>.</v>
      </c>
      <c r="AZ78" s="27" t="str">
        <f>IFERROR(VLOOKUP(CONCATENATE($C78, ".NY.GDP.MKTP.KD"),AREA_WB_6ATTRS,Seq!L$1,FALSE)/10000,".")</f>
        <v>.</v>
      </c>
      <c r="BA78" s="27" t="str">
        <f>IFERROR(VLOOKUP(CONCATENATE($C78, ".NY.GDP.MKTP.KD"),AREA_WB_6ATTRS,Seq!M$1,FALSE)/10000,".")</f>
        <v>.</v>
      </c>
      <c r="BB78" s="27" t="str">
        <f>IFERROR(VLOOKUP(CONCATENATE($C78, ".NY.GDP.MKTP.KD"),AREA_WB_6ATTRS,Seq!N$1,FALSE)/10000,".")</f>
        <v>.</v>
      </c>
      <c r="BC78" s="27" t="str">
        <f>IFERROR(VLOOKUP(CONCATENATE($C78, ".NY.GDP.MKTP.KD"),AREA_WB_6ATTRS,Seq!O$1,FALSE)/10000,".")</f>
        <v>.</v>
      </c>
      <c r="BD78" s="27" t="str">
        <f>IFERROR(VLOOKUP(CONCATENATE($C78, ".NY.GDP.MKTP.KD"),AREA_WB_6ATTRS,Seq!P$1,FALSE)/10000,".")</f>
        <v>.</v>
      </c>
      <c r="BE78" s="27" t="str">
        <f>IFERROR(VLOOKUP(CONCATENATE($C78, ".NY.GDP.MKTP.KD"),AREA_WB_6ATTRS,Seq!Q$1,FALSE)/10000,".")</f>
        <v>.</v>
      </c>
      <c r="BF78" s="27" t="str">
        <f>IFERROR(VLOOKUP(CONCATENATE($C78, ".NY.GDP.MKTP.KD"),AREA_WB_6ATTRS,Seq!R$1,FALSE)/10000,".")</f>
        <v>.</v>
      </c>
      <c r="BG78" s="27" t="str">
        <f>IFERROR(VLOOKUP(CONCATENATE($C78, ".NY.GDP.MKTP.KD"),AREA_WB_6ATTRS,Seq!S$1,FALSE)/10000,".")</f>
        <v>.</v>
      </c>
      <c r="BH78" s="27" t="str">
        <f>IFERROR(VLOOKUP(CONCATENATE($C78, ".NY.GDP.MKTP.KD"),AREA_WB_6ATTRS,Seq!T$1,FALSE)/10000,".")</f>
        <v>.</v>
      </c>
      <c r="BI78" s="27" t="str">
        <f>IFERROR(VLOOKUP(CONCATENATE($C78, ".NY.GDP.MKTP.KD"),AREA_WB_6ATTRS,Seq!U$1,FALSE)/10000,".")</f>
        <v>.</v>
      </c>
      <c r="BJ78" s="27" t="str">
        <f>IFERROR(VLOOKUP(CONCATENATE($C78, ".NY.GDP.MKTP.KD"),AREA_WB_6ATTRS,Seq!V$1,FALSE)/10000,".")</f>
        <v>.</v>
      </c>
      <c r="BK78" s="27" t="str">
        <f>IFERROR(VLOOKUP(CONCATENATE($C78, ".NY.GDP.MKTP.KD"),AREA_WB_6ATTRS,Seq!W$1,FALSE)/10000,".")</f>
        <v>.</v>
      </c>
      <c r="BL78" s="27" t="str">
        <f>IFERROR(VLOOKUP(CONCATENATE($C78, ".NY.GDP.MKTP.KD"),AREA_WB_6ATTRS,Seq!X$1,FALSE)/10000,".")</f>
        <v>.</v>
      </c>
      <c r="BM78" s="27" t="str">
        <f>IFERROR(VLOOKUP(CONCATENATE($C78, ".NY.GDP.MKTP.KD"),AREA_WB_6ATTRS,Seq!Y$1,FALSE)/10000,".")</f>
        <v>.</v>
      </c>
      <c r="BN78" s="27" t="str">
        <f>IFERROR(VLOOKUP(CONCATENATE($C78, ".NY.GDP.MKTP.KD"),AREA_WB_6ATTRS,Seq!Z$1,FALSE)/10000,".")</f>
        <v>.</v>
      </c>
      <c r="BO78" s="27" t="str">
        <f>IFERROR(VLOOKUP(CONCATENATE($C78, ".NY.GDP.MKTP.KD"),AREA_WB_6ATTRS,Seq!AA$1,FALSE)/10000,".")</f>
        <v>.</v>
      </c>
      <c r="BP78" s="27" t="str">
        <f>IFERROR(VLOOKUP(CONCATENATE($C78, ".NY.GDP.MKTP.KD"),AREA_WB_6ATTRS,Seq!AB$1,FALSE)/10000,".")</f>
        <v>.</v>
      </c>
      <c r="BQ78" s="27" t="str">
        <f>IFERROR(VLOOKUP(CONCATENATE($C78, ".NY.GDP.MKTP.KD"),AREA_WB_6ATTRS,Seq!AC$1,FALSE)/10000,".")</f>
        <v>.</v>
      </c>
      <c r="BR78" s="27" t="str">
        <f>IFERROR(VLOOKUP(CONCATENATE($C78, ".NY.GDP.MKTP.KD"),AREA_WB_6ATTRS,Seq!AD$1,FALSE)/10000,".")</f>
        <v>.</v>
      </c>
      <c r="BS78" s="27" t="str">
        <f>IFERROR(VLOOKUP(CONCATENATE($C78, ".NY.GDP.MKTP.KD"),AREA_WB_6ATTRS,Seq!AE$1,FALSE)/10000,".")</f>
        <v>.</v>
      </c>
      <c r="BT78" s="27" t="str">
        <f>IFERROR(VLOOKUP(CONCATENATE($C78, ".NY.GDP.MKTP.KD"),AREA_WB_6ATTRS,Seq!AF$1,FALSE)/10000,".")</f>
        <v>.</v>
      </c>
      <c r="BU78" s="27" t="str">
        <f>IFERROR(VLOOKUP(CONCATENATE($C78, ".NY.GDP.MKTP.KD"),AREA_WB_6ATTRS,Seq!AG$1,FALSE)/10000,".")</f>
        <v>.</v>
      </c>
      <c r="BV78" s="27"/>
      <c r="BW78" s="27"/>
      <c r="BX78" s="27"/>
      <c r="BY78" s="27"/>
      <c r="BZ78" s="27"/>
      <c r="CA78" s="27"/>
      <c r="CB78" s="27"/>
      <c r="CC78" s="27">
        <f>CNPop!A$48</f>
        <v>5.0000000000000001E-3</v>
      </c>
      <c r="CD78" s="27">
        <f>CNPop!B$48</f>
        <v>6.0000000000000001E-3</v>
      </c>
      <c r="CE78" s="27">
        <f>CNPop!C$48</f>
        <v>6.0000000000000001E-3</v>
      </c>
      <c r="CF78" s="27">
        <f>CNPop!D$48</f>
        <v>7.0000000000000001E-3</v>
      </c>
      <c r="CG78" s="27">
        <f>CNPop!E$48</f>
        <v>7.0000000000000001E-3</v>
      </c>
      <c r="CH78" s="27">
        <f>CNPop!F$48</f>
        <v>8.0000000000000002E-3</v>
      </c>
      <c r="CI78" s="27">
        <f>CNPop!G$48</f>
        <v>8.9999999999999993E-3</v>
      </c>
      <c r="CJ78" s="27">
        <f>CNPop!H$48</f>
        <v>0.01</v>
      </c>
      <c r="CK78" s="27">
        <f>CNPop!I$48</f>
        <v>1.0999999999999999E-2</v>
      </c>
      <c r="CL78" s="27">
        <f>CNPop!J$48</f>
        <v>1.2E-2</v>
      </c>
      <c r="CM78" s="27">
        <f>CNPop!K$48</f>
        <v>1.4E-2</v>
      </c>
      <c r="CN78" s="27">
        <f>CNPop!L$48</f>
        <v>1.6E-2</v>
      </c>
      <c r="CO78" s="27">
        <f>CNPop!M$48</f>
        <v>1.7000000000000001E-2</v>
      </c>
      <c r="CP78" s="27">
        <f>CNPop!N$48</f>
        <v>1.9E-2</v>
      </c>
      <c r="CQ78" s="27">
        <f>CNPop!O$48</f>
        <v>2.1000000000000001E-2</v>
      </c>
      <c r="CR78" s="27">
        <f>CNPop!P$48</f>
        <v>2.3E-2</v>
      </c>
      <c r="CS78" s="27">
        <f>CNPop!Q$48</f>
        <v>2.5999999999999999E-2</v>
      </c>
      <c r="CT78" s="27">
        <f>CNPop!R$48</f>
        <v>2.8000000000000001E-2</v>
      </c>
      <c r="CU78" s="27">
        <f>CNPop!S$48</f>
        <v>0.03</v>
      </c>
      <c r="CV78" s="27">
        <f>CNPop!T$48</f>
        <v>3.3000000000000002E-2</v>
      </c>
      <c r="CW78" s="27">
        <f>CNPop!U$48</f>
        <v>3.5999999999999997E-2</v>
      </c>
      <c r="CX78" s="27">
        <f>CNPop!V$48</f>
        <v>3.9E-2</v>
      </c>
      <c r="CY78" s="27">
        <f>CNPop!W$48</f>
        <v>4.2000000000000003E-2</v>
      </c>
      <c r="CZ78" s="27">
        <f>CNPop!X$48</f>
        <v>4.4999999999999998E-2</v>
      </c>
      <c r="DA78" s="27">
        <f>CNPop!Y$48</f>
        <v>4.9000000000000002E-2</v>
      </c>
      <c r="DB78" s="27">
        <f>CNPop!Z$48</f>
        <v>5.1999999999999998E-2</v>
      </c>
      <c r="DC78" s="27">
        <f>CNPop!AA$48</f>
        <v>5.6000000000000001E-2</v>
      </c>
      <c r="DD78" s="27">
        <f>CNPop!AB$48</f>
        <v>0.06</v>
      </c>
      <c r="DE78" s="27">
        <f>CNPop!AC$48</f>
        <v>6.3E-2</v>
      </c>
      <c r="DF78" s="27">
        <f>CNPop!AD$48</f>
        <v>6.8000000000000005E-2</v>
      </c>
      <c r="DG78" s="27">
        <f>CNPop!AE$48</f>
        <v>7.1999999999999995E-2</v>
      </c>
      <c r="DH78" s="27">
        <f>CNPop!AF$48</f>
        <v>7.5999999999999998E-2</v>
      </c>
      <c r="DI78" s="27">
        <f>CNPop!AG$48</f>
        <v>8.1000000000000003E-2</v>
      </c>
      <c r="DJ78" s="27">
        <f>CNPop!AH$48</f>
        <v>8.5000000000000006E-2</v>
      </c>
      <c r="DK78" s="27">
        <f>CNPop!AI$48</f>
        <v>0.09</v>
      </c>
      <c r="DL78" s="27">
        <f>CNPop!AJ$48</f>
        <v>9.5000000000000001E-2</v>
      </c>
      <c r="DM78" s="27">
        <f>CNPop!AK$48</f>
        <v>0.1</v>
      </c>
      <c r="DN78" s="27"/>
      <c r="DO78" s="27" t="str">
        <f t="shared" si="94"/>
        <v>.</v>
      </c>
      <c r="DP78" s="27" t="str">
        <f t="shared" si="95"/>
        <v>.</v>
      </c>
      <c r="DQ78" s="27" t="str">
        <f t="shared" si="96"/>
        <v>.</v>
      </c>
      <c r="DR78" s="27" t="str">
        <f t="shared" si="97"/>
        <v>.</v>
      </c>
      <c r="DS78" s="27" t="str">
        <f t="shared" si="98"/>
        <v>.</v>
      </c>
      <c r="DT78" s="27" t="str">
        <f t="shared" si="99"/>
        <v>.</v>
      </c>
      <c r="DU78" s="27" t="str">
        <f t="shared" si="100"/>
        <v>.</v>
      </c>
      <c r="DV78" s="27" t="str">
        <f t="shared" si="101"/>
        <v>.</v>
      </c>
      <c r="DW78" s="27" t="str">
        <f t="shared" si="102"/>
        <v>.</v>
      </c>
      <c r="DX78" s="27" t="str">
        <f t="shared" si="103"/>
        <v>.</v>
      </c>
      <c r="DY78" s="27" t="str">
        <f t="shared" si="104"/>
        <v>.</v>
      </c>
      <c r="DZ78" s="27" t="str">
        <f t="shared" si="105"/>
        <v>.</v>
      </c>
      <c r="EA78" s="27" t="str">
        <f t="shared" si="106"/>
        <v>.</v>
      </c>
      <c r="EB78" s="27" t="str">
        <f t="shared" si="107"/>
        <v>.</v>
      </c>
      <c r="EC78" s="27" t="str">
        <f t="shared" si="108"/>
        <v>.</v>
      </c>
      <c r="ED78" s="27" t="str">
        <f t="shared" si="109"/>
        <v>.</v>
      </c>
      <c r="EE78" s="27" t="str">
        <f t="shared" si="110"/>
        <v>.</v>
      </c>
      <c r="EF78" s="27" t="str">
        <f t="shared" si="111"/>
        <v>.</v>
      </c>
      <c r="EG78" s="27" t="str">
        <f t="shared" si="112"/>
        <v>.</v>
      </c>
      <c r="EH78" s="27" t="str">
        <f t="shared" si="113"/>
        <v>.</v>
      </c>
      <c r="EI78" s="27" t="str">
        <f t="shared" si="114"/>
        <v>.</v>
      </c>
      <c r="EJ78" s="27" t="str">
        <f t="shared" si="115"/>
        <v>.</v>
      </c>
      <c r="EK78" s="27" t="str">
        <f t="shared" si="116"/>
        <v>.</v>
      </c>
      <c r="EL78" s="27" t="str">
        <f t="shared" si="117"/>
        <v>.</v>
      </c>
      <c r="EM78" s="27" t="str">
        <f t="shared" si="118"/>
        <v>.</v>
      </c>
      <c r="EN78" s="27" t="str">
        <f t="shared" si="119"/>
        <v>.</v>
      </c>
      <c r="EO78" s="27" t="str">
        <f t="shared" si="120"/>
        <v>.</v>
      </c>
      <c r="EP78" s="27" t="str">
        <f t="shared" si="129"/>
        <v>.</v>
      </c>
      <c r="EQ78" s="27" t="str">
        <f t="shared" si="130"/>
        <v>.</v>
      </c>
      <c r="ER78" s="27" t="str">
        <f t="shared" si="136"/>
        <v>.</v>
      </c>
      <c r="ES78" s="27" t="str">
        <f t="shared" si="136"/>
        <v>.</v>
      </c>
      <c r="ET78" s="27" t="str">
        <f t="shared" si="136"/>
        <v>.</v>
      </c>
      <c r="EU78" s="27"/>
      <c r="EV78" s="27"/>
      <c r="EW78" s="27"/>
      <c r="EX78" s="27"/>
      <c r="EY78" s="27"/>
      <c r="EZ78" s="27" t="str">
        <f>IFERROR(VLOOKUP(CONCATENATE($C78,".SL.TLF.TERT.ZS"),AREA_WB_6ATTRS,Seq!B$1,FALSE)/100,".")</f>
        <v>.</v>
      </c>
      <c r="FA78" s="27" t="str">
        <f>IFERROR(VLOOKUP(CONCATENATE($C78,".SL.TLF.TERT.ZS"),AREA_WB_6ATTRS,Seq!C$1,FALSE)/100,".")</f>
        <v>.</v>
      </c>
      <c r="FB78" s="27" t="str">
        <f>IFERROR(VLOOKUP(CONCATENATE($C78,".SL.TLF.TERT.ZS"),AREA_WB_6ATTRS,Seq!D$1,FALSE)/100,".")</f>
        <v>.</v>
      </c>
      <c r="FC78" s="27" t="str">
        <f>IFERROR(VLOOKUP(CONCATENATE($C78,".SL.TLF.TERT.ZS"),AREA_WB_6ATTRS,Seq!E$1,FALSE)/100,".")</f>
        <v>.</v>
      </c>
      <c r="FD78" s="27" t="str">
        <f>IFERROR(VLOOKUP(CONCATENATE($C78,".SL.TLF.TERT.ZS"),AREA_WB_6ATTRS,Seq!F$1,FALSE)/100,".")</f>
        <v>.</v>
      </c>
      <c r="FE78" s="27" t="str">
        <f>IFERROR(VLOOKUP(CONCATENATE($C78,".SL.TLF.TERT.ZS"),AREA_WB_6ATTRS,Seq!G$1,FALSE)/100,".")</f>
        <v>.</v>
      </c>
      <c r="FF78" s="27" t="str">
        <f>IFERROR(VLOOKUP(CONCATENATE($C78,".SL.TLF.TERT.ZS"),AREA_WB_6ATTRS,Seq!H$1,FALSE)/100,".")</f>
        <v>.</v>
      </c>
      <c r="FG78" s="27" t="str">
        <f>IFERROR(VLOOKUP(CONCATENATE($C78,".SL.TLF.TERT.ZS"),AREA_WB_6ATTRS,Seq!I$1,FALSE)/100,".")</f>
        <v>.</v>
      </c>
      <c r="FH78" s="27" t="str">
        <f>IFERROR(VLOOKUP(CONCATENATE($C78,".SL.TLF.TERT.ZS"),AREA_WB_6ATTRS,Seq!J$1,FALSE)/100,".")</f>
        <v>.</v>
      </c>
      <c r="FI78" s="27" t="str">
        <f>IFERROR(VLOOKUP(CONCATENATE($C78,".SL.TLF.TERT.ZS"),AREA_WB_6ATTRS,Seq!K$1,FALSE)/100,".")</f>
        <v>.</v>
      </c>
      <c r="FJ78" s="27" t="str">
        <f>IFERROR(VLOOKUP(CONCATENATE($C78,".SL.TLF.TERT.ZS"),AREA_WB_6ATTRS,Seq!L$1,FALSE)/100,".")</f>
        <v>.</v>
      </c>
      <c r="FK78" s="27" t="str">
        <f>IFERROR(VLOOKUP(CONCATENATE($C78,".SL.TLF.TERT.ZS"),AREA_WB_6ATTRS,Seq!M$1,FALSE)/100,".")</f>
        <v>.</v>
      </c>
      <c r="FL78" s="27" t="str">
        <f>IFERROR(VLOOKUP(CONCATENATE($C78,".SL.TLF.TERT.ZS"),AREA_WB_6ATTRS,Seq!N$1,FALSE)/100,".")</f>
        <v>.</v>
      </c>
      <c r="FM78" s="27" t="str">
        <f>IFERROR(VLOOKUP(CONCATENATE($C78,".SL.TLF.TERT.ZS"),AREA_WB_6ATTRS,Seq!O$1,FALSE)/100,".")</f>
        <v>.</v>
      </c>
      <c r="FN78" s="27" t="str">
        <f>IFERROR(VLOOKUP(CONCATENATE($C78,".SL.TLF.TERT.ZS"),AREA_WB_6ATTRS,Seq!P$1,FALSE)/100,".")</f>
        <v>.</v>
      </c>
      <c r="FO78" s="27" t="str">
        <f>IFERROR(VLOOKUP(CONCATENATE($C78,".SL.TLF.TERT.ZS"),AREA_WB_6ATTRS,Seq!Q$1,FALSE)/100,".")</f>
        <v>.</v>
      </c>
      <c r="FP78" s="27" t="str">
        <f>IFERROR(VLOOKUP(CONCATENATE($C78,".SL.TLF.TERT.ZS"),AREA_WB_6ATTRS,Seq!R$1,FALSE)/100,".")</f>
        <v>.</v>
      </c>
      <c r="FQ78" s="27" t="str">
        <f>IFERROR(VLOOKUP(CONCATENATE($C78,".SL.TLF.TERT.ZS"),AREA_WB_6ATTRS,Seq!S$1,FALSE)/100,".")</f>
        <v>.</v>
      </c>
      <c r="FR78" s="27" t="str">
        <f>IFERROR(VLOOKUP(CONCATENATE($C78,".SL.TLF.TERT.ZS"),AREA_WB_6ATTRS,Seq!T$1,FALSE)/100,".")</f>
        <v>.</v>
      </c>
      <c r="FS78" s="27" t="str">
        <f>IFERROR(VLOOKUP(CONCATENATE($C78,".SL.TLF.TERT.ZS"),AREA_WB_6ATTRS,Seq!U$1,FALSE)/100,".")</f>
        <v>.</v>
      </c>
      <c r="FT78" s="27" t="str">
        <f>IFERROR(VLOOKUP(CONCATENATE($C78,".SL.TLF.TERT.ZS"),AREA_WB_6ATTRS,Seq!V$1,FALSE)/100,".")</f>
        <v>.</v>
      </c>
      <c r="FU78" s="27" t="str">
        <f>IFERROR(VLOOKUP(CONCATENATE($C78,".SL.TLF.TERT.ZS"),AREA_WB_6ATTRS,Seq!W$1,FALSE)/100,".")</f>
        <v>.</v>
      </c>
      <c r="FV78" s="27" t="str">
        <f>IFERROR(VLOOKUP(CONCATENATE($C78,".SL.TLF.TERT.ZS"),AREA_WB_6ATTRS,Seq!X$1,FALSE)/100,".")</f>
        <v>.</v>
      </c>
      <c r="FW78" s="27" t="str">
        <f>IFERROR(VLOOKUP(CONCATENATE($C78,".SL.TLF.TERT.ZS"),AREA_WB_6ATTRS,Seq!Y$1,FALSE)/100,".")</f>
        <v>.</v>
      </c>
      <c r="FX78" s="27" t="str">
        <f>IFERROR(VLOOKUP(CONCATENATE($C78,".SL.TLF.TERT.ZS"),AREA_WB_6ATTRS,Seq!Z$1,FALSE)/100,".")</f>
        <v>.</v>
      </c>
      <c r="FY78" s="27" t="str">
        <f>IFERROR(VLOOKUP(CONCATENATE($C78,".SL.TLF.TERT.ZS"),AREA_WB_6ATTRS,Seq!AA$1,FALSE)/100,".")</f>
        <v>.</v>
      </c>
      <c r="FZ78" s="27" t="str">
        <f>IFERROR(VLOOKUP(CONCATENATE($C78,".SL.TLF.TERT.ZS"),AREA_WB_6ATTRS,Seq!AB$1,FALSE)/100,".")</f>
        <v>.</v>
      </c>
      <c r="GA78" s="27" t="str">
        <f>IFERROR(VLOOKUP(CONCATENATE($C78,".SL.TLF.TERT.ZS"),AREA_WB_6ATTRS,Seq!AC$1,FALSE)/100,".")</f>
        <v>.</v>
      </c>
      <c r="GB78" s="27" t="str">
        <f>IFERROR(VLOOKUP(CONCATENATE($C78,".SL.TLF.TERT.ZS"),AREA_WB_6ATTRS,Seq!AD$1,FALSE)/100,".")</f>
        <v>.</v>
      </c>
      <c r="GC78" s="27" t="str">
        <f>IFERROR(VLOOKUP(CONCATENATE($C78,".SL.TLF.TERT.ZS"),AREA_WB_6ATTRS,Seq!AE$1,FALSE)/100,".")</f>
        <v>.</v>
      </c>
      <c r="GD78" s="27" t="str">
        <f>IFERROR(VLOOKUP(CONCATENATE($C78,".SL.TLF.TERT.ZS"),AREA_WB_6ATTRS,Seq!AF$1,FALSE)/100,".")</f>
        <v>.</v>
      </c>
      <c r="GE78" s="27" t="str">
        <f>IFERROR(VLOOKUP(CONCATENATE($C78,".SL.TLF.TERT.ZS"),AREA_WB_6ATTRS,Seq!AG$1,FALSE)/100,".")</f>
        <v>.</v>
      </c>
      <c r="GF78" s="27" t="str">
        <f>IFERROR(VLOOKUP(CONCATENATE($C78,".SL.TLF.TERT.ZS"),AREA_WB_6ATTRS,Seq!AH$1,FALSE)/100,".")</f>
        <v>.</v>
      </c>
      <c r="GG78" s="27" t="str">
        <f>IFERROR(VLOOKUP(CONCATENATE($C78,".SL.TLF.TERT.ZS"),AREA_WB_6ATTRS,Seq!AI$1,FALSE)/100,".")</f>
        <v>.</v>
      </c>
      <c r="GH78" s="27" t="str">
        <f>IFERROR(VLOOKUP(CONCATENATE($C78,".SL.TLF.TERT.ZS"),AREA_WB_6ATTRS,Seq!AJ$1,FALSE)/100,".")</f>
        <v>.</v>
      </c>
      <c r="GI78" s="27" t="str">
        <f>IFERROR(VLOOKUP(CONCATENATE($C78,".SL.TLF.TERT.ZS"),AREA_WB_6ATTRS,Seq!AK$1,FALSE)/100,".")</f>
        <v>.</v>
      </c>
      <c r="GJ78" s="27" t="str">
        <f>IFERROR(VLOOKUP(CONCATENATE($C78,".SL.TLF.TERT.ZS"),AREA_WB_6ATTRS,Seq!AL$1,FALSE)/100,".")</f>
        <v>.</v>
      </c>
      <c r="GK78" s="27"/>
      <c r="GL78" s="27"/>
      <c r="GM78" s="27" t="str">
        <f t="shared" si="121"/>
        <v>.</v>
      </c>
      <c r="GN78" s="27" t="str">
        <f t="shared" si="122"/>
        <v>.</v>
      </c>
      <c r="GO78" s="27" t="str">
        <f t="shared" si="131"/>
        <v>.</v>
      </c>
      <c r="GP78" s="27"/>
      <c r="GQ78" s="9" t="str">
        <f>IF(VLOOKUP($B78,EM_80!$B$1:$C$201,2,FALSE)&gt;0,VLOOKUP($B78,EM_80!$B$1:$C$201,2,FALSE),".")</f>
        <v>.</v>
      </c>
      <c r="GR78" s="9" t="str">
        <f t="shared" si="123"/>
        <v>.</v>
      </c>
      <c r="GS78" s="9" t="str">
        <f t="shared" si="124"/>
        <v>.</v>
      </c>
      <c r="GU78">
        <f t="shared" si="125"/>
        <v>6433522</v>
      </c>
      <c r="GV78">
        <f t="shared" si="126"/>
        <v>6595987</v>
      </c>
      <c r="GW78">
        <f t="shared" si="127"/>
        <v>7394196</v>
      </c>
      <c r="GX78">
        <f t="shared" si="128"/>
        <v>9330872</v>
      </c>
      <c r="GZ78" s="9" t="str">
        <f>IF(ISNA(VLOOKUP($B78,Area_EM_90,Seq!C$1,FALSE)),".",VLOOKUP($B78,Area_EM_90,Seq!C$1,FALSE))</f>
        <v>.</v>
      </c>
      <c r="HA78" s="9" t="str">
        <f>IF(ISNA(VLOOKUP($B78,Area_EM_90,Seq!D$1,FALSE)),".",VLOOKUP($B78,Area_EM_90,Seq!D$1,FALSE))</f>
        <v>.</v>
      </c>
      <c r="HB78" s="9" t="str">
        <f>IF(ISNA(VLOOKUP($B78,Area_EM_90,Seq!E$1,FALSE)),".",VLOOKUP($B78,Area_EM_90,Seq!E$1,FALSE))</f>
        <v>.</v>
      </c>
      <c r="HC78" s="9" t="str">
        <f>IF(ISNA(VLOOKUP($B78,Area_EM_90,Seq!F$1,FALSE)),".",VLOOKUP($B78,Area_EM_90,Seq!F$1,FALSE))</f>
        <v>.</v>
      </c>
      <c r="HD78" s="9" t="str">
        <f>IF(ISNA(VLOOKUP($B78,Area_EM_90,Seq!G$1,FALSE)),".",VLOOKUP($B78,Area_EM_90,Seq!G$1,FALSE))</f>
        <v>.</v>
      </c>
      <c r="HE78" s="9" t="str">
        <f>IF(ISNA(VLOOKUP($B78,Area_EM_90,Seq!H$1,FALSE)),".",VLOOKUP($B78,Area_EM_90,Seq!H$1,FALSE))</f>
        <v>.</v>
      </c>
      <c r="HF78" s="9" t="str">
        <f>IF(ISNA(VLOOKUP($B78,Area_EM_90,Seq!I$1,FALSE)),".",VLOOKUP($B78,Area_EM_90,Seq!I$1,FALSE))</f>
        <v>.</v>
      </c>
      <c r="HG78" s="9" t="str">
        <f>IF(ISNA(VLOOKUP($B78,Area_EM_90,Seq!J$1,FALSE)),".",VLOOKUP($B78,Area_EM_90,Seq!J$1,FALSE))</f>
        <v>.</v>
      </c>
      <c r="HH78" s="9" t="str">
        <f>IF(ISNA(VLOOKUP($B78,Area_EM_00,Seq!C$1,FALSE)),".",VLOOKUP($B78,Area_EM_00,Seq!C$1,FALSE))</f>
        <v>.</v>
      </c>
      <c r="HI78" s="9" t="str">
        <f>IF(ISNA(VLOOKUP($B78,Area_EM_00,Seq!D$1,FALSE)),".",VLOOKUP($B78,Area_EM_00,Seq!D$1,FALSE))</f>
        <v>.</v>
      </c>
      <c r="HJ78" s="9" t="str">
        <f>IF(ISNA(VLOOKUP($B78,Area_EM_00,Seq!E$1,FALSE)),".",VLOOKUP($B78,Area_EM_00,Seq!E$1,FALSE))</f>
        <v>.</v>
      </c>
      <c r="HK78" s="9" t="str">
        <f>IF(ISNA(VLOOKUP($B78,Area_EM_00,Seq!F$1,FALSE)),".",VLOOKUP($B78,Area_EM_00,Seq!F$1,FALSE))</f>
        <v>.</v>
      </c>
      <c r="HL78" s="9" t="str">
        <f>IF(ISNA(VLOOKUP($B78,Area_EM_00,Seq!G$1,FALSE)),".",VLOOKUP($B78,Area_EM_00,Seq!G$1,FALSE))</f>
        <v>.</v>
      </c>
      <c r="HM78" s="9" t="str">
        <f>IF(ISNA(VLOOKUP($B78,Area_EM_00,Seq!H$1,FALSE)),".",VLOOKUP($B78,Area_EM_00,Seq!H$1,FALSE))</f>
        <v>.</v>
      </c>
      <c r="HN78" s="9" t="str">
        <f>IF(ISNA(VLOOKUP($B78,Area_EM_00,Seq!I$1,FALSE)),".",VLOOKUP($B78,Area_EM_00,Seq!I$1,FALSE))</f>
        <v>.</v>
      </c>
      <c r="HO78" s="9" t="str">
        <f>IF(ISNA(VLOOKUP($B78,Area_EM_00,Seq!J$1,FALSE)),".",VLOOKUP($B78,Area_EM_00,Seq!J$1,FALSE))</f>
        <v>.</v>
      </c>
      <c r="HQ78" s="27"/>
      <c r="HR78" s="9">
        <f>IFERROR(VLOOKUP($B78,AREA_EM3_60_00,Seq!E$1,FALSE),".")</f>
        <v>247</v>
      </c>
      <c r="HS78" s="9">
        <f>IFERROR(VLOOKUP($B78,AREA_EM3_60_00,Seq!F$1,FALSE),".")</f>
        <v>33</v>
      </c>
      <c r="HT78" s="9">
        <f>IFERROR(VLOOKUP($B78,AREA_EM3_60_00,Seq!G$1,FALSE),".")</f>
        <v>7</v>
      </c>
      <c r="HU78" s="9" t="str">
        <f>IFERROR(VLOOKUP($B78,AREA_EM3_10,Seq!B$1,FALSE),".")</f>
        <v/>
      </c>
      <c r="HV78" s="9">
        <f t="shared" si="132"/>
        <v>6433522</v>
      </c>
      <c r="HW78" s="9">
        <f t="shared" si="133"/>
        <v>6595987</v>
      </c>
      <c r="HX78" s="9">
        <f t="shared" si="134"/>
        <v>7394196</v>
      </c>
      <c r="HY78" s="9">
        <f t="shared" si="135"/>
        <v>9330872</v>
      </c>
    </row>
    <row r="79" spans="1:233">
      <c r="A79" s="25" t="s">
        <v>2443</v>
      </c>
      <c r="B79" s="26" t="str">
        <f t="shared" si="92"/>
        <v>S.Africa</v>
      </c>
      <c r="C79" s="166" t="s">
        <v>1629</v>
      </c>
      <c r="D79" s="27">
        <f>VLOOKUP("CHN.NY.GDP.MKTP.KD",AREA_WB_6ATTRS,Seq!B$1,FALSE)/10000</f>
        <v>18294112.043860689</v>
      </c>
      <c r="E79" s="27">
        <f>VLOOKUP("CHN.NY.GDP.MKTP.KD",AREA_WB_6ATTRS,Seq!C$1,FALSE)/10000</f>
        <v>19245405.87014145</v>
      </c>
      <c r="F79" s="27">
        <f>VLOOKUP("CHN.NY.GDP.MKTP.KD",AREA_WB_6ATTRS,Seq!D$1,FALSE)/10000</f>
        <v>20996737.804324333</v>
      </c>
      <c r="G79" s="27">
        <f>VLOOKUP("CHN.NY.GDP.MKTP.KD",AREA_WB_6ATTRS,Seq!E$1,FALSE)/10000</f>
        <v>23285382.224995762</v>
      </c>
      <c r="H79" s="27">
        <f>VLOOKUP("CHN.NY.GDP.MKTP.KD",AREA_WB_6ATTRS,Seq!F$1,FALSE)/10000</f>
        <v>26824760.323195074</v>
      </c>
      <c r="I79" s="27">
        <f>VLOOKUP("CHN.NY.GDP.MKTP.KD",AREA_WB_6ATTRS,Seq!G$1,FALSE)/10000</f>
        <v>30446102.966826372</v>
      </c>
      <c r="J79" s="27">
        <f>VLOOKUP("CHN.NY.GDP.MKTP.KD",AREA_WB_6ATTRS,Seq!H$1,FALSE)/10000</f>
        <v>33125360.027907111</v>
      </c>
      <c r="K79" s="27">
        <f>VLOOKUP("CHN.NY.GDP.MKTP.KD",AREA_WB_6ATTRS,Seq!I$1,FALSE)/10000</f>
        <v>36967901.791144341</v>
      </c>
      <c r="L79" s="27">
        <f>VLOOKUP("CHN.NY.GDP.MKTP.KD",AREA_WB_6ATTRS,Seq!J$1,FALSE)/10000</f>
        <v>41145274.693543643</v>
      </c>
      <c r="M79" s="27">
        <f>VLOOKUP("CHN.NY.GDP.MKTP.KD",AREA_WB_6ATTRS,Seq!K$1,FALSE)/10000</f>
        <v>42832230.955979005</v>
      </c>
      <c r="N79" s="27">
        <f>VLOOKUP("CHN.NY.GDP.MKTP.KD",AREA_WB_6ATTRS,Seq!L$1,FALSE)/10000</f>
        <v>44459855.73230619</v>
      </c>
      <c r="O79" s="27">
        <f>VLOOKUP("CHN.NY.GDP.MKTP.KD",AREA_WB_6ATTRS,Seq!M$1,FALSE)/10000</f>
        <v>48550162.459678344</v>
      </c>
      <c r="P79" s="27">
        <f>VLOOKUP("CHN.NY.GDP.MKTP.KD",AREA_WB_6ATTRS,Seq!N$1,FALSE)/10000</f>
        <v>55444285.528952621</v>
      </c>
      <c r="Q79" s="27">
        <f>VLOOKUP("CHN.NY.GDP.MKTP.KD",AREA_WB_6ATTRS,Seq!O$1,FALSE)/10000</f>
        <v>63206485.503006078</v>
      </c>
      <c r="R79" s="27">
        <f>VLOOKUP("CHN.NY.GDP.MKTP.KD",AREA_WB_6ATTRS,Seq!P$1,FALSE)/10000</f>
        <v>71486535.103899792</v>
      </c>
      <c r="S79" s="27">
        <f>VLOOKUP("CHN.NY.GDP.MKTP.KD",AREA_WB_6ATTRS,Seq!Q$1,FALSE)/10000</f>
        <v>79278567.430224851</v>
      </c>
      <c r="T79" s="27">
        <f>VLOOKUP("CHN.NY.GDP.MKTP.KD",AREA_WB_6ATTRS,Seq!R$1,FALSE)/10000</f>
        <v>87206424.173247412</v>
      </c>
      <c r="U79" s="27">
        <f>VLOOKUP("CHN.NY.GDP.MKTP.KD",AREA_WB_6ATTRS,Seq!S$1,FALSE)/10000</f>
        <v>95316621.621359423</v>
      </c>
      <c r="V79" s="27">
        <f>VLOOKUP("CHN.NY.GDP.MKTP.KD",AREA_WB_6ATTRS,Seq!T$1,FALSE)/10000</f>
        <v>102751318.10782552</v>
      </c>
      <c r="W79" s="27">
        <f>VLOOKUP("CHN.NY.GDP.MKTP.KD",AREA_WB_6ATTRS,Seq!U$1,FALSE)/10000</f>
        <v>110560418.28402025</v>
      </c>
      <c r="X79" s="27">
        <f>VLOOKUP("CHN.NY.GDP.MKTP.KD",AREA_WB_6ATTRS,Seq!V$1,FALSE)/10000</f>
        <v>119847493.41987793</v>
      </c>
      <c r="Y79" s="27">
        <f>VLOOKUP("CHN.NY.GDP.MKTP.KD",AREA_WB_6ATTRS,Seq!W$1,FALSE)/10000</f>
        <v>129794835.37372778</v>
      </c>
      <c r="Z79" s="27">
        <f>VLOOKUP("CHN.NY.GDP.MKTP.KD",AREA_WB_6ATTRS,Seq!X$1,FALSE)/10000</f>
        <v>141606165.392737</v>
      </c>
      <c r="AA79" s="27">
        <f>VLOOKUP("CHN.NY.GDP.MKTP.KD",AREA_WB_6ATTRS,Seq!Y$1,FALSE)/10000</f>
        <v>155766781.9320105</v>
      </c>
      <c r="AB79" s="27">
        <f>VLOOKUP("CHN.NY.GDP.MKTP.KD",AREA_WB_6ATTRS,Seq!Z$1,FALSE)/10000</f>
        <v>171499226.90714428</v>
      </c>
      <c r="AC79" s="27">
        <f>VLOOKUP("CHN.NY.GDP.MKTP.KD",AREA_WB_6ATTRS,Seq!AA$1,FALSE)/10000</f>
        <v>190878639.54765138</v>
      </c>
      <c r="AD79" s="27">
        <f>VLOOKUP("CHN.NY.GDP.MKTP.KD",AREA_WB_6ATTRS,Seq!AB$1,FALSE)/10000</f>
        <v>215120226.77020231</v>
      </c>
      <c r="AE79" s="27">
        <f>VLOOKUP("CHN.NY.GDP.MKTP.KD",AREA_WB_6ATTRS,Seq!AC$1,FALSE)/10000</f>
        <v>245667298.97157177</v>
      </c>
      <c r="AF79" s="27">
        <f>VLOOKUP("CHN.NY.GDP.MKTP.KD",AREA_WB_6ATTRS,Seq!AD$1,FALSE)/10000</f>
        <v>269251359.67284226</v>
      </c>
      <c r="AG79" s="27">
        <f>VLOOKUP("CHN.NY.GDP.MKTP.KD",AREA_WB_6ATTRS,Seq!AE$1,FALSE)/10000</f>
        <v>294022484.76274431</v>
      </c>
      <c r="AH79" s="27">
        <f>VLOOKUP("CHN.NY.GDP.MKTP.KD",AREA_WB_6ATTRS,Seq!AF$1,FALSE)/10000</f>
        <v>324600823.17806971</v>
      </c>
      <c r="AI79" s="27">
        <f>VLOOKUP("CHN.NY.GDP.MKTP.KD",AREA_WB_6ATTRS,Seq!AG$1,FALSE)/10000</f>
        <v>354139498.08727396</v>
      </c>
      <c r="AJ79" s="27"/>
      <c r="AK79" s="27"/>
      <c r="AL79" s="27"/>
      <c r="AM79" s="27"/>
      <c r="AN79" s="27"/>
      <c r="AO79" s="27"/>
      <c r="AP79" s="27">
        <f>IFERROR(VLOOKUP(CONCATENATE($C79, ".NY.GDP.MKTP.KD"),AREA_WB_6ATTRS,Seq!B$1,FALSE)/10000,".")</f>
        <v>9550250.8097580299</v>
      </c>
      <c r="AQ79" s="27">
        <f>IFERROR(VLOOKUP(CONCATENATE($C79, ".NY.GDP.MKTP.KD"),AREA_WB_6ATTRS,Seq!C$1,FALSE)/10000,".")</f>
        <v>10062214.978444815</v>
      </c>
      <c r="AR79" s="27">
        <f>IFERROR(VLOOKUP(CONCATENATE($C79, ".NY.GDP.MKTP.KD"),AREA_WB_6ATTRS,Seq!D$1,FALSE)/10000,".")</f>
        <v>10023641.077147515</v>
      </c>
      <c r="AS79" s="27">
        <f>IFERROR(VLOOKUP(CONCATENATE($C79, ".NY.GDP.MKTP.KD"),AREA_WB_6ATTRS,Seq!E$1,FALSE)/10000,".")</f>
        <v>9838549.6370247491</v>
      </c>
      <c r="AT79" s="27">
        <f>IFERROR(VLOOKUP(CONCATENATE($C79, ".NY.GDP.MKTP.KD"),AREA_WB_6ATTRS,Seq!F$1,FALSE)/10000,".")</f>
        <v>10340224.710049275</v>
      </c>
      <c r="AU79" s="27">
        <f>IFERROR(VLOOKUP(CONCATENATE($C79, ".NY.GDP.MKTP.KD"),AREA_WB_6ATTRS,Seq!G$1,FALSE)/10000,".")</f>
        <v>10214959.053335736</v>
      </c>
      <c r="AV79" s="27">
        <f>IFERROR(VLOOKUP(CONCATENATE($C79, ".NY.GDP.MKTP.KD"),AREA_WB_6ATTRS,Seq!H$1,FALSE)/10000,".")</f>
        <v>10216775.976974508</v>
      </c>
      <c r="AW79" s="27">
        <f>IFERROR(VLOOKUP(CONCATENATE($C79, ".NY.GDP.MKTP.KD"),AREA_WB_6ATTRS,Seq!I$1,FALSE)/10000,".")</f>
        <v>10431407.737381579</v>
      </c>
      <c r="AX79" s="27">
        <f>IFERROR(VLOOKUP(CONCATENATE($C79, ".NY.GDP.MKTP.KD"),AREA_WB_6ATTRS,Seq!J$1,FALSE)/10000,".")</f>
        <v>10869531.312793778</v>
      </c>
      <c r="AY79" s="27">
        <f>IFERROR(VLOOKUP(CONCATENATE($C79, ".NY.GDP.MKTP.KD"),AREA_WB_6ATTRS,Seq!K$1,FALSE)/10000,".")</f>
        <v>11129841.35007447</v>
      </c>
      <c r="AZ79" s="27">
        <f>IFERROR(VLOOKUP(CONCATENATE($C79, ".NY.GDP.MKTP.KD"),AREA_WB_6ATTRS,Seq!L$1,FALSE)/10000,".")</f>
        <v>11094472.583735453</v>
      </c>
      <c r="BA79" s="27">
        <f>IFERROR(VLOOKUP(CONCATENATE($C79, ".NY.GDP.MKTP.KD"),AREA_WB_6ATTRS,Seq!M$1,FALSE)/10000,".")</f>
        <v>10981496.680174058</v>
      </c>
      <c r="BB79" s="27">
        <f>IFERROR(VLOOKUP(CONCATENATE($C79, ".NY.GDP.MKTP.KD"),AREA_WB_6ATTRS,Seq!N$1,FALSE)/10000,".")</f>
        <v>10746817.515123459</v>
      </c>
      <c r="BC79" s="27">
        <f>IFERROR(VLOOKUP(CONCATENATE($C79, ".NY.GDP.MKTP.KD"),AREA_WB_6ATTRS,Seq!O$1,FALSE)/10000,".")</f>
        <v>10879391.696136776</v>
      </c>
      <c r="BD79" s="27">
        <f>IFERROR(VLOOKUP(CONCATENATE($C79, ".NY.GDP.MKTP.KD"),AREA_WB_6ATTRS,Seq!P$1,FALSE)/10000,".")</f>
        <v>11231242.021015823</v>
      </c>
      <c r="BE79" s="27">
        <f>IFERROR(VLOOKUP(CONCATENATE($C79, ".NY.GDP.MKTP.KD"),AREA_WB_6ATTRS,Seq!Q$1,FALSE)/10000,".")</f>
        <v>11581173.347894369</v>
      </c>
      <c r="BF79" s="27">
        <f>IFERROR(VLOOKUP(CONCATENATE($C79, ".NY.GDP.MKTP.KD"),AREA_WB_6ATTRS,Seq!R$1,FALSE)/10000,".")</f>
        <v>12079939.301609626</v>
      </c>
      <c r="BG79" s="27">
        <f>IFERROR(VLOOKUP(CONCATENATE($C79, ".NY.GDP.MKTP.KD"),AREA_WB_6ATTRS,Seq!S$1,FALSE)/10000,".")</f>
        <v>12399666.824852634</v>
      </c>
      <c r="BH79" s="27">
        <f>IFERROR(VLOOKUP(CONCATENATE($C79, ".NY.GDP.MKTP.KD"),AREA_WB_6ATTRS,Seq!T$1,FALSE)/10000,".")</f>
        <v>12463820.561199162</v>
      </c>
      <c r="BI79" s="27">
        <f>IFERROR(VLOOKUP(CONCATENATE($C79, ".NY.GDP.MKTP.KD"),AREA_WB_6ATTRS,Seq!U$1,FALSE)/10000,".")</f>
        <v>12757733.478360962</v>
      </c>
      <c r="BJ79" s="27">
        <f>IFERROR(VLOOKUP(CONCATENATE($C79, ".NY.GDP.MKTP.KD"),AREA_WB_6ATTRS,Seq!V$1,FALSE)/10000,".")</f>
        <v>13287764.809073737</v>
      </c>
      <c r="BK79" s="27">
        <f>IFERROR(VLOOKUP(CONCATENATE($C79, ".NY.GDP.MKTP.KD"),AREA_WB_6ATTRS,Seq!W$1,FALSE)/10000,".")</f>
        <v>13651241.40375369</v>
      </c>
      <c r="BL79" s="27">
        <f>IFERROR(VLOOKUP(CONCATENATE($C79, ".NY.GDP.MKTP.KD"),AREA_WB_6ATTRS,Seq!X$1,FALSE)/10000,".")</f>
        <v>14151946.770341791</v>
      </c>
      <c r="BM79" s="27">
        <f>IFERROR(VLOOKUP(CONCATENATE($C79, ".NY.GDP.MKTP.KD"),AREA_WB_6ATTRS,Seq!Y$1,FALSE)/10000,".")</f>
        <v>14569298.213142185</v>
      </c>
      <c r="BN79" s="27">
        <f>IFERROR(VLOOKUP(CONCATENATE($C79, ".NY.GDP.MKTP.KD"),AREA_WB_6ATTRS,Seq!Z$1,FALSE)/10000,".")</f>
        <v>15232863.223868527</v>
      </c>
      <c r="BO79" s="27">
        <f>IFERROR(VLOOKUP(CONCATENATE($C79, ".NY.GDP.MKTP.KD"),AREA_WB_6ATTRS,Seq!AA$1,FALSE)/10000,".")</f>
        <v>16036719.237354886</v>
      </c>
      <c r="BP79" s="27">
        <f>IFERROR(VLOOKUP(CONCATENATE($C79, ".NY.GDP.MKTP.KD"),AREA_WB_6ATTRS,Seq!AB$1,FALSE)/10000,".")</f>
        <v>16935371.710578743</v>
      </c>
      <c r="BQ79" s="27">
        <f>IFERROR(VLOOKUP(CONCATENATE($C79, ".NY.GDP.MKTP.KD"),AREA_WB_6ATTRS,Seq!AC$1,FALSE)/10000,".")</f>
        <v>17874904.965674974</v>
      </c>
      <c r="BR79" s="27">
        <f>IFERROR(VLOOKUP(CONCATENATE($C79, ".NY.GDP.MKTP.KD"),AREA_WB_6ATTRS,Seq!AD$1,FALSE)/10000,".")</f>
        <v>18521719.573641628</v>
      </c>
      <c r="BS79" s="27">
        <f>IFERROR(VLOOKUP(CONCATENATE($C79, ".NY.GDP.MKTP.KD"),AREA_WB_6ATTRS,Seq!AE$1,FALSE)/10000,".")</f>
        <v>18236983.141599242</v>
      </c>
      <c r="BT79" s="27">
        <f>IFERROR(VLOOKUP(CONCATENATE($C79, ".NY.GDP.MKTP.KD"),AREA_WB_6ATTRS,Seq!AF$1,FALSE)/10000,".")</f>
        <v>18763962.44889633</v>
      </c>
      <c r="BU79" s="27">
        <f>IFERROR(VLOOKUP(CONCATENATE($C79, ".NY.GDP.MKTP.KD"),AREA_WB_6ATTRS,Seq!AG$1,FALSE)/10000,".")</f>
        <v>19349910.114964124</v>
      </c>
      <c r="BV79" s="27"/>
      <c r="BW79" s="27"/>
      <c r="BX79" s="27"/>
      <c r="BY79" s="27"/>
      <c r="BZ79" s="27"/>
      <c r="CA79" s="27"/>
      <c r="CB79" s="27"/>
      <c r="CC79" s="27">
        <f>CNPop!A$48</f>
        <v>5.0000000000000001E-3</v>
      </c>
      <c r="CD79" s="27">
        <f>CNPop!B$48</f>
        <v>6.0000000000000001E-3</v>
      </c>
      <c r="CE79" s="27">
        <f>CNPop!C$48</f>
        <v>6.0000000000000001E-3</v>
      </c>
      <c r="CF79" s="27">
        <f>CNPop!D$48</f>
        <v>7.0000000000000001E-3</v>
      </c>
      <c r="CG79" s="27">
        <f>CNPop!E$48</f>
        <v>7.0000000000000001E-3</v>
      </c>
      <c r="CH79" s="27">
        <f>CNPop!F$48</f>
        <v>8.0000000000000002E-3</v>
      </c>
      <c r="CI79" s="27">
        <f>CNPop!G$48</f>
        <v>8.9999999999999993E-3</v>
      </c>
      <c r="CJ79" s="27">
        <f>CNPop!H$48</f>
        <v>0.01</v>
      </c>
      <c r="CK79" s="27">
        <f>CNPop!I$48</f>
        <v>1.0999999999999999E-2</v>
      </c>
      <c r="CL79" s="27">
        <f>CNPop!J$48</f>
        <v>1.2E-2</v>
      </c>
      <c r="CM79" s="27">
        <f>CNPop!K$48</f>
        <v>1.4E-2</v>
      </c>
      <c r="CN79" s="27">
        <f>CNPop!L$48</f>
        <v>1.6E-2</v>
      </c>
      <c r="CO79" s="27">
        <f>CNPop!M$48</f>
        <v>1.7000000000000001E-2</v>
      </c>
      <c r="CP79" s="27">
        <f>CNPop!N$48</f>
        <v>1.9E-2</v>
      </c>
      <c r="CQ79" s="27">
        <f>CNPop!O$48</f>
        <v>2.1000000000000001E-2</v>
      </c>
      <c r="CR79" s="27">
        <f>CNPop!P$48</f>
        <v>2.3E-2</v>
      </c>
      <c r="CS79" s="27">
        <f>CNPop!Q$48</f>
        <v>2.5999999999999999E-2</v>
      </c>
      <c r="CT79" s="27">
        <f>CNPop!R$48</f>
        <v>2.8000000000000001E-2</v>
      </c>
      <c r="CU79" s="27">
        <f>CNPop!S$48</f>
        <v>0.03</v>
      </c>
      <c r="CV79" s="27">
        <f>CNPop!T$48</f>
        <v>3.3000000000000002E-2</v>
      </c>
      <c r="CW79" s="27">
        <f>CNPop!U$48</f>
        <v>3.5999999999999997E-2</v>
      </c>
      <c r="CX79" s="27">
        <f>CNPop!V$48</f>
        <v>3.9E-2</v>
      </c>
      <c r="CY79" s="27">
        <f>CNPop!W$48</f>
        <v>4.2000000000000003E-2</v>
      </c>
      <c r="CZ79" s="27">
        <f>CNPop!X$48</f>
        <v>4.4999999999999998E-2</v>
      </c>
      <c r="DA79" s="27">
        <f>CNPop!Y$48</f>
        <v>4.9000000000000002E-2</v>
      </c>
      <c r="DB79" s="27">
        <f>CNPop!Z$48</f>
        <v>5.1999999999999998E-2</v>
      </c>
      <c r="DC79" s="27">
        <f>CNPop!AA$48</f>
        <v>5.6000000000000001E-2</v>
      </c>
      <c r="DD79" s="27">
        <f>CNPop!AB$48</f>
        <v>0.06</v>
      </c>
      <c r="DE79" s="27">
        <f>CNPop!AC$48</f>
        <v>6.3E-2</v>
      </c>
      <c r="DF79" s="27">
        <f>CNPop!AD$48</f>
        <v>6.8000000000000005E-2</v>
      </c>
      <c r="DG79" s="27">
        <f>CNPop!AE$48</f>
        <v>7.1999999999999995E-2</v>
      </c>
      <c r="DH79" s="27">
        <f>CNPop!AF$48</f>
        <v>7.5999999999999998E-2</v>
      </c>
      <c r="DI79" s="27">
        <f>CNPop!AG$48</f>
        <v>8.1000000000000003E-2</v>
      </c>
      <c r="DJ79" s="27">
        <f>CNPop!AH$48</f>
        <v>8.5000000000000006E-2</v>
      </c>
      <c r="DK79" s="27">
        <f>CNPop!AI$48</f>
        <v>0.09</v>
      </c>
      <c r="DL79" s="27">
        <f>CNPop!AJ$48</f>
        <v>9.5000000000000001E-2</v>
      </c>
      <c r="DM79" s="27">
        <f>CNPop!AK$48</f>
        <v>0.1</v>
      </c>
      <c r="DN79" s="27"/>
      <c r="DO79" s="27">
        <f t="shared" si="94"/>
        <v>0.11899999618530273</v>
      </c>
      <c r="DP79" s="27">
        <f t="shared" si="95"/>
        <v>0.11899999618530273</v>
      </c>
      <c r="DQ79" s="27">
        <f t="shared" si="96"/>
        <v>0.11899999618530273</v>
      </c>
      <c r="DR79" s="27">
        <f t="shared" si="97"/>
        <v>0.11899999618530273</v>
      </c>
      <c r="DS79" s="27">
        <f t="shared" si="98"/>
        <v>0.11899999618530273</v>
      </c>
      <c r="DT79" s="27">
        <f t="shared" si="99"/>
        <v>0.11899999618530273</v>
      </c>
      <c r="DU79" s="27">
        <f t="shared" si="100"/>
        <v>0.11899999618530273</v>
      </c>
      <c r="DV79" s="27">
        <f t="shared" si="101"/>
        <v>0.11899999618530273</v>
      </c>
      <c r="DW79" s="27">
        <f t="shared" si="102"/>
        <v>0.11899999618530273</v>
      </c>
      <c r="DX79" s="27">
        <f t="shared" si="103"/>
        <v>0.11899999618530273</v>
      </c>
      <c r="DY79" s="27">
        <f t="shared" si="104"/>
        <v>0.11899999618530273</v>
      </c>
      <c r="DZ79" s="27">
        <f t="shared" si="105"/>
        <v>0.11899999618530273</v>
      </c>
      <c r="EA79" s="27">
        <f t="shared" si="106"/>
        <v>0.11899999618530273</v>
      </c>
      <c r="EB79" s="27">
        <f t="shared" si="107"/>
        <v>0.11899999618530273</v>
      </c>
      <c r="EC79" s="27">
        <f t="shared" si="108"/>
        <v>0.11899999618530273</v>
      </c>
      <c r="ED79" s="27">
        <f t="shared" si="109"/>
        <v>0.11899999618530273</v>
      </c>
      <c r="EE79" s="27">
        <f t="shared" si="110"/>
        <v>0.11899999618530273</v>
      </c>
      <c r="EF79" s="27">
        <f t="shared" si="111"/>
        <v>0.11899999618530273</v>
      </c>
      <c r="EG79" s="27">
        <f t="shared" si="112"/>
        <v>0.11899999618530273</v>
      </c>
      <c r="EH79" s="27">
        <f t="shared" si="113"/>
        <v>0.11899999618530273</v>
      </c>
      <c r="EI79" s="27">
        <f t="shared" si="114"/>
        <v>0.11899999618530273</v>
      </c>
      <c r="EJ79" s="27">
        <f t="shared" si="115"/>
        <v>0.11899999618530273</v>
      </c>
      <c r="EK79" s="27">
        <f t="shared" si="116"/>
        <v>0.13399999618530273</v>
      </c>
      <c r="EL79" s="27">
        <f t="shared" si="117"/>
        <v>0.13399999618530273</v>
      </c>
      <c r="EM79" s="27">
        <f t="shared" si="118"/>
        <v>0.13399999618530273</v>
      </c>
      <c r="EN79" s="27">
        <f t="shared" si="119"/>
        <v>0.13399999618530273</v>
      </c>
      <c r="EO79" s="27">
        <f t="shared" si="120"/>
        <v>0.13399999618530273</v>
      </c>
      <c r="EP79" s="27">
        <f t="shared" si="129"/>
        <v>0.13399999618530273</v>
      </c>
      <c r="EQ79" s="27">
        <f t="shared" si="130"/>
        <v>5.1999998092651364E-2</v>
      </c>
      <c r="ER79" s="27">
        <f t="shared" si="136"/>
        <v>5.1999998092651364E-2</v>
      </c>
      <c r="ES79" s="27">
        <f t="shared" si="136"/>
        <v>5.1999998092651364E-2</v>
      </c>
      <c r="ET79" s="27">
        <f t="shared" si="136"/>
        <v>5.1999998092651364E-2</v>
      </c>
      <c r="EU79" s="27"/>
      <c r="EV79" s="27"/>
      <c r="EW79" s="27"/>
      <c r="EX79" s="27"/>
      <c r="EY79" s="27"/>
      <c r="EZ79" s="27" t="str">
        <f>IFERROR(VLOOKUP(CONCATENATE($C79,".SL.TLF.TERT.ZS"),AREA_WB_6ATTRS,Seq!B$1,FALSE)/100,".")</f>
        <v>.</v>
      </c>
      <c r="FA79" s="27" t="str">
        <f>IFERROR(VLOOKUP(CONCATENATE($C79,".SL.TLF.TERT.ZS"),AREA_WB_6ATTRS,Seq!C$1,FALSE)/100,".")</f>
        <v>.</v>
      </c>
      <c r="FB79" s="27" t="str">
        <f>IFERROR(VLOOKUP(CONCATENATE($C79,".SL.TLF.TERT.ZS"),AREA_WB_6ATTRS,Seq!D$1,FALSE)/100,".")</f>
        <v>.</v>
      </c>
      <c r="FC79" s="27" t="str">
        <f>IFERROR(VLOOKUP(CONCATENATE($C79,".SL.TLF.TERT.ZS"),AREA_WB_6ATTRS,Seq!E$1,FALSE)/100,".")</f>
        <v>.</v>
      </c>
      <c r="FD79" s="27" t="str">
        <f>IFERROR(VLOOKUP(CONCATENATE($C79,".SL.TLF.TERT.ZS"),AREA_WB_6ATTRS,Seq!F$1,FALSE)/100,".")</f>
        <v>.</v>
      </c>
      <c r="FE79" s="27" t="str">
        <f>IFERROR(VLOOKUP(CONCATENATE($C79,".SL.TLF.TERT.ZS"),AREA_WB_6ATTRS,Seq!G$1,FALSE)/100,".")</f>
        <v>.</v>
      </c>
      <c r="FF79" s="27" t="str">
        <f>IFERROR(VLOOKUP(CONCATENATE($C79,".SL.TLF.TERT.ZS"),AREA_WB_6ATTRS,Seq!H$1,FALSE)/100,".")</f>
        <v>.</v>
      </c>
      <c r="FG79" s="27" t="str">
        <f>IFERROR(VLOOKUP(CONCATENATE($C79,".SL.TLF.TERT.ZS"),AREA_WB_6ATTRS,Seq!I$1,FALSE)/100,".")</f>
        <v>.</v>
      </c>
      <c r="FH79" s="27" t="str">
        <f>IFERROR(VLOOKUP(CONCATENATE($C79,".SL.TLF.TERT.ZS"),AREA_WB_6ATTRS,Seq!J$1,FALSE)/100,".")</f>
        <v>.</v>
      </c>
      <c r="FI79" s="27" t="str">
        <f>IFERROR(VLOOKUP(CONCATENATE($C79,".SL.TLF.TERT.ZS"),AREA_WB_6ATTRS,Seq!K$1,FALSE)/100,".")</f>
        <v>.</v>
      </c>
      <c r="FJ79" s="27" t="str">
        <f>IFERROR(VLOOKUP(CONCATENATE($C79,".SL.TLF.TERT.ZS"),AREA_WB_6ATTRS,Seq!L$1,FALSE)/100,".")</f>
        <v>.</v>
      </c>
      <c r="FK79" s="27" t="str">
        <f>IFERROR(VLOOKUP(CONCATENATE($C79,".SL.TLF.TERT.ZS"),AREA_WB_6ATTRS,Seq!M$1,FALSE)/100,".")</f>
        <v>.</v>
      </c>
      <c r="FL79" s="27" t="str">
        <f>IFERROR(VLOOKUP(CONCATENATE($C79,".SL.TLF.TERT.ZS"),AREA_WB_6ATTRS,Seq!N$1,FALSE)/100,".")</f>
        <v>.</v>
      </c>
      <c r="FM79" s="27" t="str">
        <f>IFERROR(VLOOKUP(CONCATENATE($C79,".SL.TLF.TERT.ZS"),AREA_WB_6ATTRS,Seq!O$1,FALSE)/100,".")</f>
        <v>.</v>
      </c>
      <c r="FN79" s="27" t="str">
        <f>IFERROR(VLOOKUP(CONCATENATE($C79,".SL.TLF.TERT.ZS"),AREA_WB_6ATTRS,Seq!P$1,FALSE)/100,".")</f>
        <v>.</v>
      </c>
      <c r="FO79" s="27" t="str">
        <f>IFERROR(VLOOKUP(CONCATENATE($C79,".SL.TLF.TERT.ZS"),AREA_WB_6ATTRS,Seq!Q$1,FALSE)/100,".")</f>
        <v>.</v>
      </c>
      <c r="FP79" s="27" t="str">
        <f>IFERROR(VLOOKUP(CONCATENATE($C79,".SL.TLF.TERT.ZS"),AREA_WB_6ATTRS,Seq!R$1,FALSE)/100,".")</f>
        <v>.</v>
      </c>
      <c r="FQ79" s="27" t="str">
        <f>IFERROR(VLOOKUP(CONCATENATE($C79,".SL.TLF.TERT.ZS"),AREA_WB_6ATTRS,Seq!S$1,FALSE)/100,".")</f>
        <v>.</v>
      </c>
      <c r="FR79" s="27" t="str">
        <f>IFERROR(VLOOKUP(CONCATENATE($C79,".SL.TLF.TERT.ZS"),AREA_WB_6ATTRS,Seq!T$1,FALSE)/100,".")</f>
        <v>.</v>
      </c>
      <c r="FS79" s="27" t="str">
        <f>IFERROR(VLOOKUP(CONCATENATE($C79,".SL.TLF.TERT.ZS"),AREA_WB_6ATTRS,Seq!U$1,FALSE)/100,".")</f>
        <v>.</v>
      </c>
      <c r="FT79" s="27" t="str">
        <f>IFERROR(VLOOKUP(CONCATENATE($C79,".SL.TLF.TERT.ZS"),AREA_WB_6ATTRS,Seq!V$1,FALSE)/100,".")</f>
        <v>.</v>
      </c>
      <c r="FU79" s="27">
        <f>IFERROR(VLOOKUP(CONCATENATE($C79,".SL.TLF.TERT.ZS"),AREA_WB_6ATTRS,Seq!W$1,FALSE)/100,".")</f>
        <v>0.11899999618530273</v>
      </c>
      <c r="FV79" s="27" t="str">
        <f>IFERROR(VLOOKUP(CONCATENATE($C79,".SL.TLF.TERT.ZS"),AREA_WB_6ATTRS,Seq!X$1,FALSE)/100,".")</f>
        <v>.</v>
      </c>
      <c r="FW79" s="27" t="str">
        <f>IFERROR(VLOOKUP(CONCATENATE($C79,".SL.TLF.TERT.ZS"),AREA_WB_6ATTRS,Seq!Y$1,FALSE)/100,".")</f>
        <v>.</v>
      </c>
      <c r="FX79" s="27" t="str">
        <f>IFERROR(VLOOKUP(CONCATENATE($C79,".SL.TLF.TERT.ZS"),AREA_WB_6ATTRS,Seq!Z$1,FALSE)/100,".")</f>
        <v>.</v>
      </c>
      <c r="FY79" s="27" t="str">
        <f>IFERROR(VLOOKUP(CONCATENATE($C79,".SL.TLF.TERT.ZS"),AREA_WB_6ATTRS,Seq!AA$1,FALSE)/100,".")</f>
        <v>.</v>
      </c>
      <c r="FZ79" s="27" t="str">
        <f>IFERROR(VLOOKUP(CONCATENATE($C79,".SL.TLF.TERT.ZS"),AREA_WB_6ATTRS,Seq!AB$1,FALSE)/100,".")</f>
        <v>.</v>
      </c>
      <c r="GA79" s="27">
        <f>IFERROR(VLOOKUP(CONCATENATE($C79,".SL.TLF.TERT.ZS"),AREA_WB_6ATTRS,Seq!AC$1,FALSE)/100,".")</f>
        <v>0.13399999618530273</v>
      </c>
      <c r="GB79" s="27">
        <f>IFERROR(VLOOKUP(CONCATENATE($C79,".SL.TLF.TERT.ZS"),AREA_WB_6ATTRS,Seq!AD$1,FALSE)/100,".")</f>
        <v>5.1999998092651364E-2</v>
      </c>
      <c r="GC79" s="27" t="str">
        <f>IFERROR(VLOOKUP(CONCATENATE($C79,".SL.TLF.TERT.ZS"),AREA_WB_6ATTRS,Seq!AE$1,FALSE)/100,".")</f>
        <v>.</v>
      </c>
      <c r="GD79" s="27" t="str">
        <f>IFERROR(VLOOKUP(CONCATENATE($C79,".SL.TLF.TERT.ZS"),AREA_WB_6ATTRS,Seq!AF$1,FALSE)/100,".")</f>
        <v>.</v>
      </c>
      <c r="GE79" s="27" t="str">
        <f>IFERROR(VLOOKUP(CONCATENATE($C79,".SL.TLF.TERT.ZS"),AREA_WB_6ATTRS,Seq!AG$1,FALSE)/100,".")</f>
        <v>.</v>
      </c>
      <c r="GF79" s="27" t="str">
        <f>IFERROR(VLOOKUP(CONCATENATE($C79,".SL.TLF.TERT.ZS"),AREA_WB_6ATTRS,Seq!AH$1,FALSE)/100,".")</f>
        <v>.</v>
      </c>
      <c r="GG79" s="27" t="str">
        <f>IFERROR(VLOOKUP(CONCATENATE($C79,".SL.TLF.TERT.ZS"),AREA_WB_6ATTRS,Seq!AI$1,FALSE)/100,".")</f>
        <v>.</v>
      </c>
      <c r="GH79" s="27" t="str">
        <f>IFERROR(VLOOKUP(CONCATENATE($C79,".SL.TLF.TERT.ZS"),AREA_WB_6ATTRS,Seq!AJ$1,FALSE)/100,".")</f>
        <v>.</v>
      </c>
      <c r="GI79" s="27" t="str">
        <f>IFERROR(VLOOKUP(CONCATENATE($C79,".SL.TLF.TERT.ZS"),AREA_WB_6ATTRS,Seq!AK$1,FALSE)/100,".")</f>
        <v>.</v>
      </c>
      <c r="GJ79" s="27" t="str">
        <f>IFERROR(VLOOKUP(CONCATENATE($C79,".SL.TLF.TERT.ZS"),AREA_WB_6ATTRS,Seq!AL$1,FALSE)/100,".")</f>
        <v>.</v>
      </c>
      <c r="GK79" s="27"/>
      <c r="GL79" s="27"/>
      <c r="GM79" s="27">
        <f t="shared" si="121"/>
        <v>3.9889759210908035E-4</v>
      </c>
      <c r="GN79" s="27">
        <f t="shared" si="122"/>
        <v>5.6818181818181815E-4</v>
      </c>
      <c r="GO79" s="27">
        <f t="shared" si="131"/>
        <v>4.5454545454545452E-3</v>
      </c>
      <c r="GP79" s="27"/>
      <c r="GQ79" s="9">
        <f>IF(VLOOKUP($B79,EM_80!$B$1:$C$201,2,FALSE)&gt;0,VLOOKUP($B79,EM_80!$B$1:$C$201,2,FALSE),".")</f>
        <v>11000</v>
      </c>
      <c r="GR79" s="9">
        <f t="shared" si="123"/>
        <v>20000</v>
      </c>
      <c r="GS79" s="9">
        <f t="shared" si="124"/>
        <v>200000</v>
      </c>
      <c r="GU79">
        <f t="shared" si="125"/>
        <v>27576000</v>
      </c>
      <c r="GV79">
        <f t="shared" si="126"/>
        <v>35200000</v>
      </c>
      <c r="GW79">
        <f t="shared" si="127"/>
        <v>44000000</v>
      </c>
      <c r="GX79">
        <f t="shared" si="128"/>
        <v>49991300</v>
      </c>
      <c r="GZ79" s="9" t="str">
        <f>IF(ISNA(VLOOKUP($B79,Area_EM_90,Seq!C$1,FALSE)),".",VLOOKUP($B79,Area_EM_90,Seq!C$1,FALSE))</f>
        <v>.</v>
      </c>
      <c r="HA79" s="9" t="str">
        <f>IF(ISNA(VLOOKUP($B79,Area_EM_90,Seq!D$1,FALSE)),".",VLOOKUP($B79,Area_EM_90,Seq!D$1,FALSE))</f>
        <v>.</v>
      </c>
      <c r="HB79" s="9" t="str">
        <f>IF(ISNA(VLOOKUP($B79,Area_EM_90,Seq!E$1,FALSE)),".",VLOOKUP($B79,Area_EM_90,Seq!E$1,FALSE))</f>
        <v>.</v>
      </c>
      <c r="HC79" s="9" t="str">
        <f>IF(ISNA(VLOOKUP($B79,Area_EM_90,Seq!F$1,FALSE)),".",VLOOKUP($B79,Area_EM_90,Seq!F$1,FALSE))</f>
        <v>.</v>
      </c>
      <c r="HD79" s="9" t="str">
        <f>IF(ISNA(VLOOKUP($B79,Area_EM_90,Seq!G$1,FALSE)),".",VLOOKUP($B79,Area_EM_90,Seq!G$1,FALSE))</f>
        <v>.</v>
      </c>
      <c r="HE79" s="9" t="str">
        <f>IF(ISNA(VLOOKUP($B79,Area_EM_90,Seq!H$1,FALSE)),".",VLOOKUP($B79,Area_EM_90,Seq!H$1,FALSE))</f>
        <v>.</v>
      </c>
      <c r="HF79" s="9" t="str">
        <f>IF(ISNA(VLOOKUP($B79,Area_EM_90,Seq!I$1,FALSE)),".",VLOOKUP($B79,Area_EM_90,Seq!I$1,FALSE))</f>
        <v>.</v>
      </c>
      <c r="HG79" s="9" t="str">
        <f>IF(ISNA(VLOOKUP($B79,Area_EM_90,Seq!J$1,FALSE)),".",VLOOKUP($B79,Area_EM_90,Seq!J$1,FALSE))</f>
        <v>.</v>
      </c>
      <c r="HH79" s="9" t="str">
        <f>IF(ISNA(VLOOKUP($B79,Area_EM_00,Seq!C$1,FALSE)),".",VLOOKUP($B79,Area_EM_00,Seq!C$1,FALSE))</f>
        <v>.</v>
      </c>
      <c r="HI79" s="9" t="str">
        <f>IF(ISNA(VLOOKUP($B79,Area_EM_00,Seq!D$1,FALSE)),".",VLOOKUP($B79,Area_EM_00,Seq!D$1,FALSE))</f>
        <v>.</v>
      </c>
      <c r="HJ79" s="9" t="str">
        <f>IF(ISNA(VLOOKUP($B79,Area_EM_00,Seq!E$1,FALSE)),".",VLOOKUP($B79,Area_EM_00,Seq!E$1,FALSE))</f>
        <v>.</v>
      </c>
      <c r="HK79" s="9" t="str">
        <f>IF(ISNA(VLOOKUP($B79,Area_EM_00,Seq!F$1,FALSE)),".",VLOOKUP($B79,Area_EM_00,Seq!F$1,FALSE))</f>
        <v>.</v>
      </c>
      <c r="HL79" s="9" t="str">
        <f>IF(ISNA(VLOOKUP($B79,Area_EM_00,Seq!G$1,FALSE)),".",VLOOKUP($B79,Area_EM_00,Seq!G$1,FALSE))</f>
        <v>.</v>
      </c>
      <c r="HM79" s="9" t="str">
        <f>IF(ISNA(VLOOKUP($B79,Area_EM_00,Seq!H$1,FALSE)),".",VLOOKUP($B79,Area_EM_00,Seq!H$1,FALSE))</f>
        <v>.</v>
      </c>
      <c r="HN79" s="9" t="str">
        <f>IF(ISNA(VLOOKUP($B79,Area_EM_00,Seq!I$1,FALSE)),".",VLOOKUP($B79,Area_EM_00,Seq!I$1,FALSE))</f>
        <v>.</v>
      </c>
      <c r="HO79" s="9" t="str">
        <f>IF(ISNA(VLOOKUP($B79,Area_EM_00,Seq!J$1,FALSE)),".",VLOOKUP($B79,Area_EM_00,Seq!J$1,FALSE))</f>
        <v>.</v>
      </c>
      <c r="HQ79" s="27"/>
      <c r="HR79" s="9">
        <f>IFERROR(VLOOKUP($B79,AREA_EM3_60_00,Seq!E$1,FALSE),".")</f>
        <v>1800</v>
      </c>
      <c r="HS79" s="9">
        <f>IFERROR(VLOOKUP($B79,AREA_EM3_60_00,Seq!F$1,FALSE),".")</f>
        <v>1177</v>
      </c>
      <c r="HT79" s="9">
        <f>IFERROR(VLOOKUP($B79,AREA_EM3_60_00,Seq!G$1,FALSE),".")</f>
        <v>5163</v>
      </c>
      <c r="HU79" s="9">
        <f>IFERROR(VLOOKUP($B79,AREA_EM3_10,Seq!B$1,FALSE),".")</f>
        <v>0</v>
      </c>
      <c r="HV79" s="9">
        <f t="shared" si="132"/>
        <v>27576000</v>
      </c>
      <c r="HW79" s="9">
        <f t="shared" si="133"/>
        <v>35200000</v>
      </c>
      <c r="HX79" s="9">
        <f t="shared" si="134"/>
        <v>44000000</v>
      </c>
      <c r="HY79" s="9">
        <f t="shared" si="135"/>
        <v>49991300</v>
      </c>
    </row>
    <row r="80" spans="1:233">
      <c r="A80" s="25" t="s">
        <v>2447</v>
      </c>
      <c r="B80" s="26" t="str">
        <f t="shared" si="92"/>
        <v>Sudan</v>
      </c>
      <c r="C80" s="166" t="s">
        <v>1642</v>
      </c>
      <c r="D80" s="27">
        <f>VLOOKUP("CHN.NY.GDP.MKTP.KD",AREA_WB_6ATTRS,Seq!B$1,FALSE)/10000</f>
        <v>18294112.043860689</v>
      </c>
      <c r="E80" s="27">
        <f>VLOOKUP("CHN.NY.GDP.MKTP.KD",AREA_WB_6ATTRS,Seq!C$1,FALSE)/10000</f>
        <v>19245405.87014145</v>
      </c>
      <c r="F80" s="27">
        <f>VLOOKUP("CHN.NY.GDP.MKTP.KD",AREA_WB_6ATTRS,Seq!D$1,FALSE)/10000</f>
        <v>20996737.804324333</v>
      </c>
      <c r="G80" s="27">
        <f>VLOOKUP("CHN.NY.GDP.MKTP.KD",AREA_WB_6ATTRS,Seq!E$1,FALSE)/10000</f>
        <v>23285382.224995762</v>
      </c>
      <c r="H80" s="27">
        <f>VLOOKUP("CHN.NY.GDP.MKTP.KD",AREA_WB_6ATTRS,Seq!F$1,FALSE)/10000</f>
        <v>26824760.323195074</v>
      </c>
      <c r="I80" s="27">
        <f>VLOOKUP("CHN.NY.GDP.MKTP.KD",AREA_WB_6ATTRS,Seq!G$1,FALSE)/10000</f>
        <v>30446102.966826372</v>
      </c>
      <c r="J80" s="27">
        <f>VLOOKUP("CHN.NY.GDP.MKTP.KD",AREA_WB_6ATTRS,Seq!H$1,FALSE)/10000</f>
        <v>33125360.027907111</v>
      </c>
      <c r="K80" s="27">
        <f>VLOOKUP("CHN.NY.GDP.MKTP.KD",AREA_WB_6ATTRS,Seq!I$1,FALSE)/10000</f>
        <v>36967901.791144341</v>
      </c>
      <c r="L80" s="27">
        <f>VLOOKUP("CHN.NY.GDP.MKTP.KD",AREA_WB_6ATTRS,Seq!J$1,FALSE)/10000</f>
        <v>41145274.693543643</v>
      </c>
      <c r="M80" s="27">
        <f>VLOOKUP("CHN.NY.GDP.MKTP.KD",AREA_WB_6ATTRS,Seq!K$1,FALSE)/10000</f>
        <v>42832230.955979005</v>
      </c>
      <c r="N80" s="27">
        <f>VLOOKUP("CHN.NY.GDP.MKTP.KD",AREA_WB_6ATTRS,Seq!L$1,FALSE)/10000</f>
        <v>44459855.73230619</v>
      </c>
      <c r="O80" s="27">
        <f>VLOOKUP("CHN.NY.GDP.MKTP.KD",AREA_WB_6ATTRS,Seq!M$1,FALSE)/10000</f>
        <v>48550162.459678344</v>
      </c>
      <c r="P80" s="27">
        <f>VLOOKUP("CHN.NY.GDP.MKTP.KD",AREA_WB_6ATTRS,Seq!N$1,FALSE)/10000</f>
        <v>55444285.528952621</v>
      </c>
      <c r="Q80" s="27">
        <f>VLOOKUP("CHN.NY.GDP.MKTP.KD",AREA_WB_6ATTRS,Seq!O$1,FALSE)/10000</f>
        <v>63206485.503006078</v>
      </c>
      <c r="R80" s="27">
        <f>VLOOKUP("CHN.NY.GDP.MKTP.KD",AREA_WB_6ATTRS,Seq!P$1,FALSE)/10000</f>
        <v>71486535.103899792</v>
      </c>
      <c r="S80" s="27">
        <f>VLOOKUP("CHN.NY.GDP.MKTP.KD",AREA_WB_6ATTRS,Seq!Q$1,FALSE)/10000</f>
        <v>79278567.430224851</v>
      </c>
      <c r="T80" s="27">
        <f>VLOOKUP("CHN.NY.GDP.MKTP.KD",AREA_WB_6ATTRS,Seq!R$1,FALSE)/10000</f>
        <v>87206424.173247412</v>
      </c>
      <c r="U80" s="27">
        <f>VLOOKUP("CHN.NY.GDP.MKTP.KD",AREA_WB_6ATTRS,Seq!S$1,FALSE)/10000</f>
        <v>95316621.621359423</v>
      </c>
      <c r="V80" s="27">
        <f>VLOOKUP("CHN.NY.GDP.MKTP.KD",AREA_WB_6ATTRS,Seq!T$1,FALSE)/10000</f>
        <v>102751318.10782552</v>
      </c>
      <c r="W80" s="27">
        <f>VLOOKUP("CHN.NY.GDP.MKTP.KD",AREA_WB_6ATTRS,Seq!U$1,FALSE)/10000</f>
        <v>110560418.28402025</v>
      </c>
      <c r="X80" s="27">
        <f>VLOOKUP("CHN.NY.GDP.MKTP.KD",AREA_WB_6ATTRS,Seq!V$1,FALSE)/10000</f>
        <v>119847493.41987793</v>
      </c>
      <c r="Y80" s="27">
        <f>VLOOKUP("CHN.NY.GDP.MKTP.KD",AREA_WB_6ATTRS,Seq!W$1,FALSE)/10000</f>
        <v>129794835.37372778</v>
      </c>
      <c r="Z80" s="27">
        <f>VLOOKUP("CHN.NY.GDP.MKTP.KD",AREA_WB_6ATTRS,Seq!X$1,FALSE)/10000</f>
        <v>141606165.392737</v>
      </c>
      <c r="AA80" s="27">
        <f>VLOOKUP("CHN.NY.GDP.MKTP.KD",AREA_WB_6ATTRS,Seq!Y$1,FALSE)/10000</f>
        <v>155766781.9320105</v>
      </c>
      <c r="AB80" s="27">
        <f>VLOOKUP("CHN.NY.GDP.MKTP.KD",AREA_WB_6ATTRS,Seq!Z$1,FALSE)/10000</f>
        <v>171499226.90714428</v>
      </c>
      <c r="AC80" s="27">
        <f>VLOOKUP("CHN.NY.GDP.MKTP.KD",AREA_WB_6ATTRS,Seq!AA$1,FALSE)/10000</f>
        <v>190878639.54765138</v>
      </c>
      <c r="AD80" s="27">
        <f>VLOOKUP("CHN.NY.GDP.MKTP.KD",AREA_WB_6ATTRS,Seq!AB$1,FALSE)/10000</f>
        <v>215120226.77020231</v>
      </c>
      <c r="AE80" s="27">
        <f>VLOOKUP("CHN.NY.GDP.MKTP.KD",AREA_WB_6ATTRS,Seq!AC$1,FALSE)/10000</f>
        <v>245667298.97157177</v>
      </c>
      <c r="AF80" s="27">
        <f>VLOOKUP("CHN.NY.GDP.MKTP.KD",AREA_WB_6ATTRS,Seq!AD$1,FALSE)/10000</f>
        <v>269251359.67284226</v>
      </c>
      <c r="AG80" s="27">
        <f>VLOOKUP("CHN.NY.GDP.MKTP.KD",AREA_WB_6ATTRS,Seq!AE$1,FALSE)/10000</f>
        <v>294022484.76274431</v>
      </c>
      <c r="AH80" s="27">
        <f>VLOOKUP("CHN.NY.GDP.MKTP.KD",AREA_WB_6ATTRS,Seq!AF$1,FALSE)/10000</f>
        <v>324600823.17806971</v>
      </c>
      <c r="AI80" s="27">
        <f>VLOOKUP("CHN.NY.GDP.MKTP.KD",AREA_WB_6ATTRS,Seq!AG$1,FALSE)/10000</f>
        <v>354139498.08727396</v>
      </c>
      <c r="AJ80" s="27"/>
      <c r="AK80" s="27"/>
      <c r="AL80" s="27"/>
      <c r="AM80" s="27"/>
      <c r="AN80" s="27"/>
      <c r="AO80" s="27"/>
      <c r="AP80" s="27">
        <f>IFERROR(VLOOKUP(CONCATENATE($C80, ".NY.GDP.MKTP.KD"),AREA_WB_6ATTRS,Seq!B$1,FALSE)/10000,".")</f>
        <v>552504.50727114349</v>
      </c>
      <c r="AQ80" s="27">
        <f>IFERROR(VLOOKUP(CONCATENATE($C80, ".NY.GDP.MKTP.KD"),AREA_WB_6ATTRS,Seq!C$1,FALSE)/10000,".")</f>
        <v>593597.38218817592</v>
      </c>
      <c r="AR80" s="27">
        <f>IFERROR(VLOOKUP(CONCATENATE($C80, ".NY.GDP.MKTP.KD"),AREA_WB_6ATTRS,Seq!D$1,FALSE)/10000,".")</f>
        <v>628967.86787048343</v>
      </c>
      <c r="AS80" s="27">
        <f>IFERROR(VLOOKUP(CONCATENATE($C80, ".NY.GDP.MKTP.KD"),AREA_WB_6ATTRS,Seq!E$1,FALSE)/10000,".")</f>
        <v>641940.34734915232</v>
      </c>
      <c r="AT80" s="27">
        <f>IFERROR(VLOOKUP(CONCATENATE($C80, ".NY.GDP.MKTP.KD"),AREA_WB_6ATTRS,Seq!F$1,FALSE)/10000,".")</f>
        <v>609786.15225661488</v>
      </c>
      <c r="AU80" s="27">
        <f>IFERROR(VLOOKUP(CONCATENATE($C80, ".NY.GDP.MKTP.KD"),AREA_WB_6ATTRS,Seq!G$1,FALSE)/10000,".")</f>
        <v>571485.22105591116</v>
      </c>
      <c r="AV80" s="27">
        <f>IFERROR(VLOOKUP(CONCATENATE($C80, ".NY.GDP.MKTP.KD"),AREA_WB_6ATTRS,Seq!H$1,FALSE)/10000,".")</f>
        <v>602424.34593647509</v>
      </c>
      <c r="AW80" s="27">
        <f>IFERROR(VLOOKUP(CONCATENATE($C80, ".NY.GDP.MKTP.KD"),AREA_WB_6ATTRS,Seq!I$1,FALSE)/10000,".")</f>
        <v>688094.41783512849</v>
      </c>
      <c r="AX80" s="27">
        <f>IFERROR(VLOOKUP(CONCATENATE($C80, ".NY.GDP.MKTP.KD"),AREA_WB_6ATTRS,Seq!J$1,FALSE)/10000,".")</f>
        <v>685816.19385319739</v>
      </c>
      <c r="AY80" s="27">
        <f>IFERROR(VLOOKUP(CONCATENATE($C80, ".NY.GDP.MKTP.KD"),AREA_WB_6ATTRS,Seq!K$1,FALSE)/10000,".")</f>
        <v>747069.13846580917</v>
      </c>
      <c r="AZ80" s="27">
        <f>IFERROR(VLOOKUP(CONCATENATE($C80, ".NY.GDP.MKTP.KD"),AREA_WB_6ATTRS,Seq!L$1,FALSE)/10000,".")</f>
        <v>706204.0511037492</v>
      </c>
      <c r="BA80" s="27">
        <f>IFERROR(VLOOKUP(CONCATENATE($C80, ".NY.GDP.MKTP.KD"),AREA_WB_6ATTRS,Seq!M$1,FALSE)/10000,".")</f>
        <v>759246.40854128741</v>
      </c>
      <c r="BB80" s="27">
        <f>IFERROR(VLOOKUP(CONCATENATE($C80, ".NY.GDP.MKTP.KD"),AREA_WB_6ATTRS,Seq!N$1,FALSE)/10000,".")</f>
        <v>809188.59042185824</v>
      </c>
      <c r="BC80" s="27">
        <f>IFERROR(VLOOKUP(CONCATENATE($C80, ".NY.GDP.MKTP.KD"),AREA_WB_6ATTRS,Seq!O$1,FALSE)/10000,".")</f>
        <v>846158.37993181171</v>
      </c>
      <c r="BD80" s="27">
        <f>IFERROR(VLOOKUP(CONCATENATE($C80, ".NY.GDP.MKTP.KD"),AREA_WB_6ATTRS,Seq!P$1,FALSE)/10000,".")</f>
        <v>854672.66932883975</v>
      </c>
      <c r="BE80" s="27">
        <f>IFERROR(VLOOKUP(CONCATENATE($C80, ".NY.GDP.MKTP.KD"),AREA_WB_6ATTRS,Seq!Q$1,FALSE)/10000,".")</f>
        <v>905928.17930360546</v>
      </c>
      <c r="BF80" s="27">
        <f>IFERROR(VLOOKUP(CONCATENATE($C80, ".NY.GDP.MKTP.KD"),AREA_WB_6ATTRS,Seq!R$1,FALSE)/10000,".")</f>
        <v>959551.19901320722</v>
      </c>
      <c r="BG80" s="27">
        <f>IFERROR(VLOOKUP(CONCATENATE($C80, ".NY.GDP.MKTP.KD"),AREA_WB_6ATTRS,Seq!S$1,FALSE)/10000,".")</f>
        <v>1060944.4484444186</v>
      </c>
      <c r="BH80" s="27">
        <f>IFERROR(VLOOKUP(CONCATENATE($C80, ".NY.GDP.MKTP.KD"),AREA_WB_6ATTRS,Seq!T$1,FALSE)/10000,".")</f>
        <v>1106655.2696097535</v>
      </c>
      <c r="BI80" s="27">
        <f>IFERROR(VLOOKUP(CONCATENATE($C80, ".NY.GDP.MKTP.KD"),AREA_WB_6ATTRS,Seq!U$1,FALSE)/10000,".")</f>
        <v>1141006.9395203751</v>
      </c>
      <c r="BJ80" s="27">
        <f>IFERROR(VLOOKUP(CONCATENATE($C80, ".NY.GDP.MKTP.KD"),AREA_WB_6ATTRS,Seq!V$1,FALSE)/10000,".")</f>
        <v>1236614.0065799975</v>
      </c>
      <c r="BK80" s="27">
        <f>IFERROR(VLOOKUP(CONCATENATE($C80, ".NY.GDP.MKTP.KD"),AREA_WB_6ATTRS,Seq!W$1,FALSE)/10000,".")</f>
        <v>1312856.7103680631</v>
      </c>
      <c r="BL80" s="27">
        <f>IFERROR(VLOOKUP(CONCATENATE($C80, ".NY.GDP.MKTP.KD"),AREA_WB_6ATTRS,Seq!X$1,FALSE)/10000,".")</f>
        <v>1383232.9600443221</v>
      </c>
      <c r="BM80" s="27">
        <f>IFERROR(VLOOKUP(CONCATENATE($C80, ".NY.GDP.MKTP.KD"),AREA_WB_6ATTRS,Seq!Y$1,FALSE)/10000,".")</f>
        <v>1482062.5397071885</v>
      </c>
      <c r="BN80" s="27">
        <f>IFERROR(VLOOKUP(CONCATENATE($C80, ".NY.GDP.MKTP.KD"),AREA_WB_6ATTRS,Seq!Z$1,FALSE)/10000,".")</f>
        <v>1508823.7416895428</v>
      </c>
      <c r="BO80" s="27">
        <f>IFERROR(VLOOKUP(CONCATENATE($C80, ".NY.GDP.MKTP.KD"),AREA_WB_6ATTRS,Seq!AA$1,FALSE)/10000,".")</f>
        <v>1604268.3060564408</v>
      </c>
      <c r="BP80" s="27">
        <f>IFERROR(VLOOKUP(CONCATENATE($C80, ".NY.GDP.MKTP.KD"),AREA_WB_6ATTRS,Seq!AB$1,FALSE)/10000,".")</f>
        <v>1785459.8587315679</v>
      </c>
      <c r="BQ80" s="27">
        <f>IFERROR(VLOOKUP(CONCATENATE($C80, ".NY.GDP.MKTP.KD"),AREA_WB_6ATTRS,Seq!AC$1,FALSE)/10000,".")</f>
        <v>1966906.6107766598</v>
      </c>
      <c r="BR80" s="27">
        <f>IFERROR(VLOOKUP(CONCATENATE($C80, ".NY.GDP.MKTP.KD"),AREA_WB_6ATTRS,Seq!AD$1,FALSE)/10000,".")</f>
        <v>2101396.6787481974</v>
      </c>
      <c r="BS80" s="27">
        <f>IFERROR(VLOOKUP(CONCATENATE($C80, ".NY.GDP.MKTP.KD"),AREA_WB_6ATTRS,Seq!AE$1,FALSE)/10000,".")</f>
        <v>2184676.7398134321</v>
      </c>
      <c r="BT80" s="27">
        <f>IFERROR(VLOOKUP(CONCATENATE($C80, ".NY.GDP.MKTP.KD"),AREA_WB_6ATTRS,Seq!AF$1,FALSE)/10000,".")</f>
        <v>2281907.6997700846</v>
      </c>
      <c r="BU80" s="27">
        <f>IFERROR(VLOOKUP(CONCATENATE($C80, ".NY.GDP.MKTP.KD"),AREA_WB_6ATTRS,Seq!AG$1,FALSE)/10000,".")</f>
        <v>2170094.2224813504</v>
      </c>
      <c r="BV80" s="27"/>
      <c r="BW80" s="27"/>
      <c r="BX80" s="27"/>
      <c r="BY80" s="27"/>
      <c r="BZ80" s="27"/>
      <c r="CA80" s="27"/>
      <c r="CB80" s="27"/>
      <c r="CC80" s="27">
        <f>CNPop!A$48</f>
        <v>5.0000000000000001E-3</v>
      </c>
      <c r="CD80" s="27">
        <f>CNPop!B$48</f>
        <v>6.0000000000000001E-3</v>
      </c>
      <c r="CE80" s="27">
        <f>CNPop!C$48</f>
        <v>6.0000000000000001E-3</v>
      </c>
      <c r="CF80" s="27">
        <f>CNPop!D$48</f>
        <v>7.0000000000000001E-3</v>
      </c>
      <c r="CG80" s="27">
        <f>CNPop!E$48</f>
        <v>7.0000000000000001E-3</v>
      </c>
      <c r="CH80" s="27">
        <f>CNPop!F$48</f>
        <v>8.0000000000000002E-3</v>
      </c>
      <c r="CI80" s="27">
        <f>CNPop!G$48</f>
        <v>8.9999999999999993E-3</v>
      </c>
      <c r="CJ80" s="27">
        <f>CNPop!H$48</f>
        <v>0.01</v>
      </c>
      <c r="CK80" s="27">
        <f>CNPop!I$48</f>
        <v>1.0999999999999999E-2</v>
      </c>
      <c r="CL80" s="27">
        <f>CNPop!J$48</f>
        <v>1.2E-2</v>
      </c>
      <c r="CM80" s="27">
        <f>CNPop!K$48</f>
        <v>1.4E-2</v>
      </c>
      <c r="CN80" s="27">
        <f>CNPop!L$48</f>
        <v>1.6E-2</v>
      </c>
      <c r="CO80" s="27">
        <f>CNPop!M$48</f>
        <v>1.7000000000000001E-2</v>
      </c>
      <c r="CP80" s="27">
        <f>CNPop!N$48</f>
        <v>1.9E-2</v>
      </c>
      <c r="CQ80" s="27">
        <f>CNPop!O$48</f>
        <v>2.1000000000000001E-2</v>
      </c>
      <c r="CR80" s="27">
        <f>CNPop!P$48</f>
        <v>2.3E-2</v>
      </c>
      <c r="CS80" s="27">
        <f>CNPop!Q$48</f>
        <v>2.5999999999999999E-2</v>
      </c>
      <c r="CT80" s="27">
        <f>CNPop!R$48</f>
        <v>2.8000000000000001E-2</v>
      </c>
      <c r="CU80" s="27">
        <f>CNPop!S$48</f>
        <v>0.03</v>
      </c>
      <c r="CV80" s="27">
        <f>CNPop!T$48</f>
        <v>3.3000000000000002E-2</v>
      </c>
      <c r="CW80" s="27">
        <f>CNPop!U$48</f>
        <v>3.5999999999999997E-2</v>
      </c>
      <c r="CX80" s="27">
        <f>CNPop!V$48</f>
        <v>3.9E-2</v>
      </c>
      <c r="CY80" s="27">
        <f>CNPop!W$48</f>
        <v>4.2000000000000003E-2</v>
      </c>
      <c r="CZ80" s="27">
        <f>CNPop!X$48</f>
        <v>4.4999999999999998E-2</v>
      </c>
      <c r="DA80" s="27">
        <f>CNPop!Y$48</f>
        <v>4.9000000000000002E-2</v>
      </c>
      <c r="DB80" s="27">
        <f>CNPop!Z$48</f>
        <v>5.1999999999999998E-2</v>
      </c>
      <c r="DC80" s="27">
        <f>CNPop!AA$48</f>
        <v>5.6000000000000001E-2</v>
      </c>
      <c r="DD80" s="27">
        <f>CNPop!AB$48</f>
        <v>0.06</v>
      </c>
      <c r="DE80" s="27">
        <f>CNPop!AC$48</f>
        <v>6.3E-2</v>
      </c>
      <c r="DF80" s="27">
        <f>CNPop!AD$48</f>
        <v>6.8000000000000005E-2</v>
      </c>
      <c r="DG80" s="27">
        <f>CNPop!AE$48</f>
        <v>7.1999999999999995E-2</v>
      </c>
      <c r="DH80" s="27">
        <f>CNPop!AF$48</f>
        <v>7.5999999999999998E-2</v>
      </c>
      <c r="DI80" s="27">
        <f>CNPop!AG$48</f>
        <v>8.1000000000000003E-2</v>
      </c>
      <c r="DJ80" s="27">
        <f>CNPop!AH$48</f>
        <v>8.5000000000000006E-2</v>
      </c>
      <c r="DK80" s="27">
        <f>CNPop!AI$48</f>
        <v>0.09</v>
      </c>
      <c r="DL80" s="27">
        <f>CNPop!AJ$48</f>
        <v>9.5000000000000001E-2</v>
      </c>
      <c r="DM80" s="27">
        <f>CNPop!AK$48</f>
        <v>0.1</v>
      </c>
      <c r="DN80" s="27"/>
      <c r="DO80" s="27" t="str">
        <f t="shared" si="94"/>
        <v>.</v>
      </c>
      <c r="DP80" s="27" t="str">
        <f t="shared" si="95"/>
        <v>.</v>
      </c>
      <c r="DQ80" s="27" t="str">
        <f t="shared" si="96"/>
        <v>.</v>
      </c>
      <c r="DR80" s="27" t="str">
        <f t="shared" si="97"/>
        <v>.</v>
      </c>
      <c r="DS80" s="27" t="str">
        <f t="shared" si="98"/>
        <v>.</v>
      </c>
      <c r="DT80" s="27" t="str">
        <f t="shared" si="99"/>
        <v>.</v>
      </c>
      <c r="DU80" s="27" t="str">
        <f t="shared" si="100"/>
        <v>.</v>
      </c>
      <c r="DV80" s="27" t="str">
        <f t="shared" si="101"/>
        <v>.</v>
      </c>
      <c r="DW80" s="27" t="str">
        <f t="shared" si="102"/>
        <v>.</v>
      </c>
      <c r="DX80" s="27" t="str">
        <f t="shared" si="103"/>
        <v>.</v>
      </c>
      <c r="DY80" s="27" t="str">
        <f t="shared" si="104"/>
        <v>.</v>
      </c>
      <c r="DZ80" s="27" t="str">
        <f t="shared" si="105"/>
        <v>.</v>
      </c>
      <c r="EA80" s="27" t="str">
        <f t="shared" si="106"/>
        <v>.</v>
      </c>
      <c r="EB80" s="27" t="str">
        <f t="shared" si="107"/>
        <v>.</v>
      </c>
      <c r="EC80" s="27" t="str">
        <f t="shared" si="108"/>
        <v>.</v>
      </c>
      <c r="ED80" s="27" t="str">
        <f t="shared" si="109"/>
        <v>.</v>
      </c>
      <c r="EE80" s="27" t="str">
        <f t="shared" si="110"/>
        <v>.</v>
      </c>
      <c r="EF80" s="27" t="str">
        <f t="shared" si="111"/>
        <v>.</v>
      </c>
      <c r="EG80" s="27" t="str">
        <f t="shared" si="112"/>
        <v>.</v>
      </c>
      <c r="EH80" s="27" t="str">
        <f t="shared" si="113"/>
        <v>.</v>
      </c>
      <c r="EI80" s="27" t="str">
        <f t="shared" si="114"/>
        <v>.</v>
      </c>
      <c r="EJ80" s="27" t="str">
        <f t="shared" si="115"/>
        <v>.</v>
      </c>
      <c r="EK80" s="27" t="str">
        <f t="shared" si="116"/>
        <v>.</v>
      </c>
      <c r="EL80" s="27" t="str">
        <f t="shared" si="117"/>
        <v>.</v>
      </c>
      <c r="EM80" s="27" t="str">
        <f t="shared" si="118"/>
        <v>.</v>
      </c>
      <c r="EN80" s="27" t="str">
        <f t="shared" si="119"/>
        <v>.</v>
      </c>
      <c r="EO80" s="27" t="str">
        <f t="shared" si="120"/>
        <v>.</v>
      </c>
      <c r="EP80" s="27" t="str">
        <f t="shared" si="129"/>
        <v>.</v>
      </c>
      <c r="EQ80" s="27" t="str">
        <f t="shared" si="130"/>
        <v>.</v>
      </c>
      <c r="ER80" s="27" t="str">
        <f t="shared" si="136"/>
        <v>.</v>
      </c>
      <c r="ES80" s="27" t="str">
        <f t="shared" si="136"/>
        <v>.</v>
      </c>
      <c r="ET80" s="27" t="str">
        <f t="shared" si="136"/>
        <v>.</v>
      </c>
      <c r="EU80" s="27"/>
      <c r="EV80" s="27"/>
      <c r="EW80" s="27"/>
      <c r="EX80" s="27"/>
      <c r="EY80" s="27"/>
      <c r="EZ80" s="27" t="str">
        <f>IFERROR(VLOOKUP(CONCATENATE($C80,".SL.TLF.TERT.ZS"),AREA_WB_6ATTRS,Seq!B$1,FALSE)/100,".")</f>
        <v>.</v>
      </c>
      <c r="FA80" s="27" t="str">
        <f>IFERROR(VLOOKUP(CONCATENATE($C80,".SL.TLF.TERT.ZS"),AREA_WB_6ATTRS,Seq!C$1,FALSE)/100,".")</f>
        <v>.</v>
      </c>
      <c r="FB80" s="27" t="str">
        <f>IFERROR(VLOOKUP(CONCATENATE($C80,".SL.TLF.TERT.ZS"),AREA_WB_6ATTRS,Seq!D$1,FALSE)/100,".")</f>
        <v>.</v>
      </c>
      <c r="FC80" s="27" t="str">
        <f>IFERROR(VLOOKUP(CONCATENATE($C80,".SL.TLF.TERT.ZS"),AREA_WB_6ATTRS,Seq!E$1,FALSE)/100,".")</f>
        <v>.</v>
      </c>
      <c r="FD80" s="27" t="str">
        <f>IFERROR(VLOOKUP(CONCATENATE($C80,".SL.TLF.TERT.ZS"),AREA_WB_6ATTRS,Seq!F$1,FALSE)/100,".")</f>
        <v>.</v>
      </c>
      <c r="FE80" s="27" t="str">
        <f>IFERROR(VLOOKUP(CONCATENATE($C80,".SL.TLF.TERT.ZS"),AREA_WB_6ATTRS,Seq!G$1,FALSE)/100,".")</f>
        <v>.</v>
      </c>
      <c r="FF80" s="27" t="str">
        <f>IFERROR(VLOOKUP(CONCATENATE($C80,".SL.TLF.TERT.ZS"),AREA_WB_6ATTRS,Seq!H$1,FALSE)/100,".")</f>
        <v>.</v>
      </c>
      <c r="FG80" s="27" t="str">
        <f>IFERROR(VLOOKUP(CONCATENATE($C80,".SL.TLF.TERT.ZS"),AREA_WB_6ATTRS,Seq!I$1,FALSE)/100,".")</f>
        <v>.</v>
      </c>
      <c r="FH80" s="27" t="str">
        <f>IFERROR(VLOOKUP(CONCATENATE($C80,".SL.TLF.TERT.ZS"),AREA_WB_6ATTRS,Seq!J$1,FALSE)/100,".")</f>
        <v>.</v>
      </c>
      <c r="FI80" s="27" t="str">
        <f>IFERROR(VLOOKUP(CONCATENATE($C80,".SL.TLF.TERT.ZS"),AREA_WB_6ATTRS,Seq!K$1,FALSE)/100,".")</f>
        <v>.</v>
      </c>
      <c r="FJ80" s="27" t="str">
        <f>IFERROR(VLOOKUP(CONCATENATE($C80,".SL.TLF.TERT.ZS"),AREA_WB_6ATTRS,Seq!L$1,FALSE)/100,".")</f>
        <v>.</v>
      </c>
      <c r="FK80" s="27" t="str">
        <f>IFERROR(VLOOKUP(CONCATENATE($C80,".SL.TLF.TERT.ZS"),AREA_WB_6ATTRS,Seq!M$1,FALSE)/100,".")</f>
        <v>.</v>
      </c>
      <c r="FL80" s="27" t="str">
        <f>IFERROR(VLOOKUP(CONCATENATE($C80,".SL.TLF.TERT.ZS"),AREA_WB_6ATTRS,Seq!N$1,FALSE)/100,".")</f>
        <v>.</v>
      </c>
      <c r="FM80" s="27" t="str">
        <f>IFERROR(VLOOKUP(CONCATENATE($C80,".SL.TLF.TERT.ZS"),AREA_WB_6ATTRS,Seq!O$1,FALSE)/100,".")</f>
        <v>.</v>
      </c>
      <c r="FN80" s="27" t="str">
        <f>IFERROR(VLOOKUP(CONCATENATE($C80,".SL.TLF.TERT.ZS"),AREA_WB_6ATTRS,Seq!P$1,FALSE)/100,".")</f>
        <v>.</v>
      </c>
      <c r="FO80" s="27" t="str">
        <f>IFERROR(VLOOKUP(CONCATENATE($C80,".SL.TLF.TERT.ZS"),AREA_WB_6ATTRS,Seq!Q$1,FALSE)/100,".")</f>
        <v>.</v>
      </c>
      <c r="FP80" s="27" t="str">
        <f>IFERROR(VLOOKUP(CONCATENATE($C80,".SL.TLF.TERT.ZS"),AREA_WB_6ATTRS,Seq!R$1,FALSE)/100,".")</f>
        <v>.</v>
      </c>
      <c r="FQ80" s="27" t="str">
        <f>IFERROR(VLOOKUP(CONCATENATE($C80,".SL.TLF.TERT.ZS"),AREA_WB_6ATTRS,Seq!S$1,FALSE)/100,".")</f>
        <v>.</v>
      </c>
      <c r="FR80" s="27" t="str">
        <f>IFERROR(VLOOKUP(CONCATENATE($C80,".SL.TLF.TERT.ZS"),AREA_WB_6ATTRS,Seq!T$1,FALSE)/100,".")</f>
        <v>.</v>
      </c>
      <c r="FS80" s="27" t="str">
        <f>IFERROR(VLOOKUP(CONCATENATE($C80,".SL.TLF.TERT.ZS"),AREA_WB_6ATTRS,Seq!U$1,FALSE)/100,".")</f>
        <v>.</v>
      </c>
      <c r="FT80" s="27" t="str">
        <f>IFERROR(VLOOKUP(CONCATENATE($C80,".SL.TLF.TERT.ZS"),AREA_WB_6ATTRS,Seq!V$1,FALSE)/100,".")</f>
        <v>.</v>
      </c>
      <c r="FU80" s="27" t="str">
        <f>IFERROR(VLOOKUP(CONCATENATE($C80,".SL.TLF.TERT.ZS"),AREA_WB_6ATTRS,Seq!W$1,FALSE)/100,".")</f>
        <v>.</v>
      </c>
      <c r="FV80" s="27" t="str">
        <f>IFERROR(VLOOKUP(CONCATENATE($C80,".SL.TLF.TERT.ZS"),AREA_WB_6ATTRS,Seq!X$1,FALSE)/100,".")</f>
        <v>.</v>
      </c>
      <c r="FW80" s="27" t="str">
        <f>IFERROR(VLOOKUP(CONCATENATE($C80,".SL.TLF.TERT.ZS"),AREA_WB_6ATTRS,Seq!Y$1,FALSE)/100,".")</f>
        <v>.</v>
      </c>
      <c r="FX80" s="27" t="str">
        <f>IFERROR(VLOOKUP(CONCATENATE($C80,".SL.TLF.TERT.ZS"),AREA_WB_6ATTRS,Seq!Z$1,FALSE)/100,".")</f>
        <v>.</v>
      </c>
      <c r="FY80" s="27" t="str">
        <f>IFERROR(VLOOKUP(CONCATENATE($C80,".SL.TLF.TERT.ZS"),AREA_WB_6ATTRS,Seq!AA$1,FALSE)/100,".")</f>
        <v>.</v>
      </c>
      <c r="FZ80" s="27" t="str">
        <f>IFERROR(VLOOKUP(CONCATENATE($C80,".SL.TLF.TERT.ZS"),AREA_WB_6ATTRS,Seq!AB$1,FALSE)/100,".")</f>
        <v>.</v>
      </c>
      <c r="GA80" s="27" t="str">
        <f>IFERROR(VLOOKUP(CONCATENATE($C80,".SL.TLF.TERT.ZS"),AREA_WB_6ATTRS,Seq!AC$1,FALSE)/100,".")</f>
        <v>.</v>
      </c>
      <c r="GB80" s="27" t="str">
        <f>IFERROR(VLOOKUP(CONCATENATE($C80,".SL.TLF.TERT.ZS"),AREA_WB_6ATTRS,Seq!AD$1,FALSE)/100,".")</f>
        <v>.</v>
      </c>
      <c r="GC80" s="27" t="str">
        <f>IFERROR(VLOOKUP(CONCATENATE($C80,".SL.TLF.TERT.ZS"),AREA_WB_6ATTRS,Seq!AE$1,FALSE)/100,".")</f>
        <v>.</v>
      </c>
      <c r="GD80" s="27" t="str">
        <f>IFERROR(VLOOKUP(CONCATENATE($C80,".SL.TLF.TERT.ZS"),AREA_WB_6ATTRS,Seq!AF$1,FALSE)/100,".")</f>
        <v>.</v>
      </c>
      <c r="GE80" s="27" t="str">
        <f>IFERROR(VLOOKUP(CONCATENATE($C80,".SL.TLF.TERT.ZS"),AREA_WB_6ATTRS,Seq!AG$1,FALSE)/100,".")</f>
        <v>.</v>
      </c>
      <c r="GF80" s="27" t="str">
        <f>IFERROR(VLOOKUP(CONCATENATE($C80,".SL.TLF.TERT.ZS"),AREA_WB_6ATTRS,Seq!AH$1,FALSE)/100,".")</f>
        <v>.</v>
      </c>
      <c r="GG80" s="27" t="str">
        <f>IFERROR(VLOOKUP(CONCATENATE($C80,".SL.TLF.TERT.ZS"),AREA_WB_6ATTRS,Seq!AI$1,FALSE)/100,".")</f>
        <v>.</v>
      </c>
      <c r="GH80" s="27" t="str">
        <f>IFERROR(VLOOKUP(CONCATENATE($C80,".SL.TLF.TERT.ZS"),AREA_WB_6ATTRS,Seq!AJ$1,FALSE)/100,".")</f>
        <v>.</v>
      </c>
      <c r="GI80" s="27" t="str">
        <f>IFERROR(VLOOKUP(CONCATENATE($C80,".SL.TLF.TERT.ZS"),AREA_WB_6ATTRS,Seq!AK$1,FALSE)/100,".")</f>
        <v>.</v>
      </c>
      <c r="GJ80" s="27" t="str">
        <f>IFERROR(VLOOKUP(CONCATENATE($C80,".SL.TLF.TERT.ZS"),AREA_WB_6ATTRS,Seq!AL$1,FALSE)/100,".")</f>
        <v>.</v>
      </c>
      <c r="GK80" s="27"/>
      <c r="GL80" s="27"/>
      <c r="GM80" s="27">
        <f t="shared" si="121"/>
        <v>2.1941506381930926E-6</v>
      </c>
      <c r="GN80" s="27">
        <f t="shared" si="122"/>
        <v>1.6610448909931909E-6</v>
      </c>
      <c r="GO80" s="27" t="str">
        <f t="shared" si="131"/>
        <v>.</v>
      </c>
      <c r="GP80" s="27"/>
      <c r="GQ80" s="9">
        <f>IF(VLOOKUP($B80,EM_80!$B$1:$C$201,2,FALSE)&gt;0,VLOOKUP($B80,EM_80!$B$1:$C$201,2,FALSE),".")</f>
        <v>45</v>
      </c>
      <c r="GR80" s="9">
        <f t="shared" si="123"/>
        <v>45</v>
      </c>
      <c r="GS80" s="9" t="str">
        <f t="shared" si="124"/>
        <v>.</v>
      </c>
      <c r="GU80">
        <f t="shared" si="125"/>
        <v>20509075</v>
      </c>
      <c r="GV80">
        <f t="shared" si="126"/>
        <v>27091381</v>
      </c>
      <c r="GW80">
        <f t="shared" si="127"/>
        <v>34903970</v>
      </c>
      <c r="GX80">
        <f t="shared" si="128"/>
        <v>33603637</v>
      </c>
      <c r="GZ80" s="9" t="str">
        <f>IF(ISNA(VLOOKUP($B80,Area_EM_90,Seq!C$1,FALSE)),".",VLOOKUP($B80,Area_EM_90,Seq!C$1,FALSE))</f>
        <v>.</v>
      </c>
      <c r="HA80" s="9" t="str">
        <f>IF(ISNA(VLOOKUP($B80,Area_EM_90,Seq!D$1,FALSE)),".",VLOOKUP($B80,Area_EM_90,Seq!D$1,FALSE))</f>
        <v>.</v>
      </c>
      <c r="HB80" s="9" t="str">
        <f>IF(ISNA(VLOOKUP($B80,Area_EM_90,Seq!E$1,FALSE)),".",VLOOKUP($B80,Area_EM_90,Seq!E$1,FALSE))</f>
        <v>.</v>
      </c>
      <c r="HC80" s="9" t="str">
        <f>IF(ISNA(VLOOKUP($B80,Area_EM_90,Seq!F$1,FALSE)),".",VLOOKUP($B80,Area_EM_90,Seq!F$1,FALSE))</f>
        <v>.</v>
      </c>
      <c r="HD80" s="9" t="str">
        <f>IF(ISNA(VLOOKUP($B80,Area_EM_90,Seq!G$1,FALSE)),".",VLOOKUP($B80,Area_EM_90,Seq!G$1,FALSE))</f>
        <v>.</v>
      </c>
      <c r="HE80" s="9" t="str">
        <f>IF(ISNA(VLOOKUP($B80,Area_EM_90,Seq!H$1,FALSE)),".",VLOOKUP($B80,Area_EM_90,Seq!H$1,FALSE))</f>
        <v>.</v>
      </c>
      <c r="HF80" s="9" t="str">
        <f>IF(ISNA(VLOOKUP($B80,Area_EM_90,Seq!I$1,FALSE)),".",VLOOKUP($B80,Area_EM_90,Seq!I$1,FALSE))</f>
        <v>.</v>
      </c>
      <c r="HG80" s="9" t="str">
        <f>IF(ISNA(VLOOKUP($B80,Area_EM_90,Seq!J$1,FALSE)),".",VLOOKUP($B80,Area_EM_90,Seq!J$1,FALSE))</f>
        <v>.</v>
      </c>
      <c r="HH80" s="9" t="str">
        <f>IF(ISNA(VLOOKUP($B80,Area_EM_00,Seq!C$1,FALSE)),".",VLOOKUP($B80,Area_EM_00,Seq!C$1,FALSE))</f>
        <v>.</v>
      </c>
      <c r="HI80" s="9" t="str">
        <f>IF(ISNA(VLOOKUP($B80,Area_EM_00,Seq!D$1,FALSE)),".",VLOOKUP($B80,Area_EM_00,Seq!D$1,FALSE))</f>
        <v>.</v>
      </c>
      <c r="HJ80" s="9" t="str">
        <f>IF(ISNA(VLOOKUP($B80,Area_EM_00,Seq!E$1,FALSE)),".",VLOOKUP($B80,Area_EM_00,Seq!E$1,FALSE))</f>
        <v>.</v>
      </c>
      <c r="HK80" s="9" t="str">
        <f>IF(ISNA(VLOOKUP($B80,Area_EM_00,Seq!F$1,FALSE)),".",VLOOKUP($B80,Area_EM_00,Seq!F$1,FALSE))</f>
        <v>.</v>
      </c>
      <c r="HL80" s="9" t="str">
        <f>IF(ISNA(VLOOKUP($B80,Area_EM_00,Seq!G$1,FALSE)),".",VLOOKUP($B80,Area_EM_00,Seq!G$1,FALSE))</f>
        <v>.</v>
      </c>
      <c r="HM80" s="9" t="str">
        <f>IF(ISNA(VLOOKUP($B80,Area_EM_00,Seq!H$1,FALSE)),".",VLOOKUP($B80,Area_EM_00,Seq!H$1,FALSE))</f>
        <v>.</v>
      </c>
      <c r="HN80" s="9" t="str">
        <f>IF(ISNA(VLOOKUP($B80,Area_EM_00,Seq!I$1,FALSE)),".",VLOOKUP($B80,Area_EM_00,Seq!I$1,FALSE))</f>
        <v>.</v>
      </c>
      <c r="HO80" s="9" t="str">
        <f>IF(ISNA(VLOOKUP($B80,Area_EM_00,Seq!J$1,FALSE)),".",VLOOKUP($B80,Area_EM_00,Seq!J$1,FALSE))</f>
        <v>.</v>
      </c>
      <c r="HQ80" s="27"/>
      <c r="HR80" s="9">
        <f>IFERROR(VLOOKUP($B80,AREA_EM3_60_00,Seq!E$1,FALSE),".")</f>
        <v>96</v>
      </c>
      <c r="HS80" s="9">
        <f>IFERROR(VLOOKUP($B80,AREA_EM3_60_00,Seq!F$1,FALSE),".")</f>
        <v>240</v>
      </c>
      <c r="HT80" s="9">
        <f>IFERROR(VLOOKUP($B80,AREA_EM3_60_00,Seq!G$1,FALSE),".")</f>
        <v>290</v>
      </c>
      <c r="HU80" s="9">
        <f>IFERROR(VLOOKUP($B80,AREA_EM3_10,Seq!B$1,FALSE),".")</f>
        <v>546.95765172679478</v>
      </c>
      <c r="HV80" s="9">
        <f t="shared" si="132"/>
        <v>20509075</v>
      </c>
      <c r="HW80" s="9">
        <f t="shared" si="133"/>
        <v>27091381</v>
      </c>
      <c r="HX80" s="9">
        <f t="shared" si="134"/>
        <v>34903970</v>
      </c>
      <c r="HY80" s="9">
        <f t="shared" si="135"/>
        <v>33603637</v>
      </c>
    </row>
    <row r="81" spans="1:233">
      <c r="A81" s="25" t="s">
        <v>2448</v>
      </c>
      <c r="B81" s="26" t="str">
        <f t="shared" si="92"/>
        <v>Tanzania</v>
      </c>
      <c r="C81" s="166" t="s">
        <v>1649</v>
      </c>
      <c r="D81" s="27">
        <f>VLOOKUP("CHN.NY.GDP.MKTP.KD",AREA_WB_6ATTRS,Seq!B$1,FALSE)/10000</f>
        <v>18294112.043860689</v>
      </c>
      <c r="E81" s="27">
        <f>VLOOKUP("CHN.NY.GDP.MKTP.KD",AREA_WB_6ATTRS,Seq!C$1,FALSE)/10000</f>
        <v>19245405.87014145</v>
      </c>
      <c r="F81" s="27">
        <f>VLOOKUP("CHN.NY.GDP.MKTP.KD",AREA_WB_6ATTRS,Seq!D$1,FALSE)/10000</f>
        <v>20996737.804324333</v>
      </c>
      <c r="G81" s="27">
        <f>VLOOKUP("CHN.NY.GDP.MKTP.KD",AREA_WB_6ATTRS,Seq!E$1,FALSE)/10000</f>
        <v>23285382.224995762</v>
      </c>
      <c r="H81" s="27">
        <f>VLOOKUP("CHN.NY.GDP.MKTP.KD",AREA_WB_6ATTRS,Seq!F$1,FALSE)/10000</f>
        <v>26824760.323195074</v>
      </c>
      <c r="I81" s="27">
        <f>VLOOKUP("CHN.NY.GDP.MKTP.KD",AREA_WB_6ATTRS,Seq!G$1,FALSE)/10000</f>
        <v>30446102.966826372</v>
      </c>
      <c r="J81" s="27">
        <f>VLOOKUP("CHN.NY.GDP.MKTP.KD",AREA_WB_6ATTRS,Seq!H$1,FALSE)/10000</f>
        <v>33125360.027907111</v>
      </c>
      <c r="K81" s="27">
        <f>VLOOKUP("CHN.NY.GDP.MKTP.KD",AREA_WB_6ATTRS,Seq!I$1,FALSE)/10000</f>
        <v>36967901.791144341</v>
      </c>
      <c r="L81" s="27">
        <f>VLOOKUP("CHN.NY.GDP.MKTP.KD",AREA_WB_6ATTRS,Seq!J$1,FALSE)/10000</f>
        <v>41145274.693543643</v>
      </c>
      <c r="M81" s="27">
        <f>VLOOKUP("CHN.NY.GDP.MKTP.KD",AREA_WB_6ATTRS,Seq!K$1,FALSE)/10000</f>
        <v>42832230.955979005</v>
      </c>
      <c r="N81" s="27">
        <f>VLOOKUP("CHN.NY.GDP.MKTP.KD",AREA_WB_6ATTRS,Seq!L$1,FALSE)/10000</f>
        <v>44459855.73230619</v>
      </c>
      <c r="O81" s="27">
        <f>VLOOKUP("CHN.NY.GDP.MKTP.KD",AREA_WB_6ATTRS,Seq!M$1,FALSE)/10000</f>
        <v>48550162.459678344</v>
      </c>
      <c r="P81" s="27">
        <f>VLOOKUP("CHN.NY.GDP.MKTP.KD",AREA_WB_6ATTRS,Seq!N$1,FALSE)/10000</f>
        <v>55444285.528952621</v>
      </c>
      <c r="Q81" s="27">
        <f>VLOOKUP("CHN.NY.GDP.MKTP.KD",AREA_WB_6ATTRS,Seq!O$1,FALSE)/10000</f>
        <v>63206485.503006078</v>
      </c>
      <c r="R81" s="27">
        <f>VLOOKUP("CHN.NY.GDP.MKTP.KD",AREA_WB_6ATTRS,Seq!P$1,FALSE)/10000</f>
        <v>71486535.103899792</v>
      </c>
      <c r="S81" s="27">
        <f>VLOOKUP("CHN.NY.GDP.MKTP.KD",AREA_WB_6ATTRS,Seq!Q$1,FALSE)/10000</f>
        <v>79278567.430224851</v>
      </c>
      <c r="T81" s="27">
        <f>VLOOKUP("CHN.NY.GDP.MKTP.KD",AREA_WB_6ATTRS,Seq!R$1,FALSE)/10000</f>
        <v>87206424.173247412</v>
      </c>
      <c r="U81" s="27">
        <f>VLOOKUP("CHN.NY.GDP.MKTP.KD",AREA_WB_6ATTRS,Seq!S$1,FALSE)/10000</f>
        <v>95316621.621359423</v>
      </c>
      <c r="V81" s="27">
        <f>VLOOKUP("CHN.NY.GDP.MKTP.KD",AREA_WB_6ATTRS,Seq!T$1,FALSE)/10000</f>
        <v>102751318.10782552</v>
      </c>
      <c r="W81" s="27">
        <f>VLOOKUP("CHN.NY.GDP.MKTP.KD",AREA_WB_6ATTRS,Seq!U$1,FALSE)/10000</f>
        <v>110560418.28402025</v>
      </c>
      <c r="X81" s="27">
        <f>VLOOKUP("CHN.NY.GDP.MKTP.KD",AREA_WB_6ATTRS,Seq!V$1,FALSE)/10000</f>
        <v>119847493.41987793</v>
      </c>
      <c r="Y81" s="27">
        <f>VLOOKUP("CHN.NY.GDP.MKTP.KD",AREA_WB_6ATTRS,Seq!W$1,FALSE)/10000</f>
        <v>129794835.37372778</v>
      </c>
      <c r="Z81" s="27">
        <f>VLOOKUP("CHN.NY.GDP.MKTP.KD",AREA_WB_6ATTRS,Seq!X$1,FALSE)/10000</f>
        <v>141606165.392737</v>
      </c>
      <c r="AA81" s="27">
        <f>VLOOKUP("CHN.NY.GDP.MKTP.KD",AREA_WB_6ATTRS,Seq!Y$1,FALSE)/10000</f>
        <v>155766781.9320105</v>
      </c>
      <c r="AB81" s="27">
        <f>VLOOKUP("CHN.NY.GDP.MKTP.KD",AREA_WB_6ATTRS,Seq!Z$1,FALSE)/10000</f>
        <v>171499226.90714428</v>
      </c>
      <c r="AC81" s="27">
        <f>VLOOKUP("CHN.NY.GDP.MKTP.KD",AREA_WB_6ATTRS,Seq!AA$1,FALSE)/10000</f>
        <v>190878639.54765138</v>
      </c>
      <c r="AD81" s="27">
        <f>VLOOKUP("CHN.NY.GDP.MKTP.KD",AREA_WB_6ATTRS,Seq!AB$1,FALSE)/10000</f>
        <v>215120226.77020231</v>
      </c>
      <c r="AE81" s="27">
        <f>VLOOKUP("CHN.NY.GDP.MKTP.KD",AREA_WB_6ATTRS,Seq!AC$1,FALSE)/10000</f>
        <v>245667298.97157177</v>
      </c>
      <c r="AF81" s="27">
        <f>VLOOKUP("CHN.NY.GDP.MKTP.KD",AREA_WB_6ATTRS,Seq!AD$1,FALSE)/10000</f>
        <v>269251359.67284226</v>
      </c>
      <c r="AG81" s="27">
        <f>VLOOKUP("CHN.NY.GDP.MKTP.KD",AREA_WB_6ATTRS,Seq!AE$1,FALSE)/10000</f>
        <v>294022484.76274431</v>
      </c>
      <c r="AH81" s="27">
        <f>VLOOKUP("CHN.NY.GDP.MKTP.KD",AREA_WB_6ATTRS,Seq!AF$1,FALSE)/10000</f>
        <v>324600823.17806971</v>
      </c>
      <c r="AI81" s="27">
        <f>VLOOKUP("CHN.NY.GDP.MKTP.KD",AREA_WB_6ATTRS,Seq!AG$1,FALSE)/10000</f>
        <v>354139498.08727396</v>
      </c>
      <c r="AJ81" s="27"/>
      <c r="AK81" s="27"/>
      <c r="AL81" s="27"/>
      <c r="AM81" s="27"/>
      <c r="AN81" s="27"/>
      <c r="AO81" s="27"/>
      <c r="AP81" s="27" t="str">
        <f>IFERROR(VLOOKUP(CONCATENATE($C81, ".NY.GDP.MKTP.KD"),AREA_WB_6ATTRS,Seq!B$1,FALSE)/10000,".")</f>
        <v>.</v>
      </c>
      <c r="AQ81" s="27" t="str">
        <f>IFERROR(VLOOKUP(CONCATENATE($C81, ".NY.GDP.MKTP.KD"),AREA_WB_6ATTRS,Seq!C$1,FALSE)/10000,".")</f>
        <v>.</v>
      </c>
      <c r="AR81" s="27" t="str">
        <f>IFERROR(VLOOKUP(CONCATENATE($C81, ".NY.GDP.MKTP.KD"),AREA_WB_6ATTRS,Seq!D$1,FALSE)/10000,".")</f>
        <v>.</v>
      </c>
      <c r="AS81" s="27" t="str">
        <f>IFERROR(VLOOKUP(CONCATENATE($C81, ".NY.GDP.MKTP.KD"),AREA_WB_6ATTRS,Seq!E$1,FALSE)/10000,".")</f>
        <v>.</v>
      </c>
      <c r="AT81" s="27" t="str">
        <f>IFERROR(VLOOKUP(CONCATENATE($C81, ".NY.GDP.MKTP.KD"),AREA_WB_6ATTRS,Seq!F$1,FALSE)/10000,".")</f>
        <v>.</v>
      </c>
      <c r="AU81" s="27" t="str">
        <f>IFERROR(VLOOKUP(CONCATENATE($C81, ".NY.GDP.MKTP.KD"),AREA_WB_6ATTRS,Seq!G$1,FALSE)/10000,".")</f>
        <v>.</v>
      </c>
      <c r="AV81" s="27" t="str">
        <f>IFERROR(VLOOKUP(CONCATENATE($C81, ".NY.GDP.MKTP.KD"),AREA_WB_6ATTRS,Seq!H$1,FALSE)/10000,".")</f>
        <v>.</v>
      </c>
      <c r="AW81" s="27" t="str">
        <f>IFERROR(VLOOKUP(CONCATENATE($C81, ".NY.GDP.MKTP.KD"),AREA_WB_6ATTRS,Seq!I$1,FALSE)/10000,".")</f>
        <v>.</v>
      </c>
      <c r="AX81" s="27">
        <f>IFERROR(VLOOKUP(CONCATENATE($C81, ".NY.GDP.MKTP.KD"),AREA_WB_6ATTRS,Seq!J$1,FALSE)/10000,".")</f>
        <v>679426.29171131249</v>
      </c>
      <c r="AY81" s="27">
        <f>IFERROR(VLOOKUP(CONCATENATE($C81, ".NY.GDP.MKTP.KD"),AREA_WB_6ATTRS,Seq!K$1,FALSE)/10000,".")</f>
        <v>705002.90996510489</v>
      </c>
      <c r="AZ81" s="27">
        <f>IFERROR(VLOOKUP(CONCATENATE($C81, ".NY.GDP.MKTP.KD"),AREA_WB_6ATTRS,Seq!L$1,FALSE)/10000,".")</f>
        <v>754670.87005662464</v>
      </c>
      <c r="BA81" s="27">
        <f>IFERROR(VLOOKUP(CONCATENATE($C81, ".NY.GDP.MKTP.KD"),AREA_WB_6ATTRS,Seq!M$1,FALSE)/10000,".")</f>
        <v>770307.56152598222</v>
      </c>
      <c r="BB81" s="27">
        <f>IFERROR(VLOOKUP(CONCATENATE($C81, ".NY.GDP.MKTP.KD"),AREA_WB_6ATTRS,Seq!N$1,FALSE)/10000,".")</f>
        <v>774808.63910368411</v>
      </c>
      <c r="BC81" s="27">
        <f>IFERROR(VLOOKUP(CONCATENATE($C81, ".NY.GDP.MKTP.KD"),AREA_WB_6ATTRS,Seq!O$1,FALSE)/10000,".")</f>
        <v>784151.28793862765</v>
      </c>
      <c r="BD81" s="27">
        <f>IFERROR(VLOOKUP(CONCATENATE($C81, ".NY.GDP.MKTP.KD"),AREA_WB_6ATTRS,Seq!P$1,FALSE)/10000,".")</f>
        <v>796444.12785742304</v>
      </c>
      <c r="BE81" s="27">
        <f>IFERROR(VLOOKUP(CONCATENATE($C81, ".NY.GDP.MKTP.KD"),AREA_WB_6ATTRS,Seq!Q$1,FALSE)/10000,".")</f>
        <v>824876.48130722158</v>
      </c>
      <c r="BF81" s="27">
        <f>IFERROR(VLOOKUP(CONCATENATE($C81, ".NY.GDP.MKTP.KD"),AREA_WB_6ATTRS,Seq!R$1,FALSE)/10000,".")</f>
        <v>862361.89428311924</v>
      </c>
      <c r="BG81" s="27">
        <f>IFERROR(VLOOKUP(CONCATENATE($C81, ".NY.GDP.MKTP.KD"),AREA_WB_6ATTRS,Seq!S$1,FALSE)/10000,".")</f>
        <v>892762.55006646935</v>
      </c>
      <c r="BH81" s="27">
        <f>IFERROR(VLOOKUP(CONCATENATE($C81, ".NY.GDP.MKTP.KD"),AREA_WB_6ATTRS,Seq!T$1,FALSE)/10000,".")</f>
        <v>925870.75276669045</v>
      </c>
      <c r="BI81" s="27">
        <f>IFERROR(VLOOKUP(CONCATENATE($C81, ".NY.GDP.MKTP.KD"),AREA_WB_6ATTRS,Seq!U$1,FALSE)/10000,".")</f>
        <v>970686.4370393292</v>
      </c>
      <c r="BJ81" s="27">
        <f>IFERROR(VLOOKUP(CONCATENATE($C81, ".NY.GDP.MKTP.KD"),AREA_WB_6ATTRS,Seq!V$1,FALSE)/10000,".")</f>
        <v>1018578.6170732687</v>
      </c>
      <c r="BK81" s="27">
        <f>IFERROR(VLOOKUP(CONCATENATE($C81, ".NY.GDP.MKTP.KD"),AREA_WB_6ATTRS,Seq!W$1,FALSE)/10000,".")</f>
        <v>1079671.2193003215</v>
      </c>
      <c r="BL81" s="27">
        <f>IFERROR(VLOOKUP(CONCATENATE($C81, ".NY.GDP.MKTP.KD"),AREA_WB_6ATTRS,Seq!X$1,FALSE)/10000,".")</f>
        <v>1157014.0451180427</v>
      </c>
      <c r="BM81" s="27">
        <f>IFERROR(VLOOKUP(CONCATENATE($C81, ".NY.GDP.MKTP.KD"),AREA_WB_6ATTRS,Seq!Y$1,FALSE)/10000,".")</f>
        <v>1236688.653269365</v>
      </c>
      <c r="BN81" s="27">
        <f>IFERROR(VLOOKUP(CONCATENATE($C81, ".NY.GDP.MKTP.KD"),AREA_WB_6ATTRS,Seq!Z$1,FALSE)/10000,".")</f>
        <v>1333500.3310957998</v>
      </c>
      <c r="BO81" s="27">
        <f>IFERROR(VLOOKUP(CONCATENATE($C81, ".NY.GDP.MKTP.KD"),AREA_WB_6ATTRS,Seq!AA$1,FALSE)/10000,".")</f>
        <v>1431777.5888126884</v>
      </c>
      <c r="BP81" s="27">
        <f>IFERROR(VLOOKUP(CONCATENATE($C81, ".NY.GDP.MKTP.KD"),AREA_WB_6ATTRS,Seq!AB$1,FALSE)/10000,".")</f>
        <v>1528242.0026271942</v>
      </c>
      <c r="BQ81" s="27">
        <f>IFERROR(VLOOKUP(CONCATENATE($C81, ".NY.GDP.MKTP.KD"),AREA_WB_6ATTRS,Seq!AC$1,FALSE)/10000,".")</f>
        <v>1637482.2017807378</v>
      </c>
      <c r="BR81" s="27">
        <f>IFERROR(VLOOKUP(CONCATENATE($C81, ".NY.GDP.MKTP.KD"),AREA_WB_6ATTRS,Seq!AD$1,FALSE)/10000,".")</f>
        <v>1759258.800152842</v>
      </c>
      <c r="BS81" s="27">
        <f>IFERROR(VLOOKUP(CONCATENATE($C81, ".NY.GDP.MKTP.KD"),AREA_WB_6ATTRS,Seq!AE$1,FALSE)/10000,".")</f>
        <v>1865200.5227024339</v>
      </c>
      <c r="BT81" s="27">
        <f>IFERROR(VLOOKUP(CONCATENATE($C81, ".NY.GDP.MKTP.KD"),AREA_WB_6ATTRS,Seq!AF$1,FALSE)/10000,".")</f>
        <v>1996567.9448768171</v>
      </c>
      <c r="BU81" s="27">
        <f>IFERROR(VLOOKUP(CONCATENATE($C81, ".NY.GDP.MKTP.KD"),AREA_WB_6ATTRS,Seq!AG$1,FALSE)/10000,".")</f>
        <v>2122807.7944051055</v>
      </c>
      <c r="BV81" s="27"/>
      <c r="BW81" s="27"/>
      <c r="BX81" s="27"/>
      <c r="BY81" s="27"/>
      <c r="BZ81" s="27"/>
      <c r="CA81" s="27"/>
      <c r="CB81" s="27"/>
      <c r="CC81" s="27">
        <f>CNPop!A$48</f>
        <v>5.0000000000000001E-3</v>
      </c>
      <c r="CD81" s="27">
        <f>CNPop!B$48</f>
        <v>6.0000000000000001E-3</v>
      </c>
      <c r="CE81" s="27">
        <f>CNPop!C$48</f>
        <v>6.0000000000000001E-3</v>
      </c>
      <c r="CF81" s="27">
        <f>CNPop!D$48</f>
        <v>7.0000000000000001E-3</v>
      </c>
      <c r="CG81" s="27">
        <f>CNPop!E$48</f>
        <v>7.0000000000000001E-3</v>
      </c>
      <c r="CH81" s="27">
        <f>CNPop!F$48</f>
        <v>8.0000000000000002E-3</v>
      </c>
      <c r="CI81" s="27">
        <f>CNPop!G$48</f>
        <v>8.9999999999999993E-3</v>
      </c>
      <c r="CJ81" s="27">
        <f>CNPop!H$48</f>
        <v>0.01</v>
      </c>
      <c r="CK81" s="27">
        <f>CNPop!I$48</f>
        <v>1.0999999999999999E-2</v>
      </c>
      <c r="CL81" s="27">
        <f>CNPop!J$48</f>
        <v>1.2E-2</v>
      </c>
      <c r="CM81" s="27">
        <f>CNPop!K$48</f>
        <v>1.4E-2</v>
      </c>
      <c r="CN81" s="27">
        <f>CNPop!L$48</f>
        <v>1.6E-2</v>
      </c>
      <c r="CO81" s="27">
        <f>CNPop!M$48</f>
        <v>1.7000000000000001E-2</v>
      </c>
      <c r="CP81" s="27">
        <f>CNPop!N$48</f>
        <v>1.9E-2</v>
      </c>
      <c r="CQ81" s="27">
        <f>CNPop!O$48</f>
        <v>2.1000000000000001E-2</v>
      </c>
      <c r="CR81" s="27">
        <f>CNPop!P$48</f>
        <v>2.3E-2</v>
      </c>
      <c r="CS81" s="27">
        <f>CNPop!Q$48</f>
        <v>2.5999999999999999E-2</v>
      </c>
      <c r="CT81" s="27">
        <f>CNPop!R$48</f>
        <v>2.8000000000000001E-2</v>
      </c>
      <c r="CU81" s="27">
        <f>CNPop!S$48</f>
        <v>0.03</v>
      </c>
      <c r="CV81" s="27">
        <f>CNPop!T$48</f>
        <v>3.3000000000000002E-2</v>
      </c>
      <c r="CW81" s="27">
        <f>CNPop!U$48</f>
        <v>3.5999999999999997E-2</v>
      </c>
      <c r="CX81" s="27">
        <f>CNPop!V$48</f>
        <v>3.9E-2</v>
      </c>
      <c r="CY81" s="27">
        <f>CNPop!W$48</f>
        <v>4.2000000000000003E-2</v>
      </c>
      <c r="CZ81" s="27">
        <f>CNPop!X$48</f>
        <v>4.4999999999999998E-2</v>
      </c>
      <c r="DA81" s="27">
        <f>CNPop!Y$48</f>
        <v>4.9000000000000002E-2</v>
      </c>
      <c r="DB81" s="27">
        <f>CNPop!Z$48</f>
        <v>5.1999999999999998E-2</v>
      </c>
      <c r="DC81" s="27">
        <f>CNPop!AA$48</f>
        <v>5.6000000000000001E-2</v>
      </c>
      <c r="DD81" s="27">
        <f>CNPop!AB$48</f>
        <v>0.06</v>
      </c>
      <c r="DE81" s="27">
        <f>CNPop!AC$48</f>
        <v>6.3E-2</v>
      </c>
      <c r="DF81" s="27">
        <f>CNPop!AD$48</f>
        <v>6.8000000000000005E-2</v>
      </c>
      <c r="DG81" s="27">
        <f>CNPop!AE$48</f>
        <v>7.1999999999999995E-2</v>
      </c>
      <c r="DH81" s="27">
        <f>CNPop!AF$48</f>
        <v>7.5999999999999998E-2</v>
      </c>
      <c r="DI81" s="27">
        <f>CNPop!AG$48</f>
        <v>8.1000000000000003E-2</v>
      </c>
      <c r="DJ81" s="27">
        <f>CNPop!AH$48</f>
        <v>8.5000000000000006E-2</v>
      </c>
      <c r="DK81" s="27">
        <f>CNPop!AI$48</f>
        <v>0.09</v>
      </c>
      <c r="DL81" s="27">
        <f>CNPop!AJ$48</f>
        <v>9.5000000000000001E-2</v>
      </c>
      <c r="DM81" s="27">
        <f>CNPop!AK$48</f>
        <v>0.1</v>
      </c>
      <c r="DN81" s="27"/>
      <c r="DO81" s="27" t="str">
        <f t="shared" si="94"/>
        <v>.</v>
      </c>
      <c r="DP81" s="27" t="str">
        <f t="shared" si="95"/>
        <v>.</v>
      </c>
      <c r="DQ81" s="27" t="str">
        <f t="shared" si="96"/>
        <v>.</v>
      </c>
      <c r="DR81" s="27" t="str">
        <f t="shared" si="97"/>
        <v>.</v>
      </c>
      <c r="DS81" s="27" t="str">
        <f t="shared" si="98"/>
        <v>.</v>
      </c>
      <c r="DT81" s="27" t="str">
        <f t="shared" si="99"/>
        <v>.</v>
      </c>
      <c r="DU81" s="27" t="str">
        <f t="shared" si="100"/>
        <v>.</v>
      </c>
      <c r="DV81" s="27" t="str">
        <f t="shared" si="101"/>
        <v>.</v>
      </c>
      <c r="DW81" s="27" t="str">
        <f t="shared" si="102"/>
        <v>.</v>
      </c>
      <c r="DX81" s="27" t="str">
        <f t="shared" si="103"/>
        <v>.</v>
      </c>
      <c r="DY81" s="27" t="str">
        <f t="shared" si="104"/>
        <v>.</v>
      </c>
      <c r="DZ81" s="27" t="str">
        <f t="shared" si="105"/>
        <v>.</v>
      </c>
      <c r="EA81" s="27" t="str">
        <f t="shared" si="106"/>
        <v>.</v>
      </c>
      <c r="EB81" s="27" t="str">
        <f t="shared" si="107"/>
        <v>.</v>
      </c>
      <c r="EC81" s="27" t="str">
        <f t="shared" si="108"/>
        <v>.</v>
      </c>
      <c r="ED81" s="27" t="str">
        <f t="shared" si="109"/>
        <v>.</v>
      </c>
      <c r="EE81" s="27" t="str">
        <f t="shared" si="110"/>
        <v>.</v>
      </c>
      <c r="EF81" s="27" t="str">
        <f t="shared" si="111"/>
        <v>.</v>
      </c>
      <c r="EG81" s="27" t="str">
        <f t="shared" si="112"/>
        <v>.</v>
      </c>
      <c r="EH81" s="27" t="str">
        <f t="shared" si="113"/>
        <v>.</v>
      </c>
      <c r="EI81" s="27" t="str">
        <f t="shared" si="114"/>
        <v>.</v>
      </c>
      <c r="EJ81" s="27" t="str">
        <f t="shared" si="115"/>
        <v>.</v>
      </c>
      <c r="EK81" s="27" t="str">
        <f t="shared" si="116"/>
        <v>.</v>
      </c>
      <c r="EL81" s="27" t="str">
        <f t="shared" si="117"/>
        <v>.</v>
      </c>
      <c r="EM81" s="27" t="str">
        <f t="shared" si="118"/>
        <v>.</v>
      </c>
      <c r="EN81" s="27" t="str">
        <f t="shared" si="119"/>
        <v>.</v>
      </c>
      <c r="EO81" s="27" t="str">
        <f t="shared" si="120"/>
        <v>.</v>
      </c>
      <c r="EP81" s="27" t="str">
        <f t="shared" si="129"/>
        <v>.</v>
      </c>
      <c r="EQ81" s="27" t="str">
        <f t="shared" si="130"/>
        <v>.</v>
      </c>
      <c r="ER81" s="27" t="str">
        <f t="shared" si="136"/>
        <v>.</v>
      </c>
      <c r="ES81" s="27" t="str">
        <f t="shared" si="136"/>
        <v>.</v>
      </c>
      <c r="ET81" s="27" t="str">
        <f t="shared" si="136"/>
        <v>.</v>
      </c>
      <c r="EU81" s="27"/>
      <c r="EV81" s="27"/>
      <c r="EW81" s="27"/>
      <c r="EX81" s="27"/>
      <c r="EY81" s="27"/>
      <c r="EZ81" s="27" t="str">
        <f>IFERROR(VLOOKUP(CONCATENATE($C81,".SL.TLF.TERT.ZS"),AREA_WB_6ATTRS,Seq!B$1,FALSE)/100,".")</f>
        <v>.</v>
      </c>
      <c r="FA81" s="27" t="str">
        <f>IFERROR(VLOOKUP(CONCATENATE($C81,".SL.TLF.TERT.ZS"),AREA_WB_6ATTRS,Seq!C$1,FALSE)/100,".")</f>
        <v>.</v>
      </c>
      <c r="FB81" s="27" t="str">
        <f>IFERROR(VLOOKUP(CONCATENATE($C81,".SL.TLF.TERT.ZS"),AREA_WB_6ATTRS,Seq!D$1,FALSE)/100,".")</f>
        <v>.</v>
      </c>
      <c r="FC81" s="27" t="str">
        <f>IFERROR(VLOOKUP(CONCATENATE($C81,".SL.TLF.TERT.ZS"),AREA_WB_6ATTRS,Seq!E$1,FALSE)/100,".")</f>
        <v>.</v>
      </c>
      <c r="FD81" s="27" t="str">
        <f>IFERROR(VLOOKUP(CONCATENATE($C81,".SL.TLF.TERT.ZS"),AREA_WB_6ATTRS,Seq!F$1,FALSE)/100,".")</f>
        <v>.</v>
      </c>
      <c r="FE81" s="27" t="str">
        <f>IFERROR(VLOOKUP(CONCATENATE($C81,".SL.TLF.TERT.ZS"),AREA_WB_6ATTRS,Seq!G$1,FALSE)/100,".")</f>
        <v>.</v>
      </c>
      <c r="FF81" s="27" t="str">
        <f>IFERROR(VLOOKUP(CONCATENATE($C81,".SL.TLF.TERT.ZS"),AREA_WB_6ATTRS,Seq!H$1,FALSE)/100,".")</f>
        <v>.</v>
      </c>
      <c r="FG81" s="27" t="str">
        <f>IFERROR(VLOOKUP(CONCATENATE($C81,".SL.TLF.TERT.ZS"),AREA_WB_6ATTRS,Seq!I$1,FALSE)/100,".")</f>
        <v>.</v>
      </c>
      <c r="FH81" s="27" t="str">
        <f>IFERROR(VLOOKUP(CONCATENATE($C81,".SL.TLF.TERT.ZS"),AREA_WB_6ATTRS,Seq!J$1,FALSE)/100,".")</f>
        <v>.</v>
      </c>
      <c r="FI81" s="27" t="str">
        <f>IFERROR(VLOOKUP(CONCATENATE($C81,".SL.TLF.TERT.ZS"),AREA_WB_6ATTRS,Seq!K$1,FALSE)/100,".")</f>
        <v>.</v>
      </c>
      <c r="FJ81" s="27" t="str">
        <f>IFERROR(VLOOKUP(CONCATENATE($C81,".SL.TLF.TERT.ZS"),AREA_WB_6ATTRS,Seq!L$1,FALSE)/100,".")</f>
        <v>.</v>
      </c>
      <c r="FK81" s="27" t="str">
        <f>IFERROR(VLOOKUP(CONCATENATE($C81,".SL.TLF.TERT.ZS"),AREA_WB_6ATTRS,Seq!M$1,FALSE)/100,".")</f>
        <v>.</v>
      </c>
      <c r="FL81" s="27" t="str">
        <f>IFERROR(VLOOKUP(CONCATENATE($C81,".SL.TLF.TERT.ZS"),AREA_WB_6ATTRS,Seq!N$1,FALSE)/100,".")</f>
        <v>.</v>
      </c>
      <c r="FM81" s="27" t="str">
        <f>IFERROR(VLOOKUP(CONCATENATE($C81,".SL.TLF.TERT.ZS"),AREA_WB_6ATTRS,Seq!O$1,FALSE)/100,".")</f>
        <v>.</v>
      </c>
      <c r="FN81" s="27" t="str">
        <f>IFERROR(VLOOKUP(CONCATENATE($C81,".SL.TLF.TERT.ZS"),AREA_WB_6ATTRS,Seq!P$1,FALSE)/100,".")</f>
        <v>.</v>
      </c>
      <c r="FO81" s="27" t="str">
        <f>IFERROR(VLOOKUP(CONCATENATE($C81,".SL.TLF.TERT.ZS"),AREA_WB_6ATTRS,Seq!Q$1,FALSE)/100,".")</f>
        <v>.</v>
      </c>
      <c r="FP81" s="27" t="str">
        <f>IFERROR(VLOOKUP(CONCATENATE($C81,".SL.TLF.TERT.ZS"),AREA_WB_6ATTRS,Seq!R$1,FALSE)/100,".")</f>
        <v>.</v>
      </c>
      <c r="FQ81" s="27" t="str">
        <f>IFERROR(VLOOKUP(CONCATENATE($C81,".SL.TLF.TERT.ZS"),AREA_WB_6ATTRS,Seq!S$1,FALSE)/100,".")</f>
        <v>.</v>
      </c>
      <c r="FR81" s="27" t="str">
        <f>IFERROR(VLOOKUP(CONCATENATE($C81,".SL.TLF.TERT.ZS"),AREA_WB_6ATTRS,Seq!T$1,FALSE)/100,".")</f>
        <v>.</v>
      </c>
      <c r="FS81" s="27" t="str">
        <f>IFERROR(VLOOKUP(CONCATENATE($C81,".SL.TLF.TERT.ZS"),AREA_WB_6ATTRS,Seq!U$1,FALSE)/100,".")</f>
        <v>.</v>
      </c>
      <c r="FT81" s="27" t="str">
        <f>IFERROR(VLOOKUP(CONCATENATE($C81,".SL.TLF.TERT.ZS"),AREA_WB_6ATTRS,Seq!V$1,FALSE)/100,".")</f>
        <v>.</v>
      </c>
      <c r="FU81" s="27" t="str">
        <f>IFERROR(VLOOKUP(CONCATENATE($C81,".SL.TLF.TERT.ZS"),AREA_WB_6ATTRS,Seq!W$1,FALSE)/100,".")</f>
        <v>.</v>
      </c>
      <c r="FV81" s="27" t="str">
        <f>IFERROR(VLOOKUP(CONCATENATE($C81,".SL.TLF.TERT.ZS"),AREA_WB_6ATTRS,Seq!X$1,FALSE)/100,".")</f>
        <v>.</v>
      </c>
      <c r="FW81" s="27" t="str">
        <f>IFERROR(VLOOKUP(CONCATENATE($C81,".SL.TLF.TERT.ZS"),AREA_WB_6ATTRS,Seq!Y$1,FALSE)/100,".")</f>
        <v>.</v>
      </c>
      <c r="FX81" s="27" t="str">
        <f>IFERROR(VLOOKUP(CONCATENATE($C81,".SL.TLF.TERT.ZS"),AREA_WB_6ATTRS,Seq!Z$1,FALSE)/100,".")</f>
        <v>.</v>
      </c>
      <c r="FY81" s="27" t="str">
        <f>IFERROR(VLOOKUP(CONCATENATE($C81,".SL.TLF.TERT.ZS"),AREA_WB_6ATTRS,Seq!AA$1,FALSE)/100,".")</f>
        <v>.</v>
      </c>
      <c r="FZ81" s="27" t="str">
        <f>IFERROR(VLOOKUP(CONCATENATE($C81,".SL.TLF.TERT.ZS"),AREA_WB_6ATTRS,Seq!AB$1,FALSE)/100,".")</f>
        <v>.</v>
      </c>
      <c r="GA81" s="27" t="str">
        <f>IFERROR(VLOOKUP(CONCATENATE($C81,".SL.TLF.TERT.ZS"),AREA_WB_6ATTRS,Seq!AC$1,FALSE)/100,".")</f>
        <v>.</v>
      </c>
      <c r="GB81" s="27" t="str">
        <f>IFERROR(VLOOKUP(CONCATENATE($C81,".SL.TLF.TERT.ZS"),AREA_WB_6ATTRS,Seq!AD$1,FALSE)/100,".")</f>
        <v>.</v>
      </c>
      <c r="GC81" s="27" t="str">
        <f>IFERROR(VLOOKUP(CONCATENATE($C81,".SL.TLF.TERT.ZS"),AREA_WB_6ATTRS,Seq!AE$1,FALSE)/100,".")</f>
        <v>.</v>
      </c>
      <c r="GD81" s="27" t="str">
        <f>IFERROR(VLOOKUP(CONCATENATE($C81,".SL.TLF.TERT.ZS"),AREA_WB_6ATTRS,Seq!AF$1,FALSE)/100,".")</f>
        <v>.</v>
      </c>
      <c r="GE81" s="27" t="str">
        <f>IFERROR(VLOOKUP(CONCATENATE($C81,".SL.TLF.TERT.ZS"),AREA_WB_6ATTRS,Seq!AG$1,FALSE)/100,".")</f>
        <v>.</v>
      </c>
      <c r="GF81" s="27" t="str">
        <f>IFERROR(VLOOKUP(CONCATENATE($C81,".SL.TLF.TERT.ZS"),AREA_WB_6ATTRS,Seq!AH$1,FALSE)/100,".")</f>
        <v>.</v>
      </c>
      <c r="GG81" s="27" t="str">
        <f>IFERROR(VLOOKUP(CONCATENATE($C81,".SL.TLF.TERT.ZS"),AREA_WB_6ATTRS,Seq!AI$1,FALSE)/100,".")</f>
        <v>.</v>
      </c>
      <c r="GH81" s="27" t="str">
        <f>IFERROR(VLOOKUP(CONCATENATE($C81,".SL.TLF.TERT.ZS"),AREA_WB_6ATTRS,Seq!AJ$1,FALSE)/100,".")</f>
        <v>.</v>
      </c>
      <c r="GI81" s="27" t="str">
        <f>IFERROR(VLOOKUP(CONCATENATE($C81,".SL.TLF.TERT.ZS"),AREA_WB_6ATTRS,Seq!AK$1,FALSE)/100,".")</f>
        <v>.</v>
      </c>
      <c r="GJ81" s="27" t="str">
        <f>IFERROR(VLOOKUP(CONCATENATE($C81,".SL.TLF.TERT.ZS"),AREA_WB_6ATTRS,Seq!AL$1,FALSE)/100,".")</f>
        <v>.</v>
      </c>
      <c r="GK81" s="27"/>
      <c r="GL81" s="27"/>
      <c r="GM81" s="27">
        <f t="shared" si="121"/>
        <v>4.1261568712327718E-6</v>
      </c>
      <c r="GN81" s="27" t="str">
        <f t="shared" si="122"/>
        <v>.</v>
      </c>
      <c r="GO81" s="27" t="str">
        <f t="shared" si="131"/>
        <v>.</v>
      </c>
      <c r="GP81" s="27"/>
      <c r="GQ81" s="9">
        <f>IF(VLOOKUP($B81,EM_80!$B$1:$C$201,2,FALSE)&gt;0,VLOOKUP($B81,EM_80!$B$1:$C$201,2,FALSE),".")</f>
        <v>77</v>
      </c>
      <c r="GR81" s="9" t="str">
        <f t="shared" si="123"/>
        <v>.</v>
      </c>
      <c r="GS81" s="9" t="str">
        <f t="shared" si="124"/>
        <v>.</v>
      </c>
      <c r="GU81">
        <f t="shared" si="125"/>
        <v>18661433</v>
      </c>
      <c r="GV81">
        <f t="shared" si="126"/>
        <v>25454631</v>
      </c>
      <c r="GW81">
        <f t="shared" si="127"/>
        <v>34131312</v>
      </c>
      <c r="GX81">
        <f t="shared" si="128"/>
        <v>44841226</v>
      </c>
      <c r="GZ81" s="9" t="str">
        <f>IF(ISNA(VLOOKUP($B81,Area_EM_90,Seq!C$1,FALSE)),".",VLOOKUP($B81,Area_EM_90,Seq!C$1,FALSE))</f>
        <v>.</v>
      </c>
      <c r="HA81" s="9" t="str">
        <f>IF(ISNA(VLOOKUP($B81,Area_EM_90,Seq!D$1,FALSE)),".",VLOOKUP($B81,Area_EM_90,Seq!D$1,FALSE))</f>
        <v>.</v>
      </c>
      <c r="HB81" s="9" t="str">
        <f>IF(ISNA(VLOOKUP($B81,Area_EM_90,Seq!E$1,FALSE)),".",VLOOKUP($B81,Area_EM_90,Seq!E$1,FALSE))</f>
        <v>.</v>
      </c>
      <c r="HC81" s="9" t="str">
        <f>IF(ISNA(VLOOKUP($B81,Area_EM_90,Seq!F$1,FALSE)),".",VLOOKUP($B81,Area_EM_90,Seq!F$1,FALSE))</f>
        <v>.</v>
      </c>
      <c r="HD81" s="9" t="str">
        <f>IF(ISNA(VLOOKUP($B81,Area_EM_90,Seq!G$1,FALSE)),".",VLOOKUP($B81,Area_EM_90,Seq!G$1,FALSE))</f>
        <v>.</v>
      </c>
      <c r="HE81" s="9" t="str">
        <f>IF(ISNA(VLOOKUP($B81,Area_EM_90,Seq!H$1,FALSE)),".",VLOOKUP($B81,Area_EM_90,Seq!H$1,FALSE))</f>
        <v>.</v>
      </c>
      <c r="HF81" s="9" t="str">
        <f>IF(ISNA(VLOOKUP($B81,Area_EM_90,Seq!I$1,FALSE)),".",VLOOKUP($B81,Area_EM_90,Seq!I$1,FALSE))</f>
        <v>.</v>
      </c>
      <c r="HG81" s="9" t="str">
        <f>IF(ISNA(VLOOKUP($B81,Area_EM_90,Seq!J$1,FALSE)),".",VLOOKUP($B81,Area_EM_90,Seq!J$1,FALSE))</f>
        <v>.</v>
      </c>
      <c r="HH81" s="9" t="str">
        <f>IF(ISNA(VLOOKUP($B81,Area_EM_00,Seq!C$1,FALSE)),".",VLOOKUP($B81,Area_EM_00,Seq!C$1,FALSE))</f>
        <v>.</v>
      </c>
      <c r="HI81" s="9" t="str">
        <f>IF(ISNA(VLOOKUP($B81,Area_EM_00,Seq!D$1,FALSE)),".",VLOOKUP($B81,Area_EM_00,Seq!D$1,FALSE))</f>
        <v>.</v>
      </c>
      <c r="HJ81" s="9" t="str">
        <f>IF(ISNA(VLOOKUP($B81,Area_EM_00,Seq!E$1,FALSE)),".",VLOOKUP($B81,Area_EM_00,Seq!E$1,FALSE))</f>
        <v>.</v>
      </c>
      <c r="HK81" s="9" t="str">
        <f>IF(ISNA(VLOOKUP($B81,Area_EM_00,Seq!F$1,FALSE)),".",VLOOKUP($B81,Area_EM_00,Seq!F$1,FALSE))</f>
        <v>.</v>
      </c>
      <c r="HL81" s="9" t="str">
        <f>IF(ISNA(VLOOKUP($B81,Area_EM_00,Seq!G$1,FALSE)),".",VLOOKUP($B81,Area_EM_00,Seq!G$1,FALSE))</f>
        <v>.</v>
      </c>
      <c r="HM81" s="9" t="str">
        <f>IF(ISNA(VLOOKUP($B81,Area_EM_00,Seq!H$1,FALSE)),".",VLOOKUP($B81,Area_EM_00,Seq!H$1,FALSE))</f>
        <v>.</v>
      </c>
      <c r="HN81" s="9" t="str">
        <f>IF(ISNA(VLOOKUP($B81,Area_EM_00,Seq!I$1,FALSE)),".",VLOOKUP($B81,Area_EM_00,Seq!I$1,FALSE))</f>
        <v>.</v>
      </c>
      <c r="HO81" s="9" t="str">
        <f>IF(ISNA(VLOOKUP($B81,Area_EM_00,Seq!J$1,FALSE)),".",VLOOKUP($B81,Area_EM_00,Seq!J$1,FALSE))</f>
        <v>.</v>
      </c>
      <c r="HQ81" s="27"/>
      <c r="HR81" s="9">
        <f>IFERROR(VLOOKUP($B81,AREA_EM3_60_00,Seq!E$1,FALSE),".")</f>
        <v>216</v>
      </c>
      <c r="HS81" s="9">
        <f>IFERROR(VLOOKUP($B81,AREA_EM3_60_00,Seq!F$1,FALSE),".")</f>
        <v>208</v>
      </c>
      <c r="HT81" s="9">
        <f>IFERROR(VLOOKUP($B81,AREA_EM3_60_00,Seq!G$1,FALSE),".")</f>
        <v>180</v>
      </c>
      <c r="HU81" s="9">
        <f>IFERROR(VLOOKUP($B81,AREA_EM3_10,Seq!B$1,FALSE),".")</f>
        <v>0</v>
      </c>
      <c r="HV81" s="9">
        <f t="shared" si="132"/>
        <v>18661433</v>
      </c>
      <c r="HW81" s="9">
        <f t="shared" si="133"/>
        <v>25454631</v>
      </c>
      <c r="HX81" s="9">
        <f t="shared" si="134"/>
        <v>34131312</v>
      </c>
      <c r="HY81" s="9">
        <f t="shared" si="135"/>
        <v>44841226</v>
      </c>
    </row>
    <row r="82" spans="1:233">
      <c r="A82" s="25" t="s">
        <v>2449</v>
      </c>
      <c r="B82" s="26" t="str">
        <f t="shared" si="92"/>
        <v>Togo</v>
      </c>
      <c r="C82" s="166" t="s">
        <v>1653</v>
      </c>
      <c r="D82" s="27">
        <f>VLOOKUP("CHN.NY.GDP.MKTP.KD",AREA_WB_6ATTRS,Seq!B$1,FALSE)/10000</f>
        <v>18294112.043860689</v>
      </c>
      <c r="E82" s="27">
        <f>VLOOKUP("CHN.NY.GDP.MKTP.KD",AREA_WB_6ATTRS,Seq!C$1,FALSE)/10000</f>
        <v>19245405.87014145</v>
      </c>
      <c r="F82" s="27">
        <f>VLOOKUP("CHN.NY.GDP.MKTP.KD",AREA_WB_6ATTRS,Seq!D$1,FALSE)/10000</f>
        <v>20996737.804324333</v>
      </c>
      <c r="G82" s="27">
        <f>VLOOKUP("CHN.NY.GDP.MKTP.KD",AREA_WB_6ATTRS,Seq!E$1,FALSE)/10000</f>
        <v>23285382.224995762</v>
      </c>
      <c r="H82" s="27">
        <f>VLOOKUP("CHN.NY.GDP.MKTP.KD",AREA_WB_6ATTRS,Seq!F$1,FALSE)/10000</f>
        <v>26824760.323195074</v>
      </c>
      <c r="I82" s="27">
        <f>VLOOKUP("CHN.NY.GDP.MKTP.KD",AREA_WB_6ATTRS,Seq!G$1,FALSE)/10000</f>
        <v>30446102.966826372</v>
      </c>
      <c r="J82" s="27">
        <f>VLOOKUP("CHN.NY.GDP.MKTP.KD",AREA_WB_6ATTRS,Seq!H$1,FALSE)/10000</f>
        <v>33125360.027907111</v>
      </c>
      <c r="K82" s="27">
        <f>VLOOKUP("CHN.NY.GDP.MKTP.KD",AREA_WB_6ATTRS,Seq!I$1,FALSE)/10000</f>
        <v>36967901.791144341</v>
      </c>
      <c r="L82" s="27">
        <f>VLOOKUP("CHN.NY.GDP.MKTP.KD",AREA_WB_6ATTRS,Seq!J$1,FALSE)/10000</f>
        <v>41145274.693543643</v>
      </c>
      <c r="M82" s="27">
        <f>VLOOKUP("CHN.NY.GDP.MKTP.KD",AREA_WB_6ATTRS,Seq!K$1,FALSE)/10000</f>
        <v>42832230.955979005</v>
      </c>
      <c r="N82" s="27">
        <f>VLOOKUP("CHN.NY.GDP.MKTP.KD",AREA_WB_6ATTRS,Seq!L$1,FALSE)/10000</f>
        <v>44459855.73230619</v>
      </c>
      <c r="O82" s="27">
        <f>VLOOKUP("CHN.NY.GDP.MKTP.KD",AREA_WB_6ATTRS,Seq!M$1,FALSE)/10000</f>
        <v>48550162.459678344</v>
      </c>
      <c r="P82" s="27">
        <f>VLOOKUP("CHN.NY.GDP.MKTP.KD",AREA_WB_6ATTRS,Seq!N$1,FALSE)/10000</f>
        <v>55444285.528952621</v>
      </c>
      <c r="Q82" s="27">
        <f>VLOOKUP("CHN.NY.GDP.MKTP.KD",AREA_WB_6ATTRS,Seq!O$1,FALSE)/10000</f>
        <v>63206485.503006078</v>
      </c>
      <c r="R82" s="27">
        <f>VLOOKUP("CHN.NY.GDP.MKTP.KD",AREA_WB_6ATTRS,Seq!P$1,FALSE)/10000</f>
        <v>71486535.103899792</v>
      </c>
      <c r="S82" s="27">
        <f>VLOOKUP("CHN.NY.GDP.MKTP.KD",AREA_WB_6ATTRS,Seq!Q$1,FALSE)/10000</f>
        <v>79278567.430224851</v>
      </c>
      <c r="T82" s="27">
        <f>VLOOKUP("CHN.NY.GDP.MKTP.KD",AREA_WB_6ATTRS,Seq!R$1,FALSE)/10000</f>
        <v>87206424.173247412</v>
      </c>
      <c r="U82" s="27">
        <f>VLOOKUP("CHN.NY.GDP.MKTP.KD",AREA_WB_6ATTRS,Seq!S$1,FALSE)/10000</f>
        <v>95316621.621359423</v>
      </c>
      <c r="V82" s="27">
        <f>VLOOKUP("CHN.NY.GDP.MKTP.KD",AREA_WB_6ATTRS,Seq!T$1,FALSE)/10000</f>
        <v>102751318.10782552</v>
      </c>
      <c r="W82" s="27">
        <f>VLOOKUP("CHN.NY.GDP.MKTP.KD",AREA_WB_6ATTRS,Seq!U$1,FALSE)/10000</f>
        <v>110560418.28402025</v>
      </c>
      <c r="X82" s="27">
        <f>VLOOKUP("CHN.NY.GDP.MKTP.KD",AREA_WB_6ATTRS,Seq!V$1,FALSE)/10000</f>
        <v>119847493.41987793</v>
      </c>
      <c r="Y82" s="27">
        <f>VLOOKUP("CHN.NY.GDP.MKTP.KD",AREA_WB_6ATTRS,Seq!W$1,FALSE)/10000</f>
        <v>129794835.37372778</v>
      </c>
      <c r="Z82" s="27">
        <f>VLOOKUP("CHN.NY.GDP.MKTP.KD",AREA_WB_6ATTRS,Seq!X$1,FALSE)/10000</f>
        <v>141606165.392737</v>
      </c>
      <c r="AA82" s="27">
        <f>VLOOKUP("CHN.NY.GDP.MKTP.KD",AREA_WB_6ATTRS,Seq!Y$1,FALSE)/10000</f>
        <v>155766781.9320105</v>
      </c>
      <c r="AB82" s="27">
        <f>VLOOKUP("CHN.NY.GDP.MKTP.KD",AREA_WB_6ATTRS,Seq!Z$1,FALSE)/10000</f>
        <v>171499226.90714428</v>
      </c>
      <c r="AC82" s="27">
        <f>VLOOKUP("CHN.NY.GDP.MKTP.KD",AREA_WB_6ATTRS,Seq!AA$1,FALSE)/10000</f>
        <v>190878639.54765138</v>
      </c>
      <c r="AD82" s="27">
        <f>VLOOKUP("CHN.NY.GDP.MKTP.KD",AREA_WB_6ATTRS,Seq!AB$1,FALSE)/10000</f>
        <v>215120226.77020231</v>
      </c>
      <c r="AE82" s="27">
        <f>VLOOKUP("CHN.NY.GDP.MKTP.KD",AREA_WB_6ATTRS,Seq!AC$1,FALSE)/10000</f>
        <v>245667298.97157177</v>
      </c>
      <c r="AF82" s="27">
        <f>VLOOKUP("CHN.NY.GDP.MKTP.KD",AREA_WB_6ATTRS,Seq!AD$1,FALSE)/10000</f>
        <v>269251359.67284226</v>
      </c>
      <c r="AG82" s="27">
        <f>VLOOKUP("CHN.NY.GDP.MKTP.KD",AREA_WB_6ATTRS,Seq!AE$1,FALSE)/10000</f>
        <v>294022484.76274431</v>
      </c>
      <c r="AH82" s="27">
        <f>VLOOKUP("CHN.NY.GDP.MKTP.KD",AREA_WB_6ATTRS,Seq!AF$1,FALSE)/10000</f>
        <v>324600823.17806971</v>
      </c>
      <c r="AI82" s="27">
        <f>VLOOKUP("CHN.NY.GDP.MKTP.KD",AREA_WB_6ATTRS,Seq!AG$1,FALSE)/10000</f>
        <v>354139498.08727396</v>
      </c>
      <c r="AJ82" s="27"/>
      <c r="AK82" s="27"/>
      <c r="AL82" s="27"/>
      <c r="AM82" s="27"/>
      <c r="AN82" s="27"/>
      <c r="AO82" s="27"/>
      <c r="AP82" s="27">
        <f>IFERROR(VLOOKUP(CONCATENATE($C82, ".NY.GDP.MKTP.KD"),AREA_WB_6ATTRS,Seq!B$1,FALSE)/10000,".")</f>
        <v>93886.082738891055</v>
      </c>
      <c r="AQ82" s="27">
        <f>IFERROR(VLOOKUP(CONCATENATE($C82, ".NY.GDP.MKTP.KD"),AREA_WB_6ATTRS,Seq!C$1,FALSE)/10000,".")</f>
        <v>90773.584386019866</v>
      </c>
      <c r="AR82" s="27">
        <f>IFERROR(VLOOKUP(CONCATENATE($C82, ".NY.GDP.MKTP.KD"),AREA_WB_6ATTRS,Seq!D$1,FALSE)/10000,".")</f>
        <v>87521.709188814551</v>
      </c>
      <c r="AS82" s="27">
        <f>IFERROR(VLOOKUP(CONCATENATE($C82, ".NY.GDP.MKTP.KD"),AREA_WB_6ATTRS,Seq!E$1,FALSE)/10000,".")</f>
        <v>82783.277042955713</v>
      </c>
      <c r="AT82" s="27">
        <f>IFERROR(VLOOKUP(CONCATENATE($C82, ".NY.GDP.MKTP.KD"),AREA_WB_6ATTRS,Seq!F$1,FALSE)/10000,".")</f>
        <v>87382.347566940458</v>
      </c>
      <c r="AU82" s="27">
        <f>IFERROR(VLOOKUP(CONCATENATE($C82, ".NY.GDP.MKTP.KD"),AREA_WB_6ATTRS,Seq!G$1,FALSE)/10000,".")</f>
        <v>92236.919471847708</v>
      </c>
      <c r="AV82" s="27">
        <f>IFERROR(VLOOKUP(CONCATENATE($C82, ".NY.GDP.MKTP.KD"),AREA_WB_6ATTRS,Seq!H$1,FALSE)/10000,".")</f>
        <v>93700.262168905596</v>
      </c>
      <c r="AW82" s="27">
        <f>IFERROR(VLOOKUP(CONCATENATE($C82, ".NY.GDP.MKTP.KD"),AREA_WB_6ATTRS,Seq!I$1,FALSE)/10000,".")</f>
        <v>94178.28547102469</v>
      </c>
      <c r="AX82" s="27">
        <f>IFERROR(VLOOKUP(CONCATENATE($C82, ".NY.GDP.MKTP.KD"),AREA_WB_6ATTRS,Seq!J$1,FALSE)/10000,".")</f>
        <v>100433.9554337934</v>
      </c>
      <c r="AY82" s="27">
        <f>IFERROR(VLOOKUP(CONCATENATE($C82, ".NY.GDP.MKTP.KD"),AREA_WB_6ATTRS,Seq!K$1,FALSE)/10000,".")</f>
        <v>104511.59581079027</v>
      </c>
      <c r="AZ82" s="27">
        <f>IFERROR(VLOOKUP(CONCATENATE($C82, ".NY.GDP.MKTP.KD"),AREA_WB_6ATTRS,Seq!L$1,FALSE)/10000,".")</f>
        <v>104256.9468876313</v>
      </c>
      <c r="BA82" s="27">
        <f>IFERROR(VLOOKUP(CONCATENATE($C82, ".NY.GDP.MKTP.KD"),AREA_WB_6ATTRS,Seq!M$1,FALSE)/10000,".")</f>
        <v>103527.18215222521</v>
      </c>
      <c r="BB82" s="27">
        <f>IFERROR(VLOOKUP(CONCATENATE($C82, ".NY.GDP.MKTP.KD"),AREA_WB_6ATTRS,Seq!N$1,FALSE)/10000,".")</f>
        <v>99406.089262979367</v>
      </c>
      <c r="BC82" s="27">
        <f>IFERROR(VLOOKUP(CONCATENATE($C82, ".NY.GDP.MKTP.KD"),AREA_WB_6ATTRS,Seq!O$1,FALSE)/10000,".")</f>
        <v>84399.917524075063</v>
      </c>
      <c r="BD82" s="27">
        <f>IFERROR(VLOOKUP(CONCATENATE($C82, ".NY.GDP.MKTP.KD"),AREA_WB_6ATTRS,Seq!P$1,FALSE)/10000,".")</f>
        <v>97045.0628735637</v>
      </c>
      <c r="BE82" s="27">
        <f>IFERROR(VLOOKUP(CONCATENATE($C82, ".NY.GDP.MKTP.KD"),AREA_WB_6ATTRS,Seq!Q$1,FALSE)/10000,".")</f>
        <v>104659.05578141772</v>
      </c>
      <c r="BF82" s="27">
        <f>IFERROR(VLOOKUP(CONCATENATE($C82, ".NY.GDP.MKTP.KD"),AREA_WB_6ATTRS,Seq!R$1,FALSE)/10000,".")</f>
        <v>113906.9514401022</v>
      </c>
      <c r="BG82" s="27">
        <f>IFERROR(VLOOKUP(CONCATENATE($C82, ".NY.GDP.MKTP.KD"),AREA_WB_6ATTRS,Seq!S$1,FALSE)/10000,".")</f>
        <v>130283.78392797263</v>
      </c>
      <c r="BH82" s="27">
        <f>IFERROR(VLOOKUP(CONCATENATE($C82, ".NY.GDP.MKTP.KD"),AREA_WB_6ATTRS,Seq!T$1,FALSE)/10000,".")</f>
        <v>127287.41772291982</v>
      </c>
      <c r="BI82" s="27">
        <f>IFERROR(VLOOKUP(CONCATENATE($C82, ".NY.GDP.MKTP.KD"),AREA_WB_6ATTRS,Seq!U$1,FALSE)/10000,".")</f>
        <v>130446.37502390239</v>
      </c>
      <c r="BJ82" s="27">
        <f>IFERROR(VLOOKUP(CONCATENATE($C82, ".NY.GDP.MKTP.KD"),AREA_WB_6ATTRS,Seq!V$1,FALSE)/10000,".")</f>
        <v>129424.35427775244</v>
      </c>
      <c r="BK82" s="27">
        <f>IFERROR(VLOOKUP(CONCATENATE($C82, ".NY.GDP.MKTP.KD"),AREA_WB_6ATTRS,Seq!W$1,FALSE)/10000,".")</f>
        <v>127318.8707651013</v>
      </c>
      <c r="BL82" s="27">
        <f>IFERROR(VLOOKUP(CONCATENATE($C82, ".NY.GDP.MKTP.KD"),AREA_WB_6ATTRS,Seq!X$1,FALSE)/10000,".")</f>
        <v>126144.79850174575</v>
      </c>
      <c r="BM82" s="27">
        <f>IFERROR(VLOOKUP(CONCATENATE($C82, ".NY.GDP.MKTP.KD"),AREA_WB_6ATTRS,Seq!Y$1,FALSE)/10000,".")</f>
        <v>132394.51344297218</v>
      </c>
      <c r="BN82" s="27">
        <f>IFERROR(VLOOKUP(CONCATENATE($C82, ".NY.GDP.MKTP.KD"),AREA_WB_6ATTRS,Seq!Z$1,FALSE)/10000,".")</f>
        <v>135200.03966656345</v>
      </c>
      <c r="BO82" s="27">
        <f>IFERROR(VLOOKUP(CONCATENATE($C82, ".NY.GDP.MKTP.KD"),AREA_WB_6ATTRS,Seq!AA$1,FALSE)/10000,".")</f>
        <v>136795.95033584739</v>
      </c>
      <c r="BP82" s="27">
        <f>IFERROR(VLOOKUP(CONCATENATE($C82, ".NY.GDP.MKTP.KD"),AREA_WB_6ATTRS,Seq!AB$1,FALSE)/10000,".")</f>
        <v>142339.48659337743</v>
      </c>
      <c r="BQ82" s="27">
        <f>IFERROR(VLOOKUP(CONCATENATE($C82, ".NY.GDP.MKTP.KD"),AREA_WB_6ATTRS,Seq!AC$1,FALSE)/10000,".")</f>
        <v>145599.70689937402</v>
      </c>
      <c r="BR82" s="27">
        <f>IFERROR(VLOOKUP(CONCATENATE($C82, ".NY.GDP.MKTP.KD"),AREA_WB_6ATTRS,Seq!AD$1,FALSE)/10000,".")</f>
        <v>149063.91468935451</v>
      </c>
      <c r="BS82" s="27">
        <f>IFERROR(VLOOKUP(CONCATENATE($C82, ".NY.GDP.MKTP.KD"),AREA_WB_6ATTRS,Seq!AE$1,FALSE)/10000,".")</f>
        <v>153873.27209613248</v>
      </c>
      <c r="BT82" s="27">
        <f>IFERROR(VLOOKUP(CONCATENATE($C82, ".NY.GDP.MKTP.KD"),AREA_WB_6ATTRS,Seq!AF$1,FALSE)/10000,".")</f>
        <v>159579.28950649942</v>
      </c>
      <c r="BU82" s="27">
        <f>IFERROR(VLOOKUP(CONCATENATE($C82, ".NY.GDP.MKTP.KD"),AREA_WB_6ATTRS,Seq!AG$1,FALSE)/10000,".")</f>
        <v>165813.21996110649</v>
      </c>
      <c r="BV82" s="27"/>
      <c r="BW82" s="27"/>
      <c r="BX82" s="27"/>
      <c r="BY82" s="27"/>
      <c r="BZ82" s="27"/>
      <c r="CA82" s="27"/>
      <c r="CB82" s="27"/>
      <c r="CC82" s="27">
        <f>CNPop!A$48</f>
        <v>5.0000000000000001E-3</v>
      </c>
      <c r="CD82" s="27">
        <f>CNPop!B$48</f>
        <v>6.0000000000000001E-3</v>
      </c>
      <c r="CE82" s="27">
        <f>CNPop!C$48</f>
        <v>6.0000000000000001E-3</v>
      </c>
      <c r="CF82" s="27">
        <f>CNPop!D$48</f>
        <v>7.0000000000000001E-3</v>
      </c>
      <c r="CG82" s="27">
        <f>CNPop!E$48</f>
        <v>7.0000000000000001E-3</v>
      </c>
      <c r="CH82" s="27">
        <f>CNPop!F$48</f>
        <v>8.0000000000000002E-3</v>
      </c>
      <c r="CI82" s="27">
        <f>CNPop!G$48</f>
        <v>8.9999999999999993E-3</v>
      </c>
      <c r="CJ82" s="27">
        <f>CNPop!H$48</f>
        <v>0.01</v>
      </c>
      <c r="CK82" s="27">
        <f>CNPop!I$48</f>
        <v>1.0999999999999999E-2</v>
      </c>
      <c r="CL82" s="27">
        <f>CNPop!J$48</f>
        <v>1.2E-2</v>
      </c>
      <c r="CM82" s="27">
        <f>CNPop!K$48</f>
        <v>1.4E-2</v>
      </c>
      <c r="CN82" s="27">
        <f>CNPop!L$48</f>
        <v>1.6E-2</v>
      </c>
      <c r="CO82" s="27">
        <f>CNPop!M$48</f>
        <v>1.7000000000000001E-2</v>
      </c>
      <c r="CP82" s="27">
        <f>CNPop!N$48</f>
        <v>1.9E-2</v>
      </c>
      <c r="CQ82" s="27">
        <f>CNPop!O$48</f>
        <v>2.1000000000000001E-2</v>
      </c>
      <c r="CR82" s="27">
        <f>CNPop!P$48</f>
        <v>2.3E-2</v>
      </c>
      <c r="CS82" s="27">
        <f>CNPop!Q$48</f>
        <v>2.5999999999999999E-2</v>
      </c>
      <c r="CT82" s="27">
        <f>CNPop!R$48</f>
        <v>2.8000000000000001E-2</v>
      </c>
      <c r="CU82" s="27">
        <f>CNPop!S$48</f>
        <v>0.03</v>
      </c>
      <c r="CV82" s="27">
        <f>CNPop!T$48</f>
        <v>3.3000000000000002E-2</v>
      </c>
      <c r="CW82" s="27">
        <f>CNPop!U$48</f>
        <v>3.5999999999999997E-2</v>
      </c>
      <c r="CX82" s="27">
        <f>CNPop!V$48</f>
        <v>3.9E-2</v>
      </c>
      <c r="CY82" s="27">
        <f>CNPop!W$48</f>
        <v>4.2000000000000003E-2</v>
      </c>
      <c r="CZ82" s="27">
        <f>CNPop!X$48</f>
        <v>4.4999999999999998E-2</v>
      </c>
      <c r="DA82" s="27">
        <f>CNPop!Y$48</f>
        <v>4.9000000000000002E-2</v>
      </c>
      <c r="DB82" s="27">
        <f>CNPop!Z$48</f>
        <v>5.1999999999999998E-2</v>
      </c>
      <c r="DC82" s="27">
        <f>CNPop!AA$48</f>
        <v>5.6000000000000001E-2</v>
      </c>
      <c r="DD82" s="27">
        <f>CNPop!AB$48</f>
        <v>0.06</v>
      </c>
      <c r="DE82" s="27">
        <f>CNPop!AC$48</f>
        <v>6.3E-2</v>
      </c>
      <c r="DF82" s="27">
        <f>CNPop!AD$48</f>
        <v>6.8000000000000005E-2</v>
      </c>
      <c r="DG82" s="27">
        <f>CNPop!AE$48</f>
        <v>7.1999999999999995E-2</v>
      </c>
      <c r="DH82" s="27">
        <f>CNPop!AF$48</f>
        <v>7.5999999999999998E-2</v>
      </c>
      <c r="DI82" s="27">
        <f>CNPop!AG$48</f>
        <v>8.1000000000000003E-2</v>
      </c>
      <c r="DJ82" s="27">
        <f>CNPop!AH$48</f>
        <v>8.5000000000000006E-2</v>
      </c>
      <c r="DK82" s="27">
        <f>CNPop!AI$48</f>
        <v>0.09</v>
      </c>
      <c r="DL82" s="27">
        <f>CNPop!AJ$48</f>
        <v>9.5000000000000001E-2</v>
      </c>
      <c r="DM82" s="27">
        <f>CNPop!AK$48</f>
        <v>0.1</v>
      </c>
      <c r="DN82" s="27"/>
      <c r="DO82" s="27" t="str">
        <f t="shared" si="94"/>
        <v>.</v>
      </c>
      <c r="DP82" s="27" t="str">
        <f t="shared" si="95"/>
        <v>.</v>
      </c>
      <c r="DQ82" s="27" t="str">
        <f t="shared" si="96"/>
        <v>.</v>
      </c>
      <c r="DR82" s="27" t="str">
        <f t="shared" si="97"/>
        <v>.</v>
      </c>
      <c r="DS82" s="27" t="str">
        <f t="shared" si="98"/>
        <v>.</v>
      </c>
      <c r="DT82" s="27" t="str">
        <f t="shared" si="99"/>
        <v>.</v>
      </c>
      <c r="DU82" s="27" t="str">
        <f t="shared" si="100"/>
        <v>.</v>
      </c>
      <c r="DV82" s="27" t="str">
        <f t="shared" si="101"/>
        <v>.</v>
      </c>
      <c r="DW82" s="27" t="str">
        <f t="shared" si="102"/>
        <v>.</v>
      </c>
      <c r="DX82" s="27" t="str">
        <f t="shared" si="103"/>
        <v>.</v>
      </c>
      <c r="DY82" s="27" t="str">
        <f t="shared" si="104"/>
        <v>.</v>
      </c>
      <c r="DZ82" s="27" t="str">
        <f t="shared" si="105"/>
        <v>.</v>
      </c>
      <c r="EA82" s="27" t="str">
        <f t="shared" si="106"/>
        <v>.</v>
      </c>
      <c r="EB82" s="27" t="str">
        <f t="shared" si="107"/>
        <v>.</v>
      </c>
      <c r="EC82" s="27" t="str">
        <f t="shared" si="108"/>
        <v>.</v>
      </c>
      <c r="ED82" s="27" t="str">
        <f t="shared" si="109"/>
        <v>.</v>
      </c>
      <c r="EE82" s="27" t="str">
        <f t="shared" si="110"/>
        <v>.</v>
      </c>
      <c r="EF82" s="27" t="str">
        <f t="shared" si="111"/>
        <v>.</v>
      </c>
      <c r="EG82" s="27" t="str">
        <f t="shared" si="112"/>
        <v>.</v>
      </c>
      <c r="EH82" s="27" t="str">
        <f t="shared" si="113"/>
        <v>.</v>
      </c>
      <c r="EI82" s="27" t="str">
        <f t="shared" si="114"/>
        <v>.</v>
      </c>
      <c r="EJ82" s="27" t="str">
        <f t="shared" si="115"/>
        <v>.</v>
      </c>
      <c r="EK82" s="27" t="str">
        <f t="shared" si="116"/>
        <v>.</v>
      </c>
      <c r="EL82" s="27" t="str">
        <f t="shared" si="117"/>
        <v>.</v>
      </c>
      <c r="EM82" s="27" t="str">
        <f t="shared" si="118"/>
        <v>.</v>
      </c>
      <c r="EN82" s="27" t="str">
        <f t="shared" si="119"/>
        <v>.</v>
      </c>
      <c r="EO82" s="27" t="str">
        <f t="shared" si="120"/>
        <v>.</v>
      </c>
      <c r="EP82" s="27" t="str">
        <f t="shared" si="129"/>
        <v>.</v>
      </c>
      <c r="EQ82" s="27" t="str">
        <f t="shared" si="130"/>
        <v>.</v>
      </c>
      <c r="ER82" s="27" t="str">
        <f t="shared" ref="ER82:ET88" si="137">IF(ISNUMBER(GC82),GC82,EQ82)</f>
        <v>.</v>
      </c>
      <c r="ES82" s="27" t="str">
        <f t="shared" si="137"/>
        <v>.</v>
      </c>
      <c r="ET82" s="27" t="str">
        <f t="shared" si="137"/>
        <v>.</v>
      </c>
      <c r="EU82" s="27"/>
      <c r="EV82" s="27"/>
      <c r="EW82" s="27"/>
      <c r="EX82" s="27"/>
      <c r="EY82" s="27"/>
      <c r="EZ82" s="27" t="str">
        <f>IFERROR(VLOOKUP(CONCATENATE($C82,".SL.TLF.TERT.ZS"),AREA_WB_6ATTRS,Seq!B$1,FALSE)/100,".")</f>
        <v>.</v>
      </c>
      <c r="FA82" s="27" t="str">
        <f>IFERROR(VLOOKUP(CONCATENATE($C82,".SL.TLF.TERT.ZS"),AREA_WB_6ATTRS,Seq!C$1,FALSE)/100,".")</f>
        <v>.</v>
      </c>
      <c r="FB82" s="27" t="str">
        <f>IFERROR(VLOOKUP(CONCATENATE($C82,".SL.TLF.TERT.ZS"),AREA_WB_6ATTRS,Seq!D$1,FALSE)/100,".")</f>
        <v>.</v>
      </c>
      <c r="FC82" s="27" t="str">
        <f>IFERROR(VLOOKUP(CONCATENATE($C82,".SL.TLF.TERT.ZS"),AREA_WB_6ATTRS,Seq!E$1,FALSE)/100,".")</f>
        <v>.</v>
      </c>
      <c r="FD82" s="27" t="str">
        <f>IFERROR(VLOOKUP(CONCATENATE($C82,".SL.TLF.TERT.ZS"),AREA_WB_6ATTRS,Seq!F$1,FALSE)/100,".")</f>
        <v>.</v>
      </c>
      <c r="FE82" s="27" t="str">
        <f>IFERROR(VLOOKUP(CONCATENATE($C82,".SL.TLF.TERT.ZS"),AREA_WB_6ATTRS,Seq!G$1,FALSE)/100,".")</f>
        <v>.</v>
      </c>
      <c r="FF82" s="27" t="str">
        <f>IFERROR(VLOOKUP(CONCATENATE($C82,".SL.TLF.TERT.ZS"),AREA_WB_6ATTRS,Seq!H$1,FALSE)/100,".")</f>
        <v>.</v>
      </c>
      <c r="FG82" s="27" t="str">
        <f>IFERROR(VLOOKUP(CONCATENATE($C82,".SL.TLF.TERT.ZS"),AREA_WB_6ATTRS,Seq!I$1,FALSE)/100,".")</f>
        <v>.</v>
      </c>
      <c r="FH82" s="27" t="str">
        <f>IFERROR(VLOOKUP(CONCATENATE($C82,".SL.TLF.TERT.ZS"),AREA_WB_6ATTRS,Seq!J$1,FALSE)/100,".")</f>
        <v>.</v>
      </c>
      <c r="FI82" s="27" t="str">
        <f>IFERROR(VLOOKUP(CONCATENATE($C82,".SL.TLF.TERT.ZS"),AREA_WB_6ATTRS,Seq!K$1,FALSE)/100,".")</f>
        <v>.</v>
      </c>
      <c r="FJ82" s="27" t="str">
        <f>IFERROR(VLOOKUP(CONCATENATE($C82,".SL.TLF.TERT.ZS"),AREA_WB_6ATTRS,Seq!L$1,FALSE)/100,".")</f>
        <v>.</v>
      </c>
      <c r="FK82" s="27" t="str">
        <f>IFERROR(VLOOKUP(CONCATENATE($C82,".SL.TLF.TERT.ZS"),AREA_WB_6ATTRS,Seq!M$1,FALSE)/100,".")</f>
        <v>.</v>
      </c>
      <c r="FL82" s="27" t="str">
        <f>IFERROR(VLOOKUP(CONCATENATE($C82,".SL.TLF.TERT.ZS"),AREA_WB_6ATTRS,Seq!N$1,FALSE)/100,".")</f>
        <v>.</v>
      </c>
      <c r="FM82" s="27" t="str">
        <f>IFERROR(VLOOKUP(CONCATENATE($C82,".SL.TLF.TERT.ZS"),AREA_WB_6ATTRS,Seq!O$1,FALSE)/100,".")</f>
        <v>.</v>
      </c>
      <c r="FN82" s="27" t="str">
        <f>IFERROR(VLOOKUP(CONCATENATE($C82,".SL.TLF.TERT.ZS"),AREA_WB_6ATTRS,Seq!P$1,FALSE)/100,".")</f>
        <v>.</v>
      </c>
      <c r="FO82" s="27" t="str">
        <f>IFERROR(VLOOKUP(CONCATENATE($C82,".SL.TLF.TERT.ZS"),AREA_WB_6ATTRS,Seq!Q$1,FALSE)/100,".")</f>
        <v>.</v>
      </c>
      <c r="FP82" s="27" t="str">
        <f>IFERROR(VLOOKUP(CONCATENATE($C82,".SL.TLF.TERT.ZS"),AREA_WB_6ATTRS,Seq!R$1,FALSE)/100,".")</f>
        <v>.</v>
      </c>
      <c r="FQ82" s="27" t="str">
        <f>IFERROR(VLOOKUP(CONCATENATE($C82,".SL.TLF.TERT.ZS"),AREA_WB_6ATTRS,Seq!S$1,FALSE)/100,".")</f>
        <v>.</v>
      </c>
      <c r="FR82" s="27" t="str">
        <f>IFERROR(VLOOKUP(CONCATENATE($C82,".SL.TLF.TERT.ZS"),AREA_WB_6ATTRS,Seq!T$1,FALSE)/100,".")</f>
        <v>.</v>
      </c>
      <c r="FS82" s="27" t="str">
        <f>IFERROR(VLOOKUP(CONCATENATE($C82,".SL.TLF.TERT.ZS"),AREA_WB_6ATTRS,Seq!U$1,FALSE)/100,".")</f>
        <v>.</v>
      </c>
      <c r="FT82" s="27" t="str">
        <f>IFERROR(VLOOKUP(CONCATENATE($C82,".SL.TLF.TERT.ZS"),AREA_WB_6ATTRS,Seq!V$1,FALSE)/100,".")</f>
        <v>.</v>
      </c>
      <c r="FU82" s="27" t="str">
        <f>IFERROR(VLOOKUP(CONCATENATE($C82,".SL.TLF.TERT.ZS"),AREA_WB_6ATTRS,Seq!W$1,FALSE)/100,".")</f>
        <v>.</v>
      </c>
      <c r="FV82" s="27" t="str">
        <f>IFERROR(VLOOKUP(CONCATENATE($C82,".SL.TLF.TERT.ZS"),AREA_WB_6ATTRS,Seq!X$1,FALSE)/100,".")</f>
        <v>.</v>
      </c>
      <c r="FW82" s="27" t="str">
        <f>IFERROR(VLOOKUP(CONCATENATE($C82,".SL.TLF.TERT.ZS"),AREA_WB_6ATTRS,Seq!Y$1,FALSE)/100,".")</f>
        <v>.</v>
      </c>
      <c r="FX82" s="27" t="str">
        <f>IFERROR(VLOOKUP(CONCATENATE($C82,".SL.TLF.TERT.ZS"),AREA_WB_6ATTRS,Seq!Z$1,FALSE)/100,".")</f>
        <v>.</v>
      </c>
      <c r="FY82" s="27" t="str">
        <f>IFERROR(VLOOKUP(CONCATENATE($C82,".SL.TLF.TERT.ZS"),AREA_WB_6ATTRS,Seq!AA$1,FALSE)/100,".")</f>
        <v>.</v>
      </c>
      <c r="FZ82" s="27" t="str">
        <f>IFERROR(VLOOKUP(CONCATENATE($C82,".SL.TLF.TERT.ZS"),AREA_WB_6ATTRS,Seq!AB$1,FALSE)/100,".")</f>
        <v>.</v>
      </c>
      <c r="GA82" s="27" t="str">
        <f>IFERROR(VLOOKUP(CONCATENATE($C82,".SL.TLF.TERT.ZS"),AREA_WB_6ATTRS,Seq!AC$1,FALSE)/100,".")</f>
        <v>.</v>
      </c>
      <c r="GB82" s="27" t="str">
        <f>IFERROR(VLOOKUP(CONCATENATE($C82,".SL.TLF.TERT.ZS"),AREA_WB_6ATTRS,Seq!AD$1,FALSE)/100,".")</f>
        <v>.</v>
      </c>
      <c r="GC82" s="27" t="str">
        <f>IFERROR(VLOOKUP(CONCATENATE($C82,".SL.TLF.TERT.ZS"),AREA_WB_6ATTRS,Seq!AE$1,FALSE)/100,".")</f>
        <v>.</v>
      </c>
      <c r="GD82" s="27" t="str">
        <f>IFERROR(VLOOKUP(CONCATENATE($C82,".SL.TLF.TERT.ZS"),AREA_WB_6ATTRS,Seq!AF$1,FALSE)/100,".")</f>
        <v>.</v>
      </c>
      <c r="GE82" s="27" t="str">
        <f>IFERROR(VLOOKUP(CONCATENATE($C82,".SL.TLF.TERT.ZS"),AREA_WB_6ATTRS,Seq!AG$1,FALSE)/100,".")</f>
        <v>.</v>
      </c>
      <c r="GF82" s="27" t="str">
        <f>IFERROR(VLOOKUP(CONCATENATE($C82,".SL.TLF.TERT.ZS"),AREA_WB_6ATTRS,Seq!AH$1,FALSE)/100,".")</f>
        <v>.</v>
      </c>
      <c r="GG82" s="27" t="str">
        <f>IFERROR(VLOOKUP(CONCATENATE($C82,".SL.TLF.TERT.ZS"),AREA_WB_6ATTRS,Seq!AI$1,FALSE)/100,".")</f>
        <v>.</v>
      </c>
      <c r="GH82" s="27" t="str">
        <f>IFERROR(VLOOKUP(CONCATENATE($C82,".SL.TLF.TERT.ZS"),AREA_WB_6ATTRS,Seq!AJ$1,FALSE)/100,".")</f>
        <v>.</v>
      </c>
      <c r="GI82" s="27" t="str">
        <f>IFERROR(VLOOKUP(CONCATENATE($C82,".SL.TLF.TERT.ZS"),AREA_WB_6ATTRS,Seq!AK$1,FALSE)/100,".")</f>
        <v>.</v>
      </c>
      <c r="GJ82" s="27" t="str">
        <f>IFERROR(VLOOKUP(CONCATENATE($C82,".SL.TLF.TERT.ZS"),AREA_WB_6ATTRS,Seq!AL$1,FALSE)/100,".")</f>
        <v>.</v>
      </c>
      <c r="GK82" s="27"/>
      <c r="GL82" s="27"/>
      <c r="GM82" s="27" t="str">
        <f t="shared" si="121"/>
        <v>.</v>
      </c>
      <c r="GN82" s="27" t="str">
        <f t="shared" si="122"/>
        <v>.</v>
      </c>
      <c r="GO82" s="27" t="str">
        <f t="shared" si="131"/>
        <v>.</v>
      </c>
      <c r="GP82" s="27"/>
      <c r="GQ82" s="9" t="str">
        <f>IF(VLOOKUP($B82,EM_80!$B$1:$C$201,2,FALSE)&gt;0,VLOOKUP($B82,EM_80!$B$1:$C$201,2,FALSE),".")</f>
        <v>.</v>
      </c>
      <c r="GR82" s="9" t="str">
        <f t="shared" si="123"/>
        <v>.</v>
      </c>
      <c r="GS82" s="9" t="str">
        <f t="shared" si="124"/>
        <v>.</v>
      </c>
      <c r="GU82">
        <f t="shared" si="125"/>
        <v>2784589</v>
      </c>
      <c r="GV82">
        <f t="shared" si="126"/>
        <v>3925939</v>
      </c>
      <c r="GW82">
        <f t="shared" si="127"/>
        <v>5247486</v>
      </c>
      <c r="GX82">
        <f t="shared" si="128"/>
        <v>6027798</v>
      </c>
      <c r="GZ82" s="9" t="str">
        <f>IF(ISNA(VLOOKUP($B82,Area_EM_90,Seq!C$1,FALSE)),".",VLOOKUP($B82,Area_EM_90,Seq!C$1,FALSE))</f>
        <v>.</v>
      </c>
      <c r="HA82" s="9" t="str">
        <f>IF(ISNA(VLOOKUP($B82,Area_EM_90,Seq!D$1,FALSE)),".",VLOOKUP($B82,Area_EM_90,Seq!D$1,FALSE))</f>
        <v>.</v>
      </c>
      <c r="HB82" s="9" t="str">
        <f>IF(ISNA(VLOOKUP($B82,Area_EM_90,Seq!E$1,FALSE)),".",VLOOKUP($B82,Area_EM_90,Seq!E$1,FALSE))</f>
        <v>.</v>
      </c>
      <c r="HC82" s="9" t="str">
        <f>IF(ISNA(VLOOKUP($B82,Area_EM_90,Seq!F$1,FALSE)),".",VLOOKUP($B82,Area_EM_90,Seq!F$1,FALSE))</f>
        <v>.</v>
      </c>
      <c r="HD82" s="9" t="str">
        <f>IF(ISNA(VLOOKUP($B82,Area_EM_90,Seq!G$1,FALSE)),".",VLOOKUP($B82,Area_EM_90,Seq!G$1,FALSE))</f>
        <v>.</v>
      </c>
      <c r="HE82" s="9" t="str">
        <f>IF(ISNA(VLOOKUP($B82,Area_EM_90,Seq!H$1,FALSE)),".",VLOOKUP($B82,Area_EM_90,Seq!H$1,FALSE))</f>
        <v>.</v>
      </c>
      <c r="HF82" s="9" t="str">
        <f>IF(ISNA(VLOOKUP($B82,Area_EM_90,Seq!I$1,FALSE)),".",VLOOKUP($B82,Area_EM_90,Seq!I$1,FALSE))</f>
        <v>.</v>
      </c>
      <c r="HG82" s="9" t="str">
        <f>IF(ISNA(VLOOKUP($B82,Area_EM_90,Seq!J$1,FALSE)),".",VLOOKUP($B82,Area_EM_90,Seq!J$1,FALSE))</f>
        <v>.</v>
      </c>
      <c r="HH82" s="9" t="str">
        <f>IF(ISNA(VLOOKUP($B82,Area_EM_00,Seq!C$1,FALSE)),".",VLOOKUP($B82,Area_EM_00,Seq!C$1,FALSE))</f>
        <v>.</v>
      </c>
      <c r="HI82" s="9" t="str">
        <f>IF(ISNA(VLOOKUP($B82,Area_EM_00,Seq!D$1,FALSE)),".",VLOOKUP($B82,Area_EM_00,Seq!D$1,FALSE))</f>
        <v>.</v>
      </c>
      <c r="HJ82" s="9" t="str">
        <f>IF(ISNA(VLOOKUP($B82,Area_EM_00,Seq!E$1,FALSE)),".",VLOOKUP($B82,Area_EM_00,Seq!E$1,FALSE))</f>
        <v>.</v>
      </c>
      <c r="HK82" s="9" t="str">
        <f>IF(ISNA(VLOOKUP($B82,Area_EM_00,Seq!F$1,FALSE)),".",VLOOKUP($B82,Area_EM_00,Seq!F$1,FALSE))</f>
        <v>.</v>
      </c>
      <c r="HL82" s="9" t="str">
        <f>IF(ISNA(VLOOKUP($B82,Area_EM_00,Seq!G$1,FALSE)),".",VLOOKUP($B82,Area_EM_00,Seq!G$1,FALSE))</f>
        <v>.</v>
      </c>
      <c r="HM82" s="9" t="str">
        <f>IF(ISNA(VLOOKUP($B82,Area_EM_00,Seq!H$1,FALSE)),".",VLOOKUP($B82,Area_EM_00,Seq!H$1,FALSE))</f>
        <v>.</v>
      </c>
      <c r="HN82" s="9" t="str">
        <f>IF(ISNA(VLOOKUP($B82,Area_EM_00,Seq!I$1,FALSE)),".",VLOOKUP($B82,Area_EM_00,Seq!I$1,FALSE))</f>
        <v>.</v>
      </c>
      <c r="HO82" s="9" t="str">
        <f>IF(ISNA(VLOOKUP($B82,Area_EM_00,Seq!J$1,FALSE)),".",VLOOKUP($B82,Area_EM_00,Seq!J$1,FALSE))</f>
        <v>.</v>
      </c>
      <c r="HQ82" s="27"/>
      <c r="HR82" s="9">
        <f>IFERROR(VLOOKUP($B82,AREA_EM3_60_00,Seq!E$1,FALSE),".")</f>
        <v>249</v>
      </c>
      <c r="HS82" s="9">
        <f>IFERROR(VLOOKUP($B82,AREA_EM3_60_00,Seq!F$1,FALSE),".")</f>
        <v>260</v>
      </c>
      <c r="HT82" s="9">
        <f>IFERROR(VLOOKUP($B82,AREA_EM3_60_00,Seq!G$1,FALSE),".")</f>
        <v>268</v>
      </c>
      <c r="HU82" s="9">
        <f>IFERROR(VLOOKUP($B82,AREA_EM3_10,Seq!B$1,FALSE),".")</f>
        <v>0</v>
      </c>
      <c r="HV82" s="9">
        <f t="shared" si="132"/>
        <v>2784589</v>
      </c>
      <c r="HW82" s="9">
        <f t="shared" si="133"/>
        <v>3925939</v>
      </c>
      <c r="HX82" s="9">
        <f t="shared" si="134"/>
        <v>5247486</v>
      </c>
      <c r="HY82" s="9">
        <f t="shared" si="135"/>
        <v>6027798</v>
      </c>
    </row>
    <row r="83" spans="1:233">
      <c r="A83" s="25" t="s">
        <v>2452</v>
      </c>
      <c r="B83" s="26" t="str">
        <f t="shared" si="92"/>
        <v>Burkina Faso</v>
      </c>
      <c r="C83" s="166" t="s">
        <v>1373</v>
      </c>
      <c r="D83" s="27">
        <f>VLOOKUP("CHN.NY.GDP.MKTP.KD",AREA_WB_6ATTRS,Seq!B$1,FALSE)/10000</f>
        <v>18294112.043860689</v>
      </c>
      <c r="E83" s="27">
        <f>VLOOKUP("CHN.NY.GDP.MKTP.KD",AREA_WB_6ATTRS,Seq!C$1,FALSE)/10000</f>
        <v>19245405.87014145</v>
      </c>
      <c r="F83" s="27">
        <f>VLOOKUP("CHN.NY.GDP.MKTP.KD",AREA_WB_6ATTRS,Seq!D$1,FALSE)/10000</f>
        <v>20996737.804324333</v>
      </c>
      <c r="G83" s="27">
        <f>VLOOKUP("CHN.NY.GDP.MKTP.KD",AREA_WB_6ATTRS,Seq!E$1,FALSE)/10000</f>
        <v>23285382.224995762</v>
      </c>
      <c r="H83" s="27">
        <f>VLOOKUP("CHN.NY.GDP.MKTP.KD",AREA_WB_6ATTRS,Seq!F$1,FALSE)/10000</f>
        <v>26824760.323195074</v>
      </c>
      <c r="I83" s="27">
        <f>VLOOKUP("CHN.NY.GDP.MKTP.KD",AREA_WB_6ATTRS,Seq!G$1,FALSE)/10000</f>
        <v>30446102.966826372</v>
      </c>
      <c r="J83" s="27">
        <f>VLOOKUP("CHN.NY.GDP.MKTP.KD",AREA_WB_6ATTRS,Seq!H$1,FALSE)/10000</f>
        <v>33125360.027907111</v>
      </c>
      <c r="K83" s="27">
        <f>VLOOKUP("CHN.NY.GDP.MKTP.KD",AREA_WB_6ATTRS,Seq!I$1,FALSE)/10000</f>
        <v>36967901.791144341</v>
      </c>
      <c r="L83" s="27">
        <f>VLOOKUP("CHN.NY.GDP.MKTP.KD",AREA_WB_6ATTRS,Seq!J$1,FALSE)/10000</f>
        <v>41145274.693543643</v>
      </c>
      <c r="M83" s="27">
        <f>VLOOKUP("CHN.NY.GDP.MKTP.KD",AREA_WB_6ATTRS,Seq!K$1,FALSE)/10000</f>
        <v>42832230.955979005</v>
      </c>
      <c r="N83" s="27">
        <f>VLOOKUP("CHN.NY.GDP.MKTP.KD",AREA_WB_6ATTRS,Seq!L$1,FALSE)/10000</f>
        <v>44459855.73230619</v>
      </c>
      <c r="O83" s="27">
        <f>VLOOKUP("CHN.NY.GDP.MKTP.KD",AREA_WB_6ATTRS,Seq!M$1,FALSE)/10000</f>
        <v>48550162.459678344</v>
      </c>
      <c r="P83" s="27">
        <f>VLOOKUP("CHN.NY.GDP.MKTP.KD",AREA_WB_6ATTRS,Seq!N$1,FALSE)/10000</f>
        <v>55444285.528952621</v>
      </c>
      <c r="Q83" s="27">
        <f>VLOOKUP("CHN.NY.GDP.MKTP.KD",AREA_WB_6ATTRS,Seq!O$1,FALSE)/10000</f>
        <v>63206485.503006078</v>
      </c>
      <c r="R83" s="27">
        <f>VLOOKUP("CHN.NY.GDP.MKTP.KD",AREA_WB_6ATTRS,Seq!P$1,FALSE)/10000</f>
        <v>71486535.103899792</v>
      </c>
      <c r="S83" s="27">
        <f>VLOOKUP("CHN.NY.GDP.MKTP.KD",AREA_WB_6ATTRS,Seq!Q$1,FALSE)/10000</f>
        <v>79278567.430224851</v>
      </c>
      <c r="T83" s="27">
        <f>VLOOKUP("CHN.NY.GDP.MKTP.KD",AREA_WB_6ATTRS,Seq!R$1,FALSE)/10000</f>
        <v>87206424.173247412</v>
      </c>
      <c r="U83" s="27">
        <f>VLOOKUP("CHN.NY.GDP.MKTP.KD",AREA_WB_6ATTRS,Seq!S$1,FALSE)/10000</f>
        <v>95316621.621359423</v>
      </c>
      <c r="V83" s="27">
        <f>VLOOKUP("CHN.NY.GDP.MKTP.KD",AREA_WB_6ATTRS,Seq!T$1,FALSE)/10000</f>
        <v>102751318.10782552</v>
      </c>
      <c r="W83" s="27">
        <f>VLOOKUP("CHN.NY.GDP.MKTP.KD",AREA_WB_6ATTRS,Seq!U$1,FALSE)/10000</f>
        <v>110560418.28402025</v>
      </c>
      <c r="X83" s="27">
        <f>VLOOKUP("CHN.NY.GDP.MKTP.KD",AREA_WB_6ATTRS,Seq!V$1,FALSE)/10000</f>
        <v>119847493.41987793</v>
      </c>
      <c r="Y83" s="27">
        <f>VLOOKUP("CHN.NY.GDP.MKTP.KD",AREA_WB_6ATTRS,Seq!W$1,FALSE)/10000</f>
        <v>129794835.37372778</v>
      </c>
      <c r="Z83" s="27">
        <f>VLOOKUP("CHN.NY.GDP.MKTP.KD",AREA_WB_6ATTRS,Seq!X$1,FALSE)/10000</f>
        <v>141606165.392737</v>
      </c>
      <c r="AA83" s="27">
        <f>VLOOKUP("CHN.NY.GDP.MKTP.KD",AREA_WB_6ATTRS,Seq!Y$1,FALSE)/10000</f>
        <v>155766781.9320105</v>
      </c>
      <c r="AB83" s="27">
        <f>VLOOKUP("CHN.NY.GDP.MKTP.KD",AREA_WB_6ATTRS,Seq!Z$1,FALSE)/10000</f>
        <v>171499226.90714428</v>
      </c>
      <c r="AC83" s="27">
        <f>VLOOKUP("CHN.NY.GDP.MKTP.KD",AREA_WB_6ATTRS,Seq!AA$1,FALSE)/10000</f>
        <v>190878639.54765138</v>
      </c>
      <c r="AD83" s="27">
        <f>VLOOKUP("CHN.NY.GDP.MKTP.KD",AREA_WB_6ATTRS,Seq!AB$1,FALSE)/10000</f>
        <v>215120226.77020231</v>
      </c>
      <c r="AE83" s="27">
        <f>VLOOKUP("CHN.NY.GDP.MKTP.KD",AREA_WB_6ATTRS,Seq!AC$1,FALSE)/10000</f>
        <v>245667298.97157177</v>
      </c>
      <c r="AF83" s="27">
        <f>VLOOKUP("CHN.NY.GDP.MKTP.KD",AREA_WB_6ATTRS,Seq!AD$1,FALSE)/10000</f>
        <v>269251359.67284226</v>
      </c>
      <c r="AG83" s="27">
        <f>VLOOKUP("CHN.NY.GDP.MKTP.KD",AREA_WB_6ATTRS,Seq!AE$1,FALSE)/10000</f>
        <v>294022484.76274431</v>
      </c>
      <c r="AH83" s="27">
        <f>VLOOKUP("CHN.NY.GDP.MKTP.KD",AREA_WB_6ATTRS,Seq!AF$1,FALSE)/10000</f>
        <v>324600823.17806971</v>
      </c>
      <c r="AI83" s="27">
        <f>VLOOKUP("CHN.NY.GDP.MKTP.KD",AREA_WB_6ATTRS,Seq!AG$1,FALSE)/10000</f>
        <v>354139498.08727396</v>
      </c>
      <c r="AJ83" s="27"/>
      <c r="AK83" s="27"/>
      <c r="AL83" s="27"/>
      <c r="AM83" s="27"/>
      <c r="AN83" s="27"/>
      <c r="AO83" s="27"/>
      <c r="AP83" s="27">
        <f>IFERROR(VLOOKUP(CONCATENATE($C83, ".NY.GDP.MKTP.KD"),AREA_WB_6ATTRS,Seq!B$1,FALSE)/10000,".")</f>
        <v>110063.79518432207</v>
      </c>
      <c r="AQ83" s="27">
        <f>IFERROR(VLOOKUP(CONCATENATE($C83, ".NY.GDP.MKTP.KD"),AREA_WB_6ATTRS,Seq!C$1,FALSE)/10000,".")</f>
        <v>114747.34360413995</v>
      </c>
      <c r="AR83" s="27">
        <f>IFERROR(VLOOKUP(CONCATENATE($C83, ".NY.GDP.MKTP.KD"),AREA_WB_6ATTRS,Seq!D$1,FALSE)/10000,".")</f>
        <v>125719.71020899675</v>
      </c>
      <c r="AS83" s="27">
        <f>IFERROR(VLOOKUP(CONCATENATE($C83, ".NY.GDP.MKTP.KD"),AREA_WB_6ATTRS,Seq!E$1,FALSE)/10000,".")</f>
        <v>126154.68121835518</v>
      </c>
      <c r="AT83" s="27">
        <f>IFERROR(VLOOKUP(CONCATENATE($C83, ".NY.GDP.MKTP.KD"),AREA_WB_6ATTRS,Seq!F$1,FALSE)/10000,".")</f>
        <v>123910.7720912302</v>
      </c>
      <c r="AU83" s="27">
        <f>IFERROR(VLOOKUP(CONCATENATE($C83, ".NY.GDP.MKTP.KD"),AREA_WB_6ATTRS,Seq!G$1,FALSE)/10000,".")</f>
        <v>134464.70482197148</v>
      </c>
      <c r="AV83" s="27">
        <f>IFERROR(VLOOKUP(CONCATENATE($C83, ".NY.GDP.MKTP.KD"),AREA_WB_6ATTRS,Seq!H$1,FALSE)/10000,".")</f>
        <v>145161.85982471524</v>
      </c>
      <c r="AW83" s="27">
        <f>IFERROR(VLOOKUP(CONCATENATE($C83, ".NY.GDP.MKTP.KD"),AREA_WB_6ATTRS,Seq!I$1,FALSE)/10000,".")</f>
        <v>144818.78894350198</v>
      </c>
      <c r="AX83" s="27">
        <f>IFERROR(VLOOKUP(CONCATENATE($C83, ".NY.GDP.MKTP.KD"),AREA_WB_6ATTRS,Seq!J$1,FALSE)/10000,".")</f>
        <v>153211.89649041038</v>
      </c>
      <c r="AY83" s="27">
        <f>IFERROR(VLOOKUP(CONCATENATE($C83, ".NY.GDP.MKTP.KD"),AREA_WB_6ATTRS,Seq!K$1,FALSE)/10000,".")</f>
        <v>156506.36175592212</v>
      </c>
      <c r="AZ83" s="27">
        <f>IFERROR(VLOOKUP(CONCATENATE($C83, ".NY.GDP.MKTP.KD"),AREA_WB_6ATTRS,Seq!L$1,FALSE)/10000,".")</f>
        <v>155562.7403278581</v>
      </c>
      <c r="BA83" s="27">
        <f>IFERROR(VLOOKUP(CONCATENATE($C83, ".NY.GDP.MKTP.KD"),AREA_WB_6ATTRS,Seq!M$1,FALSE)/10000,".")</f>
        <v>169672.25670259353</v>
      </c>
      <c r="BB83" s="27">
        <f>IFERROR(VLOOKUP(CONCATENATE($C83, ".NY.GDP.MKTP.KD"),AREA_WB_6ATTRS,Seq!N$1,FALSE)/10000,".")</f>
        <v>170067.10230388859</v>
      </c>
      <c r="BC83" s="27">
        <f>IFERROR(VLOOKUP(CONCATENATE($C83, ".NY.GDP.MKTP.KD"),AREA_WB_6ATTRS,Seq!O$1,FALSE)/10000,".")</f>
        <v>175953.77935889369</v>
      </c>
      <c r="BD83" s="27">
        <f>IFERROR(VLOOKUP(CONCATENATE($C83, ".NY.GDP.MKTP.KD"),AREA_WB_6ATTRS,Seq!P$1,FALSE)/10000,".")</f>
        <v>178267.58435812907</v>
      </c>
      <c r="BE83" s="27">
        <f>IFERROR(VLOOKUP(CONCATENATE($C83, ".NY.GDP.MKTP.KD"),AREA_WB_6ATTRS,Seq!Q$1,FALSE)/10000,".")</f>
        <v>188458.02596840807</v>
      </c>
      <c r="BF83" s="27">
        <f>IFERROR(VLOOKUP(CONCATENATE($C83, ".NY.GDP.MKTP.KD"),AREA_WB_6ATTRS,Seq!R$1,FALSE)/10000,".")</f>
        <v>209216.19483275086</v>
      </c>
      <c r="BG83" s="27">
        <f>IFERROR(VLOOKUP(CONCATENATE($C83, ".NY.GDP.MKTP.KD"),AREA_WB_6ATTRS,Seq!S$1,FALSE)/10000,".")</f>
        <v>222432.03609155712</v>
      </c>
      <c r="BH83" s="27">
        <f>IFERROR(VLOOKUP(CONCATENATE($C83, ".NY.GDP.MKTP.KD"),AREA_WB_6ATTRS,Seq!T$1,FALSE)/10000,".")</f>
        <v>238686.7456673315</v>
      </c>
      <c r="BI83" s="27">
        <f>IFERROR(VLOOKUP(CONCATENATE($C83, ".NY.GDP.MKTP.KD"),AREA_WB_6ATTRS,Seq!U$1,FALSE)/10000,".")</f>
        <v>256359.53948187744</v>
      </c>
      <c r="BJ83" s="27">
        <f>IFERROR(VLOOKUP(CONCATENATE($C83, ".NY.GDP.MKTP.KD"),AREA_WB_6ATTRS,Seq!V$1,FALSE)/10000,".")</f>
        <v>261094.55486994443</v>
      </c>
      <c r="BK83" s="27">
        <f>IFERROR(VLOOKUP(CONCATENATE($C83, ".NY.GDP.MKTP.KD"),AREA_WB_6ATTRS,Seq!W$1,FALSE)/10000,".")</f>
        <v>278453.55043347715</v>
      </c>
      <c r="BL83" s="27">
        <f>IFERROR(VLOOKUP(CONCATENATE($C83, ".NY.GDP.MKTP.KD"),AREA_WB_6ATTRS,Seq!X$1,FALSE)/10000,".")</f>
        <v>291539.53852195246</v>
      </c>
      <c r="BM83" s="27">
        <f>IFERROR(VLOOKUP(CONCATENATE($C83, ".NY.GDP.MKTP.KD"),AREA_WB_6ATTRS,Seq!Y$1,FALSE)/10000,".")</f>
        <v>314992.18329947459</v>
      </c>
      <c r="BN83" s="27">
        <f>IFERROR(VLOOKUP(CONCATENATE($C83, ".NY.GDP.MKTP.KD"),AREA_WB_6ATTRS,Seq!Z$1,FALSE)/10000,".")</f>
        <v>329591.16991252167</v>
      </c>
      <c r="BO83" s="27">
        <f>IFERROR(VLOOKUP(CONCATENATE($C83, ".NY.GDP.MKTP.KD"),AREA_WB_6ATTRS,Seq!AA$1,FALSE)/10000,".")</f>
        <v>358106.13594416191</v>
      </c>
      <c r="BP83" s="27">
        <f>IFERROR(VLOOKUP(CONCATENATE($C83, ".NY.GDP.MKTP.KD"),AREA_WB_6ATTRS,Seq!AB$1,FALSE)/10000,".")</f>
        <v>382342.07686819002</v>
      </c>
      <c r="BQ83" s="27">
        <f>IFERROR(VLOOKUP(CONCATENATE($C83, ".NY.GDP.MKTP.KD"),AREA_WB_6ATTRS,Seq!AC$1,FALSE)/10000,".")</f>
        <v>396130.12193567544</v>
      </c>
      <c r="BR83" s="27">
        <f>IFERROR(VLOOKUP(CONCATENATE($C83, ".NY.GDP.MKTP.KD"),AREA_WB_6ATTRS,Seq!AD$1,FALSE)/10000,".")</f>
        <v>419105.68907233939</v>
      </c>
      <c r="BS83" s="27">
        <f>IFERROR(VLOOKUP(CONCATENATE($C83, ".NY.GDP.MKTP.KD"),AREA_WB_6ATTRS,Seq!AE$1,FALSE)/10000,".")</f>
        <v>431534.01323580276</v>
      </c>
      <c r="BT83" s="27">
        <f>IFERROR(VLOOKUP(CONCATENATE($C83, ".NY.GDP.MKTP.KD"),AREA_WB_6ATTRS,Seq!AF$1,FALSE)/10000,".")</f>
        <v>465565.50084817712</v>
      </c>
      <c r="BU83" s="27">
        <f>IFERROR(VLOOKUP(CONCATENATE($C83, ".NY.GDP.MKTP.KD"),AREA_WB_6ATTRS,Seq!AG$1,FALSE)/10000,".")</f>
        <v>484946.1450353901</v>
      </c>
      <c r="BV83" s="27"/>
      <c r="BW83" s="27"/>
      <c r="BX83" s="27"/>
      <c r="BY83" s="27"/>
      <c r="BZ83" s="27"/>
      <c r="CA83" s="27"/>
      <c r="CB83" s="27"/>
      <c r="CC83" s="27">
        <f>CNPop!A$48</f>
        <v>5.0000000000000001E-3</v>
      </c>
      <c r="CD83" s="27">
        <f>CNPop!B$48</f>
        <v>6.0000000000000001E-3</v>
      </c>
      <c r="CE83" s="27">
        <f>CNPop!C$48</f>
        <v>6.0000000000000001E-3</v>
      </c>
      <c r="CF83" s="27">
        <f>CNPop!D$48</f>
        <v>7.0000000000000001E-3</v>
      </c>
      <c r="CG83" s="27">
        <f>CNPop!E$48</f>
        <v>7.0000000000000001E-3</v>
      </c>
      <c r="CH83" s="27">
        <f>CNPop!F$48</f>
        <v>8.0000000000000002E-3</v>
      </c>
      <c r="CI83" s="27">
        <f>CNPop!G$48</f>
        <v>8.9999999999999993E-3</v>
      </c>
      <c r="CJ83" s="27">
        <f>CNPop!H$48</f>
        <v>0.01</v>
      </c>
      <c r="CK83" s="27">
        <f>CNPop!I$48</f>
        <v>1.0999999999999999E-2</v>
      </c>
      <c r="CL83" s="27">
        <f>CNPop!J$48</f>
        <v>1.2E-2</v>
      </c>
      <c r="CM83" s="27">
        <f>CNPop!K$48</f>
        <v>1.4E-2</v>
      </c>
      <c r="CN83" s="27">
        <f>CNPop!L$48</f>
        <v>1.6E-2</v>
      </c>
      <c r="CO83" s="27">
        <f>CNPop!M$48</f>
        <v>1.7000000000000001E-2</v>
      </c>
      <c r="CP83" s="27">
        <f>CNPop!N$48</f>
        <v>1.9E-2</v>
      </c>
      <c r="CQ83" s="27">
        <f>CNPop!O$48</f>
        <v>2.1000000000000001E-2</v>
      </c>
      <c r="CR83" s="27">
        <f>CNPop!P$48</f>
        <v>2.3E-2</v>
      </c>
      <c r="CS83" s="27">
        <f>CNPop!Q$48</f>
        <v>2.5999999999999999E-2</v>
      </c>
      <c r="CT83" s="27">
        <f>CNPop!R$48</f>
        <v>2.8000000000000001E-2</v>
      </c>
      <c r="CU83" s="27">
        <f>CNPop!S$48</f>
        <v>0.03</v>
      </c>
      <c r="CV83" s="27">
        <f>CNPop!T$48</f>
        <v>3.3000000000000002E-2</v>
      </c>
      <c r="CW83" s="27">
        <f>CNPop!U$48</f>
        <v>3.5999999999999997E-2</v>
      </c>
      <c r="CX83" s="27">
        <f>CNPop!V$48</f>
        <v>3.9E-2</v>
      </c>
      <c r="CY83" s="27">
        <f>CNPop!W$48</f>
        <v>4.2000000000000003E-2</v>
      </c>
      <c r="CZ83" s="27">
        <f>CNPop!X$48</f>
        <v>4.4999999999999998E-2</v>
      </c>
      <c r="DA83" s="27">
        <f>CNPop!Y$48</f>
        <v>4.9000000000000002E-2</v>
      </c>
      <c r="DB83" s="27">
        <f>CNPop!Z$48</f>
        <v>5.1999999999999998E-2</v>
      </c>
      <c r="DC83" s="27">
        <f>CNPop!AA$48</f>
        <v>5.6000000000000001E-2</v>
      </c>
      <c r="DD83" s="27">
        <f>CNPop!AB$48</f>
        <v>0.06</v>
      </c>
      <c r="DE83" s="27">
        <f>CNPop!AC$48</f>
        <v>6.3E-2</v>
      </c>
      <c r="DF83" s="27">
        <f>CNPop!AD$48</f>
        <v>6.8000000000000005E-2</v>
      </c>
      <c r="DG83" s="27">
        <f>CNPop!AE$48</f>
        <v>7.1999999999999995E-2</v>
      </c>
      <c r="DH83" s="27">
        <f>CNPop!AF$48</f>
        <v>7.5999999999999998E-2</v>
      </c>
      <c r="DI83" s="27">
        <f>CNPop!AG$48</f>
        <v>8.1000000000000003E-2</v>
      </c>
      <c r="DJ83" s="27">
        <f>CNPop!AH$48</f>
        <v>8.5000000000000006E-2</v>
      </c>
      <c r="DK83" s="27">
        <f>CNPop!AI$48</f>
        <v>0.09</v>
      </c>
      <c r="DL83" s="27">
        <f>CNPop!AJ$48</f>
        <v>9.5000000000000001E-2</v>
      </c>
      <c r="DM83" s="27">
        <f>CNPop!AK$48</f>
        <v>0.1</v>
      </c>
      <c r="DN83" s="27"/>
      <c r="DO83" s="27" t="str">
        <f t="shared" si="94"/>
        <v>.</v>
      </c>
      <c r="DP83" s="27" t="str">
        <f t="shared" si="95"/>
        <v>.</v>
      </c>
      <c r="DQ83" s="27" t="str">
        <f t="shared" si="96"/>
        <v>.</v>
      </c>
      <c r="DR83" s="27" t="str">
        <f t="shared" si="97"/>
        <v>.</v>
      </c>
      <c r="DS83" s="27" t="str">
        <f t="shared" si="98"/>
        <v>.</v>
      </c>
      <c r="DT83" s="27" t="str">
        <f t="shared" si="99"/>
        <v>.</v>
      </c>
      <c r="DU83" s="27" t="str">
        <f t="shared" si="100"/>
        <v>.</v>
      </c>
      <c r="DV83" s="27" t="str">
        <f t="shared" si="101"/>
        <v>.</v>
      </c>
      <c r="DW83" s="27" t="str">
        <f t="shared" si="102"/>
        <v>.</v>
      </c>
      <c r="DX83" s="27" t="str">
        <f t="shared" si="103"/>
        <v>.</v>
      </c>
      <c r="DY83" s="27" t="str">
        <f t="shared" si="104"/>
        <v>.</v>
      </c>
      <c r="DZ83" s="27" t="str">
        <f t="shared" si="105"/>
        <v>.</v>
      </c>
      <c r="EA83" s="27" t="str">
        <f t="shared" si="106"/>
        <v>.</v>
      </c>
      <c r="EB83" s="27" t="str">
        <f t="shared" si="107"/>
        <v>.</v>
      </c>
      <c r="EC83" s="27" t="str">
        <f t="shared" si="108"/>
        <v>.</v>
      </c>
      <c r="ED83" s="27" t="str">
        <f t="shared" si="109"/>
        <v>.</v>
      </c>
      <c r="EE83" s="27" t="str">
        <f t="shared" si="110"/>
        <v>.</v>
      </c>
      <c r="EF83" s="27" t="str">
        <f t="shared" si="111"/>
        <v>.</v>
      </c>
      <c r="EG83" s="27" t="str">
        <f t="shared" si="112"/>
        <v>.</v>
      </c>
      <c r="EH83" s="27" t="str">
        <f t="shared" si="113"/>
        <v>.</v>
      </c>
      <c r="EI83" s="27" t="str">
        <f t="shared" si="114"/>
        <v>.</v>
      </c>
      <c r="EJ83" s="27" t="str">
        <f t="shared" si="115"/>
        <v>.</v>
      </c>
      <c r="EK83" s="27" t="str">
        <f t="shared" si="116"/>
        <v>.</v>
      </c>
      <c r="EL83" s="27" t="str">
        <f t="shared" si="117"/>
        <v>.</v>
      </c>
      <c r="EM83" s="27" t="str">
        <f t="shared" si="118"/>
        <v>.</v>
      </c>
      <c r="EN83" s="27" t="str">
        <f t="shared" si="119"/>
        <v>.</v>
      </c>
      <c r="EO83" s="27" t="str">
        <f t="shared" si="120"/>
        <v>.</v>
      </c>
      <c r="EP83" s="27" t="str">
        <f t="shared" si="129"/>
        <v>.</v>
      </c>
      <c r="EQ83" s="27" t="str">
        <f t="shared" si="130"/>
        <v>.</v>
      </c>
      <c r="ER83" s="27" t="str">
        <f t="shared" si="137"/>
        <v>.</v>
      </c>
      <c r="ES83" s="27" t="str">
        <f t="shared" si="137"/>
        <v>.</v>
      </c>
      <c r="ET83" s="27" t="str">
        <f t="shared" si="137"/>
        <v>.</v>
      </c>
      <c r="EU83" s="27"/>
      <c r="EV83" s="27"/>
      <c r="EW83" s="27"/>
      <c r="EX83" s="27"/>
      <c r="EY83" s="27"/>
      <c r="EZ83" s="27" t="str">
        <f>IFERROR(VLOOKUP(CONCATENATE($C83,".SL.TLF.TERT.ZS"),AREA_WB_6ATTRS,Seq!B$1,FALSE)/100,".")</f>
        <v>.</v>
      </c>
      <c r="FA83" s="27" t="str">
        <f>IFERROR(VLOOKUP(CONCATENATE($C83,".SL.TLF.TERT.ZS"),AREA_WB_6ATTRS,Seq!C$1,FALSE)/100,".")</f>
        <v>.</v>
      </c>
      <c r="FB83" s="27" t="str">
        <f>IFERROR(VLOOKUP(CONCATENATE($C83,".SL.TLF.TERT.ZS"),AREA_WB_6ATTRS,Seq!D$1,FALSE)/100,".")</f>
        <v>.</v>
      </c>
      <c r="FC83" s="27" t="str">
        <f>IFERROR(VLOOKUP(CONCATENATE($C83,".SL.TLF.TERT.ZS"),AREA_WB_6ATTRS,Seq!E$1,FALSE)/100,".")</f>
        <v>.</v>
      </c>
      <c r="FD83" s="27" t="str">
        <f>IFERROR(VLOOKUP(CONCATENATE($C83,".SL.TLF.TERT.ZS"),AREA_WB_6ATTRS,Seq!F$1,FALSE)/100,".")</f>
        <v>.</v>
      </c>
      <c r="FE83" s="27" t="str">
        <f>IFERROR(VLOOKUP(CONCATENATE($C83,".SL.TLF.TERT.ZS"),AREA_WB_6ATTRS,Seq!G$1,FALSE)/100,".")</f>
        <v>.</v>
      </c>
      <c r="FF83" s="27" t="str">
        <f>IFERROR(VLOOKUP(CONCATENATE($C83,".SL.TLF.TERT.ZS"),AREA_WB_6ATTRS,Seq!H$1,FALSE)/100,".")</f>
        <v>.</v>
      </c>
      <c r="FG83" s="27" t="str">
        <f>IFERROR(VLOOKUP(CONCATENATE($C83,".SL.TLF.TERT.ZS"),AREA_WB_6ATTRS,Seq!I$1,FALSE)/100,".")</f>
        <v>.</v>
      </c>
      <c r="FH83" s="27" t="str">
        <f>IFERROR(VLOOKUP(CONCATENATE($C83,".SL.TLF.TERT.ZS"),AREA_WB_6ATTRS,Seq!J$1,FALSE)/100,".")</f>
        <v>.</v>
      </c>
      <c r="FI83" s="27" t="str">
        <f>IFERROR(VLOOKUP(CONCATENATE($C83,".SL.TLF.TERT.ZS"),AREA_WB_6ATTRS,Seq!K$1,FALSE)/100,".")</f>
        <v>.</v>
      </c>
      <c r="FJ83" s="27" t="str">
        <f>IFERROR(VLOOKUP(CONCATENATE($C83,".SL.TLF.TERT.ZS"),AREA_WB_6ATTRS,Seq!L$1,FALSE)/100,".")</f>
        <v>.</v>
      </c>
      <c r="FK83" s="27" t="str">
        <f>IFERROR(VLOOKUP(CONCATENATE($C83,".SL.TLF.TERT.ZS"),AREA_WB_6ATTRS,Seq!M$1,FALSE)/100,".")</f>
        <v>.</v>
      </c>
      <c r="FL83" s="27" t="str">
        <f>IFERROR(VLOOKUP(CONCATENATE($C83,".SL.TLF.TERT.ZS"),AREA_WB_6ATTRS,Seq!N$1,FALSE)/100,".")</f>
        <v>.</v>
      </c>
      <c r="FM83" s="27" t="str">
        <f>IFERROR(VLOOKUP(CONCATENATE($C83,".SL.TLF.TERT.ZS"),AREA_WB_6ATTRS,Seq!O$1,FALSE)/100,".")</f>
        <v>.</v>
      </c>
      <c r="FN83" s="27" t="str">
        <f>IFERROR(VLOOKUP(CONCATENATE($C83,".SL.TLF.TERT.ZS"),AREA_WB_6ATTRS,Seq!P$1,FALSE)/100,".")</f>
        <v>.</v>
      </c>
      <c r="FO83" s="27" t="str">
        <f>IFERROR(VLOOKUP(CONCATENATE($C83,".SL.TLF.TERT.ZS"),AREA_WB_6ATTRS,Seq!Q$1,FALSE)/100,".")</f>
        <v>.</v>
      </c>
      <c r="FP83" s="27" t="str">
        <f>IFERROR(VLOOKUP(CONCATENATE($C83,".SL.TLF.TERT.ZS"),AREA_WB_6ATTRS,Seq!R$1,FALSE)/100,".")</f>
        <v>.</v>
      </c>
      <c r="FQ83" s="27" t="str">
        <f>IFERROR(VLOOKUP(CONCATENATE($C83,".SL.TLF.TERT.ZS"),AREA_WB_6ATTRS,Seq!S$1,FALSE)/100,".")</f>
        <v>.</v>
      </c>
      <c r="FR83" s="27" t="str">
        <f>IFERROR(VLOOKUP(CONCATENATE($C83,".SL.TLF.TERT.ZS"),AREA_WB_6ATTRS,Seq!T$1,FALSE)/100,".")</f>
        <v>.</v>
      </c>
      <c r="FS83" s="27" t="str">
        <f>IFERROR(VLOOKUP(CONCATENATE($C83,".SL.TLF.TERT.ZS"),AREA_WB_6ATTRS,Seq!U$1,FALSE)/100,".")</f>
        <v>.</v>
      </c>
      <c r="FT83" s="27" t="str">
        <f>IFERROR(VLOOKUP(CONCATENATE($C83,".SL.TLF.TERT.ZS"),AREA_WB_6ATTRS,Seq!V$1,FALSE)/100,".")</f>
        <v>.</v>
      </c>
      <c r="FU83" s="27" t="str">
        <f>IFERROR(VLOOKUP(CONCATENATE($C83,".SL.TLF.TERT.ZS"),AREA_WB_6ATTRS,Seq!W$1,FALSE)/100,".")</f>
        <v>.</v>
      </c>
      <c r="FV83" s="27" t="str">
        <f>IFERROR(VLOOKUP(CONCATENATE($C83,".SL.TLF.TERT.ZS"),AREA_WB_6ATTRS,Seq!X$1,FALSE)/100,".")</f>
        <v>.</v>
      </c>
      <c r="FW83" s="27" t="str">
        <f>IFERROR(VLOOKUP(CONCATENATE($C83,".SL.TLF.TERT.ZS"),AREA_WB_6ATTRS,Seq!Y$1,FALSE)/100,".")</f>
        <v>.</v>
      </c>
      <c r="FX83" s="27" t="str">
        <f>IFERROR(VLOOKUP(CONCATENATE($C83,".SL.TLF.TERT.ZS"),AREA_WB_6ATTRS,Seq!Z$1,FALSE)/100,".")</f>
        <v>.</v>
      </c>
      <c r="FY83" s="27" t="str">
        <f>IFERROR(VLOOKUP(CONCATENATE($C83,".SL.TLF.TERT.ZS"),AREA_WB_6ATTRS,Seq!AA$1,FALSE)/100,".")</f>
        <v>.</v>
      </c>
      <c r="FZ83" s="27" t="str">
        <f>IFERROR(VLOOKUP(CONCATENATE($C83,".SL.TLF.TERT.ZS"),AREA_WB_6ATTRS,Seq!AB$1,FALSE)/100,".")</f>
        <v>.</v>
      </c>
      <c r="GA83" s="27" t="str">
        <f>IFERROR(VLOOKUP(CONCATENATE($C83,".SL.TLF.TERT.ZS"),AREA_WB_6ATTRS,Seq!AC$1,FALSE)/100,".")</f>
        <v>.</v>
      </c>
      <c r="GB83" s="27" t="str">
        <f>IFERROR(VLOOKUP(CONCATENATE($C83,".SL.TLF.TERT.ZS"),AREA_WB_6ATTRS,Seq!AD$1,FALSE)/100,".")</f>
        <v>.</v>
      </c>
      <c r="GC83" s="27" t="str">
        <f>IFERROR(VLOOKUP(CONCATENATE($C83,".SL.TLF.TERT.ZS"),AREA_WB_6ATTRS,Seq!AE$1,FALSE)/100,".")</f>
        <v>.</v>
      </c>
      <c r="GD83" s="27" t="str">
        <f>IFERROR(VLOOKUP(CONCATENATE($C83,".SL.TLF.TERT.ZS"),AREA_WB_6ATTRS,Seq!AF$1,FALSE)/100,".")</f>
        <v>.</v>
      </c>
      <c r="GE83" s="27" t="str">
        <f>IFERROR(VLOOKUP(CONCATENATE($C83,".SL.TLF.TERT.ZS"),AREA_WB_6ATTRS,Seq!AG$1,FALSE)/100,".")</f>
        <v>.</v>
      </c>
      <c r="GF83" s="27" t="str">
        <f>IFERROR(VLOOKUP(CONCATENATE($C83,".SL.TLF.TERT.ZS"),AREA_WB_6ATTRS,Seq!AH$1,FALSE)/100,".")</f>
        <v>.</v>
      </c>
      <c r="GG83" s="27" t="str">
        <f>IFERROR(VLOOKUP(CONCATENATE($C83,".SL.TLF.TERT.ZS"),AREA_WB_6ATTRS,Seq!AI$1,FALSE)/100,".")</f>
        <v>.</v>
      </c>
      <c r="GH83" s="27" t="str">
        <f>IFERROR(VLOOKUP(CONCATENATE($C83,".SL.TLF.TERT.ZS"),AREA_WB_6ATTRS,Seq!AJ$1,FALSE)/100,".")</f>
        <v>.</v>
      </c>
      <c r="GI83" s="27" t="str">
        <f>IFERROR(VLOOKUP(CONCATENATE($C83,".SL.TLF.TERT.ZS"),AREA_WB_6ATTRS,Seq!AK$1,FALSE)/100,".")</f>
        <v>.</v>
      </c>
      <c r="GJ83" s="27" t="str">
        <f>IFERROR(VLOOKUP(CONCATENATE($C83,".SL.TLF.TERT.ZS"),AREA_WB_6ATTRS,Seq!AL$1,FALSE)/100,".")</f>
        <v>.</v>
      </c>
      <c r="GK83" s="27"/>
      <c r="GL83" s="27"/>
      <c r="GM83" s="27" t="str">
        <f t="shared" si="121"/>
        <v>.</v>
      </c>
      <c r="GN83" s="27" t="str">
        <f t="shared" si="122"/>
        <v>.</v>
      </c>
      <c r="GO83" s="27" t="str">
        <f t="shared" si="131"/>
        <v>.</v>
      </c>
      <c r="GP83" s="27"/>
      <c r="GQ83" s="9" t="str">
        <f>IF(VLOOKUP($B83,EM_80!$B$1:$C$201,2,FALSE)&gt;0,VLOOKUP($B83,EM_80!$B$1:$C$201,2,FALSE),".")</f>
        <v>.</v>
      </c>
      <c r="GR83" s="9" t="str">
        <f t="shared" si="123"/>
        <v>.</v>
      </c>
      <c r="GS83" s="9" t="str">
        <f t="shared" si="124"/>
        <v>.</v>
      </c>
      <c r="GU83">
        <f t="shared" si="125"/>
        <v>6862361</v>
      </c>
      <c r="GV83">
        <f t="shared" si="126"/>
        <v>8813964</v>
      </c>
      <c r="GW83">
        <f t="shared" si="127"/>
        <v>11676155</v>
      </c>
      <c r="GX83">
        <f t="shared" si="128"/>
        <v>16468714</v>
      </c>
      <c r="GZ83" s="9" t="str">
        <f>IF(ISNA(VLOOKUP($B83,Area_EM_90,Seq!C$1,FALSE)),".",VLOOKUP($B83,Area_EM_90,Seq!C$1,FALSE))</f>
        <v>.</v>
      </c>
      <c r="HA83" s="9" t="str">
        <f>IF(ISNA(VLOOKUP($B83,Area_EM_90,Seq!D$1,FALSE)),".",VLOOKUP($B83,Area_EM_90,Seq!D$1,FALSE))</f>
        <v>.</v>
      </c>
      <c r="HB83" s="9" t="str">
        <f>IF(ISNA(VLOOKUP($B83,Area_EM_90,Seq!E$1,FALSE)),".",VLOOKUP($B83,Area_EM_90,Seq!E$1,FALSE))</f>
        <v>.</v>
      </c>
      <c r="HC83" s="9" t="str">
        <f>IF(ISNA(VLOOKUP($B83,Area_EM_90,Seq!F$1,FALSE)),".",VLOOKUP($B83,Area_EM_90,Seq!F$1,FALSE))</f>
        <v>.</v>
      </c>
      <c r="HD83" s="9" t="str">
        <f>IF(ISNA(VLOOKUP($B83,Area_EM_90,Seq!G$1,FALSE)),".",VLOOKUP($B83,Area_EM_90,Seq!G$1,FALSE))</f>
        <v>.</v>
      </c>
      <c r="HE83" s="9" t="str">
        <f>IF(ISNA(VLOOKUP($B83,Area_EM_90,Seq!H$1,FALSE)),".",VLOOKUP($B83,Area_EM_90,Seq!H$1,FALSE))</f>
        <v>.</v>
      </c>
      <c r="HF83" s="9" t="str">
        <f>IF(ISNA(VLOOKUP($B83,Area_EM_90,Seq!I$1,FALSE)),".",VLOOKUP($B83,Area_EM_90,Seq!I$1,FALSE))</f>
        <v>.</v>
      </c>
      <c r="HG83" s="9" t="str">
        <f>IF(ISNA(VLOOKUP($B83,Area_EM_90,Seq!J$1,FALSE)),".",VLOOKUP($B83,Area_EM_90,Seq!J$1,FALSE))</f>
        <v>.</v>
      </c>
      <c r="HH83" s="9" t="str">
        <f>IF(ISNA(VLOOKUP($B83,Area_EM_00,Seq!C$1,FALSE)),".",VLOOKUP($B83,Area_EM_00,Seq!C$1,FALSE))</f>
        <v>.</v>
      </c>
      <c r="HI83" s="9" t="str">
        <f>IF(ISNA(VLOOKUP($B83,Area_EM_00,Seq!D$1,FALSE)),".",VLOOKUP($B83,Area_EM_00,Seq!D$1,FALSE))</f>
        <v>.</v>
      </c>
      <c r="HJ83" s="9" t="str">
        <f>IF(ISNA(VLOOKUP($B83,Area_EM_00,Seq!E$1,FALSE)),".",VLOOKUP($B83,Area_EM_00,Seq!E$1,FALSE))</f>
        <v>.</v>
      </c>
      <c r="HK83" s="9" t="str">
        <f>IF(ISNA(VLOOKUP($B83,Area_EM_00,Seq!F$1,FALSE)),".",VLOOKUP($B83,Area_EM_00,Seq!F$1,FALSE))</f>
        <v>.</v>
      </c>
      <c r="HL83" s="9" t="str">
        <f>IF(ISNA(VLOOKUP($B83,Area_EM_00,Seq!G$1,FALSE)),".",VLOOKUP($B83,Area_EM_00,Seq!G$1,FALSE))</f>
        <v>.</v>
      </c>
      <c r="HM83" s="9" t="str">
        <f>IF(ISNA(VLOOKUP($B83,Area_EM_00,Seq!H$1,FALSE)),".",VLOOKUP($B83,Area_EM_00,Seq!H$1,FALSE))</f>
        <v>.</v>
      </c>
      <c r="HN83" s="9" t="str">
        <f>IF(ISNA(VLOOKUP($B83,Area_EM_00,Seq!I$1,FALSE)),".",VLOOKUP($B83,Area_EM_00,Seq!I$1,FALSE))</f>
        <v>.</v>
      </c>
      <c r="HO83" s="9" t="str">
        <f>IF(ISNA(VLOOKUP($B83,Area_EM_00,Seq!J$1,FALSE)),".",VLOOKUP($B83,Area_EM_00,Seq!J$1,FALSE))</f>
        <v>.</v>
      </c>
      <c r="HQ83" s="27"/>
      <c r="HR83" s="9">
        <f>IFERROR(VLOOKUP($B83,AREA_EM3_60_00,Seq!E$1,FALSE),".")</f>
        <v>0</v>
      </c>
      <c r="HS83" s="9">
        <f>IFERROR(VLOOKUP($B83,AREA_EM3_60_00,Seq!F$1,FALSE),".")</f>
        <v>30</v>
      </c>
      <c r="HT83" s="9">
        <f>IFERROR(VLOOKUP($B83,AREA_EM3_60_00,Seq!G$1,FALSE),".")</f>
        <v>11</v>
      </c>
      <c r="HU83" s="9">
        <f>IFERROR(VLOOKUP($B83,AREA_EM3_10,Seq!B$1,FALSE),".")</f>
        <v>0</v>
      </c>
      <c r="HV83" s="9">
        <f t="shared" si="132"/>
        <v>6862361</v>
      </c>
      <c r="HW83" s="9">
        <f t="shared" si="133"/>
        <v>8813964</v>
      </c>
      <c r="HX83" s="9">
        <f t="shared" si="134"/>
        <v>11676155</v>
      </c>
      <c r="HY83" s="9">
        <f t="shared" si="135"/>
        <v>16468714</v>
      </c>
    </row>
    <row r="84" spans="1:233">
      <c r="A84" s="25" t="s">
        <v>2453</v>
      </c>
      <c r="B84" s="26" t="str">
        <f t="shared" si="92"/>
        <v>Congo DR</v>
      </c>
      <c r="C84" s="166" t="s">
        <v>1388</v>
      </c>
      <c r="D84" s="27">
        <f>VLOOKUP("CHN.NY.GDP.MKTP.KD",AREA_WB_6ATTRS,Seq!B$1,FALSE)/10000</f>
        <v>18294112.043860689</v>
      </c>
      <c r="E84" s="27">
        <f>VLOOKUP("CHN.NY.GDP.MKTP.KD",AREA_WB_6ATTRS,Seq!C$1,FALSE)/10000</f>
        <v>19245405.87014145</v>
      </c>
      <c r="F84" s="27">
        <f>VLOOKUP("CHN.NY.GDP.MKTP.KD",AREA_WB_6ATTRS,Seq!D$1,FALSE)/10000</f>
        <v>20996737.804324333</v>
      </c>
      <c r="G84" s="27">
        <f>VLOOKUP("CHN.NY.GDP.MKTP.KD",AREA_WB_6ATTRS,Seq!E$1,FALSE)/10000</f>
        <v>23285382.224995762</v>
      </c>
      <c r="H84" s="27">
        <f>VLOOKUP("CHN.NY.GDP.MKTP.KD",AREA_WB_6ATTRS,Seq!F$1,FALSE)/10000</f>
        <v>26824760.323195074</v>
      </c>
      <c r="I84" s="27">
        <f>VLOOKUP("CHN.NY.GDP.MKTP.KD",AREA_WB_6ATTRS,Seq!G$1,FALSE)/10000</f>
        <v>30446102.966826372</v>
      </c>
      <c r="J84" s="27">
        <f>VLOOKUP("CHN.NY.GDP.MKTP.KD",AREA_WB_6ATTRS,Seq!H$1,FALSE)/10000</f>
        <v>33125360.027907111</v>
      </c>
      <c r="K84" s="27">
        <f>VLOOKUP("CHN.NY.GDP.MKTP.KD",AREA_WB_6ATTRS,Seq!I$1,FALSE)/10000</f>
        <v>36967901.791144341</v>
      </c>
      <c r="L84" s="27">
        <f>VLOOKUP("CHN.NY.GDP.MKTP.KD",AREA_WB_6ATTRS,Seq!J$1,FALSE)/10000</f>
        <v>41145274.693543643</v>
      </c>
      <c r="M84" s="27">
        <f>VLOOKUP("CHN.NY.GDP.MKTP.KD",AREA_WB_6ATTRS,Seq!K$1,FALSE)/10000</f>
        <v>42832230.955979005</v>
      </c>
      <c r="N84" s="27">
        <f>VLOOKUP("CHN.NY.GDP.MKTP.KD",AREA_WB_6ATTRS,Seq!L$1,FALSE)/10000</f>
        <v>44459855.73230619</v>
      </c>
      <c r="O84" s="27">
        <f>VLOOKUP("CHN.NY.GDP.MKTP.KD",AREA_WB_6ATTRS,Seq!M$1,FALSE)/10000</f>
        <v>48550162.459678344</v>
      </c>
      <c r="P84" s="27">
        <f>VLOOKUP("CHN.NY.GDP.MKTP.KD",AREA_WB_6ATTRS,Seq!N$1,FALSE)/10000</f>
        <v>55444285.528952621</v>
      </c>
      <c r="Q84" s="27">
        <f>VLOOKUP("CHN.NY.GDP.MKTP.KD",AREA_WB_6ATTRS,Seq!O$1,FALSE)/10000</f>
        <v>63206485.503006078</v>
      </c>
      <c r="R84" s="27">
        <f>VLOOKUP("CHN.NY.GDP.MKTP.KD",AREA_WB_6ATTRS,Seq!P$1,FALSE)/10000</f>
        <v>71486535.103899792</v>
      </c>
      <c r="S84" s="27">
        <f>VLOOKUP("CHN.NY.GDP.MKTP.KD",AREA_WB_6ATTRS,Seq!Q$1,FALSE)/10000</f>
        <v>79278567.430224851</v>
      </c>
      <c r="T84" s="27">
        <f>VLOOKUP("CHN.NY.GDP.MKTP.KD",AREA_WB_6ATTRS,Seq!R$1,FALSE)/10000</f>
        <v>87206424.173247412</v>
      </c>
      <c r="U84" s="27">
        <f>VLOOKUP("CHN.NY.GDP.MKTP.KD",AREA_WB_6ATTRS,Seq!S$1,FALSE)/10000</f>
        <v>95316621.621359423</v>
      </c>
      <c r="V84" s="27">
        <f>VLOOKUP("CHN.NY.GDP.MKTP.KD",AREA_WB_6ATTRS,Seq!T$1,FALSE)/10000</f>
        <v>102751318.10782552</v>
      </c>
      <c r="W84" s="27">
        <f>VLOOKUP("CHN.NY.GDP.MKTP.KD",AREA_WB_6ATTRS,Seq!U$1,FALSE)/10000</f>
        <v>110560418.28402025</v>
      </c>
      <c r="X84" s="27">
        <f>VLOOKUP("CHN.NY.GDP.MKTP.KD",AREA_WB_6ATTRS,Seq!V$1,FALSE)/10000</f>
        <v>119847493.41987793</v>
      </c>
      <c r="Y84" s="27">
        <f>VLOOKUP("CHN.NY.GDP.MKTP.KD",AREA_WB_6ATTRS,Seq!W$1,FALSE)/10000</f>
        <v>129794835.37372778</v>
      </c>
      <c r="Z84" s="27">
        <f>VLOOKUP("CHN.NY.GDP.MKTP.KD",AREA_WB_6ATTRS,Seq!X$1,FALSE)/10000</f>
        <v>141606165.392737</v>
      </c>
      <c r="AA84" s="27">
        <f>VLOOKUP("CHN.NY.GDP.MKTP.KD",AREA_WB_6ATTRS,Seq!Y$1,FALSE)/10000</f>
        <v>155766781.9320105</v>
      </c>
      <c r="AB84" s="27">
        <f>VLOOKUP("CHN.NY.GDP.MKTP.KD",AREA_WB_6ATTRS,Seq!Z$1,FALSE)/10000</f>
        <v>171499226.90714428</v>
      </c>
      <c r="AC84" s="27">
        <f>VLOOKUP("CHN.NY.GDP.MKTP.KD",AREA_WB_6ATTRS,Seq!AA$1,FALSE)/10000</f>
        <v>190878639.54765138</v>
      </c>
      <c r="AD84" s="27">
        <f>VLOOKUP("CHN.NY.GDP.MKTP.KD",AREA_WB_6ATTRS,Seq!AB$1,FALSE)/10000</f>
        <v>215120226.77020231</v>
      </c>
      <c r="AE84" s="27">
        <f>VLOOKUP("CHN.NY.GDP.MKTP.KD",AREA_WB_6ATTRS,Seq!AC$1,FALSE)/10000</f>
        <v>245667298.97157177</v>
      </c>
      <c r="AF84" s="27">
        <f>VLOOKUP("CHN.NY.GDP.MKTP.KD",AREA_WB_6ATTRS,Seq!AD$1,FALSE)/10000</f>
        <v>269251359.67284226</v>
      </c>
      <c r="AG84" s="27">
        <f>VLOOKUP("CHN.NY.GDP.MKTP.KD",AREA_WB_6ATTRS,Seq!AE$1,FALSE)/10000</f>
        <v>294022484.76274431</v>
      </c>
      <c r="AH84" s="27">
        <f>VLOOKUP("CHN.NY.GDP.MKTP.KD",AREA_WB_6ATTRS,Seq!AF$1,FALSE)/10000</f>
        <v>324600823.17806971</v>
      </c>
      <c r="AI84" s="27">
        <f>VLOOKUP("CHN.NY.GDP.MKTP.KD",AREA_WB_6ATTRS,Seq!AG$1,FALSE)/10000</f>
        <v>354139498.08727396</v>
      </c>
      <c r="AJ84" s="27"/>
      <c r="AK84" s="27"/>
      <c r="AL84" s="27"/>
      <c r="AM84" s="27"/>
      <c r="AN84" s="27"/>
      <c r="AO84" s="27"/>
      <c r="AP84" s="27">
        <f>IFERROR(VLOOKUP(CONCATENATE($C84, ".NY.GDP.MKTP.KD"),AREA_WB_6ATTRS,Seq!B$1,FALSE)/10000,".")</f>
        <v>701583.87002136582</v>
      </c>
      <c r="AQ84" s="27">
        <f>IFERROR(VLOOKUP(CONCATENATE($C84, ".NY.GDP.MKTP.KD"),AREA_WB_6ATTRS,Seq!C$1,FALSE)/10000,".")</f>
        <v>718074.76779283572</v>
      </c>
      <c r="AR84" s="27">
        <f>IFERROR(VLOOKUP(CONCATENATE($C84, ".NY.GDP.MKTP.KD"),AREA_WB_6ATTRS,Seq!D$1,FALSE)/10000,".")</f>
        <v>714788.30036786257</v>
      </c>
      <c r="AS84" s="27">
        <f>IFERROR(VLOOKUP(CONCATENATE($C84, ".NY.GDP.MKTP.KD"),AREA_WB_6ATTRS,Seq!E$1,FALSE)/10000,".")</f>
        <v>724878.99316846218</v>
      </c>
      <c r="AT84" s="27">
        <f>IFERROR(VLOOKUP(CONCATENATE($C84, ".NY.GDP.MKTP.KD"),AREA_WB_6ATTRS,Seq!F$1,FALSE)/10000,".")</f>
        <v>765045.07474305038</v>
      </c>
      <c r="AU84" s="27">
        <f>IFERROR(VLOOKUP(CONCATENATE($C84, ".NY.GDP.MKTP.KD"),AREA_WB_6ATTRS,Seq!G$1,FALSE)/10000,".")</f>
        <v>768624.34540103585</v>
      </c>
      <c r="AV84" s="27">
        <f>IFERROR(VLOOKUP(CONCATENATE($C84, ".NY.GDP.MKTP.KD"),AREA_WB_6ATTRS,Seq!H$1,FALSE)/10000,".")</f>
        <v>804881.96721980104</v>
      </c>
      <c r="AW84" s="27">
        <f>IFERROR(VLOOKUP(CONCATENATE($C84, ".NY.GDP.MKTP.KD"),AREA_WB_6ATTRS,Seq!I$1,FALSE)/10000,".")</f>
        <v>826417.73082354444</v>
      </c>
      <c r="AX84" s="27">
        <f>IFERROR(VLOOKUP(CONCATENATE($C84, ".NY.GDP.MKTP.KD"),AREA_WB_6ATTRS,Seq!J$1,FALSE)/10000,".")</f>
        <v>830305.04558622255</v>
      </c>
      <c r="AY84" s="27">
        <f>IFERROR(VLOOKUP(CONCATENATE($C84, ".NY.GDP.MKTP.KD"),AREA_WB_6ATTRS,Seq!K$1,FALSE)/10000,".")</f>
        <v>819792.96327935788</v>
      </c>
      <c r="AZ84" s="27">
        <f>IFERROR(VLOOKUP(CONCATENATE($C84, ".NY.GDP.MKTP.KD"),AREA_WB_6ATTRS,Seq!L$1,FALSE)/10000,".")</f>
        <v>765946.41440218745</v>
      </c>
      <c r="BA84" s="27">
        <f>IFERROR(VLOOKUP(CONCATENATE($C84, ".NY.GDP.MKTP.KD"),AREA_WB_6ATTRS,Seq!M$1,FALSE)/10000,".")</f>
        <v>701445.67238759075</v>
      </c>
      <c r="BB84" s="27">
        <f>IFERROR(VLOOKUP(CONCATENATE($C84, ".NY.GDP.MKTP.KD"),AREA_WB_6ATTRS,Seq!N$1,FALSE)/10000,".")</f>
        <v>627793.81671588984</v>
      </c>
      <c r="BC84" s="27">
        <f>IFERROR(VLOOKUP(CONCATENATE($C84, ".NY.GDP.MKTP.KD"),AREA_WB_6ATTRS,Seq!O$1,FALSE)/10000,".")</f>
        <v>543235.95026111905</v>
      </c>
      <c r="BD84" s="27">
        <f>IFERROR(VLOOKUP(CONCATENATE($C84, ".NY.GDP.MKTP.KD"),AREA_WB_6ATTRS,Seq!P$1,FALSE)/10000,".")</f>
        <v>522049.76557003753</v>
      </c>
      <c r="BE84" s="27">
        <f>IFERROR(VLOOKUP(CONCATENATE($C84, ".NY.GDP.MKTP.KD"),AREA_WB_6ATTRS,Seq!Q$1,FALSE)/10000,".")</f>
        <v>525704.10781894671</v>
      </c>
      <c r="BF84" s="27">
        <f>IFERROR(VLOOKUP(CONCATENATE($C84, ".NY.GDP.MKTP.KD"),AREA_WB_6ATTRS,Seq!R$1,FALSE)/10000,".")</f>
        <v>520325.24720857455</v>
      </c>
      <c r="BG84" s="27">
        <f>IFERROR(VLOOKUP(CONCATENATE($C84, ".NY.GDP.MKTP.KD"),AREA_WB_6ATTRS,Seq!S$1,FALSE)/10000,".")</f>
        <v>491098.33561085176</v>
      </c>
      <c r="BH84" s="27">
        <f>IFERROR(VLOOKUP(CONCATENATE($C84, ".NY.GDP.MKTP.KD"),AREA_WB_6ATTRS,Seq!T$1,FALSE)/10000,".")</f>
        <v>483122.14212485211</v>
      </c>
      <c r="BI84" s="27">
        <f>IFERROR(VLOOKUP(CONCATENATE($C84, ".NY.GDP.MKTP.KD"),AREA_WB_6ATTRS,Seq!U$1,FALSE)/10000,".")</f>
        <v>462492.14627134247</v>
      </c>
      <c r="BJ84" s="27">
        <f>IFERROR(VLOOKUP(CONCATENATE($C84, ".NY.GDP.MKTP.KD"),AREA_WB_6ATTRS,Seq!V$1,FALSE)/10000,".")</f>
        <v>430579.7175652174</v>
      </c>
      <c r="BK84" s="27">
        <f>IFERROR(VLOOKUP(CONCATENATE($C84, ".NY.GDP.MKTP.KD"),AREA_WB_6ATTRS,Seq!W$1,FALSE)/10000,".")</f>
        <v>421538.07043918961</v>
      </c>
      <c r="BL84" s="27">
        <f>IFERROR(VLOOKUP(CONCATENATE($C84, ".NY.GDP.MKTP.KD"),AREA_WB_6ATTRS,Seq!X$1,FALSE)/10000,".")</f>
        <v>436158.63177957694</v>
      </c>
      <c r="BM84" s="27">
        <f>IFERROR(VLOOKUP(CONCATENATE($C84, ".NY.GDP.MKTP.KD"),AREA_WB_6ATTRS,Seq!Y$1,FALSE)/10000,".")</f>
        <v>461418.40911175997</v>
      </c>
      <c r="BN84" s="27">
        <f>IFERROR(VLOOKUP(CONCATENATE($C84, ".NY.GDP.MKTP.KD"),AREA_WB_6ATTRS,Seq!Z$1,FALSE)/10000,".")</f>
        <v>492056.07593779382</v>
      </c>
      <c r="BO84" s="27">
        <f>IFERROR(VLOOKUP(CONCATENATE($C84, ".NY.GDP.MKTP.KD"),AREA_WB_6ATTRS,Seq!AA$1,FALSE)/10000,".")</f>
        <v>530377.60646350461</v>
      </c>
      <c r="BP84" s="27">
        <f>IFERROR(VLOOKUP(CONCATENATE($C84, ".NY.GDP.MKTP.KD"),AREA_WB_6ATTRS,Seq!AB$1,FALSE)/10000,".")</f>
        <v>559979.34416133247</v>
      </c>
      <c r="BQ84" s="27">
        <f>IFERROR(VLOOKUP(CONCATENATE($C84, ".NY.GDP.MKTP.KD"),AREA_WB_6ATTRS,Seq!AC$1,FALSE)/10000,".")</f>
        <v>595021.47732456226</v>
      </c>
      <c r="BR84" s="27">
        <f>IFERROR(VLOOKUP(CONCATENATE($C84, ".NY.GDP.MKTP.KD"),AREA_WB_6ATTRS,Seq!AD$1,FALSE)/10000,".")</f>
        <v>631645.30959657999</v>
      </c>
      <c r="BS84" s="27">
        <f>IFERROR(VLOOKUP(CONCATENATE($C84, ".NY.GDP.MKTP.KD"),AREA_WB_6ATTRS,Seq!AE$1,FALSE)/10000,".")</f>
        <v>649548.56614553451</v>
      </c>
      <c r="BT84" s="27">
        <f>IFERROR(VLOOKUP(CONCATENATE($C84, ".NY.GDP.MKTP.KD"),AREA_WB_6ATTRS,Seq!AF$1,FALSE)/10000,".")</f>
        <v>696148.49999595154</v>
      </c>
      <c r="BU84" s="27">
        <f>IFERROR(VLOOKUP(CONCATENATE($C84, ".NY.GDP.MKTP.KD"),AREA_WB_6ATTRS,Seq!AG$1,FALSE)/10000,".")</f>
        <v>744041.19724829041</v>
      </c>
      <c r="BV84" s="27"/>
      <c r="BW84" s="27"/>
      <c r="BX84" s="27"/>
      <c r="BY84" s="27"/>
      <c r="BZ84" s="27"/>
      <c r="CA84" s="27"/>
      <c r="CB84" s="27"/>
      <c r="CC84" s="27">
        <f>CNPop!A$48</f>
        <v>5.0000000000000001E-3</v>
      </c>
      <c r="CD84" s="27">
        <f>CNPop!B$48</f>
        <v>6.0000000000000001E-3</v>
      </c>
      <c r="CE84" s="27">
        <f>CNPop!C$48</f>
        <v>6.0000000000000001E-3</v>
      </c>
      <c r="CF84" s="27">
        <f>CNPop!D$48</f>
        <v>7.0000000000000001E-3</v>
      </c>
      <c r="CG84" s="27">
        <f>CNPop!E$48</f>
        <v>7.0000000000000001E-3</v>
      </c>
      <c r="CH84" s="27">
        <f>CNPop!F$48</f>
        <v>8.0000000000000002E-3</v>
      </c>
      <c r="CI84" s="27">
        <f>CNPop!G$48</f>
        <v>8.9999999999999993E-3</v>
      </c>
      <c r="CJ84" s="27">
        <f>CNPop!H$48</f>
        <v>0.01</v>
      </c>
      <c r="CK84" s="27">
        <f>CNPop!I$48</f>
        <v>1.0999999999999999E-2</v>
      </c>
      <c r="CL84" s="27">
        <f>CNPop!J$48</f>
        <v>1.2E-2</v>
      </c>
      <c r="CM84" s="27">
        <f>CNPop!K$48</f>
        <v>1.4E-2</v>
      </c>
      <c r="CN84" s="27">
        <f>CNPop!L$48</f>
        <v>1.6E-2</v>
      </c>
      <c r="CO84" s="27">
        <f>CNPop!M$48</f>
        <v>1.7000000000000001E-2</v>
      </c>
      <c r="CP84" s="27">
        <f>CNPop!N$48</f>
        <v>1.9E-2</v>
      </c>
      <c r="CQ84" s="27">
        <f>CNPop!O$48</f>
        <v>2.1000000000000001E-2</v>
      </c>
      <c r="CR84" s="27">
        <f>CNPop!P$48</f>
        <v>2.3E-2</v>
      </c>
      <c r="CS84" s="27">
        <f>CNPop!Q$48</f>
        <v>2.5999999999999999E-2</v>
      </c>
      <c r="CT84" s="27">
        <f>CNPop!R$48</f>
        <v>2.8000000000000001E-2</v>
      </c>
      <c r="CU84" s="27">
        <f>CNPop!S$48</f>
        <v>0.03</v>
      </c>
      <c r="CV84" s="27">
        <f>CNPop!T$48</f>
        <v>3.3000000000000002E-2</v>
      </c>
      <c r="CW84" s="27">
        <f>CNPop!U$48</f>
        <v>3.5999999999999997E-2</v>
      </c>
      <c r="CX84" s="27">
        <f>CNPop!V$48</f>
        <v>3.9E-2</v>
      </c>
      <c r="CY84" s="27">
        <f>CNPop!W$48</f>
        <v>4.2000000000000003E-2</v>
      </c>
      <c r="CZ84" s="27">
        <f>CNPop!X$48</f>
        <v>4.4999999999999998E-2</v>
      </c>
      <c r="DA84" s="27">
        <f>CNPop!Y$48</f>
        <v>4.9000000000000002E-2</v>
      </c>
      <c r="DB84" s="27">
        <f>CNPop!Z$48</f>
        <v>5.1999999999999998E-2</v>
      </c>
      <c r="DC84" s="27">
        <f>CNPop!AA$48</f>
        <v>5.6000000000000001E-2</v>
      </c>
      <c r="DD84" s="27">
        <f>CNPop!AB$48</f>
        <v>0.06</v>
      </c>
      <c r="DE84" s="27">
        <f>CNPop!AC$48</f>
        <v>6.3E-2</v>
      </c>
      <c r="DF84" s="27">
        <f>CNPop!AD$48</f>
        <v>6.8000000000000005E-2</v>
      </c>
      <c r="DG84" s="27">
        <f>CNPop!AE$48</f>
        <v>7.1999999999999995E-2</v>
      </c>
      <c r="DH84" s="27">
        <f>CNPop!AF$48</f>
        <v>7.5999999999999998E-2</v>
      </c>
      <c r="DI84" s="27">
        <f>CNPop!AG$48</f>
        <v>8.1000000000000003E-2</v>
      </c>
      <c r="DJ84" s="27">
        <f>CNPop!AH$48</f>
        <v>8.5000000000000006E-2</v>
      </c>
      <c r="DK84" s="27">
        <f>CNPop!AI$48</f>
        <v>0.09</v>
      </c>
      <c r="DL84" s="27">
        <f>CNPop!AJ$48</f>
        <v>9.5000000000000001E-2</v>
      </c>
      <c r="DM84" s="27">
        <f>CNPop!AK$48</f>
        <v>0.1</v>
      </c>
      <c r="DN84" s="27"/>
      <c r="DO84" s="27" t="str">
        <f t="shared" si="94"/>
        <v>.</v>
      </c>
      <c r="DP84" s="27" t="str">
        <f t="shared" si="95"/>
        <v>.</v>
      </c>
      <c r="DQ84" s="27" t="str">
        <f t="shared" si="96"/>
        <v>.</v>
      </c>
      <c r="DR84" s="27" t="str">
        <f t="shared" si="97"/>
        <v>.</v>
      </c>
      <c r="DS84" s="27" t="str">
        <f t="shared" si="98"/>
        <v>.</v>
      </c>
      <c r="DT84" s="27" t="str">
        <f t="shared" si="99"/>
        <v>.</v>
      </c>
      <c r="DU84" s="27" t="str">
        <f t="shared" si="100"/>
        <v>.</v>
      </c>
      <c r="DV84" s="27" t="str">
        <f t="shared" si="101"/>
        <v>.</v>
      </c>
      <c r="DW84" s="27" t="str">
        <f t="shared" si="102"/>
        <v>.</v>
      </c>
      <c r="DX84" s="27" t="str">
        <f t="shared" si="103"/>
        <v>.</v>
      </c>
      <c r="DY84" s="27" t="str">
        <f t="shared" si="104"/>
        <v>.</v>
      </c>
      <c r="DZ84" s="27" t="str">
        <f t="shared" si="105"/>
        <v>.</v>
      </c>
      <c r="EA84" s="27" t="str">
        <f t="shared" si="106"/>
        <v>.</v>
      </c>
      <c r="EB84" s="27" t="str">
        <f t="shared" si="107"/>
        <v>.</v>
      </c>
      <c r="EC84" s="27" t="str">
        <f t="shared" si="108"/>
        <v>.</v>
      </c>
      <c r="ED84" s="27" t="str">
        <f t="shared" si="109"/>
        <v>.</v>
      </c>
      <c r="EE84" s="27" t="str">
        <f t="shared" si="110"/>
        <v>.</v>
      </c>
      <c r="EF84" s="27" t="str">
        <f t="shared" si="111"/>
        <v>.</v>
      </c>
      <c r="EG84" s="27" t="str">
        <f t="shared" si="112"/>
        <v>.</v>
      </c>
      <c r="EH84" s="27" t="str">
        <f t="shared" si="113"/>
        <v>.</v>
      </c>
      <c r="EI84" s="27" t="str">
        <f t="shared" si="114"/>
        <v>.</v>
      </c>
      <c r="EJ84" s="27" t="str">
        <f t="shared" si="115"/>
        <v>.</v>
      </c>
      <c r="EK84" s="27" t="str">
        <f t="shared" si="116"/>
        <v>.</v>
      </c>
      <c r="EL84" s="27" t="str">
        <f t="shared" si="117"/>
        <v>.</v>
      </c>
      <c r="EM84" s="27" t="str">
        <f t="shared" si="118"/>
        <v>.</v>
      </c>
      <c r="EN84" s="27" t="str">
        <f t="shared" si="119"/>
        <v>.</v>
      </c>
      <c r="EO84" s="27" t="str">
        <f t="shared" si="120"/>
        <v>.</v>
      </c>
      <c r="EP84" s="27" t="str">
        <f t="shared" si="129"/>
        <v>.</v>
      </c>
      <c r="EQ84" s="27" t="str">
        <f t="shared" si="130"/>
        <v>.</v>
      </c>
      <c r="ER84" s="27" t="str">
        <f t="shared" si="137"/>
        <v>.</v>
      </c>
      <c r="ES84" s="27" t="str">
        <f t="shared" si="137"/>
        <v>.</v>
      </c>
      <c r="ET84" s="27" t="str">
        <f t="shared" si="137"/>
        <v>.</v>
      </c>
      <c r="EU84" s="27"/>
      <c r="EV84" s="27"/>
      <c r="EW84" s="27"/>
      <c r="EX84" s="27"/>
      <c r="EY84" s="27"/>
      <c r="EZ84" s="27" t="str">
        <f>IFERROR(VLOOKUP(CONCATENATE($C84,".SL.TLF.TERT.ZS"),AREA_WB_6ATTRS,Seq!B$1,FALSE)/100,".")</f>
        <v>.</v>
      </c>
      <c r="FA84" s="27" t="str">
        <f>IFERROR(VLOOKUP(CONCATENATE($C84,".SL.TLF.TERT.ZS"),AREA_WB_6ATTRS,Seq!C$1,FALSE)/100,".")</f>
        <v>.</v>
      </c>
      <c r="FB84" s="27" t="str">
        <f>IFERROR(VLOOKUP(CONCATENATE($C84,".SL.TLF.TERT.ZS"),AREA_WB_6ATTRS,Seq!D$1,FALSE)/100,".")</f>
        <v>.</v>
      </c>
      <c r="FC84" s="27" t="str">
        <f>IFERROR(VLOOKUP(CONCATENATE($C84,".SL.TLF.TERT.ZS"),AREA_WB_6ATTRS,Seq!E$1,FALSE)/100,".")</f>
        <v>.</v>
      </c>
      <c r="FD84" s="27" t="str">
        <f>IFERROR(VLOOKUP(CONCATENATE($C84,".SL.TLF.TERT.ZS"),AREA_WB_6ATTRS,Seq!F$1,FALSE)/100,".")</f>
        <v>.</v>
      </c>
      <c r="FE84" s="27" t="str">
        <f>IFERROR(VLOOKUP(CONCATENATE($C84,".SL.TLF.TERT.ZS"),AREA_WB_6ATTRS,Seq!G$1,FALSE)/100,".")</f>
        <v>.</v>
      </c>
      <c r="FF84" s="27" t="str">
        <f>IFERROR(VLOOKUP(CONCATENATE($C84,".SL.TLF.TERT.ZS"),AREA_WB_6ATTRS,Seq!H$1,FALSE)/100,".")</f>
        <v>.</v>
      </c>
      <c r="FG84" s="27" t="str">
        <f>IFERROR(VLOOKUP(CONCATENATE($C84,".SL.TLF.TERT.ZS"),AREA_WB_6ATTRS,Seq!I$1,FALSE)/100,".")</f>
        <v>.</v>
      </c>
      <c r="FH84" s="27" t="str">
        <f>IFERROR(VLOOKUP(CONCATENATE($C84,".SL.TLF.TERT.ZS"),AREA_WB_6ATTRS,Seq!J$1,FALSE)/100,".")</f>
        <v>.</v>
      </c>
      <c r="FI84" s="27" t="str">
        <f>IFERROR(VLOOKUP(CONCATENATE($C84,".SL.TLF.TERT.ZS"),AREA_WB_6ATTRS,Seq!K$1,FALSE)/100,".")</f>
        <v>.</v>
      </c>
      <c r="FJ84" s="27" t="str">
        <f>IFERROR(VLOOKUP(CONCATENATE($C84,".SL.TLF.TERT.ZS"),AREA_WB_6ATTRS,Seq!L$1,FALSE)/100,".")</f>
        <v>.</v>
      </c>
      <c r="FK84" s="27" t="str">
        <f>IFERROR(VLOOKUP(CONCATENATE($C84,".SL.TLF.TERT.ZS"),AREA_WB_6ATTRS,Seq!M$1,FALSE)/100,".")</f>
        <v>.</v>
      </c>
      <c r="FL84" s="27" t="str">
        <f>IFERROR(VLOOKUP(CONCATENATE($C84,".SL.TLF.TERT.ZS"),AREA_WB_6ATTRS,Seq!N$1,FALSE)/100,".")</f>
        <v>.</v>
      </c>
      <c r="FM84" s="27" t="str">
        <f>IFERROR(VLOOKUP(CONCATENATE($C84,".SL.TLF.TERT.ZS"),AREA_WB_6ATTRS,Seq!O$1,FALSE)/100,".")</f>
        <v>.</v>
      </c>
      <c r="FN84" s="27" t="str">
        <f>IFERROR(VLOOKUP(CONCATENATE($C84,".SL.TLF.TERT.ZS"),AREA_WB_6ATTRS,Seq!P$1,FALSE)/100,".")</f>
        <v>.</v>
      </c>
      <c r="FO84" s="27" t="str">
        <f>IFERROR(VLOOKUP(CONCATENATE($C84,".SL.TLF.TERT.ZS"),AREA_WB_6ATTRS,Seq!Q$1,FALSE)/100,".")</f>
        <v>.</v>
      </c>
      <c r="FP84" s="27" t="str">
        <f>IFERROR(VLOOKUP(CONCATENATE($C84,".SL.TLF.TERT.ZS"),AREA_WB_6ATTRS,Seq!R$1,FALSE)/100,".")</f>
        <v>.</v>
      </c>
      <c r="FQ84" s="27" t="str">
        <f>IFERROR(VLOOKUP(CONCATENATE($C84,".SL.TLF.TERT.ZS"),AREA_WB_6ATTRS,Seq!S$1,FALSE)/100,".")</f>
        <v>.</v>
      </c>
      <c r="FR84" s="27" t="str">
        <f>IFERROR(VLOOKUP(CONCATENATE($C84,".SL.TLF.TERT.ZS"),AREA_WB_6ATTRS,Seq!T$1,FALSE)/100,".")</f>
        <v>.</v>
      </c>
      <c r="FS84" s="27" t="str">
        <f>IFERROR(VLOOKUP(CONCATENATE($C84,".SL.TLF.TERT.ZS"),AREA_WB_6ATTRS,Seq!U$1,FALSE)/100,".")</f>
        <v>.</v>
      </c>
      <c r="FT84" s="27" t="str">
        <f>IFERROR(VLOOKUP(CONCATENATE($C84,".SL.TLF.TERT.ZS"),AREA_WB_6ATTRS,Seq!V$1,FALSE)/100,".")</f>
        <v>.</v>
      </c>
      <c r="FU84" s="27" t="str">
        <f>IFERROR(VLOOKUP(CONCATENATE($C84,".SL.TLF.TERT.ZS"),AREA_WB_6ATTRS,Seq!W$1,FALSE)/100,".")</f>
        <v>.</v>
      </c>
      <c r="FV84" s="27" t="str">
        <f>IFERROR(VLOOKUP(CONCATENATE($C84,".SL.TLF.TERT.ZS"),AREA_WB_6ATTRS,Seq!X$1,FALSE)/100,".")</f>
        <v>.</v>
      </c>
      <c r="FW84" s="27" t="str">
        <f>IFERROR(VLOOKUP(CONCATENATE($C84,".SL.TLF.TERT.ZS"),AREA_WB_6ATTRS,Seq!Y$1,FALSE)/100,".")</f>
        <v>.</v>
      </c>
      <c r="FX84" s="27" t="str">
        <f>IFERROR(VLOOKUP(CONCATENATE($C84,".SL.TLF.TERT.ZS"),AREA_WB_6ATTRS,Seq!Z$1,FALSE)/100,".")</f>
        <v>.</v>
      </c>
      <c r="FY84" s="27" t="str">
        <f>IFERROR(VLOOKUP(CONCATENATE($C84,".SL.TLF.TERT.ZS"),AREA_WB_6ATTRS,Seq!AA$1,FALSE)/100,".")</f>
        <v>.</v>
      </c>
      <c r="FZ84" s="27" t="str">
        <f>IFERROR(VLOOKUP(CONCATENATE($C84,".SL.TLF.TERT.ZS"),AREA_WB_6ATTRS,Seq!AB$1,FALSE)/100,".")</f>
        <v>.</v>
      </c>
      <c r="GA84" s="27" t="str">
        <f>IFERROR(VLOOKUP(CONCATENATE($C84,".SL.TLF.TERT.ZS"),AREA_WB_6ATTRS,Seq!AC$1,FALSE)/100,".")</f>
        <v>.</v>
      </c>
      <c r="GB84" s="27" t="str">
        <f>IFERROR(VLOOKUP(CONCATENATE($C84,".SL.TLF.TERT.ZS"),AREA_WB_6ATTRS,Seq!AD$1,FALSE)/100,".")</f>
        <v>.</v>
      </c>
      <c r="GC84" s="27" t="str">
        <f>IFERROR(VLOOKUP(CONCATENATE($C84,".SL.TLF.TERT.ZS"),AREA_WB_6ATTRS,Seq!AE$1,FALSE)/100,".")</f>
        <v>.</v>
      </c>
      <c r="GD84" s="27" t="str">
        <f>IFERROR(VLOOKUP(CONCATENATE($C84,".SL.TLF.TERT.ZS"),AREA_WB_6ATTRS,Seq!AF$1,FALSE)/100,".")</f>
        <v>.</v>
      </c>
      <c r="GE84" s="27" t="str">
        <f>IFERROR(VLOOKUP(CONCATENATE($C84,".SL.TLF.TERT.ZS"),AREA_WB_6ATTRS,Seq!AG$1,FALSE)/100,".")</f>
        <v>.</v>
      </c>
      <c r="GF84" s="27" t="str">
        <f>IFERROR(VLOOKUP(CONCATENATE($C84,".SL.TLF.TERT.ZS"),AREA_WB_6ATTRS,Seq!AH$1,FALSE)/100,".")</f>
        <v>.</v>
      </c>
      <c r="GG84" s="27" t="str">
        <f>IFERROR(VLOOKUP(CONCATENATE($C84,".SL.TLF.TERT.ZS"),AREA_WB_6ATTRS,Seq!AI$1,FALSE)/100,".")</f>
        <v>.</v>
      </c>
      <c r="GH84" s="27" t="str">
        <f>IFERROR(VLOOKUP(CONCATENATE($C84,".SL.TLF.TERT.ZS"),AREA_WB_6ATTRS,Seq!AJ$1,FALSE)/100,".")</f>
        <v>.</v>
      </c>
      <c r="GI84" s="27" t="str">
        <f>IFERROR(VLOOKUP(CONCATENATE($C84,".SL.TLF.TERT.ZS"),AREA_WB_6ATTRS,Seq!AK$1,FALSE)/100,".")</f>
        <v>.</v>
      </c>
      <c r="GJ84" s="27" t="str">
        <f>IFERROR(VLOOKUP(CONCATENATE($C84,".SL.TLF.TERT.ZS"),AREA_WB_6ATTRS,Seq!AL$1,FALSE)/100,".")</f>
        <v>.</v>
      </c>
      <c r="GK84" s="27"/>
      <c r="GL84" s="27"/>
      <c r="GM84" s="27" t="str">
        <f t="shared" si="121"/>
        <v>.</v>
      </c>
      <c r="GN84" s="27" t="str">
        <f t="shared" si="122"/>
        <v>.</v>
      </c>
      <c r="GO84" s="27" t="str">
        <f t="shared" si="131"/>
        <v>.</v>
      </c>
      <c r="GP84" s="27"/>
      <c r="GQ84" s="9" t="str">
        <f>IF(VLOOKUP($B84,EM_80!$B$1:$C$201,2,FALSE)&gt;0,VLOOKUP($B84,EM_80!$B$1:$C$201,2,FALSE),".")</f>
        <v>.</v>
      </c>
      <c r="GR84" s="9" t="str">
        <f t="shared" si="123"/>
        <v>.</v>
      </c>
      <c r="GS84" s="9" t="str">
        <f t="shared" si="124"/>
        <v>.</v>
      </c>
      <c r="GU84">
        <f t="shared" si="125"/>
        <v>27170024</v>
      </c>
      <c r="GV84">
        <f t="shared" si="126"/>
        <v>37016126</v>
      </c>
      <c r="GW84">
        <f t="shared" si="127"/>
        <v>50829248</v>
      </c>
      <c r="GX84">
        <f t="shared" si="128"/>
        <v>65965795</v>
      </c>
      <c r="GZ84" s="9" t="str">
        <f>IF(ISNA(VLOOKUP($B84,Area_EM_90,Seq!C$1,FALSE)),".",VLOOKUP($B84,Area_EM_90,Seq!C$1,FALSE))</f>
        <v>.</v>
      </c>
      <c r="HA84" s="9" t="str">
        <f>IF(ISNA(VLOOKUP($B84,Area_EM_90,Seq!D$1,FALSE)),".",VLOOKUP($B84,Area_EM_90,Seq!D$1,FALSE))</f>
        <v>.</v>
      </c>
      <c r="HB84" s="9" t="str">
        <f>IF(ISNA(VLOOKUP($B84,Area_EM_90,Seq!E$1,FALSE)),".",VLOOKUP($B84,Area_EM_90,Seq!E$1,FALSE))</f>
        <v>.</v>
      </c>
      <c r="HC84" s="9" t="str">
        <f>IF(ISNA(VLOOKUP($B84,Area_EM_90,Seq!F$1,FALSE)),".",VLOOKUP($B84,Area_EM_90,Seq!F$1,FALSE))</f>
        <v>.</v>
      </c>
      <c r="HD84" s="9" t="str">
        <f>IF(ISNA(VLOOKUP($B84,Area_EM_90,Seq!G$1,FALSE)),".",VLOOKUP($B84,Area_EM_90,Seq!G$1,FALSE))</f>
        <v>.</v>
      </c>
      <c r="HE84" s="9" t="str">
        <f>IF(ISNA(VLOOKUP($B84,Area_EM_90,Seq!H$1,FALSE)),".",VLOOKUP($B84,Area_EM_90,Seq!H$1,FALSE))</f>
        <v>.</v>
      </c>
      <c r="HF84" s="9" t="str">
        <f>IF(ISNA(VLOOKUP($B84,Area_EM_90,Seq!I$1,FALSE)),".",VLOOKUP($B84,Area_EM_90,Seq!I$1,FALSE))</f>
        <v>.</v>
      </c>
      <c r="HG84" s="9" t="str">
        <f>IF(ISNA(VLOOKUP($B84,Area_EM_90,Seq!J$1,FALSE)),".",VLOOKUP($B84,Area_EM_90,Seq!J$1,FALSE))</f>
        <v>.</v>
      </c>
      <c r="HH84" s="9" t="str">
        <f>IF(ISNA(VLOOKUP($B84,Area_EM_00,Seq!C$1,FALSE)),".",VLOOKUP($B84,Area_EM_00,Seq!C$1,FALSE))</f>
        <v>.</v>
      </c>
      <c r="HI84" s="9" t="str">
        <f>IF(ISNA(VLOOKUP($B84,Area_EM_00,Seq!D$1,FALSE)),".",VLOOKUP($B84,Area_EM_00,Seq!D$1,FALSE))</f>
        <v>.</v>
      </c>
      <c r="HJ84" s="9" t="str">
        <f>IF(ISNA(VLOOKUP($B84,Area_EM_00,Seq!E$1,FALSE)),".",VLOOKUP($B84,Area_EM_00,Seq!E$1,FALSE))</f>
        <v>.</v>
      </c>
      <c r="HK84" s="9" t="str">
        <f>IF(ISNA(VLOOKUP($B84,Area_EM_00,Seq!F$1,FALSE)),".",VLOOKUP($B84,Area_EM_00,Seq!F$1,FALSE))</f>
        <v>.</v>
      </c>
      <c r="HL84" s="9" t="str">
        <f>IF(ISNA(VLOOKUP($B84,Area_EM_00,Seq!G$1,FALSE)),".",VLOOKUP($B84,Area_EM_00,Seq!G$1,FALSE))</f>
        <v>.</v>
      </c>
      <c r="HM84" s="9" t="str">
        <f>IF(ISNA(VLOOKUP($B84,Area_EM_00,Seq!H$1,FALSE)),".",VLOOKUP($B84,Area_EM_00,Seq!H$1,FALSE))</f>
        <v>.</v>
      </c>
      <c r="HN84" s="9" t="str">
        <f>IF(ISNA(VLOOKUP($B84,Area_EM_00,Seq!I$1,FALSE)),".",VLOOKUP($B84,Area_EM_00,Seq!I$1,FALSE))</f>
        <v>.</v>
      </c>
      <c r="HO84" s="9" t="str">
        <f>IF(ISNA(VLOOKUP($B84,Area_EM_00,Seq!J$1,FALSE)),".",VLOOKUP($B84,Area_EM_00,Seq!J$1,FALSE))</f>
        <v>.</v>
      </c>
      <c r="HQ84" s="27"/>
      <c r="HR84" s="9" t="str">
        <f>IFERROR(VLOOKUP($B84,AREA_EM3_60_00,Seq!E$1,FALSE),".")</f>
        <v>.</v>
      </c>
      <c r="HS84" s="9" t="str">
        <f>IFERROR(VLOOKUP($B84,AREA_EM3_60_00,Seq!F$1,FALSE),".")</f>
        <v>.</v>
      </c>
      <c r="HT84" s="9" t="str">
        <f>IFERROR(VLOOKUP($B84,AREA_EM3_60_00,Seq!G$1,FALSE),".")</f>
        <v>.</v>
      </c>
      <c r="HU84" s="9" t="str">
        <f>IFERROR(VLOOKUP($B84,AREA_EM3_10,Seq!B$1,FALSE),".")</f>
        <v>.</v>
      </c>
      <c r="HV84" s="9">
        <f t="shared" si="132"/>
        <v>27170024</v>
      </c>
      <c r="HW84" s="9">
        <f t="shared" si="133"/>
        <v>37016126</v>
      </c>
      <c r="HX84" s="9">
        <f t="shared" si="134"/>
        <v>50829248</v>
      </c>
      <c r="HY84" s="9">
        <f t="shared" si="135"/>
        <v>65965795</v>
      </c>
    </row>
    <row r="85" spans="1:233">
      <c r="A85" s="25" t="s">
        <v>2929</v>
      </c>
      <c r="B85" s="26" t="str">
        <f t="shared" si="92"/>
        <v>Tunisia</v>
      </c>
      <c r="C85" s="166" t="s">
        <v>1657</v>
      </c>
      <c r="D85" s="27">
        <f>VLOOKUP("CHN.NY.GDP.MKTP.KD",AREA_WB_6ATTRS,Seq!B$1,FALSE)/10000</f>
        <v>18294112.043860689</v>
      </c>
      <c r="E85" s="27">
        <f>VLOOKUP("CHN.NY.GDP.MKTP.KD",AREA_WB_6ATTRS,Seq!C$1,FALSE)/10000</f>
        <v>19245405.87014145</v>
      </c>
      <c r="F85" s="27">
        <f>VLOOKUP("CHN.NY.GDP.MKTP.KD",AREA_WB_6ATTRS,Seq!D$1,FALSE)/10000</f>
        <v>20996737.804324333</v>
      </c>
      <c r="G85" s="27">
        <f>VLOOKUP("CHN.NY.GDP.MKTP.KD",AREA_WB_6ATTRS,Seq!E$1,FALSE)/10000</f>
        <v>23285382.224995762</v>
      </c>
      <c r="H85" s="27">
        <f>VLOOKUP("CHN.NY.GDP.MKTP.KD",AREA_WB_6ATTRS,Seq!F$1,FALSE)/10000</f>
        <v>26824760.323195074</v>
      </c>
      <c r="I85" s="27">
        <f>VLOOKUP("CHN.NY.GDP.MKTP.KD",AREA_WB_6ATTRS,Seq!G$1,FALSE)/10000</f>
        <v>30446102.966826372</v>
      </c>
      <c r="J85" s="27">
        <f>VLOOKUP("CHN.NY.GDP.MKTP.KD",AREA_WB_6ATTRS,Seq!H$1,FALSE)/10000</f>
        <v>33125360.027907111</v>
      </c>
      <c r="K85" s="27">
        <f>VLOOKUP("CHN.NY.GDP.MKTP.KD",AREA_WB_6ATTRS,Seq!I$1,FALSE)/10000</f>
        <v>36967901.791144341</v>
      </c>
      <c r="L85" s="27">
        <f>VLOOKUP("CHN.NY.GDP.MKTP.KD",AREA_WB_6ATTRS,Seq!J$1,FALSE)/10000</f>
        <v>41145274.693543643</v>
      </c>
      <c r="M85" s="27">
        <f>VLOOKUP("CHN.NY.GDP.MKTP.KD",AREA_WB_6ATTRS,Seq!K$1,FALSE)/10000</f>
        <v>42832230.955979005</v>
      </c>
      <c r="N85" s="27">
        <f>VLOOKUP("CHN.NY.GDP.MKTP.KD",AREA_WB_6ATTRS,Seq!L$1,FALSE)/10000</f>
        <v>44459855.73230619</v>
      </c>
      <c r="O85" s="27">
        <f>VLOOKUP("CHN.NY.GDP.MKTP.KD",AREA_WB_6ATTRS,Seq!M$1,FALSE)/10000</f>
        <v>48550162.459678344</v>
      </c>
      <c r="P85" s="27">
        <f>VLOOKUP("CHN.NY.GDP.MKTP.KD",AREA_WB_6ATTRS,Seq!N$1,FALSE)/10000</f>
        <v>55444285.528952621</v>
      </c>
      <c r="Q85" s="27">
        <f>VLOOKUP("CHN.NY.GDP.MKTP.KD",AREA_WB_6ATTRS,Seq!O$1,FALSE)/10000</f>
        <v>63206485.503006078</v>
      </c>
      <c r="R85" s="27">
        <f>VLOOKUP("CHN.NY.GDP.MKTP.KD",AREA_WB_6ATTRS,Seq!P$1,FALSE)/10000</f>
        <v>71486535.103899792</v>
      </c>
      <c r="S85" s="27">
        <f>VLOOKUP("CHN.NY.GDP.MKTP.KD",AREA_WB_6ATTRS,Seq!Q$1,FALSE)/10000</f>
        <v>79278567.430224851</v>
      </c>
      <c r="T85" s="27">
        <f>VLOOKUP("CHN.NY.GDP.MKTP.KD",AREA_WB_6ATTRS,Seq!R$1,FALSE)/10000</f>
        <v>87206424.173247412</v>
      </c>
      <c r="U85" s="27">
        <f>VLOOKUP("CHN.NY.GDP.MKTP.KD",AREA_WB_6ATTRS,Seq!S$1,FALSE)/10000</f>
        <v>95316621.621359423</v>
      </c>
      <c r="V85" s="27">
        <f>VLOOKUP("CHN.NY.GDP.MKTP.KD",AREA_WB_6ATTRS,Seq!T$1,FALSE)/10000</f>
        <v>102751318.10782552</v>
      </c>
      <c r="W85" s="27">
        <f>VLOOKUP("CHN.NY.GDP.MKTP.KD",AREA_WB_6ATTRS,Seq!U$1,FALSE)/10000</f>
        <v>110560418.28402025</v>
      </c>
      <c r="X85" s="27">
        <f>VLOOKUP("CHN.NY.GDP.MKTP.KD",AREA_WB_6ATTRS,Seq!V$1,FALSE)/10000</f>
        <v>119847493.41987793</v>
      </c>
      <c r="Y85" s="27">
        <f>VLOOKUP("CHN.NY.GDP.MKTP.KD",AREA_WB_6ATTRS,Seq!W$1,FALSE)/10000</f>
        <v>129794835.37372778</v>
      </c>
      <c r="Z85" s="27">
        <f>VLOOKUP("CHN.NY.GDP.MKTP.KD",AREA_WB_6ATTRS,Seq!X$1,FALSE)/10000</f>
        <v>141606165.392737</v>
      </c>
      <c r="AA85" s="27">
        <f>VLOOKUP("CHN.NY.GDP.MKTP.KD",AREA_WB_6ATTRS,Seq!Y$1,FALSE)/10000</f>
        <v>155766781.9320105</v>
      </c>
      <c r="AB85" s="27">
        <f>VLOOKUP("CHN.NY.GDP.MKTP.KD",AREA_WB_6ATTRS,Seq!Z$1,FALSE)/10000</f>
        <v>171499226.90714428</v>
      </c>
      <c r="AC85" s="27">
        <f>VLOOKUP("CHN.NY.GDP.MKTP.KD",AREA_WB_6ATTRS,Seq!AA$1,FALSE)/10000</f>
        <v>190878639.54765138</v>
      </c>
      <c r="AD85" s="27">
        <f>VLOOKUP("CHN.NY.GDP.MKTP.KD",AREA_WB_6ATTRS,Seq!AB$1,FALSE)/10000</f>
        <v>215120226.77020231</v>
      </c>
      <c r="AE85" s="27">
        <f>VLOOKUP("CHN.NY.GDP.MKTP.KD",AREA_WB_6ATTRS,Seq!AC$1,FALSE)/10000</f>
        <v>245667298.97157177</v>
      </c>
      <c r="AF85" s="27">
        <f>VLOOKUP("CHN.NY.GDP.MKTP.KD",AREA_WB_6ATTRS,Seq!AD$1,FALSE)/10000</f>
        <v>269251359.67284226</v>
      </c>
      <c r="AG85" s="27">
        <f>VLOOKUP("CHN.NY.GDP.MKTP.KD",AREA_WB_6ATTRS,Seq!AE$1,FALSE)/10000</f>
        <v>294022484.76274431</v>
      </c>
      <c r="AH85" s="27">
        <f>VLOOKUP("CHN.NY.GDP.MKTP.KD",AREA_WB_6ATTRS,Seq!AF$1,FALSE)/10000</f>
        <v>324600823.17806971</v>
      </c>
      <c r="AI85" s="27">
        <f>VLOOKUP("CHN.NY.GDP.MKTP.KD",AREA_WB_6ATTRS,Seq!AG$1,FALSE)/10000</f>
        <v>354139498.08727396</v>
      </c>
      <c r="AJ85" s="27"/>
      <c r="AK85" s="27"/>
      <c r="AL85" s="27"/>
      <c r="AM85" s="27"/>
      <c r="AN85" s="27"/>
      <c r="AO85" s="27"/>
      <c r="AP85" s="27">
        <f>IFERROR(VLOOKUP(CONCATENATE($C85, ".NY.GDP.MKTP.KD"),AREA_WB_6ATTRS,Seq!B$1,FALSE)/10000,".")</f>
        <v>954489.45317686023</v>
      </c>
      <c r="AQ85" s="27">
        <f>IFERROR(VLOOKUP(CONCATENATE($C85, ".NY.GDP.MKTP.KD"),AREA_WB_6ATTRS,Seq!C$1,FALSE)/10000,".")</f>
        <v>1007120.6990034847</v>
      </c>
      <c r="AR85" s="27">
        <f>IFERROR(VLOOKUP(CONCATENATE($C85, ".NY.GDP.MKTP.KD"),AREA_WB_6ATTRS,Seq!D$1,FALSE)/10000,".")</f>
        <v>1002148.164273929</v>
      </c>
      <c r="AS85" s="27">
        <f>IFERROR(VLOOKUP(CONCATENATE($C85, ".NY.GDP.MKTP.KD"),AREA_WB_6ATTRS,Seq!E$1,FALSE)/10000,".")</f>
        <v>1049067.9115245633</v>
      </c>
      <c r="AT85" s="27">
        <f>IFERROR(VLOOKUP(CONCATENATE($C85, ".NY.GDP.MKTP.KD"),AREA_WB_6ATTRS,Seq!F$1,FALSE)/10000,".")</f>
        <v>1109377.186027925</v>
      </c>
      <c r="AU85" s="27">
        <f>IFERROR(VLOOKUP(CONCATENATE($C85, ".NY.GDP.MKTP.KD"),AREA_WB_6ATTRS,Seq!G$1,FALSE)/10000,".")</f>
        <v>1172041.1662948357</v>
      </c>
      <c r="AV85" s="27">
        <f>IFERROR(VLOOKUP(CONCATENATE($C85, ".NY.GDP.MKTP.KD"),AREA_WB_6ATTRS,Seq!H$1,FALSE)/10000,".")</f>
        <v>1155081.8722702812</v>
      </c>
      <c r="AW85" s="27">
        <f>IFERROR(VLOOKUP(CONCATENATE($C85, ".NY.GDP.MKTP.KD"),AREA_WB_6ATTRS,Seq!I$1,FALSE)/10000,".")</f>
        <v>1232488.1908929769</v>
      </c>
      <c r="AX85" s="27">
        <f>IFERROR(VLOOKUP(CONCATENATE($C85, ".NY.GDP.MKTP.KD"),AREA_WB_6ATTRS,Seq!J$1,FALSE)/10000,".")</f>
        <v>1233377.5383391585</v>
      </c>
      <c r="AY85" s="27">
        <f>IFERROR(VLOOKUP(CONCATENATE($C85, ".NY.GDP.MKTP.KD"),AREA_WB_6ATTRS,Seq!K$1,FALSE)/10000,".")</f>
        <v>1254920.9349125999</v>
      </c>
      <c r="AZ85" s="27">
        <f>IFERROR(VLOOKUP(CONCATENATE($C85, ".NY.GDP.MKTP.KD"),AREA_WB_6ATTRS,Seq!L$1,FALSE)/10000,".")</f>
        <v>1354684.885916878</v>
      </c>
      <c r="BA85" s="27">
        <f>IFERROR(VLOOKUP(CONCATENATE($C85, ".NY.GDP.MKTP.KD"),AREA_WB_6ATTRS,Seq!M$1,FALSE)/10000,".")</f>
        <v>1407579.1707760349</v>
      </c>
      <c r="BB85" s="27">
        <f>IFERROR(VLOOKUP(CONCATENATE($C85, ".NY.GDP.MKTP.KD"),AREA_WB_6ATTRS,Seq!N$1,FALSE)/10000,".")</f>
        <v>1517450.9838910063</v>
      </c>
      <c r="BC85" s="27">
        <f>IFERROR(VLOOKUP(CONCATENATE($C85, ".NY.GDP.MKTP.KD"),AREA_WB_6ATTRS,Seq!O$1,FALSE)/10000,".")</f>
        <v>1550680.568956444</v>
      </c>
      <c r="BD85" s="27">
        <f>IFERROR(VLOOKUP(CONCATENATE($C85, ".NY.GDP.MKTP.KD"),AREA_WB_6ATTRS,Seq!P$1,FALSE)/10000,".")</f>
        <v>1599967.5713056701</v>
      </c>
      <c r="BE85" s="27">
        <f>IFERROR(VLOOKUP(CONCATENATE($C85, ".NY.GDP.MKTP.KD"),AREA_WB_6ATTRS,Seq!Q$1,FALSE)/10000,".")</f>
        <v>1637593.531930086</v>
      </c>
      <c r="BF85" s="27">
        <f>IFERROR(VLOOKUP(CONCATENATE($C85, ".NY.GDP.MKTP.KD"),AREA_WB_6ATTRS,Seq!R$1,FALSE)/10000,".")</f>
        <v>1754617.2836324547</v>
      </c>
      <c r="BG85" s="27">
        <f>IFERROR(VLOOKUP(CONCATENATE($C85, ".NY.GDP.MKTP.KD"),AREA_WB_6ATTRS,Seq!S$1,FALSE)/10000,".")</f>
        <v>1850085.0172806887</v>
      </c>
      <c r="BH85" s="27">
        <f>IFERROR(VLOOKUP(CONCATENATE($C85, ".NY.GDP.MKTP.KD"),AREA_WB_6ATTRS,Seq!T$1,FALSE)/10000,".")</f>
        <v>1941946.5919246457</v>
      </c>
      <c r="BI85" s="27">
        <f>IFERROR(VLOOKUP(CONCATENATE($C85, ".NY.GDP.MKTP.KD"),AREA_WB_6ATTRS,Seq!U$1,FALSE)/10000,".")</f>
        <v>2058803.6338473293</v>
      </c>
      <c r="BJ85" s="27">
        <f>IFERROR(VLOOKUP(CONCATENATE($C85, ".NY.GDP.MKTP.KD"),AREA_WB_6ATTRS,Seq!V$1,FALSE)/10000,".")</f>
        <v>2147326.1837017578</v>
      </c>
      <c r="BK85" s="27">
        <f>IFERROR(VLOOKUP(CONCATENATE($C85, ".NY.GDP.MKTP.KD"),AREA_WB_6ATTRS,Seq!W$1,FALSE)/10000,".")</f>
        <v>2251470.0517983516</v>
      </c>
      <c r="BL85" s="27">
        <f>IFERROR(VLOOKUP(CONCATENATE($C85, ".NY.GDP.MKTP.KD"),AREA_WB_6ATTRS,Seq!X$1,FALSE)/10000,".")</f>
        <v>2289752.9290367393</v>
      </c>
      <c r="BM85" s="27">
        <f>IFERROR(VLOOKUP(CONCATENATE($C85, ".NY.GDP.MKTP.KD"),AREA_WB_6ATTRS,Seq!Y$1,FALSE)/10000,".")</f>
        <v>2415016.6366514536</v>
      </c>
      <c r="BN85" s="27">
        <f>IFERROR(VLOOKUP(CONCATENATE($C85, ".NY.GDP.MKTP.KD"),AREA_WB_6ATTRS,Seq!Z$1,FALSE)/10000,".")</f>
        <v>2558927.8230094574</v>
      </c>
      <c r="BO85" s="27">
        <f>IFERROR(VLOOKUP(CONCATENATE($C85, ".NY.GDP.MKTP.KD"),AREA_WB_6ATTRS,Seq!AA$1,FALSE)/10000,".")</f>
        <v>2661288.8891121</v>
      </c>
      <c r="BP85" s="27">
        <f>IFERROR(VLOOKUP(CONCATENATE($C85, ".NY.GDP.MKTP.KD"),AREA_WB_6ATTRS,Seq!AB$1,FALSE)/10000,".")</f>
        <v>2811765.3870455842</v>
      </c>
      <c r="BQ85" s="27">
        <f>IFERROR(VLOOKUP(CONCATENATE($C85, ".NY.GDP.MKTP.KD"),AREA_WB_6ATTRS,Seq!AC$1,FALSE)/10000,".")</f>
        <v>2987767.6522088582</v>
      </c>
      <c r="BR85" s="27">
        <f>IFERROR(VLOOKUP(CONCATENATE($C85, ".NY.GDP.MKTP.KD"),AREA_WB_6ATTRS,Seq!AD$1,FALSE)/10000,".")</f>
        <v>3122837.6125979824</v>
      </c>
      <c r="BS85" s="27">
        <f>IFERROR(VLOOKUP(CONCATENATE($C85, ".NY.GDP.MKTP.KD"),AREA_WB_6ATTRS,Seq!AE$1,FALSE)/10000,".")</f>
        <v>3219558.5570016308</v>
      </c>
      <c r="BT85" s="27">
        <f>IFERROR(VLOOKUP(CONCATENATE($C85, ".NY.GDP.MKTP.KD"),AREA_WB_6ATTRS,Seq!AF$1,FALSE)/10000,".")</f>
        <v>3316145.31371168</v>
      </c>
      <c r="BU85" s="27">
        <f>IFERROR(VLOOKUP(CONCATENATE($C85, ".NY.GDP.MKTP.KD"),AREA_WB_6ATTRS,Seq!AG$1,FALSE)/10000,".")</f>
        <v>3256454.6980648697</v>
      </c>
      <c r="BV85" s="27"/>
      <c r="BW85" s="27"/>
      <c r="BX85" s="27"/>
      <c r="BY85" s="27"/>
      <c r="BZ85" s="27"/>
      <c r="CA85" s="27"/>
      <c r="CB85" s="27"/>
      <c r="CC85" s="27">
        <f>CNPop!A$48</f>
        <v>5.0000000000000001E-3</v>
      </c>
      <c r="CD85" s="27">
        <f>CNPop!B$48</f>
        <v>6.0000000000000001E-3</v>
      </c>
      <c r="CE85" s="27">
        <f>CNPop!C$48</f>
        <v>6.0000000000000001E-3</v>
      </c>
      <c r="CF85" s="27">
        <f>CNPop!D$48</f>
        <v>7.0000000000000001E-3</v>
      </c>
      <c r="CG85" s="27">
        <f>CNPop!E$48</f>
        <v>7.0000000000000001E-3</v>
      </c>
      <c r="CH85" s="27">
        <f>CNPop!F$48</f>
        <v>8.0000000000000002E-3</v>
      </c>
      <c r="CI85" s="27">
        <f>CNPop!G$48</f>
        <v>8.9999999999999993E-3</v>
      </c>
      <c r="CJ85" s="27">
        <f>CNPop!H$48</f>
        <v>0.01</v>
      </c>
      <c r="CK85" s="27">
        <f>CNPop!I$48</f>
        <v>1.0999999999999999E-2</v>
      </c>
      <c r="CL85" s="27">
        <f>CNPop!J$48</f>
        <v>1.2E-2</v>
      </c>
      <c r="CM85" s="27">
        <f>CNPop!K$48</f>
        <v>1.4E-2</v>
      </c>
      <c r="CN85" s="27">
        <f>CNPop!L$48</f>
        <v>1.6E-2</v>
      </c>
      <c r="CO85" s="27">
        <f>CNPop!M$48</f>
        <v>1.7000000000000001E-2</v>
      </c>
      <c r="CP85" s="27">
        <f>CNPop!N$48</f>
        <v>1.9E-2</v>
      </c>
      <c r="CQ85" s="27">
        <f>CNPop!O$48</f>
        <v>2.1000000000000001E-2</v>
      </c>
      <c r="CR85" s="27">
        <f>CNPop!P$48</f>
        <v>2.3E-2</v>
      </c>
      <c r="CS85" s="27">
        <f>CNPop!Q$48</f>
        <v>2.5999999999999999E-2</v>
      </c>
      <c r="CT85" s="27">
        <f>CNPop!R$48</f>
        <v>2.8000000000000001E-2</v>
      </c>
      <c r="CU85" s="27">
        <f>CNPop!S$48</f>
        <v>0.03</v>
      </c>
      <c r="CV85" s="27">
        <f>CNPop!T$48</f>
        <v>3.3000000000000002E-2</v>
      </c>
      <c r="CW85" s="27">
        <f>CNPop!U$48</f>
        <v>3.5999999999999997E-2</v>
      </c>
      <c r="CX85" s="27">
        <f>CNPop!V$48</f>
        <v>3.9E-2</v>
      </c>
      <c r="CY85" s="27">
        <f>CNPop!W$48</f>
        <v>4.2000000000000003E-2</v>
      </c>
      <c r="CZ85" s="27">
        <f>CNPop!X$48</f>
        <v>4.4999999999999998E-2</v>
      </c>
      <c r="DA85" s="27">
        <f>CNPop!Y$48</f>
        <v>4.9000000000000002E-2</v>
      </c>
      <c r="DB85" s="27">
        <f>CNPop!Z$48</f>
        <v>5.1999999999999998E-2</v>
      </c>
      <c r="DC85" s="27">
        <f>CNPop!AA$48</f>
        <v>5.6000000000000001E-2</v>
      </c>
      <c r="DD85" s="27">
        <f>CNPop!AB$48</f>
        <v>0.06</v>
      </c>
      <c r="DE85" s="27">
        <f>CNPop!AC$48</f>
        <v>6.3E-2</v>
      </c>
      <c r="DF85" s="27">
        <f>CNPop!AD$48</f>
        <v>6.8000000000000005E-2</v>
      </c>
      <c r="DG85" s="27">
        <f>CNPop!AE$48</f>
        <v>7.1999999999999995E-2</v>
      </c>
      <c r="DH85" s="27">
        <f>CNPop!AF$48</f>
        <v>7.5999999999999998E-2</v>
      </c>
      <c r="DI85" s="27">
        <f>CNPop!AG$48</f>
        <v>8.1000000000000003E-2</v>
      </c>
      <c r="DJ85" s="27">
        <f>CNPop!AH$48</f>
        <v>8.5000000000000006E-2</v>
      </c>
      <c r="DK85" s="27">
        <f>CNPop!AI$48</f>
        <v>0.09</v>
      </c>
      <c r="DL85" s="27">
        <f>CNPop!AJ$48</f>
        <v>9.5000000000000001E-2</v>
      </c>
      <c r="DM85" s="27">
        <f>CNPop!AK$48</f>
        <v>0.1</v>
      </c>
      <c r="DN85" s="27"/>
      <c r="DO85" s="27">
        <f t="shared" si="94"/>
        <v>0.06</v>
      </c>
      <c r="DP85" s="27">
        <f t="shared" si="95"/>
        <v>0.06</v>
      </c>
      <c r="DQ85" s="27">
        <f t="shared" si="96"/>
        <v>0.06</v>
      </c>
      <c r="DR85" s="27">
        <f t="shared" si="97"/>
        <v>0.06</v>
      </c>
      <c r="DS85" s="27">
        <f t="shared" si="98"/>
        <v>0.06</v>
      </c>
      <c r="DT85" s="27">
        <f t="shared" si="99"/>
        <v>0.06</v>
      </c>
      <c r="DU85" s="27">
        <f t="shared" si="100"/>
        <v>0.06</v>
      </c>
      <c r="DV85" s="27">
        <f t="shared" si="101"/>
        <v>0.06</v>
      </c>
      <c r="DW85" s="27">
        <f t="shared" si="102"/>
        <v>0.06</v>
      </c>
      <c r="DX85" s="27">
        <f t="shared" si="103"/>
        <v>0.06</v>
      </c>
      <c r="DY85" s="27">
        <f t="shared" si="104"/>
        <v>0.06</v>
      </c>
      <c r="DZ85" s="27">
        <f t="shared" si="105"/>
        <v>0.06</v>
      </c>
      <c r="EA85" s="27">
        <f t="shared" si="106"/>
        <v>0.06</v>
      </c>
      <c r="EB85" s="27">
        <f t="shared" si="107"/>
        <v>0.06</v>
      </c>
      <c r="EC85" s="27">
        <f t="shared" si="108"/>
        <v>0.06</v>
      </c>
      <c r="ED85" s="27">
        <f t="shared" si="109"/>
        <v>7.0999999046325687E-2</v>
      </c>
      <c r="EE85" s="27">
        <f t="shared" si="110"/>
        <v>7.0999999046325687E-2</v>
      </c>
      <c r="EF85" s="27">
        <f t="shared" si="111"/>
        <v>7.0999999046325687E-2</v>
      </c>
      <c r="EG85" s="27" t="str">
        <f t="shared" si="112"/>
        <v>.</v>
      </c>
      <c r="EH85" s="27" t="str">
        <f t="shared" si="113"/>
        <v>.</v>
      </c>
      <c r="EI85" s="27" t="str">
        <f t="shared" si="114"/>
        <v>.</v>
      </c>
      <c r="EJ85" s="27" t="str">
        <f t="shared" si="115"/>
        <v>.</v>
      </c>
      <c r="EK85" s="27" t="str">
        <f t="shared" si="116"/>
        <v>.</v>
      </c>
      <c r="EL85" s="27" t="str">
        <f t="shared" si="117"/>
        <v>.</v>
      </c>
      <c r="EM85" s="27" t="str">
        <f t="shared" si="118"/>
        <v>.</v>
      </c>
      <c r="EN85" s="27" t="str">
        <f t="shared" si="119"/>
        <v>.</v>
      </c>
      <c r="EO85" s="27" t="str">
        <f t="shared" si="120"/>
        <v>.</v>
      </c>
      <c r="EP85" s="27" t="str">
        <f t="shared" si="129"/>
        <v>.</v>
      </c>
      <c r="EQ85" s="27" t="str">
        <f t="shared" si="130"/>
        <v>.</v>
      </c>
      <c r="ER85" s="27" t="str">
        <f t="shared" si="137"/>
        <v>.</v>
      </c>
      <c r="ES85" s="27" t="str">
        <f t="shared" si="137"/>
        <v>.</v>
      </c>
      <c r="ET85" s="27" t="str">
        <f t="shared" si="137"/>
        <v>.</v>
      </c>
      <c r="EU85" s="27"/>
      <c r="EV85" s="27"/>
      <c r="EW85" s="27"/>
      <c r="EX85" s="27"/>
      <c r="EY85" s="27"/>
      <c r="EZ85" s="27" t="str">
        <f>IFERROR(VLOOKUP(CONCATENATE($C85,".SL.TLF.TERT.ZS"),AREA_WB_6ATTRS,Seq!B$1,FALSE)/100,".")</f>
        <v>.</v>
      </c>
      <c r="FA85" s="27" t="str">
        <f>IFERROR(VLOOKUP(CONCATENATE($C85,".SL.TLF.TERT.ZS"),AREA_WB_6ATTRS,Seq!C$1,FALSE)/100,".")</f>
        <v>.</v>
      </c>
      <c r="FB85" s="27" t="str">
        <f>IFERROR(VLOOKUP(CONCATENATE($C85,".SL.TLF.TERT.ZS"),AREA_WB_6ATTRS,Seq!D$1,FALSE)/100,".")</f>
        <v>.</v>
      </c>
      <c r="FC85" s="27" t="str">
        <f>IFERROR(VLOOKUP(CONCATENATE($C85,".SL.TLF.TERT.ZS"),AREA_WB_6ATTRS,Seq!E$1,FALSE)/100,".")</f>
        <v>.</v>
      </c>
      <c r="FD85" s="27" t="str">
        <f>IFERROR(VLOOKUP(CONCATENATE($C85,".SL.TLF.TERT.ZS"),AREA_WB_6ATTRS,Seq!F$1,FALSE)/100,".")</f>
        <v>.</v>
      </c>
      <c r="FE85" s="27" t="str">
        <f>IFERROR(VLOOKUP(CONCATENATE($C85,".SL.TLF.TERT.ZS"),AREA_WB_6ATTRS,Seq!G$1,FALSE)/100,".")</f>
        <v>.</v>
      </c>
      <c r="FF85" s="27" t="str">
        <f>IFERROR(VLOOKUP(CONCATENATE($C85,".SL.TLF.TERT.ZS"),AREA_WB_6ATTRS,Seq!H$1,FALSE)/100,".")</f>
        <v>.</v>
      </c>
      <c r="FG85" s="27" t="str">
        <f>IFERROR(VLOOKUP(CONCATENATE($C85,".SL.TLF.TERT.ZS"),AREA_WB_6ATTRS,Seq!I$1,FALSE)/100,".")</f>
        <v>.</v>
      </c>
      <c r="FH85" s="27" t="str">
        <f>IFERROR(VLOOKUP(CONCATENATE($C85,".SL.TLF.TERT.ZS"),AREA_WB_6ATTRS,Seq!J$1,FALSE)/100,".")</f>
        <v>.</v>
      </c>
      <c r="FI85" s="27" t="str">
        <f>IFERROR(VLOOKUP(CONCATENATE($C85,".SL.TLF.TERT.ZS"),AREA_WB_6ATTRS,Seq!K$1,FALSE)/100,".")</f>
        <v>.</v>
      </c>
      <c r="FJ85" s="27" t="str">
        <f>IFERROR(VLOOKUP(CONCATENATE($C85,".SL.TLF.TERT.ZS"),AREA_WB_6ATTRS,Seq!L$1,FALSE)/100,".")</f>
        <v>.</v>
      </c>
      <c r="FK85" s="27" t="str">
        <f>IFERROR(VLOOKUP(CONCATENATE($C85,".SL.TLF.TERT.ZS"),AREA_WB_6ATTRS,Seq!M$1,FALSE)/100,".")</f>
        <v>.</v>
      </c>
      <c r="FL85" s="27" t="str">
        <f>IFERROR(VLOOKUP(CONCATENATE($C85,".SL.TLF.TERT.ZS"),AREA_WB_6ATTRS,Seq!N$1,FALSE)/100,".")</f>
        <v>.</v>
      </c>
      <c r="FM85" s="27" t="str">
        <f>IFERROR(VLOOKUP(CONCATENATE($C85,".SL.TLF.TERT.ZS"),AREA_WB_6ATTRS,Seq!O$1,FALSE)/100,".")</f>
        <v>.</v>
      </c>
      <c r="FN85" s="27">
        <f>IFERROR(VLOOKUP(CONCATENATE($C85,".SL.TLF.TERT.ZS"),AREA_WB_6ATTRS,Seq!P$1,FALSE)/100,".")</f>
        <v>0.06</v>
      </c>
      <c r="FO85" s="27" t="str">
        <f>IFERROR(VLOOKUP(CONCATENATE($C85,".SL.TLF.TERT.ZS"),AREA_WB_6ATTRS,Seq!Q$1,FALSE)/100,".")</f>
        <v>.</v>
      </c>
      <c r="FP85" s="27" t="str">
        <f>IFERROR(VLOOKUP(CONCATENATE($C85,".SL.TLF.TERT.ZS"),AREA_WB_6ATTRS,Seq!R$1,FALSE)/100,".")</f>
        <v>.</v>
      </c>
      <c r="FQ85" s="27">
        <f>IFERROR(VLOOKUP(CONCATENATE($C85,".SL.TLF.TERT.ZS"),AREA_WB_6ATTRS,Seq!S$1,FALSE)/100,".")</f>
        <v>7.0999999046325687E-2</v>
      </c>
      <c r="FR85" s="27" t="str">
        <f>IFERROR(VLOOKUP(CONCATENATE($C85,".SL.TLF.TERT.ZS"),AREA_WB_6ATTRS,Seq!T$1,FALSE)/100,".")</f>
        <v>.</v>
      </c>
      <c r="FS85" s="27" t="str">
        <f>IFERROR(VLOOKUP(CONCATENATE($C85,".SL.TLF.TERT.ZS"),AREA_WB_6ATTRS,Seq!U$1,FALSE)/100,".")</f>
        <v>.</v>
      </c>
      <c r="FT85" s="27" t="str">
        <f>IFERROR(VLOOKUP(CONCATENATE($C85,".SL.TLF.TERT.ZS"),AREA_WB_6ATTRS,Seq!V$1,FALSE)/100,".")</f>
        <v>.</v>
      </c>
      <c r="FU85" s="27" t="str">
        <f>IFERROR(VLOOKUP(CONCATENATE($C85,".SL.TLF.TERT.ZS"),AREA_WB_6ATTRS,Seq!W$1,FALSE)/100,".")</f>
        <v>.</v>
      </c>
      <c r="FV85" s="27" t="str">
        <f>IFERROR(VLOOKUP(CONCATENATE($C85,".SL.TLF.TERT.ZS"),AREA_WB_6ATTRS,Seq!X$1,FALSE)/100,".")</f>
        <v>.</v>
      </c>
      <c r="FW85" s="27" t="str">
        <f>IFERROR(VLOOKUP(CONCATENATE($C85,".SL.TLF.TERT.ZS"),AREA_WB_6ATTRS,Seq!Y$1,FALSE)/100,".")</f>
        <v>.</v>
      </c>
      <c r="FX85" s="27" t="str">
        <f>IFERROR(VLOOKUP(CONCATENATE($C85,".SL.TLF.TERT.ZS"),AREA_WB_6ATTRS,Seq!Z$1,FALSE)/100,".")</f>
        <v>.</v>
      </c>
      <c r="FY85" s="27" t="str">
        <f>IFERROR(VLOOKUP(CONCATENATE($C85,".SL.TLF.TERT.ZS"),AREA_WB_6ATTRS,Seq!AA$1,FALSE)/100,".")</f>
        <v>.</v>
      </c>
      <c r="FZ85" s="27" t="str">
        <f>IFERROR(VLOOKUP(CONCATENATE($C85,".SL.TLF.TERT.ZS"),AREA_WB_6ATTRS,Seq!AB$1,FALSE)/100,".")</f>
        <v>.</v>
      </c>
      <c r="GA85" s="27" t="str">
        <f>IFERROR(VLOOKUP(CONCATENATE($C85,".SL.TLF.TERT.ZS"),AREA_WB_6ATTRS,Seq!AC$1,FALSE)/100,".")</f>
        <v>.</v>
      </c>
      <c r="GB85" s="27" t="str">
        <f>IFERROR(VLOOKUP(CONCATENATE($C85,".SL.TLF.TERT.ZS"),AREA_WB_6ATTRS,Seq!AD$1,FALSE)/100,".")</f>
        <v>.</v>
      </c>
      <c r="GC85" s="27" t="str">
        <f>IFERROR(VLOOKUP(CONCATENATE($C85,".SL.TLF.TERT.ZS"),AREA_WB_6ATTRS,Seq!AE$1,FALSE)/100,".")</f>
        <v>.</v>
      </c>
      <c r="GD85" s="27" t="str">
        <f>IFERROR(VLOOKUP(CONCATENATE($C85,".SL.TLF.TERT.ZS"),AREA_WB_6ATTRS,Seq!AF$1,FALSE)/100,".")</f>
        <v>.</v>
      </c>
      <c r="GE85" s="27" t="str">
        <f>IFERROR(VLOOKUP(CONCATENATE($C85,".SL.TLF.TERT.ZS"),AREA_WB_6ATTRS,Seq!AG$1,FALSE)/100,".")</f>
        <v>.</v>
      </c>
      <c r="GF85" s="27" t="str">
        <f>IFERROR(VLOOKUP(CONCATENATE($C85,".SL.TLF.TERT.ZS"),AREA_WB_6ATTRS,Seq!AH$1,FALSE)/100,".")</f>
        <v>.</v>
      </c>
      <c r="GG85" s="27" t="str">
        <f>IFERROR(VLOOKUP(CONCATENATE($C85,".SL.TLF.TERT.ZS"),AREA_WB_6ATTRS,Seq!AI$1,FALSE)/100,".")</f>
        <v>.</v>
      </c>
      <c r="GH85" s="27" t="str">
        <f>IFERROR(VLOOKUP(CONCATENATE($C85,".SL.TLF.TERT.ZS"),AREA_WB_6ATTRS,Seq!AJ$1,FALSE)/100,".")</f>
        <v>.</v>
      </c>
      <c r="GI85" s="27" t="str">
        <f>IFERROR(VLOOKUP(CONCATENATE($C85,".SL.TLF.TERT.ZS"),AREA_WB_6ATTRS,Seq!AK$1,FALSE)/100,".")</f>
        <v>.</v>
      </c>
      <c r="GJ85" s="27" t="str">
        <f>IFERROR(VLOOKUP(CONCATENATE($C85,".SL.TLF.TERT.ZS"),AREA_WB_6ATTRS,Seq!AL$1,FALSE)/100,".")</f>
        <v>.</v>
      </c>
      <c r="GK85" s="27"/>
      <c r="GL85" s="27"/>
      <c r="GM85" s="27" t="str">
        <f t="shared" si="121"/>
        <v>.</v>
      </c>
      <c r="GN85" s="27" t="str">
        <f t="shared" si="122"/>
        <v>.</v>
      </c>
      <c r="GO85" s="27" t="str">
        <f t="shared" si="131"/>
        <v>.</v>
      </c>
      <c r="GP85" s="27"/>
      <c r="GQ85" s="9" t="str">
        <f>IF(VLOOKUP($B85,EM_80!$B$1:$C$201,2,FALSE)&gt;0,VLOOKUP($B85,EM_80!$B$1:$C$201,2,FALSE),".")</f>
        <v>.</v>
      </c>
      <c r="GR85" s="9" t="str">
        <f t="shared" si="123"/>
        <v>.</v>
      </c>
      <c r="GS85" s="9" t="str">
        <f t="shared" si="124"/>
        <v>.</v>
      </c>
      <c r="GU85">
        <f t="shared" si="125"/>
        <v>6384000</v>
      </c>
      <c r="GV85">
        <f t="shared" si="126"/>
        <v>8154400</v>
      </c>
      <c r="GW85">
        <f t="shared" si="127"/>
        <v>9563500</v>
      </c>
      <c r="GX85">
        <f t="shared" si="128"/>
        <v>10549100</v>
      </c>
      <c r="GZ85" s="9" t="str">
        <f>IF(ISNA(VLOOKUP($B85,Area_EM_90,Seq!C$1,FALSE)),".",VLOOKUP($B85,Area_EM_90,Seq!C$1,FALSE))</f>
        <v>.</v>
      </c>
      <c r="HA85" s="9" t="str">
        <f>IF(ISNA(VLOOKUP($B85,Area_EM_90,Seq!D$1,FALSE)),".",VLOOKUP($B85,Area_EM_90,Seq!D$1,FALSE))</f>
        <v>.</v>
      </c>
      <c r="HB85" s="9" t="str">
        <f>IF(ISNA(VLOOKUP($B85,Area_EM_90,Seq!E$1,FALSE)),".",VLOOKUP($B85,Area_EM_90,Seq!E$1,FALSE))</f>
        <v>.</v>
      </c>
      <c r="HC85" s="9" t="str">
        <f>IF(ISNA(VLOOKUP($B85,Area_EM_90,Seq!F$1,FALSE)),".",VLOOKUP($B85,Area_EM_90,Seq!F$1,FALSE))</f>
        <v>.</v>
      </c>
      <c r="HD85" s="9" t="str">
        <f>IF(ISNA(VLOOKUP($B85,Area_EM_90,Seq!G$1,FALSE)),".",VLOOKUP($B85,Area_EM_90,Seq!G$1,FALSE))</f>
        <v>.</v>
      </c>
      <c r="HE85" s="9" t="str">
        <f>IF(ISNA(VLOOKUP($B85,Area_EM_90,Seq!H$1,FALSE)),".",VLOOKUP($B85,Area_EM_90,Seq!H$1,FALSE))</f>
        <v>.</v>
      </c>
      <c r="HF85" s="9" t="str">
        <f>IF(ISNA(VLOOKUP($B85,Area_EM_90,Seq!I$1,FALSE)),".",VLOOKUP($B85,Area_EM_90,Seq!I$1,FALSE))</f>
        <v>.</v>
      </c>
      <c r="HG85" s="9" t="str">
        <f>IF(ISNA(VLOOKUP($B85,Area_EM_90,Seq!J$1,FALSE)),".",VLOOKUP($B85,Area_EM_90,Seq!J$1,FALSE))</f>
        <v>.</v>
      </c>
      <c r="HH85" s="9" t="str">
        <f>IF(ISNA(VLOOKUP($B85,Area_EM_00,Seq!C$1,FALSE)),".",VLOOKUP($B85,Area_EM_00,Seq!C$1,FALSE))</f>
        <v>.</v>
      </c>
      <c r="HI85" s="9" t="str">
        <f>IF(ISNA(VLOOKUP($B85,Area_EM_00,Seq!D$1,FALSE)),".",VLOOKUP($B85,Area_EM_00,Seq!D$1,FALSE))</f>
        <v>.</v>
      </c>
      <c r="HJ85" s="9" t="str">
        <f>IF(ISNA(VLOOKUP($B85,Area_EM_00,Seq!E$1,FALSE)),".",VLOOKUP($B85,Area_EM_00,Seq!E$1,FALSE))</f>
        <v>.</v>
      </c>
      <c r="HK85" s="9" t="str">
        <f>IF(ISNA(VLOOKUP($B85,Area_EM_00,Seq!F$1,FALSE)),".",VLOOKUP($B85,Area_EM_00,Seq!F$1,FALSE))</f>
        <v>.</v>
      </c>
      <c r="HL85" s="9" t="str">
        <f>IF(ISNA(VLOOKUP($B85,Area_EM_00,Seq!G$1,FALSE)),".",VLOOKUP($B85,Area_EM_00,Seq!G$1,FALSE))</f>
        <v>.</v>
      </c>
      <c r="HM85" s="9" t="str">
        <f>IF(ISNA(VLOOKUP($B85,Area_EM_00,Seq!H$1,FALSE)),".",VLOOKUP($B85,Area_EM_00,Seq!H$1,FALSE))</f>
        <v>.</v>
      </c>
      <c r="HN85" s="9" t="str">
        <f>IF(ISNA(VLOOKUP($B85,Area_EM_00,Seq!I$1,FALSE)),".",VLOOKUP($B85,Area_EM_00,Seq!I$1,FALSE))</f>
        <v>.</v>
      </c>
      <c r="HO85" s="9" t="str">
        <f>IF(ISNA(VLOOKUP($B85,Area_EM_00,Seq!J$1,FALSE)),".",VLOOKUP($B85,Area_EM_00,Seq!J$1,FALSE))</f>
        <v>.</v>
      </c>
      <c r="HQ85" s="27"/>
      <c r="HR85" s="9">
        <f>IFERROR(VLOOKUP($B85,AREA_EM3_60_00,Seq!E$1,FALSE),".")</f>
        <v>7</v>
      </c>
      <c r="HS85" s="9">
        <f>IFERROR(VLOOKUP($B85,AREA_EM3_60_00,Seq!F$1,FALSE),".")</f>
        <v>14</v>
      </c>
      <c r="HT85" s="9">
        <f>IFERROR(VLOOKUP($B85,AREA_EM3_60_00,Seq!G$1,FALSE),".")</f>
        <v>13</v>
      </c>
      <c r="HU85" s="9">
        <f>IFERROR(VLOOKUP($B85,AREA_EM3_10,Seq!B$1,FALSE),".")</f>
        <v>0</v>
      </c>
      <c r="HV85" s="9">
        <f t="shared" si="132"/>
        <v>6384000</v>
      </c>
      <c r="HW85" s="9">
        <f t="shared" si="133"/>
        <v>8154400</v>
      </c>
      <c r="HX85" s="9">
        <f t="shared" si="134"/>
        <v>9563500</v>
      </c>
      <c r="HY85" s="9">
        <f t="shared" si="135"/>
        <v>10549100</v>
      </c>
    </row>
    <row r="86" spans="1:233">
      <c r="A86" s="25" t="s">
        <v>2811</v>
      </c>
      <c r="B86" s="26" t="str">
        <f t="shared" si="92"/>
        <v>Uganda</v>
      </c>
      <c r="C86" s="166" t="s">
        <v>1660</v>
      </c>
      <c r="D86" s="27">
        <f>VLOOKUP("CHN.NY.GDP.MKTP.KD",AREA_WB_6ATTRS,Seq!B$1,FALSE)/10000</f>
        <v>18294112.043860689</v>
      </c>
      <c r="E86" s="27">
        <f>VLOOKUP("CHN.NY.GDP.MKTP.KD",AREA_WB_6ATTRS,Seq!C$1,FALSE)/10000</f>
        <v>19245405.87014145</v>
      </c>
      <c r="F86" s="27">
        <f>VLOOKUP("CHN.NY.GDP.MKTP.KD",AREA_WB_6ATTRS,Seq!D$1,FALSE)/10000</f>
        <v>20996737.804324333</v>
      </c>
      <c r="G86" s="27">
        <f>VLOOKUP("CHN.NY.GDP.MKTP.KD",AREA_WB_6ATTRS,Seq!E$1,FALSE)/10000</f>
        <v>23285382.224995762</v>
      </c>
      <c r="H86" s="27">
        <f>VLOOKUP("CHN.NY.GDP.MKTP.KD",AREA_WB_6ATTRS,Seq!F$1,FALSE)/10000</f>
        <v>26824760.323195074</v>
      </c>
      <c r="I86" s="27">
        <f>VLOOKUP("CHN.NY.GDP.MKTP.KD",AREA_WB_6ATTRS,Seq!G$1,FALSE)/10000</f>
        <v>30446102.966826372</v>
      </c>
      <c r="J86" s="27">
        <f>VLOOKUP("CHN.NY.GDP.MKTP.KD",AREA_WB_6ATTRS,Seq!H$1,FALSE)/10000</f>
        <v>33125360.027907111</v>
      </c>
      <c r="K86" s="27">
        <f>VLOOKUP("CHN.NY.GDP.MKTP.KD",AREA_WB_6ATTRS,Seq!I$1,FALSE)/10000</f>
        <v>36967901.791144341</v>
      </c>
      <c r="L86" s="27">
        <f>VLOOKUP("CHN.NY.GDP.MKTP.KD",AREA_WB_6ATTRS,Seq!J$1,FALSE)/10000</f>
        <v>41145274.693543643</v>
      </c>
      <c r="M86" s="27">
        <f>VLOOKUP("CHN.NY.GDP.MKTP.KD",AREA_WB_6ATTRS,Seq!K$1,FALSE)/10000</f>
        <v>42832230.955979005</v>
      </c>
      <c r="N86" s="27">
        <f>VLOOKUP("CHN.NY.GDP.MKTP.KD",AREA_WB_6ATTRS,Seq!L$1,FALSE)/10000</f>
        <v>44459855.73230619</v>
      </c>
      <c r="O86" s="27">
        <f>VLOOKUP("CHN.NY.GDP.MKTP.KD",AREA_WB_6ATTRS,Seq!M$1,FALSE)/10000</f>
        <v>48550162.459678344</v>
      </c>
      <c r="P86" s="27">
        <f>VLOOKUP("CHN.NY.GDP.MKTP.KD",AREA_WB_6ATTRS,Seq!N$1,FALSE)/10000</f>
        <v>55444285.528952621</v>
      </c>
      <c r="Q86" s="27">
        <f>VLOOKUP("CHN.NY.GDP.MKTP.KD",AREA_WB_6ATTRS,Seq!O$1,FALSE)/10000</f>
        <v>63206485.503006078</v>
      </c>
      <c r="R86" s="27">
        <f>VLOOKUP("CHN.NY.GDP.MKTP.KD",AREA_WB_6ATTRS,Seq!P$1,FALSE)/10000</f>
        <v>71486535.103899792</v>
      </c>
      <c r="S86" s="27">
        <f>VLOOKUP("CHN.NY.GDP.MKTP.KD",AREA_WB_6ATTRS,Seq!Q$1,FALSE)/10000</f>
        <v>79278567.430224851</v>
      </c>
      <c r="T86" s="27">
        <f>VLOOKUP("CHN.NY.GDP.MKTP.KD",AREA_WB_6ATTRS,Seq!R$1,FALSE)/10000</f>
        <v>87206424.173247412</v>
      </c>
      <c r="U86" s="27">
        <f>VLOOKUP("CHN.NY.GDP.MKTP.KD",AREA_WB_6ATTRS,Seq!S$1,FALSE)/10000</f>
        <v>95316621.621359423</v>
      </c>
      <c r="V86" s="27">
        <f>VLOOKUP("CHN.NY.GDP.MKTP.KD",AREA_WB_6ATTRS,Seq!T$1,FALSE)/10000</f>
        <v>102751318.10782552</v>
      </c>
      <c r="W86" s="27">
        <f>VLOOKUP("CHN.NY.GDP.MKTP.KD",AREA_WB_6ATTRS,Seq!U$1,FALSE)/10000</f>
        <v>110560418.28402025</v>
      </c>
      <c r="X86" s="27">
        <f>VLOOKUP("CHN.NY.GDP.MKTP.KD",AREA_WB_6ATTRS,Seq!V$1,FALSE)/10000</f>
        <v>119847493.41987793</v>
      </c>
      <c r="Y86" s="27">
        <f>VLOOKUP("CHN.NY.GDP.MKTP.KD",AREA_WB_6ATTRS,Seq!W$1,FALSE)/10000</f>
        <v>129794835.37372778</v>
      </c>
      <c r="Z86" s="27">
        <f>VLOOKUP("CHN.NY.GDP.MKTP.KD",AREA_WB_6ATTRS,Seq!X$1,FALSE)/10000</f>
        <v>141606165.392737</v>
      </c>
      <c r="AA86" s="27">
        <f>VLOOKUP("CHN.NY.GDP.MKTP.KD",AREA_WB_6ATTRS,Seq!Y$1,FALSE)/10000</f>
        <v>155766781.9320105</v>
      </c>
      <c r="AB86" s="27">
        <f>VLOOKUP("CHN.NY.GDP.MKTP.KD",AREA_WB_6ATTRS,Seq!Z$1,FALSE)/10000</f>
        <v>171499226.90714428</v>
      </c>
      <c r="AC86" s="27">
        <f>VLOOKUP("CHN.NY.GDP.MKTP.KD",AREA_WB_6ATTRS,Seq!AA$1,FALSE)/10000</f>
        <v>190878639.54765138</v>
      </c>
      <c r="AD86" s="27">
        <f>VLOOKUP("CHN.NY.GDP.MKTP.KD",AREA_WB_6ATTRS,Seq!AB$1,FALSE)/10000</f>
        <v>215120226.77020231</v>
      </c>
      <c r="AE86" s="27">
        <f>VLOOKUP("CHN.NY.GDP.MKTP.KD",AREA_WB_6ATTRS,Seq!AC$1,FALSE)/10000</f>
        <v>245667298.97157177</v>
      </c>
      <c r="AF86" s="27">
        <f>VLOOKUP("CHN.NY.GDP.MKTP.KD",AREA_WB_6ATTRS,Seq!AD$1,FALSE)/10000</f>
        <v>269251359.67284226</v>
      </c>
      <c r="AG86" s="27">
        <f>VLOOKUP("CHN.NY.GDP.MKTP.KD",AREA_WB_6ATTRS,Seq!AE$1,FALSE)/10000</f>
        <v>294022484.76274431</v>
      </c>
      <c r="AH86" s="27">
        <f>VLOOKUP("CHN.NY.GDP.MKTP.KD",AREA_WB_6ATTRS,Seq!AF$1,FALSE)/10000</f>
        <v>324600823.17806971</v>
      </c>
      <c r="AI86" s="27">
        <f>VLOOKUP("CHN.NY.GDP.MKTP.KD",AREA_WB_6ATTRS,Seq!AG$1,FALSE)/10000</f>
        <v>354139498.08727396</v>
      </c>
      <c r="AJ86" s="27"/>
      <c r="AK86" s="27"/>
      <c r="AL86" s="27"/>
      <c r="AM86" s="27"/>
      <c r="AN86" s="27"/>
      <c r="AO86" s="27"/>
      <c r="AP86" s="27" t="str">
        <f>IFERROR(VLOOKUP(CONCATENATE($C86, ".NY.GDP.MKTP.KD"),AREA_WB_6ATTRS,Seq!B$1,FALSE)/10000,".")</f>
        <v>.</v>
      </c>
      <c r="AQ86" s="27" t="str">
        <f>IFERROR(VLOOKUP(CONCATENATE($C86, ".NY.GDP.MKTP.KD"),AREA_WB_6ATTRS,Seq!C$1,FALSE)/10000,".")</f>
        <v>.</v>
      </c>
      <c r="AR86" s="27">
        <f>IFERROR(VLOOKUP(CONCATENATE($C86, ".NY.GDP.MKTP.KD"),AREA_WB_6ATTRS,Seq!D$1,FALSE)/10000,".")</f>
        <v>252552.79421919904</v>
      </c>
      <c r="AS86" s="27">
        <f>IFERROR(VLOOKUP(CONCATENATE($C86, ".NY.GDP.MKTP.KD"),AREA_WB_6ATTRS,Seq!E$1,FALSE)/10000,".")</f>
        <v>267060.83522355813</v>
      </c>
      <c r="AT86" s="27">
        <f>IFERROR(VLOOKUP(CONCATENATE($C86, ".NY.GDP.MKTP.KD"),AREA_WB_6ATTRS,Seq!F$1,FALSE)/10000,".")</f>
        <v>266140.33880245202</v>
      </c>
      <c r="AU86" s="27">
        <f>IFERROR(VLOOKUP(CONCATENATE($C86, ".NY.GDP.MKTP.KD"),AREA_WB_6ATTRS,Seq!G$1,FALSE)/10000,".")</f>
        <v>257340.7278597269</v>
      </c>
      <c r="AV86" s="27">
        <f>IFERROR(VLOOKUP(CONCATENATE($C86, ".NY.GDP.MKTP.KD"),AREA_WB_6ATTRS,Seq!H$1,FALSE)/10000,".")</f>
        <v>258344.58044410948</v>
      </c>
      <c r="AW86" s="27">
        <f>IFERROR(VLOOKUP(CONCATENATE($C86, ".NY.GDP.MKTP.KD"),AREA_WB_6ATTRS,Seq!I$1,FALSE)/10000,".")</f>
        <v>268579.94157841086</v>
      </c>
      <c r="AX86" s="27">
        <f>IFERROR(VLOOKUP(CONCATENATE($C86, ".NY.GDP.MKTP.KD"),AREA_WB_6ATTRS,Seq!J$1,FALSE)/10000,".")</f>
        <v>290783.6428719135</v>
      </c>
      <c r="AY86" s="27">
        <f>IFERROR(VLOOKUP(CONCATENATE($C86, ".NY.GDP.MKTP.KD"),AREA_WB_6ATTRS,Seq!K$1,FALSE)/10000,".")</f>
        <v>309283.1273893402</v>
      </c>
      <c r="AZ86" s="27">
        <f>IFERROR(VLOOKUP(CONCATENATE($C86, ".NY.GDP.MKTP.KD"),AREA_WB_6ATTRS,Seq!L$1,FALSE)/10000,".")</f>
        <v>329306.55052171415</v>
      </c>
      <c r="BA86" s="27">
        <f>IFERROR(VLOOKUP(CONCATENATE($C86, ".NY.GDP.MKTP.KD"),AREA_WB_6ATTRS,Seq!M$1,FALSE)/10000,".")</f>
        <v>347596.55080666189</v>
      </c>
      <c r="BB86" s="27">
        <f>IFERROR(VLOOKUP(CONCATENATE($C86, ".NY.GDP.MKTP.KD"),AREA_WB_6ATTRS,Seq!N$1,FALSE)/10000,".")</f>
        <v>359478.64145489194</v>
      </c>
      <c r="BC86" s="27">
        <f>IFERROR(VLOOKUP(CONCATENATE($C86, ".NY.GDP.MKTP.KD"),AREA_WB_6ATTRS,Seq!O$1,FALSE)/10000,".")</f>
        <v>389409.88469705579</v>
      </c>
      <c r="BD86" s="27">
        <f>IFERROR(VLOOKUP(CONCATENATE($C86, ".NY.GDP.MKTP.KD"),AREA_WB_6ATTRS,Seq!P$1,FALSE)/10000,".")</f>
        <v>414346.27525626071</v>
      </c>
      <c r="BE86" s="27">
        <f>IFERROR(VLOOKUP(CONCATENATE($C86, ".NY.GDP.MKTP.KD"),AREA_WB_6ATTRS,Seq!Q$1,FALSE)/10000,".")</f>
        <v>462092.4067688199</v>
      </c>
      <c r="BF86" s="27">
        <f>IFERROR(VLOOKUP(CONCATENATE($C86, ".NY.GDP.MKTP.KD"),AREA_WB_6ATTRS,Seq!R$1,FALSE)/10000,".")</f>
        <v>504013.95938524371</v>
      </c>
      <c r="BG86" s="27">
        <f>IFERROR(VLOOKUP(CONCATENATE($C86, ".NY.GDP.MKTP.KD"),AREA_WB_6ATTRS,Seq!S$1,FALSE)/10000,".")</f>
        <v>529718.68070813455</v>
      </c>
      <c r="BH86" s="27">
        <f>IFERROR(VLOOKUP(CONCATENATE($C86, ".NY.GDP.MKTP.KD"),AREA_WB_6ATTRS,Seq!T$1,FALSE)/10000,".")</f>
        <v>555702.7883114185</v>
      </c>
      <c r="BI86" s="27">
        <f>IFERROR(VLOOKUP(CONCATENATE($C86, ".NY.GDP.MKTP.KD"),AREA_WB_6ATTRS,Seq!U$1,FALSE)/10000,".")</f>
        <v>600458.80400895246</v>
      </c>
      <c r="BJ86" s="27">
        <f>IFERROR(VLOOKUP(CONCATENATE($C86, ".NY.GDP.MKTP.KD"),AREA_WB_6ATTRS,Seq!V$1,FALSE)/10000,".")</f>
        <v>619324.66323273024</v>
      </c>
      <c r="BK86" s="27">
        <f>IFERROR(VLOOKUP(CONCATENATE($C86, ".NY.GDP.MKTP.KD"),AREA_WB_6ATTRS,Seq!W$1,FALSE)/10000,".")</f>
        <v>651428.35504746309</v>
      </c>
      <c r="BL86" s="27">
        <f>IFERROR(VLOOKUP(CONCATENATE($C86, ".NY.GDP.MKTP.KD"),AREA_WB_6ATTRS,Seq!X$1,FALSE)/10000,".")</f>
        <v>708315.54627345793</v>
      </c>
      <c r="BM86" s="27">
        <f>IFERROR(VLOOKUP(CONCATENATE($C86, ".NY.GDP.MKTP.KD"),AREA_WB_6ATTRS,Seq!Y$1,FALSE)/10000,".")</f>
        <v>754166.64379277406</v>
      </c>
      <c r="BN86" s="27">
        <f>IFERROR(VLOOKUP(CONCATENATE($C86, ".NY.GDP.MKTP.KD"),AREA_WB_6ATTRS,Seq!Z$1,FALSE)/10000,".")</f>
        <v>805504.52703980508</v>
      </c>
      <c r="BO86" s="27">
        <f>IFERROR(VLOOKUP(CONCATENATE($C86, ".NY.GDP.MKTP.KD"),AREA_WB_6ATTRS,Seq!AA$1,FALSE)/10000,".")</f>
        <v>856513.62573183142</v>
      </c>
      <c r="BP86" s="27">
        <f>IFERROR(VLOOKUP(CONCATENATE($C86, ".NY.GDP.MKTP.KD"),AREA_WB_6ATTRS,Seq!AB$1,FALSE)/10000,".")</f>
        <v>948886.43089798046</v>
      </c>
      <c r="BQ86" s="27">
        <f>IFERROR(VLOOKUP(CONCATENATE($C86, ".NY.GDP.MKTP.KD"),AREA_WB_6ATTRS,Seq!AC$1,FALSE)/10000,".")</f>
        <v>1028710.7993955654</v>
      </c>
      <c r="BR86" s="27">
        <f>IFERROR(VLOOKUP(CONCATENATE($C86, ".NY.GDP.MKTP.KD"),AREA_WB_6ATTRS,Seq!AD$1,FALSE)/10000,".")</f>
        <v>1118299.7488186362</v>
      </c>
      <c r="BS86" s="27">
        <f>IFERROR(VLOOKUP(CONCATENATE($C86, ".NY.GDP.MKTP.KD"),AREA_WB_6ATTRS,Seq!AE$1,FALSE)/10000,".")</f>
        <v>1199347.9807825619</v>
      </c>
      <c r="BT86" s="27">
        <f>IFERROR(VLOOKUP(CONCATENATE($C86, ".NY.GDP.MKTP.KD"),AREA_WB_6ATTRS,Seq!AF$1,FALSE)/10000,".")</f>
        <v>1270109.5116487329</v>
      </c>
      <c r="BU86" s="27">
        <f>IFERROR(VLOOKUP(CONCATENATE($C86, ".NY.GDP.MKTP.KD"),AREA_WB_6ATTRS,Seq!AG$1,FALSE)/10000,".")</f>
        <v>1355206.8489291978</v>
      </c>
      <c r="BV86" s="27"/>
      <c r="BW86" s="27"/>
      <c r="BX86" s="27"/>
      <c r="BY86" s="27"/>
      <c r="BZ86" s="27"/>
      <c r="CA86" s="27"/>
      <c r="CB86" s="27"/>
      <c r="CC86" s="27">
        <f>CNPop!A$48</f>
        <v>5.0000000000000001E-3</v>
      </c>
      <c r="CD86" s="27">
        <f>CNPop!B$48</f>
        <v>6.0000000000000001E-3</v>
      </c>
      <c r="CE86" s="27">
        <f>CNPop!C$48</f>
        <v>6.0000000000000001E-3</v>
      </c>
      <c r="CF86" s="27">
        <f>CNPop!D$48</f>
        <v>7.0000000000000001E-3</v>
      </c>
      <c r="CG86" s="27">
        <f>CNPop!E$48</f>
        <v>7.0000000000000001E-3</v>
      </c>
      <c r="CH86" s="27">
        <f>CNPop!F$48</f>
        <v>8.0000000000000002E-3</v>
      </c>
      <c r="CI86" s="27">
        <f>CNPop!G$48</f>
        <v>8.9999999999999993E-3</v>
      </c>
      <c r="CJ86" s="27">
        <f>CNPop!H$48</f>
        <v>0.01</v>
      </c>
      <c r="CK86" s="27">
        <f>CNPop!I$48</f>
        <v>1.0999999999999999E-2</v>
      </c>
      <c r="CL86" s="27">
        <f>CNPop!J$48</f>
        <v>1.2E-2</v>
      </c>
      <c r="CM86" s="27">
        <f>CNPop!K$48</f>
        <v>1.4E-2</v>
      </c>
      <c r="CN86" s="27">
        <f>CNPop!L$48</f>
        <v>1.6E-2</v>
      </c>
      <c r="CO86" s="27">
        <f>CNPop!M$48</f>
        <v>1.7000000000000001E-2</v>
      </c>
      <c r="CP86" s="27">
        <f>CNPop!N$48</f>
        <v>1.9E-2</v>
      </c>
      <c r="CQ86" s="27">
        <f>CNPop!O$48</f>
        <v>2.1000000000000001E-2</v>
      </c>
      <c r="CR86" s="27">
        <f>CNPop!P$48</f>
        <v>2.3E-2</v>
      </c>
      <c r="CS86" s="27">
        <f>CNPop!Q$48</f>
        <v>2.5999999999999999E-2</v>
      </c>
      <c r="CT86" s="27">
        <f>CNPop!R$48</f>
        <v>2.8000000000000001E-2</v>
      </c>
      <c r="CU86" s="27">
        <f>CNPop!S$48</f>
        <v>0.03</v>
      </c>
      <c r="CV86" s="27">
        <f>CNPop!T$48</f>
        <v>3.3000000000000002E-2</v>
      </c>
      <c r="CW86" s="27">
        <f>CNPop!U$48</f>
        <v>3.5999999999999997E-2</v>
      </c>
      <c r="CX86" s="27">
        <f>CNPop!V$48</f>
        <v>3.9E-2</v>
      </c>
      <c r="CY86" s="27">
        <f>CNPop!W$48</f>
        <v>4.2000000000000003E-2</v>
      </c>
      <c r="CZ86" s="27">
        <f>CNPop!X$48</f>
        <v>4.4999999999999998E-2</v>
      </c>
      <c r="DA86" s="27">
        <f>CNPop!Y$48</f>
        <v>4.9000000000000002E-2</v>
      </c>
      <c r="DB86" s="27">
        <f>CNPop!Z$48</f>
        <v>5.1999999999999998E-2</v>
      </c>
      <c r="DC86" s="27">
        <f>CNPop!AA$48</f>
        <v>5.6000000000000001E-2</v>
      </c>
      <c r="DD86" s="27">
        <f>CNPop!AB$48</f>
        <v>0.06</v>
      </c>
      <c r="DE86" s="27">
        <f>CNPop!AC$48</f>
        <v>6.3E-2</v>
      </c>
      <c r="DF86" s="27">
        <f>CNPop!AD$48</f>
        <v>6.8000000000000005E-2</v>
      </c>
      <c r="DG86" s="27">
        <f>CNPop!AE$48</f>
        <v>7.1999999999999995E-2</v>
      </c>
      <c r="DH86" s="27">
        <f>CNPop!AF$48</f>
        <v>7.5999999999999998E-2</v>
      </c>
      <c r="DI86" s="27">
        <f>CNPop!AG$48</f>
        <v>8.1000000000000003E-2</v>
      </c>
      <c r="DJ86" s="27">
        <f>CNPop!AH$48</f>
        <v>8.5000000000000006E-2</v>
      </c>
      <c r="DK86" s="27">
        <f>CNPop!AI$48</f>
        <v>0.09</v>
      </c>
      <c r="DL86" s="27">
        <f>CNPop!AJ$48</f>
        <v>9.5000000000000001E-2</v>
      </c>
      <c r="DM86" s="27">
        <f>CNPop!AK$48</f>
        <v>0.1</v>
      </c>
      <c r="DN86" s="27"/>
      <c r="DO86" s="27">
        <f t="shared" si="94"/>
        <v>4.0000000596046451E-3</v>
      </c>
      <c r="DP86" s="27">
        <f t="shared" si="95"/>
        <v>4.0000000596046451E-3</v>
      </c>
      <c r="DQ86" s="27">
        <f t="shared" si="96"/>
        <v>4.0000000596046451E-3</v>
      </c>
      <c r="DR86" s="27">
        <f t="shared" si="97"/>
        <v>4.0000000596046451E-3</v>
      </c>
      <c r="DS86" s="27">
        <f t="shared" si="98"/>
        <v>4.0000000596046451E-3</v>
      </c>
      <c r="DT86" s="27">
        <f t="shared" si="99"/>
        <v>4.0000000596046451E-3</v>
      </c>
      <c r="DU86" s="27">
        <f t="shared" si="100"/>
        <v>4.0000000596046451E-3</v>
      </c>
      <c r="DV86" s="27">
        <f t="shared" si="101"/>
        <v>4.0000000596046451E-3</v>
      </c>
      <c r="DW86" s="27">
        <f t="shared" si="102"/>
        <v>4.0000000596046451E-3</v>
      </c>
      <c r="DX86" s="27">
        <f t="shared" si="103"/>
        <v>4.0000000596046451E-3</v>
      </c>
      <c r="DY86" s="27">
        <f t="shared" si="104"/>
        <v>4.0000000596046451E-3</v>
      </c>
      <c r="DZ86" s="27">
        <f t="shared" si="105"/>
        <v>4.0000000596046451E-3</v>
      </c>
      <c r="EA86" s="27">
        <f t="shared" si="106"/>
        <v>1.899999976158142E-2</v>
      </c>
      <c r="EB86" s="27">
        <f t="shared" si="107"/>
        <v>1.899999976158142E-2</v>
      </c>
      <c r="EC86" s="27">
        <f t="shared" si="108"/>
        <v>2.4000000953674317E-2</v>
      </c>
      <c r="ED86" s="27" t="str">
        <f t="shared" si="109"/>
        <v>.</v>
      </c>
      <c r="EE86" s="27" t="str">
        <f t="shared" si="110"/>
        <v>.</v>
      </c>
      <c r="EF86" s="27" t="str">
        <f t="shared" si="111"/>
        <v>.</v>
      </c>
      <c r="EG86" s="27" t="str">
        <f t="shared" si="112"/>
        <v>.</v>
      </c>
      <c r="EH86" s="27" t="str">
        <f t="shared" si="113"/>
        <v>.</v>
      </c>
      <c r="EI86" s="27" t="str">
        <f t="shared" si="114"/>
        <v>.</v>
      </c>
      <c r="EJ86" s="27" t="str">
        <f t="shared" si="115"/>
        <v>.</v>
      </c>
      <c r="EK86" s="27" t="str">
        <f t="shared" si="116"/>
        <v>.</v>
      </c>
      <c r="EL86" s="27" t="str">
        <f t="shared" si="117"/>
        <v>.</v>
      </c>
      <c r="EM86" s="27" t="str">
        <f t="shared" si="118"/>
        <v>.</v>
      </c>
      <c r="EN86" s="27" t="str">
        <f t="shared" si="119"/>
        <v>.</v>
      </c>
      <c r="EO86" s="27" t="str">
        <f t="shared" si="120"/>
        <v>.</v>
      </c>
      <c r="EP86" s="27" t="str">
        <f t="shared" si="129"/>
        <v>.</v>
      </c>
      <c r="EQ86" s="27" t="str">
        <f t="shared" si="130"/>
        <v>.</v>
      </c>
      <c r="ER86" s="27" t="str">
        <f t="shared" si="137"/>
        <v>.</v>
      </c>
      <c r="ES86" s="27" t="str">
        <f t="shared" si="137"/>
        <v>.</v>
      </c>
      <c r="ET86" s="27" t="str">
        <f t="shared" si="137"/>
        <v>.</v>
      </c>
      <c r="EU86" s="27"/>
      <c r="EV86" s="27"/>
      <c r="EW86" s="27"/>
      <c r="EX86" s="27"/>
      <c r="EY86" s="27"/>
      <c r="EZ86" s="27" t="str">
        <f>IFERROR(VLOOKUP(CONCATENATE($C86,".SL.TLF.TERT.ZS"),AREA_WB_6ATTRS,Seq!B$1,FALSE)/100,".")</f>
        <v>.</v>
      </c>
      <c r="FA86" s="27" t="str">
        <f>IFERROR(VLOOKUP(CONCATENATE($C86,".SL.TLF.TERT.ZS"),AREA_WB_6ATTRS,Seq!C$1,FALSE)/100,".")</f>
        <v>.</v>
      </c>
      <c r="FB86" s="27" t="str">
        <f>IFERROR(VLOOKUP(CONCATENATE($C86,".SL.TLF.TERT.ZS"),AREA_WB_6ATTRS,Seq!D$1,FALSE)/100,".")</f>
        <v>.</v>
      </c>
      <c r="FC86" s="27" t="str">
        <f>IFERROR(VLOOKUP(CONCATENATE($C86,".SL.TLF.TERT.ZS"),AREA_WB_6ATTRS,Seq!E$1,FALSE)/100,".")</f>
        <v>.</v>
      </c>
      <c r="FD86" s="27" t="str">
        <f>IFERROR(VLOOKUP(CONCATENATE($C86,".SL.TLF.TERT.ZS"),AREA_WB_6ATTRS,Seq!F$1,FALSE)/100,".")</f>
        <v>.</v>
      </c>
      <c r="FE86" s="27" t="str">
        <f>IFERROR(VLOOKUP(CONCATENATE($C86,".SL.TLF.TERT.ZS"),AREA_WB_6ATTRS,Seq!G$1,FALSE)/100,".")</f>
        <v>.</v>
      </c>
      <c r="FF86" s="27" t="str">
        <f>IFERROR(VLOOKUP(CONCATENATE($C86,".SL.TLF.TERT.ZS"),AREA_WB_6ATTRS,Seq!H$1,FALSE)/100,".")</f>
        <v>.</v>
      </c>
      <c r="FG86" s="27" t="str">
        <f>IFERROR(VLOOKUP(CONCATENATE($C86,".SL.TLF.TERT.ZS"),AREA_WB_6ATTRS,Seq!I$1,FALSE)/100,".")</f>
        <v>.</v>
      </c>
      <c r="FH86" s="27" t="str">
        <f>IFERROR(VLOOKUP(CONCATENATE($C86,".SL.TLF.TERT.ZS"),AREA_WB_6ATTRS,Seq!J$1,FALSE)/100,".")</f>
        <v>.</v>
      </c>
      <c r="FI86" s="27" t="str">
        <f>IFERROR(VLOOKUP(CONCATENATE($C86,".SL.TLF.TERT.ZS"),AREA_WB_6ATTRS,Seq!K$1,FALSE)/100,".")</f>
        <v>.</v>
      </c>
      <c r="FJ86" s="27" t="str">
        <f>IFERROR(VLOOKUP(CONCATENATE($C86,".SL.TLF.TERT.ZS"),AREA_WB_6ATTRS,Seq!L$1,FALSE)/100,".")</f>
        <v>.</v>
      </c>
      <c r="FK86" s="27">
        <f>IFERROR(VLOOKUP(CONCATENATE($C86,".SL.TLF.TERT.ZS"),AREA_WB_6ATTRS,Seq!M$1,FALSE)/100,".")</f>
        <v>4.0000000596046451E-3</v>
      </c>
      <c r="FL86" s="27" t="str">
        <f>IFERROR(VLOOKUP(CONCATENATE($C86,".SL.TLF.TERT.ZS"),AREA_WB_6ATTRS,Seq!N$1,FALSE)/100,".")</f>
        <v>.</v>
      </c>
      <c r="FM86" s="27">
        <f>IFERROR(VLOOKUP(CONCATENATE($C86,".SL.TLF.TERT.ZS"),AREA_WB_6ATTRS,Seq!O$1,FALSE)/100,".")</f>
        <v>1.899999976158142E-2</v>
      </c>
      <c r="FN86" s="27">
        <f>IFERROR(VLOOKUP(CONCATENATE($C86,".SL.TLF.TERT.ZS"),AREA_WB_6ATTRS,Seq!P$1,FALSE)/100,".")</f>
        <v>2.4000000953674317E-2</v>
      </c>
      <c r="FO86" s="27" t="str">
        <f>IFERROR(VLOOKUP(CONCATENATE($C86,".SL.TLF.TERT.ZS"),AREA_WB_6ATTRS,Seq!Q$1,FALSE)/100,".")</f>
        <v>.</v>
      </c>
      <c r="FP86" s="27" t="str">
        <f>IFERROR(VLOOKUP(CONCATENATE($C86,".SL.TLF.TERT.ZS"),AREA_WB_6ATTRS,Seq!R$1,FALSE)/100,".")</f>
        <v>.</v>
      </c>
      <c r="FQ86" s="27" t="str">
        <f>IFERROR(VLOOKUP(CONCATENATE($C86,".SL.TLF.TERT.ZS"),AREA_WB_6ATTRS,Seq!S$1,FALSE)/100,".")</f>
        <v>.</v>
      </c>
      <c r="FR86" s="27" t="str">
        <f>IFERROR(VLOOKUP(CONCATENATE($C86,".SL.TLF.TERT.ZS"),AREA_WB_6ATTRS,Seq!T$1,FALSE)/100,".")</f>
        <v>.</v>
      </c>
      <c r="FS86" s="27" t="str">
        <f>IFERROR(VLOOKUP(CONCATENATE($C86,".SL.TLF.TERT.ZS"),AREA_WB_6ATTRS,Seq!U$1,FALSE)/100,".")</f>
        <v>.</v>
      </c>
      <c r="FT86" s="27" t="str">
        <f>IFERROR(VLOOKUP(CONCATENATE($C86,".SL.TLF.TERT.ZS"),AREA_WB_6ATTRS,Seq!V$1,FALSE)/100,".")</f>
        <v>.</v>
      </c>
      <c r="FU86" s="27" t="str">
        <f>IFERROR(VLOOKUP(CONCATENATE($C86,".SL.TLF.TERT.ZS"),AREA_WB_6ATTRS,Seq!W$1,FALSE)/100,".")</f>
        <v>.</v>
      </c>
      <c r="FV86" s="27" t="str">
        <f>IFERROR(VLOOKUP(CONCATENATE($C86,".SL.TLF.TERT.ZS"),AREA_WB_6ATTRS,Seq!X$1,FALSE)/100,".")</f>
        <v>.</v>
      </c>
      <c r="FW86" s="27" t="str">
        <f>IFERROR(VLOOKUP(CONCATENATE($C86,".SL.TLF.TERT.ZS"),AREA_WB_6ATTRS,Seq!Y$1,FALSE)/100,".")</f>
        <v>.</v>
      </c>
      <c r="FX86" s="27" t="str">
        <f>IFERROR(VLOOKUP(CONCATENATE($C86,".SL.TLF.TERT.ZS"),AREA_WB_6ATTRS,Seq!Z$1,FALSE)/100,".")</f>
        <v>.</v>
      </c>
      <c r="FY86" s="27" t="str">
        <f>IFERROR(VLOOKUP(CONCATENATE($C86,".SL.TLF.TERT.ZS"),AREA_WB_6ATTRS,Seq!AA$1,FALSE)/100,".")</f>
        <v>.</v>
      </c>
      <c r="FZ86" s="27" t="str">
        <f>IFERROR(VLOOKUP(CONCATENATE($C86,".SL.TLF.TERT.ZS"),AREA_WB_6ATTRS,Seq!AB$1,FALSE)/100,".")</f>
        <v>.</v>
      </c>
      <c r="GA86" s="27" t="str">
        <f>IFERROR(VLOOKUP(CONCATENATE($C86,".SL.TLF.TERT.ZS"),AREA_WB_6ATTRS,Seq!AC$1,FALSE)/100,".")</f>
        <v>.</v>
      </c>
      <c r="GB86" s="27" t="str">
        <f>IFERROR(VLOOKUP(CONCATENATE($C86,".SL.TLF.TERT.ZS"),AREA_WB_6ATTRS,Seq!AD$1,FALSE)/100,".")</f>
        <v>.</v>
      </c>
      <c r="GC86" s="27" t="str">
        <f>IFERROR(VLOOKUP(CONCATENATE($C86,".SL.TLF.TERT.ZS"),AREA_WB_6ATTRS,Seq!AE$1,FALSE)/100,".")</f>
        <v>.</v>
      </c>
      <c r="GD86" s="27" t="str">
        <f>IFERROR(VLOOKUP(CONCATENATE($C86,".SL.TLF.TERT.ZS"),AREA_WB_6ATTRS,Seq!AF$1,FALSE)/100,".")</f>
        <v>.</v>
      </c>
      <c r="GE86" s="27" t="str">
        <f>IFERROR(VLOOKUP(CONCATENATE($C86,".SL.TLF.TERT.ZS"),AREA_WB_6ATTRS,Seq!AG$1,FALSE)/100,".")</f>
        <v>.</v>
      </c>
      <c r="GF86" s="27" t="str">
        <f>IFERROR(VLOOKUP(CONCATENATE($C86,".SL.TLF.TERT.ZS"),AREA_WB_6ATTRS,Seq!AH$1,FALSE)/100,".")</f>
        <v>.</v>
      </c>
      <c r="GG86" s="27" t="str">
        <f>IFERROR(VLOOKUP(CONCATENATE($C86,".SL.TLF.TERT.ZS"),AREA_WB_6ATTRS,Seq!AI$1,FALSE)/100,".")</f>
        <v>.</v>
      </c>
      <c r="GH86" s="27" t="str">
        <f>IFERROR(VLOOKUP(CONCATENATE($C86,".SL.TLF.TERT.ZS"),AREA_WB_6ATTRS,Seq!AJ$1,FALSE)/100,".")</f>
        <v>.</v>
      </c>
      <c r="GI86" s="27" t="str">
        <f>IFERROR(VLOOKUP(CONCATENATE($C86,".SL.TLF.TERT.ZS"),AREA_WB_6ATTRS,Seq!AK$1,FALSE)/100,".")</f>
        <v>.</v>
      </c>
      <c r="GJ86" s="27" t="str">
        <f>IFERROR(VLOOKUP(CONCATENATE($C86,".SL.TLF.TERT.ZS"),AREA_WB_6ATTRS,Seq!AL$1,FALSE)/100,".")</f>
        <v>.</v>
      </c>
      <c r="GK86" s="27"/>
      <c r="GL86" s="27"/>
      <c r="GM86" s="27">
        <f t="shared" si="121"/>
        <v>5.5312374263120644E-6</v>
      </c>
      <c r="GN86" s="27" t="str">
        <f t="shared" si="122"/>
        <v>.</v>
      </c>
      <c r="GO86" s="27" t="str">
        <f t="shared" si="131"/>
        <v>.</v>
      </c>
      <c r="GP86" s="27"/>
      <c r="GQ86" s="9">
        <f>IF(VLOOKUP($B86,EM_80!$B$1:$C$201,2,FALSE)&gt;0,VLOOKUP($B86,EM_80!$B$1:$C$201,2,FALSE),".")</f>
        <v>70</v>
      </c>
      <c r="GR86" s="9" t="str">
        <f t="shared" si="123"/>
        <v>.</v>
      </c>
      <c r="GS86" s="9" t="str">
        <f t="shared" si="124"/>
        <v>.</v>
      </c>
      <c r="GU86">
        <f t="shared" si="125"/>
        <v>12655396</v>
      </c>
      <c r="GV86">
        <f t="shared" si="126"/>
        <v>17730869</v>
      </c>
      <c r="GW86">
        <f t="shared" si="127"/>
        <v>24432843</v>
      </c>
      <c r="GX86">
        <f t="shared" si="128"/>
        <v>33424682.999999996</v>
      </c>
      <c r="GZ86" s="9" t="str">
        <f>IF(ISNA(VLOOKUP($B86,Area_EM_90,Seq!C$1,FALSE)),".",VLOOKUP($B86,Area_EM_90,Seq!C$1,FALSE))</f>
        <v>.</v>
      </c>
      <c r="HA86" s="9" t="str">
        <f>IF(ISNA(VLOOKUP($B86,Area_EM_90,Seq!D$1,FALSE)),".",VLOOKUP($B86,Area_EM_90,Seq!D$1,FALSE))</f>
        <v>.</v>
      </c>
      <c r="HB86" s="9" t="str">
        <f>IF(ISNA(VLOOKUP($B86,Area_EM_90,Seq!E$1,FALSE)),".",VLOOKUP($B86,Area_EM_90,Seq!E$1,FALSE))</f>
        <v>.</v>
      </c>
      <c r="HC86" s="9" t="str">
        <f>IF(ISNA(VLOOKUP($B86,Area_EM_90,Seq!F$1,FALSE)),".",VLOOKUP($B86,Area_EM_90,Seq!F$1,FALSE))</f>
        <v>.</v>
      </c>
      <c r="HD86" s="9" t="str">
        <f>IF(ISNA(VLOOKUP($B86,Area_EM_90,Seq!G$1,FALSE)),".",VLOOKUP($B86,Area_EM_90,Seq!G$1,FALSE))</f>
        <v>.</v>
      </c>
      <c r="HE86" s="9" t="str">
        <f>IF(ISNA(VLOOKUP($B86,Area_EM_90,Seq!H$1,FALSE)),".",VLOOKUP($B86,Area_EM_90,Seq!H$1,FALSE))</f>
        <v>.</v>
      </c>
      <c r="HF86" s="9" t="str">
        <f>IF(ISNA(VLOOKUP($B86,Area_EM_90,Seq!I$1,FALSE)),".",VLOOKUP($B86,Area_EM_90,Seq!I$1,FALSE))</f>
        <v>.</v>
      </c>
      <c r="HG86" s="9" t="str">
        <f>IF(ISNA(VLOOKUP($B86,Area_EM_90,Seq!J$1,FALSE)),".",VLOOKUP($B86,Area_EM_90,Seq!J$1,FALSE))</f>
        <v>.</v>
      </c>
      <c r="HH86" s="9" t="str">
        <f>IF(ISNA(VLOOKUP($B86,Area_EM_00,Seq!C$1,FALSE)),".",VLOOKUP($B86,Area_EM_00,Seq!C$1,FALSE))</f>
        <v>.</v>
      </c>
      <c r="HI86" s="9" t="str">
        <f>IF(ISNA(VLOOKUP($B86,Area_EM_00,Seq!D$1,FALSE)),".",VLOOKUP($B86,Area_EM_00,Seq!D$1,FALSE))</f>
        <v>.</v>
      </c>
      <c r="HJ86" s="9" t="str">
        <f>IF(ISNA(VLOOKUP($B86,Area_EM_00,Seq!E$1,FALSE)),".",VLOOKUP($B86,Area_EM_00,Seq!E$1,FALSE))</f>
        <v>.</v>
      </c>
      <c r="HK86" s="9" t="str">
        <f>IF(ISNA(VLOOKUP($B86,Area_EM_00,Seq!F$1,FALSE)),".",VLOOKUP($B86,Area_EM_00,Seq!F$1,FALSE))</f>
        <v>.</v>
      </c>
      <c r="HL86" s="9" t="str">
        <f>IF(ISNA(VLOOKUP($B86,Area_EM_00,Seq!G$1,FALSE)),".",VLOOKUP($B86,Area_EM_00,Seq!G$1,FALSE))</f>
        <v>.</v>
      </c>
      <c r="HM86" s="9" t="str">
        <f>IF(ISNA(VLOOKUP($B86,Area_EM_00,Seq!H$1,FALSE)),".",VLOOKUP($B86,Area_EM_00,Seq!H$1,FALSE))</f>
        <v>.</v>
      </c>
      <c r="HN86" s="9" t="str">
        <f>IF(ISNA(VLOOKUP($B86,Area_EM_00,Seq!I$1,FALSE)),".",VLOOKUP($B86,Area_EM_00,Seq!I$1,FALSE))</f>
        <v>.</v>
      </c>
      <c r="HO86" s="9" t="str">
        <f>IF(ISNA(VLOOKUP($B86,Area_EM_00,Seq!J$1,FALSE)),".",VLOOKUP($B86,Area_EM_00,Seq!J$1,FALSE))</f>
        <v>.</v>
      </c>
      <c r="HQ86" s="27"/>
      <c r="HR86" s="9">
        <f>IFERROR(VLOOKUP($B86,AREA_EM3_60_00,Seq!E$1,FALSE),".")</f>
        <v>166</v>
      </c>
      <c r="HS86" s="9">
        <f>IFERROR(VLOOKUP($B86,AREA_EM3_60_00,Seq!F$1,FALSE),".")</f>
        <v>326</v>
      </c>
      <c r="HT86" s="9">
        <f>IFERROR(VLOOKUP($B86,AREA_EM3_60_00,Seq!G$1,FALSE),".")</f>
        <v>82</v>
      </c>
      <c r="HU86" s="9">
        <f>IFERROR(VLOOKUP($B86,AREA_EM3_10,Seq!B$1,FALSE),".")</f>
        <v>0</v>
      </c>
      <c r="HV86" s="9">
        <f t="shared" si="132"/>
        <v>12655396</v>
      </c>
      <c r="HW86" s="9">
        <f t="shared" si="133"/>
        <v>17730869</v>
      </c>
      <c r="HX86" s="9">
        <f t="shared" si="134"/>
        <v>24432843</v>
      </c>
      <c r="HY86" s="9">
        <f t="shared" si="135"/>
        <v>33424682.999999996</v>
      </c>
    </row>
    <row r="87" spans="1:233">
      <c r="A87" s="25" t="s">
        <v>2454</v>
      </c>
      <c r="B87" s="26" t="str">
        <f t="shared" si="92"/>
        <v>Zambia</v>
      </c>
      <c r="C87" s="166" t="s">
        <v>1680</v>
      </c>
      <c r="D87" s="27">
        <f>VLOOKUP("CHN.NY.GDP.MKTP.KD",AREA_WB_6ATTRS,Seq!B$1,FALSE)/10000</f>
        <v>18294112.043860689</v>
      </c>
      <c r="E87" s="27">
        <f>VLOOKUP("CHN.NY.GDP.MKTP.KD",AREA_WB_6ATTRS,Seq!C$1,FALSE)/10000</f>
        <v>19245405.87014145</v>
      </c>
      <c r="F87" s="27">
        <f>VLOOKUP("CHN.NY.GDP.MKTP.KD",AREA_WB_6ATTRS,Seq!D$1,FALSE)/10000</f>
        <v>20996737.804324333</v>
      </c>
      <c r="G87" s="27">
        <f>VLOOKUP("CHN.NY.GDP.MKTP.KD",AREA_WB_6ATTRS,Seq!E$1,FALSE)/10000</f>
        <v>23285382.224995762</v>
      </c>
      <c r="H87" s="27">
        <f>VLOOKUP("CHN.NY.GDP.MKTP.KD",AREA_WB_6ATTRS,Seq!F$1,FALSE)/10000</f>
        <v>26824760.323195074</v>
      </c>
      <c r="I87" s="27">
        <f>VLOOKUP("CHN.NY.GDP.MKTP.KD",AREA_WB_6ATTRS,Seq!G$1,FALSE)/10000</f>
        <v>30446102.966826372</v>
      </c>
      <c r="J87" s="27">
        <f>VLOOKUP("CHN.NY.GDP.MKTP.KD",AREA_WB_6ATTRS,Seq!H$1,FALSE)/10000</f>
        <v>33125360.027907111</v>
      </c>
      <c r="K87" s="27">
        <f>VLOOKUP("CHN.NY.GDP.MKTP.KD",AREA_WB_6ATTRS,Seq!I$1,FALSE)/10000</f>
        <v>36967901.791144341</v>
      </c>
      <c r="L87" s="27">
        <f>VLOOKUP("CHN.NY.GDP.MKTP.KD",AREA_WB_6ATTRS,Seq!J$1,FALSE)/10000</f>
        <v>41145274.693543643</v>
      </c>
      <c r="M87" s="27">
        <f>VLOOKUP("CHN.NY.GDP.MKTP.KD",AREA_WB_6ATTRS,Seq!K$1,FALSE)/10000</f>
        <v>42832230.955979005</v>
      </c>
      <c r="N87" s="27">
        <f>VLOOKUP("CHN.NY.GDP.MKTP.KD",AREA_WB_6ATTRS,Seq!L$1,FALSE)/10000</f>
        <v>44459855.73230619</v>
      </c>
      <c r="O87" s="27">
        <f>VLOOKUP("CHN.NY.GDP.MKTP.KD",AREA_WB_6ATTRS,Seq!M$1,FALSE)/10000</f>
        <v>48550162.459678344</v>
      </c>
      <c r="P87" s="27">
        <f>VLOOKUP("CHN.NY.GDP.MKTP.KD",AREA_WB_6ATTRS,Seq!N$1,FALSE)/10000</f>
        <v>55444285.528952621</v>
      </c>
      <c r="Q87" s="27">
        <f>VLOOKUP("CHN.NY.GDP.MKTP.KD",AREA_WB_6ATTRS,Seq!O$1,FALSE)/10000</f>
        <v>63206485.503006078</v>
      </c>
      <c r="R87" s="27">
        <f>VLOOKUP("CHN.NY.GDP.MKTP.KD",AREA_WB_6ATTRS,Seq!P$1,FALSE)/10000</f>
        <v>71486535.103899792</v>
      </c>
      <c r="S87" s="27">
        <f>VLOOKUP("CHN.NY.GDP.MKTP.KD",AREA_WB_6ATTRS,Seq!Q$1,FALSE)/10000</f>
        <v>79278567.430224851</v>
      </c>
      <c r="T87" s="27">
        <f>VLOOKUP("CHN.NY.GDP.MKTP.KD",AREA_WB_6ATTRS,Seq!R$1,FALSE)/10000</f>
        <v>87206424.173247412</v>
      </c>
      <c r="U87" s="27">
        <f>VLOOKUP("CHN.NY.GDP.MKTP.KD",AREA_WB_6ATTRS,Seq!S$1,FALSE)/10000</f>
        <v>95316621.621359423</v>
      </c>
      <c r="V87" s="27">
        <f>VLOOKUP("CHN.NY.GDP.MKTP.KD",AREA_WB_6ATTRS,Seq!T$1,FALSE)/10000</f>
        <v>102751318.10782552</v>
      </c>
      <c r="W87" s="27">
        <f>VLOOKUP("CHN.NY.GDP.MKTP.KD",AREA_WB_6ATTRS,Seq!U$1,FALSE)/10000</f>
        <v>110560418.28402025</v>
      </c>
      <c r="X87" s="27">
        <f>VLOOKUP("CHN.NY.GDP.MKTP.KD",AREA_WB_6ATTRS,Seq!V$1,FALSE)/10000</f>
        <v>119847493.41987793</v>
      </c>
      <c r="Y87" s="27">
        <f>VLOOKUP("CHN.NY.GDP.MKTP.KD",AREA_WB_6ATTRS,Seq!W$1,FALSE)/10000</f>
        <v>129794835.37372778</v>
      </c>
      <c r="Z87" s="27">
        <f>VLOOKUP("CHN.NY.GDP.MKTP.KD",AREA_WB_6ATTRS,Seq!X$1,FALSE)/10000</f>
        <v>141606165.392737</v>
      </c>
      <c r="AA87" s="27">
        <f>VLOOKUP("CHN.NY.GDP.MKTP.KD",AREA_WB_6ATTRS,Seq!Y$1,FALSE)/10000</f>
        <v>155766781.9320105</v>
      </c>
      <c r="AB87" s="27">
        <f>VLOOKUP("CHN.NY.GDP.MKTP.KD",AREA_WB_6ATTRS,Seq!Z$1,FALSE)/10000</f>
        <v>171499226.90714428</v>
      </c>
      <c r="AC87" s="27">
        <f>VLOOKUP("CHN.NY.GDP.MKTP.KD",AREA_WB_6ATTRS,Seq!AA$1,FALSE)/10000</f>
        <v>190878639.54765138</v>
      </c>
      <c r="AD87" s="27">
        <f>VLOOKUP("CHN.NY.GDP.MKTP.KD",AREA_WB_6ATTRS,Seq!AB$1,FALSE)/10000</f>
        <v>215120226.77020231</v>
      </c>
      <c r="AE87" s="27">
        <f>VLOOKUP("CHN.NY.GDP.MKTP.KD",AREA_WB_6ATTRS,Seq!AC$1,FALSE)/10000</f>
        <v>245667298.97157177</v>
      </c>
      <c r="AF87" s="27">
        <f>VLOOKUP("CHN.NY.GDP.MKTP.KD",AREA_WB_6ATTRS,Seq!AD$1,FALSE)/10000</f>
        <v>269251359.67284226</v>
      </c>
      <c r="AG87" s="27">
        <f>VLOOKUP("CHN.NY.GDP.MKTP.KD",AREA_WB_6ATTRS,Seq!AE$1,FALSE)/10000</f>
        <v>294022484.76274431</v>
      </c>
      <c r="AH87" s="27">
        <f>VLOOKUP("CHN.NY.GDP.MKTP.KD",AREA_WB_6ATTRS,Seq!AF$1,FALSE)/10000</f>
        <v>324600823.17806971</v>
      </c>
      <c r="AI87" s="27">
        <f>VLOOKUP("CHN.NY.GDP.MKTP.KD",AREA_WB_6ATTRS,Seq!AG$1,FALSE)/10000</f>
        <v>354139498.08727396</v>
      </c>
      <c r="AJ87" s="27"/>
      <c r="AK87" s="27"/>
      <c r="AL87" s="27"/>
      <c r="AM87" s="27"/>
      <c r="AN87" s="27"/>
      <c r="AO87" s="27"/>
      <c r="AP87" s="27">
        <f>IFERROR(VLOOKUP(CONCATENATE($C87, ".NY.GDP.MKTP.KD"),AREA_WB_6ATTRS,Seq!B$1,FALSE)/10000,".")</f>
        <v>272975.90751930751</v>
      </c>
      <c r="AQ87" s="27">
        <f>IFERROR(VLOOKUP(CONCATENATE($C87, ".NY.GDP.MKTP.KD"),AREA_WB_6ATTRS,Seq!C$1,FALSE)/10000,".")</f>
        <v>289812.94614622957</v>
      </c>
      <c r="AR87" s="27">
        <f>IFERROR(VLOOKUP(CONCATENATE($C87, ".NY.GDP.MKTP.KD"),AREA_WB_6ATTRS,Seq!D$1,FALSE)/10000,".")</f>
        <v>281661.13746869093</v>
      </c>
      <c r="AS87" s="27">
        <f>IFERROR(VLOOKUP(CONCATENATE($C87, ".NY.GDP.MKTP.KD"),AREA_WB_6ATTRS,Seq!E$1,FALSE)/10000,".")</f>
        <v>276121.73790357128</v>
      </c>
      <c r="AT87" s="27">
        <f>IFERROR(VLOOKUP(CONCATENATE($C87, ".NY.GDP.MKTP.KD"),AREA_WB_6ATTRS,Seq!F$1,FALSE)/10000,".")</f>
        <v>275191.66394906561</v>
      </c>
      <c r="AU87" s="27">
        <f>IFERROR(VLOOKUP(CONCATENATE($C87, ".NY.GDP.MKTP.KD"),AREA_WB_6ATTRS,Seq!G$1,FALSE)/10000,".")</f>
        <v>279636.86385636951</v>
      </c>
      <c r="AV87" s="27">
        <f>IFERROR(VLOOKUP(CONCATENATE($C87, ".NY.GDP.MKTP.KD"),AREA_WB_6ATTRS,Seq!H$1,FALSE)/10000,".")</f>
        <v>281661.13746869093</v>
      </c>
      <c r="AW87" s="27">
        <f>IFERROR(VLOOKUP(CONCATENATE($C87, ".NY.GDP.MKTP.KD"),AREA_WB_6ATTRS,Seq!I$1,FALSE)/10000,".")</f>
        <v>289197.43655055662</v>
      </c>
      <c r="AX87" s="27">
        <f>IFERROR(VLOOKUP(CONCATENATE($C87, ".NY.GDP.MKTP.KD"),AREA_WB_6ATTRS,Seq!J$1,FALSE)/10000,".")</f>
        <v>307361.20181464526</v>
      </c>
      <c r="AY87" s="27">
        <f>IFERROR(VLOOKUP(CONCATENATE($C87, ".NY.GDP.MKTP.KD"),AREA_WB_6ATTRS,Seq!K$1,FALSE)/10000,".")</f>
        <v>304215.35444893269</v>
      </c>
      <c r="AZ87" s="27">
        <f>IFERROR(VLOOKUP(CONCATENATE($C87, ".NY.GDP.MKTP.KD"),AREA_WB_6ATTRS,Seq!L$1,FALSE)/10000,".")</f>
        <v>302751.85922258237</v>
      </c>
      <c r="BA87" s="27">
        <f>IFERROR(VLOOKUP(CONCATENATE($C87, ".NY.GDP.MKTP.KD"),AREA_WB_6ATTRS,Seq!M$1,FALSE)/10000,".")</f>
        <v>302642.4647289741</v>
      </c>
      <c r="BB87" s="27">
        <f>IFERROR(VLOOKUP(CONCATENATE($C87, ".NY.GDP.MKTP.KD"),AREA_WB_6ATTRS,Seq!N$1,FALSE)/10000,".")</f>
        <v>297403.95945634827</v>
      </c>
      <c r="BC87" s="27">
        <f>IFERROR(VLOOKUP(CONCATENATE($C87, ".NY.GDP.MKTP.KD"),AREA_WB_6ATTRS,Seq!O$1,FALSE)/10000,".")</f>
        <v>317619.32148398715</v>
      </c>
      <c r="BD87" s="27">
        <f>IFERROR(VLOOKUP(CONCATENATE($C87, ".NY.GDP.MKTP.KD"),AREA_WB_6ATTRS,Seq!P$1,FALSE)/10000,".")</f>
        <v>290223.25191378052</v>
      </c>
      <c r="BE87" s="27">
        <f>IFERROR(VLOOKUP(CONCATENATE($C87, ".NY.GDP.MKTP.KD"),AREA_WB_6ATTRS,Seq!Q$1,FALSE)/10000,".")</f>
        <v>282035.18784290849</v>
      </c>
      <c r="BF87" s="27">
        <f>IFERROR(VLOOKUP(CONCATENATE($C87, ".NY.GDP.MKTP.KD"),AREA_WB_6ATTRS,Seq!R$1,FALSE)/10000,".")</f>
        <v>301624.39290643402</v>
      </c>
      <c r="BG87" s="27">
        <f>IFERROR(VLOOKUP(CONCATENATE($C87, ".NY.GDP.MKTP.KD"),AREA_WB_6ATTRS,Seq!S$1,FALSE)/10000,".")</f>
        <v>311574.43513041089</v>
      </c>
      <c r="BH87" s="27">
        <f>IFERROR(VLOOKUP(CONCATENATE($C87, ".NY.GDP.MKTP.KD"),AREA_WB_6ATTRS,Seq!T$1,FALSE)/10000,".")</f>
        <v>305783.18369712849</v>
      </c>
      <c r="BI87" s="27">
        <f>IFERROR(VLOOKUP(CONCATENATE($C87, ".NY.GDP.MKTP.KD"),AREA_WB_6ATTRS,Seq!U$1,FALSE)/10000,".")</f>
        <v>312585.00115255127</v>
      </c>
      <c r="BJ87" s="27">
        <f>IFERROR(VLOOKUP(CONCATENATE($C87, ".NY.GDP.MKTP.KD"),AREA_WB_6ATTRS,Seq!V$1,FALSE)/10000,".")</f>
        <v>323771.63248310296</v>
      </c>
      <c r="BK87" s="27">
        <f>IFERROR(VLOOKUP(CONCATENATE($C87, ".NY.GDP.MKTP.KD"),AREA_WB_6ATTRS,Seq!W$1,FALSE)/10000,".")</f>
        <v>339636.44247477496</v>
      </c>
      <c r="BL87" s="27">
        <f>IFERROR(VLOOKUP(CONCATENATE($C87, ".NY.GDP.MKTP.KD"),AREA_WB_6ATTRS,Seq!X$1,FALSE)/10000,".")</f>
        <v>350844.44507644256</v>
      </c>
      <c r="BM87" s="27">
        <f>IFERROR(VLOOKUP(CONCATENATE($C87, ".NY.GDP.MKTP.KD"),AREA_WB_6ATTRS,Seq!Y$1,FALSE)/10000,".")</f>
        <v>368737.51177534106</v>
      </c>
      <c r="BN87" s="27">
        <f>IFERROR(VLOOKUP(CONCATENATE($C87, ".NY.GDP.MKTP.KD"),AREA_WB_6ATTRS,Seq!Z$1,FALSE)/10000,".")</f>
        <v>388577.60531571863</v>
      </c>
      <c r="BO87" s="27">
        <f>IFERROR(VLOOKUP(CONCATENATE($C87, ".NY.GDP.MKTP.KD"),AREA_WB_6ATTRS,Seq!AA$1,FALSE)/10000,".")</f>
        <v>409333.00851684745</v>
      </c>
      <c r="BP87" s="27">
        <f>IFERROR(VLOOKUP(CONCATENATE($C87, ".NY.GDP.MKTP.KD"),AREA_WB_6ATTRS,Seq!AB$1,FALSE)/10000,".")</f>
        <v>434814.76152857306</v>
      </c>
      <c r="BQ87" s="27">
        <f>IFERROR(VLOOKUP(CONCATENATE($C87, ".NY.GDP.MKTP.KD"),AREA_WB_6ATTRS,Seq!AC$1,FALSE)/10000,".")</f>
        <v>461745.01963559387</v>
      </c>
      <c r="BR87" s="27">
        <f>IFERROR(VLOOKUP(CONCATENATE($C87, ".NY.GDP.MKTP.KD"),AREA_WB_6ATTRS,Seq!AD$1,FALSE)/10000,".")</f>
        <v>487979.59032431059</v>
      </c>
      <c r="BS87" s="27">
        <f>IFERROR(VLOOKUP(CONCATENATE($C87, ".NY.GDP.MKTP.KD"),AREA_WB_6ATTRS,Seq!AE$1,FALSE)/10000,".")</f>
        <v>519225.05550022027</v>
      </c>
      <c r="BT87" s="27">
        <f>IFERROR(VLOOKUP(CONCATENATE($C87, ".NY.GDP.MKTP.KD"),AREA_WB_6ATTRS,Seq!AF$1,FALSE)/10000,".")</f>
        <v>558738.98580704315</v>
      </c>
      <c r="BU87" s="27">
        <f>IFERROR(VLOOKUP(CONCATENATE($C87, ".NY.GDP.MKTP.KD"),AREA_WB_6ATTRS,Seq!AG$1,FALSE)/10000,".")</f>
        <v>591719.59906058665</v>
      </c>
      <c r="BV87" s="27"/>
      <c r="BW87" s="27"/>
      <c r="BX87" s="27"/>
      <c r="BY87" s="27"/>
      <c r="BZ87" s="27"/>
      <c r="CA87" s="27"/>
      <c r="CB87" s="27"/>
      <c r="CC87" s="27">
        <f>CNPop!A$48</f>
        <v>5.0000000000000001E-3</v>
      </c>
      <c r="CD87" s="27">
        <f>CNPop!B$48</f>
        <v>6.0000000000000001E-3</v>
      </c>
      <c r="CE87" s="27">
        <f>CNPop!C$48</f>
        <v>6.0000000000000001E-3</v>
      </c>
      <c r="CF87" s="27">
        <f>CNPop!D$48</f>
        <v>7.0000000000000001E-3</v>
      </c>
      <c r="CG87" s="27">
        <f>CNPop!E$48</f>
        <v>7.0000000000000001E-3</v>
      </c>
      <c r="CH87" s="27">
        <f>CNPop!F$48</f>
        <v>8.0000000000000002E-3</v>
      </c>
      <c r="CI87" s="27">
        <f>CNPop!G$48</f>
        <v>8.9999999999999993E-3</v>
      </c>
      <c r="CJ87" s="27">
        <f>CNPop!H$48</f>
        <v>0.01</v>
      </c>
      <c r="CK87" s="27">
        <f>CNPop!I$48</f>
        <v>1.0999999999999999E-2</v>
      </c>
      <c r="CL87" s="27">
        <f>CNPop!J$48</f>
        <v>1.2E-2</v>
      </c>
      <c r="CM87" s="27">
        <f>CNPop!K$48</f>
        <v>1.4E-2</v>
      </c>
      <c r="CN87" s="27">
        <f>CNPop!L$48</f>
        <v>1.6E-2</v>
      </c>
      <c r="CO87" s="27">
        <f>CNPop!M$48</f>
        <v>1.7000000000000001E-2</v>
      </c>
      <c r="CP87" s="27">
        <f>CNPop!N$48</f>
        <v>1.9E-2</v>
      </c>
      <c r="CQ87" s="27">
        <f>CNPop!O$48</f>
        <v>2.1000000000000001E-2</v>
      </c>
      <c r="CR87" s="27">
        <f>CNPop!P$48</f>
        <v>2.3E-2</v>
      </c>
      <c r="CS87" s="27">
        <f>CNPop!Q$48</f>
        <v>2.5999999999999999E-2</v>
      </c>
      <c r="CT87" s="27">
        <f>CNPop!R$48</f>
        <v>2.8000000000000001E-2</v>
      </c>
      <c r="CU87" s="27">
        <f>CNPop!S$48</f>
        <v>0.03</v>
      </c>
      <c r="CV87" s="27">
        <f>CNPop!T$48</f>
        <v>3.3000000000000002E-2</v>
      </c>
      <c r="CW87" s="27">
        <f>CNPop!U$48</f>
        <v>3.5999999999999997E-2</v>
      </c>
      <c r="CX87" s="27">
        <f>CNPop!V$48</f>
        <v>3.9E-2</v>
      </c>
      <c r="CY87" s="27">
        <f>CNPop!W$48</f>
        <v>4.2000000000000003E-2</v>
      </c>
      <c r="CZ87" s="27">
        <f>CNPop!X$48</f>
        <v>4.4999999999999998E-2</v>
      </c>
      <c r="DA87" s="27">
        <f>CNPop!Y$48</f>
        <v>4.9000000000000002E-2</v>
      </c>
      <c r="DB87" s="27">
        <f>CNPop!Z$48</f>
        <v>5.1999999999999998E-2</v>
      </c>
      <c r="DC87" s="27">
        <f>CNPop!AA$48</f>
        <v>5.6000000000000001E-2</v>
      </c>
      <c r="DD87" s="27">
        <f>CNPop!AB$48</f>
        <v>0.06</v>
      </c>
      <c r="DE87" s="27">
        <f>CNPop!AC$48</f>
        <v>6.3E-2</v>
      </c>
      <c r="DF87" s="27">
        <f>CNPop!AD$48</f>
        <v>6.8000000000000005E-2</v>
      </c>
      <c r="DG87" s="27">
        <f>CNPop!AE$48</f>
        <v>7.1999999999999995E-2</v>
      </c>
      <c r="DH87" s="27">
        <f>CNPop!AF$48</f>
        <v>7.5999999999999998E-2</v>
      </c>
      <c r="DI87" s="27">
        <f>CNPop!AG$48</f>
        <v>8.1000000000000003E-2</v>
      </c>
      <c r="DJ87" s="27">
        <f>CNPop!AH$48</f>
        <v>8.5000000000000006E-2</v>
      </c>
      <c r="DK87" s="27">
        <f>CNPop!AI$48</f>
        <v>0.09</v>
      </c>
      <c r="DL87" s="27">
        <f>CNPop!AJ$48</f>
        <v>9.5000000000000001E-2</v>
      </c>
      <c r="DM87" s="27">
        <f>CNPop!AK$48</f>
        <v>0.1</v>
      </c>
      <c r="DN87" s="27"/>
      <c r="DO87" s="27" t="str">
        <f t="shared" si="94"/>
        <v>.</v>
      </c>
      <c r="DP87" s="27" t="str">
        <f t="shared" si="95"/>
        <v>.</v>
      </c>
      <c r="DQ87" s="27" t="str">
        <f t="shared" si="96"/>
        <v>.</v>
      </c>
      <c r="DR87" s="27" t="str">
        <f t="shared" si="97"/>
        <v>.</v>
      </c>
      <c r="DS87" s="27" t="str">
        <f t="shared" si="98"/>
        <v>.</v>
      </c>
      <c r="DT87" s="27" t="str">
        <f t="shared" si="99"/>
        <v>.</v>
      </c>
      <c r="DU87" s="27" t="str">
        <f t="shared" si="100"/>
        <v>.</v>
      </c>
      <c r="DV87" s="27" t="str">
        <f t="shared" si="101"/>
        <v>.</v>
      </c>
      <c r="DW87" s="27" t="str">
        <f t="shared" si="102"/>
        <v>.</v>
      </c>
      <c r="DX87" s="27" t="str">
        <f t="shared" si="103"/>
        <v>.</v>
      </c>
      <c r="DY87" s="27" t="str">
        <f t="shared" si="104"/>
        <v>.</v>
      </c>
      <c r="DZ87" s="27" t="str">
        <f t="shared" si="105"/>
        <v>.</v>
      </c>
      <c r="EA87" s="27" t="str">
        <f t="shared" si="106"/>
        <v>.</v>
      </c>
      <c r="EB87" s="27" t="str">
        <f t="shared" si="107"/>
        <v>.</v>
      </c>
      <c r="EC87" s="27" t="str">
        <f t="shared" si="108"/>
        <v>.</v>
      </c>
      <c r="ED87" s="27" t="str">
        <f t="shared" si="109"/>
        <v>.</v>
      </c>
      <c r="EE87" s="27" t="str">
        <f t="shared" si="110"/>
        <v>.</v>
      </c>
      <c r="EF87" s="27" t="str">
        <f t="shared" si="111"/>
        <v>.</v>
      </c>
      <c r="EG87" s="27" t="str">
        <f t="shared" si="112"/>
        <v>.</v>
      </c>
      <c r="EH87" s="27" t="str">
        <f t="shared" si="113"/>
        <v>.</v>
      </c>
      <c r="EI87" s="27" t="str">
        <f t="shared" si="114"/>
        <v>.</v>
      </c>
      <c r="EJ87" s="27" t="str">
        <f t="shared" si="115"/>
        <v>.</v>
      </c>
      <c r="EK87" s="27" t="str">
        <f t="shared" si="116"/>
        <v>.</v>
      </c>
      <c r="EL87" s="27" t="str">
        <f t="shared" si="117"/>
        <v>.</v>
      </c>
      <c r="EM87" s="27" t="str">
        <f t="shared" si="118"/>
        <v>.</v>
      </c>
      <c r="EN87" s="27" t="str">
        <f t="shared" si="119"/>
        <v>.</v>
      </c>
      <c r="EO87" s="27" t="str">
        <f t="shared" si="120"/>
        <v>.</v>
      </c>
      <c r="EP87" s="27" t="str">
        <f t="shared" si="129"/>
        <v>.</v>
      </c>
      <c r="EQ87" s="27" t="str">
        <f t="shared" si="130"/>
        <v>.</v>
      </c>
      <c r="ER87" s="27" t="str">
        <f t="shared" si="137"/>
        <v>.</v>
      </c>
      <c r="ES87" s="27" t="str">
        <f t="shared" si="137"/>
        <v>.</v>
      </c>
      <c r="ET87" s="27" t="str">
        <f t="shared" si="137"/>
        <v>.</v>
      </c>
      <c r="EU87" s="27"/>
      <c r="EV87" s="27"/>
      <c r="EW87" s="27"/>
      <c r="EX87" s="27"/>
      <c r="EY87" s="27"/>
      <c r="EZ87" s="27" t="str">
        <f>IFERROR(VLOOKUP(CONCATENATE($C87,".SL.TLF.TERT.ZS"),AREA_WB_6ATTRS,Seq!B$1,FALSE)/100,".")</f>
        <v>.</v>
      </c>
      <c r="FA87" s="27" t="str">
        <f>IFERROR(VLOOKUP(CONCATENATE($C87,".SL.TLF.TERT.ZS"),AREA_WB_6ATTRS,Seq!C$1,FALSE)/100,".")</f>
        <v>.</v>
      </c>
      <c r="FB87" s="27" t="str">
        <f>IFERROR(VLOOKUP(CONCATENATE($C87,".SL.TLF.TERT.ZS"),AREA_WB_6ATTRS,Seq!D$1,FALSE)/100,".")</f>
        <v>.</v>
      </c>
      <c r="FC87" s="27" t="str">
        <f>IFERROR(VLOOKUP(CONCATENATE($C87,".SL.TLF.TERT.ZS"),AREA_WB_6ATTRS,Seq!E$1,FALSE)/100,".")</f>
        <v>.</v>
      </c>
      <c r="FD87" s="27" t="str">
        <f>IFERROR(VLOOKUP(CONCATENATE($C87,".SL.TLF.TERT.ZS"),AREA_WB_6ATTRS,Seq!F$1,FALSE)/100,".")</f>
        <v>.</v>
      </c>
      <c r="FE87" s="27" t="str">
        <f>IFERROR(VLOOKUP(CONCATENATE($C87,".SL.TLF.TERT.ZS"),AREA_WB_6ATTRS,Seq!G$1,FALSE)/100,".")</f>
        <v>.</v>
      </c>
      <c r="FF87" s="27" t="str">
        <f>IFERROR(VLOOKUP(CONCATENATE($C87,".SL.TLF.TERT.ZS"),AREA_WB_6ATTRS,Seq!H$1,FALSE)/100,".")</f>
        <v>.</v>
      </c>
      <c r="FG87" s="27" t="str">
        <f>IFERROR(VLOOKUP(CONCATENATE($C87,".SL.TLF.TERT.ZS"),AREA_WB_6ATTRS,Seq!I$1,FALSE)/100,".")</f>
        <v>.</v>
      </c>
      <c r="FH87" s="27" t="str">
        <f>IFERROR(VLOOKUP(CONCATENATE($C87,".SL.TLF.TERT.ZS"),AREA_WB_6ATTRS,Seq!J$1,FALSE)/100,".")</f>
        <v>.</v>
      </c>
      <c r="FI87" s="27" t="str">
        <f>IFERROR(VLOOKUP(CONCATENATE($C87,".SL.TLF.TERT.ZS"),AREA_WB_6ATTRS,Seq!K$1,FALSE)/100,".")</f>
        <v>.</v>
      </c>
      <c r="FJ87" s="27" t="str">
        <f>IFERROR(VLOOKUP(CONCATENATE($C87,".SL.TLF.TERT.ZS"),AREA_WB_6ATTRS,Seq!L$1,FALSE)/100,".")</f>
        <v>.</v>
      </c>
      <c r="FK87" s="27" t="str">
        <f>IFERROR(VLOOKUP(CONCATENATE($C87,".SL.TLF.TERT.ZS"),AREA_WB_6ATTRS,Seq!M$1,FALSE)/100,".")</f>
        <v>.</v>
      </c>
      <c r="FL87" s="27" t="str">
        <f>IFERROR(VLOOKUP(CONCATENATE($C87,".SL.TLF.TERT.ZS"),AREA_WB_6ATTRS,Seq!N$1,FALSE)/100,".")</f>
        <v>.</v>
      </c>
      <c r="FM87" s="27" t="str">
        <f>IFERROR(VLOOKUP(CONCATENATE($C87,".SL.TLF.TERT.ZS"),AREA_WB_6ATTRS,Seq!O$1,FALSE)/100,".")</f>
        <v>.</v>
      </c>
      <c r="FN87" s="27" t="str">
        <f>IFERROR(VLOOKUP(CONCATENATE($C87,".SL.TLF.TERT.ZS"),AREA_WB_6ATTRS,Seq!P$1,FALSE)/100,".")</f>
        <v>.</v>
      </c>
      <c r="FO87" s="27" t="str">
        <f>IFERROR(VLOOKUP(CONCATENATE($C87,".SL.TLF.TERT.ZS"),AREA_WB_6ATTRS,Seq!Q$1,FALSE)/100,".")</f>
        <v>.</v>
      </c>
      <c r="FP87" s="27" t="str">
        <f>IFERROR(VLOOKUP(CONCATENATE($C87,".SL.TLF.TERT.ZS"),AREA_WB_6ATTRS,Seq!R$1,FALSE)/100,".")</f>
        <v>.</v>
      </c>
      <c r="FQ87" s="27" t="str">
        <f>IFERROR(VLOOKUP(CONCATENATE($C87,".SL.TLF.TERT.ZS"),AREA_WB_6ATTRS,Seq!S$1,FALSE)/100,".")</f>
        <v>.</v>
      </c>
      <c r="FR87" s="27" t="str">
        <f>IFERROR(VLOOKUP(CONCATENATE($C87,".SL.TLF.TERT.ZS"),AREA_WB_6ATTRS,Seq!T$1,FALSE)/100,".")</f>
        <v>.</v>
      </c>
      <c r="FS87" s="27" t="str">
        <f>IFERROR(VLOOKUP(CONCATENATE($C87,".SL.TLF.TERT.ZS"),AREA_WB_6ATTRS,Seq!U$1,FALSE)/100,".")</f>
        <v>.</v>
      </c>
      <c r="FT87" s="27" t="str">
        <f>IFERROR(VLOOKUP(CONCATENATE($C87,".SL.TLF.TERT.ZS"),AREA_WB_6ATTRS,Seq!V$1,FALSE)/100,".")</f>
        <v>.</v>
      </c>
      <c r="FU87" s="27" t="str">
        <f>IFERROR(VLOOKUP(CONCATENATE($C87,".SL.TLF.TERT.ZS"),AREA_WB_6ATTRS,Seq!W$1,FALSE)/100,".")</f>
        <v>.</v>
      </c>
      <c r="FV87" s="27" t="str">
        <f>IFERROR(VLOOKUP(CONCATENATE($C87,".SL.TLF.TERT.ZS"),AREA_WB_6ATTRS,Seq!X$1,FALSE)/100,".")</f>
        <v>.</v>
      </c>
      <c r="FW87" s="27" t="str">
        <f>IFERROR(VLOOKUP(CONCATENATE($C87,".SL.TLF.TERT.ZS"),AREA_WB_6ATTRS,Seq!Y$1,FALSE)/100,".")</f>
        <v>.</v>
      </c>
      <c r="FX87" s="27" t="str">
        <f>IFERROR(VLOOKUP(CONCATENATE($C87,".SL.TLF.TERT.ZS"),AREA_WB_6ATTRS,Seq!Z$1,FALSE)/100,".")</f>
        <v>.</v>
      </c>
      <c r="FY87" s="27" t="str">
        <f>IFERROR(VLOOKUP(CONCATENATE($C87,".SL.TLF.TERT.ZS"),AREA_WB_6ATTRS,Seq!AA$1,FALSE)/100,".")</f>
        <v>.</v>
      </c>
      <c r="FZ87" s="27" t="str">
        <f>IFERROR(VLOOKUP(CONCATENATE($C87,".SL.TLF.TERT.ZS"),AREA_WB_6ATTRS,Seq!AB$1,FALSE)/100,".")</f>
        <v>.</v>
      </c>
      <c r="GA87" s="27" t="str">
        <f>IFERROR(VLOOKUP(CONCATENATE($C87,".SL.TLF.TERT.ZS"),AREA_WB_6ATTRS,Seq!AC$1,FALSE)/100,".")</f>
        <v>.</v>
      </c>
      <c r="GB87" s="27" t="str">
        <f>IFERROR(VLOOKUP(CONCATENATE($C87,".SL.TLF.TERT.ZS"),AREA_WB_6ATTRS,Seq!AD$1,FALSE)/100,".")</f>
        <v>.</v>
      </c>
      <c r="GC87" s="27" t="str">
        <f>IFERROR(VLOOKUP(CONCATENATE($C87,".SL.TLF.TERT.ZS"),AREA_WB_6ATTRS,Seq!AE$1,FALSE)/100,".")</f>
        <v>.</v>
      </c>
      <c r="GD87" s="27" t="str">
        <f>IFERROR(VLOOKUP(CONCATENATE($C87,".SL.TLF.TERT.ZS"),AREA_WB_6ATTRS,Seq!AF$1,FALSE)/100,".")</f>
        <v>.</v>
      </c>
      <c r="GE87" s="27" t="str">
        <f>IFERROR(VLOOKUP(CONCATENATE($C87,".SL.TLF.TERT.ZS"),AREA_WB_6ATTRS,Seq!AG$1,FALSE)/100,".")</f>
        <v>.</v>
      </c>
      <c r="GF87" s="27" t="str">
        <f>IFERROR(VLOOKUP(CONCATENATE($C87,".SL.TLF.TERT.ZS"),AREA_WB_6ATTRS,Seq!AH$1,FALSE)/100,".")</f>
        <v>.</v>
      </c>
      <c r="GG87" s="27" t="str">
        <f>IFERROR(VLOOKUP(CONCATENATE($C87,".SL.TLF.TERT.ZS"),AREA_WB_6ATTRS,Seq!AI$1,FALSE)/100,".")</f>
        <v>.</v>
      </c>
      <c r="GH87" s="27" t="str">
        <f>IFERROR(VLOOKUP(CONCATENATE($C87,".SL.TLF.TERT.ZS"),AREA_WB_6ATTRS,Seq!AJ$1,FALSE)/100,".")</f>
        <v>.</v>
      </c>
      <c r="GI87" s="27" t="str">
        <f>IFERROR(VLOOKUP(CONCATENATE($C87,".SL.TLF.TERT.ZS"),AREA_WB_6ATTRS,Seq!AK$1,FALSE)/100,".")</f>
        <v>.</v>
      </c>
      <c r="GJ87" s="27" t="str">
        <f>IFERROR(VLOOKUP(CONCATENATE($C87,".SL.TLF.TERT.ZS"),AREA_WB_6ATTRS,Seq!AL$1,FALSE)/100,".")</f>
        <v>.</v>
      </c>
      <c r="GK87" s="27"/>
      <c r="GL87" s="27"/>
      <c r="GM87" s="27">
        <f t="shared" si="121"/>
        <v>5.368747206303117E-6</v>
      </c>
      <c r="GN87" s="27" t="str">
        <f t="shared" si="122"/>
        <v>.</v>
      </c>
      <c r="GO87" s="27">
        <f t="shared" si="131"/>
        <v>1.910716425034283E-3</v>
      </c>
      <c r="GP87" s="27"/>
      <c r="GQ87" s="9">
        <f>IF(VLOOKUP($B87,EM_80!$B$1:$C$201,2,FALSE)&gt;0,VLOOKUP($B87,EM_80!$B$1:$C$201,2,FALSE),".")</f>
        <v>31</v>
      </c>
      <c r="GR87" s="9" t="str">
        <f t="shared" si="123"/>
        <v>.</v>
      </c>
      <c r="GS87" s="9">
        <f t="shared" si="124"/>
        <v>20000</v>
      </c>
      <c r="GU87">
        <f t="shared" si="125"/>
        <v>5774159</v>
      </c>
      <c r="GV87">
        <f t="shared" si="126"/>
        <v>7910280</v>
      </c>
      <c r="GW87">
        <f t="shared" si="127"/>
        <v>10467278</v>
      </c>
      <c r="GX87">
        <f t="shared" si="128"/>
        <v>12926409</v>
      </c>
      <c r="GZ87" s="9" t="str">
        <f>IF(ISNA(VLOOKUP($B87,Area_EM_90,Seq!C$1,FALSE)),".",VLOOKUP($B87,Area_EM_90,Seq!C$1,FALSE))</f>
        <v>.</v>
      </c>
      <c r="HA87" s="9" t="str">
        <f>IF(ISNA(VLOOKUP($B87,Area_EM_90,Seq!D$1,FALSE)),".",VLOOKUP($B87,Area_EM_90,Seq!D$1,FALSE))</f>
        <v>.</v>
      </c>
      <c r="HB87" s="9" t="str">
        <f>IF(ISNA(VLOOKUP($B87,Area_EM_90,Seq!E$1,FALSE)),".",VLOOKUP($B87,Area_EM_90,Seq!E$1,FALSE))</f>
        <v>.</v>
      </c>
      <c r="HC87" s="9" t="str">
        <f>IF(ISNA(VLOOKUP($B87,Area_EM_90,Seq!F$1,FALSE)),".",VLOOKUP($B87,Area_EM_90,Seq!F$1,FALSE))</f>
        <v>.</v>
      </c>
      <c r="HD87" s="9" t="str">
        <f>IF(ISNA(VLOOKUP($B87,Area_EM_90,Seq!G$1,FALSE)),".",VLOOKUP($B87,Area_EM_90,Seq!G$1,FALSE))</f>
        <v>.</v>
      </c>
      <c r="HE87" s="9" t="str">
        <f>IF(ISNA(VLOOKUP($B87,Area_EM_90,Seq!H$1,FALSE)),".",VLOOKUP($B87,Area_EM_90,Seq!H$1,FALSE))</f>
        <v>.</v>
      </c>
      <c r="HF87" s="9" t="str">
        <f>IF(ISNA(VLOOKUP($B87,Area_EM_90,Seq!I$1,FALSE)),".",VLOOKUP($B87,Area_EM_90,Seq!I$1,FALSE))</f>
        <v>.</v>
      </c>
      <c r="HG87" s="9" t="str">
        <f>IF(ISNA(VLOOKUP($B87,Area_EM_90,Seq!J$1,FALSE)),".",VLOOKUP($B87,Area_EM_90,Seq!J$1,FALSE))</f>
        <v>.</v>
      </c>
      <c r="HH87" s="9" t="str">
        <f>IF(ISNA(VLOOKUP($B87,Area_EM_00,Seq!C$1,FALSE)),".",VLOOKUP($B87,Area_EM_00,Seq!C$1,FALSE))</f>
        <v>.</v>
      </c>
      <c r="HI87" s="9" t="str">
        <f>IF(ISNA(VLOOKUP($B87,Area_EM_00,Seq!D$1,FALSE)),".",VLOOKUP($B87,Area_EM_00,Seq!D$1,FALSE))</f>
        <v>.</v>
      </c>
      <c r="HJ87" s="9" t="str">
        <f>IF(ISNA(VLOOKUP($B87,Area_EM_00,Seq!E$1,FALSE)),".",VLOOKUP($B87,Area_EM_00,Seq!E$1,FALSE))</f>
        <v>.</v>
      </c>
      <c r="HK87" s="9" t="str">
        <f>IF(ISNA(VLOOKUP($B87,Area_EM_00,Seq!F$1,FALSE)),".",VLOOKUP($B87,Area_EM_00,Seq!F$1,FALSE))</f>
        <v>.</v>
      </c>
      <c r="HL87" s="9" t="str">
        <f>IF(ISNA(VLOOKUP($B87,Area_EM_00,Seq!G$1,FALSE)),".",VLOOKUP($B87,Area_EM_00,Seq!G$1,FALSE))</f>
        <v>.</v>
      </c>
      <c r="HM87" s="9" t="str">
        <f>IF(ISNA(VLOOKUP($B87,Area_EM_00,Seq!H$1,FALSE)),".",VLOOKUP($B87,Area_EM_00,Seq!H$1,FALSE))</f>
        <v>.</v>
      </c>
      <c r="HN87" s="9" t="str">
        <f>IF(ISNA(VLOOKUP($B87,Area_EM_00,Seq!I$1,FALSE)),".",VLOOKUP($B87,Area_EM_00,Seq!I$1,FALSE))</f>
        <v>.</v>
      </c>
      <c r="HO87" s="9" t="str">
        <f>IF(ISNA(VLOOKUP($B87,Area_EM_00,Seq!J$1,FALSE)),".",VLOOKUP($B87,Area_EM_00,Seq!J$1,FALSE))</f>
        <v>.</v>
      </c>
      <c r="HQ87" s="27"/>
      <c r="HR87" s="9">
        <f>IFERROR(VLOOKUP($B87,AREA_EM3_60_00,Seq!E$1,FALSE),".")</f>
        <v>1054</v>
      </c>
      <c r="HS87" s="9">
        <f>IFERROR(VLOOKUP($B87,AREA_EM3_60_00,Seq!F$1,FALSE),".")</f>
        <v>256</v>
      </c>
      <c r="HT87" s="9">
        <f>IFERROR(VLOOKUP($B87,AREA_EM3_60_00,Seq!G$1,FALSE),".")</f>
        <v>232</v>
      </c>
      <c r="HU87" s="9">
        <f>IFERROR(VLOOKUP($B87,AREA_EM3_10,Seq!B$1,FALSE),".")</f>
        <v>418.37369194845633</v>
      </c>
      <c r="HV87" s="9">
        <f t="shared" si="132"/>
        <v>5774159</v>
      </c>
      <c r="HW87" s="9">
        <f t="shared" si="133"/>
        <v>7910280</v>
      </c>
      <c r="HX87" s="9">
        <f t="shared" si="134"/>
        <v>10467278</v>
      </c>
      <c r="HY87" s="9">
        <f t="shared" si="135"/>
        <v>12926409</v>
      </c>
    </row>
    <row r="88" spans="1:233">
      <c r="A88" s="25" t="s">
        <v>2455</v>
      </c>
      <c r="B88" s="26" t="str">
        <f t="shared" si="92"/>
        <v>Swaziland</v>
      </c>
      <c r="C88" s="166" t="s">
        <v>1644</v>
      </c>
      <c r="D88" s="27">
        <f>VLOOKUP("CHN.NY.GDP.MKTP.KD",AREA_WB_6ATTRS,Seq!B$1,FALSE)/10000</f>
        <v>18294112.043860689</v>
      </c>
      <c r="E88" s="27">
        <f>VLOOKUP("CHN.NY.GDP.MKTP.KD",AREA_WB_6ATTRS,Seq!C$1,FALSE)/10000</f>
        <v>19245405.87014145</v>
      </c>
      <c r="F88" s="27">
        <f>VLOOKUP("CHN.NY.GDP.MKTP.KD",AREA_WB_6ATTRS,Seq!D$1,FALSE)/10000</f>
        <v>20996737.804324333</v>
      </c>
      <c r="G88" s="27">
        <f>VLOOKUP("CHN.NY.GDP.MKTP.KD",AREA_WB_6ATTRS,Seq!E$1,FALSE)/10000</f>
        <v>23285382.224995762</v>
      </c>
      <c r="H88" s="27">
        <f>VLOOKUP("CHN.NY.GDP.MKTP.KD",AREA_WB_6ATTRS,Seq!F$1,FALSE)/10000</f>
        <v>26824760.323195074</v>
      </c>
      <c r="I88" s="27">
        <f>VLOOKUP("CHN.NY.GDP.MKTP.KD",AREA_WB_6ATTRS,Seq!G$1,FALSE)/10000</f>
        <v>30446102.966826372</v>
      </c>
      <c r="J88" s="27">
        <f>VLOOKUP("CHN.NY.GDP.MKTP.KD",AREA_WB_6ATTRS,Seq!H$1,FALSE)/10000</f>
        <v>33125360.027907111</v>
      </c>
      <c r="K88" s="27">
        <f>VLOOKUP("CHN.NY.GDP.MKTP.KD",AREA_WB_6ATTRS,Seq!I$1,FALSE)/10000</f>
        <v>36967901.791144341</v>
      </c>
      <c r="L88" s="27">
        <f>VLOOKUP("CHN.NY.GDP.MKTP.KD",AREA_WB_6ATTRS,Seq!J$1,FALSE)/10000</f>
        <v>41145274.693543643</v>
      </c>
      <c r="M88" s="27">
        <f>VLOOKUP("CHN.NY.GDP.MKTP.KD",AREA_WB_6ATTRS,Seq!K$1,FALSE)/10000</f>
        <v>42832230.955979005</v>
      </c>
      <c r="N88" s="27">
        <f>VLOOKUP("CHN.NY.GDP.MKTP.KD",AREA_WB_6ATTRS,Seq!L$1,FALSE)/10000</f>
        <v>44459855.73230619</v>
      </c>
      <c r="O88" s="27">
        <f>VLOOKUP("CHN.NY.GDP.MKTP.KD",AREA_WB_6ATTRS,Seq!M$1,FALSE)/10000</f>
        <v>48550162.459678344</v>
      </c>
      <c r="P88" s="27">
        <f>VLOOKUP("CHN.NY.GDP.MKTP.KD",AREA_WB_6ATTRS,Seq!N$1,FALSE)/10000</f>
        <v>55444285.528952621</v>
      </c>
      <c r="Q88" s="27">
        <f>VLOOKUP("CHN.NY.GDP.MKTP.KD",AREA_WB_6ATTRS,Seq!O$1,FALSE)/10000</f>
        <v>63206485.503006078</v>
      </c>
      <c r="R88" s="27">
        <f>VLOOKUP("CHN.NY.GDP.MKTP.KD",AREA_WB_6ATTRS,Seq!P$1,FALSE)/10000</f>
        <v>71486535.103899792</v>
      </c>
      <c r="S88" s="27">
        <f>VLOOKUP("CHN.NY.GDP.MKTP.KD",AREA_WB_6ATTRS,Seq!Q$1,FALSE)/10000</f>
        <v>79278567.430224851</v>
      </c>
      <c r="T88" s="27">
        <f>VLOOKUP("CHN.NY.GDP.MKTP.KD",AREA_WB_6ATTRS,Seq!R$1,FALSE)/10000</f>
        <v>87206424.173247412</v>
      </c>
      <c r="U88" s="27">
        <f>VLOOKUP("CHN.NY.GDP.MKTP.KD",AREA_WB_6ATTRS,Seq!S$1,FALSE)/10000</f>
        <v>95316621.621359423</v>
      </c>
      <c r="V88" s="27">
        <f>VLOOKUP("CHN.NY.GDP.MKTP.KD",AREA_WB_6ATTRS,Seq!T$1,FALSE)/10000</f>
        <v>102751318.10782552</v>
      </c>
      <c r="W88" s="27">
        <f>VLOOKUP("CHN.NY.GDP.MKTP.KD",AREA_WB_6ATTRS,Seq!U$1,FALSE)/10000</f>
        <v>110560418.28402025</v>
      </c>
      <c r="X88" s="27">
        <f>VLOOKUP("CHN.NY.GDP.MKTP.KD",AREA_WB_6ATTRS,Seq!V$1,FALSE)/10000</f>
        <v>119847493.41987793</v>
      </c>
      <c r="Y88" s="27">
        <f>VLOOKUP("CHN.NY.GDP.MKTP.KD",AREA_WB_6ATTRS,Seq!W$1,FALSE)/10000</f>
        <v>129794835.37372778</v>
      </c>
      <c r="Z88" s="27">
        <f>VLOOKUP("CHN.NY.GDP.MKTP.KD",AREA_WB_6ATTRS,Seq!X$1,FALSE)/10000</f>
        <v>141606165.392737</v>
      </c>
      <c r="AA88" s="27">
        <f>VLOOKUP("CHN.NY.GDP.MKTP.KD",AREA_WB_6ATTRS,Seq!Y$1,FALSE)/10000</f>
        <v>155766781.9320105</v>
      </c>
      <c r="AB88" s="27">
        <f>VLOOKUP("CHN.NY.GDP.MKTP.KD",AREA_WB_6ATTRS,Seq!Z$1,FALSE)/10000</f>
        <v>171499226.90714428</v>
      </c>
      <c r="AC88" s="27">
        <f>VLOOKUP("CHN.NY.GDP.MKTP.KD",AREA_WB_6ATTRS,Seq!AA$1,FALSE)/10000</f>
        <v>190878639.54765138</v>
      </c>
      <c r="AD88" s="27">
        <f>VLOOKUP("CHN.NY.GDP.MKTP.KD",AREA_WB_6ATTRS,Seq!AB$1,FALSE)/10000</f>
        <v>215120226.77020231</v>
      </c>
      <c r="AE88" s="27">
        <f>VLOOKUP("CHN.NY.GDP.MKTP.KD",AREA_WB_6ATTRS,Seq!AC$1,FALSE)/10000</f>
        <v>245667298.97157177</v>
      </c>
      <c r="AF88" s="27">
        <f>VLOOKUP("CHN.NY.GDP.MKTP.KD",AREA_WB_6ATTRS,Seq!AD$1,FALSE)/10000</f>
        <v>269251359.67284226</v>
      </c>
      <c r="AG88" s="27">
        <f>VLOOKUP("CHN.NY.GDP.MKTP.KD",AREA_WB_6ATTRS,Seq!AE$1,FALSE)/10000</f>
        <v>294022484.76274431</v>
      </c>
      <c r="AH88" s="27">
        <f>VLOOKUP("CHN.NY.GDP.MKTP.KD",AREA_WB_6ATTRS,Seq!AF$1,FALSE)/10000</f>
        <v>324600823.17806971</v>
      </c>
      <c r="AI88" s="27">
        <f>VLOOKUP("CHN.NY.GDP.MKTP.KD",AREA_WB_6ATTRS,Seq!AG$1,FALSE)/10000</f>
        <v>354139498.08727396</v>
      </c>
      <c r="AJ88" s="27"/>
      <c r="AK88" s="27"/>
      <c r="AL88" s="27"/>
      <c r="AM88" s="27"/>
      <c r="AN88" s="27"/>
      <c r="AO88" s="27"/>
      <c r="AP88" s="27">
        <f>IFERROR(VLOOKUP(CONCATENATE($C88, ".NY.GDP.MKTP.KD"),AREA_WB_6ATTRS,Seq!B$1,FALSE)/10000,".")</f>
        <v>47018.923480891797</v>
      </c>
      <c r="AQ88" s="27">
        <f>IFERROR(VLOOKUP(CONCATENATE($C88, ".NY.GDP.MKTP.KD"),AREA_WB_6ATTRS,Seq!C$1,FALSE)/10000,".")</f>
        <v>53903.170871098948</v>
      </c>
      <c r="AR88" s="27">
        <f>IFERROR(VLOOKUP(CONCATENATE($C88, ".NY.GDP.MKTP.KD"),AREA_WB_6ATTRS,Seq!D$1,FALSE)/10000,".")</f>
        <v>54535.223361018703</v>
      </c>
      <c r="AS88" s="27">
        <f>IFERROR(VLOOKUP(CONCATENATE($C88, ".NY.GDP.MKTP.KD"),AREA_WB_6ATTRS,Seq!E$1,FALSE)/10000,".")</f>
        <v>55190.928542868933</v>
      </c>
      <c r="AT88" s="27">
        <f>IFERROR(VLOOKUP(CONCATENATE($C88, ".NY.GDP.MKTP.KD"),AREA_WB_6ATTRS,Seq!F$1,FALSE)/10000,".")</f>
        <v>58591.660027094185</v>
      </c>
      <c r="AU88" s="27">
        <f>IFERROR(VLOOKUP(CONCATENATE($C88, ".NY.GDP.MKTP.KD"),AREA_WB_6ATTRS,Seq!G$1,FALSE)/10000,".")</f>
        <v>60813.699030117728</v>
      </c>
      <c r="AV88" s="27">
        <f>IFERROR(VLOOKUP(CONCATENATE($C88, ".NY.GDP.MKTP.KD"),AREA_WB_6ATTRS,Seq!H$1,FALSE)/10000,".")</f>
        <v>68272.181218859041</v>
      </c>
      <c r="AW88" s="27">
        <f>IFERROR(VLOOKUP(CONCATENATE($C88, ".NY.GDP.MKTP.KD"),AREA_WB_6ATTRS,Seq!I$1,FALSE)/10000,".")</f>
        <v>78244.418944433026</v>
      </c>
      <c r="AX88" s="27">
        <f>IFERROR(VLOOKUP(CONCATENATE($C88, ".NY.GDP.MKTP.KD"),AREA_WB_6ATTRS,Seq!J$1,FALSE)/10000,".")</f>
        <v>83384.937323988343</v>
      </c>
      <c r="AY88" s="27">
        <f>IFERROR(VLOOKUP(CONCATENATE($C88, ".NY.GDP.MKTP.KD"),AREA_WB_6ATTRS,Seq!K$1,FALSE)/10000,".")</f>
        <v>94150.854267673625</v>
      </c>
      <c r="AZ88" s="27">
        <f>IFERROR(VLOOKUP(CONCATENATE($C88, ".NY.GDP.MKTP.KD"),AREA_WB_6ATTRS,Seq!L$1,FALSE)/10000,".")</f>
        <v>113939.48032857791</v>
      </c>
      <c r="BA88" s="27">
        <f>IFERROR(VLOOKUP(CONCATENATE($C88, ".NY.GDP.MKTP.KD"),AREA_WB_6ATTRS,Seq!M$1,FALSE)/10000,".")</f>
        <v>115945.24400080113</v>
      </c>
      <c r="BB88" s="27">
        <f>IFERROR(VLOOKUP(CONCATENATE($C88, ".NY.GDP.MKTP.KD"),AREA_WB_6ATTRS,Seq!N$1,FALSE)/10000,".")</f>
        <v>119685.87797572323</v>
      </c>
      <c r="BC88" s="27">
        <f>IFERROR(VLOOKUP(CONCATENATE($C88, ".NY.GDP.MKTP.KD"),AREA_WB_6ATTRS,Seq!O$1,FALSE)/10000,".")</f>
        <v>123403.45719579214</v>
      </c>
      <c r="BD88" s="27">
        <f>IFERROR(VLOOKUP(CONCATENATE($C88, ".NY.GDP.MKTP.KD"),AREA_WB_6ATTRS,Seq!P$1,FALSE)/10000,".")</f>
        <v>126365.99319442072</v>
      </c>
      <c r="BE88" s="27">
        <f>IFERROR(VLOOKUP(CONCATENATE($C88, ".NY.GDP.MKTP.KD"),AREA_WB_6ATTRS,Seq!Q$1,FALSE)/10000,".")</f>
        <v>132463.97585307644</v>
      </c>
      <c r="BF88" s="27">
        <f>IFERROR(VLOOKUP(CONCATENATE($C88, ".NY.GDP.MKTP.KD"),AREA_WB_6ATTRS,Seq!R$1,FALSE)/10000,".")</f>
        <v>137553.31298690726</v>
      </c>
      <c r="BG88" s="27">
        <f>IFERROR(VLOOKUP(CONCATENATE($C88, ".NY.GDP.MKTP.KD"),AREA_WB_6ATTRS,Seq!S$1,FALSE)/10000,".")</f>
        <v>141821.32447909488</v>
      </c>
      <c r="BH88" s="27">
        <f>IFERROR(VLOOKUP(CONCATENATE($C88, ".NY.GDP.MKTP.KD"),AREA_WB_6ATTRS,Seq!T$1,FALSE)/10000,".")</f>
        <v>145514.40802213235</v>
      </c>
      <c r="BI88" s="27">
        <f>IFERROR(VLOOKUP(CONCATENATE($C88, ".NY.GDP.MKTP.KD"),AREA_WB_6ATTRS,Seq!U$1,FALSE)/10000,".")</f>
        <v>149808.35611352982</v>
      </c>
      <c r="BJ88" s="27">
        <f>IFERROR(VLOOKUP(CONCATENATE($C88, ".NY.GDP.MKTP.KD"),AREA_WB_6ATTRS,Seq!V$1,FALSE)/10000,".")</f>
        <v>152445.24369985779</v>
      </c>
      <c r="BK88" s="27">
        <f>IFERROR(VLOOKUP(CONCATENATE($C88, ".NY.GDP.MKTP.KD"),AREA_WB_6ATTRS,Seq!W$1,FALSE)/10000,".")</f>
        <v>154210.37336830137</v>
      </c>
      <c r="BL88" s="27">
        <f>IFERROR(VLOOKUP(CONCATENATE($C88, ".NY.GDP.MKTP.KD"),AREA_WB_6ATTRS,Seq!X$1,FALSE)/10000,".")</f>
        <v>156951.00735146846</v>
      </c>
      <c r="BM88" s="27">
        <f>IFERROR(VLOOKUP(CONCATENATE($C88, ".NY.GDP.MKTP.KD"),AREA_WB_6ATTRS,Seq!Y$1,FALSE)/10000,".")</f>
        <v>160466.85746657243</v>
      </c>
      <c r="BN88" s="27">
        <f>IFERROR(VLOOKUP(CONCATENATE($C88, ".NY.GDP.MKTP.KD"),AREA_WB_6ATTRS,Seq!Z$1,FALSE)/10000,".")</f>
        <v>165131.12255779846</v>
      </c>
      <c r="BO88" s="27">
        <f>IFERROR(VLOOKUP(CONCATENATE($C88, ".NY.GDP.MKTP.KD"),AREA_WB_6ATTRS,Seq!AA$1,FALSE)/10000,".")</f>
        <v>169198.84586719947</v>
      </c>
      <c r="BP88" s="27">
        <f>IFERROR(VLOOKUP(CONCATENATE($C88, ".NY.GDP.MKTP.KD"),AREA_WB_6ATTRS,Seq!AB$1,FALSE)/10000,".")</f>
        <v>174786.74207472944</v>
      </c>
      <c r="BQ88" s="27">
        <f>IFERROR(VLOOKUP(CONCATENATE($C88, ".NY.GDP.MKTP.KD"),AREA_WB_6ATTRS,Seq!AC$1,FALSE)/10000,".")</f>
        <v>180910.66133259493</v>
      </c>
      <c r="BR88" s="27">
        <f>IFERROR(VLOOKUP(CONCATENATE($C88, ".NY.GDP.MKTP.KD"),AREA_WB_6ATTRS,Seq!AD$1,FALSE)/10000,".")</f>
        <v>185175.79098042595</v>
      </c>
      <c r="BS88" s="27">
        <f>IFERROR(VLOOKUP(CONCATENATE($C88, ".NY.GDP.MKTP.KD"),AREA_WB_6ATTRS,Seq!AE$1,FALSE)/10000,".")</f>
        <v>187412.10220118062</v>
      </c>
      <c r="BT88" s="27">
        <f>IFERROR(VLOOKUP(CONCATENATE($C88, ".NY.GDP.MKTP.KD"),AREA_WB_6ATTRS,Seq!AF$1,FALSE)/10000,".")</f>
        <v>191160.34424520424</v>
      </c>
      <c r="BU88" s="27">
        <f>IFERROR(VLOOKUP(CONCATENATE($C88, ".NY.GDP.MKTP.KD"),AREA_WB_6ATTRS,Seq!AG$1,FALSE)/10000,".")</f>
        <v>193645.42872039188</v>
      </c>
      <c r="BV88" s="27"/>
      <c r="BW88" s="27"/>
      <c r="BX88" s="27"/>
      <c r="BY88" s="27"/>
      <c r="BZ88" s="27"/>
      <c r="CA88" s="27"/>
      <c r="CB88" s="27"/>
      <c r="CC88" s="27">
        <f>CNPop!A$48</f>
        <v>5.0000000000000001E-3</v>
      </c>
      <c r="CD88" s="27">
        <f>CNPop!B$48</f>
        <v>6.0000000000000001E-3</v>
      </c>
      <c r="CE88" s="27">
        <f>CNPop!C$48</f>
        <v>6.0000000000000001E-3</v>
      </c>
      <c r="CF88" s="27">
        <f>CNPop!D$48</f>
        <v>7.0000000000000001E-3</v>
      </c>
      <c r="CG88" s="27">
        <f>CNPop!E$48</f>
        <v>7.0000000000000001E-3</v>
      </c>
      <c r="CH88" s="27">
        <f>CNPop!F$48</f>
        <v>8.0000000000000002E-3</v>
      </c>
      <c r="CI88" s="27">
        <f>CNPop!G$48</f>
        <v>8.9999999999999993E-3</v>
      </c>
      <c r="CJ88" s="27">
        <f>CNPop!H$48</f>
        <v>0.01</v>
      </c>
      <c r="CK88" s="27">
        <f>CNPop!I$48</f>
        <v>1.0999999999999999E-2</v>
      </c>
      <c r="CL88" s="27">
        <f>CNPop!J$48</f>
        <v>1.2E-2</v>
      </c>
      <c r="CM88" s="27">
        <f>CNPop!K$48</f>
        <v>1.4E-2</v>
      </c>
      <c r="CN88" s="27">
        <f>CNPop!L$48</f>
        <v>1.6E-2</v>
      </c>
      <c r="CO88" s="27">
        <f>CNPop!M$48</f>
        <v>1.7000000000000001E-2</v>
      </c>
      <c r="CP88" s="27">
        <f>CNPop!N$48</f>
        <v>1.9E-2</v>
      </c>
      <c r="CQ88" s="27">
        <f>CNPop!O$48</f>
        <v>2.1000000000000001E-2</v>
      </c>
      <c r="CR88" s="27">
        <f>CNPop!P$48</f>
        <v>2.3E-2</v>
      </c>
      <c r="CS88" s="27">
        <f>CNPop!Q$48</f>
        <v>2.5999999999999999E-2</v>
      </c>
      <c r="CT88" s="27">
        <f>CNPop!R$48</f>
        <v>2.8000000000000001E-2</v>
      </c>
      <c r="CU88" s="27">
        <f>CNPop!S$48</f>
        <v>0.03</v>
      </c>
      <c r="CV88" s="27">
        <f>CNPop!T$48</f>
        <v>3.3000000000000002E-2</v>
      </c>
      <c r="CW88" s="27">
        <f>CNPop!U$48</f>
        <v>3.5999999999999997E-2</v>
      </c>
      <c r="CX88" s="27">
        <f>CNPop!V$48</f>
        <v>3.9E-2</v>
      </c>
      <c r="CY88" s="27">
        <f>CNPop!W$48</f>
        <v>4.2000000000000003E-2</v>
      </c>
      <c r="CZ88" s="27">
        <f>CNPop!X$48</f>
        <v>4.4999999999999998E-2</v>
      </c>
      <c r="DA88" s="27">
        <f>CNPop!Y$48</f>
        <v>4.9000000000000002E-2</v>
      </c>
      <c r="DB88" s="27">
        <f>CNPop!Z$48</f>
        <v>5.1999999999999998E-2</v>
      </c>
      <c r="DC88" s="27">
        <f>CNPop!AA$48</f>
        <v>5.6000000000000001E-2</v>
      </c>
      <c r="DD88" s="27">
        <f>CNPop!AB$48</f>
        <v>0.06</v>
      </c>
      <c r="DE88" s="27">
        <f>CNPop!AC$48</f>
        <v>6.3E-2</v>
      </c>
      <c r="DF88" s="27">
        <f>CNPop!AD$48</f>
        <v>6.8000000000000005E-2</v>
      </c>
      <c r="DG88" s="27">
        <f>CNPop!AE$48</f>
        <v>7.1999999999999995E-2</v>
      </c>
      <c r="DH88" s="27">
        <f>CNPop!AF$48</f>
        <v>7.5999999999999998E-2</v>
      </c>
      <c r="DI88" s="27">
        <f>CNPop!AG$48</f>
        <v>8.1000000000000003E-2</v>
      </c>
      <c r="DJ88" s="27">
        <f>CNPop!AH$48</f>
        <v>8.5000000000000006E-2</v>
      </c>
      <c r="DK88" s="27">
        <f>CNPop!AI$48</f>
        <v>0.09</v>
      </c>
      <c r="DL88" s="27">
        <f>CNPop!AJ$48</f>
        <v>9.5000000000000001E-2</v>
      </c>
      <c r="DM88" s="27">
        <f>CNPop!AK$48</f>
        <v>0.1</v>
      </c>
      <c r="DN88" s="27"/>
      <c r="DO88" s="27" t="str">
        <f t="shared" si="94"/>
        <v>.</v>
      </c>
      <c r="DP88" s="27" t="str">
        <f t="shared" si="95"/>
        <v>.</v>
      </c>
      <c r="DQ88" s="27" t="str">
        <f t="shared" si="96"/>
        <v>.</v>
      </c>
      <c r="DR88" s="27" t="str">
        <f t="shared" si="97"/>
        <v>.</v>
      </c>
      <c r="DS88" s="27" t="str">
        <f t="shared" si="98"/>
        <v>.</v>
      </c>
      <c r="DT88" s="27" t="str">
        <f t="shared" si="99"/>
        <v>.</v>
      </c>
      <c r="DU88" s="27" t="str">
        <f t="shared" si="100"/>
        <v>.</v>
      </c>
      <c r="DV88" s="27" t="str">
        <f t="shared" si="101"/>
        <v>.</v>
      </c>
      <c r="DW88" s="27" t="str">
        <f t="shared" si="102"/>
        <v>.</v>
      </c>
      <c r="DX88" s="27" t="str">
        <f t="shared" si="103"/>
        <v>.</v>
      </c>
      <c r="DY88" s="27" t="str">
        <f t="shared" si="104"/>
        <v>.</v>
      </c>
      <c r="DZ88" s="27" t="str">
        <f t="shared" si="105"/>
        <v>.</v>
      </c>
      <c r="EA88" s="27" t="str">
        <f t="shared" si="106"/>
        <v>.</v>
      </c>
      <c r="EB88" s="27" t="str">
        <f t="shared" si="107"/>
        <v>.</v>
      </c>
      <c r="EC88" s="27" t="str">
        <f t="shared" si="108"/>
        <v>.</v>
      </c>
      <c r="ED88" s="27" t="str">
        <f t="shared" si="109"/>
        <v>.</v>
      </c>
      <c r="EE88" s="27" t="str">
        <f t="shared" si="110"/>
        <v>.</v>
      </c>
      <c r="EF88" s="27" t="str">
        <f t="shared" si="111"/>
        <v>.</v>
      </c>
      <c r="EG88" s="27" t="str">
        <f t="shared" si="112"/>
        <v>.</v>
      </c>
      <c r="EH88" s="27" t="str">
        <f t="shared" si="113"/>
        <v>.</v>
      </c>
      <c r="EI88" s="27" t="str">
        <f t="shared" si="114"/>
        <v>.</v>
      </c>
      <c r="EJ88" s="27" t="str">
        <f t="shared" si="115"/>
        <v>.</v>
      </c>
      <c r="EK88" s="27" t="str">
        <f t="shared" si="116"/>
        <v>.</v>
      </c>
      <c r="EL88" s="27" t="str">
        <f t="shared" si="117"/>
        <v>.</v>
      </c>
      <c r="EM88" s="27" t="str">
        <f t="shared" si="118"/>
        <v>.</v>
      </c>
      <c r="EN88" s="27" t="str">
        <f t="shared" si="119"/>
        <v>.</v>
      </c>
      <c r="EO88" s="27" t="str">
        <f t="shared" si="120"/>
        <v>.</v>
      </c>
      <c r="EP88" s="27" t="str">
        <f t="shared" si="129"/>
        <v>.</v>
      </c>
      <c r="EQ88" s="27" t="str">
        <f t="shared" si="130"/>
        <v>.</v>
      </c>
      <c r="ER88" s="27" t="str">
        <f t="shared" si="137"/>
        <v>.</v>
      </c>
      <c r="ES88" s="27" t="str">
        <f t="shared" si="137"/>
        <v>.</v>
      </c>
      <c r="ET88" s="27" t="str">
        <f t="shared" si="137"/>
        <v>.</v>
      </c>
      <c r="EU88" s="27"/>
      <c r="EV88" s="27"/>
      <c r="EW88" s="27"/>
      <c r="EX88" s="27"/>
      <c r="EY88" s="27"/>
      <c r="EZ88" s="27" t="str">
        <f>IFERROR(VLOOKUP(CONCATENATE($C88,".SL.TLF.TERT.ZS"),AREA_WB_6ATTRS,Seq!B$1,FALSE)/100,".")</f>
        <v>.</v>
      </c>
      <c r="FA88" s="27" t="str">
        <f>IFERROR(VLOOKUP(CONCATENATE($C88,".SL.TLF.TERT.ZS"),AREA_WB_6ATTRS,Seq!C$1,FALSE)/100,".")</f>
        <v>.</v>
      </c>
      <c r="FB88" s="27" t="str">
        <f>IFERROR(VLOOKUP(CONCATENATE($C88,".SL.TLF.TERT.ZS"),AREA_WB_6ATTRS,Seq!D$1,FALSE)/100,".")</f>
        <v>.</v>
      </c>
      <c r="FC88" s="27" t="str">
        <f>IFERROR(VLOOKUP(CONCATENATE($C88,".SL.TLF.TERT.ZS"),AREA_WB_6ATTRS,Seq!E$1,FALSE)/100,".")</f>
        <v>.</v>
      </c>
      <c r="FD88" s="27" t="str">
        <f>IFERROR(VLOOKUP(CONCATENATE($C88,".SL.TLF.TERT.ZS"),AREA_WB_6ATTRS,Seq!F$1,FALSE)/100,".")</f>
        <v>.</v>
      </c>
      <c r="FE88" s="27" t="str">
        <f>IFERROR(VLOOKUP(CONCATENATE($C88,".SL.TLF.TERT.ZS"),AREA_WB_6ATTRS,Seq!G$1,FALSE)/100,".")</f>
        <v>.</v>
      </c>
      <c r="FF88" s="27" t="str">
        <f>IFERROR(VLOOKUP(CONCATENATE($C88,".SL.TLF.TERT.ZS"),AREA_WB_6ATTRS,Seq!H$1,FALSE)/100,".")</f>
        <v>.</v>
      </c>
      <c r="FG88" s="27" t="str">
        <f>IFERROR(VLOOKUP(CONCATENATE($C88,".SL.TLF.TERT.ZS"),AREA_WB_6ATTRS,Seq!I$1,FALSE)/100,".")</f>
        <v>.</v>
      </c>
      <c r="FH88" s="27" t="str">
        <f>IFERROR(VLOOKUP(CONCATENATE($C88,".SL.TLF.TERT.ZS"),AREA_WB_6ATTRS,Seq!J$1,FALSE)/100,".")</f>
        <v>.</v>
      </c>
      <c r="FI88" s="27" t="str">
        <f>IFERROR(VLOOKUP(CONCATENATE($C88,".SL.TLF.TERT.ZS"),AREA_WB_6ATTRS,Seq!K$1,FALSE)/100,".")</f>
        <v>.</v>
      </c>
      <c r="FJ88" s="27" t="str">
        <f>IFERROR(VLOOKUP(CONCATENATE($C88,".SL.TLF.TERT.ZS"),AREA_WB_6ATTRS,Seq!L$1,FALSE)/100,".")</f>
        <v>.</v>
      </c>
      <c r="FK88" s="27" t="str">
        <f>IFERROR(VLOOKUP(CONCATENATE($C88,".SL.TLF.TERT.ZS"),AREA_WB_6ATTRS,Seq!M$1,FALSE)/100,".")</f>
        <v>.</v>
      </c>
      <c r="FL88" s="27" t="str">
        <f>IFERROR(VLOOKUP(CONCATENATE($C88,".SL.TLF.TERT.ZS"),AREA_WB_6ATTRS,Seq!N$1,FALSE)/100,".")</f>
        <v>.</v>
      </c>
      <c r="FM88" s="27" t="str">
        <f>IFERROR(VLOOKUP(CONCATENATE($C88,".SL.TLF.TERT.ZS"),AREA_WB_6ATTRS,Seq!O$1,FALSE)/100,".")</f>
        <v>.</v>
      </c>
      <c r="FN88" s="27" t="str">
        <f>IFERROR(VLOOKUP(CONCATENATE($C88,".SL.TLF.TERT.ZS"),AREA_WB_6ATTRS,Seq!P$1,FALSE)/100,".")</f>
        <v>.</v>
      </c>
      <c r="FO88" s="27" t="str">
        <f>IFERROR(VLOOKUP(CONCATENATE($C88,".SL.TLF.TERT.ZS"),AREA_WB_6ATTRS,Seq!Q$1,FALSE)/100,".")</f>
        <v>.</v>
      </c>
      <c r="FP88" s="27" t="str">
        <f>IFERROR(VLOOKUP(CONCATENATE($C88,".SL.TLF.TERT.ZS"),AREA_WB_6ATTRS,Seq!R$1,FALSE)/100,".")</f>
        <v>.</v>
      </c>
      <c r="FQ88" s="27" t="str">
        <f>IFERROR(VLOOKUP(CONCATENATE($C88,".SL.TLF.TERT.ZS"),AREA_WB_6ATTRS,Seq!S$1,FALSE)/100,".")</f>
        <v>.</v>
      </c>
      <c r="FR88" s="27" t="str">
        <f>IFERROR(VLOOKUP(CONCATENATE($C88,".SL.TLF.TERT.ZS"),AREA_WB_6ATTRS,Seq!T$1,FALSE)/100,".")</f>
        <v>.</v>
      </c>
      <c r="FS88" s="27" t="str">
        <f>IFERROR(VLOOKUP(CONCATENATE($C88,".SL.TLF.TERT.ZS"),AREA_WB_6ATTRS,Seq!U$1,FALSE)/100,".")</f>
        <v>.</v>
      </c>
      <c r="FT88" s="27" t="str">
        <f>IFERROR(VLOOKUP(CONCATENATE($C88,".SL.TLF.TERT.ZS"),AREA_WB_6ATTRS,Seq!V$1,FALSE)/100,".")</f>
        <v>.</v>
      </c>
      <c r="FU88" s="27" t="str">
        <f>IFERROR(VLOOKUP(CONCATENATE($C88,".SL.TLF.TERT.ZS"),AREA_WB_6ATTRS,Seq!W$1,FALSE)/100,".")</f>
        <v>.</v>
      </c>
      <c r="FV88" s="27" t="str">
        <f>IFERROR(VLOOKUP(CONCATENATE($C88,".SL.TLF.TERT.ZS"),AREA_WB_6ATTRS,Seq!X$1,FALSE)/100,".")</f>
        <v>.</v>
      </c>
      <c r="FW88" s="27" t="str">
        <f>IFERROR(VLOOKUP(CONCATENATE($C88,".SL.TLF.TERT.ZS"),AREA_WB_6ATTRS,Seq!Y$1,FALSE)/100,".")</f>
        <v>.</v>
      </c>
      <c r="FX88" s="27" t="str">
        <f>IFERROR(VLOOKUP(CONCATENATE($C88,".SL.TLF.TERT.ZS"),AREA_WB_6ATTRS,Seq!Z$1,FALSE)/100,".")</f>
        <v>.</v>
      </c>
      <c r="FY88" s="27" t="str">
        <f>IFERROR(VLOOKUP(CONCATENATE($C88,".SL.TLF.TERT.ZS"),AREA_WB_6ATTRS,Seq!AA$1,FALSE)/100,".")</f>
        <v>.</v>
      </c>
      <c r="FZ88" s="27" t="str">
        <f>IFERROR(VLOOKUP(CONCATENATE($C88,".SL.TLF.TERT.ZS"),AREA_WB_6ATTRS,Seq!AB$1,FALSE)/100,".")</f>
        <v>.</v>
      </c>
      <c r="GA88" s="27" t="str">
        <f>IFERROR(VLOOKUP(CONCATENATE($C88,".SL.TLF.TERT.ZS"),AREA_WB_6ATTRS,Seq!AC$1,FALSE)/100,".")</f>
        <v>.</v>
      </c>
      <c r="GB88" s="27" t="str">
        <f>IFERROR(VLOOKUP(CONCATENATE($C88,".SL.TLF.TERT.ZS"),AREA_WB_6ATTRS,Seq!AD$1,FALSE)/100,".")</f>
        <v>.</v>
      </c>
      <c r="GC88" s="27" t="str">
        <f>IFERROR(VLOOKUP(CONCATENATE($C88,".SL.TLF.TERT.ZS"),AREA_WB_6ATTRS,Seq!AE$1,FALSE)/100,".")</f>
        <v>.</v>
      </c>
      <c r="GD88" s="27" t="str">
        <f>IFERROR(VLOOKUP(CONCATENATE($C88,".SL.TLF.TERT.ZS"),AREA_WB_6ATTRS,Seq!AF$1,FALSE)/100,".")</f>
        <v>.</v>
      </c>
      <c r="GE88" s="27" t="str">
        <f>IFERROR(VLOOKUP(CONCATENATE($C88,".SL.TLF.TERT.ZS"),AREA_WB_6ATTRS,Seq!AG$1,FALSE)/100,".")</f>
        <v>.</v>
      </c>
      <c r="GF88" s="27" t="str">
        <f>IFERROR(VLOOKUP(CONCATENATE($C88,".SL.TLF.TERT.ZS"),AREA_WB_6ATTRS,Seq!AH$1,FALSE)/100,".")</f>
        <v>.</v>
      </c>
      <c r="GG88" s="27" t="str">
        <f>IFERROR(VLOOKUP(CONCATENATE($C88,".SL.TLF.TERT.ZS"),AREA_WB_6ATTRS,Seq!AI$1,FALSE)/100,".")</f>
        <v>.</v>
      </c>
      <c r="GH88" s="27" t="str">
        <f>IFERROR(VLOOKUP(CONCATENATE($C88,".SL.TLF.TERT.ZS"),AREA_WB_6ATTRS,Seq!AJ$1,FALSE)/100,".")</f>
        <v>.</v>
      </c>
      <c r="GI88" s="27" t="str">
        <f>IFERROR(VLOOKUP(CONCATENATE($C88,".SL.TLF.TERT.ZS"),AREA_WB_6ATTRS,Seq!AK$1,FALSE)/100,".")</f>
        <v>.</v>
      </c>
      <c r="GJ88" s="27" t="str">
        <f>IFERROR(VLOOKUP(CONCATENATE($C88,".SL.TLF.TERT.ZS"),AREA_WB_6ATTRS,Seq!AL$1,FALSE)/100,".")</f>
        <v>.</v>
      </c>
      <c r="GK88" s="27"/>
      <c r="GL88" s="27"/>
      <c r="GM88" s="27" t="str">
        <f t="shared" si="121"/>
        <v>.</v>
      </c>
      <c r="GN88" s="27" t="str">
        <f t="shared" si="122"/>
        <v>.</v>
      </c>
      <c r="GO88" s="27" t="str">
        <f t="shared" si="131"/>
        <v>.</v>
      </c>
      <c r="GP88" s="27"/>
      <c r="GQ88" s="9" t="str">
        <f>IF(VLOOKUP($B88,EM_80!$B$1:$C$201,2,FALSE)&gt;0,VLOOKUP($B88,EM_80!$B$1:$C$201,2,FALSE),".")</f>
        <v>.</v>
      </c>
      <c r="GR88" s="9" t="str">
        <f t="shared" si="123"/>
        <v>.</v>
      </c>
      <c r="GS88" s="9" t="str">
        <f t="shared" si="124"/>
        <v>.</v>
      </c>
      <c r="GU88">
        <f t="shared" si="125"/>
        <v>603202</v>
      </c>
      <c r="GV88">
        <f t="shared" si="126"/>
        <v>864367</v>
      </c>
      <c r="GW88">
        <f t="shared" si="127"/>
        <v>1079690</v>
      </c>
      <c r="GX88">
        <f t="shared" si="128"/>
        <v>1055506</v>
      </c>
      <c r="GZ88" s="9" t="str">
        <f>IF(ISNA(VLOOKUP($B88,Area_EM_90,Seq!C$1,FALSE)),".",VLOOKUP($B88,Area_EM_90,Seq!C$1,FALSE))</f>
        <v>.</v>
      </c>
      <c r="HA88" s="9" t="str">
        <f>IF(ISNA(VLOOKUP($B88,Area_EM_90,Seq!D$1,FALSE)),".",VLOOKUP($B88,Area_EM_90,Seq!D$1,FALSE))</f>
        <v>.</v>
      </c>
      <c r="HB88" s="9" t="str">
        <f>IF(ISNA(VLOOKUP($B88,Area_EM_90,Seq!E$1,FALSE)),".",VLOOKUP($B88,Area_EM_90,Seq!E$1,FALSE))</f>
        <v>.</v>
      </c>
      <c r="HC88" s="9" t="str">
        <f>IF(ISNA(VLOOKUP($B88,Area_EM_90,Seq!F$1,FALSE)),".",VLOOKUP($B88,Area_EM_90,Seq!F$1,FALSE))</f>
        <v>.</v>
      </c>
      <c r="HD88" s="9" t="str">
        <f>IF(ISNA(VLOOKUP($B88,Area_EM_90,Seq!G$1,FALSE)),".",VLOOKUP($B88,Area_EM_90,Seq!G$1,FALSE))</f>
        <v>.</v>
      </c>
      <c r="HE88" s="9" t="str">
        <f>IF(ISNA(VLOOKUP($B88,Area_EM_90,Seq!H$1,FALSE)),".",VLOOKUP($B88,Area_EM_90,Seq!H$1,FALSE))</f>
        <v>.</v>
      </c>
      <c r="HF88" s="9" t="str">
        <f>IF(ISNA(VLOOKUP($B88,Area_EM_90,Seq!I$1,FALSE)),".",VLOOKUP($B88,Area_EM_90,Seq!I$1,FALSE))</f>
        <v>.</v>
      </c>
      <c r="HG88" s="9" t="str">
        <f>IF(ISNA(VLOOKUP($B88,Area_EM_90,Seq!J$1,FALSE)),".",VLOOKUP($B88,Area_EM_90,Seq!J$1,FALSE))</f>
        <v>.</v>
      </c>
      <c r="HH88" s="9" t="str">
        <f>IF(ISNA(VLOOKUP($B88,Area_EM_00,Seq!C$1,FALSE)),".",VLOOKUP($B88,Area_EM_00,Seq!C$1,FALSE))</f>
        <v>.</v>
      </c>
      <c r="HI88" s="9" t="str">
        <f>IF(ISNA(VLOOKUP($B88,Area_EM_00,Seq!D$1,FALSE)),".",VLOOKUP($B88,Area_EM_00,Seq!D$1,FALSE))</f>
        <v>.</v>
      </c>
      <c r="HJ88" s="9" t="str">
        <f>IF(ISNA(VLOOKUP($B88,Area_EM_00,Seq!E$1,FALSE)),".",VLOOKUP($B88,Area_EM_00,Seq!E$1,FALSE))</f>
        <v>.</v>
      </c>
      <c r="HK88" s="9" t="str">
        <f>IF(ISNA(VLOOKUP($B88,Area_EM_00,Seq!F$1,FALSE)),".",VLOOKUP($B88,Area_EM_00,Seq!F$1,FALSE))</f>
        <v>.</v>
      </c>
      <c r="HL88" s="9" t="str">
        <f>IF(ISNA(VLOOKUP($B88,Area_EM_00,Seq!G$1,FALSE)),".",VLOOKUP($B88,Area_EM_00,Seq!G$1,FALSE))</f>
        <v>.</v>
      </c>
      <c r="HM88" s="9" t="str">
        <f>IF(ISNA(VLOOKUP($B88,Area_EM_00,Seq!H$1,FALSE)),".",VLOOKUP($B88,Area_EM_00,Seq!H$1,FALSE))</f>
        <v>.</v>
      </c>
      <c r="HN88" s="9" t="str">
        <f>IF(ISNA(VLOOKUP($B88,Area_EM_00,Seq!I$1,FALSE)),".",VLOOKUP($B88,Area_EM_00,Seq!I$1,FALSE))</f>
        <v>.</v>
      </c>
      <c r="HO88" s="9" t="str">
        <f>IF(ISNA(VLOOKUP($B88,Area_EM_00,Seq!J$1,FALSE)),".",VLOOKUP($B88,Area_EM_00,Seq!J$1,FALSE))</f>
        <v>.</v>
      </c>
      <c r="HQ88" s="27"/>
      <c r="HR88" s="9">
        <f>IFERROR(VLOOKUP($B88,AREA_EM3_60_00,Seq!E$1,FALSE),".")</f>
        <v>6</v>
      </c>
      <c r="HS88" s="9">
        <f>IFERROR(VLOOKUP($B88,AREA_EM3_60_00,Seq!F$1,FALSE),".")</f>
        <v>31</v>
      </c>
      <c r="HT88" s="9">
        <f>IFERROR(VLOOKUP($B88,AREA_EM3_60_00,Seq!G$1,FALSE),".")</f>
        <v>42</v>
      </c>
      <c r="HU88" s="9">
        <f>IFERROR(VLOOKUP($B88,AREA_EM3_10,Seq!B$1,FALSE),".")</f>
        <v>0</v>
      </c>
      <c r="HV88" s="9">
        <f t="shared" si="132"/>
        <v>603202</v>
      </c>
      <c r="HW88" s="9">
        <f t="shared" si="133"/>
        <v>864367</v>
      </c>
      <c r="HX88" s="9">
        <f t="shared" si="134"/>
        <v>1079690</v>
      </c>
      <c r="HY88" s="9">
        <f t="shared" si="135"/>
        <v>1055506</v>
      </c>
    </row>
    <row r="89" spans="1:233">
      <c r="A89" s="25" t="s">
        <v>2814</v>
      </c>
      <c r="B89" s="26" t="str">
        <f t="shared" si="92"/>
        <v>Zimbabwe</v>
      </c>
      <c r="C89" s="166" t="s">
        <v>1681</v>
      </c>
      <c r="D89" s="27">
        <f>VLOOKUP("CHN.NY.GDP.MKTP.KD",AREA_WB_6ATTRS,Seq!B$1,FALSE)/10000</f>
        <v>18294112.043860689</v>
      </c>
      <c r="E89" s="27">
        <f>VLOOKUP("CHN.NY.GDP.MKTP.KD",AREA_WB_6ATTRS,Seq!C$1,FALSE)/10000</f>
        <v>19245405.87014145</v>
      </c>
      <c r="F89" s="27">
        <f>VLOOKUP("CHN.NY.GDP.MKTP.KD",AREA_WB_6ATTRS,Seq!D$1,FALSE)/10000</f>
        <v>20996737.804324333</v>
      </c>
      <c r="G89" s="27">
        <f>VLOOKUP("CHN.NY.GDP.MKTP.KD",AREA_WB_6ATTRS,Seq!E$1,FALSE)/10000</f>
        <v>23285382.224995762</v>
      </c>
      <c r="H89" s="27">
        <f>VLOOKUP("CHN.NY.GDP.MKTP.KD",AREA_WB_6ATTRS,Seq!F$1,FALSE)/10000</f>
        <v>26824760.323195074</v>
      </c>
      <c r="I89" s="27">
        <f>VLOOKUP("CHN.NY.GDP.MKTP.KD",AREA_WB_6ATTRS,Seq!G$1,FALSE)/10000</f>
        <v>30446102.966826372</v>
      </c>
      <c r="J89" s="27">
        <f>VLOOKUP("CHN.NY.GDP.MKTP.KD",AREA_WB_6ATTRS,Seq!H$1,FALSE)/10000</f>
        <v>33125360.027907111</v>
      </c>
      <c r="K89" s="27">
        <f>VLOOKUP("CHN.NY.GDP.MKTP.KD",AREA_WB_6ATTRS,Seq!I$1,FALSE)/10000</f>
        <v>36967901.791144341</v>
      </c>
      <c r="L89" s="27">
        <f>VLOOKUP("CHN.NY.GDP.MKTP.KD",AREA_WB_6ATTRS,Seq!J$1,FALSE)/10000</f>
        <v>41145274.693543643</v>
      </c>
      <c r="M89" s="27">
        <f>VLOOKUP("CHN.NY.GDP.MKTP.KD",AREA_WB_6ATTRS,Seq!K$1,FALSE)/10000</f>
        <v>42832230.955979005</v>
      </c>
      <c r="N89" s="27">
        <f>VLOOKUP("CHN.NY.GDP.MKTP.KD",AREA_WB_6ATTRS,Seq!L$1,FALSE)/10000</f>
        <v>44459855.73230619</v>
      </c>
      <c r="O89" s="27">
        <f>VLOOKUP("CHN.NY.GDP.MKTP.KD",AREA_WB_6ATTRS,Seq!M$1,FALSE)/10000</f>
        <v>48550162.459678344</v>
      </c>
      <c r="P89" s="27">
        <f>VLOOKUP("CHN.NY.GDP.MKTP.KD",AREA_WB_6ATTRS,Seq!N$1,FALSE)/10000</f>
        <v>55444285.528952621</v>
      </c>
      <c r="Q89" s="27">
        <f>VLOOKUP("CHN.NY.GDP.MKTP.KD",AREA_WB_6ATTRS,Seq!O$1,FALSE)/10000</f>
        <v>63206485.503006078</v>
      </c>
      <c r="R89" s="27">
        <f>VLOOKUP("CHN.NY.GDP.MKTP.KD",AREA_WB_6ATTRS,Seq!P$1,FALSE)/10000</f>
        <v>71486535.103899792</v>
      </c>
      <c r="S89" s="27">
        <f>VLOOKUP("CHN.NY.GDP.MKTP.KD",AREA_WB_6ATTRS,Seq!Q$1,FALSE)/10000</f>
        <v>79278567.430224851</v>
      </c>
      <c r="T89" s="27">
        <f>VLOOKUP("CHN.NY.GDP.MKTP.KD",AREA_WB_6ATTRS,Seq!R$1,FALSE)/10000</f>
        <v>87206424.173247412</v>
      </c>
      <c r="U89" s="27">
        <f>VLOOKUP("CHN.NY.GDP.MKTP.KD",AREA_WB_6ATTRS,Seq!S$1,FALSE)/10000</f>
        <v>95316621.621359423</v>
      </c>
      <c r="V89" s="27">
        <f>VLOOKUP("CHN.NY.GDP.MKTP.KD",AREA_WB_6ATTRS,Seq!T$1,FALSE)/10000</f>
        <v>102751318.10782552</v>
      </c>
      <c r="W89" s="27">
        <f>VLOOKUP("CHN.NY.GDP.MKTP.KD",AREA_WB_6ATTRS,Seq!U$1,FALSE)/10000</f>
        <v>110560418.28402025</v>
      </c>
      <c r="X89" s="27">
        <f>VLOOKUP("CHN.NY.GDP.MKTP.KD",AREA_WB_6ATTRS,Seq!V$1,FALSE)/10000</f>
        <v>119847493.41987793</v>
      </c>
      <c r="Y89" s="27">
        <f>VLOOKUP("CHN.NY.GDP.MKTP.KD",AREA_WB_6ATTRS,Seq!W$1,FALSE)/10000</f>
        <v>129794835.37372778</v>
      </c>
      <c r="Z89" s="27">
        <f>VLOOKUP("CHN.NY.GDP.MKTP.KD",AREA_WB_6ATTRS,Seq!X$1,FALSE)/10000</f>
        <v>141606165.392737</v>
      </c>
      <c r="AA89" s="27">
        <f>VLOOKUP("CHN.NY.GDP.MKTP.KD",AREA_WB_6ATTRS,Seq!Y$1,FALSE)/10000</f>
        <v>155766781.9320105</v>
      </c>
      <c r="AB89" s="27">
        <f>VLOOKUP("CHN.NY.GDP.MKTP.KD",AREA_WB_6ATTRS,Seq!Z$1,FALSE)/10000</f>
        <v>171499226.90714428</v>
      </c>
      <c r="AC89" s="27">
        <f>VLOOKUP("CHN.NY.GDP.MKTP.KD",AREA_WB_6ATTRS,Seq!AA$1,FALSE)/10000</f>
        <v>190878639.54765138</v>
      </c>
      <c r="AD89" s="27">
        <f>VLOOKUP("CHN.NY.GDP.MKTP.KD",AREA_WB_6ATTRS,Seq!AB$1,FALSE)/10000</f>
        <v>215120226.77020231</v>
      </c>
      <c r="AE89" s="27">
        <f>VLOOKUP("CHN.NY.GDP.MKTP.KD",AREA_WB_6ATTRS,Seq!AC$1,FALSE)/10000</f>
        <v>245667298.97157177</v>
      </c>
      <c r="AF89" s="27">
        <f>VLOOKUP("CHN.NY.GDP.MKTP.KD",AREA_WB_6ATTRS,Seq!AD$1,FALSE)/10000</f>
        <v>269251359.67284226</v>
      </c>
      <c r="AG89" s="27">
        <f>VLOOKUP("CHN.NY.GDP.MKTP.KD",AREA_WB_6ATTRS,Seq!AE$1,FALSE)/10000</f>
        <v>294022484.76274431</v>
      </c>
      <c r="AH89" s="27">
        <f>VLOOKUP("CHN.NY.GDP.MKTP.KD",AREA_WB_6ATTRS,Seq!AF$1,FALSE)/10000</f>
        <v>324600823.17806971</v>
      </c>
      <c r="AI89" s="27">
        <f>VLOOKUP("CHN.NY.GDP.MKTP.KD",AREA_WB_6ATTRS,Seq!AG$1,FALSE)/10000</f>
        <v>354139498.08727396</v>
      </c>
      <c r="AJ89" s="27"/>
      <c r="AK89" s="27"/>
      <c r="AL89" s="27"/>
      <c r="AM89" s="27"/>
      <c r="AN89" s="27"/>
      <c r="AO89" s="27"/>
      <c r="AP89" s="27">
        <f>IFERROR(VLOOKUP(CONCATENATE($C89, ".NY.GDP.MKTP.KD"),AREA_WB_6ATTRS,Seq!B$1,FALSE)/10000,".")</f>
        <v>365388.41327261255</v>
      </c>
      <c r="AQ89" s="27">
        <f>IFERROR(VLOOKUP(CONCATENATE($C89, ".NY.GDP.MKTP.KD"),AREA_WB_6ATTRS,Seq!C$1,FALSE)/10000,".")</f>
        <v>411154.8671503177</v>
      </c>
      <c r="AR89" s="27">
        <f>IFERROR(VLOOKUP(CONCATENATE($C89, ".NY.GDP.MKTP.KD"),AREA_WB_6ATTRS,Seq!D$1,FALSE)/10000,".")</f>
        <v>421985.90858414886</v>
      </c>
      <c r="AS89" s="27">
        <f>IFERROR(VLOOKUP(CONCATENATE($C89, ".NY.GDP.MKTP.KD"),AREA_WB_6ATTRS,Seq!E$1,FALSE)/10000,".")</f>
        <v>428675.67183300812</v>
      </c>
      <c r="AT89" s="27">
        <f>IFERROR(VLOOKUP(CONCATENATE($C89, ".NY.GDP.MKTP.KD"),AREA_WB_6ATTRS,Seq!F$1,FALSE)/10000,".")</f>
        <v>420499.28560098459</v>
      </c>
      <c r="AU89" s="27">
        <f>IFERROR(VLOOKUP(CONCATENATE($C89, ".NY.GDP.MKTP.KD"),AREA_WB_6ATTRS,Seq!G$1,FALSE)/10000,".")</f>
        <v>449700.38568652113</v>
      </c>
      <c r="AV89" s="27">
        <f>IFERROR(VLOOKUP(CONCATENATE($C89, ".NY.GDP.MKTP.KD"),AREA_WB_6ATTRS,Seq!H$1,FALSE)/10000,".")</f>
        <v>459139.72516866872</v>
      </c>
      <c r="AW89" s="27">
        <f>IFERROR(VLOOKUP(CONCATENATE($C89, ".NY.GDP.MKTP.KD"),AREA_WB_6ATTRS,Seq!I$1,FALSE)/10000,".")</f>
        <v>464423.21619464643</v>
      </c>
      <c r="AX89" s="27">
        <f>IFERROR(VLOOKUP(CONCATENATE($C89, ".NY.GDP.MKTP.KD"),AREA_WB_6ATTRS,Seq!J$1,FALSE)/10000,".")</f>
        <v>499498.19790913153</v>
      </c>
      <c r="AY89" s="27">
        <f>IFERROR(VLOOKUP(CONCATENATE($C89, ".NY.GDP.MKTP.KD"),AREA_WB_6ATTRS,Seq!K$1,FALSE)/10000,".")</f>
        <v>525470.93836444186</v>
      </c>
      <c r="AZ89" s="27">
        <f>IFERROR(VLOOKUP(CONCATENATE($C89, ".NY.GDP.MKTP.KD"),AREA_WB_6ATTRS,Seq!L$1,FALSE)/10000,".")</f>
        <v>562193.75347080512</v>
      </c>
      <c r="BA89" s="27">
        <f>IFERROR(VLOOKUP(CONCATENATE($C89, ".NY.GDP.MKTP.KD"),AREA_WB_6ATTRS,Seq!M$1,FALSE)/10000,".")</f>
        <v>593293.08670084761</v>
      </c>
      <c r="BB89" s="27">
        <f>IFERROR(VLOOKUP(CONCATENATE($C89, ".NY.GDP.MKTP.KD"),AREA_WB_6ATTRS,Seq!N$1,FALSE)/10000,".")</f>
        <v>539804.3355210633</v>
      </c>
      <c r="BC89" s="27">
        <f>IFERROR(VLOOKUP(CONCATENATE($C89, ".NY.GDP.MKTP.KD"),AREA_WB_6ATTRS,Seq!O$1,FALSE)/10000,".")</f>
        <v>545480.15252591472</v>
      </c>
      <c r="BD89" s="27">
        <f>IFERROR(VLOOKUP(CONCATENATE($C89, ".NY.GDP.MKTP.KD"),AREA_WB_6ATTRS,Seq!P$1,FALSE)/10000,".")</f>
        <v>595856.3295210402</v>
      </c>
      <c r="BE89" s="27">
        <f>IFERROR(VLOOKUP(CONCATENATE($C89, ".NY.GDP.MKTP.KD"),AREA_WB_6ATTRS,Seq!Q$1,FALSE)/10000,".")</f>
        <v>596797.93329720665</v>
      </c>
      <c r="BF89" s="27">
        <f>IFERROR(VLOOKUP(CONCATENATE($C89, ".NY.GDP.MKTP.KD"),AREA_WB_6ATTRS,Seq!R$1,FALSE)/10000,".")</f>
        <v>658630.36099192314</v>
      </c>
      <c r="BG89" s="27">
        <f>IFERROR(VLOOKUP(CONCATENATE($C89, ".NY.GDP.MKTP.KD"),AREA_WB_6ATTRS,Seq!S$1,FALSE)/10000,".")</f>
        <v>676285.56571297976</v>
      </c>
      <c r="BH89" s="27">
        <f>IFERROR(VLOOKUP(CONCATENATE($C89, ".NY.GDP.MKTP.KD"),AREA_WB_6ATTRS,Seq!T$1,FALSE)/10000,".")</f>
        <v>695797.83720569091</v>
      </c>
      <c r="BI89" s="27">
        <f>IFERROR(VLOOKUP(CONCATENATE($C89, ".NY.GDP.MKTP.KD"),AREA_WB_6ATTRS,Seq!U$1,FALSE)/10000,".")</f>
        <v>690107.45762500342</v>
      </c>
      <c r="BJ89" s="27">
        <f>IFERROR(VLOOKUP(CONCATENATE($C89, ".NY.GDP.MKTP.KD"),AREA_WB_6ATTRS,Seq!V$1,FALSE)/10000,".")</f>
        <v>668995.76100554853</v>
      </c>
      <c r="BK89" s="27">
        <f>IFERROR(VLOOKUP(CONCATENATE($C89, ".NY.GDP.MKTP.KD"),AREA_WB_6ATTRS,Seq!W$1,FALSE)/10000,".")</f>
        <v>678626.72765926551</v>
      </c>
      <c r="BL89" s="27">
        <f>IFERROR(VLOOKUP(CONCATENATE($C89, ".NY.GDP.MKTP.KD"),AREA_WB_6ATTRS,Seq!X$1,FALSE)/10000,".")</f>
        <v>618269.50573124015</v>
      </c>
      <c r="BM89" s="27">
        <f>IFERROR(VLOOKUP(CONCATENATE($C89, ".NY.GDP.MKTP.KD"),AREA_WB_6ATTRS,Seq!Y$1,FALSE)/10000,".")</f>
        <v>513194.14054120443</v>
      </c>
      <c r="BN89" s="27">
        <f>IFERROR(VLOOKUP(CONCATENATE($C89, ".NY.GDP.MKTP.KD"),AREA_WB_6ATTRS,Seq!Z$1,FALSE)/10000,".")</f>
        <v>483390.19714518735</v>
      </c>
      <c r="BO89" s="27">
        <f>IFERROR(VLOOKUP(CONCATENATE($C89, ".NY.GDP.MKTP.KD"),AREA_WB_6ATTRS,Seq!AA$1,FALSE)/10000,".")</f>
        <v>455783.37835892761</v>
      </c>
      <c r="BP89" s="27">
        <f>IFERROR(VLOOKUP(CONCATENATE($C89, ".NY.GDP.MKTP.KD"),AREA_WB_6ATTRS,Seq!AB$1,FALSE)/10000,".")</f>
        <v>440006.45902552147</v>
      </c>
      <c r="BQ89" s="27">
        <f>IFERROR(VLOOKUP(CONCATENATE($C89, ".NY.GDP.MKTP.KD"),AREA_WB_6ATTRS,Seq!AC$1,FALSE)/10000,".")</f>
        <v>423931.58090832701</v>
      </c>
      <c r="BR89" s="27">
        <f>IFERROR(VLOOKUP(CONCATENATE($C89, ".NY.GDP.MKTP.KD"),AREA_WB_6ATTRS,Seq!AD$1,FALSE)/10000,".")</f>
        <v>349027.33759053203</v>
      </c>
      <c r="BS89" s="27">
        <f>IFERROR(VLOOKUP(CONCATENATE($C89, ".NY.GDP.MKTP.KD"),AREA_WB_6ATTRS,Seq!AE$1,FALSE)/10000,".")</f>
        <v>369914.49870163848</v>
      </c>
      <c r="BT89" s="27">
        <f>IFERROR(VLOOKUP(CONCATENATE($C89, ".NY.GDP.MKTP.KD"),AREA_WB_6ATTRS,Seq!AF$1,FALSE)/10000,".")</f>
        <v>403242.34285436472</v>
      </c>
      <c r="BU89" s="27">
        <f>IFERROR(VLOOKUP(CONCATENATE($C89, ".NY.GDP.MKTP.KD"),AREA_WB_6ATTRS,Seq!AG$1,FALSE)/10000,".")</f>
        <v>440743.88073982066</v>
      </c>
      <c r="BV89" s="27"/>
      <c r="BW89" s="27"/>
      <c r="BX89" s="27"/>
      <c r="BY89" s="27"/>
      <c r="BZ89" s="27"/>
      <c r="CA89" s="27"/>
      <c r="CB89" s="27"/>
      <c r="CC89" s="27">
        <f>CNPop!A$48</f>
        <v>5.0000000000000001E-3</v>
      </c>
      <c r="CD89" s="27">
        <f>CNPop!B$48</f>
        <v>6.0000000000000001E-3</v>
      </c>
      <c r="CE89" s="27">
        <f>CNPop!C$48</f>
        <v>6.0000000000000001E-3</v>
      </c>
      <c r="CF89" s="27">
        <f>CNPop!D$48</f>
        <v>7.0000000000000001E-3</v>
      </c>
      <c r="CG89" s="27">
        <f>CNPop!E$48</f>
        <v>7.0000000000000001E-3</v>
      </c>
      <c r="CH89" s="27">
        <f>CNPop!F$48</f>
        <v>8.0000000000000002E-3</v>
      </c>
      <c r="CI89" s="27">
        <f>CNPop!G$48</f>
        <v>8.9999999999999993E-3</v>
      </c>
      <c r="CJ89" s="27">
        <f>CNPop!H$48</f>
        <v>0.01</v>
      </c>
      <c r="CK89" s="27">
        <f>CNPop!I$48</f>
        <v>1.0999999999999999E-2</v>
      </c>
      <c r="CL89" s="27">
        <f>CNPop!J$48</f>
        <v>1.2E-2</v>
      </c>
      <c r="CM89" s="27">
        <f>CNPop!K$48</f>
        <v>1.4E-2</v>
      </c>
      <c r="CN89" s="27">
        <f>CNPop!L$48</f>
        <v>1.6E-2</v>
      </c>
      <c r="CO89" s="27">
        <f>CNPop!M$48</f>
        <v>1.7000000000000001E-2</v>
      </c>
      <c r="CP89" s="27">
        <f>CNPop!N$48</f>
        <v>1.9E-2</v>
      </c>
      <c r="CQ89" s="27">
        <f>CNPop!O$48</f>
        <v>2.1000000000000001E-2</v>
      </c>
      <c r="CR89" s="27">
        <f>CNPop!P$48</f>
        <v>2.3E-2</v>
      </c>
      <c r="CS89" s="27">
        <f>CNPop!Q$48</f>
        <v>2.5999999999999999E-2</v>
      </c>
      <c r="CT89" s="27">
        <f>CNPop!R$48</f>
        <v>2.8000000000000001E-2</v>
      </c>
      <c r="CU89" s="27">
        <f>CNPop!S$48</f>
        <v>0.03</v>
      </c>
      <c r="CV89" s="27">
        <f>CNPop!T$48</f>
        <v>3.3000000000000002E-2</v>
      </c>
      <c r="CW89" s="27">
        <f>CNPop!U$48</f>
        <v>3.5999999999999997E-2</v>
      </c>
      <c r="CX89" s="27">
        <f>CNPop!V$48</f>
        <v>3.9E-2</v>
      </c>
      <c r="CY89" s="27">
        <f>CNPop!W$48</f>
        <v>4.2000000000000003E-2</v>
      </c>
      <c r="CZ89" s="27">
        <f>CNPop!X$48</f>
        <v>4.4999999999999998E-2</v>
      </c>
      <c r="DA89" s="27">
        <f>CNPop!Y$48</f>
        <v>4.9000000000000002E-2</v>
      </c>
      <c r="DB89" s="27">
        <f>CNPop!Z$48</f>
        <v>5.1999999999999998E-2</v>
      </c>
      <c r="DC89" s="27">
        <f>CNPop!AA$48</f>
        <v>5.6000000000000001E-2</v>
      </c>
      <c r="DD89" s="27">
        <f>CNPop!AB$48</f>
        <v>0.06</v>
      </c>
      <c r="DE89" s="27">
        <f>CNPop!AC$48</f>
        <v>6.3E-2</v>
      </c>
      <c r="DF89" s="27">
        <f>CNPop!AD$48</f>
        <v>6.8000000000000005E-2</v>
      </c>
      <c r="DG89" s="27">
        <f>CNPop!AE$48</f>
        <v>7.1999999999999995E-2</v>
      </c>
      <c r="DH89" s="27">
        <f>CNPop!AF$48</f>
        <v>7.5999999999999998E-2</v>
      </c>
      <c r="DI89" s="27">
        <f>CNPop!AG$48</f>
        <v>8.1000000000000003E-2</v>
      </c>
      <c r="DJ89" s="27">
        <f>CNPop!AH$48</f>
        <v>8.5000000000000006E-2</v>
      </c>
      <c r="DK89" s="27">
        <f>CNPop!AI$48</f>
        <v>0.09</v>
      </c>
      <c r="DL89" s="27">
        <f>CNPop!AJ$48</f>
        <v>9.5000000000000001E-2</v>
      </c>
      <c r="DM89" s="27">
        <f>CNPop!AK$48</f>
        <v>0.1</v>
      </c>
      <c r="DN89" s="27"/>
      <c r="DO89" s="27" t="str">
        <f t="shared" si="94"/>
        <v>.</v>
      </c>
      <c r="DP89" s="27" t="str">
        <f t="shared" si="95"/>
        <v>.</v>
      </c>
      <c r="DQ89" s="27" t="str">
        <f t="shared" si="96"/>
        <v>.</v>
      </c>
      <c r="DR89" s="27" t="str">
        <f t="shared" si="97"/>
        <v>.</v>
      </c>
      <c r="DS89" s="27" t="str">
        <f t="shared" si="98"/>
        <v>.</v>
      </c>
      <c r="DT89" s="27" t="str">
        <f t="shared" si="99"/>
        <v>.</v>
      </c>
      <c r="DU89" s="27" t="str">
        <f t="shared" si="100"/>
        <v>.</v>
      </c>
      <c r="DV89" s="27" t="str">
        <f t="shared" si="101"/>
        <v>.</v>
      </c>
      <c r="DW89" s="27" t="str">
        <f t="shared" si="102"/>
        <v>.</v>
      </c>
      <c r="DX89" s="27" t="str">
        <f t="shared" si="103"/>
        <v>.</v>
      </c>
      <c r="DY89" s="27" t="str">
        <f t="shared" si="104"/>
        <v>.</v>
      </c>
      <c r="DZ89" s="27" t="str">
        <f t="shared" si="105"/>
        <v>.</v>
      </c>
      <c r="EA89" s="27" t="str">
        <f t="shared" si="106"/>
        <v>.</v>
      </c>
      <c r="EB89" s="27" t="str">
        <f t="shared" si="107"/>
        <v>.</v>
      </c>
      <c r="EC89" s="27" t="str">
        <f t="shared" si="108"/>
        <v>.</v>
      </c>
      <c r="ED89" s="27" t="str">
        <f t="shared" si="109"/>
        <v>.</v>
      </c>
      <c r="EE89" s="27" t="str">
        <f t="shared" si="110"/>
        <v>.</v>
      </c>
      <c r="EF89" s="27" t="str">
        <f t="shared" si="111"/>
        <v>.</v>
      </c>
      <c r="EG89" s="27" t="str">
        <f t="shared" si="112"/>
        <v>.</v>
      </c>
      <c r="EH89" s="27" t="str">
        <f t="shared" si="113"/>
        <v>.</v>
      </c>
      <c r="EI89" s="27" t="str">
        <f t="shared" si="114"/>
        <v>.</v>
      </c>
      <c r="EJ89" s="27" t="str">
        <f t="shared" si="115"/>
        <v>.</v>
      </c>
      <c r="EK89" s="27" t="str">
        <f t="shared" si="116"/>
        <v>.</v>
      </c>
      <c r="EL89" s="27" t="str">
        <f t="shared" si="117"/>
        <v>.</v>
      </c>
      <c r="EM89" s="27" t="str">
        <f t="shared" si="118"/>
        <v>.</v>
      </c>
      <c r="EN89" s="27" t="str">
        <f t="shared" si="119"/>
        <v>.</v>
      </c>
      <c r="EO89" s="27" t="str">
        <f t="shared" si="120"/>
        <v>.</v>
      </c>
      <c r="EP89" s="27" t="str">
        <f t="shared" si="129"/>
        <v>.</v>
      </c>
      <c r="EQ89" s="27" t="str">
        <f t="shared" si="130"/>
        <v>.</v>
      </c>
      <c r="ER89" s="27" t="str">
        <f t="shared" ref="ER89:ET95" si="138">IF(ISNUMBER(GC89),GC89,EQ89)</f>
        <v>.</v>
      </c>
      <c r="ES89" s="27" t="str">
        <f t="shared" si="138"/>
        <v>.</v>
      </c>
      <c r="ET89" s="27" t="str">
        <f t="shared" si="138"/>
        <v>.</v>
      </c>
      <c r="EU89" s="27"/>
      <c r="EV89" s="27"/>
      <c r="EW89" s="27"/>
      <c r="EX89" s="27"/>
      <c r="EY89" s="27"/>
      <c r="EZ89" s="27" t="str">
        <f>IFERROR(VLOOKUP(CONCATENATE($C89,".SL.TLF.TERT.ZS"),AREA_WB_6ATTRS,Seq!B$1,FALSE)/100,".")</f>
        <v>.</v>
      </c>
      <c r="FA89" s="27" t="str">
        <f>IFERROR(VLOOKUP(CONCATENATE($C89,".SL.TLF.TERT.ZS"),AREA_WB_6ATTRS,Seq!C$1,FALSE)/100,".")</f>
        <v>.</v>
      </c>
      <c r="FB89" s="27" t="str">
        <f>IFERROR(VLOOKUP(CONCATENATE($C89,".SL.TLF.TERT.ZS"),AREA_WB_6ATTRS,Seq!D$1,FALSE)/100,".")</f>
        <v>.</v>
      </c>
      <c r="FC89" s="27" t="str">
        <f>IFERROR(VLOOKUP(CONCATENATE($C89,".SL.TLF.TERT.ZS"),AREA_WB_6ATTRS,Seq!E$1,FALSE)/100,".")</f>
        <v>.</v>
      </c>
      <c r="FD89" s="27" t="str">
        <f>IFERROR(VLOOKUP(CONCATENATE($C89,".SL.TLF.TERT.ZS"),AREA_WB_6ATTRS,Seq!F$1,FALSE)/100,".")</f>
        <v>.</v>
      </c>
      <c r="FE89" s="27" t="str">
        <f>IFERROR(VLOOKUP(CONCATENATE($C89,".SL.TLF.TERT.ZS"),AREA_WB_6ATTRS,Seq!G$1,FALSE)/100,".")</f>
        <v>.</v>
      </c>
      <c r="FF89" s="27" t="str">
        <f>IFERROR(VLOOKUP(CONCATENATE($C89,".SL.TLF.TERT.ZS"),AREA_WB_6ATTRS,Seq!H$1,FALSE)/100,".")</f>
        <v>.</v>
      </c>
      <c r="FG89" s="27" t="str">
        <f>IFERROR(VLOOKUP(CONCATENATE($C89,".SL.TLF.TERT.ZS"),AREA_WB_6ATTRS,Seq!I$1,FALSE)/100,".")</f>
        <v>.</v>
      </c>
      <c r="FH89" s="27" t="str">
        <f>IFERROR(VLOOKUP(CONCATENATE($C89,".SL.TLF.TERT.ZS"),AREA_WB_6ATTRS,Seq!J$1,FALSE)/100,".")</f>
        <v>.</v>
      </c>
      <c r="FI89" s="27" t="str">
        <f>IFERROR(VLOOKUP(CONCATENATE($C89,".SL.TLF.TERT.ZS"),AREA_WB_6ATTRS,Seq!K$1,FALSE)/100,".")</f>
        <v>.</v>
      </c>
      <c r="FJ89" s="27" t="str">
        <f>IFERROR(VLOOKUP(CONCATENATE($C89,".SL.TLF.TERT.ZS"),AREA_WB_6ATTRS,Seq!L$1,FALSE)/100,".")</f>
        <v>.</v>
      </c>
      <c r="FK89" s="27" t="str">
        <f>IFERROR(VLOOKUP(CONCATENATE($C89,".SL.TLF.TERT.ZS"),AREA_WB_6ATTRS,Seq!M$1,FALSE)/100,".")</f>
        <v>.</v>
      </c>
      <c r="FL89" s="27" t="str">
        <f>IFERROR(VLOOKUP(CONCATENATE($C89,".SL.TLF.TERT.ZS"),AREA_WB_6ATTRS,Seq!N$1,FALSE)/100,".")</f>
        <v>.</v>
      </c>
      <c r="FM89" s="27" t="str">
        <f>IFERROR(VLOOKUP(CONCATENATE($C89,".SL.TLF.TERT.ZS"),AREA_WB_6ATTRS,Seq!O$1,FALSE)/100,".")</f>
        <v>.</v>
      </c>
      <c r="FN89" s="27" t="str">
        <f>IFERROR(VLOOKUP(CONCATENATE($C89,".SL.TLF.TERT.ZS"),AREA_WB_6ATTRS,Seq!P$1,FALSE)/100,".")</f>
        <v>.</v>
      </c>
      <c r="FO89" s="27" t="str">
        <f>IFERROR(VLOOKUP(CONCATENATE($C89,".SL.TLF.TERT.ZS"),AREA_WB_6ATTRS,Seq!Q$1,FALSE)/100,".")</f>
        <v>.</v>
      </c>
      <c r="FP89" s="27" t="str">
        <f>IFERROR(VLOOKUP(CONCATENATE($C89,".SL.TLF.TERT.ZS"),AREA_WB_6ATTRS,Seq!R$1,FALSE)/100,".")</f>
        <v>.</v>
      </c>
      <c r="FQ89" s="27" t="str">
        <f>IFERROR(VLOOKUP(CONCATENATE($C89,".SL.TLF.TERT.ZS"),AREA_WB_6ATTRS,Seq!S$1,FALSE)/100,".")</f>
        <v>.</v>
      </c>
      <c r="FR89" s="27" t="str">
        <f>IFERROR(VLOOKUP(CONCATENATE($C89,".SL.TLF.TERT.ZS"),AREA_WB_6ATTRS,Seq!T$1,FALSE)/100,".")</f>
        <v>.</v>
      </c>
      <c r="FS89" s="27" t="str">
        <f>IFERROR(VLOOKUP(CONCATENATE($C89,".SL.TLF.TERT.ZS"),AREA_WB_6ATTRS,Seq!U$1,FALSE)/100,".")</f>
        <v>.</v>
      </c>
      <c r="FT89" s="27" t="str">
        <f>IFERROR(VLOOKUP(CONCATENATE($C89,".SL.TLF.TERT.ZS"),AREA_WB_6ATTRS,Seq!V$1,FALSE)/100,".")</f>
        <v>.</v>
      </c>
      <c r="FU89" s="27" t="str">
        <f>IFERROR(VLOOKUP(CONCATENATE($C89,".SL.TLF.TERT.ZS"),AREA_WB_6ATTRS,Seq!W$1,FALSE)/100,".")</f>
        <v>.</v>
      </c>
      <c r="FV89" s="27" t="str">
        <f>IFERROR(VLOOKUP(CONCATENATE($C89,".SL.TLF.TERT.ZS"),AREA_WB_6ATTRS,Seq!X$1,FALSE)/100,".")</f>
        <v>.</v>
      </c>
      <c r="FW89" s="27" t="str">
        <f>IFERROR(VLOOKUP(CONCATENATE($C89,".SL.TLF.TERT.ZS"),AREA_WB_6ATTRS,Seq!Y$1,FALSE)/100,".")</f>
        <v>.</v>
      </c>
      <c r="FX89" s="27" t="str">
        <f>IFERROR(VLOOKUP(CONCATENATE($C89,".SL.TLF.TERT.ZS"),AREA_WB_6ATTRS,Seq!Z$1,FALSE)/100,".")</f>
        <v>.</v>
      </c>
      <c r="FY89" s="27" t="str">
        <f>IFERROR(VLOOKUP(CONCATENATE($C89,".SL.TLF.TERT.ZS"),AREA_WB_6ATTRS,Seq!AA$1,FALSE)/100,".")</f>
        <v>.</v>
      </c>
      <c r="FZ89" s="27" t="str">
        <f>IFERROR(VLOOKUP(CONCATENATE($C89,".SL.TLF.TERT.ZS"),AREA_WB_6ATTRS,Seq!AB$1,FALSE)/100,".")</f>
        <v>.</v>
      </c>
      <c r="GA89" s="27" t="str">
        <f>IFERROR(VLOOKUP(CONCATENATE($C89,".SL.TLF.TERT.ZS"),AREA_WB_6ATTRS,Seq!AC$1,FALSE)/100,".")</f>
        <v>.</v>
      </c>
      <c r="GB89" s="27" t="str">
        <f>IFERROR(VLOOKUP(CONCATENATE($C89,".SL.TLF.TERT.ZS"),AREA_WB_6ATTRS,Seq!AD$1,FALSE)/100,".")</f>
        <v>.</v>
      </c>
      <c r="GC89" s="27" t="str">
        <f>IFERROR(VLOOKUP(CONCATENATE($C89,".SL.TLF.TERT.ZS"),AREA_WB_6ATTRS,Seq!AE$1,FALSE)/100,".")</f>
        <v>.</v>
      </c>
      <c r="GD89" s="27" t="str">
        <f>IFERROR(VLOOKUP(CONCATENATE($C89,".SL.TLF.TERT.ZS"),AREA_WB_6ATTRS,Seq!AF$1,FALSE)/100,".")</f>
        <v>.</v>
      </c>
      <c r="GE89" s="27" t="str">
        <f>IFERROR(VLOOKUP(CONCATENATE($C89,".SL.TLF.TERT.ZS"),AREA_WB_6ATTRS,Seq!AG$1,FALSE)/100,".")</f>
        <v>.</v>
      </c>
      <c r="GF89" s="27" t="str">
        <f>IFERROR(VLOOKUP(CONCATENATE($C89,".SL.TLF.TERT.ZS"),AREA_WB_6ATTRS,Seq!AH$1,FALSE)/100,".")</f>
        <v>.</v>
      </c>
      <c r="GG89" s="27" t="str">
        <f>IFERROR(VLOOKUP(CONCATENATE($C89,".SL.TLF.TERT.ZS"),AREA_WB_6ATTRS,Seq!AI$1,FALSE)/100,".")</f>
        <v>.</v>
      </c>
      <c r="GH89" s="27" t="str">
        <f>IFERROR(VLOOKUP(CONCATENATE($C89,".SL.TLF.TERT.ZS"),AREA_WB_6ATTRS,Seq!AJ$1,FALSE)/100,".")</f>
        <v>.</v>
      </c>
      <c r="GI89" s="27" t="str">
        <f>IFERROR(VLOOKUP(CONCATENATE($C89,".SL.TLF.TERT.ZS"),AREA_WB_6ATTRS,Seq!AK$1,FALSE)/100,".")</f>
        <v>.</v>
      </c>
      <c r="GJ89" s="27" t="str">
        <f>IFERROR(VLOOKUP(CONCATENATE($C89,".SL.TLF.TERT.ZS"),AREA_WB_6ATTRS,Seq!AL$1,FALSE)/100,".")</f>
        <v>.</v>
      </c>
      <c r="GK89" s="27"/>
      <c r="GL89" s="27"/>
      <c r="GM89" s="27">
        <f t="shared" si="121"/>
        <v>4.1195527154443681E-5</v>
      </c>
      <c r="GN89" s="27" t="str">
        <f t="shared" si="122"/>
        <v>.</v>
      </c>
      <c r="GO89" s="27" t="str">
        <f t="shared" si="131"/>
        <v>.</v>
      </c>
      <c r="GP89" s="27"/>
      <c r="GQ89" s="9">
        <f>IF(VLOOKUP($B89,EM_80!$B$1:$C$201,2,FALSE)&gt;0,VLOOKUP($B89,EM_80!$B$1:$C$201,2,FALSE),".")</f>
        <v>300</v>
      </c>
      <c r="GR89" s="9" t="str">
        <f t="shared" si="123"/>
        <v>.</v>
      </c>
      <c r="GS89" s="9" t="str">
        <f t="shared" si="124"/>
        <v>.</v>
      </c>
      <c r="GU89">
        <f t="shared" si="125"/>
        <v>7282344</v>
      </c>
      <c r="GV89">
        <f t="shared" si="126"/>
        <v>10461122</v>
      </c>
      <c r="GW89">
        <f t="shared" si="127"/>
        <v>12455362</v>
      </c>
      <c r="GX89">
        <f t="shared" si="128"/>
        <v>12571454</v>
      </c>
      <c r="GZ89" s="9" t="str">
        <f>IF(ISNA(VLOOKUP($B89,Area_EM_90,Seq!C$1,FALSE)),".",VLOOKUP($B89,Area_EM_90,Seq!C$1,FALSE))</f>
        <v>.</v>
      </c>
      <c r="HA89" s="9" t="str">
        <f>IF(ISNA(VLOOKUP($B89,Area_EM_90,Seq!D$1,FALSE)),".",VLOOKUP($B89,Area_EM_90,Seq!D$1,FALSE))</f>
        <v>.</v>
      </c>
      <c r="HB89" s="9" t="str">
        <f>IF(ISNA(VLOOKUP($B89,Area_EM_90,Seq!E$1,FALSE)),".",VLOOKUP($B89,Area_EM_90,Seq!E$1,FALSE))</f>
        <v>.</v>
      </c>
      <c r="HC89" s="9" t="str">
        <f>IF(ISNA(VLOOKUP($B89,Area_EM_90,Seq!F$1,FALSE)),".",VLOOKUP($B89,Area_EM_90,Seq!F$1,FALSE))</f>
        <v>.</v>
      </c>
      <c r="HD89" s="9" t="str">
        <f>IF(ISNA(VLOOKUP($B89,Area_EM_90,Seq!G$1,FALSE)),".",VLOOKUP($B89,Area_EM_90,Seq!G$1,FALSE))</f>
        <v>.</v>
      </c>
      <c r="HE89" s="9" t="str">
        <f>IF(ISNA(VLOOKUP($B89,Area_EM_90,Seq!H$1,FALSE)),".",VLOOKUP($B89,Area_EM_90,Seq!H$1,FALSE))</f>
        <v>.</v>
      </c>
      <c r="HF89" s="9" t="str">
        <f>IF(ISNA(VLOOKUP($B89,Area_EM_90,Seq!I$1,FALSE)),".",VLOOKUP($B89,Area_EM_90,Seq!I$1,FALSE))</f>
        <v>.</v>
      </c>
      <c r="HG89" s="9" t="str">
        <f>IF(ISNA(VLOOKUP($B89,Area_EM_90,Seq!J$1,FALSE)),".",VLOOKUP($B89,Area_EM_90,Seq!J$1,FALSE))</f>
        <v>.</v>
      </c>
      <c r="HH89" s="9" t="str">
        <f>IF(ISNA(VLOOKUP($B89,Area_EM_00,Seq!C$1,FALSE)),".",VLOOKUP($B89,Area_EM_00,Seq!C$1,FALSE))</f>
        <v>.</v>
      </c>
      <c r="HI89" s="9" t="str">
        <f>IF(ISNA(VLOOKUP($B89,Area_EM_00,Seq!D$1,FALSE)),".",VLOOKUP($B89,Area_EM_00,Seq!D$1,FALSE))</f>
        <v>.</v>
      </c>
      <c r="HJ89" s="9" t="str">
        <f>IF(ISNA(VLOOKUP($B89,Area_EM_00,Seq!E$1,FALSE)),".",VLOOKUP($B89,Area_EM_00,Seq!E$1,FALSE))</f>
        <v>.</v>
      </c>
      <c r="HK89" s="9" t="str">
        <f>IF(ISNA(VLOOKUP($B89,Area_EM_00,Seq!F$1,FALSE)),".",VLOOKUP($B89,Area_EM_00,Seq!F$1,FALSE))</f>
        <v>.</v>
      </c>
      <c r="HL89" s="9" t="str">
        <f>IF(ISNA(VLOOKUP($B89,Area_EM_00,Seq!G$1,FALSE)),".",VLOOKUP($B89,Area_EM_00,Seq!G$1,FALSE))</f>
        <v>.</v>
      </c>
      <c r="HM89" s="9" t="str">
        <f>IF(ISNA(VLOOKUP($B89,Area_EM_00,Seq!H$1,FALSE)),".",VLOOKUP($B89,Area_EM_00,Seq!H$1,FALSE))</f>
        <v>.</v>
      </c>
      <c r="HN89" s="9" t="str">
        <f>IF(ISNA(VLOOKUP($B89,Area_EM_00,Seq!I$1,FALSE)),".",VLOOKUP($B89,Area_EM_00,Seq!I$1,FALSE))</f>
        <v>.</v>
      </c>
      <c r="HO89" s="9" t="str">
        <f>IF(ISNA(VLOOKUP($B89,Area_EM_00,Seq!J$1,FALSE)),".",VLOOKUP($B89,Area_EM_00,Seq!J$1,FALSE))</f>
        <v>.</v>
      </c>
      <c r="HQ89" s="27"/>
      <c r="HR89" s="9">
        <f>IFERROR(VLOOKUP($B89,AREA_EM3_60_00,Seq!E$1,FALSE),".")</f>
        <v>164</v>
      </c>
      <c r="HS89" s="9">
        <f>IFERROR(VLOOKUP($B89,AREA_EM3_60_00,Seq!F$1,FALSE),".")</f>
        <v>155</v>
      </c>
      <c r="HT89" s="9">
        <f>IFERROR(VLOOKUP($B89,AREA_EM3_60_00,Seq!G$1,FALSE),".")</f>
        <v>142</v>
      </c>
      <c r="HU89" s="9">
        <f>IFERROR(VLOOKUP($B89,AREA_EM3_10,Seq!B$1,FALSE),".")</f>
        <v>0</v>
      </c>
      <c r="HV89" s="9">
        <f t="shared" si="132"/>
        <v>7282344</v>
      </c>
      <c r="HW89" s="9">
        <f t="shared" si="133"/>
        <v>10461122</v>
      </c>
      <c r="HX89" s="9">
        <f t="shared" si="134"/>
        <v>12455362</v>
      </c>
      <c r="HY89" s="9">
        <f t="shared" si="135"/>
        <v>12571454</v>
      </c>
    </row>
    <row r="90" spans="1:233">
      <c r="A90" s="25" t="s">
        <v>2816</v>
      </c>
      <c r="B90" s="26" t="str">
        <f t="shared" si="92"/>
        <v>Lesotho</v>
      </c>
      <c r="C90" s="166" t="s">
        <v>1471</v>
      </c>
      <c r="D90" s="27">
        <f>VLOOKUP("CHN.NY.GDP.MKTP.KD",AREA_WB_6ATTRS,Seq!B$1,FALSE)/10000</f>
        <v>18294112.043860689</v>
      </c>
      <c r="E90" s="27">
        <f>VLOOKUP("CHN.NY.GDP.MKTP.KD",AREA_WB_6ATTRS,Seq!C$1,FALSE)/10000</f>
        <v>19245405.87014145</v>
      </c>
      <c r="F90" s="27">
        <f>VLOOKUP("CHN.NY.GDP.MKTP.KD",AREA_WB_6ATTRS,Seq!D$1,FALSE)/10000</f>
        <v>20996737.804324333</v>
      </c>
      <c r="G90" s="27">
        <f>VLOOKUP("CHN.NY.GDP.MKTP.KD",AREA_WB_6ATTRS,Seq!E$1,FALSE)/10000</f>
        <v>23285382.224995762</v>
      </c>
      <c r="H90" s="27">
        <f>VLOOKUP("CHN.NY.GDP.MKTP.KD",AREA_WB_6ATTRS,Seq!F$1,FALSE)/10000</f>
        <v>26824760.323195074</v>
      </c>
      <c r="I90" s="27">
        <f>VLOOKUP("CHN.NY.GDP.MKTP.KD",AREA_WB_6ATTRS,Seq!G$1,FALSE)/10000</f>
        <v>30446102.966826372</v>
      </c>
      <c r="J90" s="27">
        <f>VLOOKUP("CHN.NY.GDP.MKTP.KD",AREA_WB_6ATTRS,Seq!H$1,FALSE)/10000</f>
        <v>33125360.027907111</v>
      </c>
      <c r="K90" s="27">
        <f>VLOOKUP("CHN.NY.GDP.MKTP.KD",AREA_WB_6ATTRS,Seq!I$1,FALSE)/10000</f>
        <v>36967901.791144341</v>
      </c>
      <c r="L90" s="27">
        <f>VLOOKUP("CHN.NY.GDP.MKTP.KD",AREA_WB_6ATTRS,Seq!J$1,FALSE)/10000</f>
        <v>41145274.693543643</v>
      </c>
      <c r="M90" s="27">
        <f>VLOOKUP("CHN.NY.GDP.MKTP.KD",AREA_WB_6ATTRS,Seq!K$1,FALSE)/10000</f>
        <v>42832230.955979005</v>
      </c>
      <c r="N90" s="27">
        <f>VLOOKUP("CHN.NY.GDP.MKTP.KD",AREA_WB_6ATTRS,Seq!L$1,FALSE)/10000</f>
        <v>44459855.73230619</v>
      </c>
      <c r="O90" s="27">
        <f>VLOOKUP("CHN.NY.GDP.MKTP.KD",AREA_WB_6ATTRS,Seq!M$1,FALSE)/10000</f>
        <v>48550162.459678344</v>
      </c>
      <c r="P90" s="27">
        <f>VLOOKUP("CHN.NY.GDP.MKTP.KD",AREA_WB_6ATTRS,Seq!N$1,FALSE)/10000</f>
        <v>55444285.528952621</v>
      </c>
      <c r="Q90" s="27">
        <f>VLOOKUP("CHN.NY.GDP.MKTP.KD",AREA_WB_6ATTRS,Seq!O$1,FALSE)/10000</f>
        <v>63206485.503006078</v>
      </c>
      <c r="R90" s="27">
        <f>VLOOKUP("CHN.NY.GDP.MKTP.KD",AREA_WB_6ATTRS,Seq!P$1,FALSE)/10000</f>
        <v>71486535.103899792</v>
      </c>
      <c r="S90" s="27">
        <f>VLOOKUP("CHN.NY.GDP.MKTP.KD",AREA_WB_6ATTRS,Seq!Q$1,FALSE)/10000</f>
        <v>79278567.430224851</v>
      </c>
      <c r="T90" s="27">
        <f>VLOOKUP("CHN.NY.GDP.MKTP.KD",AREA_WB_6ATTRS,Seq!R$1,FALSE)/10000</f>
        <v>87206424.173247412</v>
      </c>
      <c r="U90" s="27">
        <f>VLOOKUP("CHN.NY.GDP.MKTP.KD",AREA_WB_6ATTRS,Seq!S$1,FALSE)/10000</f>
        <v>95316621.621359423</v>
      </c>
      <c r="V90" s="27">
        <f>VLOOKUP("CHN.NY.GDP.MKTP.KD",AREA_WB_6ATTRS,Seq!T$1,FALSE)/10000</f>
        <v>102751318.10782552</v>
      </c>
      <c r="W90" s="27">
        <f>VLOOKUP("CHN.NY.GDP.MKTP.KD",AREA_WB_6ATTRS,Seq!U$1,FALSE)/10000</f>
        <v>110560418.28402025</v>
      </c>
      <c r="X90" s="27">
        <f>VLOOKUP("CHN.NY.GDP.MKTP.KD",AREA_WB_6ATTRS,Seq!V$1,FALSE)/10000</f>
        <v>119847493.41987793</v>
      </c>
      <c r="Y90" s="27">
        <f>VLOOKUP("CHN.NY.GDP.MKTP.KD",AREA_WB_6ATTRS,Seq!W$1,FALSE)/10000</f>
        <v>129794835.37372778</v>
      </c>
      <c r="Z90" s="27">
        <f>VLOOKUP("CHN.NY.GDP.MKTP.KD",AREA_WB_6ATTRS,Seq!X$1,FALSE)/10000</f>
        <v>141606165.392737</v>
      </c>
      <c r="AA90" s="27">
        <f>VLOOKUP("CHN.NY.GDP.MKTP.KD",AREA_WB_6ATTRS,Seq!Y$1,FALSE)/10000</f>
        <v>155766781.9320105</v>
      </c>
      <c r="AB90" s="27">
        <f>VLOOKUP("CHN.NY.GDP.MKTP.KD",AREA_WB_6ATTRS,Seq!Z$1,FALSE)/10000</f>
        <v>171499226.90714428</v>
      </c>
      <c r="AC90" s="27">
        <f>VLOOKUP("CHN.NY.GDP.MKTP.KD",AREA_WB_6ATTRS,Seq!AA$1,FALSE)/10000</f>
        <v>190878639.54765138</v>
      </c>
      <c r="AD90" s="27">
        <f>VLOOKUP("CHN.NY.GDP.MKTP.KD",AREA_WB_6ATTRS,Seq!AB$1,FALSE)/10000</f>
        <v>215120226.77020231</v>
      </c>
      <c r="AE90" s="27">
        <f>VLOOKUP("CHN.NY.GDP.MKTP.KD",AREA_WB_6ATTRS,Seq!AC$1,FALSE)/10000</f>
        <v>245667298.97157177</v>
      </c>
      <c r="AF90" s="27">
        <f>VLOOKUP("CHN.NY.GDP.MKTP.KD",AREA_WB_6ATTRS,Seq!AD$1,FALSE)/10000</f>
        <v>269251359.67284226</v>
      </c>
      <c r="AG90" s="27">
        <f>VLOOKUP("CHN.NY.GDP.MKTP.KD",AREA_WB_6ATTRS,Seq!AE$1,FALSE)/10000</f>
        <v>294022484.76274431</v>
      </c>
      <c r="AH90" s="27">
        <f>VLOOKUP("CHN.NY.GDP.MKTP.KD",AREA_WB_6ATTRS,Seq!AF$1,FALSE)/10000</f>
        <v>324600823.17806971</v>
      </c>
      <c r="AI90" s="27">
        <f>VLOOKUP("CHN.NY.GDP.MKTP.KD",AREA_WB_6ATTRS,Seq!AG$1,FALSE)/10000</f>
        <v>354139498.08727396</v>
      </c>
      <c r="AJ90" s="27"/>
      <c r="AK90" s="27"/>
      <c r="AL90" s="27"/>
      <c r="AM90" s="27"/>
      <c r="AN90" s="27"/>
      <c r="AO90" s="27"/>
      <c r="AP90" s="27">
        <f>IFERROR(VLOOKUP(CONCATENATE($C90, ".NY.GDP.MKTP.KD"),AREA_WB_6ATTRS,Seq!B$1,FALSE)/10000,".")</f>
        <v>37665.490026950596</v>
      </c>
      <c r="AQ90" s="27">
        <f>IFERROR(VLOOKUP(CONCATENATE($C90, ".NY.GDP.MKTP.KD"),AREA_WB_6ATTRS,Seq!C$1,FALSE)/10000,".")</f>
        <v>37927.12898025207</v>
      </c>
      <c r="AR90" s="27">
        <f>IFERROR(VLOOKUP(CONCATENATE($C90, ".NY.GDP.MKTP.KD"),AREA_WB_6ATTRS,Seq!D$1,FALSE)/10000,".")</f>
        <v>38896.850516199003</v>
      </c>
      <c r="AS90" s="27">
        <f>IFERROR(VLOOKUP(CONCATENATE($C90, ".NY.GDP.MKTP.KD"),AREA_WB_6ATTRS,Seq!E$1,FALSE)/10000,".")</f>
        <v>37655.106872266661</v>
      </c>
      <c r="AT90" s="27">
        <f>IFERROR(VLOOKUP(CONCATENATE($C90, ".NY.GDP.MKTP.KD"),AREA_WB_6ATTRS,Seq!F$1,FALSE)/10000,".")</f>
        <v>41571.370771813301</v>
      </c>
      <c r="AU90" s="27">
        <f>IFERROR(VLOOKUP(CONCATENATE($C90, ".NY.GDP.MKTP.KD"),AREA_WB_6ATTRS,Seq!G$1,FALSE)/10000,".")</f>
        <v>43647.862946317728</v>
      </c>
      <c r="AV90" s="27">
        <f>IFERROR(VLOOKUP(CONCATENATE($C90, ".NY.GDP.MKTP.KD"),AREA_WB_6ATTRS,Seq!H$1,FALSE)/10000,".")</f>
        <v>43890.811687487025</v>
      </c>
      <c r="AW90" s="27">
        <f>IFERROR(VLOOKUP(CONCATENATE($C90, ".NY.GDP.MKTP.KD"),AREA_WB_6ATTRS,Seq!I$1,FALSE)/10000,".")</f>
        <v>40754.634029752844</v>
      </c>
      <c r="AX90" s="27">
        <f>IFERROR(VLOOKUP(CONCATENATE($C90, ".NY.GDP.MKTP.KD"),AREA_WB_6ATTRS,Seq!J$1,FALSE)/10000,".")</f>
        <v>44352.516798217759</v>
      </c>
      <c r="AY90" s="27">
        <f>IFERROR(VLOOKUP(CONCATENATE($C90, ".NY.GDP.MKTP.KD"),AREA_WB_6ATTRS,Seq!K$1,FALSE)/10000,".")</f>
        <v>47369.311487588915</v>
      </c>
      <c r="AZ90" s="27">
        <f>IFERROR(VLOOKUP(CONCATENATE($C90, ".NY.GDP.MKTP.KD"),AREA_WB_6ATTRS,Seq!L$1,FALSE)/10000,".")</f>
        <v>50436.145254285337</v>
      </c>
      <c r="BA90" s="27">
        <f>IFERROR(VLOOKUP(CONCATENATE($C90, ".NY.GDP.MKTP.KD"),AREA_WB_6ATTRS,Seq!M$1,FALSE)/10000,".")</f>
        <v>51622.323089598329</v>
      </c>
      <c r="BB90" s="27">
        <f>IFERROR(VLOOKUP(CONCATENATE($C90, ".NY.GDP.MKTP.KD"),AREA_WB_6ATTRS,Seq!N$1,FALSE)/10000,".")</f>
        <v>55423.246879857492</v>
      </c>
      <c r="BC90" s="27">
        <f>IFERROR(VLOOKUP(CONCATENATE($C90, ".NY.GDP.MKTP.KD"),AREA_WB_6ATTRS,Seq!O$1,FALSE)/10000,".")</f>
        <v>57248.96786786239</v>
      </c>
      <c r="BD90" s="27">
        <f>IFERROR(VLOOKUP(CONCATENATE($C90, ".NY.GDP.MKTP.KD"),AREA_WB_6ATTRS,Seq!P$1,FALSE)/10000,".")</f>
        <v>60496.106572616409</v>
      </c>
      <c r="BE90" s="27">
        <f>IFERROR(VLOOKUP(CONCATENATE($C90, ".NY.GDP.MKTP.KD"),AREA_WB_6ATTRS,Seq!Q$1,FALSE)/10000,".")</f>
        <v>61571.494377199851</v>
      </c>
      <c r="BF90" s="27">
        <f>IFERROR(VLOOKUP(CONCATENATE($C90, ".NY.GDP.MKTP.KD"),AREA_WB_6ATTRS,Seq!R$1,FALSE)/10000,".")</f>
        <v>64448.44980516025</v>
      </c>
      <c r="BG90" s="27">
        <f>IFERROR(VLOOKUP(CONCATENATE($C90, ".NY.GDP.MKTP.KD"),AREA_WB_6ATTRS,Seq!S$1,FALSE)/10000,".")</f>
        <v>66663.714517994507</v>
      </c>
      <c r="BH90" s="27">
        <f>IFERROR(VLOOKUP(CONCATENATE($C90, ".NY.GDP.MKTP.KD"),AREA_WB_6ATTRS,Seq!T$1,FALSE)/10000,".")</f>
        <v>70323.050497243239</v>
      </c>
      <c r="BI90" s="27">
        <f>IFERROR(VLOOKUP(CONCATENATE($C90, ".NY.GDP.MKTP.KD"),AREA_WB_6ATTRS,Seq!U$1,FALSE)/10000,".")</f>
        <v>70587.738057703173</v>
      </c>
      <c r="BJ90" s="27">
        <f>IFERROR(VLOOKUP(CONCATENATE($C90, ".NY.GDP.MKTP.KD"),AREA_WB_6ATTRS,Seq!V$1,FALSE)/10000,".")</f>
        <v>74583.299009221082</v>
      </c>
      <c r="BK90" s="27">
        <f>IFERROR(VLOOKUP(CONCATENATE($C90, ".NY.GDP.MKTP.KD"),AREA_WB_6ATTRS,Seq!W$1,FALSE)/10000,".")</f>
        <v>77689.795992262822</v>
      </c>
      <c r="BL90" s="27">
        <f>IFERROR(VLOOKUP(CONCATENATE($C90, ".NY.GDP.MKTP.KD"),AREA_WB_6ATTRS,Seq!X$1,FALSE)/10000,".")</f>
        <v>78520.764215412695</v>
      </c>
      <c r="BM90" s="27">
        <f>IFERROR(VLOOKUP(CONCATENATE($C90, ".NY.GDP.MKTP.KD"),AREA_WB_6ATTRS,Seq!Y$1,FALSE)/10000,".")</f>
        <v>81933.255260349266</v>
      </c>
      <c r="BN90" s="27">
        <f>IFERROR(VLOOKUP(CONCATENATE($C90, ".NY.GDP.MKTP.KD"),AREA_WB_6ATTRS,Seq!Z$1,FALSE)/10000,".")</f>
        <v>83780.174624166888</v>
      </c>
      <c r="BO90" s="27">
        <f>IFERROR(VLOOKUP(CONCATENATE($C90, ".NY.GDP.MKTP.KD"),AREA_WB_6ATTRS,Seq!AA$1,FALSE)/10000,".")</f>
        <v>86046.009109524719</v>
      </c>
      <c r="BP90" s="27">
        <f>IFERROR(VLOOKUP(CONCATENATE($C90, ".NY.GDP.MKTP.KD"),AREA_WB_6ATTRS,Seq!AB$1,FALSE)/10000,".")</f>
        <v>89752.394455854708</v>
      </c>
      <c r="BQ90" s="27">
        <f>IFERROR(VLOOKUP(CONCATENATE($C90, ".NY.GDP.MKTP.KD"),AREA_WB_6ATTRS,Seq!AC$1,FALSE)/10000,".")</f>
        <v>94000.792492012304</v>
      </c>
      <c r="BR90" s="27">
        <f>IFERROR(VLOOKUP(CONCATENATE($C90, ".NY.GDP.MKTP.KD"),AREA_WB_6ATTRS,Seq!AD$1,FALSE)/10000,".")</f>
        <v>99072.246586952489</v>
      </c>
      <c r="BS90" s="27">
        <f>IFERROR(VLOOKUP(CONCATENATE($C90, ".NY.GDP.MKTP.KD"),AREA_WB_6ATTRS,Seq!AE$1,FALSE)/10000,".")</f>
        <v>101908.17403060649</v>
      </c>
      <c r="BT90" s="27">
        <f>IFERROR(VLOOKUP(CONCATENATE($C90, ".NY.GDP.MKTP.KD"),AREA_WB_6ATTRS,Seq!AF$1,FALSE)/10000,".")</f>
        <v>107623.90501143968</v>
      </c>
      <c r="BU90" s="27">
        <f>IFERROR(VLOOKUP(CONCATENATE($C90, ".NY.GDP.MKTP.KD"),AREA_WB_6ATTRS,Seq!AG$1,FALSE)/10000,".")</f>
        <v>113856.96919254863</v>
      </c>
      <c r="BV90" s="27"/>
      <c r="BW90" s="27"/>
      <c r="BX90" s="27"/>
      <c r="BY90" s="27"/>
      <c r="BZ90" s="27"/>
      <c r="CA90" s="27"/>
      <c r="CB90" s="27"/>
      <c r="CC90" s="27">
        <f>CNPop!A$48</f>
        <v>5.0000000000000001E-3</v>
      </c>
      <c r="CD90" s="27">
        <f>CNPop!B$48</f>
        <v>6.0000000000000001E-3</v>
      </c>
      <c r="CE90" s="27">
        <f>CNPop!C$48</f>
        <v>6.0000000000000001E-3</v>
      </c>
      <c r="CF90" s="27">
        <f>CNPop!D$48</f>
        <v>7.0000000000000001E-3</v>
      </c>
      <c r="CG90" s="27">
        <f>CNPop!E$48</f>
        <v>7.0000000000000001E-3</v>
      </c>
      <c r="CH90" s="27">
        <f>CNPop!F$48</f>
        <v>8.0000000000000002E-3</v>
      </c>
      <c r="CI90" s="27">
        <f>CNPop!G$48</f>
        <v>8.9999999999999993E-3</v>
      </c>
      <c r="CJ90" s="27">
        <f>CNPop!H$48</f>
        <v>0.01</v>
      </c>
      <c r="CK90" s="27">
        <f>CNPop!I$48</f>
        <v>1.0999999999999999E-2</v>
      </c>
      <c r="CL90" s="27">
        <f>CNPop!J$48</f>
        <v>1.2E-2</v>
      </c>
      <c r="CM90" s="27">
        <f>CNPop!K$48</f>
        <v>1.4E-2</v>
      </c>
      <c r="CN90" s="27">
        <f>CNPop!L$48</f>
        <v>1.6E-2</v>
      </c>
      <c r="CO90" s="27">
        <f>CNPop!M$48</f>
        <v>1.7000000000000001E-2</v>
      </c>
      <c r="CP90" s="27">
        <f>CNPop!N$48</f>
        <v>1.9E-2</v>
      </c>
      <c r="CQ90" s="27">
        <f>CNPop!O$48</f>
        <v>2.1000000000000001E-2</v>
      </c>
      <c r="CR90" s="27">
        <f>CNPop!P$48</f>
        <v>2.3E-2</v>
      </c>
      <c r="CS90" s="27">
        <f>CNPop!Q$48</f>
        <v>2.5999999999999999E-2</v>
      </c>
      <c r="CT90" s="27">
        <f>CNPop!R$48</f>
        <v>2.8000000000000001E-2</v>
      </c>
      <c r="CU90" s="27">
        <f>CNPop!S$48</f>
        <v>0.03</v>
      </c>
      <c r="CV90" s="27">
        <f>CNPop!T$48</f>
        <v>3.3000000000000002E-2</v>
      </c>
      <c r="CW90" s="27">
        <f>CNPop!U$48</f>
        <v>3.5999999999999997E-2</v>
      </c>
      <c r="CX90" s="27">
        <f>CNPop!V$48</f>
        <v>3.9E-2</v>
      </c>
      <c r="CY90" s="27">
        <f>CNPop!W$48</f>
        <v>4.2000000000000003E-2</v>
      </c>
      <c r="CZ90" s="27">
        <f>CNPop!X$48</f>
        <v>4.4999999999999998E-2</v>
      </c>
      <c r="DA90" s="27">
        <f>CNPop!Y$48</f>
        <v>4.9000000000000002E-2</v>
      </c>
      <c r="DB90" s="27">
        <f>CNPop!Z$48</f>
        <v>5.1999999999999998E-2</v>
      </c>
      <c r="DC90" s="27">
        <f>CNPop!AA$48</f>
        <v>5.6000000000000001E-2</v>
      </c>
      <c r="DD90" s="27">
        <f>CNPop!AB$48</f>
        <v>0.06</v>
      </c>
      <c r="DE90" s="27">
        <f>CNPop!AC$48</f>
        <v>6.3E-2</v>
      </c>
      <c r="DF90" s="27">
        <f>CNPop!AD$48</f>
        <v>6.8000000000000005E-2</v>
      </c>
      <c r="DG90" s="27">
        <f>CNPop!AE$48</f>
        <v>7.1999999999999995E-2</v>
      </c>
      <c r="DH90" s="27">
        <f>CNPop!AF$48</f>
        <v>7.5999999999999998E-2</v>
      </c>
      <c r="DI90" s="27">
        <f>CNPop!AG$48</f>
        <v>8.1000000000000003E-2</v>
      </c>
      <c r="DJ90" s="27">
        <f>CNPop!AH$48</f>
        <v>8.5000000000000006E-2</v>
      </c>
      <c r="DK90" s="27">
        <f>CNPop!AI$48</f>
        <v>0.09</v>
      </c>
      <c r="DL90" s="27">
        <f>CNPop!AJ$48</f>
        <v>9.5000000000000001E-2</v>
      </c>
      <c r="DM90" s="27">
        <f>CNPop!AK$48</f>
        <v>0.1</v>
      </c>
      <c r="DN90" s="27"/>
      <c r="DO90" s="27" t="str">
        <f t="shared" si="94"/>
        <v>.</v>
      </c>
      <c r="DP90" s="27" t="str">
        <f t="shared" si="95"/>
        <v>.</v>
      </c>
      <c r="DQ90" s="27" t="str">
        <f t="shared" si="96"/>
        <v>.</v>
      </c>
      <c r="DR90" s="27" t="str">
        <f t="shared" si="97"/>
        <v>.</v>
      </c>
      <c r="DS90" s="27" t="str">
        <f t="shared" si="98"/>
        <v>.</v>
      </c>
      <c r="DT90" s="27" t="str">
        <f t="shared" si="99"/>
        <v>.</v>
      </c>
      <c r="DU90" s="27" t="str">
        <f t="shared" si="100"/>
        <v>.</v>
      </c>
      <c r="DV90" s="27" t="str">
        <f t="shared" si="101"/>
        <v>.</v>
      </c>
      <c r="DW90" s="27" t="str">
        <f t="shared" si="102"/>
        <v>.</v>
      </c>
      <c r="DX90" s="27" t="str">
        <f t="shared" si="103"/>
        <v>.</v>
      </c>
      <c r="DY90" s="27" t="str">
        <f t="shared" si="104"/>
        <v>.</v>
      </c>
      <c r="DZ90" s="27" t="str">
        <f t="shared" si="105"/>
        <v>.</v>
      </c>
      <c r="EA90" s="27" t="str">
        <f t="shared" si="106"/>
        <v>.</v>
      </c>
      <c r="EB90" s="27" t="str">
        <f t="shared" si="107"/>
        <v>.</v>
      </c>
      <c r="EC90" s="27" t="str">
        <f t="shared" si="108"/>
        <v>.</v>
      </c>
      <c r="ED90" s="27" t="str">
        <f t="shared" si="109"/>
        <v>.</v>
      </c>
      <c r="EE90" s="27" t="str">
        <f t="shared" si="110"/>
        <v>.</v>
      </c>
      <c r="EF90" s="27" t="str">
        <f t="shared" si="111"/>
        <v>.</v>
      </c>
      <c r="EG90" s="27" t="str">
        <f t="shared" si="112"/>
        <v>.</v>
      </c>
      <c r="EH90" s="27" t="str">
        <f t="shared" si="113"/>
        <v>.</v>
      </c>
      <c r="EI90" s="27" t="str">
        <f t="shared" si="114"/>
        <v>.</v>
      </c>
      <c r="EJ90" s="27" t="str">
        <f t="shared" si="115"/>
        <v>.</v>
      </c>
      <c r="EK90" s="27" t="str">
        <f t="shared" si="116"/>
        <v>.</v>
      </c>
      <c r="EL90" s="27" t="str">
        <f t="shared" si="117"/>
        <v>.</v>
      </c>
      <c r="EM90" s="27" t="str">
        <f t="shared" si="118"/>
        <v>.</v>
      </c>
      <c r="EN90" s="27" t="str">
        <f t="shared" si="119"/>
        <v>.</v>
      </c>
      <c r="EO90" s="27" t="str">
        <f t="shared" si="120"/>
        <v>.</v>
      </c>
      <c r="EP90" s="27" t="str">
        <f t="shared" si="129"/>
        <v>.</v>
      </c>
      <c r="EQ90" s="27" t="str">
        <f t="shared" si="130"/>
        <v>.</v>
      </c>
      <c r="ER90" s="27" t="str">
        <f t="shared" si="138"/>
        <v>.</v>
      </c>
      <c r="ES90" s="27" t="str">
        <f t="shared" si="138"/>
        <v>.</v>
      </c>
      <c r="ET90" s="27" t="str">
        <f t="shared" si="138"/>
        <v>.</v>
      </c>
      <c r="EU90" s="27"/>
      <c r="EV90" s="27"/>
      <c r="EW90" s="27"/>
      <c r="EX90" s="27"/>
      <c r="EY90" s="27"/>
      <c r="EZ90" s="27" t="str">
        <f>IFERROR(VLOOKUP(CONCATENATE($C90,".SL.TLF.TERT.ZS"),AREA_WB_6ATTRS,Seq!B$1,FALSE)/100,".")</f>
        <v>.</v>
      </c>
      <c r="FA90" s="27" t="str">
        <f>IFERROR(VLOOKUP(CONCATENATE($C90,".SL.TLF.TERT.ZS"),AREA_WB_6ATTRS,Seq!C$1,FALSE)/100,".")</f>
        <v>.</v>
      </c>
      <c r="FB90" s="27" t="str">
        <f>IFERROR(VLOOKUP(CONCATENATE($C90,".SL.TLF.TERT.ZS"),AREA_WB_6ATTRS,Seq!D$1,FALSE)/100,".")</f>
        <v>.</v>
      </c>
      <c r="FC90" s="27" t="str">
        <f>IFERROR(VLOOKUP(CONCATENATE($C90,".SL.TLF.TERT.ZS"),AREA_WB_6ATTRS,Seq!E$1,FALSE)/100,".")</f>
        <v>.</v>
      </c>
      <c r="FD90" s="27" t="str">
        <f>IFERROR(VLOOKUP(CONCATENATE($C90,".SL.TLF.TERT.ZS"),AREA_WB_6ATTRS,Seq!F$1,FALSE)/100,".")</f>
        <v>.</v>
      </c>
      <c r="FE90" s="27" t="str">
        <f>IFERROR(VLOOKUP(CONCATENATE($C90,".SL.TLF.TERT.ZS"),AREA_WB_6ATTRS,Seq!G$1,FALSE)/100,".")</f>
        <v>.</v>
      </c>
      <c r="FF90" s="27" t="str">
        <f>IFERROR(VLOOKUP(CONCATENATE($C90,".SL.TLF.TERT.ZS"),AREA_WB_6ATTRS,Seq!H$1,FALSE)/100,".")</f>
        <v>.</v>
      </c>
      <c r="FG90" s="27" t="str">
        <f>IFERROR(VLOOKUP(CONCATENATE($C90,".SL.TLF.TERT.ZS"),AREA_WB_6ATTRS,Seq!I$1,FALSE)/100,".")</f>
        <v>.</v>
      </c>
      <c r="FH90" s="27" t="str">
        <f>IFERROR(VLOOKUP(CONCATENATE($C90,".SL.TLF.TERT.ZS"),AREA_WB_6ATTRS,Seq!J$1,FALSE)/100,".")</f>
        <v>.</v>
      </c>
      <c r="FI90" s="27" t="str">
        <f>IFERROR(VLOOKUP(CONCATENATE($C90,".SL.TLF.TERT.ZS"),AREA_WB_6ATTRS,Seq!K$1,FALSE)/100,".")</f>
        <v>.</v>
      </c>
      <c r="FJ90" s="27" t="str">
        <f>IFERROR(VLOOKUP(CONCATENATE($C90,".SL.TLF.TERT.ZS"),AREA_WB_6ATTRS,Seq!L$1,FALSE)/100,".")</f>
        <v>.</v>
      </c>
      <c r="FK90" s="27" t="str">
        <f>IFERROR(VLOOKUP(CONCATENATE($C90,".SL.TLF.TERT.ZS"),AREA_WB_6ATTRS,Seq!M$1,FALSE)/100,".")</f>
        <v>.</v>
      </c>
      <c r="FL90" s="27" t="str">
        <f>IFERROR(VLOOKUP(CONCATENATE($C90,".SL.TLF.TERT.ZS"),AREA_WB_6ATTRS,Seq!N$1,FALSE)/100,".")</f>
        <v>.</v>
      </c>
      <c r="FM90" s="27" t="str">
        <f>IFERROR(VLOOKUP(CONCATENATE($C90,".SL.TLF.TERT.ZS"),AREA_WB_6ATTRS,Seq!O$1,FALSE)/100,".")</f>
        <v>.</v>
      </c>
      <c r="FN90" s="27" t="str">
        <f>IFERROR(VLOOKUP(CONCATENATE($C90,".SL.TLF.TERT.ZS"),AREA_WB_6ATTRS,Seq!P$1,FALSE)/100,".")</f>
        <v>.</v>
      </c>
      <c r="FO90" s="27" t="str">
        <f>IFERROR(VLOOKUP(CONCATENATE($C90,".SL.TLF.TERT.ZS"),AREA_WB_6ATTRS,Seq!Q$1,FALSE)/100,".")</f>
        <v>.</v>
      </c>
      <c r="FP90" s="27" t="str">
        <f>IFERROR(VLOOKUP(CONCATENATE($C90,".SL.TLF.TERT.ZS"),AREA_WB_6ATTRS,Seq!R$1,FALSE)/100,".")</f>
        <v>.</v>
      </c>
      <c r="FQ90" s="27" t="str">
        <f>IFERROR(VLOOKUP(CONCATENATE($C90,".SL.TLF.TERT.ZS"),AREA_WB_6ATTRS,Seq!S$1,FALSE)/100,".")</f>
        <v>.</v>
      </c>
      <c r="FR90" s="27" t="str">
        <f>IFERROR(VLOOKUP(CONCATENATE($C90,".SL.TLF.TERT.ZS"),AREA_WB_6ATTRS,Seq!T$1,FALSE)/100,".")</f>
        <v>.</v>
      </c>
      <c r="FS90" s="27" t="str">
        <f>IFERROR(VLOOKUP(CONCATENATE($C90,".SL.TLF.TERT.ZS"),AREA_WB_6ATTRS,Seq!U$1,FALSE)/100,".")</f>
        <v>.</v>
      </c>
      <c r="FT90" s="27" t="str">
        <f>IFERROR(VLOOKUP(CONCATENATE($C90,".SL.TLF.TERT.ZS"),AREA_WB_6ATTRS,Seq!V$1,FALSE)/100,".")</f>
        <v>.</v>
      </c>
      <c r="FU90" s="27" t="str">
        <f>IFERROR(VLOOKUP(CONCATENATE($C90,".SL.TLF.TERT.ZS"),AREA_WB_6ATTRS,Seq!W$1,FALSE)/100,".")</f>
        <v>.</v>
      </c>
      <c r="FV90" s="27" t="str">
        <f>IFERROR(VLOOKUP(CONCATENATE($C90,".SL.TLF.TERT.ZS"),AREA_WB_6ATTRS,Seq!X$1,FALSE)/100,".")</f>
        <v>.</v>
      </c>
      <c r="FW90" s="27" t="str">
        <f>IFERROR(VLOOKUP(CONCATENATE($C90,".SL.TLF.TERT.ZS"),AREA_WB_6ATTRS,Seq!Y$1,FALSE)/100,".")</f>
        <v>.</v>
      </c>
      <c r="FX90" s="27" t="str">
        <f>IFERROR(VLOOKUP(CONCATENATE($C90,".SL.TLF.TERT.ZS"),AREA_WB_6ATTRS,Seq!Z$1,FALSE)/100,".")</f>
        <v>.</v>
      </c>
      <c r="FY90" s="27" t="str">
        <f>IFERROR(VLOOKUP(CONCATENATE($C90,".SL.TLF.TERT.ZS"),AREA_WB_6ATTRS,Seq!AA$1,FALSE)/100,".")</f>
        <v>.</v>
      </c>
      <c r="FZ90" s="27" t="str">
        <f>IFERROR(VLOOKUP(CONCATENATE($C90,".SL.TLF.TERT.ZS"),AREA_WB_6ATTRS,Seq!AB$1,FALSE)/100,".")</f>
        <v>.</v>
      </c>
      <c r="GA90" s="27" t="str">
        <f>IFERROR(VLOOKUP(CONCATENATE($C90,".SL.TLF.TERT.ZS"),AREA_WB_6ATTRS,Seq!AC$1,FALSE)/100,".")</f>
        <v>.</v>
      </c>
      <c r="GB90" s="27" t="str">
        <f>IFERROR(VLOOKUP(CONCATENATE($C90,".SL.TLF.TERT.ZS"),AREA_WB_6ATTRS,Seq!AD$1,FALSE)/100,".")</f>
        <v>.</v>
      </c>
      <c r="GC90" s="27" t="str">
        <f>IFERROR(VLOOKUP(CONCATENATE($C90,".SL.TLF.TERT.ZS"),AREA_WB_6ATTRS,Seq!AE$1,FALSE)/100,".")</f>
        <v>.</v>
      </c>
      <c r="GD90" s="27" t="str">
        <f>IFERROR(VLOOKUP(CONCATENATE($C90,".SL.TLF.TERT.ZS"),AREA_WB_6ATTRS,Seq!AF$1,FALSE)/100,".")</f>
        <v>.</v>
      </c>
      <c r="GE90" s="27" t="str">
        <f>IFERROR(VLOOKUP(CONCATENATE($C90,".SL.TLF.TERT.ZS"),AREA_WB_6ATTRS,Seq!AG$1,FALSE)/100,".")</f>
        <v>.</v>
      </c>
      <c r="GF90" s="27" t="str">
        <f>IFERROR(VLOOKUP(CONCATENATE($C90,".SL.TLF.TERT.ZS"),AREA_WB_6ATTRS,Seq!AH$1,FALSE)/100,".")</f>
        <v>.</v>
      </c>
      <c r="GG90" s="27" t="str">
        <f>IFERROR(VLOOKUP(CONCATENATE($C90,".SL.TLF.TERT.ZS"),AREA_WB_6ATTRS,Seq!AI$1,FALSE)/100,".")</f>
        <v>.</v>
      </c>
      <c r="GH90" s="27" t="str">
        <f>IFERROR(VLOOKUP(CONCATENATE($C90,".SL.TLF.TERT.ZS"),AREA_WB_6ATTRS,Seq!AJ$1,FALSE)/100,".")</f>
        <v>.</v>
      </c>
      <c r="GI90" s="27" t="str">
        <f>IFERROR(VLOOKUP(CONCATENATE($C90,".SL.TLF.TERT.ZS"),AREA_WB_6ATTRS,Seq!AK$1,FALSE)/100,".")</f>
        <v>.</v>
      </c>
      <c r="GJ90" s="27" t="str">
        <f>IFERROR(VLOOKUP(CONCATENATE($C90,".SL.TLF.TERT.ZS"),AREA_WB_6ATTRS,Seq!AL$1,FALSE)/100,".")</f>
        <v>.</v>
      </c>
      <c r="GK90" s="27"/>
      <c r="GL90" s="27"/>
      <c r="GM90" s="27" t="str">
        <f t="shared" si="121"/>
        <v>.</v>
      </c>
      <c r="GN90" s="27" t="str">
        <f t="shared" si="122"/>
        <v>.</v>
      </c>
      <c r="GO90" s="27" t="str">
        <f t="shared" si="131"/>
        <v>.</v>
      </c>
      <c r="GP90" s="27"/>
      <c r="GQ90" s="9" t="str">
        <f>IF(VLOOKUP($B90,EM_80!$B$1:$C$201,2,FALSE)&gt;0,VLOOKUP($B90,EM_80!$B$1:$C$201,2,FALSE),".")</f>
        <v>.</v>
      </c>
      <c r="GR90" s="9" t="str">
        <f t="shared" si="123"/>
        <v>.</v>
      </c>
      <c r="GS90" s="9" t="str">
        <f t="shared" si="124"/>
        <v>.</v>
      </c>
      <c r="GU90">
        <f t="shared" si="125"/>
        <v>1295860</v>
      </c>
      <c r="GV90">
        <f t="shared" si="126"/>
        <v>1602337</v>
      </c>
      <c r="GW90">
        <f t="shared" si="127"/>
        <v>1888520</v>
      </c>
      <c r="GX90">
        <f t="shared" si="128"/>
        <v>2171318</v>
      </c>
      <c r="GZ90" s="9" t="str">
        <f>IF(ISNA(VLOOKUP($B90,Area_EM_90,Seq!C$1,FALSE)),".",VLOOKUP($B90,Area_EM_90,Seq!C$1,FALSE))</f>
        <v>.</v>
      </c>
      <c r="HA90" s="9" t="str">
        <f>IF(ISNA(VLOOKUP($B90,Area_EM_90,Seq!D$1,FALSE)),".",VLOOKUP($B90,Area_EM_90,Seq!D$1,FALSE))</f>
        <v>.</v>
      </c>
      <c r="HB90" s="9" t="str">
        <f>IF(ISNA(VLOOKUP($B90,Area_EM_90,Seq!E$1,FALSE)),".",VLOOKUP($B90,Area_EM_90,Seq!E$1,FALSE))</f>
        <v>.</v>
      </c>
      <c r="HC90" s="9" t="str">
        <f>IF(ISNA(VLOOKUP($B90,Area_EM_90,Seq!F$1,FALSE)),".",VLOOKUP($B90,Area_EM_90,Seq!F$1,FALSE))</f>
        <v>.</v>
      </c>
      <c r="HD90" s="9" t="str">
        <f>IF(ISNA(VLOOKUP($B90,Area_EM_90,Seq!G$1,FALSE)),".",VLOOKUP($B90,Area_EM_90,Seq!G$1,FALSE))</f>
        <v>.</v>
      </c>
      <c r="HE90" s="9" t="str">
        <f>IF(ISNA(VLOOKUP($B90,Area_EM_90,Seq!H$1,FALSE)),".",VLOOKUP($B90,Area_EM_90,Seq!H$1,FALSE))</f>
        <v>.</v>
      </c>
      <c r="HF90" s="9" t="str">
        <f>IF(ISNA(VLOOKUP($B90,Area_EM_90,Seq!I$1,FALSE)),".",VLOOKUP($B90,Area_EM_90,Seq!I$1,FALSE))</f>
        <v>.</v>
      </c>
      <c r="HG90" s="9" t="str">
        <f>IF(ISNA(VLOOKUP($B90,Area_EM_90,Seq!J$1,FALSE)),".",VLOOKUP($B90,Area_EM_90,Seq!J$1,FALSE))</f>
        <v>.</v>
      </c>
      <c r="HH90" s="9" t="str">
        <f>IF(ISNA(VLOOKUP($B90,Area_EM_00,Seq!C$1,FALSE)),".",VLOOKUP($B90,Area_EM_00,Seq!C$1,FALSE))</f>
        <v>.</v>
      </c>
      <c r="HI90" s="9" t="str">
        <f>IF(ISNA(VLOOKUP($B90,Area_EM_00,Seq!D$1,FALSE)),".",VLOOKUP($B90,Area_EM_00,Seq!D$1,FALSE))</f>
        <v>.</v>
      </c>
      <c r="HJ90" s="9" t="str">
        <f>IF(ISNA(VLOOKUP($B90,Area_EM_00,Seq!E$1,FALSE)),".",VLOOKUP($B90,Area_EM_00,Seq!E$1,FALSE))</f>
        <v>.</v>
      </c>
      <c r="HK90" s="9" t="str">
        <f>IF(ISNA(VLOOKUP($B90,Area_EM_00,Seq!F$1,FALSE)),".",VLOOKUP($B90,Area_EM_00,Seq!F$1,FALSE))</f>
        <v>.</v>
      </c>
      <c r="HL90" s="9" t="str">
        <f>IF(ISNA(VLOOKUP($B90,Area_EM_00,Seq!G$1,FALSE)),".",VLOOKUP($B90,Area_EM_00,Seq!G$1,FALSE))</f>
        <v>.</v>
      </c>
      <c r="HM90" s="9" t="str">
        <f>IF(ISNA(VLOOKUP($B90,Area_EM_00,Seq!H$1,FALSE)),".",VLOOKUP($B90,Area_EM_00,Seq!H$1,FALSE))</f>
        <v>.</v>
      </c>
      <c r="HN90" s="9" t="str">
        <f>IF(ISNA(VLOOKUP($B90,Area_EM_00,Seq!I$1,FALSE)),".",VLOOKUP($B90,Area_EM_00,Seq!I$1,FALSE))</f>
        <v>.</v>
      </c>
      <c r="HO90" s="9" t="str">
        <f>IF(ISNA(VLOOKUP($B90,Area_EM_00,Seq!J$1,FALSE)),".",VLOOKUP($B90,Area_EM_00,Seq!J$1,FALSE))</f>
        <v>.</v>
      </c>
      <c r="HQ90" s="27"/>
      <c r="HR90" s="9">
        <f>IFERROR(VLOOKUP($B90,AREA_EM3_60_00,Seq!E$1,FALSE),".")</f>
        <v>11</v>
      </c>
      <c r="HS90" s="9">
        <f>IFERROR(VLOOKUP($B90,AREA_EM3_60_00,Seq!F$1,FALSE),".")</f>
        <v>112</v>
      </c>
      <c r="HT90" s="9">
        <f>IFERROR(VLOOKUP($B90,AREA_EM3_60_00,Seq!G$1,FALSE),".")</f>
        <v>39</v>
      </c>
      <c r="HU90" s="9">
        <f>IFERROR(VLOOKUP($B90,AREA_EM3_10,Seq!B$1,FALSE),".")</f>
        <v>0</v>
      </c>
      <c r="HV90" s="9">
        <f t="shared" si="132"/>
        <v>1295860</v>
      </c>
      <c r="HW90" s="9">
        <f t="shared" si="133"/>
        <v>1602337</v>
      </c>
      <c r="HX90" s="9">
        <f t="shared" si="134"/>
        <v>1888520</v>
      </c>
      <c r="HY90" s="9">
        <f t="shared" si="135"/>
        <v>2171318</v>
      </c>
    </row>
    <row r="91" spans="1:233">
      <c r="A91" s="25" t="s">
        <v>3963</v>
      </c>
      <c r="B91" s="26" t="str">
        <f t="shared" si="92"/>
        <v>Eritrea</v>
      </c>
      <c r="C91" s="166" t="s">
        <v>1406</v>
      </c>
      <c r="D91" s="27">
        <f>VLOOKUP("CHN.NY.GDP.MKTP.KD",AREA_WB_6ATTRS,Seq!B$1,FALSE)/10000</f>
        <v>18294112.043860689</v>
      </c>
      <c r="E91" s="27">
        <f>VLOOKUP("CHN.NY.GDP.MKTP.KD",AREA_WB_6ATTRS,Seq!C$1,FALSE)/10000</f>
        <v>19245405.87014145</v>
      </c>
      <c r="F91" s="27">
        <f>VLOOKUP("CHN.NY.GDP.MKTP.KD",AREA_WB_6ATTRS,Seq!D$1,FALSE)/10000</f>
        <v>20996737.804324333</v>
      </c>
      <c r="G91" s="27">
        <f>VLOOKUP("CHN.NY.GDP.MKTP.KD",AREA_WB_6ATTRS,Seq!E$1,FALSE)/10000</f>
        <v>23285382.224995762</v>
      </c>
      <c r="H91" s="27">
        <f>VLOOKUP("CHN.NY.GDP.MKTP.KD",AREA_WB_6ATTRS,Seq!F$1,FALSE)/10000</f>
        <v>26824760.323195074</v>
      </c>
      <c r="I91" s="27">
        <f>VLOOKUP("CHN.NY.GDP.MKTP.KD",AREA_WB_6ATTRS,Seq!G$1,FALSE)/10000</f>
        <v>30446102.966826372</v>
      </c>
      <c r="J91" s="27">
        <f>VLOOKUP("CHN.NY.GDP.MKTP.KD",AREA_WB_6ATTRS,Seq!H$1,FALSE)/10000</f>
        <v>33125360.027907111</v>
      </c>
      <c r="K91" s="27">
        <f>VLOOKUP("CHN.NY.GDP.MKTP.KD",AREA_WB_6ATTRS,Seq!I$1,FALSE)/10000</f>
        <v>36967901.791144341</v>
      </c>
      <c r="L91" s="27">
        <f>VLOOKUP("CHN.NY.GDP.MKTP.KD",AREA_WB_6ATTRS,Seq!J$1,FALSE)/10000</f>
        <v>41145274.693543643</v>
      </c>
      <c r="M91" s="27">
        <f>VLOOKUP("CHN.NY.GDP.MKTP.KD",AREA_WB_6ATTRS,Seq!K$1,FALSE)/10000</f>
        <v>42832230.955979005</v>
      </c>
      <c r="N91" s="27">
        <f>VLOOKUP("CHN.NY.GDP.MKTP.KD",AREA_WB_6ATTRS,Seq!L$1,FALSE)/10000</f>
        <v>44459855.73230619</v>
      </c>
      <c r="O91" s="27">
        <f>VLOOKUP("CHN.NY.GDP.MKTP.KD",AREA_WB_6ATTRS,Seq!M$1,FALSE)/10000</f>
        <v>48550162.459678344</v>
      </c>
      <c r="P91" s="27">
        <f>VLOOKUP("CHN.NY.GDP.MKTP.KD",AREA_WB_6ATTRS,Seq!N$1,FALSE)/10000</f>
        <v>55444285.528952621</v>
      </c>
      <c r="Q91" s="27">
        <f>VLOOKUP("CHN.NY.GDP.MKTP.KD",AREA_WB_6ATTRS,Seq!O$1,FALSE)/10000</f>
        <v>63206485.503006078</v>
      </c>
      <c r="R91" s="27">
        <f>VLOOKUP("CHN.NY.GDP.MKTP.KD",AREA_WB_6ATTRS,Seq!P$1,FALSE)/10000</f>
        <v>71486535.103899792</v>
      </c>
      <c r="S91" s="27">
        <f>VLOOKUP("CHN.NY.GDP.MKTP.KD",AREA_WB_6ATTRS,Seq!Q$1,FALSE)/10000</f>
        <v>79278567.430224851</v>
      </c>
      <c r="T91" s="27">
        <f>VLOOKUP("CHN.NY.GDP.MKTP.KD",AREA_WB_6ATTRS,Seq!R$1,FALSE)/10000</f>
        <v>87206424.173247412</v>
      </c>
      <c r="U91" s="27">
        <f>VLOOKUP("CHN.NY.GDP.MKTP.KD",AREA_WB_6ATTRS,Seq!S$1,FALSE)/10000</f>
        <v>95316621.621359423</v>
      </c>
      <c r="V91" s="27">
        <f>VLOOKUP("CHN.NY.GDP.MKTP.KD",AREA_WB_6ATTRS,Seq!T$1,FALSE)/10000</f>
        <v>102751318.10782552</v>
      </c>
      <c r="W91" s="27">
        <f>VLOOKUP("CHN.NY.GDP.MKTP.KD",AREA_WB_6ATTRS,Seq!U$1,FALSE)/10000</f>
        <v>110560418.28402025</v>
      </c>
      <c r="X91" s="27">
        <f>VLOOKUP("CHN.NY.GDP.MKTP.KD",AREA_WB_6ATTRS,Seq!V$1,FALSE)/10000</f>
        <v>119847493.41987793</v>
      </c>
      <c r="Y91" s="27">
        <f>VLOOKUP("CHN.NY.GDP.MKTP.KD",AREA_WB_6ATTRS,Seq!W$1,FALSE)/10000</f>
        <v>129794835.37372778</v>
      </c>
      <c r="Z91" s="27">
        <f>VLOOKUP("CHN.NY.GDP.MKTP.KD",AREA_WB_6ATTRS,Seq!X$1,FALSE)/10000</f>
        <v>141606165.392737</v>
      </c>
      <c r="AA91" s="27">
        <f>VLOOKUP("CHN.NY.GDP.MKTP.KD",AREA_WB_6ATTRS,Seq!Y$1,FALSE)/10000</f>
        <v>155766781.9320105</v>
      </c>
      <c r="AB91" s="27">
        <f>VLOOKUP("CHN.NY.GDP.MKTP.KD",AREA_WB_6ATTRS,Seq!Z$1,FALSE)/10000</f>
        <v>171499226.90714428</v>
      </c>
      <c r="AC91" s="27">
        <f>VLOOKUP("CHN.NY.GDP.MKTP.KD",AREA_WB_6ATTRS,Seq!AA$1,FALSE)/10000</f>
        <v>190878639.54765138</v>
      </c>
      <c r="AD91" s="27">
        <f>VLOOKUP("CHN.NY.GDP.MKTP.KD",AREA_WB_6ATTRS,Seq!AB$1,FALSE)/10000</f>
        <v>215120226.77020231</v>
      </c>
      <c r="AE91" s="27">
        <f>VLOOKUP("CHN.NY.GDP.MKTP.KD",AREA_WB_6ATTRS,Seq!AC$1,FALSE)/10000</f>
        <v>245667298.97157177</v>
      </c>
      <c r="AF91" s="27">
        <f>VLOOKUP("CHN.NY.GDP.MKTP.KD",AREA_WB_6ATTRS,Seq!AD$1,FALSE)/10000</f>
        <v>269251359.67284226</v>
      </c>
      <c r="AG91" s="27">
        <f>VLOOKUP("CHN.NY.GDP.MKTP.KD",AREA_WB_6ATTRS,Seq!AE$1,FALSE)/10000</f>
        <v>294022484.76274431</v>
      </c>
      <c r="AH91" s="27">
        <f>VLOOKUP("CHN.NY.GDP.MKTP.KD",AREA_WB_6ATTRS,Seq!AF$1,FALSE)/10000</f>
        <v>324600823.17806971</v>
      </c>
      <c r="AI91" s="27">
        <f>VLOOKUP("CHN.NY.GDP.MKTP.KD",AREA_WB_6ATTRS,Seq!AG$1,FALSE)/10000</f>
        <v>354139498.08727396</v>
      </c>
      <c r="AJ91" s="27"/>
      <c r="AK91" s="27"/>
      <c r="AL91" s="27"/>
      <c r="AM91" s="27"/>
      <c r="AN91" s="27"/>
      <c r="AO91" s="27"/>
      <c r="AP91" s="27" t="str">
        <f>IFERROR(VLOOKUP(CONCATENATE($C91, ".NY.GDP.MKTP.KD"),AREA_WB_6ATTRS,Seq!B$1,FALSE)/10000,".")</f>
        <v>.</v>
      </c>
      <c r="AQ91" s="27" t="str">
        <f>IFERROR(VLOOKUP(CONCATENATE($C91, ".NY.GDP.MKTP.KD"),AREA_WB_6ATTRS,Seq!C$1,FALSE)/10000,".")</f>
        <v>.</v>
      </c>
      <c r="AR91" s="27" t="str">
        <f>IFERROR(VLOOKUP(CONCATENATE($C91, ".NY.GDP.MKTP.KD"),AREA_WB_6ATTRS,Seq!D$1,FALSE)/10000,".")</f>
        <v>.</v>
      </c>
      <c r="AS91" s="27" t="str">
        <f>IFERROR(VLOOKUP(CONCATENATE($C91, ".NY.GDP.MKTP.KD"),AREA_WB_6ATTRS,Seq!E$1,FALSE)/10000,".")</f>
        <v>.</v>
      </c>
      <c r="AT91" s="27" t="str">
        <f>IFERROR(VLOOKUP(CONCATENATE($C91, ".NY.GDP.MKTP.KD"),AREA_WB_6ATTRS,Seq!F$1,FALSE)/10000,".")</f>
        <v>.</v>
      </c>
      <c r="AU91" s="27" t="str">
        <f>IFERROR(VLOOKUP(CONCATENATE($C91, ".NY.GDP.MKTP.KD"),AREA_WB_6ATTRS,Seq!G$1,FALSE)/10000,".")</f>
        <v>.</v>
      </c>
      <c r="AV91" s="27" t="str">
        <f>IFERROR(VLOOKUP(CONCATENATE($C91, ".NY.GDP.MKTP.KD"),AREA_WB_6ATTRS,Seq!H$1,FALSE)/10000,".")</f>
        <v>.</v>
      </c>
      <c r="AW91" s="27" t="str">
        <f>IFERROR(VLOOKUP(CONCATENATE($C91, ".NY.GDP.MKTP.KD"),AREA_WB_6ATTRS,Seq!I$1,FALSE)/10000,".")</f>
        <v>.</v>
      </c>
      <c r="AX91" s="27" t="str">
        <f>IFERROR(VLOOKUP(CONCATENATE($C91, ".NY.GDP.MKTP.KD"),AREA_WB_6ATTRS,Seq!J$1,FALSE)/10000,".")</f>
        <v>.</v>
      </c>
      <c r="AY91" s="27" t="str">
        <f>IFERROR(VLOOKUP(CONCATENATE($C91, ".NY.GDP.MKTP.KD"),AREA_WB_6ATTRS,Seq!K$1,FALSE)/10000,".")</f>
        <v>.</v>
      </c>
      <c r="AZ91" s="27" t="str">
        <f>IFERROR(VLOOKUP(CONCATENATE($C91, ".NY.GDP.MKTP.KD"),AREA_WB_6ATTRS,Seq!L$1,FALSE)/10000,".")</f>
        <v>.</v>
      </c>
      <c r="BA91" s="27" t="str">
        <f>IFERROR(VLOOKUP(CONCATENATE($C91, ".NY.GDP.MKTP.KD"),AREA_WB_6ATTRS,Seq!M$1,FALSE)/10000,".")</f>
        <v>.</v>
      </c>
      <c r="BB91" s="27">
        <f>IFERROR(VLOOKUP(CONCATENATE($C91, ".NY.GDP.MKTP.KD"),AREA_WB_6ATTRS,Seq!N$1,FALSE)/10000,".")</f>
        <v>42958.897852798815</v>
      </c>
      <c r="BC91" s="27">
        <f>IFERROR(VLOOKUP(CONCATENATE($C91, ".NY.GDP.MKTP.KD"),AREA_WB_6ATTRS,Seq!O$1,FALSE)/10000,".")</f>
        <v>48738.915228993421</v>
      </c>
      <c r="BD91" s="27">
        <f>IFERROR(VLOOKUP(CONCATENATE($C91, ".NY.GDP.MKTP.KD"),AREA_WB_6ATTRS,Seq!P$1,FALSE)/10000,".")</f>
        <v>59082.000744694051</v>
      </c>
      <c r="BE91" s="27">
        <f>IFERROR(VLOOKUP(CONCATENATE($C91, ".NY.GDP.MKTP.KD"),AREA_WB_6ATTRS,Seq!Q$1,FALSE)/10000,".")</f>
        <v>60770.788134541392</v>
      </c>
      <c r="BF91" s="27">
        <f>IFERROR(VLOOKUP(CONCATENATE($C91, ".NY.GDP.MKTP.KD"),AREA_WB_6ATTRS,Seq!R$1,FALSE)/10000,".")</f>
        <v>66397.458110959415</v>
      </c>
      <c r="BG91" s="27">
        <f>IFERROR(VLOOKUP(CONCATENATE($C91, ".NY.GDP.MKTP.KD"),AREA_WB_6ATTRS,Seq!S$1,FALSE)/10000,".")</f>
        <v>71648.623557155268</v>
      </c>
      <c r="BH91" s="27">
        <f>IFERROR(VLOOKUP(CONCATENATE($C91, ".NY.GDP.MKTP.KD"),AREA_WB_6ATTRS,Seq!T$1,FALSE)/10000,".")</f>
        <v>72918.654586074219</v>
      </c>
      <c r="BI91" s="27">
        <f>IFERROR(VLOOKUP(CONCATENATE($C91, ".NY.GDP.MKTP.KD"),AREA_WB_6ATTRS,Seq!U$1,FALSE)/10000,".")</f>
        <v>72928.48454759836</v>
      </c>
      <c r="BJ91" s="27">
        <f>IFERROR(VLOOKUP(CONCATENATE($C91, ".NY.GDP.MKTP.KD"),AREA_WB_6ATTRS,Seq!V$1,FALSE)/10000,".")</f>
        <v>63360</v>
      </c>
      <c r="BK91" s="27">
        <f>IFERROR(VLOOKUP(CONCATENATE($C91, ".NY.GDP.MKTP.KD"),AREA_WB_6ATTRS,Seq!W$1,FALSE)/10000,".")</f>
        <v>76821.074888391871</v>
      </c>
      <c r="BL91" s="27">
        <f>IFERROR(VLOOKUP(CONCATENATE($C91, ".NY.GDP.MKTP.KD"),AREA_WB_6ATTRS,Seq!X$1,FALSE)/10000,".")</f>
        <v>79129.877482813958</v>
      </c>
      <c r="BM91" s="27">
        <f>IFERROR(VLOOKUP(CONCATENATE($C91, ".NY.GDP.MKTP.KD"),AREA_WB_6ATTRS,Seq!Y$1,FALSE)/10000,".")</f>
        <v>77028.57142857142</v>
      </c>
      <c r="BN91" s="27">
        <f>IFERROR(VLOOKUP(CONCATENATE($C91, ".NY.GDP.MKTP.KD"),AREA_WB_6ATTRS,Seq!Z$1,FALSE)/10000,".")</f>
        <v>78150.649350649357</v>
      </c>
      <c r="BO91" s="27">
        <f>IFERROR(VLOOKUP(CONCATENATE($C91, ".NY.GDP.MKTP.KD"),AREA_WB_6ATTRS,Seq!AA$1,FALSE)/10000,".")</f>
        <v>80155.84415584417</v>
      </c>
      <c r="BP91" s="27">
        <f>IFERROR(VLOOKUP(CONCATENATE($C91, ".NY.GDP.MKTP.KD"),AREA_WB_6ATTRS,Seq!AB$1,FALSE)/10000,".")</f>
        <v>79387.012987012989</v>
      </c>
      <c r="BQ91" s="27">
        <f>IFERROR(VLOOKUP(CONCATENATE($C91, ".NY.GDP.MKTP.KD"),AREA_WB_6ATTRS,Seq!AC$1,FALSE)/10000,".")</f>
        <v>80519.480519480538</v>
      </c>
      <c r="BR91" s="27">
        <f>IFERROR(VLOOKUP(CONCATENATE($C91, ".NY.GDP.MKTP.KD"),AREA_WB_6ATTRS,Seq!AD$1,FALSE)/10000,".")</f>
        <v>72633.766233766248</v>
      </c>
      <c r="BS91" s="27">
        <f>IFERROR(VLOOKUP(CONCATENATE($C91, ".NY.GDP.MKTP.KD"),AREA_WB_6ATTRS,Seq!AE$1,FALSE)/10000,".")</f>
        <v>75449.350649350672</v>
      </c>
      <c r="BT91" s="27">
        <f>IFERROR(VLOOKUP(CONCATENATE($C91, ".NY.GDP.MKTP.KD"),AREA_WB_6ATTRS,Seq!AF$1,FALSE)/10000,".")</f>
        <v>77111.688311688325</v>
      </c>
      <c r="BU91" s="27">
        <f>IFERROR(VLOOKUP(CONCATENATE($C91, ".NY.GDP.MKTP.KD"),AREA_WB_6ATTRS,Seq!AG$1,FALSE)/10000,".")</f>
        <v>83833.766233766248</v>
      </c>
      <c r="BV91" s="27"/>
      <c r="BW91" s="27"/>
      <c r="BX91" s="27"/>
      <c r="BY91" s="27"/>
      <c r="BZ91" s="27"/>
      <c r="CA91" s="27"/>
      <c r="CB91" s="27"/>
      <c r="CC91" s="27">
        <f>CNPop!A$48</f>
        <v>5.0000000000000001E-3</v>
      </c>
      <c r="CD91" s="27">
        <f>CNPop!B$48</f>
        <v>6.0000000000000001E-3</v>
      </c>
      <c r="CE91" s="27">
        <f>CNPop!C$48</f>
        <v>6.0000000000000001E-3</v>
      </c>
      <c r="CF91" s="27">
        <f>CNPop!D$48</f>
        <v>7.0000000000000001E-3</v>
      </c>
      <c r="CG91" s="27">
        <f>CNPop!E$48</f>
        <v>7.0000000000000001E-3</v>
      </c>
      <c r="CH91" s="27">
        <f>CNPop!F$48</f>
        <v>8.0000000000000002E-3</v>
      </c>
      <c r="CI91" s="27">
        <f>CNPop!G$48</f>
        <v>8.9999999999999993E-3</v>
      </c>
      <c r="CJ91" s="27">
        <f>CNPop!H$48</f>
        <v>0.01</v>
      </c>
      <c r="CK91" s="27">
        <f>CNPop!I$48</f>
        <v>1.0999999999999999E-2</v>
      </c>
      <c r="CL91" s="27">
        <f>CNPop!J$48</f>
        <v>1.2E-2</v>
      </c>
      <c r="CM91" s="27">
        <f>CNPop!K$48</f>
        <v>1.4E-2</v>
      </c>
      <c r="CN91" s="27">
        <f>CNPop!L$48</f>
        <v>1.6E-2</v>
      </c>
      <c r="CO91" s="27">
        <f>CNPop!M$48</f>
        <v>1.7000000000000001E-2</v>
      </c>
      <c r="CP91" s="27">
        <f>CNPop!N$48</f>
        <v>1.9E-2</v>
      </c>
      <c r="CQ91" s="27">
        <f>CNPop!O$48</f>
        <v>2.1000000000000001E-2</v>
      </c>
      <c r="CR91" s="27">
        <f>CNPop!P$48</f>
        <v>2.3E-2</v>
      </c>
      <c r="CS91" s="27">
        <f>CNPop!Q$48</f>
        <v>2.5999999999999999E-2</v>
      </c>
      <c r="CT91" s="27">
        <f>CNPop!R$48</f>
        <v>2.8000000000000001E-2</v>
      </c>
      <c r="CU91" s="27">
        <f>CNPop!S$48</f>
        <v>0.03</v>
      </c>
      <c r="CV91" s="27">
        <f>CNPop!T$48</f>
        <v>3.3000000000000002E-2</v>
      </c>
      <c r="CW91" s="27">
        <f>CNPop!U$48</f>
        <v>3.5999999999999997E-2</v>
      </c>
      <c r="CX91" s="27">
        <f>CNPop!V$48</f>
        <v>3.9E-2</v>
      </c>
      <c r="CY91" s="27">
        <f>CNPop!W$48</f>
        <v>4.2000000000000003E-2</v>
      </c>
      <c r="CZ91" s="27">
        <f>CNPop!X$48</f>
        <v>4.4999999999999998E-2</v>
      </c>
      <c r="DA91" s="27">
        <f>CNPop!Y$48</f>
        <v>4.9000000000000002E-2</v>
      </c>
      <c r="DB91" s="27">
        <f>CNPop!Z$48</f>
        <v>5.1999999999999998E-2</v>
      </c>
      <c r="DC91" s="27">
        <f>CNPop!AA$48</f>
        <v>5.6000000000000001E-2</v>
      </c>
      <c r="DD91" s="27">
        <f>CNPop!AB$48</f>
        <v>0.06</v>
      </c>
      <c r="DE91" s="27">
        <f>CNPop!AC$48</f>
        <v>6.3E-2</v>
      </c>
      <c r="DF91" s="27">
        <f>CNPop!AD$48</f>
        <v>6.8000000000000005E-2</v>
      </c>
      <c r="DG91" s="27">
        <f>CNPop!AE$48</f>
        <v>7.1999999999999995E-2</v>
      </c>
      <c r="DH91" s="27">
        <f>CNPop!AF$48</f>
        <v>7.5999999999999998E-2</v>
      </c>
      <c r="DI91" s="27">
        <f>CNPop!AG$48</f>
        <v>8.1000000000000003E-2</v>
      </c>
      <c r="DJ91" s="27">
        <f>CNPop!AH$48</f>
        <v>8.5000000000000006E-2</v>
      </c>
      <c r="DK91" s="27">
        <f>CNPop!AI$48</f>
        <v>0.09</v>
      </c>
      <c r="DL91" s="27">
        <f>CNPop!AJ$48</f>
        <v>9.5000000000000001E-2</v>
      </c>
      <c r="DM91" s="27">
        <f>CNPop!AK$48</f>
        <v>0.1</v>
      </c>
      <c r="DN91" s="27"/>
      <c r="DO91" s="27" t="str">
        <f t="shared" si="94"/>
        <v>.</v>
      </c>
      <c r="DP91" s="27" t="str">
        <f t="shared" si="95"/>
        <v>.</v>
      </c>
      <c r="DQ91" s="27" t="str">
        <f t="shared" si="96"/>
        <v>.</v>
      </c>
      <c r="DR91" s="27" t="str">
        <f t="shared" si="97"/>
        <v>.</v>
      </c>
      <c r="DS91" s="27" t="str">
        <f t="shared" si="98"/>
        <v>.</v>
      </c>
      <c r="DT91" s="27" t="str">
        <f t="shared" si="99"/>
        <v>.</v>
      </c>
      <c r="DU91" s="27" t="str">
        <f t="shared" si="100"/>
        <v>.</v>
      </c>
      <c r="DV91" s="27" t="str">
        <f t="shared" si="101"/>
        <v>.</v>
      </c>
      <c r="DW91" s="27" t="str">
        <f t="shared" si="102"/>
        <v>.</v>
      </c>
      <c r="DX91" s="27" t="str">
        <f t="shared" si="103"/>
        <v>.</v>
      </c>
      <c r="DY91" s="27" t="str">
        <f t="shared" si="104"/>
        <v>.</v>
      </c>
      <c r="DZ91" s="27" t="str">
        <f t="shared" si="105"/>
        <v>.</v>
      </c>
      <c r="EA91" s="27" t="str">
        <f t="shared" si="106"/>
        <v>.</v>
      </c>
      <c r="EB91" s="27" t="str">
        <f t="shared" si="107"/>
        <v>.</v>
      </c>
      <c r="EC91" s="27" t="str">
        <f t="shared" si="108"/>
        <v>.</v>
      </c>
      <c r="ED91" s="27" t="str">
        <f t="shared" si="109"/>
        <v>.</v>
      </c>
      <c r="EE91" s="27" t="str">
        <f t="shared" si="110"/>
        <v>.</v>
      </c>
      <c r="EF91" s="27" t="str">
        <f t="shared" si="111"/>
        <v>.</v>
      </c>
      <c r="EG91" s="27" t="str">
        <f t="shared" si="112"/>
        <v>.</v>
      </c>
      <c r="EH91" s="27" t="str">
        <f t="shared" si="113"/>
        <v>.</v>
      </c>
      <c r="EI91" s="27" t="str">
        <f t="shared" si="114"/>
        <v>.</v>
      </c>
      <c r="EJ91" s="27" t="str">
        <f t="shared" si="115"/>
        <v>.</v>
      </c>
      <c r="EK91" s="27" t="str">
        <f t="shared" si="116"/>
        <v>.</v>
      </c>
      <c r="EL91" s="27" t="str">
        <f t="shared" si="117"/>
        <v>.</v>
      </c>
      <c r="EM91" s="27" t="str">
        <f t="shared" si="118"/>
        <v>.</v>
      </c>
      <c r="EN91" s="27" t="str">
        <f t="shared" si="119"/>
        <v>.</v>
      </c>
      <c r="EO91" s="27" t="str">
        <f t="shared" si="120"/>
        <v>.</v>
      </c>
      <c r="EP91" s="27" t="str">
        <f t="shared" si="129"/>
        <v>.</v>
      </c>
      <c r="EQ91" s="27" t="str">
        <f t="shared" si="130"/>
        <v>.</v>
      </c>
      <c r="ER91" s="27" t="str">
        <f t="shared" si="138"/>
        <v>.</v>
      </c>
      <c r="ES91" s="27" t="str">
        <f t="shared" si="138"/>
        <v>.</v>
      </c>
      <c r="ET91" s="27" t="str">
        <f t="shared" si="138"/>
        <v>.</v>
      </c>
      <c r="EU91" s="27"/>
      <c r="EV91" s="27"/>
      <c r="EW91" s="27"/>
      <c r="EX91" s="27"/>
      <c r="EY91" s="27"/>
      <c r="EZ91" s="27" t="str">
        <f>IFERROR(VLOOKUP(CONCATENATE($C91,".SL.TLF.TERT.ZS"),AREA_WB_6ATTRS,Seq!B$1,FALSE)/100,".")</f>
        <v>.</v>
      </c>
      <c r="FA91" s="27" t="str">
        <f>IFERROR(VLOOKUP(CONCATENATE($C91,".SL.TLF.TERT.ZS"),AREA_WB_6ATTRS,Seq!C$1,FALSE)/100,".")</f>
        <v>.</v>
      </c>
      <c r="FB91" s="27" t="str">
        <f>IFERROR(VLOOKUP(CONCATENATE($C91,".SL.TLF.TERT.ZS"),AREA_WB_6ATTRS,Seq!D$1,FALSE)/100,".")</f>
        <v>.</v>
      </c>
      <c r="FC91" s="27" t="str">
        <f>IFERROR(VLOOKUP(CONCATENATE($C91,".SL.TLF.TERT.ZS"),AREA_WB_6ATTRS,Seq!E$1,FALSE)/100,".")</f>
        <v>.</v>
      </c>
      <c r="FD91" s="27" t="str">
        <f>IFERROR(VLOOKUP(CONCATENATE($C91,".SL.TLF.TERT.ZS"),AREA_WB_6ATTRS,Seq!F$1,FALSE)/100,".")</f>
        <v>.</v>
      </c>
      <c r="FE91" s="27" t="str">
        <f>IFERROR(VLOOKUP(CONCATENATE($C91,".SL.TLF.TERT.ZS"),AREA_WB_6ATTRS,Seq!G$1,FALSE)/100,".")</f>
        <v>.</v>
      </c>
      <c r="FF91" s="27" t="str">
        <f>IFERROR(VLOOKUP(CONCATENATE($C91,".SL.TLF.TERT.ZS"),AREA_WB_6ATTRS,Seq!H$1,FALSE)/100,".")</f>
        <v>.</v>
      </c>
      <c r="FG91" s="27" t="str">
        <f>IFERROR(VLOOKUP(CONCATENATE($C91,".SL.TLF.TERT.ZS"),AREA_WB_6ATTRS,Seq!I$1,FALSE)/100,".")</f>
        <v>.</v>
      </c>
      <c r="FH91" s="27" t="str">
        <f>IFERROR(VLOOKUP(CONCATENATE($C91,".SL.TLF.TERT.ZS"),AREA_WB_6ATTRS,Seq!J$1,FALSE)/100,".")</f>
        <v>.</v>
      </c>
      <c r="FI91" s="27" t="str">
        <f>IFERROR(VLOOKUP(CONCATENATE($C91,".SL.TLF.TERT.ZS"),AREA_WB_6ATTRS,Seq!K$1,FALSE)/100,".")</f>
        <v>.</v>
      </c>
      <c r="FJ91" s="27" t="str">
        <f>IFERROR(VLOOKUP(CONCATENATE($C91,".SL.TLF.TERT.ZS"),AREA_WB_6ATTRS,Seq!L$1,FALSE)/100,".")</f>
        <v>.</v>
      </c>
      <c r="FK91" s="27" t="str">
        <f>IFERROR(VLOOKUP(CONCATENATE($C91,".SL.TLF.TERT.ZS"),AREA_WB_6ATTRS,Seq!M$1,FALSE)/100,".")</f>
        <v>.</v>
      </c>
      <c r="FL91" s="27" t="str">
        <f>IFERROR(VLOOKUP(CONCATENATE($C91,".SL.TLF.TERT.ZS"),AREA_WB_6ATTRS,Seq!N$1,FALSE)/100,".")</f>
        <v>.</v>
      </c>
      <c r="FM91" s="27" t="str">
        <f>IFERROR(VLOOKUP(CONCATENATE($C91,".SL.TLF.TERT.ZS"),AREA_WB_6ATTRS,Seq!O$1,FALSE)/100,".")</f>
        <v>.</v>
      </c>
      <c r="FN91" s="27" t="str">
        <f>IFERROR(VLOOKUP(CONCATENATE($C91,".SL.TLF.TERT.ZS"),AREA_WB_6ATTRS,Seq!P$1,FALSE)/100,".")</f>
        <v>.</v>
      </c>
      <c r="FO91" s="27" t="str">
        <f>IFERROR(VLOOKUP(CONCATENATE($C91,".SL.TLF.TERT.ZS"),AREA_WB_6ATTRS,Seq!Q$1,FALSE)/100,".")</f>
        <v>.</v>
      </c>
      <c r="FP91" s="27" t="str">
        <f>IFERROR(VLOOKUP(CONCATENATE($C91,".SL.TLF.TERT.ZS"),AREA_WB_6ATTRS,Seq!R$1,FALSE)/100,".")</f>
        <v>.</v>
      </c>
      <c r="FQ91" s="27" t="str">
        <f>IFERROR(VLOOKUP(CONCATENATE($C91,".SL.TLF.TERT.ZS"),AREA_WB_6ATTRS,Seq!S$1,FALSE)/100,".")</f>
        <v>.</v>
      </c>
      <c r="FR91" s="27" t="str">
        <f>IFERROR(VLOOKUP(CONCATENATE($C91,".SL.TLF.TERT.ZS"),AREA_WB_6ATTRS,Seq!T$1,FALSE)/100,".")</f>
        <v>.</v>
      </c>
      <c r="FS91" s="27" t="str">
        <f>IFERROR(VLOOKUP(CONCATENATE($C91,".SL.TLF.TERT.ZS"),AREA_WB_6ATTRS,Seq!U$1,FALSE)/100,".")</f>
        <v>.</v>
      </c>
      <c r="FT91" s="27" t="str">
        <f>IFERROR(VLOOKUP(CONCATENATE($C91,".SL.TLF.TERT.ZS"),AREA_WB_6ATTRS,Seq!V$1,FALSE)/100,".")</f>
        <v>.</v>
      </c>
      <c r="FU91" s="27" t="str">
        <f>IFERROR(VLOOKUP(CONCATENATE($C91,".SL.TLF.TERT.ZS"),AREA_WB_6ATTRS,Seq!W$1,FALSE)/100,".")</f>
        <v>.</v>
      </c>
      <c r="FV91" s="27" t="str">
        <f>IFERROR(VLOOKUP(CONCATENATE($C91,".SL.TLF.TERT.ZS"),AREA_WB_6ATTRS,Seq!X$1,FALSE)/100,".")</f>
        <v>.</v>
      </c>
      <c r="FW91" s="27" t="str">
        <f>IFERROR(VLOOKUP(CONCATENATE($C91,".SL.TLF.TERT.ZS"),AREA_WB_6ATTRS,Seq!Y$1,FALSE)/100,".")</f>
        <v>.</v>
      </c>
      <c r="FX91" s="27" t="str">
        <f>IFERROR(VLOOKUP(CONCATENATE($C91,".SL.TLF.TERT.ZS"),AREA_WB_6ATTRS,Seq!Z$1,FALSE)/100,".")</f>
        <v>.</v>
      </c>
      <c r="FY91" s="27" t="str">
        <f>IFERROR(VLOOKUP(CONCATENATE($C91,".SL.TLF.TERT.ZS"),AREA_WB_6ATTRS,Seq!AA$1,FALSE)/100,".")</f>
        <v>.</v>
      </c>
      <c r="FZ91" s="27" t="str">
        <f>IFERROR(VLOOKUP(CONCATENATE($C91,".SL.TLF.TERT.ZS"),AREA_WB_6ATTRS,Seq!AB$1,FALSE)/100,".")</f>
        <v>.</v>
      </c>
      <c r="GA91" s="27" t="str">
        <f>IFERROR(VLOOKUP(CONCATENATE($C91,".SL.TLF.TERT.ZS"),AREA_WB_6ATTRS,Seq!AC$1,FALSE)/100,".")</f>
        <v>.</v>
      </c>
      <c r="GB91" s="27" t="str">
        <f>IFERROR(VLOOKUP(CONCATENATE($C91,".SL.TLF.TERT.ZS"),AREA_WB_6ATTRS,Seq!AD$1,FALSE)/100,".")</f>
        <v>.</v>
      </c>
      <c r="GC91" s="27" t="str">
        <f>IFERROR(VLOOKUP(CONCATENATE($C91,".SL.TLF.TERT.ZS"),AREA_WB_6ATTRS,Seq!AE$1,FALSE)/100,".")</f>
        <v>.</v>
      </c>
      <c r="GD91" s="27" t="str">
        <f>IFERROR(VLOOKUP(CONCATENATE($C91,".SL.TLF.TERT.ZS"),AREA_WB_6ATTRS,Seq!AF$1,FALSE)/100,".")</f>
        <v>.</v>
      </c>
      <c r="GE91" s="27" t="str">
        <f>IFERROR(VLOOKUP(CONCATENATE($C91,".SL.TLF.TERT.ZS"),AREA_WB_6ATTRS,Seq!AG$1,FALSE)/100,".")</f>
        <v>.</v>
      </c>
      <c r="GF91" s="27" t="str">
        <f>IFERROR(VLOOKUP(CONCATENATE($C91,".SL.TLF.TERT.ZS"),AREA_WB_6ATTRS,Seq!AH$1,FALSE)/100,".")</f>
        <v>.</v>
      </c>
      <c r="GG91" s="27" t="str">
        <f>IFERROR(VLOOKUP(CONCATENATE($C91,".SL.TLF.TERT.ZS"),AREA_WB_6ATTRS,Seq!AI$1,FALSE)/100,".")</f>
        <v>.</v>
      </c>
      <c r="GH91" s="27" t="str">
        <f>IFERROR(VLOOKUP(CONCATENATE($C91,".SL.TLF.TERT.ZS"),AREA_WB_6ATTRS,Seq!AJ$1,FALSE)/100,".")</f>
        <v>.</v>
      </c>
      <c r="GI91" s="27" t="str">
        <f>IFERROR(VLOOKUP(CONCATENATE($C91,".SL.TLF.TERT.ZS"),AREA_WB_6ATTRS,Seq!AK$1,FALSE)/100,".")</f>
        <v>.</v>
      </c>
      <c r="GJ91" s="27" t="str">
        <f>IFERROR(VLOOKUP(CONCATENATE($C91,".SL.TLF.TERT.ZS"),AREA_WB_6ATTRS,Seq!AL$1,FALSE)/100,".")</f>
        <v>.</v>
      </c>
      <c r="GK91" s="27"/>
      <c r="GL91" s="27"/>
      <c r="GM91" s="27" t="str">
        <f t="shared" si="121"/>
        <v>.</v>
      </c>
      <c r="GN91" s="27" t="str">
        <f t="shared" si="122"/>
        <v>.</v>
      </c>
      <c r="GO91" s="27" t="str">
        <f t="shared" si="131"/>
        <v>.</v>
      </c>
      <c r="GP91" s="27"/>
      <c r="GQ91" s="9" t="str">
        <f>IF(VLOOKUP($B91,EM_80!$B$1:$C$201,2,FALSE)&gt;0,VLOOKUP($B91,EM_80!$B$1:$C$201,2,FALSE),".")</f>
        <v>.</v>
      </c>
      <c r="GR91" s="9" t="str">
        <f t="shared" si="123"/>
        <v>.</v>
      </c>
      <c r="GS91" s="9" t="str">
        <f t="shared" si="124"/>
        <v>.</v>
      </c>
      <c r="GU91">
        <f t="shared" si="125"/>
        <v>2468904</v>
      </c>
      <c r="GV91">
        <f t="shared" si="126"/>
        <v>3157904</v>
      </c>
      <c r="GW91">
        <f t="shared" si="127"/>
        <v>3657325</v>
      </c>
      <c r="GX91">
        <f t="shared" si="128"/>
        <v>5253676</v>
      </c>
      <c r="GZ91" s="9" t="str">
        <f>IF(ISNA(VLOOKUP($B91,Area_EM_90,Seq!C$1,FALSE)),".",VLOOKUP($B91,Area_EM_90,Seq!C$1,FALSE))</f>
        <v>.</v>
      </c>
      <c r="HA91" s="9" t="str">
        <f>IF(ISNA(VLOOKUP($B91,Area_EM_90,Seq!D$1,FALSE)),".",VLOOKUP($B91,Area_EM_90,Seq!D$1,FALSE))</f>
        <v>.</v>
      </c>
      <c r="HB91" s="9" t="str">
        <f>IF(ISNA(VLOOKUP($B91,Area_EM_90,Seq!E$1,FALSE)),".",VLOOKUP($B91,Area_EM_90,Seq!E$1,FALSE))</f>
        <v>.</v>
      </c>
      <c r="HC91" s="9" t="str">
        <f>IF(ISNA(VLOOKUP($B91,Area_EM_90,Seq!F$1,FALSE)),".",VLOOKUP($B91,Area_EM_90,Seq!F$1,FALSE))</f>
        <v>.</v>
      </c>
      <c r="HD91" s="9" t="str">
        <f>IF(ISNA(VLOOKUP($B91,Area_EM_90,Seq!G$1,FALSE)),".",VLOOKUP($B91,Area_EM_90,Seq!G$1,FALSE))</f>
        <v>.</v>
      </c>
      <c r="HE91" s="9" t="str">
        <f>IF(ISNA(VLOOKUP($B91,Area_EM_90,Seq!H$1,FALSE)),".",VLOOKUP($B91,Area_EM_90,Seq!H$1,FALSE))</f>
        <v>.</v>
      </c>
      <c r="HF91" s="9" t="str">
        <f>IF(ISNA(VLOOKUP($B91,Area_EM_90,Seq!I$1,FALSE)),".",VLOOKUP($B91,Area_EM_90,Seq!I$1,FALSE))</f>
        <v>.</v>
      </c>
      <c r="HG91" s="9" t="str">
        <f>IF(ISNA(VLOOKUP($B91,Area_EM_90,Seq!J$1,FALSE)),".",VLOOKUP($B91,Area_EM_90,Seq!J$1,FALSE))</f>
        <v>.</v>
      </c>
      <c r="HH91" s="9" t="str">
        <f>IF(ISNA(VLOOKUP($B91,Area_EM_00,Seq!C$1,FALSE)),".",VLOOKUP($B91,Area_EM_00,Seq!C$1,FALSE))</f>
        <v>.</v>
      </c>
      <c r="HI91" s="9" t="str">
        <f>IF(ISNA(VLOOKUP($B91,Area_EM_00,Seq!D$1,FALSE)),".",VLOOKUP($B91,Area_EM_00,Seq!D$1,FALSE))</f>
        <v>.</v>
      </c>
      <c r="HJ91" s="9" t="str">
        <f>IF(ISNA(VLOOKUP($B91,Area_EM_00,Seq!E$1,FALSE)),".",VLOOKUP($B91,Area_EM_00,Seq!E$1,FALSE))</f>
        <v>.</v>
      </c>
      <c r="HK91" s="9" t="str">
        <f>IF(ISNA(VLOOKUP($B91,Area_EM_00,Seq!F$1,FALSE)),".",VLOOKUP($B91,Area_EM_00,Seq!F$1,FALSE))</f>
        <v>.</v>
      </c>
      <c r="HL91" s="9" t="str">
        <f>IF(ISNA(VLOOKUP($B91,Area_EM_00,Seq!G$1,FALSE)),".",VLOOKUP($B91,Area_EM_00,Seq!G$1,FALSE))</f>
        <v>.</v>
      </c>
      <c r="HM91" s="9" t="str">
        <f>IF(ISNA(VLOOKUP($B91,Area_EM_00,Seq!H$1,FALSE)),".",VLOOKUP($B91,Area_EM_00,Seq!H$1,FALSE))</f>
        <v>.</v>
      </c>
      <c r="HN91" s="9" t="str">
        <f>IF(ISNA(VLOOKUP($B91,Area_EM_00,Seq!I$1,FALSE)),".",VLOOKUP($B91,Area_EM_00,Seq!I$1,FALSE))</f>
        <v>.</v>
      </c>
      <c r="HO91" s="9" t="str">
        <f>IF(ISNA(VLOOKUP($B91,Area_EM_00,Seq!J$1,FALSE)),".",VLOOKUP($B91,Area_EM_00,Seq!J$1,FALSE))</f>
        <v>.</v>
      </c>
      <c r="HQ91" s="27"/>
      <c r="HR91" s="9">
        <f>IFERROR(VLOOKUP($B91,AREA_EM3_60_00,Seq!E$1,FALSE),".")</f>
        <v>144</v>
      </c>
      <c r="HS91" s="9">
        <f>IFERROR(VLOOKUP($B91,AREA_EM3_60_00,Seq!F$1,FALSE),".")</f>
        <v>21</v>
      </c>
      <c r="HT91" s="9">
        <f>IFERROR(VLOOKUP($B91,AREA_EM3_60_00,Seq!G$1,FALSE),".")</f>
        <v>4</v>
      </c>
      <c r="HU91" s="9" t="str">
        <f>IFERROR(VLOOKUP($B91,AREA_EM3_10,Seq!B$1,FALSE),".")</f>
        <v/>
      </c>
      <c r="HV91" s="9">
        <f t="shared" si="132"/>
        <v>2468904</v>
      </c>
      <c r="HW91" s="9">
        <f t="shared" si="133"/>
        <v>3157904</v>
      </c>
      <c r="HX91" s="9">
        <f t="shared" si="134"/>
        <v>3657325</v>
      </c>
      <c r="HY91" s="9">
        <f t="shared" si="135"/>
        <v>5253676</v>
      </c>
    </row>
    <row r="92" spans="1:233">
      <c r="A92" s="25" t="s">
        <v>2456</v>
      </c>
      <c r="B92" s="26" t="str">
        <f t="shared" si="92"/>
        <v>Belgium</v>
      </c>
      <c r="C92" s="166" t="s">
        <v>1361</v>
      </c>
      <c r="D92" s="27">
        <f>VLOOKUP("CHN.NY.GDP.MKTP.KD",AREA_WB_6ATTRS,Seq!B$1,FALSE)/10000</f>
        <v>18294112.043860689</v>
      </c>
      <c r="E92" s="27">
        <f>VLOOKUP("CHN.NY.GDP.MKTP.KD",AREA_WB_6ATTRS,Seq!C$1,FALSE)/10000</f>
        <v>19245405.87014145</v>
      </c>
      <c r="F92" s="27">
        <f>VLOOKUP("CHN.NY.GDP.MKTP.KD",AREA_WB_6ATTRS,Seq!D$1,FALSE)/10000</f>
        <v>20996737.804324333</v>
      </c>
      <c r="G92" s="27">
        <f>VLOOKUP("CHN.NY.GDP.MKTP.KD",AREA_WB_6ATTRS,Seq!E$1,FALSE)/10000</f>
        <v>23285382.224995762</v>
      </c>
      <c r="H92" s="27">
        <f>VLOOKUP("CHN.NY.GDP.MKTP.KD",AREA_WB_6ATTRS,Seq!F$1,FALSE)/10000</f>
        <v>26824760.323195074</v>
      </c>
      <c r="I92" s="27">
        <f>VLOOKUP("CHN.NY.GDP.MKTP.KD",AREA_WB_6ATTRS,Seq!G$1,FALSE)/10000</f>
        <v>30446102.966826372</v>
      </c>
      <c r="J92" s="27">
        <f>VLOOKUP("CHN.NY.GDP.MKTP.KD",AREA_WB_6ATTRS,Seq!H$1,FALSE)/10000</f>
        <v>33125360.027907111</v>
      </c>
      <c r="K92" s="27">
        <f>VLOOKUP("CHN.NY.GDP.MKTP.KD",AREA_WB_6ATTRS,Seq!I$1,FALSE)/10000</f>
        <v>36967901.791144341</v>
      </c>
      <c r="L92" s="27">
        <f>VLOOKUP("CHN.NY.GDP.MKTP.KD",AREA_WB_6ATTRS,Seq!J$1,FALSE)/10000</f>
        <v>41145274.693543643</v>
      </c>
      <c r="M92" s="27">
        <f>VLOOKUP("CHN.NY.GDP.MKTP.KD",AREA_WB_6ATTRS,Seq!K$1,FALSE)/10000</f>
        <v>42832230.955979005</v>
      </c>
      <c r="N92" s="27">
        <f>VLOOKUP("CHN.NY.GDP.MKTP.KD",AREA_WB_6ATTRS,Seq!L$1,FALSE)/10000</f>
        <v>44459855.73230619</v>
      </c>
      <c r="O92" s="27">
        <f>VLOOKUP("CHN.NY.GDP.MKTP.KD",AREA_WB_6ATTRS,Seq!M$1,FALSE)/10000</f>
        <v>48550162.459678344</v>
      </c>
      <c r="P92" s="27">
        <f>VLOOKUP("CHN.NY.GDP.MKTP.KD",AREA_WB_6ATTRS,Seq!N$1,FALSE)/10000</f>
        <v>55444285.528952621</v>
      </c>
      <c r="Q92" s="27">
        <f>VLOOKUP("CHN.NY.GDP.MKTP.KD",AREA_WB_6ATTRS,Seq!O$1,FALSE)/10000</f>
        <v>63206485.503006078</v>
      </c>
      <c r="R92" s="27">
        <f>VLOOKUP("CHN.NY.GDP.MKTP.KD",AREA_WB_6ATTRS,Seq!P$1,FALSE)/10000</f>
        <v>71486535.103899792</v>
      </c>
      <c r="S92" s="27">
        <f>VLOOKUP("CHN.NY.GDP.MKTP.KD",AREA_WB_6ATTRS,Seq!Q$1,FALSE)/10000</f>
        <v>79278567.430224851</v>
      </c>
      <c r="T92" s="27">
        <f>VLOOKUP("CHN.NY.GDP.MKTP.KD",AREA_WB_6ATTRS,Seq!R$1,FALSE)/10000</f>
        <v>87206424.173247412</v>
      </c>
      <c r="U92" s="27">
        <f>VLOOKUP("CHN.NY.GDP.MKTP.KD",AREA_WB_6ATTRS,Seq!S$1,FALSE)/10000</f>
        <v>95316621.621359423</v>
      </c>
      <c r="V92" s="27">
        <f>VLOOKUP("CHN.NY.GDP.MKTP.KD",AREA_WB_6ATTRS,Seq!T$1,FALSE)/10000</f>
        <v>102751318.10782552</v>
      </c>
      <c r="W92" s="27">
        <f>VLOOKUP("CHN.NY.GDP.MKTP.KD",AREA_WB_6ATTRS,Seq!U$1,FALSE)/10000</f>
        <v>110560418.28402025</v>
      </c>
      <c r="X92" s="27">
        <f>VLOOKUP("CHN.NY.GDP.MKTP.KD",AREA_WB_6ATTRS,Seq!V$1,FALSE)/10000</f>
        <v>119847493.41987793</v>
      </c>
      <c r="Y92" s="27">
        <f>VLOOKUP("CHN.NY.GDP.MKTP.KD",AREA_WB_6ATTRS,Seq!W$1,FALSE)/10000</f>
        <v>129794835.37372778</v>
      </c>
      <c r="Z92" s="27">
        <f>VLOOKUP("CHN.NY.GDP.MKTP.KD",AREA_WB_6ATTRS,Seq!X$1,FALSE)/10000</f>
        <v>141606165.392737</v>
      </c>
      <c r="AA92" s="27">
        <f>VLOOKUP("CHN.NY.GDP.MKTP.KD",AREA_WB_6ATTRS,Seq!Y$1,FALSE)/10000</f>
        <v>155766781.9320105</v>
      </c>
      <c r="AB92" s="27">
        <f>VLOOKUP("CHN.NY.GDP.MKTP.KD",AREA_WB_6ATTRS,Seq!Z$1,FALSE)/10000</f>
        <v>171499226.90714428</v>
      </c>
      <c r="AC92" s="27">
        <f>VLOOKUP("CHN.NY.GDP.MKTP.KD",AREA_WB_6ATTRS,Seq!AA$1,FALSE)/10000</f>
        <v>190878639.54765138</v>
      </c>
      <c r="AD92" s="27">
        <f>VLOOKUP("CHN.NY.GDP.MKTP.KD",AREA_WB_6ATTRS,Seq!AB$1,FALSE)/10000</f>
        <v>215120226.77020231</v>
      </c>
      <c r="AE92" s="27">
        <f>VLOOKUP("CHN.NY.GDP.MKTP.KD",AREA_WB_6ATTRS,Seq!AC$1,FALSE)/10000</f>
        <v>245667298.97157177</v>
      </c>
      <c r="AF92" s="27">
        <f>VLOOKUP("CHN.NY.GDP.MKTP.KD",AREA_WB_6ATTRS,Seq!AD$1,FALSE)/10000</f>
        <v>269251359.67284226</v>
      </c>
      <c r="AG92" s="27">
        <f>VLOOKUP("CHN.NY.GDP.MKTP.KD",AREA_WB_6ATTRS,Seq!AE$1,FALSE)/10000</f>
        <v>294022484.76274431</v>
      </c>
      <c r="AH92" s="27">
        <f>VLOOKUP("CHN.NY.GDP.MKTP.KD",AREA_WB_6ATTRS,Seq!AF$1,FALSE)/10000</f>
        <v>324600823.17806971</v>
      </c>
      <c r="AI92" s="27">
        <f>VLOOKUP("CHN.NY.GDP.MKTP.KD",AREA_WB_6ATTRS,Seq!AG$1,FALSE)/10000</f>
        <v>354139498.08727396</v>
      </c>
      <c r="AJ92" s="27"/>
      <c r="AK92" s="27"/>
      <c r="AL92" s="27"/>
      <c r="AM92" s="27"/>
      <c r="AN92" s="27"/>
      <c r="AO92" s="27"/>
      <c r="AP92" s="27">
        <f>IFERROR(VLOOKUP(CONCATENATE($C92, ".NY.GDP.MKTP.KD"),AREA_WB_6ATTRS,Seq!B$1,FALSE)/10000,".")</f>
        <v>15306488.707695561</v>
      </c>
      <c r="AQ92" s="27">
        <f>IFERROR(VLOOKUP(CONCATENATE($C92, ".NY.GDP.MKTP.KD"),AREA_WB_6ATTRS,Seq!C$1,FALSE)/10000,".")</f>
        <v>15263740.192056745</v>
      </c>
      <c r="AR92" s="27">
        <f>IFERROR(VLOOKUP(CONCATENATE($C92, ".NY.GDP.MKTP.KD"),AREA_WB_6ATTRS,Seq!D$1,FALSE)/10000,".")</f>
        <v>15354557.453446625</v>
      </c>
      <c r="AS92" s="27">
        <f>IFERROR(VLOOKUP(CONCATENATE($C92, ".NY.GDP.MKTP.KD"),AREA_WB_6ATTRS,Seq!E$1,FALSE)/10000,".")</f>
        <v>15402439.524456905</v>
      </c>
      <c r="AT92" s="27">
        <f>IFERROR(VLOOKUP(CONCATENATE($C92, ".NY.GDP.MKTP.KD"),AREA_WB_6ATTRS,Seq!F$1,FALSE)/10000,".")</f>
        <v>15782322.621945925</v>
      </c>
      <c r="AU92" s="27">
        <f>IFERROR(VLOOKUP(CONCATENATE($C92, ".NY.GDP.MKTP.KD"),AREA_WB_6ATTRS,Seq!G$1,FALSE)/10000,".")</f>
        <v>16043013.897446372</v>
      </c>
      <c r="AV92" s="27">
        <f>IFERROR(VLOOKUP(CONCATENATE($C92, ".NY.GDP.MKTP.KD"),AREA_WB_6ATTRS,Seq!H$1,FALSE)/10000,".")</f>
        <v>16335439.87887956</v>
      </c>
      <c r="AW92" s="27">
        <f>IFERROR(VLOOKUP(CONCATENATE($C92, ".NY.GDP.MKTP.KD"),AREA_WB_6ATTRS,Seq!I$1,FALSE)/10000,".")</f>
        <v>16712242.843145685</v>
      </c>
      <c r="AX92" s="27">
        <f>IFERROR(VLOOKUP(CONCATENATE($C92, ".NY.GDP.MKTP.KD"),AREA_WB_6ATTRS,Seq!J$1,FALSE)/10000,".")</f>
        <v>17501596.984537482</v>
      </c>
      <c r="AY92" s="27">
        <f>IFERROR(VLOOKUP(CONCATENATE($C92, ".NY.GDP.MKTP.KD"),AREA_WB_6ATTRS,Seq!K$1,FALSE)/10000,".")</f>
        <v>18108756.578927167</v>
      </c>
      <c r="AZ92" s="27">
        <f>IFERROR(VLOOKUP(CONCATENATE($C92, ".NY.GDP.MKTP.KD"),AREA_WB_6ATTRS,Seq!L$1,FALSE)/10000,".")</f>
        <v>18676901.152493659</v>
      </c>
      <c r="BA92" s="27">
        <f>IFERROR(VLOOKUP(CONCATENATE($C92, ".NY.GDP.MKTP.KD"),AREA_WB_6ATTRS,Seq!M$1,FALSE)/10000,".")</f>
        <v>19019262.627085719</v>
      </c>
      <c r="BB92" s="27">
        <f>IFERROR(VLOOKUP(CONCATENATE($C92, ".NY.GDP.MKTP.KD"),AREA_WB_6ATTRS,Seq!N$1,FALSE)/10000,".")</f>
        <v>19310381.885333449</v>
      </c>
      <c r="BC92" s="27">
        <f>IFERROR(VLOOKUP(CONCATENATE($C92, ".NY.GDP.MKTP.KD"),AREA_WB_6ATTRS,Seq!O$1,FALSE)/10000,".")</f>
        <v>19124640.518256508</v>
      </c>
      <c r="BD92" s="27">
        <f>IFERROR(VLOOKUP(CONCATENATE($C92, ".NY.GDP.MKTP.KD"),AREA_WB_6ATTRS,Seq!P$1,FALSE)/10000,".")</f>
        <v>19741787.21127798</v>
      </c>
      <c r="BE92" s="27">
        <f>IFERROR(VLOOKUP(CONCATENATE($C92, ".NY.GDP.MKTP.KD"),AREA_WB_6ATTRS,Seq!Q$1,FALSE)/10000,".")</f>
        <v>20212580.907527257</v>
      </c>
      <c r="BF92" s="27">
        <f>IFERROR(VLOOKUP(CONCATENATE($C92, ".NY.GDP.MKTP.KD"),AREA_WB_6ATTRS,Seq!R$1,FALSE)/10000,".")</f>
        <v>20500491.934918385</v>
      </c>
      <c r="BG92" s="27">
        <f>IFERROR(VLOOKUP(CONCATENATE($C92, ".NY.GDP.MKTP.KD"),AREA_WB_6ATTRS,Seq!S$1,FALSE)/10000,".")</f>
        <v>21266158.917482361</v>
      </c>
      <c r="BH92" s="27">
        <f>IFERROR(VLOOKUP(CONCATENATE($C92, ".NY.GDP.MKTP.KD"),AREA_WB_6ATTRS,Seq!T$1,FALSE)/10000,".")</f>
        <v>21676365.041728027</v>
      </c>
      <c r="BI92" s="27">
        <f>IFERROR(VLOOKUP(CONCATENATE($C92, ".NY.GDP.MKTP.KD"),AREA_WB_6ATTRS,Seq!U$1,FALSE)/10000,".")</f>
        <v>22443642.179172222</v>
      </c>
      <c r="BJ92" s="27">
        <f>IFERROR(VLOOKUP(CONCATENATE($C92, ".NY.GDP.MKTP.KD"),AREA_WB_6ATTRS,Seq!V$1,FALSE)/10000,".")</f>
        <v>23267274.737423994</v>
      </c>
      <c r="BK92" s="27">
        <f>IFERROR(VLOOKUP(CONCATENATE($C92, ".NY.GDP.MKTP.KD"),AREA_WB_6ATTRS,Seq!W$1,FALSE)/10000,".")</f>
        <v>23455202.814157847</v>
      </c>
      <c r="BL92" s="27">
        <f>IFERROR(VLOOKUP(CONCATENATE($C92, ".NY.GDP.MKTP.KD"),AREA_WB_6ATTRS,Seq!X$1,FALSE)/10000,".")</f>
        <v>23774166.828524571</v>
      </c>
      <c r="BM92" s="27">
        <f>IFERROR(VLOOKUP(CONCATENATE($C92, ".NY.GDP.MKTP.KD"),AREA_WB_6ATTRS,Seq!Y$1,FALSE)/10000,".")</f>
        <v>23965928.607354186</v>
      </c>
      <c r="BN92" s="27">
        <f>IFERROR(VLOOKUP(CONCATENATE($C92, ".NY.GDP.MKTP.KD"),AREA_WB_6ATTRS,Seq!Z$1,FALSE)/10000,".")</f>
        <v>24749000.597432896</v>
      </c>
      <c r="BO92" s="27">
        <f>IFERROR(VLOOKUP(CONCATENATE($C92, ".NY.GDP.MKTP.KD"),AREA_WB_6ATTRS,Seq!AA$1,FALSE)/10000,".")</f>
        <v>25184509.15551053</v>
      </c>
      <c r="BP92" s="27">
        <f>IFERROR(VLOOKUP(CONCATENATE($C92, ".NY.GDP.MKTP.KD"),AREA_WB_6ATTRS,Seq!AB$1,FALSE)/10000,".")</f>
        <v>25869055.001728352</v>
      </c>
      <c r="BQ92" s="27">
        <f>IFERROR(VLOOKUP(CONCATENATE($C92, ".NY.GDP.MKTP.KD"),AREA_WB_6ATTRS,Seq!AC$1,FALSE)/10000,".")</f>
        <v>26624370.988633793</v>
      </c>
      <c r="BR92" s="27">
        <f>IFERROR(VLOOKUP(CONCATENATE($C92, ".NY.GDP.MKTP.KD"),AREA_WB_6ATTRS,Seq!AD$1,FALSE)/10000,".")</f>
        <v>26882532.487761859</v>
      </c>
      <c r="BS92" s="27">
        <f>IFERROR(VLOOKUP(CONCATENATE($C92, ".NY.GDP.MKTP.KD"),AREA_WB_6ATTRS,Seq!AE$1,FALSE)/10000,".")</f>
        <v>26129593.396155786</v>
      </c>
      <c r="BT92" s="27">
        <f>IFERROR(VLOOKUP(CONCATENATE($C92, ".NY.GDP.MKTP.KD"),AREA_WB_6ATTRS,Seq!AF$1,FALSE)/10000,".")</f>
        <v>26714309.639800183</v>
      </c>
      <c r="BU92" s="27">
        <f>IFERROR(VLOOKUP(CONCATENATE($C92, ".NY.GDP.MKTP.KD"),AREA_WB_6ATTRS,Seq!AG$1,FALSE)/10000,".")</f>
        <v>27227105.632128224</v>
      </c>
      <c r="BV92" s="27"/>
      <c r="BW92" s="27"/>
      <c r="BX92" s="27"/>
      <c r="BY92" s="27"/>
      <c r="BZ92" s="27"/>
      <c r="CA92" s="27"/>
      <c r="CB92" s="27"/>
      <c r="CC92" s="27">
        <f>CNPop!A$48</f>
        <v>5.0000000000000001E-3</v>
      </c>
      <c r="CD92" s="27">
        <f>CNPop!B$48</f>
        <v>6.0000000000000001E-3</v>
      </c>
      <c r="CE92" s="27">
        <f>CNPop!C$48</f>
        <v>6.0000000000000001E-3</v>
      </c>
      <c r="CF92" s="27">
        <f>CNPop!D$48</f>
        <v>7.0000000000000001E-3</v>
      </c>
      <c r="CG92" s="27">
        <f>CNPop!E$48</f>
        <v>7.0000000000000001E-3</v>
      </c>
      <c r="CH92" s="27">
        <f>CNPop!F$48</f>
        <v>8.0000000000000002E-3</v>
      </c>
      <c r="CI92" s="27">
        <f>CNPop!G$48</f>
        <v>8.9999999999999993E-3</v>
      </c>
      <c r="CJ92" s="27">
        <f>CNPop!H$48</f>
        <v>0.01</v>
      </c>
      <c r="CK92" s="27">
        <f>CNPop!I$48</f>
        <v>1.0999999999999999E-2</v>
      </c>
      <c r="CL92" s="27">
        <f>CNPop!J$48</f>
        <v>1.2E-2</v>
      </c>
      <c r="CM92" s="27">
        <f>CNPop!K$48</f>
        <v>1.4E-2</v>
      </c>
      <c r="CN92" s="27">
        <f>CNPop!L$48</f>
        <v>1.6E-2</v>
      </c>
      <c r="CO92" s="27">
        <f>CNPop!M$48</f>
        <v>1.7000000000000001E-2</v>
      </c>
      <c r="CP92" s="27">
        <f>CNPop!N$48</f>
        <v>1.9E-2</v>
      </c>
      <c r="CQ92" s="27">
        <f>CNPop!O$48</f>
        <v>2.1000000000000001E-2</v>
      </c>
      <c r="CR92" s="27">
        <f>CNPop!P$48</f>
        <v>2.3E-2</v>
      </c>
      <c r="CS92" s="27">
        <f>CNPop!Q$48</f>
        <v>2.5999999999999999E-2</v>
      </c>
      <c r="CT92" s="27">
        <f>CNPop!R$48</f>
        <v>2.8000000000000001E-2</v>
      </c>
      <c r="CU92" s="27">
        <f>CNPop!S$48</f>
        <v>0.03</v>
      </c>
      <c r="CV92" s="27">
        <f>CNPop!T$48</f>
        <v>3.3000000000000002E-2</v>
      </c>
      <c r="CW92" s="27">
        <f>CNPop!U$48</f>
        <v>3.5999999999999997E-2</v>
      </c>
      <c r="CX92" s="27">
        <f>CNPop!V$48</f>
        <v>3.9E-2</v>
      </c>
      <c r="CY92" s="27">
        <f>CNPop!W$48</f>
        <v>4.2000000000000003E-2</v>
      </c>
      <c r="CZ92" s="27">
        <f>CNPop!X$48</f>
        <v>4.4999999999999998E-2</v>
      </c>
      <c r="DA92" s="27">
        <f>CNPop!Y$48</f>
        <v>4.9000000000000002E-2</v>
      </c>
      <c r="DB92" s="27">
        <f>CNPop!Z$48</f>
        <v>5.1999999999999998E-2</v>
      </c>
      <c r="DC92" s="27">
        <f>CNPop!AA$48</f>
        <v>5.6000000000000001E-2</v>
      </c>
      <c r="DD92" s="27">
        <f>CNPop!AB$48</f>
        <v>0.06</v>
      </c>
      <c r="DE92" s="27">
        <f>CNPop!AC$48</f>
        <v>6.3E-2</v>
      </c>
      <c r="DF92" s="27">
        <f>CNPop!AD$48</f>
        <v>6.8000000000000005E-2</v>
      </c>
      <c r="DG92" s="27">
        <f>CNPop!AE$48</f>
        <v>7.1999999999999995E-2</v>
      </c>
      <c r="DH92" s="27">
        <f>CNPop!AF$48</f>
        <v>7.5999999999999998E-2</v>
      </c>
      <c r="DI92" s="27">
        <f>CNPop!AG$48</f>
        <v>8.1000000000000003E-2</v>
      </c>
      <c r="DJ92" s="27">
        <f>CNPop!AH$48</f>
        <v>8.5000000000000006E-2</v>
      </c>
      <c r="DK92" s="27">
        <f>CNPop!AI$48</f>
        <v>0.09</v>
      </c>
      <c r="DL92" s="27">
        <f>CNPop!AJ$48</f>
        <v>9.5000000000000001E-2</v>
      </c>
      <c r="DM92" s="27">
        <f>CNPop!AK$48</f>
        <v>0.1</v>
      </c>
      <c r="DN92" s="27"/>
      <c r="DO92" s="27">
        <f t="shared" si="94"/>
        <v>0.26100000381469729</v>
      </c>
      <c r="DP92" s="27">
        <f t="shared" si="95"/>
        <v>0.26100000381469729</v>
      </c>
      <c r="DQ92" s="27">
        <f t="shared" si="96"/>
        <v>0.26100000381469729</v>
      </c>
      <c r="DR92" s="27">
        <f t="shared" si="97"/>
        <v>0.26100000381469729</v>
      </c>
      <c r="DS92" s="27">
        <f t="shared" si="98"/>
        <v>0.26100000381469729</v>
      </c>
      <c r="DT92" s="27">
        <f t="shared" si="99"/>
        <v>0.26100000381469729</v>
      </c>
      <c r="DU92" s="27">
        <f t="shared" si="100"/>
        <v>0.26100000381469729</v>
      </c>
      <c r="DV92" s="27">
        <f t="shared" si="101"/>
        <v>0.26100000381469729</v>
      </c>
      <c r="DW92" s="27">
        <f t="shared" si="102"/>
        <v>0.26100000381469729</v>
      </c>
      <c r="DX92" s="27">
        <f t="shared" si="103"/>
        <v>0.26100000381469729</v>
      </c>
      <c r="DY92" s="27">
        <f t="shared" si="104"/>
        <v>0.26100000381469729</v>
      </c>
      <c r="DZ92" s="27">
        <f t="shared" si="105"/>
        <v>0.26100000381469729</v>
      </c>
      <c r="EA92" s="27">
        <f t="shared" si="106"/>
        <v>0.26100000381469729</v>
      </c>
      <c r="EB92" s="27">
        <f t="shared" si="107"/>
        <v>0.27600000381469725</v>
      </c>
      <c r="EC92" s="27">
        <f t="shared" si="108"/>
        <v>0.28100000381469725</v>
      </c>
      <c r="ED92" s="27">
        <f t="shared" si="109"/>
        <v>0.28200000762939453</v>
      </c>
      <c r="EE92" s="27">
        <f t="shared" si="110"/>
        <v>0.29799999237060548</v>
      </c>
      <c r="EF92" s="27">
        <f t="shared" si="111"/>
        <v>0.30700000762939456</v>
      </c>
      <c r="EG92" s="27">
        <f t="shared" si="112"/>
        <v>0.30499999999999999</v>
      </c>
      <c r="EH92" s="27">
        <f t="shared" si="113"/>
        <v>0.31399999618530272</v>
      </c>
      <c r="EI92" s="27">
        <f t="shared" si="114"/>
        <v>0.31899999618530273</v>
      </c>
      <c r="EJ92" s="27">
        <f t="shared" si="115"/>
        <v>0.32900001525878908</v>
      </c>
      <c r="EK92" s="27">
        <f t="shared" si="116"/>
        <v>0.33</v>
      </c>
      <c r="EL92" s="27">
        <f t="shared" si="117"/>
        <v>0.32799999237060545</v>
      </c>
      <c r="EM92" s="27">
        <f t="shared" si="118"/>
        <v>0.34700000762939454</v>
      </c>
      <c r="EN92" s="27">
        <f t="shared" si="119"/>
        <v>0.35299999237060548</v>
      </c>
      <c r="EO92" s="27">
        <f t="shared" si="120"/>
        <v>0.36099998474121092</v>
      </c>
      <c r="EP92" s="27">
        <f t="shared" si="129"/>
        <v>0.36499999999999999</v>
      </c>
      <c r="EQ92" s="27">
        <f t="shared" si="130"/>
        <v>0.36499999999999999</v>
      </c>
      <c r="ER92" s="27">
        <f t="shared" si="138"/>
        <v>0.37799999237060544</v>
      </c>
      <c r="ES92" s="27">
        <f t="shared" si="138"/>
        <v>0.38900001525878908</v>
      </c>
      <c r="ET92" s="27">
        <f t="shared" si="138"/>
        <v>0.38900001525878908</v>
      </c>
      <c r="EU92" s="27"/>
      <c r="EV92" s="27"/>
      <c r="EW92" s="27"/>
      <c r="EX92" s="27"/>
      <c r="EY92" s="27"/>
      <c r="EZ92" s="27" t="str">
        <f>IFERROR(VLOOKUP(CONCATENATE($C92,".SL.TLF.TERT.ZS"),AREA_WB_6ATTRS,Seq!B$1,FALSE)/100,".")</f>
        <v>.</v>
      </c>
      <c r="FA92" s="27" t="str">
        <f>IFERROR(VLOOKUP(CONCATENATE($C92,".SL.TLF.TERT.ZS"),AREA_WB_6ATTRS,Seq!C$1,FALSE)/100,".")</f>
        <v>.</v>
      </c>
      <c r="FB92" s="27" t="str">
        <f>IFERROR(VLOOKUP(CONCATENATE($C92,".SL.TLF.TERT.ZS"),AREA_WB_6ATTRS,Seq!D$1,FALSE)/100,".")</f>
        <v>.</v>
      </c>
      <c r="FC92" s="27" t="str">
        <f>IFERROR(VLOOKUP(CONCATENATE($C92,".SL.TLF.TERT.ZS"),AREA_WB_6ATTRS,Seq!E$1,FALSE)/100,".")</f>
        <v>.</v>
      </c>
      <c r="FD92" s="27" t="str">
        <f>IFERROR(VLOOKUP(CONCATENATE($C92,".SL.TLF.TERT.ZS"),AREA_WB_6ATTRS,Seq!F$1,FALSE)/100,".")</f>
        <v>.</v>
      </c>
      <c r="FE92" s="27" t="str">
        <f>IFERROR(VLOOKUP(CONCATENATE($C92,".SL.TLF.TERT.ZS"),AREA_WB_6ATTRS,Seq!G$1,FALSE)/100,".")</f>
        <v>.</v>
      </c>
      <c r="FF92" s="27" t="str">
        <f>IFERROR(VLOOKUP(CONCATENATE($C92,".SL.TLF.TERT.ZS"),AREA_WB_6ATTRS,Seq!H$1,FALSE)/100,".")</f>
        <v>.</v>
      </c>
      <c r="FG92" s="27" t="str">
        <f>IFERROR(VLOOKUP(CONCATENATE($C92,".SL.TLF.TERT.ZS"),AREA_WB_6ATTRS,Seq!I$1,FALSE)/100,".")</f>
        <v>.</v>
      </c>
      <c r="FH92" s="27" t="str">
        <f>IFERROR(VLOOKUP(CONCATENATE($C92,".SL.TLF.TERT.ZS"),AREA_WB_6ATTRS,Seq!J$1,FALSE)/100,".")</f>
        <v>.</v>
      </c>
      <c r="FI92" s="27" t="str">
        <f>IFERROR(VLOOKUP(CONCATENATE($C92,".SL.TLF.TERT.ZS"),AREA_WB_6ATTRS,Seq!K$1,FALSE)/100,".")</f>
        <v>.</v>
      </c>
      <c r="FJ92" s="27" t="str">
        <f>IFERROR(VLOOKUP(CONCATENATE($C92,".SL.TLF.TERT.ZS"),AREA_WB_6ATTRS,Seq!L$1,FALSE)/100,".")</f>
        <v>.</v>
      </c>
      <c r="FK92" s="27" t="str">
        <f>IFERROR(VLOOKUP(CONCATENATE($C92,".SL.TLF.TERT.ZS"),AREA_WB_6ATTRS,Seq!M$1,FALSE)/100,".")</f>
        <v>.</v>
      </c>
      <c r="FL92" s="27">
        <f>IFERROR(VLOOKUP(CONCATENATE($C92,".SL.TLF.TERT.ZS"),AREA_WB_6ATTRS,Seq!N$1,FALSE)/100,".")</f>
        <v>0.26100000381469729</v>
      </c>
      <c r="FM92" s="27">
        <f>IFERROR(VLOOKUP(CONCATENATE($C92,".SL.TLF.TERT.ZS"),AREA_WB_6ATTRS,Seq!O$1,FALSE)/100,".")</f>
        <v>0.27600000381469725</v>
      </c>
      <c r="FN92" s="27">
        <f>IFERROR(VLOOKUP(CONCATENATE($C92,".SL.TLF.TERT.ZS"),AREA_WB_6ATTRS,Seq!P$1,FALSE)/100,".")</f>
        <v>0.28100000381469725</v>
      </c>
      <c r="FO92" s="27">
        <f>IFERROR(VLOOKUP(CONCATENATE($C92,".SL.TLF.TERT.ZS"),AREA_WB_6ATTRS,Seq!Q$1,FALSE)/100,".")</f>
        <v>0.28200000762939453</v>
      </c>
      <c r="FP92" s="27">
        <f>IFERROR(VLOOKUP(CONCATENATE($C92,".SL.TLF.TERT.ZS"),AREA_WB_6ATTRS,Seq!R$1,FALSE)/100,".")</f>
        <v>0.29799999237060548</v>
      </c>
      <c r="FQ92" s="27">
        <f>IFERROR(VLOOKUP(CONCATENATE($C92,".SL.TLF.TERT.ZS"),AREA_WB_6ATTRS,Seq!S$1,FALSE)/100,".")</f>
        <v>0.30700000762939456</v>
      </c>
      <c r="FR92" s="27">
        <f>IFERROR(VLOOKUP(CONCATENATE($C92,".SL.TLF.TERT.ZS"),AREA_WB_6ATTRS,Seq!T$1,FALSE)/100,".")</f>
        <v>0.30499999999999999</v>
      </c>
      <c r="FS92" s="27">
        <f>IFERROR(VLOOKUP(CONCATENATE($C92,".SL.TLF.TERT.ZS"),AREA_WB_6ATTRS,Seq!U$1,FALSE)/100,".")</f>
        <v>0.31399999618530272</v>
      </c>
      <c r="FT92" s="27">
        <f>IFERROR(VLOOKUP(CONCATENATE($C92,".SL.TLF.TERT.ZS"),AREA_WB_6ATTRS,Seq!V$1,FALSE)/100,".")</f>
        <v>0.31899999618530273</v>
      </c>
      <c r="FU92" s="27">
        <f>IFERROR(VLOOKUP(CONCATENATE($C92,".SL.TLF.TERT.ZS"),AREA_WB_6ATTRS,Seq!W$1,FALSE)/100,".")</f>
        <v>0.32900001525878908</v>
      </c>
      <c r="FV92" s="27">
        <f>IFERROR(VLOOKUP(CONCATENATE($C92,".SL.TLF.TERT.ZS"),AREA_WB_6ATTRS,Seq!X$1,FALSE)/100,".")</f>
        <v>0.33</v>
      </c>
      <c r="FW92" s="27">
        <f>IFERROR(VLOOKUP(CONCATENATE($C92,".SL.TLF.TERT.ZS"),AREA_WB_6ATTRS,Seq!Y$1,FALSE)/100,".")</f>
        <v>0.32799999237060545</v>
      </c>
      <c r="FX92" s="27">
        <f>IFERROR(VLOOKUP(CONCATENATE($C92,".SL.TLF.TERT.ZS"),AREA_WB_6ATTRS,Seq!Z$1,FALSE)/100,".")</f>
        <v>0.34700000762939454</v>
      </c>
      <c r="FY92" s="27">
        <f>IFERROR(VLOOKUP(CONCATENATE($C92,".SL.TLF.TERT.ZS"),AREA_WB_6ATTRS,Seq!AA$1,FALSE)/100,".")</f>
        <v>0.35299999237060548</v>
      </c>
      <c r="FZ92" s="27">
        <f>IFERROR(VLOOKUP(CONCATENATE($C92,".SL.TLF.TERT.ZS"),AREA_WB_6ATTRS,Seq!AB$1,FALSE)/100,".")</f>
        <v>0.36099998474121092</v>
      </c>
      <c r="GA92" s="27">
        <f>IFERROR(VLOOKUP(CONCATENATE($C92,".SL.TLF.TERT.ZS"),AREA_WB_6ATTRS,Seq!AC$1,FALSE)/100,".")</f>
        <v>0.36499999999999999</v>
      </c>
      <c r="GB92" s="27">
        <f>IFERROR(VLOOKUP(CONCATENATE($C92,".SL.TLF.TERT.ZS"),AREA_WB_6ATTRS,Seq!AD$1,FALSE)/100,".")</f>
        <v>0.36499999999999999</v>
      </c>
      <c r="GC92" s="27">
        <f>IFERROR(VLOOKUP(CONCATENATE($C92,".SL.TLF.TERT.ZS"),AREA_WB_6ATTRS,Seq!AE$1,FALSE)/100,".")</f>
        <v>0.37799999237060544</v>
      </c>
      <c r="GD92" s="27">
        <f>IFERROR(VLOOKUP(CONCATENATE($C92,".SL.TLF.TERT.ZS"),AREA_WB_6ATTRS,Seq!AF$1,FALSE)/100,".")</f>
        <v>0.38900001525878908</v>
      </c>
      <c r="GE92" s="27" t="str">
        <f>IFERROR(VLOOKUP(CONCATENATE($C92,".SL.TLF.TERT.ZS"),AREA_WB_6ATTRS,Seq!AG$1,FALSE)/100,".")</f>
        <v>.</v>
      </c>
      <c r="GF92" s="27" t="str">
        <f>IFERROR(VLOOKUP(CONCATENATE($C92,".SL.TLF.TERT.ZS"),AREA_WB_6ATTRS,Seq!AH$1,FALSE)/100,".")</f>
        <v>.</v>
      </c>
      <c r="GG92" s="27" t="str">
        <f>IFERROR(VLOOKUP(CONCATENATE($C92,".SL.TLF.TERT.ZS"),AREA_WB_6ATTRS,Seq!AI$1,FALSE)/100,".")</f>
        <v>.</v>
      </c>
      <c r="GH92" s="27" t="str">
        <f>IFERROR(VLOOKUP(CONCATENATE($C92,".SL.TLF.TERT.ZS"),AREA_WB_6ATTRS,Seq!AJ$1,FALSE)/100,".")</f>
        <v>.</v>
      </c>
      <c r="GI92" s="27" t="str">
        <f>IFERROR(VLOOKUP(CONCATENATE($C92,".SL.TLF.TERT.ZS"),AREA_WB_6ATTRS,Seq!AK$1,FALSE)/100,".")</f>
        <v>.</v>
      </c>
      <c r="GJ92" s="27" t="str">
        <f>IFERROR(VLOOKUP(CONCATENATE($C92,".SL.TLF.TERT.ZS"),AREA_WB_6ATTRS,Seq!AL$1,FALSE)/100,".")</f>
        <v>.</v>
      </c>
      <c r="GK92" s="27"/>
      <c r="GL92" s="27"/>
      <c r="GM92" s="27">
        <f t="shared" si="121"/>
        <v>4.0621509089062659E-4</v>
      </c>
      <c r="GN92" s="27">
        <f t="shared" si="122"/>
        <v>1.1035977285952204E-3</v>
      </c>
      <c r="GO92" s="27" t="str">
        <f t="shared" si="131"/>
        <v>.</v>
      </c>
      <c r="GP92" s="27"/>
      <c r="GQ92" s="9">
        <f>IF(VLOOKUP($B92,EM_80!$B$1:$C$201,2,FALSE)&gt;0,VLOOKUP($B92,EM_80!$B$1:$C$201,2,FALSE),".")</f>
        <v>4000</v>
      </c>
      <c r="GR92" s="9">
        <f t="shared" si="123"/>
        <v>11000</v>
      </c>
      <c r="GS92" s="9" t="str">
        <f t="shared" si="124"/>
        <v>.</v>
      </c>
      <c r="GU92">
        <f t="shared" si="125"/>
        <v>9847000</v>
      </c>
      <c r="GV92">
        <f t="shared" si="126"/>
        <v>9967400</v>
      </c>
      <c r="GW92">
        <f t="shared" si="127"/>
        <v>10252000</v>
      </c>
      <c r="GX92">
        <f t="shared" si="128"/>
        <v>10895785</v>
      </c>
      <c r="GZ92" s="9">
        <f>IF(ISNA(VLOOKUP($B92,Area_EM_90,Seq!C$1,FALSE)),".",VLOOKUP($B92,Area_EM_90,Seq!C$1,FALSE))</f>
        <v>2508</v>
      </c>
      <c r="HA92" s="9">
        <f>IF(ISNA(VLOOKUP($B92,Area_EM_90,Seq!D$1,FALSE)),".",VLOOKUP($B92,Area_EM_90,Seq!D$1,FALSE))</f>
        <v>358</v>
      </c>
      <c r="HB92" s="9">
        <f>IF(ISNA(VLOOKUP($B92,Area_EM_90,Seq!E$1,FALSE)),".",VLOOKUP($B92,Area_EM_90,Seq!E$1,FALSE))</f>
        <v>1085</v>
      </c>
      <c r="HC92" s="9">
        <f>IF(ISNA(VLOOKUP($B92,Area_EM_90,Seq!F$1,FALSE)),".",VLOOKUP($B92,Area_EM_90,Seq!F$1,FALSE))</f>
        <v>1065</v>
      </c>
      <c r="HD92" s="9">
        <f>IF(ISNA(VLOOKUP($B92,Area_EM_90,Seq!G$1,FALSE)),".",VLOOKUP($B92,Area_EM_90,Seq!G$1,FALSE))</f>
        <v>6767000</v>
      </c>
      <c r="HE92" s="9">
        <f>IF(ISNA(VLOOKUP($B92,Area_EM_90,Seq!H$1,FALSE)),".",VLOOKUP($B92,Area_EM_90,Seq!H$1,FALSE))</f>
        <v>4002003.8</v>
      </c>
      <c r="HF92" s="9">
        <f>IF(ISNA(VLOOKUP($B92,Area_EM_90,Seq!I$1,FALSE)),".",VLOOKUP($B92,Area_EM_90,Seq!I$1,FALSE))</f>
        <v>1360167</v>
      </c>
      <c r="HG92" s="9">
        <f>IF(ISNA(VLOOKUP($B92,Area_EM_90,Seq!J$1,FALSE)),".",VLOOKUP($B92,Area_EM_90,Seq!J$1,FALSE))</f>
        <v>1404829</v>
      </c>
      <c r="HH92" s="9">
        <f>IF(ISNA(VLOOKUP($B92,Area_EM_00,Seq!C$1,FALSE)),".",VLOOKUP($B92,Area_EM_00,Seq!C$1,FALSE))</f>
        <v>3054.9199600000002</v>
      </c>
      <c r="HI92" s="9">
        <f>IF(ISNA(VLOOKUP($B92,Area_EM_00,Seq!D$1,FALSE)),".",VLOOKUP($B92,Area_EM_00,Seq!D$1,FALSE))</f>
        <v>779</v>
      </c>
      <c r="HJ92" s="9">
        <f>IF(ISNA(VLOOKUP($B92,Area_EM_00,Seq!E$1,FALSE)),".",VLOOKUP($B92,Area_EM_00,Seq!E$1,FALSE))</f>
        <v>400</v>
      </c>
      <c r="HK92" s="9">
        <f>IF(ISNA(VLOOKUP($B92,Area_EM_00,Seq!F$1,FALSE)),".",VLOOKUP($B92,Area_EM_00,Seq!F$1,FALSE))</f>
        <v>1876</v>
      </c>
      <c r="HL92" s="9">
        <f>IF(ISNA(VLOOKUP($B92,Area_EM_00,Seq!G$1,FALSE)),".",VLOOKUP($B92,Area_EM_00,Seq!G$1,FALSE))</f>
        <v>7233000</v>
      </c>
      <c r="HM92" s="9">
        <f>IF(ISNA(VLOOKUP($B92,Area_EM_00,Seq!H$1,FALSE)),".",VLOOKUP($B92,Area_EM_00,Seq!H$1,FALSE))</f>
        <v>3696424.6</v>
      </c>
      <c r="HN92" s="9">
        <f>IF(ISNA(VLOOKUP($B92,Area_EM_00,Seq!I$1,FALSE)),".",VLOOKUP($B92,Area_EM_00,Seq!I$1,FALSE))</f>
        <v>1551117</v>
      </c>
      <c r="HO92" s="9">
        <f>IF(ISNA(VLOOKUP($B92,Area_EM_00,Seq!J$1,FALSE)),".",VLOOKUP($B92,Area_EM_00,Seq!J$1,FALSE))</f>
        <v>1985459</v>
      </c>
      <c r="HQ92" s="27"/>
      <c r="HR92" s="9">
        <f>IFERROR(VLOOKUP($B92,AREA_EM3_60_00,Seq!E$1,FALSE),".")</f>
        <v>142</v>
      </c>
      <c r="HS92" s="9">
        <f>IFERROR(VLOOKUP($B92,AREA_EM3_60_00,Seq!F$1,FALSE),".")</f>
        <v>2429</v>
      </c>
      <c r="HT92" s="9">
        <f>IFERROR(VLOOKUP($B92,AREA_EM3_60_00,Seq!G$1,FALSE),".")</f>
        <v>3996</v>
      </c>
      <c r="HU92" s="9">
        <f>IFERROR(VLOOKUP($B92,AREA_EM3_10,Seq!B$1,FALSE),".")</f>
        <v>15435.916324595182</v>
      </c>
      <c r="HV92" s="9">
        <f t="shared" si="132"/>
        <v>9847000</v>
      </c>
      <c r="HW92" s="9">
        <f t="shared" si="133"/>
        <v>9967400</v>
      </c>
      <c r="HX92" s="9">
        <f t="shared" si="134"/>
        <v>10252000</v>
      </c>
      <c r="HY92" s="9">
        <f t="shared" si="135"/>
        <v>10895785</v>
      </c>
    </row>
    <row r="93" spans="1:233">
      <c r="A93" s="25" t="s">
        <v>2461</v>
      </c>
      <c r="B93" s="26" t="str">
        <f t="shared" si="92"/>
        <v>Denmark</v>
      </c>
      <c r="C93" s="166" t="s">
        <v>1396</v>
      </c>
      <c r="D93" s="27">
        <f>VLOOKUP("CHN.NY.GDP.MKTP.KD",AREA_WB_6ATTRS,Seq!B$1,FALSE)/10000</f>
        <v>18294112.043860689</v>
      </c>
      <c r="E93" s="27">
        <f>VLOOKUP("CHN.NY.GDP.MKTP.KD",AREA_WB_6ATTRS,Seq!C$1,FALSE)/10000</f>
        <v>19245405.87014145</v>
      </c>
      <c r="F93" s="27">
        <f>VLOOKUP("CHN.NY.GDP.MKTP.KD",AREA_WB_6ATTRS,Seq!D$1,FALSE)/10000</f>
        <v>20996737.804324333</v>
      </c>
      <c r="G93" s="27">
        <f>VLOOKUP("CHN.NY.GDP.MKTP.KD",AREA_WB_6ATTRS,Seq!E$1,FALSE)/10000</f>
        <v>23285382.224995762</v>
      </c>
      <c r="H93" s="27">
        <f>VLOOKUP("CHN.NY.GDP.MKTP.KD",AREA_WB_6ATTRS,Seq!F$1,FALSE)/10000</f>
        <v>26824760.323195074</v>
      </c>
      <c r="I93" s="27">
        <f>VLOOKUP("CHN.NY.GDP.MKTP.KD",AREA_WB_6ATTRS,Seq!G$1,FALSE)/10000</f>
        <v>30446102.966826372</v>
      </c>
      <c r="J93" s="27">
        <f>VLOOKUP("CHN.NY.GDP.MKTP.KD",AREA_WB_6ATTRS,Seq!H$1,FALSE)/10000</f>
        <v>33125360.027907111</v>
      </c>
      <c r="K93" s="27">
        <f>VLOOKUP("CHN.NY.GDP.MKTP.KD",AREA_WB_6ATTRS,Seq!I$1,FALSE)/10000</f>
        <v>36967901.791144341</v>
      </c>
      <c r="L93" s="27">
        <f>VLOOKUP("CHN.NY.GDP.MKTP.KD",AREA_WB_6ATTRS,Seq!J$1,FALSE)/10000</f>
        <v>41145274.693543643</v>
      </c>
      <c r="M93" s="27">
        <f>VLOOKUP("CHN.NY.GDP.MKTP.KD",AREA_WB_6ATTRS,Seq!K$1,FALSE)/10000</f>
        <v>42832230.955979005</v>
      </c>
      <c r="N93" s="27">
        <f>VLOOKUP("CHN.NY.GDP.MKTP.KD",AREA_WB_6ATTRS,Seq!L$1,FALSE)/10000</f>
        <v>44459855.73230619</v>
      </c>
      <c r="O93" s="27">
        <f>VLOOKUP("CHN.NY.GDP.MKTP.KD",AREA_WB_6ATTRS,Seq!M$1,FALSE)/10000</f>
        <v>48550162.459678344</v>
      </c>
      <c r="P93" s="27">
        <f>VLOOKUP("CHN.NY.GDP.MKTP.KD",AREA_WB_6ATTRS,Seq!N$1,FALSE)/10000</f>
        <v>55444285.528952621</v>
      </c>
      <c r="Q93" s="27">
        <f>VLOOKUP("CHN.NY.GDP.MKTP.KD",AREA_WB_6ATTRS,Seq!O$1,FALSE)/10000</f>
        <v>63206485.503006078</v>
      </c>
      <c r="R93" s="27">
        <f>VLOOKUP("CHN.NY.GDP.MKTP.KD",AREA_WB_6ATTRS,Seq!P$1,FALSE)/10000</f>
        <v>71486535.103899792</v>
      </c>
      <c r="S93" s="27">
        <f>VLOOKUP("CHN.NY.GDP.MKTP.KD",AREA_WB_6ATTRS,Seq!Q$1,FALSE)/10000</f>
        <v>79278567.430224851</v>
      </c>
      <c r="T93" s="27">
        <f>VLOOKUP("CHN.NY.GDP.MKTP.KD",AREA_WB_6ATTRS,Seq!R$1,FALSE)/10000</f>
        <v>87206424.173247412</v>
      </c>
      <c r="U93" s="27">
        <f>VLOOKUP("CHN.NY.GDP.MKTP.KD",AREA_WB_6ATTRS,Seq!S$1,FALSE)/10000</f>
        <v>95316621.621359423</v>
      </c>
      <c r="V93" s="27">
        <f>VLOOKUP("CHN.NY.GDP.MKTP.KD",AREA_WB_6ATTRS,Seq!T$1,FALSE)/10000</f>
        <v>102751318.10782552</v>
      </c>
      <c r="W93" s="27">
        <f>VLOOKUP("CHN.NY.GDP.MKTP.KD",AREA_WB_6ATTRS,Seq!U$1,FALSE)/10000</f>
        <v>110560418.28402025</v>
      </c>
      <c r="X93" s="27">
        <f>VLOOKUP("CHN.NY.GDP.MKTP.KD",AREA_WB_6ATTRS,Seq!V$1,FALSE)/10000</f>
        <v>119847493.41987793</v>
      </c>
      <c r="Y93" s="27">
        <f>VLOOKUP("CHN.NY.GDP.MKTP.KD",AREA_WB_6ATTRS,Seq!W$1,FALSE)/10000</f>
        <v>129794835.37372778</v>
      </c>
      <c r="Z93" s="27">
        <f>VLOOKUP("CHN.NY.GDP.MKTP.KD",AREA_WB_6ATTRS,Seq!X$1,FALSE)/10000</f>
        <v>141606165.392737</v>
      </c>
      <c r="AA93" s="27">
        <f>VLOOKUP("CHN.NY.GDP.MKTP.KD",AREA_WB_6ATTRS,Seq!Y$1,FALSE)/10000</f>
        <v>155766781.9320105</v>
      </c>
      <c r="AB93" s="27">
        <f>VLOOKUP("CHN.NY.GDP.MKTP.KD",AREA_WB_6ATTRS,Seq!Z$1,FALSE)/10000</f>
        <v>171499226.90714428</v>
      </c>
      <c r="AC93" s="27">
        <f>VLOOKUP("CHN.NY.GDP.MKTP.KD",AREA_WB_6ATTRS,Seq!AA$1,FALSE)/10000</f>
        <v>190878639.54765138</v>
      </c>
      <c r="AD93" s="27">
        <f>VLOOKUP("CHN.NY.GDP.MKTP.KD",AREA_WB_6ATTRS,Seq!AB$1,FALSE)/10000</f>
        <v>215120226.77020231</v>
      </c>
      <c r="AE93" s="27">
        <f>VLOOKUP("CHN.NY.GDP.MKTP.KD",AREA_WB_6ATTRS,Seq!AC$1,FALSE)/10000</f>
        <v>245667298.97157177</v>
      </c>
      <c r="AF93" s="27">
        <f>VLOOKUP("CHN.NY.GDP.MKTP.KD",AREA_WB_6ATTRS,Seq!AD$1,FALSE)/10000</f>
        <v>269251359.67284226</v>
      </c>
      <c r="AG93" s="27">
        <f>VLOOKUP("CHN.NY.GDP.MKTP.KD",AREA_WB_6ATTRS,Seq!AE$1,FALSE)/10000</f>
        <v>294022484.76274431</v>
      </c>
      <c r="AH93" s="27">
        <f>VLOOKUP("CHN.NY.GDP.MKTP.KD",AREA_WB_6ATTRS,Seq!AF$1,FALSE)/10000</f>
        <v>324600823.17806971</v>
      </c>
      <c r="AI93" s="27">
        <f>VLOOKUP("CHN.NY.GDP.MKTP.KD",AREA_WB_6ATTRS,Seq!AG$1,FALSE)/10000</f>
        <v>354139498.08727396</v>
      </c>
      <c r="AJ93" s="27"/>
      <c r="AK93" s="27"/>
      <c r="AL93" s="27"/>
      <c r="AM93" s="27"/>
      <c r="AN93" s="27"/>
      <c r="AO93" s="27"/>
      <c r="AP93" s="27">
        <f>IFERROR(VLOOKUP(CONCATENATE($C93, ".NY.GDP.MKTP.KD"),AREA_WB_6ATTRS,Seq!B$1,FALSE)/10000,".")</f>
        <v>10087972.7995869</v>
      </c>
      <c r="AQ93" s="27">
        <f>IFERROR(VLOOKUP(CONCATENATE($C93, ".NY.GDP.MKTP.KD"),AREA_WB_6ATTRS,Seq!C$1,FALSE)/10000,".")</f>
        <v>9998502.1834430769</v>
      </c>
      <c r="AR93" s="27">
        <f>IFERROR(VLOOKUP(CONCATENATE($C93, ".NY.GDP.MKTP.KD"),AREA_WB_6ATTRS,Seq!D$1,FALSE)/10000,".")</f>
        <v>10369844.829208149</v>
      </c>
      <c r="AS93" s="27">
        <f>IFERROR(VLOOKUP(CONCATENATE($C93, ".NY.GDP.MKTP.KD"),AREA_WB_6ATTRS,Seq!E$1,FALSE)/10000,".")</f>
        <v>10644838.310353739</v>
      </c>
      <c r="AT93" s="27">
        <f>IFERROR(VLOOKUP(CONCATENATE($C93, ".NY.GDP.MKTP.KD"),AREA_WB_6ATTRS,Seq!F$1,FALSE)/10000,".")</f>
        <v>11088257.257232459</v>
      </c>
      <c r="AU93" s="27">
        <f>IFERROR(VLOOKUP(CONCATENATE($C93, ".NY.GDP.MKTP.KD"),AREA_WB_6ATTRS,Seq!G$1,FALSE)/10000,".")</f>
        <v>11534496.903845798</v>
      </c>
      <c r="AV93" s="27">
        <f>IFERROR(VLOOKUP(CONCATENATE($C93, ".NY.GDP.MKTP.KD"),AREA_WB_6ATTRS,Seq!H$1,FALSE)/10000,".")</f>
        <v>12105366.941365242</v>
      </c>
      <c r="AW93" s="27">
        <f>IFERROR(VLOOKUP(CONCATENATE($C93, ".NY.GDP.MKTP.KD"),AREA_WB_6ATTRS,Seq!I$1,FALSE)/10000,".")</f>
        <v>12140464.858677199</v>
      </c>
      <c r="AX93" s="27">
        <f>IFERROR(VLOOKUP(CONCATENATE($C93, ".NY.GDP.MKTP.KD"),AREA_WB_6ATTRS,Seq!J$1,FALSE)/10000,".")</f>
        <v>12123144.772587404</v>
      </c>
      <c r="AY93" s="27">
        <f>IFERROR(VLOOKUP(CONCATENATE($C93, ".NY.GDP.MKTP.KD"),AREA_WB_6ATTRS,Seq!K$1,FALSE)/10000,".")</f>
        <v>12192598.317807453</v>
      </c>
      <c r="AZ93" s="27">
        <f>IFERROR(VLOOKUP(CONCATENATE($C93, ".NY.GDP.MKTP.KD"),AREA_WB_6ATTRS,Seq!L$1,FALSE)/10000,".")</f>
        <v>12388587.463403478</v>
      </c>
      <c r="BA93" s="27">
        <f>IFERROR(VLOOKUP(CONCATENATE($C93, ".NY.GDP.MKTP.KD"),AREA_WB_6ATTRS,Seq!M$1,FALSE)/10000,".")</f>
        <v>12549692.004375953</v>
      </c>
      <c r="BB93" s="27">
        <f>IFERROR(VLOOKUP(CONCATENATE($C93, ".NY.GDP.MKTP.KD"),AREA_WB_6ATTRS,Seq!N$1,FALSE)/10000,".")</f>
        <v>12797606.212795988</v>
      </c>
      <c r="BC93" s="27">
        <f>IFERROR(VLOOKUP(CONCATENATE($C93, ".NY.GDP.MKTP.KD"),AREA_WB_6ATTRS,Seq!O$1,FALSE)/10000,".")</f>
        <v>12786138.912637793</v>
      </c>
      <c r="BD93" s="27">
        <f>IFERROR(VLOOKUP(CONCATENATE($C93, ".NY.GDP.MKTP.KD"),AREA_WB_6ATTRS,Seq!P$1,FALSE)/10000,".")</f>
        <v>13492623.838633917</v>
      </c>
      <c r="BE93" s="27">
        <f>IFERROR(VLOOKUP(CONCATENATE($C93, ".NY.GDP.MKTP.KD"),AREA_WB_6ATTRS,Seq!Q$1,FALSE)/10000,".")</f>
        <v>13906196.429339249</v>
      </c>
      <c r="BF93" s="27">
        <f>IFERROR(VLOOKUP(CONCATENATE($C93, ".NY.GDP.MKTP.KD"),AREA_WB_6ATTRS,Seq!R$1,FALSE)/10000,".")</f>
        <v>14300373.84602702</v>
      </c>
      <c r="BG93" s="27">
        <f>IFERROR(VLOOKUP(CONCATENATE($C93, ".NY.GDP.MKTP.KD"),AREA_WB_6ATTRS,Seq!S$1,FALSE)/10000,".")</f>
        <v>14757764.754836835</v>
      </c>
      <c r="BH93" s="27">
        <f>IFERROR(VLOOKUP(CONCATENATE($C93, ".NY.GDP.MKTP.KD"),AREA_WB_6ATTRS,Seq!T$1,FALSE)/10000,".")</f>
        <v>15076599.804235239</v>
      </c>
      <c r="BI93" s="27">
        <f>IFERROR(VLOOKUP(CONCATENATE($C93, ".NY.GDP.MKTP.KD"),AREA_WB_6ATTRS,Seq!U$1,FALSE)/10000,".")</f>
        <v>15462628.822060598</v>
      </c>
      <c r="BJ93" s="27">
        <f>IFERROR(VLOOKUP(CONCATENATE($C93, ".NY.GDP.MKTP.KD"),AREA_WB_6ATTRS,Seq!V$1,FALSE)/10000,".")</f>
        <v>16008251.784587597</v>
      </c>
      <c r="BK93" s="27">
        <f>IFERROR(VLOOKUP(CONCATENATE($C93, ".NY.GDP.MKTP.KD"),AREA_WB_6ATTRS,Seq!W$1,FALSE)/10000,".")</f>
        <v>16121083.402394138</v>
      </c>
      <c r="BL93" s="27">
        <f>IFERROR(VLOOKUP(CONCATENATE($C93, ".NY.GDP.MKTP.KD"),AREA_WB_6ATTRS,Seq!X$1,FALSE)/10000,".")</f>
        <v>16196183.192180155</v>
      </c>
      <c r="BM93" s="27">
        <f>IFERROR(VLOOKUP(CONCATENATE($C93, ".NY.GDP.MKTP.KD"),AREA_WB_6ATTRS,Seq!Y$1,FALSE)/10000,".")</f>
        <v>16258349.190537747</v>
      </c>
      <c r="BN93" s="27">
        <f>IFERROR(VLOOKUP(CONCATENATE($C93, ".NY.GDP.MKTP.KD"),AREA_WB_6ATTRS,Seq!Z$1,FALSE)/10000,".")</f>
        <v>16631720.073188486</v>
      </c>
      <c r="BO93" s="27">
        <f>IFERROR(VLOOKUP(CONCATENATE($C93, ".NY.GDP.MKTP.KD"),AREA_WB_6ATTRS,Seq!AA$1,FALSE)/10000,".")</f>
        <v>17038390.231298596</v>
      </c>
      <c r="BP93" s="27">
        <f>IFERROR(VLOOKUP(CONCATENATE($C93, ".NY.GDP.MKTP.KD"),AREA_WB_6ATTRS,Seq!AB$1,FALSE)/10000,".")</f>
        <v>17616794.235527813</v>
      </c>
      <c r="BQ93" s="27">
        <f>IFERROR(VLOOKUP(CONCATENATE($C93, ".NY.GDP.MKTP.KD"),AREA_WB_6ATTRS,Seq!AC$1,FALSE)/10000,".")</f>
        <v>17895714.259375583</v>
      </c>
      <c r="BR93" s="27">
        <f>IFERROR(VLOOKUP(CONCATENATE($C93, ".NY.GDP.MKTP.KD"),AREA_WB_6ATTRS,Seq!AD$1,FALSE)/10000,".")</f>
        <v>17755438.304940443</v>
      </c>
      <c r="BS93" s="27">
        <f>IFERROR(VLOOKUP(CONCATENATE($C93, ".NY.GDP.MKTP.KD"),AREA_WB_6ATTRS,Seq!AE$1,FALSE)/10000,".")</f>
        <v>16719632.365651257</v>
      </c>
      <c r="BT93" s="27">
        <f>IFERROR(VLOOKUP(CONCATENATE($C93, ".NY.GDP.MKTP.KD"),AREA_WB_6ATTRS,Seq!AF$1,FALSE)/10000,".")</f>
        <v>16936254.076139607</v>
      </c>
      <c r="BU93" s="27">
        <f>IFERROR(VLOOKUP(CONCATENATE($C93, ".NY.GDP.MKTP.KD"),AREA_WB_6ATTRS,Seq!AG$1,FALSE)/10000,".")</f>
        <v>17105187.254720081</v>
      </c>
      <c r="BV93" s="27"/>
      <c r="BW93" s="27"/>
      <c r="BX93" s="27"/>
      <c r="BY93" s="27"/>
      <c r="BZ93" s="27"/>
      <c r="CA93" s="27"/>
      <c r="CB93" s="27"/>
      <c r="CC93" s="27">
        <f>CNPop!A$48</f>
        <v>5.0000000000000001E-3</v>
      </c>
      <c r="CD93" s="27">
        <f>CNPop!B$48</f>
        <v>6.0000000000000001E-3</v>
      </c>
      <c r="CE93" s="27">
        <f>CNPop!C$48</f>
        <v>6.0000000000000001E-3</v>
      </c>
      <c r="CF93" s="27">
        <f>CNPop!D$48</f>
        <v>7.0000000000000001E-3</v>
      </c>
      <c r="CG93" s="27">
        <f>CNPop!E$48</f>
        <v>7.0000000000000001E-3</v>
      </c>
      <c r="CH93" s="27">
        <f>CNPop!F$48</f>
        <v>8.0000000000000002E-3</v>
      </c>
      <c r="CI93" s="27">
        <f>CNPop!G$48</f>
        <v>8.9999999999999993E-3</v>
      </c>
      <c r="CJ93" s="27">
        <f>CNPop!H$48</f>
        <v>0.01</v>
      </c>
      <c r="CK93" s="27">
        <f>CNPop!I$48</f>
        <v>1.0999999999999999E-2</v>
      </c>
      <c r="CL93" s="27">
        <f>CNPop!J$48</f>
        <v>1.2E-2</v>
      </c>
      <c r="CM93" s="27">
        <f>CNPop!K$48</f>
        <v>1.4E-2</v>
      </c>
      <c r="CN93" s="27">
        <f>CNPop!L$48</f>
        <v>1.6E-2</v>
      </c>
      <c r="CO93" s="27">
        <f>CNPop!M$48</f>
        <v>1.7000000000000001E-2</v>
      </c>
      <c r="CP93" s="27">
        <f>CNPop!N$48</f>
        <v>1.9E-2</v>
      </c>
      <c r="CQ93" s="27">
        <f>CNPop!O$48</f>
        <v>2.1000000000000001E-2</v>
      </c>
      <c r="CR93" s="27">
        <f>CNPop!P$48</f>
        <v>2.3E-2</v>
      </c>
      <c r="CS93" s="27">
        <f>CNPop!Q$48</f>
        <v>2.5999999999999999E-2</v>
      </c>
      <c r="CT93" s="27">
        <f>CNPop!R$48</f>
        <v>2.8000000000000001E-2</v>
      </c>
      <c r="CU93" s="27">
        <f>CNPop!S$48</f>
        <v>0.03</v>
      </c>
      <c r="CV93" s="27">
        <f>CNPop!T$48</f>
        <v>3.3000000000000002E-2</v>
      </c>
      <c r="CW93" s="27">
        <f>CNPop!U$48</f>
        <v>3.5999999999999997E-2</v>
      </c>
      <c r="CX93" s="27">
        <f>CNPop!V$48</f>
        <v>3.9E-2</v>
      </c>
      <c r="CY93" s="27">
        <f>CNPop!W$48</f>
        <v>4.2000000000000003E-2</v>
      </c>
      <c r="CZ93" s="27">
        <f>CNPop!X$48</f>
        <v>4.4999999999999998E-2</v>
      </c>
      <c r="DA93" s="27">
        <f>CNPop!Y$48</f>
        <v>4.9000000000000002E-2</v>
      </c>
      <c r="DB93" s="27">
        <f>CNPop!Z$48</f>
        <v>5.1999999999999998E-2</v>
      </c>
      <c r="DC93" s="27">
        <f>CNPop!AA$48</f>
        <v>5.6000000000000001E-2</v>
      </c>
      <c r="DD93" s="27">
        <f>CNPop!AB$48</f>
        <v>0.06</v>
      </c>
      <c r="DE93" s="27">
        <f>CNPop!AC$48</f>
        <v>6.3E-2</v>
      </c>
      <c r="DF93" s="27">
        <f>CNPop!AD$48</f>
        <v>6.8000000000000005E-2</v>
      </c>
      <c r="DG93" s="27">
        <f>CNPop!AE$48</f>
        <v>7.1999999999999995E-2</v>
      </c>
      <c r="DH93" s="27">
        <f>CNPop!AF$48</f>
        <v>7.5999999999999998E-2</v>
      </c>
      <c r="DI93" s="27">
        <f>CNPop!AG$48</f>
        <v>8.1000000000000003E-2</v>
      </c>
      <c r="DJ93" s="27">
        <f>CNPop!AH$48</f>
        <v>8.5000000000000006E-2</v>
      </c>
      <c r="DK93" s="27">
        <f>CNPop!AI$48</f>
        <v>0.09</v>
      </c>
      <c r="DL93" s="27">
        <f>CNPop!AJ$48</f>
        <v>9.5000000000000001E-2</v>
      </c>
      <c r="DM93" s="27">
        <f>CNPop!AK$48</f>
        <v>0.1</v>
      </c>
      <c r="DN93" s="27"/>
      <c r="DO93" s="27">
        <f t="shared" si="94"/>
        <v>0.17499999999999999</v>
      </c>
      <c r="DP93" s="27">
        <f t="shared" si="95"/>
        <v>0.17499999999999999</v>
      </c>
      <c r="DQ93" s="27">
        <f t="shared" si="96"/>
        <v>0.17499999999999999</v>
      </c>
      <c r="DR93" s="27">
        <f t="shared" si="97"/>
        <v>0.17499999999999999</v>
      </c>
      <c r="DS93" s="27">
        <f t="shared" si="98"/>
        <v>0.17499999999999999</v>
      </c>
      <c r="DT93" s="27">
        <f t="shared" si="99"/>
        <v>0.17499999999999999</v>
      </c>
      <c r="DU93" s="27">
        <f t="shared" si="100"/>
        <v>0.17499999999999999</v>
      </c>
      <c r="DV93" s="27">
        <f t="shared" si="101"/>
        <v>0.17499999999999999</v>
      </c>
      <c r="DW93" s="27">
        <f t="shared" si="102"/>
        <v>0.17499999999999999</v>
      </c>
      <c r="DX93" s="27">
        <f t="shared" si="103"/>
        <v>0.17499999999999999</v>
      </c>
      <c r="DY93" s="27">
        <f t="shared" si="104"/>
        <v>0.17499999999999999</v>
      </c>
      <c r="DZ93" s="27">
        <f t="shared" si="105"/>
        <v>0.17499999999999999</v>
      </c>
      <c r="EA93" s="27">
        <f t="shared" si="106"/>
        <v>0.17499999999999999</v>
      </c>
      <c r="EB93" s="27">
        <f t="shared" si="107"/>
        <v>0.22</v>
      </c>
      <c r="EC93" s="27">
        <f t="shared" si="108"/>
        <v>0.245</v>
      </c>
      <c r="ED93" s="27">
        <f t="shared" si="109"/>
        <v>0.255</v>
      </c>
      <c r="EE93" s="27">
        <f t="shared" si="110"/>
        <v>0.26299999237060545</v>
      </c>
      <c r="EF93" s="27">
        <f t="shared" si="111"/>
        <v>0.23899999618530274</v>
      </c>
      <c r="EG93" s="27">
        <f t="shared" si="112"/>
        <v>0.24100000381469727</v>
      </c>
      <c r="EH93" s="27">
        <f t="shared" si="113"/>
        <v>0.24799999237060547</v>
      </c>
      <c r="EI93" s="27">
        <f t="shared" si="114"/>
        <v>0.24</v>
      </c>
      <c r="EJ93" s="27">
        <f t="shared" si="115"/>
        <v>0.27</v>
      </c>
      <c r="EK93" s="27">
        <f t="shared" si="116"/>
        <v>0.28000000000000003</v>
      </c>
      <c r="EL93" s="27">
        <f t="shared" si="117"/>
        <v>0.30499999999999999</v>
      </c>
      <c r="EM93" s="27">
        <f t="shared" si="118"/>
        <v>0.30700000762939456</v>
      </c>
      <c r="EN93" s="27">
        <f t="shared" si="119"/>
        <v>0.31799999237060544</v>
      </c>
      <c r="EO93" s="27">
        <f t="shared" si="120"/>
        <v>0.32599998474121095</v>
      </c>
      <c r="EP93" s="27">
        <f t="shared" si="129"/>
        <v>0.29499999999999998</v>
      </c>
      <c r="EQ93" s="27">
        <f t="shared" si="130"/>
        <v>0.29299999237060548</v>
      </c>
      <c r="ER93" s="27">
        <f t="shared" si="138"/>
        <v>0.31100000381469728</v>
      </c>
      <c r="ES93" s="27">
        <f t="shared" si="138"/>
        <v>0.30799999237060549</v>
      </c>
      <c r="ET93" s="27">
        <f t="shared" si="138"/>
        <v>0.30799999237060549</v>
      </c>
      <c r="EU93" s="27"/>
      <c r="EV93" s="27"/>
      <c r="EW93" s="27"/>
      <c r="EX93" s="27"/>
      <c r="EY93" s="27"/>
      <c r="EZ93" s="27" t="str">
        <f>IFERROR(VLOOKUP(CONCATENATE($C93,".SL.TLF.TERT.ZS"),AREA_WB_6ATTRS,Seq!B$1,FALSE)/100,".")</f>
        <v>.</v>
      </c>
      <c r="FA93" s="27" t="str">
        <f>IFERROR(VLOOKUP(CONCATENATE($C93,".SL.TLF.TERT.ZS"),AREA_WB_6ATTRS,Seq!C$1,FALSE)/100,".")</f>
        <v>.</v>
      </c>
      <c r="FB93" s="27" t="str">
        <f>IFERROR(VLOOKUP(CONCATENATE($C93,".SL.TLF.TERT.ZS"),AREA_WB_6ATTRS,Seq!D$1,FALSE)/100,".")</f>
        <v>.</v>
      </c>
      <c r="FC93" s="27" t="str">
        <f>IFERROR(VLOOKUP(CONCATENATE($C93,".SL.TLF.TERT.ZS"),AREA_WB_6ATTRS,Seq!E$1,FALSE)/100,".")</f>
        <v>.</v>
      </c>
      <c r="FD93" s="27" t="str">
        <f>IFERROR(VLOOKUP(CONCATENATE($C93,".SL.TLF.TERT.ZS"),AREA_WB_6ATTRS,Seq!F$1,FALSE)/100,".")</f>
        <v>.</v>
      </c>
      <c r="FE93" s="27" t="str">
        <f>IFERROR(VLOOKUP(CONCATENATE($C93,".SL.TLF.TERT.ZS"),AREA_WB_6ATTRS,Seq!G$1,FALSE)/100,".")</f>
        <v>.</v>
      </c>
      <c r="FF93" s="27" t="str">
        <f>IFERROR(VLOOKUP(CONCATENATE($C93,".SL.TLF.TERT.ZS"),AREA_WB_6ATTRS,Seq!H$1,FALSE)/100,".")</f>
        <v>.</v>
      </c>
      <c r="FG93" s="27" t="str">
        <f>IFERROR(VLOOKUP(CONCATENATE($C93,".SL.TLF.TERT.ZS"),AREA_WB_6ATTRS,Seq!I$1,FALSE)/100,".")</f>
        <v>.</v>
      </c>
      <c r="FH93" s="27" t="str">
        <f>IFERROR(VLOOKUP(CONCATENATE($C93,".SL.TLF.TERT.ZS"),AREA_WB_6ATTRS,Seq!J$1,FALSE)/100,".")</f>
        <v>.</v>
      </c>
      <c r="FI93" s="27" t="str">
        <f>IFERROR(VLOOKUP(CONCATENATE($C93,".SL.TLF.TERT.ZS"),AREA_WB_6ATTRS,Seq!K$1,FALSE)/100,".")</f>
        <v>.</v>
      </c>
      <c r="FJ93" s="27" t="str">
        <f>IFERROR(VLOOKUP(CONCATENATE($C93,".SL.TLF.TERT.ZS"),AREA_WB_6ATTRS,Seq!L$1,FALSE)/100,".")</f>
        <v>.</v>
      </c>
      <c r="FK93" s="27" t="str">
        <f>IFERROR(VLOOKUP(CONCATENATE($C93,".SL.TLF.TERT.ZS"),AREA_WB_6ATTRS,Seq!M$1,FALSE)/100,".")</f>
        <v>.</v>
      </c>
      <c r="FL93" s="27">
        <f>IFERROR(VLOOKUP(CONCATENATE($C93,".SL.TLF.TERT.ZS"),AREA_WB_6ATTRS,Seq!N$1,FALSE)/100,".")</f>
        <v>0.17499999999999999</v>
      </c>
      <c r="FM93" s="27">
        <f>IFERROR(VLOOKUP(CONCATENATE($C93,".SL.TLF.TERT.ZS"),AREA_WB_6ATTRS,Seq!O$1,FALSE)/100,".")</f>
        <v>0.22</v>
      </c>
      <c r="FN93" s="27">
        <f>IFERROR(VLOOKUP(CONCATENATE($C93,".SL.TLF.TERT.ZS"),AREA_WB_6ATTRS,Seq!P$1,FALSE)/100,".")</f>
        <v>0.245</v>
      </c>
      <c r="FO93" s="27">
        <f>IFERROR(VLOOKUP(CONCATENATE($C93,".SL.TLF.TERT.ZS"),AREA_WB_6ATTRS,Seq!Q$1,FALSE)/100,".")</f>
        <v>0.255</v>
      </c>
      <c r="FP93" s="27">
        <f>IFERROR(VLOOKUP(CONCATENATE($C93,".SL.TLF.TERT.ZS"),AREA_WB_6ATTRS,Seq!R$1,FALSE)/100,".")</f>
        <v>0.26299999237060545</v>
      </c>
      <c r="FQ93" s="27">
        <f>IFERROR(VLOOKUP(CONCATENATE($C93,".SL.TLF.TERT.ZS"),AREA_WB_6ATTRS,Seq!S$1,FALSE)/100,".")</f>
        <v>0.23899999618530274</v>
      </c>
      <c r="FR93" s="27">
        <f>IFERROR(VLOOKUP(CONCATENATE($C93,".SL.TLF.TERT.ZS"),AREA_WB_6ATTRS,Seq!T$1,FALSE)/100,".")</f>
        <v>0.24100000381469727</v>
      </c>
      <c r="FS93" s="27">
        <f>IFERROR(VLOOKUP(CONCATENATE($C93,".SL.TLF.TERT.ZS"),AREA_WB_6ATTRS,Seq!U$1,FALSE)/100,".")</f>
        <v>0.24799999237060547</v>
      </c>
      <c r="FT93" s="27">
        <f>IFERROR(VLOOKUP(CONCATENATE($C93,".SL.TLF.TERT.ZS"),AREA_WB_6ATTRS,Seq!V$1,FALSE)/100,".")</f>
        <v>0.24</v>
      </c>
      <c r="FU93" s="27">
        <f>IFERROR(VLOOKUP(CONCATENATE($C93,".SL.TLF.TERT.ZS"),AREA_WB_6ATTRS,Seq!W$1,FALSE)/100,".")</f>
        <v>0.27</v>
      </c>
      <c r="FV93" s="27">
        <f>IFERROR(VLOOKUP(CONCATENATE($C93,".SL.TLF.TERT.ZS"),AREA_WB_6ATTRS,Seq!X$1,FALSE)/100,".")</f>
        <v>0.28000000000000003</v>
      </c>
      <c r="FW93" s="27">
        <f>IFERROR(VLOOKUP(CONCATENATE($C93,".SL.TLF.TERT.ZS"),AREA_WB_6ATTRS,Seq!Y$1,FALSE)/100,".")</f>
        <v>0.30499999999999999</v>
      </c>
      <c r="FX93" s="27">
        <f>IFERROR(VLOOKUP(CONCATENATE($C93,".SL.TLF.TERT.ZS"),AREA_WB_6ATTRS,Seq!Z$1,FALSE)/100,".")</f>
        <v>0.30700000762939456</v>
      </c>
      <c r="FY93" s="27">
        <f>IFERROR(VLOOKUP(CONCATENATE($C93,".SL.TLF.TERT.ZS"),AREA_WB_6ATTRS,Seq!AA$1,FALSE)/100,".")</f>
        <v>0.31799999237060544</v>
      </c>
      <c r="FZ93" s="27">
        <f>IFERROR(VLOOKUP(CONCATENATE($C93,".SL.TLF.TERT.ZS"),AREA_WB_6ATTRS,Seq!AB$1,FALSE)/100,".")</f>
        <v>0.32599998474121095</v>
      </c>
      <c r="GA93" s="27">
        <f>IFERROR(VLOOKUP(CONCATENATE($C93,".SL.TLF.TERT.ZS"),AREA_WB_6ATTRS,Seq!AC$1,FALSE)/100,".")</f>
        <v>0.29499999999999998</v>
      </c>
      <c r="GB93" s="27">
        <f>IFERROR(VLOOKUP(CONCATENATE($C93,".SL.TLF.TERT.ZS"),AREA_WB_6ATTRS,Seq!AD$1,FALSE)/100,".")</f>
        <v>0.29299999237060548</v>
      </c>
      <c r="GC93" s="27">
        <f>IFERROR(VLOOKUP(CONCATENATE($C93,".SL.TLF.TERT.ZS"),AREA_WB_6ATTRS,Seq!AE$1,FALSE)/100,".")</f>
        <v>0.31100000381469728</v>
      </c>
      <c r="GD93" s="27">
        <f>IFERROR(VLOOKUP(CONCATENATE($C93,".SL.TLF.TERT.ZS"),AREA_WB_6ATTRS,Seq!AF$1,FALSE)/100,".")</f>
        <v>0.30799999237060549</v>
      </c>
      <c r="GE93" s="27" t="str">
        <f>IFERROR(VLOOKUP(CONCATENATE($C93,".SL.TLF.TERT.ZS"),AREA_WB_6ATTRS,Seq!AG$1,FALSE)/100,".")</f>
        <v>.</v>
      </c>
      <c r="GF93" s="27" t="str">
        <f>IFERROR(VLOOKUP(CONCATENATE($C93,".SL.TLF.TERT.ZS"),AREA_WB_6ATTRS,Seq!AH$1,FALSE)/100,".")</f>
        <v>.</v>
      </c>
      <c r="GG93" s="27" t="str">
        <f>IFERROR(VLOOKUP(CONCATENATE($C93,".SL.TLF.TERT.ZS"),AREA_WB_6ATTRS,Seq!AI$1,FALSE)/100,".")</f>
        <v>.</v>
      </c>
      <c r="GH93" s="27" t="str">
        <f>IFERROR(VLOOKUP(CONCATENATE($C93,".SL.TLF.TERT.ZS"),AREA_WB_6ATTRS,Seq!AJ$1,FALSE)/100,".")</f>
        <v>.</v>
      </c>
      <c r="GI93" s="27" t="str">
        <f>IFERROR(VLOOKUP(CONCATENATE($C93,".SL.TLF.TERT.ZS"),AREA_WB_6ATTRS,Seq!AK$1,FALSE)/100,".")</f>
        <v>.</v>
      </c>
      <c r="GJ93" s="27" t="str">
        <f>IFERROR(VLOOKUP(CONCATENATE($C93,".SL.TLF.TERT.ZS"),AREA_WB_6ATTRS,Seq!AL$1,FALSE)/100,".")</f>
        <v>.</v>
      </c>
      <c r="GK93" s="27"/>
      <c r="GL93" s="27"/>
      <c r="GM93" s="27">
        <f t="shared" si="121"/>
        <v>3.9039625219597894E-4</v>
      </c>
      <c r="GN93" s="27">
        <f t="shared" si="122"/>
        <v>9.727626459143969E-4</v>
      </c>
      <c r="GO93" s="27" t="str">
        <f t="shared" si="131"/>
        <v>.</v>
      </c>
      <c r="GP93" s="27"/>
      <c r="GQ93" s="9">
        <f>IF(VLOOKUP($B93,EM_80!$B$1:$C$201,2,FALSE)&gt;0,VLOOKUP($B93,EM_80!$B$1:$C$201,2,FALSE),".")</f>
        <v>2000</v>
      </c>
      <c r="GR93" s="9">
        <f t="shared" si="123"/>
        <v>5000</v>
      </c>
      <c r="GS93" s="9" t="str">
        <f t="shared" si="124"/>
        <v>.</v>
      </c>
      <c r="GU93">
        <f t="shared" si="125"/>
        <v>5123000</v>
      </c>
      <c r="GV93">
        <f t="shared" si="126"/>
        <v>5140000</v>
      </c>
      <c r="GW93">
        <f t="shared" si="127"/>
        <v>5337344</v>
      </c>
      <c r="GX93">
        <f t="shared" si="128"/>
        <v>5547683</v>
      </c>
      <c r="GZ93" s="9">
        <f>IF(ISNA(VLOOKUP($B93,Area_EM_90,Seq!C$1,FALSE)),".",VLOOKUP($B93,Area_EM_90,Seq!C$1,FALSE))</f>
        <v>759</v>
      </c>
      <c r="HA93" s="9">
        <f>IF(ISNA(VLOOKUP($B93,Area_EM_90,Seq!D$1,FALSE)),".",VLOOKUP($B93,Area_EM_90,Seq!D$1,FALSE))</f>
        <v>248</v>
      </c>
      <c r="HB93" s="9">
        <f>IF(ISNA(VLOOKUP($B93,Area_EM_90,Seq!E$1,FALSE)),".",VLOOKUP($B93,Area_EM_90,Seq!E$1,FALSE))</f>
        <v>293</v>
      </c>
      <c r="HC93" s="9">
        <f>IF(ISNA(VLOOKUP($B93,Area_EM_90,Seq!F$1,FALSE)),".",VLOOKUP($B93,Area_EM_90,Seq!F$1,FALSE))</f>
        <v>218</v>
      </c>
      <c r="HD93" s="9">
        <f>IF(ISNA(VLOOKUP($B93,Area_EM_90,Seq!G$1,FALSE)),".",VLOOKUP($B93,Area_EM_90,Seq!G$1,FALSE))</f>
        <v>3500000</v>
      </c>
      <c r="HE93" s="9">
        <f>IF(ISNA(VLOOKUP($B93,Area_EM_90,Seq!H$1,FALSE)),".",VLOOKUP($B93,Area_EM_90,Seq!H$1,FALSE))</f>
        <v>1362900</v>
      </c>
      <c r="HF93" s="9">
        <f>IF(ISNA(VLOOKUP($B93,Area_EM_90,Seq!I$1,FALSE)),".",VLOOKUP($B93,Area_EM_90,Seq!I$1,FALSE))</f>
        <v>1461250</v>
      </c>
      <c r="HG93" s="9">
        <f>IF(ISNA(VLOOKUP($B93,Area_EM_90,Seq!J$1,FALSE)),".",VLOOKUP($B93,Area_EM_90,Seq!J$1,FALSE))</f>
        <v>675850</v>
      </c>
      <c r="HH93" s="9">
        <f>IF(ISNA(VLOOKUP($B93,Area_EM_00,Seq!C$1,FALSE)),".",VLOOKUP($B93,Area_EM_00,Seq!C$1,FALSE))</f>
        <v>2044</v>
      </c>
      <c r="HI93" s="9">
        <f>IF(ISNA(VLOOKUP($B93,Area_EM_00,Seq!D$1,FALSE)),".",VLOOKUP($B93,Area_EM_00,Seq!D$1,FALSE))</f>
        <v>511</v>
      </c>
      <c r="HJ93" s="9">
        <f>IF(ISNA(VLOOKUP($B93,Area_EM_00,Seq!E$1,FALSE)),".",VLOOKUP($B93,Area_EM_00,Seq!E$1,FALSE))</f>
        <v>773</v>
      </c>
      <c r="HK93" s="9">
        <f>IF(ISNA(VLOOKUP($B93,Area_EM_00,Seq!F$1,FALSE)),".",VLOOKUP($B93,Area_EM_00,Seq!F$1,FALSE))</f>
        <v>761</v>
      </c>
      <c r="HL93" s="9">
        <f>IF(ISNA(VLOOKUP($B93,Area_EM_00,Seq!G$1,FALSE)),".",VLOOKUP($B93,Area_EM_00,Seq!G$1,FALSE))</f>
        <v>3748000</v>
      </c>
      <c r="HM93" s="9">
        <f>IF(ISNA(VLOOKUP($B93,Area_EM_00,Seq!H$1,FALSE)),".",VLOOKUP($B93,Area_EM_00,Seq!H$1,FALSE))</f>
        <v>1336911.6000000001</v>
      </c>
      <c r="HN93" s="9">
        <f>IF(ISNA(VLOOKUP($B93,Area_EM_00,Seq!I$1,FALSE)),".",VLOOKUP($B93,Area_EM_00,Seq!I$1,FALSE))</f>
        <v>1590651</v>
      </c>
      <c r="HO93" s="9">
        <f>IF(ISNA(VLOOKUP($B93,Area_EM_00,Seq!J$1,FALSE)),".",VLOOKUP($B93,Area_EM_00,Seq!J$1,FALSE))</f>
        <v>820437.2</v>
      </c>
      <c r="HQ93" s="27"/>
      <c r="HR93" s="9">
        <f>IFERROR(VLOOKUP($B93,AREA_EM3_60_00,Seq!E$1,FALSE),".")</f>
        <v>716</v>
      </c>
      <c r="HS93" s="9">
        <f>IFERROR(VLOOKUP($B93,AREA_EM3_60_00,Seq!F$1,FALSE),".")</f>
        <v>1335</v>
      </c>
      <c r="HT93" s="9">
        <f>IFERROR(VLOOKUP($B93,AREA_EM3_60_00,Seq!G$1,FALSE),".")</f>
        <v>3807</v>
      </c>
      <c r="HU93" s="9">
        <f>IFERROR(VLOOKUP($B93,AREA_EM3_10,Seq!B$1,FALSE),".")</f>
        <v>9571.7032258064519</v>
      </c>
      <c r="HV93" s="9">
        <f t="shared" si="132"/>
        <v>5123000</v>
      </c>
      <c r="HW93" s="9">
        <f t="shared" si="133"/>
        <v>5140000</v>
      </c>
      <c r="HX93" s="9">
        <f t="shared" si="134"/>
        <v>5337344</v>
      </c>
      <c r="HY93" s="9">
        <f t="shared" si="135"/>
        <v>5547683</v>
      </c>
    </row>
    <row r="94" spans="1:233">
      <c r="A94" s="25" t="s">
        <v>2466</v>
      </c>
      <c r="B94" s="26" t="str">
        <f t="shared" si="92"/>
        <v>United Kingdom</v>
      </c>
      <c r="C94" s="166" t="s">
        <v>1663</v>
      </c>
      <c r="D94" s="27">
        <f>VLOOKUP("CHN.NY.GDP.MKTP.KD",AREA_WB_6ATTRS,Seq!B$1,FALSE)/10000</f>
        <v>18294112.043860689</v>
      </c>
      <c r="E94" s="27">
        <f>VLOOKUP("CHN.NY.GDP.MKTP.KD",AREA_WB_6ATTRS,Seq!C$1,FALSE)/10000</f>
        <v>19245405.87014145</v>
      </c>
      <c r="F94" s="27">
        <f>VLOOKUP("CHN.NY.GDP.MKTP.KD",AREA_WB_6ATTRS,Seq!D$1,FALSE)/10000</f>
        <v>20996737.804324333</v>
      </c>
      <c r="G94" s="27">
        <f>VLOOKUP("CHN.NY.GDP.MKTP.KD",AREA_WB_6ATTRS,Seq!E$1,FALSE)/10000</f>
        <v>23285382.224995762</v>
      </c>
      <c r="H94" s="27">
        <f>VLOOKUP("CHN.NY.GDP.MKTP.KD",AREA_WB_6ATTRS,Seq!F$1,FALSE)/10000</f>
        <v>26824760.323195074</v>
      </c>
      <c r="I94" s="27">
        <f>VLOOKUP("CHN.NY.GDP.MKTP.KD",AREA_WB_6ATTRS,Seq!G$1,FALSE)/10000</f>
        <v>30446102.966826372</v>
      </c>
      <c r="J94" s="27">
        <f>VLOOKUP("CHN.NY.GDP.MKTP.KD",AREA_WB_6ATTRS,Seq!H$1,FALSE)/10000</f>
        <v>33125360.027907111</v>
      </c>
      <c r="K94" s="27">
        <f>VLOOKUP("CHN.NY.GDP.MKTP.KD",AREA_WB_6ATTRS,Seq!I$1,FALSE)/10000</f>
        <v>36967901.791144341</v>
      </c>
      <c r="L94" s="27">
        <f>VLOOKUP("CHN.NY.GDP.MKTP.KD",AREA_WB_6ATTRS,Seq!J$1,FALSE)/10000</f>
        <v>41145274.693543643</v>
      </c>
      <c r="M94" s="27">
        <f>VLOOKUP("CHN.NY.GDP.MKTP.KD",AREA_WB_6ATTRS,Seq!K$1,FALSE)/10000</f>
        <v>42832230.955979005</v>
      </c>
      <c r="N94" s="27">
        <f>VLOOKUP("CHN.NY.GDP.MKTP.KD",AREA_WB_6ATTRS,Seq!L$1,FALSE)/10000</f>
        <v>44459855.73230619</v>
      </c>
      <c r="O94" s="27">
        <f>VLOOKUP("CHN.NY.GDP.MKTP.KD",AREA_WB_6ATTRS,Seq!M$1,FALSE)/10000</f>
        <v>48550162.459678344</v>
      </c>
      <c r="P94" s="27">
        <f>VLOOKUP("CHN.NY.GDP.MKTP.KD",AREA_WB_6ATTRS,Seq!N$1,FALSE)/10000</f>
        <v>55444285.528952621</v>
      </c>
      <c r="Q94" s="27">
        <f>VLOOKUP("CHN.NY.GDP.MKTP.KD",AREA_WB_6ATTRS,Seq!O$1,FALSE)/10000</f>
        <v>63206485.503006078</v>
      </c>
      <c r="R94" s="27">
        <f>VLOOKUP("CHN.NY.GDP.MKTP.KD",AREA_WB_6ATTRS,Seq!P$1,FALSE)/10000</f>
        <v>71486535.103899792</v>
      </c>
      <c r="S94" s="27">
        <f>VLOOKUP("CHN.NY.GDP.MKTP.KD",AREA_WB_6ATTRS,Seq!Q$1,FALSE)/10000</f>
        <v>79278567.430224851</v>
      </c>
      <c r="T94" s="27">
        <f>VLOOKUP("CHN.NY.GDP.MKTP.KD",AREA_WB_6ATTRS,Seq!R$1,FALSE)/10000</f>
        <v>87206424.173247412</v>
      </c>
      <c r="U94" s="27">
        <f>VLOOKUP("CHN.NY.GDP.MKTP.KD",AREA_WB_6ATTRS,Seq!S$1,FALSE)/10000</f>
        <v>95316621.621359423</v>
      </c>
      <c r="V94" s="27">
        <f>VLOOKUP("CHN.NY.GDP.MKTP.KD",AREA_WB_6ATTRS,Seq!T$1,FALSE)/10000</f>
        <v>102751318.10782552</v>
      </c>
      <c r="W94" s="27">
        <f>VLOOKUP("CHN.NY.GDP.MKTP.KD",AREA_WB_6ATTRS,Seq!U$1,FALSE)/10000</f>
        <v>110560418.28402025</v>
      </c>
      <c r="X94" s="27">
        <f>VLOOKUP("CHN.NY.GDP.MKTP.KD",AREA_WB_6ATTRS,Seq!V$1,FALSE)/10000</f>
        <v>119847493.41987793</v>
      </c>
      <c r="Y94" s="27">
        <f>VLOOKUP("CHN.NY.GDP.MKTP.KD",AREA_WB_6ATTRS,Seq!W$1,FALSE)/10000</f>
        <v>129794835.37372778</v>
      </c>
      <c r="Z94" s="27">
        <f>VLOOKUP("CHN.NY.GDP.MKTP.KD",AREA_WB_6ATTRS,Seq!X$1,FALSE)/10000</f>
        <v>141606165.392737</v>
      </c>
      <c r="AA94" s="27">
        <f>VLOOKUP("CHN.NY.GDP.MKTP.KD",AREA_WB_6ATTRS,Seq!Y$1,FALSE)/10000</f>
        <v>155766781.9320105</v>
      </c>
      <c r="AB94" s="27">
        <f>VLOOKUP("CHN.NY.GDP.MKTP.KD",AREA_WB_6ATTRS,Seq!Z$1,FALSE)/10000</f>
        <v>171499226.90714428</v>
      </c>
      <c r="AC94" s="27">
        <f>VLOOKUP("CHN.NY.GDP.MKTP.KD",AREA_WB_6ATTRS,Seq!AA$1,FALSE)/10000</f>
        <v>190878639.54765138</v>
      </c>
      <c r="AD94" s="27">
        <f>VLOOKUP("CHN.NY.GDP.MKTP.KD",AREA_WB_6ATTRS,Seq!AB$1,FALSE)/10000</f>
        <v>215120226.77020231</v>
      </c>
      <c r="AE94" s="27">
        <f>VLOOKUP("CHN.NY.GDP.MKTP.KD",AREA_WB_6ATTRS,Seq!AC$1,FALSE)/10000</f>
        <v>245667298.97157177</v>
      </c>
      <c r="AF94" s="27">
        <f>VLOOKUP("CHN.NY.GDP.MKTP.KD",AREA_WB_6ATTRS,Seq!AD$1,FALSE)/10000</f>
        <v>269251359.67284226</v>
      </c>
      <c r="AG94" s="27">
        <f>VLOOKUP("CHN.NY.GDP.MKTP.KD",AREA_WB_6ATTRS,Seq!AE$1,FALSE)/10000</f>
        <v>294022484.76274431</v>
      </c>
      <c r="AH94" s="27">
        <f>VLOOKUP("CHN.NY.GDP.MKTP.KD",AREA_WB_6ATTRS,Seq!AF$1,FALSE)/10000</f>
        <v>324600823.17806971</v>
      </c>
      <c r="AI94" s="27">
        <f>VLOOKUP("CHN.NY.GDP.MKTP.KD",AREA_WB_6ATTRS,Seq!AG$1,FALSE)/10000</f>
        <v>354139498.08727396</v>
      </c>
      <c r="AJ94" s="27"/>
      <c r="AK94" s="27"/>
      <c r="AL94" s="27"/>
      <c r="AM94" s="27"/>
      <c r="AN94" s="27"/>
      <c r="AO94" s="27"/>
      <c r="AP94" s="27">
        <f>IFERROR(VLOOKUP(CONCATENATE($C94, ".NY.GDP.MKTP.KD"),AREA_WB_6ATTRS,Seq!B$1,FALSE)/10000,".")</f>
        <v>84498195.575367406</v>
      </c>
      <c r="AQ94" s="27">
        <f>IFERROR(VLOOKUP(CONCATENATE($C94, ".NY.GDP.MKTP.KD"),AREA_WB_6ATTRS,Seq!C$1,FALSE)/10000,".")</f>
        <v>83470278.53379795</v>
      </c>
      <c r="AR94" s="27">
        <f>IFERROR(VLOOKUP(CONCATENATE($C94, ".NY.GDP.MKTP.KD"),AREA_WB_6ATTRS,Seq!D$1,FALSE)/10000,".")</f>
        <v>85308764.493695199</v>
      </c>
      <c r="AS94" s="27">
        <f>IFERROR(VLOOKUP(CONCATENATE($C94, ".NY.GDP.MKTP.KD"),AREA_WB_6ATTRS,Seq!E$1,FALSE)/10000,".")</f>
        <v>88457570.503915116</v>
      </c>
      <c r="AT94" s="27">
        <f>IFERROR(VLOOKUP(CONCATENATE($C94, ".NY.GDP.MKTP.KD"),AREA_WB_6ATTRS,Seq!F$1,FALSE)/10000,".")</f>
        <v>90838429.762176871</v>
      </c>
      <c r="AU94" s="27">
        <f>IFERROR(VLOOKUP(CONCATENATE($C94, ".NY.GDP.MKTP.KD"),AREA_WB_6ATTRS,Seq!G$1,FALSE)/10000,".")</f>
        <v>94130182.043817744</v>
      </c>
      <c r="AV94" s="27">
        <f>IFERROR(VLOOKUP(CONCATENATE($C94, ".NY.GDP.MKTP.KD"),AREA_WB_6ATTRS,Seq!H$1,FALSE)/10000,".")</f>
        <v>97908848.957055598</v>
      </c>
      <c r="AW94" s="27">
        <f>IFERROR(VLOOKUP(CONCATENATE($C94, ".NY.GDP.MKTP.KD"),AREA_WB_6ATTRS,Seq!I$1,FALSE)/10000,".")</f>
        <v>102375577.21686293</v>
      </c>
      <c r="AX94" s="27">
        <f>IFERROR(VLOOKUP(CONCATENATE($C94, ".NY.GDP.MKTP.KD"),AREA_WB_6ATTRS,Seq!J$1,FALSE)/10000,".")</f>
        <v>107527126.54158591</v>
      </c>
      <c r="AY94" s="27">
        <f>IFERROR(VLOOKUP(CONCATENATE($C94, ".NY.GDP.MKTP.KD"),AREA_WB_6ATTRS,Seq!K$1,FALSE)/10000,".")</f>
        <v>109980269.00597158</v>
      </c>
      <c r="AZ94" s="27">
        <f>IFERROR(VLOOKUP(CONCATENATE($C94, ".NY.GDP.MKTP.KD"),AREA_WB_6ATTRS,Seq!L$1,FALSE)/10000,".")</f>
        <v>110837323.5034101</v>
      </c>
      <c r="BA94" s="27">
        <f>IFERROR(VLOOKUP(CONCATENATE($C94, ".NY.GDP.MKTP.KD"),AREA_WB_6ATTRS,Seq!M$1,FALSE)/10000,".")</f>
        <v>109293952.42644647</v>
      </c>
      <c r="BB94" s="27">
        <f>IFERROR(VLOOKUP(CONCATENATE($C94, ".NY.GDP.MKTP.KD"),AREA_WB_6ATTRS,Seq!N$1,FALSE)/10000,".")</f>
        <v>109454221.7420937</v>
      </c>
      <c r="BC94" s="27">
        <f>IFERROR(VLOOKUP(CONCATENATE($C94, ".NY.GDP.MKTP.KD"),AREA_WB_6ATTRS,Seq!O$1,FALSE)/10000,".")</f>
        <v>111886551.62816441</v>
      </c>
      <c r="BD94" s="27">
        <f>IFERROR(VLOOKUP(CONCATENATE($C94, ".NY.GDP.MKTP.KD"),AREA_WB_6ATTRS,Seq!P$1,FALSE)/10000,".")</f>
        <v>116675563.28631055</v>
      </c>
      <c r="BE94" s="27">
        <f>IFERROR(VLOOKUP(CONCATENATE($C94, ".NY.GDP.MKTP.KD"),AREA_WB_6ATTRS,Seq!Q$1,FALSE)/10000,".")</f>
        <v>120236882.07630676</v>
      </c>
      <c r="BF94" s="27">
        <f>IFERROR(VLOOKUP(CONCATENATE($C94, ".NY.GDP.MKTP.KD"),AREA_WB_6ATTRS,Seq!R$1,FALSE)/10000,".")</f>
        <v>123706102.09160368</v>
      </c>
      <c r="BG94" s="27">
        <f>IFERROR(VLOOKUP(CONCATENATE($C94, ".NY.GDP.MKTP.KD"),AREA_WB_6ATTRS,Seq!S$1,FALSE)/10000,".")</f>
        <v>131384946.48009807</v>
      </c>
      <c r="BH94" s="27">
        <f>IFERROR(VLOOKUP(CONCATENATE($C94, ".NY.GDP.MKTP.KD"),AREA_WB_6ATTRS,Seq!T$1,FALSE)/10000,".")</f>
        <v>136428818.75293988</v>
      </c>
      <c r="BI94" s="27">
        <f>IFERROR(VLOOKUP(CONCATENATE($C94, ".NY.GDP.MKTP.KD"),AREA_WB_6ATTRS,Seq!U$1,FALSE)/10000,".")</f>
        <v>141416235.34927452</v>
      </c>
      <c r="BJ94" s="27">
        <f>IFERROR(VLOOKUP(CONCATENATE($C94, ".NY.GDP.MKTP.KD"),AREA_WB_6ATTRS,Seq!V$1,FALSE)/10000,".")</f>
        <v>147720078.68058705</v>
      </c>
      <c r="BK94" s="27">
        <f>IFERROR(VLOOKUP(CONCATENATE($C94, ".NY.GDP.MKTP.KD"),AREA_WB_6ATTRS,Seq!W$1,FALSE)/10000,".")</f>
        <v>152374244.77144691</v>
      </c>
      <c r="BL94" s="27">
        <f>IFERROR(VLOOKUP(CONCATENATE($C94, ".NY.GDP.MKTP.KD"),AREA_WB_6ATTRS,Seq!X$1,FALSE)/10000,".")</f>
        <v>156423599.82899714</v>
      </c>
      <c r="BM94" s="27">
        <f>IFERROR(VLOOKUP(CONCATENATE($C94, ".NY.GDP.MKTP.KD"),AREA_WB_6ATTRS,Seq!Y$1,FALSE)/10000,".")</f>
        <v>161936939.06299213</v>
      </c>
      <c r="BN94" s="27">
        <f>IFERROR(VLOOKUP(CONCATENATE($C94, ".NY.GDP.MKTP.KD"),AREA_WB_6ATTRS,Seq!Z$1,FALSE)/10000,".")</f>
        <v>166722710.43948439</v>
      </c>
      <c r="BO94" s="27">
        <f>IFERROR(VLOOKUP(CONCATENATE($C94, ".NY.GDP.MKTP.KD"),AREA_WB_6ATTRS,Seq!AA$1,FALSE)/10000,".")</f>
        <v>170200155.78513336</v>
      </c>
      <c r="BP94" s="27">
        <f>IFERROR(VLOOKUP(CONCATENATE($C94, ".NY.GDP.MKTP.KD"),AREA_WB_6ATTRS,Seq!AB$1,FALSE)/10000,".")</f>
        <v>174637472.25762126</v>
      </c>
      <c r="BQ94" s="27">
        <f>IFERROR(VLOOKUP(CONCATENATE($C94, ".NY.GDP.MKTP.KD"),AREA_WB_6ATTRS,Seq!AC$1,FALSE)/10000,".")</f>
        <v>180690692.26563165</v>
      </c>
      <c r="BR94" s="27">
        <f>IFERROR(VLOOKUP(CONCATENATE($C94, ".NY.GDP.MKTP.KD"),AREA_WB_6ATTRS,Seq!AD$1,FALSE)/10000,".")</f>
        <v>178697919.04852507</v>
      </c>
      <c r="BS94" s="27">
        <f>IFERROR(VLOOKUP(CONCATENATE($C94, ".NY.GDP.MKTP.KD"),AREA_WB_6ATTRS,Seq!AE$1,FALSE)/10000,".")</f>
        <v>170882858.2043522</v>
      </c>
      <c r="BT94" s="27">
        <f>IFERROR(VLOOKUP(CONCATENATE($C94, ".NY.GDP.MKTP.KD"),AREA_WB_6ATTRS,Seq!AF$1,FALSE)/10000,".")</f>
        <v>174458010.50448588</v>
      </c>
      <c r="BU94" s="27">
        <f>IFERROR(VLOOKUP(CONCATENATE($C94, ".NY.GDP.MKTP.KD"),AREA_WB_6ATTRS,Seq!AG$1,FALSE)/10000,".")</f>
        <v>175600209.78746164</v>
      </c>
      <c r="BV94" s="27"/>
      <c r="BW94" s="27"/>
      <c r="BX94" s="27"/>
      <c r="BY94" s="27"/>
      <c r="BZ94" s="27"/>
      <c r="CA94" s="27"/>
      <c r="CB94" s="27"/>
      <c r="CC94" s="27">
        <f>CNPop!A$48</f>
        <v>5.0000000000000001E-3</v>
      </c>
      <c r="CD94" s="27">
        <f>CNPop!B$48</f>
        <v>6.0000000000000001E-3</v>
      </c>
      <c r="CE94" s="27">
        <f>CNPop!C$48</f>
        <v>6.0000000000000001E-3</v>
      </c>
      <c r="CF94" s="27">
        <f>CNPop!D$48</f>
        <v>7.0000000000000001E-3</v>
      </c>
      <c r="CG94" s="27">
        <f>CNPop!E$48</f>
        <v>7.0000000000000001E-3</v>
      </c>
      <c r="CH94" s="27">
        <f>CNPop!F$48</f>
        <v>8.0000000000000002E-3</v>
      </c>
      <c r="CI94" s="27">
        <f>CNPop!G$48</f>
        <v>8.9999999999999993E-3</v>
      </c>
      <c r="CJ94" s="27">
        <f>CNPop!H$48</f>
        <v>0.01</v>
      </c>
      <c r="CK94" s="27">
        <f>CNPop!I$48</f>
        <v>1.0999999999999999E-2</v>
      </c>
      <c r="CL94" s="27">
        <f>CNPop!J$48</f>
        <v>1.2E-2</v>
      </c>
      <c r="CM94" s="27">
        <f>CNPop!K$48</f>
        <v>1.4E-2</v>
      </c>
      <c r="CN94" s="27">
        <f>CNPop!L$48</f>
        <v>1.6E-2</v>
      </c>
      <c r="CO94" s="27">
        <f>CNPop!M$48</f>
        <v>1.7000000000000001E-2</v>
      </c>
      <c r="CP94" s="27">
        <f>CNPop!N$48</f>
        <v>1.9E-2</v>
      </c>
      <c r="CQ94" s="27">
        <f>CNPop!O$48</f>
        <v>2.1000000000000001E-2</v>
      </c>
      <c r="CR94" s="27">
        <f>CNPop!P$48</f>
        <v>2.3E-2</v>
      </c>
      <c r="CS94" s="27">
        <f>CNPop!Q$48</f>
        <v>2.5999999999999999E-2</v>
      </c>
      <c r="CT94" s="27">
        <f>CNPop!R$48</f>
        <v>2.8000000000000001E-2</v>
      </c>
      <c r="CU94" s="27">
        <f>CNPop!S$48</f>
        <v>0.03</v>
      </c>
      <c r="CV94" s="27">
        <f>CNPop!T$48</f>
        <v>3.3000000000000002E-2</v>
      </c>
      <c r="CW94" s="27">
        <f>CNPop!U$48</f>
        <v>3.5999999999999997E-2</v>
      </c>
      <c r="CX94" s="27">
        <f>CNPop!V$48</f>
        <v>3.9E-2</v>
      </c>
      <c r="CY94" s="27">
        <f>CNPop!W$48</f>
        <v>4.2000000000000003E-2</v>
      </c>
      <c r="CZ94" s="27">
        <f>CNPop!X$48</f>
        <v>4.4999999999999998E-2</v>
      </c>
      <c r="DA94" s="27">
        <f>CNPop!Y$48</f>
        <v>4.9000000000000002E-2</v>
      </c>
      <c r="DB94" s="27">
        <f>CNPop!Z$48</f>
        <v>5.1999999999999998E-2</v>
      </c>
      <c r="DC94" s="27">
        <f>CNPop!AA$48</f>
        <v>5.6000000000000001E-2</v>
      </c>
      <c r="DD94" s="27">
        <f>CNPop!AB$48</f>
        <v>0.06</v>
      </c>
      <c r="DE94" s="27">
        <f>CNPop!AC$48</f>
        <v>6.3E-2</v>
      </c>
      <c r="DF94" s="27">
        <f>CNPop!AD$48</f>
        <v>6.8000000000000005E-2</v>
      </c>
      <c r="DG94" s="27">
        <f>CNPop!AE$48</f>
        <v>7.1999999999999995E-2</v>
      </c>
      <c r="DH94" s="27">
        <f>CNPop!AF$48</f>
        <v>7.5999999999999998E-2</v>
      </c>
      <c r="DI94" s="27">
        <f>CNPop!AG$48</f>
        <v>8.1000000000000003E-2</v>
      </c>
      <c r="DJ94" s="27">
        <f>CNPop!AH$48</f>
        <v>8.5000000000000006E-2</v>
      </c>
      <c r="DK94" s="27">
        <f>CNPop!AI$48</f>
        <v>0.09</v>
      </c>
      <c r="DL94" s="27">
        <f>CNPop!AJ$48</f>
        <v>9.5000000000000001E-2</v>
      </c>
      <c r="DM94" s="27">
        <f>CNPop!AK$48</f>
        <v>0.1</v>
      </c>
      <c r="DN94" s="27"/>
      <c r="DO94" s="27">
        <f t="shared" si="94"/>
        <v>0.18799999237060547</v>
      </c>
      <c r="DP94" s="27">
        <f t="shared" si="95"/>
        <v>0.18799999237060547</v>
      </c>
      <c r="DQ94" s="27">
        <f t="shared" si="96"/>
        <v>0.18799999237060547</v>
      </c>
      <c r="DR94" s="27">
        <f t="shared" si="97"/>
        <v>0.18799999237060547</v>
      </c>
      <c r="DS94" s="27">
        <f t="shared" si="98"/>
        <v>0.18799999237060547</v>
      </c>
      <c r="DT94" s="27">
        <f t="shared" si="99"/>
        <v>0.18799999237060547</v>
      </c>
      <c r="DU94" s="27">
        <f t="shared" si="100"/>
        <v>0.18799999237060547</v>
      </c>
      <c r="DV94" s="27">
        <f t="shared" si="101"/>
        <v>0.18799999237060547</v>
      </c>
      <c r="DW94" s="27">
        <f t="shared" si="102"/>
        <v>0.18799999237060547</v>
      </c>
      <c r="DX94" s="27">
        <f t="shared" si="103"/>
        <v>0.18799999237060547</v>
      </c>
      <c r="DY94" s="27">
        <f t="shared" si="104"/>
        <v>0.18799999237060547</v>
      </c>
      <c r="DZ94" s="27">
        <f t="shared" si="105"/>
        <v>0.18799999237060547</v>
      </c>
      <c r="EA94" s="27">
        <f t="shared" si="106"/>
        <v>0.18799999237060547</v>
      </c>
      <c r="EB94" s="27">
        <f t="shared" si="107"/>
        <v>0.20299999237060548</v>
      </c>
      <c r="EC94" s="27">
        <f t="shared" si="108"/>
        <v>0.21600000381469728</v>
      </c>
      <c r="ED94" s="27">
        <f t="shared" si="109"/>
        <v>0.22399999618530272</v>
      </c>
      <c r="EE94" s="27">
        <f t="shared" si="110"/>
        <v>0.23200000762939454</v>
      </c>
      <c r="EF94" s="27">
        <f t="shared" si="111"/>
        <v>0.24100000381469727</v>
      </c>
      <c r="EG94" s="27">
        <f t="shared" si="112"/>
        <v>0.24299999237060546</v>
      </c>
      <c r="EH94" s="27">
        <f t="shared" si="113"/>
        <v>0.25299999237060544</v>
      </c>
      <c r="EI94" s="27">
        <f t="shared" si="114"/>
        <v>0.26</v>
      </c>
      <c r="EJ94" s="27">
        <f t="shared" si="115"/>
        <v>0.26700000762939452</v>
      </c>
      <c r="EK94" s="27">
        <f t="shared" si="116"/>
        <v>0.27100000381469724</v>
      </c>
      <c r="EL94" s="27">
        <f t="shared" si="117"/>
        <v>0.28000000000000003</v>
      </c>
      <c r="EM94" s="27">
        <f t="shared" si="118"/>
        <v>0.29299999237060548</v>
      </c>
      <c r="EN94" s="27">
        <f t="shared" si="119"/>
        <v>0.29799999237060548</v>
      </c>
      <c r="EO94" s="27">
        <f t="shared" si="120"/>
        <v>0.30799999237060549</v>
      </c>
      <c r="EP94" s="27">
        <f t="shared" si="129"/>
        <v>0.31799999237060544</v>
      </c>
      <c r="EQ94" s="27">
        <f t="shared" si="130"/>
        <v>0.32200000762939451</v>
      </c>
      <c r="ER94" s="27">
        <f t="shared" si="138"/>
        <v>0.33700000762939453</v>
      </c>
      <c r="ES94" s="27">
        <f t="shared" si="138"/>
        <v>0.35400001525878905</v>
      </c>
      <c r="ET94" s="27">
        <f t="shared" si="138"/>
        <v>0.35400001525878905</v>
      </c>
      <c r="EU94" s="27"/>
      <c r="EV94" s="27"/>
      <c r="EW94" s="27"/>
      <c r="EX94" s="27"/>
      <c r="EY94" s="27"/>
      <c r="EZ94" s="27" t="str">
        <f>IFERROR(VLOOKUP(CONCATENATE($C94,".SL.TLF.TERT.ZS"),AREA_WB_6ATTRS,Seq!B$1,FALSE)/100,".")</f>
        <v>.</v>
      </c>
      <c r="FA94" s="27" t="str">
        <f>IFERROR(VLOOKUP(CONCATENATE($C94,".SL.TLF.TERT.ZS"),AREA_WB_6ATTRS,Seq!C$1,FALSE)/100,".")</f>
        <v>.</v>
      </c>
      <c r="FB94" s="27" t="str">
        <f>IFERROR(VLOOKUP(CONCATENATE($C94,".SL.TLF.TERT.ZS"),AREA_WB_6ATTRS,Seq!D$1,FALSE)/100,".")</f>
        <v>.</v>
      </c>
      <c r="FC94" s="27" t="str">
        <f>IFERROR(VLOOKUP(CONCATENATE($C94,".SL.TLF.TERT.ZS"),AREA_WB_6ATTRS,Seq!E$1,FALSE)/100,".")</f>
        <v>.</v>
      </c>
      <c r="FD94" s="27" t="str">
        <f>IFERROR(VLOOKUP(CONCATENATE($C94,".SL.TLF.TERT.ZS"),AREA_WB_6ATTRS,Seq!F$1,FALSE)/100,".")</f>
        <v>.</v>
      </c>
      <c r="FE94" s="27" t="str">
        <f>IFERROR(VLOOKUP(CONCATENATE($C94,".SL.TLF.TERT.ZS"),AREA_WB_6ATTRS,Seq!G$1,FALSE)/100,".")</f>
        <v>.</v>
      </c>
      <c r="FF94" s="27" t="str">
        <f>IFERROR(VLOOKUP(CONCATENATE($C94,".SL.TLF.TERT.ZS"),AREA_WB_6ATTRS,Seq!H$1,FALSE)/100,".")</f>
        <v>.</v>
      </c>
      <c r="FG94" s="27" t="str">
        <f>IFERROR(VLOOKUP(CONCATENATE($C94,".SL.TLF.TERT.ZS"),AREA_WB_6ATTRS,Seq!I$1,FALSE)/100,".")</f>
        <v>.</v>
      </c>
      <c r="FH94" s="27" t="str">
        <f>IFERROR(VLOOKUP(CONCATENATE($C94,".SL.TLF.TERT.ZS"),AREA_WB_6ATTRS,Seq!J$1,FALSE)/100,".")</f>
        <v>.</v>
      </c>
      <c r="FI94" s="27" t="str">
        <f>IFERROR(VLOOKUP(CONCATENATE($C94,".SL.TLF.TERT.ZS"),AREA_WB_6ATTRS,Seq!K$1,FALSE)/100,".")</f>
        <v>.</v>
      </c>
      <c r="FJ94" s="27" t="str">
        <f>IFERROR(VLOOKUP(CONCATENATE($C94,".SL.TLF.TERT.ZS"),AREA_WB_6ATTRS,Seq!L$1,FALSE)/100,".")</f>
        <v>.</v>
      </c>
      <c r="FK94" s="27" t="str">
        <f>IFERROR(VLOOKUP(CONCATENATE($C94,".SL.TLF.TERT.ZS"),AREA_WB_6ATTRS,Seq!M$1,FALSE)/100,".")</f>
        <v>.</v>
      </c>
      <c r="FL94" s="27">
        <f>IFERROR(VLOOKUP(CONCATENATE($C94,".SL.TLF.TERT.ZS"),AREA_WB_6ATTRS,Seq!N$1,FALSE)/100,".")</f>
        <v>0.18799999237060547</v>
      </c>
      <c r="FM94" s="27">
        <f>IFERROR(VLOOKUP(CONCATENATE($C94,".SL.TLF.TERT.ZS"),AREA_WB_6ATTRS,Seq!O$1,FALSE)/100,".")</f>
        <v>0.20299999237060548</v>
      </c>
      <c r="FN94" s="27">
        <f>IFERROR(VLOOKUP(CONCATENATE($C94,".SL.TLF.TERT.ZS"),AREA_WB_6ATTRS,Seq!P$1,FALSE)/100,".")</f>
        <v>0.21600000381469728</v>
      </c>
      <c r="FO94" s="27">
        <f>IFERROR(VLOOKUP(CONCATENATE($C94,".SL.TLF.TERT.ZS"),AREA_WB_6ATTRS,Seq!Q$1,FALSE)/100,".")</f>
        <v>0.22399999618530272</v>
      </c>
      <c r="FP94" s="27">
        <f>IFERROR(VLOOKUP(CONCATENATE($C94,".SL.TLF.TERT.ZS"),AREA_WB_6ATTRS,Seq!R$1,FALSE)/100,".")</f>
        <v>0.23200000762939454</v>
      </c>
      <c r="FQ94" s="27">
        <f>IFERROR(VLOOKUP(CONCATENATE($C94,".SL.TLF.TERT.ZS"),AREA_WB_6ATTRS,Seq!S$1,FALSE)/100,".")</f>
        <v>0.24100000381469727</v>
      </c>
      <c r="FR94" s="27">
        <f>IFERROR(VLOOKUP(CONCATENATE($C94,".SL.TLF.TERT.ZS"),AREA_WB_6ATTRS,Seq!T$1,FALSE)/100,".")</f>
        <v>0.24299999237060546</v>
      </c>
      <c r="FS94" s="27">
        <f>IFERROR(VLOOKUP(CONCATENATE($C94,".SL.TLF.TERT.ZS"),AREA_WB_6ATTRS,Seq!U$1,FALSE)/100,".")</f>
        <v>0.25299999237060544</v>
      </c>
      <c r="FT94" s="27">
        <f>IFERROR(VLOOKUP(CONCATENATE($C94,".SL.TLF.TERT.ZS"),AREA_WB_6ATTRS,Seq!V$1,FALSE)/100,".")</f>
        <v>0.26</v>
      </c>
      <c r="FU94" s="27">
        <f>IFERROR(VLOOKUP(CONCATENATE($C94,".SL.TLF.TERT.ZS"),AREA_WB_6ATTRS,Seq!W$1,FALSE)/100,".")</f>
        <v>0.26700000762939452</v>
      </c>
      <c r="FV94" s="27">
        <f>IFERROR(VLOOKUP(CONCATENATE($C94,".SL.TLF.TERT.ZS"),AREA_WB_6ATTRS,Seq!X$1,FALSE)/100,".")</f>
        <v>0.27100000381469724</v>
      </c>
      <c r="FW94" s="27">
        <f>IFERROR(VLOOKUP(CONCATENATE($C94,".SL.TLF.TERT.ZS"),AREA_WB_6ATTRS,Seq!Y$1,FALSE)/100,".")</f>
        <v>0.28000000000000003</v>
      </c>
      <c r="FX94" s="27">
        <f>IFERROR(VLOOKUP(CONCATENATE($C94,".SL.TLF.TERT.ZS"),AREA_WB_6ATTRS,Seq!Z$1,FALSE)/100,".")</f>
        <v>0.29299999237060548</v>
      </c>
      <c r="FY94" s="27">
        <f>IFERROR(VLOOKUP(CONCATENATE($C94,".SL.TLF.TERT.ZS"),AREA_WB_6ATTRS,Seq!AA$1,FALSE)/100,".")</f>
        <v>0.29799999237060548</v>
      </c>
      <c r="FZ94" s="27">
        <f>IFERROR(VLOOKUP(CONCATENATE($C94,".SL.TLF.TERT.ZS"),AREA_WB_6ATTRS,Seq!AB$1,FALSE)/100,".")</f>
        <v>0.30799999237060549</v>
      </c>
      <c r="GA94" s="27">
        <f>IFERROR(VLOOKUP(CONCATENATE($C94,".SL.TLF.TERT.ZS"),AREA_WB_6ATTRS,Seq!AC$1,FALSE)/100,".")</f>
        <v>0.31799999237060544</v>
      </c>
      <c r="GB94" s="27">
        <f>IFERROR(VLOOKUP(CONCATENATE($C94,".SL.TLF.TERT.ZS"),AREA_WB_6ATTRS,Seq!AD$1,FALSE)/100,".")</f>
        <v>0.32200000762939451</v>
      </c>
      <c r="GC94" s="27">
        <f>IFERROR(VLOOKUP(CONCATENATE($C94,".SL.TLF.TERT.ZS"),AREA_WB_6ATTRS,Seq!AE$1,FALSE)/100,".")</f>
        <v>0.33700000762939453</v>
      </c>
      <c r="GD94" s="27">
        <f>IFERROR(VLOOKUP(CONCATENATE($C94,".SL.TLF.TERT.ZS"),AREA_WB_6ATTRS,Seq!AF$1,FALSE)/100,".")</f>
        <v>0.35400001525878905</v>
      </c>
      <c r="GE94" s="27" t="str">
        <f>IFERROR(VLOOKUP(CONCATENATE($C94,".SL.TLF.TERT.ZS"),AREA_WB_6ATTRS,Seq!AG$1,FALSE)/100,".")</f>
        <v>.</v>
      </c>
      <c r="GF94" s="27" t="str">
        <f>IFERROR(VLOOKUP(CONCATENATE($C94,".SL.TLF.TERT.ZS"),AREA_WB_6ATTRS,Seq!AH$1,FALSE)/100,".")</f>
        <v>.</v>
      </c>
      <c r="GG94" s="27" t="str">
        <f>IFERROR(VLOOKUP(CONCATENATE($C94,".SL.TLF.TERT.ZS"),AREA_WB_6ATTRS,Seq!AI$1,FALSE)/100,".")</f>
        <v>.</v>
      </c>
      <c r="GH94" s="27" t="str">
        <f>IFERROR(VLOOKUP(CONCATENATE($C94,".SL.TLF.TERT.ZS"),AREA_WB_6ATTRS,Seq!AJ$1,FALSE)/100,".")</f>
        <v>.</v>
      </c>
      <c r="GI94" s="27" t="str">
        <f>IFERROR(VLOOKUP(CONCATENATE($C94,".SL.TLF.TERT.ZS"),AREA_WB_6ATTRS,Seq!AK$1,FALSE)/100,".")</f>
        <v>.</v>
      </c>
      <c r="GJ94" s="27" t="str">
        <f>IFERROR(VLOOKUP(CONCATENATE($C94,".SL.TLF.TERT.ZS"),AREA_WB_6ATTRS,Seq!AL$1,FALSE)/100,".")</f>
        <v>.</v>
      </c>
      <c r="GK94" s="27"/>
      <c r="GL94" s="27"/>
      <c r="GM94" s="27">
        <f t="shared" si="121"/>
        <v>4.084226191052252E-3</v>
      </c>
      <c r="GN94" s="27">
        <f t="shared" si="122"/>
        <v>4.0176366563299277E-3</v>
      </c>
      <c r="GO94" s="27">
        <f t="shared" si="131"/>
        <v>5.0366842889403565E-3</v>
      </c>
      <c r="GP94" s="27"/>
      <c r="GQ94" s="9">
        <f>IF(VLOOKUP($B94,EM_80!$B$1:$C$201,2,FALSE)&gt;0,VLOOKUP($B94,EM_80!$B$1:$C$201,2,FALSE),".")</f>
        <v>230000</v>
      </c>
      <c r="GR94" s="9">
        <f t="shared" si="123"/>
        <v>230000</v>
      </c>
      <c r="GS94" s="9">
        <f t="shared" si="124"/>
        <v>296623</v>
      </c>
      <c r="GU94">
        <f t="shared" si="125"/>
        <v>56314217</v>
      </c>
      <c r="GV94">
        <f t="shared" si="126"/>
        <v>57247586</v>
      </c>
      <c r="GW94">
        <f t="shared" si="127"/>
        <v>58892514</v>
      </c>
      <c r="GX94">
        <f t="shared" si="128"/>
        <v>62231336</v>
      </c>
      <c r="GZ94" s="9">
        <f>IF(ISNA(VLOOKUP($B94,Area_EM_90,Seq!C$1,FALSE)),".",VLOOKUP($B94,Area_EM_90,Seq!C$1,FALSE))</f>
        <v>20330</v>
      </c>
      <c r="HA94" s="9">
        <f>IF(ISNA(VLOOKUP($B94,Area_EM_90,Seq!D$1,FALSE)),".",VLOOKUP($B94,Area_EM_90,Seq!D$1,FALSE))</f>
        <v>12077</v>
      </c>
      <c r="HB94" s="9">
        <f>IF(ISNA(VLOOKUP($B94,Area_EM_90,Seq!E$1,FALSE)),".",VLOOKUP($B94,Area_EM_90,Seq!E$1,FALSE))</f>
        <v>2013</v>
      </c>
      <c r="HC94" s="9">
        <f>IF(ISNA(VLOOKUP($B94,Area_EM_90,Seq!F$1,FALSE)),".",VLOOKUP($B94,Area_EM_90,Seq!F$1,FALSE))</f>
        <v>6240</v>
      </c>
      <c r="HD94" s="9">
        <f>IF(ISNA(VLOOKUP($B94,Area_EM_90,Seq!G$1,FALSE)),".",VLOOKUP($B94,Area_EM_90,Seq!G$1,FALSE))</f>
        <v>37978000</v>
      </c>
      <c r="HE94" s="9">
        <f>IF(ISNA(VLOOKUP($B94,Area_EM_90,Seq!H$1,FALSE)),".",VLOOKUP($B94,Area_EM_90,Seq!H$1,FALSE))</f>
        <v>16190021</v>
      </c>
      <c r="HF94" s="9">
        <f>IF(ISNA(VLOOKUP($B94,Area_EM_90,Seq!I$1,FALSE)),".",VLOOKUP($B94,Area_EM_90,Seq!I$1,FALSE))</f>
        <v>16500000</v>
      </c>
      <c r="HG94" s="9">
        <f>IF(ISNA(VLOOKUP($B94,Area_EM_90,Seq!J$1,FALSE)),".",VLOOKUP($B94,Area_EM_90,Seq!J$1,FALSE))</f>
        <v>5290335</v>
      </c>
      <c r="HH94" s="9">
        <f>IF(ISNA(VLOOKUP($B94,Area_EM_00,Seq!C$1,FALSE)),".",VLOOKUP($B94,Area_EM_00,Seq!C$1,FALSE))</f>
        <v>33380</v>
      </c>
      <c r="HI94" s="9">
        <f>IF(ISNA(VLOOKUP($B94,Area_EM_00,Seq!D$1,FALSE)),".",VLOOKUP($B94,Area_EM_00,Seq!D$1,FALSE))</f>
        <v>12836</v>
      </c>
      <c r="HJ94" s="9">
        <f>IF(ISNA(VLOOKUP($B94,Area_EM_00,Seq!E$1,FALSE)),".",VLOOKUP($B94,Area_EM_00,Seq!E$1,FALSE))</f>
        <v>4337</v>
      </c>
      <c r="HK94" s="9">
        <f>IF(ISNA(VLOOKUP($B94,Area_EM_00,Seq!F$1,FALSE)),".",VLOOKUP($B94,Area_EM_00,Seq!F$1,FALSE))</f>
        <v>16207</v>
      </c>
      <c r="HL94" s="9">
        <f>IF(ISNA(VLOOKUP($B94,Area_EM_00,Seq!G$1,FALSE)),".",VLOOKUP($B94,Area_EM_00,Seq!G$1,FALSE))</f>
        <v>40353000</v>
      </c>
      <c r="HM94" s="9">
        <f>IF(ISNA(VLOOKUP($B94,Area_EM_00,Seq!H$1,FALSE)),".",VLOOKUP($B94,Area_EM_00,Seq!H$1,FALSE))</f>
        <v>12699089</v>
      </c>
      <c r="HN94" s="9">
        <f>IF(ISNA(VLOOKUP($B94,Area_EM_00,Seq!I$1,FALSE)),".",VLOOKUP($B94,Area_EM_00,Seq!I$1,FALSE))</f>
        <v>20500000</v>
      </c>
      <c r="HO94" s="9">
        <f>IF(ISNA(VLOOKUP($B94,Area_EM_00,Seq!J$1,FALSE)),".",VLOOKUP($B94,Area_EM_00,Seq!J$1,FALSE))</f>
        <v>7190905</v>
      </c>
      <c r="HQ94" s="27"/>
      <c r="HR94" s="9">
        <f>IFERROR(VLOOKUP($B94,AREA_EM3_60_00,Seq!E$1,FALSE),".")</f>
        <v>17991</v>
      </c>
      <c r="HS94" s="9">
        <f>IFERROR(VLOOKUP($B94,AREA_EM3_60_00,Seq!F$1,FALSE),".")</f>
        <v>24817</v>
      </c>
      <c r="HT94" s="9">
        <f>IFERROR(VLOOKUP($B94,AREA_EM3_60_00,Seq!G$1,FALSE),".")</f>
        <v>94896</v>
      </c>
      <c r="HU94" s="9">
        <f>IFERROR(VLOOKUP($B94,AREA_EM3_10,Seq!B$1,FALSE),".")</f>
        <v>100958.64179801356</v>
      </c>
      <c r="HV94" s="9">
        <f t="shared" si="132"/>
        <v>56314217</v>
      </c>
      <c r="HW94" s="9">
        <f t="shared" si="133"/>
        <v>57247586</v>
      </c>
      <c r="HX94" s="9">
        <f t="shared" si="134"/>
        <v>58892514</v>
      </c>
      <c r="HY94" s="9">
        <f t="shared" si="135"/>
        <v>62231336</v>
      </c>
    </row>
    <row r="95" spans="1:233">
      <c r="A95" s="25" t="s">
        <v>3062</v>
      </c>
      <c r="B95" s="26" t="str">
        <f t="shared" si="92"/>
        <v>Germany</v>
      </c>
      <c r="C95" s="166" t="s">
        <v>1423</v>
      </c>
      <c r="D95" s="27">
        <f>VLOOKUP("CHN.NY.GDP.MKTP.KD",AREA_WB_6ATTRS,Seq!B$1,FALSE)/10000</f>
        <v>18294112.043860689</v>
      </c>
      <c r="E95" s="27">
        <f>VLOOKUP("CHN.NY.GDP.MKTP.KD",AREA_WB_6ATTRS,Seq!C$1,FALSE)/10000</f>
        <v>19245405.87014145</v>
      </c>
      <c r="F95" s="27">
        <f>VLOOKUP("CHN.NY.GDP.MKTP.KD",AREA_WB_6ATTRS,Seq!D$1,FALSE)/10000</f>
        <v>20996737.804324333</v>
      </c>
      <c r="G95" s="27">
        <f>VLOOKUP("CHN.NY.GDP.MKTP.KD",AREA_WB_6ATTRS,Seq!E$1,FALSE)/10000</f>
        <v>23285382.224995762</v>
      </c>
      <c r="H95" s="27">
        <f>VLOOKUP("CHN.NY.GDP.MKTP.KD",AREA_WB_6ATTRS,Seq!F$1,FALSE)/10000</f>
        <v>26824760.323195074</v>
      </c>
      <c r="I95" s="27">
        <f>VLOOKUP("CHN.NY.GDP.MKTP.KD",AREA_WB_6ATTRS,Seq!G$1,FALSE)/10000</f>
        <v>30446102.966826372</v>
      </c>
      <c r="J95" s="27">
        <f>VLOOKUP("CHN.NY.GDP.MKTP.KD",AREA_WB_6ATTRS,Seq!H$1,FALSE)/10000</f>
        <v>33125360.027907111</v>
      </c>
      <c r="K95" s="27">
        <f>VLOOKUP("CHN.NY.GDP.MKTP.KD",AREA_WB_6ATTRS,Seq!I$1,FALSE)/10000</f>
        <v>36967901.791144341</v>
      </c>
      <c r="L95" s="27">
        <f>VLOOKUP("CHN.NY.GDP.MKTP.KD",AREA_WB_6ATTRS,Seq!J$1,FALSE)/10000</f>
        <v>41145274.693543643</v>
      </c>
      <c r="M95" s="27">
        <f>VLOOKUP("CHN.NY.GDP.MKTP.KD",AREA_WB_6ATTRS,Seq!K$1,FALSE)/10000</f>
        <v>42832230.955979005</v>
      </c>
      <c r="N95" s="27">
        <f>VLOOKUP("CHN.NY.GDP.MKTP.KD",AREA_WB_6ATTRS,Seq!L$1,FALSE)/10000</f>
        <v>44459855.73230619</v>
      </c>
      <c r="O95" s="27">
        <f>VLOOKUP("CHN.NY.GDP.MKTP.KD",AREA_WB_6ATTRS,Seq!M$1,FALSE)/10000</f>
        <v>48550162.459678344</v>
      </c>
      <c r="P95" s="27">
        <f>VLOOKUP("CHN.NY.GDP.MKTP.KD",AREA_WB_6ATTRS,Seq!N$1,FALSE)/10000</f>
        <v>55444285.528952621</v>
      </c>
      <c r="Q95" s="27">
        <f>VLOOKUP("CHN.NY.GDP.MKTP.KD",AREA_WB_6ATTRS,Seq!O$1,FALSE)/10000</f>
        <v>63206485.503006078</v>
      </c>
      <c r="R95" s="27">
        <f>VLOOKUP("CHN.NY.GDP.MKTP.KD",AREA_WB_6ATTRS,Seq!P$1,FALSE)/10000</f>
        <v>71486535.103899792</v>
      </c>
      <c r="S95" s="27">
        <f>VLOOKUP("CHN.NY.GDP.MKTP.KD",AREA_WB_6ATTRS,Seq!Q$1,FALSE)/10000</f>
        <v>79278567.430224851</v>
      </c>
      <c r="T95" s="27">
        <f>VLOOKUP("CHN.NY.GDP.MKTP.KD",AREA_WB_6ATTRS,Seq!R$1,FALSE)/10000</f>
        <v>87206424.173247412</v>
      </c>
      <c r="U95" s="27">
        <f>VLOOKUP("CHN.NY.GDP.MKTP.KD",AREA_WB_6ATTRS,Seq!S$1,FALSE)/10000</f>
        <v>95316621.621359423</v>
      </c>
      <c r="V95" s="27">
        <f>VLOOKUP("CHN.NY.GDP.MKTP.KD",AREA_WB_6ATTRS,Seq!T$1,FALSE)/10000</f>
        <v>102751318.10782552</v>
      </c>
      <c r="W95" s="27">
        <f>VLOOKUP("CHN.NY.GDP.MKTP.KD",AREA_WB_6ATTRS,Seq!U$1,FALSE)/10000</f>
        <v>110560418.28402025</v>
      </c>
      <c r="X95" s="27">
        <f>VLOOKUP("CHN.NY.GDP.MKTP.KD",AREA_WB_6ATTRS,Seq!V$1,FALSE)/10000</f>
        <v>119847493.41987793</v>
      </c>
      <c r="Y95" s="27">
        <f>VLOOKUP("CHN.NY.GDP.MKTP.KD",AREA_WB_6ATTRS,Seq!W$1,FALSE)/10000</f>
        <v>129794835.37372778</v>
      </c>
      <c r="Z95" s="27">
        <f>VLOOKUP("CHN.NY.GDP.MKTP.KD",AREA_WB_6ATTRS,Seq!X$1,FALSE)/10000</f>
        <v>141606165.392737</v>
      </c>
      <c r="AA95" s="27">
        <f>VLOOKUP("CHN.NY.GDP.MKTP.KD",AREA_WB_6ATTRS,Seq!Y$1,FALSE)/10000</f>
        <v>155766781.9320105</v>
      </c>
      <c r="AB95" s="27">
        <f>VLOOKUP("CHN.NY.GDP.MKTP.KD",AREA_WB_6ATTRS,Seq!Z$1,FALSE)/10000</f>
        <v>171499226.90714428</v>
      </c>
      <c r="AC95" s="27">
        <f>VLOOKUP("CHN.NY.GDP.MKTP.KD",AREA_WB_6ATTRS,Seq!AA$1,FALSE)/10000</f>
        <v>190878639.54765138</v>
      </c>
      <c r="AD95" s="27">
        <f>VLOOKUP("CHN.NY.GDP.MKTP.KD",AREA_WB_6ATTRS,Seq!AB$1,FALSE)/10000</f>
        <v>215120226.77020231</v>
      </c>
      <c r="AE95" s="27">
        <f>VLOOKUP("CHN.NY.GDP.MKTP.KD",AREA_WB_6ATTRS,Seq!AC$1,FALSE)/10000</f>
        <v>245667298.97157177</v>
      </c>
      <c r="AF95" s="27">
        <f>VLOOKUP("CHN.NY.GDP.MKTP.KD",AREA_WB_6ATTRS,Seq!AD$1,FALSE)/10000</f>
        <v>269251359.67284226</v>
      </c>
      <c r="AG95" s="27">
        <f>VLOOKUP("CHN.NY.GDP.MKTP.KD",AREA_WB_6ATTRS,Seq!AE$1,FALSE)/10000</f>
        <v>294022484.76274431</v>
      </c>
      <c r="AH95" s="27">
        <f>VLOOKUP("CHN.NY.GDP.MKTP.KD",AREA_WB_6ATTRS,Seq!AF$1,FALSE)/10000</f>
        <v>324600823.17806971</v>
      </c>
      <c r="AI95" s="27">
        <f>VLOOKUP("CHN.NY.GDP.MKTP.KD",AREA_WB_6ATTRS,Seq!AG$1,FALSE)/10000</f>
        <v>354139498.08727396</v>
      </c>
      <c r="AJ95" s="27"/>
      <c r="AK95" s="27"/>
      <c r="AL95" s="27"/>
      <c r="AM95" s="27"/>
      <c r="AN95" s="27"/>
      <c r="AO95" s="27"/>
      <c r="AP95" s="27">
        <f>IFERROR(VLOOKUP(CONCATENATE($C95, ".NY.GDP.MKTP.KD"),AREA_WB_6ATTRS,Seq!B$1,FALSE)/10000,".")</f>
        <v>123685736.22564009</v>
      </c>
      <c r="AQ95" s="27">
        <f>IFERROR(VLOOKUP(CONCATENATE($C95, ".NY.GDP.MKTP.KD"),AREA_WB_6ATTRS,Seq!C$1,FALSE)/10000,".")</f>
        <v>124340331.28372762</v>
      </c>
      <c r="AR95" s="27">
        <f>IFERROR(VLOOKUP(CONCATENATE($C95, ".NY.GDP.MKTP.KD"),AREA_WB_6ATTRS,Seq!D$1,FALSE)/10000,".")</f>
        <v>123849384.99016197</v>
      </c>
      <c r="AS95" s="27">
        <f>IFERROR(VLOOKUP(CONCATENATE($C95, ".NY.GDP.MKTP.KD"),AREA_WB_6ATTRS,Seq!E$1,FALSE)/10000,".")</f>
        <v>125796805.28797239</v>
      </c>
      <c r="AT95" s="27">
        <f>IFERROR(VLOOKUP(CONCATENATE($C95, ".NY.GDP.MKTP.KD"),AREA_WB_6ATTRS,Seq!F$1,FALSE)/10000,".")</f>
        <v>129347983.47809729</v>
      </c>
      <c r="AU95" s="27">
        <f>IFERROR(VLOOKUP(CONCATENATE($C95, ".NY.GDP.MKTP.KD"),AREA_WB_6ATTRS,Seq!G$1,FALSE)/10000,".")</f>
        <v>132359120.74529998</v>
      </c>
      <c r="AV95" s="27">
        <f>IFERROR(VLOOKUP(CONCATENATE($C95, ".NY.GDP.MKTP.KD"),AREA_WB_6ATTRS,Seq!H$1,FALSE)/10000,".")</f>
        <v>135386622.88895485</v>
      </c>
      <c r="AW95" s="27">
        <f>IFERROR(VLOOKUP(CONCATENATE($C95, ".NY.GDP.MKTP.KD"),AREA_WB_6ATTRS,Seq!I$1,FALSE)/10000,".")</f>
        <v>137284948.55740869</v>
      </c>
      <c r="AX95" s="27">
        <f>IFERROR(VLOOKUP(CONCATENATE($C95, ".NY.GDP.MKTP.KD"),AREA_WB_6ATTRS,Seq!J$1,FALSE)/10000,".")</f>
        <v>142374425.13403928</v>
      </c>
      <c r="AY95" s="27">
        <f>IFERROR(VLOOKUP(CONCATENATE($C95, ".NY.GDP.MKTP.KD"),AREA_WB_6ATTRS,Seq!K$1,FALSE)/10000,".")</f>
        <v>147922118.25133115</v>
      </c>
      <c r="AZ95" s="27">
        <f>IFERROR(VLOOKUP(CONCATENATE($C95, ".NY.GDP.MKTP.KD"),AREA_WB_6ATTRS,Seq!L$1,FALSE)/10000,".")</f>
        <v>155695434.56612065</v>
      </c>
      <c r="BA95" s="27">
        <f>IFERROR(VLOOKUP(CONCATENATE($C95, ".NY.GDP.MKTP.KD"),AREA_WB_6ATTRS,Seq!M$1,FALSE)/10000,".")</f>
        <v>163648764.52188423</v>
      </c>
      <c r="BB95" s="27">
        <f>IFERROR(VLOOKUP(CONCATENATE($C95, ".NY.GDP.MKTP.KD"),AREA_WB_6ATTRS,Seq!N$1,FALSE)/10000,".")</f>
        <v>166777543.89345807</v>
      </c>
      <c r="BC95" s="27">
        <f>IFERROR(VLOOKUP(CONCATENATE($C95, ".NY.GDP.MKTP.KD"),AREA_WB_6ATTRS,Seq!O$1,FALSE)/10000,".")</f>
        <v>165106270.44031924</v>
      </c>
      <c r="BD95" s="27">
        <f>IFERROR(VLOOKUP(CONCATENATE($C95, ".NY.GDP.MKTP.KD"),AREA_WB_6ATTRS,Seq!P$1,FALSE)/10000,".")</f>
        <v>169187287.01193729</v>
      </c>
      <c r="BE95" s="27">
        <f>IFERROR(VLOOKUP(CONCATENATE($C95, ".NY.GDP.MKTP.KD"),AREA_WB_6ATTRS,Seq!Q$1,FALSE)/10000,".")</f>
        <v>172024565.19982415</v>
      </c>
      <c r="BF95" s="27">
        <f>IFERROR(VLOOKUP(CONCATENATE($C95, ".NY.GDP.MKTP.KD"),AREA_WB_6ATTRS,Seq!R$1,FALSE)/10000,".")</f>
        <v>173384904.05703017</v>
      </c>
      <c r="BG95" s="27">
        <f>IFERROR(VLOOKUP(CONCATENATE($C95, ".NY.GDP.MKTP.KD"),AREA_WB_6ATTRS,Seq!S$1,FALSE)/10000,".")</f>
        <v>176397082.95512924</v>
      </c>
      <c r="BH95" s="27">
        <f>IFERROR(VLOOKUP(CONCATENATE($C95, ".NY.GDP.MKTP.KD"),AREA_WB_6ATTRS,Seq!T$1,FALSE)/10000,".")</f>
        <v>179681329.62466949</v>
      </c>
      <c r="BI95" s="27">
        <f>IFERROR(VLOOKUP(CONCATENATE($C95, ".NY.GDP.MKTP.KD"),AREA_WB_6ATTRS,Seq!U$1,FALSE)/10000,".")</f>
        <v>183043309.94319296</v>
      </c>
      <c r="BJ95" s="27">
        <f>IFERROR(VLOOKUP(CONCATENATE($C95, ".NY.GDP.MKTP.KD"),AREA_WB_6ATTRS,Seq!V$1,FALSE)/10000,".")</f>
        <v>188640132.66998342</v>
      </c>
      <c r="BK95" s="27">
        <f>IFERROR(VLOOKUP(CONCATENATE($C95, ".NY.GDP.MKTP.KD"),AREA_WB_6ATTRS,Seq!W$1,FALSE)/10000,".")</f>
        <v>191496844.27011606</v>
      </c>
      <c r="BL95" s="27">
        <f>IFERROR(VLOOKUP(CONCATENATE($C95, ".NY.GDP.MKTP.KD"),AREA_WB_6ATTRS,Seq!X$1,FALSE)/10000,".")</f>
        <v>191516277.6823619</v>
      </c>
      <c r="BM95" s="27">
        <f>IFERROR(VLOOKUP(CONCATENATE($C95, ".NY.GDP.MKTP.KD"),AREA_WB_6ATTRS,Seq!Y$1,FALSE)/10000,".")</f>
        <v>190797241.42926726</v>
      </c>
      <c r="BN95" s="27">
        <f>IFERROR(VLOOKUP(CONCATENATE($C95, ".NY.GDP.MKTP.KD"),AREA_WB_6ATTRS,Seq!Z$1,FALSE)/10000,".")</f>
        <v>193012650.4252885</v>
      </c>
      <c r="BO95" s="27">
        <f>IFERROR(VLOOKUP(CONCATENATE($C95, ".NY.GDP.MKTP.KD"),AREA_WB_6ATTRS,Seq!AA$1,FALSE)/10000,".")</f>
        <v>194334122.4580029</v>
      </c>
      <c r="BP95" s="27">
        <f>IFERROR(VLOOKUP(CONCATENATE($C95, ".NY.GDP.MKTP.KD"),AREA_WB_6ATTRS,Seq!AB$1,FALSE)/10000,".")</f>
        <v>201524484.988949</v>
      </c>
      <c r="BQ95" s="27">
        <f>IFERROR(VLOOKUP(CONCATENATE($C95, ".NY.GDP.MKTP.KD"),AREA_WB_6ATTRS,Seq!AC$1,FALSE)/10000,".")</f>
        <v>208112411.74027532</v>
      </c>
      <c r="BR95" s="27">
        <f>IFERROR(VLOOKUP(CONCATENATE($C95, ".NY.GDP.MKTP.KD"),AREA_WB_6ATTRS,Seq!AD$1,FALSE)/10000,".")</f>
        <v>210366687.56078815</v>
      </c>
      <c r="BS95" s="27">
        <f>IFERROR(VLOOKUP(CONCATENATE($C95, ".NY.GDP.MKTP.KD"),AREA_WB_6ATTRS,Seq!AE$1,FALSE)/10000,".")</f>
        <v>199581143.76436898</v>
      </c>
      <c r="BT95" s="27">
        <f>IFERROR(VLOOKUP(CONCATENATE($C95, ".NY.GDP.MKTP.KD"),AREA_WB_6ATTRS,Seq!AF$1,FALSE)/10000,".")</f>
        <v>206946407.00552732</v>
      </c>
      <c r="BU95" s="27">
        <f>IFERROR(VLOOKUP(CONCATENATE($C95, ".NY.GDP.MKTP.KD"),AREA_WB_6ATTRS,Seq!AG$1,FALSE)/10000,".")</f>
        <v>213145665.51193762</v>
      </c>
      <c r="BV95" s="27"/>
      <c r="BW95" s="27"/>
      <c r="BX95" s="27"/>
      <c r="BY95" s="27"/>
      <c r="BZ95" s="27"/>
      <c r="CA95" s="27"/>
      <c r="CB95" s="27"/>
      <c r="CC95" s="27">
        <f>CNPop!A$48</f>
        <v>5.0000000000000001E-3</v>
      </c>
      <c r="CD95" s="27">
        <f>CNPop!B$48</f>
        <v>6.0000000000000001E-3</v>
      </c>
      <c r="CE95" s="27">
        <f>CNPop!C$48</f>
        <v>6.0000000000000001E-3</v>
      </c>
      <c r="CF95" s="27">
        <f>CNPop!D$48</f>
        <v>7.0000000000000001E-3</v>
      </c>
      <c r="CG95" s="27">
        <f>CNPop!E$48</f>
        <v>7.0000000000000001E-3</v>
      </c>
      <c r="CH95" s="27">
        <f>CNPop!F$48</f>
        <v>8.0000000000000002E-3</v>
      </c>
      <c r="CI95" s="27">
        <f>CNPop!G$48</f>
        <v>8.9999999999999993E-3</v>
      </c>
      <c r="CJ95" s="27">
        <f>CNPop!H$48</f>
        <v>0.01</v>
      </c>
      <c r="CK95" s="27">
        <f>CNPop!I$48</f>
        <v>1.0999999999999999E-2</v>
      </c>
      <c r="CL95" s="27">
        <f>CNPop!J$48</f>
        <v>1.2E-2</v>
      </c>
      <c r="CM95" s="27">
        <f>CNPop!K$48</f>
        <v>1.4E-2</v>
      </c>
      <c r="CN95" s="27">
        <f>CNPop!L$48</f>
        <v>1.6E-2</v>
      </c>
      <c r="CO95" s="27">
        <f>CNPop!M$48</f>
        <v>1.7000000000000001E-2</v>
      </c>
      <c r="CP95" s="27">
        <f>CNPop!N$48</f>
        <v>1.9E-2</v>
      </c>
      <c r="CQ95" s="27">
        <f>CNPop!O$48</f>
        <v>2.1000000000000001E-2</v>
      </c>
      <c r="CR95" s="27">
        <f>CNPop!P$48</f>
        <v>2.3E-2</v>
      </c>
      <c r="CS95" s="27">
        <f>CNPop!Q$48</f>
        <v>2.5999999999999999E-2</v>
      </c>
      <c r="CT95" s="27">
        <f>CNPop!R$48</f>
        <v>2.8000000000000001E-2</v>
      </c>
      <c r="CU95" s="27">
        <f>CNPop!S$48</f>
        <v>0.03</v>
      </c>
      <c r="CV95" s="27">
        <f>CNPop!T$48</f>
        <v>3.3000000000000002E-2</v>
      </c>
      <c r="CW95" s="27">
        <f>CNPop!U$48</f>
        <v>3.5999999999999997E-2</v>
      </c>
      <c r="CX95" s="27">
        <f>CNPop!V$48</f>
        <v>3.9E-2</v>
      </c>
      <c r="CY95" s="27">
        <f>CNPop!W$48</f>
        <v>4.2000000000000003E-2</v>
      </c>
      <c r="CZ95" s="27">
        <f>CNPop!X$48</f>
        <v>4.4999999999999998E-2</v>
      </c>
      <c r="DA95" s="27">
        <f>CNPop!Y$48</f>
        <v>4.9000000000000002E-2</v>
      </c>
      <c r="DB95" s="27">
        <f>CNPop!Z$48</f>
        <v>5.1999999999999998E-2</v>
      </c>
      <c r="DC95" s="27">
        <f>CNPop!AA$48</f>
        <v>5.6000000000000001E-2</v>
      </c>
      <c r="DD95" s="27">
        <f>CNPop!AB$48</f>
        <v>0.06</v>
      </c>
      <c r="DE95" s="27">
        <f>CNPop!AC$48</f>
        <v>6.3E-2</v>
      </c>
      <c r="DF95" s="27">
        <f>CNPop!AD$48</f>
        <v>6.8000000000000005E-2</v>
      </c>
      <c r="DG95" s="27">
        <f>CNPop!AE$48</f>
        <v>7.1999999999999995E-2</v>
      </c>
      <c r="DH95" s="27">
        <f>CNPop!AF$48</f>
        <v>7.5999999999999998E-2</v>
      </c>
      <c r="DI95" s="27">
        <f>CNPop!AG$48</f>
        <v>8.1000000000000003E-2</v>
      </c>
      <c r="DJ95" s="27">
        <f>CNPop!AH$48</f>
        <v>8.5000000000000006E-2</v>
      </c>
      <c r="DK95" s="27">
        <f>CNPop!AI$48</f>
        <v>0.09</v>
      </c>
      <c r="DL95" s="27">
        <f>CNPop!AJ$48</f>
        <v>9.5000000000000001E-2</v>
      </c>
      <c r="DM95" s="27">
        <f>CNPop!AK$48</f>
        <v>0.1</v>
      </c>
      <c r="DN95" s="27"/>
      <c r="DO95" s="27">
        <f t="shared" si="94"/>
        <v>0.19899999618530273</v>
      </c>
      <c r="DP95" s="27">
        <f t="shared" si="95"/>
        <v>0.19899999618530273</v>
      </c>
      <c r="DQ95" s="27">
        <f t="shared" si="96"/>
        <v>0.19899999618530273</v>
      </c>
      <c r="DR95" s="27">
        <f t="shared" si="97"/>
        <v>0.19899999618530273</v>
      </c>
      <c r="DS95" s="27">
        <f t="shared" si="98"/>
        <v>0.19899999618530273</v>
      </c>
      <c r="DT95" s="27">
        <f t="shared" si="99"/>
        <v>0.19899999618530273</v>
      </c>
      <c r="DU95" s="27">
        <f t="shared" si="100"/>
        <v>0.19899999618530273</v>
      </c>
      <c r="DV95" s="27">
        <f t="shared" si="101"/>
        <v>0.19899999618530273</v>
      </c>
      <c r="DW95" s="27">
        <f t="shared" si="102"/>
        <v>0.19899999618530273</v>
      </c>
      <c r="DX95" s="27">
        <f t="shared" si="103"/>
        <v>0.19899999618530273</v>
      </c>
      <c r="DY95" s="27">
        <f t="shared" si="104"/>
        <v>0.19899999618530273</v>
      </c>
      <c r="DZ95" s="27">
        <f t="shared" si="105"/>
        <v>0.19899999618530273</v>
      </c>
      <c r="EA95" s="27">
        <f t="shared" si="106"/>
        <v>0.19899999618530273</v>
      </c>
      <c r="EB95" s="27">
        <f t="shared" si="107"/>
        <v>0.20499999999999999</v>
      </c>
      <c r="EC95" s="27">
        <f t="shared" si="108"/>
        <v>0.20399999618530273</v>
      </c>
      <c r="ED95" s="27">
        <f t="shared" si="109"/>
        <v>0.22500000000000001</v>
      </c>
      <c r="EE95" s="27">
        <f t="shared" si="110"/>
        <v>0.22200000762939454</v>
      </c>
      <c r="EF95" s="27">
        <f t="shared" si="111"/>
        <v>0.23</v>
      </c>
      <c r="EG95" s="27">
        <f t="shared" si="112"/>
        <v>0.23399999618530273</v>
      </c>
      <c r="EH95" s="27">
        <f t="shared" si="113"/>
        <v>0.23</v>
      </c>
      <c r="EI95" s="27">
        <f t="shared" si="114"/>
        <v>0.23499999999999999</v>
      </c>
      <c r="EJ95" s="27">
        <f t="shared" si="115"/>
        <v>0.23299999237060548</v>
      </c>
      <c r="EK95" s="27">
        <f t="shared" si="116"/>
        <v>0.22100000381469725</v>
      </c>
      <c r="EL95" s="27">
        <f t="shared" si="117"/>
        <v>0.23600000381469727</v>
      </c>
      <c r="EM95" s="27">
        <f t="shared" si="118"/>
        <v>0.24399999618530274</v>
      </c>
      <c r="EN95" s="27">
        <f t="shared" si="119"/>
        <v>0.245</v>
      </c>
      <c r="EO95" s="27">
        <f t="shared" si="120"/>
        <v>0.23799999237060546</v>
      </c>
      <c r="EP95" s="27">
        <f t="shared" si="129"/>
        <v>0.24100000381469727</v>
      </c>
      <c r="EQ95" s="27">
        <f t="shared" si="130"/>
        <v>0.25</v>
      </c>
      <c r="ER95" s="27">
        <f t="shared" si="138"/>
        <v>0.26200000762939452</v>
      </c>
      <c r="ES95" s="27">
        <f t="shared" si="138"/>
        <v>0.26500000000000001</v>
      </c>
      <c r="ET95" s="27">
        <f t="shared" si="138"/>
        <v>0.26500000000000001</v>
      </c>
      <c r="EU95" s="27"/>
      <c r="EV95" s="27"/>
      <c r="EW95" s="27"/>
      <c r="EX95" s="27"/>
      <c r="EY95" s="27"/>
      <c r="EZ95" s="27" t="str">
        <f>IFERROR(VLOOKUP(CONCATENATE($C95,".SL.TLF.TERT.ZS"),AREA_WB_6ATTRS,Seq!B$1,FALSE)/100,".")</f>
        <v>.</v>
      </c>
      <c r="FA95" s="27" t="str">
        <f>IFERROR(VLOOKUP(CONCATENATE($C95,".SL.TLF.TERT.ZS"),AREA_WB_6ATTRS,Seq!C$1,FALSE)/100,".")</f>
        <v>.</v>
      </c>
      <c r="FB95" s="27" t="str">
        <f>IFERROR(VLOOKUP(CONCATENATE($C95,".SL.TLF.TERT.ZS"),AREA_WB_6ATTRS,Seq!D$1,FALSE)/100,".")</f>
        <v>.</v>
      </c>
      <c r="FC95" s="27" t="str">
        <f>IFERROR(VLOOKUP(CONCATENATE($C95,".SL.TLF.TERT.ZS"),AREA_WB_6ATTRS,Seq!E$1,FALSE)/100,".")</f>
        <v>.</v>
      </c>
      <c r="FD95" s="27" t="str">
        <f>IFERROR(VLOOKUP(CONCATENATE($C95,".SL.TLF.TERT.ZS"),AREA_WB_6ATTRS,Seq!F$1,FALSE)/100,".")</f>
        <v>.</v>
      </c>
      <c r="FE95" s="27" t="str">
        <f>IFERROR(VLOOKUP(CONCATENATE($C95,".SL.TLF.TERT.ZS"),AREA_WB_6ATTRS,Seq!G$1,FALSE)/100,".")</f>
        <v>.</v>
      </c>
      <c r="FF95" s="27" t="str">
        <f>IFERROR(VLOOKUP(CONCATENATE($C95,".SL.TLF.TERT.ZS"),AREA_WB_6ATTRS,Seq!H$1,FALSE)/100,".")</f>
        <v>.</v>
      </c>
      <c r="FG95" s="27" t="str">
        <f>IFERROR(VLOOKUP(CONCATENATE($C95,".SL.TLF.TERT.ZS"),AREA_WB_6ATTRS,Seq!I$1,FALSE)/100,".")</f>
        <v>.</v>
      </c>
      <c r="FH95" s="27" t="str">
        <f>IFERROR(VLOOKUP(CONCATENATE($C95,".SL.TLF.TERT.ZS"),AREA_WB_6ATTRS,Seq!J$1,FALSE)/100,".")</f>
        <v>.</v>
      </c>
      <c r="FI95" s="27" t="str">
        <f>IFERROR(VLOOKUP(CONCATENATE($C95,".SL.TLF.TERT.ZS"),AREA_WB_6ATTRS,Seq!K$1,FALSE)/100,".")</f>
        <v>.</v>
      </c>
      <c r="FJ95" s="27" t="str">
        <f>IFERROR(VLOOKUP(CONCATENATE($C95,".SL.TLF.TERT.ZS"),AREA_WB_6ATTRS,Seq!L$1,FALSE)/100,".")</f>
        <v>.</v>
      </c>
      <c r="FK95" s="27" t="str">
        <f>IFERROR(VLOOKUP(CONCATENATE($C95,".SL.TLF.TERT.ZS"),AREA_WB_6ATTRS,Seq!M$1,FALSE)/100,".")</f>
        <v>.</v>
      </c>
      <c r="FL95" s="27">
        <f>IFERROR(VLOOKUP(CONCATENATE($C95,".SL.TLF.TERT.ZS"),AREA_WB_6ATTRS,Seq!N$1,FALSE)/100,".")</f>
        <v>0.19899999618530273</v>
      </c>
      <c r="FM95" s="27">
        <f>IFERROR(VLOOKUP(CONCATENATE($C95,".SL.TLF.TERT.ZS"),AREA_WB_6ATTRS,Seq!O$1,FALSE)/100,".")</f>
        <v>0.20499999999999999</v>
      </c>
      <c r="FN95" s="27">
        <f>IFERROR(VLOOKUP(CONCATENATE($C95,".SL.TLF.TERT.ZS"),AREA_WB_6ATTRS,Seq!P$1,FALSE)/100,".")</f>
        <v>0.20399999618530273</v>
      </c>
      <c r="FO95" s="27">
        <f>IFERROR(VLOOKUP(CONCATENATE($C95,".SL.TLF.TERT.ZS"),AREA_WB_6ATTRS,Seq!Q$1,FALSE)/100,".")</f>
        <v>0.22500000000000001</v>
      </c>
      <c r="FP95" s="27">
        <f>IFERROR(VLOOKUP(CONCATENATE($C95,".SL.TLF.TERT.ZS"),AREA_WB_6ATTRS,Seq!R$1,FALSE)/100,".")</f>
        <v>0.22200000762939454</v>
      </c>
      <c r="FQ95" s="27">
        <f>IFERROR(VLOOKUP(CONCATENATE($C95,".SL.TLF.TERT.ZS"),AREA_WB_6ATTRS,Seq!S$1,FALSE)/100,".")</f>
        <v>0.23</v>
      </c>
      <c r="FR95" s="27">
        <f>IFERROR(VLOOKUP(CONCATENATE($C95,".SL.TLF.TERT.ZS"),AREA_WB_6ATTRS,Seq!T$1,FALSE)/100,".")</f>
        <v>0.23399999618530273</v>
      </c>
      <c r="FS95" s="27">
        <f>IFERROR(VLOOKUP(CONCATENATE($C95,".SL.TLF.TERT.ZS"),AREA_WB_6ATTRS,Seq!U$1,FALSE)/100,".")</f>
        <v>0.23</v>
      </c>
      <c r="FT95" s="27">
        <f>IFERROR(VLOOKUP(CONCATENATE($C95,".SL.TLF.TERT.ZS"),AREA_WB_6ATTRS,Seq!V$1,FALSE)/100,".")</f>
        <v>0.23499999999999999</v>
      </c>
      <c r="FU95" s="27">
        <f>IFERROR(VLOOKUP(CONCATENATE($C95,".SL.TLF.TERT.ZS"),AREA_WB_6ATTRS,Seq!W$1,FALSE)/100,".")</f>
        <v>0.23299999237060548</v>
      </c>
      <c r="FV95" s="27">
        <f>IFERROR(VLOOKUP(CONCATENATE($C95,".SL.TLF.TERT.ZS"),AREA_WB_6ATTRS,Seq!X$1,FALSE)/100,".")</f>
        <v>0.22100000381469725</v>
      </c>
      <c r="FW95" s="27">
        <f>IFERROR(VLOOKUP(CONCATENATE($C95,".SL.TLF.TERT.ZS"),AREA_WB_6ATTRS,Seq!Y$1,FALSE)/100,".")</f>
        <v>0.23600000381469727</v>
      </c>
      <c r="FX95" s="27">
        <f>IFERROR(VLOOKUP(CONCATENATE($C95,".SL.TLF.TERT.ZS"),AREA_WB_6ATTRS,Seq!Z$1,FALSE)/100,".")</f>
        <v>0.24399999618530274</v>
      </c>
      <c r="FY95" s="27">
        <f>IFERROR(VLOOKUP(CONCATENATE($C95,".SL.TLF.TERT.ZS"),AREA_WB_6ATTRS,Seq!AA$1,FALSE)/100,".")</f>
        <v>0.245</v>
      </c>
      <c r="FZ95" s="27">
        <f>IFERROR(VLOOKUP(CONCATENATE($C95,".SL.TLF.TERT.ZS"),AREA_WB_6ATTRS,Seq!AB$1,FALSE)/100,".")</f>
        <v>0.23799999237060546</v>
      </c>
      <c r="GA95" s="27">
        <f>IFERROR(VLOOKUP(CONCATENATE($C95,".SL.TLF.TERT.ZS"),AREA_WB_6ATTRS,Seq!AC$1,FALSE)/100,".")</f>
        <v>0.24100000381469727</v>
      </c>
      <c r="GB95" s="27">
        <f>IFERROR(VLOOKUP(CONCATENATE($C95,".SL.TLF.TERT.ZS"),AREA_WB_6ATTRS,Seq!AD$1,FALSE)/100,".")</f>
        <v>0.25</v>
      </c>
      <c r="GC95" s="27">
        <f>IFERROR(VLOOKUP(CONCATENATE($C95,".SL.TLF.TERT.ZS"),AREA_WB_6ATTRS,Seq!AE$1,FALSE)/100,".")</f>
        <v>0.26200000762939452</v>
      </c>
      <c r="GD95" s="27">
        <f>IFERROR(VLOOKUP(CONCATENATE($C95,".SL.TLF.TERT.ZS"),AREA_WB_6ATTRS,Seq!AF$1,FALSE)/100,".")</f>
        <v>0.26500000000000001</v>
      </c>
      <c r="GE95" s="27" t="str">
        <f>IFERROR(VLOOKUP(CONCATENATE($C95,".SL.TLF.TERT.ZS"),AREA_WB_6ATTRS,Seq!AG$1,FALSE)/100,".")</f>
        <v>.</v>
      </c>
      <c r="GF95" s="27" t="str">
        <f>IFERROR(VLOOKUP(CONCATENATE($C95,".SL.TLF.TERT.ZS"),AREA_WB_6ATTRS,Seq!AH$1,FALSE)/100,".")</f>
        <v>.</v>
      </c>
      <c r="GG95" s="27" t="str">
        <f>IFERROR(VLOOKUP(CONCATENATE($C95,".SL.TLF.TERT.ZS"),AREA_WB_6ATTRS,Seq!AI$1,FALSE)/100,".")</f>
        <v>.</v>
      </c>
      <c r="GH95" s="27" t="str">
        <f>IFERROR(VLOOKUP(CONCATENATE($C95,".SL.TLF.TERT.ZS"),AREA_WB_6ATTRS,Seq!AJ$1,FALSE)/100,".")</f>
        <v>.</v>
      </c>
      <c r="GI95" s="27" t="str">
        <f>IFERROR(VLOOKUP(CONCATENATE($C95,".SL.TLF.TERT.ZS"),AREA_WB_6ATTRS,Seq!AK$1,FALSE)/100,".")</f>
        <v>.</v>
      </c>
      <c r="GJ95" s="27" t="str">
        <f>IFERROR(VLOOKUP(CONCATENATE($C95,".SL.TLF.TERT.ZS"),AREA_WB_6ATTRS,Seq!AL$1,FALSE)/100,".")</f>
        <v>.</v>
      </c>
      <c r="GK95" s="27"/>
      <c r="GL95" s="27"/>
      <c r="GM95" s="27">
        <f t="shared" si="121"/>
        <v>2.575252544602378E-4</v>
      </c>
      <c r="GN95" s="27">
        <f t="shared" si="122"/>
        <v>5.0356904561076629E-4</v>
      </c>
      <c r="GO95" s="27">
        <f t="shared" si="131"/>
        <v>1.2772168835908041E-3</v>
      </c>
      <c r="GP95" s="27"/>
      <c r="GQ95" s="9">
        <f>IF(VLOOKUP($B95,EM_80!$B$1:$C$201,2,FALSE)&gt;0,VLOOKUP($B95,EM_80!$B$1:$C$201,2,FALSE),".")</f>
        <v>20165</v>
      </c>
      <c r="GR95" s="9">
        <f t="shared" si="123"/>
        <v>40000</v>
      </c>
      <c r="GS95" s="9">
        <f t="shared" si="124"/>
        <v>105000</v>
      </c>
      <c r="GU95">
        <f t="shared" si="125"/>
        <v>78303000</v>
      </c>
      <c r="GV95">
        <f t="shared" si="126"/>
        <v>79433000</v>
      </c>
      <c r="GW95">
        <f t="shared" si="127"/>
        <v>82210000</v>
      </c>
      <c r="GX95">
        <f t="shared" si="128"/>
        <v>81776930</v>
      </c>
      <c r="GZ95" s="9">
        <f>IF(ISNA(VLOOKUP($B95,Area_EM_90,Seq!C$1,FALSE)),".",VLOOKUP($B95,Area_EM_90,Seq!C$1,FALSE))</f>
        <v>8727.0174399999996</v>
      </c>
      <c r="HA95" s="9">
        <f>IF(ISNA(VLOOKUP($B95,Area_EM_90,Seq!D$1,FALSE)),".",VLOOKUP($B95,Area_EM_90,Seq!D$1,FALSE))</f>
        <v>4446</v>
      </c>
      <c r="HB95" s="9">
        <f>IF(ISNA(VLOOKUP($B95,Area_EM_90,Seq!E$1,FALSE)),".",VLOOKUP($B95,Area_EM_90,Seq!E$1,FALSE))</f>
        <v>1070</v>
      </c>
      <c r="HC95" s="9">
        <f>IF(ISNA(VLOOKUP($B95,Area_EM_90,Seq!F$1,FALSE)),".",VLOOKUP($B95,Area_EM_90,Seq!F$1,FALSE))</f>
        <v>3211</v>
      </c>
      <c r="HD95" s="9">
        <f>IF(ISNA(VLOOKUP($B95,Area_EM_90,Seq!G$1,FALSE)),".",VLOOKUP($B95,Area_EM_90,Seq!G$1,FALSE))</f>
        <v>55795000</v>
      </c>
      <c r="HE95" s="9">
        <f>IF(ISNA(VLOOKUP($B95,Area_EM_90,Seq!H$1,FALSE)),".",VLOOKUP($B95,Area_EM_90,Seq!H$1,FALSE))</f>
        <v>10154690</v>
      </c>
      <c r="HF95" s="9">
        <f>IF(ISNA(VLOOKUP($B95,Area_EM_90,Seq!I$1,FALSE)),".",VLOOKUP($B95,Area_EM_90,Seq!I$1,FALSE))</f>
        <v>33500000</v>
      </c>
      <c r="HG95" s="9">
        <f>IF(ISNA(VLOOKUP($B95,Area_EM_90,Seq!J$1,FALSE)),".",VLOOKUP($B95,Area_EM_90,Seq!J$1,FALSE))</f>
        <v>12200000</v>
      </c>
      <c r="HH95" s="9">
        <f>IF(ISNA(VLOOKUP($B95,Area_EM_00,Seq!C$1,FALSE)),".",VLOOKUP($B95,Area_EM_00,Seq!C$1,FALSE))</f>
        <v>26069.008900000001</v>
      </c>
      <c r="HI95" s="9">
        <f>IF(ISNA(VLOOKUP($B95,Area_EM_00,Seq!D$1,FALSE)),".",VLOOKUP($B95,Area_EM_00,Seq!D$1,FALSE))</f>
        <v>11079</v>
      </c>
      <c r="HJ95" s="9">
        <f>IF(ISNA(VLOOKUP($B95,Area_EM_00,Seq!E$1,FALSE)),".",VLOOKUP($B95,Area_EM_00,Seq!E$1,FALSE))</f>
        <v>2824</v>
      </c>
      <c r="HK95" s="9">
        <f>IF(ISNA(VLOOKUP($B95,Area_EM_00,Seq!F$1,FALSE)),".",VLOOKUP($B95,Area_EM_00,Seq!F$1,FALSE))</f>
        <v>12166</v>
      </c>
      <c r="HL95" s="9">
        <f>IF(ISNA(VLOOKUP($B95,Area_EM_00,Seq!G$1,FALSE)),".",VLOOKUP($B95,Area_EM_00,Seq!G$1,FALSE))</f>
        <v>60269000</v>
      </c>
      <c r="HM95" s="9">
        <f>IF(ISNA(VLOOKUP($B95,Area_EM_00,Seq!H$1,FALSE)),".",VLOOKUP($B95,Area_EM_00,Seq!H$1,FALSE))</f>
        <v>6165518.7000000002</v>
      </c>
      <c r="HN95" s="9">
        <f>IF(ISNA(VLOOKUP($B95,Area_EM_00,Seq!I$1,FALSE)),".",VLOOKUP($B95,Area_EM_00,Seq!I$1,FALSE))</f>
        <v>38700000</v>
      </c>
      <c r="HO95" s="9">
        <f>IF(ISNA(VLOOKUP($B95,Area_EM_00,Seq!J$1,FALSE)),".",VLOOKUP($B95,Area_EM_00,Seq!J$1,FALSE))</f>
        <v>15400000</v>
      </c>
      <c r="HQ95" s="27"/>
      <c r="HR95" s="9">
        <f>IFERROR(VLOOKUP($B95,AREA_EM3_60_00,Seq!E$1,FALSE),".")</f>
        <v>1930</v>
      </c>
      <c r="HS95" s="9">
        <f>IFERROR(VLOOKUP($B95,AREA_EM3_60_00,Seq!F$1,FALSE),".")</f>
        <v>8527</v>
      </c>
      <c r="HT95" s="9">
        <f>IFERROR(VLOOKUP($B95,AREA_EM3_60_00,Seq!G$1,FALSE),".")</f>
        <v>86998</v>
      </c>
      <c r="HU95" s="9">
        <f>IFERROR(VLOOKUP($B95,AREA_EM3_10,Seq!B$1,FALSE),".")</f>
        <v>124562.87679230422</v>
      </c>
      <c r="HV95" s="9">
        <f t="shared" si="132"/>
        <v>78303000</v>
      </c>
      <c r="HW95" s="9">
        <f t="shared" si="133"/>
        <v>79433000</v>
      </c>
      <c r="HX95" s="9">
        <f t="shared" si="134"/>
        <v>82210000</v>
      </c>
      <c r="HY95" s="9">
        <f t="shared" si="135"/>
        <v>81776930</v>
      </c>
    </row>
    <row r="96" spans="1:233">
      <c r="A96" s="25" t="s">
        <v>2475</v>
      </c>
      <c r="B96" s="26" t="str">
        <f t="shared" si="92"/>
        <v>France</v>
      </c>
      <c r="C96" s="166" t="s">
        <v>1417</v>
      </c>
      <c r="D96" s="27">
        <f>VLOOKUP("CHN.NY.GDP.MKTP.KD",AREA_WB_6ATTRS,Seq!B$1,FALSE)/10000</f>
        <v>18294112.043860689</v>
      </c>
      <c r="E96" s="27">
        <f>VLOOKUP("CHN.NY.GDP.MKTP.KD",AREA_WB_6ATTRS,Seq!C$1,FALSE)/10000</f>
        <v>19245405.87014145</v>
      </c>
      <c r="F96" s="27">
        <f>VLOOKUP("CHN.NY.GDP.MKTP.KD",AREA_WB_6ATTRS,Seq!D$1,FALSE)/10000</f>
        <v>20996737.804324333</v>
      </c>
      <c r="G96" s="27">
        <f>VLOOKUP("CHN.NY.GDP.MKTP.KD",AREA_WB_6ATTRS,Seq!E$1,FALSE)/10000</f>
        <v>23285382.224995762</v>
      </c>
      <c r="H96" s="27">
        <f>VLOOKUP("CHN.NY.GDP.MKTP.KD",AREA_WB_6ATTRS,Seq!F$1,FALSE)/10000</f>
        <v>26824760.323195074</v>
      </c>
      <c r="I96" s="27">
        <f>VLOOKUP("CHN.NY.GDP.MKTP.KD",AREA_WB_6ATTRS,Seq!G$1,FALSE)/10000</f>
        <v>30446102.966826372</v>
      </c>
      <c r="J96" s="27">
        <f>VLOOKUP("CHN.NY.GDP.MKTP.KD",AREA_WB_6ATTRS,Seq!H$1,FALSE)/10000</f>
        <v>33125360.027907111</v>
      </c>
      <c r="K96" s="27">
        <f>VLOOKUP("CHN.NY.GDP.MKTP.KD",AREA_WB_6ATTRS,Seq!I$1,FALSE)/10000</f>
        <v>36967901.791144341</v>
      </c>
      <c r="L96" s="27">
        <f>VLOOKUP("CHN.NY.GDP.MKTP.KD",AREA_WB_6ATTRS,Seq!J$1,FALSE)/10000</f>
        <v>41145274.693543643</v>
      </c>
      <c r="M96" s="27">
        <f>VLOOKUP("CHN.NY.GDP.MKTP.KD",AREA_WB_6ATTRS,Seq!K$1,FALSE)/10000</f>
        <v>42832230.955979005</v>
      </c>
      <c r="N96" s="27">
        <f>VLOOKUP("CHN.NY.GDP.MKTP.KD",AREA_WB_6ATTRS,Seq!L$1,FALSE)/10000</f>
        <v>44459855.73230619</v>
      </c>
      <c r="O96" s="27">
        <f>VLOOKUP("CHN.NY.GDP.MKTP.KD",AREA_WB_6ATTRS,Seq!M$1,FALSE)/10000</f>
        <v>48550162.459678344</v>
      </c>
      <c r="P96" s="27">
        <f>VLOOKUP("CHN.NY.GDP.MKTP.KD",AREA_WB_6ATTRS,Seq!N$1,FALSE)/10000</f>
        <v>55444285.528952621</v>
      </c>
      <c r="Q96" s="27">
        <f>VLOOKUP("CHN.NY.GDP.MKTP.KD",AREA_WB_6ATTRS,Seq!O$1,FALSE)/10000</f>
        <v>63206485.503006078</v>
      </c>
      <c r="R96" s="27">
        <f>VLOOKUP("CHN.NY.GDP.MKTP.KD",AREA_WB_6ATTRS,Seq!P$1,FALSE)/10000</f>
        <v>71486535.103899792</v>
      </c>
      <c r="S96" s="27">
        <f>VLOOKUP("CHN.NY.GDP.MKTP.KD",AREA_WB_6ATTRS,Seq!Q$1,FALSE)/10000</f>
        <v>79278567.430224851</v>
      </c>
      <c r="T96" s="27">
        <f>VLOOKUP("CHN.NY.GDP.MKTP.KD",AREA_WB_6ATTRS,Seq!R$1,FALSE)/10000</f>
        <v>87206424.173247412</v>
      </c>
      <c r="U96" s="27">
        <f>VLOOKUP("CHN.NY.GDP.MKTP.KD",AREA_WB_6ATTRS,Seq!S$1,FALSE)/10000</f>
        <v>95316621.621359423</v>
      </c>
      <c r="V96" s="27">
        <f>VLOOKUP("CHN.NY.GDP.MKTP.KD",AREA_WB_6ATTRS,Seq!T$1,FALSE)/10000</f>
        <v>102751318.10782552</v>
      </c>
      <c r="W96" s="27">
        <f>VLOOKUP("CHN.NY.GDP.MKTP.KD",AREA_WB_6ATTRS,Seq!U$1,FALSE)/10000</f>
        <v>110560418.28402025</v>
      </c>
      <c r="X96" s="27">
        <f>VLOOKUP("CHN.NY.GDP.MKTP.KD",AREA_WB_6ATTRS,Seq!V$1,FALSE)/10000</f>
        <v>119847493.41987793</v>
      </c>
      <c r="Y96" s="27">
        <f>VLOOKUP("CHN.NY.GDP.MKTP.KD",AREA_WB_6ATTRS,Seq!W$1,FALSE)/10000</f>
        <v>129794835.37372778</v>
      </c>
      <c r="Z96" s="27">
        <f>VLOOKUP("CHN.NY.GDP.MKTP.KD",AREA_WB_6ATTRS,Seq!X$1,FALSE)/10000</f>
        <v>141606165.392737</v>
      </c>
      <c r="AA96" s="27">
        <f>VLOOKUP("CHN.NY.GDP.MKTP.KD",AREA_WB_6ATTRS,Seq!Y$1,FALSE)/10000</f>
        <v>155766781.9320105</v>
      </c>
      <c r="AB96" s="27">
        <f>VLOOKUP("CHN.NY.GDP.MKTP.KD",AREA_WB_6ATTRS,Seq!Z$1,FALSE)/10000</f>
        <v>171499226.90714428</v>
      </c>
      <c r="AC96" s="27">
        <f>VLOOKUP("CHN.NY.GDP.MKTP.KD",AREA_WB_6ATTRS,Seq!AA$1,FALSE)/10000</f>
        <v>190878639.54765138</v>
      </c>
      <c r="AD96" s="27">
        <f>VLOOKUP("CHN.NY.GDP.MKTP.KD",AREA_WB_6ATTRS,Seq!AB$1,FALSE)/10000</f>
        <v>215120226.77020231</v>
      </c>
      <c r="AE96" s="27">
        <f>VLOOKUP("CHN.NY.GDP.MKTP.KD",AREA_WB_6ATTRS,Seq!AC$1,FALSE)/10000</f>
        <v>245667298.97157177</v>
      </c>
      <c r="AF96" s="27">
        <f>VLOOKUP("CHN.NY.GDP.MKTP.KD",AREA_WB_6ATTRS,Seq!AD$1,FALSE)/10000</f>
        <v>269251359.67284226</v>
      </c>
      <c r="AG96" s="27">
        <f>VLOOKUP("CHN.NY.GDP.MKTP.KD",AREA_WB_6ATTRS,Seq!AE$1,FALSE)/10000</f>
        <v>294022484.76274431</v>
      </c>
      <c r="AH96" s="27">
        <f>VLOOKUP("CHN.NY.GDP.MKTP.KD",AREA_WB_6ATTRS,Seq!AF$1,FALSE)/10000</f>
        <v>324600823.17806971</v>
      </c>
      <c r="AI96" s="27">
        <f>VLOOKUP("CHN.NY.GDP.MKTP.KD",AREA_WB_6ATTRS,Seq!AG$1,FALSE)/10000</f>
        <v>354139498.08727396</v>
      </c>
      <c r="AJ96" s="27"/>
      <c r="AK96" s="27"/>
      <c r="AL96" s="27"/>
      <c r="AM96" s="27"/>
      <c r="AN96" s="27"/>
      <c r="AO96" s="27"/>
      <c r="AP96" s="27">
        <f>IFERROR(VLOOKUP(CONCATENATE($C96, ".NY.GDP.MKTP.KD"),AREA_WB_6ATTRS,Seq!B$1,FALSE)/10000,".")</f>
        <v>86290569.475118414</v>
      </c>
      <c r="AQ96" s="27">
        <f>IFERROR(VLOOKUP(CONCATENATE($C96, ".NY.GDP.MKTP.KD"),AREA_WB_6ATTRS,Seq!C$1,FALSE)/10000,".")</f>
        <v>87135183.098984405</v>
      </c>
      <c r="AR96" s="27">
        <f>IFERROR(VLOOKUP(CONCATENATE($C96, ".NY.GDP.MKTP.KD"),AREA_WB_6ATTRS,Seq!D$1,FALSE)/10000,".")</f>
        <v>89241350.574622616</v>
      </c>
      <c r="AS96" s="27">
        <f>IFERROR(VLOOKUP(CONCATENATE($C96, ".NY.GDP.MKTP.KD"),AREA_WB_6ATTRS,Seq!E$1,FALSE)/10000,".")</f>
        <v>90340733.63833189</v>
      </c>
      <c r="AT96" s="27">
        <f>IFERROR(VLOOKUP(CONCATENATE($C96, ".NY.GDP.MKTP.KD"),AREA_WB_6ATTRS,Seq!F$1,FALSE)/10000,".")</f>
        <v>91690960.312240899</v>
      </c>
      <c r="AU96" s="27">
        <f>IFERROR(VLOOKUP(CONCATENATE($C96, ".NY.GDP.MKTP.KD"),AREA_WB_6ATTRS,Seq!G$1,FALSE)/10000,".")</f>
        <v>93167292.388178721</v>
      </c>
      <c r="AV96" s="27">
        <f>IFERROR(VLOOKUP(CONCATENATE($C96, ".NY.GDP.MKTP.KD"),AREA_WB_6ATTRS,Seq!H$1,FALSE)/10000,".")</f>
        <v>95269014.165537715</v>
      </c>
      <c r="AW96" s="27">
        <f>IFERROR(VLOOKUP(CONCATENATE($C96, ".NY.GDP.MKTP.KD"),AREA_WB_6ATTRS,Seq!I$1,FALSE)/10000,".")</f>
        <v>97544394.995102867</v>
      </c>
      <c r="AX96" s="27">
        <f>IFERROR(VLOOKUP(CONCATENATE($C96, ".NY.GDP.MKTP.KD"),AREA_WB_6ATTRS,Seq!J$1,FALSE)/10000,".")</f>
        <v>102097364.57632843</v>
      </c>
      <c r="AY96" s="27">
        <f>IFERROR(VLOOKUP(CONCATENATE($C96, ".NY.GDP.MKTP.KD"),AREA_WB_6ATTRS,Seq!K$1,FALSE)/10000,".")</f>
        <v>106372851.44284156</v>
      </c>
      <c r="AZ96" s="27">
        <f>IFERROR(VLOOKUP(CONCATENATE($C96, ".NY.GDP.MKTP.KD"),AREA_WB_6ATTRS,Seq!L$1,FALSE)/10000,".")</f>
        <v>109159859.98169288</v>
      </c>
      <c r="BA96" s="27">
        <f>IFERROR(VLOOKUP(CONCATENATE($C96, ".NY.GDP.MKTP.KD"),AREA_WB_6ATTRS,Seq!M$1,FALSE)/10000,".")</f>
        <v>110294338.56362051</v>
      </c>
      <c r="BB96" s="27">
        <f>IFERROR(VLOOKUP(CONCATENATE($C96, ".NY.GDP.MKTP.KD"),AREA_WB_6ATTRS,Seq!N$1,FALSE)/10000,".")</f>
        <v>111924318.81684558</v>
      </c>
      <c r="BC96" s="27">
        <f>IFERROR(VLOOKUP(CONCATENATE($C96, ".NY.GDP.MKTP.KD"),AREA_WB_6ATTRS,Seq!O$1,FALSE)/10000,".")</f>
        <v>111177375.50030273</v>
      </c>
      <c r="BD96" s="27">
        <f>IFERROR(VLOOKUP(CONCATENATE($C96, ".NY.GDP.MKTP.KD"),AREA_WB_6ATTRS,Seq!P$1,FALSE)/10000,".")</f>
        <v>113675953.09323873</v>
      </c>
      <c r="BE96" s="27">
        <f>IFERROR(VLOOKUP(CONCATENATE($C96, ".NY.GDP.MKTP.KD"),AREA_WB_6ATTRS,Seq!Q$1,FALSE)/10000,".")</f>
        <v>116003131.10213071</v>
      </c>
      <c r="BF96" s="27">
        <f>IFERROR(VLOOKUP(CONCATENATE($C96, ".NY.GDP.MKTP.KD"),AREA_WB_6ATTRS,Seq!R$1,FALSE)/10000,".")</f>
        <v>117241470.27598728</v>
      </c>
      <c r="BG96" s="27">
        <f>IFERROR(VLOOKUP(CONCATENATE($C96, ".NY.GDP.MKTP.KD"),AREA_WB_6ATTRS,Seq!S$1,FALSE)/10000,".")</f>
        <v>119801696.59299567</v>
      </c>
      <c r="BH96" s="27">
        <f>IFERROR(VLOOKUP(CONCATENATE($C96, ".NY.GDP.MKTP.KD"),AREA_WB_6ATTRS,Seq!T$1,FALSE)/10000,".")</f>
        <v>123848842.57508101</v>
      </c>
      <c r="BI96" s="27">
        <f>IFERROR(VLOOKUP(CONCATENATE($C96, ".NY.GDP.MKTP.KD"),AREA_WB_6ATTRS,Seq!U$1,FALSE)/10000,".")</f>
        <v>127925885.5127534</v>
      </c>
      <c r="BJ96" s="27">
        <f>IFERROR(VLOOKUP(CONCATENATE($C96, ".NY.GDP.MKTP.KD"),AREA_WB_6ATTRS,Seq!V$1,FALSE)/10000,".")</f>
        <v>132633489.95761931</v>
      </c>
      <c r="BK96" s="27">
        <f>IFERROR(VLOOKUP(CONCATENATE($C96, ".NY.GDP.MKTP.KD"),AREA_WB_6ATTRS,Seq!W$1,FALSE)/10000,".")</f>
        <v>135068288.18866944</v>
      </c>
      <c r="BL96" s="27">
        <f>IFERROR(VLOOKUP(CONCATENATE($C96, ".NY.GDP.MKTP.KD"),AREA_WB_6ATTRS,Seq!X$1,FALSE)/10000,".")</f>
        <v>136322901.7958526</v>
      </c>
      <c r="BM96" s="27">
        <f>IFERROR(VLOOKUP(CONCATENATE($C96, ".NY.GDP.MKTP.KD"),AREA_WB_6ATTRS,Seq!Y$1,FALSE)/10000,".")</f>
        <v>137549132.30883685</v>
      </c>
      <c r="BN96" s="27">
        <f>IFERROR(VLOOKUP(CONCATENATE($C96, ".NY.GDP.MKTP.KD"),AREA_WB_6ATTRS,Seq!Z$1,FALSE)/10000,".")</f>
        <v>141049393.83843073</v>
      </c>
      <c r="BO96" s="27">
        <f>IFERROR(VLOOKUP(CONCATENATE($C96, ".NY.GDP.MKTP.KD"),AREA_WB_6ATTRS,Seq!AA$1,FALSE)/10000,".")</f>
        <v>143625642.36504456</v>
      </c>
      <c r="BP96" s="27">
        <f>IFERROR(VLOOKUP(CONCATENATE($C96, ".NY.GDP.MKTP.KD"),AREA_WB_6ATTRS,Seq!AB$1,FALSE)/10000,".")</f>
        <v>147168751.57573596</v>
      </c>
      <c r="BQ96" s="27">
        <f>IFERROR(VLOOKUP(CONCATENATE($C96, ".NY.GDP.MKTP.KD"),AREA_WB_6ATTRS,Seq!AC$1,FALSE)/10000,".")</f>
        <v>150532167.70694628</v>
      </c>
      <c r="BR96" s="27">
        <f>IFERROR(VLOOKUP(CONCATENATE($C96, ".NY.GDP.MKTP.KD"),AREA_WB_6ATTRS,Seq!AD$1,FALSE)/10000,".")</f>
        <v>150410737.01044282</v>
      </c>
      <c r="BS96" s="27">
        <f>IFERROR(VLOOKUP(CONCATENATE($C96, ".NY.GDP.MKTP.KD"),AREA_WB_6ATTRS,Seq!AE$1,FALSE)/10000,".")</f>
        <v>145677233.82990924</v>
      </c>
      <c r="BT96" s="27">
        <f>IFERROR(VLOOKUP(CONCATENATE($C96, ".NY.GDP.MKTP.KD"),AREA_WB_6ATTRS,Seq!AF$1,FALSE)/10000,".")</f>
        <v>148099982.91949984</v>
      </c>
      <c r="BU96" s="27">
        <f>IFERROR(VLOOKUP(CONCATENATE($C96, ".NY.GDP.MKTP.KD"),AREA_WB_6ATTRS,Seq!AG$1,FALSE)/10000,".")</f>
        <v>150614315.68170896</v>
      </c>
      <c r="BV96" s="27"/>
      <c r="BW96" s="27"/>
      <c r="BX96" s="27"/>
      <c r="BY96" s="27"/>
      <c r="BZ96" s="27"/>
      <c r="CA96" s="27"/>
      <c r="CB96" s="27"/>
      <c r="CC96" s="27">
        <f>CNPop!A$48</f>
        <v>5.0000000000000001E-3</v>
      </c>
      <c r="CD96" s="27">
        <f>CNPop!B$48</f>
        <v>6.0000000000000001E-3</v>
      </c>
      <c r="CE96" s="27">
        <f>CNPop!C$48</f>
        <v>6.0000000000000001E-3</v>
      </c>
      <c r="CF96" s="27">
        <f>CNPop!D$48</f>
        <v>7.0000000000000001E-3</v>
      </c>
      <c r="CG96" s="27">
        <f>CNPop!E$48</f>
        <v>7.0000000000000001E-3</v>
      </c>
      <c r="CH96" s="27">
        <f>CNPop!F$48</f>
        <v>8.0000000000000002E-3</v>
      </c>
      <c r="CI96" s="27">
        <f>CNPop!G$48</f>
        <v>8.9999999999999993E-3</v>
      </c>
      <c r="CJ96" s="27">
        <f>CNPop!H$48</f>
        <v>0.01</v>
      </c>
      <c r="CK96" s="27">
        <f>CNPop!I$48</f>
        <v>1.0999999999999999E-2</v>
      </c>
      <c r="CL96" s="27">
        <f>CNPop!J$48</f>
        <v>1.2E-2</v>
      </c>
      <c r="CM96" s="27">
        <f>CNPop!K$48</f>
        <v>1.4E-2</v>
      </c>
      <c r="CN96" s="27">
        <f>CNPop!L$48</f>
        <v>1.6E-2</v>
      </c>
      <c r="CO96" s="27">
        <f>CNPop!M$48</f>
        <v>1.7000000000000001E-2</v>
      </c>
      <c r="CP96" s="27">
        <f>CNPop!N$48</f>
        <v>1.9E-2</v>
      </c>
      <c r="CQ96" s="27">
        <f>CNPop!O$48</f>
        <v>2.1000000000000001E-2</v>
      </c>
      <c r="CR96" s="27">
        <f>CNPop!P$48</f>
        <v>2.3E-2</v>
      </c>
      <c r="CS96" s="27">
        <f>CNPop!Q$48</f>
        <v>2.5999999999999999E-2</v>
      </c>
      <c r="CT96" s="27">
        <f>CNPop!R$48</f>
        <v>2.8000000000000001E-2</v>
      </c>
      <c r="CU96" s="27">
        <f>CNPop!S$48</f>
        <v>0.03</v>
      </c>
      <c r="CV96" s="27">
        <f>CNPop!T$48</f>
        <v>3.3000000000000002E-2</v>
      </c>
      <c r="CW96" s="27">
        <f>CNPop!U$48</f>
        <v>3.5999999999999997E-2</v>
      </c>
      <c r="CX96" s="27">
        <f>CNPop!V$48</f>
        <v>3.9E-2</v>
      </c>
      <c r="CY96" s="27">
        <f>CNPop!W$48</f>
        <v>4.2000000000000003E-2</v>
      </c>
      <c r="CZ96" s="27">
        <f>CNPop!X$48</f>
        <v>4.4999999999999998E-2</v>
      </c>
      <c r="DA96" s="27">
        <f>CNPop!Y$48</f>
        <v>4.9000000000000002E-2</v>
      </c>
      <c r="DB96" s="27">
        <f>CNPop!Z$48</f>
        <v>5.1999999999999998E-2</v>
      </c>
      <c r="DC96" s="27">
        <f>CNPop!AA$48</f>
        <v>5.6000000000000001E-2</v>
      </c>
      <c r="DD96" s="27">
        <f>CNPop!AB$48</f>
        <v>0.06</v>
      </c>
      <c r="DE96" s="27">
        <f>CNPop!AC$48</f>
        <v>6.3E-2</v>
      </c>
      <c r="DF96" s="27">
        <f>CNPop!AD$48</f>
        <v>6.8000000000000005E-2</v>
      </c>
      <c r="DG96" s="27">
        <f>CNPop!AE$48</f>
        <v>7.1999999999999995E-2</v>
      </c>
      <c r="DH96" s="27">
        <f>CNPop!AF$48</f>
        <v>7.5999999999999998E-2</v>
      </c>
      <c r="DI96" s="27">
        <f>CNPop!AG$48</f>
        <v>8.1000000000000003E-2</v>
      </c>
      <c r="DJ96" s="27">
        <f>CNPop!AH$48</f>
        <v>8.5000000000000006E-2</v>
      </c>
      <c r="DK96" s="27">
        <f>CNPop!AI$48</f>
        <v>0.09</v>
      </c>
      <c r="DL96" s="27">
        <f>CNPop!AJ$48</f>
        <v>9.5000000000000001E-2</v>
      </c>
      <c r="DM96" s="27">
        <f>CNPop!AK$48</f>
        <v>0.1</v>
      </c>
      <c r="DN96" s="27"/>
      <c r="DO96" s="27">
        <f t="shared" si="94"/>
        <v>0.16799999237060548</v>
      </c>
      <c r="DP96" s="27">
        <f t="shared" si="95"/>
        <v>0.16799999237060548</v>
      </c>
      <c r="DQ96" s="27">
        <f t="shared" si="96"/>
        <v>0.16799999237060548</v>
      </c>
      <c r="DR96" s="27">
        <f t="shared" si="97"/>
        <v>0.16799999237060548</v>
      </c>
      <c r="DS96" s="27">
        <f t="shared" si="98"/>
        <v>0.16799999237060548</v>
      </c>
      <c r="DT96" s="27">
        <f t="shared" si="99"/>
        <v>0.16799999237060548</v>
      </c>
      <c r="DU96" s="27">
        <f t="shared" si="100"/>
        <v>0.16799999237060548</v>
      </c>
      <c r="DV96" s="27">
        <f t="shared" si="101"/>
        <v>0.16799999237060548</v>
      </c>
      <c r="DW96" s="27">
        <f t="shared" si="102"/>
        <v>0.16799999237060548</v>
      </c>
      <c r="DX96" s="27">
        <f t="shared" si="103"/>
        <v>0.16799999237060548</v>
      </c>
      <c r="DY96" s="27">
        <f t="shared" si="104"/>
        <v>0.16799999237060548</v>
      </c>
      <c r="DZ96" s="27">
        <f t="shared" si="105"/>
        <v>0.16799999237060548</v>
      </c>
      <c r="EA96" s="27">
        <f t="shared" si="106"/>
        <v>0.17799999237060546</v>
      </c>
      <c r="EB96" s="27">
        <f t="shared" si="107"/>
        <v>0.18799999237060547</v>
      </c>
      <c r="EC96" s="27">
        <f t="shared" si="108"/>
        <v>0.19500000000000001</v>
      </c>
      <c r="ED96" s="27">
        <f t="shared" si="109"/>
        <v>0.20399999618530273</v>
      </c>
      <c r="EE96" s="27">
        <f t="shared" si="110"/>
        <v>0.19600000381469726</v>
      </c>
      <c r="EF96" s="27">
        <f t="shared" si="111"/>
        <v>0.20499999999999999</v>
      </c>
      <c r="EG96" s="27">
        <f t="shared" si="112"/>
        <v>0.22399999618530272</v>
      </c>
      <c r="EH96" s="27">
        <f t="shared" si="113"/>
        <v>0.23200000762939454</v>
      </c>
      <c r="EI96" s="27">
        <f t="shared" si="114"/>
        <v>0.24</v>
      </c>
      <c r="EJ96" s="27">
        <f t="shared" si="115"/>
        <v>0.25200000762939451</v>
      </c>
      <c r="EK96" s="27">
        <f t="shared" si="116"/>
        <v>0.26100000381469729</v>
      </c>
      <c r="EL96" s="27">
        <f t="shared" si="117"/>
        <v>0.26100000381469729</v>
      </c>
      <c r="EM96" s="27">
        <f t="shared" si="118"/>
        <v>0.26500000000000001</v>
      </c>
      <c r="EN96" s="27">
        <f t="shared" si="119"/>
        <v>0.27899999618530275</v>
      </c>
      <c r="EO96" s="27">
        <f t="shared" si="120"/>
        <v>0.28600000381469726</v>
      </c>
      <c r="EP96" s="27">
        <f t="shared" si="129"/>
        <v>0.29299999237060548</v>
      </c>
      <c r="EQ96" s="27">
        <f t="shared" si="130"/>
        <v>0.3</v>
      </c>
      <c r="ER96" s="27">
        <f t="shared" ref="ER96:ET102" si="139">IF(ISNUMBER(GC96),GC96,EQ96)</f>
        <v>0.3120000076293945</v>
      </c>
      <c r="ES96" s="27">
        <f t="shared" si="139"/>
        <v>0.31700000762939451</v>
      </c>
      <c r="ET96" s="27">
        <f t="shared" si="139"/>
        <v>0.31700000762939451</v>
      </c>
      <c r="EU96" s="27"/>
      <c r="EV96" s="27"/>
      <c r="EW96" s="27"/>
      <c r="EX96" s="27"/>
      <c r="EY96" s="27"/>
      <c r="EZ96" s="27" t="str">
        <f>IFERROR(VLOOKUP(CONCATENATE($C96,".SL.TLF.TERT.ZS"),AREA_WB_6ATTRS,Seq!B$1,FALSE)/100,".")</f>
        <v>.</v>
      </c>
      <c r="FA96" s="27" t="str">
        <f>IFERROR(VLOOKUP(CONCATENATE($C96,".SL.TLF.TERT.ZS"),AREA_WB_6ATTRS,Seq!C$1,FALSE)/100,".")</f>
        <v>.</v>
      </c>
      <c r="FB96" s="27" t="str">
        <f>IFERROR(VLOOKUP(CONCATENATE($C96,".SL.TLF.TERT.ZS"),AREA_WB_6ATTRS,Seq!D$1,FALSE)/100,".")</f>
        <v>.</v>
      </c>
      <c r="FC96" s="27" t="str">
        <f>IFERROR(VLOOKUP(CONCATENATE($C96,".SL.TLF.TERT.ZS"),AREA_WB_6ATTRS,Seq!E$1,FALSE)/100,".")</f>
        <v>.</v>
      </c>
      <c r="FD96" s="27" t="str">
        <f>IFERROR(VLOOKUP(CONCATENATE($C96,".SL.TLF.TERT.ZS"),AREA_WB_6ATTRS,Seq!F$1,FALSE)/100,".")</f>
        <v>.</v>
      </c>
      <c r="FE96" s="27" t="str">
        <f>IFERROR(VLOOKUP(CONCATENATE($C96,".SL.TLF.TERT.ZS"),AREA_WB_6ATTRS,Seq!G$1,FALSE)/100,".")</f>
        <v>.</v>
      </c>
      <c r="FF96" s="27" t="str">
        <f>IFERROR(VLOOKUP(CONCATENATE($C96,".SL.TLF.TERT.ZS"),AREA_WB_6ATTRS,Seq!H$1,FALSE)/100,".")</f>
        <v>.</v>
      </c>
      <c r="FG96" s="27" t="str">
        <f>IFERROR(VLOOKUP(CONCATENATE($C96,".SL.TLF.TERT.ZS"),AREA_WB_6ATTRS,Seq!I$1,FALSE)/100,".")</f>
        <v>.</v>
      </c>
      <c r="FH96" s="27" t="str">
        <f>IFERROR(VLOOKUP(CONCATENATE($C96,".SL.TLF.TERT.ZS"),AREA_WB_6ATTRS,Seq!J$1,FALSE)/100,".")</f>
        <v>.</v>
      </c>
      <c r="FI96" s="27" t="str">
        <f>IFERROR(VLOOKUP(CONCATENATE($C96,".SL.TLF.TERT.ZS"),AREA_WB_6ATTRS,Seq!K$1,FALSE)/100,".")</f>
        <v>.</v>
      </c>
      <c r="FJ96" s="27" t="str">
        <f>IFERROR(VLOOKUP(CONCATENATE($C96,".SL.TLF.TERT.ZS"),AREA_WB_6ATTRS,Seq!L$1,FALSE)/100,".")</f>
        <v>.</v>
      </c>
      <c r="FK96" s="27">
        <f>IFERROR(VLOOKUP(CONCATENATE($C96,".SL.TLF.TERT.ZS"),AREA_WB_6ATTRS,Seq!M$1,FALSE)/100,".")</f>
        <v>0.16799999237060548</v>
      </c>
      <c r="FL96" s="27">
        <f>IFERROR(VLOOKUP(CONCATENATE($C96,".SL.TLF.TERT.ZS"),AREA_WB_6ATTRS,Seq!N$1,FALSE)/100,".")</f>
        <v>0.17799999237060546</v>
      </c>
      <c r="FM96" s="27">
        <f>IFERROR(VLOOKUP(CONCATENATE($C96,".SL.TLF.TERT.ZS"),AREA_WB_6ATTRS,Seq!O$1,FALSE)/100,".")</f>
        <v>0.18799999237060547</v>
      </c>
      <c r="FN96" s="27">
        <f>IFERROR(VLOOKUP(CONCATENATE($C96,".SL.TLF.TERT.ZS"),AREA_WB_6ATTRS,Seq!P$1,FALSE)/100,".")</f>
        <v>0.19500000000000001</v>
      </c>
      <c r="FO96" s="27">
        <f>IFERROR(VLOOKUP(CONCATENATE($C96,".SL.TLF.TERT.ZS"),AREA_WB_6ATTRS,Seq!Q$1,FALSE)/100,".")</f>
        <v>0.20399999618530273</v>
      </c>
      <c r="FP96" s="27">
        <f>IFERROR(VLOOKUP(CONCATENATE($C96,".SL.TLF.TERT.ZS"),AREA_WB_6ATTRS,Seq!R$1,FALSE)/100,".")</f>
        <v>0.19600000381469726</v>
      </c>
      <c r="FQ96" s="27">
        <f>IFERROR(VLOOKUP(CONCATENATE($C96,".SL.TLF.TERT.ZS"),AREA_WB_6ATTRS,Seq!S$1,FALSE)/100,".")</f>
        <v>0.20499999999999999</v>
      </c>
      <c r="FR96" s="27">
        <f>IFERROR(VLOOKUP(CONCATENATE($C96,".SL.TLF.TERT.ZS"),AREA_WB_6ATTRS,Seq!T$1,FALSE)/100,".")</f>
        <v>0.22399999618530272</v>
      </c>
      <c r="FS96" s="27">
        <f>IFERROR(VLOOKUP(CONCATENATE($C96,".SL.TLF.TERT.ZS"),AREA_WB_6ATTRS,Seq!U$1,FALSE)/100,".")</f>
        <v>0.23200000762939454</v>
      </c>
      <c r="FT96" s="27">
        <f>IFERROR(VLOOKUP(CONCATENATE($C96,".SL.TLF.TERT.ZS"),AREA_WB_6ATTRS,Seq!V$1,FALSE)/100,".")</f>
        <v>0.24</v>
      </c>
      <c r="FU96" s="27">
        <f>IFERROR(VLOOKUP(CONCATENATE($C96,".SL.TLF.TERT.ZS"),AREA_WB_6ATTRS,Seq!W$1,FALSE)/100,".")</f>
        <v>0.25200000762939451</v>
      </c>
      <c r="FV96" s="27">
        <f>IFERROR(VLOOKUP(CONCATENATE($C96,".SL.TLF.TERT.ZS"),AREA_WB_6ATTRS,Seq!X$1,FALSE)/100,".")</f>
        <v>0.26100000381469729</v>
      </c>
      <c r="FW96" s="27">
        <f>IFERROR(VLOOKUP(CONCATENATE($C96,".SL.TLF.TERT.ZS"),AREA_WB_6ATTRS,Seq!Y$1,FALSE)/100,".")</f>
        <v>0.26100000381469729</v>
      </c>
      <c r="FX96" s="27">
        <f>IFERROR(VLOOKUP(CONCATENATE($C96,".SL.TLF.TERT.ZS"),AREA_WB_6ATTRS,Seq!Z$1,FALSE)/100,".")</f>
        <v>0.26500000000000001</v>
      </c>
      <c r="FY96" s="27">
        <f>IFERROR(VLOOKUP(CONCATENATE($C96,".SL.TLF.TERT.ZS"),AREA_WB_6ATTRS,Seq!AA$1,FALSE)/100,".")</f>
        <v>0.27899999618530275</v>
      </c>
      <c r="FZ96" s="27">
        <f>IFERROR(VLOOKUP(CONCATENATE($C96,".SL.TLF.TERT.ZS"),AREA_WB_6ATTRS,Seq!AB$1,FALSE)/100,".")</f>
        <v>0.28600000381469726</v>
      </c>
      <c r="GA96" s="27">
        <f>IFERROR(VLOOKUP(CONCATENATE($C96,".SL.TLF.TERT.ZS"),AREA_WB_6ATTRS,Seq!AC$1,FALSE)/100,".")</f>
        <v>0.29299999237060548</v>
      </c>
      <c r="GB96" s="27">
        <f>IFERROR(VLOOKUP(CONCATENATE($C96,".SL.TLF.TERT.ZS"),AREA_WB_6ATTRS,Seq!AD$1,FALSE)/100,".")</f>
        <v>0.3</v>
      </c>
      <c r="GC96" s="27">
        <f>IFERROR(VLOOKUP(CONCATENATE($C96,".SL.TLF.TERT.ZS"),AREA_WB_6ATTRS,Seq!AE$1,FALSE)/100,".")</f>
        <v>0.3120000076293945</v>
      </c>
      <c r="GD96" s="27">
        <f>IFERROR(VLOOKUP(CONCATENATE($C96,".SL.TLF.TERT.ZS"),AREA_WB_6ATTRS,Seq!AF$1,FALSE)/100,".")</f>
        <v>0.31700000762939451</v>
      </c>
      <c r="GE96" s="27" t="str">
        <f>IFERROR(VLOOKUP(CONCATENATE($C96,".SL.TLF.TERT.ZS"),AREA_WB_6ATTRS,Seq!AG$1,FALSE)/100,".")</f>
        <v>.</v>
      </c>
      <c r="GF96" s="27" t="str">
        <f>IFERROR(VLOOKUP(CONCATENATE($C96,".SL.TLF.TERT.ZS"),AREA_WB_6ATTRS,Seq!AH$1,FALSE)/100,".")</f>
        <v>.</v>
      </c>
      <c r="GG96" s="27" t="str">
        <f>IFERROR(VLOOKUP(CONCATENATE($C96,".SL.TLF.TERT.ZS"),AREA_WB_6ATTRS,Seq!AI$1,FALSE)/100,".")</f>
        <v>.</v>
      </c>
      <c r="GH96" s="27" t="str">
        <f>IFERROR(VLOOKUP(CONCATENATE($C96,".SL.TLF.TERT.ZS"),AREA_WB_6ATTRS,Seq!AJ$1,FALSE)/100,".")</f>
        <v>.</v>
      </c>
      <c r="GI96" s="27" t="str">
        <f>IFERROR(VLOOKUP(CONCATENATE($C96,".SL.TLF.TERT.ZS"),AREA_WB_6ATTRS,Seq!AK$1,FALSE)/100,".")</f>
        <v>.</v>
      </c>
      <c r="GJ96" s="27" t="str">
        <f>IFERROR(VLOOKUP(CONCATENATE($C96,".SL.TLF.TERT.ZS"),AREA_WB_6ATTRS,Seq!AL$1,FALSE)/100,".")</f>
        <v>.</v>
      </c>
      <c r="GK96" s="27"/>
      <c r="GL96" s="27"/>
      <c r="GM96" s="27">
        <f t="shared" si="121"/>
        <v>3.8975501113585748E-3</v>
      </c>
      <c r="GN96" s="27">
        <f t="shared" si="122"/>
        <v>2.6438706265973387E-3</v>
      </c>
      <c r="GO96" s="27">
        <f t="shared" si="131"/>
        <v>3.9139651625432559E-3</v>
      </c>
      <c r="GP96" s="27"/>
      <c r="GQ96" s="9">
        <f>IF(VLOOKUP($B96,EM_80!$B$1:$C$201,2,FALSE)&gt;0,VLOOKUP($B96,EM_80!$B$1:$C$201,2,FALSE),".")</f>
        <v>210000</v>
      </c>
      <c r="GR96" s="9">
        <f t="shared" si="123"/>
        <v>150000</v>
      </c>
      <c r="GS96" s="9">
        <f t="shared" si="124"/>
        <v>230515</v>
      </c>
      <c r="GU96">
        <f t="shared" si="125"/>
        <v>53880000</v>
      </c>
      <c r="GV96">
        <f t="shared" si="126"/>
        <v>56735000</v>
      </c>
      <c r="GW96">
        <f t="shared" si="127"/>
        <v>58895516.548290797</v>
      </c>
      <c r="GX96">
        <f t="shared" si="128"/>
        <v>65075569</v>
      </c>
      <c r="GZ96" s="9">
        <f>IF(ISNA(VLOOKUP($B96,Area_EM_90,Seq!C$1,FALSE)),".",VLOOKUP($B96,Area_EM_90,Seq!C$1,FALSE))</f>
        <v>11604</v>
      </c>
      <c r="HA96" s="9">
        <f>IF(ISNA(VLOOKUP($B96,Area_EM_90,Seq!D$1,FALSE)),".",VLOOKUP($B96,Area_EM_90,Seq!D$1,FALSE))</f>
        <v>7932</v>
      </c>
      <c r="HB96" s="9">
        <f>IF(ISNA(VLOOKUP($B96,Area_EM_90,Seq!E$1,FALSE)),".",VLOOKUP($B96,Area_EM_90,Seq!E$1,FALSE))</f>
        <v>808</v>
      </c>
      <c r="HC96" s="9">
        <f>IF(ISNA(VLOOKUP($B96,Area_EM_90,Seq!F$1,FALSE)),".",VLOOKUP($B96,Area_EM_90,Seq!F$1,FALSE))</f>
        <v>2864</v>
      </c>
      <c r="HD96" s="9">
        <f>IF(ISNA(VLOOKUP($B96,Area_EM_90,Seq!G$1,FALSE)),".",VLOOKUP($B96,Area_EM_90,Seq!G$1,FALSE))</f>
        <v>36731000</v>
      </c>
      <c r="HE96" s="9">
        <f>IF(ISNA(VLOOKUP($B96,Area_EM_90,Seq!H$1,FALSE)),".",VLOOKUP($B96,Area_EM_90,Seq!H$1,FALSE))</f>
        <v>16341622</v>
      </c>
      <c r="HF96" s="9">
        <f>IF(ISNA(VLOOKUP($B96,Area_EM_90,Seq!I$1,FALSE)),".",VLOOKUP($B96,Area_EM_90,Seq!I$1,FALSE))</f>
        <v>12300000</v>
      </c>
      <c r="HG96" s="9">
        <f>IF(ISNA(VLOOKUP($B96,Area_EM_90,Seq!J$1,FALSE)),".",VLOOKUP($B96,Area_EM_90,Seq!J$1,FALSE))</f>
        <v>8051435</v>
      </c>
      <c r="HH96" s="9">
        <f>IF(ISNA(VLOOKUP($B96,Area_EM_00,Seq!C$1,FALSE)),".",VLOOKUP($B96,Area_EM_00,Seq!C$1,FALSE))</f>
        <v>24547</v>
      </c>
      <c r="HI96" s="9">
        <f>IF(ISNA(VLOOKUP($B96,Area_EM_00,Seq!D$1,FALSE)),".",VLOOKUP($B96,Area_EM_00,Seq!D$1,FALSE))</f>
        <v>15577</v>
      </c>
      <c r="HJ96" s="9">
        <f>IF(ISNA(VLOOKUP($B96,Area_EM_00,Seq!E$1,FALSE)),".",VLOOKUP($B96,Area_EM_00,Seq!E$1,FALSE))</f>
        <v>2213</v>
      </c>
      <c r="HK96" s="9">
        <f>IF(ISNA(VLOOKUP($B96,Area_EM_00,Seq!F$1,FALSE)),".",VLOOKUP($B96,Area_EM_00,Seq!F$1,FALSE))</f>
        <v>6757</v>
      </c>
      <c r="HL96" s="9">
        <f>IF(ISNA(VLOOKUP($B96,Area_EM_00,Seq!G$1,FALSE)),".",VLOOKUP($B96,Area_EM_00,Seq!G$1,FALSE))</f>
        <v>40418000</v>
      </c>
      <c r="HM96" s="9">
        <f>IF(ISNA(VLOOKUP($B96,Area_EM_00,Seq!H$1,FALSE)),".",VLOOKUP($B96,Area_EM_00,Seq!H$1,FALSE))</f>
        <v>22698749</v>
      </c>
      <c r="HN96" s="9">
        <f>IF(ISNA(VLOOKUP($B96,Area_EM_00,Seq!I$1,FALSE)),".",VLOOKUP($B96,Area_EM_00,Seq!I$1,FALSE))</f>
        <v>8859626</v>
      </c>
      <c r="HO96" s="9">
        <f>IF(ISNA(VLOOKUP($B96,Area_EM_00,Seq!J$1,FALSE)),".",VLOOKUP($B96,Area_EM_00,Seq!J$1,FALSE))</f>
        <v>8859626</v>
      </c>
      <c r="HQ96" s="27"/>
      <c r="HR96" s="9">
        <f>IFERROR(VLOOKUP($B96,AREA_EM3_60_00,Seq!E$1,FALSE),".")</f>
        <v>8523</v>
      </c>
      <c r="HS96" s="9">
        <f>IFERROR(VLOOKUP($B96,AREA_EM3_60_00,Seq!F$1,FALSE),".")</f>
        <v>18903</v>
      </c>
      <c r="HT96" s="9">
        <f>IFERROR(VLOOKUP($B96,AREA_EM3_60_00,Seq!G$1,FALSE),".")</f>
        <v>21460</v>
      </c>
      <c r="HU96" s="9">
        <f>IFERROR(VLOOKUP($B96,AREA_EM3_10,Seq!B$1,FALSE),".")</f>
        <v>87155.697522816175</v>
      </c>
      <c r="HV96" s="9">
        <f t="shared" si="132"/>
        <v>53880000</v>
      </c>
      <c r="HW96" s="9">
        <f t="shared" si="133"/>
        <v>56735000</v>
      </c>
      <c r="HX96" s="9">
        <f t="shared" si="134"/>
        <v>58895516.548290797</v>
      </c>
      <c r="HY96" s="9">
        <f t="shared" si="135"/>
        <v>65075569</v>
      </c>
    </row>
    <row r="97" spans="1:233">
      <c r="A97" s="25" t="s">
        <v>4999</v>
      </c>
      <c r="B97" s="26" t="str">
        <f t="shared" si="92"/>
        <v>Ireland</v>
      </c>
      <c r="C97" s="166" t="s">
        <v>1450</v>
      </c>
      <c r="D97" s="27">
        <f>VLOOKUP("CHN.NY.GDP.MKTP.KD",AREA_WB_6ATTRS,Seq!B$1,FALSE)/10000</f>
        <v>18294112.043860689</v>
      </c>
      <c r="E97" s="27">
        <f>VLOOKUP("CHN.NY.GDP.MKTP.KD",AREA_WB_6ATTRS,Seq!C$1,FALSE)/10000</f>
        <v>19245405.87014145</v>
      </c>
      <c r="F97" s="27">
        <f>VLOOKUP("CHN.NY.GDP.MKTP.KD",AREA_WB_6ATTRS,Seq!D$1,FALSE)/10000</f>
        <v>20996737.804324333</v>
      </c>
      <c r="G97" s="27">
        <f>VLOOKUP("CHN.NY.GDP.MKTP.KD",AREA_WB_6ATTRS,Seq!E$1,FALSE)/10000</f>
        <v>23285382.224995762</v>
      </c>
      <c r="H97" s="27">
        <f>VLOOKUP("CHN.NY.GDP.MKTP.KD",AREA_WB_6ATTRS,Seq!F$1,FALSE)/10000</f>
        <v>26824760.323195074</v>
      </c>
      <c r="I97" s="27">
        <f>VLOOKUP("CHN.NY.GDP.MKTP.KD",AREA_WB_6ATTRS,Seq!G$1,FALSE)/10000</f>
        <v>30446102.966826372</v>
      </c>
      <c r="J97" s="27">
        <f>VLOOKUP("CHN.NY.GDP.MKTP.KD",AREA_WB_6ATTRS,Seq!H$1,FALSE)/10000</f>
        <v>33125360.027907111</v>
      </c>
      <c r="K97" s="27">
        <f>VLOOKUP("CHN.NY.GDP.MKTP.KD",AREA_WB_6ATTRS,Seq!I$1,FALSE)/10000</f>
        <v>36967901.791144341</v>
      </c>
      <c r="L97" s="27">
        <f>VLOOKUP("CHN.NY.GDP.MKTP.KD",AREA_WB_6ATTRS,Seq!J$1,FALSE)/10000</f>
        <v>41145274.693543643</v>
      </c>
      <c r="M97" s="27">
        <f>VLOOKUP("CHN.NY.GDP.MKTP.KD",AREA_WB_6ATTRS,Seq!K$1,FALSE)/10000</f>
        <v>42832230.955979005</v>
      </c>
      <c r="N97" s="27">
        <f>VLOOKUP("CHN.NY.GDP.MKTP.KD",AREA_WB_6ATTRS,Seq!L$1,FALSE)/10000</f>
        <v>44459855.73230619</v>
      </c>
      <c r="O97" s="27">
        <f>VLOOKUP("CHN.NY.GDP.MKTP.KD",AREA_WB_6ATTRS,Seq!M$1,FALSE)/10000</f>
        <v>48550162.459678344</v>
      </c>
      <c r="P97" s="27">
        <f>VLOOKUP("CHN.NY.GDP.MKTP.KD",AREA_WB_6ATTRS,Seq!N$1,FALSE)/10000</f>
        <v>55444285.528952621</v>
      </c>
      <c r="Q97" s="27">
        <f>VLOOKUP("CHN.NY.GDP.MKTP.KD",AREA_WB_6ATTRS,Seq!O$1,FALSE)/10000</f>
        <v>63206485.503006078</v>
      </c>
      <c r="R97" s="27">
        <f>VLOOKUP("CHN.NY.GDP.MKTP.KD",AREA_WB_6ATTRS,Seq!P$1,FALSE)/10000</f>
        <v>71486535.103899792</v>
      </c>
      <c r="S97" s="27">
        <f>VLOOKUP("CHN.NY.GDP.MKTP.KD",AREA_WB_6ATTRS,Seq!Q$1,FALSE)/10000</f>
        <v>79278567.430224851</v>
      </c>
      <c r="T97" s="27">
        <f>VLOOKUP("CHN.NY.GDP.MKTP.KD",AREA_WB_6ATTRS,Seq!R$1,FALSE)/10000</f>
        <v>87206424.173247412</v>
      </c>
      <c r="U97" s="27">
        <f>VLOOKUP("CHN.NY.GDP.MKTP.KD",AREA_WB_6ATTRS,Seq!S$1,FALSE)/10000</f>
        <v>95316621.621359423</v>
      </c>
      <c r="V97" s="27">
        <f>VLOOKUP("CHN.NY.GDP.MKTP.KD",AREA_WB_6ATTRS,Seq!T$1,FALSE)/10000</f>
        <v>102751318.10782552</v>
      </c>
      <c r="W97" s="27">
        <f>VLOOKUP("CHN.NY.GDP.MKTP.KD",AREA_WB_6ATTRS,Seq!U$1,FALSE)/10000</f>
        <v>110560418.28402025</v>
      </c>
      <c r="X97" s="27">
        <f>VLOOKUP("CHN.NY.GDP.MKTP.KD",AREA_WB_6ATTRS,Seq!V$1,FALSE)/10000</f>
        <v>119847493.41987793</v>
      </c>
      <c r="Y97" s="27">
        <f>VLOOKUP("CHN.NY.GDP.MKTP.KD",AREA_WB_6ATTRS,Seq!W$1,FALSE)/10000</f>
        <v>129794835.37372778</v>
      </c>
      <c r="Z97" s="27">
        <f>VLOOKUP("CHN.NY.GDP.MKTP.KD",AREA_WB_6ATTRS,Seq!X$1,FALSE)/10000</f>
        <v>141606165.392737</v>
      </c>
      <c r="AA97" s="27">
        <f>VLOOKUP("CHN.NY.GDP.MKTP.KD",AREA_WB_6ATTRS,Seq!Y$1,FALSE)/10000</f>
        <v>155766781.9320105</v>
      </c>
      <c r="AB97" s="27">
        <f>VLOOKUP("CHN.NY.GDP.MKTP.KD",AREA_WB_6ATTRS,Seq!Z$1,FALSE)/10000</f>
        <v>171499226.90714428</v>
      </c>
      <c r="AC97" s="27">
        <f>VLOOKUP("CHN.NY.GDP.MKTP.KD",AREA_WB_6ATTRS,Seq!AA$1,FALSE)/10000</f>
        <v>190878639.54765138</v>
      </c>
      <c r="AD97" s="27">
        <f>VLOOKUP("CHN.NY.GDP.MKTP.KD",AREA_WB_6ATTRS,Seq!AB$1,FALSE)/10000</f>
        <v>215120226.77020231</v>
      </c>
      <c r="AE97" s="27">
        <f>VLOOKUP("CHN.NY.GDP.MKTP.KD",AREA_WB_6ATTRS,Seq!AC$1,FALSE)/10000</f>
        <v>245667298.97157177</v>
      </c>
      <c r="AF97" s="27">
        <f>VLOOKUP("CHN.NY.GDP.MKTP.KD",AREA_WB_6ATTRS,Seq!AD$1,FALSE)/10000</f>
        <v>269251359.67284226</v>
      </c>
      <c r="AG97" s="27">
        <f>VLOOKUP("CHN.NY.GDP.MKTP.KD",AREA_WB_6ATTRS,Seq!AE$1,FALSE)/10000</f>
        <v>294022484.76274431</v>
      </c>
      <c r="AH97" s="27">
        <f>VLOOKUP("CHN.NY.GDP.MKTP.KD",AREA_WB_6ATTRS,Seq!AF$1,FALSE)/10000</f>
        <v>324600823.17806971</v>
      </c>
      <c r="AI97" s="27">
        <f>VLOOKUP("CHN.NY.GDP.MKTP.KD",AREA_WB_6ATTRS,Seq!AG$1,FALSE)/10000</f>
        <v>354139498.08727396</v>
      </c>
      <c r="AJ97" s="27"/>
      <c r="AK97" s="27"/>
      <c r="AL97" s="27"/>
      <c r="AM97" s="27"/>
      <c r="AN97" s="27"/>
      <c r="AO97" s="27"/>
      <c r="AP97" s="27" t="str">
        <f>IFERROR(VLOOKUP(CONCATENATE($C97, ".NY.GDP.MKTP.KD"),AREA_WB_6ATTRS,Seq!B$1,FALSE)/10000,".")</f>
        <v>.</v>
      </c>
      <c r="AQ97" s="27" t="str">
        <f>IFERROR(VLOOKUP(CONCATENATE($C97, ".NY.GDP.MKTP.KD"),AREA_WB_6ATTRS,Seq!C$1,FALSE)/10000,".")</f>
        <v>.</v>
      </c>
      <c r="AR97" s="27" t="str">
        <f>IFERROR(VLOOKUP(CONCATENATE($C97, ".NY.GDP.MKTP.KD"),AREA_WB_6ATTRS,Seq!D$1,FALSE)/10000,".")</f>
        <v>.</v>
      </c>
      <c r="AS97" s="27" t="str">
        <f>IFERROR(VLOOKUP(CONCATENATE($C97, ".NY.GDP.MKTP.KD"),AREA_WB_6ATTRS,Seq!E$1,FALSE)/10000,".")</f>
        <v>.</v>
      </c>
      <c r="AT97" s="27" t="str">
        <f>IFERROR(VLOOKUP(CONCATENATE($C97, ".NY.GDP.MKTP.KD"),AREA_WB_6ATTRS,Seq!F$1,FALSE)/10000,".")</f>
        <v>.</v>
      </c>
      <c r="AU97" s="27" t="str">
        <f>IFERROR(VLOOKUP(CONCATENATE($C97, ".NY.GDP.MKTP.KD"),AREA_WB_6ATTRS,Seq!G$1,FALSE)/10000,".")</f>
        <v>.</v>
      </c>
      <c r="AV97" s="27" t="str">
        <f>IFERROR(VLOOKUP(CONCATENATE($C97, ".NY.GDP.MKTP.KD"),AREA_WB_6ATTRS,Seq!H$1,FALSE)/10000,".")</f>
        <v>.</v>
      </c>
      <c r="AW97" s="27" t="str">
        <f>IFERROR(VLOOKUP(CONCATENATE($C97, ".NY.GDP.MKTP.KD"),AREA_WB_6ATTRS,Seq!I$1,FALSE)/10000,".")</f>
        <v>.</v>
      </c>
      <c r="AX97" s="27" t="str">
        <f>IFERROR(VLOOKUP(CONCATENATE($C97, ".NY.GDP.MKTP.KD"),AREA_WB_6ATTRS,Seq!J$1,FALSE)/10000,".")</f>
        <v>.</v>
      </c>
      <c r="AY97" s="27" t="str">
        <f>IFERROR(VLOOKUP(CONCATENATE($C97, ".NY.GDP.MKTP.KD"),AREA_WB_6ATTRS,Seq!K$1,FALSE)/10000,".")</f>
        <v>.</v>
      </c>
      <c r="AZ97" s="27" t="str">
        <f>IFERROR(VLOOKUP(CONCATENATE($C97, ".NY.GDP.MKTP.KD"),AREA_WB_6ATTRS,Seq!L$1,FALSE)/10000,".")</f>
        <v>.</v>
      </c>
      <c r="BA97" s="27" t="str">
        <f>IFERROR(VLOOKUP(CONCATENATE($C97, ".NY.GDP.MKTP.KD"),AREA_WB_6ATTRS,Seq!M$1,FALSE)/10000,".")</f>
        <v>.</v>
      </c>
      <c r="BB97" s="27" t="str">
        <f>IFERROR(VLOOKUP(CONCATENATE($C97, ".NY.GDP.MKTP.KD"),AREA_WB_6ATTRS,Seq!N$1,FALSE)/10000,".")</f>
        <v>.</v>
      </c>
      <c r="BC97" s="27" t="str">
        <f>IFERROR(VLOOKUP(CONCATENATE($C97, ".NY.GDP.MKTP.KD"),AREA_WB_6ATTRS,Seq!O$1,FALSE)/10000,".")</f>
        <v>.</v>
      </c>
      <c r="BD97" s="27" t="str">
        <f>IFERROR(VLOOKUP(CONCATENATE($C97, ".NY.GDP.MKTP.KD"),AREA_WB_6ATTRS,Seq!P$1,FALSE)/10000,".")</f>
        <v>.</v>
      </c>
      <c r="BE97" s="27" t="str">
        <f>IFERROR(VLOOKUP(CONCATENATE($C97, ".NY.GDP.MKTP.KD"),AREA_WB_6ATTRS,Seq!Q$1,FALSE)/10000,".")</f>
        <v>.</v>
      </c>
      <c r="BF97" s="27" t="str">
        <f>IFERROR(VLOOKUP(CONCATENATE($C97, ".NY.GDP.MKTP.KD"),AREA_WB_6ATTRS,Seq!R$1,FALSE)/10000,".")</f>
        <v>.</v>
      </c>
      <c r="BG97" s="27" t="str">
        <f>IFERROR(VLOOKUP(CONCATENATE($C97, ".NY.GDP.MKTP.KD"),AREA_WB_6ATTRS,Seq!S$1,FALSE)/10000,".")</f>
        <v>.</v>
      </c>
      <c r="BH97" s="27" t="str">
        <f>IFERROR(VLOOKUP(CONCATENATE($C97, ".NY.GDP.MKTP.KD"),AREA_WB_6ATTRS,Seq!T$1,FALSE)/10000,".")</f>
        <v>.</v>
      </c>
      <c r="BI97" s="27" t="str">
        <f>IFERROR(VLOOKUP(CONCATENATE($C97, ".NY.GDP.MKTP.KD"),AREA_WB_6ATTRS,Seq!U$1,FALSE)/10000,".")</f>
        <v>.</v>
      </c>
      <c r="BJ97" s="27">
        <f>IFERROR(VLOOKUP(CONCATENATE($C97, ".NY.GDP.MKTP.KD"),AREA_WB_6ATTRS,Seq!V$1,FALSE)/10000,".")</f>
        <v>9752445.329924453</v>
      </c>
      <c r="BK97" s="27">
        <f>IFERROR(VLOOKUP(CONCATENATE($C97, ".NY.GDP.MKTP.KD"),AREA_WB_6ATTRS,Seq!W$1,FALSE)/10000,".")</f>
        <v>10219845.087867079</v>
      </c>
      <c r="BL97" s="27">
        <f>IFERROR(VLOOKUP(CONCATENATE($C97, ".NY.GDP.MKTP.KD"),AREA_WB_6ATTRS,Seq!X$1,FALSE)/10000,".")</f>
        <v>10820065.964850718</v>
      </c>
      <c r="BM97" s="27">
        <f>IFERROR(VLOOKUP(CONCATENATE($C97, ".NY.GDP.MKTP.KD"),AREA_WB_6ATTRS,Seq!Y$1,FALSE)/10000,".")</f>
        <v>11270124.535547227</v>
      </c>
      <c r="BN97" s="27">
        <f>IFERROR(VLOOKUP(CONCATENATE($C97, ".NY.GDP.MKTP.KD"),AREA_WB_6ATTRS,Seq!Z$1,FALSE)/10000,".")</f>
        <v>11778152.428622808</v>
      </c>
      <c r="BO97" s="27">
        <f>IFERROR(VLOOKUP(CONCATENATE($C97, ".NY.GDP.MKTP.KD"),AREA_WB_6ATTRS,Seq!AA$1,FALSE)/10000,".")</f>
        <v>12407060.272296779</v>
      </c>
      <c r="BP97" s="27">
        <f>IFERROR(VLOOKUP(CONCATENATE($C97, ".NY.GDP.MKTP.KD"),AREA_WB_6ATTRS,Seq!AB$1,FALSE)/10000,".")</f>
        <v>13066088.032894947</v>
      </c>
      <c r="BQ97" s="27">
        <f>IFERROR(VLOOKUP(CONCATENATE($C97, ".NY.GDP.MKTP.KD"),AREA_WB_6ATTRS,Seq!AC$1,FALSE)/10000,".")</f>
        <v>13743213.727876808</v>
      </c>
      <c r="BR97" s="27">
        <f>IFERROR(VLOOKUP(CONCATENATE($C97, ".NY.GDP.MKTP.KD"),AREA_WB_6ATTRS,Seq!AD$1,FALSE)/10000,".")</f>
        <v>13334753.52028258</v>
      </c>
      <c r="BS97" s="27">
        <f>IFERROR(VLOOKUP(CONCATENATE($C97, ".NY.GDP.MKTP.KD"),AREA_WB_6ATTRS,Seq!AE$1,FALSE)/10000,".")</f>
        <v>12402051.883696172</v>
      </c>
      <c r="BT97" s="27">
        <f>IFERROR(VLOOKUP(CONCATENATE($C97, ".NY.GDP.MKTP.KD"),AREA_WB_6ATTRS,Seq!AF$1,FALSE)/10000,".")</f>
        <v>12348803.377906039</v>
      </c>
      <c r="BU97" s="27">
        <f>IFERROR(VLOOKUP(CONCATENATE($C97, ".NY.GDP.MKTP.KD"),AREA_WB_6ATTRS,Seq!AG$1,FALSE)/10000,".")</f>
        <v>12262361.754260696</v>
      </c>
      <c r="BV97" s="27"/>
      <c r="BW97" s="27"/>
      <c r="BX97" s="27"/>
      <c r="BY97" s="27"/>
      <c r="BZ97" s="27"/>
      <c r="CA97" s="27"/>
      <c r="CB97" s="27"/>
      <c r="CC97" s="27">
        <f>CNPop!A$48</f>
        <v>5.0000000000000001E-3</v>
      </c>
      <c r="CD97" s="27">
        <f>CNPop!B$48</f>
        <v>6.0000000000000001E-3</v>
      </c>
      <c r="CE97" s="27">
        <f>CNPop!C$48</f>
        <v>6.0000000000000001E-3</v>
      </c>
      <c r="CF97" s="27">
        <f>CNPop!D$48</f>
        <v>7.0000000000000001E-3</v>
      </c>
      <c r="CG97" s="27">
        <f>CNPop!E$48</f>
        <v>7.0000000000000001E-3</v>
      </c>
      <c r="CH97" s="27">
        <f>CNPop!F$48</f>
        <v>8.0000000000000002E-3</v>
      </c>
      <c r="CI97" s="27">
        <f>CNPop!G$48</f>
        <v>8.9999999999999993E-3</v>
      </c>
      <c r="CJ97" s="27">
        <f>CNPop!H$48</f>
        <v>0.01</v>
      </c>
      <c r="CK97" s="27">
        <f>CNPop!I$48</f>
        <v>1.0999999999999999E-2</v>
      </c>
      <c r="CL97" s="27">
        <f>CNPop!J$48</f>
        <v>1.2E-2</v>
      </c>
      <c r="CM97" s="27">
        <f>CNPop!K$48</f>
        <v>1.4E-2</v>
      </c>
      <c r="CN97" s="27">
        <f>CNPop!L$48</f>
        <v>1.6E-2</v>
      </c>
      <c r="CO97" s="27">
        <f>CNPop!M$48</f>
        <v>1.7000000000000001E-2</v>
      </c>
      <c r="CP97" s="27">
        <f>CNPop!N$48</f>
        <v>1.9E-2</v>
      </c>
      <c r="CQ97" s="27">
        <f>CNPop!O$48</f>
        <v>2.1000000000000001E-2</v>
      </c>
      <c r="CR97" s="27">
        <f>CNPop!P$48</f>
        <v>2.3E-2</v>
      </c>
      <c r="CS97" s="27">
        <f>CNPop!Q$48</f>
        <v>2.5999999999999999E-2</v>
      </c>
      <c r="CT97" s="27">
        <f>CNPop!R$48</f>
        <v>2.8000000000000001E-2</v>
      </c>
      <c r="CU97" s="27">
        <f>CNPop!S$48</f>
        <v>0.03</v>
      </c>
      <c r="CV97" s="27">
        <f>CNPop!T$48</f>
        <v>3.3000000000000002E-2</v>
      </c>
      <c r="CW97" s="27">
        <f>CNPop!U$48</f>
        <v>3.5999999999999997E-2</v>
      </c>
      <c r="CX97" s="27">
        <f>CNPop!V$48</f>
        <v>3.9E-2</v>
      </c>
      <c r="CY97" s="27">
        <f>CNPop!W$48</f>
        <v>4.2000000000000003E-2</v>
      </c>
      <c r="CZ97" s="27">
        <f>CNPop!X$48</f>
        <v>4.4999999999999998E-2</v>
      </c>
      <c r="DA97" s="27">
        <f>CNPop!Y$48</f>
        <v>4.9000000000000002E-2</v>
      </c>
      <c r="DB97" s="27">
        <f>CNPop!Z$48</f>
        <v>5.1999999999999998E-2</v>
      </c>
      <c r="DC97" s="27">
        <f>CNPop!AA$48</f>
        <v>5.6000000000000001E-2</v>
      </c>
      <c r="DD97" s="27">
        <f>CNPop!AB$48</f>
        <v>0.06</v>
      </c>
      <c r="DE97" s="27">
        <f>CNPop!AC$48</f>
        <v>6.3E-2</v>
      </c>
      <c r="DF97" s="27">
        <f>CNPop!AD$48</f>
        <v>6.8000000000000005E-2</v>
      </c>
      <c r="DG97" s="27">
        <f>CNPop!AE$48</f>
        <v>7.1999999999999995E-2</v>
      </c>
      <c r="DH97" s="27">
        <f>CNPop!AF$48</f>
        <v>7.5999999999999998E-2</v>
      </c>
      <c r="DI97" s="27">
        <f>CNPop!AG$48</f>
        <v>8.1000000000000003E-2</v>
      </c>
      <c r="DJ97" s="27">
        <f>CNPop!AH$48</f>
        <v>8.5000000000000006E-2</v>
      </c>
      <c r="DK97" s="27">
        <f>CNPop!AI$48</f>
        <v>0.09</v>
      </c>
      <c r="DL97" s="27">
        <f>CNPop!AJ$48</f>
        <v>9.5000000000000001E-2</v>
      </c>
      <c r="DM97" s="27">
        <f>CNPop!AK$48</f>
        <v>0.1</v>
      </c>
      <c r="DN97" s="27"/>
      <c r="DO97" s="27">
        <f t="shared" si="94"/>
        <v>0.20100000381469726</v>
      </c>
      <c r="DP97" s="27">
        <f t="shared" si="95"/>
        <v>0.20100000381469726</v>
      </c>
      <c r="DQ97" s="27">
        <f t="shared" si="96"/>
        <v>0.20100000381469726</v>
      </c>
      <c r="DR97" s="27">
        <f t="shared" si="97"/>
        <v>0.20100000381469726</v>
      </c>
      <c r="DS97" s="27">
        <f t="shared" si="98"/>
        <v>0.20100000381469726</v>
      </c>
      <c r="DT97" s="27">
        <f t="shared" si="99"/>
        <v>0.20100000381469726</v>
      </c>
      <c r="DU97" s="27">
        <f t="shared" si="100"/>
        <v>0.20100000381469726</v>
      </c>
      <c r="DV97" s="27">
        <f t="shared" si="101"/>
        <v>0.20100000381469726</v>
      </c>
      <c r="DW97" s="27">
        <f t="shared" si="102"/>
        <v>0.20100000381469726</v>
      </c>
      <c r="DX97" s="27">
        <f t="shared" si="103"/>
        <v>0.20100000381469726</v>
      </c>
      <c r="DY97" s="27">
        <f t="shared" si="104"/>
        <v>0.20100000381469726</v>
      </c>
      <c r="DZ97" s="27">
        <f t="shared" si="105"/>
        <v>0.20100000381469726</v>
      </c>
      <c r="EA97" s="27">
        <f t="shared" si="106"/>
        <v>0.20100000381469726</v>
      </c>
      <c r="EB97" s="27">
        <f t="shared" si="107"/>
        <v>0.21799999237060547</v>
      </c>
      <c r="EC97" s="27">
        <f t="shared" si="108"/>
        <v>0.22399999618530272</v>
      </c>
      <c r="ED97" s="27">
        <f t="shared" si="109"/>
        <v>0.24200000762939453</v>
      </c>
      <c r="EE97" s="27">
        <f t="shared" si="110"/>
        <v>0.27</v>
      </c>
      <c r="EF97" s="27">
        <f t="shared" si="111"/>
        <v>0.26799999237060546</v>
      </c>
      <c r="EG97" s="27">
        <f t="shared" si="112"/>
        <v>0.24799999237060547</v>
      </c>
      <c r="EH97" s="27">
        <f t="shared" si="113"/>
        <v>0.22500000000000001</v>
      </c>
      <c r="EI97" s="27">
        <f t="shared" si="114"/>
        <v>0.23600000381469727</v>
      </c>
      <c r="EJ97" s="27">
        <f t="shared" si="115"/>
        <v>0.25299999237060544</v>
      </c>
      <c r="EK97" s="27">
        <f t="shared" si="116"/>
        <v>0.27</v>
      </c>
      <c r="EL97" s="27">
        <f t="shared" si="117"/>
        <v>0.29299999237060548</v>
      </c>
      <c r="EM97" s="27">
        <f t="shared" si="118"/>
        <v>0.30600000381469727</v>
      </c>
      <c r="EN97" s="27">
        <f t="shared" si="119"/>
        <v>0.30799999237060549</v>
      </c>
      <c r="EO97" s="27">
        <f t="shared" si="120"/>
        <v>0.32200000762939451</v>
      </c>
      <c r="EP97" s="27">
        <f t="shared" si="129"/>
        <v>0.33200000762939452</v>
      </c>
      <c r="EQ97" s="27">
        <f t="shared" si="130"/>
        <v>0.34799999237060547</v>
      </c>
      <c r="ER97" s="27">
        <f t="shared" si="139"/>
        <v>0.375</v>
      </c>
      <c r="ES97" s="27">
        <f t="shared" si="139"/>
        <v>0.39200000762939452</v>
      </c>
      <c r="ET97" s="27">
        <f t="shared" si="139"/>
        <v>0.39200000762939452</v>
      </c>
      <c r="EU97" s="27"/>
      <c r="EV97" s="27"/>
      <c r="EW97" s="27"/>
      <c r="EX97" s="27"/>
      <c r="EY97" s="27"/>
      <c r="EZ97" s="27" t="str">
        <f>IFERROR(VLOOKUP(CONCATENATE($C97,".SL.TLF.TERT.ZS"),AREA_WB_6ATTRS,Seq!B$1,FALSE)/100,".")</f>
        <v>.</v>
      </c>
      <c r="FA97" s="27" t="str">
        <f>IFERROR(VLOOKUP(CONCATENATE($C97,".SL.TLF.TERT.ZS"),AREA_WB_6ATTRS,Seq!C$1,FALSE)/100,".")</f>
        <v>.</v>
      </c>
      <c r="FB97" s="27" t="str">
        <f>IFERROR(VLOOKUP(CONCATENATE($C97,".SL.TLF.TERT.ZS"),AREA_WB_6ATTRS,Seq!D$1,FALSE)/100,".")</f>
        <v>.</v>
      </c>
      <c r="FC97" s="27" t="str">
        <f>IFERROR(VLOOKUP(CONCATENATE($C97,".SL.TLF.TERT.ZS"),AREA_WB_6ATTRS,Seq!E$1,FALSE)/100,".")</f>
        <v>.</v>
      </c>
      <c r="FD97" s="27" t="str">
        <f>IFERROR(VLOOKUP(CONCATENATE($C97,".SL.TLF.TERT.ZS"),AREA_WB_6ATTRS,Seq!F$1,FALSE)/100,".")</f>
        <v>.</v>
      </c>
      <c r="FE97" s="27" t="str">
        <f>IFERROR(VLOOKUP(CONCATENATE($C97,".SL.TLF.TERT.ZS"),AREA_WB_6ATTRS,Seq!G$1,FALSE)/100,".")</f>
        <v>.</v>
      </c>
      <c r="FF97" s="27" t="str">
        <f>IFERROR(VLOOKUP(CONCATENATE($C97,".SL.TLF.TERT.ZS"),AREA_WB_6ATTRS,Seq!H$1,FALSE)/100,".")</f>
        <v>.</v>
      </c>
      <c r="FG97" s="27" t="str">
        <f>IFERROR(VLOOKUP(CONCATENATE($C97,".SL.TLF.TERT.ZS"),AREA_WB_6ATTRS,Seq!I$1,FALSE)/100,".")</f>
        <v>.</v>
      </c>
      <c r="FH97" s="27" t="str">
        <f>IFERROR(VLOOKUP(CONCATENATE($C97,".SL.TLF.TERT.ZS"),AREA_WB_6ATTRS,Seq!J$1,FALSE)/100,".")</f>
        <v>.</v>
      </c>
      <c r="FI97" s="27" t="str">
        <f>IFERROR(VLOOKUP(CONCATENATE($C97,".SL.TLF.TERT.ZS"),AREA_WB_6ATTRS,Seq!K$1,FALSE)/100,".")</f>
        <v>.</v>
      </c>
      <c r="FJ97" s="27" t="str">
        <f>IFERROR(VLOOKUP(CONCATENATE($C97,".SL.TLF.TERT.ZS"),AREA_WB_6ATTRS,Seq!L$1,FALSE)/100,".")</f>
        <v>.</v>
      </c>
      <c r="FK97" s="27" t="str">
        <f>IFERROR(VLOOKUP(CONCATENATE($C97,".SL.TLF.TERT.ZS"),AREA_WB_6ATTRS,Seq!M$1,FALSE)/100,".")</f>
        <v>.</v>
      </c>
      <c r="FL97" s="27">
        <f>IFERROR(VLOOKUP(CONCATENATE($C97,".SL.TLF.TERT.ZS"),AREA_WB_6ATTRS,Seq!N$1,FALSE)/100,".")</f>
        <v>0.20100000381469726</v>
      </c>
      <c r="FM97" s="27">
        <f>IFERROR(VLOOKUP(CONCATENATE($C97,".SL.TLF.TERT.ZS"),AREA_WB_6ATTRS,Seq!O$1,FALSE)/100,".")</f>
        <v>0.21799999237060547</v>
      </c>
      <c r="FN97" s="27">
        <f>IFERROR(VLOOKUP(CONCATENATE($C97,".SL.TLF.TERT.ZS"),AREA_WB_6ATTRS,Seq!P$1,FALSE)/100,".")</f>
        <v>0.22399999618530272</v>
      </c>
      <c r="FO97" s="27">
        <f>IFERROR(VLOOKUP(CONCATENATE($C97,".SL.TLF.TERT.ZS"),AREA_WB_6ATTRS,Seq!Q$1,FALSE)/100,".")</f>
        <v>0.24200000762939453</v>
      </c>
      <c r="FP97" s="27">
        <f>IFERROR(VLOOKUP(CONCATENATE($C97,".SL.TLF.TERT.ZS"),AREA_WB_6ATTRS,Seq!R$1,FALSE)/100,".")</f>
        <v>0.27</v>
      </c>
      <c r="FQ97" s="27">
        <f>IFERROR(VLOOKUP(CONCATENATE($C97,".SL.TLF.TERT.ZS"),AREA_WB_6ATTRS,Seq!S$1,FALSE)/100,".")</f>
        <v>0.26799999237060546</v>
      </c>
      <c r="FR97" s="27">
        <f>IFERROR(VLOOKUP(CONCATENATE($C97,".SL.TLF.TERT.ZS"),AREA_WB_6ATTRS,Seq!T$1,FALSE)/100,".")</f>
        <v>0.24799999237060547</v>
      </c>
      <c r="FS97" s="27">
        <f>IFERROR(VLOOKUP(CONCATENATE($C97,".SL.TLF.TERT.ZS"),AREA_WB_6ATTRS,Seq!U$1,FALSE)/100,".")</f>
        <v>0.22500000000000001</v>
      </c>
      <c r="FT97" s="27">
        <f>IFERROR(VLOOKUP(CONCATENATE($C97,".SL.TLF.TERT.ZS"),AREA_WB_6ATTRS,Seq!V$1,FALSE)/100,".")</f>
        <v>0.23600000381469727</v>
      </c>
      <c r="FU97" s="27">
        <f>IFERROR(VLOOKUP(CONCATENATE($C97,".SL.TLF.TERT.ZS"),AREA_WB_6ATTRS,Seq!W$1,FALSE)/100,".")</f>
        <v>0.25299999237060544</v>
      </c>
      <c r="FV97" s="27">
        <f>IFERROR(VLOOKUP(CONCATENATE($C97,".SL.TLF.TERT.ZS"),AREA_WB_6ATTRS,Seq!X$1,FALSE)/100,".")</f>
        <v>0.27</v>
      </c>
      <c r="FW97" s="27">
        <f>IFERROR(VLOOKUP(CONCATENATE($C97,".SL.TLF.TERT.ZS"),AREA_WB_6ATTRS,Seq!Y$1,FALSE)/100,".")</f>
        <v>0.29299999237060548</v>
      </c>
      <c r="FX97" s="27">
        <f>IFERROR(VLOOKUP(CONCATENATE($C97,".SL.TLF.TERT.ZS"),AREA_WB_6ATTRS,Seq!Z$1,FALSE)/100,".")</f>
        <v>0.30600000381469727</v>
      </c>
      <c r="FY97" s="27">
        <f>IFERROR(VLOOKUP(CONCATENATE($C97,".SL.TLF.TERT.ZS"),AREA_WB_6ATTRS,Seq!AA$1,FALSE)/100,".")</f>
        <v>0.30799999237060549</v>
      </c>
      <c r="FZ97" s="27">
        <f>IFERROR(VLOOKUP(CONCATENATE($C97,".SL.TLF.TERT.ZS"),AREA_WB_6ATTRS,Seq!AB$1,FALSE)/100,".")</f>
        <v>0.32200000762939451</v>
      </c>
      <c r="GA97" s="27">
        <f>IFERROR(VLOOKUP(CONCATENATE($C97,".SL.TLF.TERT.ZS"),AREA_WB_6ATTRS,Seq!AC$1,FALSE)/100,".")</f>
        <v>0.33200000762939452</v>
      </c>
      <c r="GB97" s="27">
        <f>IFERROR(VLOOKUP(CONCATENATE($C97,".SL.TLF.TERT.ZS"),AREA_WB_6ATTRS,Seq!AD$1,FALSE)/100,".")</f>
        <v>0.34799999237060547</v>
      </c>
      <c r="GC97" s="27">
        <f>IFERROR(VLOOKUP(CONCATENATE($C97,".SL.TLF.TERT.ZS"),AREA_WB_6ATTRS,Seq!AE$1,FALSE)/100,".")</f>
        <v>0.375</v>
      </c>
      <c r="GD97" s="27">
        <f>IFERROR(VLOOKUP(CONCATENATE($C97,".SL.TLF.TERT.ZS"),AREA_WB_6ATTRS,Seq!AF$1,FALSE)/100,".")</f>
        <v>0.39200000762939452</v>
      </c>
      <c r="GE97" s="27" t="str">
        <f>IFERROR(VLOOKUP(CONCATENATE($C97,".SL.TLF.TERT.ZS"),AREA_WB_6ATTRS,Seq!AG$1,FALSE)/100,".")</f>
        <v>.</v>
      </c>
      <c r="GF97" s="27" t="str">
        <f>IFERROR(VLOOKUP(CONCATENATE($C97,".SL.TLF.TERT.ZS"),AREA_WB_6ATTRS,Seq!AH$1,FALSE)/100,".")</f>
        <v>.</v>
      </c>
      <c r="GG97" s="27" t="str">
        <f>IFERROR(VLOOKUP(CONCATENATE($C97,".SL.TLF.TERT.ZS"),AREA_WB_6ATTRS,Seq!AI$1,FALSE)/100,".")</f>
        <v>.</v>
      </c>
      <c r="GH97" s="27" t="str">
        <f>IFERROR(VLOOKUP(CONCATENATE($C97,".SL.TLF.TERT.ZS"),AREA_WB_6ATTRS,Seq!AJ$1,FALSE)/100,".")</f>
        <v>.</v>
      </c>
      <c r="GI97" s="27" t="str">
        <f>IFERROR(VLOOKUP(CONCATENATE($C97,".SL.TLF.TERT.ZS"),AREA_WB_6ATTRS,Seq!AK$1,FALSE)/100,".")</f>
        <v>.</v>
      </c>
      <c r="GJ97" s="27" t="str">
        <f>IFERROR(VLOOKUP(CONCATENATE($C97,".SL.TLF.TERT.ZS"),AREA_WB_6ATTRS,Seq!AL$1,FALSE)/100,".")</f>
        <v>.</v>
      </c>
      <c r="GK97" s="27"/>
      <c r="GL97" s="27"/>
      <c r="GM97" s="27">
        <f t="shared" si="121"/>
        <v>2.9403116730373417E-4</v>
      </c>
      <c r="GN97" s="27">
        <f t="shared" si="122"/>
        <v>2.8524159963489077E-4</v>
      </c>
      <c r="GO97" s="27">
        <f t="shared" si="131"/>
        <v>4.344615546328901E-3</v>
      </c>
      <c r="GP97" s="27"/>
      <c r="GQ97" s="9">
        <f>IF(VLOOKUP($B97,EM_80!$B$1:$C$201,2,FALSE)&gt;0,VLOOKUP($B97,EM_80!$B$1:$C$201,2,FALSE),".")</f>
        <v>1000</v>
      </c>
      <c r="GR97" s="9">
        <f t="shared" si="123"/>
        <v>1000</v>
      </c>
      <c r="GS97" s="9">
        <f t="shared" si="124"/>
        <v>16533</v>
      </c>
      <c r="GU97">
        <f t="shared" si="125"/>
        <v>3401000</v>
      </c>
      <c r="GV97">
        <f t="shared" si="126"/>
        <v>3505800</v>
      </c>
      <c r="GW97">
        <f t="shared" si="127"/>
        <v>3805400</v>
      </c>
      <c r="GX97">
        <f t="shared" si="128"/>
        <v>4474356</v>
      </c>
      <c r="GZ97" s="9">
        <f>IF(ISNA(VLOOKUP($B97,Area_EM_90,Seq!C$1,FALSE)),".",VLOOKUP($B97,Area_EM_90,Seq!C$1,FALSE))</f>
        <v>497</v>
      </c>
      <c r="HA97" s="9">
        <f>IF(ISNA(VLOOKUP($B97,Area_EM_90,Seq!D$1,FALSE)),".",VLOOKUP($B97,Area_EM_90,Seq!D$1,FALSE))</f>
        <v>189</v>
      </c>
      <c r="HB97" s="9">
        <f>IF(ISNA(VLOOKUP($B97,Area_EM_90,Seq!E$1,FALSE)),".",VLOOKUP($B97,Area_EM_90,Seq!E$1,FALSE))</f>
        <v>177</v>
      </c>
      <c r="HC97" s="9">
        <f>IF(ISNA(VLOOKUP($B97,Area_EM_90,Seq!F$1,FALSE)),".",VLOOKUP($B97,Area_EM_90,Seq!F$1,FALSE))</f>
        <v>131</v>
      </c>
      <c r="HD97" s="9">
        <f>IF(ISNA(VLOOKUP($B97,Area_EM_90,Seq!G$1,FALSE)),".",VLOOKUP($B97,Area_EM_90,Seq!G$1,FALSE))</f>
        <v>1953000</v>
      </c>
      <c r="HE97" s="9">
        <f>IF(ISNA(VLOOKUP($B97,Area_EM_90,Seq!H$1,FALSE)),".",VLOOKUP($B97,Area_EM_90,Seq!H$1,FALSE))</f>
        <v>1162230.3</v>
      </c>
      <c r="HF97" s="9">
        <f>IF(ISNA(VLOOKUP($B97,Area_EM_90,Seq!I$1,FALSE)),".",VLOOKUP($B97,Area_EM_90,Seq!I$1,FALSE))</f>
        <v>518716.8</v>
      </c>
      <c r="HG97" s="9">
        <f>IF(ISNA(VLOOKUP($B97,Area_EM_90,Seq!J$1,FALSE)),".",VLOOKUP($B97,Area_EM_90,Seq!J$1,FALSE))</f>
        <v>272052.90000000002</v>
      </c>
      <c r="HH97" s="9">
        <f>IF(ISNA(VLOOKUP($B97,Area_EM_00,Seq!C$1,FALSE)),".",VLOOKUP($B97,Area_EM_00,Seq!C$1,FALSE))</f>
        <v>1942</v>
      </c>
      <c r="HI97" s="9">
        <f>IF(ISNA(VLOOKUP($B97,Area_EM_00,Seq!D$1,FALSE)),".",VLOOKUP($B97,Area_EM_00,Seq!D$1,FALSE))</f>
        <v>147</v>
      </c>
      <c r="HJ97" s="9">
        <f>IF(ISNA(VLOOKUP($B97,Area_EM_00,Seq!E$1,FALSE)),".",VLOOKUP($B97,Area_EM_00,Seq!E$1,FALSE))</f>
        <v>553</v>
      </c>
      <c r="HK97" s="9">
        <f>IF(ISNA(VLOOKUP($B97,Area_EM_00,Seq!F$1,FALSE)),".",VLOOKUP($B97,Area_EM_00,Seq!F$1,FALSE))</f>
        <v>1242</v>
      </c>
      <c r="HL97" s="9">
        <f>IF(ISNA(VLOOKUP($B97,Area_EM_00,Seq!G$1,FALSE)),".",VLOOKUP($B97,Area_EM_00,Seq!G$1,FALSE))</f>
        <v>2309000</v>
      </c>
      <c r="HM97" s="9">
        <f>IF(ISNA(VLOOKUP($B97,Area_EM_00,Seq!H$1,FALSE)),".",VLOOKUP($B97,Area_EM_00,Seq!H$1,FALSE))</f>
        <v>1080150.2</v>
      </c>
      <c r="HN97" s="9">
        <f>IF(ISNA(VLOOKUP($B97,Area_EM_00,Seq!I$1,FALSE)),".",VLOOKUP($B97,Area_EM_00,Seq!I$1,FALSE))</f>
        <v>728720.4</v>
      </c>
      <c r="HO97" s="9">
        <f>IF(ISNA(VLOOKUP($B97,Area_EM_00,Seq!J$1,FALSE)),".",VLOOKUP($B97,Area_EM_00,Seq!J$1,FALSE))</f>
        <v>500129.4</v>
      </c>
      <c r="HQ97" s="27"/>
      <c r="HR97" s="9">
        <f>IFERROR(VLOOKUP($B97,AREA_EM3_60_00,Seq!E$1,FALSE),".")</f>
        <v>93</v>
      </c>
      <c r="HS97" s="9">
        <f>IFERROR(VLOOKUP($B97,AREA_EM3_60_00,Seq!F$1,FALSE),".")</f>
        <v>114</v>
      </c>
      <c r="HT97" s="9">
        <f>IFERROR(VLOOKUP($B97,AREA_EM3_60_00,Seq!G$1,FALSE),".")</f>
        <v>5330</v>
      </c>
      <c r="HU97" s="9">
        <f>IFERROR(VLOOKUP($B97,AREA_EM3_10,Seq!B$1,FALSE),".")</f>
        <v>16460.317649717814</v>
      </c>
      <c r="HV97" s="9">
        <f t="shared" si="132"/>
        <v>3401000</v>
      </c>
      <c r="HW97" s="9">
        <f t="shared" si="133"/>
        <v>3505800</v>
      </c>
      <c r="HX97" s="9">
        <f t="shared" si="134"/>
        <v>3805400</v>
      </c>
      <c r="HY97" s="9">
        <f t="shared" si="135"/>
        <v>4474356</v>
      </c>
    </row>
    <row r="98" spans="1:233">
      <c r="A98" s="25" t="s">
        <v>2481</v>
      </c>
      <c r="B98" s="26" t="str">
        <f t="shared" si="92"/>
        <v>Italy</v>
      </c>
      <c r="C98" s="166" t="s">
        <v>1454</v>
      </c>
      <c r="D98" s="27">
        <f>VLOOKUP("CHN.NY.GDP.MKTP.KD",AREA_WB_6ATTRS,Seq!B$1,FALSE)/10000</f>
        <v>18294112.043860689</v>
      </c>
      <c r="E98" s="27">
        <f>VLOOKUP("CHN.NY.GDP.MKTP.KD",AREA_WB_6ATTRS,Seq!C$1,FALSE)/10000</f>
        <v>19245405.87014145</v>
      </c>
      <c r="F98" s="27">
        <f>VLOOKUP("CHN.NY.GDP.MKTP.KD",AREA_WB_6ATTRS,Seq!D$1,FALSE)/10000</f>
        <v>20996737.804324333</v>
      </c>
      <c r="G98" s="27">
        <f>VLOOKUP("CHN.NY.GDP.MKTP.KD",AREA_WB_6ATTRS,Seq!E$1,FALSE)/10000</f>
        <v>23285382.224995762</v>
      </c>
      <c r="H98" s="27">
        <f>VLOOKUP("CHN.NY.GDP.MKTP.KD",AREA_WB_6ATTRS,Seq!F$1,FALSE)/10000</f>
        <v>26824760.323195074</v>
      </c>
      <c r="I98" s="27">
        <f>VLOOKUP("CHN.NY.GDP.MKTP.KD",AREA_WB_6ATTRS,Seq!G$1,FALSE)/10000</f>
        <v>30446102.966826372</v>
      </c>
      <c r="J98" s="27">
        <f>VLOOKUP("CHN.NY.GDP.MKTP.KD",AREA_WB_6ATTRS,Seq!H$1,FALSE)/10000</f>
        <v>33125360.027907111</v>
      </c>
      <c r="K98" s="27">
        <f>VLOOKUP("CHN.NY.GDP.MKTP.KD",AREA_WB_6ATTRS,Seq!I$1,FALSE)/10000</f>
        <v>36967901.791144341</v>
      </c>
      <c r="L98" s="27">
        <f>VLOOKUP("CHN.NY.GDP.MKTP.KD",AREA_WB_6ATTRS,Seq!J$1,FALSE)/10000</f>
        <v>41145274.693543643</v>
      </c>
      <c r="M98" s="27">
        <f>VLOOKUP("CHN.NY.GDP.MKTP.KD",AREA_WB_6ATTRS,Seq!K$1,FALSE)/10000</f>
        <v>42832230.955979005</v>
      </c>
      <c r="N98" s="27">
        <f>VLOOKUP("CHN.NY.GDP.MKTP.KD",AREA_WB_6ATTRS,Seq!L$1,FALSE)/10000</f>
        <v>44459855.73230619</v>
      </c>
      <c r="O98" s="27">
        <f>VLOOKUP("CHN.NY.GDP.MKTP.KD",AREA_WB_6ATTRS,Seq!M$1,FALSE)/10000</f>
        <v>48550162.459678344</v>
      </c>
      <c r="P98" s="27">
        <f>VLOOKUP("CHN.NY.GDP.MKTP.KD",AREA_WB_6ATTRS,Seq!N$1,FALSE)/10000</f>
        <v>55444285.528952621</v>
      </c>
      <c r="Q98" s="27">
        <f>VLOOKUP("CHN.NY.GDP.MKTP.KD",AREA_WB_6ATTRS,Seq!O$1,FALSE)/10000</f>
        <v>63206485.503006078</v>
      </c>
      <c r="R98" s="27">
        <f>VLOOKUP("CHN.NY.GDP.MKTP.KD",AREA_WB_6ATTRS,Seq!P$1,FALSE)/10000</f>
        <v>71486535.103899792</v>
      </c>
      <c r="S98" s="27">
        <f>VLOOKUP("CHN.NY.GDP.MKTP.KD",AREA_WB_6ATTRS,Seq!Q$1,FALSE)/10000</f>
        <v>79278567.430224851</v>
      </c>
      <c r="T98" s="27">
        <f>VLOOKUP("CHN.NY.GDP.MKTP.KD",AREA_WB_6ATTRS,Seq!R$1,FALSE)/10000</f>
        <v>87206424.173247412</v>
      </c>
      <c r="U98" s="27">
        <f>VLOOKUP("CHN.NY.GDP.MKTP.KD",AREA_WB_6ATTRS,Seq!S$1,FALSE)/10000</f>
        <v>95316621.621359423</v>
      </c>
      <c r="V98" s="27">
        <f>VLOOKUP("CHN.NY.GDP.MKTP.KD",AREA_WB_6ATTRS,Seq!T$1,FALSE)/10000</f>
        <v>102751318.10782552</v>
      </c>
      <c r="W98" s="27">
        <f>VLOOKUP("CHN.NY.GDP.MKTP.KD",AREA_WB_6ATTRS,Seq!U$1,FALSE)/10000</f>
        <v>110560418.28402025</v>
      </c>
      <c r="X98" s="27">
        <f>VLOOKUP("CHN.NY.GDP.MKTP.KD",AREA_WB_6ATTRS,Seq!V$1,FALSE)/10000</f>
        <v>119847493.41987793</v>
      </c>
      <c r="Y98" s="27">
        <f>VLOOKUP("CHN.NY.GDP.MKTP.KD",AREA_WB_6ATTRS,Seq!W$1,FALSE)/10000</f>
        <v>129794835.37372778</v>
      </c>
      <c r="Z98" s="27">
        <f>VLOOKUP("CHN.NY.GDP.MKTP.KD",AREA_WB_6ATTRS,Seq!X$1,FALSE)/10000</f>
        <v>141606165.392737</v>
      </c>
      <c r="AA98" s="27">
        <f>VLOOKUP("CHN.NY.GDP.MKTP.KD",AREA_WB_6ATTRS,Seq!Y$1,FALSE)/10000</f>
        <v>155766781.9320105</v>
      </c>
      <c r="AB98" s="27">
        <f>VLOOKUP("CHN.NY.GDP.MKTP.KD",AREA_WB_6ATTRS,Seq!Z$1,FALSE)/10000</f>
        <v>171499226.90714428</v>
      </c>
      <c r="AC98" s="27">
        <f>VLOOKUP("CHN.NY.GDP.MKTP.KD",AREA_WB_6ATTRS,Seq!AA$1,FALSE)/10000</f>
        <v>190878639.54765138</v>
      </c>
      <c r="AD98" s="27">
        <f>VLOOKUP("CHN.NY.GDP.MKTP.KD",AREA_WB_6ATTRS,Seq!AB$1,FALSE)/10000</f>
        <v>215120226.77020231</v>
      </c>
      <c r="AE98" s="27">
        <f>VLOOKUP("CHN.NY.GDP.MKTP.KD",AREA_WB_6ATTRS,Seq!AC$1,FALSE)/10000</f>
        <v>245667298.97157177</v>
      </c>
      <c r="AF98" s="27">
        <f>VLOOKUP("CHN.NY.GDP.MKTP.KD",AREA_WB_6ATTRS,Seq!AD$1,FALSE)/10000</f>
        <v>269251359.67284226</v>
      </c>
      <c r="AG98" s="27">
        <f>VLOOKUP("CHN.NY.GDP.MKTP.KD",AREA_WB_6ATTRS,Seq!AE$1,FALSE)/10000</f>
        <v>294022484.76274431</v>
      </c>
      <c r="AH98" s="27">
        <f>VLOOKUP("CHN.NY.GDP.MKTP.KD",AREA_WB_6ATTRS,Seq!AF$1,FALSE)/10000</f>
        <v>324600823.17806971</v>
      </c>
      <c r="AI98" s="27">
        <f>VLOOKUP("CHN.NY.GDP.MKTP.KD",AREA_WB_6ATTRS,Seq!AG$1,FALSE)/10000</f>
        <v>354139498.08727396</v>
      </c>
      <c r="AJ98" s="27"/>
      <c r="AK98" s="27"/>
      <c r="AL98" s="27"/>
      <c r="AM98" s="27"/>
      <c r="AN98" s="27"/>
      <c r="AO98" s="27"/>
      <c r="AP98" s="27">
        <f>IFERROR(VLOOKUP(CONCATENATE($C98, ".NY.GDP.MKTP.KD"),AREA_WB_6ATTRS,Seq!B$1,FALSE)/10000,".")</f>
        <v>74271663.459024519</v>
      </c>
      <c r="AQ98" s="27">
        <f>IFERROR(VLOOKUP(CONCATENATE($C98, ".NY.GDP.MKTP.KD"),AREA_WB_6ATTRS,Seq!C$1,FALSE)/10000,".")</f>
        <v>74898685.362252951</v>
      </c>
      <c r="AR98" s="27">
        <f>IFERROR(VLOOKUP(CONCATENATE($C98, ".NY.GDP.MKTP.KD"),AREA_WB_6ATTRS,Seq!D$1,FALSE)/10000,".")</f>
        <v>75208455.586086199</v>
      </c>
      <c r="AS98" s="27">
        <f>IFERROR(VLOOKUP(CONCATENATE($C98, ".NY.GDP.MKTP.KD"),AREA_WB_6ATTRS,Seq!E$1,FALSE)/10000,".")</f>
        <v>76087795.478794828</v>
      </c>
      <c r="AT98" s="27">
        <f>IFERROR(VLOOKUP(CONCATENATE($C98, ".NY.GDP.MKTP.KD"),AREA_WB_6ATTRS,Seq!F$1,FALSE)/10000,".")</f>
        <v>78542275.439105123</v>
      </c>
      <c r="AU98" s="27">
        <f>IFERROR(VLOOKUP(CONCATENATE($C98, ".NY.GDP.MKTP.KD"),AREA_WB_6ATTRS,Seq!G$1,FALSE)/10000,".")</f>
        <v>80739955.637825459</v>
      </c>
      <c r="AV98" s="27">
        <f>IFERROR(VLOOKUP(CONCATENATE($C98, ".NY.GDP.MKTP.KD"),AREA_WB_6ATTRS,Seq!H$1,FALSE)/10000,".")</f>
        <v>83049095.671173885</v>
      </c>
      <c r="AW98" s="27">
        <f>IFERROR(VLOOKUP(CONCATENATE($C98, ".NY.GDP.MKTP.KD"),AREA_WB_6ATTRS,Seq!I$1,FALSE)/10000,".")</f>
        <v>85699990.099268407</v>
      </c>
      <c r="AX98" s="27">
        <f>IFERROR(VLOOKUP(CONCATENATE($C98, ".NY.GDP.MKTP.KD"),AREA_WB_6ATTRS,Seq!J$1,FALSE)/10000,".")</f>
        <v>89294571.003350466</v>
      </c>
      <c r="AY98" s="27">
        <f>IFERROR(VLOOKUP(CONCATENATE($C98, ".NY.GDP.MKTP.KD"),AREA_WB_6ATTRS,Seq!K$1,FALSE)/10000,".")</f>
        <v>92320213.523263142</v>
      </c>
      <c r="AZ98" s="27">
        <f>IFERROR(VLOOKUP(CONCATENATE($C98, ".NY.GDP.MKTP.KD"),AREA_WB_6ATTRS,Seq!L$1,FALSE)/10000,".")</f>
        <v>94215161.12700285</v>
      </c>
      <c r="BA98" s="27">
        <f>IFERROR(VLOOKUP(CONCATENATE($C98, ".NY.GDP.MKTP.KD"),AREA_WB_6ATTRS,Seq!M$1,FALSE)/10000,".")</f>
        <v>95660171.382096559</v>
      </c>
      <c r="BB98" s="27">
        <f>IFERROR(VLOOKUP(CONCATENATE($C98, ".NY.GDP.MKTP.KD"),AREA_WB_6ATTRS,Seq!N$1,FALSE)/10000,".")</f>
        <v>96399571.067275822</v>
      </c>
      <c r="BC98" s="27">
        <f>IFERROR(VLOOKUP(CONCATENATE($C98, ".NY.GDP.MKTP.KD"),AREA_WB_6ATTRS,Seq!O$1,FALSE)/10000,".")</f>
        <v>95577469.978056088</v>
      </c>
      <c r="BD98" s="27">
        <f>IFERROR(VLOOKUP(CONCATENATE($C98, ".NY.GDP.MKTP.KD"),AREA_WB_6ATTRS,Seq!P$1,FALSE)/10000,".")</f>
        <v>97633363.9592264</v>
      </c>
      <c r="BE98" s="27">
        <f>IFERROR(VLOOKUP(CONCATENATE($C98, ".NY.GDP.MKTP.KD"),AREA_WB_6ATTRS,Seq!Q$1,FALSE)/10000,".")</f>
        <v>100451879.77701536</v>
      </c>
      <c r="BF98" s="27">
        <f>IFERROR(VLOOKUP(CONCATENATE($C98, ".NY.GDP.MKTP.KD"),AREA_WB_6ATTRS,Seq!R$1,FALSE)/10000,".")</f>
        <v>101591691.8932016</v>
      </c>
      <c r="BG98" s="27">
        <f>IFERROR(VLOOKUP(CONCATENATE($C98, ".NY.GDP.MKTP.KD"),AREA_WB_6ATTRS,Seq!S$1,FALSE)/10000,".")</f>
        <v>103487404.82842085</v>
      </c>
      <c r="BH98" s="27">
        <f>IFERROR(VLOOKUP(CONCATENATE($C98, ".NY.GDP.MKTP.KD"),AREA_WB_6ATTRS,Seq!T$1,FALSE)/10000,".")</f>
        <v>104986073.39152537</v>
      </c>
      <c r="BI98" s="27">
        <f>IFERROR(VLOOKUP(CONCATENATE($C98, ".NY.GDP.MKTP.KD"),AREA_WB_6ATTRS,Seq!U$1,FALSE)/10000,".")</f>
        <v>106509518.66698398</v>
      </c>
      <c r="BJ98" s="27">
        <f>IFERROR(VLOOKUP(CONCATENATE($C98, ".NY.GDP.MKTP.KD"),AREA_WB_6ATTRS,Seq!V$1,FALSE)/10000,".")</f>
        <v>110400946.25621893</v>
      </c>
      <c r="BK98" s="27">
        <f>IFERROR(VLOOKUP(CONCATENATE($C98, ".NY.GDP.MKTP.KD"),AREA_WB_6ATTRS,Seq!W$1,FALSE)/10000,".")</f>
        <v>112457304.58614194</v>
      </c>
      <c r="BL98" s="27">
        <f>IFERROR(VLOOKUP(CONCATENATE($C98, ".NY.GDP.MKTP.KD"),AREA_WB_6ATTRS,Seq!X$1,FALSE)/10000,".")</f>
        <v>112964977.62797691</v>
      </c>
      <c r="BM98" s="27">
        <f>IFERROR(VLOOKUP(CONCATENATE($C98, ".NY.GDP.MKTP.KD"),AREA_WB_6ATTRS,Seq!Y$1,FALSE)/10000,".")</f>
        <v>112912360.46119243</v>
      </c>
      <c r="BN98" s="27">
        <f>IFERROR(VLOOKUP(CONCATENATE($C98, ".NY.GDP.MKTP.KD"),AREA_WB_6ATTRS,Seq!Z$1,FALSE)/10000,".")</f>
        <v>114866495.47791895</v>
      </c>
      <c r="BO98" s="27">
        <f>IFERROR(VLOOKUP(CONCATENATE($C98, ".NY.GDP.MKTP.KD"),AREA_WB_6ATTRS,Seq!AA$1,FALSE)/10000,".")</f>
        <v>115936209.40065686</v>
      </c>
      <c r="BP98" s="27">
        <f>IFERROR(VLOOKUP(CONCATENATE($C98, ".NY.GDP.MKTP.KD"),AREA_WB_6ATTRS,Seq!AB$1,FALSE)/10000,".")</f>
        <v>118485558.30618887</v>
      </c>
      <c r="BQ98" s="27">
        <f>IFERROR(VLOOKUP(CONCATENATE($C98, ".NY.GDP.MKTP.KD"),AREA_WB_6ATTRS,Seq!AC$1,FALSE)/10000,".")</f>
        <v>120479744.59014457</v>
      </c>
      <c r="BR98" s="27">
        <f>IFERROR(VLOOKUP(CONCATENATE($C98, ".NY.GDP.MKTP.KD"),AREA_WB_6ATTRS,Seq!AD$1,FALSE)/10000,".")</f>
        <v>119086719.84873186</v>
      </c>
      <c r="BS98" s="27">
        <f>IFERROR(VLOOKUP(CONCATENATE($C98, ".NY.GDP.MKTP.KD"),AREA_WB_6ATTRS,Seq!AE$1,FALSE)/10000,".")</f>
        <v>112543610.40183716</v>
      </c>
      <c r="BT98" s="27">
        <f>IFERROR(VLOOKUP(CONCATENATE($C98, ".NY.GDP.MKTP.KD"),AREA_WB_6ATTRS,Seq!AF$1,FALSE)/10000,".")</f>
        <v>114574406.67595758</v>
      </c>
      <c r="BU98" s="27">
        <f>IFERROR(VLOOKUP(CONCATENATE($C98, ".NY.GDP.MKTP.KD"),AREA_WB_6ATTRS,Seq!AG$1,FALSE)/10000,".")</f>
        <v>115068314.39644957</v>
      </c>
      <c r="BV98" s="27"/>
      <c r="BW98" s="27"/>
      <c r="BX98" s="27"/>
      <c r="BY98" s="27"/>
      <c r="BZ98" s="27"/>
      <c r="CA98" s="27"/>
      <c r="CB98" s="27"/>
      <c r="CC98" s="27">
        <f>CNPop!A$48</f>
        <v>5.0000000000000001E-3</v>
      </c>
      <c r="CD98" s="27">
        <f>CNPop!B$48</f>
        <v>6.0000000000000001E-3</v>
      </c>
      <c r="CE98" s="27">
        <f>CNPop!C$48</f>
        <v>6.0000000000000001E-3</v>
      </c>
      <c r="CF98" s="27">
        <f>CNPop!D$48</f>
        <v>7.0000000000000001E-3</v>
      </c>
      <c r="CG98" s="27">
        <f>CNPop!E$48</f>
        <v>7.0000000000000001E-3</v>
      </c>
      <c r="CH98" s="27">
        <f>CNPop!F$48</f>
        <v>8.0000000000000002E-3</v>
      </c>
      <c r="CI98" s="27">
        <f>CNPop!G$48</f>
        <v>8.9999999999999993E-3</v>
      </c>
      <c r="CJ98" s="27">
        <f>CNPop!H$48</f>
        <v>0.01</v>
      </c>
      <c r="CK98" s="27">
        <f>CNPop!I$48</f>
        <v>1.0999999999999999E-2</v>
      </c>
      <c r="CL98" s="27">
        <f>CNPop!J$48</f>
        <v>1.2E-2</v>
      </c>
      <c r="CM98" s="27">
        <f>CNPop!K$48</f>
        <v>1.4E-2</v>
      </c>
      <c r="CN98" s="27">
        <f>CNPop!L$48</f>
        <v>1.6E-2</v>
      </c>
      <c r="CO98" s="27">
        <f>CNPop!M$48</f>
        <v>1.7000000000000001E-2</v>
      </c>
      <c r="CP98" s="27">
        <f>CNPop!N$48</f>
        <v>1.9E-2</v>
      </c>
      <c r="CQ98" s="27">
        <f>CNPop!O$48</f>
        <v>2.1000000000000001E-2</v>
      </c>
      <c r="CR98" s="27">
        <f>CNPop!P$48</f>
        <v>2.3E-2</v>
      </c>
      <c r="CS98" s="27">
        <f>CNPop!Q$48</f>
        <v>2.5999999999999999E-2</v>
      </c>
      <c r="CT98" s="27">
        <f>CNPop!R$48</f>
        <v>2.8000000000000001E-2</v>
      </c>
      <c r="CU98" s="27">
        <f>CNPop!S$48</f>
        <v>0.03</v>
      </c>
      <c r="CV98" s="27">
        <f>CNPop!T$48</f>
        <v>3.3000000000000002E-2</v>
      </c>
      <c r="CW98" s="27">
        <f>CNPop!U$48</f>
        <v>3.5999999999999997E-2</v>
      </c>
      <c r="CX98" s="27">
        <f>CNPop!V$48</f>
        <v>3.9E-2</v>
      </c>
      <c r="CY98" s="27">
        <f>CNPop!W$48</f>
        <v>4.2000000000000003E-2</v>
      </c>
      <c r="CZ98" s="27">
        <f>CNPop!X$48</f>
        <v>4.4999999999999998E-2</v>
      </c>
      <c r="DA98" s="27">
        <f>CNPop!Y$48</f>
        <v>4.9000000000000002E-2</v>
      </c>
      <c r="DB98" s="27">
        <f>CNPop!Z$48</f>
        <v>5.1999999999999998E-2</v>
      </c>
      <c r="DC98" s="27">
        <f>CNPop!AA$48</f>
        <v>5.6000000000000001E-2</v>
      </c>
      <c r="DD98" s="27">
        <f>CNPop!AB$48</f>
        <v>0.06</v>
      </c>
      <c r="DE98" s="27">
        <f>CNPop!AC$48</f>
        <v>6.3E-2</v>
      </c>
      <c r="DF98" s="27">
        <f>CNPop!AD$48</f>
        <v>6.8000000000000005E-2</v>
      </c>
      <c r="DG98" s="27">
        <f>CNPop!AE$48</f>
        <v>7.1999999999999995E-2</v>
      </c>
      <c r="DH98" s="27">
        <f>CNPop!AF$48</f>
        <v>7.5999999999999998E-2</v>
      </c>
      <c r="DI98" s="27">
        <f>CNPop!AG$48</f>
        <v>8.1000000000000003E-2</v>
      </c>
      <c r="DJ98" s="27">
        <f>CNPop!AH$48</f>
        <v>8.5000000000000006E-2</v>
      </c>
      <c r="DK98" s="27">
        <f>CNPop!AI$48</f>
        <v>0.09</v>
      </c>
      <c r="DL98" s="27">
        <f>CNPop!AJ$48</f>
        <v>9.5000000000000001E-2</v>
      </c>
      <c r="DM98" s="27">
        <f>CNPop!AK$48</f>
        <v>0.1</v>
      </c>
      <c r="DN98" s="27"/>
      <c r="DO98" s="27">
        <f t="shared" si="94"/>
        <v>8.1999998092651363E-2</v>
      </c>
      <c r="DP98" s="27">
        <f t="shared" si="95"/>
        <v>8.1999998092651363E-2</v>
      </c>
      <c r="DQ98" s="27">
        <f t="shared" si="96"/>
        <v>8.1999998092651363E-2</v>
      </c>
      <c r="DR98" s="27">
        <f t="shared" si="97"/>
        <v>8.1999998092651363E-2</v>
      </c>
      <c r="DS98" s="27">
        <f t="shared" si="98"/>
        <v>8.1999998092651363E-2</v>
      </c>
      <c r="DT98" s="27">
        <f t="shared" si="99"/>
        <v>8.1999998092651363E-2</v>
      </c>
      <c r="DU98" s="27">
        <f t="shared" si="100"/>
        <v>8.1999998092651363E-2</v>
      </c>
      <c r="DV98" s="27">
        <f t="shared" si="101"/>
        <v>8.1999998092651363E-2</v>
      </c>
      <c r="DW98" s="27">
        <f t="shared" si="102"/>
        <v>8.1999998092651363E-2</v>
      </c>
      <c r="DX98" s="27">
        <f t="shared" si="103"/>
        <v>8.1999998092651363E-2</v>
      </c>
      <c r="DY98" s="27">
        <f t="shared" si="104"/>
        <v>8.1999998092651363E-2</v>
      </c>
      <c r="DZ98" s="27">
        <f t="shared" si="105"/>
        <v>8.1999998092651363E-2</v>
      </c>
      <c r="EA98" s="27">
        <f t="shared" si="106"/>
        <v>8.1999998092651363E-2</v>
      </c>
      <c r="EB98" s="27">
        <f t="shared" si="107"/>
        <v>8.3000001907348631E-2</v>
      </c>
      <c r="EC98" s="27">
        <f t="shared" si="108"/>
        <v>8.6999998092651368E-2</v>
      </c>
      <c r="ED98" s="27">
        <f t="shared" si="109"/>
        <v>9.1000003814697264E-2</v>
      </c>
      <c r="EE98" s="27">
        <f t="shared" si="110"/>
        <v>9.6000003814697268E-2</v>
      </c>
      <c r="EF98" s="27">
        <f t="shared" si="111"/>
        <v>0.1</v>
      </c>
      <c r="EG98" s="27">
        <f t="shared" si="112"/>
        <v>0.105</v>
      </c>
      <c r="EH98" s="27">
        <f t="shared" si="113"/>
        <v>0.11300000190734863</v>
      </c>
      <c r="EI98" s="27">
        <f t="shared" si="114"/>
        <v>0.11399999618530274</v>
      </c>
      <c r="EJ98" s="27">
        <f t="shared" si="115"/>
        <v>0.12100000381469726</v>
      </c>
      <c r="EK98" s="27">
        <f t="shared" si="116"/>
        <v>0.125</v>
      </c>
      <c r="EL98" s="27">
        <f t="shared" si="117"/>
        <v>0.12800000190734864</v>
      </c>
      <c r="EM98" s="27">
        <f t="shared" si="118"/>
        <v>0.13500000000000001</v>
      </c>
      <c r="EN98" s="27">
        <f t="shared" si="119"/>
        <v>0.14399999618530274</v>
      </c>
      <c r="EO98" s="27">
        <f t="shared" si="120"/>
        <v>0.15</v>
      </c>
      <c r="EP98" s="27">
        <f t="shared" si="129"/>
        <v>0.15699999809265136</v>
      </c>
      <c r="EQ98" s="27">
        <f t="shared" si="130"/>
        <v>0.16600000381469726</v>
      </c>
      <c r="ER98" s="27">
        <f t="shared" si="139"/>
        <v>0.16799999237060548</v>
      </c>
      <c r="ES98" s="27">
        <f t="shared" si="139"/>
        <v>0.17</v>
      </c>
      <c r="ET98" s="27">
        <f t="shared" si="139"/>
        <v>0.17</v>
      </c>
      <c r="EU98" s="27"/>
      <c r="EV98" s="27"/>
      <c r="EW98" s="27"/>
      <c r="EX98" s="27"/>
      <c r="EY98" s="27"/>
      <c r="EZ98" s="27" t="str">
        <f>IFERROR(VLOOKUP(CONCATENATE($C98,".SL.TLF.TERT.ZS"),AREA_WB_6ATTRS,Seq!B$1,FALSE)/100,".")</f>
        <v>.</v>
      </c>
      <c r="FA98" s="27" t="str">
        <f>IFERROR(VLOOKUP(CONCATENATE($C98,".SL.TLF.TERT.ZS"),AREA_WB_6ATTRS,Seq!C$1,FALSE)/100,".")</f>
        <v>.</v>
      </c>
      <c r="FB98" s="27" t="str">
        <f>IFERROR(VLOOKUP(CONCATENATE($C98,".SL.TLF.TERT.ZS"),AREA_WB_6ATTRS,Seq!D$1,FALSE)/100,".")</f>
        <v>.</v>
      </c>
      <c r="FC98" s="27" t="str">
        <f>IFERROR(VLOOKUP(CONCATENATE($C98,".SL.TLF.TERT.ZS"),AREA_WB_6ATTRS,Seq!E$1,FALSE)/100,".")</f>
        <v>.</v>
      </c>
      <c r="FD98" s="27" t="str">
        <f>IFERROR(VLOOKUP(CONCATENATE($C98,".SL.TLF.TERT.ZS"),AREA_WB_6ATTRS,Seq!F$1,FALSE)/100,".")</f>
        <v>.</v>
      </c>
      <c r="FE98" s="27" t="str">
        <f>IFERROR(VLOOKUP(CONCATENATE($C98,".SL.TLF.TERT.ZS"),AREA_WB_6ATTRS,Seq!G$1,FALSE)/100,".")</f>
        <v>.</v>
      </c>
      <c r="FF98" s="27" t="str">
        <f>IFERROR(VLOOKUP(CONCATENATE($C98,".SL.TLF.TERT.ZS"),AREA_WB_6ATTRS,Seq!H$1,FALSE)/100,".")</f>
        <v>.</v>
      </c>
      <c r="FG98" s="27" t="str">
        <f>IFERROR(VLOOKUP(CONCATENATE($C98,".SL.TLF.TERT.ZS"),AREA_WB_6ATTRS,Seq!I$1,FALSE)/100,".")</f>
        <v>.</v>
      </c>
      <c r="FH98" s="27" t="str">
        <f>IFERROR(VLOOKUP(CONCATENATE($C98,".SL.TLF.TERT.ZS"),AREA_WB_6ATTRS,Seq!J$1,FALSE)/100,".")</f>
        <v>.</v>
      </c>
      <c r="FI98" s="27" t="str">
        <f>IFERROR(VLOOKUP(CONCATENATE($C98,".SL.TLF.TERT.ZS"),AREA_WB_6ATTRS,Seq!K$1,FALSE)/100,".")</f>
        <v>.</v>
      </c>
      <c r="FJ98" s="27" t="str">
        <f>IFERROR(VLOOKUP(CONCATENATE($C98,".SL.TLF.TERT.ZS"),AREA_WB_6ATTRS,Seq!L$1,FALSE)/100,".")</f>
        <v>.</v>
      </c>
      <c r="FK98" s="27" t="str">
        <f>IFERROR(VLOOKUP(CONCATENATE($C98,".SL.TLF.TERT.ZS"),AREA_WB_6ATTRS,Seq!M$1,FALSE)/100,".")</f>
        <v>.</v>
      </c>
      <c r="FL98" s="27">
        <f>IFERROR(VLOOKUP(CONCATENATE($C98,".SL.TLF.TERT.ZS"),AREA_WB_6ATTRS,Seq!N$1,FALSE)/100,".")</f>
        <v>8.1999998092651363E-2</v>
      </c>
      <c r="FM98" s="27">
        <f>IFERROR(VLOOKUP(CONCATENATE($C98,".SL.TLF.TERT.ZS"),AREA_WB_6ATTRS,Seq!O$1,FALSE)/100,".")</f>
        <v>8.3000001907348631E-2</v>
      </c>
      <c r="FN98" s="27">
        <f>IFERROR(VLOOKUP(CONCATENATE($C98,".SL.TLF.TERT.ZS"),AREA_WB_6ATTRS,Seq!P$1,FALSE)/100,".")</f>
        <v>8.6999998092651368E-2</v>
      </c>
      <c r="FO98" s="27">
        <f>IFERROR(VLOOKUP(CONCATENATE($C98,".SL.TLF.TERT.ZS"),AREA_WB_6ATTRS,Seq!Q$1,FALSE)/100,".")</f>
        <v>9.1000003814697264E-2</v>
      </c>
      <c r="FP98" s="27">
        <f>IFERROR(VLOOKUP(CONCATENATE($C98,".SL.TLF.TERT.ZS"),AREA_WB_6ATTRS,Seq!R$1,FALSE)/100,".")</f>
        <v>9.6000003814697268E-2</v>
      </c>
      <c r="FQ98" s="27">
        <f>IFERROR(VLOOKUP(CONCATENATE($C98,".SL.TLF.TERT.ZS"),AREA_WB_6ATTRS,Seq!S$1,FALSE)/100,".")</f>
        <v>0.1</v>
      </c>
      <c r="FR98" s="27">
        <f>IFERROR(VLOOKUP(CONCATENATE($C98,".SL.TLF.TERT.ZS"),AREA_WB_6ATTRS,Seq!T$1,FALSE)/100,".")</f>
        <v>0.105</v>
      </c>
      <c r="FS98" s="27">
        <f>IFERROR(VLOOKUP(CONCATENATE($C98,".SL.TLF.TERT.ZS"),AREA_WB_6ATTRS,Seq!U$1,FALSE)/100,".")</f>
        <v>0.11300000190734863</v>
      </c>
      <c r="FT98" s="27">
        <f>IFERROR(VLOOKUP(CONCATENATE($C98,".SL.TLF.TERT.ZS"),AREA_WB_6ATTRS,Seq!V$1,FALSE)/100,".")</f>
        <v>0.11399999618530274</v>
      </c>
      <c r="FU98" s="27">
        <f>IFERROR(VLOOKUP(CONCATENATE($C98,".SL.TLF.TERT.ZS"),AREA_WB_6ATTRS,Seq!W$1,FALSE)/100,".")</f>
        <v>0.12100000381469726</v>
      </c>
      <c r="FV98" s="27">
        <f>IFERROR(VLOOKUP(CONCATENATE($C98,".SL.TLF.TERT.ZS"),AREA_WB_6ATTRS,Seq!X$1,FALSE)/100,".")</f>
        <v>0.125</v>
      </c>
      <c r="FW98" s="27">
        <f>IFERROR(VLOOKUP(CONCATENATE($C98,".SL.TLF.TERT.ZS"),AREA_WB_6ATTRS,Seq!Y$1,FALSE)/100,".")</f>
        <v>0.12800000190734864</v>
      </c>
      <c r="FX98" s="27">
        <f>IFERROR(VLOOKUP(CONCATENATE($C98,".SL.TLF.TERT.ZS"),AREA_WB_6ATTRS,Seq!Z$1,FALSE)/100,".")</f>
        <v>0.13500000000000001</v>
      </c>
      <c r="FY98" s="27">
        <f>IFERROR(VLOOKUP(CONCATENATE($C98,".SL.TLF.TERT.ZS"),AREA_WB_6ATTRS,Seq!AA$1,FALSE)/100,".")</f>
        <v>0.14399999618530274</v>
      </c>
      <c r="FZ98" s="27">
        <f>IFERROR(VLOOKUP(CONCATENATE($C98,".SL.TLF.TERT.ZS"),AREA_WB_6ATTRS,Seq!AB$1,FALSE)/100,".")</f>
        <v>0.15</v>
      </c>
      <c r="GA98" s="27">
        <f>IFERROR(VLOOKUP(CONCATENATE($C98,".SL.TLF.TERT.ZS"),AREA_WB_6ATTRS,Seq!AC$1,FALSE)/100,".")</f>
        <v>0.15699999809265136</v>
      </c>
      <c r="GB98" s="27">
        <f>IFERROR(VLOOKUP(CONCATENATE($C98,".SL.TLF.TERT.ZS"),AREA_WB_6ATTRS,Seq!AD$1,FALSE)/100,".")</f>
        <v>0.16600000381469726</v>
      </c>
      <c r="GC98" s="27">
        <f>IFERROR(VLOOKUP(CONCATENATE($C98,".SL.TLF.TERT.ZS"),AREA_WB_6ATTRS,Seq!AE$1,FALSE)/100,".")</f>
        <v>0.16799999237060548</v>
      </c>
      <c r="GD98" s="27">
        <f>IFERROR(VLOOKUP(CONCATENATE($C98,".SL.TLF.TERT.ZS"),AREA_WB_6ATTRS,Seq!AF$1,FALSE)/100,".")</f>
        <v>0.17</v>
      </c>
      <c r="GE98" s="27" t="str">
        <f>IFERROR(VLOOKUP(CONCATENATE($C98,".SL.TLF.TERT.ZS"),AREA_WB_6ATTRS,Seq!AG$1,FALSE)/100,".")</f>
        <v>.</v>
      </c>
      <c r="GF98" s="27" t="str">
        <f>IFERROR(VLOOKUP(CONCATENATE($C98,".SL.TLF.TERT.ZS"),AREA_WB_6ATTRS,Seq!AH$1,FALSE)/100,".")</f>
        <v>.</v>
      </c>
      <c r="GG98" s="27" t="str">
        <f>IFERROR(VLOOKUP(CONCATENATE($C98,".SL.TLF.TERT.ZS"),AREA_WB_6ATTRS,Seq!AI$1,FALSE)/100,".")</f>
        <v>.</v>
      </c>
      <c r="GH98" s="27" t="str">
        <f>IFERROR(VLOOKUP(CONCATENATE($C98,".SL.TLF.TERT.ZS"),AREA_WB_6ATTRS,Seq!AJ$1,FALSE)/100,".")</f>
        <v>.</v>
      </c>
      <c r="GI98" s="27" t="str">
        <f>IFERROR(VLOOKUP(CONCATENATE($C98,".SL.TLF.TERT.ZS"),AREA_WB_6ATTRS,Seq!AK$1,FALSE)/100,".")</f>
        <v>.</v>
      </c>
      <c r="GJ98" s="27" t="str">
        <f>IFERROR(VLOOKUP(CONCATENATE($C98,".SL.TLF.TERT.ZS"),AREA_WB_6ATTRS,Seq!AL$1,FALSE)/100,".")</f>
        <v>.</v>
      </c>
      <c r="GK98" s="27"/>
      <c r="GL98" s="27"/>
      <c r="GM98" s="27">
        <f t="shared" si="121"/>
        <v>6.2019350037211609E-5</v>
      </c>
      <c r="GN98" s="27">
        <f t="shared" si="122"/>
        <v>3.526155256615949E-4</v>
      </c>
      <c r="GO98" s="27">
        <f t="shared" si="131"/>
        <v>2.7484257734167301E-3</v>
      </c>
      <c r="GP98" s="27"/>
      <c r="GQ98" s="9">
        <f>IF(VLOOKUP($B98,EM_80!$B$1:$C$201,2,FALSE)&gt;0,VLOOKUP($B98,EM_80!$B$1:$C$201,2,FALSE),".")</f>
        <v>3500</v>
      </c>
      <c r="GR98" s="9">
        <f t="shared" si="123"/>
        <v>20000</v>
      </c>
      <c r="GS98" s="9">
        <f t="shared" si="124"/>
        <v>156519</v>
      </c>
      <c r="GU98">
        <f t="shared" si="125"/>
        <v>56434000</v>
      </c>
      <c r="GV98">
        <f t="shared" si="126"/>
        <v>56719000</v>
      </c>
      <c r="GW98">
        <f t="shared" si="127"/>
        <v>56948600</v>
      </c>
      <c r="GX98">
        <f t="shared" si="128"/>
        <v>60483385</v>
      </c>
      <c r="GZ98" s="9">
        <f>IF(ISNA(VLOOKUP($B98,Area_EM_90,Seq!C$1,FALSE)),".",VLOOKUP($B98,Area_EM_90,Seq!C$1,FALSE))</f>
        <v>15520.834000000001</v>
      </c>
      <c r="HA98" s="9">
        <f>IF(ISNA(VLOOKUP($B98,Area_EM_90,Seq!D$1,FALSE)),".",VLOOKUP($B98,Area_EM_90,Seq!D$1,FALSE))</f>
        <v>10309</v>
      </c>
      <c r="HB98" s="9">
        <f>IF(ISNA(VLOOKUP($B98,Area_EM_90,Seq!E$1,FALSE)),".",VLOOKUP($B98,Area_EM_90,Seq!E$1,FALSE))</f>
        <v>2558</v>
      </c>
      <c r="HC98" s="9">
        <f>IF(ISNA(VLOOKUP($B98,Area_EM_90,Seq!F$1,FALSE)),".",VLOOKUP($B98,Area_EM_90,Seq!F$1,FALSE))</f>
        <v>2654</v>
      </c>
      <c r="HD98" s="9">
        <f>IF(ISNA(VLOOKUP($B98,Area_EM_90,Seq!G$1,FALSE)),".",VLOOKUP($B98,Area_EM_90,Seq!G$1,FALSE))</f>
        <v>38897000</v>
      </c>
      <c r="HE98" s="9">
        <f>IF(ISNA(VLOOKUP($B98,Area_EM_90,Seq!H$1,FALSE)),".",VLOOKUP($B98,Area_EM_90,Seq!H$1,FALSE))</f>
        <v>29495595</v>
      </c>
      <c r="HF98" s="9">
        <f>IF(ISNA(VLOOKUP($B98,Area_EM_90,Seq!I$1,FALSE)),".",VLOOKUP($B98,Area_EM_90,Seq!I$1,FALSE))</f>
        <v>6950894</v>
      </c>
      <c r="HG98" s="9">
        <f>IF(ISNA(VLOOKUP($B98,Area_EM_90,Seq!J$1,FALSE)),".",VLOOKUP($B98,Area_EM_90,Seq!J$1,FALSE))</f>
        <v>2450511</v>
      </c>
      <c r="HH98" s="9">
        <f>IF(ISNA(VLOOKUP($B98,Area_EM_00,Seq!C$1,FALSE)),".",VLOOKUP($B98,Area_EM_00,Seq!C$1,FALSE))</f>
        <v>26761</v>
      </c>
      <c r="HI98" s="9">
        <f>IF(ISNA(VLOOKUP($B98,Area_EM_00,Seq!D$1,FALSE)),".",VLOOKUP($B98,Area_EM_00,Seq!D$1,FALSE))</f>
        <v>21148</v>
      </c>
      <c r="HJ98" s="9">
        <f>IF(ISNA(VLOOKUP($B98,Area_EM_00,Seq!E$1,FALSE)),".",VLOOKUP($B98,Area_EM_00,Seq!E$1,FALSE))</f>
        <v>3973</v>
      </c>
      <c r="HK98" s="9">
        <f>IF(ISNA(VLOOKUP($B98,Area_EM_00,Seq!F$1,FALSE)),".",VLOOKUP($B98,Area_EM_00,Seq!F$1,FALSE))</f>
        <v>1640</v>
      </c>
      <c r="HL98" s="9">
        <f>IF(ISNA(VLOOKUP($B98,Area_EM_00,Seq!G$1,FALSE)),".",VLOOKUP($B98,Area_EM_00,Seq!G$1,FALSE))</f>
        <v>42627000</v>
      </c>
      <c r="HM98" s="9">
        <f>IF(ISNA(VLOOKUP($B98,Area_EM_00,Seq!H$1,FALSE)),".",VLOOKUP($B98,Area_EM_00,Seq!H$1,FALSE))</f>
        <v>27920685</v>
      </c>
      <c r="HN98" s="9">
        <f>IF(ISNA(VLOOKUP($B98,Area_EM_00,Seq!I$1,FALSE)),".",VLOOKUP($B98,Area_EM_00,Seq!I$1,FALSE))</f>
        <v>11000000</v>
      </c>
      <c r="HO98" s="9">
        <f>IF(ISNA(VLOOKUP($B98,Area_EM_00,Seq!J$1,FALSE)),".",VLOOKUP($B98,Area_EM_00,Seq!J$1,FALSE))</f>
        <v>3691498</v>
      </c>
      <c r="HQ98" s="27"/>
      <c r="HR98" s="9">
        <f>IFERROR(VLOOKUP($B98,AREA_EM3_60_00,Seq!E$1,FALSE),".")</f>
        <v>1517</v>
      </c>
      <c r="HS98" s="9">
        <f>IFERROR(VLOOKUP($B98,AREA_EM3_60_00,Seq!F$1,FALSE),".")</f>
        <v>30469</v>
      </c>
      <c r="HT98" s="9">
        <f>IFERROR(VLOOKUP($B98,AREA_EM3_60_00,Seq!G$1,FALSE),".")</f>
        <v>75109</v>
      </c>
      <c r="HU98" s="9">
        <f>IFERROR(VLOOKUP($B98,AREA_EM3_10,Seq!B$1,FALSE),".")</f>
        <v>203518.77873602646</v>
      </c>
      <c r="HV98" s="9">
        <f t="shared" si="132"/>
        <v>56434000</v>
      </c>
      <c r="HW98" s="9">
        <f t="shared" si="133"/>
        <v>56719000</v>
      </c>
      <c r="HX98" s="9">
        <f t="shared" si="134"/>
        <v>56948600</v>
      </c>
      <c r="HY98" s="9">
        <f t="shared" si="135"/>
        <v>60483385</v>
      </c>
    </row>
    <row r="99" spans="1:233">
      <c r="A99" s="25" t="s">
        <v>2486</v>
      </c>
      <c r="B99" s="26" t="str">
        <f t="shared" si="92"/>
        <v>Luxembourg</v>
      </c>
      <c r="C99" s="166" t="s">
        <v>1557</v>
      </c>
      <c r="D99" s="27">
        <f>VLOOKUP("CHN.NY.GDP.MKTP.KD",AREA_WB_6ATTRS,Seq!B$1,FALSE)/10000</f>
        <v>18294112.043860689</v>
      </c>
      <c r="E99" s="27">
        <f>VLOOKUP("CHN.NY.GDP.MKTP.KD",AREA_WB_6ATTRS,Seq!C$1,FALSE)/10000</f>
        <v>19245405.87014145</v>
      </c>
      <c r="F99" s="27">
        <f>VLOOKUP("CHN.NY.GDP.MKTP.KD",AREA_WB_6ATTRS,Seq!D$1,FALSE)/10000</f>
        <v>20996737.804324333</v>
      </c>
      <c r="G99" s="27">
        <f>VLOOKUP("CHN.NY.GDP.MKTP.KD",AREA_WB_6ATTRS,Seq!E$1,FALSE)/10000</f>
        <v>23285382.224995762</v>
      </c>
      <c r="H99" s="27">
        <f>VLOOKUP("CHN.NY.GDP.MKTP.KD",AREA_WB_6ATTRS,Seq!F$1,FALSE)/10000</f>
        <v>26824760.323195074</v>
      </c>
      <c r="I99" s="27">
        <f>VLOOKUP("CHN.NY.GDP.MKTP.KD",AREA_WB_6ATTRS,Seq!G$1,FALSE)/10000</f>
        <v>30446102.966826372</v>
      </c>
      <c r="J99" s="27">
        <f>VLOOKUP("CHN.NY.GDP.MKTP.KD",AREA_WB_6ATTRS,Seq!H$1,FALSE)/10000</f>
        <v>33125360.027907111</v>
      </c>
      <c r="K99" s="27">
        <f>VLOOKUP("CHN.NY.GDP.MKTP.KD",AREA_WB_6ATTRS,Seq!I$1,FALSE)/10000</f>
        <v>36967901.791144341</v>
      </c>
      <c r="L99" s="27">
        <f>VLOOKUP("CHN.NY.GDP.MKTP.KD",AREA_WB_6ATTRS,Seq!J$1,FALSE)/10000</f>
        <v>41145274.693543643</v>
      </c>
      <c r="M99" s="27">
        <f>VLOOKUP("CHN.NY.GDP.MKTP.KD",AREA_WB_6ATTRS,Seq!K$1,FALSE)/10000</f>
        <v>42832230.955979005</v>
      </c>
      <c r="N99" s="27">
        <f>VLOOKUP("CHN.NY.GDP.MKTP.KD",AREA_WB_6ATTRS,Seq!L$1,FALSE)/10000</f>
        <v>44459855.73230619</v>
      </c>
      <c r="O99" s="27">
        <f>VLOOKUP("CHN.NY.GDP.MKTP.KD",AREA_WB_6ATTRS,Seq!M$1,FALSE)/10000</f>
        <v>48550162.459678344</v>
      </c>
      <c r="P99" s="27">
        <f>VLOOKUP("CHN.NY.GDP.MKTP.KD",AREA_WB_6ATTRS,Seq!N$1,FALSE)/10000</f>
        <v>55444285.528952621</v>
      </c>
      <c r="Q99" s="27">
        <f>VLOOKUP("CHN.NY.GDP.MKTP.KD",AREA_WB_6ATTRS,Seq!O$1,FALSE)/10000</f>
        <v>63206485.503006078</v>
      </c>
      <c r="R99" s="27">
        <f>VLOOKUP("CHN.NY.GDP.MKTP.KD",AREA_WB_6ATTRS,Seq!P$1,FALSE)/10000</f>
        <v>71486535.103899792</v>
      </c>
      <c r="S99" s="27">
        <f>VLOOKUP("CHN.NY.GDP.MKTP.KD",AREA_WB_6ATTRS,Seq!Q$1,FALSE)/10000</f>
        <v>79278567.430224851</v>
      </c>
      <c r="T99" s="27">
        <f>VLOOKUP("CHN.NY.GDP.MKTP.KD",AREA_WB_6ATTRS,Seq!R$1,FALSE)/10000</f>
        <v>87206424.173247412</v>
      </c>
      <c r="U99" s="27">
        <f>VLOOKUP("CHN.NY.GDP.MKTP.KD",AREA_WB_6ATTRS,Seq!S$1,FALSE)/10000</f>
        <v>95316621.621359423</v>
      </c>
      <c r="V99" s="27">
        <f>VLOOKUP("CHN.NY.GDP.MKTP.KD",AREA_WB_6ATTRS,Seq!T$1,FALSE)/10000</f>
        <v>102751318.10782552</v>
      </c>
      <c r="W99" s="27">
        <f>VLOOKUP("CHN.NY.GDP.MKTP.KD",AREA_WB_6ATTRS,Seq!U$1,FALSE)/10000</f>
        <v>110560418.28402025</v>
      </c>
      <c r="X99" s="27">
        <f>VLOOKUP("CHN.NY.GDP.MKTP.KD",AREA_WB_6ATTRS,Seq!V$1,FALSE)/10000</f>
        <v>119847493.41987793</v>
      </c>
      <c r="Y99" s="27">
        <f>VLOOKUP("CHN.NY.GDP.MKTP.KD",AREA_WB_6ATTRS,Seq!W$1,FALSE)/10000</f>
        <v>129794835.37372778</v>
      </c>
      <c r="Z99" s="27">
        <f>VLOOKUP("CHN.NY.GDP.MKTP.KD",AREA_WB_6ATTRS,Seq!X$1,FALSE)/10000</f>
        <v>141606165.392737</v>
      </c>
      <c r="AA99" s="27">
        <f>VLOOKUP("CHN.NY.GDP.MKTP.KD",AREA_WB_6ATTRS,Seq!Y$1,FALSE)/10000</f>
        <v>155766781.9320105</v>
      </c>
      <c r="AB99" s="27">
        <f>VLOOKUP("CHN.NY.GDP.MKTP.KD",AREA_WB_6ATTRS,Seq!Z$1,FALSE)/10000</f>
        <v>171499226.90714428</v>
      </c>
      <c r="AC99" s="27">
        <f>VLOOKUP("CHN.NY.GDP.MKTP.KD",AREA_WB_6ATTRS,Seq!AA$1,FALSE)/10000</f>
        <v>190878639.54765138</v>
      </c>
      <c r="AD99" s="27">
        <f>VLOOKUP("CHN.NY.GDP.MKTP.KD",AREA_WB_6ATTRS,Seq!AB$1,FALSE)/10000</f>
        <v>215120226.77020231</v>
      </c>
      <c r="AE99" s="27">
        <f>VLOOKUP("CHN.NY.GDP.MKTP.KD",AREA_WB_6ATTRS,Seq!AC$1,FALSE)/10000</f>
        <v>245667298.97157177</v>
      </c>
      <c r="AF99" s="27">
        <f>VLOOKUP("CHN.NY.GDP.MKTP.KD",AREA_WB_6ATTRS,Seq!AD$1,FALSE)/10000</f>
        <v>269251359.67284226</v>
      </c>
      <c r="AG99" s="27">
        <f>VLOOKUP("CHN.NY.GDP.MKTP.KD",AREA_WB_6ATTRS,Seq!AE$1,FALSE)/10000</f>
        <v>294022484.76274431</v>
      </c>
      <c r="AH99" s="27">
        <f>VLOOKUP("CHN.NY.GDP.MKTP.KD",AREA_WB_6ATTRS,Seq!AF$1,FALSE)/10000</f>
        <v>324600823.17806971</v>
      </c>
      <c r="AI99" s="27">
        <f>VLOOKUP("CHN.NY.GDP.MKTP.KD",AREA_WB_6ATTRS,Seq!AG$1,FALSE)/10000</f>
        <v>354139498.08727396</v>
      </c>
      <c r="AJ99" s="27"/>
      <c r="AK99" s="27"/>
      <c r="AL99" s="27"/>
      <c r="AM99" s="27"/>
      <c r="AN99" s="27"/>
      <c r="AO99" s="27"/>
      <c r="AP99" s="27">
        <f>IFERROR(VLOOKUP(CONCATENATE($C99, ".NY.GDP.MKTP.KD"),AREA_WB_6ATTRS,Seq!B$1,FALSE)/10000,".")</f>
        <v>764917.2559442888</v>
      </c>
      <c r="AQ99" s="27">
        <f>IFERROR(VLOOKUP(CONCATENATE($C99, ".NY.GDP.MKTP.KD"),AREA_WB_6ATTRS,Seq!C$1,FALSE)/10000,".")</f>
        <v>760702.94039309933</v>
      </c>
      <c r="AR99" s="27">
        <f>IFERROR(VLOOKUP(CONCATENATE($C99, ".NY.GDP.MKTP.KD"),AREA_WB_6ATTRS,Seq!D$1,FALSE)/10000,".")</f>
        <v>769308.74992705998</v>
      </c>
      <c r="AS99" s="27">
        <f>IFERROR(VLOOKUP(CONCATENATE($C99, ".NY.GDP.MKTP.KD"),AREA_WB_6ATTRS,Seq!E$1,FALSE)/10000,".")</f>
        <v>792303.97922589304</v>
      </c>
      <c r="AT99" s="27">
        <f>IFERROR(VLOOKUP(CONCATENATE($C99, ".NY.GDP.MKTP.KD"),AREA_WB_6ATTRS,Seq!F$1,FALSE)/10000,".")</f>
        <v>841323.34529678721</v>
      </c>
      <c r="AU99" s="27">
        <f>IFERROR(VLOOKUP(CONCATENATE($C99, ".NY.GDP.MKTP.KD"),AREA_WB_6ATTRS,Seq!G$1,FALSE)/10000,".")</f>
        <v>864810.62108856789</v>
      </c>
      <c r="AV99" s="27">
        <f>IFERROR(VLOOKUP(CONCATENATE($C99, ".NY.GDP.MKTP.KD"),AREA_WB_6ATTRS,Seq!H$1,FALSE)/10000,".")</f>
        <v>951152.74959029641</v>
      </c>
      <c r="AW99" s="27">
        <f>IFERROR(VLOOKUP(CONCATENATE($C99, ".NY.GDP.MKTP.KD"),AREA_WB_6ATTRS,Seq!I$1,FALSE)/10000,".")</f>
        <v>988732.58499825664</v>
      </c>
      <c r="AX99" s="27">
        <f>IFERROR(VLOOKUP(CONCATENATE($C99, ".NY.GDP.MKTP.KD"),AREA_WB_6ATTRS,Seq!J$1,FALSE)/10000,".")</f>
        <v>1072411.8201892339</v>
      </c>
      <c r="AY99" s="27">
        <f>IFERROR(VLOOKUP(CONCATENATE($C99, ".NY.GDP.MKTP.KD"),AREA_WB_6ATTRS,Seq!K$1,FALSE)/10000,".")</f>
        <v>1177487.3893980584</v>
      </c>
      <c r="AZ99" s="27">
        <f>IFERROR(VLOOKUP(CONCATENATE($C99, ".NY.GDP.MKTP.KD"),AREA_WB_6ATTRS,Seq!L$1,FALSE)/10000,".")</f>
        <v>1240128.9199257351</v>
      </c>
      <c r="BA99" s="27">
        <f>IFERROR(VLOOKUP(CONCATENATE($C99, ".NY.GDP.MKTP.KD"),AREA_WB_6ATTRS,Seq!M$1,FALSE)/10000,".")</f>
        <v>1347328.0264501241</v>
      </c>
      <c r="BB99" s="27">
        <f>IFERROR(VLOOKUP(CONCATENATE($C99, ".NY.GDP.MKTP.KD"),AREA_WB_6ATTRS,Seq!N$1,FALSE)/10000,".")</f>
        <v>1371844.718062924</v>
      </c>
      <c r="BC99" s="27">
        <f>IFERROR(VLOOKUP(CONCATENATE($C99, ".NY.GDP.MKTP.KD"),AREA_WB_6ATTRS,Seq!O$1,FALSE)/10000,".")</f>
        <v>1429471.0857082701</v>
      </c>
      <c r="BD99" s="27">
        <f>IFERROR(VLOOKUP(CONCATENATE($C99, ".NY.GDP.MKTP.KD"),AREA_WB_6ATTRS,Seq!P$1,FALSE)/10000,".")</f>
        <v>1484090.0498663443</v>
      </c>
      <c r="BE99" s="27">
        <f>IFERROR(VLOOKUP(CONCATENATE($C99, ".NY.GDP.MKTP.KD"),AREA_WB_6ATTRS,Seq!Q$1,FALSE)/10000,".")</f>
        <v>1505345.1911926307</v>
      </c>
      <c r="BF99" s="27">
        <f>IFERROR(VLOOKUP(CONCATENATE($C99, ".NY.GDP.MKTP.KD"),AREA_WB_6ATTRS,Seq!R$1,FALSE)/10000,".")</f>
        <v>1528188.8980874564</v>
      </c>
      <c r="BG99" s="27">
        <f>IFERROR(VLOOKUP(CONCATENATE($C99, ".NY.GDP.MKTP.KD"),AREA_WB_6ATTRS,Seq!S$1,FALSE)/10000,".")</f>
        <v>1618948.9177566213</v>
      </c>
      <c r="BH99" s="27">
        <f>IFERROR(VLOOKUP(CONCATENATE($C99, ".NY.GDP.MKTP.KD"),AREA_WB_6ATTRS,Seq!T$1,FALSE)/10000,".")</f>
        <v>1724017.1942435165</v>
      </c>
      <c r="BI99" s="27">
        <f>IFERROR(VLOOKUP(CONCATENATE($C99, ".NY.GDP.MKTP.KD"),AREA_WB_6ATTRS,Seq!U$1,FALSE)/10000,".")</f>
        <v>1869135.8145907559</v>
      </c>
      <c r="BJ99" s="27">
        <f>IFERROR(VLOOKUP(CONCATENATE($C99, ".NY.GDP.MKTP.KD"),AREA_WB_6ATTRS,Seq!V$1,FALSE)/10000,".")</f>
        <v>2026957.8035747192</v>
      </c>
      <c r="BK99" s="27">
        <f>IFERROR(VLOOKUP(CONCATENATE($C99, ".NY.GDP.MKTP.KD"),AREA_WB_6ATTRS,Seq!W$1,FALSE)/10000,".")</f>
        <v>2077978.875597765</v>
      </c>
      <c r="BL99" s="27">
        <f>IFERROR(VLOOKUP(CONCATENATE($C99, ".NY.GDP.MKTP.KD"),AREA_WB_6ATTRS,Seq!X$1,FALSE)/10000,".")</f>
        <v>2163277.4847405194</v>
      </c>
      <c r="BM99" s="27">
        <f>IFERROR(VLOOKUP(CONCATENATE($C99, ".NY.GDP.MKTP.KD"),AREA_WB_6ATTRS,Seq!Y$1,FALSE)/10000,".")</f>
        <v>2196764.5545471949</v>
      </c>
      <c r="BN99" s="27">
        <f>IFERROR(VLOOKUP(CONCATENATE($C99, ".NY.GDP.MKTP.KD"),AREA_WB_6ATTRS,Seq!Z$1,FALSE)/10000,".")</f>
        <v>2293385.2106584432</v>
      </c>
      <c r="BO99" s="27">
        <f>IFERROR(VLOOKUP(CONCATENATE($C99, ".NY.GDP.MKTP.KD"),AREA_WB_6ATTRS,Seq!AA$1,FALSE)/10000,".")</f>
        <v>2417911.7582752546</v>
      </c>
      <c r="BP99" s="27">
        <f>IFERROR(VLOOKUP(CONCATENATE($C99, ".NY.GDP.MKTP.KD"),AREA_WB_6ATTRS,Seq!AB$1,FALSE)/10000,".")</f>
        <v>2538134.6505211075</v>
      </c>
      <c r="BQ99" s="27">
        <f>IFERROR(VLOOKUP(CONCATENATE($C99, ".NY.GDP.MKTP.KD"),AREA_WB_6ATTRS,Seq!AC$1,FALSE)/10000,".")</f>
        <v>2706631.9404901746</v>
      </c>
      <c r="BR99" s="27">
        <f>IFERROR(VLOOKUP(CONCATENATE($C99, ".NY.GDP.MKTP.KD"),AREA_WB_6ATTRS,Seq!AD$1,FALSE)/10000,".")</f>
        <v>2727032.3847810794</v>
      </c>
      <c r="BS99" s="27">
        <f>IFERROR(VLOOKUP(CONCATENATE($C99, ".NY.GDP.MKTP.KD"),AREA_WB_6ATTRS,Seq!AE$1,FALSE)/10000,".")</f>
        <v>2582528.5723439772</v>
      </c>
      <c r="BT99" s="27">
        <f>IFERROR(VLOOKUP(CONCATENATE($C99, ".NY.GDP.MKTP.KD"),AREA_WB_6ATTRS,Seq!AF$1,FALSE)/10000,".")</f>
        <v>2651690.4699752172</v>
      </c>
      <c r="BU99" s="27">
        <f>IFERROR(VLOOKUP(CONCATENATE($C99, ".NY.GDP.MKTP.KD"),AREA_WB_6ATTRS,Seq!AG$1,FALSE)/10000,".")</f>
        <v>2692858.6463994463</v>
      </c>
      <c r="BV99" s="27"/>
      <c r="BW99" s="27"/>
      <c r="BX99" s="27"/>
      <c r="BY99" s="27"/>
      <c r="BZ99" s="27"/>
      <c r="CA99" s="27"/>
      <c r="CB99" s="27"/>
      <c r="CC99" s="27">
        <f>CNPop!A$48</f>
        <v>5.0000000000000001E-3</v>
      </c>
      <c r="CD99" s="27">
        <f>CNPop!B$48</f>
        <v>6.0000000000000001E-3</v>
      </c>
      <c r="CE99" s="27">
        <f>CNPop!C$48</f>
        <v>6.0000000000000001E-3</v>
      </c>
      <c r="CF99" s="27">
        <f>CNPop!D$48</f>
        <v>7.0000000000000001E-3</v>
      </c>
      <c r="CG99" s="27">
        <f>CNPop!E$48</f>
        <v>7.0000000000000001E-3</v>
      </c>
      <c r="CH99" s="27">
        <f>CNPop!F$48</f>
        <v>8.0000000000000002E-3</v>
      </c>
      <c r="CI99" s="27">
        <f>CNPop!G$48</f>
        <v>8.9999999999999993E-3</v>
      </c>
      <c r="CJ99" s="27">
        <f>CNPop!H$48</f>
        <v>0.01</v>
      </c>
      <c r="CK99" s="27">
        <f>CNPop!I$48</f>
        <v>1.0999999999999999E-2</v>
      </c>
      <c r="CL99" s="27">
        <f>CNPop!J$48</f>
        <v>1.2E-2</v>
      </c>
      <c r="CM99" s="27">
        <f>CNPop!K$48</f>
        <v>1.4E-2</v>
      </c>
      <c r="CN99" s="27">
        <f>CNPop!L$48</f>
        <v>1.6E-2</v>
      </c>
      <c r="CO99" s="27">
        <f>CNPop!M$48</f>
        <v>1.7000000000000001E-2</v>
      </c>
      <c r="CP99" s="27">
        <f>CNPop!N$48</f>
        <v>1.9E-2</v>
      </c>
      <c r="CQ99" s="27">
        <f>CNPop!O$48</f>
        <v>2.1000000000000001E-2</v>
      </c>
      <c r="CR99" s="27">
        <f>CNPop!P$48</f>
        <v>2.3E-2</v>
      </c>
      <c r="CS99" s="27">
        <f>CNPop!Q$48</f>
        <v>2.5999999999999999E-2</v>
      </c>
      <c r="CT99" s="27">
        <f>CNPop!R$48</f>
        <v>2.8000000000000001E-2</v>
      </c>
      <c r="CU99" s="27">
        <f>CNPop!S$48</f>
        <v>0.03</v>
      </c>
      <c r="CV99" s="27">
        <f>CNPop!T$48</f>
        <v>3.3000000000000002E-2</v>
      </c>
      <c r="CW99" s="27">
        <f>CNPop!U$48</f>
        <v>3.5999999999999997E-2</v>
      </c>
      <c r="CX99" s="27">
        <f>CNPop!V$48</f>
        <v>3.9E-2</v>
      </c>
      <c r="CY99" s="27">
        <f>CNPop!W$48</f>
        <v>4.2000000000000003E-2</v>
      </c>
      <c r="CZ99" s="27">
        <f>CNPop!X$48</f>
        <v>4.4999999999999998E-2</v>
      </c>
      <c r="DA99" s="27">
        <f>CNPop!Y$48</f>
        <v>4.9000000000000002E-2</v>
      </c>
      <c r="DB99" s="27">
        <f>CNPop!Z$48</f>
        <v>5.1999999999999998E-2</v>
      </c>
      <c r="DC99" s="27">
        <f>CNPop!AA$48</f>
        <v>5.6000000000000001E-2</v>
      </c>
      <c r="DD99" s="27">
        <f>CNPop!AB$48</f>
        <v>0.06</v>
      </c>
      <c r="DE99" s="27">
        <f>CNPop!AC$48</f>
        <v>6.3E-2</v>
      </c>
      <c r="DF99" s="27">
        <f>CNPop!AD$48</f>
        <v>6.8000000000000005E-2</v>
      </c>
      <c r="DG99" s="27">
        <f>CNPop!AE$48</f>
        <v>7.1999999999999995E-2</v>
      </c>
      <c r="DH99" s="27">
        <f>CNPop!AF$48</f>
        <v>7.5999999999999998E-2</v>
      </c>
      <c r="DI99" s="27">
        <f>CNPop!AG$48</f>
        <v>8.1000000000000003E-2</v>
      </c>
      <c r="DJ99" s="27">
        <f>CNPop!AH$48</f>
        <v>8.5000000000000006E-2</v>
      </c>
      <c r="DK99" s="27">
        <f>CNPop!AI$48</f>
        <v>0.09</v>
      </c>
      <c r="DL99" s="27">
        <f>CNPop!AJ$48</f>
        <v>9.5000000000000001E-2</v>
      </c>
      <c r="DM99" s="27">
        <f>CNPop!AK$48</f>
        <v>0.1</v>
      </c>
      <c r="DN99" s="27"/>
      <c r="DO99" s="27">
        <f t="shared" si="94"/>
        <v>0.13800000190734862</v>
      </c>
      <c r="DP99" s="27">
        <f t="shared" si="95"/>
        <v>0.13800000190734862</v>
      </c>
      <c r="DQ99" s="27">
        <f t="shared" si="96"/>
        <v>0.13800000190734862</v>
      </c>
      <c r="DR99" s="27">
        <f t="shared" si="97"/>
        <v>0.13800000190734862</v>
      </c>
      <c r="DS99" s="27">
        <f t="shared" si="98"/>
        <v>0.13800000190734862</v>
      </c>
      <c r="DT99" s="27">
        <f t="shared" si="99"/>
        <v>0.13800000190734862</v>
      </c>
      <c r="DU99" s="27">
        <f t="shared" si="100"/>
        <v>0.13800000190734862</v>
      </c>
      <c r="DV99" s="27">
        <f t="shared" si="101"/>
        <v>0.13800000190734862</v>
      </c>
      <c r="DW99" s="27">
        <f t="shared" si="102"/>
        <v>0.13800000190734862</v>
      </c>
      <c r="DX99" s="27">
        <f t="shared" si="103"/>
        <v>0.13800000190734862</v>
      </c>
      <c r="DY99" s="27">
        <f t="shared" si="104"/>
        <v>0.13800000190734862</v>
      </c>
      <c r="DZ99" s="27">
        <f t="shared" si="105"/>
        <v>0.13800000190734862</v>
      </c>
      <c r="EA99" s="27">
        <f t="shared" si="106"/>
        <v>0.13800000190734862</v>
      </c>
      <c r="EB99" s="27">
        <f t="shared" si="107"/>
        <v>0.24700000762939453</v>
      </c>
      <c r="EC99" s="27">
        <f t="shared" si="108"/>
        <v>0.25200000762939451</v>
      </c>
      <c r="ED99" s="27">
        <f t="shared" si="109"/>
        <v>0.18399999618530274</v>
      </c>
      <c r="EE99" s="27">
        <f t="shared" si="110"/>
        <v>0.20100000381469726</v>
      </c>
      <c r="EF99" s="27">
        <f t="shared" si="111"/>
        <v>0.23</v>
      </c>
      <c r="EG99" s="27">
        <f t="shared" si="112"/>
        <v>0.20299999237060548</v>
      </c>
      <c r="EH99" s="27">
        <f t="shared" si="113"/>
        <v>0.20299999237060548</v>
      </c>
      <c r="EI99" s="27">
        <f t="shared" si="114"/>
        <v>0.20700000762939452</v>
      </c>
      <c r="EJ99" s="27">
        <f t="shared" si="115"/>
        <v>0.20600000381469727</v>
      </c>
      <c r="EK99" s="27">
        <f t="shared" si="116"/>
        <v>0.20700000762939452</v>
      </c>
      <c r="EL99" s="27">
        <f t="shared" si="117"/>
        <v>0.16299999237060547</v>
      </c>
      <c r="EM99" s="27">
        <f t="shared" si="118"/>
        <v>0.26899999618530274</v>
      </c>
      <c r="EN99" s="27">
        <f t="shared" si="119"/>
        <v>0.29600000381469727</v>
      </c>
      <c r="EO99" s="27">
        <f t="shared" si="120"/>
        <v>0.26799999237060546</v>
      </c>
      <c r="EP99" s="27">
        <f t="shared" si="129"/>
        <v>0.29299999237060548</v>
      </c>
      <c r="EQ99" s="27">
        <f t="shared" si="130"/>
        <v>0.30499999999999999</v>
      </c>
      <c r="ER99" s="27">
        <f t="shared" si="139"/>
        <v>0.37799999237060544</v>
      </c>
      <c r="ES99" s="27">
        <f t="shared" si="139"/>
        <v>0.37200000762939456</v>
      </c>
      <c r="ET99" s="27">
        <f t="shared" si="139"/>
        <v>0.37200000762939456</v>
      </c>
      <c r="EU99" s="27"/>
      <c r="EV99" s="27"/>
      <c r="EW99" s="27"/>
      <c r="EX99" s="27"/>
      <c r="EY99" s="27"/>
      <c r="EZ99" s="27" t="str">
        <f>IFERROR(VLOOKUP(CONCATENATE($C99,".SL.TLF.TERT.ZS"),AREA_WB_6ATTRS,Seq!B$1,FALSE)/100,".")</f>
        <v>.</v>
      </c>
      <c r="FA99" s="27" t="str">
        <f>IFERROR(VLOOKUP(CONCATENATE($C99,".SL.TLF.TERT.ZS"),AREA_WB_6ATTRS,Seq!C$1,FALSE)/100,".")</f>
        <v>.</v>
      </c>
      <c r="FB99" s="27" t="str">
        <f>IFERROR(VLOOKUP(CONCATENATE($C99,".SL.TLF.TERT.ZS"),AREA_WB_6ATTRS,Seq!D$1,FALSE)/100,".")</f>
        <v>.</v>
      </c>
      <c r="FC99" s="27" t="str">
        <f>IFERROR(VLOOKUP(CONCATENATE($C99,".SL.TLF.TERT.ZS"),AREA_WB_6ATTRS,Seq!E$1,FALSE)/100,".")</f>
        <v>.</v>
      </c>
      <c r="FD99" s="27" t="str">
        <f>IFERROR(VLOOKUP(CONCATENATE($C99,".SL.TLF.TERT.ZS"),AREA_WB_6ATTRS,Seq!F$1,FALSE)/100,".")</f>
        <v>.</v>
      </c>
      <c r="FE99" s="27" t="str">
        <f>IFERROR(VLOOKUP(CONCATENATE($C99,".SL.TLF.TERT.ZS"),AREA_WB_6ATTRS,Seq!G$1,FALSE)/100,".")</f>
        <v>.</v>
      </c>
      <c r="FF99" s="27" t="str">
        <f>IFERROR(VLOOKUP(CONCATENATE($C99,".SL.TLF.TERT.ZS"),AREA_WB_6ATTRS,Seq!H$1,FALSE)/100,".")</f>
        <v>.</v>
      </c>
      <c r="FG99" s="27" t="str">
        <f>IFERROR(VLOOKUP(CONCATENATE($C99,".SL.TLF.TERT.ZS"),AREA_WB_6ATTRS,Seq!I$1,FALSE)/100,".")</f>
        <v>.</v>
      </c>
      <c r="FH99" s="27" t="str">
        <f>IFERROR(VLOOKUP(CONCATENATE($C99,".SL.TLF.TERT.ZS"),AREA_WB_6ATTRS,Seq!J$1,FALSE)/100,".")</f>
        <v>.</v>
      </c>
      <c r="FI99" s="27" t="str">
        <f>IFERROR(VLOOKUP(CONCATENATE($C99,".SL.TLF.TERT.ZS"),AREA_WB_6ATTRS,Seq!K$1,FALSE)/100,".")</f>
        <v>.</v>
      </c>
      <c r="FJ99" s="27" t="str">
        <f>IFERROR(VLOOKUP(CONCATENATE($C99,".SL.TLF.TERT.ZS"),AREA_WB_6ATTRS,Seq!L$1,FALSE)/100,".")</f>
        <v>.</v>
      </c>
      <c r="FK99" s="27" t="str">
        <f>IFERROR(VLOOKUP(CONCATENATE($C99,".SL.TLF.TERT.ZS"),AREA_WB_6ATTRS,Seq!M$1,FALSE)/100,".")</f>
        <v>.</v>
      </c>
      <c r="FL99" s="27">
        <f>IFERROR(VLOOKUP(CONCATENATE($C99,".SL.TLF.TERT.ZS"),AREA_WB_6ATTRS,Seq!N$1,FALSE)/100,".")</f>
        <v>0.13800000190734862</v>
      </c>
      <c r="FM99" s="27">
        <f>IFERROR(VLOOKUP(CONCATENATE($C99,".SL.TLF.TERT.ZS"),AREA_WB_6ATTRS,Seq!O$1,FALSE)/100,".")</f>
        <v>0.24700000762939453</v>
      </c>
      <c r="FN99" s="27">
        <f>IFERROR(VLOOKUP(CONCATENATE($C99,".SL.TLF.TERT.ZS"),AREA_WB_6ATTRS,Seq!P$1,FALSE)/100,".")</f>
        <v>0.25200000762939451</v>
      </c>
      <c r="FO99" s="27">
        <f>IFERROR(VLOOKUP(CONCATENATE($C99,".SL.TLF.TERT.ZS"),AREA_WB_6ATTRS,Seq!Q$1,FALSE)/100,".")</f>
        <v>0.18399999618530274</v>
      </c>
      <c r="FP99" s="27">
        <f>IFERROR(VLOOKUP(CONCATENATE($C99,".SL.TLF.TERT.ZS"),AREA_WB_6ATTRS,Seq!R$1,FALSE)/100,".")</f>
        <v>0.20100000381469726</v>
      </c>
      <c r="FQ99" s="27">
        <f>IFERROR(VLOOKUP(CONCATENATE($C99,".SL.TLF.TERT.ZS"),AREA_WB_6ATTRS,Seq!S$1,FALSE)/100,".")</f>
        <v>0.23</v>
      </c>
      <c r="FR99" s="27" t="str">
        <f>IFERROR(VLOOKUP(CONCATENATE($C99,".SL.TLF.TERT.ZS"),AREA_WB_6ATTRS,Seq!T$1,FALSE)/100,".")</f>
        <v>.</v>
      </c>
      <c r="FS99" s="27">
        <f>IFERROR(VLOOKUP(CONCATENATE($C99,".SL.TLF.TERT.ZS"),AREA_WB_6ATTRS,Seq!U$1,FALSE)/100,".")</f>
        <v>0.20299999237060548</v>
      </c>
      <c r="FT99" s="27">
        <f>IFERROR(VLOOKUP(CONCATENATE($C99,".SL.TLF.TERT.ZS"),AREA_WB_6ATTRS,Seq!V$1,FALSE)/100,".")</f>
        <v>0.20700000762939452</v>
      </c>
      <c r="FU99" s="27">
        <f>IFERROR(VLOOKUP(CONCATENATE($C99,".SL.TLF.TERT.ZS"),AREA_WB_6ATTRS,Seq!W$1,FALSE)/100,".")</f>
        <v>0.20600000381469727</v>
      </c>
      <c r="FV99" s="27">
        <f>IFERROR(VLOOKUP(CONCATENATE($C99,".SL.TLF.TERT.ZS"),AREA_WB_6ATTRS,Seq!X$1,FALSE)/100,".")</f>
        <v>0.20700000762939452</v>
      </c>
      <c r="FW99" s="27">
        <f>IFERROR(VLOOKUP(CONCATENATE($C99,".SL.TLF.TERT.ZS"),AREA_WB_6ATTRS,Seq!Y$1,FALSE)/100,".")</f>
        <v>0.16299999237060547</v>
      </c>
      <c r="FX99" s="27">
        <f>IFERROR(VLOOKUP(CONCATENATE($C99,".SL.TLF.TERT.ZS"),AREA_WB_6ATTRS,Seq!Z$1,FALSE)/100,".")</f>
        <v>0.26899999618530274</v>
      </c>
      <c r="FY99" s="27">
        <f>IFERROR(VLOOKUP(CONCATENATE($C99,".SL.TLF.TERT.ZS"),AREA_WB_6ATTRS,Seq!AA$1,FALSE)/100,".")</f>
        <v>0.29600000381469727</v>
      </c>
      <c r="FZ99" s="27">
        <f>IFERROR(VLOOKUP(CONCATENATE($C99,".SL.TLF.TERT.ZS"),AREA_WB_6ATTRS,Seq!AB$1,FALSE)/100,".")</f>
        <v>0.26799999237060546</v>
      </c>
      <c r="GA99" s="27">
        <f>IFERROR(VLOOKUP(CONCATENATE($C99,".SL.TLF.TERT.ZS"),AREA_WB_6ATTRS,Seq!AC$1,FALSE)/100,".")</f>
        <v>0.29299999237060548</v>
      </c>
      <c r="GB99" s="27">
        <f>IFERROR(VLOOKUP(CONCATENATE($C99,".SL.TLF.TERT.ZS"),AREA_WB_6ATTRS,Seq!AD$1,FALSE)/100,".")</f>
        <v>0.30499999999999999</v>
      </c>
      <c r="GC99" s="27">
        <f>IFERROR(VLOOKUP(CONCATENATE($C99,".SL.TLF.TERT.ZS"),AREA_WB_6ATTRS,Seq!AE$1,FALSE)/100,".")</f>
        <v>0.37799999237060544</v>
      </c>
      <c r="GD99" s="27">
        <f>IFERROR(VLOOKUP(CONCATENATE($C99,".SL.TLF.TERT.ZS"),AREA_WB_6ATTRS,Seq!AF$1,FALSE)/100,".")</f>
        <v>0.37200000762939456</v>
      </c>
      <c r="GE99" s="27" t="str">
        <f>IFERROR(VLOOKUP(CONCATENATE($C99,".SL.TLF.TERT.ZS"),AREA_WB_6ATTRS,Seq!AG$1,FALSE)/100,".")</f>
        <v>.</v>
      </c>
      <c r="GF99" s="27" t="str">
        <f>IFERROR(VLOOKUP(CONCATENATE($C99,".SL.TLF.TERT.ZS"),AREA_WB_6ATTRS,Seq!AH$1,FALSE)/100,".")</f>
        <v>.</v>
      </c>
      <c r="GG99" s="27" t="str">
        <f>IFERROR(VLOOKUP(CONCATENATE($C99,".SL.TLF.TERT.ZS"),AREA_WB_6ATTRS,Seq!AI$1,FALSE)/100,".")</f>
        <v>.</v>
      </c>
      <c r="GH99" s="27" t="str">
        <f>IFERROR(VLOOKUP(CONCATENATE($C99,".SL.TLF.TERT.ZS"),AREA_WB_6ATTRS,Seq!AJ$1,FALSE)/100,".")</f>
        <v>.</v>
      </c>
      <c r="GI99" s="27" t="str">
        <f>IFERROR(VLOOKUP(CONCATENATE($C99,".SL.TLF.TERT.ZS"),AREA_WB_6ATTRS,Seq!AK$1,FALSE)/100,".")</f>
        <v>.</v>
      </c>
      <c r="GJ99" s="27" t="str">
        <f>IFERROR(VLOOKUP(CONCATENATE($C99,".SL.TLF.TERT.ZS"),AREA_WB_6ATTRS,Seq!AL$1,FALSE)/100,".")</f>
        <v>.</v>
      </c>
      <c r="GK99" s="27"/>
      <c r="GL99" s="27"/>
      <c r="GM99" s="27">
        <f t="shared" si="121"/>
        <v>1.8635242532200602E-3</v>
      </c>
      <c r="GN99" s="27">
        <f t="shared" si="122"/>
        <v>1.7808039806206627E-3</v>
      </c>
      <c r="GO99" s="27" t="str">
        <f t="shared" si="131"/>
        <v>.</v>
      </c>
      <c r="GP99" s="27"/>
      <c r="GQ99" s="9">
        <f>IF(VLOOKUP($B99,EM_80!$B$1:$C$201,2,FALSE)&gt;0,VLOOKUP($B99,EM_80!$B$1:$C$201,2,FALSE),".")</f>
        <v>680</v>
      </c>
      <c r="GR99" s="9">
        <f t="shared" si="123"/>
        <v>680</v>
      </c>
      <c r="GS99" s="9" t="str">
        <f t="shared" si="124"/>
        <v>.</v>
      </c>
      <c r="GU99">
        <f t="shared" si="125"/>
        <v>364900</v>
      </c>
      <c r="GV99">
        <f t="shared" si="126"/>
        <v>381850</v>
      </c>
      <c r="GW99">
        <f t="shared" si="127"/>
        <v>436300</v>
      </c>
      <c r="GX99">
        <f t="shared" si="128"/>
        <v>506953</v>
      </c>
      <c r="GZ99" s="9">
        <f>IF(ISNA(VLOOKUP($B99,Area_EM_90,Seq!C$1,FALSE)),".",VLOOKUP($B99,Area_EM_90,Seq!C$1,FALSE))</f>
        <v>175</v>
      </c>
      <c r="HA99" s="9">
        <f>IF(ISNA(VLOOKUP($B99,Area_EM_90,Seq!D$1,FALSE)),".",VLOOKUP($B99,Area_EM_90,Seq!D$1,FALSE))</f>
        <v>62</v>
      </c>
      <c r="HB99" s="9">
        <f>IF(ISNA(VLOOKUP($B99,Area_EM_90,Seq!E$1,FALSE)),".",VLOOKUP($B99,Area_EM_90,Seq!E$1,FALSE))</f>
        <v>85</v>
      </c>
      <c r="HC99" s="9">
        <f>IF(ISNA(VLOOKUP($B99,Area_EM_90,Seq!F$1,FALSE)),".",VLOOKUP($B99,Area_EM_90,Seq!F$1,FALSE))</f>
        <v>28</v>
      </c>
      <c r="HD99" s="9">
        <f>IF(ISNA(VLOOKUP($B99,Area_EM_90,Seq!G$1,FALSE)),".",VLOOKUP($B99,Area_EM_90,Seq!G$1,FALSE))</f>
        <v>260000</v>
      </c>
      <c r="HE99" s="9">
        <f>IF(ISNA(VLOOKUP($B99,Area_EM_90,Seq!H$1,FALSE)),".",VLOOKUP($B99,Area_EM_90,Seq!H$1,FALSE))</f>
        <v>153764</v>
      </c>
      <c r="HF99" s="9">
        <f>IF(ISNA(VLOOKUP($B99,Area_EM_90,Seq!I$1,FALSE)),".",VLOOKUP($B99,Area_EM_90,Seq!I$1,FALSE))</f>
        <v>52260</v>
      </c>
      <c r="HG99" s="9">
        <f>IF(ISNA(VLOOKUP($B99,Area_EM_90,Seq!J$1,FALSE)),".",VLOOKUP($B99,Area_EM_90,Seq!J$1,FALSE))</f>
        <v>53976</v>
      </c>
      <c r="HH99" s="9">
        <f>IF(ISNA(VLOOKUP($B99,Area_EM_00,Seq!C$1,FALSE)),".",VLOOKUP($B99,Area_EM_00,Seq!C$1,FALSE))</f>
        <v>638.99999999992508</v>
      </c>
      <c r="HI99" s="9">
        <f>IF(ISNA(VLOOKUP($B99,Area_EM_00,Seq!D$1,FALSE)),".",VLOOKUP($B99,Area_EM_00,Seq!D$1,FALSE))</f>
        <v>282</v>
      </c>
      <c r="HJ99" s="9">
        <f>IF(ISNA(VLOOKUP($B99,Area_EM_00,Seq!E$1,FALSE)),".",VLOOKUP($B99,Area_EM_00,Seq!E$1,FALSE))</f>
        <v>235</v>
      </c>
      <c r="HK99" s="9">
        <f>IF(ISNA(VLOOKUP($B99,Area_EM_00,Seq!F$1,FALSE)),".",VLOOKUP($B99,Area_EM_00,Seq!F$1,FALSE))</f>
        <v>123</v>
      </c>
      <c r="HL99" s="9">
        <f>IF(ISNA(VLOOKUP($B99,Area_EM_00,Seq!G$1,FALSE)),".",VLOOKUP($B99,Area_EM_00,Seq!G$1,FALSE))</f>
        <v>303000</v>
      </c>
      <c r="HM99" s="9">
        <f>IF(ISNA(VLOOKUP($B99,Area_EM_00,Seq!H$1,FALSE)),".",VLOOKUP($B99,Area_EM_00,Seq!H$1,FALSE))</f>
        <v>154848.15</v>
      </c>
      <c r="HN99" s="9">
        <f>IF(ISNA(VLOOKUP($B99,Area_EM_00,Seq!I$1,FALSE)),".",VLOOKUP($B99,Area_EM_00,Seq!I$1,FALSE))</f>
        <v>64978.35</v>
      </c>
      <c r="HO99" s="9">
        <f>IF(ISNA(VLOOKUP($B99,Area_EM_00,Seq!J$1,FALSE)),".",VLOOKUP($B99,Area_EM_00,Seq!J$1,FALSE))</f>
        <v>83173.5</v>
      </c>
      <c r="HQ99" s="27"/>
      <c r="HR99" s="9">
        <f>IFERROR(VLOOKUP($B99,AREA_EM3_60_00,Seq!E$1,FALSE),".")</f>
        <v>30</v>
      </c>
      <c r="HS99" s="9">
        <f>IFERROR(VLOOKUP($B99,AREA_EM3_60_00,Seq!F$1,FALSE),".")</f>
        <v>180</v>
      </c>
      <c r="HT99" s="9">
        <f>IFERROR(VLOOKUP($B99,AREA_EM3_60_00,Seq!G$1,FALSE),".")</f>
        <v>1034</v>
      </c>
      <c r="HU99" s="9">
        <f>IFERROR(VLOOKUP($B99,AREA_EM3_10,Seq!B$1,FALSE),".")</f>
        <v>1211.5380409267902</v>
      </c>
      <c r="HV99" s="9">
        <f t="shared" si="132"/>
        <v>364900</v>
      </c>
      <c r="HW99" s="9">
        <f t="shared" si="133"/>
        <v>381850</v>
      </c>
      <c r="HX99" s="9">
        <f t="shared" si="134"/>
        <v>436300</v>
      </c>
      <c r="HY99" s="9">
        <f t="shared" si="135"/>
        <v>506953</v>
      </c>
    </row>
    <row r="100" spans="1:233">
      <c r="A100" s="25" t="s">
        <v>2491</v>
      </c>
      <c r="B100" s="26" t="str">
        <f t="shared" si="92"/>
        <v>Netherlands</v>
      </c>
      <c r="C100" s="166" t="s">
        <v>1587</v>
      </c>
      <c r="D100" s="27">
        <f>VLOOKUP("CHN.NY.GDP.MKTP.KD",AREA_WB_6ATTRS,Seq!B$1,FALSE)/10000</f>
        <v>18294112.043860689</v>
      </c>
      <c r="E100" s="27">
        <f>VLOOKUP("CHN.NY.GDP.MKTP.KD",AREA_WB_6ATTRS,Seq!C$1,FALSE)/10000</f>
        <v>19245405.87014145</v>
      </c>
      <c r="F100" s="27">
        <f>VLOOKUP("CHN.NY.GDP.MKTP.KD",AREA_WB_6ATTRS,Seq!D$1,FALSE)/10000</f>
        <v>20996737.804324333</v>
      </c>
      <c r="G100" s="27">
        <f>VLOOKUP("CHN.NY.GDP.MKTP.KD",AREA_WB_6ATTRS,Seq!E$1,FALSE)/10000</f>
        <v>23285382.224995762</v>
      </c>
      <c r="H100" s="27">
        <f>VLOOKUP("CHN.NY.GDP.MKTP.KD",AREA_WB_6ATTRS,Seq!F$1,FALSE)/10000</f>
        <v>26824760.323195074</v>
      </c>
      <c r="I100" s="27">
        <f>VLOOKUP("CHN.NY.GDP.MKTP.KD",AREA_WB_6ATTRS,Seq!G$1,FALSE)/10000</f>
        <v>30446102.966826372</v>
      </c>
      <c r="J100" s="27">
        <f>VLOOKUP("CHN.NY.GDP.MKTP.KD",AREA_WB_6ATTRS,Seq!H$1,FALSE)/10000</f>
        <v>33125360.027907111</v>
      </c>
      <c r="K100" s="27">
        <f>VLOOKUP("CHN.NY.GDP.MKTP.KD",AREA_WB_6ATTRS,Seq!I$1,FALSE)/10000</f>
        <v>36967901.791144341</v>
      </c>
      <c r="L100" s="27">
        <f>VLOOKUP("CHN.NY.GDP.MKTP.KD",AREA_WB_6ATTRS,Seq!J$1,FALSE)/10000</f>
        <v>41145274.693543643</v>
      </c>
      <c r="M100" s="27">
        <f>VLOOKUP("CHN.NY.GDP.MKTP.KD",AREA_WB_6ATTRS,Seq!K$1,FALSE)/10000</f>
        <v>42832230.955979005</v>
      </c>
      <c r="N100" s="27">
        <f>VLOOKUP("CHN.NY.GDP.MKTP.KD",AREA_WB_6ATTRS,Seq!L$1,FALSE)/10000</f>
        <v>44459855.73230619</v>
      </c>
      <c r="O100" s="27">
        <f>VLOOKUP("CHN.NY.GDP.MKTP.KD",AREA_WB_6ATTRS,Seq!M$1,FALSE)/10000</f>
        <v>48550162.459678344</v>
      </c>
      <c r="P100" s="27">
        <f>VLOOKUP("CHN.NY.GDP.MKTP.KD",AREA_WB_6ATTRS,Seq!N$1,FALSE)/10000</f>
        <v>55444285.528952621</v>
      </c>
      <c r="Q100" s="27">
        <f>VLOOKUP("CHN.NY.GDP.MKTP.KD",AREA_WB_6ATTRS,Seq!O$1,FALSE)/10000</f>
        <v>63206485.503006078</v>
      </c>
      <c r="R100" s="27">
        <f>VLOOKUP("CHN.NY.GDP.MKTP.KD",AREA_WB_6ATTRS,Seq!P$1,FALSE)/10000</f>
        <v>71486535.103899792</v>
      </c>
      <c r="S100" s="27">
        <f>VLOOKUP("CHN.NY.GDP.MKTP.KD",AREA_WB_6ATTRS,Seq!Q$1,FALSE)/10000</f>
        <v>79278567.430224851</v>
      </c>
      <c r="T100" s="27">
        <f>VLOOKUP("CHN.NY.GDP.MKTP.KD",AREA_WB_6ATTRS,Seq!R$1,FALSE)/10000</f>
        <v>87206424.173247412</v>
      </c>
      <c r="U100" s="27">
        <f>VLOOKUP("CHN.NY.GDP.MKTP.KD",AREA_WB_6ATTRS,Seq!S$1,FALSE)/10000</f>
        <v>95316621.621359423</v>
      </c>
      <c r="V100" s="27">
        <f>VLOOKUP("CHN.NY.GDP.MKTP.KD",AREA_WB_6ATTRS,Seq!T$1,FALSE)/10000</f>
        <v>102751318.10782552</v>
      </c>
      <c r="W100" s="27">
        <f>VLOOKUP("CHN.NY.GDP.MKTP.KD",AREA_WB_6ATTRS,Seq!U$1,FALSE)/10000</f>
        <v>110560418.28402025</v>
      </c>
      <c r="X100" s="27">
        <f>VLOOKUP("CHN.NY.GDP.MKTP.KD",AREA_WB_6ATTRS,Seq!V$1,FALSE)/10000</f>
        <v>119847493.41987793</v>
      </c>
      <c r="Y100" s="27">
        <f>VLOOKUP("CHN.NY.GDP.MKTP.KD",AREA_WB_6ATTRS,Seq!W$1,FALSE)/10000</f>
        <v>129794835.37372778</v>
      </c>
      <c r="Z100" s="27">
        <f>VLOOKUP("CHN.NY.GDP.MKTP.KD",AREA_WB_6ATTRS,Seq!X$1,FALSE)/10000</f>
        <v>141606165.392737</v>
      </c>
      <c r="AA100" s="27">
        <f>VLOOKUP("CHN.NY.GDP.MKTP.KD",AREA_WB_6ATTRS,Seq!Y$1,FALSE)/10000</f>
        <v>155766781.9320105</v>
      </c>
      <c r="AB100" s="27">
        <f>VLOOKUP("CHN.NY.GDP.MKTP.KD",AREA_WB_6ATTRS,Seq!Z$1,FALSE)/10000</f>
        <v>171499226.90714428</v>
      </c>
      <c r="AC100" s="27">
        <f>VLOOKUP("CHN.NY.GDP.MKTP.KD",AREA_WB_6ATTRS,Seq!AA$1,FALSE)/10000</f>
        <v>190878639.54765138</v>
      </c>
      <c r="AD100" s="27">
        <f>VLOOKUP("CHN.NY.GDP.MKTP.KD",AREA_WB_6ATTRS,Seq!AB$1,FALSE)/10000</f>
        <v>215120226.77020231</v>
      </c>
      <c r="AE100" s="27">
        <f>VLOOKUP("CHN.NY.GDP.MKTP.KD",AREA_WB_6ATTRS,Seq!AC$1,FALSE)/10000</f>
        <v>245667298.97157177</v>
      </c>
      <c r="AF100" s="27">
        <f>VLOOKUP("CHN.NY.GDP.MKTP.KD",AREA_WB_6ATTRS,Seq!AD$1,FALSE)/10000</f>
        <v>269251359.67284226</v>
      </c>
      <c r="AG100" s="27">
        <f>VLOOKUP("CHN.NY.GDP.MKTP.KD",AREA_WB_6ATTRS,Seq!AE$1,FALSE)/10000</f>
        <v>294022484.76274431</v>
      </c>
      <c r="AH100" s="27">
        <f>VLOOKUP("CHN.NY.GDP.MKTP.KD",AREA_WB_6ATTRS,Seq!AF$1,FALSE)/10000</f>
        <v>324600823.17806971</v>
      </c>
      <c r="AI100" s="27">
        <f>VLOOKUP("CHN.NY.GDP.MKTP.KD",AREA_WB_6ATTRS,Seq!AG$1,FALSE)/10000</f>
        <v>354139498.08727396</v>
      </c>
      <c r="AJ100" s="27"/>
      <c r="AK100" s="27"/>
      <c r="AL100" s="27"/>
      <c r="AM100" s="27"/>
      <c r="AN100" s="27"/>
      <c r="AO100" s="27"/>
      <c r="AP100" s="27">
        <f>IFERROR(VLOOKUP(CONCATENATE($C100, ".NY.GDP.MKTP.KD"),AREA_WB_6ATTRS,Seq!B$1,FALSE)/10000,".")</f>
        <v>22617247.435896844</v>
      </c>
      <c r="AQ100" s="27">
        <f>IFERROR(VLOOKUP(CONCATENATE($C100, ".NY.GDP.MKTP.KD"),AREA_WB_6ATTRS,Seq!C$1,FALSE)/10000,".")</f>
        <v>22440016.060633693</v>
      </c>
      <c r="AR100" s="27">
        <f>IFERROR(VLOOKUP(CONCATENATE($C100, ".NY.GDP.MKTP.KD"),AREA_WB_6ATTRS,Seq!D$1,FALSE)/10000,".")</f>
        <v>22161590.042547554</v>
      </c>
      <c r="AS100" s="27">
        <f>IFERROR(VLOOKUP(CONCATENATE($C100, ".NY.GDP.MKTP.KD"),AREA_WB_6ATTRS,Seq!E$1,FALSE)/10000,".")</f>
        <v>22620325.662085172</v>
      </c>
      <c r="AT100" s="27">
        <f>IFERROR(VLOOKUP(CONCATENATE($C100, ".NY.GDP.MKTP.KD"),AREA_WB_6ATTRS,Seq!F$1,FALSE)/10000,".")</f>
        <v>23312887.430345144</v>
      </c>
      <c r="AU100" s="27">
        <f>IFERROR(VLOOKUP(CONCATENATE($C100, ".NY.GDP.MKTP.KD"),AREA_WB_6ATTRS,Seq!G$1,FALSE)/10000,".")</f>
        <v>23914401.844746567</v>
      </c>
      <c r="AV100" s="27">
        <f>IFERROR(VLOOKUP(CONCATENATE($C100, ".NY.GDP.MKTP.KD"),AREA_WB_6ATTRS,Seq!H$1,FALSE)/10000,".")</f>
        <v>24580890.449971713</v>
      </c>
      <c r="AW100" s="27">
        <f>IFERROR(VLOOKUP(CONCATENATE($C100, ".NY.GDP.MKTP.KD"),AREA_WB_6ATTRS,Seq!I$1,FALSE)/10000,".")</f>
        <v>25055608.53287429</v>
      </c>
      <c r="AX100" s="27">
        <f>IFERROR(VLOOKUP(CONCATENATE($C100, ".NY.GDP.MKTP.KD"),AREA_WB_6ATTRS,Seq!J$1,FALSE)/10000,".")</f>
        <v>25917826.86939659</v>
      </c>
      <c r="AY100" s="27">
        <f>IFERROR(VLOOKUP(CONCATENATE($C100, ".NY.GDP.MKTP.KD"),AREA_WB_6ATTRS,Seq!K$1,FALSE)/10000,".")</f>
        <v>27063460.42366549</v>
      </c>
      <c r="AZ100" s="27">
        <f>IFERROR(VLOOKUP(CONCATENATE($C100, ".NY.GDP.MKTP.KD"),AREA_WB_6ATTRS,Seq!L$1,FALSE)/10000,".")</f>
        <v>28195559.404661309</v>
      </c>
      <c r="BA100" s="27">
        <f>IFERROR(VLOOKUP(CONCATENATE($C100, ".NY.GDP.MKTP.KD"),AREA_WB_6ATTRS,Seq!M$1,FALSE)/10000,".")</f>
        <v>28883259.882152185</v>
      </c>
      <c r="BB100" s="27">
        <f>IFERROR(VLOOKUP(CONCATENATE($C100, ".NY.GDP.MKTP.KD"),AREA_WB_6ATTRS,Seq!N$1,FALSE)/10000,".")</f>
        <v>29376030.47001772</v>
      </c>
      <c r="BC100" s="27">
        <f>IFERROR(VLOOKUP(CONCATENATE($C100, ".NY.GDP.MKTP.KD"),AREA_WB_6ATTRS,Seq!O$1,FALSE)/10000,".")</f>
        <v>29745468.260010198</v>
      </c>
      <c r="BD100" s="27">
        <f>IFERROR(VLOOKUP(CONCATENATE($C100, ".NY.GDP.MKTP.KD"),AREA_WB_6ATTRS,Seq!P$1,FALSE)/10000,".")</f>
        <v>30626256.643781569</v>
      </c>
      <c r="BE100" s="27">
        <f>IFERROR(VLOOKUP(CONCATENATE($C100, ".NY.GDP.MKTP.KD"),AREA_WB_6ATTRS,Seq!Q$1,FALSE)/10000,".")</f>
        <v>31580564.188882459</v>
      </c>
      <c r="BF100" s="27">
        <f>IFERROR(VLOOKUP(CONCATENATE($C100, ".NY.GDP.MKTP.KD"),AREA_WB_6ATTRS,Seq!R$1,FALSE)/10000,".")</f>
        <v>32656362.548511546</v>
      </c>
      <c r="BG100" s="27">
        <f>IFERROR(VLOOKUP(CONCATENATE($C100, ".NY.GDP.MKTP.KD"),AREA_WB_6ATTRS,Seq!S$1,FALSE)/10000,".")</f>
        <v>34053546.95870205</v>
      </c>
      <c r="BH100" s="27">
        <f>IFERROR(VLOOKUP(CONCATENATE($C100, ".NY.GDP.MKTP.KD"),AREA_WB_6ATTRS,Seq!T$1,FALSE)/10000,".")</f>
        <v>35389625.573582724</v>
      </c>
      <c r="BI100" s="27">
        <f>IFERROR(VLOOKUP(CONCATENATE($C100, ".NY.GDP.MKTP.KD"),AREA_WB_6ATTRS,Seq!U$1,FALSE)/10000,".")</f>
        <v>37047410.583954357</v>
      </c>
      <c r="BJ100" s="27">
        <f>IFERROR(VLOOKUP(CONCATENATE($C100, ".NY.GDP.MKTP.KD"),AREA_WB_6ATTRS,Seq!V$1,FALSE)/10000,".")</f>
        <v>38507462.686567172</v>
      </c>
      <c r="BK100" s="27">
        <f>IFERROR(VLOOKUP(CONCATENATE($C100, ".NY.GDP.MKTP.KD"),AREA_WB_6ATTRS,Seq!W$1,FALSE)/10000,".")</f>
        <v>39249061.198453225</v>
      </c>
      <c r="BL100" s="27">
        <f>IFERROR(VLOOKUP(CONCATENATE($C100, ".NY.GDP.MKTP.KD"),AREA_WB_6ATTRS,Seq!X$1,FALSE)/10000,".")</f>
        <v>39279013.449365258</v>
      </c>
      <c r="BM100" s="27">
        <f>IFERROR(VLOOKUP(CONCATENATE($C100, ".NY.GDP.MKTP.KD"),AREA_WB_6ATTRS,Seq!Y$1,FALSE)/10000,".")</f>
        <v>39410835.387871146</v>
      </c>
      <c r="BN100" s="27">
        <f>IFERROR(VLOOKUP(CONCATENATE($C100, ".NY.GDP.MKTP.KD"),AREA_WB_6ATTRS,Seq!Z$1,FALSE)/10000,".")</f>
        <v>40292264.461501583</v>
      </c>
      <c r="BO100" s="27">
        <f>IFERROR(VLOOKUP(CONCATENATE($C100, ".NY.GDP.MKTP.KD"),AREA_WB_6ATTRS,Seq!AA$1,FALSE)/10000,".")</f>
        <v>41116832.310138598</v>
      </c>
      <c r="BP100" s="27">
        <f>IFERROR(VLOOKUP(CONCATENATE($C100, ".NY.GDP.MKTP.KD"),AREA_WB_6ATTRS,Seq!AB$1,FALSE)/10000,".")</f>
        <v>42512414.995681405</v>
      </c>
      <c r="BQ100" s="27">
        <f>IFERROR(VLOOKUP(CONCATENATE($C100, ".NY.GDP.MKTP.KD"),AREA_WB_6ATTRS,Seq!AC$1,FALSE)/10000,".")</f>
        <v>44179169.664080173</v>
      </c>
      <c r="BR100" s="27">
        <f>IFERROR(VLOOKUP(CONCATENATE($C100, ".NY.GDP.MKTP.KD"),AREA_WB_6ATTRS,Seq!AD$1,FALSE)/10000,".")</f>
        <v>44976187.848776713</v>
      </c>
      <c r="BS100" s="27">
        <f>IFERROR(VLOOKUP(CONCATENATE($C100, ".NY.GDP.MKTP.KD"),AREA_WB_6ATTRS,Seq!AE$1,FALSE)/10000,".")</f>
        <v>43385515.1011438</v>
      </c>
      <c r="BT100" s="27">
        <f>IFERROR(VLOOKUP(CONCATENATE($C100, ".NY.GDP.MKTP.KD"),AREA_WB_6ATTRS,Seq!AF$1,FALSE)/10000,".")</f>
        <v>44118544.38616465</v>
      </c>
      <c r="BU100" s="27">
        <f>IFERROR(VLOOKUP(CONCATENATE($C100, ".NY.GDP.MKTP.KD"),AREA_WB_6ATTRS,Seq!AG$1,FALSE)/10000,".")</f>
        <v>44636221.792301953</v>
      </c>
      <c r="BV100" s="27"/>
      <c r="BW100" s="27"/>
      <c r="BX100" s="27"/>
      <c r="BY100" s="27"/>
      <c r="BZ100" s="27"/>
      <c r="CA100" s="27"/>
      <c r="CB100" s="27"/>
      <c r="CC100" s="27">
        <f>CNPop!A$48</f>
        <v>5.0000000000000001E-3</v>
      </c>
      <c r="CD100" s="27">
        <f>CNPop!B$48</f>
        <v>6.0000000000000001E-3</v>
      </c>
      <c r="CE100" s="27">
        <f>CNPop!C$48</f>
        <v>6.0000000000000001E-3</v>
      </c>
      <c r="CF100" s="27">
        <f>CNPop!D$48</f>
        <v>7.0000000000000001E-3</v>
      </c>
      <c r="CG100" s="27">
        <f>CNPop!E$48</f>
        <v>7.0000000000000001E-3</v>
      </c>
      <c r="CH100" s="27">
        <f>CNPop!F$48</f>
        <v>8.0000000000000002E-3</v>
      </c>
      <c r="CI100" s="27">
        <f>CNPop!G$48</f>
        <v>8.9999999999999993E-3</v>
      </c>
      <c r="CJ100" s="27">
        <f>CNPop!H$48</f>
        <v>0.01</v>
      </c>
      <c r="CK100" s="27">
        <f>CNPop!I$48</f>
        <v>1.0999999999999999E-2</v>
      </c>
      <c r="CL100" s="27">
        <f>CNPop!J$48</f>
        <v>1.2E-2</v>
      </c>
      <c r="CM100" s="27">
        <f>CNPop!K$48</f>
        <v>1.4E-2</v>
      </c>
      <c r="CN100" s="27">
        <f>CNPop!L$48</f>
        <v>1.6E-2</v>
      </c>
      <c r="CO100" s="27">
        <f>CNPop!M$48</f>
        <v>1.7000000000000001E-2</v>
      </c>
      <c r="CP100" s="27">
        <f>CNPop!N$48</f>
        <v>1.9E-2</v>
      </c>
      <c r="CQ100" s="27">
        <f>CNPop!O$48</f>
        <v>2.1000000000000001E-2</v>
      </c>
      <c r="CR100" s="27">
        <f>CNPop!P$48</f>
        <v>2.3E-2</v>
      </c>
      <c r="CS100" s="27">
        <f>CNPop!Q$48</f>
        <v>2.5999999999999999E-2</v>
      </c>
      <c r="CT100" s="27">
        <f>CNPop!R$48</f>
        <v>2.8000000000000001E-2</v>
      </c>
      <c r="CU100" s="27">
        <f>CNPop!S$48</f>
        <v>0.03</v>
      </c>
      <c r="CV100" s="27">
        <f>CNPop!T$48</f>
        <v>3.3000000000000002E-2</v>
      </c>
      <c r="CW100" s="27">
        <f>CNPop!U$48</f>
        <v>3.5999999999999997E-2</v>
      </c>
      <c r="CX100" s="27">
        <f>CNPop!V$48</f>
        <v>3.9E-2</v>
      </c>
      <c r="CY100" s="27">
        <f>CNPop!W$48</f>
        <v>4.2000000000000003E-2</v>
      </c>
      <c r="CZ100" s="27">
        <f>CNPop!X$48</f>
        <v>4.4999999999999998E-2</v>
      </c>
      <c r="DA100" s="27">
        <f>CNPop!Y$48</f>
        <v>4.9000000000000002E-2</v>
      </c>
      <c r="DB100" s="27">
        <f>CNPop!Z$48</f>
        <v>5.1999999999999998E-2</v>
      </c>
      <c r="DC100" s="27">
        <f>CNPop!AA$48</f>
        <v>5.6000000000000001E-2</v>
      </c>
      <c r="DD100" s="27">
        <f>CNPop!AB$48</f>
        <v>0.06</v>
      </c>
      <c r="DE100" s="27">
        <f>CNPop!AC$48</f>
        <v>6.3E-2</v>
      </c>
      <c r="DF100" s="27">
        <f>CNPop!AD$48</f>
        <v>6.8000000000000005E-2</v>
      </c>
      <c r="DG100" s="27">
        <f>CNPop!AE$48</f>
        <v>7.1999999999999995E-2</v>
      </c>
      <c r="DH100" s="27">
        <f>CNPop!AF$48</f>
        <v>7.5999999999999998E-2</v>
      </c>
      <c r="DI100" s="27">
        <f>CNPop!AG$48</f>
        <v>8.1000000000000003E-2</v>
      </c>
      <c r="DJ100" s="27">
        <f>CNPop!AH$48</f>
        <v>8.5000000000000006E-2</v>
      </c>
      <c r="DK100" s="27">
        <f>CNPop!AI$48</f>
        <v>0.09</v>
      </c>
      <c r="DL100" s="27">
        <f>CNPop!AJ$48</f>
        <v>9.5000000000000001E-2</v>
      </c>
      <c r="DM100" s="27">
        <f>CNPop!AK$48</f>
        <v>0.1</v>
      </c>
      <c r="DN100" s="27"/>
      <c r="DO100" s="27">
        <f t="shared" si="94"/>
        <v>0.23399999618530273</v>
      </c>
      <c r="DP100" s="27">
        <f t="shared" si="95"/>
        <v>0.23399999618530273</v>
      </c>
      <c r="DQ100" s="27">
        <f t="shared" si="96"/>
        <v>0.23399999618530273</v>
      </c>
      <c r="DR100" s="27">
        <f t="shared" si="97"/>
        <v>0.23399999618530273</v>
      </c>
      <c r="DS100" s="27">
        <f t="shared" si="98"/>
        <v>0.23399999618530273</v>
      </c>
      <c r="DT100" s="27">
        <f t="shared" si="99"/>
        <v>0.23399999618530273</v>
      </c>
      <c r="DU100" s="27">
        <f t="shared" si="100"/>
        <v>0.23399999618530273</v>
      </c>
      <c r="DV100" s="27">
        <f t="shared" si="101"/>
        <v>0.23399999618530273</v>
      </c>
      <c r="DW100" s="27">
        <f t="shared" si="102"/>
        <v>0.23399999618530273</v>
      </c>
      <c r="DX100" s="27">
        <f t="shared" si="103"/>
        <v>0.23399999618530273</v>
      </c>
      <c r="DY100" s="27">
        <f t="shared" si="104"/>
        <v>0.23399999618530273</v>
      </c>
      <c r="DZ100" s="27">
        <f t="shared" si="105"/>
        <v>0.23399999618530273</v>
      </c>
      <c r="EA100" s="27">
        <f t="shared" si="106"/>
        <v>0.23399999618530273</v>
      </c>
      <c r="EB100" s="27">
        <f t="shared" si="107"/>
        <v>0.23399999618530273</v>
      </c>
      <c r="EC100" s="27">
        <f t="shared" si="108"/>
        <v>0.23399999618530273</v>
      </c>
      <c r="ED100" s="27">
        <f t="shared" si="109"/>
        <v>0.23399999618530273</v>
      </c>
      <c r="EE100" s="27">
        <f t="shared" si="110"/>
        <v>0.23200000762939454</v>
      </c>
      <c r="EF100" s="27">
        <f t="shared" si="111"/>
        <v>0.24399999618530274</v>
      </c>
      <c r="EG100" s="27">
        <f t="shared" si="112"/>
        <v>0.22700000762939454</v>
      </c>
      <c r="EH100" s="27">
        <f t="shared" si="113"/>
        <v>0.23299999237060548</v>
      </c>
      <c r="EI100" s="27">
        <f t="shared" si="114"/>
        <v>0.24100000381469727</v>
      </c>
      <c r="EJ100" s="27">
        <f t="shared" si="115"/>
        <v>0.23799999237060546</v>
      </c>
      <c r="EK100" s="27">
        <f t="shared" si="116"/>
        <v>0.24399999618530274</v>
      </c>
      <c r="EL100" s="27">
        <f t="shared" si="117"/>
        <v>0.26799999237060546</v>
      </c>
      <c r="EM100" s="27">
        <f t="shared" si="118"/>
        <v>0.28799999237060547</v>
      </c>
      <c r="EN100" s="27">
        <f t="shared" si="119"/>
        <v>0.29700000762939455</v>
      </c>
      <c r="EO100" s="27">
        <f t="shared" si="120"/>
        <v>0.29600000381469727</v>
      </c>
      <c r="EP100" s="27">
        <f t="shared" si="129"/>
        <v>0.3</v>
      </c>
      <c r="EQ100" s="27">
        <f t="shared" si="130"/>
        <v>0.31100000381469728</v>
      </c>
      <c r="ER100" s="27">
        <f t="shared" si="139"/>
        <v>0.31600000381469728</v>
      </c>
      <c r="ES100" s="27">
        <f t="shared" si="139"/>
        <v>0.31399999618530272</v>
      </c>
      <c r="ET100" s="27">
        <f t="shared" si="139"/>
        <v>0.31399999618530272</v>
      </c>
      <c r="EU100" s="27"/>
      <c r="EV100" s="27"/>
      <c r="EW100" s="27"/>
      <c r="EX100" s="27"/>
      <c r="EY100" s="27"/>
      <c r="EZ100" s="27" t="str">
        <f>IFERROR(VLOOKUP(CONCATENATE($C100,".SL.TLF.TERT.ZS"),AREA_WB_6ATTRS,Seq!B$1,FALSE)/100,".")</f>
        <v>.</v>
      </c>
      <c r="FA100" s="27" t="str">
        <f>IFERROR(VLOOKUP(CONCATENATE($C100,".SL.TLF.TERT.ZS"),AREA_WB_6ATTRS,Seq!C$1,FALSE)/100,".")</f>
        <v>.</v>
      </c>
      <c r="FB100" s="27" t="str">
        <f>IFERROR(VLOOKUP(CONCATENATE($C100,".SL.TLF.TERT.ZS"),AREA_WB_6ATTRS,Seq!D$1,FALSE)/100,".")</f>
        <v>.</v>
      </c>
      <c r="FC100" s="27" t="str">
        <f>IFERROR(VLOOKUP(CONCATENATE($C100,".SL.TLF.TERT.ZS"),AREA_WB_6ATTRS,Seq!E$1,FALSE)/100,".")</f>
        <v>.</v>
      </c>
      <c r="FD100" s="27" t="str">
        <f>IFERROR(VLOOKUP(CONCATENATE($C100,".SL.TLF.TERT.ZS"),AREA_WB_6ATTRS,Seq!F$1,FALSE)/100,".")</f>
        <v>.</v>
      </c>
      <c r="FE100" s="27" t="str">
        <f>IFERROR(VLOOKUP(CONCATENATE($C100,".SL.TLF.TERT.ZS"),AREA_WB_6ATTRS,Seq!G$1,FALSE)/100,".")</f>
        <v>.</v>
      </c>
      <c r="FF100" s="27" t="str">
        <f>IFERROR(VLOOKUP(CONCATENATE($C100,".SL.TLF.TERT.ZS"),AREA_WB_6ATTRS,Seq!H$1,FALSE)/100,".")</f>
        <v>.</v>
      </c>
      <c r="FG100" s="27" t="str">
        <f>IFERROR(VLOOKUP(CONCATENATE($C100,".SL.TLF.TERT.ZS"),AREA_WB_6ATTRS,Seq!I$1,FALSE)/100,".")</f>
        <v>.</v>
      </c>
      <c r="FH100" s="27" t="str">
        <f>IFERROR(VLOOKUP(CONCATENATE($C100,".SL.TLF.TERT.ZS"),AREA_WB_6ATTRS,Seq!J$1,FALSE)/100,".")</f>
        <v>.</v>
      </c>
      <c r="FI100" s="27" t="str">
        <f>IFERROR(VLOOKUP(CONCATENATE($C100,".SL.TLF.TERT.ZS"),AREA_WB_6ATTRS,Seq!K$1,FALSE)/100,".")</f>
        <v>.</v>
      </c>
      <c r="FJ100" s="27" t="str">
        <f>IFERROR(VLOOKUP(CONCATENATE($C100,".SL.TLF.TERT.ZS"),AREA_WB_6ATTRS,Seq!L$1,FALSE)/100,".")</f>
        <v>.</v>
      </c>
      <c r="FK100" s="27" t="str">
        <f>IFERROR(VLOOKUP(CONCATENATE($C100,".SL.TLF.TERT.ZS"),AREA_WB_6ATTRS,Seq!M$1,FALSE)/100,".")</f>
        <v>.</v>
      </c>
      <c r="FL100" s="27" t="str">
        <f>IFERROR(VLOOKUP(CONCATENATE($C100,".SL.TLF.TERT.ZS"),AREA_WB_6ATTRS,Seq!N$1,FALSE)/100,".")</f>
        <v>.</v>
      </c>
      <c r="FM100" s="27" t="str">
        <f>IFERROR(VLOOKUP(CONCATENATE($C100,".SL.TLF.TERT.ZS"),AREA_WB_6ATTRS,Seq!O$1,FALSE)/100,".")</f>
        <v>.</v>
      </c>
      <c r="FN100" s="27" t="str">
        <f>IFERROR(VLOOKUP(CONCATENATE($C100,".SL.TLF.TERT.ZS"),AREA_WB_6ATTRS,Seq!P$1,FALSE)/100,".")</f>
        <v>.</v>
      </c>
      <c r="FO100" s="27">
        <f>IFERROR(VLOOKUP(CONCATENATE($C100,".SL.TLF.TERT.ZS"),AREA_WB_6ATTRS,Seq!Q$1,FALSE)/100,".")</f>
        <v>0.23399999618530273</v>
      </c>
      <c r="FP100" s="27">
        <f>IFERROR(VLOOKUP(CONCATENATE($C100,".SL.TLF.TERT.ZS"),AREA_WB_6ATTRS,Seq!R$1,FALSE)/100,".")</f>
        <v>0.23200000762939454</v>
      </c>
      <c r="FQ100" s="27">
        <f>IFERROR(VLOOKUP(CONCATENATE($C100,".SL.TLF.TERT.ZS"),AREA_WB_6ATTRS,Seq!S$1,FALSE)/100,".")</f>
        <v>0.24399999618530274</v>
      </c>
      <c r="FR100" s="27">
        <f>IFERROR(VLOOKUP(CONCATENATE($C100,".SL.TLF.TERT.ZS"),AREA_WB_6ATTRS,Seq!T$1,FALSE)/100,".")</f>
        <v>0.22700000762939454</v>
      </c>
      <c r="FS100" s="27">
        <f>IFERROR(VLOOKUP(CONCATENATE($C100,".SL.TLF.TERT.ZS"),AREA_WB_6ATTRS,Seq!U$1,FALSE)/100,".")</f>
        <v>0.23299999237060548</v>
      </c>
      <c r="FT100" s="27">
        <f>IFERROR(VLOOKUP(CONCATENATE($C100,".SL.TLF.TERT.ZS"),AREA_WB_6ATTRS,Seq!V$1,FALSE)/100,".")</f>
        <v>0.24100000381469727</v>
      </c>
      <c r="FU100" s="27">
        <f>IFERROR(VLOOKUP(CONCATENATE($C100,".SL.TLF.TERT.ZS"),AREA_WB_6ATTRS,Seq!W$1,FALSE)/100,".")</f>
        <v>0.23799999237060546</v>
      </c>
      <c r="FV100" s="27">
        <f>IFERROR(VLOOKUP(CONCATENATE($C100,".SL.TLF.TERT.ZS"),AREA_WB_6ATTRS,Seq!X$1,FALSE)/100,".")</f>
        <v>0.24399999618530274</v>
      </c>
      <c r="FW100" s="27">
        <f>IFERROR(VLOOKUP(CONCATENATE($C100,".SL.TLF.TERT.ZS"),AREA_WB_6ATTRS,Seq!Y$1,FALSE)/100,".")</f>
        <v>0.26799999237060546</v>
      </c>
      <c r="FX100" s="27">
        <f>IFERROR(VLOOKUP(CONCATENATE($C100,".SL.TLF.TERT.ZS"),AREA_WB_6ATTRS,Seq!Z$1,FALSE)/100,".")</f>
        <v>0.28799999237060547</v>
      </c>
      <c r="FY100" s="27">
        <f>IFERROR(VLOOKUP(CONCATENATE($C100,".SL.TLF.TERT.ZS"),AREA_WB_6ATTRS,Seq!AA$1,FALSE)/100,".")</f>
        <v>0.29700000762939455</v>
      </c>
      <c r="FZ100" s="27">
        <f>IFERROR(VLOOKUP(CONCATENATE($C100,".SL.TLF.TERT.ZS"),AREA_WB_6ATTRS,Seq!AB$1,FALSE)/100,".")</f>
        <v>0.29600000381469727</v>
      </c>
      <c r="GA100" s="27">
        <f>IFERROR(VLOOKUP(CONCATENATE($C100,".SL.TLF.TERT.ZS"),AREA_WB_6ATTRS,Seq!AC$1,FALSE)/100,".")</f>
        <v>0.3</v>
      </c>
      <c r="GB100" s="27">
        <f>IFERROR(VLOOKUP(CONCATENATE($C100,".SL.TLF.TERT.ZS"),AREA_WB_6ATTRS,Seq!AD$1,FALSE)/100,".")</f>
        <v>0.31100000381469728</v>
      </c>
      <c r="GC100" s="27">
        <f>IFERROR(VLOOKUP(CONCATENATE($C100,".SL.TLF.TERT.ZS"),AREA_WB_6ATTRS,Seq!AE$1,FALSE)/100,".")</f>
        <v>0.31600000381469728</v>
      </c>
      <c r="GD100" s="27">
        <f>IFERROR(VLOOKUP(CONCATENATE($C100,".SL.TLF.TERT.ZS"),AREA_WB_6ATTRS,Seq!AF$1,FALSE)/100,".")</f>
        <v>0.31399999618530272</v>
      </c>
      <c r="GE100" s="27" t="str">
        <f>IFERROR(VLOOKUP(CONCATENATE($C100,".SL.TLF.TERT.ZS"),AREA_WB_6ATTRS,Seq!AG$1,FALSE)/100,".")</f>
        <v>.</v>
      </c>
      <c r="GF100" s="27" t="str">
        <f>IFERROR(VLOOKUP(CONCATENATE($C100,".SL.TLF.TERT.ZS"),AREA_WB_6ATTRS,Seq!AH$1,FALSE)/100,".")</f>
        <v>.</v>
      </c>
      <c r="GG100" s="27" t="str">
        <f>IFERROR(VLOOKUP(CONCATENATE($C100,".SL.TLF.TERT.ZS"),AREA_WB_6ATTRS,Seq!AI$1,FALSE)/100,".")</f>
        <v>.</v>
      </c>
      <c r="GH100" s="27" t="str">
        <f>IFERROR(VLOOKUP(CONCATENATE($C100,".SL.TLF.TERT.ZS"),AREA_WB_6ATTRS,Seq!AJ$1,FALSE)/100,".")</f>
        <v>.</v>
      </c>
      <c r="GI100" s="27" t="str">
        <f>IFERROR(VLOOKUP(CONCATENATE($C100,".SL.TLF.TERT.ZS"),AREA_WB_6ATTRS,Seq!AK$1,FALSE)/100,".")</f>
        <v>.</v>
      </c>
      <c r="GJ100" s="27" t="str">
        <f>IFERROR(VLOOKUP(CONCATENATE($C100,".SL.TLF.TERT.ZS"),AREA_WB_6ATTRS,Seq!AL$1,FALSE)/100,".")</f>
        <v>.</v>
      </c>
      <c r="GK100" s="27"/>
      <c r="GL100" s="27"/>
      <c r="GM100" s="27">
        <f t="shared" si="121"/>
        <v>4.2402826855123671E-3</v>
      </c>
      <c r="GN100" s="27">
        <f t="shared" si="122"/>
        <v>4.6816479400749065E-3</v>
      </c>
      <c r="GO100" s="27">
        <f t="shared" si="131"/>
        <v>9.1004130103197883E-3</v>
      </c>
      <c r="GP100" s="27"/>
      <c r="GQ100" s="9">
        <f>IF(VLOOKUP($B100,EM_80!$B$1:$C$201,2,FALSE)&gt;0,VLOOKUP($B100,EM_80!$B$1:$C$201,2,FALSE),".")</f>
        <v>60000</v>
      </c>
      <c r="GR100" s="9">
        <f t="shared" si="123"/>
        <v>70000</v>
      </c>
      <c r="GS100" s="9">
        <f t="shared" si="124"/>
        <v>144928</v>
      </c>
      <c r="GU100">
        <f t="shared" si="125"/>
        <v>14150000</v>
      </c>
      <c r="GV100">
        <f t="shared" si="126"/>
        <v>14952000</v>
      </c>
      <c r="GW100">
        <f t="shared" si="127"/>
        <v>15925431.058530301</v>
      </c>
      <c r="GX100">
        <f t="shared" si="128"/>
        <v>16615394</v>
      </c>
      <c r="GZ100" s="9">
        <f>IF(ISNA(VLOOKUP($B100,Area_EM_90,Seq!C$1,FALSE)),".",VLOOKUP($B100,Area_EM_90,Seq!C$1,FALSE))</f>
        <v>12198.797</v>
      </c>
      <c r="HA100" s="9">
        <f>IF(ISNA(VLOOKUP($B100,Area_EM_90,Seq!D$1,FALSE)),".",VLOOKUP($B100,Area_EM_90,Seq!D$1,FALSE))</f>
        <v>8103</v>
      </c>
      <c r="HB100" s="9">
        <f>IF(ISNA(VLOOKUP($B100,Area_EM_90,Seq!E$1,FALSE)),".",VLOOKUP($B100,Area_EM_90,Seq!E$1,FALSE))</f>
        <v>2011</v>
      </c>
      <c r="HC100" s="9">
        <f>IF(ISNA(VLOOKUP($B100,Area_EM_90,Seq!F$1,FALSE)),".",VLOOKUP($B100,Area_EM_90,Seq!F$1,FALSE))</f>
        <v>2086</v>
      </c>
      <c r="HD100" s="9">
        <f>IF(ISNA(VLOOKUP($B100,Area_EM_90,Seq!G$1,FALSE)),".",VLOOKUP($B100,Area_EM_90,Seq!G$1,FALSE))</f>
        <v>9883000</v>
      </c>
      <c r="HE100" s="9">
        <f>IF(ISNA(VLOOKUP($B100,Area_EM_90,Seq!H$1,FALSE)),".",VLOOKUP($B100,Area_EM_90,Seq!H$1,FALSE))</f>
        <v>4776453.9000000004</v>
      </c>
      <c r="HF100" s="9">
        <f>IF(ISNA(VLOOKUP($B100,Area_EM_90,Seq!I$1,FALSE)),".",VLOOKUP($B100,Area_EM_90,Seq!I$1,FALSE))</f>
        <v>3558868</v>
      </c>
      <c r="HG100" s="9">
        <f>IF(ISNA(VLOOKUP($B100,Area_EM_90,Seq!J$1,FALSE)),".",VLOOKUP($B100,Area_EM_90,Seq!J$1,FALSE))</f>
        <v>1547678</v>
      </c>
      <c r="HH100" s="9">
        <f>IF(ISNA(VLOOKUP($B100,Area_EM_00,Seq!C$1,FALSE)),".",VLOOKUP($B100,Area_EM_00,Seq!C$1,FALSE))</f>
        <v>18397.731299999999</v>
      </c>
      <c r="HI100" s="9">
        <f>IF(ISNA(VLOOKUP($B100,Area_EM_00,Seq!D$1,FALSE)),".",VLOOKUP($B100,Area_EM_00,Seq!D$1,FALSE))</f>
        <v>8608</v>
      </c>
      <c r="HJ100" s="9">
        <f>IF(ISNA(VLOOKUP($B100,Area_EM_00,Seq!E$1,FALSE)),".",VLOOKUP($B100,Area_EM_00,Seq!E$1,FALSE))</f>
        <v>5314</v>
      </c>
      <c r="HK100" s="9">
        <f>IF(ISNA(VLOOKUP($B100,Area_EM_00,Seq!F$1,FALSE)),".",VLOOKUP($B100,Area_EM_00,Seq!F$1,FALSE))</f>
        <v>4476</v>
      </c>
      <c r="HL100" s="9">
        <f>IF(ISNA(VLOOKUP($B100,Area_EM_00,Seq!G$1,FALSE)),".",VLOOKUP($B100,Area_EM_00,Seq!G$1,FALSE))</f>
        <v>11109000</v>
      </c>
      <c r="HM100" s="9">
        <f>IF(ISNA(VLOOKUP($B100,Area_EM_00,Seq!H$1,FALSE)),".",VLOOKUP($B100,Area_EM_00,Seq!H$1,FALSE))</f>
        <v>3609314.1</v>
      </c>
      <c r="HN100" s="9">
        <f>IF(ISNA(VLOOKUP($B100,Area_EM_00,Seq!I$1,FALSE)),".",VLOOKUP($B100,Area_EM_00,Seq!I$1,FALSE))</f>
        <v>5071259</v>
      </c>
      <c r="HO100" s="9">
        <f>IF(ISNA(VLOOKUP($B100,Area_EM_00,Seq!J$1,FALSE)),".",VLOOKUP($B100,Area_EM_00,Seq!J$1,FALSE))</f>
        <v>2428427</v>
      </c>
      <c r="HQ100" s="27"/>
      <c r="HR100" s="9">
        <f>IFERROR(VLOOKUP($B100,AREA_EM3_60_00,Seq!E$1,FALSE),".")</f>
        <v>4090</v>
      </c>
      <c r="HS100" s="9">
        <f>IFERROR(VLOOKUP($B100,AREA_EM3_60_00,Seq!F$1,FALSE),".")</f>
        <v>11785</v>
      </c>
      <c r="HT100" s="9">
        <f>IFERROR(VLOOKUP($B100,AREA_EM3_60_00,Seq!G$1,FALSE),".")</f>
        <v>26108</v>
      </c>
      <c r="HU100" s="9">
        <f>IFERROR(VLOOKUP($B100,AREA_EM3_10,Seq!B$1,FALSE),".")</f>
        <v>37094.854102692523</v>
      </c>
      <c r="HV100" s="9">
        <f t="shared" si="132"/>
        <v>14150000</v>
      </c>
      <c r="HW100" s="9">
        <f t="shared" si="133"/>
        <v>14952000</v>
      </c>
      <c r="HX100" s="9">
        <f t="shared" si="134"/>
        <v>15925431.058530301</v>
      </c>
      <c r="HY100" s="9">
        <f t="shared" si="135"/>
        <v>16615394</v>
      </c>
    </row>
    <row r="101" spans="1:233">
      <c r="A101" s="25" t="s">
        <v>2496</v>
      </c>
      <c r="B101" s="26" t="str">
        <f t="shared" si="92"/>
        <v>Greece</v>
      </c>
      <c r="C101" s="166" t="s">
        <v>1425</v>
      </c>
      <c r="D101" s="27">
        <f>VLOOKUP("CHN.NY.GDP.MKTP.KD",AREA_WB_6ATTRS,Seq!B$1,FALSE)/10000</f>
        <v>18294112.043860689</v>
      </c>
      <c r="E101" s="27">
        <f>VLOOKUP("CHN.NY.GDP.MKTP.KD",AREA_WB_6ATTRS,Seq!C$1,FALSE)/10000</f>
        <v>19245405.87014145</v>
      </c>
      <c r="F101" s="27">
        <f>VLOOKUP("CHN.NY.GDP.MKTP.KD",AREA_WB_6ATTRS,Seq!D$1,FALSE)/10000</f>
        <v>20996737.804324333</v>
      </c>
      <c r="G101" s="27">
        <f>VLOOKUP("CHN.NY.GDP.MKTP.KD",AREA_WB_6ATTRS,Seq!E$1,FALSE)/10000</f>
        <v>23285382.224995762</v>
      </c>
      <c r="H101" s="27">
        <f>VLOOKUP("CHN.NY.GDP.MKTP.KD",AREA_WB_6ATTRS,Seq!F$1,FALSE)/10000</f>
        <v>26824760.323195074</v>
      </c>
      <c r="I101" s="27">
        <f>VLOOKUP("CHN.NY.GDP.MKTP.KD",AREA_WB_6ATTRS,Seq!G$1,FALSE)/10000</f>
        <v>30446102.966826372</v>
      </c>
      <c r="J101" s="27">
        <f>VLOOKUP("CHN.NY.GDP.MKTP.KD",AREA_WB_6ATTRS,Seq!H$1,FALSE)/10000</f>
        <v>33125360.027907111</v>
      </c>
      <c r="K101" s="27">
        <f>VLOOKUP("CHN.NY.GDP.MKTP.KD",AREA_WB_6ATTRS,Seq!I$1,FALSE)/10000</f>
        <v>36967901.791144341</v>
      </c>
      <c r="L101" s="27">
        <f>VLOOKUP("CHN.NY.GDP.MKTP.KD",AREA_WB_6ATTRS,Seq!J$1,FALSE)/10000</f>
        <v>41145274.693543643</v>
      </c>
      <c r="M101" s="27">
        <f>VLOOKUP("CHN.NY.GDP.MKTP.KD",AREA_WB_6ATTRS,Seq!K$1,FALSE)/10000</f>
        <v>42832230.955979005</v>
      </c>
      <c r="N101" s="27">
        <f>VLOOKUP("CHN.NY.GDP.MKTP.KD",AREA_WB_6ATTRS,Seq!L$1,FALSE)/10000</f>
        <v>44459855.73230619</v>
      </c>
      <c r="O101" s="27">
        <f>VLOOKUP("CHN.NY.GDP.MKTP.KD",AREA_WB_6ATTRS,Seq!M$1,FALSE)/10000</f>
        <v>48550162.459678344</v>
      </c>
      <c r="P101" s="27">
        <f>VLOOKUP("CHN.NY.GDP.MKTP.KD",AREA_WB_6ATTRS,Seq!N$1,FALSE)/10000</f>
        <v>55444285.528952621</v>
      </c>
      <c r="Q101" s="27">
        <f>VLOOKUP("CHN.NY.GDP.MKTP.KD",AREA_WB_6ATTRS,Seq!O$1,FALSE)/10000</f>
        <v>63206485.503006078</v>
      </c>
      <c r="R101" s="27">
        <f>VLOOKUP("CHN.NY.GDP.MKTP.KD",AREA_WB_6ATTRS,Seq!P$1,FALSE)/10000</f>
        <v>71486535.103899792</v>
      </c>
      <c r="S101" s="27">
        <f>VLOOKUP("CHN.NY.GDP.MKTP.KD",AREA_WB_6ATTRS,Seq!Q$1,FALSE)/10000</f>
        <v>79278567.430224851</v>
      </c>
      <c r="T101" s="27">
        <f>VLOOKUP("CHN.NY.GDP.MKTP.KD",AREA_WB_6ATTRS,Seq!R$1,FALSE)/10000</f>
        <v>87206424.173247412</v>
      </c>
      <c r="U101" s="27">
        <f>VLOOKUP("CHN.NY.GDP.MKTP.KD",AREA_WB_6ATTRS,Seq!S$1,FALSE)/10000</f>
        <v>95316621.621359423</v>
      </c>
      <c r="V101" s="27">
        <f>VLOOKUP("CHN.NY.GDP.MKTP.KD",AREA_WB_6ATTRS,Seq!T$1,FALSE)/10000</f>
        <v>102751318.10782552</v>
      </c>
      <c r="W101" s="27">
        <f>VLOOKUP("CHN.NY.GDP.MKTP.KD",AREA_WB_6ATTRS,Seq!U$1,FALSE)/10000</f>
        <v>110560418.28402025</v>
      </c>
      <c r="X101" s="27">
        <f>VLOOKUP("CHN.NY.GDP.MKTP.KD",AREA_WB_6ATTRS,Seq!V$1,FALSE)/10000</f>
        <v>119847493.41987793</v>
      </c>
      <c r="Y101" s="27">
        <f>VLOOKUP("CHN.NY.GDP.MKTP.KD",AREA_WB_6ATTRS,Seq!W$1,FALSE)/10000</f>
        <v>129794835.37372778</v>
      </c>
      <c r="Z101" s="27">
        <f>VLOOKUP("CHN.NY.GDP.MKTP.KD",AREA_WB_6ATTRS,Seq!X$1,FALSE)/10000</f>
        <v>141606165.392737</v>
      </c>
      <c r="AA101" s="27">
        <f>VLOOKUP("CHN.NY.GDP.MKTP.KD",AREA_WB_6ATTRS,Seq!Y$1,FALSE)/10000</f>
        <v>155766781.9320105</v>
      </c>
      <c r="AB101" s="27">
        <f>VLOOKUP("CHN.NY.GDP.MKTP.KD",AREA_WB_6ATTRS,Seq!Z$1,FALSE)/10000</f>
        <v>171499226.90714428</v>
      </c>
      <c r="AC101" s="27">
        <f>VLOOKUP("CHN.NY.GDP.MKTP.KD",AREA_WB_6ATTRS,Seq!AA$1,FALSE)/10000</f>
        <v>190878639.54765138</v>
      </c>
      <c r="AD101" s="27">
        <f>VLOOKUP("CHN.NY.GDP.MKTP.KD",AREA_WB_6ATTRS,Seq!AB$1,FALSE)/10000</f>
        <v>215120226.77020231</v>
      </c>
      <c r="AE101" s="27">
        <f>VLOOKUP("CHN.NY.GDP.MKTP.KD",AREA_WB_6ATTRS,Seq!AC$1,FALSE)/10000</f>
        <v>245667298.97157177</v>
      </c>
      <c r="AF101" s="27">
        <f>VLOOKUP("CHN.NY.GDP.MKTP.KD",AREA_WB_6ATTRS,Seq!AD$1,FALSE)/10000</f>
        <v>269251359.67284226</v>
      </c>
      <c r="AG101" s="27">
        <f>VLOOKUP("CHN.NY.GDP.MKTP.KD",AREA_WB_6ATTRS,Seq!AE$1,FALSE)/10000</f>
        <v>294022484.76274431</v>
      </c>
      <c r="AH101" s="27">
        <f>VLOOKUP("CHN.NY.GDP.MKTP.KD",AREA_WB_6ATTRS,Seq!AF$1,FALSE)/10000</f>
        <v>324600823.17806971</v>
      </c>
      <c r="AI101" s="27">
        <f>VLOOKUP("CHN.NY.GDP.MKTP.KD",AREA_WB_6ATTRS,Seq!AG$1,FALSE)/10000</f>
        <v>354139498.08727396</v>
      </c>
      <c r="AJ101" s="27"/>
      <c r="AK101" s="27"/>
      <c r="AL101" s="27"/>
      <c r="AM101" s="27"/>
      <c r="AN101" s="27"/>
      <c r="AO101" s="27"/>
      <c r="AP101" s="27">
        <f>IFERROR(VLOOKUP(CONCATENATE($C101, ".NY.GDP.MKTP.KD"),AREA_WB_6ATTRS,Seq!B$1,FALSE)/10000,".")</f>
        <v>9218065.909636315</v>
      </c>
      <c r="AQ101" s="27">
        <f>IFERROR(VLOOKUP(CONCATENATE($C101, ".NY.GDP.MKTP.KD"),AREA_WB_6ATTRS,Seq!C$1,FALSE)/10000,".")</f>
        <v>9074842.8631652575</v>
      </c>
      <c r="AR101" s="27">
        <f>IFERROR(VLOOKUP(CONCATENATE($C101, ".NY.GDP.MKTP.KD"),AREA_WB_6ATTRS,Seq!D$1,FALSE)/10000,".")</f>
        <v>8972056.8797569368</v>
      </c>
      <c r="AS101" s="27">
        <f>IFERROR(VLOOKUP(CONCATENATE($C101, ".NY.GDP.MKTP.KD"),AREA_WB_6ATTRS,Seq!E$1,FALSE)/10000,".")</f>
        <v>8875282.2668699678</v>
      </c>
      <c r="AT101" s="27">
        <f>IFERROR(VLOOKUP(CONCATENATE($C101, ".NY.GDP.MKTP.KD"),AREA_WB_6ATTRS,Seq!F$1,FALSE)/10000,".")</f>
        <v>9053726.9528312758</v>
      </c>
      <c r="AU101" s="27">
        <f>IFERROR(VLOOKUP(CONCATENATE($C101, ".NY.GDP.MKTP.KD"),AREA_WB_6ATTRS,Seq!G$1,FALSE)/10000,".")</f>
        <v>9280935.3505749404</v>
      </c>
      <c r="AV101" s="27">
        <f>IFERROR(VLOOKUP(CONCATENATE($C101, ".NY.GDP.MKTP.KD"),AREA_WB_6ATTRS,Seq!H$1,FALSE)/10000,".")</f>
        <v>9328979.0480779074</v>
      </c>
      <c r="AW101" s="27">
        <f>IFERROR(VLOOKUP(CONCATENATE($C101, ".NY.GDP.MKTP.KD"),AREA_WB_6ATTRS,Seq!I$1,FALSE)/10000,".")</f>
        <v>9118250.1476067379</v>
      </c>
      <c r="AX101" s="27">
        <f>IFERROR(VLOOKUP(CONCATENATE($C101, ".NY.GDP.MKTP.KD"),AREA_WB_6ATTRS,Seq!J$1,FALSE)/10000,".")</f>
        <v>9509228.1000606585</v>
      </c>
      <c r="AY101" s="27">
        <f>IFERROR(VLOOKUP(CONCATENATE($C101, ".NY.GDP.MKTP.KD"),AREA_WB_6ATTRS,Seq!K$1,FALSE)/10000,".")</f>
        <v>9870578.7677164394</v>
      </c>
      <c r="AZ101" s="27">
        <f>IFERROR(VLOOKUP(CONCATENATE($C101, ".NY.GDP.MKTP.KD"),AREA_WB_6ATTRS,Seq!L$1,FALSE)/10000,".")</f>
        <v>9870578.7677164394</v>
      </c>
      <c r="BA101" s="27">
        <f>IFERROR(VLOOKUP(CONCATENATE($C101, ".NY.GDP.MKTP.KD"),AREA_WB_6ATTRS,Seq!M$1,FALSE)/10000,".")</f>
        <v>10176566.709673742</v>
      </c>
      <c r="BB101" s="27">
        <f>IFERROR(VLOOKUP(CONCATENATE($C101, ".NY.GDP.MKTP.KD"),AREA_WB_6ATTRS,Seq!N$1,FALSE)/10000,".")</f>
        <v>10247802.676630659</v>
      </c>
      <c r="BC101" s="27">
        <f>IFERROR(VLOOKUP(CONCATENATE($C101, ".NY.GDP.MKTP.KD"),AREA_WB_6ATTRS,Seq!O$1,FALSE)/10000,".")</f>
        <v>10083837.833819998</v>
      </c>
      <c r="BD101" s="27">
        <f>IFERROR(VLOOKUP(CONCATENATE($C101, ".NY.GDP.MKTP.KD"),AREA_WB_6ATTRS,Seq!P$1,FALSE)/10000,".")</f>
        <v>10285514.590573508</v>
      </c>
      <c r="BE101" s="27">
        <f>IFERROR(VLOOKUP(CONCATENATE($C101, ".NY.GDP.MKTP.KD"),AREA_WB_6ATTRS,Seq!Q$1,FALSE)/10000,".")</f>
        <v>10501481.574346552</v>
      </c>
      <c r="BF101" s="27">
        <f>IFERROR(VLOOKUP(CONCATENATE($C101, ".NY.GDP.MKTP.KD"),AREA_WB_6ATTRS,Seq!R$1,FALSE)/10000,".")</f>
        <v>10749148.730221823</v>
      </c>
      <c r="BG101" s="27">
        <f>IFERROR(VLOOKUP(CONCATENATE($C101, ".NY.GDP.MKTP.KD"),AREA_WB_6ATTRS,Seq!S$1,FALSE)/10000,".")</f>
        <v>11140160.643158073</v>
      </c>
      <c r="BH101" s="27">
        <f>IFERROR(VLOOKUP(CONCATENATE($C101, ".NY.GDP.MKTP.KD"),AREA_WB_6ATTRS,Seq!T$1,FALSE)/10000,".")</f>
        <v>11514880.393055312</v>
      </c>
      <c r="BI101" s="27">
        <f>IFERROR(VLOOKUP(CONCATENATE($C101, ".NY.GDP.MKTP.KD"),AREA_WB_6ATTRS,Seq!U$1,FALSE)/10000,".")</f>
        <v>11908619.248167558</v>
      </c>
      <c r="BJ101" s="27">
        <f>IFERROR(VLOOKUP(CONCATENATE($C101, ".NY.GDP.MKTP.KD"),AREA_WB_6ATTRS,Seq!V$1,FALSE)/10000,".")</f>
        <v>12441816.445520306</v>
      </c>
      <c r="BK101" s="27">
        <f>IFERROR(VLOOKUP(CONCATENATE($C101, ".NY.GDP.MKTP.KD"),AREA_WB_6ATTRS,Seq!W$1,FALSE)/10000,".")</f>
        <v>12964005.249661418</v>
      </c>
      <c r="BL101" s="27">
        <f>IFERROR(VLOOKUP(CONCATENATE($C101, ".NY.GDP.MKTP.KD"),AREA_WB_6ATTRS,Seq!X$1,FALSE)/10000,".")</f>
        <v>13409856.624452226</v>
      </c>
      <c r="BM101" s="27">
        <f>IFERROR(VLOOKUP(CONCATENATE($C101, ".NY.GDP.MKTP.KD"),AREA_WB_6ATTRS,Seq!Y$1,FALSE)/10000,".")</f>
        <v>14206854.796504127</v>
      </c>
      <c r="BN101" s="27">
        <f>IFERROR(VLOOKUP(CONCATENATE($C101, ".NY.GDP.MKTP.KD"),AREA_WB_6ATTRS,Seq!Z$1,FALSE)/10000,".")</f>
        <v>14827357.928930033</v>
      </c>
      <c r="BO101" s="27">
        <f>IFERROR(VLOOKUP(CONCATENATE($C101, ".NY.GDP.MKTP.KD"),AREA_WB_6ATTRS,Seq!AA$1,FALSE)/10000,".")</f>
        <v>15165472.649638953</v>
      </c>
      <c r="BP101" s="27">
        <f>IFERROR(VLOOKUP(CONCATENATE($C101, ".NY.GDP.MKTP.KD"),AREA_WB_6ATTRS,Seq!AB$1,FALSE)/10000,".")</f>
        <v>16006088.467857687</v>
      </c>
      <c r="BQ101" s="27">
        <f>IFERROR(VLOOKUP(CONCATENATE($C101, ".NY.GDP.MKTP.KD"),AREA_WB_6ATTRS,Seq!AC$1,FALSE)/10000,".")</f>
        <v>16485661.785566024</v>
      </c>
      <c r="BR101" s="27">
        <f>IFERROR(VLOOKUP(CONCATENATE($C101, ".NY.GDP.MKTP.KD"),AREA_WB_6ATTRS,Seq!AD$1,FALSE)/10000,".")</f>
        <v>16459801.607639533</v>
      </c>
      <c r="BS101" s="27">
        <f>IFERROR(VLOOKUP(CONCATENATE($C101, ".NY.GDP.MKTP.KD"),AREA_WB_6ATTRS,Seq!AE$1,FALSE)/10000,".")</f>
        <v>15924757.730526373</v>
      </c>
      <c r="BT101" s="27">
        <f>IFERROR(VLOOKUP(CONCATENATE($C101, ".NY.GDP.MKTP.KD"),AREA_WB_6ATTRS,Seq!AF$1,FALSE)/10000,".")</f>
        <v>15364728.877967972</v>
      </c>
      <c r="BU101" s="27">
        <f>IFERROR(VLOOKUP(CONCATENATE($C101, ".NY.GDP.MKTP.KD"),AREA_WB_6ATTRS,Seq!AG$1,FALSE)/10000,".")</f>
        <v>14303449.978679236</v>
      </c>
      <c r="BV101" s="27"/>
      <c r="BW101" s="27"/>
      <c r="BX101" s="27"/>
      <c r="BY101" s="27"/>
      <c r="BZ101" s="27"/>
      <c r="CA101" s="27"/>
      <c r="CB101" s="27"/>
      <c r="CC101" s="27">
        <f>CNPop!A$48</f>
        <v>5.0000000000000001E-3</v>
      </c>
      <c r="CD101" s="27">
        <f>CNPop!B$48</f>
        <v>6.0000000000000001E-3</v>
      </c>
      <c r="CE101" s="27">
        <f>CNPop!C$48</f>
        <v>6.0000000000000001E-3</v>
      </c>
      <c r="CF101" s="27">
        <f>CNPop!D$48</f>
        <v>7.0000000000000001E-3</v>
      </c>
      <c r="CG101" s="27">
        <f>CNPop!E$48</f>
        <v>7.0000000000000001E-3</v>
      </c>
      <c r="CH101" s="27">
        <f>CNPop!F$48</f>
        <v>8.0000000000000002E-3</v>
      </c>
      <c r="CI101" s="27">
        <f>CNPop!G$48</f>
        <v>8.9999999999999993E-3</v>
      </c>
      <c r="CJ101" s="27">
        <f>CNPop!H$48</f>
        <v>0.01</v>
      </c>
      <c r="CK101" s="27">
        <f>CNPop!I$48</f>
        <v>1.0999999999999999E-2</v>
      </c>
      <c r="CL101" s="27">
        <f>CNPop!J$48</f>
        <v>1.2E-2</v>
      </c>
      <c r="CM101" s="27">
        <f>CNPop!K$48</f>
        <v>1.4E-2</v>
      </c>
      <c r="CN101" s="27">
        <f>CNPop!L$48</f>
        <v>1.6E-2</v>
      </c>
      <c r="CO101" s="27">
        <f>CNPop!M$48</f>
        <v>1.7000000000000001E-2</v>
      </c>
      <c r="CP101" s="27">
        <f>CNPop!N$48</f>
        <v>1.9E-2</v>
      </c>
      <c r="CQ101" s="27">
        <f>CNPop!O$48</f>
        <v>2.1000000000000001E-2</v>
      </c>
      <c r="CR101" s="27">
        <f>CNPop!P$48</f>
        <v>2.3E-2</v>
      </c>
      <c r="CS101" s="27">
        <f>CNPop!Q$48</f>
        <v>2.5999999999999999E-2</v>
      </c>
      <c r="CT101" s="27">
        <f>CNPop!R$48</f>
        <v>2.8000000000000001E-2</v>
      </c>
      <c r="CU101" s="27">
        <f>CNPop!S$48</f>
        <v>0.03</v>
      </c>
      <c r="CV101" s="27">
        <f>CNPop!T$48</f>
        <v>3.3000000000000002E-2</v>
      </c>
      <c r="CW101" s="27">
        <f>CNPop!U$48</f>
        <v>3.5999999999999997E-2</v>
      </c>
      <c r="CX101" s="27">
        <f>CNPop!V$48</f>
        <v>3.9E-2</v>
      </c>
      <c r="CY101" s="27">
        <f>CNPop!W$48</f>
        <v>4.2000000000000003E-2</v>
      </c>
      <c r="CZ101" s="27">
        <f>CNPop!X$48</f>
        <v>4.4999999999999998E-2</v>
      </c>
      <c r="DA101" s="27">
        <f>CNPop!Y$48</f>
        <v>4.9000000000000002E-2</v>
      </c>
      <c r="DB101" s="27">
        <f>CNPop!Z$48</f>
        <v>5.1999999999999998E-2</v>
      </c>
      <c r="DC101" s="27">
        <f>CNPop!AA$48</f>
        <v>5.6000000000000001E-2</v>
      </c>
      <c r="DD101" s="27">
        <f>CNPop!AB$48</f>
        <v>0.06</v>
      </c>
      <c r="DE101" s="27">
        <f>CNPop!AC$48</f>
        <v>6.3E-2</v>
      </c>
      <c r="DF101" s="27">
        <f>CNPop!AD$48</f>
        <v>6.8000000000000005E-2</v>
      </c>
      <c r="DG101" s="27">
        <f>CNPop!AE$48</f>
        <v>7.1999999999999995E-2</v>
      </c>
      <c r="DH101" s="27">
        <f>CNPop!AF$48</f>
        <v>7.5999999999999998E-2</v>
      </c>
      <c r="DI101" s="27">
        <f>CNPop!AG$48</f>
        <v>8.1000000000000003E-2</v>
      </c>
      <c r="DJ101" s="27">
        <f>CNPop!AH$48</f>
        <v>8.5000000000000006E-2</v>
      </c>
      <c r="DK101" s="27">
        <f>CNPop!AI$48</f>
        <v>0.09</v>
      </c>
      <c r="DL101" s="27">
        <f>CNPop!AJ$48</f>
        <v>9.5000000000000001E-2</v>
      </c>
      <c r="DM101" s="27">
        <f>CNPop!AK$48</f>
        <v>0.1</v>
      </c>
      <c r="DN101" s="27"/>
      <c r="DO101" s="27">
        <f t="shared" ref="DO101:DO132" si="140">IF(ISNUMBER(EZ101),EZ101,DP101)</f>
        <v>0.14499999999999999</v>
      </c>
      <c r="DP101" s="27">
        <f t="shared" ref="DP101:DP132" si="141">IF(ISNUMBER(FA101),FA101,DQ101)</f>
        <v>0.14499999999999999</v>
      </c>
      <c r="DQ101" s="27">
        <f t="shared" ref="DQ101:DQ132" si="142">IF(ISNUMBER(FB101),FB101,DR101)</f>
        <v>0.14499999999999999</v>
      </c>
      <c r="DR101" s="27">
        <f t="shared" ref="DR101:DR132" si="143">IF(ISNUMBER(FC101),FC101,DS101)</f>
        <v>0.14499999999999999</v>
      </c>
      <c r="DS101" s="27">
        <f t="shared" ref="DS101:DS132" si="144">IF(ISNUMBER(FD101),FD101,DT101)</f>
        <v>0.14499999999999999</v>
      </c>
      <c r="DT101" s="27">
        <f t="shared" ref="DT101:DT132" si="145">IF(ISNUMBER(FE101),FE101,DU101)</f>
        <v>0.14499999999999999</v>
      </c>
      <c r="DU101" s="27">
        <f t="shared" ref="DU101:DU132" si="146">IF(ISNUMBER(FF101),FF101,DV101)</f>
        <v>0.14499999999999999</v>
      </c>
      <c r="DV101" s="27">
        <f t="shared" ref="DV101:DV132" si="147">IF(ISNUMBER(FG101),FG101,DW101)</f>
        <v>0.14499999999999999</v>
      </c>
      <c r="DW101" s="27">
        <f t="shared" ref="DW101:DW132" si="148">IF(ISNUMBER(FH101),FH101,DX101)</f>
        <v>0.14499999999999999</v>
      </c>
      <c r="DX101" s="27">
        <f t="shared" ref="DX101:DX132" si="149">IF(ISNUMBER(FI101),FI101,DY101)</f>
        <v>0.14499999999999999</v>
      </c>
      <c r="DY101" s="27">
        <f t="shared" ref="DY101:DY132" si="150">IF(ISNUMBER(FJ101),FJ101,DZ101)</f>
        <v>0.14499999999999999</v>
      </c>
      <c r="DZ101" s="27">
        <f t="shared" ref="DZ101:DZ132" si="151">IF(ISNUMBER(FK101),FK101,EA101)</f>
        <v>0.14499999999999999</v>
      </c>
      <c r="EA101" s="27">
        <f t="shared" ref="EA101:EA132" si="152">IF(ISNUMBER(FL101),FL101,EB101)</f>
        <v>0.14499999999999999</v>
      </c>
      <c r="EB101" s="27">
        <f t="shared" ref="EB101:EB132" si="153">IF(ISNUMBER(FM101),FM101,EC101)</f>
        <v>0.15300000190734864</v>
      </c>
      <c r="EC101" s="27">
        <f t="shared" ref="EC101:EC132" si="154">IF(ISNUMBER(FN101),FN101,ED101)</f>
        <v>0.16200000762939454</v>
      </c>
      <c r="ED101" s="27">
        <f t="shared" ref="ED101:ED132" si="155">IF(ISNUMBER(FO101),FO101,EE101)</f>
        <v>0.16500000000000001</v>
      </c>
      <c r="EE101" s="27">
        <f t="shared" ref="EE101:EE132" si="156">IF(ISNUMBER(FP101),FP101,EF101)</f>
        <v>0.17299999237060548</v>
      </c>
      <c r="EF101" s="27">
        <f t="shared" ref="EF101:EF132" si="157">IF(ISNUMBER(FQ101),FQ101,EG101)</f>
        <v>0.17700000762939452</v>
      </c>
      <c r="EG101" s="27">
        <f t="shared" ref="EG101:EG132" si="158">IF(ISNUMBER(FR101),FR101,EH101)</f>
        <v>0.18600000381469728</v>
      </c>
      <c r="EH101" s="27">
        <f t="shared" ref="EH101:EH132" si="159">IF(ISNUMBER(FS101),FS101,EI101)</f>
        <v>0.18899999618530272</v>
      </c>
      <c r="EI101" s="27">
        <f t="shared" ref="EI101:EI132" si="160">IF(ISNUMBER(FT101),FT101,EJ101)</f>
        <v>0.19</v>
      </c>
      <c r="EJ101" s="27">
        <f t="shared" ref="EJ101:EJ132" si="161">IF(ISNUMBER(FU101),FU101,EK101)</f>
        <v>0.19299999237060547</v>
      </c>
      <c r="EK101" s="27">
        <f t="shared" ref="EK101:EK132" si="162">IF(ISNUMBER(FV101),FV101,EL101)</f>
        <v>0.20200000762939452</v>
      </c>
      <c r="EL101" s="27">
        <f t="shared" ref="EL101:EL132" si="163">IF(ISNUMBER(FW101),FW101,EM101)</f>
        <v>0.20799999237060546</v>
      </c>
      <c r="EM101" s="27">
        <f t="shared" ref="EM101:EM132" si="164">IF(ISNUMBER(FX101),FX101,EN101)</f>
        <v>0.23200000762939454</v>
      </c>
      <c r="EN101" s="27">
        <f t="shared" ref="EN101:EN132" si="165">IF(ISNUMBER(FY101),FY101,EO101)</f>
        <v>0.23200000762939454</v>
      </c>
      <c r="EO101" s="27">
        <f t="shared" ref="EO101:EO132" si="166">IF(ISNUMBER(FZ101),FZ101,EP101)</f>
        <v>0.24600000381469728</v>
      </c>
      <c r="EP101" s="27">
        <f t="shared" si="129"/>
        <v>0.25100000381469728</v>
      </c>
      <c r="EQ101" s="27">
        <f t="shared" si="130"/>
        <v>0.25799999237060545</v>
      </c>
      <c r="ER101" s="27">
        <f t="shared" si="139"/>
        <v>0.25799999237060545</v>
      </c>
      <c r="ES101" s="27">
        <f t="shared" si="139"/>
        <v>0.26799999237060546</v>
      </c>
      <c r="ET101" s="27">
        <f t="shared" si="139"/>
        <v>0.26799999237060546</v>
      </c>
      <c r="EU101" s="27"/>
      <c r="EV101" s="27"/>
      <c r="EW101" s="27"/>
      <c r="EX101" s="27"/>
      <c r="EY101" s="27"/>
      <c r="EZ101" s="27" t="str">
        <f>IFERROR(VLOOKUP(CONCATENATE($C101,".SL.TLF.TERT.ZS"),AREA_WB_6ATTRS,Seq!B$1,FALSE)/100,".")</f>
        <v>.</v>
      </c>
      <c r="FA101" s="27" t="str">
        <f>IFERROR(VLOOKUP(CONCATENATE($C101,".SL.TLF.TERT.ZS"),AREA_WB_6ATTRS,Seq!C$1,FALSE)/100,".")</f>
        <v>.</v>
      </c>
      <c r="FB101" s="27" t="str">
        <f>IFERROR(VLOOKUP(CONCATENATE($C101,".SL.TLF.TERT.ZS"),AREA_WB_6ATTRS,Seq!D$1,FALSE)/100,".")</f>
        <v>.</v>
      </c>
      <c r="FC101" s="27" t="str">
        <f>IFERROR(VLOOKUP(CONCATENATE($C101,".SL.TLF.TERT.ZS"),AREA_WB_6ATTRS,Seq!E$1,FALSE)/100,".")</f>
        <v>.</v>
      </c>
      <c r="FD101" s="27" t="str">
        <f>IFERROR(VLOOKUP(CONCATENATE($C101,".SL.TLF.TERT.ZS"),AREA_WB_6ATTRS,Seq!F$1,FALSE)/100,".")</f>
        <v>.</v>
      </c>
      <c r="FE101" s="27" t="str">
        <f>IFERROR(VLOOKUP(CONCATENATE($C101,".SL.TLF.TERT.ZS"),AREA_WB_6ATTRS,Seq!G$1,FALSE)/100,".")</f>
        <v>.</v>
      </c>
      <c r="FF101" s="27" t="str">
        <f>IFERROR(VLOOKUP(CONCATENATE($C101,".SL.TLF.TERT.ZS"),AREA_WB_6ATTRS,Seq!H$1,FALSE)/100,".")</f>
        <v>.</v>
      </c>
      <c r="FG101" s="27" t="str">
        <f>IFERROR(VLOOKUP(CONCATENATE($C101,".SL.TLF.TERT.ZS"),AREA_WB_6ATTRS,Seq!I$1,FALSE)/100,".")</f>
        <v>.</v>
      </c>
      <c r="FH101" s="27" t="str">
        <f>IFERROR(VLOOKUP(CONCATENATE($C101,".SL.TLF.TERT.ZS"),AREA_WB_6ATTRS,Seq!J$1,FALSE)/100,".")</f>
        <v>.</v>
      </c>
      <c r="FI101" s="27" t="str">
        <f>IFERROR(VLOOKUP(CONCATENATE($C101,".SL.TLF.TERT.ZS"),AREA_WB_6ATTRS,Seq!K$1,FALSE)/100,".")</f>
        <v>.</v>
      </c>
      <c r="FJ101" s="27" t="str">
        <f>IFERROR(VLOOKUP(CONCATENATE($C101,".SL.TLF.TERT.ZS"),AREA_WB_6ATTRS,Seq!L$1,FALSE)/100,".")</f>
        <v>.</v>
      </c>
      <c r="FK101" s="27" t="str">
        <f>IFERROR(VLOOKUP(CONCATENATE($C101,".SL.TLF.TERT.ZS"),AREA_WB_6ATTRS,Seq!M$1,FALSE)/100,".")</f>
        <v>.</v>
      </c>
      <c r="FL101" s="27">
        <f>IFERROR(VLOOKUP(CONCATENATE($C101,".SL.TLF.TERT.ZS"),AREA_WB_6ATTRS,Seq!N$1,FALSE)/100,".")</f>
        <v>0.14499999999999999</v>
      </c>
      <c r="FM101" s="27">
        <f>IFERROR(VLOOKUP(CONCATENATE($C101,".SL.TLF.TERT.ZS"),AREA_WB_6ATTRS,Seq!O$1,FALSE)/100,".")</f>
        <v>0.15300000190734864</v>
      </c>
      <c r="FN101" s="27">
        <f>IFERROR(VLOOKUP(CONCATENATE($C101,".SL.TLF.TERT.ZS"),AREA_WB_6ATTRS,Seq!P$1,FALSE)/100,".")</f>
        <v>0.16200000762939454</v>
      </c>
      <c r="FO101" s="27">
        <f>IFERROR(VLOOKUP(CONCATENATE($C101,".SL.TLF.TERT.ZS"),AREA_WB_6ATTRS,Seq!Q$1,FALSE)/100,".")</f>
        <v>0.16500000000000001</v>
      </c>
      <c r="FP101" s="27">
        <f>IFERROR(VLOOKUP(CONCATENATE($C101,".SL.TLF.TERT.ZS"),AREA_WB_6ATTRS,Seq!R$1,FALSE)/100,".")</f>
        <v>0.17299999237060548</v>
      </c>
      <c r="FQ101" s="27">
        <f>IFERROR(VLOOKUP(CONCATENATE($C101,".SL.TLF.TERT.ZS"),AREA_WB_6ATTRS,Seq!S$1,FALSE)/100,".")</f>
        <v>0.17700000762939452</v>
      </c>
      <c r="FR101" s="27">
        <f>IFERROR(VLOOKUP(CONCATENATE($C101,".SL.TLF.TERT.ZS"),AREA_WB_6ATTRS,Seq!T$1,FALSE)/100,".")</f>
        <v>0.18600000381469728</v>
      </c>
      <c r="FS101" s="27">
        <f>IFERROR(VLOOKUP(CONCATENATE($C101,".SL.TLF.TERT.ZS"),AREA_WB_6ATTRS,Seq!U$1,FALSE)/100,".")</f>
        <v>0.18899999618530272</v>
      </c>
      <c r="FT101" s="27">
        <f>IFERROR(VLOOKUP(CONCATENATE($C101,".SL.TLF.TERT.ZS"),AREA_WB_6ATTRS,Seq!V$1,FALSE)/100,".")</f>
        <v>0.19</v>
      </c>
      <c r="FU101" s="27">
        <f>IFERROR(VLOOKUP(CONCATENATE($C101,".SL.TLF.TERT.ZS"),AREA_WB_6ATTRS,Seq!W$1,FALSE)/100,".")</f>
        <v>0.19299999237060547</v>
      </c>
      <c r="FV101" s="27">
        <f>IFERROR(VLOOKUP(CONCATENATE($C101,".SL.TLF.TERT.ZS"),AREA_WB_6ATTRS,Seq!X$1,FALSE)/100,".")</f>
        <v>0.20200000762939452</v>
      </c>
      <c r="FW101" s="27">
        <f>IFERROR(VLOOKUP(CONCATENATE($C101,".SL.TLF.TERT.ZS"),AREA_WB_6ATTRS,Seq!Y$1,FALSE)/100,".")</f>
        <v>0.20799999237060546</v>
      </c>
      <c r="FX101" s="27">
        <f>IFERROR(VLOOKUP(CONCATENATE($C101,".SL.TLF.TERT.ZS"),AREA_WB_6ATTRS,Seq!Z$1,FALSE)/100,".")</f>
        <v>0.23200000762939454</v>
      </c>
      <c r="FY101" s="27">
        <f>IFERROR(VLOOKUP(CONCATENATE($C101,".SL.TLF.TERT.ZS"),AREA_WB_6ATTRS,Seq!AA$1,FALSE)/100,".")</f>
        <v>0.23200000762939454</v>
      </c>
      <c r="FZ101" s="27">
        <f>IFERROR(VLOOKUP(CONCATENATE($C101,".SL.TLF.TERT.ZS"),AREA_WB_6ATTRS,Seq!AB$1,FALSE)/100,".")</f>
        <v>0.24600000381469728</v>
      </c>
      <c r="GA101" s="27">
        <f>IFERROR(VLOOKUP(CONCATENATE($C101,".SL.TLF.TERT.ZS"),AREA_WB_6ATTRS,Seq!AC$1,FALSE)/100,".")</f>
        <v>0.25100000381469728</v>
      </c>
      <c r="GB101" s="27">
        <f>IFERROR(VLOOKUP(CONCATENATE($C101,".SL.TLF.TERT.ZS"),AREA_WB_6ATTRS,Seq!AD$1,FALSE)/100,".")</f>
        <v>0.25799999237060545</v>
      </c>
      <c r="GC101" s="27">
        <f>IFERROR(VLOOKUP(CONCATENATE($C101,".SL.TLF.TERT.ZS"),AREA_WB_6ATTRS,Seq!AE$1,FALSE)/100,".")</f>
        <v>0.25799999237060545</v>
      </c>
      <c r="GD101" s="27">
        <f>IFERROR(VLOOKUP(CONCATENATE($C101,".SL.TLF.TERT.ZS"),AREA_WB_6ATTRS,Seq!AF$1,FALSE)/100,".")</f>
        <v>0.26799999237060546</v>
      </c>
      <c r="GE101" s="27" t="str">
        <f>IFERROR(VLOOKUP(CONCATENATE($C101,".SL.TLF.TERT.ZS"),AREA_WB_6ATTRS,Seq!AG$1,FALSE)/100,".")</f>
        <v>.</v>
      </c>
      <c r="GF101" s="27" t="str">
        <f>IFERROR(VLOOKUP(CONCATENATE($C101,".SL.TLF.TERT.ZS"),AREA_WB_6ATTRS,Seq!AH$1,FALSE)/100,".")</f>
        <v>.</v>
      </c>
      <c r="GG101" s="27" t="str">
        <f>IFERROR(VLOOKUP(CONCATENATE($C101,".SL.TLF.TERT.ZS"),AREA_WB_6ATTRS,Seq!AI$1,FALSE)/100,".")</f>
        <v>.</v>
      </c>
      <c r="GH101" s="27" t="str">
        <f>IFERROR(VLOOKUP(CONCATENATE($C101,".SL.TLF.TERT.ZS"),AREA_WB_6ATTRS,Seq!AJ$1,FALSE)/100,".")</f>
        <v>.</v>
      </c>
      <c r="GI101" s="27" t="str">
        <f>IFERROR(VLOOKUP(CONCATENATE($C101,".SL.TLF.TERT.ZS"),AREA_WB_6ATTRS,Seq!AK$1,FALSE)/100,".")</f>
        <v>.</v>
      </c>
      <c r="GJ101" s="27" t="str">
        <f>IFERROR(VLOOKUP(CONCATENATE($C101,".SL.TLF.TERT.ZS"),AREA_WB_6ATTRS,Seq!AL$1,FALSE)/100,".")</f>
        <v>.</v>
      </c>
      <c r="GK101" s="27"/>
      <c r="GL101" s="27"/>
      <c r="GM101" s="27">
        <f t="shared" ref="GM101:GM132" si="167">IF(ISNUMBER(GQ101/GU101),GQ101/GU101,".")</f>
        <v>1.9288603131805454E-5</v>
      </c>
      <c r="GN101" s="27">
        <f t="shared" ref="GN101:GN132" si="168" xml:space="preserve"> IF(ISNUMBER(GR101/GV101), GR101/GV101,".")</f>
        <v>1.18098612341305E-5</v>
      </c>
      <c r="GO101" s="27" t="str">
        <f t="shared" si="131"/>
        <v>.</v>
      </c>
      <c r="GP101" s="27"/>
      <c r="GQ101" s="9">
        <f>IF(VLOOKUP($B101,EM_80!$B$1:$C$201,2,FALSE)&gt;0,VLOOKUP($B101,EM_80!$B$1:$C$201,2,FALSE),".")</f>
        <v>186</v>
      </c>
      <c r="GR101" s="9">
        <f t="shared" ref="GR101:GR132" si="169">IF(ISNA(VLOOKUP($B101,Area_EM_90_2,2,FALSE)),".",VLOOKUP($B101,Area_EM_90_2,2,FALSE))</f>
        <v>120</v>
      </c>
      <c r="GS101" s="9" t="str">
        <f t="shared" si="124"/>
        <v>.</v>
      </c>
      <c r="GU101">
        <f t="shared" ref="GU101:GU132" si="170">VLOOKUP(CONCATENATE($B101,".SP.POP.TOTL"),Area_pop_80_09,2,FALSE)</f>
        <v>9643000</v>
      </c>
      <c r="GV101">
        <f t="shared" ref="GV101:GV132" si="171">VLOOKUP(CONCATENATE($B101,".SP.POP.TOTL"),Area_pop_80_09,12,FALSE)</f>
        <v>10161000</v>
      </c>
      <c r="GW101">
        <f t="shared" ref="GW101:GW132" si="172">VLOOKUP(CONCATENATE($B101,".SP.POP.TOTL"),Area_pop_80_09,22,FALSE)</f>
        <v>10917500</v>
      </c>
      <c r="GX101">
        <f t="shared" ref="GX101:GX132" si="173">VLOOKUP(CONCATENATE($B101,".SP.POP.TOTL"),Area_pop_80_09,32,FALSE)</f>
        <v>11315508</v>
      </c>
      <c r="GZ101" s="9">
        <f>IF(ISNA(VLOOKUP($B101,Area_EM_90,Seq!C$1,FALSE)),".",VLOOKUP($B101,Area_EM_90,Seq!C$1,FALSE))</f>
        <v>384.03702395723968</v>
      </c>
      <c r="HA101" s="9">
        <f>IF(ISNA(VLOOKUP($B101,Area_EM_90,Seq!D$1,FALSE)),".",VLOOKUP($B101,Area_EM_90,Seq!D$1,FALSE))</f>
        <v>136</v>
      </c>
      <c r="HB101" s="9">
        <f>IF(ISNA(VLOOKUP($B101,Area_EM_90,Seq!E$1,FALSE)),".",VLOOKUP($B101,Area_EM_90,Seq!E$1,FALSE))</f>
        <v>160</v>
      </c>
      <c r="HC101" s="9">
        <f>IF(ISNA(VLOOKUP($B101,Area_EM_90,Seq!F$1,FALSE)),".",VLOOKUP($B101,Area_EM_90,Seq!F$1,FALSE))</f>
        <v>89</v>
      </c>
      <c r="HD101" s="9">
        <f>IF(ISNA(VLOOKUP($B101,Area_EM_90,Seq!G$1,FALSE)),".",VLOOKUP($B101,Area_EM_90,Seq!G$1,FALSE))</f>
        <v>6663000</v>
      </c>
      <c r="HE101" s="9">
        <f>IF(ISNA(VLOOKUP($B101,Area_EM_90,Seq!H$1,FALSE)),".",VLOOKUP($B101,Area_EM_90,Seq!H$1,FALSE))</f>
        <v>4629452.4000000004</v>
      </c>
      <c r="HF101" s="9">
        <f>IF(ISNA(VLOOKUP($B101,Area_EM_90,Seq!I$1,FALSE)),".",VLOOKUP($B101,Area_EM_90,Seq!I$1,FALSE))</f>
        <v>1309280</v>
      </c>
      <c r="HG101" s="9">
        <f>IF(ISNA(VLOOKUP($B101,Area_EM_90,Seq!J$1,FALSE)),".",VLOOKUP($B101,Area_EM_90,Seq!J$1,FALSE))</f>
        <v>724268.1</v>
      </c>
      <c r="HH101" s="9">
        <f>IF(ISNA(VLOOKUP($B101,Area_EM_00,Seq!C$1,FALSE)),".",VLOOKUP($B101,Area_EM_00,Seq!C$1,FALSE))</f>
        <v>535.20000000000005</v>
      </c>
      <c r="HI101" s="9">
        <f>IF(ISNA(VLOOKUP($B101,Area_EM_00,Seq!D$1,FALSE)),".",VLOOKUP($B101,Area_EM_00,Seq!D$1,FALSE))</f>
        <v>401</v>
      </c>
      <c r="HJ101" s="9">
        <f>IF(ISNA(VLOOKUP($B101,Area_EM_00,Seq!E$1,FALSE)),".",VLOOKUP($B101,Area_EM_00,Seq!E$1,FALSE))</f>
        <v>134</v>
      </c>
      <c r="HK101" s="9">
        <f>IF(ISNA(VLOOKUP($B101,Area_EM_00,Seq!F$1,FALSE)),".",VLOOKUP($B101,Area_EM_00,Seq!F$1,FALSE))</f>
        <v>0</v>
      </c>
      <c r="HL101" s="9">
        <f>IF(ISNA(VLOOKUP($B101,Area_EM_00,Seq!G$1,FALSE)),".",VLOOKUP($B101,Area_EM_00,Seq!G$1,FALSE))</f>
        <v>7750000</v>
      </c>
      <c r="HM101" s="9">
        <f>IF(ISNA(VLOOKUP($B101,Area_EM_00,Seq!H$1,FALSE)),".",VLOOKUP($B101,Area_EM_00,Seq!H$1,FALSE))</f>
        <v>4362472.7</v>
      </c>
      <c r="HN101" s="9">
        <f>IF(ISNA(VLOOKUP($B101,Area_EM_00,Seq!I$1,FALSE)),".",VLOOKUP($B101,Area_EM_00,Seq!I$1,FALSE))</f>
        <v>2212625</v>
      </c>
      <c r="HO101" s="9">
        <f>IF(ISNA(VLOOKUP($B101,Area_EM_00,Seq!J$1,FALSE)),".",VLOOKUP($B101,Area_EM_00,Seq!J$1,FALSE))</f>
        <v>1174902</v>
      </c>
      <c r="HQ101" s="27"/>
      <c r="HR101" s="9">
        <f>IFERROR(VLOOKUP($B101,AREA_EM3_60_00,Seq!E$1,FALSE),".")</f>
        <v>302</v>
      </c>
      <c r="HS101" s="9">
        <f>IFERROR(VLOOKUP($B101,AREA_EM3_60_00,Seq!F$1,FALSE),".")</f>
        <v>279</v>
      </c>
      <c r="HT101" s="9">
        <f>IFERROR(VLOOKUP($B101,AREA_EM3_60_00,Seq!G$1,FALSE),".")</f>
        <v>534</v>
      </c>
      <c r="HU101" s="9">
        <f>IFERROR(VLOOKUP($B101,AREA_EM3_10,Seq!B$1,FALSE),".")</f>
        <v>4668.7668797967535</v>
      </c>
      <c r="HV101" s="9">
        <f t="shared" si="132"/>
        <v>9643000</v>
      </c>
      <c r="HW101" s="9">
        <f t="shared" si="133"/>
        <v>10161000</v>
      </c>
      <c r="HX101" s="9">
        <f t="shared" si="134"/>
        <v>10917500</v>
      </c>
      <c r="HY101" s="9">
        <f t="shared" si="135"/>
        <v>11315508</v>
      </c>
    </row>
    <row r="102" spans="1:233">
      <c r="A102" s="25" t="s">
        <v>2498</v>
      </c>
      <c r="B102" s="26" t="str">
        <f t="shared" si="92"/>
        <v>Portugal</v>
      </c>
      <c r="C102" s="166" t="s">
        <v>1607</v>
      </c>
      <c r="D102" s="27">
        <f>VLOOKUP("CHN.NY.GDP.MKTP.KD",AREA_WB_6ATTRS,Seq!B$1,FALSE)/10000</f>
        <v>18294112.043860689</v>
      </c>
      <c r="E102" s="27">
        <f>VLOOKUP("CHN.NY.GDP.MKTP.KD",AREA_WB_6ATTRS,Seq!C$1,FALSE)/10000</f>
        <v>19245405.87014145</v>
      </c>
      <c r="F102" s="27">
        <f>VLOOKUP("CHN.NY.GDP.MKTP.KD",AREA_WB_6ATTRS,Seq!D$1,FALSE)/10000</f>
        <v>20996737.804324333</v>
      </c>
      <c r="G102" s="27">
        <f>VLOOKUP("CHN.NY.GDP.MKTP.KD",AREA_WB_6ATTRS,Seq!E$1,FALSE)/10000</f>
        <v>23285382.224995762</v>
      </c>
      <c r="H102" s="27">
        <f>VLOOKUP("CHN.NY.GDP.MKTP.KD",AREA_WB_6ATTRS,Seq!F$1,FALSE)/10000</f>
        <v>26824760.323195074</v>
      </c>
      <c r="I102" s="27">
        <f>VLOOKUP("CHN.NY.GDP.MKTP.KD",AREA_WB_6ATTRS,Seq!G$1,FALSE)/10000</f>
        <v>30446102.966826372</v>
      </c>
      <c r="J102" s="27">
        <f>VLOOKUP("CHN.NY.GDP.MKTP.KD",AREA_WB_6ATTRS,Seq!H$1,FALSE)/10000</f>
        <v>33125360.027907111</v>
      </c>
      <c r="K102" s="27">
        <f>VLOOKUP("CHN.NY.GDP.MKTP.KD",AREA_WB_6ATTRS,Seq!I$1,FALSE)/10000</f>
        <v>36967901.791144341</v>
      </c>
      <c r="L102" s="27">
        <f>VLOOKUP("CHN.NY.GDP.MKTP.KD",AREA_WB_6ATTRS,Seq!J$1,FALSE)/10000</f>
        <v>41145274.693543643</v>
      </c>
      <c r="M102" s="27">
        <f>VLOOKUP("CHN.NY.GDP.MKTP.KD",AREA_WB_6ATTRS,Seq!K$1,FALSE)/10000</f>
        <v>42832230.955979005</v>
      </c>
      <c r="N102" s="27">
        <f>VLOOKUP("CHN.NY.GDP.MKTP.KD",AREA_WB_6ATTRS,Seq!L$1,FALSE)/10000</f>
        <v>44459855.73230619</v>
      </c>
      <c r="O102" s="27">
        <f>VLOOKUP("CHN.NY.GDP.MKTP.KD",AREA_WB_6ATTRS,Seq!M$1,FALSE)/10000</f>
        <v>48550162.459678344</v>
      </c>
      <c r="P102" s="27">
        <f>VLOOKUP("CHN.NY.GDP.MKTP.KD",AREA_WB_6ATTRS,Seq!N$1,FALSE)/10000</f>
        <v>55444285.528952621</v>
      </c>
      <c r="Q102" s="27">
        <f>VLOOKUP("CHN.NY.GDP.MKTP.KD",AREA_WB_6ATTRS,Seq!O$1,FALSE)/10000</f>
        <v>63206485.503006078</v>
      </c>
      <c r="R102" s="27">
        <f>VLOOKUP("CHN.NY.GDP.MKTP.KD",AREA_WB_6ATTRS,Seq!P$1,FALSE)/10000</f>
        <v>71486535.103899792</v>
      </c>
      <c r="S102" s="27">
        <f>VLOOKUP("CHN.NY.GDP.MKTP.KD",AREA_WB_6ATTRS,Seq!Q$1,FALSE)/10000</f>
        <v>79278567.430224851</v>
      </c>
      <c r="T102" s="27">
        <f>VLOOKUP("CHN.NY.GDP.MKTP.KD",AREA_WB_6ATTRS,Seq!R$1,FALSE)/10000</f>
        <v>87206424.173247412</v>
      </c>
      <c r="U102" s="27">
        <f>VLOOKUP("CHN.NY.GDP.MKTP.KD",AREA_WB_6ATTRS,Seq!S$1,FALSE)/10000</f>
        <v>95316621.621359423</v>
      </c>
      <c r="V102" s="27">
        <f>VLOOKUP("CHN.NY.GDP.MKTP.KD",AREA_WB_6ATTRS,Seq!T$1,FALSE)/10000</f>
        <v>102751318.10782552</v>
      </c>
      <c r="W102" s="27">
        <f>VLOOKUP("CHN.NY.GDP.MKTP.KD",AREA_WB_6ATTRS,Seq!U$1,FALSE)/10000</f>
        <v>110560418.28402025</v>
      </c>
      <c r="X102" s="27">
        <f>VLOOKUP("CHN.NY.GDP.MKTP.KD",AREA_WB_6ATTRS,Seq!V$1,FALSE)/10000</f>
        <v>119847493.41987793</v>
      </c>
      <c r="Y102" s="27">
        <f>VLOOKUP("CHN.NY.GDP.MKTP.KD",AREA_WB_6ATTRS,Seq!W$1,FALSE)/10000</f>
        <v>129794835.37372778</v>
      </c>
      <c r="Z102" s="27">
        <f>VLOOKUP("CHN.NY.GDP.MKTP.KD",AREA_WB_6ATTRS,Seq!X$1,FALSE)/10000</f>
        <v>141606165.392737</v>
      </c>
      <c r="AA102" s="27">
        <f>VLOOKUP("CHN.NY.GDP.MKTP.KD",AREA_WB_6ATTRS,Seq!Y$1,FALSE)/10000</f>
        <v>155766781.9320105</v>
      </c>
      <c r="AB102" s="27">
        <f>VLOOKUP("CHN.NY.GDP.MKTP.KD",AREA_WB_6ATTRS,Seq!Z$1,FALSE)/10000</f>
        <v>171499226.90714428</v>
      </c>
      <c r="AC102" s="27">
        <f>VLOOKUP("CHN.NY.GDP.MKTP.KD",AREA_WB_6ATTRS,Seq!AA$1,FALSE)/10000</f>
        <v>190878639.54765138</v>
      </c>
      <c r="AD102" s="27">
        <f>VLOOKUP("CHN.NY.GDP.MKTP.KD",AREA_WB_6ATTRS,Seq!AB$1,FALSE)/10000</f>
        <v>215120226.77020231</v>
      </c>
      <c r="AE102" s="27">
        <f>VLOOKUP("CHN.NY.GDP.MKTP.KD",AREA_WB_6ATTRS,Seq!AC$1,FALSE)/10000</f>
        <v>245667298.97157177</v>
      </c>
      <c r="AF102" s="27">
        <f>VLOOKUP("CHN.NY.GDP.MKTP.KD",AREA_WB_6ATTRS,Seq!AD$1,FALSE)/10000</f>
        <v>269251359.67284226</v>
      </c>
      <c r="AG102" s="27">
        <f>VLOOKUP("CHN.NY.GDP.MKTP.KD",AREA_WB_6ATTRS,Seq!AE$1,FALSE)/10000</f>
        <v>294022484.76274431</v>
      </c>
      <c r="AH102" s="27">
        <f>VLOOKUP("CHN.NY.GDP.MKTP.KD",AREA_WB_6ATTRS,Seq!AF$1,FALSE)/10000</f>
        <v>324600823.17806971</v>
      </c>
      <c r="AI102" s="27">
        <f>VLOOKUP("CHN.NY.GDP.MKTP.KD",AREA_WB_6ATTRS,Seq!AG$1,FALSE)/10000</f>
        <v>354139498.08727396</v>
      </c>
      <c r="AJ102" s="27"/>
      <c r="AK102" s="27"/>
      <c r="AL102" s="27"/>
      <c r="AM102" s="27"/>
      <c r="AN102" s="27"/>
      <c r="AO102" s="27"/>
      <c r="AP102" s="27">
        <f>IFERROR(VLOOKUP(CONCATENATE($C102, ".NY.GDP.MKTP.KD"),AREA_WB_6ATTRS,Seq!B$1,FALSE)/10000,".")</f>
        <v>6359204.2133698734</v>
      </c>
      <c r="AQ102" s="27">
        <f>IFERROR(VLOOKUP(CONCATENATE($C102, ".NY.GDP.MKTP.KD"),AREA_WB_6ATTRS,Seq!C$1,FALSE)/10000,".")</f>
        <v>6462102.7188746342</v>
      </c>
      <c r="AR102" s="27">
        <f>IFERROR(VLOOKUP(CONCATENATE($C102, ".NY.GDP.MKTP.KD"),AREA_WB_6ATTRS,Seq!D$1,FALSE)/10000,".")</f>
        <v>6600092.862515348</v>
      </c>
      <c r="AS102" s="27">
        <f>IFERROR(VLOOKUP(CONCATENATE($C102, ".NY.GDP.MKTP.KD"),AREA_WB_6ATTRS,Seq!E$1,FALSE)/10000,".")</f>
        <v>6588667.2393922908</v>
      </c>
      <c r="AT102" s="27">
        <f>IFERROR(VLOOKUP(CONCATENATE($C102, ".NY.GDP.MKTP.KD"),AREA_WB_6ATTRS,Seq!F$1,FALSE)/10000,".")</f>
        <v>6464801.6404145956</v>
      </c>
      <c r="AU102" s="27">
        <f>IFERROR(VLOOKUP(CONCATENATE($C102, ".NY.GDP.MKTP.KD"),AREA_WB_6ATTRS,Seq!G$1,FALSE)/10000,".")</f>
        <v>6646297.0413315734</v>
      </c>
      <c r="AV102" s="27">
        <f>IFERROR(VLOOKUP(CONCATENATE($C102, ".NY.GDP.MKTP.KD"),AREA_WB_6ATTRS,Seq!H$1,FALSE)/10000,".")</f>
        <v>6921517.2549717724</v>
      </c>
      <c r="AW102" s="27">
        <f>IFERROR(VLOOKUP(CONCATENATE($C102, ".NY.GDP.MKTP.KD"),AREA_WB_6ATTRS,Seq!I$1,FALSE)/10000,".")</f>
        <v>7363206.5331629701</v>
      </c>
      <c r="AX102" s="27">
        <f>IFERROR(VLOOKUP(CONCATENATE($C102, ".NY.GDP.MKTP.KD"),AREA_WB_6ATTRS,Seq!J$1,FALSE)/10000,".")</f>
        <v>7914645.0269390121</v>
      </c>
      <c r="AY102" s="27">
        <f>IFERROR(VLOOKUP(CONCATENATE($C102, ".NY.GDP.MKTP.KD"),AREA_WB_6ATTRS,Seq!K$1,FALSE)/10000,".")</f>
        <v>8424398.7334422264</v>
      </c>
      <c r="AZ102" s="27">
        <f>IFERROR(VLOOKUP(CONCATENATE($C102, ".NY.GDP.MKTP.KD"),AREA_WB_6ATTRS,Seq!L$1,FALSE)/10000,".")</f>
        <v>8757206.5709844884</v>
      </c>
      <c r="BA102" s="27">
        <f>IFERROR(VLOOKUP(CONCATENATE($C102, ".NY.GDP.MKTP.KD"),AREA_WB_6ATTRS,Seq!M$1,FALSE)/10000,".")</f>
        <v>9139739.4349190909</v>
      </c>
      <c r="BB102" s="27">
        <f>IFERROR(VLOOKUP(CONCATENATE($C102, ".NY.GDP.MKTP.KD"),AREA_WB_6ATTRS,Seq!N$1,FALSE)/10000,".")</f>
        <v>9239314.7457591537</v>
      </c>
      <c r="BC102" s="27">
        <f>IFERROR(VLOOKUP(CONCATENATE($C102, ".NY.GDP.MKTP.KD"),AREA_WB_6ATTRS,Seq!O$1,FALSE)/10000,".")</f>
        <v>9050529.9487745315</v>
      </c>
      <c r="BD102" s="27">
        <f>IFERROR(VLOOKUP(CONCATENATE($C102, ".NY.GDP.MKTP.KD"),AREA_WB_6ATTRS,Seq!P$1,FALSE)/10000,".")</f>
        <v>9137852.9219205696</v>
      </c>
      <c r="BE102" s="27">
        <f>IFERROR(VLOOKUP(CONCATENATE($C102, ".NY.GDP.MKTP.KD"),AREA_WB_6ATTRS,Seq!Q$1,FALSE)/10000,".")</f>
        <v>9529207.0961448941</v>
      </c>
      <c r="BF102" s="27">
        <f>IFERROR(VLOOKUP(CONCATENATE($C102, ".NY.GDP.MKTP.KD"),AREA_WB_6ATTRS,Seq!R$1,FALSE)/10000,".")</f>
        <v>9880675.9496481977</v>
      </c>
      <c r="BG102" s="27">
        <f>IFERROR(VLOOKUP(CONCATENATE($C102, ".NY.GDP.MKTP.KD"),AREA_WB_6ATTRS,Seq!S$1,FALSE)/10000,".")</f>
        <v>10316113.102867629</v>
      </c>
      <c r="BH102" s="27">
        <f>IFERROR(VLOOKUP(CONCATENATE($C102, ".NY.GDP.MKTP.KD"),AREA_WB_6ATTRS,Seq!T$1,FALSE)/10000,".")</f>
        <v>10846188.049634183</v>
      </c>
      <c r="BI102" s="27">
        <f>IFERROR(VLOOKUP(CONCATENATE($C102, ".NY.GDP.MKTP.KD"),AREA_WB_6ATTRS,Seq!U$1,FALSE)/10000,".")</f>
        <v>11287969.851280566</v>
      </c>
      <c r="BJ102" s="27">
        <f>IFERROR(VLOOKUP(CONCATENATE($C102, ".NY.GDP.MKTP.KD"),AREA_WB_6ATTRS,Seq!V$1,FALSE)/10000,".")</f>
        <v>11729952.091394877</v>
      </c>
      <c r="BK102" s="27">
        <f>IFERROR(VLOOKUP(CONCATENATE($C102, ".NY.GDP.MKTP.KD"),AREA_WB_6ATTRS,Seq!W$1,FALSE)/10000,".")</f>
        <v>11961612.705283025</v>
      </c>
      <c r="BL102" s="27">
        <f>IFERROR(VLOOKUP(CONCATENATE($C102, ".NY.GDP.MKTP.KD"),AREA_WB_6ATTRS,Seq!X$1,FALSE)/10000,".")</f>
        <v>12053028.064999683</v>
      </c>
      <c r="BM102" s="27">
        <f>IFERROR(VLOOKUP(CONCATENATE($C102, ".NY.GDP.MKTP.KD"),AREA_WB_6ATTRS,Seq!Y$1,FALSE)/10000,".")</f>
        <v>11943210.91209331</v>
      </c>
      <c r="BN102" s="27">
        <f>IFERROR(VLOOKUP(CONCATENATE($C102, ".NY.GDP.MKTP.KD"),AREA_WB_6ATTRS,Seq!Z$1,FALSE)/10000,".")</f>
        <v>12129572.43223081</v>
      </c>
      <c r="BO102" s="27">
        <f>IFERROR(VLOOKUP(CONCATENATE($C102, ".NY.GDP.MKTP.KD"),AREA_WB_6ATTRS,Seq!AA$1,FALSE)/10000,".")</f>
        <v>12223585.782858627</v>
      </c>
      <c r="BP102" s="27">
        <f>IFERROR(VLOOKUP(CONCATENATE($C102, ".NY.GDP.MKTP.KD"),AREA_WB_6ATTRS,Seq!AB$1,FALSE)/10000,".")</f>
        <v>12400619.205065858</v>
      </c>
      <c r="BQ102" s="27">
        <f>IFERROR(VLOOKUP(CONCATENATE($C102, ".NY.GDP.MKTP.KD"),AREA_WB_6ATTRS,Seq!AC$1,FALSE)/10000,".")</f>
        <v>12693930.066184074</v>
      </c>
      <c r="BR102" s="27">
        <f>IFERROR(VLOOKUP(CONCATENATE($C102, ".NY.GDP.MKTP.KD"),AREA_WB_6ATTRS,Seq!AD$1,FALSE)/10000,".")</f>
        <v>12692850.782126026</v>
      </c>
      <c r="BS102" s="27">
        <f>IFERROR(VLOOKUP(CONCATENATE($C102, ".NY.GDP.MKTP.KD"),AREA_WB_6ATTRS,Seq!AE$1,FALSE)/10000,".")</f>
        <v>12323697.088414419</v>
      </c>
      <c r="BT102" s="27">
        <f>IFERROR(VLOOKUP(CONCATENATE($C102, ".NY.GDP.MKTP.KD"),AREA_WB_6ATTRS,Seq!AF$1,FALSE)/10000,".")</f>
        <v>12496390.246873926</v>
      </c>
      <c r="BU102" s="27">
        <f>IFERROR(VLOOKUP(CONCATENATE($C102, ".NY.GDP.MKTP.KD"),AREA_WB_6ATTRS,Seq!AG$1,FALSE)/10000,".")</f>
        <v>12295250.244313011</v>
      </c>
      <c r="BV102" s="27"/>
      <c r="BW102" s="27"/>
      <c r="BX102" s="27"/>
      <c r="BY102" s="27"/>
      <c r="BZ102" s="27"/>
      <c r="CA102" s="27"/>
      <c r="CB102" s="27"/>
      <c r="CC102" s="27">
        <f>CNPop!A$48</f>
        <v>5.0000000000000001E-3</v>
      </c>
      <c r="CD102" s="27">
        <f>CNPop!B$48</f>
        <v>6.0000000000000001E-3</v>
      </c>
      <c r="CE102" s="27">
        <f>CNPop!C$48</f>
        <v>6.0000000000000001E-3</v>
      </c>
      <c r="CF102" s="27">
        <f>CNPop!D$48</f>
        <v>7.0000000000000001E-3</v>
      </c>
      <c r="CG102" s="27">
        <f>CNPop!E$48</f>
        <v>7.0000000000000001E-3</v>
      </c>
      <c r="CH102" s="27">
        <f>CNPop!F$48</f>
        <v>8.0000000000000002E-3</v>
      </c>
      <c r="CI102" s="27">
        <f>CNPop!G$48</f>
        <v>8.9999999999999993E-3</v>
      </c>
      <c r="CJ102" s="27">
        <f>CNPop!H$48</f>
        <v>0.01</v>
      </c>
      <c r="CK102" s="27">
        <f>CNPop!I$48</f>
        <v>1.0999999999999999E-2</v>
      </c>
      <c r="CL102" s="27">
        <f>CNPop!J$48</f>
        <v>1.2E-2</v>
      </c>
      <c r="CM102" s="27">
        <f>CNPop!K$48</f>
        <v>1.4E-2</v>
      </c>
      <c r="CN102" s="27">
        <f>CNPop!L$48</f>
        <v>1.6E-2</v>
      </c>
      <c r="CO102" s="27">
        <f>CNPop!M$48</f>
        <v>1.7000000000000001E-2</v>
      </c>
      <c r="CP102" s="27">
        <f>CNPop!N$48</f>
        <v>1.9E-2</v>
      </c>
      <c r="CQ102" s="27">
        <f>CNPop!O$48</f>
        <v>2.1000000000000001E-2</v>
      </c>
      <c r="CR102" s="27">
        <f>CNPop!P$48</f>
        <v>2.3E-2</v>
      </c>
      <c r="CS102" s="27">
        <f>CNPop!Q$48</f>
        <v>2.5999999999999999E-2</v>
      </c>
      <c r="CT102" s="27">
        <f>CNPop!R$48</f>
        <v>2.8000000000000001E-2</v>
      </c>
      <c r="CU102" s="27">
        <f>CNPop!S$48</f>
        <v>0.03</v>
      </c>
      <c r="CV102" s="27">
        <f>CNPop!T$48</f>
        <v>3.3000000000000002E-2</v>
      </c>
      <c r="CW102" s="27">
        <f>CNPop!U$48</f>
        <v>3.5999999999999997E-2</v>
      </c>
      <c r="CX102" s="27">
        <f>CNPop!V$48</f>
        <v>3.9E-2</v>
      </c>
      <c r="CY102" s="27">
        <f>CNPop!W$48</f>
        <v>4.2000000000000003E-2</v>
      </c>
      <c r="CZ102" s="27">
        <f>CNPop!X$48</f>
        <v>4.4999999999999998E-2</v>
      </c>
      <c r="DA102" s="27">
        <f>CNPop!Y$48</f>
        <v>4.9000000000000002E-2</v>
      </c>
      <c r="DB102" s="27">
        <f>CNPop!Z$48</f>
        <v>5.1999999999999998E-2</v>
      </c>
      <c r="DC102" s="27">
        <f>CNPop!AA$48</f>
        <v>5.6000000000000001E-2</v>
      </c>
      <c r="DD102" s="27">
        <f>CNPop!AB$48</f>
        <v>0.06</v>
      </c>
      <c r="DE102" s="27">
        <f>CNPop!AC$48</f>
        <v>6.3E-2</v>
      </c>
      <c r="DF102" s="27">
        <f>CNPop!AD$48</f>
        <v>6.8000000000000005E-2</v>
      </c>
      <c r="DG102" s="27">
        <f>CNPop!AE$48</f>
        <v>7.1999999999999995E-2</v>
      </c>
      <c r="DH102" s="27">
        <f>CNPop!AF$48</f>
        <v>7.5999999999999998E-2</v>
      </c>
      <c r="DI102" s="27">
        <f>CNPop!AG$48</f>
        <v>8.1000000000000003E-2</v>
      </c>
      <c r="DJ102" s="27">
        <f>CNPop!AH$48</f>
        <v>8.5000000000000006E-2</v>
      </c>
      <c r="DK102" s="27">
        <f>CNPop!AI$48</f>
        <v>0.09</v>
      </c>
      <c r="DL102" s="27">
        <f>CNPop!AJ$48</f>
        <v>9.5000000000000001E-2</v>
      </c>
      <c r="DM102" s="27">
        <f>CNPop!AK$48</f>
        <v>0.1</v>
      </c>
      <c r="DN102" s="27"/>
      <c r="DO102" s="27">
        <f t="shared" si="140"/>
        <v>0.11300000190734863</v>
      </c>
      <c r="DP102" s="27">
        <f t="shared" si="141"/>
        <v>0.11300000190734863</v>
      </c>
      <c r="DQ102" s="27">
        <f t="shared" si="142"/>
        <v>0.11300000190734863</v>
      </c>
      <c r="DR102" s="27">
        <f t="shared" si="143"/>
        <v>0.11300000190734863</v>
      </c>
      <c r="DS102" s="27">
        <f t="shared" si="144"/>
        <v>0.11300000190734863</v>
      </c>
      <c r="DT102" s="27">
        <f t="shared" si="145"/>
        <v>0.11300000190734863</v>
      </c>
      <c r="DU102" s="27">
        <f t="shared" si="146"/>
        <v>0.11300000190734863</v>
      </c>
      <c r="DV102" s="27">
        <f t="shared" si="147"/>
        <v>0.11300000190734863</v>
      </c>
      <c r="DW102" s="27">
        <f t="shared" si="148"/>
        <v>0.11300000190734863</v>
      </c>
      <c r="DX102" s="27">
        <f t="shared" si="149"/>
        <v>0.11300000190734863</v>
      </c>
      <c r="DY102" s="27">
        <f t="shared" si="150"/>
        <v>0.11300000190734863</v>
      </c>
      <c r="DZ102" s="27">
        <f t="shared" si="151"/>
        <v>0.11300000190734863</v>
      </c>
      <c r="EA102" s="27">
        <f t="shared" si="152"/>
        <v>0.11300000190734863</v>
      </c>
      <c r="EB102" s="27">
        <f t="shared" si="153"/>
        <v>0.11100000381469727</v>
      </c>
      <c r="EC102" s="27">
        <f t="shared" si="154"/>
        <v>0.115</v>
      </c>
      <c r="ED102" s="27">
        <f t="shared" si="155"/>
        <v>0.12100000381469726</v>
      </c>
      <c r="EE102" s="27">
        <f t="shared" si="156"/>
        <v>0.11800000190734863</v>
      </c>
      <c r="EF102" s="27">
        <f t="shared" si="157"/>
        <v>0.11600000381469727</v>
      </c>
      <c r="EG102" s="27">
        <f t="shared" si="158"/>
        <v>8.6999998092651368E-2</v>
      </c>
      <c r="EH102" s="27">
        <f t="shared" si="159"/>
        <v>9.5000000000000001E-2</v>
      </c>
      <c r="EI102" s="27">
        <f t="shared" si="160"/>
        <v>9.5000000000000001E-2</v>
      </c>
      <c r="EJ102" s="27">
        <f t="shared" si="161"/>
        <v>9.6999998092651363E-2</v>
      </c>
      <c r="EK102" s="27">
        <f t="shared" si="162"/>
        <v>0.1</v>
      </c>
      <c r="EL102" s="27">
        <f t="shared" si="163"/>
        <v>0.11</v>
      </c>
      <c r="EM102" s="27">
        <f t="shared" si="164"/>
        <v>0.13300000190734862</v>
      </c>
      <c r="EN102" s="27">
        <f t="shared" si="165"/>
        <v>0.13399999618530273</v>
      </c>
      <c r="EO102" s="27">
        <f t="shared" si="166"/>
        <v>0.13800000190734862</v>
      </c>
      <c r="EP102" s="27">
        <f t="shared" si="129"/>
        <v>0.14300000190734863</v>
      </c>
      <c r="EQ102" s="27">
        <f t="shared" si="130"/>
        <v>0.15100000381469728</v>
      </c>
      <c r="ER102" s="27">
        <f t="shared" si="139"/>
        <v>0.155</v>
      </c>
      <c r="ES102" s="27">
        <f t="shared" si="139"/>
        <v>0.16200000762939454</v>
      </c>
      <c r="ET102" s="27">
        <f t="shared" si="139"/>
        <v>0.16200000762939454</v>
      </c>
      <c r="EU102" s="27"/>
      <c r="EV102" s="27"/>
      <c r="EW102" s="27"/>
      <c r="EX102" s="27"/>
      <c r="EY102" s="27"/>
      <c r="EZ102" s="27" t="str">
        <f>IFERROR(VLOOKUP(CONCATENATE($C102,".SL.TLF.TERT.ZS"),AREA_WB_6ATTRS,Seq!B$1,FALSE)/100,".")</f>
        <v>.</v>
      </c>
      <c r="FA102" s="27" t="str">
        <f>IFERROR(VLOOKUP(CONCATENATE($C102,".SL.TLF.TERT.ZS"),AREA_WB_6ATTRS,Seq!C$1,FALSE)/100,".")</f>
        <v>.</v>
      </c>
      <c r="FB102" s="27" t="str">
        <f>IFERROR(VLOOKUP(CONCATENATE($C102,".SL.TLF.TERT.ZS"),AREA_WB_6ATTRS,Seq!D$1,FALSE)/100,".")</f>
        <v>.</v>
      </c>
      <c r="FC102" s="27" t="str">
        <f>IFERROR(VLOOKUP(CONCATENATE($C102,".SL.TLF.TERT.ZS"),AREA_WB_6ATTRS,Seq!E$1,FALSE)/100,".")</f>
        <v>.</v>
      </c>
      <c r="FD102" s="27" t="str">
        <f>IFERROR(VLOOKUP(CONCATENATE($C102,".SL.TLF.TERT.ZS"),AREA_WB_6ATTRS,Seq!F$1,FALSE)/100,".")</f>
        <v>.</v>
      </c>
      <c r="FE102" s="27" t="str">
        <f>IFERROR(VLOOKUP(CONCATENATE($C102,".SL.TLF.TERT.ZS"),AREA_WB_6ATTRS,Seq!G$1,FALSE)/100,".")</f>
        <v>.</v>
      </c>
      <c r="FF102" s="27" t="str">
        <f>IFERROR(VLOOKUP(CONCATENATE($C102,".SL.TLF.TERT.ZS"),AREA_WB_6ATTRS,Seq!H$1,FALSE)/100,".")</f>
        <v>.</v>
      </c>
      <c r="FG102" s="27" t="str">
        <f>IFERROR(VLOOKUP(CONCATENATE($C102,".SL.TLF.TERT.ZS"),AREA_WB_6ATTRS,Seq!I$1,FALSE)/100,".")</f>
        <v>.</v>
      </c>
      <c r="FH102" s="27" t="str">
        <f>IFERROR(VLOOKUP(CONCATENATE($C102,".SL.TLF.TERT.ZS"),AREA_WB_6ATTRS,Seq!J$1,FALSE)/100,".")</f>
        <v>.</v>
      </c>
      <c r="FI102" s="27" t="str">
        <f>IFERROR(VLOOKUP(CONCATENATE($C102,".SL.TLF.TERT.ZS"),AREA_WB_6ATTRS,Seq!K$1,FALSE)/100,".")</f>
        <v>.</v>
      </c>
      <c r="FJ102" s="27" t="str">
        <f>IFERROR(VLOOKUP(CONCATENATE($C102,".SL.TLF.TERT.ZS"),AREA_WB_6ATTRS,Seq!L$1,FALSE)/100,".")</f>
        <v>.</v>
      </c>
      <c r="FK102" s="27" t="str">
        <f>IFERROR(VLOOKUP(CONCATENATE($C102,".SL.TLF.TERT.ZS"),AREA_WB_6ATTRS,Seq!M$1,FALSE)/100,".")</f>
        <v>.</v>
      </c>
      <c r="FL102" s="27">
        <f>IFERROR(VLOOKUP(CONCATENATE($C102,".SL.TLF.TERT.ZS"),AREA_WB_6ATTRS,Seq!N$1,FALSE)/100,".")</f>
        <v>0.11300000190734863</v>
      </c>
      <c r="FM102" s="27">
        <f>IFERROR(VLOOKUP(CONCATENATE($C102,".SL.TLF.TERT.ZS"),AREA_WB_6ATTRS,Seq!O$1,FALSE)/100,".")</f>
        <v>0.11100000381469727</v>
      </c>
      <c r="FN102" s="27">
        <f>IFERROR(VLOOKUP(CONCATENATE($C102,".SL.TLF.TERT.ZS"),AREA_WB_6ATTRS,Seq!P$1,FALSE)/100,".")</f>
        <v>0.115</v>
      </c>
      <c r="FO102" s="27">
        <f>IFERROR(VLOOKUP(CONCATENATE($C102,".SL.TLF.TERT.ZS"),AREA_WB_6ATTRS,Seq!Q$1,FALSE)/100,".")</f>
        <v>0.12100000381469726</v>
      </c>
      <c r="FP102" s="27">
        <f>IFERROR(VLOOKUP(CONCATENATE($C102,".SL.TLF.TERT.ZS"),AREA_WB_6ATTRS,Seq!R$1,FALSE)/100,".")</f>
        <v>0.11800000190734863</v>
      </c>
      <c r="FQ102" s="27">
        <f>IFERROR(VLOOKUP(CONCATENATE($C102,".SL.TLF.TERT.ZS"),AREA_WB_6ATTRS,Seq!S$1,FALSE)/100,".")</f>
        <v>0.11600000381469727</v>
      </c>
      <c r="FR102" s="27">
        <f>IFERROR(VLOOKUP(CONCATENATE($C102,".SL.TLF.TERT.ZS"),AREA_WB_6ATTRS,Seq!T$1,FALSE)/100,".")</f>
        <v>8.6999998092651368E-2</v>
      </c>
      <c r="FS102" s="27">
        <f>IFERROR(VLOOKUP(CONCATENATE($C102,".SL.TLF.TERT.ZS"),AREA_WB_6ATTRS,Seq!U$1,FALSE)/100,".")</f>
        <v>9.5000000000000001E-2</v>
      </c>
      <c r="FT102" s="27">
        <f>IFERROR(VLOOKUP(CONCATENATE($C102,".SL.TLF.TERT.ZS"),AREA_WB_6ATTRS,Seq!V$1,FALSE)/100,".")</f>
        <v>9.5000000000000001E-2</v>
      </c>
      <c r="FU102" s="27">
        <f>IFERROR(VLOOKUP(CONCATENATE($C102,".SL.TLF.TERT.ZS"),AREA_WB_6ATTRS,Seq!W$1,FALSE)/100,".")</f>
        <v>9.6999998092651363E-2</v>
      </c>
      <c r="FV102" s="27">
        <f>IFERROR(VLOOKUP(CONCATENATE($C102,".SL.TLF.TERT.ZS"),AREA_WB_6ATTRS,Seq!X$1,FALSE)/100,".")</f>
        <v>0.1</v>
      </c>
      <c r="FW102" s="27">
        <f>IFERROR(VLOOKUP(CONCATENATE($C102,".SL.TLF.TERT.ZS"),AREA_WB_6ATTRS,Seq!Y$1,FALSE)/100,".")</f>
        <v>0.11</v>
      </c>
      <c r="FX102" s="27">
        <f>IFERROR(VLOOKUP(CONCATENATE($C102,".SL.TLF.TERT.ZS"),AREA_WB_6ATTRS,Seq!Z$1,FALSE)/100,".")</f>
        <v>0.13300000190734862</v>
      </c>
      <c r="FY102" s="27">
        <f>IFERROR(VLOOKUP(CONCATENATE($C102,".SL.TLF.TERT.ZS"),AREA_WB_6ATTRS,Seq!AA$1,FALSE)/100,".")</f>
        <v>0.13399999618530273</v>
      </c>
      <c r="FZ102" s="27">
        <f>IFERROR(VLOOKUP(CONCATENATE($C102,".SL.TLF.TERT.ZS"),AREA_WB_6ATTRS,Seq!AB$1,FALSE)/100,".")</f>
        <v>0.13800000190734862</v>
      </c>
      <c r="GA102" s="27">
        <f>IFERROR(VLOOKUP(CONCATENATE($C102,".SL.TLF.TERT.ZS"),AREA_WB_6ATTRS,Seq!AC$1,FALSE)/100,".")</f>
        <v>0.14300000190734863</v>
      </c>
      <c r="GB102" s="27">
        <f>IFERROR(VLOOKUP(CONCATENATE($C102,".SL.TLF.TERT.ZS"),AREA_WB_6ATTRS,Seq!AD$1,FALSE)/100,".")</f>
        <v>0.15100000381469728</v>
      </c>
      <c r="GC102" s="27">
        <f>IFERROR(VLOOKUP(CONCATENATE($C102,".SL.TLF.TERT.ZS"),AREA_WB_6ATTRS,Seq!AE$1,FALSE)/100,".")</f>
        <v>0.155</v>
      </c>
      <c r="GD102" s="27">
        <f>IFERROR(VLOOKUP(CONCATENATE($C102,".SL.TLF.TERT.ZS"),AREA_WB_6ATTRS,Seq!AF$1,FALSE)/100,".")</f>
        <v>0.16200000762939454</v>
      </c>
      <c r="GE102" s="27" t="str">
        <f>IFERROR(VLOOKUP(CONCATENATE($C102,".SL.TLF.TERT.ZS"),AREA_WB_6ATTRS,Seq!AG$1,FALSE)/100,".")</f>
        <v>.</v>
      </c>
      <c r="GF102" s="27" t="str">
        <f>IFERROR(VLOOKUP(CONCATENATE($C102,".SL.TLF.TERT.ZS"),AREA_WB_6ATTRS,Seq!AH$1,FALSE)/100,".")</f>
        <v>.</v>
      </c>
      <c r="GG102" s="27" t="str">
        <f>IFERROR(VLOOKUP(CONCATENATE($C102,".SL.TLF.TERT.ZS"),AREA_WB_6ATTRS,Seq!AI$1,FALSE)/100,".")</f>
        <v>.</v>
      </c>
      <c r="GH102" s="27" t="str">
        <f>IFERROR(VLOOKUP(CONCATENATE($C102,".SL.TLF.TERT.ZS"),AREA_WB_6ATTRS,Seq!AJ$1,FALSE)/100,".")</f>
        <v>.</v>
      </c>
      <c r="GI102" s="27" t="str">
        <f>IFERROR(VLOOKUP(CONCATENATE($C102,".SL.TLF.TERT.ZS"),AREA_WB_6ATTRS,Seq!AK$1,FALSE)/100,".")</f>
        <v>.</v>
      </c>
      <c r="GJ102" s="27" t="str">
        <f>IFERROR(VLOOKUP(CONCATENATE($C102,".SL.TLF.TERT.ZS"),AREA_WB_6ATTRS,Seq!AL$1,FALSE)/100,".")</f>
        <v>.</v>
      </c>
      <c r="GK102" s="27"/>
      <c r="GL102" s="27"/>
      <c r="GM102" s="27">
        <f t="shared" si="167"/>
        <v>2.5599016997747285E-4</v>
      </c>
      <c r="GN102" s="27">
        <f t="shared" si="168"/>
        <v>4.7493936944219885E-4</v>
      </c>
      <c r="GO102" s="27">
        <f t="shared" si="131"/>
        <v>9.4750500861720446E-4</v>
      </c>
      <c r="GP102" s="27"/>
      <c r="GQ102" s="9">
        <f>IF(VLOOKUP($B102,EM_80!$B$1:$C$201,2,FALSE)&gt;0,VLOOKUP($B102,EM_80!$B$1:$C$201,2,FALSE),".")</f>
        <v>2500</v>
      </c>
      <c r="GR102" s="9">
        <f t="shared" si="169"/>
        <v>4700</v>
      </c>
      <c r="GS102" s="9">
        <f t="shared" si="124"/>
        <v>9689</v>
      </c>
      <c r="GU102">
        <f t="shared" si="170"/>
        <v>9766000</v>
      </c>
      <c r="GV102">
        <f t="shared" si="171"/>
        <v>9896000</v>
      </c>
      <c r="GW102">
        <f t="shared" si="172"/>
        <v>10225803.464764999</v>
      </c>
      <c r="GX102">
        <f t="shared" si="173"/>
        <v>10637346</v>
      </c>
      <c r="GZ102" s="9">
        <f>IF(ISNA(VLOOKUP($B102,Area_EM_90,Seq!C$1,FALSE)),".",VLOOKUP($B102,Area_EM_90,Seq!C$1,FALSE))</f>
        <v>237</v>
      </c>
      <c r="HA102" s="9">
        <f>IF(ISNA(VLOOKUP($B102,Area_EM_90,Seq!D$1,FALSE)),".",VLOOKUP($B102,Area_EM_90,Seq!D$1,FALSE))</f>
        <v>140</v>
      </c>
      <c r="HB102" s="9">
        <f>IF(ISNA(VLOOKUP($B102,Area_EM_90,Seq!E$1,FALSE)),".",VLOOKUP($B102,Area_EM_90,Seq!E$1,FALSE))</f>
        <v>45</v>
      </c>
      <c r="HC102" s="9">
        <f>IF(ISNA(VLOOKUP($B102,Area_EM_90,Seq!F$1,FALSE)),".",VLOOKUP($B102,Area_EM_90,Seq!F$1,FALSE))</f>
        <v>52</v>
      </c>
      <c r="HD102" s="9">
        <f>IF(ISNA(VLOOKUP($B102,Area_EM_90,Seq!G$1,FALSE)),".",VLOOKUP($B102,Area_EM_90,Seq!G$1,FALSE))</f>
        <v>6304000</v>
      </c>
      <c r="HE102" s="9">
        <f>IF(ISNA(VLOOKUP($B102,Area_EM_90,Seq!H$1,FALSE)),".",VLOOKUP($B102,Area_EM_90,Seq!H$1,FALSE))</f>
        <v>5462416</v>
      </c>
      <c r="HF102" s="9">
        <f>IF(ISNA(VLOOKUP($B102,Area_EM_90,Seq!I$1,FALSE)),".",VLOOKUP($B102,Area_EM_90,Seq!I$1,FALSE))</f>
        <v>431824</v>
      </c>
      <c r="HG102" s="9">
        <f>IF(ISNA(VLOOKUP($B102,Area_EM_90,Seq!J$1,FALSE)),".",VLOOKUP($B102,Area_EM_90,Seq!J$1,FALSE))</f>
        <v>409760</v>
      </c>
      <c r="HH102" s="9">
        <f>IF(ISNA(VLOOKUP($B102,Area_EM_00,Seq!C$1,FALSE)),".",VLOOKUP($B102,Area_EM_00,Seq!C$1,FALSE))</f>
        <v>1533</v>
      </c>
      <c r="HI102" s="9">
        <f>IF(ISNA(VLOOKUP($B102,Area_EM_00,Seq!D$1,FALSE)),".",VLOOKUP($B102,Area_EM_00,Seq!D$1,FALSE))</f>
        <v>1081</v>
      </c>
      <c r="HJ102" s="9">
        <f>IF(ISNA(VLOOKUP($B102,Area_EM_00,Seq!E$1,FALSE)),".",VLOOKUP($B102,Area_EM_00,Seq!E$1,FALSE))</f>
        <v>330</v>
      </c>
      <c r="HK102" s="9">
        <f>IF(ISNA(VLOOKUP($B102,Area_EM_00,Seq!F$1,FALSE)),".",VLOOKUP($B102,Area_EM_00,Seq!F$1,FALSE))</f>
        <v>122</v>
      </c>
      <c r="HL102" s="9">
        <f>IF(ISNA(VLOOKUP($B102,Area_EM_00,Seq!G$1,FALSE)),".",VLOOKUP($B102,Area_EM_00,Seq!G$1,FALSE))</f>
        <v>6889000</v>
      </c>
      <c r="HM102" s="9">
        <f>IF(ISNA(VLOOKUP($B102,Area_EM_00,Seq!H$1,FALSE)),".",VLOOKUP($B102,Area_EM_00,Seq!H$1,FALSE))</f>
        <v>5696858.5999999996</v>
      </c>
      <c r="HN102" s="9">
        <f>IF(ISNA(VLOOKUP($B102,Area_EM_00,Seq!I$1,FALSE)),".",VLOOKUP($B102,Area_EM_00,Seq!I$1,FALSE))</f>
        <v>584876.1</v>
      </c>
      <c r="HO102" s="9">
        <f>IF(ISNA(VLOOKUP($B102,Area_EM_00,Seq!J$1,FALSE)),".",VLOOKUP($B102,Area_EM_00,Seq!J$1,FALSE))</f>
        <v>607265.30000000005</v>
      </c>
      <c r="HQ102" s="27"/>
      <c r="HR102" s="9">
        <f>IFERROR(VLOOKUP($B102,AREA_EM3_60_00,Seq!E$1,FALSE),".")</f>
        <v>162</v>
      </c>
      <c r="HS102" s="9">
        <f>IFERROR(VLOOKUP($B102,AREA_EM3_60_00,Seq!F$1,FALSE),".")</f>
        <v>438</v>
      </c>
      <c r="HT102" s="9">
        <f>IFERROR(VLOOKUP($B102,AREA_EM3_60_00,Seq!G$1,FALSE),".")</f>
        <v>1973</v>
      </c>
      <c r="HU102" s="9">
        <f>IFERROR(VLOOKUP($B102,AREA_EM3_10,Seq!B$1,FALSE),".")</f>
        <v>3224.8472106245549</v>
      </c>
      <c r="HV102" s="9">
        <f t="shared" si="132"/>
        <v>9766000</v>
      </c>
      <c r="HW102" s="9">
        <f t="shared" si="133"/>
        <v>9896000</v>
      </c>
      <c r="HX102" s="9">
        <f t="shared" si="134"/>
        <v>10225803.464764999</v>
      </c>
      <c r="HY102" s="9">
        <f t="shared" si="135"/>
        <v>10637346</v>
      </c>
    </row>
    <row r="103" spans="1:233">
      <c r="A103" s="25" t="s">
        <v>2500</v>
      </c>
      <c r="B103" s="26" t="str">
        <f t="shared" si="92"/>
        <v>Spain</v>
      </c>
      <c r="C103" s="166" t="s">
        <v>1632</v>
      </c>
      <c r="D103" s="27">
        <f>VLOOKUP("CHN.NY.GDP.MKTP.KD",AREA_WB_6ATTRS,Seq!B$1,FALSE)/10000</f>
        <v>18294112.043860689</v>
      </c>
      <c r="E103" s="27">
        <f>VLOOKUP("CHN.NY.GDP.MKTP.KD",AREA_WB_6ATTRS,Seq!C$1,FALSE)/10000</f>
        <v>19245405.87014145</v>
      </c>
      <c r="F103" s="27">
        <f>VLOOKUP("CHN.NY.GDP.MKTP.KD",AREA_WB_6ATTRS,Seq!D$1,FALSE)/10000</f>
        <v>20996737.804324333</v>
      </c>
      <c r="G103" s="27">
        <f>VLOOKUP("CHN.NY.GDP.MKTP.KD",AREA_WB_6ATTRS,Seq!E$1,FALSE)/10000</f>
        <v>23285382.224995762</v>
      </c>
      <c r="H103" s="27">
        <f>VLOOKUP("CHN.NY.GDP.MKTP.KD",AREA_WB_6ATTRS,Seq!F$1,FALSE)/10000</f>
        <v>26824760.323195074</v>
      </c>
      <c r="I103" s="27">
        <f>VLOOKUP("CHN.NY.GDP.MKTP.KD",AREA_WB_6ATTRS,Seq!G$1,FALSE)/10000</f>
        <v>30446102.966826372</v>
      </c>
      <c r="J103" s="27">
        <f>VLOOKUP("CHN.NY.GDP.MKTP.KD",AREA_WB_6ATTRS,Seq!H$1,FALSE)/10000</f>
        <v>33125360.027907111</v>
      </c>
      <c r="K103" s="27">
        <f>VLOOKUP("CHN.NY.GDP.MKTP.KD",AREA_WB_6ATTRS,Seq!I$1,FALSE)/10000</f>
        <v>36967901.791144341</v>
      </c>
      <c r="L103" s="27">
        <f>VLOOKUP("CHN.NY.GDP.MKTP.KD",AREA_WB_6ATTRS,Seq!J$1,FALSE)/10000</f>
        <v>41145274.693543643</v>
      </c>
      <c r="M103" s="27">
        <f>VLOOKUP("CHN.NY.GDP.MKTP.KD",AREA_WB_6ATTRS,Seq!K$1,FALSE)/10000</f>
        <v>42832230.955979005</v>
      </c>
      <c r="N103" s="27">
        <f>VLOOKUP("CHN.NY.GDP.MKTP.KD",AREA_WB_6ATTRS,Seq!L$1,FALSE)/10000</f>
        <v>44459855.73230619</v>
      </c>
      <c r="O103" s="27">
        <f>VLOOKUP("CHN.NY.GDP.MKTP.KD",AREA_WB_6ATTRS,Seq!M$1,FALSE)/10000</f>
        <v>48550162.459678344</v>
      </c>
      <c r="P103" s="27">
        <f>VLOOKUP("CHN.NY.GDP.MKTP.KD",AREA_WB_6ATTRS,Seq!N$1,FALSE)/10000</f>
        <v>55444285.528952621</v>
      </c>
      <c r="Q103" s="27">
        <f>VLOOKUP("CHN.NY.GDP.MKTP.KD",AREA_WB_6ATTRS,Seq!O$1,FALSE)/10000</f>
        <v>63206485.503006078</v>
      </c>
      <c r="R103" s="27">
        <f>VLOOKUP("CHN.NY.GDP.MKTP.KD",AREA_WB_6ATTRS,Seq!P$1,FALSE)/10000</f>
        <v>71486535.103899792</v>
      </c>
      <c r="S103" s="27">
        <f>VLOOKUP("CHN.NY.GDP.MKTP.KD",AREA_WB_6ATTRS,Seq!Q$1,FALSE)/10000</f>
        <v>79278567.430224851</v>
      </c>
      <c r="T103" s="27">
        <f>VLOOKUP("CHN.NY.GDP.MKTP.KD",AREA_WB_6ATTRS,Seq!R$1,FALSE)/10000</f>
        <v>87206424.173247412</v>
      </c>
      <c r="U103" s="27">
        <f>VLOOKUP("CHN.NY.GDP.MKTP.KD",AREA_WB_6ATTRS,Seq!S$1,FALSE)/10000</f>
        <v>95316621.621359423</v>
      </c>
      <c r="V103" s="27">
        <f>VLOOKUP("CHN.NY.GDP.MKTP.KD",AREA_WB_6ATTRS,Seq!T$1,FALSE)/10000</f>
        <v>102751318.10782552</v>
      </c>
      <c r="W103" s="27">
        <f>VLOOKUP("CHN.NY.GDP.MKTP.KD",AREA_WB_6ATTRS,Seq!U$1,FALSE)/10000</f>
        <v>110560418.28402025</v>
      </c>
      <c r="X103" s="27">
        <f>VLOOKUP("CHN.NY.GDP.MKTP.KD",AREA_WB_6ATTRS,Seq!V$1,FALSE)/10000</f>
        <v>119847493.41987793</v>
      </c>
      <c r="Y103" s="27">
        <f>VLOOKUP("CHN.NY.GDP.MKTP.KD",AREA_WB_6ATTRS,Seq!W$1,FALSE)/10000</f>
        <v>129794835.37372778</v>
      </c>
      <c r="Z103" s="27">
        <f>VLOOKUP("CHN.NY.GDP.MKTP.KD",AREA_WB_6ATTRS,Seq!X$1,FALSE)/10000</f>
        <v>141606165.392737</v>
      </c>
      <c r="AA103" s="27">
        <f>VLOOKUP("CHN.NY.GDP.MKTP.KD",AREA_WB_6ATTRS,Seq!Y$1,FALSE)/10000</f>
        <v>155766781.9320105</v>
      </c>
      <c r="AB103" s="27">
        <f>VLOOKUP("CHN.NY.GDP.MKTP.KD",AREA_WB_6ATTRS,Seq!Z$1,FALSE)/10000</f>
        <v>171499226.90714428</v>
      </c>
      <c r="AC103" s="27">
        <f>VLOOKUP("CHN.NY.GDP.MKTP.KD",AREA_WB_6ATTRS,Seq!AA$1,FALSE)/10000</f>
        <v>190878639.54765138</v>
      </c>
      <c r="AD103" s="27">
        <f>VLOOKUP("CHN.NY.GDP.MKTP.KD",AREA_WB_6ATTRS,Seq!AB$1,FALSE)/10000</f>
        <v>215120226.77020231</v>
      </c>
      <c r="AE103" s="27">
        <f>VLOOKUP("CHN.NY.GDP.MKTP.KD",AREA_WB_6ATTRS,Seq!AC$1,FALSE)/10000</f>
        <v>245667298.97157177</v>
      </c>
      <c r="AF103" s="27">
        <f>VLOOKUP("CHN.NY.GDP.MKTP.KD",AREA_WB_6ATTRS,Seq!AD$1,FALSE)/10000</f>
        <v>269251359.67284226</v>
      </c>
      <c r="AG103" s="27">
        <f>VLOOKUP("CHN.NY.GDP.MKTP.KD",AREA_WB_6ATTRS,Seq!AE$1,FALSE)/10000</f>
        <v>294022484.76274431</v>
      </c>
      <c r="AH103" s="27">
        <f>VLOOKUP("CHN.NY.GDP.MKTP.KD",AREA_WB_6ATTRS,Seq!AF$1,FALSE)/10000</f>
        <v>324600823.17806971</v>
      </c>
      <c r="AI103" s="27">
        <f>VLOOKUP("CHN.NY.GDP.MKTP.KD",AREA_WB_6ATTRS,Seq!AG$1,FALSE)/10000</f>
        <v>354139498.08727396</v>
      </c>
      <c r="AJ103" s="27"/>
      <c r="AK103" s="27"/>
      <c r="AL103" s="27"/>
      <c r="AM103" s="27"/>
      <c r="AN103" s="27"/>
      <c r="AO103" s="27"/>
      <c r="AP103" s="27">
        <f>IFERROR(VLOOKUP(CONCATENATE($C103, ".NY.GDP.MKTP.KD"),AREA_WB_6ATTRS,Seq!B$1,FALSE)/10000,".")</f>
        <v>32979388.433116566</v>
      </c>
      <c r="AQ103" s="27">
        <f>IFERROR(VLOOKUP(CONCATENATE($C103, ".NY.GDP.MKTP.KD"),AREA_WB_6ATTRS,Seq!C$1,FALSE)/10000,".")</f>
        <v>32935701.093439601</v>
      </c>
      <c r="AR103" s="27">
        <f>IFERROR(VLOOKUP(CONCATENATE($C103, ".NY.GDP.MKTP.KD"),AREA_WB_6ATTRS,Seq!D$1,FALSE)/10000,".")</f>
        <v>33346232.000031848</v>
      </c>
      <c r="AS103" s="27">
        <f>IFERROR(VLOOKUP(CONCATENATE($C103, ".NY.GDP.MKTP.KD"),AREA_WB_6ATTRS,Seq!E$1,FALSE)/10000,".")</f>
        <v>33936498.909563079</v>
      </c>
      <c r="AT103" s="27">
        <f>IFERROR(VLOOKUP(CONCATENATE($C103, ".NY.GDP.MKTP.KD"),AREA_WB_6ATTRS,Seq!F$1,FALSE)/10000,".")</f>
        <v>34542159.373025149</v>
      </c>
      <c r="AU103" s="27">
        <f>IFERROR(VLOOKUP(CONCATENATE($C103, ".NY.GDP.MKTP.KD"),AREA_WB_6ATTRS,Seq!G$1,FALSE)/10000,".")</f>
        <v>35344033.44645077</v>
      </c>
      <c r="AV103" s="27">
        <f>IFERROR(VLOOKUP(CONCATENATE($C103, ".NY.GDP.MKTP.KD"),AREA_WB_6ATTRS,Seq!H$1,FALSE)/10000,".")</f>
        <v>36493888.562960923</v>
      </c>
      <c r="AW103" s="27">
        <f>IFERROR(VLOOKUP(CONCATENATE($C103, ".NY.GDP.MKTP.KD"),AREA_WB_6ATTRS,Seq!I$1,FALSE)/10000,".")</f>
        <v>38518249.310176015</v>
      </c>
      <c r="AX103" s="27">
        <f>IFERROR(VLOOKUP(CONCATENATE($C103, ".NY.GDP.MKTP.KD"),AREA_WB_6ATTRS,Seq!J$1,FALSE)/10000,".")</f>
        <v>40480493.815120883</v>
      </c>
      <c r="AY103" s="27">
        <f>IFERROR(VLOOKUP(CONCATENATE($C103, ".NY.GDP.MKTP.KD"),AREA_WB_6ATTRS,Seq!K$1,FALSE)/10000,".")</f>
        <v>42434499.516553469</v>
      </c>
      <c r="AZ103" s="27">
        <f>IFERROR(VLOOKUP(CONCATENATE($C103, ".NY.GDP.MKTP.KD"),AREA_WB_6ATTRS,Seq!L$1,FALSE)/10000,".")</f>
        <v>44039114.905879691</v>
      </c>
      <c r="BA103" s="27">
        <f>IFERROR(VLOOKUP(CONCATENATE($C103, ".NY.GDP.MKTP.KD"),AREA_WB_6ATTRS,Seq!M$1,FALSE)/10000,".")</f>
        <v>45160351.020715602</v>
      </c>
      <c r="BB103" s="27">
        <f>IFERROR(VLOOKUP(CONCATENATE($C103, ".NY.GDP.MKTP.KD"),AREA_WB_6ATTRS,Seq!N$1,FALSE)/10000,".")</f>
        <v>45579987.973295107</v>
      </c>
      <c r="BC103" s="27">
        <f>IFERROR(VLOOKUP(CONCATENATE($C103, ".NY.GDP.MKTP.KD"),AREA_WB_6ATTRS,Seq!O$1,FALSE)/10000,".")</f>
        <v>45109834.146548189</v>
      </c>
      <c r="BD103" s="27">
        <f>IFERROR(VLOOKUP(CONCATENATE($C103, ".NY.GDP.MKTP.KD"),AREA_WB_6ATTRS,Seq!P$1,FALSE)/10000,".")</f>
        <v>46184889.599591568</v>
      </c>
      <c r="BE103" s="27">
        <f>IFERROR(VLOOKUP(CONCATENATE($C103, ".NY.GDP.MKTP.KD"),AREA_WB_6ATTRS,Seq!Q$1,FALSE)/10000,".")</f>
        <v>47458435.174095318</v>
      </c>
      <c r="BF103" s="27">
        <f>IFERROR(VLOOKUP(CONCATENATE($C103, ".NY.GDP.MKTP.KD"),AREA_WB_6ATTRS,Seq!R$1,FALSE)/10000,".")</f>
        <v>48605511.40489953</v>
      </c>
      <c r="BG103" s="27">
        <f>IFERROR(VLOOKUP(CONCATENATE($C103, ".NY.GDP.MKTP.KD"),AREA_WB_6ATTRS,Seq!S$1,FALSE)/10000,".")</f>
        <v>50485909.913039401</v>
      </c>
      <c r="BH103" s="27">
        <f>IFERROR(VLOOKUP(CONCATENATE($C103, ".NY.GDP.MKTP.KD"),AREA_WB_6ATTRS,Seq!T$1,FALSE)/10000,".")</f>
        <v>52741701.490691438</v>
      </c>
      <c r="BI103" s="27">
        <f>IFERROR(VLOOKUP(CONCATENATE($C103, ".NY.GDP.MKTP.KD"),AREA_WB_6ATTRS,Seq!U$1,FALSE)/10000,".")</f>
        <v>55244789.621524759</v>
      </c>
      <c r="BJ103" s="27">
        <f>IFERROR(VLOOKUP(CONCATENATE($C103, ".NY.GDP.MKTP.KD"),AREA_WB_6ATTRS,Seq!V$1,FALSE)/10000,".")</f>
        <v>58034549.474847987</v>
      </c>
      <c r="BK103" s="27">
        <f>IFERROR(VLOOKUP(CONCATENATE($C103, ".NY.GDP.MKTP.KD"),AREA_WB_6ATTRS,Seq!W$1,FALSE)/10000,".")</f>
        <v>60164086.972544678</v>
      </c>
      <c r="BL103" s="27">
        <f>IFERROR(VLOOKUP(CONCATENATE($C103, ".NY.GDP.MKTP.KD"),AREA_WB_6ATTRS,Seq!X$1,FALSE)/10000,".")</f>
        <v>61794643.491420753</v>
      </c>
      <c r="BM103" s="27">
        <f>IFERROR(VLOOKUP(CONCATENATE($C103, ".NY.GDP.MKTP.KD"),AREA_WB_6ATTRS,Seq!Y$1,FALSE)/10000,".")</f>
        <v>63703752.91203966</v>
      </c>
      <c r="BN103" s="27">
        <f>IFERROR(VLOOKUP(CONCATENATE($C103, ".NY.GDP.MKTP.KD"),AREA_WB_6ATTRS,Seq!Z$1,FALSE)/10000,".")</f>
        <v>65780050.011927016</v>
      </c>
      <c r="BO103" s="27">
        <f>IFERROR(VLOOKUP(CONCATENATE($C103, ".NY.GDP.MKTP.KD"),AREA_WB_6ATTRS,Seq!AA$1,FALSE)/10000,".")</f>
        <v>68137374.238427624</v>
      </c>
      <c r="BP103" s="27">
        <f>IFERROR(VLOOKUP(CONCATENATE($C103, ".NY.GDP.MKTP.KD"),AREA_WB_6ATTRS,Seq!AB$1,FALSE)/10000,".")</f>
        <v>70914804.493577555</v>
      </c>
      <c r="BQ103" s="27">
        <f>IFERROR(VLOOKUP(CONCATENATE($C103, ".NY.GDP.MKTP.KD"),AREA_WB_6ATTRS,Seq!AC$1,FALSE)/10000,".")</f>
        <v>73382061.490230456</v>
      </c>
      <c r="BR103" s="27">
        <f>IFERROR(VLOOKUP(CONCATENATE($C103, ".NY.GDP.MKTP.KD"),AREA_WB_6ATTRS,Seq!AD$1,FALSE)/10000,".")</f>
        <v>74034177.086504012</v>
      </c>
      <c r="BS103" s="27">
        <f>IFERROR(VLOOKUP(CONCATENATE($C103, ".NY.GDP.MKTP.KD"),AREA_WB_6ATTRS,Seq!AE$1,FALSE)/10000,".")</f>
        <v>71264741.614120349</v>
      </c>
      <c r="BT103" s="27">
        <f>IFERROR(VLOOKUP(CONCATENATE($C103, ".NY.GDP.MKTP.KD"),AREA_WB_6ATTRS,Seq!AF$1,FALSE)/10000,".")</f>
        <v>71215229.114590302</v>
      </c>
      <c r="BU103" s="27">
        <f>IFERROR(VLOOKUP(CONCATENATE($C103, ".NY.GDP.MKTP.KD"),AREA_WB_6ATTRS,Seq!AG$1,FALSE)/10000,".")</f>
        <v>71719398.975872248</v>
      </c>
      <c r="BV103" s="27"/>
      <c r="BW103" s="27"/>
      <c r="BX103" s="27"/>
      <c r="BY103" s="27"/>
      <c r="BZ103" s="27"/>
      <c r="CA103" s="27"/>
      <c r="CB103" s="27"/>
      <c r="CC103" s="27">
        <f>CNPop!A$48</f>
        <v>5.0000000000000001E-3</v>
      </c>
      <c r="CD103" s="27">
        <f>CNPop!B$48</f>
        <v>6.0000000000000001E-3</v>
      </c>
      <c r="CE103" s="27">
        <f>CNPop!C$48</f>
        <v>6.0000000000000001E-3</v>
      </c>
      <c r="CF103" s="27">
        <f>CNPop!D$48</f>
        <v>7.0000000000000001E-3</v>
      </c>
      <c r="CG103" s="27">
        <f>CNPop!E$48</f>
        <v>7.0000000000000001E-3</v>
      </c>
      <c r="CH103" s="27">
        <f>CNPop!F$48</f>
        <v>8.0000000000000002E-3</v>
      </c>
      <c r="CI103" s="27">
        <f>CNPop!G$48</f>
        <v>8.9999999999999993E-3</v>
      </c>
      <c r="CJ103" s="27">
        <f>CNPop!H$48</f>
        <v>0.01</v>
      </c>
      <c r="CK103" s="27">
        <f>CNPop!I$48</f>
        <v>1.0999999999999999E-2</v>
      </c>
      <c r="CL103" s="27">
        <f>CNPop!J$48</f>
        <v>1.2E-2</v>
      </c>
      <c r="CM103" s="27">
        <f>CNPop!K$48</f>
        <v>1.4E-2</v>
      </c>
      <c r="CN103" s="27">
        <f>CNPop!L$48</f>
        <v>1.6E-2</v>
      </c>
      <c r="CO103" s="27">
        <f>CNPop!M$48</f>
        <v>1.7000000000000001E-2</v>
      </c>
      <c r="CP103" s="27">
        <f>CNPop!N$48</f>
        <v>1.9E-2</v>
      </c>
      <c r="CQ103" s="27">
        <f>CNPop!O$48</f>
        <v>2.1000000000000001E-2</v>
      </c>
      <c r="CR103" s="27">
        <f>CNPop!P$48</f>
        <v>2.3E-2</v>
      </c>
      <c r="CS103" s="27">
        <f>CNPop!Q$48</f>
        <v>2.5999999999999999E-2</v>
      </c>
      <c r="CT103" s="27">
        <f>CNPop!R$48</f>
        <v>2.8000000000000001E-2</v>
      </c>
      <c r="CU103" s="27">
        <f>CNPop!S$48</f>
        <v>0.03</v>
      </c>
      <c r="CV103" s="27">
        <f>CNPop!T$48</f>
        <v>3.3000000000000002E-2</v>
      </c>
      <c r="CW103" s="27">
        <f>CNPop!U$48</f>
        <v>3.5999999999999997E-2</v>
      </c>
      <c r="CX103" s="27">
        <f>CNPop!V$48</f>
        <v>3.9E-2</v>
      </c>
      <c r="CY103" s="27">
        <f>CNPop!W$48</f>
        <v>4.2000000000000003E-2</v>
      </c>
      <c r="CZ103" s="27">
        <f>CNPop!X$48</f>
        <v>4.4999999999999998E-2</v>
      </c>
      <c r="DA103" s="27">
        <f>CNPop!Y$48</f>
        <v>4.9000000000000002E-2</v>
      </c>
      <c r="DB103" s="27">
        <f>CNPop!Z$48</f>
        <v>5.1999999999999998E-2</v>
      </c>
      <c r="DC103" s="27">
        <f>CNPop!AA$48</f>
        <v>5.6000000000000001E-2</v>
      </c>
      <c r="DD103" s="27">
        <f>CNPop!AB$48</f>
        <v>0.06</v>
      </c>
      <c r="DE103" s="27">
        <f>CNPop!AC$48</f>
        <v>6.3E-2</v>
      </c>
      <c r="DF103" s="27">
        <f>CNPop!AD$48</f>
        <v>6.8000000000000005E-2</v>
      </c>
      <c r="DG103" s="27">
        <f>CNPop!AE$48</f>
        <v>7.1999999999999995E-2</v>
      </c>
      <c r="DH103" s="27">
        <f>CNPop!AF$48</f>
        <v>7.5999999999999998E-2</v>
      </c>
      <c r="DI103" s="27">
        <f>CNPop!AG$48</f>
        <v>8.1000000000000003E-2</v>
      </c>
      <c r="DJ103" s="27">
        <f>CNPop!AH$48</f>
        <v>8.5000000000000006E-2</v>
      </c>
      <c r="DK103" s="27">
        <f>CNPop!AI$48</f>
        <v>0.09</v>
      </c>
      <c r="DL103" s="27">
        <f>CNPop!AJ$48</f>
        <v>9.5000000000000001E-2</v>
      </c>
      <c r="DM103" s="27">
        <f>CNPop!AK$48</f>
        <v>0.1</v>
      </c>
      <c r="DN103" s="27"/>
      <c r="DO103" s="27">
        <f t="shared" si="140"/>
        <v>0.16299999237060547</v>
      </c>
      <c r="DP103" s="27">
        <f t="shared" si="141"/>
        <v>0.16299999237060547</v>
      </c>
      <c r="DQ103" s="27">
        <f t="shared" si="142"/>
        <v>0.16299999237060547</v>
      </c>
      <c r="DR103" s="27">
        <f t="shared" si="143"/>
        <v>0.16299999237060547</v>
      </c>
      <c r="DS103" s="27">
        <f t="shared" si="144"/>
        <v>0.16299999237060547</v>
      </c>
      <c r="DT103" s="27">
        <f t="shared" si="145"/>
        <v>0.16299999237060547</v>
      </c>
      <c r="DU103" s="27">
        <f t="shared" si="146"/>
        <v>0.16299999237060547</v>
      </c>
      <c r="DV103" s="27">
        <f t="shared" si="147"/>
        <v>0.16299999237060547</v>
      </c>
      <c r="DW103" s="27">
        <f t="shared" si="148"/>
        <v>0.16299999237060547</v>
      </c>
      <c r="DX103" s="27">
        <f t="shared" si="149"/>
        <v>0.16299999237060547</v>
      </c>
      <c r="DY103" s="27">
        <f t="shared" si="150"/>
        <v>0.16299999237060547</v>
      </c>
      <c r="DZ103" s="27">
        <f t="shared" si="151"/>
        <v>0.16299999237060547</v>
      </c>
      <c r="EA103" s="27">
        <f t="shared" si="152"/>
        <v>0.16299999237060547</v>
      </c>
      <c r="EB103" s="27">
        <f t="shared" si="153"/>
        <v>0.17899999618530274</v>
      </c>
      <c r="EC103" s="27">
        <f t="shared" si="154"/>
        <v>0.19100000381469726</v>
      </c>
      <c r="ED103" s="27">
        <f t="shared" si="155"/>
        <v>0.20399999618530273</v>
      </c>
      <c r="EE103" s="27">
        <f t="shared" si="156"/>
        <v>0.22399999618530272</v>
      </c>
      <c r="EF103" s="27">
        <f t="shared" si="157"/>
        <v>0.23299999237060548</v>
      </c>
      <c r="EG103" s="27">
        <f t="shared" si="158"/>
        <v>0.24399999618530274</v>
      </c>
      <c r="EH103" s="27">
        <f t="shared" si="159"/>
        <v>0.25600000381469729</v>
      </c>
      <c r="EI103" s="27">
        <f t="shared" si="160"/>
        <v>0.26700000762939452</v>
      </c>
      <c r="EJ103" s="27">
        <f t="shared" si="161"/>
        <v>0.27799999237060546</v>
      </c>
      <c r="EK103" s="27">
        <f t="shared" si="162"/>
        <v>0.28499999999999998</v>
      </c>
      <c r="EL103" s="27">
        <f t="shared" si="163"/>
        <v>0.28600000381469726</v>
      </c>
      <c r="EM103" s="27">
        <f t="shared" si="164"/>
        <v>0.29799999237060548</v>
      </c>
      <c r="EN103" s="27">
        <f t="shared" si="165"/>
        <v>0.31399999618530272</v>
      </c>
      <c r="EO103" s="27">
        <f t="shared" si="166"/>
        <v>0.315</v>
      </c>
      <c r="EP103" s="27">
        <f t="shared" si="129"/>
        <v>0.31799999237060544</v>
      </c>
      <c r="EQ103" s="27">
        <f t="shared" si="130"/>
        <v>0.31700000762939451</v>
      </c>
      <c r="ER103" s="27">
        <f t="shared" ref="ER103:ET109" si="174">IF(ISNUMBER(GC103),GC103,EQ103)</f>
        <v>0.32099998474121094</v>
      </c>
      <c r="ES103" s="27">
        <f t="shared" si="174"/>
        <v>0.33099998474121095</v>
      </c>
      <c r="ET103" s="27">
        <f t="shared" si="174"/>
        <v>0.33099998474121095</v>
      </c>
      <c r="EU103" s="27"/>
      <c r="EV103" s="27"/>
      <c r="EW103" s="27"/>
      <c r="EX103" s="27"/>
      <c r="EY103" s="27"/>
      <c r="EZ103" s="27" t="str">
        <f>IFERROR(VLOOKUP(CONCATENATE($C103,".SL.TLF.TERT.ZS"),AREA_WB_6ATTRS,Seq!B$1,FALSE)/100,".")</f>
        <v>.</v>
      </c>
      <c r="FA103" s="27" t="str">
        <f>IFERROR(VLOOKUP(CONCATENATE($C103,".SL.TLF.TERT.ZS"),AREA_WB_6ATTRS,Seq!C$1,FALSE)/100,".")</f>
        <v>.</v>
      </c>
      <c r="FB103" s="27" t="str">
        <f>IFERROR(VLOOKUP(CONCATENATE($C103,".SL.TLF.TERT.ZS"),AREA_WB_6ATTRS,Seq!D$1,FALSE)/100,".")</f>
        <v>.</v>
      </c>
      <c r="FC103" s="27" t="str">
        <f>IFERROR(VLOOKUP(CONCATENATE($C103,".SL.TLF.TERT.ZS"),AREA_WB_6ATTRS,Seq!E$1,FALSE)/100,".")</f>
        <v>.</v>
      </c>
      <c r="FD103" s="27" t="str">
        <f>IFERROR(VLOOKUP(CONCATENATE($C103,".SL.TLF.TERT.ZS"),AREA_WB_6ATTRS,Seq!F$1,FALSE)/100,".")</f>
        <v>.</v>
      </c>
      <c r="FE103" s="27" t="str">
        <f>IFERROR(VLOOKUP(CONCATENATE($C103,".SL.TLF.TERT.ZS"),AREA_WB_6ATTRS,Seq!G$1,FALSE)/100,".")</f>
        <v>.</v>
      </c>
      <c r="FF103" s="27" t="str">
        <f>IFERROR(VLOOKUP(CONCATENATE($C103,".SL.TLF.TERT.ZS"),AREA_WB_6ATTRS,Seq!H$1,FALSE)/100,".")</f>
        <v>.</v>
      </c>
      <c r="FG103" s="27" t="str">
        <f>IFERROR(VLOOKUP(CONCATENATE($C103,".SL.TLF.TERT.ZS"),AREA_WB_6ATTRS,Seq!I$1,FALSE)/100,".")</f>
        <v>.</v>
      </c>
      <c r="FH103" s="27" t="str">
        <f>IFERROR(VLOOKUP(CONCATENATE($C103,".SL.TLF.TERT.ZS"),AREA_WB_6ATTRS,Seq!J$1,FALSE)/100,".")</f>
        <v>.</v>
      </c>
      <c r="FI103" s="27" t="str">
        <f>IFERROR(VLOOKUP(CONCATENATE($C103,".SL.TLF.TERT.ZS"),AREA_WB_6ATTRS,Seq!K$1,FALSE)/100,".")</f>
        <v>.</v>
      </c>
      <c r="FJ103" s="27" t="str">
        <f>IFERROR(VLOOKUP(CONCATENATE($C103,".SL.TLF.TERT.ZS"),AREA_WB_6ATTRS,Seq!L$1,FALSE)/100,".")</f>
        <v>.</v>
      </c>
      <c r="FK103" s="27" t="str">
        <f>IFERROR(VLOOKUP(CONCATENATE($C103,".SL.TLF.TERT.ZS"),AREA_WB_6ATTRS,Seq!M$1,FALSE)/100,".")</f>
        <v>.</v>
      </c>
      <c r="FL103" s="27">
        <f>IFERROR(VLOOKUP(CONCATENATE($C103,".SL.TLF.TERT.ZS"),AREA_WB_6ATTRS,Seq!N$1,FALSE)/100,".")</f>
        <v>0.16299999237060547</v>
      </c>
      <c r="FM103" s="27">
        <f>IFERROR(VLOOKUP(CONCATENATE($C103,".SL.TLF.TERT.ZS"),AREA_WB_6ATTRS,Seq!O$1,FALSE)/100,".")</f>
        <v>0.17899999618530274</v>
      </c>
      <c r="FN103" s="27">
        <f>IFERROR(VLOOKUP(CONCATENATE($C103,".SL.TLF.TERT.ZS"),AREA_WB_6ATTRS,Seq!P$1,FALSE)/100,".")</f>
        <v>0.19100000381469726</v>
      </c>
      <c r="FO103" s="27">
        <f>IFERROR(VLOOKUP(CONCATENATE($C103,".SL.TLF.TERT.ZS"),AREA_WB_6ATTRS,Seq!Q$1,FALSE)/100,".")</f>
        <v>0.20399999618530273</v>
      </c>
      <c r="FP103" s="27">
        <f>IFERROR(VLOOKUP(CONCATENATE($C103,".SL.TLF.TERT.ZS"),AREA_WB_6ATTRS,Seq!R$1,FALSE)/100,".")</f>
        <v>0.22399999618530272</v>
      </c>
      <c r="FQ103" s="27">
        <f>IFERROR(VLOOKUP(CONCATENATE($C103,".SL.TLF.TERT.ZS"),AREA_WB_6ATTRS,Seq!S$1,FALSE)/100,".")</f>
        <v>0.23299999237060548</v>
      </c>
      <c r="FR103" s="27">
        <f>IFERROR(VLOOKUP(CONCATENATE($C103,".SL.TLF.TERT.ZS"),AREA_WB_6ATTRS,Seq!T$1,FALSE)/100,".")</f>
        <v>0.24399999618530274</v>
      </c>
      <c r="FS103" s="27">
        <f>IFERROR(VLOOKUP(CONCATENATE($C103,".SL.TLF.TERT.ZS"),AREA_WB_6ATTRS,Seq!U$1,FALSE)/100,".")</f>
        <v>0.25600000381469729</v>
      </c>
      <c r="FT103" s="27">
        <f>IFERROR(VLOOKUP(CONCATENATE($C103,".SL.TLF.TERT.ZS"),AREA_WB_6ATTRS,Seq!V$1,FALSE)/100,".")</f>
        <v>0.26700000762939452</v>
      </c>
      <c r="FU103" s="27">
        <f>IFERROR(VLOOKUP(CONCATENATE($C103,".SL.TLF.TERT.ZS"),AREA_WB_6ATTRS,Seq!W$1,FALSE)/100,".")</f>
        <v>0.27799999237060546</v>
      </c>
      <c r="FV103" s="27">
        <f>IFERROR(VLOOKUP(CONCATENATE($C103,".SL.TLF.TERT.ZS"),AREA_WB_6ATTRS,Seq!X$1,FALSE)/100,".")</f>
        <v>0.28499999999999998</v>
      </c>
      <c r="FW103" s="27">
        <f>IFERROR(VLOOKUP(CONCATENATE($C103,".SL.TLF.TERT.ZS"),AREA_WB_6ATTRS,Seq!Y$1,FALSE)/100,".")</f>
        <v>0.28600000381469726</v>
      </c>
      <c r="FX103" s="27">
        <f>IFERROR(VLOOKUP(CONCATENATE($C103,".SL.TLF.TERT.ZS"),AREA_WB_6ATTRS,Seq!Z$1,FALSE)/100,".")</f>
        <v>0.29799999237060548</v>
      </c>
      <c r="FY103" s="27">
        <f>IFERROR(VLOOKUP(CONCATENATE($C103,".SL.TLF.TERT.ZS"),AREA_WB_6ATTRS,Seq!AA$1,FALSE)/100,".")</f>
        <v>0.31399999618530272</v>
      </c>
      <c r="FZ103" s="27">
        <f>IFERROR(VLOOKUP(CONCATENATE($C103,".SL.TLF.TERT.ZS"),AREA_WB_6ATTRS,Seq!AB$1,FALSE)/100,".")</f>
        <v>0.315</v>
      </c>
      <c r="GA103" s="27">
        <f>IFERROR(VLOOKUP(CONCATENATE($C103,".SL.TLF.TERT.ZS"),AREA_WB_6ATTRS,Seq!AC$1,FALSE)/100,".")</f>
        <v>0.31799999237060544</v>
      </c>
      <c r="GB103" s="27">
        <f>IFERROR(VLOOKUP(CONCATENATE($C103,".SL.TLF.TERT.ZS"),AREA_WB_6ATTRS,Seq!AD$1,FALSE)/100,".")</f>
        <v>0.31700000762939451</v>
      </c>
      <c r="GC103" s="27">
        <f>IFERROR(VLOOKUP(CONCATENATE($C103,".SL.TLF.TERT.ZS"),AREA_WB_6ATTRS,Seq!AE$1,FALSE)/100,".")</f>
        <v>0.32099998474121094</v>
      </c>
      <c r="GD103" s="27">
        <f>IFERROR(VLOOKUP(CONCATENATE($C103,".SL.TLF.TERT.ZS"),AREA_WB_6ATTRS,Seq!AF$1,FALSE)/100,".")</f>
        <v>0.33099998474121095</v>
      </c>
      <c r="GE103" s="27" t="str">
        <f>IFERROR(VLOOKUP(CONCATENATE($C103,".SL.TLF.TERT.ZS"),AREA_WB_6ATTRS,Seq!AG$1,FALSE)/100,".")</f>
        <v>.</v>
      </c>
      <c r="GF103" s="27" t="str">
        <f>IFERROR(VLOOKUP(CONCATENATE($C103,".SL.TLF.TERT.ZS"),AREA_WB_6ATTRS,Seq!AH$1,FALSE)/100,".")</f>
        <v>.</v>
      </c>
      <c r="GG103" s="27" t="str">
        <f>IFERROR(VLOOKUP(CONCATENATE($C103,".SL.TLF.TERT.ZS"),AREA_WB_6ATTRS,Seq!AI$1,FALSE)/100,".")</f>
        <v>.</v>
      </c>
      <c r="GH103" s="27" t="str">
        <f>IFERROR(VLOOKUP(CONCATENATE($C103,".SL.TLF.TERT.ZS"),AREA_WB_6ATTRS,Seq!AJ$1,FALSE)/100,".")</f>
        <v>.</v>
      </c>
      <c r="GI103" s="27" t="str">
        <f>IFERROR(VLOOKUP(CONCATENATE($C103,".SL.TLF.TERT.ZS"),AREA_WB_6ATTRS,Seq!AK$1,FALSE)/100,".")</f>
        <v>.</v>
      </c>
      <c r="GJ103" s="27" t="str">
        <f>IFERROR(VLOOKUP(CONCATENATE($C103,".SL.TLF.TERT.ZS"),AREA_WB_6ATTRS,Seq!AL$1,FALSE)/100,".")</f>
        <v>.</v>
      </c>
      <c r="GK103" s="27"/>
      <c r="GL103" s="27"/>
      <c r="GM103" s="27">
        <f t="shared" si="167"/>
        <v>9.3617931846145611E-5</v>
      </c>
      <c r="GN103" s="27">
        <f t="shared" si="168"/>
        <v>3.8623957153156863E-4</v>
      </c>
      <c r="GO103" s="27">
        <f t="shared" si="131"/>
        <v>3.1796280474477934E-3</v>
      </c>
      <c r="GP103" s="27"/>
      <c r="GQ103" s="9">
        <f>IF(VLOOKUP($B103,EM_80!$B$1:$C$201,2,FALSE)&gt;0,VLOOKUP($B103,EM_80!$B$1:$C$201,2,FALSE),".")</f>
        <v>3500</v>
      </c>
      <c r="GR103" s="9">
        <f t="shared" si="169"/>
        <v>15000</v>
      </c>
      <c r="GS103" s="9">
        <f t="shared" si="124"/>
        <v>128022</v>
      </c>
      <c r="GU103">
        <f t="shared" si="170"/>
        <v>37386000</v>
      </c>
      <c r="GV103">
        <f t="shared" si="171"/>
        <v>38836000</v>
      </c>
      <c r="GW103">
        <f t="shared" si="172"/>
        <v>40263200</v>
      </c>
      <c r="GX103">
        <f t="shared" si="173"/>
        <v>46070971</v>
      </c>
      <c r="GZ103" s="9">
        <f>IF(ISNA(VLOOKUP($B103,Area_EM_90,Seq!C$1,FALSE)),".",VLOOKUP($B103,Area_EM_90,Seq!C$1,FALSE))</f>
        <v>8527.6918911609864</v>
      </c>
      <c r="HA103" s="9">
        <f>IF(ISNA(VLOOKUP($B103,Area_EM_90,Seq!D$1,FALSE)),".",VLOOKUP($B103,Area_EM_90,Seq!D$1,FALSE))</f>
        <v>3791</v>
      </c>
      <c r="HB103" s="9">
        <f>IF(ISNA(VLOOKUP($B103,Area_EM_90,Seq!E$1,FALSE)),".",VLOOKUP($B103,Area_EM_90,Seq!E$1,FALSE))</f>
        <v>4019</v>
      </c>
      <c r="HC103" s="9">
        <f>IF(ISNA(VLOOKUP($B103,Area_EM_90,Seq!F$1,FALSE)),".",VLOOKUP($B103,Area_EM_90,Seq!F$1,FALSE))</f>
        <v>718</v>
      </c>
      <c r="HD103" s="9">
        <f>IF(ISNA(VLOOKUP($B103,Area_EM_90,Seq!G$1,FALSE)),".",VLOOKUP($B103,Area_EM_90,Seq!G$1,FALSE))</f>
        <v>25036000</v>
      </c>
      <c r="HE103" s="9">
        <f>IF(ISNA(VLOOKUP($B103,Area_EM_90,Seq!H$1,FALSE)),".",VLOOKUP($B103,Area_EM_90,Seq!H$1,FALSE))</f>
        <v>19485519</v>
      </c>
      <c r="HF103" s="9">
        <f>IF(ISNA(VLOOKUP($B103,Area_EM_90,Seq!I$1,FALSE)),".",VLOOKUP($B103,Area_EM_90,Seq!I$1,FALSE))</f>
        <v>3177068</v>
      </c>
      <c r="HG103" s="9">
        <f>IF(ISNA(VLOOKUP($B103,Area_EM_90,Seq!J$1,FALSE)),".",VLOOKUP($B103,Area_EM_90,Seq!J$1,FALSE))</f>
        <v>2373413</v>
      </c>
      <c r="HH103" s="9">
        <f>IF(ISNA(VLOOKUP($B103,Area_EM_00,Seq!C$1,FALSE)),".",VLOOKUP($B103,Area_EM_00,Seq!C$1,FALSE))</f>
        <v>25218</v>
      </c>
      <c r="HI103" s="9">
        <f>IF(ISNA(VLOOKUP($B103,Area_EM_00,Seq!D$1,FALSE)),".",VLOOKUP($B103,Area_EM_00,Seq!D$1,FALSE))</f>
        <v>11652</v>
      </c>
      <c r="HJ103" s="9">
        <f>IF(ISNA(VLOOKUP($B103,Area_EM_00,Seq!E$1,FALSE)),".",VLOOKUP($B103,Area_EM_00,Seq!E$1,FALSE))</f>
        <v>11656</v>
      </c>
      <c r="HK103" s="9">
        <f>IF(ISNA(VLOOKUP($B103,Area_EM_00,Seq!F$1,FALSE)),".",VLOOKUP($B103,Area_EM_00,Seq!F$1,FALSE))</f>
        <v>1910</v>
      </c>
      <c r="HL103" s="9">
        <f>IF(ISNA(VLOOKUP($B103,Area_EM_00,Seq!G$1,FALSE)),".",VLOOKUP($B103,Area_EM_00,Seq!G$1,FALSE))</f>
        <v>28839000</v>
      </c>
      <c r="HM103" s="9">
        <f>IF(ISNA(VLOOKUP($B103,Area_EM_00,Seq!H$1,FALSE)),".",VLOOKUP($B103,Area_EM_00,Seq!H$1,FALSE))</f>
        <v>20268049</v>
      </c>
      <c r="HN103" s="9">
        <f>IF(ISNA(VLOOKUP($B103,Area_EM_00,Seq!I$1,FALSE)),".",VLOOKUP($B103,Area_EM_00,Seq!I$1,FALSE))</f>
        <v>5041057</v>
      </c>
      <c r="HO103" s="9">
        <f>IF(ISNA(VLOOKUP($B103,Area_EM_00,Seq!J$1,FALSE)),".",VLOOKUP($B103,Area_EM_00,Seq!J$1,FALSE))</f>
        <v>3529894</v>
      </c>
      <c r="HQ103" s="27"/>
      <c r="HR103" s="9">
        <f>IFERROR(VLOOKUP($B103,AREA_EM3_60_00,Seq!E$1,FALSE),".")</f>
        <v>0</v>
      </c>
      <c r="HS103" s="9">
        <f>IFERROR(VLOOKUP($B103,AREA_EM3_60_00,Seq!F$1,FALSE),".")</f>
        <v>1090</v>
      </c>
      <c r="HT103" s="9">
        <f>IFERROR(VLOOKUP($B103,AREA_EM3_60_00,Seq!G$1,FALSE),".")</f>
        <v>23279</v>
      </c>
      <c r="HU103" s="9">
        <f>IFERROR(VLOOKUP($B103,AREA_EM3_10,Seq!B$1,FALSE),".")</f>
        <v>144204.61846472957</v>
      </c>
      <c r="HV103" s="9">
        <f t="shared" si="132"/>
        <v>37386000</v>
      </c>
      <c r="HW103" s="9">
        <f t="shared" si="133"/>
        <v>38836000</v>
      </c>
      <c r="HX103" s="9">
        <f t="shared" si="134"/>
        <v>40263200</v>
      </c>
      <c r="HY103" s="9">
        <f t="shared" si="135"/>
        <v>46070971</v>
      </c>
    </row>
    <row r="104" spans="1:233">
      <c r="A104" s="25" t="s">
        <v>2504</v>
      </c>
      <c r="B104" s="26" t="str">
        <f t="shared" si="92"/>
        <v>Albania</v>
      </c>
      <c r="C104" s="166" t="s">
        <v>1342</v>
      </c>
      <c r="D104" s="27">
        <f>VLOOKUP("CHN.NY.GDP.MKTP.KD",AREA_WB_6ATTRS,Seq!B$1,FALSE)/10000</f>
        <v>18294112.043860689</v>
      </c>
      <c r="E104" s="27">
        <f>VLOOKUP("CHN.NY.GDP.MKTP.KD",AREA_WB_6ATTRS,Seq!C$1,FALSE)/10000</f>
        <v>19245405.87014145</v>
      </c>
      <c r="F104" s="27">
        <f>VLOOKUP("CHN.NY.GDP.MKTP.KD",AREA_WB_6ATTRS,Seq!D$1,FALSE)/10000</f>
        <v>20996737.804324333</v>
      </c>
      <c r="G104" s="27">
        <f>VLOOKUP("CHN.NY.GDP.MKTP.KD",AREA_WB_6ATTRS,Seq!E$1,FALSE)/10000</f>
        <v>23285382.224995762</v>
      </c>
      <c r="H104" s="27">
        <f>VLOOKUP("CHN.NY.GDP.MKTP.KD",AREA_WB_6ATTRS,Seq!F$1,FALSE)/10000</f>
        <v>26824760.323195074</v>
      </c>
      <c r="I104" s="27">
        <f>VLOOKUP("CHN.NY.GDP.MKTP.KD",AREA_WB_6ATTRS,Seq!G$1,FALSE)/10000</f>
        <v>30446102.966826372</v>
      </c>
      <c r="J104" s="27">
        <f>VLOOKUP("CHN.NY.GDP.MKTP.KD",AREA_WB_6ATTRS,Seq!H$1,FALSE)/10000</f>
        <v>33125360.027907111</v>
      </c>
      <c r="K104" s="27">
        <f>VLOOKUP("CHN.NY.GDP.MKTP.KD",AREA_WB_6ATTRS,Seq!I$1,FALSE)/10000</f>
        <v>36967901.791144341</v>
      </c>
      <c r="L104" s="27">
        <f>VLOOKUP("CHN.NY.GDP.MKTP.KD",AREA_WB_6ATTRS,Seq!J$1,FALSE)/10000</f>
        <v>41145274.693543643</v>
      </c>
      <c r="M104" s="27">
        <f>VLOOKUP("CHN.NY.GDP.MKTP.KD",AREA_WB_6ATTRS,Seq!K$1,FALSE)/10000</f>
        <v>42832230.955979005</v>
      </c>
      <c r="N104" s="27">
        <f>VLOOKUP("CHN.NY.GDP.MKTP.KD",AREA_WB_6ATTRS,Seq!L$1,FALSE)/10000</f>
        <v>44459855.73230619</v>
      </c>
      <c r="O104" s="27">
        <f>VLOOKUP("CHN.NY.GDP.MKTP.KD",AREA_WB_6ATTRS,Seq!M$1,FALSE)/10000</f>
        <v>48550162.459678344</v>
      </c>
      <c r="P104" s="27">
        <f>VLOOKUP("CHN.NY.GDP.MKTP.KD",AREA_WB_6ATTRS,Seq!N$1,FALSE)/10000</f>
        <v>55444285.528952621</v>
      </c>
      <c r="Q104" s="27">
        <f>VLOOKUP("CHN.NY.GDP.MKTP.KD",AREA_WB_6ATTRS,Seq!O$1,FALSE)/10000</f>
        <v>63206485.503006078</v>
      </c>
      <c r="R104" s="27">
        <f>VLOOKUP("CHN.NY.GDP.MKTP.KD",AREA_WB_6ATTRS,Seq!P$1,FALSE)/10000</f>
        <v>71486535.103899792</v>
      </c>
      <c r="S104" s="27">
        <f>VLOOKUP("CHN.NY.GDP.MKTP.KD",AREA_WB_6ATTRS,Seq!Q$1,FALSE)/10000</f>
        <v>79278567.430224851</v>
      </c>
      <c r="T104" s="27">
        <f>VLOOKUP("CHN.NY.GDP.MKTP.KD",AREA_WB_6ATTRS,Seq!R$1,FALSE)/10000</f>
        <v>87206424.173247412</v>
      </c>
      <c r="U104" s="27">
        <f>VLOOKUP("CHN.NY.GDP.MKTP.KD",AREA_WB_6ATTRS,Seq!S$1,FALSE)/10000</f>
        <v>95316621.621359423</v>
      </c>
      <c r="V104" s="27">
        <f>VLOOKUP("CHN.NY.GDP.MKTP.KD",AREA_WB_6ATTRS,Seq!T$1,FALSE)/10000</f>
        <v>102751318.10782552</v>
      </c>
      <c r="W104" s="27">
        <f>VLOOKUP("CHN.NY.GDP.MKTP.KD",AREA_WB_6ATTRS,Seq!U$1,FALSE)/10000</f>
        <v>110560418.28402025</v>
      </c>
      <c r="X104" s="27">
        <f>VLOOKUP("CHN.NY.GDP.MKTP.KD",AREA_WB_6ATTRS,Seq!V$1,FALSE)/10000</f>
        <v>119847493.41987793</v>
      </c>
      <c r="Y104" s="27">
        <f>VLOOKUP("CHN.NY.GDP.MKTP.KD",AREA_WB_6ATTRS,Seq!W$1,FALSE)/10000</f>
        <v>129794835.37372778</v>
      </c>
      <c r="Z104" s="27">
        <f>VLOOKUP("CHN.NY.GDP.MKTP.KD",AREA_WB_6ATTRS,Seq!X$1,FALSE)/10000</f>
        <v>141606165.392737</v>
      </c>
      <c r="AA104" s="27">
        <f>VLOOKUP("CHN.NY.GDP.MKTP.KD",AREA_WB_6ATTRS,Seq!Y$1,FALSE)/10000</f>
        <v>155766781.9320105</v>
      </c>
      <c r="AB104" s="27">
        <f>VLOOKUP("CHN.NY.GDP.MKTP.KD",AREA_WB_6ATTRS,Seq!Z$1,FALSE)/10000</f>
        <v>171499226.90714428</v>
      </c>
      <c r="AC104" s="27">
        <f>VLOOKUP("CHN.NY.GDP.MKTP.KD",AREA_WB_6ATTRS,Seq!AA$1,FALSE)/10000</f>
        <v>190878639.54765138</v>
      </c>
      <c r="AD104" s="27">
        <f>VLOOKUP("CHN.NY.GDP.MKTP.KD",AREA_WB_6ATTRS,Seq!AB$1,FALSE)/10000</f>
        <v>215120226.77020231</v>
      </c>
      <c r="AE104" s="27">
        <f>VLOOKUP("CHN.NY.GDP.MKTP.KD",AREA_WB_6ATTRS,Seq!AC$1,FALSE)/10000</f>
        <v>245667298.97157177</v>
      </c>
      <c r="AF104" s="27">
        <f>VLOOKUP("CHN.NY.GDP.MKTP.KD",AREA_WB_6ATTRS,Seq!AD$1,FALSE)/10000</f>
        <v>269251359.67284226</v>
      </c>
      <c r="AG104" s="27">
        <f>VLOOKUP("CHN.NY.GDP.MKTP.KD",AREA_WB_6ATTRS,Seq!AE$1,FALSE)/10000</f>
        <v>294022484.76274431</v>
      </c>
      <c r="AH104" s="27">
        <f>VLOOKUP("CHN.NY.GDP.MKTP.KD",AREA_WB_6ATTRS,Seq!AF$1,FALSE)/10000</f>
        <v>324600823.17806971</v>
      </c>
      <c r="AI104" s="27">
        <f>VLOOKUP("CHN.NY.GDP.MKTP.KD",AREA_WB_6ATTRS,Seq!AG$1,FALSE)/10000</f>
        <v>354139498.08727396</v>
      </c>
      <c r="AJ104" s="27"/>
      <c r="AK104" s="27"/>
      <c r="AL104" s="27"/>
      <c r="AM104" s="27"/>
      <c r="AN104" s="27"/>
      <c r="AO104" s="27"/>
      <c r="AP104" s="27">
        <f>IFERROR(VLOOKUP(CONCATENATE($C104, ".NY.GDP.MKTP.KD"),AREA_WB_6ATTRS,Seq!B$1,FALSE)/10000,".")</f>
        <v>283340.67785645812</v>
      </c>
      <c r="AQ104" s="27">
        <f>IFERROR(VLOOKUP(CONCATENATE($C104, ".NY.GDP.MKTP.KD"),AREA_WB_6ATTRS,Seq!C$1,FALSE)/10000,".")</f>
        <v>299620.39984717901</v>
      </c>
      <c r="AR104" s="27">
        <f>IFERROR(VLOOKUP(CONCATENATE($C104, ".NY.GDP.MKTP.KD"),AREA_WB_6ATTRS,Seq!D$1,FALSE)/10000,".")</f>
        <v>308454.99730061961</v>
      </c>
      <c r="AS104" s="27">
        <f>IFERROR(VLOOKUP(CONCATENATE($C104, ".NY.GDP.MKTP.KD"),AREA_WB_6ATTRS,Seq!E$1,FALSE)/10000,".")</f>
        <v>311863.23468183796</v>
      </c>
      <c r="AT104" s="27">
        <f>IFERROR(VLOOKUP(CONCATENATE($C104, ".NY.GDP.MKTP.KD"),AREA_WB_6ATTRS,Seq!F$1,FALSE)/10000,".")</f>
        <v>307959.96488387161</v>
      </c>
      <c r="AU104" s="27">
        <f>IFERROR(VLOOKUP(CONCATENATE($C104, ".NY.GDP.MKTP.KD"),AREA_WB_6ATTRS,Seq!G$1,FALSE)/10000,".")</f>
        <v>313443.63537913864</v>
      </c>
      <c r="AV104" s="27">
        <f>IFERROR(VLOOKUP(CONCATENATE($C104, ".NY.GDP.MKTP.KD"),AREA_WB_6ATTRS,Seq!H$1,FALSE)/10000,".")</f>
        <v>331113.2153504524</v>
      </c>
      <c r="AW104" s="27">
        <f>IFERROR(VLOOKUP(CONCATENATE($C104, ".NY.GDP.MKTP.KD"),AREA_WB_6ATTRS,Seq!I$1,FALSE)/10000,".")</f>
        <v>328504.5642634278</v>
      </c>
      <c r="AX104" s="27">
        <f>IFERROR(VLOOKUP(CONCATENATE($C104, ".NY.GDP.MKTP.KD"),AREA_WB_6ATTRS,Seq!J$1,FALSE)/10000,".")</f>
        <v>323839.66910657671</v>
      </c>
      <c r="AY104" s="27">
        <f>IFERROR(VLOOKUP(CONCATENATE($C104, ".NY.GDP.MKTP.KD"),AREA_WB_6ATTRS,Seq!K$1,FALSE)/10000,".")</f>
        <v>355694.3168216378</v>
      </c>
      <c r="AZ104" s="27">
        <f>IFERROR(VLOOKUP(CONCATENATE($C104, ".NY.GDP.MKTP.KD"),AREA_WB_6ATTRS,Seq!L$1,FALSE)/10000,".")</f>
        <v>321634.3088352445</v>
      </c>
      <c r="BA104" s="27">
        <f>IFERROR(VLOOKUP(CONCATENATE($C104, ".NY.GDP.MKTP.KD"),AREA_WB_6ATTRS,Seq!M$1,FALSE)/10000,".")</f>
        <v>226465.94067710883</v>
      </c>
      <c r="BB104" s="27">
        <f>IFERROR(VLOOKUP(CONCATENATE($C104, ".NY.GDP.MKTP.KD"),AREA_WB_6ATTRS,Seq!N$1,FALSE)/10000,".")</f>
        <v>210160.39294835669</v>
      </c>
      <c r="BC104" s="27">
        <f>IFERROR(VLOOKUP(CONCATENATE($C104, ".NY.GDP.MKTP.KD"),AREA_WB_6ATTRS,Seq!O$1,FALSE)/10000,".")</f>
        <v>230335.79067139953</v>
      </c>
      <c r="BD104" s="27">
        <f>IFERROR(VLOOKUP(CONCATENATE($C104, ".NY.GDP.MKTP.KD"),AREA_WB_6ATTRS,Seq!P$1,FALSE)/10000,".")</f>
        <v>249453.66129712577</v>
      </c>
      <c r="BE104" s="27">
        <f>IFERROR(VLOOKUP(CONCATENATE($C104, ".NY.GDP.MKTP.KD"),AREA_WB_6ATTRS,Seq!Q$1,FALSE)/10000,".")</f>
        <v>282630.99824964325</v>
      </c>
      <c r="BF104" s="27">
        <f>IFERROR(VLOOKUP(CONCATENATE($C104, ".NY.GDP.MKTP.KD"),AREA_WB_6ATTRS,Seq!R$1,FALSE)/10000,".")</f>
        <v>308350.42021847912</v>
      </c>
      <c r="BG104" s="27">
        <f>IFERROR(VLOOKUP(CONCATENATE($C104, ".NY.GDP.MKTP.KD"),AREA_WB_6ATTRS,Seq!S$1,FALSE)/10000,".")</f>
        <v>276898.67634314386</v>
      </c>
      <c r="BH104" s="27">
        <f>IFERROR(VLOOKUP(CONCATENATE($C104, ".NY.GDP.MKTP.KD"),AREA_WB_6ATTRS,Seq!T$1,FALSE)/10000,".")</f>
        <v>312064.80823872314</v>
      </c>
      <c r="BI104" s="27">
        <f>IFERROR(VLOOKUP(CONCATENATE($C104, ".NY.GDP.MKTP.KD"),AREA_WB_6ATTRS,Seq!U$1,FALSE)/10000,".")</f>
        <v>343583.35387083417</v>
      </c>
      <c r="BJ104" s="27">
        <f>IFERROR(VLOOKUP(CONCATENATE($C104, ".NY.GDP.MKTP.KD"),AREA_WB_6ATTRS,Seq!V$1,FALSE)/10000,".")</f>
        <v>368664.93870340532</v>
      </c>
      <c r="BK104" s="27">
        <f>IFERROR(VLOOKUP(CONCATENATE($C104, ".NY.GDP.MKTP.KD"),AREA_WB_6ATTRS,Seq!W$1,FALSE)/10000,".")</f>
        <v>394471.48441264336</v>
      </c>
      <c r="BL104" s="27">
        <f>IFERROR(VLOOKUP(CONCATENATE($C104, ".NY.GDP.MKTP.KD"),AREA_WB_6ATTRS,Seq!X$1,FALSE)/10000,".")</f>
        <v>405911.15746061021</v>
      </c>
      <c r="BM104" s="27">
        <f>IFERROR(VLOOKUP(CONCATENATE($C104, ".NY.GDP.MKTP.KD"),AREA_WB_6ATTRS,Seq!Y$1,FALSE)/10000,".")</f>
        <v>429048.0934358649</v>
      </c>
      <c r="BN104" s="27">
        <f>IFERROR(VLOOKUP(CONCATENATE($C104, ".NY.GDP.MKTP.KD"),AREA_WB_6ATTRS,Seq!Z$1,FALSE)/10000,".")</f>
        <v>454361.93094858114</v>
      </c>
      <c r="BO104" s="27">
        <f>IFERROR(VLOOKUP(CONCATENATE($C104, ".NY.GDP.MKTP.KD"),AREA_WB_6ATTRS,Seq!AA$1,FALSE)/10000,".")</f>
        <v>479351.83715075237</v>
      </c>
      <c r="BP104" s="27">
        <f>IFERROR(VLOOKUP(CONCATENATE($C104, ".NY.GDP.MKTP.KD"),AREA_WB_6ATTRS,Seq!AB$1,FALSE)/10000,".")</f>
        <v>503319.42900829029</v>
      </c>
      <c r="BQ104" s="27">
        <f>IFERROR(VLOOKUP(CONCATENATE($C104, ".NY.GDP.MKTP.KD"),AREA_WB_6ATTRS,Seq!AC$1,FALSE)/10000,".")</f>
        <v>533015.27531977952</v>
      </c>
      <c r="BR104" s="27">
        <f>IFERROR(VLOOKUP(CONCATENATE($C104, ".NY.GDP.MKTP.KD"),AREA_WB_6ATTRS,Seq!AD$1,FALSE)/10000,".")</f>
        <v>574057.45151940256</v>
      </c>
      <c r="BS104" s="27">
        <f>IFERROR(VLOOKUP(CONCATENATE($C104, ".NY.GDP.MKTP.KD"),AREA_WB_6ATTRS,Seq!AE$1,FALSE)/10000,".")</f>
        <v>593001.34741954284</v>
      </c>
      <c r="BT104" s="27">
        <f>IFERROR(VLOOKUP(CONCATENATE($C104, ".NY.GDP.MKTP.KD"),AREA_WB_6ATTRS,Seq!AF$1,FALSE)/10000,".")</f>
        <v>613756.39457922394</v>
      </c>
      <c r="BU104" s="27">
        <f>IFERROR(VLOOKUP(CONCATENATE($C104, ".NY.GDP.MKTP.KD"),AREA_WB_6ATTRS,Seq!AG$1,FALSE)/10000,".")</f>
        <v>632169.08641660563</v>
      </c>
      <c r="BV104" s="27"/>
      <c r="BW104" s="27"/>
      <c r="BX104" s="27"/>
      <c r="BY104" s="27"/>
      <c r="BZ104" s="27"/>
      <c r="CA104" s="27"/>
      <c r="CB104" s="27"/>
      <c r="CC104" s="27">
        <f>CNPop!A$48</f>
        <v>5.0000000000000001E-3</v>
      </c>
      <c r="CD104" s="27">
        <f>CNPop!B$48</f>
        <v>6.0000000000000001E-3</v>
      </c>
      <c r="CE104" s="27">
        <f>CNPop!C$48</f>
        <v>6.0000000000000001E-3</v>
      </c>
      <c r="CF104" s="27">
        <f>CNPop!D$48</f>
        <v>7.0000000000000001E-3</v>
      </c>
      <c r="CG104" s="27">
        <f>CNPop!E$48</f>
        <v>7.0000000000000001E-3</v>
      </c>
      <c r="CH104" s="27">
        <f>CNPop!F$48</f>
        <v>8.0000000000000002E-3</v>
      </c>
      <c r="CI104" s="27">
        <f>CNPop!G$48</f>
        <v>8.9999999999999993E-3</v>
      </c>
      <c r="CJ104" s="27">
        <f>CNPop!H$48</f>
        <v>0.01</v>
      </c>
      <c r="CK104" s="27">
        <f>CNPop!I$48</f>
        <v>1.0999999999999999E-2</v>
      </c>
      <c r="CL104" s="27">
        <f>CNPop!J$48</f>
        <v>1.2E-2</v>
      </c>
      <c r="CM104" s="27">
        <f>CNPop!K$48</f>
        <v>1.4E-2</v>
      </c>
      <c r="CN104" s="27">
        <f>CNPop!L$48</f>
        <v>1.6E-2</v>
      </c>
      <c r="CO104" s="27">
        <f>CNPop!M$48</f>
        <v>1.7000000000000001E-2</v>
      </c>
      <c r="CP104" s="27">
        <f>CNPop!N$48</f>
        <v>1.9E-2</v>
      </c>
      <c r="CQ104" s="27">
        <f>CNPop!O$48</f>
        <v>2.1000000000000001E-2</v>
      </c>
      <c r="CR104" s="27">
        <f>CNPop!P$48</f>
        <v>2.3E-2</v>
      </c>
      <c r="CS104" s="27">
        <f>CNPop!Q$48</f>
        <v>2.5999999999999999E-2</v>
      </c>
      <c r="CT104" s="27">
        <f>CNPop!R$48</f>
        <v>2.8000000000000001E-2</v>
      </c>
      <c r="CU104" s="27">
        <f>CNPop!S$48</f>
        <v>0.03</v>
      </c>
      <c r="CV104" s="27">
        <f>CNPop!T$48</f>
        <v>3.3000000000000002E-2</v>
      </c>
      <c r="CW104" s="27">
        <f>CNPop!U$48</f>
        <v>3.5999999999999997E-2</v>
      </c>
      <c r="CX104" s="27">
        <f>CNPop!V$48</f>
        <v>3.9E-2</v>
      </c>
      <c r="CY104" s="27">
        <f>CNPop!W$48</f>
        <v>4.2000000000000003E-2</v>
      </c>
      <c r="CZ104" s="27">
        <f>CNPop!X$48</f>
        <v>4.4999999999999998E-2</v>
      </c>
      <c r="DA104" s="27">
        <f>CNPop!Y$48</f>
        <v>4.9000000000000002E-2</v>
      </c>
      <c r="DB104" s="27">
        <f>CNPop!Z$48</f>
        <v>5.1999999999999998E-2</v>
      </c>
      <c r="DC104" s="27">
        <f>CNPop!AA$48</f>
        <v>5.6000000000000001E-2</v>
      </c>
      <c r="DD104" s="27">
        <f>CNPop!AB$48</f>
        <v>0.06</v>
      </c>
      <c r="DE104" s="27">
        <f>CNPop!AC$48</f>
        <v>6.3E-2</v>
      </c>
      <c r="DF104" s="27">
        <f>CNPop!AD$48</f>
        <v>6.8000000000000005E-2</v>
      </c>
      <c r="DG104" s="27">
        <f>CNPop!AE$48</f>
        <v>7.1999999999999995E-2</v>
      </c>
      <c r="DH104" s="27">
        <f>CNPop!AF$48</f>
        <v>7.5999999999999998E-2</v>
      </c>
      <c r="DI104" s="27">
        <f>CNPop!AG$48</f>
        <v>8.1000000000000003E-2</v>
      </c>
      <c r="DJ104" s="27">
        <f>CNPop!AH$48</f>
        <v>8.5000000000000006E-2</v>
      </c>
      <c r="DK104" s="27">
        <f>CNPop!AI$48</f>
        <v>0.09</v>
      </c>
      <c r="DL104" s="27">
        <f>CNPop!AJ$48</f>
        <v>9.5000000000000001E-2</v>
      </c>
      <c r="DM104" s="27">
        <f>CNPop!AK$48</f>
        <v>0.1</v>
      </c>
      <c r="DN104" s="27"/>
      <c r="DO104" s="27">
        <f t="shared" si="140"/>
        <v>0.08</v>
      </c>
      <c r="DP104" s="27">
        <f t="shared" si="141"/>
        <v>0.08</v>
      </c>
      <c r="DQ104" s="27">
        <f t="shared" si="142"/>
        <v>0.08</v>
      </c>
      <c r="DR104" s="27">
        <f t="shared" si="143"/>
        <v>0.08</v>
      </c>
      <c r="DS104" s="27">
        <f t="shared" si="144"/>
        <v>0.08</v>
      </c>
      <c r="DT104" s="27">
        <f t="shared" si="145"/>
        <v>0.08</v>
      </c>
      <c r="DU104" s="27">
        <f t="shared" si="146"/>
        <v>0.08</v>
      </c>
      <c r="DV104" s="27">
        <f t="shared" si="147"/>
        <v>0.08</v>
      </c>
      <c r="DW104" s="27">
        <f t="shared" si="148"/>
        <v>0.08</v>
      </c>
      <c r="DX104" s="27">
        <f t="shared" si="149"/>
        <v>0.08</v>
      </c>
      <c r="DY104" s="27">
        <f t="shared" si="150"/>
        <v>0.08</v>
      </c>
      <c r="DZ104" s="27">
        <f t="shared" si="151"/>
        <v>0.08</v>
      </c>
      <c r="EA104" s="27">
        <f t="shared" si="152"/>
        <v>0.08</v>
      </c>
      <c r="EB104" s="27">
        <f t="shared" si="153"/>
        <v>0.08</v>
      </c>
      <c r="EC104" s="27">
        <f t="shared" si="154"/>
        <v>0.08</v>
      </c>
      <c r="ED104" s="27">
        <f t="shared" si="155"/>
        <v>0.08</v>
      </c>
      <c r="EE104" s="27">
        <f t="shared" si="156"/>
        <v>0.08</v>
      </c>
      <c r="EF104" s="27">
        <f t="shared" si="157"/>
        <v>0.08</v>
      </c>
      <c r="EG104" s="27">
        <f t="shared" si="158"/>
        <v>0.08</v>
      </c>
      <c r="EH104" s="27">
        <f t="shared" si="159"/>
        <v>0.08</v>
      </c>
      <c r="EI104" s="27">
        <f t="shared" si="160"/>
        <v>0.08</v>
      </c>
      <c r="EJ104" s="27">
        <f t="shared" si="161"/>
        <v>0.08</v>
      </c>
      <c r="EK104" s="27">
        <f t="shared" si="162"/>
        <v>7.9000000953674321E-2</v>
      </c>
      <c r="EL104" s="27" t="str">
        <f t="shared" si="163"/>
        <v>.</v>
      </c>
      <c r="EM104" s="27" t="str">
        <f t="shared" si="164"/>
        <v>.</v>
      </c>
      <c r="EN104" s="27" t="str">
        <f t="shared" si="165"/>
        <v>.</v>
      </c>
      <c r="EO104" s="27" t="str">
        <f t="shared" si="166"/>
        <v>.</v>
      </c>
      <c r="EP104" s="27" t="str">
        <f t="shared" si="129"/>
        <v>.</v>
      </c>
      <c r="EQ104" s="27" t="str">
        <f t="shared" si="130"/>
        <v>.</v>
      </c>
      <c r="ER104" s="27" t="str">
        <f t="shared" si="174"/>
        <v>.</v>
      </c>
      <c r="ES104" s="27" t="str">
        <f t="shared" si="174"/>
        <v>.</v>
      </c>
      <c r="ET104" s="27" t="str">
        <f t="shared" si="174"/>
        <v>.</v>
      </c>
      <c r="EU104" s="27"/>
      <c r="EV104" s="27"/>
      <c r="EW104" s="27"/>
      <c r="EX104" s="27"/>
      <c r="EY104" s="27"/>
      <c r="EZ104" s="27" t="str">
        <f>IFERROR(VLOOKUP(CONCATENATE($C104,".SL.TLF.TERT.ZS"),AREA_WB_6ATTRS,Seq!B$1,FALSE)/100,".")</f>
        <v>.</v>
      </c>
      <c r="FA104" s="27" t="str">
        <f>IFERROR(VLOOKUP(CONCATENATE($C104,".SL.TLF.TERT.ZS"),AREA_WB_6ATTRS,Seq!C$1,FALSE)/100,".")</f>
        <v>.</v>
      </c>
      <c r="FB104" s="27" t="str">
        <f>IFERROR(VLOOKUP(CONCATENATE($C104,".SL.TLF.TERT.ZS"),AREA_WB_6ATTRS,Seq!D$1,FALSE)/100,".")</f>
        <v>.</v>
      </c>
      <c r="FC104" s="27" t="str">
        <f>IFERROR(VLOOKUP(CONCATENATE($C104,".SL.TLF.TERT.ZS"),AREA_WB_6ATTRS,Seq!E$1,FALSE)/100,".")</f>
        <v>.</v>
      </c>
      <c r="FD104" s="27" t="str">
        <f>IFERROR(VLOOKUP(CONCATENATE($C104,".SL.TLF.TERT.ZS"),AREA_WB_6ATTRS,Seq!F$1,FALSE)/100,".")</f>
        <v>.</v>
      </c>
      <c r="FE104" s="27" t="str">
        <f>IFERROR(VLOOKUP(CONCATENATE($C104,".SL.TLF.TERT.ZS"),AREA_WB_6ATTRS,Seq!G$1,FALSE)/100,".")</f>
        <v>.</v>
      </c>
      <c r="FF104" s="27" t="str">
        <f>IFERROR(VLOOKUP(CONCATENATE($C104,".SL.TLF.TERT.ZS"),AREA_WB_6ATTRS,Seq!H$1,FALSE)/100,".")</f>
        <v>.</v>
      </c>
      <c r="FG104" s="27" t="str">
        <f>IFERROR(VLOOKUP(CONCATENATE($C104,".SL.TLF.TERT.ZS"),AREA_WB_6ATTRS,Seq!I$1,FALSE)/100,".")</f>
        <v>.</v>
      </c>
      <c r="FH104" s="27" t="str">
        <f>IFERROR(VLOOKUP(CONCATENATE($C104,".SL.TLF.TERT.ZS"),AREA_WB_6ATTRS,Seq!J$1,FALSE)/100,".")</f>
        <v>.</v>
      </c>
      <c r="FI104" s="27" t="str">
        <f>IFERROR(VLOOKUP(CONCATENATE($C104,".SL.TLF.TERT.ZS"),AREA_WB_6ATTRS,Seq!K$1,FALSE)/100,".")</f>
        <v>.</v>
      </c>
      <c r="FJ104" s="27" t="str">
        <f>IFERROR(VLOOKUP(CONCATENATE($C104,".SL.TLF.TERT.ZS"),AREA_WB_6ATTRS,Seq!L$1,FALSE)/100,".")</f>
        <v>.</v>
      </c>
      <c r="FK104" s="27" t="str">
        <f>IFERROR(VLOOKUP(CONCATENATE($C104,".SL.TLF.TERT.ZS"),AREA_WB_6ATTRS,Seq!M$1,FALSE)/100,".")</f>
        <v>.</v>
      </c>
      <c r="FL104" s="27" t="str">
        <f>IFERROR(VLOOKUP(CONCATENATE($C104,".SL.TLF.TERT.ZS"),AREA_WB_6ATTRS,Seq!N$1,FALSE)/100,".")</f>
        <v>.</v>
      </c>
      <c r="FM104" s="27" t="str">
        <f>IFERROR(VLOOKUP(CONCATENATE($C104,".SL.TLF.TERT.ZS"),AREA_WB_6ATTRS,Seq!O$1,FALSE)/100,".")</f>
        <v>.</v>
      </c>
      <c r="FN104" s="27" t="str">
        <f>IFERROR(VLOOKUP(CONCATENATE($C104,".SL.TLF.TERT.ZS"),AREA_WB_6ATTRS,Seq!P$1,FALSE)/100,".")</f>
        <v>.</v>
      </c>
      <c r="FO104" s="27" t="str">
        <f>IFERROR(VLOOKUP(CONCATENATE($C104,".SL.TLF.TERT.ZS"),AREA_WB_6ATTRS,Seq!Q$1,FALSE)/100,".")</f>
        <v>.</v>
      </c>
      <c r="FP104" s="27" t="str">
        <f>IFERROR(VLOOKUP(CONCATENATE($C104,".SL.TLF.TERT.ZS"),AREA_WB_6ATTRS,Seq!R$1,FALSE)/100,".")</f>
        <v>.</v>
      </c>
      <c r="FQ104" s="27" t="str">
        <f>IFERROR(VLOOKUP(CONCATENATE($C104,".SL.TLF.TERT.ZS"),AREA_WB_6ATTRS,Seq!S$1,FALSE)/100,".")</f>
        <v>.</v>
      </c>
      <c r="FR104" s="27" t="str">
        <f>IFERROR(VLOOKUP(CONCATENATE($C104,".SL.TLF.TERT.ZS"),AREA_WB_6ATTRS,Seq!T$1,FALSE)/100,".")</f>
        <v>.</v>
      </c>
      <c r="FS104" s="27" t="str">
        <f>IFERROR(VLOOKUP(CONCATENATE($C104,".SL.TLF.TERT.ZS"),AREA_WB_6ATTRS,Seq!U$1,FALSE)/100,".")</f>
        <v>.</v>
      </c>
      <c r="FT104" s="27" t="str">
        <f>IFERROR(VLOOKUP(CONCATENATE($C104,".SL.TLF.TERT.ZS"),AREA_WB_6ATTRS,Seq!V$1,FALSE)/100,".")</f>
        <v>.</v>
      </c>
      <c r="FU104" s="27">
        <f>IFERROR(VLOOKUP(CONCATENATE($C104,".SL.TLF.TERT.ZS"),AREA_WB_6ATTRS,Seq!W$1,FALSE)/100,".")</f>
        <v>0.08</v>
      </c>
      <c r="FV104" s="27">
        <f>IFERROR(VLOOKUP(CONCATENATE($C104,".SL.TLF.TERT.ZS"),AREA_WB_6ATTRS,Seq!X$1,FALSE)/100,".")</f>
        <v>7.9000000953674321E-2</v>
      </c>
      <c r="FW104" s="27" t="str">
        <f>IFERROR(VLOOKUP(CONCATENATE($C104,".SL.TLF.TERT.ZS"),AREA_WB_6ATTRS,Seq!Y$1,FALSE)/100,".")</f>
        <v>.</v>
      </c>
      <c r="FX104" s="27" t="str">
        <f>IFERROR(VLOOKUP(CONCATENATE($C104,".SL.TLF.TERT.ZS"),AREA_WB_6ATTRS,Seq!Z$1,FALSE)/100,".")</f>
        <v>.</v>
      </c>
      <c r="FY104" s="27" t="str">
        <f>IFERROR(VLOOKUP(CONCATENATE($C104,".SL.TLF.TERT.ZS"),AREA_WB_6ATTRS,Seq!AA$1,FALSE)/100,".")</f>
        <v>.</v>
      </c>
      <c r="FZ104" s="27" t="str">
        <f>IFERROR(VLOOKUP(CONCATENATE($C104,".SL.TLF.TERT.ZS"),AREA_WB_6ATTRS,Seq!AB$1,FALSE)/100,".")</f>
        <v>.</v>
      </c>
      <c r="GA104" s="27" t="str">
        <f>IFERROR(VLOOKUP(CONCATENATE($C104,".SL.TLF.TERT.ZS"),AREA_WB_6ATTRS,Seq!AC$1,FALSE)/100,".")</f>
        <v>.</v>
      </c>
      <c r="GB104" s="27" t="str">
        <f>IFERROR(VLOOKUP(CONCATENATE($C104,".SL.TLF.TERT.ZS"),AREA_WB_6ATTRS,Seq!AD$1,FALSE)/100,".")</f>
        <v>.</v>
      </c>
      <c r="GC104" s="27" t="str">
        <f>IFERROR(VLOOKUP(CONCATENATE($C104,".SL.TLF.TERT.ZS"),AREA_WB_6ATTRS,Seq!AE$1,FALSE)/100,".")</f>
        <v>.</v>
      </c>
      <c r="GD104" s="27" t="str">
        <f>IFERROR(VLOOKUP(CONCATENATE($C104,".SL.TLF.TERT.ZS"),AREA_WB_6ATTRS,Seq!AF$1,FALSE)/100,".")</f>
        <v>.</v>
      </c>
      <c r="GE104" s="27" t="str">
        <f>IFERROR(VLOOKUP(CONCATENATE($C104,".SL.TLF.TERT.ZS"),AREA_WB_6ATTRS,Seq!AG$1,FALSE)/100,".")</f>
        <v>.</v>
      </c>
      <c r="GF104" s="27" t="str">
        <f>IFERROR(VLOOKUP(CONCATENATE($C104,".SL.TLF.TERT.ZS"),AREA_WB_6ATTRS,Seq!AH$1,FALSE)/100,".")</f>
        <v>.</v>
      </c>
      <c r="GG104" s="27" t="str">
        <f>IFERROR(VLOOKUP(CONCATENATE($C104,".SL.TLF.TERT.ZS"),AREA_WB_6ATTRS,Seq!AI$1,FALSE)/100,".")</f>
        <v>.</v>
      </c>
      <c r="GH104" s="27" t="str">
        <f>IFERROR(VLOOKUP(CONCATENATE($C104,".SL.TLF.TERT.ZS"),AREA_WB_6ATTRS,Seq!AJ$1,FALSE)/100,".")</f>
        <v>.</v>
      </c>
      <c r="GI104" s="27" t="str">
        <f>IFERROR(VLOOKUP(CONCATENATE($C104,".SL.TLF.TERT.ZS"),AREA_WB_6ATTRS,Seq!AK$1,FALSE)/100,".")</f>
        <v>.</v>
      </c>
      <c r="GJ104" s="27" t="str">
        <f>IFERROR(VLOOKUP(CONCATENATE($C104,".SL.TLF.TERT.ZS"),AREA_WB_6ATTRS,Seq!AL$1,FALSE)/100,".")</f>
        <v>.</v>
      </c>
      <c r="GK104" s="27"/>
      <c r="GL104" s="27"/>
      <c r="GM104" s="27" t="str">
        <f t="shared" si="167"/>
        <v>.</v>
      </c>
      <c r="GN104" s="27" t="str">
        <f t="shared" si="168"/>
        <v>.</v>
      </c>
      <c r="GO104" s="27" t="str">
        <f t="shared" si="131"/>
        <v>.</v>
      </c>
      <c r="GP104" s="27"/>
      <c r="GQ104" s="9" t="str">
        <f>IF(VLOOKUP($B104,EM_80!$B$1:$C$201,2,FALSE)&gt;0,VLOOKUP($B104,EM_80!$B$1:$C$201,2,FALSE),".")</f>
        <v>.</v>
      </c>
      <c r="GR104" s="9" t="str">
        <f t="shared" si="169"/>
        <v>.</v>
      </c>
      <c r="GS104" s="9" t="str">
        <f t="shared" si="124"/>
        <v>.</v>
      </c>
      <c r="GU104">
        <f t="shared" si="170"/>
        <v>2671300</v>
      </c>
      <c r="GV104">
        <f t="shared" si="171"/>
        <v>3289483</v>
      </c>
      <c r="GW104">
        <f t="shared" si="172"/>
        <v>3067556</v>
      </c>
      <c r="GX104">
        <f t="shared" si="173"/>
        <v>3204284</v>
      </c>
      <c r="GZ104" s="9" t="str">
        <f>IF(ISNA(VLOOKUP($B104,Area_EM_90,Seq!C$1,FALSE)),".",VLOOKUP($B104,Area_EM_90,Seq!C$1,FALSE))</f>
        <v>.</v>
      </c>
      <c r="HA104" s="9" t="str">
        <f>IF(ISNA(VLOOKUP($B104,Area_EM_90,Seq!D$1,FALSE)),".",VLOOKUP($B104,Area_EM_90,Seq!D$1,FALSE))</f>
        <v>.</v>
      </c>
      <c r="HB104" s="9" t="str">
        <f>IF(ISNA(VLOOKUP($B104,Area_EM_90,Seq!E$1,FALSE)),".",VLOOKUP($B104,Area_EM_90,Seq!E$1,FALSE))</f>
        <v>.</v>
      </c>
      <c r="HC104" s="9" t="str">
        <f>IF(ISNA(VLOOKUP($B104,Area_EM_90,Seq!F$1,FALSE)),".",VLOOKUP($B104,Area_EM_90,Seq!F$1,FALSE))</f>
        <v>.</v>
      </c>
      <c r="HD104" s="9" t="str">
        <f>IF(ISNA(VLOOKUP($B104,Area_EM_90,Seq!G$1,FALSE)),".",VLOOKUP($B104,Area_EM_90,Seq!G$1,FALSE))</f>
        <v>.</v>
      </c>
      <c r="HE104" s="9" t="str">
        <f>IF(ISNA(VLOOKUP($B104,Area_EM_90,Seq!H$1,FALSE)),".",VLOOKUP($B104,Area_EM_90,Seq!H$1,FALSE))</f>
        <v>.</v>
      </c>
      <c r="HF104" s="9" t="str">
        <f>IF(ISNA(VLOOKUP($B104,Area_EM_90,Seq!I$1,FALSE)),".",VLOOKUP($B104,Area_EM_90,Seq!I$1,FALSE))</f>
        <v>.</v>
      </c>
      <c r="HG104" s="9" t="str">
        <f>IF(ISNA(VLOOKUP($B104,Area_EM_90,Seq!J$1,FALSE)),".",VLOOKUP($B104,Area_EM_90,Seq!J$1,FALSE))</f>
        <v>.</v>
      </c>
      <c r="HH104" s="9" t="str">
        <f>IF(ISNA(VLOOKUP($B104,Area_EM_00,Seq!C$1,FALSE)),".",VLOOKUP($B104,Area_EM_00,Seq!C$1,FALSE))</f>
        <v>.</v>
      </c>
      <c r="HI104" s="9" t="str">
        <f>IF(ISNA(VLOOKUP($B104,Area_EM_00,Seq!D$1,FALSE)),".",VLOOKUP($B104,Area_EM_00,Seq!D$1,FALSE))</f>
        <v>.</v>
      </c>
      <c r="HJ104" s="9" t="str">
        <f>IF(ISNA(VLOOKUP($B104,Area_EM_00,Seq!E$1,FALSE)),".",VLOOKUP($B104,Area_EM_00,Seq!E$1,FALSE))</f>
        <v>.</v>
      </c>
      <c r="HK104" s="9" t="str">
        <f>IF(ISNA(VLOOKUP($B104,Area_EM_00,Seq!F$1,FALSE)),".",VLOOKUP($B104,Area_EM_00,Seq!F$1,FALSE))</f>
        <v>.</v>
      </c>
      <c r="HL104" s="9" t="str">
        <f>IF(ISNA(VLOOKUP($B104,Area_EM_00,Seq!G$1,FALSE)),".",VLOOKUP($B104,Area_EM_00,Seq!G$1,FALSE))</f>
        <v>.</v>
      </c>
      <c r="HM104" s="9" t="str">
        <f>IF(ISNA(VLOOKUP($B104,Area_EM_00,Seq!H$1,FALSE)),".",VLOOKUP($B104,Area_EM_00,Seq!H$1,FALSE))</f>
        <v>.</v>
      </c>
      <c r="HN104" s="9" t="str">
        <f>IF(ISNA(VLOOKUP($B104,Area_EM_00,Seq!I$1,FALSE)),".",VLOOKUP($B104,Area_EM_00,Seq!I$1,FALSE))</f>
        <v>.</v>
      </c>
      <c r="HO104" s="9" t="str">
        <f>IF(ISNA(VLOOKUP($B104,Area_EM_00,Seq!J$1,FALSE)),".",VLOOKUP($B104,Area_EM_00,Seq!J$1,FALSE))</f>
        <v>.</v>
      </c>
      <c r="HQ104" s="27"/>
      <c r="HR104" s="9">
        <f>IFERROR(VLOOKUP($B104,AREA_EM3_60_00,Seq!E$1,FALSE),".")</f>
        <v>18</v>
      </c>
      <c r="HS104" s="9">
        <f>IFERROR(VLOOKUP($B104,AREA_EM3_60_00,Seq!F$1,FALSE),".")</f>
        <v>20</v>
      </c>
      <c r="HT104" s="9">
        <f>IFERROR(VLOOKUP($B104,AREA_EM3_60_00,Seq!G$1,FALSE),".")</f>
        <v>22</v>
      </c>
      <c r="HU104" s="9">
        <f>IFERROR(VLOOKUP($B104,AREA_EM3_10,Seq!B$1,FALSE),".")</f>
        <v>0</v>
      </c>
      <c r="HV104" s="9">
        <f t="shared" si="132"/>
        <v>2671300</v>
      </c>
      <c r="HW104" s="9">
        <f t="shared" si="133"/>
        <v>3289483</v>
      </c>
      <c r="HX104" s="9">
        <f t="shared" si="134"/>
        <v>3067556</v>
      </c>
      <c r="HY104" s="9">
        <f t="shared" si="135"/>
        <v>3204284</v>
      </c>
    </row>
    <row r="105" spans="1:233">
      <c r="A105" s="25" t="s">
        <v>2505</v>
      </c>
      <c r="B105" s="26" t="str">
        <f t="shared" si="92"/>
        <v>Austria</v>
      </c>
      <c r="C105" s="166" t="s">
        <v>1354</v>
      </c>
      <c r="D105" s="27">
        <f>VLOOKUP("CHN.NY.GDP.MKTP.KD",AREA_WB_6ATTRS,Seq!B$1,FALSE)/10000</f>
        <v>18294112.043860689</v>
      </c>
      <c r="E105" s="27">
        <f>VLOOKUP("CHN.NY.GDP.MKTP.KD",AREA_WB_6ATTRS,Seq!C$1,FALSE)/10000</f>
        <v>19245405.87014145</v>
      </c>
      <c r="F105" s="27">
        <f>VLOOKUP("CHN.NY.GDP.MKTP.KD",AREA_WB_6ATTRS,Seq!D$1,FALSE)/10000</f>
        <v>20996737.804324333</v>
      </c>
      <c r="G105" s="27">
        <f>VLOOKUP("CHN.NY.GDP.MKTP.KD",AREA_WB_6ATTRS,Seq!E$1,FALSE)/10000</f>
        <v>23285382.224995762</v>
      </c>
      <c r="H105" s="27">
        <f>VLOOKUP("CHN.NY.GDP.MKTP.KD",AREA_WB_6ATTRS,Seq!F$1,FALSE)/10000</f>
        <v>26824760.323195074</v>
      </c>
      <c r="I105" s="27">
        <f>VLOOKUP("CHN.NY.GDP.MKTP.KD",AREA_WB_6ATTRS,Seq!G$1,FALSE)/10000</f>
        <v>30446102.966826372</v>
      </c>
      <c r="J105" s="27">
        <f>VLOOKUP("CHN.NY.GDP.MKTP.KD",AREA_WB_6ATTRS,Seq!H$1,FALSE)/10000</f>
        <v>33125360.027907111</v>
      </c>
      <c r="K105" s="27">
        <f>VLOOKUP("CHN.NY.GDP.MKTP.KD",AREA_WB_6ATTRS,Seq!I$1,FALSE)/10000</f>
        <v>36967901.791144341</v>
      </c>
      <c r="L105" s="27">
        <f>VLOOKUP("CHN.NY.GDP.MKTP.KD",AREA_WB_6ATTRS,Seq!J$1,FALSE)/10000</f>
        <v>41145274.693543643</v>
      </c>
      <c r="M105" s="27">
        <f>VLOOKUP("CHN.NY.GDP.MKTP.KD",AREA_WB_6ATTRS,Seq!K$1,FALSE)/10000</f>
        <v>42832230.955979005</v>
      </c>
      <c r="N105" s="27">
        <f>VLOOKUP("CHN.NY.GDP.MKTP.KD",AREA_WB_6ATTRS,Seq!L$1,FALSE)/10000</f>
        <v>44459855.73230619</v>
      </c>
      <c r="O105" s="27">
        <f>VLOOKUP("CHN.NY.GDP.MKTP.KD",AREA_WB_6ATTRS,Seq!M$1,FALSE)/10000</f>
        <v>48550162.459678344</v>
      </c>
      <c r="P105" s="27">
        <f>VLOOKUP("CHN.NY.GDP.MKTP.KD",AREA_WB_6ATTRS,Seq!N$1,FALSE)/10000</f>
        <v>55444285.528952621</v>
      </c>
      <c r="Q105" s="27">
        <f>VLOOKUP("CHN.NY.GDP.MKTP.KD",AREA_WB_6ATTRS,Seq!O$1,FALSE)/10000</f>
        <v>63206485.503006078</v>
      </c>
      <c r="R105" s="27">
        <f>VLOOKUP("CHN.NY.GDP.MKTP.KD",AREA_WB_6ATTRS,Seq!P$1,FALSE)/10000</f>
        <v>71486535.103899792</v>
      </c>
      <c r="S105" s="27">
        <f>VLOOKUP("CHN.NY.GDP.MKTP.KD",AREA_WB_6ATTRS,Seq!Q$1,FALSE)/10000</f>
        <v>79278567.430224851</v>
      </c>
      <c r="T105" s="27">
        <f>VLOOKUP("CHN.NY.GDP.MKTP.KD",AREA_WB_6ATTRS,Seq!R$1,FALSE)/10000</f>
        <v>87206424.173247412</v>
      </c>
      <c r="U105" s="27">
        <f>VLOOKUP("CHN.NY.GDP.MKTP.KD",AREA_WB_6ATTRS,Seq!S$1,FALSE)/10000</f>
        <v>95316621.621359423</v>
      </c>
      <c r="V105" s="27">
        <f>VLOOKUP("CHN.NY.GDP.MKTP.KD",AREA_WB_6ATTRS,Seq!T$1,FALSE)/10000</f>
        <v>102751318.10782552</v>
      </c>
      <c r="W105" s="27">
        <f>VLOOKUP("CHN.NY.GDP.MKTP.KD",AREA_WB_6ATTRS,Seq!U$1,FALSE)/10000</f>
        <v>110560418.28402025</v>
      </c>
      <c r="X105" s="27">
        <f>VLOOKUP("CHN.NY.GDP.MKTP.KD",AREA_WB_6ATTRS,Seq!V$1,FALSE)/10000</f>
        <v>119847493.41987793</v>
      </c>
      <c r="Y105" s="27">
        <f>VLOOKUP("CHN.NY.GDP.MKTP.KD",AREA_WB_6ATTRS,Seq!W$1,FALSE)/10000</f>
        <v>129794835.37372778</v>
      </c>
      <c r="Z105" s="27">
        <f>VLOOKUP("CHN.NY.GDP.MKTP.KD",AREA_WB_6ATTRS,Seq!X$1,FALSE)/10000</f>
        <v>141606165.392737</v>
      </c>
      <c r="AA105" s="27">
        <f>VLOOKUP("CHN.NY.GDP.MKTP.KD",AREA_WB_6ATTRS,Seq!Y$1,FALSE)/10000</f>
        <v>155766781.9320105</v>
      </c>
      <c r="AB105" s="27">
        <f>VLOOKUP("CHN.NY.GDP.MKTP.KD",AREA_WB_6ATTRS,Seq!Z$1,FALSE)/10000</f>
        <v>171499226.90714428</v>
      </c>
      <c r="AC105" s="27">
        <f>VLOOKUP("CHN.NY.GDP.MKTP.KD",AREA_WB_6ATTRS,Seq!AA$1,FALSE)/10000</f>
        <v>190878639.54765138</v>
      </c>
      <c r="AD105" s="27">
        <f>VLOOKUP("CHN.NY.GDP.MKTP.KD",AREA_WB_6ATTRS,Seq!AB$1,FALSE)/10000</f>
        <v>215120226.77020231</v>
      </c>
      <c r="AE105" s="27">
        <f>VLOOKUP("CHN.NY.GDP.MKTP.KD",AREA_WB_6ATTRS,Seq!AC$1,FALSE)/10000</f>
        <v>245667298.97157177</v>
      </c>
      <c r="AF105" s="27">
        <f>VLOOKUP("CHN.NY.GDP.MKTP.KD",AREA_WB_6ATTRS,Seq!AD$1,FALSE)/10000</f>
        <v>269251359.67284226</v>
      </c>
      <c r="AG105" s="27">
        <f>VLOOKUP("CHN.NY.GDP.MKTP.KD",AREA_WB_6ATTRS,Seq!AE$1,FALSE)/10000</f>
        <v>294022484.76274431</v>
      </c>
      <c r="AH105" s="27">
        <f>VLOOKUP("CHN.NY.GDP.MKTP.KD",AREA_WB_6ATTRS,Seq!AF$1,FALSE)/10000</f>
        <v>324600823.17806971</v>
      </c>
      <c r="AI105" s="27">
        <f>VLOOKUP("CHN.NY.GDP.MKTP.KD",AREA_WB_6ATTRS,Seq!AG$1,FALSE)/10000</f>
        <v>354139498.08727396</v>
      </c>
      <c r="AJ105" s="27"/>
      <c r="AK105" s="27"/>
      <c r="AL105" s="27"/>
      <c r="AM105" s="27"/>
      <c r="AN105" s="27"/>
      <c r="AO105" s="27"/>
      <c r="AP105" s="27">
        <f>IFERROR(VLOOKUP(CONCATENATE($C105, ".NY.GDP.MKTP.KD"),AREA_WB_6ATTRS,Seq!B$1,FALSE)/10000,".")</f>
        <v>11829701.321839653</v>
      </c>
      <c r="AQ105" s="27">
        <f>IFERROR(VLOOKUP(CONCATENATE($C105, ".NY.GDP.MKTP.KD"),AREA_WB_6ATTRS,Seq!C$1,FALSE)/10000,".")</f>
        <v>11812645.520205643</v>
      </c>
      <c r="AR105" s="27">
        <f>IFERROR(VLOOKUP(CONCATENATE($C105, ".NY.GDP.MKTP.KD"),AREA_WB_6ATTRS,Seq!D$1,FALSE)/10000,".")</f>
        <v>12042637.642053077</v>
      </c>
      <c r="AS105" s="27">
        <f>IFERROR(VLOOKUP(CONCATENATE($C105, ".NY.GDP.MKTP.KD"),AREA_WB_6ATTRS,Seq!E$1,FALSE)/10000,".")</f>
        <v>12398234.440559654</v>
      </c>
      <c r="AT105" s="27">
        <f>IFERROR(VLOOKUP(CONCATENATE($C105, ".NY.GDP.MKTP.KD"),AREA_WB_6ATTRS,Seq!F$1,FALSE)/10000,".")</f>
        <v>12405757.452046348</v>
      </c>
      <c r="AU105" s="27">
        <f>IFERROR(VLOOKUP(CONCATENATE($C105, ".NY.GDP.MKTP.KD"),AREA_WB_6ATTRS,Seq!G$1,FALSE)/10000,".")</f>
        <v>12710476.94698385</v>
      </c>
      <c r="AV105" s="27">
        <f>IFERROR(VLOOKUP(CONCATENATE($C105, ".NY.GDP.MKTP.KD"),AREA_WB_6ATTRS,Seq!H$1,FALSE)/10000,".")</f>
        <v>13004930.425744891</v>
      </c>
      <c r="AW105" s="27">
        <f>IFERROR(VLOOKUP(CONCATENATE($C105, ".NY.GDP.MKTP.KD"),AREA_WB_6ATTRS,Seq!I$1,FALSE)/10000,".")</f>
        <v>13180026.8995234</v>
      </c>
      <c r="AX105" s="27">
        <f>IFERROR(VLOOKUP(CONCATENATE($C105, ".NY.GDP.MKTP.KD"),AREA_WB_6ATTRS,Seq!J$1,FALSE)/10000,".")</f>
        <v>13593323.415439675</v>
      </c>
      <c r="AY105" s="27">
        <f>IFERROR(VLOOKUP(CONCATENATE($C105, ".NY.GDP.MKTP.KD"),AREA_WB_6ATTRS,Seq!K$1,FALSE)/10000,".")</f>
        <v>14121706.06148183</v>
      </c>
      <c r="AZ105" s="27">
        <f>IFERROR(VLOOKUP(CONCATENATE($C105, ".NY.GDP.MKTP.KD"),AREA_WB_6ATTRS,Seq!L$1,FALSE)/10000,".")</f>
        <v>14735384.786042573</v>
      </c>
      <c r="BA105" s="27">
        <f>IFERROR(VLOOKUP(CONCATENATE($C105, ".NY.GDP.MKTP.KD"),AREA_WB_6ATTRS,Seq!M$1,FALSE)/10000,".")</f>
        <v>15242521.828412499</v>
      </c>
      <c r="BB105" s="27">
        <f>IFERROR(VLOOKUP(CONCATENATE($C105, ".NY.GDP.MKTP.KD"),AREA_WB_6ATTRS,Seq!N$1,FALSE)/10000,".")</f>
        <v>15561627.79258541</v>
      </c>
      <c r="BC105" s="27">
        <f>IFERROR(VLOOKUP(CONCATENATE($C105, ".NY.GDP.MKTP.KD"),AREA_WB_6ATTRS,Seq!O$1,FALSE)/10000,".")</f>
        <v>15643607.919898761</v>
      </c>
      <c r="BD105" s="27">
        <f>IFERROR(VLOOKUP(CONCATENATE($C105, ".NY.GDP.MKTP.KD"),AREA_WB_6ATTRS,Seq!P$1,FALSE)/10000,".")</f>
        <v>16019385.961506663</v>
      </c>
      <c r="BE105" s="27">
        <f>IFERROR(VLOOKUP(CONCATENATE($C105, ".NY.GDP.MKTP.KD"),AREA_WB_6ATTRS,Seq!Q$1,FALSE)/10000,".")</f>
        <v>16446780.562094964</v>
      </c>
      <c r="BF105" s="27">
        <f>IFERROR(VLOOKUP(CONCATENATE($C105, ".NY.GDP.MKTP.KD"),AREA_WB_6ATTRS,Seq!R$1,FALSE)/10000,".")</f>
        <v>16852464.07717324</v>
      </c>
      <c r="BG105" s="27">
        <f>IFERROR(VLOOKUP(CONCATENATE($C105, ".NY.GDP.MKTP.KD"),AREA_WB_6ATTRS,Seq!S$1,FALSE)/10000,".")</f>
        <v>17241572.452976979</v>
      </c>
      <c r="BH105" s="27">
        <f>IFERROR(VLOOKUP(CONCATENATE($C105, ".NY.GDP.MKTP.KD"),AREA_WB_6ATTRS,Seq!T$1,FALSE)/10000,".")</f>
        <v>17894259.548676182</v>
      </c>
      <c r="BI105" s="27">
        <f>IFERROR(VLOOKUP(CONCATENATE($C105, ".NY.GDP.MKTP.KD"),AREA_WB_6ATTRS,Seq!U$1,FALSE)/10000,".")</f>
        <v>18527560.26364959</v>
      </c>
      <c r="BJ105" s="27">
        <f>IFERROR(VLOOKUP(CONCATENATE($C105, ".NY.GDP.MKTP.KD"),AREA_WB_6ATTRS,Seq!V$1,FALSE)/10000,".")</f>
        <v>19207074.995393407</v>
      </c>
      <c r="BK105" s="27">
        <f>IFERROR(VLOOKUP(CONCATENATE($C105, ".NY.GDP.MKTP.KD"),AREA_WB_6ATTRS,Seq!W$1,FALSE)/10000,".")</f>
        <v>19371756.955960937</v>
      </c>
      <c r="BL105" s="27">
        <f>IFERROR(VLOOKUP(CONCATENATE($C105, ".NY.GDP.MKTP.KD"),AREA_WB_6ATTRS,Seq!X$1,FALSE)/10000,".")</f>
        <v>19699862.188541435</v>
      </c>
      <c r="BM105" s="27">
        <f>IFERROR(VLOOKUP(CONCATENATE($C105, ".NY.GDP.MKTP.KD"),AREA_WB_6ATTRS,Seq!Y$1,FALSE)/10000,".")</f>
        <v>19870447.215239134</v>
      </c>
      <c r="BN105" s="27">
        <f>IFERROR(VLOOKUP(CONCATENATE($C105, ".NY.GDP.MKTP.KD"),AREA_WB_6ATTRS,Seq!Z$1,FALSE)/10000,".")</f>
        <v>20385008.313164409</v>
      </c>
      <c r="BO105" s="27">
        <f>IFERROR(VLOOKUP(CONCATENATE($C105, ".NY.GDP.MKTP.KD"),AREA_WB_6ATTRS,Seq!AA$1,FALSE)/10000,".")</f>
        <v>20874385.48633356</v>
      </c>
      <c r="BP105" s="27">
        <f>IFERROR(VLOOKUP(CONCATENATE($C105, ".NY.GDP.MKTP.KD"),AREA_WB_6ATTRS,Seq!AB$1,FALSE)/10000,".")</f>
        <v>21640431.658532817</v>
      </c>
      <c r="BQ105" s="27">
        <f>IFERROR(VLOOKUP(CONCATENATE($C105, ".NY.GDP.MKTP.KD"),AREA_WB_6ATTRS,Seq!AC$1,FALSE)/10000,".")</f>
        <v>22442414.968213808</v>
      </c>
      <c r="BR105" s="27">
        <f>IFERROR(VLOOKUP(CONCATENATE($C105, ".NY.GDP.MKTP.KD"),AREA_WB_6ATTRS,Seq!AD$1,FALSE)/10000,".")</f>
        <v>22755745.55196429</v>
      </c>
      <c r="BS105" s="27">
        <f>IFERROR(VLOOKUP(CONCATENATE($C105, ".NY.GDP.MKTP.KD"),AREA_WB_6ATTRS,Seq!AE$1,FALSE)/10000,".")</f>
        <v>21888760.529260561</v>
      </c>
      <c r="BT105" s="27">
        <f>IFERROR(VLOOKUP(CONCATENATE($C105, ".NY.GDP.MKTP.KD"),AREA_WB_6ATTRS,Seq!AF$1,FALSE)/10000,".")</f>
        <v>22395413.742416333</v>
      </c>
      <c r="BU105" s="27">
        <f>IFERROR(VLOOKUP(CONCATENATE($C105, ".NY.GDP.MKTP.KD"),AREA_WB_6ATTRS,Seq!AG$1,FALSE)/10000,".")</f>
        <v>23091331.355914872</v>
      </c>
      <c r="BV105" s="27"/>
      <c r="BW105" s="27"/>
      <c r="BX105" s="27"/>
      <c r="BY105" s="27"/>
      <c r="BZ105" s="27"/>
      <c r="CA105" s="27"/>
      <c r="CB105" s="27"/>
      <c r="CC105" s="27">
        <f>CNPop!A$48</f>
        <v>5.0000000000000001E-3</v>
      </c>
      <c r="CD105" s="27">
        <f>CNPop!B$48</f>
        <v>6.0000000000000001E-3</v>
      </c>
      <c r="CE105" s="27">
        <f>CNPop!C$48</f>
        <v>6.0000000000000001E-3</v>
      </c>
      <c r="CF105" s="27">
        <f>CNPop!D$48</f>
        <v>7.0000000000000001E-3</v>
      </c>
      <c r="CG105" s="27">
        <f>CNPop!E$48</f>
        <v>7.0000000000000001E-3</v>
      </c>
      <c r="CH105" s="27">
        <f>CNPop!F$48</f>
        <v>8.0000000000000002E-3</v>
      </c>
      <c r="CI105" s="27">
        <f>CNPop!G$48</f>
        <v>8.9999999999999993E-3</v>
      </c>
      <c r="CJ105" s="27">
        <f>CNPop!H$48</f>
        <v>0.01</v>
      </c>
      <c r="CK105" s="27">
        <f>CNPop!I$48</f>
        <v>1.0999999999999999E-2</v>
      </c>
      <c r="CL105" s="27">
        <f>CNPop!J$48</f>
        <v>1.2E-2</v>
      </c>
      <c r="CM105" s="27">
        <f>CNPop!K$48</f>
        <v>1.4E-2</v>
      </c>
      <c r="CN105" s="27">
        <f>CNPop!L$48</f>
        <v>1.6E-2</v>
      </c>
      <c r="CO105" s="27">
        <f>CNPop!M$48</f>
        <v>1.7000000000000001E-2</v>
      </c>
      <c r="CP105" s="27">
        <f>CNPop!N$48</f>
        <v>1.9E-2</v>
      </c>
      <c r="CQ105" s="27">
        <f>CNPop!O$48</f>
        <v>2.1000000000000001E-2</v>
      </c>
      <c r="CR105" s="27">
        <f>CNPop!P$48</f>
        <v>2.3E-2</v>
      </c>
      <c r="CS105" s="27">
        <f>CNPop!Q$48</f>
        <v>2.5999999999999999E-2</v>
      </c>
      <c r="CT105" s="27">
        <f>CNPop!R$48</f>
        <v>2.8000000000000001E-2</v>
      </c>
      <c r="CU105" s="27">
        <f>CNPop!S$48</f>
        <v>0.03</v>
      </c>
      <c r="CV105" s="27">
        <f>CNPop!T$48</f>
        <v>3.3000000000000002E-2</v>
      </c>
      <c r="CW105" s="27">
        <f>CNPop!U$48</f>
        <v>3.5999999999999997E-2</v>
      </c>
      <c r="CX105" s="27">
        <f>CNPop!V$48</f>
        <v>3.9E-2</v>
      </c>
      <c r="CY105" s="27">
        <f>CNPop!W$48</f>
        <v>4.2000000000000003E-2</v>
      </c>
      <c r="CZ105" s="27">
        <f>CNPop!X$48</f>
        <v>4.4999999999999998E-2</v>
      </c>
      <c r="DA105" s="27">
        <f>CNPop!Y$48</f>
        <v>4.9000000000000002E-2</v>
      </c>
      <c r="DB105" s="27">
        <f>CNPop!Z$48</f>
        <v>5.1999999999999998E-2</v>
      </c>
      <c r="DC105" s="27">
        <f>CNPop!AA$48</f>
        <v>5.6000000000000001E-2</v>
      </c>
      <c r="DD105" s="27">
        <f>CNPop!AB$48</f>
        <v>0.06</v>
      </c>
      <c r="DE105" s="27">
        <f>CNPop!AC$48</f>
        <v>6.3E-2</v>
      </c>
      <c r="DF105" s="27">
        <f>CNPop!AD$48</f>
        <v>6.8000000000000005E-2</v>
      </c>
      <c r="DG105" s="27">
        <f>CNPop!AE$48</f>
        <v>7.1999999999999995E-2</v>
      </c>
      <c r="DH105" s="27">
        <f>CNPop!AF$48</f>
        <v>7.5999999999999998E-2</v>
      </c>
      <c r="DI105" s="27">
        <f>CNPop!AG$48</f>
        <v>8.1000000000000003E-2</v>
      </c>
      <c r="DJ105" s="27">
        <f>CNPop!AH$48</f>
        <v>8.5000000000000006E-2</v>
      </c>
      <c r="DK105" s="27">
        <f>CNPop!AI$48</f>
        <v>0.09</v>
      </c>
      <c r="DL105" s="27">
        <f>CNPop!AJ$48</f>
        <v>9.5000000000000001E-2</v>
      </c>
      <c r="DM105" s="27">
        <f>CNPop!AK$48</f>
        <v>0.1</v>
      </c>
      <c r="DN105" s="27"/>
      <c r="DO105" s="27">
        <f t="shared" si="140"/>
        <v>7.0999999046325687E-2</v>
      </c>
      <c r="DP105" s="27">
        <f t="shared" si="141"/>
        <v>7.0999999046325687E-2</v>
      </c>
      <c r="DQ105" s="27">
        <f t="shared" si="142"/>
        <v>7.0999999046325687E-2</v>
      </c>
      <c r="DR105" s="27">
        <f t="shared" si="143"/>
        <v>7.0999999046325687E-2</v>
      </c>
      <c r="DS105" s="27">
        <f t="shared" si="144"/>
        <v>7.0999999046325687E-2</v>
      </c>
      <c r="DT105" s="27">
        <f t="shared" si="145"/>
        <v>7.0999999046325687E-2</v>
      </c>
      <c r="DU105" s="27">
        <f t="shared" si="146"/>
        <v>7.0999999046325687E-2</v>
      </c>
      <c r="DV105" s="27">
        <f t="shared" si="147"/>
        <v>7.0999999046325687E-2</v>
      </c>
      <c r="DW105" s="27">
        <f t="shared" si="148"/>
        <v>7.0999999046325687E-2</v>
      </c>
      <c r="DX105" s="27">
        <f t="shared" si="149"/>
        <v>7.0999999046325687E-2</v>
      </c>
      <c r="DY105" s="27">
        <f t="shared" si="150"/>
        <v>7.0999999046325687E-2</v>
      </c>
      <c r="DZ105" s="27">
        <f t="shared" si="151"/>
        <v>7.0999999046325687E-2</v>
      </c>
      <c r="EA105" s="27">
        <f t="shared" si="152"/>
        <v>8.1000003814697269E-2</v>
      </c>
      <c r="EB105" s="27">
        <f t="shared" si="153"/>
        <v>8.1000003814697269E-2</v>
      </c>
      <c r="EC105" s="27">
        <f t="shared" si="154"/>
        <v>8.1000003814697269E-2</v>
      </c>
      <c r="ED105" s="27">
        <f t="shared" si="155"/>
        <v>8.600000381469726E-2</v>
      </c>
      <c r="EE105" s="27">
        <f t="shared" si="156"/>
        <v>8.6999998092651368E-2</v>
      </c>
      <c r="EF105" s="27">
        <f t="shared" si="157"/>
        <v>8.8999996185302729E-2</v>
      </c>
      <c r="EG105" s="27">
        <f t="shared" si="158"/>
        <v>8.8999996185302729E-2</v>
      </c>
      <c r="EH105" s="27">
        <f t="shared" si="159"/>
        <v>0.14899999618530274</v>
      </c>
      <c r="EI105" s="27">
        <f t="shared" si="160"/>
        <v>0.15199999809265136</v>
      </c>
      <c r="EJ105" s="27">
        <f t="shared" si="161"/>
        <v>0.155</v>
      </c>
      <c r="EK105" s="27">
        <f t="shared" si="162"/>
        <v>0.17600000381469727</v>
      </c>
      <c r="EL105" s="27">
        <f t="shared" si="163"/>
        <v>0.17200000762939452</v>
      </c>
      <c r="EM105" s="27">
        <f t="shared" si="164"/>
        <v>0.19399999618530273</v>
      </c>
      <c r="EN105" s="27">
        <f t="shared" si="165"/>
        <v>0.18100000381469727</v>
      </c>
      <c r="EO105" s="27">
        <f t="shared" si="166"/>
        <v>0.17799999237060546</v>
      </c>
      <c r="EP105" s="27">
        <f t="shared" si="129"/>
        <v>0.17600000381469727</v>
      </c>
      <c r="EQ105" s="27">
        <f t="shared" si="130"/>
        <v>0.17799999237060546</v>
      </c>
      <c r="ER105" s="27">
        <f t="shared" si="174"/>
        <v>0.18899999618530272</v>
      </c>
      <c r="ES105" s="27">
        <f t="shared" si="174"/>
        <v>0.19100000381469726</v>
      </c>
      <c r="ET105" s="27">
        <f t="shared" si="174"/>
        <v>0.19100000381469726</v>
      </c>
      <c r="EU105" s="27"/>
      <c r="EV105" s="27"/>
      <c r="EW105" s="27"/>
      <c r="EX105" s="27"/>
      <c r="EY105" s="27"/>
      <c r="EZ105" s="27" t="str">
        <f>IFERROR(VLOOKUP(CONCATENATE($C105,".SL.TLF.TERT.ZS"),AREA_WB_6ATTRS,Seq!B$1,FALSE)/100,".")</f>
        <v>.</v>
      </c>
      <c r="FA105" s="27" t="str">
        <f>IFERROR(VLOOKUP(CONCATENATE($C105,".SL.TLF.TERT.ZS"),AREA_WB_6ATTRS,Seq!C$1,FALSE)/100,".")</f>
        <v>.</v>
      </c>
      <c r="FB105" s="27" t="str">
        <f>IFERROR(VLOOKUP(CONCATENATE($C105,".SL.TLF.TERT.ZS"),AREA_WB_6ATTRS,Seq!D$1,FALSE)/100,".")</f>
        <v>.</v>
      </c>
      <c r="FC105" s="27" t="str">
        <f>IFERROR(VLOOKUP(CONCATENATE($C105,".SL.TLF.TERT.ZS"),AREA_WB_6ATTRS,Seq!E$1,FALSE)/100,".")</f>
        <v>.</v>
      </c>
      <c r="FD105" s="27" t="str">
        <f>IFERROR(VLOOKUP(CONCATENATE($C105,".SL.TLF.TERT.ZS"),AREA_WB_6ATTRS,Seq!F$1,FALSE)/100,".")</f>
        <v>.</v>
      </c>
      <c r="FE105" s="27" t="str">
        <f>IFERROR(VLOOKUP(CONCATENATE($C105,".SL.TLF.TERT.ZS"),AREA_WB_6ATTRS,Seq!G$1,FALSE)/100,".")</f>
        <v>.</v>
      </c>
      <c r="FF105" s="27" t="str">
        <f>IFERROR(VLOOKUP(CONCATENATE($C105,".SL.TLF.TERT.ZS"),AREA_WB_6ATTRS,Seq!H$1,FALSE)/100,".")</f>
        <v>.</v>
      </c>
      <c r="FG105" s="27" t="str">
        <f>IFERROR(VLOOKUP(CONCATENATE($C105,".SL.TLF.TERT.ZS"),AREA_WB_6ATTRS,Seq!I$1,FALSE)/100,".")</f>
        <v>.</v>
      </c>
      <c r="FH105" s="27" t="str">
        <f>IFERROR(VLOOKUP(CONCATENATE($C105,".SL.TLF.TERT.ZS"),AREA_WB_6ATTRS,Seq!J$1,FALSE)/100,".")</f>
        <v>.</v>
      </c>
      <c r="FI105" s="27" t="str">
        <f>IFERROR(VLOOKUP(CONCATENATE($C105,".SL.TLF.TERT.ZS"),AREA_WB_6ATTRS,Seq!K$1,FALSE)/100,".")</f>
        <v>.</v>
      </c>
      <c r="FJ105" s="27" t="str">
        <f>IFERROR(VLOOKUP(CONCATENATE($C105,".SL.TLF.TERT.ZS"),AREA_WB_6ATTRS,Seq!L$1,FALSE)/100,".")</f>
        <v>.</v>
      </c>
      <c r="FK105" s="27">
        <f>IFERROR(VLOOKUP(CONCATENATE($C105,".SL.TLF.TERT.ZS"),AREA_WB_6ATTRS,Seq!M$1,FALSE)/100,".")</f>
        <v>7.0999999046325687E-2</v>
      </c>
      <c r="FL105" s="27" t="str">
        <f>IFERROR(VLOOKUP(CONCATENATE($C105,".SL.TLF.TERT.ZS"),AREA_WB_6ATTRS,Seq!N$1,FALSE)/100,".")</f>
        <v>.</v>
      </c>
      <c r="FM105" s="27" t="str">
        <f>IFERROR(VLOOKUP(CONCATENATE($C105,".SL.TLF.TERT.ZS"),AREA_WB_6ATTRS,Seq!O$1,FALSE)/100,".")</f>
        <v>.</v>
      </c>
      <c r="FN105" s="27">
        <f>IFERROR(VLOOKUP(CONCATENATE($C105,".SL.TLF.TERT.ZS"),AREA_WB_6ATTRS,Seq!P$1,FALSE)/100,".")</f>
        <v>8.1000003814697269E-2</v>
      </c>
      <c r="FO105" s="27">
        <f>IFERROR(VLOOKUP(CONCATENATE($C105,".SL.TLF.TERT.ZS"),AREA_WB_6ATTRS,Seq!Q$1,FALSE)/100,".")</f>
        <v>8.600000381469726E-2</v>
      </c>
      <c r="FP105" s="27">
        <f>IFERROR(VLOOKUP(CONCATENATE($C105,".SL.TLF.TERT.ZS"),AREA_WB_6ATTRS,Seq!R$1,FALSE)/100,".")</f>
        <v>8.6999998092651368E-2</v>
      </c>
      <c r="FQ105" s="27">
        <f>IFERROR(VLOOKUP(CONCATENATE($C105,".SL.TLF.TERT.ZS"),AREA_WB_6ATTRS,Seq!S$1,FALSE)/100,".")</f>
        <v>8.8999996185302729E-2</v>
      </c>
      <c r="FR105" s="27">
        <f>IFERROR(VLOOKUP(CONCATENATE($C105,".SL.TLF.TERT.ZS"),AREA_WB_6ATTRS,Seq!T$1,FALSE)/100,".")</f>
        <v>8.8999996185302729E-2</v>
      </c>
      <c r="FS105" s="27">
        <f>IFERROR(VLOOKUP(CONCATENATE($C105,".SL.TLF.TERT.ZS"),AREA_WB_6ATTRS,Seq!U$1,FALSE)/100,".")</f>
        <v>0.14899999618530274</v>
      </c>
      <c r="FT105" s="27">
        <f>IFERROR(VLOOKUP(CONCATENATE($C105,".SL.TLF.TERT.ZS"),AREA_WB_6ATTRS,Seq!V$1,FALSE)/100,".")</f>
        <v>0.15199999809265136</v>
      </c>
      <c r="FU105" s="27">
        <f>IFERROR(VLOOKUP(CONCATENATE($C105,".SL.TLF.TERT.ZS"),AREA_WB_6ATTRS,Seq!W$1,FALSE)/100,".")</f>
        <v>0.155</v>
      </c>
      <c r="FV105" s="27">
        <f>IFERROR(VLOOKUP(CONCATENATE($C105,".SL.TLF.TERT.ZS"),AREA_WB_6ATTRS,Seq!X$1,FALSE)/100,".")</f>
        <v>0.17600000381469727</v>
      </c>
      <c r="FW105" s="27">
        <f>IFERROR(VLOOKUP(CONCATENATE($C105,".SL.TLF.TERT.ZS"),AREA_WB_6ATTRS,Seq!Y$1,FALSE)/100,".")</f>
        <v>0.17200000762939452</v>
      </c>
      <c r="FX105" s="27">
        <f>IFERROR(VLOOKUP(CONCATENATE($C105,".SL.TLF.TERT.ZS"),AREA_WB_6ATTRS,Seq!Z$1,FALSE)/100,".")</f>
        <v>0.19399999618530273</v>
      </c>
      <c r="FY105" s="27">
        <f>IFERROR(VLOOKUP(CONCATENATE($C105,".SL.TLF.TERT.ZS"),AREA_WB_6ATTRS,Seq!AA$1,FALSE)/100,".")</f>
        <v>0.18100000381469727</v>
      </c>
      <c r="FZ105" s="27">
        <f>IFERROR(VLOOKUP(CONCATENATE($C105,".SL.TLF.TERT.ZS"),AREA_WB_6ATTRS,Seq!AB$1,FALSE)/100,".")</f>
        <v>0.17799999237060546</v>
      </c>
      <c r="GA105" s="27">
        <f>IFERROR(VLOOKUP(CONCATENATE($C105,".SL.TLF.TERT.ZS"),AREA_WB_6ATTRS,Seq!AC$1,FALSE)/100,".")</f>
        <v>0.17600000381469727</v>
      </c>
      <c r="GB105" s="27">
        <f>IFERROR(VLOOKUP(CONCATENATE($C105,".SL.TLF.TERT.ZS"),AREA_WB_6ATTRS,Seq!AD$1,FALSE)/100,".")</f>
        <v>0.17799999237060546</v>
      </c>
      <c r="GC105" s="27">
        <f>IFERROR(VLOOKUP(CONCATENATE($C105,".SL.TLF.TERT.ZS"),AREA_WB_6ATTRS,Seq!AE$1,FALSE)/100,".")</f>
        <v>0.18899999618530272</v>
      </c>
      <c r="GD105" s="27">
        <f>IFERROR(VLOOKUP(CONCATENATE($C105,".SL.TLF.TERT.ZS"),AREA_WB_6ATTRS,Seq!AF$1,FALSE)/100,".")</f>
        <v>0.19100000381469726</v>
      </c>
      <c r="GE105" s="27" t="str">
        <f>IFERROR(VLOOKUP(CONCATENATE($C105,".SL.TLF.TERT.ZS"),AREA_WB_6ATTRS,Seq!AG$1,FALSE)/100,".")</f>
        <v>.</v>
      </c>
      <c r="GF105" s="27" t="str">
        <f>IFERROR(VLOOKUP(CONCATENATE($C105,".SL.TLF.TERT.ZS"),AREA_WB_6ATTRS,Seq!AH$1,FALSE)/100,".")</f>
        <v>.</v>
      </c>
      <c r="GG105" s="27" t="str">
        <f>IFERROR(VLOOKUP(CONCATENATE($C105,".SL.TLF.TERT.ZS"),AREA_WB_6ATTRS,Seq!AI$1,FALSE)/100,".")</f>
        <v>.</v>
      </c>
      <c r="GH105" s="27" t="str">
        <f>IFERROR(VLOOKUP(CONCATENATE($C105,".SL.TLF.TERT.ZS"),AREA_WB_6ATTRS,Seq!AJ$1,FALSE)/100,".")</f>
        <v>.</v>
      </c>
      <c r="GI105" s="27" t="str">
        <f>IFERROR(VLOOKUP(CONCATENATE($C105,".SL.TLF.TERT.ZS"),AREA_WB_6ATTRS,Seq!AK$1,FALSE)/100,".")</f>
        <v>.</v>
      </c>
      <c r="GJ105" s="27" t="str">
        <f>IFERROR(VLOOKUP(CONCATENATE($C105,".SL.TLF.TERT.ZS"),AREA_WB_6ATTRS,Seq!AL$1,FALSE)/100,".")</f>
        <v>.</v>
      </c>
      <c r="GK105" s="27"/>
      <c r="GL105" s="27"/>
      <c r="GM105" s="27">
        <f t="shared" si="167"/>
        <v>5.9578975241625842E-4</v>
      </c>
      <c r="GN105" s="27">
        <f t="shared" si="168"/>
        <v>4.9281003132974933E-4</v>
      </c>
      <c r="GO105" s="27" t="str">
        <f t="shared" si="131"/>
        <v>.</v>
      </c>
      <c r="GP105" s="27"/>
      <c r="GQ105" s="9">
        <f>IF(VLOOKUP($B105,EM_80!$B$1:$C$201,2,FALSE)&gt;0,VLOOKUP($B105,EM_80!$B$1:$C$201,2,FALSE),".")</f>
        <v>4500</v>
      </c>
      <c r="GR105" s="9">
        <f t="shared" si="169"/>
        <v>3800</v>
      </c>
      <c r="GS105" s="9" t="str">
        <f t="shared" si="124"/>
        <v>.</v>
      </c>
      <c r="GU105">
        <f t="shared" si="170"/>
        <v>7553000</v>
      </c>
      <c r="GV105">
        <f t="shared" si="171"/>
        <v>7710882</v>
      </c>
      <c r="GW105">
        <f t="shared" si="172"/>
        <v>8011560.5089118602</v>
      </c>
      <c r="GX105">
        <f t="shared" si="173"/>
        <v>8389771</v>
      </c>
      <c r="GZ105" s="9">
        <f>IF(ISNA(VLOOKUP($B105,Area_EM_90,Seq!C$1,FALSE)),".",VLOOKUP($B105,Area_EM_90,Seq!C$1,FALSE))</f>
        <v>2285</v>
      </c>
      <c r="HA105" s="9">
        <f>IF(ISNA(VLOOKUP($B105,Area_EM_90,Seq!D$1,FALSE)),".",VLOOKUP($B105,Area_EM_90,Seq!D$1,FALSE))</f>
        <v>1207</v>
      </c>
      <c r="HB105" s="9">
        <f>IF(ISNA(VLOOKUP($B105,Area_EM_90,Seq!E$1,FALSE)),".",VLOOKUP($B105,Area_EM_90,Seq!E$1,FALSE))</f>
        <v>685</v>
      </c>
      <c r="HC105" s="9">
        <f>IF(ISNA(VLOOKUP($B105,Area_EM_90,Seq!F$1,FALSE)),".",VLOOKUP($B105,Area_EM_90,Seq!F$1,FALSE))</f>
        <v>393</v>
      </c>
      <c r="HD105" s="9">
        <f>IF(ISNA(VLOOKUP($B105,Area_EM_90,Seq!G$1,FALSE)),".",VLOOKUP($B105,Area_EM_90,Seq!G$1,FALSE))</f>
        <v>5209000</v>
      </c>
      <c r="HE105" s="9">
        <f>IF(ISNA(VLOOKUP($B105,Area_EM_90,Seq!H$1,FALSE)),".",VLOOKUP($B105,Area_EM_90,Seq!H$1,FALSE))</f>
        <v>2170069.4</v>
      </c>
      <c r="HF105" s="9">
        <f>IF(ISNA(VLOOKUP($B105,Area_EM_90,Seq!I$1,FALSE)),".",VLOOKUP($B105,Area_EM_90,Seq!I$1,FALSE))</f>
        <v>2453439</v>
      </c>
      <c r="HG105" s="9">
        <f>IF(ISNA(VLOOKUP($B105,Area_EM_90,Seq!J$1,FALSE)),".",VLOOKUP($B105,Area_EM_90,Seq!J$1,FALSE))</f>
        <v>585491.6</v>
      </c>
      <c r="HH105" s="9">
        <f>IF(ISNA(VLOOKUP($B105,Area_EM_00,Seq!C$1,FALSE)),".",VLOOKUP($B105,Area_EM_00,Seq!C$1,FALSE))</f>
        <v>5169</v>
      </c>
      <c r="HI105" s="9">
        <f>IF(ISNA(VLOOKUP($B105,Area_EM_00,Seq!D$1,FALSE)),".",VLOOKUP($B105,Area_EM_00,Seq!D$1,FALSE))</f>
        <v>3049</v>
      </c>
      <c r="HJ105" s="9">
        <f>IF(ISNA(VLOOKUP($B105,Area_EM_00,Seq!E$1,FALSE)),".",VLOOKUP($B105,Area_EM_00,Seq!E$1,FALSE))</f>
        <v>1191</v>
      </c>
      <c r="HK105" s="9">
        <f>IF(ISNA(VLOOKUP($B105,Area_EM_00,Seq!F$1,FALSE)),".",VLOOKUP($B105,Area_EM_00,Seq!F$1,FALSE))</f>
        <v>929</v>
      </c>
      <c r="HL105" s="9">
        <f>IF(ISNA(VLOOKUP($B105,Area_EM_00,Seq!G$1,FALSE)),".",VLOOKUP($B105,Area_EM_00,Seq!G$1,FALSE))</f>
        <v>5802000</v>
      </c>
      <c r="HM105" s="9">
        <f>IF(ISNA(VLOOKUP($B105,Area_EM_00,Seq!H$1,FALSE)),".",VLOOKUP($B105,Area_EM_00,Seq!H$1,FALSE))</f>
        <v>1784115</v>
      </c>
      <c r="HN105" s="9">
        <f>IF(ISNA(VLOOKUP($B105,Area_EM_00,Seq!I$1,FALSE)),".",VLOOKUP($B105,Area_EM_00,Seq!I$1,FALSE))</f>
        <v>3181817</v>
      </c>
      <c r="HO105" s="9">
        <f>IF(ISNA(VLOOKUP($B105,Area_EM_00,Seq!J$1,FALSE)),".",VLOOKUP($B105,Area_EM_00,Seq!J$1,FALSE))</f>
        <v>836068.2</v>
      </c>
      <c r="HQ105" s="27"/>
      <c r="HR105" s="9">
        <f>IFERROR(VLOOKUP($B105,AREA_EM3_60_00,Seq!E$1,FALSE),".")</f>
        <v>2066</v>
      </c>
      <c r="HS105" s="9">
        <f>IFERROR(VLOOKUP($B105,AREA_EM3_60_00,Seq!F$1,FALSE),".")</f>
        <v>5485</v>
      </c>
      <c r="HT105" s="9">
        <f>IFERROR(VLOOKUP($B105,AREA_EM3_60_00,Seq!G$1,FALSE),".")</f>
        <v>7331</v>
      </c>
      <c r="HU105" s="9">
        <f>IFERROR(VLOOKUP($B105,AREA_EM3_10,Seq!B$1,FALSE),".")</f>
        <v>8885.6736563022441</v>
      </c>
      <c r="HV105" s="9">
        <f t="shared" si="132"/>
        <v>7553000</v>
      </c>
      <c r="HW105" s="9">
        <f t="shared" si="133"/>
        <v>7710882</v>
      </c>
      <c r="HX105" s="9">
        <f t="shared" si="134"/>
        <v>8011560.5089118602</v>
      </c>
      <c r="HY105" s="9">
        <f t="shared" si="135"/>
        <v>8389771</v>
      </c>
    </row>
    <row r="106" spans="1:233">
      <c r="A106" s="25" t="s">
        <v>2510</v>
      </c>
      <c r="B106" s="26" t="str">
        <f t="shared" si="92"/>
        <v>Bulgaria</v>
      </c>
      <c r="C106" s="166" t="s">
        <v>1372</v>
      </c>
      <c r="D106" s="27">
        <f>VLOOKUP("CHN.NY.GDP.MKTP.KD",AREA_WB_6ATTRS,Seq!B$1,FALSE)/10000</f>
        <v>18294112.043860689</v>
      </c>
      <c r="E106" s="27">
        <f>VLOOKUP("CHN.NY.GDP.MKTP.KD",AREA_WB_6ATTRS,Seq!C$1,FALSE)/10000</f>
        <v>19245405.87014145</v>
      </c>
      <c r="F106" s="27">
        <f>VLOOKUP("CHN.NY.GDP.MKTP.KD",AREA_WB_6ATTRS,Seq!D$1,FALSE)/10000</f>
        <v>20996737.804324333</v>
      </c>
      <c r="G106" s="27">
        <f>VLOOKUP("CHN.NY.GDP.MKTP.KD",AREA_WB_6ATTRS,Seq!E$1,FALSE)/10000</f>
        <v>23285382.224995762</v>
      </c>
      <c r="H106" s="27">
        <f>VLOOKUP("CHN.NY.GDP.MKTP.KD",AREA_WB_6ATTRS,Seq!F$1,FALSE)/10000</f>
        <v>26824760.323195074</v>
      </c>
      <c r="I106" s="27">
        <f>VLOOKUP("CHN.NY.GDP.MKTP.KD",AREA_WB_6ATTRS,Seq!G$1,FALSE)/10000</f>
        <v>30446102.966826372</v>
      </c>
      <c r="J106" s="27">
        <f>VLOOKUP("CHN.NY.GDP.MKTP.KD",AREA_WB_6ATTRS,Seq!H$1,FALSE)/10000</f>
        <v>33125360.027907111</v>
      </c>
      <c r="K106" s="27">
        <f>VLOOKUP("CHN.NY.GDP.MKTP.KD",AREA_WB_6ATTRS,Seq!I$1,FALSE)/10000</f>
        <v>36967901.791144341</v>
      </c>
      <c r="L106" s="27">
        <f>VLOOKUP("CHN.NY.GDP.MKTP.KD",AREA_WB_6ATTRS,Seq!J$1,FALSE)/10000</f>
        <v>41145274.693543643</v>
      </c>
      <c r="M106" s="27">
        <f>VLOOKUP("CHN.NY.GDP.MKTP.KD",AREA_WB_6ATTRS,Seq!K$1,FALSE)/10000</f>
        <v>42832230.955979005</v>
      </c>
      <c r="N106" s="27">
        <f>VLOOKUP("CHN.NY.GDP.MKTP.KD",AREA_WB_6ATTRS,Seq!L$1,FALSE)/10000</f>
        <v>44459855.73230619</v>
      </c>
      <c r="O106" s="27">
        <f>VLOOKUP("CHN.NY.GDP.MKTP.KD",AREA_WB_6ATTRS,Seq!M$1,FALSE)/10000</f>
        <v>48550162.459678344</v>
      </c>
      <c r="P106" s="27">
        <f>VLOOKUP("CHN.NY.GDP.MKTP.KD",AREA_WB_6ATTRS,Seq!N$1,FALSE)/10000</f>
        <v>55444285.528952621</v>
      </c>
      <c r="Q106" s="27">
        <f>VLOOKUP("CHN.NY.GDP.MKTP.KD",AREA_WB_6ATTRS,Seq!O$1,FALSE)/10000</f>
        <v>63206485.503006078</v>
      </c>
      <c r="R106" s="27">
        <f>VLOOKUP("CHN.NY.GDP.MKTP.KD",AREA_WB_6ATTRS,Seq!P$1,FALSE)/10000</f>
        <v>71486535.103899792</v>
      </c>
      <c r="S106" s="27">
        <f>VLOOKUP("CHN.NY.GDP.MKTP.KD",AREA_WB_6ATTRS,Seq!Q$1,FALSE)/10000</f>
        <v>79278567.430224851</v>
      </c>
      <c r="T106" s="27">
        <f>VLOOKUP("CHN.NY.GDP.MKTP.KD",AREA_WB_6ATTRS,Seq!R$1,FALSE)/10000</f>
        <v>87206424.173247412</v>
      </c>
      <c r="U106" s="27">
        <f>VLOOKUP("CHN.NY.GDP.MKTP.KD",AREA_WB_6ATTRS,Seq!S$1,FALSE)/10000</f>
        <v>95316621.621359423</v>
      </c>
      <c r="V106" s="27">
        <f>VLOOKUP("CHN.NY.GDP.MKTP.KD",AREA_WB_6ATTRS,Seq!T$1,FALSE)/10000</f>
        <v>102751318.10782552</v>
      </c>
      <c r="W106" s="27">
        <f>VLOOKUP("CHN.NY.GDP.MKTP.KD",AREA_WB_6ATTRS,Seq!U$1,FALSE)/10000</f>
        <v>110560418.28402025</v>
      </c>
      <c r="X106" s="27">
        <f>VLOOKUP("CHN.NY.GDP.MKTP.KD",AREA_WB_6ATTRS,Seq!V$1,FALSE)/10000</f>
        <v>119847493.41987793</v>
      </c>
      <c r="Y106" s="27">
        <f>VLOOKUP("CHN.NY.GDP.MKTP.KD",AREA_WB_6ATTRS,Seq!W$1,FALSE)/10000</f>
        <v>129794835.37372778</v>
      </c>
      <c r="Z106" s="27">
        <f>VLOOKUP("CHN.NY.GDP.MKTP.KD",AREA_WB_6ATTRS,Seq!X$1,FALSE)/10000</f>
        <v>141606165.392737</v>
      </c>
      <c r="AA106" s="27">
        <f>VLOOKUP("CHN.NY.GDP.MKTP.KD",AREA_WB_6ATTRS,Seq!Y$1,FALSE)/10000</f>
        <v>155766781.9320105</v>
      </c>
      <c r="AB106" s="27">
        <f>VLOOKUP("CHN.NY.GDP.MKTP.KD",AREA_WB_6ATTRS,Seq!Z$1,FALSE)/10000</f>
        <v>171499226.90714428</v>
      </c>
      <c r="AC106" s="27">
        <f>VLOOKUP("CHN.NY.GDP.MKTP.KD",AREA_WB_6ATTRS,Seq!AA$1,FALSE)/10000</f>
        <v>190878639.54765138</v>
      </c>
      <c r="AD106" s="27">
        <f>VLOOKUP("CHN.NY.GDP.MKTP.KD",AREA_WB_6ATTRS,Seq!AB$1,FALSE)/10000</f>
        <v>215120226.77020231</v>
      </c>
      <c r="AE106" s="27">
        <f>VLOOKUP("CHN.NY.GDP.MKTP.KD",AREA_WB_6ATTRS,Seq!AC$1,FALSE)/10000</f>
        <v>245667298.97157177</v>
      </c>
      <c r="AF106" s="27">
        <f>VLOOKUP("CHN.NY.GDP.MKTP.KD",AREA_WB_6ATTRS,Seq!AD$1,FALSE)/10000</f>
        <v>269251359.67284226</v>
      </c>
      <c r="AG106" s="27">
        <f>VLOOKUP("CHN.NY.GDP.MKTP.KD",AREA_WB_6ATTRS,Seq!AE$1,FALSE)/10000</f>
        <v>294022484.76274431</v>
      </c>
      <c r="AH106" s="27">
        <f>VLOOKUP("CHN.NY.GDP.MKTP.KD",AREA_WB_6ATTRS,Seq!AF$1,FALSE)/10000</f>
        <v>324600823.17806971</v>
      </c>
      <c r="AI106" s="27">
        <f>VLOOKUP("CHN.NY.GDP.MKTP.KD",AREA_WB_6ATTRS,Seq!AG$1,FALSE)/10000</f>
        <v>354139498.08727396</v>
      </c>
      <c r="AJ106" s="27"/>
      <c r="AK106" s="27"/>
      <c r="AL106" s="27"/>
      <c r="AM106" s="27"/>
      <c r="AN106" s="27"/>
      <c r="AO106" s="27"/>
      <c r="AP106" s="27">
        <f>IFERROR(VLOOKUP(CONCATENATE($C106, ".NY.GDP.MKTP.KD"),AREA_WB_6ATTRS,Seq!B$1,FALSE)/10000,".")</f>
        <v>1146429.6023152291</v>
      </c>
      <c r="AQ106" s="27">
        <f>IFERROR(VLOOKUP(CONCATENATE($C106, ".NY.GDP.MKTP.KD"),AREA_WB_6ATTRS,Seq!C$1,FALSE)/10000,".")</f>
        <v>1202606.5056738246</v>
      </c>
      <c r="AR106" s="27">
        <f>IFERROR(VLOOKUP(CONCATENATE($C106, ".NY.GDP.MKTP.KD"),AREA_WB_6ATTRS,Seq!D$1,FALSE)/10000,".")</f>
        <v>1230682.1433084277</v>
      </c>
      <c r="AS106" s="27">
        <f>IFERROR(VLOOKUP(CONCATENATE($C106, ".NY.GDP.MKTP.KD"),AREA_WB_6ATTRS,Seq!E$1,FALSE)/10000,".")</f>
        <v>1272898.3092570275</v>
      </c>
      <c r="AT106" s="27">
        <f>IFERROR(VLOOKUP(CONCATENATE($C106, ".NY.GDP.MKTP.KD"),AREA_WB_6ATTRS,Seq!F$1,FALSE)/10000,".")</f>
        <v>1316131.5817889709</v>
      </c>
      <c r="AU106" s="27">
        <f>IFERROR(VLOOKUP(CONCATENATE($C106, ".NY.GDP.MKTP.KD"),AREA_WB_6ATTRS,Seq!G$1,FALSE)/10000,".")</f>
        <v>1351449.1917794559</v>
      </c>
      <c r="AV106" s="27">
        <f>IFERROR(VLOOKUP(CONCATENATE($C106, ".NY.GDP.MKTP.KD"),AREA_WB_6ATTRS,Seq!H$1,FALSE)/10000,".")</f>
        <v>1408312.7965074764</v>
      </c>
      <c r="AW106" s="27">
        <f>IFERROR(VLOOKUP(CONCATENATE($C106, ".NY.GDP.MKTP.KD"),AREA_WB_6ATTRS,Seq!I$1,FALSE)/10000,".")</f>
        <v>1493579.2898576392</v>
      </c>
      <c r="AX106" s="27">
        <f>IFERROR(VLOOKUP(CONCATENATE($C106, ".NY.GDP.MKTP.KD"),AREA_WB_6ATTRS,Seq!J$1,FALSE)/10000,".")</f>
        <v>1657046.9408796928</v>
      </c>
      <c r="AY106" s="27">
        <f>IFERROR(VLOOKUP(CONCATENATE($C106, ".NY.GDP.MKTP.KD"),AREA_WB_6ATTRS,Seq!K$1,FALSE)/10000,".")</f>
        <v>1602532.051974257</v>
      </c>
      <c r="AZ106" s="27">
        <f>IFERROR(VLOOKUP(CONCATENATE($C106, ".NY.GDP.MKTP.KD"),AREA_WB_6ATTRS,Seq!L$1,FALSE)/10000,".")</f>
        <v>1456423.1601624852</v>
      </c>
      <c r="BA106" s="27">
        <f>IFERROR(VLOOKUP(CONCATENATE($C106, ".NY.GDP.MKTP.KD"),AREA_WB_6ATTRS,Seq!M$1,FALSE)/10000,".")</f>
        <v>1333423.0508363592</v>
      </c>
      <c r="BB106" s="27">
        <f>IFERROR(VLOOKUP(CONCATENATE($C106, ".NY.GDP.MKTP.KD"),AREA_WB_6ATTRS,Seq!N$1,FALSE)/10000,".")</f>
        <v>1236451.3547943004</v>
      </c>
      <c r="BC106" s="27">
        <f>IFERROR(VLOOKUP(CONCATENATE($C106, ".NY.GDP.MKTP.KD"),AREA_WB_6ATTRS,Seq!O$1,FALSE)/10000,".")</f>
        <v>1218149.2190424399</v>
      </c>
      <c r="BD106" s="27">
        <f>IFERROR(VLOOKUP(CONCATENATE($C106, ".NY.GDP.MKTP.KD"),AREA_WB_6ATTRS,Seq!P$1,FALSE)/10000,".")</f>
        <v>1240295.305349892</v>
      </c>
      <c r="BE106" s="27">
        <f>IFERROR(VLOOKUP(CONCATENATE($C106, ".NY.GDP.MKTP.KD"),AREA_WB_6ATTRS,Seq!Q$1,FALSE)/10000,".")</f>
        <v>1275770.1009552709</v>
      </c>
      <c r="BF106" s="27">
        <f>IFERROR(VLOOKUP(CONCATENATE($C106, ".NY.GDP.MKTP.KD"),AREA_WB_6ATTRS,Seq!R$1,FALSE)/10000,".")</f>
        <v>1160567.3634694908</v>
      </c>
      <c r="BG106" s="27">
        <f>IFERROR(VLOOKUP(CONCATENATE($C106, ".NY.GDP.MKTP.KD"),AREA_WB_6ATTRS,Seq!S$1,FALSE)/10000,".")</f>
        <v>1141469.8748474102</v>
      </c>
      <c r="BH106" s="27">
        <f>IFERROR(VLOOKUP(CONCATENATE($C106, ".NY.GDP.MKTP.KD"),AREA_WB_6ATTRS,Seq!T$1,FALSE)/10000,".")</f>
        <v>1196960.8571862152</v>
      </c>
      <c r="BI106" s="27">
        <f>IFERROR(VLOOKUP(CONCATENATE($C106, ".NY.GDP.MKTP.KD"),AREA_WB_6ATTRS,Seq!U$1,FALSE)/10000,".")</f>
        <v>1220470.861799408</v>
      </c>
      <c r="BJ106" s="27">
        <f>IFERROR(VLOOKUP(CONCATENATE($C106, ".NY.GDP.MKTP.KD"),AREA_WB_6ATTRS,Seq!V$1,FALSE)/10000,".")</f>
        <v>1290354.6576088653</v>
      </c>
      <c r="BK106" s="27">
        <f>IFERROR(VLOOKUP(CONCATENATE($C106, ".NY.GDP.MKTP.KD"),AREA_WB_6ATTRS,Seq!W$1,FALSE)/10000,".")</f>
        <v>1343922.8305399006</v>
      </c>
      <c r="BL106" s="27">
        <f>IFERROR(VLOOKUP(CONCATENATE($C106, ".NY.GDP.MKTP.KD"),AREA_WB_6ATTRS,Seq!X$1,FALSE)/10000,".")</f>
        <v>1406417.9291314483</v>
      </c>
      <c r="BM106" s="27">
        <f>IFERROR(VLOOKUP(CONCATENATE($C106, ".NY.GDP.MKTP.KD"),AREA_WB_6ATTRS,Seq!Y$1,FALSE)/10000,".")</f>
        <v>1483846.4301619357</v>
      </c>
      <c r="BN106" s="27">
        <f>IFERROR(VLOOKUP(CONCATENATE($C106, ".NY.GDP.MKTP.KD"),AREA_WB_6ATTRS,Seq!Z$1,FALSE)/10000,".")</f>
        <v>1583980.7529741921</v>
      </c>
      <c r="BO106" s="27">
        <f>IFERROR(VLOOKUP(CONCATENATE($C106, ".NY.GDP.MKTP.KD"),AREA_WB_6ATTRS,Seq!AA$1,FALSE)/10000,".")</f>
        <v>1684695.1092185541</v>
      </c>
      <c r="BP106" s="27">
        <f>IFERROR(VLOOKUP(CONCATENATE($C106, ".NY.GDP.MKTP.KD"),AREA_WB_6ATTRS,Seq!AB$1,FALSE)/10000,".")</f>
        <v>1795249.9282029385</v>
      </c>
      <c r="BQ106" s="27">
        <f>IFERROR(VLOOKUP(CONCATENATE($C106, ".NY.GDP.MKTP.KD"),AREA_WB_6ATTRS,Seq!AC$1,FALSE)/10000,".")</f>
        <v>1910145.9236079266</v>
      </c>
      <c r="BR106" s="27">
        <f>IFERROR(VLOOKUP(CONCATENATE($C106, ".NY.GDP.MKTP.KD"),AREA_WB_6ATTRS,Seq!AD$1,FALSE)/10000,".")</f>
        <v>2028574.9708716183</v>
      </c>
      <c r="BS106" s="27">
        <f>IFERROR(VLOOKUP(CONCATENATE($C106, ".NY.GDP.MKTP.KD"),AREA_WB_6ATTRS,Seq!AE$1,FALSE)/10000,".")</f>
        <v>1917003.3474736793</v>
      </c>
      <c r="BT106" s="27">
        <f>IFERROR(VLOOKUP(CONCATENATE($C106, ".NY.GDP.MKTP.KD"),AREA_WB_6ATTRS,Seq!AF$1,FALSE)/10000,".")</f>
        <v>1924671.360863578</v>
      </c>
      <c r="BU106" s="27">
        <f>IFERROR(VLOOKUP(CONCATENATE($C106, ".NY.GDP.MKTP.KD"),AREA_WB_6ATTRS,Seq!AG$1,FALSE)/10000,".")</f>
        <v>1957390.7739982589</v>
      </c>
      <c r="BV106" s="27"/>
      <c r="BW106" s="27"/>
      <c r="BX106" s="27"/>
      <c r="BY106" s="27"/>
      <c r="BZ106" s="27"/>
      <c r="CA106" s="27"/>
      <c r="CB106" s="27"/>
      <c r="CC106" s="27">
        <f>CNPop!A$48</f>
        <v>5.0000000000000001E-3</v>
      </c>
      <c r="CD106" s="27">
        <f>CNPop!B$48</f>
        <v>6.0000000000000001E-3</v>
      </c>
      <c r="CE106" s="27">
        <f>CNPop!C$48</f>
        <v>6.0000000000000001E-3</v>
      </c>
      <c r="CF106" s="27">
        <f>CNPop!D$48</f>
        <v>7.0000000000000001E-3</v>
      </c>
      <c r="CG106" s="27">
        <f>CNPop!E$48</f>
        <v>7.0000000000000001E-3</v>
      </c>
      <c r="CH106" s="27">
        <f>CNPop!F$48</f>
        <v>8.0000000000000002E-3</v>
      </c>
      <c r="CI106" s="27">
        <f>CNPop!G$48</f>
        <v>8.9999999999999993E-3</v>
      </c>
      <c r="CJ106" s="27">
        <f>CNPop!H$48</f>
        <v>0.01</v>
      </c>
      <c r="CK106" s="27">
        <f>CNPop!I$48</f>
        <v>1.0999999999999999E-2</v>
      </c>
      <c r="CL106" s="27">
        <f>CNPop!J$48</f>
        <v>1.2E-2</v>
      </c>
      <c r="CM106" s="27">
        <f>CNPop!K$48</f>
        <v>1.4E-2</v>
      </c>
      <c r="CN106" s="27">
        <f>CNPop!L$48</f>
        <v>1.6E-2</v>
      </c>
      <c r="CO106" s="27">
        <f>CNPop!M$48</f>
        <v>1.7000000000000001E-2</v>
      </c>
      <c r="CP106" s="27">
        <f>CNPop!N$48</f>
        <v>1.9E-2</v>
      </c>
      <c r="CQ106" s="27">
        <f>CNPop!O$48</f>
        <v>2.1000000000000001E-2</v>
      </c>
      <c r="CR106" s="27">
        <f>CNPop!P$48</f>
        <v>2.3E-2</v>
      </c>
      <c r="CS106" s="27">
        <f>CNPop!Q$48</f>
        <v>2.5999999999999999E-2</v>
      </c>
      <c r="CT106" s="27">
        <f>CNPop!R$48</f>
        <v>2.8000000000000001E-2</v>
      </c>
      <c r="CU106" s="27">
        <f>CNPop!S$48</f>
        <v>0.03</v>
      </c>
      <c r="CV106" s="27">
        <f>CNPop!T$48</f>
        <v>3.3000000000000002E-2</v>
      </c>
      <c r="CW106" s="27">
        <f>CNPop!U$48</f>
        <v>3.5999999999999997E-2</v>
      </c>
      <c r="CX106" s="27">
        <f>CNPop!V$48</f>
        <v>3.9E-2</v>
      </c>
      <c r="CY106" s="27">
        <f>CNPop!W$48</f>
        <v>4.2000000000000003E-2</v>
      </c>
      <c r="CZ106" s="27">
        <f>CNPop!X$48</f>
        <v>4.4999999999999998E-2</v>
      </c>
      <c r="DA106" s="27">
        <f>CNPop!Y$48</f>
        <v>4.9000000000000002E-2</v>
      </c>
      <c r="DB106" s="27">
        <f>CNPop!Z$48</f>
        <v>5.1999999999999998E-2</v>
      </c>
      <c r="DC106" s="27">
        <f>CNPop!AA$48</f>
        <v>5.6000000000000001E-2</v>
      </c>
      <c r="DD106" s="27">
        <f>CNPop!AB$48</f>
        <v>0.06</v>
      </c>
      <c r="DE106" s="27">
        <f>CNPop!AC$48</f>
        <v>6.3E-2</v>
      </c>
      <c r="DF106" s="27">
        <f>CNPop!AD$48</f>
        <v>6.8000000000000005E-2</v>
      </c>
      <c r="DG106" s="27">
        <f>CNPop!AE$48</f>
        <v>7.1999999999999995E-2</v>
      </c>
      <c r="DH106" s="27">
        <f>CNPop!AF$48</f>
        <v>7.5999999999999998E-2</v>
      </c>
      <c r="DI106" s="27">
        <f>CNPop!AG$48</f>
        <v>8.1000000000000003E-2</v>
      </c>
      <c r="DJ106" s="27">
        <f>CNPop!AH$48</f>
        <v>8.5000000000000006E-2</v>
      </c>
      <c r="DK106" s="27">
        <f>CNPop!AI$48</f>
        <v>0.09</v>
      </c>
      <c r="DL106" s="27">
        <f>CNPop!AJ$48</f>
        <v>9.5000000000000001E-2</v>
      </c>
      <c r="DM106" s="27">
        <f>CNPop!AK$48</f>
        <v>0.1</v>
      </c>
      <c r="DN106" s="27"/>
      <c r="DO106" s="27">
        <f t="shared" si="140"/>
        <v>0.17600000381469727</v>
      </c>
      <c r="DP106" s="27">
        <f t="shared" si="141"/>
        <v>0.17600000381469727</v>
      </c>
      <c r="DQ106" s="27">
        <f t="shared" si="142"/>
        <v>0.17600000381469727</v>
      </c>
      <c r="DR106" s="27">
        <f t="shared" si="143"/>
        <v>0.17600000381469727</v>
      </c>
      <c r="DS106" s="27">
        <f t="shared" si="144"/>
        <v>0.17600000381469727</v>
      </c>
      <c r="DT106" s="27">
        <f t="shared" si="145"/>
        <v>0.17600000381469727</v>
      </c>
      <c r="DU106" s="27">
        <f t="shared" si="146"/>
        <v>0.17600000381469727</v>
      </c>
      <c r="DV106" s="27">
        <f t="shared" si="147"/>
        <v>0.17600000381469727</v>
      </c>
      <c r="DW106" s="27">
        <f t="shared" si="148"/>
        <v>0.17600000381469727</v>
      </c>
      <c r="DX106" s="27">
        <f t="shared" si="149"/>
        <v>0.17600000381469727</v>
      </c>
      <c r="DY106" s="27">
        <f t="shared" si="150"/>
        <v>0.17600000381469727</v>
      </c>
      <c r="DZ106" s="27">
        <f t="shared" si="151"/>
        <v>0.17600000381469727</v>
      </c>
      <c r="EA106" s="27">
        <f t="shared" si="152"/>
        <v>0.17600000381469727</v>
      </c>
      <c r="EB106" s="27">
        <f t="shared" si="153"/>
        <v>0.17399999618530274</v>
      </c>
      <c r="EC106" s="27">
        <f t="shared" si="154"/>
        <v>0.18299999237060546</v>
      </c>
      <c r="ED106" s="27">
        <f t="shared" si="155"/>
        <v>0.18799999237060547</v>
      </c>
      <c r="EE106" s="27">
        <f t="shared" si="156"/>
        <v>0.19100000381469726</v>
      </c>
      <c r="EF106" s="27">
        <f t="shared" si="157"/>
        <v>0.19299999237060547</v>
      </c>
      <c r="EG106" s="27">
        <f t="shared" si="158"/>
        <v>0.20399999618530273</v>
      </c>
      <c r="EH106" s="27">
        <f t="shared" si="159"/>
        <v>0.20399999618530273</v>
      </c>
      <c r="EI106" s="27">
        <f t="shared" si="160"/>
        <v>0.20399999618530273</v>
      </c>
      <c r="EJ106" s="27">
        <f t="shared" si="161"/>
        <v>0.23200000762939454</v>
      </c>
      <c r="EK106" s="27">
        <f t="shared" si="162"/>
        <v>0.22899999618530273</v>
      </c>
      <c r="EL106" s="27">
        <f t="shared" si="163"/>
        <v>0.23399999618530273</v>
      </c>
      <c r="EM106" s="27">
        <f t="shared" si="164"/>
        <v>0.23700000762939452</v>
      </c>
      <c r="EN106" s="27">
        <f t="shared" si="165"/>
        <v>0.24100000381469727</v>
      </c>
      <c r="EO106" s="27">
        <f t="shared" si="166"/>
        <v>0.24200000762939453</v>
      </c>
      <c r="EP106" s="27">
        <f t="shared" si="129"/>
        <v>0.24299999237060546</v>
      </c>
      <c r="EQ106" s="27">
        <f t="shared" si="130"/>
        <v>0.24600000381469728</v>
      </c>
      <c r="ER106" s="27">
        <f t="shared" si="174"/>
        <v>0.25299999237060544</v>
      </c>
      <c r="ES106" s="27">
        <f t="shared" si="174"/>
        <v>0.25600000381469729</v>
      </c>
      <c r="ET106" s="27">
        <f t="shared" si="174"/>
        <v>0.25600000381469729</v>
      </c>
      <c r="EU106" s="27"/>
      <c r="EV106" s="27"/>
      <c r="EW106" s="27"/>
      <c r="EX106" s="27"/>
      <c r="EY106" s="27"/>
      <c r="EZ106" s="27" t="str">
        <f>IFERROR(VLOOKUP(CONCATENATE($C106,".SL.TLF.TERT.ZS"),AREA_WB_6ATTRS,Seq!B$1,FALSE)/100,".")</f>
        <v>.</v>
      </c>
      <c r="FA106" s="27" t="str">
        <f>IFERROR(VLOOKUP(CONCATENATE($C106,".SL.TLF.TERT.ZS"),AREA_WB_6ATTRS,Seq!C$1,FALSE)/100,".")</f>
        <v>.</v>
      </c>
      <c r="FB106" s="27" t="str">
        <f>IFERROR(VLOOKUP(CONCATENATE($C106,".SL.TLF.TERT.ZS"),AREA_WB_6ATTRS,Seq!D$1,FALSE)/100,".")</f>
        <v>.</v>
      </c>
      <c r="FC106" s="27" t="str">
        <f>IFERROR(VLOOKUP(CONCATENATE($C106,".SL.TLF.TERT.ZS"),AREA_WB_6ATTRS,Seq!E$1,FALSE)/100,".")</f>
        <v>.</v>
      </c>
      <c r="FD106" s="27" t="str">
        <f>IFERROR(VLOOKUP(CONCATENATE($C106,".SL.TLF.TERT.ZS"),AREA_WB_6ATTRS,Seq!F$1,FALSE)/100,".")</f>
        <v>.</v>
      </c>
      <c r="FE106" s="27" t="str">
        <f>IFERROR(VLOOKUP(CONCATENATE($C106,".SL.TLF.TERT.ZS"),AREA_WB_6ATTRS,Seq!G$1,FALSE)/100,".")</f>
        <v>.</v>
      </c>
      <c r="FF106" s="27" t="str">
        <f>IFERROR(VLOOKUP(CONCATENATE($C106,".SL.TLF.TERT.ZS"),AREA_WB_6ATTRS,Seq!H$1,FALSE)/100,".")</f>
        <v>.</v>
      </c>
      <c r="FG106" s="27" t="str">
        <f>IFERROR(VLOOKUP(CONCATENATE($C106,".SL.TLF.TERT.ZS"),AREA_WB_6ATTRS,Seq!I$1,FALSE)/100,".")</f>
        <v>.</v>
      </c>
      <c r="FH106" s="27" t="str">
        <f>IFERROR(VLOOKUP(CONCATENATE($C106,".SL.TLF.TERT.ZS"),AREA_WB_6ATTRS,Seq!J$1,FALSE)/100,".")</f>
        <v>.</v>
      </c>
      <c r="FI106" s="27" t="str">
        <f>IFERROR(VLOOKUP(CONCATENATE($C106,".SL.TLF.TERT.ZS"),AREA_WB_6ATTRS,Seq!K$1,FALSE)/100,".")</f>
        <v>.</v>
      </c>
      <c r="FJ106" s="27" t="str">
        <f>IFERROR(VLOOKUP(CONCATENATE($C106,".SL.TLF.TERT.ZS"),AREA_WB_6ATTRS,Seq!L$1,FALSE)/100,".")</f>
        <v>.</v>
      </c>
      <c r="FK106" s="27" t="str">
        <f>IFERROR(VLOOKUP(CONCATENATE($C106,".SL.TLF.TERT.ZS"),AREA_WB_6ATTRS,Seq!M$1,FALSE)/100,".")</f>
        <v>.</v>
      </c>
      <c r="FL106" s="27">
        <f>IFERROR(VLOOKUP(CONCATENATE($C106,".SL.TLF.TERT.ZS"),AREA_WB_6ATTRS,Seq!N$1,FALSE)/100,".")</f>
        <v>0.17600000381469727</v>
      </c>
      <c r="FM106" s="27">
        <f>IFERROR(VLOOKUP(CONCATENATE($C106,".SL.TLF.TERT.ZS"),AREA_WB_6ATTRS,Seq!O$1,FALSE)/100,".")</f>
        <v>0.17399999618530274</v>
      </c>
      <c r="FN106" s="27">
        <f>IFERROR(VLOOKUP(CONCATENATE($C106,".SL.TLF.TERT.ZS"),AREA_WB_6ATTRS,Seq!P$1,FALSE)/100,".")</f>
        <v>0.18299999237060546</v>
      </c>
      <c r="FO106" s="27">
        <f>IFERROR(VLOOKUP(CONCATENATE($C106,".SL.TLF.TERT.ZS"),AREA_WB_6ATTRS,Seq!Q$1,FALSE)/100,".")</f>
        <v>0.18799999237060547</v>
      </c>
      <c r="FP106" s="27">
        <f>IFERROR(VLOOKUP(CONCATENATE($C106,".SL.TLF.TERT.ZS"),AREA_WB_6ATTRS,Seq!R$1,FALSE)/100,".")</f>
        <v>0.19100000381469726</v>
      </c>
      <c r="FQ106" s="27">
        <f>IFERROR(VLOOKUP(CONCATENATE($C106,".SL.TLF.TERT.ZS"),AREA_WB_6ATTRS,Seq!S$1,FALSE)/100,".")</f>
        <v>0.19299999237060547</v>
      </c>
      <c r="FR106" s="27" t="str">
        <f>IFERROR(VLOOKUP(CONCATENATE($C106,".SL.TLF.TERT.ZS"),AREA_WB_6ATTRS,Seq!T$1,FALSE)/100,".")</f>
        <v>.</v>
      </c>
      <c r="FS106" s="27" t="str">
        <f>IFERROR(VLOOKUP(CONCATENATE($C106,".SL.TLF.TERT.ZS"),AREA_WB_6ATTRS,Seq!U$1,FALSE)/100,".")</f>
        <v>.</v>
      </c>
      <c r="FT106" s="27">
        <f>IFERROR(VLOOKUP(CONCATENATE($C106,".SL.TLF.TERT.ZS"),AREA_WB_6ATTRS,Seq!V$1,FALSE)/100,".")</f>
        <v>0.20399999618530273</v>
      </c>
      <c r="FU106" s="27">
        <f>IFERROR(VLOOKUP(CONCATENATE($C106,".SL.TLF.TERT.ZS"),AREA_WB_6ATTRS,Seq!W$1,FALSE)/100,".")</f>
        <v>0.23200000762939454</v>
      </c>
      <c r="FV106" s="27">
        <f>IFERROR(VLOOKUP(CONCATENATE($C106,".SL.TLF.TERT.ZS"),AREA_WB_6ATTRS,Seq!X$1,FALSE)/100,".")</f>
        <v>0.22899999618530273</v>
      </c>
      <c r="FW106" s="27">
        <f>IFERROR(VLOOKUP(CONCATENATE($C106,".SL.TLF.TERT.ZS"),AREA_WB_6ATTRS,Seq!Y$1,FALSE)/100,".")</f>
        <v>0.23399999618530273</v>
      </c>
      <c r="FX106" s="27">
        <f>IFERROR(VLOOKUP(CONCATENATE($C106,".SL.TLF.TERT.ZS"),AREA_WB_6ATTRS,Seq!Z$1,FALSE)/100,".")</f>
        <v>0.23700000762939452</v>
      </c>
      <c r="FY106" s="27">
        <f>IFERROR(VLOOKUP(CONCATENATE($C106,".SL.TLF.TERT.ZS"),AREA_WB_6ATTRS,Seq!AA$1,FALSE)/100,".")</f>
        <v>0.24100000381469727</v>
      </c>
      <c r="FZ106" s="27">
        <f>IFERROR(VLOOKUP(CONCATENATE($C106,".SL.TLF.TERT.ZS"),AREA_WB_6ATTRS,Seq!AB$1,FALSE)/100,".")</f>
        <v>0.24200000762939453</v>
      </c>
      <c r="GA106" s="27">
        <f>IFERROR(VLOOKUP(CONCATENATE($C106,".SL.TLF.TERT.ZS"),AREA_WB_6ATTRS,Seq!AC$1,FALSE)/100,".")</f>
        <v>0.24299999237060546</v>
      </c>
      <c r="GB106" s="27">
        <f>IFERROR(VLOOKUP(CONCATENATE($C106,".SL.TLF.TERT.ZS"),AREA_WB_6ATTRS,Seq!AD$1,FALSE)/100,".")</f>
        <v>0.24600000381469728</v>
      </c>
      <c r="GC106" s="27">
        <f>IFERROR(VLOOKUP(CONCATENATE($C106,".SL.TLF.TERT.ZS"),AREA_WB_6ATTRS,Seq!AE$1,FALSE)/100,".")</f>
        <v>0.25299999237060544</v>
      </c>
      <c r="GD106" s="27">
        <f>IFERROR(VLOOKUP(CONCATENATE($C106,".SL.TLF.TERT.ZS"),AREA_WB_6ATTRS,Seq!AF$1,FALSE)/100,".")</f>
        <v>0.25600000381469729</v>
      </c>
      <c r="GE106" s="27" t="str">
        <f>IFERROR(VLOOKUP(CONCATENATE($C106,".SL.TLF.TERT.ZS"),AREA_WB_6ATTRS,Seq!AG$1,FALSE)/100,".")</f>
        <v>.</v>
      </c>
      <c r="GF106" s="27" t="str">
        <f>IFERROR(VLOOKUP(CONCATENATE($C106,".SL.TLF.TERT.ZS"),AREA_WB_6ATTRS,Seq!AH$1,FALSE)/100,".")</f>
        <v>.</v>
      </c>
      <c r="GG106" s="27" t="str">
        <f>IFERROR(VLOOKUP(CONCATENATE($C106,".SL.TLF.TERT.ZS"),AREA_WB_6ATTRS,Seq!AI$1,FALSE)/100,".")</f>
        <v>.</v>
      </c>
      <c r="GH106" s="27" t="str">
        <f>IFERROR(VLOOKUP(CONCATENATE($C106,".SL.TLF.TERT.ZS"),AREA_WB_6ATTRS,Seq!AJ$1,FALSE)/100,".")</f>
        <v>.</v>
      </c>
      <c r="GI106" s="27" t="str">
        <f>IFERROR(VLOOKUP(CONCATENATE($C106,".SL.TLF.TERT.ZS"),AREA_WB_6ATTRS,Seq!AK$1,FALSE)/100,".")</f>
        <v>.</v>
      </c>
      <c r="GJ106" s="27" t="str">
        <f>IFERROR(VLOOKUP(CONCATENATE($C106,".SL.TLF.TERT.ZS"),AREA_WB_6ATTRS,Seq!AL$1,FALSE)/100,".")</f>
        <v>.</v>
      </c>
      <c r="GK106" s="27"/>
      <c r="GL106" s="27"/>
      <c r="GM106" s="27">
        <f t="shared" si="167"/>
        <v>2.8210336267208305E-6</v>
      </c>
      <c r="GN106" s="27" t="str">
        <f t="shared" si="168"/>
        <v>.</v>
      </c>
      <c r="GO106" s="27">
        <f t="shared" si="131"/>
        <v>1.2406947890818859E-3</v>
      </c>
      <c r="GP106" s="27"/>
      <c r="GQ106" s="9">
        <f>IF(VLOOKUP($B106,EM_80!$B$1:$C$201,2,FALSE)&gt;0,VLOOKUP($B106,EM_80!$B$1:$C$201,2,FALSE),".")</f>
        <v>25</v>
      </c>
      <c r="GR106" s="9" t="str">
        <f t="shared" si="169"/>
        <v>.</v>
      </c>
      <c r="GS106" s="9">
        <f t="shared" si="124"/>
        <v>10000</v>
      </c>
      <c r="GU106">
        <f t="shared" si="170"/>
        <v>8862000</v>
      </c>
      <c r="GV106">
        <f t="shared" si="171"/>
        <v>8718000</v>
      </c>
      <c r="GW106">
        <f t="shared" si="172"/>
        <v>8060000</v>
      </c>
      <c r="GX106">
        <f t="shared" si="173"/>
        <v>7534289</v>
      </c>
      <c r="GZ106" s="9" t="str">
        <f>IF(ISNA(VLOOKUP($B106,Area_EM_90,Seq!C$1,FALSE)),".",VLOOKUP($B106,Area_EM_90,Seq!C$1,FALSE))</f>
        <v>.</v>
      </c>
      <c r="HA106" s="9" t="str">
        <f>IF(ISNA(VLOOKUP($B106,Area_EM_90,Seq!D$1,FALSE)),".",VLOOKUP($B106,Area_EM_90,Seq!D$1,FALSE))</f>
        <v>.</v>
      </c>
      <c r="HB106" s="9" t="str">
        <f>IF(ISNA(VLOOKUP($B106,Area_EM_90,Seq!E$1,FALSE)),".",VLOOKUP($B106,Area_EM_90,Seq!E$1,FALSE))</f>
        <v>.</v>
      </c>
      <c r="HC106" s="9" t="str">
        <f>IF(ISNA(VLOOKUP($B106,Area_EM_90,Seq!F$1,FALSE)),".",VLOOKUP($B106,Area_EM_90,Seq!F$1,FALSE))</f>
        <v>.</v>
      </c>
      <c r="HD106" s="9" t="str">
        <f>IF(ISNA(VLOOKUP($B106,Area_EM_90,Seq!G$1,FALSE)),".",VLOOKUP($B106,Area_EM_90,Seq!G$1,FALSE))</f>
        <v>.</v>
      </c>
      <c r="HE106" s="9" t="str">
        <f>IF(ISNA(VLOOKUP($B106,Area_EM_90,Seq!H$1,FALSE)),".",VLOOKUP($B106,Area_EM_90,Seq!H$1,FALSE))</f>
        <v>.</v>
      </c>
      <c r="HF106" s="9" t="str">
        <f>IF(ISNA(VLOOKUP($B106,Area_EM_90,Seq!I$1,FALSE)),".",VLOOKUP($B106,Area_EM_90,Seq!I$1,FALSE))</f>
        <v>.</v>
      </c>
      <c r="HG106" s="9" t="str">
        <f>IF(ISNA(VLOOKUP($B106,Area_EM_90,Seq!J$1,FALSE)),".",VLOOKUP($B106,Area_EM_90,Seq!J$1,FALSE))</f>
        <v>.</v>
      </c>
      <c r="HH106" s="9" t="str">
        <f>IF(ISNA(VLOOKUP($B106,Area_EM_00,Seq!C$1,FALSE)),".",VLOOKUP($B106,Area_EM_00,Seq!C$1,FALSE))</f>
        <v>.</v>
      </c>
      <c r="HI106" s="9" t="str">
        <f>IF(ISNA(VLOOKUP($B106,Area_EM_00,Seq!D$1,FALSE)),".",VLOOKUP($B106,Area_EM_00,Seq!D$1,FALSE))</f>
        <v>.</v>
      </c>
      <c r="HJ106" s="9" t="str">
        <f>IF(ISNA(VLOOKUP($B106,Area_EM_00,Seq!E$1,FALSE)),".",VLOOKUP($B106,Area_EM_00,Seq!E$1,FALSE))</f>
        <v>.</v>
      </c>
      <c r="HK106" s="9" t="str">
        <f>IF(ISNA(VLOOKUP($B106,Area_EM_00,Seq!F$1,FALSE)),".",VLOOKUP($B106,Area_EM_00,Seq!F$1,FALSE))</f>
        <v>.</v>
      </c>
      <c r="HL106" s="9" t="str">
        <f>IF(ISNA(VLOOKUP($B106,Area_EM_00,Seq!G$1,FALSE)),".",VLOOKUP($B106,Area_EM_00,Seq!G$1,FALSE))</f>
        <v>.</v>
      </c>
      <c r="HM106" s="9" t="str">
        <f>IF(ISNA(VLOOKUP($B106,Area_EM_00,Seq!H$1,FALSE)),".",VLOOKUP($B106,Area_EM_00,Seq!H$1,FALSE))</f>
        <v>.</v>
      </c>
      <c r="HN106" s="9" t="str">
        <f>IF(ISNA(VLOOKUP($B106,Area_EM_00,Seq!I$1,FALSE)),".",VLOOKUP($B106,Area_EM_00,Seq!I$1,FALSE))</f>
        <v>.</v>
      </c>
      <c r="HO106" s="9" t="str">
        <f>IF(ISNA(VLOOKUP($B106,Area_EM_00,Seq!J$1,FALSE)),".",VLOOKUP($B106,Area_EM_00,Seq!J$1,FALSE))</f>
        <v>.</v>
      </c>
      <c r="HQ106" s="27"/>
      <c r="HR106" s="9">
        <f>IFERROR(VLOOKUP($B106,AREA_EM3_60_00,Seq!E$1,FALSE),".")</f>
        <v>260</v>
      </c>
      <c r="HS106" s="9">
        <f>IFERROR(VLOOKUP($B106,AREA_EM3_60_00,Seq!F$1,FALSE),".")</f>
        <v>257</v>
      </c>
      <c r="HT106" s="9">
        <f>IFERROR(VLOOKUP($B106,AREA_EM3_60_00,Seq!G$1,FALSE),".")</f>
        <v>1196</v>
      </c>
      <c r="HU106" s="9">
        <f>IFERROR(VLOOKUP($B106,AREA_EM3_10,Seq!B$1,FALSE),".")</f>
        <v>0</v>
      </c>
      <c r="HV106" s="9">
        <f t="shared" si="132"/>
        <v>8862000</v>
      </c>
      <c r="HW106" s="9">
        <f t="shared" si="133"/>
        <v>8718000</v>
      </c>
      <c r="HX106" s="9">
        <f t="shared" si="134"/>
        <v>8060000</v>
      </c>
      <c r="HY106" s="9">
        <f t="shared" si="135"/>
        <v>7534289</v>
      </c>
    </row>
    <row r="107" spans="1:233">
      <c r="A107" s="25" t="s">
        <v>2512</v>
      </c>
      <c r="B107" s="26" t="str">
        <f t="shared" si="92"/>
        <v>Finland</v>
      </c>
      <c r="C107" s="166" t="s">
        <v>1416</v>
      </c>
      <c r="D107" s="27">
        <f>VLOOKUP("CHN.NY.GDP.MKTP.KD",AREA_WB_6ATTRS,Seq!B$1,FALSE)/10000</f>
        <v>18294112.043860689</v>
      </c>
      <c r="E107" s="27">
        <f>VLOOKUP("CHN.NY.GDP.MKTP.KD",AREA_WB_6ATTRS,Seq!C$1,FALSE)/10000</f>
        <v>19245405.87014145</v>
      </c>
      <c r="F107" s="27">
        <f>VLOOKUP("CHN.NY.GDP.MKTP.KD",AREA_WB_6ATTRS,Seq!D$1,FALSE)/10000</f>
        <v>20996737.804324333</v>
      </c>
      <c r="G107" s="27">
        <f>VLOOKUP("CHN.NY.GDP.MKTP.KD",AREA_WB_6ATTRS,Seq!E$1,FALSE)/10000</f>
        <v>23285382.224995762</v>
      </c>
      <c r="H107" s="27">
        <f>VLOOKUP("CHN.NY.GDP.MKTP.KD",AREA_WB_6ATTRS,Seq!F$1,FALSE)/10000</f>
        <v>26824760.323195074</v>
      </c>
      <c r="I107" s="27">
        <f>VLOOKUP("CHN.NY.GDP.MKTP.KD",AREA_WB_6ATTRS,Seq!G$1,FALSE)/10000</f>
        <v>30446102.966826372</v>
      </c>
      <c r="J107" s="27">
        <f>VLOOKUP("CHN.NY.GDP.MKTP.KD",AREA_WB_6ATTRS,Seq!H$1,FALSE)/10000</f>
        <v>33125360.027907111</v>
      </c>
      <c r="K107" s="27">
        <f>VLOOKUP("CHN.NY.GDP.MKTP.KD",AREA_WB_6ATTRS,Seq!I$1,FALSE)/10000</f>
        <v>36967901.791144341</v>
      </c>
      <c r="L107" s="27">
        <f>VLOOKUP("CHN.NY.GDP.MKTP.KD",AREA_WB_6ATTRS,Seq!J$1,FALSE)/10000</f>
        <v>41145274.693543643</v>
      </c>
      <c r="M107" s="27">
        <f>VLOOKUP("CHN.NY.GDP.MKTP.KD",AREA_WB_6ATTRS,Seq!K$1,FALSE)/10000</f>
        <v>42832230.955979005</v>
      </c>
      <c r="N107" s="27">
        <f>VLOOKUP("CHN.NY.GDP.MKTP.KD",AREA_WB_6ATTRS,Seq!L$1,FALSE)/10000</f>
        <v>44459855.73230619</v>
      </c>
      <c r="O107" s="27">
        <f>VLOOKUP("CHN.NY.GDP.MKTP.KD",AREA_WB_6ATTRS,Seq!M$1,FALSE)/10000</f>
        <v>48550162.459678344</v>
      </c>
      <c r="P107" s="27">
        <f>VLOOKUP("CHN.NY.GDP.MKTP.KD",AREA_WB_6ATTRS,Seq!N$1,FALSE)/10000</f>
        <v>55444285.528952621</v>
      </c>
      <c r="Q107" s="27">
        <f>VLOOKUP("CHN.NY.GDP.MKTP.KD",AREA_WB_6ATTRS,Seq!O$1,FALSE)/10000</f>
        <v>63206485.503006078</v>
      </c>
      <c r="R107" s="27">
        <f>VLOOKUP("CHN.NY.GDP.MKTP.KD",AREA_WB_6ATTRS,Seq!P$1,FALSE)/10000</f>
        <v>71486535.103899792</v>
      </c>
      <c r="S107" s="27">
        <f>VLOOKUP("CHN.NY.GDP.MKTP.KD",AREA_WB_6ATTRS,Seq!Q$1,FALSE)/10000</f>
        <v>79278567.430224851</v>
      </c>
      <c r="T107" s="27">
        <f>VLOOKUP("CHN.NY.GDP.MKTP.KD",AREA_WB_6ATTRS,Seq!R$1,FALSE)/10000</f>
        <v>87206424.173247412</v>
      </c>
      <c r="U107" s="27">
        <f>VLOOKUP("CHN.NY.GDP.MKTP.KD",AREA_WB_6ATTRS,Seq!S$1,FALSE)/10000</f>
        <v>95316621.621359423</v>
      </c>
      <c r="V107" s="27">
        <f>VLOOKUP("CHN.NY.GDP.MKTP.KD",AREA_WB_6ATTRS,Seq!T$1,FALSE)/10000</f>
        <v>102751318.10782552</v>
      </c>
      <c r="W107" s="27">
        <f>VLOOKUP("CHN.NY.GDP.MKTP.KD",AREA_WB_6ATTRS,Seq!U$1,FALSE)/10000</f>
        <v>110560418.28402025</v>
      </c>
      <c r="X107" s="27">
        <f>VLOOKUP("CHN.NY.GDP.MKTP.KD",AREA_WB_6ATTRS,Seq!V$1,FALSE)/10000</f>
        <v>119847493.41987793</v>
      </c>
      <c r="Y107" s="27">
        <f>VLOOKUP("CHN.NY.GDP.MKTP.KD",AREA_WB_6ATTRS,Seq!W$1,FALSE)/10000</f>
        <v>129794835.37372778</v>
      </c>
      <c r="Z107" s="27">
        <f>VLOOKUP("CHN.NY.GDP.MKTP.KD",AREA_WB_6ATTRS,Seq!X$1,FALSE)/10000</f>
        <v>141606165.392737</v>
      </c>
      <c r="AA107" s="27">
        <f>VLOOKUP("CHN.NY.GDP.MKTP.KD",AREA_WB_6ATTRS,Seq!Y$1,FALSE)/10000</f>
        <v>155766781.9320105</v>
      </c>
      <c r="AB107" s="27">
        <f>VLOOKUP("CHN.NY.GDP.MKTP.KD",AREA_WB_6ATTRS,Seq!Z$1,FALSE)/10000</f>
        <v>171499226.90714428</v>
      </c>
      <c r="AC107" s="27">
        <f>VLOOKUP("CHN.NY.GDP.MKTP.KD",AREA_WB_6ATTRS,Seq!AA$1,FALSE)/10000</f>
        <v>190878639.54765138</v>
      </c>
      <c r="AD107" s="27">
        <f>VLOOKUP("CHN.NY.GDP.MKTP.KD",AREA_WB_6ATTRS,Seq!AB$1,FALSE)/10000</f>
        <v>215120226.77020231</v>
      </c>
      <c r="AE107" s="27">
        <f>VLOOKUP("CHN.NY.GDP.MKTP.KD",AREA_WB_6ATTRS,Seq!AC$1,FALSE)/10000</f>
        <v>245667298.97157177</v>
      </c>
      <c r="AF107" s="27">
        <f>VLOOKUP("CHN.NY.GDP.MKTP.KD",AREA_WB_6ATTRS,Seq!AD$1,FALSE)/10000</f>
        <v>269251359.67284226</v>
      </c>
      <c r="AG107" s="27">
        <f>VLOOKUP("CHN.NY.GDP.MKTP.KD",AREA_WB_6ATTRS,Seq!AE$1,FALSE)/10000</f>
        <v>294022484.76274431</v>
      </c>
      <c r="AH107" s="27">
        <f>VLOOKUP("CHN.NY.GDP.MKTP.KD",AREA_WB_6ATTRS,Seq!AF$1,FALSE)/10000</f>
        <v>324600823.17806971</v>
      </c>
      <c r="AI107" s="27">
        <f>VLOOKUP("CHN.NY.GDP.MKTP.KD",AREA_WB_6ATTRS,Seq!AG$1,FALSE)/10000</f>
        <v>354139498.08727396</v>
      </c>
      <c r="AJ107" s="27"/>
      <c r="AK107" s="27"/>
      <c r="AL107" s="27"/>
      <c r="AM107" s="27"/>
      <c r="AN107" s="27"/>
      <c r="AO107" s="27"/>
      <c r="AP107" s="27">
        <f>IFERROR(VLOOKUP(CONCATENATE($C107, ".NY.GDP.MKTP.KD"),AREA_WB_6ATTRS,Seq!B$1,FALSE)/10000,".")</f>
        <v>7347521.6510042371</v>
      </c>
      <c r="AQ107" s="27">
        <f>IFERROR(VLOOKUP(CONCATENATE($C107, ".NY.GDP.MKTP.KD"),AREA_WB_6ATTRS,Seq!C$1,FALSE)/10000,".")</f>
        <v>7442049.0141883167</v>
      </c>
      <c r="AR107" s="27">
        <f>IFERROR(VLOOKUP(CONCATENATE($C107, ".NY.GDP.MKTP.KD"),AREA_WB_6ATTRS,Seq!D$1,FALSE)/10000,".")</f>
        <v>7668969.9649898633</v>
      </c>
      <c r="AS107" s="27">
        <f>IFERROR(VLOOKUP(CONCATENATE($C107, ".NY.GDP.MKTP.KD"),AREA_WB_6ATTRS,Seq!E$1,FALSE)/10000,".")</f>
        <v>7900866.0401695222</v>
      </c>
      <c r="AT107" s="27">
        <f>IFERROR(VLOOKUP(CONCATENATE($C107, ".NY.GDP.MKTP.KD"),AREA_WB_6ATTRS,Seq!F$1,FALSE)/10000,".")</f>
        <v>8146397.6414225157</v>
      </c>
      <c r="AU107" s="27">
        <f>IFERROR(VLOOKUP(CONCATENATE($C107, ".NY.GDP.MKTP.KD"),AREA_WB_6ATTRS,Seq!G$1,FALSE)/10000,".")</f>
        <v>8415422.8855721392</v>
      </c>
      <c r="AV107" s="27">
        <f>IFERROR(VLOOKUP(CONCATENATE($C107, ".NY.GDP.MKTP.KD"),AREA_WB_6ATTRS,Seq!H$1,FALSE)/10000,".")</f>
        <v>8637737.2397272885</v>
      </c>
      <c r="AW107" s="27">
        <f>IFERROR(VLOOKUP(CONCATENATE($C107, ".NY.GDP.MKTP.KD"),AREA_WB_6ATTRS,Seq!I$1,FALSE)/10000,".")</f>
        <v>8939192.9242675472</v>
      </c>
      <c r="AX107" s="27">
        <f>IFERROR(VLOOKUP(CONCATENATE($C107, ".NY.GDP.MKTP.KD"),AREA_WB_6ATTRS,Seq!J$1,FALSE)/10000,".")</f>
        <v>9405933.2964805551</v>
      </c>
      <c r="AY107" s="27">
        <f>IFERROR(VLOOKUP(CONCATENATE($C107, ".NY.GDP.MKTP.KD"),AREA_WB_6ATTRS,Seq!K$1,FALSE)/10000,".")</f>
        <v>9883545.2367790677</v>
      </c>
      <c r="AZ107" s="27">
        <f>IFERROR(VLOOKUP(CONCATENATE($C107, ".NY.GDP.MKTP.KD"),AREA_WB_6ATTRS,Seq!L$1,FALSE)/10000,".")</f>
        <v>9933480.7444260232</v>
      </c>
      <c r="BA107" s="27">
        <f>IFERROR(VLOOKUP(CONCATENATE($C107, ".NY.GDP.MKTP.KD"),AREA_WB_6ATTRS,Seq!M$1,FALSE)/10000,".")</f>
        <v>9337479.2703150902</v>
      </c>
      <c r="BB107" s="27">
        <f>IFERROR(VLOOKUP(CONCATENATE($C107, ".NY.GDP.MKTP.KD"),AREA_WB_6ATTRS,Seq!N$1,FALSE)/10000,".")</f>
        <v>9012069.2832135614</v>
      </c>
      <c r="BC107" s="27">
        <f>IFERROR(VLOOKUP(CONCATENATE($C107, ".NY.GDP.MKTP.KD"),AREA_WB_6ATTRS,Seq!O$1,FALSE)/10000,".")</f>
        <v>8939008.6604016945</v>
      </c>
      <c r="BD107" s="27">
        <f>IFERROR(VLOOKUP(CONCATENATE($C107, ".NY.GDP.MKTP.KD"),AREA_WB_6ATTRS,Seq!P$1,FALSE)/10000,".")</f>
        <v>9265616.3626312837</v>
      </c>
      <c r="BE107" s="27">
        <f>IFERROR(VLOOKUP(CONCATENATE($C107, ".NY.GDP.MKTP.KD"),AREA_WB_6ATTRS,Seq!Q$1,FALSE)/10000,".")</f>
        <v>9632762.115349181</v>
      </c>
      <c r="BF107" s="27">
        <f>IFERROR(VLOOKUP(CONCATENATE($C107, ".NY.GDP.MKTP.KD"),AREA_WB_6ATTRS,Seq!R$1,FALSE)/10000,".")</f>
        <v>9976598.4890362956</v>
      </c>
      <c r="BG107" s="27">
        <f>IFERROR(VLOOKUP(CONCATENATE($C107, ".NY.GDP.MKTP.KD"),AREA_WB_6ATTRS,Seq!S$1,FALSE)/10000,".")</f>
        <v>10595725.078312144</v>
      </c>
      <c r="BH107" s="27">
        <f>IFERROR(VLOOKUP(CONCATENATE($C107, ".NY.GDP.MKTP.KD"),AREA_WB_6ATTRS,Seq!T$1,FALSE)/10000,".")</f>
        <v>11128800.442233276</v>
      </c>
      <c r="BI107" s="27">
        <f>IFERROR(VLOOKUP(CONCATENATE($C107, ".NY.GDP.MKTP.KD"),AREA_WB_6ATTRS,Seq!U$1,FALSE)/10000,".")</f>
        <v>11563755.297586143</v>
      </c>
      <c r="BJ107" s="27">
        <f>IFERROR(VLOOKUP(CONCATENATE($C107, ".NY.GDP.MKTP.KD"),AREA_WB_6ATTRS,Seq!V$1,FALSE)/10000,".")</f>
        <v>12179380.873410726</v>
      </c>
      <c r="BK107" s="27">
        <f>IFERROR(VLOOKUP(CONCATENATE($C107, ".NY.GDP.MKTP.KD"),AREA_WB_6ATTRS,Seq!W$1,FALSE)/10000,".")</f>
        <v>12457527.178920213</v>
      </c>
      <c r="BL107" s="27">
        <f>IFERROR(VLOOKUP(CONCATENATE($C107, ".NY.GDP.MKTP.KD"),AREA_WB_6ATTRS,Seq!X$1,FALSE)/10000,".")</f>
        <v>12686014.37258154</v>
      </c>
      <c r="BM107" s="27">
        <f>IFERROR(VLOOKUP(CONCATENATE($C107, ".NY.GDP.MKTP.KD"),AREA_WB_6ATTRS,Seq!Y$1,FALSE)/10000,".")</f>
        <v>12941311.95872489</v>
      </c>
      <c r="BN107" s="27">
        <f>IFERROR(VLOOKUP(CONCATENATE($C107, ".NY.GDP.MKTP.KD"),AREA_WB_6ATTRS,Seq!Z$1,FALSE)/10000,".")</f>
        <v>13475124.378109455</v>
      </c>
      <c r="BO107" s="27">
        <f>IFERROR(VLOOKUP(CONCATENATE($C107, ".NY.GDP.MKTP.KD"),AREA_WB_6ATTRS,Seq!AA$1,FALSE)/10000,".")</f>
        <v>13868067.07204717</v>
      </c>
      <c r="BP107" s="27">
        <f>IFERROR(VLOOKUP(CONCATENATE($C107, ".NY.GDP.MKTP.KD"),AREA_WB_6ATTRS,Seq!AB$1,FALSE)/10000,".")</f>
        <v>14479730.974755848</v>
      </c>
      <c r="BQ107" s="27">
        <f>IFERROR(VLOOKUP(CONCATENATE($C107, ".NY.GDP.MKTP.KD"),AREA_WB_6ATTRS,Seq!AC$1,FALSE)/10000,".")</f>
        <v>15252257.232356729</v>
      </c>
      <c r="BR107" s="27">
        <f>IFERROR(VLOOKUP(CONCATENATE($C107, ".NY.GDP.MKTP.KD"),AREA_WB_6ATTRS,Seq!AD$1,FALSE)/10000,".")</f>
        <v>15297033.351759713</v>
      </c>
      <c r="BS107" s="27">
        <f>IFERROR(VLOOKUP(CONCATENATE($C107, ".NY.GDP.MKTP.KD"),AREA_WB_6ATTRS,Seq!AE$1,FALSE)/10000,".")</f>
        <v>14019071.310116081</v>
      </c>
      <c r="BT107" s="27">
        <f>IFERROR(VLOOKUP(CONCATENATE($C107, ".NY.GDP.MKTP.KD"),AREA_WB_6ATTRS,Seq!AF$1,FALSE)/10000,".")</f>
        <v>14542196.425281003</v>
      </c>
      <c r="BU107" s="27">
        <f>IFERROR(VLOOKUP(CONCATENATE($C107, ".NY.GDP.MKTP.KD"),AREA_WB_6ATTRS,Seq!AG$1,FALSE)/10000,".")</f>
        <v>14957342.915054355</v>
      </c>
      <c r="BV107" s="27"/>
      <c r="BW107" s="27"/>
      <c r="BX107" s="27"/>
      <c r="BY107" s="27"/>
      <c r="BZ107" s="27"/>
      <c r="CA107" s="27"/>
      <c r="CB107" s="27"/>
      <c r="CC107" s="27">
        <f>CNPop!A$48</f>
        <v>5.0000000000000001E-3</v>
      </c>
      <c r="CD107" s="27">
        <f>CNPop!B$48</f>
        <v>6.0000000000000001E-3</v>
      </c>
      <c r="CE107" s="27">
        <f>CNPop!C$48</f>
        <v>6.0000000000000001E-3</v>
      </c>
      <c r="CF107" s="27">
        <f>CNPop!D$48</f>
        <v>7.0000000000000001E-3</v>
      </c>
      <c r="CG107" s="27">
        <f>CNPop!E$48</f>
        <v>7.0000000000000001E-3</v>
      </c>
      <c r="CH107" s="27">
        <f>CNPop!F$48</f>
        <v>8.0000000000000002E-3</v>
      </c>
      <c r="CI107" s="27">
        <f>CNPop!G$48</f>
        <v>8.9999999999999993E-3</v>
      </c>
      <c r="CJ107" s="27">
        <f>CNPop!H$48</f>
        <v>0.01</v>
      </c>
      <c r="CK107" s="27">
        <f>CNPop!I$48</f>
        <v>1.0999999999999999E-2</v>
      </c>
      <c r="CL107" s="27">
        <f>CNPop!J$48</f>
        <v>1.2E-2</v>
      </c>
      <c r="CM107" s="27">
        <f>CNPop!K$48</f>
        <v>1.4E-2</v>
      </c>
      <c r="CN107" s="27">
        <f>CNPop!L$48</f>
        <v>1.6E-2</v>
      </c>
      <c r="CO107" s="27">
        <f>CNPop!M$48</f>
        <v>1.7000000000000001E-2</v>
      </c>
      <c r="CP107" s="27">
        <f>CNPop!N$48</f>
        <v>1.9E-2</v>
      </c>
      <c r="CQ107" s="27">
        <f>CNPop!O$48</f>
        <v>2.1000000000000001E-2</v>
      </c>
      <c r="CR107" s="27">
        <f>CNPop!P$48</f>
        <v>2.3E-2</v>
      </c>
      <c r="CS107" s="27">
        <f>CNPop!Q$48</f>
        <v>2.5999999999999999E-2</v>
      </c>
      <c r="CT107" s="27">
        <f>CNPop!R$48</f>
        <v>2.8000000000000001E-2</v>
      </c>
      <c r="CU107" s="27">
        <f>CNPop!S$48</f>
        <v>0.03</v>
      </c>
      <c r="CV107" s="27">
        <f>CNPop!T$48</f>
        <v>3.3000000000000002E-2</v>
      </c>
      <c r="CW107" s="27">
        <f>CNPop!U$48</f>
        <v>3.5999999999999997E-2</v>
      </c>
      <c r="CX107" s="27">
        <f>CNPop!V$48</f>
        <v>3.9E-2</v>
      </c>
      <c r="CY107" s="27">
        <f>CNPop!W$48</f>
        <v>4.2000000000000003E-2</v>
      </c>
      <c r="CZ107" s="27">
        <f>CNPop!X$48</f>
        <v>4.4999999999999998E-2</v>
      </c>
      <c r="DA107" s="27">
        <f>CNPop!Y$48</f>
        <v>4.9000000000000002E-2</v>
      </c>
      <c r="DB107" s="27">
        <f>CNPop!Z$48</f>
        <v>5.1999999999999998E-2</v>
      </c>
      <c r="DC107" s="27">
        <f>CNPop!AA$48</f>
        <v>5.6000000000000001E-2</v>
      </c>
      <c r="DD107" s="27">
        <f>CNPop!AB$48</f>
        <v>0.06</v>
      </c>
      <c r="DE107" s="27">
        <f>CNPop!AC$48</f>
        <v>6.3E-2</v>
      </c>
      <c r="DF107" s="27">
        <f>CNPop!AD$48</f>
        <v>6.8000000000000005E-2</v>
      </c>
      <c r="DG107" s="27">
        <f>CNPop!AE$48</f>
        <v>7.1999999999999995E-2</v>
      </c>
      <c r="DH107" s="27">
        <f>CNPop!AF$48</f>
        <v>7.5999999999999998E-2</v>
      </c>
      <c r="DI107" s="27">
        <f>CNPop!AG$48</f>
        <v>8.1000000000000003E-2</v>
      </c>
      <c r="DJ107" s="27">
        <f>CNPop!AH$48</f>
        <v>8.5000000000000006E-2</v>
      </c>
      <c r="DK107" s="27">
        <f>CNPop!AI$48</f>
        <v>0.09</v>
      </c>
      <c r="DL107" s="27">
        <f>CNPop!AJ$48</f>
        <v>9.5000000000000001E-2</v>
      </c>
      <c r="DM107" s="27">
        <f>CNPop!AK$48</f>
        <v>0.1</v>
      </c>
      <c r="DN107" s="27"/>
      <c r="DO107" s="27">
        <f t="shared" si="140"/>
        <v>0.21700000762939453</v>
      </c>
      <c r="DP107" s="27">
        <f t="shared" si="141"/>
        <v>0.21700000762939453</v>
      </c>
      <c r="DQ107" s="27">
        <f t="shared" si="142"/>
        <v>0.21700000762939453</v>
      </c>
      <c r="DR107" s="27">
        <f t="shared" si="143"/>
        <v>0.21700000762939453</v>
      </c>
      <c r="DS107" s="27">
        <f t="shared" si="144"/>
        <v>0.21700000762939453</v>
      </c>
      <c r="DT107" s="27">
        <f t="shared" si="145"/>
        <v>0.21700000762939453</v>
      </c>
      <c r="DU107" s="27">
        <f t="shared" si="146"/>
        <v>0.21700000762939453</v>
      </c>
      <c r="DV107" s="27">
        <f t="shared" si="147"/>
        <v>0.21700000762939453</v>
      </c>
      <c r="DW107" s="27">
        <f t="shared" si="148"/>
        <v>0.21700000762939453</v>
      </c>
      <c r="DX107" s="27">
        <f t="shared" si="149"/>
        <v>0.21700000762939453</v>
      </c>
      <c r="DY107" s="27">
        <f t="shared" si="150"/>
        <v>0.21700000762939453</v>
      </c>
      <c r="DZ107" s="27">
        <f t="shared" si="151"/>
        <v>0.21700000762939453</v>
      </c>
      <c r="EA107" s="27">
        <f t="shared" si="152"/>
        <v>0.21700000762939453</v>
      </c>
      <c r="EB107" s="27">
        <f t="shared" si="153"/>
        <v>0.21700000762939453</v>
      </c>
      <c r="EC107" s="27">
        <f t="shared" si="154"/>
        <v>0.21700000762939453</v>
      </c>
      <c r="ED107" s="27">
        <f t="shared" si="155"/>
        <v>0.21700000762939453</v>
      </c>
      <c r="EE107" s="27">
        <f t="shared" si="156"/>
        <v>0.21100000381469727</v>
      </c>
      <c r="EF107" s="27">
        <f t="shared" si="157"/>
        <v>0.20899999618530274</v>
      </c>
      <c r="EG107" s="27">
        <f t="shared" si="158"/>
        <v>0.28999999999999998</v>
      </c>
      <c r="EH107" s="27">
        <f t="shared" si="159"/>
        <v>0.30299999237060549</v>
      </c>
      <c r="EI107" s="27">
        <f t="shared" si="160"/>
        <v>0.31399999618530272</v>
      </c>
      <c r="EJ107" s="27">
        <f t="shared" si="161"/>
        <v>0.3129999923706055</v>
      </c>
      <c r="EK107" s="27">
        <f t="shared" si="162"/>
        <v>0.31100000381469728</v>
      </c>
      <c r="EL107" s="27">
        <f t="shared" si="163"/>
        <v>0.31399999618530272</v>
      </c>
      <c r="EM107" s="27">
        <f t="shared" si="164"/>
        <v>0.32799999237060545</v>
      </c>
      <c r="EN107" s="27">
        <f t="shared" si="165"/>
        <v>0.33599998474121096</v>
      </c>
      <c r="EO107" s="27">
        <f t="shared" si="166"/>
        <v>0.34</v>
      </c>
      <c r="EP107" s="27">
        <f t="shared" si="129"/>
        <v>0.35099998474121091</v>
      </c>
      <c r="EQ107" s="27">
        <f t="shared" si="130"/>
        <v>0.35299999237060548</v>
      </c>
      <c r="ER107" s="27">
        <f t="shared" si="174"/>
        <v>0.36200000762939455</v>
      </c>
      <c r="ES107" s="27">
        <f t="shared" si="174"/>
        <v>0.37299999237060549</v>
      </c>
      <c r="ET107" s="27">
        <f t="shared" si="174"/>
        <v>0.37299999237060549</v>
      </c>
      <c r="EU107" s="27"/>
      <c r="EV107" s="27"/>
      <c r="EW107" s="27"/>
      <c r="EX107" s="27"/>
      <c r="EY107" s="27"/>
      <c r="EZ107" s="27" t="str">
        <f>IFERROR(VLOOKUP(CONCATENATE($C107,".SL.TLF.TERT.ZS"),AREA_WB_6ATTRS,Seq!B$1,FALSE)/100,".")</f>
        <v>.</v>
      </c>
      <c r="FA107" s="27" t="str">
        <f>IFERROR(VLOOKUP(CONCATENATE($C107,".SL.TLF.TERT.ZS"),AREA_WB_6ATTRS,Seq!C$1,FALSE)/100,".")</f>
        <v>.</v>
      </c>
      <c r="FB107" s="27" t="str">
        <f>IFERROR(VLOOKUP(CONCATENATE($C107,".SL.TLF.TERT.ZS"),AREA_WB_6ATTRS,Seq!D$1,FALSE)/100,".")</f>
        <v>.</v>
      </c>
      <c r="FC107" s="27" t="str">
        <f>IFERROR(VLOOKUP(CONCATENATE($C107,".SL.TLF.TERT.ZS"),AREA_WB_6ATTRS,Seq!E$1,FALSE)/100,".")</f>
        <v>.</v>
      </c>
      <c r="FD107" s="27" t="str">
        <f>IFERROR(VLOOKUP(CONCATENATE($C107,".SL.TLF.TERT.ZS"),AREA_WB_6ATTRS,Seq!F$1,FALSE)/100,".")</f>
        <v>.</v>
      </c>
      <c r="FE107" s="27" t="str">
        <f>IFERROR(VLOOKUP(CONCATENATE($C107,".SL.TLF.TERT.ZS"),AREA_WB_6ATTRS,Seq!G$1,FALSE)/100,".")</f>
        <v>.</v>
      </c>
      <c r="FF107" s="27" t="str">
        <f>IFERROR(VLOOKUP(CONCATENATE($C107,".SL.TLF.TERT.ZS"),AREA_WB_6ATTRS,Seq!H$1,FALSE)/100,".")</f>
        <v>.</v>
      </c>
      <c r="FG107" s="27" t="str">
        <f>IFERROR(VLOOKUP(CONCATENATE($C107,".SL.TLF.TERT.ZS"),AREA_WB_6ATTRS,Seq!I$1,FALSE)/100,".")</f>
        <v>.</v>
      </c>
      <c r="FH107" s="27" t="str">
        <f>IFERROR(VLOOKUP(CONCATENATE($C107,".SL.TLF.TERT.ZS"),AREA_WB_6ATTRS,Seq!J$1,FALSE)/100,".")</f>
        <v>.</v>
      </c>
      <c r="FI107" s="27" t="str">
        <f>IFERROR(VLOOKUP(CONCATENATE($C107,".SL.TLF.TERT.ZS"),AREA_WB_6ATTRS,Seq!K$1,FALSE)/100,".")</f>
        <v>.</v>
      </c>
      <c r="FJ107" s="27" t="str">
        <f>IFERROR(VLOOKUP(CONCATENATE($C107,".SL.TLF.TERT.ZS"),AREA_WB_6ATTRS,Seq!L$1,FALSE)/100,".")</f>
        <v>.</v>
      </c>
      <c r="FK107" s="27" t="str">
        <f>IFERROR(VLOOKUP(CONCATENATE($C107,".SL.TLF.TERT.ZS"),AREA_WB_6ATTRS,Seq!M$1,FALSE)/100,".")</f>
        <v>.</v>
      </c>
      <c r="FL107" s="27" t="str">
        <f>IFERROR(VLOOKUP(CONCATENATE($C107,".SL.TLF.TERT.ZS"),AREA_WB_6ATTRS,Seq!N$1,FALSE)/100,".")</f>
        <v>.</v>
      </c>
      <c r="FM107" s="27" t="str">
        <f>IFERROR(VLOOKUP(CONCATENATE($C107,".SL.TLF.TERT.ZS"),AREA_WB_6ATTRS,Seq!O$1,FALSE)/100,".")</f>
        <v>.</v>
      </c>
      <c r="FN107" s="27" t="str">
        <f>IFERROR(VLOOKUP(CONCATENATE($C107,".SL.TLF.TERT.ZS"),AREA_WB_6ATTRS,Seq!P$1,FALSE)/100,".")</f>
        <v>.</v>
      </c>
      <c r="FO107" s="27">
        <f>IFERROR(VLOOKUP(CONCATENATE($C107,".SL.TLF.TERT.ZS"),AREA_WB_6ATTRS,Seq!Q$1,FALSE)/100,".")</f>
        <v>0.21700000762939453</v>
      </c>
      <c r="FP107" s="27">
        <f>IFERROR(VLOOKUP(CONCATENATE($C107,".SL.TLF.TERT.ZS"),AREA_WB_6ATTRS,Seq!R$1,FALSE)/100,".")</f>
        <v>0.21100000381469727</v>
      </c>
      <c r="FQ107" s="27">
        <f>IFERROR(VLOOKUP(CONCATENATE($C107,".SL.TLF.TERT.ZS"),AREA_WB_6ATTRS,Seq!S$1,FALSE)/100,".")</f>
        <v>0.20899999618530274</v>
      </c>
      <c r="FR107" s="27">
        <f>IFERROR(VLOOKUP(CONCATENATE($C107,".SL.TLF.TERT.ZS"),AREA_WB_6ATTRS,Seq!T$1,FALSE)/100,".")</f>
        <v>0.28999999999999998</v>
      </c>
      <c r="FS107" s="27">
        <f>IFERROR(VLOOKUP(CONCATENATE($C107,".SL.TLF.TERT.ZS"),AREA_WB_6ATTRS,Seq!U$1,FALSE)/100,".")</f>
        <v>0.30299999237060549</v>
      </c>
      <c r="FT107" s="27">
        <f>IFERROR(VLOOKUP(CONCATENATE($C107,".SL.TLF.TERT.ZS"),AREA_WB_6ATTRS,Seq!V$1,FALSE)/100,".")</f>
        <v>0.31399999618530272</v>
      </c>
      <c r="FU107" s="27">
        <f>IFERROR(VLOOKUP(CONCATENATE($C107,".SL.TLF.TERT.ZS"),AREA_WB_6ATTRS,Seq!W$1,FALSE)/100,".")</f>
        <v>0.3129999923706055</v>
      </c>
      <c r="FV107" s="27">
        <f>IFERROR(VLOOKUP(CONCATENATE($C107,".SL.TLF.TERT.ZS"),AREA_WB_6ATTRS,Seq!X$1,FALSE)/100,".")</f>
        <v>0.31100000381469728</v>
      </c>
      <c r="FW107" s="27">
        <f>IFERROR(VLOOKUP(CONCATENATE($C107,".SL.TLF.TERT.ZS"),AREA_WB_6ATTRS,Seq!Y$1,FALSE)/100,".")</f>
        <v>0.31399999618530272</v>
      </c>
      <c r="FX107" s="27">
        <f>IFERROR(VLOOKUP(CONCATENATE($C107,".SL.TLF.TERT.ZS"),AREA_WB_6ATTRS,Seq!Z$1,FALSE)/100,".")</f>
        <v>0.32799999237060545</v>
      </c>
      <c r="FY107" s="27">
        <f>IFERROR(VLOOKUP(CONCATENATE($C107,".SL.TLF.TERT.ZS"),AREA_WB_6ATTRS,Seq!AA$1,FALSE)/100,".")</f>
        <v>0.33599998474121096</v>
      </c>
      <c r="FZ107" s="27">
        <f>IFERROR(VLOOKUP(CONCATENATE($C107,".SL.TLF.TERT.ZS"),AREA_WB_6ATTRS,Seq!AB$1,FALSE)/100,".")</f>
        <v>0.34</v>
      </c>
      <c r="GA107" s="27">
        <f>IFERROR(VLOOKUP(CONCATENATE($C107,".SL.TLF.TERT.ZS"),AREA_WB_6ATTRS,Seq!AC$1,FALSE)/100,".")</f>
        <v>0.35099998474121091</v>
      </c>
      <c r="GB107" s="27">
        <f>IFERROR(VLOOKUP(CONCATENATE($C107,".SL.TLF.TERT.ZS"),AREA_WB_6ATTRS,Seq!AD$1,FALSE)/100,".")</f>
        <v>0.35299999237060548</v>
      </c>
      <c r="GC107" s="27">
        <f>IFERROR(VLOOKUP(CONCATENATE($C107,".SL.TLF.TERT.ZS"),AREA_WB_6ATTRS,Seq!AE$1,FALSE)/100,".")</f>
        <v>0.36200000762939455</v>
      </c>
      <c r="GD107" s="27">
        <f>IFERROR(VLOOKUP(CONCATENATE($C107,".SL.TLF.TERT.ZS"),AREA_WB_6ATTRS,Seq!AF$1,FALSE)/100,".")</f>
        <v>0.37299999237060549</v>
      </c>
      <c r="GE107" s="27" t="str">
        <f>IFERROR(VLOOKUP(CONCATENATE($C107,".SL.TLF.TERT.ZS"),AREA_WB_6ATTRS,Seq!AG$1,FALSE)/100,".")</f>
        <v>.</v>
      </c>
      <c r="GF107" s="27" t="str">
        <f>IFERROR(VLOOKUP(CONCATENATE($C107,".SL.TLF.TERT.ZS"),AREA_WB_6ATTRS,Seq!AH$1,FALSE)/100,".")</f>
        <v>.</v>
      </c>
      <c r="GG107" s="27" t="str">
        <f>IFERROR(VLOOKUP(CONCATENATE($C107,".SL.TLF.TERT.ZS"),AREA_WB_6ATTRS,Seq!AI$1,FALSE)/100,".")</f>
        <v>.</v>
      </c>
      <c r="GH107" s="27" t="str">
        <f>IFERROR(VLOOKUP(CONCATENATE($C107,".SL.TLF.TERT.ZS"),AREA_WB_6ATTRS,Seq!AJ$1,FALSE)/100,".")</f>
        <v>.</v>
      </c>
      <c r="GI107" s="27" t="str">
        <f>IFERROR(VLOOKUP(CONCATENATE($C107,".SL.TLF.TERT.ZS"),AREA_WB_6ATTRS,Seq!AK$1,FALSE)/100,".")</f>
        <v>.</v>
      </c>
      <c r="GJ107" s="27" t="str">
        <f>IFERROR(VLOOKUP(CONCATENATE($C107,".SL.TLF.TERT.ZS"),AREA_WB_6ATTRS,Seq!AL$1,FALSE)/100,".")</f>
        <v>.</v>
      </c>
      <c r="GK107" s="27"/>
      <c r="GL107" s="27"/>
      <c r="GM107" s="27">
        <f t="shared" si="167"/>
        <v>1.8828451882845188E-6</v>
      </c>
      <c r="GN107" s="27">
        <f t="shared" si="168"/>
        <v>1.8050541516245488E-6</v>
      </c>
      <c r="GO107" s="27">
        <f t="shared" si="131"/>
        <v>1.3674130001544063E-3</v>
      </c>
      <c r="GP107" s="27"/>
      <c r="GQ107" s="9">
        <f>IF(VLOOKUP($B107,EM_80!$B$1:$C$201,2,FALSE)&gt;0,VLOOKUP($B107,EM_80!$B$1:$C$201,2,FALSE),".")</f>
        <v>9</v>
      </c>
      <c r="GR107" s="9">
        <f t="shared" si="169"/>
        <v>9</v>
      </c>
      <c r="GS107" s="9">
        <f t="shared" si="124"/>
        <v>7078</v>
      </c>
      <c r="GU107">
        <f t="shared" si="170"/>
        <v>4780000</v>
      </c>
      <c r="GV107">
        <f t="shared" si="171"/>
        <v>4986000</v>
      </c>
      <c r="GW107">
        <f t="shared" si="172"/>
        <v>5176197.6807305198</v>
      </c>
      <c r="GX107">
        <f t="shared" si="173"/>
        <v>5363352</v>
      </c>
      <c r="GZ107" s="9">
        <f>IF(ISNA(VLOOKUP($B107,Area_EM_90,Seq!C$1,FALSE)),".",VLOOKUP($B107,Area_EM_90,Seq!C$1,FALSE))</f>
        <v>306</v>
      </c>
      <c r="HA107" s="9">
        <f>IF(ISNA(VLOOKUP($B107,Area_EM_90,Seq!D$1,FALSE)),".",VLOOKUP($B107,Area_EM_90,Seq!D$1,FALSE))</f>
        <v>268</v>
      </c>
      <c r="HB107" s="9">
        <f>IF(ISNA(VLOOKUP($B107,Area_EM_90,Seq!E$1,FALSE)),".",VLOOKUP($B107,Area_EM_90,Seq!E$1,FALSE))</f>
        <v>16</v>
      </c>
      <c r="HC107" s="9">
        <f>IF(ISNA(VLOOKUP($B107,Area_EM_90,Seq!F$1,FALSE)),".",VLOOKUP($B107,Area_EM_90,Seq!F$1,FALSE))</f>
        <v>22</v>
      </c>
      <c r="HD107" s="9">
        <f>IF(ISNA(VLOOKUP($B107,Area_EM_90,Seq!G$1,FALSE)),".",VLOOKUP($B107,Area_EM_90,Seq!G$1,FALSE))</f>
        <v>3373000</v>
      </c>
      <c r="HE107" s="9">
        <f>IF(ISNA(VLOOKUP($B107,Area_EM_90,Seq!H$1,FALSE)),".",VLOOKUP($B107,Area_EM_90,Seq!H$1,FALSE))</f>
        <v>1665924.7</v>
      </c>
      <c r="HF107" s="9">
        <f>IF(ISNA(VLOOKUP($B107,Area_EM_90,Seq!I$1,FALSE)),".",VLOOKUP($B107,Area_EM_90,Seq!I$1,FALSE))</f>
        <v>1025729</v>
      </c>
      <c r="HG107" s="9">
        <f>IF(ISNA(VLOOKUP($B107,Area_EM_90,Seq!J$1,FALSE)),".",VLOOKUP($B107,Area_EM_90,Seq!J$1,FALSE))</f>
        <v>681346</v>
      </c>
      <c r="HH107" s="9">
        <f>IF(ISNA(VLOOKUP($B107,Area_EM_00,Seq!C$1,FALSE)),".",VLOOKUP($B107,Area_EM_00,Seq!C$1,FALSE))</f>
        <v>1557</v>
      </c>
      <c r="HI107" s="9">
        <f>IF(ISNA(VLOOKUP($B107,Area_EM_00,Seq!D$1,FALSE)),".",VLOOKUP($B107,Area_EM_00,Seq!D$1,FALSE))</f>
        <v>1007</v>
      </c>
      <c r="HJ107" s="9">
        <f>IF(ISNA(VLOOKUP($B107,Area_EM_00,Seq!E$1,FALSE)),".",VLOOKUP($B107,Area_EM_00,Seq!E$1,FALSE))</f>
        <v>106</v>
      </c>
      <c r="HK107" s="9">
        <f>IF(ISNA(VLOOKUP($B107,Area_EM_00,Seq!F$1,FALSE)),".",VLOOKUP($B107,Area_EM_00,Seq!F$1,FALSE))</f>
        <v>444</v>
      </c>
      <c r="HL107" s="9">
        <f>IF(ISNA(VLOOKUP($B107,Area_EM_00,Seq!G$1,FALSE)),".",VLOOKUP($B107,Area_EM_00,Seq!G$1,FALSE))</f>
        <v>3580000</v>
      </c>
      <c r="HM107" s="9">
        <f>IF(ISNA(VLOOKUP($B107,Area_EM_00,Seq!H$1,FALSE)),".",VLOOKUP($B107,Area_EM_00,Seq!H$1,FALSE))</f>
        <v>1323526</v>
      </c>
      <c r="HN107" s="9">
        <f>IF(ISNA(VLOOKUP($B107,Area_EM_00,Seq!I$1,FALSE)),".",VLOOKUP($B107,Area_EM_00,Seq!I$1,FALSE))</f>
        <v>1316008</v>
      </c>
      <c r="HO107" s="9">
        <f>IF(ISNA(VLOOKUP($B107,Area_EM_00,Seq!J$1,FALSE)),".",VLOOKUP($B107,Area_EM_00,Seq!J$1,FALSE))</f>
        <v>940466</v>
      </c>
      <c r="HQ107" s="27"/>
      <c r="HR107" s="9">
        <f>IFERROR(VLOOKUP($B107,AREA_EM3_60_00,Seq!E$1,FALSE),".")</f>
        <v>29</v>
      </c>
      <c r="HS107" s="9">
        <f>IFERROR(VLOOKUP($B107,AREA_EM3_60_00,Seq!F$1,FALSE),".")</f>
        <v>395</v>
      </c>
      <c r="HT107" s="9">
        <f>IFERROR(VLOOKUP($B107,AREA_EM3_60_00,Seq!G$1,FALSE),".")</f>
        <v>1993</v>
      </c>
      <c r="HU107" s="9">
        <f>IFERROR(VLOOKUP($B107,AREA_EM3_10,Seq!B$1,FALSE),".")</f>
        <v>5870.4414895718128</v>
      </c>
      <c r="HV107" s="9">
        <f t="shared" si="132"/>
        <v>4780000</v>
      </c>
      <c r="HW107" s="9">
        <f t="shared" si="133"/>
        <v>4986000</v>
      </c>
      <c r="HX107" s="9">
        <f t="shared" si="134"/>
        <v>5176197.6807305198</v>
      </c>
      <c r="HY107" s="9">
        <f t="shared" si="135"/>
        <v>5363352</v>
      </c>
    </row>
    <row r="108" spans="1:233">
      <c r="A108" s="25" t="s">
        <v>2516</v>
      </c>
      <c r="B108" s="26" t="str">
        <f t="shared" si="92"/>
        <v>Gibraltar</v>
      </c>
      <c r="C108" s="166" t="s">
        <v>4863</v>
      </c>
      <c r="D108" s="27">
        <f>VLOOKUP("CHN.NY.GDP.MKTP.KD",AREA_WB_6ATTRS,Seq!B$1,FALSE)/10000</f>
        <v>18294112.043860689</v>
      </c>
      <c r="E108" s="27">
        <f>VLOOKUP("CHN.NY.GDP.MKTP.KD",AREA_WB_6ATTRS,Seq!C$1,FALSE)/10000</f>
        <v>19245405.87014145</v>
      </c>
      <c r="F108" s="27">
        <f>VLOOKUP("CHN.NY.GDP.MKTP.KD",AREA_WB_6ATTRS,Seq!D$1,FALSE)/10000</f>
        <v>20996737.804324333</v>
      </c>
      <c r="G108" s="27">
        <f>VLOOKUP("CHN.NY.GDP.MKTP.KD",AREA_WB_6ATTRS,Seq!E$1,FALSE)/10000</f>
        <v>23285382.224995762</v>
      </c>
      <c r="H108" s="27">
        <f>VLOOKUP("CHN.NY.GDP.MKTP.KD",AREA_WB_6ATTRS,Seq!F$1,FALSE)/10000</f>
        <v>26824760.323195074</v>
      </c>
      <c r="I108" s="27">
        <f>VLOOKUP("CHN.NY.GDP.MKTP.KD",AREA_WB_6ATTRS,Seq!G$1,FALSE)/10000</f>
        <v>30446102.966826372</v>
      </c>
      <c r="J108" s="27">
        <f>VLOOKUP("CHN.NY.GDP.MKTP.KD",AREA_WB_6ATTRS,Seq!H$1,FALSE)/10000</f>
        <v>33125360.027907111</v>
      </c>
      <c r="K108" s="27">
        <f>VLOOKUP("CHN.NY.GDP.MKTP.KD",AREA_WB_6ATTRS,Seq!I$1,FALSE)/10000</f>
        <v>36967901.791144341</v>
      </c>
      <c r="L108" s="27">
        <f>VLOOKUP("CHN.NY.GDP.MKTP.KD",AREA_WB_6ATTRS,Seq!J$1,FALSE)/10000</f>
        <v>41145274.693543643</v>
      </c>
      <c r="M108" s="27">
        <f>VLOOKUP("CHN.NY.GDP.MKTP.KD",AREA_WB_6ATTRS,Seq!K$1,FALSE)/10000</f>
        <v>42832230.955979005</v>
      </c>
      <c r="N108" s="27">
        <f>VLOOKUP("CHN.NY.GDP.MKTP.KD",AREA_WB_6ATTRS,Seq!L$1,FALSE)/10000</f>
        <v>44459855.73230619</v>
      </c>
      <c r="O108" s="27">
        <f>VLOOKUP("CHN.NY.GDP.MKTP.KD",AREA_WB_6ATTRS,Seq!M$1,FALSE)/10000</f>
        <v>48550162.459678344</v>
      </c>
      <c r="P108" s="27">
        <f>VLOOKUP("CHN.NY.GDP.MKTP.KD",AREA_WB_6ATTRS,Seq!N$1,FALSE)/10000</f>
        <v>55444285.528952621</v>
      </c>
      <c r="Q108" s="27">
        <f>VLOOKUP("CHN.NY.GDP.MKTP.KD",AREA_WB_6ATTRS,Seq!O$1,FALSE)/10000</f>
        <v>63206485.503006078</v>
      </c>
      <c r="R108" s="27">
        <f>VLOOKUP("CHN.NY.GDP.MKTP.KD",AREA_WB_6ATTRS,Seq!P$1,FALSE)/10000</f>
        <v>71486535.103899792</v>
      </c>
      <c r="S108" s="27">
        <f>VLOOKUP("CHN.NY.GDP.MKTP.KD",AREA_WB_6ATTRS,Seq!Q$1,FALSE)/10000</f>
        <v>79278567.430224851</v>
      </c>
      <c r="T108" s="27">
        <f>VLOOKUP("CHN.NY.GDP.MKTP.KD",AREA_WB_6ATTRS,Seq!R$1,FALSE)/10000</f>
        <v>87206424.173247412</v>
      </c>
      <c r="U108" s="27">
        <f>VLOOKUP("CHN.NY.GDP.MKTP.KD",AREA_WB_6ATTRS,Seq!S$1,FALSE)/10000</f>
        <v>95316621.621359423</v>
      </c>
      <c r="V108" s="27">
        <f>VLOOKUP("CHN.NY.GDP.MKTP.KD",AREA_WB_6ATTRS,Seq!T$1,FALSE)/10000</f>
        <v>102751318.10782552</v>
      </c>
      <c r="W108" s="27">
        <f>VLOOKUP("CHN.NY.GDP.MKTP.KD",AREA_WB_6ATTRS,Seq!U$1,FALSE)/10000</f>
        <v>110560418.28402025</v>
      </c>
      <c r="X108" s="27">
        <f>VLOOKUP("CHN.NY.GDP.MKTP.KD",AREA_WB_6ATTRS,Seq!V$1,FALSE)/10000</f>
        <v>119847493.41987793</v>
      </c>
      <c r="Y108" s="27">
        <f>VLOOKUP("CHN.NY.GDP.MKTP.KD",AREA_WB_6ATTRS,Seq!W$1,FALSE)/10000</f>
        <v>129794835.37372778</v>
      </c>
      <c r="Z108" s="27">
        <f>VLOOKUP("CHN.NY.GDP.MKTP.KD",AREA_WB_6ATTRS,Seq!X$1,FALSE)/10000</f>
        <v>141606165.392737</v>
      </c>
      <c r="AA108" s="27">
        <f>VLOOKUP("CHN.NY.GDP.MKTP.KD",AREA_WB_6ATTRS,Seq!Y$1,FALSE)/10000</f>
        <v>155766781.9320105</v>
      </c>
      <c r="AB108" s="27">
        <f>VLOOKUP("CHN.NY.GDP.MKTP.KD",AREA_WB_6ATTRS,Seq!Z$1,FALSE)/10000</f>
        <v>171499226.90714428</v>
      </c>
      <c r="AC108" s="27">
        <f>VLOOKUP("CHN.NY.GDP.MKTP.KD",AREA_WB_6ATTRS,Seq!AA$1,FALSE)/10000</f>
        <v>190878639.54765138</v>
      </c>
      <c r="AD108" s="27">
        <f>VLOOKUP("CHN.NY.GDP.MKTP.KD",AREA_WB_6ATTRS,Seq!AB$1,FALSE)/10000</f>
        <v>215120226.77020231</v>
      </c>
      <c r="AE108" s="27">
        <f>VLOOKUP("CHN.NY.GDP.MKTP.KD",AREA_WB_6ATTRS,Seq!AC$1,FALSE)/10000</f>
        <v>245667298.97157177</v>
      </c>
      <c r="AF108" s="27">
        <f>VLOOKUP("CHN.NY.GDP.MKTP.KD",AREA_WB_6ATTRS,Seq!AD$1,FALSE)/10000</f>
        <v>269251359.67284226</v>
      </c>
      <c r="AG108" s="27">
        <f>VLOOKUP("CHN.NY.GDP.MKTP.KD",AREA_WB_6ATTRS,Seq!AE$1,FALSE)/10000</f>
        <v>294022484.76274431</v>
      </c>
      <c r="AH108" s="27">
        <f>VLOOKUP("CHN.NY.GDP.MKTP.KD",AREA_WB_6ATTRS,Seq!AF$1,FALSE)/10000</f>
        <v>324600823.17806971</v>
      </c>
      <c r="AI108" s="27">
        <f>VLOOKUP("CHN.NY.GDP.MKTP.KD",AREA_WB_6ATTRS,Seq!AG$1,FALSE)/10000</f>
        <v>354139498.08727396</v>
      </c>
      <c r="AJ108" s="27"/>
      <c r="AK108" s="27"/>
      <c r="AL108" s="27"/>
      <c r="AM108" s="27"/>
      <c r="AN108" s="27"/>
      <c r="AO108" s="27"/>
      <c r="AP108" s="27" t="str">
        <f>IFERROR(VLOOKUP(CONCATENATE($C108, ".NY.GDP.MKTP.KD"),AREA_WB_6ATTRS,Seq!B$1,FALSE)/10000,".")</f>
        <v>.</v>
      </c>
      <c r="AQ108" s="27" t="str">
        <f>IFERROR(VLOOKUP(CONCATENATE($C108, ".NY.GDP.MKTP.KD"),AREA_WB_6ATTRS,Seq!C$1,FALSE)/10000,".")</f>
        <v>.</v>
      </c>
      <c r="AR108" s="27" t="str">
        <f>IFERROR(VLOOKUP(CONCATENATE($C108, ".NY.GDP.MKTP.KD"),AREA_WB_6ATTRS,Seq!D$1,FALSE)/10000,".")</f>
        <v>.</v>
      </c>
      <c r="AS108" s="27" t="str">
        <f>IFERROR(VLOOKUP(CONCATENATE($C108, ".NY.GDP.MKTP.KD"),AREA_WB_6ATTRS,Seq!E$1,FALSE)/10000,".")</f>
        <v>.</v>
      </c>
      <c r="AT108" s="27" t="str">
        <f>IFERROR(VLOOKUP(CONCATENATE($C108, ".NY.GDP.MKTP.KD"),AREA_WB_6ATTRS,Seq!F$1,FALSE)/10000,".")</f>
        <v>.</v>
      </c>
      <c r="AU108" s="27" t="str">
        <f>IFERROR(VLOOKUP(CONCATENATE($C108, ".NY.GDP.MKTP.KD"),AREA_WB_6ATTRS,Seq!G$1,FALSE)/10000,".")</f>
        <v>.</v>
      </c>
      <c r="AV108" s="27" t="str">
        <f>IFERROR(VLOOKUP(CONCATENATE($C108, ".NY.GDP.MKTP.KD"),AREA_WB_6ATTRS,Seq!H$1,FALSE)/10000,".")</f>
        <v>.</v>
      </c>
      <c r="AW108" s="27" t="str">
        <f>IFERROR(VLOOKUP(CONCATENATE($C108, ".NY.GDP.MKTP.KD"),AREA_WB_6ATTRS,Seq!I$1,FALSE)/10000,".")</f>
        <v>.</v>
      </c>
      <c r="AX108" s="27" t="str">
        <f>IFERROR(VLOOKUP(CONCATENATE($C108, ".NY.GDP.MKTP.KD"),AREA_WB_6ATTRS,Seq!J$1,FALSE)/10000,".")</f>
        <v>.</v>
      </c>
      <c r="AY108" s="27" t="str">
        <f>IFERROR(VLOOKUP(CONCATENATE($C108, ".NY.GDP.MKTP.KD"),AREA_WB_6ATTRS,Seq!K$1,FALSE)/10000,".")</f>
        <v>.</v>
      </c>
      <c r="AZ108" s="27" t="str">
        <f>IFERROR(VLOOKUP(CONCATENATE($C108, ".NY.GDP.MKTP.KD"),AREA_WB_6ATTRS,Seq!L$1,FALSE)/10000,".")</f>
        <v>.</v>
      </c>
      <c r="BA108" s="27" t="str">
        <f>IFERROR(VLOOKUP(CONCATENATE($C108, ".NY.GDP.MKTP.KD"),AREA_WB_6ATTRS,Seq!M$1,FALSE)/10000,".")</f>
        <v>.</v>
      </c>
      <c r="BB108" s="27" t="str">
        <f>IFERROR(VLOOKUP(CONCATENATE($C108, ".NY.GDP.MKTP.KD"),AREA_WB_6ATTRS,Seq!N$1,FALSE)/10000,".")</f>
        <v>.</v>
      </c>
      <c r="BC108" s="27" t="str">
        <f>IFERROR(VLOOKUP(CONCATENATE($C108, ".NY.GDP.MKTP.KD"),AREA_WB_6ATTRS,Seq!O$1,FALSE)/10000,".")</f>
        <v>.</v>
      </c>
      <c r="BD108" s="27" t="str">
        <f>IFERROR(VLOOKUP(CONCATENATE($C108, ".NY.GDP.MKTP.KD"),AREA_WB_6ATTRS,Seq!P$1,FALSE)/10000,".")</f>
        <v>.</v>
      </c>
      <c r="BE108" s="27" t="str">
        <f>IFERROR(VLOOKUP(CONCATENATE($C108, ".NY.GDP.MKTP.KD"),AREA_WB_6ATTRS,Seq!Q$1,FALSE)/10000,".")</f>
        <v>.</v>
      </c>
      <c r="BF108" s="27" t="str">
        <f>IFERROR(VLOOKUP(CONCATENATE($C108, ".NY.GDP.MKTP.KD"),AREA_WB_6ATTRS,Seq!R$1,FALSE)/10000,".")</f>
        <v>.</v>
      </c>
      <c r="BG108" s="27" t="str">
        <f>IFERROR(VLOOKUP(CONCATENATE($C108, ".NY.GDP.MKTP.KD"),AREA_WB_6ATTRS,Seq!S$1,FALSE)/10000,".")</f>
        <v>.</v>
      </c>
      <c r="BH108" s="27" t="str">
        <f>IFERROR(VLOOKUP(CONCATENATE($C108, ".NY.GDP.MKTP.KD"),AREA_WB_6ATTRS,Seq!T$1,FALSE)/10000,".")</f>
        <v>.</v>
      </c>
      <c r="BI108" s="27" t="str">
        <f>IFERROR(VLOOKUP(CONCATENATE($C108, ".NY.GDP.MKTP.KD"),AREA_WB_6ATTRS,Seq!U$1,FALSE)/10000,".")</f>
        <v>.</v>
      </c>
      <c r="BJ108" s="27" t="str">
        <f>IFERROR(VLOOKUP(CONCATENATE($C108, ".NY.GDP.MKTP.KD"),AREA_WB_6ATTRS,Seq!V$1,FALSE)/10000,".")</f>
        <v>.</v>
      </c>
      <c r="BK108" s="27" t="str">
        <f>IFERROR(VLOOKUP(CONCATENATE($C108, ".NY.GDP.MKTP.KD"),AREA_WB_6ATTRS,Seq!W$1,FALSE)/10000,".")</f>
        <v>.</v>
      </c>
      <c r="BL108" s="27" t="str">
        <f>IFERROR(VLOOKUP(CONCATENATE($C108, ".NY.GDP.MKTP.KD"),AREA_WB_6ATTRS,Seq!X$1,FALSE)/10000,".")</f>
        <v>.</v>
      </c>
      <c r="BM108" s="27" t="str">
        <f>IFERROR(VLOOKUP(CONCATENATE($C108, ".NY.GDP.MKTP.KD"),AREA_WB_6ATTRS,Seq!Y$1,FALSE)/10000,".")</f>
        <v>.</v>
      </c>
      <c r="BN108" s="27" t="str">
        <f>IFERROR(VLOOKUP(CONCATENATE($C108, ".NY.GDP.MKTP.KD"),AREA_WB_6ATTRS,Seq!Z$1,FALSE)/10000,".")</f>
        <v>.</v>
      </c>
      <c r="BO108" s="27" t="str">
        <f>IFERROR(VLOOKUP(CONCATENATE($C108, ".NY.GDP.MKTP.KD"),AREA_WB_6ATTRS,Seq!AA$1,FALSE)/10000,".")</f>
        <v>.</v>
      </c>
      <c r="BP108" s="27" t="str">
        <f>IFERROR(VLOOKUP(CONCATENATE($C108, ".NY.GDP.MKTP.KD"),AREA_WB_6ATTRS,Seq!AB$1,FALSE)/10000,".")</f>
        <v>.</v>
      </c>
      <c r="BQ108" s="27" t="str">
        <f>IFERROR(VLOOKUP(CONCATENATE($C108, ".NY.GDP.MKTP.KD"),AREA_WB_6ATTRS,Seq!AC$1,FALSE)/10000,".")</f>
        <v>.</v>
      </c>
      <c r="BR108" s="27" t="str">
        <f>IFERROR(VLOOKUP(CONCATENATE($C108, ".NY.GDP.MKTP.KD"),AREA_WB_6ATTRS,Seq!AD$1,FALSE)/10000,".")</f>
        <v>.</v>
      </c>
      <c r="BS108" s="27" t="str">
        <f>IFERROR(VLOOKUP(CONCATENATE($C108, ".NY.GDP.MKTP.KD"),AREA_WB_6ATTRS,Seq!AE$1,FALSE)/10000,".")</f>
        <v>.</v>
      </c>
      <c r="BT108" s="27" t="str">
        <f>IFERROR(VLOOKUP(CONCATENATE($C108, ".NY.GDP.MKTP.KD"),AREA_WB_6ATTRS,Seq!AF$1,FALSE)/10000,".")</f>
        <v>.</v>
      </c>
      <c r="BU108" s="27" t="str">
        <f>IFERROR(VLOOKUP(CONCATENATE($C108, ".NY.GDP.MKTP.KD"),AREA_WB_6ATTRS,Seq!AG$1,FALSE)/10000,".")</f>
        <v>.</v>
      </c>
      <c r="BV108" s="27"/>
      <c r="BW108" s="27"/>
      <c r="BX108" s="27"/>
      <c r="BY108" s="27"/>
      <c r="BZ108" s="27"/>
      <c r="CA108" s="27"/>
      <c r="CB108" s="27"/>
      <c r="CC108" s="27">
        <f>CNPop!A$48</f>
        <v>5.0000000000000001E-3</v>
      </c>
      <c r="CD108" s="27">
        <f>CNPop!B$48</f>
        <v>6.0000000000000001E-3</v>
      </c>
      <c r="CE108" s="27">
        <f>CNPop!C$48</f>
        <v>6.0000000000000001E-3</v>
      </c>
      <c r="CF108" s="27">
        <f>CNPop!D$48</f>
        <v>7.0000000000000001E-3</v>
      </c>
      <c r="CG108" s="27">
        <f>CNPop!E$48</f>
        <v>7.0000000000000001E-3</v>
      </c>
      <c r="CH108" s="27">
        <f>CNPop!F$48</f>
        <v>8.0000000000000002E-3</v>
      </c>
      <c r="CI108" s="27">
        <f>CNPop!G$48</f>
        <v>8.9999999999999993E-3</v>
      </c>
      <c r="CJ108" s="27">
        <f>CNPop!H$48</f>
        <v>0.01</v>
      </c>
      <c r="CK108" s="27">
        <f>CNPop!I$48</f>
        <v>1.0999999999999999E-2</v>
      </c>
      <c r="CL108" s="27">
        <f>CNPop!J$48</f>
        <v>1.2E-2</v>
      </c>
      <c r="CM108" s="27">
        <f>CNPop!K$48</f>
        <v>1.4E-2</v>
      </c>
      <c r="CN108" s="27">
        <f>CNPop!L$48</f>
        <v>1.6E-2</v>
      </c>
      <c r="CO108" s="27">
        <f>CNPop!M$48</f>
        <v>1.7000000000000001E-2</v>
      </c>
      <c r="CP108" s="27">
        <f>CNPop!N$48</f>
        <v>1.9E-2</v>
      </c>
      <c r="CQ108" s="27">
        <f>CNPop!O$48</f>
        <v>2.1000000000000001E-2</v>
      </c>
      <c r="CR108" s="27">
        <f>CNPop!P$48</f>
        <v>2.3E-2</v>
      </c>
      <c r="CS108" s="27">
        <f>CNPop!Q$48</f>
        <v>2.5999999999999999E-2</v>
      </c>
      <c r="CT108" s="27">
        <f>CNPop!R$48</f>
        <v>2.8000000000000001E-2</v>
      </c>
      <c r="CU108" s="27">
        <f>CNPop!S$48</f>
        <v>0.03</v>
      </c>
      <c r="CV108" s="27">
        <f>CNPop!T$48</f>
        <v>3.3000000000000002E-2</v>
      </c>
      <c r="CW108" s="27">
        <f>CNPop!U$48</f>
        <v>3.5999999999999997E-2</v>
      </c>
      <c r="CX108" s="27">
        <f>CNPop!V$48</f>
        <v>3.9E-2</v>
      </c>
      <c r="CY108" s="27">
        <f>CNPop!W$48</f>
        <v>4.2000000000000003E-2</v>
      </c>
      <c r="CZ108" s="27">
        <f>CNPop!X$48</f>
        <v>4.4999999999999998E-2</v>
      </c>
      <c r="DA108" s="27">
        <f>CNPop!Y$48</f>
        <v>4.9000000000000002E-2</v>
      </c>
      <c r="DB108" s="27">
        <f>CNPop!Z$48</f>
        <v>5.1999999999999998E-2</v>
      </c>
      <c r="DC108" s="27">
        <f>CNPop!AA$48</f>
        <v>5.6000000000000001E-2</v>
      </c>
      <c r="DD108" s="27">
        <f>CNPop!AB$48</f>
        <v>0.06</v>
      </c>
      <c r="DE108" s="27">
        <f>CNPop!AC$48</f>
        <v>6.3E-2</v>
      </c>
      <c r="DF108" s="27">
        <f>CNPop!AD$48</f>
        <v>6.8000000000000005E-2</v>
      </c>
      <c r="DG108" s="27">
        <f>CNPop!AE$48</f>
        <v>7.1999999999999995E-2</v>
      </c>
      <c r="DH108" s="27">
        <f>CNPop!AF$48</f>
        <v>7.5999999999999998E-2</v>
      </c>
      <c r="DI108" s="27">
        <f>CNPop!AG$48</f>
        <v>8.1000000000000003E-2</v>
      </c>
      <c r="DJ108" s="27">
        <f>CNPop!AH$48</f>
        <v>8.5000000000000006E-2</v>
      </c>
      <c r="DK108" s="27">
        <f>CNPop!AI$48</f>
        <v>0.09</v>
      </c>
      <c r="DL108" s="27">
        <f>CNPop!AJ$48</f>
        <v>9.5000000000000001E-2</v>
      </c>
      <c r="DM108" s="27">
        <f>CNPop!AK$48</f>
        <v>0.1</v>
      </c>
      <c r="DN108" s="27"/>
      <c r="DO108" s="27" t="str">
        <f t="shared" si="140"/>
        <v>.</v>
      </c>
      <c r="DP108" s="27" t="str">
        <f t="shared" si="141"/>
        <v>.</v>
      </c>
      <c r="DQ108" s="27" t="str">
        <f t="shared" si="142"/>
        <v>.</v>
      </c>
      <c r="DR108" s="27" t="str">
        <f t="shared" si="143"/>
        <v>.</v>
      </c>
      <c r="DS108" s="27" t="str">
        <f t="shared" si="144"/>
        <v>.</v>
      </c>
      <c r="DT108" s="27" t="str">
        <f t="shared" si="145"/>
        <v>.</v>
      </c>
      <c r="DU108" s="27" t="str">
        <f t="shared" si="146"/>
        <v>.</v>
      </c>
      <c r="DV108" s="27" t="str">
        <f t="shared" si="147"/>
        <v>.</v>
      </c>
      <c r="DW108" s="27" t="str">
        <f t="shared" si="148"/>
        <v>.</v>
      </c>
      <c r="DX108" s="27" t="str">
        <f t="shared" si="149"/>
        <v>.</v>
      </c>
      <c r="DY108" s="27" t="str">
        <f t="shared" si="150"/>
        <v>.</v>
      </c>
      <c r="DZ108" s="27" t="str">
        <f t="shared" si="151"/>
        <v>.</v>
      </c>
      <c r="EA108" s="27" t="str">
        <f t="shared" si="152"/>
        <v>.</v>
      </c>
      <c r="EB108" s="27" t="str">
        <f t="shared" si="153"/>
        <v>.</v>
      </c>
      <c r="EC108" s="27" t="str">
        <f t="shared" si="154"/>
        <v>.</v>
      </c>
      <c r="ED108" s="27" t="str">
        <f t="shared" si="155"/>
        <v>.</v>
      </c>
      <c r="EE108" s="27" t="str">
        <f t="shared" si="156"/>
        <v>.</v>
      </c>
      <c r="EF108" s="27" t="str">
        <f t="shared" si="157"/>
        <v>.</v>
      </c>
      <c r="EG108" s="27" t="str">
        <f t="shared" si="158"/>
        <v>.</v>
      </c>
      <c r="EH108" s="27" t="str">
        <f t="shared" si="159"/>
        <v>.</v>
      </c>
      <c r="EI108" s="27" t="str">
        <f t="shared" si="160"/>
        <v>.</v>
      </c>
      <c r="EJ108" s="27" t="str">
        <f t="shared" si="161"/>
        <v>.</v>
      </c>
      <c r="EK108" s="27" t="str">
        <f t="shared" si="162"/>
        <v>.</v>
      </c>
      <c r="EL108" s="27" t="str">
        <f t="shared" si="163"/>
        <v>.</v>
      </c>
      <c r="EM108" s="27" t="str">
        <f t="shared" si="164"/>
        <v>.</v>
      </c>
      <c r="EN108" s="27" t="str">
        <f t="shared" si="165"/>
        <v>.</v>
      </c>
      <c r="EO108" s="27" t="str">
        <f t="shared" si="166"/>
        <v>.</v>
      </c>
      <c r="EP108" s="27" t="str">
        <f t="shared" si="129"/>
        <v>.</v>
      </c>
      <c r="EQ108" s="27" t="str">
        <f t="shared" si="130"/>
        <v>.</v>
      </c>
      <c r="ER108" s="27" t="str">
        <f t="shared" si="174"/>
        <v>.</v>
      </c>
      <c r="ES108" s="27" t="str">
        <f t="shared" si="174"/>
        <v>.</v>
      </c>
      <c r="ET108" s="27" t="str">
        <f t="shared" si="174"/>
        <v>.</v>
      </c>
      <c r="EU108" s="27"/>
      <c r="EV108" s="27"/>
      <c r="EW108" s="27"/>
      <c r="EX108" s="27"/>
      <c r="EY108" s="27"/>
      <c r="EZ108" s="27" t="str">
        <f>IFERROR(VLOOKUP(CONCATENATE($C108,".SL.TLF.TERT.ZS"),AREA_WB_6ATTRS,Seq!B$1,FALSE)/100,".")</f>
        <v>.</v>
      </c>
      <c r="FA108" s="27" t="str">
        <f>IFERROR(VLOOKUP(CONCATENATE($C108,".SL.TLF.TERT.ZS"),AREA_WB_6ATTRS,Seq!C$1,FALSE)/100,".")</f>
        <v>.</v>
      </c>
      <c r="FB108" s="27" t="str">
        <f>IFERROR(VLOOKUP(CONCATENATE($C108,".SL.TLF.TERT.ZS"),AREA_WB_6ATTRS,Seq!D$1,FALSE)/100,".")</f>
        <v>.</v>
      </c>
      <c r="FC108" s="27" t="str">
        <f>IFERROR(VLOOKUP(CONCATENATE($C108,".SL.TLF.TERT.ZS"),AREA_WB_6ATTRS,Seq!E$1,FALSE)/100,".")</f>
        <v>.</v>
      </c>
      <c r="FD108" s="27" t="str">
        <f>IFERROR(VLOOKUP(CONCATENATE($C108,".SL.TLF.TERT.ZS"),AREA_WB_6ATTRS,Seq!F$1,FALSE)/100,".")</f>
        <v>.</v>
      </c>
      <c r="FE108" s="27" t="str">
        <f>IFERROR(VLOOKUP(CONCATENATE($C108,".SL.TLF.TERT.ZS"),AREA_WB_6ATTRS,Seq!G$1,FALSE)/100,".")</f>
        <v>.</v>
      </c>
      <c r="FF108" s="27" t="str">
        <f>IFERROR(VLOOKUP(CONCATENATE($C108,".SL.TLF.TERT.ZS"),AREA_WB_6ATTRS,Seq!H$1,FALSE)/100,".")</f>
        <v>.</v>
      </c>
      <c r="FG108" s="27" t="str">
        <f>IFERROR(VLOOKUP(CONCATENATE($C108,".SL.TLF.TERT.ZS"),AREA_WB_6ATTRS,Seq!I$1,FALSE)/100,".")</f>
        <v>.</v>
      </c>
      <c r="FH108" s="27" t="str">
        <f>IFERROR(VLOOKUP(CONCATENATE($C108,".SL.TLF.TERT.ZS"),AREA_WB_6ATTRS,Seq!J$1,FALSE)/100,".")</f>
        <v>.</v>
      </c>
      <c r="FI108" s="27" t="str">
        <f>IFERROR(VLOOKUP(CONCATENATE($C108,".SL.TLF.TERT.ZS"),AREA_WB_6ATTRS,Seq!K$1,FALSE)/100,".")</f>
        <v>.</v>
      </c>
      <c r="FJ108" s="27" t="str">
        <f>IFERROR(VLOOKUP(CONCATENATE($C108,".SL.TLF.TERT.ZS"),AREA_WB_6ATTRS,Seq!L$1,FALSE)/100,".")</f>
        <v>.</v>
      </c>
      <c r="FK108" s="27" t="str">
        <f>IFERROR(VLOOKUP(CONCATENATE($C108,".SL.TLF.TERT.ZS"),AREA_WB_6ATTRS,Seq!M$1,FALSE)/100,".")</f>
        <v>.</v>
      </c>
      <c r="FL108" s="27" t="str">
        <f>IFERROR(VLOOKUP(CONCATENATE($C108,".SL.TLF.TERT.ZS"),AREA_WB_6ATTRS,Seq!N$1,FALSE)/100,".")</f>
        <v>.</v>
      </c>
      <c r="FM108" s="27" t="str">
        <f>IFERROR(VLOOKUP(CONCATENATE($C108,".SL.TLF.TERT.ZS"),AREA_WB_6ATTRS,Seq!O$1,FALSE)/100,".")</f>
        <v>.</v>
      </c>
      <c r="FN108" s="27" t="str">
        <f>IFERROR(VLOOKUP(CONCATENATE($C108,".SL.TLF.TERT.ZS"),AREA_WB_6ATTRS,Seq!P$1,FALSE)/100,".")</f>
        <v>.</v>
      </c>
      <c r="FO108" s="27" t="str">
        <f>IFERROR(VLOOKUP(CONCATENATE($C108,".SL.TLF.TERT.ZS"),AREA_WB_6ATTRS,Seq!Q$1,FALSE)/100,".")</f>
        <v>.</v>
      </c>
      <c r="FP108" s="27" t="str">
        <f>IFERROR(VLOOKUP(CONCATENATE($C108,".SL.TLF.TERT.ZS"),AREA_WB_6ATTRS,Seq!R$1,FALSE)/100,".")</f>
        <v>.</v>
      </c>
      <c r="FQ108" s="27" t="str">
        <f>IFERROR(VLOOKUP(CONCATENATE($C108,".SL.TLF.TERT.ZS"),AREA_WB_6ATTRS,Seq!S$1,FALSE)/100,".")</f>
        <v>.</v>
      </c>
      <c r="FR108" s="27" t="str">
        <f>IFERROR(VLOOKUP(CONCATENATE($C108,".SL.TLF.TERT.ZS"),AREA_WB_6ATTRS,Seq!T$1,FALSE)/100,".")</f>
        <v>.</v>
      </c>
      <c r="FS108" s="27" t="str">
        <f>IFERROR(VLOOKUP(CONCATENATE($C108,".SL.TLF.TERT.ZS"),AREA_WB_6ATTRS,Seq!U$1,FALSE)/100,".")</f>
        <v>.</v>
      </c>
      <c r="FT108" s="27" t="str">
        <f>IFERROR(VLOOKUP(CONCATENATE($C108,".SL.TLF.TERT.ZS"),AREA_WB_6ATTRS,Seq!V$1,FALSE)/100,".")</f>
        <v>.</v>
      </c>
      <c r="FU108" s="27" t="str">
        <f>IFERROR(VLOOKUP(CONCATENATE($C108,".SL.TLF.TERT.ZS"),AREA_WB_6ATTRS,Seq!W$1,FALSE)/100,".")</f>
        <v>.</v>
      </c>
      <c r="FV108" s="27" t="str">
        <f>IFERROR(VLOOKUP(CONCATENATE($C108,".SL.TLF.TERT.ZS"),AREA_WB_6ATTRS,Seq!X$1,FALSE)/100,".")</f>
        <v>.</v>
      </c>
      <c r="FW108" s="27" t="str">
        <f>IFERROR(VLOOKUP(CONCATENATE($C108,".SL.TLF.TERT.ZS"),AREA_WB_6ATTRS,Seq!Y$1,FALSE)/100,".")</f>
        <v>.</v>
      </c>
      <c r="FX108" s="27" t="str">
        <f>IFERROR(VLOOKUP(CONCATENATE($C108,".SL.TLF.TERT.ZS"),AREA_WB_6ATTRS,Seq!Z$1,FALSE)/100,".")</f>
        <v>.</v>
      </c>
      <c r="FY108" s="27" t="str">
        <f>IFERROR(VLOOKUP(CONCATENATE($C108,".SL.TLF.TERT.ZS"),AREA_WB_6ATTRS,Seq!AA$1,FALSE)/100,".")</f>
        <v>.</v>
      </c>
      <c r="FZ108" s="27" t="str">
        <f>IFERROR(VLOOKUP(CONCATENATE($C108,".SL.TLF.TERT.ZS"),AREA_WB_6ATTRS,Seq!AB$1,FALSE)/100,".")</f>
        <v>.</v>
      </c>
      <c r="GA108" s="27" t="str">
        <f>IFERROR(VLOOKUP(CONCATENATE($C108,".SL.TLF.TERT.ZS"),AREA_WB_6ATTRS,Seq!AC$1,FALSE)/100,".")</f>
        <v>.</v>
      </c>
      <c r="GB108" s="27" t="str">
        <f>IFERROR(VLOOKUP(CONCATENATE($C108,".SL.TLF.TERT.ZS"),AREA_WB_6ATTRS,Seq!AD$1,FALSE)/100,".")</f>
        <v>.</v>
      </c>
      <c r="GC108" s="27" t="str">
        <f>IFERROR(VLOOKUP(CONCATENATE($C108,".SL.TLF.TERT.ZS"),AREA_WB_6ATTRS,Seq!AE$1,FALSE)/100,".")</f>
        <v>.</v>
      </c>
      <c r="GD108" s="27" t="str">
        <f>IFERROR(VLOOKUP(CONCATENATE($C108,".SL.TLF.TERT.ZS"),AREA_WB_6ATTRS,Seq!AF$1,FALSE)/100,".")</f>
        <v>.</v>
      </c>
      <c r="GE108" s="27" t="str">
        <f>IFERROR(VLOOKUP(CONCATENATE($C108,".SL.TLF.TERT.ZS"),AREA_WB_6ATTRS,Seq!AG$1,FALSE)/100,".")</f>
        <v>.</v>
      </c>
      <c r="GF108" s="27" t="str">
        <f>IFERROR(VLOOKUP(CONCATENATE($C108,".SL.TLF.TERT.ZS"),AREA_WB_6ATTRS,Seq!AH$1,FALSE)/100,".")</f>
        <v>.</v>
      </c>
      <c r="GG108" s="27" t="str">
        <f>IFERROR(VLOOKUP(CONCATENATE($C108,".SL.TLF.TERT.ZS"),AREA_WB_6ATTRS,Seq!AI$1,FALSE)/100,".")</f>
        <v>.</v>
      </c>
      <c r="GH108" s="27" t="str">
        <f>IFERROR(VLOOKUP(CONCATENATE($C108,".SL.TLF.TERT.ZS"),AREA_WB_6ATTRS,Seq!AJ$1,FALSE)/100,".")</f>
        <v>.</v>
      </c>
      <c r="GI108" s="27" t="str">
        <f>IFERROR(VLOOKUP(CONCATENATE($C108,".SL.TLF.TERT.ZS"),AREA_WB_6ATTRS,Seq!AK$1,FALSE)/100,".")</f>
        <v>.</v>
      </c>
      <c r="GJ108" s="27" t="str">
        <f>IFERROR(VLOOKUP(CONCATENATE($C108,".SL.TLF.TERT.ZS"),AREA_WB_6ATTRS,Seq!AL$1,FALSE)/100,".")</f>
        <v>.</v>
      </c>
      <c r="GK108" s="27"/>
      <c r="GL108" s="27"/>
      <c r="GM108" s="27" t="str">
        <f t="shared" si="167"/>
        <v>.</v>
      </c>
      <c r="GN108" s="27" t="str">
        <f t="shared" si="168"/>
        <v>.</v>
      </c>
      <c r="GO108" s="27" t="str">
        <f t="shared" si="131"/>
        <v>.</v>
      </c>
      <c r="GP108" s="27"/>
      <c r="GQ108" s="9" t="str">
        <f>IF(VLOOKUP($B108,EM_80!$B$1:$C$201,2,FALSE)&gt;0,VLOOKUP($B108,EM_80!$B$1:$C$201,2,FALSE),".")</f>
        <v>.</v>
      </c>
      <c r="GR108" s="9" t="str">
        <f t="shared" si="169"/>
        <v>.</v>
      </c>
      <c r="GS108" s="9" t="str">
        <f t="shared" si="124"/>
        <v>.</v>
      </c>
      <c r="GU108" t="e">
        <f t="shared" si="170"/>
        <v>#N/A</v>
      </c>
      <c r="GV108" t="e">
        <f t="shared" si="171"/>
        <v>#N/A</v>
      </c>
      <c r="GW108" t="e">
        <f t="shared" si="172"/>
        <v>#N/A</v>
      </c>
      <c r="GX108" t="e">
        <f t="shared" si="173"/>
        <v>#N/A</v>
      </c>
      <c r="GZ108" s="9" t="str">
        <f>IF(ISNA(VLOOKUP($B108,Area_EM_90,Seq!C$1,FALSE)),".",VLOOKUP($B108,Area_EM_90,Seq!C$1,FALSE))</f>
        <v>.</v>
      </c>
      <c r="HA108" s="9" t="str">
        <f>IF(ISNA(VLOOKUP($B108,Area_EM_90,Seq!D$1,FALSE)),".",VLOOKUP($B108,Area_EM_90,Seq!D$1,FALSE))</f>
        <v>.</v>
      </c>
      <c r="HB108" s="9" t="str">
        <f>IF(ISNA(VLOOKUP($B108,Area_EM_90,Seq!E$1,FALSE)),".",VLOOKUP($B108,Area_EM_90,Seq!E$1,FALSE))</f>
        <v>.</v>
      </c>
      <c r="HC108" s="9" t="str">
        <f>IF(ISNA(VLOOKUP($B108,Area_EM_90,Seq!F$1,FALSE)),".",VLOOKUP($B108,Area_EM_90,Seq!F$1,FALSE))</f>
        <v>.</v>
      </c>
      <c r="HD108" s="9" t="str">
        <f>IF(ISNA(VLOOKUP($B108,Area_EM_90,Seq!G$1,FALSE)),".",VLOOKUP($B108,Area_EM_90,Seq!G$1,FALSE))</f>
        <v>.</v>
      </c>
      <c r="HE108" s="9" t="str">
        <f>IF(ISNA(VLOOKUP($B108,Area_EM_90,Seq!H$1,FALSE)),".",VLOOKUP($B108,Area_EM_90,Seq!H$1,FALSE))</f>
        <v>.</v>
      </c>
      <c r="HF108" s="9" t="str">
        <f>IF(ISNA(VLOOKUP($B108,Area_EM_90,Seq!I$1,FALSE)),".",VLOOKUP($B108,Area_EM_90,Seq!I$1,FALSE))</f>
        <v>.</v>
      </c>
      <c r="HG108" s="9" t="str">
        <f>IF(ISNA(VLOOKUP($B108,Area_EM_90,Seq!J$1,FALSE)),".",VLOOKUP($B108,Area_EM_90,Seq!J$1,FALSE))</f>
        <v>.</v>
      </c>
      <c r="HH108" s="9" t="str">
        <f>IF(ISNA(VLOOKUP($B108,Area_EM_00,Seq!C$1,FALSE)),".",VLOOKUP($B108,Area_EM_00,Seq!C$1,FALSE))</f>
        <v>.</v>
      </c>
      <c r="HI108" s="9" t="str">
        <f>IF(ISNA(VLOOKUP($B108,Area_EM_00,Seq!D$1,FALSE)),".",VLOOKUP($B108,Area_EM_00,Seq!D$1,FALSE))</f>
        <v>.</v>
      </c>
      <c r="HJ108" s="9" t="str">
        <f>IF(ISNA(VLOOKUP($B108,Area_EM_00,Seq!E$1,FALSE)),".",VLOOKUP($B108,Area_EM_00,Seq!E$1,FALSE))</f>
        <v>.</v>
      </c>
      <c r="HK108" s="9" t="str">
        <f>IF(ISNA(VLOOKUP($B108,Area_EM_00,Seq!F$1,FALSE)),".",VLOOKUP($B108,Area_EM_00,Seq!F$1,FALSE))</f>
        <v>.</v>
      </c>
      <c r="HL108" s="9" t="str">
        <f>IF(ISNA(VLOOKUP($B108,Area_EM_00,Seq!G$1,FALSE)),".",VLOOKUP($B108,Area_EM_00,Seq!G$1,FALSE))</f>
        <v>.</v>
      </c>
      <c r="HM108" s="9" t="str">
        <f>IF(ISNA(VLOOKUP($B108,Area_EM_00,Seq!H$1,FALSE)),".",VLOOKUP($B108,Area_EM_00,Seq!H$1,FALSE))</f>
        <v>.</v>
      </c>
      <c r="HN108" s="9" t="str">
        <f>IF(ISNA(VLOOKUP($B108,Area_EM_00,Seq!I$1,FALSE)),".",VLOOKUP($B108,Area_EM_00,Seq!I$1,FALSE))</f>
        <v>.</v>
      </c>
      <c r="HO108" s="9" t="str">
        <f>IF(ISNA(VLOOKUP($B108,Area_EM_00,Seq!J$1,FALSE)),".",VLOOKUP($B108,Area_EM_00,Seq!J$1,FALSE))</f>
        <v>.</v>
      </c>
      <c r="HQ108" s="27"/>
      <c r="HR108" s="9">
        <f>IFERROR(VLOOKUP($B108,AREA_EM3_60_00,Seq!E$1,FALSE),".")</f>
        <v>1</v>
      </c>
      <c r="HS108" s="9">
        <f>IFERROR(VLOOKUP($B108,AREA_EM3_60_00,Seq!F$1,FALSE),".")</f>
        <v>0</v>
      </c>
      <c r="HT108" s="9">
        <f>IFERROR(VLOOKUP($B108,AREA_EM3_60_00,Seq!G$1,FALSE),".")</f>
        <v>2</v>
      </c>
      <c r="HU108" s="9" t="str">
        <f>IFERROR(VLOOKUP($B108,AREA_EM3_10,Seq!B$1,FALSE),".")</f>
        <v/>
      </c>
      <c r="HV108" s="9" t="e">
        <f t="shared" si="132"/>
        <v>#N/A</v>
      </c>
      <c r="HW108" s="9" t="e">
        <f t="shared" si="133"/>
        <v>#N/A</v>
      </c>
      <c r="HX108" s="9" t="e">
        <f t="shared" si="134"/>
        <v>#N/A</v>
      </c>
      <c r="HY108" s="9" t="e">
        <f t="shared" si="135"/>
        <v>#N/A</v>
      </c>
    </row>
    <row r="109" spans="1:233">
      <c r="A109" s="25" t="s">
        <v>2517</v>
      </c>
      <c r="B109" s="26" t="str">
        <f t="shared" si="92"/>
        <v>Hungary</v>
      </c>
      <c r="C109" s="166" t="s">
        <v>1444</v>
      </c>
      <c r="D109" s="27">
        <f>VLOOKUP("CHN.NY.GDP.MKTP.KD",AREA_WB_6ATTRS,Seq!B$1,FALSE)/10000</f>
        <v>18294112.043860689</v>
      </c>
      <c r="E109" s="27">
        <f>VLOOKUP("CHN.NY.GDP.MKTP.KD",AREA_WB_6ATTRS,Seq!C$1,FALSE)/10000</f>
        <v>19245405.87014145</v>
      </c>
      <c r="F109" s="27">
        <f>VLOOKUP("CHN.NY.GDP.MKTP.KD",AREA_WB_6ATTRS,Seq!D$1,FALSE)/10000</f>
        <v>20996737.804324333</v>
      </c>
      <c r="G109" s="27">
        <f>VLOOKUP("CHN.NY.GDP.MKTP.KD",AREA_WB_6ATTRS,Seq!E$1,FALSE)/10000</f>
        <v>23285382.224995762</v>
      </c>
      <c r="H109" s="27">
        <f>VLOOKUP("CHN.NY.GDP.MKTP.KD",AREA_WB_6ATTRS,Seq!F$1,FALSE)/10000</f>
        <v>26824760.323195074</v>
      </c>
      <c r="I109" s="27">
        <f>VLOOKUP("CHN.NY.GDP.MKTP.KD",AREA_WB_6ATTRS,Seq!G$1,FALSE)/10000</f>
        <v>30446102.966826372</v>
      </c>
      <c r="J109" s="27">
        <f>VLOOKUP("CHN.NY.GDP.MKTP.KD",AREA_WB_6ATTRS,Seq!H$1,FALSE)/10000</f>
        <v>33125360.027907111</v>
      </c>
      <c r="K109" s="27">
        <f>VLOOKUP("CHN.NY.GDP.MKTP.KD",AREA_WB_6ATTRS,Seq!I$1,FALSE)/10000</f>
        <v>36967901.791144341</v>
      </c>
      <c r="L109" s="27">
        <f>VLOOKUP("CHN.NY.GDP.MKTP.KD",AREA_WB_6ATTRS,Seq!J$1,FALSE)/10000</f>
        <v>41145274.693543643</v>
      </c>
      <c r="M109" s="27">
        <f>VLOOKUP("CHN.NY.GDP.MKTP.KD",AREA_WB_6ATTRS,Seq!K$1,FALSE)/10000</f>
        <v>42832230.955979005</v>
      </c>
      <c r="N109" s="27">
        <f>VLOOKUP("CHN.NY.GDP.MKTP.KD",AREA_WB_6ATTRS,Seq!L$1,FALSE)/10000</f>
        <v>44459855.73230619</v>
      </c>
      <c r="O109" s="27">
        <f>VLOOKUP("CHN.NY.GDP.MKTP.KD",AREA_WB_6ATTRS,Seq!M$1,FALSE)/10000</f>
        <v>48550162.459678344</v>
      </c>
      <c r="P109" s="27">
        <f>VLOOKUP("CHN.NY.GDP.MKTP.KD",AREA_WB_6ATTRS,Seq!N$1,FALSE)/10000</f>
        <v>55444285.528952621</v>
      </c>
      <c r="Q109" s="27">
        <f>VLOOKUP("CHN.NY.GDP.MKTP.KD",AREA_WB_6ATTRS,Seq!O$1,FALSE)/10000</f>
        <v>63206485.503006078</v>
      </c>
      <c r="R109" s="27">
        <f>VLOOKUP("CHN.NY.GDP.MKTP.KD",AREA_WB_6ATTRS,Seq!P$1,FALSE)/10000</f>
        <v>71486535.103899792</v>
      </c>
      <c r="S109" s="27">
        <f>VLOOKUP("CHN.NY.GDP.MKTP.KD",AREA_WB_6ATTRS,Seq!Q$1,FALSE)/10000</f>
        <v>79278567.430224851</v>
      </c>
      <c r="T109" s="27">
        <f>VLOOKUP("CHN.NY.GDP.MKTP.KD",AREA_WB_6ATTRS,Seq!R$1,FALSE)/10000</f>
        <v>87206424.173247412</v>
      </c>
      <c r="U109" s="27">
        <f>VLOOKUP("CHN.NY.GDP.MKTP.KD",AREA_WB_6ATTRS,Seq!S$1,FALSE)/10000</f>
        <v>95316621.621359423</v>
      </c>
      <c r="V109" s="27">
        <f>VLOOKUP("CHN.NY.GDP.MKTP.KD",AREA_WB_6ATTRS,Seq!T$1,FALSE)/10000</f>
        <v>102751318.10782552</v>
      </c>
      <c r="W109" s="27">
        <f>VLOOKUP("CHN.NY.GDP.MKTP.KD",AREA_WB_6ATTRS,Seq!U$1,FALSE)/10000</f>
        <v>110560418.28402025</v>
      </c>
      <c r="X109" s="27">
        <f>VLOOKUP("CHN.NY.GDP.MKTP.KD",AREA_WB_6ATTRS,Seq!V$1,FALSE)/10000</f>
        <v>119847493.41987793</v>
      </c>
      <c r="Y109" s="27">
        <f>VLOOKUP("CHN.NY.GDP.MKTP.KD",AREA_WB_6ATTRS,Seq!W$1,FALSE)/10000</f>
        <v>129794835.37372778</v>
      </c>
      <c r="Z109" s="27">
        <f>VLOOKUP("CHN.NY.GDP.MKTP.KD",AREA_WB_6ATTRS,Seq!X$1,FALSE)/10000</f>
        <v>141606165.392737</v>
      </c>
      <c r="AA109" s="27">
        <f>VLOOKUP("CHN.NY.GDP.MKTP.KD",AREA_WB_6ATTRS,Seq!Y$1,FALSE)/10000</f>
        <v>155766781.9320105</v>
      </c>
      <c r="AB109" s="27">
        <f>VLOOKUP("CHN.NY.GDP.MKTP.KD",AREA_WB_6ATTRS,Seq!Z$1,FALSE)/10000</f>
        <v>171499226.90714428</v>
      </c>
      <c r="AC109" s="27">
        <f>VLOOKUP("CHN.NY.GDP.MKTP.KD",AREA_WB_6ATTRS,Seq!AA$1,FALSE)/10000</f>
        <v>190878639.54765138</v>
      </c>
      <c r="AD109" s="27">
        <f>VLOOKUP("CHN.NY.GDP.MKTP.KD",AREA_WB_6ATTRS,Seq!AB$1,FALSE)/10000</f>
        <v>215120226.77020231</v>
      </c>
      <c r="AE109" s="27">
        <f>VLOOKUP("CHN.NY.GDP.MKTP.KD",AREA_WB_6ATTRS,Seq!AC$1,FALSE)/10000</f>
        <v>245667298.97157177</v>
      </c>
      <c r="AF109" s="27">
        <f>VLOOKUP("CHN.NY.GDP.MKTP.KD",AREA_WB_6ATTRS,Seq!AD$1,FALSE)/10000</f>
        <v>269251359.67284226</v>
      </c>
      <c r="AG109" s="27">
        <f>VLOOKUP("CHN.NY.GDP.MKTP.KD",AREA_WB_6ATTRS,Seq!AE$1,FALSE)/10000</f>
        <v>294022484.76274431</v>
      </c>
      <c r="AH109" s="27">
        <f>VLOOKUP("CHN.NY.GDP.MKTP.KD",AREA_WB_6ATTRS,Seq!AF$1,FALSE)/10000</f>
        <v>324600823.17806971</v>
      </c>
      <c r="AI109" s="27">
        <f>VLOOKUP("CHN.NY.GDP.MKTP.KD",AREA_WB_6ATTRS,Seq!AG$1,FALSE)/10000</f>
        <v>354139498.08727396</v>
      </c>
      <c r="AJ109" s="27"/>
      <c r="AK109" s="27"/>
      <c r="AL109" s="27"/>
      <c r="AM109" s="27"/>
      <c r="AN109" s="27"/>
      <c r="AO109" s="27"/>
      <c r="AP109" s="27">
        <f>IFERROR(VLOOKUP(CONCATENATE($C109, ".NY.GDP.MKTP.KD"),AREA_WB_6ATTRS,Seq!B$1,FALSE)/10000,".")</f>
        <v>4037683.8403930841</v>
      </c>
      <c r="AQ109" s="27">
        <f>IFERROR(VLOOKUP(CONCATENATE($C109, ".NY.GDP.MKTP.KD"),AREA_WB_6ATTRS,Seq!C$1,FALSE)/10000,".")</f>
        <v>4153433.9383705962</v>
      </c>
      <c r="AR109" s="27">
        <f>IFERROR(VLOOKUP(CONCATENATE($C109, ".NY.GDP.MKTP.KD"),AREA_WB_6ATTRS,Seq!D$1,FALSE)/10000,".")</f>
        <v>4271436.6741118198</v>
      </c>
      <c r="AS109" s="27">
        <f>IFERROR(VLOOKUP(CONCATENATE($C109, ".NY.GDP.MKTP.KD"),AREA_WB_6ATTRS,Seq!E$1,FALSE)/10000,".")</f>
        <v>4302317.7035025423</v>
      </c>
      <c r="AT109" s="27">
        <f>IFERROR(VLOOKUP(CONCATENATE($C109, ".NY.GDP.MKTP.KD"),AREA_WB_6ATTRS,Seq!F$1,FALSE)/10000,".")</f>
        <v>4416675.3595211273</v>
      </c>
      <c r="AU109" s="27">
        <f>IFERROR(VLOOKUP(CONCATENATE($C109, ".NY.GDP.MKTP.KD"),AREA_WB_6ATTRS,Seq!G$1,FALSE)/10000,".")</f>
        <v>4405498.1902830852</v>
      </c>
      <c r="AV109" s="27">
        <f>IFERROR(VLOOKUP(CONCATENATE($C109, ".NY.GDP.MKTP.KD"),AREA_WB_6ATTRS,Seq!H$1,FALSE)/10000,".")</f>
        <v>4473120.3329844838</v>
      </c>
      <c r="AW109" s="27">
        <f>IFERROR(VLOOKUP(CONCATENATE($C109, ".NY.GDP.MKTP.KD"),AREA_WB_6ATTRS,Seq!I$1,FALSE)/10000,".")</f>
        <v>4654336.7079277355</v>
      </c>
      <c r="AX109" s="27">
        <f>IFERROR(VLOOKUP(CONCATENATE($C109, ".NY.GDP.MKTP.KD"),AREA_WB_6ATTRS,Seq!J$1,FALSE)/10000,".")</f>
        <v>4651299.1414921843</v>
      </c>
      <c r="AY109" s="27">
        <f>IFERROR(VLOOKUP(CONCATENATE($C109, ".NY.GDP.MKTP.KD"),AREA_WB_6ATTRS,Seq!K$1,FALSE)/10000,".")</f>
        <v>4685552.462891751</v>
      </c>
      <c r="AZ109" s="27">
        <f>IFERROR(VLOOKUP(CONCATENATE($C109, ".NY.GDP.MKTP.KD"),AREA_WB_6ATTRS,Seq!L$1,FALSE)/10000,".")</f>
        <v>4521714.6353029795</v>
      </c>
      <c r="BA109" s="27">
        <f>IFERROR(VLOOKUP(CONCATENATE($C109, ".NY.GDP.MKTP.KD"),AREA_WB_6ATTRS,Seq!M$1,FALSE)/10000,".")</f>
        <v>3983990.483216797</v>
      </c>
      <c r="BB109" s="27">
        <f>IFERROR(VLOOKUP(CONCATENATE($C109, ".NY.GDP.MKTP.KD"),AREA_WB_6ATTRS,Seq!N$1,FALSE)/10000,".")</f>
        <v>3861913.8294901666</v>
      </c>
      <c r="BC109" s="27">
        <f>IFERROR(VLOOKUP(CONCATENATE($C109, ".NY.GDP.MKTP.KD"),AREA_WB_6ATTRS,Seq!O$1,FALSE)/10000,".")</f>
        <v>3839665.0152987535</v>
      </c>
      <c r="BD109" s="27">
        <f>IFERROR(VLOOKUP(CONCATENATE($C109, ".NY.GDP.MKTP.KD"),AREA_WB_6ATTRS,Seq!P$1,FALSE)/10000,".")</f>
        <v>3952825.8777306513</v>
      </c>
      <c r="BE109" s="27">
        <f>IFERROR(VLOOKUP(CONCATENATE($C109, ".NY.GDP.MKTP.KD"),AREA_WB_6ATTRS,Seq!Q$1,FALSE)/10000,".")</f>
        <v>4011704.2261806959</v>
      </c>
      <c r="BF109" s="27">
        <f>IFERROR(VLOOKUP(CONCATENATE($C109, ".NY.GDP.MKTP.KD"),AREA_WB_6ATTRS,Seq!R$1,FALSE)/10000,".")</f>
        <v>4018158.3040599464</v>
      </c>
      <c r="BG109" s="27">
        <f>IFERROR(VLOOKUP(CONCATENATE($C109, ".NY.GDP.MKTP.KD"),AREA_WB_6ATTRS,Seq!S$1,FALSE)/10000,".")</f>
        <v>4143813.4545477936</v>
      </c>
      <c r="BH109" s="27">
        <f>IFERROR(VLOOKUP(CONCATENATE($C109, ".NY.GDP.MKTP.KD"),AREA_WB_6ATTRS,Seq!T$1,FALSE)/10000,".")</f>
        <v>4312610.0242653135</v>
      </c>
      <c r="BI109" s="27">
        <f>IFERROR(VLOOKUP(CONCATENATE($C109, ".NY.GDP.MKTP.KD"),AREA_WB_6ATTRS,Seq!U$1,FALSE)/10000,".")</f>
        <v>4450514.1590278847</v>
      </c>
      <c r="BJ109" s="27">
        <f>IFERROR(VLOOKUP(CONCATENATE($C109, ".NY.GDP.MKTP.KD"),AREA_WB_6ATTRS,Seq!V$1,FALSE)/10000,".")</f>
        <v>4638558.9533836301</v>
      </c>
      <c r="BK109" s="27">
        <f>IFERROR(VLOOKUP(CONCATENATE($C109, ".NY.GDP.MKTP.KD"),AREA_WB_6ATTRS,Seq!W$1,FALSE)/10000,".")</f>
        <v>4810751.6796359941</v>
      </c>
      <c r="BL109" s="27">
        <f>IFERROR(VLOOKUP(CONCATENATE($C109, ".NY.GDP.MKTP.KD"),AREA_WB_6ATTRS,Seq!X$1,FALSE)/10000,".")</f>
        <v>5027529.3599180598</v>
      </c>
      <c r="BM109" s="27">
        <f>IFERROR(VLOOKUP(CONCATENATE($C109, ".NY.GDP.MKTP.KD"),AREA_WB_6ATTRS,Seq!Y$1,FALSE)/10000,".")</f>
        <v>5221110.5382572841</v>
      </c>
      <c r="BN109" s="27">
        <f>IFERROR(VLOOKUP(CONCATENATE($C109, ".NY.GDP.MKTP.KD"),AREA_WB_6ATTRS,Seq!Z$1,FALSE)/10000,".")</f>
        <v>5471576.9279898554</v>
      </c>
      <c r="BO109" s="27">
        <f>IFERROR(VLOOKUP(CONCATENATE($C109, ".NY.GDP.MKTP.KD"),AREA_WB_6ATTRS,Seq!AA$1,FALSE)/10000,".")</f>
        <v>5688493.9841392096</v>
      </c>
      <c r="BP109" s="27">
        <f>IFERROR(VLOOKUP(CONCATENATE($C109, ".NY.GDP.MKTP.KD"),AREA_WB_6ATTRS,Seq!AB$1,FALSE)/10000,".")</f>
        <v>5910183.7692083744</v>
      </c>
      <c r="BQ109" s="27">
        <f>IFERROR(VLOOKUP(CONCATENATE($C109, ".NY.GDP.MKTP.KD"),AREA_WB_6ATTRS,Seq!AC$1,FALSE)/10000,".")</f>
        <v>5916962.7000780758</v>
      </c>
      <c r="BR109" s="27">
        <f>IFERROR(VLOOKUP(CONCATENATE($C109, ".NY.GDP.MKTP.KD"),AREA_WB_6ATTRS,Seq!AD$1,FALSE)/10000,".")</f>
        <v>5969869.3167749727</v>
      </c>
      <c r="BS109" s="27">
        <f>IFERROR(VLOOKUP(CONCATENATE($C109, ".NY.GDP.MKTP.KD"),AREA_WB_6ATTRS,Seq!AE$1,FALSE)/10000,".")</f>
        <v>5564000.3180214996</v>
      </c>
      <c r="BT109" s="27">
        <f>IFERROR(VLOOKUP(CONCATENATE($C109, ".NY.GDP.MKTP.KD"),AREA_WB_6ATTRS,Seq!AF$1,FALSE)/10000,".")</f>
        <v>5634003.9480168223</v>
      </c>
      <c r="BU109" s="27">
        <f>IFERROR(VLOOKUP(CONCATENATE($C109, ".NY.GDP.MKTP.KD"),AREA_WB_6ATTRS,Seq!AG$1,FALSE)/10000,".")</f>
        <v>5729318.1825515805</v>
      </c>
      <c r="BV109" s="27"/>
      <c r="BW109" s="27"/>
      <c r="BX109" s="27"/>
      <c r="BY109" s="27"/>
      <c r="BZ109" s="27"/>
      <c r="CA109" s="27"/>
      <c r="CB109" s="27"/>
      <c r="CC109" s="27">
        <f>CNPop!A$48</f>
        <v>5.0000000000000001E-3</v>
      </c>
      <c r="CD109" s="27">
        <f>CNPop!B$48</f>
        <v>6.0000000000000001E-3</v>
      </c>
      <c r="CE109" s="27">
        <f>CNPop!C$48</f>
        <v>6.0000000000000001E-3</v>
      </c>
      <c r="CF109" s="27">
        <f>CNPop!D$48</f>
        <v>7.0000000000000001E-3</v>
      </c>
      <c r="CG109" s="27">
        <f>CNPop!E$48</f>
        <v>7.0000000000000001E-3</v>
      </c>
      <c r="CH109" s="27">
        <f>CNPop!F$48</f>
        <v>8.0000000000000002E-3</v>
      </c>
      <c r="CI109" s="27">
        <f>CNPop!G$48</f>
        <v>8.9999999999999993E-3</v>
      </c>
      <c r="CJ109" s="27">
        <f>CNPop!H$48</f>
        <v>0.01</v>
      </c>
      <c r="CK109" s="27">
        <f>CNPop!I$48</f>
        <v>1.0999999999999999E-2</v>
      </c>
      <c r="CL109" s="27">
        <f>CNPop!J$48</f>
        <v>1.2E-2</v>
      </c>
      <c r="CM109" s="27">
        <f>CNPop!K$48</f>
        <v>1.4E-2</v>
      </c>
      <c r="CN109" s="27">
        <f>CNPop!L$48</f>
        <v>1.6E-2</v>
      </c>
      <c r="CO109" s="27">
        <f>CNPop!M$48</f>
        <v>1.7000000000000001E-2</v>
      </c>
      <c r="CP109" s="27">
        <f>CNPop!N$48</f>
        <v>1.9E-2</v>
      </c>
      <c r="CQ109" s="27">
        <f>CNPop!O$48</f>
        <v>2.1000000000000001E-2</v>
      </c>
      <c r="CR109" s="27">
        <f>CNPop!P$48</f>
        <v>2.3E-2</v>
      </c>
      <c r="CS109" s="27">
        <f>CNPop!Q$48</f>
        <v>2.5999999999999999E-2</v>
      </c>
      <c r="CT109" s="27">
        <f>CNPop!R$48</f>
        <v>2.8000000000000001E-2</v>
      </c>
      <c r="CU109" s="27">
        <f>CNPop!S$48</f>
        <v>0.03</v>
      </c>
      <c r="CV109" s="27">
        <f>CNPop!T$48</f>
        <v>3.3000000000000002E-2</v>
      </c>
      <c r="CW109" s="27">
        <f>CNPop!U$48</f>
        <v>3.5999999999999997E-2</v>
      </c>
      <c r="CX109" s="27">
        <f>CNPop!V$48</f>
        <v>3.9E-2</v>
      </c>
      <c r="CY109" s="27">
        <f>CNPop!W$48</f>
        <v>4.2000000000000003E-2</v>
      </c>
      <c r="CZ109" s="27">
        <f>CNPop!X$48</f>
        <v>4.4999999999999998E-2</v>
      </c>
      <c r="DA109" s="27">
        <f>CNPop!Y$48</f>
        <v>4.9000000000000002E-2</v>
      </c>
      <c r="DB109" s="27">
        <f>CNPop!Z$48</f>
        <v>5.1999999999999998E-2</v>
      </c>
      <c r="DC109" s="27">
        <f>CNPop!AA$48</f>
        <v>5.6000000000000001E-2</v>
      </c>
      <c r="DD109" s="27">
        <f>CNPop!AB$48</f>
        <v>0.06</v>
      </c>
      <c r="DE109" s="27">
        <f>CNPop!AC$48</f>
        <v>6.3E-2</v>
      </c>
      <c r="DF109" s="27">
        <f>CNPop!AD$48</f>
        <v>6.8000000000000005E-2</v>
      </c>
      <c r="DG109" s="27">
        <f>CNPop!AE$48</f>
        <v>7.1999999999999995E-2</v>
      </c>
      <c r="DH109" s="27">
        <f>CNPop!AF$48</f>
        <v>7.5999999999999998E-2</v>
      </c>
      <c r="DI109" s="27">
        <f>CNPop!AG$48</f>
        <v>8.1000000000000003E-2</v>
      </c>
      <c r="DJ109" s="27">
        <f>CNPop!AH$48</f>
        <v>8.5000000000000006E-2</v>
      </c>
      <c r="DK109" s="27">
        <f>CNPop!AI$48</f>
        <v>0.09</v>
      </c>
      <c r="DL109" s="27">
        <f>CNPop!AJ$48</f>
        <v>9.5000000000000001E-2</v>
      </c>
      <c r="DM109" s="27">
        <f>CNPop!AK$48</f>
        <v>0.1</v>
      </c>
      <c r="DN109" s="27"/>
      <c r="DO109" s="27">
        <f t="shared" si="140"/>
        <v>0.13399999618530273</v>
      </c>
      <c r="DP109" s="27">
        <f t="shared" si="141"/>
        <v>0.13399999618530273</v>
      </c>
      <c r="DQ109" s="27">
        <f t="shared" si="142"/>
        <v>0.13399999618530273</v>
      </c>
      <c r="DR109" s="27">
        <f t="shared" si="143"/>
        <v>0.13399999618530273</v>
      </c>
      <c r="DS109" s="27">
        <f t="shared" si="144"/>
        <v>0.13399999618530273</v>
      </c>
      <c r="DT109" s="27">
        <f t="shared" si="145"/>
        <v>0.13399999618530273</v>
      </c>
      <c r="DU109" s="27">
        <f t="shared" si="146"/>
        <v>0.13399999618530273</v>
      </c>
      <c r="DV109" s="27">
        <f t="shared" si="147"/>
        <v>0.13399999618530273</v>
      </c>
      <c r="DW109" s="27">
        <f t="shared" si="148"/>
        <v>0.13399999618530273</v>
      </c>
      <c r="DX109" s="27">
        <f t="shared" si="149"/>
        <v>0.13399999618530273</v>
      </c>
      <c r="DY109" s="27">
        <f t="shared" si="150"/>
        <v>0.13399999618530273</v>
      </c>
      <c r="DZ109" s="27">
        <f t="shared" si="151"/>
        <v>0.13399999618530273</v>
      </c>
      <c r="EA109" s="27">
        <f t="shared" si="152"/>
        <v>0.13399999618530273</v>
      </c>
      <c r="EB109" s="27">
        <f t="shared" si="153"/>
        <v>0.13500000000000001</v>
      </c>
      <c r="EC109" s="27">
        <f t="shared" si="154"/>
        <v>0.13500000000000001</v>
      </c>
      <c r="ED109" s="27">
        <f t="shared" si="155"/>
        <v>0.15</v>
      </c>
      <c r="EE109" s="27">
        <f t="shared" si="156"/>
        <v>0.15</v>
      </c>
      <c r="EF109" s="27">
        <f t="shared" si="157"/>
        <v>0.14000000000000001</v>
      </c>
      <c r="EG109" s="27">
        <f t="shared" si="158"/>
        <v>0.15</v>
      </c>
      <c r="EH109" s="27">
        <f t="shared" si="159"/>
        <v>0.16500000000000001</v>
      </c>
      <c r="EI109" s="27">
        <f t="shared" si="160"/>
        <v>0.16200000762939454</v>
      </c>
      <c r="EJ109" s="27">
        <f t="shared" si="161"/>
        <v>0.16399999618530273</v>
      </c>
      <c r="EK109" s="27">
        <f t="shared" si="162"/>
        <v>0.16700000762939454</v>
      </c>
      <c r="EL109" s="27">
        <f t="shared" si="163"/>
        <v>0.17899999618530274</v>
      </c>
      <c r="EM109" s="27">
        <f t="shared" si="164"/>
        <v>0.19899999618530273</v>
      </c>
      <c r="EN109" s="27">
        <f t="shared" si="165"/>
        <v>0.20200000762939452</v>
      </c>
      <c r="EO109" s="27">
        <f t="shared" si="166"/>
        <v>0.20399999618530273</v>
      </c>
      <c r="EP109" s="27">
        <f t="shared" si="129"/>
        <v>0.20600000381469727</v>
      </c>
      <c r="EQ109" s="27">
        <f t="shared" si="130"/>
        <v>0.21899999618530275</v>
      </c>
      <c r="ER109" s="27">
        <f t="shared" si="174"/>
        <v>0.22500000000000001</v>
      </c>
      <c r="ES109" s="27">
        <f t="shared" si="174"/>
        <v>0.22700000762939454</v>
      </c>
      <c r="ET109" s="27">
        <f t="shared" si="174"/>
        <v>0.22700000762939454</v>
      </c>
      <c r="EU109" s="27"/>
      <c r="EV109" s="27"/>
      <c r="EW109" s="27"/>
      <c r="EX109" s="27"/>
      <c r="EY109" s="27"/>
      <c r="EZ109" s="27" t="str">
        <f>IFERROR(VLOOKUP(CONCATENATE($C109,".SL.TLF.TERT.ZS"),AREA_WB_6ATTRS,Seq!B$1,FALSE)/100,".")</f>
        <v>.</v>
      </c>
      <c r="FA109" s="27" t="str">
        <f>IFERROR(VLOOKUP(CONCATENATE($C109,".SL.TLF.TERT.ZS"),AREA_WB_6ATTRS,Seq!C$1,FALSE)/100,".")</f>
        <v>.</v>
      </c>
      <c r="FB109" s="27" t="str">
        <f>IFERROR(VLOOKUP(CONCATENATE($C109,".SL.TLF.TERT.ZS"),AREA_WB_6ATTRS,Seq!D$1,FALSE)/100,".")</f>
        <v>.</v>
      </c>
      <c r="FC109" s="27" t="str">
        <f>IFERROR(VLOOKUP(CONCATENATE($C109,".SL.TLF.TERT.ZS"),AREA_WB_6ATTRS,Seq!E$1,FALSE)/100,".")</f>
        <v>.</v>
      </c>
      <c r="FD109" s="27" t="str">
        <f>IFERROR(VLOOKUP(CONCATENATE($C109,".SL.TLF.TERT.ZS"),AREA_WB_6ATTRS,Seq!F$1,FALSE)/100,".")</f>
        <v>.</v>
      </c>
      <c r="FE109" s="27" t="str">
        <f>IFERROR(VLOOKUP(CONCATENATE($C109,".SL.TLF.TERT.ZS"),AREA_WB_6ATTRS,Seq!G$1,FALSE)/100,".")</f>
        <v>.</v>
      </c>
      <c r="FF109" s="27" t="str">
        <f>IFERROR(VLOOKUP(CONCATENATE($C109,".SL.TLF.TERT.ZS"),AREA_WB_6ATTRS,Seq!H$1,FALSE)/100,".")</f>
        <v>.</v>
      </c>
      <c r="FG109" s="27" t="str">
        <f>IFERROR(VLOOKUP(CONCATENATE($C109,".SL.TLF.TERT.ZS"),AREA_WB_6ATTRS,Seq!I$1,FALSE)/100,".")</f>
        <v>.</v>
      </c>
      <c r="FH109" s="27" t="str">
        <f>IFERROR(VLOOKUP(CONCATENATE($C109,".SL.TLF.TERT.ZS"),AREA_WB_6ATTRS,Seq!J$1,FALSE)/100,".")</f>
        <v>.</v>
      </c>
      <c r="FI109" s="27" t="str">
        <f>IFERROR(VLOOKUP(CONCATENATE($C109,".SL.TLF.TERT.ZS"),AREA_WB_6ATTRS,Seq!K$1,FALSE)/100,".")</f>
        <v>.</v>
      </c>
      <c r="FJ109" s="27" t="str">
        <f>IFERROR(VLOOKUP(CONCATENATE($C109,".SL.TLF.TERT.ZS"),AREA_WB_6ATTRS,Seq!L$1,FALSE)/100,".")</f>
        <v>.</v>
      </c>
      <c r="FK109" s="27" t="str">
        <f>IFERROR(VLOOKUP(CONCATENATE($C109,".SL.TLF.TERT.ZS"),AREA_WB_6ATTRS,Seq!M$1,FALSE)/100,".")</f>
        <v>.</v>
      </c>
      <c r="FL109" s="27">
        <f>IFERROR(VLOOKUP(CONCATENATE($C109,".SL.TLF.TERT.ZS"),AREA_WB_6ATTRS,Seq!N$1,FALSE)/100,".")</f>
        <v>0.13399999618530273</v>
      </c>
      <c r="FM109" s="27">
        <f>IFERROR(VLOOKUP(CONCATENATE($C109,".SL.TLF.TERT.ZS"),AREA_WB_6ATTRS,Seq!O$1,FALSE)/100,".")</f>
        <v>0.13500000000000001</v>
      </c>
      <c r="FN109" s="27">
        <f>IFERROR(VLOOKUP(CONCATENATE($C109,".SL.TLF.TERT.ZS"),AREA_WB_6ATTRS,Seq!P$1,FALSE)/100,".")</f>
        <v>0.13500000000000001</v>
      </c>
      <c r="FO109" s="27" t="str">
        <f>IFERROR(VLOOKUP(CONCATENATE($C109,".SL.TLF.TERT.ZS"),AREA_WB_6ATTRS,Seq!Q$1,FALSE)/100,".")</f>
        <v>.</v>
      </c>
      <c r="FP109" s="27">
        <f>IFERROR(VLOOKUP(CONCATENATE($C109,".SL.TLF.TERT.ZS"),AREA_WB_6ATTRS,Seq!R$1,FALSE)/100,".")</f>
        <v>0.15</v>
      </c>
      <c r="FQ109" s="27">
        <f>IFERROR(VLOOKUP(CONCATENATE($C109,".SL.TLF.TERT.ZS"),AREA_WB_6ATTRS,Seq!S$1,FALSE)/100,".")</f>
        <v>0.14000000000000001</v>
      </c>
      <c r="FR109" s="27">
        <f>IFERROR(VLOOKUP(CONCATENATE($C109,".SL.TLF.TERT.ZS"),AREA_WB_6ATTRS,Seq!T$1,FALSE)/100,".")</f>
        <v>0.15</v>
      </c>
      <c r="FS109" s="27">
        <f>IFERROR(VLOOKUP(CONCATENATE($C109,".SL.TLF.TERT.ZS"),AREA_WB_6ATTRS,Seq!U$1,FALSE)/100,".")</f>
        <v>0.16500000000000001</v>
      </c>
      <c r="FT109" s="27">
        <f>IFERROR(VLOOKUP(CONCATENATE($C109,".SL.TLF.TERT.ZS"),AREA_WB_6ATTRS,Seq!V$1,FALSE)/100,".")</f>
        <v>0.16200000762939454</v>
      </c>
      <c r="FU109" s="27">
        <f>IFERROR(VLOOKUP(CONCATENATE($C109,".SL.TLF.TERT.ZS"),AREA_WB_6ATTRS,Seq!W$1,FALSE)/100,".")</f>
        <v>0.16399999618530273</v>
      </c>
      <c r="FV109" s="27">
        <f>IFERROR(VLOOKUP(CONCATENATE($C109,".SL.TLF.TERT.ZS"),AREA_WB_6ATTRS,Seq!X$1,FALSE)/100,".")</f>
        <v>0.16700000762939454</v>
      </c>
      <c r="FW109" s="27">
        <f>IFERROR(VLOOKUP(CONCATENATE($C109,".SL.TLF.TERT.ZS"),AREA_WB_6ATTRS,Seq!Y$1,FALSE)/100,".")</f>
        <v>0.17899999618530274</v>
      </c>
      <c r="FX109" s="27">
        <f>IFERROR(VLOOKUP(CONCATENATE($C109,".SL.TLF.TERT.ZS"),AREA_WB_6ATTRS,Seq!Z$1,FALSE)/100,".")</f>
        <v>0.19899999618530273</v>
      </c>
      <c r="FY109" s="27">
        <f>IFERROR(VLOOKUP(CONCATENATE($C109,".SL.TLF.TERT.ZS"),AREA_WB_6ATTRS,Seq!AA$1,FALSE)/100,".")</f>
        <v>0.20200000762939452</v>
      </c>
      <c r="FZ109" s="27">
        <f>IFERROR(VLOOKUP(CONCATENATE($C109,".SL.TLF.TERT.ZS"),AREA_WB_6ATTRS,Seq!AB$1,FALSE)/100,".")</f>
        <v>0.20399999618530273</v>
      </c>
      <c r="GA109" s="27">
        <f>IFERROR(VLOOKUP(CONCATENATE($C109,".SL.TLF.TERT.ZS"),AREA_WB_6ATTRS,Seq!AC$1,FALSE)/100,".")</f>
        <v>0.20600000381469727</v>
      </c>
      <c r="GB109" s="27">
        <f>IFERROR(VLOOKUP(CONCATENATE($C109,".SL.TLF.TERT.ZS"),AREA_WB_6ATTRS,Seq!AD$1,FALSE)/100,".")</f>
        <v>0.21899999618530275</v>
      </c>
      <c r="GC109" s="27">
        <f>IFERROR(VLOOKUP(CONCATENATE($C109,".SL.TLF.TERT.ZS"),AREA_WB_6ATTRS,Seq!AE$1,FALSE)/100,".")</f>
        <v>0.22500000000000001</v>
      </c>
      <c r="GD109" s="27">
        <f>IFERROR(VLOOKUP(CONCATENATE($C109,".SL.TLF.TERT.ZS"),AREA_WB_6ATTRS,Seq!AF$1,FALSE)/100,".")</f>
        <v>0.22700000762939454</v>
      </c>
      <c r="GE109" s="27" t="str">
        <f>IFERROR(VLOOKUP(CONCATENATE($C109,".SL.TLF.TERT.ZS"),AREA_WB_6ATTRS,Seq!AG$1,FALSE)/100,".")</f>
        <v>.</v>
      </c>
      <c r="GF109" s="27" t="str">
        <f>IFERROR(VLOOKUP(CONCATENATE($C109,".SL.TLF.TERT.ZS"),AREA_WB_6ATTRS,Seq!AH$1,FALSE)/100,".")</f>
        <v>.</v>
      </c>
      <c r="GG109" s="27" t="str">
        <f>IFERROR(VLOOKUP(CONCATENATE($C109,".SL.TLF.TERT.ZS"),AREA_WB_6ATTRS,Seq!AI$1,FALSE)/100,".")</f>
        <v>.</v>
      </c>
      <c r="GH109" s="27" t="str">
        <f>IFERROR(VLOOKUP(CONCATENATE($C109,".SL.TLF.TERT.ZS"),AREA_WB_6ATTRS,Seq!AJ$1,FALSE)/100,".")</f>
        <v>.</v>
      </c>
      <c r="GI109" s="27" t="str">
        <f>IFERROR(VLOOKUP(CONCATENATE($C109,".SL.TLF.TERT.ZS"),AREA_WB_6ATTRS,Seq!AK$1,FALSE)/100,".")</f>
        <v>.</v>
      </c>
      <c r="GJ109" s="27" t="str">
        <f>IFERROR(VLOOKUP(CONCATENATE($C109,".SL.TLF.TERT.ZS"),AREA_WB_6ATTRS,Seq!AL$1,FALSE)/100,".")</f>
        <v>.</v>
      </c>
      <c r="GK109" s="27"/>
      <c r="GL109" s="27"/>
      <c r="GM109" s="27">
        <f t="shared" si="167"/>
        <v>2.2414247990305839E-6</v>
      </c>
      <c r="GN109" s="27">
        <f t="shared" si="168"/>
        <v>2.3134786737752156E-6</v>
      </c>
      <c r="GO109" s="27" t="str">
        <f t="shared" si="131"/>
        <v>.</v>
      </c>
      <c r="GP109" s="27"/>
      <c r="GQ109" s="9">
        <f>IF(VLOOKUP($B109,EM_80!$B$1:$C$201,2,FALSE)&gt;0,VLOOKUP($B109,EM_80!$B$1:$C$201,2,FALSE),".")</f>
        <v>24</v>
      </c>
      <c r="GR109" s="9">
        <f t="shared" si="169"/>
        <v>24</v>
      </c>
      <c r="GS109" s="9" t="str">
        <f t="shared" si="124"/>
        <v>.</v>
      </c>
      <c r="GU109">
        <f t="shared" si="170"/>
        <v>10707475</v>
      </c>
      <c r="GV109">
        <f t="shared" si="171"/>
        <v>10373988</v>
      </c>
      <c r="GW109">
        <f t="shared" si="172"/>
        <v>10210971</v>
      </c>
      <c r="GX109">
        <f t="shared" si="173"/>
        <v>10000023</v>
      </c>
      <c r="GZ109" s="9">
        <f>IF(ISNA(VLOOKUP($B109,Area_EM_90,Seq!C$1,FALSE)),".",VLOOKUP($B109,Area_EM_90,Seq!C$1,FALSE))</f>
        <v>2436.8757900000001</v>
      </c>
      <c r="HA109" s="9">
        <f>IF(ISNA(VLOOKUP($B109,Area_EM_90,Seq!D$1,FALSE)),".",VLOOKUP($B109,Area_EM_90,Seq!D$1,FALSE))</f>
        <v>1619</v>
      </c>
      <c r="HB109" s="9">
        <f>IF(ISNA(VLOOKUP($B109,Area_EM_90,Seq!E$1,FALSE)),".",VLOOKUP($B109,Area_EM_90,Seq!E$1,FALSE))</f>
        <v>402</v>
      </c>
      <c r="HC109" s="9">
        <f>IF(ISNA(VLOOKUP($B109,Area_EM_90,Seq!F$1,FALSE)),".",VLOOKUP($B109,Area_EM_90,Seq!F$1,FALSE))</f>
        <v>417</v>
      </c>
      <c r="HD109" s="9">
        <f>IF(ISNA(VLOOKUP($B109,Area_EM_90,Seq!G$1,FALSE)),".",VLOOKUP($B109,Area_EM_90,Seq!G$1,FALSE))</f>
        <v>6789000</v>
      </c>
      <c r="HE109" s="9">
        <f>IF(ISNA(VLOOKUP($B109,Area_EM_90,Seq!H$1,FALSE)),".",VLOOKUP($B109,Area_EM_90,Seq!H$1,FALSE))</f>
        <v>4134501</v>
      </c>
      <c r="HF109" s="9">
        <f>IF(ISNA(VLOOKUP($B109,Area_EM_90,Seq!I$1,FALSE)),".",VLOOKUP($B109,Area_EM_90,Seq!I$1,FALSE))</f>
        <v>1968810</v>
      </c>
      <c r="HG109" s="9">
        <f>IF(ISNA(VLOOKUP($B109,Area_EM_90,Seq!J$1,FALSE)),".",VLOOKUP($B109,Area_EM_90,Seq!J$1,FALSE))</f>
        <v>685689</v>
      </c>
      <c r="HH109" s="9">
        <f>IF(ISNA(VLOOKUP($B109,Area_EM_00,Seq!C$1,FALSE)),".",VLOOKUP($B109,Area_EM_00,Seq!C$1,FALSE))</f>
        <v>3042</v>
      </c>
      <c r="HI109" s="9">
        <f>IF(ISNA(VLOOKUP($B109,Area_EM_00,Seq!D$1,FALSE)),".",VLOOKUP($B109,Area_EM_00,Seq!D$1,FALSE))</f>
        <v>1220</v>
      </c>
      <c r="HJ109" s="9">
        <f>IF(ISNA(VLOOKUP($B109,Area_EM_00,Seq!E$1,FALSE)),".",VLOOKUP($B109,Area_EM_00,Seq!E$1,FALSE))</f>
        <v>852</v>
      </c>
      <c r="HK109" s="9">
        <f>IF(ISNA(VLOOKUP($B109,Area_EM_00,Seq!F$1,FALSE)),".",VLOOKUP($B109,Area_EM_00,Seq!F$1,FALSE))</f>
        <v>970</v>
      </c>
      <c r="HL109" s="9">
        <f>IF(ISNA(VLOOKUP($B109,Area_EM_00,Seq!G$1,FALSE)),".",VLOOKUP($B109,Area_EM_00,Seq!G$1,FALSE))</f>
        <v>6836000</v>
      </c>
      <c r="HM109" s="9">
        <f>IF(ISNA(VLOOKUP($B109,Area_EM_00,Seq!H$1,FALSE)),".",VLOOKUP($B109,Area_EM_00,Seq!H$1,FALSE))</f>
        <v>3643588</v>
      </c>
      <c r="HN109" s="9">
        <f>IF(ISNA(VLOOKUP($B109,Area_EM_00,Seq!I$1,FALSE)),".",VLOOKUP($B109,Area_EM_00,Seq!I$1,FALSE))</f>
        <v>2372092</v>
      </c>
      <c r="HO109" s="9">
        <f>IF(ISNA(VLOOKUP($B109,Area_EM_00,Seq!J$1,FALSE)),".",VLOOKUP($B109,Area_EM_00,Seq!J$1,FALSE))</f>
        <v>820320</v>
      </c>
      <c r="HQ109" s="27"/>
      <c r="HR109" s="9">
        <f>IFERROR(VLOOKUP($B109,AREA_EM3_60_00,Seq!E$1,FALSE),".")</f>
        <v>13676</v>
      </c>
      <c r="HS109" s="9">
        <f>IFERROR(VLOOKUP($B109,AREA_EM3_60_00,Seq!F$1,FALSE),".")</f>
        <v>11932</v>
      </c>
      <c r="HT109" s="9">
        <f>IFERROR(VLOOKUP($B109,AREA_EM3_60_00,Seq!G$1,FALSE),".")</f>
        <v>11379</v>
      </c>
      <c r="HU109" s="9">
        <f>IFERROR(VLOOKUP($B109,AREA_EM3_10,Seq!B$1,FALSE),".")</f>
        <v>4859.076381485721</v>
      </c>
      <c r="HV109" s="9">
        <f t="shared" si="132"/>
        <v>10707475</v>
      </c>
      <c r="HW109" s="9">
        <f t="shared" si="133"/>
        <v>10373988</v>
      </c>
      <c r="HX109" s="9">
        <f t="shared" si="134"/>
        <v>10210971</v>
      </c>
      <c r="HY109" s="9">
        <f t="shared" si="135"/>
        <v>10000023</v>
      </c>
    </row>
    <row r="110" spans="1:233">
      <c r="A110" s="25" t="s">
        <v>3105</v>
      </c>
      <c r="B110" s="26" t="str">
        <f t="shared" si="92"/>
        <v>Iceland</v>
      </c>
      <c r="C110" s="166" t="s">
        <v>1445</v>
      </c>
      <c r="D110" s="27">
        <f>VLOOKUP("CHN.NY.GDP.MKTP.KD",AREA_WB_6ATTRS,Seq!B$1,FALSE)/10000</f>
        <v>18294112.043860689</v>
      </c>
      <c r="E110" s="27">
        <f>VLOOKUP("CHN.NY.GDP.MKTP.KD",AREA_WB_6ATTRS,Seq!C$1,FALSE)/10000</f>
        <v>19245405.87014145</v>
      </c>
      <c r="F110" s="27">
        <f>VLOOKUP("CHN.NY.GDP.MKTP.KD",AREA_WB_6ATTRS,Seq!D$1,FALSE)/10000</f>
        <v>20996737.804324333</v>
      </c>
      <c r="G110" s="27">
        <f>VLOOKUP("CHN.NY.GDP.MKTP.KD",AREA_WB_6ATTRS,Seq!E$1,FALSE)/10000</f>
        <v>23285382.224995762</v>
      </c>
      <c r="H110" s="27">
        <f>VLOOKUP("CHN.NY.GDP.MKTP.KD",AREA_WB_6ATTRS,Seq!F$1,FALSE)/10000</f>
        <v>26824760.323195074</v>
      </c>
      <c r="I110" s="27">
        <f>VLOOKUP("CHN.NY.GDP.MKTP.KD",AREA_WB_6ATTRS,Seq!G$1,FALSE)/10000</f>
        <v>30446102.966826372</v>
      </c>
      <c r="J110" s="27">
        <f>VLOOKUP("CHN.NY.GDP.MKTP.KD",AREA_WB_6ATTRS,Seq!H$1,FALSE)/10000</f>
        <v>33125360.027907111</v>
      </c>
      <c r="K110" s="27">
        <f>VLOOKUP("CHN.NY.GDP.MKTP.KD",AREA_WB_6ATTRS,Seq!I$1,FALSE)/10000</f>
        <v>36967901.791144341</v>
      </c>
      <c r="L110" s="27">
        <f>VLOOKUP("CHN.NY.GDP.MKTP.KD",AREA_WB_6ATTRS,Seq!J$1,FALSE)/10000</f>
        <v>41145274.693543643</v>
      </c>
      <c r="M110" s="27">
        <f>VLOOKUP("CHN.NY.GDP.MKTP.KD",AREA_WB_6ATTRS,Seq!K$1,FALSE)/10000</f>
        <v>42832230.955979005</v>
      </c>
      <c r="N110" s="27">
        <f>VLOOKUP("CHN.NY.GDP.MKTP.KD",AREA_WB_6ATTRS,Seq!L$1,FALSE)/10000</f>
        <v>44459855.73230619</v>
      </c>
      <c r="O110" s="27">
        <f>VLOOKUP("CHN.NY.GDP.MKTP.KD",AREA_WB_6ATTRS,Seq!M$1,FALSE)/10000</f>
        <v>48550162.459678344</v>
      </c>
      <c r="P110" s="27">
        <f>VLOOKUP("CHN.NY.GDP.MKTP.KD",AREA_WB_6ATTRS,Seq!N$1,FALSE)/10000</f>
        <v>55444285.528952621</v>
      </c>
      <c r="Q110" s="27">
        <f>VLOOKUP("CHN.NY.GDP.MKTP.KD",AREA_WB_6ATTRS,Seq!O$1,FALSE)/10000</f>
        <v>63206485.503006078</v>
      </c>
      <c r="R110" s="27">
        <f>VLOOKUP("CHN.NY.GDP.MKTP.KD",AREA_WB_6ATTRS,Seq!P$1,FALSE)/10000</f>
        <v>71486535.103899792</v>
      </c>
      <c r="S110" s="27">
        <f>VLOOKUP("CHN.NY.GDP.MKTP.KD",AREA_WB_6ATTRS,Seq!Q$1,FALSE)/10000</f>
        <v>79278567.430224851</v>
      </c>
      <c r="T110" s="27">
        <f>VLOOKUP("CHN.NY.GDP.MKTP.KD",AREA_WB_6ATTRS,Seq!R$1,FALSE)/10000</f>
        <v>87206424.173247412</v>
      </c>
      <c r="U110" s="27">
        <f>VLOOKUP("CHN.NY.GDP.MKTP.KD",AREA_WB_6ATTRS,Seq!S$1,FALSE)/10000</f>
        <v>95316621.621359423</v>
      </c>
      <c r="V110" s="27">
        <f>VLOOKUP("CHN.NY.GDP.MKTP.KD",AREA_WB_6ATTRS,Seq!T$1,FALSE)/10000</f>
        <v>102751318.10782552</v>
      </c>
      <c r="W110" s="27">
        <f>VLOOKUP("CHN.NY.GDP.MKTP.KD",AREA_WB_6ATTRS,Seq!U$1,FALSE)/10000</f>
        <v>110560418.28402025</v>
      </c>
      <c r="X110" s="27">
        <f>VLOOKUP("CHN.NY.GDP.MKTP.KD",AREA_WB_6ATTRS,Seq!V$1,FALSE)/10000</f>
        <v>119847493.41987793</v>
      </c>
      <c r="Y110" s="27">
        <f>VLOOKUP("CHN.NY.GDP.MKTP.KD",AREA_WB_6ATTRS,Seq!W$1,FALSE)/10000</f>
        <v>129794835.37372778</v>
      </c>
      <c r="Z110" s="27">
        <f>VLOOKUP("CHN.NY.GDP.MKTP.KD",AREA_WB_6ATTRS,Seq!X$1,FALSE)/10000</f>
        <v>141606165.392737</v>
      </c>
      <c r="AA110" s="27">
        <f>VLOOKUP("CHN.NY.GDP.MKTP.KD",AREA_WB_6ATTRS,Seq!Y$1,FALSE)/10000</f>
        <v>155766781.9320105</v>
      </c>
      <c r="AB110" s="27">
        <f>VLOOKUP("CHN.NY.GDP.MKTP.KD",AREA_WB_6ATTRS,Seq!Z$1,FALSE)/10000</f>
        <v>171499226.90714428</v>
      </c>
      <c r="AC110" s="27">
        <f>VLOOKUP("CHN.NY.GDP.MKTP.KD",AREA_WB_6ATTRS,Seq!AA$1,FALSE)/10000</f>
        <v>190878639.54765138</v>
      </c>
      <c r="AD110" s="27">
        <f>VLOOKUP("CHN.NY.GDP.MKTP.KD",AREA_WB_6ATTRS,Seq!AB$1,FALSE)/10000</f>
        <v>215120226.77020231</v>
      </c>
      <c r="AE110" s="27">
        <f>VLOOKUP("CHN.NY.GDP.MKTP.KD",AREA_WB_6ATTRS,Seq!AC$1,FALSE)/10000</f>
        <v>245667298.97157177</v>
      </c>
      <c r="AF110" s="27">
        <f>VLOOKUP("CHN.NY.GDP.MKTP.KD",AREA_WB_6ATTRS,Seq!AD$1,FALSE)/10000</f>
        <v>269251359.67284226</v>
      </c>
      <c r="AG110" s="27">
        <f>VLOOKUP("CHN.NY.GDP.MKTP.KD",AREA_WB_6ATTRS,Seq!AE$1,FALSE)/10000</f>
        <v>294022484.76274431</v>
      </c>
      <c r="AH110" s="27">
        <f>VLOOKUP("CHN.NY.GDP.MKTP.KD",AREA_WB_6ATTRS,Seq!AF$1,FALSE)/10000</f>
        <v>324600823.17806971</v>
      </c>
      <c r="AI110" s="27">
        <f>VLOOKUP("CHN.NY.GDP.MKTP.KD",AREA_WB_6ATTRS,Seq!AG$1,FALSE)/10000</f>
        <v>354139498.08727396</v>
      </c>
      <c r="AJ110" s="27"/>
      <c r="AK110" s="27"/>
      <c r="AL110" s="27"/>
      <c r="AM110" s="27"/>
      <c r="AN110" s="27"/>
      <c r="AO110" s="27"/>
      <c r="AP110" s="27">
        <f>IFERROR(VLOOKUP(CONCATENATE($C110, ".NY.GDP.MKTP.KD"),AREA_WB_6ATTRS,Seq!B$1,FALSE)/10000,".")</f>
        <v>516114.3799794566</v>
      </c>
      <c r="AQ110" s="27">
        <f>IFERROR(VLOOKUP(CONCATENATE($C110, ".NY.GDP.MKTP.KD"),AREA_WB_6ATTRS,Seq!C$1,FALSE)/10000,".")</f>
        <v>538126.69494906534</v>
      </c>
      <c r="AR110" s="27">
        <f>IFERROR(VLOOKUP(CONCATENATE($C110, ".NY.GDP.MKTP.KD"),AREA_WB_6ATTRS,Seq!D$1,FALSE)/10000,".")</f>
        <v>549720.99105693831</v>
      </c>
      <c r="AS110" s="27">
        <f>IFERROR(VLOOKUP(CONCATENATE($C110, ".NY.GDP.MKTP.KD"),AREA_WB_6ATTRS,Seq!E$1,FALSE)/10000,".")</f>
        <v>537895.60363341379</v>
      </c>
      <c r="AT110" s="27">
        <f>IFERROR(VLOOKUP(CONCATENATE($C110, ".NY.GDP.MKTP.KD"),AREA_WB_6ATTRS,Seq!F$1,FALSE)/10000,".")</f>
        <v>560105.94905069773</v>
      </c>
      <c r="AU110" s="27">
        <f>IFERROR(VLOOKUP(CONCATENATE($C110, ".NY.GDP.MKTP.KD"),AREA_WB_6ATTRS,Seq!G$1,FALSE)/10000,".")</f>
        <v>578549.3495531471</v>
      </c>
      <c r="AV110" s="27">
        <f>IFERROR(VLOOKUP(CONCATENATE($C110, ".NY.GDP.MKTP.KD"),AREA_WB_6ATTRS,Seq!H$1,FALSE)/10000,".")</f>
        <v>614827.52927562525</v>
      </c>
      <c r="AW110" s="27">
        <f>IFERROR(VLOOKUP(CONCATENATE($C110, ".NY.GDP.MKTP.KD"),AREA_WB_6ATTRS,Seq!I$1,FALSE)/10000,".")</f>
        <v>667370.31950181758</v>
      </c>
      <c r="AX110" s="27">
        <f>IFERROR(VLOOKUP(CONCATENATE($C110, ".NY.GDP.MKTP.KD"),AREA_WB_6ATTRS,Seq!J$1,FALSE)/10000,".")</f>
        <v>666771.51459510135</v>
      </c>
      <c r="AY110" s="27">
        <f>IFERROR(VLOOKUP(CONCATENATE($C110, ".NY.GDP.MKTP.KD"),AREA_WB_6ATTRS,Seq!K$1,FALSE)/10000,".")</f>
        <v>668494.71792555728</v>
      </c>
      <c r="AZ110" s="27">
        <f>IFERROR(VLOOKUP(CONCATENATE($C110, ".NY.GDP.MKTP.KD"),AREA_WB_6ATTRS,Seq!L$1,FALSE)/10000,".")</f>
        <v>676311.89682562393</v>
      </c>
      <c r="BA110" s="27">
        <f>IFERROR(VLOOKUP(CONCATENATE($C110, ".NY.GDP.MKTP.KD"),AREA_WB_6ATTRS,Seq!M$1,FALSE)/10000,".")</f>
        <v>674800.1672026692</v>
      </c>
      <c r="BB110" s="27">
        <f>IFERROR(VLOOKUP(CONCATENATE($C110, ".NY.GDP.MKTP.KD"),AREA_WB_6ATTRS,Seq!N$1,FALSE)/10000,".")</f>
        <v>652033.12388138834</v>
      </c>
      <c r="BC110" s="27">
        <f>IFERROR(VLOOKUP(CONCATENATE($C110, ".NY.GDP.MKTP.KD"),AREA_WB_6ATTRS,Seq!O$1,FALSE)/10000,".")</f>
        <v>660597.24946309172</v>
      </c>
      <c r="BD110" s="27">
        <f>IFERROR(VLOOKUP(CONCATENATE($C110, ".NY.GDP.MKTP.KD"),AREA_WB_6ATTRS,Seq!P$1,FALSE)/10000,".")</f>
        <v>684437.26571565901</v>
      </c>
      <c r="BE110" s="27">
        <f>IFERROR(VLOOKUP(CONCATENATE($C110, ".NY.GDP.MKTP.KD"),AREA_WB_6ATTRS,Seq!Q$1,FALSE)/10000,".")</f>
        <v>685235.20804654027</v>
      </c>
      <c r="BF110" s="27">
        <f>IFERROR(VLOOKUP(CONCATENATE($C110, ".NY.GDP.MKTP.KD"),AREA_WB_6ATTRS,Seq!R$1,FALSE)/10000,".")</f>
        <v>718024.14052743698</v>
      </c>
      <c r="BG110" s="27">
        <f>IFERROR(VLOOKUP(CONCATENATE($C110, ".NY.GDP.MKTP.KD"),AREA_WB_6ATTRS,Seq!S$1,FALSE)/10000,".")</f>
        <v>753302.02805149928</v>
      </c>
      <c r="BH110" s="27">
        <f>IFERROR(VLOOKUP(CONCATENATE($C110, ".NY.GDP.MKTP.KD"),AREA_WB_6ATTRS,Seq!T$1,FALSE)/10000,".")</f>
        <v>800886.57397072949</v>
      </c>
      <c r="BI110" s="27">
        <f>IFERROR(VLOOKUP(CONCATENATE($C110, ".NY.GDP.MKTP.KD"),AREA_WB_6ATTRS,Seq!U$1,FALSE)/10000,".")</f>
        <v>833676.15720622602</v>
      </c>
      <c r="BJ110" s="27">
        <f>IFERROR(VLOOKUP(CONCATENATE($C110, ".NY.GDP.MKTP.KD"),AREA_WB_6ATTRS,Seq!V$1,FALSE)/10000,".")</f>
        <v>869729.8233820087</v>
      </c>
      <c r="BK110" s="27">
        <f>IFERROR(VLOOKUP(CONCATENATE($C110, ".NY.GDP.MKTP.KD"),AREA_WB_6ATTRS,Seq!W$1,FALSE)/10000,".")</f>
        <v>903837.16511001112</v>
      </c>
      <c r="BL110" s="27">
        <f>IFERROR(VLOOKUP(CONCATENATE($C110, ".NY.GDP.MKTP.KD"),AREA_WB_6ATTRS,Seq!X$1,FALSE)/10000,".")</f>
        <v>905093.13983584382</v>
      </c>
      <c r="BM110" s="27">
        <f>IFERROR(VLOOKUP(CONCATENATE($C110, ".NY.GDP.MKTP.KD"),AREA_WB_6ATTRS,Seq!Y$1,FALSE)/10000,".")</f>
        <v>927126.84405675833</v>
      </c>
      <c r="BN110" s="27">
        <f>IFERROR(VLOOKUP(CONCATENATE($C110, ".NY.GDP.MKTP.KD"),AREA_WB_6ATTRS,Seq!Z$1,FALSE)/10000,".")</f>
        <v>999774.65752741985</v>
      </c>
      <c r="BO110" s="27">
        <f>IFERROR(VLOOKUP(CONCATENATE($C110, ".NY.GDP.MKTP.KD"),AREA_WB_6ATTRS,Seq!AA$1,FALSE)/10000,".")</f>
        <v>1072058.1749067679</v>
      </c>
      <c r="BP110" s="27">
        <f>IFERROR(VLOOKUP(CONCATENATE($C110, ".NY.GDP.MKTP.KD"),AREA_WB_6ATTRS,Seq!AB$1,FALSE)/10000,".")</f>
        <v>1122541.081132768</v>
      </c>
      <c r="BQ110" s="27">
        <f>IFERROR(VLOOKUP(CONCATENATE($C110, ".NY.GDP.MKTP.KD"),AREA_WB_6ATTRS,Seq!AC$1,FALSE)/10000,".")</f>
        <v>1189725.1671857471</v>
      </c>
      <c r="BR110" s="27">
        <f>IFERROR(VLOOKUP(CONCATENATE($C110, ".NY.GDP.MKTP.KD"),AREA_WB_6ATTRS,Seq!AD$1,FALSE)/10000,".")</f>
        <v>1204829.2689432465</v>
      </c>
      <c r="BS110" s="27">
        <f>IFERROR(VLOOKUP(CONCATENATE($C110, ".NY.GDP.MKTP.KD"),AREA_WB_6ATTRS,Seq!AE$1,FALSE)/10000,".")</f>
        <v>1122814.9347500745</v>
      </c>
      <c r="BT110" s="27">
        <f>IFERROR(VLOOKUP(CONCATENATE($C110, ".NY.GDP.MKTP.KD"),AREA_WB_6ATTRS,Seq!AF$1,FALSE)/10000,".")</f>
        <v>1077634.591462967</v>
      </c>
      <c r="BU110" s="27">
        <f>IFERROR(VLOOKUP(CONCATENATE($C110, ".NY.GDP.MKTP.KD"),AREA_WB_6ATTRS,Seq!AG$1,FALSE)/10000,".")</f>
        <v>1110515.582985027</v>
      </c>
      <c r="BV110" s="27"/>
      <c r="BW110" s="27"/>
      <c r="BX110" s="27"/>
      <c r="BY110" s="27"/>
      <c r="BZ110" s="27"/>
      <c r="CA110" s="27"/>
      <c r="CB110" s="27"/>
      <c r="CC110" s="27">
        <f>CNPop!A$48</f>
        <v>5.0000000000000001E-3</v>
      </c>
      <c r="CD110" s="27">
        <f>CNPop!B$48</f>
        <v>6.0000000000000001E-3</v>
      </c>
      <c r="CE110" s="27">
        <f>CNPop!C$48</f>
        <v>6.0000000000000001E-3</v>
      </c>
      <c r="CF110" s="27">
        <f>CNPop!D$48</f>
        <v>7.0000000000000001E-3</v>
      </c>
      <c r="CG110" s="27">
        <f>CNPop!E$48</f>
        <v>7.0000000000000001E-3</v>
      </c>
      <c r="CH110" s="27">
        <f>CNPop!F$48</f>
        <v>8.0000000000000002E-3</v>
      </c>
      <c r="CI110" s="27">
        <f>CNPop!G$48</f>
        <v>8.9999999999999993E-3</v>
      </c>
      <c r="CJ110" s="27">
        <f>CNPop!H$48</f>
        <v>0.01</v>
      </c>
      <c r="CK110" s="27">
        <f>CNPop!I$48</f>
        <v>1.0999999999999999E-2</v>
      </c>
      <c r="CL110" s="27">
        <f>CNPop!J$48</f>
        <v>1.2E-2</v>
      </c>
      <c r="CM110" s="27">
        <f>CNPop!K$48</f>
        <v>1.4E-2</v>
      </c>
      <c r="CN110" s="27">
        <f>CNPop!L$48</f>
        <v>1.6E-2</v>
      </c>
      <c r="CO110" s="27">
        <f>CNPop!M$48</f>
        <v>1.7000000000000001E-2</v>
      </c>
      <c r="CP110" s="27">
        <f>CNPop!N$48</f>
        <v>1.9E-2</v>
      </c>
      <c r="CQ110" s="27">
        <f>CNPop!O$48</f>
        <v>2.1000000000000001E-2</v>
      </c>
      <c r="CR110" s="27">
        <f>CNPop!P$48</f>
        <v>2.3E-2</v>
      </c>
      <c r="CS110" s="27">
        <f>CNPop!Q$48</f>
        <v>2.5999999999999999E-2</v>
      </c>
      <c r="CT110" s="27">
        <f>CNPop!R$48</f>
        <v>2.8000000000000001E-2</v>
      </c>
      <c r="CU110" s="27">
        <f>CNPop!S$48</f>
        <v>0.03</v>
      </c>
      <c r="CV110" s="27">
        <f>CNPop!T$48</f>
        <v>3.3000000000000002E-2</v>
      </c>
      <c r="CW110" s="27">
        <f>CNPop!U$48</f>
        <v>3.5999999999999997E-2</v>
      </c>
      <c r="CX110" s="27">
        <f>CNPop!V$48</f>
        <v>3.9E-2</v>
      </c>
      <c r="CY110" s="27">
        <f>CNPop!W$48</f>
        <v>4.2000000000000003E-2</v>
      </c>
      <c r="CZ110" s="27">
        <f>CNPop!X$48</f>
        <v>4.4999999999999998E-2</v>
      </c>
      <c r="DA110" s="27">
        <f>CNPop!Y$48</f>
        <v>4.9000000000000002E-2</v>
      </c>
      <c r="DB110" s="27">
        <f>CNPop!Z$48</f>
        <v>5.1999999999999998E-2</v>
      </c>
      <c r="DC110" s="27">
        <f>CNPop!AA$48</f>
        <v>5.6000000000000001E-2</v>
      </c>
      <c r="DD110" s="27">
        <f>CNPop!AB$48</f>
        <v>0.06</v>
      </c>
      <c r="DE110" s="27">
        <f>CNPop!AC$48</f>
        <v>6.3E-2</v>
      </c>
      <c r="DF110" s="27">
        <f>CNPop!AD$48</f>
        <v>6.8000000000000005E-2</v>
      </c>
      <c r="DG110" s="27">
        <f>CNPop!AE$48</f>
        <v>7.1999999999999995E-2</v>
      </c>
      <c r="DH110" s="27">
        <f>CNPop!AF$48</f>
        <v>7.5999999999999998E-2</v>
      </c>
      <c r="DI110" s="27">
        <f>CNPop!AG$48</f>
        <v>8.1000000000000003E-2</v>
      </c>
      <c r="DJ110" s="27">
        <f>CNPop!AH$48</f>
        <v>8.5000000000000006E-2</v>
      </c>
      <c r="DK110" s="27">
        <f>CNPop!AI$48</f>
        <v>0.09</v>
      </c>
      <c r="DL110" s="27">
        <f>CNPop!AJ$48</f>
        <v>9.5000000000000001E-2</v>
      </c>
      <c r="DM110" s="27">
        <f>CNPop!AK$48</f>
        <v>0.1</v>
      </c>
      <c r="DN110" s="27"/>
      <c r="DO110" s="27">
        <f t="shared" si="140"/>
        <v>0.20100000381469726</v>
      </c>
      <c r="DP110" s="27">
        <f t="shared" si="141"/>
        <v>0.20100000381469726</v>
      </c>
      <c r="DQ110" s="27">
        <f t="shared" si="142"/>
        <v>0.20100000381469726</v>
      </c>
      <c r="DR110" s="27">
        <f t="shared" si="143"/>
        <v>0.20100000381469726</v>
      </c>
      <c r="DS110" s="27">
        <f t="shared" si="144"/>
        <v>0.20100000381469726</v>
      </c>
      <c r="DT110" s="27">
        <f t="shared" si="145"/>
        <v>0.20100000381469726</v>
      </c>
      <c r="DU110" s="27">
        <f t="shared" si="146"/>
        <v>0.20100000381469726</v>
      </c>
      <c r="DV110" s="27">
        <f t="shared" si="147"/>
        <v>0.20100000381469726</v>
      </c>
      <c r="DW110" s="27">
        <f t="shared" si="148"/>
        <v>0.20100000381469726</v>
      </c>
      <c r="DX110" s="27">
        <f t="shared" si="149"/>
        <v>0.20100000381469726</v>
      </c>
      <c r="DY110" s="27">
        <f t="shared" si="150"/>
        <v>0.20100000381469726</v>
      </c>
      <c r="DZ110" s="27">
        <f t="shared" si="151"/>
        <v>0.20100000381469726</v>
      </c>
      <c r="EA110" s="27">
        <f t="shared" si="152"/>
        <v>0.20100000381469726</v>
      </c>
      <c r="EB110" s="27">
        <f t="shared" si="153"/>
        <v>0.20100000381469726</v>
      </c>
      <c r="EC110" s="27">
        <f t="shared" si="154"/>
        <v>0.20100000381469726</v>
      </c>
      <c r="ED110" s="27">
        <f t="shared" si="155"/>
        <v>0.20100000381469726</v>
      </c>
      <c r="EE110" s="27">
        <f t="shared" si="156"/>
        <v>0.28999999999999998</v>
      </c>
      <c r="EF110" s="27">
        <f t="shared" si="157"/>
        <v>0.28399999618530275</v>
      </c>
      <c r="EG110" s="27">
        <f t="shared" si="158"/>
        <v>0.28899999618530275</v>
      </c>
      <c r="EH110" s="27">
        <f t="shared" si="159"/>
        <v>0.18600000381469728</v>
      </c>
      <c r="EI110" s="27">
        <f t="shared" si="160"/>
        <v>0.20100000381469726</v>
      </c>
      <c r="EJ110" s="27">
        <f t="shared" si="161"/>
        <v>0.20100000381469726</v>
      </c>
      <c r="EK110" s="27">
        <f t="shared" si="162"/>
        <v>0.22299999237060547</v>
      </c>
      <c r="EL110" s="27">
        <f t="shared" si="163"/>
        <v>0.24399999618530274</v>
      </c>
      <c r="EM110" s="27">
        <f t="shared" si="164"/>
        <v>0.23799999237060546</v>
      </c>
      <c r="EN110" s="27">
        <f t="shared" si="165"/>
        <v>0.25399999618530272</v>
      </c>
      <c r="EO110" s="27">
        <f t="shared" si="166"/>
        <v>0.18700000762939453</v>
      </c>
      <c r="EP110" s="27">
        <f t="shared" si="129"/>
        <v>0.26100000381469729</v>
      </c>
      <c r="EQ110" s="27">
        <f t="shared" si="130"/>
        <v>0.26899999618530274</v>
      </c>
      <c r="ER110" s="27">
        <f t="shared" ref="ER110:ET116" si="175">IF(ISNUMBER(GC110),GC110,EQ110)</f>
        <v>0.28399999618530275</v>
      </c>
      <c r="ES110" s="27">
        <f t="shared" si="175"/>
        <v>0.28100000381469725</v>
      </c>
      <c r="ET110" s="27">
        <f t="shared" si="175"/>
        <v>0.28100000381469725</v>
      </c>
      <c r="EU110" s="27"/>
      <c r="EV110" s="27"/>
      <c r="EW110" s="27"/>
      <c r="EX110" s="27"/>
      <c r="EY110" s="27"/>
      <c r="EZ110" s="27" t="str">
        <f>IFERROR(VLOOKUP(CONCATENATE($C110,".SL.TLF.TERT.ZS"),AREA_WB_6ATTRS,Seq!B$1,FALSE)/100,".")</f>
        <v>.</v>
      </c>
      <c r="FA110" s="27" t="str">
        <f>IFERROR(VLOOKUP(CONCATENATE($C110,".SL.TLF.TERT.ZS"),AREA_WB_6ATTRS,Seq!C$1,FALSE)/100,".")</f>
        <v>.</v>
      </c>
      <c r="FB110" s="27" t="str">
        <f>IFERROR(VLOOKUP(CONCATENATE($C110,".SL.TLF.TERT.ZS"),AREA_WB_6ATTRS,Seq!D$1,FALSE)/100,".")</f>
        <v>.</v>
      </c>
      <c r="FC110" s="27" t="str">
        <f>IFERROR(VLOOKUP(CONCATENATE($C110,".SL.TLF.TERT.ZS"),AREA_WB_6ATTRS,Seq!E$1,FALSE)/100,".")</f>
        <v>.</v>
      </c>
      <c r="FD110" s="27" t="str">
        <f>IFERROR(VLOOKUP(CONCATENATE($C110,".SL.TLF.TERT.ZS"),AREA_WB_6ATTRS,Seq!F$1,FALSE)/100,".")</f>
        <v>.</v>
      </c>
      <c r="FE110" s="27" t="str">
        <f>IFERROR(VLOOKUP(CONCATENATE($C110,".SL.TLF.TERT.ZS"),AREA_WB_6ATTRS,Seq!G$1,FALSE)/100,".")</f>
        <v>.</v>
      </c>
      <c r="FF110" s="27" t="str">
        <f>IFERROR(VLOOKUP(CONCATENATE($C110,".SL.TLF.TERT.ZS"),AREA_WB_6ATTRS,Seq!H$1,FALSE)/100,".")</f>
        <v>.</v>
      </c>
      <c r="FG110" s="27" t="str">
        <f>IFERROR(VLOOKUP(CONCATENATE($C110,".SL.TLF.TERT.ZS"),AREA_WB_6ATTRS,Seq!I$1,FALSE)/100,".")</f>
        <v>.</v>
      </c>
      <c r="FH110" s="27" t="str">
        <f>IFERROR(VLOOKUP(CONCATENATE($C110,".SL.TLF.TERT.ZS"),AREA_WB_6ATTRS,Seq!J$1,FALSE)/100,".")</f>
        <v>.</v>
      </c>
      <c r="FI110" s="27" t="str">
        <f>IFERROR(VLOOKUP(CONCATENATE($C110,".SL.TLF.TERT.ZS"),AREA_WB_6ATTRS,Seq!K$1,FALSE)/100,".")</f>
        <v>.</v>
      </c>
      <c r="FJ110" s="27" t="str">
        <f>IFERROR(VLOOKUP(CONCATENATE($C110,".SL.TLF.TERT.ZS"),AREA_WB_6ATTRS,Seq!L$1,FALSE)/100,".")</f>
        <v>.</v>
      </c>
      <c r="FK110" s="27" t="str">
        <f>IFERROR(VLOOKUP(CONCATENATE($C110,".SL.TLF.TERT.ZS"),AREA_WB_6ATTRS,Seq!M$1,FALSE)/100,".")</f>
        <v>.</v>
      </c>
      <c r="FL110" s="27" t="str">
        <f>IFERROR(VLOOKUP(CONCATENATE($C110,".SL.TLF.TERT.ZS"),AREA_WB_6ATTRS,Seq!N$1,FALSE)/100,".")</f>
        <v>.</v>
      </c>
      <c r="FM110" s="27" t="str">
        <f>IFERROR(VLOOKUP(CONCATENATE($C110,".SL.TLF.TERT.ZS"),AREA_WB_6ATTRS,Seq!O$1,FALSE)/100,".")</f>
        <v>.</v>
      </c>
      <c r="FN110" s="27" t="str">
        <f>IFERROR(VLOOKUP(CONCATENATE($C110,".SL.TLF.TERT.ZS"),AREA_WB_6ATTRS,Seq!P$1,FALSE)/100,".")</f>
        <v>.</v>
      </c>
      <c r="FO110" s="27">
        <f>IFERROR(VLOOKUP(CONCATENATE($C110,".SL.TLF.TERT.ZS"),AREA_WB_6ATTRS,Seq!Q$1,FALSE)/100,".")</f>
        <v>0.20100000381469726</v>
      </c>
      <c r="FP110" s="27">
        <f>IFERROR(VLOOKUP(CONCATENATE($C110,".SL.TLF.TERT.ZS"),AREA_WB_6ATTRS,Seq!R$1,FALSE)/100,".")</f>
        <v>0.28999999999999998</v>
      </c>
      <c r="FQ110" s="27">
        <f>IFERROR(VLOOKUP(CONCATENATE($C110,".SL.TLF.TERT.ZS"),AREA_WB_6ATTRS,Seq!S$1,FALSE)/100,".")</f>
        <v>0.28399999618530275</v>
      </c>
      <c r="FR110" s="27">
        <f>IFERROR(VLOOKUP(CONCATENATE($C110,".SL.TLF.TERT.ZS"),AREA_WB_6ATTRS,Seq!T$1,FALSE)/100,".")</f>
        <v>0.28899999618530275</v>
      </c>
      <c r="FS110" s="27">
        <f>IFERROR(VLOOKUP(CONCATENATE($C110,".SL.TLF.TERT.ZS"),AREA_WB_6ATTRS,Seq!U$1,FALSE)/100,".")</f>
        <v>0.18600000381469728</v>
      </c>
      <c r="FT110" s="27">
        <f>IFERROR(VLOOKUP(CONCATENATE($C110,".SL.TLF.TERT.ZS"),AREA_WB_6ATTRS,Seq!V$1,FALSE)/100,".")</f>
        <v>0.20100000381469726</v>
      </c>
      <c r="FU110" s="27">
        <f>IFERROR(VLOOKUP(CONCATENATE($C110,".SL.TLF.TERT.ZS"),AREA_WB_6ATTRS,Seq!W$1,FALSE)/100,".")</f>
        <v>0.20100000381469726</v>
      </c>
      <c r="FV110" s="27">
        <f>IFERROR(VLOOKUP(CONCATENATE($C110,".SL.TLF.TERT.ZS"),AREA_WB_6ATTRS,Seq!X$1,FALSE)/100,".")</f>
        <v>0.22299999237060547</v>
      </c>
      <c r="FW110" s="27">
        <f>IFERROR(VLOOKUP(CONCATENATE($C110,".SL.TLF.TERT.ZS"),AREA_WB_6ATTRS,Seq!Y$1,FALSE)/100,".")</f>
        <v>0.24399999618530274</v>
      </c>
      <c r="FX110" s="27">
        <f>IFERROR(VLOOKUP(CONCATENATE($C110,".SL.TLF.TERT.ZS"),AREA_WB_6ATTRS,Seq!Z$1,FALSE)/100,".")</f>
        <v>0.23799999237060546</v>
      </c>
      <c r="FY110" s="27">
        <f>IFERROR(VLOOKUP(CONCATENATE($C110,".SL.TLF.TERT.ZS"),AREA_WB_6ATTRS,Seq!AA$1,FALSE)/100,".")</f>
        <v>0.25399999618530272</v>
      </c>
      <c r="FZ110" s="27">
        <f>IFERROR(VLOOKUP(CONCATENATE($C110,".SL.TLF.TERT.ZS"),AREA_WB_6ATTRS,Seq!AB$1,FALSE)/100,".")</f>
        <v>0.18700000762939453</v>
      </c>
      <c r="GA110" s="27">
        <f>IFERROR(VLOOKUP(CONCATENATE($C110,".SL.TLF.TERT.ZS"),AREA_WB_6ATTRS,Seq!AC$1,FALSE)/100,".")</f>
        <v>0.26100000381469729</v>
      </c>
      <c r="GB110" s="27">
        <f>IFERROR(VLOOKUP(CONCATENATE($C110,".SL.TLF.TERT.ZS"),AREA_WB_6ATTRS,Seq!AD$1,FALSE)/100,".")</f>
        <v>0.26899999618530274</v>
      </c>
      <c r="GC110" s="27">
        <f>IFERROR(VLOOKUP(CONCATENATE($C110,".SL.TLF.TERT.ZS"),AREA_WB_6ATTRS,Seq!AE$1,FALSE)/100,".")</f>
        <v>0.28399999618530275</v>
      </c>
      <c r="GD110" s="27">
        <f>IFERROR(VLOOKUP(CONCATENATE($C110,".SL.TLF.TERT.ZS"),AREA_WB_6ATTRS,Seq!AF$1,FALSE)/100,".")</f>
        <v>0.28100000381469725</v>
      </c>
      <c r="GE110" s="27" t="str">
        <f>IFERROR(VLOOKUP(CONCATENATE($C110,".SL.TLF.TERT.ZS"),AREA_WB_6ATTRS,Seq!AG$1,FALSE)/100,".")</f>
        <v>.</v>
      </c>
      <c r="GF110" s="27" t="str">
        <f>IFERROR(VLOOKUP(CONCATENATE($C110,".SL.TLF.TERT.ZS"),AREA_WB_6ATTRS,Seq!AH$1,FALSE)/100,".")</f>
        <v>.</v>
      </c>
      <c r="GG110" s="27" t="str">
        <f>IFERROR(VLOOKUP(CONCATENATE($C110,".SL.TLF.TERT.ZS"),AREA_WB_6ATTRS,Seq!AI$1,FALSE)/100,".")</f>
        <v>.</v>
      </c>
      <c r="GH110" s="27" t="str">
        <f>IFERROR(VLOOKUP(CONCATENATE($C110,".SL.TLF.TERT.ZS"),AREA_WB_6ATTRS,Seq!AJ$1,FALSE)/100,".")</f>
        <v>.</v>
      </c>
      <c r="GI110" s="27" t="str">
        <f>IFERROR(VLOOKUP(CONCATENATE($C110,".SL.TLF.TERT.ZS"),AREA_WB_6ATTRS,Seq!AK$1,FALSE)/100,".")</f>
        <v>.</v>
      </c>
      <c r="GJ110" s="27" t="str">
        <f>IFERROR(VLOOKUP(CONCATENATE($C110,".SL.TLF.TERT.ZS"),AREA_WB_6ATTRS,Seq!AL$1,FALSE)/100,".")</f>
        <v>.</v>
      </c>
      <c r="GK110" s="27"/>
      <c r="GL110" s="27"/>
      <c r="GM110" s="27" t="str">
        <f t="shared" si="167"/>
        <v>.</v>
      </c>
      <c r="GN110" s="27" t="str">
        <f t="shared" si="168"/>
        <v>.</v>
      </c>
      <c r="GO110" s="27" t="str">
        <f t="shared" si="131"/>
        <v>.</v>
      </c>
      <c r="GP110" s="27"/>
      <c r="GQ110" s="9" t="str">
        <f>IF(VLOOKUP($B110,EM_80!$B$1:$C$201,2,FALSE)&gt;0,VLOOKUP($B110,EM_80!$B$1:$C$201,2,FALSE),".")</f>
        <v>.</v>
      </c>
      <c r="GR110" s="9" t="str">
        <f t="shared" si="169"/>
        <v>.</v>
      </c>
      <c r="GS110" s="9" t="str">
        <f t="shared" si="124"/>
        <v>.</v>
      </c>
      <c r="GU110">
        <f t="shared" si="170"/>
        <v>228000</v>
      </c>
      <c r="GV110">
        <f t="shared" si="171"/>
        <v>254800</v>
      </c>
      <c r="GW110">
        <f t="shared" si="172"/>
        <v>281000</v>
      </c>
      <c r="GX110">
        <f t="shared" si="173"/>
        <v>318041</v>
      </c>
      <c r="GZ110" s="9">
        <f>IF(ISNA(VLOOKUP($B110,Area_EM_90,Seq!C$1,FALSE)),".",VLOOKUP($B110,Area_EM_90,Seq!C$1,FALSE))</f>
        <v>70</v>
      </c>
      <c r="HA110" s="9">
        <f>IF(ISNA(VLOOKUP($B110,Area_EM_90,Seq!D$1,FALSE)),".",VLOOKUP($B110,Area_EM_90,Seq!D$1,FALSE))</f>
        <v>22</v>
      </c>
      <c r="HB110" s="9">
        <f>IF(ISNA(VLOOKUP($B110,Area_EM_90,Seq!E$1,FALSE)),".",VLOOKUP($B110,Area_EM_90,Seq!E$1,FALSE))</f>
        <v>31</v>
      </c>
      <c r="HC110" s="9">
        <f>IF(ISNA(VLOOKUP($B110,Area_EM_90,Seq!F$1,FALSE)),".",VLOOKUP($B110,Area_EM_90,Seq!F$1,FALSE))</f>
        <v>17</v>
      </c>
      <c r="HD110" s="9">
        <f>IF(ISNA(VLOOKUP($B110,Area_EM_90,Seq!G$1,FALSE)),".",VLOOKUP($B110,Area_EM_90,Seq!G$1,FALSE))</f>
        <v>149000</v>
      </c>
      <c r="HE110" s="9">
        <f>IF(ISNA(VLOOKUP($B110,Area_EM_90,Seq!H$1,FALSE)),".",VLOOKUP($B110,Area_EM_90,Seq!H$1,FALSE))</f>
        <v>80758</v>
      </c>
      <c r="HF110" s="9">
        <f>IF(ISNA(VLOOKUP($B110,Area_EM_90,Seq!I$1,FALSE)),".",VLOOKUP($B110,Area_EM_90,Seq!I$1,FALSE))</f>
        <v>51852</v>
      </c>
      <c r="HG110" s="9">
        <f>IF(ISNA(VLOOKUP($B110,Area_EM_90,Seq!J$1,FALSE)),".",VLOOKUP($B110,Area_EM_90,Seq!J$1,FALSE))</f>
        <v>16390</v>
      </c>
      <c r="HH110" s="9">
        <f>IF(ISNA(VLOOKUP($B110,Area_EM_00,Seq!C$1,FALSE)),".",VLOOKUP($B110,Area_EM_00,Seq!C$1,FALSE))</f>
        <v>189</v>
      </c>
      <c r="HI110" s="9">
        <f>IF(ISNA(VLOOKUP($B110,Area_EM_00,Seq!D$1,FALSE)),".",VLOOKUP($B110,Area_EM_00,Seq!D$1,FALSE))</f>
        <v>47</v>
      </c>
      <c r="HJ110" s="9">
        <f>IF(ISNA(VLOOKUP($B110,Area_EM_00,Seq!E$1,FALSE)),".",VLOOKUP($B110,Area_EM_00,Seq!E$1,FALSE))</f>
        <v>86</v>
      </c>
      <c r="HK110" s="9">
        <f>IF(ISNA(VLOOKUP($B110,Area_EM_00,Seq!F$1,FALSE)),".",VLOOKUP($B110,Area_EM_00,Seq!F$1,FALSE))</f>
        <v>55</v>
      </c>
      <c r="HL110" s="9">
        <f>IF(ISNA(VLOOKUP($B110,Area_EM_00,Seq!G$1,FALSE)),".",VLOOKUP($B110,Area_EM_00,Seq!G$1,FALSE))</f>
        <v>174000</v>
      </c>
      <c r="HM110" s="9">
        <f>IF(ISNA(VLOOKUP($B110,Area_EM_00,Seq!H$1,FALSE)),".",VLOOKUP($B110,Area_EM_00,Seq!H$1,FALSE))</f>
        <v>78648</v>
      </c>
      <c r="HN110" s="9">
        <f>IF(ISNA(VLOOKUP($B110,Area_EM_00,Seq!I$1,FALSE)),".",VLOOKUP($B110,Area_EM_00,Seq!I$1,FALSE))</f>
        <v>68382</v>
      </c>
      <c r="HO110" s="9">
        <f>IF(ISNA(VLOOKUP($B110,Area_EM_00,Seq!J$1,FALSE)),".",VLOOKUP($B110,Area_EM_00,Seq!J$1,FALSE))</f>
        <v>26970</v>
      </c>
      <c r="HQ110" s="27"/>
      <c r="HR110" s="9">
        <f>IFERROR(VLOOKUP($B110,AREA_EM3_60_00,Seq!E$1,FALSE),".")</f>
        <v>6</v>
      </c>
      <c r="HS110" s="9">
        <f>IFERROR(VLOOKUP($B110,AREA_EM3_60_00,Seq!F$1,FALSE),".")</f>
        <v>15</v>
      </c>
      <c r="HT110" s="9">
        <f>IFERROR(VLOOKUP($B110,AREA_EM3_60_00,Seq!G$1,FALSE),".")</f>
        <v>177</v>
      </c>
      <c r="HU110" s="9">
        <f>IFERROR(VLOOKUP($B110,AREA_EM3_10,Seq!B$1,FALSE),".")</f>
        <v>407.99558294252375</v>
      </c>
      <c r="HV110" s="9">
        <f t="shared" si="132"/>
        <v>228000</v>
      </c>
      <c r="HW110" s="9">
        <f t="shared" si="133"/>
        <v>254800</v>
      </c>
      <c r="HX110" s="9">
        <f t="shared" si="134"/>
        <v>281000</v>
      </c>
      <c r="HY110" s="9">
        <f t="shared" si="135"/>
        <v>318041</v>
      </c>
    </row>
    <row r="111" spans="1:233">
      <c r="A111" s="25" t="s">
        <v>2525</v>
      </c>
      <c r="B111" s="26" t="str">
        <f t="shared" si="92"/>
        <v>Liechtenstein</v>
      </c>
      <c r="C111" s="166" t="s">
        <v>1549</v>
      </c>
      <c r="D111" s="27">
        <f>VLOOKUP("CHN.NY.GDP.MKTP.KD",AREA_WB_6ATTRS,Seq!B$1,FALSE)/10000</f>
        <v>18294112.043860689</v>
      </c>
      <c r="E111" s="27">
        <f>VLOOKUP("CHN.NY.GDP.MKTP.KD",AREA_WB_6ATTRS,Seq!C$1,FALSE)/10000</f>
        <v>19245405.87014145</v>
      </c>
      <c r="F111" s="27">
        <f>VLOOKUP("CHN.NY.GDP.MKTP.KD",AREA_WB_6ATTRS,Seq!D$1,FALSE)/10000</f>
        <v>20996737.804324333</v>
      </c>
      <c r="G111" s="27">
        <f>VLOOKUP("CHN.NY.GDP.MKTP.KD",AREA_WB_6ATTRS,Seq!E$1,FALSE)/10000</f>
        <v>23285382.224995762</v>
      </c>
      <c r="H111" s="27">
        <f>VLOOKUP("CHN.NY.GDP.MKTP.KD",AREA_WB_6ATTRS,Seq!F$1,FALSE)/10000</f>
        <v>26824760.323195074</v>
      </c>
      <c r="I111" s="27">
        <f>VLOOKUP("CHN.NY.GDP.MKTP.KD",AREA_WB_6ATTRS,Seq!G$1,FALSE)/10000</f>
        <v>30446102.966826372</v>
      </c>
      <c r="J111" s="27">
        <f>VLOOKUP("CHN.NY.GDP.MKTP.KD",AREA_WB_6ATTRS,Seq!H$1,FALSE)/10000</f>
        <v>33125360.027907111</v>
      </c>
      <c r="K111" s="27">
        <f>VLOOKUP("CHN.NY.GDP.MKTP.KD",AREA_WB_6ATTRS,Seq!I$1,FALSE)/10000</f>
        <v>36967901.791144341</v>
      </c>
      <c r="L111" s="27">
        <f>VLOOKUP("CHN.NY.GDP.MKTP.KD",AREA_WB_6ATTRS,Seq!J$1,FALSE)/10000</f>
        <v>41145274.693543643</v>
      </c>
      <c r="M111" s="27">
        <f>VLOOKUP("CHN.NY.GDP.MKTP.KD",AREA_WB_6ATTRS,Seq!K$1,FALSE)/10000</f>
        <v>42832230.955979005</v>
      </c>
      <c r="N111" s="27">
        <f>VLOOKUP("CHN.NY.GDP.MKTP.KD",AREA_WB_6ATTRS,Seq!L$1,FALSE)/10000</f>
        <v>44459855.73230619</v>
      </c>
      <c r="O111" s="27">
        <f>VLOOKUP("CHN.NY.GDP.MKTP.KD",AREA_WB_6ATTRS,Seq!M$1,FALSE)/10000</f>
        <v>48550162.459678344</v>
      </c>
      <c r="P111" s="27">
        <f>VLOOKUP("CHN.NY.GDP.MKTP.KD",AREA_WB_6ATTRS,Seq!N$1,FALSE)/10000</f>
        <v>55444285.528952621</v>
      </c>
      <c r="Q111" s="27">
        <f>VLOOKUP("CHN.NY.GDP.MKTP.KD",AREA_WB_6ATTRS,Seq!O$1,FALSE)/10000</f>
        <v>63206485.503006078</v>
      </c>
      <c r="R111" s="27">
        <f>VLOOKUP("CHN.NY.GDP.MKTP.KD",AREA_WB_6ATTRS,Seq!P$1,FALSE)/10000</f>
        <v>71486535.103899792</v>
      </c>
      <c r="S111" s="27">
        <f>VLOOKUP("CHN.NY.GDP.MKTP.KD",AREA_WB_6ATTRS,Seq!Q$1,FALSE)/10000</f>
        <v>79278567.430224851</v>
      </c>
      <c r="T111" s="27">
        <f>VLOOKUP("CHN.NY.GDP.MKTP.KD",AREA_WB_6ATTRS,Seq!R$1,FALSE)/10000</f>
        <v>87206424.173247412</v>
      </c>
      <c r="U111" s="27">
        <f>VLOOKUP("CHN.NY.GDP.MKTP.KD",AREA_WB_6ATTRS,Seq!S$1,FALSE)/10000</f>
        <v>95316621.621359423</v>
      </c>
      <c r="V111" s="27">
        <f>VLOOKUP("CHN.NY.GDP.MKTP.KD",AREA_WB_6ATTRS,Seq!T$1,FALSE)/10000</f>
        <v>102751318.10782552</v>
      </c>
      <c r="W111" s="27">
        <f>VLOOKUP("CHN.NY.GDP.MKTP.KD",AREA_WB_6ATTRS,Seq!U$1,FALSE)/10000</f>
        <v>110560418.28402025</v>
      </c>
      <c r="X111" s="27">
        <f>VLOOKUP("CHN.NY.GDP.MKTP.KD",AREA_WB_6ATTRS,Seq!V$1,FALSE)/10000</f>
        <v>119847493.41987793</v>
      </c>
      <c r="Y111" s="27">
        <f>VLOOKUP("CHN.NY.GDP.MKTP.KD",AREA_WB_6ATTRS,Seq!W$1,FALSE)/10000</f>
        <v>129794835.37372778</v>
      </c>
      <c r="Z111" s="27">
        <f>VLOOKUP("CHN.NY.GDP.MKTP.KD",AREA_WB_6ATTRS,Seq!X$1,FALSE)/10000</f>
        <v>141606165.392737</v>
      </c>
      <c r="AA111" s="27">
        <f>VLOOKUP("CHN.NY.GDP.MKTP.KD",AREA_WB_6ATTRS,Seq!Y$1,FALSE)/10000</f>
        <v>155766781.9320105</v>
      </c>
      <c r="AB111" s="27">
        <f>VLOOKUP("CHN.NY.GDP.MKTP.KD",AREA_WB_6ATTRS,Seq!Z$1,FALSE)/10000</f>
        <v>171499226.90714428</v>
      </c>
      <c r="AC111" s="27">
        <f>VLOOKUP("CHN.NY.GDP.MKTP.KD",AREA_WB_6ATTRS,Seq!AA$1,FALSE)/10000</f>
        <v>190878639.54765138</v>
      </c>
      <c r="AD111" s="27">
        <f>VLOOKUP("CHN.NY.GDP.MKTP.KD",AREA_WB_6ATTRS,Seq!AB$1,FALSE)/10000</f>
        <v>215120226.77020231</v>
      </c>
      <c r="AE111" s="27">
        <f>VLOOKUP("CHN.NY.GDP.MKTP.KD",AREA_WB_6ATTRS,Seq!AC$1,FALSE)/10000</f>
        <v>245667298.97157177</v>
      </c>
      <c r="AF111" s="27">
        <f>VLOOKUP("CHN.NY.GDP.MKTP.KD",AREA_WB_6ATTRS,Seq!AD$1,FALSE)/10000</f>
        <v>269251359.67284226</v>
      </c>
      <c r="AG111" s="27">
        <f>VLOOKUP("CHN.NY.GDP.MKTP.KD",AREA_WB_6ATTRS,Seq!AE$1,FALSE)/10000</f>
        <v>294022484.76274431</v>
      </c>
      <c r="AH111" s="27">
        <f>VLOOKUP("CHN.NY.GDP.MKTP.KD",AREA_WB_6ATTRS,Seq!AF$1,FALSE)/10000</f>
        <v>324600823.17806971</v>
      </c>
      <c r="AI111" s="27">
        <f>VLOOKUP("CHN.NY.GDP.MKTP.KD",AREA_WB_6ATTRS,Seq!AG$1,FALSE)/10000</f>
        <v>354139498.08727396</v>
      </c>
      <c r="AJ111" s="27"/>
      <c r="AK111" s="27"/>
      <c r="AL111" s="27"/>
      <c r="AM111" s="27"/>
      <c r="AN111" s="27"/>
      <c r="AO111" s="27"/>
      <c r="AP111" s="27">
        <f>IFERROR(VLOOKUP(CONCATENATE($C111, ".NY.GDP.MKTP.KD"),AREA_WB_6ATTRS,Seq!B$1,FALSE)/10000,".")</f>
        <v>95492.704973968866</v>
      </c>
      <c r="AQ111" s="27">
        <f>IFERROR(VLOOKUP(CONCATENATE($C111, ".NY.GDP.MKTP.KD"),AREA_WB_6ATTRS,Seq!C$1,FALSE)/10000,".")</f>
        <v>100090.50186740307</v>
      </c>
      <c r="AR111" s="27">
        <f>IFERROR(VLOOKUP(CONCATENATE($C111, ".NY.GDP.MKTP.KD"),AREA_WB_6ATTRS,Seq!D$1,FALSE)/10000,".")</f>
        <v>98498.956770687553</v>
      </c>
      <c r="AS111" s="27">
        <f>IFERROR(VLOOKUP(CONCATENATE($C111, ".NY.GDP.MKTP.KD"),AREA_WB_6ATTRS,Seq!E$1,FALSE)/10000,".")</f>
        <v>99029.471783189103</v>
      </c>
      <c r="AT111" s="27">
        <f>IFERROR(VLOOKUP(CONCATENATE($C111, ".NY.GDP.MKTP.KD"),AREA_WB_6ATTRS,Seq!F$1,FALSE)/10000,".")</f>
        <v>103273.59200162253</v>
      </c>
      <c r="AU111" s="27">
        <f>IFERROR(VLOOKUP(CONCATENATE($C111, ".NY.GDP.MKTP.KD"),AREA_WB_6ATTRS,Seq!G$1,FALSE)/10000,".")</f>
        <v>110523.96407598694</v>
      </c>
      <c r="AV111" s="27">
        <f>IFERROR(VLOOKUP(CONCATENATE($C111, ".NY.GDP.MKTP.KD"),AREA_WB_6ATTRS,Seq!H$1,FALSE)/10000,".")</f>
        <v>114944.9226319211</v>
      </c>
      <c r="AW111" s="27">
        <f>IFERROR(VLOOKUP(CONCATENATE($C111, ".NY.GDP.MKTP.KD"),AREA_WB_6ATTRS,Seq!I$1,FALSE)/10000,".")</f>
        <v>125555.22317800498</v>
      </c>
      <c r="AX111" s="27">
        <f>IFERROR(VLOOKUP(CONCATENATE($C111, ".NY.GDP.MKTP.KD"),AREA_WB_6ATTRS,Seq!J$1,FALSE)/10000,".")</f>
        <v>132628.75685565709</v>
      </c>
      <c r="AY111" s="27">
        <f>IFERROR(VLOOKUP(CONCATENATE($C111, ".NY.GDP.MKTP.KD"),AREA_WB_6ATTRS,Seq!K$1,FALSE)/10000,".")</f>
        <v>138586.41815326191</v>
      </c>
      <c r="AZ111" s="27">
        <f>IFERROR(VLOOKUP(CONCATENATE($C111, ".NY.GDP.MKTP.KD"),AREA_WB_6ATTRS,Seq!L$1,FALSE)/10000,".")</f>
        <v>141708.59348932773</v>
      </c>
      <c r="BA111" s="27">
        <f>IFERROR(VLOOKUP(CONCATENATE($C111, ".NY.GDP.MKTP.KD"),AREA_WB_6ATTRS,Seq!M$1,FALSE)/10000,".")</f>
        <v>144261.0029058361</v>
      </c>
      <c r="BB111" s="27">
        <f>IFERROR(VLOOKUP(CONCATENATE($C111, ".NY.GDP.MKTP.KD"),AREA_WB_6ATTRS,Seq!N$1,FALSE)/10000,".")</f>
        <v>149466.36450705148</v>
      </c>
      <c r="BC111" s="27">
        <f>IFERROR(VLOOKUP(CONCATENATE($C111, ".NY.GDP.MKTP.KD"),AREA_WB_6ATTRS,Seq!O$1,FALSE)/10000,".")</f>
        <v>155941.39773247062</v>
      </c>
      <c r="BD111" s="27">
        <f>IFERROR(VLOOKUP(CONCATENATE($C111, ".NY.GDP.MKTP.KD"),AREA_WB_6ATTRS,Seq!P$1,FALSE)/10000,".")</f>
        <v>166648.56030091638</v>
      </c>
      <c r="BE111" s="27">
        <f>IFERROR(VLOOKUP(CONCATENATE($C111, ".NY.GDP.MKTP.KD"),AREA_WB_6ATTRS,Seq!Q$1,FALSE)/10000,".")</f>
        <v>176440.08117986104</v>
      </c>
      <c r="BF111" s="27">
        <f>IFERROR(VLOOKUP(CONCATENATE($C111, ".NY.GDP.MKTP.KD"),AREA_WB_6ATTRS,Seq!R$1,FALSE)/10000,".")</f>
        <v>188623.80251562834</v>
      </c>
      <c r="BG111" s="27">
        <f>IFERROR(VLOOKUP(CONCATENATE($C111, ".NY.GDP.MKTP.KD"),AREA_WB_6ATTRS,Seq!S$1,FALSE)/10000,".")</f>
        <v>202252.125701479</v>
      </c>
      <c r="BH111" s="27">
        <f>IFERROR(VLOOKUP(CONCATENATE($C111, ".NY.GDP.MKTP.KD"),AREA_WB_6ATTRS,Seq!T$1,FALSE)/10000,".")</f>
        <v>217949.44377584037</v>
      </c>
      <c r="BI111" s="27">
        <f>IFERROR(VLOOKUP(CONCATENATE($C111, ".NY.GDP.MKTP.KD"),AREA_WB_6ATTRS,Seq!U$1,FALSE)/10000,".")</f>
        <v>240639.9936642994</v>
      </c>
      <c r="BJ111" s="27">
        <f>IFERROR(VLOOKUP(CONCATENATE($C111, ".NY.GDP.MKTP.KD"),AREA_WB_6ATTRS,Seq!V$1,FALSE)/10000,".")</f>
        <v>248389.0593705452</v>
      </c>
      <c r="BK111" s="27">
        <f>IFERROR(VLOOKUP(CONCATENATE($C111, ".NY.GDP.MKTP.KD"),AREA_WB_6ATTRS,Seq!W$1,FALSE)/10000,".")</f>
        <v>246568.1398946321</v>
      </c>
      <c r="BL111" s="27">
        <f>IFERROR(VLOOKUP(CONCATENATE($C111, ".NY.GDP.MKTP.KD"),AREA_WB_6ATTRS,Seq!X$1,FALSE)/10000,".")</f>
        <v>244117.45186422058</v>
      </c>
      <c r="BM111" s="27">
        <f>IFERROR(VLOOKUP(CONCATENATE($C111, ".NY.GDP.MKTP.KD"),AREA_WB_6ATTRS,Seq!Y$1,FALSE)/10000,".")</f>
        <v>239387.51855190736</v>
      </c>
      <c r="BN111" s="27">
        <f>IFERROR(VLOOKUP(CONCATENATE($C111, ".NY.GDP.MKTP.KD"),AREA_WB_6ATTRS,Seq!Z$1,FALSE)/10000,".")</f>
        <v>246662.91640576319</v>
      </c>
      <c r="BO111" s="27">
        <f>IFERROR(VLOOKUP(CONCATENATE($C111, ".NY.GDP.MKTP.KD"),AREA_WB_6ATTRS,Seq!AA$1,FALSE)/10000,".")</f>
        <v>258571.99087540718</v>
      </c>
      <c r="BP111" s="27">
        <f>IFERROR(VLOOKUP(CONCATENATE($C111, ".NY.GDP.MKTP.KD"),AREA_WB_6ATTRS,Seq!AB$1,FALSE)/10000,".")</f>
        <v>280925.45912363095</v>
      </c>
      <c r="BQ111" s="27">
        <f>IFERROR(VLOOKUP(CONCATENATE($C111, ".NY.GDP.MKTP.KD"),AREA_WB_6ATTRS,Seq!AC$1,FALSE)/10000,".")</f>
        <v>290268.93378156942</v>
      </c>
      <c r="BR111" s="27">
        <f>IFERROR(VLOOKUP(CONCATENATE($C111, ".NY.GDP.MKTP.KD"),AREA_WB_6ATTRS,Seq!AD$1,FALSE)/10000,".")</f>
        <v>295488.22841680009</v>
      </c>
      <c r="BS111" s="27">
        <f>IFERROR(VLOOKUP(CONCATENATE($C111, ".NY.GDP.MKTP.KD"),AREA_WB_6ATTRS,Seq!AE$1,FALSE)/10000,".")</f>
        <v>292068.00622938806</v>
      </c>
      <c r="BT111" s="27" t="str">
        <f>IFERROR(VLOOKUP(CONCATENATE($C111, ".NY.GDP.MKTP.KD"),AREA_WB_6ATTRS,Seq!AF$1,FALSE)/10000,".")</f>
        <v>.</v>
      </c>
      <c r="BU111" s="27" t="str">
        <f>IFERROR(VLOOKUP(CONCATENATE($C111, ".NY.GDP.MKTP.KD"),AREA_WB_6ATTRS,Seq!AG$1,FALSE)/10000,".")</f>
        <v>.</v>
      </c>
      <c r="BV111" s="27"/>
      <c r="BW111" s="27"/>
      <c r="BX111" s="27"/>
      <c r="BY111" s="27"/>
      <c r="BZ111" s="27"/>
      <c r="CA111" s="27"/>
      <c r="CB111" s="27"/>
      <c r="CC111" s="27">
        <f>CNPop!A$48</f>
        <v>5.0000000000000001E-3</v>
      </c>
      <c r="CD111" s="27">
        <f>CNPop!B$48</f>
        <v>6.0000000000000001E-3</v>
      </c>
      <c r="CE111" s="27">
        <f>CNPop!C$48</f>
        <v>6.0000000000000001E-3</v>
      </c>
      <c r="CF111" s="27">
        <f>CNPop!D$48</f>
        <v>7.0000000000000001E-3</v>
      </c>
      <c r="CG111" s="27">
        <f>CNPop!E$48</f>
        <v>7.0000000000000001E-3</v>
      </c>
      <c r="CH111" s="27">
        <f>CNPop!F$48</f>
        <v>8.0000000000000002E-3</v>
      </c>
      <c r="CI111" s="27">
        <f>CNPop!G$48</f>
        <v>8.9999999999999993E-3</v>
      </c>
      <c r="CJ111" s="27">
        <f>CNPop!H$48</f>
        <v>0.01</v>
      </c>
      <c r="CK111" s="27">
        <f>CNPop!I$48</f>
        <v>1.0999999999999999E-2</v>
      </c>
      <c r="CL111" s="27">
        <f>CNPop!J$48</f>
        <v>1.2E-2</v>
      </c>
      <c r="CM111" s="27">
        <f>CNPop!K$48</f>
        <v>1.4E-2</v>
      </c>
      <c r="CN111" s="27">
        <f>CNPop!L$48</f>
        <v>1.6E-2</v>
      </c>
      <c r="CO111" s="27">
        <f>CNPop!M$48</f>
        <v>1.7000000000000001E-2</v>
      </c>
      <c r="CP111" s="27">
        <f>CNPop!N$48</f>
        <v>1.9E-2</v>
      </c>
      <c r="CQ111" s="27">
        <f>CNPop!O$48</f>
        <v>2.1000000000000001E-2</v>
      </c>
      <c r="CR111" s="27">
        <f>CNPop!P$48</f>
        <v>2.3E-2</v>
      </c>
      <c r="CS111" s="27">
        <f>CNPop!Q$48</f>
        <v>2.5999999999999999E-2</v>
      </c>
      <c r="CT111" s="27">
        <f>CNPop!R$48</f>
        <v>2.8000000000000001E-2</v>
      </c>
      <c r="CU111" s="27">
        <f>CNPop!S$48</f>
        <v>0.03</v>
      </c>
      <c r="CV111" s="27">
        <f>CNPop!T$48</f>
        <v>3.3000000000000002E-2</v>
      </c>
      <c r="CW111" s="27">
        <f>CNPop!U$48</f>
        <v>3.5999999999999997E-2</v>
      </c>
      <c r="CX111" s="27">
        <f>CNPop!V$48</f>
        <v>3.9E-2</v>
      </c>
      <c r="CY111" s="27">
        <f>CNPop!W$48</f>
        <v>4.2000000000000003E-2</v>
      </c>
      <c r="CZ111" s="27">
        <f>CNPop!X$48</f>
        <v>4.4999999999999998E-2</v>
      </c>
      <c r="DA111" s="27">
        <f>CNPop!Y$48</f>
        <v>4.9000000000000002E-2</v>
      </c>
      <c r="DB111" s="27">
        <f>CNPop!Z$48</f>
        <v>5.1999999999999998E-2</v>
      </c>
      <c r="DC111" s="27">
        <f>CNPop!AA$48</f>
        <v>5.6000000000000001E-2</v>
      </c>
      <c r="DD111" s="27">
        <f>CNPop!AB$48</f>
        <v>0.06</v>
      </c>
      <c r="DE111" s="27">
        <f>CNPop!AC$48</f>
        <v>6.3E-2</v>
      </c>
      <c r="DF111" s="27">
        <f>CNPop!AD$48</f>
        <v>6.8000000000000005E-2</v>
      </c>
      <c r="DG111" s="27">
        <f>CNPop!AE$48</f>
        <v>7.1999999999999995E-2</v>
      </c>
      <c r="DH111" s="27">
        <f>CNPop!AF$48</f>
        <v>7.5999999999999998E-2</v>
      </c>
      <c r="DI111" s="27">
        <f>CNPop!AG$48</f>
        <v>8.1000000000000003E-2</v>
      </c>
      <c r="DJ111" s="27">
        <f>CNPop!AH$48</f>
        <v>8.5000000000000006E-2</v>
      </c>
      <c r="DK111" s="27">
        <f>CNPop!AI$48</f>
        <v>0.09</v>
      </c>
      <c r="DL111" s="27">
        <f>CNPop!AJ$48</f>
        <v>9.5000000000000001E-2</v>
      </c>
      <c r="DM111" s="27">
        <f>CNPop!AK$48</f>
        <v>0.1</v>
      </c>
      <c r="DN111" s="27"/>
      <c r="DO111" s="27" t="str">
        <f t="shared" si="140"/>
        <v>.</v>
      </c>
      <c r="DP111" s="27" t="str">
        <f t="shared" si="141"/>
        <v>.</v>
      </c>
      <c r="DQ111" s="27" t="str">
        <f t="shared" si="142"/>
        <v>.</v>
      </c>
      <c r="DR111" s="27" t="str">
        <f t="shared" si="143"/>
        <v>.</v>
      </c>
      <c r="DS111" s="27" t="str">
        <f t="shared" si="144"/>
        <v>.</v>
      </c>
      <c r="DT111" s="27" t="str">
        <f t="shared" si="145"/>
        <v>.</v>
      </c>
      <c r="DU111" s="27" t="str">
        <f t="shared" si="146"/>
        <v>.</v>
      </c>
      <c r="DV111" s="27" t="str">
        <f t="shared" si="147"/>
        <v>.</v>
      </c>
      <c r="DW111" s="27" t="str">
        <f t="shared" si="148"/>
        <v>.</v>
      </c>
      <c r="DX111" s="27" t="str">
        <f t="shared" si="149"/>
        <v>.</v>
      </c>
      <c r="DY111" s="27" t="str">
        <f t="shared" si="150"/>
        <v>.</v>
      </c>
      <c r="DZ111" s="27" t="str">
        <f t="shared" si="151"/>
        <v>.</v>
      </c>
      <c r="EA111" s="27" t="str">
        <f t="shared" si="152"/>
        <v>.</v>
      </c>
      <c r="EB111" s="27" t="str">
        <f t="shared" si="153"/>
        <v>.</v>
      </c>
      <c r="EC111" s="27" t="str">
        <f t="shared" si="154"/>
        <v>.</v>
      </c>
      <c r="ED111" s="27" t="str">
        <f t="shared" si="155"/>
        <v>.</v>
      </c>
      <c r="EE111" s="27" t="str">
        <f t="shared" si="156"/>
        <v>.</v>
      </c>
      <c r="EF111" s="27" t="str">
        <f t="shared" si="157"/>
        <v>.</v>
      </c>
      <c r="EG111" s="27" t="str">
        <f t="shared" si="158"/>
        <v>.</v>
      </c>
      <c r="EH111" s="27" t="str">
        <f t="shared" si="159"/>
        <v>.</v>
      </c>
      <c r="EI111" s="27" t="str">
        <f t="shared" si="160"/>
        <v>.</v>
      </c>
      <c r="EJ111" s="27" t="str">
        <f t="shared" si="161"/>
        <v>.</v>
      </c>
      <c r="EK111" s="27" t="str">
        <f t="shared" si="162"/>
        <v>.</v>
      </c>
      <c r="EL111" s="27" t="str">
        <f t="shared" si="163"/>
        <v>.</v>
      </c>
      <c r="EM111" s="27" t="str">
        <f t="shared" si="164"/>
        <v>.</v>
      </c>
      <c r="EN111" s="27" t="str">
        <f t="shared" si="165"/>
        <v>.</v>
      </c>
      <c r="EO111" s="27" t="str">
        <f t="shared" si="166"/>
        <v>.</v>
      </c>
      <c r="EP111" s="27" t="str">
        <f t="shared" si="129"/>
        <v>.</v>
      </c>
      <c r="EQ111" s="27" t="str">
        <f t="shared" si="130"/>
        <v>.</v>
      </c>
      <c r="ER111" s="27" t="str">
        <f t="shared" si="175"/>
        <v>.</v>
      </c>
      <c r="ES111" s="27" t="str">
        <f t="shared" si="175"/>
        <v>.</v>
      </c>
      <c r="ET111" s="27" t="str">
        <f t="shared" si="175"/>
        <v>.</v>
      </c>
      <c r="EU111" s="27"/>
      <c r="EV111" s="27"/>
      <c r="EW111" s="27"/>
      <c r="EX111" s="27"/>
      <c r="EY111" s="27"/>
      <c r="EZ111" s="27" t="str">
        <f>IFERROR(VLOOKUP(CONCATENATE($C111,".SL.TLF.TERT.ZS"),AREA_WB_6ATTRS,Seq!B$1,FALSE)/100,".")</f>
        <v>.</v>
      </c>
      <c r="FA111" s="27" t="str">
        <f>IFERROR(VLOOKUP(CONCATENATE($C111,".SL.TLF.TERT.ZS"),AREA_WB_6ATTRS,Seq!C$1,FALSE)/100,".")</f>
        <v>.</v>
      </c>
      <c r="FB111" s="27" t="str">
        <f>IFERROR(VLOOKUP(CONCATENATE($C111,".SL.TLF.TERT.ZS"),AREA_WB_6ATTRS,Seq!D$1,FALSE)/100,".")</f>
        <v>.</v>
      </c>
      <c r="FC111" s="27" t="str">
        <f>IFERROR(VLOOKUP(CONCATENATE($C111,".SL.TLF.TERT.ZS"),AREA_WB_6ATTRS,Seq!E$1,FALSE)/100,".")</f>
        <v>.</v>
      </c>
      <c r="FD111" s="27" t="str">
        <f>IFERROR(VLOOKUP(CONCATENATE($C111,".SL.TLF.TERT.ZS"),AREA_WB_6ATTRS,Seq!F$1,FALSE)/100,".")</f>
        <v>.</v>
      </c>
      <c r="FE111" s="27" t="str">
        <f>IFERROR(VLOOKUP(CONCATENATE($C111,".SL.TLF.TERT.ZS"),AREA_WB_6ATTRS,Seq!G$1,FALSE)/100,".")</f>
        <v>.</v>
      </c>
      <c r="FF111" s="27" t="str">
        <f>IFERROR(VLOOKUP(CONCATENATE($C111,".SL.TLF.TERT.ZS"),AREA_WB_6ATTRS,Seq!H$1,FALSE)/100,".")</f>
        <v>.</v>
      </c>
      <c r="FG111" s="27" t="str">
        <f>IFERROR(VLOOKUP(CONCATENATE($C111,".SL.TLF.TERT.ZS"),AREA_WB_6ATTRS,Seq!I$1,FALSE)/100,".")</f>
        <v>.</v>
      </c>
      <c r="FH111" s="27" t="str">
        <f>IFERROR(VLOOKUP(CONCATENATE($C111,".SL.TLF.TERT.ZS"),AREA_WB_6ATTRS,Seq!J$1,FALSE)/100,".")</f>
        <v>.</v>
      </c>
      <c r="FI111" s="27" t="str">
        <f>IFERROR(VLOOKUP(CONCATENATE($C111,".SL.TLF.TERT.ZS"),AREA_WB_6ATTRS,Seq!K$1,FALSE)/100,".")</f>
        <v>.</v>
      </c>
      <c r="FJ111" s="27" t="str">
        <f>IFERROR(VLOOKUP(CONCATENATE($C111,".SL.TLF.TERT.ZS"),AREA_WB_6ATTRS,Seq!L$1,FALSE)/100,".")</f>
        <v>.</v>
      </c>
      <c r="FK111" s="27" t="str">
        <f>IFERROR(VLOOKUP(CONCATENATE($C111,".SL.TLF.TERT.ZS"),AREA_WB_6ATTRS,Seq!M$1,FALSE)/100,".")</f>
        <v>.</v>
      </c>
      <c r="FL111" s="27" t="str">
        <f>IFERROR(VLOOKUP(CONCATENATE($C111,".SL.TLF.TERT.ZS"),AREA_WB_6ATTRS,Seq!N$1,FALSE)/100,".")</f>
        <v>.</v>
      </c>
      <c r="FM111" s="27" t="str">
        <f>IFERROR(VLOOKUP(CONCATENATE($C111,".SL.TLF.TERT.ZS"),AREA_WB_6ATTRS,Seq!O$1,FALSE)/100,".")</f>
        <v>.</v>
      </c>
      <c r="FN111" s="27" t="str">
        <f>IFERROR(VLOOKUP(CONCATENATE($C111,".SL.TLF.TERT.ZS"),AREA_WB_6ATTRS,Seq!P$1,FALSE)/100,".")</f>
        <v>.</v>
      </c>
      <c r="FO111" s="27" t="str">
        <f>IFERROR(VLOOKUP(CONCATENATE($C111,".SL.TLF.TERT.ZS"),AREA_WB_6ATTRS,Seq!Q$1,FALSE)/100,".")</f>
        <v>.</v>
      </c>
      <c r="FP111" s="27" t="str">
        <f>IFERROR(VLOOKUP(CONCATENATE($C111,".SL.TLF.TERT.ZS"),AREA_WB_6ATTRS,Seq!R$1,FALSE)/100,".")</f>
        <v>.</v>
      </c>
      <c r="FQ111" s="27" t="str">
        <f>IFERROR(VLOOKUP(CONCATENATE($C111,".SL.TLF.TERT.ZS"),AREA_WB_6ATTRS,Seq!S$1,FALSE)/100,".")</f>
        <v>.</v>
      </c>
      <c r="FR111" s="27" t="str">
        <f>IFERROR(VLOOKUP(CONCATENATE($C111,".SL.TLF.TERT.ZS"),AREA_WB_6ATTRS,Seq!T$1,FALSE)/100,".")</f>
        <v>.</v>
      </c>
      <c r="FS111" s="27" t="str">
        <f>IFERROR(VLOOKUP(CONCATENATE($C111,".SL.TLF.TERT.ZS"),AREA_WB_6ATTRS,Seq!U$1,FALSE)/100,".")</f>
        <v>.</v>
      </c>
      <c r="FT111" s="27" t="str">
        <f>IFERROR(VLOOKUP(CONCATENATE($C111,".SL.TLF.TERT.ZS"),AREA_WB_6ATTRS,Seq!V$1,FALSE)/100,".")</f>
        <v>.</v>
      </c>
      <c r="FU111" s="27" t="str">
        <f>IFERROR(VLOOKUP(CONCATENATE($C111,".SL.TLF.TERT.ZS"),AREA_WB_6ATTRS,Seq!W$1,FALSE)/100,".")</f>
        <v>.</v>
      </c>
      <c r="FV111" s="27" t="str">
        <f>IFERROR(VLOOKUP(CONCATENATE($C111,".SL.TLF.TERT.ZS"),AREA_WB_6ATTRS,Seq!X$1,FALSE)/100,".")</f>
        <v>.</v>
      </c>
      <c r="FW111" s="27" t="str">
        <f>IFERROR(VLOOKUP(CONCATENATE($C111,".SL.TLF.TERT.ZS"),AREA_WB_6ATTRS,Seq!Y$1,FALSE)/100,".")</f>
        <v>.</v>
      </c>
      <c r="FX111" s="27" t="str">
        <f>IFERROR(VLOOKUP(CONCATENATE($C111,".SL.TLF.TERT.ZS"),AREA_WB_6ATTRS,Seq!Z$1,FALSE)/100,".")</f>
        <v>.</v>
      </c>
      <c r="FY111" s="27" t="str">
        <f>IFERROR(VLOOKUP(CONCATENATE($C111,".SL.TLF.TERT.ZS"),AREA_WB_6ATTRS,Seq!AA$1,FALSE)/100,".")</f>
        <v>.</v>
      </c>
      <c r="FZ111" s="27" t="str">
        <f>IFERROR(VLOOKUP(CONCATENATE($C111,".SL.TLF.TERT.ZS"),AREA_WB_6ATTRS,Seq!AB$1,FALSE)/100,".")</f>
        <v>.</v>
      </c>
      <c r="GA111" s="27" t="str">
        <f>IFERROR(VLOOKUP(CONCATENATE($C111,".SL.TLF.TERT.ZS"),AREA_WB_6ATTRS,Seq!AC$1,FALSE)/100,".")</f>
        <v>.</v>
      </c>
      <c r="GB111" s="27" t="str">
        <f>IFERROR(VLOOKUP(CONCATENATE($C111,".SL.TLF.TERT.ZS"),AREA_WB_6ATTRS,Seq!AD$1,FALSE)/100,".")</f>
        <v>.</v>
      </c>
      <c r="GC111" s="27" t="str">
        <f>IFERROR(VLOOKUP(CONCATENATE($C111,".SL.TLF.TERT.ZS"),AREA_WB_6ATTRS,Seq!AE$1,FALSE)/100,".")</f>
        <v>.</v>
      </c>
      <c r="GD111" s="27" t="str">
        <f>IFERROR(VLOOKUP(CONCATENATE($C111,".SL.TLF.TERT.ZS"),AREA_WB_6ATTRS,Seq!AF$1,FALSE)/100,".")</f>
        <v>.</v>
      </c>
      <c r="GE111" s="27" t="str">
        <f>IFERROR(VLOOKUP(CONCATENATE($C111,".SL.TLF.TERT.ZS"),AREA_WB_6ATTRS,Seq!AG$1,FALSE)/100,".")</f>
        <v>.</v>
      </c>
      <c r="GF111" s="27" t="str">
        <f>IFERROR(VLOOKUP(CONCATENATE($C111,".SL.TLF.TERT.ZS"),AREA_WB_6ATTRS,Seq!AH$1,FALSE)/100,".")</f>
        <v>.</v>
      </c>
      <c r="GG111" s="27" t="str">
        <f>IFERROR(VLOOKUP(CONCATENATE($C111,".SL.TLF.TERT.ZS"),AREA_WB_6ATTRS,Seq!AI$1,FALSE)/100,".")</f>
        <v>.</v>
      </c>
      <c r="GH111" s="27" t="str">
        <f>IFERROR(VLOOKUP(CONCATENATE($C111,".SL.TLF.TERT.ZS"),AREA_WB_6ATTRS,Seq!AJ$1,FALSE)/100,".")</f>
        <v>.</v>
      </c>
      <c r="GI111" s="27" t="str">
        <f>IFERROR(VLOOKUP(CONCATENATE($C111,".SL.TLF.TERT.ZS"),AREA_WB_6ATTRS,Seq!AK$1,FALSE)/100,".")</f>
        <v>.</v>
      </c>
      <c r="GJ111" s="27" t="str">
        <f>IFERROR(VLOOKUP(CONCATENATE($C111,".SL.TLF.TERT.ZS"),AREA_WB_6ATTRS,Seq!AL$1,FALSE)/100,".")</f>
        <v>.</v>
      </c>
      <c r="GK111" s="27"/>
      <c r="GL111" s="27"/>
      <c r="GM111" s="27" t="str">
        <f t="shared" si="167"/>
        <v>.</v>
      </c>
      <c r="GN111" s="27" t="str">
        <f t="shared" si="168"/>
        <v>.</v>
      </c>
      <c r="GO111" s="27" t="str">
        <f t="shared" si="131"/>
        <v>.</v>
      </c>
      <c r="GP111" s="27"/>
      <c r="GQ111" s="9" t="str">
        <f>IF(VLOOKUP($B111,EM_80!$B$1:$C$201,2,FALSE)&gt;0,VLOOKUP($B111,EM_80!$B$1:$C$201,2,FALSE),".")</f>
        <v>.</v>
      </c>
      <c r="GR111" s="9" t="str">
        <f t="shared" si="169"/>
        <v>.</v>
      </c>
      <c r="GS111" s="9" t="str">
        <f t="shared" si="124"/>
        <v>.</v>
      </c>
      <c r="GU111">
        <f t="shared" si="170"/>
        <v>25207</v>
      </c>
      <c r="GV111">
        <f t="shared" si="171"/>
        <v>28998</v>
      </c>
      <c r="GW111">
        <f t="shared" si="172"/>
        <v>32863</v>
      </c>
      <c r="GX111">
        <f t="shared" si="173"/>
        <v>36032</v>
      </c>
      <c r="GZ111" s="9" t="str">
        <f>IF(ISNA(VLOOKUP($B111,Area_EM_90,Seq!C$1,FALSE)),".",VLOOKUP($B111,Area_EM_90,Seq!C$1,FALSE))</f>
        <v>.</v>
      </c>
      <c r="HA111" s="9" t="str">
        <f>IF(ISNA(VLOOKUP($B111,Area_EM_90,Seq!D$1,FALSE)),".",VLOOKUP($B111,Area_EM_90,Seq!D$1,FALSE))</f>
        <v>.</v>
      </c>
      <c r="HB111" s="9" t="str">
        <f>IF(ISNA(VLOOKUP($B111,Area_EM_90,Seq!E$1,FALSE)),".",VLOOKUP($B111,Area_EM_90,Seq!E$1,FALSE))</f>
        <v>.</v>
      </c>
      <c r="HC111" s="9" t="str">
        <f>IF(ISNA(VLOOKUP($B111,Area_EM_90,Seq!F$1,FALSE)),".",VLOOKUP($B111,Area_EM_90,Seq!F$1,FALSE))</f>
        <v>.</v>
      </c>
      <c r="HD111" s="9" t="str">
        <f>IF(ISNA(VLOOKUP($B111,Area_EM_90,Seq!G$1,FALSE)),".",VLOOKUP($B111,Area_EM_90,Seq!G$1,FALSE))</f>
        <v>.</v>
      </c>
      <c r="HE111" s="9" t="str">
        <f>IF(ISNA(VLOOKUP($B111,Area_EM_90,Seq!H$1,FALSE)),".",VLOOKUP($B111,Area_EM_90,Seq!H$1,FALSE))</f>
        <v>.</v>
      </c>
      <c r="HF111" s="9" t="str">
        <f>IF(ISNA(VLOOKUP($B111,Area_EM_90,Seq!I$1,FALSE)),".",VLOOKUP($B111,Area_EM_90,Seq!I$1,FALSE))</f>
        <v>.</v>
      </c>
      <c r="HG111" s="9" t="str">
        <f>IF(ISNA(VLOOKUP($B111,Area_EM_90,Seq!J$1,FALSE)),".",VLOOKUP($B111,Area_EM_90,Seq!J$1,FALSE))</f>
        <v>.</v>
      </c>
      <c r="HH111" s="9" t="str">
        <f>IF(ISNA(VLOOKUP($B111,Area_EM_00,Seq!C$1,FALSE)),".",VLOOKUP($B111,Area_EM_00,Seq!C$1,FALSE))</f>
        <v>.</v>
      </c>
      <c r="HI111" s="9" t="str">
        <f>IF(ISNA(VLOOKUP($B111,Area_EM_00,Seq!D$1,FALSE)),".",VLOOKUP($B111,Area_EM_00,Seq!D$1,FALSE))</f>
        <v>.</v>
      </c>
      <c r="HJ111" s="9" t="str">
        <f>IF(ISNA(VLOOKUP($B111,Area_EM_00,Seq!E$1,FALSE)),".",VLOOKUP($B111,Area_EM_00,Seq!E$1,FALSE))</f>
        <v>.</v>
      </c>
      <c r="HK111" s="9" t="str">
        <f>IF(ISNA(VLOOKUP($B111,Area_EM_00,Seq!F$1,FALSE)),".",VLOOKUP($B111,Area_EM_00,Seq!F$1,FALSE))</f>
        <v>.</v>
      </c>
      <c r="HL111" s="9" t="str">
        <f>IF(ISNA(VLOOKUP($B111,Area_EM_00,Seq!G$1,FALSE)),".",VLOOKUP($B111,Area_EM_00,Seq!G$1,FALSE))</f>
        <v>.</v>
      </c>
      <c r="HM111" s="9" t="str">
        <f>IF(ISNA(VLOOKUP($B111,Area_EM_00,Seq!H$1,FALSE)),".",VLOOKUP($B111,Area_EM_00,Seq!H$1,FALSE))</f>
        <v>.</v>
      </c>
      <c r="HN111" s="9" t="str">
        <f>IF(ISNA(VLOOKUP($B111,Area_EM_00,Seq!I$1,FALSE)),".",VLOOKUP($B111,Area_EM_00,Seq!I$1,FALSE))</f>
        <v>.</v>
      </c>
      <c r="HO111" s="9" t="str">
        <f>IF(ISNA(VLOOKUP($B111,Area_EM_00,Seq!J$1,FALSE)),".",VLOOKUP($B111,Area_EM_00,Seq!J$1,FALSE))</f>
        <v>.</v>
      </c>
      <c r="HQ111" s="27"/>
      <c r="HR111" s="9">
        <f>IFERROR(VLOOKUP($B111,AREA_EM3_60_00,Seq!E$1,FALSE),".")</f>
        <v>0</v>
      </c>
      <c r="HS111" s="9">
        <f>IFERROR(VLOOKUP($B111,AREA_EM3_60_00,Seq!F$1,FALSE),".")</f>
        <v>0</v>
      </c>
      <c r="HT111" s="9">
        <f>IFERROR(VLOOKUP($B111,AREA_EM3_60_00,Seq!G$1,FALSE),".")</f>
        <v>10</v>
      </c>
      <c r="HU111" s="9">
        <f>IFERROR(VLOOKUP($B111,AREA_EM3_10,Seq!B$1,FALSE),".")</f>
        <v>0</v>
      </c>
      <c r="HV111" s="9">
        <f t="shared" si="132"/>
        <v>25207</v>
      </c>
      <c r="HW111" s="9">
        <f t="shared" si="133"/>
        <v>28998</v>
      </c>
      <c r="HX111" s="9">
        <f t="shared" si="134"/>
        <v>32863</v>
      </c>
      <c r="HY111" s="9">
        <f t="shared" si="135"/>
        <v>36032</v>
      </c>
    </row>
    <row r="112" spans="1:233">
      <c r="A112" s="25" t="s">
        <v>2523</v>
      </c>
      <c r="B112" s="26" t="str">
        <f t="shared" si="92"/>
        <v>Malta</v>
      </c>
      <c r="C112" s="166" t="s">
        <v>1565</v>
      </c>
      <c r="D112" s="27">
        <f>VLOOKUP("CHN.NY.GDP.MKTP.KD",AREA_WB_6ATTRS,Seq!B$1,FALSE)/10000</f>
        <v>18294112.043860689</v>
      </c>
      <c r="E112" s="27">
        <f>VLOOKUP("CHN.NY.GDP.MKTP.KD",AREA_WB_6ATTRS,Seq!C$1,FALSE)/10000</f>
        <v>19245405.87014145</v>
      </c>
      <c r="F112" s="27">
        <f>VLOOKUP("CHN.NY.GDP.MKTP.KD",AREA_WB_6ATTRS,Seq!D$1,FALSE)/10000</f>
        <v>20996737.804324333</v>
      </c>
      <c r="G112" s="27">
        <f>VLOOKUP("CHN.NY.GDP.MKTP.KD",AREA_WB_6ATTRS,Seq!E$1,FALSE)/10000</f>
        <v>23285382.224995762</v>
      </c>
      <c r="H112" s="27">
        <f>VLOOKUP("CHN.NY.GDP.MKTP.KD",AREA_WB_6ATTRS,Seq!F$1,FALSE)/10000</f>
        <v>26824760.323195074</v>
      </c>
      <c r="I112" s="27">
        <f>VLOOKUP("CHN.NY.GDP.MKTP.KD",AREA_WB_6ATTRS,Seq!G$1,FALSE)/10000</f>
        <v>30446102.966826372</v>
      </c>
      <c r="J112" s="27">
        <f>VLOOKUP("CHN.NY.GDP.MKTP.KD",AREA_WB_6ATTRS,Seq!H$1,FALSE)/10000</f>
        <v>33125360.027907111</v>
      </c>
      <c r="K112" s="27">
        <f>VLOOKUP("CHN.NY.GDP.MKTP.KD",AREA_WB_6ATTRS,Seq!I$1,FALSE)/10000</f>
        <v>36967901.791144341</v>
      </c>
      <c r="L112" s="27">
        <f>VLOOKUP("CHN.NY.GDP.MKTP.KD",AREA_WB_6ATTRS,Seq!J$1,FALSE)/10000</f>
        <v>41145274.693543643</v>
      </c>
      <c r="M112" s="27">
        <f>VLOOKUP("CHN.NY.GDP.MKTP.KD",AREA_WB_6ATTRS,Seq!K$1,FALSE)/10000</f>
        <v>42832230.955979005</v>
      </c>
      <c r="N112" s="27">
        <f>VLOOKUP("CHN.NY.GDP.MKTP.KD",AREA_WB_6ATTRS,Seq!L$1,FALSE)/10000</f>
        <v>44459855.73230619</v>
      </c>
      <c r="O112" s="27">
        <f>VLOOKUP("CHN.NY.GDP.MKTP.KD",AREA_WB_6ATTRS,Seq!M$1,FALSE)/10000</f>
        <v>48550162.459678344</v>
      </c>
      <c r="P112" s="27">
        <f>VLOOKUP("CHN.NY.GDP.MKTP.KD",AREA_WB_6ATTRS,Seq!N$1,FALSE)/10000</f>
        <v>55444285.528952621</v>
      </c>
      <c r="Q112" s="27">
        <f>VLOOKUP("CHN.NY.GDP.MKTP.KD",AREA_WB_6ATTRS,Seq!O$1,FALSE)/10000</f>
        <v>63206485.503006078</v>
      </c>
      <c r="R112" s="27">
        <f>VLOOKUP("CHN.NY.GDP.MKTP.KD",AREA_WB_6ATTRS,Seq!P$1,FALSE)/10000</f>
        <v>71486535.103899792</v>
      </c>
      <c r="S112" s="27">
        <f>VLOOKUP("CHN.NY.GDP.MKTP.KD",AREA_WB_6ATTRS,Seq!Q$1,FALSE)/10000</f>
        <v>79278567.430224851</v>
      </c>
      <c r="T112" s="27">
        <f>VLOOKUP("CHN.NY.GDP.MKTP.KD",AREA_WB_6ATTRS,Seq!R$1,FALSE)/10000</f>
        <v>87206424.173247412</v>
      </c>
      <c r="U112" s="27">
        <f>VLOOKUP("CHN.NY.GDP.MKTP.KD",AREA_WB_6ATTRS,Seq!S$1,FALSE)/10000</f>
        <v>95316621.621359423</v>
      </c>
      <c r="V112" s="27">
        <f>VLOOKUP("CHN.NY.GDP.MKTP.KD",AREA_WB_6ATTRS,Seq!T$1,FALSE)/10000</f>
        <v>102751318.10782552</v>
      </c>
      <c r="W112" s="27">
        <f>VLOOKUP("CHN.NY.GDP.MKTP.KD",AREA_WB_6ATTRS,Seq!U$1,FALSE)/10000</f>
        <v>110560418.28402025</v>
      </c>
      <c r="X112" s="27">
        <f>VLOOKUP("CHN.NY.GDP.MKTP.KD",AREA_WB_6ATTRS,Seq!V$1,FALSE)/10000</f>
        <v>119847493.41987793</v>
      </c>
      <c r="Y112" s="27">
        <f>VLOOKUP("CHN.NY.GDP.MKTP.KD",AREA_WB_6ATTRS,Seq!W$1,FALSE)/10000</f>
        <v>129794835.37372778</v>
      </c>
      <c r="Z112" s="27">
        <f>VLOOKUP("CHN.NY.GDP.MKTP.KD",AREA_WB_6ATTRS,Seq!X$1,FALSE)/10000</f>
        <v>141606165.392737</v>
      </c>
      <c r="AA112" s="27">
        <f>VLOOKUP("CHN.NY.GDP.MKTP.KD",AREA_WB_6ATTRS,Seq!Y$1,FALSE)/10000</f>
        <v>155766781.9320105</v>
      </c>
      <c r="AB112" s="27">
        <f>VLOOKUP("CHN.NY.GDP.MKTP.KD",AREA_WB_6ATTRS,Seq!Z$1,FALSE)/10000</f>
        <v>171499226.90714428</v>
      </c>
      <c r="AC112" s="27">
        <f>VLOOKUP("CHN.NY.GDP.MKTP.KD",AREA_WB_6ATTRS,Seq!AA$1,FALSE)/10000</f>
        <v>190878639.54765138</v>
      </c>
      <c r="AD112" s="27">
        <f>VLOOKUP("CHN.NY.GDP.MKTP.KD",AREA_WB_6ATTRS,Seq!AB$1,FALSE)/10000</f>
        <v>215120226.77020231</v>
      </c>
      <c r="AE112" s="27">
        <f>VLOOKUP("CHN.NY.GDP.MKTP.KD",AREA_WB_6ATTRS,Seq!AC$1,FALSE)/10000</f>
        <v>245667298.97157177</v>
      </c>
      <c r="AF112" s="27">
        <f>VLOOKUP("CHN.NY.GDP.MKTP.KD",AREA_WB_6ATTRS,Seq!AD$1,FALSE)/10000</f>
        <v>269251359.67284226</v>
      </c>
      <c r="AG112" s="27">
        <f>VLOOKUP("CHN.NY.GDP.MKTP.KD",AREA_WB_6ATTRS,Seq!AE$1,FALSE)/10000</f>
        <v>294022484.76274431</v>
      </c>
      <c r="AH112" s="27">
        <f>VLOOKUP("CHN.NY.GDP.MKTP.KD",AREA_WB_6ATTRS,Seq!AF$1,FALSE)/10000</f>
        <v>324600823.17806971</v>
      </c>
      <c r="AI112" s="27">
        <f>VLOOKUP("CHN.NY.GDP.MKTP.KD",AREA_WB_6ATTRS,Seq!AG$1,FALSE)/10000</f>
        <v>354139498.08727396</v>
      </c>
      <c r="AJ112" s="27"/>
      <c r="AK112" s="27"/>
      <c r="AL112" s="27"/>
      <c r="AM112" s="27"/>
      <c r="AN112" s="27"/>
      <c r="AO112" s="27"/>
      <c r="AP112" s="27">
        <f>IFERROR(VLOOKUP(CONCATENATE($C112, ".NY.GDP.MKTP.KD"),AREA_WB_6ATTRS,Seq!B$1,FALSE)/10000,".")</f>
        <v>160976.52634616315</v>
      </c>
      <c r="AQ112" s="27">
        <f>IFERROR(VLOOKUP(CONCATENATE($C112, ".NY.GDP.MKTP.KD"),AREA_WB_6ATTRS,Seq!C$1,FALSE)/10000,".")</f>
        <v>166307.68652472319</v>
      </c>
      <c r="AR112" s="27">
        <f>IFERROR(VLOOKUP(CONCATENATE($C112, ".NY.GDP.MKTP.KD"),AREA_WB_6ATTRS,Seq!D$1,FALSE)/10000,".")</f>
        <v>170106.90410071347</v>
      </c>
      <c r="AS112" s="27">
        <f>IFERROR(VLOOKUP(CONCATENATE($C112, ".NY.GDP.MKTP.KD"),AREA_WB_6ATTRS,Seq!E$1,FALSE)/10000,".")</f>
        <v>169065.18320935019</v>
      </c>
      <c r="AT112" s="27">
        <f>IFERROR(VLOOKUP(CONCATENATE($C112, ".NY.GDP.MKTP.KD"),AREA_WB_6ATTRS,Seq!F$1,FALSE)/10000,".")</f>
        <v>170658.40347683145</v>
      </c>
      <c r="AU112" s="27">
        <f>IFERROR(VLOOKUP(CONCATENATE($C112, ".NY.GDP.MKTP.KD"),AREA_WB_6ATTRS,Seq!G$1,FALSE)/10000,".")</f>
        <v>175070.39809384945</v>
      </c>
      <c r="AV112" s="27">
        <f>IFERROR(VLOOKUP(CONCATENATE($C112, ".NY.GDP.MKTP.KD"),AREA_WB_6ATTRS,Seq!H$1,FALSE)/10000,".")</f>
        <v>181872.22321006953</v>
      </c>
      <c r="AW112" s="27">
        <f>IFERROR(VLOOKUP(CONCATENATE($C112, ".NY.GDP.MKTP.KD"),AREA_WB_6ATTRS,Seq!I$1,FALSE)/10000,".")</f>
        <v>189348.10293424825</v>
      </c>
      <c r="AX112" s="27">
        <f>IFERROR(VLOOKUP(CONCATENATE($C112, ".NY.GDP.MKTP.KD"),AREA_WB_6ATTRS,Seq!J$1,FALSE)/10000,".")</f>
        <v>205280.30580501957</v>
      </c>
      <c r="AY112" s="27">
        <f>IFERROR(VLOOKUP(CONCATENATE($C112, ".NY.GDP.MKTP.KD"),AREA_WB_6ATTRS,Seq!K$1,FALSE)/10000,".")</f>
        <v>222070.39647444259</v>
      </c>
      <c r="AZ112" s="27">
        <f>IFERROR(VLOOKUP(CONCATENATE($C112, ".NY.GDP.MKTP.KD"),AREA_WB_6ATTRS,Seq!L$1,FALSE)/10000,".")</f>
        <v>236041.71279432706</v>
      </c>
      <c r="BA112" s="27">
        <f>IFERROR(VLOOKUP(CONCATENATE($C112, ".NY.GDP.MKTP.KD"),AREA_WB_6ATTRS,Seq!M$1,FALSE)/10000,".")</f>
        <v>250809.63924795264</v>
      </c>
      <c r="BB112" s="27">
        <f>IFERROR(VLOOKUP(CONCATENATE($C112, ".NY.GDP.MKTP.KD"),AREA_WB_6ATTRS,Seq!N$1,FALSE)/10000,".")</f>
        <v>262574.95835730876</v>
      </c>
      <c r="BC112" s="27">
        <f>IFERROR(VLOOKUP(CONCATENATE($C112, ".NY.GDP.MKTP.KD"),AREA_WB_6ATTRS,Seq!O$1,FALSE)/10000,".")</f>
        <v>274340.27736868511</v>
      </c>
      <c r="BD112" s="27">
        <f>IFERROR(VLOOKUP(CONCATENATE($C112, ".NY.GDP.MKTP.KD"),AREA_WB_6ATTRS,Seq!P$1,FALSE)/10000,".")</f>
        <v>289843.53629114031</v>
      </c>
      <c r="BE112" s="27">
        <f>IFERROR(VLOOKUP(CONCATENATE($C112, ".NY.GDP.MKTP.KD"),AREA_WB_6ATTRS,Seq!Q$1,FALSE)/10000,".")</f>
        <v>308226.84722804371</v>
      </c>
      <c r="BF112" s="27">
        <f>IFERROR(VLOOKUP(CONCATENATE($C112, ".NY.GDP.MKTP.KD"),AREA_WB_6ATTRS,Seq!R$1,FALSE)/10000,".")</f>
        <v>319869.61081161821</v>
      </c>
      <c r="BG112" s="27">
        <f>IFERROR(VLOOKUP(CONCATENATE($C112, ".NY.GDP.MKTP.KD"),AREA_WB_6ATTRS,Seq!S$1,FALSE)/10000,".")</f>
        <v>336685.08843071904</v>
      </c>
      <c r="BH112" s="27">
        <f>IFERROR(VLOOKUP(CONCATENATE($C112, ".NY.GDP.MKTP.KD"),AREA_WB_6ATTRS,Seq!T$1,FALSE)/10000,".")</f>
        <v>353942.22997660376</v>
      </c>
      <c r="BI112" s="27">
        <f>IFERROR(VLOOKUP(CONCATENATE($C112, ".NY.GDP.MKTP.KD"),AREA_WB_6ATTRS,Seq!U$1,FALSE)/10000,".")</f>
        <v>370648.20635664806</v>
      </c>
      <c r="BJ112" s="27">
        <f>IFERROR(VLOOKUP(CONCATENATE($C112, ".NY.GDP.MKTP.KD"),AREA_WB_6ATTRS,Seq!V$1,FALSE)/10000,".")</f>
        <v>395741.80827992473</v>
      </c>
      <c r="BK112" s="27">
        <f>IFERROR(VLOOKUP(CONCATENATE($C112, ".NY.GDP.MKTP.KD"),AREA_WB_6ATTRS,Seq!W$1,FALSE)/10000,".")</f>
        <v>389608.2511622411</v>
      </c>
      <c r="BL112" s="27">
        <f>IFERROR(VLOOKUP(CONCATENATE($C112, ".NY.GDP.MKTP.KD"),AREA_WB_6ATTRS,Seq!X$1,FALSE)/10000,".")</f>
        <v>400562.43144589878</v>
      </c>
      <c r="BM112" s="27">
        <f>IFERROR(VLOOKUP(CONCATENATE($C112, ".NY.GDP.MKTP.KD"),AREA_WB_6ATTRS,Seq!Y$1,FALSE)/10000,".")</f>
        <v>401091.5242324089</v>
      </c>
      <c r="BN112" s="27">
        <f>IFERROR(VLOOKUP(CONCATENATE($C112, ".NY.GDP.MKTP.KD"),AREA_WB_6ATTRS,Seq!Z$1,FALSE)/10000,".")</f>
        <v>399073.13323202066</v>
      </c>
      <c r="BO112" s="27">
        <f>IFERROR(VLOOKUP(CONCATENATE($C112, ".NY.GDP.MKTP.KD"),AREA_WB_6ATTRS,Seq!AA$1,FALSE)/10000,".")</f>
        <v>413701.56897754996</v>
      </c>
      <c r="BP112" s="27">
        <f>IFERROR(VLOOKUP(CONCATENATE($C112, ".NY.GDP.MKTP.KD"),AREA_WB_6ATTRS,Seq!AB$1,FALSE)/10000,".")</f>
        <v>422901.90465407522</v>
      </c>
      <c r="BQ112" s="27">
        <f>IFERROR(VLOOKUP(CONCATENATE($C112, ".NY.GDP.MKTP.KD"),AREA_WB_6ATTRS,Seq!AC$1,FALSE)/10000,".")</f>
        <v>440998.83755561057</v>
      </c>
      <c r="BR112" s="27">
        <f>IFERROR(VLOOKUP(CONCATENATE($C112, ".NY.GDP.MKTP.KD"),AREA_WB_6ATTRS,Seq!AD$1,FALSE)/10000,".")</f>
        <v>460242.1381612501</v>
      </c>
      <c r="BS112" s="27">
        <f>IFERROR(VLOOKUP(CONCATENATE($C112, ".NY.GDP.MKTP.KD"),AREA_WB_6ATTRS,Seq!AE$1,FALSE)/10000,".")</f>
        <v>448033.81201327249</v>
      </c>
      <c r="BT112" s="27">
        <f>IFERROR(VLOOKUP(CONCATENATE($C112, ".NY.GDP.MKTP.KD"),AREA_WB_6ATTRS,Seq!AF$1,FALSE)/10000,".")</f>
        <v>460183.35007385968</v>
      </c>
      <c r="BU112" s="27">
        <f>IFERROR(VLOOKUP(CONCATENATE($C112, ".NY.GDP.MKTP.KD"),AREA_WB_6ATTRS,Seq!AG$1,FALSE)/10000,".")</f>
        <v>469847.20042541076</v>
      </c>
      <c r="BV112" s="27"/>
      <c r="BW112" s="27"/>
      <c r="BX112" s="27"/>
      <c r="BY112" s="27"/>
      <c r="BZ112" s="27"/>
      <c r="CA112" s="27"/>
      <c r="CB112" s="27"/>
      <c r="CC112" s="27">
        <f>CNPop!A$48</f>
        <v>5.0000000000000001E-3</v>
      </c>
      <c r="CD112" s="27">
        <f>CNPop!B$48</f>
        <v>6.0000000000000001E-3</v>
      </c>
      <c r="CE112" s="27">
        <f>CNPop!C$48</f>
        <v>6.0000000000000001E-3</v>
      </c>
      <c r="CF112" s="27">
        <f>CNPop!D$48</f>
        <v>7.0000000000000001E-3</v>
      </c>
      <c r="CG112" s="27">
        <f>CNPop!E$48</f>
        <v>7.0000000000000001E-3</v>
      </c>
      <c r="CH112" s="27">
        <f>CNPop!F$48</f>
        <v>8.0000000000000002E-3</v>
      </c>
      <c r="CI112" s="27">
        <f>CNPop!G$48</f>
        <v>8.9999999999999993E-3</v>
      </c>
      <c r="CJ112" s="27">
        <f>CNPop!H$48</f>
        <v>0.01</v>
      </c>
      <c r="CK112" s="27">
        <f>CNPop!I$48</f>
        <v>1.0999999999999999E-2</v>
      </c>
      <c r="CL112" s="27">
        <f>CNPop!J$48</f>
        <v>1.2E-2</v>
      </c>
      <c r="CM112" s="27">
        <f>CNPop!K$48</f>
        <v>1.4E-2</v>
      </c>
      <c r="CN112" s="27">
        <f>CNPop!L$48</f>
        <v>1.6E-2</v>
      </c>
      <c r="CO112" s="27">
        <f>CNPop!M$48</f>
        <v>1.7000000000000001E-2</v>
      </c>
      <c r="CP112" s="27">
        <f>CNPop!N$48</f>
        <v>1.9E-2</v>
      </c>
      <c r="CQ112" s="27">
        <f>CNPop!O$48</f>
        <v>2.1000000000000001E-2</v>
      </c>
      <c r="CR112" s="27">
        <f>CNPop!P$48</f>
        <v>2.3E-2</v>
      </c>
      <c r="CS112" s="27">
        <f>CNPop!Q$48</f>
        <v>2.5999999999999999E-2</v>
      </c>
      <c r="CT112" s="27">
        <f>CNPop!R$48</f>
        <v>2.8000000000000001E-2</v>
      </c>
      <c r="CU112" s="27">
        <f>CNPop!S$48</f>
        <v>0.03</v>
      </c>
      <c r="CV112" s="27">
        <f>CNPop!T$48</f>
        <v>3.3000000000000002E-2</v>
      </c>
      <c r="CW112" s="27">
        <f>CNPop!U$48</f>
        <v>3.5999999999999997E-2</v>
      </c>
      <c r="CX112" s="27">
        <f>CNPop!V$48</f>
        <v>3.9E-2</v>
      </c>
      <c r="CY112" s="27">
        <f>CNPop!W$48</f>
        <v>4.2000000000000003E-2</v>
      </c>
      <c r="CZ112" s="27">
        <f>CNPop!X$48</f>
        <v>4.4999999999999998E-2</v>
      </c>
      <c r="DA112" s="27">
        <f>CNPop!Y$48</f>
        <v>4.9000000000000002E-2</v>
      </c>
      <c r="DB112" s="27">
        <f>CNPop!Z$48</f>
        <v>5.1999999999999998E-2</v>
      </c>
      <c r="DC112" s="27">
        <f>CNPop!AA$48</f>
        <v>5.6000000000000001E-2</v>
      </c>
      <c r="DD112" s="27">
        <f>CNPop!AB$48</f>
        <v>0.06</v>
      </c>
      <c r="DE112" s="27">
        <f>CNPop!AC$48</f>
        <v>6.3E-2</v>
      </c>
      <c r="DF112" s="27">
        <f>CNPop!AD$48</f>
        <v>6.8000000000000005E-2</v>
      </c>
      <c r="DG112" s="27">
        <f>CNPop!AE$48</f>
        <v>7.1999999999999995E-2</v>
      </c>
      <c r="DH112" s="27">
        <f>CNPop!AF$48</f>
        <v>7.5999999999999998E-2</v>
      </c>
      <c r="DI112" s="27">
        <f>CNPop!AG$48</f>
        <v>8.1000000000000003E-2</v>
      </c>
      <c r="DJ112" s="27">
        <f>CNPop!AH$48</f>
        <v>8.5000000000000006E-2</v>
      </c>
      <c r="DK112" s="27">
        <f>CNPop!AI$48</f>
        <v>0.09</v>
      </c>
      <c r="DL112" s="27">
        <f>CNPop!AJ$48</f>
        <v>9.5000000000000001E-2</v>
      </c>
      <c r="DM112" s="27">
        <f>CNPop!AK$48</f>
        <v>0.1</v>
      </c>
      <c r="DN112" s="27"/>
      <c r="DO112" s="27">
        <f t="shared" si="140"/>
        <v>7.4999999999999997E-2</v>
      </c>
      <c r="DP112" s="27">
        <f t="shared" si="141"/>
        <v>7.4999999999999997E-2</v>
      </c>
      <c r="DQ112" s="27">
        <f t="shared" si="142"/>
        <v>7.4999999999999997E-2</v>
      </c>
      <c r="DR112" s="27">
        <f t="shared" si="143"/>
        <v>7.4999999999999997E-2</v>
      </c>
      <c r="DS112" s="27">
        <f t="shared" si="144"/>
        <v>7.4999999999999997E-2</v>
      </c>
      <c r="DT112" s="27">
        <f t="shared" si="145"/>
        <v>7.4999999999999997E-2</v>
      </c>
      <c r="DU112" s="27">
        <f t="shared" si="146"/>
        <v>7.4999999999999997E-2</v>
      </c>
      <c r="DV112" s="27">
        <f t="shared" si="147"/>
        <v>7.4999999999999997E-2</v>
      </c>
      <c r="DW112" s="27">
        <f t="shared" si="148"/>
        <v>7.4999999999999997E-2</v>
      </c>
      <c r="DX112" s="27">
        <f t="shared" si="149"/>
        <v>7.4999999999999997E-2</v>
      </c>
      <c r="DY112" s="27">
        <f t="shared" si="150"/>
        <v>7.4999999999999997E-2</v>
      </c>
      <c r="DZ112" s="27">
        <f t="shared" si="151"/>
        <v>7.4999999999999997E-2</v>
      </c>
      <c r="EA112" s="27">
        <f t="shared" si="152"/>
        <v>7.4999999999999997E-2</v>
      </c>
      <c r="EB112" s="27">
        <f t="shared" si="153"/>
        <v>7.4999999999999997E-2</v>
      </c>
      <c r="EC112" s="27">
        <f t="shared" si="154"/>
        <v>7.4999999999999997E-2</v>
      </c>
      <c r="ED112" s="27">
        <f t="shared" si="155"/>
        <v>7.4999999999999997E-2</v>
      </c>
      <c r="EE112" s="27">
        <f t="shared" si="156"/>
        <v>7.4999999999999997E-2</v>
      </c>
      <c r="EF112" s="27">
        <f t="shared" si="157"/>
        <v>7.4999999999999997E-2</v>
      </c>
      <c r="EG112" s="27">
        <f t="shared" si="158"/>
        <v>7.4999999999999997E-2</v>
      </c>
      <c r="EH112" s="27">
        <f t="shared" si="159"/>
        <v>7.4999999999999997E-2</v>
      </c>
      <c r="EI112" s="27">
        <f t="shared" si="160"/>
        <v>7.4999999999999997E-2</v>
      </c>
      <c r="EJ112" s="27">
        <f t="shared" si="161"/>
        <v>0.12699999809265136</v>
      </c>
      <c r="EK112" s="27">
        <f t="shared" si="162"/>
        <v>0.12</v>
      </c>
      <c r="EL112" s="27">
        <f t="shared" si="163"/>
        <v>0.12399999618530273</v>
      </c>
      <c r="EM112" s="27">
        <f t="shared" si="164"/>
        <v>0.15199999809265136</v>
      </c>
      <c r="EN112" s="27">
        <f t="shared" si="165"/>
        <v>0.15</v>
      </c>
      <c r="EO112" s="27">
        <f t="shared" si="166"/>
        <v>0.16200000762939454</v>
      </c>
      <c r="EP112" s="27">
        <f t="shared" si="129"/>
        <v>0.17499999999999999</v>
      </c>
      <c r="EQ112" s="27">
        <f t="shared" si="130"/>
        <v>0.17100000381469727</v>
      </c>
      <c r="ER112" s="27">
        <f t="shared" si="175"/>
        <v>0.17499999999999999</v>
      </c>
      <c r="ES112" s="27">
        <f t="shared" si="175"/>
        <v>0.18100000381469727</v>
      </c>
      <c r="ET112" s="27">
        <f t="shared" si="175"/>
        <v>0.18100000381469727</v>
      </c>
      <c r="EU112" s="27"/>
      <c r="EV112" s="27"/>
      <c r="EW112" s="27"/>
      <c r="EX112" s="27"/>
      <c r="EY112" s="27"/>
      <c r="EZ112" s="27" t="str">
        <f>IFERROR(VLOOKUP(CONCATENATE($C112,".SL.TLF.TERT.ZS"),AREA_WB_6ATTRS,Seq!B$1,FALSE)/100,".")</f>
        <v>.</v>
      </c>
      <c r="FA112" s="27" t="str">
        <f>IFERROR(VLOOKUP(CONCATENATE($C112,".SL.TLF.TERT.ZS"),AREA_WB_6ATTRS,Seq!C$1,FALSE)/100,".")</f>
        <v>.</v>
      </c>
      <c r="FB112" s="27" t="str">
        <f>IFERROR(VLOOKUP(CONCATENATE($C112,".SL.TLF.TERT.ZS"),AREA_WB_6ATTRS,Seq!D$1,FALSE)/100,".")</f>
        <v>.</v>
      </c>
      <c r="FC112" s="27" t="str">
        <f>IFERROR(VLOOKUP(CONCATENATE($C112,".SL.TLF.TERT.ZS"),AREA_WB_6ATTRS,Seq!E$1,FALSE)/100,".")</f>
        <v>.</v>
      </c>
      <c r="FD112" s="27" t="str">
        <f>IFERROR(VLOOKUP(CONCATENATE($C112,".SL.TLF.TERT.ZS"),AREA_WB_6ATTRS,Seq!F$1,FALSE)/100,".")</f>
        <v>.</v>
      </c>
      <c r="FE112" s="27" t="str">
        <f>IFERROR(VLOOKUP(CONCATENATE($C112,".SL.TLF.TERT.ZS"),AREA_WB_6ATTRS,Seq!G$1,FALSE)/100,".")</f>
        <v>.</v>
      </c>
      <c r="FF112" s="27" t="str">
        <f>IFERROR(VLOOKUP(CONCATENATE($C112,".SL.TLF.TERT.ZS"),AREA_WB_6ATTRS,Seq!H$1,FALSE)/100,".")</f>
        <v>.</v>
      </c>
      <c r="FG112" s="27" t="str">
        <f>IFERROR(VLOOKUP(CONCATENATE($C112,".SL.TLF.TERT.ZS"),AREA_WB_6ATTRS,Seq!I$1,FALSE)/100,".")</f>
        <v>.</v>
      </c>
      <c r="FH112" s="27" t="str">
        <f>IFERROR(VLOOKUP(CONCATENATE($C112,".SL.TLF.TERT.ZS"),AREA_WB_6ATTRS,Seq!J$1,FALSE)/100,".")</f>
        <v>.</v>
      </c>
      <c r="FI112" s="27" t="str">
        <f>IFERROR(VLOOKUP(CONCATENATE($C112,".SL.TLF.TERT.ZS"),AREA_WB_6ATTRS,Seq!K$1,FALSE)/100,".")</f>
        <v>.</v>
      </c>
      <c r="FJ112" s="27" t="str">
        <f>IFERROR(VLOOKUP(CONCATENATE($C112,".SL.TLF.TERT.ZS"),AREA_WB_6ATTRS,Seq!L$1,FALSE)/100,".")</f>
        <v>.</v>
      </c>
      <c r="FK112" s="27" t="str">
        <f>IFERROR(VLOOKUP(CONCATENATE($C112,".SL.TLF.TERT.ZS"),AREA_WB_6ATTRS,Seq!M$1,FALSE)/100,".")</f>
        <v>.</v>
      </c>
      <c r="FL112" s="27" t="str">
        <f>IFERROR(VLOOKUP(CONCATENATE($C112,".SL.TLF.TERT.ZS"),AREA_WB_6ATTRS,Seq!N$1,FALSE)/100,".")</f>
        <v>.</v>
      </c>
      <c r="FM112" s="27" t="str">
        <f>IFERROR(VLOOKUP(CONCATENATE($C112,".SL.TLF.TERT.ZS"),AREA_WB_6ATTRS,Seq!O$1,FALSE)/100,".")</f>
        <v>.</v>
      </c>
      <c r="FN112" s="27" t="str">
        <f>IFERROR(VLOOKUP(CONCATENATE($C112,".SL.TLF.TERT.ZS"),AREA_WB_6ATTRS,Seq!P$1,FALSE)/100,".")</f>
        <v>.</v>
      </c>
      <c r="FO112" s="27" t="str">
        <f>IFERROR(VLOOKUP(CONCATENATE($C112,".SL.TLF.TERT.ZS"),AREA_WB_6ATTRS,Seq!Q$1,FALSE)/100,".")</f>
        <v>.</v>
      </c>
      <c r="FP112" s="27" t="str">
        <f>IFERROR(VLOOKUP(CONCATENATE($C112,".SL.TLF.TERT.ZS"),AREA_WB_6ATTRS,Seq!R$1,FALSE)/100,".")</f>
        <v>.</v>
      </c>
      <c r="FQ112" s="27" t="str">
        <f>IFERROR(VLOOKUP(CONCATENATE($C112,".SL.TLF.TERT.ZS"),AREA_WB_6ATTRS,Seq!S$1,FALSE)/100,".")</f>
        <v>.</v>
      </c>
      <c r="FR112" s="27" t="str">
        <f>IFERROR(VLOOKUP(CONCATENATE($C112,".SL.TLF.TERT.ZS"),AREA_WB_6ATTRS,Seq!T$1,FALSE)/100,".")</f>
        <v>.</v>
      </c>
      <c r="FS112" s="27" t="str">
        <f>IFERROR(VLOOKUP(CONCATENATE($C112,".SL.TLF.TERT.ZS"),AREA_WB_6ATTRS,Seq!U$1,FALSE)/100,".")</f>
        <v>.</v>
      </c>
      <c r="FT112" s="27">
        <f>IFERROR(VLOOKUP(CONCATENATE($C112,".SL.TLF.TERT.ZS"),AREA_WB_6ATTRS,Seq!V$1,FALSE)/100,".")</f>
        <v>7.4999999999999997E-2</v>
      </c>
      <c r="FU112" s="27">
        <f>IFERROR(VLOOKUP(CONCATENATE($C112,".SL.TLF.TERT.ZS"),AREA_WB_6ATTRS,Seq!W$1,FALSE)/100,".")</f>
        <v>0.12699999809265136</v>
      </c>
      <c r="FV112" s="27">
        <f>IFERROR(VLOOKUP(CONCATENATE($C112,".SL.TLF.TERT.ZS"),AREA_WB_6ATTRS,Seq!X$1,FALSE)/100,".")</f>
        <v>0.12</v>
      </c>
      <c r="FW112" s="27">
        <f>IFERROR(VLOOKUP(CONCATENATE($C112,".SL.TLF.TERT.ZS"),AREA_WB_6ATTRS,Seq!Y$1,FALSE)/100,".")</f>
        <v>0.12399999618530273</v>
      </c>
      <c r="FX112" s="27">
        <f>IFERROR(VLOOKUP(CONCATENATE($C112,".SL.TLF.TERT.ZS"),AREA_WB_6ATTRS,Seq!Z$1,FALSE)/100,".")</f>
        <v>0.15199999809265136</v>
      </c>
      <c r="FY112" s="27">
        <f>IFERROR(VLOOKUP(CONCATENATE($C112,".SL.TLF.TERT.ZS"),AREA_WB_6ATTRS,Seq!AA$1,FALSE)/100,".")</f>
        <v>0.15</v>
      </c>
      <c r="FZ112" s="27">
        <f>IFERROR(VLOOKUP(CONCATENATE($C112,".SL.TLF.TERT.ZS"),AREA_WB_6ATTRS,Seq!AB$1,FALSE)/100,".")</f>
        <v>0.16200000762939454</v>
      </c>
      <c r="GA112" s="27">
        <f>IFERROR(VLOOKUP(CONCATENATE($C112,".SL.TLF.TERT.ZS"),AREA_WB_6ATTRS,Seq!AC$1,FALSE)/100,".")</f>
        <v>0.17499999999999999</v>
      </c>
      <c r="GB112" s="27">
        <f>IFERROR(VLOOKUP(CONCATENATE($C112,".SL.TLF.TERT.ZS"),AREA_WB_6ATTRS,Seq!AD$1,FALSE)/100,".")</f>
        <v>0.17100000381469727</v>
      </c>
      <c r="GC112" s="27">
        <f>IFERROR(VLOOKUP(CONCATENATE($C112,".SL.TLF.TERT.ZS"),AREA_WB_6ATTRS,Seq!AE$1,FALSE)/100,".")</f>
        <v>0.17499999999999999</v>
      </c>
      <c r="GD112" s="27">
        <f>IFERROR(VLOOKUP(CONCATENATE($C112,".SL.TLF.TERT.ZS"),AREA_WB_6ATTRS,Seq!AF$1,FALSE)/100,".")</f>
        <v>0.18100000381469727</v>
      </c>
      <c r="GE112" s="27" t="str">
        <f>IFERROR(VLOOKUP(CONCATENATE($C112,".SL.TLF.TERT.ZS"),AREA_WB_6ATTRS,Seq!AG$1,FALSE)/100,".")</f>
        <v>.</v>
      </c>
      <c r="GF112" s="27" t="str">
        <f>IFERROR(VLOOKUP(CONCATENATE($C112,".SL.TLF.TERT.ZS"),AREA_WB_6ATTRS,Seq!AH$1,FALSE)/100,".")</f>
        <v>.</v>
      </c>
      <c r="GG112" s="27" t="str">
        <f>IFERROR(VLOOKUP(CONCATENATE($C112,".SL.TLF.TERT.ZS"),AREA_WB_6ATTRS,Seq!AI$1,FALSE)/100,".")</f>
        <v>.</v>
      </c>
      <c r="GH112" s="27" t="str">
        <f>IFERROR(VLOOKUP(CONCATENATE($C112,".SL.TLF.TERT.ZS"),AREA_WB_6ATTRS,Seq!AJ$1,FALSE)/100,".")</f>
        <v>.</v>
      </c>
      <c r="GI112" s="27" t="str">
        <f>IFERROR(VLOOKUP(CONCATENATE($C112,".SL.TLF.TERT.ZS"),AREA_WB_6ATTRS,Seq!AK$1,FALSE)/100,".")</f>
        <v>.</v>
      </c>
      <c r="GJ112" s="27" t="str">
        <f>IFERROR(VLOOKUP(CONCATENATE($C112,".SL.TLF.TERT.ZS"),AREA_WB_6ATTRS,Seq!AL$1,FALSE)/100,".")</f>
        <v>.</v>
      </c>
      <c r="GK112" s="27"/>
      <c r="GL112" s="27"/>
      <c r="GM112" s="27">
        <f t="shared" si="167"/>
        <v>4.1208791208791209E-5</v>
      </c>
      <c r="GN112" s="27" t="str">
        <f t="shared" si="168"/>
        <v>.</v>
      </c>
      <c r="GO112" s="27" t="str">
        <f t="shared" si="131"/>
        <v>.</v>
      </c>
      <c r="GP112" s="27"/>
      <c r="GQ112" s="9">
        <f>IF(VLOOKUP($B112,EM_80!$B$1:$C$201,2,FALSE)&gt;0,VLOOKUP($B112,EM_80!$B$1:$C$201,2,FALSE),".")</f>
        <v>15</v>
      </c>
      <c r="GR112" s="9" t="str">
        <f t="shared" si="169"/>
        <v>.</v>
      </c>
      <c r="GS112" s="9" t="str">
        <f t="shared" si="124"/>
        <v>.</v>
      </c>
      <c r="GU112">
        <f t="shared" si="170"/>
        <v>364000</v>
      </c>
      <c r="GV112">
        <f t="shared" si="171"/>
        <v>360000</v>
      </c>
      <c r="GW112">
        <f t="shared" si="172"/>
        <v>390000</v>
      </c>
      <c r="GX112">
        <f t="shared" si="173"/>
        <v>415995</v>
      </c>
      <c r="GZ112" s="9" t="str">
        <f>IF(ISNA(VLOOKUP($B112,Area_EM_90,Seq!C$1,FALSE)),".",VLOOKUP($B112,Area_EM_90,Seq!C$1,FALSE))</f>
        <v>.</v>
      </c>
      <c r="HA112" s="9" t="str">
        <f>IF(ISNA(VLOOKUP($B112,Area_EM_90,Seq!D$1,FALSE)),".",VLOOKUP($B112,Area_EM_90,Seq!D$1,FALSE))</f>
        <v>.</v>
      </c>
      <c r="HB112" s="9" t="str">
        <f>IF(ISNA(VLOOKUP($B112,Area_EM_90,Seq!E$1,FALSE)),".",VLOOKUP($B112,Area_EM_90,Seq!E$1,FALSE))</f>
        <v>.</v>
      </c>
      <c r="HC112" s="9" t="str">
        <f>IF(ISNA(VLOOKUP($B112,Area_EM_90,Seq!F$1,FALSE)),".",VLOOKUP($B112,Area_EM_90,Seq!F$1,FALSE))</f>
        <v>.</v>
      </c>
      <c r="HD112" s="9" t="str">
        <f>IF(ISNA(VLOOKUP($B112,Area_EM_90,Seq!G$1,FALSE)),".",VLOOKUP($B112,Area_EM_90,Seq!G$1,FALSE))</f>
        <v>.</v>
      </c>
      <c r="HE112" s="9" t="str">
        <f>IF(ISNA(VLOOKUP($B112,Area_EM_90,Seq!H$1,FALSE)),".",VLOOKUP($B112,Area_EM_90,Seq!H$1,FALSE))</f>
        <v>.</v>
      </c>
      <c r="HF112" s="9" t="str">
        <f>IF(ISNA(VLOOKUP($B112,Area_EM_90,Seq!I$1,FALSE)),".",VLOOKUP($B112,Area_EM_90,Seq!I$1,FALSE))</f>
        <v>.</v>
      </c>
      <c r="HG112" s="9" t="str">
        <f>IF(ISNA(VLOOKUP($B112,Area_EM_90,Seq!J$1,FALSE)),".",VLOOKUP($B112,Area_EM_90,Seq!J$1,FALSE))</f>
        <v>.</v>
      </c>
      <c r="HH112" s="9" t="str">
        <f>IF(ISNA(VLOOKUP($B112,Area_EM_00,Seq!C$1,FALSE)),".",VLOOKUP($B112,Area_EM_00,Seq!C$1,FALSE))</f>
        <v>.</v>
      </c>
      <c r="HI112" s="9" t="str">
        <f>IF(ISNA(VLOOKUP($B112,Area_EM_00,Seq!D$1,FALSE)),".",VLOOKUP($B112,Area_EM_00,Seq!D$1,FALSE))</f>
        <v>.</v>
      </c>
      <c r="HJ112" s="9" t="str">
        <f>IF(ISNA(VLOOKUP($B112,Area_EM_00,Seq!E$1,FALSE)),".",VLOOKUP($B112,Area_EM_00,Seq!E$1,FALSE))</f>
        <v>.</v>
      </c>
      <c r="HK112" s="9" t="str">
        <f>IF(ISNA(VLOOKUP($B112,Area_EM_00,Seq!F$1,FALSE)),".",VLOOKUP($B112,Area_EM_00,Seq!F$1,FALSE))</f>
        <v>.</v>
      </c>
      <c r="HL112" s="9" t="str">
        <f>IF(ISNA(VLOOKUP($B112,Area_EM_00,Seq!G$1,FALSE)),".",VLOOKUP($B112,Area_EM_00,Seq!G$1,FALSE))</f>
        <v>.</v>
      </c>
      <c r="HM112" s="9" t="str">
        <f>IF(ISNA(VLOOKUP($B112,Area_EM_00,Seq!H$1,FALSE)),".",VLOOKUP($B112,Area_EM_00,Seq!H$1,FALSE))</f>
        <v>.</v>
      </c>
      <c r="HN112" s="9" t="str">
        <f>IF(ISNA(VLOOKUP($B112,Area_EM_00,Seq!I$1,FALSE)),".",VLOOKUP($B112,Area_EM_00,Seq!I$1,FALSE))</f>
        <v>.</v>
      </c>
      <c r="HO112" s="9" t="str">
        <f>IF(ISNA(VLOOKUP($B112,Area_EM_00,Seq!J$1,FALSE)),".",VLOOKUP($B112,Area_EM_00,Seq!J$1,FALSE))</f>
        <v>.</v>
      </c>
      <c r="HQ112" s="27"/>
      <c r="HR112" s="9">
        <f>IFERROR(VLOOKUP($B112,AREA_EM3_60_00,Seq!E$1,FALSE),".")</f>
        <v>28</v>
      </c>
      <c r="HS112" s="9">
        <f>IFERROR(VLOOKUP($B112,AREA_EM3_60_00,Seq!F$1,FALSE),".")</f>
        <v>59</v>
      </c>
      <c r="HT112" s="9">
        <f>IFERROR(VLOOKUP($B112,AREA_EM3_60_00,Seq!G$1,FALSE),".")</f>
        <v>160</v>
      </c>
      <c r="HU112" s="9">
        <f>IFERROR(VLOOKUP($B112,AREA_EM3_10,Seq!B$1,FALSE),".")</f>
        <v>0</v>
      </c>
      <c r="HV112" s="9">
        <f t="shared" si="132"/>
        <v>364000</v>
      </c>
      <c r="HW112" s="9">
        <f t="shared" si="133"/>
        <v>360000</v>
      </c>
      <c r="HX112" s="9">
        <f t="shared" si="134"/>
        <v>390000</v>
      </c>
      <c r="HY112" s="9">
        <f t="shared" si="135"/>
        <v>415995</v>
      </c>
    </row>
    <row r="113" spans="1:233">
      <c r="A113" s="25" t="s">
        <v>2521</v>
      </c>
      <c r="B113" s="26" t="str">
        <f t="shared" si="92"/>
        <v>Monaco</v>
      </c>
      <c r="C113" s="166" t="s">
        <v>1578</v>
      </c>
      <c r="D113" s="27">
        <f>VLOOKUP("CHN.NY.GDP.MKTP.KD",AREA_WB_6ATTRS,Seq!B$1,FALSE)/10000</f>
        <v>18294112.043860689</v>
      </c>
      <c r="E113" s="27">
        <f>VLOOKUP("CHN.NY.GDP.MKTP.KD",AREA_WB_6ATTRS,Seq!C$1,FALSE)/10000</f>
        <v>19245405.87014145</v>
      </c>
      <c r="F113" s="27">
        <f>VLOOKUP("CHN.NY.GDP.MKTP.KD",AREA_WB_6ATTRS,Seq!D$1,FALSE)/10000</f>
        <v>20996737.804324333</v>
      </c>
      <c r="G113" s="27">
        <f>VLOOKUP("CHN.NY.GDP.MKTP.KD",AREA_WB_6ATTRS,Seq!E$1,FALSE)/10000</f>
        <v>23285382.224995762</v>
      </c>
      <c r="H113" s="27">
        <f>VLOOKUP("CHN.NY.GDP.MKTP.KD",AREA_WB_6ATTRS,Seq!F$1,FALSE)/10000</f>
        <v>26824760.323195074</v>
      </c>
      <c r="I113" s="27">
        <f>VLOOKUP("CHN.NY.GDP.MKTP.KD",AREA_WB_6ATTRS,Seq!G$1,FALSE)/10000</f>
        <v>30446102.966826372</v>
      </c>
      <c r="J113" s="27">
        <f>VLOOKUP("CHN.NY.GDP.MKTP.KD",AREA_WB_6ATTRS,Seq!H$1,FALSE)/10000</f>
        <v>33125360.027907111</v>
      </c>
      <c r="K113" s="27">
        <f>VLOOKUP("CHN.NY.GDP.MKTP.KD",AREA_WB_6ATTRS,Seq!I$1,FALSE)/10000</f>
        <v>36967901.791144341</v>
      </c>
      <c r="L113" s="27">
        <f>VLOOKUP("CHN.NY.GDP.MKTP.KD",AREA_WB_6ATTRS,Seq!J$1,FALSE)/10000</f>
        <v>41145274.693543643</v>
      </c>
      <c r="M113" s="27">
        <f>VLOOKUP("CHN.NY.GDP.MKTP.KD",AREA_WB_6ATTRS,Seq!K$1,FALSE)/10000</f>
        <v>42832230.955979005</v>
      </c>
      <c r="N113" s="27">
        <f>VLOOKUP("CHN.NY.GDP.MKTP.KD",AREA_WB_6ATTRS,Seq!L$1,FALSE)/10000</f>
        <v>44459855.73230619</v>
      </c>
      <c r="O113" s="27">
        <f>VLOOKUP("CHN.NY.GDP.MKTP.KD",AREA_WB_6ATTRS,Seq!M$1,FALSE)/10000</f>
        <v>48550162.459678344</v>
      </c>
      <c r="P113" s="27">
        <f>VLOOKUP("CHN.NY.GDP.MKTP.KD",AREA_WB_6ATTRS,Seq!N$1,FALSE)/10000</f>
        <v>55444285.528952621</v>
      </c>
      <c r="Q113" s="27">
        <f>VLOOKUP("CHN.NY.GDP.MKTP.KD",AREA_WB_6ATTRS,Seq!O$1,FALSE)/10000</f>
        <v>63206485.503006078</v>
      </c>
      <c r="R113" s="27">
        <f>VLOOKUP("CHN.NY.GDP.MKTP.KD",AREA_WB_6ATTRS,Seq!P$1,FALSE)/10000</f>
        <v>71486535.103899792</v>
      </c>
      <c r="S113" s="27">
        <f>VLOOKUP("CHN.NY.GDP.MKTP.KD",AREA_WB_6ATTRS,Seq!Q$1,FALSE)/10000</f>
        <v>79278567.430224851</v>
      </c>
      <c r="T113" s="27">
        <f>VLOOKUP("CHN.NY.GDP.MKTP.KD",AREA_WB_6ATTRS,Seq!R$1,FALSE)/10000</f>
        <v>87206424.173247412</v>
      </c>
      <c r="U113" s="27">
        <f>VLOOKUP("CHN.NY.GDP.MKTP.KD",AREA_WB_6ATTRS,Seq!S$1,FALSE)/10000</f>
        <v>95316621.621359423</v>
      </c>
      <c r="V113" s="27">
        <f>VLOOKUP("CHN.NY.GDP.MKTP.KD",AREA_WB_6ATTRS,Seq!T$1,FALSE)/10000</f>
        <v>102751318.10782552</v>
      </c>
      <c r="W113" s="27">
        <f>VLOOKUP("CHN.NY.GDP.MKTP.KD",AREA_WB_6ATTRS,Seq!U$1,FALSE)/10000</f>
        <v>110560418.28402025</v>
      </c>
      <c r="X113" s="27">
        <f>VLOOKUP("CHN.NY.GDP.MKTP.KD",AREA_WB_6ATTRS,Seq!V$1,FALSE)/10000</f>
        <v>119847493.41987793</v>
      </c>
      <c r="Y113" s="27">
        <f>VLOOKUP("CHN.NY.GDP.MKTP.KD",AREA_WB_6ATTRS,Seq!W$1,FALSE)/10000</f>
        <v>129794835.37372778</v>
      </c>
      <c r="Z113" s="27">
        <f>VLOOKUP("CHN.NY.GDP.MKTP.KD",AREA_WB_6ATTRS,Seq!X$1,FALSE)/10000</f>
        <v>141606165.392737</v>
      </c>
      <c r="AA113" s="27">
        <f>VLOOKUP("CHN.NY.GDP.MKTP.KD",AREA_WB_6ATTRS,Seq!Y$1,FALSE)/10000</f>
        <v>155766781.9320105</v>
      </c>
      <c r="AB113" s="27">
        <f>VLOOKUP("CHN.NY.GDP.MKTP.KD",AREA_WB_6ATTRS,Seq!Z$1,FALSE)/10000</f>
        <v>171499226.90714428</v>
      </c>
      <c r="AC113" s="27">
        <f>VLOOKUP("CHN.NY.GDP.MKTP.KD",AREA_WB_6ATTRS,Seq!AA$1,FALSE)/10000</f>
        <v>190878639.54765138</v>
      </c>
      <c r="AD113" s="27">
        <f>VLOOKUP("CHN.NY.GDP.MKTP.KD",AREA_WB_6ATTRS,Seq!AB$1,FALSE)/10000</f>
        <v>215120226.77020231</v>
      </c>
      <c r="AE113" s="27">
        <f>VLOOKUP("CHN.NY.GDP.MKTP.KD",AREA_WB_6ATTRS,Seq!AC$1,FALSE)/10000</f>
        <v>245667298.97157177</v>
      </c>
      <c r="AF113" s="27">
        <f>VLOOKUP("CHN.NY.GDP.MKTP.KD",AREA_WB_6ATTRS,Seq!AD$1,FALSE)/10000</f>
        <v>269251359.67284226</v>
      </c>
      <c r="AG113" s="27">
        <f>VLOOKUP("CHN.NY.GDP.MKTP.KD",AREA_WB_6ATTRS,Seq!AE$1,FALSE)/10000</f>
        <v>294022484.76274431</v>
      </c>
      <c r="AH113" s="27">
        <f>VLOOKUP("CHN.NY.GDP.MKTP.KD",AREA_WB_6ATTRS,Seq!AF$1,FALSE)/10000</f>
        <v>324600823.17806971</v>
      </c>
      <c r="AI113" s="27">
        <f>VLOOKUP("CHN.NY.GDP.MKTP.KD",AREA_WB_6ATTRS,Seq!AG$1,FALSE)/10000</f>
        <v>354139498.08727396</v>
      </c>
      <c r="AJ113" s="27"/>
      <c r="AK113" s="27"/>
      <c r="AL113" s="27"/>
      <c r="AM113" s="27"/>
      <c r="AN113" s="27"/>
      <c r="AO113" s="27"/>
      <c r="AP113" s="27">
        <f>IFERROR(VLOOKUP(CONCATENATE($C113, ".NY.GDP.MKTP.KD"),AREA_WB_6ATTRS,Seq!B$1,FALSE)/10000,".")</f>
        <v>171700.67119597155</v>
      </c>
      <c r="AQ113" s="27">
        <f>IFERROR(VLOOKUP(CONCATENATE($C113, ".NY.GDP.MKTP.KD"),AREA_WB_6ATTRS,Seq!C$1,FALSE)/10000,".")</f>
        <v>173284.40104692569</v>
      </c>
      <c r="AR113" s="27">
        <f>IFERROR(VLOOKUP(CONCATENATE($C113, ".NY.GDP.MKTP.KD"),AREA_WB_6ATTRS,Seq!D$1,FALSE)/10000,".")</f>
        <v>177499.35257404929</v>
      </c>
      <c r="AS113" s="27">
        <f>IFERROR(VLOOKUP(CONCATENATE($C113, ".NY.GDP.MKTP.KD"),AREA_WB_6ATTRS,Seq!E$1,FALSE)/10000,".")</f>
        <v>179620.42253207546</v>
      </c>
      <c r="AT113" s="27">
        <f>IFERROR(VLOOKUP(CONCATENATE($C113, ".NY.GDP.MKTP.KD"),AREA_WB_6ATTRS,Seq!F$1,FALSE)/10000,".")</f>
        <v>182286.91578610378</v>
      </c>
      <c r="AU113" s="27">
        <f>IFERROR(VLOOKUP(CONCATENATE($C113, ".NY.GDP.MKTP.KD"),AREA_WB_6ATTRS,Seq!G$1,FALSE)/10000,".")</f>
        <v>185401.65174002553</v>
      </c>
      <c r="AV113" s="27">
        <f>IFERROR(VLOOKUP(CONCATENATE($C113, ".NY.GDP.MKTP.KD"),AREA_WB_6ATTRS,Seq!H$1,FALSE)/10000,".")</f>
        <v>189948.37636787049</v>
      </c>
      <c r="AW113" s="27">
        <f>IFERROR(VLOOKUP(CONCATENATE($C113, ".NY.GDP.MKTP.KD"),AREA_WB_6ATTRS,Seq!I$1,FALSE)/10000,".")</f>
        <v>194667.78466634121</v>
      </c>
      <c r="AX113" s="27">
        <f>IFERROR(VLOOKUP(CONCATENATE($C113, ".NY.GDP.MKTP.KD"),AREA_WB_6ATTRS,Seq!J$1,FALSE)/10000,".")</f>
        <v>203619.78028086494</v>
      </c>
      <c r="AY113" s="27">
        <f>IFERROR(VLOOKUP(CONCATENATE($C113, ".NY.GDP.MKTP.KD"),AREA_WB_6ATTRS,Seq!K$1,FALSE)/10000,".")</f>
        <v>212097.81421763572</v>
      </c>
      <c r="AZ113" s="27">
        <f>IFERROR(VLOOKUP(CONCATENATE($C113, ".NY.GDP.MKTP.KD"),AREA_WB_6ATTRS,Seq!L$1,FALSE)/10000,".")</f>
        <v>217704.52273776039</v>
      </c>
      <c r="BA113" s="27">
        <f>IFERROR(VLOOKUP(CONCATENATE($C113, ".NY.GDP.MKTP.KD"),AREA_WB_6ATTRS,Seq!M$1,FALSE)/10000,".")</f>
        <v>219914.50648416454</v>
      </c>
      <c r="BB113" s="27">
        <f>IFERROR(VLOOKUP(CONCATENATE($C113, ".NY.GDP.MKTP.KD"),AREA_WB_6ATTRS,Seq!N$1,FALSE)/10000,".")</f>
        <v>222919.93738104467</v>
      </c>
      <c r="BC113" s="27">
        <f>IFERROR(VLOOKUP(CONCATENATE($C113, ".NY.GDP.MKTP.KD"),AREA_WB_6ATTRS,Seq!O$1,FALSE)/10000,".")</f>
        <v>220882.63730526628</v>
      </c>
      <c r="BD113" s="27">
        <f>IFERROR(VLOOKUP(CONCATENATE($C113, ".NY.GDP.MKTP.KD"),AREA_WB_6ATTRS,Seq!P$1,FALSE)/10000,".")</f>
        <v>225776.56629156243</v>
      </c>
      <c r="BE113" s="27">
        <f>IFERROR(VLOOKUP(CONCATENATE($C113, ".NY.GDP.MKTP.KD"),AREA_WB_6ATTRS,Seq!Q$1,FALSE)/10000,".")</f>
        <v>230556.59763175153</v>
      </c>
      <c r="BF113" s="27">
        <f>IFERROR(VLOOKUP(CONCATENATE($C113, ".NY.GDP.MKTP.KD"),AREA_WB_6ATTRS,Seq!R$1,FALSE)/10000,".")</f>
        <v>233117.45986313853</v>
      </c>
      <c r="BG113" s="27">
        <f>IFERROR(VLOOKUP(CONCATENATE($C113, ".NY.GDP.MKTP.KD"),AREA_WB_6ATTRS,Seq!S$1,FALSE)/10000,".")</f>
        <v>238332.8745064238</v>
      </c>
      <c r="BH113" s="27">
        <f>IFERROR(VLOOKUP(CONCATENATE($C113, ".NY.GDP.MKTP.KD"),AREA_WB_6ATTRS,Seq!T$1,FALSE)/10000,".")</f>
        <v>246682.31429095817</v>
      </c>
      <c r="BI113" s="27">
        <f>IFERROR(VLOOKUP(CONCATENATE($C113, ".NY.GDP.MKTP.KD"),AREA_WB_6ATTRS,Seq!U$1,FALSE)/10000,".")</f>
        <v>254824.1661567429</v>
      </c>
      <c r="BJ113" s="27">
        <f>IFERROR(VLOOKUP(CONCATENATE($C113, ".NY.GDP.MKTP.KD"),AREA_WB_6ATTRS,Seq!V$1,FALSE)/10000,".")</f>
        <v>264788.38201862527</v>
      </c>
      <c r="BK113" s="27">
        <f>IFERROR(VLOOKUP(CONCATENATE($C113, ".NY.GDP.MKTP.KD"),AREA_WB_6ATTRS,Seq!W$1,FALSE)/10000,".")</f>
        <v>270581.2352272328</v>
      </c>
      <c r="BL113" s="27">
        <f>IFERROR(VLOOKUP(CONCATENATE($C113, ".NY.GDP.MKTP.KD"),AREA_WB_6ATTRS,Seq!X$1,FALSE)/10000,".")</f>
        <v>273358.74304500548</v>
      </c>
      <c r="BM113" s="27">
        <f>IFERROR(VLOOKUP(CONCATENATE($C113, ".NY.GDP.MKTP.KD"),AREA_WB_6ATTRS,Seq!Y$1,FALSE)/10000,".")</f>
        <v>276331.61638442427</v>
      </c>
      <c r="BN113" s="27">
        <f>IFERROR(VLOOKUP(CONCATENATE($C113, ".NY.GDP.MKTP.KD"),AREA_WB_6ATTRS,Seq!Z$1,FALSE)/10000,".")</f>
        <v>283158.35087037843</v>
      </c>
      <c r="BO113" s="27">
        <f>IFERROR(VLOOKUP(CONCATENATE($C113, ".NY.GDP.MKTP.KD"),AREA_WB_6ATTRS,Seq!AA$1,FALSE)/10000,".")</f>
        <v>288525.37328375666</v>
      </c>
      <c r="BP113" s="27">
        <f>IFERROR(VLOOKUP(CONCATENATE($C113, ".NY.GDP.MKTP.KD"),AREA_WB_6ATTRS,Seq!AB$1,FALSE)/10000,".")</f>
        <v>303094.01826207124</v>
      </c>
      <c r="BQ113" s="27">
        <f>IFERROR(VLOOKUP(CONCATENATE($C113, ".NY.GDP.MKTP.KD"),AREA_WB_6ATTRS,Seq!AC$1,FALSE)/10000,".")</f>
        <v>347292.52864341356</v>
      </c>
      <c r="BR113" s="27">
        <f>IFERROR(VLOOKUP(CONCATENATE($C113, ".NY.GDP.MKTP.KD"),AREA_WB_6ATTRS,Seq!AD$1,FALSE)/10000,".")</f>
        <v>382021.78150775499</v>
      </c>
      <c r="BS113" s="27">
        <f>IFERROR(VLOOKUP(CONCATENATE($C113, ".NY.GDP.MKTP.KD"),AREA_WB_6ATTRS,Seq!AE$1,FALSE)/10000,".")</f>
        <v>371980.09034015419</v>
      </c>
      <c r="BT113" s="27" t="str">
        <f>IFERROR(VLOOKUP(CONCATENATE($C113, ".NY.GDP.MKTP.KD"),AREA_WB_6ATTRS,Seq!AF$1,FALSE)/10000,".")</f>
        <v>.</v>
      </c>
      <c r="BU113" s="27" t="str">
        <f>IFERROR(VLOOKUP(CONCATENATE($C113, ".NY.GDP.MKTP.KD"),AREA_WB_6ATTRS,Seq!AG$1,FALSE)/10000,".")</f>
        <v>.</v>
      </c>
      <c r="BV113" s="27"/>
      <c r="BW113" s="27"/>
      <c r="BX113" s="27"/>
      <c r="BY113" s="27"/>
      <c r="BZ113" s="27"/>
      <c r="CA113" s="27"/>
      <c r="CB113" s="27"/>
      <c r="CC113" s="27">
        <f>CNPop!A$48</f>
        <v>5.0000000000000001E-3</v>
      </c>
      <c r="CD113" s="27">
        <f>CNPop!B$48</f>
        <v>6.0000000000000001E-3</v>
      </c>
      <c r="CE113" s="27">
        <f>CNPop!C$48</f>
        <v>6.0000000000000001E-3</v>
      </c>
      <c r="CF113" s="27">
        <f>CNPop!D$48</f>
        <v>7.0000000000000001E-3</v>
      </c>
      <c r="CG113" s="27">
        <f>CNPop!E$48</f>
        <v>7.0000000000000001E-3</v>
      </c>
      <c r="CH113" s="27">
        <f>CNPop!F$48</f>
        <v>8.0000000000000002E-3</v>
      </c>
      <c r="CI113" s="27">
        <f>CNPop!G$48</f>
        <v>8.9999999999999993E-3</v>
      </c>
      <c r="CJ113" s="27">
        <f>CNPop!H$48</f>
        <v>0.01</v>
      </c>
      <c r="CK113" s="27">
        <f>CNPop!I$48</f>
        <v>1.0999999999999999E-2</v>
      </c>
      <c r="CL113" s="27">
        <f>CNPop!J$48</f>
        <v>1.2E-2</v>
      </c>
      <c r="CM113" s="27">
        <f>CNPop!K$48</f>
        <v>1.4E-2</v>
      </c>
      <c r="CN113" s="27">
        <f>CNPop!L$48</f>
        <v>1.6E-2</v>
      </c>
      <c r="CO113" s="27">
        <f>CNPop!M$48</f>
        <v>1.7000000000000001E-2</v>
      </c>
      <c r="CP113" s="27">
        <f>CNPop!N$48</f>
        <v>1.9E-2</v>
      </c>
      <c r="CQ113" s="27">
        <f>CNPop!O$48</f>
        <v>2.1000000000000001E-2</v>
      </c>
      <c r="CR113" s="27">
        <f>CNPop!P$48</f>
        <v>2.3E-2</v>
      </c>
      <c r="CS113" s="27">
        <f>CNPop!Q$48</f>
        <v>2.5999999999999999E-2</v>
      </c>
      <c r="CT113" s="27">
        <f>CNPop!R$48</f>
        <v>2.8000000000000001E-2</v>
      </c>
      <c r="CU113" s="27">
        <f>CNPop!S$48</f>
        <v>0.03</v>
      </c>
      <c r="CV113" s="27">
        <f>CNPop!T$48</f>
        <v>3.3000000000000002E-2</v>
      </c>
      <c r="CW113" s="27">
        <f>CNPop!U$48</f>
        <v>3.5999999999999997E-2</v>
      </c>
      <c r="CX113" s="27">
        <f>CNPop!V$48</f>
        <v>3.9E-2</v>
      </c>
      <c r="CY113" s="27">
        <f>CNPop!W$48</f>
        <v>4.2000000000000003E-2</v>
      </c>
      <c r="CZ113" s="27">
        <f>CNPop!X$48</f>
        <v>4.4999999999999998E-2</v>
      </c>
      <c r="DA113" s="27">
        <f>CNPop!Y$48</f>
        <v>4.9000000000000002E-2</v>
      </c>
      <c r="DB113" s="27">
        <f>CNPop!Z$48</f>
        <v>5.1999999999999998E-2</v>
      </c>
      <c r="DC113" s="27">
        <f>CNPop!AA$48</f>
        <v>5.6000000000000001E-2</v>
      </c>
      <c r="DD113" s="27">
        <f>CNPop!AB$48</f>
        <v>0.06</v>
      </c>
      <c r="DE113" s="27">
        <f>CNPop!AC$48</f>
        <v>6.3E-2</v>
      </c>
      <c r="DF113" s="27">
        <f>CNPop!AD$48</f>
        <v>6.8000000000000005E-2</v>
      </c>
      <c r="DG113" s="27">
        <f>CNPop!AE$48</f>
        <v>7.1999999999999995E-2</v>
      </c>
      <c r="DH113" s="27">
        <f>CNPop!AF$48</f>
        <v>7.5999999999999998E-2</v>
      </c>
      <c r="DI113" s="27">
        <f>CNPop!AG$48</f>
        <v>8.1000000000000003E-2</v>
      </c>
      <c r="DJ113" s="27">
        <f>CNPop!AH$48</f>
        <v>8.5000000000000006E-2</v>
      </c>
      <c r="DK113" s="27">
        <f>CNPop!AI$48</f>
        <v>0.09</v>
      </c>
      <c r="DL113" s="27">
        <f>CNPop!AJ$48</f>
        <v>9.5000000000000001E-2</v>
      </c>
      <c r="DM113" s="27">
        <f>CNPop!AK$48</f>
        <v>0.1</v>
      </c>
      <c r="DN113" s="27"/>
      <c r="DO113" s="27" t="str">
        <f t="shared" si="140"/>
        <v>.</v>
      </c>
      <c r="DP113" s="27" t="str">
        <f t="shared" si="141"/>
        <v>.</v>
      </c>
      <c r="DQ113" s="27" t="str">
        <f t="shared" si="142"/>
        <v>.</v>
      </c>
      <c r="DR113" s="27" t="str">
        <f t="shared" si="143"/>
        <v>.</v>
      </c>
      <c r="DS113" s="27" t="str">
        <f t="shared" si="144"/>
        <v>.</v>
      </c>
      <c r="DT113" s="27" t="str">
        <f t="shared" si="145"/>
        <v>.</v>
      </c>
      <c r="DU113" s="27" t="str">
        <f t="shared" si="146"/>
        <v>.</v>
      </c>
      <c r="DV113" s="27" t="str">
        <f t="shared" si="147"/>
        <v>.</v>
      </c>
      <c r="DW113" s="27" t="str">
        <f t="shared" si="148"/>
        <v>.</v>
      </c>
      <c r="DX113" s="27" t="str">
        <f t="shared" si="149"/>
        <v>.</v>
      </c>
      <c r="DY113" s="27" t="str">
        <f t="shared" si="150"/>
        <v>.</v>
      </c>
      <c r="DZ113" s="27" t="str">
        <f t="shared" si="151"/>
        <v>.</v>
      </c>
      <c r="EA113" s="27" t="str">
        <f t="shared" si="152"/>
        <v>.</v>
      </c>
      <c r="EB113" s="27" t="str">
        <f t="shared" si="153"/>
        <v>.</v>
      </c>
      <c r="EC113" s="27" t="str">
        <f t="shared" si="154"/>
        <v>.</v>
      </c>
      <c r="ED113" s="27" t="str">
        <f t="shared" si="155"/>
        <v>.</v>
      </c>
      <c r="EE113" s="27" t="str">
        <f t="shared" si="156"/>
        <v>.</v>
      </c>
      <c r="EF113" s="27" t="str">
        <f t="shared" si="157"/>
        <v>.</v>
      </c>
      <c r="EG113" s="27" t="str">
        <f t="shared" si="158"/>
        <v>.</v>
      </c>
      <c r="EH113" s="27" t="str">
        <f t="shared" si="159"/>
        <v>.</v>
      </c>
      <c r="EI113" s="27" t="str">
        <f t="shared" si="160"/>
        <v>.</v>
      </c>
      <c r="EJ113" s="27" t="str">
        <f t="shared" si="161"/>
        <v>.</v>
      </c>
      <c r="EK113" s="27" t="str">
        <f t="shared" si="162"/>
        <v>.</v>
      </c>
      <c r="EL113" s="27" t="str">
        <f t="shared" si="163"/>
        <v>.</v>
      </c>
      <c r="EM113" s="27" t="str">
        <f t="shared" si="164"/>
        <v>.</v>
      </c>
      <c r="EN113" s="27" t="str">
        <f t="shared" si="165"/>
        <v>.</v>
      </c>
      <c r="EO113" s="27" t="str">
        <f t="shared" si="166"/>
        <v>.</v>
      </c>
      <c r="EP113" s="27" t="str">
        <f t="shared" si="129"/>
        <v>.</v>
      </c>
      <c r="EQ113" s="27" t="str">
        <f t="shared" si="130"/>
        <v>.</v>
      </c>
      <c r="ER113" s="27" t="str">
        <f t="shared" si="175"/>
        <v>.</v>
      </c>
      <c r="ES113" s="27" t="str">
        <f t="shared" si="175"/>
        <v>.</v>
      </c>
      <c r="ET113" s="27" t="str">
        <f t="shared" si="175"/>
        <v>.</v>
      </c>
      <c r="EU113" s="27"/>
      <c r="EV113" s="27"/>
      <c r="EW113" s="27"/>
      <c r="EX113" s="27"/>
      <c r="EY113" s="27"/>
      <c r="EZ113" s="27" t="str">
        <f>IFERROR(VLOOKUP(CONCATENATE($C113,".SL.TLF.TERT.ZS"),AREA_WB_6ATTRS,Seq!B$1,FALSE)/100,".")</f>
        <v>.</v>
      </c>
      <c r="FA113" s="27" t="str">
        <f>IFERROR(VLOOKUP(CONCATENATE($C113,".SL.TLF.TERT.ZS"),AREA_WB_6ATTRS,Seq!C$1,FALSE)/100,".")</f>
        <v>.</v>
      </c>
      <c r="FB113" s="27" t="str">
        <f>IFERROR(VLOOKUP(CONCATENATE($C113,".SL.TLF.TERT.ZS"),AREA_WB_6ATTRS,Seq!D$1,FALSE)/100,".")</f>
        <v>.</v>
      </c>
      <c r="FC113" s="27" t="str">
        <f>IFERROR(VLOOKUP(CONCATENATE($C113,".SL.TLF.TERT.ZS"),AREA_WB_6ATTRS,Seq!E$1,FALSE)/100,".")</f>
        <v>.</v>
      </c>
      <c r="FD113" s="27" t="str">
        <f>IFERROR(VLOOKUP(CONCATENATE($C113,".SL.TLF.TERT.ZS"),AREA_WB_6ATTRS,Seq!F$1,FALSE)/100,".")</f>
        <v>.</v>
      </c>
      <c r="FE113" s="27" t="str">
        <f>IFERROR(VLOOKUP(CONCATENATE($C113,".SL.TLF.TERT.ZS"),AREA_WB_6ATTRS,Seq!G$1,FALSE)/100,".")</f>
        <v>.</v>
      </c>
      <c r="FF113" s="27" t="str">
        <f>IFERROR(VLOOKUP(CONCATENATE($C113,".SL.TLF.TERT.ZS"),AREA_WB_6ATTRS,Seq!H$1,FALSE)/100,".")</f>
        <v>.</v>
      </c>
      <c r="FG113" s="27" t="str">
        <f>IFERROR(VLOOKUP(CONCATENATE($C113,".SL.TLF.TERT.ZS"),AREA_WB_6ATTRS,Seq!I$1,FALSE)/100,".")</f>
        <v>.</v>
      </c>
      <c r="FH113" s="27" t="str">
        <f>IFERROR(VLOOKUP(CONCATENATE($C113,".SL.TLF.TERT.ZS"),AREA_WB_6ATTRS,Seq!J$1,FALSE)/100,".")</f>
        <v>.</v>
      </c>
      <c r="FI113" s="27" t="str">
        <f>IFERROR(VLOOKUP(CONCATENATE($C113,".SL.TLF.TERT.ZS"),AREA_WB_6ATTRS,Seq!K$1,FALSE)/100,".")</f>
        <v>.</v>
      </c>
      <c r="FJ113" s="27" t="str">
        <f>IFERROR(VLOOKUP(CONCATENATE($C113,".SL.TLF.TERT.ZS"),AREA_WB_6ATTRS,Seq!L$1,FALSE)/100,".")</f>
        <v>.</v>
      </c>
      <c r="FK113" s="27" t="str">
        <f>IFERROR(VLOOKUP(CONCATENATE($C113,".SL.TLF.TERT.ZS"),AREA_WB_6ATTRS,Seq!M$1,FALSE)/100,".")</f>
        <v>.</v>
      </c>
      <c r="FL113" s="27" t="str">
        <f>IFERROR(VLOOKUP(CONCATENATE($C113,".SL.TLF.TERT.ZS"),AREA_WB_6ATTRS,Seq!N$1,FALSE)/100,".")</f>
        <v>.</v>
      </c>
      <c r="FM113" s="27" t="str">
        <f>IFERROR(VLOOKUP(CONCATENATE($C113,".SL.TLF.TERT.ZS"),AREA_WB_6ATTRS,Seq!O$1,FALSE)/100,".")</f>
        <v>.</v>
      </c>
      <c r="FN113" s="27" t="str">
        <f>IFERROR(VLOOKUP(CONCATENATE($C113,".SL.TLF.TERT.ZS"),AREA_WB_6ATTRS,Seq!P$1,FALSE)/100,".")</f>
        <v>.</v>
      </c>
      <c r="FO113" s="27" t="str">
        <f>IFERROR(VLOOKUP(CONCATENATE($C113,".SL.TLF.TERT.ZS"),AREA_WB_6ATTRS,Seq!Q$1,FALSE)/100,".")</f>
        <v>.</v>
      </c>
      <c r="FP113" s="27" t="str">
        <f>IFERROR(VLOOKUP(CONCATENATE($C113,".SL.TLF.TERT.ZS"),AREA_WB_6ATTRS,Seq!R$1,FALSE)/100,".")</f>
        <v>.</v>
      </c>
      <c r="FQ113" s="27" t="str">
        <f>IFERROR(VLOOKUP(CONCATENATE($C113,".SL.TLF.TERT.ZS"),AREA_WB_6ATTRS,Seq!S$1,FALSE)/100,".")</f>
        <v>.</v>
      </c>
      <c r="FR113" s="27" t="str">
        <f>IFERROR(VLOOKUP(CONCATENATE($C113,".SL.TLF.TERT.ZS"),AREA_WB_6ATTRS,Seq!T$1,FALSE)/100,".")</f>
        <v>.</v>
      </c>
      <c r="FS113" s="27" t="str">
        <f>IFERROR(VLOOKUP(CONCATENATE($C113,".SL.TLF.TERT.ZS"),AREA_WB_6ATTRS,Seq!U$1,FALSE)/100,".")</f>
        <v>.</v>
      </c>
      <c r="FT113" s="27" t="str">
        <f>IFERROR(VLOOKUP(CONCATENATE($C113,".SL.TLF.TERT.ZS"),AREA_WB_6ATTRS,Seq!V$1,FALSE)/100,".")</f>
        <v>.</v>
      </c>
      <c r="FU113" s="27" t="str">
        <f>IFERROR(VLOOKUP(CONCATENATE($C113,".SL.TLF.TERT.ZS"),AREA_WB_6ATTRS,Seq!W$1,FALSE)/100,".")</f>
        <v>.</v>
      </c>
      <c r="FV113" s="27" t="str">
        <f>IFERROR(VLOOKUP(CONCATENATE($C113,".SL.TLF.TERT.ZS"),AREA_WB_6ATTRS,Seq!X$1,FALSE)/100,".")</f>
        <v>.</v>
      </c>
      <c r="FW113" s="27" t="str">
        <f>IFERROR(VLOOKUP(CONCATENATE($C113,".SL.TLF.TERT.ZS"),AREA_WB_6ATTRS,Seq!Y$1,FALSE)/100,".")</f>
        <v>.</v>
      </c>
      <c r="FX113" s="27" t="str">
        <f>IFERROR(VLOOKUP(CONCATENATE($C113,".SL.TLF.TERT.ZS"),AREA_WB_6ATTRS,Seq!Z$1,FALSE)/100,".")</f>
        <v>.</v>
      </c>
      <c r="FY113" s="27" t="str">
        <f>IFERROR(VLOOKUP(CONCATENATE($C113,".SL.TLF.TERT.ZS"),AREA_WB_6ATTRS,Seq!AA$1,FALSE)/100,".")</f>
        <v>.</v>
      </c>
      <c r="FZ113" s="27" t="str">
        <f>IFERROR(VLOOKUP(CONCATENATE($C113,".SL.TLF.TERT.ZS"),AREA_WB_6ATTRS,Seq!AB$1,FALSE)/100,".")</f>
        <v>.</v>
      </c>
      <c r="GA113" s="27" t="str">
        <f>IFERROR(VLOOKUP(CONCATENATE($C113,".SL.TLF.TERT.ZS"),AREA_WB_6ATTRS,Seq!AC$1,FALSE)/100,".")</f>
        <v>.</v>
      </c>
      <c r="GB113" s="27" t="str">
        <f>IFERROR(VLOOKUP(CONCATENATE($C113,".SL.TLF.TERT.ZS"),AREA_WB_6ATTRS,Seq!AD$1,FALSE)/100,".")</f>
        <v>.</v>
      </c>
      <c r="GC113" s="27" t="str">
        <f>IFERROR(VLOOKUP(CONCATENATE($C113,".SL.TLF.TERT.ZS"),AREA_WB_6ATTRS,Seq!AE$1,FALSE)/100,".")</f>
        <v>.</v>
      </c>
      <c r="GD113" s="27" t="str">
        <f>IFERROR(VLOOKUP(CONCATENATE($C113,".SL.TLF.TERT.ZS"),AREA_WB_6ATTRS,Seq!AF$1,FALSE)/100,".")</f>
        <v>.</v>
      </c>
      <c r="GE113" s="27" t="str">
        <f>IFERROR(VLOOKUP(CONCATENATE($C113,".SL.TLF.TERT.ZS"),AREA_WB_6ATTRS,Seq!AG$1,FALSE)/100,".")</f>
        <v>.</v>
      </c>
      <c r="GF113" s="27" t="str">
        <f>IFERROR(VLOOKUP(CONCATENATE($C113,".SL.TLF.TERT.ZS"),AREA_WB_6ATTRS,Seq!AH$1,FALSE)/100,".")</f>
        <v>.</v>
      </c>
      <c r="GG113" s="27" t="str">
        <f>IFERROR(VLOOKUP(CONCATENATE($C113,".SL.TLF.TERT.ZS"),AREA_WB_6ATTRS,Seq!AI$1,FALSE)/100,".")</f>
        <v>.</v>
      </c>
      <c r="GH113" s="27" t="str">
        <f>IFERROR(VLOOKUP(CONCATENATE($C113,".SL.TLF.TERT.ZS"),AREA_WB_6ATTRS,Seq!AJ$1,FALSE)/100,".")</f>
        <v>.</v>
      </c>
      <c r="GI113" s="27" t="str">
        <f>IFERROR(VLOOKUP(CONCATENATE($C113,".SL.TLF.TERT.ZS"),AREA_WB_6ATTRS,Seq!AK$1,FALSE)/100,".")</f>
        <v>.</v>
      </c>
      <c r="GJ113" s="27" t="str">
        <f>IFERROR(VLOOKUP(CONCATENATE($C113,".SL.TLF.TERT.ZS"),AREA_WB_6ATTRS,Seq!AL$1,FALSE)/100,".")</f>
        <v>.</v>
      </c>
      <c r="GK113" s="27"/>
      <c r="GL113" s="27"/>
      <c r="GM113" s="27" t="str">
        <f t="shared" si="167"/>
        <v>.</v>
      </c>
      <c r="GN113" s="27" t="str">
        <f t="shared" si="168"/>
        <v>.</v>
      </c>
      <c r="GO113" s="27" t="str">
        <f t="shared" si="131"/>
        <v>.</v>
      </c>
      <c r="GP113" s="27"/>
      <c r="GQ113" s="9" t="str">
        <f>IF(VLOOKUP($B113,EM_80!$B$1:$C$201,2,FALSE)&gt;0,VLOOKUP($B113,EM_80!$B$1:$C$201,2,FALSE),".")</f>
        <v>.</v>
      </c>
      <c r="GR113" s="9" t="str">
        <f t="shared" si="169"/>
        <v>.</v>
      </c>
      <c r="GS113" s="9" t="str">
        <f t="shared" si="124"/>
        <v>.</v>
      </c>
      <c r="GU113">
        <f t="shared" si="170"/>
        <v>26077</v>
      </c>
      <c r="GV113">
        <f t="shared" si="171"/>
        <v>29225</v>
      </c>
      <c r="GW113">
        <f t="shared" si="172"/>
        <v>32002</v>
      </c>
      <c r="GX113">
        <f t="shared" si="173"/>
        <v>35407</v>
      </c>
      <c r="GZ113" s="9" t="str">
        <f>IF(ISNA(VLOOKUP($B113,Area_EM_90,Seq!C$1,FALSE)),".",VLOOKUP($B113,Area_EM_90,Seq!C$1,FALSE))</f>
        <v>.</v>
      </c>
      <c r="HA113" s="9" t="str">
        <f>IF(ISNA(VLOOKUP($B113,Area_EM_90,Seq!D$1,FALSE)),".",VLOOKUP($B113,Area_EM_90,Seq!D$1,FALSE))</f>
        <v>.</v>
      </c>
      <c r="HB113" s="9" t="str">
        <f>IF(ISNA(VLOOKUP($B113,Area_EM_90,Seq!E$1,FALSE)),".",VLOOKUP($B113,Area_EM_90,Seq!E$1,FALSE))</f>
        <v>.</v>
      </c>
      <c r="HC113" s="9" t="str">
        <f>IF(ISNA(VLOOKUP($B113,Area_EM_90,Seq!F$1,FALSE)),".",VLOOKUP($B113,Area_EM_90,Seq!F$1,FALSE))</f>
        <v>.</v>
      </c>
      <c r="HD113" s="9" t="str">
        <f>IF(ISNA(VLOOKUP($B113,Area_EM_90,Seq!G$1,FALSE)),".",VLOOKUP($B113,Area_EM_90,Seq!G$1,FALSE))</f>
        <v>.</v>
      </c>
      <c r="HE113" s="9" t="str">
        <f>IF(ISNA(VLOOKUP($B113,Area_EM_90,Seq!H$1,FALSE)),".",VLOOKUP($B113,Area_EM_90,Seq!H$1,FALSE))</f>
        <v>.</v>
      </c>
      <c r="HF113" s="9" t="str">
        <f>IF(ISNA(VLOOKUP($B113,Area_EM_90,Seq!I$1,FALSE)),".",VLOOKUP($B113,Area_EM_90,Seq!I$1,FALSE))</f>
        <v>.</v>
      </c>
      <c r="HG113" s="9" t="str">
        <f>IF(ISNA(VLOOKUP($B113,Area_EM_90,Seq!J$1,FALSE)),".",VLOOKUP($B113,Area_EM_90,Seq!J$1,FALSE))</f>
        <v>.</v>
      </c>
      <c r="HH113" s="9" t="str">
        <f>IF(ISNA(VLOOKUP($B113,Area_EM_00,Seq!C$1,FALSE)),".",VLOOKUP($B113,Area_EM_00,Seq!C$1,FALSE))</f>
        <v>.</v>
      </c>
      <c r="HI113" s="9" t="str">
        <f>IF(ISNA(VLOOKUP($B113,Area_EM_00,Seq!D$1,FALSE)),".",VLOOKUP($B113,Area_EM_00,Seq!D$1,FALSE))</f>
        <v>.</v>
      </c>
      <c r="HJ113" s="9" t="str">
        <f>IF(ISNA(VLOOKUP($B113,Area_EM_00,Seq!E$1,FALSE)),".",VLOOKUP($B113,Area_EM_00,Seq!E$1,FALSE))</f>
        <v>.</v>
      </c>
      <c r="HK113" s="9" t="str">
        <f>IF(ISNA(VLOOKUP($B113,Area_EM_00,Seq!F$1,FALSE)),".",VLOOKUP($B113,Area_EM_00,Seq!F$1,FALSE))</f>
        <v>.</v>
      </c>
      <c r="HL113" s="9" t="str">
        <f>IF(ISNA(VLOOKUP($B113,Area_EM_00,Seq!G$1,FALSE)),".",VLOOKUP($B113,Area_EM_00,Seq!G$1,FALSE))</f>
        <v>.</v>
      </c>
      <c r="HM113" s="9" t="str">
        <f>IF(ISNA(VLOOKUP($B113,Area_EM_00,Seq!H$1,FALSE)),".",VLOOKUP($B113,Area_EM_00,Seq!H$1,FALSE))</f>
        <v>.</v>
      </c>
      <c r="HN113" s="9" t="str">
        <f>IF(ISNA(VLOOKUP($B113,Area_EM_00,Seq!I$1,FALSE)),".",VLOOKUP($B113,Area_EM_00,Seq!I$1,FALSE))</f>
        <v>.</v>
      </c>
      <c r="HO113" s="9" t="str">
        <f>IF(ISNA(VLOOKUP($B113,Area_EM_00,Seq!J$1,FALSE)),".",VLOOKUP($B113,Area_EM_00,Seq!J$1,FALSE))</f>
        <v>.</v>
      </c>
      <c r="HQ113" s="27"/>
      <c r="HR113" s="9">
        <f>IFERROR(VLOOKUP($B113,AREA_EM3_60_00,Seq!E$1,FALSE),".")</f>
        <v>42</v>
      </c>
      <c r="HS113" s="9">
        <f>IFERROR(VLOOKUP($B113,AREA_EM3_60_00,Seq!F$1,FALSE),".")</f>
        <v>52</v>
      </c>
      <c r="HT113" s="9">
        <f>IFERROR(VLOOKUP($B113,AREA_EM3_60_00,Seq!G$1,FALSE),".")</f>
        <v>62</v>
      </c>
      <c r="HU113" s="9">
        <f>IFERROR(VLOOKUP($B113,AREA_EM3_10,Seq!B$1,FALSE),".")</f>
        <v>0</v>
      </c>
      <c r="HV113" s="9">
        <f t="shared" si="132"/>
        <v>26077</v>
      </c>
      <c r="HW113" s="9">
        <f t="shared" si="133"/>
        <v>29225</v>
      </c>
      <c r="HX113" s="9">
        <f t="shared" si="134"/>
        <v>32002</v>
      </c>
      <c r="HY113" s="9">
        <f t="shared" si="135"/>
        <v>35407</v>
      </c>
    </row>
    <row r="114" spans="1:233">
      <c r="A114" s="25" t="s">
        <v>2527</v>
      </c>
      <c r="B114" s="26" t="str">
        <f t="shared" si="92"/>
        <v>Norway</v>
      </c>
      <c r="C114" s="166" t="s">
        <v>1597</v>
      </c>
      <c r="D114" s="27">
        <f>VLOOKUP("CHN.NY.GDP.MKTP.KD",AREA_WB_6ATTRS,Seq!B$1,FALSE)/10000</f>
        <v>18294112.043860689</v>
      </c>
      <c r="E114" s="27">
        <f>VLOOKUP("CHN.NY.GDP.MKTP.KD",AREA_WB_6ATTRS,Seq!C$1,FALSE)/10000</f>
        <v>19245405.87014145</v>
      </c>
      <c r="F114" s="27">
        <f>VLOOKUP("CHN.NY.GDP.MKTP.KD",AREA_WB_6ATTRS,Seq!D$1,FALSE)/10000</f>
        <v>20996737.804324333</v>
      </c>
      <c r="G114" s="27">
        <f>VLOOKUP("CHN.NY.GDP.MKTP.KD",AREA_WB_6ATTRS,Seq!E$1,FALSE)/10000</f>
        <v>23285382.224995762</v>
      </c>
      <c r="H114" s="27">
        <f>VLOOKUP("CHN.NY.GDP.MKTP.KD",AREA_WB_6ATTRS,Seq!F$1,FALSE)/10000</f>
        <v>26824760.323195074</v>
      </c>
      <c r="I114" s="27">
        <f>VLOOKUP("CHN.NY.GDP.MKTP.KD",AREA_WB_6ATTRS,Seq!G$1,FALSE)/10000</f>
        <v>30446102.966826372</v>
      </c>
      <c r="J114" s="27">
        <f>VLOOKUP("CHN.NY.GDP.MKTP.KD",AREA_WB_6ATTRS,Seq!H$1,FALSE)/10000</f>
        <v>33125360.027907111</v>
      </c>
      <c r="K114" s="27">
        <f>VLOOKUP("CHN.NY.GDP.MKTP.KD",AREA_WB_6ATTRS,Seq!I$1,FALSE)/10000</f>
        <v>36967901.791144341</v>
      </c>
      <c r="L114" s="27">
        <f>VLOOKUP("CHN.NY.GDP.MKTP.KD",AREA_WB_6ATTRS,Seq!J$1,FALSE)/10000</f>
        <v>41145274.693543643</v>
      </c>
      <c r="M114" s="27">
        <f>VLOOKUP("CHN.NY.GDP.MKTP.KD",AREA_WB_6ATTRS,Seq!K$1,FALSE)/10000</f>
        <v>42832230.955979005</v>
      </c>
      <c r="N114" s="27">
        <f>VLOOKUP("CHN.NY.GDP.MKTP.KD",AREA_WB_6ATTRS,Seq!L$1,FALSE)/10000</f>
        <v>44459855.73230619</v>
      </c>
      <c r="O114" s="27">
        <f>VLOOKUP("CHN.NY.GDP.MKTP.KD",AREA_WB_6ATTRS,Seq!M$1,FALSE)/10000</f>
        <v>48550162.459678344</v>
      </c>
      <c r="P114" s="27">
        <f>VLOOKUP("CHN.NY.GDP.MKTP.KD",AREA_WB_6ATTRS,Seq!N$1,FALSE)/10000</f>
        <v>55444285.528952621</v>
      </c>
      <c r="Q114" s="27">
        <f>VLOOKUP("CHN.NY.GDP.MKTP.KD",AREA_WB_6ATTRS,Seq!O$1,FALSE)/10000</f>
        <v>63206485.503006078</v>
      </c>
      <c r="R114" s="27">
        <f>VLOOKUP("CHN.NY.GDP.MKTP.KD",AREA_WB_6ATTRS,Seq!P$1,FALSE)/10000</f>
        <v>71486535.103899792</v>
      </c>
      <c r="S114" s="27">
        <f>VLOOKUP("CHN.NY.GDP.MKTP.KD",AREA_WB_6ATTRS,Seq!Q$1,FALSE)/10000</f>
        <v>79278567.430224851</v>
      </c>
      <c r="T114" s="27">
        <f>VLOOKUP("CHN.NY.GDP.MKTP.KD",AREA_WB_6ATTRS,Seq!R$1,FALSE)/10000</f>
        <v>87206424.173247412</v>
      </c>
      <c r="U114" s="27">
        <f>VLOOKUP("CHN.NY.GDP.MKTP.KD",AREA_WB_6ATTRS,Seq!S$1,FALSE)/10000</f>
        <v>95316621.621359423</v>
      </c>
      <c r="V114" s="27">
        <f>VLOOKUP("CHN.NY.GDP.MKTP.KD",AREA_WB_6ATTRS,Seq!T$1,FALSE)/10000</f>
        <v>102751318.10782552</v>
      </c>
      <c r="W114" s="27">
        <f>VLOOKUP("CHN.NY.GDP.MKTP.KD",AREA_WB_6ATTRS,Seq!U$1,FALSE)/10000</f>
        <v>110560418.28402025</v>
      </c>
      <c r="X114" s="27">
        <f>VLOOKUP("CHN.NY.GDP.MKTP.KD",AREA_WB_6ATTRS,Seq!V$1,FALSE)/10000</f>
        <v>119847493.41987793</v>
      </c>
      <c r="Y114" s="27">
        <f>VLOOKUP("CHN.NY.GDP.MKTP.KD",AREA_WB_6ATTRS,Seq!W$1,FALSE)/10000</f>
        <v>129794835.37372778</v>
      </c>
      <c r="Z114" s="27">
        <f>VLOOKUP("CHN.NY.GDP.MKTP.KD",AREA_WB_6ATTRS,Seq!X$1,FALSE)/10000</f>
        <v>141606165.392737</v>
      </c>
      <c r="AA114" s="27">
        <f>VLOOKUP("CHN.NY.GDP.MKTP.KD",AREA_WB_6ATTRS,Seq!Y$1,FALSE)/10000</f>
        <v>155766781.9320105</v>
      </c>
      <c r="AB114" s="27">
        <f>VLOOKUP("CHN.NY.GDP.MKTP.KD",AREA_WB_6ATTRS,Seq!Z$1,FALSE)/10000</f>
        <v>171499226.90714428</v>
      </c>
      <c r="AC114" s="27">
        <f>VLOOKUP("CHN.NY.GDP.MKTP.KD",AREA_WB_6ATTRS,Seq!AA$1,FALSE)/10000</f>
        <v>190878639.54765138</v>
      </c>
      <c r="AD114" s="27">
        <f>VLOOKUP("CHN.NY.GDP.MKTP.KD",AREA_WB_6ATTRS,Seq!AB$1,FALSE)/10000</f>
        <v>215120226.77020231</v>
      </c>
      <c r="AE114" s="27">
        <f>VLOOKUP("CHN.NY.GDP.MKTP.KD",AREA_WB_6ATTRS,Seq!AC$1,FALSE)/10000</f>
        <v>245667298.97157177</v>
      </c>
      <c r="AF114" s="27">
        <f>VLOOKUP("CHN.NY.GDP.MKTP.KD",AREA_WB_6ATTRS,Seq!AD$1,FALSE)/10000</f>
        <v>269251359.67284226</v>
      </c>
      <c r="AG114" s="27">
        <f>VLOOKUP("CHN.NY.GDP.MKTP.KD",AREA_WB_6ATTRS,Seq!AE$1,FALSE)/10000</f>
        <v>294022484.76274431</v>
      </c>
      <c r="AH114" s="27">
        <f>VLOOKUP("CHN.NY.GDP.MKTP.KD",AREA_WB_6ATTRS,Seq!AF$1,FALSE)/10000</f>
        <v>324600823.17806971</v>
      </c>
      <c r="AI114" s="27">
        <f>VLOOKUP("CHN.NY.GDP.MKTP.KD",AREA_WB_6ATTRS,Seq!AG$1,FALSE)/10000</f>
        <v>354139498.08727396</v>
      </c>
      <c r="AJ114" s="27"/>
      <c r="AK114" s="27"/>
      <c r="AL114" s="27"/>
      <c r="AM114" s="27"/>
      <c r="AN114" s="27"/>
      <c r="AO114" s="27"/>
      <c r="AP114" s="27">
        <f>IFERROR(VLOOKUP(CONCATENATE($C114, ".NY.GDP.MKTP.KD"),AREA_WB_6ATTRS,Seq!B$1,FALSE)/10000,".")</f>
        <v>9123245.6676445901</v>
      </c>
      <c r="AQ114" s="27">
        <f>IFERROR(VLOOKUP(CONCATENATE($C114, ".NY.GDP.MKTP.KD"),AREA_WB_6ATTRS,Seq!C$1,FALSE)/10000,".")</f>
        <v>9264431.9022109695</v>
      </c>
      <c r="AR114" s="27">
        <f>IFERROR(VLOOKUP(CONCATENATE($C114, ".NY.GDP.MKTP.KD"),AREA_WB_6ATTRS,Seq!D$1,FALSE)/10000,".")</f>
        <v>9276012.2385468408</v>
      </c>
      <c r="AS114" s="27">
        <f>IFERROR(VLOOKUP(CONCATENATE($C114, ".NY.GDP.MKTP.KD"),AREA_WB_6ATTRS,Seq!E$1,FALSE)/10000,".")</f>
        <v>9634705.7332579531</v>
      </c>
      <c r="AT114" s="27">
        <f>IFERROR(VLOOKUP(CONCATENATE($C114, ".NY.GDP.MKTP.KD"),AREA_WB_6ATTRS,Seq!F$1,FALSE)/10000,".")</f>
        <v>10202582.822046075</v>
      </c>
      <c r="AU114" s="27">
        <f>IFERROR(VLOOKUP(CONCATENATE($C114, ".NY.GDP.MKTP.KD"),AREA_WB_6ATTRS,Seq!G$1,FALSE)/10000,".")</f>
        <v>10748831.78887688</v>
      </c>
      <c r="AV114" s="27">
        <f>IFERROR(VLOOKUP(CONCATENATE($C114, ".NY.GDP.MKTP.KD"),AREA_WB_6ATTRS,Seq!H$1,FALSE)/10000,".")</f>
        <v>11182821.415876072</v>
      </c>
      <c r="AW114" s="27">
        <f>IFERROR(VLOOKUP(CONCATENATE($C114, ".NY.GDP.MKTP.KD"),AREA_WB_6ATTRS,Seq!I$1,FALSE)/10000,".")</f>
        <v>11381880.596795915</v>
      </c>
      <c r="AX114" s="27">
        <f>IFERROR(VLOOKUP(CONCATENATE($C114, ".NY.GDP.MKTP.KD"),AREA_WB_6ATTRS,Seq!J$1,FALSE)/10000,".")</f>
        <v>11362206.476999488</v>
      </c>
      <c r="AY114" s="27">
        <f>IFERROR(VLOOKUP(CONCATENATE($C114, ".NY.GDP.MKTP.KD"),AREA_WB_6ATTRS,Seq!K$1,FALSE)/10000,".")</f>
        <v>11475548.180773163</v>
      </c>
      <c r="AZ114" s="27">
        <f>IFERROR(VLOOKUP(CONCATENATE($C114, ".NY.GDP.MKTP.KD"),AREA_WB_6ATTRS,Seq!L$1,FALSE)/10000,".")</f>
        <v>11696656.935096795</v>
      </c>
      <c r="BA114" s="27">
        <f>IFERROR(VLOOKUP(CONCATENATE($C114, ".NY.GDP.MKTP.KD"),AREA_WB_6ATTRS,Seq!M$1,FALSE)/10000,".")</f>
        <v>12059890.611299388</v>
      </c>
      <c r="BB114" s="27">
        <f>IFERROR(VLOOKUP(CONCATENATE($C114, ".NY.GDP.MKTP.KD"),AREA_WB_6ATTRS,Seq!N$1,FALSE)/10000,".")</f>
        <v>12484780.718431683</v>
      </c>
      <c r="BC114" s="27">
        <f>IFERROR(VLOOKUP(CONCATENATE($C114, ".NY.GDP.MKTP.KD"),AREA_WB_6ATTRS,Seq!O$1,FALSE)/10000,".")</f>
        <v>12832679.309048066</v>
      </c>
      <c r="BD114" s="27">
        <f>IFERROR(VLOOKUP(CONCATENATE($C114, ".NY.GDP.MKTP.KD"),AREA_WB_6ATTRS,Seq!P$1,FALSE)/10000,".")</f>
        <v>13480919.525923837</v>
      </c>
      <c r="BE114" s="27">
        <f>IFERROR(VLOOKUP(CONCATENATE($C114, ".NY.GDP.MKTP.KD"),AREA_WB_6ATTRS,Seq!Q$1,FALSE)/10000,".")</f>
        <v>14045271.748068783</v>
      </c>
      <c r="BF114" s="27">
        <f>IFERROR(VLOOKUP(CONCATENATE($C114, ".NY.GDP.MKTP.KD"),AREA_WB_6ATTRS,Seq!R$1,FALSE)/10000,".")</f>
        <v>14761547.638223046</v>
      </c>
      <c r="BG114" s="27">
        <f>IFERROR(VLOOKUP(CONCATENATE($C114, ".NY.GDP.MKTP.KD"),AREA_WB_6ATTRS,Seq!S$1,FALSE)/10000,".")</f>
        <v>15557583.214621151</v>
      </c>
      <c r="BH114" s="27">
        <f>IFERROR(VLOOKUP(CONCATENATE($C114, ".NY.GDP.MKTP.KD"),AREA_WB_6ATTRS,Seq!T$1,FALSE)/10000,".")</f>
        <v>15974954.244810801</v>
      </c>
      <c r="BI114" s="27">
        <f>IFERROR(VLOOKUP(CONCATENATE($C114, ".NY.GDP.MKTP.KD"),AREA_WB_6ATTRS,Seq!U$1,FALSE)/10000,".")</f>
        <v>16298571.485045513</v>
      </c>
      <c r="BJ114" s="27">
        <f>IFERROR(VLOOKUP(CONCATENATE($C114, ".NY.GDP.MKTP.KD"),AREA_WB_6ATTRS,Seq!V$1,FALSE)/10000,".")</f>
        <v>16828853.189120408</v>
      </c>
      <c r="BK114" s="27">
        <f>IFERROR(VLOOKUP(CONCATENATE($C114, ".NY.GDP.MKTP.KD"),AREA_WB_6ATTRS,Seq!W$1,FALSE)/10000,".")</f>
        <v>17163763.412432041</v>
      </c>
      <c r="BL114" s="27">
        <f>IFERROR(VLOOKUP(CONCATENATE($C114, ".NY.GDP.MKTP.KD"),AREA_WB_6ATTRS,Seq!X$1,FALSE)/10000,".")</f>
        <v>17421576.756366145</v>
      </c>
      <c r="BM114" s="27">
        <f>IFERROR(VLOOKUP(CONCATENATE($C114, ".NY.GDP.MKTP.KD"),AREA_WB_6ATTRS,Seq!Y$1,FALSE)/10000,".")</f>
        <v>17592906.347796861</v>
      </c>
      <c r="BN114" s="27">
        <f>IFERROR(VLOOKUP(CONCATENATE($C114, ".NY.GDP.MKTP.KD"),AREA_WB_6ATTRS,Seq!Z$1,FALSE)/10000,".")</f>
        <v>18289766.736087758</v>
      </c>
      <c r="BO114" s="27">
        <f>IFERROR(VLOOKUP(CONCATENATE($C114, ".NY.GDP.MKTP.KD"),AREA_WB_6ATTRS,Seq!AA$1,FALSE)/10000,".")</f>
        <v>18763277.014635179</v>
      </c>
      <c r="BP114" s="27">
        <f>IFERROR(VLOOKUP(CONCATENATE($C114, ".NY.GDP.MKTP.KD"),AREA_WB_6ATTRS,Seq!AB$1,FALSE)/10000,".")</f>
        <v>19223339.160663519</v>
      </c>
      <c r="BQ114" s="27">
        <f>IFERROR(VLOOKUP(CONCATENATE($C114, ".NY.GDP.MKTP.KD"),AREA_WB_6ATTRS,Seq!AC$1,FALSE)/10000,".")</f>
        <v>19733333.724656213</v>
      </c>
      <c r="BR114" s="27">
        <f>IFERROR(VLOOKUP(CONCATENATE($C114, ".NY.GDP.MKTP.KD"),AREA_WB_6ATTRS,Seq!AD$1,FALSE)/10000,".")</f>
        <v>19740258.93819702</v>
      </c>
      <c r="BS114" s="27">
        <f>IFERROR(VLOOKUP(CONCATENATE($C114, ".NY.GDP.MKTP.KD"),AREA_WB_6ATTRS,Seq!AE$1,FALSE)/10000,".")</f>
        <v>19411162.829158235</v>
      </c>
      <c r="BT114" s="27">
        <f>IFERROR(VLOOKUP(CONCATENATE($C114, ".NY.GDP.MKTP.KD"),AREA_WB_6ATTRS,Seq!AF$1,FALSE)/10000,".")</f>
        <v>19542483.268500511</v>
      </c>
      <c r="BU114" s="27">
        <f>IFERROR(VLOOKUP(CONCATENATE($C114, ".NY.GDP.MKTP.KD"),AREA_WB_6ATTRS,Seq!AG$1,FALSE)/10000,".")</f>
        <v>19825258.032195803</v>
      </c>
      <c r="BV114" s="27"/>
      <c r="BW114" s="27"/>
      <c r="BX114" s="27"/>
      <c r="BY114" s="27"/>
      <c r="BZ114" s="27"/>
      <c r="CA114" s="27"/>
      <c r="CB114" s="27"/>
      <c r="CC114" s="27">
        <f>CNPop!A$48</f>
        <v>5.0000000000000001E-3</v>
      </c>
      <c r="CD114" s="27">
        <f>CNPop!B$48</f>
        <v>6.0000000000000001E-3</v>
      </c>
      <c r="CE114" s="27">
        <f>CNPop!C$48</f>
        <v>6.0000000000000001E-3</v>
      </c>
      <c r="CF114" s="27">
        <f>CNPop!D$48</f>
        <v>7.0000000000000001E-3</v>
      </c>
      <c r="CG114" s="27">
        <f>CNPop!E$48</f>
        <v>7.0000000000000001E-3</v>
      </c>
      <c r="CH114" s="27">
        <f>CNPop!F$48</f>
        <v>8.0000000000000002E-3</v>
      </c>
      <c r="CI114" s="27">
        <f>CNPop!G$48</f>
        <v>8.9999999999999993E-3</v>
      </c>
      <c r="CJ114" s="27">
        <f>CNPop!H$48</f>
        <v>0.01</v>
      </c>
      <c r="CK114" s="27">
        <f>CNPop!I$48</f>
        <v>1.0999999999999999E-2</v>
      </c>
      <c r="CL114" s="27">
        <f>CNPop!J$48</f>
        <v>1.2E-2</v>
      </c>
      <c r="CM114" s="27">
        <f>CNPop!K$48</f>
        <v>1.4E-2</v>
      </c>
      <c r="CN114" s="27">
        <f>CNPop!L$48</f>
        <v>1.6E-2</v>
      </c>
      <c r="CO114" s="27">
        <f>CNPop!M$48</f>
        <v>1.7000000000000001E-2</v>
      </c>
      <c r="CP114" s="27">
        <f>CNPop!N$48</f>
        <v>1.9E-2</v>
      </c>
      <c r="CQ114" s="27">
        <f>CNPop!O$48</f>
        <v>2.1000000000000001E-2</v>
      </c>
      <c r="CR114" s="27">
        <f>CNPop!P$48</f>
        <v>2.3E-2</v>
      </c>
      <c r="CS114" s="27">
        <f>CNPop!Q$48</f>
        <v>2.5999999999999999E-2</v>
      </c>
      <c r="CT114" s="27">
        <f>CNPop!R$48</f>
        <v>2.8000000000000001E-2</v>
      </c>
      <c r="CU114" s="27">
        <f>CNPop!S$48</f>
        <v>0.03</v>
      </c>
      <c r="CV114" s="27">
        <f>CNPop!T$48</f>
        <v>3.3000000000000002E-2</v>
      </c>
      <c r="CW114" s="27">
        <f>CNPop!U$48</f>
        <v>3.5999999999999997E-2</v>
      </c>
      <c r="CX114" s="27">
        <f>CNPop!V$48</f>
        <v>3.9E-2</v>
      </c>
      <c r="CY114" s="27">
        <f>CNPop!W$48</f>
        <v>4.2000000000000003E-2</v>
      </c>
      <c r="CZ114" s="27">
        <f>CNPop!X$48</f>
        <v>4.4999999999999998E-2</v>
      </c>
      <c r="DA114" s="27">
        <f>CNPop!Y$48</f>
        <v>4.9000000000000002E-2</v>
      </c>
      <c r="DB114" s="27">
        <f>CNPop!Z$48</f>
        <v>5.1999999999999998E-2</v>
      </c>
      <c r="DC114" s="27">
        <f>CNPop!AA$48</f>
        <v>5.6000000000000001E-2</v>
      </c>
      <c r="DD114" s="27">
        <f>CNPop!AB$48</f>
        <v>0.06</v>
      </c>
      <c r="DE114" s="27">
        <f>CNPop!AC$48</f>
        <v>6.3E-2</v>
      </c>
      <c r="DF114" s="27">
        <f>CNPop!AD$48</f>
        <v>6.8000000000000005E-2</v>
      </c>
      <c r="DG114" s="27">
        <f>CNPop!AE$48</f>
        <v>7.1999999999999995E-2</v>
      </c>
      <c r="DH114" s="27">
        <f>CNPop!AF$48</f>
        <v>7.5999999999999998E-2</v>
      </c>
      <c r="DI114" s="27">
        <f>CNPop!AG$48</f>
        <v>8.1000000000000003E-2</v>
      </c>
      <c r="DJ114" s="27">
        <f>CNPop!AH$48</f>
        <v>8.5000000000000006E-2</v>
      </c>
      <c r="DK114" s="27">
        <f>CNPop!AI$48</f>
        <v>0.09</v>
      </c>
      <c r="DL114" s="27">
        <f>CNPop!AJ$48</f>
        <v>9.5000000000000001E-2</v>
      </c>
      <c r="DM114" s="27">
        <f>CNPop!AK$48</f>
        <v>0.1</v>
      </c>
      <c r="DN114" s="27"/>
      <c r="DO114" s="27">
        <f t="shared" si="140"/>
        <v>0.26799999237060546</v>
      </c>
      <c r="DP114" s="27">
        <f t="shared" si="141"/>
        <v>0.26799999237060546</v>
      </c>
      <c r="DQ114" s="27">
        <f t="shared" si="142"/>
        <v>0.26799999237060546</v>
      </c>
      <c r="DR114" s="27">
        <f t="shared" si="143"/>
        <v>0.26799999237060546</v>
      </c>
      <c r="DS114" s="27">
        <f t="shared" si="144"/>
        <v>0.26799999237060546</v>
      </c>
      <c r="DT114" s="27">
        <f t="shared" si="145"/>
        <v>0.26799999237060546</v>
      </c>
      <c r="DU114" s="27">
        <f t="shared" si="146"/>
        <v>0.26799999237060546</v>
      </c>
      <c r="DV114" s="27">
        <f t="shared" si="147"/>
        <v>0.26799999237060546</v>
      </c>
      <c r="DW114" s="27">
        <f t="shared" si="148"/>
        <v>0.26799999237060546</v>
      </c>
      <c r="DX114" s="27">
        <f t="shared" si="149"/>
        <v>0.26799999237060546</v>
      </c>
      <c r="DY114" s="27">
        <f t="shared" si="150"/>
        <v>0.26799999237060546</v>
      </c>
      <c r="DZ114" s="27">
        <f t="shared" si="151"/>
        <v>0.26799999237060546</v>
      </c>
      <c r="EA114" s="27">
        <f t="shared" si="152"/>
        <v>0.26799999237060546</v>
      </c>
      <c r="EB114" s="27">
        <f t="shared" si="153"/>
        <v>0.26799999237060546</v>
      </c>
      <c r="EC114" s="27">
        <f t="shared" si="154"/>
        <v>0.26799999237060546</v>
      </c>
      <c r="ED114" s="27">
        <f t="shared" si="155"/>
        <v>0.26799999237060546</v>
      </c>
      <c r="EE114" s="27">
        <f t="shared" si="156"/>
        <v>0.26799999237060546</v>
      </c>
      <c r="EF114" s="27">
        <f t="shared" si="157"/>
        <v>0.27899999618530275</v>
      </c>
      <c r="EG114" s="27">
        <f t="shared" si="158"/>
        <v>0.28299999237060547</v>
      </c>
      <c r="EH114" s="27">
        <f t="shared" si="159"/>
        <v>0.29200000762939454</v>
      </c>
      <c r="EI114" s="27">
        <f t="shared" si="160"/>
        <v>0.31100000381469728</v>
      </c>
      <c r="EJ114" s="27">
        <f t="shared" si="161"/>
        <v>0.33</v>
      </c>
      <c r="EK114" s="27">
        <f t="shared" si="162"/>
        <v>0.33200000762939452</v>
      </c>
      <c r="EL114" s="27">
        <f t="shared" si="163"/>
        <v>0.31100000381469728</v>
      </c>
      <c r="EM114" s="27">
        <f t="shared" si="164"/>
        <v>0.32</v>
      </c>
      <c r="EN114" s="27">
        <f t="shared" si="165"/>
        <v>0.32500000000000001</v>
      </c>
      <c r="EO114" s="27">
        <f t="shared" si="166"/>
        <v>0.32700000762939452</v>
      </c>
      <c r="EP114" s="27">
        <f t="shared" si="129"/>
        <v>0.33900001525878909</v>
      </c>
      <c r="EQ114" s="27">
        <f t="shared" si="130"/>
        <v>0.34099998474121096</v>
      </c>
      <c r="ER114" s="27">
        <f t="shared" si="175"/>
        <v>0.34599998474121096</v>
      </c>
      <c r="ES114" s="27">
        <f t="shared" si="175"/>
        <v>0.35799999237060548</v>
      </c>
      <c r="ET114" s="27">
        <f t="shared" si="175"/>
        <v>0.35799999237060548</v>
      </c>
      <c r="EU114" s="27"/>
      <c r="EV114" s="27"/>
      <c r="EW114" s="27"/>
      <c r="EX114" s="27"/>
      <c r="EY114" s="27"/>
      <c r="EZ114" s="27" t="str">
        <f>IFERROR(VLOOKUP(CONCATENATE($C114,".SL.TLF.TERT.ZS"),AREA_WB_6ATTRS,Seq!B$1,FALSE)/100,".")</f>
        <v>.</v>
      </c>
      <c r="FA114" s="27" t="str">
        <f>IFERROR(VLOOKUP(CONCATENATE($C114,".SL.TLF.TERT.ZS"),AREA_WB_6ATTRS,Seq!C$1,FALSE)/100,".")</f>
        <v>.</v>
      </c>
      <c r="FB114" s="27" t="str">
        <f>IFERROR(VLOOKUP(CONCATENATE($C114,".SL.TLF.TERT.ZS"),AREA_WB_6ATTRS,Seq!D$1,FALSE)/100,".")</f>
        <v>.</v>
      </c>
      <c r="FC114" s="27" t="str">
        <f>IFERROR(VLOOKUP(CONCATENATE($C114,".SL.TLF.TERT.ZS"),AREA_WB_6ATTRS,Seq!E$1,FALSE)/100,".")</f>
        <v>.</v>
      </c>
      <c r="FD114" s="27" t="str">
        <f>IFERROR(VLOOKUP(CONCATENATE($C114,".SL.TLF.TERT.ZS"),AREA_WB_6ATTRS,Seq!F$1,FALSE)/100,".")</f>
        <v>.</v>
      </c>
      <c r="FE114" s="27" t="str">
        <f>IFERROR(VLOOKUP(CONCATENATE($C114,".SL.TLF.TERT.ZS"),AREA_WB_6ATTRS,Seq!G$1,FALSE)/100,".")</f>
        <v>.</v>
      </c>
      <c r="FF114" s="27" t="str">
        <f>IFERROR(VLOOKUP(CONCATENATE($C114,".SL.TLF.TERT.ZS"),AREA_WB_6ATTRS,Seq!H$1,FALSE)/100,".")</f>
        <v>.</v>
      </c>
      <c r="FG114" s="27" t="str">
        <f>IFERROR(VLOOKUP(CONCATENATE($C114,".SL.TLF.TERT.ZS"),AREA_WB_6ATTRS,Seq!I$1,FALSE)/100,".")</f>
        <v>.</v>
      </c>
      <c r="FH114" s="27" t="str">
        <f>IFERROR(VLOOKUP(CONCATENATE($C114,".SL.TLF.TERT.ZS"),AREA_WB_6ATTRS,Seq!J$1,FALSE)/100,".")</f>
        <v>.</v>
      </c>
      <c r="FI114" s="27" t="str">
        <f>IFERROR(VLOOKUP(CONCATENATE($C114,".SL.TLF.TERT.ZS"),AREA_WB_6ATTRS,Seq!K$1,FALSE)/100,".")</f>
        <v>.</v>
      </c>
      <c r="FJ114" s="27" t="str">
        <f>IFERROR(VLOOKUP(CONCATENATE($C114,".SL.TLF.TERT.ZS"),AREA_WB_6ATTRS,Seq!L$1,FALSE)/100,".")</f>
        <v>.</v>
      </c>
      <c r="FK114" s="27" t="str">
        <f>IFERROR(VLOOKUP(CONCATENATE($C114,".SL.TLF.TERT.ZS"),AREA_WB_6ATTRS,Seq!M$1,FALSE)/100,".")</f>
        <v>.</v>
      </c>
      <c r="FL114" s="27" t="str">
        <f>IFERROR(VLOOKUP(CONCATENATE($C114,".SL.TLF.TERT.ZS"),AREA_WB_6ATTRS,Seq!N$1,FALSE)/100,".")</f>
        <v>.</v>
      </c>
      <c r="FM114" s="27" t="str">
        <f>IFERROR(VLOOKUP(CONCATENATE($C114,".SL.TLF.TERT.ZS"),AREA_WB_6ATTRS,Seq!O$1,FALSE)/100,".")</f>
        <v>.</v>
      </c>
      <c r="FN114" s="27" t="str">
        <f>IFERROR(VLOOKUP(CONCATENATE($C114,".SL.TLF.TERT.ZS"),AREA_WB_6ATTRS,Seq!P$1,FALSE)/100,".")</f>
        <v>.</v>
      </c>
      <c r="FO114" s="27" t="str">
        <f>IFERROR(VLOOKUP(CONCATENATE($C114,".SL.TLF.TERT.ZS"),AREA_WB_6ATTRS,Seq!Q$1,FALSE)/100,".")</f>
        <v>.</v>
      </c>
      <c r="FP114" s="27">
        <f>IFERROR(VLOOKUP(CONCATENATE($C114,".SL.TLF.TERT.ZS"),AREA_WB_6ATTRS,Seq!R$1,FALSE)/100,".")</f>
        <v>0.26799999237060546</v>
      </c>
      <c r="FQ114" s="27">
        <f>IFERROR(VLOOKUP(CONCATENATE($C114,".SL.TLF.TERT.ZS"),AREA_WB_6ATTRS,Seq!S$1,FALSE)/100,".")</f>
        <v>0.27899999618530275</v>
      </c>
      <c r="FR114" s="27">
        <f>IFERROR(VLOOKUP(CONCATENATE($C114,".SL.TLF.TERT.ZS"),AREA_WB_6ATTRS,Seq!T$1,FALSE)/100,".")</f>
        <v>0.28299999237060547</v>
      </c>
      <c r="FS114" s="27">
        <f>IFERROR(VLOOKUP(CONCATENATE($C114,".SL.TLF.TERT.ZS"),AREA_WB_6ATTRS,Seq!U$1,FALSE)/100,".")</f>
        <v>0.29200000762939454</v>
      </c>
      <c r="FT114" s="27">
        <f>IFERROR(VLOOKUP(CONCATENATE($C114,".SL.TLF.TERT.ZS"),AREA_WB_6ATTRS,Seq!V$1,FALSE)/100,".")</f>
        <v>0.31100000381469728</v>
      </c>
      <c r="FU114" s="27">
        <f>IFERROR(VLOOKUP(CONCATENATE($C114,".SL.TLF.TERT.ZS"),AREA_WB_6ATTRS,Seq!W$1,FALSE)/100,".")</f>
        <v>0.33</v>
      </c>
      <c r="FV114" s="27">
        <f>IFERROR(VLOOKUP(CONCATENATE($C114,".SL.TLF.TERT.ZS"),AREA_WB_6ATTRS,Seq!X$1,FALSE)/100,".")</f>
        <v>0.33200000762939452</v>
      </c>
      <c r="FW114" s="27">
        <f>IFERROR(VLOOKUP(CONCATENATE($C114,".SL.TLF.TERT.ZS"),AREA_WB_6ATTRS,Seq!Y$1,FALSE)/100,".")</f>
        <v>0.31100000381469728</v>
      </c>
      <c r="FX114" s="27">
        <f>IFERROR(VLOOKUP(CONCATENATE($C114,".SL.TLF.TERT.ZS"),AREA_WB_6ATTRS,Seq!Z$1,FALSE)/100,".")</f>
        <v>0.32</v>
      </c>
      <c r="FY114" s="27">
        <f>IFERROR(VLOOKUP(CONCATENATE($C114,".SL.TLF.TERT.ZS"),AREA_WB_6ATTRS,Seq!AA$1,FALSE)/100,".")</f>
        <v>0.32500000000000001</v>
      </c>
      <c r="FZ114" s="27">
        <f>IFERROR(VLOOKUP(CONCATENATE($C114,".SL.TLF.TERT.ZS"),AREA_WB_6ATTRS,Seq!AB$1,FALSE)/100,".")</f>
        <v>0.32700000762939452</v>
      </c>
      <c r="GA114" s="27">
        <f>IFERROR(VLOOKUP(CONCATENATE($C114,".SL.TLF.TERT.ZS"),AREA_WB_6ATTRS,Seq!AC$1,FALSE)/100,".")</f>
        <v>0.33900001525878909</v>
      </c>
      <c r="GB114" s="27">
        <f>IFERROR(VLOOKUP(CONCATENATE($C114,".SL.TLF.TERT.ZS"),AREA_WB_6ATTRS,Seq!AD$1,FALSE)/100,".")</f>
        <v>0.34099998474121096</v>
      </c>
      <c r="GC114" s="27">
        <f>IFERROR(VLOOKUP(CONCATENATE($C114,".SL.TLF.TERT.ZS"),AREA_WB_6ATTRS,Seq!AE$1,FALSE)/100,".")</f>
        <v>0.34599998474121096</v>
      </c>
      <c r="GD114" s="27">
        <f>IFERROR(VLOOKUP(CONCATENATE($C114,".SL.TLF.TERT.ZS"),AREA_WB_6ATTRS,Seq!AF$1,FALSE)/100,".")</f>
        <v>0.35799999237060548</v>
      </c>
      <c r="GE114" s="27" t="str">
        <f>IFERROR(VLOOKUP(CONCATENATE($C114,".SL.TLF.TERT.ZS"),AREA_WB_6ATTRS,Seq!AG$1,FALSE)/100,".")</f>
        <v>.</v>
      </c>
      <c r="GF114" s="27" t="str">
        <f>IFERROR(VLOOKUP(CONCATENATE($C114,".SL.TLF.TERT.ZS"),AREA_WB_6ATTRS,Seq!AH$1,FALSE)/100,".")</f>
        <v>.</v>
      </c>
      <c r="GG114" s="27" t="str">
        <f>IFERROR(VLOOKUP(CONCATENATE($C114,".SL.TLF.TERT.ZS"),AREA_WB_6ATTRS,Seq!AI$1,FALSE)/100,".")</f>
        <v>.</v>
      </c>
      <c r="GH114" s="27" t="str">
        <f>IFERROR(VLOOKUP(CONCATENATE($C114,".SL.TLF.TERT.ZS"),AREA_WB_6ATTRS,Seq!AJ$1,FALSE)/100,".")</f>
        <v>.</v>
      </c>
      <c r="GI114" s="27" t="str">
        <f>IFERROR(VLOOKUP(CONCATENATE($C114,".SL.TLF.TERT.ZS"),AREA_WB_6ATTRS,Seq!AK$1,FALSE)/100,".")</f>
        <v>.</v>
      </c>
      <c r="GJ114" s="27" t="str">
        <f>IFERROR(VLOOKUP(CONCATENATE($C114,".SL.TLF.TERT.ZS"),AREA_WB_6ATTRS,Seq!AL$1,FALSE)/100,".")</f>
        <v>.</v>
      </c>
      <c r="GK114" s="27"/>
      <c r="GL114" s="27"/>
      <c r="GM114" s="27">
        <f t="shared" si="167"/>
        <v>1.4666340747983379E-4</v>
      </c>
      <c r="GN114" s="27">
        <f t="shared" si="168"/>
        <v>2.2397736649770129E-4</v>
      </c>
      <c r="GO114" s="27" t="str">
        <f t="shared" si="131"/>
        <v>.</v>
      </c>
      <c r="GP114" s="27"/>
      <c r="GQ114" s="9">
        <f>IF(VLOOKUP($B114,EM_80!$B$1:$C$201,2,FALSE)&gt;0,VLOOKUP($B114,EM_80!$B$1:$C$201,2,FALSE),".")</f>
        <v>600</v>
      </c>
      <c r="GR114" s="9">
        <f t="shared" si="169"/>
        <v>950</v>
      </c>
      <c r="GS114" s="9" t="str">
        <f t="shared" si="124"/>
        <v>.</v>
      </c>
      <c r="GU114">
        <f t="shared" si="170"/>
        <v>4091000</v>
      </c>
      <c r="GV114">
        <f t="shared" si="171"/>
        <v>4241500</v>
      </c>
      <c r="GW114">
        <f t="shared" si="172"/>
        <v>4491000</v>
      </c>
      <c r="GX114">
        <f t="shared" si="173"/>
        <v>4889252</v>
      </c>
      <c r="GZ114" s="9">
        <f>IF(ISNA(VLOOKUP($B114,Area_EM_90,Seq!C$1,FALSE)),".",VLOOKUP($B114,Area_EM_90,Seq!C$1,FALSE))</f>
        <v>1428</v>
      </c>
      <c r="HA114" s="9">
        <f>IF(ISNA(VLOOKUP($B114,Area_EM_90,Seq!D$1,FALSE)),".",VLOOKUP($B114,Area_EM_90,Seq!D$1,FALSE))</f>
        <v>90</v>
      </c>
      <c r="HB114" s="9">
        <f>IF(ISNA(VLOOKUP($B114,Area_EM_90,Seq!E$1,FALSE)),".",VLOOKUP($B114,Area_EM_90,Seq!E$1,FALSE))</f>
        <v>644</v>
      </c>
      <c r="HC114" s="9">
        <f>IF(ISNA(VLOOKUP($B114,Area_EM_90,Seq!F$1,FALSE)),".",VLOOKUP($B114,Area_EM_90,Seq!F$1,FALSE))</f>
        <v>694</v>
      </c>
      <c r="HD114" s="9">
        <f>IF(ISNA(VLOOKUP($B114,Area_EM_90,Seq!G$1,FALSE)),".",VLOOKUP($B114,Area_EM_90,Seq!G$1,FALSE))</f>
        <v>2784000</v>
      </c>
      <c r="HE114" s="9">
        <f>IF(ISNA(VLOOKUP($B114,Area_EM_90,Seq!H$1,FALSE)),".",VLOOKUP($B114,Area_EM_90,Seq!H$1,FALSE))</f>
        <v>1194336</v>
      </c>
      <c r="HF114" s="9">
        <f>IF(ISNA(VLOOKUP($B114,Area_EM_90,Seq!I$1,FALSE)),".",VLOOKUP($B114,Area_EM_90,Seq!I$1,FALSE))</f>
        <v>1152576</v>
      </c>
      <c r="HG114" s="9">
        <f>IF(ISNA(VLOOKUP($B114,Area_EM_90,Seq!J$1,FALSE)),".",VLOOKUP($B114,Area_EM_90,Seq!J$1,FALSE))</f>
        <v>437088</v>
      </c>
      <c r="HH114" s="9">
        <f>IF(ISNA(VLOOKUP($B114,Area_EM_00,Seq!C$1,FALSE)),".",VLOOKUP($B114,Area_EM_00,Seq!C$1,FALSE))</f>
        <v>2276</v>
      </c>
      <c r="HI114" s="9">
        <f>IF(ISNA(VLOOKUP($B114,Area_EM_00,Seq!D$1,FALSE)),".",VLOOKUP($B114,Area_EM_00,Seq!D$1,FALSE))</f>
        <v>121</v>
      </c>
      <c r="HJ114" s="9">
        <f>IF(ISNA(VLOOKUP($B114,Area_EM_00,Seq!E$1,FALSE)),".",VLOOKUP($B114,Area_EM_00,Seq!E$1,FALSE))</f>
        <v>1250</v>
      </c>
      <c r="HK114" s="9">
        <f>IF(ISNA(VLOOKUP($B114,Area_EM_00,Seq!F$1,FALSE)),".",VLOOKUP($B114,Area_EM_00,Seq!F$1,FALSE))</f>
        <v>905</v>
      </c>
      <c r="HL114" s="9">
        <f>IF(ISNA(VLOOKUP($B114,Area_EM_00,Seq!G$1,FALSE)),".",VLOOKUP($B114,Area_EM_00,Seq!G$1,FALSE))</f>
        <v>3051000</v>
      </c>
      <c r="HM114" s="9">
        <f>IF(ISNA(VLOOKUP($B114,Area_EM_00,Seq!H$1,FALSE)),".",VLOOKUP($B114,Area_EM_00,Seq!H$1,FALSE))</f>
        <v>808515</v>
      </c>
      <c r="HN114" s="9">
        <f>IF(ISNA(VLOOKUP($B114,Area_EM_00,Seq!I$1,FALSE)),".",VLOOKUP($B114,Area_EM_00,Seq!I$1,FALSE))</f>
        <v>1578893</v>
      </c>
      <c r="HO114" s="9">
        <f>IF(ISNA(VLOOKUP($B114,Area_EM_00,Seq!J$1,FALSE)),".",VLOOKUP($B114,Area_EM_00,Seq!J$1,FALSE))</f>
        <v>663592.5</v>
      </c>
      <c r="HQ114" s="27"/>
      <c r="HR114" s="9">
        <f>IFERROR(VLOOKUP($B114,AREA_EM3_60_00,Seq!E$1,FALSE),".")</f>
        <v>730</v>
      </c>
      <c r="HS114" s="9">
        <f>IFERROR(VLOOKUP($B114,AREA_EM3_60_00,Seq!F$1,FALSE),".")</f>
        <v>1889</v>
      </c>
      <c r="HT114" s="9">
        <f>IFERROR(VLOOKUP($B114,AREA_EM3_60_00,Seq!G$1,FALSE),".")</f>
        <v>3695</v>
      </c>
      <c r="HU114" s="9">
        <f>IFERROR(VLOOKUP($B114,AREA_EM3_10,Seq!B$1,FALSE),".")</f>
        <v>6971.0880639004818</v>
      </c>
      <c r="HV114" s="9">
        <f t="shared" si="132"/>
        <v>4091000</v>
      </c>
      <c r="HW114" s="9">
        <f t="shared" si="133"/>
        <v>4241500</v>
      </c>
      <c r="HX114" s="9">
        <f t="shared" si="134"/>
        <v>4491000</v>
      </c>
      <c r="HY114" s="9">
        <f t="shared" si="135"/>
        <v>4889252</v>
      </c>
    </row>
    <row r="115" spans="1:233">
      <c r="A115" s="25" t="s">
        <v>2531</v>
      </c>
      <c r="B115" s="26" t="str">
        <f t="shared" si="92"/>
        <v>Poland</v>
      </c>
      <c r="C115" s="166" t="s">
        <v>1606</v>
      </c>
      <c r="D115" s="27">
        <f>VLOOKUP("CHN.NY.GDP.MKTP.KD",AREA_WB_6ATTRS,Seq!B$1,FALSE)/10000</f>
        <v>18294112.043860689</v>
      </c>
      <c r="E115" s="27">
        <f>VLOOKUP("CHN.NY.GDP.MKTP.KD",AREA_WB_6ATTRS,Seq!C$1,FALSE)/10000</f>
        <v>19245405.87014145</v>
      </c>
      <c r="F115" s="27">
        <f>VLOOKUP("CHN.NY.GDP.MKTP.KD",AREA_WB_6ATTRS,Seq!D$1,FALSE)/10000</f>
        <v>20996737.804324333</v>
      </c>
      <c r="G115" s="27">
        <f>VLOOKUP("CHN.NY.GDP.MKTP.KD",AREA_WB_6ATTRS,Seq!E$1,FALSE)/10000</f>
        <v>23285382.224995762</v>
      </c>
      <c r="H115" s="27">
        <f>VLOOKUP("CHN.NY.GDP.MKTP.KD",AREA_WB_6ATTRS,Seq!F$1,FALSE)/10000</f>
        <v>26824760.323195074</v>
      </c>
      <c r="I115" s="27">
        <f>VLOOKUP("CHN.NY.GDP.MKTP.KD",AREA_WB_6ATTRS,Seq!G$1,FALSE)/10000</f>
        <v>30446102.966826372</v>
      </c>
      <c r="J115" s="27">
        <f>VLOOKUP("CHN.NY.GDP.MKTP.KD",AREA_WB_6ATTRS,Seq!H$1,FALSE)/10000</f>
        <v>33125360.027907111</v>
      </c>
      <c r="K115" s="27">
        <f>VLOOKUP("CHN.NY.GDP.MKTP.KD",AREA_WB_6ATTRS,Seq!I$1,FALSE)/10000</f>
        <v>36967901.791144341</v>
      </c>
      <c r="L115" s="27">
        <f>VLOOKUP("CHN.NY.GDP.MKTP.KD",AREA_WB_6ATTRS,Seq!J$1,FALSE)/10000</f>
        <v>41145274.693543643</v>
      </c>
      <c r="M115" s="27">
        <f>VLOOKUP("CHN.NY.GDP.MKTP.KD",AREA_WB_6ATTRS,Seq!K$1,FALSE)/10000</f>
        <v>42832230.955979005</v>
      </c>
      <c r="N115" s="27">
        <f>VLOOKUP("CHN.NY.GDP.MKTP.KD",AREA_WB_6ATTRS,Seq!L$1,FALSE)/10000</f>
        <v>44459855.73230619</v>
      </c>
      <c r="O115" s="27">
        <f>VLOOKUP("CHN.NY.GDP.MKTP.KD",AREA_WB_6ATTRS,Seq!M$1,FALSE)/10000</f>
        <v>48550162.459678344</v>
      </c>
      <c r="P115" s="27">
        <f>VLOOKUP("CHN.NY.GDP.MKTP.KD",AREA_WB_6ATTRS,Seq!N$1,FALSE)/10000</f>
        <v>55444285.528952621</v>
      </c>
      <c r="Q115" s="27">
        <f>VLOOKUP("CHN.NY.GDP.MKTP.KD",AREA_WB_6ATTRS,Seq!O$1,FALSE)/10000</f>
        <v>63206485.503006078</v>
      </c>
      <c r="R115" s="27">
        <f>VLOOKUP("CHN.NY.GDP.MKTP.KD",AREA_WB_6ATTRS,Seq!P$1,FALSE)/10000</f>
        <v>71486535.103899792</v>
      </c>
      <c r="S115" s="27">
        <f>VLOOKUP("CHN.NY.GDP.MKTP.KD",AREA_WB_6ATTRS,Seq!Q$1,FALSE)/10000</f>
        <v>79278567.430224851</v>
      </c>
      <c r="T115" s="27">
        <f>VLOOKUP("CHN.NY.GDP.MKTP.KD",AREA_WB_6ATTRS,Seq!R$1,FALSE)/10000</f>
        <v>87206424.173247412</v>
      </c>
      <c r="U115" s="27">
        <f>VLOOKUP("CHN.NY.GDP.MKTP.KD",AREA_WB_6ATTRS,Seq!S$1,FALSE)/10000</f>
        <v>95316621.621359423</v>
      </c>
      <c r="V115" s="27">
        <f>VLOOKUP("CHN.NY.GDP.MKTP.KD",AREA_WB_6ATTRS,Seq!T$1,FALSE)/10000</f>
        <v>102751318.10782552</v>
      </c>
      <c r="W115" s="27">
        <f>VLOOKUP("CHN.NY.GDP.MKTP.KD",AREA_WB_6ATTRS,Seq!U$1,FALSE)/10000</f>
        <v>110560418.28402025</v>
      </c>
      <c r="X115" s="27">
        <f>VLOOKUP("CHN.NY.GDP.MKTP.KD",AREA_WB_6ATTRS,Seq!V$1,FALSE)/10000</f>
        <v>119847493.41987793</v>
      </c>
      <c r="Y115" s="27">
        <f>VLOOKUP("CHN.NY.GDP.MKTP.KD",AREA_WB_6ATTRS,Seq!W$1,FALSE)/10000</f>
        <v>129794835.37372778</v>
      </c>
      <c r="Z115" s="27">
        <f>VLOOKUP("CHN.NY.GDP.MKTP.KD",AREA_WB_6ATTRS,Seq!X$1,FALSE)/10000</f>
        <v>141606165.392737</v>
      </c>
      <c r="AA115" s="27">
        <f>VLOOKUP("CHN.NY.GDP.MKTP.KD",AREA_WB_6ATTRS,Seq!Y$1,FALSE)/10000</f>
        <v>155766781.9320105</v>
      </c>
      <c r="AB115" s="27">
        <f>VLOOKUP("CHN.NY.GDP.MKTP.KD",AREA_WB_6ATTRS,Seq!Z$1,FALSE)/10000</f>
        <v>171499226.90714428</v>
      </c>
      <c r="AC115" s="27">
        <f>VLOOKUP("CHN.NY.GDP.MKTP.KD",AREA_WB_6ATTRS,Seq!AA$1,FALSE)/10000</f>
        <v>190878639.54765138</v>
      </c>
      <c r="AD115" s="27">
        <f>VLOOKUP("CHN.NY.GDP.MKTP.KD",AREA_WB_6ATTRS,Seq!AB$1,FALSE)/10000</f>
        <v>215120226.77020231</v>
      </c>
      <c r="AE115" s="27">
        <f>VLOOKUP("CHN.NY.GDP.MKTP.KD",AREA_WB_6ATTRS,Seq!AC$1,FALSE)/10000</f>
        <v>245667298.97157177</v>
      </c>
      <c r="AF115" s="27">
        <f>VLOOKUP("CHN.NY.GDP.MKTP.KD",AREA_WB_6ATTRS,Seq!AD$1,FALSE)/10000</f>
        <v>269251359.67284226</v>
      </c>
      <c r="AG115" s="27">
        <f>VLOOKUP("CHN.NY.GDP.MKTP.KD",AREA_WB_6ATTRS,Seq!AE$1,FALSE)/10000</f>
        <v>294022484.76274431</v>
      </c>
      <c r="AH115" s="27">
        <f>VLOOKUP("CHN.NY.GDP.MKTP.KD",AREA_WB_6ATTRS,Seq!AF$1,FALSE)/10000</f>
        <v>324600823.17806971</v>
      </c>
      <c r="AI115" s="27">
        <f>VLOOKUP("CHN.NY.GDP.MKTP.KD",AREA_WB_6ATTRS,Seq!AG$1,FALSE)/10000</f>
        <v>354139498.08727396</v>
      </c>
      <c r="AJ115" s="27"/>
      <c r="AK115" s="27"/>
      <c r="AL115" s="27"/>
      <c r="AM115" s="27"/>
      <c r="AN115" s="27"/>
      <c r="AO115" s="27"/>
      <c r="AP115" s="27" t="str">
        <f>IFERROR(VLOOKUP(CONCATENATE($C115, ".NY.GDP.MKTP.KD"),AREA_WB_6ATTRS,Seq!B$1,FALSE)/10000,".")</f>
        <v>.</v>
      </c>
      <c r="AQ115" s="27" t="str">
        <f>IFERROR(VLOOKUP(CONCATENATE($C115, ".NY.GDP.MKTP.KD"),AREA_WB_6ATTRS,Seq!C$1,FALSE)/10000,".")</f>
        <v>.</v>
      </c>
      <c r="AR115" s="27" t="str">
        <f>IFERROR(VLOOKUP(CONCATENATE($C115, ".NY.GDP.MKTP.KD"),AREA_WB_6ATTRS,Seq!D$1,FALSE)/10000,".")</f>
        <v>.</v>
      </c>
      <c r="AS115" s="27" t="str">
        <f>IFERROR(VLOOKUP(CONCATENATE($C115, ".NY.GDP.MKTP.KD"),AREA_WB_6ATTRS,Seq!E$1,FALSE)/10000,".")</f>
        <v>.</v>
      </c>
      <c r="AT115" s="27" t="str">
        <f>IFERROR(VLOOKUP(CONCATENATE($C115, ".NY.GDP.MKTP.KD"),AREA_WB_6ATTRS,Seq!F$1,FALSE)/10000,".")</f>
        <v>.</v>
      </c>
      <c r="AU115" s="27" t="str">
        <f>IFERROR(VLOOKUP(CONCATENATE($C115, ".NY.GDP.MKTP.KD"),AREA_WB_6ATTRS,Seq!G$1,FALSE)/10000,".")</f>
        <v>.</v>
      </c>
      <c r="AV115" s="27" t="str">
        <f>IFERROR(VLOOKUP(CONCATENATE($C115, ".NY.GDP.MKTP.KD"),AREA_WB_6ATTRS,Seq!H$1,FALSE)/10000,".")</f>
        <v>.</v>
      </c>
      <c r="AW115" s="27" t="str">
        <f>IFERROR(VLOOKUP(CONCATENATE($C115, ".NY.GDP.MKTP.KD"),AREA_WB_6ATTRS,Seq!I$1,FALSE)/10000,".")</f>
        <v>.</v>
      </c>
      <c r="AX115" s="27" t="str">
        <f>IFERROR(VLOOKUP(CONCATENATE($C115, ".NY.GDP.MKTP.KD"),AREA_WB_6ATTRS,Seq!J$1,FALSE)/10000,".")</f>
        <v>.</v>
      </c>
      <c r="AY115" s="27" t="str">
        <f>IFERROR(VLOOKUP(CONCATENATE($C115, ".NY.GDP.MKTP.KD"),AREA_WB_6ATTRS,Seq!K$1,FALSE)/10000,".")</f>
        <v>.</v>
      </c>
      <c r="AZ115" s="27">
        <f>IFERROR(VLOOKUP(CONCATENATE($C115, ".NY.GDP.MKTP.KD"),AREA_WB_6ATTRS,Seq!L$1,FALSE)/10000,".")</f>
        <v>11817036.282150228</v>
      </c>
      <c r="BA115" s="27">
        <f>IFERROR(VLOOKUP(CONCATENATE($C115, ".NY.GDP.MKTP.KD"),AREA_WB_6ATTRS,Seq!M$1,FALSE)/10000,".")</f>
        <v>10988002.788757838</v>
      </c>
      <c r="BB115" s="27">
        <f>IFERROR(VLOOKUP(CONCATENATE($C115, ".NY.GDP.MKTP.KD"),AREA_WB_6ATTRS,Seq!N$1,FALSE)/10000,".")</f>
        <v>11264348.710240923</v>
      </c>
      <c r="BC115" s="27">
        <f>IFERROR(VLOOKUP(CONCATENATE($C115, ".NY.GDP.MKTP.KD"),AREA_WB_6ATTRS,Seq!O$1,FALSE)/10000,".")</f>
        <v>11685445.020042509</v>
      </c>
      <c r="BD115" s="27">
        <f>IFERROR(VLOOKUP(CONCATENATE($C115, ".NY.GDP.MKTP.KD"),AREA_WB_6ATTRS,Seq!P$1,FALSE)/10000,".")</f>
        <v>12303932.494062528</v>
      </c>
      <c r="BE115" s="27">
        <f>IFERROR(VLOOKUP(CONCATENATE($C115, ".NY.GDP.MKTP.KD"),AREA_WB_6ATTRS,Seq!Q$1,FALSE)/10000,".")</f>
        <v>13159284.239876481</v>
      </c>
      <c r="BF115" s="27">
        <f>IFERROR(VLOOKUP(CONCATENATE($C115, ".NY.GDP.MKTP.KD"),AREA_WB_6ATTRS,Seq!R$1,FALSE)/10000,".")</f>
        <v>13980281.034635874</v>
      </c>
      <c r="BG115" s="27">
        <f>IFERROR(VLOOKUP(CONCATENATE($C115, ".NY.GDP.MKTP.KD"),AREA_WB_6ATTRS,Seq!S$1,FALSE)/10000,".")</f>
        <v>14970962.966979355</v>
      </c>
      <c r="BH115" s="27">
        <f>IFERROR(VLOOKUP(CONCATENATE($C115, ".NY.GDP.MKTP.KD"),AREA_WB_6ATTRS,Seq!T$1,FALSE)/10000,".")</f>
        <v>15716761.540472178</v>
      </c>
      <c r="BI115" s="27">
        <f>IFERROR(VLOOKUP(CONCATENATE($C115, ".NY.GDP.MKTP.KD"),AREA_WB_6ATTRS,Seq!U$1,FALSE)/10000,".")</f>
        <v>16427819.049417047</v>
      </c>
      <c r="BJ115" s="27">
        <f>IFERROR(VLOOKUP(CONCATENATE($C115, ".NY.GDP.MKTP.KD"),AREA_WB_6ATTRS,Seq!V$1,FALSE)/10000,".")</f>
        <v>17127611.842423152</v>
      </c>
      <c r="BK115" s="27">
        <f>IFERROR(VLOOKUP(CONCATENATE($C115, ".NY.GDP.MKTP.KD"),AREA_WB_6ATTRS,Seq!W$1,FALSE)/10000,".")</f>
        <v>17334051.223289076</v>
      </c>
      <c r="BL115" s="27">
        <f>IFERROR(VLOOKUP(CONCATENATE($C115, ".NY.GDP.MKTP.KD"),AREA_WB_6ATTRS,Seq!X$1,FALSE)/10000,".")</f>
        <v>17584268.111719307</v>
      </c>
      <c r="BM115" s="27">
        <f>IFERROR(VLOOKUP(CONCATENATE($C115, ".NY.GDP.MKTP.KD"),AREA_WB_6ATTRS,Seq!Y$1,FALSE)/10000,".")</f>
        <v>18264279.786036577</v>
      </c>
      <c r="BN115" s="27">
        <f>IFERROR(VLOOKUP(CONCATENATE($C115, ".NY.GDP.MKTP.KD"),AREA_WB_6ATTRS,Seq!Z$1,FALSE)/10000,".")</f>
        <v>19240468.971139435</v>
      </c>
      <c r="BO115" s="27">
        <f>IFERROR(VLOOKUP(CONCATENATE($C115, ".NY.GDP.MKTP.KD"),AREA_WB_6ATTRS,Seq!AA$1,FALSE)/10000,".")</f>
        <v>19936406.318075862</v>
      </c>
      <c r="BP115" s="27">
        <f>IFERROR(VLOOKUP(CONCATENATE($C115, ".NY.GDP.MKTP.KD"),AREA_WB_6ATTRS,Seq!AB$1,FALSE)/10000,".")</f>
        <v>21177943.344225891</v>
      </c>
      <c r="BQ115" s="27">
        <f>IFERROR(VLOOKUP(CONCATENATE($C115, ".NY.GDP.MKTP.KD"),AREA_WB_6ATTRS,Seq!AC$1,FALSE)/10000,".")</f>
        <v>22614924.671166006</v>
      </c>
      <c r="BR115" s="27">
        <f>IFERROR(VLOOKUP(CONCATENATE($C115, ".NY.GDP.MKTP.KD"),AREA_WB_6ATTRS,Seq!AD$1,FALSE)/10000,".")</f>
        <v>23774289.886764951</v>
      </c>
      <c r="BS115" s="27">
        <f>IFERROR(VLOOKUP(CONCATENATE($C115, ".NY.GDP.MKTP.KD"),AREA_WB_6ATTRS,Seq!AE$1,FALSE)/10000,".")</f>
        <v>24161259.396893345</v>
      </c>
      <c r="BT115" s="27">
        <f>IFERROR(VLOOKUP(CONCATENATE($C115, ".NY.GDP.MKTP.KD"),AREA_WB_6ATTRS,Seq!AF$1,FALSE)/10000,".")</f>
        <v>25103083.890417255</v>
      </c>
      <c r="BU115" s="27">
        <f>IFERROR(VLOOKUP(CONCATENATE($C115, ".NY.GDP.MKTP.KD"),AREA_WB_6ATTRS,Seq!AG$1,FALSE)/10000,".")</f>
        <v>26195014.03223221</v>
      </c>
      <c r="BV115" s="27"/>
      <c r="BW115" s="27"/>
      <c r="BX115" s="27"/>
      <c r="BY115" s="27"/>
      <c r="BZ115" s="27"/>
      <c r="CA115" s="27"/>
      <c r="CB115" s="27"/>
      <c r="CC115" s="27">
        <f>CNPop!A$48</f>
        <v>5.0000000000000001E-3</v>
      </c>
      <c r="CD115" s="27">
        <f>CNPop!B$48</f>
        <v>6.0000000000000001E-3</v>
      </c>
      <c r="CE115" s="27">
        <f>CNPop!C$48</f>
        <v>6.0000000000000001E-3</v>
      </c>
      <c r="CF115" s="27">
        <f>CNPop!D$48</f>
        <v>7.0000000000000001E-3</v>
      </c>
      <c r="CG115" s="27">
        <f>CNPop!E$48</f>
        <v>7.0000000000000001E-3</v>
      </c>
      <c r="CH115" s="27">
        <f>CNPop!F$48</f>
        <v>8.0000000000000002E-3</v>
      </c>
      <c r="CI115" s="27">
        <f>CNPop!G$48</f>
        <v>8.9999999999999993E-3</v>
      </c>
      <c r="CJ115" s="27">
        <f>CNPop!H$48</f>
        <v>0.01</v>
      </c>
      <c r="CK115" s="27">
        <f>CNPop!I$48</f>
        <v>1.0999999999999999E-2</v>
      </c>
      <c r="CL115" s="27">
        <f>CNPop!J$48</f>
        <v>1.2E-2</v>
      </c>
      <c r="CM115" s="27">
        <f>CNPop!K$48</f>
        <v>1.4E-2</v>
      </c>
      <c r="CN115" s="27">
        <f>CNPop!L$48</f>
        <v>1.6E-2</v>
      </c>
      <c r="CO115" s="27">
        <f>CNPop!M$48</f>
        <v>1.7000000000000001E-2</v>
      </c>
      <c r="CP115" s="27">
        <f>CNPop!N$48</f>
        <v>1.9E-2</v>
      </c>
      <c r="CQ115" s="27">
        <f>CNPop!O$48</f>
        <v>2.1000000000000001E-2</v>
      </c>
      <c r="CR115" s="27">
        <f>CNPop!P$48</f>
        <v>2.3E-2</v>
      </c>
      <c r="CS115" s="27">
        <f>CNPop!Q$48</f>
        <v>2.5999999999999999E-2</v>
      </c>
      <c r="CT115" s="27">
        <f>CNPop!R$48</f>
        <v>2.8000000000000001E-2</v>
      </c>
      <c r="CU115" s="27">
        <f>CNPop!S$48</f>
        <v>0.03</v>
      </c>
      <c r="CV115" s="27">
        <f>CNPop!T$48</f>
        <v>3.3000000000000002E-2</v>
      </c>
      <c r="CW115" s="27">
        <f>CNPop!U$48</f>
        <v>3.5999999999999997E-2</v>
      </c>
      <c r="CX115" s="27">
        <f>CNPop!V$48</f>
        <v>3.9E-2</v>
      </c>
      <c r="CY115" s="27">
        <f>CNPop!W$48</f>
        <v>4.2000000000000003E-2</v>
      </c>
      <c r="CZ115" s="27">
        <f>CNPop!X$48</f>
        <v>4.4999999999999998E-2</v>
      </c>
      <c r="DA115" s="27">
        <f>CNPop!Y$48</f>
        <v>4.9000000000000002E-2</v>
      </c>
      <c r="DB115" s="27">
        <f>CNPop!Z$48</f>
        <v>5.1999999999999998E-2</v>
      </c>
      <c r="DC115" s="27">
        <f>CNPop!AA$48</f>
        <v>5.6000000000000001E-2</v>
      </c>
      <c r="DD115" s="27">
        <f>CNPop!AB$48</f>
        <v>0.06</v>
      </c>
      <c r="DE115" s="27">
        <f>CNPop!AC$48</f>
        <v>6.3E-2</v>
      </c>
      <c r="DF115" s="27">
        <f>CNPop!AD$48</f>
        <v>6.8000000000000005E-2</v>
      </c>
      <c r="DG115" s="27">
        <f>CNPop!AE$48</f>
        <v>7.1999999999999995E-2</v>
      </c>
      <c r="DH115" s="27">
        <f>CNPop!AF$48</f>
        <v>7.5999999999999998E-2</v>
      </c>
      <c r="DI115" s="27">
        <f>CNPop!AG$48</f>
        <v>8.1000000000000003E-2</v>
      </c>
      <c r="DJ115" s="27">
        <f>CNPop!AH$48</f>
        <v>8.5000000000000006E-2</v>
      </c>
      <c r="DK115" s="27">
        <f>CNPop!AI$48</f>
        <v>0.09</v>
      </c>
      <c r="DL115" s="27">
        <f>CNPop!AJ$48</f>
        <v>9.5000000000000001E-2</v>
      </c>
      <c r="DM115" s="27">
        <f>CNPop!AK$48</f>
        <v>0.1</v>
      </c>
      <c r="DN115" s="27"/>
      <c r="DO115" s="27">
        <f t="shared" si="140"/>
        <v>0.13</v>
      </c>
      <c r="DP115" s="27">
        <f t="shared" si="141"/>
        <v>0.13</v>
      </c>
      <c r="DQ115" s="27">
        <f t="shared" si="142"/>
        <v>0.13</v>
      </c>
      <c r="DR115" s="27">
        <f t="shared" si="143"/>
        <v>0.13</v>
      </c>
      <c r="DS115" s="27">
        <f t="shared" si="144"/>
        <v>0.13</v>
      </c>
      <c r="DT115" s="27">
        <f t="shared" si="145"/>
        <v>0.13</v>
      </c>
      <c r="DU115" s="27">
        <f t="shared" si="146"/>
        <v>0.13</v>
      </c>
      <c r="DV115" s="27">
        <f t="shared" si="147"/>
        <v>0.13</v>
      </c>
      <c r="DW115" s="27">
        <f t="shared" si="148"/>
        <v>0.13</v>
      </c>
      <c r="DX115" s="27">
        <f t="shared" si="149"/>
        <v>0.13</v>
      </c>
      <c r="DY115" s="27">
        <f t="shared" si="150"/>
        <v>0.13</v>
      </c>
      <c r="DZ115" s="27">
        <f t="shared" si="151"/>
        <v>0.13</v>
      </c>
      <c r="EA115" s="27">
        <f t="shared" si="152"/>
        <v>0.13</v>
      </c>
      <c r="EB115" s="27">
        <f t="shared" si="153"/>
        <v>0.12699999809265136</v>
      </c>
      <c r="EC115" s="27">
        <f t="shared" si="154"/>
        <v>0.13500000000000001</v>
      </c>
      <c r="ED115" s="27">
        <f t="shared" si="155"/>
        <v>0.13800000190734862</v>
      </c>
      <c r="EE115" s="27">
        <f t="shared" si="156"/>
        <v>0.13699999809265137</v>
      </c>
      <c r="EF115" s="27">
        <f t="shared" si="157"/>
        <v>0.13899999618530273</v>
      </c>
      <c r="EG115" s="27">
        <f t="shared" si="158"/>
        <v>0.115</v>
      </c>
      <c r="EH115" s="27">
        <f t="shared" si="159"/>
        <v>0.12199999809265137</v>
      </c>
      <c r="EI115" s="27">
        <f t="shared" si="160"/>
        <v>0.12300000190734864</v>
      </c>
      <c r="EJ115" s="27">
        <f t="shared" si="161"/>
        <v>0.12699999809265136</v>
      </c>
      <c r="EK115" s="27">
        <f t="shared" si="162"/>
        <v>0.13500000000000001</v>
      </c>
      <c r="EL115" s="27">
        <f t="shared" si="163"/>
        <v>0.155</v>
      </c>
      <c r="EM115" s="27">
        <f t="shared" si="164"/>
        <v>0.17</v>
      </c>
      <c r="EN115" s="27">
        <f t="shared" si="165"/>
        <v>0.18899999618530272</v>
      </c>
      <c r="EO115" s="27">
        <f t="shared" si="166"/>
        <v>0.20399999618530273</v>
      </c>
      <c r="EP115" s="27">
        <f t="shared" si="129"/>
        <v>0.215</v>
      </c>
      <c r="EQ115" s="27">
        <f t="shared" si="130"/>
        <v>0.22600000381469726</v>
      </c>
      <c r="ER115" s="27">
        <f t="shared" si="175"/>
        <v>0.245</v>
      </c>
      <c r="ES115" s="27">
        <f t="shared" si="175"/>
        <v>0.26299999237060545</v>
      </c>
      <c r="ET115" s="27">
        <f t="shared" si="175"/>
        <v>0.26299999237060545</v>
      </c>
      <c r="EU115" s="27"/>
      <c r="EV115" s="27"/>
      <c r="EW115" s="27"/>
      <c r="EX115" s="27"/>
      <c r="EY115" s="27"/>
      <c r="EZ115" s="27" t="str">
        <f>IFERROR(VLOOKUP(CONCATENATE($C115,".SL.TLF.TERT.ZS"),AREA_WB_6ATTRS,Seq!B$1,FALSE)/100,".")</f>
        <v>.</v>
      </c>
      <c r="FA115" s="27" t="str">
        <f>IFERROR(VLOOKUP(CONCATENATE($C115,".SL.TLF.TERT.ZS"),AREA_WB_6ATTRS,Seq!C$1,FALSE)/100,".")</f>
        <v>.</v>
      </c>
      <c r="FB115" s="27" t="str">
        <f>IFERROR(VLOOKUP(CONCATENATE($C115,".SL.TLF.TERT.ZS"),AREA_WB_6ATTRS,Seq!D$1,FALSE)/100,".")</f>
        <v>.</v>
      </c>
      <c r="FC115" s="27" t="str">
        <f>IFERROR(VLOOKUP(CONCATENATE($C115,".SL.TLF.TERT.ZS"),AREA_WB_6ATTRS,Seq!E$1,FALSE)/100,".")</f>
        <v>.</v>
      </c>
      <c r="FD115" s="27" t="str">
        <f>IFERROR(VLOOKUP(CONCATENATE($C115,".SL.TLF.TERT.ZS"),AREA_WB_6ATTRS,Seq!F$1,FALSE)/100,".")</f>
        <v>.</v>
      </c>
      <c r="FE115" s="27" t="str">
        <f>IFERROR(VLOOKUP(CONCATENATE($C115,".SL.TLF.TERT.ZS"),AREA_WB_6ATTRS,Seq!G$1,FALSE)/100,".")</f>
        <v>.</v>
      </c>
      <c r="FF115" s="27" t="str">
        <f>IFERROR(VLOOKUP(CONCATENATE($C115,".SL.TLF.TERT.ZS"),AREA_WB_6ATTRS,Seq!H$1,FALSE)/100,".")</f>
        <v>.</v>
      </c>
      <c r="FG115" s="27" t="str">
        <f>IFERROR(VLOOKUP(CONCATENATE($C115,".SL.TLF.TERT.ZS"),AREA_WB_6ATTRS,Seq!I$1,FALSE)/100,".")</f>
        <v>.</v>
      </c>
      <c r="FH115" s="27" t="str">
        <f>IFERROR(VLOOKUP(CONCATENATE($C115,".SL.TLF.TERT.ZS"),AREA_WB_6ATTRS,Seq!J$1,FALSE)/100,".")</f>
        <v>.</v>
      </c>
      <c r="FI115" s="27" t="str">
        <f>IFERROR(VLOOKUP(CONCATENATE($C115,".SL.TLF.TERT.ZS"),AREA_WB_6ATTRS,Seq!K$1,FALSE)/100,".")</f>
        <v>.</v>
      </c>
      <c r="FJ115" s="27" t="str">
        <f>IFERROR(VLOOKUP(CONCATENATE($C115,".SL.TLF.TERT.ZS"),AREA_WB_6ATTRS,Seq!L$1,FALSE)/100,".")</f>
        <v>.</v>
      </c>
      <c r="FK115" s="27" t="str">
        <f>IFERROR(VLOOKUP(CONCATENATE($C115,".SL.TLF.TERT.ZS"),AREA_WB_6ATTRS,Seq!M$1,FALSE)/100,".")</f>
        <v>.</v>
      </c>
      <c r="FL115" s="27">
        <f>IFERROR(VLOOKUP(CONCATENATE($C115,".SL.TLF.TERT.ZS"),AREA_WB_6ATTRS,Seq!N$1,FALSE)/100,".")</f>
        <v>0.13</v>
      </c>
      <c r="FM115" s="27">
        <f>IFERROR(VLOOKUP(CONCATENATE($C115,".SL.TLF.TERT.ZS"),AREA_WB_6ATTRS,Seq!O$1,FALSE)/100,".")</f>
        <v>0.12699999809265136</v>
      </c>
      <c r="FN115" s="27">
        <f>IFERROR(VLOOKUP(CONCATENATE($C115,".SL.TLF.TERT.ZS"),AREA_WB_6ATTRS,Seq!P$1,FALSE)/100,".")</f>
        <v>0.13500000000000001</v>
      </c>
      <c r="FO115" s="27">
        <f>IFERROR(VLOOKUP(CONCATENATE($C115,".SL.TLF.TERT.ZS"),AREA_WB_6ATTRS,Seq!Q$1,FALSE)/100,".")</f>
        <v>0.13800000190734862</v>
      </c>
      <c r="FP115" s="27">
        <f>IFERROR(VLOOKUP(CONCATENATE($C115,".SL.TLF.TERT.ZS"),AREA_WB_6ATTRS,Seq!R$1,FALSE)/100,".")</f>
        <v>0.13699999809265137</v>
      </c>
      <c r="FQ115" s="27">
        <f>IFERROR(VLOOKUP(CONCATENATE($C115,".SL.TLF.TERT.ZS"),AREA_WB_6ATTRS,Seq!S$1,FALSE)/100,".")</f>
        <v>0.13899999618530273</v>
      </c>
      <c r="FR115" s="27">
        <f>IFERROR(VLOOKUP(CONCATENATE($C115,".SL.TLF.TERT.ZS"),AREA_WB_6ATTRS,Seq!T$1,FALSE)/100,".")</f>
        <v>0.115</v>
      </c>
      <c r="FS115" s="27">
        <f>IFERROR(VLOOKUP(CONCATENATE($C115,".SL.TLF.TERT.ZS"),AREA_WB_6ATTRS,Seq!U$1,FALSE)/100,".")</f>
        <v>0.12199999809265137</v>
      </c>
      <c r="FT115" s="27">
        <f>IFERROR(VLOOKUP(CONCATENATE($C115,".SL.TLF.TERT.ZS"),AREA_WB_6ATTRS,Seq!V$1,FALSE)/100,".")</f>
        <v>0.12300000190734864</v>
      </c>
      <c r="FU115" s="27">
        <f>IFERROR(VLOOKUP(CONCATENATE($C115,".SL.TLF.TERT.ZS"),AREA_WB_6ATTRS,Seq!W$1,FALSE)/100,".")</f>
        <v>0.12699999809265136</v>
      </c>
      <c r="FV115" s="27">
        <f>IFERROR(VLOOKUP(CONCATENATE($C115,".SL.TLF.TERT.ZS"),AREA_WB_6ATTRS,Seq!X$1,FALSE)/100,".")</f>
        <v>0.13500000000000001</v>
      </c>
      <c r="FW115" s="27">
        <f>IFERROR(VLOOKUP(CONCATENATE($C115,".SL.TLF.TERT.ZS"),AREA_WB_6ATTRS,Seq!Y$1,FALSE)/100,".")</f>
        <v>0.155</v>
      </c>
      <c r="FX115" s="27">
        <f>IFERROR(VLOOKUP(CONCATENATE($C115,".SL.TLF.TERT.ZS"),AREA_WB_6ATTRS,Seq!Z$1,FALSE)/100,".")</f>
        <v>0.17</v>
      </c>
      <c r="FY115" s="27">
        <f>IFERROR(VLOOKUP(CONCATENATE($C115,".SL.TLF.TERT.ZS"),AREA_WB_6ATTRS,Seq!AA$1,FALSE)/100,".")</f>
        <v>0.18899999618530272</v>
      </c>
      <c r="FZ115" s="27">
        <f>IFERROR(VLOOKUP(CONCATENATE($C115,".SL.TLF.TERT.ZS"),AREA_WB_6ATTRS,Seq!AB$1,FALSE)/100,".")</f>
        <v>0.20399999618530273</v>
      </c>
      <c r="GA115" s="27">
        <f>IFERROR(VLOOKUP(CONCATENATE($C115,".SL.TLF.TERT.ZS"),AREA_WB_6ATTRS,Seq!AC$1,FALSE)/100,".")</f>
        <v>0.215</v>
      </c>
      <c r="GB115" s="27">
        <f>IFERROR(VLOOKUP(CONCATENATE($C115,".SL.TLF.TERT.ZS"),AREA_WB_6ATTRS,Seq!AD$1,FALSE)/100,".")</f>
        <v>0.22600000381469726</v>
      </c>
      <c r="GC115" s="27">
        <f>IFERROR(VLOOKUP(CONCATENATE($C115,".SL.TLF.TERT.ZS"),AREA_WB_6ATTRS,Seq!AE$1,FALSE)/100,".")</f>
        <v>0.245</v>
      </c>
      <c r="GD115" s="27">
        <f>IFERROR(VLOOKUP(CONCATENATE($C115,".SL.TLF.TERT.ZS"),AREA_WB_6ATTRS,Seq!AF$1,FALSE)/100,".")</f>
        <v>0.26299999237060545</v>
      </c>
      <c r="GE115" s="27" t="str">
        <f>IFERROR(VLOOKUP(CONCATENATE($C115,".SL.TLF.TERT.ZS"),AREA_WB_6ATTRS,Seq!AG$1,FALSE)/100,".")</f>
        <v>.</v>
      </c>
      <c r="GF115" s="27" t="str">
        <f>IFERROR(VLOOKUP(CONCATENATE($C115,".SL.TLF.TERT.ZS"),AREA_WB_6ATTRS,Seq!AH$1,FALSE)/100,".")</f>
        <v>.</v>
      </c>
      <c r="GG115" s="27" t="str">
        <f>IFERROR(VLOOKUP(CONCATENATE($C115,".SL.TLF.TERT.ZS"),AREA_WB_6ATTRS,Seq!AI$1,FALSE)/100,".")</f>
        <v>.</v>
      </c>
      <c r="GH115" s="27" t="str">
        <f>IFERROR(VLOOKUP(CONCATENATE($C115,".SL.TLF.TERT.ZS"),AREA_WB_6ATTRS,Seq!AJ$1,FALSE)/100,".")</f>
        <v>.</v>
      </c>
      <c r="GI115" s="27" t="str">
        <f>IFERROR(VLOOKUP(CONCATENATE($C115,".SL.TLF.TERT.ZS"),AREA_WB_6ATTRS,Seq!AK$1,FALSE)/100,".")</f>
        <v>.</v>
      </c>
      <c r="GJ115" s="27" t="str">
        <f>IFERROR(VLOOKUP(CONCATENATE($C115,".SL.TLF.TERT.ZS"),AREA_WB_6ATTRS,Seq!AL$1,FALSE)/100,".")</f>
        <v>.</v>
      </c>
      <c r="GK115" s="27"/>
      <c r="GL115" s="27"/>
      <c r="GM115" s="27">
        <f t="shared" si="167"/>
        <v>2.1642588116251615E-6</v>
      </c>
      <c r="GN115" s="27">
        <f t="shared" si="168"/>
        <v>2.020000629610586E-6</v>
      </c>
      <c r="GO115" s="27" t="str">
        <f t="shared" si="131"/>
        <v>.</v>
      </c>
      <c r="GP115" s="27"/>
      <c r="GQ115" s="9">
        <f>IF(VLOOKUP($B115,EM_80!$B$1:$C$201,2,FALSE)&gt;0,VLOOKUP($B115,EM_80!$B$1:$C$201,2,FALSE),".")</f>
        <v>77</v>
      </c>
      <c r="GR115" s="9">
        <f t="shared" si="169"/>
        <v>77</v>
      </c>
      <c r="GS115" s="9" t="str">
        <f t="shared" si="124"/>
        <v>.</v>
      </c>
      <c r="GU115">
        <f t="shared" si="170"/>
        <v>35578000</v>
      </c>
      <c r="GV115">
        <f t="shared" si="171"/>
        <v>38118800</v>
      </c>
      <c r="GW115">
        <f t="shared" si="172"/>
        <v>38453757</v>
      </c>
      <c r="GX115">
        <f t="shared" si="173"/>
        <v>38183683</v>
      </c>
      <c r="GZ115" s="9">
        <f>IF(ISNA(VLOOKUP($B115,Area_EM_90,Seq!C$1,FALSE)),".",VLOOKUP($B115,Area_EM_90,Seq!C$1,FALSE))</f>
        <v>555.78643599999998</v>
      </c>
      <c r="HA115" s="9">
        <f>IF(ISNA(VLOOKUP($B115,Area_EM_90,Seq!D$1,FALSE)),".",VLOOKUP($B115,Area_EM_90,Seq!D$1,FALSE))</f>
        <v>369</v>
      </c>
      <c r="HB115" s="9">
        <f>IF(ISNA(VLOOKUP($B115,Area_EM_90,Seq!E$1,FALSE)),".",VLOOKUP($B115,Area_EM_90,Seq!E$1,FALSE))</f>
        <v>92</v>
      </c>
      <c r="HC115" s="9">
        <f>IF(ISNA(VLOOKUP($B115,Area_EM_90,Seq!F$1,FALSE)),".",VLOOKUP($B115,Area_EM_90,Seq!F$1,FALSE))</f>
        <v>95</v>
      </c>
      <c r="HD115" s="9">
        <f>IF(ISNA(VLOOKUP($B115,Area_EM_90,Seq!G$1,FALSE)),".",VLOOKUP($B115,Area_EM_90,Seq!G$1,FALSE))</f>
        <v>23222000</v>
      </c>
      <c r="HE115" s="9">
        <f>IF(ISNA(VLOOKUP($B115,Area_EM_90,Seq!H$1,FALSE)),".",VLOOKUP($B115,Area_EM_90,Seq!H$1,FALSE))</f>
        <v>10287346</v>
      </c>
      <c r="HF115" s="9">
        <f>IF(ISNA(VLOOKUP($B115,Area_EM_90,Seq!I$1,FALSE)),".",VLOOKUP($B115,Area_EM_90,Seq!I$1,FALSE))</f>
        <v>11100000</v>
      </c>
      <c r="HG115" s="9">
        <f>IF(ISNA(VLOOKUP($B115,Area_EM_90,Seq!J$1,FALSE)),".",VLOOKUP($B115,Area_EM_90,Seq!J$1,FALSE))</f>
        <v>1834538</v>
      </c>
      <c r="HH115" s="9">
        <f>IF(ISNA(VLOOKUP($B115,Area_EM_00,Seq!C$1,FALSE)),".",VLOOKUP($B115,Area_EM_00,Seq!C$1,FALSE))</f>
        <v>623</v>
      </c>
      <c r="HI115" s="9">
        <f>IF(ISNA(VLOOKUP($B115,Area_EM_00,Seq!D$1,FALSE)),".",VLOOKUP($B115,Area_EM_00,Seq!D$1,FALSE))</f>
        <v>114</v>
      </c>
      <c r="HJ115" s="9">
        <f>IF(ISNA(VLOOKUP($B115,Area_EM_00,Seq!E$1,FALSE)),".",VLOOKUP($B115,Area_EM_00,Seq!E$1,FALSE))</f>
        <v>220</v>
      </c>
      <c r="HK115" s="9">
        <f>IF(ISNA(VLOOKUP($B115,Area_EM_00,Seq!F$1,FALSE)),".",VLOOKUP($B115,Area_EM_00,Seq!F$1,FALSE))</f>
        <v>289</v>
      </c>
      <c r="HL115" s="9">
        <f>IF(ISNA(VLOOKUP($B115,Area_EM_00,Seq!G$1,FALSE)),".",VLOOKUP($B115,Area_EM_00,Seq!G$1,FALSE))</f>
        <v>24675000</v>
      </c>
      <c r="HM115" s="9">
        <f>IF(ISNA(VLOOKUP($B115,Area_EM_00,Seq!H$1,FALSE)),".",VLOOKUP($B115,Area_EM_00,Seq!H$1,FALSE))</f>
        <v>9721950</v>
      </c>
      <c r="HN115" s="9">
        <f>IF(ISNA(VLOOKUP($B115,Area_EM_00,Seq!I$1,FALSE)),".",VLOOKUP($B115,Area_EM_00,Seq!I$1,FALSE))</f>
        <v>12200000</v>
      </c>
      <c r="HO115" s="9">
        <f>IF(ISNA(VLOOKUP($B115,Area_EM_00,Seq!J$1,FALSE)),".",VLOOKUP($B115,Area_EM_00,Seq!J$1,FALSE))</f>
        <v>2738925</v>
      </c>
      <c r="HQ115" s="27"/>
      <c r="HR115" s="9">
        <f>IFERROR(VLOOKUP($B115,AREA_EM3_60_00,Seq!E$1,FALSE),".")</f>
        <v>217</v>
      </c>
      <c r="HS115" s="9">
        <f>IFERROR(VLOOKUP($B115,AREA_EM3_60_00,Seq!F$1,FALSE),".")</f>
        <v>415</v>
      </c>
      <c r="HT115" s="9">
        <f>IFERROR(VLOOKUP($B115,AREA_EM3_60_00,Seq!G$1,FALSE),".")</f>
        <v>701</v>
      </c>
      <c r="HU115" s="9">
        <f>IFERROR(VLOOKUP($B115,AREA_EM3_10,Seq!B$1,FALSE),".")</f>
        <v>784.61372997416845</v>
      </c>
      <c r="HV115" s="9">
        <f t="shared" si="132"/>
        <v>35578000</v>
      </c>
      <c r="HW115" s="9">
        <f t="shared" si="133"/>
        <v>38118800</v>
      </c>
      <c r="HX115" s="9">
        <f t="shared" si="134"/>
        <v>38453757</v>
      </c>
      <c r="HY115" s="9">
        <f t="shared" si="135"/>
        <v>38183683</v>
      </c>
    </row>
    <row r="116" spans="1:233">
      <c r="A116" s="25" t="s">
        <v>2535</v>
      </c>
      <c r="B116" s="26" t="str">
        <f t="shared" si="92"/>
        <v>Romania</v>
      </c>
      <c r="C116" s="166" t="s">
        <v>1610</v>
      </c>
      <c r="D116" s="27">
        <f>VLOOKUP("CHN.NY.GDP.MKTP.KD",AREA_WB_6ATTRS,Seq!B$1,FALSE)/10000</f>
        <v>18294112.043860689</v>
      </c>
      <c r="E116" s="27">
        <f>VLOOKUP("CHN.NY.GDP.MKTP.KD",AREA_WB_6ATTRS,Seq!C$1,FALSE)/10000</f>
        <v>19245405.87014145</v>
      </c>
      <c r="F116" s="27">
        <f>VLOOKUP("CHN.NY.GDP.MKTP.KD",AREA_WB_6ATTRS,Seq!D$1,FALSE)/10000</f>
        <v>20996737.804324333</v>
      </c>
      <c r="G116" s="27">
        <f>VLOOKUP("CHN.NY.GDP.MKTP.KD",AREA_WB_6ATTRS,Seq!E$1,FALSE)/10000</f>
        <v>23285382.224995762</v>
      </c>
      <c r="H116" s="27">
        <f>VLOOKUP("CHN.NY.GDP.MKTP.KD",AREA_WB_6ATTRS,Seq!F$1,FALSE)/10000</f>
        <v>26824760.323195074</v>
      </c>
      <c r="I116" s="27">
        <f>VLOOKUP("CHN.NY.GDP.MKTP.KD",AREA_WB_6ATTRS,Seq!G$1,FALSE)/10000</f>
        <v>30446102.966826372</v>
      </c>
      <c r="J116" s="27">
        <f>VLOOKUP("CHN.NY.GDP.MKTP.KD",AREA_WB_6ATTRS,Seq!H$1,FALSE)/10000</f>
        <v>33125360.027907111</v>
      </c>
      <c r="K116" s="27">
        <f>VLOOKUP("CHN.NY.GDP.MKTP.KD",AREA_WB_6ATTRS,Seq!I$1,FALSE)/10000</f>
        <v>36967901.791144341</v>
      </c>
      <c r="L116" s="27">
        <f>VLOOKUP("CHN.NY.GDP.MKTP.KD",AREA_WB_6ATTRS,Seq!J$1,FALSE)/10000</f>
        <v>41145274.693543643</v>
      </c>
      <c r="M116" s="27">
        <f>VLOOKUP("CHN.NY.GDP.MKTP.KD",AREA_WB_6ATTRS,Seq!K$1,FALSE)/10000</f>
        <v>42832230.955979005</v>
      </c>
      <c r="N116" s="27">
        <f>VLOOKUP("CHN.NY.GDP.MKTP.KD",AREA_WB_6ATTRS,Seq!L$1,FALSE)/10000</f>
        <v>44459855.73230619</v>
      </c>
      <c r="O116" s="27">
        <f>VLOOKUP("CHN.NY.GDP.MKTP.KD",AREA_WB_6ATTRS,Seq!M$1,FALSE)/10000</f>
        <v>48550162.459678344</v>
      </c>
      <c r="P116" s="27">
        <f>VLOOKUP("CHN.NY.GDP.MKTP.KD",AREA_WB_6ATTRS,Seq!N$1,FALSE)/10000</f>
        <v>55444285.528952621</v>
      </c>
      <c r="Q116" s="27">
        <f>VLOOKUP("CHN.NY.GDP.MKTP.KD",AREA_WB_6ATTRS,Seq!O$1,FALSE)/10000</f>
        <v>63206485.503006078</v>
      </c>
      <c r="R116" s="27">
        <f>VLOOKUP("CHN.NY.GDP.MKTP.KD",AREA_WB_6ATTRS,Seq!P$1,FALSE)/10000</f>
        <v>71486535.103899792</v>
      </c>
      <c r="S116" s="27">
        <f>VLOOKUP("CHN.NY.GDP.MKTP.KD",AREA_WB_6ATTRS,Seq!Q$1,FALSE)/10000</f>
        <v>79278567.430224851</v>
      </c>
      <c r="T116" s="27">
        <f>VLOOKUP("CHN.NY.GDP.MKTP.KD",AREA_WB_6ATTRS,Seq!R$1,FALSE)/10000</f>
        <v>87206424.173247412</v>
      </c>
      <c r="U116" s="27">
        <f>VLOOKUP("CHN.NY.GDP.MKTP.KD",AREA_WB_6ATTRS,Seq!S$1,FALSE)/10000</f>
        <v>95316621.621359423</v>
      </c>
      <c r="V116" s="27">
        <f>VLOOKUP("CHN.NY.GDP.MKTP.KD",AREA_WB_6ATTRS,Seq!T$1,FALSE)/10000</f>
        <v>102751318.10782552</v>
      </c>
      <c r="W116" s="27">
        <f>VLOOKUP("CHN.NY.GDP.MKTP.KD",AREA_WB_6ATTRS,Seq!U$1,FALSE)/10000</f>
        <v>110560418.28402025</v>
      </c>
      <c r="X116" s="27">
        <f>VLOOKUP("CHN.NY.GDP.MKTP.KD",AREA_WB_6ATTRS,Seq!V$1,FALSE)/10000</f>
        <v>119847493.41987793</v>
      </c>
      <c r="Y116" s="27">
        <f>VLOOKUP("CHN.NY.GDP.MKTP.KD",AREA_WB_6ATTRS,Seq!W$1,FALSE)/10000</f>
        <v>129794835.37372778</v>
      </c>
      <c r="Z116" s="27">
        <f>VLOOKUP("CHN.NY.GDP.MKTP.KD",AREA_WB_6ATTRS,Seq!X$1,FALSE)/10000</f>
        <v>141606165.392737</v>
      </c>
      <c r="AA116" s="27">
        <f>VLOOKUP("CHN.NY.GDP.MKTP.KD",AREA_WB_6ATTRS,Seq!Y$1,FALSE)/10000</f>
        <v>155766781.9320105</v>
      </c>
      <c r="AB116" s="27">
        <f>VLOOKUP("CHN.NY.GDP.MKTP.KD",AREA_WB_6ATTRS,Seq!Z$1,FALSE)/10000</f>
        <v>171499226.90714428</v>
      </c>
      <c r="AC116" s="27">
        <f>VLOOKUP("CHN.NY.GDP.MKTP.KD",AREA_WB_6ATTRS,Seq!AA$1,FALSE)/10000</f>
        <v>190878639.54765138</v>
      </c>
      <c r="AD116" s="27">
        <f>VLOOKUP("CHN.NY.GDP.MKTP.KD",AREA_WB_6ATTRS,Seq!AB$1,FALSE)/10000</f>
        <v>215120226.77020231</v>
      </c>
      <c r="AE116" s="27">
        <f>VLOOKUP("CHN.NY.GDP.MKTP.KD",AREA_WB_6ATTRS,Seq!AC$1,FALSE)/10000</f>
        <v>245667298.97157177</v>
      </c>
      <c r="AF116" s="27">
        <f>VLOOKUP("CHN.NY.GDP.MKTP.KD",AREA_WB_6ATTRS,Seq!AD$1,FALSE)/10000</f>
        <v>269251359.67284226</v>
      </c>
      <c r="AG116" s="27">
        <f>VLOOKUP("CHN.NY.GDP.MKTP.KD",AREA_WB_6ATTRS,Seq!AE$1,FALSE)/10000</f>
        <v>294022484.76274431</v>
      </c>
      <c r="AH116" s="27">
        <f>VLOOKUP("CHN.NY.GDP.MKTP.KD",AREA_WB_6ATTRS,Seq!AF$1,FALSE)/10000</f>
        <v>324600823.17806971</v>
      </c>
      <c r="AI116" s="27">
        <f>VLOOKUP("CHN.NY.GDP.MKTP.KD",AREA_WB_6ATTRS,Seq!AG$1,FALSE)/10000</f>
        <v>354139498.08727396</v>
      </c>
      <c r="AJ116" s="27"/>
      <c r="AK116" s="27"/>
      <c r="AL116" s="27"/>
      <c r="AM116" s="27"/>
      <c r="AN116" s="27"/>
      <c r="AO116" s="27"/>
      <c r="AP116" s="27">
        <f>IFERROR(VLOOKUP(CONCATENATE($C116, ".NY.GDP.MKTP.KD"),AREA_WB_6ATTRS,Seq!B$1,FALSE)/10000,".")</f>
        <v>4094522.3259840799</v>
      </c>
      <c r="AQ116" s="27">
        <f>IFERROR(VLOOKUP(CONCATENATE($C116, ".NY.GDP.MKTP.KD"),AREA_WB_6ATTRS,Seq!C$1,FALSE)/10000,".")</f>
        <v>4125875.3229470635</v>
      </c>
      <c r="AR116" s="27">
        <f>IFERROR(VLOOKUP(CONCATENATE($C116, ".NY.GDP.MKTP.KD"),AREA_WB_6ATTRS,Seq!D$1,FALSE)/10000,".")</f>
        <v>4290932.5745959785</v>
      </c>
      <c r="AS116" s="27">
        <f>IFERROR(VLOOKUP(CONCATENATE($C116, ".NY.GDP.MKTP.KD"),AREA_WB_6ATTRS,Seq!E$1,FALSE)/10000,".")</f>
        <v>4552679.381030933</v>
      </c>
      <c r="AT116" s="27">
        <f>IFERROR(VLOOKUP(CONCATENATE($C116, ".NY.GDP.MKTP.KD"),AREA_WB_6ATTRS,Seq!F$1,FALSE)/10000,".")</f>
        <v>4821287.3919578986</v>
      </c>
      <c r="AU116" s="27">
        <f>IFERROR(VLOOKUP(CONCATENATE($C116, ".NY.GDP.MKTP.KD"),AREA_WB_6ATTRS,Seq!G$1,FALSE)/10000,".")</f>
        <v>4816502.1730078356</v>
      </c>
      <c r="AV116" s="27">
        <f>IFERROR(VLOOKUP(CONCATENATE($C116, ".NY.GDP.MKTP.KD"),AREA_WB_6ATTRS,Seq!H$1,FALSE)/10000,".")</f>
        <v>4932135.7908244841</v>
      </c>
      <c r="AW116" s="27">
        <f>IFERROR(VLOOKUP(CONCATENATE($C116, ".NY.GDP.MKTP.KD"),AREA_WB_6ATTRS,Seq!I$1,FALSE)/10000,".")</f>
        <v>4971631.2211711276</v>
      </c>
      <c r="AX116" s="27">
        <f>IFERROR(VLOOKUP(CONCATENATE($C116, ".NY.GDP.MKTP.KD"),AREA_WB_6ATTRS,Seq!J$1,FALSE)/10000,".")</f>
        <v>4946815.5771794831</v>
      </c>
      <c r="AY116" s="27">
        <f>IFERROR(VLOOKUP(CONCATENATE($C116, ".NY.GDP.MKTP.KD"),AREA_WB_6ATTRS,Seq!K$1,FALSE)/10000,".")</f>
        <v>4659915.0980411796</v>
      </c>
      <c r="AZ116" s="27">
        <f>IFERROR(VLOOKUP(CONCATENATE($C116, ".NY.GDP.MKTP.KD"),AREA_WB_6ATTRS,Seq!L$1,FALSE)/10000,".")</f>
        <v>4398959.7124468684</v>
      </c>
      <c r="BA116" s="27">
        <f>IFERROR(VLOOKUP(CONCATENATE($C116, ".NY.GDP.MKTP.KD"),AREA_WB_6ATTRS,Seq!M$1,FALSE)/10000,".")</f>
        <v>3831493.7346891989</v>
      </c>
      <c r="BB116" s="27">
        <f>IFERROR(VLOOKUP(CONCATENATE($C116, ".NY.GDP.MKTP.KD"),AREA_WB_6ATTRS,Seq!N$1,FALSE)/10000,".")</f>
        <v>3492773.9544180809</v>
      </c>
      <c r="BC116" s="27">
        <f>IFERROR(VLOOKUP(CONCATENATE($C116, ".NY.GDP.MKTP.KD"),AREA_WB_6ATTRS,Seq!O$1,FALSE)/10000,".")</f>
        <v>3545561.474303253</v>
      </c>
      <c r="BD116" s="27">
        <f>IFERROR(VLOOKUP(CONCATENATE($C116, ".NY.GDP.MKTP.KD"),AREA_WB_6ATTRS,Seq!P$1,FALSE)/10000,".")</f>
        <v>3686328.193997046</v>
      </c>
      <c r="BE116" s="27">
        <f>IFERROR(VLOOKUP(CONCATENATE($C116, ".NY.GDP.MKTP.KD"),AREA_WB_6ATTRS,Seq!Q$1,FALSE)/10000,".")</f>
        <v>3950265.7934229067</v>
      </c>
      <c r="BF116" s="27">
        <f>IFERROR(VLOOKUP(CONCATENATE($C116, ".NY.GDP.MKTP.KD"),AREA_WB_6ATTRS,Seq!R$1,FALSE)/10000,".")</f>
        <v>4108628.075094285</v>
      </c>
      <c r="BG116" s="27">
        <f>IFERROR(VLOOKUP(CONCATENATE($C116, ".NY.GDP.MKTP.KD"),AREA_WB_6ATTRS,Seq!S$1,FALSE)/10000,".")</f>
        <v>3857887.772615924</v>
      </c>
      <c r="BH116" s="27">
        <f>IFERROR(VLOOKUP(CONCATENATE($C116, ".NY.GDP.MKTP.KD"),AREA_WB_6ATTRS,Seq!T$1,FALSE)/10000,".")</f>
        <v>3673131.1750336839</v>
      </c>
      <c r="BI116" s="27">
        <f>IFERROR(VLOOKUP(CONCATENATE($C116, ".NY.GDP.MKTP.KD"),AREA_WB_6ATTRS,Seq!U$1,FALSE)/10000,".")</f>
        <v>3629053.4541576547</v>
      </c>
      <c r="BJ116" s="27">
        <f>IFERROR(VLOOKUP(CONCATENATE($C116, ".NY.GDP.MKTP.KD"),AREA_WB_6ATTRS,Seq!V$1,FALSE)/10000,".")</f>
        <v>3705263.6395193804</v>
      </c>
      <c r="BK116" s="27">
        <f>IFERROR(VLOOKUP(CONCATENATE($C116, ".NY.GDP.MKTP.KD"),AREA_WB_6ATTRS,Seq!W$1,FALSE)/10000,".")</f>
        <v>3916463.7562048929</v>
      </c>
      <c r="BL116" s="27">
        <f>IFERROR(VLOOKUP(CONCATENATE($C116, ".NY.GDP.MKTP.KD"),AREA_WB_6ATTRS,Seq!X$1,FALSE)/10000,".")</f>
        <v>4116203.4208365967</v>
      </c>
      <c r="BM116" s="27">
        <f>IFERROR(VLOOKUP(CONCATENATE($C116, ".NY.GDP.MKTP.KD"),AREA_WB_6ATTRS,Seq!Y$1,FALSE)/10000,".")</f>
        <v>4330245.9253322864</v>
      </c>
      <c r="BN116" s="27">
        <f>IFERROR(VLOOKUP(CONCATENATE($C116, ".NY.GDP.MKTP.KD"),AREA_WB_6ATTRS,Seq!Z$1,FALSE)/10000,".")</f>
        <v>4693986.2239046926</v>
      </c>
      <c r="BO116" s="27">
        <f>IFERROR(VLOOKUP(CONCATENATE($C116, ".NY.GDP.MKTP.KD"),AREA_WB_6ATTRS,Seq!AA$1,FALSE)/10000,".")</f>
        <v>4889833.2853401825</v>
      </c>
      <c r="BP116" s="27">
        <f>IFERROR(VLOOKUP(CONCATENATE($C116, ".NY.GDP.MKTP.KD"),AREA_WB_6ATTRS,Seq!AB$1,FALSE)/10000,".")</f>
        <v>5276130.1148820566</v>
      </c>
      <c r="BQ116" s="27">
        <f>IFERROR(VLOOKUP(CONCATENATE($C116, ".NY.GDP.MKTP.KD"),AREA_WB_6ATTRS,Seq!AC$1,FALSE)/10000,".")</f>
        <v>5592697.9217749806</v>
      </c>
      <c r="BR116" s="27">
        <f>IFERROR(VLOOKUP(CONCATENATE($C116, ".NY.GDP.MKTP.KD"),AREA_WB_6ATTRS,Seq!AD$1,FALSE)/10000,".")</f>
        <v>6119854.5646643909</v>
      </c>
      <c r="BS116" s="27">
        <f>IFERROR(VLOOKUP(CONCATENATE($C116, ".NY.GDP.MKTP.KD"),AREA_WB_6ATTRS,Seq!AE$1,FALSE)/10000,".")</f>
        <v>5599666.9266679231</v>
      </c>
      <c r="BT116" s="27">
        <f>IFERROR(VLOOKUP(CONCATENATE($C116, ".NY.GDP.MKTP.KD"),AREA_WB_6ATTRS,Seq!AF$1,FALSE)/10000,".")</f>
        <v>5652745.685323949</v>
      </c>
      <c r="BU116" s="27">
        <f>IFERROR(VLOOKUP(CONCATENATE($C116, ".NY.GDP.MKTP.KD"),AREA_WB_6ATTRS,Seq!AG$1,FALSE)/10000,".")</f>
        <v>5632035.7839314528</v>
      </c>
      <c r="BV116" s="27"/>
      <c r="BW116" s="27"/>
      <c r="BX116" s="27"/>
      <c r="BY116" s="27"/>
      <c r="BZ116" s="27"/>
      <c r="CA116" s="27"/>
      <c r="CB116" s="27"/>
      <c r="CC116" s="27">
        <f>CNPop!A$48</f>
        <v>5.0000000000000001E-3</v>
      </c>
      <c r="CD116" s="27">
        <f>CNPop!B$48</f>
        <v>6.0000000000000001E-3</v>
      </c>
      <c r="CE116" s="27">
        <f>CNPop!C$48</f>
        <v>6.0000000000000001E-3</v>
      </c>
      <c r="CF116" s="27">
        <f>CNPop!D$48</f>
        <v>7.0000000000000001E-3</v>
      </c>
      <c r="CG116" s="27">
        <f>CNPop!E$48</f>
        <v>7.0000000000000001E-3</v>
      </c>
      <c r="CH116" s="27">
        <f>CNPop!F$48</f>
        <v>8.0000000000000002E-3</v>
      </c>
      <c r="CI116" s="27">
        <f>CNPop!G$48</f>
        <v>8.9999999999999993E-3</v>
      </c>
      <c r="CJ116" s="27">
        <f>CNPop!H$48</f>
        <v>0.01</v>
      </c>
      <c r="CK116" s="27">
        <f>CNPop!I$48</f>
        <v>1.0999999999999999E-2</v>
      </c>
      <c r="CL116" s="27">
        <f>CNPop!J$48</f>
        <v>1.2E-2</v>
      </c>
      <c r="CM116" s="27">
        <f>CNPop!K$48</f>
        <v>1.4E-2</v>
      </c>
      <c r="CN116" s="27">
        <f>CNPop!L$48</f>
        <v>1.6E-2</v>
      </c>
      <c r="CO116" s="27">
        <f>CNPop!M$48</f>
        <v>1.7000000000000001E-2</v>
      </c>
      <c r="CP116" s="27">
        <f>CNPop!N$48</f>
        <v>1.9E-2</v>
      </c>
      <c r="CQ116" s="27">
        <f>CNPop!O$48</f>
        <v>2.1000000000000001E-2</v>
      </c>
      <c r="CR116" s="27">
        <f>CNPop!P$48</f>
        <v>2.3E-2</v>
      </c>
      <c r="CS116" s="27">
        <f>CNPop!Q$48</f>
        <v>2.5999999999999999E-2</v>
      </c>
      <c r="CT116" s="27">
        <f>CNPop!R$48</f>
        <v>2.8000000000000001E-2</v>
      </c>
      <c r="CU116" s="27">
        <f>CNPop!S$48</f>
        <v>0.03</v>
      </c>
      <c r="CV116" s="27">
        <f>CNPop!T$48</f>
        <v>3.3000000000000002E-2</v>
      </c>
      <c r="CW116" s="27">
        <f>CNPop!U$48</f>
        <v>3.5999999999999997E-2</v>
      </c>
      <c r="CX116" s="27">
        <f>CNPop!V$48</f>
        <v>3.9E-2</v>
      </c>
      <c r="CY116" s="27">
        <f>CNPop!W$48</f>
        <v>4.2000000000000003E-2</v>
      </c>
      <c r="CZ116" s="27">
        <f>CNPop!X$48</f>
        <v>4.4999999999999998E-2</v>
      </c>
      <c r="DA116" s="27">
        <f>CNPop!Y$48</f>
        <v>4.9000000000000002E-2</v>
      </c>
      <c r="DB116" s="27">
        <f>CNPop!Z$48</f>
        <v>5.1999999999999998E-2</v>
      </c>
      <c r="DC116" s="27">
        <f>CNPop!AA$48</f>
        <v>5.6000000000000001E-2</v>
      </c>
      <c r="DD116" s="27">
        <f>CNPop!AB$48</f>
        <v>0.06</v>
      </c>
      <c r="DE116" s="27">
        <f>CNPop!AC$48</f>
        <v>6.3E-2</v>
      </c>
      <c r="DF116" s="27">
        <f>CNPop!AD$48</f>
        <v>6.8000000000000005E-2</v>
      </c>
      <c r="DG116" s="27">
        <f>CNPop!AE$48</f>
        <v>7.1999999999999995E-2</v>
      </c>
      <c r="DH116" s="27">
        <f>CNPop!AF$48</f>
        <v>7.5999999999999998E-2</v>
      </c>
      <c r="DI116" s="27">
        <f>CNPop!AG$48</f>
        <v>8.1000000000000003E-2</v>
      </c>
      <c r="DJ116" s="27">
        <f>CNPop!AH$48</f>
        <v>8.5000000000000006E-2</v>
      </c>
      <c r="DK116" s="27">
        <f>CNPop!AI$48</f>
        <v>0.09</v>
      </c>
      <c r="DL116" s="27">
        <f>CNPop!AJ$48</f>
        <v>9.5000000000000001E-2</v>
      </c>
      <c r="DM116" s="27">
        <f>CNPop!AK$48</f>
        <v>0.1</v>
      </c>
      <c r="DN116" s="27"/>
      <c r="DO116" s="27">
        <f t="shared" si="140"/>
        <v>0.13</v>
      </c>
      <c r="DP116" s="27">
        <f t="shared" si="141"/>
        <v>0.13</v>
      </c>
      <c r="DQ116" s="27">
        <f t="shared" si="142"/>
        <v>0.13</v>
      </c>
      <c r="DR116" s="27">
        <f t="shared" si="143"/>
        <v>0.13</v>
      </c>
      <c r="DS116" s="27">
        <f t="shared" si="144"/>
        <v>0.13</v>
      </c>
      <c r="DT116" s="27">
        <f t="shared" si="145"/>
        <v>0.13</v>
      </c>
      <c r="DU116" s="27">
        <f t="shared" si="146"/>
        <v>0.13</v>
      </c>
      <c r="DV116" s="27">
        <f t="shared" si="147"/>
        <v>0.13</v>
      </c>
      <c r="DW116" s="27">
        <f t="shared" si="148"/>
        <v>0.13</v>
      </c>
      <c r="DX116" s="27">
        <f t="shared" si="149"/>
        <v>0.13</v>
      </c>
      <c r="DY116" s="27">
        <f t="shared" si="150"/>
        <v>0.13</v>
      </c>
      <c r="DZ116" s="27">
        <f t="shared" si="151"/>
        <v>0.13</v>
      </c>
      <c r="EA116" s="27">
        <f t="shared" si="152"/>
        <v>0.13</v>
      </c>
      <c r="EB116" s="27">
        <f t="shared" si="153"/>
        <v>0.13</v>
      </c>
      <c r="EC116" s="27">
        <f t="shared" si="154"/>
        <v>0.13</v>
      </c>
      <c r="ED116" s="27">
        <f t="shared" si="155"/>
        <v>0.13</v>
      </c>
      <c r="EE116" s="27">
        <f t="shared" si="156"/>
        <v>0.12300000190734864</v>
      </c>
      <c r="EF116" s="27">
        <f t="shared" si="157"/>
        <v>0.12699999809265136</v>
      </c>
      <c r="EG116" s="27">
        <f t="shared" si="158"/>
        <v>8.1999998092651363E-2</v>
      </c>
      <c r="EH116" s="27">
        <f t="shared" si="159"/>
        <v>8.3000001907348631E-2</v>
      </c>
      <c r="EI116" s="27">
        <f t="shared" si="160"/>
        <v>8.600000381469726E-2</v>
      </c>
      <c r="EJ116" s="27">
        <f t="shared" si="161"/>
        <v>9.3000001907348639E-2</v>
      </c>
      <c r="EK116" s="27">
        <f t="shared" si="162"/>
        <v>0.10199999809265137</v>
      </c>
      <c r="EL116" s="27">
        <f t="shared" si="163"/>
        <v>0.1</v>
      </c>
      <c r="EM116" s="27">
        <f t="shared" si="164"/>
        <v>0.11300000190734863</v>
      </c>
      <c r="EN116" s="27">
        <f t="shared" si="165"/>
        <v>0.12199999809265137</v>
      </c>
      <c r="EO116" s="27">
        <f t="shared" si="166"/>
        <v>0.13</v>
      </c>
      <c r="EP116" s="27">
        <f t="shared" si="129"/>
        <v>0.13300000190734862</v>
      </c>
      <c r="EQ116" s="27">
        <f t="shared" si="130"/>
        <v>0.14300000190734863</v>
      </c>
      <c r="ER116" s="27">
        <f t="shared" si="175"/>
        <v>0.15</v>
      </c>
      <c r="ES116" s="27">
        <f t="shared" si="175"/>
        <v>0.15699999809265136</v>
      </c>
      <c r="ET116" s="27">
        <f t="shared" si="175"/>
        <v>0.15699999809265136</v>
      </c>
      <c r="EU116" s="27"/>
      <c r="EV116" s="27"/>
      <c r="EW116" s="27"/>
      <c r="EX116" s="27"/>
      <c r="EY116" s="27"/>
      <c r="EZ116" s="27" t="str">
        <f>IFERROR(VLOOKUP(CONCATENATE($C116,".SL.TLF.TERT.ZS"),AREA_WB_6ATTRS,Seq!B$1,FALSE)/100,".")</f>
        <v>.</v>
      </c>
      <c r="FA116" s="27" t="str">
        <f>IFERROR(VLOOKUP(CONCATENATE($C116,".SL.TLF.TERT.ZS"),AREA_WB_6ATTRS,Seq!C$1,FALSE)/100,".")</f>
        <v>.</v>
      </c>
      <c r="FB116" s="27" t="str">
        <f>IFERROR(VLOOKUP(CONCATENATE($C116,".SL.TLF.TERT.ZS"),AREA_WB_6ATTRS,Seq!D$1,FALSE)/100,".")</f>
        <v>.</v>
      </c>
      <c r="FC116" s="27" t="str">
        <f>IFERROR(VLOOKUP(CONCATENATE($C116,".SL.TLF.TERT.ZS"),AREA_WB_6ATTRS,Seq!E$1,FALSE)/100,".")</f>
        <v>.</v>
      </c>
      <c r="FD116" s="27" t="str">
        <f>IFERROR(VLOOKUP(CONCATENATE($C116,".SL.TLF.TERT.ZS"),AREA_WB_6ATTRS,Seq!F$1,FALSE)/100,".")</f>
        <v>.</v>
      </c>
      <c r="FE116" s="27" t="str">
        <f>IFERROR(VLOOKUP(CONCATENATE($C116,".SL.TLF.TERT.ZS"),AREA_WB_6ATTRS,Seq!G$1,FALSE)/100,".")</f>
        <v>.</v>
      </c>
      <c r="FF116" s="27" t="str">
        <f>IFERROR(VLOOKUP(CONCATENATE($C116,".SL.TLF.TERT.ZS"),AREA_WB_6ATTRS,Seq!H$1,FALSE)/100,".")</f>
        <v>.</v>
      </c>
      <c r="FG116" s="27" t="str">
        <f>IFERROR(VLOOKUP(CONCATENATE($C116,".SL.TLF.TERT.ZS"),AREA_WB_6ATTRS,Seq!I$1,FALSE)/100,".")</f>
        <v>.</v>
      </c>
      <c r="FH116" s="27" t="str">
        <f>IFERROR(VLOOKUP(CONCATENATE($C116,".SL.TLF.TERT.ZS"),AREA_WB_6ATTRS,Seq!J$1,FALSE)/100,".")</f>
        <v>.</v>
      </c>
      <c r="FI116" s="27" t="str">
        <f>IFERROR(VLOOKUP(CONCATENATE($C116,".SL.TLF.TERT.ZS"),AREA_WB_6ATTRS,Seq!K$1,FALSE)/100,".")</f>
        <v>.</v>
      </c>
      <c r="FJ116" s="27" t="str">
        <f>IFERROR(VLOOKUP(CONCATENATE($C116,".SL.TLF.TERT.ZS"),AREA_WB_6ATTRS,Seq!L$1,FALSE)/100,".")</f>
        <v>.</v>
      </c>
      <c r="FK116" s="27" t="str">
        <f>IFERROR(VLOOKUP(CONCATENATE($C116,".SL.TLF.TERT.ZS"),AREA_WB_6ATTRS,Seq!M$1,FALSE)/100,".")</f>
        <v>.</v>
      </c>
      <c r="FL116" s="27" t="str">
        <f>IFERROR(VLOOKUP(CONCATENATE($C116,".SL.TLF.TERT.ZS"),AREA_WB_6ATTRS,Seq!N$1,FALSE)/100,".")</f>
        <v>.</v>
      </c>
      <c r="FM116" s="27" t="str">
        <f>IFERROR(VLOOKUP(CONCATENATE($C116,".SL.TLF.TERT.ZS"),AREA_WB_6ATTRS,Seq!O$1,FALSE)/100,".")</f>
        <v>.</v>
      </c>
      <c r="FN116" s="27" t="str">
        <f>IFERROR(VLOOKUP(CONCATENATE($C116,".SL.TLF.TERT.ZS"),AREA_WB_6ATTRS,Seq!P$1,FALSE)/100,".")</f>
        <v>.</v>
      </c>
      <c r="FO116" s="27">
        <f>IFERROR(VLOOKUP(CONCATENATE($C116,".SL.TLF.TERT.ZS"),AREA_WB_6ATTRS,Seq!Q$1,FALSE)/100,".")</f>
        <v>0.13</v>
      </c>
      <c r="FP116" s="27">
        <f>IFERROR(VLOOKUP(CONCATENATE($C116,".SL.TLF.TERT.ZS"),AREA_WB_6ATTRS,Seq!R$1,FALSE)/100,".")</f>
        <v>0.12300000190734864</v>
      </c>
      <c r="FQ116" s="27">
        <f>IFERROR(VLOOKUP(CONCATENATE($C116,".SL.TLF.TERT.ZS"),AREA_WB_6ATTRS,Seq!S$1,FALSE)/100,".")</f>
        <v>0.12699999809265136</v>
      </c>
      <c r="FR116" s="27">
        <f>IFERROR(VLOOKUP(CONCATENATE($C116,".SL.TLF.TERT.ZS"),AREA_WB_6ATTRS,Seq!T$1,FALSE)/100,".")</f>
        <v>8.1999998092651363E-2</v>
      </c>
      <c r="FS116" s="27">
        <f>IFERROR(VLOOKUP(CONCATENATE($C116,".SL.TLF.TERT.ZS"),AREA_WB_6ATTRS,Seq!U$1,FALSE)/100,".")</f>
        <v>8.3000001907348631E-2</v>
      </c>
      <c r="FT116" s="27">
        <f>IFERROR(VLOOKUP(CONCATENATE($C116,".SL.TLF.TERT.ZS"),AREA_WB_6ATTRS,Seq!V$1,FALSE)/100,".")</f>
        <v>8.600000381469726E-2</v>
      </c>
      <c r="FU116" s="27">
        <f>IFERROR(VLOOKUP(CONCATENATE($C116,".SL.TLF.TERT.ZS"),AREA_WB_6ATTRS,Seq!W$1,FALSE)/100,".")</f>
        <v>9.3000001907348639E-2</v>
      </c>
      <c r="FV116" s="27">
        <f>IFERROR(VLOOKUP(CONCATENATE($C116,".SL.TLF.TERT.ZS"),AREA_WB_6ATTRS,Seq!X$1,FALSE)/100,".")</f>
        <v>0.10199999809265137</v>
      </c>
      <c r="FW116" s="27">
        <f>IFERROR(VLOOKUP(CONCATENATE($C116,".SL.TLF.TERT.ZS"),AREA_WB_6ATTRS,Seq!Y$1,FALSE)/100,".")</f>
        <v>0.1</v>
      </c>
      <c r="FX116" s="27">
        <f>IFERROR(VLOOKUP(CONCATENATE($C116,".SL.TLF.TERT.ZS"),AREA_WB_6ATTRS,Seq!Z$1,FALSE)/100,".")</f>
        <v>0.11300000190734863</v>
      </c>
      <c r="FY116" s="27">
        <f>IFERROR(VLOOKUP(CONCATENATE($C116,".SL.TLF.TERT.ZS"),AREA_WB_6ATTRS,Seq!AA$1,FALSE)/100,".")</f>
        <v>0.12199999809265137</v>
      </c>
      <c r="FZ116" s="27">
        <f>IFERROR(VLOOKUP(CONCATENATE($C116,".SL.TLF.TERT.ZS"),AREA_WB_6ATTRS,Seq!AB$1,FALSE)/100,".")</f>
        <v>0.13</v>
      </c>
      <c r="GA116" s="27">
        <f>IFERROR(VLOOKUP(CONCATENATE($C116,".SL.TLF.TERT.ZS"),AREA_WB_6ATTRS,Seq!AC$1,FALSE)/100,".")</f>
        <v>0.13300000190734862</v>
      </c>
      <c r="GB116" s="27">
        <f>IFERROR(VLOOKUP(CONCATENATE($C116,".SL.TLF.TERT.ZS"),AREA_WB_6ATTRS,Seq!AD$1,FALSE)/100,".")</f>
        <v>0.14300000190734863</v>
      </c>
      <c r="GC116" s="27">
        <f>IFERROR(VLOOKUP(CONCATENATE($C116,".SL.TLF.TERT.ZS"),AREA_WB_6ATTRS,Seq!AE$1,FALSE)/100,".")</f>
        <v>0.15</v>
      </c>
      <c r="GD116" s="27">
        <f>IFERROR(VLOOKUP(CONCATENATE($C116,".SL.TLF.TERT.ZS"),AREA_WB_6ATTRS,Seq!AF$1,FALSE)/100,".")</f>
        <v>0.15699999809265136</v>
      </c>
      <c r="GE116" s="27" t="str">
        <f>IFERROR(VLOOKUP(CONCATENATE($C116,".SL.TLF.TERT.ZS"),AREA_WB_6ATTRS,Seq!AG$1,FALSE)/100,".")</f>
        <v>.</v>
      </c>
      <c r="GF116" s="27" t="str">
        <f>IFERROR(VLOOKUP(CONCATENATE($C116,".SL.TLF.TERT.ZS"),AREA_WB_6ATTRS,Seq!AH$1,FALSE)/100,".")</f>
        <v>.</v>
      </c>
      <c r="GG116" s="27" t="str">
        <f>IFERROR(VLOOKUP(CONCATENATE($C116,".SL.TLF.TERT.ZS"),AREA_WB_6ATTRS,Seq!AI$1,FALSE)/100,".")</f>
        <v>.</v>
      </c>
      <c r="GH116" s="27" t="str">
        <f>IFERROR(VLOOKUP(CONCATENATE($C116,".SL.TLF.TERT.ZS"),AREA_WB_6ATTRS,Seq!AJ$1,FALSE)/100,".")</f>
        <v>.</v>
      </c>
      <c r="GI116" s="27" t="str">
        <f>IFERROR(VLOOKUP(CONCATENATE($C116,".SL.TLF.TERT.ZS"),AREA_WB_6ATTRS,Seq!AK$1,FALSE)/100,".")</f>
        <v>.</v>
      </c>
      <c r="GJ116" s="27" t="str">
        <f>IFERROR(VLOOKUP(CONCATENATE($C116,".SL.TLF.TERT.ZS"),AREA_WB_6ATTRS,Seq!AL$1,FALSE)/100,".")</f>
        <v>.</v>
      </c>
      <c r="GK116" s="27"/>
      <c r="GL116" s="27"/>
      <c r="GM116" s="27">
        <f t="shared" si="167"/>
        <v>1.4864195306517724E-6</v>
      </c>
      <c r="GN116" s="27" t="str">
        <f t="shared" si="168"/>
        <v>.</v>
      </c>
      <c r="GO116" s="27">
        <f t="shared" si="131"/>
        <v>1.0020941941808136E-4</v>
      </c>
      <c r="GP116" s="27"/>
      <c r="GQ116" s="9">
        <f>IF(VLOOKUP($B116,EM_80!$B$1:$C$201,2,FALSE)&gt;0,VLOOKUP($B116,EM_80!$B$1:$C$201,2,FALSE),".")</f>
        <v>33</v>
      </c>
      <c r="GR116" s="9" t="str">
        <f t="shared" si="169"/>
        <v>.</v>
      </c>
      <c r="GS116" s="9">
        <f t="shared" si="124"/>
        <v>2249</v>
      </c>
      <c r="GU116">
        <f t="shared" si="170"/>
        <v>22201000</v>
      </c>
      <c r="GV116">
        <f t="shared" si="171"/>
        <v>23207000</v>
      </c>
      <c r="GW116">
        <f t="shared" si="172"/>
        <v>22443000</v>
      </c>
      <c r="GX116">
        <f t="shared" si="173"/>
        <v>21438001</v>
      </c>
      <c r="GZ116" s="9" t="str">
        <f>IF(ISNA(VLOOKUP($B116,Area_EM_90,Seq!C$1,FALSE)),".",VLOOKUP($B116,Area_EM_90,Seq!C$1,FALSE))</f>
        <v>.</v>
      </c>
      <c r="HA116" s="9" t="str">
        <f>IF(ISNA(VLOOKUP($B116,Area_EM_90,Seq!D$1,FALSE)),".",VLOOKUP($B116,Area_EM_90,Seq!D$1,FALSE))</f>
        <v>.</v>
      </c>
      <c r="HB116" s="9" t="str">
        <f>IF(ISNA(VLOOKUP($B116,Area_EM_90,Seq!E$1,FALSE)),".",VLOOKUP($B116,Area_EM_90,Seq!E$1,FALSE))</f>
        <v>.</v>
      </c>
      <c r="HC116" s="9" t="str">
        <f>IF(ISNA(VLOOKUP($B116,Area_EM_90,Seq!F$1,FALSE)),".",VLOOKUP($B116,Area_EM_90,Seq!F$1,FALSE))</f>
        <v>.</v>
      </c>
      <c r="HD116" s="9" t="str">
        <f>IF(ISNA(VLOOKUP($B116,Area_EM_90,Seq!G$1,FALSE)),".",VLOOKUP($B116,Area_EM_90,Seq!G$1,FALSE))</f>
        <v>.</v>
      </c>
      <c r="HE116" s="9" t="str">
        <f>IF(ISNA(VLOOKUP($B116,Area_EM_90,Seq!H$1,FALSE)),".",VLOOKUP($B116,Area_EM_90,Seq!H$1,FALSE))</f>
        <v>.</v>
      </c>
      <c r="HF116" s="9" t="str">
        <f>IF(ISNA(VLOOKUP($B116,Area_EM_90,Seq!I$1,FALSE)),".",VLOOKUP($B116,Area_EM_90,Seq!I$1,FALSE))</f>
        <v>.</v>
      </c>
      <c r="HG116" s="9" t="str">
        <f>IF(ISNA(VLOOKUP($B116,Area_EM_90,Seq!J$1,FALSE)),".",VLOOKUP($B116,Area_EM_90,Seq!J$1,FALSE))</f>
        <v>.</v>
      </c>
      <c r="HH116" s="9" t="str">
        <f>IF(ISNA(VLOOKUP($B116,Area_EM_00,Seq!C$1,FALSE)),".",VLOOKUP($B116,Area_EM_00,Seq!C$1,FALSE))</f>
        <v>.</v>
      </c>
      <c r="HI116" s="9" t="str">
        <f>IF(ISNA(VLOOKUP($B116,Area_EM_00,Seq!D$1,FALSE)),".",VLOOKUP($B116,Area_EM_00,Seq!D$1,FALSE))</f>
        <v>.</v>
      </c>
      <c r="HJ116" s="9" t="str">
        <f>IF(ISNA(VLOOKUP($B116,Area_EM_00,Seq!E$1,FALSE)),".",VLOOKUP($B116,Area_EM_00,Seq!E$1,FALSE))</f>
        <v>.</v>
      </c>
      <c r="HK116" s="9" t="str">
        <f>IF(ISNA(VLOOKUP($B116,Area_EM_00,Seq!F$1,FALSE)),".",VLOOKUP($B116,Area_EM_00,Seq!F$1,FALSE))</f>
        <v>.</v>
      </c>
      <c r="HL116" s="9" t="str">
        <f>IF(ISNA(VLOOKUP($B116,Area_EM_00,Seq!G$1,FALSE)),".",VLOOKUP($B116,Area_EM_00,Seq!G$1,FALSE))</f>
        <v>.</v>
      </c>
      <c r="HM116" s="9" t="str">
        <f>IF(ISNA(VLOOKUP($B116,Area_EM_00,Seq!H$1,FALSE)),".",VLOOKUP($B116,Area_EM_00,Seq!H$1,FALSE))</f>
        <v>.</v>
      </c>
      <c r="HN116" s="9" t="str">
        <f>IF(ISNA(VLOOKUP($B116,Area_EM_00,Seq!I$1,FALSE)),".",VLOOKUP($B116,Area_EM_00,Seq!I$1,FALSE))</f>
        <v>.</v>
      </c>
      <c r="HO116" s="9" t="str">
        <f>IF(ISNA(VLOOKUP($B116,Area_EM_00,Seq!J$1,FALSE)),".",VLOOKUP($B116,Area_EM_00,Seq!J$1,FALSE))</f>
        <v>.</v>
      </c>
      <c r="HQ116" s="27"/>
      <c r="HR116" s="9">
        <f>IFERROR(VLOOKUP($B116,AREA_EM3_60_00,Seq!E$1,FALSE),".")</f>
        <v>2</v>
      </c>
      <c r="HS116" s="9">
        <f>IFERROR(VLOOKUP($B116,AREA_EM3_60_00,Seq!F$1,FALSE),".")</f>
        <v>1</v>
      </c>
      <c r="HT116" s="9">
        <f>IFERROR(VLOOKUP($B116,AREA_EM3_60_00,Seq!G$1,FALSE),".")</f>
        <v>2142</v>
      </c>
      <c r="HU116" s="9">
        <f>IFERROR(VLOOKUP($B116,AREA_EM3_10,Seq!B$1,FALSE),".")</f>
        <v>2137.9008160187541</v>
      </c>
      <c r="HV116" s="9">
        <f t="shared" si="132"/>
        <v>22201000</v>
      </c>
      <c r="HW116" s="9">
        <f t="shared" si="133"/>
        <v>23207000</v>
      </c>
      <c r="HX116" s="9">
        <f t="shared" si="134"/>
        <v>22443000</v>
      </c>
      <c r="HY116" s="9">
        <f t="shared" si="135"/>
        <v>21438001</v>
      </c>
    </row>
    <row r="117" spans="1:233">
      <c r="A117" s="25" t="s">
        <v>3117</v>
      </c>
      <c r="B117" s="26" t="str">
        <f t="shared" si="92"/>
        <v>SanMarino</v>
      </c>
      <c r="C117" s="166" t="s">
        <v>1615</v>
      </c>
      <c r="D117" s="27">
        <f>VLOOKUP("CHN.NY.GDP.MKTP.KD",AREA_WB_6ATTRS,Seq!B$1,FALSE)/10000</f>
        <v>18294112.043860689</v>
      </c>
      <c r="E117" s="27">
        <f>VLOOKUP("CHN.NY.GDP.MKTP.KD",AREA_WB_6ATTRS,Seq!C$1,FALSE)/10000</f>
        <v>19245405.87014145</v>
      </c>
      <c r="F117" s="27">
        <f>VLOOKUP("CHN.NY.GDP.MKTP.KD",AREA_WB_6ATTRS,Seq!D$1,FALSE)/10000</f>
        <v>20996737.804324333</v>
      </c>
      <c r="G117" s="27">
        <f>VLOOKUP("CHN.NY.GDP.MKTP.KD",AREA_WB_6ATTRS,Seq!E$1,FALSE)/10000</f>
        <v>23285382.224995762</v>
      </c>
      <c r="H117" s="27">
        <f>VLOOKUP("CHN.NY.GDP.MKTP.KD",AREA_WB_6ATTRS,Seq!F$1,FALSE)/10000</f>
        <v>26824760.323195074</v>
      </c>
      <c r="I117" s="27">
        <f>VLOOKUP("CHN.NY.GDP.MKTP.KD",AREA_WB_6ATTRS,Seq!G$1,FALSE)/10000</f>
        <v>30446102.966826372</v>
      </c>
      <c r="J117" s="27">
        <f>VLOOKUP("CHN.NY.GDP.MKTP.KD",AREA_WB_6ATTRS,Seq!H$1,FALSE)/10000</f>
        <v>33125360.027907111</v>
      </c>
      <c r="K117" s="27">
        <f>VLOOKUP("CHN.NY.GDP.MKTP.KD",AREA_WB_6ATTRS,Seq!I$1,FALSE)/10000</f>
        <v>36967901.791144341</v>
      </c>
      <c r="L117" s="27">
        <f>VLOOKUP("CHN.NY.GDP.MKTP.KD",AREA_WB_6ATTRS,Seq!J$1,FALSE)/10000</f>
        <v>41145274.693543643</v>
      </c>
      <c r="M117" s="27">
        <f>VLOOKUP("CHN.NY.GDP.MKTP.KD",AREA_WB_6ATTRS,Seq!K$1,FALSE)/10000</f>
        <v>42832230.955979005</v>
      </c>
      <c r="N117" s="27">
        <f>VLOOKUP("CHN.NY.GDP.MKTP.KD",AREA_WB_6ATTRS,Seq!L$1,FALSE)/10000</f>
        <v>44459855.73230619</v>
      </c>
      <c r="O117" s="27">
        <f>VLOOKUP("CHN.NY.GDP.MKTP.KD",AREA_WB_6ATTRS,Seq!M$1,FALSE)/10000</f>
        <v>48550162.459678344</v>
      </c>
      <c r="P117" s="27">
        <f>VLOOKUP("CHN.NY.GDP.MKTP.KD",AREA_WB_6ATTRS,Seq!N$1,FALSE)/10000</f>
        <v>55444285.528952621</v>
      </c>
      <c r="Q117" s="27">
        <f>VLOOKUP("CHN.NY.GDP.MKTP.KD",AREA_WB_6ATTRS,Seq!O$1,FALSE)/10000</f>
        <v>63206485.503006078</v>
      </c>
      <c r="R117" s="27">
        <f>VLOOKUP("CHN.NY.GDP.MKTP.KD",AREA_WB_6ATTRS,Seq!P$1,FALSE)/10000</f>
        <v>71486535.103899792</v>
      </c>
      <c r="S117" s="27">
        <f>VLOOKUP("CHN.NY.GDP.MKTP.KD",AREA_WB_6ATTRS,Seq!Q$1,FALSE)/10000</f>
        <v>79278567.430224851</v>
      </c>
      <c r="T117" s="27">
        <f>VLOOKUP("CHN.NY.GDP.MKTP.KD",AREA_WB_6ATTRS,Seq!R$1,FALSE)/10000</f>
        <v>87206424.173247412</v>
      </c>
      <c r="U117" s="27">
        <f>VLOOKUP("CHN.NY.GDP.MKTP.KD",AREA_WB_6ATTRS,Seq!S$1,FALSE)/10000</f>
        <v>95316621.621359423</v>
      </c>
      <c r="V117" s="27">
        <f>VLOOKUP("CHN.NY.GDP.MKTP.KD",AREA_WB_6ATTRS,Seq!T$1,FALSE)/10000</f>
        <v>102751318.10782552</v>
      </c>
      <c r="W117" s="27">
        <f>VLOOKUP("CHN.NY.GDP.MKTP.KD",AREA_WB_6ATTRS,Seq!U$1,FALSE)/10000</f>
        <v>110560418.28402025</v>
      </c>
      <c r="X117" s="27">
        <f>VLOOKUP("CHN.NY.GDP.MKTP.KD",AREA_WB_6ATTRS,Seq!V$1,FALSE)/10000</f>
        <v>119847493.41987793</v>
      </c>
      <c r="Y117" s="27">
        <f>VLOOKUP("CHN.NY.GDP.MKTP.KD",AREA_WB_6ATTRS,Seq!W$1,FALSE)/10000</f>
        <v>129794835.37372778</v>
      </c>
      <c r="Z117" s="27">
        <f>VLOOKUP("CHN.NY.GDP.MKTP.KD",AREA_WB_6ATTRS,Seq!X$1,FALSE)/10000</f>
        <v>141606165.392737</v>
      </c>
      <c r="AA117" s="27">
        <f>VLOOKUP("CHN.NY.GDP.MKTP.KD",AREA_WB_6ATTRS,Seq!Y$1,FALSE)/10000</f>
        <v>155766781.9320105</v>
      </c>
      <c r="AB117" s="27">
        <f>VLOOKUP("CHN.NY.GDP.MKTP.KD",AREA_WB_6ATTRS,Seq!Z$1,FALSE)/10000</f>
        <v>171499226.90714428</v>
      </c>
      <c r="AC117" s="27">
        <f>VLOOKUP("CHN.NY.GDP.MKTP.KD",AREA_WB_6ATTRS,Seq!AA$1,FALSE)/10000</f>
        <v>190878639.54765138</v>
      </c>
      <c r="AD117" s="27">
        <f>VLOOKUP("CHN.NY.GDP.MKTP.KD",AREA_WB_6ATTRS,Seq!AB$1,FALSE)/10000</f>
        <v>215120226.77020231</v>
      </c>
      <c r="AE117" s="27">
        <f>VLOOKUP("CHN.NY.GDP.MKTP.KD",AREA_WB_6ATTRS,Seq!AC$1,FALSE)/10000</f>
        <v>245667298.97157177</v>
      </c>
      <c r="AF117" s="27">
        <f>VLOOKUP("CHN.NY.GDP.MKTP.KD",AREA_WB_6ATTRS,Seq!AD$1,FALSE)/10000</f>
        <v>269251359.67284226</v>
      </c>
      <c r="AG117" s="27">
        <f>VLOOKUP("CHN.NY.GDP.MKTP.KD",AREA_WB_6ATTRS,Seq!AE$1,FALSE)/10000</f>
        <v>294022484.76274431</v>
      </c>
      <c r="AH117" s="27">
        <f>VLOOKUP("CHN.NY.GDP.MKTP.KD",AREA_WB_6ATTRS,Seq!AF$1,FALSE)/10000</f>
        <v>324600823.17806971</v>
      </c>
      <c r="AI117" s="27">
        <f>VLOOKUP("CHN.NY.GDP.MKTP.KD",AREA_WB_6ATTRS,Seq!AG$1,FALSE)/10000</f>
        <v>354139498.08727396</v>
      </c>
      <c r="AJ117" s="27"/>
      <c r="AK117" s="27"/>
      <c r="AL117" s="27"/>
      <c r="AM117" s="27"/>
      <c r="AN117" s="27"/>
      <c r="AO117" s="27"/>
      <c r="AP117" s="27">
        <f>IFERROR(VLOOKUP(CONCATENATE($C117, ".NY.GDP.MKTP.KD"),AREA_WB_6ATTRS,Seq!B$1,FALSE)/10000,".")</f>
        <v>36439.949497675945</v>
      </c>
      <c r="AQ117" s="27">
        <f>IFERROR(VLOOKUP(CONCATENATE($C117, ".NY.GDP.MKTP.KD"),AREA_WB_6ATTRS,Seq!C$1,FALSE)/10000,".")</f>
        <v>36747.59545418826</v>
      </c>
      <c r="AR117" s="27">
        <f>IFERROR(VLOOKUP(CONCATENATE($C117, ".NY.GDP.MKTP.KD"),AREA_WB_6ATTRS,Seq!D$1,FALSE)/10000,".")</f>
        <v>36899.578929405994</v>
      </c>
      <c r="AS117" s="27">
        <f>IFERROR(VLOOKUP(CONCATENATE($C117, ".NY.GDP.MKTP.KD"),AREA_WB_6ATTRS,Seq!E$1,FALSE)/10000,".")</f>
        <v>37331.00092578902</v>
      </c>
      <c r="AT117" s="27">
        <f>IFERROR(VLOOKUP(CONCATENATE($C117, ".NY.GDP.MKTP.KD"),AREA_WB_6ATTRS,Seq!F$1,FALSE)/10000,".")</f>
        <v>38535.239964431225</v>
      </c>
      <c r="AU117" s="27">
        <f>IFERROR(VLOOKUP(CONCATENATE($C117, ".NY.GDP.MKTP.KD"),AREA_WB_6ATTRS,Seq!G$1,FALSE)/10000,".")</f>
        <v>39613.522692820457</v>
      </c>
      <c r="AV117" s="27">
        <f>IFERROR(VLOOKUP(CONCATENATE($C117, ".NY.GDP.MKTP.KD"),AREA_WB_6ATTRS,Seq!H$1,FALSE)/10000,".")</f>
        <v>40746.448467036877</v>
      </c>
      <c r="AW117" s="27">
        <f>IFERROR(VLOOKUP(CONCATENATE($C117, ".NY.GDP.MKTP.KD"),AREA_WB_6ATTRS,Seq!I$1,FALSE)/10000,".")</f>
        <v>42047.07393116274</v>
      </c>
      <c r="AX117" s="27">
        <f>IFERROR(VLOOKUP(CONCATENATE($C117, ".NY.GDP.MKTP.KD"),AREA_WB_6ATTRS,Seq!J$1,FALSE)/10000,".")</f>
        <v>43810.644540803107</v>
      </c>
      <c r="AY117" s="27">
        <f>IFERROR(VLOOKUP(CONCATENATE($C117, ".NY.GDP.MKTP.KD"),AREA_WB_6ATTRS,Seq!K$1,FALSE)/10000,".")</f>
        <v>45295.139818245138</v>
      </c>
      <c r="AZ117" s="27">
        <f>IFERROR(VLOOKUP(CONCATENATE($C117, ".NY.GDP.MKTP.KD"),AREA_WB_6ATTRS,Seq!L$1,FALSE)/10000,".")</f>
        <v>46225.027461071259</v>
      </c>
      <c r="BA117" s="27">
        <f>IFERROR(VLOOKUP(CONCATENATE($C117, ".NY.GDP.MKTP.KD"),AREA_WB_6ATTRS,Seq!M$1,FALSE)/10000,".")</f>
        <v>46933.617091815351</v>
      </c>
      <c r="BB117" s="27">
        <f>IFERROR(VLOOKUP(CONCATENATE($C117, ".NY.GDP.MKTP.KD"),AREA_WB_6ATTRS,Seq!N$1,FALSE)/10000,".")</f>
        <v>47296.542268968347</v>
      </c>
      <c r="BC117" s="27">
        <f>IFERROR(VLOOKUP(CONCATENATE($C117, ".NY.GDP.MKTP.KD"),AREA_WB_6ATTRS,Seq!O$1,FALSE)/10000,".")</f>
        <v>51435.750510562466</v>
      </c>
      <c r="BD117" s="27">
        <f>IFERROR(VLOOKUP(CONCATENATE($C117, ".NY.GDP.MKTP.KD"),AREA_WB_6ATTRS,Seq!P$1,FALSE)/10000,".")</f>
        <v>55027.122447772621</v>
      </c>
      <c r="BE117" s="27">
        <f>IFERROR(VLOOKUP(CONCATENATE($C117, ".NY.GDP.MKTP.KD"),AREA_WB_6ATTRS,Seq!Q$1,FALSE)/10000,".")</f>
        <v>60140.262149733433</v>
      </c>
      <c r="BF117" s="27">
        <f>IFERROR(VLOOKUP(CONCATENATE($C117, ".NY.GDP.MKTP.KD"),AREA_WB_6ATTRS,Seq!R$1,FALSE)/10000,".")</f>
        <v>63062.05632418274</v>
      </c>
      <c r="BG117" s="27">
        <f>IFERROR(VLOOKUP(CONCATENATE($C117, ".NY.GDP.MKTP.KD"),AREA_WB_6ATTRS,Seq!S$1,FALSE)/10000,".")</f>
        <v>64578.408078667198</v>
      </c>
      <c r="BH117" s="27">
        <f>IFERROR(VLOOKUP(CONCATENATE($C117, ".NY.GDP.MKTP.KD"),AREA_WB_6ATTRS,Seq!T$1,FALSE)/10000,".")</f>
        <v>69434.704366182938</v>
      </c>
      <c r="BI117" s="27">
        <f>IFERROR(VLOOKUP(CONCATENATE($C117, ".NY.GDP.MKTP.KD"),AREA_WB_6ATTRS,Seq!U$1,FALSE)/10000,".")</f>
        <v>75737.556994660918</v>
      </c>
      <c r="BJ117" s="27">
        <f>IFERROR(VLOOKUP(CONCATENATE($C117, ".NY.GDP.MKTP.KD"),AREA_WB_6ATTRS,Seq!V$1,FALSE)/10000,".")</f>
        <v>77390.764241474768</v>
      </c>
      <c r="BK117" s="27">
        <f>IFERROR(VLOOKUP(CONCATENATE($C117, ".NY.GDP.MKTP.KD"),AREA_WB_6ATTRS,Seq!W$1,FALSE)/10000,".")</f>
        <v>81730.433264361185</v>
      </c>
      <c r="BL117" s="27">
        <f>IFERROR(VLOOKUP(CONCATENATE($C117, ".NY.GDP.MKTP.KD"),AREA_WB_6ATTRS,Seq!X$1,FALSE)/10000,".")</f>
        <v>81937.084170212896</v>
      </c>
      <c r="BM117" s="27">
        <f>IFERROR(VLOOKUP(CONCATENATE($C117, ".NY.GDP.MKTP.KD"),AREA_WB_6ATTRS,Seq!Y$1,FALSE)/10000,".")</f>
        <v>85140.173210914887</v>
      </c>
      <c r="BN117" s="27">
        <f>IFERROR(VLOOKUP(CONCATENATE($C117, ".NY.GDP.MKTP.KD"),AREA_WB_6ATTRS,Seq!Z$1,FALSE)/10000,".")</f>
        <v>89066.540422097823</v>
      </c>
      <c r="BO117" s="27">
        <f>IFERROR(VLOOKUP(CONCATENATE($C117, ".NY.GDP.MKTP.KD"),AREA_WB_6ATTRS,Seq!AA$1,FALSE)/10000,".")</f>
        <v>91133.049480615169</v>
      </c>
      <c r="BP117" s="27">
        <f>IFERROR(VLOOKUP(CONCATENATE($C117, ".NY.GDP.MKTP.KD"),AREA_WB_6ATTRS,Seq!AB$1,FALSE)/10000,".")</f>
        <v>94646.114880094625</v>
      </c>
      <c r="BQ117" s="27">
        <f>IFERROR(VLOOKUP(CONCATENATE($C117, ".NY.GDP.MKTP.KD"),AREA_WB_6ATTRS,Seq!AC$1,FALSE)/10000,".")</f>
        <v>97952.529373722471</v>
      </c>
      <c r="BR117" s="27">
        <f>IFERROR(VLOOKUP(CONCATENATE($C117, ".NY.GDP.MKTP.KD"),AREA_WB_6ATTRS,Seq!AD$1,FALSE)/10000,".")</f>
        <v>99812.387526388076</v>
      </c>
      <c r="BS117" s="27" t="str">
        <f>IFERROR(VLOOKUP(CONCATENATE($C117, ".NY.GDP.MKTP.KD"),AREA_WB_6ATTRS,Seq!AE$1,FALSE)/10000,".")</f>
        <v>.</v>
      </c>
      <c r="BT117" s="27" t="str">
        <f>IFERROR(VLOOKUP(CONCATENATE($C117, ".NY.GDP.MKTP.KD"),AREA_WB_6ATTRS,Seq!AF$1,FALSE)/10000,".")</f>
        <v>.</v>
      </c>
      <c r="BU117" s="27" t="str">
        <f>IFERROR(VLOOKUP(CONCATENATE($C117, ".NY.GDP.MKTP.KD"),AREA_WB_6ATTRS,Seq!AG$1,FALSE)/10000,".")</f>
        <v>.</v>
      </c>
      <c r="BV117" s="27"/>
      <c r="BW117" s="27"/>
      <c r="BX117" s="27"/>
      <c r="BY117" s="27"/>
      <c r="BZ117" s="27"/>
      <c r="CA117" s="27"/>
      <c r="CB117" s="27"/>
      <c r="CC117" s="27">
        <f>CNPop!A$48</f>
        <v>5.0000000000000001E-3</v>
      </c>
      <c r="CD117" s="27">
        <f>CNPop!B$48</f>
        <v>6.0000000000000001E-3</v>
      </c>
      <c r="CE117" s="27">
        <f>CNPop!C$48</f>
        <v>6.0000000000000001E-3</v>
      </c>
      <c r="CF117" s="27">
        <f>CNPop!D$48</f>
        <v>7.0000000000000001E-3</v>
      </c>
      <c r="CG117" s="27">
        <f>CNPop!E$48</f>
        <v>7.0000000000000001E-3</v>
      </c>
      <c r="CH117" s="27">
        <f>CNPop!F$48</f>
        <v>8.0000000000000002E-3</v>
      </c>
      <c r="CI117" s="27">
        <f>CNPop!G$48</f>
        <v>8.9999999999999993E-3</v>
      </c>
      <c r="CJ117" s="27">
        <f>CNPop!H$48</f>
        <v>0.01</v>
      </c>
      <c r="CK117" s="27">
        <f>CNPop!I$48</f>
        <v>1.0999999999999999E-2</v>
      </c>
      <c r="CL117" s="27">
        <f>CNPop!J$48</f>
        <v>1.2E-2</v>
      </c>
      <c r="CM117" s="27">
        <f>CNPop!K$48</f>
        <v>1.4E-2</v>
      </c>
      <c r="CN117" s="27">
        <f>CNPop!L$48</f>
        <v>1.6E-2</v>
      </c>
      <c r="CO117" s="27">
        <f>CNPop!M$48</f>
        <v>1.7000000000000001E-2</v>
      </c>
      <c r="CP117" s="27">
        <f>CNPop!N$48</f>
        <v>1.9E-2</v>
      </c>
      <c r="CQ117" s="27">
        <f>CNPop!O$48</f>
        <v>2.1000000000000001E-2</v>
      </c>
      <c r="CR117" s="27">
        <f>CNPop!P$48</f>
        <v>2.3E-2</v>
      </c>
      <c r="CS117" s="27">
        <f>CNPop!Q$48</f>
        <v>2.5999999999999999E-2</v>
      </c>
      <c r="CT117" s="27">
        <f>CNPop!R$48</f>
        <v>2.8000000000000001E-2</v>
      </c>
      <c r="CU117" s="27">
        <f>CNPop!S$48</f>
        <v>0.03</v>
      </c>
      <c r="CV117" s="27">
        <f>CNPop!T$48</f>
        <v>3.3000000000000002E-2</v>
      </c>
      <c r="CW117" s="27">
        <f>CNPop!U$48</f>
        <v>3.5999999999999997E-2</v>
      </c>
      <c r="CX117" s="27">
        <f>CNPop!V$48</f>
        <v>3.9E-2</v>
      </c>
      <c r="CY117" s="27">
        <f>CNPop!W$48</f>
        <v>4.2000000000000003E-2</v>
      </c>
      <c r="CZ117" s="27">
        <f>CNPop!X$48</f>
        <v>4.4999999999999998E-2</v>
      </c>
      <c r="DA117" s="27">
        <f>CNPop!Y$48</f>
        <v>4.9000000000000002E-2</v>
      </c>
      <c r="DB117" s="27">
        <f>CNPop!Z$48</f>
        <v>5.1999999999999998E-2</v>
      </c>
      <c r="DC117" s="27">
        <f>CNPop!AA$48</f>
        <v>5.6000000000000001E-2</v>
      </c>
      <c r="DD117" s="27">
        <f>CNPop!AB$48</f>
        <v>0.06</v>
      </c>
      <c r="DE117" s="27">
        <f>CNPop!AC$48</f>
        <v>6.3E-2</v>
      </c>
      <c r="DF117" s="27">
        <f>CNPop!AD$48</f>
        <v>6.8000000000000005E-2</v>
      </c>
      <c r="DG117" s="27">
        <f>CNPop!AE$48</f>
        <v>7.1999999999999995E-2</v>
      </c>
      <c r="DH117" s="27">
        <f>CNPop!AF$48</f>
        <v>7.5999999999999998E-2</v>
      </c>
      <c r="DI117" s="27">
        <f>CNPop!AG$48</f>
        <v>8.1000000000000003E-2</v>
      </c>
      <c r="DJ117" s="27">
        <f>CNPop!AH$48</f>
        <v>8.5000000000000006E-2</v>
      </c>
      <c r="DK117" s="27">
        <f>CNPop!AI$48</f>
        <v>0.09</v>
      </c>
      <c r="DL117" s="27">
        <f>CNPop!AJ$48</f>
        <v>9.5000000000000001E-2</v>
      </c>
      <c r="DM117" s="27">
        <f>CNPop!AK$48</f>
        <v>0.1</v>
      </c>
      <c r="DN117" s="27"/>
      <c r="DO117" s="27">
        <f t="shared" si="140"/>
        <v>0.3</v>
      </c>
      <c r="DP117" s="27">
        <f t="shared" si="141"/>
        <v>0.3</v>
      </c>
      <c r="DQ117" s="27">
        <f t="shared" si="142"/>
        <v>0.3</v>
      </c>
      <c r="DR117" s="27">
        <f t="shared" si="143"/>
        <v>0.3</v>
      </c>
      <c r="DS117" s="27">
        <f t="shared" si="144"/>
        <v>0.3</v>
      </c>
      <c r="DT117" s="27">
        <f t="shared" si="145"/>
        <v>0.3</v>
      </c>
      <c r="DU117" s="27">
        <f t="shared" si="146"/>
        <v>0.3</v>
      </c>
      <c r="DV117" s="27">
        <f t="shared" si="147"/>
        <v>0.3</v>
      </c>
      <c r="DW117" s="27">
        <f t="shared" si="148"/>
        <v>0.3</v>
      </c>
      <c r="DX117" s="27">
        <f t="shared" si="149"/>
        <v>0.3</v>
      </c>
      <c r="DY117" s="27">
        <f t="shared" si="150"/>
        <v>0.3</v>
      </c>
      <c r="DZ117" s="27">
        <f t="shared" si="151"/>
        <v>0.3</v>
      </c>
      <c r="EA117" s="27">
        <f t="shared" si="152"/>
        <v>0.3</v>
      </c>
      <c r="EB117" s="27">
        <f t="shared" si="153"/>
        <v>0.3</v>
      </c>
      <c r="EC117" s="27">
        <f t="shared" si="154"/>
        <v>0.3</v>
      </c>
      <c r="ED117" s="27">
        <f t="shared" si="155"/>
        <v>0.3</v>
      </c>
      <c r="EE117" s="27">
        <f t="shared" si="156"/>
        <v>0.315</v>
      </c>
      <c r="EF117" s="27">
        <f t="shared" si="157"/>
        <v>0.32799999237060545</v>
      </c>
      <c r="EG117" s="27">
        <f t="shared" si="158"/>
        <v>0.34200000762939453</v>
      </c>
      <c r="EH117" s="27">
        <f t="shared" si="159"/>
        <v>0.35299999237060548</v>
      </c>
      <c r="EI117" s="27">
        <f t="shared" si="160"/>
        <v>0.09</v>
      </c>
      <c r="EJ117" s="27">
        <f t="shared" si="161"/>
        <v>0.09</v>
      </c>
      <c r="EK117" s="27">
        <f t="shared" si="162"/>
        <v>9.5000000000000001E-2</v>
      </c>
      <c r="EL117" s="27" t="str">
        <f t="shared" si="163"/>
        <v>.</v>
      </c>
      <c r="EM117" s="27" t="str">
        <f t="shared" si="164"/>
        <v>.</v>
      </c>
      <c r="EN117" s="27" t="str">
        <f t="shared" si="165"/>
        <v>.</v>
      </c>
      <c r="EO117" s="27" t="str">
        <f t="shared" si="166"/>
        <v>.</v>
      </c>
      <c r="EP117" s="27" t="str">
        <f t="shared" si="129"/>
        <v>.</v>
      </c>
      <c r="EQ117" s="27">
        <f t="shared" si="130"/>
        <v>0.12199999809265137</v>
      </c>
      <c r="ER117" s="27">
        <f t="shared" ref="ER117:ET123" si="176">IF(ISNUMBER(GC117),GC117,EQ117)</f>
        <v>0.12199999809265137</v>
      </c>
      <c r="ES117" s="27">
        <f t="shared" si="176"/>
        <v>0.12199999809265137</v>
      </c>
      <c r="ET117" s="27">
        <f t="shared" si="176"/>
        <v>0.12199999809265137</v>
      </c>
      <c r="EU117" s="27"/>
      <c r="EV117" s="27"/>
      <c r="EW117" s="27"/>
      <c r="EX117" s="27"/>
      <c r="EY117" s="27"/>
      <c r="EZ117" s="27" t="str">
        <f>IFERROR(VLOOKUP(CONCATENATE($C117,".SL.TLF.TERT.ZS"),AREA_WB_6ATTRS,Seq!B$1,FALSE)/100,".")</f>
        <v>.</v>
      </c>
      <c r="FA117" s="27" t="str">
        <f>IFERROR(VLOOKUP(CONCATENATE($C117,".SL.TLF.TERT.ZS"),AREA_WB_6ATTRS,Seq!C$1,FALSE)/100,".")</f>
        <v>.</v>
      </c>
      <c r="FB117" s="27" t="str">
        <f>IFERROR(VLOOKUP(CONCATENATE($C117,".SL.TLF.TERT.ZS"),AREA_WB_6ATTRS,Seq!D$1,FALSE)/100,".")</f>
        <v>.</v>
      </c>
      <c r="FC117" s="27" t="str">
        <f>IFERROR(VLOOKUP(CONCATENATE($C117,".SL.TLF.TERT.ZS"),AREA_WB_6ATTRS,Seq!E$1,FALSE)/100,".")</f>
        <v>.</v>
      </c>
      <c r="FD117" s="27" t="str">
        <f>IFERROR(VLOOKUP(CONCATENATE($C117,".SL.TLF.TERT.ZS"),AREA_WB_6ATTRS,Seq!F$1,FALSE)/100,".")</f>
        <v>.</v>
      </c>
      <c r="FE117" s="27" t="str">
        <f>IFERROR(VLOOKUP(CONCATENATE($C117,".SL.TLF.TERT.ZS"),AREA_WB_6ATTRS,Seq!G$1,FALSE)/100,".")</f>
        <v>.</v>
      </c>
      <c r="FF117" s="27" t="str">
        <f>IFERROR(VLOOKUP(CONCATENATE($C117,".SL.TLF.TERT.ZS"),AREA_WB_6ATTRS,Seq!H$1,FALSE)/100,".")</f>
        <v>.</v>
      </c>
      <c r="FG117" s="27" t="str">
        <f>IFERROR(VLOOKUP(CONCATENATE($C117,".SL.TLF.TERT.ZS"),AREA_WB_6ATTRS,Seq!I$1,FALSE)/100,".")</f>
        <v>.</v>
      </c>
      <c r="FH117" s="27" t="str">
        <f>IFERROR(VLOOKUP(CONCATENATE($C117,".SL.TLF.TERT.ZS"),AREA_WB_6ATTRS,Seq!J$1,FALSE)/100,".")</f>
        <v>.</v>
      </c>
      <c r="FI117" s="27" t="str">
        <f>IFERROR(VLOOKUP(CONCATENATE($C117,".SL.TLF.TERT.ZS"),AREA_WB_6ATTRS,Seq!K$1,FALSE)/100,".")</f>
        <v>.</v>
      </c>
      <c r="FJ117" s="27" t="str">
        <f>IFERROR(VLOOKUP(CONCATENATE($C117,".SL.TLF.TERT.ZS"),AREA_WB_6ATTRS,Seq!L$1,FALSE)/100,".")</f>
        <v>.</v>
      </c>
      <c r="FK117" s="27" t="str">
        <f>IFERROR(VLOOKUP(CONCATENATE($C117,".SL.TLF.TERT.ZS"),AREA_WB_6ATTRS,Seq!M$1,FALSE)/100,".")</f>
        <v>.</v>
      </c>
      <c r="FL117" s="27" t="str">
        <f>IFERROR(VLOOKUP(CONCATENATE($C117,".SL.TLF.TERT.ZS"),AREA_WB_6ATTRS,Seq!N$1,FALSE)/100,".")</f>
        <v>.</v>
      </c>
      <c r="FM117" s="27" t="str">
        <f>IFERROR(VLOOKUP(CONCATENATE($C117,".SL.TLF.TERT.ZS"),AREA_WB_6ATTRS,Seq!O$1,FALSE)/100,".")</f>
        <v>.</v>
      </c>
      <c r="FN117" s="27" t="str">
        <f>IFERROR(VLOOKUP(CONCATENATE($C117,".SL.TLF.TERT.ZS"),AREA_WB_6ATTRS,Seq!P$1,FALSE)/100,".")</f>
        <v>.</v>
      </c>
      <c r="FO117" s="27">
        <f>IFERROR(VLOOKUP(CONCATENATE($C117,".SL.TLF.TERT.ZS"),AREA_WB_6ATTRS,Seq!Q$1,FALSE)/100,".")</f>
        <v>0.3</v>
      </c>
      <c r="FP117" s="27">
        <f>IFERROR(VLOOKUP(CONCATENATE($C117,".SL.TLF.TERT.ZS"),AREA_WB_6ATTRS,Seq!R$1,FALSE)/100,".")</f>
        <v>0.315</v>
      </c>
      <c r="FQ117" s="27">
        <f>IFERROR(VLOOKUP(CONCATENATE($C117,".SL.TLF.TERT.ZS"),AREA_WB_6ATTRS,Seq!S$1,FALSE)/100,".")</f>
        <v>0.32799999237060545</v>
      </c>
      <c r="FR117" s="27">
        <f>IFERROR(VLOOKUP(CONCATENATE($C117,".SL.TLF.TERT.ZS"),AREA_WB_6ATTRS,Seq!T$1,FALSE)/100,".")</f>
        <v>0.34200000762939453</v>
      </c>
      <c r="FS117" s="27">
        <f>IFERROR(VLOOKUP(CONCATENATE($C117,".SL.TLF.TERT.ZS"),AREA_WB_6ATTRS,Seq!U$1,FALSE)/100,".")</f>
        <v>0.35299999237060548</v>
      </c>
      <c r="FT117" s="27" t="str">
        <f>IFERROR(VLOOKUP(CONCATENATE($C117,".SL.TLF.TERT.ZS"),AREA_WB_6ATTRS,Seq!V$1,FALSE)/100,".")</f>
        <v>.</v>
      </c>
      <c r="FU117" s="27">
        <f>IFERROR(VLOOKUP(CONCATENATE($C117,".SL.TLF.TERT.ZS"),AREA_WB_6ATTRS,Seq!W$1,FALSE)/100,".")</f>
        <v>0.09</v>
      </c>
      <c r="FV117" s="27">
        <f>IFERROR(VLOOKUP(CONCATENATE($C117,".SL.TLF.TERT.ZS"),AREA_WB_6ATTRS,Seq!X$1,FALSE)/100,".")</f>
        <v>9.5000000000000001E-2</v>
      </c>
      <c r="FW117" s="27" t="str">
        <f>IFERROR(VLOOKUP(CONCATENATE($C117,".SL.TLF.TERT.ZS"),AREA_WB_6ATTRS,Seq!Y$1,FALSE)/100,".")</f>
        <v>.</v>
      </c>
      <c r="FX117" s="27" t="str">
        <f>IFERROR(VLOOKUP(CONCATENATE($C117,".SL.TLF.TERT.ZS"),AREA_WB_6ATTRS,Seq!Z$1,FALSE)/100,".")</f>
        <v>.</v>
      </c>
      <c r="FY117" s="27" t="str">
        <f>IFERROR(VLOOKUP(CONCATENATE($C117,".SL.TLF.TERT.ZS"),AREA_WB_6ATTRS,Seq!AA$1,FALSE)/100,".")</f>
        <v>.</v>
      </c>
      <c r="FZ117" s="27" t="str">
        <f>IFERROR(VLOOKUP(CONCATENATE($C117,".SL.TLF.TERT.ZS"),AREA_WB_6ATTRS,Seq!AB$1,FALSE)/100,".")</f>
        <v>.</v>
      </c>
      <c r="GA117" s="27" t="str">
        <f>IFERROR(VLOOKUP(CONCATENATE($C117,".SL.TLF.TERT.ZS"),AREA_WB_6ATTRS,Seq!AC$1,FALSE)/100,".")</f>
        <v>.</v>
      </c>
      <c r="GB117" s="27">
        <f>IFERROR(VLOOKUP(CONCATENATE($C117,".SL.TLF.TERT.ZS"),AREA_WB_6ATTRS,Seq!AD$1,FALSE)/100,".")</f>
        <v>0.12199999809265137</v>
      </c>
      <c r="GC117" s="27" t="str">
        <f>IFERROR(VLOOKUP(CONCATENATE($C117,".SL.TLF.TERT.ZS"),AREA_WB_6ATTRS,Seq!AE$1,FALSE)/100,".")</f>
        <v>.</v>
      </c>
      <c r="GD117" s="27" t="str">
        <f>IFERROR(VLOOKUP(CONCATENATE($C117,".SL.TLF.TERT.ZS"),AREA_WB_6ATTRS,Seq!AF$1,FALSE)/100,".")</f>
        <v>.</v>
      </c>
      <c r="GE117" s="27" t="str">
        <f>IFERROR(VLOOKUP(CONCATENATE($C117,".SL.TLF.TERT.ZS"),AREA_WB_6ATTRS,Seq!AG$1,FALSE)/100,".")</f>
        <v>.</v>
      </c>
      <c r="GF117" s="27" t="str">
        <f>IFERROR(VLOOKUP(CONCATENATE($C117,".SL.TLF.TERT.ZS"),AREA_WB_6ATTRS,Seq!AH$1,FALSE)/100,".")</f>
        <v>.</v>
      </c>
      <c r="GG117" s="27" t="str">
        <f>IFERROR(VLOOKUP(CONCATENATE($C117,".SL.TLF.TERT.ZS"),AREA_WB_6ATTRS,Seq!AI$1,FALSE)/100,".")</f>
        <v>.</v>
      </c>
      <c r="GH117" s="27" t="str">
        <f>IFERROR(VLOOKUP(CONCATENATE($C117,".SL.TLF.TERT.ZS"),AREA_WB_6ATTRS,Seq!AJ$1,FALSE)/100,".")</f>
        <v>.</v>
      </c>
      <c r="GI117" s="27" t="str">
        <f>IFERROR(VLOOKUP(CONCATENATE($C117,".SL.TLF.TERT.ZS"),AREA_WB_6ATTRS,Seq!AK$1,FALSE)/100,".")</f>
        <v>.</v>
      </c>
      <c r="GJ117" s="27" t="str">
        <f>IFERROR(VLOOKUP(CONCATENATE($C117,".SL.TLF.TERT.ZS"),AREA_WB_6ATTRS,Seq!AL$1,FALSE)/100,".")</f>
        <v>.</v>
      </c>
      <c r="GK117" s="27"/>
      <c r="GL117" s="27"/>
      <c r="GM117" s="27" t="str">
        <f t="shared" si="167"/>
        <v>.</v>
      </c>
      <c r="GN117" s="27" t="str">
        <f t="shared" si="168"/>
        <v>.</v>
      </c>
      <c r="GO117" s="27" t="str">
        <f t="shared" si="131"/>
        <v>.</v>
      </c>
      <c r="GP117" s="27"/>
      <c r="GQ117" s="9" t="str">
        <f>IF(VLOOKUP($B117,EM_80!$B$1:$C$201,2,FALSE)&gt;0,VLOOKUP($B117,EM_80!$B$1:$C$201,2,FALSE),".")</f>
        <v>.</v>
      </c>
      <c r="GR117" s="9" t="str">
        <f t="shared" si="169"/>
        <v>.</v>
      </c>
      <c r="GS117" s="9" t="str">
        <f t="shared" si="124"/>
        <v>.</v>
      </c>
      <c r="GU117" t="str">
        <f t="shared" si="170"/>
        <v>.</v>
      </c>
      <c r="GV117" t="str">
        <f t="shared" si="171"/>
        <v>.</v>
      </c>
      <c r="GW117" t="str">
        <f t="shared" si="172"/>
        <v>.</v>
      </c>
      <c r="GX117">
        <f t="shared" si="173"/>
        <v>31534</v>
      </c>
      <c r="GZ117" s="9" t="str">
        <f>IF(ISNA(VLOOKUP($B117,Area_EM_90,Seq!C$1,FALSE)),".",VLOOKUP($B117,Area_EM_90,Seq!C$1,FALSE))</f>
        <v>.</v>
      </c>
      <c r="HA117" s="9" t="str">
        <f>IF(ISNA(VLOOKUP($B117,Area_EM_90,Seq!D$1,FALSE)),".",VLOOKUP($B117,Area_EM_90,Seq!D$1,FALSE))</f>
        <v>.</v>
      </c>
      <c r="HB117" s="9" t="str">
        <f>IF(ISNA(VLOOKUP($B117,Area_EM_90,Seq!E$1,FALSE)),".",VLOOKUP($B117,Area_EM_90,Seq!E$1,FALSE))</f>
        <v>.</v>
      </c>
      <c r="HC117" s="9" t="str">
        <f>IF(ISNA(VLOOKUP($B117,Area_EM_90,Seq!F$1,FALSE)),".",VLOOKUP($B117,Area_EM_90,Seq!F$1,FALSE))</f>
        <v>.</v>
      </c>
      <c r="HD117" s="9" t="str">
        <f>IF(ISNA(VLOOKUP($B117,Area_EM_90,Seq!G$1,FALSE)),".",VLOOKUP($B117,Area_EM_90,Seq!G$1,FALSE))</f>
        <v>.</v>
      </c>
      <c r="HE117" s="9" t="str">
        <f>IF(ISNA(VLOOKUP($B117,Area_EM_90,Seq!H$1,FALSE)),".",VLOOKUP($B117,Area_EM_90,Seq!H$1,FALSE))</f>
        <v>.</v>
      </c>
      <c r="HF117" s="9" t="str">
        <f>IF(ISNA(VLOOKUP($B117,Area_EM_90,Seq!I$1,FALSE)),".",VLOOKUP($B117,Area_EM_90,Seq!I$1,FALSE))</f>
        <v>.</v>
      </c>
      <c r="HG117" s="9" t="str">
        <f>IF(ISNA(VLOOKUP($B117,Area_EM_90,Seq!J$1,FALSE)),".",VLOOKUP($B117,Area_EM_90,Seq!J$1,FALSE))</f>
        <v>.</v>
      </c>
      <c r="HH117" s="9" t="str">
        <f>IF(ISNA(VLOOKUP($B117,Area_EM_00,Seq!C$1,FALSE)),".",VLOOKUP($B117,Area_EM_00,Seq!C$1,FALSE))</f>
        <v>.</v>
      </c>
      <c r="HI117" s="9" t="str">
        <f>IF(ISNA(VLOOKUP($B117,Area_EM_00,Seq!D$1,FALSE)),".",VLOOKUP($B117,Area_EM_00,Seq!D$1,FALSE))</f>
        <v>.</v>
      </c>
      <c r="HJ117" s="9" t="str">
        <f>IF(ISNA(VLOOKUP($B117,Area_EM_00,Seq!E$1,FALSE)),".",VLOOKUP($B117,Area_EM_00,Seq!E$1,FALSE))</f>
        <v>.</v>
      </c>
      <c r="HK117" s="9" t="str">
        <f>IF(ISNA(VLOOKUP($B117,Area_EM_00,Seq!F$1,FALSE)),".",VLOOKUP($B117,Area_EM_00,Seq!F$1,FALSE))</f>
        <v>.</v>
      </c>
      <c r="HL117" s="9" t="str">
        <f>IF(ISNA(VLOOKUP($B117,Area_EM_00,Seq!G$1,FALSE)),".",VLOOKUP($B117,Area_EM_00,Seq!G$1,FALSE))</f>
        <v>.</v>
      </c>
      <c r="HM117" s="9" t="str">
        <f>IF(ISNA(VLOOKUP($B117,Area_EM_00,Seq!H$1,FALSE)),".",VLOOKUP($B117,Area_EM_00,Seq!H$1,FALSE))</f>
        <v>.</v>
      </c>
      <c r="HN117" s="9" t="str">
        <f>IF(ISNA(VLOOKUP($B117,Area_EM_00,Seq!I$1,FALSE)),".",VLOOKUP($B117,Area_EM_00,Seq!I$1,FALSE))</f>
        <v>.</v>
      </c>
      <c r="HO117" s="9" t="str">
        <f>IF(ISNA(VLOOKUP($B117,Area_EM_00,Seq!J$1,FALSE)),".",VLOOKUP($B117,Area_EM_00,Seq!J$1,FALSE))</f>
        <v>.</v>
      </c>
      <c r="HQ117" s="27"/>
      <c r="HR117" s="9" t="str">
        <f>IFERROR(VLOOKUP($B117,AREA_EM3_60_00,Seq!E$1,FALSE),".")</f>
        <v>.</v>
      </c>
      <c r="HS117" s="9" t="str">
        <f>IFERROR(VLOOKUP($B117,AREA_EM3_60_00,Seq!F$1,FALSE),".")</f>
        <v>.</v>
      </c>
      <c r="HT117" s="9" t="str">
        <f>IFERROR(VLOOKUP($B117,AREA_EM3_60_00,Seq!G$1,FALSE),".")</f>
        <v>.</v>
      </c>
      <c r="HU117" s="9" t="str">
        <f>IFERROR(VLOOKUP($B117,AREA_EM3_10,Seq!B$1,FALSE),".")</f>
        <v>.</v>
      </c>
      <c r="HV117" s="9" t="str">
        <f t="shared" si="132"/>
        <v>.</v>
      </c>
      <c r="HW117" s="9" t="str">
        <f t="shared" si="133"/>
        <v>.</v>
      </c>
      <c r="HX117" s="9" t="str">
        <f t="shared" si="134"/>
        <v>.</v>
      </c>
      <c r="HY117" s="9">
        <f t="shared" si="135"/>
        <v>31534</v>
      </c>
    </row>
    <row r="118" spans="1:233">
      <c r="A118" s="25" t="s">
        <v>2537</v>
      </c>
      <c r="B118" s="26" t="str">
        <f t="shared" si="92"/>
        <v>Sweden</v>
      </c>
      <c r="C118" s="166" t="s">
        <v>1645</v>
      </c>
      <c r="D118" s="27">
        <f>VLOOKUP("CHN.NY.GDP.MKTP.KD",AREA_WB_6ATTRS,Seq!B$1,FALSE)/10000</f>
        <v>18294112.043860689</v>
      </c>
      <c r="E118" s="27">
        <f>VLOOKUP("CHN.NY.GDP.MKTP.KD",AREA_WB_6ATTRS,Seq!C$1,FALSE)/10000</f>
        <v>19245405.87014145</v>
      </c>
      <c r="F118" s="27">
        <f>VLOOKUP("CHN.NY.GDP.MKTP.KD",AREA_WB_6ATTRS,Seq!D$1,FALSE)/10000</f>
        <v>20996737.804324333</v>
      </c>
      <c r="G118" s="27">
        <f>VLOOKUP("CHN.NY.GDP.MKTP.KD",AREA_WB_6ATTRS,Seq!E$1,FALSE)/10000</f>
        <v>23285382.224995762</v>
      </c>
      <c r="H118" s="27">
        <f>VLOOKUP("CHN.NY.GDP.MKTP.KD",AREA_WB_6ATTRS,Seq!F$1,FALSE)/10000</f>
        <v>26824760.323195074</v>
      </c>
      <c r="I118" s="27">
        <f>VLOOKUP("CHN.NY.GDP.MKTP.KD",AREA_WB_6ATTRS,Seq!G$1,FALSE)/10000</f>
        <v>30446102.966826372</v>
      </c>
      <c r="J118" s="27">
        <f>VLOOKUP("CHN.NY.GDP.MKTP.KD",AREA_WB_6ATTRS,Seq!H$1,FALSE)/10000</f>
        <v>33125360.027907111</v>
      </c>
      <c r="K118" s="27">
        <f>VLOOKUP("CHN.NY.GDP.MKTP.KD",AREA_WB_6ATTRS,Seq!I$1,FALSE)/10000</f>
        <v>36967901.791144341</v>
      </c>
      <c r="L118" s="27">
        <f>VLOOKUP("CHN.NY.GDP.MKTP.KD",AREA_WB_6ATTRS,Seq!J$1,FALSE)/10000</f>
        <v>41145274.693543643</v>
      </c>
      <c r="M118" s="27">
        <f>VLOOKUP("CHN.NY.GDP.MKTP.KD",AREA_WB_6ATTRS,Seq!K$1,FALSE)/10000</f>
        <v>42832230.955979005</v>
      </c>
      <c r="N118" s="27">
        <f>VLOOKUP("CHN.NY.GDP.MKTP.KD",AREA_WB_6ATTRS,Seq!L$1,FALSE)/10000</f>
        <v>44459855.73230619</v>
      </c>
      <c r="O118" s="27">
        <f>VLOOKUP("CHN.NY.GDP.MKTP.KD",AREA_WB_6ATTRS,Seq!M$1,FALSE)/10000</f>
        <v>48550162.459678344</v>
      </c>
      <c r="P118" s="27">
        <f>VLOOKUP("CHN.NY.GDP.MKTP.KD",AREA_WB_6ATTRS,Seq!N$1,FALSE)/10000</f>
        <v>55444285.528952621</v>
      </c>
      <c r="Q118" s="27">
        <f>VLOOKUP("CHN.NY.GDP.MKTP.KD",AREA_WB_6ATTRS,Seq!O$1,FALSE)/10000</f>
        <v>63206485.503006078</v>
      </c>
      <c r="R118" s="27">
        <f>VLOOKUP("CHN.NY.GDP.MKTP.KD",AREA_WB_6ATTRS,Seq!P$1,FALSE)/10000</f>
        <v>71486535.103899792</v>
      </c>
      <c r="S118" s="27">
        <f>VLOOKUP("CHN.NY.GDP.MKTP.KD",AREA_WB_6ATTRS,Seq!Q$1,FALSE)/10000</f>
        <v>79278567.430224851</v>
      </c>
      <c r="T118" s="27">
        <f>VLOOKUP("CHN.NY.GDP.MKTP.KD",AREA_WB_6ATTRS,Seq!R$1,FALSE)/10000</f>
        <v>87206424.173247412</v>
      </c>
      <c r="U118" s="27">
        <f>VLOOKUP("CHN.NY.GDP.MKTP.KD",AREA_WB_6ATTRS,Seq!S$1,FALSE)/10000</f>
        <v>95316621.621359423</v>
      </c>
      <c r="V118" s="27">
        <f>VLOOKUP("CHN.NY.GDP.MKTP.KD",AREA_WB_6ATTRS,Seq!T$1,FALSE)/10000</f>
        <v>102751318.10782552</v>
      </c>
      <c r="W118" s="27">
        <f>VLOOKUP("CHN.NY.GDP.MKTP.KD",AREA_WB_6ATTRS,Seq!U$1,FALSE)/10000</f>
        <v>110560418.28402025</v>
      </c>
      <c r="X118" s="27">
        <f>VLOOKUP("CHN.NY.GDP.MKTP.KD",AREA_WB_6ATTRS,Seq!V$1,FALSE)/10000</f>
        <v>119847493.41987793</v>
      </c>
      <c r="Y118" s="27">
        <f>VLOOKUP("CHN.NY.GDP.MKTP.KD",AREA_WB_6ATTRS,Seq!W$1,FALSE)/10000</f>
        <v>129794835.37372778</v>
      </c>
      <c r="Z118" s="27">
        <f>VLOOKUP("CHN.NY.GDP.MKTP.KD",AREA_WB_6ATTRS,Seq!X$1,FALSE)/10000</f>
        <v>141606165.392737</v>
      </c>
      <c r="AA118" s="27">
        <f>VLOOKUP("CHN.NY.GDP.MKTP.KD",AREA_WB_6ATTRS,Seq!Y$1,FALSE)/10000</f>
        <v>155766781.9320105</v>
      </c>
      <c r="AB118" s="27">
        <f>VLOOKUP("CHN.NY.GDP.MKTP.KD",AREA_WB_6ATTRS,Seq!Z$1,FALSE)/10000</f>
        <v>171499226.90714428</v>
      </c>
      <c r="AC118" s="27">
        <f>VLOOKUP("CHN.NY.GDP.MKTP.KD",AREA_WB_6ATTRS,Seq!AA$1,FALSE)/10000</f>
        <v>190878639.54765138</v>
      </c>
      <c r="AD118" s="27">
        <f>VLOOKUP("CHN.NY.GDP.MKTP.KD",AREA_WB_6ATTRS,Seq!AB$1,FALSE)/10000</f>
        <v>215120226.77020231</v>
      </c>
      <c r="AE118" s="27">
        <f>VLOOKUP("CHN.NY.GDP.MKTP.KD",AREA_WB_6ATTRS,Seq!AC$1,FALSE)/10000</f>
        <v>245667298.97157177</v>
      </c>
      <c r="AF118" s="27">
        <f>VLOOKUP("CHN.NY.GDP.MKTP.KD",AREA_WB_6ATTRS,Seq!AD$1,FALSE)/10000</f>
        <v>269251359.67284226</v>
      </c>
      <c r="AG118" s="27">
        <f>VLOOKUP("CHN.NY.GDP.MKTP.KD",AREA_WB_6ATTRS,Seq!AE$1,FALSE)/10000</f>
        <v>294022484.76274431</v>
      </c>
      <c r="AH118" s="27">
        <f>VLOOKUP("CHN.NY.GDP.MKTP.KD",AREA_WB_6ATTRS,Seq!AF$1,FALSE)/10000</f>
        <v>324600823.17806971</v>
      </c>
      <c r="AI118" s="27">
        <f>VLOOKUP("CHN.NY.GDP.MKTP.KD",AREA_WB_6ATTRS,Seq!AG$1,FALSE)/10000</f>
        <v>354139498.08727396</v>
      </c>
      <c r="AJ118" s="27"/>
      <c r="AK118" s="27"/>
      <c r="AL118" s="27"/>
      <c r="AM118" s="27"/>
      <c r="AN118" s="27"/>
      <c r="AO118" s="27"/>
      <c r="AP118" s="27">
        <f>IFERROR(VLOOKUP(CONCATENATE($C118, ".NY.GDP.MKTP.KD"),AREA_WB_6ATTRS,Seq!B$1,FALSE)/10000,".")</f>
        <v>16180649.655281683</v>
      </c>
      <c r="AQ118" s="27">
        <f>IFERROR(VLOOKUP(CONCATENATE($C118, ".NY.GDP.MKTP.KD"),AREA_WB_6ATTRS,Seq!C$1,FALSE)/10000,".")</f>
        <v>16147920.587284939</v>
      </c>
      <c r="AR118" s="27">
        <f>IFERROR(VLOOKUP(CONCATENATE($C118, ".NY.GDP.MKTP.KD"),AREA_WB_6ATTRS,Seq!D$1,FALSE)/10000,".")</f>
        <v>16340583.661698176</v>
      </c>
      <c r="AS118" s="27">
        <f>IFERROR(VLOOKUP(CONCATENATE($C118, ".NY.GDP.MKTP.KD"),AREA_WB_6ATTRS,Seq!E$1,FALSE)/10000,".")</f>
        <v>16636307.614401471</v>
      </c>
      <c r="AT118" s="27">
        <f>IFERROR(VLOOKUP(CONCATENATE($C118, ".NY.GDP.MKTP.KD"),AREA_WB_6ATTRS,Seq!F$1,FALSE)/10000,".")</f>
        <v>17346895.444899023</v>
      </c>
      <c r="AU118" s="27">
        <f>IFERROR(VLOOKUP(CONCATENATE($C118, ".NY.GDP.MKTP.KD"),AREA_WB_6ATTRS,Seq!G$1,FALSE)/10000,".")</f>
        <v>17726736.161145359</v>
      </c>
      <c r="AV118" s="27">
        <f>IFERROR(VLOOKUP(CONCATENATE($C118, ".NY.GDP.MKTP.KD"),AREA_WB_6ATTRS,Seq!H$1,FALSE)/10000,".")</f>
        <v>18233914.363438841</v>
      </c>
      <c r="AW118" s="27">
        <f>IFERROR(VLOOKUP(CONCATENATE($C118, ".NY.GDP.MKTP.KD"),AREA_WB_6ATTRS,Seq!I$1,FALSE)/10000,".")</f>
        <v>18864280.291444685</v>
      </c>
      <c r="AX118" s="27">
        <f>IFERROR(VLOOKUP(CONCATENATE($C118, ".NY.GDP.MKTP.KD"),AREA_WB_6ATTRS,Seq!J$1,FALSE)/10000,".")</f>
        <v>19367278.145489361</v>
      </c>
      <c r="AY118" s="27">
        <f>IFERROR(VLOOKUP(CONCATENATE($C118, ".NY.GDP.MKTP.KD"),AREA_WB_6ATTRS,Seq!K$1,FALSE)/10000,".")</f>
        <v>19905523.472451407</v>
      </c>
      <c r="AZ118" s="27">
        <f>IFERROR(VLOOKUP(CONCATENATE($C118, ".NY.GDP.MKTP.KD"),AREA_WB_6ATTRS,Seq!L$1,FALSE)/10000,".")</f>
        <v>20106628.811132964</v>
      </c>
      <c r="BA118" s="27">
        <f>IFERROR(VLOOKUP(CONCATENATE($C118, ".NY.GDP.MKTP.KD"),AREA_WB_6ATTRS,Seq!M$1,FALSE)/10000,".")</f>
        <v>19881175.492894948</v>
      </c>
      <c r="BB118" s="27">
        <f>IFERROR(VLOOKUP(CONCATENATE($C118, ".NY.GDP.MKTP.KD"),AREA_WB_6ATTRS,Seq!N$1,FALSE)/10000,".")</f>
        <v>19641906.6334932</v>
      </c>
      <c r="BC118" s="27">
        <f>IFERROR(VLOOKUP(CONCATENATE($C118, ".NY.GDP.MKTP.KD"),AREA_WB_6ATTRS,Seq!O$1,FALSE)/10000,".")</f>
        <v>19237717.937690407</v>
      </c>
      <c r="BD118" s="27">
        <f>IFERROR(VLOOKUP(CONCATENATE($C118, ".NY.GDP.MKTP.KD"),AREA_WB_6ATTRS,Seq!P$1,FALSE)/10000,".")</f>
        <v>20009654.927732017</v>
      </c>
      <c r="BE118" s="27">
        <f>IFERROR(VLOOKUP(CONCATENATE($C118, ".NY.GDP.MKTP.KD"),AREA_WB_6ATTRS,Seq!Q$1,FALSE)/10000,".")</f>
        <v>20797742.336373884</v>
      </c>
      <c r="BF118" s="27">
        <f>IFERROR(VLOOKUP(CONCATENATE($C118, ".NY.GDP.MKTP.KD"),AREA_WB_6ATTRS,Seq!R$1,FALSE)/10000,".")</f>
        <v>21133047.049813431</v>
      </c>
      <c r="BG118" s="27">
        <f>IFERROR(VLOOKUP(CONCATENATE($C118, ".NY.GDP.MKTP.KD"),AREA_WB_6ATTRS,Seq!S$1,FALSE)/10000,".")</f>
        <v>21705418.292845603</v>
      </c>
      <c r="BH118" s="27">
        <f>IFERROR(VLOOKUP(CONCATENATE($C118, ".NY.GDP.MKTP.KD"),AREA_WB_6ATTRS,Seq!T$1,FALSE)/10000,".")</f>
        <v>22618120.863187227</v>
      </c>
      <c r="BI118" s="27">
        <f>IFERROR(VLOOKUP(CONCATENATE($C118, ".NY.GDP.MKTP.KD"),AREA_WB_6ATTRS,Seq!U$1,FALSE)/10000,".")</f>
        <v>23672088.61642446</v>
      </c>
      <c r="BJ118" s="27">
        <f>IFERROR(VLOOKUP(CONCATENATE($C118, ".NY.GDP.MKTP.KD"),AREA_WB_6ATTRS,Seq!V$1,FALSE)/10000,".")</f>
        <v>24726015.58577634</v>
      </c>
      <c r="BK118" s="27">
        <f>IFERROR(VLOOKUP(CONCATENATE($C118, ".NY.GDP.MKTP.KD"),AREA_WB_6ATTRS,Seq!W$1,FALSE)/10000,".")</f>
        <v>25038134.660392027</v>
      </c>
      <c r="BL118" s="27">
        <f>IFERROR(VLOOKUP(CONCATENATE($C118, ".NY.GDP.MKTP.KD"),AREA_WB_6ATTRS,Seq!X$1,FALSE)/10000,".")</f>
        <v>25659935.972473491</v>
      </c>
      <c r="BM118" s="27">
        <f>IFERROR(VLOOKUP(CONCATENATE($C118, ".NY.GDP.MKTP.KD"),AREA_WB_6ATTRS,Seq!Y$1,FALSE)/10000,".")</f>
        <v>26259275.559696123</v>
      </c>
      <c r="BN118" s="27">
        <f>IFERROR(VLOOKUP(CONCATENATE($C118, ".NY.GDP.MKTP.KD"),AREA_WB_6ATTRS,Seq!Z$1,FALSE)/10000,".")</f>
        <v>27371319.565677736</v>
      </c>
      <c r="BO118" s="27">
        <f>IFERROR(VLOOKUP(CONCATENATE($C118, ".NY.GDP.MKTP.KD"),AREA_WB_6ATTRS,Seq!AA$1,FALSE)/10000,".")</f>
        <v>28236468.125696369</v>
      </c>
      <c r="BP118" s="27">
        <f>IFERROR(VLOOKUP(CONCATENATE($C118, ".NY.GDP.MKTP.KD"),AREA_WB_6ATTRS,Seq!AB$1,FALSE)/10000,".")</f>
        <v>29449839.694840483</v>
      </c>
      <c r="BQ118" s="27">
        <f>IFERROR(VLOOKUP(CONCATENATE($C118, ".NY.GDP.MKTP.KD"),AREA_WB_6ATTRS,Seq!AC$1,FALSE)/10000,".")</f>
        <v>30425879.639137182</v>
      </c>
      <c r="BR118" s="27">
        <f>IFERROR(VLOOKUP(CONCATENATE($C118, ".NY.GDP.MKTP.KD"),AREA_WB_6ATTRS,Seq!AD$1,FALSE)/10000,".")</f>
        <v>30239242.383785028</v>
      </c>
      <c r="BS118" s="27">
        <f>IFERROR(VLOOKUP(CONCATENATE($C118, ".NY.GDP.MKTP.KD"),AREA_WB_6ATTRS,Seq!AE$1,FALSE)/10000,".")</f>
        <v>28718890.509579852</v>
      </c>
      <c r="BT118" s="27">
        <f>IFERROR(VLOOKUP(CONCATENATE($C118, ".NY.GDP.MKTP.KD"),AREA_WB_6ATTRS,Seq!AF$1,FALSE)/10000,".")</f>
        <v>30485872.734493207</v>
      </c>
      <c r="BU118" s="27">
        <f>IFERROR(VLOOKUP(CONCATENATE($C118, ".NY.GDP.MKTP.KD"),AREA_WB_6ATTRS,Seq!AG$1,FALSE)/10000,".")</f>
        <v>31679861.762122743</v>
      </c>
      <c r="BV118" s="27"/>
      <c r="BW118" s="27"/>
      <c r="BX118" s="27"/>
      <c r="BY118" s="27"/>
      <c r="BZ118" s="27"/>
      <c r="CA118" s="27"/>
      <c r="CB118" s="27"/>
      <c r="CC118" s="27">
        <f>CNPop!A$48</f>
        <v>5.0000000000000001E-3</v>
      </c>
      <c r="CD118" s="27">
        <f>CNPop!B$48</f>
        <v>6.0000000000000001E-3</v>
      </c>
      <c r="CE118" s="27">
        <f>CNPop!C$48</f>
        <v>6.0000000000000001E-3</v>
      </c>
      <c r="CF118" s="27">
        <f>CNPop!D$48</f>
        <v>7.0000000000000001E-3</v>
      </c>
      <c r="CG118" s="27">
        <f>CNPop!E$48</f>
        <v>7.0000000000000001E-3</v>
      </c>
      <c r="CH118" s="27">
        <f>CNPop!F$48</f>
        <v>8.0000000000000002E-3</v>
      </c>
      <c r="CI118" s="27">
        <f>CNPop!G$48</f>
        <v>8.9999999999999993E-3</v>
      </c>
      <c r="CJ118" s="27">
        <f>CNPop!H$48</f>
        <v>0.01</v>
      </c>
      <c r="CK118" s="27">
        <f>CNPop!I$48</f>
        <v>1.0999999999999999E-2</v>
      </c>
      <c r="CL118" s="27">
        <f>CNPop!J$48</f>
        <v>1.2E-2</v>
      </c>
      <c r="CM118" s="27">
        <f>CNPop!K$48</f>
        <v>1.4E-2</v>
      </c>
      <c r="CN118" s="27">
        <f>CNPop!L$48</f>
        <v>1.6E-2</v>
      </c>
      <c r="CO118" s="27">
        <f>CNPop!M$48</f>
        <v>1.7000000000000001E-2</v>
      </c>
      <c r="CP118" s="27">
        <f>CNPop!N$48</f>
        <v>1.9E-2</v>
      </c>
      <c r="CQ118" s="27">
        <f>CNPop!O$48</f>
        <v>2.1000000000000001E-2</v>
      </c>
      <c r="CR118" s="27">
        <f>CNPop!P$48</f>
        <v>2.3E-2</v>
      </c>
      <c r="CS118" s="27">
        <f>CNPop!Q$48</f>
        <v>2.5999999999999999E-2</v>
      </c>
      <c r="CT118" s="27">
        <f>CNPop!R$48</f>
        <v>2.8000000000000001E-2</v>
      </c>
      <c r="CU118" s="27">
        <f>CNPop!S$48</f>
        <v>0.03</v>
      </c>
      <c r="CV118" s="27">
        <f>CNPop!T$48</f>
        <v>3.3000000000000002E-2</v>
      </c>
      <c r="CW118" s="27">
        <f>CNPop!U$48</f>
        <v>3.5999999999999997E-2</v>
      </c>
      <c r="CX118" s="27">
        <f>CNPop!V$48</f>
        <v>3.9E-2</v>
      </c>
      <c r="CY118" s="27">
        <f>CNPop!W$48</f>
        <v>4.2000000000000003E-2</v>
      </c>
      <c r="CZ118" s="27">
        <f>CNPop!X$48</f>
        <v>4.4999999999999998E-2</v>
      </c>
      <c r="DA118" s="27">
        <f>CNPop!Y$48</f>
        <v>4.9000000000000002E-2</v>
      </c>
      <c r="DB118" s="27">
        <f>CNPop!Z$48</f>
        <v>5.1999999999999998E-2</v>
      </c>
      <c r="DC118" s="27">
        <f>CNPop!AA$48</f>
        <v>5.6000000000000001E-2</v>
      </c>
      <c r="DD118" s="27">
        <f>CNPop!AB$48</f>
        <v>0.06</v>
      </c>
      <c r="DE118" s="27">
        <f>CNPop!AC$48</f>
        <v>6.3E-2</v>
      </c>
      <c r="DF118" s="27">
        <f>CNPop!AD$48</f>
        <v>6.8000000000000005E-2</v>
      </c>
      <c r="DG118" s="27">
        <f>CNPop!AE$48</f>
        <v>7.1999999999999995E-2</v>
      </c>
      <c r="DH118" s="27">
        <f>CNPop!AF$48</f>
        <v>7.5999999999999998E-2</v>
      </c>
      <c r="DI118" s="27">
        <f>CNPop!AG$48</f>
        <v>8.1000000000000003E-2</v>
      </c>
      <c r="DJ118" s="27">
        <f>CNPop!AH$48</f>
        <v>8.5000000000000006E-2</v>
      </c>
      <c r="DK118" s="27">
        <f>CNPop!AI$48</f>
        <v>0.09</v>
      </c>
      <c r="DL118" s="27">
        <f>CNPop!AJ$48</f>
        <v>9.5000000000000001E-2</v>
      </c>
      <c r="DM118" s="27">
        <f>CNPop!AK$48</f>
        <v>0.1</v>
      </c>
      <c r="DN118" s="27"/>
      <c r="DO118" s="27">
        <f t="shared" si="140"/>
        <v>0.26299999237060545</v>
      </c>
      <c r="DP118" s="27">
        <f t="shared" si="141"/>
        <v>0.26299999237060545</v>
      </c>
      <c r="DQ118" s="27">
        <f t="shared" si="142"/>
        <v>0.26299999237060545</v>
      </c>
      <c r="DR118" s="27">
        <f t="shared" si="143"/>
        <v>0.26299999237060545</v>
      </c>
      <c r="DS118" s="27">
        <f t="shared" si="144"/>
        <v>0.26299999237060545</v>
      </c>
      <c r="DT118" s="27">
        <f t="shared" si="145"/>
        <v>0.26299999237060545</v>
      </c>
      <c r="DU118" s="27">
        <f t="shared" si="146"/>
        <v>0.26299999237060545</v>
      </c>
      <c r="DV118" s="27">
        <f t="shared" si="147"/>
        <v>0.26299999237060545</v>
      </c>
      <c r="DW118" s="27">
        <f t="shared" si="148"/>
        <v>0.26299999237060545</v>
      </c>
      <c r="DX118" s="27">
        <f t="shared" si="149"/>
        <v>0.26299999237060545</v>
      </c>
      <c r="DY118" s="27">
        <f t="shared" si="150"/>
        <v>0.26299999237060545</v>
      </c>
      <c r="DZ118" s="27">
        <f t="shared" si="151"/>
        <v>0.26299999237060545</v>
      </c>
      <c r="EA118" s="27">
        <f t="shared" si="152"/>
        <v>0.26299999237060545</v>
      </c>
      <c r="EB118" s="27">
        <f t="shared" si="153"/>
        <v>0.26299999237060545</v>
      </c>
      <c r="EC118" s="27">
        <f t="shared" si="154"/>
        <v>0.26299999237060545</v>
      </c>
      <c r="ED118" s="27">
        <f t="shared" si="155"/>
        <v>0.26299999237060545</v>
      </c>
      <c r="EE118" s="27">
        <f t="shared" si="156"/>
        <v>0.25600000381469729</v>
      </c>
      <c r="EF118" s="27">
        <f t="shared" si="157"/>
        <v>0.26</v>
      </c>
      <c r="EG118" s="27">
        <f t="shared" si="158"/>
        <v>0.27399999618530274</v>
      </c>
      <c r="EH118" s="27">
        <f t="shared" si="159"/>
        <v>0.28299999237060547</v>
      </c>
      <c r="EI118" s="27">
        <f t="shared" si="160"/>
        <v>0.29399999618530276</v>
      </c>
      <c r="EJ118" s="27">
        <f t="shared" si="161"/>
        <v>0.24600000381469728</v>
      </c>
      <c r="EK118" s="27">
        <f t="shared" si="162"/>
        <v>0.25299999237060544</v>
      </c>
      <c r="EL118" s="27">
        <f t="shared" si="163"/>
        <v>0.26399999618530273</v>
      </c>
      <c r="EM118" s="27">
        <f t="shared" si="164"/>
        <v>0.27100000381469724</v>
      </c>
      <c r="EN118" s="27">
        <f t="shared" si="165"/>
        <v>0.28600000381469726</v>
      </c>
      <c r="EO118" s="27">
        <f t="shared" si="166"/>
        <v>0.29200000762939454</v>
      </c>
      <c r="EP118" s="27">
        <f t="shared" si="129"/>
        <v>0.29799999237060548</v>
      </c>
      <c r="EQ118" s="27">
        <f t="shared" si="130"/>
        <v>0.30399999618530271</v>
      </c>
      <c r="ER118" s="27">
        <f t="shared" si="176"/>
        <v>0.31399999618530272</v>
      </c>
      <c r="ES118" s="27">
        <f t="shared" si="176"/>
        <v>0.32299999237060545</v>
      </c>
      <c r="ET118" s="27">
        <f t="shared" si="176"/>
        <v>0.32299999237060545</v>
      </c>
      <c r="EU118" s="27"/>
      <c r="EV118" s="27"/>
      <c r="EW118" s="27"/>
      <c r="EX118" s="27"/>
      <c r="EY118" s="27"/>
      <c r="EZ118" s="27" t="str">
        <f>IFERROR(VLOOKUP(CONCATENATE($C118,".SL.TLF.TERT.ZS"),AREA_WB_6ATTRS,Seq!B$1,FALSE)/100,".")</f>
        <v>.</v>
      </c>
      <c r="FA118" s="27" t="str">
        <f>IFERROR(VLOOKUP(CONCATENATE($C118,".SL.TLF.TERT.ZS"),AREA_WB_6ATTRS,Seq!C$1,FALSE)/100,".")</f>
        <v>.</v>
      </c>
      <c r="FB118" s="27" t="str">
        <f>IFERROR(VLOOKUP(CONCATENATE($C118,".SL.TLF.TERT.ZS"),AREA_WB_6ATTRS,Seq!D$1,FALSE)/100,".")</f>
        <v>.</v>
      </c>
      <c r="FC118" s="27" t="str">
        <f>IFERROR(VLOOKUP(CONCATENATE($C118,".SL.TLF.TERT.ZS"),AREA_WB_6ATTRS,Seq!E$1,FALSE)/100,".")</f>
        <v>.</v>
      </c>
      <c r="FD118" s="27" t="str">
        <f>IFERROR(VLOOKUP(CONCATENATE($C118,".SL.TLF.TERT.ZS"),AREA_WB_6ATTRS,Seq!F$1,FALSE)/100,".")</f>
        <v>.</v>
      </c>
      <c r="FE118" s="27" t="str">
        <f>IFERROR(VLOOKUP(CONCATENATE($C118,".SL.TLF.TERT.ZS"),AREA_WB_6ATTRS,Seq!G$1,FALSE)/100,".")</f>
        <v>.</v>
      </c>
      <c r="FF118" s="27" t="str">
        <f>IFERROR(VLOOKUP(CONCATENATE($C118,".SL.TLF.TERT.ZS"),AREA_WB_6ATTRS,Seq!H$1,FALSE)/100,".")</f>
        <v>.</v>
      </c>
      <c r="FG118" s="27" t="str">
        <f>IFERROR(VLOOKUP(CONCATENATE($C118,".SL.TLF.TERT.ZS"),AREA_WB_6ATTRS,Seq!I$1,FALSE)/100,".")</f>
        <v>.</v>
      </c>
      <c r="FH118" s="27" t="str">
        <f>IFERROR(VLOOKUP(CONCATENATE($C118,".SL.TLF.TERT.ZS"),AREA_WB_6ATTRS,Seq!J$1,FALSE)/100,".")</f>
        <v>.</v>
      </c>
      <c r="FI118" s="27" t="str">
        <f>IFERROR(VLOOKUP(CONCATENATE($C118,".SL.TLF.TERT.ZS"),AREA_WB_6ATTRS,Seq!K$1,FALSE)/100,".")</f>
        <v>.</v>
      </c>
      <c r="FJ118" s="27" t="str">
        <f>IFERROR(VLOOKUP(CONCATENATE($C118,".SL.TLF.TERT.ZS"),AREA_WB_6ATTRS,Seq!L$1,FALSE)/100,".")</f>
        <v>.</v>
      </c>
      <c r="FK118" s="27" t="str">
        <f>IFERROR(VLOOKUP(CONCATENATE($C118,".SL.TLF.TERT.ZS"),AREA_WB_6ATTRS,Seq!M$1,FALSE)/100,".")</f>
        <v>.</v>
      </c>
      <c r="FL118" s="27" t="str">
        <f>IFERROR(VLOOKUP(CONCATENATE($C118,".SL.TLF.TERT.ZS"),AREA_WB_6ATTRS,Seq!N$1,FALSE)/100,".")</f>
        <v>.</v>
      </c>
      <c r="FM118" s="27" t="str">
        <f>IFERROR(VLOOKUP(CONCATENATE($C118,".SL.TLF.TERT.ZS"),AREA_WB_6ATTRS,Seq!O$1,FALSE)/100,".")</f>
        <v>.</v>
      </c>
      <c r="FN118" s="27" t="str">
        <f>IFERROR(VLOOKUP(CONCATENATE($C118,".SL.TLF.TERT.ZS"),AREA_WB_6ATTRS,Seq!P$1,FALSE)/100,".")</f>
        <v>.</v>
      </c>
      <c r="FO118" s="27">
        <f>IFERROR(VLOOKUP(CONCATENATE($C118,".SL.TLF.TERT.ZS"),AREA_WB_6ATTRS,Seq!Q$1,FALSE)/100,".")</f>
        <v>0.26299999237060545</v>
      </c>
      <c r="FP118" s="27">
        <f>IFERROR(VLOOKUP(CONCATENATE($C118,".SL.TLF.TERT.ZS"),AREA_WB_6ATTRS,Seq!R$1,FALSE)/100,".")</f>
        <v>0.25600000381469729</v>
      </c>
      <c r="FQ118" s="27">
        <f>IFERROR(VLOOKUP(CONCATENATE($C118,".SL.TLF.TERT.ZS"),AREA_WB_6ATTRS,Seq!S$1,FALSE)/100,".")</f>
        <v>0.26</v>
      </c>
      <c r="FR118" s="27">
        <f>IFERROR(VLOOKUP(CONCATENATE($C118,".SL.TLF.TERT.ZS"),AREA_WB_6ATTRS,Seq!T$1,FALSE)/100,".")</f>
        <v>0.27399999618530274</v>
      </c>
      <c r="FS118" s="27">
        <f>IFERROR(VLOOKUP(CONCATENATE($C118,".SL.TLF.TERT.ZS"),AREA_WB_6ATTRS,Seq!U$1,FALSE)/100,".")</f>
        <v>0.28299999237060547</v>
      </c>
      <c r="FT118" s="27">
        <f>IFERROR(VLOOKUP(CONCATENATE($C118,".SL.TLF.TERT.ZS"),AREA_WB_6ATTRS,Seq!V$1,FALSE)/100,".")</f>
        <v>0.29399999618530276</v>
      </c>
      <c r="FU118" s="27">
        <f>IFERROR(VLOOKUP(CONCATENATE($C118,".SL.TLF.TERT.ZS"),AREA_WB_6ATTRS,Seq!W$1,FALSE)/100,".")</f>
        <v>0.24600000381469728</v>
      </c>
      <c r="FV118" s="27">
        <f>IFERROR(VLOOKUP(CONCATENATE($C118,".SL.TLF.TERT.ZS"),AREA_WB_6ATTRS,Seq!X$1,FALSE)/100,".")</f>
        <v>0.25299999237060544</v>
      </c>
      <c r="FW118" s="27">
        <f>IFERROR(VLOOKUP(CONCATENATE($C118,".SL.TLF.TERT.ZS"),AREA_WB_6ATTRS,Seq!Y$1,FALSE)/100,".")</f>
        <v>0.26399999618530273</v>
      </c>
      <c r="FX118" s="27">
        <f>IFERROR(VLOOKUP(CONCATENATE($C118,".SL.TLF.TERT.ZS"),AREA_WB_6ATTRS,Seq!Z$1,FALSE)/100,".")</f>
        <v>0.27100000381469724</v>
      </c>
      <c r="FY118" s="27">
        <f>IFERROR(VLOOKUP(CONCATENATE($C118,".SL.TLF.TERT.ZS"),AREA_WB_6ATTRS,Seq!AA$1,FALSE)/100,".")</f>
        <v>0.28600000381469726</v>
      </c>
      <c r="FZ118" s="27">
        <f>IFERROR(VLOOKUP(CONCATENATE($C118,".SL.TLF.TERT.ZS"),AREA_WB_6ATTRS,Seq!AB$1,FALSE)/100,".")</f>
        <v>0.29200000762939454</v>
      </c>
      <c r="GA118" s="27">
        <f>IFERROR(VLOOKUP(CONCATENATE($C118,".SL.TLF.TERT.ZS"),AREA_WB_6ATTRS,Seq!AC$1,FALSE)/100,".")</f>
        <v>0.29799999237060548</v>
      </c>
      <c r="GB118" s="27">
        <f>IFERROR(VLOOKUP(CONCATENATE($C118,".SL.TLF.TERT.ZS"),AREA_WB_6ATTRS,Seq!AD$1,FALSE)/100,".")</f>
        <v>0.30399999618530271</v>
      </c>
      <c r="GC118" s="27">
        <f>IFERROR(VLOOKUP(CONCATENATE($C118,".SL.TLF.TERT.ZS"),AREA_WB_6ATTRS,Seq!AE$1,FALSE)/100,".")</f>
        <v>0.31399999618530272</v>
      </c>
      <c r="GD118" s="27">
        <f>IFERROR(VLOOKUP(CONCATENATE($C118,".SL.TLF.TERT.ZS"),AREA_WB_6ATTRS,Seq!AF$1,FALSE)/100,".")</f>
        <v>0.32299999237060545</v>
      </c>
      <c r="GE118" s="27" t="str">
        <f>IFERROR(VLOOKUP(CONCATENATE($C118,".SL.TLF.TERT.ZS"),AREA_WB_6ATTRS,Seq!AG$1,FALSE)/100,".")</f>
        <v>.</v>
      </c>
      <c r="GF118" s="27" t="str">
        <f>IFERROR(VLOOKUP(CONCATENATE($C118,".SL.TLF.TERT.ZS"),AREA_WB_6ATTRS,Seq!AH$1,FALSE)/100,".")</f>
        <v>.</v>
      </c>
      <c r="GG118" s="27" t="str">
        <f>IFERROR(VLOOKUP(CONCATENATE($C118,".SL.TLF.TERT.ZS"),AREA_WB_6ATTRS,Seq!AI$1,FALSE)/100,".")</f>
        <v>.</v>
      </c>
      <c r="GH118" s="27" t="str">
        <f>IFERROR(VLOOKUP(CONCATENATE($C118,".SL.TLF.TERT.ZS"),AREA_WB_6ATTRS,Seq!AJ$1,FALSE)/100,".")</f>
        <v>.</v>
      </c>
      <c r="GI118" s="27" t="str">
        <f>IFERROR(VLOOKUP(CONCATENATE($C118,".SL.TLF.TERT.ZS"),AREA_WB_6ATTRS,Seq!AK$1,FALSE)/100,".")</f>
        <v>.</v>
      </c>
      <c r="GJ118" s="27" t="str">
        <f>IFERROR(VLOOKUP(CONCATENATE($C118,".SL.TLF.TERT.ZS"),AREA_WB_6ATTRS,Seq!AL$1,FALSE)/100,".")</f>
        <v>.</v>
      </c>
      <c r="GK118" s="27"/>
      <c r="GL118" s="27"/>
      <c r="GM118" s="27">
        <f t="shared" si="167"/>
        <v>6.0168471720818293E-4</v>
      </c>
      <c r="GN118" s="27">
        <f t="shared" si="168"/>
        <v>1.0515247108307045E-3</v>
      </c>
      <c r="GO118" s="27" t="str">
        <f t="shared" si="131"/>
        <v>.</v>
      </c>
      <c r="GP118" s="27"/>
      <c r="GQ118" s="9">
        <f>IF(VLOOKUP($B118,EM_80!$B$1:$C$201,2,FALSE)&gt;0,VLOOKUP($B118,EM_80!$B$1:$C$201,2,FALSE),".")</f>
        <v>5000</v>
      </c>
      <c r="GR118" s="9">
        <f t="shared" si="169"/>
        <v>9000</v>
      </c>
      <c r="GS118" s="9" t="str">
        <f t="shared" si="124"/>
        <v>.</v>
      </c>
      <c r="GU118">
        <f t="shared" si="170"/>
        <v>8310000</v>
      </c>
      <c r="GV118">
        <f t="shared" si="171"/>
        <v>8559000</v>
      </c>
      <c r="GW118">
        <f t="shared" si="172"/>
        <v>8869000</v>
      </c>
      <c r="GX118">
        <f t="shared" si="173"/>
        <v>9378126</v>
      </c>
      <c r="GZ118" s="9">
        <f>IF(ISNA(VLOOKUP($B118,Area_EM_90,Seq!C$1,FALSE)),".",VLOOKUP($B118,Area_EM_90,Seq!C$1,FALSE))</f>
        <v>3902</v>
      </c>
      <c r="HA118" s="9">
        <f>IF(ISNA(VLOOKUP($B118,Area_EM_90,Seq!D$1,FALSE)),".",VLOOKUP($B118,Area_EM_90,Seq!D$1,FALSE))</f>
        <v>1151</v>
      </c>
      <c r="HB118" s="9">
        <f>IF(ISNA(VLOOKUP($B118,Area_EM_90,Seq!E$1,FALSE)),".",VLOOKUP($B118,Area_EM_90,Seq!E$1,FALSE))</f>
        <v>532</v>
      </c>
      <c r="HC118" s="9">
        <f>IF(ISNA(VLOOKUP($B118,Area_EM_90,Seq!F$1,FALSE)),".",VLOOKUP($B118,Area_EM_90,Seq!F$1,FALSE))</f>
        <v>2219</v>
      </c>
      <c r="HD118" s="9">
        <f>IF(ISNA(VLOOKUP($B118,Area_EM_90,Seq!G$1,FALSE)),".",VLOOKUP($B118,Area_EM_90,Seq!G$1,FALSE))</f>
        <v>5852000</v>
      </c>
      <c r="HE118" s="9">
        <f>IF(ISNA(VLOOKUP($B118,Area_EM_90,Seq!H$1,FALSE)),".",VLOOKUP($B118,Area_EM_90,Seq!H$1,FALSE))</f>
        <v>2255594.9</v>
      </c>
      <c r="HF118" s="9">
        <f>IF(ISNA(VLOOKUP($B118,Area_EM_90,Seq!I$1,FALSE)),".",VLOOKUP($B118,Area_EM_90,Seq!I$1,FALSE))</f>
        <v>2394053</v>
      </c>
      <c r="HG118" s="9">
        <f>IF(ISNA(VLOOKUP($B118,Area_EM_90,Seq!J$1,FALSE)),".",VLOOKUP($B118,Area_EM_90,Seq!J$1,FALSE))</f>
        <v>1202352</v>
      </c>
      <c r="HH118" s="9">
        <f>IF(ISNA(VLOOKUP($B118,Area_EM_00,Seq!C$1,FALSE)),".",VLOOKUP($B118,Area_EM_00,Seq!C$1,FALSE))</f>
        <v>6136</v>
      </c>
      <c r="HI118" s="9">
        <f>IF(ISNA(VLOOKUP($B118,Area_EM_00,Seq!D$1,FALSE)),".",VLOOKUP($B118,Area_EM_00,Seq!D$1,FALSE))</f>
        <v>1315</v>
      </c>
      <c r="HJ118" s="9">
        <f>IF(ISNA(VLOOKUP($B118,Area_EM_00,Seq!E$1,FALSE)),".",VLOOKUP($B118,Area_EM_00,Seq!E$1,FALSE))</f>
        <v>950</v>
      </c>
      <c r="HK118" s="9">
        <f>IF(ISNA(VLOOKUP($B118,Area_EM_00,Seq!F$1,FALSE)),".",VLOOKUP($B118,Area_EM_00,Seq!F$1,FALSE))</f>
        <v>3872</v>
      </c>
      <c r="HL118" s="9">
        <f>IF(ISNA(VLOOKUP($B118,Area_EM_00,Seq!G$1,FALSE)),".",VLOOKUP($B118,Area_EM_00,Seq!G$1,FALSE))</f>
        <v>6219000</v>
      </c>
      <c r="HM118" s="9">
        <f>IF(ISNA(VLOOKUP($B118,Area_EM_00,Seq!H$1,FALSE)),".",VLOOKUP($B118,Area_EM_00,Seq!H$1,FALSE))</f>
        <v>1558854.5</v>
      </c>
      <c r="HN118" s="9">
        <f>IF(ISNA(VLOOKUP($B118,Area_EM_00,Seq!I$1,FALSE)),".",VLOOKUP($B118,Area_EM_00,Seq!I$1,FALSE))</f>
        <v>2950294</v>
      </c>
      <c r="HO118" s="9">
        <f>IF(ISNA(VLOOKUP($B118,Area_EM_00,Seq!J$1,FALSE)),".",VLOOKUP($B118,Area_EM_00,Seq!J$1,FALSE))</f>
        <v>1709852</v>
      </c>
      <c r="HQ118" s="27"/>
      <c r="HR118" s="9">
        <f>IFERROR(VLOOKUP($B118,AREA_EM3_60_00,Seq!E$1,FALSE),".")</f>
        <v>1289</v>
      </c>
      <c r="HS118" s="9">
        <f>IFERROR(VLOOKUP($B118,AREA_EM3_60_00,Seq!F$1,FALSE),".")</f>
        <v>3480</v>
      </c>
      <c r="HT118" s="9">
        <f>IFERROR(VLOOKUP($B118,AREA_EM3_60_00,Seq!G$1,FALSE),".")</f>
        <v>8060</v>
      </c>
      <c r="HU118" s="9">
        <f>IFERROR(VLOOKUP($B118,AREA_EM3_10,Seq!B$1,FALSE),".")</f>
        <v>17033.56350130725</v>
      </c>
      <c r="HV118" s="9">
        <f t="shared" si="132"/>
        <v>8310000</v>
      </c>
      <c r="HW118" s="9">
        <f t="shared" si="133"/>
        <v>8559000</v>
      </c>
      <c r="HX118" s="9">
        <f t="shared" si="134"/>
        <v>8869000</v>
      </c>
      <c r="HY118" s="9">
        <f t="shared" si="135"/>
        <v>9378126</v>
      </c>
    </row>
    <row r="119" spans="1:233">
      <c r="A119" s="25" t="s">
        <v>2542</v>
      </c>
      <c r="B119" s="26" t="str">
        <f t="shared" si="92"/>
        <v>Switzerland</v>
      </c>
      <c r="C119" s="166" t="s">
        <v>1646</v>
      </c>
      <c r="D119" s="27">
        <f>VLOOKUP("CHN.NY.GDP.MKTP.KD",AREA_WB_6ATTRS,Seq!B$1,FALSE)/10000</f>
        <v>18294112.043860689</v>
      </c>
      <c r="E119" s="27">
        <f>VLOOKUP("CHN.NY.GDP.MKTP.KD",AREA_WB_6ATTRS,Seq!C$1,FALSE)/10000</f>
        <v>19245405.87014145</v>
      </c>
      <c r="F119" s="27">
        <f>VLOOKUP("CHN.NY.GDP.MKTP.KD",AREA_WB_6ATTRS,Seq!D$1,FALSE)/10000</f>
        <v>20996737.804324333</v>
      </c>
      <c r="G119" s="27">
        <f>VLOOKUP("CHN.NY.GDP.MKTP.KD",AREA_WB_6ATTRS,Seq!E$1,FALSE)/10000</f>
        <v>23285382.224995762</v>
      </c>
      <c r="H119" s="27">
        <f>VLOOKUP("CHN.NY.GDP.MKTP.KD",AREA_WB_6ATTRS,Seq!F$1,FALSE)/10000</f>
        <v>26824760.323195074</v>
      </c>
      <c r="I119" s="27">
        <f>VLOOKUP("CHN.NY.GDP.MKTP.KD",AREA_WB_6ATTRS,Seq!G$1,FALSE)/10000</f>
        <v>30446102.966826372</v>
      </c>
      <c r="J119" s="27">
        <f>VLOOKUP("CHN.NY.GDP.MKTP.KD",AREA_WB_6ATTRS,Seq!H$1,FALSE)/10000</f>
        <v>33125360.027907111</v>
      </c>
      <c r="K119" s="27">
        <f>VLOOKUP("CHN.NY.GDP.MKTP.KD",AREA_WB_6ATTRS,Seq!I$1,FALSE)/10000</f>
        <v>36967901.791144341</v>
      </c>
      <c r="L119" s="27">
        <f>VLOOKUP("CHN.NY.GDP.MKTP.KD",AREA_WB_6ATTRS,Seq!J$1,FALSE)/10000</f>
        <v>41145274.693543643</v>
      </c>
      <c r="M119" s="27">
        <f>VLOOKUP("CHN.NY.GDP.MKTP.KD",AREA_WB_6ATTRS,Seq!K$1,FALSE)/10000</f>
        <v>42832230.955979005</v>
      </c>
      <c r="N119" s="27">
        <f>VLOOKUP("CHN.NY.GDP.MKTP.KD",AREA_WB_6ATTRS,Seq!L$1,FALSE)/10000</f>
        <v>44459855.73230619</v>
      </c>
      <c r="O119" s="27">
        <f>VLOOKUP("CHN.NY.GDP.MKTP.KD",AREA_WB_6ATTRS,Seq!M$1,FALSE)/10000</f>
        <v>48550162.459678344</v>
      </c>
      <c r="P119" s="27">
        <f>VLOOKUP("CHN.NY.GDP.MKTP.KD",AREA_WB_6ATTRS,Seq!N$1,FALSE)/10000</f>
        <v>55444285.528952621</v>
      </c>
      <c r="Q119" s="27">
        <f>VLOOKUP("CHN.NY.GDP.MKTP.KD",AREA_WB_6ATTRS,Seq!O$1,FALSE)/10000</f>
        <v>63206485.503006078</v>
      </c>
      <c r="R119" s="27">
        <f>VLOOKUP("CHN.NY.GDP.MKTP.KD",AREA_WB_6ATTRS,Seq!P$1,FALSE)/10000</f>
        <v>71486535.103899792</v>
      </c>
      <c r="S119" s="27">
        <f>VLOOKUP("CHN.NY.GDP.MKTP.KD",AREA_WB_6ATTRS,Seq!Q$1,FALSE)/10000</f>
        <v>79278567.430224851</v>
      </c>
      <c r="T119" s="27">
        <f>VLOOKUP("CHN.NY.GDP.MKTP.KD",AREA_WB_6ATTRS,Seq!R$1,FALSE)/10000</f>
        <v>87206424.173247412</v>
      </c>
      <c r="U119" s="27">
        <f>VLOOKUP("CHN.NY.GDP.MKTP.KD",AREA_WB_6ATTRS,Seq!S$1,FALSE)/10000</f>
        <v>95316621.621359423</v>
      </c>
      <c r="V119" s="27">
        <f>VLOOKUP("CHN.NY.GDP.MKTP.KD",AREA_WB_6ATTRS,Seq!T$1,FALSE)/10000</f>
        <v>102751318.10782552</v>
      </c>
      <c r="W119" s="27">
        <f>VLOOKUP("CHN.NY.GDP.MKTP.KD",AREA_WB_6ATTRS,Seq!U$1,FALSE)/10000</f>
        <v>110560418.28402025</v>
      </c>
      <c r="X119" s="27">
        <f>VLOOKUP("CHN.NY.GDP.MKTP.KD",AREA_WB_6ATTRS,Seq!V$1,FALSE)/10000</f>
        <v>119847493.41987793</v>
      </c>
      <c r="Y119" s="27">
        <f>VLOOKUP("CHN.NY.GDP.MKTP.KD",AREA_WB_6ATTRS,Seq!W$1,FALSE)/10000</f>
        <v>129794835.37372778</v>
      </c>
      <c r="Z119" s="27">
        <f>VLOOKUP("CHN.NY.GDP.MKTP.KD",AREA_WB_6ATTRS,Seq!X$1,FALSE)/10000</f>
        <v>141606165.392737</v>
      </c>
      <c r="AA119" s="27">
        <f>VLOOKUP("CHN.NY.GDP.MKTP.KD",AREA_WB_6ATTRS,Seq!Y$1,FALSE)/10000</f>
        <v>155766781.9320105</v>
      </c>
      <c r="AB119" s="27">
        <f>VLOOKUP("CHN.NY.GDP.MKTP.KD",AREA_WB_6ATTRS,Seq!Z$1,FALSE)/10000</f>
        <v>171499226.90714428</v>
      </c>
      <c r="AC119" s="27">
        <f>VLOOKUP("CHN.NY.GDP.MKTP.KD",AREA_WB_6ATTRS,Seq!AA$1,FALSE)/10000</f>
        <v>190878639.54765138</v>
      </c>
      <c r="AD119" s="27">
        <f>VLOOKUP("CHN.NY.GDP.MKTP.KD",AREA_WB_6ATTRS,Seq!AB$1,FALSE)/10000</f>
        <v>215120226.77020231</v>
      </c>
      <c r="AE119" s="27">
        <f>VLOOKUP("CHN.NY.GDP.MKTP.KD",AREA_WB_6ATTRS,Seq!AC$1,FALSE)/10000</f>
        <v>245667298.97157177</v>
      </c>
      <c r="AF119" s="27">
        <f>VLOOKUP("CHN.NY.GDP.MKTP.KD",AREA_WB_6ATTRS,Seq!AD$1,FALSE)/10000</f>
        <v>269251359.67284226</v>
      </c>
      <c r="AG119" s="27">
        <f>VLOOKUP("CHN.NY.GDP.MKTP.KD",AREA_WB_6ATTRS,Seq!AE$1,FALSE)/10000</f>
        <v>294022484.76274431</v>
      </c>
      <c r="AH119" s="27">
        <f>VLOOKUP("CHN.NY.GDP.MKTP.KD",AREA_WB_6ATTRS,Seq!AF$1,FALSE)/10000</f>
        <v>324600823.17806971</v>
      </c>
      <c r="AI119" s="27">
        <f>VLOOKUP("CHN.NY.GDP.MKTP.KD",AREA_WB_6ATTRS,Seq!AG$1,FALSE)/10000</f>
        <v>354139498.08727396</v>
      </c>
      <c r="AJ119" s="27"/>
      <c r="AK119" s="27"/>
      <c r="AL119" s="27"/>
      <c r="AM119" s="27"/>
      <c r="AN119" s="27"/>
      <c r="AO119" s="27"/>
      <c r="AP119" s="27">
        <f>IFERROR(VLOOKUP(CONCATENATE($C119, ".NY.GDP.MKTP.KD"),AREA_WB_6ATTRS,Seq!B$1,FALSE)/10000,".")</f>
        <v>18044357.354808144</v>
      </c>
      <c r="AQ119" s="27">
        <f>IFERROR(VLOOKUP(CONCATENATE($C119, ".NY.GDP.MKTP.KD"),AREA_WB_6ATTRS,Seq!C$1,FALSE)/10000,".")</f>
        <v>18333308.12162482</v>
      </c>
      <c r="AR119" s="27">
        <f>IFERROR(VLOOKUP(CONCATENATE($C119, ".NY.GDP.MKTP.KD"),AREA_WB_6ATTRS,Seq!D$1,FALSE)/10000,".")</f>
        <v>18093248.587517764</v>
      </c>
      <c r="AS119" s="27">
        <f>IFERROR(VLOOKUP(CONCATENATE($C119, ".NY.GDP.MKTP.KD"),AREA_WB_6ATTRS,Seq!E$1,FALSE)/10000,".")</f>
        <v>18208878.822536714</v>
      </c>
      <c r="AT119" s="27">
        <f>IFERROR(VLOOKUP(CONCATENATE($C119, ".NY.GDP.MKTP.KD"),AREA_WB_6ATTRS,Seq!F$1,FALSE)/10000,".")</f>
        <v>18756685.004796304</v>
      </c>
      <c r="AU119" s="27">
        <f>IFERROR(VLOOKUP(CONCATENATE($C119, ".NY.GDP.MKTP.KD"),AREA_WB_6ATTRS,Seq!G$1,FALSE)/10000,".")</f>
        <v>19445729.819576029</v>
      </c>
      <c r="AV119" s="27">
        <f>IFERROR(VLOOKUP(CONCATENATE($C119, ".NY.GDP.MKTP.KD"),AREA_WB_6ATTRS,Seq!H$1,FALSE)/10000,".")</f>
        <v>19807154.530258171</v>
      </c>
      <c r="AW119" s="27">
        <f>IFERROR(VLOOKUP(CONCATENATE($C119, ".NY.GDP.MKTP.KD"),AREA_WB_6ATTRS,Seq!I$1,FALSE)/10000,".")</f>
        <v>20121192.640810039</v>
      </c>
      <c r="AX119" s="27">
        <f>IFERROR(VLOOKUP(CONCATENATE($C119, ".NY.GDP.MKTP.KD"),AREA_WB_6ATTRS,Seq!J$1,FALSE)/10000,".")</f>
        <v>20780684.096755084</v>
      </c>
      <c r="AY119" s="27">
        <f>IFERROR(VLOOKUP(CONCATENATE($C119, ".NY.GDP.MKTP.KD"),AREA_WB_6ATTRS,Seq!K$1,FALSE)/10000,".")</f>
        <v>21680652.727794878</v>
      </c>
      <c r="AZ119" s="27">
        <f>IFERROR(VLOOKUP(CONCATENATE($C119, ".NY.GDP.MKTP.KD"),AREA_WB_6ATTRS,Seq!L$1,FALSE)/10000,".")</f>
        <v>22477335.55039081</v>
      </c>
      <c r="BA119" s="27">
        <f>IFERROR(VLOOKUP(CONCATENATE($C119, ".NY.GDP.MKTP.KD"),AREA_WB_6ATTRS,Seq!M$1,FALSE)/10000,".")</f>
        <v>22264655.620203689</v>
      </c>
      <c r="BB119" s="27">
        <f>IFERROR(VLOOKUP(CONCATENATE($C119, ".NY.GDP.MKTP.KD"),AREA_WB_6ATTRS,Seq!N$1,FALSE)/10000,".")</f>
        <v>22286880.272797249</v>
      </c>
      <c r="BC119" s="27">
        <f>IFERROR(VLOOKUP(CONCATENATE($C119, ".NY.GDP.MKTP.KD"),AREA_WB_6ATTRS,Seq!O$1,FALSE)/10000,".")</f>
        <v>22245584.336333487</v>
      </c>
      <c r="BD119" s="27">
        <f>IFERROR(VLOOKUP(CONCATENATE($C119, ".NY.GDP.MKTP.KD"),AREA_WB_6ATTRS,Seq!P$1,FALSE)/10000,".")</f>
        <v>22510489.520783983</v>
      </c>
      <c r="BE119" s="27">
        <f>IFERROR(VLOOKUP(CONCATENATE($C119, ".NY.GDP.MKTP.KD"),AREA_WB_6ATTRS,Seq!Q$1,FALSE)/10000,".")</f>
        <v>22589329.607828036</v>
      </c>
      <c r="BF119" s="27">
        <f>IFERROR(VLOOKUP(CONCATENATE($C119, ".NY.GDP.MKTP.KD"),AREA_WB_6ATTRS,Seq!R$1,FALSE)/10000,".")</f>
        <v>22731286.934864979</v>
      </c>
      <c r="BG119" s="27">
        <f>IFERROR(VLOOKUP(CONCATENATE($C119, ".NY.GDP.MKTP.KD"),AREA_WB_6ATTRS,Seq!S$1,FALSE)/10000,".")</f>
        <v>23203112.532567494</v>
      </c>
      <c r="BH119" s="27">
        <f>IFERROR(VLOOKUP(CONCATENATE($C119, ".NY.GDP.MKTP.KD"),AREA_WB_6ATTRS,Seq!T$1,FALSE)/10000,".")</f>
        <v>23815346.412778296</v>
      </c>
      <c r="BI119" s="27">
        <f>IFERROR(VLOOKUP(CONCATENATE($C119, ".NY.GDP.MKTP.KD"),AREA_WB_6ATTRS,Seq!U$1,FALSE)/10000,".")</f>
        <v>24127597.577569868</v>
      </c>
      <c r="BJ119" s="27">
        <f>IFERROR(VLOOKUP(CONCATENATE($C119, ".NY.GDP.MKTP.KD"),AREA_WB_6ATTRS,Seq!V$1,FALSE)/10000,".")</f>
        <v>24991873.245499764</v>
      </c>
      <c r="BK119" s="27">
        <f>IFERROR(VLOOKUP(CONCATENATE($C119, ".NY.GDP.MKTP.KD"),AREA_WB_6ATTRS,Seq!W$1,FALSE)/10000,".")</f>
        <v>25279799.416627184</v>
      </c>
      <c r="BL119" s="27">
        <f>IFERROR(VLOOKUP(CONCATENATE($C119, ".NY.GDP.MKTP.KD"),AREA_WB_6ATTRS,Seq!X$1,FALSE)/10000,".")</f>
        <v>25391824.586984828</v>
      </c>
      <c r="BM119" s="27">
        <f>IFERROR(VLOOKUP(CONCATENATE($C119, ".NY.GDP.MKTP.KD"),AREA_WB_6ATTRS,Seq!Y$1,FALSE)/10000,".")</f>
        <v>25341600.948306486</v>
      </c>
      <c r="BN119" s="27">
        <f>IFERROR(VLOOKUP(CONCATENATE($C119, ".NY.GDP.MKTP.KD"),AREA_WB_6ATTRS,Seq!Z$1,FALSE)/10000,".")</f>
        <v>25983426.951148737</v>
      </c>
      <c r="BO119" s="27">
        <f>IFERROR(VLOOKUP(CONCATENATE($C119, ".NY.GDP.MKTP.KD"),AREA_WB_6ATTRS,Seq!AA$1,FALSE)/10000,".")</f>
        <v>26669557.007579338</v>
      </c>
      <c r="BP119" s="27">
        <f>IFERROR(VLOOKUP(CONCATENATE($C119, ".NY.GDP.MKTP.KD"),AREA_WB_6ATTRS,Seq!AB$1,FALSE)/10000,".")</f>
        <v>27637765.310161047</v>
      </c>
      <c r="BQ119" s="27">
        <f>IFERROR(VLOOKUP(CONCATENATE($C119, ".NY.GDP.MKTP.KD"),AREA_WB_6ATTRS,Seq!AC$1,FALSE)/10000,".")</f>
        <v>28645031.96157033</v>
      </c>
      <c r="BR119" s="27">
        <f>IFERROR(VLOOKUP(CONCATENATE($C119, ".NY.GDP.MKTP.KD"),AREA_WB_6ATTRS,Seq!AD$1,FALSE)/10000,".")</f>
        <v>29245280.869848408</v>
      </c>
      <c r="BS119" s="27">
        <f>IFERROR(VLOOKUP(CONCATENATE($C119, ".NY.GDP.MKTP.KD"),AREA_WB_6ATTRS,Seq!AE$1,FALSE)/10000,".")</f>
        <v>28696045.615585022</v>
      </c>
      <c r="BT119" s="27">
        <f>IFERROR(VLOOKUP(CONCATENATE($C119, ".NY.GDP.MKTP.KD"),AREA_WB_6ATTRS,Seq!AF$1,FALSE)/10000,".")</f>
        <v>29474869.128019892</v>
      </c>
      <c r="BU119" s="27">
        <f>IFERROR(VLOOKUP(CONCATENATE($C119, ".NY.GDP.MKTP.KD"),AREA_WB_6ATTRS,Seq!AG$1,FALSE)/10000,".")</f>
        <v>30093841.379708309</v>
      </c>
      <c r="BV119" s="27"/>
      <c r="BW119" s="27"/>
      <c r="BX119" s="27"/>
      <c r="BY119" s="27"/>
      <c r="BZ119" s="27"/>
      <c r="CA119" s="27"/>
      <c r="CB119" s="27"/>
      <c r="CC119" s="27">
        <f>CNPop!A$48</f>
        <v>5.0000000000000001E-3</v>
      </c>
      <c r="CD119" s="27">
        <f>CNPop!B$48</f>
        <v>6.0000000000000001E-3</v>
      </c>
      <c r="CE119" s="27">
        <f>CNPop!C$48</f>
        <v>6.0000000000000001E-3</v>
      </c>
      <c r="CF119" s="27">
        <f>CNPop!D$48</f>
        <v>7.0000000000000001E-3</v>
      </c>
      <c r="CG119" s="27">
        <f>CNPop!E$48</f>
        <v>7.0000000000000001E-3</v>
      </c>
      <c r="CH119" s="27">
        <f>CNPop!F$48</f>
        <v>8.0000000000000002E-3</v>
      </c>
      <c r="CI119" s="27">
        <f>CNPop!G$48</f>
        <v>8.9999999999999993E-3</v>
      </c>
      <c r="CJ119" s="27">
        <f>CNPop!H$48</f>
        <v>0.01</v>
      </c>
      <c r="CK119" s="27">
        <f>CNPop!I$48</f>
        <v>1.0999999999999999E-2</v>
      </c>
      <c r="CL119" s="27">
        <f>CNPop!J$48</f>
        <v>1.2E-2</v>
      </c>
      <c r="CM119" s="27">
        <f>CNPop!K$48</f>
        <v>1.4E-2</v>
      </c>
      <c r="CN119" s="27">
        <f>CNPop!L$48</f>
        <v>1.6E-2</v>
      </c>
      <c r="CO119" s="27">
        <f>CNPop!M$48</f>
        <v>1.7000000000000001E-2</v>
      </c>
      <c r="CP119" s="27">
        <f>CNPop!N$48</f>
        <v>1.9E-2</v>
      </c>
      <c r="CQ119" s="27">
        <f>CNPop!O$48</f>
        <v>2.1000000000000001E-2</v>
      </c>
      <c r="CR119" s="27">
        <f>CNPop!P$48</f>
        <v>2.3E-2</v>
      </c>
      <c r="CS119" s="27">
        <f>CNPop!Q$48</f>
        <v>2.5999999999999999E-2</v>
      </c>
      <c r="CT119" s="27">
        <f>CNPop!R$48</f>
        <v>2.8000000000000001E-2</v>
      </c>
      <c r="CU119" s="27">
        <f>CNPop!S$48</f>
        <v>0.03</v>
      </c>
      <c r="CV119" s="27">
        <f>CNPop!T$48</f>
        <v>3.3000000000000002E-2</v>
      </c>
      <c r="CW119" s="27">
        <f>CNPop!U$48</f>
        <v>3.5999999999999997E-2</v>
      </c>
      <c r="CX119" s="27">
        <f>CNPop!V$48</f>
        <v>3.9E-2</v>
      </c>
      <c r="CY119" s="27">
        <f>CNPop!W$48</f>
        <v>4.2000000000000003E-2</v>
      </c>
      <c r="CZ119" s="27">
        <f>CNPop!X$48</f>
        <v>4.4999999999999998E-2</v>
      </c>
      <c r="DA119" s="27">
        <f>CNPop!Y$48</f>
        <v>4.9000000000000002E-2</v>
      </c>
      <c r="DB119" s="27">
        <f>CNPop!Z$48</f>
        <v>5.1999999999999998E-2</v>
      </c>
      <c r="DC119" s="27">
        <f>CNPop!AA$48</f>
        <v>5.6000000000000001E-2</v>
      </c>
      <c r="DD119" s="27">
        <f>CNPop!AB$48</f>
        <v>0.06</v>
      </c>
      <c r="DE119" s="27">
        <f>CNPop!AC$48</f>
        <v>6.3E-2</v>
      </c>
      <c r="DF119" s="27">
        <f>CNPop!AD$48</f>
        <v>6.8000000000000005E-2</v>
      </c>
      <c r="DG119" s="27">
        <f>CNPop!AE$48</f>
        <v>7.1999999999999995E-2</v>
      </c>
      <c r="DH119" s="27">
        <f>CNPop!AF$48</f>
        <v>7.5999999999999998E-2</v>
      </c>
      <c r="DI119" s="27">
        <f>CNPop!AG$48</f>
        <v>8.1000000000000003E-2</v>
      </c>
      <c r="DJ119" s="27">
        <f>CNPop!AH$48</f>
        <v>8.5000000000000006E-2</v>
      </c>
      <c r="DK119" s="27">
        <f>CNPop!AI$48</f>
        <v>0.09</v>
      </c>
      <c r="DL119" s="27">
        <f>CNPop!AJ$48</f>
        <v>9.5000000000000001E-2</v>
      </c>
      <c r="DM119" s="27">
        <f>CNPop!AK$48</f>
        <v>0.1</v>
      </c>
      <c r="DN119" s="27"/>
      <c r="DO119" s="27">
        <f t="shared" si="140"/>
        <v>0.19100000381469726</v>
      </c>
      <c r="DP119" s="27">
        <f t="shared" si="141"/>
        <v>0.19100000381469726</v>
      </c>
      <c r="DQ119" s="27">
        <f t="shared" si="142"/>
        <v>0.19100000381469726</v>
      </c>
      <c r="DR119" s="27">
        <f t="shared" si="143"/>
        <v>0.19100000381469726</v>
      </c>
      <c r="DS119" s="27">
        <f t="shared" si="144"/>
        <v>0.19100000381469726</v>
      </c>
      <c r="DT119" s="27">
        <f t="shared" si="145"/>
        <v>0.19100000381469726</v>
      </c>
      <c r="DU119" s="27">
        <f t="shared" si="146"/>
        <v>0.19100000381469726</v>
      </c>
      <c r="DV119" s="27">
        <f t="shared" si="147"/>
        <v>0.19100000381469726</v>
      </c>
      <c r="DW119" s="27">
        <f t="shared" si="148"/>
        <v>0.19100000381469726</v>
      </c>
      <c r="DX119" s="27">
        <f t="shared" si="149"/>
        <v>0.19100000381469726</v>
      </c>
      <c r="DY119" s="27">
        <f t="shared" si="150"/>
        <v>0.19100000381469726</v>
      </c>
      <c r="DZ119" s="27">
        <f t="shared" si="151"/>
        <v>0.19100000381469726</v>
      </c>
      <c r="EA119" s="27">
        <f t="shared" si="152"/>
        <v>0.19899999618530273</v>
      </c>
      <c r="EB119" s="27">
        <f t="shared" si="153"/>
        <v>0.20399999618530273</v>
      </c>
      <c r="EC119" s="27">
        <f t="shared" si="154"/>
        <v>0.20499999999999999</v>
      </c>
      <c r="ED119" s="27">
        <f t="shared" si="155"/>
        <v>0.20700000762939452</v>
      </c>
      <c r="EE119" s="27">
        <f t="shared" si="156"/>
        <v>0.21399999618530274</v>
      </c>
      <c r="EF119" s="27">
        <f t="shared" si="157"/>
        <v>0.21600000381469728</v>
      </c>
      <c r="EG119" s="27">
        <f t="shared" si="158"/>
        <v>0.22</v>
      </c>
      <c r="EH119" s="27">
        <f t="shared" si="159"/>
        <v>0.22799999237060548</v>
      </c>
      <c r="EI119" s="27">
        <f t="shared" si="160"/>
        <v>0.23200000762939454</v>
      </c>
      <c r="EJ119" s="27">
        <f t="shared" si="161"/>
        <v>0.24200000762939453</v>
      </c>
      <c r="EK119" s="27">
        <f t="shared" si="162"/>
        <v>0.24200000762939453</v>
      </c>
      <c r="EL119" s="27">
        <f t="shared" si="163"/>
        <v>0.25700000762939451</v>
      </c>
      <c r="EM119" s="27">
        <f t="shared" si="164"/>
        <v>0.27</v>
      </c>
      <c r="EN119" s="27">
        <f t="shared" si="165"/>
        <v>0.27600000381469725</v>
      </c>
      <c r="EO119" s="27">
        <f t="shared" si="166"/>
        <v>0.28499999999999998</v>
      </c>
      <c r="EP119" s="27">
        <f t="shared" si="129"/>
        <v>0.29700000762939455</v>
      </c>
      <c r="EQ119" s="27">
        <f t="shared" si="130"/>
        <v>0.31700000762939451</v>
      </c>
      <c r="ER119" s="27">
        <f t="shared" si="176"/>
        <v>0.32900001525878908</v>
      </c>
      <c r="ES119" s="27">
        <f t="shared" si="176"/>
        <v>0.32900001525878908</v>
      </c>
      <c r="ET119" s="27">
        <f t="shared" si="176"/>
        <v>0.32900001525878908</v>
      </c>
      <c r="EU119" s="27"/>
      <c r="EV119" s="27"/>
      <c r="EW119" s="27"/>
      <c r="EX119" s="27"/>
      <c r="EY119" s="27"/>
      <c r="EZ119" s="27" t="str">
        <f>IFERROR(VLOOKUP(CONCATENATE($C119,".SL.TLF.TERT.ZS"),AREA_WB_6ATTRS,Seq!B$1,FALSE)/100,".")</f>
        <v>.</v>
      </c>
      <c r="FA119" s="27" t="str">
        <f>IFERROR(VLOOKUP(CONCATENATE($C119,".SL.TLF.TERT.ZS"),AREA_WB_6ATTRS,Seq!C$1,FALSE)/100,".")</f>
        <v>.</v>
      </c>
      <c r="FB119" s="27" t="str">
        <f>IFERROR(VLOOKUP(CONCATENATE($C119,".SL.TLF.TERT.ZS"),AREA_WB_6ATTRS,Seq!D$1,FALSE)/100,".")</f>
        <v>.</v>
      </c>
      <c r="FC119" s="27" t="str">
        <f>IFERROR(VLOOKUP(CONCATENATE($C119,".SL.TLF.TERT.ZS"),AREA_WB_6ATTRS,Seq!E$1,FALSE)/100,".")</f>
        <v>.</v>
      </c>
      <c r="FD119" s="27" t="str">
        <f>IFERROR(VLOOKUP(CONCATENATE($C119,".SL.TLF.TERT.ZS"),AREA_WB_6ATTRS,Seq!F$1,FALSE)/100,".")</f>
        <v>.</v>
      </c>
      <c r="FE119" s="27" t="str">
        <f>IFERROR(VLOOKUP(CONCATENATE($C119,".SL.TLF.TERT.ZS"),AREA_WB_6ATTRS,Seq!G$1,FALSE)/100,".")</f>
        <v>.</v>
      </c>
      <c r="FF119" s="27" t="str">
        <f>IFERROR(VLOOKUP(CONCATENATE($C119,".SL.TLF.TERT.ZS"),AREA_WB_6ATTRS,Seq!H$1,FALSE)/100,".")</f>
        <v>.</v>
      </c>
      <c r="FG119" s="27" t="str">
        <f>IFERROR(VLOOKUP(CONCATENATE($C119,".SL.TLF.TERT.ZS"),AREA_WB_6ATTRS,Seq!I$1,FALSE)/100,".")</f>
        <v>.</v>
      </c>
      <c r="FH119" s="27" t="str">
        <f>IFERROR(VLOOKUP(CONCATENATE($C119,".SL.TLF.TERT.ZS"),AREA_WB_6ATTRS,Seq!J$1,FALSE)/100,".")</f>
        <v>.</v>
      </c>
      <c r="FI119" s="27" t="str">
        <f>IFERROR(VLOOKUP(CONCATENATE($C119,".SL.TLF.TERT.ZS"),AREA_WB_6ATTRS,Seq!K$1,FALSE)/100,".")</f>
        <v>.</v>
      </c>
      <c r="FJ119" s="27" t="str">
        <f>IFERROR(VLOOKUP(CONCATENATE($C119,".SL.TLF.TERT.ZS"),AREA_WB_6ATTRS,Seq!L$1,FALSE)/100,".")</f>
        <v>.</v>
      </c>
      <c r="FK119" s="27">
        <f>IFERROR(VLOOKUP(CONCATENATE($C119,".SL.TLF.TERT.ZS"),AREA_WB_6ATTRS,Seq!M$1,FALSE)/100,".")</f>
        <v>0.19100000381469726</v>
      </c>
      <c r="FL119" s="27">
        <f>IFERROR(VLOOKUP(CONCATENATE($C119,".SL.TLF.TERT.ZS"),AREA_WB_6ATTRS,Seq!N$1,FALSE)/100,".")</f>
        <v>0.19899999618530273</v>
      </c>
      <c r="FM119" s="27">
        <f>IFERROR(VLOOKUP(CONCATENATE($C119,".SL.TLF.TERT.ZS"),AREA_WB_6ATTRS,Seq!O$1,FALSE)/100,".")</f>
        <v>0.20399999618530273</v>
      </c>
      <c r="FN119" s="27">
        <f>IFERROR(VLOOKUP(CONCATENATE($C119,".SL.TLF.TERT.ZS"),AREA_WB_6ATTRS,Seq!P$1,FALSE)/100,".")</f>
        <v>0.20499999999999999</v>
      </c>
      <c r="FO119" s="27">
        <f>IFERROR(VLOOKUP(CONCATENATE($C119,".SL.TLF.TERT.ZS"),AREA_WB_6ATTRS,Seq!Q$1,FALSE)/100,".")</f>
        <v>0.20700000762939452</v>
      </c>
      <c r="FP119" s="27">
        <f>IFERROR(VLOOKUP(CONCATENATE($C119,".SL.TLF.TERT.ZS"),AREA_WB_6ATTRS,Seq!R$1,FALSE)/100,".")</f>
        <v>0.21399999618530274</v>
      </c>
      <c r="FQ119" s="27">
        <f>IFERROR(VLOOKUP(CONCATENATE($C119,".SL.TLF.TERT.ZS"),AREA_WB_6ATTRS,Seq!S$1,FALSE)/100,".")</f>
        <v>0.21600000381469728</v>
      </c>
      <c r="FR119" s="27">
        <f>IFERROR(VLOOKUP(CONCATENATE($C119,".SL.TLF.TERT.ZS"),AREA_WB_6ATTRS,Seq!T$1,FALSE)/100,".")</f>
        <v>0.22</v>
      </c>
      <c r="FS119" s="27">
        <f>IFERROR(VLOOKUP(CONCATENATE($C119,".SL.TLF.TERT.ZS"),AREA_WB_6ATTRS,Seq!U$1,FALSE)/100,".")</f>
        <v>0.22799999237060548</v>
      </c>
      <c r="FT119" s="27">
        <f>IFERROR(VLOOKUP(CONCATENATE($C119,".SL.TLF.TERT.ZS"),AREA_WB_6ATTRS,Seq!V$1,FALSE)/100,".")</f>
        <v>0.23200000762939454</v>
      </c>
      <c r="FU119" s="27">
        <f>IFERROR(VLOOKUP(CONCATENATE($C119,".SL.TLF.TERT.ZS"),AREA_WB_6ATTRS,Seq!W$1,FALSE)/100,".")</f>
        <v>0.24200000762939453</v>
      </c>
      <c r="FV119" s="27">
        <f>IFERROR(VLOOKUP(CONCATENATE($C119,".SL.TLF.TERT.ZS"),AREA_WB_6ATTRS,Seq!X$1,FALSE)/100,".")</f>
        <v>0.24200000762939453</v>
      </c>
      <c r="FW119" s="27">
        <f>IFERROR(VLOOKUP(CONCATENATE($C119,".SL.TLF.TERT.ZS"),AREA_WB_6ATTRS,Seq!Y$1,FALSE)/100,".")</f>
        <v>0.25700000762939451</v>
      </c>
      <c r="FX119" s="27">
        <f>IFERROR(VLOOKUP(CONCATENATE($C119,".SL.TLF.TERT.ZS"),AREA_WB_6ATTRS,Seq!Z$1,FALSE)/100,".")</f>
        <v>0.27</v>
      </c>
      <c r="FY119" s="27">
        <f>IFERROR(VLOOKUP(CONCATENATE($C119,".SL.TLF.TERT.ZS"),AREA_WB_6ATTRS,Seq!AA$1,FALSE)/100,".")</f>
        <v>0.27600000381469725</v>
      </c>
      <c r="FZ119" s="27">
        <f>IFERROR(VLOOKUP(CONCATENATE($C119,".SL.TLF.TERT.ZS"),AREA_WB_6ATTRS,Seq!AB$1,FALSE)/100,".")</f>
        <v>0.28499999999999998</v>
      </c>
      <c r="GA119" s="27">
        <f>IFERROR(VLOOKUP(CONCATENATE($C119,".SL.TLF.TERT.ZS"),AREA_WB_6ATTRS,Seq!AC$1,FALSE)/100,".")</f>
        <v>0.29700000762939455</v>
      </c>
      <c r="GB119" s="27">
        <f>IFERROR(VLOOKUP(CONCATENATE($C119,".SL.TLF.TERT.ZS"),AREA_WB_6ATTRS,Seq!AD$1,FALSE)/100,".")</f>
        <v>0.31700000762939451</v>
      </c>
      <c r="GC119" s="27">
        <f>IFERROR(VLOOKUP(CONCATENATE($C119,".SL.TLF.TERT.ZS"),AREA_WB_6ATTRS,Seq!AE$1,FALSE)/100,".")</f>
        <v>0.32900001525878908</v>
      </c>
      <c r="GD119" s="27">
        <f>IFERROR(VLOOKUP(CONCATENATE($C119,".SL.TLF.TERT.ZS"),AREA_WB_6ATTRS,Seq!AF$1,FALSE)/100,".")</f>
        <v>0.32900001525878908</v>
      </c>
      <c r="GE119" s="27" t="str">
        <f>IFERROR(VLOOKUP(CONCATENATE($C119,".SL.TLF.TERT.ZS"),AREA_WB_6ATTRS,Seq!AG$1,FALSE)/100,".")</f>
        <v>.</v>
      </c>
      <c r="GF119" s="27" t="str">
        <f>IFERROR(VLOOKUP(CONCATENATE($C119,".SL.TLF.TERT.ZS"),AREA_WB_6ATTRS,Seq!AH$1,FALSE)/100,".")</f>
        <v>.</v>
      </c>
      <c r="GG119" s="27" t="str">
        <f>IFERROR(VLOOKUP(CONCATENATE($C119,".SL.TLF.TERT.ZS"),AREA_WB_6ATTRS,Seq!AI$1,FALSE)/100,".")</f>
        <v>.</v>
      </c>
      <c r="GH119" s="27" t="str">
        <f>IFERROR(VLOOKUP(CONCATENATE($C119,".SL.TLF.TERT.ZS"),AREA_WB_6ATTRS,Seq!AJ$1,FALSE)/100,".")</f>
        <v>.</v>
      </c>
      <c r="GI119" s="27" t="str">
        <f>IFERROR(VLOOKUP(CONCATENATE($C119,".SL.TLF.TERT.ZS"),AREA_WB_6ATTRS,Seq!AK$1,FALSE)/100,".")</f>
        <v>.</v>
      </c>
      <c r="GJ119" s="27" t="str">
        <f>IFERROR(VLOOKUP(CONCATENATE($C119,".SL.TLF.TERT.ZS"),AREA_WB_6ATTRS,Seq!AL$1,FALSE)/100,".")</f>
        <v>.</v>
      </c>
      <c r="GK119" s="27"/>
      <c r="GL119" s="27"/>
      <c r="GM119" s="27">
        <f t="shared" si="167"/>
        <v>5.064092419686659E-4</v>
      </c>
      <c r="GN119" s="27">
        <f t="shared" si="168"/>
        <v>1.1174016686531585E-3</v>
      </c>
      <c r="GO119" s="27" t="str">
        <f t="shared" si="131"/>
        <v>.</v>
      </c>
      <c r="GP119" s="27"/>
      <c r="GQ119" s="9">
        <f>IF(VLOOKUP($B119,EM_80!$B$1:$C$201,2,FALSE)&gt;0,VLOOKUP($B119,EM_80!$B$1:$C$201,2,FALSE),".")</f>
        <v>3200</v>
      </c>
      <c r="GR119" s="9">
        <f t="shared" si="169"/>
        <v>7500</v>
      </c>
      <c r="GS119" s="9" t="str">
        <f t="shared" si="124"/>
        <v>.</v>
      </c>
      <c r="GU119">
        <f t="shared" si="170"/>
        <v>6319000</v>
      </c>
      <c r="GV119">
        <f t="shared" si="171"/>
        <v>6712000</v>
      </c>
      <c r="GW119">
        <f t="shared" si="172"/>
        <v>7184222.2001007199</v>
      </c>
      <c r="GX119">
        <f t="shared" si="173"/>
        <v>7826153</v>
      </c>
      <c r="GZ119" s="9">
        <f>IF(ISNA(VLOOKUP($B119,Area_EM_90,Seq!C$1,FALSE)),".",VLOOKUP($B119,Area_EM_90,Seq!C$1,FALSE))</f>
        <v>2239</v>
      </c>
      <c r="HA119" s="9">
        <f>IF(ISNA(VLOOKUP($B119,Area_EM_90,Seq!D$1,FALSE)),".",VLOOKUP($B119,Area_EM_90,Seq!D$1,FALSE))</f>
        <v>134</v>
      </c>
      <c r="HB119" s="9">
        <f>IF(ISNA(VLOOKUP($B119,Area_EM_90,Seq!E$1,FALSE)),".",VLOOKUP($B119,Area_EM_90,Seq!E$1,FALSE))</f>
        <v>1265</v>
      </c>
      <c r="HC119" s="9">
        <f>IF(ISNA(VLOOKUP($B119,Area_EM_90,Seq!F$1,FALSE)),".",VLOOKUP($B119,Area_EM_90,Seq!F$1,FALSE))</f>
        <v>840</v>
      </c>
      <c r="HD119" s="9">
        <f>IF(ISNA(VLOOKUP($B119,Area_EM_90,Seq!G$1,FALSE)),".",VLOOKUP($B119,Area_EM_90,Seq!G$1,FALSE))</f>
        <v>4724000</v>
      </c>
      <c r="HE119" s="9">
        <f>IF(ISNA(VLOOKUP($B119,Area_EM_90,Seq!H$1,FALSE)),".",VLOOKUP($B119,Area_EM_90,Seq!H$1,FALSE))</f>
        <v>1328861.2</v>
      </c>
      <c r="HF119" s="9">
        <f>IF(ISNA(VLOOKUP($B119,Area_EM_90,Seq!I$1,FALSE)),".",VLOOKUP($B119,Area_EM_90,Seq!I$1,FALSE))</f>
        <v>2580721</v>
      </c>
      <c r="HG119" s="9">
        <f>IF(ISNA(VLOOKUP($B119,Area_EM_90,Seq!J$1,FALSE)),".",VLOOKUP($B119,Area_EM_90,Seq!J$1,FALSE))</f>
        <v>814417.6</v>
      </c>
      <c r="HH119" s="9">
        <f>IF(ISNA(VLOOKUP($B119,Area_EM_00,Seq!C$1,FALSE)),".",VLOOKUP($B119,Area_EM_00,Seq!C$1,FALSE))</f>
        <v>7024</v>
      </c>
      <c r="HI119" s="9">
        <f>IF(ISNA(VLOOKUP($B119,Area_EM_00,Seq!D$1,FALSE)),".",VLOOKUP($B119,Area_EM_00,Seq!D$1,FALSE))</f>
        <v>746</v>
      </c>
      <c r="HJ119" s="9">
        <f>IF(ISNA(VLOOKUP($B119,Area_EM_00,Seq!E$1,FALSE)),".",VLOOKUP($B119,Area_EM_00,Seq!E$1,FALSE))</f>
        <v>3573</v>
      </c>
      <c r="HK119" s="9">
        <f>IF(ISNA(VLOOKUP($B119,Area_EM_00,Seq!F$1,FALSE)),".",VLOOKUP($B119,Area_EM_00,Seq!F$1,FALSE))</f>
        <v>2705</v>
      </c>
      <c r="HL119" s="9">
        <f>IF(ISNA(VLOOKUP($B119,Area_EM_00,Seq!G$1,FALSE)),".",VLOOKUP($B119,Area_EM_00,Seq!G$1,FALSE))</f>
        <v>5200000</v>
      </c>
      <c r="HM119" s="9">
        <f>IF(ISNA(VLOOKUP($B119,Area_EM_00,Seq!H$1,FALSE)),".",VLOOKUP($B119,Area_EM_00,Seq!H$1,FALSE))</f>
        <v>3407040</v>
      </c>
      <c r="HN119" s="9">
        <f>IF(ISNA(VLOOKUP($B119,Area_EM_00,Seq!I$1,FALSE)),".",VLOOKUP($B119,Area_EM_00,Seq!I$1,FALSE))</f>
        <v>896480</v>
      </c>
      <c r="HO119" s="9">
        <f>IF(ISNA(VLOOKUP($B119,Area_EM_00,Seq!J$1,FALSE)),".",VLOOKUP($B119,Area_EM_00,Seq!J$1,FALSE))</f>
        <v>896480</v>
      </c>
      <c r="HQ119" s="27"/>
      <c r="HR119" s="9">
        <f>IFERROR(VLOOKUP($B119,AREA_EM3_60_00,Seq!E$1,FALSE),".")</f>
        <v>2114</v>
      </c>
      <c r="HS119" s="9">
        <f>IFERROR(VLOOKUP($B119,AREA_EM3_60_00,Seq!F$1,FALSE),".")</f>
        <v>1505</v>
      </c>
      <c r="HT119" s="9">
        <f>IFERROR(VLOOKUP($B119,AREA_EM3_60_00,Seq!G$1,FALSE),".")</f>
        <v>6600</v>
      </c>
      <c r="HU119" s="9">
        <f>IFERROR(VLOOKUP($B119,AREA_EM3_10,Seq!B$1,FALSE),".")</f>
        <v>8443.8860192162247</v>
      </c>
      <c r="HV119" s="9">
        <f t="shared" si="132"/>
        <v>6319000</v>
      </c>
      <c r="HW119" s="9">
        <f t="shared" si="133"/>
        <v>6712000</v>
      </c>
      <c r="HX119" s="9">
        <f t="shared" si="134"/>
        <v>7184222.2001007199</v>
      </c>
      <c r="HY119" s="9">
        <f t="shared" si="135"/>
        <v>7826153</v>
      </c>
    </row>
    <row r="120" spans="1:233">
      <c r="A120" s="25" t="s">
        <v>3950</v>
      </c>
      <c r="B120" s="26" t="str">
        <f t="shared" si="92"/>
        <v>Georgia</v>
      </c>
      <c r="C120" s="166" t="s">
        <v>1422</v>
      </c>
      <c r="D120" s="27">
        <f>VLOOKUP("CHN.NY.GDP.MKTP.KD",AREA_WB_6ATTRS,Seq!B$1,FALSE)/10000</f>
        <v>18294112.043860689</v>
      </c>
      <c r="E120" s="27">
        <f>VLOOKUP("CHN.NY.GDP.MKTP.KD",AREA_WB_6ATTRS,Seq!C$1,FALSE)/10000</f>
        <v>19245405.87014145</v>
      </c>
      <c r="F120" s="27">
        <f>VLOOKUP("CHN.NY.GDP.MKTP.KD",AREA_WB_6ATTRS,Seq!D$1,FALSE)/10000</f>
        <v>20996737.804324333</v>
      </c>
      <c r="G120" s="27">
        <f>VLOOKUP("CHN.NY.GDP.MKTP.KD",AREA_WB_6ATTRS,Seq!E$1,FALSE)/10000</f>
        <v>23285382.224995762</v>
      </c>
      <c r="H120" s="27">
        <f>VLOOKUP("CHN.NY.GDP.MKTP.KD",AREA_WB_6ATTRS,Seq!F$1,FALSE)/10000</f>
        <v>26824760.323195074</v>
      </c>
      <c r="I120" s="27">
        <f>VLOOKUP("CHN.NY.GDP.MKTP.KD",AREA_WB_6ATTRS,Seq!G$1,FALSE)/10000</f>
        <v>30446102.966826372</v>
      </c>
      <c r="J120" s="27">
        <f>VLOOKUP("CHN.NY.GDP.MKTP.KD",AREA_WB_6ATTRS,Seq!H$1,FALSE)/10000</f>
        <v>33125360.027907111</v>
      </c>
      <c r="K120" s="27">
        <f>VLOOKUP("CHN.NY.GDP.MKTP.KD",AREA_WB_6ATTRS,Seq!I$1,FALSE)/10000</f>
        <v>36967901.791144341</v>
      </c>
      <c r="L120" s="27">
        <f>VLOOKUP("CHN.NY.GDP.MKTP.KD",AREA_WB_6ATTRS,Seq!J$1,FALSE)/10000</f>
        <v>41145274.693543643</v>
      </c>
      <c r="M120" s="27">
        <f>VLOOKUP("CHN.NY.GDP.MKTP.KD",AREA_WB_6ATTRS,Seq!K$1,FALSE)/10000</f>
        <v>42832230.955979005</v>
      </c>
      <c r="N120" s="27">
        <f>VLOOKUP("CHN.NY.GDP.MKTP.KD",AREA_WB_6ATTRS,Seq!L$1,FALSE)/10000</f>
        <v>44459855.73230619</v>
      </c>
      <c r="O120" s="27">
        <f>VLOOKUP("CHN.NY.GDP.MKTP.KD",AREA_WB_6ATTRS,Seq!M$1,FALSE)/10000</f>
        <v>48550162.459678344</v>
      </c>
      <c r="P120" s="27">
        <f>VLOOKUP("CHN.NY.GDP.MKTP.KD",AREA_WB_6ATTRS,Seq!N$1,FALSE)/10000</f>
        <v>55444285.528952621</v>
      </c>
      <c r="Q120" s="27">
        <f>VLOOKUP("CHN.NY.GDP.MKTP.KD",AREA_WB_6ATTRS,Seq!O$1,FALSE)/10000</f>
        <v>63206485.503006078</v>
      </c>
      <c r="R120" s="27">
        <f>VLOOKUP("CHN.NY.GDP.MKTP.KD",AREA_WB_6ATTRS,Seq!P$1,FALSE)/10000</f>
        <v>71486535.103899792</v>
      </c>
      <c r="S120" s="27">
        <f>VLOOKUP("CHN.NY.GDP.MKTP.KD",AREA_WB_6ATTRS,Seq!Q$1,FALSE)/10000</f>
        <v>79278567.430224851</v>
      </c>
      <c r="T120" s="27">
        <f>VLOOKUP("CHN.NY.GDP.MKTP.KD",AREA_WB_6ATTRS,Seq!R$1,FALSE)/10000</f>
        <v>87206424.173247412</v>
      </c>
      <c r="U120" s="27">
        <f>VLOOKUP("CHN.NY.GDP.MKTP.KD",AREA_WB_6ATTRS,Seq!S$1,FALSE)/10000</f>
        <v>95316621.621359423</v>
      </c>
      <c r="V120" s="27">
        <f>VLOOKUP("CHN.NY.GDP.MKTP.KD",AREA_WB_6ATTRS,Seq!T$1,FALSE)/10000</f>
        <v>102751318.10782552</v>
      </c>
      <c r="W120" s="27">
        <f>VLOOKUP("CHN.NY.GDP.MKTP.KD",AREA_WB_6ATTRS,Seq!U$1,FALSE)/10000</f>
        <v>110560418.28402025</v>
      </c>
      <c r="X120" s="27">
        <f>VLOOKUP("CHN.NY.GDP.MKTP.KD",AREA_WB_6ATTRS,Seq!V$1,FALSE)/10000</f>
        <v>119847493.41987793</v>
      </c>
      <c r="Y120" s="27">
        <f>VLOOKUP("CHN.NY.GDP.MKTP.KD",AREA_WB_6ATTRS,Seq!W$1,FALSE)/10000</f>
        <v>129794835.37372778</v>
      </c>
      <c r="Z120" s="27">
        <f>VLOOKUP("CHN.NY.GDP.MKTP.KD",AREA_WB_6ATTRS,Seq!X$1,FALSE)/10000</f>
        <v>141606165.392737</v>
      </c>
      <c r="AA120" s="27">
        <f>VLOOKUP("CHN.NY.GDP.MKTP.KD",AREA_WB_6ATTRS,Seq!Y$1,FALSE)/10000</f>
        <v>155766781.9320105</v>
      </c>
      <c r="AB120" s="27">
        <f>VLOOKUP("CHN.NY.GDP.MKTP.KD",AREA_WB_6ATTRS,Seq!Z$1,FALSE)/10000</f>
        <v>171499226.90714428</v>
      </c>
      <c r="AC120" s="27">
        <f>VLOOKUP("CHN.NY.GDP.MKTP.KD",AREA_WB_6ATTRS,Seq!AA$1,FALSE)/10000</f>
        <v>190878639.54765138</v>
      </c>
      <c r="AD120" s="27">
        <f>VLOOKUP("CHN.NY.GDP.MKTP.KD",AREA_WB_6ATTRS,Seq!AB$1,FALSE)/10000</f>
        <v>215120226.77020231</v>
      </c>
      <c r="AE120" s="27">
        <f>VLOOKUP("CHN.NY.GDP.MKTP.KD",AREA_WB_6ATTRS,Seq!AC$1,FALSE)/10000</f>
        <v>245667298.97157177</v>
      </c>
      <c r="AF120" s="27">
        <f>VLOOKUP("CHN.NY.GDP.MKTP.KD",AREA_WB_6ATTRS,Seq!AD$1,FALSE)/10000</f>
        <v>269251359.67284226</v>
      </c>
      <c r="AG120" s="27">
        <f>VLOOKUP("CHN.NY.GDP.MKTP.KD",AREA_WB_6ATTRS,Seq!AE$1,FALSE)/10000</f>
        <v>294022484.76274431</v>
      </c>
      <c r="AH120" s="27">
        <f>VLOOKUP("CHN.NY.GDP.MKTP.KD",AREA_WB_6ATTRS,Seq!AF$1,FALSE)/10000</f>
        <v>324600823.17806971</v>
      </c>
      <c r="AI120" s="27">
        <f>VLOOKUP("CHN.NY.GDP.MKTP.KD",AREA_WB_6ATTRS,Seq!AG$1,FALSE)/10000</f>
        <v>354139498.08727396</v>
      </c>
      <c r="AJ120" s="27"/>
      <c r="AK120" s="27"/>
      <c r="AL120" s="27"/>
      <c r="AM120" s="27"/>
      <c r="AN120" s="27"/>
      <c r="AO120" s="27"/>
      <c r="AP120" s="27">
        <f>IFERROR(VLOOKUP(CONCATENATE($C120, ".NY.GDP.MKTP.KD"),AREA_WB_6ATTRS,Seq!B$1,FALSE)/10000,".")</f>
        <v>847427.93030745804</v>
      </c>
      <c r="AQ120" s="27">
        <f>IFERROR(VLOOKUP(CONCATENATE($C120, ".NY.GDP.MKTP.KD"),AREA_WB_6ATTRS,Seq!C$1,FALSE)/10000,".")</f>
        <v>892065.54708250996</v>
      </c>
      <c r="AR120" s="27">
        <f>IFERROR(VLOOKUP(CONCATENATE($C120, ".NY.GDP.MKTP.KD"),AREA_WB_6ATTRS,Seq!D$1,FALSE)/10000,".")</f>
        <v>909920.58105417399</v>
      </c>
      <c r="AS120" s="27">
        <f>IFERROR(VLOOKUP(CONCATENATE($C120, ".NY.GDP.MKTP.KD"),AREA_WB_6ATTRS,Seq!E$1,FALSE)/10000,".")</f>
        <v>949064.33632319642</v>
      </c>
      <c r="AT120" s="27">
        <f>IFERROR(VLOOKUP(CONCATENATE($C120, ".NY.GDP.MKTP.KD"),AREA_WB_6ATTRS,Seq!F$1,FALSE)/10000,".")</f>
        <v>1000569.3277496235</v>
      </c>
      <c r="AU120" s="27">
        <f>IFERROR(VLOOKUP(CONCATENATE($C120, ".NY.GDP.MKTP.KD"),AREA_WB_6ATTRS,Seq!G$1,FALSE)/10000,".")</f>
        <v>1050014.0176121539</v>
      </c>
      <c r="AV120" s="27">
        <f>IFERROR(VLOOKUP(CONCATENATE($C120, ".NY.GDP.MKTP.KD"),AREA_WB_6ATTRS,Seq!H$1,FALSE)/10000,".")</f>
        <v>964172.47138773079</v>
      </c>
      <c r="AW120" s="27">
        <f>IFERROR(VLOOKUP(CONCATENATE($C120, ".NY.GDP.MKTP.KD"),AREA_WB_6ATTRS,Seq!I$1,FALSE)/10000,".")</f>
        <v>976533.58016158792</v>
      </c>
      <c r="AX120" s="27">
        <f>IFERROR(VLOOKUP(CONCATENATE($C120, ".NY.GDP.MKTP.KD"),AREA_WB_6ATTRS,Seq!J$1,FALSE)/10000,".")</f>
        <v>1030785.4704951446</v>
      </c>
      <c r="AY120" s="27">
        <f>IFERROR(VLOOKUP(CONCATENATE($C120, ".NY.GDP.MKTP.KD"),AREA_WB_6ATTRS,Seq!K$1,FALSE)/10000,".")</f>
        <v>956618.3720095749</v>
      </c>
      <c r="AZ120" s="27">
        <f>IFERROR(VLOOKUP(CONCATENATE($C120, ".NY.GDP.MKTP.KD"),AREA_WB_6ATTRS,Seq!L$1,FALSE)/10000,".")</f>
        <v>815151.48599803343</v>
      </c>
      <c r="BA120" s="27">
        <f>IFERROR(VLOOKUP(CONCATENATE($C120, ".NY.GDP.MKTP.KD"),AREA_WB_6ATTRS,Seq!M$1,FALSE)/10000,".")</f>
        <v>643154.52047800482</v>
      </c>
      <c r="BB120" s="27">
        <f>IFERROR(VLOOKUP(CONCATENATE($C120, ".NY.GDP.MKTP.KD"),AREA_WB_6ATTRS,Seq!N$1,FALSE)/10000,".")</f>
        <v>354378.14263044245</v>
      </c>
      <c r="BC120" s="27">
        <f>IFERROR(VLOOKUP(CONCATENATE($C120, ".NY.GDP.MKTP.KD"),AREA_WB_6ATTRS,Seq!O$1,FALSE)/10000,".")</f>
        <v>250545.34164884323</v>
      </c>
      <c r="BD120" s="27">
        <f>IFERROR(VLOOKUP(CONCATENATE($C120, ".NY.GDP.MKTP.KD"),AREA_WB_6ATTRS,Seq!P$1,FALSE)/10000,".")</f>
        <v>224488.63809141726</v>
      </c>
      <c r="BE120" s="27">
        <f>IFERROR(VLOOKUP(CONCATENATE($C120, ".NY.GDP.MKTP.KD"),AREA_WB_6ATTRS,Seq!Q$1,FALSE)/10000,".")</f>
        <v>230325.33650369153</v>
      </c>
      <c r="BF120" s="27">
        <f>IFERROR(VLOOKUP(CONCATENATE($C120, ".NY.GDP.MKTP.KD"),AREA_WB_6ATTRS,Seq!R$1,FALSE)/10000,".")</f>
        <v>256121.77954221415</v>
      </c>
      <c r="BG120" s="27">
        <f>IFERROR(VLOOKUP(CONCATENATE($C120, ".NY.GDP.MKTP.KD"),AREA_WB_6ATTRS,Seq!S$1,FALSE)/10000,".")</f>
        <v>283063.3309515299</v>
      </c>
      <c r="BH120" s="27">
        <f>IFERROR(VLOOKUP(CONCATENATE($C120, ".NY.GDP.MKTP.KD"),AREA_WB_6ATTRS,Seq!T$1,FALSE)/10000,".")</f>
        <v>291852.17694884114</v>
      </c>
      <c r="BI120" s="27">
        <f>IFERROR(VLOOKUP(CONCATENATE($C120, ".NY.GDP.MKTP.KD"),AREA_WB_6ATTRS,Seq!U$1,FALSE)/10000,".")</f>
        <v>300226.16496141063</v>
      </c>
      <c r="BJ120" s="27">
        <f>IFERROR(VLOOKUP(CONCATENATE($C120, ".NY.GDP.MKTP.KD"),AREA_WB_6ATTRS,Seq!V$1,FALSE)/10000,".")</f>
        <v>305745.34608497453</v>
      </c>
      <c r="BK120" s="27">
        <f>IFERROR(VLOOKUP(CONCATENATE($C120, ".NY.GDP.MKTP.KD"),AREA_WB_6ATTRS,Seq!W$1,FALSE)/10000,".")</f>
        <v>320437.79114422045</v>
      </c>
      <c r="BL120" s="27">
        <f>IFERROR(VLOOKUP(CONCATENATE($C120, ".NY.GDP.MKTP.KD"),AREA_WB_6ATTRS,Seq!X$1,FALSE)/10000,".")</f>
        <v>337978.04118751216</v>
      </c>
      <c r="BM120" s="27">
        <f>IFERROR(VLOOKUP(CONCATENATE($C120, ".NY.GDP.MKTP.KD"),AREA_WB_6ATTRS,Seq!Y$1,FALSE)/10000,".")</f>
        <v>375351.99437974725</v>
      </c>
      <c r="BN120" s="27">
        <f>IFERROR(VLOOKUP(CONCATENATE($C120, ".NY.GDP.MKTP.KD"),AREA_WB_6ATTRS,Seq!Z$1,FALSE)/10000,".")</f>
        <v>397337.60024389502</v>
      </c>
      <c r="BO120" s="27">
        <f>IFERROR(VLOOKUP(CONCATENATE($C120, ".NY.GDP.MKTP.KD"),AREA_WB_6ATTRS,Seq!AA$1,FALSE)/10000,".")</f>
        <v>435480.58173696307</v>
      </c>
      <c r="BP120" s="27">
        <f>IFERROR(VLOOKUP(CONCATENATE($C120, ".NY.GDP.MKTP.KD"),AREA_WB_6ATTRS,Seq!AB$1,FALSE)/10000,".")</f>
        <v>476342.92931461032</v>
      </c>
      <c r="BQ120" s="27">
        <f>IFERROR(VLOOKUP(CONCATENATE($C120, ".NY.GDP.MKTP.KD"),AREA_WB_6ATTRS,Seq!AC$1,FALSE)/10000,".")</f>
        <v>535142.70050920604</v>
      </c>
      <c r="BR120" s="27">
        <f>IFERROR(VLOOKUP(CONCATENATE($C120, ".NY.GDP.MKTP.KD"),AREA_WB_6ATTRS,Seq!AD$1,FALSE)/10000,".")</f>
        <v>547526.15462949337</v>
      </c>
      <c r="BS120" s="27">
        <f>IFERROR(VLOOKUP(CONCATENATE($C120, ".NY.GDP.MKTP.KD"),AREA_WB_6ATTRS,Seq!AE$1,FALSE)/10000,".")</f>
        <v>526852.80465273384</v>
      </c>
      <c r="BT120" s="27">
        <f>IFERROR(VLOOKUP(CONCATENATE($C120, ".NY.GDP.MKTP.KD"),AREA_WB_6ATTRS,Seq!AF$1,FALSE)/10000,".")</f>
        <v>559797.05583813891</v>
      </c>
      <c r="BU120" s="27">
        <f>IFERROR(VLOOKUP(CONCATENATE($C120, ".NY.GDP.MKTP.KD"),AREA_WB_6ATTRS,Seq!AG$1,FALSE)/10000,".")</f>
        <v>598722.5425158001</v>
      </c>
      <c r="BV120" s="27"/>
      <c r="BW120" s="27"/>
      <c r="BX120" s="27"/>
      <c r="BY120" s="27"/>
      <c r="BZ120" s="27"/>
      <c r="CA120" s="27"/>
      <c r="CB120" s="27"/>
      <c r="CC120" s="27">
        <f>CNPop!A$48</f>
        <v>5.0000000000000001E-3</v>
      </c>
      <c r="CD120" s="27">
        <f>CNPop!B$48</f>
        <v>6.0000000000000001E-3</v>
      </c>
      <c r="CE120" s="27">
        <f>CNPop!C$48</f>
        <v>6.0000000000000001E-3</v>
      </c>
      <c r="CF120" s="27">
        <f>CNPop!D$48</f>
        <v>7.0000000000000001E-3</v>
      </c>
      <c r="CG120" s="27">
        <f>CNPop!E$48</f>
        <v>7.0000000000000001E-3</v>
      </c>
      <c r="CH120" s="27">
        <f>CNPop!F$48</f>
        <v>8.0000000000000002E-3</v>
      </c>
      <c r="CI120" s="27">
        <f>CNPop!G$48</f>
        <v>8.9999999999999993E-3</v>
      </c>
      <c r="CJ120" s="27">
        <f>CNPop!H$48</f>
        <v>0.01</v>
      </c>
      <c r="CK120" s="27">
        <f>CNPop!I$48</f>
        <v>1.0999999999999999E-2</v>
      </c>
      <c r="CL120" s="27">
        <f>CNPop!J$48</f>
        <v>1.2E-2</v>
      </c>
      <c r="CM120" s="27">
        <f>CNPop!K$48</f>
        <v>1.4E-2</v>
      </c>
      <c r="CN120" s="27">
        <f>CNPop!L$48</f>
        <v>1.6E-2</v>
      </c>
      <c r="CO120" s="27">
        <f>CNPop!M$48</f>
        <v>1.7000000000000001E-2</v>
      </c>
      <c r="CP120" s="27">
        <f>CNPop!N$48</f>
        <v>1.9E-2</v>
      </c>
      <c r="CQ120" s="27">
        <f>CNPop!O$48</f>
        <v>2.1000000000000001E-2</v>
      </c>
      <c r="CR120" s="27">
        <f>CNPop!P$48</f>
        <v>2.3E-2</v>
      </c>
      <c r="CS120" s="27">
        <f>CNPop!Q$48</f>
        <v>2.5999999999999999E-2</v>
      </c>
      <c r="CT120" s="27">
        <f>CNPop!R$48</f>
        <v>2.8000000000000001E-2</v>
      </c>
      <c r="CU120" s="27">
        <f>CNPop!S$48</f>
        <v>0.03</v>
      </c>
      <c r="CV120" s="27">
        <f>CNPop!T$48</f>
        <v>3.3000000000000002E-2</v>
      </c>
      <c r="CW120" s="27">
        <f>CNPop!U$48</f>
        <v>3.5999999999999997E-2</v>
      </c>
      <c r="CX120" s="27">
        <f>CNPop!V$48</f>
        <v>3.9E-2</v>
      </c>
      <c r="CY120" s="27">
        <f>CNPop!W$48</f>
        <v>4.2000000000000003E-2</v>
      </c>
      <c r="CZ120" s="27">
        <f>CNPop!X$48</f>
        <v>4.4999999999999998E-2</v>
      </c>
      <c r="DA120" s="27">
        <f>CNPop!Y$48</f>
        <v>4.9000000000000002E-2</v>
      </c>
      <c r="DB120" s="27">
        <f>CNPop!Z$48</f>
        <v>5.1999999999999998E-2</v>
      </c>
      <c r="DC120" s="27">
        <f>CNPop!AA$48</f>
        <v>5.6000000000000001E-2</v>
      </c>
      <c r="DD120" s="27">
        <f>CNPop!AB$48</f>
        <v>0.06</v>
      </c>
      <c r="DE120" s="27">
        <f>CNPop!AC$48</f>
        <v>6.3E-2</v>
      </c>
      <c r="DF120" s="27">
        <f>CNPop!AD$48</f>
        <v>6.8000000000000005E-2</v>
      </c>
      <c r="DG120" s="27">
        <f>CNPop!AE$48</f>
        <v>7.1999999999999995E-2</v>
      </c>
      <c r="DH120" s="27">
        <f>CNPop!AF$48</f>
        <v>7.5999999999999998E-2</v>
      </c>
      <c r="DI120" s="27">
        <f>CNPop!AG$48</f>
        <v>8.1000000000000003E-2</v>
      </c>
      <c r="DJ120" s="27">
        <f>CNPop!AH$48</f>
        <v>8.5000000000000006E-2</v>
      </c>
      <c r="DK120" s="27">
        <f>CNPop!AI$48</f>
        <v>0.09</v>
      </c>
      <c r="DL120" s="27">
        <f>CNPop!AJ$48</f>
        <v>9.5000000000000001E-2</v>
      </c>
      <c r="DM120" s="27">
        <f>CNPop!AK$48</f>
        <v>0.1</v>
      </c>
      <c r="DN120" s="27"/>
      <c r="DO120" s="27">
        <f t="shared" si="140"/>
        <v>0.41700000762939454</v>
      </c>
      <c r="DP120" s="27">
        <f t="shared" si="141"/>
        <v>0.41700000762939454</v>
      </c>
      <c r="DQ120" s="27">
        <f t="shared" si="142"/>
        <v>0.41700000762939454</v>
      </c>
      <c r="DR120" s="27">
        <f t="shared" si="143"/>
        <v>0.41700000762939454</v>
      </c>
      <c r="DS120" s="27">
        <f t="shared" si="144"/>
        <v>0.41700000762939454</v>
      </c>
      <c r="DT120" s="27">
        <f t="shared" si="145"/>
        <v>0.41700000762939454</v>
      </c>
      <c r="DU120" s="27">
        <f t="shared" si="146"/>
        <v>0.41700000762939454</v>
      </c>
      <c r="DV120" s="27">
        <f t="shared" si="147"/>
        <v>0.41700000762939454</v>
      </c>
      <c r="DW120" s="27">
        <f t="shared" si="148"/>
        <v>0.41700000762939454</v>
      </c>
      <c r="DX120" s="27">
        <f t="shared" si="149"/>
        <v>0.41700000762939454</v>
      </c>
      <c r="DY120" s="27">
        <f t="shared" si="150"/>
        <v>0.41700000762939454</v>
      </c>
      <c r="DZ120" s="27">
        <f t="shared" si="151"/>
        <v>0.41700000762939454</v>
      </c>
      <c r="EA120" s="27">
        <f t="shared" si="152"/>
        <v>0.41700000762939454</v>
      </c>
      <c r="EB120" s="27">
        <f t="shared" si="153"/>
        <v>0.41700000762939454</v>
      </c>
      <c r="EC120" s="27">
        <f t="shared" si="154"/>
        <v>0.41700000762939454</v>
      </c>
      <c r="ED120" s="27">
        <f t="shared" si="155"/>
        <v>0.41700000762939454</v>
      </c>
      <c r="EE120" s="27">
        <f t="shared" si="156"/>
        <v>0.41700000762939454</v>
      </c>
      <c r="EF120" s="27">
        <f t="shared" si="157"/>
        <v>0.41700000762939454</v>
      </c>
      <c r="EG120" s="27">
        <f t="shared" si="158"/>
        <v>0.41700000762939454</v>
      </c>
      <c r="EH120" s="27">
        <f t="shared" si="159"/>
        <v>0.41700000762939454</v>
      </c>
      <c r="EI120" s="27">
        <f t="shared" si="160"/>
        <v>0.27200000762939452</v>
      </c>
      <c r="EJ120" s="27">
        <f t="shared" si="161"/>
        <v>0.27200000762939452</v>
      </c>
      <c r="EK120" s="27">
        <f t="shared" si="162"/>
        <v>0.27200000762939452</v>
      </c>
      <c r="EL120" s="27">
        <f t="shared" si="163"/>
        <v>0.26600000381469724</v>
      </c>
      <c r="EM120" s="27">
        <f t="shared" si="164"/>
        <v>0.26600000381469724</v>
      </c>
      <c r="EN120" s="27">
        <f t="shared" si="165"/>
        <v>0.29899999618530271</v>
      </c>
      <c r="EO120" s="27">
        <f t="shared" si="166"/>
        <v>0.29899999618530271</v>
      </c>
      <c r="EP120" s="27">
        <f t="shared" si="129"/>
        <v>0.29899999618530271</v>
      </c>
      <c r="EQ120" s="27">
        <f t="shared" si="130"/>
        <v>0.29899999618530271</v>
      </c>
      <c r="ER120" s="27">
        <f t="shared" si="176"/>
        <v>0.29899999618530271</v>
      </c>
      <c r="ES120" s="27">
        <f t="shared" si="176"/>
        <v>0.29899999618530271</v>
      </c>
      <c r="ET120" s="27">
        <f t="shared" si="176"/>
        <v>0.29899999618530271</v>
      </c>
      <c r="EU120" s="27"/>
      <c r="EV120" s="27"/>
      <c r="EW120" s="27"/>
      <c r="EX120" s="27"/>
      <c r="EY120" s="27"/>
      <c r="EZ120" s="27" t="str">
        <f>IFERROR(VLOOKUP(CONCATENATE($C120,".SL.TLF.TERT.ZS"),AREA_WB_6ATTRS,Seq!B$1,FALSE)/100,".")</f>
        <v>.</v>
      </c>
      <c r="FA120" s="27" t="str">
        <f>IFERROR(VLOOKUP(CONCATENATE($C120,".SL.TLF.TERT.ZS"),AREA_WB_6ATTRS,Seq!C$1,FALSE)/100,".")</f>
        <v>.</v>
      </c>
      <c r="FB120" s="27" t="str">
        <f>IFERROR(VLOOKUP(CONCATENATE($C120,".SL.TLF.TERT.ZS"),AREA_WB_6ATTRS,Seq!D$1,FALSE)/100,".")</f>
        <v>.</v>
      </c>
      <c r="FC120" s="27" t="str">
        <f>IFERROR(VLOOKUP(CONCATENATE($C120,".SL.TLF.TERT.ZS"),AREA_WB_6ATTRS,Seq!E$1,FALSE)/100,".")</f>
        <v>.</v>
      </c>
      <c r="FD120" s="27" t="str">
        <f>IFERROR(VLOOKUP(CONCATENATE($C120,".SL.TLF.TERT.ZS"),AREA_WB_6ATTRS,Seq!F$1,FALSE)/100,".")</f>
        <v>.</v>
      </c>
      <c r="FE120" s="27" t="str">
        <f>IFERROR(VLOOKUP(CONCATENATE($C120,".SL.TLF.TERT.ZS"),AREA_WB_6ATTRS,Seq!G$1,FALSE)/100,".")</f>
        <v>.</v>
      </c>
      <c r="FF120" s="27" t="str">
        <f>IFERROR(VLOOKUP(CONCATENATE($C120,".SL.TLF.TERT.ZS"),AREA_WB_6ATTRS,Seq!H$1,FALSE)/100,".")</f>
        <v>.</v>
      </c>
      <c r="FG120" s="27" t="str">
        <f>IFERROR(VLOOKUP(CONCATENATE($C120,".SL.TLF.TERT.ZS"),AREA_WB_6ATTRS,Seq!I$1,FALSE)/100,".")</f>
        <v>.</v>
      </c>
      <c r="FH120" s="27" t="str">
        <f>IFERROR(VLOOKUP(CONCATENATE($C120,".SL.TLF.TERT.ZS"),AREA_WB_6ATTRS,Seq!J$1,FALSE)/100,".")</f>
        <v>.</v>
      </c>
      <c r="FI120" s="27" t="str">
        <f>IFERROR(VLOOKUP(CONCATENATE($C120,".SL.TLF.TERT.ZS"),AREA_WB_6ATTRS,Seq!K$1,FALSE)/100,".")</f>
        <v>.</v>
      </c>
      <c r="FJ120" s="27" t="str">
        <f>IFERROR(VLOOKUP(CONCATENATE($C120,".SL.TLF.TERT.ZS"),AREA_WB_6ATTRS,Seq!L$1,FALSE)/100,".")</f>
        <v>.</v>
      </c>
      <c r="FK120" s="27" t="str">
        <f>IFERROR(VLOOKUP(CONCATENATE($C120,".SL.TLF.TERT.ZS"),AREA_WB_6ATTRS,Seq!M$1,FALSE)/100,".")</f>
        <v>.</v>
      </c>
      <c r="FL120" s="27" t="str">
        <f>IFERROR(VLOOKUP(CONCATENATE($C120,".SL.TLF.TERT.ZS"),AREA_WB_6ATTRS,Seq!N$1,FALSE)/100,".")</f>
        <v>.</v>
      </c>
      <c r="FM120" s="27" t="str">
        <f>IFERROR(VLOOKUP(CONCATENATE($C120,".SL.TLF.TERT.ZS"),AREA_WB_6ATTRS,Seq!O$1,FALSE)/100,".")</f>
        <v>.</v>
      </c>
      <c r="FN120" s="27" t="str">
        <f>IFERROR(VLOOKUP(CONCATENATE($C120,".SL.TLF.TERT.ZS"),AREA_WB_6ATTRS,Seq!P$1,FALSE)/100,".")</f>
        <v>.</v>
      </c>
      <c r="FO120" s="27" t="str">
        <f>IFERROR(VLOOKUP(CONCATENATE($C120,".SL.TLF.TERT.ZS"),AREA_WB_6ATTRS,Seq!Q$1,FALSE)/100,".")</f>
        <v>.</v>
      </c>
      <c r="FP120" s="27" t="str">
        <f>IFERROR(VLOOKUP(CONCATENATE($C120,".SL.TLF.TERT.ZS"),AREA_WB_6ATTRS,Seq!R$1,FALSE)/100,".")</f>
        <v>.</v>
      </c>
      <c r="FQ120" s="27" t="str">
        <f>IFERROR(VLOOKUP(CONCATENATE($C120,".SL.TLF.TERT.ZS"),AREA_WB_6ATTRS,Seq!S$1,FALSE)/100,".")</f>
        <v>.</v>
      </c>
      <c r="FR120" s="27" t="str">
        <f>IFERROR(VLOOKUP(CONCATENATE($C120,".SL.TLF.TERT.ZS"),AREA_WB_6ATTRS,Seq!T$1,FALSE)/100,".")</f>
        <v>.</v>
      </c>
      <c r="FS120" s="27">
        <f>IFERROR(VLOOKUP(CONCATENATE($C120,".SL.TLF.TERT.ZS"),AREA_WB_6ATTRS,Seq!U$1,FALSE)/100,".")</f>
        <v>0.41700000762939454</v>
      </c>
      <c r="FT120" s="27" t="str">
        <f>IFERROR(VLOOKUP(CONCATENATE($C120,".SL.TLF.TERT.ZS"),AREA_WB_6ATTRS,Seq!V$1,FALSE)/100,".")</f>
        <v>.</v>
      </c>
      <c r="FU120" s="27" t="str">
        <f>IFERROR(VLOOKUP(CONCATENATE($C120,".SL.TLF.TERT.ZS"),AREA_WB_6ATTRS,Seq!W$1,FALSE)/100,".")</f>
        <v>.</v>
      </c>
      <c r="FV120" s="27">
        <f>IFERROR(VLOOKUP(CONCATENATE($C120,".SL.TLF.TERT.ZS"),AREA_WB_6ATTRS,Seq!X$1,FALSE)/100,".")</f>
        <v>0.27200000762939452</v>
      </c>
      <c r="FW120" s="27" t="str">
        <f>IFERROR(VLOOKUP(CONCATENATE($C120,".SL.TLF.TERT.ZS"),AREA_WB_6ATTRS,Seq!Y$1,FALSE)/100,".")</f>
        <v>.</v>
      </c>
      <c r="FX120" s="27">
        <f>IFERROR(VLOOKUP(CONCATENATE($C120,".SL.TLF.TERT.ZS"),AREA_WB_6ATTRS,Seq!Z$1,FALSE)/100,".")</f>
        <v>0.26600000381469724</v>
      </c>
      <c r="FY120" s="27" t="str">
        <f>IFERROR(VLOOKUP(CONCATENATE($C120,".SL.TLF.TERT.ZS"),AREA_WB_6ATTRS,Seq!AA$1,FALSE)/100,".")</f>
        <v>.</v>
      </c>
      <c r="FZ120" s="27" t="str">
        <f>IFERROR(VLOOKUP(CONCATENATE($C120,".SL.TLF.TERT.ZS"),AREA_WB_6ATTRS,Seq!AB$1,FALSE)/100,".")</f>
        <v>.</v>
      </c>
      <c r="GA120" s="27">
        <f>IFERROR(VLOOKUP(CONCATENATE($C120,".SL.TLF.TERT.ZS"),AREA_WB_6ATTRS,Seq!AC$1,FALSE)/100,".")</f>
        <v>0.29899999618530271</v>
      </c>
      <c r="GB120" s="27" t="str">
        <f>IFERROR(VLOOKUP(CONCATENATE($C120,".SL.TLF.TERT.ZS"),AREA_WB_6ATTRS,Seq!AD$1,FALSE)/100,".")</f>
        <v>.</v>
      </c>
      <c r="GC120" s="27" t="str">
        <f>IFERROR(VLOOKUP(CONCATENATE($C120,".SL.TLF.TERT.ZS"),AREA_WB_6ATTRS,Seq!AE$1,FALSE)/100,".")</f>
        <v>.</v>
      </c>
      <c r="GD120" s="27" t="str">
        <f>IFERROR(VLOOKUP(CONCATENATE($C120,".SL.TLF.TERT.ZS"),AREA_WB_6ATTRS,Seq!AF$1,FALSE)/100,".")</f>
        <v>.</v>
      </c>
      <c r="GE120" s="27" t="str">
        <f>IFERROR(VLOOKUP(CONCATENATE($C120,".SL.TLF.TERT.ZS"),AREA_WB_6ATTRS,Seq!AG$1,FALSE)/100,".")</f>
        <v>.</v>
      </c>
      <c r="GF120" s="27" t="str">
        <f>IFERROR(VLOOKUP(CONCATENATE($C120,".SL.TLF.TERT.ZS"),AREA_WB_6ATTRS,Seq!AH$1,FALSE)/100,".")</f>
        <v>.</v>
      </c>
      <c r="GG120" s="27" t="str">
        <f>IFERROR(VLOOKUP(CONCATENATE($C120,".SL.TLF.TERT.ZS"),AREA_WB_6ATTRS,Seq!AI$1,FALSE)/100,".")</f>
        <v>.</v>
      </c>
      <c r="GH120" s="27" t="str">
        <f>IFERROR(VLOOKUP(CONCATENATE($C120,".SL.TLF.TERT.ZS"),AREA_WB_6ATTRS,Seq!AJ$1,FALSE)/100,".")</f>
        <v>.</v>
      </c>
      <c r="GI120" s="27" t="str">
        <f>IFERROR(VLOOKUP(CONCATENATE($C120,".SL.TLF.TERT.ZS"),AREA_WB_6ATTRS,Seq!AK$1,FALSE)/100,".")</f>
        <v>.</v>
      </c>
      <c r="GJ120" s="27" t="str">
        <f>IFERROR(VLOOKUP(CONCATENATE($C120,".SL.TLF.TERT.ZS"),AREA_WB_6ATTRS,Seq!AL$1,FALSE)/100,".")</f>
        <v>.</v>
      </c>
      <c r="GK120" s="27"/>
      <c r="GL120" s="27"/>
      <c r="GM120" s="27" t="str">
        <f t="shared" si="167"/>
        <v>.</v>
      </c>
      <c r="GN120" s="27" t="str">
        <f t="shared" si="168"/>
        <v>.</v>
      </c>
      <c r="GO120" s="27" t="str">
        <f t="shared" si="131"/>
        <v>.</v>
      </c>
      <c r="GP120" s="27"/>
      <c r="GQ120" s="9" t="str">
        <f>IF(VLOOKUP($B120,EM_80!$B$1:$C$201,2,FALSE)&gt;0,VLOOKUP($B120,EM_80!$B$1:$C$201,2,FALSE),".")</f>
        <v>.</v>
      </c>
      <c r="GR120" s="9" t="str">
        <f t="shared" si="169"/>
        <v>.</v>
      </c>
      <c r="GS120" s="9" t="str">
        <f t="shared" si="124"/>
        <v>.</v>
      </c>
      <c r="GU120">
        <f t="shared" si="170"/>
        <v>5073000</v>
      </c>
      <c r="GV120">
        <f t="shared" si="171"/>
        <v>5459999</v>
      </c>
      <c r="GW120">
        <f t="shared" si="172"/>
        <v>4744750</v>
      </c>
      <c r="GX120">
        <f t="shared" si="173"/>
        <v>4452800</v>
      </c>
      <c r="GZ120" s="9" t="str">
        <f>IF(ISNA(VLOOKUP($B120,Area_EM_90,Seq!C$1,FALSE)),".",VLOOKUP($B120,Area_EM_90,Seq!C$1,FALSE))</f>
        <v>.</v>
      </c>
      <c r="HA120" s="9" t="str">
        <f>IF(ISNA(VLOOKUP($B120,Area_EM_90,Seq!D$1,FALSE)),".",VLOOKUP($B120,Area_EM_90,Seq!D$1,FALSE))</f>
        <v>.</v>
      </c>
      <c r="HB120" s="9" t="str">
        <f>IF(ISNA(VLOOKUP($B120,Area_EM_90,Seq!E$1,FALSE)),".",VLOOKUP($B120,Area_EM_90,Seq!E$1,FALSE))</f>
        <v>.</v>
      </c>
      <c r="HC120" s="9" t="str">
        <f>IF(ISNA(VLOOKUP($B120,Area_EM_90,Seq!F$1,FALSE)),".",VLOOKUP($B120,Area_EM_90,Seq!F$1,FALSE))</f>
        <v>.</v>
      </c>
      <c r="HD120" s="9" t="str">
        <f>IF(ISNA(VLOOKUP($B120,Area_EM_90,Seq!G$1,FALSE)),".",VLOOKUP($B120,Area_EM_90,Seq!G$1,FALSE))</f>
        <v>.</v>
      </c>
      <c r="HE120" s="9" t="str">
        <f>IF(ISNA(VLOOKUP($B120,Area_EM_90,Seq!H$1,FALSE)),".",VLOOKUP($B120,Area_EM_90,Seq!H$1,FALSE))</f>
        <v>.</v>
      </c>
      <c r="HF120" s="9" t="str">
        <f>IF(ISNA(VLOOKUP($B120,Area_EM_90,Seq!I$1,FALSE)),".",VLOOKUP($B120,Area_EM_90,Seq!I$1,FALSE))</f>
        <v>.</v>
      </c>
      <c r="HG120" s="9" t="str">
        <f>IF(ISNA(VLOOKUP($B120,Area_EM_90,Seq!J$1,FALSE)),".",VLOOKUP($B120,Area_EM_90,Seq!J$1,FALSE))</f>
        <v>.</v>
      </c>
      <c r="HH120" s="9" t="str">
        <f>IF(ISNA(VLOOKUP($B120,Area_EM_00,Seq!C$1,FALSE)),".",VLOOKUP($B120,Area_EM_00,Seq!C$1,FALSE))</f>
        <v>.</v>
      </c>
      <c r="HI120" s="9" t="str">
        <f>IF(ISNA(VLOOKUP($B120,Area_EM_00,Seq!D$1,FALSE)),".",VLOOKUP($B120,Area_EM_00,Seq!D$1,FALSE))</f>
        <v>.</v>
      </c>
      <c r="HJ120" s="9" t="str">
        <f>IF(ISNA(VLOOKUP($B120,Area_EM_00,Seq!E$1,FALSE)),".",VLOOKUP($B120,Area_EM_00,Seq!E$1,FALSE))</f>
        <v>.</v>
      </c>
      <c r="HK120" s="9" t="str">
        <f>IF(ISNA(VLOOKUP($B120,Area_EM_00,Seq!F$1,FALSE)),".",VLOOKUP($B120,Area_EM_00,Seq!F$1,FALSE))</f>
        <v>.</v>
      </c>
      <c r="HL120" s="9" t="str">
        <f>IF(ISNA(VLOOKUP($B120,Area_EM_00,Seq!G$1,FALSE)),".",VLOOKUP($B120,Area_EM_00,Seq!G$1,FALSE))</f>
        <v>.</v>
      </c>
      <c r="HM120" s="9" t="str">
        <f>IF(ISNA(VLOOKUP($B120,Area_EM_00,Seq!H$1,FALSE)),".",VLOOKUP($B120,Area_EM_00,Seq!H$1,FALSE))</f>
        <v>.</v>
      </c>
      <c r="HN120" s="9" t="str">
        <f>IF(ISNA(VLOOKUP($B120,Area_EM_00,Seq!I$1,FALSE)),".",VLOOKUP($B120,Area_EM_00,Seq!I$1,FALSE))</f>
        <v>.</v>
      </c>
      <c r="HO120" s="9" t="str">
        <f>IF(ISNA(VLOOKUP($B120,Area_EM_00,Seq!J$1,FALSE)),".",VLOOKUP($B120,Area_EM_00,Seq!J$1,FALSE))</f>
        <v>.</v>
      </c>
      <c r="HQ120" s="27"/>
      <c r="HR120" s="9">
        <f>IFERROR(VLOOKUP($B120,AREA_EM3_60_00,Seq!E$1,FALSE),".")</f>
        <v>0</v>
      </c>
      <c r="HS120" s="9">
        <f>IFERROR(VLOOKUP($B120,AREA_EM3_60_00,Seq!F$1,FALSE),".")</f>
        <v>0</v>
      </c>
      <c r="HT120" s="9">
        <f>IFERROR(VLOOKUP($B120,AREA_EM3_60_00,Seq!G$1,FALSE),".")</f>
        <v>0</v>
      </c>
      <c r="HU120" s="9">
        <f>IFERROR(VLOOKUP($B120,AREA_EM3_10,Seq!B$1,FALSE),".")</f>
        <v>599.90118723720013</v>
      </c>
      <c r="HV120" s="9">
        <f t="shared" si="132"/>
        <v>5073000</v>
      </c>
      <c r="HW120" s="9">
        <f t="shared" si="133"/>
        <v>5459999</v>
      </c>
      <c r="HX120" s="9">
        <f t="shared" si="134"/>
        <v>4744750</v>
      </c>
      <c r="HY120" s="9">
        <f t="shared" si="135"/>
        <v>4452800</v>
      </c>
    </row>
    <row r="121" spans="1:233">
      <c r="A121" s="25" t="s">
        <v>3920</v>
      </c>
      <c r="B121" s="26" t="str">
        <f t="shared" si="92"/>
        <v>Lithuania</v>
      </c>
      <c r="C121" s="166" t="s">
        <v>1550</v>
      </c>
      <c r="D121" s="27">
        <f>VLOOKUP("CHN.NY.GDP.MKTP.KD",AREA_WB_6ATTRS,Seq!B$1,FALSE)/10000</f>
        <v>18294112.043860689</v>
      </c>
      <c r="E121" s="27">
        <f>VLOOKUP("CHN.NY.GDP.MKTP.KD",AREA_WB_6ATTRS,Seq!C$1,FALSE)/10000</f>
        <v>19245405.87014145</v>
      </c>
      <c r="F121" s="27">
        <f>VLOOKUP("CHN.NY.GDP.MKTP.KD",AREA_WB_6ATTRS,Seq!D$1,FALSE)/10000</f>
        <v>20996737.804324333</v>
      </c>
      <c r="G121" s="27">
        <f>VLOOKUP("CHN.NY.GDP.MKTP.KD",AREA_WB_6ATTRS,Seq!E$1,FALSE)/10000</f>
        <v>23285382.224995762</v>
      </c>
      <c r="H121" s="27">
        <f>VLOOKUP("CHN.NY.GDP.MKTP.KD",AREA_WB_6ATTRS,Seq!F$1,FALSE)/10000</f>
        <v>26824760.323195074</v>
      </c>
      <c r="I121" s="27">
        <f>VLOOKUP("CHN.NY.GDP.MKTP.KD",AREA_WB_6ATTRS,Seq!G$1,FALSE)/10000</f>
        <v>30446102.966826372</v>
      </c>
      <c r="J121" s="27">
        <f>VLOOKUP("CHN.NY.GDP.MKTP.KD",AREA_WB_6ATTRS,Seq!H$1,FALSE)/10000</f>
        <v>33125360.027907111</v>
      </c>
      <c r="K121" s="27">
        <f>VLOOKUP("CHN.NY.GDP.MKTP.KD",AREA_WB_6ATTRS,Seq!I$1,FALSE)/10000</f>
        <v>36967901.791144341</v>
      </c>
      <c r="L121" s="27">
        <f>VLOOKUP("CHN.NY.GDP.MKTP.KD",AREA_WB_6ATTRS,Seq!J$1,FALSE)/10000</f>
        <v>41145274.693543643</v>
      </c>
      <c r="M121" s="27">
        <f>VLOOKUP("CHN.NY.GDP.MKTP.KD",AREA_WB_6ATTRS,Seq!K$1,FALSE)/10000</f>
        <v>42832230.955979005</v>
      </c>
      <c r="N121" s="27">
        <f>VLOOKUP("CHN.NY.GDP.MKTP.KD",AREA_WB_6ATTRS,Seq!L$1,FALSE)/10000</f>
        <v>44459855.73230619</v>
      </c>
      <c r="O121" s="27">
        <f>VLOOKUP("CHN.NY.GDP.MKTP.KD",AREA_WB_6ATTRS,Seq!M$1,FALSE)/10000</f>
        <v>48550162.459678344</v>
      </c>
      <c r="P121" s="27">
        <f>VLOOKUP("CHN.NY.GDP.MKTP.KD",AREA_WB_6ATTRS,Seq!N$1,FALSE)/10000</f>
        <v>55444285.528952621</v>
      </c>
      <c r="Q121" s="27">
        <f>VLOOKUP("CHN.NY.GDP.MKTP.KD",AREA_WB_6ATTRS,Seq!O$1,FALSE)/10000</f>
        <v>63206485.503006078</v>
      </c>
      <c r="R121" s="27">
        <f>VLOOKUP("CHN.NY.GDP.MKTP.KD",AREA_WB_6ATTRS,Seq!P$1,FALSE)/10000</f>
        <v>71486535.103899792</v>
      </c>
      <c r="S121" s="27">
        <f>VLOOKUP("CHN.NY.GDP.MKTP.KD",AREA_WB_6ATTRS,Seq!Q$1,FALSE)/10000</f>
        <v>79278567.430224851</v>
      </c>
      <c r="T121" s="27">
        <f>VLOOKUP("CHN.NY.GDP.MKTP.KD",AREA_WB_6ATTRS,Seq!R$1,FALSE)/10000</f>
        <v>87206424.173247412</v>
      </c>
      <c r="U121" s="27">
        <f>VLOOKUP("CHN.NY.GDP.MKTP.KD",AREA_WB_6ATTRS,Seq!S$1,FALSE)/10000</f>
        <v>95316621.621359423</v>
      </c>
      <c r="V121" s="27">
        <f>VLOOKUP("CHN.NY.GDP.MKTP.KD",AREA_WB_6ATTRS,Seq!T$1,FALSE)/10000</f>
        <v>102751318.10782552</v>
      </c>
      <c r="W121" s="27">
        <f>VLOOKUP("CHN.NY.GDP.MKTP.KD",AREA_WB_6ATTRS,Seq!U$1,FALSE)/10000</f>
        <v>110560418.28402025</v>
      </c>
      <c r="X121" s="27">
        <f>VLOOKUP("CHN.NY.GDP.MKTP.KD",AREA_WB_6ATTRS,Seq!V$1,FALSE)/10000</f>
        <v>119847493.41987793</v>
      </c>
      <c r="Y121" s="27">
        <f>VLOOKUP("CHN.NY.GDP.MKTP.KD",AREA_WB_6ATTRS,Seq!W$1,FALSE)/10000</f>
        <v>129794835.37372778</v>
      </c>
      <c r="Z121" s="27">
        <f>VLOOKUP("CHN.NY.GDP.MKTP.KD",AREA_WB_6ATTRS,Seq!X$1,FALSE)/10000</f>
        <v>141606165.392737</v>
      </c>
      <c r="AA121" s="27">
        <f>VLOOKUP("CHN.NY.GDP.MKTP.KD",AREA_WB_6ATTRS,Seq!Y$1,FALSE)/10000</f>
        <v>155766781.9320105</v>
      </c>
      <c r="AB121" s="27">
        <f>VLOOKUP("CHN.NY.GDP.MKTP.KD",AREA_WB_6ATTRS,Seq!Z$1,FALSE)/10000</f>
        <v>171499226.90714428</v>
      </c>
      <c r="AC121" s="27">
        <f>VLOOKUP("CHN.NY.GDP.MKTP.KD",AREA_WB_6ATTRS,Seq!AA$1,FALSE)/10000</f>
        <v>190878639.54765138</v>
      </c>
      <c r="AD121" s="27">
        <f>VLOOKUP("CHN.NY.GDP.MKTP.KD",AREA_WB_6ATTRS,Seq!AB$1,FALSE)/10000</f>
        <v>215120226.77020231</v>
      </c>
      <c r="AE121" s="27">
        <f>VLOOKUP("CHN.NY.GDP.MKTP.KD",AREA_WB_6ATTRS,Seq!AC$1,FALSE)/10000</f>
        <v>245667298.97157177</v>
      </c>
      <c r="AF121" s="27">
        <f>VLOOKUP("CHN.NY.GDP.MKTP.KD",AREA_WB_6ATTRS,Seq!AD$1,FALSE)/10000</f>
        <v>269251359.67284226</v>
      </c>
      <c r="AG121" s="27">
        <f>VLOOKUP("CHN.NY.GDP.MKTP.KD",AREA_WB_6ATTRS,Seq!AE$1,FALSE)/10000</f>
        <v>294022484.76274431</v>
      </c>
      <c r="AH121" s="27">
        <f>VLOOKUP("CHN.NY.GDP.MKTP.KD",AREA_WB_6ATTRS,Seq!AF$1,FALSE)/10000</f>
        <v>324600823.17806971</v>
      </c>
      <c r="AI121" s="27">
        <f>VLOOKUP("CHN.NY.GDP.MKTP.KD",AREA_WB_6ATTRS,Seq!AG$1,FALSE)/10000</f>
        <v>354139498.08727396</v>
      </c>
      <c r="AJ121" s="27"/>
      <c r="AK121" s="27"/>
      <c r="AL121" s="27"/>
      <c r="AM121" s="27"/>
      <c r="AN121" s="27"/>
      <c r="AO121" s="27"/>
      <c r="AP121" s="27" t="str">
        <f>IFERROR(VLOOKUP(CONCATENATE($C121, ".NY.GDP.MKTP.KD"),AREA_WB_6ATTRS,Seq!B$1,FALSE)/10000,".")</f>
        <v>.</v>
      </c>
      <c r="AQ121" s="27" t="str">
        <f>IFERROR(VLOOKUP(CONCATENATE($C121, ".NY.GDP.MKTP.KD"),AREA_WB_6ATTRS,Seq!C$1,FALSE)/10000,".")</f>
        <v>.</v>
      </c>
      <c r="AR121" s="27" t="str">
        <f>IFERROR(VLOOKUP(CONCATENATE($C121, ".NY.GDP.MKTP.KD"),AREA_WB_6ATTRS,Seq!D$1,FALSE)/10000,".")</f>
        <v>.</v>
      </c>
      <c r="AS121" s="27" t="str">
        <f>IFERROR(VLOOKUP(CONCATENATE($C121, ".NY.GDP.MKTP.KD"),AREA_WB_6ATTRS,Seq!E$1,FALSE)/10000,".")</f>
        <v>.</v>
      </c>
      <c r="AT121" s="27" t="str">
        <f>IFERROR(VLOOKUP(CONCATENATE($C121, ".NY.GDP.MKTP.KD"),AREA_WB_6ATTRS,Seq!F$1,FALSE)/10000,".")</f>
        <v>.</v>
      </c>
      <c r="AU121" s="27" t="str">
        <f>IFERROR(VLOOKUP(CONCATENATE($C121, ".NY.GDP.MKTP.KD"),AREA_WB_6ATTRS,Seq!G$1,FALSE)/10000,".")</f>
        <v>.</v>
      </c>
      <c r="AV121" s="27" t="str">
        <f>IFERROR(VLOOKUP(CONCATENATE($C121, ".NY.GDP.MKTP.KD"),AREA_WB_6ATTRS,Seq!H$1,FALSE)/10000,".")</f>
        <v>.</v>
      </c>
      <c r="AW121" s="27" t="str">
        <f>IFERROR(VLOOKUP(CONCATENATE($C121, ".NY.GDP.MKTP.KD"),AREA_WB_6ATTRS,Seq!I$1,FALSE)/10000,".")</f>
        <v>.</v>
      </c>
      <c r="AX121" s="27" t="str">
        <f>IFERROR(VLOOKUP(CONCATENATE($C121, ".NY.GDP.MKTP.KD"),AREA_WB_6ATTRS,Seq!J$1,FALSE)/10000,".")</f>
        <v>.</v>
      </c>
      <c r="AY121" s="27" t="str">
        <f>IFERROR(VLOOKUP(CONCATENATE($C121, ".NY.GDP.MKTP.KD"),AREA_WB_6ATTRS,Seq!K$1,FALSE)/10000,".")</f>
        <v>.</v>
      </c>
      <c r="AZ121" s="27">
        <f>IFERROR(VLOOKUP(CONCATENATE($C121, ".NY.GDP.MKTP.KD"),AREA_WB_6ATTRS,Seq!L$1,FALSE)/10000,".")</f>
        <v>1586660.9805264506</v>
      </c>
      <c r="BA121" s="27">
        <f>IFERROR(VLOOKUP(CONCATENATE($C121, ".NY.GDP.MKTP.KD"),AREA_WB_6ATTRS,Seq!M$1,FALSE)/10000,".")</f>
        <v>1496607.4503629382</v>
      </c>
      <c r="BB121" s="27">
        <f>IFERROR(VLOOKUP(CONCATENATE($C121, ".NY.GDP.MKTP.KD"),AREA_WB_6ATTRS,Seq!N$1,FALSE)/10000,".")</f>
        <v>1178444.1130447455</v>
      </c>
      <c r="BC121" s="27">
        <f>IFERROR(VLOOKUP(CONCATENATE($C121, ".NY.GDP.MKTP.KD"),AREA_WB_6ATTRS,Seq!O$1,FALSE)/10000,".")</f>
        <v>987219.60861317767</v>
      </c>
      <c r="BD121" s="27">
        <f>IFERROR(VLOOKUP(CONCATENATE($C121, ".NY.GDP.MKTP.KD"),AREA_WB_6ATTRS,Seq!P$1,FALSE)/10000,".")</f>
        <v>890807.22791631531</v>
      </c>
      <c r="BE121" s="27">
        <f>IFERROR(VLOOKUP(CONCATENATE($C121, ".NY.GDP.MKTP.KD"),AREA_WB_6ATTRS,Seq!Q$1,FALSE)/10000,".")</f>
        <v>920115.50000000023</v>
      </c>
      <c r="BF121" s="27">
        <f>IFERROR(VLOOKUP(CONCATENATE($C121, ".NY.GDP.MKTP.KD"),AREA_WB_6ATTRS,Seq!R$1,FALSE)/10000,".")</f>
        <v>967802.05000000016</v>
      </c>
      <c r="BG121" s="27">
        <f>IFERROR(VLOOKUP(CONCATENATE($C121, ".NY.GDP.MKTP.KD"),AREA_WB_6ATTRS,Seq!S$1,FALSE)/10000,".")</f>
        <v>1040088.5250000001</v>
      </c>
      <c r="BH121" s="27">
        <f>IFERROR(VLOOKUP(CONCATENATE($C121, ".NY.GDP.MKTP.KD"),AREA_WB_6ATTRS,Seq!T$1,FALSE)/10000,".")</f>
        <v>1119434.9750000001</v>
      </c>
      <c r="BI121" s="27">
        <f>IFERROR(VLOOKUP(CONCATENATE($C121, ".NY.GDP.MKTP.KD"),AREA_WB_6ATTRS,Seq!U$1,FALSE)/10000,".")</f>
        <v>1107420.825</v>
      </c>
      <c r="BJ121" s="27">
        <f>IFERROR(VLOOKUP(CONCATENATE($C121, ".NY.GDP.MKTP.KD"),AREA_WB_6ATTRS,Seq!V$1,FALSE)/10000,".")</f>
        <v>1143420</v>
      </c>
      <c r="BK121" s="27">
        <f>IFERROR(VLOOKUP(CONCATENATE($C121, ".NY.GDP.MKTP.KD"),AREA_WB_6ATTRS,Seq!W$1,FALSE)/10000,".")</f>
        <v>1220437.5</v>
      </c>
      <c r="BL121" s="27">
        <f>IFERROR(VLOOKUP(CONCATENATE($C121, ".NY.GDP.MKTP.KD"),AREA_WB_6ATTRS,Seq!X$1,FALSE)/10000,".")</f>
        <v>1304202.5</v>
      </c>
      <c r="BM121" s="27">
        <f>IFERROR(VLOOKUP(CONCATENATE($C121, ".NY.GDP.MKTP.KD"),AREA_WB_6ATTRS,Seq!Y$1,FALSE)/10000,".")</f>
        <v>1437840</v>
      </c>
      <c r="BN121" s="27">
        <f>IFERROR(VLOOKUP(CONCATENATE($C121, ".NY.GDP.MKTP.KD"),AREA_WB_6ATTRS,Seq!Z$1,FALSE)/10000,".")</f>
        <v>1543532.5000000002</v>
      </c>
      <c r="BO121" s="27">
        <f>IFERROR(VLOOKUP(CONCATENATE($C121, ".NY.GDP.MKTP.KD"),AREA_WB_6ATTRS,Seq!AA$1,FALSE)/10000,".")</f>
        <v>1663962.5000000005</v>
      </c>
      <c r="BP121" s="27">
        <f>IFERROR(VLOOKUP(CONCATENATE($C121, ".NY.GDP.MKTP.KD"),AREA_WB_6ATTRS,Seq!AB$1,FALSE)/10000,".")</f>
        <v>1794497.5000000005</v>
      </c>
      <c r="BQ121" s="27">
        <f>IFERROR(VLOOKUP(CONCATENATE($C121, ".NY.GDP.MKTP.KD"),AREA_WB_6ATTRS,Seq!AC$1,FALSE)/10000,".")</f>
        <v>1971072.5000000005</v>
      </c>
      <c r="BR121" s="27">
        <f>IFERROR(VLOOKUP(CONCATENATE($C121, ".NY.GDP.MKTP.KD"),AREA_WB_6ATTRS,Seq!AD$1,FALSE)/10000,".")</f>
        <v>2028774.6250000005</v>
      </c>
      <c r="BS121" s="27">
        <f>IFERROR(VLOOKUP(CONCATENATE($C121, ".NY.GDP.MKTP.KD"),AREA_WB_6ATTRS,Seq!AE$1,FALSE)/10000,".")</f>
        <v>1729698.5000000005</v>
      </c>
      <c r="BT121" s="27">
        <f>IFERROR(VLOOKUP(CONCATENATE($C121, ".NY.GDP.MKTP.KD"),AREA_WB_6ATTRS,Seq!AF$1,FALSE)/10000,".")</f>
        <v>1752706.8250000004</v>
      </c>
      <c r="BU121" s="27">
        <f>IFERROR(VLOOKUP(CONCATENATE($C121, ".NY.GDP.MKTP.KD"),AREA_WB_6ATTRS,Seq!AG$1,FALSE)/10000,".")</f>
        <v>1855590.7156275006</v>
      </c>
      <c r="BV121" s="27"/>
      <c r="BW121" s="27"/>
      <c r="BX121" s="27"/>
      <c r="BY121" s="27"/>
      <c r="BZ121" s="27"/>
      <c r="CA121" s="27"/>
      <c r="CB121" s="27"/>
      <c r="CC121" s="27">
        <f>CNPop!A$48</f>
        <v>5.0000000000000001E-3</v>
      </c>
      <c r="CD121" s="27">
        <f>CNPop!B$48</f>
        <v>6.0000000000000001E-3</v>
      </c>
      <c r="CE121" s="27">
        <f>CNPop!C$48</f>
        <v>6.0000000000000001E-3</v>
      </c>
      <c r="CF121" s="27">
        <f>CNPop!D$48</f>
        <v>7.0000000000000001E-3</v>
      </c>
      <c r="CG121" s="27">
        <f>CNPop!E$48</f>
        <v>7.0000000000000001E-3</v>
      </c>
      <c r="CH121" s="27">
        <f>CNPop!F$48</f>
        <v>8.0000000000000002E-3</v>
      </c>
      <c r="CI121" s="27">
        <f>CNPop!G$48</f>
        <v>8.9999999999999993E-3</v>
      </c>
      <c r="CJ121" s="27">
        <f>CNPop!H$48</f>
        <v>0.01</v>
      </c>
      <c r="CK121" s="27">
        <f>CNPop!I$48</f>
        <v>1.0999999999999999E-2</v>
      </c>
      <c r="CL121" s="27">
        <f>CNPop!J$48</f>
        <v>1.2E-2</v>
      </c>
      <c r="CM121" s="27">
        <f>CNPop!K$48</f>
        <v>1.4E-2</v>
      </c>
      <c r="CN121" s="27">
        <f>CNPop!L$48</f>
        <v>1.6E-2</v>
      </c>
      <c r="CO121" s="27">
        <f>CNPop!M$48</f>
        <v>1.7000000000000001E-2</v>
      </c>
      <c r="CP121" s="27">
        <f>CNPop!N$48</f>
        <v>1.9E-2</v>
      </c>
      <c r="CQ121" s="27">
        <f>CNPop!O$48</f>
        <v>2.1000000000000001E-2</v>
      </c>
      <c r="CR121" s="27">
        <f>CNPop!P$48</f>
        <v>2.3E-2</v>
      </c>
      <c r="CS121" s="27">
        <f>CNPop!Q$48</f>
        <v>2.5999999999999999E-2</v>
      </c>
      <c r="CT121" s="27">
        <f>CNPop!R$48</f>
        <v>2.8000000000000001E-2</v>
      </c>
      <c r="CU121" s="27">
        <f>CNPop!S$48</f>
        <v>0.03</v>
      </c>
      <c r="CV121" s="27">
        <f>CNPop!T$48</f>
        <v>3.3000000000000002E-2</v>
      </c>
      <c r="CW121" s="27">
        <f>CNPop!U$48</f>
        <v>3.5999999999999997E-2</v>
      </c>
      <c r="CX121" s="27">
        <f>CNPop!V$48</f>
        <v>3.9E-2</v>
      </c>
      <c r="CY121" s="27">
        <f>CNPop!W$48</f>
        <v>4.2000000000000003E-2</v>
      </c>
      <c r="CZ121" s="27">
        <f>CNPop!X$48</f>
        <v>4.4999999999999998E-2</v>
      </c>
      <c r="DA121" s="27">
        <f>CNPop!Y$48</f>
        <v>4.9000000000000002E-2</v>
      </c>
      <c r="DB121" s="27">
        <f>CNPop!Z$48</f>
        <v>5.1999999999999998E-2</v>
      </c>
      <c r="DC121" s="27">
        <f>CNPop!AA$48</f>
        <v>5.6000000000000001E-2</v>
      </c>
      <c r="DD121" s="27">
        <f>CNPop!AB$48</f>
        <v>0.06</v>
      </c>
      <c r="DE121" s="27">
        <f>CNPop!AC$48</f>
        <v>6.3E-2</v>
      </c>
      <c r="DF121" s="27">
        <f>CNPop!AD$48</f>
        <v>6.8000000000000005E-2</v>
      </c>
      <c r="DG121" s="27">
        <f>CNPop!AE$48</f>
        <v>7.1999999999999995E-2</v>
      </c>
      <c r="DH121" s="27">
        <f>CNPop!AF$48</f>
        <v>7.5999999999999998E-2</v>
      </c>
      <c r="DI121" s="27">
        <f>CNPop!AG$48</f>
        <v>8.1000000000000003E-2</v>
      </c>
      <c r="DJ121" s="27">
        <f>CNPop!AH$48</f>
        <v>8.5000000000000006E-2</v>
      </c>
      <c r="DK121" s="27">
        <f>CNPop!AI$48</f>
        <v>0.09</v>
      </c>
      <c r="DL121" s="27">
        <f>CNPop!AJ$48</f>
        <v>9.5000000000000001E-2</v>
      </c>
      <c r="DM121" s="27">
        <f>CNPop!AK$48</f>
        <v>0.1</v>
      </c>
      <c r="DN121" s="27"/>
      <c r="DO121" s="27">
        <f t="shared" si="140"/>
        <v>0.40500000000000003</v>
      </c>
      <c r="DP121" s="27">
        <f t="shared" si="141"/>
        <v>0.40500000000000003</v>
      </c>
      <c r="DQ121" s="27">
        <f t="shared" si="142"/>
        <v>0.40500000000000003</v>
      </c>
      <c r="DR121" s="27">
        <f t="shared" si="143"/>
        <v>0.40500000000000003</v>
      </c>
      <c r="DS121" s="27">
        <f t="shared" si="144"/>
        <v>0.40500000000000003</v>
      </c>
      <c r="DT121" s="27">
        <f t="shared" si="145"/>
        <v>0.40500000000000003</v>
      </c>
      <c r="DU121" s="27">
        <f t="shared" si="146"/>
        <v>0.40500000000000003</v>
      </c>
      <c r="DV121" s="27">
        <f t="shared" si="147"/>
        <v>0.40500000000000003</v>
      </c>
      <c r="DW121" s="27">
        <f t="shared" si="148"/>
        <v>0.40500000000000003</v>
      </c>
      <c r="DX121" s="27">
        <f t="shared" si="149"/>
        <v>0.40500000000000003</v>
      </c>
      <c r="DY121" s="27">
        <f t="shared" si="150"/>
        <v>0.40500000000000003</v>
      </c>
      <c r="DZ121" s="27">
        <f t="shared" si="151"/>
        <v>0.40500000000000003</v>
      </c>
      <c r="EA121" s="27">
        <f t="shared" si="152"/>
        <v>0.40500000000000003</v>
      </c>
      <c r="EB121" s="27">
        <f t="shared" si="153"/>
        <v>0.40500000000000003</v>
      </c>
      <c r="EC121" s="27">
        <f t="shared" si="154"/>
        <v>0.40500000000000003</v>
      </c>
      <c r="ED121" s="27">
        <f t="shared" si="155"/>
        <v>0.40500000000000003</v>
      </c>
      <c r="EE121" s="27">
        <f t="shared" si="156"/>
        <v>0.40500000000000003</v>
      </c>
      <c r="EF121" s="27">
        <f t="shared" si="157"/>
        <v>0.43200000762939456</v>
      </c>
      <c r="EG121" s="27">
        <f t="shared" si="158"/>
        <v>0.41700000762939454</v>
      </c>
      <c r="EH121" s="27">
        <f t="shared" si="159"/>
        <v>0.43200000762939456</v>
      </c>
      <c r="EI121" s="27">
        <f t="shared" si="160"/>
        <v>0.42499999999999999</v>
      </c>
      <c r="EJ121" s="27">
        <f t="shared" si="161"/>
        <v>0.25</v>
      </c>
      <c r="EK121" s="27">
        <f t="shared" si="162"/>
        <v>0.23899999618530274</v>
      </c>
      <c r="EL121" s="27">
        <f t="shared" si="163"/>
        <v>0.24700000762939453</v>
      </c>
      <c r="EM121" s="27">
        <f t="shared" si="164"/>
        <v>0.26799999237060546</v>
      </c>
      <c r="EN121" s="27">
        <f t="shared" si="165"/>
        <v>0.29100000381469726</v>
      </c>
      <c r="EO121" s="27">
        <f t="shared" si="166"/>
        <v>0.3</v>
      </c>
      <c r="EP121" s="27">
        <f t="shared" si="129"/>
        <v>0.32099998474121094</v>
      </c>
      <c r="EQ121" s="27">
        <f t="shared" si="130"/>
        <v>0.33700000762939453</v>
      </c>
      <c r="ER121" s="27">
        <f t="shared" si="176"/>
        <v>0.33599998474121096</v>
      </c>
      <c r="ES121" s="27">
        <f t="shared" si="176"/>
        <v>0.35499999999999998</v>
      </c>
      <c r="ET121" s="27">
        <f t="shared" si="176"/>
        <v>0.35499999999999998</v>
      </c>
      <c r="EU121" s="27"/>
      <c r="EV121" s="27"/>
      <c r="EW121" s="27"/>
      <c r="EX121" s="27"/>
      <c r="EY121" s="27"/>
      <c r="EZ121" s="27" t="str">
        <f>IFERROR(VLOOKUP(CONCATENATE($C121,".SL.TLF.TERT.ZS"),AREA_WB_6ATTRS,Seq!B$1,FALSE)/100,".")</f>
        <v>.</v>
      </c>
      <c r="FA121" s="27" t="str">
        <f>IFERROR(VLOOKUP(CONCATENATE($C121,".SL.TLF.TERT.ZS"),AREA_WB_6ATTRS,Seq!C$1,FALSE)/100,".")</f>
        <v>.</v>
      </c>
      <c r="FB121" s="27" t="str">
        <f>IFERROR(VLOOKUP(CONCATENATE($C121,".SL.TLF.TERT.ZS"),AREA_WB_6ATTRS,Seq!D$1,FALSE)/100,".")</f>
        <v>.</v>
      </c>
      <c r="FC121" s="27" t="str">
        <f>IFERROR(VLOOKUP(CONCATENATE($C121,".SL.TLF.TERT.ZS"),AREA_WB_6ATTRS,Seq!E$1,FALSE)/100,".")</f>
        <v>.</v>
      </c>
      <c r="FD121" s="27" t="str">
        <f>IFERROR(VLOOKUP(CONCATENATE($C121,".SL.TLF.TERT.ZS"),AREA_WB_6ATTRS,Seq!F$1,FALSE)/100,".")</f>
        <v>.</v>
      </c>
      <c r="FE121" s="27" t="str">
        <f>IFERROR(VLOOKUP(CONCATENATE($C121,".SL.TLF.TERT.ZS"),AREA_WB_6ATTRS,Seq!G$1,FALSE)/100,".")</f>
        <v>.</v>
      </c>
      <c r="FF121" s="27" t="str">
        <f>IFERROR(VLOOKUP(CONCATENATE($C121,".SL.TLF.TERT.ZS"),AREA_WB_6ATTRS,Seq!H$1,FALSE)/100,".")</f>
        <v>.</v>
      </c>
      <c r="FG121" s="27" t="str">
        <f>IFERROR(VLOOKUP(CONCATENATE($C121,".SL.TLF.TERT.ZS"),AREA_WB_6ATTRS,Seq!I$1,FALSE)/100,".")</f>
        <v>.</v>
      </c>
      <c r="FH121" s="27" t="str">
        <f>IFERROR(VLOOKUP(CONCATENATE($C121,".SL.TLF.TERT.ZS"),AREA_WB_6ATTRS,Seq!J$1,FALSE)/100,".")</f>
        <v>.</v>
      </c>
      <c r="FI121" s="27" t="str">
        <f>IFERROR(VLOOKUP(CONCATENATE($C121,".SL.TLF.TERT.ZS"),AREA_WB_6ATTRS,Seq!K$1,FALSE)/100,".")</f>
        <v>.</v>
      </c>
      <c r="FJ121" s="27" t="str">
        <f>IFERROR(VLOOKUP(CONCATENATE($C121,".SL.TLF.TERT.ZS"),AREA_WB_6ATTRS,Seq!L$1,FALSE)/100,".")</f>
        <v>.</v>
      </c>
      <c r="FK121" s="27" t="str">
        <f>IFERROR(VLOOKUP(CONCATENATE($C121,".SL.TLF.TERT.ZS"),AREA_WB_6ATTRS,Seq!M$1,FALSE)/100,".")</f>
        <v>.</v>
      </c>
      <c r="FL121" s="27" t="str">
        <f>IFERROR(VLOOKUP(CONCATENATE($C121,".SL.TLF.TERT.ZS"),AREA_WB_6ATTRS,Seq!N$1,FALSE)/100,".")</f>
        <v>.</v>
      </c>
      <c r="FM121" s="27" t="str">
        <f>IFERROR(VLOOKUP(CONCATENATE($C121,".SL.TLF.TERT.ZS"),AREA_WB_6ATTRS,Seq!O$1,FALSE)/100,".")</f>
        <v>.</v>
      </c>
      <c r="FN121" s="27" t="str">
        <f>IFERROR(VLOOKUP(CONCATENATE($C121,".SL.TLF.TERT.ZS"),AREA_WB_6ATTRS,Seq!P$1,FALSE)/100,".")</f>
        <v>.</v>
      </c>
      <c r="FO121" s="27" t="str">
        <f>IFERROR(VLOOKUP(CONCATENATE($C121,".SL.TLF.TERT.ZS"),AREA_WB_6ATTRS,Seq!Q$1,FALSE)/100,".")</f>
        <v>.</v>
      </c>
      <c r="FP121" s="27">
        <f>IFERROR(VLOOKUP(CONCATENATE($C121,".SL.TLF.TERT.ZS"),AREA_WB_6ATTRS,Seq!R$1,FALSE)/100,".")</f>
        <v>0.40500000000000003</v>
      </c>
      <c r="FQ121" s="27">
        <f>IFERROR(VLOOKUP(CONCATENATE($C121,".SL.TLF.TERT.ZS"),AREA_WB_6ATTRS,Seq!S$1,FALSE)/100,".")</f>
        <v>0.43200000762939456</v>
      </c>
      <c r="FR121" s="27">
        <f>IFERROR(VLOOKUP(CONCATENATE($C121,".SL.TLF.TERT.ZS"),AREA_WB_6ATTRS,Seq!T$1,FALSE)/100,".")</f>
        <v>0.41700000762939454</v>
      </c>
      <c r="FS121" s="27">
        <f>IFERROR(VLOOKUP(CONCATENATE($C121,".SL.TLF.TERT.ZS"),AREA_WB_6ATTRS,Seq!U$1,FALSE)/100,".")</f>
        <v>0.43200000762939456</v>
      </c>
      <c r="FT121" s="27">
        <f>IFERROR(VLOOKUP(CONCATENATE($C121,".SL.TLF.TERT.ZS"),AREA_WB_6ATTRS,Seq!V$1,FALSE)/100,".")</f>
        <v>0.42499999999999999</v>
      </c>
      <c r="FU121" s="27">
        <f>IFERROR(VLOOKUP(CONCATENATE($C121,".SL.TLF.TERT.ZS"),AREA_WB_6ATTRS,Seq!W$1,FALSE)/100,".")</f>
        <v>0.25</v>
      </c>
      <c r="FV121" s="27">
        <f>IFERROR(VLOOKUP(CONCATENATE($C121,".SL.TLF.TERT.ZS"),AREA_WB_6ATTRS,Seq!X$1,FALSE)/100,".")</f>
        <v>0.23899999618530274</v>
      </c>
      <c r="FW121" s="27">
        <f>IFERROR(VLOOKUP(CONCATENATE($C121,".SL.TLF.TERT.ZS"),AREA_WB_6ATTRS,Seq!Y$1,FALSE)/100,".")</f>
        <v>0.24700000762939453</v>
      </c>
      <c r="FX121" s="27">
        <f>IFERROR(VLOOKUP(CONCATENATE($C121,".SL.TLF.TERT.ZS"),AREA_WB_6ATTRS,Seq!Z$1,FALSE)/100,".")</f>
        <v>0.26799999237060546</v>
      </c>
      <c r="FY121" s="27">
        <f>IFERROR(VLOOKUP(CONCATENATE($C121,".SL.TLF.TERT.ZS"),AREA_WB_6ATTRS,Seq!AA$1,FALSE)/100,".")</f>
        <v>0.29100000381469726</v>
      </c>
      <c r="FZ121" s="27">
        <f>IFERROR(VLOOKUP(CONCATENATE($C121,".SL.TLF.TERT.ZS"),AREA_WB_6ATTRS,Seq!AB$1,FALSE)/100,".")</f>
        <v>0.3</v>
      </c>
      <c r="GA121" s="27">
        <f>IFERROR(VLOOKUP(CONCATENATE($C121,".SL.TLF.TERT.ZS"),AREA_WB_6ATTRS,Seq!AC$1,FALSE)/100,".")</f>
        <v>0.32099998474121094</v>
      </c>
      <c r="GB121" s="27">
        <f>IFERROR(VLOOKUP(CONCATENATE($C121,".SL.TLF.TERT.ZS"),AREA_WB_6ATTRS,Seq!AD$1,FALSE)/100,".")</f>
        <v>0.33700000762939453</v>
      </c>
      <c r="GC121" s="27">
        <f>IFERROR(VLOOKUP(CONCATENATE($C121,".SL.TLF.TERT.ZS"),AREA_WB_6ATTRS,Seq!AE$1,FALSE)/100,".")</f>
        <v>0.33599998474121096</v>
      </c>
      <c r="GD121" s="27">
        <f>IFERROR(VLOOKUP(CONCATENATE($C121,".SL.TLF.TERT.ZS"),AREA_WB_6ATTRS,Seq!AF$1,FALSE)/100,".")</f>
        <v>0.35499999999999998</v>
      </c>
      <c r="GE121" s="27" t="str">
        <f>IFERROR(VLOOKUP(CONCATENATE($C121,".SL.TLF.TERT.ZS"),AREA_WB_6ATTRS,Seq!AG$1,FALSE)/100,".")</f>
        <v>.</v>
      </c>
      <c r="GF121" s="27" t="str">
        <f>IFERROR(VLOOKUP(CONCATENATE($C121,".SL.TLF.TERT.ZS"),AREA_WB_6ATTRS,Seq!AH$1,FALSE)/100,".")</f>
        <v>.</v>
      </c>
      <c r="GG121" s="27" t="str">
        <f>IFERROR(VLOOKUP(CONCATENATE($C121,".SL.TLF.TERT.ZS"),AREA_WB_6ATTRS,Seq!AI$1,FALSE)/100,".")</f>
        <v>.</v>
      </c>
      <c r="GH121" s="27" t="str">
        <f>IFERROR(VLOOKUP(CONCATENATE($C121,".SL.TLF.TERT.ZS"),AREA_WB_6ATTRS,Seq!AJ$1,FALSE)/100,".")</f>
        <v>.</v>
      </c>
      <c r="GI121" s="27" t="str">
        <f>IFERROR(VLOOKUP(CONCATENATE($C121,".SL.TLF.TERT.ZS"),AREA_WB_6ATTRS,Seq!AK$1,FALSE)/100,".")</f>
        <v>.</v>
      </c>
      <c r="GJ121" s="27" t="str">
        <f>IFERROR(VLOOKUP(CONCATENATE($C121,".SL.TLF.TERT.ZS"),AREA_WB_6ATTRS,Seq!AL$1,FALSE)/100,".")</f>
        <v>.</v>
      </c>
      <c r="GK121" s="27"/>
      <c r="GL121" s="27"/>
      <c r="GM121" s="27" t="str">
        <f t="shared" si="167"/>
        <v>.</v>
      </c>
      <c r="GN121" s="27" t="str">
        <f t="shared" si="168"/>
        <v>.</v>
      </c>
      <c r="GO121" s="27" t="str">
        <f t="shared" si="131"/>
        <v>.</v>
      </c>
      <c r="GP121" s="27"/>
      <c r="GQ121" s="9" t="str">
        <f>IF(VLOOKUP($B121,EM_80!$B$1:$C$201,2,FALSE)&gt;0,VLOOKUP($B121,EM_80!$B$1:$C$201,2,FALSE),".")</f>
        <v>.</v>
      </c>
      <c r="GR121" s="9" t="str">
        <f t="shared" si="169"/>
        <v>.</v>
      </c>
      <c r="GS121" s="9" t="str">
        <f t="shared" si="124"/>
        <v>.</v>
      </c>
      <c r="GU121">
        <f t="shared" si="170"/>
        <v>3413000</v>
      </c>
      <c r="GV121">
        <f t="shared" si="171"/>
        <v>3698000</v>
      </c>
      <c r="GW121">
        <f t="shared" si="172"/>
        <v>3499527.4966772301</v>
      </c>
      <c r="GX121">
        <f t="shared" si="173"/>
        <v>3286820</v>
      </c>
      <c r="GZ121" s="9" t="str">
        <f>IF(ISNA(VLOOKUP($B121,Area_EM_90,Seq!C$1,FALSE)),".",VLOOKUP($B121,Area_EM_90,Seq!C$1,FALSE))</f>
        <v>.</v>
      </c>
      <c r="HA121" s="9" t="str">
        <f>IF(ISNA(VLOOKUP($B121,Area_EM_90,Seq!D$1,FALSE)),".",VLOOKUP($B121,Area_EM_90,Seq!D$1,FALSE))</f>
        <v>.</v>
      </c>
      <c r="HB121" s="9" t="str">
        <f>IF(ISNA(VLOOKUP($B121,Area_EM_90,Seq!E$1,FALSE)),".",VLOOKUP($B121,Area_EM_90,Seq!E$1,FALSE))</f>
        <v>.</v>
      </c>
      <c r="HC121" s="9" t="str">
        <f>IF(ISNA(VLOOKUP($B121,Area_EM_90,Seq!F$1,FALSE)),".",VLOOKUP($B121,Area_EM_90,Seq!F$1,FALSE))</f>
        <v>.</v>
      </c>
      <c r="HD121" s="9" t="str">
        <f>IF(ISNA(VLOOKUP($B121,Area_EM_90,Seq!G$1,FALSE)),".",VLOOKUP($B121,Area_EM_90,Seq!G$1,FALSE))</f>
        <v>.</v>
      </c>
      <c r="HE121" s="9" t="str">
        <f>IF(ISNA(VLOOKUP($B121,Area_EM_90,Seq!H$1,FALSE)),".",VLOOKUP($B121,Area_EM_90,Seq!H$1,FALSE))</f>
        <v>.</v>
      </c>
      <c r="HF121" s="9" t="str">
        <f>IF(ISNA(VLOOKUP($B121,Area_EM_90,Seq!I$1,FALSE)),".",VLOOKUP($B121,Area_EM_90,Seq!I$1,FALSE))</f>
        <v>.</v>
      </c>
      <c r="HG121" s="9" t="str">
        <f>IF(ISNA(VLOOKUP($B121,Area_EM_90,Seq!J$1,FALSE)),".",VLOOKUP($B121,Area_EM_90,Seq!J$1,FALSE))</f>
        <v>.</v>
      </c>
      <c r="HH121" s="9" t="str">
        <f>IF(ISNA(VLOOKUP($B121,Area_EM_00,Seq!C$1,FALSE)),".",VLOOKUP($B121,Area_EM_00,Seq!C$1,FALSE))</f>
        <v>.</v>
      </c>
      <c r="HI121" s="9" t="str">
        <f>IF(ISNA(VLOOKUP($B121,Area_EM_00,Seq!D$1,FALSE)),".",VLOOKUP($B121,Area_EM_00,Seq!D$1,FALSE))</f>
        <v>.</v>
      </c>
      <c r="HJ121" s="9" t="str">
        <f>IF(ISNA(VLOOKUP($B121,Area_EM_00,Seq!E$1,FALSE)),".",VLOOKUP($B121,Area_EM_00,Seq!E$1,FALSE))</f>
        <v>.</v>
      </c>
      <c r="HK121" s="9" t="str">
        <f>IF(ISNA(VLOOKUP($B121,Area_EM_00,Seq!F$1,FALSE)),".",VLOOKUP($B121,Area_EM_00,Seq!F$1,FALSE))</f>
        <v>.</v>
      </c>
      <c r="HL121" s="9" t="str">
        <f>IF(ISNA(VLOOKUP($B121,Area_EM_00,Seq!G$1,FALSE)),".",VLOOKUP($B121,Area_EM_00,Seq!G$1,FALSE))</f>
        <v>.</v>
      </c>
      <c r="HM121" s="9" t="str">
        <f>IF(ISNA(VLOOKUP($B121,Area_EM_00,Seq!H$1,FALSE)),".",VLOOKUP($B121,Area_EM_00,Seq!H$1,FALSE))</f>
        <v>.</v>
      </c>
      <c r="HN121" s="9" t="str">
        <f>IF(ISNA(VLOOKUP($B121,Area_EM_00,Seq!I$1,FALSE)),".",VLOOKUP($B121,Area_EM_00,Seq!I$1,FALSE))</f>
        <v>.</v>
      </c>
      <c r="HO121" s="9" t="str">
        <f>IF(ISNA(VLOOKUP($B121,Area_EM_00,Seq!J$1,FALSE)),".",VLOOKUP($B121,Area_EM_00,Seq!J$1,FALSE))</f>
        <v>.</v>
      </c>
      <c r="HQ121" s="27"/>
      <c r="HR121" s="9">
        <f>IFERROR(VLOOKUP($B121,AREA_EM3_60_00,Seq!E$1,FALSE),".")</f>
        <v>0</v>
      </c>
      <c r="HS121" s="9">
        <f>IFERROR(VLOOKUP($B121,AREA_EM3_60_00,Seq!F$1,FALSE),".")</f>
        <v>0</v>
      </c>
      <c r="HT121" s="9">
        <f>IFERROR(VLOOKUP($B121,AREA_EM3_60_00,Seq!G$1,FALSE),".")</f>
        <v>138</v>
      </c>
      <c r="HU121" s="9">
        <f>IFERROR(VLOOKUP($B121,AREA_EM3_10,Seq!B$1,FALSE),".")</f>
        <v>87.125190473157375</v>
      </c>
      <c r="HV121" s="9">
        <f t="shared" si="132"/>
        <v>3413000</v>
      </c>
      <c r="HW121" s="9">
        <f t="shared" si="133"/>
        <v>3698000</v>
      </c>
      <c r="HX121" s="9">
        <f t="shared" si="134"/>
        <v>3499527.4966772301</v>
      </c>
      <c r="HY121" s="9">
        <f t="shared" si="135"/>
        <v>3286820</v>
      </c>
    </row>
    <row r="122" spans="1:233">
      <c r="A122" s="25" t="s">
        <v>3964</v>
      </c>
      <c r="B122" s="26" t="str">
        <f t="shared" si="92"/>
        <v>Armenia</v>
      </c>
      <c r="C122" s="166" t="s">
        <v>1350</v>
      </c>
      <c r="D122" s="27">
        <f>VLOOKUP("CHN.NY.GDP.MKTP.KD",AREA_WB_6ATTRS,Seq!B$1,FALSE)/10000</f>
        <v>18294112.043860689</v>
      </c>
      <c r="E122" s="27">
        <f>VLOOKUP("CHN.NY.GDP.MKTP.KD",AREA_WB_6ATTRS,Seq!C$1,FALSE)/10000</f>
        <v>19245405.87014145</v>
      </c>
      <c r="F122" s="27">
        <f>VLOOKUP("CHN.NY.GDP.MKTP.KD",AREA_WB_6ATTRS,Seq!D$1,FALSE)/10000</f>
        <v>20996737.804324333</v>
      </c>
      <c r="G122" s="27">
        <f>VLOOKUP("CHN.NY.GDP.MKTP.KD",AREA_WB_6ATTRS,Seq!E$1,FALSE)/10000</f>
        <v>23285382.224995762</v>
      </c>
      <c r="H122" s="27">
        <f>VLOOKUP("CHN.NY.GDP.MKTP.KD",AREA_WB_6ATTRS,Seq!F$1,FALSE)/10000</f>
        <v>26824760.323195074</v>
      </c>
      <c r="I122" s="27">
        <f>VLOOKUP("CHN.NY.GDP.MKTP.KD",AREA_WB_6ATTRS,Seq!G$1,FALSE)/10000</f>
        <v>30446102.966826372</v>
      </c>
      <c r="J122" s="27">
        <f>VLOOKUP("CHN.NY.GDP.MKTP.KD",AREA_WB_6ATTRS,Seq!H$1,FALSE)/10000</f>
        <v>33125360.027907111</v>
      </c>
      <c r="K122" s="27">
        <f>VLOOKUP("CHN.NY.GDP.MKTP.KD",AREA_WB_6ATTRS,Seq!I$1,FALSE)/10000</f>
        <v>36967901.791144341</v>
      </c>
      <c r="L122" s="27">
        <f>VLOOKUP("CHN.NY.GDP.MKTP.KD",AREA_WB_6ATTRS,Seq!J$1,FALSE)/10000</f>
        <v>41145274.693543643</v>
      </c>
      <c r="M122" s="27">
        <f>VLOOKUP("CHN.NY.GDP.MKTP.KD",AREA_WB_6ATTRS,Seq!K$1,FALSE)/10000</f>
        <v>42832230.955979005</v>
      </c>
      <c r="N122" s="27">
        <f>VLOOKUP("CHN.NY.GDP.MKTP.KD",AREA_WB_6ATTRS,Seq!L$1,FALSE)/10000</f>
        <v>44459855.73230619</v>
      </c>
      <c r="O122" s="27">
        <f>VLOOKUP("CHN.NY.GDP.MKTP.KD",AREA_WB_6ATTRS,Seq!M$1,FALSE)/10000</f>
        <v>48550162.459678344</v>
      </c>
      <c r="P122" s="27">
        <f>VLOOKUP("CHN.NY.GDP.MKTP.KD",AREA_WB_6ATTRS,Seq!N$1,FALSE)/10000</f>
        <v>55444285.528952621</v>
      </c>
      <c r="Q122" s="27">
        <f>VLOOKUP("CHN.NY.GDP.MKTP.KD",AREA_WB_6ATTRS,Seq!O$1,FALSE)/10000</f>
        <v>63206485.503006078</v>
      </c>
      <c r="R122" s="27">
        <f>VLOOKUP("CHN.NY.GDP.MKTP.KD",AREA_WB_6ATTRS,Seq!P$1,FALSE)/10000</f>
        <v>71486535.103899792</v>
      </c>
      <c r="S122" s="27">
        <f>VLOOKUP("CHN.NY.GDP.MKTP.KD",AREA_WB_6ATTRS,Seq!Q$1,FALSE)/10000</f>
        <v>79278567.430224851</v>
      </c>
      <c r="T122" s="27">
        <f>VLOOKUP("CHN.NY.GDP.MKTP.KD",AREA_WB_6ATTRS,Seq!R$1,FALSE)/10000</f>
        <v>87206424.173247412</v>
      </c>
      <c r="U122" s="27">
        <f>VLOOKUP("CHN.NY.GDP.MKTP.KD",AREA_WB_6ATTRS,Seq!S$1,FALSE)/10000</f>
        <v>95316621.621359423</v>
      </c>
      <c r="V122" s="27">
        <f>VLOOKUP("CHN.NY.GDP.MKTP.KD",AREA_WB_6ATTRS,Seq!T$1,FALSE)/10000</f>
        <v>102751318.10782552</v>
      </c>
      <c r="W122" s="27">
        <f>VLOOKUP("CHN.NY.GDP.MKTP.KD",AREA_WB_6ATTRS,Seq!U$1,FALSE)/10000</f>
        <v>110560418.28402025</v>
      </c>
      <c r="X122" s="27">
        <f>VLOOKUP("CHN.NY.GDP.MKTP.KD",AREA_WB_6ATTRS,Seq!V$1,FALSE)/10000</f>
        <v>119847493.41987793</v>
      </c>
      <c r="Y122" s="27">
        <f>VLOOKUP("CHN.NY.GDP.MKTP.KD",AREA_WB_6ATTRS,Seq!W$1,FALSE)/10000</f>
        <v>129794835.37372778</v>
      </c>
      <c r="Z122" s="27">
        <f>VLOOKUP("CHN.NY.GDP.MKTP.KD",AREA_WB_6ATTRS,Seq!X$1,FALSE)/10000</f>
        <v>141606165.392737</v>
      </c>
      <c r="AA122" s="27">
        <f>VLOOKUP("CHN.NY.GDP.MKTP.KD",AREA_WB_6ATTRS,Seq!Y$1,FALSE)/10000</f>
        <v>155766781.9320105</v>
      </c>
      <c r="AB122" s="27">
        <f>VLOOKUP("CHN.NY.GDP.MKTP.KD",AREA_WB_6ATTRS,Seq!Z$1,FALSE)/10000</f>
        <v>171499226.90714428</v>
      </c>
      <c r="AC122" s="27">
        <f>VLOOKUP("CHN.NY.GDP.MKTP.KD",AREA_WB_6ATTRS,Seq!AA$1,FALSE)/10000</f>
        <v>190878639.54765138</v>
      </c>
      <c r="AD122" s="27">
        <f>VLOOKUP("CHN.NY.GDP.MKTP.KD",AREA_WB_6ATTRS,Seq!AB$1,FALSE)/10000</f>
        <v>215120226.77020231</v>
      </c>
      <c r="AE122" s="27">
        <f>VLOOKUP("CHN.NY.GDP.MKTP.KD",AREA_WB_6ATTRS,Seq!AC$1,FALSE)/10000</f>
        <v>245667298.97157177</v>
      </c>
      <c r="AF122" s="27">
        <f>VLOOKUP("CHN.NY.GDP.MKTP.KD",AREA_WB_6ATTRS,Seq!AD$1,FALSE)/10000</f>
        <v>269251359.67284226</v>
      </c>
      <c r="AG122" s="27">
        <f>VLOOKUP("CHN.NY.GDP.MKTP.KD",AREA_WB_6ATTRS,Seq!AE$1,FALSE)/10000</f>
        <v>294022484.76274431</v>
      </c>
      <c r="AH122" s="27">
        <f>VLOOKUP("CHN.NY.GDP.MKTP.KD",AREA_WB_6ATTRS,Seq!AF$1,FALSE)/10000</f>
        <v>324600823.17806971</v>
      </c>
      <c r="AI122" s="27">
        <f>VLOOKUP("CHN.NY.GDP.MKTP.KD",AREA_WB_6ATTRS,Seq!AG$1,FALSE)/10000</f>
        <v>354139498.08727396</v>
      </c>
      <c r="AJ122" s="27"/>
      <c r="AK122" s="27"/>
      <c r="AL122" s="27"/>
      <c r="AM122" s="27"/>
      <c r="AN122" s="27"/>
      <c r="AO122" s="27"/>
      <c r="AP122" s="27" t="str">
        <f>IFERROR(VLOOKUP(CONCATENATE($C122, ".NY.GDP.MKTP.KD"),AREA_WB_6ATTRS,Seq!B$1,FALSE)/10000,".")</f>
        <v>.</v>
      </c>
      <c r="AQ122" s="27" t="str">
        <f>IFERROR(VLOOKUP(CONCATENATE($C122, ".NY.GDP.MKTP.KD"),AREA_WB_6ATTRS,Seq!C$1,FALSE)/10000,".")</f>
        <v>.</v>
      </c>
      <c r="AR122" s="27" t="str">
        <f>IFERROR(VLOOKUP(CONCATENATE($C122, ".NY.GDP.MKTP.KD"),AREA_WB_6ATTRS,Seq!D$1,FALSE)/10000,".")</f>
        <v>.</v>
      </c>
      <c r="AS122" s="27" t="str">
        <f>IFERROR(VLOOKUP(CONCATENATE($C122, ".NY.GDP.MKTP.KD"),AREA_WB_6ATTRS,Seq!E$1,FALSE)/10000,".")</f>
        <v>.</v>
      </c>
      <c r="AT122" s="27" t="str">
        <f>IFERROR(VLOOKUP(CONCATENATE($C122, ".NY.GDP.MKTP.KD"),AREA_WB_6ATTRS,Seq!F$1,FALSE)/10000,".")</f>
        <v>.</v>
      </c>
      <c r="AU122" s="27" t="str">
        <f>IFERROR(VLOOKUP(CONCATENATE($C122, ".NY.GDP.MKTP.KD"),AREA_WB_6ATTRS,Seq!G$1,FALSE)/10000,".")</f>
        <v>.</v>
      </c>
      <c r="AV122" s="27" t="str">
        <f>IFERROR(VLOOKUP(CONCATENATE($C122, ".NY.GDP.MKTP.KD"),AREA_WB_6ATTRS,Seq!H$1,FALSE)/10000,".")</f>
        <v>.</v>
      </c>
      <c r="AW122" s="27" t="str">
        <f>IFERROR(VLOOKUP(CONCATENATE($C122, ".NY.GDP.MKTP.KD"),AREA_WB_6ATTRS,Seq!I$1,FALSE)/10000,".")</f>
        <v>.</v>
      </c>
      <c r="AX122" s="27" t="str">
        <f>IFERROR(VLOOKUP(CONCATENATE($C122, ".NY.GDP.MKTP.KD"),AREA_WB_6ATTRS,Seq!J$1,FALSE)/10000,".")</f>
        <v>.</v>
      </c>
      <c r="AY122" s="27" t="str">
        <f>IFERROR(VLOOKUP(CONCATENATE($C122, ".NY.GDP.MKTP.KD"),AREA_WB_6ATTRS,Seq!K$1,FALSE)/10000,".")</f>
        <v>.</v>
      </c>
      <c r="AZ122" s="27">
        <f>IFERROR(VLOOKUP(CONCATENATE($C122, ".NY.GDP.MKTP.KD"),AREA_WB_6ATTRS,Seq!L$1,FALSE)/10000,".")</f>
        <v>281937.56285382202</v>
      </c>
      <c r="BA122" s="27">
        <f>IFERROR(VLOOKUP(CONCATENATE($C122, ".NY.GDP.MKTP.KD"),AREA_WB_6ATTRS,Seq!M$1,FALSE)/10000,".")</f>
        <v>248950.87228043517</v>
      </c>
      <c r="BB122" s="27">
        <f>IFERROR(VLOOKUP(CONCATENATE($C122, ".NY.GDP.MKTP.KD"),AREA_WB_6ATTRS,Seq!N$1,FALSE)/10000,".")</f>
        <v>144889.40082464565</v>
      </c>
      <c r="BC122" s="27">
        <f>IFERROR(VLOOKUP(CONCATENATE($C122, ".NY.GDP.MKTP.KD"),AREA_WB_6ATTRS,Seq!O$1,FALSE)/10000,".")</f>
        <v>132139.13530177451</v>
      </c>
      <c r="BD122" s="27">
        <f>IFERROR(VLOOKUP(CONCATENATE($C122, ".NY.GDP.MKTP.KD"),AREA_WB_6ATTRS,Seq!P$1,FALSE)/10000,".")</f>
        <v>139274.65229493324</v>
      </c>
      <c r="BE122" s="27">
        <f>IFERROR(VLOOKUP(CONCATENATE($C122, ".NY.GDP.MKTP.KD"),AREA_WB_6ATTRS,Seq!Q$1,FALSE)/10000,".")</f>
        <v>148884.60108491697</v>
      </c>
      <c r="BF122" s="27">
        <f>IFERROR(VLOOKUP(CONCATENATE($C122, ".NY.GDP.MKTP.KD"),AREA_WB_6ATTRS,Seq!R$1,FALSE)/10000,".")</f>
        <v>157617.27959091545</v>
      </c>
      <c r="BG122" s="27">
        <f>IFERROR(VLOOKUP(CONCATENATE($C122, ".NY.GDP.MKTP.KD"),AREA_WB_6ATTRS,Seq!S$1,FALSE)/10000,".")</f>
        <v>162851.87506051754</v>
      </c>
      <c r="BH122" s="27">
        <f>IFERROR(VLOOKUP(CONCATENATE($C122, ".NY.GDP.MKTP.KD"),AREA_WB_6ATTRS,Seq!T$1,FALSE)/10000,".")</f>
        <v>174740.06193993532</v>
      </c>
      <c r="BI122" s="27">
        <f>IFERROR(VLOOKUP(CONCATENATE($C122, ".NY.GDP.MKTP.KD"),AREA_WB_6ATTRS,Seq!U$1,FALSE)/10000,".")</f>
        <v>180506.48398395322</v>
      </c>
      <c r="BJ122" s="27">
        <f>IFERROR(VLOOKUP(CONCATENATE($C122, ".NY.GDP.MKTP.KD"),AREA_WB_6ATTRS,Seq!V$1,FALSE)/10000,".")</f>
        <v>191156.36653900603</v>
      </c>
      <c r="BK122" s="27">
        <f>IFERROR(VLOOKUP(CONCATENATE($C122, ".NY.GDP.MKTP.KD"),AREA_WB_6ATTRS,Seq!W$1,FALSE)/10000,".")</f>
        <v>209424.49518502865</v>
      </c>
      <c r="BL122" s="27">
        <f>IFERROR(VLOOKUP(CONCATENATE($C122, ".NY.GDP.MKTP.KD"),AREA_WB_6ATTRS,Seq!X$1,FALSE)/10000,".")</f>
        <v>237039.83850789076</v>
      </c>
      <c r="BM122" s="27">
        <f>IFERROR(VLOOKUP(CONCATENATE($C122, ".NY.GDP.MKTP.KD"),AREA_WB_6ATTRS,Seq!Y$1,FALSE)/10000,".")</f>
        <v>270322.11643377424</v>
      </c>
      <c r="BN122" s="27">
        <f>IFERROR(VLOOKUP(CONCATENATE($C122, ".NY.GDP.MKTP.KD"),AREA_WB_6ATTRS,Seq!Z$1,FALSE)/10000,".")</f>
        <v>298619.00810546993</v>
      </c>
      <c r="BO122" s="27">
        <f>IFERROR(VLOOKUP(CONCATENATE($C122, ".NY.GDP.MKTP.KD"),AREA_WB_6ATTRS,Seq!AA$1,FALSE)/10000,".")</f>
        <v>340024.65751142462</v>
      </c>
      <c r="BP122" s="27">
        <f>IFERROR(VLOOKUP(CONCATENATE($C122, ".NY.GDP.MKTP.KD"),AREA_WB_6ATTRS,Seq!AB$1,FALSE)/10000,".")</f>
        <v>384901.12375872873</v>
      </c>
      <c r="BQ122" s="27">
        <f>IFERROR(VLOOKUP(CONCATENATE($C122, ".NY.GDP.MKTP.KD"),AREA_WB_6ATTRS,Seq!AC$1,FALSE)/10000,".")</f>
        <v>437821.95660440665</v>
      </c>
      <c r="BR122" s="27">
        <f>IFERROR(VLOOKUP(CONCATENATE($C122, ".NY.GDP.MKTP.KD"),AREA_WB_6ATTRS,Seq!AD$1,FALSE)/10000,".")</f>
        <v>468031.67161011067</v>
      </c>
      <c r="BS122" s="27">
        <f>IFERROR(VLOOKUP(CONCATENATE($C122, ".NY.GDP.MKTP.KD"),AREA_WB_6ATTRS,Seq!AE$1,FALSE)/10000,".")</f>
        <v>401805.24325215031</v>
      </c>
      <c r="BT122" s="27">
        <f>IFERROR(VLOOKUP(CONCATENATE($C122, ".NY.GDP.MKTP.KD"),AREA_WB_6ATTRS,Seq!AF$1,FALSE)/10000,".")</f>
        <v>410228.55132271833</v>
      </c>
      <c r="BU122" s="27">
        <f>IFERROR(VLOOKUP(CONCATENATE($C122, ".NY.GDP.MKTP.KD"),AREA_WB_6ATTRS,Seq!AG$1,FALSE)/10000,".")</f>
        <v>429099.06468356337</v>
      </c>
      <c r="BV122" s="27"/>
      <c r="BW122" s="27"/>
      <c r="BX122" s="27"/>
      <c r="BY122" s="27"/>
      <c r="BZ122" s="27"/>
      <c r="CA122" s="27"/>
      <c r="CB122" s="27"/>
      <c r="CC122" s="27">
        <f>CNPop!A$48</f>
        <v>5.0000000000000001E-3</v>
      </c>
      <c r="CD122" s="27">
        <f>CNPop!B$48</f>
        <v>6.0000000000000001E-3</v>
      </c>
      <c r="CE122" s="27">
        <f>CNPop!C$48</f>
        <v>6.0000000000000001E-3</v>
      </c>
      <c r="CF122" s="27">
        <f>CNPop!D$48</f>
        <v>7.0000000000000001E-3</v>
      </c>
      <c r="CG122" s="27">
        <f>CNPop!E$48</f>
        <v>7.0000000000000001E-3</v>
      </c>
      <c r="CH122" s="27">
        <f>CNPop!F$48</f>
        <v>8.0000000000000002E-3</v>
      </c>
      <c r="CI122" s="27">
        <f>CNPop!G$48</f>
        <v>8.9999999999999993E-3</v>
      </c>
      <c r="CJ122" s="27">
        <f>CNPop!H$48</f>
        <v>0.01</v>
      </c>
      <c r="CK122" s="27">
        <f>CNPop!I$48</f>
        <v>1.0999999999999999E-2</v>
      </c>
      <c r="CL122" s="27">
        <f>CNPop!J$48</f>
        <v>1.2E-2</v>
      </c>
      <c r="CM122" s="27">
        <f>CNPop!K$48</f>
        <v>1.4E-2</v>
      </c>
      <c r="CN122" s="27">
        <f>CNPop!L$48</f>
        <v>1.6E-2</v>
      </c>
      <c r="CO122" s="27">
        <f>CNPop!M$48</f>
        <v>1.7000000000000001E-2</v>
      </c>
      <c r="CP122" s="27">
        <f>CNPop!N$48</f>
        <v>1.9E-2</v>
      </c>
      <c r="CQ122" s="27">
        <f>CNPop!O$48</f>
        <v>2.1000000000000001E-2</v>
      </c>
      <c r="CR122" s="27">
        <f>CNPop!P$48</f>
        <v>2.3E-2</v>
      </c>
      <c r="CS122" s="27">
        <f>CNPop!Q$48</f>
        <v>2.5999999999999999E-2</v>
      </c>
      <c r="CT122" s="27">
        <f>CNPop!R$48</f>
        <v>2.8000000000000001E-2</v>
      </c>
      <c r="CU122" s="27">
        <f>CNPop!S$48</f>
        <v>0.03</v>
      </c>
      <c r="CV122" s="27">
        <f>CNPop!T$48</f>
        <v>3.3000000000000002E-2</v>
      </c>
      <c r="CW122" s="27">
        <f>CNPop!U$48</f>
        <v>3.5999999999999997E-2</v>
      </c>
      <c r="CX122" s="27">
        <f>CNPop!V$48</f>
        <v>3.9E-2</v>
      </c>
      <c r="CY122" s="27">
        <f>CNPop!W$48</f>
        <v>4.2000000000000003E-2</v>
      </c>
      <c r="CZ122" s="27">
        <f>CNPop!X$48</f>
        <v>4.4999999999999998E-2</v>
      </c>
      <c r="DA122" s="27">
        <f>CNPop!Y$48</f>
        <v>4.9000000000000002E-2</v>
      </c>
      <c r="DB122" s="27">
        <f>CNPop!Z$48</f>
        <v>5.1999999999999998E-2</v>
      </c>
      <c r="DC122" s="27">
        <f>CNPop!AA$48</f>
        <v>5.6000000000000001E-2</v>
      </c>
      <c r="DD122" s="27">
        <f>CNPop!AB$48</f>
        <v>0.06</v>
      </c>
      <c r="DE122" s="27">
        <f>CNPop!AC$48</f>
        <v>6.3E-2</v>
      </c>
      <c r="DF122" s="27">
        <f>CNPop!AD$48</f>
        <v>6.8000000000000005E-2</v>
      </c>
      <c r="DG122" s="27">
        <f>CNPop!AE$48</f>
        <v>7.1999999999999995E-2</v>
      </c>
      <c r="DH122" s="27">
        <f>CNPop!AF$48</f>
        <v>7.5999999999999998E-2</v>
      </c>
      <c r="DI122" s="27">
        <f>CNPop!AG$48</f>
        <v>8.1000000000000003E-2</v>
      </c>
      <c r="DJ122" s="27">
        <f>CNPop!AH$48</f>
        <v>8.5000000000000006E-2</v>
      </c>
      <c r="DK122" s="27">
        <f>CNPop!AI$48</f>
        <v>0.09</v>
      </c>
      <c r="DL122" s="27">
        <f>CNPop!AJ$48</f>
        <v>9.5000000000000001E-2</v>
      </c>
      <c r="DM122" s="27">
        <f>CNPop!AK$48</f>
        <v>0.1</v>
      </c>
      <c r="DN122" s="27"/>
      <c r="DO122" s="27">
        <f t="shared" si="140"/>
        <v>0.22899999618530273</v>
      </c>
      <c r="DP122" s="27">
        <f t="shared" si="141"/>
        <v>0.22899999618530273</v>
      </c>
      <c r="DQ122" s="27">
        <f t="shared" si="142"/>
        <v>0.22899999618530273</v>
      </c>
      <c r="DR122" s="27">
        <f t="shared" si="143"/>
        <v>0.22899999618530273</v>
      </c>
      <c r="DS122" s="27">
        <f t="shared" si="144"/>
        <v>0.22899999618530273</v>
      </c>
      <c r="DT122" s="27">
        <f t="shared" si="145"/>
        <v>0.22899999618530273</v>
      </c>
      <c r="DU122" s="27">
        <f t="shared" si="146"/>
        <v>0.22899999618530273</v>
      </c>
      <c r="DV122" s="27">
        <f t="shared" si="147"/>
        <v>0.22899999618530273</v>
      </c>
      <c r="DW122" s="27">
        <f t="shared" si="148"/>
        <v>0.22899999618530273</v>
      </c>
      <c r="DX122" s="27">
        <f t="shared" si="149"/>
        <v>0.22899999618530273</v>
      </c>
      <c r="DY122" s="27">
        <f t="shared" si="150"/>
        <v>0.22899999618530273</v>
      </c>
      <c r="DZ122" s="27">
        <f t="shared" si="151"/>
        <v>0.22899999618530273</v>
      </c>
      <c r="EA122" s="27">
        <f t="shared" si="152"/>
        <v>0.22899999618530273</v>
      </c>
      <c r="EB122" s="27">
        <f t="shared" si="153"/>
        <v>0.22899999618530273</v>
      </c>
      <c r="EC122" s="27">
        <f t="shared" si="154"/>
        <v>0.22899999618530273</v>
      </c>
      <c r="ED122" s="27">
        <f t="shared" si="155"/>
        <v>0.22899999618530273</v>
      </c>
      <c r="EE122" s="27">
        <f t="shared" si="156"/>
        <v>0.22899999618530273</v>
      </c>
      <c r="EF122" s="27">
        <f t="shared" si="157"/>
        <v>0.22899999618530273</v>
      </c>
      <c r="EG122" s="27">
        <f t="shared" si="158"/>
        <v>0.22899999618530273</v>
      </c>
      <c r="EH122" s="27">
        <f t="shared" si="159"/>
        <v>0.22899999618530273</v>
      </c>
      <c r="EI122" s="27">
        <f t="shared" si="160"/>
        <v>0.22899999618530273</v>
      </c>
      <c r="EJ122" s="27">
        <f t="shared" si="161"/>
        <v>0.22899999618530273</v>
      </c>
      <c r="EK122" s="27">
        <f t="shared" si="162"/>
        <v>0.22899999618530273</v>
      </c>
      <c r="EL122" s="27">
        <f t="shared" si="163"/>
        <v>0.22899999618530273</v>
      </c>
      <c r="EM122" s="27">
        <f t="shared" si="164"/>
        <v>0.22899999618530273</v>
      </c>
      <c r="EN122" s="27">
        <f t="shared" si="165"/>
        <v>0.22899999618530273</v>
      </c>
      <c r="EO122" s="27">
        <f t="shared" si="166"/>
        <v>0.22899999618530273</v>
      </c>
      <c r="EP122" s="27">
        <f t="shared" si="129"/>
        <v>0.22899999618530273</v>
      </c>
      <c r="EQ122" s="27">
        <f t="shared" si="130"/>
        <v>0.22899999618530273</v>
      </c>
      <c r="ER122" s="27">
        <f t="shared" si="176"/>
        <v>0.22899999618530273</v>
      </c>
      <c r="ES122" s="27">
        <f t="shared" si="176"/>
        <v>0.22899999618530273</v>
      </c>
      <c r="ET122" s="27">
        <f t="shared" si="176"/>
        <v>0.22899999618530273</v>
      </c>
      <c r="EU122" s="27"/>
      <c r="EV122" s="27"/>
      <c r="EW122" s="27"/>
      <c r="EX122" s="27"/>
      <c r="EY122" s="27"/>
      <c r="EZ122" s="27" t="str">
        <f>IFERROR(VLOOKUP(CONCATENATE($C122,".SL.TLF.TERT.ZS"),AREA_WB_6ATTRS,Seq!B$1,FALSE)/100,".")</f>
        <v>.</v>
      </c>
      <c r="FA122" s="27" t="str">
        <f>IFERROR(VLOOKUP(CONCATENATE($C122,".SL.TLF.TERT.ZS"),AREA_WB_6ATTRS,Seq!C$1,FALSE)/100,".")</f>
        <v>.</v>
      </c>
      <c r="FB122" s="27" t="str">
        <f>IFERROR(VLOOKUP(CONCATENATE($C122,".SL.TLF.TERT.ZS"),AREA_WB_6ATTRS,Seq!D$1,FALSE)/100,".")</f>
        <v>.</v>
      </c>
      <c r="FC122" s="27" t="str">
        <f>IFERROR(VLOOKUP(CONCATENATE($C122,".SL.TLF.TERT.ZS"),AREA_WB_6ATTRS,Seq!E$1,FALSE)/100,".")</f>
        <v>.</v>
      </c>
      <c r="FD122" s="27" t="str">
        <f>IFERROR(VLOOKUP(CONCATENATE($C122,".SL.TLF.TERT.ZS"),AREA_WB_6ATTRS,Seq!F$1,FALSE)/100,".")</f>
        <v>.</v>
      </c>
      <c r="FE122" s="27" t="str">
        <f>IFERROR(VLOOKUP(CONCATENATE($C122,".SL.TLF.TERT.ZS"),AREA_WB_6ATTRS,Seq!G$1,FALSE)/100,".")</f>
        <v>.</v>
      </c>
      <c r="FF122" s="27" t="str">
        <f>IFERROR(VLOOKUP(CONCATENATE($C122,".SL.TLF.TERT.ZS"),AREA_WB_6ATTRS,Seq!H$1,FALSE)/100,".")</f>
        <v>.</v>
      </c>
      <c r="FG122" s="27" t="str">
        <f>IFERROR(VLOOKUP(CONCATENATE($C122,".SL.TLF.TERT.ZS"),AREA_WB_6ATTRS,Seq!I$1,FALSE)/100,".")</f>
        <v>.</v>
      </c>
      <c r="FH122" s="27" t="str">
        <f>IFERROR(VLOOKUP(CONCATENATE($C122,".SL.TLF.TERT.ZS"),AREA_WB_6ATTRS,Seq!J$1,FALSE)/100,".")</f>
        <v>.</v>
      </c>
      <c r="FI122" s="27" t="str">
        <f>IFERROR(VLOOKUP(CONCATENATE($C122,".SL.TLF.TERT.ZS"),AREA_WB_6ATTRS,Seq!K$1,FALSE)/100,".")</f>
        <v>.</v>
      </c>
      <c r="FJ122" s="27" t="str">
        <f>IFERROR(VLOOKUP(CONCATENATE($C122,".SL.TLF.TERT.ZS"),AREA_WB_6ATTRS,Seq!L$1,FALSE)/100,".")</f>
        <v>.</v>
      </c>
      <c r="FK122" s="27" t="str">
        <f>IFERROR(VLOOKUP(CONCATENATE($C122,".SL.TLF.TERT.ZS"),AREA_WB_6ATTRS,Seq!M$1,FALSE)/100,".")</f>
        <v>.</v>
      </c>
      <c r="FL122" s="27" t="str">
        <f>IFERROR(VLOOKUP(CONCATENATE($C122,".SL.TLF.TERT.ZS"),AREA_WB_6ATTRS,Seq!N$1,FALSE)/100,".")</f>
        <v>.</v>
      </c>
      <c r="FM122" s="27" t="str">
        <f>IFERROR(VLOOKUP(CONCATENATE($C122,".SL.TLF.TERT.ZS"),AREA_WB_6ATTRS,Seq!O$1,FALSE)/100,".")</f>
        <v>.</v>
      </c>
      <c r="FN122" s="27" t="str">
        <f>IFERROR(VLOOKUP(CONCATENATE($C122,".SL.TLF.TERT.ZS"),AREA_WB_6ATTRS,Seq!P$1,FALSE)/100,".")</f>
        <v>.</v>
      </c>
      <c r="FO122" s="27" t="str">
        <f>IFERROR(VLOOKUP(CONCATENATE($C122,".SL.TLF.TERT.ZS"),AREA_WB_6ATTRS,Seq!Q$1,FALSE)/100,".")</f>
        <v>.</v>
      </c>
      <c r="FP122" s="27" t="str">
        <f>IFERROR(VLOOKUP(CONCATENATE($C122,".SL.TLF.TERT.ZS"),AREA_WB_6ATTRS,Seq!R$1,FALSE)/100,".")</f>
        <v>.</v>
      </c>
      <c r="FQ122" s="27" t="str">
        <f>IFERROR(VLOOKUP(CONCATENATE($C122,".SL.TLF.TERT.ZS"),AREA_WB_6ATTRS,Seq!S$1,FALSE)/100,".")</f>
        <v>.</v>
      </c>
      <c r="FR122" s="27" t="str">
        <f>IFERROR(VLOOKUP(CONCATENATE($C122,".SL.TLF.TERT.ZS"),AREA_WB_6ATTRS,Seq!T$1,FALSE)/100,".")</f>
        <v>.</v>
      </c>
      <c r="FS122" s="27" t="str">
        <f>IFERROR(VLOOKUP(CONCATENATE($C122,".SL.TLF.TERT.ZS"),AREA_WB_6ATTRS,Seq!U$1,FALSE)/100,".")</f>
        <v>.</v>
      </c>
      <c r="FT122" s="27" t="str">
        <f>IFERROR(VLOOKUP(CONCATENATE($C122,".SL.TLF.TERT.ZS"),AREA_WB_6ATTRS,Seq!V$1,FALSE)/100,".")</f>
        <v>.</v>
      </c>
      <c r="FU122" s="27" t="str">
        <f>IFERROR(VLOOKUP(CONCATENATE($C122,".SL.TLF.TERT.ZS"),AREA_WB_6ATTRS,Seq!W$1,FALSE)/100,".")</f>
        <v>.</v>
      </c>
      <c r="FV122" s="27" t="str">
        <f>IFERROR(VLOOKUP(CONCATENATE($C122,".SL.TLF.TERT.ZS"),AREA_WB_6ATTRS,Seq!X$1,FALSE)/100,".")</f>
        <v>.</v>
      </c>
      <c r="FW122" s="27" t="str">
        <f>IFERROR(VLOOKUP(CONCATENATE($C122,".SL.TLF.TERT.ZS"),AREA_WB_6ATTRS,Seq!Y$1,FALSE)/100,".")</f>
        <v>.</v>
      </c>
      <c r="FX122" s="27" t="str">
        <f>IFERROR(VLOOKUP(CONCATENATE($C122,".SL.TLF.TERT.ZS"),AREA_WB_6ATTRS,Seq!Z$1,FALSE)/100,".")</f>
        <v>.</v>
      </c>
      <c r="FY122" s="27" t="str">
        <f>IFERROR(VLOOKUP(CONCATENATE($C122,".SL.TLF.TERT.ZS"),AREA_WB_6ATTRS,Seq!AA$1,FALSE)/100,".")</f>
        <v>.</v>
      </c>
      <c r="FZ122" s="27" t="str">
        <f>IFERROR(VLOOKUP(CONCATENATE($C122,".SL.TLF.TERT.ZS"),AREA_WB_6ATTRS,Seq!AB$1,FALSE)/100,".")</f>
        <v>.</v>
      </c>
      <c r="GA122" s="27">
        <f>IFERROR(VLOOKUP(CONCATENATE($C122,".SL.TLF.TERT.ZS"),AREA_WB_6ATTRS,Seq!AC$1,FALSE)/100,".")</f>
        <v>0.22899999618530273</v>
      </c>
      <c r="GB122" s="27" t="str">
        <f>IFERROR(VLOOKUP(CONCATENATE($C122,".SL.TLF.TERT.ZS"),AREA_WB_6ATTRS,Seq!AD$1,FALSE)/100,".")</f>
        <v>.</v>
      </c>
      <c r="GC122" s="27" t="str">
        <f>IFERROR(VLOOKUP(CONCATENATE($C122,".SL.TLF.TERT.ZS"),AREA_WB_6ATTRS,Seq!AE$1,FALSE)/100,".")</f>
        <v>.</v>
      </c>
      <c r="GD122" s="27" t="str">
        <f>IFERROR(VLOOKUP(CONCATENATE($C122,".SL.TLF.TERT.ZS"),AREA_WB_6ATTRS,Seq!AF$1,FALSE)/100,".")</f>
        <v>.</v>
      </c>
      <c r="GE122" s="27" t="str">
        <f>IFERROR(VLOOKUP(CONCATENATE($C122,".SL.TLF.TERT.ZS"),AREA_WB_6ATTRS,Seq!AG$1,FALSE)/100,".")</f>
        <v>.</v>
      </c>
      <c r="GF122" s="27" t="str">
        <f>IFERROR(VLOOKUP(CONCATENATE($C122,".SL.TLF.TERT.ZS"),AREA_WB_6ATTRS,Seq!AH$1,FALSE)/100,".")</f>
        <v>.</v>
      </c>
      <c r="GG122" s="27" t="str">
        <f>IFERROR(VLOOKUP(CONCATENATE($C122,".SL.TLF.TERT.ZS"),AREA_WB_6ATTRS,Seq!AI$1,FALSE)/100,".")</f>
        <v>.</v>
      </c>
      <c r="GH122" s="27" t="str">
        <f>IFERROR(VLOOKUP(CONCATENATE($C122,".SL.TLF.TERT.ZS"),AREA_WB_6ATTRS,Seq!AJ$1,FALSE)/100,".")</f>
        <v>.</v>
      </c>
      <c r="GI122" s="27" t="str">
        <f>IFERROR(VLOOKUP(CONCATENATE($C122,".SL.TLF.TERT.ZS"),AREA_WB_6ATTRS,Seq!AK$1,FALSE)/100,".")</f>
        <v>.</v>
      </c>
      <c r="GJ122" s="27" t="str">
        <f>IFERROR(VLOOKUP(CONCATENATE($C122,".SL.TLF.TERT.ZS"),AREA_WB_6ATTRS,Seq!AL$1,FALSE)/100,".")</f>
        <v>.</v>
      </c>
      <c r="GK122" s="27"/>
      <c r="GL122" s="27"/>
      <c r="GM122" s="27" t="str">
        <f t="shared" si="167"/>
        <v>.</v>
      </c>
      <c r="GN122" s="27" t="str">
        <f t="shared" si="168"/>
        <v>.</v>
      </c>
      <c r="GO122" s="27" t="str">
        <f t="shared" si="131"/>
        <v>.</v>
      </c>
      <c r="GP122" s="27"/>
      <c r="GQ122" s="9" t="str">
        <f>IF(VLOOKUP($B122,EM_80!$B$1:$C$201,2,FALSE)&gt;0,VLOOKUP($B122,EM_80!$B$1:$C$201,2,FALSE),".")</f>
        <v>.</v>
      </c>
      <c r="GR122" s="9" t="str">
        <f t="shared" si="169"/>
        <v>.</v>
      </c>
      <c r="GS122" s="9" t="str">
        <f t="shared" si="124"/>
        <v>.</v>
      </c>
      <c r="GU122">
        <f t="shared" si="170"/>
        <v>3096298</v>
      </c>
      <c r="GV122">
        <f t="shared" si="171"/>
        <v>3544695</v>
      </c>
      <c r="GW122">
        <f t="shared" si="172"/>
        <v>3075811</v>
      </c>
      <c r="GX122">
        <f t="shared" si="173"/>
        <v>3092072</v>
      </c>
      <c r="GZ122" s="9" t="str">
        <f>IF(ISNA(VLOOKUP($B122,Area_EM_90,Seq!C$1,FALSE)),".",VLOOKUP($B122,Area_EM_90,Seq!C$1,FALSE))</f>
        <v>.</v>
      </c>
      <c r="HA122" s="9" t="str">
        <f>IF(ISNA(VLOOKUP($B122,Area_EM_90,Seq!D$1,FALSE)),".",VLOOKUP($B122,Area_EM_90,Seq!D$1,FALSE))</f>
        <v>.</v>
      </c>
      <c r="HB122" s="9" t="str">
        <f>IF(ISNA(VLOOKUP($B122,Area_EM_90,Seq!E$1,FALSE)),".",VLOOKUP($B122,Area_EM_90,Seq!E$1,FALSE))</f>
        <v>.</v>
      </c>
      <c r="HC122" s="9" t="str">
        <f>IF(ISNA(VLOOKUP($B122,Area_EM_90,Seq!F$1,FALSE)),".",VLOOKUP($B122,Area_EM_90,Seq!F$1,FALSE))</f>
        <v>.</v>
      </c>
      <c r="HD122" s="9" t="str">
        <f>IF(ISNA(VLOOKUP($B122,Area_EM_90,Seq!G$1,FALSE)),".",VLOOKUP($B122,Area_EM_90,Seq!G$1,FALSE))</f>
        <v>.</v>
      </c>
      <c r="HE122" s="9" t="str">
        <f>IF(ISNA(VLOOKUP($B122,Area_EM_90,Seq!H$1,FALSE)),".",VLOOKUP($B122,Area_EM_90,Seq!H$1,FALSE))</f>
        <v>.</v>
      </c>
      <c r="HF122" s="9" t="str">
        <f>IF(ISNA(VLOOKUP($B122,Area_EM_90,Seq!I$1,FALSE)),".",VLOOKUP($B122,Area_EM_90,Seq!I$1,FALSE))</f>
        <v>.</v>
      </c>
      <c r="HG122" s="9" t="str">
        <f>IF(ISNA(VLOOKUP($B122,Area_EM_90,Seq!J$1,FALSE)),".",VLOOKUP($B122,Area_EM_90,Seq!J$1,FALSE))</f>
        <v>.</v>
      </c>
      <c r="HH122" s="9" t="str">
        <f>IF(ISNA(VLOOKUP($B122,Area_EM_00,Seq!C$1,FALSE)),".",VLOOKUP($B122,Area_EM_00,Seq!C$1,FALSE))</f>
        <v>.</v>
      </c>
      <c r="HI122" s="9" t="str">
        <f>IF(ISNA(VLOOKUP($B122,Area_EM_00,Seq!D$1,FALSE)),".",VLOOKUP($B122,Area_EM_00,Seq!D$1,FALSE))</f>
        <v>.</v>
      </c>
      <c r="HJ122" s="9" t="str">
        <f>IF(ISNA(VLOOKUP($B122,Area_EM_00,Seq!E$1,FALSE)),".",VLOOKUP($B122,Area_EM_00,Seq!E$1,FALSE))</f>
        <v>.</v>
      </c>
      <c r="HK122" s="9" t="str">
        <f>IF(ISNA(VLOOKUP($B122,Area_EM_00,Seq!F$1,FALSE)),".",VLOOKUP($B122,Area_EM_00,Seq!F$1,FALSE))</f>
        <v>.</v>
      </c>
      <c r="HL122" s="9" t="str">
        <f>IF(ISNA(VLOOKUP($B122,Area_EM_00,Seq!G$1,FALSE)),".",VLOOKUP($B122,Area_EM_00,Seq!G$1,FALSE))</f>
        <v>.</v>
      </c>
      <c r="HM122" s="9" t="str">
        <f>IF(ISNA(VLOOKUP($B122,Area_EM_00,Seq!H$1,FALSE)),".",VLOOKUP($B122,Area_EM_00,Seq!H$1,FALSE))</f>
        <v>.</v>
      </c>
      <c r="HN122" s="9" t="str">
        <f>IF(ISNA(VLOOKUP($B122,Area_EM_00,Seq!I$1,FALSE)),".",VLOOKUP($B122,Area_EM_00,Seq!I$1,FALSE))</f>
        <v>.</v>
      </c>
      <c r="HO122" s="9" t="str">
        <f>IF(ISNA(VLOOKUP($B122,Area_EM_00,Seq!J$1,FALSE)),".",VLOOKUP($B122,Area_EM_00,Seq!J$1,FALSE))</f>
        <v>.</v>
      </c>
      <c r="HQ122" s="27"/>
      <c r="HR122" s="9">
        <f>IFERROR(VLOOKUP($B122,AREA_EM3_60_00,Seq!E$1,FALSE),".")</f>
        <v>0</v>
      </c>
      <c r="HS122" s="9">
        <f>IFERROR(VLOOKUP($B122,AREA_EM3_60_00,Seq!F$1,FALSE),".")</f>
        <v>0</v>
      </c>
      <c r="HT122" s="9">
        <f>IFERROR(VLOOKUP($B122,AREA_EM3_60_00,Seq!G$1,FALSE),".")</f>
        <v>24</v>
      </c>
      <c r="HU122" s="9">
        <f>IFERROR(VLOOKUP($B122,AREA_EM3_10,Seq!B$1,FALSE),".")</f>
        <v>0</v>
      </c>
      <c r="HV122" s="9">
        <f t="shared" si="132"/>
        <v>3096298</v>
      </c>
      <c r="HW122" s="9">
        <f t="shared" si="133"/>
        <v>3544695</v>
      </c>
      <c r="HX122" s="9">
        <f t="shared" si="134"/>
        <v>3075811</v>
      </c>
      <c r="HY122" s="9">
        <f t="shared" si="135"/>
        <v>3092072</v>
      </c>
    </row>
    <row r="123" spans="1:233">
      <c r="A123" s="25" t="s">
        <v>3126</v>
      </c>
      <c r="B123" s="26" t="str">
        <f t="shared" si="92"/>
        <v>Estonia</v>
      </c>
      <c r="C123" s="166" t="s">
        <v>1407</v>
      </c>
      <c r="D123" s="27">
        <f>VLOOKUP("CHN.NY.GDP.MKTP.KD",AREA_WB_6ATTRS,Seq!B$1,FALSE)/10000</f>
        <v>18294112.043860689</v>
      </c>
      <c r="E123" s="27">
        <f>VLOOKUP("CHN.NY.GDP.MKTP.KD",AREA_WB_6ATTRS,Seq!C$1,FALSE)/10000</f>
        <v>19245405.87014145</v>
      </c>
      <c r="F123" s="27">
        <f>VLOOKUP("CHN.NY.GDP.MKTP.KD",AREA_WB_6ATTRS,Seq!D$1,FALSE)/10000</f>
        <v>20996737.804324333</v>
      </c>
      <c r="G123" s="27">
        <f>VLOOKUP("CHN.NY.GDP.MKTP.KD",AREA_WB_6ATTRS,Seq!E$1,FALSE)/10000</f>
        <v>23285382.224995762</v>
      </c>
      <c r="H123" s="27">
        <f>VLOOKUP("CHN.NY.GDP.MKTP.KD",AREA_WB_6ATTRS,Seq!F$1,FALSE)/10000</f>
        <v>26824760.323195074</v>
      </c>
      <c r="I123" s="27">
        <f>VLOOKUP("CHN.NY.GDP.MKTP.KD",AREA_WB_6ATTRS,Seq!G$1,FALSE)/10000</f>
        <v>30446102.966826372</v>
      </c>
      <c r="J123" s="27">
        <f>VLOOKUP("CHN.NY.GDP.MKTP.KD",AREA_WB_6ATTRS,Seq!H$1,FALSE)/10000</f>
        <v>33125360.027907111</v>
      </c>
      <c r="K123" s="27">
        <f>VLOOKUP("CHN.NY.GDP.MKTP.KD",AREA_WB_6ATTRS,Seq!I$1,FALSE)/10000</f>
        <v>36967901.791144341</v>
      </c>
      <c r="L123" s="27">
        <f>VLOOKUP("CHN.NY.GDP.MKTP.KD",AREA_WB_6ATTRS,Seq!J$1,FALSE)/10000</f>
        <v>41145274.693543643</v>
      </c>
      <c r="M123" s="27">
        <f>VLOOKUP("CHN.NY.GDP.MKTP.KD",AREA_WB_6ATTRS,Seq!K$1,FALSE)/10000</f>
        <v>42832230.955979005</v>
      </c>
      <c r="N123" s="27">
        <f>VLOOKUP("CHN.NY.GDP.MKTP.KD",AREA_WB_6ATTRS,Seq!L$1,FALSE)/10000</f>
        <v>44459855.73230619</v>
      </c>
      <c r="O123" s="27">
        <f>VLOOKUP("CHN.NY.GDP.MKTP.KD",AREA_WB_6ATTRS,Seq!M$1,FALSE)/10000</f>
        <v>48550162.459678344</v>
      </c>
      <c r="P123" s="27">
        <f>VLOOKUP("CHN.NY.GDP.MKTP.KD",AREA_WB_6ATTRS,Seq!N$1,FALSE)/10000</f>
        <v>55444285.528952621</v>
      </c>
      <c r="Q123" s="27">
        <f>VLOOKUP("CHN.NY.GDP.MKTP.KD",AREA_WB_6ATTRS,Seq!O$1,FALSE)/10000</f>
        <v>63206485.503006078</v>
      </c>
      <c r="R123" s="27">
        <f>VLOOKUP("CHN.NY.GDP.MKTP.KD",AREA_WB_6ATTRS,Seq!P$1,FALSE)/10000</f>
        <v>71486535.103899792</v>
      </c>
      <c r="S123" s="27">
        <f>VLOOKUP("CHN.NY.GDP.MKTP.KD",AREA_WB_6ATTRS,Seq!Q$1,FALSE)/10000</f>
        <v>79278567.430224851</v>
      </c>
      <c r="T123" s="27">
        <f>VLOOKUP("CHN.NY.GDP.MKTP.KD",AREA_WB_6ATTRS,Seq!R$1,FALSE)/10000</f>
        <v>87206424.173247412</v>
      </c>
      <c r="U123" s="27">
        <f>VLOOKUP("CHN.NY.GDP.MKTP.KD",AREA_WB_6ATTRS,Seq!S$1,FALSE)/10000</f>
        <v>95316621.621359423</v>
      </c>
      <c r="V123" s="27">
        <f>VLOOKUP("CHN.NY.GDP.MKTP.KD",AREA_WB_6ATTRS,Seq!T$1,FALSE)/10000</f>
        <v>102751318.10782552</v>
      </c>
      <c r="W123" s="27">
        <f>VLOOKUP("CHN.NY.GDP.MKTP.KD",AREA_WB_6ATTRS,Seq!U$1,FALSE)/10000</f>
        <v>110560418.28402025</v>
      </c>
      <c r="X123" s="27">
        <f>VLOOKUP("CHN.NY.GDP.MKTP.KD",AREA_WB_6ATTRS,Seq!V$1,FALSE)/10000</f>
        <v>119847493.41987793</v>
      </c>
      <c r="Y123" s="27">
        <f>VLOOKUP("CHN.NY.GDP.MKTP.KD",AREA_WB_6ATTRS,Seq!W$1,FALSE)/10000</f>
        <v>129794835.37372778</v>
      </c>
      <c r="Z123" s="27">
        <f>VLOOKUP("CHN.NY.GDP.MKTP.KD",AREA_WB_6ATTRS,Seq!X$1,FALSE)/10000</f>
        <v>141606165.392737</v>
      </c>
      <c r="AA123" s="27">
        <f>VLOOKUP("CHN.NY.GDP.MKTP.KD",AREA_WB_6ATTRS,Seq!Y$1,FALSE)/10000</f>
        <v>155766781.9320105</v>
      </c>
      <c r="AB123" s="27">
        <f>VLOOKUP("CHN.NY.GDP.MKTP.KD",AREA_WB_6ATTRS,Seq!Z$1,FALSE)/10000</f>
        <v>171499226.90714428</v>
      </c>
      <c r="AC123" s="27">
        <f>VLOOKUP("CHN.NY.GDP.MKTP.KD",AREA_WB_6ATTRS,Seq!AA$1,FALSE)/10000</f>
        <v>190878639.54765138</v>
      </c>
      <c r="AD123" s="27">
        <f>VLOOKUP("CHN.NY.GDP.MKTP.KD",AREA_WB_6ATTRS,Seq!AB$1,FALSE)/10000</f>
        <v>215120226.77020231</v>
      </c>
      <c r="AE123" s="27">
        <f>VLOOKUP("CHN.NY.GDP.MKTP.KD",AREA_WB_6ATTRS,Seq!AC$1,FALSE)/10000</f>
        <v>245667298.97157177</v>
      </c>
      <c r="AF123" s="27">
        <f>VLOOKUP("CHN.NY.GDP.MKTP.KD",AREA_WB_6ATTRS,Seq!AD$1,FALSE)/10000</f>
        <v>269251359.67284226</v>
      </c>
      <c r="AG123" s="27">
        <f>VLOOKUP("CHN.NY.GDP.MKTP.KD",AREA_WB_6ATTRS,Seq!AE$1,FALSE)/10000</f>
        <v>294022484.76274431</v>
      </c>
      <c r="AH123" s="27">
        <f>VLOOKUP("CHN.NY.GDP.MKTP.KD",AREA_WB_6ATTRS,Seq!AF$1,FALSE)/10000</f>
        <v>324600823.17806971</v>
      </c>
      <c r="AI123" s="27">
        <f>VLOOKUP("CHN.NY.GDP.MKTP.KD",AREA_WB_6ATTRS,Seq!AG$1,FALSE)/10000</f>
        <v>354139498.08727396</v>
      </c>
      <c r="AJ123" s="27"/>
      <c r="AK123" s="27"/>
      <c r="AL123" s="27"/>
      <c r="AM123" s="27"/>
      <c r="AN123" s="27"/>
      <c r="AO123" s="27"/>
      <c r="AP123" s="27" t="str">
        <f>IFERROR(VLOOKUP(CONCATENATE($C123, ".NY.GDP.MKTP.KD"),AREA_WB_6ATTRS,Seq!B$1,FALSE)/10000,".")</f>
        <v>.</v>
      </c>
      <c r="AQ123" s="27" t="str">
        <f>IFERROR(VLOOKUP(CONCATENATE($C123, ".NY.GDP.MKTP.KD"),AREA_WB_6ATTRS,Seq!C$1,FALSE)/10000,".")</f>
        <v>.</v>
      </c>
      <c r="AR123" s="27" t="str">
        <f>IFERROR(VLOOKUP(CONCATENATE($C123, ".NY.GDP.MKTP.KD"),AREA_WB_6ATTRS,Seq!D$1,FALSE)/10000,".")</f>
        <v>.</v>
      </c>
      <c r="AS123" s="27" t="str">
        <f>IFERROR(VLOOKUP(CONCATENATE($C123, ".NY.GDP.MKTP.KD"),AREA_WB_6ATTRS,Seq!E$1,FALSE)/10000,".")</f>
        <v>.</v>
      </c>
      <c r="AT123" s="27" t="str">
        <f>IFERROR(VLOOKUP(CONCATENATE($C123, ".NY.GDP.MKTP.KD"),AREA_WB_6ATTRS,Seq!F$1,FALSE)/10000,".")</f>
        <v>.</v>
      </c>
      <c r="AU123" s="27" t="str">
        <f>IFERROR(VLOOKUP(CONCATENATE($C123, ".NY.GDP.MKTP.KD"),AREA_WB_6ATTRS,Seq!G$1,FALSE)/10000,".")</f>
        <v>.</v>
      </c>
      <c r="AV123" s="27" t="str">
        <f>IFERROR(VLOOKUP(CONCATENATE($C123, ".NY.GDP.MKTP.KD"),AREA_WB_6ATTRS,Seq!H$1,FALSE)/10000,".")</f>
        <v>.</v>
      </c>
      <c r="AW123" s="27" t="str">
        <f>IFERROR(VLOOKUP(CONCATENATE($C123, ".NY.GDP.MKTP.KD"),AREA_WB_6ATTRS,Seq!I$1,FALSE)/10000,".")</f>
        <v>.</v>
      </c>
      <c r="AX123" s="27" t="str">
        <f>IFERROR(VLOOKUP(CONCATENATE($C123, ".NY.GDP.MKTP.KD"),AREA_WB_6ATTRS,Seq!J$1,FALSE)/10000,".")</f>
        <v>.</v>
      </c>
      <c r="AY123" s="27" t="str">
        <f>IFERROR(VLOOKUP(CONCATENATE($C123, ".NY.GDP.MKTP.KD"),AREA_WB_6ATTRS,Seq!K$1,FALSE)/10000,".")</f>
        <v>.</v>
      </c>
      <c r="AZ123" s="27" t="str">
        <f>IFERROR(VLOOKUP(CONCATENATE($C123, ".NY.GDP.MKTP.KD"),AREA_WB_6ATTRS,Seq!L$1,FALSE)/10000,".")</f>
        <v>.</v>
      </c>
      <c r="BA123" s="27" t="str">
        <f>IFERROR(VLOOKUP(CONCATENATE($C123, ".NY.GDP.MKTP.KD"),AREA_WB_6ATTRS,Seq!M$1,FALSE)/10000,".")</f>
        <v>.</v>
      </c>
      <c r="BB123" s="27" t="str">
        <f>IFERROR(VLOOKUP(CONCATENATE($C123, ".NY.GDP.MKTP.KD"),AREA_WB_6ATTRS,Seq!N$1,FALSE)/10000,".")</f>
        <v>.</v>
      </c>
      <c r="BC123" s="27" t="str">
        <f>IFERROR(VLOOKUP(CONCATENATE($C123, ".NY.GDP.MKTP.KD"),AREA_WB_6ATTRS,Seq!O$1,FALSE)/10000,".")</f>
        <v>.</v>
      </c>
      <c r="BD123" s="27" t="str">
        <f>IFERROR(VLOOKUP(CONCATENATE($C123, ".NY.GDP.MKTP.KD"),AREA_WB_6ATTRS,Seq!P$1,FALSE)/10000,".")</f>
        <v>.</v>
      </c>
      <c r="BE123" s="27">
        <f>IFERROR(VLOOKUP(CONCATENATE($C123, ".NY.GDP.MKTP.KD"),AREA_WB_6ATTRS,Seq!Q$1,FALSE)/10000,".")</f>
        <v>410491.10086447711</v>
      </c>
      <c r="BF123" s="27">
        <f>IFERROR(VLOOKUP(CONCATENATE($C123, ".NY.GDP.MKTP.KD"),AREA_WB_6ATTRS,Seq!R$1,FALSE)/10000,".")</f>
        <v>434668.59969767468</v>
      </c>
      <c r="BG123" s="27">
        <f>IFERROR(VLOOKUP(CONCATENATE($C123, ".NY.GDP.MKTP.KD"),AREA_WB_6ATTRS,Seq!S$1,FALSE)/10000,".")</f>
        <v>485682.85699327925</v>
      </c>
      <c r="BH123" s="27">
        <f>IFERROR(VLOOKUP(CONCATENATE($C123, ".NY.GDP.MKTP.KD"),AREA_WB_6ATTRS,Seq!T$1,FALSE)/10000,".")</f>
        <v>518756.35389222176</v>
      </c>
      <c r="BI123" s="27">
        <f>IFERROR(VLOOKUP(CONCATENATE($C123, ".NY.GDP.MKTP.KD"),AREA_WB_6ATTRS,Seq!U$1,FALSE)/10000,".")</f>
        <v>517349.20876222895</v>
      </c>
      <c r="BJ123" s="27">
        <f>IFERROR(VLOOKUP(CONCATENATE($C123, ".NY.GDP.MKTP.KD"),AREA_WB_6ATTRS,Seq!V$1,FALSE)/10000,".")</f>
        <v>567517.46618758072</v>
      </c>
      <c r="BK123" s="27">
        <f>IFERROR(VLOOKUP(CONCATENATE($C123, ".NY.GDP.MKTP.KD"),AREA_WB_6ATTRS,Seq!W$1,FALSE)/10000,".")</f>
        <v>603166.89525482245</v>
      </c>
      <c r="BL123" s="27">
        <f>IFERROR(VLOOKUP(CONCATENATE($C123, ".NY.GDP.MKTP.KD"),AREA_WB_6ATTRS,Seq!X$1,FALSE)/10000,".")</f>
        <v>642737.22835995187</v>
      </c>
      <c r="BM123" s="27">
        <f>IFERROR(VLOOKUP(CONCATENATE($C123, ".NY.GDP.MKTP.KD"),AREA_WB_6ATTRS,Seq!Y$1,FALSE)/10000,".")</f>
        <v>692648.259687579</v>
      </c>
      <c r="BN123" s="27">
        <f>IFERROR(VLOOKUP(CONCATENATE($C123, ".NY.GDP.MKTP.KD"),AREA_WB_6ATTRS,Seq!Z$1,FALSE)/10000,".")</f>
        <v>736581.80952668306</v>
      </c>
      <c r="BO123" s="27">
        <f>IFERROR(VLOOKUP(CONCATENATE($C123, ".NY.GDP.MKTP.KD"),AREA_WB_6ATTRS,Seq!AA$1,FALSE)/10000,".")</f>
        <v>801795.05519042735</v>
      </c>
      <c r="BP123" s="27">
        <f>IFERROR(VLOOKUP(CONCATENATE($C123, ".NY.GDP.MKTP.KD"),AREA_WB_6ATTRS,Seq!AB$1,FALSE)/10000,".")</f>
        <v>882755.05449336418</v>
      </c>
      <c r="BQ123" s="27">
        <f>IFERROR(VLOOKUP(CONCATENATE($C123, ".NY.GDP.MKTP.KD"),AREA_WB_6ATTRS,Seq!AC$1,FALSE)/10000,".")</f>
        <v>948892.86314303987</v>
      </c>
      <c r="BR123" s="27">
        <f>IFERROR(VLOOKUP(CONCATENATE($C123, ".NY.GDP.MKTP.KD"),AREA_WB_6ATTRS,Seq!AD$1,FALSE)/10000,".")</f>
        <v>914061.93579431856</v>
      </c>
      <c r="BS123" s="27">
        <f>IFERROR(VLOOKUP(CONCATENATE($C123, ".NY.GDP.MKTP.KD"),AREA_WB_6ATTRS,Seq!AE$1,FALSE)/10000,".")</f>
        <v>783736.14809562324</v>
      </c>
      <c r="BT123" s="27">
        <f>IFERROR(VLOOKUP(CONCATENATE($C123, ".NY.GDP.MKTP.KD"),AREA_WB_6ATTRS,Seq!AF$1,FALSE)/10000,".")</f>
        <v>801476.20968752145</v>
      </c>
      <c r="BU123" s="27">
        <f>IFERROR(VLOOKUP(CONCATENATE($C123, ".NY.GDP.MKTP.KD"),AREA_WB_6ATTRS,Seq!AG$1,FALSE)/10000,".")</f>
        <v>862673.98942559282</v>
      </c>
      <c r="BV123" s="27"/>
      <c r="BW123" s="27"/>
      <c r="BX123" s="27"/>
      <c r="BY123" s="27"/>
      <c r="BZ123" s="27"/>
      <c r="CA123" s="27"/>
      <c r="CB123" s="27"/>
      <c r="CC123" s="27">
        <f>CNPop!A$48</f>
        <v>5.0000000000000001E-3</v>
      </c>
      <c r="CD123" s="27">
        <f>CNPop!B$48</f>
        <v>6.0000000000000001E-3</v>
      </c>
      <c r="CE123" s="27">
        <f>CNPop!C$48</f>
        <v>6.0000000000000001E-3</v>
      </c>
      <c r="CF123" s="27">
        <f>CNPop!D$48</f>
        <v>7.0000000000000001E-3</v>
      </c>
      <c r="CG123" s="27">
        <f>CNPop!E$48</f>
        <v>7.0000000000000001E-3</v>
      </c>
      <c r="CH123" s="27">
        <f>CNPop!F$48</f>
        <v>8.0000000000000002E-3</v>
      </c>
      <c r="CI123" s="27">
        <f>CNPop!G$48</f>
        <v>8.9999999999999993E-3</v>
      </c>
      <c r="CJ123" s="27">
        <f>CNPop!H$48</f>
        <v>0.01</v>
      </c>
      <c r="CK123" s="27">
        <f>CNPop!I$48</f>
        <v>1.0999999999999999E-2</v>
      </c>
      <c r="CL123" s="27">
        <f>CNPop!J$48</f>
        <v>1.2E-2</v>
      </c>
      <c r="CM123" s="27">
        <f>CNPop!K$48</f>
        <v>1.4E-2</v>
      </c>
      <c r="CN123" s="27">
        <f>CNPop!L$48</f>
        <v>1.6E-2</v>
      </c>
      <c r="CO123" s="27">
        <f>CNPop!M$48</f>
        <v>1.7000000000000001E-2</v>
      </c>
      <c r="CP123" s="27">
        <f>CNPop!N$48</f>
        <v>1.9E-2</v>
      </c>
      <c r="CQ123" s="27">
        <f>CNPop!O$48</f>
        <v>2.1000000000000001E-2</v>
      </c>
      <c r="CR123" s="27">
        <f>CNPop!P$48</f>
        <v>2.3E-2</v>
      </c>
      <c r="CS123" s="27">
        <f>CNPop!Q$48</f>
        <v>2.5999999999999999E-2</v>
      </c>
      <c r="CT123" s="27">
        <f>CNPop!R$48</f>
        <v>2.8000000000000001E-2</v>
      </c>
      <c r="CU123" s="27">
        <f>CNPop!S$48</f>
        <v>0.03</v>
      </c>
      <c r="CV123" s="27">
        <f>CNPop!T$48</f>
        <v>3.3000000000000002E-2</v>
      </c>
      <c r="CW123" s="27">
        <f>CNPop!U$48</f>
        <v>3.5999999999999997E-2</v>
      </c>
      <c r="CX123" s="27">
        <f>CNPop!V$48</f>
        <v>3.9E-2</v>
      </c>
      <c r="CY123" s="27">
        <f>CNPop!W$48</f>
        <v>4.2000000000000003E-2</v>
      </c>
      <c r="CZ123" s="27">
        <f>CNPop!X$48</f>
        <v>4.4999999999999998E-2</v>
      </c>
      <c r="DA123" s="27">
        <f>CNPop!Y$48</f>
        <v>4.9000000000000002E-2</v>
      </c>
      <c r="DB123" s="27">
        <f>CNPop!Z$48</f>
        <v>5.1999999999999998E-2</v>
      </c>
      <c r="DC123" s="27">
        <f>CNPop!AA$48</f>
        <v>5.6000000000000001E-2</v>
      </c>
      <c r="DD123" s="27">
        <f>CNPop!AB$48</f>
        <v>0.06</v>
      </c>
      <c r="DE123" s="27">
        <f>CNPop!AC$48</f>
        <v>6.3E-2</v>
      </c>
      <c r="DF123" s="27">
        <f>CNPop!AD$48</f>
        <v>6.8000000000000005E-2</v>
      </c>
      <c r="DG123" s="27">
        <f>CNPop!AE$48</f>
        <v>7.1999999999999995E-2</v>
      </c>
      <c r="DH123" s="27">
        <f>CNPop!AF$48</f>
        <v>7.5999999999999998E-2</v>
      </c>
      <c r="DI123" s="27">
        <f>CNPop!AG$48</f>
        <v>8.1000000000000003E-2</v>
      </c>
      <c r="DJ123" s="27">
        <f>CNPop!AH$48</f>
        <v>8.5000000000000006E-2</v>
      </c>
      <c r="DK123" s="27">
        <f>CNPop!AI$48</f>
        <v>0.09</v>
      </c>
      <c r="DL123" s="27">
        <f>CNPop!AJ$48</f>
        <v>9.5000000000000001E-2</v>
      </c>
      <c r="DM123" s="27">
        <f>CNPop!AK$48</f>
        <v>0.1</v>
      </c>
      <c r="DN123" s="27"/>
      <c r="DO123" s="27">
        <f t="shared" si="140"/>
        <v>0.17399999618530274</v>
      </c>
      <c r="DP123" s="27">
        <f t="shared" si="141"/>
        <v>0.17399999618530274</v>
      </c>
      <c r="DQ123" s="27">
        <f t="shared" si="142"/>
        <v>0.17399999618530274</v>
      </c>
      <c r="DR123" s="27">
        <f t="shared" si="143"/>
        <v>0.17399999618530274</v>
      </c>
      <c r="DS123" s="27">
        <f t="shared" si="144"/>
        <v>0.17399999618530274</v>
      </c>
      <c r="DT123" s="27">
        <f t="shared" si="145"/>
        <v>0.17399999618530274</v>
      </c>
      <c r="DU123" s="27">
        <f t="shared" si="146"/>
        <v>0.17399999618530274</v>
      </c>
      <c r="DV123" s="27">
        <f t="shared" si="147"/>
        <v>0.17399999618530274</v>
      </c>
      <c r="DW123" s="27">
        <f t="shared" si="148"/>
        <v>0.17399999618530274</v>
      </c>
      <c r="DX123" s="27">
        <f t="shared" si="149"/>
        <v>0.17399999618530274</v>
      </c>
      <c r="DY123" s="27">
        <f t="shared" si="150"/>
        <v>0.17399999618530274</v>
      </c>
      <c r="DZ123" s="27">
        <f t="shared" si="151"/>
        <v>0.17399999618530274</v>
      </c>
      <c r="EA123" s="27">
        <f t="shared" si="152"/>
        <v>0.17399999618530274</v>
      </c>
      <c r="EB123" s="27">
        <f t="shared" si="153"/>
        <v>0.17399999618530274</v>
      </c>
      <c r="EC123" s="27">
        <f t="shared" si="154"/>
        <v>0.17399999618530274</v>
      </c>
      <c r="ED123" s="27">
        <f t="shared" si="155"/>
        <v>0.17399999618530274</v>
      </c>
      <c r="EE123" s="27">
        <f t="shared" si="156"/>
        <v>0.435</v>
      </c>
      <c r="EF123" s="27">
        <f t="shared" si="157"/>
        <v>0.435</v>
      </c>
      <c r="EG123" s="27">
        <f t="shared" si="158"/>
        <v>0.30399999618530271</v>
      </c>
      <c r="EH123" s="27">
        <f t="shared" si="159"/>
        <v>0.30100000381469727</v>
      </c>
      <c r="EI123" s="27">
        <f t="shared" si="160"/>
        <v>0.29600000381469727</v>
      </c>
      <c r="EJ123" s="27">
        <f t="shared" si="161"/>
        <v>0.3</v>
      </c>
      <c r="EK123" s="27">
        <f t="shared" si="162"/>
        <v>0.30200000762939455</v>
      </c>
      <c r="EL123" s="27">
        <f t="shared" si="163"/>
        <v>0.30100000381469727</v>
      </c>
      <c r="EM123" s="27">
        <f t="shared" si="164"/>
        <v>0.31799999237060544</v>
      </c>
      <c r="EN123" s="27">
        <f t="shared" si="165"/>
        <v>0.34400001525878904</v>
      </c>
      <c r="EO123" s="27">
        <f t="shared" si="166"/>
        <v>0.34200000762939453</v>
      </c>
      <c r="EP123" s="27">
        <f t="shared" si="129"/>
        <v>0.33700000762939453</v>
      </c>
      <c r="EQ123" s="27">
        <f t="shared" si="130"/>
        <v>0.33799999237060546</v>
      </c>
      <c r="ER123" s="27">
        <f t="shared" si="176"/>
        <v>0.35599998474121092</v>
      </c>
      <c r="ES123" s="27">
        <f t="shared" si="176"/>
        <v>0.35299999237060548</v>
      </c>
      <c r="ET123" s="27">
        <f t="shared" si="176"/>
        <v>0.35299999237060548</v>
      </c>
      <c r="EU123" s="27"/>
      <c r="EV123" s="27"/>
      <c r="EW123" s="27"/>
      <c r="EX123" s="27"/>
      <c r="EY123" s="27"/>
      <c r="EZ123" s="27" t="str">
        <f>IFERROR(VLOOKUP(CONCATENATE($C123,".SL.TLF.TERT.ZS"),AREA_WB_6ATTRS,Seq!B$1,FALSE)/100,".")</f>
        <v>.</v>
      </c>
      <c r="FA123" s="27" t="str">
        <f>IFERROR(VLOOKUP(CONCATENATE($C123,".SL.TLF.TERT.ZS"),AREA_WB_6ATTRS,Seq!C$1,FALSE)/100,".")</f>
        <v>.</v>
      </c>
      <c r="FB123" s="27" t="str">
        <f>IFERROR(VLOOKUP(CONCATENATE($C123,".SL.TLF.TERT.ZS"),AREA_WB_6ATTRS,Seq!D$1,FALSE)/100,".")</f>
        <v>.</v>
      </c>
      <c r="FC123" s="27" t="str">
        <f>IFERROR(VLOOKUP(CONCATENATE($C123,".SL.TLF.TERT.ZS"),AREA_WB_6ATTRS,Seq!E$1,FALSE)/100,".")</f>
        <v>.</v>
      </c>
      <c r="FD123" s="27" t="str">
        <f>IFERROR(VLOOKUP(CONCATENATE($C123,".SL.TLF.TERT.ZS"),AREA_WB_6ATTRS,Seq!F$1,FALSE)/100,".")</f>
        <v>.</v>
      </c>
      <c r="FE123" s="27" t="str">
        <f>IFERROR(VLOOKUP(CONCATENATE($C123,".SL.TLF.TERT.ZS"),AREA_WB_6ATTRS,Seq!G$1,FALSE)/100,".")</f>
        <v>.</v>
      </c>
      <c r="FF123" s="27" t="str">
        <f>IFERROR(VLOOKUP(CONCATENATE($C123,".SL.TLF.TERT.ZS"),AREA_WB_6ATTRS,Seq!H$1,FALSE)/100,".")</f>
        <v>.</v>
      </c>
      <c r="FG123" s="27" t="str">
        <f>IFERROR(VLOOKUP(CONCATENATE($C123,".SL.TLF.TERT.ZS"),AREA_WB_6ATTRS,Seq!I$1,FALSE)/100,".")</f>
        <v>.</v>
      </c>
      <c r="FH123" s="27" t="str">
        <f>IFERROR(VLOOKUP(CONCATENATE($C123,".SL.TLF.TERT.ZS"),AREA_WB_6ATTRS,Seq!J$1,FALSE)/100,".")</f>
        <v>.</v>
      </c>
      <c r="FI123" s="27" t="str">
        <f>IFERROR(VLOOKUP(CONCATENATE($C123,".SL.TLF.TERT.ZS"),AREA_WB_6ATTRS,Seq!K$1,FALSE)/100,".")</f>
        <v>.</v>
      </c>
      <c r="FJ123" s="27" t="str">
        <f>IFERROR(VLOOKUP(CONCATENATE($C123,".SL.TLF.TERT.ZS"),AREA_WB_6ATTRS,Seq!L$1,FALSE)/100,".")</f>
        <v>.</v>
      </c>
      <c r="FK123" s="27" t="str">
        <f>IFERROR(VLOOKUP(CONCATENATE($C123,".SL.TLF.TERT.ZS"),AREA_WB_6ATTRS,Seq!M$1,FALSE)/100,".")</f>
        <v>.</v>
      </c>
      <c r="FL123" s="27" t="str">
        <f>IFERROR(VLOOKUP(CONCATENATE($C123,".SL.TLF.TERT.ZS"),AREA_WB_6ATTRS,Seq!N$1,FALSE)/100,".")</f>
        <v>.</v>
      </c>
      <c r="FM123" s="27" t="str">
        <f>IFERROR(VLOOKUP(CONCATENATE($C123,".SL.TLF.TERT.ZS"),AREA_WB_6ATTRS,Seq!O$1,FALSE)/100,".")</f>
        <v>.</v>
      </c>
      <c r="FN123" s="27" t="str">
        <f>IFERROR(VLOOKUP(CONCATENATE($C123,".SL.TLF.TERT.ZS"),AREA_WB_6ATTRS,Seq!P$1,FALSE)/100,".")</f>
        <v>.</v>
      </c>
      <c r="FO123" s="27">
        <f>IFERROR(VLOOKUP(CONCATENATE($C123,".SL.TLF.TERT.ZS"),AREA_WB_6ATTRS,Seq!Q$1,FALSE)/100,".")</f>
        <v>0.17399999618530274</v>
      </c>
      <c r="FP123" s="27" t="str">
        <f>IFERROR(VLOOKUP(CONCATENATE($C123,".SL.TLF.TERT.ZS"),AREA_WB_6ATTRS,Seq!R$1,FALSE)/100,".")</f>
        <v>.</v>
      </c>
      <c r="FQ123" s="27">
        <f>IFERROR(VLOOKUP(CONCATENATE($C123,".SL.TLF.TERT.ZS"),AREA_WB_6ATTRS,Seq!S$1,FALSE)/100,".")</f>
        <v>0.435</v>
      </c>
      <c r="FR123" s="27">
        <f>IFERROR(VLOOKUP(CONCATENATE($C123,".SL.TLF.TERT.ZS"),AREA_WB_6ATTRS,Seq!T$1,FALSE)/100,".")</f>
        <v>0.30399999618530271</v>
      </c>
      <c r="FS123" s="27">
        <f>IFERROR(VLOOKUP(CONCATENATE($C123,".SL.TLF.TERT.ZS"),AREA_WB_6ATTRS,Seq!U$1,FALSE)/100,".")</f>
        <v>0.30100000381469727</v>
      </c>
      <c r="FT123" s="27">
        <f>IFERROR(VLOOKUP(CONCATENATE($C123,".SL.TLF.TERT.ZS"),AREA_WB_6ATTRS,Seq!V$1,FALSE)/100,".")</f>
        <v>0.29600000381469727</v>
      </c>
      <c r="FU123" s="27">
        <f>IFERROR(VLOOKUP(CONCATENATE($C123,".SL.TLF.TERT.ZS"),AREA_WB_6ATTRS,Seq!W$1,FALSE)/100,".")</f>
        <v>0.3</v>
      </c>
      <c r="FV123" s="27">
        <f>IFERROR(VLOOKUP(CONCATENATE($C123,".SL.TLF.TERT.ZS"),AREA_WB_6ATTRS,Seq!X$1,FALSE)/100,".")</f>
        <v>0.30200000762939455</v>
      </c>
      <c r="FW123" s="27">
        <f>IFERROR(VLOOKUP(CONCATENATE($C123,".SL.TLF.TERT.ZS"),AREA_WB_6ATTRS,Seq!Y$1,FALSE)/100,".")</f>
        <v>0.30100000381469727</v>
      </c>
      <c r="FX123" s="27">
        <f>IFERROR(VLOOKUP(CONCATENATE($C123,".SL.TLF.TERT.ZS"),AREA_WB_6ATTRS,Seq!Z$1,FALSE)/100,".")</f>
        <v>0.31799999237060544</v>
      </c>
      <c r="FY123" s="27">
        <f>IFERROR(VLOOKUP(CONCATENATE($C123,".SL.TLF.TERT.ZS"),AREA_WB_6ATTRS,Seq!AA$1,FALSE)/100,".")</f>
        <v>0.34400001525878904</v>
      </c>
      <c r="FZ123" s="27">
        <f>IFERROR(VLOOKUP(CONCATENATE($C123,".SL.TLF.TERT.ZS"),AREA_WB_6ATTRS,Seq!AB$1,FALSE)/100,".")</f>
        <v>0.34200000762939453</v>
      </c>
      <c r="GA123" s="27">
        <f>IFERROR(VLOOKUP(CONCATENATE($C123,".SL.TLF.TERT.ZS"),AREA_WB_6ATTRS,Seq!AC$1,FALSE)/100,".")</f>
        <v>0.33700000762939453</v>
      </c>
      <c r="GB123" s="27">
        <f>IFERROR(VLOOKUP(CONCATENATE($C123,".SL.TLF.TERT.ZS"),AREA_WB_6ATTRS,Seq!AD$1,FALSE)/100,".")</f>
        <v>0.33799999237060546</v>
      </c>
      <c r="GC123" s="27">
        <f>IFERROR(VLOOKUP(CONCATENATE($C123,".SL.TLF.TERT.ZS"),AREA_WB_6ATTRS,Seq!AE$1,FALSE)/100,".")</f>
        <v>0.35599998474121092</v>
      </c>
      <c r="GD123" s="27">
        <f>IFERROR(VLOOKUP(CONCATENATE($C123,".SL.TLF.TERT.ZS"),AREA_WB_6ATTRS,Seq!AF$1,FALSE)/100,".")</f>
        <v>0.35299999237060548</v>
      </c>
      <c r="GE123" s="27" t="str">
        <f>IFERROR(VLOOKUP(CONCATENATE($C123,".SL.TLF.TERT.ZS"),AREA_WB_6ATTRS,Seq!AG$1,FALSE)/100,".")</f>
        <v>.</v>
      </c>
      <c r="GF123" s="27" t="str">
        <f>IFERROR(VLOOKUP(CONCATENATE($C123,".SL.TLF.TERT.ZS"),AREA_WB_6ATTRS,Seq!AH$1,FALSE)/100,".")</f>
        <v>.</v>
      </c>
      <c r="GG123" s="27" t="str">
        <f>IFERROR(VLOOKUP(CONCATENATE($C123,".SL.TLF.TERT.ZS"),AREA_WB_6ATTRS,Seq!AI$1,FALSE)/100,".")</f>
        <v>.</v>
      </c>
      <c r="GH123" s="27" t="str">
        <f>IFERROR(VLOOKUP(CONCATENATE($C123,".SL.TLF.TERT.ZS"),AREA_WB_6ATTRS,Seq!AJ$1,FALSE)/100,".")</f>
        <v>.</v>
      </c>
      <c r="GI123" s="27" t="str">
        <f>IFERROR(VLOOKUP(CONCATENATE($C123,".SL.TLF.TERT.ZS"),AREA_WB_6ATTRS,Seq!AK$1,FALSE)/100,".")</f>
        <v>.</v>
      </c>
      <c r="GJ123" s="27" t="str">
        <f>IFERROR(VLOOKUP(CONCATENATE($C123,".SL.TLF.TERT.ZS"),AREA_WB_6ATTRS,Seq!AL$1,FALSE)/100,".")</f>
        <v>.</v>
      </c>
      <c r="GK123" s="27"/>
      <c r="GL123" s="27"/>
      <c r="GM123" s="27" t="str">
        <f t="shared" si="167"/>
        <v>.</v>
      </c>
      <c r="GN123" s="27" t="str">
        <f t="shared" si="168"/>
        <v>.</v>
      </c>
      <c r="GO123" s="27" t="str">
        <f t="shared" si="131"/>
        <v>.</v>
      </c>
      <c r="GP123" s="27"/>
      <c r="GQ123" s="9" t="str">
        <f>IF(VLOOKUP($B123,EM_80!$B$1:$C$201,2,FALSE)&gt;0,VLOOKUP($B123,EM_80!$B$1:$C$201,2,FALSE),".")</f>
        <v>.</v>
      </c>
      <c r="GR123" s="9" t="str">
        <f t="shared" si="169"/>
        <v>.</v>
      </c>
      <c r="GS123" s="9" t="str">
        <f t="shared" si="124"/>
        <v>.</v>
      </c>
      <c r="GU123">
        <f t="shared" si="170"/>
        <v>1477000</v>
      </c>
      <c r="GV123">
        <f t="shared" si="171"/>
        <v>1569000</v>
      </c>
      <c r="GW123">
        <f t="shared" si="172"/>
        <v>1369512.61479732</v>
      </c>
      <c r="GX123">
        <f t="shared" si="173"/>
        <v>1340161</v>
      </c>
      <c r="GZ123" s="9" t="str">
        <f>IF(ISNA(VLOOKUP($B123,Area_EM_90,Seq!C$1,FALSE)),".",VLOOKUP($B123,Area_EM_90,Seq!C$1,FALSE))</f>
        <v>.</v>
      </c>
      <c r="HA123" s="9" t="str">
        <f>IF(ISNA(VLOOKUP($B123,Area_EM_90,Seq!D$1,FALSE)),".",VLOOKUP($B123,Area_EM_90,Seq!D$1,FALSE))</f>
        <v>.</v>
      </c>
      <c r="HB123" s="9" t="str">
        <f>IF(ISNA(VLOOKUP($B123,Area_EM_90,Seq!E$1,FALSE)),".",VLOOKUP($B123,Area_EM_90,Seq!E$1,FALSE))</f>
        <v>.</v>
      </c>
      <c r="HC123" s="9" t="str">
        <f>IF(ISNA(VLOOKUP($B123,Area_EM_90,Seq!F$1,FALSE)),".",VLOOKUP($B123,Area_EM_90,Seq!F$1,FALSE))</f>
        <v>.</v>
      </c>
      <c r="HD123" s="9" t="str">
        <f>IF(ISNA(VLOOKUP($B123,Area_EM_90,Seq!G$1,FALSE)),".",VLOOKUP($B123,Area_EM_90,Seq!G$1,FALSE))</f>
        <v>.</v>
      </c>
      <c r="HE123" s="9" t="str">
        <f>IF(ISNA(VLOOKUP($B123,Area_EM_90,Seq!H$1,FALSE)),".",VLOOKUP($B123,Area_EM_90,Seq!H$1,FALSE))</f>
        <v>.</v>
      </c>
      <c r="HF123" s="9" t="str">
        <f>IF(ISNA(VLOOKUP($B123,Area_EM_90,Seq!I$1,FALSE)),".",VLOOKUP($B123,Area_EM_90,Seq!I$1,FALSE))</f>
        <v>.</v>
      </c>
      <c r="HG123" s="9" t="str">
        <f>IF(ISNA(VLOOKUP($B123,Area_EM_90,Seq!J$1,FALSE)),".",VLOOKUP($B123,Area_EM_90,Seq!J$1,FALSE))</f>
        <v>.</v>
      </c>
      <c r="HH123" s="9" t="str">
        <f>IF(ISNA(VLOOKUP($B123,Area_EM_00,Seq!C$1,FALSE)),".",VLOOKUP($B123,Area_EM_00,Seq!C$1,FALSE))</f>
        <v>.</v>
      </c>
      <c r="HI123" s="9" t="str">
        <f>IF(ISNA(VLOOKUP($B123,Area_EM_00,Seq!D$1,FALSE)),".",VLOOKUP($B123,Area_EM_00,Seq!D$1,FALSE))</f>
        <v>.</v>
      </c>
      <c r="HJ123" s="9" t="str">
        <f>IF(ISNA(VLOOKUP($B123,Area_EM_00,Seq!E$1,FALSE)),".",VLOOKUP($B123,Area_EM_00,Seq!E$1,FALSE))</f>
        <v>.</v>
      </c>
      <c r="HK123" s="9" t="str">
        <f>IF(ISNA(VLOOKUP($B123,Area_EM_00,Seq!F$1,FALSE)),".",VLOOKUP($B123,Area_EM_00,Seq!F$1,FALSE))</f>
        <v>.</v>
      </c>
      <c r="HL123" s="9" t="str">
        <f>IF(ISNA(VLOOKUP($B123,Area_EM_00,Seq!G$1,FALSE)),".",VLOOKUP($B123,Area_EM_00,Seq!G$1,FALSE))</f>
        <v>.</v>
      </c>
      <c r="HM123" s="9" t="str">
        <f>IF(ISNA(VLOOKUP($B123,Area_EM_00,Seq!H$1,FALSE)),".",VLOOKUP($B123,Area_EM_00,Seq!H$1,FALSE))</f>
        <v>.</v>
      </c>
      <c r="HN123" s="9" t="str">
        <f>IF(ISNA(VLOOKUP($B123,Area_EM_00,Seq!I$1,FALSE)),".",VLOOKUP($B123,Area_EM_00,Seq!I$1,FALSE))</f>
        <v>.</v>
      </c>
      <c r="HO123" s="9" t="str">
        <f>IF(ISNA(VLOOKUP($B123,Area_EM_00,Seq!J$1,FALSE)),".",VLOOKUP($B123,Area_EM_00,Seq!J$1,FALSE))</f>
        <v>.</v>
      </c>
      <c r="HQ123" s="27"/>
      <c r="HR123" s="9">
        <f>IFERROR(VLOOKUP($B123,AREA_EM3_60_00,Seq!E$1,FALSE),".")</f>
        <v>0</v>
      </c>
      <c r="HS123" s="9">
        <f>IFERROR(VLOOKUP($B123,AREA_EM3_60_00,Seq!F$1,FALSE),".")</f>
        <v>0</v>
      </c>
      <c r="HT123" s="9">
        <f>IFERROR(VLOOKUP($B123,AREA_EM3_60_00,Seq!G$1,FALSE),".")</f>
        <v>125</v>
      </c>
      <c r="HU123" s="9">
        <f>IFERROR(VLOOKUP($B123,AREA_EM3_10,Seq!B$1,FALSE),".")</f>
        <v>0</v>
      </c>
      <c r="HV123" s="9">
        <f t="shared" si="132"/>
        <v>1477000</v>
      </c>
      <c r="HW123" s="9">
        <f t="shared" si="133"/>
        <v>1569000</v>
      </c>
      <c r="HX123" s="9">
        <f t="shared" si="134"/>
        <v>1369512.61479732</v>
      </c>
      <c r="HY123" s="9">
        <f t="shared" si="135"/>
        <v>1340161</v>
      </c>
    </row>
    <row r="124" spans="1:233">
      <c r="A124" s="25" t="s">
        <v>3932</v>
      </c>
      <c r="B124" s="26" t="str">
        <f t="shared" si="92"/>
        <v>Azerbaijan</v>
      </c>
      <c r="C124" s="166" t="s">
        <v>1355</v>
      </c>
      <c r="D124" s="27">
        <f>VLOOKUP("CHN.NY.GDP.MKTP.KD",AREA_WB_6ATTRS,Seq!B$1,FALSE)/10000</f>
        <v>18294112.043860689</v>
      </c>
      <c r="E124" s="27">
        <f>VLOOKUP("CHN.NY.GDP.MKTP.KD",AREA_WB_6ATTRS,Seq!C$1,FALSE)/10000</f>
        <v>19245405.87014145</v>
      </c>
      <c r="F124" s="27">
        <f>VLOOKUP("CHN.NY.GDP.MKTP.KD",AREA_WB_6ATTRS,Seq!D$1,FALSE)/10000</f>
        <v>20996737.804324333</v>
      </c>
      <c r="G124" s="27">
        <f>VLOOKUP("CHN.NY.GDP.MKTP.KD",AREA_WB_6ATTRS,Seq!E$1,FALSE)/10000</f>
        <v>23285382.224995762</v>
      </c>
      <c r="H124" s="27">
        <f>VLOOKUP("CHN.NY.GDP.MKTP.KD",AREA_WB_6ATTRS,Seq!F$1,FALSE)/10000</f>
        <v>26824760.323195074</v>
      </c>
      <c r="I124" s="27">
        <f>VLOOKUP("CHN.NY.GDP.MKTP.KD",AREA_WB_6ATTRS,Seq!G$1,FALSE)/10000</f>
        <v>30446102.966826372</v>
      </c>
      <c r="J124" s="27">
        <f>VLOOKUP("CHN.NY.GDP.MKTP.KD",AREA_WB_6ATTRS,Seq!H$1,FALSE)/10000</f>
        <v>33125360.027907111</v>
      </c>
      <c r="K124" s="27">
        <f>VLOOKUP("CHN.NY.GDP.MKTP.KD",AREA_WB_6ATTRS,Seq!I$1,FALSE)/10000</f>
        <v>36967901.791144341</v>
      </c>
      <c r="L124" s="27">
        <f>VLOOKUP("CHN.NY.GDP.MKTP.KD",AREA_WB_6ATTRS,Seq!J$1,FALSE)/10000</f>
        <v>41145274.693543643</v>
      </c>
      <c r="M124" s="27">
        <f>VLOOKUP("CHN.NY.GDP.MKTP.KD",AREA_WB_6ATTRS,Seq!K$1,FALSE)/10000</f>
        <v>42832230.955979005</v>
      </c>
      <c r="N124" s="27">
        <f>VLOOKUP("CHN.NY.GDP.MKTP.KD",AREA_WB_6ATTRS,Seq!L$1,FALSE)/10000</f>
        <v>44459855.73230619</v>
      </c>
      <c r="O124" s="27">
        <f>VLOOKUP("CHN.NY.GDP.MKTP.KD",AREA_WB_6ATTRS,Seq!M$1,FALSE)/10000</f>
        <v>48550162.459678344</v>
      </c>
      <c r="P124" s="27">
        <f>VLOOKUP("CHN.NY.GDP.MKTP.KD",AREA_WB_6ATTRS,Seq!N$1,FALSE)/10000</f>
        <v>55444285.528952621</v>
      </c>
      <c r="Q124" s="27">
        <f>VLOOKUP("CHN.NY.GDP.MKTP.KD",AREA_WB_6ATTRS,Seq!O$1,FALSE)/10000</f>
        <v>63206485.503006078</v>
      </c>
      <c r="R124" s="27">
        <f>VLOOKUP("CHN.NY.GDP.MKTP.KD",AREA_WB_6ATTRS,Seq!P$1,FALSE)/10000</f>
        <v>71486535.103899792</v>
      </c>
      <c r="S124" s="27">
        <f>VLOOKUP("CHN.NY.GDP.MKTP.KD",AREA_WB_6ATTRS,Seq!Q$1,FALSE)/10000</f>
        <v>79278567.430224851</v>
      </c>
      <c r="T124" s="27">
        <f>VLOOKUP("CHN.NY.GDP.MKTP.KD",AREA_WB_6ATTRS,Seq!R$1,FALSE)/10000</f>
        <v>87206424.173247412</v>
      </c>
      <c r="U124" s="27">
        <f>VLOOKUP("CHN.NY.GDP.MKTP.KD",AREA_WB_6ATTRS,Seq!S$1,FALSE)/10000</f>
        <v>95316621.621359423</v>
      </c>
      <c r="V124" s="27">
        <f>VLOOKUP("CHN.NY.GDP.MKTP.KD",AREA_WB_6ATTRS,Seq!T$1,FALSE)/10000</f>
        <v>102751318.10782552</v>
      </c>
      <c r="W124" s="27">
        <f>VLOOKUP("CHN.NY.GDP.MKTP.KD",AREA_WB_6ATTRS,Seq!U$1,FALSE)/10000</f>
        <v>110560418.28402025</v>
      </c>
      <c r="X124" s="27">
        <f>VLOOKUP("CHN.NY.GDP.MKTP.KD",AREA_WB_6ATTRS,Seq!V$1,FALSE)/10000</f>
        <v>119847493.41987793</v>
      </c>
      <c r="Y124" s="27">
        <f>VLOOKUP("CHN.NY.GDP.MKTP.KD",AREA_WB_6ATTRS,Seq!W$1,FALSE)/10000</f>
        <v>129794835.37372778</v>
      </c>
      <c r="Z124" s="27">
        <f>VLOOKUP("CHN.NY.GDP.MKTP.KD",AREA_WB_6ATTRS,Seq!X$1,FALSE)/10000</f>
        <v>141606165.392737</v>
      </c>
      <c r="AA124" s="27">
        <f>VLOOKUP("CHN.NY.GDP.MKTP.KD",AREA_WB_6ATTRS,Seq!Y$1,FALSE)/10000</f>
        <v>155766781.9320105</v>
      </c>
      <c r="AB124" s="27">
        <f>VLOOKUP("CHN.NY.GDP.MKTP.KD",AREA_WB_6ATTRS,Seq!Z$1,FALSE)/10000</f>
        <v>171499226.90714428</v>
      </c>
      <c r="AC124" s="27">
        <f>VLOOKUP("CHN.NY.GDP.MKTP.KD",AREA_WB_6ATTRS,Seq!AA$1,FALSE)/10000</f>
        <v>190878639.54765138</v>
      </c>
      <c r="AD124" s="27">
        <f>VLOOKUP("CHN.NY.GDP.MKTP.KD",AREA_WB_6ATTRS,Seq!AB$1,FALSE)/10000</f>
        <v>215120226.77020231</v>
      </c>
      <c r="AE124" s="27">
        <f>VLOOKUP("CHN.NY.GDP.MKTP.KD",AREA_WB_6ATTRS,Seq!AC$1,FALSE)/10000</f>
        <v>245667298.97157177</v>
      </c>
      <c r="AF124" s="27">
        <f>VLOOKUP("CHN.NY.GDP.MKTP.KD",AREA_WB_6ATTRS,Seq!AD$1,FALSE)/10000</f>
        <v>269251359.67284226</v>
      </c>
      <c r="AG124" s="27">
        <f>VLOOKUP("CHN.NY.GDP.MKTP.KD",AREA_WB_6ATTRS,Seq!AE$1,FALSE)/10000</f>
        <v>294022484.76274431</v>
      </c>
      <c r="AH124" s="27">
        <f>VLOOKUP("CHN.NY.GDP.MKTP.KD",AREA_WB_6ATTRS,Seq!AF$1,FALSE)/10000</f>
        <v>324600823.17806971</v>
      </c>
      <c r="AI124" s="27">
        <f>VLOOKUP("CHN.NY.GDP.MKTP.KD",AREA_WB_6ATTRS,Seq!AG$1,FALSE)/10000</f>
        <v>354139498.08727396</v>
      </c>
      <c r="AJ124" s="27"/>
      <c r="AK124" s="27"/>
      <c r="AL124" s="27"/>
      <c r="AM124" s="27"/>
      <c r="AN124" s="27"/>
      <c r="AO124" s="27"/>
      <c r="AP124" s="27" t="str">
        <f>IFERROR(VLOOKUP(CONCATENATE($C124, ".NY.GDP.MKTP.KD"),AREA_WB_6ATTRS,Seq!B$1,FALSE)/10000,".")</f>
        <v>.</v>
      </c>
      <c r="AQ124" s="27" t="str">
        <f>IFERROR(VLOOKUP(CONCATENATE($C124, ".NY.GDP.MKTP.KD"),AREA_WB_6ATTRS,Seq!C$1,FALSE)/10000,".")</f>
        <v>.</v>
      </c>
      <c r="AR124" s="27" t="str">
        <f>IFERROR(VLOOKUP(CONCATENATE($C124, ".NY.GDP.MKTP.KD"),AREA_WB_6ATTRS,Seq!D$1,FALSE)/10000,".")</f>
        <v>.</v>
      </c>
      <c r="AS124" s="27" t="str">
        <f>IFERROR(VLOOKUP(CONCATENATE($C124, ".NY.GDP.MKTP.KD"),AREA_WB_6ATTRS,Seq!E$1,FALSE)/10000,".")</f>
        <v>.</v>
      </c>
      <c r="AT124" s="27" t="str">
        <f>IFERROR(VLOOKUP(CONCATENATE($C124, ".NY.GDP.MKTP.KD"),AREA_WB_6ATTRS,Seq!F$1,FALSE)/10000,".")</f>
        <v>.</v>
      </c>
      <c r="AU124" s="27" t="str">
        <f>IFERROR(VLOOKUP(CONCATENATE($C124, ".NY.GDP.MKTP.KD"),AREA_WB_6ATTRS,Seq!G$1,FALSE)/10000,".")</f>
        <v>.</v>
      </c>
      <c r="AV124" s="27" t="str">
        <f>IFERROR(VLOOKUP(CONCATENATE($C124, ".NY.GDP.MKTP.KD"),AREA_WB_6ATTRS,Seq!H$1,FALSE)/10000,".")</f>
        <v>.</v>
      </c>
      <c r="AW124" s="27" t="str">
        <f>IFERROR(VLOOKUP(CONCATENATE($C124, ".NY.GDP.MKTP.KD"),AREA_WB_6ATTRS,Seq!I$1,FALSE)/10000,".")</f>
        <v>.</v>
      </c>
      <c r="AX124" s="27" t="str">
        <f>IFERROR(VLOOKUP(CONCATENATE($C124, ".NY.GDP.MKTP.KD"),AREA_WB_6ATTRS,Seq!J$1,FALSE)/10000,".")</f>
        <v>.</v>
      </c>
      <c r="AY124" s="27" t="str">
        <f>IFERROR(VLOOKUP(CONCATENATE($C124, ".NY.GDP.MKTP.KD"),AREA_WB_6ATTRS,Seq!K$1,FALSE)/10000,".")</f>
        <v>.</v>
      </c>
      <c r="AZ124" s="27">
        <f>IFERROR(VLOOKUP(CONCATENATE($C124, ".NY.GDP.MKTP.KD"),AREA_WB_6ATTRS,Seq!L$1,FALSE)/10000,".")</f>
        <v>895404.81159228017</v>
      </c>
      <c r="BA124" s="27">
        <f>IFERROR(VLOOKUP(CONCATENATE($C124, ".NY.GDP.MKTP.KD"),AREA_WB_6ATTRS,Seq!M$1,FALSE)/10000,".")</f>
        <v>889136.97791113413</v>
      </c>
      <c r="BB124" s="27">
        <f>IFERROR(VLOOKUP(CONCATENATE($C124, ".NY.GDP.MKTP.KD"),AREA_WB_6ATTRS,Seq!N$1,FALSE)/10000,".")</f>
        <v>688192.02090321784</v>
      </c>
      <c r="BC124" s="27">
        <f>IFERROR(VLOOKUP(CONCATENATE($C124, ".NY.GDP.MKTP.KD"),AREA_WB_6ATTRS,Seq!O$1,FALSE)/10000,".")</f>
        <v>529219.66407457448</v>
      </c>
      <c r="BD124" s="27">
        <f>IFERROR(VLOOKUP(CONCATENATE($C124, ".NY.GDP.MKTP.KD"),AREA_WB_6ATTRS,Seq!P$1,FALSE)/10000,".")</f>
        <v>424963.39025188325</v>
      </c>
      <c r="BE124" s="27">
        <f>IFERROR(VLOOKUP(CONCATENATE($C124, ".NY.GDP.MKTP.KD"),AREA_WB_6ATTRS,Seq!Q$1,FALSE)/10000,".")</f>
        <v>374817.71020216105</v>
      </c>
      <c r="BF124" s="27">
        <f>IFERROR(VLOOKUP(CONCATENATE($C124, ".NY.GDP.MKTP.KD"),AREA_WB_6ATTRS,Seq!R$1,FALSE)/10000,".")</f>
        <v>379690.34043478908</v>
      </c>
      <c r="BG124" s="27">
        <f>IFERROR(VLOOKUP(CONCATENATE($C124, ".NY.GDP.MKTP.KD"),AREA_WB_6ATTRS,Seq!S$1,FALSE)/10000,".")</f>
        <v>401712.3801800069</v>
      </c>
      <c r="BH124" s="27">
        <f>IFERROR(VLOOKUP(CONCATENATE($C124, ".NY.GDP.MKTP.KD"),AREA_WB_6ATTRS,Seq!T$1,FALSE)/10000,".")</f>
        <v>441883.61819800758</v>
      </c>
      <c r="BI124" s="27">
        <f>IFERROR(VLOOKUP(CONCATENATE($C124, ".NY.GDP.MKTP.KD"),AREA_WB_6ATTRS,Seq!U$1,FALSE)/10000,".")</f>
        <v>474583.00594466017</v>
      </c>
      <c r="BJ124" s="27">
        <f>IFERROR(VLOOKUP(CONCATENATE($C124, ".NY.GDP.MKTP.KD"),AREA_WB_6ATTRS,Seq!V$1,FALSE)/10000,".")</f>
        <v>527261.71960451733</v>
      </c>
      <c r="BK124" s="27">
        <f>IFERROR(VLOOKUP(CONCATENATE($C124, ".NY.GDP.MKTP.KD"),AREA_WB_6ATTRS,Seq!W$1,FALSE)/10000,".")</f>
        <v>579460.62984536472</v>
      </c>
      <c r="BL124" s="27">
        <f>IFERROR(VLOOKUP(CONCATENATE($C124, ".NY.GDP.MKTP.KD"),AREA_WB_6ATTRS,Seq!X$1,FALSE)/10000,".")</f>
        <v>640883.45660897344</v>
      </c>
      <c r="BM124" s="27">
        <f>IFERROR(VLOOKUP(CONCATENATE($C124, ".NY.GDP.MKTP.KD"),AREA_WB_6ATTRS,Seq!Y$1,FALSE)/10000,".")</f>
        <v>712662.40374917828</v>
      </c>
      <c r="BN124" s="27">
        <f>IFERROR(VLOOKUP(CONCATENATE($C124, ".NY.GDP.MKTP.KD"),AREA_WB_6ATTRS,Seq!Z$1,FALSE)/10000,".")</f>
        <v>785353.9689315944</v>
      </c>
      <c r="BO124" s="27">
        <f>IFERROR(VLOOKUP(CONCATENATE($C124, ".NY.GDP.MKTP.KD"),AREA_WB_6ATTRS,Seq!AA$1,FALSE)/10000,".")</f>
        <v>992687.41672953544</v>
      </c>
      <c r="BP124" s="27">
        <f>IFERROR(VLOOKUP(CONCATENATE($C124, ".NY.GDP.MKTP.KD"),AREA_WB_6ATTRS,Seq!AB$1,FALSE)/10000,".")</f>
        <v>1335164.575501225</v>
      </c>
      <c r="BQ124" s="27">
        <f>IFERROR(VLOOKUP(CONCATENATE($C124, ".NY.GDP.MKTP.KD"),AREA_WB_6ATTRS,Seq!AC$1,FALSE)/10000,".")</f>
        <v>1669609.9500185268</v>
      </c>
      <c r="BR124" s="27">
        <f>IFERROR(VLOOKUP(CONCATENATE($C124, ".NY.GDP.MKTP.KD"),AREA_WB_6ATTRS,Seq!AD$1,FALSE)/10000,".")</f>
        <v>1849927.8246205281</v>
      </c>
      <c r="BS124" s="27">
        <f>IFERROR(VLOOKUP(CONCATENATE($C124, ".NY.GDP.MKTP.KD"),AREA_WB_6ATTRS,Seq!AE$1,FALSE)/10000,".")</f>
        <v>2021971.112310237</v>
      </c>
      <c r="BT124" s="27">
        <f>IFERROR(VLOOKUP(CONCATENATE($C124, ".NY.GDP.MKTP.KD"),AREA_WB_6ATTRS,Seq!AF$1,FALSE)/10000,".")</f>
        <v>2123069.667925749</v>
      </c>
      <c r="BU124" s="27">
        <f>IFERROR(VLOOKUP(CONCATENATE($C124, ".NY.GDP.MKTP.KD"),AREA_WB_6ATTRS,Seq!AG$1,FALSE)/10000,".")</f>
        <v>2144300.3646050068</v>
      </c>
      <c r="BV124" s="27"/>
      <c r="BW124" s="27"/>
      <c r="BX124" s="27"/>
      <c r="BY124" s="27"/>
      <c r="BZ124" s="27"/>
      <c r="CA124" s="27"/>
      <c r="CB124" s="27"/>
      <c r="CC124" s="27">
        <f>CNPop!A$48</f>
        <v>5.0000000000000001E-3</v>
      </c>
      <c r="CD124" s="27">
        <f>CNPop!B$48</f>
        <v>6.0000000000000001E-3</v>
      </c>
      <c r="CE124" s="27">
        <f>CNPop!C$48</f>
        <v>6.0000000000000001E-3</v>
      </c>
      <c r="CF124" s="27">
        <f>CNPop!D$48</f>
        <v>7.0000000000000001E-3</v>
      </c>
      <c r="CG124" s="27">
        <f>CNPop!E$48</f>
        <v>7.0000000000000001E-3</v>
      </c>
      <c r="CH124" s="27">
        <f>CNPop!F$48</f>
        <v>8.0000000000000002E-3</v>
      </c>
      <c r="CI124" s="27">
        <f>CNPop!G$48</f>
        <v>8.9999999999999993E-3</v>
      </c>
      <c r="CJ124" s="27">
        <f>CNPop!H$48</f>
        <v>0.01</v>
      </c>
      <c r="CK124" s="27">
        <f>CNPop!I$48</f>
        <v>1.0999999999999999E-2</v>
      </c>
      <c r="CL124" s="27">
        <f>CNPop!J$48</f>
        <v>1.2E-2</v>
      </c>
      <c r="CM124" s="27">
        <f>CNPop!K$48</f>
        <v>1.4E-2</v>
      </c>
      <c r="CN124" s="27">
        <f>CNPop!L$48</f>
        <v>1.6E-2</v>
      </c>
      <c r="CO124" s="27">
        <f>CNPop!M$48</f>
        <v>1.7000000000000001E-2</v>
      </c>
      <c r="CP124" s="27">
        <f>CNPop!N$48</f>
        <v>1.9E-2</v>
      </c>
      <c r="CQ124" s="27">
        <f>CNPop!O$48</f>
        <v>2.1000000000000001E-2</v>
      </c>
      <c r="CR124" s="27">
        <f>CNPop!P$48</f>
        <v>2.3E-2</v>
      </c>
      <c r="CS124" s="27">
        <f>CNPop!Q$48</f>
        <v>2.5999999999999999E-2</v>
      </c>
      <c r="CT124" s="27">
        <f>CNPop!R$48</f>
        <v>2.8000000000000001E-2</v>
      </c>
      <c r="CU124" s="27">
        <f>CNPop!S$48</f>
        <v>0.03</v>
      </c>
      <c r="CV124" s="27">
        <f>CNPop!T$48</f>
        <v>3.3000000000000002E-2</v>
      </c>
      <c r="CW124" s="27">
        <f>CNPop!U$48</f>
        <v>3.5999999999999997E-2</v>
      </c>
      <c r="CX124" s="27">
        <f>CNPop!V$48</f>
        <v>3.9E-2</v>
      </c>
      <c r="CY124" s="27">
        <f>CNPop!W$48</f>
        <v>4.2000000000000003E-2</v>
      </c>
      <c r="CZ124" s="27">
        <f>CNPop!X$48</f>
        <v>4.4999999999999998E-2</v>
      </c>
      <c r="DA124" s="27">
        <f>CNPop!Y$48</f>
        <v>4.9000000000000002E-2</v>
      </c>
      <c r="DB124" s="27">
        <f>CNPop!Z$48</f>
        <v>5.1999999999999998E-2</v>
      </c>
      <c r="DC124" s="27">
        <f>CNPop!AA$48</f>
        <v>5.6000000000000001E-2</v>
      </c>
      <c r="DD124" s="27">
        <f>CNPop!AB$48</f>
        <v>0.06</v>
      </c>
      <c r="DE124" s="27">
        <f>CNPop!AC$48</f>
        <v>6.3E-2</v>
      </c>
      <c r="DF124" s="27">
        <f>CNPop!AD$48</f>
        <v>6.8000000000000005E-2</v>
      </c>
      <c r="DG124" s="27">
        <f>CNPop!AE$48</f>
        <v>7.1999999999999995E-2</v>
      </c>
      <c r="DH124" s="27">
        <f>CNPop!AF$48</f>
        <v>7.5999999999999998E-2</v>
      </c>
      <c r="DI124" s="27">
        <f>CNPop!AG$48</f>
        <v>8.1000000000000003E-2</v>
      </c>
      <c r="DJ124" s="27">
        <f>CNPop!AH$48</f>
        <v>8.5000000000000006E-2</v>
      </c>
      <c r="DK124" s="27">
        <f>CNPop!AI$48</f>
        <v>0.09</v>
      </c>
      <c r="DL124" s="27">
        <f>CNPop!AJ$48</f>
        <v>9.5000000000000001E-2</v>
      </c>
      <c r="DM124" s="27">
        <f>CNPop!AK$48</f>
        <v>0.1</v>
      </c>
      <c r="DN124" s="27"/>
      <c r="DO124" s="27">
        <f t="shared" si="140"/>
        <v>0.22299999237060547</v>
      </c>
      <c r="DP124" s="27">
        <f t="shared" si="141"/>
        <v>0.22299999237060547</v>
      </c>
      <c r="DQ124" s="27">
        <f t="shared" si="142"/>
        <v>0.22299999237060547</v>
      </c>
      <c r="DR124" s="27">
        <f t="shared" si="143"/>
        <v>0.22299999237060547</v>
      </c>
      <c r="DS124" s="27">
        <f t="shared" si="144"/>
        <v>0.22299999237060547</v>
      </c>
      <c r="DT124" s="27">
        <f t="shared" si="145"/>
        <v>0.22299999237060547</v>
      </c>
      <c r="DU124" s="27">
        <f t="shared" si="146"/>
        <v>0.22299999237060547</v>
      </c>
      <c r="DV124" s="27">
        <f t="shared" si="147"/>
        <v>0.22299999237060547</v>
      </c>
      <c r="DW124" s="27">
        <f t="shared" si="148"/>
        <v>0.22299999237060547</v>
      </c>
      <c r="DX124" s="27">
        <f t="shared" si="149"/>
        <v>0.22299999237060547</v>
      </c>
      <c r="DY124" s="27">
        <f t="shared" si="150"/>
        <v>0.22299999237060547</v>
      </c>
      <c r="DZ124" s="27">
        <f t="shared" si="151"/>
        <v>0.22299999237060547</v>
      </c>
      <c r="EA124" s="27">
        <f t="shared" si="152"/>
        <v>0.22299999237060547</v>
      </c>
      <c r="EB124" s="27">
        <f t="shared" si="153"/>
        <v>0.22299999237060547</v>
      </c>
      <c r="EC124" s="27">
        <f t="shared" si="154"/>
        <v>0.22299999237060547</v>
      </c>
      <c r="ED124" s="27">
        <f t="shared" si="155"/>
        <v>0.22299999237060547</v>
      </c>
      <c r="EE124" s="27">
        <f t="shared" si="156"/>
        <v>0.22299999237060547</v>
      </c>
      <c r="EF124" s="27">
        <f t="shared" si="157"/>
        <v>0.22299999237060547</v>
      </c>
      <c r="EG124" s="27">
        <f t="shared" si="158"/>
        <v>0.22299999237060547</v>
      </c>
      <c r="EH124" s="27">
        <f t="shared" si="159"/>
        <v>0.22299999237060547</v>
      </c>
      <c r="EI124" s="27">
        <f t="shared" si="160"/>
        <v>0.22299999237060547</v>
      </c>
      <c r="EJ124" s="27">
        <f t="shared" si="161"/>
        <v>0.22299999237060547</v>
      </c>
      <c r="EK124" s="27">
        <f t="shared" si="162"/>
        <v>0.22299999237060547</v>
      </c>
      <c r="EL124" s="27">
        <f t="shared" si="163"/>
        <v>0.22299999237060547</v>
      </c>
      <c r="EM124" s="27">
        <f t="shared" si="164"/>
        <v>0.22299999237060547</v>
      </c>
      <c r="EN124" s="27">
        <f t="shared" si="165"/>
        <v>0.22299999237060547</v>
      </c>
      <c r="EO124" s="27">
        <f t="shared" si="166"/>
        <v>0.22299999237060547</v>
      </c>
      <c r="EP124" s="27">
        <f t="shared" si="129"/>
        <v>0.22299999237060547</v>
      </c>
      <c r="EQ124" s="27">
        <f t="shared" si="130"/>
        <v>0.21</v>
      </c>
      <c r="ER124" s="27">
        <f t="shared" ref="ER124:ET130" si="177">IF(ISNUMBER(GC124),GC124,EQ124)</f>
        <v>0.21</v>
      </c>
      <c r="ES124" s="27">
        <f t="shared" si="177"/>
        <v>0.21</v>
      </c>
      <c r="ET124" s="27">
        <f t="shared" si="177"/>
        <v>0.21</v>
      </c>
      <c r="EU124" s="27"/>
      <c r="EV124" s="27"/>
      <c r="EW124" s="27"/>
      <c r="EX124" s="27"/>
      <c r="EY124" s="27"/>
      <c r="EZ124" s="27" t="str">
        <f>IFERROR(VLOOKUP(CONCATENATE($C124,".SL.TLF.TERT.ZS"),AREA_WB_6ATTRS,Seq!B$1,FALSE)/100,".")</f>
        <v>.</v>
      </c>
      <c r="FA124" s="27" t="str">
        <f>IFERROR(VLOOKUP(CONCATENATE($C124,".SL.TLF.TERT.ZS"),AREA_WB_6ATTRS,Seq!C$1,FALSE)/100,".")</f>
        <v>.</v>
      </c>
      <c r="FB124" s="27" t="str">
        <f>IFERROR(VLOOKUP(CONCATENATE($C124,".SL.TLF.TERT.ZS"),AREA_WB_6ATTRS,Seq!D$1,FALSE)/100,".")</f>
        <v>.</v>
      </c>
      <c r="FC124" s="27" t="str">
        <f>IFERROR(VLOOKUP(CONCATENATE($C124,".SL.TLF.TERT.ZS"),AREA_WB_6ATTRS,Seq!E$1,FALSE)/100,".")</f>
        <v>.</v>
      </c>
      <c r="FD124" s="27" t="str">
        <f>IFERROR(VLOOKUP(CONCATENATE($C124,".SL.TLF.TERT.ZS"),AREA_WB_6ATTRS,Seq!F$1,FALSE)/100,".")</f>
        <v>.</v>
      </c>
      <c r="FE124" s="27" t="str">
        <f>IFERROR(VLOOKUP(CONCATENATE($C124,".SL.TLF.TERT.ZS"),AREA_WB_6ATTRS,Seq!G$1,FALSE)/100,".")</f>
        <v>.</v>
      </c>
      <c r="FF124" s="27" t="str">
        <f>IFERROR(VLOOKUP(CONCATENATE($C124,".SL.TLF.TERT.ZS"),AREA_WB_6ATTRS,Seq!H$1,FALSE)/100,".")</f>
        <v>.</v>
      </c>
      <c r="FG124" s="27" t="str">
        <f>IFERROR(VLOOKUP(CONCATENATE($C124,".SL.TLF.TERT.ZS"),AREA_WB_6ATTRS,Seq!I$1,FALSE)/100,".")</f>
        <v>.</v>
      </c>
      <c r="FH124" s="27" t="str">
        <f>IFERROR(VLOOKUP(CONCATENATE($C124,".SL.TLF.TERT.ZS"),AREA_WB_6ATTRS,Seq!J$1,FALSE)/100,".")</f>
        <v>.</v>
      </c>
      <c r="FI124" s="27" t="str">
        <f>IFERROR(VLOOKUP(CONCATENATE($C124,".SL.TLF.TERT.ZS"),AREA_WB_6ATTRS,Seq!K$1,FALSE)/100,".")</f>
        <v>.</v>
      </c>
      <c r="FJ124" s="27" t="str">
        <f>IFERROR(VLOOKUP(CONCATENATE($C124,".SL.TLF.TERT.ZS"),AREA_WB_6ATTRS,Seq!L$1,FALSE)/100,".")</f>
        <v>.</v>
      </c>
      <c r="FK124" s="27" t="str">
        <f>IFERROR(VLOOKUP(CONCATENATE($C124,".SL.TLF.TERT.ZS"),AREA_WB_6ATTRS,Seq!M$1,FALSE)/100,".")</f>
        <v>.</v>
      </c>
      <c r="FL124" s="27" t="str">
        <f>IFERROR(VLOOKUP(CONCATENATE($C124,".SL.TLF.TERT.ZS"),AREA_WB_6ATTRS,Seq!N$1,FALSE)/100,".")</f>
        <v>.</v>
      </c>
      <c r="FM124" s="27" t="str">
        <f>IFERROR(VLOOKUP(CONCATENATE($C124,".SL.TLF.TERT.ZS"),AREA_WB_6ATTRS,Seq!O$1,FALSE)/100,".")</f>
        <v>.</v>
      </c>
      <c r="FN124" s="27" t="str">
        <f>IFERROR(VLOOKUP(CONCATENATE($C124,".SL.TLF.TERT.ZS"),AREA_WB_6ATTRS,Seq!P$1,FALSE)/100,".")</f>
        <v>.</v>
      </c>
      <c r="FO124" s="27" t="str">
        <f>IFERROR(VLOOKUP(CONCATENATE($C124,".SL.TLF.TERT.ZS"),AREA_WB_6ATTRS,Seq!Q$1,FALSE)/100,".")</f>
        <v>.</v>
      </c>
      <c r="FP124" s="27" t="str">
        <f>IFERROR(VLOOKUP(CONCATENATE($C124,".SL.TLF.TERT.ZS"),AREA_WB_6ATTRS,Seq!R$1,FALSE)/100,".")</f>
        <v>.</v>
      </c>
      <c r="FQ124" s="27" t="str">
        <f>IFERROR(VLOOKUP(CONCATENATE($C124,".SL.TLF.TERT.ZS"),AREA_WB_6ATTRS,Seq!S$1,FALSE)/100,".")</f>
        <v>.</v>
      </c>
      <c r="FR124" s="27" t="str">
        <f>IFERROR(VLOOKUP(CONCATENATE($C124,".SL.TLF.TERT.ZS"),AREA_WB_6ATTRS,Seq!T$1,FALSE)/100,".")</f>
        <v>.</v>
      </c>
      <c r="FS124" s="27" t="str">
        <f>IFERROR(VLOOKUP(CONCATENATE($C124,".SL.TLF.TERT.ZS"),AREA_WB_6ATTRS,Seq!U$1,FALSE)/100,".")</f>
        <v>.</v>
      </c>
      <c r="FT124" s="27" t="str">
        <f>IFERROR(VLOOKUP(CONCATENATE($C124,".SL.TLF.TERT.ZS"),AREA_WB_6ATTRS,Seq!V$1,FALSE)/100,".")</f>
        <v>.</v>
      </c>
      <c r="FU124" s="27" t="str">
        <f>IFERROR(VLOOKUP(CONCATENATE($C124,".SL.TLF.TERT.ZS"),AREA_WB_6ATTRS,Seq!W$1,FALSE)/100,".")</f>
        <v>.</v>
      </c>
      <c r="FV124" s="27" t="str">
        <f>IFERROR(VLOOKUP(CONCATENATE($C124,".SL.TLF.TERT.ZS"),AREA_WB_6ATTRS,Seq!X$1,FALSE)/100,".")</f>
        <v>.</v>
      </c>
      <c r="FW124" s="27" t="str">
        <f>IFERROR(VLOOKUP(CONCATENATE($C124,".SL.TLF.TERT.ZS"),AREA_WB_6ATTRS,Seq!Y$1,FALSE)/100,".")</f>
        <v>.</v>
      </c>
      <c r="FX124" s="27" t="str">
        <f>IFERROR(VLOOKUP(CONCATENATE($C124,".SL.TLF.TERT.ZS"),AREA_WB_6ATTRS,Seq!Z$1,FALSE)/100,".")</f>
        <v>.</v>
      </c>
      <c r="FY124" s="27" t="str">
        <f>IFERROR(VLOOKUP(CONCATENATE($C124,".SL.TLF.TERT.ZS"),AREA_WB_6ATTRS,Seq!AA$1,FALSE)/100,".")</f>
        <v>.</v>
      </c>
      <c r="FZ124" s="27" t="str">
        <f>IFERROR(VLOOKUP(CONCATENATE($C124,".SL.TLF.TERT.ZS"),AREA_WB_6ATTRS,Seq!AB$1,FALSE)/100,".")</f>
        <v>.</v>
      </c>
      <c r="GA124" s="27">
        <f>IFERROR(VLOOKUP(CONCATENATE($C124,".SL.TLF.TERT.ZS"),AREA_WB_6ATTRS,Seq!AC$1,FALSE)/100,".")</f>
        <v>0.22299999237060547</v>
      </c>
      <c r="GB124" s="27">
        <f>IFERROR(VLOOKUP(CONCATENATE($C124,".SL.TLF.TERT.ZS"),AREA_WB_6ATTRS,Seq!AD$1,FALSE)/100,".")</f>
        <v>0.21</v>
      </c>
      <c r="GC124" s="27" t="str">
        <f>IFERROR(VLOOKUP(CONCATENATE($C124,".SL.TLF.TERT.ZS"),AREA_WB_6ATTRS,Seq!AE$1,FALSE)/100,".")</f>
        <v>.</v>
      </c>
      <c r="GD124" s="27" t="str">
        <f>IFERROR(VLOOKUP(CONCATENATE($C124,".SL.TLF.TERT.ZS"),AREA_WB_6ATTRS,Seq!AF$1,FALSE)/100,".")</f>
        <v>.</v>
      </c>
      <c r="GE124" s="27" t="str">
        <f>IFERROR(VLOOKUP(CONCATENATE($C124,".SL.TLF.TERT.ZS"),AREA_WB_6ATTRS,Seq!AG$1,FALSE)/100,".")</f>
        <v>.</v>
      </c>
      <c r="GF124" s="27" t="str">
        <f>IFERROR(VLOOKUP(CONCATENATE($C124,".SL.TLF.TERT.ZS"),AREA_WB_6ATTRS,Seq!AH$1,FALSE)/100,".")</f>
        <v>.</v>
      </c>
      <c r="GG124" s="27" t="str">
        <f>IFERROR(VLOOKUP(CONCATENATE($C124,".SL.TLF.TERT.ZS"),AREA_WB_6ATTRS,Seq!AI$1,FALSE)/100,".")</f>
        <v>.</v>
      </c>
      <c r="GH124" s="27" t="str">
        <f>IFERROR(VLOOKUP(CONCATENATE($C124,".SL.TLF.TERT.ZS"),AREA_WB_6ATTRS,Seq!AJ$1,FALSE)/100,".")</f>
        <v>.</v>
      </c>
      <c r="GI124" s="27" t="str">
        <f>IFERROR(VLOOKUP(CONCATENATE($C124,".SL.TLF.TERT.ZS"),AREA_WB_6ATTRS,Seq!AK$1,FALSE)/100,".")</f>
        <v>.</v>
      </c>
      <c r="GJ124" s="27" t="str">
        <f>IFERROR(VLOOKUP(CONCATENATE($C124,".SL.TLF.TERT.ZS"),AREA_WB_6ATTRS,Seq!AL$1,FALSE)/100,".")</f>
        <v>.</v>
      </c>
      <c r="GK124" s="27"/>
      <c r="GL124" s="27"/>
      <c r="GM124" s="27" t="str">
        <f t="shared" si="167"/>
        <v>.</v>
      </c>
      <c r="GN124" s="27" t="str">
        <f t="shared" si="168"/>
        <v>.</v>
      </c>
      <c r="GO124" s="27" t="str">
        <f t="shared" si="131"/>
        <v>.</v>
      </c>
      <c r="GP124" s="27"/>
      <c r="GQ124" s="9" t="str">
        <f>IF(VLOOKUP($B124,EM_80!$B$1:$C$201,2,FALSE)&gt;0,VLOOKUP($B124,EM_80!$B$1:$C$201,2,FALSE),".")</f>
        <v>.</v>
      </c>
      <c r="GR124" s="9" t="str">
        <f t="shared" si="169"/>
        <v>.</v>
      </c>
      <c r="GS124" s="9" t="str">
        <f t="shared" si="124"/>
        <v>.</v>
      </c>
      <c r="GU124">
        <f t="shared" si="170"/>
        <v>6166000</v>
      </c>
      <c r="GV124">
        <f t="shared" si="171"/>
        <v>7159000</v>
      </c>
      <c r="GW124">
        <f t="shared" si="172"/>
        <v>8048534.7859097896</v>
      </c>
      <c r="GX124">
        <f t="shared" si="173"/>
        <v>9054332</v>
      </c>
      <c r="GZ124" s="9" t="str">
        <f>IF(ISNA(VLOOKUP($B124,Area_EM_90,Seq!C$1,FALSE)),".",VLOOKUP($B124,Area_EM_90,Seq!C$1,FALSE))</f>
        <v>.</v>
      </c>
      <c r="HA124" s="9" t="str">
        <f>IF(ISNA(VLOOKUP($B124,Area_EM_90,Seq!D$1,FALSE)),".",VLOOKUP($B124,Area_EM_90,Seq!D$1,FALSE))</f>
        <v>.</v>
      </c>
      <c r="HB124" s="9" t="str">
        <f>IF(ISNA(VLOOKUP($B124,Area_EM_90,Seq!E$1,FALSE)),".",VLOOKUP($B124,Area_EM_90,Seq!E$1,FALSE))</f>
        <v>.</v>
      </c>
      <c r="HC124" s="9" t="str">
        <f>IF(ISNA(VLOOKUP($B124,Area_EM_90,Seq!F$1,FALSE)),".",VLOOKUP($B124,Area_EM_90,Seq!F$1,FALSE))</f>
        <v>.</v>
      </c>
      <c r="HD124" s="9" t="str">
        <f>IF(ISNA(VLOOKUP($B124,Area_EM_90,Seq!G$1,FALSE)),".",VLOOKUP($B124,Area_EM_90,Seq!G$1,FALSE))</f>
        <v>.</v>
      </c>
      <c r="HE124" s="9" t="str">
        <f>IF(ISNA(VLOOKUP($B124,Area_EM_90,Seq!H$1,FALSE)),".",VLOOKUP($B124,Area_EM_90,Seq!H$1,FALSE))</f>
        <v>.</v>
      </c>
      <c r="HF124" s="9" t="str">
        <f>IF(ISNA(VLOOKUP($B124,Area_EM_90,Seq!I$1,FALSE)),".",VLOOKUP($B124,Area_EM_90,Seq!I$1,FALSE))</f>
        <v>.</v>
      </c>
      <c r="HG124" s="9" t="str">
        <f>IF(ISNA(VLOOKUP($B124,Area_EM_90,Seq!J$1,FALSE)),".",VLOOKUP($B124,Area_EM_90,Seq!J$1,FALSE))</f>
        <v>.</v>
      </c>
      <c r="HH124" s="9" t="str">
        <f>IF(ISNA(VLOOKUP($B124,Area_EM_00,Seq!C$1,FALSE)),".",VLOOKUP($B124,Area_EM_00,Seq!C$1,FALSE))</f>
        <v>.</v>
      </c>
      <c r="HI124" s="9" t="str">
        <f>IF(ISNA(VLOOKUP($B124,Area_EM_00,Seq!D$1,FALSE)),".",VLOOKUP($B124,Area_EM_00,Seq!D$1,FALSE))</f>
        <v>.</v>
      </c>
      <c r="HJ124" s="9" t="str">
        <f>IF(ISNA(VLOOKUP($B124,Area_EM_00,Seq!E$1,FALSE)),".",VLOOKUP($B124,Area_EM_00,Seq!E$1,FALSE))</f>
        <v>.</v>
      </c>
      <c r="HK124" s="9" t="str">
        <f>IF(ISNA(VLOOKUP($B124,Area_EM_00,Seq!F$1,FALSE)),".",VLOOKUP($B124,Area_EM_00,Seq!F$1,FALSE))</f>
        <v>.</v>
      </c>
      <c r="HL124" s="9" t="str">
        <f>IF(ISNA(VLOOKUP($B124,Area_EM_00,Seq!G$1,FALSE)),".",VLOOKUP($B124,Area_EM_00,Seq!G$1,FALSE))</f>
        <v>.</v>
      </c>
      <c r="HM124" s="9" t="str">
        <f>IF(ISNA(VLOOKUP($B124,Area_EM_00,Seq!H$1,FALSE)),".",VLOOKUP($B124,Area_EM_00,Seq!H$1,FALSE))</f>
        <v>.</v>
      </c>
      <c r="HN124" s="9" t="str">
        <f>IF(ISNA(VLOOKUP($B124,Area_EM_00,Seq!I$1,FALSE)),".",VLOOKUP($B124,Area_EM_00,Seq!I$1,FALSE))</f>
        <v>.</v>
      </c>
      <c r="HO124" s="9" t="str">
        <f>IF(ISNA(VLOOKUP($B124,Area_EM_00,Seq!J$1,FALSE)),".",VLOOKUP($B124,Area_EM_00,Seq!J$1,FALSE))</f>
        <v>.</v>
      </c>
      <c r="HQ124" s="27"/>
      <c r="HR124" s="9">
        <f>IFERROR(VLOOKUP($B124,AREA_EM3_60_00,Seq!E$1,FALSE),".")</f>
        <v>0</v>
      </c>
      <c r="HS124" s="9">
        <f>IFERROR(VLOOKUP($B124,AREA_EM3_60_00,Seq!F$1,FALSE),".")</f>
        <v>0</v>
      </c>
      <c r="HT124" s="9">
        <f>IFERROR(VLOOKUP($B124,AREA_EM3_60_00,Seq!G$1,FALSE),".")</f>
        <v>0</v>
      </c>
      <c r="HU124" s="9">
        <f>IFERROR(VLOOKUP($B124,AREA_EM3_10,Seq!B$1,FALSE),".")</f>
        <v>0</v>
      </c>
      <c r="HV124" s="9">
        <f t="shared" si="132"/>
        <v>6166000</v>
      </c>
      <c r="HW124" s="9">
        <f t="shared" si="133"/>
        <v>7159000</v>
      </c>
      <c r="HX124" s="9">
        <f t="shared" si="134"/>
        <v>8048534.7859097896</v>
      </c>
      <c r="HY124" s="9">
        <f t="shared" si="135"/>
        <v>9054332</v>
      </c>
    </row>
    <row r="125" spans="1:233">
      <c r="A125" s="25" t="s">
        <v>2549</v>
      </c>
      <c r="B125" s="26" t="str">
        <f t="shared" si="92"/>
        <v>Byelorussia</v>
      </c>
      <c r="C125" s="166" t="s">
        <v>1360</v>
      </c>
      <c r="D125" s="27">
        <f>VLOOKUP("CHN.NY.GDP.MKTP.KD",AREA_WB_6ATTRS,Seq!B$1,FALSE)/10000</f>
        <v>18294112.043860689</v>
      </c>
      <c r="E125" s="27">
        <f>VLOOKUP("CHN.NY.GDP.MKTP.KD",AREA_WB_6ATTRS,Seq!C$1,FALSE)/10000</f>
        <v>19245405.87014145</v>
      </c>
      <c r="F125" s="27">
        <f>VLOOKUP("CHN.NY.GDP.MKTP.KD",AREA_WB_6ATTRS,Seq!D$1,FALSE)/10000</f>
        <v>20996737.804324333</v>
      </c>
      <c r="G125" s="27">
        <f>VLOOKUP("CHN.NY.GDP.MKTP.KD",AREA_WB_6ATTRS,Seq!E$1,FALSE)/10000</f>
        <v>23285382.224995762</v>
      </c>
      <c r="H125" s="27">
        <f>VLOOKUP("CHN.NY.GDP.MKTP.KD",AREA_WB_6ATTRS,Seq!F$1,FALSE)/10000</f>
        <v>26824760.323195074</v>
      </c>
      <c r="I125" s="27">
        <f>VLOOKUP("CHN.NY.GDP.MKTP.KD",AREA_WB_6ATTRS,Seq!G$1,FALSE)/10000</f>
        <v>30446102.966826372</v>
      </c>
      <c r="J125" s="27">
        <f>VLOOKUP("CHN.NY.GDP.MKTP.KD",AREA_WB_6ATTRS,Seq!H$1,FALSE)/10000</f>
        <v>33125360.027907111</v>
      </c>
      <c r="K125" s="27">
        <f>VLOOKUP("CHN.NY.GDP.MKTP.KD",AREA_WB_6ATTRS,Seq!I$1,FALSE)/10000</f>
        <v>36967901.791144341</v>
      </c>
      <c r="L125" s="27">
        <f>VLOOKUP("CHN.NY.GDP.MKTP.KD",AREA_WB_6ATTRS,Seq!J$1,FALSE)/10000</f>
        <v>41145274.693543643</v>
      </c>
      <c r="M125" s="27">
        <f>VLOOKUP("CHN.NY.GDP.MKTP.KD",AREA_WB_6ATTRS,Seq!K$1,FALSE)/10000</f>
        <v>42832230.955979005</v>
      </c>
      <c r="N125" s="27">
        <f>VLOOKUP("CHN.NY.GDP.MKTP.KD",AREA_WB_6ATTRS,Seq!L$1,FALSE)/10000</f>
        <v>44459855.73230619</v>
      </c>
      <c r="O125" s="27">
        <f>VLOOKUP("CHN.NY.GDP.MKTP.KD",AREA_WB_6ATTRS,Seq!M$1,FALSE)/10000</f>
        <v>48550162.459678344</v>
      </c>
      <c r="P125" s="27">
        <f>VLOOKUP("CHN.NY.GDP.MKTP.KD",AREA_WB_6ATTRS,Seq!N$1,FALSE)/10000</f>
        <v>55444285.528952621</v>
      </c>
      <c r="Q125" s="27">
        <f>VLOOKUP("CHN.NY.GDP.MKTP.KD",AREA_WB_6ATTRS,Seq!O$1,FALSE)/10000</f>
        <v>63206485.503006078</v>
      </c>
      <c r="R125" s="27">
        <f>VLOOKUP("CHN.NY.GDP.MKTP.KD",AREA_WB_6ATTRS,Seq!P$1,FALSE)/10000</f>
        <v>71486535.103899792</v>
      </c>
      <c r="S125" s="27">
        <f>VLOOKUP("CHN.NY.GDP.MKTP.KD",AREA_WB_6ATTRS,Seq!Q$1,FALSE)/10000</f>
        <v>79278567.430224851</v>
      </c>
      <c r="T125" s="27">
        <f>VLOOKUP("CHN.NY.GDP.MKTP.KD",AREA_WB_6ATTRS,Seq!R$1,FALSE)/10000</f>
        <v>87206424.173247412</v>
      </c>
      <c r="U125" s="27">
        <f>VLOOKUP("CHN.NY.GDP.MKTP.KD",AREA_WB_6ATTRS,Seq!S$1,FALSE)/10000</f>
        <v>95316621.621359423</v>
      </c>
      <c r="V125" s="27">
        <f>VLOOKUP("CHN.NY.GDP.MKTP.KD",AREA_WB_6ATTRS,Seq!T$1,FALSE)/10000</f>
        <v>102751318.10782552</v>
      </c>
      <c r="W125" s="27">
        <f>VLOOKUP("CHN.NY.GDP.MKTP.KD",AREA_WB_6ATTRS,Seq!U$1,FALSE)/10000</f>
        <v>110560418.28402025</v>
      </c>
      <c r="X125" s="27">
        <f>VLOOKUP("CHN.NY.GDP.MKTP.KD",AREA_WB_6ATTRS,Seq!V$1,FALSE)/10000</f>
        <v>119847493.41987793</v>
      </c>
      <c r="Y125" s="27">
        <f>VLOOKUP("CHN.NY.GDP.MKTP.KD",AREA_WB_6ATTRS,Seq!W$1,FALSE)/10000</f>
        <v>129794835.37372778</v>
      </c>
      <c r="Z125" s="27">
        <f>VLOOKUP("CHN.NY.GDP.MKTP.KD",AREA_WB_6ATTRS,Seq!X$1,FALSE)/10000</f>
        <v>141606165.392737</v>
      </c>
      <c r="AA125" s="27">
        <f>VLOOKUP("CHN.NY.GDP.MKTP.KD",AREA_WB_6ATTRS,Seq!Y$1,FALSE)/10000</f>
        <v>155766781.9320105</v>
      </c>
      <c r="AB125" s="27">
        <f>VLOOKUP("CHN.NY.GDP.MKTP.KD",AREA_WB_6ATTRS,Seq!Z$1,FALSE)/10000</f>
        <v>171499226.90714428</v>
      </c>
      <c r="AC125" s="27">
        <f>VLOOKUP("CHN.NY.GDP.MKTP.KD",AREA_WB_6ATTRS,Seq!AA$1,FALSE)/10000</f>
        <v>190878639.54765138</v>
      </c>
      <c r="AD125" s="27">
        <f>VLOOKUP("CHN.NY.GDP.MKTP.KD",AREA_WB_6ATTRS,Seq!AB$1,FALSE)/10000</f>
        <v>215120226.77020231</v>
      </c>
      <c r="AE125" s="27">
        <f>VLOOKUP("CHN.NY.GDP.MKTP.KD",AREA_WB_6ATTRS,Seq!AC$1,FALSE)/10000</f>
        <v>245667298.97157177</v>
      </c>
      <c r="AF125" s="27">
        <f>VLOOKUP("CHN.NY.GDP.MKTP.KD",AREA_WB_6ATTRS,Seq!AD$1,FALSE)/10000</f>
        <v>269251359.67284226</v>
      </c>
      <c r="AG125" s="27">
        <f>VLOOKUP("CHN.NY.GDP.MKTP.KD",AREA_WB_6ATTRS,Seq!AE$1,FALSE)/10000</f>
        <v>294022484.76274431</v>
      </c>
      <c r="AH125" s="27">
        <f>VLOOKUP("CHN.NY.GDP.MKTP.KD",AREA_WB_6ATTRS,Seq!AF$1,FALSE)/10000</f>
        <v>324600823.17806971</v>
      </c>
      <c r="AI125" s="27">
        <f>VLOOKUP("CHN.NY.GDP.MKTP.KD",AREA_WB_6ATTRS,Seq!AG$1,FALSE)/10000</f>
        <v>354139498.08727396</v>
      </c>
      <c r="AJ125" s="27"/>
      <c r="AK125" s="27"/>
      <c r="AL125" s="27"/>
      <c r="AM125" s="27"/>
      <c r="AN125" s="27"/>
      <c r="AO125" s="27"/>
      <c r="AP125" s="27" t="str">
        <f>IFERROR(VLOOKUP(CONCATENATE($C125, ".NY.GDP.MKTP.KD"),AREA_WB_6ATTRS,Seq!B$1,FALSE)/10000,".")</f>
        <v>.</v>
      </c>
      <c r="AQ125" s="27" t="str">
        <f>IFERROR(VLOOKUP(CONCATENATE($C125, ".NY.GDP.MKTP.KD"),AREA_WB_6ATTRS,Seq!C$1,FALSE)/10000,".")</f>
        <v>.</v>
      </c>
      <c r="AR125" s="27" t="str">
        <f>IFERROR(VLOOKUP(CONCATENATE($C125, ".NY.GDP.MKTP.KD"),AREA_WB_6ATTRS,Seq!D$1,FALSE)/10000,".")</f>
        <v>.</v>
      </c>
      <c r="AS125" s="27" t="str">
        <f>IFERROR(VLOOKUP(CONCATENATE($C125, ".NY.GDP.MKTP.KD"),AREA_WB_6ATTRS,Seq!E$1,FALSE)/10000,".")</f>
        <v>.</v>
      </c>
      <c r="AT125" s="27" t="str">
        <f>IFERROR(VLOOKUP(CONCATENATE($C125, ".NY.GDP.MKTP.KD"),AREA_WB_6ATTRS,Seq!F$1,FALSE)/10000,".")</f>
        <v>.</v>
      </c>
      <c r="AU125" s="27" t="str">
        <f>IFERROR(VLOOKUP(CONCATENATE($C125, ".NY.GDP.MKTP.KD"),AREA_WB_6ATTRS,Seq!G$1,FALSE)/10000,".")</f>
        <v>.</v>
      </c>
      <c r="AV125" s="27" t="str">
        <f>IFERROR(VLOOKUP(CONCATENATE($C125, ".NY.GDP.MKTP.KD"),AREA_WB_6ATTRS,Seq!H$1,FALSE)/10000,".")</f>
        <v>.</v>
      </c>
      <c r="AW125" s="27" t="str">
        <f>IFERROR(VLOOKUP(CONCATENATE($C125, ".NY.GDP.MKTP.KD"),AREA_WB_6ATTRS,Seq!I$1,FALSE)/10000,".")</f>
        <v>.</v>
      </c>
      <c r="AX125" s="27" t="str">
        <f>IFERROR(VLOOKUP(CONCATENATE($C125, ".NY.GDP.MKTP.KD"),AREA_WB_6ATTRS,Seq!J$1,FALSE)/10000,".")</f>
        <v>.</v>
      </c>
      <c r="AY125" s="27" t="str">
        <f>IFERROR(VLOOKUP(CONCATENATE($C125, ".NY.GDP.MKTP.KD"),AREA_WB_6ATTRS,Seq!K$1,FALSE)/10000,".")</f>
        <v>.</v>
      </c>
      <c r="AZ125" s="27">
        <f>IFERROR(VLOOKUP(CONCATENATE($C125, ".NY.GDP.MKTP.KD"),AREA_WB_6ATTRS,Seq!L$1,FALSE)/10000,".")</f>
        <v>1436423.1694538218</v>
      </c>
      <c r="BA125" s="27">
        <f>IFERROR(VLOOKUP(CONCATENATE($C125, ".NY.GDP.MKTP.KD"),AREA_WB_6ATTRS,Seq!M$1,FALSE)/10000,".")</f>
        <v>1419186.0914203874</v>
      </c>
      <c r="BB125" s="27">
        <f>IFERROR(VLOOKUP(CONCATENATE($C125, ".NY.GDP.MKTP.KD"),AREA_WB_6ATTRS,Seq!N$1,FALSE)/10000,".")</f>
        <v>1282944.2266440254</v>
      </c>
      <c r="BC125" s="27">
        <f>IFERROR(VLOOKUP(CONCATENATE($C125, ".NY.GDP.MKTP.KD"),AREA_WB_6ATTRS,Seq!O$1,FALSE)/10000,".")</f>
        <v>1185440.4654190787</v>
      </c>
      <c r="BD125" s="27">
        <f>IFERROR(VLOOKUP(CONCATENATE($C125, ".NY.GDP.MKTP.KD"),AREA_WB_6ATTRS,Seq!P$1,FALSE)/10000,".")</f>
        <v>1046743.9309650471</v>
      </c>
      <c r="BE125" s="27">
        <f>IFERROR(VLOOKUP(CONCATENATE($C125, ".NY.GDP.MKTP.KD"),AREA_WB_6ATTRS,Seq!Q$1,FALSE)/10000,".")</f>
        <v>937882.56214468158</v>
      </c>
      <c r="BF125" s="27">
        <f>IFERROR(VLOOKUP(CONCATENATE($C125, ".NY.GDP.MKTP.KD"),AREA_WB_6ATTRS,Seq!R$1,FALSE)/10000,".")</f>
        <v>964143.27388473391</v>
      </c>
      <c r="BG125" s="27">
        <f>IFERROR(VLOOKUP(CONCATENATE($C125, ".NY.GDP.MKTP.KD"),AREA_WB_6ATTRS,Seq!S$1,FALSE)/10000,".")</f>
        <v>1074055.6071075932</v>
      </c>
      <c r="BH125" s="27">
        <f>IFERROR(VLOOKUP(CONCATENATE($C125, ".NY.GDP.MKTP.KD"),AREA_WB_6ATTRS,Seq!T$1,FALSE)/10000,".")</f>
        <v>1164276.2781046308</v>
      </c>
      <c r="BI125" s="27">
        <f>IFERROR(VLOOKUP(CONCATENATE($C125, ".NY.GDP.MKTP.KD"),AREA_WB_6ATTRS,Seq!U$1,FALSE)/10000,".")</f>
        <v>1203861.6715601876</v>
      </c>
      <c r="BJ125" s="27">
        <f>IFERROR(VLOOKUP(CONCATENATE($C125, ".NY.GDP.MKTP.KD"),AREA_WB_6ATTRS,Seq!V$1,FALSE)/10000,".")</f>
        <v>1273685.6485106791</v>
      </c>
      <c r="BK125" s="27">
        <f>IFERROR(VLOOKUP(CONCATENATE($C125, ".NY.GDP.MKTP.KD"),AREA_WB_6ATTRS,Seq!W$1,FALSE)/10000,".")</f>
        <v>1333871.1929606572</v>
      </c>
      <c r="BL125" s="27">
        <f>IFERROR(VLOOKUP(CONCATENATE($C125, ".NY.GDP.MKTP.KD"),AREA_WB_6ATTRS,Seq!X$1,FALSE)/10000,".")</f>
        <v>1401168.5603183017</v>
      </c>
      <c r="BM125" s="27">
        <f>IFERROR(VLOOKUP(CONCATENATE($C125, ".NY.GDP.MKTP.KD"),AREA_WB_6ATTRS,Seq!Y$1,FALSE)/10000,".")</f>
        <v>1499855.5617252742</v>
      </c>
      <c r="BN125" s="27">
        <f>IFERROR(VLOOKUP(CONCATENATE($C125, ".NY.GDP.MKTP.KD"),AREA_WB_6ATTRS,Seq!Z$1,FALSE)/10000,".")</f>
        <v>1671585.167819222</v>
      </c>
      <c r="BO125" s="27">
        <f>IFERROR(VLOOKUP(CONCATENATE($C125, ".NY.GDP.MKTP.KD"),AREA_WB_6ATTRS,Seq!AA$1,FALSE)/10000,".")</f>
        <v>1829397.9126154224</v>
      </c>
      <c r="BP125" s="27">
        <f>IFERROR(VLOOKUP(CONCATENATE($C125, ".NY.GDP.MKTP.KD"),AREA_WB_6ATTRS,Seq!AB$1,FALSE)/10000,".")</f>
        <v>2012300.8724941998</v>
      </c>
      <c r="BQ125" s="27">
        <f>IFERROR(VLOOKUP(CONCATENATE($C125, ".NY.GDP.MKTP.KD"),AREA_WB_6ATTRS,Seq!AC$1,FALSE)/10000,".")</f>
        <v>2186310.8809465226</v>
      </c>
      <c r="BR125" s="27">
        <f>IFERROR(VLOOKUP(CONCATENATE($C125, ".NY.GDP.MKTP.KD"),AREA_WB_6ATTRS,Seq!AD$1,FALSE)/10000,".")</f>
        <v>2410369.3966205702</v>
      </c>
      <c r="BS125" s="27">
        <f>IFERROR(VLOOKUP(CONCATENATE($C125, ".NY.GDP.MKTP.KD"),AREA_WB_6ATTRS,Seq!AE$1,FALSE)/10000,".")</f>
        <v>2414311.1980432346</v>
      </c>
      <c r="BT125" s="27">
        <f>IFERROR(VLOOKUP(CONCATENATE($C125, ".NY.GDP.MKTP.KD"),AREA_WB_6ATTRS,Seq!AF$1,FALSE)/10000,".")</f>
        <v>2600213.1602925635</v>
      </c>
      <c r="BU125" s="27">
        <f>IFERROR(VLOOKUP(CONCATENATE($C125, ".NY.GDP.MKTP.KD"),AREA_WB_6ATTRS,Seq!AG$1,FALSE)/10000,".")</f>
        <v>2738024.4577880693</v>
      </c>
      <c r="BV125" s="27"/>
      <c r="BW125" s="27"/>
      <c r="BX125" s="27"/>
      <c r="BY125" s="27"/>
      <c r="BZ125" s="27"/>
      <c r="CA125" s="27"/>
      <c r="CB125" s="27"/>
      <c r="CC125" s="27">
        <f>CNPop!A$48</f>
        <v>5.0000000000000001E-3</v>
      </c>
      <c r="CD125" s="27">
        <f>CNPop!B$48</f>
        <v>6.0000000000000001E-3</v>
      </c>
      <c r="CE125" s="27">
        <f>CNPop!C$48</f>
        <v>6.0000000000000001E-3</v>
      </c>
      <c r="CF125" s="27">
        <f>CNPop!D$48</f>
        <v>7.0000000000000001E-3</v>
      </c>
      <c r="CG125" s="27">
        <f>CNPop!E$48</f>
        <v>7.0000000000000001E-3</v>
      </c>
      <c r="CH125" s="27">
        <f>CNPop!F$48</f>
        <v>8.0000000000000002E-3</v>
      </c>
      <c r="CI125" s="27">
        <f>CNPop!G$48</f>
        <v>8.9999999999999993E-3</v>
      </c>
      <c r="CJ125" s="27">
        <f>CNPop!H$48</f>
        <v>0.01</v>
      </c>
      <c r="CK125" s="27">
        <f>CNPop!I$48</f>
        <v>1.0999999999999999E-2</v>
      </c>
      <c r="CL125" s="27">
        <f>CNPop!J$48</f>
        <v>1.2E-2</v>
      </c>
      <c r="CM125" s="27">
        <f>CNPop!K$48</f>
        <v>1.4E-2</v>
      </c>
      <c r="CN125" s="27">
        <f>CNPop!L$48</f>
        <v>1.6E-2</v>
      </c>
      <c r="CO125" s="27">
        <f>CNPop!M$48</f>
        <v>1.7000000000000001E-2</v>
      </c>
      <c r="CP125" s="27">
        <f>CNPop!N$48</f>
        <v>1.9E-2</v>
      </c>
      <c r="CQ125" s="27">
        <f>CNPop!O$48</f>
        <v>2.1000000000000001E-2</v>
      </c>
      <c r="CR125" s="27">
        <f>CNPop!P$48</f>
        <v>2.3E-2</v>
      </c>
      <c r="CS125" s="27">
        <f>CNPop!Q$48</f>
        <v>2.5999999999999999E-2</v>
      </c>
      <c r="CT125" s="27">
        <f>CNPop!R$48</f>
        <v>2.8000000000000001E-2</v>
      </c>
      <c r="CU125" s="27">
        <f>CNPop!S$48</f>
        <v>0.03</v>
      </c>
      <c r="CV125" s="27">
        <f>CNPop!T$48</f>
        <v>3.3000000000000002E-2</v>
      </c>
      <c r="CW125" s="27">
        <f>CNPop!U$48</f>
        <v>3.5999999999999997E-2</v>
      </c>
      <c r="CX125" s="27">
        <f>CNPop!V$48</f>
        <v>3.9E-2</v>
      </c>
      <c r="CY125" s="27">
        <f>CNPop!W$48</f>
        <v>4.2000000000000003E-2</v>
      </c>
      <c r="CZ125" s="27">
        <f>CNPop!X$48</f>
        <v>4.4999999999999998E-2</v>
      </c>
      <c r="DA125" s="27">
        <f>CNPop!Y$48</f>
        <v>4.9000000000000002E-2</v>
      </c>
      <c r="DB125" s="27">
        <f>CNPop!Z$48</f>
        <v>5.1999999999999998E-2</v>
      </c>
      <c r="DC125" s="27">
        <f>CNPop!AA$48</f>
        <v>5.6000000000000001E-2</v>
      </c>
      <c r="DD125" s="27">
        <f>CNPop!AB$48</f>
        <v>0.06</v>
      </c>
      <c r="DE125" s="27">
        <f>CNPop!AC$48</f>
        <v>6.3E-2</v>
      </c>
      <c r="DF125" s="27">
        <f>CNPop!AD$48</f>
        <v>6.8000000000000005E-2</v>
      </c>
      <c r="DG125" s="27">
        <f>CNPop!AE$48</f>
        <v>7.1999999999999995E-2</v>
      </c>
      <c r="DH125" s="27">
        <f>CNPop!AF$48</f>
        <v>7.5999999999999998E-2</v>
      </c>
      <c r="DI125" s="27">
        <f>CNPop!AG$48</f>
        <v>8.1000000000000003E-2</v>
      </c>
      <c r="DJ125" s="27">
        <f>CNPop!AH$48</f>
        <v>8.5000000000000006E-2</v>
      </c>
      <c r="DK125" s="27">
        <f>CNPop!AI$48</f>
        <v>0.09</v>
      </c>
      <c r="DL125" s="27">
        <f>CNPop!AJ$48</f>
        <v>9.5000000000000001E-2</v>
      </c>
      <c r="DM125" s="27">
        <f>CNPop!AK$48</f>
        <v>0.1</v>
      </c>
      <c r="DN125" s="27"/>
      <c r="DO125" s="27" t="str">
        <f t="shared" si="140"/>
        <v>.</v>
      </c>
      <c r="DP125" s="27" t="str">
        <f t="shared" si="141"/>
        <v>.</v>
      </c>
      <c r="DQ125" s="27" t="str">
        <f t="shared" si="142"/>
        <v>.</v>
      </c>
      <c r="DR125" s="27" t="str">
        <f t="shared" si="143"/>
        <v>.</v>
      </c>
      <c r="DS125" s="27" t="str">
        <f t="shared" si="144"/>
        <v>.</v>
      </c>
      <c r="DT125" s="27" t="str">
        <f t="shared" si="145"/>
        <v>.</v>
      </c>
      <c r="DU125" s="27" t="str">
        <f t="shared" si="146"/>
        <v>.</v>
      </c>
      <c r="DV125" s="27" t="str">
        <f t="shared" si="147"/>
        <v>.</v>
      </c>
      <c r="DW125" s="27" t="str">
        <f t="shared" si="148"/>
        <v>.</v>
      </c>
      <c r="DX125" s="27" t="str">
        <f t="shared" si="149"/>
        <v>.</v>
      </c>
      <c r="DY125" s="27" t="str">
        <f t="shared" si="150"/>
        <v>.</v>
      </c>
      <c r="DZ125" s="27" t="str">
        <f t="shared" si="151"/>
        <v>.</v>
      </c>
      <c r="EA125" s="27" t="str">
        <f t="shared" si="152"/>
        <v>.</v>
      </c>
      <c r="EB125" s="27" t="str">
        <f t="shared" si="153"/>
        <v>.</v>
      </c>
      <c r="EC125" s="27" t="str">
        <f t="shared" si="154"/>
        <v>.</v>
      </c>
      <c r="ED125" s="27" t="str">
        <f t="shared" si="155"/>
        <v>.</v>
      </c>
      <c r="EE125" s="27" t="str">
        <f t="shared" si="156"/>
        <v>.</v>
      </c>
      <c r="EF125" s="27" t="str">
        <f t="shared" si="157"/>
        <v>.</v>
      </c>
      <c r="EG125" s="27" t="str">
        <f t="shared" si="158"/>
        <v>.</v>
      </c>
      <c r="EH125" s="27" t="str">
        <f t="shared" si="159"/>
        <v>.</v>
      </c>
      <c r="EI125" s="27" t="str">
        <f t="shared" si="160"/>
        <v>.</v>
      </c>
      <c r="EJ125" s="27" t="str">
        <f t="shared" si="161"/>
        <v>.</v>
      </c>
      <c r="EK125" s="27" t="str">
        <f t="shared" si="162"/>
        <v>.</v>
      </c>
      <c r="EL125" s="27" t="str">
        <f t="shared" si="163"/>
        <v>.</v>
      </c>
      <c r="EM125" s="27" t="str">
        <f t="shared" si="164"/>
        <v>.</v>
      </c>
      <c r="EN125" s="27" t="str">
        <f t="shared" si="165"/>
        <v>.</v>
      </c>
      <c r="EO125" s="27" t="str">
        <f t="shared" si="166"/>
        <v>.</v>
      </c>
      <c r="EP125" s="27" t="str">
        <f t="shared" si="129"/>
        <v>.</v>
      </c>
      <c r="EQ125" s="27" t="str">
        <f t="shared" si="130"/>
        <v>.</v>
      </c>
      <c r="ER125" s="27" t="str">
        <f t="shared" si="177"/>
        <v>.</v>
      </c>
      <c r="ES125" s="27" t="str">
        <f t="shared" si="177"/>
        <v>.</v>
      </c>
      <c r="ET125" s="27" t="str">
        <f t="shared" si="177"/>
        <v>.</v>
      </c>
      <c r="EU125" s="27"/>
      <c r="EV125" s="27"/>
      <c r="EW125" s="27"/>
      <c r="EX125" s="27"/>
      <c r="EY125" s="27"/>
      <c r="EZ125" s="27" t="str">
        <f>IFERROR(VLOOKUP(CONCATENATE($C125,".SL.TLF.TERT.ZS"),AREA_WB_6ATTRS,Seq!B$1,FALSE)/100,".")</f>
        <v>.</v>
      </c>
      <c r="FA125" s="27" t="str">
        <f>IFERROR(VLOOKUP(CONCATENATE($C125,".SL.TLF.TERT.ZS"),AREA_WB_6ATTRS,Seq!C$1,FALSE)/100,".")</f>
        <v>.</v>
      </c>
      <c r="FB125" s="27" t="str">
        <f>IFERROR(VLOOKUP(CONCATENATE($C125,".SL.TLF.TERT.ZS"),AREA_WB_6ATTRS,Seq!D$1,FALSE)/100,".")</f>
        <v>.</v>
      </c>
      <c r="FC125" s="27" t="str">
        <f>IFERROR(VLOOKUP(CONCATENATE($C125,".SL.TLF.TERT.ZS"),AREA_WB_6ATTRS,Seq!E$1,FALSE)/100,".")</f>
        <v>.</v>
      </c>
      <c r="FD125" s="27" t="str">
        <f>IFERROR(VLOOKUP(CONCATENATE($C125,".SL.TLF.TERT.ZS"),AREA_WB_6ATTRS,Seq!F$1,FALSE)/100,".")</f>
        <v>.</v>
      </c>
      <c r="FE125" s="27" t="str">
        <f>IFERROR(VLOOKUP(CONCATENATE($C125,".SL.TLF.TERT.ZS"),AREA_WB_6ATTRS,Seq!G$1,FALSE)/100,".")</f>
        <v>.</v>
      </c>
      <c r="FF125" s="27" t="str">
        <f>IFERROR(VLOOKUP(CONCATENATE($C125,".SL.TLF.TERT.ZS"),AREA_WB_6ATTRS,Seq!H$1,FALSE)/100,".")</f>
        <v>.</v>
      </c>
      <c r="FG125" s="27" t="str">
        <f>IFERROR(VLOOKUP(CONCATENATE($C125,".SL.TLF.TERT.ZS"),AREA_WB_6ATTRS,Seq!I$1,FALSE)/100,".")</f>
        <v>.</v>
      </c>
      <c r="FH125" s="27" t="str">
        <f>IFERROR(VLOOKUP(CONCATENATE($C125,".SL.TLF.TERT.ZS"),AREA_WB_6ATTRS,Seq!J$1,FALSE)/100,".")</f>
        <v>.</v>
      </c>
      <c r="FI125" s="27" t="str">
        <f>IFERROR(VLOOKUP(CONCATENATE($C125,".SL.TLF.TERT.ZS"),AREA_WB_6ATTRS,Seq!K$1,FALSE)/100,".")</f>
        <v>.</v>
      </c>
      <c r="FJ125" s="27" t="str">
        <f>IFERROR(VLOOKUP(CONCATENATE($C125,".SL.TLF.TERT.ZS"),AREA_WB_6ATTRS,Seq!L$1,FALSE)/100,".")</f>
        <v>.</v>
      </c>
      <c r="FK125" s="27" t="str">
        <f>IFERROR(VLOOKUP(CONCATENATE($C125,".SL.TLF.TERT.ZS"),AREA_WB_6ATTRS,Seq!M$1,FALSE)/100,".")</f>
        <v>.</v>
      </c>
      <c r="FL125" s="27" t="str">
        <f>IFERROR(VLOOKUP(CONCATENATE($C125,".SL.TLF.TERT.ZS"),AREA_WB_6ATTRS,Seq!N$1,FALSE)/100,".")</f>
        <v>.</v>
      </c>
      <c r="FM125" s="27" t="str">
        <f>IFERROR(VLOOKUP(CONCATENATE($C125,".SL.TLF.TERT.ZS"),AREA_WB_6ATTRS,Seq!O$1,FALSE)/100,".")</f>
        <v>.</v>
      </c>
      <c r="FN125" s="27" t="str">
        <f>IFERROR(VLOOKUP(CONCATENATE($C125,".SL.TLF.TERT.ZS"),AREA_WB_6ATTRS,Seq!P$1,FALSE)/100,".")</f>
        <v>.</v>
      </c>
      <c r="FO125" s="27" t="str">
        <f>IFERROR(VLOOKUP(CONCATENATE($C125,".SL.TLF.TERT.ZS"),AREA_WB_6ATTRS,Seq!Q$1,FALSE)/100,".")</f>
        <v>.</v>
      </c>
      <c r="FP125" s="27" t="str">
        <f>IFERROR(VLOOKUP(CONCATENATE($C125,".SL.TLF.TERT.ZS"),AREA_WB_6ATTRS,Seq!R$1,FALSE)/100,".")</f>
        <v>.</v>
      </c>
      <c r="FQ125" s="27" t="str">
        <f>IFERROR(VLOOKUP(CONCATENATE($C125,".SL.TLF.TERT.ZS"),AREA_WB_6ATTRS,Seq!S$1,FALSE)/100,".")</f>
        <v>.</v>
      </c>
      <c r="FR125" s="27" t="str">
        <f>IFERROR(VLOOKUP(CONCATENATE($C125,".SL.TLF.TERT.ZS"),AREA_WB_6ATTRS,Seq!T$1,FALSE)/100,".")</f>
        <v>.</v>
      </c>
      <c r="FS125" s="27" t="str">
        <f>IFERROR(VLOOKUP(CONCATENATE($C125,".SL.TLF.TERT.ZS"),AREA_WB_6ATTRS,Seq!U$1,FALSE)/100,".")</f>
        <v>.</v>
      </c>
      <c r="FT125" s="27" t="str">
        <f>IFERROR(VLOOKUP(CONCATENATE($C125,".SL.TLF.TERT.ZS"),AREA_WB_6ATTRS,Seq!V$1,FALSE)/100,".")</f>
        <v>.</v>
      </c>
      <c r="FU125" s="27" t="str">
        <f>IFERROR(VLOOKUP(CONCATENATE($C125,".SL.TLF.TERT.ZS"),AREA_WB_6ATTRS,Seq!W$1,FALSE)/100,".")</f>
        <v>.</v>
      </c>
      <c r="FV125" s="27" t="str">
        <f>IFERROR(VLOOKUP(CONCATENATE($C125,".SL.TLF.TERT.ZS"),AREA_WB_6ATTRS,Seq!X$1,FALSE)/100,".")</f>
        <v>.</v>
      </c>
      <c r="FW125" s="27" t="str">
        <f>IFERROR(VLOOKUP(CONCATENATE($C125,".SL.TLF.TERT.ZS"),AREA_WB_6ATTRS,Seq!Y$1,FALSE)/100,".")</f>
        <v>.</v>
      </c>
      <c r="FX125" s="27" t="str">
        <f>IFERROR(VLOOKUP(CONCATENATE($C125,".SL.TLF.TERT.ZS"),AREA_WB_6ATTRS,Seq!Z$1,FALSE)/100,".")</f>
        <v>.</v>
      </c>
      <c r="FY125" s="27" t="str">
        <f>IFERROR(VLOOKUP(CONCATENATE($C125,".SL.TLF.TERT.ZS"),AREA_WB_6ATTRS,Seq!AA$1,FALSE)/100,".")</f>
        <v>.</v>
      </c>
      <c r="FZ125" s="27" t="str">
        <f>IFERROR(VLOOKUP(CONCATENATE($C125,".SL.TLF.TERT.ZS"),AREA_WB_6ATTRS,Seq!AB$1,FALSE)/100,".")</f>
        <v>.</v>
      </c>
      <c r="GA125" s="27" t="str">
        <f>IFERROR(VLOOKUP(CONCATENATE($C125,".SL.TLF.TERT.ZS"),AREA_WB_6ATTRS,Seq!AC$1,FALSE)/100,".")</f>
        <v>.</v>
      </c>
      <c r="GB125" s="27" t="str">
        <f>IFERROR(VLOOKUP(CONCATENATE($C125,".SL.TLF.TERT.ZS"),AREA_WB_6ATTRS,Seq!AD$1,FALSE)/100,".")</f>
        <v>.</v>
      </c>
      <c r="GC125" s="27" t="str">
        <f>IFERROR(VLOOKUP(CONCATENATE($C125,".SL.TLF.TERT.ZS"),AREA_WB_6ATTRS,Seq!AE$1,FALSE)/100,".")</f>
        <v>.</v>
      </c>
      <c r="GD125" s="27" t="str">
        <f>IFERROR(VLOOKUP(CONCATENATE($C125,".SL.TLF.TERT.ZS"),AREA_WB_6ATTRS,Seq!AF$1,FALSE)/100,".")</f>
        <v>.</v>
      </c>
      <c r="GE125" s="27" t="str">
        <f>IFERROR(VLOOKUP(CONCATENATE($C125,".SL.TLF.TERT.ZS"),AREA_WB_6ATTRS,Seq!AG$1,FALSE)/100,".")</f>
        <v>.</v>
      </c>
      <c r="GF125" s="27" t="str">
        <f>IFERROR(VLOOKUP(CONCATENATE($C125,".SL.TLF.TERT.ZS"),AREA_WB_6ATTRS,Seq!AH$1,FALSE)/100,".")</f>
        <v>.</v>
      </c>
      <c r="GG125" s="27" t="str">
        <f>IFERROR(VLOOKUP(CONCATENATE($C125,".SL.TLF.TERT.ZS"),AREA_WB_6ATTRS,Seq!AI$1,FALSE)/100,".")</f>
        <v>.</v>
      </c>
      <c r="GH125" s="27" t="str">
        <f>IFERROR(VLOOKUP(CONCATENATE($C125,".SL.TLF.TERT.ZS"),AREA_WB_6ATTRS,Seq!AJ$1,FALSE)/100,".")</f>
        <v>.</v>
      </c>
      <c r="GI125" s="27" t="str">
        <f>IFERROR(VLOOKUP(CONCATENATE($C125,".SL.TLF.TERT.ZS"),AREA_WB_6ATTRS,Seq!AK$1,FALSE)/100,".")</f>
        <v>.</v>
      </c>
      <c r="GJ125" s="27" t="str">
        <f>IFERROR(VLOOKUP(CONCATENATE($C125,".SL.TLF.TERT.ZS"),AREA_WB_6ATTRS,Seq!AL$1,FALSE)/100,".")</f>
        <v>.</v>
      </c>
      <c r="GK125" s="27"/>
      <c r="GL125" s="27"/>
      <c r="GM125" s="27" t="str">
        <f t="shared" si="167"/>
        <v>.</v>
      </c>
      <c r="GN125" s="27" t="str">
        <f t="shared" si="168"/>
        <v>.</v>
      </c>
      <c r="GO125" s="27" t="str">
        <f t="shared" si="131"/>
        <v>.</v>
      </c>
      <c r="GP125" s="27"/>
      <c r="GQ125" s="9" t="str">
        <f>IF(VLOOKUP($B125,EM_80!$B$1:$C$201,2,FALSE)&gt;0,VLOOKUP($B125,EM_80!$B$1:$C$201,2,FALSE),".")</f>
        <v>.</v>
      </c>
      <c r="GR125" s="9" t="str">
        <f t="shared" si="169"/>
        <v>.</v>
      </c>
      <c r="GS125" s="9" t="str">
        <f t="shared" si="124"/>
        <v>.</v>
      </c>
      <c r="GU125">
        <f t="shared" si="170"/>
        <v>9643000</v>
      </c>
      <c r="GV125">
        <f t="shared" si="171"/>
        <v>10189000</v>
      </c>
      <c r="GW125">
        <f t="shared" si="172"/>
        <v>10005000</v>
      </c>
      <c r="GX125">
        <f t="shared" si="173"/>
        <v>9490000</v>
      </c>
      <c r="GZ125" s="9" t="str">
        <f>IF(ISNA(VLOOKUP($B125,Area_EM_90,Seq!C$1,FALSE)),".",VLOOKUP($B125,Area_EM_90,Seq!C$1,FALSE))</f>
        <v>.</v>
      </c>
      <c r="HA125" s="9" t="str">
        <f>IF(ISNA(VLOOKUP($B125,Area_EM_90,Seq!D$1,FALSE)),".",VLOOKUP($B125,Area_EM_90,Seq!D$1,FALSE))</f>
        <v>.</v>
      </c>
      <c r="HB125" s="9" t="str">
        <f>IF(ISNA(VLOOKUP($B125,Area_EM_90,Seq!E$1,FALSE)),".",VLOOKUP($B125,Area_EM_90,Seq!E$1,FALSE))</f>
        <v>.</v>
      </c>
      <c r="HC125" s="9" t="str">
        <f>IF(ISNA(VLOOKUP($B125,Area_EM_90,Seq!F$1,FALSE)),".",VLOOKUP($B125,Area_EM_90,Seq!F$1,FALSE))</f>
        <v>.</v>
      </c>
      <c r="HD125" s="9" t="str">
        <f>IF(ISNA(VLOOKUP($B125,Area_EM_90,Seq!G$1,FALSE)),".",VLOOKUP($B125,Area_EM_90,Seq!G$1,FALSE))</f>
        <v>.</v>
      </c>
      <c r="HE125" s="9" t="str">
        <f>IF(ISNA(VLOOKUP($B125,Area_EM_90,Seq!H$1,FALSE)),".",VLOOKUP($B125,Area_EM_90,Seq!H$1,FALSE))</f>
        <v>.</v>
      </c>
      <c r="HF125" s="9" t="str">
        <f>IF(ISNA(VLOOKUP($B125,Area_EM_90,Seq!I$1,FALSE)),".",VLOOKUP($B125,Area_EM_90,Seq!I$1,FALSE))</f>
        <v>.</v>
      </c>
      <c r="HG125" s="9" t="str">
        <f>IF(ISNA(VLOOKUP($B125,Area_EM_90,Seq!J$1,FALSE)),".",VLOOKUP($B125,Area_EM_90,Seq!J$1,FALSE))</f>
        <v>.</v>
      </c>
      <c r="HH125" s="9" t="str">
        <f>IF(ISNA(VLOOKUP($B125,Area_EM_00,Seq!C$1,FALSE)),".",VLOOKUP($B125,Area_EM_00,Seq!C$1,FALSE))</f>
        <v>.</v>
      </c>
      <c r="HI125" s="9" t="str">
        <f>IF(ISNA(VLOOKUP($B125,Area_EM_00,Seq!D$1,FALSE)),".",VLOOKUP($B125,Area_EM_00,Seq!D$1,FALSE))</f>
        <v>.</v>
      </c>
      <c r="HJ125" s="9" t="str">
        <f>IF(ISNA(VLOOKUP($B125,Area_EM_00,Seq!E$1,FALSE)),".",VLOOKUP($B125,Area_EM_00,Seq!E$1,FALSE))</f>
        <v>.</v>
      </c>
      <c r="HK125" s="9" t="str">
        <f>IF(ISNA(VLOOKUP($B125,Area_EM_00,Seq!F$1,FALSE)),".",VLOOKUP($B125,Area_EM_00,Seq!F$1,FALSE))</f>
        <v>.</v>
      </c>
      <c r="HL125" s="9" t="str">
        <f>IF(ISNA(VLOOKUP($B125,Area_EM_00,Seq!G$1,FALSE)),".",VLOOKUP($B125,Area_EM_00,Seq!G$1,FALSE))</f>
        <v>.</v>
      </c>
      <c r="HM125" s="9" t="str">
        <f>IF(ISNA(VLOOKUP($B125,Area_EM_00,Seq!H$1,FALSE)),".",VLOOKUP($B125,Area_EM_00,Seq!H$1,FALSE))</f>
        <v>.</v>
      </c>
      <c r="HN125" s="9" t="str">
        <f>IF(ISNA(VLOOKUP($B125,Area_EM_00,Seq!I$1,FALSE)),".",VLOOKUP($B125,Area_EM_00,Seq!I$1,FALSE))</f>
        <v>.</v>
      </c>
      <c r="HO125" s="9" t="str">
        <f>IF(ISNA(VLOOKUP($B125,Area_EM_00,Seq!J$1,FALSE)),".",VLOOKUP($B125,Area_EM_00,Seq!J$1,FALSE))</f>
        <v>.</v>
      </c>
      <c r="HQ125" s="27"/>
      <c r="HR125" s="9" t="str">
        <f>IFERROR(VLOOKUP($B125,AREA_EM3_60_00,Seq!E$1,FALSE),".")</f>
        <v>.</v>
      </c>
      <c r="HS125" s="9" t="str">
        <f>IFERROR(VLOOKUP($B125,AREA_EM3_60_00,Seq!F$1,FALSE),".")</f>
        <v>.</v>
      </c>
      <c r="HT125" s="9" t="str">
        <f>IFERROR(VLOOKUP($B125,AREA_EM3_60_00,Seq!G$1,FALSE),".")</f>
        <v>.</v>
      </c>
      <c r="HU125" s="9" t="str">
        <f>IFERROR(VLOOKUP($B125,AREA_EM3_10,Seq!B$1,FALSE),".")</f>
        <v>.</v>
      </c>
      <c r="HV125" s="9">
        <f t="shared" si="132"/>
        <v>9643000</v>
      </c>
      <c r="HW125" s="9">
        <f t="shared" si="133"/>
        <v>10189000</v>
      </c>
      <c r="HX125" s="9">
        <f t="shared" si="134"/>
        <v>10005000</v>
      </c>
      <c r="HY125" s="9">
        <f t="shared" si="135"/>
        <v>9490000</v>
      </c>
    </row>
    <row r="126" spans="1:233">
      <c r="A126" s="25" t="s">
        <v>113</v>
      </c>
      <c r="B126" s="26" t="str">
        <f t="shared" si="92"/>
        <v>Kazakhstan</v>
      </c>
      <c r="C126" s="166" t="s">
        <v>1458</v>
      </c>
      <c r="D126" s="27">
        <f>VLOOKUP("CHN.NY.GDP.MKTP.KD",AREA_WB_6ATTRS,Seq!B$1,FALSE)/10000</f>
        <v>18294112.043860689</v>
      </c>
      <c r="E126" s="27">
        <f>VLOOKUP("CHN.NY.GDP.MKTP.KD",AREA_WB_6ATTRS,Seq!C$1,FALSE)/10000</f>
        <v>19245405.87014145</v>
      </c>
      <c r="F126" s="27">
        <f>VLOOKUP("CHN.NY.GDP.MKTP.KD",AREA_WB_6ATTRS,Seq!D$1,FALSE)/10000</f>
        <v>20996737.804324333</v>
      </c>
      <c r="G126" s="27">
        <f>VLOOKUP("CHN.NY.GDP.MKTP.KD",AREA_WB_6ATTRS,Seq!E$1,FALSE)/10000</f>
        <v>23285382.224995762</v>
      </c>
      <c r="H126" s="27">
        <f>VLOOKUP("CHN.NY.GDP.MKTP.KD",AREA_WB_6ATTRS,Seq!F$1,FALSE)/10000</f>
        <v>26824760.323195074</v>
      </c>
      <c r="I126" s="27">
        <f>VLOOKUP("CHN.NY.GDP.MKTP.KD",AREA_WB_6ATTRS,Seq!G$1,FALSE)/10000</f>
        <v>30446102.966826372</v>
      </c>
      <c r="J126" s="27">
        <f>VLOOKUP("CHN.NY.GDP.MKTP.KD",AREA_WB_6ATTRS,Seq!H$1,FALSE)/10000</f>
        <v>33125360.027907111</v>
      </c>
      <c r="K126" s="27">
        <f>VLOOKUP("CHN.NY.GDP.MKTP.KD",AREA_WB_6ATTRS,Seq!I$1,FALSE)/10000</f>
        <v>36967901.791144341</v>
      </c>
      <c r="L126" s="27">
        <f>VLOOKUP("CHN.NY.GDP.MKTP.KD",AREA_WB_6ATTRS,Seq!J$1,FALSE)/10000</f>
        <v>41145274.693543643</v>
      </c>
      <c r="M126" s="27">
        <f>VLOOKUP("CHN.NY.GDP.MKTP.KD",AREA_WB_6ATTRS,Seq!K$1,FALSE)/10000</f>
        <v>42832230.955979005</v>
      </c>
      <c r="N126" s="27">
        <f>VLOOKUP("CHN.NY.GDP.MKTP.KD",AREA_WB_6ATTRS,Seq!L$1,FALSE)/10000</f>
        <v>44459855.73230619</v>
      </c>
      <c r="O126" s="27">
        <f>VLOOKUP("CHN.NY.GDP.MKTP.KD",AREA_WB_6ATTRS,Seq!M$1,FALSE)/10000</f>
        <v>48550162.459678344</v>
      </c>
      <c r="P126" s="27">
        <f>VLOOKUP("CHN.NY.GDP.MKTP.KD",AREA_WB_6ATTRS,Seq!N$1,FALSE)/10000</f>
        <v>55444285.528952621</v>
      </c>
      <c r="Q126" s="27">
        <f>VLOOKUP("CHN.NY.GDP.MKTP.KD",AREA_WB_6ATTRS,Seq!O$1,FALSE)/10000</f>
        <v>63206485.503006078</v>
      </c>
      <c r="R126" s="27">
        <f>VLOOKUP("CHN.NY.GDP.MKTP.KD",AREA_WB_6ATTRS,Seq!P$1,FALSE)/10000</f>
        <v>71486535.103899792</v>
      </c>
      <c r="S126" s="27">
        <f>VLOOKUP("CHN.NY.GDP.MKTP.KD",AREA_WB_6ATTRS,Seq!Q$1,FALSE)/10000</f>
        <v>79278567.430224851</v>
      </c>
      <c r="T126" s="27">
        <f>VLOOKUP("CHN.NY.GDP.MKTP.KD",AREA_WB_6ATTRS,Seq!R$1,FALSE)/10000</f>
        <v>87206424.173247412</v>
      </c>
      <c r="U126" s="27">
        <f>VLOOKUP("CHN.NY.GDP.MKTP.KD",AREA_WB_6ATTRS,Seq!S$1,FALSE)/10000</f>
        <v>95316621.621359423</v>
      </c>
      <c r="V126" s="27">
        <f>VLOOKUP("CHN.NY.GDP.MKTP.KD",AREA_WB_6ATTRS,Seq!T$1,FALSE)/10000</f>
        <v>102751318.10782552</v>
      </c>
      <c r="W126" s="27">
        <f>VLOOKUP("CHN.NY.GDP.MKTP.KD",AREA_WB_6ATTRS,Seq!U$1,FALSE)/10000</f>
        <v>110560418.28402025</v>
      </c>
      <c r="X126" s="27">
        <f>VLOOKUP("CHN.NY.GDP.MKTP.KD",AREA_WB_6ATTRS,Seq!V$1,FALSE)/10000</f>
        <v>119847493.41987793</v>
      </c>
      <c r="Y126" s="27">
        <f>VLOOKUP("CHN.NY.GDP.MKTP.KD",AREA_WB_6ATTRS,Seq!W$1,FALSE)/10000</f>
        <v>129794835.37372778</v>
      </c>
      <c r="Z126" s="27">
        <f>VLOOKUP("CHN.NY.GDP.MKTP.KD",AREA_WB_6ATTRS,Seq!X$1,FALSE)/10000</f>
        <v>141606165.392737</v>
      </c>
      <c r="AA126" s="27">
        <f>VLOOKUP("CHN.NY.GDP.MKTP.KD",AREA_WB_6ATTRS,Seq!Y$1,FALSE)/10000</f>
        <v>155766781.9320105</v>
      </c>
      <c r="AB126" s="27">
        <f>VLOOKUP("CHN.NY.GDP.MKTP.KD",AREA_WB_6ATTRS,Seq!Z$1,FALSE)/10000</f>
        <v>171499226.90714428</v>
      </c>
      <c r="AC126" s="27">
        <f>VLOOKUP("CHN.NY.GDP.MKTP.KD",AREA_WB_6ATTRS,Seq!AA$1,FALSE)/10000</f>
        <v>190878639.54765138</v>
      </c>
      <c r="AD126" s="27">
        <f>VLOOKUP("CHN.NY.GDP.MKTP.KD",AREA_WB_6ATTRS,Seq!AB$1,FALSE)/10000</f>
        <v>215120226.77020231</v>
      </c>
      <c r="AE126" s="27">
        <f>VLOOKUP("CHN.NY.GDP.MKTP.KD",AREA_WB_6ATTRS,Seq!AC$1,FALSE)/10000</f>
        <v>245667298.97157177</v>
      </c>
      <c r="AF126" s="27">
        <f>VLOOKUP("CHN.NY.GDP.MKTP.KD",AREA_WB_6ATTRS,Seq!AD$1,FALSE)/10000</f>
        <v>269251359.67284226</v>
      </c>
      <c r="AG126" s="27">
        <f>VLOOKUP("CHN.NY.GDP.MKTP.KD",AREA_WB_6ATTRS,Seq!AE$1,FALSE)/10000</f>
        <v>294022484.76274431</v>
      </c>
      <c r="AH126" s="27">
        <f>VLOOKUP("CHN.NY.GDP.MKTP.KD",AREA_WB_6ATTRS,Seq!AF$1,FALSE)/10000</f>
        <v>324600823.17806971</v>
      </c>
      <c r="AI126" s="27">
        <f>VLOOKUP("CHN.NY.GDP.MKTP.KD",AREA_WB_6ATTRS,Seq!AG$1,FALSE)/10000</f>
        <v>354139498.08727396</v>
      </c>
      <c r="AJ126" s="27"/>
      <c r="AK126" s="27"/>
      <c r="AL126" s="27"/>
      <c r="AM126" s="27"/>
      <c r="AN126" s="27"/>
      <c r="AO126" s="27"/>
      <c r="AP126" s="27" t="str">
        <f>IFERROR(VLOOKUP(CONCATENATE($C126, ".NY.GDP.MKTP.KD"),AREA_WB_6ATTRS,Seq!B$1,FALSE)/10000,".")</f>
        <v>.</v>
      </c>
      <c r="AQ126" s="27" t="str">
        <f>IFERROR(VLOOKUP(CONCATENATE($C126, ".NY.GDP.MKTP.KD"),AREA_WB_6ATTRS,Seq!C$1,FALSE)/10000,".")</f>
        <v>.</v>
      </c>
      <c r="AR126" s="27" t="str">
        <f>IFERROR(VLOOKUP(CONCATENATE($C126, ".NY.GDP.MKTP.KD"),AREA_WB_6ATTRS,Seq!D$1,FALSE)/10000,".")</f>
        <v>.</v>
      </c>
      <c r="AS126" s="27" t="str">
        <f>IFERROR(VLOOKUP(CONCATENATE($C126, ".NY.GDP.MKTP.KD"),AREA_WB_6ATTRS,Seq!E$1,FALSE)/10000,".")</f>
        <v>.</v>
      </c>
      <c r="AT126" s="27" t="str">
        <f>IFERROR(VLOOKUP(CONCATENATE($C126, ".NY.GDP.MKTP.KD"),AREA_WB_6ATTRS,Seq!F$1,FALSE)/10000,".")</f>
        <v>.</v>
      </c>
      <c r="AU126" s="27" t="str">
        <f>IFERROR(VLOOKUP(CONCATENATE($C126, ".NY.GDP.MKTP.KD"),AREA_WB_6ATTRS,Seq!G$1,FALSE)/10000,".")</f>
        <v>.</v>
      </c>
      <c r="AV126" s="27" t="str">
        <f>IFERROR(VLOOKUP(CONCATENATE($C126, ".NY.GDP.MKTP.KD"),AREA_WB_6ATTRS,Seq!H$1,FALSE)/10000,".")</f>
        <v>.</v>
      </c>
      <c r="AW126" s="27" t="str">
        <f>IFERROR(VLOOKUP(CONCATENATE($C126, ".NY.GDP.MKTP.KD"),AREA_WB_6ATTRS,Seq!I$1,FALSE)/10000,".")</f>
        <v>.</v>
      </c>
      <c r="AX126" s="27" t="str">
        <f>IFERROR(VLOOKUP(CONCATENATE($C126, ".NY.GDP.MKTP.KD"),AREA_WB_6ATTRS,Seq!J$1,FALSE)/10000,".")</f>
        <v>.</v>
      </c>
      <c r="AY126" s="27" t="str">
        <f>IFERROR(VLOOKUP(CONCATENATE($C126, ".NY.GDP.MKTP.KD"),AREA_WB_6ATTRS,Seq!K$1,FALSE)/10000,".")</f>
        <v>.</v>
      </c>
      <c r="AZ126" s="27">
        <f>IFERROR(VLOOKUP(CONCATENATE($C126, ".NY.GDP.MKTP.KD"),AREA_WB_6ATTRS,Seq!L$1,FALSE)/10000,".")</f>
        <v>2634827.6737243501</v>
      </c>
      <c r="BA126" s="27">
        <f>IFERROR(VLOOKUP(CONCATENATE($C126, ".NY.GDP.MKTP.KD"),AREA_WB_6ATTRS,Seq!M$1,FALSE)/10000,".")</f>
        <v>2344996.6296146712</v>
      </c>
      <c r="BB126" s="27">
        <f>IFERROR(VLOOKUP(CONCATENATE($C126, ".NY.GDP.MKTP.KD"),AREA_WB_6ATTRS,Seq!N$1,FALSE)/10000,".")</f>
        <v>2220711.808245094</v>
      </c>
      <c r="BC126" s="27">
        <f>IFERROR(VLOOKUP(CONCATENATE($C126, ".NY.GDP.MKTP.KD"),AREA_WB_6ATTRS,Seq!O$1,FALSE)/10000,".")</f>
        <v>2016406.3218865453</v>
      </c>
      <c r="BD126" s="27">
        <f>IFERROR(VLOOKUP(CONCATENATE($C126, ".NY.GDP.MKTP.KD"),AREA_WB_6ATTRS,Seq!P$1,FALSE)/10000,".")</f>
        <v>1762339.1253288407</v>
      </c>
      <c r="BE126" s="27">
        <f>IFERROR(VLOOKUP(CONCATENATE($C126, ".NY.GDP.MKTP.KD"),AREA_WB_6ATTRS,Seq!Q$1,FALSE)/10000,".")</f>
        <v>1617827.3170518754</v>
      </c>
      <c r="BF126" s="27">
        <f>IFERROR(VLOOKUP(CONCATENATE($C126, ".NY.GDP.MKTP.KD"),AREA_WB_6ATTRS,Seq!R$1,FALSE)/10000,".")</f>
        <v>1625916.4536371347</v>
      </c>
      <c r="BG126" s="27">
        <f>IFERROR(VLOOKUP(CONCATENATE($C126, ".NY.GDP.MKTP.KD"),AREA_WB_6ATTRS,Seq!S$1,FALSE)/10000,".")</f>
        <v>1653557.0333489662</v>
      </c>
      <c r="BH126" s="27">
        <f>IFERROR(VLOOKUP(CONCATENATE($C126, ".NY.GDP.MKTP.KD"),AREA_WB_6ATTRS,Seq!T$1,FALSE)/10000,".")</f>
        <v>1622139.4497153359</v>
      </c>
      <c r="BI126" s="27">
        <f>IFERROR(VLOOKUP(CONCATENATE($C126, ".NY.GDP.MKTP.KD"),AREA_WB_6ATTRS,Seq!U$1,FALSE)/10000,".")</f>
        <v>1665937.2148576502</v>
      </c>
      <c r="BJ126" s="27">
        <f>IFERROR(VLOOKUP(CONCATENATE($C126, ".NY.GDP.MKTP.KD"),AREA_WB_6ATTRS,Seq!V$1,FALSE)/10000,".")</f>
        <v>1829199.0619137001</v>
      </c>
      <c r="BK126" s="27">
        <f>IFERROR(VLOOKUP(CONCATENATE($C126, ".NY.GDP.MKTP.KD"),AREA_WB_6ATTRS,Seq!W$1,FALSE)/10000,".")</f>
        <v>2076140.9352720496</v>
      </c>
      <c r="BL126" s="27">
        <f>IFERROR(VLOOKUP(CONCATENATE($C126, ".NY.GDP.MKTP.KD"),AREA_WB_6ATTRS,Seq!X$1,FALSE)/10000,".")</f>
        <v>2279602.746928711</v>
      </c>
      <c r="BM126" s="27">
        <f>IFERROR(VLOOKUP(CONCATENATE($C126, ".NY.GDP.MKTP.KD"),AREA_WB_6ATTRS,Seq!Y$1,FALSE)/10000,".")</f>
        <v>2491605.8023930811</v>
      </c>
      <c r="BN126" s="27">
        <f>IFERROR(VLOOKUP(CONCATENATE($C126, ".NY.GDP.MKTP.KD"),AREA_WB_6ATTRS,Seq!Z$1,FALSE)/10000,".")</f>
        <v>2730799.9594228165</v>
      </c>
      <c r="BO126" s="27">
        <f>IFERROR(VLOOKUP(CONCATENATE($C126, ".NY.GDP.MKTP.KD"),AREA_WB_6ATTRS,Seq!AA$1,FALSE)/10000,".")</f>
        <v>2995687.55548683</v>
      </c>
      <c r="BP126" s="27">
        <f>IFERROR(VLOOKUP(CONCATENATE($C126, ".NY.GDP.MKTP.KD"),AREA_WB_6ATTRS,Seq!AB$1,FALSE)/10000,".")</f>
        <v>3316226.1239239206</v>
      </c>
      <c r="BQ126" s="27">
        <f>IFERROR(VLOOKUP(CONCATENATE($C126, ".NY.GDP.MKTP.KD"),AREA_WB_6ATTRS,Seq!AC$1,FALSE)/10000,".")</f>
        <v>3611370.2489531492</v>
      </c>
      <c r="BR126" s="27">
        <f>IFERROR(VLOOKUP(CONCATENATE($C126, ".NY.GDP.MKTP.KD"),AREA_WB_6ATTRS,Seq!AD$1,FALSE)/10000,".")</f>
        <v>3730545.4671686026</v>
      </c>
      <c r="BS126" s="27">
        <f>IFERROR(VLOOKUP(CONCATENATE($C126, ".NY.GDP.MKTP.KD"),AREA_WB_6ATTRS,Seq!AE$1,FALSE)/10000,".")</f>
        <v>3775312.0127746253</v>
      </c>
      <c r="BT126" s="27">
        <f>IFERROR(VLOOKUP(CONCATENATE($C126, ".NY.GDP.MKTP.KD"),AREA_WB_6ATTRS,Seq!AF$1,FALSE)/10000,".")</f>
        <v>4050909.7897071745</v>
      </c>
      <c r="BU126" s="27">
        <f>IFERROR(VLOOKUP(CONCATENATE($C126, ".NY.GDP.MKTP.KD"),AREA_WB_6ATTRS,Seq!AG$1,FALSE)/10000,".")</f>
        <v>4354728.0239352137</v>
      </c>
      <c r="BV126" s="27"/>
      <c r="BW126" s="27"/>
      <c r="BX126" s="27"/>
      <c r="BY126" s="27"/>
      <c r="BZ126" s="27"/>
      <c r="CA126" s="27"/>
      <c r="CB126" s="27"/>
      <c r="CC126" s="27">
        <f>CNPop!A$48</f>
        <v>5.0000000000000001E-3</v>
      </c>
      <c r="CD126" s="27">
        <f>CNPop!B$48</f>
        <v>6.0000000000000001E-3</v>
      </c>
      <c r="CE126" s="27">
        <f>CNPop!C$48</f>
        <v>6.0000000000000001E-3</v>
      </c>
      <c r="CF126" s="27">
        <f>CNPop!D$48</f>
        <v>7.0000000000000001E-3</v>
      </c>
      <c r="CG126" s="27">
        <f>CNPop!E$48</f>
        <v>7.0000000000000001E-3</v>
      </c>
      <c r="CH126" s="27">
        <f>CNPop!F$48</f>
        <v>8.0000000000000002E-3</v>
      </c>
      <c r="CI126" s="27">
        <f>CNPop!G$48</f>
        <v>8.9999999999999993E-3</v>
      </c>
      <c r="CJ126" s="27">
        <f>CNPop!H$48</f>
        <v>0.01</v>
      </c>
      <c r="CK126" s="27">
        <f>CNPop!I$48</f>
        <v>1.0999999999999999E-2</v>
      </c>
      <c r="CL126" s="27">
        <f>CNPop!J$48</f>
        <v>1.2E-2</v>
      </c>
      <c r="CM126" s="27">
        <f>CNPop!K$48</f>
        <v>1.4E-2</v>
      </c>
      <c r="CN126" s="27">
        <f>CNPop!L$48</f>
        <v>1.6E-2</v>
      </c>
      <c r="CO126" s="27">
        <f>CNPop!M$48</f>
        <v>1.7000000000000001E-2</v>
      </c>
      <c r="CP126" s="27">
        <f>CNPop!N$48</f>
        <v>1.9E-2</v>
      </c>
      <c r="CQ126" s="27">
        <f>CNPop!O$48</f>
        <v>2.1000000000000001E-2</v>
      </c>
      <c r="CR126" s="27">
        <f>CNPop!P$48</f>
        <v>2.3E-2</v>
      </c>
      <c r="CS126" s="27">
        <f>CNPop!Q$48</f>
        <v>2.5999999999999999E-2</v>
      </c>
      <c r="CT126" s="27">
        <f>CNPop!R$48</f>
        <v>2.8000000000000001E-2</v>
      </c>
      <c r="CU126" s="27">
        <f>CNPop!S$48</f>
        <v>0.03</v>
      </c>
      <c r="CV126" s="27">
        <f>CNPop!T$48</f>
        <v>3.3000000000000002E-2</v>
      </c>
      <c r="CW126" s="27">
        <f>CNPop!U$48</f>
        <v>3.5999999999999997E-2</v>
      </c>
      <c r="CX126" s="27">
        <f>CNPop!V$48</f>
        <v>3.9E-2</v>
      </c>
      <c r="CY126" s="27">
        <f>CNPop!W$48</f>
        <v>4.2000000000000003E-2</v>
      </c>
      <c r="CZ126" s="27">
        <f>CNPop!X$48</f>
        <v>4.4999999999999998E-2</v>
      </c>
      <c r="DA126" s="27">
        <f>CNPop!Y$48</f>
        <v>4.9000000000000002E-2</v>
      </c>
      <c r="DB126" s="27">
        <f>CNPop!Z$48</f>
        <v>5.1999999999999998E-2</v>
      </c>
      <c r="DC126" s="27">
        <f>CNPop!AA$48</f>
        <v>5.6000000000000001E-2</v>
      </c>
      <c r="DD126" s="27">
        <f>CNPop!AB$48</f>
        <v>0.06</v>
      </c>
      <c r="DE126" s="27">
        <f>CNPop!AC$48</f>
        <v>6.3E-2</v>
      </c>
      <c r="DF126" s="27">
        <f>CNPop!AD$48</f>
        <v>6.8000000000000005E-2</v>
      </c>
      <c r="DG126" s="27">
        <f>CNPop!AE$48</f>
        <v>7.1999999999999995E-2</v>
      </c>
      <c r="DH126" s="27">
        <f>CNPop!AF$48</f>
        <v>7.5999999999999998E-2</v>
      </c>
      <c r="DI126" s="27">
        <f>CNPop!AG$48</f>
        <v>8.1000000000000003E-2</v>
      </c>
      <c r="DJ126" s="27">
        <f>CNPop!AH$48</f>
        <v>8.5000000000000006E-2</v>
      </c>
      <c r="DK126" s="27">
        <f>CNPop!AI$48</f>
        <v>0.09</v>
      </c>
      <c r="DL126" s="27">
        <f>CNPop!AJ$48</f>
        <v>9.5000000000000001E-2</v>
      </c>
      <c r="DM126" s="27">
        <f>CNPop!AK$48</f>
        <v>0.1</v>
      </c>
      <c r="DN126" s="27"/>
      <c r="DO126" s="27">
        <f t="shared" si="140"/>
        <v>0.47400001525878904</v>
      </c>
      <c r="DP126" s="27">
        <f t="shared" si="141"/>
        <v>0.47400001525878904</v>
      </c>
      <c r="DQ126" s="27">
        <f t="shared" si="142"/>
        <v>0.47400001525878904</v>
      </c>
      <c r="DR126" s="27">
        <f t="shared" si="143"/>
        <v>0.47400001525878904</v>
      </c>
      <c r="DS126" s="27">
        <f t="shared" si="144"/>
        <v>0.47400001525878904</v>
      </c>
      <c r="DT126" s="27">
        <f t="shared" si="145"/>
        <v>0.47400001525878904</v>
      </c>
      <c r="DU126" s="27">
        <f t="shared" si="146"/>
        <v>0.47400001525878904</v>
      </c>
      <c r="DV126" s="27">
        <f t="shared" si="147"/>
        <v>0.47400001525878904</v>
      </c>
      <c r="DW126" s="27">
        <f t="shared" si="148"/>
        <v>0.47400001525878904</v>
      </c>
      <c r="DX126" s="27">
        <f t="shared" si="149"/>
        <v>0.47400001525878904</v>
      </c>
      <c r="DY126" s="27">
        <f t="shared" si="150"/>
        <v>0.47400001525878904</v>
      </c>
      <c r="DZ126" s="27">
        <f t="shared" si="151"/>
        <v>0.47400001525878904</v>
      </c>
      <c r="EA126" s="27">
        <f t="shared" si="152"/>
        <v>0.47400001525878904</v>
      </c>
      <c r="EB126" s="27">
        <f t="shared" si="153"/>
        <v>0.47400001525878904</v>
      </c>
      <c r="EC126" s="27">
        <f t="shared" si="154"/>
        <v>0.47400001525878904</v>
      </c>
      <c r="ED126" s="27">
        <f t="shared" si="155"/>
        <v>0.47400001525878904</v>
      </c>
      <c r="EE126" s="27">
        <f t="shared" si="156"/>
        <v>0.47400001525878904</v>
      </c>
      <c r="EF126" s="27">
        <f t="shared" si="157"/>
        <v>0.47400001525878904</v>
      </c>
      <c r="EG126" s="27">
        <f t="shared" si="158"/>
        <v>0.47400001525878904</v>
      </c>
      <c r="EH126" s="27">
        <f t="shared" si="159"/>
        <v>0.47400001525878904</v>
      </c>
      <c r="EI126" s="27">
        <f t="shared" si="160"/>
        <v>0.47400001525878904</v>
      </c>
      <c r="EJ126" s="27">
        <f t="shared" si="161"/>
        <v>0.47400001525878904</v>
      </c>
      <c r="EK126" s="27">
        <f t="shared" si="162"/>
        <v>0.47400001525878904</v>
      </c>
      <c r="EL126" s="27">
        <f t="shared" si="163"/>
        <v>0.48900001525878906</v>
      </c>
      <c r="EM126" s="27">
        <f t="shared" si="164"/>
        <v>0.5</v>
      </c>
      <c r="EN126" s="27" t="str">
        <f t="shared" si="165"/>
        <v>.</v>
      </c>
      <c r="EO126" s="27" t="str">
        <f t="shared" si="166"/>
        <v>.</v>
      </c>
      <c r="EP126" s="27" t="str">
        <f t="shared" si="129"/>
        <v>.</v>
      </c>
      <c r="EQ126" s="27" t="str">
        <f t="shared" si="130"/>
        <v>.</v>
      </c>
      <c r="ER126" s="27" t="str">
        <f t="shared" si="177"/>
        <v>.</v>
      </c>
      <c r="ES126" s="27" t="str">
        <f t="shared" si="177"/>
        <v>.</v>
      </c>
      <c r="ET126" s="27" t="str">
        <f t="shared" si="177"/>
        <v>.</v>
      </c>
      <c r="EU126" s="27"/>
      <c r="EV126" s="27"/>
      <c r="EW126" s="27"/>
      <c r="EX126" s="27"/>
      <c r="EY126" s="27"/>
      <c r="EZ126" s="27" t="str">
        <f>IFERROR(VLOOKUP(CONCATENATE($C126,".SL.TLF.TERT.ZS"),AREA_WB_6ATTRS,Seq!B$1,FALSE)/100,".")</f>
        <v>.</v>
      </c>
      <c r="FA126" s="27" t="str">
        <f>IFERROR(VLOOKUP(CONCATENATE($C126,".SL.TLF.TERT.ZS"),AREA_WB_6ATTRS,Seq!C$1,FALSE)/100,".")</f>
        <v>.</v>
      </c>
      <c r="FB126" s="27" t="str">
        <f>IFERROR(VLOOKUP(CONCATENATE($C126,".SL.TLF.TERT.ZS"),AREA_WB_6ATTRS,Seq!D$1,FALSE)/100,".")</f>
        <v>.</v>
      </c>
      <c r="FC126" s="27" t="str">
        <f>IFERROR(VLOOKUP(CONCATENATE($C126,".SL.TLF.TERT.ZS"),AREA_WB_6ATTRS,Seq!E$1,FALSE)/100,".")</f>
        <v>.</v>
      </c>
      <c r="FD126" s="27" t="str">
        <f>IFERROR(VLOOKUP(CONCATENATE($C126,".SL.TLF.TERT.ZS"),AREA_WB_6ATTRS,Seq!F$1,FALSE)/100,".")</f>
        <v>.</v>
      </c>
      <c r="FE126" s="27" t="str">
        <f>IFERROR(VLOOKUP(CONCATENATE($C126,".SL.TLF.TERT.ZS"),AREA_WB_6ATTRS,Seq!G$1,FALSE)/100,".")</f>
        <v>.</v>
      </c>
      <c r="FF126" s="27" t="str">
        <f>IFERROR(VLOOKUP(CONCATENATE($C126,".SL.TLF.TERT.ZS"),AREA_WB_6ATTRS,Seq!H$1,FALSE)/100,".")</f>
        <v>.</v>
      </c>
      <c r="FG126" s="27" t="str">
        <f>IFERROR(VLOOKUP(CONCATENATE($C126,".SL.TLF.TERT.ZS"),AREA_WB_6ATTRS,Seq!I$1,FALSE)/100,".")</f>
        <v>.</v>
      </c>
      <c r="FH126" s="27" t="str">
        <f>IFERROR(VLOOKUP(CONCATENATE($C126,".SL.TLF.TERT.ZS"),AREA_WB_6ATTRS,Seq!J$1,FALSE)/100,".")</f>
        <v>.</v>
      </c>
      <c r="FI126" s="27" t="str">
        <f>IFERROR(VLOOKUP(CONCATENATE($C126,".SL.TLF.TERT.ZS"),AREA_WB_6ATTRS,Seq!K$1,FALSE)/100,".")</f>
        <v>.</v>
      </c>
      <c r="FJ126" s="27" t="str">
        <f>IFERROR(VLOOKUP(CONCATENATE($C126,".SL.TLF.TERT.ZS"),AREA_WB_6ATTRS,Seq!L$1,FALSE)/100,".")</f>
        <v>.</v>
      </c>
      <c r="FK126" s="27" t="str">
        <f>IFERROR(VLOOKUP(CONCATENATE($C126,".SL.TLF.TERT.ZS"),AREA_WB_6ATTRS,Seq!M$1,FALSE)/100,".")</f>
        <v>.</v>
      </c>
      <c r="FL126" s="27" t="str">
        <f>IFERROR(VLOOKUP(CONCATENATE($C126,".SL.TLF.TERT.ZS"),AREA_WB_6ATTRS,Seq!N$1,FALSE)/100,".")</f>
        <v>.</v>
      </c>
      <c r="FM126" s="27" t="str">
        <f>IFERROR(VLOOKUP(CONCATENATE($C126,".SL.TLF.TERT.ZS"),AREA_WB_6ATTRS,Seq!O$1,FALSE)/100,".")</f>
        <v>.</v>
      </c>
      <c r="FN126" s="27" t="str">
        <f>IFERROR(VLOOKUP(CONCATENATE($C126,".SL.TLF.TERT.ZS"),AREA_WB_6ATTRS,Seq!P$1,FALSE)/100,".")</f>
        <v>.</v>
      </c>
      <c r="FO126" s="27" t="str">
        <f>IFERROR(VLOOKUP(CONCATENATE($C126,".SL.TLF.TERT.ZS"),AREA_WB_6ATTRS,Seq!Q$1,FALSE)/100,".")</f>
        <v>.</v>
      </c>
      <c r="FP126" s="27" t="str">
        <f>IFERROR(VLOOKUP(CONCATENATE($C126,".SL.TLF.TERT.ZS"),AREA_WB_6ATTRS,Seq!R$1,FALSE)/100,".")</f>
        <v>.</v>
      </c>
      <c r="FQ126" s="27" t="str">
        <f>IFERROR(VLOOKUP(CONCATENATE($C126,".SL.TLF.TERT.ZS"),AREA_WB_6ATTRS,Seq!S$1,FALSE)/100,".")</f>
        <v>.</v>
      </c>
      <c r="FR126" s="27" t="str">
        <f>IFERROR(VLOOKUP(CONCATENATE($C126,".SL.TLF.TERT.ZS"),AREA_WB_6ATTRS,Seq!T$1,FALSE)/100,".")</f>
        <v>.</v>
      </c>
      <c r="FS126" s="27" t="str">
        <f>IFERROR(VLOOKUP(CONCATENATE($C126,".SL.TLF.TERT.ZS"),AREA_WB_6ATTRS,Seq!U$1,FALSE)/100,".")</f>
        <v>.</v>
      </c>
      <c r="FT126" s="27" t="str">
        <f>IFERROR(VLOOKUP(CONCATENATE($C126,".SL.TLF.TERT.ZS"),AREA_WB_6ATTRS,Seq!V$1,FALSE)/100,".")</f>
        <v>.</v>
      </c>
      <c r="FU126" s="27" t="str">
        <f>IFERROR(VLOOKUP(CONCATENATE($C126,".SL.TLF.TERT.ZS"),AREA_WB_6ATTRS,Seq!W$1,FALSE)/100,".")</f>
        <v>.</v>
      </c>
      <c r="FV126" s="27">
        <f>IFERROR(VLOOKUP(CONCATENATE($C126,".SL.TLF.TERT.ZS"),AREA_WB_6ATTRS,Seq!X$1,FALSE)/100,".")</f>
        <v>0.47400001525878904</v>
      </c>
      <c r="FW126" s="27">
        <f>IFERROR(VLOOKUP(CONCATENATE($C126,".SL.TLF.TERT.ZS"),AREA_WB_6ATTRS,Seq!Y$1,FALSE)/100,".")</f>
        <v>0.48900001525878906</v>
      </c>
      <c r="FX126" s="27">
        <f>IFERROR(VLOOKUP(CONCATENATE($C126,".SL.TLF.TERT.ZS"),AREA_WB_6ATTRS,Seq!Z$1,FALSE)/100,".")</f>
        <v>0.5</v>
      </c>
      <c r="FY126" s="27" t="str">
        <f>IFERROR(VLOOKUP(CONCATENATE($C126,".SL.TLF.TERT.ZS"),AREA_WB_6ATTRS,Seq!AA$1,FALSE)/100,".")</f>
        <v>.</v>
      </c>
      <c r="FZ126" s="27" t="str">
        <f>IFERROR(VLOOKUP(CONCATENATE($C126,".SL.TLF.TERT.ZS"),AREA_WB_6ATTRS,Seq!AB$1,FALSE)/100,".")</f>
        <v>.</v>
      </c>
      <c r="GA126" s="27" t="str">
        <f>IFERROR(VLOOKUP(CONCATENATE($C126,".SL.TLF.TERT.ZS"),AREA_WB_6ATTRS,Seq!AC$1,FALSE)/100,".")</f>
        <v>.</v>
      </c>
      <c r="GB126" s="27" t="str">
        <f>IFERROR(VLOOKUP(CONCATENATE($C126,".SL.TLF.TERT.ZS"),AREA_WB_6ATTRS,Seq!AD$1,FALSE)/100,".")</f>
        <v>.</v>
      </c>
      <c r="GC126" s="27" t="str">
        <f>IFERROR(VLOOKUP(CONCATENATE($C126,".SL.TLF.TERT.ZS"),AREA_WB_6ATTRS,Seq!AE$1,FALSE)/100,".")</f>
        <v>.</v>
      </c>
      <c r="GD126" s="27" t="str">
        <f>IFERROR(VLOOKUP(CONCATENATE($C126,".SL.TLF.TERT.ZS"),AREA_WB_6ATTRS,Seq!AF$1,FALSE)/100,".")</f>
        <v>.</v>
      </c>
      <c r="GE126" s="27" t="str">
        <f>IFERROR(VLOOKUP(CONCATENATE($C126,".SL.TLF.TERT.ZS"),AREA_WB_6ATTRS,Seq!AG$1,FALSE)/100,".")</f>
        <v>.</v>
      </c>
      <c r="GF126" s="27" t="str">
        <f>IFERROR(VLOOKUP(CONCATENATE($C126,".SL.TLF.TERT.ZS"),AREA_WB_6ATTRS,Seq!AH$1,FALSE)/100,".")</f>
        <v>.</v>
      </c>
      <c r="GG126" s="27" t="str">
        <f>IFERROR(VLOOKUP(CONCATENATE($C126,".SL.TLF.TERT.ZS"),AREA_WB_6ATTRS,Seq!AI$1,FALSE)/100,".")</f>
        <v>.</v>
      </c>
      <c r="GH126" s="27" t="str">
        <f>IFERROR(VLOOKUP(CONCATENATE($C126,".SL.TLF.TERT.ZS"),AREA_WB_6ATTRS,Seq!AJ$1,FALSE)/100,".")</f>
        <v>.</v>
      </c>
      <c r="GI126" s="27" t="str">
        <f>IFERROR(VLOOKUP(CONCATENATE($C126,".SL.TLF.TERT.ZS"),AREA_WB_6ATTRS,Seq!AK$1,FALSE)/100,".")</f>
        <v>.</v>
      </c>
      <c r="GJ126" s="27" t="str">
        <f>IFERROR(VLOOKUP(CONCATENATE($C126,".SL.TLF.TERT.ZS"),AREA_WB_6ATTRS,Seq!AL$1,FALSE)/100,".")</f>
        <v>.</v>
      </c>
      <c r="GK126" s="27"/>
      <c r="GL126" s="27"/>
      <c r="GM126" s="27" t="str">
        <f t="shared" si="167"/>
        <v>.</v>
      </c>
      <c r="GN126" s="27" t="str">
        <f t="shared" si="168"/>
        <v>.</v>
      </c>
      <c r="GO126" s="27" t="str">
        <f t="shared" si="131"/>
        <v>.</v>
      </c>
      <c r="GP126" s="27"/>
      <c r="GQ126" s="9" t="str">
        <f>IF(VLOOKUP($B126,EM_80!$B$1:$C$201,2,FALSE)&gt;0,VLOOKUP($B126,EM_80!$B$1:$C$201,2,FALSE),".")</f>
        <v>.</v>
      </c>
      <c r="GR126" s="9" t="str">
        <f t="shared" si="169"/>
        <v>.</v>
      </c>
      <c r="GS126" s="9" t="str">
        <f t="shared" si="124"/>
        <v>.</v>
      </c>
      <c r="GU126">
        <f t="shared" si="170"/>
        <v>14898332.0898508</v>
      </c>
      <c r="GV126">
        <f t="shared" si="171"/>
        <v>16348000</v>
      </c>
      <c r="GW126">
        <f t="shared" si="172"/>
        <v>14883600</v>
      </c>
      <c r="GX126">
        <f t="shared" si="173"/>
        <v>16323287</v>
      </c>
      <c r="GZ126" s="9" t="str">
        <f>IF(ISNA(VLOOKUP($B126,Area_EM_90,Seq!C$1,FALSE)),".",VLOOKUP($B126,Area_EM_90,Seq!C$1,FALSE))</f>
        <v>.</v>
      </c>
      <c r="HA126" s="9" t="str">
        <f>IF(ISNA(VLOOKUP($B126,Area_EM_90,Seq!D$1,FALSE)),".",VLOOKUP($B126,Area_EM_90,Seq!D$1,FALSE))</f>
        <v>.</v>
      </c>
      <c r="HB126" s="9" t="str">
        <f>IF(ISNA(VLOOKUP($B126,Area_EM_90,Seq!E$1,FALSE)),".",VLOOKUP($B126,Area_EM_90,Seq!E$1,FALSE))</f>
        <v>.</v>
      </c>
      <c r="HC126" s="9" t="str">
        <f>IF(ISNA(VLOOKUP($B126,Area_EM_90,Seq!F$1,FALSE)),".",VLOOKUP($B126,Area_EM_90,Seq!F$1,FALSE))</f>
        <v>.</v>
      </c>
      <c r="HD126" s="9" t="str">
        <f>IF(ISNA(VLOOKUP($B126,Area_EM_90,Seq!G$1,FALSE)),".",VLOOKUP($B126,Area_EM_90,Seq!G$1,FALSE))</f>
        <v>.</v>
      </c>
      <c r="HE126" s="9" t="str">
        <f>IF(ISNA(VLOOKUP($B126,Area_EM_90,Seq!H$1,FALSE)),".",VLOOKUP($B126,Area_EM_90,Seq!H$1,FALSE))</f>
        <v>.</v>
      </c>
      <c r="HF126" s="9" t="str">
        <f>IF(ISNA(VLOOKUP($B126,Area_EM_90,Seq!I$1,FALSE)),".",VLOOKUP($B126,Area_EM_90,Seq!I$1,FALSE))</f>
        <v>.</v>
      </c>
      <c r="HG126" s="9" t="str">
        <f>IF(ISNA(VLOOKUP($B126,Area_EM_90,Seq!J$1,FALSE)),".",VLOOKUP($B126,Area_EM_90,Seq!J$1,FALSE))</f>
        <v>.</v>
      </c>
      <c r="HH126" s="9" t="str">
        <f>IF(ISNA(VLOOKUP($B126,Area_EM_00,Seq!C$1,FALSE)),".",VLOOKUP($B126,Area_EM_00,Seq!C$1,FALSE))</f>
        <v>.</v>
      </c>
      <c r="HI126" s="9" t="str">
        <f>IF(ISNA(VLOOKUP($B126,Area_EM_00,Seq!D$1,FALSE)),".",VLOOKUP($B126,Area_EM_00,Seq!D$1,FALSE))</f>
        <v>.</v>
      </c>
      <c r="HJ126" s="9" t="str">
        <f>IF(ISNA(VLOOKUP($B126,Area_EM_00,Seq!E$1,FALSE)),".",VLOOKUP($B126,Area_EM_00,Seq!E$1,FALSE))</f>
        <v>.</v>
      </c>
      <c r="HK126" s="9" t="str">
        <f>IF(ISNA(VLOOKUP($B126,Area_EM_00,Seq!F$1,FALSE)),".",VLOOKUP($B126,Area_EM_00,Seq!F$1,FALSE))</f>
        <v>.</v>
      </c>
      <c r="HL126" s="9" t="str">
        <f>IF(ISNA(VLOOKUP($B126,Area_EM_00,Seq!G$1,FALSE)),".",VLOOKUP($B126,Area_EM_00,Seq!G$1,FALSE))</f>
        <v>.</v>
      </c>
      <c r="HM126" s="9" t="str">
        <f>IF(ISNA(VLOOKUP($B126,Area_EM_00,Seq!H$1,FALSE)),".",VLOOKUP($B126,Area_EM_00,Seq!H$1,FALSE))</f>
        <v>.</v>
      </c>
      <c r="HN126" s="9" t="str">
        <f>IF(ISNA(VLOOKUP($B126,Area_EM_00,Seq!I$1,FALSE)),".",VLOOKUP($B126,Area_EM_00,Seq!I$1,FALSE))</f>
        <v>.</v>
      </c>
      <c r="HO126" s="9" t="str">
        <f>IF(ISNA(VLOOKUP($B126,Area_EM_00,Seq!J$1,FALSE)),".",VLOOKUP($B126,Area_EM_00,Seq!J$1,FALSE))</f>
        <v>.</v>
      </c>
      <c r="HQ126" s="27"/>
      <c r="HR126" s="9">
        <f>IFERROR(VLOOKUP($B126,AREA_EM3_60_00,Seq!E$1,FALSE),".")</f>
        <v>0</v>
      </c>
      <c r="HS126" s="9">
        <f>IFERROR(VLOOKUP($B126,AREA_EM3_60_00,Seq!F$1,FALSE),".")</f>
        <v>0</v>
      </c>
      <c r="HT126" s="9">
        <f>IFERROR(VLOOKUP($B126,AREA_EM3_60_00,Seq!G$1,FALSE),".")</f>
        <v>0</v>
      </c>
      <c r="HU126" s="9">
        <f>IFERROR(VLOOKUP($B126,AREA_EM3_10,Seq!B$1,FALSE),".")</f>
        <v>1739.7692568440084</v>
      </c>
      <c r="HV126" s="9">
        <f t="shared" si="132"/>
        <v>14898332.0898508</v>
      </c>
      <c r="HW126" s="9">
        <f t="shared" si="133"/>
        <v>16348000</v>
      </c>
      <c r="HX126" s="9">
        <f t="shared" si="134"/>
        <v>14883600</v>
      </c>
      <c r="HY126" s="9">
        <f t="shared" si="135"/>
        <v>16323287</v>
      </c>
    </row>
    <row r="127" spans="1:233">
      <c r="A127" s="25" t="s">
        <v>114</v>
      </c>
      <c r="B127" s="26" t="str">
        <f t="shared" si="92"/>
        <v>Kirghizia</v>
      </c>
      <c r="C127" s="166" t="s">
        <v>4864</v>
      </c>
      <c r="D127" s="27">
        <f>VLOOKUP("CHN.NY.GDP.MKTP.KD",AREA_WB_6ATTRS,Seq!B$1,FALSE)/10000</f>
        <v>18294112.043860689</v>
      </c>
      <c r="E127" s="27">
        <f>VLOOKUP("CHN.NY.GDP.MKTP.KD",AREA_WB_6ATTRS,Seq!C$1,FALSE)/10000</f>
        <v>19245405.87014145</v>
      </c>
      <c r="F127" s="27">
        <f>VLOOKUP("CHN.NY.GDP.MKTP.KD",AREA_WB_6ATTRS,Seq!D$1,FALSE)/10000</f>
        <v>20996737.804324333</v>
      </c>
      <c r="G127" s="27">
        <f>VLOOKUP("CHN.NY.GDP.MKTP.KD",AREA_WB_6ATTRS,Seq!E$1,FALSE)/10000</f>
        <v>23285382.224995762</v>
      </c>
      <c r="H127" s="27">
        <f>VLOOKUP("CHN.NY.GDP.MKTP.KD",AREA_WB_6ATTRS,Seq!F$1,FALSE)/10000</f>
        <v>26824760.323195074</v>
      </c>
      <c r="I127" s="27">
        <f>VLOOKUP("CHN.NY.GDP.MKTP.KD",AREA_WB_6ATTRS,Seq!G$1,FALSE)/10000</f>
        <v>30446102.966826372</v>
      </c>
      <c r="J127" s="27">
        <f>VLOOKUP("CHN.NY.GDP.MKTP.KD",AREA_WB_6ATTRS,Seq!H$1,FALSE)/10000</f>
        <v>33125360.027907111</v>
      </c>
      <c r="K127" s="27">
        <f>VLOOKUP("CHN.NY.GDP.MKTP.KD",AREA_WB_6ATTRS,Seq!I$1,FALSE)/10000</f>
        <v>36967901.791144341</v>
      </c>
      <c r="L127" s="27">
        <f>VLOOKUP("CHN.NY.GDP.MKTP.KD",AREA_WB_6ATTRS,Seq!J$1,FALSE)/10000</f>
        <v>41145274.693543643</v>
      </c>
      <c r="M127" s="27">
        <f>VLOOKUP("CHN.NY.GDP.MKTP.KD",AREA_WB_6ATTRS,Seq!K$1,FALSE)/10000</f>
        <v>42832230.955979005</v>
      </c>
      <c r="N127" s="27">
        <f>VLOOKUP("CHN.NY.GDP.MKTP.KD",AREA_WB_6ATTRS,Seq!L$1,FALSE)/10000</f>
        <v>44459855.73230619</v>
      </c>
      <c r="O127" s="27">
        <f>VLOOKUP("CHN.NY.GDP.MKTP.KD",AREA_WB_6ATTRS,Seq!M$1,FALSE)/10000</f>
        <v>48550162.459678344</v>
      </c>
      <c r="P127" s="27">
        <f>VLOOKUP("CHN.NY.GDP.MKTP.KD",AREA_WB_6ATTRS,Seq!N$1,FALSE)/10000</f>
        <v>55444285.528952621</v>
      </c>
      <c r="Q127" s="27">
        <f>VLOOKUP("CHN.NY.GDP.MKTP.KD",AREA_WB_6ATTRS,Seq!O$1,FALSE)/10000</f>
        <v>63206485.503006078</v>
      </c>
      <c r="R127" s="27">
        <f>VLOOKUP("CHN.NY.GDP.MKTP.KD",AREA_WB_6ATTRS,Seq!P$1,FALSE)/10000</f>
        <v>71486535.103899792</v>
      </c>
      <c r="S127" s="27">
        <f>VLOOKUP("CHN.NY.GDP.MKTP.KD",AREA_WB_6ATTRS,Seq!Q$1,FALSE)/10000</f>
        <v>79278567.430224851</v>
      </c>
      <c r="T127" s="27">
        <f>VLOOKUP("CHN.NY.GDP.MKTP.KD",AREA_WB_6ATTRS,Seq!R$1,FALSE)/10000</f>
        <v>87206424.173247412</v>
      </c>
      <c r="U127" s="27">
        <f>VLOOKUP("CHN.NY.GDP.MKTP.KD",AREA_WB_6ATTRS,Seq!S$1,FALSE)/10000</f>
        <v>95316621.621359423</v>
      </c>
      <c r="V127" s="27">
        <f>VLOOKUP("CHN.NY.GDP.MKTP.KD",AREA_WB_6ATTRS,Seq!T$1,FALSE)/10000</f>
        <v>102751318.10782552</v>
      </c>
      <c r="W127" s="27">
        <f>VLOOKUP("CHN.NY.GDP.MKTP.KD",AREA_WB_6ATTRS,Seq!U$1,FALSE)/10000</f>
        <v>110560418.28402025</v>
      </c>
      <c r="X127" s="27">
        <f>VLOOKUP("CHN.NY.GDP.MKTP.KD",AREA_WB_6ATTRS,Seq!V$1,FALSE)/10000</f>
        <v>119847493.41987793</v>
      </c>
      <c r="Y127" s="27">
        <f>VLOOKUP("CHN.NY.GDP.MKTP.KD",AREA_WB_6ATTRS,Seq!W$1,FALSE)/10000</f>
        <v>129794835.37372778</v>
      </c>
      <c r="Z127" s="27">
        <f>VLOOKUP("CHN.NY.GDP.MKTP.KD",AREA_WB_6ATTRS,Seq!X$1,FALSE)/10000</f>
        <v>141606165.392737</v>
      </c>
      <c r="AA127" s="27">
        <f>VLOOKUP("CHN.NY.GDP.MKTP.KD",AREA_WB_6ATTRS,Seq!Y$1,FALSE)/10000</f>
        <v>155766781.9320105</v>
      </c>
      <c r="AB127" s="27">
        <f>VLOOKUP("CHN.NY.GDP.MKTP.KD",AREA_WB_6ATTRS,Seq!Z$1,FALSE)/10000</f>
        <v>171499226.90714428</v>
      </c>
      <c r="AC127" s="27">
        <f>VLOOKUP("CHN.NY.GDP.MKTP.KD",AREA_WB_6ATTRS,Seq!AA$1,FALSE)/10000</f>
        <v>190878639.54765138</v>
      </c>
      <c r="AD127" s="27">
        <f>VLOOKUP("CHN.NY.GDP.MKTP.KD",AREA_WB_6ATTRS,Seq!AB$1,FALSE)/10000</f>
        <v>215120226.77020231</v>
      </c>
      <c r="AE127" s="27">
        <f>VLOOKUP("CHN.NY.GDP.MKTP.KD",AREA_WB_6ATTRS,Seq!AC$1,FALSE)/10000</f>
        <v>245667298.97157177</v>
      </c>
      <c r="AF127" s="27">
        <f>VLOOKUP("CHN.NY.GDP.MKTP.KD",AREA_WB_6ATTRS,Seq!AD$1,FALSE)/10000</f>
        <v>269251359.67284226</v>
      </c>
      <c r="AG127" s="27">
        <f>VLOOKUP("CHN.NY.GDP.MKTP.KD",AREA_WB_6ATTRS,Seq!AE$1,FALSE)/10000</f>
        <v>294022484.76274431</v>
      </c>
      <c r="AH127" s="27">
        <f>VLOOKUP("CHN.NY.GDP.MKTP.KD",AREA_WB_6ATTRS,Seq!AF$1,FALSE)/10000</f>
        <v>324600823.17806971</v>
      </c>
      <c r="AI127" s="27">
        <f>VLOOKUP("CHN.NY.GDP.MKTP.KD",AREA_WB_6ATTRS,Seq!AG$1,FALSE)/10000</f>
        <v>354139498.08727396</v>
      </c>
      <c r="AJ127" s="27"/>
      <c r="AK127" s="27"/>
      <c r="AL127" s="27"/>
      <c r="AM127" s="27"/>
      <c r="AN127" s="27"/>
      <c r="AO127" s="27"/>
      <c r="AP127" s="27" t="str">
        <f>IFERROR(VLOOKUP(CONCATENATE($C127, ".NY.GDP.MKTP.KD"),AREA_WB_6ATTRS,Seq!B$1,FALSE)/10000,".")</f>
        <v>.</v>
      </c>
      <c r="AQ127" s="27" t="str">
        <f>IFERROR(VLOOKUP(CONCATENATE($C127, ".NY.GDP.MKTP.KD"),AREA_WB_6ATTRS,Seq!C$1,FALSE)/10000,".")</f>
        <v>.</v>
      </c>
      <c r="AR127" s="27" t="str">
        <f>IFERROR(VLOOKUP(CONCATENATE($C127, ".NY.GDP.MKTP.KD"),AREA_WB_6ATTRS,Seq!D$1,FALSE)/10000,".")</f>
        <v>.</v>
      </c>
      <c r="AS127" s="27" t="str">
        <f>IFERROR(VLOOKUP(CONCATENATE($C127, ".NY.GDP.MKTP.KD"),AREA_WB_6ATTRS,Seq!E$1,FALSE)/10000,".")</f>
        <v>.</v>
      </c>
      <c r="AT127" s="27" t="str">
        <f>IFERROR(VLOOKUP(CONCATENATE($C127, ".NY.GDP.MKTP.KD"),AREA_WB_6ATTRS,Seq!F$1,FALSE)/10000,".")</f>
        <v>.</v>
      </c>
      <c r="AU127" s="27" t="str">
        <f>IFERROR(VLOOKUP(CONCATENATE($C127, ".NY.GDP.MKTP.KD"),AREA_WB_6ATTRS,Seq!G$1,FALSE)/10000,".")</f>
        <v>.</v>
      </c>
      <c r="AV127" s="27">
        <f>IFERROR(VLOOKUP(CONCATENATE($C127, ".NY.GDP.MKTP.KD"),AREA_WB_6ATTRS,Seq!H$1,FALSE)/10000,".")</f>
        <v>161870.46654526703</v>
      </c>
      <c r="AW127" s="27">
        <f>IFERROR(VLOOKUP(CONCATENATE($C127, ".NY.GDP.MKTP.KD"),AREA_WB_6ATTRS,Seq!I$1,FALSE)/10000,".")</f>
        <v>167212.14102960925</v>
      </c>
      <c r="AX127" s="27">
        <f>IFERROR(VLOOKUP(CONCATENATE($C127, ".NY.GDP.MKTP.KD"),AREA_WB_6ATTRS,Seq!J$1,FALSE)/10000,".")</f>
        <v>189284.19396962886</v>
      </c>
      <c r="AY127" s="27">
        <f>IFERROR(VLOOKUP(CONCATENATE($C127, ".NY.GDP.MKTP.KD"),AREA_WB_6ATTRS,Seq!K$1,FALSE)/10000,".")</f>
        <v>194564.7514815015</v>
      </c>
      <c r="AZ127" s="27">
        <f>IFERROR(VLOOKUP(CONCATENATE($C127, ".NY.GDP.MKTP.KD"),AREA_WB_6ATTRS,Seq!L$1,FALSE)/10000,".")</f>
        <v>205660.38364796931</v>
      </c>
      <c r="BA127" s="27">
        <f>IFERROR(VLOOKUP(CONCATENATE($C127, ".NY.GDP.MKTP.KD"),AREA_WB_6ATTRS,Seq!M$1,FALSE)/10000,".")</f>
        <v>189513.85156416384</v>
      </c>
      <c r="BB127" s="27">
        <f>IFERROR(VLOOKUP(CONCATENATE($C127, ".NY.GDP.MKTP.KD"),AREA_WB_6ATTRS,Seq!N$1,FALSE)/10000,".")</f>
        <v>163192.82457328576</v>
      </c>
      <c r="BC127" s="27">
        <f>IFERROR(VLOOKUP(CONCATENATE($C127, ".NY.GDP.MKTP.KD"),AREA_WB_6ATTRS,Seq!O$1,FALSE)/10000,".")</f>
        <v>137964.31616745752</v>
      </c>
      <c r="BD127" s="27">
        <f>IFERROR(VLOOKUP(CONCATENATE($C127, ".NY.GDP.MKTP.KD"),AREA_WB_6ATTRS,Seq!P$1,FALSE)/10000,".")</f>
        <v>110253.96413315144</v>
      </c>
      <c r="BE127" s="27">
        <f>IFERROR(VLOOKUP(CONCATENATE($C127, ".NY.GDP.MKTP.KD"),AREA_WB_6ATTRS,Seq!Q$1,FALSE)/10000,".")</f>
        <v>104273.985497435</v>
      </c>
      <c r="BF127" s="27">
        <f>IFERROR(VLOOKUP(CONCATENATE($C127, ".NY.GDP.MKTP.KD"),AREA_WB_6ATTRS,Seq!R$1,FALSE)/10000,".")</f>
        <v>111661.27852206575</v>
      </c>
      <c r="BG127" s="27">
        <f>IFERROR(VLOOKUP(CONCATENATE($C127, ".NY.GDP.MKTP.KD"),AREA_WB_6ATTRS,Seq!S$1,FALSE)/10000,".")</f>
        <v>122732.68232788393</v>
      </c>
      <c r="BH127" s="27">
        <f>IFERROR(VLOOKUP(CONCATENATE($C127, ".NY.GDP.MKTP.KD"),AREA_WB_6ATTRS,Seq!T$1,FALSE)/10000,".")</f>
        <v>125336.86764754997</v>
      </c>
      <c r="BI127" s="27">
        <f>IFERROR(VLOOKUP(CONCATENATE($C127, ".NY.GDP.MKTP.KD"),AREA_WB_6ATTRS,Seq!U$1,FALSE)/10000,".")</f>
        <v>129918.91957673922</v>
      </c>
      <c r="BJ127" s="27">
        <f>IFERROR(VLOOKUP(CONCATENATE($C127, ".NY.GDP.MKTP.KD"),AREA_WB_6ATTRS,Seq!V$1,FALSE)/10000,".")</f>
        <v>136969.1955022125</v>
      </c>
      <c r="BK127" s="27">
        <f>IFERROR(VLOOKUP(CONCATENATE($C127, ".NY.GDP.MKTP.KD"),AREA_WB_6ATTRS,Seq!W$1,FALSE)/10000,".")</f>
        <v>144258.12677049576</v>
      </c>
      <c r="BL127" s="27">
        <f>IFERROR(VLOOKUP(CONCATENATE($C127, ".NY.GDP.MKTP.KD"),AREA_WB_6ATTRS,Seq!X$1,FALSE)/10000,".")</f>
        <v>144233.093597325</v>
      </c>
      <c r="BM127" s="27">
        <f>IFERROR(VLOOKUP(CONCATENATE($C127, ".NY.GDP.MKTP.KD"),AREA_WB_6ATTRS,Seq!Y$1,FALSE)/10000,".")</f>
        <v>154373.1070634677</v>
      </c>
      <c r="BN127" s="27">
        <f>IFERROR(VLOOKUP(CONCATENATE($C127, ".NY.GDP.MKTP.KD"),AREA_WB_6ATTRS,Seq!Z$1,FALSE)/10000,".")</f>
        <v>165220.68869020333</v>
      </c>
      <c r="BO127" s="27">
        <f>IFERROR(VLOOKUP(CONCATENATE($C127, ".NY.GDP.MKTP.KD"),AREA_WB_6ATTRS,Seq!AA$1,FALSE)/10000,".")</f>
        <v>164930.64676261673</v>
      </c>
      <c r="BP127" s="27">
        <f>IFERROR(VLOOKUP(CONCATENATE($C127, ".NY.GDP.MKTP.KD"),AREA_WB_6ATTRS,Seq!AB$1,FALSE)/10000,".")</f>
        <v>170048.27771394633</v>
      </c>
      <c r="BQ127" s="27">
        <f>IFERROR(VLOOKUP(CONCATENATE($C127, ".NY.GDP.MKTP.KD"),AREA_WB_6ATTRS,Seq!AC$1,FALSE)/10000,".")</f>
        <v>184575.28908106682</v>
      </c>
      <c r="BR127" s="27">
        <f>IFERROR(VLOOKUP(CONCATENATE($C127, ".NY.GDP.MKTP.KD"),AREA_WB_6ATTRS,Seq!AD$1,FALSE)/10000,".")</f>
        <v>200082.59627376799</v>
      </c>
      <c r="BS127" s="27">
        <f>IFERROR(VLOOKUP(CONCATENATE($C127, ".NY.GDP.MKTP.KD"),AREA_WB_6ATTRS,Seq!AE$1,FALSE)/10000,".")</f>
        <v>205857.56938368105</v>
      </c>
      <c r="BT127" s="27">
        <f>IFERROR(VLOOKUP(CONCATENATE($C127, ".NY.GDP.MKTP.KD"),AREA_WB_6ATTRS,Seq!AF$1,FALSE)/10000,".")</f>
        <v>203062.43994726951</v>
      </c>
      <c r="BU127" s="27">
        <f>IFERROR(VLOOKUP(CONCATENATE($C127, ".NY.GDP.MKTP.KD"),AREA_WB_6ATTRS,Seq!AG$1,FALSE)/10000,".")</f>
        <v>217276.81074357839</v>
      </c>
      <c r="BV127" s="27"/>
      <c r="BW127" s="27"/>
      <c r="BX127" s="27"/>
      <c r="BY127" s="27"/>
      <c r="BZ127" s="27"/>
      <c r="CA127" s="27"/>
      <c r="CB127" s="27"/>
      <c r="CC127" s="27">
        <f>CNPop!A$48</f>
        <v>5.0000000000000001E-3</v>
      </c>
      <c r="CD127" s="27">
        <f>CNPop!B$48</f>
        <v>6.0000000000000001E-3</v>
      </c>
      <c r="CE127" s="27">
        <f>CNPop!C$48</f>
        <v>6.0000000000000001E-3</v>
      </c>
      <c r="CF127" s="27">
        <f>CNPop!D$48</f>
        <v>7.0000000000000001E-3</v>
      </c>
      <c r="CG127" s="27">
        <f>CNPop!E$48</f>
        <v>7.0000000000000001E-3</v>
      </c>
      <c r="CH127" s="27">
        <f>CNPop!F$48</f>
        <v>8.0000000000000002E-3</v>
      </c>
      <c r="CI127" s="27">
        <f>CNPop!G$48</f>
        <v>8.9999999999999993E-3</v>
      </c>
      <c r="CJ127" s="27">
        <f>CNPop!H$48</f>
        <v>0.01</v>
      </c>
      <c r="CK127" s="27">
        <f>CNPop!I$48</f>
        <v>1.0999999999999999E-2</v>
      </c>
      <c r="CL127" s="27">
        <f>CNPop!J$48</f>
        <v>1.2E-2</v>
      </c>
      <c r="CM127" s="27">
        <f>CNPop!K$48</f>
        <v>1.4E-2</v>
      </c>
      <c r="CN127" s="27">
        <f>CNPop!L$48</f>
        <v>1.6E-2</v>
      </c>
      <c r="CO127" s="27">
        <f>CNPop!M$48</f>
        <v>1.7000000000000001E-2</v>
      </c>
      <c r="CP127" s="27">
        <f>CNPop!N$48</f>
        <v>1.9E-2</v>
      </c>
      <c r="CQ127" s="27">
        <f>CNPop!O$48</f>
        <v>2.1000000000000001E-2</v>
      </c>
      <c r="CR127" s="27">
        <f>CNPop!P$48</f>
        <v>2.3E-2</v>
      </c>
      <c r="CS127" s="27">
        <f>CNPop!Q$48</f>
        <v>2.5999999999999999E-2</v>
      </c>
      <c r="CT127" s="27">
        <f>CNPop!R$48</f>
        <v>2.8000000000000001E-2</v>
      </c>
      <c r="CU127" s="27">
        <f>CNPop!S$48</f>
        <v>0.03</v>
      </c>
      <c r="CV127" s="27">
        <f>CNPop!T$48</f>
        <v>3.3000000000000002E-2</v>
      </c>
      <c r="CW127" s="27">
        <f>CNPop!U$48</f>
        <v>3.5999999999999997E-2</v>
      </c>
      <c r="CX127" s="27">
        <f>CNPop!V$48</f>
        <v>3.9E-2</v>
      </c>
      <c r="CY127" s="27">
        <f>CNPop!W$48</f>
        <v>4.2000000000000003E-2</v>
      </c>
      <c r="CZ127" s="27">
        <f>CNPop!X$48</f>
        <v>4.4999999999999998E-2</v>
      </c>
      <c r="DA127" s="27">
        <f>CNPop!Y$48</f>
        <v>4.9000000000000002E-2</v>
      </c>
      <c r="DB127" s="27">
        <f>CNPop!Z$48</f>
        <v>5.1999999999999998E-2</v>
      </c>
      <c r="DC127" s="27">
        <f>CNPop!AA$48</f>
        <v>5.6000000000000001E-2</v>
      </c>
      <c r="DD127" s="27">
        <f>CNPop!AB$48</f>
        <v>0.06</v>
      </c>
      <c r="DE127" s="27">
        <f>CNPop!AC$48</f>
        <v>6.3E-2</v>
      </c>
      <c r="DF127" s="27">
        <f>CNPop!AD$48</f>
        <v>6.8000000000000005E-2</v>
      </c>
      <c r="DG127" s="27">
        <f>CNPop!AE$48</f>
        <v>7.1999999999999995E-2</v>
      </c>
      <c r="DH127" s="27">
        <f>CNPop!AF$48</f>
        <v>7.5999999999999998E-2</v>
      </c>
      <c r="DI127" s="27">
        <f>CNPop!AG$48</f>
        <v>8.1000000000000003E-2</v>
      </c>
      <c r="DJ127" s="27">
        <f>CNPop!AH$48</f>
        <v>8.5000000000000006E-2</v>
      </c>
      <c r="DK127" s="27">
        <f>CNPop!AI$48</f>
        <v>0.09</v>
      </c>
      <c r="DL127" s="27">
        <f>CNPop!AJ$48</f>
        <v>9.5000000000000001E-2</v>
      </c>
      <c r="DM127" s="27">
        <f>CNPop!AK$48</f>
        <v>0.1</v>
      </c>
      <c r="DN127" s="27"/>
      <c r="DO127" s="27">
        <f t="shared" si="140"/>
        <v>0.16</v>
      </c>
      <c r="DP127" s="27">
        <f t="shared" si="141"/>
        <v>0.16</v>
      </c>
      <c r="DQ127" s="27">
        <f t="shared" si="142"/>
        <v>0.16</v>
      </c>
      <c r="DR127" s="27">
        <f t="shared" si="143"/>
        <v>0.16</v>
      </c>
      <c r="DS127" s="27">
        <f t="shared" si="144"/>
        <v>0.16</v>
      </c>
      <c r="DT127" s="27">
        <f t="shared" si="145"/>
        <v>0.16</v>
      </c>
      <c r="DU127" s="27">
        <f t="shared" si="146"/>
        <v>0.16</v>
      </c>
      <c r="DV127" s="27">
        <f t="shared" si="147"/>
        <v>0.16</v>
      </c>
      <c r="DW127" s="27">
        <f t="shared" si="148"/>
        <v>0.16</v>
      </c>
      <c r="DX127" s="27">
        <f t="shared" si="149"/>
        <v>0.16</v>
      </c>
      <c r="DY127" s="27">
        <f t="shared" si="150"/>
        <v>0.16</v>
      </c>
      <c r="DZ127" s="27">
        <f t="shared" si="151"/>
        <v>0.16</v>
      </c>
      <c r="EA127" s="27">
        <f t="shared" si="152"/>
        <v>0.16</v>
      </c>
      <c r="EB127" s="27">
        <f t="shared" si="153"/>
        <v>0.16</v>
      </c>
      <c r="EC127" s="27">
        <f t="shared" si="154"/>
        <v>0.16</v>
      </c>
      <c r="ED127" s="27">
        <f t="shared" si="155"/>
        <v>0.16</v>
      </c>
      <c r="EE127" s="27">
        <f t="shared" si="156"/>
        <v>0.16</v>
      </c>
      <c r="EF127" s="27">
        <f t="shared" si="157"/>
        <v>0.16</v>
      </c>
      <c r="EG127" s="27">
        <f t="shared" si="158"/>
        <v>0.16</v>
      </c>
      <c r="EH127" s="27">
        <f t="shared" si="159"/>
        <v>0.16</v>
      </c>
      <c r="EI127" s="27">
        <f t="shared" si="160"/>
        <v>0.16</v>
      </c>
      <c r="EJ127" s="27">
        <f t="shared" si="161"/>
        <v>0.16</v>
      </c>
      <c r="EK127" s="27">
        <f t="shared" si="162"/>
        <v>0.16</v>
      </c>
      <c r="EL127" s="27">
        <f t="shared" si="163"/>
        <v>0.16</v>
      </c>
      <c r="EM127" s="27">
        <f t="shared" si="164"/>
        <v>0.16</v>
      </c>
      <c r="EN127" s="27">
        <f t="shared" si="165"/>
        <v>2.4000000953674317E-2</v>
      </c>
      <c r="EO127" s="27">
        <f t="shared" si="166"/>
        <v>2.5000000000000001E-2</v>
      </c>
      <c r="EP127" s="27" t="str">
        <f t="shared" si="129"/>
        <v>.</v>
      </c>
      <c r="EQ127" s="27" t="str">
        <f t="shared" si="130"/>
        <v>.</v>
      </c>
      <c r="ER127" s="27" t="str">
        <f t="shared" si="177"/>
        <v>.</v>
      </c>
      <c r="ES127" s="27" t="str">
        <f t="shared" si="177"/>
        <v>.</v>
      </c>
      <c r="ET127" s="27" t="str">
        <f t="shared" si="177"/>
        <v>.</v>
      </c>
      <c r="EU127" s="27"/>
      <c r="EV127" s="27"/>
      <c r="EW127" s="27"/>
      <c r="EX127" s="27"/>
      <c r="EY127" s="27"/>
      <c r="EZ127" s="27" t="str">
        <f>IFERROR(VLOOKUP(CONCATENATE($C127,".SL.TLF.TERT.ZS"),AREA_WB_6ATTRS,Seq!B$1,FALSE)/100,".")</f>
        <v>.</v>
      </c>
      <c r="FA127" s="27" t="str">
        <f>IFERROR(VLOOKUP(CONCATENATE($C127,".SL.TLF.TERT.ZS"),AREA_WB_6ATTRS,Seq!C$1,FALSE)/100,".")</f>
        <v>.</v>
      </c>
      <c r="FB127" s="27" t="str">
        <f>IFERROR(VLOOKUP(CONCATENATE($C127,".SL.TLF.TERT.ZS"),AREA_WB_6ATTRS,Seq!D$1,FALSE)/100,".")</f>
        <v>.</v>
      </c>
      <c r="FC127" s="27" t="str">
        <f>IFERROR(VLOOKUP(CONCATENATE($C127,".SL.TLF.TERT.ZS"),AREA_WB_6ATTRS,Seq!E$1,FALSE)/100,".")</f>
        <v>.</v>
      </c>
      <c r="FD127" s="27" t="str">
        <f>IFERROR(VLOOKUP(CONCATENATE($C127,".SL.TLF.TERT.ZS"),AREA_WB_6ATTRS,Seq!F$1,FALSE)/100,".")</f>
        <v>.</v>
      </c>
      <c r="FE127" s="27" t="str">
        <f>IFERROR(VLOOKUP(CONCATENATE($C127,".SL.TLF.TERT.ZS"),AREA_WB_6ATTRS,Seq!G$1,FALSE)/100,".")</f>
        <v>.</v>
      </c>
      <c r="FF127" s="27" t="str">
        <f>IFERROR(VLOOKUP(CONCATENATE($C127,".SL.TLF.TERT.ZS"),AREA_WB_6ATTRS,Seq!H$1,FALSE)/100,".")</f>
        <v>.</v>
      </c>
      <c r="FG127" s="27" t="str">
        <f>IFERROR(VLOOKUP(CONCATENATE($C127,".SL.TLF.TERT.ZS"),AREA_WB_6ATTRS,Seq!I$1,FALSE)/100,".")</f>
        <v>.</v>
      </c>
      <c r="FH127" s="27" t="str">
        <f>IFERROR(VLOOKUP(CONCATENATE($C127,".SL.TLF.TERT.ZS"),AREA_WB_6ATTRS,Seq!J$1,FALSE)/100,".")</f>
        <v>.</v>
      </c>
      <c r="FI127" s="27" t="str">
        <f>IFERROR(VLOOKUP(CONCATENATE($C127,".SL.TLF.TERT.ZS"),AREA_WB_6ATTRS,Seq!K$1,FALSE)/100,".")</f>
        <v>.</v>
      </c>
      <c r="FJ127" s="27" t="str">
        <f>IFERROR(VLOOKUP(CONCATENATE($C127,".SL.TLF.TERT.ZS"),AREA_WB_6ATTRS,Seq!L$1,FALSE)/100,".")</f>
        <v>.</v>
      </c>
      <c r="FK127" s="27" t="str">
        <f>IFERROR(VLOOKUP(CONCATENATE($C127,".SL.TLF.TERT.ZS"),AREA_WB_6ATTRS,Seq!M$1,FALSE)/100,".")</f>
        <v>.</v>
      </c>
      <c r="FL127" s="27" t="str">
        <f>IFERROR(VLOOKUP(CONCATENATE($C127,".SL.TLF.TERT.ZS"),AREA_WB_6ATTRS,Seq!N$1,FALSE)/100,".")</f>
        <v>.</v>
      </c>
      <c r="FM127" s="27" t="str">
        <f>IFERROR(VLOOKUP(CONCATENATE($C127,".SL.TLF.TERT.ZS"),AREA_WB_6ATTRS,Seq!O$1,FALSE)/100,".")</f>
        <v>.</v>
      </c>
      <c r="FN127" s="27" t="str">
        <f>IFERROR(VLOOKUP(CONCATENATE($C127,".SL.TLF.TERT.ZS"),AREA_WB_6ATTRS,Seq!P$1,FALSE)/100,".")</f>
        <v>.</v>
      </c>
      <c r="FO127" s="27" t="str">
        <f>IFERROR(VLOOKUP(CONCATENATE($C127,".SL.TLF.TERT.ZS"),AREA_WB_6ATTRS,Seq!Q$1,FALSE)/100,".")</f>
        <v>.</v>
      </c>
      <c r="FP127" s="27" t="str">
        <f>IFERROR(VLOOKUP(CONCATENATE($C127,".SL.TLF.TERT.ZS"),AREA_WB_6ATTRS,Seq!R$1,FALSE)/100,".")</f>
        <v>.</v>
      </c>
      <c r="FQ127" s="27" t="str">
        <f>IFERROR(VLOOKUP(CONCATENATE($C127,".SL.TLF.TERT.ZS"),AREA_WB_6ATTRS,Seq!S$1,FALSE)/100,".")</f>
        <v>.</v>
      </c>
      <c r="FR127" s="27" t="str">
        <f>IFERROR(VLOOKUP(CONCATENATE($C127,".SL.TLF.TERT.ZS"),AREA_WB_6ATTRS,Seq!T$1,FALSE)/100,".")</f>
        <v>.</v>
      </c>
      <c r="FS127" s="27" t="str">
        <f>IFERROR(VLOOKUP(CONCATENATE($C127,".SL.TLF.TERT.ZS"),AREA_WB_6ATTRS,Seq!U$1,FALSE)/100,".")</f>
        <v>.</v>
      </c>
      <c r="FT127" s="27" t="str">
        <f>IFERROR(VLOOKUP(CONCATENATE($C127,".SL.TLF.TERT.ZS"),AREA_WB_6ATTRS,Seq!V$1,FALSE)/100,".")</f>
        <v>.</v>
      </c>
      <c r="FU127" s="27" t="str">
        <f>IFERROR(VLOOKUP(CONCATENATE($C127,".SL.TLF.TERT.ZS"),AREA_WB_6ATTRS,Seq!W$1,FALSE)/100,".")</f>
        <v>.</v>
      </c>
      <c r="FV127" s="27" t="str">
        <f>IFERROR(VLOOKUP(CONCATENATE($C127,".SL.TLF.TERT.ZS"),AREA_WB_6ATTRS,Seq!X$1,FALSE)/100,".")</f>
        <v>.</v>
      </c>
      <c r="FW127" s="27" t="str">
        <f>IFERROR(VLOOKUP(CONCATENATE($C127,".SL.TLF.TERT.ZS"),AREA_WB_6ATTRS,Seq!Y$1,FALSE)/100,".")</f>
        <v>.</v>
      </c>
      <c r="FX127" s="27">
        <f>IFERROR(VLOOKUP(CONCATENATE($C127,".SL.TLF.TERT.ZS"),AREA_WB_6ATTRS,Seq!Z$1,FALSE)/100,".")</f>
        <v>0.16</v>
      </c>
      <c r="FY127" s="27">
        <f>IFERROR(VLOOKUP(CONCATENATE($C127,".SL.TLF.TERT.ZS"),AREA_WB_6ATTRS,Seq!AA$1,FALSE)/100,".")</f>
        <v>2.4000000953674317E-2</v>
      </c>
      <c r="FZ127" s="27">
        <f>IFERROR(VLOOKUP(CONCATENATE($C127,".SL.TLF.TERT.ZS"),AREA_WB_6ATTRS,Seq!AB$1,FALSE)/100,".")</f>
        <v>2.5000000000000001E-2</v>
      </c>
      <c r="GA127" s="27" t="str">
        <f>IFERROR(VLOOKUP(CONCATENATE($C127,".SL.TLF.TERT.ZS"),AREA_WB_6ATTRS,Seq!AC$1,FALSE)/100,".")</f>
        <v>.</v>
      </c>
      <c r="GB127" s="27" t="str">
        <f>IFERROR(VLOOKUP(CONCATENATE($C127,".SL.TLF.TERT.ZS"),AREA_WB_6ATTRS,Seq!AD$1,FALSE)/100,".")</f>
        <v>.</v>
      </c>
      <c r="GC127" s="27" t="str">
        <f>IFERROR(VLOOKUP(CONCATENATE($C127,".SL.TLF.TERT.ZS"),AREA_WB_6ATTRS,Seq!AE$1,FALSE)/100,".")</f>
        <v>.</v>
      </c>
      <c r="GD127" s="27" t="str">
        <f>IFERROR(VLOOKUP(CONCATENATE($C127,".SL.TLF.TERT.ZS"),AREA_WB_6ATTRS,Seq!AF$1,FALSE)/100,".")</f>
        <v>.</v>
      </c>
      <c r="GE127" s="27" t="str">
        <f>IFERROR(VLOOKUP(CONCATENATE($C127,".SL.TLF.TERT.ZS"),AREA_WB_6ATTRS,Seq!AG$1,FALSE)/100,".")</f>
        <v>.</v>
      </c>
      <c r="GF127" s="27" t="str">
        <f>IFERROR(VLOOKUP(CONCATENATE($C127,".SL.TLF.TERT.ZS"),AREA_WB_6ATTRS,Seq!AH$1,FALSE)/100,".")</f>
        <v>.</v>
      </c>
      <c r="GG127" s="27" t="str">
        <f>IFERROR(VLOOKUP(CONCATENATE($C127,".SL.TLF.TERT.ZS"),AREA_WB_6ATTRS,Seq!AI$1,FALSE)/100,".")</f>
        <v>.</v>
      </c>
      <c r="GH127" s="27" t="str">
        <f>IFERROR(VLOOKUP(CONCATENATE($C127,".SL.TLF.TERT.ZS"),AREA_WB_6ATTRS,Seq!AJ$1,FALSE)/100,".")</f>
        <v>.</v>
      </c>
      <c r="GI127" s="27" t="str">
        <f>IFERROR(VLOOKUP(CONCATENATE($C127,".SL.TLF.TERT.ZS"),AREA_WB_6ATTRS,Seq!AK$1,FALSE)/100,".")</f>
        <v>.</v>
      </c>
      <c r="GJ127" s="27" t="str">
        <f>IFERROR(VLOOKUP(CONCATENATE($C127,".SL.TLF.TERT.ZS"),AREA_WB_6ATTRS,Seq!AL$1,FALSE)/100,".")</f>
        <v>.</v>
      </c>
      <c r="GK127" s="27"/>
      <c r="GL127" s="27"/>
      <c r="GM127" s="27" t="str">
        <f t="shared" si="167"/>
        <v>.</v>
      </c>
      <c r="GN127" s="27" t="str">
        <f t="shared" si="168"/>
        <v>.</v>
      </c>
      <c r="GO127" s="27" t="str">
        <f t="shared" si="131"/>
        <v>.</v>
      </c>
      <c r="GP127" s="27"/>
      <c r="GQ127" s="9" t="str">
        <f>IF(VLOOKUP($B127,EM_80!$B$1:$C$201,2,FALSE)&gt;0,VLOOKUP($B127,EM_80!$B$1:$C$201,2,FALSE),".")</f>
        <v>.</v>
      </c>
      <c r="GR127" s="9" t="str">
        <f t="shared" si="169"/>
        <v>.</v>
      </c>
      <c r="GS127" s="9" t="str">
        <f t="shared" si="124"/>
        <v>.</v>
      </c>
      <c r="GU127" t="e">
        <f t="shared" si="170"/>
        <v>#N/A</v>
      </c>
      <c r="GV127" t="e">
        <f t="shared" si="171"/>
        <v>#N/A</v>
      </c>
      <c r="GW127" t="e">
        <f t="shared" si="172"/>
        <v>#N/A</v>
      </c>
      <c r="GX127" t="e">
        <f t="shared" si="173"/>
        <v>#N/A</v>
      </c>
      <c r="GZ127" s="9" t="str">
        <f>IF(ISNA(VLOOKUP($B127,Area_EM_90,Seq!C$1,FALSE)),".",VLOOKUP($B127,Area_EM_90,Seq!C$1,FALSE))</f>
        <v>.</v>
      </c>
      <c r="HA127" s="9" t="str">
        <f>IF(ISNA(VLOOKUP($B127,Area_EM_90,Seq!D$1,FALSE)),".",VLOOKUP($B127,Area_EM_90,Seq!D$1,FALSE))</f>
        <v>.</v>
      </c>
      <c r="HB127" s="9" t="str">
        <f>IF(ISNA(VLOOKUP($B127,Area_EM_90,Seq!E$1,FALSE)),".",VLOOKUP($B127,Area_EM_90,Seq!E$1,FALSE))</f>
        <v>.</v>
      </c>
      <c r="HC127" s="9" t="str">
        <f>IF(ISNA(VLOOKUP($B127,Area_EM_90,Seq!F$1,FALSE)),".",VLOOKUP($B127,Area_EM_90,Seq!F$1,FALSE))</f>
        <v>.</v>
      </c>
      <c r="HD127" s="9" t="str">
        <f>IF(ISNA(VLOOKUP($B127,Area_EM_90,Seq!G$1,FALSE)),".",VLOOKUP($B127,Area_EM_90,Seq!G$1,FALSE))</f>
        <v>.</v>
      </c>
      <c r="HE127" s="9" t="str">
        <f>IF(ISNA(VLOOKUP($B127,Area_EM_90,Seq!H$1,FALSE)),".",VLOOKUP($B127,Area_EM_90,Seq!H$1,FALSE))</f>
        <v>.</v>
      </c>
      <c r="HF127" s="9" t="str">
        <f>IF(ISNA(VLOOKUP($B127,Area_EM_90,Seq!I$1,FALSE)),".",VLOOKUP($B127,Area_EM_90,Seq!I$1,FALSE))</f>
        <v>.</v>
      </c>
      <c r="HG127" s="9" t="str">
        <f>IF(ISNA(VLOOKUP($B127,Area_EM_90,Seq!J$1,FALSE)),".",VLOOKUP($B127,Area_EM_90,Seq!J$1,FALSE))</f>
        <v>.</v>
      </c>
      <c r="HH127" s="9" t="str">
        <f>IF(ISNA(VLOOKUP($B127,Area_EM_00,Seq!C$1,FALSE)),".",VLOOKUP($B127,Area_EM_00,Seq!C$1,FALSE))</f>
        <v>.</v>
      </c>
      <c r="HI127" s="9" t="str">
        <f>IF(ISNA(VLOOKUP($B127,Area_EM_00,Seq!D$1,FALSE)),".",VLOOKUP($B127,Area_EM_00,Seq!D$1,FALSE))</f>
        <v>.</v>
      </c>
      <c r="HJ127" s="9" t="str">
        <f>IF(ISNA(VLOOKUP($B127,Area_EM_00,Seq!E$1,FALSE)),".",VLOOKUP($B127,Area_EM_00,Seq!E$1,FALSE))</f>
        <v>.</v>
      </c>
      <c r="HK127" s="9" t="str">
        <f>IF(ISNA(VLOOKUP($B127,Area_EM_00,Seq!F$1,FALSE)),".",VLOOKUP($B127,Area_EM_00,Seq!F$1,FALSE))</f>
        <v>.</v>
      </c>
      <c r="HL127" s="9" t="str">
        <f>IF(ISNA(VLOOKUP($B127,Area_EM_00,Seq!G$1,FALSE)),".",VLOOKUP($B127,Area_EM_00,Seq!G$1,FALSE))</f>
        <v>.</v>
      </c>
      <c r="HM127" s="9" t="str">
        <f>IF(ISNA(VLOOKUP($B127,Area_EM_00,Seq!H$1,FALSE)),".",VLOOKUP($B127,Area_EM_00,Seq!H$1,FALSE))</f>
        <v>.</v>
      </c>
      <c r="HN127" s="9" t="str">
        <f>IF(ISNA(VLOOKUP($B127,Area_EM_00,Seq!I$1,FALSE)),".",VLOOKUP($B127,Area_EM_00,Seq!I$1,FALSE))</f>
        <v>.</v>
      </c>
      <c r="HO127" s="9" t="str">
        <f>IF(ISNA(VLOOKUP($B127,Area_EM_00,Seq!J$1,FALSE)),".",VLOOKUP($B127,Area_EM_00,Seq!J$1,FALSE))</f>
        <v>.</v>
      </c>
      <c r="HQ127" s="27"/>
      <c r="HR127" s="9" t="str">
        <f>IFERROR(VLOOKUP($B127,AREA_EM3_60_00,Seq!E$1,FALSE),".")</f>
        <v>.</v>
      </c>
      <c r="HS127" s="9" t="str">
        <f>IFERROR(VLOOKUP($B127,AREA_EM3_60_00,Seq!F$1,FALSE),".")</f>
        <v>.</v>
      </c>
      <c r="HT127" s="9" t="str">
        <f>IFERROR(VLOOKUP($B127,AREA_EM3_60_00,Seq!G$1,FALSE),".")</f>
        <v>.</v>
      </c>
      <c r="HU127" s="9" t="str">
        <f>IFERROR(VLOOKUP($B127,AREA_EM3_10,Seq!B$1,FALSE),".")</f>
        <v>.</v>
      </c>
      <c r="HV127" s="9" t="e">
        <f t="shared" si="132"/>
        <v>#N/A</v>
      </c>
      <c r="HW127" s="9" t="e">
        <f t="shared" si="133"/>
        <v>#N/A</v>
      </c>
      <c r="HX127" s="9" t="e">
        <f t="shared" si="134"/>
        <v>#N/A</v>
      </c>
      <c r="HY127" s="9" t="e">
        <f t="shared" si="135"/>
        <v>#N/A</v>
      </c>
    </row>
    <row r="128" spans="1:233">
      <c r="A128" s="25" t="s">
        <v>3127</v>
      </c>
      <c r="B128" s="26" t="str">
        <f t="shared" si="92"/>
        <v>Moldavia</v>
      </c>
      <c r="C128" s="166" t="s">
        <v>1577</v>
      </c>
      <c r="D128" s="27">
        <f>VLOOKUP("CHN.NY.GDP.MKTP.KD",AREA_WB_6ATTRS,Seq!B$1,FALSE)/10000</f>
        <v>18294112.043860689</v>
      </c>
      <c r="E128" s="27">
        <f>VLOOKUP("CHN.NY.GDP.MKTP.KD",AREA_WB_6ATTRS,Seq!C$1,FALSE)/10000</f>
        <v>19245405.87014145</v>
      </c>
      <c r="F128" s="27">
        <f>VLOOKUP("CHN.NY.GDP.MKTP.KD",AREA_WB_6ATTRS,Seq!D$1,FALSE)/10000</f>
        <v>20996737.804324333</v>
      </c>
      <c r="G128" s="27">
        <f>VLOOKUP("CHN.NY.GDP.MKTP.KD",AREA_WB_6ATTRS,Seq!E$1,FALSE)/10000</f>
        <v>23285382.224995762</v>
      </c>
      <c r="H128" s="27">
        <f>VLOOKUP("CHN.NY.GDP.MKTP.KD",AREA_WB_6ATTRS,Seq!F$1,FALSE)/10000</f>
        <v>26824760.323195074</v>
      </c>
      <c r="I128" s="27">
        <f>VLOOKUP("CHN.NY.GDP.MKTP.KD",AREA_WB_6ATTRS,Seq!G$1,FALSE)/10000</f>
        <v>30446102.966826372</v>
      </c>
      <c r="J128" s="27">
        <f>VLOOKUP("CHN.NY.GDP.MKTP.KD",AREA_WB_6ATTRS,Seq!H$1,FALSE)/10000</f>
        <v>33125360.027907111</v>
      </c>
      <c r="K128" s="27">
        <f>VLOOKUP("CHN.NY.GDP.MKTP.KD",AREA_WB_6ATTRS,Seq!I$1,FALSE)/10000</f>
        <v>36967901.791144341</v>
      </c>
      <c r="L128" s="27">
        <f>VLOOKUP("CHN.NY.GDP.MKTP.KD",AREA_WB_6ATTRS,Seq!J$1,FALSE)/10000</f>
        <v>41145274.693543643</v>
      </c>
      <c r="M128" s="27">
        <f>VLOOKUP("CHN.NY.GDP.MKTP.KD",AREA_WB_6ATTRS,Seq!K$1,FALSE)/10000</f>
        <v>42832230.955979005</v>
      </c>
      <c r="N128" s="27">
        <f>VLOOKUP("CHN.NY.GDP.MKTP.KD",AREA_WB_6ATTRS,Seq!L$1,FALSE)/10000</f>
        <v>44459855.73230619</v>
      </c>
      <c r="O128" s="27">
        <f>VLOOKUP("CHN.NY.GDP.MKTP.KD",AREA_WB_6ATTRS,Seq!M$1,FALSE)/10000</f>
        <v>48550162.459678344</v>
      </c>
      <c r="P128" s="27">
        <f>VLOOKUP("CHN.NY.GDP.MKTP.KD",AREA_WB_6ATTRS,Seq!N$1,FALSE)/10000</f>
        <v>55444285.528952621</v>
      </c>
      <c r="Q128" s="27">
        <f>VLOOKUP("CHN.NY.GDP.MKTP.KD",AREA_WB_6ATTRS,Seq!O$1,FALSE)/10000</f>
        <v>63206485.503006078</v>
      </c>
      <c r="R128" s="27">
        <f>VLOOKUP("CHN.NY.GDP.MKTP.KD",AREA_WB_6ATTRS,Seq!P$1,FALSE)/10000</f>
        <v>71486535.103899792</v>
      </c>
      <c r="S128" s="27">
        <f>VLOOKUP("CHN.NY.GDP.MKTP.KD",AREA_WB_6ATTRS,Seq!Q$1,FALSE)/10000</f>
        <v>79278567.430224851</v>
      </c>
      <c r="T128" s="27">
        <f>VLOOKUP("CHN.NY.GDP.MKTP.KD",AREA_WB_6ATTRS,Seq!R$1,FALSE)/10000</f>
        <v>87206424.173247412</v>
      </c>
      <c r="U128" s="27">
        <f>VLOOKUP("CHN.NY.GDP.MKTP.KD",AREA_WB_6ATTRS,Seq!S$1,FALSE)/10000</f>
        <v>95316621.621359423</v>
      </c>
      <c r="V128" s="27">
        <f>VLOOKUP("CHN.NY.GDP.MKTP.KD",AREA_WB_6ATTRS,Seq!T$1,FALSE)/10000</f>
        <v>102751318.10782552</v>
      </c>
      <c r="W128" s="27">
        <f>VLOOKUP("CHN.NY.GDP.MKTP.KD",AREA_WB_6ATTRS,Seq!U$1,FALSE)/10000</f>
        <v>110560418.28402025</v>
      </c>
      <c r="X128" s="27">
        <f>VLOOKUP("CHN.NY.GDP.MKTP.KD",AREA_WB_6ATTRS,Seq!V$1,FALSE)/10000</f>
        <v>119847493.41987793</v>
      </c>
      <c r="Y128" s="27">
        <f>VLOOKUP("CHN.NY.GDP.MKTP.KD",AREA_WB_6ATTRS,Seq!W$1,FALSE)/10000</f>
        <v>129794835.37372778</v>
      </c>
      <c r="Z128" s="27">
        <f>VLOOKUP("CHN.NY.GDP.MKTP.KD",AREA_WB_6ATTRS,Seq!X$1,FALSE)/10000</f>
        <v>141606165.392737</v>
      </c>
      <c r="AA128" s="27">
        <f>VLOOKUP("CHN.NY.GDP.MKTP.KD",AREA_WB_6ATTRS,Seq!Y$1,FALSE)/10000</f>
        <v>155766781.9320105</v>
      </c>
      <c r="AB128" s="27">
        <f>VLOOKUP("CHN.NY.GDP.MKTP.KD",AREA_WB_6ATTRS,Seq!Z$1,FALSE)/10000</f>
        <v>171499226.90714428</v>
      </c>
      <c r="AC128" s="27">
        <f>VLOOKUP("CHN.NY.GDP.MKTP.KD",AREA_WB_6ATTRS,Seq!AA$1,FALSE)/10000</f>
        <v>190878639.54765138</v>
      </c>
      <c r="AD128" s="27">
        <f>VLOOKUP("CHN.NY.GDP.MKTP.KD",AREA_WB_6ATTRS,Seq!AB$1,FALSE)/10000</f>
        <v>215120226.77020231</v>
      </c>
      <c r="AE128" s="27">
        <f>VLOOKUP("CHN.NY.GDP.MKTP.KD",AREA_WB_6ATTRS,Seq!AC$1,FALSE)/10000</f>
        <v>245667298.97157177</v>
      </c>
      <c r="AF128" s="27">
        <f>VLOOKUP("CHN.NY.GDP.MKTP.KD",AREA_WB_6ATTRS,Seq!AD$1,FALSE)/10000</f>
        <v>269251359.67284226</v>
      </c>
      <c r="AG128" s="27">
        <f>VLOOKUP("CHN.NY.GDP.MKTP.KD",AREA_WB_6ATTRS,Seq!AE$1,FALSE)/10000</f>
        <v>294022484.76274431</v>
      </c>
      <c r="AH128" s="27">
        <f>VLOOKUP("CHN.NY.GDP.MKTP.KD",AREA_WB_6ATTRS,Seq!AF$1,FALSE)/10000</f>
        <v>324600823.17806971</v>
      </c>
      <c r="AI128" s="27">
        <f>VLOOKUP("CHN.NY.GDP.MKTP.KD",AREA_WB_6ATTRS,Seq!AG$1,FALSE)/10000</f>
        <v>354139498.08727396</v>
      </c>
      <c r="AJ128" s="27"/>
      <c r="AK128" s="27"/>
      <c r="AL128" s="27"/>
      <c r="AM128" s="27"/>
      <c r="AN128" s="27"/>
      <c r="AO128" s="27"/>
      <c r="AP128" s="27">
        <f>IFERROR(VLOOKUP(CONCATENATE($C128, ".NY.GDP.MKTP.KD"),AREA_WB_6ATTRS,Seq!B$1,FALSE)/10000,".")</f>
        <v>280457.74589582905</v>
      </c>
      <c r="AQ128" s="27">
        <f>IFERROR(VLOOKUP(CONCATENATE($C128, ".NY.GDP.MKTP.KD"),AREA_WB_6ATTRS,Seq!C$1,FALSE)/10000,".")</f>
        <v>278463.17197066697</v>
      </c>
      <c r="AR128" s="27">
        <f>IFERROR(VLOOKUP(CONCATENATE($C128, ".NY.GDP.MKTP.KD"),AREA_WB_6ATTRS,Seq!D$1,FALSE)/10000,".")</f>
        <v>311129.44191598747</v>
      </c>
      <c r="AS128" s="27">
        <f>IFERROR(VLOOKUP(CONCATENATE($C128, ".NY.GDP.MKTP.KD"),AREA_WB_6ATTRS,Seq!E$1,FALSE)/10000,".")</f>
        <v>324685.87730640621</v>
      </c>
      <c r="AT128" s="27">
        <f>IFERROR(VLOOKUP(CONCATENATE($C128, ".NY.GDP.MKTP.KD"),AREA_WB_6ATTRS,Seq!F$1,FALSE)/10000,".")</f>
        <v>335586.40827782982</v>
      </c>
      <c r="AU128" s="27">
        <f>IFERROR(VLOOKUP(CONCATENATE($C128, ".NY.GDP.MKTP.KD"),AREA_WB_6ATTRS,Seq!G$1,FALSE)/10000,".")</f>
        <v>317830.94592402817</v>
      </c>
      <c r="AV128" s="27">
        <f>IFERROR(VLOOKUP(CONCATENATE($C128, ".NY.GDP.MKTP.KD"),AREA_WB_6ATTRS,Seq!H$1,FALSE)/10000,".")</f>
        <v>342966.88620540127</v>
      </c>
      <c r="AW128" s="27">
        <f>IFERROR(VLOOKUP(CONCATENATE($C128, ".NY.GDP.MKTP.KD"),AREA_WB_6ATTRS,Seq!I$1,FALSE)/10000,".")</f>
        <v>347090.06630293949</v>
      </c>
      <c r="AX128" s="27">
        <f>IFERROR(VLOOKUP(CONCATENATE($C128, ".NY.GDP.MKTP.KD"),AREA_WB_6ATTRS,Seq!J$1,FALSE)/10000,".")</f>
        <v>352964.44218016625</v>
      </c>
      <c r="AY128" s="27">
        <f>IFERROR(VLOOKUP(CONCATENATE($C128, ".NY.GDP.MKTP.KD"),AREA_WB_6ATTRS,Seq!K$1,FALSE)/10000,".")</f>
        <v>370726.61209894618</v>
      </c>
      <c r="AZ128" s="27">
        <f>IFERROR(VLOOKUP(CONCATENATE($C128, ".NY.GDP.MKTP.KD"),AREA_WB_6ATTRS,Seq!L$1,FALSE)/10000,".")</f>
        <v>361829.17340857245</v>
      </c>
      <c r="BA128" s="27">
        <f>IFERROR(VLOOKUP(CONCATENATE($C128, ".NY.GDP.MKTP.KD"),AREA_WB_6ATTRS,Seq!M$1,FALSE)/10000,".")</f>
        <v>303936.50566319964</v>
      </c>
      <c r="BB128" s="27">
        <f>IFERROR(VLOOKUP(CONCATENATE($C128, ".NY.GDP.MKTP.KD"),AREA_WB_6ATTRS,Seq!N$1,FALSE)/10000,".")</f>
        <v>215490.98251520842</v>
      </c>
      <c r="BC128" s="27">
        <f>IFERROR(VLOOKUP(CONCATENATE($C128, ".NY.GDP.MKTP.KD"),AREA_WB_6ATTRS,Seq!O$1,FALSE)/10000,".")</f>
        <v>212905.0907250272</v>
      </c>
      <c r="BD128" s="27">
        <f>IFERROR(VLOOKUP(CONCATENATE($C128, ".NY.GDP.MKTP.KD"),AREA_WB_6ATTRS,Seq!P$1,FALSE)/10000,".")</f>
        <v>147117.41769099334</v>
      </c>
      <c r="BE128" s="27">
        <f>IFERROR(VLOOKUP(CONCATENATE($C128, ".NY.GDP.MKTP.KD"),AREA_WB_6ATTRS,Seq!Q$1,FALSE)/10000,".")</f>
        <v>145057.77384331942</v>
      </c>
      <c r="BF128" s="27">
        <f>IFERROR(VLOOKUP(CONCATENATE($C128, ".NY.GDP.MKTP.KD"),AREA_WB_6ATTRS,Seq!R$1,FALSE)/10000,".")</f>
        <v>137514.76960346685</v>
      </c>
      <c r="BG128" s="27">
        <f>IFERROR(VLOOKUP(CONCATENATE($C128, ".NY.GDP.MKTP.KD"),AREA_WB_6ATTRS,Seq!S$1,FALSE)/10000,".")</f>
        <v>139715.00591712233</v>
      </c>
      <c r="BH128" s="27">
        <f>IFERROR(VLOOKUP(CONCATENATE($C128, ".NY.GDP.MKTP.KD"),AREA_WB_6ATTRS,Seq!T$1,FALSE)/10000,".")</f>
        <v>130633.53053250938</v>
      </c>
      <c r="BI128" s="27">
        <f>IFERROR(VLOOKUP(CONCATENATE($C128, ".NY.GDP.MKTP.KD"),AREA_WB_6ATTRS,Seq!U$1,FALSE)/10000,".")</f>
        <v>126191.99049440406</v>
      </c>
      <c r="BJ128" s="27">
        <f>IFERROR(VLOOKUP(CONCATENATE($C128, ".NY.GDP.MKTP.KD"),AREA_WB_6ATTRS,Seq!V$1,FALSE)/10000,".")</f>
        <v>128842.02229478661</v>
      </c>
      <c r="BK128" s="27">
        <f>IFERROR(VLOOKUP(CONCATENATE($C128, ".NY.GDP.MKTP.KD"),AREA_WB_6ATTRS,Seq!W$1,FALSE)/10000,".")</f>
        <v>136701.38565476844</v>
      </c>
      <c r="BL128" s="27">
        <f>IFERROR(VLOOKUP(CONCATENATE($C128, ".NY.GDP.MKTP.KD"),AREA_WB_6ATTRS,Seq!X$1,FALSE)/10000,".")</f>
        <v>147364.0937358404</v>
      </c>
      <c r="BM128" s="27">
        <f>IFERROR(VLOOKUP(CONCATENATE($C128, ".NY.GDP.MKTP.KD"),AREA_WB_6ATTRS,Seq!Y$1,FALSE)/10000,".")</f>
        <v>157090.12392240585</v>
      </c>
      <c r="BN128" s="27">
        <f>IFERROR(VLOOKUP(CONCATENATE($C128, ".NY.GDP.MKTP.KD"),AREA_WB_6ATTRS,Seq!Z$1,FALSE)/10000,".")</f>
        <v>168730.60114082386</v>
      </c>
      <c r="BO128" s="27">
        <f>IFERROR(VLOOKUP(CONCATENATE($C128, ".NY.GDP.MKTP.KD"),AREA_WB_6ATTRS,Seq!AA$1,FALSE)/10000,".")</f>
        <v>181387.74086943208</v>
      </c>
      <c r="BP128" s="27">
        <f>IFERROR(VLOOKUP(CONCATENATE($C128, ".NY.GDP.MKTP.KD"),AREA_WB_6ATTRS,Seq!AB$1,FALSE)/10000,".")</f>
        <v>190066.51778829025</v>
      </c>
      <c r="BQ128" s="27">
        <f>IFERROR(VLOOKUP(CONCATENATE($C128, ".NY.GDP.MKTP.KD"),AREA_WB_6ATTRS,Seq!AC$1,FALSE)/10000,".")</f>
        <v>195897.65121717576</v>
      </c>
      <c r="BR128" s="27">
        <f>IFERROR(VLOOKUP(CONCATENATE($C128, ".NY.GDP.MKTP.KD"),AREA_WB_6ATTRS,Seq!AD$1,FALSE)/10000,".")</f>
        <v>211108.80296061371</v>
      </c>
      <c r="BS128" s="27">
        <f>IFERROR(VLOOKUP(CONCATENATE($C128, ".NY.GDP.MKTP.KD"),AREA_WB_6ATTRS,Seq!AE$1,FALSE)/10000,".")</f>
        <v>198464.27261655248</v>
      </c>
      <c r="BT128" s="27">
        <f>IFERROR(VLOOKUP(CONCATENATE($C128, ".NY.GDP.MKTP.KD"),AREA_WB_6ATTRS,Seq!AF$1,FALSE)/10000,".")</f>
        <v>212555.23597232767</v>
      </c>
      <c r="BU128" s="27">
        <f>IFERROR(VLOOKUP(CONCATENATE($C128, ".NY.GDP.MKTP.KD"),AREA_WB_6ATTRS,Seq!AG$1,FALSE)/10000,".")</f>
        <v>226158.77107455669</v>
      </c>
      <c r="BV128" s="27"/>
      <c r="BW128" s="27"/>
      <c r="BX128" s="27"/>
      <c r="BY128" s="27"/>
      <c r="BZ128" s="27"/>
      <c r="CA128" s="27"/>
      <c r="CB128" s="27"/>
      <c r="CC128" s="27">
        <f>CNPop!A$48</f>
        <v>5.0000000000000001E-3</v>
      </c>
      <c r="CD128" s="27">
        <f>CNPop!B$48</f>
        <v>6.0000000000000001E-3</v>
      </c>
      <c r="CE128" s="27">
        <f>CNPop!C$48</f>
        <v>6.0000000000000001E-3</v>
      </c>
      <c r="CF128" s="27">
        <f>CNPop!D$48</f>
        <v>7.0000000000000001E-3</v>
      </c>
      <c r="CG128" s="27">
        <f>CNPop!E$48</f>
        <v>7.0000000000000001E-3</v>
      </c>
      <c r="CH128" s="27">
        <f>CNPop!F$48</f>
        <v>8.0000000000000002E-3</v>
      </c>
      <c r="CI128" s="27">
        <f>CNPop!G$48</f>
        <v>8.9999999999999993E-3</v>
      </c>
      <c r="CJ128" s="27">
        <f>CNPop!H$48</f>
        <v>0.01</v>
      </c>
      <c r="CK128" s="27">
        <f>CNPop!I$48</f>
        <v>1.0999999999999999E-2</v>
      </c>
      <c r="CL128" s="27">
        <f>CNPop!J$48</f>
        <v>1.2E-2</v>
      </c>
      <c r="CM128" s="27">
        <f>CNPop!K$48</f>
        <v>1.4E-2</v>
      </c>
      <c r="CN128" s="27">
        <f>CNPop!L$48</f>
        <v>1.6E-2</v>
      </c>
      <c r="CO128" s="27">
        <f>CNPop!M$48</f>
        <v>1.7000000000000001E-2</v>
      </c>
      <c r="CP128" s="27">
        <f>CNPop!N$48</f>
        <v>1.9E-2</v>
      </c>
      <c r="CQ128" s="27">
        <f>CNPop!O$48</f>
        <v>2.1000000000000001E-2</v>
      </c>
      <c r="CR128" s="27">
        <f>CNPop!P$48</f>
        <v>2.3E-2</v>
      </c>
      <c r="CS128" s="27">
        <f>CNPop!Q$48</f>
        <v>2.5999999999999999E-2</v>
      </c>
      <c r="CT128" s="27">
        <f>CNPop!R$48</f>
        <v>2.8000000000000001E-2</v>
      </c>
      <c r="CU128" s="27">
        <f>CNPop!S$48</f>
        <v>0.03</v>
      </c>
      <c r="CV128" s="27">
        <f>CNPop!T$48</f>
        <v>3.3000000000000002E-2</v>
      </c>
      <c r="CW128" s="27">
        <f>CNPop!U$48</f>
        <v>3.5999999999999997E-2</v>
      </c>
      <c r="CX128" s="27">
        <f>CNPop!V$48</f>
        <v>3.9E-2</v>
      </c>
      <c r="CY128" s="27">
        <f>CNPop!W$48</f>
        <v>4.2000000000000003E-2</v>
      </c>
      <c r="CZ128" s="27">
        <f>CNPop!X$48</f>
        <v>4.4999999999999998E-2</v>
      </c>
      <c r="DA128" s="27">
        <f>CNPop!Y$48</f>
        <v>4.9000000000000002E-2</v>
      </c>
      <c r="DB128" s="27">
        <f>CNPop!Z$48</f>
        <v>5.1999999999999998E-2</v>
      </c>
      <c r="DC128" s="27">
        <f>CNPop!AA$48</f>
        <v>5.6000000000000001E-2</v>
      </c>
      <c r="DD128" s="27">
        <f>CNPop!AB$48</f>
        <v>0.06</v>
      </c>
      <c r="DE128" s="27">
        <f>CNPop!AC$48</f>
        <v>6.3E-2</v>
      </c>
      <c r="DF128" s="27">
        <f>CNPop!AD$48</f>
        <v>6.8000000000000005E-2</v>
      </c>
      <c r="DG128" s="27">
        <f>CNPop!AE$48</f>
        <v>7.1999999999999995E-2</v>
      </c>
      <c r="DH128" s="27">
        <f>CNPop!AF$48</f>
        <v>7.5999999999999998E-2</v>
      </c>
      <c r="DI128" s="27">
        <f>CNPop!AG$48</f>
        <v>8.1000000000000003E-2</v>
      </c>
      <c r="DJ128" s="27">
        <f>CNPop!AH$48</f>
        <v>8.5000000000000006E-2</v>
      </c>
      <c r="DK128" s="27">
        <f>CNPop!AI$48</f>
        <v>0.09</v>
      </c>
      <c r="DL128" s="27">
        <f>CNPop!AJ$48</f>
        <v>9.5000000000000001E-2</v>
      </c>
      <c r="DM128" s="27">
        <f>CNPop!AK$48</f>
        <v>0.1</v>
      </c>
      <c r="DN128" s="27"/>
      <c r="DO128" s="27" t="str">
        <f t="shared" si="140"/>
        <v>.</v>
      </c>
      <c r="DP128" s="27" t="str">
        <f t="shared" si="141"/>
        <v>.</v>
      </c>
      <c r="DQ128" s="27" t="str">
        <f t="shared" si="142"/>
        <v>.</v>
      </c>
      <c r="DR128" s="27" t="str">
        <f t="shared" si="143"/>
        <v>.</v>
      </c>
      <c r="DS128" s="27" t="str">
        <f t="shared" si="144"/>
        <v>.</v>
      </c>
      <c r="DT128" s="27" t="str">
        <f t="shared" si="145"/>
        <v>.</v>
      </c>
      <c r="DU128" s="27" t="str">
        <f t="shared" si="146"/>
        <v>.</v>
      </c>
      <c r="DV128" s="27" t="str">
        <f t="shared" si="147"/>
        <v>.</v>
      </c>
      <c r="DW128" s="27" t="str">
        <f t="shared" si="148"/>
        <v>.</v>
      </c>
      <c r="DX128" s="27" t="str">
        <f t="shared" si="149"/>
        <v>.</v>
      </c>
      <c r="DY128" s="27" t="str">
        <f t="shared" si="150"/>
        <v>.</v>
      </c>
      <c r="DZ128" s="27" t="str">
        <f t="shared" si="151"/>
        <v>.</v>
      </c>
      <c r="EA128" s="27" t="str">
        <f t="shared" si="152"/>
        <v>.</v>
      </c>
      <c r="EB128" s="27" t="str">
        <f t="shared" si="153"/>
        <v>.</v>
      </c>
      <c r="EC128" s="27" t="str">
        <f t="shared" si="154"/>
        <v>.</v>
      </c>
      <c r="ED128" s="27" t="str">
        <f t="shared" si="155"/>
        <v>.</v>
      </c>
      <c r="EE128" s="27" t="str">
        <f t="shared" si="156"/>
        <v>.</v>
      </c>
      <c r="EF128" s="27" t="str">
        <f t="shared" si="157"/>
        <v>.</v>
      </c>
      <c r="EG128" s="27" t="str">
        <f t="shared" si="158"/>
        <v>.</v>
      </c>
      <c r="EH128" s="27" t="str">
        <f t="shared" si="159"/>
        <v>.</v>
      </c>
      <c r="EI128" s="27" t="str">
        <f t="shared" si="160"/>
        <v>.</v>
      </c>
      <c r="EJ128" s="27" t="str">
        <f t="shared" si="161"/>
        <v>.</v>
      </c>
      <c r="EK128" s="27" t="str">
        <f t="shared" si="162"/>
        <v>.</v>
      </c>
      <c r="EL128" s="27" t="str">
        <f t="shared" si="163"/>
        <v>.</v>
      </c>
      <c r="EM128" s="27" t="str">
        <f t="shared" si="164"/>
        <v>.</v>
      </c>
      <c r="EN128" s="27" t="str">
        <f t="shared" si="165"/>
        <v>.</v>
      </c>
      <c r="EO128" s="27" t="str">
        <f t="shared" si="166"/>
        <v>.</v>
      </c>
      <c r="EP128" s="27" t="str">
        <f t="shared" si="129"/>
        <v>.</v>
      </c>
      <c r="EQ128" s="27" t="str">
        <f t="shared" si="130"/>
        <v>.</v>
      </c>
      <c r="ER128" s="27" t="str">
        <f t="shared" si="177"/>
        <v>.</v>
      </c>
      <c r="ES128" s="27" t="str">
        <f t="shared" si="177"/>
        <v>.</v>
      </c>
      <c r="ET128" s="27" t="str">
        <f t="shared" si="177"/>
        <v>.</v>
      </c>
      <c r="EU128" s="27"/>
      <c r="EV128" s="27"/>
      <c r="EW128" s="27"/>
      <c r="EX128" s="27"/>
      <c r="EY128" s="27"/>
      <c r="EZ128" s="27" t="str">
        <f>IFERROR(VLOOKUP(CONCATENATE($C128,".SL.TLF.TERT.ZS"),AREA_WB_6ATTRS,Seq!B$1,FALSE)/100,".")</f>
        <v>.</v>
      </c>
      <c r="FA128" s="27" t="str">
        <f>IFERROR(VLOOKUP(CONCATENATE($C128,".SL.TLF.TERT.ZS"),AREA_WB_6ATTRS,Seq!C$1,FALSE)/100,".")</f>
        <v>.</v>
      </c>
      <c r="FB128" s="27" t="str">
        <f>IFERROR(VLOOKUP(CONCATENATE($C128,".SL.TLF.TERT.ZS"),AREA_WB_6ATTRS,Seq!D$1,FALSE)/100,".")</f>
        <v>.</v>
      </c>
      <c r="FC128" s="27" t="str">
        <f>IFERROR(VLOOKUP(CONCATENATE($C128,".SL.TLF.TERT.ZS"),AREA_WB_6ATTRS,Seq!E$1,FALSE)/100,".")</f>
        <v>.</v>
      </c>
      <c r="FD128" s="27" t="str">
        <f>IFERROR(VLOOKUP(CONCATENATE($C128,".SL.TLF.TERT.ZS"),AREA_WB_6ATTRS,Seq!F$1,FALSE)/100,".")</f>
        <v>.</v>
      </c>
      <c r="FE128" s="27" t="str">
        <f>IFERROR(VLOOKUP(CONCATENATE($C128,".SL.TLF.TERT.ZS"),AREA_WB_6ATTRS,Seq!G$1,FALSE)/100,".")</f>
        <v>.</v>
      </c>
      <c r="FF128" s="27" t="str">
        <f>IFERROR(VLOOKUP(CONCATENATE($C128,".SL.TLF.TERT.ZS"),AREA_WB_6ATTRS,Seq!H$1,FALSE)/100,".")</f>
        <v>.</v>
      </c>
      <c r="FG128" s="27" t="str">
        <f>IFERROR(VLOOKUP(CONCATENATE($C128,".SL.TLF.TERT.ZS"),AREA_WB_6ATTRS,Seq!I$1,FALSE)/100,".")</f>
        <v>.</v>
      </c>
      <c r="FH128" s="27" t="str">
        <f>IFERROR(VLOOKUP(CONCATENATE($C128,".SL.TLF.TERT.ZS"),AREA_WB_6ATTRS,Seq!J$1,FALSE)/100,".")</f>
        <v>.</v>
      </c>
      <c r="FI128" s="27" t="str">
        <f>IFERROR(VLOOKUP(CONCATENATE($C128,".SL.TLF.TERT.ZS"),AREA_WB_6ATTRS,Seq!K$1,FALSE)/100,".")</f>
        <v>.</v>
      </c>
      <c r="FJ128" s="27" t="str">
        <f>IFERROR(VLOOKUP(CONCATENATE($C128,".SL.TLF.TERT.ZS"),AREA_WB_6ATTRS,Seq!L$1,FALSE)/100,".")</f>
        <v>.</v>
      </c>
      <c r="FK128" s="27" t="str">
        <f>IFERROR(VLOOKUP(CONCATENATE($C128,".SL.TLF.TERT.ZS"),AREA_WB_6ATTRS,Seq!M$1,FALSE)/100,".")</f>
        <v>.</v>
      </c>
      <c r="FL128" s="27" t="str">
        <f>IFERROR(VLOOKUP(CONCATENATE($C128,".SL.TLF.TERT.ZS"),AREA_WB_6ATTRS,Seq!N$1,FALSE)/100,".")</f>
        <v>.</v>
      </c>
      <c r="FM128" s="27" t="str">
        <f>IFERROR(VLOOKUP(CONCATENATE($C128,".SL.TLF.TERT.ZS"),AREA_WB_6ATTRS,Seq!O$1,FALSE)/100,".")</f>
        <v>.</v>
      </c>
      <c r="FN128" s="27" t="str">
        <f>IFERROR(VLOOKUP(CONCATENATE($C128,".SL.TLF.TERT.ZS"),AREA_WB_6ATTRS,Seq!P$1,FALSE)/100,".")</f>
        <v>.</v>
      </c>
      <c r="FO128" s="27" t="str">
        <f>IFERROR(VLOOKUP(CONCATENATE($C128,".SL.TLF.TERT.ZS"),AREA_WB_6ATTRS,Seq!Q$1,FALSE)/100,".")</f>
        <v>.</v>
      </c>
      <c r="FP128" s="27" t="str">
        <f>IFERROR(VLOOKUP(CONCATENATE($C128,".SL.TLF.TERT.ZS"),AREA_WB_6ATTRS,Seq!R$1,FALSE)/100,".")</f>
        <v>.</v>
      </c>
      <c r="FQ128" s="27" t="str">
        <f>IFERROR(VLOOKUP(CONCATENATE($C128,".SL.TLF.TERT.ZS"),AREA_WB_6ATTRS,Seq!S$1,FALSE)/100,".")</f>
        <v>.</v>
      </c>
      <c r="FR128" s="27" t="str">
        <f>IFERROR(VLOOKUP(CONCATENATE($C128,".SL.TLF.TERT.ZS"),AREA_WB_6ATTRS,Seq!T$1,FALSE)/100,".")</f>
        <v>.</v>
      </c>
      <c r="FS128" s="27" t="str">
        <f>IFERROR(VLOOKUP(CONCATENATE($C128,".SL.TLF.TERT.ZS"),AREA_WB_6ATTRS,Seq!U$1,FALSE)/100,".")</f>
        <v>.</v>
      </c>
      <c r="FT128" s="27" t="str">
        <f>IFERROR(VLOOKUP(CONCATENATE($C128,".SL.TLF.TERT.ZS"),AREA_WB_6ATTRS,Seq!V$1,FALSE)/100,".")</f>
        <v>.</v>
      </c>
      <c r="FU128" s="27" t="str">
        <f>IFERROR(VLOOKUP(CONCATENATE($C128,".SL.TLF.TERT.ZS"),AREA_WB_6ATTRS,Seq!W$1,FALSE)/100,".")</f>
        <v>.</v>
      </c>
      <c r="FV128" s="27" t="str">
        <f>IFERROR(VLOOKUP(CONCATENATE($C128,".SL.TLF.TERT.ZS"),AREA_WB_6ATTRS,Seq!X$1,FALSE)/100,".")</f>
        <v>.</v>
      </c>
      <c r="FW128" s="27" t="str">
        <f>IFERROR(VLOOKUP(CONCATENATE($C128,".SL.TLF.TERT.ZS"),AREA_WB_6ATTRS,Seq!Y$1,FALSE)/100,".")</f>
        <v>.</v>
      </c>
      <c r="FX128" s="27" t="str">
        <f>IFERROR(VLOOKUP(CONCATENATE($C128,".SL.TLF.TERT.ZS"),AREA_WB_6ATTRS,Seq!Z$1,FALSE)/100,".")</f>
        <v>.</v>
      </c>
      <c r="FY128" s="27" t="str">
        <f>IFERROR(VLOOKUP(CONCATENATE($C128,".SL.TLF.TERT.ZS"),AREA_WB_6ATTRS,Seq!AA$1,FALSE)/100,".")</f>
        <v>.</v>
      </c>
      <c r="FZ128" s="27" t="str">
        <f>IFERROR(VLOOKUP(CONCATENATE($C128,".SL.TLF.TERT.ZS"),AREA_WB_6ATTRS,Seq!AB$1,FALSE)/100,".")</f>
        <v>.</v>
      </c>
      <c r="GA128" s="27" t="str">
        <f>IFERROR(VLOOKUP(CONCATENATE($C128,".SL.TLF.TERT.ZS"),AREA_WB_6ATTRS,Seq!AC$1,FALSE)/100,".")</f>
        <v>.</v>
      </c>
      <c r="GB128" s="27" t="str">
        <f>IFERROR(VLOOKUP(CONCATENATE($C128,".SL.TLF.TERT.ZS"),AREA_WB_6ATTRS,Seq!AD$1,FALSE)/100,".")</f>
        <v>.</v>
      </c>
      <c r="GC128" s="27" t="str">
        <f>IFERROR(VLOOKUP(CONCATENATE($C128,".SL.TLF.TERT.ZS"),AREA_WB_6ATTRS,Seq!AE$1,FALSE)/100,".")</f>
        <v>.</v>
      </c>
      <c r="GD128" s="27" t="str">
        <f>IFERROR(VLOOKUP(CONCATENATE($C128,".SL.TLF.TERT.ZS"),AREA_WB_6ATTRS,Seq!AF$1,FALSE)/100,".")</f>
        <v>.</v>
      </c>
      <c r="GE128" s="27" t="str">
        <f>IFERROR(VLOOKUP(CONCATENATE($C128,".SL.TLF.TERT.ZS"),AREA_WB_6ATTRS,Seq!AG$1,FALSE)/100,".")</f>
        <v>.</v>
      </c>
      <c r="GF128" s="27" t="str">
        <f>IFERROR(VLOOKUP(CONCATENATE($C128,".SL.TLF.TERT.ZS"),AREA_WB_6ATTRS,Seq!AH$1,FALSE)/100,".")</f>
        <v>.</v>
      </c>
      <c r="GG128" s="27" t="str">
        <f>IFERROR(VLOOKUP(CONCATENATE($C128,".SL.TLF.TERT.ZS"),AREA_WB_6ATTRS,Seq!AI$1,FALSE)/100,".")</f>
        <v>.</v>
      </c>
      <c r="GH128" s="27" t="str">
        <f>IFERROR(VLOOKUP(CONCATENATE($C128,".SL.TLF.TERT.ZS"),AREA_WB_6ATTRS,Seq!AJ$1,FALSE)/100,".")</f>
        <v>.</v>
      </c>
      <c r="GI128" s="27" t="str">
        <f>IFERROR(VLOOKUP(CONCATENATE($C128,".SL.TLF.TERT.ZS"),AREA_WB_6ATTRS,Seq!AK$1,FALSE)/100,".")</f>
        <v>.</v>
      </c>
      <c r="GJ128" s="27" t="str">
        <f>IFERROR(VLOOKUP(CONCATENATE($C128,".SL.TLF.TERT.ZS"),AREA_WB_6ATTRS,Seq!AL$1,FALSE)/100,".")</f>
        <v>.</v>
      </c>
      <c r="GK128" s="27"/>
      <c r="GL128" s="27"/>
      <c r="GM128" s="27" t="str">
        <f t="shared" si="167"/>
        <v>.</v>
      </c>
      <c r="GN128" s="27" t="str">
        <f t="shared" si="168"/>
        <v>.</v>
      </c>
      <c r="GO128" s="27" t="str">
        <f t="shared" si="131"/>
        <v>.</v>
      </c>
      <c r="GP128" s="27"/>
      <c r="GQ128" s="9" t="str">
        <f>IF(VLOOKUP($B128,EM_80!$B$1:$C$201,2,FALSE)&gt;0,VLOOKUP($B128,EM_80!$B$1:$C$201,2,FALSE),".")</f>
        <v>.</v>
      </c>
      <c r="GR128" s="9" t="str">
        <f t="shared" si="169"/>
        <v>.</v>
      </c>
      <c r="GS128" s="9" t="str">
        <f t="shared" si="124"/>
        <v>.</v>
      </c>
      <c r="GU128">
        <f t="shared" si="170"/>
        <v>4009998</v>
      </c>
      <c r="GV128">
        <f t="shared" si="171"/>
        <v>4363950</v>
      </c>
      <c r="GW128">
        <f t="shared" si="172"/>
        <v>4100257</v>
      </c>
      <c r="GX128">
        <f t="shared" si="173"/>
        <v>3562062</v>
      </c>
      <c r="GZ128" s="9" t="str">
        <f>IF(ISNA(VLOOKUP($B128,Area_EM_90,Seq!C$1,FALSE)),".",VLOOKUP($B128,Area_EM_90,Seq!C$1,FALSE))</f>
        <v>.</v>
      </c>
      <c r="HA128" s="9" t="str">
        <f>IF(ISNA(VLOOKUP($B128,Area_EM_90,Seq!D$1,FALSE)),".",VLOOKUP($B128,Area_EM_90,Seq!D$1,FALSE))</f>
        <v>.</v>
      </c>
      <c r="HB128" s="9" t="str">
        <f>IF(ISNA(VLOOKUP($B128,Area_EM_90,Seq!E$1,FALSE)),".",VLOOKUP($B128,Area_EM_90,Seq!E$1,FALSE))</f>
        <v>.</v>
      </c>
      <c r="HC128" s="9" t="str">
        <f>IF(ISNA(VLOOKUP($B128,Area_EM_90,Seq!F$1,FALSE)),".",VLOOKUP($B128,Area_EM_90,Seq!F$1,FALSE))</f>
        <v>.</v>
      </c>
      <c r="HD128" s="9" t="str">
        <f>IF(ISNA(VLOOKUP($B128,Area_EM_90,Seq!G$1,FALSE)),".",VLOOKUP($B128,Area_EM_90,Seq!G$1,FALSE))</f>
        <v>.</v>
      </c>
      <c r="HE128" s="9" t="str">
        <f>IF(ISNA(VLOOKUP($B128,Area_EM_90,Seq!H$1,FALSE)),".",VLOOKUP($B128,Area_EM_90,Seq!H$1,FALSE))</f>
        <v>.</v>
      </c>
      <c r="HF128" s="9" t="str">
        <f>IF(ISNA(VLOOKUP($B128,Area_EM_90,Seq!I$1,FALSE)),".",VLOOKUP($B128,Area_EM_90,Seq!I$1,FALSE))</f>
        <v>.</v>
      </c>
      <c r="HG128" s="9" t="str">
        <f>IF(ISNA(VLOOKUP($B128,Area_EM_90,Seq!J$1,FALSE)),".",VLOOKUP($B128,Area_EM_90,Seq!J$1,FALSE))</f>
        <v>.</v>
      </c>
      <c r="HH128" s="9" t="str">
        <f>IF(ISNA(VLOOKUP($B128,Area_EM_00,Seq!C$1,FALSE)),".",VLOOKUP($B128,Area_EM_00,Seq!C$1,FALSE))</f>
        <v>.</v>
      </c>
      <c r="HI128" s="9" t="str">
        <f>IF(ISNA(VLOOKUP($B128,Area_EM_00,Seq!D$1,FALSE)),".",VLOOKUP($B128,Area_EM_00,Seq!D$1,FALSE))</f>
        <v>.</v>
      </c>
      <c r="HJ128" s="9" t="str">
        <f>IF(ISNA(VLOOKUP($B128,Area_EM_00,Seq!E$1,FALSE)),".",VLOOKUP($B128,Area_EM_00,Seq!E$1,FALSE))</f>
        <v>.</v>
      </c>
      <c r="HK128" s="9" t="str">
        <f>IF(ISNA(VLOOKUP($B128,Area_EM_00,Seq!F$1,FALSE)),".",VLOOKUP($B128,Area_EM_00,Seq!F$1,FALSE))</f>
        <v>.</v>
      </c>
      <c r="HL128" s="9" t="str">
        <f>IF(ISNA(VLOOKUP($B128,Area_EM_00,Seq!G$1,FALSE)),".",VLOOKUP($B128,Area_EM_00,Seq!G$1,FALSE))</f>
        <v>.</v>
      </c>
      <c r="HM128" s="9" t="str">
        <f>IF(ISNA(VLOOKUP($B128,Area_EM_00,Seq!H$1,FALSE)),".",VLOOKUP($B128,Area_EM_00,Seq!H$1,FALSE))</f>
        <v>.</v>
      </c>
      <c r="HN128" s="9" t="str">
        <f>IF(ISNA(VLOOKUP($B128,Area_EM_00,Seq!I$1,FALSE)),".",VLOOKUP($B128,Area_EM_00,Seq!I$1,FALSE))</f>
        <v>.</v>
      </c>
      <c r="HO128" s="9" t="str">
        <f>IF(ISNA(VLOOKUP($B128,Area_EM_00,Seq!J$1,FALSE)),".",VLOOKUP($B128,Area_EM_00,Seq!J$1,FALSE))</f>
        <v>.</v>
      </c>
      <c r="HQ128" s="27"/>
      <c r="HR128" s="9" t="str">
        <f>IFERROR(VLOOKUP($B128,AREA_EM3_60_00,Seq!E$1,FALSE),".")</f>
        <v>.</v>
      </c>
      <c r="HS128" s="9" t="str">
        <f>IFERROR(VLOOKUP($B128,AREA_EM3_60_00,Seq!F$1,FALSE),".")</f>
        <v>.</v>
      </c>
      <c r="HT128" s="9" t="str">
        <f>IFERROR(VLOOKUP($B128,AREA_EM3_60_00,Seq!G$1,FALSE),".")</f>
        <v>.</v>
      </c>
      <c r="HU128" s="9" t="str">
        <f>IFERROR(VLOOKUP($B128,AREA_EM3_10,Seq!B$1,FALSE),".")</f>
        <v>.</v>
      </c>
      <c r="HV128" s="9">
        <f t="shared" si="132"/>
        <v>4009998</v>
      </c>
      <c r="HW128" s="9">
        <f t="shared" si="133"/>
        <v>4363950</v>
      </c>
      <c r="HX128" s="9">
        <f t="shared" si="134"/>
        <v>4100257</v>
      </c>
      <c r="HY128" s="9">
        <f t="shared" si="135"/>
        <v>3562062</v>
      </c>
    </row>
    <row r="129" spans="1:233">
      <c r="A129" s="25" t="s">
        <v>2555</v>
      </c>
      <c r="B129" s="26" t="str">
        <f t="shared" si="92"/>
        <v>Russia</v>
      </c>
      <c r="C129" s="166" t="s">
        <v>1611</v>
      </c>
      <c r="D129" s="27">
        <f>VLOOKUP("CHN.NY.GDP.MKTP.KD",AREA_WB_6ATTRS,Seq!B$1,FALSE)/10000</f>
        <v>18294112.043860689</v>
      </c>
      <c r="E129" s="27">
        <f>VLOOKUP("CHN.NY.GDP.MKTP.KD",AREA_WB_6ATTRS,Seq!C$1,FALSE)/10000</f>
        <v>19245405.87014145</v>
      </c>
      <c r="F129" s="27">
        <f>VLOOKUP("CHN.NY.GDP.MKTP.KD",AREA_WB_6ATTRS,Seq!D$1,FALSE)/10000</f>
        <v>20996737.804324333</v>
      </c>
      <c r="G129" s="27">
        <f>VLOOKUP("CHN.NY.GDP.MKTP.KD",AREA_WB_6ATTRS,Seq!E$1,FALSE)/10000</f>
        <v>23285382.224995762</v>
      </c>
      <c r="H129" s="27">
        <f>VLOOKUP("CHN.NY.GDP.MKTP.KD",AREA_WB_6ATTRS,Seq!F$1,FALSE)/10000</f>
        <v>26824760.323195074</v>
      </c>
      <c r="I129" s="27">
        <f>VLOOKUP("CHN.NY.GDP.MKTP.KD",AREA_WB_6ATTRS,Seq!G$1,FALSE)/10000</f>
        <v>30446102.966826372</v>
      </c>
      <c r="J129" s="27">
        <f>VLOOKUP("CHN.NY.GDP.MKTP.KD",AREA_WB_6ATTRS,Seq!H$1,FALSE)/10000</f>
        <v>33125360.027907111</v>
      </c>
      <c r="K129" s="27">
        <f>VLOOKUP("CHN.NY.GDP.MKTP.KD",AREA_WB_6ATTRS,Seq!I$1,FALSE)/10000</f>
        <v>36967901.791144341</v>
      </c>
      <c r="L129" s="27">
        <f>VLOOKUP("CHN.NY.GDP.MKTP.KD",AREA_WB_6ATTRS,Seq!J$1,FALSE)/10000</f>
        <v>41145274.693543643</v>
      </c>
      <c r="M129" s="27">
        <f>VLOOKUP("CHN.NY.GDP.MKTP.KD",AREA_WB_6ATTRS,Seq!K$1,FALSE)/10000</f>
        <v>42832230.955979005</v>
      </c>
      <c r="N129" s="27">
        <f>VLOOKUP("CHN.NY.GDP.MKTP.KD",AREA_WB_6ATTRS,Seq!L$1,FALSE)/10000</f>
        <v>44459855.73230619</v>
      </c>
      <c r="O129" s="27">
        <f>VLOOKUP("CHN.NY.GDP.MKTP.KD",AREA_WB_6ATTRS,Seq!M$1,FALSE)/10000</f>
        <v>48550162.459678344</v>
      </c>
      <c r="P129" s="27">
        <f>VLOOKUP("CHN.NY.GDP.MKTP.KD",AREA_WB_6ATTRS,Seq!N$1,FALSE)/10000</f>
        <v>55444285.528952621</v>
      </c>
      <c r="Q129" s="27">
        <f>VLOOKUP("CHN.NY.GDP.MKTP.KD",AREA_WB_6ATTRS,Seq!O$1,FALSE)/10000</f>
        <v>63206485.503006078</v>
      </c>
      <c r="R129" s="27">
        <f>VLOOKUP("CHN.NY.GDP.MKTP.KD",AREA_WB_6ATTRS,Seq!P$1,FALSE)/10000</f>
        <v>71486535.103899792</v>
      </c>
      <c r="S129" s="27">
        <f>VLOOKUP("CHN.NY.GDP.MKTP.KD",AREA_WB_6ATTRS,Seq!Q$1,FALSE)/10000</f>
        <v>79278567.430224851</v>
      </c>
      <c r="T129" s="27">
        <f>VLOOKUP("CHN.NY.GDP.MKTP.KD",AREA_WB_6ATTRS,Seq!R$1,FALSE)/10000</f>
        <v>87206424.173247412</v>
      </c>
      <c r="U129" s="27">
        <f>VLOOKUP("CHN.NY.GDP.MKTP.KD",AREA_WB_6ATTRS,Seq!S$1,FALSE)/10000</f>
        <v>95316621.621359423</v>
      </c>
      <c r="V129" s="27">
        <f>VLOOKUP("CHN.NY.GDP.MKTP.KD",AREA_WB_6ATTRS,Seq!T$1,FALSE)/10000</f>
        <v>102751318.10782552</v>
      </c>
      <c r="W129" s="27">
        <f>VLOOKUP("CHN.NY.GDP.MKTP.KD",AREA_WB_6ATTRS,Seq!U$1,FALSE)/10000</f>
        <v>110560418.28402025</v>
      </c>
      <c r="X129" s="27">
        <f>VLOOKUP("CHN.NY.GDP.MKTP.KD",AREA_WB_6ATTRS,Seq!V$1,FALSE)/10000</f>
        <v>119847493.41987793</v>
      </c>
      <c r="Y129" s="27">
        <f>VLOOKUP("CHN.NY.GDP.MKTP.KD",AREA_WB_6ATTRS,Seq!W$1,FALSE)/10000</f>
        <v>129794835.37372778</v>
      </c>
      <c r="Z129" s="27">
        <f>VLOOKUP("CHN.NY.GDP.MKTP.KD",AREA_WB_6ATTRS,Seq!X$1,FALSE)/10000</f>
        <v>141606165.392737</v>
      </c>
      <c r="AA129" s="27">
        <f>VLOOKUP("CHN.NY.GDP.MKTP.KD",AREA_WB_6ATTRS,Seq!Y$1,FALSE)/10000</f>
        <v>155766781.9320105</v>
      </c>
      <c r="AB129" s="27">
        <f>VLOOKUP("CHN.NY.GDP.MKTP.KD",AREA_WB_6ATTRS,Seq!Z$1,FALSE)/10000</f>
        <v>171499226.90714428</v>
      </c>
      <c r="AC129" s="27">
        <f>VLOOKUP("CHN.NY.GDP.MKTP.KD",AREA_WB_6ATTRS,Seq!AA$1,FALSE)/10000</f>
        <v>190878639.54765138</v>
      </c>
      <c r="AD129" s="27">
        <f>VLOOKUP("CHN.NY.GDP.MKTP.KD",AREA_WB_6ATTRS,Seq!AB$1,FALSE)/10000</f>
        <v>215120226.77020231</v>
      </c>
      <c r="AE129" s="27">
        <f>VLOOKUP("CHN.NY.GDP.MKTP.KD",AREA_WB_6ATTRS,Seq!AC$1,FALSE)/10000</f>
        <v>245667298.97157177</v>
      </c>
      <c r="AF129" s="27">
        <f>VLOOKUP("CHN.NY.GDP.MKTP.KD",AREA_WB_6ATTRS,Seq!AD$1,FALSE)/10000</f>
        <v>269251359.67284226</v>
      </c>
      <c r="AG129" s="27">
        <f>VLOOKUP("CHN.NY.GDP.MKTP.KD",AREA_WB_6ATTRS,Seq!AE$1,FALSE)/10000</f>
        <v>294022484.76274431</v>
      </c>
      <c r="AH129" s="27">
        <f>VLOOKUP("CHN.NY.GDP.MKTP.KD",AREA_WB_6ATTRS,Seq!AF$1,FALSE)/10000</f>
        <v>324600823.17806971</v>
      </c>
      <c r="AI129" s="27">
        <f>VLOOKUP("CHN.NY.GDP.MKTP.KD",AREA_WB_6ATTRS,Seq!AG$1,FALSE)/10000</f>
        <v>354139498.08727396</v>
      </c>
      <c r="AJ129" s="27"/>
      <c r="AK129" s="27"/>
      <c r="AL129" s="27"/>
      <c r="AM129" s="27"/>
      <c r="AN129" s="27"/>
      <c r="AO129" s="27"/>
      <c r="AP129" s="27" t="str">
        <f>IFERROR(VLOOKUP(CONCATENATE($C129, ".NY.GDP.MKTP.KD"),AREA_WB_6ATTRS,Seq!B$1,FALSE)/10000,".")</f>
        <v>.</v>
      </c>
      <c r="AQ129" s="27" t="str">
        <f>IFERROR(VLOOKUP(CONCATENATE($C129, ".NY.GDP.MKTP.KD"),AREA_WB_6ATTRS,Seq!C$1,FALSE)/10000,".")</f>
        <v>.</v>
      </c>
      <c r="AR129" s="27" t="str">
        <f>IFERROR(VLOOKUP(CONCATENATE($C129, ".NY.GDP.MKTP.KD"),AREA_WB_6ATTRS,Seq!D$1,FALSE)/10000,".")</f>
        <v>.</v>
      </c>
      <c r="AS129" s="27" t="str">
        <f>IFERROR(VLOOKUP(CONCATENATE($C129, ".NY.GDP.MKTP.KD"),AREA_WB_6ATTRS,Seq!E$1,FALSE)/10000,".")</f>
        <v>.</v>
      </c>
      <c r="AT129" s="27" t="str">
        <f>IFERROR(VLOOKUP(CONCATENATE($C129, ".NY.GDP.MKTP.KD"),AREA_WB_6ATTRS,Seq!F$1,FALSE)/10000,".")</f>
        <v>.</v>
      </c>
      <c r="AU129" s="27" t="str">
        <f>IFERROR(VLOOKUP(CONCATENATE($C129, ".NY.GDP.MKTP.KD"),AREA_WB_6ATTRS,Seq!G$1,FALSE)/10000,".")</f>
        <v>.</v>
      </c>
      <c r="AV129" s="27" t="str">
        <f>IFERROR(VLOOKUP(CONCATENATE($C129, ".NY.GDP.MKTP.KD"),AREA_WB_6ATTRS,Seq!H$1,FALSE)/10000,".")</f>
        <v>.</v>
      </c>
      <c r="AW129" s="27" t="str">
        <f>IFERROR(VLOOKUP(CONCATENATE($C129, ".NY.GDP.MKTP.KD"),AREA_WB_6ATTRS,Seq!I$1,FALSE)/10000,".")</f>
        <v>.</v>
      </c>
      <c r="AX129" s="27" t="str">
        <f>IFERROR(VLOOKUP(CONCATENATE($C129, ".NY.GDP.MKTP.KD"),AREA_WB_6ATTRS,Seq!J$1,FALSE)/10000,".")</f>
        <v>.</v>
      </c>
      <c r="AY129" s="27">
        <f>IFERROR(VLOOKUP(CONCATENATE($C129, ".NY.GDP.MKTP.KD"),AREA_WB_6ATTRS,Seq!K$1,FALSE)/10000,".")</f>
        <v>39782711.419870593</v>
      </c>
      <c r="AZ129" s="27">
        <f>IFERROR(VLOOKUP(CONCATENATE($C129, ".NY.GDP.MKTP.KD"),AREA_WB_6ATTRS,Seq!L$1,FALSE)/10000,".")</f>
        <v>38589231.811026663</v>
      </c>
      <c r="BA129" s="27">
        <f>IFERROR(VLOOKUP(CONCATENATE($C129, ".NY.GDP.MKTP.KD"),AREA_WB_6ATTRS,Seq!M$1,FALSE)/10000,".")</f>
        <v>36641656.646475993</v>
      </c>
      <c r="BB129" s="27">
        <f>IFERROR(VLOOKUP(CONCATENATE($C129, ".NY.GDP.MKTP.KD"),AREA_WB_6ATTRS,Seq!N$1,FALSE)/10000,".")</f>
        <v>31317230.487456836</v>
      </c>
      <c r="BC129" s="27">
        <f>IFERROR(VLOOKUP(CONCATENATE($C129, ".NY.GDP.MKTP.KD"),AREA_WB_6ATTRS,Seq!O$1,FALSE)/10000,".")</f>
        <v>28602483.728670631</v>
      </c>
      <c r="BD129" s="27">
        <f>IFERROR(VLOOKUP(CONCATENATE($C129, ".NY.GDP.MKTP.KD"),AREA_WB_6ATTRS,Seq!P$1,FALSE)/10000,".")</f>
        <v>25007221.320115246</v>
      </c>
      <c r="BE129" s="27">
        <f>IFERROR(VLOOKUP(CONCATENATE($C129, ".NY.GDP.MKTP.KD"),AREA_WB_6ATTRS,Seq!Q$1,FALSE)/10000,".")</f>
        <v>23971040.000998966</v>
      </c>
      <c r="BF129" s="27">
        <f>IFERROR(VLOOKUP(CONCATENATE($C129, ".NY.GDP.MKTP.KD"),AREA_WB_6ATTRS,Seq!R$1,FALSE)/10000,".")</f>
        <v>23108082.56096299</v>
      </c>
      <c r="BG129" s="27">
        <f>IFERROR(VLOOKUP(CONCATENATE($C129, ".NY.GDP.MKTP.KD"),AREA_WB_6ATTRS,Seq!S$1,FALSE)/10000,".")</f>
        <v>23431595.716816455</v>
      </c>
      <c r="BH129" s="27">
        <f>IFERROR(VLOOKUP(CONCATENATE($C129, ".NY.GDP.MKTP.KD"),AREA_WB_6ATTRS,Seq!T$1,FALSE)/10000,".")</f>
        <v>22189721.143825203</v>
      </c>
      <c r="BI129" s="27">
        <f>IFERROR(VLOOKUP(CONCATENATE($C129, ".NY.GDP.MKTP.KD"),AREA_WB_6ATTRS,Seq!U$1,FALSE)/10000,".")</f>
        <v>23609863.297030002</v>
      </c>
      <c r="BJ129" s="27">
        <f>IFERROR(VLOOKUP(CONCATENATE($C129, ".NY.GDP.MKTP.KD"),AREA_WB_6ATTRS,Seq!V$1,FALSE)/10000,".")</f>
        <v>25970849.626733027</v>
      </c>
      <c r="BK129" s="27">
        <f>IFERROR(VLOOKUP(CONCATENATE($C129, ".NY.GDP.MKTP.KD"),AREA_WB_6ATTRS,Seq!W$1,FALSE)/10000,".")</f>
        <v>27293281.19445432</v>
      </c>
      <c r="BL129" s="27">
        <f>IFERROR(VLOOKUP(CONCATENATE($C129, ".NY.GDP.MKTP.KD"),AREA_WB_6ATTRS,Seq!X$1,FALSE)/10000,".")</f>
        <v>28587984.358336296</v>
      </c>
      <c r="BM129" s="27">
        <f>IFERROR(VLOOKUP(CONCATENATE($C129, ".NY.GDP.MKTP.KD"),AREA_WB_6ATTRS,Seq!Y$1,FALSE)/10000,".")</f>
        <v>30673722.053181447</v>
      </c>
      <c r="BN129" s="27">
        <f>IFERROR(VLOOKUP(CONCATENATE($C129, ".NY.GDP.MKTP.KD"),AREA_WB_6ATTRS,Seq!Z$1,FALSE)/10000,".")</f>
        <v>32874852.763225917</v>
      </c>
      <c r="BO129" s="27">
        <f>IFERROR(VLOOKUP(CONCATENATE($C129, ".NY.GDP.MKTP.KD"),AREA_WB_6ATTRS,Seq!AA$1,FALSE)/10000,".")</f>
        <v>34971014.860265091</v>
      </c>
      <c r="BP129" s="27">
        <f>IFERROR(VLOOKUP(CONCATENATE($C129, ".NY.GDP.MKTP.KD"),AREA_WB_6ATTRS,Seq!AB$1,FALSE)/10000,".")</f>
        <v>37822352.767133884</v>
      </c>
      <c r="BQ129" s="27">
        <f>IFERROR(VLOOKUP(CONCATENATE($C129, ".NY.GDP.MKTP.KD"),AREA_WB_6ATTRS,Seq!AC$1,FALSE)/10000,".")</f>
        <v>41050520.91276899</v>
      </c>
      <c r="BR129" s="27">
        <f>IFERROR(VLOOKUP(CONCATENATE($C129, ".NY.GDP.MKTP.KD"),AREA_WB_6ATTRS,Seq!AD$1,FALSE)/10000,".")</f>
        <v>43204833.174988113</v>
      </c>
      <c r="BS129" s="27">
        <f>IFERROR(VLOOKUP(CONCATENATE($C129, ".NY.GDP.MKTP.KD"),AREA_WB_6ATTRS,Seq!AE$1,FALSE)/10000,".")</f>
        <v>39820975.570390582</v>
      </c>
      <c r="BT129" s="27">
        <f>IFERROR(VLOOKUP(CONCATENATE($C129, ".NY.GDP.MKTP.KD"),AREA_WB_6ATTRS,Seq!AF$1,FALSE)/10000,".")</f>
        <v>41533277.519917376</v>
      </c>
      <c r="BU129" s="27">
        <f>IFERROR(VLOOKUP(CONCATENATE($C129, ".NY.GDP.MKTP.KD"),AREA_WB_6ATTRS,Seq!AG$1,FALSE)/10000,".")</f>
        <v>43319208.453273825</v>
      </c>
      <c r="BV129" s="27"/>
      <c r="BW129" s="27"/>
      <c r="BX129" s="27"/>
      <c r="BY129" s="27"/>
      <c r="BZ129" s="27"/>
      <c r="CA129" s="27"/>
      <c r="CB129" s="27"/>
      <c r="CC129" s="27">
        <f>CNPop!A$48</f>
        <v>5.0000000000000001E-3</v>
      </c>
      <c r="CD129" s="27">
        <f>CNPop!B$48</f>
        <v>6.0000000000000001E-3</v>
      </c>
      <c r="CE129" s="27">
        <f>CNPop!C$48</f>
        <v>6.0000000000000001E-3</v>
      </c>
      <c r="CF129" s="27">
        <f>CNPop!D$48</f>
        <v>7.0000000000000001E-3</v>
      </c>
      <c r="CG129" s="27">
        <f>CNPop!E$48</f>
        <v>7.0000000000000001E-3</v>
      </c>
      <c r="CH129" s="27">
        <f>CNPop!F$48</f>
        <v>8.0000000000000002E-3</v>
      </c>
      <c r="CI129" s="27">
        <f>CNPop!G$48</f>
        <v>8.9999999999999993E-3</v>
      </c>
      <c r="CJ129" s="27">
        <f>CNPop!H$48</f>
        <v>0.01</v>
      </c>
      <c r="CK129" s="27">
        <f>CNPop!I$48</f>
        <v>1.0999999999999999E-2</v>
      </c>
      <c r="CL129" s="27">
        <f>CNPop!J$48</f>
        <v>1.2E-2</v>
      </c>
      <c r="CM129" s="27">
        <f>CNPop!K$48</f>
        <v>1.4E-2</v>
      </c>
      <c r="CN129" s="27">
        <f>CNPop!L$48</f>
        <v>1.6E-2</v>
      </c>
      <c r="CO129" s="27">
        <f>CNPop!M$48</f>
        <v>1.7000000000000001E-2</v>
      </c>
      <c r="CP129" s="27">
        <f>CNPop!N$48</f>
        <v>1.9E-2</v>
      </c>
      <c r="CQ129" s="27">
        <f>CNPop!O$48</f>
        <v>2.1000000000000001E-2</v>
      </c>
      <c r="CR129" s="27">
        <f>CNPop!P$48</f>
        <v>2.3E-2</v>
      </c>
      <c r="CS129" s="27">
        <f>CNPop!Q$48</f>
        <v>2.5999999999999999E-2</v>
      </c>
      <c r="CT129" s="27">
        <f>CNPop!R$48</f>
        <v>2.8000000000000001E-2</v>
      </c>
      <c r="CU129" s="27">
        <f>CNPop!S$48</f>
        <v>0.03</v>
      </c>
      <c r="CV129" s="27">
        <f>CNPop!T$48</f>
        <v>3.3000000000000002E-2</v>
      </c>
      <c r="CW129" s="27">
        <f>CNPop!U$48</f>
        <v>3.5999999999999997E-2</v>
      </c>
      <c r="CX129" s="27">
        <f>CNPop!V$48</f>
        <v>3.9E-2</v>
      </c>
      <c r="CY129" s="27">
        <f>CNPop!W$48</f>
        <v>4.2000000000000003E-2</v>
      </c>
      <c r="CZ129" s="27">
        <f>CNPop!X$48</f>
        <v>4.4999999999999998E-2</v>
      </c>
      <c r="DA129" s="27">
        <f>CNPop!Y$48</f>
        <v>4.9000000000000002E-2</v>
      </c>
      <c r="DB129" s="27">
        <f>CNPop!Z$48</f>
        <v>5.1999999999999998E-2</v>
      </c>
      <c r="DC129" s="27">
        <f>CNPop!AA$48</f>
        <v>5.6000000000000001E-2</v>
      </c>
      <c r="DD129" s="27">
        <f>CNPop!AB$48</f>
        <v>0.06</v>
      </c>
      <c r="DE129" s="27">
        <f>CNPop!AC$48</f>
        <v>6.3E-2</v>
      </c>
      <c r="DF129" s="27">
        <f>CNPop!AD$48</f>
        <v>6.8000000000000005E-2</v>
      </c>
      <c r="DG129" s="27">
        <f>CNPop!AE$48</f>
        <v>7.1999999999999995E-2</v>
      </c>
      <c r="DH129" s="27">
        <f>CNPop!AF$48</f>
        <v>7.5999999999999998E-2</v>
      </c>
      <c r="DI129" s="27">
        <f>CNPop!AG$48</f>
        <v>8.1000000000000003E-2</v>
      </c>
      <c r="DJ129" s="27">
        <f>CNPop!AH$48</f>
        <v>8.5000000000000006E-2</v>
      </c>
      <c r="DK129" s="27">
        <f>CNPop!AI$48</f>
        <v>0.09</v>
      </c>
      <c r="DL129" s="27">
        <f>CNPop!AJ$48</f>
        <v>9.5000000000000001E-2</v>
      </c>
      <c r="DM129" s="27">
        <f>CNPop!AK$48</f>
        <v>0.1</v>
      </c>
      <c r="DN129" s="27"/>
      <c r="DO129" s="27">
        <f t="shared" si="140"/>
        <v>0.16100000381469726</v>
      </c>
      <c r="DP129" s="27">
        <f t="shared" si="141"/>
        <v>0.16100000381469726</v>
      </c>
      <c r="DQ129" s="27">
        <f t="shared" si="142"/>
        <v>0.16100000381469726</v>
      </c>
      <c r="DR129" s="27">
        <f t="shared" si="143"/>
        <v>0.16100000381469726</v>
      </c>
      <c r="DS129" s="27">
        <f t="shared" si="144"/>
        <v>0.16100000381469726</v>
      </c>
      <c r="DT129" s="27">
        <f t="shared" si="145"/>
        <v>0.16100000381469726</v>
      </c>
      <c r="DU129" s="27">
        <f t="shared" si="146"/>
        <v>0.16100000381469726</v>
      </c>
      <c r="DV129" s="27">
        <f t="shared" si="147"/>
        <v>0.16100000381469726</v>
      </c>
      <c r="DW129" s="27">
        <f t="shared" si="148"/>
        <v>0.16100000381469726</v>
      </c>
      <c r="DX129" s="27">
        <f t="shared" si="149"/>
        <v>0.16100000381469726</v>
      </c>
      <c r="DY129" s="27">
        <f t="shared" si="150"/>
        <v>0.16100000381469726</v>
      </c>
      <c r="DZ129" s="27">
        <f t="shared" si="151"/>
        <v>0.16100000381469726</v>
      </c>
      <c r="EA129" s="27">
        <f t="shared" si="152"/>
        <v>0.16100000381469726</v>
      </c>
      <c r="EB129" s="27">
        <f t="shared" si="153"/>
        <v>0.16799999237060548</v>
      </c>
      <c r="EC129" s="27">
        <f t="shared" si="154"/>
        <v>0.17499999999999999</v>
      </c>
      <c r="ED129" s="27">
        <f t="shared" si="155"/>
        <v>0.19100000381469726</v>
      </c>
      <c r="EE129" s="27">
        <f t="shared" si="156"/>
        <v>0.50599998474121088</v>
      </c>
      <c r="EF129" s="27">
        <f t="shared" si="157"/>
        <v>0.54</v>
      </c>
      <c r="EG129" s="27">
        <f t="shared" si="158"/>
        <v>0.54</v>
      </c>
      <c r="EH129" s="27">
        <f t="shared" si="159"/>
        <v>0.24799999237060547</v>
      </c>
      <c r="EI129" s="27">
        <f t="shared" si="160"/>
        <v>0.24799999237060547</v>
      </c>
      <c r="EJ129" s="27">
        <f t="shared" si="161"/>
        <v>0.24799999237060547</v>
      </c>
      <c r="EK129" s="27">
        <f t="shared" si="162"/>
        <v>0.24799999237060547</v>
      </c>
      <c r="EL129" s="27">
        <f t="shared" si="163"/>
        <v>0.24299999237060546</v>
      </c>
      <c r="EM129" s="27">
        <f t="shared" si="164"/>
        <v>0.51500000000000001</v>
      </c>
      <c r="EN129" s="27">
        <f t="shared" si="165"/>
        <v>0.50400001525878901</v>
      </c>
      <c r="EO129" s="27">
        <f t="shared" si="166"/>
        <v>0.51299999237060545</v>
      </c>
      <c r="EP129" s="27">
        <f t="shared" si="129"/>
        <v>0.52500000000000002</v>
      </c>
      <c r="EQ129" s="27">
        <f t="shared" si="130"/>
        <v>0.54</v>
      </c>
      <c r="ER129" s="27">
        <f t="shared" si="177"/>
        <v>0.54</v>
      </c>
      <c r="ES129" s="27">
        <f t="shared" si="177"/>
        <v>0.54</v>
      </c>
      <c r="ET129" s="27">
        <f t="shared" si="177"/>
        <v>0.54</v>
      </c>
      <c r="EU129" s="27"/>
      <c r="EV129" s="27"/>
      <c r="EW129" s="27"/>
      <c r="EX129" s="27"/>
      <c r="EY129" s="27"/>
      <c r="EZ129" s="27" t="str">
        <f>IFERROR(VLOOKUP(CONCATENATE($C129,".SL.TLF.TERT.ZS"),AREA_WB_6ATTRS,Seq!B$1,FALSE)/100,".")</f>
        <v>.</v>
      </c>
      <c r="FA129" s="27" t="str">
        <f>IFERROR(VLOOKUP(CONCATENATE($C129,".SL.TLF.TERT.ZS"),AREA_WB_6ATTRS,Seq!C$1,FALSE)/100,".")</f>
        <v>.</v>
      </c>
      <c r="FB129" s="27" t="str">
        <f>IFERROR(VLOOKUP(CONCATENATE($C129,".SL.TLF.TERT.ZS"),AREA_WB_6ATTRS,Seq!D$1,FALSE)/100,".")</f>
        <v>.</v>
      </c>
      <c r="FC129" s="27" t="str">
        <f>IFERROR(VLOOKUP(CONCATENATE($C129,".SL.TLF.TERT.ZS"),AREA_WB_6ATTRS,Seq!E$1,FALSE)/100,".")</f>
        <v>.</v>
      </c>
      <c r="FD129" s="27" t="str">
        <f>IFERROR(VLOOKUP(CONCATENATE($C129,".SL.TLF.TERT.ZS"),AREA_WB_6ATTRS,Seq!F$1,FALSE)/100,".")</f>
        <v>.</v>
      </c>
      <c r="FE129" s="27" t="str">
        <f>IFERROR(VLOOKUP(CONCATENATE($C129,".SL.TLF.TERT.ZS"),AREA_WB_6ATTRS,Seq!G$1,FALSE)/100,".")</f>
        <v>.</v>
      </c>
      <c r="FF129" s="27" t="str">
        <f>IFERROR(VLOOKUP(CONCATENATE($C129,".SL.TLF.TERT.ZS"),AREA_WB_6ATTRS,Seq!H$1,FALSE)/100,".")</f>
        <v>.</v>
      </c>
      <c r="FG129" s="27" t="str">
        <f>IFERROR(VLOOKUP(CONCATENATE($C129,".SL.TLF.TERT.ZS"),AREA_WB_6ATTRS,Seq!I$1,FALSE)/100,".")</f>
        <v>.</v>
      </c>
      <c r="FH129" s="27" t="str">
        <f>IFERROR(VLOOKUP(CONCATENATE($C129,".SL.TLF.TERT.ZS"),AREA_WB_6ATTRS,Seq!J$1,FALSE)/100,".")</f>
        <v>.</v>
      </c>
      <c r="FI129" s="27" t="str">
        <f>IFERROR(VLOOKUP(CONCATENATE($C129,".SL.TLF.TERT.ZS"),AREA_WB_6ATTRS,Seq!K$1,FALSE)/100,".")</f>
        <v>.</v>
      </c>
      <c r="FJ129" s="27" t="str">
        <f>IFERROR(VLOOKUP(CONCATENATE($C129,".SL.TLF.TERT.ZS"),AREA_WB_6ATTRS,Seq!L$1,FALSE)/100,".")</f>
        <v>.</v>
      </c>
      <c r="FK129" s="27" t="str">
        <f>IFERROR(VLOOKUP(CONCATENATE($C129,".SL.TLF.TERT.ZS"),AREA_WB_6ATTRS,Seq!M$1,FALSE)/100,".")</f>
        <v>.</v>
      </c>
      <c r="FL129" s="27">
        <f>IFERROR(VLOOKUP(CONCATENATE($C129,".SL.TLF.TERT.ZS"),AREA_WB_6ATTRS,Seq!N$1,FALSE)/100,".")</f>
        <v>0.16100000381469726</v>
      </c>
      <c r="FM129" s="27">
        <f>IFERROR(VLOOKUP(CONCATENATE($C129,".SL.TLF.TERT.ZS"),AREA_WB_6ATTRS,Seq!O$1,FALSE)/100,".")</f>
        <v>0.16799999237060548</v>
      </c>
      <c r="FN129" s="27">
        <f>IFERROR(VLOOKUP(CONCATENATE($C129,".SL.TLF.TERT.ZS"),AREA_WB_6ATTRS,Seq!P$1,FALSE)/100,".")</f>
        <v>0.17499999999999999</v>
      </c>
      <c r="FO129" s="27">
        <f>IFERROR(VLOOKUP(CONCATENATE($C129,".SL.TLF.TERT.ZS"),AREA_WB_6ATTRS,Seq!Q$1,FALSE)/100,".")</f>
        <v>0.19100000381469726</v>
      </c>
      <c r="FP129" s="27">
        <f>IFERROR(VLOOKUP(CONCATENATE($C129,".SL.TLF.TERT.ZS"),AREA_WB_6ATTRS,Seq!R$1,FALSE)/100,".")</f>
        <v>0.50599998474121088</v>
      </c>
      <c r="FQ129" s="27" t="str">
        <f>IFERROR(VLOOKUP(CONCATENATE($C129,".SL.TLF.TERT.ZS"),AREA_WB_6ATTRS,Seq!S$1,FALSE)/100,".")</f>
        <v>.</v>
      </c>
      <c r="FR129" s="27">
        <f>IFERROR(VLOOKUP(CONCATENATE($C129,".SL.TLF.TERT.ZS"),AREA_WB_6ATTRS,Seq!T$1,FALSE)/100,".")</f>
        <v>0.54</v>
      </c>
      <c r="FS129" s="27" t="str">
        <f>IFERROR(VLOOKUP(CONCATENATE($C129,".SL.TLF.TERT.ZS"),AREA_WB_6ATTRS,Seq!U$1,FALSE)/100,".")</f>
        <v>.</v>
      </c>
      <c r="FT129" s="27" t="str">
        <f>IFERROR(VLOOKUP(CONCATENATE($C129,".SL.TLF.TERT.ZS"),AREA_WB_6ATTRS,Seq!V$1,FALSE)/100,".")</f>
        <v>.</v>
      </c>
      <c r="FU129" s="27" t="str">
        <f>IFERROR(VLOOKUP(CONCATENATE($C129,".SL.TLF.TERT.ZS"),AREA_WB_6ATTRS,Seq!W$1,FALSE)/100,".")</f>
        <v>.</v>
      </c>
      <c r="FV129" s="27">
        <f>IFERROR(VLOOKUP(CONCATENATE($C129,".SL.TLF.TERT.ZS"),AREA_WB_6ATTRS,Seq!X$1,FALSE)/100,".")</f>
        <v>0.24799999237060547</v>
      </c>
      <c r="FW129" s="27">
        <f>IFERROR(VLOOKUP(CONCATENATE($C129,".SL.TLF.TERT.ZS"),AREA_WB_6ATTRS,Seq!Y$1,FALSE)/100,".")</f>
        <v>0.24299999237060546</v>
      </c>
      <c r="FX129" s="27">
        <f>IFERROR(VLOOKUP(CONCATENATE($C129,".SL.TLF.TERT.ZS"),AREA_WB_6ATTRS,Seq!Z$1,FALSE)/100,".")</f>
        <v>0.51500000000000001</v>
      </c>
      <c r="FY129" s="27">
        <f>IFERROR(VLOOKUP(CONCATENATE($C129,".SL.TLF.TERT.ZS"),AREA_WB_6ATTRS,Seq!AA$1,FALSE)/100,".")</f>
        <v>0.50400001525878901</v>
      </c>
      <c r="FZ129" s="27">
        <f>IFERROR(VLOOKUP(CONCATENATE($C129,".SL.TLF.TERT.ZS"),AREA_WB_6ATTRS,Seq!AB$1,FALSE)/100,".")</f>
        <v>0.51299999237060545</v>
      </c>
      <c r="GA129" s="27">
        <f>IFERROR(VLOOKUP(CONCATENATE($C129,".SL.TLF.TERT.ZS"),AREA_WB_6ATTRS,Seq!AC$1,FALSE)/100,".")</f>
        <v>0.52500000000000002</v>
      </c>
      <c r="GB129" s="27">
        <f>IFERROR(VLOOKUP(CONCATENATE($C129,".SL.TLF.TERT.ZS"),AREA_WB_6ATTRS,Seq!AD$1,FALSE)/100,".")</f>
        <v>0.54</v>
      </c>
      <c r="GC129" s="27" t="str">
        <f>IFERROR(VLOOKUP(CONCATENATE($C129,".SL.TLF.TERT.ZS"),AREA_WB_6ATTRS,Seq!AE$1,FALSE)/100,".")</f>
        <v>.</v>
      </c>
      <c r="GD129" s="27" t="str">
        <f>IFERROR(VLOOKUP(CONCATENATE($C129,".SL.TLF.TERT.ZS"),AREA_WB_6ATTRS,Seq!AF$1,FALSE)/100,".")</f>
        <v>.</v>
      </c>
      <c r="GE129" s="27" t="str">
        <f>IFERROR(VLOOKUP(CONCATENATE($C129,".SL.TLF.TERT.ZS"),AREA_WB_6ATTRS,Seq!AG$1,FALSE)/100,".")</f>
        <v>.</v>
      </c>
      <c r="GF129" s="27" t="str">
        <f>IFERROR(VLOOKUP(CONCATENATE($C129,".SL.TLF.TERT.ZS"),AREA_WB_6ATTRS,Seq!AH$1,FALSE)/100,".")</f>
        <v>.</v>
      </c>
      <c r="GG129" s="27" t="str">
        <f>IFERROR(VLOOKUP(CONCATENATE($C129,".SL.TLF.TERT.ZS"),AREA_WB_6ATTRS,Seq!AI$1,FALSE)/100,".")</f>
        <v>.</v>
      </c>
      <c r="GH129" s="27" t="str">
        <f>IFERROR(VLOOKUP(CONCATENATE($C129,".SL.TLF.TERT.ZS"),AREA_WB_6ATTRS,Seq!AJ$1,FALSE)/100,".")</f>
        <v>.</v>
      </c>
      <c r="GI129" s="27" t="str">
        <f>IFERROR(VLOOKUP(CONCATENATE($C129,".SL.TLF.TERT.ZS"),AREA_WB_6ATTRS,Seq!AK$1,FALSE)/100,".")</f>
        <v>.</v>
      </c>
      <c r="GJ129" s="27" t="str">
        <f>IFERROR(VLOOKUP(CONCATENATE($C129,".SL.TLF.TERT.ZS"),AREA_WB_6ATTRS,Seq!AL$1,FALSE)/100,".")</f>
        <v>.</v>
      </c>
      <c r="GK129" s="27"/>
      <c r="GL129" s="27"/>
      <c r="GM129" s="27">
        <f t="shared" si="167"/>
        <v>1.5106826846989425E-3</v>
      </c>
      <c r="GN129" s="27" t="str">
        <f t="shared" si="168"/>
        <v>.</v>
      </c>
      <c r="GO129" s="27">
        <f t="shared" si="131"/>
        <v>6.8214595736246011E-3</v>
      </c>
      <c r="GP129" s="27"/>
      <c r="GQ129" s="9">
        <f>IF(VLOOKUP($B129,EM_80!$B$1:$C$201,2,FALSE)&gt;0,VLOOKUP($B129,EM_80!$B$1:$C$201,2,FALSE),".")</f>
        <v>210000</v>
      </c>
      <c r="GR129" s="9" t="str">
        <f t="shared" si="169"/>
        <v>.</v>
      </c>
      <c r="GS129" s="9">
        <f t="shared" si="124"/>
        <v>998000</v>
      </c>
      <c r="GU129">
        <f t="shared" si="170"/>
        <v>139010000</v>
      </c>
      <c r="GV129">
        <f t="shared" si="171"/>
        <v>148292000</v>
      </c>
      <c r="GW129">
        <f t="shared" si="172"/>
        <v>146303000</v>
      </c>
      <c r="GX129">
        <f t="shared" si="173"/>
        <v>141920000</v>
      </c>
      <c r="GZ129" s="9" t="str">
        <f>IF(ISNA(VLOOKUP($B129,Area_EM_90,Seq!C$1,FALSE)),".",VLOOKUP($B129,Area_EM_90,Seq!C$1,FALSE))</f>
        <v>.</v>
      </c>
      <c r="HA129" s="9" t="str">
        <f>IF(ISNA(VLOOKUP($B129,Area_EM_90,Seq!D$1,FALSE)),".",VLOOKUP($B129,Area_EM_90,Seq!D$1,FALSE))</f>
        <v>.</v>
      </c>
      <c r="HB129" s="9" t="str">
        <f>IF(ISNA(VLOOKUP($B129,Area_EM_90,Seq!E$1,FALSE)),".",VLOOKUP($B129,Area_EM_90,Seq!E$1,FALSE))</f>
        <v>.</v>
      </c>
      <c r="HC129" s="9" t="str">
        <f>IF(ISNA(VLOOKUP($B129,Area_EM_90,Seq!F$1,FALSE)),".",VLOOKUP($B129,Area_EM_90,Seq!F$1,FALSE))</f>
        <v>.</v>
      </c>
      <c r="HD129" s="9" t="str">
        <f>IF(ISNA(VLOOKUP($B129,Area_EM_90,Seq!G$1,FALSE)),".",VLOOKUP($B129,Area_EM_90,Seq!G$1,FALSE))</f>
        <v>.</v>
      </c>
      <c r="HE129" s="9" t="str">
        <f>IF(ISNA(VLOOKUP($B129,Area_EM_90,Seq!H$1,FALSE)),".",VLOOKUP($B129,Area_EM_90,Seq!H$1,FALSE))</f>
        <v>.</v>
      </c>
      <c r="HF129" s="9" t="str">
        <f>IF(ISNA(VLOOKUP($B129,Area_EM_90,Seq!I$1,FALSE)),".",VLOOKUP($B129,Area_EM_90,Seq!I$1,FALSE))</f>
        <v>.</v>
      </c>
      <c r="HG129" s="9" t="str">
        <f>IF(ISNA(VLOOKUP($B129,Area_EM_90,Seq!J$1,FALSE)),".",VLOOKUP($B129,Area_EM_90,Seq!J$1,FALSE))</f>
        <v>.</v>
      </c>
      <c r="HH129" s="9" t="str">
        <f>IF(ISNA(VLOOKUP($B129,Area_EM_00,Seq!C$1,FALSE)),".",VLOOKUP($B129,Area_EM_00,Seq!C$1,FALSE))</f>
        <v>.</v>
      </c>
      <c r="HI129" s="9" t="str">
        <f>IF(ISNA(VLOOKUP($B129,Area_EM_00,Seq!D$1,FALSE)),".",VLOOKUP($B129,Area_EM_00,Seq!D$1,FALSE))</f>
        <v>.</v>
      </c>
      <c r="HJ129" s="9" t="str">
        <f>IF(ISNA(VLOOKUP($B129,Area_EM_00,Seq!E$1,FALSE)),".",VLOOKUP($B129,Area_EM_00,Seq!E$1,FALSE))</f>
        <v>.</v>
      </c>
      <c r="HK129" s="9" t="str">
        <f>IF(ISNA(VLOOKUP($B129,Area_EM_00,Seq!F$1,FALSE)),".",VLOOKUP($B129,Area_EM_00,Seq!F$1,FALSE))</f>
        <v>.</v>
      </c>
      <c r="HL129" s="9" t="str">
        <f>IF(ISNA(VLOOKUP($B129,Area_EM_00,Seq!G$1,FALSE)),".",VLOOKUP($B129,Area_EM_00,Seq!G$1,FALSE))</f>
        <v>.</v>
      </c>
      <c r="HM129" s="9" t="str">
        <f>IF(ISNA(VLOOKUP($B129,Area_EM_00,Seq!H$1,FALSE)),".",VLOOKUP($B129,Area_EM_00,Seq!H$1,FALSE))</f>
        <v>.</v>
      </c>
      <c r="HN129" s="9" t="str">
        <f>IF(ISNA(VLOOKUP($B129,Area_EM_00,Seq!I$1,FALSE)),".",VLOOKUP($B129,Area_EM_00,Seq!I$1,FALSE))</f>
        <v>.</v>
      </c>
      <c r="HO129" s="9" t="str">
        <f>IF(ISNA(VLOOKUP($B129,Area_EM_00,Seq!J$1,FALSE)),".",VLOOKUP($B129,Area_EM_00,Seq!J$1,FALSE))</f>
        <v>.</v>
      </c>
      <c r="HQ129" s="27"/>
      <c r="HR129" s="9">
        <f>IFERROR(VLOOKUP($B129,AREA_EM3_60_00,Seq!E$1,FALSE),".")</f>
        <v>0</v>
      </c>
      <c r="HS129" s="9">
        <f>IFERROR(VLOOKUP($B129,AREA_EM3_60_00,Seq!F$1,FALSE),".")</f>
        <v>0</v>
      </c>
      <c r="HT129" s="9">
        <f>IFERROR(VLOOKUP($B129,AREA_EM3_60_00,Seq!G$1,FALSE),".")</f>
        <v>1493</v>
      </c>
      <c r="HU129" s="9" t="str">
        <f>IFERROR(VLOOKUP($B129,AREA_EM3_10,Seq!B$1,FALSE),".")</f>
        <v>.</v>
      </c>
      <c r="HV129" s="9">
        <f t="shared" si="132"/>
        <v>139010000</v>
      </c>
      <c r="HW129" s="9">
        <f t="shared" si="133"/>
        <v>148292000</v>
      </c>
      <c r="HX129" s="9">
        <f t="shared" si="134"/>
        <v>146303000</v>
      </c>
      <c r="HY129" s="9">
        <f t="shared" si="135"/>
        <v>141920000</v>
      </c>
    </row>
    <row r="130" spans="1:233">
      <c r="A130" s="25" t="s">
        <v>3965</v>
      </c>
      <c r="B130" s="26" t="str">
        <f t="shared" si="92"/>
        <v>Tadzhikistan</v>
      </c>
      <c r="C130" s="166" t="s">
        <v>1648</v>
      </c>
      <c r="D130" s="27">
        <f>VLOOKUP("CHN.NY.GDP.MKTP.KD",AREA_WB_6ATTRS,Seq!B$1,FALSE)/10000</f>
        <v>18294112.043860689</v>
      </c>
      <c r="E130" s="27">
        <f>VLOOKUP("CHN.NY.GDP.MKTP.KD",AREA_WB_6ATTRS,Seq!C$1,FALSE)/10000</f>
        <v>19245405.87014145</v>
      </c>
      <c r="F130" s="27">
        <f>VLOOKUP("CHN.NY.GDP.MKTP.KD",AREA_WB_6ATTRS,Seq!D$1,FALSE)/10000</f>
        <v>20996737.804324333</v>
      </c>
      <c r="G130" s="27">
        <f>VLOOKUP("CHN.NY.GDP.MKTP.KD",AREA_WB_6ATTRS,Seq!E$1,FALSE)/10000</f>
        <v>23285382.224995762</v>
      </c>
      <c r="H130" s="27">
        <f>VLOOKUP("CHN.NY.GDP.MKTP.KD",AREA_WB_6ATTRS,Seq!F$1,FALSE)/10000</f>
        <v>26824760.323195074</v>
      </c>
      <c r="I130" s="27">
        <f>VLOOKUP("CHN.NY.GDP.MKTP.KD",AREA_WB_6ATTRS,Seq!G$1,FALSE)/10000</f>
        <v>30446102.966826372</v>
      </c>
      <c r="J130" s="27">
        <f>VLOOKUP("CHN.NY.GDP.MKTP.KD",AREA_WB_6ATTRS,Seq!H$1,FALSE)/10000</f>
        <v>33125360.027907111</v>
      </c>
      <c r="K130" s="27">
        <f>VLOOKUP("CHN.NY.GDP.MKTP.KD",AREA_WB_6ATTRS,Seq!I$1,FALSE)/10000</f>
        <v>36967901.791144341</v>
      </c>
      <c r="L130" s="27">
        <f>VLOOKUP("CHN.NY.GDP.MKTP.KD",AREA_WB_6ATTRS,Seq!J$1,FALSE)/10000</f>
        <v>41145274.693543643</v>
      </c>
      <c r="M130" s="27">
        <f>VLOOKUP("CHN.NY.GDP.MKTP.KD",AREA_WB_6ATTRS,Seq!K$1,FALSE)/10000</f>
        <v>42832230.955979005</v>
      </c>
      <c r="N130" s="27">
        <f>VLOOKUP("CHN.NY.GDP.MKTP.KD",AREA_WB_6ATTRS,Seq!L$1,FALSE)/10000</f>
        <v>44459855.73230619</v>
      </c>
      <c r="O130" s="27">
        <f>VLOOKUP("CHN.NY.GDP.MKTP.KD",AREA_WB_6ATTRS,Seq!M$1,FALSE)/10000</f>
        <v>48550162.459678344</v>
      </c>
      <c r="P130" s="27">
        <f>VLOOKUP("CHN.NY.GDP.MKTP.KD",AREA_WB_6ATTRS,Seq!N$1,FALSE)/10000</f>
        <v>55444285.528952621</v>
      </c>
      <c r="Q130" s="27">
        <f>VLOOKUP("CHN.NY.GDP.MKTP.KD",AREA_WB_6ATTRS,Seq!O$1,FALSE)/10000</f>
        <v>63206485.503006078</v>
      </c>
      <c r="R130" s="27">
        <f>VLOOKUP("CHN.NY.GDP.MKTP.KD",AREA_WB_6ATTRS,Seq!P$1,FALSE)/10000</f>
        <v>71486535.103899792</v>
      </c>
      <c r="S130" s="27">
        <f>VLOOKUP("CHN.NY.GDP.MKTP.KD",AREA_WB_6ATTRS,Seq!Q$1,FALSE)/10000</f>
        <v>79278567.430224851</v>
      </c>
      <c r="T130" s="27">
        <f>VLOOKUP("CHN.NY.GDP.MKTP.KD",AREA_WB_6ATTRS,Seq!R$1,FALSE)/10000</f>
        <v>87206424.173247412</v>
      </c>
      <c r="U130" s="27">
        <f>VLOOKUP("CHN.NY.GDP.MKTP.KD",AREA_WB_6ATTRS,Seq!S$1,FALSE)/10000</f>
        <v>95316621.621359423</v>
      </c>
      <c r="V130" s="27">
        <f>VLOOKUP("CHN.NY.GDP.MKTP.KD",AREA_WB_6ATTRS,Seq!T$1,FALSE)/10000</f>
        <v>102751318.10782552</v>
      </c>
      <c r="W130" s="27">
        <f>VLOOKUP("CHN.NY.GDP.MKTP.KD",AREA_WB_6ATTRS,Seq!U$1,FALSE)/10000</f>
        <v>110560418.28402025</v>
      </c>
      <c r="X130" s="27">
        <f>VLOOKUP("CHN.NY.GDP.MKTP.KD",AREA_WB_6ATTRS,Seq!V$1,FALSE)/10000</f>
        <v>119847493.41987793</v>
      </c>
      <c r="Y130" s="27">
        <f>VLOOKUP("CHN.NY.GDP.MKTP.KD",AREA_WB_6ATTRS,Seq!W$1,FALSE)/10000</f>
        <v>129794835.37372778</v>
      </c>
      <c r="Z130" s="27">
        <f>VLOOKUP("CHN.NY.GDP.MKTP.KD",AREA_WB_6ATTRS,Seq!X$1,FALSE)/10000</f>
        <v>141606165.392737</v>
      </c>
      <c r="AA130" s="27">
        <f>VLOOKUP("CHN.NY.GDP.MKTP.KD",AREA_WB_6ATTRS,Seq!Y$1,FALSE)/10000</f>
        <v>155766781.9320105</v>
      </c>
      <c r="AB130" s="27">
        <f>VLOOKUP("CHN.NY.GDP.MKTP.KD",AREA_WB_6ATTRS,Seq!Z$1,FALSE)/10000</f>
        <v>171499226.90714428</v>
      </c>
      <c r="AC130" s="27">
        <f>VLOOKUP("CHN.NY.GDP.MKTP.KD",AREA_WB_6ATTRS,Seq!AA$1,FALSE)/10000</f>
        <v>190878639.54765138</v>
      </c>
      <c r="AD130" s="27">
        <f>VLOOKUP("CHN.NY.GDP.MKTP.KD",AREA_WB_6ATTRS,Seq!AB$1,FALSE)/10000</f>
        <v>215120226.77020231</v>
      </c>
      <c r="AE130" s="27">
        <f>VLOOKUP("CHN.NY.GDP.MKTP.KD",AREA_WB_6ATTRS,Seq!AC$1,FALSE)/10000</f>
        <v>245667298.97157177</v>
      </c>
      <c r="AF130" s="27">
        <f>VLOOKUP("CHN.NY.GDP.MKTP.KD",AREA_WB_6ATTRS,Seq!AD$1,FALSE)/10000</f>
        <v>269251359.67284226</v>
      </c>
      <c r="AG130" s="27">
        <f>VLOOKUP("CHN.NY.GDP.MKTP.KD",AREA_WB_6ATTRS,Seq!AE$1,FALSE)/10000</f>
        <v>294022484.76274431</v>
      </c>
      <c r="AH130" s="27">
        <f>VLOOKUP("CHN.NY.GDP.MKTP.KD",AREA_WB_6ATTRS,Seq!AF$1,FALSE)/10000</f>
        <v>324600823.17806971</v>
      </c>
      <c r="AI130" s="27">
        <f>VLOOKUP("CHN.NY.GDP.MKTP.KD",AREA_WB_6ATTRS,Seq!AG$1,FALSE)/10000</f>
        <v>354139498.08727396</v>
      </c>
      <c r="AJ130" s="27"/>
      <c r="AK130" s="27"/>
      <c r="AL130" s="27"/>
      <c r="AM130" s="27"/>
      <c r="AN130" s="27"/>
      <c r="AO130" s="27"/>
      <c r="AP130" s="27" t="str">
        <f>IFERROR(VLOOKUP(CONCATENATE($C130, ".NY.GDP.MKTP.KD"),AREA_WB_6ATTRS,Seq!B$1,FALSE)/10000,".")</f>
        <v>.</v>
      </c>
      <c r="AQ130" s="27" t="str">
        <f>IFERROR(VLOOKUP(CONCATENATE($C130, ".NY.GDP.MKTP.KD"),AREA_WB_6ATTRS,Seq!C$1,FALSE)/10000,".")</f>
        <v>.</v>
      </c>
      <c r="AR130" s="27" t="str">
        <f>IFERROR(VLOOKUP(CONCATENATE($C130, ".NY.GDP.MKTP.KD"),AREA_WB_6ATTRS,Seq!D$1,FALSE)/10000,".")</f>
        <v>.</v>
      </c>
      <c r="AS130" s="27" t="str">
        <f>IFERROR(VLOOKUP(CONCATENATE($C130, ".NY.GDP.MKTP.KD"),AREA_WB_6ATTRS,Seq!E$1,FALSE)/10000,".")</f>
        <v>.</v>
      </c>
      <c r="AT130" s="27" t="str">
        <f>IFERROR(VLOOKUP(CONCATENATE($C130, ".NY.GDP.MKTP.KD"),AREA_WB_6ATTRS,Seq!F$1,FALSE)/10000,".")</f>
        <v>.</v>
      </c>
      <c r="AU130" s="27">
        <f>IFERROR(VLOOKUP(CONCATENATE($C130, ".NY.GDP.MKTP.KD"),AREA_WB_6ATTRS,Seq!G$1,FALSE)/10000,".")</f>
        <v>208735.60372025048</v>
      </c>
      <c r="AV130" s="27">
        <f>IFERROR(VLOOKUP(CONCATENATE($C130, ".NY.GDP.MKTP.KD"),AREA_WB_6ATTRS,Seq!H$1,FALSE)/10000,".")</f>
        <v>216041.349850459</v>
      </c>
      <c r="AW130" s="27">
        <f>IFERROR(VLOOKUP(CONCATENATE($C130, ".NY.GDP.MKTP.KD"),AREA_WB_6ATTRS,Seq!I$1,FALSE)/10000,".")</f>
        <v>213448.85365225354</v>
      </c>
      <c r="AX130" s="27">
        <f>IFERROR(VLOOKUP(CONCATENATE($C130, ".NY.GDP.MKTP.KD"),AREA_WB_6ATTRS,Seq!J$1,FALSE)/10000,".")</f>
        <v>243118.24430991674</v>
      </c>
      <c r="AY130" s="27">
        <f>IFERROR(VLOOKUP(CONCATENATE($C130, ".NY.GDP.MKTP.KD"),AREA_WB_6ATTRS,Seq!K$1,FALSE)/10000,".")</f>
        <v>227315.55842977224</v>
      </c>
      <c r="AZ130" s="27">
        <f>IFERROR(VLOOKUP(CONCATENATE($C130, ".NY.GDP.MKTP.KD"),AREA_WB_6ATTRS,Seq!L$1,FALSE)/10000,".")</f>
        <v>225951.66507919336</v>
      </c>
      <c r="BA130" s="27">
        <f>IFERROR(VLOOKUP(CONCATENATE($C130, ".NY.GDP.MKTP.KD"),AREA_WB_6ATTRS,Seq!M$1,FALSE)/10000,".")</f>
        <v>209909.09685857059</v>
      </c>
      <c r="BB130" s="27">
        <f>IFERROR(VLOOKUP(CONCATENATE($C130, ".NY.GDP.MKTP.KD"),AREA_WB_6ATTRS,Seq!N$1,FALSE)/10000,".")</f>
        <v>149035.45876958536</v>
      </c>
      <c r="BC130" s="27">
        <f>IFERROR(VLOOKUP(CONCATENATE($C130, ".NY.GDP.MKTP.KD"),AREA_WB_6ATTRS,Seq!O$1,FALSE)/10000,".")</f>
        <v>124593.64353137315</v>
      </c>
      <c r="BD130" s="27">
        <f>IFERROR(VLOOKUP(CONCATENATE($C130, ".NY.GDP.MKTP.KD"),AREA_WB_6ATTRS,Seq!P$1,FALSE)/10000,".")</f>
        <v>98055.19745919088</v>
      </c>
      <c r="BE130" s="27">
        <f>IFERROR(VLOOKUP(CONCATENATE($C130, ".NY.GDP.MKTP.KD"),AREA_WB_6ATTRS,Seq!Q$1,FALSE)/10000,".")</f>
        <v>85896.35297425132</v>
      </c>
      <c r="BF130" s="27">
        <f>IFERROR(VLOOKUP(CONCATENATE($C130, ".NY.GDP.MKTP.KD"),AREA_WB_6ATTRS,Seq!R$1,FALSE)/10000,".")</f>
        <v>71551.662027551429</v>
      </c>
      <c r="BG130" s="27">
        <f>IFERROR(VLOOKUP(CONCATENATE($C130, ".NY.GDP.MKTP.KD"),AREA_WB_6ATTRS,Seq!S$1,FALSE)/10000,".")</f>
        <v>72768.040282019472</v>
      </c>
      <c r="BH130" s="27">
        <f>IFERROR(VLOOKUP(CONCATENATE($C130, ".NY.GDP.MKTP.KD"),AREA_WB_6ATTRS,Seq!T$1,FALSE)/10000,".")</f>
        <v>76624.746416966722</v>
      </c>
      <c r="BI130" s="27">
        <f>IFERROR(VLOOKUP(CONCATENATE($C130, ".NY.GDP.MKTP.KD"),AREA_WB_6ATTRS,Seq!U$1,FALSE)/10000,".")</f>
        <v>79459.862034394377</v>
      </c>
      <c r="BJ130" s="27">
        <f>IFERROR(VLOOKUP(CONCATENATE($C130, ".NY.GDP.MKTP.KD"),AREA_WB_6ATTRS,Seq!V$1,FALSE)/10000,".")</f>
        <v>86055.02942734673</v>
      </c>
      <c r="BK130" s="27">
        <f>IFERROR(VLOOKUP(CONCATENATE($C130, ".NY.GDP.MKTP.KD"),AREA_WB_6ATTRS,Seq!W$1,FALSE)/10000,".")</f>
        <v>94832.643702740461</v>
      </c>
      <c r="BL130" s="27">
        <f>IFERROR(VLOOKUP(CONCATENATE($C130, ".NY.GDP.MKTP.KD"),AREA_WB_6ATTRS,Seq!X$1,FALSE)/10000,".")</f>
        <v>103462.41427968985</v>
      </c>
      <c r="BM130" s="27">
        <f>IFERROR(VLOOKUP(CONCATENATE($C130, ".NY.GDP.MKTP.KD"),AREA_WB_6ATTRS,Seq!Y$1,FALSE)/10000,".")</f>
        <v>114015.58053621829</v>
      </c>
      <c r="BN130" s="27">
        <f>IFERROR(VLOOKUP(CONCATENATE($C130, ".NY.GDP.MKTP.KD"),AREA_WB_6ATTRS,Seq!Z$1,FALSE)/10000,".")</f>
        <v>126101.23207305737</v>
      </c>
      <c r="BO130" s="27">
        <f>IFERROR(VLOOKUP(CONCATENATE($C130, ".NY.GDP.MKTP.KD"),AREA_WB_6ATTRS,Seq!AA$1,FALSE)/10000,".")</f>
        <v>139323.55909385544</v>
      </c>
      <c r="BP130" s="27">
        <f>IFERROR(VLOOKUP(CONCATENATE($C130, ".NY.GDP.MKTP.KD"),AREA_WB_6ATTRS,Seq!AB$1,FALSE)/10000,".")</f>
        <v>117501.66060034678</v>
      </c>
      <c r="BQ130" s="27">
        <f>IFERROR(VLOOKUP(CONCATENATE($C130, ".NY.GDP.MKTP.KD"),AREA_WB_6ATTRS,Seq!AC$1,FALSE)/10000,".")</f>
        <v>143015.26754322593</v>
      </c>
      <c r="BR130" s="27">
        <f>IFERROR(VLOOKUP(CONCATENATE($C130, ".NY.GDP.MKTP.KD"),AREA_WB_6ATTRS,Seq!AD$1,FALSE)/10000,".")</f>
        <v>173399.78051771806</v>
      </c>
      <c r="BS130" s="27">
        <f>IFERROR(VLOOKUP(CONCATENATE($C130, ".NY.GDP.MKTP.KD"),AREA_WB_6ATTRS,Seq!AE$1,FALSE)/10000,".")</f>
        <v>180162.37195790897</v>
      </c>
      <c r="BT130" s="27">
        <f>IFERROR(VLOOKUP(CONCATENATE($C130, ".NY.GDP.MKTP.KD"),AREA_WB_6ATTRS,Seq!AF$1,FALSE)/10000,".")</f>
        <v>191872.92613517304</v>
      </c>
      <c r="BU130" s="27">
        <f>IFERROR(VLOOKUP(CONCATENATE($C130, ".NY.GDP.MKTP.KD"),AREA_WB_6ATTRS,Seq!AG$1,FALSE)/10000,".")</f>
        <v>206071.52266917587</v>
      </c>
      <c r="BV130" s="27"/>
      <c r="BW130" s="27"/>
      <c r="BX130" s="27"/>
      <c r="BY130" s="27"/>
      <c r="BZ130" s="27"/>
      <c r="CA130" s="27"/>
      <c r="CB130" s="27"/>
      <c r="CC130" s="27">
        <f>CNPop!A$48</f>
        <v>5.0000000000000001E-3</v>
      </c>
      <c r="CD130" s="27">
        <f>CNPop!B$48</f>
        <v>6.0000000000000001E-3</v>
      </c>
      <c r="CE130" s="27">
        <f>CNPop!C$48</f>
        <v>6.0000000000000001E-3</v>
      </c>
      <c r="CF130" s="27">
        <f>CNPop!D$48</f>
        <v>7.0000000000000001E-3</v>
      </c>
      <c r="CG130" s="27">
        <f>CNPop!E$48</f>
        <v>7.0000000000000001E-3</v>
      </c>
      <c r="CH130" s="27">
        <f>CNPop!F$48</f>
        <v>8.0000000000000002E-3</v>
      </c>
      <c r="CI130" s="27">
        <f>CNPop!G$48</f>
        <v>8.9999999999999993E-3</v>
      </c>
      <c r="CJ130" s="27">
        <f>CNPop!H$48</f>
        <v>0.01</v>
      </c>
      <c r="CK130" s="27">
        <f>CNPop!I$48</f>
        <v>1.0999999999999999E-2</v>
      </c>
      <c r="CL130" s="27">
        <f>CNPop!J$48</f>
        <v>1.2E-2</v>
      </c>
      <c r="CM130" s="27">
        <f>CNPop!K$48</f>
        <v>1.4E-2</v>
      </c>
      <c r="CN130" s="27">
        <f>CNPop!L$48</f>
        <v>1.6E-2</v>
      </c>
      <c r="CO130" s="27">
        <f>CNPop!M$48</f>
        <v>1.7000000000000001E-2</v>
      </c>
      <c r="CP130" s="27">
        <f>CNPop!N$48</f>
        <v>1.9E-2</v>
      </c>
      <c r="CQ130" s="27">
        <f>CNPop!O$48</f>
        <v>2.1000000000000001E-2</v>
      </c>
      <c r="CR130" s="27">
        <f>CNPop!P$48</f>
        <v>2.3E-2</v>
      </c>
      <c r="CS130" s="27">
        <f>CNPop!Q$48</f>
        <v>2.5999999999999999E-2</v>
      </c>
      <c r="CT130" s="27">
        <f>CNPop!R$48</f>
        <v>2.8000000000000001E-2</v>
      </c>
      <c r="CU130" s="27">
        <f>CNPop!S$48</f>
        <v>0.03</v>
      </c>
      <c r="CV130" s="27">
        <f>CNPop!T$48</f>
        <v>3.3000000000000002E-2</v>
      </c>
      <c r="CW130" s="27">
        <f>CNPop!U$48</f>
        <v>3.5999999999999997E-2</v>
      </c>
      <c r="CX130" s="27">
        <f>CNPop!V$48</f>
        <v>3.9E-2</v>
      </c>
      <c r="CY130" s="27">
        <f>CNPop!W$48</f>
        <v>4.2000000000000003E-2</v>
      </c>
      <c r="CZ130" s="27">
        <f>CNPop!X$48</f>
        <v>4.4999999999999998E-2</v>
      </c>
      <c r="DA130" s="27">
        <f>CNPop!Y$48</f>
        <v>4.9000000000000002E-2</v>
      </c>
      <c r="DB130" s="27">
        <f>CNPop!Z$48</f>
        <v>5.1999999999999998E-2</v>
      </c>
      <c r="DC130" s="27">
        <f>CNPop!AA$48</f>
        <v>5.6000000000000001E-2</v>
      </c>
      <c r="DD130" s="27">
        <f>CNPop!AB$48</f>
        <v>0.06</v>
      </c>
      <c r="DE130" s="27">
        <f>CNPop!AC$48</f>
        <v>6.3E-2</v>
      </c>
      <c r="DF130" s="27">
        <f>CNPop!AD$48</f>
        <v>6.8000000000000005E-2</v>
      </c>
      <c r="DG130" s="27">
        <f>CNPop!AE$48</f>
        <v>7.1999999999999995E-2</v>
      </c>
      <c r="DH130" s="27">
        <f>CNPop!AF$48</f>
        <v>7.5999999999999998E-2</v>
      </c>
      <c r="DI130" s="27">
        <f>CNPop!AG$48</f>
        <v>8.1000000000000003E-2</v>
      </c>
      <c r="DJ130" s="27">
        <f>CNPop!AH$48</f>
        <v>8.5000000000000006E-2</v>
      </c>
      <c r="DK130" s="27">
        <f>CNPop!AI$48</f>
        <v>0.09</v>
      </c>
      <c r="DL130" s="27">
        <f>CNPop!AJ$48</f>
        <v>9.5000000000000001E-2</v>
      </c>
      <c r="DM130" s="27">
        <f>CNPop!AK$48</f>
        <v>0.1</v>
      </c>
      <c r="DN130" s="27"/>
      <c r="DO130" s="27">
        <f t="shared" si="140"/>
        <v>0.10899999618530273</v>
      </c>
      <c r="DP130" s="27">
        <f t="shared" si="141"/>
        <v>0.10899999618530273</v>
      </c>
      <c r="DQ130" s="27">
        <f t="shared" si="142"/>
        <v>0.10899999618530273</v>
      </c>
      <c r="DR130" s="27">
        <f t="shared" si="143"/>
        <v>0.10899999618530273</v>
      </c>
      <c r="DS130" s="27">
        <f t="shared" si="144"/>
        <v>0.10899999618530273</v>
      </c>
      <c r="DT130" s="27">
        <f t="shared" si="145"/>
        <v>0.10899999618530273</v>
      </c>
      <c r="DU130" s="27">
        <f t="shared" si="146"/>
        <v>0.10899999618530273</v>
      </c>
      <c r="DV130" s="27">
        <f t="shared" si="147"/>
        <v>0.10899999618530273</v>
      </c>
      <c r="DW130" s="27">
        <f t="shared" si="148"/>
        <v>0.10899999618530273</v>
      </c>
      <c r="DX130" s="27">
        <f t="shared" si="149"/>
        <v>0.10899999618530273</v>
      </c>
      <c r="DY130" s="27">
        <f t="shared" si="150"/>
        <v>0.10899999618530273</v>
      </c>
      <c r="DZ130" s="27">
        <f t="shared" si="151"/>
        <v>0.10899999618530273</v>
      </c>
      <c r="EA130" s="27">
        <f t="shared" si="152"/>
        <v>0.10899999618530273</v>
      </c>
      <c r="EB130" s="27">
        <f t="shared" si="153"/>
        <v>0.10899999618530273</v>
      </c>
      <c r="EC130" s="27">
        <f t="shared" si="154"/>
        <v>0.10899999618530273</v>
      </c>
      <c r="ED130" s="27">
        <f t="shared" si="155"/>
        <v>0.10899999618530273</v>
      </c>
      <c r="EE130" s="27">
        <f t="shared" si="156"/>
        <v>0.10899999618530273</v>
      </c>
      <c r="EF130" s="27">
        <f t="shared" si="157"/>
        <v>0.10899999618530273</v>
      </c>
      <c r="EG130" s="27">
        <f t="shared" si="158"/>
        <v>0.10899999618530273</v>
      </c>
      <c r="EH130" s="27">
        <f t="shared" si="159"/>
        <v>0.10899999618530273</v>
      </c>
      <c r="EI130" s="27">
        <f t="shared" si="160"/>
        <v>0.10899999618530273</v>
      </c>
      <c r="EJ130" s="27">
        <f t="shared" si="161"/>
        <v>0.10899999618530273</v>
      </c>
      <c r="EK130" s="27">
        <f t="shared" si="162"/>
        <v>0.10899999618530273</v>
      </c>
      <c r="EL130" s="27">
        <f t="shared" si="163"/>
        <v>0.10899999618530273</v>
      </c>
      <c r="EM130" s="27">
        <f t="shared" si="164"/>
        <v>0.10899999618530273</v>
      </c>
      <c r="EN130" s="27" t="str">
        <f t="shared" si="165"/>
        <v>.</v>
      </c>
      <c r="EO130" s="27" t="str">
        <f t="shared" si="166"/>
        <v>.</v>
      </c>
      <c r="EP130" s="27" t="str">
        <f t="shared" si="129"/>
        <v>.</v>
      </c>
      <c r="EQ130" s="27" t="str">
        <f t="shared" si="130"/>
        <v>.</v>
      </c>
      <c r="ER130" s="27" t="str">
        <f t="shared" si="177"/>
        <v>.</v>
      </c>
      <c r="ES130" s="27" t="str">
        <f t="shared" si="177"/>
        <v>.</v>
      </c>
      <c r="ET130" s="27" t="str">
        <f t="shared" si="177"/>
        <v>.</v>
      </c>
      <c r="EU130" s="27"/>
      <c r="EV130" s="27"/>
      <c r="EW130" s="27"/>
      <c r="EX130" s="27"/>
      <c r="EY130" s="27"/>
      <c r="EZ130" s="27" t="str">
        <f>IFERROR(VLOOKUP(CONCATENATE($C130,".SL.TLF.TERT.ZS"),AREA_WB_6ATTRS,Seq!B$1,FALSE)/100,".")</f>
        <v>.</v>
      </c>
      <c r="FA130" s="27" t="str">
        <f>IFERROR(VLOOKUP(CONCATENATE($C130,".SL.TLF.TERT.ZS"),AREA_WB_6ATTRS,Seq!C$1,FALSE)/100,".")</f>
        <v>.</v>
      </c>
      <c r="FB130" s="27" t="str">
        <f>IFERROR(VLOOKUP(CONCATENATE($C130,".SL.TLF.TERT.ZS"),AREA_WB_6ATTRS,Seq!D$1,FALSE)/100,".")</f>
        <v>.</v>
      </c>
      <c r="FC130" s="27" t="str">
        <f>IFERROR(VLOOKUP(CONCATENATE($C130,".SL.TLF.TERT.ZS"),AREA_WB_6ATTRS,Seq!E$1,FALSE)/100,".")</f>
        <v>.</v>
      </c>
      <c r="FD130" s="27" t="str">
        <f>IFERROR(VLOOKUP(CONCATENATE($C130,".SL.TLF.TERT.ZS"),AREA_WB_6ATTRS,Seq!F$1,FALSE)/100,".")</f>
        <v>.</v>
      </c>
      <c r="FE130" s="27" t="str">
        <f>IFERROR(VLOOKUP(CONCATENATE($C130,".SL.TLF.TERT.ZS"),AREA_WB_6ATTRS,Seq!G$1,FALSE)/100,".")</f>
        <v>.</v>
      </c>
      <c r="FF130" s="27" t="str">
        <f>IFERROR(VLOOKUP(CONCATENATE($C130,".SL.TLF.TERT.ZS"),AREA_WB_6ATTRS,Seq!H$1,FALSE)/100,".")</f>
        <v>.</v>
      </c>
      <c r="FG130" s="27" t="str">
        <f>IFERROR(VLOOKUP(CONCATENATE($C130,".SL.TLF.TERT.ZS"),AREA_WB_6ATTRS,Seq!I$1,FALSE)/100,".")</f>
        <v>.</v>
      </c>
      <c r="FH130" s="27" t="str">
        <f>IFERROR(VLOOKUP(CONCATENATE($C130,".SL.TLF.TERT.ZS"),AREA_WB_6ATTRS,Seq!J$1,FALSE)/100,".")</f>
        <v>.</v>
      </c>
      <c r="FI130" s="27" t="str">
        <f>IFERROR(VLOOKUP(CONCATENATE($C130,".SL.TLF.TERT.ZS"),AREA_WB_6ATTRS,Seq!K$1,FALSE)/100,".")</f>
        <v>.</v>
      </c>
      <c r="FJ130" s="27" t="str">
        <f>IFERROR(VLOOKUP(CONCATENATE($C130,".SL.TLF.TERT.ZS"),AREA_WB_6ATTRS,Seq!L$1,FALSE)/100,".")</f>
        <v>.</v>
      </c>
      <c r="FK130" s="27" t="str">
        <f>IFERROR(VLOOKUP(CONCATENATE($C130,".SL.TLF.TERT.ZS"),AREA_WB_6ATTRS,Seq!M$1,FALSE)/100,".")</f>
        <v>.</v>
      </c>
      <c r="FL130" s="27" t="str">
        <f>IFERROR(VLOOKUP(CONCATENATE($C130,".SL.TLF.TERT.ZS"),AREA_WB_6ATTRS,Seq!N$1,FALSE)/100,".")</f>
        <v>.</v>
      </c>
      <c r="FM130" s="27" t="str">
        <f>IFERROR(VLOOKUP(CONCATENATE($C130,".SL.TLF.TERT.ZS"),AREA_WB_6ATTRS,Seq!O$1,FALSE)/100,".")</f>
        <v>.</v>
      </c>
      <c r="FN130" s="27" t="str">
        <f>IFERROR(VLOOKUP(CONCATENATE($C130,".SL.TLF.TERT.ZS"),AREA_WB_6ATTRS,Seq!P$1,FALSE)/100,".")</f>
        <v>.</v>
      </c>
      <c r="FO130" s="27" t="str">
        <f>IFERROR(VLOOKUP(CONCATENATE($C130,".SL.TLF.TERT.ZS"),AREA_WB_6ATTRS,Seq!Q$1,FALSE)/100,".")</f>
        <v>.</v>
      </c>
      <c r="FP130" s="27" t="str">
        <f>IFERROR(VLOOKUP(CONCATENATE($C130,".SL.TLF.TERT.ZS"),AREA_WB_6ATTRS,Seq!R$1,FALSE)/100,".")</f>
        <v>.</v>
      </c>
      <c r="FQ130" s="27" t="str">
        <f>IFERROR(VLOOKUP(CONCATENATE($C130,".SL.TLF.TERT.ZS"),AREA_WB_6ATTRS,Seq!S$1,FALSE)/100,".")</f>
        <v>.</v>
      </c>
      <c r="FR130" s="27" t="str">
        <f>IFERROR(VLOOKUP(CONCATENATE($C130,".SL.TLF.TERT.ZS"),AREA_WB_6ATTRS,Seq!T$1,FALSE)/100,".")</f>
        <v>.</v>
      </c>
      <c r="FS130" s="27" t="str">
        <f>IFERROR(VLOOKUP(CONCATENATE($C130,".SL.TLF.TERT.ZS"),AREA_WB_6ATTRS,Seq!U$1,FALSE)/100,".")</f>
        <v>.</v>
      </c>
      <c r="FT130" s="27" t="str">
        <f>IFERROR(VLOOKUP(CONCATENATE($C130,".SL.TLF.TERT.ZS"),AREA_WB_6ATTRS,Seq!V$1,FALSE)/100,".")</f>
        <v>.</v>
      </c>
      <c r="FU130" s="27" t="str">
        <f>IFERROR(VLOOKUP(CONCATENATE($C130,".SL.TLF.TERT.ZS"),AREA_WB_6ATTRS,Seq!W$1,FALSE)/100,".")</f>
        <v>.</v>
      </c>
      <c r="FV130" s="27" t="str">
        <f>IFERROR(VLOOKUP(CONCATENATE($C130,".SL.TLF.TERT.ZS"),AREA_WB_6ATTRS,Seq!X$1,FALSE)/100,".")</f>
        <v>.</v>
      </c>
      <c r="FW130" s="27" t="str">
        <f>IFERROR(VLOOKUP(CONCATENATE($C130,".SL.TLF.TERT.ZS"),AREA_WB_6ATTRS,Seq!Y$1,FALSE)/100,".")</f>
        <v>.</v>
      </c>
      <c r="FX130" s="27">
        <f>IFERROR(VLOOKUP(CONCATENATE($C130,".SL.TLF.TERT.ZS"),AREA_WB_6ATTRS,Seq!Z$1,FALSE)/100,".")</f>
        <v>0.10899999618530273</v>
      </c>
      <c r="FY130" s="27" t="str">
        <f>IFERROR(VLOOKUP(CONCATENATE($C130,".SL.TLF.TERT.ZS"),AREA_WB_6ATTRS,Seq!AA$1,FALSE)/100,".")</f>
        <v>.</v>
      </c>
      <c r="FZ130" s="27" t="str">
        <f>IFERROR(VLOOKUP(CONCATENATE($C130,".SL.TLF.TERT.ZS"),AREA_WB_6ATTRS,Seq!AB$1,FALSE)/100,".")</f>
        <v>.</v>
      </c>
      <c r="GA130" s="27" t="str">
        <f>IFERROR(VLOOKUP(CONCATENATE($C130,".SL.TLF.TERT.ZS"),AREA_WB_6ATTRS,Seq!AC$1,FALSE)/100,".")</f>
        <v>.</v>
      </c>
      <c r="GB130" s="27" t="str">
        <f>IFERROR(VLOOKUP(CONCATENATE($C130,".SL.TLF.TERT.ZS"),AREA_WB_6ATTRS,Seq!AD$1,FALSE)/100,".")</f>
        <v>.</v>
      </c>
      <c r="GC130" s="27" t="str">
        <f>IFERROR(VLOOKUP(CONCATENATE($C130,".SL.TLF.TERT.ZS"),AREA_WB_6ATTRS,Seq!AE$1,FALSE)/100,".")</f>
        <v>.</v>
      </c>
      <c r="GD130" s="27" t="str">
        <f>IFERROR(VLOOKUP(CONCATENATE($C130,".SL.TLF.TERT.ZS"),AREA_WB_6ATTRS,Seq!AF$1,FALSE)/100,".")</f>
        <v>.</v>
      </c>
      <c r="GE130" s="27" t="str">
        <f>IFERROR(VLOOKUP(CONCATENATE($C130,".SL.TLF.TERT.ZS"),AREA_WB_6ATTRS,Seq!AG$1,FALSE)/100,".")</f>
        <v>.</v>
      </c>
      <c r="GF130" s="27" t="str">
        <f>IFERROR(VLOOKUP(CONCATENATE($C130,".SL.TLF.TERT.ZS"),AREA_WB_6ATTRS,Seq!AH$1,FALSE)/100,".")</f>
        <v>.</v>
      </c>
      <c r="GG130" s="27" t="str">
        <f>IFERROR(VLOOKUP(CONCATENATE($C130,".SL.TLF.TERT.ZS"),AREA_WB_6ATTRS,Seq!AI$1,FALSE)/100,".")</f>
        <v>.</v>
      </c>
      <c r="GH130" s="27" t="str">
        <f>IFERROR(VLOOKUP(CONCATENATE($C130,".SL.TLF.TERT.ZS"),AREA_WB_6ATTRS,Seq!AJ$1,FALSE)/100,".")</f>
        <v>.</v>
      </c>
      <c r="GI130" s="27" t="str">
        <f>IFERROR(VLOOKUP(CONCATENATE($C130,".SL.TLF.TERT.ZS"),AREA_WB_6ATTRS,Seq!AK$1,FALSE)/100,".")</f>
        <v>.</v>
      </c>
      <c r="GJ130" s="27" t="str">
        <f>IFERROR(VLOOKUP(CONCATENATE($C130,".SL.TLF.TERT.ZS"),AREA_WB_6ATTRS,Seq!AL$1,FALSE)/100,".")</f>
        <v>.</v>
      </c>
      <c r="GK130" s="27"/>
      <c r="GL130" s="27"/>
      <c r="GM130" s="27" t="str">
        <f t="shared" si="167"/>
        <v>.</v>
      </c>
      <c r="GN130" s="27" t="str">
        <f t="shared" si="168"/>
        <v>.</v>
      </c>
      <c r="GO130" s="27" t="str">
        <f t="shared" si="131"/>
        <v>.</v>
      </c>
      <c r="GP130" s="27"/>
      <c r="GQ130" s="9" t="str">
        <f>IF(VLOOKUP($B130,EM_80!$B$1:$C$201,2,FALSE)&gt;0,VLOOKUP($B130,EM_80!$B$1:$C$201,2,FALSE),".")</f>
        <v>.</v>
      </c>
      <c r="GR130" s="9" t="str">
        <f t="shared" si="169"/>
        <v>.</v>
      </c>
      <c r="GS130" s="9" t="str">
        <f t="shared" si="124"/>
        <v>.</v>
      </c>
      <c r="GU130">
        <f t="shared" si="170"/>
        <v>3952691</v>
      </c>
      <c r="GV130">
        <f t="shared" si="171"/>
        <v>5303152</v>
      </c>
      <c r="GW130">
        <f t="shared" si="172"/>
        <v>6172891</v>
      </c>
      <c r="GX130">
        <f t="shared" si="173"/>
        <v>6878637</v>
      </c>
      <c r="GZ130" s="9" t="str">
        <f>IF(ISNA(VLOOKUP($B130,Area_EM_90,Seq!C$1,FALSE)),".",VLOOKUP($B130,Area_EM_90,Seq!C$1,FALSE))</f>
        <v>.</v>
      </c>
      <c r="HA130" s="9" t="str">
        <f>IF(ISNA(VLOOKUP($B130,Area_EM_90,Seq!D$1,FALSE)),".",VLOOKUP($B130,Area_EM_90,Seq!D$1,FALSE))</f>
        <v>.</v>
      </c>
      <c r="HB130" s="9" t="str">
        <f>IF(ISNA(VLOOKUP($B130,Area_EM_90,Seq!E$1,FALSE)),".",VLOOKUP($B130,Area_EM_90,Seq!E$1,FALSE))</f>
        <v>.</v>
      </c>
      <c r="HC130" s="9" t="str">
        <f>IF(ISNA(VLOOKUP($B130,Area_EM_90,Seq!F$1,FALSE)),".",VLOOKUP($B130,Area_EM_90,Seq!F$1,FALSE))</f>
        <v>.</v>
      </c>
      <c r="HD130" s="9" t="str">
        <f>IF(ISNA(VLOOKUP($B130,Area_EM_90,Seq!G$1,FALSE)),".",VLOOKUP($B130,Area_EM_90,Seq!G$1,FALSE))</f>
        <v>.</v>
      </c>
      <c r="HE130" s="9" t="str">
        <f>IF(ISNA(VLOOKUP($B130,Area_EM_90,Seq!H$1,FALSE)),".",VLOOKUP($B130,Area_EM_90,Seq!H$1,FALSE))</f>
        <v>.</v>
      </c>
      <c r="HF130" s="9" t="str">
        <f>IF(ISNA(VLOOKUP($B130,Area_EM_90,Seq!I$1,FALSE)),".",VLOOKUP($B130,Area_EM_90,Seq!I$1,FALSE))</f>
        <v>.</v>
      </c>
      <c r="HG130" s="9" t="str">
        <f>IF(ISNA(VLOOKUP($B130,Area_EM_90,Seq!J$1,FALSE)),".",VLOOKUP($B130,Area_EM_90,Seq!J$1,FALSE))</f>
        <v>.</v>
      </c>
      <c r="HH130" s="9" t="str">
        <f>IF(ISNA(VLOOKUP($B130,Area_EM_00,Seq!C$1,FALSE)),".",VLOOKUP($B130,Area_EM_00,Seq!C$1,FALSE))</f>
        <v>.</v>
      </c>
      <c r="HI130" s="9" t="str">
        <f>IF(ISNA(VLOOKUP($B130,Area_EM_00,Seq!D$1,FALSE)),".",VLOOKUP($B130,Area_EM_00,Seq!D$1,FALSE))</f>
        <v>.</v>
      </c>
      <c r="HJ130" s="9" t="str">
        <f>IF(ISNA(VLOOKUP($B130,Area_EM_00,Seq!E$1,FALSE)),".",VLOOKUP($B130,Area_EM_00,Seq!E$1,FALSE))</f>
        <v>.</v>
      </c>
      <c r="HK130" s="9" t="str">
        <f>IF(ISNA(VLOOKUP($B130,Area_EM_00,Seq!F$1,FALSE)),".",VLOOKUP($B130,Area_EM_00,Seq!F$1,FALSE))</f>
        <v>.</v>
      </c>
      <c r="HL130" s="9" t="str">
        <f>IF(ISNA(VLOOKUP($B130,Area_EM_00,Seq!G$1,FALSE)),".",VLOOKUP($B130,Area_EM_00,Seq!G$1,FALSE))</f>
        <v>.</v>
      </c>
      <c r="HM130" s="9" t="str">
        <f>IF(ISNA(VLOOKUP($B130,Area_EM_00,Seq!H$1,FALSE)),".",VLOOKUP($B130,Area_EM_00,Seq!H$1,FALSE))</f>
        <v>.</v>
      </c>
      <c r="HN130" s="9" t="str">
        <f>IF(ISNA(VLOOKUP($B130,Area_EM_00,Seq!I$1,FALSE)),".",VLOOKUP($B130,Area_EM_00,Seq!I$1,FALSE))</f>
        <v>.</v>
      </c>
      <c r="HO130" s="9" t="str">
        <f>IF(ISNA(VLOOKUP($B130,Area_EM_00,Seq!J$1,FALSE)),".",VLOOKUP($B130,Area_EM_00,Seq!J$1,FALSE))</f>
        <v>.</v>
      </c>
      <c r="HQ130" s="27"/>
      <c r="HR130" s="9" t="str">
        <f>IFERROR(VLOOKUP($B130,AREA_EM3_60_00,Seq!E$1,FALSE),".")</f>
        <v>.</v>
      </c>
      <c r="HS130" s="9" t="str">
        <f>IFERROR(VLOOKUP($B130,AREA_EM3_60_00,Seq!F$1,FALSE),".")</f>
        <v>.</v>
      </c>
      <c r="HT130" s="9" t="str">
        <f>IFERROR(VLOOKUP($B130,AREA_EM3_60_00,Seq!G$1,FALSE),".")</f>
        <v>.</v>
      </c>
      <c r="HU130" s="9" t="str">
        <f>IFERROR(VLOOKUP($B130,AREA_EM3_10,Seq!B$1,FALSE),".")</f>
        <v>.</v>
      </c>
      <c r="HV130" s="9">
        <f t="shared" si="132"/>
        <v>3952691</v>
      </c>
      <c r="HW130" s="9">
        <f t="shared" si="133"/>
        <v>5303152</v>
      </c>
      <c r="HX130" s="9">
        <f t="shared" si="134"/>
        <v>6172891</v>
      </c>
      <c r="HY130" s="9">
        <f t="shared" si="135"/>
        <v>6878637</v>
      </c>
    </row>
    <row r="131" spans="1:233">
      <c r="A131" s="25" t="s">
        <v>116</v>
      </c>
      <c r="B131" s="26" t="str">
        <f t="shared" ref="B131:B191" si="178">VLOOKUP($A131,Area_Country,2,FALSE)</f>
        <v>Turkmenistan</v>
      </c>
      <c r="C131" s="166" t="s">
        <v>1659</v>
      </c>
      <c r="D131" s="27">
        <f>VLOOKUP("CHN.NY.GDP.MKTP.KD",AREA_WB_6ATTRS,Seq!B$1,FALSE)/10000</f>
        <v>18294112.043860689</v>
      </c>
      <c r="E131" s="27">
        <f>VLOOKUP("CHN.NY.GDP.MKTP.KD",AREA_WB_6ATTRS,Seq!C$1,FALSE)/10000</f>
        <v>19245405.87014145</v>
      </c>
      <c r="F131" s="27">
        <f>VLOOKUP("CHN.NY.GDP.MKTP.KD",AREA_WB_6ATTRS,Seq!D$1,FALSE)/10000</f>
        <v>20996737.804324333</v>
      </c>
      <c r="G131" s="27">
        <f>VLOOKUP("CHN.NY.GDP.MKTP.KD",AREA_WB_6ATTRS,Seq!E$1,FALSE)/10000</f>
        <v>23285382.224995762</v>
      </c>
      <c r="H131" s="27">
        <f>VLOOKUP("CHN.NY.GDP.MKTP.KD",AREA_WB_6ATTRS,Seq!F$1,FALSE)/10000</f>
        <v>26824760.323195074</v>
      </c>
      <c r="I131" s="27">
        <f>VLOOKUP("CHN.NY.GDP.MKTP.KD",AREA_WB_6ATTRS,Seq!G$1,FALSE)/10000</f>
        <v>30446102.966826372</v>
      </c>
      <c r="J131" s="27">
        <f>VLOOKUP("CHN.NY.GDP.MKTP.KD",AREA_WB_6ATTRS,Seq!H$1,FALSE)/10000</f>
        <v>33125360.027907111</v>
      </c>
      <c r="K131" s="27">
        <f>VLOOKUP("CHN.NY.GDP.MKTP.KD",AREA_WB_6ATTRS,Seq!I$1,FALSE)/10000</f>
        <v>36967901.791144341</v>
      </c>
      <c r="L131" s="27">
        <f>VLOOKUP("CHN.NY.GDP.MKTP.KD",AREA_WB_6ATTRS,Seq!J$1,FALSE)/10000</f>
        <v>41145274.693543643</v>
      </c>
      <c r="M131" s="27">
        <f>VLOOKUP("CHN.NY.GDP.MKTP.KD",AREA_WB_6ATTRS,Seq!K$1,FALSE)/10000</f>
        <v>42832230.955979005</v>
      </c>
      <c r="N131" s="27">
        <f>VLOOKUP("CHN.NY.GDP.MKTP.KD",AREA_WB_6ATTRS,Seq!L$1,FALSE)/10000</f>
        <v>44459855.73230619</v>
      </c>
      <c r="O131" s="27">
        <f>VLOOKUP("CHN.NY.GDP.MKTP.KD",AREA_WB_6ATTRS,Seq!M$1,FALSE)/10000</f>
        <v>48550162.459678344</v>
      </c>
      <c r="P131" s="27">
        <f>VLOOKUP("CHN.NY.GDP.MKTP.KD",AREA_WB_6ATTRS,Seq!N$1,FALSE)/10000</f>
        <v>55444285.528952621</v>
      </c>
      <c r="Q131" s="27">
        <f>VLOOKUP("CHN.NY.GDP.MKTP.KD",AREA_WB_6ATTRS,Seq!O$1,FALSE)/10000</f>
        <v>63206485.503006078</v>
      </c>
      <c r="R131" s="27">
        <f>VLOOKUP("CHN.NY.GDP.MKTP.KD",AREA_WB_6ATTRS,Seq!P$1,FALSE)/10000</f>
        <v>71486535.103899792</v>
      </c>
      <c r="S131" s="27">
        <f>VLOOKUP("CHN.NY.GDP.MKTP.KD",AREA_WB_6ATTRS,Seq!Q$1,FALSE)/10000</f>
        <v>79278567.430224851</v>
      </c>
      <c r="T131" s="27">
        <f>VLOOKUP("CHN.NY.GDP.MKTP.KD",AREA_WB_6ATTRS,Seq!R$1,FALSE)/10000</f>
        <v>87206424.173247412</v>
      </c>
      <c r="U131" s="27">
        <f>VLOOKUP("CHN.NY.GDP.MKTP.KD",AREA_WB_6ATTRS,Seq!S$1,FALSE)/10000</f>
        <v>95316621.621359423</v>
      </c>
      <c r="V131" s="27">
        <f>VLOOKUP("CHN.NY.GDP.MKTP.KD",AREA_WB_6ATTRS,Seq!T$1,FALSE)/10000</f>
        <v>102751318.10782552</v>
      </c>
      <c r="W131" s="27">
        <f>VLOOKUP("CHN.NY.GDP.MKTP.KD",AREA_WB_6ATTRS,Seq!U$1,FALSE)/10000</f>
        <v>110560418.28402025</v>
      </c>
      <c r="X131" s="27">
        <f>VLOOKUP("CHN.NY.GDP.MKTP.KD",AREA_WB_6ATTRS,Seq!V$1,FALSE)/10000</f>
        <v>119847493.41987793</v>
      </c>
      <c r="Y131" s="27">
        <f>VLOOKUP("CHN.NY.GDP.MKTP.KD",AREA_WB_6ATTRS,Seq!W$1,FALSE)/10000</f>
        <v>129794835.37372778</v>
      </c>
      <c r="Z131" s="27">
        <f>VLOOKUP("CHN.NY.GDP.MKTP.KD",AREA_WB_6ATTRS,Seq!X$1,FALSE)/10000</f>
        <v>141606165.392737</v>
      </c>
      <c r="AA131" s="27">
        <f>VLOOKUP("CHN.NY.GDP.MKTP.KD",AREA_WB_6ATTRS,Seq!Y$1,FALSE)/10000</f>
        <v>155766781.9320105</v>
      </c>
      <c r="AB131" s="27">
        <f>VLOOKUP("CHN.NY.GDP.MKTP.KD",AREA_WB_6ATTRS,Seq!Z$1,FALSE)/10000</f>
        <v>171499226.90714428</v>
      </c>
      <c r="AC131" s="27">
        <f>VLOOKUP("CHN.NY.GDP.MKTP.KD",AREA_WB_6ATTRS,Seq!AA$1,FALSE)/10000</f>
        <v>190878639.54765138</v>
      </c>
      <c r="AD131" s="27">
        <f>VLOOKUP("CHN.NY.GDP.MKTP.KD",AREA_WB_6ATTRS,Seq!AB$1,FALSE)/10000</f>
        <v>215120226.77020231</v>
      </c>
      <c r="AE131" s="27">
        <f>VLOOKUP("CHN.NY.GDP.MKTP.KD",AREA_WB_6ATTRS,Seq!AC$1,FALSE)/10000</f>
        <v>245667298.97157177</v>
      </c>
      <c r="AF131" s="27">
        <f>VLOOKUP("CHN.NY.GDP.MKTP.KD",AREA_WB_6ATTRS,Seq!AD$1,FALSE)/10000</f>
        <v>269251359.67284226</v>
      </c>
      <c r="AG131" s="27">
        <f>VLOOKUP("CHN.NY.GDP.MKTP.KD",AREA_WB_6ATTRS,Seq!AE$1,FALSE)/10000</f>
        <v>294022484.76274431</v>
      </c>
      <c r="AH131" s="27">
        <f>VLOOKUP("CHN.NY.GDP.MKTP.KD",AREA_WB_6ATTRS,Seq!AF$1,FALSE)/10000</f>
        <v>324600823.17806971</v>
      </c>
      <c r="AI131" s="27">
        <f>VLOOKUP("CHN.NY.GDP.MKTP.KD",AREA_WB_6ATTRS,Seq!AG$1,FALSE)/10000</f>
        <v>354139498.08727396</v>
      </c>
      <c r="AJ131" s="27"/>
      <c r="AK131" s="27"/>
      <c r="AL131" s="27"/>
      <c r="AM131" s="27"/>
      <c r="AN131" s="27"/>
      <c r="AO131" s="27"/>
      <c r="AP131" s="27" t="str">
        <f>IFERROR(VLOOKUP(CONCATENATE($C131, ".NY.GDP.MKTP.KD"),AREA_WB_6ATTRS,Seq!B$1,FALSE)/10000,".")</f>
        <v>.</v>
      </c>
      <c r="AQ131" s="27" t="str">
        <f>IFERROR(VLOOKUP(CONCATENATE($C131, ".NY.GDP.MKTP.KD"),AREA_WB_6ATTRS,Seq!C$1,FALSE)/10000,".")</f>
        <v>.</v>
      </c>
      <c r="AR131" s="27" t="str">
        <f>IFERROR(VLOOKUP(CONCATENATE($C131, ".NY.GDP.MKTP.KD"),AREA_WB_6ATTRS,Seq!D$1,FALSE)/10000,".")</f>
        <v>.</v>
      </c>
      <c r="AS131" s="27" t="str">
        <f>IFERROR(VLOOKUP(CONCATENATE($C131, ".NY.GDP.MKTP.KD"),AREA_WB_6ATTRS,Seq!E$1,FALSE)/10000,".")</f>
        <v>.</v>
      </c>
      <c r="AT131" s="27" t="str">
        <f>IFERROR(VLOOKUP(CONCATENATE($C131, ".NY.GDP.MKTP.KD"),AREA_WB_6ATTRS,Seq!F$1,FALSE)/10000,".")</f>
        <v>.</v>
      </c>
      <c r="AU131" s="27" t="str">
        <f>IFERROR(VLOOKUP(CONCATENATE($C131, ".NY.GDP.MKTP.KD"),AREA_WB_6ATTRS,Seq!G$1,FALSE)/10000,".")</f>
        <v>.</v>
      </c>
      <c r="AV131" s="27" t="str">
        <f>IFERROR(VLOOKUP(CONCATENATE($C131, ".NY.GDP.MKTP.KD"),AREA_WB_6ATTRS,Seq!H$1,FALSE)/10000,".")</f>
        <v>.</v>
      </c>
      <c r="AW131" s="27">
        <f>IFERROR(VLOOKUP(CONCATENATE($C131, ".NY.GDP.MKTP.KD"),AREA_WB_6ATTRS,Seq!I$1,FALSE)/10000,".")</f>
        <v>356805.63359881099</v>
      </c>
      <c r="AX131" s="27">
        <f>IFERROR(VLOOKUP(CONCATENATE($C131, ".NY.GDP.MKTP.KD"),AREA_WB_6ATTRS,Seq!J$1,FALSE)/10000,".")</f>
        <v>396138.5380900185</v>
      </c>
      <c r="AY131" s="27">
        <f>IFERROR(VLOOKUP(CONCATENATE($C131, ".NY.GDP.MKTP.KD"),AREA_WB_6ATTRS,Seq!K$1,FALSE)/10000,".")</f>
        <v>379281.57902235811</v>
      </c>
      <c r="AZ131" s="27">
        <f>IFERROR(VLOOKUP(CONCATENATE($C131, ".NY.GDP.MKTP.KD"),AREA_WB_6ATTRS,Seq!L$1,FALSE)/10000,".")</f>
        <v>382091.07220030157</v>
      </c>
      <c r="BA131" s="27">
        <f>IFERROR(VLOOKUP(CONCATENATE($C131, ".NY.GDP.MKTP.KD"),AREA_WB_6ATTRS,Seq!M$1,FALSE)/10000,".")</f>
        <v>364132.79180688696</v>
      </c>
      <c r="BB131" s="27">
        <f>IFERROR(VLOOKUP(CONCATENATE($C131, ".NY.GDP.MKTP.KD"),AREA_WB_6ATTRS,Seq!N$1,FALSE)/10000,".")</f>
        <v>344833.7538411218</v>
      </c>
      <c r="BC131" s="27">
        <f>IFERROR(VLOOKUP(CONCATENATE($C131, ".NY.GDP.MKTP.KD"),AREA_WB_6ATTRS,Seq!O$1,FALSE)/10000,".")</f>
        <v>310350.37845700933</v>
      </c>
      <c r="BD131" s="27">
        <f>IFERROR(VLOOKUP(CONCATENATE($C131, ".NY.GDP.MKTP.KD"),AREA_WB_6ATTRS,Seq!P$1,FALSE)/10000,".")</f>
        <v>256659.76298394785</v>
      </c>
      <c r="BE131" s="27">
        <f>IFERROR(VLOOKUP(CONCATENATE($C131, ".NY.GDP.MKTP.KD"),AREA_WB_6ATTRS,Seq!Q$1,FALSE)/10000,".")</f>
        <v>238180.26004910373</v>
      </c>
      <c r="BF131" s="27">
        <f>IFERROR(VLOOKUP(CONCATENATE($C131, ".NY.GDP.MKTP.KD"),AREA_WB_6ATTRS,Seq!R$1,FALSE)/10000,".")</f>
        <v>222222.18262581358</v>
      </c>
      <c r="BG131" s="27">
        <f>IFERROR(VLOOKUP(CONCATENATE($C131, ".NY.GDP.MKTP.KD"),AREA_WB_6ATTRS,Seq!S$1,FALSE)/10000,".")</f>
        <v>197111.07598909686</v>
      </c>
      <c r="BH131" s="27">
        <f>IFERROR(VLOOKUP(CONCATENATE($C131, ".NY.GDP.MKTP.KD"),AREA_WB_6ATTRS,Seq!T$1,FALSE)/10000,".")</f>
        <v>210317.51808036634</v>
      </c>
      <c r="BI131" s="27">
        <f>IFERROR(VLOOKUP(CONCATENATE($C131, ".NY.GDP.MKTP.KD"),AREA_WB_6ATTRS,Seq!U$1,FALSE)/10000,".")</f>
        <v>244927.11037326249</v>
      </c>
      <c r="BJ131" s="27">
        <f>IFERROR(VLOOKUP(CONCATENATE($C131, ".NY.GDP.MKTP.KD"),AREA_WB_6ATTRS,Seq!V$1,FALSE)/10000,".")</f>
        <v>290466.26048205292</v>
      </c>
      <c r="BK131" s="27">
        <f>IFERROR(VLOOKUP(CONCATENATE($C131, ".NY.GDP.MKTP.KD"),AREA_WB_6ATTRS,Seq!W$1,FALSE)/10000,".")</f>
        <v>349798.47892658861</v>
      </c>
      <c r="BL131" s="27">
        <f>IFERROR(VLOOKUP(CONCATENATE($C131, ".NY.GDP.MKTP.KD"),AREA_WB_6ATTRS,Seq!X$1,FALSE)/10000,".")</f>
        <v>405066.63859698927</v>
      </c>
      <c r="BM131" s="27">
        <f>IFERROR(VLOOKUP(CONCATENATE($C131, ".NY.GDP.MKTP.KD"),AREA_WB_6ATTRS,Seq!Y$1,FALSE)/10000,".")</f>
        <v>474333.03379707539</v>
      </c>
      <c r="BN131" s="27">
        <f>IFERROR(VLOOKUP(CONCATENATE($C131, ".NY.GDP.MKTP.KD"),AREA_WB_6ATTRS,Seq!Z$1,FALSE)/10000,".")</f>
        <v>555918.31561017118</v>
      </c>
      <c r="BO131" s="27">
        <f>IFERROR(VLOOKUP(CONCATENATE($C131, ".NY.GDP.MKTP.KD"),AREA_WB_6ATTRS,Seq!AA$1,FALSE)/10000,".")</f>
        <v>628187.69663949474</v>
      </c>
      <c r="BP131" s="27">
        <f>IFERROR(VLOOKUP(CONCATENATE($C131, ".NY.GDP.MKTP.KD"),AREA_WB_6ATTRS,Seq!AB$1,FALSE)/10000,".")</f>
        <v>699801.09405639616</v>
      </c>
      <c r="BQ131" s="27">
        <f>IFERROR(VLOOKUP(CONCATENATE($C131, ".NY.GDP.MKTP.KD"),AREA_WB_6ATTRS,Seq!AC$1,FALSE)/10000,".")</f>
        <v>782377.62315505242</v>
      </c>
      <c r="BR131" s="27">
        <f>IFERROR(VLOOKUP(CONCATENATE($C131, ".NY.GDP.MKTP.KD"),AREA_WB_6ATTRS,Seq!AD$1,FALSE)/10000,".")</f>
        <v>897387.13375884516</v>
      </c>
      <c r="BS131" s="27">
        <f>IFERROR(VLOOKUP(CONCATENATE($C131, ".NY.GDP.MKTP.KD"),AREA_WB_6ATTRS,Seq!AE$1,FALSE)/10000,".")</f>
        <v>952127.74891813472</v>
      </c>
      <c r="BT131" s="27">
        <f>IFERROR(VLOOKUP(CONCATENATE($C131, ".NY.GDP.MKTP.KD"),AREA_WB_6ATTRS,Seq!AF$1,FALSE)/10000,".")</f>
        <v>1039723.5018186031</v>
      </c>
      <c r="BU131" s="27">
        <f>IFERROR(VLOOKUP(CONCATENATE($C131, ".NY.GDP.MKTP.KD"),AREA_WB_6ATTRS,Seq!AG$1,FALSE)/10000,".")</f>
        <v>1142656.1284986448</v>
      </c>
      <c r="BV131" s="27"/>
      <c r="BW131" s="27"/>
      <c r="BX131" s="27"/>
      <c r="BY131" s="27"/>
      <c r="BZ131" s="27"/>
      <c r="CA131" s="27"/>
      <c r="CB131" s="27"/>
      <c r="CC131" s="27">
        <f>CNPop!A$48</f>
        <v>5.0000000000000001E-3</v>
      </c>
      <c r="CD131" s="27">
        <f>CNPop!B$48</f>
        <v>6.0000000000000001E-3</v>
      </c>
      <c r="CE131" s="27">
        <f>CNPop!C$48</f>
        <v>6.0000000000000001E-3</v>
      </c>
      <c r="CF131" s="27">
        <f>CNPop!D$48</f>
        <v>7.0000000000000001E-3</v>
      </c>
      <c r="CG131" s="27">
        <f>CNPop!E$48</f>
        <v>7.0000000000000001E-3</v>
      </c>
      <c r="CH131" s="27">
        <f>CNPop!F$48</f>
        <v>8.0000000000000002E-3</v>
      </c>
      <c r="CI131" s="27">
        <f>CNPop!G$48</f>
        <v>8.9999999999999993E-3</v>
      </c>
      <c r="CJ131" s="27">
        <f>CNPop!H$48</f>
        <v>0.01</v>
      </c>
      <c r="CK131" s="27">
        <f>CNPop!I$48</f>
        <v>1.0999999999999999E-2</v>
      </c>
      <c r="CL131" s="27">
        <f>CNPop!J$48</f>
        <v>1.2E-2</v>
      </c>
      <c r="CM131" s="27">
        <f>CNPop!K$48</f>
        <v>1.4E-2</v>
      </c>
      <c r="CN131" s="27">
        <f>CNPop!L$48</f>
        <v>1.6E-2</v>
      </c>
      <c r="CO131" s="27">
        <f>CNPop!M$48</f>
        <v>1.7000000000000001E-2</v>
      </c>
      <c r="CP131" s="27">
        <f>CNPop!N$48</f>
        <v>1.9E-2</v>
      </c>
      <c r="CQ131" s="27">
        <f>CNPop!O$48</f>
        <v>2.1000000000000001E-2</v>
      </c>
      <c r="CR131" s="27">
        <f>CNPop!P$48</f>
        <v>2.3E-2</v>
      </c>
      <c r="CS131" s="27">
        <f>CNPop!Q$48</f>
        <v>2.5999999999999999E-2</v>
      </c>
      <c r="CT131" s="27">
        <f>CNPop!R$48</f>
        <v>2.8000000000000001E-2</v>
      </c>
      <c r="CU131" s="27">
        <f>CNPop!S$48</f>
        <v>0.03</v>
      </c>
      <c r="CV131" s="27">
        <f>CNPop!T$48</f>
        <v>3.3000000000000002E-2</v>
      </c>
      <c r="CW131" s="27">
        <f>CNPop!U$48</f>
        <v>3.5999999999999997E-2</v>
      </c>
      <c r="CX131" s="27">
        <f>CNPop!V$48</f>
        <v>3.9E-2</v>
      </c>
      <c r="CY131" s="27">
        <f>CNPop!W$48</f>
        <v>4.2000000000000003E-2</v>
      </c>
      <c r="CZ131" s="27">
        <f>CNPop!X$48</f>
        <v>4.4999999999999998E-2</v>
      </c>
      <c r="DA131" s="27">
        <f>CNPop!Y$48</f>
        <v>4.9000000000000002E-2</v>
      </c>
      <c r="DB131" s="27">
        <f>CNPop!Z$48</f>
        <v>5.1999999999999998E-2</v>
      </c>
      <c r="DC131" s="27">
        <f>CNPop!AA$48</f>
        <v>5.6000000000000001E-2</v>
      </c>
      <c r="DD131" s="27">
        <f>CNPop!AB$48</f>
        <v>0.06</v>
      </c>
      <c r="DE131" s="27">
        <f>CNPop!AC$48</f>
        <v>6.3E-2</v>
      </c>
      <c r="DF131" s="27">
        <f>CNPop!AD$48</f>
        <v>6.8000000000000005E-2</v>
      </c>
      <c r="DG131" s="27">
        <f>CNPop!AE$48</f>
        <v>7.1999999999999995E-2</v>
      </c>
      <c r="DH131" s="27">
        <f>CNPop!AF$48</f>
        <v>7.5999999999999998E-2</v>
      </c>
      <c r="DI131" s="27">
        <f>CNPop!AG$48</f>
        <v>8.1000000000000003E-2</v>
      </c>
      <c r="DJ131" s="27">
        <f>CNPop!AH$48</f>
        <v>8.5000000000000006E-2</v>
      </c>
      <c r="DK131" s="27">
        <f>CNPop!AI$48</f>
        <v>0.09</v>
      </c>
      <c r="DL131" s="27">
        <f>CNPop!AJ$48</f>
        <v>9.5000000000000001E-2</v>
      </c>
      <c r="DM131" s="27">
        <f>CNPop!AK$48</f>
        <v>0.1</v>
      </c>
      <c r="DN131" s="27"/>
      <c r="DO131" s="27" t="str">
        <f t="shared" si="140"/>
        <v>.</v>
      </c>
      <c r="DP131" s="27" t="str">
        <f t="shared" si="141"/>
        <v>.</v>
      </c>
      <c r="DQ131" s="27" t="str">
        <f t="shared" si="142"/>
        <v>.</v>
      </c>
      <c r="DR131" s="27" t="str">
        <f t="shared" si="143"/>
        <v>.</v>
      </c>
      <c r="DS131" s="27" t="str">
        <f t="shared" si="144"/>
        <v>.</v>
      </c>
      <c r="DT131" s="27" t="str">
        <f t="shared" si="145"/>
        <v>.</v>
      </c>
      <c r="DU131" s="27" t="str">
        <f t="shared" si="146"/>
        <v>.</v>
      </c>
      <c r="DV131" s="27" t="str">
        <f t="shared" si="147"/>
        <v>.</v>
      </c>
      <c r="DW131" s="27" t="str">
        <f t="shared" si="148"/>
        <v>.</v>
      </c>
      <c r="DX131" s="27" t="str">
        <f t="shared" si="149"/>
        <v>.</v>
      </c>
      <c r="DY131" s="27" t="str">
        <f t="shared" si="150"/>
        <v>.</v>
      </c>
      <c r="DZ131" s="27" t="str">
        <f t="shared" si="151"/>
        <v>.</v>
      </c>
      <c r="EA131" s="27" t="str">
        <f t="shared" si="152"/>
        <v>.</v>
      </c>
      <c r="EB131" s="27" t="str">
        <f t="shared" si="153"/>
        <v>.</v>
      </c>
      <c r="EC131" s="27" t="str">
        <f t="shared" si="154"/>
        <v>.</v>
      </c>
      <c r="ED131" s="27" t="str">
        <f t="shared" si="155"/>
        <v>.</v>
      </c>
      <c r="EE131" s="27" t="str">
        <f t="shared" si="156"/>
        <v>.</v>
      </c>
      <c r="EF131" s="27" t="str">
        <f t="shared" si="157"/>
        <v>.</v>
      </c>
      <c r="EG131" s="27" t="str">
        <f t="shared" si="158"/>
        <v>.</v>
      </c>
      <c r="EH131" s="27" t="str">
        <f t="shared" si="159"/>
        <v>.</v>
      </c>
      <c r="EI131" s="27" t="str">
        <f t="shared" si="160"/>
        <v>.</v>
      </c>
      <c r="EJ131" s="27" t="str">
        <f t="shared" si="161"/>
        <v>.</v>
      </c>
      <c r="EK131" s="27" t="str">
        <f t="shared" si="162"/>
        <v>.</v>
      </c>
      <c r="EL131" s="27" t="str">
        <f t="shared" si="163"/>
        <v>.</v>
      </c>
      <c r="EM131" s="27" t="str">
        <f t="shared" si="164"/>
        <v>.</v>
      </c>
      <c r="EN131" s="27" t="str">
        <f t="shared" si="165"/>
        <v>.</v>
      </c>
      <c r="EO131" s="27" t="str">
        <f t="shared" si="166"/>
        <v>.</v>
      </c>
      <c r="EP131" s="27" t="str">
        <f t="shared" si="129"/>
        <v>.</v>
      </c>
      <c r="EQ131" s="27" t="str">
        <f t="shared" si="130"/>
        <v>.</v>
      </c>
      <c r="ER131" s="27" t="str">
        <f t="shared" ref="ER131:ET137" si="179">IF(ISNUMBER(GC131),GC131,EQ131)</f>
        <v>.</v>
      </c>
      <c r="ES131" s="27" t="str">
        <f t="shared" si="179"/>
        <v>.</v>
      </c>
      <c r="ET131" s="27" t="str">
        <f t="shared" si="179"/>
        <v>.</v>
      </c>
      <c r="EU131" s="27"/>
      <c r="EV131" s="27"/>
      <c r="EW131" s="27"/>
      <c r="EX131" s="27"/>
      <c r="EY131" s="27"/>
      <c r="EZ131" s="27" t="str">
        <f>IFERROR(VLOOKUP(CONCATENATE($C131,".SL.TLF.TERT.ZS"),AREA_WB_6ATTRS,Seq!B$1,FALSE)/100,".")</f>
        <v>.</v>
      </c>
      <c r="FA131" s="27" t="str">
        <f>IFERROR(VLOOKUP(CONCATENATE($C131,".SL.TLF.TERT.ZS"),AREA_WB_6ATTRS,Seq!C$1,FALSE)/100,".")</f>
        <v>.</v>
      </c>
      <c r="FB131" s="27" t="str">
        <f>IFERROR(VLOOKUP(CONCATENATE($C131,".SL.TLF.TERT.ZS"),AREA_WB_6ATTRS,Seq!D$1,FALSE)/100,".")</f>
        <v>.</v>
      </c>
      <c r="FC131" s="27" t="str">
        <f>IFERROR(VLOOKUP(CONCATENATE($C131,".SL.TLF.TERT.ZS"),AREA_WB_6ATTRS,Seq!E$1,FALSE)/100,".")</f>
        <v>.</v>
      </c>
      <c r="FD131" s="27" t="str">
        <f>IFERROR(VLOOKUP(CONCATENATE($C131,".SL.TLF.TERT.ZS"),AREA_WB_6ATTRS,Seq!F$1,FALSE)/100,".")</f>
        <v>.</v>
      </c>
      <c r="FE131" s="27" t="str">
        <f>IFERROR(VLOOKUP(CONCATENATE($C131,".SL.TLF.TERT.ZS"),AREA_WB_6ATTRS,Seq!G$1,FALSE)/100,".")</f>
        <v>.</v>
      </c>
      <c r="FF131" s="27" t="str">
        <f>IFERROR(VLOOKUP(CONCATENATE($C131,".SL.TLF.TERT.ZS"),AREA_WB_6ATTRS,Seq!H$1,FALSE)/100,".")</f>
        <v>.</v>
      </c>
      <c r="FG131" s="27" t="str">
        <f>IFERROR(VLOOKUP(CONCATENATE($C131,".SL.TLF.TERT.ZS"),AREA_WB_6ATTRS,Seq!I$1,FALSE)/100,".")</f>
        <v>.</v>
      </c>
      <c r="FH131" s="27" t="str">
        <f>IFERROR(VLOOKUP(CONCATENATE($C131,".SL.TLF.TERT.ZS"),AREA_WB_6ATTRS,Seq!J$1,FALSE)/100,".")</f>
        <v>.</v>
      </c>
      <c r="FI131" s="27" t="str">
        <f>IFERROR(VLOOKUP(CONCATENATE($C131,".SL.TLF.TERT.ZS"),AREA_WB_6ATTRS,Seq!K$1,FALSE)/100,".")</f>
        <v>.</v>
      </c>
      <c r="FJ131" s="27" t="str">
        <f>IFERROR(VLOOKUP(CONCATENATE($C131,".SL.TLF.TERT.ZS"),AREA_WB_6ATTRS,Seq!L$1,FALSE)/100,".")</f>
        <v>.</v>
      </c>
      <c r="FK131" s="27" t="str">
        <f>IFERROR(VLOOKUP(CONCATENATE($C131,".SL.TLF.TERT.ZS"),AREA_WB_6ATTRS,Seq!M$1,FALSE)/100,".")</f>
        <v>.</v>
      </c>
      <c r="FL131" s="27" t="str">
        <f>IFERROR(VLOOKUP(CONCATENATE($C131,".SL.TLF.TERT.ZS"),AREA_WB_6ATTRS,Seq!N$1,FALSE)/100,".")</f>
        <v>.</v>
      </c>
      <c r="FM131" s="27" t="str">
        <f>IFERROR(VLOOKUP(CONCATENATE($C131,".SL.TLF.TERT.ZS"),AREA_WB_6ATTRS,Seq!O$1,FALSE)/100,".")</f>
        <v>.</v>
      </c>
      <c r="FN131" s="27" t="str">
        <f>IFERROR(VLOOKUP(CONCATENATE($C131,".SL.TLF.TERT.ZS"),AREA_WB_6ATTRS,Seq!P$1,FALSE)/100,".")</f>
        <v>.</v>
      </c>
      <c r="FO131" s="27" t="str">
        <f>IFERROR(VLOOKUP(CONCATENATE($C131,".SL.TLF.TERT.ZS"),AREA_WB_6ATTRS,Seq!Q$1,FALSE)/100,".")</f>
        <v>.</v>
      </c>
      <c r="FP131" s="27" t="str">
        <f>IFERROR(VLOOKUP(CONCATENATE($C131,".SL.TLF.TERT.ZS"),AREA_WB_6ATTRS,Seq!R$1,FALSE)/100,".")</f>
        <v>.</v>
      </c>
      <c r="FQ131" s="27" t="str">
        <f>IFERROR(VLOOKUP(CONCATENATE($C131,".SL.TLF.TERT.ZS"),AREA_WB_6ATTRS,Seq!S$1,FALSE)/100,".")</f>
        <v>.</v>
      </c>
      <c r="FR131" s="27" t="str">
        <f>IFERROR(VLOOKUP(CONCATENATE($C131,".SL.TLF.TERT.ZS"),AREA_WB_6ATTRS,Seq!T$1,FALSE)/100,".")</f>
        <v>.</v>
      </c>
      <c r="FS131" s="27" t="str">
        <f>IFERROR(VLOOKUP(CONCATENATE($C131,".SL.TLF.TERT.ZS"),AREA_WB_6ATTRS,Seq!U$1,FALSE)/100,".")</f>
        <v>.</v>
      </c>
      <c r="FT131" s="27" t="str">
        <f>IFERROR(VLOOKUP(CONCATENATE($C131,".SL.TLF.TERT.ZS"),AREA_WB_6ATTRS,Seq!V$1,FALSE)/100,".")</f>
        <v>.</v>
      </c>
      <c r="FU131" s="27" t="str">
        <f>IFERROR(VLOOKUP(CONCATENATE($C131,".SL.TLF.TERT.ZS"),AREA_WB_6ATTRS,Seq!W$1,FALSE)/100,".")</f>
        <v>.</v>
      </c>
      <c r="FV131" s="27" t="str">
        <f>IFERROR(VLOOKUP(CONCATENATE($C131,".SL.TLF.TERT.ZS"),AREA_WB_6ATTRS,Seq!X$1,FALSE)/100,".")</f>
        <v>.</v>
      </c>
      <c r="FW131" s="27" t="str">
        <f>IFERROR(VLOOKUP(CONCATENATE($C131,".SL.TLF.TERT.ZS"),AREA_WB_6ATTRS,Seq!Y$1,FALSE)/100,".")</f>
        <v>.</v>
      </c>
      <c r="FX131" s="27" t="str">
        <f>IFERROR(VLOOKUP(CONCATENATE($C131,".SL.TLF.TERT.ZS"),AREA_WB_6ATTRS,Seq!Z$1,FALSE)/100,".")</f>
        <v>.</v>
      </c>
      <c r="FY131" s="27" t="str">
        <f>IFERROR(VLOOKUP(CONCATENATE($C131,".SL.TLF.TERT.ZS"),AREA_WB_6ATTRS,Seq!AA$1,FALSE)/100,".")</f>
        <v>.</v>
      </c>
      <c r="FZ131" s="27" t="str">
        <f>IFERROR(VLOOKUP(CONCATENATE($C131,".SL.TLF.TERT.ZS"),AREA_WB_6ATTRS,Seq!AB$1,FALSE)/100,".")</f>
        <v>.</v>
      </c>
      <c r="GA131" s="27" t="str">
        <f>IFERROR(VLOOKUP(CONCATENATE($C131,".SL.TLF.TERT.ZS"),AREA_WB_6ATTRS,Seq!AC$1,FALSE)/100,".")</f>
        <v>.</v>
      </c>
      <c r="GB131" s="27" t="str">
        <f>IFERROR(VLOOKUP(CONCATENATE($C131,".SL.TLF.TERT.ZS"),AREA_WB_6ATTRS,Seq!AD$1,FALSE)/100,".")</f>
        <v>.</v>
      </c>
      <c r="GC131" s="27" t="str">
        <f>IFERROR(VLOOKUP(CONCATENATE($C131,".SL.TLF.TERT.ZS"),AREA_WB_6ATTRS,Seq!AE$1,FALSE)/100,".")</f>
        <v>.</v>
      </c>
      <c r="GD131" s="27" t="str">
        <f>IFERROR(VLOOKUP(CONCATENATE($C131,".SL.TLF.TERT.ZS"),AREA_WB_6ATTRS,Seq!AF$1,FALSE)/100,".")</f>
        <v>.</v>
      </c>
      <c r="GE131" s="27" t="str">
        <f>IFERROR(VLOOKUP(CONCATENATE($C131,".SL.TLF.TERT.ZS"),AREA_WB_6ATTRS,Seq!AG$1,FALSE)/100,".")</f>
        <v>.</v>
      </c>
      <c r="GF131" s="27" t="str">
        <f>IFERROR(VLOOKUP(CONCATENATE($C131,".SL.TLF.TERT.ZS"),AREA_WB_6ATTRS,Seq!AH$1,FALSE)/100,".")</f>
        <v>.</v>
      </c>
      <c r="GG131" s="27" t="str">
        <f>IFERROR(VLOOKUP(CONCATENATE($C131,".SL.TLF.TERT.ZS"),AREA_WB_6ATTRS,Seq!AI$1,FALSE)/100,".")</f>
        <v>.</v>
      </c>
      <c r="GH131" s="27" t="str">
        <f>IFERROR(VLOOKUP(CONCATENATE($C131,".SL.TLF.TERT.ZS"),AREA_WB_6ATTRS,Seq!AJ$1,FALSE)/100,".")</f>
        <v>.</v>
      </c>
      <c r="GI131" s="27" t="str">
        <f>IFERROR(VLOOKUP(CONCATENATE($C131,".SL.TLF.TERT.ZS"),AREA_WB_6ATTRS,Seq!AK$1,FALSE)/100,".")</f>
        <v>.</v>
      </c>
      <c r="GJ131" s="27" t="str">
        <f>IFERROR(VLOOKUP(CONCATENATE($C131,".SL.TLF.TERT.ZS"),AREA_WB_6ATTRS,Seq!AL$1,FALSE)/100,".")</f>
        <v>.</v>
      </c>
      <c r="GK131" s="27"/>
      <c r="GL131" s="27"/>
      <c r="GM131" s="27" t="str">
        <f t="shared" si="167"/>
        <v>.</v>
      </c>
      <c r="GN131" s="27" t="str">
        <f t="shared" si="168"/>
        <v>.</v>
      </c>
      <c r="GO131" s="27" t="str">
        <f t="shared" si="131"/>
        <v>.</v>
      </c>
      <c r="GP131" s="27"/>
      <c r="GQ131" s="9" t="str">
        <f>IF(VLOOKUP($B131,EM_80!$B$1:$C$201,2,FALSE)&gt;0,VLOOKUP($B131,EM_80!$B$1:$C$201,2,FALSE),".")</f>
        <v>.</v>
      </c>
      <c r="GR131" s="9" t="str">
        <f t="shared" si="169"/>
        <v>.</v>
      </c>
      <c r="GS131" s="9" t="str">
        <f t="shared" si="124"/>
        <v>.</v>
      </c>
      <c r="GU131">
        <f t="shared" si="170"/>
        <v>2861000</v>
      </c>
      <c r="GV131">
        <f t="shared" si="171"/>
        <v>3668000</v>
      </c>
      <c r="GW131">
        <f t="shared" si="172"/>
        <v>4501727</v>
      </c>
      <c r="GX131">
        <f t="shared" si="173"/>
        <v>5041995</v>
      </c>
      <c r="GZ131" s="9" t="str">
        <f>IF(ISNA(VLOOKUP($B131,Area_EM_90,Seq!C$1,FALSE)),".",VLOOKUP($B131,Area_EM_90,Seq!C$1,FALSE))</f>
        <v>.</v>
      </c>
      <c r="HA131" s="9" t="str">
        <f>IF(ISNA(VLOOKUP($B131,Area_EM_90,Seq!D$1,FALSE)),".",VLOOKUP($B131,Area_EM_90,Seq!D$1,FALSE))</f>
        <v>.</v>
      </c>
      <c r="HB131" s="9" t="str">
        <f>IF(ISNA(VLOOKUP($B131,Area_EM_90,Seq!E$1,FALSE)),".",VLOOKUP($B131,Area_EM_90,Seq!E$1,FALSE))</f>
        <v>.</v>
      </c>
      <c r="HC131" s="9" t="str">
        <f>IF(ISNA(VLOOKUP($B131,Area_EM_90,Seq!F$1,FALSE)),".",VLOOKUP($B131,Area_EM_90,Seq!F$1,FALSE))</f>
        <v>.</v>
      </c>
      <c r="HD131" s="9" t="str">
        <f>IF(ISNA(VLOOKUP($B131,Area_EM_90,Seq!G$1,FALSE)),".",VLOOKUP($B131,Area_EM_90,Seq!G$1,FALSE))</f>
        <v>.</v>
      </c>
      <c r="HE131" s="9" t="str">
        <f>IF(ISNA(VLOOKUP($B131,Area_EM_90,Seq!H$1,FALSE)),".",VLOOKUP($B131,Area_EM_90,Seq!H$1,FALSE))</f>
        <v>.</v>
      </c>
      <c r="HF131" s="9" t="str">
        <f>IF(ISNA(VLOOKUP($B131,Area_EM_90,Seq!I$1,FALSE)),".",VLOOKUP($B131,Area_EM_90,Seq!I$1,FALSE))</f>
        <v>.</v>
      </c>
      <c r="HG131" s="9" t="str">
        <f>IF(ISNA(VLOOKUP($B131,Area_EM_90,Seq!J$1,FALSE)),".",VLOOKUP($B131,Area_EM_90,Seq!J$1,FALSE))</f>
        <v>.</v>
      </c>
      <c r="HH131" s="9" t="str">
        <f>IF(ISNA(VLOOKUP($B131,Area_EM_00,Seq!C$1,FALSE)),".",VLOOKUP($B131,Area_EM_00,Seq!C$1,FALSE))</f>
        <v>.</v>
      </c>
      <c r="HI131" s="9" t="str">
        <f>IF(ISNA(VLOOKUP($B131,Area_EM_00,Seq!D$1,FALSE)),".",VLOOKUP($B131,Area_EM_00,Seq!D$1,FALSE))</f>
        <v>.</v>
      </c>
      <c r="HJ131" s="9" t="str">
        <f>IF(ISNA(VLOOKUP($B131,Area_EM_00,Seq!E$1,FALSE)),".",VLOOKUP($B131,Area_EM_00,Seq!E$1,FALSE))</f>
        <v>.</v>
      </c>
      <c r="HK131" s="9" t="str">
        <f>IF(ISNA(VLOOKUP($B131,Area_EM_00,Seq!F$1,FALSE)),".",VLOOKUP($B131,Area_EM_00,Seq!F$1,FALSE))</f>
        <v>.</v>
      </c>
      <c r="HL131" s="9" t="str">
        <f>IF(ISNA(VLOOKUP($B131,Area_EM_00,Seq!G$1,FALSE)),".",VLOOKUP($B131,Area_EM_00,Seq!G$1,FALSE))</f>
        <v>.</v>
      </c>
      <c r="HM131" s="9" t="str">
        <f>IF(ISNA(VLOOKUP($B131,Area_EM_00,Seq!H$1,FALSE)),".",VLOOKUP($B131,Area_EM_00,Seq!H$1,FALSE))</f>
        <v>.</v>
      </c>
      <c r="HN131" s="9" t="str">
        <f>IF(ISNA(VLOOKUP($B131,Area_EM_00,Seq!I$1,FALSE)),".",VLOOKUP($B131,Area_EM_00,Seq!I$1,FALSE))</f>
        <v>.</v>
      </c>
      <c r="HO131" s="9" t="str">
        <f>IF(ISNA(VLOOKUP($B131,Area_EM_00,Seq!J$1,FALSE)),".",VLOOKUP($B131,Area_EM_00,Seq!J$1,FALSE))</f>
        <v>.</v>
      </c>
      <c r="HQ131" s="27"/>
      <c r="HR131" s="9">
        <f>IFERROR(VLOOKUP($B131,AREA_EM3_60_00,Seq!E$1,FALSE),".")</f>
        <v>0</v>
      </c>
      <c r="HS131" s="9">
        <f>IFERROR(VLOOKUP($B131,AREA_EM3_60_00,Seq!F$1,FALSE),".")</f>
        <v>0</v>
      </c>
      <c r="HT131" s="9">
        <f>IFERROR(VLOOKUP($B131,AREA_EM3_60_00,Seq!G$1,FALSE),".")</f>
        <v>0</v>
      </c>
      <c r="HU131" s="9">
        <f>IFERROR(VLOOKUP($B131,AREA_EM3_10,Seq!B$1,FALSE),".")</f>
        <v>0</v>
      </c>
      <c r="HV131" s="9">
        <f t="shared" si="132"/>
        <v>2861000</v>
      </c>
      <c r="HW131" s="9">
        <f t="shared" si="133"/>
        <v>3668000</v>
      </c>
      <c r="HX131" s="9">
        <f t="shared" si="134"/>
        <v>4501727</v>
      </c>
      <c r="HY131" s="9">
        <f t="shared" si="135"/>
        <v>5041995</v>
      </c>
    </row>
    <row r="132" spans="1:233">
      <c r="A132" s="25" t="s">
        <v>2560</v>
      </c>
      <c r="B132" s="26" t="str">
        <f t="shared" si="178"/>
        <v>Ukraine</v>
      </c>
      <c r="C132" s="166" t="s">
        <v>1661</v>
      </c>
      <c r="D132" s="27">
        <f>VLOOKUP("CHN.NY.GDP.MKTP.KD",AREA_WB_6ATTRS,Seq!B$1,FALSE)/10000</f>
        <v>18294112.043860689</v>
      </c>
      <c r="E132" s="27">
        <f>VLOOKUP("CHN.NY.GDP.MKTP.KD",AREA_WB_6ATTRS,Seq!C$1,FALSE)/10000</f>
        <v>19245405.87014145</v>
      </c>
      <c r="F132" s="27">
        <f>VLOOKUP("CHN.NY.GDP.MKTP.KD",AREA_WB_6ATTRS,Seq!D$1,FALSE)/10000</f>
        <v>20996737.804324333</v>
      </c>
      <c r="G132" s="27">
        <f>VLOOKUP("CHN.NY.GDP.MKTP.KD",AREA_WB_6ATTRS,Seq!E$1,FALSE)/10000</f>
        <v>23285382.224995762</v>
      </c>
      <c r="H132" s="27">
        <f>VLOOKUP("CHN.NY.GDP.MKTP.KD",AREA_WB_6ATTRS,Seq!F$1,FALSE)/10000</f>
        <v>26824760.323195074</v>
      </c>
      <c r="I132" s="27">
        <f>VLOOKUP("CHN.NY.GDP.MKTP.KD",AREA_WB_6ATTRS,Seq!G$1,FALSE)/10000</f>
        <v>30446102.966826372</v>
      </c>
      <c r="J132" s="27">
        <f>VLOOKUP("CHN.NY.GDP.MKTP.KD",AREA_WB_6ATTRS,Seq!H$1,FALSE)/10000</f>
        <v>33125360.027907111</v>
      </c>
      <c r="K132" s="27">
        <f>VLOOKUP("CHN.NY.GDP.MKTP.KD",AREA_WB_6ATTRS,Seq!I$1,FALSE)/10000</f>
        <v>36967901.791144341</v>
      </c>
      <c r="L132" s="27">
        <f>VLOOKUP("CHN.NY.GDP.MKTP.KD",AREA_WB_6ATTRS,Seq!J$1,FALSE)/10000</f>
        <v>41145274.693543643</v>
      </c>
      <c r="M132" s="27">
        <f>VLOOKUP("CHN.NY.GDP.MKTP.KD",AREA_WB_6ATTRS,Seq!K$1,FALSE)/10000</f>
        <v>42832230.955979005</v>
      </c>
      <c r="N132" s="27">
        <f>VLOOKUP("CHN.NY.GDP.MKTP.KD",AREA_WB_6ATTRS,Seq!L$1,FALSE)/10000</f>
        <v>44459855.73230619</v>
      </c>
      <c r="O132" s="27">
        <f>VLOOKUP("CHN.NY.GDP.MKTP.KD",AREA_WB_6ATTRS,Seq!M$1,FALSE)/10000</f>
        <v>48550162.459678344</v>
      </c>
      <c r="P132" s="27">
        <f>VLOOKUP("CHN.NY.GDP.MKTP.KD",AREA_WB_6ATTRS,Seq!N$1,FALSE)/10000</f>
        <v>55444285.528952621</v>
      </c>
      <c r="Q132" s="27">
        <f>VLOOKUP("CHN.NY.GDP.MKTP.KD",AREA_WB_6ATTRS,Seq!O$1,FALSE)/10000</f>
        <v>63206485.503006078</v>
      </c>
      <c r="R132" s="27">
        <f>VLOOKUP("CHN.NY.GDP.MKTP.KD",AREA_WB_6ATTRS,Seq!P$1,FALSE)/10000</f>
        <v>71486535.103899792</v>
      </c>
      <c r="S132" s="27">
        <f>VLOOKUP("CHN.NY.GDP.MKTP.KD",AREA_WB_6ATTRS,Seq!Q$1,FALSE)/10000</f>
        <v>79278567.430224851</v>
      </c>
      <c r="T132" s="27">
        <f>VLOOKUP("CHN.NY.GDP.MKTP.KD",AREA_WB_6ATTRS,Seq!R$1,FALSE)/10000</f>
        <v>87206424.173247412</v>
      </c>
      <c r="U132" s="27">
        <f>VLOOKUP("CHN.NY.GDP.MKTP.KD",AREA_WB_6ATTRS,Seq!S$1,FALSE)/10000</f>
        <v>95316621.621359423</v>
      </c>
      <c r="V132" s="27">
        <f>VLOOKUP("CHN.NY.GDP.MKTP.KD",AREA_WB_6ATTRS,Seq!T$1,FALSE)/10000</f>
        <v>102751318.10782552</v>
      </c>
      <c r="W132" s="27">
        <f>VLOOKUP("CHN.NY.GDP.MKTP.KD",AREA_WB_6ATTRS,Seq!U$1,FALSE)/10000</f>
        <v>110560418.28402025</v>
      </c>
      <c r="X132" s="27">
        <f>VLOOKUP("CHN.NY.GDP.MKTP.KD",AREA_WB_6ATTRS,Seq!V$1,FALSE)/10000</f>
        <v>119847493.41987793</v>
      </c>
      <c r="Y132" s="27">
        <f>VLOOKUP("CHN.NY.GDP.MKTP.KD",AREA_WB_6ATTRS,Seq!W$1,FALSE)/10000</f>
        <v>129794835.37372778</v>
      </c>
      <c r="Z132" s="27">
        <f>VLOOKUP("CHN.NY.GDP.MKTP.KD",AREA_WB_6ATTRS,Seq!X$1,FALSE)/10000</f>
        <v>141606165.392737</v>
      </c>
      <c r="AA132" s="27">
        <f>VLOOKUP("CHN.NY.GDP.MKTP.KD",AREA_WB_6ATTRS,Seq!Y$1,FALSE)/10000</f>
        <v>155766781.9320105</v>
      </c>
      <c r="AB132" s="27">
        <f>VLOOKUP("CHN.NY.GDP.MKTP.KD",AREA_WB_6ATTRS,Seq!Z$1,FALSE)/10000</f>
        <v>171499226.90714428</v>
      </c>
      <c r="AC132" s="27">
        <f>VLOOKUP("CHN.NY.GDP.MKTP.KD",AREA_WB_6ATTRS,Seq!AA$1,FALSE)/10000</f>
        <v>190878639.54765138</v>
      </c>
      <c r="AD132" s="27">
        <f>VLOOKUP("CHN.NY.GDP.MKTP.KD",AREA_WB_6ATTRS,Seq!AB$1,FALSE)/10000</f>
        <v>215120226.77020231</v>
      </c>
      <c r="AE132" s="27">
        <f>VLOOKUP("CHN.NY.GDP.MKTP.KD",AREA_WB_6ATTRS,Seq!AC$1,FALSE)/10000</f>
        <v>245667298.97157177</v>
      </c>
      <c r="AF132" s="27">
        <f>VLOOKUP("CHN.NY.GDP.MKTP.KD",AREA_WB_6ATTRS,Seq!AD$1,FALSE)/10000</f>
        <v>269251359.67284226</v>
      </c>
      <c r="AG132" s="27">
        <f>VLOOKUP("CHN.NY.GDP.MKTP.KD",AREA_WB_6ATTRS,Seq!AE$1,FALSE)/10000</f>
        <v>294022484.76274431</v>
      </c>
      <c r="AH132" s="27">
        <f>VLOOKUP("CHN.NY.GDP.MKTP.KD",AREA_WB_6ATTRS,Seq!AF$1,FALSE)/10000</f>
        <v>324600823.17806971</v>
      </c>
      <c r="AI132" s="27">
        <f>VLOOKUP("CHN.NY.GDP.MKTP.KD",AREA_WB_6ATTRS,Seq!AG$1,FALSE)/10000</f>
        <v>354139498.08727396</v>
      </c>
      <c r="AJ132" s="27"/>
      <c r="AK132" s="27"/>
      <c r="AL132" s="27"/>
      <c r="AM132" s="27"/>
      <c r="AN132" s="27"/>
      <c r="AO132" s="27"/>
      <c r="AP132" s="27" t="str">
        <f>IFERROR(VLOOKUP(CONCATENATE($C132, ".NY.GDP.MKTP.KD"),AREA_WB_6ATTRS,Seq!B$1,FALSE)/10000,".")</f>
        <v>.</v>
      </c>
      <c r="AQ132" s="27" t="str">
        <f>IFERROR(VLOOKUP(CONCATENATE($C132, ".NY.GDP.MKTP.KD"),AREA_WB_6ATTRS,Seq!C$1,FALSE)/10000,".")</f>
        <v>.</v>
      </c>
      <c r="AR132" s="27" t="str">
        <f>IFERROR(VLOOKUP(CONCATENATE($C132, ".NY.GDP.MKTP.KD"),AREA_WB_6ATTRS,Seq!D$1,FALSE)/10000,".")</f>
        <v>.</v>
      </c>
      <c r="AS132" s="27" t="str">
        <f>IFERROR(VLOOKUP(CONCATENATE($C132, ".NY.GDP.MKTP.KD"),AREA_WB_6ATTRS,Seq!E$1,FALSE)/10000,".")</f>
        <v>.</v>
      </c>
      <c r="AT132" s="27" t="str">
        <f>IFERROR(VLOOKUP(CONCATENATE($C132, ".NY.GDP.MKTP.KD"),AREA_WB_6ATTRS,Seq!F$1,FALSE)/10000,".")</f>
        <v>.</v>
      </c>
      <c r="AU132" s="27" t="str">
        <f>IFERROR(VLOOKUP(CONCATENATE($C132, ".NY.GDP.MKTP.KD"),AREA_WB_6ATTRS,Seq!G$1,FALSE)/10000,".")</f>
        <v>.</v>
      </c>
      <c r="AV132" s="27" t="str">
        <f>IFERROR(VLOOKUP(CONCATENATE($C132, ".NY.GDP.MKTP.KD"),AREA_WB_6ATTRS,Seq!H$1,FALSE)/10000,".")</f>
        <v>.</v>
      </c>
      <c r="AW132" s="27">
        <f>IFERROR(VLOOKUP(CONCATENATE($C132, ".NY.GDP.MKTP.KD"),AREA_WB_6ATTRS,Seq!I$1,FALSE)/10000,".")</f>
        <v>7211279.0854957672</v>
      </c>
      <c r="AX132" s="27">
        <f>IFERROR(VLOOKUP(CONCATENATE($C132, ".NY.GDP.MKTP.KD"),AREA_WB_6ATTRS,Seq!J$1,FALSE)/10000,".")</f>
        <v>7396353.9143793657</v>
      </c>
      <c r="AY132" s="27">
        <f>IFERROR(VLOOKUP(CONCATENATE($C132, ".NY.GDP.MKTP.KD"),AREA_WB_6ATTRS,Seq!K$1,FALSE)/10000,".")</f>
        <v>7682822.3357816329</v>
      </c>
      <c r="AZ132" s="27">
        <f>IFERROR(VLOOKUP(CONCATENATE($C132, ".NY.GDP.MKTP.KD"),AREA_WB_6ATTRS,Seq!L$1,FALSE)/10000,".")</f>
        <v>7195329.1930008968</v>
      </c>
      <c r="BA132" s="27">
        <f>IFERROR(VLOOKUP(CONCATENATE($C132, ".NY.GDP.MKTP.KD"),AREA_WB_6ATTRS,Seq!M$1,FALSE)/10000,".")</f>
        <v>6590155.6790232724</v>
      </c>
      <c r="BB132" s="27">
        <f>IFERROR(VLOOKUP(CONCATENATE($C132, ".NY.GDP.MKTP.KD"),AREA_WB_6ATTRS,Seq!N$1,FALSE)/10000,".")</f>
        <v>5950976.5723315887</v>
      </c>
      <c r="BC132" s="27">
        <f>IFERROR(VLOOKUP(CONCATENATE($C132, ".NY.GDP.MKTP.KD"),AREA_WB_6ATTRS,Seq!O$1,FALSE)/10000,".")</f>
        <v>5104384.2843853831</v>
      </c>
      <c r="BD132" s="27">
        <f>IFERROR(VLOOKUP(CONCATENATE($C132, ".NY.GDP.MKTP.KD"),AREA_WB_6ATTRS,Seq!P$1,FALSE)/10000,".")</f>
        <v>3933742.4682619735</v>
      </c>
      <c r="BE132" s="27">
        <f>IFERROR(VLOOKUP(CONCATENATE($C132, ".NY.GDP.MKTP.KD"),AREA_WB_6ATTRS,Seq!Q$1,FALSE)/10000,".")</f>
        <v>3453825.8871340118</v>
      </c>
      <c r="BF132" s="27">
        <f>IFERROR(VLOOKUP(CONCATENATE($C132, ".NY.GDP.MKTP.KD"),AREA_WB_6ATTRS,Seq!R$1,FALSE)/10000,".")</f>
        <v>3108443.2984206132</v>
      </c>
      <c r="BG132" s="27">
        <f>IFERROR(VLOOKUP(CONCATENATE($C132, ".NY.GDP.MKTP.KD"),AREA_WB_6ATTRS,Seq!S$1,FALSE)/10000,".")</f>
        <v>3015189.9994679987</v>
      </c>
      <c r="BH132" s="27">
        <f>IFERROR(VLOOKUP(CONCATENATE($C132, ".NY.GDP.MKTP.KD"),AREA_WB_6ATTRS,Seq!T$1,FALSE)/10000,".")</f>
        <v>2957901.3894781098</v>
      </c>
      <c r="BI132" s="27">
        <f>IFERROR(VLOOKUP(CONCATENATE($C132, ".NY.GDP.MKTP.KD"),AREA_WB_6ATTRS,Seq!U$1,FALSE)/10000,".")</f>
        <v>2951985.5866991524</v>
      </c>
      <c r="BJ132" s="27">
        <f>IFERROR(VLOOKUP(CONCATENATE($C132, ".NY.GDP.MKTP.KD"),AREA_WB_6ATTRS,Seq!V$1,FALSE)/10000,".")</f>
        <v>3126152.7363143964</v>
      </c>
      <c r="BK132" s="27">
        <f>IFERROR(VLOOKUP(CONCATENATE($C132, ".NY.GDP.MKTP.KD"),AREA_WB_6ATTRS,Seq!W$1,FALSE)/10000,".")</f>
        <v>3413758.7880553245</v>
      </c>
      <c r="BL132" s="27">
        <f>IFERROR(VLOOKUP(CONCATENATE($C132, ".NY.GDP.MKTP.KD"),AREA_WB_6ATTRS,Seq!X$1,FALSE)/10000,".")</f>
        <v>3591274.2450341964</v>
      </c>
      <c r="BM132" s="27">
        <f>IFERROR(VLOOKUP(CONCATENATE($C132, ".NY.GDP.MKTP.KD"),AREA_WB_6ATTRS,Seq!Y$1,FALSE)/10000,".")</f>
        <v>3928854.0240674186</v>
      </c>
      <c r="BN132" s="27">
        <f>IFERROR(VLOOKUP(CONCATENATE($C132, ".NY.GDP.MKTP.KD"),AREA_WB_6ATTRS,Seq!Z$1,FALSE)/10000,".")</f>
        <v>4404245.3609795757</v>
      </c>
      <c r="BO132" s="27">
        <f>IFERROR(VLOOKUP(CONCATENATE($C132, ".NY.GDP.MKTP.KD"),AREA_WB_6ATTRS,Seq!AA$1,FALSE)/10000,".")</f>
        <v>4523159.985726025</v>
      </c>
      <c r="BP132" s="27">
        <f>IFERROR(VLOOKUP(CONCATENATE($C132, ".NY.GDP.MKTP.KD"),AREA_WB_6ATTRS,Seq!AB$1,FALSE)/10000,".")</f>
        <v>4853350.6646840237</v>
      </c>
      <c r="BQ132" s="27">
        <f>IFERROR(VLOOKUP(CONCATENATE($C132, ".NY.GDP.MKTP.KD"),AREA_WB_6ATTRS,Seq!AC$1,FALSE)/10000,".")</f>
        <v>5236765.4044591794</v>
      </c>
      <c r="BR132" s="27">
        <f>IFERROR(VLOOKUP(CONCATENATE($C132, ".NY.GDP.MKTP.KD"),AREA_WB_6ATTRS,Seq!AD$1,FALSE)/10000,".")</f>
        <v>5357211.0087617403</v>
      </c>
      <c r="BS132" s="27">
        <f>IFERROR(VLOOKUP(CONCATENATE($C132, ".NY.GDP.MKTP.KD"),AREA_WB_6ATTRS,Seq!AE$1,FALSE)/10000,".")</f>
        <v>4564343.779465002</v>
      </c>
      <c r="BT132" s="27">
        <f>IFERROR(VLOOKUP(CONCATENATE($C132, ".NY.GDP.MKTP.KD"),AREA_WB_6ATTRS,Seq!AF$1,FALSE)/10000,".")</f>
        <v>4751481.8744230662</v>
      </c>
      <c r="BU132" s="27">
        <f>IFERROR(VLOOKUP(CONCATENATE($C132, ".NY.GDP.MKTP.KD"),AREA_WB_6ATTRS,Seq!AG$1,FALSE)/10000,".")</f>
        <v>4998558.9318930665</v>
      </c>
      <c r="BV132" s="27"/>
      <c r="BW132" s="27"/>
      <c r="BX132" s="27"/>
      <c r="BY132" s="27"/>
      <c r="BZ132" s="27"/>
      <c r="CA132" s="27"/>
      <c r="CB132" s="27"/>
      <c r="CC132" s="27">
        <f>CNPop!A$48</f>
        <v>5.0000000000000001E-3</v>
      </c>
      <c r="CD132" s="27">
        <f>CNPop!B$48</f>
        <v>6.0000000000000001E-3</v>
      </c>
      <c r="CE132" s="27">
        <f>CNPop!C$48</f>
        <v>6.0000000000000001E-3</v>
      </c>
      <c r="CF132" s="27">
        <f>CNPop!D$48</f>
        <v>7.0000000000000001E-3</v>
      </c>
      <c r="CG132" s="27">
        <f>CNPop!E$48</f>
        <v>7.0000000000000001E-3</v>
      </c>
      <c r="CH132" s="27">
        <f>CNPop!F$48</f>
        <v>8.0000000000000002E-3</v>
      </c>
      <c r="CI132" s="27">
        <f>CNPop!G$48</f>
        <v>8.9999999999999993E-3</v>
      </c>
      <c r="CJ132" s="27">
        <f>CNPop!H$48</f>
        <v>0.01</v>
      </c>
      <c r="CK132" s="27">
        <f>CNPop!I$48</f>
        <v>1.0999999999999999E-2</v>
      </c>
      <c r="CL132" s="27">
        <f>CNPop!J$48</f>
        <v>1.2E-2</v>
      </c>
      <c r="CM132" s="27">
        <f>CNPop!K$48</f>
        <v>1.4E-2</v>
      </c>
      <c r="CN132" s="27">
        <f>CNPop!L$48</f>
        <v>1.6E-2</v>
      </c>
      <c r="CO132" s="27">
        <f>CNPop!M$48</f>
        <v>1.7000000000000001E-2</v>
      </c>
      <c r="CP132" s="27">
        <f>CNPop!N$48</f>
        <v>1.9E-2</v>
      </c>
      <c r="CQ132" s="27">
        <f>CNPop!O$48</f>
        <v>2.1000000000000001E-2</v>
      </c>
      <c r="CR132" s="27">
        <f>CNPop!P$48</f>
        <v>2.3E-2</v>
      </c>
      <c r="CS132" s="27">
        <f>CNPop!Q$48</f>
        <v>2.5999999999999999E-2</v>
      </c>
      <c r="CT132" s="27">
        <f>CNPop!R$48</f>
        <v>2.8000000000000001E-2</v>
      </c>
      <c r="CU132" s="27">
        <f>CNPop!S$48</f>
        <v>0.03</v>
      </c>
      <c r="CV132" s="27">
        <f>CNPop!T$48</f>
        <v>3.3000000000000002E-2</v>
      </c>
      <c r="CW132" s="27">
        <f>CNPop!U$48</f>
        <v>3.5999999999999997E-2</v>
      </c>
      <c r="CX132" s="27">
        <f>CNPop!V$48</f>
        <v>3.9E-2</v>
      </c>
      <c r="CY132" s="27">
        <f>CNPop!W$48</f>
        <v>4.2000000000000003E-2</v>
      </c>
      <c r="CZ132" s="27">
        <f>CNPop!X$48</f>
        <v>4.4999999999999998E-2</v>
      </c>
      <c r="DA132" s="27">
        <f>CNPop!Y$48</f>
        <v>4.9000000000000002E-2</v>
      </c>
      <c r="DB132" s="27">
        <f>CNPop!Z$48</f>
        <v>5.1999999999999998E-2</v>
      </c>
      <c r="DC132" s="27">
        <f>CNPop!AA$48</f>
        <v>5.6000000000000001E-2</v>
      </c>
      <c r="DD132" s="27">
        <f>CNPop!AB$48</f>
        <v>0.06</v>
      </c>
      <c r="DE132" s="27">
        <f>CNPop!AC$48</f>
        <v>6.3E-2</v>
      </c>
      <c r="DF132" s="27">
        <f>CNPop!AD$48</f>
        <v>6.8000000000000005E-2</v>
      </c>
      <c r="DG132" s="27">
        <f>CNPop!AE$48</f>
        <v>7.1999999999999995E-2</v>
      </c>
      <c r="DH132" s="27">
        <f>CNPop!AF$48</f>
        <v>7.5999999999999998E-2</v>
      </c>
      <c r="DI132" s="27">
        <f>CNPop!AG$48</f>
        <v>8.1000000000000003E-2</v>
      </c>
      <c r="DJ132" s="27">
        <f>CNPop!AH$48</f>
        <v>8.5000000000000006E-2</v>
      </c>
      <c r="DK132" s="27">
        <f>CNPop!AI$48</f>
        <v>0.09</v>
      </c>
      <c r="DL132" s="27">
        <f>CNPop!AJ$48</f>
        <v>9.5000000000000001E-2</v>
      </c>
      <c r="DM132" s="27">
        <f>CNPop!AK$48</f>
        <v>0.1</v>
      </c>
      <c r="DN132" s="27"/>
      <c r="DO132" s="27">
        <f t="shared" si="140"/>
        <v>0.66099999999999992</v>
      </c>
      <c r="DP132" s="27">
        <f t="shared" si="141"/>
        <v>0.66099999999999992</v>
      </c>
      <c r="DQ132" s="27">
        <f t="shared" si="142"/>
        <v>0.66099999999999992</v>
      </c>
      <c r="DR132" s="27">
        <f t="shared" si="143"/>
        <v>0.66099999999999992</v>
      </c>
      <c r="DS132" s="27">
        <f t="shared" si="144"/>
        <v>0.66099999999999992</v>
      </c>
      <c r="DT132" s="27">
        <f t="shared" si="145"/>
        <v>0.66099999999999992</v>
      </c>
      <c r="DU132" s="27">
        <f t="shared" si="146"/>
        <v>0.66099999999999992</v>
      </c>
      <c r="DV132" s="27">
        <f t="shared" si="147"/>
        <v>0.66099999999999992</v>
      </c>
      <c r="DW132" s="27">
        <f t="shared" si="148"/>
        <v>0.66099999999999992</v>
      </c>
      <c r="DX132" s="27">
        <f t="shared" si="149"/>
        <v>0.66099999999999992</v>
      </c>
      <c r="DY132" s="27">
        <f t="shared" si="150"/>
        <v>0.66099999999999992</v>
      </c>
      <c r="DZ132" s="27">
        <f t="shared" si="151"/>
        <v>0.66099999999999992</v>
      </c>
      <c r="EA132" s="27">
        <f t="shared" si="152"/>
        <v>0.66099999999999992</v>
      </c>
      <c r="EB132" s="27">
        <f t="shared" si="153"/>
        <v>0.66099999999999992</v>
      </c>
      <c r="EC132" s="27">
        <f t="shared" si="154"/>
        <v>0.66099999999999992</v>
      </c>
      <c r="ED132" s="27">
        <f t="shared" si="155"/>
        <v>0.66099999999999992</v>
      </c>
      <c r="EE132" s="27">
        <f t="shared" si="156"/>
        <v>0.66099999999999992</v>
      </c>
      <c r="EF132" s="27">
        <f t="shared" si="157"/>
        <v>0.66099999999999992</v>
      </c>
      <c r="EG132" s="27">
        <f t="shared" si="158"/>
        <v>0.66099999999999992</v>
      </c>
      <c r="EH132" s="27">
        <f t="shared" si="159"/>
        <v>0.66099999999999992</v>
      </c>
      <c r="EI132" s="27">
        <f t="shared" si="160"/>
        <v>0.66099999999999992</v>
      </c>
      <c r="EJ132" s="27">
        <f t="shared" si="161"/>
        <v>0.66099999999999992</v>
      </c>
      <c r="EK132" s="27">
        <f t="shared" si="162"/>
        <v>0.66099999999999992</v>
      </c>
      <c r="EL132" s="27">
        <f t="shared" si="163"/>
        <v>0.45200000000000001</v>
      </c>
      <c r="EM132" s="27">
        <f t="shared" si="164"/>
        <v>0.45200000000000001</v>
      </c>
      <c r="EN132" s="27">
        <f t="shared" si="165"/>
        <v>0.45200000000000001</v>
      </c>
      <c r="EO132" s="27" t="str">
        <f t="shared" si="166"/>
        <v>.</v>
      </c>
      <c r="EP132" s="27" t="str">
        <f t="shared" si="129"/>
        <v>.</v>
      </c>
      <c r="EQ132" s="27" t="str">
        <f t="shared" si="130"/>
        <v>.</v>
      </c>
      <c r="ER132" s="27" t="str">
        <f t="shared" si="179"/>
        <v>.</v>
      </c>
      <c r="ES132" s="27" t="str">
        <f t="shared" si="179"/>
        <v>.</v>
      </c>
      <c r="ET132" s="27" t="str">
        <f t="shared" si="179"/>
        <v>.</v>
      </c>
      <c r="EU132" s="27"/>
      <c r="EV132" s="27"/>
      <c r="EW132" s="27"/>
      <c r="EX132" s="27"/>
      <c r="EY132" s="27"/>
      <c r="EZ132" s="27" t="str">
        <f>IFERROR(VLOOKUP(CONCATENATE($C132,".SL.TLF.TERT.ZS"),AREA_WB_6ATTRS,Seq!B$1,FALSE)/100,".")</f>
        <v>.</v>
      </c>
      <c r="FA132" s="27" t="str">
        <f>IFERROR(VLOOKUP(CONCATENATE($C132,".SL.TLF.TERT.ZS"),AREA_WB_6ATTRS,Seq!C$1,FALSE)/100,".")</f>
        <v>.</v>
      </c>
      <c r="FB132" s="27" t="str">
        <f>IFERROR(VLOOKUP(CONCATENATE($C132,".SL.TLF.TERT.ZS"),AREA_WB_6ATTRS,Seq!D$1,FALSE)/100,".")</f>
        <v>.</v>
      </c>
      <c r="FC132" s="27" t="str">
        <f>IFERROR(VLOOKUP(CONCATENATE($C132,".SL.TLF.TERT.ZS"),AREA_WB_6ATTRS,Seq!E$1,FALSE)/100,".")</f>
        <v>.</v>
      </c>
      <c r="FD132" s="27" t="str">
        <f>IFERROR(VLOOKUP(CONCATENATE($C132,".SL.TLF.TERT.ZS"),AREA_WB_6ATTRS,Seq!F$1,FALSE)/100,".")</f>
        <v>.</v>
      </c>
      <c r="FE132" s="27" t="str">
        <f>IFERROR(VLOOKUP(CONCATENATE($C132,".SL.TLF.TERT.ZS"),AREA_WB_6ATTRS,Seq!G$1,FALSE)/100,".")</f>
        <v>.</v>
      </c>
      <c r="FF132" s="27" t="str">
        <f>IFERROR(VLOOKUP(CONCATENATE($C132,".SL.TLF.TERT.ZS"),AREA_WB_6ATTRS,Seq!H$1,FALSE)/100,".")</f>
        <v>.</v>
      </c>
      <c r="FG132" s="27" t="str">
        <f>IFERROR(VLOOKUP(CONCATENATE($C132,".SL.TLF.TERT.ZS"),AREA_WB_6ATTRS,Seq!I$1,FALSE)/100,".")</f>
        <v>.</v>
      </c>
      <c r="FH132" s="27" t="str">
        <f>IFERROR(VLOOKUP(CONCATENATE($C132,".SL.TLF.TERT.ZS"),AREA_WB_6ATTRS,Seq!J$1,FALSE)/100,".")</f>
        <v>.</v>
      </c>
      <c r="FI132" s="27" t="str">
        <f>IFERROR(VLOOKUP(CONCATENATE($C132,".SL.TLF.TERT.ZS"),AREA_WB_6ATTRS,Seq!K$1,FALSE)/100,".")</f>
        <v>.</v>
      </c>
      <c r="FJ132" s="27" t="str">
        <f>IFERROR(VLOOKUP(CONCATENATE($C132,".SL.TLF.TERT.ZS"),AREA_WB_6ATTRS,Seq!L$1,FALSE)/100,".")</f>
        <v>.</v>
      </c>
      <c r="FK132" s="27" t="str">
        <f>IFERROR(VLOOKUP(CONCATENATE($C132,".SL.TLF.TERT.ZS"),AREA_WB_6ATTRS,Seq!M$1,FALSE)/100,".")</f>
        <v>.</v>
      </c>
      <c r="FL132" s="27" t="str">
        <f>IFERROR(VLOOKUP(CONCATENATE($C132,".SL.TLF.TERT.ZS"),AREA_WB_6ATTRS,Seq!N$1,FALSE)/100,".")</f>
        <v>.</v>
      </c>
      <c r="FM132" s="27" t="str">
        <f>IFERROR(VLOOKUP(CONCATENATE($C132,".SL.TLF.TERT.ZS"),AREA_WB_6ATTRS,Seq!O$1,FALSE)/100,".")</f>
        <v>.</v>
      </c>
      <c r="FN132" s="27" t="str">
        <f>IFERROR(VLOOKUP(CONCATENATE($C132,".SL.TLF.TERT.ZS"),AREA_WB_6ATTRS,Seq!P$1,FALSE)/100,".")</f>
        <v>.</v>
      </c>
      <c r="FO132" s="27" t="str">
        <f>IFERROR(VLOOKUP(CONCATENATE($C132,".SL.TLF.TERT.ZS"),AREA_WB_6ATTRS,Seq!Q$1,FALSE)/100,".")</f>
        <v>.</v>
      </c>
      <c r="FP132" s="27" t="str">
        <f>IFERROR(VLOOKUP(CONCATENATE($C132,".SL.TLF.TERT.ZS"),AREA_WB_6ATTRS,Seq!R$1,FALSE)/100,".")</f>
        <v>.</v>
      </c>
      <c r="FQ132" s="27" t="str">
        <f>IFERROR(VLOOKUP(CONCATENATE($C132,".SL.TLF.TERT.ZS"),AREA_WB_6ATTRS,Seq!S$1,FALSE)/100,".")</f>
        <v>.</v>
      </c>
      <c r="FR132" s="27" t="str">
        <f>IFERROR(VLOOKUP(CONCATENATE($C132,".SL.TLF.TERT.ZS"),AREA_WB_6ATTRS,Seq!T$1,FALSE)/100,".")</f>
        <v>.</v>
      </c>
      <c r="FS132" s="27" t="str">
        <f>IFERROR(VLOOKUP(CONCATENATE($C132,".SL.TLF.TERT.ZS"),AREA_WB_6ATTRS,Seq!U$1,FALSE)/100,".")</f>
        <v>.</v>
      </c>
      <c r="FT132" s="27" t="str">
        <f>IFERROR(VLOOKUP(CONCATENATE($C132,".SL.TLF.TERT.ZS"),AREA_WB_6ATTRS,Seq!V$1,FALSE)/100,".")</f>
        <v>.</v>
      </c>
      <c r="FU132" s="27" t="str">
        <f>IFERROR(VLOOKUP(CONCATENATE($C132,".SL.TLF.TERT.ZS"),AREA_WB_6ATTRS,Seq!W$1,FALSE)/100,".")</f>
        <v>.</v>
      </c>
      <c r="FV132" s="27">
        <f>IFERROR(VLOOKUP(CONCATENATE($C132,".SL.TLF.TERT.ZS"),AREA_WB_6ATTRS,Seq!X$1,FALSE)/100,".")</f>
        <v>0.66099999999999992</v>
      </c>
      <c r="FW132" s="27" t="str">
        <f>IFERROR(VLOOKUP(CONCATENATE($C132,".SL.TLF.TERT.ZS"),AREA_WB_6ATTRS,Seq!Y$1,FALSE)/100,".")</f>
        <v>.</v>
      </c>
      <c r="FX132" s="27" t="str">
        <f>IFERROR(VLOOKUP(CONCATENATE($C132,".SL.TLF.TERT.ZS"),AREA_WB_6ATTRS,Seq!Z$1,FALSE)/100,".")</f>
        <v>.</v>
      </c>
      <c r="FY132" s="27">
        <f>IFERROR(VLOOKUP(CONCATENATE($C132,".SL.TLF.TERT.ZS"),AREA_WB_6ATTRS,Seq!AA$1,FALSE)/100,".")</f>
        <v>0.45200000000000001</v>
      </c>
      <c r="FZ132" s="27" t="str">
        <f>IFERROR(VLOOKUP(CONCATENATE($C132,".SL.TLF.TERT.ZS"),AREA_WB_6ATTRS,Seq!AB$1,FALSE)/100,".")</f>
        <v>.</v>
      </c>
      <c r="GA132" s="27" t="str">
        <f>IFERROR(VLOOKUP(CONCATENATE($C132,".SL.TLF.TERT.ZS"),AREA_WB_6ATTRS,Seq!AC$1,FALSE)/100,".")</f>
        <v>.</v>
      </c>
      <c r="GB132" s="27" t="str">
        <f>IFERROR(VLOOKUP(CONCATENATE($C132,".SL.TLF.TERT.ZS"),AREA_WB_6ATTRS,Seq!AD$1,FALSE)/100,".")</f>
        <v>.</v>
      </c>
      <c r="GC132" s="27" t="str">
        <f>IFERROR(VLOOKUP(CONCATENATE($C132,".SL.TLF.TERT.ZS"),AREA_WB_6ATTRS,Seq!AE$1,FALSE)/100,".")</f>
        <v>.</v>
      </c>
      <c r="GD132" s="27" t="str">
        <f>IFERROR(VLOOKUP(CONCATENATE($C132,".SL.TLF.TERT.ZS"),AREA_WB_6ATTRS,Seq!AF$1,FALSE)/100,".")</f>
        <v>.</v>
      </c>
      <c r="GE132" s="27" t="str">
        <f>IFERROR(VLOOKUP(CONCATENATE($C132,".SL.TLF.TERT.ZS"),AREA_WB_6ATTRS,Seq!AG$1,FALSE)/100,".")</f>
        <v>.</v>
      </c>
      <c r="GF132" s="27" t="str">
        <f>IFERROR(VLOOKUP(CONCATENATE($C132,".SL.TLF.TERT.ZS"),AREA_WB_6ATTRS,Seq!AH$1,FALSE)/100,".")</f>
        <v>.</v>
      </c>
      <c r="GG132" s="27" t="str">
        <f>IFERROR(VLOOKUP(CONCATENATE($C132,".SL.TLF.TERT.ZS"),AREA_WB_6ATTRS,Seq!AI$1,FALSE)/100,".")</f>
        <v>.</v>
      </c>
      <c r="GH132" s="27" t="str">
        <f>IFERROR(VLOOKUP(CONCATENATE($C132,".SL.TLF.TERT.ZS"),AREA_WB_6ATTRS,Seq!AJ$1,FALSE)/100,".")</f>
        <v>.</v>
      </c>
      <c r="GI132" s="27" t="str">
        <f>IFERROR(VLOOKUP(CONCATENATE($C132,".SL.TLF.TERT.ZS"),AREA_WB_6ATTRS,Seq!AK$1,FALSE)/100,".")</f>
        <v>.</v>
      </c>
      <c r="GJ132" s="27" t="str">
        <f>IFERROR(VLOOKUP(CONCATENATE($C132,".SL.TLF.TERT.ZS"),AREA_WB_6ATTRS,Seq!AL$1,FALSE)/100,".")</f>
        <v>.</v>
      </c>
      <c r="GK132" s="27"/>
      <c r="GL132" s="27"/>
      <c r="GM132" s="27" t="str">
        <f t="shared" si="167"/>
        <v>.</v>
      </c>
      <c r="GN132" s="27" t="str">
        <f t="shared" si="168"/>
        <v>.</v>
      </c>
      <c r="GO132" s="27" t="str">
        <f t="shared" si="131"/>
        <v>.</v>
      </c>
      <c r="GP132" s="27"/>
      <c r="GQ132" s="9" t="str">
        <f>IF(VLOOKUP($B132,EM_80!$B$1:$C$201,2,FALSE)&gt;0,VLOOKUP($B132,EM_80!$B$1:$C$201,2,FALSE),".")</f>
        <v>.</v>
      </c>
      <c r="GR132" s="9" t="str">
        <f t="shared" si="169"/>
        <v>.</v>
      </c>
      <c r="GS132" s="9" t="str">
        <f t="shared" si="124"/>
        <v>.</v>
      </c>
      <c r="GU132">
        <f t="shared" si="170"/>
        <v>50043548</v>
      </c>
      <c r="GV132">
        <f t="shared" si="171"/>
        <v>51892000</v>
      </c>
      <c r="GW132">
        <f t="shared" si="172"/>
        <v>49175847.642516501</v>
      </c>
      <c r="GX132">
        <f t="shared" si="173"/>
        <v>45870700</v>
      </c>
      <c r="GZ132" s="9" t="str">
        <f>IF(ISNA(VLOOKUP($B132,Area_EM_90,Seq!C$1,FALSE)),".",VLOOKUP($B132,Area_EM_90,Seq!C$1,FALSE))</f>
        <v>.</v>
      </c>
      <c r="HA132" s="9" t="str">
        <f>IF(ISNA(VLOOKUP($B132,Area_EM_90,Seq!D$1,FALSE)),".",VLOOKUP($B132,Area_EM_90,Seq!D$1,FALSE))</f>
        <v>.</v>
      </c>
      <c r="HB132" s="9" t="str">
        <f>IF(ISNA(VLOOKUP($B132,Area_EM_90,Seq!E$1,FALSE)),".",VLOOKUP($B132,Area_EM_90,Seq!E$1,FALSE))</f>
        <v>.</v>
      </c>
      <c r="HC132" s="9" t="str">
        <f>IF(ISNA(VLOOKUP($B132,Area_EM_90,Seq!F$1,FALSE)),".",VLOOKUP($B132,Area_EM_90,Seq!F$1,FALSE))</f>
        <v>.</v>
      </c>
      <c r="HD132" s="9" t="str">
        <f>IF(ISNA(VLOOKUP($B132,Area_EM_90,Seq!G$1,FALSE)),".",VLOOKUP($B132,Area_EM_90,Seq!G$1,FALSE))</f>
        <v>.</v>
      </c>
      <c r="HE132" s="9" t="str">
        <f>IF(ISNA(VLOOKUP($B132,Area_EM_90,Seq!H$1,FALSE)),".",VLOOKUP($B132,Area_EM_90,Seq!H$1,FALSE))</f>
        <v>.</v>
      </c>
      <c r="HF132" s="9" t="str">
        <f>IF(ISNA(VLOOKUP($B132,Area_EM_90,Seq!I$1,FALSE)),".",VLOOKUP($B132,Area_EM_90,Seq!I$1,FALSE))</f>
        <v>.</v>
      </c>
      <c r="HG132" s="9" t="str">
        <f>IF(ISNA(VLOOKUP($B132,Area_EM_90,Seq!J$1,FALSE)),".",VLOOKUP($B132,Area_EM_90,Seq!J$1,FALSE))</f>
        <v>.</v>
      </c>
      <c r="HH132" s="9" t="str">
        <f>IF(ISNA(VLOOKUP($B132,Area_EM_00,Seq!C$1,FALSE)),".",VLOOKUP($B132,Area_EM_00,Seq!C$1,FALSE))</f>
        <v>.</v>
      </c>
      <c r="HI132" s="9" t="str">
        <f>IF(ISNA(VLOOKUP($B132,Area_EM_00,Seq!D$1,FALSE)),".",VLOOKUP($B132,Area_EM_00,Seq!D$1,FALSE))</f>
        <v>.</v>
      </c>
      <c r="HJ132" s="9" t="str">
        <f>IF(ISNA(VLOOKUP($B132,Area_EM_00,Seq!E$1,FALSE)),".",VLOOKUP($B132,Area_EM_00,Seq!E$1,FALSE))</f>
        <v>.</v>
      </c>
      <c r="HK132" s="9" t="str">
        <f>IF(ISNA(VLOOKUP($B132,Area_EM_00,Seq!F$1,FALSE)),".",VLOOKUP($B132,Area_EM_00,Seq!F$1,FALSE))</f>
        <v>.</v>
      </c>
      <c r="HL132" s="9" t="str">
        <f>IF(ISNA(VLOOKUP($B132,Area_EM_00,Seq!G$1,FALSE)),".",VLOOKUP($B132,Area_EM_00,Seq!G$1,FALSE))</f>
        <v>.</v>
      </c>
      <c r="HM132" s="9" t="str">
        <f>IF(ISNA(VLOOKUP($B132,Area_EM_00,Seq!H$1,FALSE)),".",VLOOKUP($B132,Area_EM_00,Seq!H$1,FALSE))</f>
        <v>.</v>
      </c>
      <c r="HN132" s="9" t="str">
        <f>IF(ISNA(VLOOKUP($B132,Area_EM_00,Seq!I$1,FALSE)),".",VLOOKUP($B132,Area_EM_00,Seq!I$1,FALSE))</f>
        <v>.</v>
      </c>
      <c r="HO132" s="9" t="str">
        <f>IF(ISNA(VLOOKUP($B132,Area_EM_00,Seq!J$1,FALSE)),".",VLOOKUP($B132,Area_EM_00,Seq!J$1,FALSE))</f>
        <v>.</v>
      </c>
      <c r="HQ132" s="27"/>
      <c r="HR132" s="9">
        <f>IFERROR(VLOOKUP($B132,AREA_EM3_60_00,Seq!E$1,FALSE),".")</f>
        <v>0</v>
      </c>
      <c r="HS132" s="9">
        <f>IFERROR(VLOOKUP($B132,AREA_EM3_60_00,Seq!F$1,FALSE),".")</f>
        <v>0</v>
      </c>
      <c r="HT132" s="9">
        <f>IFERROR(VLOOKUP($B132,AREA_EM3_60_00,Seq!G$1,FALSE),".")</f>
        <v>724</v>
      </c>
      <c r="HU132" s="9">
        <f>IFERROR(VLOOKUP($B132,AREA_EM3_10,Seq!B$1,FALSE),".")</f>
        <v>0</v>
      </c>
      <c r="HV132" s="9">
        <f t="shared" si="132"/>
        <v>50043548</v>
      </c>
      <c r="HW132" s="9">
        <f t="shared" si="133"/>
        <v>51892000</v>
      </c>
      <c r="HX132" s="9">
        <f t="shared" si="134"/>
        <v>49175847.642516501</v>
      </c>
      <c r="HY132" s="9">
        <f t="shared" si="135"/>
        <v>45870700</v>
      </c>
    </row>
    <row r="133" spans="1:233">
      <c r="A133" s="25" t="s">
        <v>117</v>
      </c>
      <c r="B133" s="26" t="str">
        <f t="shared" si="178"/>
        <v>Uzbekstan</v>
      </c>
      <c r="C133" s="166" t="s">
        <v>1668</v>
      </c>
      <c r="D133" s="27">
        <f>VLOOKUP("CHN.NY.GDP.MKTP.KD",AREA_WB_6ATTRS,Seq!B$1,FALSE)/10000</f>
        <v>18294112.043860689</v>
      </c>
      <c r="E133" s="27">
        <f>VLOOKUP("CHN.NY.GDP.MKTP.KD",AREA_WB_6ATTRS,Seq!C$1,FALSE)/10000</f>
        <v>19245405.87014145</v>
      </c>
      <c r="F133" s="27">
        <f>VLOOKUP("CHN.NY.GDP.MKTP.KD",AREA_WB_6ATTRS,Seq!D$1,FALSE)/10000</f>
        <v>20996737.804324333</v>
      </c>
      <c r="G133" s="27">
        <f>VLOOKUP("CHN.NY.GDP.MKTP.KD",AREA_WB_6ATTRS,Seq!E$1,FALSE)/10000</f>
        <v>23285382.224995762</v>
      </c>
      <c r="H133" s="27">
        <f>VLOOKUP("CHN.NY.GDP.MKTP.KD",AREA_WB_6ATTRS,Seq!F$1,FALSE)/10000</f>
        <v>26824760.323195074</v>
      </c>
      <c r="I133" s="27">
        <f>VLOOKUP("CHN.NY.GDP.MKTP.KD",AREA_WB_6ATTRS,Seq!G$1,FALSE)/10000</f>
        <v>30446102.966826372</v>
      </c>
      <c r="J133" s="27">
        <f>VLOOKUP("CHN.NY.GDP.MKTP.KD",AREA_WB_6ATTRS,Seq!H$1,FALSE)/10000</f>
        <v>33125360.027907111</v>
      </c>
      <c r="K133" s="27">
        <f>VLOOKUP("CHN.NY.GDP.MKTP.KD",AREA_WB_6ATTRS,Seq!I$1,FALSE)/10000</f>
        <v>36967901.791144341</v>
      </c>
      <c r="L133" s="27">
        <f>VLOOKUP("CHN.NY.GDP.MKTP.KD",AREA_WB_6ATTRS,Seq!J$1,FALSE)/10000</f>
        <v>41145274.693543643</v>
      </c>
      <c r="M133" s="27">
        <f>VLOOKUP("CHN.NY.GDP.MKTP.KD",AREA_WB_6ATTRS,Seq!K$1,FALSE)/10000</f>
        <v>42832230.955979005</v>
      </c>
      <c r="N133" s="27">
        <f>VLOOKUP("CHN.NY.GDP.MKTP.KD",AREA_WB_6ATTRS,Seq!L$1,FALSE)/10000</f>
        <v>44459855.73230619</v>
      </c>
      <c r="O133" s="27">
        <f>VLOOKUP("CHN.NY.GDP.MKTP.KD",AREA_WB_6ATTRS,Seq!M$1,FALSE)/10000</f>
        <v>48550162.459678344</v>
      </c>
      <c r="P133" s="27">
        <f>VLOOKUP("CHN.NY.GDP.MKTP.KD",AREA_WB_6ATTRS,Seq!N$1,FALSE)/10000</f>
        <v>55444285.528952621</v>
      </c>
      <c r="Q133" s="27">
        <f>VLOOKUP("CHN.NY.GDP.MKTP.KD",AREA_WB_6ATTRS,Seq!O$1,FALSE)/10000</f>
        <v>63206485.503006078</v>
      </c>
      <c r="R133" s="27">
        <f>VLOOKUP("CHN.NY.GDP.MKTP.KD",AREA_WB_6ATTRS,Seq!P$1,FALSE)/10000</f>
        <v>71486535.103899792</v>
      </c>
      <c r="S133" s="27">
        <f>VLOOKUP("CHN.NY.GDP.MKTP.KD",AREA_WB_6ATTRS,Seq!Q$1,FALSE)/10000</f>
        <v>79278567.430224851</v>
      </c>
      <c r="T133" s="27">
        <f>VLOOKUP("CHN.NY.GDP.MKTP.KD",AREA_WB_6ATTRS,Seq!R$1,FALSE)/10000</f>
        <v>87206424.173247412</v>
      </c>
      <c r="U133" s="27">
        <f>VLOOKUP("CHN.NY.GDP.MKTP.KD",AREA_WB_6ATTRS,Seq!S$1,FALSE)/10000</f>
        <v>95316621.621359423</v>
      </c>
      <c r="V133" s="27">
        <f>VLOOKUP("CHN.NY.GDP.MKTP.KD",AREA_WB_6ATTRS,Seq!T$1,FALSE)/10000</f>
        <v>102751318.10782552</v>
      </c>
      <c r="W133" s="27">
        <f>VLOOKUP("CHN.NY.GDP.MKTP.KD",AREA_WB_6ATTRS,Seq!U$1,FALSE)/10000</f>
        <v>110560418.28402025</v>
      </c>
      <c r="X133" s="27">
        <f>VLOOKUP("CHN.NY.GDP.MKTP.KD",AREA_WB_6ATTRS,Seq!V$1,FALSE)/10000</f>
        <v>119847493.41987793</v>
      </c>
      <c r="Y133" s="27">
        <f>VLOOKUP("CHN.NY.GDP.MKTP.KD",AREA_WB_6ATTRS,Seq!W$1,FALSE)/10000</f>
        <v>129794835.37372778</v>
      </c>
      <c r="Z133" s="27">
        <f>VLOOKUP("CHN.NY.GDP.MKTP.KD",AREA_WB_6ATTRS,Seq!X$1,FALSE)/10000</f>
        <v>141606165.392737</v>
      </c>
      <c r="AA133" s="27">
        <f>VLOOKUP("CHN.NY.GDP.MKTP.KD",AREA_WB_6ATTRS,Seq!Y$1,FALSE)/10000</f>
        <v>155766781.9320105</v>
      </c>
      <c r="AB133" s="27">
        <f>VLOOKUP("CHN.NY.GDP.MKTP.KD",AREA_WB_6ATTRS,Seq!Z$1,FALSE)/10000</f>
        <v>171499226.90714428</v>
      </c>
      <c r="AC133" s="27">
        <f>VLOOKUP("CHN.NY.GDP.MKTP.KD",AREA_WB_6ATTRS,Seq!AA$1,FALSE)/10000</f>
        <v>190878639.54765138</v>
      </c>
      <c r="AD133" s="27">
        <f>VLOOKUP("CHN.NY.GDP.MKTP.KD",AREA_WB_6ATTRS,Seq!AB$1,FALSE)/10000</f>
        <v>215120226.77020231</v>
      </c>
      <c r="AE133" s="27">
        <f>VLOOKUP("CHN.NY.GDP.MKTP.KD",AREA_WB_6ATTRS,Seq!AC$1,FALSE)/10000</f>
        <v>245667298.97157177</v>
      </c>
      <c r="AF133" s="27">
        <f>VLOOKUP("CHN.NY.GDP.MKTP.KD",AREA_WB_6ATTRS,Seq!AD$1,FALSE)/10000</f>
        <v>269251359.67284226</v>
      </c>
      <c r="AG133" s="27">
        <f>VLOOKUP("CHN.NY.GDP.MKTP.KD",AREA_WB_6ATTRS,Seq!AE$1,FALSE)/10000</f>
        <v>294022484.76274431</v>
      </c>
      <c r="AH133" s="27">
        <f>VLOOKUP("CHN.NY.GDP.MKTP.KD",AREA_WB_6ATTRS,Seq!AF$1,FALSE)/10000</f>
        <v>324600823.17806971</v>
      </c>
      <c r="AI133" s="27">
        <f>VLOOKUP("CHN.NY.GDP.MKTP.KD",AREA_WB_6ATTRS,Seq!AG$1,FALSE)/10000</f>
        <v>354139498.08727396</v>
      </c>
      <c r="AJ133" s="27"/>
      <c r="AK133" s="27"/>
      <c r="AL133" s="27"/>
      <c r="AM133" s="27"/>
      <c r="AN133" s="27"/>
      <c r="AO133" s="27"/>
      <c r="AP133" s="27" t="str">
        <f>IFERROR(VLOOKUP(CONCATENATE($C133, ".NY.GDP.MKTP.KD"),AREA_WB_6ATTRS,Seq!B$1,FALSE)/10000,".")</f>
        <v>.</v>
      </c>
      <c r="AQ133" s="27" t="str">
        <f>IFERROR(VLOOKUP(CONCATENATE($C133, ".NY.GDP.MKTP.KD"),AREA_WB_6ATTRS,Seq!C$1,FALSE)/10000,".")</f>
        <v>.</v>
      </c>
      <c r="AR133" s="27" t="str">
        <f>IFERROR(VLOOKUP(CONCATENATE($C133, ".NY.GDP.MKTP.KD"),AREA_WB_6ATTRS,Seq!D$1,FALSE)/10000,".")</f>
        <v>.</v>
      </c>
      <c r="AS133" s="27" t="str">
        <f>IFERROR(VLOOKUP(CONCATENATE($C133, ".NY.GDP.MKTP.KD"),AREA_WB_6ATTRS,Seq!E$1,FALSE)/10000,".")</f>
        <v>.</v>
      </c>
      <c r="AT133" s="27" t="str">
        <f>IFERROR(VLOOKUP(CONCATENATE($C133, ".NY.GDP.MKTP.KD"),AREA_WB_6ATTRS,Seq!F$1,FALSE)/10000,".")</f>
        <v>.</v>
      </c>
      <c r="AU133" s="27" t="str">
        <f>IFERROR(VLOOKUP(CONCATENATE($C133, ".NY.GDP.MKTP.KD"),AREA_WB_6ATTRS,Seq!G$1,FALSE)/10000,".")</f>
        <v>.</v>
      </c>
      <c r="AV133" s="27" t="str">
        <f>IFERROR(VLOOKUP(CONCATENATE($C133, ".NY.GDP.MKTP.KD"),AREA_WB_6ATTRS,Seq!H$1,FALSE)/10000,".")</f>
        <v>.</v>
      </c>
      <c r="AW133" s="27">
        <f>IFERROR(VLOOKUP(CONCATENATE($C133, ".NY.GDP.MKTP.KD"),AREA_WB_6ATTRS,Seq!I$1,FALSE)/10000,".")</f>
        <v>1228530.8446047313</v>
      </c>
      <c r="AX133" s="27">
        <f>IFERROR(VLOOKUP(CONCATENATE($C133, ".NY.GDP.MKTP.KD"),AREA_WB_6ATTRS,Seq!J$1,FALSE)/10000,".")</f>
        <v>1340801.1465870219</v>
      </c>
      <c r="AY133" s="27">
        <f>IFERROR(VLOOKUP(CONCATENATE($C133, ".NY.GDP.MKTP.KD"),AREA_WB_6ATTRS,Seq!K$1,FALSE)/10000,".")</f>
        <v>1382249.2516527099</v>
      </c>
      <c r="AZ133" s="27">
        <f>IFERROR(VLOOKUP(CONCATENATE($C133, ".NY.GDP.MKTP.KD"),AREA_WB_6ATTRS,Seq!L$1,FALSE)/10000,".")</f>
        <v>1404365.2396791526</v>
      </c>
      <c r="BA133" s="27">
        <f>IFERROR(VLOOKUP(CONCATENATE($C133, ".NY.GDP.MKTP.KD"),AREA_WB_6ATTRS,Seq!M$1,FALSE)/10000,".")</f>
        <v>1397455.7626999293</v>
      </c>
      <c r="BB133" s="27">
        <f>IFERROR(VLOOKUP(CONCATENATE($C133, ".NY.GDP.MKTP.KD"),AREA_WB_6ATTRS,Seq!N$1,FALSE)/10000,".")</f>
        <v>1240940.7172775401</v>
      </c>
      <c r="BC133" s="27">
        <f>IFERROR(VLOOKUP(CONCATENATE($C133, ".NY.GDP.MKTP.KD"),AREA_WB_6ATTRS,Seq!O$1,FALSE)/10000,".")</f>
        <v>1212399.0807801574</v>
      </c>
      <c r="BD133" s="27">
        <f>IFERROR(VLOOKUP(CONCATENATE($C133, ".NY.GDP.MKTP.KD"),AREA_WB_6ATTRS,Seq!P$1,FALSE)/10000,".")</f>
        <v>1149354.3285795883</v>
      </c>
      <c r="BE133" s="27">
        <f>IFERROR(VLOOKUP(CONCATENATE($C133, ".NY.GDP.MKTP.KD"),AREA_WB_6ATTRS,Seq!Q$1,FALSE)/10000,".")</f>
        <v>1139010.1396223728</v>
      </c>
      <c r="BF133" s="27">
        <f>IFERROR(VLOOKUP(CONCATENATE($C133, ".NY.GDP.MKTP.KD"),AREA_WB_6ATTRS,Seq!R$1,FALSE)/10000,".")</f>
        <v>1158373.3119959531</v>
      </c>
      <c r="BG133" s="27">
        <f>IFERROR(VLOOKUP(CONCATENATE($C133, ".NY.GDP.MKTP.KD"),AREA_WB_6ATTRS,Seq!S$1,FALSE)/10000,".")</f>
        <v>1218608.7242197425</v>
      </c>
      <c r="BH133" s="27">
        <f>IFERROR(VLOOKUP(CONCATENATE($C133, ".NY.GDP.MKTP.KD"),AREA_WB_6ATTRS,Seq!T$1,FALSE)/10000,".")</f>
        <v>1271008.8993611911</v>
      </c>
      <c r="BI133" s="27">
        <f>IFERROR(VLOOKUP(CONCATENATE($C133, ".NY.GDP.MKTP.KD"),AREA_WB_6ATTRS,Seq!U$1,FALSE)/10000,".")</f>
        <v>1325662.2820337224</v>
      </c>
      <c r="BJ133" s="27">
        <f>IFERROR(VLOOKUP(CONCATENATE($C133, ".NY.GDP.MKTP.KD"),AREA_WB_6ATTRS,Seq!V$1,FALSE)/10000,".")</f>
        <v>1376037.4487510039</v>
      </c>
      <c r="BK133" s="27">
        <f>IFERROR(VLOOKUP(CONCATENATE($C133, ".NY.GDP.MKTP.KD"),AREA_WB_6ATTRS,Seq!W$1,FALSE)/10000,".")</f>
        <v>1433831.0215985496</v>
      </c>
      <c r="BL133" s="27">
        <f>IFERROR(VLOOKUP(CONCATENATE($C133, ".NY.GDP.MKTP.KD"),AREA_WB_6ATTRS,Seq!X$1,FALSE)/10000,".")</f>
        <v>1491184.2624624879</v>
      </c>
      <c r="BM133" s="27">
        <f>IFERROR(VLOOKUP(CONCATENATE($C133, ".NY.GDP.MKTP.KD"),AREA_WB_6ATTRS,Seq!Y$1,FALSE)/10000,".")</f>
        <v>1553814.001485918</v>
      </c>
      <c r="BN133" s="27">
        <f>IFERROR(VLOOKUP(CONCATENATE($C133, ".NY.GDP.MKTP.KD"),AREA_WB_6ATTRS,Seq!Z$1,FALSE)/10000,".")</f>
        <v>1673457.6796003245</v>
      </c>
      <c r="BO133" s="27">
        <f>IFERROR(VLOOKUP(CONCATENATE($C133, ".NY.GDP.MKTP.KD"),AREA_WB_6ATTRS,Seq!AA$1,FALSE)/10000,".")</f>
        <v>1790599.7171723519</v>
      </c>
      <c r="BP133" s="27">
        <f>IFERROR(VLOOKUP(CONCATENATE($C133, ".NY.GDP.MKTP.KD"),AREA_WB_6ATTRS,Seq!AB$1,FALSE)/10000,".")</f>
        <v>1921313.49652593</v>
      </c>
      <c r="BQ133" s="27">
        <f>IFERROR(VLOOKUP(CONCATENATE($C133, ".NY.GDP.MKTP.KD"),AREA_WB_6ATTRS,Seq!AC$1,FALSE)/10000,".")</f>
        <v>2103838.2786958963</v>
      </c>
      <c r="BR133" s="27">
        <f>IFERROR(VLOOKUP(CONCATENATE($C133, ".NY.GDP.MKTP.KD"),AREA_WB_6ATTRS,Seq!AD$1,FALSE)/10000,".")</f>
        <v>2293183.7237785268</v>
      </c>
      <c r="BS133" s="27">
        <f>IFERROR(VLOOKUP(CONCATENATE($C133, ".NY.GDP.MKTP.KD"),AREA_WB_6ATTRS,Seq!AE$1,FALSE)/10000,".")</f>
        <v>2478931.605404587</v>
      </c>
      <c r="BT133" s="27">
        <f>IFERROR(VLOOKUP(CONCATENATE($C133, ".NY.GDP.MKTP.KD"),AREA_WB_6ATTRS,Seq!AF$1,FALSE)/10000,".")</f>
        <v>2689640.791863977</v>
      </c>
      <c r="BU133" s="27">
        <f>IFERROR(VLOOKUP(CONCATENATE($C133, ".NY.GDP.MKTP.KD"),AREA_WB_6ATTRS,Seq!AG$1,FALSE)/10000,".")</f>
        <v>2912880.9775886871</v>
      </c>
      <c r="BV133" s="27"/>
      <c r="BW133" s="27"/>
      <c r="BX133" s="27"/>
      <c r="BY133" s="27"/>
      <c r="BZ133" s="27"/>
      <c r="CA133" s="27"/>
      <c r="CB133" s="27"/>
      <c r="CC133" s="27">
        <f>CNPop!A$48</f>
        <v>5.0000000000000001E-3</v>
      </c>
      <c r="CD133" s="27">
        <f>CNPop!B$48</f>
        <v>6.0000000000000001E-3</v>
      </c>
      <c r="CE133" s="27">
        <f>CNPop!C$48</f>
        <v>6.0000000000000001E-3</v>
      </c>
      <c r="CF133" s="27">
        <f>CNPop!D$48</f>
        <v>7.0000000000000001E-3</v>
      </c>
      <c r="CG133" s="27">
        <f>CNPop!E$48</f>
        <v>7.0000000000000001E-3</v>
      </c>
      <c r="CH133" s="27">
        <f>CNPop!F$48</f>
        <v>8.0000000000000002E-3</v>
      </c>
      <c r="CI133" s="27">
        <f>CNPop!G$48</f>
        <v>8.9999999999999993E-3</v>
      </c>
      <c r="CJ133" s="27">
        <f>CNPop!H$48</f>
        <v>0.01</v>
      </c>
      <c r="CK133" s="27">
        <f>CNPop!I$48</f>
        <v>1.0999999999999999E-2</v>
      </c>
      <c r="CL133" s="27">
        <f>CNPop!J$48</f>
        <v>1.2E-2</v>
      </c>
      <c r="CM133" s="27">
        <f>CNPop!K$48</f>
        <v>1.4E-2</v>
      </c>
      <c r="CN133" s="27">
        <f>CNPop!L$48</f>
        <v>1.6E-2</v>
      </c>
      <c r="CO133" s="27">
        <f>CNPop!M$48</f>
        <v>1.7000000000000001E-2</v>
      </c>
      <c r="CP133" s="27">
        <f>CNPop!N$48</f>
        <v>1.9E-2</v>
      </c>
      <c r="CQ133" s="27">
        <f>CNPop!O$48</f>
        <v>2.1000000000000001E-2</v>
      </c>
      <c r="CR133" s="27">
        <f>CNPop!P$48</f>
        <v>2.3E-2</v>
      </c>
      <c r="CS133" s="27">
        <f>CNPop!Q$48</f>
        <v>2.5999999999999999E-2</v>
      </c>
      <c r="CT133" s="27">
        <f>CNPop!R$48</f>
        <v>2.8000000000000001E-2</v>
      </c>
      <c r="CU133" s="27">
        <f>CNPop!S$48</f>
        <v>0.03</v>
      </c>
      <c r="CV133" s="27">
        <f>CNPop!T$48</f>
        <v>3.3000000000000002E-2</v>
      </c>
      <c r="CW133" s="27">
        <f>CNPop!U$48</f>
        <v>3.5999999999999997E-2</v>
      </c>
      <c r="CX133" s="27">
        <f>CNPop!V$48</f>
        <v>3.9E-2</v>
      </c>
      <c r="CY133" s="27">
        <f>CNPop!W$48</f>
        <v>4.2000000000000003E-2</v>
      </c>
      <c r="CZ133" s="27">
        <f>CNPop!X$48</f>
        <v>4.4999999999999998E-2</v>
      </c>
      <c r="DA133" s="27">
        <f>CNPop!Y$48</f>
        <v>4.9000000000000002E-2</v>
      </c>
      <c r="DB133" s="27">
        <f>CNPop!Z$48</f>
        <v>5.1999999999999998E-2</v>
      </c>
      <c r="DC133" s="27">
        <f>CNPop!AA$48</f>
        <v>5.6000000000000001E-2</v>
      </c>
      <c r="DD133" s="27">
        <f>CNPop!AB$48</f>
        <v>0.06</v>
      </c>
      <c r="DE133" s="27">
        <f>CNPop!AC$48</f>
        <v>6.3E-2</v>
      </c>
      <c r="DF133" s="27">
        <f>CNPop!AD$48</f>
        <v>6.8000000000000005E-2</v>
      </c>
      <c r="DG133" s="27">
        <f>CNPop!AE$48</f>
        <v>7.1999999999999995E-2</v>
      </c>
      <c r="DH133" s="27">
        <f>CNPop!AF$48</f>
        <v>7.5999999999999998E-2</v>
      </c>
      <c r="DI133" s="27">
        <f>CNPop!AG$48</f>
        <v>8.1000000000000003E-2</v>
      </c>
      <c r="DJ133" s="27">
        <f>CNPop!AH$48</f>
        <v>8.5000000000000006E-2</v>
      </c>
      <c r="DK133" s="27">
        <f>CNPop!AI$48</f>
        <v>0.09</v>
      </c>
      <c r="DL133" s="27">
        <f>CNPop!AJ$48</f>
        <v>9.5000000000000001E-2</v>
      </c>
      <c r="DM133" s="27">
        <f>CNPop!AK$48</f>
        <v>0.1</v>
      </c>
      <c r="DN133" s="27"/>
      <c r="DO133" s="27" t="str">
        <f t="shared" ref="DO133:DO164" si="180">IF(ISNUMBER(EZ133),EZ133,DP133)</f>
        <v>.</v>
      </c>
      <c r="DP133" s="27" t="str">
        <f t="shared" ref="DP133:DP164" si="181">IF(ISNUMBER(FA133),FA133,DQ133)</f>
        <v>.</v>
      </c>
      <c r="DQ133" s="27" t="str">
        <f t="shared" ref="DQ133:DQ164" si="182">IF(ISNUMBER(FB133),FB133,DR133)</f>
        <v>.</v>
      </c>
      <c r="DR133" s="27" t="str">
        <f t="shared" ref="DR133:DR164" si="183">IF(ISNUMBER(FC133),FC133,DS133)</f>
        <v>.</v>
      </c>
      <c r="DS133" s="27" t="str">
        <f t="shared" ref="DS133:DS164" si="184">IF(ISNUMBER(FD133),FD133,DT133)</f>
        <v>.</v>
      </c>
      <c r="DT133" s="27" t="str">
        <f t="shared" ref="DT133:DT164" si="185">IF(ISNUMBER(FE133),FE133,DU133)</f>
        <v>.</v>
      </c>
      <c r="DU133" s="27" t="str">
        <f t="shared" ref="DU133:DU164" si="186">IF(ISNUMBER(FF133),FF133,DV133)</f>
        <v>.</v>
      </c>
      <c r="DV133" s="27" t="str">
        <f t="shared" ref="DV133:DV164" si="187">IF(ISNUMBER(FG133),FG133,DW133)</f>
        <v>.</v>
      </c>
      <c r="DW133" s="27" t="str">
        <f t="shared" ref="DW133:DW164" si="188">IF(ISNUMBER(FH133),FH133,DX133)</f>
        <v>.</v>
      </c>
      <c r="DX133" s="27" t="str">
        <f t="shared" ref="DX133:DX164" si="189">IF(ISNUMBER(FI133),FI133,DY133)</f>
        <v>.</v>
      </c>
      <c r="DY133" s="27" t="str">
        <f t="shared" ref="DY133:DY164" si="190">IF(ISNUMBER(FJ133),FJ133,DZ133)</f>
        <v>.</v>
      </c>
      <c r="DZ133" s="27" t="str">
        <f t="shared" ref="DZ133:DZ164" si="191">IF(ISNUMBER(FK133),FK133,EA133)</f>
        <v>.</v>
      </c>
      <c r="EA133" s="27" t="str">
        <f t="shared" ref="EA133:EA164" si="192">IF(ISNUMBER(FL133),FL133,EB133)</f>
        <v>.</v>
      </c>
      <c r="EB133" s="27" t="str">
        <f t="shared" ref="EB133:EB164" si="193">IF(ISNUMBER(FM133),FM133,EC133)</f>
        <v>.</v>
      </c>
      <c r="EC133" s="27" t="str">
        <f t="shared" ref="EC133:EC164" si="194">IF(ISNUMBER(FN133),FN133,ED133)</f>
        <v>.</v>
      </c>
      <c r="ED133" s="27" t="str">
        <f t="shared" ref="ED133:ED164" si="195">IF(ISNUMBER(FO133),FO133,EE133)</f>
        <v>.</v>
      </c>
      <c r="EE133" s="27" t="str">
        <f t="shared" ref="EE133:EE164" si="196">IF(ISNUMBER(FP133),FP133,EF133)</f>
        <v>.</v>
      </c>
      <c r="EF133" s="27" t="str">
        <f t="shared" ref="EF133:EF164" si="197">IF(ISNUMBER(FQ133),FQ133,EG133)</f>
        <v>.</v>
      </c>
      <c r="EG133" s="27" t="str">
        <f t="shared" ref="EG133:EG164" si="198">IF(ISNUMBER(FR133),FR133,EH133)</f>
        <v>.</v>
      </c>
      <c r="EH133" s="27" t="str">
        <f t="shared" ref="EH133:EH164" si="199">IF(ISNUMBER(FS133),FS133,EI133)</f>
        <v>.</v>
      </c>
      <c r="EI133" s="27" t="str">
        <f t="shared" ref="EI133:EI164" si="200">IF(ISNUMBER(FT133),FT133,EJ133)</f>
        <v>.</v>
      </c>
      <c r="EJ133" s="27" t="str">
        <f t="shared" ref="EJ133:EJ164" si="201">IF(ISNUMBER(FU133),FU133,EK133)</f>
        <v>.</v>
      </c>
      <c r="EK133" s="27" t="str">
        <f t="shared" ref="EK133:EK164" si="202">IF(ISNUMBER(FV133),FV133,EL133)</f>
        <v>.</v>
      </c>
      <c r="EL133" s="27" t="str">
        <f t="shared" ref="EL133:EL164" si="203">IF(ISNUMBER(FW133),FW133,EM133)</f>
        <v>.</v>
      </c>
      <c r="EM133" s="27" t="str">
        <f t="shared" ref="EM133:EM164" si="204">IF(ISNUMBER(FX133),FX133,EN133)</f>
        <v>.</v>
      </c>
      <c r="EN133" s="27" t="str">
        <f t="shared" ref="EN133:EN164" si="205">IF(ISNUMBER(FY133),FY133,EO133)</f>
        <v>.</v>
      </c>
      <c r="EO133" s="27" t="str">
        <f t="shared" ref="EO133:EO164" si="206">IF(ISNUMBER(FZ133),FZ133,EP133)</f>
        <v>.</v>
      </c>
      <c r="EP133" s="27" t="str">
        <f t="shared" si="129"/>
        <v>.</v>
      </c>
      <c r="EQ133" s="27" t="str">
        <f t="shared" si="130"/>
        <v>.</v>
      </c>
      <c r="ER133" s="27" t="str">
        <f t="shared" si="179"/>
        <v>.</v>
      </c>
      <c r="ES133" s="27" t="str">
        <f t="shared" si="179"/>
        <v>.</v>
      </c>
      <c r="ET133" s="27" t="str">
        <f t="shared" si="179"/>
        <v>.</v>
      </c>
      <c r="EU133" s="27"/>
      <c r="EV133" s="27"/>
      <c r="EW133" s="27"/>
      <c r="EX133" s="27"/>
      <c r="EY133" s="27"/>
      <c r="EZ133" s="27" t="str">
        <f>IFERROR(VLOOKUP(CONCATENATE($C133,".SL.TLF.TERT.ZS"),AREA_WB_6ATTRS,Seq!B$1,FALSE)/100,".")</f>
        <v>.</v>
      </c>
      <c r="FA133" s="27" t="str">
        <f>IFERROR(VLOOKUP(CONCATENATE($C133,".SL.TLF.TERT.ZS"),AREA_WB_6ATTRS,Seq!C$1,FALSE)/100,".")</f>
        <v>.</v>
      </c>
      <c r="FB133" s="27" t="str">
        <f>IFERROR(VLOOKUP(CONCATENATE($C133,".SL.TLF.TERT.ZS"),AREA_WB_6ATTRS,Seq!D$1,FALSE)/100,".")</f>
        <v>.</v>
      </c>
      <c r="FC133" s="27" t="str">
        <f>IFERROR(VLOOKUP(CONCATENATE($C133,".SL.TLF.TERT.ZS"),AREA_WB_6ATTRS,Seq!E$1,FALSE)/100,".")</f>
        <v>.</v>
      </c>
      <c r="FD133" s="27" t="str">
        <f>IFERROR(VLOOKUP(CONCATENATE($C133,".SL.TLF.TERT.ZS"),AREA_WB_6ATTRS,Seq!F$1,FALSE)/100,".")</f>
        <v>.</v>
      </c>
      <c r="FE133" s="27" t="str">
        <f>IFERROR(VLOOKUP(CONCATENATE($C133,".SL.TLF.TERT.ZS"),AREA_WB_6ATTRS,Seq!G$1,FALSE)/100,".")</f>
        <v>.</v>
      </c>
      <c r="FF133" s="27" t="str">
        <f>IFERROR(VLOOKUP(CONCATENATE($C133,".SL.TLF.TERT.ZS"),AREA_WB_6ATTRS,Seq!H$1,FALSE)/100,".")</f>
        <v>.</v>
      </c>
      <c r="FG133" s="27" t="str">
        <f>IFERROR(VLOOKUP(CONCATENATE($C133,".SL.TLF.TERT.ZS"),AREA_WB_6ATTRS,Seq!I$1,FALSE)/100,".")</f>
        <v>.</v>
      </c>
      <c r="FH133" s="27" t="str">
        <f>IFERROR(VLOOKUP(CONCATENATE($C133,".SL.TLF.TERT.ZS"),AREA_WB_6ATTRS,Seq!J$1,FALSE)/100,".")</f>
        <v>.</v>
      </c>
      <c r="FI133" s="27" t="str">
        <f>IFERROR(VLOOKUP(CONCATENATE($C133,".SL.TLF.TERT.ZS"),AREA_WB_6ATTRS,Seq!K$1,FALSE)/100,".")</f>
        <v>.</v>
      </c>
      <c r="FJ133" s="27" t="str">
        <f>IFERROR(VLOOKUP(CONCATENATE($C133,".SL.TLF.TERT.ZS"),AREA_WB_6ATTRS,Seq!L$1,FALSE)/100,".")</f>
        <v>.</v>
      </c>
      <c r="FK133" s="27" t="str">
        <f>IFERROR(VLOOKUP(CONCATENATE($C133,".SL.TLF.TERT.ZS"),AREA_WB_6ATTRS,Seq!M$1,FALSE)/100,".")</f>
        <v>.</v>
      </c>
      <c r="FL133" s="27" t="str">
        <f>IFERROR(VLOOKUP(CONCATENATE($C133,".SL.TLF.TERT.ZS"),AREA_WB_6ATTRS,Seq!N$1,FALSE)/100,".")</f>
        <v>.</v>
      </c>
      <c r="FM133" s="27" t="str">
        <f>IFERROR(VLOOKUP(CONCATENATE($C133,".SL.TLF.TERT.ZS"),AREA_WB_6ATTRS,Seq!O$1,FALSE)/100,".")</f>
        <v>.</v>
      </c>
      <c r="FN133" s="27" t="str">
        <f>IFERROR(VLOOKUP(CONCATENATE($C133,".SL.TLF.TERT.ZS"),AREA_WB_6ATTRS,Seq!P$1,FALSE)/100,".")</f>
        <v>.</v>
      </c>
      <c r="FO133" s="27" t="str">
        <f>IFERROR(VLOOKUP(CONCATENATE($C133,".SL.TLF.TERT.ZS"),AREA_WB_6ATTRS,Seq!Q$1,FALSE)/100,".")</f>
        <v>.</v>
      </c>
      <c r="FP133" s="27" t="str">
        <f>IFERROR(VLOOKUP(CONCATENATE($C133,".SL.TLF.TERT.ZS"),AREA_WB_6ATTRS,Seq!R$1,FALSE)/100,".")</f>
        <v>.</v>
      </c>
      <c r="FQ133" s="27" t="str">
        <f>IFERROR(VLOOKUP(CONCATENATE($C133,".SL.TLF.TERT.ZS"),AREA_WB_6ATTRS,Seq!S$1,FALSE)/100,".")</f>
        <v>.</v>
      </c>
      <c r="FR133" s="27" t="str">
        <f>IFERROR(VLOOKUP(CONCATENATE($C133,".SL.TLF.TERT.ZS"),AREA_WB_6ATTRS,Seq!T$1,FALSE)/100,".")</f>
        <v>.</v>
      </c>
      <c r="FS133" s="27" t="str">
        <f>IFERROR(VLOOKUP(CONCATENATE($C133,".SL.TLF.TERT.ZS"),AREA_WB_6ATTRS,Seq!U$1,FALSE)/100,".")</f>
        <v>.</v>
      </c>
      <c r="FT133" s="27" t="str">
        <f>IFERROR(VLOOKUP(CONCATENATE($C133,".SL.TLF.TERT.ZS"),AREA_WB_6ATTRS,Seq!V$1,FALSE)/100,".")</f>
        <v>.</v>
      </c>
      <c r="FU133" s="27" t="str">
        <f>IFERROR(VLOOKUP(CONCATENATE($C133,".SL.TLF.TERT.ZS"),AREA_WB_6ATTRS,Seq!W$1,FALSE)/100,".")</f>
        <v>.</v>
      </c>
      <c r="FV133" s="27" t="str">
        <f>IFERROR(VLOOKUP(CONCATENATE($C133,".SL.TLF.TERT.ZS"),AREA_WB_6ATTRS,Seq!X$1,FALSE)/100,".")</f>
        <v>.</v>
      </c>
      <c r="FW133" s="27" t="str">
        <f>IFERROR(VLOOKUP(CONCATENATE($C133,".SL.TLF.TERT.ZS"),AREA_WB_6ATTRS,Seq!Y$1,FALSE)/100,".")</f>
        <v>.</v>
      </c>
      <c r="FX133" s="27" t="str">
        <f>IFERROR(VLOOKUP(CONCATENATE($C133,".SL.TLF.TERT.ZS"),AREA_WB_6ATTRS,Seq!Z$1,FALSE)/100,".")</f>
        <v>.</v>
      </c>
      <c r="FY133" s="27" t="str">
        <f>IFERROR(VLOOKUP(CONCATENATE($C133,".SL.TLF.TERT.ZS"),AREA_WB_6ATTRS,Seq!AA$1,FALSE)/100,".")</f>
        <v>.</v>
      </c>
      <c r="FZ133" s="27" t="str">
        <f>IFERROR(VLOOKUP(CONCATENATE($C133,".SL.TLF.TERT.ZS"),AREA_WB_6ATTRS,Seq!AB$1,FALSE)/100,".")</f>
        <v>.</v>
      </c>
      <c r="GA133" s="27" t="str">
        <f>IFERROR(VLOOKUP(CONCATENATE($C133,".SL.TLF.TERT.ZS"),AREA_WB_6ATTRS,Seq!AC$1,FALSE)/100,".")</f>
        <v>.</v>
      </c>
      <c r="GB133" s="27" t="str">
        <f>IFERROR(VLOOKUP(CONCATENATE($C133,".SL.TLF.TERT.ZS"),AREA_WB_6ATTRS,Seq!AD$1,FALSE)/100,".")</f>
        <v>.</v>
      </c>
      <c r="GC133" s="27" t="str">
        <f>IFERROR(VLOOKUP(CONCATENATE($C133,".SL.TLF.TERT.ZS"),AREA_WB_6ATTRS,Seq!AE$1,FALSE)/100,".")</f>
        <v>.</v>
      </c>
      <c r="GD133" s="27" t="str">
        <f>IFERROR(VLOOKUP(CONCATENATE($C133,".SL.TLF.TERT.ZS"),AREA_WB_6ATTRS,Seq!AF$1,FALSE)/100,".")</f>
        <v>.</v>
      </c>
      <c r="GE133" s="27" t="str">
        <f>IFERROR(VLOOKUP(CONCATENATE($C133,".SL.TLF.TERT.ZS"),AREA_WB_6ATTRS,Seq!AG$1,FALSE)/100,".")</f>
        <v>.</v>
      </c>
      <c r="GF133" s="27" t="str">
        <f>IFERROR(VLOOKUP(CONCATENATE($C133,".SL.TLF.TERT.ZS"),AREA_WB_6ATTRS,Seq!AH$1,FALSE)/100,".")</f>
        <v>.</v>
      </c>
      <c r="GG133" s="27" t="str">
        <f>IFERROR(VLOOKUP(CONCATENATE($C133,".SL.TLF.TERT.ZS"),AREA_WB_6ATTRS,Seq!AI$1,FALSE)/100,".")</f>
        <v>.</v>
      </c>
      <c r="GH133" s="27" t="str">
        <f>IFERROR(VLOOKUP(CONCATENATE($C133,".SL.TLF.TERT.ZS"),AREA_WB_6ATTRS,Seq!AJ$1,FALSE)/100,".")</f>
        <v>.</v>
      </c>
      <c r="GI133" s="27" t="str">
        <f>IFERROR(VLOOKUP(CONCATENATE($C133,".SL.TLF.TERT.ZS"),AREA_WB_6ATTRS,Seq!AK$1,FALSE)/100,".")</f>
        <v>.</v>
      </c>
      <c r="GJ133" s="27" t="str">
        <f>IFERROR(VLOOKUP(CONCATENATE($C133,".SL.TLF.TERT.ZS"),AREA_WB_6ATTRS,Seq!AL$1,FALSE)/100,".")</f>
        <v>.</v>
      </c>
      <c r="GK133" s="27"/>
      <c r="GL133" s="27"/>
      <c r="GM133" s="27" t="str">
        <f t="shared" ref="GM133:GM164" si="207">IF(ISNUMBER(GQ133/GU133),GQ133/GU133,".")</f>
        <v>.</v>
      </c>
      <c r="GN133" s="27" t="str">
        <f t="shared" ref="GN133:GN164" si="208" xml:space="preserve"> IF(ISNUMBER(GR133/GV133), GR133/GV133,".")</f>
        <v>.</v>
      </c>
      <c r="GO133" s="27" t="str">
        <f t="shared" si="131"/>
        <v>.</v>
      </c>
      <c r="GP133" s="27"/>
      <c r="GQ133" s="9" t="str">
        <f>IF(VLOOKUP($B133,EM_80!$B$1:$C$201,2,FALSE)&gt;0,VLOOKUP($B133,EM_80!$B$1:$C$201,2,FALSE),".")</f>
        <v>.</v>
      </c>
      <c r="GR133" s="9" t="str">
        <f t="shared" ref="GR133:GR164" si="209">IF(ISNA(VLOOKUP($B133,Area_EM_90_2,2,FALSE)),".",VLOOKUP($B133,Area_EM_90_2,2,FALSE))</f>
        <v>.</v>
      </c>
      <c r="GS133" s="9" t="str">
        <f t="shared" ref="GS133:GS196" si="210" xml:space="preserve"> IF(ISNA(VLOOKUP($B133,Area_EM_00_2,2,FALSE)),".",VLOOKUP($B133,Area_EM_00_2,2,FALSE))</f>
        <v>.</v>
      </c>
      <c r="GU133">
        <f t="shared" ref="GU133:GU164" si="211">VLOOKUP(CONCATENATE($B133,".SP.POP.TOTL"),Area_pop_80_09,2,FALSE)</f>
        <v>15951898</v>
      </c>
      <c r="GV133">
        <f t="shared" ref="GV133:GV164" si="212">VLOOKUP(CONCATENATE($B133,".SP.POP.TOTL"),Area_pop_80_09,12,FALSE)</f>
        <v>20510000</v>
      </c>
      <c r="GW133">
        <f t="shared" ref="GW133:GW164" si="213">VLOOKUP(CONCATENATE($B133,".SP.POP.TOTL"),Area_pop_80_09,22,FALSE)</f>
        <v>24650000</v>
      </c>
      <c r="GX133">
        <f t="shared" ref="GX133:GX164" si="214">VLOOKUP(CONCATENATE($B133,".SP.POP.TOTL"),Area_pop_80_09,32,FALSE)</f>
        <v>28562400</v>
      </c>
      <c r="GZ133" s="9" t="str">
        <f>IF(ISNA(VLOOKUP($B133,Area_EM_90,Seq!C$1,FALSE)),".",VLOOKUP($B133,Area_EM_90,Seq!C$1,FALSE))</f>
        <v>.</v>
      </c>
      <c r="HA133" s="9" t="str">
        <f>IF(ISNA(VLOOKUP($B133,Area_EM_90,Seq!D$1,FALSE)),".",VLOOKUP($B133,Area_EM_90,Seq!D$1,FALSE))</f>
        <v>.</v>
      </c>
      <c r="HB133" s="9" t="str">
        <f>IF(ISNA(VLOOKUP($B133,Area_EM_90,Seq!E$1,FALSE)),".",VLOOKUP($B133,Area_EM_90,Seq!E$1,FALSE))</f>
        <v>.</v>
      </c>
      <c r="HC133" s="9" t="str">
        <f>IF(ISNA(VLOOKUP($B133,Area_EM_90,Seq!F$1,FALSE)),".",VLOOKUP($B133,Area_EM_90,Seq!F$1,FALSE))</f>
        <v>.</v>
      </c>
      <c r="HD133" s="9" t="str">
        <f>IF(ISNA(VLOOKUP($B133,Area_EM_90,Seq!G$1,FALSE)),".",VLOOKUP($B133,Area_EM_90,Seq!G$1,FALSE))</f>
        <v>.</v>
      </c>
      <c r="HE133" s="9" t="str">
        <f>IF(ISNA(VLOOKUP($B133,Area_EM_90,Seq!H$1,FALSE)),".",VLOOKUP($B133,Area_EM_90,Seq!H$1,FALSE))</f>
        <v>.</v>
      </c>
      <c r="HF133" s="9" t="str">
        <f>IF(ISNA(VLOOKUP($B133,Area_EM_90,Seq!I$1,FALSE)),".",VLOOKUP($B133,Area_EM_90,Seq!I$1,FALSE))</f>
        <v>.</v>
      </c>
      <c r="HG133" s="9" t="str">
        <f>IF(ISNA(VLOOKUP($B133,Area_EM_90,Seq!J$1,FALSE)),".",VLOOKUP($B133,Area_EM_90,Seq!J$1,FALSE))</f>
        <v>.</v>
      </c>
      <c r="HH133" s="9" t="str">
        <f>IF(ISNA(VLOOKUP($B133,Area_EM_00,Seq!C$1,FALSE)),".",VLOOKUP($B133,Area_EM_00,Seq!C$1,FALSE))</f>
        <v>.</v>
      </c>
      <c r="HI133" s="9" t="str">
        <f>IF(ISNA(VLOOKUP($B133,Area_EM_00,Seq!D$1,FALSE)),".",VLOOKUP($B133,Area_EM_00,Seq!D$1,FALSE))</f>
        <v>.</v>
      </c>
      <c r="HJ133" s="9" t="str">
        <f>IF(ISNA(VLOOKUP($B133,Area_EM_00,Seq!E$1,FALSE)),".",VLOOKUP($B133,Area_EM_00,Seq!E$1,FALSE))</f>
        <v>.</v>
      </c>
      <c r="HK133" s="9" t="str">
        <f>IF(ISNA(VLOOKUP($B133,Area_EM_00,Seq!F$1,FALSE)),".",VLOOKUP($B133,Area_EM_00,Seq!F$1,FALSE))</f>
        <v>.</v>
      </c>
      <c r="HL133" s="9" t="str">
        <f>IF(ISNA(VLOOKUP($B133,Area_EM_00,Seq!G$1,FALSE)),".",VLOOKUP($B133,Area_EM_00,Seq!G$1,FALSE))</f>
        <v>.</v>
      </c>
      <c r="HM133" s="9" t="str">
        <f>IF(ISNA(VLOOKUP($B133,Area_EM_00,Seq!H$1,FALSE)),".",VLOOKUP($B133,Area_EM_00,Seq!H$1,FALSE))</f>
        <v>.</v>
      </c>
      <c r="HN133" s="9" t="str">
        <f>IF(ISNA(VLOOKUP($B133,Area_EM_00,Seq!I$1,FALSE)),".",VLOOKUP($B133,Area_EM_00,Seq!I$1,FALSE))</f>
        <v>.</v>
      </c>
      <c r="HO133" s="9" t="str">
        <f>IF(ISNA(VLOOKUP($B133,Area_EM_00,Seq!J$1,FALSE)),".",VLOOKUP($B133,Area_EM_00,Seq!J$1,FALSE))</f>
        <v>.</v>
      </c>
      <c r="HQ133" s="27"/>
      <c r="HR133" s="9" t="str">
        <f>IFERROR(VLOOKUP($B133,AREA_EM3_60_00,Seq!E$1,FALSE),".")</f>
        <v>.</v>
      </c>
      <c r="HS133" s="9" t="str">
        <f>IFERROR(VLOOKUP($B133,AREA_EM3_60_00,Seq!F$1,FALSE),".")</f>
        <v>.</v>
      </c>
      <c r="HT133" s="9" t="str">
        <f>IFERROR(VLOOKUP($B133,AREA_EM3_60_00,Seq!G$1,FALSE),".")</f>
        <v>.</v>
      </c>
      <c r="HU133" s="9" t="str">
        <f>IFERROR(VLOOKUP($B133,AREA_EM3_10,Seq!B$1,FALSE),".")</f>
        <v>.</v>
      </c>
      <c r="HV133" s="9">
        <f t="shared" si="132"/>
        <v>15951898</v>
      </c>
      <c r="HW133" s="9">
        <f t="shared" si="133"/>
        <v>20510000</v>
      </c>
      <c r="HX133" s="9">
        <f t="shared" si="134"/>
        <v>24650000</v>
      </c>
      <c r="HY133" s="9">
        <f t="shared" si="135"/>
        <v>28562400</v>
      </c>
    </row>
    <row r="134" spans="1:233">
      <c r="A134" s="25" t="s">
        <v>3132</v>
      </c>
      <c r="B134" s="26" t="str">
        <f t="shared" si="178"/>
        <v>Yugoslavia</v>
      </c>
      <c r="C134" s="166" t="s">
        <v>4865</v>
      </c>
      <c r="D134" s="27">
        <f>VLOOKUP("CHN.NY.GDP.MKTP.KD",AREA_WB_6ATTRS,Seq!B$1,FALSE)/10000</f>
        <v>18294112.043860689</v>
      </c>
      <c r="E134" s="27">
        <f>VLOOKUP("CHN.NY.GDP.MKTP.KD",AREA_WB_6ATTRS,Seq!C$1,FALSE)/10000</f>
        <v>19245405.87014145</v>
      </c>
      <c r="F134" s="27">
        <f>VLOOKUP("CHN.NY.GDP.MKTP.KD",AREA_WB_6ATTRS,Seq!D$1,FALSE)/10000</f>
        <v>20996737.804324333</v>
      </c>
      <c r="G134" s="27">
        <f>VLOOKUP("CHN.NY.GDP.MKTP.KD",AREA_WB_6ATTRS,Seq!E$1,FALSE)/10000</f>
        <v>23285382.224995762</v>
      </c>
      <c r="H134" s="27">
        <f>VLOOKUP("CHN.NY.GDP.MKTP.KD",AREA_WB_6ATTRS,Seq!F$1,FALSE)/10000</f>
        <v>26824760.323195074</v>
      </c>
      <c r="I134" s="27">
        <f>VLOOKUP("CHN.NY.GDP.MKTP.KD",AREA_WB_6ATTRS,Seq!G$1,FALSE)/10000</f>
        <v>30446102.966826372</v>
      </c>
      <c r="J134" s="27">
        <f>VLOOKUP("CHN.NY.GDP.MKTP.KD",AREA_WB_6ATTRS,Seq!H$1,FALSE)/10000</f>
        <v>33125360.027907111</v>
      </c>
      <c r="K134" s="27">
        <f>VLOOKUP("CHN.NY.GDP.MKTP.KD",AREA_WB_6ATTRS,Seq!I$1,FALSE)/10000</f>
        <v>36967901.791144341</v>
      </c>
      <c r="L134" s="27">
        <f>VLOOKUP("CHN.NY.GDP.MKTP.KD",AREA_WB_6ATTRS,Seq!J$1,FALSE)/10000</f>
        <v>41145274.693543643</v>
      </c>
      <c r="M134" s="27">
        <f>VLOOKUP("CHN.NY.GDP.MKTP.KD",AREA_WB_6ATTRS,Seq!K$1,FALSE)/10000</f>
        <v>42832230.955979005</v>
      </c>
      <c r="N134" s="27">
        <f>VLOOKUP("CHN.NY.GDP.MKTP.KD",AREA_WB_6ATTRS,Seq!L$1,FALSE)/10000</f>
        <v>44459855.73230619</v>
      </c>
      <c r="O134" s="27">
        <f>VLOOKUP("CHN.NY.GDP.MKTP.KD",AREA_WB_6ATTRS,Seq!M$1,FALSE)/10000</f>
        <v>48550162.459678344</v>
      </c>
      <c r="P134" s="27">
        <f>VLOOKUP("CHN.NY.GDP.MKTP.KD",AREA_WB_6ATTRS,Seq!N$1,FALSE)/10000</f>
        <v>55444285.528952621</v>
      </c>
      <c r="Q134" s="27">
        <f>VLOOKUP("CHN.NY.GDP.MKTP.KD",AREA_WB_6ATTRS,Seq!O$1,FALSE)/10000</f>
        <v>63206485.503006078</v>
      </c>
      <c r="R134" s="27">
        <f>VLOOKUP("CHN.NY.GDP.MKTP.KD",AREA_WB_6ATTRS,Seq!P$1,FALSE)/10000</f>
        <v>71486535.103899792</v>
      </c>
      <c r="S134" s="27">
        <f>VLOOKUP("CHN.NY.GDP.MKTP.KD",AREA_WB_6ATTRS,Seq!Q$1,FALSE)/10000</f>
        <v>79278567.430224851</v>
      </c>
      <c r="T134" s="27">
        <f>VLOOKUP("CHN.NY.GDP.MKTP.KD",AREA_WB_6ATTRS,Seq!R$1,FALSE)/10000</f>
        <v>87206424.173247412</v>
      </c>
      <c r="U134" s="27">
        <f>VLOOKUP("CHN.NY.GDP.MKTP.KD",AREA_WB_6ATTRS,Seq!S$1,FALSE)/10000</f>
        <v>95316621.621359423</v>
      </c>
      <c r="V134" s="27">
        <f>VLOOKUP("CHN.NY.GDP.MKTP.KD",AREA_WB_6ATTRS,Seq!T$1,FALSE)/10000</f>
        <v>102751318.10782552</v>
      </c>
      <c r="W134" s="27">
        <f>VLOOKUP("CHN.NY.GDP.MKTP.KD",AREA_WB_6ATTRS,Seq!U$1,FALSE)/10000</f>
        <v>110560418.28402025</v>
      </c>
      <c r="X134" s="27">
        <f>VLOOKUP("CHN.NY.GDP.MKTP.KD",AREA_WB_6ATTRS,Seq!V$1,FALSE)/10000</f>
        <v>119847493.41987793</v>
      </c>
      <c r="Y134" s="27">
        <f>VLOOKUP("CHN.NY.GDP.MKTP.KD",AREA_WB_6ATTRS,Seq!W$1,FALSE)/10000</f>
        <v>129794835.37372778</v>
      </c>
      <c r="Z134" s="27">
        <f>VLOOKUP("CHN.NY.GDP.MKTP.KD",AREA_WB_6ATTRS,Seq!X$1,FALSE)/10000</f>
        <v>141606165.392737</v>
      </c>
      <c r="AA134" s="27">
        <f>VLOOKUP("CHN.NY.GDP.MKTP.KD",AREA_WB_6ATTRS,Seq!Y$1,FALSE)/10000</f>
        <v>155766781.9320105</v>
      </c>
      <c r="AB134" s="27">
        <f>VLOOKUP("CHN.NY.GDP.MKTP.KD",AREA_WB_6ATTRS,Seq!Z$1,FALSE)/10000</f>
        <v>171499226.90714428</v>
      </c>
      <c r="AC134" s="27">
        <f>VLOOKUP("CHN.NY.GDP.MKTP.KD",AREA_WB_6ATTRS,Seq!AA$1,FALSE)/10000</f>
        <v>190878639.54765138</v>
      </c>
      <c r="AD134" s="27">
        <f>VLOOKUP("CHN.NY.GDP.MKTP.KD",AREA_WB_6ATTRS,Seq!AB$1,FALSE)/10000</f>
        <v>215120226.77020231</v>
      </c>
      <c r="AE134" s="27">
        <f>VLOOKUP("CHN.NY.GDP.MKTP.KD",AREA_WB_6ATTRS,Seq!AC$1,FALSE)/10000</f>
        <v>245667298.97157177</v>
      </c>
      <c r="AF134" s="27">
        <f>VLOOKUP("CHN.NY.GDP.MKTP.KD",AREA_WB_6ATTRS,Seq!AD$1,FALSE)/10000</f>
        <v>269251359.67284226</v>
      </c>
      <c r="AG134" s="27">
        <f>VLOOKUP("CHN.NY.GDP.MKTP.KD",AREA_WB_6ATTRS,Seq!AE$1,FALSE)/10000</f>
        <v>294022484.76274431</v>
      </c>
      <c r="AH134" s="27">
        <f>VLOOKUP("CHN.NY.GDP.MKTP.KD",AREA_WB_6ATTRS,Seq!AF$1,FALSE)/10000</f>
        <v>324600823.17806971</v>
      </c>
      <c r="AI134" s="27">
        <f>VLOOKUP("CHN.NY.GDP.MKTP.KD",AREA_WB_6ATTRS,Seq!AG$1,FALSE)/10000</f>
        <v>354139498.08727396</v>
      </c>
      <c r="AJ134" s="27"/>
      <c r="AK134" s="27"/>
      <c r="AL134" s="27"/>
      <c r="AM134" s="27"/>
      <c r="AN134" s="27"/>
      <c r="AO134" s="27"/>
      <c r="AP134" s="27" t="str">
        <f>IFERROR(VLOOKUP(CONCATENATE($C134, ".NY.GDP.MKTP.KD"),AREA_WB_6ATTRS,Seq!B$1,FALSE)/10000,".")</f>
        <v>.</v>
      </c>
      <c r="AQ134" s="27" t="str">
        <f>IFERROR(VLOOKUP(CONCATENATE($C134, ".NY.GDP.MKTP.KD"),AREA_WB_6ATTRS,Seq!C$1,FALSE)/10000,".")</f>
        <v>.</v>
      </c>
      <c r="AR134" s="27" t="str">
        <f>IFERROR(VLOOKUP(CONCATENATE($C134, ".NY.GDP.MKTP.KD"),AREA_WB_6ATTRS,Seq!D$1,FALSE)/10000,".")</f>
        <v>.</v>
      </c>
      <c r="AS134" s="27" t="str">
        <f>IFERROR(VLOOKUP(CONCATENATE($C134, ".NY.GDP.MKTP.KD"),AREA_WB_6ATTRS,Seq!E$1,FALSE)/10000,".")</f>
        <v>.</v>
      </c>
      <c r="AT134" s="27" t="str">
        <f>IFERROR(VLOOKUP(CONCATENATE($C134, ".NY.GDP.MKTP.KD"),AREA_WB_6ATTRS,Seq!F$1,FALSE)/10000,".")</f>
        <v>.</v>
      </c>
      <c r="AU134" s="27" t="str">
        <f>IFERROR(VLOOKUP(CONCATENATE($C134, ".NY.GDP.MKTP.KD"),AREA_WB_6ATTRS,Seq!G$1,FALSE)/10000,".")</f>
        <v>.</v>
      </c>
      <c r="AV134" s="27" t="str">
        <f>IFERROR(VLOOKUP(CONCATENATE($C134, ".NY.GDP.MKTP.KD"),AREA_WB_6ATTRS,Seq!H$1,FALSE)/10000,".")</f>
        <v>.</v>
      </c>
      <c r="AW134" s="27" t="str">
        <f>IFERROR(VLOOKUP(CONCATENATE($C134, ".NY.GDP.MKTP.KD"),AREA_WB_6ATTRS,Seq!I$1,FALSE)/10000,".")</f>
        <v>.</v>
      </c>
      <c r="AX134" s="27" t="str">
        <f>IFERROR(VLOOKUP(CONCATENATE($C134, ".NY.GDP.MKTP.KD"),AREA_WB_6ATTRS,Seq!J$1,FALSE)/10000,".")</f>
        <v>.</v>
      </c>
      <c r="AY134" s="27" t="str">
        <f>IFERROR(VLOOKUP(CONCATENATE($C134, ".NY.GDP.MKTP.KD"),AREA_WB_6ATTRS,Seq!K$1,FALSE)/10000,".")</f>
        <v>.</v>
      </c>
      <c r="AZ134" s="27" t="str">
        <f>IFERROR(VLOOKUP(CONCATENATE($C134, ".NY.GDP.MKTP.KD"),AREA_WB_6ATTRS,Seq!L$1,FALSE)/10000,".")</f>
        <v>.</v>
      </c>
      <c r="BA134" s="27" t="str">
        <f>IFERROR(VLOOKUP(CONCATENATE($C134, ".NY.GDP.MKTP.KD"),AREA_WB_6ATTRS,Seq!M$1,FALSE)/10000,".")</f>
        <v>.</v>
      </c>
      <c r="BB134" s="27" t="str">
        <f>IFERROR(VLOOKUP(CONCATENATE($C134, ".NY.GDP.MKTP.KD"),AREA_WB_6ATTRS,Seq!N$1,FALSE)/10000,".")</f>
        <v>.</v>
      </c>
      <c r="BC134" s="27" t="str">
        <f>IFERROR(VLOOKUP(CONCATENATE($C134, ".NY.GDP.MKTP.KD"),AREA_WB_6ATTRS,Seq!O$1,FALSE)/10000,".")</f>
        <v>.</v>
      </c>
      <c r="BD134" s="27" t="str">
        <f>IFERROR(VLOOKUP(CONCATENATE($C134, ".NY.GDP.MKTP.KD"),AREA_WB_6ATTRS,Seq!P$1,FALSE)/10000,".")</f>
        <v>.</v>
      </c>
      <c r="BE134" s="27" t="str">
        <f>IFERROR(VLOOKUP(CONCATENATE($C134, ".NY.GDP.MKTP.KD"),AREA_WB_6ATTRS,Seq!Q$1,FALSE)/10000,".")</f>
        <v>.</v>
      </c>
      <c r="BF134" s="27" t="str">
        <f>IFERROR(VLOOKUP(CONCATENATE($C134, ".NY.GDP.MKTP.KD"),AREA_WB_6ATTRS,Seq!R$1,FALSE)/10000,".")</f>
        <v>.</v>
      </c>
      <c r="BG134" s="27" t="str">
        <f>IFERROR(VLOOKUP(CONCATENATE($C134, ".NY.GDP.MKTP.KD"),AREA_WB_6ATTRS,Seq!S$1,FALSE)/10000,".")</f>
        <v>.</v>
      </c>
      <c r="BH134" s="27" t="str">
        <f>IFERROR(VLOOKUP(CONCATENATE($C134, ".NY.GDP.MKTP.KD"),AREA_WB_6ATTRS,Seq!T$1,FALSE)/10000,".")</f>
        <v>.</v>
      </c>
      <c r="BI134" s="27" t="str">
        <f>IFERROR(VLOOKUP(CONCATENATE($C134, ".NY.GDP.MKTP.KD"),AREA_WB_6ATTRS,Seq!U$1,FALSE)/10000,".")</f>
        <v>.</v>
      </c>
      <c r="BJ134" s="27" t="str">
        <f>IFERROR(VLOOKUP(CONCATENATE($C134, ".NY.GDP.MKTP.KD"),AREA_WB_6ATTRS,Seq!V$1,FALSE)/10000,".")</f>
        <v>.</v>
      </c>
      <c r="BK134" s="27" t="str">
        <f>IFERROR(VLOOKUP(CONCATENATE($C134, ".NY.GDP.MKTP.KD"),AREA_WB_6ATTRS,Seq!W$1,FALSE)/10000,".")</f>
        <v>.</v>
      </c>
      <c r="BL134" s="27" t="str">
        <f>IFERROR(VLOOKUP(CONCATENATE($C134, ".NY.GDP.MKTP.KD"),AREA_WB_6ATTRS,Seq!X$1,FALSE)/10000,".")</f>
        <v>.</v>
      </c>
      <c r="BM134" s="27" t="str">
        <f>IFERROR(VLOOKUP(CONCATENATE($C134, ".NY.GDP.MKTP.KD"),AREA_WB_6ATTRS,Seq!Y$1,FALSE)/10000,".")</f>
        <v>.</v>
      </c>
      <c r="BN134" s="27" t="str">
        <f>IFERROR(VLOOKUP(CONCATENATE($C134, ".NY.GDP.MKTP.KD"),AREA_WB_6ATTRS,Seq!Z$1,FALSE)/10000,".")</f>
        <v>.</v>
      </c>
      <c r="BO134" s="27" t="str">
        <f>IFERROR(VLOOKUP(CONCATENATE($C134, ".NY.GDP.MKTP.KD"),AREA_WB_6ATTRS,Seq!AA$1,FALSE)/10000,".")</f>
        <v>.</v>
      </c>
      <c r="BP134" s="27" t="str">
        <f>IFERROR(VLOOKUP(CONCATENATE($C134, ".NY.GDP.MKTP.KD"),AREA_WB_6ATTRS,Seq!AB$1,FALSE)/10000,".")</f>
        <v>.</v>
      </c>
      <c r="BQ134" s="27" t="str">
        <f>IFERROR(VLOOKUP(CONCATENATE($C134, ".NY.GDP.MKTP.KD"),AREA_WB_6ATTRS,Seq!AC$1,FALSE)/10000,".")</f>
        <v>.</v>
      </c>
      <c r="BR134" s="27" t="str">
        <f>IFERROR(VLOOKUP(CONCATENATE($C134, ".NY.GDP.MKTP.KD"),AREA_WB_6ATTRS,Seq!AD$1,FALSE)/10000,".")</f>
        <v>.</v>
      </c>
      <c r="BS134" s="27" t="str">
        <f>IFERROR(VLOOKUP(CONCATENATE($C134, ".NY.GDP.MKTP.KD"),AREA_WB_6ATTRS,Seq!AE$1,FALSE)/10000,".")</f>
        <v>.</v>
      </c>
      <c r="BT134" s="27" t="str">
        <f>IFERROR(VLOOKUP(CONCATENATE($C134, ".NY.GDP.MKTP.KD"),AREA_WB_6ATTRS,Seq!AF$1,FALSE)/10000,".")</f>
        <v>.</v>
      </c>
      <c r="BU134" s="27" t="str">
        <f>IFERROR(VLOOKUP(CONCATENATE($C134, ".NY.GDP.MKTP.KD"),AREA_WB_6ATTRS,Seq!AG$1,FALSE)/10000,".")</f>
        <v>.</v>
      </c>
      <c r="BV134" s="27"/>
      <c r="BW134" s="27"/>
      <c r="BX134" s="27"/>
      <c r="BY134" s="27"/>
      <c r="BZ134" s="27"/>
      <c r="CA134" s="27"/>
      <c r="CB134" s="27"/>
      <c r="CC134" s="27">
        <f>CNPop!A$48</f>
        <v>5.0000000000000001E-3</v>
      </c>
      <c r="CD134" s="27">
        <f>CNPop!B$48</f>
        <v>6.0000000000000001E-3</v>
      </c>
      <c r="CE134" s="27">
        <f>CNPop!C$48</f>
        <v>6.0000000000000001E-3</v>
      </c>
      <c r="CF134" s="27">
        <f>CNPop!D$48</f>
        <v>7.0000000000000001E-3</v>
      </c>
      <c r="CG134" s="27">
        <f>CNPop!E$48</f>
        <v>7.0000000000000001E-3</v>
      </c>
      <c r="CH134" s="27">
        <f>CNPop!F$48</f>
        <v>8.0000000000000002E-3</v>
      </c>
      <c r="CI134" s="27">
        <f>CNPop!G$48</f>
        <v>8.9999999999999993E-3</v>
      </c>
      <c r="CJ134" s="27">
        <f>CNPop!H$48</f>
        <v>0.01</v>
      </c>
      <c r="CK134" s="27">
        <f>CNPop!I$48</f>
        <v>1.0999999999999999E-2</v>
      </c>
      <c r="CL134" s="27">
        <f>CNPop!J$48</f>
        <v>1.2E-2</v>
      </c>
      <c r="CM134" s="27">
        <f>CNPop!K$48</f>
        <v>1.4E-2</v>
      </c>
      <c r="CN134" s="27">
        <f>CNPop!L$48</f>
        <v>1.6E-2</v>
      </c>
      <c r="CO134" s="27">
        <f>CNPop!M$48</f>
        <v>1.7000000000000001E-2</v>
      </c>
      <c r="CP134" s="27">
        <f>CNPop!N$48</f>
        <v>1.9E-2</v>
      </c>
      <c r="CQ134" s="27">
        <f>CNPop!O$48</f>
        <v>2.1000000000000001E-2</v>
      </c>
      <c r="CR134" s="27">
        <f>CNPop!P$48</f>
        <v>2.3E-2</v>
      </c>
      <c r="CS134" s="27">
        <f>CNPop!Q$48</f>
        <v>2.5999999999999999E-2</v>
      </c>
      <c r="CT134" s="27">
        <f>CNPop!R$48</f>
        <v>2.8000000000000001E-2</v>
      </c>
      <c r="CU134" s="27">
        <f>CNPop!S$48</f>
        <v>0.03</v>
      </c>
      <c r="CV134" s="27">
        <f>CNPop!T$48</f>
        <v>3.3000000000000002E-2</v>
      </c>
      <c r="CW134" s="27">
        <f>CNPop!U$48</f>
        <v>3.5999999999999997E-2</v>
      </c>
      <c r="CX134" s="27">
        <f>CNPop!V$48</f>
        <v>3.9E-2</v>
      </c>
      <c r="CY134" s="27">
        <f>CNPop!W$48</f>
        <v>4.2000000000000003E-2</v>
      </c>
      <c r="CZ134" s="27">
        <f>CNPop!X$48</f>
        <v>4.4999999999999998E-2</v>
      </c>
      <c r="DA134" s="27">
        <f>CNPop!Y$48</f>
        <v>4.9000000000000002E-2</v>
      </c>
      <c r="DB134" s="27">
        <f>CNPop!Z$48</f>
        <v>5.1999999999999998E-2</v>
      </c>
      <c r="DC134" s="27">
        <f>CNPop!AA$48</f>
        <v>5.6000000000000001E-2</v>
      </c>
      <c r="DD134" s="27">
        <f>CNPop!AB$48</f>
        <v>0.06</v>
      </c>
      <c r="DE134" s="27">
        <f>CNPop!AC$48</f>
        <v>6.3E-2</v>
      </c>
      <c r="DF134" s="27">
        <f>CNPop!AD$48</f>
        <v>6.8000000000000005E-2</v>
      </c>
      <c r="DG134" s="27">
        <f>CNPop!AE$48</f>
        <v>7.1999999999999995E-2</v>
      </c>
      <c r="DH134" s="27">
        <f>CNPop!AF$48</f>
        <v>7.5999999999999998E-2</v>
      </c>
      <c r="DI134" s="27">
        <f>CNPop!AG$48</f>
        <v>8.1000000000000003E-2</v>
      </c>
      <c r="DJ134" s="27">
        <f>CNPop!AH$48</f>
        <v>8.5000000000000006E-2</v>
      </c>
      <c r="DK134" s="27">
        <f>CNPop!AI$48</f>
        <v>0.09</v>
      </c>
      <c r="DL134" s="27">
        <f>CNPop!AJ$48</f>
        <v>9.5000000000000001E-2</v>
      </c>
      <c r="DM134" s="27">
        <f>CNPop!AK$48</f>
        <v>0.1</v>
      </c>
      <c r="DN134" s="27"/>
      <c r="DO134" s="27" t="str">
        <f t="shared" si="180"/>
        <v>.</v>
      </c>
      <c r="DP134" s="27" t="str">
        <f t="shared" si="181"/>
        <v>.</v>
      </c>
      <c r="DQ134" s="27" t="str">
        <f t="shared" si="182"/>
        <v>.</v>
      </c>
      <c r="DR134" s="27" t="str">
        <f t="shared" si="183"/>
        <v>.</v>
      </c>
      <c r="DS134" s="27" t="str">
        <f t="shared" si="184"/>
        <v>.</v>
      </c>
      <c r="DT134" s="27" t="str">
        <f t="shared" si="185"/>
        <v>.</v>
      </c>
      <c r="DU134" s="27" t="str">
        <f t="shared" si="186"/>
        <v>.</v>
      </c>
      <c r="DV134" s="27" t="str">
        <f t="shared" si="187"/>
        <v>.</v>
      </c>
      <c r="DW134" s="27" t="str">
        <f t="shared" si="188"/>
        <v>.</v>
      </c>
      <c r="DX134" s="27" t="str">
        <f t="shared" si="189"/>
        <v>.</v>
      </c>
      <c r="DY134" s="27" t="str">
        <f t="shared" si="190"/>
        <v>.</v>
      </c>
      <c r="DZ134" s="27" t="str">
        <f t="shared" si="191"/>
        <v>.</v>
      </c>
      <c r="EA134" s="27" t="str">
        <f t="shared" si="192"/>
        <v>.</v>
      </c>
      <c r="EB134" s="27" t="str">
        <f t="shared" si="193"/>
        <v>.</v>
      </c>
      <c r="EC134" s="27" t="str">
        <f t="shared" si="194"/>
        <v>.</v>
      </c>
      <c r="ED134" s="27" t="str">
        <f t="shared" si="195"/>
        <v>.</v>
      </c>
      <c r="EE134" s="27" t="str">
        <f t="shared" si="196"/>
        <v>.</v>
      </c>
      <c r="EF134" s="27" t="str">
        <f t="shared" si="197"/>
        <v>.</v>
      </c>
      <c r="EG134" s="27" t="str">
        <f t="shared" si="198"/>
        <v>.</v>
      </c>
      <c r="EH134" s="27" t="str">
        <f t="shared" si="199"/>
        <v>.</v>
      </c>
      <c r="EI134" s="27" t="str">
        <f t="shared" si="200"/>
        <v>.</v>
      </c>
      <c r="EJ134" s="27" t="str">
        <f t="shared" si="201"/>
        <v>.</v>
      </c>
      <c r="EK134" s="27" t="str">
        <f t="shared" si="202"/>
        <v>.</v>
      </c>
      <c r="EL134" s="27" t="str">
        <f t="shared" si="203"/>
        <v>.</v>
      </c>
      <c r="EM134" s="27" t="str">
        <f t="shared" si="204"/>
        <v>.</v>
      </c>
      <c r="EN134" s="27" t="str">
        <f t="shared" si="205"/>
        <v>.</v>
      </c>
      <c r="EO134" s="27" t="str">
        <f t="shared" si="206"/>
        <v>.</v>
      </c>
      <c r="EP134" s="27" t="str">
        <f t="shared" ref="EP134:EP196" si="215">IF(ISNUMBER(GA134),GA134,".")</f>
        <v>.</v>
      </c>
      <c r="EQ134" s="27" t="str">
        <f t="shared" ref="EQ134:EQ196" si="216">IF(ISNUMBER(GB134),GB134,EP134)</f>
        <v>.</v>
      </c>
      <c r="ER134" s="27" t="str">
        <f t="shared" si="179"/>
        <v>.</v>
      </c>
      <c r="ES134" s="27" t="str">
        <f t="shared" si="179"/>
        <v>.</v>
      </c>
      <c r="ET134" s="27" t="str">
        <f t="shared" si="179"/>
        <v>.</v>
      </c>
      <c r="EU134" s="27"/>
      <c r="EV134" s="27"/>
      <c r="EW134" s="27"/>
      <c r="EX134" s="27"/>
      <c r="EY134" s="27"/>
      <c r="EZ134" s="27" t="str">
        <f>IFERROR(VLOOKUP(CONCATENATE($C134,".SL.TLF.TERT.ZS"),AREA_WB_6ATTRS,Seq!B$1,FALSE)/100,".")</f>
        <v>.</v>
      </c>
      <c r="FA134" s="27" t="str">
        <f>IFERROR(VLOOKUP(CONCATENATE($C134,".SL.TLF.TERT.ZS"),AREA_WB_6ATTRS,Seq!C$1,FALSE)/100,".")</f>
        <v>.</v>
      </c>
      <c r="FB134" s="27" t="str">
        <f>IFERROR(VLOOKUP(CONCATENATE($C134,".SL.TLF.TERT.ZS"),AREA_WB_6ATTRS,Seq!D$1,FALSE)/100,".")</f>
        <v>.</v>
      </c>
      <c r="FC134" s="27" t="str">
        <f>IFERROR(VLOOKUP(CONCATENATE($C134,".SL.TLF.TERT.ZS"),AREA_WB_6ATTRS,Seq!E$1,FALSE)/100,".")</f>
        <v>.</v>
      </c>
      <c r="FD134" s="27" t="str">
        <f>IFERROR(VLOOKUP(CONCATENATE($C134,".SL.TLF.TERT.ZS"),AREA_WB_6ATTRS,Seq!F$1,FALSE)/100,".")</f>
        <v>.</v>
      </c>
      <c r="FE134" s="27" t="str">
        <f>IFERROR(VLOOKUP(CONCATENATE($C134,".SL.TLF.TERT.ZS"),AREA_WB_6ATTRS,Seq!G$1,FALSE)/100,".")</f>
        <v>.</v>
      </c>
      <c r="FF134" s="27" t="str">
        <f>IFERROR(VLOOKUP(CONCATENATE($C134,".SL.TLF.TERT.ZS"),AREA_WB_6ATTRS,Seq!H$1,FALSE)/100,".")</f>
        <v>.</v>
      </c>
      <c r="FG134" s="27" t="str">
        <f>IFERROR(VLOOKUP(CONCATENATE($C134,".SL.TLF.TERT.ZS"),AREA_WB_6ATTRS,Seq!I$1,FALSE)/100,".")</f>
        <v>.</v>
      </c>
      <c r="FH134" s="27" t="str">
        <f>IFERROR(VLOOKUP(CONCATENATE($C134,".SL.TLF.TERT.ZS"),AREA_WB_6ATTRS,Seq!J$1,FALSE)/100,".")</f>
        <v>.</v>
      </c>
      <c r="FI134" s="27" t="str">
        <f>IFERROR(VLOOKUP(CONCATENATE($C134,".SL.TLF.TERT.ZS"),AREA_WB_6ATTRS,Seq!K$1,FALSE)/100,".")</f>
        <v>.</v>
      </c>
      <c r="FJ134" s="27" t="str">
        <f>IFERROR(VLOOKUP(CONCATENATE($C134,".SL.TLF.TERT.ZS"),AREA_WB_6ATTRS,Seq!L$1,FALSE)/100,".")</f>
        <v>.</v>
      </c>
      <c r="FK134" s="27" t="str">
        <f>IFERROR(VLOOKUP(CONCATENATE($C134,".SL.TLF.TERT.ZS"),AREA_WB_6ATTRS,Seq!M$1,FALSE)/100,".")</f>
        <v>.</v>
      </c>
      <c r="FL134" s="27" t="str">
        <f>IFERROR(VLOOKUP(CONCATENATE($C134,".SL.TLF.TERT.ZS"),AREA_WB_6ATTRS,Seq!N$1,FALSE)/100,".")</f>
        <v>.</v>
      </c>
      <c r="FM134" s="27" t="str">
        <f>IFERROR(VLOOKUP(CONCATENATE($C134,".SL.TLF.TERT.ZS"),AREA_WB_6ATTRS,Seq!O$1,FALSE)/100,".")</f>
        <v>.</v>
      </c>
      <c r="FN134" s="27" t="str">
        <f>IFERROR(VLOOKUP(CONCATENATE($C134,".SL.TLF.TERT.ZS"),AREA_WB_6ATTRS,Seq!P$1,FALSE)/100,".")</f>
        <v>.</v>
      </c>
      <c r="FO134" s="27" t="str">
        <f>IFERROR(VLOOKUP(CONCATENATE($C134,".SL.TLF.TERT.ZS"),AREA_WB_6ATTRS,Seq!Q$1,FALSE)/100,".")</f>
        <v>.</v>
      </c>
      <c r="FP134" s="27" t="str">
        <f>IFERROR(VLOOKUP(CONCATENATE($C134,".SL.TLF.TERT.ZS"),AREA_WB_6ATTRS,Seq!R$1,FALSE)/100,".")</f>
        <v>.</v>
      </c>
      <c r="FQ134" s="27" t="str">
        <f>IFERROR(VLOOKUP(CONCATENATE($C134,".SL.TLF.TERT.ZS"),AREA_WB_6ATTRS,Seq!S$1,FALSE)/100,".")</f>
        <v>.</v>
      </c>
      <c r="FR134" s="27" t="str">
        <f>IFERROR(VLOOKUP(CONCATENATE($C134,".SL.TLF.TERT.ZS"),AREA_WB_6ATTRS,Seq!T$1,FALSE)/100,".")</f>
        <v>.</v>
      </c>
      <c r="FS134" s="27" t="str">
        <f>IFERROR(VLOOKUP(CONCATENATE($C134,".SL.TLF.TERT.ZS"),AREA_WB_6ATTRS,Seq!U$1,FALSE)/100,".")</f>
        <v>.</v>
      </c>
      <c r="FT134" s="27" t="str">
        <f>IFERROR(VLOOKUP(CONCATENATE($C134,".SL.TLF.TERT.ZS"),AREA_WB_6ATTRS,Seq!V$1,FALSE)/100,".")</f>
        <v>.</v>
      </c>
      <c r="FU134" s="27" t="str">
        <f>IFERROR(VLOOKUP(CONCATENATE($C134,".SL.TLF.TERT.ZS"),AREA_WB_6ATTRS,Seq!W$1,FALSE)/100,".")</f>
        <v>.</v>
      </c>
      <c r="FV134" s="27" t="str">
        <f>IFERROR(VLOOKUP(CONCATENATE($C134,".SL.TLF.TERT.ZS"),AREA_WB_6ATTRS,Seq!X$1,FALSE)/100,".")</f>
        <v>.</v>
      </c>
      <c r="FW134" s="27" t="str">
        <f>IFERROR(VLOOKUP(CONCATENATE($C134,".SL.TLF.TERT.ZS"),AREA_WB_6ATTRS,Seq!Y$1,FALSE)/100,".")</f>
        <v>.</v>
      </c>
      <c r="FX134" s="27" t="str">
        <f>IFERROR(VLOOKUP(CONCATENATE($C134,".SL.TLF.TERT.ZS"),AREA_WB_6ATTRS,Seq!Z$1,FALSE)/100,".")</f>
        <v>.</v>
      </c>
      <c r="FY134" s="27" t="str">
        <f>IFERROR(VLOOKUP(CONCATENATE($C134,".SL.TLF.TERT.ZS"),AREA_WB_6ATTRS,Seq!AA$1,FALSE)/100,".")</f>
        <v>.</v>
      </c>
      <c r="FZ134" s="27" t="str">
        <f>IFERROR(VLOOKUP(CONCATENATE($C134,".SL.TLF.TERT.ZS"),AREA_WB_6ATTRS,Seq!AB$1,FALSE)/100,".")</f>
        <v>.</v>
      </c>
      <c r="GA134" s="27" t="str">
        <f>IFERROR(VLOOKUP(CONCATENATE($C134,".SL.TLF.TERT.ZS"),AREA_WB_6ATTRS,Seq!AC$1,FALSE)/100,".")</f>
        <v>.</v>
      </c>
      <c r="GB134" s="27" t="str">
        <f>IFERROR(VLOOKUP(CONCATENATE($C134,".SL.TLF.TERT.ZS"),AREA_WB_6ATTRS,Seq!AD$1,FALSE)/100,".")</f>
        <v>.</v>
      </c>
      <c r="GC134" s="27" t="str">
        <f>IFERROR(VLOOKUP(CONCATENATE($C134,".SL.TLF.TERT.ZS"),AREA_WB_6ATTRS,Seq!AE$1,FALSE)/100,".")</f>
        <v>.</v>
      </c>
      <c r="GD134" s="27" t="str">
        <f>IFERROR(VLOOKUP(CONCATENATE($C134,".SL.TLF.TERT.ZS"),AREA_WB_6ATTRS,Seq!AF$1,FALSE)/100,".")</f>
        <v>.</v>
      </c>
      <c r="GE134" s="27" t="str">
        <f>IFERROR(VLOOKUP(CONCATENATE($C134,".SL.TLF.TERT.ZS"),AREA_WB_6ATTRS,Seq!AG$1,FALSE)/100,".")</f>
        <v>.</v>
      </c>
      <c r="GF134" s="27" t="str">
        <f>IFERROR(VLOOKUP(CONCATENATE($C134,".SL.TLF.TERT.ZS"),AREA_WB_6ATTRS,Seq!AH$1,FALSE)/100,".")</f>
        <v>.</v>
      </c>
      <c r="GG134" s="27" t="str">
        <f>IFERROR(VLOOKUP(CONCATENATE($C134,".SL.TLF.TERT.ZS"),AREA_WB_6ATTRS,Seq!AI$1,FALSE)/100,".")</f>
        <v>.</v>
      </c>
      <c r="GH134" s="27" t="str">
        <f>IFERROR(VLOOKUP(CONCATENATE($C134,".SL.TLF.TERT.ZS"),AREA_WB_6ATTRS,Seq!AJ$1,FALSE)/100,".")</f>
        <v>.</v>
      </c>
      <c r="GI134" s="27" t="str">
        <f>IFERROR(VLOOKUP(CONCATENATE($C134,".SL.TLF.TERT.ZS"),AREA_WB_6ATTRS,Seq!AK$1,FALSE)/100,".")</f>
        <v>.</v>
      </c>
      <c r="GJ134" s="27" t="str">
        <f>IFERROR(VLOOKUP(CONCATENATE($C134,".SL.TLF.TERT.ZS"),AREA_WB_6ATTRS,Seq!AL$1,FALSE)/100,".")</f>
        <v>.</v>
      </c>
      <c r="GK134" s="27"/>
      <c r="GL134" s="27"/>
      <c r="GM134" s="27" t="str">
        <f t="shared" si="207"/>
        <v>.</v>
      </c>
      <c r="GN134" s="27" t="str">
        <f t="shared" si="208"/>
        <v>.</v>
      </c>
      <c r="GO134" s="27" t="str">
        <f t="shared" ref="GO134:GO196" si="217">IF(ISNUMBER(GS134/GW134),GS134/GW134,".")</f>
        <v>.</v>
      </c>
      <c r="GP134" s="27"/>
      <c r="GQ134" s="9" t="str">
        <f>IF(VLOOKUP($B134,EM_80!$B$1:$C$201,2,FALSE)&gt;0,VLOOKUP($B134,EM_80!$B$1:$C$201,2,FALSE),".")</f>
        <v>.</v>
      </c>
      <c r="GR134" s="9" t="str">
        <f t="shared" si="209"/>
        <v>.</v>
      </c>
      <c r="GS134" s="9" t="str">
        <f t="shared" si="210"/>
        <v>.</v>
      </c>
      <c r="GU134" t="e">
        <f t="shared" si="211"/>
        <v>#N/A</v>
      </c>
      <c r="GV134" t="e">
        <f t="shared" si="212"/>
        <v>#N/A</v>
      </c>
      <c r="GW134" t="e">
        <f t="shared" si="213"/>
        <v>#N/A</v>
      </c>
      <c r="GX134" t="e">
        <f t="shared" si="214"/>
        <v>#N/A</v>
      </c>
      <c r="GZ134" s="9" t="str">
        <f>IF(ISNA(VLOOKUP($B134,Area_EM_90,Seq!C$1,FALSE)),".",VLOOKUP($B134,Area_EM_90,Seq!C$1,FALSE))</f>
        <v>.</v>
      </c>
      <c r="HA134" s="9" t="str">
        <f>IF(ISNA(VLOOKUP($B134,Area_EM_90,Seq!D$1,FALSE)),".",VLOOKUP($B134,Area_EM_90,Seq!D$1,FALSE))</f>
        <v>.</v>
      </c>
      <c r="HB134" s="9" t="str">
        <f>IF(ISNA(VLOOKUP($B134,Area_EM_90,Seq!E$1,FALSE)),".",VLOOKUP($B134,Area_EM_90,Seq!E$1,FALSE))</f>
        <v>.</v>
      </c>
      <c r="HC134" s="9" t="str">
        <f>IF(ISNA(VLOOKUP($B134,Area_EM_90,Seq!F$1,FALSE)),".",VLOOKUP($B134,Area_EM_90,Seq!F$1,FALSE))</f>
        <v>.</v>
      </c>
      <c r="HD134" s="9" t="str">
        <f>IF(ISNA(VLOOKUP($B134,Area_EM_90,Seq!G$1,FALSE)),".",VLOOKUP($B134,Area_EM_90,Seq!G$1,FALSE))</f>
        <v>.</v>
      </c>
      <c r="HE134" s="9" t="str">
        <f>IF(ISNA(VLOOKUP($B134,Area_EM_90,Seq!H$1,FALSE)),".",VLOOKUP($B134,Area_EM_90,Seq!H$1,FALSE))</f>
        <v>.</v>
      </c>
      <c r="HF134" s="9" t="str">
        <f>IF(ISNA(VLOOKUP($B134,Area_EM_90,Seq!I$1,FALSE)),".",VLOOKUP($B134,Area_EM_90,Seq!I$1,FALSE))</f>
        <v>.</v>
      </c>
      <c r="HG134" s="9" t="str">
        <f>IF(ISNA(VLOOKUP($B134,Area_EM_90,Seq!J$1,FALSE)),".",VLOOKUP($B134,Area_EM_90,Seq!J$1,FALSE))</f>
        <v>.</v>
      </c>
      <c r="HH134" s="9" t="str">
        <f>IF(ISNA(VLOOKUP($B134,Area_EM_00,Seq!C$1,FALSE)),".",VLOOKUP($B134,Area_EM_00,Seq!C$1,FALSE))</f>
        <v>.</v>
      </c>
      <c r="HI134" s="9" t="str">
        <f>IF(ISNA(VLOOKUP($B134,Area_EM_00,Seq!D$1,FALSE)),".",VLOOKUP($B134,Area_EM_00,Seq!D$1,FALSE))</f>
        <v>.</v>
      </c>
      <c r="HJ134" s="9" t="str">
        <f>IF(ISNA(VLOOKUP($B134,Area_EM_00,Seq!E$1,FALSE)),".",VLOOKUP($B134,Area_EM_00,Seq!E$1,FALSE))</f>
        <v>.</v>
      </c>
      <c r="HK134" s="9" t="str">
        <f>IF(ISNA(VLOOKUP($B134,Area_EM_00,Seq!F$1,FALSE)),".",VLOOKUP($B134,Area_EM_00,Seq!F$1,FALSE))</f>
        <v>.</v>
      </c>
      <c r="HL134" s="9" t="str">
        <f>IF(ISNA(VLOOKUP($B134,Area_EM_00,Seq!G$1,FALSE)),".",VLOOKUP($B134,Area_EM_00,Seq!G$1,FALSE))</f>
        <v>.</v>
      </c>
      <c r="HM134" s="9" t="str">
        <f>IF(ISNA(VLOOKUP($B134,Area_EM_00,Seq!H$1,FALSE)),".",VLOOKUP($B134,Area_EM_00,Seq!H$1,FALSE))</f>
        <v>.</v>
      </c>
      <c r="HN134" s="9" t="str">
        <f>IF(ISNA(VLOOKUP($B134,Area_EM_00,Seq!I$1,FALSE)),".",VLOOKUP($B134,Area_EM_00,Seq!I$1,FALSE))</f>
        <v>.</v>
      </c>
      <c r="HO134" s="9" t="str">
        <f>IF(ISNA(VLOOKUP($B134,Area_EM_00,Seq!J$1,FALSE)),".",VLOOKUP($B134,Area_EM_00,Seq!J$1,FALSE))</f>
        <v>.</v>
      </c>
      <c r="HQ134" s="27"/>
      <c r="HR134" s="9" t="str">
        <f>IFERROR(VLOOKUP($B134,AREA_EM3_60_00,Seq!E$1,FALSE),".")</f>
        <v>.</v>
      </c>
      <c r="HS134" s="9" t="str">
        <f>IFERROR(VLOOKUP($B134,AREA_EM3_60_00,Seq!F$1,FALSE),".")</f>
        <v>.</v>
      </c>
      <c r="HT134" s="9" t="str">
        <f>IFERROR(VLOOKUP($B134,AREA_EM3_60_00,Seq!G$1,FALSE),".")</f>
        <v>.</v>
      </c>
      <c r="HU134" s="9" t="str">
        <f>IFERROR(VLOOKUP($B134,AREA_EM3_10,Seq!B$1,FALSE),".")</f>
        <v>.</v>
      </c>
      <c r="HV134" s="9" t="e">
        <f t="shared" ref="HV134:HV196" si="218">GU134</f>
        <v>#N/A</v>
      </c>
      <c r="HW134" s="9" t="e">
        <f t="shared" ref="HW134:HW196" si="219">GV134</f>
        <v>#N/A</v>
      </c>
      <c r="HX134" s="9" t="e">
        <f t="shared" ref="HX134:HX196" si="220">GW134</f>
        <v>#N/A</v>
      </c>
      <c r="HY134" s="9" t="e">
        <f t="shared" ref="HY134:HY196" si="221">GX134</f>
        <v>#N/A</v>
      </c>
    </row>
    <row r="135" spans="1:233">
      <c r="A135" s="25" t="s">
        <v>3966</v>
      </c>
      <c r="B135" s="26" t="str">
        <f t="shared" si="178"/>
        <v>Slovenia</v>
      </c>
      <c r="C135" s="166" t="s">
        <v>1626</v>
      </c>
      <c r="D135" s="27">
        <f>VLOOKUP("CHN.NY.GDP.MKTP.KD",AREA_WB_6ATTRS,Seq!B$1,FALSE)/10000</f>
        <v>18294112.043860689</v>
      </c>
      <c r="E135" s="27">
        <f>VLOOKUP("CHN.NY.GDP.MKTP.KD",AREA_WB_6ATTRS,Seq!C$1,FALSE)/10000</f>
        <v>19245405.87014145</v>
      </c>
      <c r="F135" s="27">
        <f>VLOOKUP("CHN.NY.GDP.MKTP.KD",AREA_WB_6ATTRS,Seq!D$1,FALSE)/10000</f>
        <v>20996737.804324333</v>
      </c>
      <c r="G135" s="27">
        <f>VLOOKUP("CHN.NY.GDP.MKTP.KD",AREA_WB_6ATTRS,Seq!E$1,FALSE)/10000</f>
        <v>23285382.224995762</v>
      </c>
      <c r="H135" s="27">
        <f>VLOOKUP("CHN.NY.GDP.MKTP.KD",AREA_WB_6ATTRS,Seq!F$1,FALSE)/10000</f>
        <v>26824760.323195074</v>
      </c>
      <c r="I135" s="27">
        <f>VLOOKUP("CHN.NY.GDP.MKTP.KD",AREA_WB_6ATTRS,Seq!G$1,FALSE)/10000</f>
        <v>30446102.966826372</v>
      </c>
      <c r="J135" s="27">
        <f>VLOOKUP("CHN.NY.GDP.MKTP.KD",AREA_WB_6ATTRS,Seq!H$1,FALSE)/10000</f>
        <v>33125360.027907111</v>
      </c>
      <c r="K135" s="27">
        <f>VLOOKUP("CHN.NY.GDP.MKTP.KD",AREA_WB_6ATTRS,Seq!I$1,FALSE)/10000</f>
        <v>36967901.791144341</v>
      </c>
      <c r="L135" s="27">
        <f>VLOOKUP("CHN.NY.GDP.MKTP.KD",AREA_WB_6ATTRS,Seq!J$1,FALSE)/10000</f>
        <v>41145274.693543643</v>
      </c>
      <c r="M135" s="27">
        <f>VLOOKUP("CHN.NY.GDP.MKTP.KD",AREA_WB_6ATTRS,Seq!K$1,FALSE)/10000</f>
        <v>42832230.955979005</v>
      </c>
      <c r="N135" s="27">
        <f>VLOOKUP("CHN.NY.GDP.MKTP.KD",AREA_WB_6ATTRS,Seq!L$1,FALSE)/10000</f>
        <v>44459855.73230619</v>
      </c>
      <c r="O135" s="27">
        <f>VLOOKUP("CHN.NY.GDP.MKTP.KD",AREA_WB_6ATTRS,Seq!M$1,FALSE)/10000</f>
        <v>48550162.459678344</v>
      </c>
      <c r="P135" s="27">
        <f>VLOOKUP("CHN.NY.GDP.MKTP.KD",AREA_WB_6ATTRS,Seq!N$1,FALSE)/10000</f>
        <v>55444285.528952621</v>
      </c>
      <c r="Q135" s="27">
        <f>VLOOKUP("CHN.NY.GDP.MKTP.KD",AREA_WB_6ATTRS,Seq!O$1,FALSE)/10000</f>
        <v>63206485.503006078</v>
      </c>
      <c r="R135" s="27">
        <f>VLOOKUP("CHN.NY.GDP.MKTP.KD",AREA_WB_6ATTRS,Seq!P$1,FALSE)/10000</f>
        <v>71486535.103899792</v>
      </c>
      <c r="S135" s="27">
        <f>VLOOKUP("CHN.NY.GDP.MKTP.KD",AREA_WB_6ATTRS,Seq!Q$1,FALSE)/10000</f>
        <v>79278567.430224851</v>
      </c>
      <c r="T135" s="27">
        <f>VLOOKUP("CHN.NY.GDP.MKTP.KD",AREA_WB_6ATTRS,Seq!R$1,FALSE)/10000</f>
        <v>87206424.173247412</v>
      </c>
      <c r="U135" s="27">
        <f>VLOOKUP("CHN.NY.GDP.MKTP.KD",AREA_WB_6ATTRS,Seq!S$1,FALSE)/10000</f>
        <v>95316621.621359423</v>
      </c>
      <c r="V135" s="27">
        <f>VLOOKUP("CHN.NY.GDP.MKTP.KD",AREA_WB_6ATTRS,Seq!T$1,FALSE)/10000</f>
        <v>102751318.10782552</v>
      </c>
      <c r="W135" s="27">
        <f>VLOOKUP("CHN.NY.GDP.MKTP.KD",AREA_WB_6ATTRS,Seq!U$1,FALSE)/10000</f>
        <v>110560418.28402025</v>
      </c>
      <c r="X135" s="27">
        <f>VLOOKUP("CHN.NY.GDP.MKTP.KD",AREA_WB_6ATTRS,Seq!V$1,FALSE)/10000</f>
        <v>119847493.41987793</v>
      </c>
      <c r="Y135" s="27">
        <f>VLOOKUP("CHN.NY.GDP.MKTP.KD",AREA_WB_6ATTRS,Seq!W$1,FALSE)/10000</f>
        <v>129794835.37372778</v>
      </c>
      <c r="Z135" s="27">
        <f>VLOOKUP("CHN.NY.GDP.MKTP.KD",AREA_WB_6ATTRS,Seq!X$1,FALSE)/10000</f>
        <v>141606165.392737</v>
      </c>
      <c r="AA135" s="27">
        <f>VLOOKUP("CHN.NY.GDP.MKTP.KD",AREA_WB_6ATTRS,Seq!Y$1,FALSE)/10000</f>
        <v>155766781.9320105</v>
      </c>
      <c r="AB135" s="27">
        <f>VLOOKUP("CHN.NY.GDP.MKTP.KD",AREA_WB_6ATTRS,Seq!Z$1,FALSE)/10000</f>
        <v>171499226.90714428</v>
      </c>
      <c r="AC135" s="27">
        <f>VLOOKUP("CHN.NY.GDP.MKTP.KD",AREA_WB_6ATTRS,Seq!AA$1,FALSE)/10000</f>
        <v>190878639.54765138</v>
      </c>
      <c r="AD135" s="27">
        <f>VLOOKUP("CHN.NY.GDP.MKTP.KD",AREA_WB_6ATTRS,Seq!AB$1,FALSE)/10000</f>
        <v>215120226.77020231</v>
      </c>
      <c r="AE135" s="27">
        <f>VLOOKUP("CHN.NY.GDP.MKTP.KD",AREA_WB_6ATTRS,Seq!AC$1,FALSE)/10000</f>
        <v>245667298.97157177</v>
      </c>
      <c r="AF135" s="27">
        <f>VLOOKUP("CHN.NY.GDP.MKTP.KD",AREA_WB_6ATTRS,Seq!AD$1,FALSE)/10000</f>
        <v>269251359.67284226</v>
      </c>
      <c r="AG135" s="27">
        <f>VLOOKUP("CHN.NY.GDP.MKTP.KD",AREA_WB_6ATTRS,Seq!AE$1,FALSE)/10000</f>
        <v>294022484.76274431</v>
      </c>
      <c r="AH135" s="27">
        <f>VLOOKUP("CHN.NY.GDP.MKTP.KD",AREA_WB_6ATTRS,Seq!AF$1,FALSE)/10000</f>
        <v>324600823.17806971</v>
      </c>
      <c r="AI135" s="27">
        <f>VLOOKUP("CHN.NY.GDP.MKTP.KD",AREA_WB_6ATTRS,Seq!AG$1,FALSE)/10000</f>
        <v>354139498.08727396</v>
      </c>
      <c r="AJ135" s="27"/>
      <c r="AK135" s="27"/>
      <c r="AL135" s="27"/>
      <c r="AM135" s="27"/>
      <c r="AN135" s="27"/>
      <c r="AO135" s="27"/>
      <c r="AP135" s="27" t="str">
        <f>IFERROR(VLOOKUP(CONCATENATE($C135, ".NY.GDP.MKTP.KD"),AREA_WB_6ATTRS,Seq!B$1,FALSE)/10000,".")</f>
        <v>.</v>
      </c>
      <c r="AQ135" s="27" t="str">
        <f>IFERROR(VLOOKUP(CONCATENATE($C135, ".NY.GDP.MKTP.KD"),AREA_WB_6ATTRS,Seq!C$1,FALSE)/10000,".")</f>
        <v>.</v>
      </c>
      <c r="AR135" s="27" t="str">
        <f>IFERROR(VLOOKUP(CONCATENATE($C135, ".NY.GDP.MKTP.KD"),AREA_WB_6ATTRS,Seq!D$1,FALSE)/10000,".")</f>
        <v>.</v>
      </c>
      <c r="AS135" s="27" t="str">
        <f>IFERROR(VLOOKUP(CONCATENATE($C135, ".NY.GDP.MKTP.KD"),AREA_WB_6ATTRS,Seq!E$1,FALSE)/10000,".")</f>
        <v>.</v>
      </c>
      <c r="AT135" s="27" t="str">
        <f>IFERROR(VLOOKUP(CONCATENATE($C135, ".NY.GDP.MKTP.KD"),AREA_WB_6ATTRS,Seq!F$1,FALSE)/10000,".")</f>
        <v>.</v>
      </c>
      <c r="AU135" s="27" t="str">
        <f>IFERROR(VLOOKUP(CONCATENATE($C135, ".NY.GDP.MKTP.KD"),AREA_WB_6ATTRS,Seq!G$1,FALSE)/10000,".")</f>
        <v>.</v>
      </c>
      <c r="AV135" s="27" t="str">
        <f>IFERROR(VLOOKUP(CONCATENATE($C135, ".NY.GDP.MKTP.KD"),AREA_WB_6ATTRS,Seq!H$1,FALSE)/10000,".")</f>
        <v>.</v>
      </c>
      <c r="AW135" s="27" t="str">
        <f>IFERROR(VLOOKUP(CONCATENATE($C135, ".NY.GDP.MKTP.KD"),AREA_WB_6ATTRS,Seq!I$1,FALSE)/10000,".")</f>
        <v>.</v>
      </c>
      <c r="AX135" s="27" t="str">
        <f>IFERROR(VLOOKUP(CONCATENATE($C135, ".NY.GDP.MKTP.KD"),AREA_WB_6ATTRS,Seq!J$1,FALSE)/10000,".")</f>
        <v>.</v>
      </c>
      <c r="AY135" s="27" t="str">
        <f>IFERROR(VLOOKUP(CONCATENATE($C135, ".NY.GDP.MKTP.KD"),AREA_WB_6ATTRS,Seq!K$1,FALSE)/10000,".")</f>
        <v>.</v>
      </c>
      <c r="AZ135" s="27">
        <f>IFERROR(VLOOKUP(CONCATENATE($C135, ".NY.GDP.MKTP.KD"),AREA_WB_6ATTRS,Seq!L$1,FALSE)/10000,".")</f>
        <v>1670939.9038273953</v>
      </c>
      <c r="BA135" s="27">
        <f>IFERROR(VLOOKUP(CONCATENATE($C135, ".NY.GDP.MKTP.KD"),AREA_WB_6ATTRS,Seq!M$1,FALSE)/10000,".")</f>
        <v>1522224.4612816577</v>
      </c>
      <c r="BB135" s="27">
        <f>IFERROR(VLOOKUP(CONCATENATE($C135, ".NY.GDP.MKTP.KD"),AREA_WB_6ATTRS,Seq!N$1,FALSE)/10000,".")</f>
        <v>1439054.7008153645</v>
      </c>
      <c r="BC135" s="27">
        <f>IFERROR(VLOOKUP(CONCATENATE($C135, ".NY.GDP.MKTP.KD"),AREA_WB_6ATTRS,Seq!O$1,FALSE)/10000,".")</f>
        <v>1479973.0411464181</v>
      </c>
      <c r="BD135" s="27">
        <f>IFERROR(VLOOKUP(CONCATENATE($C135, ".NY.GDP.MKTP.KD"),AREA_WB_6ATTRS,Seq!P$1,FALSE)/10000,".")</f>
        <v>1558818.4207844976</v>
      </c>
      <c r="BE135" s="27">
        <f>IFERROR(VLOOKUP(CONCATENATE($C135, ".NY.GDP.MKTP.KD"),AREA_WB_6ATTRS,Seq!Q$1,FALSE)/10000,".")</f>
        <v>1615599.2416913181</v>
      </c>
      <c r="BF135" s="27">
        <f>IFERROR(VLOOKUP(CONCATENATE($C135, ".NY.GDP.MKTP.KD"),AREA_WB_6ATTRS,Seq!R$1,FALSE)/10000,".")</f>
        <v>1674531.8458072837</v>
      </c>
      <c r="BG135" s="27">
        <f>IFERROR(VLOOKUP(CONCATENATE($C135, ".NY.GDP.MKTP.KD"),AREA_WB_6ATTRS,Seq!S$1,FALSE)/10000,".")</f>
        <v>1757543.9822387565</v>
      </c>
      <c r="BH135" s="27">
        <f>IFERROR(VLOOKUP(CONCATENATE($C135, ".NY.GDP.MKTP.KD"),AREA_WB_6ATTRS,Seq!T$1,FALSE)/10000,".")</f>
        <v>1819320.2384645059</v>
      </c>
      <c r="BI135" s="27">
        <f>IFERROR(VLOOKUP(CONCATENATE($C135, ".NY.GDP.MKTP.KD"),AREA_WB_6ATTRS,Seq!U$1,FALSE)/10000,".")</f>
        <v>1916210.2396075821</v>
      </c>
      <c r="BJ135" s="27">
        <f>IFERROR(VLOOKUP(CONCATENATE($C135, ".NY.GDP.MKTP.KD"),AREA_WB_6ATTRS,Seq!V$1,FALSE)/10000,".")</f>
        <v>1997946.7790439792</v>
      </c>
      <c r="BK135" s="27">
        <f>IFERROR(VLOOKUP(CONCATENATE($C135, ".NY.GDP.MKTP.KD"),AREA_WB_6ATTRS,Seq!W$1,FALSE)/10000,".")</f>
        <v>2056679.0943166157</v>
      </c>
      <c r="BL135" s="27">
        <f>IFERROR(VLOOKUP(CONCATENATE($C135, ".NY.GDP.MKTP.KD"),AREA_WB_6ATTRS,Seq!X$1,FALSE)/10000,".")</f>
        <v>2135385.1323209936</v>
      </c>
      <c r="BM135" s="27">
        <f>IFERROR(VLOOKUP(CONCATENATE($C135, ".NY.GDP.MKTP.KD"),AREA_WB_6ATTRS,Seq!Y$1,FALSE)/10000,".")</f>
        <v>2197952.973056891</v>
      </c>
      <c r="BN135" s="27">
        <f>IFERROR(VLOOKUP(CONCATENATE($C135, ".NY.GDP.MKTP.KD"),AREA_WB_6ATTRS,Seq!Z$1,FALSE)/10000,".")</f>
        <v>2294702.619153053</v>
      </c>
      <c r="BO135" s="27">
        <f>IFERROR(VLOOKUP(CONCATENATE($C135, ".NY.GDP.MKTP.KD"),AREA_WB_6ATTRS,Seq!AA$1,FALSE)/10000,".")</f>
        <v>2386657.225777417</v>
      </c>
      <c r="BP135" s="27">
        <f>IFERROR(VLOOKUP(CONCATENATE($C135, ".NY.GDP.MKTP.KD"),AREA_WB_6ATTRS,Seq!AB$1,FALSE)/10000,".")</f>
        <v>2526267.1896795039</v>
      </c>
      <c r="BQ135" s="27">
        <f>IFERROR(VLOOKUP(CONCATENATE($C135, ".NY.GDP.MKTP.KD"),AREA_WB_6ATTRS,Seq!AC$1,FALSE)/10000,".")</f>
        <v>2699826.5241544461</v>
      </c>
      <c r="BR135" s="27">
        <f>IFERROR(VLOOKUP(CONCATENATE($C135, ".NY.GDP.MKTP.KD"),AREA_WB_6ATTRS,Seq!AD$1,FALSE)/10000,".")</f>
        <v>2796731.0657218564</v>
      </c>
      <c r="BS135" s="27">
        <f>IFERROR(VLOOKUP(CONCATENATE($C135, ".NY.GDP.MKTP.KD"),AREA_WB_6ATTRS,Seq!AE$1,FALSE)/10000,".")</f>
        <v>2572772.7934256126</v>
      </c>
      <c r="BT135" s="27">
        <f>IFERROR(VLOOKUP(CONCATENATE($C135, ".NY.GDP.MKTP.KD"),AREA_WB_6ATTRS,Seq!AF$1,FALSE)/10000,".")</f>
        <v>2608265.2065485758</v>
      </c>
      <c r="BU135" s="27">
        <f>IFERROR(VLOOKUP(CONCATENATE($C135, ".NY.GDP.MKTP.KD"),AREA_WB_6ATTRS,Seq!AG$1,FALSE)/10000,".")</f>
        <v>2603711.3239015611</v>
      </c>
      <c r="BV135" s="27"/>
      <c r="BW135" s="27"/>
      <c r="BX135" s="27"/>
      <c r="BY135" s="27"/>
      <c r="BZ135" s="27"/>
      <c r="CA135" s="27"/>
      <c r="CB135" s="27"/>
      <c r="CC135" s="27">
        <f>CNPop!A$48</f>
        <v>5.0000000000000001E-3</v>
      </c>
      <c r="CD135" s="27">
        <f>CNPop!B$48</f>
        <v>6.0000000000000001E-3</v>
      </c>
      <c r="CE135" s="27">
        <f>CNPop!C$48</f>
        <v>6.0000000000000001E-3</v>
      </c>
      <c r="CF135" s="27">
        <f>CNPop!D$48</f>
        <v>7.0000000000000001E-3</v>
      </c>
      <c r="CG135" s="27">
        <f>CNPop!E$48</f>
        <v>7.0000000000000001E-3</v>
      </c>
      <c r="CH135" s="27">
        <f>CNPop!F$48</f>
        <v>8.0000000000000002E-3</v>
      </c>
      <c r="CI135" s="27">
        <f>CNPop!G$48</f>
        <v>8.9999999999999993E-3</v>
      </c>
      <c r="CJ135" s="27">
        <f>CNPop!H$48</f>
        <v>0.01</v>
      </c>
      <c r="CK135" s="27">
        <f>CNPop!I$48</f>
        <v>1.0999999999999999E-2</v>
      </c>
      <c r="CL135" s="27">
        <f>CNPop!J$48</f>
        <v>1.2E-2</v>
      </c>
      <c r="CM135" s="27">
        <f>CNPop!K$48</f>
        <v>1.4E-2</v>
      </c>
      <c r="CN135" s="27">
        <f>CNPop!L$48</f>
        <v>1.6E-2</v>
      </c>
      <c r="CO135" s="27">
        <f>CNPop!M$48</f>
        <v>1.7000000000000001E-2</v>
      </c>
      <c r="CP135" s="27">
        <f>CNPop!N$48</f>
        <v>1.9E-2</v>
      </c>
      <c r="CQ135" s="27">
        <f>CNPop!O$48</f>
        <v>2.1000000000000001E-2</v>
      </c>
      <c r="CR135" s="27">
        <f>CNPop!P$48</f>
        <v>2.3E-2</v>
      </c>
      <c r="CS135" s="27">
        <f>CNPop!Q$48</f>
        <v>2.5999999999999999E-2</v>
      </c>
      <c r="CT135" s="27">
        <f>CNPop!R$48</f>
        <v>2.8000000000000001E-2</v>
      </c>
      <c r="CU135" s="27">
        <f>CNPop!S$48</f>
        <v>0.03</v>
      </c>
      <c r="CV135" s="27">
        <f>CNPop!T$48</f>
        <v>3.3000000000000002E-2</v>
      </c>
      <c r="CW135" s="27">
        <f>CNPop!U$48</f>
        <v>3.5999999999999997E-2</v>
      </c>
      <c r="CX135" s="27">
        <f>CNPop!V$48</f>
        <v>3.9E-2</v>
      </c>
      <c r="CY135" s="27">
        <f>CNPop!W$48</f>
        <v>4.2000000000000003E-2</v>
      </c>
      <c r="CZ135" s="27">
        <f>CNPop!X$48</f>
        <v>4.4999999999999998E-2</v>
      </c>
      <c r="DA135" s="27">
        <f>CNPop!Y$48</f>
        <v>4.9000000000000002E-2</v>
      </c>
      <c r="DB135" s="27">
        <f>CNPop!Z$48</f>
        <v>5.1999999999999998E-2</v>
      </c>
      <c r="DC135" s="27">
        <f>CNPop!AA$48</f>
        <v>5.6000000000000001E-2</v>
      </c>
      <c r="DD135" s="27">
        <f>CNPop!AB$48</f>
        <v>0.06</v>
      </c>
      <c r="DE135" s="27">
        <f>CNPop!AC$48</f>
        <v>6.3E-2</v>
      </c>
      <c r="DF135" s="27">
        <f>CNPop!AD$48</f>
        <v>6.8000000000000005E-2</v>
      </c>
      <c r="DG135" s="27">
        <f>CNPop!AE$48</f>
        <v>7.1999999999999995E-2</v>
      </c>
      <c r="DH135" s="27">
        <f>CNPop!AF$48</f>
        <v>7.5999999999999998E-2</v>
      </c>
      <c r="DI135" s="27">
        <f>CNPop!AG$48</f>
        <v>8.1000000000000003E-2</v>
      </c>
      <c r="DJ135" s="27">
        <f>CNPop!AH$48</f>
        <v>8.5000000000000006E-2</v>
      </c>
      <c r="DK135" s="27">
        <f>CNPop!AI$48</f>
        <v>0.09</v>
      </c>
      <c r="DL135" s="27">
        <f>CNPop!AJ$48</f>
        <v>9.5000000000000001E-2</v>
      </c>
      <c r="DM135" s="27">
        <f>CNPop!AK$48</f>
        <v>0.1</v>
      </c>
      <c r="DN135" s="27"/>
      <c r="DO135" s="27">
        <f t="shared" si="180"/>
        <v>0.15100000381469728</v>
      </c>
      <c r="DP135" s="27">
        <f t="shared" si="181"/>
        <v>0.15100000381469728</v>
      </c>
      <c r="DQ135" s="27">
        <f t="shared" si="182"/>
        <v>0.15100000381469728</v>
      </c>
      <c r="DR135" s="27">
        <f t="shared" si="183"/>
        <v>0.15100000381469728</v>
      </c>
      <c r="DS135" s="27">
        <f t="shared" si="184"/>
        <v>0.15100000381469728</v>
      </c>
      <c r="DT135" s="27">
        <f t="shared" si="185"/>
        <v>0.15100000381469728</v>
      </c>
      <c r="DU135" s="27">
        <f t="shared" si="186"/>
        <v>0.15100000381469728</v>
      </c>
      <c r="DV135" s="27">
        <f t="shared" si="187"/>
        <v>0.15100000381469728</v>
      </c>
      <c r="DW135" s="27">
        <f t="shared" si="188"/>
        <v>0.15100000381469728</v>
      </c>
      <c r="DX135" s="27">
        <f t="shared" si="189"/>
        <v>0.15100000381469728</v>
      </c>
      <c r="DY135" s="27">
        <f t="shared" si="190"/>
        <v>0.15100000381469728</v>
      </c>
      <c r="DZ135" s="27">
        <f t="shared" si="191"/>
        <v>0.15100000381469728</v>
      </c>
      <c r="EA135" s="27">
        <f t="shared" si="192"/>
        <v>0.15100000381469728</v>
      </c>
      <c r="EB135" s="27">
        <f t="shared" si="193"/>
        <v>0.15100000381469728</v>
      </c>
      <c r="EC135" s="27">
        <f t="shared" si="194"/>
        <v>0.15300000190734864</v>
      </c>
      <c r="ED135" s="27">
        <f t="shared" si="195"/>
        <v>0.14699999809265138</v>
      </c>
      <c r="EE135" s="27">
        <f t="shared" si="196"/>
        <v>0.14100000381469727</v>
      </c>
      <c r="EF135" s="27">
        <f t="shared" si="197"/>
        <v>0.13600000381469726</v>
      </c>
      <c r="EG135" s="27">
        <f t="shared" si="198"/>
        <v>0.14399999618530274</v>
      </c>
      <c r="EH135" s="27">
        <f t="shared" si="199"/>
        <v>0.15899999618530272</v>
      </c>
      <c r="EI135" s="27">
        <f t="shared" si="200"/>
        <v>0.16500000000000001</v>
      </c>
      <c r="EJ135" s="27">
        <f t="shared" si="201"/>
        <v>0.14300000190734863</v>
      </c>
      <c r="EK135" s="27">
        <f t="shared" si="202"/>
        <v>0.14899999618530274</v>
      </c>
      <c r="EL135" s="27">
        <f t="shared" si="203"/>
        <v>0.18899999618530272</v>
      </c>
      <c r="EM135" s="27">
        <f t="shared" si="204"/>
        <v>0.19600000381469726</v>
      </c>
      <c r="EN135" s="27">
        <f t="shared" si="205"/>
        <v>0.21</v>
      </c>
      <c r="EO135" s="27">
        <f t="shared" si="206"/>
        <v>0.22600000381469726</v>
      </c>
      <c r="EP135" s="27">
        <f t="shared" si="215"/>
        <v>0.23200000762939454</v>
      </c>
      <c r="EQ135" s="27">
        <f t="shared" si="216"/>
        <v>0.23700000762939452</v>
      </c>
      <c r="ER135" s="27">
        <f t="shared" si="179"/>
        <v>0.24600000381469728</v>
      </c>
      <c r="ES135" s="27">
        <f t="shared" si="179"/>
        <v>0.255</v>
      </c>
      <c r="ET135" s="27">
        <f t="shared" si="179"/>
        <v>0.255</v>
      </c>
      <c r="EU135" s="27"/>
      <c r="EV135" s="27"/>
      <c r="EW135" s="27"/>
      <c r="EX135" s="27"/>
      <c r="EY135" s="27"/>
      <c r="EZ135" s="27" t="str">
        <f>IFERROR(VLOOKUP(CONCATENATE($C135,".SL.TLF.TERT.ZS"),AREA_WB_6ATTRS,Seq!B$1,FALSE)/100,".")</f>
        <v>.</v>
      </c>
      <c r="FA135" s="27" t="str">
        <f>IFERROR(VLOOKUP(CONCATENATE($C135,".SL.TLF.TERT.ZS"),AREA_WB_6ATTRS,Seq!C$1,FALSE)/100,".")</f>
        <v>.</v>
      </c>
      <c r="FB135" s="27" t="str">
        <f>IFERROR(VLOOKUP(CONCATENATE($C135,".SL.TLF.TERT.ZS"),AREA_WB_6ATTRS,Seq!D$1,FALSE)/100,".")</f>
        <v>.</v>
      </c>
      <c r="FC135" s="27" t="str">
        <f>IFERROR(VLOOKUP(CONCATENATE($C135,".SL.TLF.TERT.ZS"),AREA_WB_6ATTRS,Seq!E$1,FALSE)/100,".")</f>
        <v>.</v>
      </c>
      <c r="FD135" s="27" t="str">
        <f>IFERROR(VLOOKUP(CONCATENATE($C135,".SL.TLF.TERT.ZS"),AREA_WB_6ATTRS,Seq!F$1,FALSE)/100,".")</f>
        <v>.</v>
      </c>
      <c r="FE135" s="27" t="str">
        <f>IFERROR(VLOOKUP(CONCATENATE($C135,".SL.TLF.TERT.ZS"),AREA_WB_6ATTRS,Seq!G$1,FALSE)/100,".")</f>
        <v>.</v>
      </c>
      <c r="FF135" s="27" t="str">
        <f>IFERROR(VLOOKUP(CONCATENATE($C135,".SL.TLF.TERT.ZS"),AREA_WB_6ATTRS,Seq!H$1,FALSE)/100,".")</f>
        <v>.</v>
      </c>
      <c r="FG135" s="27" t="str">
        <f>IFERROR(VLOOKUP(CONCATENATE($C135,".SL.TLF.TERT.ZS"),AREA_WB_6ATTRS,Seq!I$1,FALSE)/100,".")</f>
        <v>.</v>
      </c>
      <c r="FH135" s="27" t="str">
        <f>IFERROR(VLOOKUP(CONCATENATE($C135,".SL.TLF.TERT.ZS"),AREA_WB_6ATTRS,Seq!J$1,FALSE)/100,".")</f>
        <v>.</v>
      </c>
      <c r="FI135" s="27" t="str">
        <f>IFERROR(VLOOKUP(CONCATENATE($C135,".SL.TLF.TERT.ZS"),AREA_WB_6ATTRS,Seq!K$1,FALSE)/100,".")</f>
        <v>.</v>
      </c>
      <c r="FJ135" s="27" t="str">
        <f>IFERROR(VLOOKUP(CONCATENATE($C135,".SL.TLF.TERT.ZS"),AREA_WB_6ATTRS,Seq!L$1,FALSE)/100,".")</f>
        <v>.</v>
      </c>
      <c r="FK135" s="27" t="str">
        <f>IFERROR(VLOOKUP(CONCATENATE($C135,".SL.TLF.TERT.ZS"),AREA_WB_6ATTRS,Seq!M$1,FALSE)/100,".")</f>
        <v>.</v>
      </c>
      <c r="FL135" s="27" t="str">
        <f>IFERROR(VLOOKUP(CONCATENATE($C135,".SL.TLF.TERT.ZS"),AREA_WB_6ATTRS,Seq!N$1,FALSE)/100,".")</f>
        <v>.</v>
      </c>
      <c r="FM135" s="27">
        <f>IFERROR(VLOOKUP(CONCATENATE($C135,".SL.TLF.TERT.ZS"),AREA_WB_6ATTRS,Seq!O$1,FALSE)/100,".")</f>
        <v>0.15100000381469728</v>
      </c>
      <c r="FN135" s="27">
        <f>IFERROR(VLOOKUP(CONCATENATE($C135,".SL.TLF.TERT.ZS"),AREA_WB_6ATTRS,Seq!P$1,FALSE)/100,".")</f>
        <v>0.15300000190734864</v>
      </c>
      <c r="FO135" s="27">
        <f>IFERROR(VLOOKUP(CONCATENATE($C135,".SL.TLF.TERT.ZS"),AREA_WB_6ATTRS,Seq!Q$1,FALSE)/100,".")</f>
        <v>0.14699999809265138</v>
      </c>
      <c r="FP135" s="27">
        <f>IFERROR(VLOOKUP(CONCATENATE($C135,".SL.TLF.TERT.ZS"),AREA_WB_6ATTRS,Seq!R$1,FALSE)/100,".")</f>
        <v>0.14100000381469727</v>
      </c>
      <c r="FQ135" s="27">
        <f>IFERROR(VLOOKUP(CONCATENATE($C135,".SL.TLF.TERT.ZS"),AREA_WB_6ATTRS,Seq!S$1,FALSE)/100,".")</f>
        <v>0.13600000381469726</v>
      </c>
      <c r="FR135" s="27">
        <f>IFERROR(VLOOKUP(CONCATENATE($C135,".SL.TLF.TERT.ZS"),AREA_WB_6ATTRS,Seq!T$1,FALSE)/100,".")</f>
        <v>0.14399999618530274</v>
      </c>
      <c r="FS135" s="27">
        <f>IFERROR(VLOOKUP(CONCATENATE($C135,".SL.TLF.TERT.ZS"),AREA_WB_6ATTRS,Seq!U$1,FALSE)/100,".")</f>
        <v>0.15899999618530272</v>
      </c>
      <c r="FT135" s="27">
        <f>IFERROR(VLOOKUP(CONCATENATE($C135,".SL.TLF.TERT.ZS"),AREA_WB_6ATTRS,Seq!V$1,FALSE)/100,".")</f>
        <v>0.16500000000000001</v>
      </c>
      <c r="FU135" s="27">
        <f>IFERROR(VLOOKUP(CONCATENATE($C135,".SL.TLF.TERT.ZS"),AREA_WB_6ATTRS,Seq!W$1,FALSE)/100,".")</f>
        <v>0.14300000190734863</v>
      </c>
      <c r="FV135" s="27">
        <f>IFERROR(VLOOKUP(CONCATENATE($C135,".SL.TLF.TERT.ZS"),AREA_WB_6ATTRS,Seq!X$1,FALSE)/100,".")</f>
        <v>0.14899999618530274</v>
      </c>
      <c r="FW135" s="27">
        <f>IFERROR(VLOOKUP(CONCATENATE($C135,".SL.TLF.TERT.ZS"),AREA_WB_6ATTRS,Seq!Y$1,FALSE)/100,".")</f>
        <v>0.18899999618530272</v>
      </c>
      <c r="FX135" s="27">
        <f>IFERROR(VLOOKUP(CONCATENATE($C135,".SL.TLF.TERT.ZS"),AREA_WB_6ATTRS,Seq!Z$1,FALSE)/100,".")</f>
        <v>0.19600000381469726</v>
      </c>
      <c r="FY135" s="27">
        <f>IFERROR(VLOOKUP(CONCATENATE($C135,".SL.TLF.TERT.ZS"),AREA_WB_6ATTRS,Seq!AA$1,FALSE)/100,".")</f>
        <v>0.21</v>
      </c>
      <c r="FZ135" s="27">
        <f>IFERROR(VLOOKUP(CONCATENATE($C135,".SL.TLF.TERT.ZS"),AREA_WB_6ATTRS,Seq!AB$1,FALSE)/100,".")</f>
        <v>0.22600000381469726</v>
      </c>
      <c r="GA135" s="27">
        <f>IFERROR(VLOOKUP(CONCATENATE($C135,".SL.TLF.TERT.ZS"),AREA_WB_6ATTRS,Seq!AC$1,FALSE)/100,".")</f>
        <v>0.23200000762939454</v>
      </c>
      <c r="GB135" s="27">
        <f>IFERROR(VLOOKUP(CONCATENATE($C135,".SL.TLF.TERT.ZS"),AREA_WB_6ATTRS,Seq!AD$1,FALSE)/100,".")</f>
        <v>0.23700000762939452</v>
      </c>
      <c r="GC135" s="27">
        <f>IFERROR(VLOOKUP(CONCATENATE($C135,".SL.TLF.TERT.ZS"),AREA_WB_6ATTRS,Seq!AE$1,FALSE)/100,".")</f>
        <v>0.24600000381469728</v>
      </c>
      <c r="GD135" s="27">
        <f>IFERROR(VLOOKUP(CONCATENATE($C135,".SL.TLF.TERT.ZS"),AREA_WB_6ATTRS,Seq!AF$1,FALSE)/100,".")</f>
        <v>0.255</v>
      </c>
      <c r="GE135" s="27" t="str">
        <f>IFERROR(VLOOKUP(CONCATENATE($C135,".SL.TLF.TERT.ZS"),AREA_WB_6ATTRS,Seq!AG$1,FALSE)/100,".")</f>
        <v>.</v>
      </c>
      <c r="GF135" s="27" t="str">
        <f>IFERROR(VLOOKUP(CONCATENATE($C135,".SL.TLF.TERT.ZS"),AREA_WB_6ATTRS,Seq!AH$1,FALSE)/100,".")</f>
        <v>.</v>
      </c>
      <c r="GG135" s="27" t="str">
        <f>IFERROR(VLOOKUP(CONCATENATE($C135,".SL.TLF.TERT.ZS"),AREA_WB_6ATTRS,Seq!AI$1,FALSE)/100,".")</f>
        <v>.</v>
      </c>
      <c r="GH135" s="27" t="str">
        <f>IFERROR(VLOOKUP(CONCATENATE($C135,".SL.TLF.TERT.ZS"),AREA_WB_6ATTRS,Seq!AJ$1,FALSE)/100,".")</f>
        <v>.</v>
      </c>
      <c r="GI135" s="27" t="str">
        <f>IFERROR(VLOOKUP(CONCATENATE($C135,".SL.TLF.TERT.ZS"),AREA_WB_6ATTRS,Seq!AK$1,FALSE)/100,".")</f>
        <v>.</v>
      </c>
      <c r="GJ135" s="27" t="str">
        <f>IFERROR(VLOOKUP(CONCATENATE($C135,".SL.TLF.TERT.ZS"),AREA_WB_6ATTRS,Seq!AL$1,FALSE)/100,".")</f>
        <v>.</v>
      </c>
      <c r="GK135" s="27"/>
      <c r="GL135" s="27"/>
      <c r="GM135" s="27" t="str">
        <f t="shared" si="207"/>
        <v>.</v>
      </c>
      <c r="GN135" s="27" t="str">
        <f t="shared" si="208"/>
        <v>.</v>
      </c>
      <c r="GO135" s="27" t="str">
        <f t="shared" si="217"/>
        <v>.</v>
      </c>
      <c r="GP135" s="27"/>
      <c r="GQ135" s="9" t="str">
        <f>IF(VLOOKUP($B135,EM_80!$B$1:$C$201,2,FALSE)&gt;0,VLOOKUP($B135,EM_80!$B$1:$C$201,2,FALSE),".")</f>
        <v>.</v>
      </c>
      <c r="GR135" s="9" t="str">
        <f t="shared" si="209"/>
        <v>.</v>
      </c>
      <c r="GS135" s="9" t="str">
        <f t="shared" si="210"/>
        <v>.</v>
      </c>
      <c r="GU135">
        <f t="shared" si="211"/>
        <v>1901200</v>
      </c>
      <c r="GV135">
        <f t="shared" si="212"/>
        <v>1998100</v>
      </c>
      <c r="GW135">
        <f t="shared" si="213"/>
        <v>1989000</v>
      </c>
      <c r="GX135">
        <f t="shared" si="214"/>
        <v>2048583</v>
      </c>
      <c r="GZ135" s="9" t="str">
        <f>IF(ISNA(VLOOKUP($B135,Area_EM_90,Seq!C$1,FALSE)),".",VLOOKUP($B135,Area_EM_90,Seq!C$1,FALSE))</f>
        <v>.</v>
      </c>
      <c r="HA135" s="9" t="str">
        <f>IF(ISNA(VLOOKUP($B135,Area_EM_90,Seq!D$1,FALSE)),".",VLOOKUP($B135,Area_EM_90,Seq!D$1,FALSE))</f>
        <v>.</v>
      </c>
      <c r="HB135" s="9" t="str">
        <f>IF(ISNA(VLOOKUP($B135,Area_EM_90,Seq!E$1,FALSE)),".",VLOOKUP($B135,Area_EM_90,Seq!E$1,FALSE))</f>
        <v>.</v>
      </c>
      <c r="HC135" s="9" t="str">
        <f>IF(ISNA(VLOOKUP($B135,Area_EM_90,Seq!F$1,FALSE)),".",VLOOKUP($B135,Area_EM_90,Seq!F$1,FALSE))</f>
        <v>.</v>
      </c>
      <c r="HD135" s="9" t="str">
        <f>IF(ISNA(VLOOKUP($B135,Area_EM_90,Seq!G$1,FALSE)),".",VLOOKUP($B135,Area_EM_90,Seq!G$1,FALSE))</f>
        <v>.</v>
      </c>
      <c r="HE135" s="9" t="str">
        <f>IF(ISNA(VLOOKUP($B135,Area_EM_90,Seq!H$1,FALSE)),".",VLOOKUP($B135,Area_EM_90,Seq!H$1,FALSE))</f>
        <v>.</v>
      </c>
      <c r="HF135" s="9" t="str">
        <f>IF(ISNA(VLOOKUP($B135,Area_EM_90,Seq!I$1,FALSE)),".",VLOOKUP($B135,Area_EM_90,Seq!I$1,FALSE))</f>
        <v>.</v>
      </c>
      <c r="HG135" s="9" t="str">
        <f>IF(ISNA(VLOOKUP($B135,Area_EM_90,Seq!J$1,FALSE)),".",VLOOKUP($B135,Area_EM_90,Seq!J$1,FALSE))</f>
        <v>.</v>
      </c>
      <c r="HH135" s="9" t="str">
        <f>IF(ISNA(VLOOKUP($B135,Area_EM_00,Seq!C$1,FALSE)),".",VLOOKUP($B135,Area_EM_00,Seq!C$1,FALSE))</f>
        <v>.</v>
      </c>
      <c r="HI135" s="9" t="str">
        <f>IF(ISNA(VLOOKUP($B135,Area_EM_00,Seq!D$1,FALSE)),".",VLOOKUP($B135,Area_EM_00,Seq!D$1,FALSE))</f>
        <v>.</v>
      </c>
      <c r="HJ135" s="9" t="str">
        <f>IF(ISNA(VLOOKUP($B135,Area_EM_00,Seq!E$1,FALSE)),".",VLOOKUP($B135,Area_EM_00,Seq!E$1,FALSE))</f>
        <v>.</v>
      </c>
      <c r="HK135" s="9" t="str">
        <f>IF(ISNA(VLOOKUP($B135,Area_EM_00,Seq!F$1,FALSE)),".",VLOOKUP($B135,Area_EM_00,Seq!F$1,FALSE))</f>
        <v>.</v>
      </c>
      <c r="HL135" s="9" t="str">
        <f>IF(ISNA(VLOOKUP($B135,Area_EM_00,Seq!G$1,FALSE)),".",VLOOKUP($B135,Area_EM_00,Seq!G$1,FALSE))</f>
        <v>.</v>
      </c>
      <c r="HM135" s="9" t="str">
        <f>IF(ISNA(VLOOKUP($B135,Area_EM_00,Seq!H$1,FALSE)),".",VLOOKUP($B135,Area_EM_00,Seq!H$1,FALSE))</f>
        <v>.</v>
      </c>
      <c r="HN135" s="9" t="str">
        <f>IF(ISNA(VLOOKUP($B135,Area_EM_00,Seq!I$1,FALSE)),".",VLOOKUP($B135,Area_EM_00,Seq!I$1,FALSE))</f>
        <v>.</v>
      </c>
      <c r="HO135" s="9" t="str">
        <f>IF(ISNA(VLOOKUP($B135,Area_EM_00,Seq!J$1,FALSE)),".",VLOOKUP($B135,Area_EM_00,Seq!J$1,FALSE))</f>
        <v>.</v>
      </c>
      <c r="HQ135" s="27"/>
      <c r="HR135" s="9">
        <f>IFERROR(VLOOKUP($B135,AREA_EM3_60_00,Seq!E$1,FALSE),".")</f>
        <v>0</v>
      </c>
      <c r="HS135" s="9">
        <f>IFERROR(VLOOKUP($B135,AREA_EM3_60_00,Seq!F$1,FALSE),".")</f>
        <v>0</v>
      </c>
      <c r="HT135" s="9">
        <f>IFERROR(VLOOKUP($B135,AREA_EM3_60_00,Seq!G$1,FALSE),".")</f>
        <v>14</v>
      </c>
      <c r="HU135" s="9">
        <f>IFERROR(VLOOKUP($B135,AREA_EM3_10,Seq!B$1,FALSE),".")</f>
        <v>0</v>
      </c>
      <c r="HV135" s="9">
        <f t="shared" si="218"/>
        <v>1901200</v>
      </c>
      <c r="HW135" s="9">
        <f t="shared" si="219"/>
        <v>1998100</v>
      </c>
      <c r="HX135" s="9">
        <f t="shared" si="220"/>
        <v>1989000</v>
      </c>
      <c r="HY135" s="9">
        <f t="shared" si="221"/>
        <v>2048583</v>
      </c>
    </row>
    <row r="136" spans="1:233">
      <c r="A136" s="25" t="s">
        <v>3933</v>
      </c>
      <c r="B136" s="26" t="str">
        <f t="shared" si="178"/>
        <v>Croatia</v>
      </c>
      <c r="C136" s="166" t="s">
        <v>1392</v>
      </c>
      <c r="D136" s="27">
        <f>VLOOKUP("CHN.NY.GDP.MKTP.KD",AREA_WB_6ATTRS,Seq!B$1,FALSE)/10000</f>
        <v>18294112.043860689</v>
      </c>
      <c r="E136" s="27">
        <f>VLOOKUP("CHN.NY.GDP.MKTP.KD",AREA_WB_6ATTRS,Seq!C$1,FALSE)/10000</f>
        <v>19245405.87014145</v>
      </c>
      <c r="F136" s="27">
        <f>VLOOKUP("CHN.NY.GDP.MKTP.KD",AREA_WB_6ATTRS,Seq!D$1,FALSE)/10000</f>
        <v>20996737.804324333</v>
      </c>
      <c r="G136" s="27">
        <f>VLOOKUP("CHN.NY.GDP.MKTP.KD",AREA_WB_6ATTRS,Seq!E$1,FALSE)/10000</f>
        <v>23285382.224995762</v>
      </c>
      <c r="H136" s="27">
        <f>VLOOKUP("CHN.NY.GDP.MKTP.KD",AREA_WB_6ATTRS,Seq!F$1,FALSE)/10000</f>
        <v>26824760.323195074</v>
      </c>
      <c r="I136" s="27">
        <f>VLOOKUP("CHN.NY.GDP.MKTP.KD",AREA_WB_6ATTRS,Seq!G$1,FALSE)/10000</f>
        <v>30446102.966826372</v>
      </c>
      <c r="J136" s="27">
        <f>VLOOKUP("CHN.NY.GDP.MKTP.KD",AREA_WB_6ATTRS,Seq!H$1,FALSE)/10000</f>
        <v>33125360.027907111</v>
      </c>
      <c r="K136" s="27">
        <f>VLOOKUP("CHN.NY.GDP.MKTP.KD",AREA_WB_6ATTRS,Seq!I$1,FALSE)/10000</f>
        <v>36967901.791144341</v>
      </c>
      <c r="L136" s="27">
        <f>VLOOKUP("CHN.NY.GDP.MKTP.KD",AREA_WB_6ATTRS,Seq!J$1,FALSE)/10000</f>
        <v>41145274.693543643</v>
      </c>
      <c r="M136" s="27">
        <f>VLOOKUP("CHN.NY.GDP.MKTP.KD",AREA_WB_6ATTRS,Seq!K$1,FALSE)/10000</f>
        <v>42832230.955979005</v>
      </c>
      <c r="N136" s="27">
        <f>VLOOKUP("CHN.NY.GDP.MKTP.KD",AREA_WB_6ATTRS,Seq!L$1,FALSE)/10000</f>
        <v>44459855.73230619</v>
      </c>
      <c r="O136" s="27">
        <f>VLOOKUP("CHN.NY.GDP.MKTP.KD",AREA_WB_6ATTRS,Seq!M$1,FALSE)/10000</f>
        <v>48550162.459678344</v>
      </c>
      <c r="P136" s="27">
        <f>VLOOKUP("CHN.NY.GDP.MKTP.KD",AREA_WB_6ATTRS,Seq!N$1,FALSE)/10000</f>
        <v>55444285.528952621</v>
      </c>
      <c r="Q136" s="27">
        <f>VLOOKUP("CHN.NY.GDP.MKTP.KD",AREA_WB_6ATTRS,Seq!O$1,FALSE)/10000</f>
        <v>63206485.503006078</v>
      </c>
      <c r="R136" s="27">
        <f>VLOOKUP("CHN.NY.GDP.MKTP.KD",AREA_WB_6ATTRS,Seq!P$1,FALSE)/10000</f>
        <v>71486535.103899792</v>
      </c>
      <c r="S136" s="27">
        <f>VLOOKUP("CHN.NY.GDP.MKTP.KD",AREA_WB_6ATTRS,Seq!Q$1,FALSE)/10000</f>
        <v>79278567.430224851</v>
      </c>
      <c r="T136" s="27">
        <f>VLOOKUP("CHN.NY.GDP.MKTP.KD",AREA_WB_6ATTRS,Seq!R$1,FALSE)/10000</f>
        <v>87206424.173247412</v>
      </c>
      <c r="U136" s="27">
        <f>VLOOKUP("CHN.NY.GDP.MKTP.KD",AREA_WB_6ATTRS,Seq!S$1,FALSE)/10000</f>
        <v>95316621.621359423</v>
      </c>
      <c r="V136" s="27">
        <f>VLOOKUP("CHN.NY.GDP.MKTP.KD",AREA_WB_6ATTRS,Seq!T$1,FALSE)/10000</f>
        <v>102751318.10782552</v>
      </c>
      <c r="W136" s="27">
        <f>VLOOKUP("CHN.NY.GDP.MKTP.KD",AREA_WB_6ATTRS,Seq!U$1,FALSE)/10000</f>
        <v>110560418.28402025</v>
      </c>
      <c r="X136" s="27">
        <f>VLOOKUP("CHN.NY.GDP.MKTP.KD",AREA_WB_6ATTRS,Seq!V$1,FALSE)/10000</f>
        <v>119847493.41987793</v>
      </c>
      <c r="Y136" s="27">
        <f>VLOOKUP("CHN.NY.GDP.MKTP.KD",AREA_WB_6ATTRS,Seq!W$1,FALSE)/10000</f>
        <v>129794835.37372778</v>
      </c>
      <c r="Z136" s="27">
        <f>VLOOKUP("CHN.NY.GDP.MKTP.KD",AREA_WB_6ATTRS,Seq!X$1,FALSE)/10000</f>
        <v>141606165.392737</v>
      </c>
      <c r="AA136" s="27">
        <f>VLOOKUP("CHN.NY.GDP.MKTP.KD",AREA_WB_6ATTRS,Seq!Y$1,FALSE)/10000</f>
        <v>155766781.9320105</v>
      </c>
      <c r="AB136" s="27">
        <f>VLOOKUP("CHN.NY.GDP.MKTP.KD",AREA_WB_6ATTRS,Seq!Z$1,FALSE)/10000</f>
        <v>171499226.90714428</v>
      </c>
      <c r="AC136" s="27">
        <f>VLOOKUP("CHN.NY.GDP.MKTP.KD",AREA_WB_6ATTRS,Seq!AA$1,FALSE)/10000</f>
        <v>190878639.54765138</v>
      </c>
      <c r="AD136" s="27">
        <f>VLOOKUP("CHN.NY.GDP.MKTP.KD",AREA_WB_6ATTRS,Seq!AB$1,FALSE)/10000</f>
        <v>215120226.77020231</v>
      </c>
      <c r="AE136" s="27">
        <f>VLOOKUP("CHN.NY.GDP.MKTP.KD",AREA_WB_6ATTRS,Seq!AC$1,FALSE)/10000</f>
        <v>245667298.97157177</v>
      </c>
      <c r="AF136" s="27">
        <f>VLOOKUP("CHN.NY.GDP.MKTP.KD",AREA_WB_6ATTRS,Seq!AD$1,FALSE)/10000</f>
        <v>269251359.67284226</v>
      </c>
      <c r="AG136" s="27">
        <f>VLOOKUP("CHN.NY.GDP.MKTP.KD",AREA_WB_6ATTRS,Seq!AE$1,FALSE)/10000</f>
        <v>294022484.76274431</v>
      </c>
      <c r="AH136" s="27">
        <f>VLOOKUP("CHN.NY.GDP.MKTP.KD",AREA_WB_6ATTRS,Seq!AF$1,FALSE)/10000</f>
        <v>324600823.17806971</v>
      </c>
      <c r="AI136" s="27">
        <f>VLOOKUP("CHN.NY.GDP.MKTP.KD",AREA_WB_6ATTRS,Seq!AG$1,FALSE)/10000</f>
        <v>354139498.08727396</v>
      </c>
      <c r="AJ136" s="27"/>
      <c r="AK136" s="27"/>
      <c r="AL136" s="27"/>
      <c r="AM136" s="27"/>
      <c r="AN136" s="27"/>
      <c r="AO136" s="27"/>
      <c r="AP136" s="27" t="str">
        <f>IFERROR(VLOOKUP(CONCATENATE($C136, ".NY.GDP.MKTP.KD"),AREA_WB_6ATTRS,Seq!B$1,FALSE)/10000,".")</f>
        <v>.</v>
      </c>
      <c r="AQ136" s="27" t="str">
        <f>IFERROR(VLOOKUP(CONCATENATE($C136, ".NY.GDP.MKTP.KD"),AREA_WB_6ATTRS,Seq!C$1,FALSE)/10000,".")</f>
        <v>.</v>
      </c>
      <c r="AR136" s="27" t="str">
        <f>IFERROR(VLOOKUP(CONCATENATE($C136, ".NY.GDP.MKTP.KD"),AREA_WB_6ATTRS,Seq!D$1,FALSE)/10000,".")</f>
        <v>.</v>
      </c>
      <c r="AS136" s="27" t="str">
        <f>IFERROR(VLOOKUP(CONCATENATE($C136, ".NY.GDP.MKTP.KD"),AREA_WB_6ATTRS,Seq!E$1,FALSE)/10000,".")</f>
        <v>.</v>
      </c>
      <c r="AT136" s="27" t="str">
        <f>IFERROR(VLOOKUP(CONCATENATE($C136, ".NY.GDP.MKTP.KD"),AREA_WB_6ATTRS,Seq!F$1,FALSE)/10000,".")</f>
        <v>.</v>
      </c>
      <c r="AU136" s="27" t="str">
        <f>IFERROR(VLOOKUP(CONCATENATE($C136, ".NY.GDP.MKTP.KD"),AREA_WB_6ATTRS,Seq!G$1,FALSE)/10000,".")</f>
        <v>.</v>
      </c>
      <c r="AV136" s="27" t="str">
        <f>IFERROR(VLOOKUP(CONCATENATE($C136, ".NY.GDP.MKTP.KD"),AREA_WB_6ATTRS,Seq!H$1,FALSE)/10000,".")</f>
        <v>.</v>
      </c>
      <c r="AW136" s="27" t="str">
        <f>IFERROR(VLOOKUP(CONCATENATE($C136, ".NY.GDP.MKTP.KD"),AREA_WB_6ATTRS,Seq!I$1,FALSE)/10000,".")</f>
        <v>.</v>
      </c>
      <c r="AX136" s="27" t="str">
        <f>IFERROR(VLOOKUP(CONCATENATE($C136, ".NY.GDP.MKTP.KD"),AREA_WB_6ATTRS,Seq!J$1,FALSE)/10000,".")</f>
        <v>.</v>
      </c>
      <c r="AY136" s="27" t="str">
        <f>IFERROR(VLOOKUP(CONCATENATE($C136, ".NY.GDP.MKTP.KD"),AREA_WB_6ATTRS,Seq!K$1,FALSE)/10000,".")</f>
        <v>.</v>
      </c>
      <c r="AZ136" s="27">
        <f>IFERROR(VLOOKUP(CONCATENATE($C136, ".NY.GDP.MKTP.KD"),AREA_WB_6ATTRS,Seq!L$1,FALSE)/10000,".")</f>
        <v>2514784.4848779412</v>
      </c>
      <c r="BA136" s="27">
        <f>IFERROR(VLOOKUP(CONCATENATE($C136, ".NY.GDP.MKTP.KD"),AREA_WB_6ATTRS,Seq!M$1,FALSE)/10000,".")</f>
        <v>1984449.8689929703</v>
      </c>
      <c r="BB136" s="27">
        <f>IFERROR(VLOOKUP(CONCATENATE($C136, ".NY.GDP.MKTP.KD"),AREA_WB_6ATTRS,Seq!N$1,FALSE)/10000,".")</f>
        <v>1752005.4878001099</v>
      </c>
      <c r="BC136" s="27">
        <f>IFERROR(VLOOKUP(CONCATENATE($C136, ".NY.GDP.MKTP.KD"),AREA_WB_6ATTRS,Seq!O$1,FALSE)/10000,".")</f>
        <v>1611396.8509025273</v>
      </c>
      <c r="BD136" s="27">
        <f>IFERROR(VLOOKUP(CONCATENATE($C136, ".NY.GDP.MKTP.KD"),AREA_WB_6ATTRS,Seq!P$1,FALSE)/10000,".")</f>
        <v>1705993.49409902</v>
      </c>
      <c r="BE136" s="27">
        <f>IFERROR(VLOOKUP(CONCATENATE($C136, ".NY.GDP.MKTP.KD"),AREA_WB_6ATTRS,Seq!Q$1,FALSE)/10000,".")</f>
        <v>1821179.7512956406</v>
      </c>
      <c r="BF136" s="27">
        <f>IFERROR(VLOOKUP(CONCATENATE($C136, ".NY.GDP.MKTP.KD"),AREA_WB_6ATTRS,Seq!R$1,FALSE)/10000,".")</f>
        <v>1928998.8823390179</v>
      </c>
      <c r="BG136" s="27">
        <f>IFERROR(VLOOKUP(CONCATENATE($C136, ".NY.GDP.MKTP.KD"),AREA_WB_6ATTRS,Seq!S$1,FALSE)/10000,".")</f>
        <v>2055225.6735307712</v>
      </c>
      <c r="BH136" s="27">
        <f>IFERROR(VLOOKUP(CONCATENATE($C136, ".NY.GDP.MKTP.KD"),AREA_WB_6ATTRS,Seq!T$1,FALSE)/10000,".")</f>
        <v>2095852.6744254269</v>
      </c>
      <c r="BI136" s="27">
        <f>IFERROR(VLOOKUP(CONCATENATE($C136, ".NY.GDP.MKTP.KD"),AREA_WB_6ATTRS,Seq!U$1,FALSE)/10000,".")</f>
        <v>2073995.5885124032</v>
      </c>
      <c r="BJ136" s="27">
        <f>IFERROR(VLOOKUP(CONCATENATE($C136, ".NY.GDP.MKTP.KD"),AREA_WB_6ATTRS,Seq!V$1,FALSE)/10000,".")</f>
        <v>2151778.4659023639</v>
      </c>
      <c r="BK136" s="27">
        <f>IFERROR(VLOOKUP(CONCATENATE($C136, ".NY.GDP.MKTP.KD"),AREA_WB_6ATTRS,Seq!W$1,FALSE)/10000,".")</f>
        <v>2230447.4424102255</v>
      </c>
      <c r="BL136" s="27">
        <f>IFERROR(VLOOKUP(CONCATENATE($C136, ".NY.GDP.MKTP.KD"),AREA_WB_6ATTRS,Seq!X$1,FALSE)/10000,".")</f>
        <v>2339254.5951060681</v>
      </c>
      <c r="BM136" s="27">
        <f>IFERROR(VLOOKUP(CONCATENATE($C136, ".NY.GDP.MKTP.KD"),AREA_WB_6ATTRS,Seq!Y$1,FALSE)/10000,".")</f>
        <v>2464897.5414344473</v>
      </c>
      <c r="BN136" s="27">
        <f>IFERROR(VLOOKUP(CONCATENATE($C136, ".NY.GDP.MKTP.KD"),AREA_WB_6ATTRS,Seq!Z$1,FALSE)/10000,".")</f>
        <v>2566659.2893884573</v>
      </c>
      <c r="BO136" s="27">
        <f>IFERROR(VLOOKUP(CONCATENATE($C136, ".NY.GDP.MKTP.KD"),AREA_WB_6ATTRS,Seq!AA$1,FALSE)/10000,".")</f>
        <v>2676507.3225601306</v>
      </c>
      <c r="BP136" s="27">
        <f>IFERROR(VLOOKUP(CONCATENATE($C136, ".NY.GDP.MKTP.KD"),AREA_WB_6ATTRS,Seq!AB$1,FALSE)/10000,".")</f>
        <v>2808599.3743447931</v>
      </c>
      <c r="BQ136" s="27">
        <f>IFERROR(VLOOKUP(CONCATENATE($C136, ".NY.GDP.MKTP.KD"),AREA_WB_6ATTRS,Seq!AC$1,FALSE)/10000,".")</f>
        <v>2950712.5184361101</v>
      </c>
      <c r="BR136" s="27">
        <f>IFERROR(VLOOKUP(CONCATENATE($C136, ".NY.GDP.MKTP.KD"),AREA_WB_6ATTRS,Seq!AD$1,FALSE)/10000,".")</f>
        <v>3014722.5799437044</v>
      </c>
      <c r="BS136" s="27">
        <f>IFERROR(VLOOKUP(CONCATENATE($C136, ".NY.GDP.MKTP.KD"),AREA_WB_6ATTRS,Seq!AE$1,FALSE)/10000,".")</f>
        <v>2834108.9553861585</v>
      </c>
      <c r="BT136" s="27">
        <f>IFERROR(VLOOKUP(CONCATENATE($C136, ".NY.GDP.MKTP.KD"),AREA_WB_6ATTRS,Seq!AF$1,FALSE)/10000,".")</f>
        <v>2800346.9441994764</v>
      </c>
      <c r="BU136" s="27">
        <f>IFERROR(VLOOKUP(CONCATENATE($C136, ".NY.GDP.MKTP.KD"),AREA_WB_6ATTRS,Seq!AG$1,FALSE)/10000,".")</f>
        <v>2799241.6492503965</v>
      </c>
      <c r="BV136" s="27"/>
      <c r="BW136" s="27"/>
      <c r="BX136" s="27"/>
      <c r="BY136" s="27"/>
      <c r="BZ136" s="27"/>
      <c r="CA136" s="27"/>
      <c r="CB136" s="27"/>
      <c r="CC136" s="27">
        <f>CNPop!A$48</f>
        <v>5.0000000000000001E-3</v>
      </c>
      <c r="CD136" s="27">
        <f>CNPop!B$48</f>
        <v>6.0000000000000001E-3</v>
      </c>
      <c r="CE136" s="27">
        <f>CNPop!C$48</f>
        <v>6.0000000000000001E-3</v>
      </c>
      <c r="CF136" s="27">
        <f>CNPop!D$48</f>
        <v>7.0000000000000001E-3</v>
      </c>
      <c r="CG136" s="27">
        <f>CNPop!E$48</f>
        <v>7.0000000000000001E-3</v>
      </c>
      <c r="CH136" s="27">
        <f>CNPop!F$48</f>
        <v>8.0000000000000002E-3</v>
      </c>
      <c r="CI136" s="27">
        <f>CNPop!G$48</f>
        <v>8.9999999999999993E-3</v>
      </c>
      <c r="CJ136" s="27">
        <f>CNPop!H$48</f>
        <v>0.01</v>
      </c>
      <c r="CK136" s="27">
        <f>CNPop!I$48</f>
        <v>1.0999999999999999E-2</v>
      </c>
      <c r="CL136" s="27">
        <f>CNPop!J$48</f>
        <v>1.2E-2</v>
      </c>
      <c r="CM136" s="27">
        <f>CNPop!K$48</f>
        <v>1.4E-2</v>
      </c>
      <c r="CN136" s="27">
        <f>CNPop!L$48</f>
        <v>1.6E-2</v>
      </c>
      <c r="CO136" s="27">
        <f>CNPop!M$48</f>
        <v>1.7000000000000001E-2</v>
      </c>
      <c r="CP136" s="27">
        <f>CNPop!N$48</f>
        <v>1.9E-2</v>
      </c>
      <c r="CQ136" s="27">
        <f>CNPop!O$48</f>
        <v>2.1000000000000001E-2</v>
      </c>
      <c r="CR136" s="27">
        <f>CNPop!P$48</f>
        <v>2.3E-2</v>
      </c>
      <c r="CS136" s="27">
        <f>CNPop!Q$48</f>
        <v>2.5999999999999999E-2</v>
      </c>
      <c r="CT136" s="27">
        <f>CNPop!R$48</f>
        <v>2.8000000000000001E-2</v>
      </c>
      <c r="CU136" s="27">
        <f>CNPop!S$48</f>
        <v>0.03</v>
      </c>
      <c r="CV136" s="27">
        <f>CNPop!T$48</f>
        <v>3.3000000000000002E-2</v>
      </c>
      <c r="CW136" s="27">
        <f>CNPop!U$48</f>
        <v>3.5999999999999997E-2</v>
      </c>
      <c r="CX136" s="27">
        <f>CNPop!V$48</f>
        <v>3.9E-2</v>
      </c>
      <c r="CY136" s="27">
        <f>CNPop!W$48</f>
        <v>4.2000000000000003E-2</v>
      </c>
      <c r="CZ136" s="27">
        <f>CNPop!X$48</f>
        <v>4.4999999999999998E-2</v>
      </c>
      <c r="DA136" s="27">
        <f>CNPop!Y$48</f>
        <v>4.9000000000000002E-2</v>
      </c>
      <c r="DB136" s="27">
        <f>CNPop!Z$48</f>
        <v>5.1999999999999998E-2</v>
      </c>
      <c r="DC136" s="27">
        <f>CNPop!AA$48</f>
        <v>5.6000000000000001E-2</v>
      </c>
      <c r="DD136" s="27">
        <f>CNPop!AB$48</f>
        <v>0.06</v>
      </c>
      <c r="DE136" s="27">
        <f>CNPop!AC$48</f>
        <v>6.3E-2</v>
      </c>
      <c r="DF136" s="27">
        <f>CNPop!AD$48</f>
        <v>6.8000000000000005E-2</v>
      </c>
      <c r="DG136" s="27">
        <f>CNPop!AE$48</f>
        <v>7.1999999999999995E-2</v>
      </c>
      <c r="DH136" s="27">
        <f>CNPop!AF$48</f>
        <v>7.5999999999999998E-2</v>
      </c>
      <c r="DI136" s="27">
        <f>CNPop!AG$48</f>
        <v>8.1000000000000003E-2</v>
      </c>
      <c r="DJ136" s="27">
        <f>CNPop!AH$48</f>
        <v>8.5000000000000006E-2</v>
      </c>
      <c r="DK136" s="27">
        <f>CNPop!AI$48</f>
        <v>0.09</v>
      </c>
      <c r="DL136" s="27">
        <f>CNPop!AJ$48</f>
        <v>9.5000000000000001E-2</v>
      </c>
      <c r="DM136" s="27">
        <f>CNPop!AK$48</f>
        <v>0.1</v>
      </c>
      <c r="DN136" s="27"/>
      <c r="DO136" s="27">
        <f t="shared" si="180"/>
        <v>0.13800000190734862</v>
      </c>
      <c r="DP136" s="27">
        <f t="shared" si="181"/>
        <v>0.13800000190734862</v>
      </c>
      <c r="DQ136" s="27">
        <f t="shared" si="182"/>
        <v>0.13800000190734862</v>
      </c>
      <c r="DR136" s="27">
        <f t="shared" si="183"/>
        <v>0.13800000190734862</v>
      </c>
      <c r="DS136" s="27">
        <f t="shared" si="184"/>
        <v>0.13800000190734862</v>
      </c>
      <c r="DT136" s="27">
        <f t="shared" si="185"/>
        <v>0.13800000190734862</v>
      </c>
      <c r="DU136" s="27">
        <f t="shared" si="186"/>
        <v>0.13800000190734862</v>
      </c>
      <c r="DV136" s="27">
        <f t="shared" si="187"/>
        <v>0.13800000190734862</v>
      </c>
      <c r="DW136" s="27">
        <f t="shared" si="188"/>
        <v>0.13800000190734862</v>
      </c>
      <c r="DX136" s="27">
        <f t="shared" si="189"/>
        <v>0.13800000190734862</v>
      </c>
      <c r="DY136" s="27">
        <f t="shared" si="190"/>
        <v>0.13800000190734862</v>
      </c>
      <c r="DZ136" s="27">
        <f t="shared" si="191"/>
        <v>0.13800000190734862</v>
      </c>
      <c r="EA136" s="27">
        <f t="shared" si="192"/>
        <v>0.17</v>
      </c>
      <c r="EB136" s="27">
        <f t="shared" si="193"/>
        <v>0.17</v>
      </c>
      <c r="EC136" s="27">
        <f t="shared" si="194"/>
        <v>0.17</v>
      </c>
      <c r="ED136" s="27">
        <f t="shared" si="195"/>
        <v>0.17</v>
      </c>
      <c r="EE136" s="27">
        <f t="shared" si="196"/>
        <v>0.17</v>
      </c>
      <c r="EF136" s="27">
        <f t="shared" si="197"/>
        <v>0.17</v>
      </c>
      <c r="EG136" s="27">
        <f t="shared" si="198"/>
        <v>0.17</v>
      </c>
      <c r="EH136" s="27">
        <f t="shared" si="199"/>
        <v>0.17299999237060548</v>
      </c>
      <c r="EI136" s="27">
        <f t="shared" si="200"/>
        <v>0.17299999237060548</v>
      </c>
      <c r="EJ136" s="27">
        <f t="shared" si="201"/>
        <v>0.17299999237060548</v>
      </c>
      <c r="EK136" s="27">
        <f t="shared" si="202"/>
        <v>0.17</v>
      </c>
      <c r="EL136" s="27">
        <f t="shared" si="203"/>
        <v>0.17799999237060546</v>
      </c>
      <c r="EM136" s="27">
        <f t="shared" si="204"/>
        <v>0.17700000762939452</v>
      </c>
      <c r="EN136" s="27">
        <f t="shared" si="205"/>
        <v>0.17700000762939452</v>
      </c>
      <c r="EO136" s="27">
        <f t="shared" si="206"/>
        <v>0.18200000762939453</v>
      </c>
      <c r="EP136" s="27">
        <f t="shared" si="215"/>
        <v>0.185</v>
      </c>
      <c r="EQ136" s="27">
        <f t="shared" si="216"/>
        <v>0.18799999237060547</v>
      </c>
      <c r="ER136" s="27">
        <f t="shared" si="179"/>
        <v>0.20100000381469726</v>
      </c>
      <c r="ES136" s="27">
        <f t="shared" si="179"/>
        <v>0.21200000762939453</v>
      </c>
      <c r="ET136" s="27">
        <f t="shared" si="179"/>
        <v>0.21200000762939453</v>
      </c>
      <c r="EU136" s="27"/>
      <c r="EV136" s="27"/>
      <c r="EW136" s="27"/>
      <c r="EX136" s="27"/>
      <c r="EY136" s="27"/>
      <c r="EZ136" s="27" t="str">
        <f>IFERROR(VLOOKUP(CONCATENATE($C136,".SL.TLF.TERT.ZS"),AREA_WB_6ATTRS,Seq!B$1,FALSE)/100,".")</f>
        <v>.</v>
      </c>
      <c r="FA136" s="27" t="str">
        <f>IFERROR(VLOOKUP(CONCATENATE($C136,".SL.TLF.TERT.ZS"),AREA_WB_6ATTRS,Seq!C$1,FALSE)/100,".")</f>
        <v>.</v>
      </c>
      <c r="FB136" s="27" t="str">
        <f>IFERROR(VLOOKUP(CONCATENATE($C136,".SL.TLF.TERT.ZS"),AREA_WB_6ATTRS,Seq!D$1,FALSE)/100,".")</f>
        <v>.</v>
      </c>
      <c r="FC136" s="27" t="str">
        <f>IFERROR(VLOOKUP(CONCATENATE($C136,".SL.TLF.TERT.ZS"),AREA_WB_6ATTRS,Seq!E$1,FALSE)/100,".")</f>
        <v>.</v>
      </c>
      <c r="FD136" s="27" t="str">
        <f>IFERROR(VLOOKUP(CONCATENATE($C136,".SL.TLF.TERT.ZS"),AREA_WB_6ATTRS,Seq!F$1,FALSE)/100,".")</f>
        <v>.</v>
      </c>
      <c r="FE136" s="27" t="str">
        <f>IFERROR(VLOOKUP(CONCATENATE($C136,".SL.TLF.TERT.ZS"),AREA_WB_6ATTRS,Seq!G$1,FALSE)/100,".")</f>
        <v>.</v>
      </c>
      <c r="FF136" s="27" t="str">
        <f>IFERROR(VLOOKUP(CONCATENATE($C136,".SL.TLF.TERT.ZS"),AREA_WB_6ATTRS,Seq!H$1,FALSE)/100,".")</f>
        <v>.</v>
      </c>
      <c r="FG136" s="27" t="str">
        <f>IFERROR(VLOOKUP(CONCATENATE($C136,".SL.TLF.TERT.ZS"),AREA_WB_6ATTRS,Seq!I$1,FALSE)/100,".")</f>
        <v>.</v>
      </c>
      <c r="FH136" s="27" t="str">
        <f>IFERROR(VLOOKUP(CONCATENATE($C136,".SL.TLF.TERT.ZS"),AREA_WB_6ATTRS,Seq!J$1,FALSE)/100,".")</f>
        <v>.</v>
      </c>
      <c r="FI136" s="27" t="str">
        <f>IFERROR(VLOOKUP(CONCATENATE($C136,".SL.TLF.TERT.ZS"),AREA_WB_6ATTRS,Seq!K$1,FALSE)/100,".")</f>
        <v>.</v>
      </c>
      <c r="FJ136" s="27" t="str">
        <f>IFERROR(VLOOKUP(CONCATENATE($C136,".SL.TLF.TERT.ZS"),AREA_WB_6ATTRS,Seq!L$1,FALSE)/100,".")</f>
        <v>.</v>
      </c>
      <c r="FK136" s="27">
        <f>IFERROR(VLOOKUP(CONCATENATE($C136,".SL.TLF.TERT.ZS"),AREA_WB_6ATTRS,Seq!M$1,FALSE)/100,".")</f>
        <v>0.13800000190734862</v>
      </c>
      <c r="FL136" s="27" t="str">
        <f>IFERROR(VLOOKUP(CONCATENATE($C136,".SL.TLF.TERT.ZS"),AREA_WB_6ATTRS,Seq!N$1,FALSE)/100,".")</f>
        <v>.</v>
      </c>
      <c r="FM136" s="27" t="str">
        <f>IFERROR(VLOOKUP(CONCATENATE($C136,".SL.TLF.TERT.ZS"),AREA_WB_6ATTRS,Seq!O$1,FALSE)/100,".")</f>
        <v>.</v>
      </c>
      <c r="FN136" s="27" t="str">
        <f>IFERROR(VLOOKUP(CONCATENATE($C136,".SL.TLF.TERT.ZS"),AREA_WB_6ATTRS,Seq!P$1,FALSE)/100,".")</f>
        <v>.</v>
      </c>
      <c r="FO136" s="27" t="str">
        <f>IFERROR(VLOOKUP(CONCATENATE($C136,".SL.TLF.TERT.ZS"),AREA_WB_6ATTRS,Seq!Q$1,FALSE)/100,".")</f>
        <v>.</v>
      </c>
      <c r="FP136" s="27" t="str">
        <f>IFERROR(VLOOKUP(CONCATENATE($C136,".SL.TLF.TERT.ZS"),AREA_WB_6ATTRS,Seq!R$1,FALSE)/100,".")</f>
        <v>.</v>
      </c>
      <c r="FQ136" s="27" t="str">
        <f>IFERROR(VLOOKUP(CONCATENATE($C136,".SL.TLF.TERT.ZS"),AREA_WB_6ATTRS,Seq!S$1,FALSE)/100,".")</f>
        <v>.</v>
      </c>
      <c r="FR136" s="27">
        <f>IFERROR(VLOOKUP(CONCATENATE($C136,".SL.TLF.TERT.ZS"),AREA_WB_6ATTRS,Seq!T$1,FALSE)/100,".")</f>
        <v>0.17</v>
      </c>
      <c r="FS136" s="27" t="str">
        <f>IFERROR(VLOOKUP(CONCATENATE($C136,".SL.TLF.TERT.ZS"),AREA_WB_6ATTRS,Seq!U$1,FALSE)/100,".")</f>
        <v>.</v>
      </c>
      <c r="FT136" s="27" t="str">
        <f>IFERROR(VLOOKUP(CONCATENATE($C136,".SL.TLF.TERT.ZS"),AREA_WB_6ATTRS,Seq!V$1,FALSE)/100,".")</f>
        <v>.</v>
      </c>
      <c r="FU136" s="27">
        <f>IFERROR(VLOOKUP(CONCATENATE($C136,".SL.TLF.TERT.ZS"),AREA_WB_6ATTRS,Seq!W$1,FALSE)/100,".")</f>
        <v>0.17299999237060548</v>
      </c>
      <c r="FV136" s="27">
        <f>IFERROR(VLOOKUP(CONCATENATE($C136,".SL.TLF.TERT.ZS"),AREA_WB_6ATTRS,Seq!X$1,FALSE)/100,".")</f>
        <v>0.17</v>
      </c>
      <c r="FW136" s="27">
        <f>IFERROR(VLOOKUP(CONCATENATE($C136,".SL.TLF.TERT.ZS"),AREA_WB_6ATTRS,Seq!Y$1,FALSE)/100,".")</f>
        <v>0.17799999237060546</v>
      </c>
      <c r="FX136" s="27">
        <f>IFERROR(VLOOKUP(CONCATENATE($C136,".SL.TLF.TERT.ZS"),AREA_WB_6ATTRS,Seq!Z$1,FALSE)/100,".")</f>
        <v>0.17700000762939452</v>
      </c>
      <c r="FY136" s="27">
        <f>IFERROR(VLOOKUP(CONCATENATE($C136,".SL.TLF.TERT.ZS"),AREA_WB_6ATTRS,Seq!AA$1,FALSE)/100,".")</f>
        <v>0.17700000762939452</v>
      </c>
      <c r="FZ136" s="27">
        <f>IFERROR(VLOOKUP(CONCATENATE($C136,".SL.TLF.TERT.ZS"),AREA_WB_6ATTRS,Seq!AB$1,FALSE)/100,".")</f>
        <v>0.18200000762939453</v>
      </c>
      <c r="GA136" s="27">
        <f>IFERROR(VLOOKUP(CONCATENATE($C136,".SL.TLF.TERT.ZS"),AREA_WB_6ATTRS,Seq!AC$1,FALSE)/100,".")</f>
        <v>0.185</v>
      </c>
      <c r="GB136" s="27">
        <f>IFERROR(VLOOKUP(CONCATENATE($C136,".SL.TLF.TERT.ZS"),AREA_WB_6ATTRS,Seq!AD$1,FALSE)/100,".")</f>
        <v>0.18799999237060547</v>
      </c>
      <c r="GC136" s="27">
        <f>IFERROR(VLOOKUP(CONCATENATE($C136,".SL.TLF.TERT.ZS"),AREA_WB_6ATTRS,Seq!AE$1,FALSE)/100,".")</f>
        <v>0.20100000381469726</v>
      </c>
      <c r="GD136" s="27">
        <f>IFERROR(VLOOKUP(CONCATENATE($C136,".SL.TLF.TERT.ZS"),AREA_WB_6ATTRS,Seq!AF$1,FALSE)/100,".")</f>
        <v>0.21200000762939453</v>
      </c>
      <c r="GE136" s="27" t="str">
        <f>IFERROR(VLOOKUP(CONCATENATE($C136,".SL.TLF.TERT.ZS"),AREA_WB_6ATTRS,Seq!AG$1,FALSE)/100,".")</f>
        <v>.</v>
      </c>
      <c r="GF136" s="27" t="str">
        <f>IFERROR(VLOOKUP(CONCATENATE($C136,".SL.TLF.TERT.ZS"),AREA_WB_6ATTRS,Seq!AH$1,FALSE)/100,".")</f>
        <v>.</v>
      </c>
      <c r="GG136" s="27" t="str">
        <f>IFERROR(VLOOKUP(CONCATENATE($C136,".SL.TLF.TERT.ZS"),AREA_WB_6ATTRS,Seq!AI$1,FALSE)/100,".")</f>
        <v>.</v>
      </c>
      <c r="GH136" s="27" t="str">
        <f>IFERROR(VLOOKUP(CONCATENATE($C136,".SL.TLF.TERT.ZS"),AREA_WB_6ATTRS,Seq!AJ$1,FALSE)/100,".")</f>
        <v>.</v>
      </c>
      <c r="GI136" s="27" t="str">
        <f>IFERROR(VLOOKUP(CONCATENATE($C136,".SL.TLF.TERT.ZS"),AREA_WB_6ATTRS,Seq!AK$1,FALSE)/100,".")</f>
        <v>.</v>
      </c>
      <c r="GJ136" s="27" t="str">
        <f>IFERROR(VLOOKUP(CONCATENATE($C136,".SL.TLF.TERT.ZS"),AREA_WB_6ATTRS,Seq!AL$1,FALSE)/100,".")</f>
        <v>.</v>
      </c>
      <c r="GK136" s="27"/>
      <c r="GL136" s="27"/>
      <c r="GM136" s="27" t="str">
        <f t="shared" si="207"/>
        <v>.</v>
      </c>
      <c r="GN136" s="27" t="str">
        <f t="shared" si="208"/>
        <v>.</v>
      </c>
      <c r="GO136" s="27" t="str">
        <f t="shared" si="217"/>
        <v>.</v>
      </c>
      <c r="GP136" s="27"/>
      <c r="GQ136" s="9" t="str">
        <f>IF(VLOOKUP($B136,EM_80!$B$1:$C$201,2,FALSE)&gt;0,VLOOKUP($B136,EM_80!$B$1:$C$201,2,FALSE),".")</f>
        <v>.</v>
      </c>
      <c r="GR136" s="9" t="str">
        <f t="shared" si="209"/>
        <v>.</v>
      </c>
      <c r="GS136" s="9" t="str">
        <f t="shared" si="210"/>
        <v>.</v>
      </c>
      <c r="GU136">
        <f t="shared" si="211"/>
        <v>4588000</v>
      </c>
      <c r="GV136">
        <f t="shared" si="212"/>
        <v>4780000</v>
      </c>
      <c r="GW136">
        <f t="shared" si="213"/>
        <v>4426000</v>
      </c>
      <c r="GX136">
        <f t="shared" si="214"/>
        <v>4418000</v>
      </c>
      <c r="GZ136" s="9" t="str">
        <f>IF(ISNA(VLOOKUP($B136,Area_EM_90,Seq!C$1,FALSE)),".",VLOOKUP($B136,Area_EM_90,Seq!C$1,FALSE))</f>
        <v>.</v>
      </c>
      <c r="HA136" s="9" t="str">
        <f>IF(ISNA(VLOOKUP($B136,Area_EM_90,Seq!D$1,FALSE)),".",VLOOKUP($B136,Area_EM_90,Seq!D$1,FALSE))</f>
        <v>.</v>
      </c>
      <c r="HB136" s="9" t="str">
        <f>IF(ISNA(VLOOKUP($B136,Area_EM_90,Seq!E$1,FALSE)),".",VLOOKUP($B136,Area_EM_90,Seq!E$1,FALSE))</f>
        <v>.</v>
      </c>
      <c r="HC136" s="9" t="str">
        <f>IF(ISNA(VLOOKUP($B136,Area_EM_90,Seq!F$1,FALSE)),".",VLOOKUP($B136,Area_EM_90,Seq!F$1,FALSE))</f>
        <v>.</v>
      </c>
      <c r="HD136" s="9" t="str">
        <f>IF(ISNA(VLOOKUP($B136,Area_EM_90,Seq!G$1,FALSE)),".",VLOOKUP($B136,Area_EM_90,Seq!G$1,FALSE))</f>
        <v>.</v>
      </c>
      <c r="HE136" s="9" t="str">
        <f>IF(ISNA(VLOOKUP($B136,Area_EM_90,Seq!H$1,FALSE)),".",VLOOKUP($B136,Area_EM_90,Seq!H$1,FALSE))</f>
        <v>.</v>
      </c>
      <c r="HF136" s="9" t="str">
        <f>IF(ISNA(VLOOKUP($B136,Area_EM_90,Seq!I$1,FALSE)),".",VLOOKUP($B136,Area_EM_90,Seq!I$1,FALSE))</f>
        <v>.</v>
      </c>
      <c r="HG136" s="9" t="str">
        <f>IF(ISNA(VLOOKUP($B136,Area_EM_90,Seq!J$1,FALSE)),".",VLOOKUP($B136,Area_EM_90,Seq!J$1,FALSE))</f>
        <v>.</v>
      </c>
      <c r="HH136" s="9" t="str">
        <f>IF(ISNA(VLOOKUP($B136,Area_EM_00,Seq!C$1,FALSE)),".",VLOOKUP($B136,Area_EM_00,Seq!C$1,FALSE))</f>
        <v>.</v>
      </c>
      <c r="HI136" s="9" t="str">
        <f>IF(ISNA(VLOOKUP($B136,Area_EM_00,Seq!D$1,FALSE)),".",VLOOKUP($B136,Area_EM_00,Seq!D$1,FALSE))</f>
        <v>.</v>
      </c>
      <c r="HJ136" s="9" t="str">
        <f>IF(ISNA(VLOOKUP($B136,Area_EM_00,Seq!E$1,FALSE)),".",VLOOKUP($B136,Area_EM_00,Seq!E$1,FALSE))</f>
        <v>.</v>
      </c>
      <c r="HK136" s="9" t="str">
        <f>IF(ISNA(VLOOKUP($B136,Area_EM_00,Seq!F$1,FALSE)),".",VLOOKUP($B136,Area_EM_00,Seq!F$1,FALSE))</f>
        <v>.</v>
      </c>
      <c r="HL136" s="9" t="str">
        <f>IF(ISNA(VLOOKUP($B136,Area_EM_00,Seq!G$1,FALSE)),".",VLOOKUP($B136,Area_EM_00,Seq!G$1,FALSE))</f>
        <v>.</v>
      </c>
      <c r="HM136" s="9" t="str">
        <f>IF(ISNA(VLOOKUP($B136,Area_EM_00,Seq!H$1,FALSE)),".",VLOOKUP($B136,Area_EM_00,Seq!H$1,FALSE))</f>
        <v>.</v>
      </c>
      <c r="HN136" s="9" t="str">
        <f>IF(ISNA(VLOOKUP($B136,Area_EM_00,Seq!I$1,FALSE)),".",VLOOKUP($B136,Area_EM_00,Seq!I$1,FALSE))</f>
        <v>.</v>
      </c>
      <c r="HO136" s="9" t="str">
        <f>IF(ISNA(VLOOKUP($B136,Area_EM_00,Seq!J$1,FALSE)),".",VLOOKUP($B136,Area_EM_00,Seq!J$1,FALSE))</f>
        <v>.</v>
      </c>
      <c r="HQ136" s="27"/>
      <c r="HR136" s="9">
        <f>IFERROR(VLOOKUP($B136,AREA_EM3_60_00,Seq!E$1,FALSE),".")</f>
        <v>4</v>
      </c>
      <c r="HS136" s="9">
        <f>IFERROR(VLOOKUP($B136,AREA_EM3_60_00,Seq!F$1,FALSE),".")</f>
        <v>79</v>
      </c>
      <c r="HT136" s="9">
        <f>IFERROR(VLOOKUP($B136,AREA_EM3_60_00,Seq!G$1,FALSE),".")</f>
        <v>13</v>
      </c>
      <c r="HU136" s="9">
        <f>IFERROR(VLOOKUP($B136,AREA_EM3_10,Seq!B$1,FALSE),".")</f>
        <v>0</v>
      </c>
      <c r="HV136" s="9">
        <f t="shared" si="218"/>
        <v>4588000</v>
      </c>
      <c r="HW136" s="9">
        <f t="shared" si="219"/>
        <v>4780000</v>
      </c>
      <c r="HX136" s="9">
        <f t="shared" si="220"/>
        <v>4426000</v>
      </c>
      <c r="HY136" s="9">
        <f t="shared" si="221"/>
        <v>4418000</v>
      </c>
    </row>
    <row r="137" spans="1:233">
      <c r="A137" s="25" t="s">
        <v>2563</v>
      </c>
      <c r="B137" s="26" t="str">
        <f t="shared" si="178"/>
        <v>Czech</v>
      </c>
      <c r="C137" s="166" t="s">
        <v>1395</v>
      </c>
      <c r="D137" s="27">
        <f>VLOOKUP("CHN.NY.GDP.MKTP.KD",AREA_WB_6ATTRS,Seq!B$1,FALSE)/10000</f>
        <v>18294112.043860689</v>
      </c>
      <c r="E137" s="27">
        <f>VLOOKUP("CHN.NY.GDP.MKTP.KD",AREA_WB_6ATTRS,Seq!C$1,FALSE)/10000</f>
        <v>19245405.87014145</v>
      </c>
      <c r="F137" s="27">
        <f>VLOOKUP("CHN.NY.GDP.MKTP.KD",AREA_WB_6ATTRS,Seq!D$1,FALSE)/10000</f>
        <v>20996737.804324333</v>
      </c>
      <c r="G137" s="27">
        <f>VLOOKUP("CHN.NY.GDP.MKTP.KD",AREA_WB_6ATTRS,Seq!E$1,FALSE)/10000</f>
        <v>23285382.224995762</v>
      </c>
      <c r="H137" s="27">
        <f>VLOOKUP("CHN.NY.GDP.MKTP.KD",AREA_WB_6ATTRS,Seq!F$1,FALSE)/10000</f>
        <v>26824760.323195074</v>
      </c>
      <c r="I137" s="27">
        <f>VLOOKUP("CHN.NY.GDP.MKTP.KD",AREA_WB_6ATTRS,Seq!G$1,FALSE)/10000</f>
        <v>30446102.966826372</v>
      </c>
      <c r="J137" s="27">
        <f>VLOOKUP("CHN.NY.GDP.MKTP.KD",AREA_WB_6ATTRS,Seq!H$1,FALSE)/10000</f>
        <v>33125360.027907111</v>
      </c>
      <c r="K137" s="27">
        <f>VLOOKUP("CHN.NY.GDP.MKTP.KD",AREA_WB_6ATTRS,Seq!I$1,FALSE)/10000</f>
        <v>36967901.791144341</v>
      </c>
      <c r="L137" s="27">
        <f>VLOOKUP("CHN.NY.GDP.MKTP.KD",AREA_WB_6ATTRS,Seq!J$1,FALSE)/10000</f>
        <v>41145274.693543643</v>
      </c>
      <c r="M137" s="27">
        <f>VLOOKUP("CHN.NY.GDP.MKTP.KD",AREA_WB_6ATTRS,Seq!K$1,FALSE)/10000</f>
        <v>42832230.955979005</v>
      </c>
      <c r="N137" s="27">
        <f>VLOOKUP("CHN.NY.GDP.MKTP.KD",AREA_WB_6ATTRS,Seq!L$1,FALSE)/10000</f>
        <v>44459855.73230619</v>
      </c>
      <c r="O137" s="27">
        <f>VLOOKUP("CHN.NY.GDP.MKTP.KD",AREA_WB_6ATTRS,Seq!M$1,FALSE)/10000</f>
        <v>48550162.459678344</v>
      </c>
      <c r="P137" s="27">
        <f>VLOOKUP("CHN.NY.GDP.MKTP.KD",AREA_WB_6ATTRS,Seq!N$1,FALSE)/10000</f>
        <v>55444285.528952621</v>
      </c>
      <c r="Q137" s="27">
        <f>VLOOKUP("CHN.NY.GDP.MKTP.KD",AREA_WB_6ATTRS,Seq!O$1,FALSE)/10000</f>
        <v>63206485.503006078</v>
      </c>
      <c r="R137" s="27">
        <f>VLOOKUP("CHN.NY.GDP.MKTP.KD",AREA_WB_6ATTRS,Seq!P$1,FALSE)/10000</f>
        <v>71486535.103899792</v>
      </c>
      <c r="S137" s="27">
        <f>VLOOKUP("CHN.NY.GDP.MKTP.KD",AREA_WB_6ATTRS,Seq!Q$1,FALSE)/10000</f>
        <v>79278567.430224851</v>
      </c>
      <c r="T137" s="27">
        <f>VLOOKUP("CHN.NY.GDP.MKTP.KD",AREA_WB_6ATTRS,Seq!R$1,FALSE)/10000</f>
        <v>87206424.173247412</v>
      </c>
      <c r="U137" s="27">
        <f>VLOOKUP("CHN.NY.GDP.MKTP.KD",AREA_WB_6ATTRS,Seq!S$1,FALSE)/10000</f>
        <v>95316621.621359423</v>
      </c>
      <c r="V137" s="27">
        <f>VLOOKUP("CHN.NY.GDP.MKTP.KD",AREA_WB_6ATTRS,Seq!T$1,FALSE)/10000</f>
        <v>102751318.10782552</v>
      </c>
      <c r="W137" s="27">
        <f>VLOOKUP("CHN.NY.GDP.MKTP.KD",AREA_WB_6ATTRS,Seq!U$1,FALSE)/10000</f>
        <v>110560418.28402025</v>
      </c>
      <c r="X137" s="27">
        <f>VLOOKUP("CHN.NY.GDP.MKTP.KD",AREA_WB_6ATTRS,Seq!V$1,FALSE)/10000</f>
        <v>119847493.41987793</v>
      </c>
      <c r="Y137" s="27">
        <f>VLOOKUP("CHN.NY.GDP.MKTP.KD",AREA_WB_6ATTRS,Seq!W$1,FALSE)/10000</f>
        <v>129794835.37372778</v>
      </c>
      <c r="Z137" s="27">
        <f>VLOOKUP("CHN.NY.GDP.MKTP.KD",AREA_WB_6ATTRS,Seq!X$1,FALSE)/10000</f>
        <v>141606165.392737</v>
      </c>
      <c r="AA137" s="27">
        <f>VLOOKUP("CHN.NY.GDP.MKTP.KD",AREA_WB_6ATTRS,Seq!Y$1,FALSE)/10000</f>
        <v>155766781.9320105</v>
      </c>
      <c r="AB137" s="27">
        <f>VLOOKUP("CHN.NY.GDP.MKTP.KD",AREA_WB_6ATTRS,Seq!Z$1,FALSE)/10000</f>
        <v>171499226.90714428</v>
      </c>
      <c r="AC137" s="27">
        <f>VLOOKUP("CHN.NY.GDP.MKTP.KD",AREA_WB_6ATTRS,Seq!AA$1,FALSE)/10000</f>
        <v>190878639.54765138</v>
      </c>
      <c r="AD137" s="27">
        <f>VLOOKUP("CHN.NY.GDP.MKTP.KD",AREA_WB_6ATTRS,Seq!AB$1,FALSE)/10000</f>
        <v>215120226.77020231</v>
      </c>
      <c r="AE137" s="27">
        <f>VLOOKUP("CHN.NY.GDP.MKTP.KD",AREA_WB_6ATTRS,Seq!AC$1,FALSE)/10000</f>
        <v>245667298.97157177</v>
      </c>
      <c r="AF137" s="27">
        <f>VLOOKUP("CHN.NY.GDP.MKTP.KD",AREA_WB_6ATTRS,Seq!AD$1,FALSE)/10000</f>
        <v>269251359.67284226</v>
      </c>
      <c r="AG137" s="27">
        <f>VLOOKUP("CHN.NY.GDP.MKTP.KD",AREA_WB_6ATTRS,Seq!AE$1,FALSE)/10000</f>
        <v>294022484.76274431</v>
      </c>
      <c r="AH137" s="27">
        <f>VLOOKUP("CHN.NY.GDP.MKTP.KD",AREA_WB_6ATTRS,Seq!AF$1,FALSE)/10000</f>
        <v>324600823.17806971</v>
      </c>
      <c r="AI137" s="27">
        <f>VLOOKUP("CHN.NY.GDP.MKTP.KD",AREA_WB_6ATTRS,Seq!AG$1,FALSE)/10000</f>
        <v>354139498.08727396</v>
      </c>
      <c r="AJ137" s="27"/>
      <c r="AK137" s="27"/>
      <c r="AL137" s="27"/>
      <c r="AM137" s="27"/>
      <c r="AN137" s="27"/>
      <c r="AO137" s="27"/>
      <c r="AP137" s="27" t="str">
        <f>IFERROR(VLOOKUP(CONCATENATE($C137, ".NY.GDP.MKTP.KD"),AREA_WB_6ATTRS,Seq!B$1,FALSE)/10000,".")</f>
        <v>.</v>
      </c>
      <c r="AQ137" s="27" t="str">
        <f>IFERROR(VLOOKUP(CONCATENATE($C137, ".NY.GDP.MKTP.KD"),AREA_WB_6ATTRS,Seq!C$1,FALSE)/10000,".")</f>
        <v>.</v>
      </c>
      <c r="AR137" s="27" t="str">
        <f>IFERROR(VLOOKUP(CONCATENATE($C137, ".NY.GDP.MKTP.KD"),AREA_WB_6ATTRS,Seq!D$1,FALSE)/10000,".")</f>
        <v>.</v>
      </c>
      <c r="AS137" s="27" t="str">
        <f>IFERROR(VLOOKUP(CONCATENATE($C137, ".NY.GDP.MKTP.KD"),AREA_WB_6ATTRS,Seq!E$1,FALSE)/10000,".")</f>
        <v>.</v>
      </c>
      <c r="AT137" s="27" t="str">
        <f>IFERROR(VLOOKUP(CONCATENATE($C137, ".NY.GDP.MKTP.KD"),AREA_WB_6ATTRS,Seq!F$1,FALSE)/10000,".")</f>
        <v>.</v>
      </c>
      <c r="AU137" s="27" t="str">
        <f>IFERROR(VLOOKUP(CONCATENATE($C137, ".NY.GDP.MKTP.KD"),AREA_WB_6ATTRS,Seq!G$1,FALSE)/10000,".")</f>
        <v>.</v>
      </c>
      <c r="AV137" s="27" t="str">
        <f>IFERROR(VLOOKUP(CONCATENATE($C137, ".NY.GDP.MKTP.KD"),AREA_WB_6ATTRS,Seq!H$1,FALSE)/10000,".")</f>
        <v>.</v>
      </c>
      <c r="AW137" s="27" t="str">
        <f>IFERROR(VLOOKUP(CONCATENATE($C137, ".NY.GDP.MKTP.KD"),AREA_WB_6ATTRS,Seq!I$1,FALSE)/10000,".")</f>
        <v>.</v>
      </c>
      <c r="AX137" s="27" t="str">
        <f>IFERROR(VLOOKUP(CONCATENATE($C137, ".NY.GDP.MKTP.KD"),AREA_WB_6ATTRS,Seq!J$1,FALSE)/10000,".")</f>
        <v>.</v>
      </c>
      <c r="AY137" s="27" t="str">
        <f>IFERROR(VLOOKUP(CONCATENATE($C137, ".NY.GDP.MKTP.KD"),AREA_WB_6ATTRS,Seq!K$1,FALSE)/10000,".")</f>
        <v>.</v>
      </c>
      <c r="AZ137" s="27">
        <f>IFERROR(VLOOKUP(CONCATENATE($C137, ".NY.GDP.MKTP.KD"),AREA_WB_6ATTRS,Seq!L$1,FALSE)/10000,".")</f>
        <v>5634141.0900237449</v>
      </c>
      <c r="BA137" s="27">
        <f>IFERROR(VLOOKUP(CONCATENATE($C137, ".NY.GDP.MKTP.KD"),AREA_WB_6ATTRS,Seq!M$1,FALSE)/10000,".")</f>
        <v>4979738.8500360772</v>
      </c>
      <c r="BB137" s="27">
        <f>IFERROR(VLOOKUP(CONCATENATE($C137, ".NY.GDP.MKTP.KD"),AREA_WB_6ATTRS,Seq!N$1,FALSE)/10000,".")</f>
        <v>4954514.3638007855</v>
      </c>
      <c r="BC137" s="27">
        <f>IFERROR(VLOOKUP(CONCATENATE($C137, ".NY.GDP.MKTP.KD"),AREA_WB_6ATTRS,Seq!O$1,FALSE)/10000,".")</f>
        <v>4957581.4187614331</v>
      </c>
      <c r="BD137" s="27">
        <f>IFERROR(VLOOKUP(CONCATENATE($C137, ".NY.GDP.MKTP.KD"),AREA_WB_6ATTRS,Seq!P$1,FALSE)/10000,".")</f>
        <v>5067614.4450175809</v>
      </c>
      <c r="BE137" s="27">
        <f>IFERROR(VLOOKUP(CONCATENATE($C137, ".NY.GDP.MKTP.KD"),AREA_WB_6ATTRS,Seq!Q$1,FALSE)/10000,".")</f>
        <v>5368508.4744585818</v>
      </c>
      <c r="BF137" s="27">
        <f>IFERROR(VLOOKUP(CONCATENATE($C137, ".NY.GDP.MKTP.KD"),AREA_WB_6ATTRS,Seq!R$1,FALSE)/10000,".")</f>
        <v>5612221.5303681996</v>
      </c>
      <c r="BG137" s="27">
        <f>IFERROR(VLOOKUP(CONCATENATE($C137, ".NY.GDP.MKTP.KD"),AREA_WB_6ATTRS,Seq!S$1,FALSE)/10000,".")</f>
        <v>5564375.9658698048</v>
      </c>
      <c r="BH137" s="27">
        <f>IFERROR(VLOOKUP(CONCATENATE($C137, ".NY.GDP.MKTP.KD"),AREA_WB_6ATTRS,Seq!T$1,FALSE)/10000,".")</f>
        <v>5551245.4162142314</v>
      </c>
      <c r="BI137" s="27">
        <f>IFERROR(VLOOKUP(CONCATENATE($C137, ".NY.GDP.MKTP.KD"),AREA_WB_6ATTRS,Seq!U$1,FALSE)/10000,".")</f>
        <v>5644466.7842905549</v>
      </c>
      <c r="BJ137" s="27">
        <f>IFERROR(VLOOKUP(CONCATENATE($C137, ".NY.GDP.MKTP.KD"),AREA_WB_6ATTRS,Seq!V$1,FALSE)/10000,".")</f>
        <v>5880724.4367866721</v>
      </c>
      <c r="BK137" s="27">
        <f>IFERROR(VLOOKUP(CONCATENATE($C137, ".NY.GDP.MKTP.KD"),AREA_WB_6ATTRS,Seq!W$1,FALSE)/10000,".")</f>
        <v>6062871.0341953197</v>
      </c>
      <c r="BL137" s="27">
        <f>IFERROR(VLOOKUP(CONCATENATE($C137, ".NY.GDP.MKTP.KD"),AREA_WB_6ATTRS,Seq!X$1,FALSE)/10000,".")</f>
        <v>6193180.3246654971</v>
      </c>
      <c r="BM137" s="27">
        <f>IFERROR(VLOOKUP(CONCATENATE($C137, ".NY.GDP.MKTP.KD"),AREA_WB_6ATTRS,Seq!Y$1,FALSE)/10000,".")</f>
        <v>6426426.298578864</v>
      </c>
      <c r="BN137" s="27">
        <f>IFERROR(VLOOKUP(CONCATENATE($C137, ".NY.GDP.MKTP.KD"),AREA_WB_6ATTRS,Seq!Z$1,FALSE)/10000,".")</f>
        <v>6731205.4039140614</v>
      </c>
      <c r="BO137" s="27">
        <f>IFERROR(VLOOKUP(CONCATENATE($C137, ".NY.GDP.MKTP.KD"),AREA_WB_6ATTRS,Seq!AA$1,FALSE)/10000,".")</f>
        <v>7185726.7364857756</v>
      </c>
      <c r="BP137" s="27">
        <f>IFERROR(VLOOKUP(CONCATENATE($C137, ".NY.GDP.MKTP.KD"),AREA_WB_6ATTRS,Seq!AB$1,FALSE)/10000,".")</f>
        <v>7690192.1232268643</v>
      </c>
      <c r="BQ137" s="27">
        <f>IFERROR(VLOOKUP(CONCATENATE($C137, ".NY.GDP.MKTP.KD"),AREA_WB_6ATTRS,Seq!AC$1,FALSE)/10000,".")</f>
        <v>8131234.6952195773</v>
      </c>
      <c r="BR137" s="27">
        <f>IFERROR(VLOOKUP(CONCATENATE($C137, ".NY.GDP.MKTP.KD"),AREA_WB_6ATTRS,Seq!AD$1,FALSE)/10000,".")</f>
        <v>8383221.7961176392</v>
      </c>
      <c r="BS137" s="27">
        <f>IFERROR(VLOOKUP(CONCATENATE($C137, ".NY.GDP.MKTP.KD"),AREA_WB_6ATTRS,Seq!AE$1,FALSE)/10000,".")</f>
        <v>7989612.00878694</v>
      </c>
      <c r="BT137" s="27">
        <f>IFERROR(VLOOKUP(CONCATENATE($C137, ".NY.GDP.MKTP.KD"),AREA_WB_6ATTRS,Seq!AF$1,FALSE)/10000,".")</f>
        <v>8208447.5849486934</v>
      </c>
      <c r="BU137" s="27">
        <f>IFERROR(VLOOKUP(CONCATENATE($C137, ".NY.GDP.MKTP.KD"),AREA_WB_6ATTRS,Seq!AG$1,FALSE)/10000,".")</f>
        <v>8344289.0476394063</v>
      </c>
      <c r="BV137" s="27"/>
      <c r="BW137" s="27"/>
      <c r="BX137" s="27"/>
      <c r="BY137" s="27"/>
      <c r="BZ137" s="27"/>
      <c r="CA137" s="27"/>
      <c r="CB137" s="27"/>
      <c r="CC137" s="27">
        <f>CNPop!A$48</f>
        <v>5.0000000000000001E-3</v>
      </c>
      <c r="CD137" s="27">
        <f>CNPop!B$48</f>
        <v>6.0000000000000001E-3</v>
      </c>
      <c r="CE137" s="27">
        <f>CNPop!C$48</f>
        <v>6.0000000000000001E-3</v>
      </c>
      <c r="CF137" s="27">
        <f>CNPop!D$48</f>
        <v>7.0000000000000001E-3</v>
      </c>
      <c r="CG137" s="27">
        <f>CNPop!E$48</f>
        <v>7.0000000000000001E-3</v>
      </c>
      <c r="CH137" s="27">
        <f>CNPop!F$48</f>
        <v>8.0000000000000002E-3</v>
      </c>
      <c r="CI137" s="27">
        <f>CNPop!G$48</f>
        <v>8.9999999999999993E-3</v>
      </c>
      <c r="CJ137" s="27">
        <f>CNPop!H$48</f>
        <v>0.01</v>
      </c>
      <c r="CK137" s="27">
        <f>CNPop!I$48</f>
        <v>1.0999999999999999E-2</v>
      </c>
      <c r="CL137" s="27">
        <f>CNPop!J$48</f>
        <v>1.2E-2</v>
      </c>
      <c r="CM137" s="27">
        <f>CNPop!K$48</f>
        <v>1.4E-2</v>
      </c>
      <c r="CN137" s="27">
        <f>CNPop!L$48</f>
        <v>1.6E-2</v>
      </c>
      <c r="CO137" s="27">
        <f>CNPop!M$48</f>
        <v>1.7000000000000001E-2</v>
      </c>
      <c r="CP137" s="27">
        <f>CNPop!N$48</f>
        <v>1.9E-2</v>
      </c>
      <c r="CQ137" s="27">
        <f>CNPop!O$48</f>
        <v>2.1000000000000001E-2</v>
      </c>
      <c r="CR137" s="27">
        <f>CNPop!P$48</f>
        <v>2.3E-2</v>
      </c>
      <c r="CS137" s="27">
        <f>CNPop!Q$48</f>
        <v>2.5999999999999999E-2</v>
      </c>
      <c r="CT137" s="27">
        <f>CNPop!R$48</f>
        <v>2.8000000000000001E-2</v>
      </c>
      <c r="CU137" s="27">
        <f>CNPop!S$48</f>
        <v>0.03</v>
      </c>
      <c r="CV137" s="27">
        <f>CNPop!T$48</f>
        <v>3.3000000000000002E-2</v>
      </c>
      <c r="CW137" s="27">
        <f>CNPop!U$48</f>
        <v>3.5999999999999997E-2</v>
      </c>
      <c r="CX137" s="27">
        <f>CNPop!V$48</f>
        <v>3.9E-2</v>
      </c>
      <c r="CY137" s="27">
        <f>CNPop!W$48</f>
        <v>4.2000000000000003E-2</v>
      </c>
      <c r="CZ137" s="27">
        <f>CNPop!X$48</f>
        <v>4.4999999999999998E-2</v>
      </c>
      <c r="DA137" s="27">
        <f>CNPop!Y$48</f>
        <v>4.9000000000000002E-2</v>
      </c>
      <c r="DB137" s="27">
        <f>CNPop!Z$48</f>
        <v>5.1999999999999998E-2</v>
      </c>
      <c r="DC137" s="27">
        <f>CNPop!AA$48</f>
        <v>5.6000000000000001E-2</v>
      </c>
      <c r="DD137" s="27">
        <f>CNPop!AB$48</f>
        <v>0.06</v>
      </c>
      <c r="DE137" s="27">
        <f>CNPop!AC$48</f>
        <v>6.3E-2</v>
      </c>
      <c r="DF137" s="27">
        <f>CNPop!AD$48</f>
        <v>6.8000000000000005E-2</v>
      </c>
      <c r="DG137" s="27">
        <f>CNPop!AE$48</f>
        <v>7.1999999999999995E-2</v>
      </c>
      <c r="DH137" s="27">
        <f>CNPop!AF$48</f>
        <v>7.5999999999999998E-2</v>
      </c>
      <c r="DI137" s="27">
        <f>CNPop!AG$48</f>
        <v>8.1000000000000003E-2</v>
      </c>
      <c r="DJ137" s="27">
        <f>CNPop!AH$48</f>
        <v>8.5000000000000006E-2</v>
      </c>
      <c r="DK137" s="27">
        <f>CNPop!AI$48</f>
        <v>0.09</v>
      </c>
      <c r="DL137" s="27">
        <f>CNPop!AJ$48</f>
        <v>9.5000000000000001E-2</v>
      </c>
      <c r="DM137" s="27">
        <f>CNPop!AK$48</f>
        <v>0.1</v>
      </c>
      <c r="DN137" s="27"/>
      <c r="DO137" s="27">
        <f t="shared" si="180"/>
        <v>9.6000003814697268E-2</v>
      </c>
      <c r="DP137" s="27">
        <f t="shared" si="181"/>
        <v>9.6000003814697268E-2</v>
      </c>
      <c r="DQ137" s="27">
        <f t="shared" si="182"/>
        <v>9.6000003814697268E-2</v>
      </c>
      <c r="DR137" s="27">
        <f t="shared" si="183"/>
        <v>9.6000003814697268E-2</v>
      </c>
      <c r="DS137" s="27">
        <f t="shared" si="184"/>
        <v>9.6000003814697268E-2</v>
      </c>
      <c r="DT137" s="27">
        <f t="shared" si="185"/>
        <v>9.6000003814697268E-2</v>
      </c>
      <c r="DU137" s="27">
        <f t="shared" si="186"/>
        <v>9.6000003814697268E-2</v>
      </c>
      <c r="DV137" s="27">
        <f t="shared" si="187"/>
        <v>9.6000003814697268E-2</v>
      </c>
      <c r="DW137" s="27">
        <f t="shared" si="188"/>
        <v>9.6000003814697268E-2</v>
      </c>
      <c r="DX137" s="27">
        <f t="shared" si="189"/>
        <v>9.6000003814697268E-2</v>
      </c>
      <c r="DY137" s="27">
        <f t="shared" si="190"/>
        <v>9.6000003814697268E-2</v>
      </c>
      <c r="DZ137" s="27">
        <f t="shared" si="191"/>
        <v>9.6000003814697268E-2</v>
      </c>
      <c r="EA137" s="27">
        <f t="shared" si="192"/>
        <v>0.10399999618530273</v>
      </c>
      <c r="EB137" s="27">
        <f t="shared" si="193"/>
        <v>0.10399999618530273</v>
      </c>
      <c r="EC137" s="27">
        <f t="shared" si="194"/>
        <v>9.8999996185302738E-2</v>
      </c>
      <c r="ED137" s="27">
        <f t="shared" si="195"/>
        <v>0.105</v>
      </c>
      <c r="EE137" s="27">
        <f t="shared" si="196"/>
        <v>0.10399999618530273</v>
      </c>
      <c r="EF137" s="27">
        <f t="shared" si="197"/>
        <v>0.10699999809265137</v>
      </c>
      <c r="EG137" s="27">
        <f t="shared" si="198"/>
        <v>0.10699999809265137</v>
      </c>
      <c r="EH137" s="27">
        <f t="shared" si="199"/>
        <v>0.11199999809265136</v>
      </c>
      <c r="EI137" s="27">
        <f t="shared" si="200"/>
        <v>0.11800000190734863</v>
      </c>
      <c r="EJ137" s="27">
        <f t="shared" si="201"/>
        <v>0.12199999809265137</v>
      </c>
      <c r="EK137" s="27">
        <f t="shared" si="202"/>
        <v>0.12399999618530273</v>
      </c>
      <c r="EL137" s="27">
        <f t="shared" si="203"/>
        <v>0.125</v>
      </c>
      <c r="EM137" s="27">
        <f t="shared" si="204"/>
        <v>0.13100000381469726</v>
      </c>
      <c r="EN137" s="27">
        <f t="shared" si="205"/>
        <v>0.13699999809265137</v>
      </c>
      <c r="EO137" s="27">
        <f t="shared" si="206"/>
        <v>0.14100000381469727</v>
      </c>
      <c r="EP137" s="27">
        <f t="shared" si="215"/>
        <v>0.14399999618530274</v>
      </c>
      <c r="EQ137" s="27">
        <f t="shared" si="216"/>
        <v>0.15300000190734864</v>
      </c>
      <c r="ER137" s="27">
        <f t="shared" si="179"/>
        <v>0.16299999237060547</v>
      </c>
      <c r="ES137" s="27">
        <f t="shared" si="179"/>
        <v>0.17499999999999999</v>
      </c>
      <c r="ET137" s="27">
        <f t="shared" si="179"/>
        <v>0.17499999999999999</v>
      </c>
      <c r="EU137" s="27"/>
      <c r="EV137" s="27"/>
      <c r="EW137" s="27"/>
      <c r="EX137" s="27"/>
      <c r="EY137" s="27"/>
      <c r="EZ137" s="27" t="str">
        <f>IFERROR(VLOOKUP(CONCATENATE($C137,".SL.TLF.TERT.ZS"),AREA_WB_6ATTRS,Seq!B$1,FALSE)/100,".")</f>
        <v>.</v>
      </c>
      <c r="FA137" s="27" t="str">
        <f>IFERROR(VLOOKUP(CONCATENATE($C137,".SL.TLF.TERT.ZS"),AREA_WB_6ATTRS,Seq!C$1,FALSE)/100,".")</f>
        <v>.</v>
      </c>
      <c r="FB137" s="27" t="str">
        <f>IFERROR(VLOOKUP(CONCATENATE($C137,".SL.TLF.TERT.ZS"),AREA_WB_6ATTRS,Seq!D$1,FALSE)/100,".")</f>
        <v>.</v>
      </c>
      <c r="FC137" s="27" t="str">
        <f>IFERROR(VLOOKUP(CONCATENATE($C137,".SL.TLF.TERT.ZS"),AREA_WB_6ATTRS,Seq!E$1,FALSE)/100,".")</f>
        <v>.</v>
      </c>
      <c r="FD137" s="27" t="str">
        <f>IFERROR(VLOOKUP(CONCATENATE($C137,".SL.TLF.TERT.ZS"),AREA_WB_6ATTRS,Seq!F$1,FALSE)/100,".")</f>
        <v>.</v>
      </c>
      <c r="FE137" s="27" t="str">
        <f>IFERROR(VLOOKUP(CONCATENATE($C137,".SL.TLF.TERT.ZS"),AREA_WB_6ATTRS,Seq!G$1,FALSE)/100,".")</f>
        <v>.</v>
      </c>
      <c r="FF137" s="27" t="str">
        <f>IFERROR(VLOOKUP(CONCATENATE($C137,".SL.TLF.TERT.ZS"),AREA_WB_6ATTRS,Seq!H$1,FALSE)/100,".")</f>
        <v>.</v>
      </c>
      <c r="FG137" s="27" t="str">
        <f>IFERROR(VLOOKUP(CONCATENATE($C137,".SL.TLF.TERT.ZS"),AREA_WB_6ATTRS,Seq!I$1,FALSE)/100,".")</f>
        <v>.</v>
      </c>
      <c r="FH137" s="27" t="str">
        <f>IFERROR(VLOOKUP(CONCATENATE($C137,".SL.TLF.TERT.ZS"),AREA_WB_6ATTRS,Seq!J$1,FALSE)/100,".")</f>
        <v>.</v>
      </c>
      <c r="FI137" s="27" t="str">
        <f>IFERROR(VLOOKUP(CONCATENATE($C137,".SL.TLF.TERT.ZS"),AREA_WB_6ATTRS,Seq!K$1,FALSE)/100,".")</f>
        <v>.</v>
      </c>
      <c r="FJ137" s="27" t="str">
        <f>IFERROR(VLOOKUP(CONCATENATE($C137,".SL.TLF.TERT.ZS"),AREA_WB_6ATTRS,Seq!L$1,FALSE)/100,".")</f>
        <v>.</v>
      </c>
      <c r="FK137" s="27">
        <f>IFERROR(VLOOKUP(CONCATENATE($C137,".SL.TLF.TERT.ZS"),AREA_WB_6ATTRS,Seq!M$1,FALSE)/100,".")</f>
        <v>9.6000003814697268E-2</v>
      </c>
      <c r="FL137" s="27" t="str">
        <f>IFERROR(VLOOKUP(CONCATENATE($C137,".SL.TLF.TERT.ZS"),AREA_WB_6ATTRS,Seq!N$1,FALSE)/100,".")</f>
        <v>.</v>
      </c>
      <c r="FM137" s="27">
        <f>IFERROR(VLOOKUP(CONCATENATE($C137,".SL.TLF.TERT.ZS"),AREA_WB_6ATTRS,Seq!O$1,FALSE)/100,".")</f>
        <v>0.10399999618530273</v>
      </c>
      <c r="FN137" s="27">
        <f>IFERROR(VLOOKUP(CONCATENATE($C137,".SL.TLF.TERT.ZS"),AREA_WB_6ATTRS,Seq!P$1,FALSE)/100,".")</f>
        <v>9.8999996185302738E-2</v>
      </c>
      <c r="FO137" s="27">
        <f>IFERROR(VLOOKUP(CONCATENATE($C137,".SL.TLF.TERT.ZS"),AREA_WB_6ATTRS,Seq!Q$1,FALSE)/100,".")</f>
        <v>0.105</v>
      </c>
      <c r="FP137" s="27">
        <f>IFERROR(VLOOKUP(CONCATENATE($C137,".SL.TLF.TERT.ZS"),AREA_WB_6ATTRS,Seq!R$1,FALSE)/100,".")</f>
        <v>0.10399999618530273</v>
      </c>
      <c r="FQ137" s="27">
        <f>IFERROR(VLOOKUP(CONCATENATE($C137,".SL.TLF.TERT.ZS"),AREA_WB_6ATTRS,Seq!S$1,FALSE)/100,".")</f>
        <v>0.10699999809265137</v>
      </c>
      <c r="FR137" s="27">
        <f>IFERROR(VLOOKUP(CONCATENATE($C137,".SL.TLF.TERT.ZS"),AREA_WB_6ATTRS,Seq!T$1,FALSE)/100,".")</f>
        <v>0.10699999809265137</v>
      </c>
      <c r="FS137" s="27">
        <f>IFERROR(VLOOKUP(CONCATENATE($C137,".SL.TLF.TERT.ZS"),AREA_WB_6ATTRS,Seq!U$1,FALSE)/100,".")</f>
        <v>0.11199999809265136</v>
      </c>
      <c r="FT137" s="27">
        <f>IFERROR(VLOOKUP(CONCATENATE($C137,".SL.TLF.TERT.ZS"),AREA_WB_6ATTRS,Seq!V$1,FALSE)/100,".")</f>
        <v>0.11800000190734863</v>
      </c>
      <c r="FU137" s="27">
        <f>IFERROR(VLOOKUP(CONCATENATE($C137,".SL.TLF.TERT.ZS"),AREA_WB_6ATTRS,Seq!W$1,FALSE)/100,".")</f>
        <v>0.12199999809265137</v>
      </c>
      <c r="FV137" s="27">
        <f>IFERROR(VLOOKUP(CONCATENATE($C137,".SL.TLF.TERT.ZS"),AREA_WB_6ATTRS,Seq!X$1,FALSE)/100,".")</f>
        <v>0.12399999618530273</v>
      </c>
      <c r="FW137" s="27">
        <f>IFERROR(VLOOKUP(CONCATENATE($C137,".SL.TLF.TERT.ZS"),AREA_WB_6ATTRS,Seq!Y$1,FALSE)/100,".")</f>
        <v>0.125</v>
      </c>
      <c r="FX137" s="27">
        <f>IFERROR(VLOOKUP(CONCATENATE($C137,".SL.TLF.TERT.ZS"),AREA_WB_6ATTRS,Seq!Z$1,FALSE)/100,".")</f>
        <v>0.13100000381469726</v>
      </c>
      <c r="FY137" s="27">
        <f>IFERROR(VLOOKUP(CONCATENATE($C137,".SL.TLF.TERT.ZS"),AREA_WB_6ATTRS,Seq!AA$1,FALSE)/100,".")</f>
        <v>0.13699999809265137</v>
      </c>
      <c r="FZ137" s="27">
        <f>IFERROR(VLOOKUP(CONCATENATE($C137,".SL.TLF.TERT.ZS"),AREA_WB_6ATTRS,Seq!AB$1,FALSE)/100,".")</f>
        <v>0.14100000381469727</v>
      </c>
      <c r="GA137" s="27">
        <f>IFERROR(VLOOKUP(CONCATENATE($C137,".SL.TLF.TERT.ZS"),AREA_WB_6ATTRS,Seq!AC$1,FALSE)/100,".")</f>
        <v>0.14399999618530274</v>
      </c>
      <c r="GB137" s="27">
        <f>IFERROR(VLOOKUP(CONCATENATE($C137,".SL.TLF.TERT.ZS"),AREA_WB_6ATTRS,Seq!AD$1,FALSE)/100,".")</f>
        <v>0.15300000190734864</v>
      </c>
      <c r="GC137" s="27">
        <f>IFERROR(VLOOKUP(CONCATENATE($C137,".SL.TLF.TERT.ZS"),AREA_WB_6ATTRS,Seq!AE$1,FALSE)/100,".")</f>
        <v>0.16299999237060547</v>
      </c>
      <c r="GD137" s="27">
        <f>IFERROR(VLOOKUP(CONCATENATE($C137,".SL.TLF.TERT.ZS"),AREA_WB_6ATTRS,Seq!AF$1,FALSE)/100,".")</f>
        <v>0.17499999999999999</v>
      </c>
      <c r="GE137" s="27" t="str">
        <f>IFERROR(VLOOKUP(CONCATENATE($C137,".SL.TLF.TERT.ZS"),AREA_WB_6ATTRS,Seq!AG$1,FALSE)/100,".")</f>
        <v>.</v>
      </c>
      <c r="GF137" s="27" t="str">
        <f>IFERROR(VLOOKUP(CONCATENATE($C137,".SL.TLF.TERT.ZS"),AREA_WB_6ATTRS,Seq!AH$1,FALSE)/100,".")</f>
        <v>.</v>
      </c>
      <c r="GG137" s="27" t="str">
        <f>IFERROR(VLOOKUP(CONCATENATE($C137,".SL.TLF.TERT.ZS"),AREA_WB_6ATTRS,Seq!AI$1,FALSE)/100,".")</f>
        <v>.</v>
      </c>
      <c r="GH137" s="27" t="str">
        <f>IFERROR(VLOOKUP(CONCATENATE($C137,".SL.TLF.TERT.ZS"),AREA_WB_6ATTRS,Seq!AJ$1,FALSE)/100,".")</f>
        <v>.</v>
      </c>
      <c r="GI137" s="27" t="str">
        <f>IFERROR(VLOOKUP(CONCATENATE($C137,".SL.TLF.TERT.ZS"),AREA_WB_6ATTRS,Seq!AK$1,FALSE)/100,".")</f>
        <v>.</v>
      </c>
      <c r="GJ137" s="27" t="str">
        <f>IFERROR(VLOOKUP(CONCATENATE($C137,".SL.TLF.TERT.ZS"),AREA_WB_6ATTRS,Seq!AL$1,FALSE)/100,".")</f>
        <v>.</v>
      </c>
      <c r="GK137" s="27"/>
      <c r="GL137" s="27"/>
      <c r="GM137" s="27">
        <f t="shared" si="207"/>
        <v>1.5637216575449569E-6</v>
      </c>
      <c r="GN137" s="27" t="str">
        <f t="shared" si="208"/>
        <v>.</v>
      </c>
      <c r="GO137" s="27" t="str">
        <f t="shared" si="217"/>
        <v>.</v>
      </c>
      <c r="GP137" s="27"/>
      <c r="GQ137" s="9">
        <f>IF(VLOOKUP($B137,EM_80!$B$1:$C$201,2,FALSE)&gt;0,VLOOKUP($B137,EM_80!$B$1:$C$201,2,FALSE),".")</f>
        <v>16</v>
      </c>
      <c r="GR137" s="9" t="str">
        <f t="shared" si="209"/>
        <v>.</v>
      </c>
      <c r="GS137" s="9" t="str">
        <f t="shared" si="210"/>
        <v>.</v>
      </c>
      <c r="GU137">
        <f t="shared" si="211"/>
        <v>10232000</v>
      </c>
      <c r="GV137">
        <f t="shared" si="212"/>
        <v>10363000</v>
      </c>
      <c r="GW137">
        <f t="shared" si="213"/>
        <v>10273300</v>
      </c>
      <c r="GX137">
        <f t="shared" si="214"/>
        <v>10519792</v>
      </c>
      <c r="GZ137" s="9">
        <f>IF(ISNA(VLOOKUP($B137,Area_EM_90,Seq!C$1,FALSE)),".",VLOOKUP($B137,Area_EM_90,Seq!C$1,FALSE))</f>
        <v>920.62873809229143</v>
      </c>
      <c r="HA137" s="9">
        <f>IF(ISNA(VLOOKUP($B137,Area_EM_90,Seq!D$1,FALSE)),".",VLOOKUP($B137,Area_EM_90,Seq!D$1,FALSE))</f>
        <v>249</v>
      </c>
      <c r="HB137" s="9">
        <f>IF(ISNA(VLOOKUP($B137,Area_EM_90,Seq!E$1,FALSE)),".",VLOOKUP($B137,Area_EM_90,Seq!E$1,FALSE))</f>
        <v>447</v>
      </c>
      <c r="HC137" s="9">
        <f>IF(ISNA(VLOOKUP($B137,Area_EM_90,Seq!F$1,FALSE)),".",VLOOKUP($B137,Area_EM_90,Seq!F$1,FALSE))</f>
        <v>225</v>
      </c>
      <c r="HD137" s="9">
        <f>IF(ISNA(VLOOKUP($B137,Area_EM_90,Seq!G$1,FALSE)),".",VLOOKUP($B137,Area_EM_90,Seq!G$1,FALSE))</f>
        <v>9703000</v>
      </c>
      <c r="HE137" s="9">
        <f>IF(ISNA(VLOOKUP($B137,Area_EM_90,Seq!H$1,FALSE)),".",VLOOKUP($B137,Area_EM_90,Seq!H$1,FALSE))</f>
        <v>3401997</v>
      </c>
      <c r="HF137" s="9">
        <f>IF(ISNA(VLOOKUP($B137,Area_EM_90,Seq!I$1,FALSE)),".",VLOOKUP($B137,Area_EM_90,Seq!I$1,FALSE))</f>
        <v>5444948</v>
      </c>
      <c r="HG137" s="9">
        <f>IF(ISNA(VLOOKUP($B137,Area_EM_90,Seq!J$1,FALSE)),".",VLOOKUP($B137,Area_EM_90,Seq!J$1,FALSE))</f>
        <v>856055</v>
      </c>
      <c r="HH137" s="9">
        <f>IF(ISNA(VLOOKUP($B137,Area_EM_00,Seq!C$1,FALSE)),".",VLOOKUP($B137,Area_EM_00,Seq!C$1,FALSE))</f>
        <v>988</v>
      </c>
      <c r="HI137" s="9">
        <f>IF(ISNA(VLOOKUP($B137,Area_EM_00,Seq!D$1,FALSE)),".",VLOOKUP($B137,Area_EM_00,Seq!D$1,FALSE))</f>
        <v>122</v>
      </c>
      <c r="HJ137" s="9">
        <f>IF(ISNA(VLOOKUP($B137,Area_EM_00,Seq!E$1,FALSE)),".",VLOOKUP($B137,Area_EM_00,Seq!E$1,FALSE))</f>
        <v>429</v>
      </c>
      <c r="HK137" s="9">
        <f>IF(ISNA(VLOOKUP($B137,Area_EM_00,Seq!F$1,FALSE)),".",VLOOKUP($B137,Area_EM_00,Seq!F$1,FALSE))</f>
        <v>436</v>
      </c>
      <c r="HL137" s="9">
        <f>IF(ISNA(VLOOKUP($B137,Area_EM_00,Seq!G$1,FALSE)),".",VLOOKUP($B137,Area_EM_00,Seq!G$1,FALSE))</f>
        <v>7017000</v>
      </c>
      <c r="HM137" s="9">
        <f>IF(ISNA(VLOOKUP($B137,Area_EM_00,Seq!H$1,FALSE)),".",VLOOKUP($B137,Area_EM_00,Seq!H$1,FALSE))</f>
        <v>2385780</v>
      </c>
      <c r="HN137" s="9">
        <f>IF(ISNA(VLOOKUP($B137,Area_EM_00,Seq!I$1,FALSE)),".",VLOOKUP($B137,Area_EM_00,Seq!I$1,FALSE))</f>
        <v>3873384</v>
      </c>
      <c r="HO137" s="9">
        <f>IF(ISNA(VLOOKUP($B137,Area_EM_00,Seq!J$1,FALSE)),".",VLOOKUP($B137,Area_EM_00,Seq!J$1,FALSE))</f>
        <v>757836</v>
      </c>
      <c r="HQ137" s="27"/>
      <c r="HR137" s="9">
        <f>IFERROR(VLOOKUP($B137,AREA_EM3_60_00,Seq!E$1,FALSE),".")</f>
        <v>19</v>
      </c>
      <c r="HS137" s="9">
        <f>IFERROR(VLOOKUP($B137,AREA_EM3_60_00,Seq!F$1,FALSE),".")</f>
        <v>131</v>
      </c>
      <c r="HT137" s="9">
        <f>IFERROR(VLOOKUP($B137,AREA_EM3_60_00,Seq!G$1,FALSE),".")</f>
        <v>1241</v>
      </c>
      <c r="HU137" s="9">
        <f>IFERROR(VLOOKUP($B137,AREA_EM3_10,Seq!B$1,FALSE),".")</f>
        <v>1224.3341174686773</v>
      </c>
      <c r="HV137" s="9">
        <f t="shared" si="218"/>
        <v>10232000</v>
      </c>
      <c r="HW137" s="9">
        <f t="shared" si="219"/>
        <v>10363000</v>
      </c>
      <c r="HX137" s="9">
        <f t="shared" si="220"/>
        <v>10273300</v>
      </c>
      <c r="HY137" s="9">
        <f t="shared" si="221"/>
        <v>10519792</v>
      </c>
    </row>
    <row r="138" spans="1:233">
      <c r="A138" s="25" t="s">
        <v>3138</v>
      </c>
      <c r="B138" s="26" t="str">
        <f t="shared" si="178"/>
        <v>Slovak</v>
      </c>
      <c r="C138" s="166" t="s">
        <v>1625</v>
      </c>
      <c r="D138" s="27">
        <f>VLOOKUP("CHN.NY.GDP.MKTP.KD",AREA_WB_6ATTRS,Seq!B$1,FALSE)/10000</f>
        <v>18294112.043860689</v>
      </c>
      <c r="E138" s="27">
        <f>VLOOKUP("CHN.NY.GDP.MKTP.KD",AREA_WB_6ATTRS,Seq!C$1,FALSE)/10000</f>
        <v>19245405.87014145</v>
      </c>
      <c r="F138" s="27">
        <f>VLOOKUP("CHN.NY.GDP.MKTP.KD",AREA_WB_6ATTRS,Seq!D$1,FALSE)/10000</f>
        <v>20996737.804324333</v>
      </c>
      <c r="G138" s="27">
        <f>VLOOKUP("CHN.NY.GDP.MKTP.KD",AREA_WB_6ATTRS,Seq!E$1,FALSE)/10000</f>
        <v>23285382.224995762</v>
      </c>
      <c r="H138" s="27">
        <f>VLOOKUP("CHN.NY.GDP.MKTP.KD",AREA_WB_6ATTRS,Seq!F$1,FALSE)/10000</f>
        <v>26824760.323195074</v>
      </c>
      <c r="I138" s="27">
        <f>VLOOKUP("CHN.NY.GDP.MKTP.KD",AREA_WB_6ATTRS,Seq!G$1,FALSE)/10000</f>
        <v>30446102.966826372</v>
      </c>
      <c r="J138" s="27">
        <f>VLOOKUP("CHN.NY.GDP.MKTP.KD",AREA_WB_6ATTRS,Seq!H$1,FALSE)/10000</f>
        <v>33125360.027907111</v>
      </c>
      <c r="K138" s="27">
        <f>VLOOKUP("CHN.NY.GDP.MKTP.KD",AREA_WB_6ATTRS,Seq!I$1,FALSE)/10000</f>
        <v>36967901.791144341</v>
      </c>
      <c r="L138" s="27">
        <f>VLOOKUP("CHN.NY.GDP.MKTP.KD",AREA_WB_6ATTRS,Seq!J$1,FALSE)/10000</f>
        <v>41145274.693543643</v>
      </c>
      <c r="M138" s="27">
        <f>VLOOKUP("CHN.NY.GDP.MKTP.KD",AREA_WB_6ATTRS,Seq!K$1,FALSE)/10000</f>
        <v>42832230.955979005</v>
      </c>
      <c r="N138" s="27">
        <f>VLOOKUP("CHN.NY.GDP.MKTP.KD",AREA_WB_6ATTRS,Seq!L$1,FALSE)/10000</f>
        <v>44459855.73230619</v>
      </c>
      <c r="O138" s="27">
        <f>VLOOKUP("CHN.NY.GDP.MKTP.KD",AREA_WB_6ATTRS,Seq!M$1,FALSE)/10000</f>
        <v>48550162.459678344</v>
      </c>
      <c r="P138" s="27">
        <f>VLOOKUP("CHN.NY.GDP.MKTP.KD",AREA_WB_6ATTRS,Seq!N$1,FALSE)/10000</f>
        <v>55444285.528952621</v>
      </c>
      <c r="Q138" s="27">
        <f>VLOOKUP("CHN.NY.GDP.MKTP.KD",AREA_WB_6ATTRS,Seq!O$1,FALSE)/10000</f>
        <v>63206485.503006078</v>
      </c>
      <c r="R138" s="27">
        <f>VLOOKUP("CHN.NY.GDP.MKTP.KD",AREA_WB_6ATTRS,Seq!P$1,FALSE)/10000</f>
        <v>71486535.103899792</v>
      </c>
      <c r="S138" s="27">
        <f>VLOOKUP("CHN.NY.GDP.MKTP.KD",AREA_WB_6ATTRS,Seq!Q$1,FALSE)/10000</f>
        <v>79278567.430224851</v>
      </c>
      <c r="T138" s="27">
        <f>VLOOKUP("CHN.NY.GDP.MKTP.KD",AREA_WB_6ATTRS,Seq!R$1,FALSE)/10000</f>
        <v>87206424.173247412</v>
      </c>
      <c r="U138" s="27">
        <f>VLOOKUP("CHN.NY.GDP.MKTP.KD",AREA_WB_6ATTRS,Seq!S$1,FALSE)/10000</f>
        <v>95316621.621359423</v>
      </c>
      <c r="V138" s="27">
        <f>VLOOKUP("CHN.NY.GDP.MKTP.KD",AREA_WB_6ATTRS,Seq!T$1,FALSE)/10000</f>
        <v>102751318.10782552</v>
      </c>
      <c r="W138" s="27">
        <f>VLOOKUP("CHN.NY.GDP.MKTP.KD",AREA_WB_6ATTRS,Seq!U$1,FALSE)/10000</f>
        <v>110560418.28402025</v>
      </c>
      <c r="X138" s="27">
        <f>VLOOKUP("CHN.NY.GDP.MKTP.KD",AREA_WB_6ATTRS,Seq!V$1,FALSE)/10000</f>
        <v>119847493.41987793</v>
      </c>
      <c r="Y138" s="27">
        <f>VLOOKUP("CHN.NY.GDP.MKTP.KD",AREA_WB_6ATTRS,Seq!W$1,FALSE)/10000</f>
        <v>129794835.37372778</v>
      </c>
      <c r="Z138" s="27">
        <f>VLOOKUP("CHN.NY.GDP.MKTP.KD",AREA_WB_6ATTRS,Seq!X$1,FALSE)/10000</f>
        <v>141606165.392737</v>
      </c>
      <c r="AA138" s="27">
        <f>VLOOKUP("CHN.NY.GDP.MKTP.KD",AREA_WB_6ATTRS,Seq!Y$1,FALSE)/10000</f>
        <v>155766781.9320105</v>
      </c>
      <c r="AB138" s="27">
        <f>VLOOKUP("CHN.NY.GDP.MKTP.KD",AREA_WB_6ATTRS,Seq!Z$1,FALSE)/10000</f>
        <v>171499226.90714428</v>
      </c>
      <c r="AC138" s="27">
        <f>VLOOKUP("CHN.NY.GDP.MKTP.KD",AREA_WB_6ATTRS,Seq!AA$1,FALSE)/10000</f>
        <v>190878639.54765138</v>
      </c>
      <c r="AD138" s="27">
        <f>VLOOKUP("CHN.NY.GDP.MKTP.KD",AREA_WB_6ATTRS,Seq!AB$1,FALSE)/10000</f>
        <v>215120226.77020231</v>
      </c>
      <c r="AE138" s="27">
        <f>VLOOKUP("CHN.NY.GDP.MKTP.KD",AREA_WB_6ATTRS,Seq!AC$1,FALSE)/10000</f>
        <v>245667298.97157177</v>
      </c>
      <c r="AF138" s="27">
        <f>VLOOKUP("CHN.NY.GDP.MKTP.KD",AREA_WB_6ATTRS,Seq!AD$1,FALSE)/10000</f>
        <v>269251359.67284226</v>
      </c>
      <c r="AG138" s="27">
        <f>VLOOKUP("CHN.NY.GDP.MKTP.KD",AREA_WB_6ATTRS,Seq!AE$1,FALSE)/10000</f>
        <v>294022484.76274431</v>
      </c>
      <c r="AH138" s="27">
        <f>VLOOKUP("CHN.NY.GDP.MKTP.KD",AREA_WB_6ATTRS,Seq!AF$1,FALSE)/10000</f>
        <v>324600823.17806971</v>
      </c>
      <c r="AI138" s="27">
        <f>VLOOKUP("CHN.NY.GDP.MKTP.KD",AREA_WB_6ATTRS,Seq!AG$1,FALSE)/10000</f>
        <v>354139498.08727396</v>
      </c>
      <c r="AJ138" s="27"/>
      <c r="AK138" s="27"/>
      <c r="AL138" s="27"/>
      <c r="AM138" s="27"/>
      <c r="AN138" s="27"/>
      <c r="AO138" s="27"/>
      <c r="AP138" s="27" t="str">
        <f>IFERROR(VLOOKUP(CONCATENATE($C138, ".NY.GDP.MKTP.KD"),AREA_WB_6ATTRS,Seq!B$1,FALSE)/10000,".")</f>
        <v>.</v>
      </c>
      <c r="AQ138" s="27" t="str">
        <f>IFERROR(VLOOKUP(CONCATENATE($C138, ".NY.GDP.MKTP.KD"),AREA_WB_6ATTRS,Seq!C$1,FALSE)/10000,".")</f>
        <v>.</v>
      </c>
      <c r="AR138" s="27" t="str">
        <f>IFERROR(VLOOKUP(CONCATENATE($C138, ".NY.GDP.MKTP.KD"),AREA_WB_6ATTRS,Seq!D$1,FALSE)/10000,".")</f>
        <v>.</v>
      </c>
      <c r="AS138" s="27" t="str">
        <f>IFERROR(VLOOKUP(CONCATENATE($C138, ".NY.GDP.MKTP.KD"),AREA_WB_6ATTRS,Seq!E$1,FALSE)/10000,".")</f>
        <v>.</v>
      </c>
      <c r="AT138" s="27">
        <f>IFERROR(VLOOKUP(CONCATENATE($C138, ".NY.GDP.MKTP.KD"),AREA_WB_6ATTRS,Seq!F$1,FALSE)/10000,".")</f>
        <v>2539720.5025392645</v>
      </c>
      <c r="AU138" s="27">
        <f>IFERROR(VLOOKUP(CONCATENATE($C138, ".NY.GDP.MKTP.KD"),AREA_WB_6ATTRS,Seq!G$1,FALSE)/10000,".")</f>
        <v>2628569.4970212751</v>
      </c>
      <c r="AV138" s="27">
        <f>IFERROR(VLOOKUP(CONCATENATE($C138, ".NY.GDP.MKTP.KD"),AREA_WB_6ATTRS,Seq!H$1,FALSE)/10000,".")</f>
        <v>2738093.2820400177</v>
      </c>
      <c r="AW138" s="27">
        <f>IFERROR(VLOOKUP(CONCATENATE($C138, ".NY.GDP.MKTP.KD"),AREA_WB_6ATTRS,Seq!I$1,FALSE)/10000,".")</f>
        <v>2805447.4187787101</v>
      </c>
      <c r="AX138" s="27">
        <f>IFERROR(VLOOKUP(CONCATENATE($C138, ".NY.GDP.MKTP.KD"),AREA_WB_6ATTRS,Seq!J$1,FALSE)/10000,".")</f>
        <v>2859916.3478921358</v>
      </c>
      <c r="AY138" s="27">
        <f>IFERROR(VLOOKUP(CONCATENATE($C138, ".NY.GDP.MKTP.KD"),AREA_WB_6ATTRS,Seq!K$1,FALSE)/10000,".")</f>
        <v>2894472.0185717428</v>
      </c>
      <c r="AZ138" s="27">
        <f>IFERROR(VLOOKUP(CONCATENATE($C138, ".NY.GDP.MKTP.KD"),AREA_WB_6ATTRS,Seq!L$1,FALSE)/10000,".")</f>
        <v>2817161.1566569512</v>
      </c>
      <c r="BA138" s="27">
        <f>IFERROR(VLOOKUP(CONCATENATE($C138, ".NY.GDP.MKTP.KD"),AREA_WB_6ATTRS,Seq!M$1,FALSE)/10000,".")</f>
        <v>2406593.636452999</v>
      </c>
      <c r="BB138" s="27">
        <f>IFERROR(VLOOKUP(CONCATENATE($C138, ".NY.GDP.MKTP.KD"),AREA_WB_6ATTRS,Seq!N$1,FALSE)/10000,".")</f>
        <v>2244834.7451467863</v>
      </c>
      <c r="BC138" s="27">
        <f>IFERROR(VLOOKUP(CONCATENATE($C138, ".NY.GDP.MKTP.KD"),AREA_WB_6ATTRS,Seq!O$1,FALSE)/10000,".")</f>
        <v>2161775.8595763524</v>
      </c>
      <c r="BD138" s="27">
        <f>IFERROR(VLOOKUP(CONCATENATE($C138, ".NY.GDP.MKTP.KD"),AREA_WB_6ATTRS,Seq!P$1,FALSE)/10000,".")</f>
        <v>2295925.5151884677</v>
      </c>
      <c r="BE138" s="27">
        <f>IFERROR(VLOOKUP(CONCATENATE($C138, ".NY.GDP.MKTP.KD"),AREA_WB_6ATTRS,Seq!Q$1,FALSE)/10000,".")</f>
        <v>2430087.8164868867</v>
      </c>
      <c r="BF138" s="27">
        <f>IFERROR(VLOOKUP(CONCATENATE($C138, ".NY.GDP.MKTP.KD"),AREA_WB_6ATTRS,Seq!R$1,FALSE)/10000,".")</f>
        <v>2598769.2368133543</v>
      </c>
      <c r="BG138" s="27">
        <f>IFERROR(VLOOKUP(CONCATENATE($C138, ".NY.GDP.MKTP.KD"),AREA_WB_6ATTRS,Seq!S$1,FALSE)/10000,".")</f>
        <v>2714195.1768687838</v>
      </c>
      <c r="BH138" s="27">
        <f>IFERROR(VLOOKUP(CONCATENATE($C138, ".NY.GDP.MKTP.KD"),AREA_WB_6ATTRS,Seq!T$1,FALSE)/10000,".")</f>
        <v>2832559.9406084497</v>
      </c>
      <c r="BI138" s="27">
        <f>IFERROR(VLOOKUP(CONCATENATE($C138, ".NY.GDP.MKTP.KD"),AREA_WB_6ATTRS,Seq!U$1,FALSE)/10000,".")</f>
        <v>2833629.0313871973</v>
      </c>
      <c r="BJ138" s="27">
        <f>IFERROR(VLOOKUP(CONCATENATE($C138, ".NY.GDP.MKTP.KD"),AREA_WB_6ATTRS,Seq!V$1,FALSE)/10000,".")</f>
        <v>2872404.1827897551</v>
      </c>
      <c r="BK138" s="27">
        <f>IFERROR(VLOOKUP(CONCATENATE($C138, ".NY.GDP.MKTP.KD"),AREA_WB_6ATTRS,Seq!W$1,FALSE)/10000,".")</f>
        <v>2972421.0072160582</v>
      </c>
      <c r="BL138" s="27">
        <f>IFERROR(VLOOKUP(CONCATENATE($C138, ".NY.GDP.MKTP.KD"),AREA_WB_6ATTRS,Seq!X$1,FALSE)/10000,".")</f>
        <v>3108643.8645080095</v>
      </c>
      <c r="BM138" s="27">
        <f>IFERROR(VLOOKUP(CONCATENATE($C138, ".NY.GDP.MKTP.KD"),AREA_WB_6ATTRS,Seq!Y$1,FALSE)/10000,".")</f>
        <v>3257082.4493579762</v>
      </c>
      <c r="BN138" s="27">
        <f>IFERROR(VLOOKUP(CONCATENATE($C138, ".NY.GDP.MKTP.KD"),AREA_WB_6ATTRS,Seq!Z$1,FALSE)/10000,".")</f>
        <v>3421819.3031483185</v>
      </c>
      <c r="BO138" s="27">
        <f>IFERROR(VLOOKUP(CONCATENATE($C138, ".NY.GDP.MKTP.KD"),AREA_WB_6ATTRS,Seq!AA$1,FALSE)/10000,".")</f>
        <v>3649548.812090687</v>
      </c>
      <c r="BP138" s="27">
        <f>IFERROR(VLOOKUP(CONCATENATE($C138, ".NY.GDP.MKTP.KD"),AREA_WB_6ATTRS,Seq!AB$1,FALSE)/10000,".")</f>
        <v>3954118.5361999273</v>
      </c>
      <c r="BQ138" s="27">
        <f>IFERROR(VLOOKUP(CONCATENATE($C138, ".NY.GDP.MKTP.KD"),AREA_WB_6ATTRS,Seq!AC$1,FALSE)/10000,".")</f>
        <v>4369061.1893467642</v>
      </c>
      <c r="BR138" s="27">
        <f>IFERROR(VLOOKUP(CONCATENATE($C138, ".NY.GDP.MKTP.KD"),AREA_WB_6ATTRS,Seq!AD$1,FALSE)/10000,".")</f>
        <v>4620303.0728028333</v>
      </c>
      <c r="BS138" s="27">
        <f>IFERROR(VLOOKUP(CONCATENATE($C138, ".NY.GDP.MKTP.KD"),AREA_WB_6ATTRS,Seq!AE$1,FALSE)/10000,".")</f>
        <v>4392448.9377444871</v>
      </c>
      <c r="BT138" s="27">
        <f>IFERROR(VLOOKUP(CONCATENATE($C138, ".NY.GDP.MKTP.KD"),AREA_WB_6ATTRS,Seq!AF$1,FALSE)/10000,".")</f>
        <v>4576180.6913623698</v>
      </c>
      <c r="BU138" s="27">
        <f>IFERROR(VLOOKUP(CONCATENATE($C138, ".NY.GDP.MKTP.KD"),AREA_WB_6ATTRS,Seq!AG$1,FALSE)/10000,".")</f>
        <v>4729446.3920322554</v>
      </c>
      <c r="BV138" s="27"/>
      <c r="BW138" s="27"/>
      <c r="BX138" s="27"/>
      <c r="BY138" s="27"/>
      <c r="BZ138" s="27"/>
      <c r="CA138" s="27"/>
      <c r="CB138" s="27"/>
      <c r="CC138" s="27">
        <f>CNPop!A$48</f>
        <v>5.0000000000000001E-3</v>
      </c>
      <c r="CD138" s="27">
        <f>CNPop!B$48</f>
        <v>6.0000000000000001E-3</v>
      </c>
      <c r="CE138" s="27">
        <f>CNPop!C$48</f>
        <v>6.0000000000000001E-3</v>
      </c>
      <c r="CF138" s="27">
        <f>CNPop!D$48</f>
        <v>7.0000000000000001E-3</v>
      </c>
      <c r="CG138" s="27">
        <f>CNPop!E$48</f>
        <v>7.0000000000000001E-3</v>
      </c>
      <c r="CH138" s="27">
        <f>CNPop!F$48</f>
        <v>8.0000000000000002E-3</v>
      </c>
      <c r="CI138" s="27">
        <f>CNPop!G$48</f>
        <v>8.9999999999999993E-3</v>
      </c>
      <c r="CJ138" s="27">
        <f>CNPop!H$48</f>
        <v>0.01</v>
      </c>
      <c r="CK138" s="27">
        <f>CNPop!I$48</f>
        <v>1.0999999999999999E-2</v>
      </c>
      <c r="CL138" s="27">
        <f>CNPop!J$48</f>
        <v>1.2E-2</v>
      </c>
      <c r="CM138" s="27">
        <f>CNPop!K$48</f>
        <v>1.4E-2</v>
      </c>
      <c r="CN138" s="27">
        <f>CNPop!L$48</f>
        <v>1.6E-2</v>
      </c>
      <c r="CO138" s="27">
        <f>CNPop!M$48</f>
        <v>1.7000000000000001E-2</v>
      </c>
      <c r="CP138" s="27">
        <f>CNPop!N$48</f>
        <v>1.9E-2</v>
      </c>
      <c r="CQ138" s="27">
        <f>CNPop!O$48</f>
        <v>2.1000000000000001E-2</v>
      </c>
      <c r="CR138" s="27">
        <f>CNPop!P$48</f>
        <v>2.3E-2</v>
      </c>
      <c r="CS138" s="27">
        <f>CNPop!Q$48</f>
        <v>2.5999999999999999E-2</v>
      </c>
      <c r="CT138" s="27">
        <f>CNPop!R$48</f>
        <v>2.8000000000000001E-2</v>
      </c>
      <c r="CU138" s="27">
        <f>CNPop!S$48</f>
        <v>0.03</v>
      </c>
      <c r="CV138" s="27">
        <f>CNPop!T$48</f>
        <v>3.3000000000000002E-2</v>
      </c>
      <c r="CW138" s="27">
        <f>CNPop!U$48</f>
        <v>3.5999999999999997E-2</v>
      </c>
      <c r="CX138" s="27">
        <f>CNPop!V$48</f>
        <v>3.9E-2</v>
      </c>
      <c r="CY138" s="27">
        <f>CNPop!W$48</f>
        <v>4.2000000000000003E-2</v>
      </c>
      <c r="CZ138" s="27">
        <f>CNPop!X$48</f>
        <v>4.4999999999999998E-2</v>
      </c>
      <c r="DA138" s="27">
        <f>CNPop!Y$48</f>
        <v>4.9000000000000002E-2</v>
      </c>
      <c r="DB138" s="27">
        <f>CNPop!Z$48</f>
        <v>5.1999999999999998E-2</v>
      </c>
      <c r="DC138" s="27">
        <f>CNPop!AA$48</f>
        <v>5.6000000000000001E-2</v>
      </c>
      <c r="DD138" s="27">
        <f>CNPop!AB$48</f>
        <v>0.06</v>
      </c>
      <c r="DE138" s="27">
        <f>CNPop!AC$48</f>
        <v>6.3E-2</v>
      </c>
      <c r="DF138" s="27">
        <f>CNPop!AD$48</f>
        <v>6.8000000000000005E-2</v>
      </c>
      <c r="DG138" s="27">
        <f>CNPop!AE$48</f>
        <v>7.1999999999999995E-2</v>
      </c>
      <c r="DH138" s="27">
        <f>CNPop!AF$48</f>
        <v>7.5999999999999998E-2</v>
      </c>
      <c r="DI138" s="27">
        <f>CNPop!AG$48</f>
        <v>8.1000000000000003E-2</v>
      </c>
      <c r="DJ138" s="27">
        <f>CNPop!AH$48</f>
        <v>8.5000000000000006E-2</v>
      </c>
      <c r="DK138" s="27">
        <f>CNPop!AI$48</f>
        <v>0.09</v>
      </c>
      <c r="DL138" s="27">
        <f>CNPop!AJ$48</f>
        <v>9.5000000000000001E-2</v>
      </c>
      <c r="DM138" s="27">
        <f>CNPop!AK$48</f>
        <v>0.1</v>
      </c>
      <c r="DN138" s="27"/>
      <c r="DO138" s="27">
        <f t="shared" si="180"/>
        <v>0.41400001525878904</v>
      </c>
      <c r="DP138" s="27">
        <f t="shared" si="181"/>
        <v>0.41400001525878904</v>
      </c>
      <c r="DQ138" s="27">
        <f t="shared" si="182"/>
        <v>0.41400001525878904</v>
      </c>
      <c r="DR138" s="27">
        <f t="shared" si="183"/>
        <v>0.41400001525878904</v>
      </c>
      <c r="DS138" s="27">
        <f t="shared" si="184"/>
        <v>0.41400001525878904</v>
      </c>
      <c r="DT138" s="27">
        <f t="shared" si="185"/>
        <v>0.41400001525878904</v>
      </c>
      <c r="DU138" s="27">
        <f t="shared" si="186"/>
        <v>0.41400001525878904</v>
      </c>
      <c r="DV138" s="27">
        <f t="shared" si="187"/>
        <v>0.41400001525878904</v>
      </c>
      <c r="DW138" s="27">
        <f t="shared" si="188"/>
        <v>0.41400001525878904</v>
      </c>
      <c r="DX138" s="27">
        <f t="shared" si="189"/>
        <v>0.41400001525878904</v>
      </c>
      <c r="DY138" s="27">
        <f t="shared" si="190"/>
        <v>0.41400001525878904</v>
      </c>
      <c r="DZ138" s="27">
        <f t="shared" si="191"/>
        <v>0.41400001525878904</v>
      </c>
      <c r="EA138" s="27">
        <f t="shared" si="192"/>
        <v>0.41400001525878904</v>
      </c>
      <c r="EB138" s="27">
        <f t="shared" si="193"/>
        <v>0.41400001525878904</v>
      </c>
      <c r="EC138" s="27">
        <f t="shared" si="194"/>
        <v>0.41400001525878904</v>
      </c>
      <c r="ED138" s="27">
        <f t="shared" si="195"/>
        <v>0.41400001525878904</v>
      </c>
      <c r="EE138" s="27">
        <f t="shared" si="196"/>
        <v>0.44</v>
      </c>
      <c r="EF138" s="27">
        <f t="shared" si="197"/>
        <v>0.44</v>
      </c>
      <c r="EG138" s="27">
        <f t="shared" si="198"/>
        <v>0.10899999618530273</v>
      </c>
      <c r="EH138" s="27">
        <f t="shared" si="199"/>
        <v>0.10300000190734863</v>
      </c>
      <c r="EI138" s="27">
        <f t="shared" si="200"/>
        <v>0.10600000381469726</v>
      </c>
      <c r="EJ138" s="27">
        <f t="shared" si="201"/>
        <v>0.10899999618530273</v>
      </c>
      <c r="EK138" s="27">
        <f t="shared" si="202"/>
        <v>0.11100000381469727</v>
      </c>
      <c r="EL138" s="27">
        <f t="shared" si="203"/>
        <v>0.12199999809265137</v>
      </c>
      <c r="EM138" s="27">
        <f t="shared" si="204"/>
        <v>0.13100000381469726</v>
      </c>
      <c r="EN138" s="27">
        <f t="shared" si="205"/>
        <v>0.14499999999999999</v>
      </c>
      <c r="EO138" s="27">
        <f t="shared" si="206"/>
        <v>0.15100000381469728</v>
      </c>
      <c r="EP138" s="27">
        <f t="shared" si="215"/>
        <v>0.15100000381469728</v>
      </c>
      <c r="EQ138" s="27">
        <f t="shared" si="216"/>
        <v>0.15699999809265136</v>
      </c>
      <c r="ER138" s="27">
        <f t="shared" ref="ER138:ET144" si="222">IF(ISNUMBER(GC138),GC138,EQ138)</f>
        <v>0.16600000381469726</v>
      </c>
      <c r="ES138" s="27">
        <f t="shared" si="222"/>
        <v>0.18299999237060546</v>
      </c>
      <c r="ET138" s="27">
        <f t="shared" si="222"/>
        <v>0.18299999237060546</v>
      </c>
      <c r="EU138" s="27"/>
      <c r="EV138" s="27"/>
      <c r="EW138" s="27"/>
      <c r="EX138" s="27"/>
      <c r="EY138" s="27"/>
      <c r="EZ138" s="27" t="str">
        <f>IFERROR(VLOOKUP(CONCATENATE($C138,".SL.TLF.TERT.ZS"),AREA_WB_6ATTRS,Seq!B$1,FALSE)/100,".")</f>
        <v>.</v>
      </c>
      <c r="FA138" s="27" t="str">
        <f>IFERROR(VLOOKUP(CONCATENATE($C138,".SL.TLF.TERT.ZS"),AREA_WB_6ATTRS,Seq!C$1,FALSE)/100,".")</f>
        <v>.</v>
      </c>
      <c r="FB138" s="27" t="str">
        <f>IFERROR(VLOOKUP(CONCATENATE($C138,".SL.TLF.TERT.ZS"),AREA_WB_6ATTRS,Seq!D$1,FALSE)/100,".")</f>
        <v>.</v>
      </c>
      <c r="FC138" s="27" t="str">
        <f>IFERROR(VLOOKUP(CONCATENATE($C138,".SL.TLF.TERT.ZS"),AREA_WB_6ATTRS,Seq!E$1,FALSE)/100,".")</f>
        <v>.</v>
      </c>
      <c r="FD138" s="27" t="str">
        <f>IFERROR(VLOOKUP(CONCATENATE($C138,".SL.TLF.TERT.ZS"),AREA_WB_6ATTRS,Seq!F$1,FALSE)/100,".")</f>
        <v>.</v>
      </c>
      <c r="FE138" s="27" t="str">
        <f>IFERROR(VLOOKUP(CONCATENATE($C138,".SL.TLF.TERT.ZS"),AREA_WB_6ATTRS,Seq!G$1,FALSE)/100,".")</f>
        <v>.</v>
      </c>
      <c r="FF138" s="27" t="str">
        <f>IFERROR(VLOOKUP(CONCATENATE($C138,".SL.TLF.TERT.ZS"),AREA_WB_6ATTRS,Seq!H$1,FALSE)/100,".")</f>
        <v>.</v>
      </c>
      <c r="FG138" s="27" t="str">
        <f>IFERROR(VLOOKUP(CONCATENATE($C138,".SL.TLF.TERT.ZS"),AREA_WB_6ATTRS,Seq!I$1,FALSE)/100,".")</f>
        <v>.</v>
      </c>
      <c r="FH138" s="27" t="str">
        <f>IFERROR(VLOOKUP(CONCATENATE($C138,".SL.TLF.TERT.ZS"),AREA_WB_6ATTRS,Seq!J$1,FALSE)/100,".")</f>
        <v>.</v>
      </c>
      <c r="FI138" s="27" t="str">
        <f>IFERROR(VLOOKUP(CONCATENATE($C138,".SL.TLF.TERT.ZS"),AREA_WB_6ATTRS,Seq!K$1,FALSE)/100,".")</f>
        <v>.</v>
      </c>
      <c r="FJ138" s="27" t="str">
        <f>IFERROR(VLOOKUP(CONCATENATE($C138,".SL.TLF.TERT.ZS"),AREA_WB_6ATTRS,Seq!L$1,FALSE)/100,".")</f>
        <v>.</v>
      </c>
      <c r="FK138" s="27" t="str">
        <f>IFERROR(VLOOKUP(CONCATENATE($C138,".SL.TLF.TERT.ZS"),AREA_WB_6ATTRS,Seq!M$1,FALSE)/100,".")</f>
        <v>.</v>
      </c>
      <c r="FL138" s="27" t="str">
        <f>IFERROR(VLOOKUP(CONCATENATE($C138,".SL.TLF.TERT.ZS"),AREA_WB_6ATTRS,Seq!N$1,FALSE)/100,".")</f>
        <v>.</v>
      </c>
      <c r="FM138" s="27" t="str">
        <f>IFERROR(VLOOKUP(CONCATENATE($C138,".SL.TLF.TERT.ZS"),AREA_WB_6ATTRS,Seq!O$1,FALSE)/100,".")</f>
        <v>.</v>
      </c>
      <c r="FN138" s="27">
        <f>IFERROR(VLOOKUP(CONCATENATE($C138,".SL.TLF.TERT.ZS"),AREA_WB_6ATTRS,Seq!P$1,FALSE)/100,".")</f>
        <v>0.41400001525878904</v>
      </c>
      <c r="FO138" s="27">
        <f>IFERROR(VLOOKUP(CONCATENATE($C138,".SL.TLF.TERT.ZS"),AREA_WB_6ATTRS,Seq!Q$1,FALSE)/100,".")</f>
        <v>0.41400001525878904</v>
      </c>
      <c r="FP138" s="27" t="str">
        <f>IFERROR(VLOOKUP(CONCATENATE($C138,".SL.TLF.TERT.ZS"),AREA_WB_6ATTRS,Seq!R$1,FALSE)/100,".")</f>
        <v>.</v>
      </c>
      <c r="FQ138" s="27">
        <f>IFERROR(VLOOKUP(CONCATENATE($C138,".SL.TLF.TERT.ZS"),AREA_WB_6ATTRS,Seq!S$1,FALSE)/100,".")</f>
        <v>0.44</v>
      </c>
      <c r="FR138" s="27">
        <f>IFERROR(VLOOKUP(CONCATENATE($C138,".SL.TLF.TERT.ZS"),AREA_WB_6ATTRS,Seq!T$1,FALSE)/100,".")</f>
        <v>0.10899999618530273</v>
      </c>
      <c r="FS138" s="27">
        <f>IFERROR(VLOOKUP(CONCATENATE($C138,".SL.TLF.TERT.ZS"),AREA_WB_6ATTRS,Seq!U$1,FALSE)/100,".")</f>
        <v>0.10300000190734863</v>
      </c>
      <c r="FT138" s="27">
        <f>IFERROR(VLOOKUP(CONCATENATE($C138,".SL.TLF.TERT.ZS"),AREA_WB_6ATTRS,Seq!V$1,FALSE)/100,".")</f>
        <v>0.10600000381469726</v>
      </c>
      <c r="FU138" s="27">
        <f>IFERROR(VLOOKUP(CONCATENATE($C138,".SL.TLF.TERT.ZS"),AREA_WB_6ATTRS,Seq!W$1,FALSE)/100,".")</f>
        <v>0.10899999618530273</v>
      </c>
      <c r="FV138" s="27">
        <f>IFERROR(VLOOKUP(CONCATENATE($C138,".SL.TLF.TERT.ZS"),AREA_WB_6ATTRS,Seq!X$1,FALSE)/100,".")</f>
        <v>0.11100000381469727</v>
      </c>
      <c r="FW138" s="27">
        <f>IFERROR(VLOOKUP(CONCATENATE($C138,".SL.TLF.TERT.ZS"),AREA_WB_6ATTRS,Seq!Y$1,FALSE)/100,".")</f>
        <v>0.12199999809265137</v>
      </c>
      <c r="FX138" s="27">
        <f>IFERROR(VLOOKUP(CONCATENATE($C138,".SL.TLF.TERT.ZS"),AREA_WB_6ATTRS,Seq!Z$1,FALSE)/100,".")</f>
        <v>0.13100000381469726</v>
      </c>
      <c r="FY138" s="27">
        <f>IFERROR(VLOOKUP(CONCATENATE($C138,".SL.TLF.TERT.ZS"),AREA_WB_6ATTRS,Seq!AA$1,FALSE)/100,".")</f>
        <v>0.14499999999999999</v>
      </c>
      <c r="FZ138" s="27">
        <f>IFERROR(VLOOKUP(CONCATENATE($C138,".SL.TLF.TERT.ZS"),AREA_WB_6ATTRS,Seq!AB$1,FALSE)/100,".")</f>
        <v>0.15100000381469728</v>
      </c>
      <c r="GA138" s="27">
        <f>IFERROR(VLOOKUP(CONCATENATE($C138,".SL.TLF.TERT.ZS"),AREA_WB_6ATTRS,Seq!AC$1,FALSE)/100,".")</f>
        <v>0.15100000381469728</v>
      </c>
      <c r="GB138" s="27">
        <f>IFERROR(VLOOKUP(CONCATENATE($C138,".SL.TLF.TERT.ZS"),AREA_WB_6ATTRS,Seq!AD$1,FALSE)/100,".")</f>
        <v>0.15699999809265136</v>
      </c>
      <c r="GC138" s="27">
        <f>IFERROR(VLOOKUP(CONCATENATE($C138,".SL.TLF.TERT.ZS"),AREA_WB_6ATTRS,Seq!AE$1,FALSE)/100,".")</f>
        <v>0.16600000381469726</v>
      </c>
      <c r="GD138" s="27">
        <f>IFERROR(VLOOKUP(CONCATENATE($C138,".SL.TLF.TERT.ZS"),AREA_WB_6ATTRS,Seq!AF$1,FALSE)/100,".")</f>
        <v>0.18299999237060546</v>
      </c>
      <c r="GE138" s="27" t="str">
        <f>IFERROR(VLOOKUP(CONCATENATE($C138,".SL.TLF.TERT.ZS"),AREA_WB_6ATTRS,Seq!AG$1,FALSE)/100,".")</f>
        <v>.</v>
      </c>
      <c r="GF138" s="27" t="str">
        <f>IFERROR(VLOOKUP(CONCATENATE($C138,".SL.TLF.TERT.ZS"),AREA_WB_6ATTRS,Seq!AH$1,FALSE)/100,".")</f>
        <v>.</v>
      </c>
      <c r="GG138" s="27" t="str">
        <f>IFERROR(VLOOKUP(CONCATENATE($C138,".SL.TLF.TERT.ZS"),AREA_WB_6ATTRS,Seq!AI$1,FALSE)/100,".")</f>
        <v>.</v>
      </c>
      <c r="GH138" s="27" t="str">
        <f>IFERROR(VLOOKUP(CONCATENATE($C138,".SL.TLF.TERT.ZS"),AREA_WB_6ATTRS,Seq!AJ$1,FALSE)/100,".")</f>
        <v>.</v>
      </c>
      <c r="GI138" s="27" t="str">
        <f>IFERROR(VLOOKUP(CONCATENATE($C138,".SL.TLF.TERT.ZS"),AREA_WB_6ATTRS,Seq!AK$1,FALSE)/100,".")</f>
        <v>.</v>
      </c>
      <c r="GJ138" s="27" t="str">
        <f>IFERROR(VLOOKUP(CONCATENATE($C138,".SL.TLF.TERT.ZS"),AREA_WB_6ATTRS,Seq!AL$1,FALSE)/100,".")</f>
        <v>.</v>
      </c>
      <c r="GK138" s="27"/>
      <c r="GL138" s="27"/>
      <c r="GM138" s="27" t="str">
        <f t="shared" si="207"/>
        <v>.</v>
      </c>
      <c r="GN138" s="27" t="str">
        <f t="shared" si="208"/>
        <v>.</v>
      </c>
      <c r="GO138" s="27" t="str">
        <f t="shared" si="217"/>
        <v>.</v>
      </c>
      <c r="GP138" s="27"/>
      <c r="GQ138" s="9" t="str">
        <f>IF(VLOOKUP($B138,EM_80!$B$1:$C$201,2,FALSE)&gt;0,VLOOKUP($B138,EM_80!$B$1:$C$201,2,FALSE),".")</f>
        <v>.</v>
      </c>
      <c r="GR138" s="9" t="str">
        <f t="shared" si="209"/>
        <v>.</v>
      </c>
      <c r="GS138" s="9" t="str">
        <f t="shared" si="210"/>
        <v>.</v>
      </c>
      <c r="GU138">
        <f t="shared" si="211"/>
        <v>4984300</v>
      </c>
      <c r="GV138">
        <f t="shared" si="212"/>
        <v>5283000</v>
      </c>
      <c r="GW138">
        <f t="shared" si="213"/>
        <v>5388740.8139564497</v>
      </c>
      <c r="GX138">
        <f t="shared" si="214"/>
        <v>5430099</v>
      </c>
      <c r="GZ138" s="9" t="str">
        <f>IF(ISNA(VLOOKUP($B138,Area_EM_90,Seq!C$1,FALSE)),".",VLOOKUP($B138,Area_EM_90,Seq!C$1,FALSE))</f>
        <v>.</v>
      </c>
      <c r="HA138" s="9" t="str">
        <f>IF(ISNA(VLOOKUP($B138,Area_EM_90,Seq!D$1,FALSE)),".",VLOOKUP($B138,Area_EM_90,Seq!D$1,FALSE))</f>
        <v>.</v>
      </c>
      <c r="HB138" s="9" t="str">
        <f>IF(ISNA(VLOOKUP($B138,Area_EM_90,Seq!E$1,FALSE)),".",VLOOKUP($B138,Area_EM_90,Seq!E$1,FALSE))</f>
        <v>.</v>
      </c>
      <c r="HC138" s="9" t="str">
        <f>IF(ISNA(VLOOKUP($B138,Area_EM_90,Seq!F$1,FALSE)),".",VLOOKUP($B138,Area_EM_90,Seq!F$1,FALSE))</f>
        <v>.</v>
      </c>
      <c r="HD138" s="9" t="str">
        <f>IF(ISNA(VLOOKUP($B138,Area_EM_90,Seq!G$1,FALSE)),".",VLOOKUP($B138,Area_EM_90,Seq!G$1,FALSE))</f>
        <v>.</v>
      </c>
      <c r="HE138" s="9" t="str">
        <f>IF(ISNA(VLOOKUP($B138,Area_EM_90,Seq!H$1,FALSE)),".",VLOOKUP($B138,Area_EM_90,Seq!H$1,FALSE))</f>
        <v>.</v>
      </c>
      <c r="HF138" s="9" t="str">
        <f>IF(ISNA(VLOOKUP($B138,Area_EM_90,Seq!I$1,FALSE)),".",VLOOKUP($B138,Area_EM_90,Seq!I$1,FALSE))</f>
        <v>.</v>
      </c>
      <c r="HG138" s="9" t="str">
        <f>IF(ISNA(VLOOKUP($B138,Area_EM_90,Seq!J$1,FALSE)),".",VLOOKUP($B138,Area_EM_90,Seq!J$1,FALSE))</f>
        <v>.</v>
      </c>
      <c r="HH138" s="9" t="str">
        <f>IF(ISNA(VLOOKUP($B138,Area_EM_00,Seq!C$1,FALSE)),".",VLOOKUP($B138,Area_EM_00,Seq!C$1,FALSE))</f>
        <v>.</v>
      </c>
      <c r="HI138" s="9" t="str">
        <f>IF(ISNA(VLOOKUP($B138,Area_EM_00,Seq!D$1,FALSE)),".",VLOOKUP($B138,Area_EM_00,Seq!D$1,FALSE))</f>
        <v>.</v>
      </c>
      <c r="HJ138" s="9" t="str">
        <f>IF(ISNA(VLOOKUP($B138,Area_EM_00,Seq!E$1,FALSE)),".",VLOOKUP($B138,Area_EM_00,Seq!E$1,FALSE))</f>
        <v>.</v>
      </c>
      <c r="HK138" s="9" t="str">
        <f>IF(ISNA(VLOOKUP($B138,Area_EM_00,Seq!F$1,FALSE)),".",VLOOKUP($B138,Area_EM_00,Seq!F$1,FALSE))</f>
        <v>.</v>
      </c>
      <c r="HL138" s="9" t="str">
        <f>IF(ISNA(VLOOKUP($B138,Area_EM_00,Seq!G$1,FALSE)),".",VLOOKUP($B138,Area_EM_00,Seq!G$1,FALSE))</f>
        <v>.</v>
      </c>
      <c r="HM138" s="9" t="str">
        <f>IF(ISNA(VLOOKUP($B138,Area_EM_00,Seq!H$1,FALSE)),".",VLOOKUP($B138,Area_EM_00,Seq!H$1,FALSE))</f>
        <v>.</v>
      </c>
      <c r="HN138" s="9" t="str">
        <f>IF(ISNA(VLOOKUP($B138,Area_EM_00,Seq!I$1,FALSE)),".",VLOOKUP($B138,Area_EM_00,Seq!I$1,FALSE))</f>
        <v>.</v>
      </c>
      <c r="HO138" s="9" t="str">
        <f>IF(ISNA(VLOOKUP($B138,Area_EM_00,Seq!J$1,FALSE)),".",VLOOKUP($B138,Area_EM_00,Seq!J$1,FALSE))</f>
        <v>.</v>
      </c>
      <c r="HQ138" s="27"/>
      <c r="HR138" s="9" t="str">
        <f>IFERROR(VLOOKUP($B138,AREA_EM3_60_00,Seq!E$1,FALSE),".")</f>
        <v>.</v>
      </c>
      <c r="HS138" s="9" t="str">
        <f>IFERROR(VLOOKUP($B138,AREA_EM3_60_00,Seq!F$1,FALSE),".")</f>
        <v>.</v>
      </c>
      <c r="HT138" s="9" t="str">
        <f>IFERROR(VLOOKUP($B138,AREA_EM3_60_00,Seq!G$1,FALSE),".")</f>
        <v>.</v>
      </c>
      <c r="HU138" s="9" t="str">
        <f>IFERROR(VLOOKUP($B138,AREA_EM3_10,Seq!B$1,FALSE),".")</f>
        <v>.</v>
      </c>
      <c r="HV138" s="9">
        <f t="shared" si="218"/>
        <v>4984300</v>
      </c>
      <c r="HW138" s="9">
        <f t="shared" si="219"/>
        <v>5283000</v>
      </c>
      <c r="HX138" s="9">
        <f t="shared" si="220"/>
        <v>5388740.8139564497</v>
      </c>
      <c r="HY138" s="9">
        <f t="shared" si="221"/>
        <v>5430099</v>
      </c>
    </row>
    <row r="139" spans="1:233">
      <c r="A139" s="25" t="s">
        <v>3139</v>
      </c>
      <c r="B139" s="26" t="str">
        <f t="shared" si="178"/>
        <v>Macedonia</v>
      </c>
      <c r="C139" s="166" t="s">
        <v>1559</v>
      </c>
      <c r="D139" s="27">
        <f>VLOOKUP("CHN.NY.GDP.MKTP.KD",AREA_WB_6ATTRS,Seq!B$1,FALSE)/10000</f>
        <v>18294112.043860689</v>
      </c>
      <c r="E139" s="27">
        <f>VLOOKUP("CHN.NY.GDP.MKTP.KD",AREA_WB_6ATTRS,Seq!C$1,FALSE)/10000</f>
        <v>19245405.87014145</v>
      </c>
      <c r="F139" s="27">
        <f>VLOOKUP("CHN.NY.GDP.MKTP.KD",AREA_WB_6ATTRS,Seq!D$1,FALSE)/10000</f>
        <v>20996737.804324333</v>
      </c>
      <c r="G139" s="27">
        <f>VLOOKUP("CHN.NY.GDP.MKTP.KD",AREA_WB_6ATTRS,Seq!E$1,FALSE)/10000</f>
        <v>23285382.224995762</v>
      </c>
      <c r="H139" s="27">
        <f>VLOOKUP("CHN.NY.GDP.MKTP.KD",AREA_WB_6ATTRS,Seq!F$1,FALSE)/10000</f>
        <v>26824760.323195074</v>
      </c>
      <c r="I139" s="27">
        <f>VLOOKUP("CHN.NY.GDP.MKTP.KD",AREA_WB_6ATTRS,Seq!G$1,FALSE)/10000</f>
        <v>30446102.966826372</v>
      </c>
      <c r="J139" s="27">
        <f>VLOOKUP("CHN.NY.GDP.MKTP.KD",AREA_WB_6ATTRS,Seq!H$1,FALSE)/10000</f>
        <v>33125360.027907111</v>
      </c>
      <c r="K139" s="27">
        <f>VLOOKUP("CHN.NY.GDP.MKTP.KD",AREA_WB_6ATTRS,Seq!I$1,FALSE)/10000</f>
        <v>36967901.791144341</v>
      </c>
      <c r="L139" s="27">
        <f>VLOOKUP("CHN.NY.GDP.MKTP.KD",AREA_WB_6ATTRS,Seq!J$1,FALSE)/10000</f>
        <v>41145274.693543643</v>
      </c>
      <c r="M139" s="27">
        <f>VLOOKUP("CHN.NY.GDP.MKTP.KD",AREA_WB_6ATTRS,Seq!K$1,FALSE)/10000</f>
        <v>42832230.955979005</v>
      </c>
      <c r="N139" s="27">
        <f>VLOOKUP("CHN.NY.GDP.MKTP.KD",AREA_WB_6ATTRS,Seq!L$1,FALSE)/10000</f>
        <v>44459855.73230619</v>
      </c>
      <c r="O139" s="27">
        <f>VLOOKUP("CHN.NY.GDP.MKTP.KD",AREA_WB_6ATTRS,Seq!M$1,FALSE)/10000</f>
        <v>48550162.459678344</v>
      </c>
      <c r="P139" s="27">
        <f>VLOOKUP("CHN.NY.GDP.MKTP.KD",AREA_WB_6ATTRS,Seq!N$1,FALSE)/10000</f>
        <v>55444285.528952621</v>
      </c>
      <c r="Q139" s="27">
        <f>VLOOKUP("CHN.NY.GDP.MKTP.KD",AREA_WB_6ATTRS,Seq!O$1,FALSE)/10000</f>
        <v>63206485.503006078</v>
      </c>
      <c r="R139" s="27">
        <f>VLOOKUP("CHN.NY.GDP.MKTP.KD",AREA_WB_6ATTRS,Seq!P$1,FALSE)/10000</f>
        <v>71486535.103899792</v>
      </c>
      <c r="S139" s="27">
        <f>VLOOKUP("CHN.NY.GDP.MKTP.KD",AREA_WB_6ATTRS,Seq!Q$1,FALSE)/10000</f>
        <v>79278567.430224851</v>
      </c>
      <c r="T139" s="27">
        <f>VLOOKUP("CHN.NY.GDP.MKTP.KD",AREA_WB_6ATTRS,Seq!R$1,FALSE)/10000</f>
        <v>87206424.173247412</v>
      </c>
      <c r="U139" s="27">
        <f>VLOOKUP("CHN.NY.GDP.MKTP.KD",AREA_WB_6ATTRS,Seq!S$1,FALSE)/10000</f>
        <v>95316621.621359423</v>
      </c>
      <c r="V139" s="27">
        <f>VLOOKUP("CHN.NY.GDP.MKTP.KD",AREA_WB_6ATTRS,Seq!T$1,FALSE)/10000</f>
        <v>102751318.10782552</v>
      </c>
      <c r="W139" s="27">
        <f>VLOOKUP("CHN.NY.GDP.MKTP.KD",AREA_WB_6ATTRS,Seq!U$1,FALSE)/10000</f>
        <v>110560418.28402025</v>
      </c>
      <c r="X139" s="27">
        <f>VLOOKUP("CHN.NY.GDP.MKTP.KD",AREA_WB_6ATTRS,Seq!V$1,FALSE)/10000</f>
        <v>119847493.41987793</v>
      </c>
      <c r="Y139" s="27">
        <f>VLOOKUP("CHN.NY.GDP.MKTP.KD",AREA_WB_6ATTRS,Seq!W$1,FALSE)/10000</f>
        <v>129794835.37372778</v>
      </c>
      <c r="Z139" s="27">
        <f>VLOOKUP("CHN.NY.GDP.MKTP.KD",AREA_WB_6ATTRS,Seq!X$1,FALSE)/10000</f>
        <v>141606165.392737</v>
      </c>
      <c r="AA139" s="27">
        <f>VLOOKUP("CHN.NY.GDP.MKTP.KD",AREA_WB_6ATTRS,Seq!Y$1,FALSE)/10000</f>
        <v>155766781.9320105</v>
      </c>
      <c r="AB139" s="27">
        <f>VLOOKUP("CHN.NY.GDP.MKTP.KD",AREA_WB_6ATTRS,Seq!Z$1,FALSE)/10000</f>
        <v>171499226.90714428</v>
      </c>
      <c r="AC139" s="27">
        <f>VLOOKUP("CHN.NY.GDP.MKTP.KD",AREA_WB_6ATTRS,Seq!AA$1,FALSE)/10000</f>
        <v>190878639.54765138</v>
      </c>
      <c r="AD139" s="27">
        <f>VLOOKUP("CHN.NY.GDP.MKTP.KD",AREA_WB_6ATTRS,Seq!AB$1,FALSE)/10000</f>
        <v>215120226.77020231</v>
      </c>
      <c r="AE139" s="27">
        <f>VLOOKUP("CHN.NY.GDP.MKTP.KD",AREA_WB_6ATTRS,Seq!AC$1,FALSE)/10000</f>
        <v>245667298.97157177</v>
      </c>
      <c r="AF139" s="27">
        <f>VLOOKUP("CHN.NY.GDP.MKTP.KD",AREA_WB_6ATTRS,Seq!AD$1,FALSE)/10000</f>
        <v>269251359.67284226</v>
      </c>
      <c r="AG139" s="27">
        <f>VLOOKUP("CHN.NY.GDP.MKTP.KD",AREA_WB_6ATTRS,Seq!AE$1,FALSE)/10000</f>
        <v>294022484.76274431</v>
      </c>
      <c r="AH139" s="27">
        <f>VLOOKUP("CHN.NY.GDP.MKTP.KD",AREA_WB_6ATTRS,Seq!AF$1,FALSE)/10000</f>
        <v>324600823.17806971</v>
      </c>
      <c r="AI139" s="27">
        <f>VLOOKUP("CHN.NY.GDP.MKTP.KD",AREA_WB_6ATTRS,Seq!AG$1,FALSE)/10000</f>
        <v>354139498.08727396</v>
      </c>
      <c r="AJ139" s="27"/>
      <c r="AK139" s="27"/>
      <c r="AL139" s="27"/>
      <c r="AM139" s="27"/>
      <c r="AN139" s="27"/>
      <c r="AO139" s="27"/>
      <c r="AP139" s="27" t="str">
        <f>IFERROR(VLOOKUP(CONCATENATE($C139, ".NY.GDP.MKTP.KD"),AREA_WB_6ATTRS,Seq!B$1,FALSE)/10000,".")</f>
        <v>.</v>
      </c>
      <c r="AQ139" s="27" t="str">
        <f>IFERROR(VLOOKUP(CONCATENATE($C139, ".NY.GDP.MKTP.KD"),AREA_WB_6ATTRS,Seq!C$1,FALSE)/10000,".")</f>
        <v>.</v>
      </c>
      <c r="AR139" s="27" t="str">
        <f>IFERROR(VLOOKUP(CONCATENATE($C139, ".NY.GDP.MKTP.KD"),AREA_WB_6ATTRS,Seq!D$1,FALSE)/10000,".")</f>
        <v>.</v>
      </c>
      <c r="AS139" s="27" t="str">
        <f>IFERROR(VLOOKUP(CONCATENATE($C139, ".NY.GDP.MKTP.KD"),AREA_WB_6ATTRS,Seq!E$1,FALSE)/10000,".")</f>
        <v>.</v>
      </c>
      <c r="AT139" s="27" t="str">
        <f>IFERROR(VLOOKUP(CONCATENATE($C139, ".NY.GDP.MKTP.KD"),AREA_WB_6ATTRS,Seq!F$1,FALSE)/10000,".")</f>
        <v>.</v>
      </c>
      <c r="AU139" s="27" t="str">
        <f>IFERROR(VLOOKUP(CONCATENATE($C139, ".NY.GDP.MKTP.KD"),AREA_WB_6ATTRS,Seq!G$1,FALSE)/10000,".")</f>
        <v>.</v>
      </c>
      <c r="AV139" s="27" t="str">
        <f>IFERROR(VLOOKUP(CONCATENATE($C139, ".NY.GDP.MKTP.KD"),AREA_WB_6ATTRS,Seq!H$1,FALSE)/10000,".")</f>
        <v>.</v>
      </c>
      <c r="AW139" s="27" t="str">
        <f>IFERROR(VLOOKUP(CONCATENATE($C139, ".NY.GDP.MKTP.KD"),AREA_WB_6ATTRS,Seq!I$1,FALSE)/10000,".")</f>
        <v>.</v>
      </c>
      <c r="AX139" s="27" t="str">
        <f>IFERROR(VLOOKUP(CONCATENATE($C139, ".NY.GDP.MKTP.KD"),AREA_WB_6ATTRS,Seq!J$1,FALSE)/10000,".")</f>
        <v>.</v>
      </c>
      <c r="AY139" s="27" t="str">
        <f>IFERROR(VLOOKUP(CONCATENATE($C139, ".NY.GDP.MKTP.KD"),AREA_WB_6ATTRS,Seq!K$1,FALSE)/10000,".")</f>
        <v>.</v>
      </c>
      <c r="AZ139" s="27">
        <f>IFERROR(VLOOKUP(CONCATENATE($C139, ".NY.GDP.MKTP.KD"),AREA_WB_6ATTRS,Seq!L$1,FALSE)/10000,".")</f>
        <v>393215.70675423049</v>
      </c>
      <c r="BA139" s="27">
        <f>IFERROR(VLOOKUP(CONCATENATE($C139, ".NY.GDP.MKTP.KD"),AREA_WB_6ATTRS,Seq!M$1,FALSE)/10000,".")</f>
        <v>368951.69977160142</v>
      </c>
      <c r="BB139" s="27">
        <f>IFERROR(VLOOKUP(CONCATENATE($C139, ".NY.GDP.MKTP.KD"),AREA_WB_6ATTRS,Seq!N$1,FALSE)/10000,".")</f>
        <v>344730.03809296055</v>
      </c>
      <c r="BC139" s="27">
        <f>IFERROR(VLOOKUP(CONCATENATE($C139, ".NY.GDP.MKTP.KD"),AREA_WB_6ATTRS,Seq!O$1,FALSE)/10000,".")</f>
        <v>318980.23531120736</v>
      </c>
      <c r="BD139" s="27">
        <f>IFERROR(VLOOKUP(CONCATENATE($C139, ".NY.GDP.MKTP.KD"),AREA_WB_6ATTRS,Seq!P$1,FALSE)/10000,".")</f>
        <v>313372.44172247202</v>
      </c>
      <c r="BE139" s="27">
        <f>IFERROR(VLOOKUP(CONCATENATE($C139, ".NY.GDP.MKTP.KD"),AREA_WB_6ATTRS,Seq!Q$1,FALSE)/10000,".")</f>
        <v>309879.73084098555</v>
      </c>
      <c r="BF139" s="27">
        <f>IFERROR(VLOOKUP(CONCATENATE($C139, ".NY.GDP.MKTP.KD"),AREA_WB_6ATTRS,Seq!R$1,FALSE)/10000,".")</f>
        <v>313551.22387443</v>
      </c>
      <c r="BG139" s="27">
        <f>IFERROR(VLOOKUP(CONCATENATE($C139, ".NY.GDP.MKTP.KD"),AREA_WB_6ATTRS,Seq!S$1,FALSE)/10000,".")</f>
        <v>318066.84315986402</v>
      </c>
      <c r="BH139" s="27">
        <f>IFERROR(VLOOKUP(CONCATENATE($C139, ".NY.GDP.MKTP.KD"),AREA_WB_6ATTRS,Seq!T$1,FALSE)/10000,".")</f>
        <v>328813.57217834477</v>
      </c>
      <c r="BI139" s="27">
        <f>IFERROR(VLOOKUP(CONCATENATE($C139, ".NY.GDP.MKTP.KD"),AREA_WB_6ATTRS,Seq!U$1,FALSE)/10000,".")</f>
        <v>343081.49026160472</v>
      </c>
      <c r="BJ139" s="27">
        <f>IFERROR(VLOOKUP(CONCATENATE($C139, ".NY.GDP.MKTP.KD"),AREA_WB_6ATTRS,Seq!V$1,FALSE)/10000,".")</f>
        <v>358688.39889564551</v>
      </c>
      <c r="BK139" s="27">
        <f>IFERROR(VLOOKUP(CONCATENATE($C139, ".NY.GDP.MKTP.KD"),AREA_WB_6ATTRS,Seq!W$1,FALSE)/10000,".")</f>
        <v>342456.53681209398</v>
      </c>
      <c r="BL139" s="27">
        <f>IFERROR(VLOOKUP(CONCATENATE($C139, ".NY.GDP.MKTP.KD"),AREA_WB_6ATTRS,Seq!X$1,FALSE)/10000,".")</f>
        <v>345379.36971658532</v>
      </c>
      <c r="BM139" s="27">
        <f>IFERROR(VLOOKUP(CONCATENATE($C139, ".NY.GDP.MKTP.KD"),AREA_WB_6ATTRS,Seq!Y$1,FALSE)/10000,".")</f>
        <v>355106.9283201535</v>
      </c>
      <c r="BN139" s="27">
        <f>IFERROR(VLOOKUP(CONCATENATE($C139, ".NY.GDP.MKTP.KD"),AREA_WB_6ATTRS,Seq!Z$1,FALSE)/10000,".")</f>
        <v>371538.77920602442</v>
      </c>
      <c r="BO139" s="27">
        <f>IFERROR(VLOOKUP(CONCATENATE($C139, ".NY.GDP.MKTP.KD"),AREA_WB_6ATTRS,Seq!AA$1,FALSE)/10000,".")</f>
        <v>387708.76564018772</v>
      </c>
      <c r="BP139" s="27">
        <f>IFERROR(VLOOKUP(CONCATENATE($C139, ".NY.GDP.MKTP.KD"),AREA_WB_6ATTRS,Seq!AB$1,FALSE)/10000,".")</f>
        <v>407212.99272015097</v>
      </c>
      <c r="BQ139" s="27">
        <f>IFERROR(VLOOKUP(CONCATENATE($C139, ".NY.GDP.MKTP.KD"),AREA_WB_6ATTRS,Seq!AC$1,FALSE)/10000,".")</f>
        <v>432251.97521004372</v>
      </c>
      <c r="BR139" s="27">
        <f>IFERROR(VLOOKUP(CONCATENATE($C139, ".NY.GDP.MKTP.KD"),AREA_WB_6ATTRS,Seq!AD$1,FALSE)/10000,".")</f>
        <v>453648.50068374252</v>
      </c>
      <c r="BS139" s="27">
        <f>IFERROR(VLOOKUP(CONCATENATE($C139, ".NY.GDP.MKTP.KD"),AREA_WB_6ATTRS,Seq!AE$1,FALSE)/10000,".")</f>
        <v>449473.71983548661</v>
      </c>
      <c r="BT139" s="27">
        <f>IFERROR(VLOOKUP(CONCATENATE($C139, ".NY.GDP.MKTP.KD"),AREA_WB_6ATTRS,Seq!AF$1,FALSE)/10000,".")</f>
        <v>457454.02779580746</v>
      </c>
      <c r="BU139" s="27">
        <f>IFERROR(VLOOKUP(CONCATENATE($C139, ".NY.GDP.MKTP.KD"),AREA_WB_6ATTRS,Seq!AG$1,FALSE)/10000,".")</f>
        <v>471351.47540662746</v>
      </c>
      <c r="BV139" s="27"/>
      <c r="BW139" s="27"/>
      <c r="BX139" s="27"/>
      <c r="BY139" s="27"/>
      <c r="BZ139" s="27"/>
      <c r="CA139" s="27"/>
      <c r="CB139" s="27"/>
      <c r="CC139" s="27">
        <f>CNPop!A$48</f>
        <v>5.0000000000000001E-3</v>
      </c>
      <c r="CD139" s="27">
        <f>CNPop!B$48</f>
        <v>6.0000000000000001E-3</v>
      </c>
      <c r="CE139" s="27">
        <f>CNPop!C$48</f>
        <v>6.0000000000000001E-3</v>
      </c>
      <c r="CF139" s="27">
        <f>CNPop!D$48</f>
        <v>7.0000000000000001E-3</v>
      </c>
      <c r="CG139" s="27">
        <f>CNPop!E$48</f>
        <v>7.0000000000000001E-3</v>
      </c>
      <c r="CH139" s="27">
        <f>CNPop!F$48</f>
        <v>8.0000000000000002E-3</v>
      </c>
      <c r="CI139" s="27">
        <f>CNPop!G$48</f>
        <v>8.9999999999999993E-3</v>
      </c>
      <c r="CJ139" s="27">
        <f>CNPop!H$48</f>
        <v>0.01</v>
      </c>
      <c r="CK139" s="27">
        <f>CNPop!I$48</f>
        <v>1.0999999999999999E-2</v>
      </c>
      <c r="CL139" s="27">
        <f>CNPop!J$48</f>
        <v>1.2E-2</v>
      </c>
      <c r="CM139" s="27">
        <f>CNPop!K$48</f>
        <v>1.4E-2</v>
      </c>
      <c r="CN139" s="27">
        <f>CNPop!L$48</f>
        <v>1.6E-2</v>
      </c>
      <c r="CO139" s="27">
        <f>CNPop!M$48</f>
        <v>1.7000000000000001E-2</v>
      </c>
      <c r="CP139" s="27">
        <f>CNPop!N$48</f>
        <v>1.9E-2</v>
      </c>
      <c r="CQ139" s="27">
        <f>CNPop!O$48</f>
        <v>2.1000000000000001E-2</v>
      </c>
      <c r="CR139" s="27">
        <f>CNPop!P$48</f>
        <v>2.3E-2</v>
      </c>
      <c r="CS139" s="27">
        <f>CNPop!Q$48</f>
        <v>2.5999999999999999E-2</v>
      </c>
      <c r="CT139" s="27">
        <f>CNPop!R$48</f>
        <v>2.8000000000000001E-2</v>
      </c>
      <c r="CU139" s="27">
        <f>CNPop!S$48</f>
        <v>0.03</v>
      </c>
      <c r="CV139" s="27">
        <f>CNPop!T$48</f>
        <v>3.3000000000000002E-2</v>
      </c>
      <c r="CW139" s="27">
        <f>CNPop!U$48</f>
        <v>3.5999999999999997E-2</v>
      </c>
      <c r="CX139" s="27">
        <f>CNPop!V$48</f>
        <v>3.9E-2</v>
      </c>
      <c r="CY139" s="27">
        <f>CNPop!W$48</f>
        <v>4.2000000000000003E-2</v>
      </c>
      <c r="CZ139" s="27">
        <f>CNPop!X$48</f>
        <v>4.4999999999999998E-2</v>
      </c>
      <c r="DA139" s="27">
        <f>CNPop!Y$48</f>
        <v>4.9000000000000002E-2</v>
      </c>
      <c r="DB139" s="27">
        <f>CNPop!Z$48</f>
        <v>5.1999999999999998E-2</v>
      </c>
      <c r="DC139" s="27">
        <f>CNPop!AA$48</f>
        <v>5.6000000000000001E-2</v>
      </c>
      <c r="DD139" s="27">
        <f>CNPop!AB$48</f>
        <v>0.06</v>
      </c>
      <c r="DE139" s="27">
        <f>CNPop!AC$48</f>
        <v>6.3E-2</v>
      </c>
      <c r="DF139" s="27">
        <f>CNPop!AD$48</f>
        <v>6.8000000000000005E-2</v>
      </c>
      <c r="DG139" s="27">
        <f>CNPop!AE$48</f>
        <v>7.1999999999999995E-2</v>
      </c>
      <c r="DH139" s="27">
        <f>CNPop!AF$48</f>
        <v>7.5999999999999998E-2</v>
      </c>
      <c r="DI139" s="27">
        <f>CNPop!AG$48</f>
        <v>8.1000000000000003E-2</v>
      </c>
      <c r="DJ139" s="27">
        <f>CNPop!AH$48</f>
        <v>8.5000000000000006E-2</v>
      </c>
      <c r="DK139" s="27">
        <f>CNPop!AI$48</f>
        <v>0.09</v>
      </c>
      <c r="DL139" s="27">
        <f>CNPop!AJ$48</f>
        <v>9.5000000000000001E-2</v>
      </c>
      <c r="DM139" s="27">
        <f>CNPop!AK$48</f>
        <v>0.1</v>
      </c>
      <c r="DN139" s="27"/>
      <c r="DO139" s="27">
        <f t="shared" si="180"/>
        <v>0.15300000190734864</v>
      </c>
      <c r="DP139" s="27">
        <f t="shared" si="181"/>
        <v>0.15300000190734864</v>
      </c>
      <c r="DQ139" s="27">
        <f t="shared" si="182"/>
        <v>0.15300000190734864</v>
      </c>
      <c r="DR139" s="27">
        <f t="shared" si="183"/>
        <v>0.15300000190734864</v>
      </c>
      <c r="DS139" s="27">
        <f t="shared" si="184"/>
        <v>0.15300000190734864</v>
      </c>
      <c r="DT139" s="27">
        <f t="shared" si="185"/>
        <v>0.15300000190734864</v>
      </c>
      <c r="DU139" s="27">
        <f t="shared" si="186"/>
        <v>0.15300000190734864</v>
      </c>
      <c r="DV139" s="27">
        <f t="shared" si="187"/>
        <v>0.15300000190734864</v>
      </c>
      <c r="DW139" s="27">
        <f t="shared" si="188"/>
        <v>0.15300000190734864</v>
      </c>
      <c r="DX139" s="27">
        <f t="shared" si="189"/>
        <v>0.15300000190734864</v>
      </c>
      <c r="DY139" s="27">
        <f t="shared" si="190"/>
        <v>0.15300000190734864</v>
      </c>
      <c r="DZ139" s="27">
        <f t="shared" si="191"/>
        <v>0.15300000190734864</v>
      </c>
      <c r="EA139" s="27">
        <f t="shared" si="192"/>
        <v>0.15300000190734864</v>
      </c>
      <c r="EB139" s="27">
        <f t="shared" si="193"/>
        <v>0.15300000190734864</v>
      </c>
      <c r="EC139" s="27">
        <f t="shared" si="194"/>
        <v>0.15300000190734864</v>
      </c>
      <c r="ED139" s="27">
        <f t="shared" si="195"/>
        <v>0.15300000190734864</v>
      </c>
      <c r="EE139" s="27">
        <f t="shared" si="196"/>
        <v>0.15300000190734864</v>
      </c>
      <c r="EF139" s="27">
        <f t="shared" si="197"/>
        <v>0.15300000190734864</v>
      </c>
      <c r="EG139" s="27">
        <f t="shared" si="198"/>
        <v>0.15300000190734864</v>
      </c>
      <c r="EH139" s="27">
        <f t="shared" si="199"/>
        <v>0.15300000190734864</v>
      </c>
      <c r="EI139" s="27">
        <f t="shared" si="200"/>
        <v>0.15300000190734864</v>
      </c>
      <c r="EJ139" s="27">
        <f t="shared" si="201"/>
        <v>0.15300000190734864</v>
      </c>
      <c r="EK139" s="27">
        <f t="shared" si="202"/>
        <v>0.15300000190734864</v>
      </c>
      <c r="EL139" s="27">
        <f t="shared" si="203"/>
        <v>0.15300000190734864</v>
      </c>
      <c r="EM139" s="27">
        <f t="shared" si="204"/>
        <v>0.15300000190734864</v>
      </c>
      <c r="EN139" s="27">
        <f t="shared" si="205"/>
        <v>0.15300000190734864</v>
      </c>
      <c r="EO139" s="27">
        <f t="shared" si="206"/>
        <v>0.15300000190734864</v>
      </c>
      <c r="EP139" s="27">
        <f t="shared" si="215"/>
        <v>0.16200000762939454</v>
      </c>
      <c r="EQ139" s="27">
        <f t="shared" si="216"/>
        <v>0.15399999618530275</v>
      </c>
      <c r="ER139" s="27">
        <f t="shared" si="222"/>
        <v>0.17399999618530274</v>
      </c>
      <c r="ES139" s="27">
        <f t="shared" si="222"/>
        <v>0.18700000762939453</v>
      </c>
      <c r="ET139" s="27">
        <f t="shared" si="222"/>
        <v>0.18700000762939453</v>
      </c>
      <c r="EU139" s="27"/>
      <c r="EV139" s="27"/>
      <c r="EW139" s="27"/>
      <c r="EX139" s="27"/>
      <c r="EY139" s="27"/>
      <c r="EZ139" s="27" t="str">
        <f>IFERROR(VLOOKUP(CONCATENATE($C139,".SL.TLF.TERT.ZS"),AREA_WB_6ATTRS,Seq!B$1,FALSE)/100,".")</f>
        <v>.</v>
      </c>
      <c r="FA139" s="27" t="str">
        <f>IFERROR(VLOOKUP(CONCATENATE($C139,".SL.TLF.TERT.ZS"),AREA_WB_6ATTRS,Seq!C$1,FALSE)/100,".")</f>
        <v>.</v>
      </c>
      <c r="FB139" s="27" t="str">
        <f>IFERROR(VLOOKUP(CONCATENATE($C139,".SL.TLF.TERT.ZS"),AREA_WB_6ATTRS,Seq!D$1,FALSE)/100,".")</f>
        <v>.</v>
      </c>
      <c r="FC139" s="27" t="str">
        <f>IFERROR(VLOOKUP(CONCATENATE($C139,".SL.TLF.TERT.ZS"),AREA_WB_6ATTRS,Seq!E$1,FALSE)/100,".")</f>
        <v>.</v>
      </c>
      <c r="FD139" s="27" t="str">
        <f>IFERROR(VLOOKUP(CONCATENATE($C139,".SL.TLF.TERT.ZS"),AREA_WB_6ATTRS,Seq!F$1,FALSE)/100,".")</f>
        <v>.</v>
      </c>
      <c r="FE139" s="27" t="str">
        <f>IFERROR(VLOOKUP(CONCATENATE($C139,".SL.TLF.TERT.ZS"),AREA_WB_6ATTRS,Seq!G$1,FALSE)/100,".")</f>
        <v>.</v>
      </c>
      <c r="FF139" s="27" t="str">
        <f>IFERROR(VLOOKUP(CONCATENATE($C139,".SL.TLF.TERT.ZS"),AREA_WB_6ATTRS,Seq!H$1,FALSE)/100,".")</f>
        <v>.</v>
      </c>
      <c r="FG139" s="27" t="str">
        <f>IFERROR(VLOOKUP(CONCATENATE($C139,".SL.TLF.TERT.ZS"),AREA_WB_6ATTRS,Seq!I$1,FALSE)/100,".")</f>
        <v>.</v>
      </c>
      <c r="FH139" s="27" t="str">
        <f>IFERROR(VLOOKUP(CONCATENATE($C139,".SL.TLF.TERT.ZS"),AREA_WB_6ATTRS,Seq!J$1,FALSE)/100,".")</f>
        <v>.</v>
      </c>
      <c r="FI139" s="27" t="str">
        <f>IFERROR(VLOOKUP(CONCATENATE($C139,".SL.TLF.TERT.ZS"),AREA_WB_6ATTRS,Seq!K$1,FALSE)/100,".")</f>
        <v>.</v>
      </c>
      <c r="FJ139" s="27" t="str">
        <f>IFERROR(VLOOKUP(CONCATENATE($C139,".SL.TLF.TERT.ZS"),AREA_WB_6ATTRS,Seq!L$1,FALSE)/100,".")</f>
        <v>.</v>
      </c>
      <c r="FK139" s="27" t="str">
        <f>IFERROR(VLOOKUP(CONCATENATE($C139,".SL.TLF.TERT.ZS"),AREA_WB_6ATTRS,Seq!M$1,FALSE)/100,".")</f>
        <v>.</v>
      </c>
      <c r="FL139" s="27" t="str">
        <f>IFERROR(VLOOKUP(CONCATENATE($C139,".SL.TLF.TERT.ZS"),AREA_WB_6ATTRS,Seq!N$1,FALSE)/100,".")</f>
        <v>.</v>
      </c>
      <c r="FM139" s="27" t="str">
        <f>IFERROR(VLOOKUP(CONCATENATE($C139,".SL.TLF.TERT.ZS"),AREA_WB_6ATTRS,Seq!O$1,FALSE)/100,".")</f>
        <v>.</v>
      </c>
      <c r="FN139" s="27" t="str">
        <f>IFERROR(VLOOKUP(CONCATENATE($C139,".SL.TLF.TERT.ZS"),AREA_WB_6ATTRS,Seq!P$1,FALSE)/100,".")</f>
        <v>.</v>
      </c>
      <c r="FO139" s="27" t="str">
        <f>IFERROR(VLOOKUP(CONCATENATE($C139,".SL.TLF.TERT.ZS"),AREA_WB_6ATTRS,Seq!Q$1,FALSE)/100,".")</f>
        <v>.</v>
      </c>
      <c r="FP139" s="27" t="str">
        <f>IFERROR(VLOOKUP(CONCATENATE($C139,".SL.TLF.TERT.ZS"),AREA_WB_6ATTRS,Seq!R$1,FALSE)/100,".")</f>
        <v>.</v>
      </c>
      <c r="FQ139" s="27" t="str">
        <f>IFERROR(VLOOKUP(CONCATENATE($C139,".SL.TLF.TERT.ZS"),AREA_WB_6ATTRS,Seq!S$1,FALSE)/100,".")</f>
        <v>.</v>
      </c>
      <c r="FR139" s="27" t="str">
        <f>IFERROR(VLOOKUP(CONCATENATE($C139,".SL.TLF.TERT.ZS"),AREA_WB_6ATTRS,Seq!T$1,FALSE)/100,".")</f>
        <v>.</v>
      </c>
      <c r="FS139" s="27" t="str">
        <f>IFERROR(VLOOKUP(CONCATENATE($C139,".SL.TLF.TERT.ZS"),AREA_WB_6ATTRS,Seq!U$1,FALSE)/100,".")</f>
        <v>.</v>
      </c>
      <c r="FT139" s="27" t="str">
        <f>IFERROR(VLOOKUP(CONCATENATE($C139,".SL.TLF.TERT.ZS"),AREA_WB_6ATTRS,Seq!V$1,FALSE)/100,".")</f>
        <v>.</v>
      </c>
      <c r="FU139" s="27" t="str">
        <f>IFERROR(VLOOKUP(CONCATENATE($C139,".SL.TLF.TERT.ZS"),AREA_WB_6ATTRS,Seq!W$1,FALSE)/100,".")</f>
        <v>.</v>
      </c>
      <c r="FV139" s="27" t="str">
        <f>IFERROR(VLOOKUP(CONCATENATE($C139,".SL.TLF.TERT.ZS"),AREA_WB_6ATTRS,Seq!X$1,FALSE)/100,".")</f>
        <v>.</v>
      </c>
      <c r="FW139" s="27" t="str">
        <f>IFERROR(VLOOKUP(CONCATENATE($C139,".SL.TLF.TERT.ZS"),AREA_WB_6ATTRS,Seq!Y$1,FALSE)/100,".")</f>
        <v>.</v>
      </c>
      <c r="FX139" s="27" t="str">
        <f>IFERROR(VLOOKUP(CONCATENATE($C139,".SL.TLF.TERT.ZS"),AREA_WB_6ATTRS,Seq!Z$1,FALSE)/100,".")</f>
        <v>.</v>
      </c>
      <c r="FY139" s="27" t="str">
        <f>IFERROR(VLOOKUP(CONCATENATE($C139,".SL.TLF.TERT.ZS"),AREA_WB_6ATTRS,Seq!AA$1,FALSE)/100,".")</f>
        <v>.</v>
      </c>
      <c r="FZ139" s="27">
        <f>IFERROR(VLOOKUP(CONCATENATE($C139,".SL.TLF.TERT.ZS"),AREA_WB_6ATTRS,Seq!AB$1,FALSE)/100,".")</f>
        <v>0.15300000190734864</v>
      </c>
      <c r="GA139" s="27">
        <f>IFERROR(VLOOKUP(CONCATENATE($C139,".SL.TLF.TERT.ZS"),AREA_WB_6ATTRS,Seq!AC$1,FALSE)/100,".")</f>
        <v>0.16200000762939454</v>
      </c>
      <c r="GB139" s="27">
        <f>IFERROR(VLOOKUP(CONCATENATE($C139,".SL.TLF.TERT.ZS"),AREA_WB_6ATTRS,Seq!AD$1,FALSE)/100,".")</f>
        <v>0.15399999618530275</v>
      </c>
      <c r="GC139" s="27">
        <f>IFERROR(VLOOKUP(CONCATENATE($C139,".SL.TLF.TERT.ZS"),AREA_WB_6ATTRS,Seq!AE$1,FALSE)/100,".")</f>
        <v>0.17399999618530274</v>
      </c>
      <c r="GD139" s="27">
        <f>IFERROR(VLOOKUP(CONCATENATE($C139,".SL.TLF.TERT.ZS"),AREA_WB_6ATTRS,Seq!AF$1,FALSE)/100,".")</f>
        <v>0.18700000762939453</v>
      </c>
      <c r="GE139" s="27" t="str">
        <f>IFERROR(VLOOKUP(CONCATENATE($C139,".SL.TLF.TERT.ZS"),AREA_WB_6ATTRS,Seq!AG$1,FALSE)/100,".")</f>
        <v>.</v>
      </c>
      <c r="GF139" s="27" t="str">
        <f>IFERROR(VLOOKUP(CONCATENATE($C139,".SL.TLF.TERT.ZS"),AREA_WB_6ATTRS,Seq!AH$1,FALSE)/100,".")</f>
        <v>.</v>
      </c>
      <c r="GG139" s="27" t="str">
        <f>IFERROR(VLOOKUP(CONCATENATE($C139,".SL.TLF.TERT.ZS"),AREA_WB_6ATTRS,Seq!AI$1,FALSE)/100,".")</f>
        <v>.</v>
      </c>
      <c r="GH139" s="27" t="str">
        <f>IFERROR(VLOOKUP(CONCATENATE($C139,".SL.TLF.TERT.ZS"),AREA_WB_6ATTRS,Seq!AJ$1,FALSE)/100,".")</f>
        <v>.</v>
      </c>
      <c r="GI139" s="27" t="str">
        <f>IFERROR(VLOOKUP(CONCATENATE($C139,".SL.TLF.TERT.ZS"),AREA_WB_6ATTRS,Seq!AK$1,FALSE)/100,".")</f>
        <v>.</v>
      </c>
      <c r="GJ139" s="27" t="str">
        <f>IFERROR(VLOOKUP(CONCATENATE($C139,".SL.TLF.TERT.ZS"),AREA_WB_6ATTRS,Seq!AL$1,FALSE)/100,".")</f>
        <v>.</v>
      </c>
      <c r="GK139" s="27"/>
      <c r="GL139" s="27"/>
      <c r="GM139" s="27" t="str">
        <f t="shared" si="207"/>
        <v>.</v>
      </c>
      <c r="GN139" s="27" t="str">
        <f t="shared" si="208"/>
        <v>.</v>
      </c>
      <c r="GO139" s="27" t="str">
        <f t="shared" si="217"/>
        <v>.</v>
      </c>
      <c r="GP139" s="27"/>
      <c r="GQ139" s="9" t="str">
        <f>IF(VLOOKUP($B139,EM_80!$B$1:$C$201,2,FALSE)&gt;0,VLOOKUP($B139,EM_80!$B$1:$C$201,2,FALSE),".")</f>
        <v>.</v>
      </c>
      <c r="GR139" s="9" t="str">
        <f t="shared" si="209"/>
        <v>.</v>
      </c>
      <c r="GS139" s="9" t="str">
        <f t="shared" si="210"/>
        <v>.</v>
      </c>
      <c r="GU139">
        <f t="shared" si="211"/>
        <v>1794830</v>
      </c>
      <c r="GV139">
        <f t="shared" si="212"/>
        <v>1909349</v>
      </c>
      <c r="GW139">
        <f t="shared" si="213"/>
        <v>2011614</v>
      </c>
      <c r="GX139">
        <f t="shared" si="214"/>
        <v>2060563</v>
      </c>
      <c r="GZ139" s="9" t="str">
        <f>IF(ISNA(VLOOKUP($B139,Area_EM_90,Seq!C$1,FALSE)),".",VLOOKUP($B139,Area_EM_90,Seq!C$1,FALSE))</f>
        <v>.</v>
      </c>
      <c r="HA139" s="9" t="str">
        <f>IF(ISNA(VLOOKUP($B139,Area_EM_90,Seq!D$1,FALSE)),".",VLOOKUP($B139,Area_EM_90,Seq!D$1,FALSE))</f>
        <v>.</v>
      </c>
      <c r="HB139" s="9" t="str">
        <f>IF(ISNA(VLOOKUP($B139,Area_EM_90,Seq!E$1,FALSE)),".",VLOOKUP($B139,Area_EM_90,Seq!E$1,FALSE))</f>
        <v>.</v>
      </c>
      <c r="HC139" s="9" t="str">
        <f>IF(ISNA(VLOOKUP($B139,Area_EM_90,Seq!F$1,FALSE)),".",VLOOKUP($B139,Area_EM_90,Seq!F$1,FALSE))</f>
        <v>.</v>
      </c>
      <c r="HD139" s="9" t="str">
        <f>IF(ISNA(VLOOKUP($B139,Area_EM_90,Seq!G$1,FALSE)),".",VLOOKUP($B139,Area_EM_90,Seq!G$1,FALSE))</f>
        <v>.</v>
      </c>
      <c r="HE139" s="9" t="str">
        <f>IF(ISNA(VLOOKUP($B139,Area_EM_90,Seq!H$1,FALSE)),".",VLOOKUP($B139,Area_EM_90,Seq!H$1,FALSE))</f>
        <v>.</v>
      </c>
      <c r="HF139" s="9" t="str">
        <f>IF(ISNA(VLOOKUP($B139,Area_EM_90,Seq!I$1,FALSE)),".",VLOOKUP($B139,Area_EM_90,Seq!I$1,FALSE))</f>
        <v>.</v>
      </c>
      <c r="HG139" s="9" t="str">
        <f>IF(ISNA(VLOOKUP($B139,Area_EM_90,Seq!J$1,FALSE)),".",VLOOKUP($B139,Area_EM_90,Seq!J$1,FALSE))</f>
        <v>.</v>
      </c>
      <c r="HH139" s="9" t="str">
        <f>IF(ISNA(VLOOKUP($B139,Area_EM_00,Seq!C$1,FALSE)),".",VLOOKUP($B139,Area_EM_00,Seq!C$1,FALSE))</f>
        <v>.</v>
      </c>
      <c r="HI139" s="9" t="str">
        <f>IF(ISNA(VLOOKUP($B139,Area_EM_00,Seq!D$1,FALSE)),".",VLOOKUP($B139,Area_EM_00,Seq!D$1,FALSE))</f>
        <v>.</v>
      </c>
      <c r="HJ139" s="9" t="str">
        <f>IF(ISNA(VLOOKUP($B139,Area_EM_00,Seq!E$1,FALSE)),".",VLOOKUP($B139,Area_EM_00,Seq!E$1,FALSE))</f>
        <v>.</v>
      </c>
      <c r="HK139" s="9" t="str">
        <f>IF(ISNA(VLOOKUP($B139,Area_EM_00,Seq!F$1,FALSE)),".",VLOOKUP($B139,Area_EM_00,Seq!F$1,FALSE))</f>
        <v>.</v>
      </c>
      <c r="HL139" s="9" t="str">
        <f>IF(ISNA(VLOOKUP($B139,Area_EM_00,Seq!G$1,FALSE)),".",VLOOKUP($B139,Area_EM_00,Seq!G$1,FALSE))</f>
        <v>.</v>
      </c>
      <c r="HM139" s="9" t="str">
        <f>IF(ISNA(VLOOKUP($B139,Area_EM_00,Seq!H$1,FALSE)),".",VLOOKUP($B139,Area_EM_00,Seq!H$1,FALSE))</f>
        <v>.</v>
      </c>
      <c r="HN139" s="9" t="str">
        <f>IF(ISNA(VLOOKUP($B139,Area_EM_00,Seq!I$1,FALSE)),".",VLOOKUP($B139,Area_EM_00,Seq!I$1,FALSE))</f>
        <v>.</v>
      </c>
      <c r="HO139" s="9" t="str">
        <f>IF(ISNA(VLOOKUP($B139,Area_EM_00,Seq!J$1,FALSE)),".",VLOOKUP($B139,Area_EM_00,Seq!J$1,FALSE))</f>
        <v>.</v>
      </c>
      <c r="HQ139" s="27"/>
      <c r="HR139" s="9" t="str">
        <f>IFERROR(VLOOKUP($B139,AREA_EM3_60_00,Seq!E$1,FALSE),".")</f>
        <v>.</v>
      </c>
      <c r="HS139" s="9" t="str">
        <f>IFERROR(VLOOKUP($B139,AREA_EM3_60_00,Seq!F$1,FALSE),".")</f>
        <v>.</v>
      </c>
      <c r="HT139" s="9" t="str">
        <f>IFERROR(VLOOKUP($B139,AREA_EM3_60_00,Seq!G$1,FALSE),".")</f>
        <v>.</v>
      </c>
      <c r="HU139" s="9" t="str">
        <f>IFERROR(VLOOKUP($B139,AREA_EM3_10,Seq!B$1,FALSE),".")</f>
        <v>.</v>
      </c>
      <c r="HV139" s="9">
        <f t="shared" si="218"/>
        <v>1794830</v>
      </c>
      <c r="HW139" s="9">
        <f t="shared" si="219"/>
        <v>1909349</v>
      </c>
      <c r="HX139" s="9">
        <f t="shared" si="220"/>
        <v>2011614</v>
      </c>
      <c r="HY139" s="9">
        <f t="shared" si="221"/>
        <v>2060563</v>
      </c>
    </row>
    <row r="140" spans="1:233">
      <c r="A140" s="25" t="s">
        <v>3934</v>
      </c>
      <c r="B140" s="26" t="str">
        <f t="shared" si="178"/>
        <v>Bosnia&amp;Hercegovina</v>
      </c>
      <c r="C140" s="166" t="s">
        <v>1368</v>
      </c>
      <c r="D140" s="27">
        <f>VLOOKUP("CHN.NY.GDP.MKTP.KD",AREA_WB_6ATTRS,Seq!B$1,FALSE)/10000</f>
        <v>18294112.043860689</v>
      </c>
      <c r="E140" s="27">
        <f>VLOOKUP("CHN.NY.GDP.MKTP.KD",AREA_WB_6ATTRS,Seq!C$1,FALSE)/10000</f>
        <v>19245405.87014145</v>
      </c>
      <c r="F140" s="27">
        <f>VLOOKUP("CHN.NY.GDP.MKTP.KD",AREA_WB_6ATTRS,Seq!D$1,FALSE)/10000</f>
        <v>20996737.804324333</v>
      </c>
      <c r="G140" s="27">
        <f>VLOOKUP("CHN.NY.GDP.MKTP.KD",AREA_WB_6ATTRS,Seq!E$1,FALSE)/10000</f>
        <v>23285382.224995762</v>
      </c>
      <c r="H140" s="27">
        <f>VLOOKUP("CHN.NY.GDP.MKTP.KD",AREA_WB_6ATTRS,Seq!F$1,FALSE)/10000</f>
        <v>26824760.323195074</v>
      </c>
      <c r="I140" s="27">
        <f>VLOOKUP("CHN.NY.GDP.MKTP.KD",AREA_WB_6ATTRS,Seq!G$1,FALSE)/10000</f>
        <v>30446102.966826372</v>
      </c>
      <c r="J140" s="27">
        <f>VLOOKUP("CHN.NY.GDP.MKTP.KD",AREA_WB_6ATTRS,Seq!H$1,FALSE)/10000</f>
        <v>33125360.027907111</v>
      </c>
      <c r="K140" s="27">
        <f>VLOOKUP("CHN.NY.GDP.MKTP.KD",AREA_WB_6ATTRS,Seq!I$1,FALSE)/10000</f>
        <v>36967901.791144341</v>
      </c>
      <c r="L140" s="27">
        <f>VLOOKUP("CHN.NY.GDP.MKTP.KD",AREA_WB_6ATTRS,Seq!J$1,FALSE)/10000</f>
        <v>41145274.693543643</v>
      </c>
      <c r="M140" s="27">
        <f>VLOOKUP("CHN.NY.GDP.MKTP.KD",AREA_WB_6ATTRS,Seq!K$1,FALSE)/10000</f>
        <v>42832230.955979005</v>
      </c>
      <c r="N140" s="27">
        <f>VLOOKUP("CHN.NY.GDP.MKTP.KD",AREA_WB_6ATTRS,Seq!L$1,FALSE)/10000</f>
        <v>44459855.73230619</v>
      </c>
      <c r="O140" s="27">
        <f>VLOOKUP("CHN.NY.GDP.MKTP.KD",AREA_WB_6ATTRS,Seq!M$1,FALSE)/10000</f>
        <v>48550162.459678344</v>
      </c>
      <c r="P140" s="27">
        <f>VLOOKUP("CHN.NY.GDP.MKTP.KD",AREA_WB_6ATTRS,Seq!N$1,FALSE)/10000</f>
        <v>55444285.528952621</v>
      </c>
      <c r="Q140" s="27">
        <f>VLOOKUP("CHN.NY.GDP.MKTP.KD",AREA_WB_6ATTRS,Seq!O$1,FALSE)/10000</f>
        <v>63206485.503006078</v>
      </c>
      <c r="R140" s="27">
        <f>VLOOKUP("CHN.NY.GDP.MKTP.KD",AREA_WB_6ATTRS,Seq!P$1,FALSE)/10000</f>
        <v>71486535.103899792</v>
      </c>
      <c r="S140" s="27">
        <f>VLOOKUP("CHN.NY.GDP.MKTP.KD",AREA_WB_6ATTRS,Seq!Q$1,FALSE)/10000</f>
        <v>79278567.430224851</v>
      </c>
      <c r="T140" s="27">
        <f>VLOOKUP("CHN.NY.GDP.MKTP.KD",AREA_WB_6ATTRS,Seq!R$1,FALSE)/10000</f>
        <v>87206424.173247412</v>
      </c>
      <c r="U140" s="27">
        <f>VLOOKUP("CHN.NY.GDP.MKTP.KD",AREA_WB_6ATTRS,Seq!S$1,FALSE)/10000</f>
        <v>95316621.621359423</v>
      </c>
      <c r="V140" s="27">
        <f>VLOOKUP("CHN.NY.GDP.MKTP.KD",AREA_WB_6ATTRS,Seq!T$1,FALSE)/10000</f>
        <v>102751318.10782552</v>
      </c>
      <c r="W140" s="27">
        <f>VLOOKUP("CHN.NY.GDP.MKTP.KD",AREA_WB_6ATTRS,Seq!U$1,FALSE)/10000</f>
        <v>110560418.28402025</v>
      </c>
      <c r="X140" s="27">
        <f>VLOOKUP("CHN.NY.GDP.MKTP.KD",AREA_WB_6ATTRS,Seq!V$1,FALSE)/10000</f>
        <v>119847493.41987793</v>
      </c>
      <c r="Y140" s="27">
        <f>VLOOKUP("CHN.NY.GDP.MKTP.KD",AREA_WB_6ATTRS,Seq!W$1,FALSE)/10000</f>
        <v>129794835.37372778</v>
      </c>
      <c r="Z140" s="27">
        <f>VLOOKUP("CHN.NY.GDP.MKTP.KD",AREA_WB_6ATTRS,Seq!X$1,FALSE)/10000</f>
        <v>141606165.392737</v>
      </c>
      <c r="AA140" s="27">
        <f>VLOOKUP("CHN.NY.GDP.MKTP.KD",AREA_WB_6ATTRS,Seq!Y$1,FALSE)/10000</f>
        <v>155766781.9320105</v>
      </c>
      <c r="AB140" s="27">
        <f>VLOOKUP("CHN.NY.GDP.MKTP.KD",AREA_WB_6ATTRS,Seq!Z$1,FALSE)/10000</f>
        <v>171499226.90714428</v>
      </c>
      <c r="AC140" s="27">
        <f>VLOOKUP("CHN.NY.GDP.MKTP.KD",AREA_WB_6ATTRS,Seq!AA$1,FALSE)/10000</f>
        <v>190878639.54765138</v>
      </c>
      <c r="AD140" s="27">
        <f>VLOOKUP("CHN.NY.GDP.MKTP.KD",AREA_WB_6ATTRS,Seq!AB$1,FALSE)/10000</f>
        <v>215120226.77020231</v>
      </c>
      <c r="AE140" s="27">
        <f>VLOOKUP("CHN.NY.GDP.MKTP.KD",AREA_WB_6ATTRS,Seq!AC$1,FALSE)/10000</f>
        <v>245667298.97157177</v>
      </c>
      <c r="AF140" s="27">
        <f>VLOOKUP("CHN.NY.GDP.MKTP.KD",AREA_WB_6ATTRS,Seq!AD$1,FALSE)/10000</f>
        <v>269251359.67284226</v>
      </c>
      <c r="AG140" s="27">
        <f>VLOOKUP("CHN.NY.GDP.MKTP.KD",AREA_WB_6ATTRS,Seq!AE$1,FALSE)/10000</f>
        <v>294022484.76274431</v>
      </c>
      <c r="AH140" s="27">
        <f>VLOOKUP("CHN.NY.GDP.MKTP.KD",AREA_WB_6ATTRS,Seq!AF$1,FALSE)/10000</f>
        <v>324600823.17806971</v>
      </c>
      <c r="AI140" s="27">
        <f>VLOOKUP("CHN.NY.GDP.MKTP.KD",AREA_WB_6ATTRS,Seq!AG$1,FALSE)/10000</f>
        <v>354139498.08727396</v>
      </c>
      <c r="AJ140" s="27"/>
      <c r="AK140" s="27"/>
      <c r="AL140" s="27"/>
      <c r="AM140" s="27"/>
      <c r="AN140" s="27"/>
      <c r="AO140" s="27"/>
      <c r="AP140" s="27" t="str">
        <f>IFERROR(VLOOKUP(CONCATENATE($C140, ".NY.GDP.MKTP.KD"),AREA_WB_6ATTRS,Seq!B$1,FALSE)/10000,".")</f>
        <v>.</v>
      </c>
      <c r="AQ140" s="27" t="str">
        <f>IFERROR(VLOOKUP(CONCATENATE($C140, ".NY.GDP.MKTP.KD"),AREA_WB_6ATTRS,Seq!C$1,FALSE)/10000,".")</f>
        <v>.</v>
      </c>
      <c r="AR140" s="27" t="str">
        <f>IFERROR(VLOOKUP(CONCATENATE($C140, ".NY.GDP.MKTP.KD"),AREA_WB_6ATTRS,Seq!D$1,FALSE)/10000,".")</f>
        <v>.</v>
      </c>
      <c r="AS140" s="27" t="str">
        <f>IFERROR(VLOOKUP(CONCATENATE($C140, ".NY.GDP.MKTP.KD"),AREA_WB_6ATTRS,Seq!E$1,FALSE)/10000,".")</f>
        <v>.</v>
      </c>
      <c r="AT140" s="27" t="str">
        <f>IFERROR(VLOOKUP(CONCATENATE($C140, ".NY.GDP.MKTP.KD"),AREA_WB_6ATTRS,Seq!F$1,FALSE)/10000,".")</f>
        <v>.</v>
      </c>
      <c r="AU140" s="27" t="str">
        <f>IFERROR(VLOOKUP(CONCATENATE($C140, ".NY.GDP.MKTP.KD"),AREA_WB_6ATTRS,Seq!G$1,FALSE)/10000,".")</f>
        <v>.</v>
      </c>
      <c r="AV140" s="27" t="str">
        <f>IFERROR(VLOOKUP(CONCATENATE($C140, ".NY.GDP.MKTP.KD"),AREA_WB_6ATTRS,Seq!H$1,FALSE)/10000,".")</f>
        <v>.</v>
      </c>
      <c r="AW140" s="27" t="str">
        <f>IFERROR(VLOOKUP(CONCATENATE($C140, ".NY.GDP.MKTP.KD"),AREA_WB_6ATTRS,Seq!I$1,FALSE)/10000,".")</f>
        <v>.</v>
      </c>
      <c r="AX140" s="27" t="str">
        <f>IFERROR(VLOOKUP(CONCATENATE($C140, ".NY.GDP.MKTP.KD"),AREA_WB_6ATTRS,Seq!J$1,FALSE)/10000,".")</f>
        <v>.</v>
      </c>
      <c r="AY140" s="27" t="str">
        <f>IFERROR(VLOOKUP(CONCATENATE($C140, ".NY.GDP.MKTP.KD"),AREA_WB_6ATTRS,Seq!K$1,FALSE)/10000,".")</f>
        <v>.</v>
      </c>
      <c r="AZ140" s="27" t="str">
        <f>IFERROR(VLOOKUP(CONCATENATE($C140, ".NY.GDP.MKTP.KD"),AREA_WB_6ATTRS,Seq!L$1,FALSE)/10000,".")</f>
        <v>.</v>
      </c>
      <c r="BA140" s="27" t="str">
        <f>IFERROR(VLOOKUP(CONCATENATE($C140, ".NY.GDP.MKTP.KD"),AREA_WB_6ATTRS,Seq!M$1,FALSE)/10000,".")</f>
        <v>.</v>
      </c>
      <c r="BB140" s="27" t="str">
        <f>IFERROR(VLOOKUP(CONCATENATE($C140, ".NY.GDP.MKTP.KD"),AREA_WB_6ATTRS,Seq!N$1,FALSE)/10000,".")</f>
        <v>.</v>
      </c>
      <c r="BC140" s="27" t="str">
        <f>IFERROR(VLOOKUP(CONCATENATE($C140, ".NY.GDP.MKTP.KD"),AREA_WB_6ATTRS,Seq!O$1,FALSE)/10000,".")</f>
        <v>.</v>
      </c>
      <c r="BD140" s="27">
        <f>IFERROR(VLOOKUP(CONCATENATE($C140, ".NY.GDP.MKTP.KD"),AREA_WB_6ATTRS,Seq!P$1,FALSE)/10000,".")</f>
        <v>134281.78841886693</v>
      </c>
      <c r="BE140" s="27">
        <f>IFERROR(VLOOKUP(CONCATENATE($C140, ".NY.GDP.MKTP.KD"),AREA_WB_6ATTRS,Seq!Q$1,FALSE)/10000,".")</f>
        <v>162212.40198216613</v>
      </c>
      <c r="BF140" s="27">
        <f>IFERROR(VLOOKUP(CONCATENATE($C140, ".NY.GDP.MKTP.KD"),AREA_WB_6ATTRS,Seq!R$1,FALSE)/10000,".")</f>
        <v>306512.76557915489</v>
      </c>
      <c r="BG140" s="27">
        <f>IFERROR(VLOOKUP(CONCATENATE($C140, ".NY.GDP.MKTP.KD"),AREA_WB_6ATTRS,Seq!S$1,FALSE)/10000,".")</f>
        <v>411921.20341935474</v>
      </c>
      <c r="BH140" s="27">
        <f>IFERROR(VLOOKUP(CONCATENATE($C140, ".NY.GDP.MKTP.KD"),AREA_WB_6ATTRS,Seq!T$1,FALSE)/10000,".")</f>
        <v>476180.89528129413</v>
      </c>
      <c r="BI140" s="27">
        <f>IFERROR(VLOOKUP(CONCATENATE($C140, ".NY.GDP.MKTP.KD"),AREA_WB_6ATTRS,Seq!U$1,FALSE)/10000,".")</f>
        <v>521894.26122829848</v>
      </c>
      <c r="BJ140" s="27">
        <f>IFERROR(VLOOKUP(CONCATENATE($C140, ".NY.GDP.MKTP.KD"),AREA_WB_6ATTRS,Seq!V$1,FALSE)/10000,".")</f>
        <v>550598.44559585489</v>
      </c>
      <c r="BK140" s="27">
        <f>IFERROR(VLOOKUP(CONCATENATE($C140, ".NY.GDP.MKTP.KD"),AREA_WB_6ATTRS,Seq!W$1,FALSE)/10000,".")</f>
        <v>574824.77720207302</v>
      </c>
      <c r="BL140" s="27">
        <f>IFERROR(VLOOKUP(CONCATENATE($C140, ".NY.GDP.MKTP.KD"),AREA_WB_6ATTRS,Seq!X$1,FALSE)/10000,".")</f>
        <v>605290.49039378238</v>
      </c>
      <c r="BM140" s="27">
        <f>IFERROR(VLOOKUP(CONCATENATE($C140, ".NY.GDP.MKTP.KD"),AREA_WB_6ATTRS,Seq!Y$1,FALSE)/10000,".")</f>
        <v>629502.11000953382</v>
      </c>
      <c r="BN140" s="27">
        <f>IFERROR(VLOOKUP(CONCATENATE($C140, ".NY.GDP.MKTP.KD"),AREA_WB_6ATTRS,Seq!Z$1,FALSE)/10000,".")</f>
        <v>667901.73872011516</v>
      </c>
      <c r="BO140" s="27">
        <f>IFERROR(VLOOKUP(CONCATENATE($C140, ".NY.GDP.MKTP.KD"),AREA_WB_6ATTRS,Seq!AA$1,FALSE)/10000,".")</f>
        <v>701296.8256561216</v>
      </c>
      <c r="BP140" s="27">
        <f>IFERROR(VLOOKUP(CONCATENATE($C140, ".NY.GDP.MKTP.KD"),AREA_WB_6ATTRS,Seq!AB$1,FALSE)/10000,".")</f>
        <v>744777.22884680238</v>
      </c>
      <c r="BQ140" s="27">
        <f>IFERROR(VLOOKUP(CONCATENATE($C140, ".NY.GDP.MKTP.KD"),AREA_WB_6ATTRS,Seq!AC$1,FALSE)/10000,".")</f>
        <v>795705.0957553481</v>
      </c>
      <c r="BR140" s="27">
        <f>IFERROR(VLOOKUP(CONCATENATE($C140, ".NY.GDP.MKTP.KD"),AREA_WB_6ATTRS,Seq!AD$1,FALSE)/10000,".")</f>
        <v>838832.3119452846</v>
      </c>
      <c r="BS140" s="27">
        <f>IFERROR(VLOOKUP(CONCATENATE($C140, ".NY.GDP.MKTP.KD"),AREA_WB_6ATTRS,Seq!AE$1,FALSE)/10000,".")</f>
        <v>814422.29166767676</v>
      </c>
      <c r="BT140" s="27">
        <f>IFERROR(VLOOKUP(CONCATENATE($C140, ".NY.GDP.MKTP.KD"),AREA_WB_6ATTRS,Seq!AF$1,FALSE)/10000,".")</f>
        <v>820937.67000101809</v>
      </c>
      <c r="BU140" s="27">
        <f>IFERROR(VLOOKUP(CONCATENATE($C140, ".NY.GDP.MKTP.KD"),AREA_WB_6ATTRS,Seq!AG$1,FALSE)/10000,".")</f>
        <v>834979.60211112921</v>
      </c>
      <c r="BV140" s="27"/>
      <c r="BW140" s="27"/>
      <c r="BX140" s="27"/>
      <c r="BY140" s="27"/>
      <c r="BZ140" s="27"/>
      <c r="CA140" s="27"/>
      <c r="CB140" s="27"/>
      <c r="CC140" s="27">
        <f>CNPop!A$48</f>
        <v>5.0000000000000001E-3</v>
      </c>
      <c r="CD140" s="27">
        <f>CNPop!B$48</f>
        <v>6.0000000000000001E-3</v>
      </c>
      <c r="CE140" s="27">
        <f>CNPop!C$48</f>
        <v>6.0000000000000001E-3</v>
      </c>
      <c r="CF140" s="27">
        <f>CNPop!D$48</f>
        <v>7.0000000000000001E-3</v>
      </c>
      <c r="CG140" s="27">
        <f>CNPop!E$48</f>
        <v>7.0000000000000001E-3</v>
      </c>
      <c r="CH140" s="27">
        <f>CNPop!F$48</f>
        <v>8.0000000000000002E-3</v>
      </c>
      <c r="CI140" s="27">
        <f>CNPop!G$48</f>
        <v>8.9999999999999993E-3</v>
      </c>
      <c r="CJ140" s="27">
        <f>CNPop!H$48</f>
        <v>0.01</v>
      </c>
      <c r="CK140" s="27">
        <f>CNPop!I$48</f>
        <v>1.0999999999999999E-2</v>
      </c>
      <c r="CL140" s="27">
        <f>CNPop!J$48</f>
        <v>1.2E-2</v>
      </c>
      <c r="CM140" s="27">
        <f>CNPop!K$48</f>
        <v>1.4E-2</v>
      </c>
      <c r="CN140" s="27">
        <f>CNPop!L$48</f>
        <v>1.6E-2</v>
      </c>
      <c r="CO140" s="27">
        <f>CNPop!M$48</f>
        <v>1.7000000000000001E-2</v>
      </c>
      <c r="CP140" s="27">
        <f>CNPop!N$48</f>
        <v>1.9E-2</v>
      </c>
      <c r="CQ140" s="27">
        <f>CNPop!O$48</f>
        <v>2.1000000000000001E-2</v>
      </c>
      <c r="CR140" s="27">
        <f>CNPop!P$48</f>
        <v>2.3E-2</v>
      </c>
      <c r="CS140" s="27">
        <f>CNPop!Q$48</f>
        <v>2.5999999999999999E-2</v>
      </c>
      <c r="CT140" s="27">
        <f>CNPop!R$48</f>
        <v>2.8000000000000001E-2</v>
      </c>
      <c r="CU140" s="27">
        <f>CNPop!S$48</f>
        <v>0.03</v>
      </c>
      <c r="CV140" s="27">
        <f>CNPop!T$48</f>
        <v>3.3000000000000002E-2</v>
      </c>
      <c r="CW140" s="27">
        <f>CNPop!U$48</f>
        <v>3.5999999999999997E-2</v>
      </c>
      <c r="CX140" s="27">
        <f>CNPop!V$48</f>
        <v>3.9E-2</v>
      </c>
      <c r="CY140" s="27">
        <f>CNPop!W$48</f>
        <v>4.2000000000000003E-2</v>
      </c>
      <c r="CZ140" s="27">
        <f>CNPop!X$48</f>
        <v>4.4999999999999998E-2</v>
      </c>
      <c r="DA140" s="27">
        <f>CNPop!Y$48</f>
        <v>4.9000000000000002E-2</v>
      </c>
      <c r="DB140" s="27">
        <f>CNPop!Z$48</f>
        <v>5.1999999999999998E-2</v>
      </c>
      <c r="DC140" s="27">
        <f>CNPop!AA$48</f>
        <v>5.6000000000000001E-2</v>
      </c>
      <c r="DD140" s="27">
        <f>CNPop!AB$48</f>
        <v>0.06</v>
      </c>
      <c r="DE140" s="27">
        <f>CNPop!AC$48</f>
        <v>6.3E-2</v>
      </c>
      <c r="DF140" s="27">
        <f>CNPop!AD$48</f>
        <v>6.8000000000000005E-2</v>
      </c>
      <c r="DG140" s="27">
        <f>CNPop!AE$48</f>
        <v>7.1999999999999995E-2</v>
      </c>
      <c r="DH140" s="27">
        <f>CNPop!AF$48</f>
        <v>7.5999999999999998E-2</v>
      </c>
      <c r="DI140" s="27">
        <f>CNPop!AG$48</f>
        <v>8.1000000000000003E-2</v>
      </c>
      <c r="DJ140" s="27">
        <f>CNPop!AH$48</f>
        <v>8.5000000000000006E-2</v>
      </c>
      <c r="DK140" s="27">
        <f>CNPop!AI$48</f>
        <v>0.09</v>
      </c>
      <c r="DL140" s="27">
        <f>CNPop!AJ$48</f>
        <v>9.5000000000000001E-2</v>
      </c>
      <c r="DM140" s="27">
        <f>CNPop!AK$48</f>
        <v>0.1</v>
      </c>
      <c r="DN140" s="27"/>
      <c r="DO140" s="27">
        <f t="shared" si="180"/>
        <v>0</v>
      </c>
      <c r="DP140" s="27">
        <f t="shared" si="181"/>
        <v>0</v>
      </c>
      <c r="DQ140" s="27">
        <f t="shared" si="182"/>
        <v>0</v>
      </c>
      <c r="DR140" s="27">
        <f t="shared" si="183"/>
        <v>0</v>
      </c>
      <c r="DS140" s="27">
        <f t="shared" si="184"/>
        <v>0</v>
      </c>
      <c r="DT140" s="27">
        <f t="shared" si="185"/>
        <v>0</v>
      </c>
      <c r="DU140" s="27">
        <f t="shared" si="186"/>
        <v>0</v>
      </c>
      <c r="DV140" s="27">
        <f t="shared" si="187"/>
        <v>0</v>
      </c>
      <c r="DW140" s="27">
        <f t="shared" si="188"/>
        <v>0</v>
      </c>
      <c r="DX140" s="27">
        <f t="shared" si="189"/>
        <v>0</v>
      </c>
      <c r="DY140" s="27">
        <f t="shared" si="190"/>
        <v>0</v>
      </c>
      <c r="DZ140" s="27">
        <f t="shared" si="191"/>
        <v>0</v>
      </c>
      <c r="EA140" s="27">
        <f t="shared" si="192"/>
        <v>0</v>
      </c>
      <c r="EB140" s="27">
        <f t="shared" si="193"/>
        <v>0</v>
      </c>
      <c r="EC140" s="27">
        <f t="shared" si="194"/>
        <v>0</v>
      </c>
      <c r="ED140" s="27">
        <f t="shared" si="195"/>
        <v>0</v>
      </c>
      <c r="EE140" s="27">
        <f t="shared" si="196"/>
        <v>0</v>
      </c>
      <c r="EF140" s="27">
        <f t="shared" si="197"/>
        <v>0</v>
      </c>
      <c r="EG140" s="27">
        <f t="shared" si="198"/>
        <v>0</v>
      </c>
      <c r="EH140" s="27">
        <f t="shared" si="199"/>
        <v>0</v>
      </c>
      <c r="EI140" s="27">
        <f t="shared" si="200"/>
        <v>0</v>
      </c>
      <c r="EJ140" s="27">
        <f t="shared" si="201"/>
        <v>0</v>
      </c>
      <c r="EK140" s="27">
        <f t="shared" si="202"/>
        <v>0</v>
      </c>
      <c r="EL140" s="27">
        <f t="shared" si="203"/>
        <v>0</v>
      </c>
      <c r="EM140" s="27">
        <f t="shared" si="204"/>
        <v>0</v>
      </c>
      <c r="EN140" s="27">
        <f t="shared" si="205"/>
        <v>0</v>
      </c>
      <c r="EO140" s="27">
        <f t="shared" si="206"/>
        <v>0</v>
      </c>
      <c r="EP140" s="27">
        <f t="shared" si="215"/>
        <v>0</v>
      </c>
      <c r="EQ140" s="27">
        <f t="shared" si="216"/>
        <v>0</v>
      </c>
      <c r="ER140" s="27">
        <f t="shared" si="222"/>
        <v>0</v>
      </c>
      <c r="ES140" s="27">
        <f t="shared" si="222"/>
        <v>0</v>
      </c>
      <c r="ET140" s="27">
        <f t="shared" si="222"/>
        <v>0</v>
      </c>
      <c r="EU140" s="27"/>
      <c r="EV140" s="27"/>
      <c r="EW140" s="27"/>
      <c r="EX140" s="27"/>
      <c r="EY140" s="27"/>
      <c r="EZ140" s="27" t="str">
        <f>IFERROR(VLOOKUP(CONCATENATE($C140,".SL.TLF.TERT.ZS"),AREA_WB_6ATTRS,Seq!B$1,FALSE)/100,".")</f>
        <v>.</v>
      </c>
      <c r="FA140" s="27" t="str">
        <f>IFERROR(VLOOKUP(CONCATENATE($C140,".SL.TLF.TERT.ZS"),AREA_WB_6ATTRS,Seq!C$1,FALSE)/100,".")</f>
        <v>.</v>
      </c>
      <c r="FB140" s="27" t="str">
        <f>IFERROR(VLOOKUP(CONCATENATE($C140,".SL.TLF.TERT.ZS"),AREA_WB_6ATTRS,Seq!D$1,FALSE)/100,".")</f>
        <v>.</v>
      </c>
      <c r="FC140" s="27" t="str">
        <f>IFERROR(VLOOKUP(CONCATENATE($C140,".SL.TLF.TERT.ZS"),AREA_WB_6ATTRS,Seq!E$1,FALSE)/100,".")</f>
        <v>.</v>
      </c>
      <c r="FD140" s="27" t="str">
        <f>IFERROR(VLOOKUP(CONCATENATE($C140,".SL.TLF.TERT.ZS"),AREA_WB_6ATTRS,Seq!F$1,FALSE)/100,".")</f>
        <v>.</v>
      </c>
      <c r="FE140" s="27" t="str">
        <f>IFERROR(VLOOKUP(CONCATENATE($C140,".SL.TLF.TERT.ZS"),AREA_WB_6ATTRS,Seq!G$1,FALSE)/100,".")</f>
        <v>.</v>
      </c>
      <c r="FF140" s="27" t="str">
        <f>IFERROR(VLOOKUP(CONCATENATE($C140,".SL.TLF.TERT.ZS"),AREA_WB_6ATTRS,Seq!H$1,FALSE)/100,".")</f>
        <v>.</v>
      </c>
      <c r="FG140" s="27" t="str">
        <f>IFERROR(VLOOKUP(CONCATENATE($C140,".SL.TLF.TERT.ZS"),AREA_WB_6ATTRS,Seq!I$1,FALSE)/100,".")</f>
        <v>.</v>
      </c>
      <c r="FH140" s="27" t="str">
        <f>IFERROR(VLOOKUP(CONCATENATE($C140,".SL.TLF.TERT.ZS"),AREA_WB_6ATTRS,Seq!J$1,FALSE)/100,".")</f>
        <v>.</v>
      </c>
      <c r="FI140" s="27" t="str">
        <f>IFERROR(VLOOKUP(CONCATENATE($C140,".SL.TLF.TERT.ZS"),AREA_WB_6ATTRS,Seq!K$1,FALSE)/100,".")</f>
        <v>.</v>
      </c>
      <c r="FJ140" s="27" t="str">
        <f>IFERROR(VLOOKUP(CONCATENATE($C140,".SL.TLF.TERT.ZS"),AREA_WB_6ATTRS,Seq!L$1,FALSE)/100,".")</f>
        <v>.</v>
      </c>
      <c r="FK140" s="27" t="str">
        <f>IFERROR(VLOOKUP(CONCATENATE($C140,".SL.TLF.TERT.ZS"),AREA_WB_6ATTRS,Seq!M$1,FALSE)/100,".")</f>
        <v>.</v>
      </c>
      <c r="FL140" s="27" t="str">
        <f>IFERROR(VLOOKUP(CONCATENATE($C140,".SL.TLF.TERT.ZS"),AREA_WB_6ATTRS,Seq!N$1,FALSE)/100,".")</f>
        <v>.</v>
      </c>
      <c r="FM140" s="27" t="str">
        <f>IFERROR(VLOOKUP(CONCATENATE($C140,".SL.TLF.TERT.ZS"),AREA_WB_6ATTRS,Seq!O$1,FALSE)/100,".")</f>
        <v>.</v>
      </c>
      <c r="FN140" s="27" t="str">
        <f>IFERROR(VLOOKUP(CONCATENATE($C140,".SL.TLF.TERT.ZS"),AREA_WB_6ATTRS,Seq!P$1,FALSE)/100,".")</f>
        <v>.</v>
      </c>
      <c r="FO140" s="27" t="str">
        <f>IFERROR(VLOOKUP(CONCATENATE($C140,".SL.TLF.TERT.ZS"),AREA_WB_6ATTRS,Seq!Q$1,FALSE)/100,".")</f>
        <v>.</v>
      </c>
      <c r="FP140" s="27" t="str">
        <f>IFERROR(VLOOKUP(CONCATENATE($C140,".SL.TLF.TERT.ZS"),AREA_WB_6ATTRS,Seq!R$1,FALSE)/100,".")</f>
        <v>.</v>
      </c>
      <c r="FQ140" s="27" t="str">
        <f>IFERROR(VLOOKUP(CONCATENATE($C140,".SL.TLF.TERT.ZS"),AREA_WB_6ATTRS,Seq!S$1,FALSE)/100,".")</f>
        <v>.</v>
      </c>
      <c r="FR140" s="27" t="str">
        <f>IFERROR(VLOOKUP(CONCATENATE($C140,".SL.TLF.TERT.ZS"),AREA_WB_6ATTRS,Seq!T$1,FALSE)/100,".")</f>
        <v>.</v>
      </c>
      <c r="FS140" s="27" t="str">
        <f>IFERROR(VLOOKUP(CONCATENATE($C140,".SL.TLF.TERT.ZS"),AREA_WB_6ATTRS,Seq!U$1,FALSE)/100,".")</f>
        <v>.</v>
      </c>
      <c r="FT140" s="27" t="str">
        <f>IFERROR(VLOOKUP(CONCATENATE($C140,".SL.TLF.TERT.ZS"),AREA_WB_6ATTRS,Seq!V$1,FALSE)/100,".")</f>
        <v>.</v>
      </c>
      <c r="FU140" s="27" t="str">
        <f>IFERROR(VLOOKUP(CONCATENATE($C140,".SL.TLF.TERT.ZS"),AREA_WB_6ATTRS,Seq!W$1,FALSE)/100,".")</f>
        <v>.</v>
      </c>
      <c r="FV140" s="27" t="str">
        <f>IFERROR(VLOOKUP(CONCATENATE($C140,".SL.TLF.TERT.ZS"),AREA_WB_6ATTRS,Seq!X$1,FALSE)/100,".")</f>
        <v>.</v>
      </c>
      <c r="FW140" s="27" t="str">
        <f>IFERROR(VLOOKUP(CONCATENATE($C140,".SL.TLF.TERT.ZS"),AREA_WB_6ATTRS,Seq!Y$1,FALSE)/100,".")</f>
        <v>.</v>
      </c>
      <c r="FX140" s="27" t="str">
        <f>IFERROR(VLOOKUP(CONCATENATE($C140,".SL.TLF.TERT.ZS"),AREA_WB_6ATTRS,Seq!Z$1,FALSE)/100,".")</f>
        <v>.</v>
      </c>
      <c r="FY140" s="27" t="str">
        <f>IFERROR(VLOOKUP(CONCATENATE($C140,".SL.TLF.TERT.ZS"),AREA_WB_6ATTRS,Seq!AA$1,FALSE)/100,".")</f>
        <v>.</v>
      </c>
      <c r="FZ140" s="27">
        <f>IFERROR(VLOOKUP(CONCATENATE($C140,".SL.TLF.TERT.ZS"),AREA_WB_6ATTRS,Seq!AB$1,FALSE)/100,".")</f>
        <v>0</v>
      </c>
      <c r="GA140" s="27">
        <f>IFERROR(VLOOKUP(CONCATENATE($C140,".SL.TLF.TERT.ZS"),AREA_WB_6ATTRS,Seq!AC$1,FALSE)/100,".")</f>
        <v>0</v>
      </c>
      <c r="GB140" s="27" t="str">
        <f>IFERROR(VLOOKUP(CONCATENATE($C140,".SL.TLF.TERT.ZS"),AREA_WB_6ATTRS,Seq!AD$1,FALSE)/100,".")</f>
        <v>.</v>
      </c>
      <c r="GC140" s="27" t="str">
        <f>IFERROR(VLOOKUP(CONCATENATE($C140,".SL.TLF.TERT.ZS"),AREA_WB_6ATTRS,Seq!AE$1,FALSE)/100,".")</f>
        <v>.</v>
      </c>
      <c r="GD140" s="27" t="str">
        <f>IFERROR(VLOOKUP(CONCATENATE($C140,".SL.TLF.TERT.ZS"),AREA_WB_6ATTRS,Seq!AF$1,FALSE)/100,".")</f>
        <v>.</v>
      </c>
      <c r="GE140" s="27" t="str">
        <f>IFERROR(VLOOKUP(CONCATENATE($C140,".SL.TLF.TERT.ZS"),AREA_WB_6ATTRS,Seq!AG$1,FALSE)/100,".")</f>
        <v>.</v>
      </c>
      <c r="GF140" s="27" t="str">
        <f>IFERROR(VLOOKUP(CONCATENATE($C140,".SL.TLF.TERT.ZS"),AREA_WB_6ATTRS,Seq!AH$1,FALSE)/100,".")</f>
        <v>.</v>
      </c>
      <c r="GG140" s="27" t="str">
        <f>IFERROR(VLOOKUP(CONCATENATE($C140,".SL.TLF.TERT.ZS"),AREA_WB_6ATTRS,Seq!AI$1,FALSE)/100,".")</f>
        <v>.</v>
      </c>
      <c r="GH140" s="27" t="str">
        <f>IFERROR(VLOOKUP(CONCATENATE($C140,".SL.TLF.TERT.ZS"),AREA_WB_6ATTRS,Seq!AJ$1,FALSE)/100,".")</f>
        <v>.</v>
      </c>
      <c r="GI140" s="27" t="str">
        <f>IFERROR(VLOOKUP(CONCATENATE($C140,".SL.TLF.TERT.ZS"),AREA_WB_6ATTRS,Seq!AK$1,FALSE)/100,".")</f>
        <v>.</v>
      </c>
      <c r="GJ140" s="27" t="str">
        <f>IFERROR(VLOOKUP(CONCATENATE($C140,".SL.TLF.TERT.ZS"),AREA_WB_6ATTRS,Seq!AL$1,FALSE)/100,".")</f>
        <v>.</v>
      </c>
      <c r="GK140" s="27"/>
      <c r="GL140" s="27"/>
      <c r="GM140" s="27" t="str">
        <f t="shared" si="207"/>
        <v>.</v>
      </c>
      <c r="GN140" s="27" t="str">
        <f t="shared" si="208"/>
        <v>.</v>
      </c>
      <c r="GO140" s="27" t="str">
        <f t="shared" si="217"/>
        <v>.</v>
      </c>
      <c r="GP140" s="27"/>
      <c r="GQ140" s="9" t="str">
        <f>IF(VLOOKUP($B140,EM_80!$B$1:$C$201,2,FALSE)&gt;0,VLOOKUP($B140,EM_80!$B$1:$C$201,2,FALSE),".")</f>
        <v>.</v>
      </c>
      <c r="GR140" s="9" t="str">
        <f t="shared" si="209"/>
        <v>.</v>
      </c>
      <c r="GS140" s="9" t="str">
        <f t="shared" si="210"/>
        <v>.</v>
      </c>
      <c r="GU140">
        <f t="shared" si="211"/>
        <v>3913537</v>
      </c>
      <c r="GV140">
        <f t="shared" si="212"/>
        <v>4308199</v>
      </c>
      <c r="GW140">
        <f t="shared" si="213"/>
        <v>3693578</v>
      </c>
      <c r="GX140">
        <f t="shared" si="214"/>
        <v>3760149</v>
      </c>
      <c r="GZ140" s="9" t="str">
        <f>IF(ISNA(VLOOKUP($B140,Area_EM_90,Seq!C$1,FALSE)),".",VLOOKUP($B140,Area_EM_90,Seq!C$1,FALSE))</f>
        <v>.</v>
      </c>
      <c r="HA140" s="9" t="str">
        <f>IF(ISNA(VLOOKUP($B140,Area_EM_90,Seq!D$1,FALSE)),".",VLOOKUP($B140,Area_EM_90,Seq!D$1,FALSE))</f>
        <v>.</v>
      </c>
      <c r="HB140" s="9" t="str">
        <f>IF(ISNA(VLOOKUP($B140,Area_EM_90,Seq!E$1,FALSE)),".",VLOOKUP($B140,Area_EM_90,Seq!E$1,FALSE))</f>
        <v>.</v>
      </c>
      <c r="HC140" s="9" t="str">
        <f>IF(ISNA(VLOOKUP($B140,Area_EM_90,Seq!F$1,FALSE)),".",VLOOKUP($B140,Area_EM_90,Seq!F$1,FALSE))</f>
        <v>.</v>
      </c>
      <c r="HD140" s="9" t="str">
        <f>IF(ISNA(VLOOKUP($B140,Area_EM_90,Seq!G$1,FALSE)),".",VLOOKUP($B140,Area_EM_90,Seq!G$1,FALSE))</f>
        <v>.</v>
      </c>
      <c r="HE140" s="9" t="str">
        <f>IF(ISNA(VLOOKUP($B140,Area_EM_90,Seq!H$1,FALSE)),".",VLOOKUP($B140,Area_EM_90,Seq!H$1,FALSE))</f>
        <v>.</v>
      </c>
      <c r="HF140" s="9" t="str">
        <f>IF(ISNA(VLOOKUP($B140,Area_EM_90,Seq!I$1,FALSE)),".",VLOOKUP($B140,Area_EM_90,Seq!I$1,FALSE))</f>
        <v>.</v>
      </c>
      <c r="HG140" s="9" t="str">
        <f>IF(ISNA(VLOOKUP($B140,Area_EM_90,Seq!J$1,FALSE)),".",VLOOKUP($B140,Area_EM_90,Seq!J$1,FALSE))</f>
        <v>.</v>
      </c>
      <c r="HH140" s="9" t="str">
        <f>IF(ISNA(VLOOKUP($B140,Area_EM_00,Seq!C$1,FALSE)),".",VLOOKUP($B140,Area_EM_00,Seq!C$1,FALSE))</f>
        <v>.</v>
      </c>
      <c r="HI140" s="9" t="str">
        <f>IF(ISNA(VLOOKUP($B140,Area_EM_00,Seq!D$1,FALSE)),".",VLOOKUP($B140,Area_EM_00,Seq!D$1,FALSE))</f>
        <v>.</v>
      </c>
      <c r="HJ140" s="9" t="str">
        <f>IF(ISNA(VLOOKUP($B140,Area_EM_00,Seq!E$1,FALSE)),".",VLOOKUP($B140,Area_EM_00,Seq!E$1,FALSE))</f>
        <v>.</v>
      </c>
      <c r="HK140" s="9" t="str">
        <f>IF(ISNA(VLOOKUP($B140,Area_EM_00,Seq!F$1,FALSE)),".",VLOOKUP($B140,Area_EM_00,Seq!F$1,FALSE))</f>
        <v>.</v>
      </c>
      <c r="HL140" s="9" t="str">
        <f>IF(ISNA(VLOOKUP($B140,Area_EM_00,Seq!G$1,FALSE)),".",VLOOKUP($B140,Area_EM_00,Seq!G$1,FALSE))</f>
        <v>.</v>
      </c>
      <c r="HM140" s="9" t="str">
        <f>IF(ISNA(VLOOKUP($B140,Area_EM_00,Seq!H$1,FALSE)),".",VLOOKUP($B140,Area_EM_00,Seq!H$1,FALSE))</f>
        <v>.</v>
      </c>
      <c r="HN140" s="9" t="str">
        <f>IF(ISNA(VLOOKUP($B140,Area_EM_00,Seq!I$1,FALSE)),".",VLOOKUP($B140,Area_EM_00,Seq!I$1,FALSE))</f>
        <v>.</v>
      </c>
      <c r="HO140" s="9" t="str">
        <f>IF(ISNA(VLOOKUP($B140,Area_EM_00,Seq!J$1,FALSE)),".",VLOOKUP($B140,Area_EM_00,Seq!J$1,FALSE))</f>
        <v>.</v>
      </c>
      <c r="HQ140" s="27"/>
      <c r="HR140" s="9" t="str">
        <f>IFERROR(VLOOKUP($B140,AREA_EM3_60_00,Seq!E$1,FALSE),".")</f>
        <v>.</v>
      </c>
      <c r="HS140" s="9" t="str">
        <f>IFERROR(VLOOKUP($B140,AREA_EM3_60_00,Seq!F$1,FALSE),".")</f>
        <v>.</v>
      </c>
      <c r="HT140" s="9" t="str">
        <f>IFERROR(VLOOKUP($B140,AREA_EM3_60_00,Seq!G$1,FALSE),".")</f>
        <v>.</v>
      </c>
      <c r="HU140" s="9" t="str">
        <f>IFERROR(VLOOKUP($B140,AREA_EM3_10,Seq!B$1,FALSE),".")</f>
        <v>.</v>
      </c>
      <c r="HV140" s="9">
        <f t="shared" si="218"/>
        <v>3913537</v>
      </c>
      <c r="HW140" s="9">
        <f t="shared" si="219"/>
        <v>4308199</v>
      </c>
      <c r="HX140" s="9">
        <f t="shared" si="220"/>
        <v>3693578</v>
      </c>
      <c r="HY140" s="9">
        <f t="shared" si="221"/>
        <v>3760149</v>
      </c>
    </row>
    <row r="141" spans="1:233">
      <c r="A141" s="25" t="s">
        <v>3146</v>
      </c>
      <c r="B141" s="26" t="str">
        <f t="shared" si="178"/>
        <v>Antigua&amp;Barbuda</v>
      </c>
      <c r="C141" s="166" t="s">
        <v>1348</v>
      </c>
      <c r="D141" s="27">
        <f>VLOOKUP("CHN.NY.GDP.MKTP.KD",AREA_WB_6ATTRS,Seq!B$1,FALSE)/10000</f>
        <v>18294112.043860689</v>
      </c>
      <c r="E141" s="27">
        <f>VLOOKUP("CHN.NY.GDP.MKTP.KD",AREA_WB_6ATTRS,Seq!C$1,FALSE)/10000</f>
        <v>19245405.87014145</v>
      </c>
      <c r="F141" s="27">
        <f>VLOOKUP("CHN.NY.GDP.MKTP.KD",AREA_WB_6ATTRS,Seq!D$1,FALSE)/10000</f>
        <v>20996737.804324333</v>
      </c>
      <c r="G141" s="27">
        <f>VLOOKUP("CHN.NY.GDP.MKTP.KD",AREA_WB_6ATTRS,Seq!E$1,FALSE)/10000</f>
        <v>23285382.224995762</v>
      </c>
      <c r="H141" s="27">
        <f>VLOOKUP("CHN.NY.GDP.MKTP.KD",AREA_WB_6ATTRS,Seq!F$1,FALSE)/10000</f>
        <v>26824760.323195074</v>
      </c>
      <c r="I141" s="27">
        <f>VLOOKUP("CHN.NY.GDP.MKTP.KD",AREA_WB_6ATTRS,Seq!G$1,FALSE)/10000</f>
        <v>30446102.966826372</v>
      </c>
      <c r="J141" s="27">
        <f>VLOOKUP("CHN.NY.GDP.MKTP.KD",AREA_WB_6ATTRS,Seq!H$1,FALSE)/10000</f>
        <v>33125360.027907111</v>
      </c>
      <c r="K141" s="27">
        <f>VLOOKUP("CHN.NY.GDP.MKTP.KD",AREA_WB_6ATTRS,Seq!I$1,FALSE)/10000</f>
        <v>36967901.791144341</v>
      </c>
      <c r="L141" s="27">
        <f>VLOOKUP("CHN.NY.GDP.MKTP.KD",AREA_WB_6ATTRS,Seq!J$1,FALSE)/10000</f>
        <v>41145274.693543643</v>
      </c>
      <c r="M141" s="27">
        <f>VLOOKUP("CHN.NY.GDP.MKTP.KD",AREA_WB_6ATTRS,Seq!K$1,FALSE)/10000</f>
        <v>42832230.955979005</v>
      </c>
      <c r="N141" s="27">
        <f>VLOOKUP("CHN.NY.GDP.MKTP.KD",AREA_WB_6ATTRS,Seq!L$1,FALSE)/10000</f>
        <v>44459855.73230619</v>
      </c>
      <c r="O141" s="27">
        <f>VLOOKUP("CHN.NY.GDP.MKTP.KD",AREA_WB_6ATTRS,Seq!M$1,FALSE)/10000</f>
        <v>48550162.459678344</v>
      </c>
      <c r="P141" s="27">
        <f>VLOOKUP("CHN.NY.GDP.MKTP.KD",AREA_WB_6ATTRS,Seq!N$1,FALSE)/10000</f>
        <v>55444285.528952621</v>
      </c>
      <c r="Q141" s="27">
        <f>VLOOKUP("CHN.NY.GDP.MKTP.KD",AREA_WB_6ATTRS,Seq!O$1,FALSE)/10000</f>
        <v>63206485.503006078</v>
      </c>
      <c r="R141" s="27">
        <f>VLOOKUP("CHN.NY.GDP.MKTP.KD",AREA_WB_6ATTRS,Seq!P$1,FALSE)/10000</f>
        <v>71486535.103899792</v>
      </c>
      <c r="S141" s="27">
        <f>VLOOKUP("CHN.NY.GDP.MKTP.KD",AREA_WB_6ATTRS,Seq!Q$1,FALSE)/10000</f>
        <v>79278567.430224851</v>
      </c>
      <c r="T141" s="27">
        <f>VLOOKUP("CHN.NY.GDP.MKTP.KD",AREA_WB_6ATTRS,Seq!R$1,FALSE)/10000</f>
        <v>87206424.173247412</v>
      </c>
      <c r="U141" s="27">
        <f>VLOOKUP("CHN.NY.GDP.MKTP.KD",AREA_WB_6ATTRS,Seq!S$1,FALSE)/10000</f>
        <v>95316621.621359423</v>
      </c>
      <c r="V141" s="27">
        <f>VLOOKUP("CHN.NY.GDP.MKTP.KD",AREA_WB_6ATTRS,Seq!T$1,FALSE)/10000</f>
        <v>102751318.10782552</v>
      </c>
      <c r="W141" s="27">
        <f>VLOOKUP("CHN.NY.GDP.MKTP.KD",AREA_WB_6ATTRS,Seq!U$1,FALSE)/10000</f>
        <v>110560418.28402025</v>
      </c>
      <c r="X141" s="27">
        <f>VLOOKUP("CHN.NY.GDP.MKTP.KD",AREA_WB_6ATTRS,Seq!V$1,FALSE)/10000</f>
        <v>119847493.41987793</v>
      </c>
      <c r="Y141" s="27">
        <f>VLOOKUP("CHN.NY.GDP.MKTP.KD",AREA_WB_6ATTRS,Seq!W$1,FALSE)/10000</f>
        <v>129794835.37372778</v>
      </c>
      <c r="Z141" s="27">
        <f>VLOOKUP("CHN.NY.GDP.MKTP.KD",AREA_WB_6ATTRS,Seq!X$1,FALSE)/10000</f>
        <v>141606165.392737</v>
      </c>
      <c r="AA141" s="27">
        <f>VLOOKUP("CHN.NY.GDP.MKTP.KD",AREA_WB_6ATTRS,Seq!Y$1,FALSE)/10000</f>
        <v>155766781.9320105</v>
      </c>
      <c r="AB141" s="27">
        <f>VLOOKUP("CHN.NY.GDP.MKTP.KD",AREA_WB_6ATTRS,Seq!Z$1,FALSE)/10000</f>
        <v>171499226.90714428</v>
      </c>
      <c r="AC141" s="27">
        <f>VLOOKUP("CHN.NY.GDP.MKTP.KD",AREA_WB_6ATTRS,Seq!AA$1,FALSE)/10000</f>
        <v>190878639.54765138</v>
      </c>
      <c r="AD141" s="27">
        <f>VLOOKUP("CHN.NY.GDP.MKTP.KD",AREA_WB_6ATTRS,Seq!AB$1,FALSE)/10000</f>
        <v>215120226.77020231</v>
      </c>
      <c r="AE141" s="27">
        <f>VLOOKUP("CHN.NY.GDP.MKTP.KD",AREA_WB_6ATTRS,Seq!AC$1,FALSE)/10000</f>
        <v>245667298.97157177</v>
      </c>
      <c r="AF141" s="27">
        <f>VLOOKUP("CHN.NY.GDP.MKTP.KD",AREA_WB_6ATTRS,Seq!AD$1,FALSE)/10000</f>
        <v>269251359.67284226</v>
      </c>
      <c r="AG141" s="27">
        <f>VLOOKUP("CHN.NY.GDP.MKTP.KD",AREA_WB_6ATTRS,Seq!AE$1,FALSE)/10000</f>
        <v>294022484.76274431</v>
      </c>
      <c r="AH141" s="27">
        <f>VLOOKUP("CHN.NY.GDP.MKTP.KD",AREA_WB_6ATTRS,Seq!AF$1,FALSE)/10000</f>
        <v>324600823.17806971</v>
      </c>
      <c r="AI141" s="27">
        <f>VLOOKUP("CHN.NY.GDP.MKTP.KD",AREA_WB_6ATTRS,Seq!AG$1,FALSE)/10000</f>
        <v>354139498.08727396</v>
      </c>
      <c r="AJ141" s="27"/>
      <c r="AK141" s="27"/>
      <c r="AL141" s="27"/>
      <c r="AM141" s="27"/>
      <c r="AN141" s="27"/>
      <c r="AO141" s="27"/>
      <c r="AP141" s="27">
        <f>IFERROR(VLOOKUP(CONCATENATE($C141, ".NY.GDP.MKTP.KD"),AREA_WB_6ATTRS,Seq!B$1,FALSE)/10000,".")</f>
        <v>32580.087281484397</v>
      </c>
      <c r="AQ141" s="27">
        <f>IFERROR(VLOOKUP(CONCATENATE($C141, ".NY.GDP.MKTP.KD"),AREA_WB_6ATTRS,Seq!C$1,FALSE)/10000,".")</f>
        <v>33910.567776580741</v>
      </c>
      <c r="AR141" s="27">
        <f>IFERROR(VLOOKUP(CONCATENATE($C141, ".NY.GDP.MKTP.KD"),AREA_WB_6ATTRS,Seq!D$1,FALSE)/10000,".")</f>
        <v>33967.300532835856</v>
      </c>
      <c r="AS141" s="27">
        <f>IFERROR(VLOOKUP(CONCATENATE($C141, ".NY.GDP.MKTP.KD"),AREA_WB_6ATTRS,Seq!E$1,FALSE)/10000,".")</f>
        <v>35556.422876364893</v>
      </c>
      <c r="AT141" s="27">
        <f>IFERROR(VLOOKUP(CONCATENATE($C141, ".NY.GDP.MKTP.KD"),AREA_WB_6ATTRS,Seq!F$1,FALSE)/10000,".")</f>
        <v>39024.461344464595</v>
      </c>
      <c r="AU141" s="27">
        <f>IFERROR(VLOOKUP(CONCATENATE($C141, ".NY.GDP.MKTP.KD"),AREA_WB_6ATTRS,Seq!G$1,FALSE)/10000,".")</f>
        <v>42142.63772951797</v>
      </c>
      <c r="AV141" s="27">
        <f>IFERROR(VLOOKUP(CONCATENATE($C141, ".NY.GDP.MKTP.KD"),AREA_WB_6ATTRS,Seq!H$1,FALSE)/10000,".")</f>
        <v>47502.938065000679</v>
      </c>
      <c r="AW141" s="27">
        <f>IFERROR(VLOOKUP(CONCATENATE($C141, ".NY.GDP.MKTP.KD"),AREA_WB_6ATTRS,Seq!I$1,FALSE)/10000,".")</f>
        <v>51428.188368147035</v>
      </c>
      <c r="AX141" s="27">
        <f>IFERROR(VLOOKUP(CONCATENATE($C141, ".NY.GDP.MKTP.KD"),AREA_WB_6ATTRS,Seq!J$1,FALSE)/10000,".")</f>
        <v>54216.52306427963</v>
      </c>
      <c r="AY141" s="27">
        <f>IFERROR(VLOOKUP(CONCATENATE($C141, ".NY.GDP.MKTP.KD"),AREA_WB_6ATTRS,Seq!K$1,FALSE)/10000,".")</f>
        <v>57346.379199177587</v>
      </c>
      <c r="AZ141" s="27">
        <f>IFERROR(VLOOKUP(CONCATENATE($C141, ".NY.GDP.MKTP.KD"),AREA_WB_6ATTRS,Seq!L$1,FALSE)/10000,".")</f>
        <v>58805.902952995646</v>
      </c>
      <c r="BA141" s="27">
        <f>IFERROR(VLOOKUP(CONCATENATE($C141, ".NY.GDP.MKTP.KD"),AREA_WB_6ATTRS,Seq!M$1,FALSE)/10000,".")</f>
        <v>60003.449312631426</v>
      </c>
      <c r="BB141" s="27">
        <f>IFERROR(VLOOKUP(CONCATENATE($C141, ".NY.GDP.MKTP.KD"),AREA_WB_6ATTRS,Seq!N$1,FALSE)/10000,".")</f>
        <v>60512.388805401824</v>
      </c>
      <c r="BC141" s="27">
        <f>IFERROR(VLOOKUP(CONCATENATE($C141, ".NY.GDP.MKTP.KD"),AREA_WB_6ATTRS,Seq!O$1,FALSE)/10000,".")</f>
        <v>63774.068413781824</v>
      </c>
      <c r="BD141" s="27">
        <f>IFERROR(VLOOKUP(CONCATENATE($C141, ".NY.GDP.MKTP.KD"),AREA_WB_6ATTRS,Seq!P$1,FALSE)/10000,".")</f>
        <v>67809.452243502878</v>
      </c>
      <c r="BE141" s="27">
        <f>IFERROR(VLOOKUP(CONCATENATE($C141, ".NY.GDP.MKTP.KD"),AREA_WB_6ATTRS,Seq!Q$1,FALSE)/10000,".")</f>
        <v>64977.171643124224</v>
      </c>
      <c r="BF141" s="27">
        <f>IFERROR(VLOOKUP(CONCATENATE($C141, ".NY.GDP.MKTP.KD"),AREA_WB_6ATTRS,Seq!R$1,FALSE)/10000,".")</f>
        <v>69356.348072964131</v>
      </c>
      <c r="BG141" s="27">
        <f>IFERROR(VLOOKUP(CONCATENATE($C141, ".NY.GDP.MKTP.KD"),AREA_WB_6ATTRS,Seq!S$1,FALSE)/10000,".")</f>
        <v>72744.99200867016</v>
      </c>
      <c r="BH141" s="27">
        <f>IFERROR(VLOOKUP(CONCATENATE($C141, ".NY.GDP.MKTP.KD"),AREA_WB_6ATTRS,Seq!T$1,FALSE)/10000,".")</f>
        <v>75951.352106966413</v>
      </c>
      <c r="BI141" s="27">
        <f>IFERROR(VLOOKUP(CONCATENATE($C141, ".NY.GDP.MKTP.KD"),AREA_WB_6ATTRS,Seq!U$1,FALSE)/10000,".")</f>
        <v>79081.767132667679</v>
      </c>
      <c r="BJ141" s="27">
        <f>IFERROR(VLOOKUP(CONCATENATE($C141, ".NY.GDP.MKTP.KD"),AREA_WB_6ATTRS,Seq!V$1,FALSE)/10000,".")</f>
        <v>80252.670064168211</v>
      </c>
      <c r="BK141" s="27">
        <f>IFERROR(VLOOKUP(CONCATENATE($C141, ".NY.GDP.MKTP.KD"),AREA_WB_6ATTRS,Seq!W$1,FALSE)/10000,".")</f>
        <v>82027.571092534607</v>
      </c>
      <c r="BL141" s="27">
        <f>IFERROR(VLOOKUP(CONCATENATE($C141, ".NY.GDP.MKTP.KD"),AREA_WB_6ATTRS,Seq!X$1,FALSE)/10000,".")</f>
        <v>84097.269220567017</v>
      </c>
      <c r="BM141" s="27">
        <f>IFERROR(VLOOKUP(CONCATENATE($C141, ".NY.GDP.MKTP.KD"),AREA_WB_6ATTRS,Seq!Y$1,FALSE)/10000,".")</f>
        <v>88361.815188754146</v>
      </c>
      <c r="BN141" s="27">
        <f>IFERROR(VLOOKUP(CONCATENATE($C141, ".NY.GDP.MKTP.KD"),AREA_WB_6ATTRS,Seq!Z$1,FALSE)/10000,".")</f>
        <v>94577.028003221771</v>
      </c>
      <c r="BO141" s="27">
        <f>IFERROR(VLOOKUP(CONCATENATE($C141, ".NY.GDP.MKTP.KD"),AREA_WB_6ATTRS,Seq!AA$1,FALSE)/10000,".")</f>
        <v>98537.877336658654</v>
      </c>
      <c r="BP141" s="27">
        <f>IFERROR(VLOOKUP(CONCATENATE($C141, ".NY.GDP.MKTP.KD"),AREA_WB_6ATTRS,Seq!AB$1,FALSE)/10000,".")</f>
        <v>111620.75013145845</v>
      </c>
      <c r="BQ141" s="27">
        <f>IFERROR(VLOOKUP(CONCATENATE($C141, ".NY.GDP.MKTP.KD"),AREA_WB_6ATTRS,Seq!AC$1,FALSE)/10000,".")</f>
        <v>100935.40316433669</v>
      </c>
      <c r="BR141" s="27">
        <f>IFERROR(VLOOKUP(CONCATENATE($C141, ".NY.GDP.MKTP.KD"),AREA_WB_6ATTRS,Seq!AD$1,FALSE)/10000,".")</f>
        <v>102420.64167160433</v>
      </c>
      <c r="BS141" s="27">
        <f>IFERROR(VLOOKUP(CONCATENATE($C141, ".NY.GDP.MKTP.KD"),AREA_WB_6ATTRS,Seq!AE$1,FALSE)/10000,".")</f>
        <v>91824.527413932316</v>
      </c>
      <c r="BT141" s="27">
        <f>IFERROR(VLOOKUP(CONCATENATE($C141, ".NY.GDP.MKTP.KD"),AREA_WB_6ATTRS,Seq!AF$1,FALSE)/10000,".")</f>
        <v>83668.677708930569</v>
      </c>
      <c r="BU141" s="27">
        <f>IFERROR(VLOOKUP(CONCATENATE($C141, ".NY.GDP.MKTP.KD"),AREA_WB_6ATTRS,Seq!AG$1,FALSE)/10000,".")</f>
        <v>80178.794310832964</v>
      </c>
      <c r="BV141" s="27"/>
      <c r="BW141" s="27"/>
      <c r="BX141" s="27"/>
      <c r="BY141" s="27"/>
      <c r="BZ141" s="27"/>
      <c r="CA141" s="27"/>
      <c r="CB141" s="27"/>
      <c r="CC141" s="27">
        <f>CNPop!A$48</f>
        <v>5.0000000000000001E-3</v>
      </c>
      <c r="CD141" s="27">
        <f>CNPop!B$48</f>
        <v>6.0000000000000001E-3</v>
      </c>
      <c r="CE141" s="27">
        <f>CNPop!C$48</f>
        <v>6.0000000000000001E-3</v>
      </c>
      <c r="CF141" s="27">
        <f>CNPop!D$48</f>
        <v>7.0000000000000001E-3</v>
      </c>
      <c r="CG141" s="27">
        <f>CNPop!E$48</f>
        <v>7.0000000000000001E-3</v>
      </c>
      <c r="CH141" s="27">
        <f>CNPop!F$48</f>
        <v>8.0000000000000002E-3</v>
      </c>
      <c r="CI141" s="27">
        <f>CNPop!G$48</f>
        <v>8.9999999999999993E-3</v>
      </c>
      <c r="CJ141" s="27">
        <f>CNPop!H$48</f>
        <v>0.01</v>
      </c>
      <c r="CK141" s="27">
        <f>CNPop!I$48</f>
        <v>1.0999999999999999E-2</v>
      </c>
      <c r="CL141" s="27">
        <f>CNPop!J$48</f>
        <v>1.2E-2</v>
      </c>
      <c r="CM141" s="27">
        <f>CNPop!K$48</f>
        <v>1.4E-2</v>
      </c>
      <c r="CN141" s="27">
        <f>CNPop!L$48</f>
        <v>1.6E-2</v>
      </c>
      <c r="CO141" s="27">
        <f>CNPop!M$48</f>
        <v>1.7000000000000001E-2</v>
      </c>
      <c r="CP141" s="27">
        <f>CNPop!N$48</f>
        <v>1.9E-2</v>
      </c>
      <c r="CQ141" s="27">
        <f>CNPop!O$48</f>
        <v>2.1000000000000001E-2</v>
      </c>
      <c r="CR141" s="27">
        <f>CNPop!P$48</f>
        <v>2.3E-2</v>
      </c>
      <c r="CS141" s="27">
        <f>CNPop!Q$48</f>
        <v>2.5999999999999999E-2</v>
      </c>
      <c r="CT141" s="27">
        <f>CNPop!R$48</f>
        <v>2.8000000000000001E-2</v>
      </c>
      <c r="CU141" s="27">
        <f>CNPop!S$48</f>
        <v>0.03</v>
      </c>
      <c r="CV141" s="27">
        <f>CNPop!T$48</f>
        <v>3.3000000000000002E-2</v>
      </c>
      <c r="CW141" s="27">
        <f>CNPop!U$48</f>
        <v>3.5999999999999997E-2</v>
      </c>
      <c r="CX141" s="27">
        <f>CNPop!V$48</f>
        <v>3.9E-2</v>
      </c>
      <c r="CY141" s="27">
        <f>CNPop!W$48</f>
        <v>4.2000000000000003E-2</v>
      </c>
      <c r="CZ141" s="27">
        <f>CNPop!X$48</f>
        <v>4.4999999999999998E-2</v>
      </c>
      <c r="DA141" s="27">
        <f>CNPop!Y$48</f>
        <v>4.9000000000000002E-2</v>
      </c>
      <c r="DB141" s="27">
        <f>CNPop!Z$48</f>
        <v>5.1999999999999998E-2</v>
      </c>
      <c r="DC141" s="27">
        <f>CNPop!AA$48</f>
        <v>5.6000000000000001E-2</v>
      </c>
      <c r="DD141" s="27">
        <f>CNPop!AB$48</f>
        <v>0.06</v>
      </c>
      <c r="DE141" s="27">
        <f>CNPop!AC$48</f>
        <v>6.3E-2</v>
      </c>
      <c r="DF141" s="27">
        <f>CNPop!AD$48</f>
        <v>6.8000000000000005E-2</v>
      </c>
      <c r="DG141" s="27">
        <f>CNPop!AE$48</f>
        <v>7.1999999999999995E-2</v>
      </c>
      <c r="DH141" s="27">
        <f>CNPop!AF$48</f>
        <v>7.5999999999999998E-2</v>
      </c>
      <c r="DI141" s="27">
        <f>CNPop!AG$48</f>
        <v>8.1000000000000003E-2</v>
      </c>
      <c r="DJ141" s="27">
        <f>CNPop!AH$48</f>
        <v>8.5000000000000006E-2</v>
      </c>
      <c r="DK141" s="27">
        <f>CNPop!AI$48</f>
        <v>0.09</v>
      </c>
      <c r="DL141" s="27">
        <f>CNPop!AJ$48</f>
        <v>9.5000000000000001E-2</v>
      </c>
      <c r="DM141" s="27">
        <f>CNPop!AK$48</f>
        <v>0.1</v>
      </c>
      <c r="DN141" s="27"/>
      <c r="DO141" s="27">
        <f t="shared" si="180"/>
        <v>8.1999998092651363E-2</v>
      </c>
      <c r="DP141" s="27">
        <f t="shared" si="181"/>
        <v>8.1999998092651363E-2</v>
      </c>
      <c r="DQ141" s="27">
        <f t="shared" si="182"/>
        <v>8.1999998092651363E-2</v>
      </c>
      <c r="DR141" s="27">
        <f t="shared" si="183"/>
        <v>8.1999998092651363E-2</v>
      </c>
      <c r="DS141" s="27">
        <f t="shared" si="184"/>
        <v>8.1999998092651363E-2</v>
      </c>
      <c r="DT141" s="27">
        <f t="shared" si="185"/>
        <v>8.1999998092651363E-2</v>
      </c>
      <c r="DU141" s="27">
        <f t="shared" si="186"/>
        <v>8.1999998092651363E-2</v>
      </c>
      <c r="DV141" s="27">
        <f t="shared" si="187"/>
        <v>8.1999998092651363E-2</v>
      </c>
      <c r="DW141" s="27">
        <f t="shared" si="188"/>
        <v>8.1999998092651363E-2</v>
      </c>
      <c r="DX141" s="27">
        <f t="shared" si="189"/>
        <v>8.1999998092651363E-2</v>
      </c>
      <c r="DY141" s="27">
        <f t="shared" si="190"/>
        <v>8.1999998092651363E-2</v>
      </c>
      <c r="DZ141" s="27">
        <f t="shared" si="191"/>
        <v>8.1999998092651363E-2</v>
      </c>
      <c r="EA141" s="27">
        <f t="shared" si="192"/>
        <v>8.1999998092651363E-2</v>
      </c>
      <c r="EB141" s="27">
        <f t="shared" si="193"/>
        <v>8.1999998092651363E-2</v>
      </c>
      <c r="EC141" s="27">
        <f t="shared" si="194"/>
        <v>8.1999998092651363E-2</v>
      </c>
      <c r="ED141" s="27">
        <f t="shared" si="195"/>
        <v>8.1999998092651363E-2</v>
      </c>
      <c r="EE141" s="27">
        <f t="shared" si="196"/>
        <v>8.1999998092651363E-2</v>
      </c>
      <c r="EF141" s="27">
        <f t="shared" si="197"/>
        <v>8.1999998092651363E-2</v>
      </c>
      <c r="EG141" s="27">
        <f t="shared" si="198"/>
        <v>8.1999998092651363E-2</v>
      </c>
      <c r="EH141" s="27">
        <f t="shared" si="199"/>
        <v>8.1999998092651363E-2</v>
      </c>
      <c r="EI141" s="27">
        <f t="shared" si="200"/>
        <v>8.1999998092651363E-2</v>
      </c>
      <c r="EJ141" s="27">
        <f t="shared" si="201"/>
        <v>8.1999998092651363E-2</v>
      </c>
      <c r="EK141" s="27">
        <f t="shared" si="202"/>
        <v>8.1999998092651363E-2</v>
      </c>
      <c r="EL141" s="27" t="str">
        <f t="shared" si="203"/>
        <v>.</v>
      </c>
      <c r="EM141" s="27" t="str">
        <f t="shared" si="204"/>
        <v>.</v>
      </c>
      <c r="EN141" s="27" t="str">
        <f t="shared" si="205"/>
        <v>.</v>
      </c>
      <c r="EO141" s="27" t="str">
        <f t="shared" si="206"/>
        <v>.</v>
      </c>
      <c r="EP141" s="27" t="str">
        <f t="shared" si="215"/>
        <v>.</v>
      </c>
      <c r="EQ141" s="27" t="str">
        <f t="shared" si="216"/>
        <v>.</v>
      </c>
      <c r="ER141" s="27" t="str">
        <f t="shared" si="222"/>
        <v>.</v>
      </c>
      <c r="ES141" s="27" t="str">
        <f t="shared" si="222"/>
        <v>.</v>
      </c>
      <c r="ET141" s="27" t="str">
        <f t="shared" si="222"/>
        <v>.</v>
      </c>
      <c r="EU141" s="27"/>
      <c r="EV141" s="27"/>
      <c r="EW141" s="27"/>
      <c r="EX141" s="27"/>
      <c r="EY141" s="27"/>
      <c r="EZ141" s="27" t="str">
        <f>IFERROR(VLOOKUP(CONCATENATE($C141,".SL.TLF.TERT.ZS"),AREA_WB_6ATTRS,Seq!B$1,FALSE)/100,".")</f>
        <v>.</v>
      </c>
      <c r="FA141" s="27" t="str">
        <f>IFERROR(VLOOKUP(CONCATENATE($C141,".SL.TLF.TERT.ZS"),AREA_WB_6ATTRS,Seq!C$1,FALSE)/100,".")</f>
        <v>.</v>
      </c>
      <c r="FB141" s="27" t="str">
        <f>IFERROR(VLOOKUP(CONCATENATE($C141,".SL.TLF.TERT.ZS"),AREA_WB_6ATTRS,Seq!D$1,FALSE)/100,".")</f>
        <v>.</v>
      </c>
      <c r="FC141" s="27" t="str">
        <f>IFERROR(VLOOKUP(CONCATENATE($C141,".SL.TLF.TERT.ZS"),AREA_WB_6ATTRS,Seq!E$1,FALSE)/100,".")</f>
        <v>.</v>
      </c>
      <c r="FD141" s="27" t="str">
        <f>IFERROR(VLOOKUP(CONCATENATE($C141,".SL.TLF.TERT.ZS"),AREA_WB_6ATTRS,Seq!F$1,FALSE)/100,".")</f>
        <v>.</v>
      </c>
      <c r="FE141" s="27" t="str">
        <f>IFERROR(VLOOKUP(CONCATENATE($C141,".SL.TLF.TERT.ZS"),AREA_WB_6ATTRS,Seq!G$1,FALSE)/100,".")</f>
        <v>.</v>
      </c>
      <c r="FF141" s="27" t="str">
        <f>IFERROR(VLOOKUP(CONCATENATE($C141,".SL.TLF.TERT.ZS"),AREA_WB_6ATTRS,Seq!H$1,FALSE)/100,".")</f>
        <v>.</v>
      </c>
      <c r="FG141" s="27" t="str">
        <f>IFERROR(VLOOKUP(CONCATENATE($C141,".SL.TLF.TERT.ZS"),AREA_WB_6ATTRS,Seq!I$1,FALSE)/100,".")</f>
        <v>.</v>
      </c>
      <c r="FH141" s="27" t="str">
        <f>IFERROR(VLOOKUP(CONCATENATE($C141,".SL.TLF.TERT.ZS"),AREA_WB_6ATTRS,Seq!J$1,FALSE)/100,".")</f>
        <v>.</v>
      </c>
      <c r="FI141" s="27" t="str">
        <f>IFERROR(VLOOKUP(CONCATENATE($C141,".SL.TLF.TERT.ZS"),AREA_WB_6ATTRS,Seq!K$1,FALSE)/100,".")</f>
        <v>.</v>
      </c>
      <c r="FJ141" s="27" t="str">
        <f>IFERROR(VLOOKUP(CONCATENATE($C141,".SL.TLF.TERT.ZS"),AREA_WB_6ATTRS,Seq!L$1,FALSE)/100,".")</f>
        <v>.</v>
      </c>
      <c r="FK141" s="27" t="str">
        <f>IFERROR(VLOOKUP(CONCATENATE($C141,".SL.TLF.TERT.ZS"),AREA_WB_6ATTRS,Seq!M$1,FALSE)/100,".")</f>
        <v>.</v>
      </c>
      <c r="FL141" s="27" t="str">
        <f>IFERROR(VLOOKUP(CONCATENATE($C141,".SL.TLF.TERT.ZS"),AREA_WB_6ATTRS,Seq!N$1,FALSE)/100,".")</f>
        <v>.</v>
      </c>
      <c r="FM141" s="27" t="str">
        <f>IFERROR(VLOOKUP(CONCATENATE($C141,".SL.TLF.TERT.ZS"),AREA_WB_6ATTRS,Seq!O$1,FALSE)/100,".")</f>
        <v>.</v>
      </c>
      <c r="FN141" s="27" t="str">
        <f>IFERROR(VLOOKUP(CONCATENATE($C141,".SL.TLF.TERT.ZS"),AREA_WB_6ATTRS,Seq!P$1,FALSE)/100,".")</f>
        <v>.</v>
      </c>
      <c r="FO141" s="27" t="str">
        <f>IFERROR(VLOOKUP(CONCATENATE($C141,".SL.TLF.TERT.ZS"),AREA_WB_6ATTRS,Seq!Q$1,FALSE)/100,".")</f>
        <v>.</v>
      </c>
      <c r="FP141" s="27" t="str">
        <f>IFERROR(VLOOKUP(CONCATENATE($C141,".SL.TLF.TERT.ZS"),AREA_WB_6ATTRS,Seq!R$1,FALSE)/100,".")</f>
        <v>.</v>
      </c>
      <c r="FQ141" s="27" t="str">
        <f>IFERROR(VLOOKUP(CONCATENATE($C141,".SL.TLF.TERT.ZS"),AREA_WB_6ATTRS,Seq!S$1,FALSE)/100,".")</f>
        <v>.</v>
      </c>
      <c r="FR141" s="27" t="str">
        <f>IFERROR(VLOOKUP(CONCATENATE($C141,".SL.TLF.TERT.ZS"),AREA_WB_6ATTRS,Seq!T$1,FALSE)/100,".")</f>
        <v>.</v>
      </c>
      <c r="FS141" s="27" t="str">
        <f>IFERROR(VLOOKUP(CONCATENATE($C141,".SL.TLF.TERT.ZS"),AREA_WB_6ATTRS,Seq!U$1,FALSE)/100,".")</f>
        <v>.</v>
      </c>
      <c r="FT141" s="27" t="str">
        <f>IFERROR(VLOOKUP(CONCATENATE($C141,".SL.TLF.TERT.ZS"),AREA_WB_6ATTRS,Seq!V$1,FALSE)/100,".")</f>
        <v>.</v>
      </c>
      <c r="FU141" s="27" t="str">
        <f>IFERROR(VLOOKUP(CONCATENATE($C141,".SL.TLF.TERT.ZS"),AREA_WB_6ATTRS,Seq!W$1,FALSE)/100,".")</f>
        <v>.</v>
      </c>
      <c r="FV141" s="27">
        <f>IFERROR(VLOOKUP(CONCATENATE($C141,".SL.TLF.TERT.ZS"),AREA_WB_6ATTRS,Seq!X$1,FALSE)/100,".")</f>
        <v>8.1999998092651363E-2</v>
      </c>
      <c r="FW141" s="27" t="str">
        <f>IFERROR(VLOOKUP(CONCATENATE($C141,".SL.TLF.TERT.ZS"),AREA_WB_6ATTRS,Seq!Y$1,FALSE)/100,".")</f>
        <v>.</v>
      </c>
      <c r="FX141" s="27" t="str">
        <f>IFERROR(VLOOKUP(CONCATENATE($C141,".SL.TLF.TERT.ZS"),AREA_WB_6ATTRS,Seq!Z$1,FALSE)/100,".")</f>
        <v>.</v>
      </c>
      <c r="FY141" s="27" t="str">
        <f>IFERROR(VLOOKUP(CONCATENATE($C141,".SL.TLF.TERT.ZS"),AREA_WB_6ATTRS,Seq!AA$1,FALSE)/100,".")</f>
        <v>.</v>
      </c>
      <c r="FZ141" s="27" t="str">
        <f>IFERROR(VLOOKUP(CONCATENATE($C141,".SL.TLF.TERT.ZS"),AREA_WB_6ATTRS,Seq!AB$1,FALSE)/100,".")</f>
        <v>.</v>
      </c>
      <c r="GA141" s="27" t="str">
        <f>IFERROR(VLOOKUP(CONCATENATE($C141,".SL.TLF.TERT.ZS"),AREA_WB_6ATTRS,Seq!AC$1,FALSE)/100,".")</f>
        <v>.</v>
      </c>
      <c r="GB141" s="27" t="str">
        <f>IFERROR(VLOOKUP(CONCATENATE($C141,".SL.TLF.TERT.ZS"),AREA_WB_6ATTRS,Seq!AD$1,FALSE)/100,".")</f>
        <v>.</v>
      </c>
      <c r="GC141" s="27" t="str">
        <f>IFERROR(VLOOKUP(CONCATENATE($C141,".SL.TLF.TERT.ZS"),AREA_WB_6ATTRS,Seq!AE$1,FALSE)/100,".")</f>
        <v>.</v>
      </c>
      <c r="GD141" s="27" t="str">
        <f>IFERROR(VLOOKUP(CONCATENATE($C141,".SL.TLF.TERT.ZS"),AREA_WB_6ATTRS,Seq!AF$1,FALSE)/100,".")</f>
        <v>.</v>
      </c>
      <c r="GE141" s="27" t="str">
        <f>IFERROR(VLOOKUP(CONCATENATE($C141,".SL.TLF.TERT.ZS"),AREA_WB_6ATTRS,Seq!AG$1,FALSE)/100,".")</f>
        <v>.</v>
      </c>
      <c r="GF141" s="27" t="str">
        <f>IFERROR(VLOOKUP(CONCATENATE($C141,".SL.TLF.TERT.ZS"),AREA_WB_6ATTRS,Seq!AH$1,FALSE)/100,".")</f>
        <v>.</v>
      </c>
      <c r="GG141" s="27" t="str">
        <f>IFERROR(VLOOKUP(CONCATENATE($C141,".SL.TLF.TERT.ZS"),AREA_WB_6ATTRS,Seq!AI$1,FALSE)/100,".")</f>
        <v>.</v>
      </c>
      <c r="GH141" s="27" t="str">
        <f>IFERROR(VLOOKUP(CONCATENATE($C141,".SL.TLF.TERT.ZS"),AREA_WB_6ATTRS,Seq!AJ$1,FALSE)/100,".")</f>
        <v>.</v>
      </c>
      <c r="GI141" s="27" t="str">
        <f>IFERROR(VLOOKUP(CONCATENATE($C141,".SL.TLF.TERT.ZS"),AREA_WB_6ATTRS,Seq!AK$1,FALSE)/100,".")</f>
        <v>.</v>
      </c>
      <c r="GJ141" s="27" t="str">
        <f>IFERROR(VLOOKUP(CONCATENATE($C141,".SL.TLF.TERT.ZS"),AREA_WB_6ATTRS,Seq!AL$1,FALSE)/100,".")</f>
        <v>.</v>
      </c>
      <c r="GK141" s="27"/>
      <c r="GL141" s="27"/>
      <c r="GM141" s="27" t="str">
        <f t="shared" si="207"/>
        <v>.</v>
      </c>
      <c r="GN141" s="27" t="str">
        <f t="shared" si="208"/>
        <v>.</v>
      </c>
      <c r="GO141" s="27" t="str">
        <f t="shared" si="217"/>
        <v>.</v>
      </c>
      <c r="GP141" s="27"/>
      <c r="GQ141" s="9" t="str">
        <f>IF(VLOOKUP($B141,EM_80!$B$1:$C$201,2,FALSE)&gt;0,VLOOKUP($B141,EM_80!$B$1:$C$201,2,FALSE),".")</f>
        <v>.</v>
      </c>
      <c r="GR141" s="9" t="str">
        <f t="shared" si="209"/>
        <v>.</v>
      </c>
      <c r="GS141" s="9" t="str">
        <f t="shared" si="210"/>
        <v>.</v>
      </c>
      <c r="GU141">
        <f t="shared" si="211"/>
        <v>72280</v>
      </c>
      <c r="GV141">
        <f t="shared" si="212"/>
        <v>61922</v>
      </c>
      <c r="GW141">
        <f t="shared" si="213"/>
        <v>77134</v>
      </c>
      <c r="GX141">
        <f t="shared" si="214"/>
        <v>88710</v>
      </c>
      <c r="GZ141" s="9" t="str">
        <f>IF(ISNA(VLOOKUP($B141,Area_EM_90,Seq!C$1,FALSE)),".",VLOOKUP($B141,Area_EM_90,Seq!C$1,FALSE))</f>
        <v>.</v>
      </c>
      <c r="HA141" s="9" t="str">
        <f>IF(ISNA(VLOOKUP($B141,Area_EM_90,Seq!D$1,FALSE)),".",VLOOKUP($B141,Area_EM_90,Seq!D$1,FALSE))</f>
        <v>.</v>
      </c>
      <c r="HB141" s="9" t="str">
        <f>IF(ISNA(VLOOKUP($B141,Area_EM_90,Seq!E$1,FALSE)),".",VLOOKUP($B141,Area_EM_90,Seq!E$1,FALSE))</f>
        <v>.</v>
      </c>
      <c r="HC141" s="9" t="str">
        <f>IF(ISNA(VLOOKUP($B141,Area_EM_90,Seq!F$1,FALSE)),".",VLOOKUP($B141,Area_EM_90,Seq!F$1,FALSE))</f>
        <v>.</v>
      </c>
      <c r="HD141" s="9" t="str">
        <f>IF(ISNA(VLOOKUP($B141,Area_EM_90,Seq!G$1,FALSE)),".",VLOOKUP($B141,Area_EM_90,Seq!G$1,FALSE))</f>
        <v>.</v>
      </c>
      <c r="HE141" s="9" t="str">
        <f>IF(ISNA(VLOOKUP($B141,Area_EM_90,Seq!H$1,FALSE)),".",VLOOKUP($B141,Area_EM_90,Seq!H$1,FALSE))</f>
        <v>.</v>
      </c>
      <c r="HF141" s="9" t="str">
        <f>IF(ISNA(VLOOKUP($B141,Area_EM_90,Seq!I$1,FALSE)),".",VLOOKUP($B141,Area_EM_90,Seq!I$1,FALSE))</f>
        <v>.</v>
      </c>
      <c r="HG141" s="9" t="str">
        <f>IF(ISNA(VLOOKUP($B141,Area_EM_90,Seq!J$1,FALSE)),".",VLOOKUP($B141,Area_EM_90,Seq!J$1,FALSE))</f>
        <v>.</v>
      </c>
      <c r="HH141" s="9" t="str">
        <f>IF(ISNA(VLOOKUP($B141,Area_EM_00,Seq!C$1,FALSE)),".",VLOOKUP($B141,Area_EM_00,Seq!C$1,FALSE))</f>
        <v>.</v>
      </c>
      <c r="HI141" s="9" t="str">
        <f>IF(ISNA(VLOOKUP($B141,Area_EM_00,Seq!D$1,FALSE)),".",VLOOKUP($B141,Area_EM_00,Seq!D$1,FALSE))</f>
        <v>.</v>
      </c>
      <c r="HJ141" s="9" t="str">
        <f>IF(ISNA(VLOOKUP($B141,Area_EM_00,Seq!E$1,FALSE)),".",VLOOKUP($B141,Area_EM_00,Seq!E$1,FALSE))</f>
        <v>.</v>
      </c>
      <c r="HK141" s="9" t="str">
        <f>IF(ISNA(VLOOKUP($B141,Area_EM_00,Seq!F$1,FALSE)),".",VLOOKUP($B141,Area_EM_00,Seq!F$1,FALSE))</f>
        <v>.</v>
      </c>
      <c r="HL141" s="9" t="str">
        <f>IF(ISNA(VLOOKUP($B141,Area_EM_00,Seq!G$1,FALSE)),".",VLOOKUP($B141,Area_EM_00,Seq!G$1,FALSE))</f>
        <v>.</v>
      </c>
      <c r="HM141" s="9" t="str">
        <f>IF(ISNA(VLOOKUP($B141,Area_EM_00,Seq!H$1,FALSE)),".",VLOOKUP($B141,Area_EM_00,Seq!H$1,FALSE))</f>
        <v>.</v>
      </c>
      <c r="HN141" s="9" t="str">
        <f>IF(ISNA(VLOOKUP($B141,Area_EM_00,Seq!I$1,FALSE)),".",VLOOKUP($B141,Area_EM_00,Seq!I$1,FALSE))</f>
        <v>.</v>
      </c>
      <c r="HO141" s="9" t="str">
        <f>IF(ISNA(VLOOKUP($B141,Area_EM_00,Seq!J$1,FALSE)),".",VLOOKUP($B141,Area_EM_00,Seq!J$1,FALSE))</f>
        <v>.</v>
      </c>
      <c r="HQ141" s="27"/>
      <c r="HR141" s="9" t="str">
        <f>IFERROR(VLOOKUP($B141,AREA_EM3_60_00,Seq!E$1,FALSE),".")</f>
        <v>.</v>
      </c>
      <c r="HS141" s="9" t="str">
        <f>IFERROR(VLOOKUP($B141,AREA_EM3_60_00,Seq!F$1,FALSE),".")</f>
        <v>.</v>
      </c>
      <c r="HT141" s="9" t="str">
        <f>IFERROR(VLOOKUP($B141,AREA_EM3_60_00,Seq!G$1,FALSE),".")</f>
        <v>.</v>
      </c>
      <c r="HU141" s="9" t="str">
        <f>IFERROR(VLOOKUP($B141,AREA_EM3_10,Seq!B$1,FALSE),".")</f>
        <v>.</v>
      </c>
      <c r="HV141" s="9">
        <f t="shared" si="218"/>
        <v>72280</v>
      </c>
      <c r="HW141" s="9">
        <f t="shared" si="219"/>
        <v>61922</v>
      </c>
      <c r="HX141" s="9">
        <f t="shared" si="220"/>
        <v>77134</v>
      </c>
      <c r="HY141" s="9">
        <f t="shared" si="221"/>
        <v>88710</v>
      </c>
    </row>
    <row r="142" spans="1:233">
      <c r="A142" s="25" t="s">
        <v>2568</v>
      </c>
      <c r="B142" s="26" t="str">
        <f t="shared" si="178"/>
        <v>Argentina</v>
      </c>
      <c r="C142" s="166" t="s">
        <v>1349</v>
      </c>
      <c r="D142" s="27">
        <f>VLOOKUP("CHN.NY.GDP.MKTP.KD",AREA_WB_6ATTRS,Seq!B$1,FALSE)/10000</f>
        <v>18294112.043860689</v>
      </c>
      <c r="E142" s="27">
        <f>VLOOKUP("CHN.NY.GDP.MKTP.KD",AREA_WB_6ATTRS,Seq!C$1,FALSE)/10000</f>
        <v>19245405.87014145</v>
      </c>
      <c r="F142" s="27">
        <f>VLOOKUP("CHN.NY.GDP.MKTP.KD",AREA_WB_6ATTRS,Seq!D$1,FALSE)/10000</f>
        <v>20996737.804324333</v>
      </c>
      <c r="G142" s="27">
        <f>VLOOKUP("CHN.NY.GDP.MKTP.KD",AREA_WB_6ATTRS,Seq!E$1,FALSE)/10000</f>
        <v>23285382.224995762</v>
      </c>
      <c r="H142" s="27">
        <f>VLOOKUP("CHN.NY.GDP.MKTP.KD",AREA_WB_6ATTRS,Seq!F$1,FALSE)/10000</f>
        <v>26824760.323195074</v>
      </c>
      <c r="I142" s="27">
        <f>VLOOKUP("CHN.NY.GDP.MKTP.KD",AREA_WB_6ATTRS,Seq!G$1,FALSE)/10000</f>
        <v>30446102.966826372</v>
      </c>
      <c r="J142" s="27">
        <f>VLOOKUP("CHN.NY.GDP.MKTP.KD",AREA_WB_6ATTRS,Seq!H$1,FALSE)/10000</f>
        <v>33125360.027907111</v>
      </c>
      <c r="K142" s="27">
        <f>VLOOKUP("CHN.NY.GDP.MKTP.KD",AREA_WB_6ATTRS,Seq!I$1,FALSE)/10000</f>
        <v>36967901.791144341</v>
      </c>
      <c r="L142" s="27">
        <f>VLOOKUP("CHN.NY.GDP.MKTP.KD",AREA_WB_6ATTRS,Seq!J$1,FALSE)/10000</f>
        <v>41145274.693543643</v>
      </c>
      <c r="M142" s="27">
        <f>VLOOKUP("CHN.NY.GDP.MKTP.KD",AREA_WB_6ATTRS,Seq!K$1,FALSE)/10000</f>
        <v>42832230.955979005</v>
      </c>
      <c r="N142" s="27">
        <f>VLOOKUP("CHN.NY.GDP.MKTP.KD",AREA_WB_6ATTRS,Seq!L$1,FALSE)/10000</f>
        <v>44459855.73230619</v>
      </c>
      <c r="O142" s="27">
        <f>VLOOKUP("CHN.NY.GDP.MKTP.KD",AREA_WB_6ATTRS,Seq!M$1,FALSE)/10000</f>
        <v>48550162.459678344</v>
      </c>
      <c r="P142" s="27">
        <f>VLOOKUP("CHN.NY.GDP.MKTP.KD",AREA_WB_6ATTRS,Seq!N$1,FALSE)/10000</f>
        <v>55444285.528952621</v>
      </c>
      <c r="Q142" s="27">
        <f>VLOOKUP("CHN.NY.GDP.MKTP.KD",AREA_WB_6ATTRS,Seq!O$1,FALSE)/10000</f>
        <v>63206485.503006078</v>
      </c>
      <c r="R142" s="27">
        <f>VLOOKUP("CHN.NY.GDP.MKTP.KD",AREA_WB_6ATTRS,Seq!P$1,FALSE)/10000</f>
        <v>71486535.103899792</v>
      </c>
      <c r="S142" s="27">
        <f>VLOOKUP("CHN.NY.GDP.MKTP.KD",AREA_WB_6ATTRS,Seq!Q$1,FALSE)/10000</f>
        <v>79278567.430224851</v>
      </c>
      <c r="T142" s="27">
        <f>VLOOKUP("CHN.NY.GDP.MKTP.KD",AREA_WB_6ATTRS,Seq!R$1,FALSE)/10000</f>
        <v>87206424.173247412</v>
      </c>
      <c r="U142" s="27">
        <f>VLOOKUP("CHN.NY.GDP.MKTP.KD",AREA_WB_6ATTRS,Seq!S$1,FALSE)/10000</f>
        <v>95316621.621359423</v>
      </c>
      <c r="V142" s="27">
        <f>VLOOKUP("CHN.NY.GDP.MKTP.KD",AREA_WB_6ATTRS,Seq!T$1,FALSE)/10000</f>
        <v>102751318.10782552</v>
      </c>
      <c r="W142" s="27">
        <f>VLOOKUP("CHN.NY.GDP.MKTP.KD",AREA_WB_6ATTRS,Seq!U$1,FALSE)/10000</f>
        <v>110560418.28402025</v>
      </c>
      <c r="X142" s="27">
        <f>VLOOKUP("CHN.NY.GDP.MKTP.KD",AREA_WB_6ATTRS,Seq!V$1,FALSE)/10000</f>
        <v>119847493.41987793</v>
      </c>
      <c r="Y142" s="27">
        <f>VLOOKUP("CHN.NY.GDP.MKTP.KD",AREA_WB_6ATTRS,Seq!W$1,FALSE)/10000</f>
        <v>129794835.37372778</v>
      </c>
      <c r="Z142" s="27">
        <f>VLOOKUP("CHN.NY.GDP.MKTP.KD",AREA_WB_6ATTRS,Seq!X$1,FALSE)/10000</f>
        <v>141606165.392737</v>
      </c>
      <c r="AA142" s="27">
        <f>VLOOKUP("CHN.NY.GDP.MKTP.KD",AREA_WB_6ATTRS,Seq!Y$1,FALSE)/10000</f>
        <v>155766781.9320105</v>
      </c>
      <c r="AB142" s="27">
        <f>VLOOKUP("CHN.NY.GDP.MKTP.KD",AREA_WB_6ATTRS,Seq!Z$1,FALSE)/10000</f>
        <v>171499226.90714428</v>
      </c>
      <c r="AC142" s="27">
        <f>VLOOKUP("CHN.NY.GDP.MKTP.KD",AREA_WB_6ATTRS,Seq!AA$1,FALSE)/10000</f>
        <v>190878639.54765138</v>
      </c>
      <c r="AD142" s="27">
        <f>VLOOKUP("CHN.NY.GDP.MKTP.KD",AREA_WB_6ATTRS,Seq!AB$1,FALSE)/10000</f>
        <v>215120226.77020231</v>
      </c>
      <c r="AE142" s="27">
        <f>VLOOKUP("CHN.NY.GDP.MKTP.KD",AREA_WB_6ATTRS,Seq!AC$1,FALSE)/10000</f>
        <v>245667298.97157177</v>
      </c>
      <c r="AF142" s="27">
        <f>VLOOKUP("CHN.NY.GDP.MKTP.KD",AREA_WB_6ATTRS,Seq!AD$1,FALSE)/10000</f>
        <v>269251359.67284226</v>
      </c>
      <c r="AG142" s="27">
        <f>VLOOKUP("CHN.NY.GDP.MKTP.KD",AREA_WB_6ATTRS,Seq!AE$1,FALSE)/10000</f>
        <v>294022484.76274431</v>
      </c>
      <c r="AH142" s="27">
        <f>VLOOKUP("CHN.NY.GDP.MKTP.KD",AREA_WB_6ATTRS,Seq!AF$1,FALSE)/10000</f>
        <v>324600823.17806971</v>
      </c>
      <c r="AI142" s="27">
        <f>VLOOKUP("CHN.NY.GDP.MKTP.KD",AREA_WB_6ATTRS,Seq!AG$1,FALSE)/10000</f>
        <v>354139498.08727396</v>
      </c>
      <c r="AJ142" s="27"/>
      <c r="AK142" s="27"/>
      <c r="AL142" s="27"/>
      <c r="AM142" s="27"/>
      <c r="AN142" s="27"/>
      <c r="AO142" s="27"/>
      <c r="AP142" s="27">
        <f>IFERROR(VLOOKUP(CONCATENATE($C142, ".NY.GDP.MKTP.KD"),AREA_WB_6ATTRS,Seq!B$1,FALSE)/10000,".")</f>
        <v>21212731.877380226</v>
      </c>
      <c r="AQ142" s="27">
        <f>IFERROR(VLOOKUP(CONCATENATE($C142, ".NY.GDP.MKTP.KD"),AREA_WB_6ATTRS,Seq!C$1,FALSE)/10000,".")</f>
        <v>20005827.557619382</v>
      </c>
      <c r="AR142" s="27">
        <f>IFERROR(VLOOKUP(CONCATENATE($C142, ".NY.GDP.MKTP.KD"),AREA_WB_6ATTRS,Seq!D$1,FALSE)/10000,".")</f>
        <v>19014102.971457988</v>
      </c>
      <c r="AS142" s="27">
        <f>IFERROR(VLOOKUP(CONCATENATE($C142, ".NY.GDP.MKTP.KD"),AREA_WB_6ATTRS,Seq!E$1,FALSE)/10000,".")</f>
        <v>19750922.93134037</v>
      </c>
      <c r="AT142" s="27">
        <f>IFERROR(VLOOKUP(CONCATENATE($C142, ".NY.GDP.MKTP.KD"),AREA_WB_6ATTRS,Seq!F$1,FALSE)/10000,".")</f>
        <v>20187768.611439332</v>
      </c>
      <c r="AU142" s="27">
        <f>IFERROR(VLOOKUP(CONCATENATE($C142, ".NY.GDP.MKTP.KD"),AREA_WB_6ATTRS,Seq!G$1,FALSE)/10000,".")</f>
        <v>18656187.775035493</v>
      </c>
      <c r="AV142" s="27">
        <f>IFERROR(VLOOKUP(CONCATENATE($C142, ".NY.GDP.MKTP.KD"),AREA_WB_6ATTRS,Seq!H$1,FALSE)/10000,".")</f>
        <v>20125508.048985351</v>
      </c>
      <c r="AW142" s="27">
        <f>IFERROR(VLOOKUP(CONCATENATE($C142, ".NY.GDP.MKTP.KD"),AREA_WB_6ATTRS,Seq!I$1,FALSE)/10000,".")</f>
        <v>20711158.95183463</v>
      </c>
      <c r="AX142" s="27">
        <f>IFERROR(VLOOKUP(CONCATENATE($C142, ".NY.GDP.MKTP.KD"),AREA_WB_6ATTRS,Seq!J$1,FALSE)/10000,".")</f>
        <v>20181594.316757765</v>
      </c>
      <c r="AY142" s="27">
        <f>IFERROR(VLOOKUP(CONCATENATE($C142, ".NY.GDP.MKTP.KD"),AREA_WB_6ATTRS,Seq!K$1,FALSE)/10000,".")</f>
        <v>18668743.747862831</v>
      </c>
      <c r="AZ142" s="27">
        <f>IFERROR(VLOOKUP(CONCATENATE($C142, ".NY.GDP.MKTP.KD"),AREA_WB_6ATTRS,Seq!L$1,FALSE)/10000,".")</f>
        <v>18220888.19767357</v>
      </c>
      <c r="BA142" s="27">
        <f>IFERROR(VLOOKUP(CONCATENATE($C142, ".NY.GDP.MKTP.KD"),AREA_WB_6ATTRS,Seq!M$1,FALSE)/10000,".")</f>
        <v>20529421.909390025</v>
      </c>
      <c r="BB142" s="27">
        <f>IFERROR(VLOOKUP(CONCATENATE($C142, ".NY.GDP.MKTP.KD"),AREA_WB_6ATTRS,Seq!N$1,FALSE)/10000,".")</f>
        <v>22980793.932639405</v>
      </c>
      <c r="BC142" s="27">
        <f>IFERROR(VLOOKUP(CONCATENATE($C142, ".NY.GDP.MKTP.KD"),AREA_WB_6ATTRS,Seq!O$1,FALSE)/10000,".")</f>
        <v>24338250.929253399</v>
      </c>
      <c r="BD142" s="27">
        <f>IFERROR(VLOOKUP(CONCATENATE($C142, ".NY.GDP.MKTP.KD"),AREA_WB_6ATTRS,Seq!P$1,FALSE)/10000,".")</f>
        <v>25758680.099626899</v>
      </c>
      <c r="BE142" s="27">
        <f>IFERROR(VLOOKUP(CONCATENATE($C142, ".NY.GDP.MKTP.KD"),AREA_WB_6ATTRS,Seq!Q$1,FALSE)/10000,".")</f>
        <v>25025791.657715712</v>
      </c>
      <c r="BF142" s="27">
        <f>IFERROR(VLOOKUP(CONCATENATE($C142, ".NY.GDP.MKTP.KD"),AREA_WB_6ATTRS,Seq!R$1,FALSE)/10000,".")</f>
        <v>26408889.539701004</v>
      </c>
      <c r="BG142" s="27">
        <f>IFERROR(VLOOKUP(CONCATENATE($C142, ".NY.GDP.MKTP.KD"),AREA_WB_6ATTRS,Seq!S$1,FALSE)/10000,".")</f>
        <v>28550926.918429192</v>
      </c>
      <c r="BH142" s="27">
        <f>IFERROR(VLOOKUP(CONCATENATE($C142, ".NY.GDP.MKTP.KD"),AREA_WB_6ATTRS,Seq!T$1,FALSE)/10000,".")</f>
        <v>29650188.673584431</v>
      </c>
      <c r="BI142" s="27">
        <f>IFERROR(VLOOKUP(CONCATENATE($C142, ".NY.GDP.MKTP.KD"),AREA_WB_6ATTRS,Seq!U$1,FALSE)/10000,".")</f>
        <v>28646394.270027459</v>
      </c>
      <c r="BJ142" s="27">
        <f>IFERROR(VLOOKUP(CONCATENATE($C142, ".NY.GDP.MKTP.KD"),AREA_WB_6ATTRS,Seq!V$1,FALSE)/10000,".")</f>
        <v>28420374.528000001</v>
      </c>
      <c r="BK142" s="27">
        <f>IFERROR(VLOOKUP(CONCATENATE($C142, ".NY.GDP.MKTP.KD"),AREA_WB_6ATTRS,Seq!W$1,FALSE)/10000,".")</f>
        <v>27167365.77359499</v>
      </c>
      <c r="BL142" s="27">
        <f>IFERROR(VLOOKUP(CONCATENATE($C142, ".NY.GDP.MKTP.KD"),AREA_WB_6ATTRS,Seq!X$1,FALSE)/10000,".")</f>
        <v>24207621.233426392</v>
      </c>
      <c r="BM142" s="27">
        <f>IFERROR(VLOOKUP(CONCATENATE($C142, ".NY.GDP.MKTP.KD"),AREA_WB_6ATTRS,Seq!Y$1,FALSE)/10000,".")</f>
        <v>26346858.594526112</v>
      </c>
      <c r="BN142" s="27">
        <f>IFERROR(VLOOKUP(CONCATENATE($C142, ".NY.GDP.MKTP.KD"),AREA_WB_6ATTRS,Seq!Z$1,FALSE)/10000,".")</f>
        <v>28725867.509351861</v>
      </c>
      <c r="BO142" s="27">
        <f>IFERROR(VLOOKUP(CONCATENATE($C142, ".NY.GDP.MKTP.KD"),AREA_WB_6ATTRS,Seq!AA$1,FALSE)/10000,".")</f>
        <v>31362600.587433893</v>
      </c>
      <c r="BP142" s="27">
        <f>IFERROR(VLOOKUP(CONCATENATE($C142, ".NY.GDP.MKTP.KD"),AREA_WB_6ATTRS,Seq!AB$1,FALSE)/10000,".")</f>
        <v>34017778.02121143</v>
      </c>
      <c r="BQ142" s="27">
        <f>IFERROR(VLOOKUP(CONCATENATE($C142, ".NY.GDP.MKTP.KD"),AREA_WB_6ATTRS,Seq!AC$1,FALSE)/10000,".")</f>
        <v>36961450.941054568</v>
      </c>
      <c r="BR142" s="27">
        <f>IFERROR(VLOOKUP(CONCATENATE($C142, ".NY.GDP.MKTP.KD"),AREA_WB_6ATTRS,Seq!AD$1,FALSE)/10000,".")</f>
        <v>39459468.211483181</v>
      </c>
      <c r="BS142" s="27">
        <f>IFERROR(VLOOKUP(CONCATENATE($C142, ".NY.GDP.MKTP.KD"),AREA_WB_6ATTRS,Seq!AE$1,FALSE)/10000,".")</f>
        <v>39794968.976330154</v>
      </c>
      <c r="BT142" s="27">
        <f>IFERROR(VLOOKUP(CONCATENATE($C142, ".NY.GDP.MKTP.KD"),AREA_WB_6ATTRS,Seq!AF$1,FALSE)/10000,".")</f>
        <v>43440553.024388701</v>
      </c>
      <c r="BU142" s="27">
        <f>IFERROR(VLOOKUP(CONCATENATE($C142, ".NY.GDP.MKTP.KD"),AREA_WB_6ATTRS,Seq!AG$1,FALSE)/10000,".")</f>
        <v>47293525.518388696</v>
      </c>
      <c r="BV142" s="27"/>
      <c r="BW142" s="27"/>
      <c r="BX142" s="27"/>
      <c r="BY142" s="27"/>
      <c r="BZ142" s="27"/>
      <c r="CA142" s="27"/>
      <c r="CB142" s="27"/>
      <c r="CC142" s="27">
        <f>CNPop!A$48</f>
        <v>5.0000000000000001E-3</v>
      </c>
      <c r="CD142" s="27">
        <f>CNPop!B$48</f>
        <v>6.0000000000000001E-3</v>
      </c>
      <c r="CE142" s="27">
        <f>CNPop!C$48</f>
        <v>6.0000000000000001E-3</v>
      </c>
      <c r="CF142" s="27">
        <f>CNPop!D$48</f>
        <v>7.0000000000000001E-3</v>
      </c>
      <c r="CG142" s="27">
        <f>CNPop!E$48</f>
        <v>7.0000000000000001E-3</v>
      </c>
      <c r="CH142" s="27">
        <f>CNPop!F$48</f>
        <v>8.0000000000000002E-3</v>
      </c>
      <c r="CI142" s="27">
        <f>CNPop!G$48</f>
        <v>8.9999999999999993E-3</v>
      </c>
      <c r="CJ142" s="27">
        <f>CNPop!H$48</f>
        <v>0.01</v>
      </c>
      <c r="CK142" s="27">
        <f>CNPop!I$48</f>
        <v>1.0999999999999999E-2</v>
      </c>
      <c r="CL142" s="27">
        <f>CNPop!J$48</f>
        <v>1.2E-2</v>
      </c>
      <c r="CM142" s="27">
        <f>CNPop!K$48</f>
        <v>1.4E-2</v>
      </c>
      <c r="CN142" s="27">
        <f>CNPop!L$48</f>
        <v>1.6E-2</v>
      </c>
      <c r="CO142" s="27">
        <f>CNPop!M$48</f>
        <v>1.7000000000000001E-2</v>
      </c>
      <c r="CP142" s="27">
        <f>CNPop!N$48</f>
        <v>1.9E-2</v>
      </c>
      <c r="CQ142" s="27">
        <f>CNPop!O$48</f>
        <v>2.1000000000000001E-2</v>
      </c>
      <c r="CR142" s="27">
        <f>CNPop!P$48</f>
        <v>2.3E-2</v>
      </c>
      <c r="CS142" s="27">
        <f>CNPop!Q$48</f>
        <v>2.5999999999999999E-2</v>
      </c>
      <c r="CT142" s="27">
        <f>CNPop!R$48</f>
        <v>2.8000000000000001E-2</v>
      </c>
      <c r="CU142" s="27">
        <f>CNPop!S$48</f>
        <v>0.03</v>
      </c>
      <c r="CV142" s="27">
        <f>CNPop!T$48</f>
        <v>3.3000000000000002E-2</v>
      </c>
      <c r="CW142" s="27">
        <f>CNPop!U$48</f>
        <v>3.5999999999999997E-2</v>
      </c>
      <c r="CX142" s="27">
        <f>CNPop!V$48</f>
        <v>3.9E-2</v>
      </c>
      <c r="CY142" s="27">
        <f>CNPop!W$48</f>
        <v>4.2000000000000003E-2</v>
      </c>
      <c r="CZ142" s="27">
        <f>CNPop!X$48</f>
        <v>4.4999999999999998E-2</v>
      </c>
      <c r="DA142" s="27">
        <f>CNPop!Y$48</f>
        <v>4.9000000000000002E-2</v>
      </c>
      <c r="DB142" s="27">
        <f>CNPop!Z$48</f>
        <v>5.1999999999999998E-2</v>
      </c>
      <c r="DC142" s="27">
        <f>CNPop!AA$48</f>
        <v>5.6000000000000001E-2</v>
      </c>
      <c r="DD142" s="27">
        <f>CNPop!AB$48</f>
        <v>0.06</v>
      </c>
      <c r="DE142" s="27">
        <f>CNPop!AC$48</f>
        <v>6.3E-2</v>
      </c>
      <c r="DF142" s="27">
        <f>CNPop!AD$48</f>
        <v>6.8000000000000005E-2</v>
      </c>
      <c r="DG142" s="27">
        <f>CNPop!AE$48</f>
        <v>7.1999999999999995E-2</v>
      </c>
      <c r="DH142" s="27">
        <f>CNPop!AF$48</f>
        <v>7.5999999999999998E-2</v>
      </c>
      <c r="DI142" s="27">
        <f>CNPop!AG$48</f>
        <v>8.1000000000000003E-2</v>
      </c>
      <c r="DJ142" s="27">
        <f>CNPop!AH$48</f>
        <v>8.5000000000000006E-2</v>
      </c>
      <c r="DK142" s="27">
        <f>CNPop!AI$48</f>
        <v>0.09</v>
      </c>
      <c r="DL142" s="27">
        <f>CNPop!AJ$48</f>
        <v>9.5000000000000001E-2</v>
      </c>
      <c r="DM142" s="27">
        <f>CNPop!AK$48</f>
        <v>0.1</v>
      </c>
      <c r="DN142" s="27"/>
      <c r="DO142" s="27">
        <f t="shared" si="180"/>
        <v>0.26200000762939452</v>
      </c>
      <c r="DP142" s="27">
        <f t="shared" si="181"/>
        <v>0.26200000762939452</v>
      </c>
      <c r="DQ142" s="27">
        <f t="shared" si="182"/>
        <v>0.26200000762939452</v>
      </c>
      <c r="DR142" s="27">
        <f t="shared" si="183"/>
        <v>0.26200000762939452</v>
      </c>
      <c r="DS142" s="27">
        <f t="shared" si="184"/>
        <v>0.26200000762939452</v>
      </c>
      <c r="DT142" s="27">
        <f t="shared" si="185"/>
        <v>0.26200000762939452</v>
      </c>
      <c r="DU142" s="27">
        <f t="shared" si="186"/>
        <v>0.26200000762939452</v>
      </c>
      <c r="DV142" s="27">
        <f t="shared" si="187"/>
        <v>0.26200000762939452</v>
      </c>
      <c r="DW142" s="27">
        <f t="shared" si="188"/>
        <v>0.26200000762939452</v>
      </c>
      <c r="DX142" s="27">
        <f t="shared" si="189"/>
        <v>0.26200000762939452</v>
      </c>
      <c r="DY142" s="27">
        <f t="shared" si="190"/>
        <v>0.26200000762939452</v>
      </c>
      <c r="DZ142" s="27">
        <f t="shared" si="191"/>
        <v>0.26200000762939452</v>
      </c>
      <c r="EA142" s="27">
        <f t="shared" si="192"/>
        <v>0.26200000762939452</v>
      </c>
      <c r="EB142" s="27">
        <f t="shared" si="193"/>
        <v>0.26200000762939452</v>
      </c>
      <c r="EC142" s="27">
        <f t="shared" si="194"/>
        <v>0.26200000762939452</v>
      </c>
      <c r="ED142" s="27">
        <f t="shared" si="195"/>
        <v>0.26200000762939452</v>
      </c>
      <c r="EE142" s="27">
        <f t="shared" si="196"/>
        <v>0.26200000762939452</v>
      </c>
      <c r="EF142" s="27">
        <f t="shared" si="197"/>
        <v>0.26200000762939452</v>
      </c>
      <c r="EG142" s="27">
        <f t="shared" si="198"/>
        <v>0.26200000762939452</v>
      </c>
      <c r="EH142" s="27">
        <f t="shared" si="199"/>
        <v>0.26200000762939452</v>
      </c>
      <c r="EI142" s="27">
        <f t="shared" si="200"/>
        <v>0.26200000762939452</v>
      </c>
      <c r="EJ142" s="27">
        <f t="shared" si="201"/>
        <v>0.26200000762939452</v>
      </c>
      <c r="EK142" s="27">
        <f t="shared" si="202"/>
        <v>0.26200000762939452</v>
      </c>
      <c r="EL142" s="27">
        <f t="shared" si="203"/>
        <v>0.26799999237060546</v>
      </c>
      <c r="EM142" s="27">
        <f t="shared" si="204"/>
        <v>0.27299999237060546</v>
      </c>
      <c r="EN142" s="27">
        <f t="shared" si="205"/>
        <v>0.29200000762939454</v>
      </c>
      <c r="EO142" s="27">
        <f t="shared" si="206"/>
        <v>0.29600000381469727</v>
      </c>
      <c r="EP142" s="27" t="str">
        <f t="shared" si="215"/>
        <v>.</v>
      </c>
      <c r="EQ142" s="27" t="str">
        <f t="shared" si="216"/>
        <v>.</v>
      </c>
      <c r="ER142" s="27" t="str">
        <f t="shared" si="222"/>
        <v>.</v>
      </c>
      <c r="ES142" s="27" t="str">
        <f t="shared" si="222"/>
        <v>.</v>
      </c>
      <c r="ET142" s="27" t="str">
        <f t="shared" si="222"/>
        <v>.</v>
      </c>
      <c r="EU142" s="27"/>
      <c r="EV142" s="27"/>
      <c r="EW142" s="27"/>
      <c r="EX142" s="27"/>
      <c r="EY142" s="27"/>
      <c r="EZ142" s="27" t="str">
        <f>IFERROR(VLOOKUP(CONCATENATE($C142,".SL.TLF.TERT.ZS"),AREA_WB_6ATTRS,Seq!B$1,FALSE)/100,".")</f>
        <v>.</v>
      </c>
      <c r="FA142" s="27" t="str">
        <f>IFERROR(VLOOKUP(CONCATENATE($C142,".SL.TLF.TERT.ZS"),AREA_WB_6ATTRS,Seq!C$1,FALSE)/100,".")</f>
        <v>.</v>
      </c>
      <c r="FB142" s="27" t="str">
        <f>IFERROR(VLOOKUP(CONCATENATE($C142,".SL.TLF.TERT.ZS"),AREA_WB_6ATTRS,Seq!D$1,FALSE)/100,".")</f>
        <v>.</v>
      </c>
      <c r="FC142" s="27" t="str">
        <f>IFERROR(VLOOKUP(CONCATENATE($C142,".SL.TLF.TERT.ZS"),AREA_WB_6ATTRS,Seq!E$1,FALSE)/100,".")</f>
        <v>.</v>
      </c>
      <c r="FD142" s="27" t="str">
        <f>IFERROR(VLOOKUP(CONCATENATE($C142,".SL.TLF.TERT.ZS"),AREA_WB_6ATTRS,Seq!F$1,FALSE)/100,".")</f>
        <v>.</v>
      </c>
      <c r="FE142" s="27" t="str">
        <f>IFERROR(VLOOKUP(CONCATENATE($C142,".SL.TLF.TERT.ZS"),AREA_WB_6ATTRS,Seq!G$1,FALSE)/100,".")</f>
        <v>.</v>
      </c>
      <c r="FF142" s="27" t="str">
        <f>IFERROR(VLOOKUP(CONCATENATE($C142,".SL.TLF.TERT.ZS"),AREA_WB_6ATTRS,Seq!H$1,FALSE)/100,".")</f>
        <v>.</v>
      </c>
      <c r="FG142" s="27" t="str">
        <f>IFERROR(VLOOKUP(CONCATENATE($C142,".SL.TLF.TERT.ZS"),AREA_WB_6ATTRS,Seq!I$1,FALSE)/100,".")</f>
        <v>.</v>
      </c>
      <c r="FH142" s="27" t="str">
        <f>IFERROR(VLOOKUP(CONCATENATE($C142,".SL.TLF.TERT.ZS"),AREA_WB_6ATTRS,Seq!J$1,FALSE)/100,".")</f>
        <v>.</v>
      </c>
      <c r="FI142" s="27" t="str">
        <f>IFERROR(VLOOKUP(CONCATENATE($C142,".SL.TLF.TERT.ZS"),AREA_WB_6ATTRS,Seq!K$1,FALSE)/100,".")</f>
        <v>.</v>
      </c>
      <c r="FJ142" s="27" t="str">
        <f>IFERROR(VLOOKUP(CONCATENATE($C142,".SL.TLF.TERT.ZS"),AREA_WB_6ATTRS,Seq!L$1,FALSE)/100,".")</f>
        <v>.</v>
      </c>
      <c r="FK142" s="27" t="str">
        <f>IFERROR(VLOOKUP(CONCATENATE($C142,".SL.TLF.TERT.ZS"),AREA_WB_6ATTRS,Seq!M$1,FALSE)/100,".")</f>
        <v>.</v>
      </c>
      <c r="FL142" s="27" t="str">
        <f>IFERROR(VLOOKUP(CONCATENATE($C142,".SL.TLF.TERT.ZS"),AREA_WB_6ATTRS,Seq!N$1,FALSE)/100,".")</f>
        <v>.</v>
      </c>
      <c r="FM142" s="27" t="str">
        <f>IFERROR(VLOOKUP(CONCATENATE($C142,".SL.TLF.TERT.ZS"),AREA_WB_6ATTRS,Seq!O$1,FALSE)/100,".")</f>
        <v>.</v>
      </c>
      <c r="FN142" s="27" t="str">
        <f>IFERROR(VLOOKUP(CONCATENATE($C142,".SL.TLF.TERT.ZS"),AREA_WB_6ATTRS,Seq!P$1,FALSE)/100,".")</f>
        <v>.</v>
      </c>
      <c r="FO142" s="27" t="str">
        <f>IFERROR(VLOOKUP(CONCATENATE($C142,".SL.TLF.TERT.ZS"),AREA_WB_6ATTRS,Seq!Q$1,FALSE)/100,".")</f>
        <v>.</v>
      </c>
      <c r="FP142" s="27" t="str">
        <f>IFERROR(VLOOKUP(CONCATENATE($C142,".SL.TLF.TERT.ZS"),AREA_WB_6ATTRS,Seq!R$1,FALSE)/100,".")</f>
        <v>.</v>
      </c>
      <c r="FQ142" s="27" t="str">
        <f>IFERROR(VLOOKUP(CONCATENATE($C142,".SL.TLF.TERT.ZS"),AREA_WB_6ATTRS,Seq!S$1,FALSE)/100,".")</f>
        <v>.</v>
      </c>
      <c r="FR142" s="27" t="str">
        <f>IFERROR(VLOOKUP(CONCATENATE($C142,".SL.TLF.TERT.ZS"),AREA_WB_6ATTRS,Seq!T$1,FALSE)/100,".")</f>
        <v>.</v>
      </c>
      <c r="FS142" s="27" t="str">
        <f>IFERROR(VLOOKUP(CONCATENATE($C142,".SL.TLF.TERT.ZS"),AREA_WB_6ATTRS,Seq!U$1,FALSE)/100,".")</f>
        <v>.</v>
      </c>
      <c r="FT142" s="27" t="str">
        <f>IFERROR(VLOOKUP(CONCATENATE($C142,".SL.TLF.TERT.ZS"),AREA_WB_6ATTRS,Seq!V$1,FALSE)/100,".")</f>
        <v>.</v>
      </c>
      <c r="FU142" s="27" t="str">
        <f>IFERROR(VLOOKUP(CONCATENATE($C142,".SL.TLF.TERT.ZS"),AREA_WB_6ATTRS,Seq!W$1,FALSE)/100,".")</f>
        <v>.</v>
      </c>
      <c r="FV142" s="27">
        <f>IFERROR(VLOOKUP(CONCATENATE($C142,".SL.TLF.TERT.ZS"),AREA_WB_6ATTRS,Seq!X$1,FALSE)/100,".")</f>
        <v>0.26200000762939452</v>
      </c>
      <c r="FW142" s="27">
        <f>IFERROR(VLOOKUP(CONCATENATE($C142,".SL.TLF.TERT.ZS"),AREA_WB_6ATTRS,Seq!Y$1,FALSE)/100,".")</f>
        <v>0.26799999237060546</v>
      </c>
      <c r="FX142" s="27">
        <f>IFERROR(VLOOKUP(CONCATENATE($C142,".SL.TLF.TERT.ZS"),AREA_WB_6ATTRS,Seq!Z$1,FALSE)/100,".")</f>
        <v>0.27299999237060546</v>
      </c>
      <c r="FY142" s="27">
        <f>IFERROR(VLOOKUP(CONCATENATE($C142,".SL.TLF.TERT.ZS"),AREA_WB_6ATTRS,Seq!AA$1,FALSE)/100,".")</f>
        <v>0.29200000762939454</v>
      </c>
      <c r="FZ142" s="27">
        <f>IFERROR(VLOOKUP(CONCATENATE($C142,".SL.TLF.TERT.ZS"),AREA_WB_6ATTRS,Seq!AB$1,FALSE)/100,".")</f>
        <v>0.29600000381469727</v>
      </c>
      <c r="GA142" s="27" t="str">
        <f>IFERROR(VLOOKUP(CONCATENATE($C142,".SL.TLF.TERT.ZS"),AREA_WB_6ATTRS,Seq!AC$1,FALSE)/100,".")</f>
        <v>.</v>
      </c>
      <c r="GB142" s="27" t="str">
        <f>IFERROR(VLOOKUP(CONCATENATE($C142,".SL.TLF.TERT.ZS"),AREA_WB_6ATTRS,Seq!AD$1,FALSE)/100,".")</f>
        <v>.</v>
      </c>
      <c r="GC142" s="27" t="str">
        <f>IFERROR(VLOOKUP(CONCATENATE($C142,".SL.TLF.TERT.ZS"),AREA_WB_6ATTRS,Seq!AE$1,FALSE)/100,".")</f>
        <v>.</v>
      </c>
      <c r="GD142" s="27" t="str">
        <f>IFERROR(VLOOKUP(CONCATENATE($C142,".SL.TLF.TERT.ZS"),AREA_WB_6ATTRS,Seq!AF$1,FALSE)/100,".")</f>
        <v>.</v>
      </c>
      <c r="GE142" s="27" t="str">
        <f>IFERROR(VLOOKUP(CONCATENATE($C142,".SL.TLF.TERT.ZS"),AREA_WB_6ATTRS,Seq!AG$1,FALSE)/100,".")</f>
        <v>.</v>
      </c>
      <c r="GF142" s="27" t="str">
        <f>IFERROR(VLOOKUP(CONCATENATE($C142,".SL.TLF.TERT.ZS"),AREA_WB_6ATTRS,Seq!AH$1,FALSE)/100,".")</f>
        <v>.</v>
      </c>
      <c r="GG142" s="27" t="str">
        <f>IFERROR(VLOOKUP(CONCATENATE($C142,".SL.TLF.TERT.ZS"),AREA_WB_6ATTRS,Seq!AI$1,FALSE)/100,".")</f>
        <v>.</v>
      </c>
      <c r="GH142" s="27" t="str">
        <f>IFERROR(VLOOKUP(CONCATENATE($C142,".SL.TLF.TERT.ZS"),AREA_WB_6ATTRS,Seq!AJ$1,FALSE)/100,".")</f>
        <v>.</v>
      </c>
      <c r="GI142" s="27" t="str">
        <f>IFERROR(VLOOKUP(CONCATENATE($C142,".SL.TLF.TERT.ZS"),AREA_WB_6ATTRS,Seq!AK$1,FALSE)/100,".")</f>
        <v>.</v>
      </c>
      <c r="GJ142" s="27" t="str">
        <f>IFERROR(VLOOKUP(CONCATENATE($C142,".SL.TLF.TERT.ZS"),AREA_WB_6ATTRS,Seq!AL$1,FALSE)/100,".")</f>
        <v>.</v>
      </c>
      <c r="GK142" s="27"/>
      <c r="GL142" s="27"/>
      <c r="GM142" s="27">
        <f t="shared" si="207"/>
        <v>7.1038357729562938E-5</v>
      </c>
      <c r="GN142" s="27" t="str">
        <f t="shared" si="208"/>
        <v>.</v>
      </c>
      <c r="GO142" s="27">
        <f t="shared" si="217"/>
        <v>2.7071858023914631E-3</v>
      </c>
      <c r="GP142" s="27"/>
      <c r="GQ142" s="9">
        <f>IF(VLOOKUP($B142,EM_80!$B$1:$C$201,2,FALSE)&gt;0,VLOOKUP($B142,EM_80!$B$1:$C$201,2,FALSE),".")</f>
        <v>2000</v>
      </c>
      <c r="GR142" s="9" t="str">
        <f t="shared" si="209"/>
        <v>.</v>
      </c>
      <c r="GS142" s="9">
        <f t="shared" si="210"/>
        <v>100000</v>
      </c>
      <c r="GU142">
        <f t="shared" si="211"/>
        <v>28153804</v>
      </c>
      <c r="GV142">
        <f t="shared" si="212"/>
        <v>32497507</v>
      </c>
      <c r="GW142">
        <f t="shared" si="213"/>
        <v>36938728</v>
      </c>
      <c r="GX142">
        <f t="shared" si="214"/>
        <v>40412376</v>
      </c>
      <c r="GZ142" s="9" t="str">
        <f>IF(ISNA(VLOOKUP($B142,Area_EM_90,Seq!C$1,FALSE)),".",VLOOKUP($B142,Area_EM_90,Seq!C$1,FALSE))</f>
        <v>.</v>
      </c>
      <c r="HA142" s="9" t="str">
        <f>IF(ISNA(VLOOKUP($B142,Area_EM_90,Seq!D$1,FALSE)),".",VLOOKUP($B142,Area_EM_90,Seq!D$1,FALSE))</f>
        <v>.</v>
      </c>
      <c r="HB142" s="9" t="str">
        <f>IF(ISNA(VLOOKUP($B142,Area_EM_90,Seq!E$1,FALSE)),".",VLOOKUP($B142,Area_EM_90,Seq!E$1,FALSE))</f>
        <v>.</v>
      </c>
      <c r="HC142" s="9" t="str">
        <f>IF(ISNA(VLOOKUP($B142,Area_EM_90,Seq!F$1,FALSE)),".",VLOOKUP($B142,Area_EM_90,Seq!F$1,FALSE))</f>
        <v>.</v>
      </c>
      <c r="HD142" s="9" t="str">
        <f>IF(ISNA(VLOOKUP($B142,Area_EM_90,Seq!G$1,FALSE)),".",VLOOKUP($B142,Area_EM_90,Seq!G$1,FALSE))</f>
        <v>.</v>
      </c>
      <c r="HE142" s="9" t="str">
        <f>IF(ISNA(VLOOKUP($B142,Area_EM_90,Seq!H$1,FALSE)),".",VLOOKUP($B142,Area_EM_90,Seq!H$1,FALSE))</f>
        <v>.</v>
      </c>
      <c r="HF142" s="9" t="str">
        <f>IF(ISNA(VLOOKUP($B142,Area_EM_90,Seq!I$1,FALSE)),".",VLOOKUP($B142,Area_EM_90,Seq!I$1,FALSE))</f>
        <v>.</v>
      </c>
      <c r="HG142" s="9" t="str">
        <f>IF(ISNA(VLOOKUP($B142,Area_EM_90,Seq!J$1,FALSE)),".",VLOOKUP($B142,Area_EM_90,Seq!J$1,FALSE))</f>
        <v>.</v>
      </c>
      <c r="HH142" s="9" t="str">
        <f>IF(ISNA(VLOOKUP($B142,Area_EM_00,Seq!C$1,FALSE)),".",VLOOKUP($B142,Area_EM_00,Seq!C$1,FALSE))</f>
        <v>.</v>
      </c>
      <c r="HI142" s="9" t="str">
        <f>IF(ISNA(VLOOKUP($B142,Area_EM_00,Seq!D$1,FALSE)),".",VLOOKUP($B142,Area_EM_00,Seq!D$1,FALSE))</f>
        <v>.</v>
      </c>
      <c r="HJ142" s="9" t="str">
        <f>IF(ISNA(VLOOKUP($B142,Area_EM_00,Seq!E$1,FALSE)),".",VLOOKUP($B142,Area_EM_00,Seq!E$1,FALSE))</f>
        <v>.</v>
      </c>
      <c r="HK142" s="9" t="str">
        <f>IF(ISNA(VLOOKUP($B142,Area_EM_00,Seq!F$1,FALSE)),".",VLOOKUP($B142,Area_EM_00,Seq!F$1,FALSE))</f>
        <v>.</v>
      </c>
      <c r="HL142" s="9" t="str">
        <f>IF(ISNA(VLOOKUP($B142,Area_EM_00,Seq!G$1,FALSE)),".",VLOOKUP($B142,Area_EM_00,Seq!G$1,FALSE))</f>
        <v>.</v>
      </c>
      <c r="HM142" s="9" t="str">
        <f>IF(ISNA(VLOOKUP($B142,Area_EM_00,Seq!H$1,FALSE)),".",VLOOKUP($B142,Area_EM_00,Seq!H$1,FALSE))</f>
        <v>.</v>
      </c>
      <c r="HN142" s="9" t="str">
        <f>IF(ISNA(VLOOKUP($B142,Area_EM_00,Seq!I$1,FALSE)),".",VLOOKUP($B142,Area_EM_00,Seq!I$1,FALSE))</f>
        <v>.</v>
      </c>
      <c r="HO142" s="9" t="str">
        <f>IF(ISNA(VLOOKUP($B142,Area_EM_00,Seq!J$1,FALSE)),".",VLOOKUP($B142,Area_EM_00,Seq!J$1,FALSE))</f>
        <v>.</v>
      </c>
      <c r="HQ142" s="27"/>
      <c r="HR142" s="9">
        <f>IFERROR(VLOOKUP($B142,AREA_EM3_60_00,Seq!E$1,FALSE),".")</f>
        <v>7288</v>
      </c>
      <c r="HS142" s="9">
        <f>IFERROR(VLOOKUP($B142,AREA_EM3_60_00,Seq!F$1,FALSE),".")</f>
        <v>2502</v>
      </c>
      <c r="HT142" s="9">
        <f>IFERROR(VLOOKUP($B142,AREA_EM3_60_00,Seq!G$1,FALSE),".")</f>
        <v>4039</v>
      </c>
      <c r="HU142" s="9">
        <f>IFERROR(VLOOKUP($B142,AREA_EM3_10,Seq!B$1,FALSE),".")</f>
        <v>3958.2763763593875</v>
      </c>
      <c r="HV142" s="9">
        <f t="shared" si="218"/>
        <v>28153804</v>
      </c>
      <c r="HW142" s="9">
        <f t="shared" si="219"/>
        <v>32497507</v>
      </c>
      <c r="HX142" s="9">
        <f t="shared" si="220"/>
        <v>36938728</v>
      </c>
      <c r="HY142" s="9">
        <f t="shared" si="221"/>
        <v>40412376</v>
      </c>
    </row>
    <row r="143" spans="1:233">
      <c r="A143" s="25" t="s">
        <v>3150</v>
      </c>
      <c r="B143" s="26" t="str">
        <f t="shared" si="178"/>
        <v>Afrubs.Is</v>
      </c>
      <c r="C143" s="166" t="s">
        <v>1352</v>
      </c>
      <c r="D143" s="27">
        <f>VLOOKUP("CHN.NY.GDP.MKTP.KD",AREA_WB_6ATTRS,Seq!B$1,FALSE)/10000</f>
        <v>18294112.043860689</v>
      </c>
      <c r="E143" s="27">
        <f>VLOOKUP("CHN.NY.GDP.MKTP.KD",AREA_WB_6ATTRS,Seq!C$1,FALSE)/10000</f>
        <v>19245405.87014145</v>
      </c>
      <c r="F143" s="27">
        <f>VLOOKUP("CHN.NY.GDP.MKTP.KD",AREA_WB_6ATTRS,Seq!D$1,FALSE)/10000</f>
        <v>20996737.804324333</v>
      </c>
      <c r="G143" s="27">
        <f>VLOOKUP("CHN.NY.GDP.MKTP.KD",AREA_WB_6ATTRS,Seq!E$1,FALSE)/10000</f>
        <v>23285382.224995762</v>
      </c>
      <c r="H143" s="27">
        <f>VLOOKUP("CHN.NY.GDP.MKTP.KD",AREA_WB_6ATTRS,Seq!F$1,FALSE)/10000</f>
        <v>26824760.323195074</v>
      </c>
      <c r="I143" s="27">
        <f>VLOOKUP("CHN.NY.GDP.MKTP.KD",AREA_WB_6ATTRS,Seq!G$1,FALSE)/10000</f>
        <v>30446102.966826372</v>
      </c>
      <c r="J143" s="27">
        <f>VLOOKUP("CHN.NY.GDP.MKTP.KD",AREA_WB_6ATTRS,Seq!H$1,FALSE)/10000</f>
        <v>33125360.027907111</v>
      </c>
      <c r="K143" s="27">
        <f>VLOOKUP("CHN.NY.GDP.MKTP.KD",AREA_WB_6ATTRS,Seq!I$1,FALSE)/10000</f>
        <v>36967901.791144341</v>
      </c>
      <c r="L143" s="27">
        <f>VLOOKUP("CHN.NY.GDP.MKTP.KD",AREA_WB_6ATTRS,Seq!J$1,FALSE)/10000</f>
        <v>41145274.693543643</v>
      </c>
      <c r="M143" s="27">
        <f>VLOOKUP("CHN.NY.GDP.MKTP.KD",AREA_WB_6ATTRS,Seq!K$1,FALSE)/10000</f>
        <v>42832230.955979005</v>
      </c>
      <c r="N143" s="27">
        <f>VLOOKUP("CHN.NY.GDP.MKTP.KD",AREA_WB_6ATTRS,Seq!L$1,FALSE)/10000</f>
        <v>44459855.73230619</v>
      </c>
      <c r="O143" s="27">
        <f>VLOOKUP("CHN.NY.GDP.MKTP.KD",AREA_WB_6ATTRS,Seq!M$1,FALSE)/10000</f>
        <v>48550162.459678344</v>
      </c>
      <c r="P143" s="27">
        <f>VLOOKUP("CHN.NY.GDP.MKTP.KD",AREA_WB_6ATTRS,Seq!N$1,FALSE)/10000</f>
        <v>55444285.528952621</v>
      </c>
      <c r="Q143" s="27">
        <f>VLOOKUP("CHN.NY.GDP.MKTP.KD",AREA_WB_6ATTRS,Seq!O$1,FALSE)/10000</f>
        <v>63206485.503006078</v>
      </c>
      <c r="R143" s="27">
        <f>VLOOKUP("CHN.NY.GDP.MKTP.KD",AREA_WB_6ATTRS,Seq!P$1,FALSE)/10000</f>
        <v>71486535.103899792</v>
      </c>
      <c r="S143" s="27">
        <f>VLOOKUP("CHN.NY.GDP.MKTP.KD",AREA_WB_6ATTRS,Seq!Q$1,FALSE)/10000</f>
        <v>79278567.430224851</v>
      </c>
      <c r="T143" s="27">
        <f>VLOOKUP("CHN.NY.GDP.MKTP.KD",AREA_WB_6ATTRS,Seq!R$1,FALSE)/10000</f>
        <v>87206424.173247412</v>
      </c>
      <c r="U143" s="27">
        <f>VLOOKUP("CHN.NY.GDP.MKTP.KD",AREA_WB_6ATTRS,Seq!S$1,FALSE)/10000</f>
        <v>95316621.621359423</v>
      </c>
      <c r="V143" s="27">
        <f>VLOOKUP("CHN.NY.GDP.MKTP.KD",AREA_WB_6ATTRS,Seq!T$1,FALSE)/10000</f>
        <v>102751318.10782552</v>
      </c>
      <c r="W143" s="27">
        <f>VLOOKUP("CHN.NY.GDP.MKTP.KD",AREA_WB_6ATTRS,Seq!U$1,FALSE)/10000</f>
        <v>110560418.28402025</v>
      </c>
      <c r="X143" s="27">
        <f>VLOOKUP("CHN.NY.GDP.MKTP.KD",AREA_WB_6ATTRS,Seq!V$1,FALSE)/10000</f>
        <v>119847493.41987793</v>
      </c>
      <c r="Y143" s="27">
        <f>VLOOKUP("CHN.NY.GDP.MKTP.KD",AREA_WB_6ATTRS,Seq!W$1,FALSE)/10000</f>
        <v>129794835.37372778</v>
      </c>
      <c r="Z143" s="27">
        <f>VLOOKUP("CHN.NY.GDP.MKTP.KD",AREA_WB_6ATTRS,Seq!X$1,FALSE)/10000</f>
        <v>141606165.392737</v>
      </c>
      <c r="AA143" s="27">
        <f>VLOOKUP("CHN.NY.GDP.MKTP.KD",AREA_WB_6ATTRS,Seq!Y$1,FALSE)/10000</f>
        <v>155766781.9320105</v>
      </c>
      <c r="AB143" s="27">
        <f>VLOOKUP("CHN.NY.GDP.MKTP.KD",AREA_WB_6ATTRS,Seq!Z$1,FALSE)/10000</f>
        <v>171499226.90714428</v>
      </c>
      <c r="AC143" s="27">
        <f>VLOOKUP("CHN.NY.GDP.MKTP.KD",AREA_WB_6ATTRS,Seq!AA$1,FALSE)/10000</f>
        <v>190878639.54765138</v>
      </c>
      <c r="AD143" s="27">
        <f>VLOOKUP("CHN.NY.GDP.MKTP.KD",AREA_WB_6ATTRS,Seq!AB$1,FALSE)/10000</f>
        <v>215120226.77020231</v>
      </c>
      <c r="AE143" s="27">
        <f>VLOOKUP("CHN.NY.GDP.MKTP.KD",AREA_WB_6ATTRS,Seq!AC$1,FALSE)/10000</f>
        <v>245667298.97157177</v>
      </c>
      <c r="AF143" s="27">
        <f>VLOOKUP("CHN.NY.GDP.MKTP.KD",AREA_WB_6ATTRS,Seq!AD$1,FALSE)/10000</f>
        <v>269251359.67284226</v>
      </c>
      <c r="AG143" s="27">
        <f>VLOOKUP("CHN.NY.GDP.MKTP.KD",AREA_WB_6ATTRS,Seq!AE$1,FALSE)/10000</f>
        <v>294022484.76274431</v>
      </c>
      <c r="AH143" s="27">
        <f>VLOOKUP("CHN.NY.GDP.MKTP.KD",AREA_WB_6ATTRS,Seq!AF$1,FALSE)/10000</f>
        <v>324600823.17806971</v>
      </c>
      <c r="AI143" s="27">
        <f>VLOOKUP("CHN.NY.GDP.MKTP.KD",AREA_WB_6ATTRS,Seq!AG$1,FALSE)/10000</f>
        <v>354139498.08727396</v>
      </c>
      <c r="AJ143" s="27"/>
      <c r="AK143" s="27"/>
      <c r="AL143" s="27"/>
      <c r="AM143" s="27"/>
      <c r="AN143" s="27"/>
      <c r="AO143" s="27"/>
      <c r="AP143" s="27" t="str">
        <f>IFERROR(VLOOKUP(CONCATENATE($C143, ".NY.GDP.MKTP.KD"),AREA_WB_6ATTRS,Seq!B$1,FALSE)/10000,".")</f>
        <v>.</v>
      </c>
      <c r="AQ143" s="27" t="str">
        <f>IFERROR(VLOOKUP(CONCATENATE($C143, ".NY.GDP.MKTP.KD"),AREA_WB_6ATTRS,Seq!C$1,FALSE)/10000,".")</f>
        <v>.</v>
      </c>
      <c r="AR143" s="27" t="str">
        <f>IFERROR(VLOOKUP(CONCATENATE($C143, ".NY.GDP.MKTP.KD"),AREA_WB_6ATTRS,Seq!D$1,FALSE)/10000,".")</f>
        <v>.</v>
      </c>
      <c r="AS143" s="27" t="str">
        <f>IFERROR(VLOOKUP(CONCATENATE($C143, ".NY.GDP.MKTP.KD"),AREA_WB_6ATTRS,Seq!E$1,FALSE)/10000,".")</f>
        <v>.</v>
      </c>
      <c r="AT143" s="27" t="str">
        <f>IFERROR(VLOOKUP(CONCATENATE($C143, ".NY.GDP.MKTP.KD"),AREA_WB_6ATTRS,Seq!F$1,FALSE)/10000,".")</f>
        <v>.</v>
      </c>
      <c r="AU143" s="27" t="str">
        <f>IFERROR(VLOOKUP(CONCATENATE($C143, ".NY.GDP.MKTP.KD"),AREA_WB_6ATTRS,Seq!G$1,FALSE)/10000,".")</f>
        <v>.</v>
      </c>
      <c r="AV143" s="27" t="str">
        <f>IFERROR(VLOOKUP(CONCATENATE($C143, ".NY.GDP.MKTP.KD"),AREA_WB_6ATTRS,Seq!H$1,FALSE)/10000,".")</f>
        <v>.</v>
      </c>
      <c r="AW143" s="27">
        <f>IFERROR(VLOOKUP(CONCATENATE($C143, ".NY.GDP.MKTP.KD"),AREA_WB_6ATTRS,Seq!I$1,FALSE)/10000,".")</f>
        <v>80353.229468147358</v>
      </c>
      <c r="AX143" s="27">
        <f>IFERROR(VLOOKUP(CONCATENATE($C143, ".NY.GDP.MKTP.KD"),AREA_WB_6ATTRS,Seq!J$1,FALSE)/10000,".")</f>
        <v>94011.601422591106</v>
      </c>
      <c r="AY143" s="27">
        <f>IFERROR(VLOOKUP(CONCATENATE($C143, ".NY.GDP.MKTP.KD"),AREA_WB_6ATTRS,Seq!K$1,FALSE)/10000,".")</f>
        <v>102473.22080707918</v>
      </c>
      <c r="AZ143" s="27">
        <f>IFERROR(VLOOKUP(CONCATENATE($C143, ".NY.GDP.MKTP.KD"),AREA_WB_6ATTRS,Seq!L$1,FALSE)/10000,".")</f>
        <v>114772.84509289973</v>
      </c>
      <c r="BA143" s="27">
        <f>IFERROR(VLOOKUP(CONCATENATE($C143, ".NY.GDP.MKTP.KD"),AREA_WB_6ATTRS,Seq!M$1,FALSE)/10000,".")</f>
        <v>119364.27192085631</v>
      </c>
      <c r="BB143" s="27">
        <f>IFERROR(VLOOKUP(CONCATENATE($C143, ".NY.GDP.MKTP.KD"),AREA_WB_6ATTRS,Seq!N$1,FALSE)/10000,".")</f>
        <v>124136.00731666917</v>
      </c>
      <c r="BC143" s="27">
        <f>IFERROR(VLOOKUP(CONCATENATE($C143, ".NY.GDP.MKTP.KD"),AREA_WB_6ATTRS,Seq!O$1,FALSE)/10000,".")</f>
        <v>129100.93458509534</v>
      </c>
      <c r="BD143" s="27">
        <f>IFERROR(VLOOKUP(CONCATENATE($C143, ".NY.GDP.MKTP.KD"),AREA_WB_6ATTRS,Seq!P$1,FALSE)/10000,".")</f>
        <v>136847.76547187549</v>
      </c>
      <c r="BE143" s="27">
        <f>IFERROR(VLOOKUP(CONCATENATE($C143, ".NY.GDP.MKTP.KD"),AREA_WB_6ATTRS,Seq!Q$1,FALSE)/10000,".")</f>
        <v>152231.94800437219</v>
      </c>
      <c r="BF143" s="27">
        <f>IFERROR(VLOOKUP(CONCATENATE($C143, ".NY.GDP.MKTP.KD"),AREA_WB_6ATTRS,Seq!R$1,FALSE)/10000,".")</f>
        <v>154099.4254786878</v>
      </c>
      <c r="BG143" s="27">
        <f>IFERROR(VLOOKUP(CONCATENATE($C143, ".NY.GDP.MKTP.KD"),AREA_WB_6ATTRS,Seq!S$1,FALSE)/10000,".")</f>
        <v>166089.94936246899</v>
      </c>
      <c r="BH143" s="27">
        <f>IFERROR(VLOOKUP(CONCATENATE($C143, ".NY.GDP.MKTP.KD"),AREA_WB_6ATTRS,Seq!T$1,FALSE)/10000,".")</f>
        <v>177198.24300008823</v>
      </c>
      <c r="BI143" s="27">
        <f>IFERROR(VLOOKUP(CONCATENATE($C143, ".NY.GDP.MKTP.KD"),AREA_WB_6ATTRS,Seq!U$1,FALSE)/10000,".")</f>
        <v>179265.35812073434</v>
      </c>
      <c r="BJ143" s="27">
        <f>IFERROR(VLOOKUP(CONCATENATE($C143, ".NY.GDP.MKTP.KD"),AREA_WB_6ATTRS,Seq!V$1,FALSE)/10000,".")</f>
        <v>185865.92931926923</v>
      </c>
      <c r="BK143" s="27">
        <f>IFERROR(VLOOKUP(CONCATENATE($C143, ".NY.GDP.MKTP.KD"),AREA_WB_6ATTRS,Seq!W$1,FALSE)/10000,".")</f>
        <v>184578.01097743865</v>
      </c>
      <c r="BL143" s="27">
        <f>IFERROR(VLOOKUP(CONCATENATE($C143, ".NY.GDP.MKTP.KD"),AREA_WB_6ATTRS,Seq!X$1,FALSE)/10000,".")</f>
        <v>179819.15064370539</v>
      </c>
      <c r="BM143" s="27">
        <f>IFERROR(VLOOKUP(CONCATENATE($C143, ".NY.GDP.MKTP.KD"),AREA_WB_6ATTRS,Seq!Y$1,FALSE)/10000,".")</f>
        <v>182639.69593365298</v>
      </c>
      <c r="BN143" s="27" t="str">
        <f>IFERROR(VLOOKUP(CONCATENATE($C143, ".NY.GDP.MKTP.KD"),AREA_WB_6ATTRS,Seq!Z$1,FALSE)/10000,".")</f>
        <v>.</v>
      </c>
      <c r="BO143" s="27" t="str">
        <f>IFERROR(VLOOKUP(CONCATENATE($C143, ".NY.GDP.MKTP.KD"),AREA_WB_6ATTRS,Seq!AA$1,FALSE)/10000,".")</f>
        <v>.</v>
      </c>
      <c r="BP143" s="27" t="str">
        <f>IFERROR(VLOOKUP(CONCATENATE($C143, ".NY.GDP.MKTP.KD"),AREA_WB_6ATTRS,Seq!AB$1,FALSE)/10000,".")</f>
        <v>.</v>
      </c>
      <c r="BQ143" s="27" t="str">
        <f>IFERROR(VLOOKUP(CONCATENATE($C143, ".NY.GDP.MKTP.KD"),AREA_WB_6ATTRS,Seq!AC$1,FALSE)/10000,".")</f>
        <v>.</v>
      </c>
      <c r="BR143" s="27" t="str">
        <f>IFERROR(VLOOKUP(CONCATENATE($C143, ".NY.GDP.MKTP.KD"),AREA_WB_6ATTRS,Seq!AD$1,FALSE)/10000,".")</f>
        <v>.</v>
      </c>
      <c r="BS143" s="27" t="str">
        <f>IFERROR(VLOOKUP(CONCATENATE($C143, ".NY.GDP.MKTP.KD"),AREA_WB_6ATTRS,Seq!AE$1,FALSE)/10000,".")</f>
        <v>.</v>
      </c>
      <c r="BT143" s="27" t="str">
        <f>IFERROR(VLOOKUP(CONCATENATE($C143, ".NY.GDP.MKTP.KD"),AREA_WB_6ATTRS,Seq!AF$1,FALSE)/10000,".")</f>
        <v>.</v>
      </c>
      <c r="BU143" s="27" t="str">
        <f>IFERROR(VLOOKUP(CONCATENATE($C143, ".NY.GDP.MKTP.KD"),AREA_WB_6ATTRS,Seq!AG$1,FALSE)/10000,".")</f>
        <v>.</v>
      </c>
      <c r="BV143" s="27"/>
      <c r="BW143" s="27"/>
      <c r="BX143" s="27"/>
      <c r="BY143" s="27"/>
      <c r="BZ143" s="27"/>
      <c r="CA143" s="27"/>
      <c r="CB143" s="27"/>
      <c r="CC143" s="27">
        <f>CNPop!A$48</f>
        <v>5.0000000000000001E-3</v>
      </c>
      <c r="CD143" s="27">
        <f>CNPop!B$48</f>
        <v>6.0000000000000001E-3</v>
      </c>
      <c r="CE143" s="27">
        <f>CNPop!C$48</f>
        <v>6.0000000000000001E-3</v>
      </c>
      <c r="CF143" s="27">
        <f>CNPop!D$48</f>
        <v>7.0000000000000001E-3</v>
      </c>
      <c r="CG143" s="27">
        <f>CNPop!E$48</f>
        <v>7.0000000000000001E-3</v>
      </c>
      <c r="CH143" s="27">
        <f>CNPop!F$48</f>
        <v>8.0000000000000002E-3</v>
      </c>
      <c r="CI143" s="27">
        <f>CNPop!G$48</f>
        <v>8.9999999999999993E-3</v>
      </c>
      <c r="CJ143" s="27">
        <f>CNPop!H$48</f>
        <v>0.01</v>
      </c>
      <c r="CK143" s="27">
        <f>CNPop!I$48</f>
        <v>1.0999999999999999E-2</v>
      </c>
      <c r="CL143" s="27">
        <f>CNPop!J$48</f>
        <v>1.2E-2</v>
      </c>
      <c r="CM143" s="27">
        <f>CNPop!K$48</f>
        <v>1.4E-2</v>
      </c>
      <c r="CN143" s="27">
        <f>CNPop!L$48</f>
        <v>1.6E-2</v>
      </c>
      <c r="CO143" s="27">
        <f>CNPop!M$48</f>
        <v>1.7000000000000001E-2</v>
      </c>
      <c r="CP143" s="27">
        <f>CNPop!N$48</f>
        <v>1.9E-2</v>
      </c>
      <c r="CQ143" s="27">
        <f>CNPop!O$48</f>
        <v>2.1000000000000001E-2</v>
      </c>
      <c r="CR143" s="27">
        <f>CNPop!P$48</f>
        <v>2.3E-2</v>
      </c>
      <c r="CS143" s="27">
        <f>CNPop!Q$48</f>
        <v>2.5999999999999999E-2</v>
      </c>
      <c r="CT143" s="27">
        <f>CNPop!R$48</f>
        <v>2.8000000000000001E-2</v>
      </c>
      <c r="CU143" s="27">
        <f>CNPop!S$48</f>
        <v>0.03</v>
      </c>
      <c r="CV143" s="27">
        <f>CNPop!T$48</f>
        <v>3.3000000000000002E-2</v>
      </c>
      <c r="CW143" s="27">
        <f>CNPop!U$48</f>
        <v>3.5999999999999997E-2</v>
      </c>
      <c r="CX143" s="27">
        <f>CNPop!V$48</f>
        <v>3.9E-2</v>
      </c>
      <c r="CY143" s="27">
        <f>CNPop!W$48</f>
        <v>4.2000000000000003E-2</v>
      </c>
      <c r="CZ143" s="27">
        <f>CNPop!X$48</f>
        <v>4.4999999999999998E-2</v>
      </c>
      <c r="DA143" s="27">
        <f>CNPop!Y$48</f>
        <v>4.9000000000000002E-2</v>
      </c>
      <c r="DB143" s="27">
        <f>CNPop!Z$48</f>
        <v>5.1999999999999998E-2</v>
      </c>
      <c r="DC143" s="27">
        <f>CNPop!AA$48</f>
        <v>5.6000000000000001E-2</v>
      </c>
      <c r="DD143" s="27">
        <f>CNPop!AB$48</f>
        <v>0.06</v>
      </c>
      <c r="DE143" s="27">
        <f>CNPop!AC$48</f>
        <v>6.3E-2</v>
      </c>
      <c r="DF143" s="27">
        <f>CNPop!AD$48</f>
        <v>6.8000000000000005E-2</v>
      </c>
      <c r="DG143" s="27">
        <f>CNPop!AE$48</f>
        <v>7.1999999999999995E-2</v>
      </c>
      <c r="DH143" s="27">
        <f>CNPop!AF$48</f>
        <v>7.5999999999999998E-2</v>
      </c>
      <c r="DI143" s="27">
        <f>CNPop!AG$48</f>
        <v>8.1000000000000003E-2</v>
      </c>
      <c r="DJ143" s="27">
        <f>CNPop!AH$48</f>
        <v>8.5000000000000006E-2</v>
      </c>
      <c r="DK143" s="27">
        <f>CNPop!AI$48</f>
        <v>0.09</v>
      </c>
      <c r="DL143" s="27">
        <f>CNPop!AJ$48</f>
        <v>9.5000000000000001E-2</v>
      </c>
      <c r="DM143" s="27">
        <f>CNPop!AK$48</f>
        <v>0.1</v>
      </c>
      <c r="DN143" s="27"/>
      <c r="DO143" s="27">
        <f t="shared" si="180"/>
        <v>0.155</v>
      </c>
      <c r="DP143" s="27">
        <f t="shared" si="181"/>
        <v>0.155</v>
      </c>
      <c r="DQ143" s="27">
        <f t="shared" si="182"/>
        <v>0.155</v>
      </c>
      <c r="DR143" s="27">
        <f t="shared" si="183"/>
        <v>0.155</v>
      </c>
      <c r="DS143" s="27">
        <f t="shared" si="184"/>
        <v>0.155</v>
      </c>
      <c r="DT143" s="27">
        <f t="shared" si="185"/>
        <v>0.155</v>
      </c>
      <c r="DU143" s="27">
        <f t="shared" si="186"/>
        <v>0.155</v>
      </c>
      <c r="DV143" s="27">
        <f t="shared" si="187"/>
        <v>0.155</v>
      </c>
      <c r="DW143" s="27">
        <f t="shared" si="188"/>
        <v>0.155</v>
      </c>
      <c r="DX143" s="27">
        <f t="shared" si="189"/>
        <v>0.155</v>
      </c>
      <c r="DY143" s="27">
        <f t="shared" si="190"/>
        <v>0.155</v>
      </c>
      <c r="DZ143" s="27">
        <f t="shared" si="191"/>
        <v>0.155</v>
      </c>
      <c r="EA143" s="27">
        <f t="shared" si="192"/>
        <v>0.155</v>
      </c>
      <c r="EB143" s="27">
        <f t="shared" si="193"/>
        <v>0.155</v>
      </c>
      <c r="EC143" s="27">
        <f t="shared" si="194"/>
        <v>0.155</v>
      </c>
      <c r="ED143" s="27" t="str">
        <f t="shared" si="195"/>
        <v>.</v>
      </c>
      <c r="EE143" s="27" t="str">
        <f t="shared" si="196"/>
        <v>.</v>
      </c>
      <c r="EF143" s="27" t="str">
        <f t="shared" si="197"/>
        <v>.</v>
      </c>
      <c r="EG143" s="27" t="str">
        <f t="shared" si="198"/>
        <v>.</v>
      </c>
      <c r="EH143" s="27" t="str">
        <f t="shared" si="199"/>
        <v>.</v>
      </c>
      <c r="EI143" s="27" t="str">
        <f t="shared" si="200"/>
        <v>.</v>
      </c>
      <c r="EJ143" s="27" t="str">
        <f t="shared" si="201"/>
        <v>.</v>
      </c>
      <c r="EK143" s="27" t="str">
        <f t="shared" si="202"/>
        <v>.</v>
      </c>
      <c r="EL143" s="27" t="str">
        <f t="shared" si="203"/>
        <v>.</v>
      </c>
      <c r="EM143" s="27" t="str">
        <f t="shared" si="204"/>
        <v>.</v>
      </c>
      <c r="EN143" s="27" t="str">
        <f t="shared" si="205"/>
        <v>.</v>
      </c>
      <c r="EO143" s="27" t="str">
        <f t="shared" si="206"/>
        <v>.</v>
      </c>
      <c r="EP143" s="27" t="str">
        <f t="shared" si="215"/>
        <v>.</v>
      </c>
      <c r="EQ143" s="27" t="str">
        <f t="shared" si="216"/>
        <v>.</v>
      </c>
      <c r="ER143" s="27" t="str">
        <f t="shared" si="222"/>
        <v>.</v>
      </c>
      <c r="ES143" s="27" t="str">
        <f t="shared" si="222"/>
        <v>.</v>
      </c>
      <c r="ET143" s="27" t="str">
        <f t="shared" si="222"/>
        <v>.</v>
      </c>
      <c r="EU143" s="27"/>
      <c r="EV143" s="27"/>
      <c r="EW143" s="27"/>
      <c r="EX143" s="27"/>
      <c r="EY143" s="27"/>
      <c r="EZ143" s="27" t="str">
        <f>IFERROR(VLOOKUP(CONCATENATE($C143,".SL.TLF.TERT.ZS"),AREA_WB_6ATTRS,Seq!B$1,FALSE)/100,".")</f>
        <v>.</v>
      </c>
      <c r="FA143" s="27" t="str">
        <f>IFERROR(VLOOKUP(CONCATENATE($C143,".SL.TLF.TERT.ZS"),AREA_WB_6ATTRS,Seq!C$1,FALSE)/100,".")</f>
        <v>.</v>
      </c>
      <c r="FB143" s="27" t="str">
        <f>IFERROR(VLOOKUP(CONCATENATE($C143,".SL.TLF.TERT.ZS"),AREA_WB_6ATTRS,Seq!D$1,FALSE)/100,".")</f>
        <v>.</v>
      </c>
      <c r="FC143" s="27" t="str">
        <f>IFERROR(VLOOKUP(CONCATENATE($C143,".SL.TLF.TERT.ZS"),AREA_WB_6ATTRS,Seq!E$1,FALSE)/100,".")</f>
        <v>.</v>
      </c>
      <c r="FD143" s="27" t="str">
        <f>IFERROR(VLOOKUP(CONCATENATE($C143,".SL.TLF.TERT.ZS"),AREA_WB_6ATTRS,Seq!F$1,FALSE)/100,".")</f>
        <v>.</v>
      </c>
      <c r="FE143" s="27" t="str">
        <f>IFERROR(VLOOKUP(CONCATENATE($C143,".SL.TLF.TERT.ZS"),AREA_WB_6ATTRS,Seq!G$1,FALSE)/100,".")</f>
        <v>.</v>
      </c>
      <c r="FF143" s="27" t="str">
        <f>IFERROR(VLOOKUP(CONCATENATE($C143,".SL.TLF.TERT.ZS"),AREA_WB_6ATTRS,Seq!H$1,FALSE)/100,".")</f>
        <v>.</v>
      </c>
      <c r="FG143" s="27" t="str">
        <f>IFERROR(VLOOKUP(CONCATENATE($C143,".SL.TLF.TERT.ZS"),AREA_WB_6ATTRS,Seq!I$1,FALSE)/100,".")</f>
        <v>.</v>
      </c>
      <c r="FH143" s="27" t="str">
        <f>IFERROR(VLOOKUP(CONCATENATE($C143,".SL.TLF.TERT.ZS"),AREA_WB_6ATTRS,Seq!J$1,FALSE)/100,".")</f>
        <v>.</v>
      </c>
      <c r="FI143" s="27" t="str">
        <f>IFERROR(VLOOKUP(CONCATENATE($C143,".SL.TLF.TERT.ZS"),AREA_WB_6ATTRS,Seq!K$1,FALSE)/100,".")</f>
        <v>.</v>
      </c>
      <c r="FJ143" s="27" t="str">
        <f>IFERROR(VLOOKUP(CONCATENATE($C143,".SL.TLF.TERT.ZS"),AREA_WB_6ATTRS,Seq!L$1,FALSE)/100,".")</f>
        <v>.</v>
      </c>
      <c r="FK143" s="27" t="str">
        <f>IFERROR(VLOOKUP(CONCATENATE($C143,".SL.TLF.TERT.ZS"),AREA_WB_6ATTRS,Seq!M$1,FALSE)/100,".")</f>
        <v>.</v>
      </c>
      <c r="FL143" s="27" t="str">
        <f>IFERROR(VLOOKUP(CONCATENATE($C143,".SL.TLF.TERT.ZS"),AREA_WB_6ATTRS,Seq!N$1,FALSE)/100,".")</f>
        <v>.</v>
      </c>
      <c r="FM143" s="27" t="str">
        <f>IFERROR(VLOOKUP(CONCATENATE($C143,".SL.TLF.TERT.ZS"),AREA_WB_6ATTRS,Seq!O$1,FALSE)/100,".")</f>
        <v>.</v>
      </c>
      <c r="FN143" s="27">
        <f>IFERROR(VLOOKUP(CONCATENATE($C143,".SL.TLF.TERT.ZS"),AREA_WB_6ATTRS,Seq!P$1,FALSE)/100,".")</f>
        <v>0.155</v>
      </c>
      <c r="FO143" s="27" t="str">
        <f>IFERROR(VLOOKUP(CONCATENATE($C143,".SL.TLF.TERT.ZS"),AREA_WB_6ATTRS,Seq!Q$1,FALSE)/100,".")</f>
        <v>.</v>
      </c>
      <c r="FP143" s="27" t="str">
        <f>IFERROR(VLOOKUP(CONCATENATE($C143,".SL.TLF.TERT.ZS"),AREA_WB_6ATTRS,Seq!R$1,FALSE)/100,".")</f>
        <v>.</v>
      </c>
      <c r="FQ143" s="27" t="str">
        <f>IFERROR(VLOOKUP(CONCATENATE($C143,".SL.TLF.TERT.ZS"),AREA_WB_6ATTRS,Seq!S$1,FALSE)/100,".")</f>
        <v>.</v>
      </c>
      <c r="FR143" s="27" t="str">
        <f>IFERROR(VLOOKUP(CONCATENATE($C143,".SL.TLF.TERT.ZS"),AREA_WB_6ATTRS,Seq!T$1,FALSE)/100,".")</f>
        <v>.</v>
      </c>
      <c r="FS143" s="27" t="str">
        <f>IFERROR(VLOOKUP(CONCATENATE($C143,".SL.TLF.TERT.ZS"),AREA_WB_6ATTRS,Seq!U$1,FALSE)/100,".")</f>
        <v>.</v>
      </c>
      <c r="FT143" s="27" t="str">
        <f>IFERROR(VLOOKUP(CONCATENATE($C143,".SL.TLF.TERT.ZS"),AREA_WB_6ATTRS,Seq!V$1,FALSE)/100,".")</f>
        <v>.</v>
      </c>
      <c r="FU143" s="27" t="str">
        <f>IFERROR(VLOOKUP(CONCATENATE($C143,".SL.TLF.TERT.ZS"),AREA_WB_6ATTRS,Seq!W$1,FALSE)/100,".")</f>
        <v>.</v>
      </c>
      <c r="FV143" s="27" t="str">
        <f>IFERROR(VLOOKUP(CONCATENATE($C143,".SL.TLF.TERT.ZS"),AREA_WB_6ATTRS,Seq!X$1,FALSE)/100,".")</f>
        <v>.</v>
      </c>
      <c r="FW143" s="27" t="str">
        <f>IFERROR(VLOOKUP(CONCATENATE($C143,".SL.TLF.TERT.ZS"),AREA_WB_6ATTRS,Seq!Y$1,FALSE)/100,".")</f>
        <v>.</v>
      </c>
      <c r="FX143" s="27" t="str">
        <f>IFERROR(VLOOKUP(CONCATENATE($C143,".SL.TLF.TERT.ZS"),AREA_WB_6ATTRS,Seq!Z$1,FALSE)/100,".")</f>
        <v>.</v>
      </c>
      <c r="FY143" s="27" t="str">
        <f>IFERROR(VLOOKUP(CONCATENATE($C143,".SL.TLF.TERT.ZS"),AREA_WB_6ATTRS,Seq!AA$1,FALSE)/100,".")</f>
        <v>.</v>
      </c>
      <c r="FZ143" s="27" t="str">
        <f>IFERROR(VLOOKUP(CONCATENATE($C143,".SL.TLF.TERT.ZS"),AREA_WB_6ATTRS,Seq!AB$1,FALSE)/100,".")</f>
        <v>.</v>
      </c>
      <c r="GA143" s="27" t="str">
        <f>IFERROR(VLOOKUP(CONCATENATE($C143,".SL.TLF.TERT.ZS"),AREA_WB_6ATTRS,Seq!AC$1,FALSE)/100,".")</f>
        <v>.</v>
      </c>
      <c r="GB143" s="27" t="str">
        <f>IFERROR(VLOOKUP(CONCATENATE($C143,".SL.TLF.TERT.ZS"),AREA_WB_6ATTRS,Seq!AD$1,FALSE)/100,".")</f>
        <v>.</v>
      </c>
      <c r="GC143" s="27" t="str">
        <f>IFERROR(VLOOKUP(CONCATENATE($C143,".SL.TLF.TERT.ZS"),AREA_WB_6ATTRS,Seq!AE$1,FALSE)/100,".")</f>
        <v>.</v>
      </c>
      <c r="GD143" s="27" t="str">
        <f>IFERROR(VLOOKUP(CONCATENATE($C143,".SL.TLF.TERT.ZS"),AREA_WB_6ATTRS,Seq!AF$1,FALSE)/100,".")</f>
        <v>.</v>
      </c>
      <c r="GE143" s="27" t="str">
        <f>IFERROR(VLOOKUP(CONCATENATE($C143,".SL.TLF.TERT.ZS"),AREA_WB_6ATTRS,Seq!AG$1,FALSE)/100,".")</f>
        <v>.</v>
      </c>
      <c r="GF143" s="27" t="str">
        <f>IFERROR(VLOOKUP(CONCATENATE($C143,".SL.TLF.TERT.ZS"),AREA_WB_6ATTRS,Seq!AH$1,FALSE)/100,".")</f>
        <v>.</v>
      </c>
      <c r="GG143" s="27" t="str">
        <f>IFERROR(VLOOKUP(CONCATENATE($C143,".SL.TLF.TERT.ZS"),AREA_WB_6ATTRS,Seq!AI$1,FALSE)/100,".")</f>
        <v>.</v>
      </c>
      <c r="GH143" s="27" t="str">
        <f>IFERROR(VLOOKUP(CONCATENATE($C143,".SL.TLF.TERT.ZS"),AREA_WB_6ATTRS,Seq!AJ$1,FALSE)/100,".")</f>
        <v>.</v>
      </c>
      <c r="GI143" s="27" t="str">
        <f>IFERROR(VLOOKUP(CONCATENATE($C143,".SL.TLF.TERT.ZS"),AREA_WB_6ATTRS,Seq!AK$1,FALSE)/100,".")</f>
        <v>.</v>
      </c>
      <c r="GJ143" s="27" t="str">
        <f>IFERROR(VLOOKUP(CONCATENATE($C143,".SL.TLF.TERT.ZS"),AREA_WB_6ATTRS,Seq!AL$1,FALSE)/100,".")</f>
        <v>.</v>
      </c>
      <c r="GK143" s="27"/>
      <c r="GL143" s="27"/>
      <c r="GM143" s="27" t="str">
        <f t="shared" si="207"/>
        <v>.</v>
      </c>
      <c r="GN143" s="27" t="str">
        <f t="shared" si="208"/>
        <v>.</v>
      </c>
      <c r="GO143" s="27" t="str">
        <f t="shared" si="217"/>
        <v>.</v>
      </c>
      <c r="GP143" s="27"/>
      <c r="GQ143" s="9" t="str">
        <f>IF(VLOOKUP($B143,EM_80!$B$1:$C$201,2,FALSE)&gt;0,VLOOKUP($B143,EM_80!$B$1:$C$201,2,FALSE),".")</f>
        <v>.</v>
      </c>
      <c r="GR143" s="9" t="str">
        <f t="shared" si="209"/>
        <v>.</v>
      </c>
      <c r="GS143" s="9" t="str">
        <f t="shared" si="210"/>
        <v>.</v>
      </c>
      <c r="GU143">
        <f t="shared" si="211"/>
        <v>60684</v>
      </c>
      <c r="GV143">
        <f t="shared" si="212"/>
        <v>63233</v>
      </c>
      <c r="GW143">
        <f t="shared" si="213"/>
        <v>90657</v>
      </c>
      <c r="GX143">
        <f t="shared" si="214"/>
        <v>107488</v>
      </c>
      <c r="GZ143" s="9" t="str">
        <f>IF(ISNA(VLOOKUP($B143,Area_EM_90,Seq!C$1,FALSE)),".",VLOOKUP($B143,Area_EM_90,Seq!C$1,FALSE))</f>
        <v>.</v>
      </c>
      <c r="HA143" s="9" t="str">
        <f>IF(ISNA(VLOOKUP($B143,Area_EM_90,Seq!D$1,FALSE)),".",VLOOKUP($B143,Area_EM_90,Seq!D$1,FALSE))</f>
        <v>.</v>
      </c>
      <c r="HB143" s="9" t="str">
        <f>IF(ISNA(VLOOKUP($B143,Area_EM_90,Seq!E$1,FALSE)),".",VLOOKUP($B143,Area_EM_90,Seq!E$1,FALSE))</f>
        <v>.</v>
      </c>
      <c r="HC143" s="9" t="str">
        <f>IF(ISNA(VLOOKUP($B143,Area_EM_90,Seq!F$1,FALSE)),".",VLOOKUP($B143,Area_EM_90,Seq!F$1,FALSE))</f>
        <v>.</v>
      </c>
      <c r="HD143" s="9" t="str">
        <f>IF(ISNA(VLOOKUP($B143,Area_EM_90,Seq!G$1,FALSE)),".",VLOOKUP($B143,Area_EM_90,Seq!G$1,FALSE))</f>
        <v>.</v>
      </c>
      <c r="HE143" s="9" t="str">
        <f>IF(ISNA(VLOOKUP($B143,Area_EM_90,Seq!H$1,FALSE)),".",VLOOKUP($B143,Area_EM_90,Seq!H$1,FALSE))</f>
        <v>.</v>
      </c>
      <c r="HF143" s="9" t="str">
        <f>IF(ISNA(VLOOKUP($B143,Area_EM_90,Seq!I$1,FALSE)),".",VLOOKUP($B143,Area_EM_90,Seq!I$1,FALSE))</f>
        <v>.</v>
      </c>
      <c r="HG143" s="9" t="str">
        <f>IF(ISNA(VLOOKUP($B143,Area_EM_90,Seq!J$1,FALSE)),".",VLOOKUP($B143,Area_EM_90,Seq!J$1,FALSE))</f>
        <v>.</v>
      </c>
      <c r="HH143" s="9" t="str">
        <f>IF(ISNA(VLOOKUP($B143,Area_EM_00,Seq!C$1,FALSE)),".",VLOOKUP($B143,Area_EM_00,Seq!C$1,FALSE))</f>
        <v>.</v>
      </c>
      <c r="HI143" s="9" t="str">
        <f>IF(ISNA(VLOOKUP($B143,Area_EM_00,Seq!D$1,FALSE)),".",VLOOKUP($B143,Area_EM_00,Seq!D$1,FALSE))</f>
        <v>.</v>
      </c>
      <c r="HJ143" s="9" t="str">
        <f>IF(ISNA(VLOOKUP($B143,Area_EM_00,Seq!E$1,FALSE)),".",VLOOKUP($B143,Area_EM_00,Seq!E$1,FALSE))</f>
        <v>.</v>
      </c>
      <c r="HK143" s="9" t="str">
        <f>IF(ISNA(VLOOKUP($B143,Area_EM_00,Seq!F$1,FALSE)),".",VLOOKUP($B143,Area_EM_00,Seq!F$1,FALSE))</f>
        <v>.</v>
      </c>
      <c r="HL143" s="9" t="str">
        <f>IF(ISNA(VLOOKUP($B143,Area_EM_00,Seq!G$1,FALSE)),".",VLOOKUP($B143,Area_EM_00,Seq!G$1,FALSE))</f>
        <v>.</v>
      </c>
      <c r="HM143" s="9" t="str">
        <f>IF(ISNA(VLOOKUP($B143,Area_EM_00,Seq!H$1,FALSE)),".",VLOOKUP($B143,Area_EM_00,Seq!H$1,FALSE))</f>
        <v>.</v>
      </c>
      <c r="HN143" s="9" t="str">
        <f>IF(ISNA(VLOOKUP($B143,Area_EM_00,Seq!I$1,FALSE)),".",VLOOKUP($B143,Area_EM_00,Seq!I$1,FALSE))</f>
        <v>.</v>
      </c>
      <c r="HO143" s="9" t="str">
        <f>IF(ISNA(VLOOKUP($B143,Area_EM_00,Seq!J$1,FALSE)),".",VLOOKUP($B143,Area_EM_00,Seq!J$1,FALSE))</f>
        <v>.</v>
      </c>
      <c r="HQ143" s="27"/>
      <c r="HR143" s="9" t="str">
        <f>IFERROR(VLOOKUP($B143,AREA_EM3_60_00,Seq!E$1,FALSE),".")</f>
        <v>.</v>
      </c>
      <c r="HS143" s="9" t="str">
        <f>IFERROR(VLOOKUP($B143,AREA_EM3_60_00,Seq!F$1,FALSE),".")</f>
        <v>.</v>
      </c>
      <c r="HT143" s="9" t="str">
        <f>IFERROR(VLOOKUP($B143,AREA_EM3_60_00,Seq!G$1,FALSE),".")</f>
        <v>.</v>
      </c>
      <c r="HU143" s="9" t="str">
        <f>IFERROR(VLOOKUP($B143,AREA_EM3_10,Seq!B$1,FALSE),".")</f>
        <v>.</v>
      </c>
      <c r="HV143" s="9">
        <f t="shared" si="218"/>
        <v>60684</v>
      </c>
      <c r="HW143" s="9">
        <f t="shared" si="219"/>
        <v>63233</v>
      </c>
      <c r="HX143" s="9">
        <f t="shared" si="220"/>
        <v>90657</v>
      </c>
      <c r="HY143" s="9">
        <f t="shared" si="221"/>
        <v>107488</v>
      </c>
    </row>
    <row r="144" spans="1:233">
      <c r="A144" s="25" t="s">
        <v>2573</v>
      </c>
      <c r="B144" s="26" t="str">
        <f t="shared" si="178"/>
        <v>Bahamas</v>
      </c>
      <c r="C144" s="166" t="s">
        <v>1356</v>
      </c>
      <c r="D144" s="27">
        <f>VLOOKUP("CHN.NY.GDP.MKTP.KD",AREA_WB_6ATTRS,Seq!B$1,FALSE)/10000</f>
        <v>18294112.043860689</v>
      </c>
      <c r="E144" s="27">
        <f>VLOOKUP("CHN.NY.GDP.MKTP.KD",AREA_WB_6ATTRS,Seq!C$1,FALSE)/10000</f>
        <v>19245405.87014145</v>
      </c>
      <c r="F144" s="27">
        <f>VLOOKUP("CHN.NY.GDP.MKTP.KD",AREA_WB_6ATTRS,Seq!D$1,FALSE)/10000</f>
        <v>20996737.804324333</v>
      </c>
      <c r="G144" s="27">
        <f>VLOOKUP("CHN.NY.GDP.MKTP.KD",AREA_WB_6ATTRS,Seq!E$1,FALSE)/10000</f>
        <v>23285382.224995762</v>
      </c>
      <c r="H144" s="27">
        <f>VLOOKUP("CHN.NY.GDP.MKTP.KD",AREA_WB_6ATTRS,Seq!F$1,FALSE)/10000</f>
        <v>26824760.323195074</v>
      </c>
      <c r="I144" s="27">
        <f>VLOOKUP("CHN.NY.GDP.MKTP.KD",AREA_WB_6ATTRS,Seq!G$1,FALSE)/10000</f>
        <v>30446102.966826372</v>
      </c>
      <c r="J144" s="27">
        <f>VLOOKUP("CHN.NY.GDP.MKTP.KD",AREA_WB_6ATTRS,Seq!H$1,FALSE)/10000</f>
        <v>33125360.027907111</v>
      </c>
      <c r="K144" s="27">
        <f>VLOOKUP("CHN.NY.GDP.MKTP.KD",AREA_WB_6ATTRS,Seq!I$1,FALSE)/10000</f>
        <v>36967901.791144341</v>
      </c>
      <c r="L144" s="27">
        <f>VLOOKUP("CHN.NY.GDP.MKTP.KD",AREA_WB_6ATTRS,Seq!J$1,FALSE)/10000</f>
        <v>41145274.693543643</v>
      </c>
      <c r="M144" s="27">
        <f>VLOOKUP("CHN.NY.GDP.MKTP.KD",AREA_WB_6ATTRS,Seq!K$1,FALSE)/10000</f>
        <v>42832230.955979005</v>
      </c>
      <c r="N144" s="27">
        <f>VLOOKUP("CHN.NY.GDP.MKTP.KD",AREA_WB_6ATTRS,Seq!L$1,FALSE)/10000</f>
        <v>44459855.73230619</v>
      </c>
      <c r="O144" s="27">
        <f>VLOOKUP("CHN.NY.GDP.MKTP.KD",AREA_WB_6ATTRS,Seq!M$1,FALSE)/10000</f>
        <v>48550162.459678344</v>
      </c>
      <c r="P144" s="27">
        <f>VLOOKUP("CHN.NY.GDP.MKTP.KD",AREA_WB_6ATTRS,Seq!N$1,FALSE)/10000</f>
        <v>55444285.528952621</v>
      </c>
      <c r="Q144" s="27">
        <f>VLOOKUP("CHN.NY.GDP.MKTP.KD",AREA_WB_6ATTRS,Seq!O$1,FALSE)/10000</f>
        <v>63206485.503006078</v>
      </c>
      <c r="R144" s="27">
        <f>VLOOKUP("CHN.NY.GDP.MKTP.KD",AREA_WB_6ATTRS,Seq!P$1,FALSE)/10000</f>
        <v>71486535.103899792</v>
      </c>
      <c r="S144" s="27">
        <f>VLOOKUP("CHN.NY.GDP.MKTP.KD",AREA_WB_6ATTRS,Seq!Q$1,FALSE)/10000</f>
        <v>79278567.430224851</v>
      </c>
      <c r="T144" s="27">
        <f>VLOOKUP("CHN.NY.GDP.MKTP.KD",AREA_WB_6ATTRS,Seq!R$1,FALSE)/10000</f>
        <v>87206424.173247412</v>
      </c>
      <c r="U144" s="27">
        <f>VLOOKUP("CHN.NY.GDP.MKTP.KD",AREA_WB_6ATTRS,Seq!S$1,FALSE)/10000</f>
        <v>95316621.621359423</v>
      </c>
      <c r="V144" s="27">
        <f>VLOOKUP("CHN.NY.GDP.MKTP.KD",AREA_WB_6ATTRS,Seq!T$1,FALSE)/10000</f>
        <v>102751318.10782552</v>
      </c>
      <c r="W144" s="27">
        <f>VLOOKUP("CHN.NY.GDP.MKTP.KD",AREA_WB_6ATTRS,Seq!U$1,FALSE)/10000</f>
        <v>110560418.28402025</v>
      </c>
      <c r="X144" s="27">
        <f>VLOOKUP("CHN.NY.GDP.MKTP.KD",AREA_WB_6ATTRS,Seq!V$1,FALSE)/10000</f>
        <v>119847493.41987793</v>
      </c>
      <c r="Y144" s="27">
        <f>VLOOKUP("CHN.NY.GDP.MKTP.KD",AREA_WB_6ATTRS,Seq!W$1,FALSE)/10000</f>
        <v>129794835.37372778</v>
      </c>
      <c r="Z144" s="27">
        <f>VLOOKUP("CHN.NY.GDP.MKTP.KD",AREA_WB_6ATTRS,Seq!X$1,FALSE)/10000</f>
        <v>141606165.392737</v>
      </c>
      <c r="AA144" s="27">
        <f>VLOOKUP("CHN.NY.GDP.MKTP.KD",AREA_WB_6ATTRS,Seq!Y$1,FALSE)/10000</f>
        <v>155766781.9320105</v>
      </c>
      <c r="AB144" s="27">
        <f>VLOOKUP("CHN.NY.GDP.MKTP.KD",AREA_WB_6ATTRS,Seq!Z$1,FALSE)/10000</f>
        <v>171499226.90714428</v>
      </c>
      <c r="AC144" s="27">
        <f>VLOOKUP("CHN.NY.GDP.MKTP.KD",AREA_WB_6ATTRS,Seq!AA$1,FALSE)/10000</f>
        <v>190878639.54765138</v>
      </c>
      <c r="AD144" s="27">
        <f>VLOOKUP("CHN.NY.GDP.MKTP.KD",AREA_WB_6ATTRS,Seq!AB$1,FALSE)/10000</f>
        <v>215120226.77020231</v>
      </c>
      <c r="AE144" s="27">
        <f>VLOOKUP("CHN.NY.GDP.MKTP.KD",AREA_WB_6ATTRS,Seq!AC$1,FALSE)/10000</f>
        <v>245667298.97157177</v>
      </c>
      <c r="AF144" s="27">
        <f>VLOOKUP("CHN.NY.GDP.MKTP.KD",AREA_WB_6ATTRS,Seq!AD$1,FALSE)/10000</f>
        <v>269251359.67284226</v>
      </c>
      <c r="AG144" s="27">
        <f>VLOOKUP("CHN.NY.GDP.MKTP.KD",AREA_WB_6ATTRS,Seq!AE$1,FALSE)/10000</f>
        <v>294022484.76274431</v>
      </c>
      <c r="AH144" s="27">
        <f>VLOOKUP("CHN.NY.GDP.MKTP.KD",AREA_WB_6ATTRS,Seq!AF$1,FALSE)/10000</f>
        <v>324600823.17806971</v>
      </c>
      <c r="AI144" s="27">
        <f>VLOOKUP("CHN.NY.GDP.MKTP.KD",AREA_WB_6ATTRS,Seq!AG$1,FALSE)/10000</f>
        <v>354139498.08727396</v>
      </c>
      <c r="AJ144" s="27"/>
      <c r="AK144" s="27"/>
      <c r="AL144" s="27"/>
      <c r="AM144" s="27"/>
      <c r="AN144" s="27"/>
      <c r="AO144" s="27"/>
      <c r="AP144" s="27">
        <f>IFERROR(VLOOKUP(CONCATENATE($C144, ".NY.GDP.MKTP.KD"),AREA_WB_6ATTRS,Seq!B$1,FALSE)/10000,".")</f>
        <v>378120.03131345473</v>
      </c>
      <c r="AQ144" s="27">
        <f>IFERROR(VLOOKUP(CONCATENATE($C144, ".NY.GDP.MKTP.KD"),AREA_WB_6ATTRS,Seq!C$1,FALSE)/10000,".")</f>
        <v>343233.14482873766</v>
      </c>
      <c r="AR144" s="27">
        <f>IFERROR(VLOOKUP(CONCATENATE($C144, ".NY.GDP.MKTP.KD"),AREA_WB_6ATTRS,Seq!D$1,FALSE)/10000,".")</f>
        <v>366225.98497367522</v>
      </c>
      <c r="AS144" s="27">
        <f>IFERROR(VLOOKUP(CONCATENATE($C144, ".NY.GDP.MKTP.KD"),AREA_WB_6ATTRS,Seq!E$1,FALSE)/10000,".")</f>
        <v>379399.32174507395</v>
      </c>
      <c r="AT144" s="27">
        <f>IFERROR(VLOOKUP(CONCATENATE($C144, ".NY.GDP.MKTP.KD"),AREA_WB_6ATTRS,Seq!F$1,FALSE)/10000,".")</f>
        <v>433164.57135103882</v>
      </c>
      <c r="AU144" s="27">
        <f>IFERROR(VLOOKUP(CONCATENATE($C144, ".NY.GDP.MKTP.KD"),AREA_WB_6ATTRS,Seq!G$1,FALSE)/10000,".")</f>
        <v>454082.86852973583</v>
      </c>
      <c r="AV144" s="27">
        <f>IFERROR(VLOOKUP(CONCATENATE($C144, ".NY.GDP.MKTP.KD"),AREA_WB_6ATTRS,Seq!H$1,FALSE)/10000,".")</f>
        <v>462242.73753028229</v>
      </c>
      <c r="AW144" s="27">
        <f>IFERROR(VLOOKUP(CONCATENATE($C144, ".NY.GDP.MKTP.KD"),AREA_WB_6ATTRS,Seq!I$1,FALSE)/10000,".")</f>
        <v>476038.45932001155</v>
      </c>
      <c r="AX144" s="27">
        <f>IFERROR(VLOOKUP(CONCATENATE($C144, ".NY.GDP.MKTP.KD"),AREA_WB_6ATTRS,Seq!J$1,FALSE)/10000,".")</f>
        <v>487033.55916954507</v>
      </c>
      <c r="AY144" s="27">
        <f>IFERROR(VLOOKUP(CONCATENATE($C144, ".NY.GDP.MKTP.KD"),AREA_WB_6ATTRS,Seq!K$1,FALSE)/10000,".")</f>
        <v>519797.90604161244</v>
      </c>
      <c r="AZ144" s="27">
        <f>IFERROR(VLOOKUP(CONCATENATE($C144, ".NY.GDP.MKTP.KD"),AREA_WB_6ATTRS,Seq!L$1,FALSE)/10000,".")</f>
        <v>511500.63584567659</v>
      </c>
      <c r="BA144" s="27">
        <f>IFERROR(VLOOKUP(CONCATENATE($C144, ".NY.GDP.MKTP.KD"),AREA_WB_6ATTRS,Seq!M$1,FALSE)/10000,".")</f>
        <v>490110.78683857271</v>
      </c>
      <c r="BB144" s="27">
        <f>IFERROR(VLOOKUP(CONCATENATE($C144, ".NY.GDP.MKTP.KD"),AREA_WB_6ATTRS,Seq!N$1,FALSE)/10000,".")</f>
        <v>471361.19316626823</v>
      </c>
      <c r="BC144" s="27">
        <f>IFERROR(VLOOKUP(CONCATENATE($C144, ".NY.GDP.MKTP.KD"),AREA_WB_6ATTRS,Seq!O$1,FALSE)/10000,".")</f>
        <v>472812.07333533152</v>
      </c>
      <c r="BD144" s="27">
        <f>IFERROR(VLOOKUP(CONCATENATE($C144, ".NY.GDP.MKTP.KD"),AREA_WB_6ATTRS,Seq!P$1,FALSE)/10000,".")</f>
        <v>487700.5298801937</v>
      </c>
      <c r="BE144" s="27">
        <f>IFERROR(VLOOKUP(CONCATENATE($C144, ".NY.GDP.MKTP.KD"),AREA_WB_6ATTRS,Seq!Q$1,FALSE)/10000,".")</f>
        <v>509055.72159770003</v>
      </c>
      <c r="BF144" s="27">
        <f>IFERROR(VLOOKUP(CONCATENATE($C144, ".NY.GDP.MKTP.KD"),AREA_WB_6ATTRS,Seq!R$1,FALSE)/10000,".")</f>
        <v>530555.84379897814</v>
      </c>
      <c r="BG144" s="27">
        <f>IFERROR(VLOOKUP(CONCATENATE($C144, ".NY.GDP.MKTP.KD"),AREA_WB_6ATTRS,Seq!S$1,FALSE)/10000,".")</f>
        <v>541497.17968954344</v>
      </c>
      <c r="BH144" s="27">
        <f>IFERROR(VLOOKUP(CONCATENATE($C144, ".NY.GDP.MKTP.KD"),AREA_WB_6ATTRS,Seq!T$1,FALSE)/10000,".")</f>
        <v>567036.75243169488</v>
      </c>
      <c r="BI144" s="27">
        <f>IFERROR(VLOOKUP(CONCATENATE($C144, ".NY.GDP.MKTP.KD"),AREA_WB_6ATTRS,Seq!U$1,FALSE)/10000,".")</f>
        <v>607546.59478884132</v>
      </c>
      <c r="BJ144" s="27">
        <f>IFERROR(VLOOKUP(CONCATENATE($C144, ".NY.GDP.MKTP.KD"),AREA_WB_6ATTRS,Seq!V$1,FALSE)/10000,".")</f>
        <v>632755.19999999995</v>
      </c>
      <c r="BK144" s="27">
        <f>IFERROR(VLOOKUP(CONCATENATE($C144, ".NY.GDP.MKTP.KD"),AREA_WB_6ATTRS,Seq!W$1,FALSE)/10000,".")</f>
        <v>649368.99214069359</v>
      </c>
      <c r="BL144" s="27">
        <f>IFERROR(VLOOKUP(CONCATENATE($C144, ".NY.GDP.MKTP.KD"),AREA_WB_6ATTRS,Seq!X$1,FALSE)/10000,".")</f>
        <v>666932.01754735911</v>
      </c>
      <c r="BM144" s="27">
        <f>IFERROR(VLOOKUP(CONCATENATE($C144, ".NY.GDP.MKTP.KD"),AREA_WB_6ATTRS,Seq!Y$1,FALSE)/10000,".")</f>
        <v>658497.03067775792</v>
      </c>
      <c r="BN144" s="27">
        <f>IFERROR(VLOOKUP(CONCATENATE($C144, ".NY.GDP.MKTP.KD"),AREA_WB_6ATTRS,Seq!Z$1,FALSE)/10000,".")</f>
        <v>664310.79713363212</v>
      </c>
      <c r="BO144" s="27">
        <f>IFERROR(VLOOKUP(CONCATENATE($C144, ".NY.GDP.MKTP.KD"),AREA_WB_6ATTRS,Seq!AA$1,FALSE)/10000,".")</f>
        <v>686866.09293166478</v>
      </c>
      <c r="BP144" s="27">
        <f>IFERROR(VLOOKUP(CONCATENATE($C144, ".NY.GDP.MKTP.KD"),AREA_WB_6ATTRS,Seq!AB$1,FALSE)/10000,".")</f>
        <v>704153.57726084522</v>
      </c>
      <c r="BQ144" s="27">
        <f>IFERROR(VLOOKUP(CONCATENATE($C144, ".NY.GDP.MKTP.KD"),AREA_WB_6ATTRS,Seq!AC$1,FALSE)/10000,".")</f>
        <v>714339.31518581742</v>
      </c>
      <c r="BR144" s="27">
        <f>IFERROR(VLOOKUP(CONCATENATE($C144, ".NY.GDP.MKTP.KD"),AREA_WB_6ATTRS,Seq!AD$1,FALSE)/10000,".")</f>
        <v>697738.5177638887</v>
      </c>
      <c r="BS144" s="27">
        <f>IFERROR(VLOOKUP(CONCATENATE($C144, ".NY.GDP.MKTP.KD"),AREA_WB_6ATTRS,Seq!AE$1,FALSE)/10000,".")</f>
        <v>663828.66654761881</v>
      </c>
      <c r="BT144" s="27">
        <f>IFERROR(VLOOKUP(CONCATENATE($C144, ".NY.GDP.MKTP.KD"),AREA_WB_6ATTRS,Seq!AF$1,FALSE)/10000,".")</f>
        <v>665015.16393035999</v>
      </c>
      <c r="BU144" s="27">
        <f>IFERROR(VLOOKUP(CONCATENATE($C144, ".NY.GDP.MKTP.KD"),AREA_WB_6ATTRS,Seq!AG$1,FALSE)/10000,".")</f>
        <v>675847.19021513115</v>
      </c>
      <c r="BV144" s="27"/>
      <c r="BW144" s="27"/>
      <c r="BX144" s="27"/>
      <c r="BY144" s="27"/>
      <c r="BZ144" s="27"/>
      <c r="CA144" s="27"/>
      <c r="CB144" s="27"/>
      <c r="CC144" s="27">
        <f>CNPop!A$48</f>
        <v>5.0000000000000001E-3</v>
      </c>
      <c r="CD144" s="27">
        <f>CNPop!B$48</f>
        <v>6.0000000000000001E-3</v>
      </c>
      <c r="CE144" s="27">
        <f>CNPop!C$48</f>
        <v>6.0000000000000001E-3</v>
      </c>
      <c r="CF144" s="27">
        <f>CNPop!D$48</f>
        <v>7.0000000000000001E-3</v>
      </c>
      <c r="CG144" s="27">
        <f>CNPop!E$48</f>
        <v>7.0000000000000001E-3</v>
      </c>
      <c r="CH144" s="27">
        <f>CNPop!F$48</f>
        <v>8.0000000000000002E-3</v>
      </c>
      <c r="CI144" s="27">
        <f>CNPop!G$48</f>
        <v>8.9999999999999993E-3</v>
      </c>
      <c r="CJ144" s="27">
        <f>CNPop!H$48</f>
        <v>0.01</v>
      </c>
      <c r="CK144" s="27">
        <f>CNPop!I$48</f>
        <v>1.0999999999999999E-2</v>
      </c>
      <c r="CL144" s="27">
        <f>CNPop!J$48</f>
        <v>1.2E-2</v>
      </c>
      <c r="CM144" s="27">
        <f>CNPop!K$48</f>
        <v>1.4E-2</v>
      </c>
      <c r="CN144" s="27">
        <f>CNPop!L$48</f>
        <v>1.6E-2</v>
      </c>
      <c r="CO144" s="27">
        <f>CNPop!M$48</f>
        <v>1.7000000000000001E-2</v>
      </c>
      <c r="CP144" s="27">
        <f>CNPop!N$48</f>
        <v>1.9E-2</v>
      </c>
      <c r="CQ144" s="27">
        <f>CNPop!O$48</f>
        <v>2.1000000000000001E-2</v>
      </c>
      <c r="CR144" s="27">
        <f>CNPop!P$48</f>
        <v>2.3E-2</v>
      </c>
      <c r="CS144" s="27">
        <f>CNPop!Q$48</f>
        <v>2.5999999999999999E-2</v>
      </c>
      <c r="CT144" s="27">
        <f>CNPop!R$48</f>
        <v>2.8000000000000001E-2</v>
      </c>
      <c r="CU144" s="27">
        <f>CNPop!S$48</f>
        <v>0.03</v>
      </c>
      <c r="CV144" s="27">
        <f>CNPop!T$48</f>
        <v>3.3000000000000002E-2</v>
      </c>
      <c r="CW144" s="27">
        <f>CNPop!U$48</f>
        <v>3.5999999999999997E-2</v>
      </c>
      <c r="CX144" s="27">
        <f>CNPop!V$48</f>
        <v>3.9E-2</v>
      </c>
      <c r="CY144" s="27">
        <f>CNPop!W$48</f>
        <v>4.2000000000000003E-2</v>
      </c>
      <c r="CZ144" s="27">
        <f>CNPop!X$48</f>
        <v>4.4999999999999998E-2</v>
      </c>
      <c r="DA144" s="27">
        <f>CNPop!Y$48</f>
        <v>4.9000000000000002E-2</v>
      </c>
      <c r="DB144" s="27">
        <f>CNPop!Z$48</f>
        <v>5.1999999999999998E-2</v>
      </c>
      <c r="DC144" s="27">
        <f>CNPop!AA$48</f>
        <v>5.6000000000000001E-2</v>
      </c>
      <c r="DD144" s="27">
        <f>CNPop!AB$48</f>
        <v>0.06</v>
      </c>
      <c r="DE144" s="27">
        <f>CNPop!AC$48</f>
        <v>6.3E-2</v>
      </c>
      <c r="DF144" s="27">
        <f>CNPop!AD$48</f>
        <v>6.8000000000000005E-2</v>
      </c>
      <c r="DG144" s="27">
        <f>CNPop!AE$48</f>
        <v>7.1999999999999995E-2</v>
      </c>
      <c r="DH144" s="27">
        <f>CNPop!AF$48</f>
        <v>7.5999999999999998E-2</v>
      </c>
      <c r="DI144" s="27">
        <f>CNPop!AG$48</f>
        <v>8.1000000000000003E-2</v>
      </c>
      <c r="DJ144" s="27">
        <f>CNPop!AH$48</f>
        <v>8.5000000000000006E-2</v>
      </c>
      <c r="DK144" s="27">
        <f>CNPop!AI$48</f>
        <v>0.09</v>
      </c>
      <c r="DL144" s="27">
        <f>CNPop!AJ$48</f>
        <v>9.5000000000000001E-2</v>
      </c>
      <c r="DM144" s="27">
        <f>CNPop!AK$48</f>
        <v>0.1</v>
      </c>
      <c r="DN144" s="27"/>
      <c r="DO144" s="27">
        <f t="shared" si="180"/>
        <v>0.105</v>
      </c>
      <c r="DP144" s="27">
        <f t="shared" si="181"/>
        <v>0.105</v>
      </c>
      <c r="DQ144" s="27">
        <f t="shared" si="182"/>
        <v>0.105</v>
      </c>
      <c r="DR144" s="27">
        <f t="shared" si="183"/>
        <v>0.105</v>
      </c>
      <c r="DS144" s="27">
        <f t="shared" si="184"/>
        <v>0.105</v>
      </c>
      <c r="DT144" s="27">
        <f t="shared" si="185"/>
        <v>0.105</v>
      </c>
      <c r="DU144" s="27">
        <f t="shared" si="186"/>
        <v>0.105</v>
      </c>
      <c r="DV144" s="27">
        <f t="shared" si="187"/>
        <v>0.105</v>
      </c>
      <c r="DW144" s="27">
        <f t="shared" si="188"/>
        <v>0.105</v>
      </c>
      <c r="DX144" s="27">
        <f t="shared" si="189"/>
        <v>0.105</v>
      </c>
      <c r="DY144" s="27">
        <f t="shared" si="190"/>
        <v>0.105</v>
      </c>
      <c r="DZ144" s="27">
        <f t="shared" si="191"/>
        <v>0.105</v>
      </c>
      <c r="EA144" s="27">
        <f t="shared" si="192"/>
        <v>0.11399999618530274</v>
      </c>
      <c r="EB144" s="27">
        <f t="shared" si="193"/>
        <v>0.11300000190734863</v>
      </c>
      <c r="EC144" s="27">
        <f t="shared" si="194"/>
        <v>0.18899999618530272</v>
      </c>
      <c r="ED144" s="27">
        <f t="shared" si="195"/>
        <v>0.15800000190734864</v>
      </c>
      <c r="EE144" s="27">
        <f t="shared" si="196"/>
        <v>0.12100000381469726</v>
      </c>
      <c r="EF144" s="27">
        <f t="shared" si="197"/>
        <v>0.14800000190734863</v>
      </c>
      <c r="EG144" s="27">
        <f t="shared" si="198"/>
        <v>0.14899999618530274</v>
      </c>
      <c r="EH144" s="27">
        <f t="shared" si="199"/>
        <v>0.19100000381469726</v>
      </c>
      <c r="EI144" s="27">
        <f t="shared" si="200"/>
        <v>0.19100000381469726</v>
      </c>
      <c r="EJ144" s="27">
        <f t="shared" si="201"/>
        <v>0.19100000381469726</v>
      </c>
      <c r="EK144" s="27">
        <f t="shared" si="202"/>
        <v>0.21799999237060547</v>
      </c>
      <c r="EL144" s="27">
        <f t="shared" si="203"/>
        <v>0.255</v>
      </c>
      <c r="EM144" s="27">
        <f t="shared" si="204"/>
        <v>0.255</v>
      </c>
      <c r="EN144" s="27">
        <f t="shared" si="205"/>
        <v>0.255</v>
      </c>
      <c r="EO144" s="27">
        <f t="shared" si="206"/>
        <v>0.255</v>
      </c>
      <c r="EP144" s="27" t="str">
        <f t="shared" si="215"/>
        <v>.</v>
      </c>
      <c r="EQ144" s="27" t="str">
        <f t="shared" si="216"/>
        <v>.</v>
      </c>
      <c r="ER144" s="27" t="str">
        <f t="shared" si="222"/>
        <v>.</v>
      </c>
      <c r="ES144" s="27" t="str">
        <f t="shared" si="222"/>
        <v>.</v>
      </c>
      <c r="ET144" s="27" t="str">
        <f t="shared" si="222"/>
        <v>.</v>
      </c>
      <c r="EU144" s="27"/>
      <c r="EV144" s="27"/>
      <c r="EW144" s="27"/>
      <c r="EX144" s="27"/>
      <c r="EY144" s="27"/>
      <c r="EZ144" s="27" t="str">
        <f>IFERROR(VLOOKUP(CONCATENATE($C144,".SL.TLF.TERT.ZS"),AREA_WB_6ATTRS,Seq!B$1,FALSE)/100,".")</f>
        <v>.</v>
      </c>
      <c r="FA144" s="27" t="str">
        <f>IFERROR(VLOOKUP(CONCATENATE($C144,".SL.TLF.TERT.ZS"),AREA_WB_6ATTRS,Seq!C$1,FALSE)/100,".")</f>
        <v>.</v>
      </c>
      <c r="FB144" s="27" t="str">
        <f>IFERROR(VLOOKUP(CONCATENATE($C144,".SL.TLF.TERT.ZS"),AREA_WB_6ATTRS,Seq!D$1,FALSE)/100,".")</f>
        <v>.</v>
      </c>
      <c r="FC144" s="27" t="str">
        <f>IFERROR(VLOOKUP(CONCATENATE($C144,".SL.TLF.TERT.ZS"),AREA_WB_6ATTRS,Seq!E$1,FALSE)/100,".")</f>
        <v>.</v>
      </c>
      <c r="FD144" s="27" t="str">
        <f>IFERROR(VLOOKUP(CONCATENATE($C144,".SL.TLF.TERT.ZS"),AREA_WB_6ATTRS,Seq!F$1,FALSE)/100,".")</f>
        <v>.</v>
      </c>
      <c r="FE144" s="27" t="str">
        <f>IFERROR(VLOOKUP(CONCATENATE($C144,".SL.TLF.TERT.ZS"),AREA_WB_6ATTRS,Seq!G$1,FALSE)/100,".")</f>
        <v>.</v>
      </c>
      <c r="FF144" s="27" t="str">
        <f>IFERROR(VLOOKUP(CONCATENATE($C144,".SL.TLF.TERT.ZS"),AREA_WB_6ATTRS,Seq!H$1,FALSE)/100,".")</f>
        <v>.</v>
      </c>
      <c r="FG144" s="27" t="str">
        <f>IFERROR(VLOOKUP(CONCATENATE($C144,".SL.TLF.TERT.ZS"),AREA_WB_6ATTRS,Seq!I$1,FALSE)/100,".")</f>
        <v>.</v>
      </c>
      <c r="FH144" s="27" t="str">
        <f>IFERROR(VLOOKUP(CONCATENATE($C144,".SL.TLF.TERT.ZS"),AREA_WB_6ATTRS,Seq!J$1,FALSE)/100,".")</f>
        <v>.</v>
      </c>
      <c r="FI144" s="27" t="str">
        <f>IFERROR(VLOOKUP(CONCATENATE($C144,".SL.TLF.TERT.ZS"),AREA_WB_6ATTRS,Seq!K$1,FALSE)/100,".")</f>
        <v>.</v>
      </c>
      <c r="FJ144" s="27" t="str">
        <f>IFERROR(VLOOKUP(CONCATENATE($C144,".SL.TLF.TERT.ZS"),AREA_WB_6ATTRS,Seq!L$1,FALSE)/100,".")</f>
        <v>.</v>
      </c>
      <c r="FK144" s="27">
        <f>IFERROR(VLOOKUP(CONCATENATE($C144,".SL.TLF.TERT.ZS"),AREA_WB_6ATTRS,Seq!M$1,FALSE)/100,".")</f>
        <v>0.105</v>
      </c>
      <c r="FL144" s="27">
        <f>IFERROR(VLOOKUP(CONCATENATE($C144,".SL.TLF.TERT.ZS"),AREA_WB_6ATTRS,Seq!N$1,FALSE)/100,".")</f>
        <v>0.11399999618530274</v>
      </c>
      <c r="FM144" s="27">
        <f>IFERROR(VLOOKUP(CONCATENATE($C144,".SL.TLF.TERT.ZS"),AREA_WB_6ATTRS,Seq!O$1,FALSE)/100,".")</f>
        <v>0.11300000190734863</v>
      </c>
      <c r="FN144" s="27">
        <f>IFERROR(VLOOKUP(CONCATENATE($C144,".SL.TLF.TERT.ZS"),AREA_WB_6ATTRS,Seq!P$1,FALSE)/100,".")</f>
        <v>0.18899999618530272</v>
      </c>
      <c r="FO144" s="27">
        <f>IFERROR(VLOOKUP(CONCATENATE($C144,".SL.TLF.TERT.ZS"),AREA_WB_6ATTRS,Seq!Q$1,FALSE)/100,".")</f>
        <v>0.15800000190734864</v>
      </c>
      <c r="FP144" s="27">
        <f>IFERROR(VLOOKUP(CONCATENATE($C144,".SL.TLF.TERT.ZS"),AREA_WB_6ATTRS,Seq!R$1,FALSE)/100,".")</f>
        <v>0.12100000381469726</v>
      </c>
      <c r="FQ144" s="27">
        <f>IFERROR(VLOOKUP(CONCATENATE($C144,".SL.TLF.TERT.ZS"),AREA_WB_6ATTRS,Seq!S$1,FALSE)/100,".")</f>
        <v>0.14800000190734863</v>
      </c>
      <c r="FR144" s="27">
        <f>IFERROR(VLOOKUP(CONCATENATE($C144,".SL.TLF.TERT.ZS"),AREA_WB_6ATTRS,Seq!T$1,FALSE)/100,".")</f>
        <v>0.14899999618530274</v>
      </c>
      <c r="FS144" s="27" t="str">
        <f>IFERROR(VLOOKUP(CONCATENATE($C144,".SL.TLF.TERT.ZS"),AREA_WB_6ATTRS,Seq!U$1,FALSE)/100,".")</f>
        <v>.</v>
      </c>
      <c r="FT144" s="27" t="str">
        <f>IFERROR(VLOOKUP(CONCATENATE($C144,".SL.TLF.TERT.ZS"),AREA_WB_6ATTRS,Seq!V$1,FALSE)/100,".")</f>
        <v>.</v>
      </c>
      <c r="FU144" s="27">
        <f>IFERROR(VLOOKUP(CONCATENATE($C144,".SL.TLF.TERT.ZS"),AREA_WB_6ATTRS,Seq!W$1,FALSE)/100,".")</f>
        <v>0.19100000381469726</v>
      </c>
      <c r="FV144" s="27">
        <f>IFERROR(VLOOKUP(CONCATENATE($C144,".SL.TLF.TERT.ZS"),AREA_WB_6ATTRS,Seq!X$1,FALSE)/100,".")</f>
        <v>0.21799999237060547</v>
      </c>
      <c r="FW144" s="27" t="str">
        <f>IFERROR(VLOOKUP(CONCATENATE($C144,".SL.TLF.TERT.ZS"),AREA_WB_6ATTRS,Seq!Y$1,FALSE)/100,".")</f>
        <v>.</v>
      </c>
      <c r="FX144" s="27" t="str">
        <f>IFERROR(VLOOKUP(CONCATENATE($C144,".SL.TLF.TERT.ZS"),AREA_WB_6ATTRS,Seq!Z$1,FALSE)/100,".")</f>
        <v>.</v>
      </c>
      <c r="FY144" s="27" t="str">
        <f>IFERROR(VLOOKUP(CONCATENATE($C144,".SL.TLF.TERT.ZS"),AREA_WB_6ATTRS,Seq!AA$1,FALSE)/100,".")</f>
        <v>.</v>
      </c>
      <c r="FZ144" s="27">
        <f>IFERROR(VLOOKUP(CONCATENATE($C144,".SL.TLF.TERT.ZS"),AREA_WB_6ATTRS,Seq!AB$1,FALSE)/100,".")</f>
        <v>0.255</v>
      </c>
      <c r="GA144" s="27" t="str">
        <f>IFERROR(VLOOKUP(CONCATENATE($C144,".SL.TLF.TERT.ZS"),AREA_WB_6ATTRS,Seq!AC$1,FALSE)/100,".")</f>
        <v>.</v>
      </c>
      <c r="GB144" s="27" t="str">
        <f>IFERROR(VLOOKUP(CONCATENATE($C144,".SL.TLF.TERT.ZS"),AREA_WB_6ATTRS,Seq!AD$1,FALSE)/100,".")</f>
        <v>.</v>
      </c>
      <c r="GC144" s="27" t="str">
        <f>IFERROR(VLOOKUP(CONCATENATE($C144,".SL.TLF.TERT.ZS"),AREA_WB_6ATTRS,Seq!AE$1,FALSE)/100,".")</f>
        <v>.</v>
      </c>
      <c r="GD144" s="27" t="str">
        <f>IFERROR(VLOOKUP(CONCATENATE($C144,".SL.TLF.TERT.ZS"),AREA_WB_6ATTRS,Seq!AF$1,FALSE)/100,".")</f>
        <v>.</v>
      </c>
      <c r="GE144" s="27" t="str">
        <f>IFERROR(VLOOKUP(CONCATENATE($C144,".SL.TLF.TERT.ZS"),AREA_WB_6ATTRS,Seq!AG$1,FALSE)/100,".")</f>
        <v>.</v>
      </c>
      <c r="GF144" s="27" t="str">
        <f>IFERROR(VLOOKUP(CONCATENATE($C144,".SL.TLF.TERT.ZS"),AREA_WB_6ATTRS,Seq!AH$1,FALSE)/100,".")</f>
        <v>.</v>
      </c>
      <c r="GG144" s="27" t="str">
        <f>IFERROR(VLOOKUP(CONCATENATE($C144,".SL.TLF.TERT.ZS"),AREA_WB_6ATTRS,Seq!AI$1,FALSE)/100,".")</f>
        <v>.</v>
      </c>
      <c r="GH144" s="27" t="str">
        <f>IFERROR(VLOOKUP(CONCATENATE($C144,".SL.TLF.TERT.ZS"),AREA_WB_6ATTRS,Seq!AJ$1,FALSE)/100,".")</f>
        <v>.</v>
      </c>
      <c r="GI144" s="27" t="str">
        <f>IFERROR(VLOOKUP(CONCATENATE($C144,".SL.TLF.TERT.ZS"),AREA_WB_6ATTRS,Seq!AK$1,FALSE)/100,".")</f>
        <v>.</v>
      </c>
      <c r="GJ144" s="27" t="str">
        <f>IFERROR(VLOOKUP(CONCATENATE($C144,".SL.TLF.TERT.ZS"),AREA_WB_6ATTRS,Seq!AL$1,FALSE)/100,".")</f>
        <v>.</v>
      </c>
      <c r="GK144" s="27"/>
      <c r="GL144" s="27"/>
      <c r="GM144" s="27">
        <f t="shared" si="207"/>
        <v>9.5188687776344655E-4</v>
      </c>
      <c r="GN144" s="27" t="str">
        <f t="shared" si="208"/>
        <v>.</v>
      </c>
      <c r="GO144" s="27" t="str">
        <f t="shared" si="217"/>
        <v>.</v>
      </c>
      <c r="GP144" s="27"/>
      <c r="GQ144" s="9">
        <f>IF(VLOOKUP($B144,EM_80!$B$1:$C$201,2,FALSE)&gt;0,VLOOKUP($B144,EM_80!$B$1:$C$201,2,FALSE),".")</f>
        <v>200</v>
      </c>
      <c r="GR144" s="9" t="str">
        <f t="shared" si="209"/>
        <v>.</v>
      </c>
      <c r="GS144" s="9" t="str">
        <f t="shared" si="210"/>
        <v>.</v>
      </c>
      <c r="GU144">
        <f t="shared" si="211"/>
        <v>210109</v>
      </c>
      <c r="GV144">
        <f t="shared" si="212"/>
        <v>255603</v>
      </c>
      <c r="GW144">
        <f t="shared" si="213"/>
        <v>304812</v>
      </c>
      <c r="GX144">
        <f t="shared" si="214"/>
        <v>342877</v>
      </c>
      <c r="GZ144" s="9" t="str">
        <f>IF(ISNA(VLOOKUP($B144,Area_EM_90,Seq!C$1,FALSE)),".",VLOOKUP($B144,Area_EM_90,Seq!C$1,FALSE))</f>
        <v>.</v>
      </c>
      <c r="HA144" s="9" t="str">
        <f>IF(ISNA(VLOOKUP($B144,Area_EM_90,Seq!D$1,FALSE)),".",VLOOKUP($B144,Area_EM_90,Seq!D$1,FALSE))</f>
        <v>.</v>
      </c>
      <c r="HB144" s="9" t="str">
        <f>IF(ISNA(VLOOKUP($B144,Area_EM_90,Seq!E$1,FALSE)),".",VLOOKUP($B144,Area_EM_90,Seq!E$1,FALSE))</f>
        <v>.</v>
      </c>
      <c r="HC144" s="9" t="str">
        <f>IF(ISNA(VLOOKUP($B144,Area_EM_90,Seq!F$1,FALSE)),".",VLOOKUP($B144,Area_EM_90,Seq!F$1,FALSE))</f>
        <v>.</v>
      </c>
      <c r="HD144" s="9" t="str">
        <f>IF(ISNA(VLOOKUP($B144,Area_EM_90,Seq!G$1,FALSE)),".",VLOOKUP($B144,Area_EM_90,Seq!G$1,FALSE))</f>
        <v>.</v>
      </c>
      <c r="HE144" s="9" t="str">
        <f>IF(ISNA(VLOOKUP($B144,Area_EM_90,Seq!H$1,FALSE)),".",VLOOKUP($B144,Area_EM_90,Seq!H$1,FALSE))</f>
        <v>.</v>
      </c>
      <c r="HF144" s="9" t="str">
        <f>IF(ISNA(VLOOKUP($B144,Area_EM_90,Seq!I$1,FALSE)),".",VLOOKUP($B144,Area_EM_90,Seq!I$1,FALSE))</f>
        <v>.</v>
      </c>
      <c r="HG144" s="9" t="str">
        <f>IF(ISNA(VLOOKUP($B144,Area_EM_90,Seq!J$1,FALSE)),".",VLOOKUP($B144,Area_EM_90,Seq!J$1,FALSE))</f>
        <v>.</v>
      </c>
      <c r="HH144" s="9" t="str">
        <f>IF(ISNA(VLOOKUP($B144,Area_EM_00,Seq!C$1,FALSE)),".",VLOOKUP($B144,Area_EM_00,Seq!C$1,FALSE))</f>
        <v>.</v>
      </c>
      <c r="HI144" s="9" t="str">
        <f>IF(ISNA(VLOOKUP($B144,Area_EM_00,Seq!D$1,FALSE)),".",VLOOKUP($B144,Area_EM_00,Seq!D$1,FALSE))</f>
        <v>.</v>
      </c>
      <c r="HJ144" s="9" t="str">
        <f>IF(ISNA(VLOOKUP($B144,Area_EM_00,Seq!E$1,FALSE)),".",VLOOKUP($B144,Area_EM_00,Seq!E$1,FALSE))</f>
        <v>.</v>
      </c>
      <c r="HK144" s="9" t="str">
        <f>IF(ISNA(VLOOKUP($B144,Area_EM_00,Seq!F$1,FALSE)),".",VLOOKUP($B144,Area_EM_00,Seq!F$1,FALSE))</f>
        <v>.</v>
      </c>
      <c r="HL144" s="9" t="str">
        <f>IF(ISNA(VLOOKUP($B144,Area_EM_00,Seq!G$1,FALSE)),".",VLOOKUP($B144,Area_EM_00,Seq!G$1,FALSE))</f>
        <v>.</v>
      </c>
      <c r="HM144" s="9" t="str">
        <f>IF(ISNA(VLOOKUP($B144,Area_EM_00,Seq!H$1,FALSE)),".",VLOOKUP($B144,Area_EM_00,Seq!H$1,FALSE))</f>
        <v>.</v>
      </c>
      <c r="HN144" s="9" t="str">
        <f>IF(ISNA(VLOOKUP($B144,Area_EM_00,Seq!I$1,FALSE)),".",VLOOKUP($B144,Area_EM_00,Seq!I$1,FALSE))</f>
        <v>.</v>
      </c>
      <c r="HO144" s="9" t="str">
        <f>IF(ISNA(VLOOKUP($B144,Area_EM_00,Seq!J$1,FALSE)),".",VLOOKUP($B144,Area_EM_00,Seq!J$1,FALSE))</f>
        <v>.</v>
      </c>
      <c r="HQ144" s="27"/>
      <c r="HR144" s="9" t="str">
        <f>IFERROR(VLOOKUP($B144,AREA_EM3_60_00,Seq!E$1,FALSE),".")</f>
        <v>.</v>
      </c>
      <c r="HS144" s="9" t="str">
        <f>IFERROR(VLOOKUP($B144,AREA_EM3_60_00,Seq!F$1,FALSE),".")</f>
        <v>.</v>
      </c>
      <c r="HT144" s="9" t="str">
        <f>IFERROR(VLOOKUP($B144,AREA_EM3_60_00,Seq!G$1,FALSE),".")</f>
        <v>.</v>
      </c>
      <c r="HU144" s="9" t="str">
        <f>IFERROR(VLOOKUP($B144,AREA_EM3_10,Seq!B$1,FALSE),".")</f>
        <v>.</v>
      </c>
      <c r="HV144" s="9">
        <f t="shared" si="218"/>
        <v>210109</v>
      </c>
      <c r="HW144" s="9">
        <f t="shared" si="219"/>
        <v>255603</v>
      </c>
      <c r="HX144" s="9">
        <f t="shared" si="220"/>
        <v>304812</v>
      </c>
      <c r="HY144" s="9">
        <f t="shared" si="221"/>
        <v>342877</v>
      </c>
    </row>
    <row r="145" spans="1:233">
      <c r="A145" s="25" t="s">
        <v>3154</v>
      </c>
      <c r="B145" s="26" t="str">
        <f t="shared" si="178"/>
        <v>Barbados</v>
      </c>
      <c r="C145" s="166" t="s">
        <v>1359</v>
      </c>
      <c r="D145" s="27">
        <f>VLOOKUP("CHN.NY.GDP.MKTP.KD",AREA_WB_6ATTRS,Seq!B$1,FALSE)/10000</f>
        <v>18294112.043860689</v>
      </c>
      <c r="E145" s="27">
        <f>VLOOKUP("CHN.NY.GDP.MKTP.KD",AREA_WB_6ATTRS,Seq!C$1,FALSE)/10000</f>
        <v>19245405.87014145</v>
      </c>
      <c r="F145" s="27">
        <f>VLOOKUP("CHN.NY.GDP.MKTP.KD",AREA_WB_6ATTRS,Seq!D$1,FALSE)/10000</f>
        <v>20996737.804324333</v>
      </c>
      <c r="G145" s="27">
        <f>VLOOKUP("CHN.NY.GDP.MKTP.KD",AREA_WB_6ATTRS,Seq!E$1,FALSE)/10000</f>
        <v>23285382.224995762</v>
      </c>
      <c r="H145" s="27">
        <f>VLOOKUP("CHN.NY.GDP.MKTP.KD",AREA_WB_6ATTRS,Seq!F$1,FALSE)/10000</f>
        <v>26824760.323195074</v>
      </c>
      <c r="I145" s="27">
        <f>VLOOKUP("CHN.NY.GDP.MKTP.KD",AREA_WB_6ATTRS,Seq!G$1,FALSE)/10000</f>
        <v>30446102.966826372</v>
      </c>
      <c r="J145" s="27">
        <f>VLOOKUP("CHN.NY.GDP.MKTP.KD",AREA_WB_6ATTRS,Seq!H$1,FALSE)/10000</f>
        <v>33125360.027907111</v>
      </c>
      <c r="K145" s="27">
        <f>VLOOKUP("CHN.NY.GDP.MKTP.KD",AREA_WB_6ATTRS,Seq!I$1,FALSE)/10000</f>
        <v>36967901.791144341</v>
      </c>
      <c r="L145" s="27">
        <f>VLOOKUP("CHN.NY.GDP.MKTP.KD",AREA_WB_6ATTRS,Seq!J$1,FALSE)/10000</f>
        <v>41145274.693543643</v>
      </c>
      <c r="M145" s="27">
        <f>VLOOKUP("CHN.NY.GDP.MKTP.KD",AREA_WB_6ATTRS,Seq!K$1,FALSE)/10000</f>
        <v>42832230.955979005</v>
      </c>
      <c r="N145" s="27">
        <f>VLOOKUP("CHN.NY.GDP.MKTP.KD",AREA_WB_6ATTRS,Seq!L$1,FALSE)/10000</f>
        <v>44459855.73230619</v>
      </c>
      <c r="O145" s="27">
        <f>VLOOKUP("CHN.NY.GDP.MKTP.KD",AREA_WB_6ATTRS,Seq!M$1,FALSE)/10000</f>
        <v>48550162.459678344</v>
      </c>
      <c r="P145" s="27">
        <f>VLOOKUP("CHN.NY.GDP.MKTP.KD",AREA_WB_6ATTRS,Seq!N$1,FALSE)/10000</f>
        <v>55444285.528952621</v>
      </c>
      <c r="Q145" s="27">
        <f>VLOOKUP("CHN.NY.GDP.MKTP.KD",AREA_WB_6ATTRS,Seq!O$1,FALSE)/10000</f>
        <v>63206485.503006078</v>
      </c>
      <c r="R145" s="27">
        <f>VLOOKUP("CHN.NY.GDP.MKTP.KD",AREA_WB_6ATTRS,Seq!P$1,FALSE)/10000</f>
        <v>71486535.103899792</v>
      </c>
      <c r="S145" s="27">
        <f>VLOOKUP("CHN.NY.GDP.MKTP.KD",AREA_WB_6ATTRS,Seq!Q$1,FALSE)/10000</f>
        <v>79278567.430224851</v>
      </c>
      <c r="T145" s="27">
        <f>VLOOKUP("CHN.NY.GDP.MKTP.KD",AREA_WB_6ATTRS,Seq!R$1,FALSE)/10000</f>
        <v>87206424.173247412</v>
      </c>
      <c r="U145" s="27">
        <f>VLOOKUP("CHN.NY.GDP.MKTP.KD",AREA_WB_6ATTRS,Seq!S$1,FALSE)/10000</f>
        <v>95316621.621359423</v>
      </c>
      <c r="V145" s="27">
        <f>VLOOKUP("CHN.NY.GDP.MKTP.KD",AREA_WB_6ATTRS,Seq!T$1,FALSE)/10000</f>
        <v>102751318.10782552</v>
      </c>
      <c r="W145" s="27">
        <f>VLOOKUP("CHN.NY.GDP.MKTP.KD",AREA_WB_6ATTRS,Seq!U$1,FALSE)/10000</f>
        <v>110560418.28402025</v>
      </c>
      <c r="X145" s="27">
        <f>VLOOKUP("CHN.NY.GDP.MKTP.KD",AREA_WB_6ATTRS,Seq!V$1,FALSE)/10000</f>
        <v>119847493.41987793</v>
      </c>
      <c r="Y145" s="27">
        <f>VLOOKUP("CHN.NY.GDP.MKTP.KD",AREA_WB_6ATTRS,Seq!W$1,FALSE)/10000</f>
        <v>129794835.37372778</v>
      </c>
      <c r="Z145" s="27">
        <f>VLOOKUP("CHN.NY.GDP.MKTP.KD",AREA_WB_6ATTRS,Seq!X$1,FALSE)/10000</f>
        <v>141606165.392737</v>
      </c>
      <c r="AA145" s="27">
        <f>VLOOKUP("CHN.NY.GDP.MKTP.KD",AREA_WB_6ATTRS,Seq!Y$1,FALSE)/10000</f>
        <v>155766781.9320105</v>
      </c>
      <c r="AB145" s="27">
        <f>VLOOKUP("CHN.NY.GDP.MKTP.KD",AREA_WB_6ATTRS,Seq!Z$1,FALSE)/10000</f>
        <v>171499226.90714428</v>
      </c>
      <c r="AC145" s="27">
        <f>VLOOKUP("CHN.NY.GDP.MKTP.KD",AREA_WB_6ATTRS,Seq!AA$1,FALSE)/10000</f>
        <v>190878639.54765138</v>
      </c>
      <c r="AD145" s="27">
        <f>VLOOKUP("CHN.NY.GDP.MKTP.KD",AREA_WB_6ATTRS,Seq!AB$1,FALSE)/10000</f>
        <v>215120226.77020231</v>
      </c>
      <c r="AE145" s="27">
        <f>VLOOKUP("CHN.NY.GDP.MKTP.KD",AREA_WB_6ATTRS,Seq!AC$1,FALSE)/10000</f>
        <v>245667298.97157177</v>
      </c>
      <c r="AF145" s="27">
        <f>VLOOKUP("CHN.NY.GDP.MKTP.KD",AREA_WB_6ATTRS,Seq!AD$1,FALSE)/10000</f>
        <v>269251359.67284226</v>
      </c>
      <c r="AG145" s="27">
        <f>VLOOKUP("CHN.NY.GDP.MKTP.KD",AREA_WB_6ATTRS,Seq!AE$1,FALSE)/10000</f>
        <v>294022484.76274431</v>
      </c>
      <c r="AH145" s="27">
        <f>VLOOKUP("CHN.NY.GDP.MKTP.KD",AREA_WB_6ATTRS,Seq!AF$1,FALSE)/10000</f>
        <v>324600823.17806971</v>
      </c>
      <c r="AI145" s="27">
        <f>VLOOKUP("CHN.NY.GDP.MKTP.KD",AREA_WB_6ATTRS,Seq!AG$1,FALSE)/10000</f>
        <v>354139498.08727396</v>
      </c>
      <c r="AJ145" s="27"/>
      <c r="AK145" s="27"/>
      <c r="AL145" s="27"/>
      <c r="AM145" s="27"/>
      <c r="AN145" s="27"/>
      <c r="AO145" s="27"/>
      <c r="AP145" s="27">
        <f>IFERROR(VLOOKUP(CONCATENATE($C145, ".NY.GDP.MKTP.KD"),AREA_WB_6ATTRS,Seq!B$1,FALSE)/10000,".")</f>
        <v>195599.30387877105</v>
      </c>
      <c r="AQ145" s="27">
        <f>IFERROR(VLOOKUP(CONCATENATE($C145, ".NY.GDP.MKTP.KD"),AREA_WB_6ATTRS,Seq!C$1,FALSE)/10000,".")</f>
        <v>189327.18729326996</v>
      </c>
      <c r="AR145" s="27">
        <f>IFERROR(VLOOKUP(CONCATENATE($C145, ".NY.GDP.MKTP.KD"),AREA_WB_6ATTRS,Seq!D$1,FALSE)/10000,".")</f>
        <v>179843.58501537392</v>
      </c>
      <c r="AS145" s="27">
        <f>IFERROR(VLOOKUP(CONCATENATE($C145, ".NY.GDP.MKTP.KD"),AREA_WB_6ATTRS,Seq!E$1,FALSE)/10000,".")</f>
        <v>180166.89653564931</v>
      </c>
      <c r="AT145" s="27">
        <f>IFERROR(VLOOKUP(CONCATENATE($C145, ".NY.GDP.MKTP.KD"),AREA_WB_6ATTRS,Seq!F$1,FALSE)/10000,".")</f>
        <v>186223.46291141308</v>
      </c>
      <c r="AU145" s="27">
        <f>IFERROR(VLOOKUP(CONCATENATE($C145, ".NY.GDP.MKTP.KD"),AREA_WB_6ATTRS,Seq!G$1,FALSE)/10000,".")</f>
        <v>187171.82313920269</v>
      </c>
      <c r="AV145" s="27">
        <f>IFERROR(VLOOKUP(CONCATENATE($C145, ".NY.GDP.MKTP.KD"),AREA_WB_6ATTRS,Seq!H$1,FALSE)/10000,".")</f>
        <v>204824.262458179</v>
      </c>
      <c r="AW145" s="27">
        <f>IFERROR(VLOOKUP(CONCATENATE($C145, ".NY.GDP.MKTP.KD"),AREA_WB_6ATTRS,Seq!I$1,FALSE)/10000,".")</f>
        <v>206914.95879045894</v>
      </c>
      <c r="AX145" s="27">
        <f>IFERROR(VLOOKUP(CONCATENATE($C145, ".NY.GDP.MKTP.KD"),AREA_WB_6ATTRS,Seq!J$1,FALSE)/10000,".")</f>
        <v>219847.14371486264</v>
      </c>
      <c r="AY145" s="27">
        <f>IFERROR(VLOOKUP(CONCATENATE($C145, ".NY.GDP.MKTP.KD"),AREA_WB_6ATTRS,Seq!K$1,FALSE)/10000,".")</f>
        <v>230925.71546676845</v>
      </c>
      <c r="AZ145" s="27">
        <f>IFERROR(VLOOKUP(CONCATENATE($C145, ".NY.GDP.MKTP.KD"),AREA_WB_6ATTRS,Seq!L$1,FALSE)/10000,".")</f>
        <v>219825.59697048727</v>
      </c>
      <c r="BA145" s="27">
        <f>IFERROR(VLOOKUP(CONCATENATE($C145, ".NY.GDP.MKTP.KD"),AREA_WB_6ATTRS,Seq!M$1,FALSE)/10000,".")</f>
        <v>213424.15853574217</v>
      </c>
      <c r="BB145" s="27">
        <f>IFERROR(VLOOKUP(CONCATENATE($C145, ".NY.GDP.MKTP.KD"),AREA_WB_6ATTRS,Seq!N$1,FALSE)/10000,".")</f>
        <v>202798.20635902518</v>
      </c>
      <c r="BC145" s="27">
        <f>IFERROR(VLOOKUP(CONCATENATE($C145, ".NY.GDP.MKTP.KD"),AREA_WB_6ATTRS,Seq!O$1,FALSE)/10000,".")</f>
        <v>204802.70191947304</v>
      </c>
      <c r="BD145" s="27">
        <f>IFERROR(VLOOKUP(CONCATENATE($C145, ".NY.GDP.MKTP.KD"),AREA_WB_6ATTRS,Seq!P$1,FALSE)/10000,".")</f>
        <v>212943.23299419082</v>
      </c>
      <c r="BE145" s="27">
        <f>IFERROR(VLOOKUP(CONCATENATE($C145, ".NY.GDP.MKTP.KD"),AREA_WB_6ATTRS,Seq!Q$1,FALSE)/10000,".")</f>
        <v>216116.3704475566</v>
      </c>
      <c r="BF145" s="27">
        <f>IFERROR(VLOOKUP(CONCATENATE($C145, ".NY.GDP.MKTP.KD"),AREA_WB_6ATTRS,Seq!R$1,FALSE)/10000,".")</f>
        <v>220079.9782208243</v>
      </c>
      <c r="BG145" s="27">
        <f>IFERROR(VLOOKUP(CONCATENATE($C145, ".NY.GDP.MKTP.KD"),AREA_WB_6ATTRS,Seq!S$1,FALSE)/10000,".")</f>
        <v>234153.49226358556</v>
      </c>
      <c r="BH145" s="27">
        <f>IFERROR(VLOOKUP(CONCATENATE($C145, ".NY.GDP.MKTP.KD"),AREA_WB_6ATTRS,Seq!T$1,FALSE)/10000,".")</f>
        <v>243782.73508380895</v>
      </c>
      <c r="BI145" s="27">
        <f>IFERROR(VLOOKUP(CONCATENATE($C145, ".NY.GDP.MKTP.KD"),AREA_WB_6ATTRS,Seq!U$1,FALSE)/10000,".")</f>
        <v>250103.18355510081</v>
      </c>
      <c r="BJ145" s="27">
        <f>IFERROR(VLOOKUP(CONCATENATE($C145, ".NY.GDP.MKTP.KD"),AREA_WB_6ATTRS,Seq!V$1,FALSE)/10000,".")</f>
        <v>255885.0048</v>
      </c>
      <c r="BK145" s="27">
        <f>IFERROR(VLOOKUP(CONCATENATE($C145, ".NY.GDP.MKTP.KD"),AREA_WB_6ATTRS,Seq!W$1,FALSE)/10000,".")</f>
        <v>242952.45733361391</v>
      </c>
      <c r="BL145" s="27">
        <f>IFERROR(VLOOKUP(CONCATENATE($C145, ".NY.GDP.MKTP.KD"),AREA_WB_6ATTRS,Seq!X$1,FALSE)/10000,".")</f>
        <v>234338.66389893426</v>
      </c>
      <c r="BM145" s="27">
        <f>IFERROR(VLOOKUP(CONCATENATE($C145, ".NY.GDP.MKTP.KD"),AREA_WB_6ATTRS,Seq!Y$1,FALSE)/10000,".")</f>
        <v>239044.16308979946</v>
      </c>
      <c r="BN145" s="27">
        <f>IFERROR(VLOOKUP(CONCATENATE($C145, ".NY.GDP.MKTP.KD"),AREA_WB_6ATTRS,Seq!Z$1,FALSE)/10000,".")</f>
        <v>247854.97033620719</v>
      </c>
      <c r="BO145" s="27">
        <f>IFERROR(VLOOKUP(CONCATENATE($C145, ".NY.GDP.MKTP.KD"),AREA_WB_6ATTRS,Seq!AA$1,FALSE)/10000,".")</f>
        <v>255742.79994102393</v>
      </c>
      <c r="BP145" s="27">
        <f>IFERROR(VLOOKUP(CONCATENATE($C145, ".NY.GDP.MKTP.KD"),AREA_WB_6ATTRS,Seq!AB$1,FALSE)/10000,".")</f>
        <v>264487.21317827579</v>
      </c>
      <c r="BQ145" s="27">
        <f>IFERROR(VLOOKUP(CONCATENATE($C145, ".NY.GDP.MKTP.KD"),AREA_WB_6ATTRS,Seq!AC$1,FALSE)/10000,".")</f>
        <v>265750.62131650344</v>
      </c>
      <c r="BR145" s="27">
        <f>IFERROR(VLOOKUP(CONCATENATE($C145, ".NY.GDP.MKTP.KD"),AREA_WB_6ATTRS,Seq!AD$1,FALSE)/10000,".")</f>
        <v>266228.97246166412</v>
      </c>
      <c r="BS145" s="27">
        <f>IFERROR(VLOOKUP(CONCATENATE($C145, ".NY.GDP.MKTP.KD"),AREA_WB_6ATTRS,Seq!AE$1,FALSE)/10000,".")</f>
        <v>252118.83685959448</v>
      </c>
      <c r="BT145" s="27" t="str">
        <f>IFERROR(VLOOKUP(CONCATENATE($C145, ".NY.GDP.MKTP.KD"),AREA_WB_6ATTRS,Seq!AF$1,FALSE)/10000,".")</f>
        <v>.</v>
      </c>
      <c r="BU145" s="27" t="str">
        <f>IFERROR(VLOOKUP(CONCATENATE($C145, ".NY.GDP.MKTP.KD"),AREA_WB_6ATTRS,Seq!AG$1,FALSE)/10000,".")</f>
        <v>.</v>
      </c>
      <c r="BV145" s="27"/>
      <c r="BW145" s="27"/>
      <c r="BX145" s="27"/>
      <c r="BY145" s="27"/>
      <c r="BZ145" s="27"/>
      <c r="CA145" s="27"/>
      <c r="CB145" s="27"/>
      <c r="CC145" s="27">
        <f>CNPop!A$48</f>
        <v>5.0000000000000001E-3</v>
      </c>
      <c r="CD145" s="27">
        <f>CNPop!B$48</f>
        <v>6.0000000000000001E-3</v>
      </c>
      <c r="CE145" s="27">
        <f>CNPop!C$48</f>
        <v>6.0000000000000001E-3</v>
      </c>
      <c r="CF145" s="27">
        <f>CNPop!D$48</f>
        <v>7.0000000000000001E-3</v>
      </c>
      <c r="CG145" s="27">
        <f>CNPop!E$48</f>
        <v>7.0000000000000001E-3</v>
      </c>
      <c r="CH145" s="27">
        <f>CNPop!F$48</f>
        <v>8.0000000000000002E-3</v>
      </c>
      <c r="CI145" s="27">
        <f>CNPop!G$48</f>
        <v>8.9999999999999993E-3</v>
      </c>
      <c r="CJ145" s="27">
        <f>CNPop!H$48</f>
        <v>0.01</v>
      </c>
      <c r="CK145" s="27">
        <f>CNPop!I$48</f>
        <v>1.0999999999999999E-2</v>
      </c>
      <c r="CL145" s="27">
        <f>CNPop!J$48</f>
        <v>1.2E-2</v>
      </c>
      <c r="CM145" s="27">
        <f>CNPop!K$48</f>
        <v>1.4E-2</v>
      </c>
      <c r="CN145" s="27">
        <f>CNPop!L$48</f>
        <v>1.6E-2</v>
      </c>
      <c r="CO145" s="27">
        <f>CNPop!M$48</f>
        <v>1.7000000000000001E-2</v>
      </c>
      <c r="CP145" s="27">
        <f>CNPop!N$48</f>
        <v>1.9E-2</v>
      </c>
      <c r="CQ145" s="27">
        <f>CNPop!O$48</f>
        <v>2.1000000000000001E-2</v>
      </c>
      <c r="CR145" s="27">
        <f>CNPop!P$48</f>
        <v>2.3E-2</v>
      </c>
      <c r="CS145" s="27">
        <f>CNPop!Q$48</f>
        <v>2.5999999999999999E-2</v>
      </c>
      <c r="CT145" s="27">
        <f>CNPop!R$48</f>
        <v>2.8000000000000001E-2</v>
      </c>
      <c r="CU145" s="27">
        <f>CNPop!S$48</f>
        <v>0.03</v>
      </c>
      <c r="CV145" s="27">
        <f>CNPop!T$48</f>
        <v>3.3000000000000002E-2</v>
      </c>
      <c r="CW145" s="27">
        <f>CNPop!U$48</f>
        <v>3.5999999999999997E-2</v>
      </c>
      <c r="CX145" s="27">
        <f>CNPop!V$48</f>
        <v>3.9E-2</v>
      </c>
      <c r="CY145" s="27">
        <f>CNPop!W$48</f>
        <v>4.2000000000000003E-2</v>
      </c>
      <c r="CZ145" s="27">
        <f>CNPop!X$48</f>
        <v>4.4999999999999998E-2</v>
      </c>
      <c r="DA145" s="27">
        <f>CNPop!Y$48</f>
        <v>4.9000000000000002E-2</v>
      </c>
      <c r="DB145" s="27">
        <f>CNPop!Z$48</f>
        <v>5.1999999999999998E-2</v>
      </c>
      <c r="DC145" s="27">
        <f>CNPop!AA$48</f>
        <v>5.6000000000000001E-2</v>
      </c>
      <c r="DD145" s="27">
        <f>CNPop!AB$48</f>
        <v>0.06</v>
      </c>
      <c r="DE145" s="27">
        <f>CNPop!AC$48</f>
        <v>6.3E-2</v>
      </c>
      <c r="DF145" s="27">
        <f>CNPop!AD$48</f>
        <v>6.8000000000000005E-2</v>
      </c>
      <c r="DG145" s="27">
        <f>CNPop!AE$48</f>
        <v>7.1999999999999995E-2</v>
      </c>
      <c r="DH145" s="27">
        <f>CNPop!AF$48</f>
        <v>7.5999999999999998E-2</v>
      </c>
      <c r="DI145" s="27">
        <f>CNPop!AG$48</f>
        <v>8.1000000000000003E-2</v>
      </c>
      <c r="DJ145" s="27">
        <f>CNPop!AH$48</f>
        <v>8.5000000000000006E-2</v>
      </c>
      <c r="DK145" s="27">
        <f>CNPop!AI$48</f>
        <v>0.09</v>
      </c>
      <c r="DL145" s="27">
        <f>CNPop!AJ$48</f>
        <v>9.5000000000000001E-2</v>
      </c>
      <c r="DM145" s="27">
        <f>CNPop!AK$48</f>
        <v>0.1</v>
      </c>
      <c r="DN145" s="27"/>
      <c r="DO145" s="27">
        <f t="shared" si="180"/>
        <v>0.16100000381469726</v>
      </c>
      <c r="DP145" s="27">
        <f t="shared" si="181"/>
        <v>0.16100000381469726</v>
      </c>
      <c r="DQ145" s="27">
        <f t="shared" si="182"/>
        <v>0.16100000381469726</v>
      </c>
      <c r="DR145" s="27">
        <f t="shared" si="183"/>
        <v>0.16100000381469726</v>
      </c>
      <c r="DS145" s="27">
        <f t="shared" si="184"/>
        <v>0.16100000381469726</v>
      </c>
      <c r="DT145" s="27">
        <f t="shared" si="185"/>
        <v>0.16100000381469726</v>
      </c>
      <c r="DU145" s="27">
        <f t="shared" si="186"/>
        <v>0.16100000381469726</v>
      </c>
      <c r="DV145" s="27">
        <f t="shared" si="187"/>
        <v>0.16100000381469726</v>
      </c>
      <c r="DW145" s="27">
        <f t="shared" si="188"/>
        <v>0.16100000381469726</v>
      </c>
      <c r="DX145" s="27">
        <f t="shared" si="189"/>
        <v>0.16100000381469726</v>
      </c>
      <c r="DY145" s="27">
        <f t="shared" si="190"/>
        <v>0.16100000381469726</v>
      </c>
      <c r="DZ145" s="27">
        <f t="shared" si="191"/>
        <v>0.16100000381469726</v>
      </c>
      <c r="EA145" s="27">
        <f t="shared" si="192"/>
        <v>0.16100000381469726</v>
      </c>
      <c r="EB145" s="27">
        <f t="shared" si="193"/>
        <v>0.16100000381469726</v>
      </c>
      <c r="EC145" s="27">
        <f t="shared" si="194"/>
        <v>0.16100000381469726</v>
      </c>
      <c r="ED145" s="27">
        <f t="shared" si="195"/>
        <v>0.16100000381469726</v>
      </c>
      <c r="EE145" s="27">
        <f t="shared" si="196"/>
        <v>0.16100000381469726</v>
      </c>
      <c r="EF145" s="27">
        <f t="shared" si="197"/>
        <v>0.16100000381469726</v>
      </c>
      <c r="EG145" s="27">
        <f t="shared" si="198"/>
        <v>0.18399999618530274</v>
      </c>
      <c r="EH145" s="27">
        <f t="shared" si="199"/>
        <v>0.18399999618530274</v>
      </c>
      <c r="EI145" s="27">
        <f t="shared" si="200"/>
        <v>0.18399999618530274</v>
      </c>
      <c r="EJ145" s="27">
        <f t="shared" si="201"/>
        <v>0.18399999618530274</v>
      </c>
      <c r="EK145" s="27">
        <f t="shared" si="202"/>
        <v>0.18399999618530274</v>
      </c>
      <c r="EL145" s="27">
        <f t="shared" si="203"/>
        <v>0.18399999618530274</v>
      </c>
      <c r="EM145" s="27" t="str">
        <f t="shared" si="204"/>
        <v>.</v>
      </c>
      <c r="EN145" s="27" t="str">
        <f t="shared" si="205"/>
        <v>.</v>
      </c>
      <c r="EO145" s="27" t="str">
        <f t="shared" si="206"/>
        <v>.</v>
      </c>
      <c r="EP145" s="27" t="str">
        <f t="shared" si="215"/>
        <v>.</v>
      </c>
      <c r="EQ145" s="27" t="str">
        <f t="shared" si="216"/>
        <v>.</v>
      </c>
      <c r="ER145" s="27" t="str">
        <f t="shared" ref="ER145:ET151" si="223">IF(ISNUMBER(GC145),GC145,EQ145)</f>
        <v>.</v>
      </c>
      <c r="ES145" s="27" t="str">
        <f t="shared" si="223"/>
        <v>.</v>
      </c>
      <c r="ET145" s="27" t="str">
        <f t="shared" si="223"/>
        <v>.</v>
      </c>
      <c r="EU145" s="27"/>
      <c r="EV145" s="27"/>
      <c r="EW145" s="27"/>
      <c r="EX145" s="27"/>
      <c r="EY145" s="27"/>
      <c r="EZ145" s="27" t="str">
        <f>IFERROR(VLOOKUP(CONCATENATE($C145,".SL.TLF.TERT.ZS"),AREA_WB_6ATTRS,Seq!B$1,FALSE)/100,".")</f>
        <v>.</v>
      </c>
      <c r="FA145" s="27" t="str">
        <f>IFERROR(VLOOKUP(CONCATENATE($C145,".SL.TLF.TERT.ZS"),AREA_WB_6ATTRS,Seq!C$1,FALSE)/100,".")</f>
        <v>.</v>
      </c>
      <c r="FB145" s="27" t="str">
        <f>IFERROR(VLOOKUP(CONCATENATE($C145,".SL.TLF.TERT.ZS"),AREA_WB_6ATTRS,Seq!D$1,FALSE)/100,".")</f>
        <v>.</v>
      </c>
      <c r="FC145" s="27" t="str">
        <f>IFERROR(VLOOKUP(CONCATENATE($C145,".SL.TLF.TERT.ZS"),AREA_WB_6ATTRS,Seq!E$1,FALSE)/100,".")</f>
        <v>.</v>
      </c>
      <c r="FD145" s="27" t="str">
        <f>IFERROR(VLOOKUP(CONCATENATE($C145,".SL.TLF.TERT.ZS"),AREA_WB_6ATTRS,Seq!F$1,FALSE)/100,".")</f>
        <v>.</v>
      </c>
      <c r="FE145" s="27" t="str">
        <f>IFERROR(VLOOKUP(CONCATENATE($C145,".SL.TLF.TERT.ZS"),AREA_WB_6ATTRS,Seq!G$1,FALSE)/100,".")</f>
        <v>.</v>
      </c>
      <c r="FF145" s="27" t="str">
        <f>IFERROR(VLOOKUP(CONCATENATE($C145,".SL.TLF.TERT.ZS"),AREA_WB_6ATTRS,Seq!H$1,FALSE)/100,".")</f>
        <v>.</v>
      </c>
      <c r="FG145" s="27" t="str">
        <f>IFERROR(VLOOKUP(CONCATENATE($C145,".SL.TLF.TERT.ZS"),AREA_WB_6ATTRS,Seq!I$1,FALSE)/100,".")</f>
        <v>.</v>
      </c>
      <c r="FH145" s="27" t="str">
        <f>IFERROR(VLOOKUP(CONCATENATE($C145,".SL.TLF.TERT.ZS"),AREA_WB_6ATTRS,Seq!J$1,FALSE)/100,".")</f>
        <v>.</v>
      </c>
      <c r="FI145" s="27" t="str">
        <f>IFERROR(VLOOKUP(CONCATENATE($C145,".SL.TLF.TERT.ZS"),AREA_WB_6ATTRS,Seq!K$1,FALSE)/100,".")</f>
        <v>.</v>
      </c>
      <c r="FJ145" s="27" t="str">
        <f>IFERROR(VLOOKUP(CONCATENATE($C145,".SL.TLF.TERT.ZS"),AREA_WB_6ATTRS,Seq!L$1,FALSE)/100,".")</f>
        <v>.</v>
      </c>
      <c r="FK145" s="27" t="str">
        <f>IFERROR(VLOOKUP(CONCATENATE($C145,".SL.TLF.TERT.ZS"),AREA_WB_6ATTRS,Seq!M$1,FALSE)/100,".")</f>
        <v>.</v>
      </c>
      <c r="FL145" s="27" t="str">
        <f>IFERROR(VLOOKUP(CONCATENATE($C145,".SL.TLF.TERT.ZS"),AREA_WB_6ATTRS,Seq!N$1,FALSE)/100,".")</f>
        <v>.</v>
      </c>
      <c r="FM145" s="27" t="str">
        <f>IFERROR(VLOOKUP(CONCATENATE($C145,".SL.TLF.TERT.ZS"),AREA_WB_6ATTRS,Seq!O$1,FALSE)/100,".")</f>
        <v>.</v>
      </c>
      <c r="FN145" s="27" t="str">
        <f>IFERROR(VLOOKUP(CONCATENATE($C145,".SL.TLF.TERT.ZS"),AREA_WB_6ATTRS,Seq!P$1,FALSE)/100,".")</f>
        <v>.</v>
      </c>
      <c r="FO145" s="27" t="str">
        <f>IFERROR(VLOOKUP(CONCATENATE($C145,".SL.TLF.TERT.ZS"),AREA_WB_6ATTRS,Seq!Q$1,FALSE)/100,".")</f>
        <v>.</v>
      </c>
      <c r="FP145" s="27" t="str">
        <f>IFERROR(VLOOKUP(CONCATENATE($C145,".SL.TLF.TERT.ZS"),AREA_WB_6ATTRS,Seq!R$1,FALSE)/100,".")</f>
        <v>.</v>
      </c>
      <c r="FQ145" s="27">
        <f>IFERROR(VLOOKUP(CONCATENATE($C145,".SL.TLF.TERT.ZS"),AREA_WB_6ATTRS,Seq!S$1,FALSE)/100,".")</f>
        <v>0.16100000381469726</v>
      </c>
      <c r="FR145" s="27" t="str">
        <f>IFERROR(VLOOKUP(CONCATENATE($C145,".SL.TLF.TERT.ZS"),AREA_WB_6ATTRS,Seq!T$1,FALSE)/100,".")</f>
        <v>.</v>
      </c>
      <c r="FS145" s="27" t="str">
        <f>IFERROR(VLOOKUP(CONCATENATE($C145,".SL.TLF.TERT.ZS"),AREA_WB_6ATTRS,Seq!U$1,FALSE)/100,".")</f>
        <v>.</v>
      </c>
      <c r="FT145" s="27" t="str">
        <f>IFERROR(VLOOKUP(CONCATENATE($C145,".SL.TLF.TERT.ZS"),AREA_WB_6ATTRS,Seq!V$1,FALSE)/100,".")</f>
        <v>.</v>
      </c>
      <c r="FU145" s="27" t="str">
        <f>IFERROR(VLOOKUP(CONCATENATE($C145,".SL.TLF.TERT.ZS"),AREA_WB_6ATTRS,Seq!W$1,FALSE)/100,".")</f>
        <v>.</v>
      </c>
      <c r="FV145" s="27" t="str">
        <f>IFERROR(VLOOKUP(CONCATENATE($C145,".SL.TLF.TERT.ZS"),AREA_WB_6ATTRS,Seq!X$1,FALSE)/100,".")</f>
        <v>.</v>
      </c>
      <c r="FW145" s="27">
        <f>IFERROR(VLOOKUP(CONCATENATE($C145,".SL.TLF.TERT.ZS"),AREA_WB_6ATTRS,Seq!Y$1,FALSE)/100,".")</f>
        <v>0.18399999618530274</v>
      </c>
      <c r="FX145" s="27" t="str">
        <f>IFERROR(VLOOKUP(CONCATENATE($C145,".SL.TLF.TERT.ZS"),AREA_WB_6ATTRS,Seq!Z$1,FALSE)/100,".")</f>
        <v>.</v>
      </c>
      <c r="FY145" s="27" t="str">
        <f>IFERROR(VLOOKUP(CONCATENATE($C145,".SL.TLF.TERT.ZS"),AREA_WB_6ATTRS,Seq!AA$1,FALSE)/100,".")</f>
        <v>.</v>
      </c>
      <c r="FZ145" s="27" t="str">
        <f>IFERROR(VLOOKUP(CONCATENATE($C145,".SL.TLF.TERT.ZS"),AREA_WB_6ATTRS,Seq!AB$1,FALSE)/100,".")</f>
        <v>.</v>
      </c>
      <c r="GA145" s="27" t="str">
        <f>IFERROR(VLOOKUP(CONCATENATE($C145,".SL.TLF.TERT.ZS"),AREA_WB_6ATTRS,Seq!AC$1,FALSE)/100,".")</f>
        <v>.</v>
      </c>
      <c r="GB145" s="27" t="str">
        <f>IFERROR(VLOOKUP(CONCATENATE($C145,".SL.TLF.TERT.ZS"),AREA_WB_6ATTRS,Seq!AD$1,FALSE)/100,".")</f>
        <v>.</v>
      </c>
      <c r="GC145" s="27" t="str">
        <f>IFERROR(VLOOKUP(CONCATENATE($C145,".SL.TLF.TERT.ZS"),AREA_WB_6ATTRS,Seq!AE$1,FALSE)/100,".")</f>
        <v>.</v>
      </c>
      <c r="GD145" s="27" t="str">
        <f>IFERROR(VLOOKUP(CONCATENATE($C145,".SL.TLF.TERT.ZS"),AREA_WB_6ATTRS,Seq!AF$1,FALSE)/100,".")</f>
        <v>.</v>
      </c>
      <c r="GE145" s="27" t="str">
        <f>IFERROR(VLOOKUP(CONCATENATE($C145,".SL.TLF.TERT.ZS"),AREA_WB_6ATTRS,Seq!AG$1,FALSE)/100,".")</f>
        <v>.</v>
      </c>
      <c r="GF145" s="27" t="str">
        <f>IFERROR(VLOOKUP(CONCATENATE($C145,".SL.TLF.TERT.ZS"),AREA_WB_6ATTRS,Seq!AH$1,FALSE)/100,".")</f>
        <v>.</v>
      </c>
      <c r="GG145" s="27" t="str">
        <f>IFERROR(VLOOKUP(CONCATENATE($C145,".SL.TLF.TERT.ZS"),AREA_WB_6ATTRS,Seq!AI$1,FALSE)/100,".")</f>
        <v>.</v>
      </c>
      <c r="GH145" s="27" t="str">
        <f>IFERROR(VLOOKUP(CONCATENATE($C145,".SL.TLF.TERT.ZS"),AREA_WB_6ATTRS,Seq!AJ$1,FALSE)/100,".")</f>
        <v>.</v>
      </c>
      <c r="GI145" s="27" t="str">
        <f>IFERROR(VLOOKUP(CONCATENATE($C145,".SL.TLF.TERT.ZS"),AREA_WB_6ATTRS,Seq!AK$1,FALSE)/100,".")</f>
        <v>.</v>
      </c>
      <c r="GJ145" s="27" t="str">
        <f>IFERROR(VLOOKUP(CONCATENATE($C145,".SL.TLF.TERT.ZS"),AREA_WB_6ATTRS,Seq!AL$1,FALSE)/100,".")</f>
        <v>.</v>
      </c>
      <c r="GK145" s="27"/>
      <c r="GL145" s="27"/>
      <c r="GM145" s="27">
        <f t="shared" si="207"/>
        <v>2.4098224362501555E-4</v>
      </c>
      <c r="GN145" s="27" t="str">
        <f t="shared" si="208"/>
        <v>.</v>
      </c>
      <c r="GO145" s="27" t="str">
        <f t="shared" si="217"/>
        <v>.</v>
      </c>
      <c r="GP145" s="27"/>
      <c r="GQ145" s="9">
        <f>IF(VLOOKUP($B145,EM_80!$B$1:$C$201,2,FALSE)&gt;0,VLOOKUP($B145,EM_80!$B$1:$C$201,2,FALSE),".")</f>
        <v>60</v>
      </c>
      <c r="GR145" s="9" t="str">
        <f t="shared" si="209"/>
        <v>.</v>
      </c>
      <c r="GS145" s="9" t="str">
        <f t="shared" si="210"/>
        <v>.</v>
      </c>
      <c r="GU145">
        <f t="shared" si="211"/>
        <v>248981</v>
      </c>
      <c r="GV145">
        <f t="shared" si="212"/>
        <v>259668</v>
      </c>
      <c r="GW145">
        <f t="shared" si="213"/>
        <v>251656</v>
      </c>
      <c r="GX145">
        <f t="shared" si="214"/>
        <v>273331</v>
      </c>
      <c r="GZ145" s="9" t="str">
        <f>IF(ISNA(VLOOKUP($B145,Area_EM_90,Seq!C$1,FALSE)),".",VLOOKUP($B145,Area_EM_90,Seq!C$1,FALSE))</f>
        <v>.</v>
      </c>
      <c r="HA145" s="9" t="str">
        <f>IF(ISNA(VLOOKUP($B145,Area_EM_90,Seq!D$1,FALSE)),".",VLOOKUP($B145,Area_EM_90,Seq!D$1,FALSE))</f>
        <v>.</v>
      </c>
      <c r="HB145" s="9" t="str">
        <f>IF(ISNA(VLOOKUP($B145,Area_EM_90,Seq!E$1,FALSE)),".",VLOOKUP($B145,Area_EM_90,Seq!E$1,FALSE))</f>
        <v>.</v>
      </c>
      <c r="HC145" s="9" t="str">
        <f>IF(ISNA(VLOOKUP($B145,Area_EM_90,Seq!F$1,FALSE)),".",VLOOKUP($B145,Area_EM_90,Seq!F$1,FALSE))</f>
        <v>.</v>
      </c>
      <c r="HD145" s="9" t="str">
        <f>IF(ISNA(VLOOKUP($B145,Area_EM_90,Seq!G$1,FALSE)),".",VLOOKUP($B145,Area_EM_90,Seq!G$1,FALSE))</f>
        <v>.</v>
      </c>
      <c r="HE145" s="9" t="str">
        <f>IF(ISNA(VLOOKUP($B145,Area_EM_90,Seq!H$1,FALSE)),".",VLOOKUP($B145,Area_EM_90,Seq!H$1,FALSE))</f>
        <v>.</v>
      </c>
      <c r="HF145" s="9" t="str">
        <f>IF(ISNA(VLOOKUP($B145,Area_EM_90,Seq!I$1,FALSE)),".",VLOOKUP($B145,Area_EM_90,Seq!I$1,FALSE))</f>
        <v>.</v>
      </c>
      <c r="HG145" s="9" t="str">
        <f>IF(ISNA(VLOOKUP($B145,Area_EM_90,Seq!J$1,FALSE)),".",VLOOKUP($B145,Area_EM_90,Seq!J$1,FALSE))</f>
        <v>.</v>
      </c>
      <c r="HH145" s="9" t="str">
        <f>IF(ISNA(VLOOKUP($B145,Area_EM_00,Seq!C$1,FALSE)),".",VLOOKUP($B145,Area_EM_00,Seq!C$1,FALSE))</f>
        <v>.</v>
      </c>
      <c r="HI145" s="9" t="str">
        <f>IF(ISNA(VLOOKUP($B145,Area_EM_00,Seq!D$1,FALSE)),".",VLOOKUP($B145,Area_EM_00,Seq!D$1,FALSE))</f>
        <v>.</v>
      </c>
      <c r="HJ145" s="9" t="str">
        <f>IF(ISNA(VLOOKUP($B145,Area_EM_00,Seq!E$1,FALSE)),".",VLOOKUP($B145,Area_EM_00,Seq!E$1,FALSE))</f>
        <v>.</v>
      </c>
      <c r="HK145" s="9" t="str">
        <f>IF(ISNA(VLOOKUP($B145,Area_EM_00,Seq!F$1,FALSE)),".",VLOOKUP($B145,Area_EM_00,Seq!F$1,FALSE))</f>
        <v>.</v>
      </c>
      <c r="HL145" s="9" t="str">
        <f>IF(ISNA(VLOOKUP($B145,Area_EM_00,Seq!G$1,FALSE)),".",VLOOKUP($B145,Area_EM_00,Seq!G$1,FALSE))</f>
        <v>.</v>
      </c>
      <c r="HM145" s="9" t="str">
        <f>IF(ISNA(VLOOKUP($B145,Area_EM_00,Seq!H$1,FALSE)),".",VLOOKUP($B145,Area_EM_00,Seq!H$1,FALSE))</f>
        <v>.</v>
      </c>
      <c r="HN145" s="9" t="str">
        <f>IF(ISNA(VLOOKUP($B145,Area_EM_00,Seq!I$1,FALSE)),".",VLOOKUP($B145,Area_EM_00,Seq!I$1,FALSE))</f>
        <v>.</v>
      </c>
      <c r="HO145" s="9" t="str">
        <f>IF(ISNA(VLOOKUP($B145,Area_EM_00,Seq!J$1,FALSE)),".",VLOOKUP($B145,Area_EM_00,Seq!J$1,FALSE))</f>
        <v>.</v>
      </c>
      <c r="HQ145" s="27"/>
      <c r="HR145" s="9">
        <f>IFERROR(VLOOKUP($B145,AREA_EM3_60_00,Seq!E$1,FALSE),".")</f>
        <v>3</v>
      </c>
      <c r="HS145" s="9">
        <f>IFERROR(VLOOKUP($B145,AREA_EM3_60_00,Seq!F$1,FALSE),".")</f>
        <v>57</v>
      </c>
      <c r="HT145" s="9">
        <f>IFERROR(VLOOKUP($B145,AREA_EM3_60_00,Seq!G$1,FALSE),".")</f>
        <v>65</v>
      </c>
      <c r="HU145" s="9">
        <f>IFERROR(VLOOKUP($B145,AREA_EM3_10,Seq!B$1,FALSE),".")</f>
        <v>0</v>
      </c>
      <c r="HV145" s="9">
        <f t="shared" si="218"/>
        <v>248981</v>
      </c>
      <c r="HW145" s="9">
        <f t="shared" si="219"/>
        <v>259668</v>
      </c>
      <c r="HX145" s="9">
        <f t="shared" si="220"/>
        <v>251656</v>
      </c>
      <c r="HY145" s="9">
        <f t="shared" si="221"/>
        <v>273331</v>
      </c>
    </row>
    <row r="146" spans="1:233">
      <c r="A146" s="25" t="s">
        <v>2576</v>
      </c>
      <c r="B146" s="26" t="str">
        <f t="shared" si="178"/>
        <v>Belize</v>
      </c>
      <c r="C146" s="166" t="s">
        <v>1362</v>
      </c>
      <c r="D146" s="27">
        <f>VLOOKUP("CHN.NY.GDP.MKTP.KD",AREA_WB_6ATTRS,Seq!B$1,FALSE)/10000</f>
        <v>18294112.043860689</v>
      </c>
      <c r="E146" s="27">
        <f>VLOOKUP("CHN.NY.GDP.MKTP.KD",AREA_WB_6ATTRS,Seq!C$1,FALSE)/10000</f>
        <v>19245405.87014145</v>
      </c>
      <c r="F146" s="27">
        <f>VLOOKUP("CHN.NY.GDP.MKTP.KD",AREA_WB_6ATTRS,Seq!D$1,FALSE)/10000</f>
        <v>20996737.804324333</v>
      </c>
      <c r="G146" s="27">
        <f>VLOOKUP("CHN.NY.GDP.MKTP.KD",AREA_WB_6ATTRS,Seq!E$1,FALSE)/10000</f>
        <v>23285382.224995762</v>
      </c>
      <c r="H146" s="27">
        <f>VLOOKUP("CHN.NY.GDP.MKTP.KD",AREA_WB_6ATTRS,Seq!F$1,FALSE)/10000</f>
        <v>26824760.323195074</v>
      </c>
      <c r="I146" s="27">
        <f>VLOOKUP("CHN.NY.GDP.MKTP.KD",AREA_WB_6ATTRS,Seq!G$1,FALSE)/10000</f>
        <v>30446102.966826372</v>
      </c>
      <c r="J146" s="27">
        <f>VLOOKUP("CHN.NY.GDP.MKTP.KD",AREA_WB_6ATTRS,Seq!H$1,FALSE)/10000</f>
        <v>33125360.027907111</v>
      </c>
      <c r="K146" s="27">
        <f>VLOOKUP("CHN.NY.GDP.MKTP.KD",AREA_WB_6ATTRS,Seq!I$1,FALSE)/10000</f>
        <v>36967901.791144341</v>
      </c>
      <c r="L146" s="27">
        <f>VLOOKUP("CHN.NY.GDP.MKTP.KD",AREA_WB_6ATTRS,Seq!J$1,FALSE)/10000</f>
        <v>41145274.693543643</v>
      </c>
      <c r="M146" s="27">
        <f>VLOOKUP("CHN.NY.GDP.MKTP.KD",AREA_WB_6ATTRS,Seq!K$1,FALSE)/10000</f>
        <v>42832230.955979005</v>
      </c>
      <c r="N146" s="27">
        <f>VLOOKUP("CHN.NY.GDP.MKTP.KD",AREA_WB_6ATTRS,Seq!L$1,FALSE)/10000</f>
        <v>44459855.73230619</v>
      </c>
      <c r="O146" s="27">
        <f>VLOOKUP("CHN.NY.GDP.MKTP.KD",AREA_WB_6ATTRS,Seq!M$1,FALSE)/10000</f>
        <v>48550162.459678344</v>
      </c>
      <c r="P146" s="27">
        <f>VLOOKUP("CHN.NY.GDP.MKTP.KD",AREA_WB_6ATTRS,Seq!N$1,FALSE)/10000</f>
        <v>55444285.528952621</v>
      </c>
      <c r="Q146" s="27">
        <f>VLOOKUP("CHN.NY.GDP.MKTP.KD",AREA_WB_6ATTRS,Seq!O$1,FALSE)/10000</f>
        <v>63206485.503006078</v>
      </c>
      <c r="R146" s="27">
        <f>VLOOKUP("CHN.NY.GDP.MKTP.KD",AREA_WB_6ATTRS,Seq!P$1,FALSE)/10000</f>
        <v>71486535.103899792</v>
      </c>
      <c r="S146" s="27">
        <f>VLOOKUP("CHN.NY.GDP.MKTP.KD",AREA_WB_6ATTRS,Seq!Q$1,FALSE)/10000</f>
        <v>79278567.430224851</v>
      </c>
      <c r="T146" s="27">
        <f>VLOOKUP("CHN.NY.GDP.MKTP.KD",AREA_WB_6ATTRS,Seq!R$1,FALSE)/10000</f>
        <v>87206424.173247412</v>
      </c>
      <c r="U146" s="27">
        <f>VLOOKUP("CHN.NY.GDP.MKTP.KD",AREA_WB_6ATTRS,Seq!S$1,FALSE)/10000</f>
        <v>95316621.621359423</v>
      </c>
      <c r="V146" s="27">
        <f>VLOOKUP("CHN.NY.GDP.MKTP.KD",AREA_WB_6ATTRS,Seq!T$1,FALSE)/10000</f>
        <v>102751318.10782552</v>
      </c>
      <c r="W146" s="27">
        <f>VLOOKUP("CHN.NY.GDP.MKTP.KD",AREA_WB_6ATTRS,Seq!U$1,FALSE)/10000</f>
        <v>110560418.28402025</v>
      </c>
      <c r="X146" s="27">
        <f>VLOOKUP("CHN.NY.GDP.MKTP.KD",AREA_WB_6ATTRS,Seq!V$1,FALSE)/10000</f>
        <v>119847493.41987793</v>
      </c>
      <c r="Y146" s="27">
        <f>VLOOKUP("CHN.NY.GDP.MKTP.KD",AREA_WB_6ATTRS,Seq!W$1,FALSE)/10000</f>
        <v>129794835.37372778</v>
      </c>
      <c r="Z146" s="27">
        <f>VLOOKUP("CHN.NY.GDP.MKTP.KD",AREA_WB_6ATTRS,Seq!X$1,FALSE)/10000</f>
        <v>141606165.392737</v>
      </c>
      <c r="AA146" s="27">
        <f>VLOOKUP("CHN.NY.GDP.MKTP.KD",AREA_WB_6ATTRS,Seq!Y$1,FALSE)/10000</f>
        <v>155766781.9320105</v>
      </c>
      <c r="AB146" s="27">
        <f>VLOOKUP("CHN.NY.GDP.MKTP.KD",AREA_WB_6ATTRS,Seq!Z$1,FALSE)/10000</f>
        <v>171499226.90714428</v>
      </c>
      <c r="AC146" s="27">
        <f>VLOOKUP("CHN.NY.GDP.MKTP.KD",AREA_WB_6ATTRS,Seq!AA$1,FALSE)/10000</f>
        <v>190878639.54765138</v>
      </c>
      <c r="AD146" s="27">
        <f>VLOOKUP("CHN.NY.GDP.MKTP.KD",AREA_WB_6ATTRS,Seq!AB$1,FALSE)/10000</f>
        <v>215120226.77020231</v>
      </c>
      <c r="AE146" s="27">
        <f>VLOOKUP("CHN.NY.GDP.MKTP.KD",AREA_WB_6ATTRS,Seq!AC$1,FALSE)/10000</f>
        <v>245667298.97157177</v>
      </c>
      <c r="AF146" s="27">
        <f>VLOOKUP("CHN.NY.GDP.MKTP.KD",AREA_WB_6ATTRS,Seq!AD$1,FALSE)/10000</f>
        <v>269251359.67284226</v>
      </c>
      <c r="AG146" s="27">
        <f>VLOOKUP("CHN.NY.GDP.MKTP.KD",AREA_WB_6ATTRS,Seq!AE$1,FALSE)/10000</f>
        <v>294022484.76274431</v>
      </c>
      <c r="AH146" s="27">
        <f>VLOOKUP("CHN.NY.GDP.MKTP.KD",AREA_WB_6ATTRS,Seq!AF$1,FALSE)/10000</f>
        <v>324600823.17806971</v>
      </c>
      <c r="AI146" s="27">
        <f>VLOOKUP("CHN.NY.GDP.MKTP.KD",AREA_WB_6ATTRS,Seq!AG$1,FALSE)/10000</f>
        <v>354139498.08727396</v>
      </c>
      <c r="AJ146" s="27"/>
      <c r="AK146" s="27"/>
      <c r="AL146" s="27"/>
      <c r="AM146" s="27"/>
      <c r="AN146" s="27"/>
      <c r="AO146" s="27"/>
      <c r="AP146" s="27">
        <f>IFERROR(VLOOKUP(CONCATENATE($C146, ".NY.GDP.MKTP.KD"),AREA_WB_6ATTRS,Seq!B$1,FALSE)/10000,".")</f>
        <v>28916.281599942577</v>
      </c>
      <c r="AQ146" s="27">
        <f>IFERROR(VLOOKUP(CONCATENATE($C146, ".NY.GDP.MKTP.KD"),AREA_WB_6ATTRS,Seq!C$1,FALSE)/10000,".")</f>
        <v>29289.484799941831</v>
      </c>
      <c r="AR146" s="27">
        <f>IFERROR(VLOOKUP(CONCATENATE($C146, ".NY.GDP.MKTP.KD"),AREA_WB_6ATTRS,Seq!D$1,FALSE)/10000,".")</f>
        <v>29206.550399942</v>
      </c>
      <c r="AS146" s="27">
        <f>IFERROR(VLOOKUP(CONCATENATE($C146, ".NY.GDP.MKTP.KD"),AREA_WB_6ATTRS,Seq!E$1,FALSE)/10000,".")</f>
        <v>28591.45599994322</v>
      </c>
      <c r="AT146" s="27">
        <f>IFERROR(VLOOKUP(CONCATENATE($C146, ".NY.GDP.MKTP.KD"),AREA_WB_6ATTRS,Seq!F$1,FALSE)/10000,".")</f>
        <v>29151.260799942105</v>
      </c>
      <c r="AU146" s="27">
        <f>IFERROR(VLOOKUP(CONCATENATE($C146, ".NY.GDP.MKTP.KD"),AREA_WB_6ATTRS,Seq!G$1,FALSE)/10000,".")</f>
        <v>29462.262399941486</v>
      </c>
      <c r="AV146" s="27">
        <f>IFERROR(VLOOKUP(CONCATENATE($C146, ".NY.GDP.MKTP.KD"),AREA_WB_6ATTRS,Seq!H$1,FALSE)/10000,".")</f>
        <v>30809.93919993881</v>
      </c>
      <c r="AW146" s="27">
        <f>IFERROR(VLOOKUP(CONCATENATE($C146, ".NY.GDP.MKTP.KD"),AREA_WB_6ATTRS,Seq!I$1,FALSE)/10000,".")</f>
        <v>34265.516799931946</v>
      </c>
      <c r="AX146" s="27">
        <f>IFERROR(VLOOKUP(CONCATENATE($C146, ".NY.GDP.MKTP.KD"),AREA_WB_6ATTRS,Seq!J$1,FALSE)/10000,".")</f>
        <v>37430.825599925658</v>
      </c>
      <c r="AY146" s="27">
        <f>IFERROR(VLOOKUP(CONCATENATE($C146, ".NY.GDP.MKTP.KD"),AREA_WB_6ATTRS,Seq!K$1,FALSE)/10000,".")</f>
        <v>42330.83519991592</v>
      </c>
      <c r="AZ146" s="27">
        <f>IFERROR(VLOOKUP(CONCATENATE($C146, ".NY.GDP.MKTP.KD"),AREA_WB_6ATTRS,Seq!L$1,FALSE)/10000,".")</f>
        <v>46829.999999906984</v>
      </c>
      <c r="BA146" s="27">
        <f>IFERROR(VLOOKUP(CONCATENATE($C146, ".NY.GDP.MKTP.KD"),AREA_WB_6ATTRS,Seq!M$1,FALSE)/10000,".")</f>
        <v>51745.766239253346</v>
      </c>
      <c r="BB146" s="27">
        <f>IFERROR(VLOOKUP(CONCATENATE($C146, ".NY.GDP.MKTP.KD"),AREA_WB_6ATTRS,Seq!N$1,FALSE)/10000,".")</f>
        <v>57973.761105976213</v>
      </c>
      <c r="BC146" s="27">
        <f>IFERROR(VLOOKUP(CONCATENATE($C146, ".NY.GDP.MKTP.KD"),AREA_WB_6ATTRS,Seq!O$1,FALSE)/10000,".")</f>
        <v>61612.522272303519</v>
      </c>
      <c r="BD146" s="27">
        <f>IFERROR(VLOOKUP(CONCATENATE($C146, ".NY.GDP.MKTP.KD"),AREA_WB_6ATTRS,Seq!P$1,FALSE)/10000,".")</f>
        <v>61709.831748774959</v>
      </c>
      <c r="BE146" s="27">
        <f>IFERROR(VLOOKUP(CONCATENATE($C146, ".NY.GDP.MKTP.KD"),AREA_WB_6ATTRS,Seq!Q$1,FALSE)/10000,".")</f>
        <v>62107.223061203003</v>
      </c>
      <c r="BF146" s="27">
        <f>IFERROR(VLOOKUP(CONCATENATE($C146, ".NY.GDP.MKTP.KD"),AREA_WB_6ATTRS,Seq!R$1,FALSE)/10000,".")</f>
        <v>62994.563025698757</v>
      </c>
      <c r="BG146" s="27">
        <f>IFERROR(VLOOKUP(CONCATENATE($C146, ".NY.GDP.MKTP.KD"),AREA_WB_6ATTRS,Seq!S$1,FALSE)/10000,".")</f>
        <v>65227.836061487971</v>
      </c>
      <c r="BH146" s="27">
        <f>IFERROR(VLOOKUP(CONCATENATE($C146, ".NY.GDP.MKTP.KD"),AREA_WB_6ATTRS,Seq!T$1,FALSE)/10000,".")</f>
        <v>67667.980138135536</v>
      </c>
      <c r="BI146" s="27">
        <f>IFERROR(VLOOKUP(CONCATENATE($C146, ".NY.GDP.MKTP.KD"),AREA_WB_6ATTRS,Seq!U$1,FALSE)/10000,".")</f>
        <v>73609.477868661517</v>
      </c>
      <c r="BJ146" s="27">
        <f>IFERROR(VLOOKUP(CONCATENATE($C146, ".NY.GDP.MKTP.KD"),AREA_WB_6ATTRS,Seq!V$1,FALSE)/10000,".")</f>
        <v>83207.24646527764</v>
      </c>
      <c r="BK146" s="27">
        <f>IFERROR(VLOOKUP(CONCATENATE($C146, ".NY.GDP.MKTP.KD"),AREA_WB_6ATTRS,Seq!W$1,FALSE)/10000,".")</f>
        <v>87331.974181956582</v>
      </c>
      <c r="BL146" s="27">
        <f>IFERROR(VLOOKUP(CONCATENATE($C146, ".NY.GDP.MKTP.KD"),AREA_WB_6ATTRS,Seq!X$1,FALSE)/10000,".")</f>
        <v>91784.811052282312</v>
      </c>
      <c r="BM146" s="27">
        <f>IFERROR(VLOOKUP(CONCATENATE($C146, ".NY.GDP.MKTP.KD"),AREA_WB_6ATTRS,Seq!Y$1,FALSE)/10000,".")</f>
        <v>100340.40092922081</v>
      </c>
      <c r="BN146" s="27">
        <f>IFERROR(VLOOKUP(CONCATENATE($C146, ".NY.GDP.MKTP.KD"),AREA_WB_6ATTRS,Seq!Z$1,FALSE)/10000,".")</f>
        <v>104976.66993818278</v>
      </c>
      <c r="BO146" s="27">
        <f>IFERROR(VLOOKUP(CONCATENATE($C146, ".NY.GDP.MKTP.KD"),AREA_WB_6ATTRS,Seq!AA$1,FALSE)/10000,".")</f>
        <v>108155.35231614046</v>
      </c>
      <c r="BP146" s="27">
        <f>IFERROR(VLOOKUP(CONCATENATE($C146, ".NY.GDP.MKTP.KD"),AREA_WB_6ATTRS,Seq!AB$1,FALSE)/10000,".")</f>
        <v>113187.87256660625</v>
      </c>
      <c r="BQ146" s="27">
        <f>IFERROR(VLOOKUP(CONCATENATE($C146, ".NY.GDP.MKTP.KD"),AREA_WB_6ATTRS,Seq!AC$1,FALSE)/10000,".")</f>
        <v>114704.99999977216</v>
      </c>
      <c r="BR146" s="27">
        <f>IFERROR(VLOOKUP(CONCATENATE($C146, ".NY.GDP.MKTP.KD"),AREA_WB_6ATTRS,Seq!AD$1,FALSE)/10000,".")</f>
        <v>118710.05235782101</v>
      </c>
      <c r="BS146" s="27">
        <f>IFERROR(VLOOKUP(CONCATENATE($C146, ".NY.GDP.MKTP.KD"),AREA_WB_6ATTRS,Seq!AE$1,FALSE)/10000,".")</f>
        <v>118710.05235782101</v>
      </c>
      <c r="BT146" s="27">
        <f>IFERROR(VLOOKUP(CONCATENATE($C146, ".NY.GDP.MKTP.KD"),AREA_WB_6ATTRS,Seq!AF$1,FALSE)/10000,".")</f>
        <v>122152.64387619782</v>
      </c>
      <c r="BU146" s="27">
        <f>IFERROR(VLOOKUP(CONCATENATE($C146, ".NY.GDP.MKTP.KD"),AREA_WB_6ATTRS,Seq!AG$1,FALSE)/10000,".")</f>
        <v>124595.69675372176</v>
      </c>
      <c r="BV146" s="27"/>
      <c r="BW146" s="27"/>
      <c r="BX146" s="27"/>
      <c r="BY146" s="27"/>
      <c r="BZ146" s="27"/>
      <c r="CA146" s="27"/>
      <c r="CB146" s="27"/>
      <c r="CC146" s="27">
        <f>CNPop!A$48</f>
        <v>5.0000000000000001E-3</v>
      </c>
      <c r="CD146" s="27">
        <f>CNPop!B$48</f>
        <v>6.0000000000000001E-3</v>
      </c>
      <c r="CE146" s="27">
        <f>CNPop!C$48</f>
        <v>6.0000000000000001E-3</v>
      </c>
      <c r="CF146" s="27">
        <f>CNPop!D$48</f>
        <v>7.0000000000000001E-3</v>
      </c>
      <c r="CG146" s="27">
        <f>CNPop!E$48</f>
        <v>7.0000000000000001E-3</v>
      </c>
      <c r="CH146" s="27">
        <f>CNPop!F$48</f>
        <v>8.0000000000000002E-3</v>
      </c>
      <c r="CI146" s="27">
        <f>CNPop!G$48</f>
        <v>8.9999999999999993E-3</v>
      </c>
      <c r="CJ146" s="27">
        <f>CNPop!H$48</f>
        <v>0.01</v>
      </c>
      <c r="CK146" s="27">
        <f>CNPop!I$48</f>
        <v>1.0999999999999999E-2</v>
      </c>
      <c r="CL146" s="27">
        <f>CNPop!J$48</f>
        <v>1.2E-2</v>
      </c>
      <c r="CM146" s="27">
        <f>CNPop!K$48</f>
        <v>1.4E-2</v>
      </c>
      <c r="CN146" s="27">
        <f>CNPop!L$48</f>
        <v>1.6E-2</v>
      </c>
      <c r="CO146" s="27">
        <f>CNPop!M$48</f>
        <v>1.7000000000000001E-2</v>
      </c>
      <c r="CP146" s="27">
        <f>CNPop!N$48</f>
        <v>1.9E-2</v>
      </c>
      <c r="CQ146" s="27">
        <f>CNPop!O$48</f>
        <v>2.1000000000000001E-2</v>
      </c>
      <c r="CR146" s="27">
        <f>CNPop!P$48</f>
        <v>2.3E-2</v>
      </c>
      <c r="CS146" s="27">
        <f>CNPop!Q$48</f>
        <v>2.5999999999999999E-2</v>
      </c>
      <c r="CT146" s="27">
        <f>CNPop!R$48</f>
        <v>2.8000000000000001E-2</v>
      </c>
      <c r="CU146" s="27">
        <f>CNPop!S$48</f>
        <v>0.03</v>
      </c>
      <c r="CV146" s="27">
        <f>CNPop!T$48</f>
        <v>3.3000000000000002E-2</v>
      </c>
      <c r="CW146" s="27">
        <f>CNPop!U$48</f>
        <v>3.5999999999999997E-2</v>
      </c>
      <c r="CX146" s="27">
        <f>CNPop!V$48</f>
        <v>3.9E-2</v>
      </c>
      <c r="CY146" s="27">
        <f>CNPop!W$48</f>
        <v>4.2000000000000003E-2</v>
      </c>
      <c r="CZ146" s="27">
        <f>CNPop!X$48</f>
        <v>4.4999999999999998E-2</v>
      </c>
      <c r="DA146" s="27">
        <f>CNPop!Y$48</f>
        <v>4.9000000000000002E-2</v>
      </c>
      <c r="DB146" s="27">
        <f>CNPop!Z$48</f>
        <v>5.1999999999999998E-2</v>
      </c>
      <c r="DC146" s="27">
        <f>CNPop!AA$48</f>
        <v>5.6000000000000001E-2</v>
      </c>
      <c r="DD146" s="27">
        <f>CNPop!AB$48</f>
        <v>0.06</v>
      </c>
      <c r="DE146" s="27">
        <f>CNPop!AC$48</f>
        <v>6.3E-2</v>
      </c>
      <c r="DF146" s="27">
        <f>CNPop!AD$48</f>
        <v>6.8000000000000005E-2</v>
      </c>
      <c r="DG146" s="27">
        <f>CNPop!AE$48</f>
        <v>7.1999999999999995E-2</v>
      </c>
      <c r="DH146" s="27">
        <f>CNPop!AF$48</f>
        <v>7.5999999999999998E-2</v>
      </c>
      <c r="DI146" s="27">
        <f>CNPop!AG$48</f>
        <v>8.1000000000000003E-2</v>
      </c>
      <c r="DJ146" s="27">
        <f>CNPop!AH$48</f>
        <v>8.5000000000000006E-2</v>
      </c>
      <c r="DK146" s="27">
        <f>CNPop!AI$48</f>
        <v>0.09</v>
      </c>
      <c r="DL146" s="27">
        <f>CNPop!AJ$48</f>
        <v>9.5000000000000001E-2</v>
      </c>
      <c r="DM146" s="27">
        <f>CNPop!AK$48</f>
        <v>0.1</v>
      </c>
      <c r="DN146" s="27"/>
      <c r="DO146" s="27">
        <f t="shared" si="180"/>
        <v>2.5000000000000001E-2</v>
      </c>
      <c r="DP146" s="27">
        <f t="shared" si="181"/>
        <v>2.5000000000000001E-2</v>
      </c>
      <c r="DQ146" s="27">
        <f t="shared" si="182"/>
        <v>2.5000000000000001E-2</v>
      </c>
      <c r="DR146" s="27">
        <f t="shared" si="183"/>
        <v>2.5000000000000001E-2</v>
      </c>
      <c r="DS146" s="27">
        <f t="shared" si="184"/>
        <v>2.5000000000000001E-2</v>
      </c>
      <c r="DT146" s="27">
        <f t="shared" si="185"/>
        <v>2.5000000000000001E-2</v>
      </c>
      <c r="DU146" s="27">
        <f t="shared" si="186"/>
        <v>2.5000000000000001E-2</v>
      </c>
      <c r="DV146" s="27">
        <f t="shared" si="187"/>
        <v>2.5000000000000001E-2</v>
      </c>
      <c r="DW146" s="27">
        <f t="shared" si="188"/>
        <v>2.5000000000000001E-2</v>
      </c>
      <c r="DX146" s="27">
        <f t="shared" si="189"/>
        <v>2.5000000000000001E-2</v>
      </c>
      <c r="DY146" s="27">
        <f t="shared" si="190"/>
        <v>2.5000000000000001E-2</v>
      </c>
      <c r="DZ146" s="27">
        <f t="shared" si="191"/>
        <v>2.5000000000000001E-2</v>
      </c>
      <c r="EA146" s="27">
        <f t="shared" si="192"/>
        <v>2.5000000000000001E-2</v>
      </c>
      <c r="EB146" s="27">
        <f t="shared" si="193"/>
        <v>2.5000000000000001E-2</v>
      </c>
      <c r="EC146" s="27">
        <f t="shared" si="194"/>
        <v>0.03</v>
      </c>
      <c r="ED146" s="27">
        <f t="shared" si="195"/>
        <v>0.03</v>
      </c>
      <c r="EE146" s="27">
        <f t="shared" si="196"/>
        <v>0.11</v>
      </c>
      <c r="EF146" s="27">
        <f t="shared" si="197"/>
        <v>3.0999999046325683E-2</v>
      </c>
      <c r="EG146" s="27">
        <f t="shared" si="198"/>
        <v>3.2999999523162842E-2</v>
      </c>
      <c r="EH146" s="27">
        <f t="shared" si="199"/>
        <v>3.5000000000000003E-2</v>
      </c>
      <c r="EI146" s="27">
        <f t="shared" si="200"/>
        <v>0.12399999618530273</v>
      </c>
      <c r="EJ146" s="27">
        <f t="shared" si="201"/>
        <v>0.12399999618530273</v>
      </c>
      <c r="EK146" s="27">
        <f t="shared" si="202"/>
        <v>0.12399999618530273</v>
      </c>
      <c r="EL146" s="27">
        <f t="shared" si="203"/>
        <v>0.12399999618530273</v>
      </c>
      <c r="EM146" s="27">
        <f t="shared" si="204"/>
        <v>0.12399999618530273</v>
      </c>
      <c r="EN146" s="27">
        <f t="shared" si="205"/>
        <v>0.12399999618530273</v>
      </c>
      <c r="EO146" s="27" t="str">
        <f t="shared" si="206"/>
        <v>.</v>
      </c>
      <c r="EP146" s="27" t="str">
        <f t="shared" si="215"/>
        <v>.</v>
      </c>
      <c r="EQ146" s="27" t="str">
        <f t="shared" si="216"/>
        <v>.</v>
      </c>
      <c r="ER146" s="27" t="str">
        <f t="shared" si="223"/>
        <v>.</v>
      </c>
      <c r="ES146" s="27" t="str">
        <f t="shared" si="223"/>
        <v>.</v>
      </c>
      <c r="ET146" s="27" t="str">
        <f t="shared" si="223"/>
        <v>.</v>
      </c>
      <c r="EU146" s="27"/>
      <c r="EV146" s="27"/>
      <c r="EW146" s="27"/>
      <c r="EX146" s="27"/>
      <c r="EY146" s="27"/>
      <c r="EZ146" s="27" t="str">
        <f>IFERROR(VLOOKUP(CONCATENATE($C146,".SL.TLF.TERT.ZS"),AREA_WB_6ATTRS,Seq!B$1,FALSE)/100,".")</f>
        <v>.</v>
      </c>
      <c r="FA146" s="27" t="str">
        <f>IFERROR(VLOOKUP(CONCATENATE($C146,".SL.TLF.TERT.ZS"),AREA_WB_6ATTRS,Seq!C$1,FALSE)/100,".")</f>
        <v>.</v>
      </c>
      <c r="FB146" s="27" t="str">
        <f>IFERROR(VLOOKUP(CONCATENATE($C146,".SL.TLF.TERT.ZS"),AREA_WB_6ATTRS,Seq!D$1,FALSE)/100,".")</f>
        <v>.</v>
      </c>
      <c r="FC146" s="27" t="str">
        <f>IFERROR(VLOOKUP(CONCATENATE($C146,".SL.TLF.TERT.ZS"),AREA_WB_6ATTRS,Seq!E$1,FALSE)/100,".")</f>
        <v>.</v>
      </c>
      <c r="FD146" s="27" t="str">
        <f>IFERROR(VLOOKUP(CONCATENATE($C146,".SL.TLF.TERT.ZS"),AREA_WB_6ATTRS,Seq!F$1,FALSE)/100,".")</f>
        <v>.</v>
      </c>
      <c r="FE146" s="27" t="str">
        <f>IFERROR(VLOOKUP(CONCATENATE($C146,".SL.TLF.TERT.ZS"),AREA_WB_6ATTRS,Seq!G$1,FALSE)/100,".")</f>
        <v>.</v>
      </c>
      <c r="FF146" s="27" t="str">
        <f>IFERROR(VLOOKUP(CONCATENATE($C146,".SL.TLF.TERT.ZS"),AREA_WB_6ATTRS,Seq!H$1,FALSE)/100,".")</f>
        <v>.</v>
      </c>
      <c r="FG146" s="27" t="str">
        <f>IFERROR(VLOOKUP(CONCATENATE($C146,".SL.TLF.TERT.ZS"),AREA_WB_6ATTRS,Seq!I$1,FALSE)/100,".")</f>
        <v>.</v>
      </c>
      <c r="FH146" s="27" t="str">
        <f>IFERROR(VLOOKUP(CONCATENATE($C146,".SL.TLF.TERT.ZS"),AREA_WB_6ATTRS,Seq!J$1,FALSE)/100,".")</f>
        <v>.</v>
      </c>
      <c r="FI146" s="27" t="str">
        <f>IFERROR(VLOOKUP(CONCATENATE($C146,".SL.TLF.TERT.ZS"),AREA_WB_6ATTRS,Seq!K$1,FALSE)/100,".")</f>
        <v>.</v>
      </c>
      <c r="FJ146" s="27" t="str">
        <f>IFERROR(VLOOKUP(CONCATENATE($C146,".SL.TLF.TERT.ZS"),AREA_WB_6ATTRS,Seq!L$1,FALSE)/100,".")</f>
        <v>.</v>
      </c>
      <c r="FK146" s="27" t="str">
        <f>IFERROR(VLOOKUP(CONCATENATE($C146,".SL.TLF.TERT.ZS"),AREA_WB_6ATTRS,Seq!M$1,FALSE)/100,".")</f>
        <v>.</v>
      </c>
      <c r="FL146" s="27" t="str">
        <f>IFERROR(VLOOKUP(CONCATENATE($C146,".SL.TLF.TERT.ZS"),AREA_WB_6ATTRS,Seq!N$1,FALSE)/100,".")</f>
        <v>.</v>
      </c>
      <c r="FM146" s="27">
        <f>IFERROR(VLOOKUP(CONCATENATE($C146,".SL.TLF.TERT.ZS"),AREA_WB_6ATTRS,Seq!O$1,FALSE)/100,".")</f>
        <v>2.5000000000000001E-2</v>
      </c>
      <c r="FN146" s="27">
        <f>IFERROR(VLOOKUP(CONCATENATE($C146,".SL.TLF.TERT.ZS"),AREA_WB_6ATTRS,Seq!P$1,FALSE)/100,".")</f>
        <v>0.03</v>
      </c>
      <c r="FO146" s="27">
        <f>IFERROR(VLOOKUP(CONCATENATE($C146,".SL.TLF.TERT.ZS"),AREA_WB_6ATTRS,Seq!Q$1,FALSE)/100,".")</f>
        <v>0.03</v>
      </c>
      <c r="FP146" s="27">
        <f>IFERROR(VLOOKUP(CONCATENATE($C146,".SL.TLF.TERT.ZS"),AREA_WB_6ATTRS,Seq!R$1,FALSE)/100,".")</f>
        <v>0.11</v>
      </c>
      <c r="FQ146" s="27">
        <f>IFERROR(VLOOKUP(CONCATENATE($C146,".SL.TLF.TERT.ZS"),AREA_WB_6ATTRS,Seq!S$1,FALSE)/100,".")</f>
        <v>3.0999999046325683E-2</v>
      </c>
      <c r="FR146" s="27">
        <f>IFERROR(VLOOKUP(CONCATENATE($C146,".SL.TLF.TERT.ZS"),AREA_WB_6ATTRS,Seq!T$1,FALSE)/100,".")</f>
        <v>3.2999999523162842E-2</v>
      </c>
      <c r="FS146" s="27">
        <f>IFERROR(VLOOKUP(CONCATENATE($C146,".SL.TLF.TERT.ZS"),AREA_WB_6ATTRS,Seq!U$1,FALSE)/100,".")</f>
        <v>3.5000000000000003E-2</v>
      </c>
      <c r="FT146" s="27" t="str">
        <f>IFERROR(VLOOKUP(CONCATENATE($C146,".SL.TLF.TERT.ZS"),AREA_WB_6ATTRS,Seq!V$1,FALSE)/100,".")</f>
        <v>.</v>
      </c>
      <c r="FU146" s="27" t="str">
        <f>IFERROR(VLOOKUP(CONCATENATE($C146,".SL.TLF.TERT.ZS"),AREA_WB_6ATTRS,Seq!W$1,FALSE)/100,".")</f>
        <v>.</v>
      </c>
      <c r="FV146" s="27" t="str">
        <f>IFERROR(VLOOKUP(CONCATENATE($C146,".SL.TLF.TERT.ZS"),AREA_WB_6ATTRS,Seq!X$1,FALSE)/100,".")</f>
        <v>.</v>
      </c>
      <c r="FW146" s="27" t="str">
        <f>IFERROR(VLOOKUP(CONCATENATE($C146,".SL.TLF.TERT.ZS"),AREA_WB_6ATTRS,Seq!Y$1,FALSE)/100,".")</f>
        <v>.</v>
      </c>
      <c r="FX146" s="27" t="str">
        <f>IFERROR(VLOOKUP(CONCATENATE($C146,".SL.TLF.TERT.ZS"),AREA_WB_6ATTRS,Seq!Z$1,FALSE)/100,".")</f>
        <v>.</v>
      </c>
      <c r="FY146" s="27">
        <f>IFERROR(VLOOKUP(CONCATENATE($C146,".SL.TLF.TERT.ZS"),AREA_WB_6ATTRS,Seq!AA$1,FALSE)/100,".")</f>
        <v>0.12399999618530273</v>
      </c>
      <c r="FZ146" s="27" t="str">
        <f>IFERROR(VLOOKUP(CONCATENATE($C146,".SL.TLF.TERT.ZS"),AREA_WB_6ATTRS,Seq!AB$1,FALSE)/100,".")</f>
        <v>.</v>
      </c>
      <c r="GA146" s="27" t="str">
        <f>IFERROR(VLOOKUP(CONCATENATE($C146,".SL.TLF.TERT.ZS"),AREA_WB_6ATTRS,Seq!AC$1,FALSE)/100,".")</f>
        <v>.</v>
      </c>
      <c r="GB146" s="27" t="str">
        <f>IFERROR(VLOOKUP(CONCATENATE($C146,".SL.TLF.TERT.ZS"),AREA_WB_6ATTRS,Seq!AD$1,FALSE)/100,".")</f>
        <v>.</v>
      </c>
      <c r="GC146" s="27" t="str">
        <f>IFERROR(VLOOKUP(CONCATENATE($C146,".SL.TLF.TERT.ZS"),AREA_WB_6ATTRS,Seq!AE$1,FALSE)/100,".")</f>
        <v>.</v>
      </c>
      <c r="GD146" s="27" t="str">
        <f>IFERROR(VLOOKUP(CONCATENATE($C146,".SL.TLF.TERT.ZS"),AREA_WB_6ATTRS,Seq!AF$1,FALSE)/100,".")</f>
        <v>.</v>
      </c>
      <c r="GE146" s="27" t="str">
        <f>IFERROR(VLOOKUP(CONCATENATE($C146,".SL.TLF.TERT.ZS"),AREA_WB_6ATTRS,Seq!AG$1,FALSE)/100,".")</f>
        <v>.</v>
      </c>
      <c r="GF146" s="27" t="str">
        <f>IFERROR(VLOOKUP(CONCATENATE($C146,".SL.TLF.TERT.ZS"),AREA_WB_6ATTRS,Seq!AH$1,FALSE)/100,".")</f>
        <v>.</v>
      </c>
      <c r="GG146" s="27" t="str">
        <f>IFERROR(VLOOKUP(CONCATENATE($C146,".SL.TLF.TERT.ZS"),AREA_WB_6ATTRS,Seq!AI$1,FALSE)/100,".")</f>
        <v>.</v>
      </c>
      <c r="GH146" s="27" t="str">
        <f>IFERROR(VLOOKUP(CONCATENATE($C146,".SL.TLF.TERT.ZS"),AREA_WB_6ATTRS,Seq!AJ$1,FALSE)/100,".")</f>
        <v>.</v>
      </c>
      <c r="GI146" s="27" t="str">
        <f>IFERROR(VLOOKUP(CONCATENATE($C146,".SL.TLF.TERT.ZS"),AREA_WB_6ATTRS,Seq!AK$1,FALSE)/100,".")</f>
        <v>.</v>
      </c>
      <c r="GJ146" s="27" t="str">
        <f>IFERROR(VLOOKUP(CONCATENATE($C146,".SL.TLF.TERT.ZS"),AREA_WB_6ATTRS,Seq!AL$1,FALSE)/100,".")</f>
        <v>.</v>
      </c>
      <c r="GK146" s="27"/>
      <c r="GL146" s="27"/>
      <c r="GM146" s="27">
        <f t="shared" si="207"/>
        <v>1.4657534246575342E-3</v>
      </c>
      <c r="GN146" s="27" t="str">
        <f t="shared" si="208"/>
        <v>.</v>
      </c>
      <c r="GO146" s="27" t="str">
        <f t="shared" si="217"/>
        <v>.</v>
      </c>
      <c r="GP146" s="27"/>
      <c r="GQ146" s="9">
        <f>IF(VLOOKUP($B146,EM_80!$B$1:$C$201,2,FALSE)&gt;0,VLOOKUP($B146,EM_80!$B$1:$C$201,2,FALSE),".")</f>
        <v>214</v>
      </c>
      <c r="GR146" s="9" t="str">
        <f t="shared" si="209"/>
        <v>.</v>
      </c>
      <c r="GS146" s="9" t="str">
        <f t="shared" si="210"/>
        <v>.</v>
      </c>
      <c r="GU146">
        <f t="shared" si="211"/>
        <v>146000</v>
      </c>
      <c r="GV146">
        <f t="shared" si="212"/>
        <v>189000</v>
      </c>
      <c r="GW146">
        <f t="shared" si="213"/>
        <v>249800</v>
      </c>
      <c r="GX146">
        <f t="shared" si="214"/>
        <v>344700</v>
      </c>
      <c r="GZ146" s="9" t="str">
        <f>IF(ISNA(VLOOKUP($B146,Area_EM_90,Seq!C$1,FALSE)),".",VLOOKUP($B146,Area_EM_90,Seq!C$1,FALSE))</f>
        <v>.</v>
      </c>
      <c r="HA146" s="9" t="str">
        <f>IF(ISNA(VLOOKUP($B146,Area_EM_90,Seq!D$1,FALSE)),".",VLOOKUP($B146,Area_EM_90,Seq!D$1,FALSE))</f>
        <v>.</v>
      </c>
      <c r="HB146" s="9" t="str">
        <f>IF(ISNA(VLOOKUP($B146,Area_EM_90,Seq!E$1,FALSE)),".",VLOOKUP($B146,Area_EM_90,Seq!E$1,FALSE))</f>
        <v>.</v>
      </c>
      <c r="HC146" s="9" t="str">
        <f>IF(ISNA(VLOOKUP($B146,Area_EM_90,Seq!F$1,FALSE)),".",VLOOKUP($B146,Area_EM_90,Seq!F$1,FALSE))</f>
        <v>.</v>
      </c>
      <c r="HD146" s="9" t="str">
        <f>IF(ISNA(VLOOKUP($B146,Area_EM_90,Seq!G$1,FALSE)),".",VLOOKUP($B146,Area_EM_90,Seq!G$1,FALSE))</f>
        <v>.</v>
      </c>
      <c r="HE146" s="9" t="str">
        <f>IF(ISNA(VLOOKUP($B146,Area_EM_90,Seq!H$1,FALSE)),".",VLOOKUP($B146,Area_EM_90,Seq!H$1,FALSE))</f>
        <v>.</v>
      </c>
      <c r="HF146" s="9" t="str">
        <f>IF(ISNA(VLOOKUP($B146,Area_EM_90,Seq!I$1,FALSE)),".",VLOOKUP($B146,Area_EM_90,Seq!I$1,FALSE))</f>
        <v>.</v>
      </c>
      <c r="HG146" s="9" t="str">
        <f>IF(ISNA(VLOOKUP($B146,Area_EM_90,Seq!J$1,FALSE)),".",VLOOKUP($B146,Area_EM_90,Seq!J$1,FALSE))</f>
        <v>.</v>
      </c>
      <c r="HH146" s="9" t="str">
        <f>IF(ISNA(VLOOKUP($B146,Area_EM_00,Seq!C$1,FALSE)),".",VLOOKUP($B146,Area_EM_00,Seq!C$1,FALSE))</f>
        <v>.</v>
      </c>
      <c r="HI146" s="9" t="str">
        <f>IF(ISNA(VLOOKUP($B146,Area_EM_00,Seq!D$1,FALSE)),".",VLOOKUP($B146,Area_EM_00,Seq!D$1,FALSE))</f>
        <v>.</v>
      </c>
      <c r="HJ146" s="9" t="str">
        <f>IF(ISNA(VLOOKUP($B146,Area_EM_00,Seq!E$1,FALSE)),".",VLOOKUP($B146,Area_EM_00,Seq!E$1,FALSE))</f>
        <v>.</v>
      </c>
      <c r="HK146" s="9" t="str">
        <f>IF(ISNA(VLOOKUP($B146,Area_EM_00,Seq!F$1,FALSE)),".",VLOOKUP($B146,Area_EM_00,Seq!F$1,FALSE))</f>
        <v>.</v>
      </c>
      <c r="HL146" s="9" t="str">
        <f>IF(ISNA(VLOOKUP($B146,Area_EM_00,Seq!G$1,FALSE)),".",VLOOKUP($B146,Area_EM_00,Seq!G$1,FALSE))</f>
        <v>.</v>
      </c>
      <c r="HM146" s="9" t="str">
        <f>IF(ISNA(VLOOKUP($B146,Area_EM_00,Seq!H$1,FALSE)),".",VLOOKUP($B146,Area_EM_00,Seq!H$1,FALSE))</f>
        <v>.</v>
      </c>
      <c r="HN146" s="9" t="str">
        <f>IF(ISNA(VLOOKUP($B146,Area_EM_00,Seq!I$1,FALSE)),".",VLOOKUP($B146,Area_EM_00,Seq!I$1,FALSE))</f>
        <v>.</v>
      </c>
      <c r="HO146" s="9" t="str">
        <f>IF(ISNA(VLOOKUP($B146,Area_EM_00,Seq!J$1,FALSE)),".",VLOOKUP($B146,Area_EM_00,Seq!J$1,FALSE))</f>
        <v>.</v>
      </c>
      <c r="HQ146" s="27"/>
      <c r="HR146" s="9">
        <f>IFERROR(VLOOKUP($B146,AREA_EM3_60_00,Seq!E$1,FALSE),".")</f>
        <v>112</v>
      </c>
      <c r="HS146" s="9">
        <f>IFERROR(VLOOKUP($B146,AREA_EM3_60_00,Seq!F$1,FALSE),".")</f>
        <v>0</v>
      </c>
      <c r="HT146" s="9">
        <f>IFERROR(VLOOKUP($B146,AREA_EM3_60_00,Seq!G$1,FALSE),".")</f>
        <v>887</v>
      </c>
      <c r="HU146" s="9">
        <f>IFERROR(VLOOKUP($B146,AREA_EM3_10,Seq!B$1,FALSE),".")</f>
        <v>1212.9987742952198</v>
      </c>
      <c r="HV146" s="9">
        <f t="shared" si="218"/>
        <v>146000</v>
      </c>
      <c r="HW146" s="9">
        <f t="shared" si="219"/>
        <v>189000</v>
      </c>
      <c r="HX146" s="9">
        <f t="shared" si="220"/>
        <v>249800</v>
      </c>
      <c r="HY146" s="9">
        <f t="shared" si="221"/>
        <v>344700</v>
      </c>
    </row>
    <row r="147" spans="1:233">
      <c r="A147" s="25" t="s">
        <v>2577</v>
      </c>
      <c r="B147" s="26" t="str">
        <f t="shared" si="178"/>
        <v>Bolivia</v>
      </c>
      <c r="C147" s="166" t="s">
        <v>1366</v>
      </c>
      <c r="D147" s="27">
        <f>VLOOKUP("CHN.NY.GDP.MKTP.KD",AREA_WB_6ATTRS,Seq!B$1,FALSE)/10000</f>
        <v>18294112.043860689</v>
      </c>
      <c r="E147" s="27">
        <f>VLOOKUP("CHN.NY.GDP.MKTP.KD",AREA_WB_6ATTRS,Seq!C$1,FALSE)/10000</f>
        <v>19245405.87014145</v>
      </c>
      <c r="F147" s="27">
        <f>VLOOKUP("CHN.NY.GDP.MKTP.KD",AREA_WB_6ATTRS,Seq!D$1,FALSE)/10000</f>
        <v>20996737.804324333</v>
      </c>
      <c r="G147" s="27">
        <f>VLOOKUP("CHN.NY.GDP.MKTP.KD",AREA_WB_6ATTRS,Seq!E$1,FALSE)/10000</f>
        <v>23285382.224995762</v>
      </c>
      <c r="H147" s="27">
        <f>VLOOKUP("CHN.NY.GDP.MKTP.KD",AREA_WB_6ATTRS,Seq!F$1,FALSE)/10000</f>
        <v>26824760.323195074</v>
      </c>
      <c r="I147" s="27">
        <f>VLOOKUP("CHN.NY.GDP.MKTP.KD",AREA_WB_6ATTRS,Seq!G$1,FALSE)/10000</f>
        <v>30446102.966826372</v>
      </c>
      <c r="J147" s="27">
        <f>VLOOKUP("CHN.NY.GDP.MKTP.KD",AREA_WB_6ATTRS,Seq!H$1,FALSE)/10000</f>
        <v>33125360.027907111</v>
      </c>
      <c r="K147" s="27">
        <f>VLOOKUP("CHN.NY.GDP.MKTP.KD",AREA_WB_6ATTRS,Seq!I$1,FALSE)/10000</f>
        <v>36967901.791144341</v>
      </c>
      <c r="L147" s="27">
        <f>VLOOKUP("CHN.NY.GDP.MKTP.KD",AREA_WB_6ATTRS,Seq!J$1,FALSE)/10000</f>
        <v>41145274.693543643</v>
      </c>
      <c r="M147" s="27">
        <f>VLOOKUP("CHN.NY.GDP.MKTP.KD",AREA_WB_6ATTRS,Seq!K$1,FALSE)/10000</f>
        <v>42832230.955979005</v>
      </c>
      <c r="N147" s="27">
        <f>VLOOKUP("CHN.NY.GDP.MKTP.KD",AREA_WB_6ATTRS,Seq!L$1,FALSE)/10000</f>
        <v>44459855.73230619</v>
      </c>
      <c r="O147" s="27">
        <f>VLOOKUP("CHN.NY.GDP.MKTP.KD",AREA_WB_6ATTRS,Seq!M$1,FALSE)/10000</f>
        <v>48550162.459678344</v>
      </c>
      <c r="P147" s="27">
        <f>VLOOKUP("CHN.NY.GDP.MKTP.KD",AREA_WB_6ATTRS,Seq!N$1,FALSE)/10000</f>
        <v>55444285.528952621</v>
      </c>
      <c r="Q147" s="27">
        <f>VLOOKUP("CHN.NY.GDP.MKTP.KD",AREA_WB_6ATTRS,Seq!O$1,FALSE)/10000</f>
        <v>63206485.503006078</v>
      </c>
      <c r="R147" s="27">
        <f>VLOOKUP("CHN.NY.GDP.MKTP.KD",AREA_WB_6ATTRS,Seq!P$1,FALSE)/10000</f>
        <v>71486535.103899792</v>
      </c>
      <c r="S147" s="27">
        <f>VLOOKUP("CHN.NY.GDP.MKTP.KD",AREA_WB_6ATTRS,Seq!Q$1,FALSE)/10000</f>
        <v>79278567.430224851</v>
      </c>
      <c r="T147" s="27">
        <f>VLOOKUP("CHN.NY.GDP.MKTP.KD",AREA_WB_6ATTRS,Seq!R$1,FALSE)/10000</f>
        <v>87206424.173247412</v>
      </c>
      <c r="U147" s="27">
        <f>VLOOKUP("CHN.NY.GDP.MKTP.KD",AREA_WB_6ATTRS,Seq!S$1,FALSE)/10000</f>
        <v>95316621.621359423</v>
      </c>
      <c r="V147" s="27">
        <f>VLOOKUP("CHN.NY.GDP.MKTP.KD",AREA_WB_6ATTRS,Seq!T$1,FALSE)/10000</f>
        <v>102751318.10782552</v>
      </c>
      <c r="W147" s="27">
        <f>VLOOKUP("CHN.NY.GDP.MKTP.KD",AREA_WB_6ATTRS,Seq!U$1,FALSE)/10000</f>
        <v>110560418.28402025</v>
      </c>
      <c r="X147" s="27">
        <f>VLOOKUP("CHN.NY.GDP.MKTP.KD",AREA_WB_6ATTRS,Seq!V$1,FALSE)/10000</f>
        <v>119847493.41987793</v>
      </c>
      <c r="Y147" s="27">
        <f>VLOOKUP("CHN.NY.GDP.MKTP.KD",AREA_WB_6ATTRS,Seq!W$1,FALSE)/10000</f>
        <v>129794835.37372778</v>
      </c>
      <c r="Z147" s="27">
        <f>VLOOKUP("CHN.NY.GDP.MKTP.KD",AREA_WB_6ATTRS,Seq!X$1,FALSE)/10000</f>
        <v>141606165.392737</v>
      </c>
      <c r="AA147" s="27">
        <f>VLOOKUP("CHN.NY.GDP.MKTP.KD",AREA_WB_6ATTRS,Seq!Y$1,FALSE)/10000</f>
        <v>155766781.9320105</v>
      </c>
      <c r="AB147" s="27">
        <f>VLOOKUP("CHN.NY.GDP.MKTP.KD",AREA_WB_6ATTRS,Seq!Z$1,FALSE)/10000</f>
        <v>171499226.90714428</v>
      </c>
      <c r="AC147" s="27">
        <f>VLOOKUP("CHN.NY.GDP.MKTP.KD",AREA_WB_6ATTRS,Seq!AA$1,FALSE)/10000</f>
        <v>190878639.54765138</v>
      </c>
      <c r="AD147" s="27">
        <f>VLOOKUP("CHN.NY.GDP.MKTP.KD",AREA_WB_6ATTRS,Seq!AB$1,FALSE)/10000</f>
        <v>215120226.77020231</v>
      </c>
      <c r="AE147" s="27">
        <f>VLOOKUP("CHN.NY.GDP.MKTP.KD",AREA_WB_6ATTRS,Seq!AC$1,FALSE)/10000</f>
        <v>245667298.97157177</v>
      </c>
      <c r="AF147" s="27">
        <f>VLOOKUP("CHN.NY.GDP.MKTP.KD",AREA_WB_6ATTRS,Seq!AD$1,FALSE)/10000</f>
        <v>269251359.67284226</v>
      </c>
      <c r="AG147" s="27">
        <f>VLOOKUP("CHN.NY.GDP.MKTP.KD",AREA_WB_6ATTRS,Seq!AE$1,FALSE)/10000</f>
        <v>294022484.76274431</v>
      </c>
      <c r="AH147" s="27">
        <f>VLOOKUP("CHN.NY.GDP.MKTP.KD",AREA_WB_6ATTRS,Seq!AF$1,FALSE)/10000</f>
        <v>324600823.17806971</v>
      </c>
      <c r="AI147" s="27">
        <f>VLOOKUP("CHN.NY.GDP.MKTP.KD",AREA_WB_6ATTRS,Seq!AG$1,FALSE)/10000</f>
        <v>354139498.08727396</v>
      </c>
      <c r="AJ147" s="27"/>
      <c r="AK147" s="27"/>
      <c r="AL147" s="27"/>
      <c r="AM147" s="27"/>
      <c r="AN147" s="27"/>
      <c r="AO147" s="27"/>
      <c r="AP147" s="27">
        <f>IFERROR(VLOOKUP(CONCATENATE($C147, ".NY.GDP.MKTP.KD"),AREA_WB_6ATTRS,Seq!B$1,FALSE)/10000,".")</f>
        <v>573269.41648778145</v>
      </c>
      <c r="AQ147" s="27">
        <f>IFERROR(VLOOKUP(CONCATENATE($C147, ".NY.GDP.MKTP.KD"),AREA_WB_6ATTRS,Seq!C$1,FALSE)/10000,".")</f>
        <v>574849.44086795987</v>
      </c>
      <c r="AR147" s="27">
        <f>IFERROR(VLOOKUP(CONCATENATE($C147, ".NY.GDP.MKTP.KD"),AREA_WB_6ATTRS,Seq!D$1,FALSE)/10000,".")</f>
        <v>552207.62791433628</v>
      </c>
      <c r="AS147" s="27">
        <f>IFERROR(VLOOKUP(CONCATENATE($C147, ".NY.GDP.MKTP.KD"),AREA_WB_6ATTRS,Seq!E$1,FALSE)/10000,".")</f>
        <v>529886.72521495109</v>
      </c>
      <c r="AT147" s="27">
        <f>IFERROR(VLOOKUP(CONCATENATE($C147, ".NY.GDP.MKTP.KD"),AREA_WB_6ATTRS,Seq!F$1,FALSE)/10000,".")</f>
        <v>528823.3917159189</v>
      </c>
      <c r="AU147" s="27">
        <f>IFERROR(VLOOKUP(CONCATENATE($C147, ".NY.GDP.MKTP.KD"),AREA_WB_6ATTRS,Seq!G$1,FALSE)/10000,".")</f>
        <v>519958.26239184884</v>
      </c>
      <c r="AV147" s="27">
        <f>IFERROR(VLOOKUP(CONCATENATE($C147, ".NY.GDP.MKTP.KD"),AREA_WB_6ATTRS,Seq!H$1,FALSE)/10000,".")</f>
        <v>506575.17429561721</v>
      </c>
      <c r="AW147" s="27">
        <f>IFERROR(VLOOKUP(CONCATENATE($C147, ".NY.GDP.MKTP.KD"),AREA_WB_6ATTRS,Seq!I$1,FALSE)/10000,".")</f>
        <v>519054.5501640194</v>
      </c>
      <c r="AX147" s="27">
        <f>IFERROR(VLOOKUP(CONCATENATE($C147, ".NY.GDP.MKTP.KD"),AREA_WB_6ATTRS,Seq!J$1,FALSE)/10000,".")</f>
        <v>534156.47051322297</v>
      </c>
      <c r="AY147" s="27">
        <f>IFERROR(VLOOKUP(CONCATENATE($C147, ".NY.GDP.MKTP.KD"),AREA_WB_6ATTRS,Seq!K$1,FALSE)/10000,".")</f>
        <v>554401.68659661303</v>
      </c>
      <c r="AZ147" s="27">
        <f>IFERROR(VLOOKUP(CONCATENATE($C147, ".NY.GDP.MKTP.KD"),AREA_WB_6ATTRS,Seq!L$1,FALSE)/10000,".")</f>
        <v>580102.57291485008</v>
      </c>
      <c r="BA147" s="27">
        <f>IFERROR(VLOOKUP(CONCATENATE($C147, ".NY.GDP.MKTP.KD"),AREA_WB_6ATTRS,Seq!M$1,FALSE)/10000,".")</f>
        <v>610653.80296228605</v>
      </c>
      <c r="BB147" s="27">
        <f>IFERROR(VLOOKUP(CONCATENATE($C147, ".NY.GDP.MKTP.KD"),AREA_WB_6ATTRS,Seq!N$1,FALSE)/10000,".")</f>
        <v>620708.21807938488</v>
      </c>
      <c r="BC147" s="27">
        <f>IFERROR(VLOOKUP(CONCATENATE($C147, ".NY.GDP.MKTP.KD"),AREA_WB_6ATTRS,Seq!O$1,FALSE)/10000,".")</f>
        <v>647208.08506686939</v>
      </c>
      <c r="BD147" s="27">
        <f>IFERROR(VLOOKUP(CONCATENATE($C147, ".NY.GDP.MKTP.KD"),AREA_WB_6ATTRS,Seq!P$1,FALSE)/10000,".")</f>
        <v>677415.00970206992</v>
      </c>
      <c r="BE147" s="27">
        <f>IFERROR(VLOOKUP(CONCATENATE($C147, ".NY.GDP.MKTP.KD"),AREA_WB_6ATTRS,Seq!Q$1,FALSE)/10000,".")</f>
        <v>709106.35964961583</v>
      </c>
      <c r="BF147" s="27">
        <f>IFERROR(VLOOKUP(CONCATENATE($C147, ".NY.GDP.MKTP.KD"),AREA_WB_6ATTRS,Seq!R$1,FALSE)/10000,".")</f>
        <v>740032.90115994611</v>
      </c>
      <c r="BG147" s="27">
        <f>IFERROR(VLOOKUP(CONCATENATE($C147, ".NY.GDP.MKTP.KD"),AREA_WB_6ATTRS,Seq!S$1,FALSE)/10000,".")</f>
        <v>776695.6760955815</v>
      </c>
      <c r="BH147" s="27">
        <f>IFERROR(VLOOKUP(CONCATENATE($C147, ".NY.GDP.MKTP.KD"),AREA_WB_6ATTRS,Seq!T$1,FALSE)/10000,".")</f>
        <v>815758.45609046053</v>
      </c>
      <c r="BI147" s="27">
        <f>IFERROR(VLOOKUP(CONCATENATE($C147, ".NY.GDP.MKTP.KD"),AREA_WB_6ATTRS,Seq!U$1,FALSE)/10000,".")</f>
        <v>819240.80954166874</v>
      </c>
      <c r="BJ147" s="27">
        <f>IFERROR(VLOOKUP(CONCATENATE($C147, ".NY.GDP.MKTP.KD"),AREA_WB_6ATTRS,Seq!V$1,FALSE)/10000,".")</f>
        <v>839785.82058257144</v>
      </c>
      <c r="BK147" s="27">
        <f>IFERROR(VLOOKUP(CONCATENATE($C147, ".NY.GDP.MKTP.KD"),AREA_WB_6ATTRS,Seq!W$1,FALSE)/10000,".")</f>
        <v>853926.12611833483</v>
      </c>
      <c r="BL147" s="27">
        <f>IFERROR(VLOOKUP(CONCATENATE($C147, ".NY.GDP.MKTP.KD"),AREA_WB_6ATTRS,Seq!X$1,FALSE)/10000,".")</f>
        <v>875151.02199684642</v>
      </c>
      <c r="BM147" s="27">
        <f>IFERROR(VLOOKUP(CONCATENATE($C147, ".NY.GDP.MKTP.KD"),AREA_WB_6ATTRS,Seq!Y$1,FALSE)/10000,".")</f>
        <v>898879.34024769743</v>
      </c>
      <c r="BN147" s="27">
        <f>IFERROR(VLOOKUP(CONCATENATE($C147, ".NY.GDP.MKTP.KD"),AREA_WB_6ATTRS,Seq!Z$1,FALSE)/10000,".")</f>
        <v>936392.23185318836</v>
      </c>
      <c r="BO147" s="27">
        <f>IFERROR(VLOOKUP(CONCATENATE($C147, ".NY.GDP.MKTP.KD"),AREA_WB_6ATTRS,Seq!AA$1,FALSE)/10000,".")</f>
        <v>977794.18793729378</v>
      </c>
      <c r="BP147" s="27">
        <f>IFERROR(VLOOKUP(CONCATENATE($C147, ".NY.GDP.MKTP.KD"),AREA_WB_6ATTRS,Seq!AB$1,FALSE)/10000,".")</f>
        <v>1024699.0605781357</v>
      </c>
      <c r="BQ147" s="27">
        <f>IFERROR(VLOOKUP(CONCATENATE($C147, ".NY.GDP.MKTP.KD"),AREA_WB_6ATTRS,Seq!AC$1,FALSE)/10000,".")</f>
        <v>1071470.2654938095</v>
      </c>
      <c r="BR147" s="27">
        <f>IFERROR(VLOOKUP(CONCATENATE($C147, ".NY.GDP.MKTP.KD"),AREA_WB_6ATTRS,Seq!AD$1,FALSE)/10000,".")</f>
        <v>1137349.5913042994</v>
      </c>
      <c r="BS147" s="27">
        <f>IFERROR(VLOOKUP(CONCATENATE($C147, ".NY.GDP.MKTP.KD"),AREA_WB_6ATTRS,Seq!AE$1,FALSE)/10000,".")</f>
        <v>1175530.4106010869</v>
      </c>
      <c r="BT147" s="27">
        <f>IFERROR(VLOOKUP(CONCATENATE($C147, ".NY.GDP.MKTP.KD"),AREA_WB_6ATTRS,Seq!AF$1,FALSE)/10000,".")</f>
        <v>1224041.2986072649</v>
      </c>
      <c r="BU147" s="27">
        <f>IFERROR(VLOOKUP(CONCATENATE($C147, ".NY.GDP.MKTP.KD"),AREA_WB_6ATTRS,Seq!AG$1,FALSE)/10000,".")</f>
        <v>1286334.0654393947</v>
      </c>
      <c r="BV147" s="27"/>
      <c r="BW147" s="27"/>
      <c r="BX147" s="27"/>
      <c r="BY147" s="27"/>
      <c r="BZ147" s="27"/>
      <c r="CA147" s="27"/>
      <c r="CB147" s="27"/>
      <c r="CC147" s="27">
        <f>CNPop!A$48</f>
        <v>5.0000000000000001E-3</v>
      </c>
      <c r="CD147" s="27">
        <f>CNPop!B$48</f>
        <v>6.0000000000000001E-3</v>
      </c>
      <c r="CE147" s="27">
        <f>CNPop!C$48</f>
        <v>6.0000000000000001E-3</v>
      </c>
      <c r="CF147" s="27">
        <f>CNPop!D$48</f>
        <v>7.0000000000000001E-3</v>
      </c>
      <c r="CG147" s="27">
        <f>CNPop!E$48</f>
        <v>7.0000000000000001E-3</v>
      </c>
      <c r="CH147" s="27">
        <f>CNPop!F$48</f>
        <v>8.0000000000000002E-3</v>
      </c>
      <c r="CI147" s="27">
        <f>CNPop!G$48</f>
        <v>8.9999999999999993E-3</v>
      </c>
      <c r="CJ147" s="27">
        <f>CNPop!H$48</f>
        <v>0.01</v>
      </c>
      <c r="CK147" s="27">
        <f>CNPop!I$48</f>
        <v>1.0999999999999999E-2</v>
      </c>
      <c r="CL147" s="27">
        <f>CNPop!J$48</f>
        <v>1.2E-2</v>
      </c>
      <c r="CM147" s="27">
        <f>CNPop!K$48</f>
        <v>1.4E-2</v>
      </c>
      <c r="CN147" s="27">
        <f>CNPop!L$48</f>
        <v>1.6E-2</v>
      </c>
      <c r="CO147" s="27">
        <f>CNPop!M$48</f>
        <v>1.7000000000000001E-2</v>
      </c>
      <c r="CP147" s="27">
        <f>CNPop!N$48</f>
        <v>1.9E-2</v>
      </c>
      <c r="CQ147" s="27">
        <f>CNPop!O$48</f>
        <v>2.1000000000000001E-2</v>
      </c>
      <c r="CR147" s="27">
        <f>CNPop!P$48</f>
        <v>2.3E-2</v>
      </c>
      <c r="CS147" s="27">
        <f>CNPop!Q$48</f>
        <v>2.5999999999999999E-2</v>
      </c>
      <c r="CT147" s="27">
        <f>CNPop!R$48</f>
        <v>2.8000000000000001E-2</v>
      </c>
      <c r="CU147" s="27">
        <f>CNPop!S$48</f>
        <v>0.03</v>
      </c>
      <c r="CV147" s="27">
        <f>CNPop!T$48</f>
        <v>3.3000000000000002E-2</v>
      </c>
      <c r="CW147" s="27">
        <f>CNPop!U$48</f>
        <v>3.5999999999999997E-2</v>
      </c>
      <c r="CX147" s="27">
        <f>CNPop!V$48</f>
        <v>3.9E-2</v>
      </c>
      <c r="CY147" s="27">
        <f>CNPop!W$48</f>
        <v>4.2000000000000003E-2</v>
      </c>
      <c r="CZ147" s="27">
        <f>CNPop!X$48</f>
        <v>4.4999999999999998E-2</v>
      </c>
      <c r="DA147" s="27">
        <f>CNPop!Y$48</f>
        <v>4.9000000000000002E-2</v>
      </c>
      <c r="DB147" s="27">
        <f>CNPop!Z$48</f>
        <v>5.1999999999999998E-2</v>
      </c>
      <c r="DC147" s="27">
        <f>CNPop!AA$48</f>
        <v>5.6000000000000001E-2</v>
      </c>
      <c r="DD147" s="27">
        <f>CNPop!AB$48</f>
        <v>0.06</v>
      </c>
      <c r="DE147" s="27">
        <f>CNPop!AC$48</f>
        <v>6.3E-2</v>
      </c>
      <c r="DF147" s="27">
        <f>CNPop!AD$48</f>
        <v>6.8000000000000005E-2</v>
      </c>
      <c r="DG147" s="27">
        <f>CNPop!AE$48</f>
        <v>7.1999999999999995E-2</v>
      </c>
      <c r="DH147" s="27">
        <f>CNPop!AF$48</f>
        <v>7.5999999999999998E-2</v>
      </c>
      <c r="DI147" s="27">
        <f>CNPop!AG$48</f>
        <v>8.1000000000000003E-2</v>
      </c>
      <c r="DJ147" s="27">
        <f>CNPop!AH$48</f>
        <v>8.5000000000000006E-2</v>
      </c>
      <c r="DK147" s="27">
        <f>CNPop!AI$48</f>
        <v>0.09</v>
      </c>
      <c r="DL147" s="27">
        <f>CNPop!AJ$48</f>
        <v>9.5000000000000001E-2</v>
      </c>
      <c r="DM147" s="27">
        <f>CNPop!AK$48</f>
        <v>0.1</v>
      </c>
      <c r="DN147" s="27"/>
      <c r="DO147" s="27">
        <f t="shared" si="180"/>
        <v>0.11899999618530273</v>
      </c>
      <c r="DP147" s="27">
        <f t="shared" si="181"/>
        <v>0.11899999618530273</v>
      </c>
      <c r="DQ147" s="27">
        <f t="shared" si="182"/>
        <v>0.11899999618530273</v>
      </c>
      <c r="DR147" s="27">
        <f t="shared" si="183"/>
        <v>0.11899999618530273</v>
      </c>
      <c r="DS147" s="27">
        <f t="shared" si="184"/>
        <v>0.11899999618530273</v>
      </c>
      <c r="DT147" s="27">
        <f t="shared" si="185"/>
        <v>0.11899999618530273</v>
      </c>
      <c r="DU147" s="27">
        <f t="shared" si="186"/>
        <v>0.11899999618530273</v>
      </c>
      <c r="DV147" s="27">
        <f t="shared" si="187"/>
        <v>0.11899999618530273</v>
      </c>
      <c r="DW147" s="27">
        <f t="shared" si="188"/>
        <v>0.11899999618530273</v>
      </c>
      <c r="DX147" s="27">
        <f t="shared" si="189"/>
        <v>0.11899999618530273</v>
      </c>
      <c r="DY147" s="27">
        <f t="shared" si="190"/>
        <v>0.11899999618530273</v>
      </c>
      <c r="DZ147" s="27">
        <f t="shared" si="191"/>
        <v>0.11899999618530273</v>
      </c>
      <c r="EA147" s="27">
        <f t="shared" si="192"/>
        <v>0.11899999618530273</v>
      </c>
      <c r="EB147" s="27">
        <f t="shared" si="193"/>
        <v>0.22500000000000001</v>
      </c>
      <c r="EC147" s="27">
        <f t="shared" si="194"/>
        <v>0.22500000000000001</v>
      </c>
      <c r="ED147" s="27">
        <f t="shared" si="195"/>
        <v>0.22500000000000001</v>
      </c>
      <c r="EE147" s="27">
        <f t="shared" si="196"/>
        <v>0.22500000000000001</v>
      </c>
      <c r="EF147" s="27">
        <f t="shared" si="197"/>
        <v>0.13800000190734862</v>
      </c>
      <c r="EG147" s="27">
        <f t="shared" si="198"/>
        <v>0.15199999809265136</v>
      </c>
      <c r="EH147" s="27">
        <f t="shared" si="199"/>
        <v>0.15199999809265136</v>
      </c>
      <c r="EI147" s="27">
        <f t="shared" si="200"/>
        <v>0.15199999809265136</v>
      </c>
      <c r="EJ147" s="27" t="str">
        <f t="shared" si="201"/>
        <v>.</v>
      </c>
      <c r="EK147" s="27" t="str">
        <f t="shared" si="202"/>
        <v>.</v>
      </c>
      <c r="EL147" s="27" t="str">
        <f t="shared" si="203"/>
        <v>.</v>
      </c>
      <c r="EM147" s="27" t="str">
        <f t="shared" si="204"/>
        <v>.</v>
      </c>
      <c r="EN147" s="27" t="str">
        <f t="shared" si="205"/>
        <v>.</v>
      </c>
      <c r="EO147" s="27" t="str">
        <f t="shared" si="206"/>
        <v>.</v>
      </c>
      <c r="EP147" s="27" t="str">
        <f t="shared" si="215"/>
        <v>.</v>
      </c>
      <c r="EQ147" s="27" t="str">
        <f t="shared" si="216"/>
        <v>.</v>
      </c>
      <c r="ER147" s="27" t="str">
        <f t="shared" si="223"/>
        <v>.</v>
      </c>
      <c r="ES147" s="27" t="str">
        <f t="shared" si="223"/>
        <v>.</v>
      </c>
      <c r="ET147" s="27" t="str">
        <f t="shared" si="223"/>
        <v>.</v>
      </c>
      <c r="EU147" s="27"/>
      <c r="EV147" s="27"/>
      <c r="EW147" s="27"/>
      <c r="EX147" s="27"/>
      <c r="EY147" s="27"/>
      <c r="EZ147" s="27" t="str">
        <f>IFERROR(VLOOKUP(CONCATENATE($C147,".SL.TLF.TERT.ZS"),AREA_WB_6ATTRS,Seq!B$1,FALSE)/100,".")</f>
        <v>.</v>
      </c>
      <c r="FA147" s="27" t="str">
        <f>IFERROR(VLOOKUP(CONCATENATE($C147,".SL.TLF.TERT.ZS"),AREA_WB_6ATTRS,Seq!C$1,FALSE)/100,".")</f>
        <v>.</v>
      </c>
      <c r="FB147" s="27" t="str">
        <f>IFERROR(VLOOKUP(CONCATENATE($C147,".SL.TLF.TERT.ZS"),AREA_WB_6ATTRS,Seq!D$1,FALSE)/100,".")</f>
        <v>.</v>
      </c>
      <c r="FC147" s="27" t="str">
        <f>IFERROR(VLOOKUP(CONCATENATE($C147,".SL.TLF.TERT.ZS"),AREA_WB_6ATTRS,Seq!E$1,FALSE)/100,".")</f>
        <v>.</v>
      </c>
      <c r="FD147" s="27" t="str">
        <f>IFERROR(VLOOKUP(CONCATENATE($C147,".SL.TLF.TERT.ZS"),AREA_WB_6ATTRS,Seq!F$1,FALSE)/100,".")</f>
        <v>.</v>
      </c>
      <c r="FE147" s="27" t="str">
        <f>IFERROR(VLOOKUP(CONCATENATE($C147,".SL.TLF.TERT.ZS"),AREA_WB_6ATTRS,Seq!G$1,FALSE)/100,".")</f>
        <v>.</v>
      </c>
      <c r="FF147" s="27" t="str">
        <f>IFERROR(VLOOKUP(CONCATENATE($C147,".SL.TLF.TERT.ZS"),AREA_WB_6ATTRS,Seq!H$1,FALSE)/100,".")</f>
        <v>.</v>
      </c>
      <c r="FG147" s="27" t="str">
        <f>IFERROR(VLOOKUP(CONCATENATE($C147,".SL.TLF.TERT.ZS"),AREA_WB_6ATTRS,Seq!I$1,FALSE)/100,".")</f>
        <v>.</v>
      </c>
      <c r="FH147" s="27" t="str">
        <f>IFERROR(VLOOKUP(CONCATENATE($C147,".SL.TLF.TERT.ZS"),AREA_WB_6ATTRS,Seq!J$1,FALSE)/100,".")</f>
        <v>.</v>
      </c>
      <c r="FI147" s="27" t="str">
        <f>IFERROR(VLOOKUP(CONCATENATE($C147,".SL.TLF.TERT.ZS"),AREA_WB_6ATTRS,Seq!K$1,FALSE)/100,".")</f>
        <v>.</v>
      </c>
      <c r="FJ147" s="27" t="str">
        <f>IFERROR(VLOOKUP(CONCATENATE($C147,".SL.TLF.TERT.ZS"),AREA_WB_6ATTRS,Seq!L$1,FALSE)/100,".")</f>
        <v>.</v>
      </c>
      <c r="FK147" s="27" t="str">
        <f>IFERROR(VLOOKUP(CONCATENATE($C147,".SL.TLF.TERT.ZS"),AREA_WB_6ATTRS,Seq!M$1,FALSE)/100,".")</f>
        <v>.</v>
      </c>
      <c r="FL147" s="27">
        <f>IFERROR(VLOOKUP(CONCATENATE($C147,".SL.TLF.TERT.ZS"),AREA_WB_6ATTRS,Seq!N$1,FALSE)/100,".")</f>
        <v>0.11899999618530273</v>
      </c>
      <c r="FM147" s="27" t="str">
        <f>IFERROR(VLOOKUP(CONCATENATE($C147,".SL.TLF.TERT.ZS"),AREA_WB_6ATTRS,Seq!O$1,FALSE)/100,".")</f>
        <v>.</v>
      </c>
      <c r="FN147" s="27" t="str">
        <f>IFERROR(VLOOKUP(CONCATENATE($C147,".SL.TLF.TERT.ZS"),AREA_WB_6ATTRS,Seq!P$1,FALSE)/100,".")</f>
        <v>.</v>
      </c>
      <c r="FO147" s="27" t="str">
        <f>IFERROR(VLOOKUP(CONCATENATE($C147,".SL.TLF.TERT.ZS"),AREA_WB_6ATTRS,Seq!Q$1,FALSE)/100,".")</f>
        <v>.</v>
      </c>
      <c r="FP147" s="27">
        <f>IFERROR(VLOOKUP(CONCATENATE($C147,".SL.TLF.TERT.ZS"),AREA_WB_6ATTRS,Seq!R$1,FALSE)/100,".")</f>
        <v>0.22500000000000001</v>
      </c>
      <c r="FQ147" s="27">
        <f>IFERROR(VLOOKUP(CONCATENATE($C147,".SL.TLF.TERT.ZS"),AREA_WB_6ATTRS,Seq!S$1,FALSE)/100,".")</f>
        <v>0.13800000190734862</v>
      </c>
      <c r="FR147" s="27" t="str">
        <f>IFERROR(VLOOKUP(CONCATENATE($C147,".SL.TLF.TERT.ZS"),AREA_WB_6ATTRS,Seq!T$1,FALSE)/100,".")</f>
        <v>.</v>
      </c>
      <c r="FS147" s="27" t="str">
        <f>IFERROR(VLOOKUP(CONCATENATE($C147,".SL.TLF.TERT.ZS"),AREA_WB_6ATTRS,Seq!U$1,FALSE)/100,".")</f>
        <v>.</v>
      </c>
      <c r="FT147" s="27">
        <f>IFERROR(VLOOKUP(CONCATENATE($C147,".SL.TLF.TERT.ZS"),AREA_WB_6ATTRS,Seq!V$1,FALSE)/100,".")</f>
        <v>0.15199999809265136</v>
      </c>
      <c r="FU147" s="27" t="str">
        <f>IFERROR(VLOOKUP(CONCATENATE($C147,".SL.TLF.TERT.ZS"),AREA_WB_6ATTRS,Seq!W$1,FALSE)/100,".")</f>
        <v>.</v>
      </c>
      <c r="FV147" s="27" t="str">
        <f>IFERROR(VLOOKUP(CONCATENATE($C147,".SL.TLF.TERT.ZS"),AREA_WB_6ATTRS,Seq!X$1,FALSE)/100,".")</f>
        <v>.</v>
      </c>
      <c r="FW147" s="27" t="str">
        <f>IFERROR(VLOOKUP(CONCATENATE($C147,".SL.TLF.TERT.ZS"),AREA_WB_6ATTRS,Seq!Y$1,FALSE)/100,".")</f>
        <v>.</v>
      </c>
      <c r="FX147" s="27" t="str">
        <f>IFERROR(VLOOKUP(CONCATENATE($C147,".SL.TLF.TERT.ZS"),AREA_WB_6ATTRS,Seq!Z$1,FALSE)/100,".")</f>
        <v>.</v>
      </c>
      <c r="FY147" s="27" t="str">
        <f>IFERROR(VLOOKUP(CONCATENATE($C147,".SL.TLF.TERT.ZS"),AREA_WB_6ATTRS,Seq!AA$1,FALSE)/100,".")</f>
        <v>.</v>
      </c>
      <c r="FZ147" s="27" t="str">
        <f>IFERROR(VLOOKUP(CONCATENATE($C147,".SL.TLF.TERT.ZS"),AREA_WB_6ATTRS,Seq!AB$1,FALSE)/100,".")</f>
        <v>.</v>
      </c>
      <c r="GA147" s="27" t="str">
        <f>IFERROR(VLOOKUP(CONCATENATE($C147,".SL.TLF.TERT.ZS"),AREA_WB_6ATTRS,Seq!AC$1,FALSE)/100,".")</f>
        <v>.</v>
      </c>
      <c r="GB147" s="27" t="str">
        <f>IFERROR(VLOOKUP(CONCATENATE($C147,".SL.TLF.TERT.ZS"),AREA_WB_6ATTRS,Seq!AD$1,FALSE)/100,".")</f>
        <v>.</v>
      </c>
      <c r="GC147" s="27" t="str">
        <f>IFERROR(VLOOKUP(CONCATENATE($C147,".SL.TLF.TERT.ZS"),AREA_WB_6ATTRS,Seq!AE$1,FALSE)/100,".")</f>
        <v>.</v>
      </c>
      <c r="GD147" s="27" t="str">
        <f>IFERROR(VLOOKUP(CONCATENATE($C147,".SL.TLF.TERT.ZS"),AREA_WB_6ATTRS,Seq!AF$1,FALSE)/100,".")</f>
        <v>.</v>
      </c>
      <c r="GE147" s="27" t="str">
        <f>IFERROR(VLOOKUP(CONCATENATE($C147,".SL.TLF.TERT.ZS"),AREA_WB_6ATTRS,Seq!AG$1,FALSE)/100,".")</f>
        <v>.</v>
      </c>
      <c r="GF147" s="27" t="str">
        <f>IFERROR(VLOOKUP(CONCATENATE($C147,".SL.TLF.TERT.ZS"),AREA_WB_6ATTRS,Seq!AH$1,FALSE)/100,".")</f>
        <v>.</v>
      </c>
      <c r="GG147" s="27" t="str">
        <f>IFERROR(VLOOKUP(CONCATENATE($C147,".SL.TLF.TERT.ZS"),AREA_WB_6ATTRS,Seq!AI$1,FALSE)/100,".")</f>
        <v>.</v>
      </c>
      <c r="GH147" s="27" t="str">
        <f>IFERROR(VLOOKUP(CONCATENATE($C147,".SL.TLF.TERT.ZS"),AREA_WB_6ATTRS,Seq!AJ$1,FALSE)/100,".")</f>
        <v>.</v>
      </c>
      <c r="GI147" s="27" t="str">
        <f>IFERROR(VLOOKUP(CONCATENATE($C147,".SL.TLF.TERT.ZS"),AREA_WB_6ATTRS,Seq!AK$1,FALSE)/100,".")</f>
        <v>.</v>
      </c>
      <c r="GJ147" s="27" t="str">
        <f>IFERROR(VLOOKUP(CONCATENATE($C147,".SL.TLF.TERT.ZS"),AREA_WB_6ATTRS,Seq!AL$1,FALSE)/100,".")</f>
        <v>.</v>
      </c>
      <c r="GK147" s="27"/>
      <c r="GL147" s="27"/>
      <c r="GM147" s="27">
        <f t="shared" si="207"/>
        <v>3.7341167012290284E-4</v>
      </c>
      <c r="GN147" s="27">
        <f t="shared" si="208"/>
        <v>5.9965016409426744E-4</v>
      </c>
      <c r="GO147" s="27" t="str">
        <f t="shared" si="217"/>
        <v>.</v>
      </c>
      <c r="GP147" s="27"/>
      <c r="GQ147" s="9">
        <f>IF(VLOOKUP($B147,EM_80!$B$1:$C$201,2,FALSE)&gt;0,VLOOKUP($B147,EM_80!$B$1:$C$201,2,FALSE),".")</f>
        <v>2000</v>
      </c>
      <c r="GR147" s="9">
        <f t="shared" si="209"/>
        <v>4000</v>
      </c>
      <c r="GS147" s="9" t="str">
        <f t="shared" si="210"/>
        <v>.</v>
      </c>
      <c r="GU147">
        <f t="shared" si="211"/>
        <v>5356019</v>
      </c>
      <c r="GV147">
        <f t="shared" si="212"/>
        <v>6670556</v>
      </c>
      <c r="GW147">
        <f t="shared" si="213"/>
        <v>8317371</v>
      </c>
      <c r="GX147">
        <f t="shared" si="214"/>
        <v>9929849</v>
      </c>
      <c r="GZ147" s="9" t="str">
        <f>IF(ISNA(VLOOKUP($B147,Area_EM_90,Seq!C$1,FALSE)),".",VLOOKUP($B147,Area_EM_90,Seq!C$1,FALSE))</f>
        <v>.</v>
      </c>
      <c r="HA147" s="9" t="str">
        <f>IF(ISNA(VLOOKUP($B147,Area_EM_90,Seq!D$1,FALSE)),".",VLOOKUP($B147,Area_EM_90,Seq!D$1,FALSE))</f>
        <v>.</v>
      </c>
      <c r="HB147" s="9" t="str">
        <f>IF(ISNA(VLOOKUP($B147,Area_EM_90,Seq!E$1,FALSE)),".",VLOOKUP($B147,Area_EM_90,Seq!E$1,FALSE))</f>
        <v>.</v>
      </c>
      <c r="HC147" s="9" t="str">
        <f>IF(ISNA(VLOOKUP($B147,Area_EM_90,Seq!F$1,FALSE)),".",VLOOKUP($B147,Area_EM_90,Seq!F$1,FALSE))</f>
        <v>.</v>
      </c>
      <c r="HD147" s="9" t="str">
        <f>IF(ISNA(VLOOKUP($B147,Area_EM_90,Seq!G$1,FALSE)),".",VLOOKUP($B147,Area_EM_90,Seq!G$1,FALSE))</f>
        <v>.</v>
      </c>
      <c r="HE147" s="9" t="str">
        <f>IF(ISNA(VLOOKUP($B147,Area_EM_90,Seq!H$1,FALSE)),".",VLOOKUP($B147,Area_EM_90,Seq!H$1,FALSE))</f>
        <v>.</v>
      </c>
      <c r="HF147" s="9" t="str">
        <f>IF(ISNA(VLOOKUP($B147,Area_EM_90,Seq!I$1,FALSE)),".",VLOOKUP($B147,Area_EM_90,Seq!I$1,FALSE))</f>
        <v>.</v>
      </c>
      <c r="HG147" s="9" t="str">
        <f>IF(ISNA(VLOOKUP($B147,Area_EM_90,Seq!J$1,FALSE)),".",VLOOKUP($B147,Area_EM_90,Seq!J$1,FALSE))</f>
        <v>.</v>
      </c>
      <c r="HH147" s="9" t="str">
        <f>IF(ISNA(VLOOKUP($B147,Area_EM_00,Seq!C$1,FALSE)),".",VLOOKUP($B147,Area_EM_00,Seq!C$1,FALSE))</f>
        <v>.</v>
      </c>
      <c r="HI147" s="9" t="str">
        <f>IF(ISNA(VLOOKUP($B147,Area_EM_00,Seq!D$1,FALSE)),".",VLOOKUP($B147,Area_EM_00,Seq!D$1,FALSE))</f>
        <v>.</v>
      </c>
      <c r="HJ147" s="9" t="str">
        <f>IF(ISNA(VLOOKUP($B147,Area_EM_00,Seq!E$1,FALSE)),".",VLOOKUP($B147,Area_EM_00,Seq!E$1,FALSE))</f>
        <v>.</v>
      </c>
      <c r="HK147" s="9" t="str">
        <f>IF(ISNA(VLOOKUP($B147,Area_EM_00,Seq!F$1,FALSE)),".",VLOOKUP($B147,Area_EM_00,Seq!F$1,FALSE))</f>
        <v>.</v>
      </c>
      <c r="HL147" s="9" t="str">
        <f>IF(ISNA(VLOOKUP($B147,Area_EM_00,Seq!G$1,FALSE)),".",VLOOKUP($B147,Area_EM_00,Seq!G$1,FALSE))</f>
        <v>.</v>
      </c>
      <c r="HM147" s="9" t="str">
        <f>IF(ISNA(VLOOKUP($B147,Area_EM_00,Seq!H$1,FALSE)),".",VLOOKUP($B147,Area_EM_00,Seq!H$1,FALSE))</f>
        <v>.</v>
      </c>
      <c r="HN147" s="9" t="str">
        <f>IF(ISNA(VLOOKUP($B147,Area_EM_00,Seq!I$1,FALSE)),".",VLOOKUP($B147,Area_EM_00,Seq!I$1,FALSE))</f>
        <v>.</v>
      </c>
      <c r="HO147" s="9" t="str">
        <f>IF(ISNA(VLOOKUP($B147,Area_EM_00,Seq!J$1,FALSE)),".",VLOOKUP($B147,Area_EM_00,Seq!J$1,FALSE))</f>
        <v>.</v>
      </c>
      <c r="HQ147" s="27"/>
      <c r="HR147" s="9">
        <f>IFERROR(VLOOKUP($B147,AREA_EM3_60_00,Seq!E$1,FALSE),".")</f>
        <v>92</v>
      </c>
      <c r="HS147" s="9">
        <f>IFERROR(VLOOKUP($B147,AREA_EM3_60_00,Seq!F$1,FALSE),".")</f>
        <v>444</v>
      </c>
      <c r="HT147" s="9">
        <f>IFERROR(VLOOKUP($B147,AREA_EM3_60_00,Seq!G$1,FALSE),".")</f>
        <v>542</v>
      </c>
      <c r="HU147" s="9">
        <f>IFERROR(VLOOKUP($B147,AREA_EM3_10,Seq!B$1,FALSE),".")</f>
        <v>893.58513842899185</v>
      </c>
      <c r="HV147" s="9">
        <f t="shared" si="218"/>
        <v>5356019</v>
      </c>
      <c r="HW147" s="9">
        <f t="shared" si="219"/>
        <v>6670556</v>
      </c>
      <c r="HX147" s="9">
        <f t="shared" si="220"/>
        <v>8317371</v>
      </c>
      <c r="HY147" s="9">
        <f t="shared" si="221"/>
        <v>9929849</v>
      </c>
    </row>
    <row r="148" spans="1:233">
      <c r="A148" s="25" t="s">
        <v>2582</v>
      </c>
      <c r="B148" s="26" t="str">
        <f t="shared" si="178"/>
        <v>Brazil</v>
      </c>
      <c r="C148" s="166" t="s">
        <v>1370</v>
      </c>
      <c r="D148" s="27">
        <f>VLOOKUP("CHN.NY.GDP.MKTP.KD",AREA_WB_6ATTRS,Seq!B$1,FALSE)/10000</f>
        <v>18294112.043860689</v>
      </c>
      <c r="E148" s="27">
        <f>VLOOKUP("CHN.NY.GDP.MKTP.KD",AREA_WB_6ATTRS,Seq!C$1,FALSE)/10000</f>
        <v>19245405.87014145</v>
      </c>
      <c r="F148" s="27">
        <f>VLOOKUP("CHN.NY.GDP.MKTP.KD",AREA_WB_6ATTRS,Seq!D$1,FALSE)/10000</f>
        <v>20996737.804324333</v>
      </c>
      <c r="G148" s="27">
        <f>VLOOKUP("CHN.NY.GDP.MKTP.KD",AREA_WB_6ATTRS,Seq!E$1,FALSE)/10000</f>
        <v>23285382.224995762</v>
      </c>
      <c r="H148" s="27">
        <f>VLOOKUP("CHN.NY.GDP.MKTP.KD",AREA_WB_6ATTRS,Seq!F$1,FALSE)/10000</f>
        <v>26824760.323195074</v>
      </c>
      <c r="I148" s="27">
        <f>VLOOKUP("CHN.NY.GDP.MKTP.KD",AREA_WB_6ATTRS,Seq!G$1,FALSE)/10000</f>
        <v>30446102.966826372</v>
      </c>
      <c r="J148" s="27">
        <f>VLOOKUP("CHN.NY.GDP.MKTP.KD",AREA_WB_6ATTRS,Seq!H$1,FALSE)/10000</f>
        <v>33125360.027907111</v>
      </c>
      <c r="K148" s="27">
        <f>VLOOKUP("CHN.NY.GDP.MKTP.KD",AREA_WB_6ATTRS,Seq!I$1,FALSE)/10000</f>
        <v>36967901.791144341</v>
      </c>
      <c r="L148" s="27">
        <f>VLOOKUP("CHN.NY.GDP.MKTP.KD",AREA_WB_6ATTRS,Seq!J$1,FALSE)/10000</f>
        <v>41145274.693543643</v>
      </c>
      <c r="M148" s="27">
        <f>VLOOKUP("CHN.NY.GDP.MKTP.KD",AREA_WB_6ATTRS,Seq!K$1,FALSE)/10000</f>
        <v>42832230.955979005</v>
      </c>
      <c r="N148" s="27">
        <f>VLOOKUP("CHN.NY.GDP.MKTP.KD",AREA_WB_6ATTRS,Seq!L$1,FALSE)/10000</f>
        <v>44459855.73230619</v>
      </c>
      <c r="O148" s="27">
        <f>VLOOKUP("CHN.NY.GDP.MKTP.KD",AREA_WB_6ATTRS,Seq!M$1,FALSE)/10000</f>
        <v>48550162.459678344</v>
      </c>
      <c r="P148" s="27">
        <f>VLOOKUP("CHN.NY.GDP.MKTP.KD",AREA_WB_6ATTRS,Seq!N$1,FALSE)/10000</f>
        <v>55444285.528952621</v>
      </c>
      <c r="Q148" s="27">
        <f>VLOOKUP("CHN.NY.GDP.MKTP.KD",AREA_WB_6ATTRS,Seq!O$1,FALSE)/10000</f>
        <v>63206485.503006078</v>
      </c>
      <c r="R148" s="27">
        <f>VLOOKUP("CHN.NY.GDP.MKTP.KD",AREA_WB_6ATTRS,Seq!P$1,FALSE)/10000</f>
        <v>71486535.103899792</v>
      </c>
      <c r="S148" s="27">
        <f>VLOOKUP("CHN.NY.GDP.MKTP.KD",AREA_WB_6ATTRS,Seq!Q$1,FALSE)/10000</f>
        <v>79278567.430224851</v>
      </c>
      <c r="T148" s="27">
        <f>VLOOKUP("CHN.NY.GDP.MKTP.KD",AREA_WB_6ATTRS,Seq!R$1,FALSE)/10000</f>
        <v>87206424.173247412</v>
      </c>
      <c r="U148" s="27">
        <f>VLOOKUP("CHN.NY.GDP.MKTP.KD",AREA_WB_6ATTRS,Seq!S$1,FALSE)/10000</f>
        <v>95316621.621359423</v>
      </c>
      <c r="V148" s="27">
        <f>VLOOKUP("CHN.NY.GDP.MKTP.KD",AREA_WB_6ATTRS,Seq!T$1,FALSE)/10000</f>
        <v>102751318.10782552</v>
      </c>
      <c r="W148" s="27">
        <f>VLOOKUP("CHN.NY.GDP.MKTP.KD",AREA_WB_6ATTRS,Seq!U$1,FALSE)/10000</f>
        <v>110560418.28402025</v>
      </c>
      <c r="X148" s="27">
        <f>VLOOKUP("CHN.NY.GDP.MKTP.KD",AREA_WB_6ATTRS,Seq!V$1,FALSE)/10000</f>
        <v>119847493.41987793</v>
      </c>
      <c r="Y148" s="27">
        <f>VLOOKUP("CHN.NY.GDP.MKTP.KD",AREA_WB_6ATTRS,Seq!W$1,FALSE)/10000</f>
        <v>129794835.37372778</v>
      </c>
      <c r="Z148" s="27">
        <f>VLOOKUP("CHN.NY.GDP.MKTP.KD",AREA_WB_6ATTRS,Seq!X$1,FALSE)/10000</f>
        <v>141606165.392737</v>
      </c>
      <c r="AA148" s="27">
        <f>VLOOKUP("CHN.NY.GDP.MKTP.KD",AREA_WB_6ATTRS,Seq!Y$1,FALSE)/10000</f>
        <v>155766781.9320105</v>
      </c>
      <c r="AB148" s="27">
        <f>VLOOKUP("CHN.NY.GDP.MKTP.KD",AREA_WB_6ATTRS,Seq!Z$1,FALSE)/10000</f>
        <v>171499226.90714428</v>
      </c>
      <c r="AC148" s="27">
        <f>VLOOKUP("CHN.NY.GDP.MKTP.KD",AREA_WB_6ATTRS,Seq!AA$1,FALSE)/10000</f>
        <v>190878639.54765138</v>
      </c>
      <c r="AD148" s="27">
        <f>VLOOKUP("CHN.NY.GDP.MKTP.KD",AREA_WB_6ATTRS,Seq!AB$1,FALSE)/10000</f>
        <v>215120226.77020231</v>
      </c>
      <c r="AE148" s="27">
        <f>VLOOKUP("CHN.NY.GDP.MKTP.KD",AREA_WB_6ATTRS,Seq!AC$1,FALSE)/10000</f>
        <v>245667298.97157177</v>
      </c>
      <c r="AF148" s="27">
        <f>VLOOKUP("CHN.NY.GDP.MKTP.KD",AREA_WB_6ATTRS,Seq!AD$1,FALSE)/10000</f>
        <v>269251359.67284226</v>
      </c>
      <c r="AG148" s="27">
        <f>VLOOKUP("CHN.NY.GDP.MKTP.KD",AREA_WB_6ATTRS,Seq!AE$1,FALSE)/10000</f>
        <v>294022484.76274431</v>
      </c>
      <c r="AH148" s="27">
        <f>VLOOKUP("CHN.NY.GDP.MKTP.KD",AREA_WB_6ATTRS,Seq!AF$1,FALSE)/10000</f>
        <v>324600823.17806971</v>
      </c>
      <c r="AI148" s="27">
        <f>VLOOKUP("CHN.NY.GDP.MKTP.KD",AREA_WB_6ATTRS,Seq!AG$1,FALSE)/10000</f>
        <v>354139498.08727396</v>
      </c>
      <c r="AJ148" s="27"/>
      <c r="AK148" s="27"/>
      <c r="AL148" s="27"/>
      <c r="AM148" s="27"/>
      <c r="AN148" s="27"/>
      <c r="AO148" s="27"/>
      <c r="AP148" s="27">
        <f>IFERROR(VLOOKUP(CONCATENATE($C148, ".NY.GDP.MKTP.KD"),AREA_WB_6ATTRS,Seq!B$1,FALSE)/10000,".")</f>
        <v>43037873.406339295</v>
      </c>
      <c r="AQ148" s="27">
        <f>IFERROR(VLOOKUP(CONCATENATE($C148, ".NY.GDP.MKTP.KD"),AREA_WB_6ATTRS,Seq!C$1,FALSE)/10000,".")</f>
        <v>41147065.899069875</v>
      </c>
      <c r="AR148" s="27">
        <f>IFERROR(VLOOKUP(CONCATENATE($C148, ".NY.GDP.MKTP.KD"),AREA_WB_6ATTRS,Seq!D$1,FALSE)/10000,".")</f>
        <v>41385819.919666976</v>
      </c>
      <c r="AS148" s="27">
        <f>IFERROR(VLOOKUP(CONCATENATE($C148, ".NY.GDP.MKTP.KD"),AREA_WB_6ATTRS,Seq!E$1,FALSE)/10000,".")</f>
        <v>39974648.930371314</v>
      </c>
      <c r="AT148" s="27">
        <f>IFERROR(VLOOKUP(CONCATENATE($C148, ".NY.GDP.MKTP.KD"),AREA_WB_6ATTRS,Seq!F$1,FALSE)/10000,".")</f>
        <v>42080970.408775754</v>
      </c>
      <c r="AU148" s="27">
        <f>IFERROR(VLOOKUP(CONCATENATE($C148, ".NY.GDP.MKTP.KD"),AREA_WB_6ATTRS,Seq!G$1,FALSE)/10000,".")</f>
        <v>45424666.138666384</v>
      </c>
      <c r="AV148" s="27">
        <f>IFERROR(VLOOKUP(CONCATENATE($C148, ".NY.GDP.MKTP.KD"),AREA_WB_6ATTRS,Seq!H$1,FALSE)/10000,".")</f>
        <v>49053322.522111036</v>
      </c>
      <c r="AW148" s="27">
        <f>IFERROR(VLOOKUP(CONCATENATE($C148, ".NY.GDP.MKTP.KD"),AREA_WB_6ATTRS,Seq!I$1,FALSE)/10000,".")</f>
        <v>50819060.369194061</v>
      </c>
      <c r="AX148" s="27">
        <f>IFERROR(VLOOKUP(CONCATENATE($C148, ".NY.GDP.MKTP.KD"),AREA_WB_6ATTRS,Seq!J$1,FALSE)/10000,".")</f>
        <v>50766883.062615767</v>
      </c>
      <c r="AY148" s="27">
        <f>IFERROR(VLOOKUP(CONCATENATE($C148, ".NY.GDP.MKTP.KD"),AREA_WB_6ATTRS,Seq!K$1,FALSE)/10000,".")</f>
        <v>52431762.10315875</v>
      </c>
      <c r="AZ148" s="27">
        <f>IFERROR(VLOOKUP(CONCATENATE($C148, ".NY.GDP.MKTP.KD"),AREA_WB_6ATTRS,Seq!L$1,FALSE)/10000,".")</f>
        <v>50177196.332722895</v>
      </c>
      <c r="BA148" s="27">
        <f>IFERROR(VLOOKUP(CONCATENATE($C148, ".NY.GDP.MKTP.KD"),AREA_WB_6ATTRS,Seq!M$1,FALSE)/10000,".")</f>
        <v>50935909.391548581</v>
      </c>
      <c r="BB148" s="27">
        <f>IFERROR(VLOOKUP(CONCATENATE($C148, ".NY.GDP.MKTP.KD"),AREA_WB_6ATTRS,Seq!N$1,FALSE)/10000,".")</f>
        <v>50698082.028878234</v>
      </c>
      <c r="BC148" s="27">
        <f>IFERROR(VLOOKUP(CONCATENATE($C148, ".NY.GDP.MKTP.KD"),AREA_WB_6ATTRS,Seq!O$1,FALSE)/10000,".")</f>
        <v>53063224.083409905</v>
      </c>
      <c r="BD148" s="27">
        <f>IFERROR(VLOOKUP(CONCATENATE($C148, ".NY.GDP.MKTP.KD"),AREA_WB_6ATTRS,Seq!P$1,FALSE)/10000,".")</f>
        <v>55893807.418259643</v>
      </c>
      <c r="BE148" s="27">
        <f>IFERROR(VLOOKUP(CONCATENATE($C148, ".NY.GDP.MKTP.KD"),AREA_WB_6ATTRS,Seq!Q$1,FALSE)/10000,".")</f>
        <v>58362542.986592516</v>
      </c>
      <c r="BF148" s="27">
        <f>IFERROR(VLOOKUP(CONCATENATE($C148, ".NY.GDP.MKTP.KD"),AREA_WB_6ATTRS,Seq!R$1,FALSE)/10000,".")</f>
        <v>59617337.660804056</v>
      </c>
      <c r="BG148" s="27">
        <f>IFERROR(VLOOKUP(CONCATENATE($C148, ".NY.GDP.MKTP.KD"),AREA_WB_6ATTRS,Seq!S$1,FALSE)/10000,".")</f>
        <v>61629386.330266736</v>
      </c>
      <c r="BH148" s="27">
        <f>IFERROR(VLOOKUP(CONCATENATE($C148, ".NY.GDP.MKTP.KD"),AREA_WB_6ATTRS,Seq!T$1,FALSE)/10000,".")</f>
        <v>61652731.347461596</v>
      </c>
      <c r="BI148" s="27">
        <f>IFERROR(VLOOKUP(CONCATENATE($C148, ".NY.GDP.MKTP.KD"),AREA_WB_6ATTRS,Seq!U$1,FALSE)/10000,".")</f>
        <v>61807392.086376049</v>
      </c>
      <c r="BJ148" s="27">
        <f>IFERROR(VLOOKUP(CONCATENATE($C148, ".NY.GDP.MKTP.KD"),AREA_WB_6ATTRS,Seq!V$1,FALSE)/10000,".")</f>
        <v>64470183.110139377</v>
      </c>
      <c r="BK148" s="27">
        <f>IFERROR(VLOOKUP(CONCATENATE($C148, ".NY.GDP.MKTP.KD"),AREA_WB_6ATTRS,Seq!W$1,FALSE)/10000,".")</f>
        <v>65314980.919870459</v>
      </c>
      <c r="BL148" s="27">
        <f>IFERROR(VLOOKUP(CONCATENATE($C148, ".NY.GDP.MKTP.KD"),AREA_WB_6ATTRS,Seq!X$1,FALSE)/10000,".")</f>
        <v>67051266.573721237</v>
      </c>
      <c r="BM148" s="27">
        <f>IFERROR(VLOOKUP(CONCATENATE($C148, ".NY.GDP.MKTP.KD"),AREA_WB_6ATTRS,Seq!Y$1,FALSE)/10000,".")</f>
        <v>67821776.197868273</v>
      </c>
      <c r="BN148" s="27">
        <f>IFERROR(VLOOKUP(CONCATENATE($C148, ".NY.GDP.MKTP.KD"),AREA_WB_6ATTRS,Seq!Z$1,FALSE)/10000,".")</f>
        <v>71695954.348888218</v>
      </c>
      <c r="BO148" s="27">
        <f>IFERROR(VLOOKUP(CONCATENATE($C148, ".NY.GDP.MKTP.KD"),AREA_WB_6ATTRS,Seq!AA$1,FALSE)/10000,".")</f>
        <v>73961312.49993059</v>
      </c>
      <c r="BP148" s="27">
        <f>IFERROR(VLOOKUP(CONCATENATE($C148, ".NY.GDP.MKTP.KD"),AREA_WB_6ATTRS,Seq!AB$1,FALSE)/10000,".")</f>
        <v>76886748.943603739</v>
      </c>
      <c r="BQ148" s="27">
        <f>IFERROR(VLOOKUP(CONCATENATE($C148, ".NY.GDP.MKTP.KD"),AREA_WB_6ATTRS,Seq!AC$1,FALSE)/10000,".")</f>
        <v>81570339.047387287</v>
      </c>
      <c r="BR148" s="27">
        <f>IFERROR(VLOOKUP(CONCATENATE($C148, ".NY.GDP.MKTP.KD"),AREA_WB_6ATTRS,Seq!AD$1,FALSE)/10000,".")</f>
        <v>85788560.999566972</v>
      </c>
      <c r="BS148" s="27">
        <f>IFERROR(VLOOKUP(CONCATENATE($C148, ".NY.GDP.MKTP.KD"),AREA_WB_6ATTRS,Seq!AE$1,FALSE)/10000,".")</f>
        <v>85506961.729656652</v>
      </c>
      <c r="BT148" s="27">
        <f>IFERROR(VLOOKUP(CONCATENATE($C148, ".NY.GDP.MKTP.KD"),AREA_WB_6ATTRS,Seq!AF$1,FALSE)/10000,".")</f>
        <v>91948727.4118018</v>
      </c>
      <c r="BU148" s="27">
        <f>IFERROR(VLOOKUP(CONCATENATE($C148, ".NY.GDP.MKTP.KD"),AREA_WB_6ATTRS,Seq!AG$1,FALSE)/10000,".")</f>
        <v>94461234.887374625</v>
      </c>
      <c r="BV148" s="27"/>
      <c r="BW148" s="27"/>
      <c r="BX148" s="27"/>
      <c r="BY148" s="27"/>
      <c r="BZ148" s="27"/>
      <c r="CA148" s="27"/>
      <c r="CB148" s="27"/>
      <c r="CC148" s="27">
        <f>CNPop!A$48</f>
        <v>5.0000000000000001E-3</v>
      </c>
      <c r="CD148" s="27">
        <f>CNPop!B$48</f>
        <v>6.0000000000000001E-3</v>
      </c>
      <c r="CE148" s="27">
        <f>CNPop!C$48</f>
        <v>6.0000000000000001E-3</v>
      </c>
      <c r="CF148" s="27">
        <f>CNPop!D$48</f>
        <v>7.0000000000000001E-3</v>
      </c>
      <c r="CG148" s="27">
        <f>CNPop!E$48</f>
        <v>7.0000000000000001E-3</v>
      </c>
      <c r="CH148" s="27">
        <f>CNPop!F$48</f>
        <v>8.0000000000000002E-3</v>
      </c>
      <c r="CI148" s="27">
        <f>CNPop!G$48</f>
        <v>8.9999999999999993E-3</v>
      </c>
      <c r="CJ148" s="27">
        <f>CNPop!H$48</f>
        <v>0.01</v>
      </c>
      <c r="CK148" s="27">
        <f>CNPop!I$48</f>
        <v>1.0999999999999999E-2</v>
      </c>
      <c r="CL148" s="27">
        <f>CNPop!J$48</f>
        <v>1.2E-2</v>
      </c>
      <c r="CM148" s="27">
        <f>CNPop!K$48</f>
        <v>1.4E-2</v>
      </c>
      <c r="CN148" s="27">
        <f>CNPop!L$48</f>
        <v>1.6E-2</v>
      </c>
      <c r="CO148" s="27">
        <f>CNPop!M$48</f>
        <v>1.7000000000000001E-2</v>
      </c>
      <c r="CP148" s="27">
        <f>CNPop!N$48</f>
        <v>1.9E-2</v>
      </c>
      <c r="CQ148" s="27">
        <f>CNPop!O$48</f>
        <v>2.1000000000000001E-2</v>
      </c>
      <c r="CR148" s="27">
        <f>CNPop!P$48</f>
        <v>2.3E-2</v>
      </c>
      <c r="CS148" s="27">
        <f>CNPop!Q$48</f>
        <v>2.5999999999999999E-2</v>
      </c>
      <c r="CT148" s="27">
        <f>CNPop!R$48</f>
        <v>2.8000000000000001E-2</v>
      </c>
      <c r="CU148" s="27">
        <f>CNPop!S$48</f>
        <v>0.03</v>
      </c>
      <c r="CV148" s="27">
        <f>CNPop!T$48</f>
        <v>3.3000000000000002E-2</v>
      </c>
      <c r="CW148" s="27">
        <f>CNPop!U$48</f>
        <v>3.5999999999999997E-2</v>
      </c>
      <c r="CX148" s="27">
        <f>CNPop!V$48</f>
        <v>3.9E-2</v>
      </c>
      <c r="CY148" s="27">
        <f>CNPop!W$48</f>
        <v>4.2000000000000003E-2</v>
      </c>
      <c r="CZ148" s="27">
        <f>CNPop!X$48</f>
        <v>4.4999999999999998E-2</v>
      </c>
      <c r="DA148" s="27">
        <f>CNPop!Y$48</f>
        <v>4.9000000000000002E-2</v>
      </c>
      <c r="DB148" s="27">
        <f>CNPop!Z$48</f>
        <v>5.1999999999999998E-2</v>
      </c>
      <c r="DC148" s="27">
        <f>CNPop!AA$48</f>
        <v>5.6000000000000001E-2</v>
      </c>
      <c r="DD148" s="27">
        <f>CNPop!AB$48</f>
        <v>0.06</v>
      </c>
      <c r="DE148" s="27">
        <f>CNPop!AC$48</f>
        <v>6.3E-2</v>
      </c>
      <c r="DF148" s="27">
        <f>CNPop!AD$48</f>
        <v>6.8000000000000005E-2</v>
      </c>
      <c r="DG148" s="27">
        <f>CNPop!AE$48</f>
        <v>7.1999999999999995E-2</v>
      </c>
      <c r="DH148" s="27">
        <f>CNPop!AF$48</f>
        <v>7.5999999999999998E-2</v>
      </c>
      <c r="DI148" s="27">
        <f>CNPop!AG$48</f>
        <v>8.1000000000000003E-2</v>
      </c>
      <c r="DJ148" s="27">
        <f>CNPop!AH$48</f>
        <v>8.5000000000000006E-2</v>
      </c>
      <c r="DK148" s="27">
        <f>CNPop!AI$48</f>
        <v>0.09</v>
      </c>
      <c r="DL148" s="27">
        <f>CNPop!AJ$48</f>
        <v>9.5000000000000001E-2</v>
      </c>
      <c r="DM148" s="27">
        <f>CNPop!AK$48</f>
        <v>0.1</v>
      </c>
      <c r="DN148" s="27"/>
      <c r="DO148" s="27">
        <f t="shared" si="180"/>
        <v>6.0999999046325686E-2</v>
      </c>
      <c r="DP148" s="27">
        <f t="shared" si="181"/>
        <v>6.0999999046325686E-2</v>
      </c>
      <c r="DQ148" s="27">
        <f t="shared" si="182"/>
        <v>6.0999999046325686E-2</v>
      </c>
      <c r="DR148" s="27">
        <f t="shared" si="183"/>
        <v>6.0999999046325686E-2</v>
      </c>
      <c r="DS148" s="27">
        <f t="shared" si="184"/>
        <v>6.0999999046325686E-2</v>
      </c>
      <c r="DT148" s="27">
        <f t="shared" si="185"/>
        <v>6.0999999046325686E-2</v>
      </c>
      <c r="DU148" s="27">
        <f t="shared" si="186"/>
        <v>6.0999999046325686E-2</v>
      </c>
      <c r="DV148" s="27">
        <f t="shared" si="187"/>
        <v>6.0999999046325686E-2</v>
      </c>
      <c r="DW148" s="27">
        <f t="shared" si="188"/>
        <v>6.0999999046325686E-2</v>
      </c>
      <c r="DX148" s="27">
        <f t="shared" si="189"/>
        <v>6.0999999046325686E-2</v>
      </c>
      <c r="DY148" s="27">
        <f t="shared" si="190"/>
        <v>6.0999999046325686E-2</v>
      </c>
      <c r="DZ148" s="27">
        <f t="shared" si="191"/>
        <v>6.0999999046325686E-2</v>
      </c>
      <c r="EA148" s="27">
        <f t="shared" si="192"/>
        <v>6.0999999046325686E-2</v>
      </c>
      <c r="EB148" s="27">
        <f t="shared" si="193"/>
        <v>6.3000001907348627E-2</v>
      </c>
      <c r="EC148" s="27">
        <f t="shared" si="194"/>
        <v>6.6999998092651364E-2</v>
      </c>
      <c r="ED148" s="27">
        <f t="shared" si="195"/>
        <v>6.6999998092651364E-2</v>
      </c>
      <c r="EE148" s="27">
        <f t="shared" si="196"/>
        <v>6.9000000953674312E-2</v>
      </c>
      <c r="EF148" s="27">
        <f t="shared" si="197"/>
        <v>7.1999998092651368E-2</v>
      </c>
      <c r="EG148" s="27">
        <f t="shared" si="198"/>
        <v>7.1999998092651368E-2</v>
      </c>
      <c r="EH148" s="27">
        <f t="shared" si="199"/>
        <v>7.1999998092651368E-2</v>
      </c>
      <c r="EI148" s="27">
        <f t="shared" si="200"/>
        <v>8.8000001907348635E-2</v>
      </c>
      <c r="EJ148" s="27">
        <f t="shared" si="201"/>
        <v>8.8000001907348635E-2</v>
      </c>
      <c r="EK148" s="27">
        <f t="shared" si="202"/>
        <v>8.8000001907348635E-2</v>
      </c>
      <c r="EL148" s="27">
        <f t="shared" si="203"/>
        <v>8.8000001907348635E-2</v>
      </c>
      <c r="EM148" s="27">
        <f t="shared" si="204"/>
        <v>8.8000001907348635E-2</v>
      </c>
      <c r="EN148" s="27">
        <f t="shared" si="205"/>
        <v>8.8000001907348635E-2</v>
      </c>
      <c r="EO148" s="27">
        <f t="shared" si="206"/>
        <v>8.8000001907348635E-2</v>
      </c>
      <c r="EP148" s="27">
        <f t="shared" si="215"/>
        <v>9.3000001907348639E-2</v>
      </c>
      <c r="EQ148" s="27">
        <f t="shared" si="216"/>
        <v>9.3000001907348639E-2</v>
      </c>
      <c r="ER148" s="27">
        <f t="shared" si="223"/>
        <v>9.3000001907348639E-2</v>
      </c>
      <c r="ES148" s="27">
        <f t="shared" si="223"/>
        <v>9.3000001907348639E-2</v>
      </c>
      <c r="ET148" s="27">
        <f t="shared" si="223"/>
        <v>9.3000001907348639E-2</v>
      </c>
      <c r="EU148" s="27"/>
      <c r="EV148" s="27"/>
      <c r="EW148" s="27"/>
      <c r="EX148" s="27"/>
      <c r="EY148" s="27"/>
      <c r="EZ148" s="27" t="str">
        <f>IFERROR(VLOOKUP(CONCATENATE($C148,".SL.TLF.TERT.ZS"),AREA_WB_6ATTRS,Seq!B$1,FALSE)/100,".")</f>
        <v>.</v>
      </c>
      <c r="FA148" s="27" t="str">
        <f>IFERROR(VLOOKUP(CONCATENATE($C148,".SL.TLF.TERT.ZS"),AREA_WB_6ATTRS,Seq!C$1,FALSE)/100,".")</f>
        <v>.</v>
      </c>
      <c r="FB148" s="27" t="str">
        <f>IFERROR(VLOOKUP(CONCATENATE($C148,".SL.TLF.TERT.ZS"),AREA_WB_6ATTRS,Seq!D$1,FALSE)/100,".")</f>
        <v>.</v>
      </c>
      <c r="FC148" s="27" t="str">
        <f>IFERROR(VLOOKUP(CONCATENATE($C148,".SL.TLF.TERT.ZS"),AREA_WB_6ATTRS,Seq!E$1,FALSE)/100,".")</f>
        <v>.</v>
      </c>
      <c r="FD148" s="27" t="str">
        <f>IFERROR(VLOOKUP(CONCATENATE($C148,".SL.TLF.TERT.ZS"),AREA_WB_6ATTRS,Seq!F$1,FALSE)/100,".")</f>
        <v>.</v>
      </c>
      <c r="FE148" s="27" t="str">
        <f>IFERROR(VLOOKUP(CONCATENATE($C148,".SL.TLF.TERT.ZS"),AREA_WB_6ATTRS,Seq!G$1,FALSE)/100,".")</f>
        <v>.</v>
      </c>
      <c r="FF148" s="27" t="str">
        <f>IFERROR(VLOOKUP(CONCATENATE($C148,".SL.TLF.TERT.ZS"),AREA_WB_6ATTRS,Seq!H$1,FALSE)/100,".")</f>
        <v>.</v>
      </c>
      <c r="FG148" s="27" t="str">
        <f>IFERROR(VLOOKUP(CONCATENATE($C148,".SL.TLF.TERT.ZS"),AREA_WB_6ATTRS,Seq!I$1,FALSE)/100,".")</f>
        <v>.</v>
      </c>
      <c r="FH148" s="27" t="str">
        <f>IFERROR(VLOOKUP(CONCATENATE($C148,".SL.TLF.TERT.ZS"),AREA_WB_6ATTRS,Seq!J$1,FALSE)/100,".")</f>
        <v>.</v>
      </c>
      <c r="FI148" s="27" t="str">
        <f>IFERROR(VLOOKUP(CONCATENATE($C148,".SL.TLF.TERT.ZS"),AREA_WB_6ATTRS,Seq!K$1,FALSE)/100,".")</f>
        <v>.</v>
      </c>
      <c r="FJ148" s="27" t="str">
        <f>IFERROR(VLOOKUP(CONCATENATE($C148,".SL.TLF.TERT.ZS"),AREA_WB_6ATTRS,Seq!L$1,FALSE)/100,".")</f>
        <v>.</v>
      </c>
      <c r="FK148" s="27" t="str">
        <f>IFERROR(VLOOKUP(CONCATENATE($C148,".SL.TLF.TERT.ZS"),AREA_WB_6ATTRS,Seq!M$1,FALSE)/100,".")</f>
        <v>.</v>
      </c>
      <c r="FL148" s="27">
        <f>IFERROR(VLOOKUP(CONCATENATE($C148,".SL.TLF.TERT.ZS"),AREA_WB_6ATTRS,Seq!N$1,FALSE)/100,".")</f>
        <v>6.0999999046325686E-2</v>
      </c>
      <c r="FM148" s="27">
        <f>IFERROR(VLOOKUP(CONCATENATE($C148,".SL.TLF.TERT.ZS"),AREA_WB_6ATTRS,Seq!O$1,FALSE)/100,".")</f>
        <v>6.3000001907348627E-2</v>
      </c>
      <c r="FN148" s="27" t="str">
        <f>IFERROR(VLOOKUP(CONCATENATE($C148,".SL.TLF.TERT.ZS"),AREA_WB_6ATTRS,Seq!P$1,FALSE)/100,".")</f>
        <v>.</v>
      </c>
      <c r="FO148" s="27">
        <f>IFERROR(VLOOKUP(CONCATENATE($C148,".SL.TLF.TERT.ZS"),AREA_WB_6ATTRS,Seq!Q$1,FALSE)/100,".")</f>
        <v>6.6999998092651364E-2</v>
      </c>
      <c r="FP148" s="27">
        <f>IFERROR(VLOOKUP(CONCATENATE($C148,".SL.TLF.TERT.ZS"),AREA_WB_6ATTRS,Seq!R$1,FALSE)/100,".")</f>
        <v>6.9000000953674312E-2</v>
      </c>
      <c r="FQ148" s="27">
        <f>IFERROR(VLOOKUP(CONCATENATE($C148,".SL.TLF.TERT.ZS"),AREA_WB_6ATTRS,Seq!S$1,FALSE)/100,".")</f>
        <v>7.1999998092651368E-2</v>
      </c>
      <c r="FR148" s="27">
        <f>IFERROR(VLOOKUP(CONCATENATE($C148,".SL.TLF.TERT.ZS"),AREA_WB_6ATTRS,Seq!T$1,FALSE)/100,".")</f>
        <v>7.1999998092651368E-2</v>
      </c>
      <c r="FS148" s="27">
        <f>IFERROR(VLOOKUP(CONCATENATE($C148,".SL.TLF.TERT.ZS"),AREA_WB_6ATTRS,Seq!U$1,FALSE)/100,".")</f>
        <v>7.1999998092651368E-2</v>
      </c>
      <c r="FT148" s="27" t="str">
        <f>IFERROR(VLOOKUP(CONCATENATE($C148,".SL.TLF.TERT.ZS"),AREA_WB_6ATTRS,Seq!V$1,FALSE)/100,".")</f>
        <v>.</v>
      </c>
      <c r="FU148" s="27" t="str">
        <f>IFERROR(VLOOKUP(CONCATENATE($C148,".SL.TLF.TERT.ZS"),AREA_WB_6ATTRS,Seq!W$1,FALSE)/100,".")</f>
        <v>.</v>
      </c>
      <c r="FV148" s="27" t="str">
        <f>IFERROR(VLOOKUP(CONCATENATE($C148,".SL.TLF.TERT.ZS"),AREA_WB_6ATTRS,Seq!X$1,FALSE)/100,".")</f>
        <v>.</v>
      </c>
      <c r="FW148" s="27" t="str">
        <f>IFERROR(VLOOKUP(CONCATENATE($C148,".SL.TLF.TERT.ZS"),AREA_WB_6ATTRS,Seq!Y$1,FALSE)/100,".")</f>
        <v>.</v>
      </c>
      <c r="FX148" s="27" t="str">
        <f>IFERROR(VLOOKUP(CONCATENATE($C148,".SL.TLF.TERT.ZS"),AREA_WB_6ATTRS,Seq!Z$1,FALSE)/100,".")</f>
        <v>.</v>
      </c>
      <c r="FY148" s="27" t="str">
        <f>IFERROR(VLOOKUP(CONCATENATE($C148,".SL.TLF.TERT.ZS"),AREA_WB_6ATTRS,Seq!AA$1,FALSE)/100,".")</f>
        <v>.</v>
      </c>
      <c r="FZ148" s="27">
        <f>IFERROR(VLOOKUP(CONCATENATE($C148,".SL.TLF.TERT.ZS"),AREA_WB_6ATTRS,Seq!AB$1,FALSE)/100,".")</f>
        <v>8.8000001907348635E-2</v>
      </c>
      <c r="GA148" s="27">
        <f>IFERROR(VLOOKUP(CONCATENATE($C148,".SL.TLF.TERT.ZS"),AREA_WB_6ATTRS,Seq!AC$1,FALSE)/100,".")</f>
        <v>9.3000001907348639E-2</v>
      </c>
      <c r="GB148" s="27" t="str">
        <f>IFERROR(VLOOKUP(CONCATENATE($C148,".SL.TLF.TERT.ZS"),AREA_WB_6ATTRS,Seq!AD$1,FALSE)/100,".")</f>
        <v>.</v>
      </c>
      <c r="GC148" s="27" t="str">
        <f>IFERROR(VLOOKUP(CONCATENATE($C148,".SL.TLF.TERT.ZS"),AREA_WB_6ATTRS,Seq!AE$1,FALSE)/100,".")</f>
        <v>.</v>
      </c>
      <c r="GD148" s="27" t="str">
        <f>IFERROR(VLOOKUP(CONCATENATE($C148,".SL.TLF.TERT.ZS"),AREA_WB_6ATTRS,Seq!AF$1,FALSE)/100,".")</f>
        <v>.</v>
      </c>
      <c r="GE148" s="27" t="str">
        <f>IFERROR(VLOOKUP(CONCATENATE($C148,".SL.TLF.TERT.ZS"),AREA_WB_6ATTRS,Seq!AG$1,FALSE)/100,".")</f>
        <v>.</v>
      </c>
      <c r="GF148" s="27" t="str">
        <f>IFERROR(VLOOKUP(CONCATENATE($C148,".SL.TLF.TERT.ZS"),AREA_WB_6ATTRS,Seq!AH$1,FALSE)/100,".")</f>
        <v>.</v>
      </c>
      <c r="GG148" s="27" t="str">
        <f>IFERROR(VLOOKUP(CONCATENATE($C148,".SL.TLF.TERT.ZS"),AREA_WB_6ATTRS,Seq!AI$1,FALSE)/100,".")</f>
        <v>.</v>
      </c>
      <c r="GH148" s="27" t="str">
        <f>IFERROR(VLOOKUP(CONCATENATE($C148,".SL.TLF.TERT.ZS"),AREA_WB_6ATTRS,Seq!AJ$1,FALSE)/100,".")</f>
        <v>.</v>
      </c>
      <c r="GI148" s="27" t="str">
        <f>IFERROR(VLOOKUP(CONCATENATE($C148,".SL.TLF.TERT.ZS"),AREA_WB_6ATTRS,Seq!AK$1,FALSE)/100,".")</f>
        <v>.</v>
      </c>
      <c r="GJ148" s="27" t="str">
        <f>IFERROR(VLOOKUP(CONCATENATE($C148,".SL.TLF.TERT.ZS"),AREA_WB_6ATTRS,Seq!AL$1,FALSE)/100,".")</f>
        <v>.</v>
      </c>
      <c r="GK148" s="27"/>
      <c r="GL148" s="27"/>
      <c r="GM148" s="27">
        <f t="shared" si="207"/>
        <v>5.3445873789016198E-4</v>
      </c>
      <c r="GN148" s="27">
        <f t="shared" si="208"/>
        <v>6.6858110408614369E-4</v>
      </c>
      <c r="GO148" s="27">
        <f t="shared" si="217"/>
        <v>8.7067306721519259E-4</v>
      </c>
      <c r="GP148" s="27"/>
      <c r="GQ148" s="9">
        <f>IF(VLOOKUP($B148,EM_80!$B$1:$C$201,2,FALSE)&gt;0,VLOOKUP($B148,EM_80!$B$1:$C$201,2,FALSE),".")</f>
        <v>65000</v>
      </c>
      <c r="GR148" s="9">
        <f t="shared" si="209"/>
        <v>100000</v>
      </c>
      <c r="GS148" s="9">
        <f t="shared" si="210"/>
        <v>151649</v>
      </c>
      <c r="GU148">
        <f t="shared" si="211"/>
        <v>121618369</v>
      </c>
      <c r="GV148">
        <f t="shared" si="212"/>
        <v>149570485</v>
      </c>
      <c r="GW148">
        <f t="shared" si="213"/>
        <v>174174447</v>
      </c>
      <c r="GX148">
        <f t="shared" si="214"/>
        <v>194946470</v>
      </c>
      <c r="GZ148" s="9" t="str">
        <f>IF(ISNA(VLOOKUP($B148,Area_EM_90,Seq!C$1,FALSE)),".",VLOOKUP($B148,Area_EM_90,Seq!C$1,FALSE))</f>
        <v>.</v>
      </c>
      <c r="HA148" s="9" t="str">
        <f>IF(ISNA(VLOOKUP($B148,Area_EM_90,Seq!D$1,FALSE)),".",VLOOKUP($B148,Area_EM_90,Seq!D$1,FALSE))</f>
        <v>.</v>
      </c>
      <c r="HB148" s="9" t="str">
        <f>IF(ISNA(VLOOKUP($B148,Area_EM_90,Seq!E$1,FALSE)),".",VLOOKUP($B148,Area_EM_90,Seq!E$1,FALSE))</f>
        <v>.</v>
      </c>
      <c r="HC148" s="9" t="str">
        <f>IF(ISNA(VLOOKUP($B148,Area_EM_90,Seq!F$1,FALSE)),".",VLOOKUP($B148,Area_EM_90,Seq!F$1,FALSE))</f>
        <v>.</v>
      </c>
      <c r="HD148" s="9" t="str">
        <f>IF(ISNA(VLOOKUP($B148,Area_EM_90,Seq!G$1,FALSE)),".",VLOOKUP($B148,Area_EM_90,Seq!G$1,FALSE))</f>
        <v>.</v>
      </c>
      <c r="HE148" s="9" t="str">
        <f>IF(ISNA(VLOOKUP($B148,Area_EM_90,Seq!H$1,FALSE)),".",VLOOKUP($B148,Area_EM_90,Seq!H$1,FALSE))</f>
        <v>.</v>
      </c>
      <c r="HF148" s="9" t="str">
        <f>IF(ISNA(VLOOKUP($B148,Area_EM_90,Seq!I$1,FALSE)),".",VLOOKUP($B148,Area_EM_90,Seq!I$1,FALSE))</f>
        <v>.</v>
      </c>
      <c r="HG148" s="9" t="str">
        <f>IF(ISNA(VLOOKUP($B148,Area_EM_90,Seq!J$1,FALSE)),".",VLOOKUP($B148,Area_EM_90,Seq!J$1,FALSE))</f>
        <v>.</v>
      </c>
      <c r="HH148" s="9" t="str">
        <f>IF(ISNA(VLOOKUP($B148,Area_EM_00,Seq!C$1,FALSE)),".",VLOOKUP($B148,Area_EM_00,Seq!C$1,FALSE))</f>
        <v>.</v>
      </c>
      <c r="HI148" s="9" t="str">
        <f>IF(ISNA(VLOOKUP($B148,Area_EM_00,Seq!D$1,FALSE)),".",VLOOKUP($B148,Area_EM_00,Seq!D$1,FALSE))</f>
        <v>.</v>
      </c>
      <c r="HJ148" s="9" t="str">
        <f>IF(ISNA(VLOOKUP($B148,Area_EM_00,Seq!E$1,FALSE)),".",VLOOKUP($B148,Area_EM_00,Seq!E$1,FALSE))</f>
        <v>.</v>
      </c>
      <c r="HK148" s="9" t="str">
        <f>IF(ISNA(VLOOKUP($B148,Area_EM_00,Seq!F$1,FALSE)),".",VLOOKUP($B148,Area_EM_00,Seq!F$1,FALSE))</f>
        <v>.</v>
      </c>
      <c r="HL148" s="9" t="str">
        <f>IF(ISNA(VLOOKUP($B148,Area_EM_00,Seq!G$1,FALSE)),".",VLOOKUP($B148,Area_EM_00,Seq!G$1,FALSE))</f>
        <v>.</v>
      </c>
      <c r="HM148" s="9" t="str">
        <f>IF(ISNA(VLOOKUP($B148,Area_EM_00,Seq!H$1,FALSE)),".",VLOOKUP($B148,Area_EM_00,Seq!H$1,FALSE))</f>
        <v>.</v>
      </c>
      <c r="HN148" s="9" t="str">
        <f>IF(ISNA(VLOOKUP($B148,Area_EM_00,Seq!I$1,FALSE)),".",VLOOKUP($B148,Area_EM_00,Seq!I$1,FALSE))</f>
        <v>.</v>
      </c>
      <c r="HO148" s="9" t="str">
        <f>IF(ISNA(VLOOKUP($B148,Area_EM_00,Seq!J$1,FALSE)),".",VLOOKUP($B148,Area_EM_00,Seq!J$1,FALSE))</f>
        <v>.</v>
      </c>
      <c r="HQ148" s="27"/>
      <c r="HR148" s="9">
        <f>IFERROR(VLOOKUP($B148,AREA_EM3_60_00,Seq!E$1,FALSE),".")</f>
        <v>11362</v>
      </c>
      <c r="HS148" s="9">
        <f>IFERROR(VLOOKUP($B148,AREA_EM3_60_00,Seq!F$1,FALSE),".")</f>
        <v>8475</v>
      </c>
      <c r="HT148" s="9">
        <f>IFERROR(VLOOKUP($B148,AREA_EM3_60_00,Seq!G$1,FALSE),".")</f>
        <v>10287</v>
      </c>
      <c r="HU148" s="9">
        <f>IFERROR(VLOOKUP($B148,AREA_EM3_10,Seq!B$1,FALSE),".")</f>
        <v>10364.192067923213</v>
      </c>
      <c r="HV148" s="9">
        <f t="shared" si="218"/>
        <v>121618369</v>
      </c>
      <c r="HW148" s="9">
        <f t="shared" si="219"/>
        <v>149570485</v>
      </c>
      <c r="HX148" s="9">
        <f t="shared" si="220"/>
        <v>174174447</v>
      </c>
      <c r="HY148" s="9">
        <f t="shared" si="221"/>
        <v>194946470</v>
      </c>
    </row>
    <row r="149" spans="1:233">
      <c r="A149" s="25" t="s">
        <v>3951</v>
      </c>
      <c r="B149" s="26" t="str">
        <f t="shared" si="178"/>
        <v>Cayman Is</v>
      </c>
      <c r="C149" s="166" t="s">
        <v>1379</v>
      </c>
      <c r="D149" s="27">
        <f>VLOOKUP("CHN.NY.GDP.MKTP.KD",AREA_WB_6ATTRS,Seq!B$1,FALSE)/10000</f>
        <v>18294112.043860689</v>
      </c>
      <c r="E149" s="27">
        <f>VLOOKUP("CHN.NY.GDP.MKTP.KD",AREA_WB_6ATTRS,Seq!C$1,FALSE)/10000</f>
        <v>19245405.87014145</v>
      </c>
      <c r="F149" s="27">
        <f>VLOOKUP("CHN.NY.GDP.MKTP.KD",AREA_WB_6ATTRS,Seq!D$1,FALSE)/10000</f>
        <v>20996737.804324333</v>
      </c>
      <c r="G149" s="27">
        <f>VLOOKUP("CHN.NY.GDP.MKTP.KD",AREA_WB_6ATTRS,Seq!E$1,FALSE)/10000</f>
        <v>23285382.224995762</v>
      </c>
      <c r="H149" s="27">
        <f>VLOOKUP("CHN.NY.GDP.MKTP.KD",AREA_WB_6ATTRS,Seq!F$1,FALSE)/10000</f>
        <v>26824760.323195074</v>
      </c>
      <c r="I149" s="27">
        <f>VLOOKUP("CHN.NY.GDP.MKTP.KD",AREA_WB_6ATTRS,Seq!G$1,FALSE)/10000</f>
        <v>30446102.966826372</v>
      </c>
      <c r="J149" s="27">
        <f>VLOOKUP("CHN.NY.GDP.MKTP.KD",AREA_WB_6ATTRS,Seq!H$1,FALSE)/10000</f>
        <v>33125360.027907111</v>
      </c>
      <c r="K149" s="27">
        <f>VLOOKUP("CHN.NY.GDP.MKTP.KD",AREA_WB_6ATTRS,Seq!I$1,FALSE)/10000</f>
        <v>36967901.791144341</v>
      </c>
      <c r="L149" s="27">
        <f>VLOOKUP("CHN.NY.GDP.MKTP.KD",AREA_WB_6ATTRS,Seq!J$1,FALSE)/10000</f>
        <v>41145274.693543643</v>
      </c>
      <c r="M149" s="27">
        <f>VLOOKUP("CHN.NY.GDP.MKTP.KD",AREA_WB_6ATTRS,Seq!K$1,FALSE)/10000</f>
        <v>42832230.955979005</v>
      </c>
      <c r="N149" s="27">
        <f>VLOOKUP("CHN.NY.GDP.MKTP.KD",AREA_WB_6ATTRS,Seq!L$1,FALSE)/10000</f>
        <v>44459855.73230619</v>
      </c>
      <c r="O149" s="27">
        <f>VLOOKUP("CHN.NY.GDP.MKTP.KD",AREA_WB_6ATTRS,Seq!M$1,FALSE)/10000</f>
        <v>48550162.459678344</v>
      </c>
      <c r="P149" s="27">
        <f>VLOOKUP("CHN.NY.GDP.MKTP.KD",AREA_WB_6ATTRS,Seq!N$1,FALSE)/10000</f>
        <v>55444285.528952621</v>
      </c>
      <c r="Q149" s="27">
        <f>VLOOKUP("CHN.NY.GDP.MKTP.KD",AREA_WB_6ATTRS,Seq!O$1,FALSE)/10000</f>
        <v>63206485.503006078</v>
      </c>
      <c r="R149" s="27">
        <f>VLOOKUP("CHN.NY.GDP.MKTP.KD",AREA_WB_6ATTRS,Seq!P$1,FALSE)/10000</f>
        <v>71486535.103899792</v>
      </c>
      <c r="S149" s="27">
        <f>VLOOKUP("CHN.NY.GDP.MKTP.KD",AREA_WB_6ATTRS,Seq!Q$1,FALSE)/10000</f>
        <v>79278567.430224851</v>
      </c>
      <c r="T149" s="27">
        <f>VLOOKUP("CHN.NY.GDP.MKTP.KD",AREA_WB_6ATTRS,Seq!R$1,FALSE)/10000</f>
        <v>87206424.173247412</v>
      </c>
      <c r="U149" s="27">
        <f>VLOOKUP("CHN.NY.GDP.MKTP.KD",AREA_WB_6ATTRS,Seq!S$1,FALSE)/10000</f>
        <v>95316621.621359423</v>
      </c>
      <c r="V149" s="27">
        <f>VLOOKUP("CHN.NY.GDP.MKTP.KD",AREA_WB_6ATTRS,Seq!T$1,FALSE)/10000</f>
        <v>102751318.10782552</v>
      </c>
      <c r="W149" s="27">
        <f>VLOOKUP("CHN.NY.GDP.MKTP.KD",AREA_WB_6ATTRS,Seq!U$1,FALSE)/10000</f>
        <v>110560418.28402025</v>
      </c>
      <c r="X149" s="27">
        <f>VLOOKUP("CHN.NY.GDP.MKTP.KD",AREA_WB_6ATTRS,Seq!V$1,FALSE)/10000</f>
        <v>119847493.41987793</v>
      </c>
      <c r="Y149" s="27">
        <f>VLOOKUP("CHN.NY.GDP.MKTP.KD",AREA_WB_6ATTRS,Seq!W$1,FALSE)/10000</f>
        <v>129794835.37372778</v>
      </c>
      <c r="Z149" s="27">
        <f>VLOOKUP("CHN.NY.GDP.MKTP.KD",AREA_WB_6ATTRS,Seq!X$1,FALSE)/10000</f>
        <v>141606165.392737</v>
      </c>
      <c r="AA149" s="27">
        <f>VLOOKUP("CHN.NY.GDP.MKTP.KD",AREA_WB_6ATTRS,Seq!Y$1,FALSE)/10000</f>
        <v>155766781.9320105</v>
      </c>
      <c r="AB149" s="27">
        <f>VLOOKUP("CHN.NY.GDP.MKTP.KD",AREA_WB_6ATTRS,Seq!Z$1,FALSE)/10000</f>
        <v>171499226.90714428</v>
      </c>
      <c r="AC149" s="27">
        <f>VLOOKUP("CHN.NY.GDP.MKTP.KD",AREA_WB_6ATTRS,Seq!AA$1,FALSE)/10000</f>
        <v>190878639.54765138</v>
      </c>
      <c r="AD149" s="27">
        <f>VLOOKUP("CHN.NY.GDP.MKTP.KD",AREA_WB_6ATTRS,Seq!AB$1,FALSE)/10000</f>
        <v>215120226.77020231</v>
      </c>
      <c r="AE149" s="27">
        <f>VLOOKUP("CHN.NY.GDP.MKTP.KD",AREA_WB_6ATTRS,Seq!AC$1,FALSE)/10000</f>
        <v>245667298.97157177</v>
      </c>
      <c r="AF149" s="27">
        <f>VLOOKUP("CHN.NY.GDP.MKTP.KD",AREA_WB_6ATTRS,Seq!AD$1,FALSE)/10000</f>
        <v>269251359.67284226</v>
      </c>
      <c r="AG149" s="27">
        <f>VLOOKUP("CHN.NY.GDP.MKTP.KD",AREA_WB_6ATTRS,Seq!AE$1,FALSE)/10000</f>
        <v>294022484.76274431</v>
      </c>
      <c r="AH149" s="27">
        <f>VLOOKUP("CHN.NY.GDP.MKTP.KD",AREA_WB_6ATTRS,Seq!AF$1,FALSE)/10000</f>
        <v>324600823.17806971</v>
      </c>
      <c r="AI149" s="27">
        <f>VLOOKUP("CHN.NY.GDP.MKTP.KD",AREA_WB_6ATTRS,Seq!AG$1,FALSE)/10000</f>
        <v>354139498.08727396</v>
      </c>
      <c r="AJ149" s="27"/>
      <c r="AK149" s="27"/>
      <c r="AL149" s="27"/>
      <c r="AM149" s="27"/>
      <c r="AN149" s="27"/>
      <c r="AO149" s="27"/>
      <c r="AP149" s="27" t="str">
        <f>IFERROR(VLOOKUP(CONCATENATE($C149, ".NY.GDP.MKTP.KD"),AREA_WB_6ATTRS,Seq!B$1,FALSE)/10000,".")</f>
        <v>.</v>
      </c>
      <c r="AQ149" s="27" t="str">
        <f>IFERROR(VLOOKUP(CONCATENATE($C149, ".NY.GDP.MKTP.KD"),AREA_WB_6ATTRS,Seq!C$1,FALSE)/10000,".")</f>
        <v>.</v>
      </c>
      <c r="AR149" s="27" t="str">
        <f>IFERROR(VLOOKUP(CONCATENATE($C149, ".NY.GDP.MKTP.KD"),AREA_WB_6ATTRS,Seq!D$1,FALSE)/10000,".")</f>
        <v>.</v>
      </c>
      <c r="AS149" s="27" t="str">
        <f>IFERROR(VLOOKUP(CONCATENATE($C149, ".NY.GDP.MKTP.KD"),AREA_WB_6ATTRS,Seq!E$1,FALSE)/10000,".")</f>
        <v>.</v>
      </c>
      <c r="AT149" s="27" t="str">
        <f>IFERROR(VLOOKUP(CONCATENATE($C149, ".NY.GDP.MKTP.KD"),AREA_WB_6ATTRS,Seq!F$1,FALSE)/10000,".")</f>
        <v>.</v>
      </c>
      <c r="AU149" s="27" t="str">
        <f>IFERROR(VLOOKUP(CONCATENATE($C149, ".NY.GDP.MKTP.KD"),AREA_WB_6ATTRS,Seq!G$1,FALSE)/10000,".")</f>
        <v>.</v>
      </c>
      <c r="AV149" s="27" t="str">
        <f>IFERROR(VLOOKUP(CONCATENATE($C149, ".NY.GDP.MKTP.KD"),AREA_WB_6ATTRS,Seq!H$1,FALSE)/10000,".")</f>
        <v>.</v>
      </c>
      <c r="AW149" s="27" t="str">
        <f>IFERROR(VLOOKUP(CONCATENATE($C149, ".NY.GDP.MKTP.KD"),AREA_WB_6ATTRS,Seq!I$1,FALSE)/10000,".")</f>
        <v>.</v>
      </c>
      <c r="AX149" s="27" t="str">
        <f>IFERROR(VLOOKUP(CONCATENATE($C149, ".NY.GDP.MKTP.KD"),AREA_WB_6ATTRS,Seq!J$1,FALSE)/10000,".")</f>
        <v>.</v>
      </c>
      <c r="AY149" s="27" t="str">
        <f>IFERROR(VLOOKUP(CONCATENATE($C149, ".NY.GDP.MKTP.KD"),AREA_WB_6ATTRS,Seq!K$1,FALSE)/10000,".")</f>
        <v>.</v>
      </c>
      <c r="AZ149" s="27" t="str">
        <f>IFERROR(VLOOKUP(CONCATENATE($C149, ".NY.GDP.MKTP.KD"),AREA_WB_6ATTRS,Seq!L$1,FALSE)/10000,".")</f>
        <v>.</v>
      </c>
      <c r="BA149" s="27" t="str">
        <f>IFERROR(VLOOKUP(CONCATENATE($C149, ".NY.GDP.MKTP.KD"),AREA_WB_6ATTRS,Seq!M$1,FALSE)/10000,".")</f>
        <v>.</v>
      </c>
      <c r="BB149" s="27" t="str">
        <f>IFERROR(VLOOKUP(CONCATENATE($C149, ".NY.GDP.MKTP.KD"),AREA_WB_6ATTRS,Seq!N$1,FALSE)/10000,".")</f>
        <v>.</v>
      </c>
      <c r="BC149" s="27" t="str">
        <f>IFERROR(VLOOKUP(CONCATENATE($C149, ".NY.GDP.MKTP.KD"),AREA_WB_6ATTRS,Seq!O$1,FALSE)/10000,".")</f>
        <v>.</v>
      </c>
      <c r="BD149" s="27" t="str">
        <f>IFERROR(VLOOKUP(CONCATENATE($C149, ".NY.GDP.MKTP.KD"),AREA_WB_6ATTRS,Seq!P$1,FALSE)/10000,".")</f>
        <v>.</v>
      </c>
      <c r="BE149" s="27" t="str">
        <f>IFERROR(VLOOKUP(CONCATENATE($C149, ".NY.GDP.MKTP.KD"),AREA_WB_6ATTRS,Seq!Q$1,FALSE)/10000,".")</f>
        <v>.</v>
      </c>
      <c r="BF149" s="27" t="str">
        <f>IFERROR(VLOOKUP(CONCATENATE($C149, ".NY.GDP.MKTP.KD"),AREA_WB_6ATTRS,Seq!R$1,FALSE)/10000,".")</f>
        <v>.</v>
      </c>
      <c r="BG149" s="27" t="str">
        <f>IFERROR(VLOOKUP(CONCATENATE($C149, ".NY.GDP.MKTP.KD"),AREA_WB_6ATTRS,Seq!S$1,FALSE)/10000,".")</f>
        <v>.</v>
      </c>
      <c r="BH149" s="27" t="str">
        <f>IFERROR(VLOOKUP(CONCATENATE($C149, ".NY.GDP.MKTP.KD"),AREA_WB_6ATTRS,Seq!T$1,FALSE)/10000,".")</f>
        <v>.</v>
      </c>
      <c r="BI149" s="27" t="str">
        <f>IFERROR(VLOOKUP(CONCATENATE($C149, ".NY.GDP.MKTP.KD"),AREA_WB_6ATTRS,Seq!U$1,FALSE)/10000,".")</f>
        <v>.</v>
      </c>
      <c r="BJ149" s="27" t="str">
        <f>IFERROR(VLOOKUP(CONCATENATE($C149, ".NY.GDP.MKTP.KD"),AREA_WB_6ATTRS,Seq!V$1,FALSE)/10000,".")</f>
        <v>.</v>
      </c>
      <c r="BK149" s="27" t="str">
        <f>IFERROR(VLOOKUP(CONCATENATE($C149, ".NY.GDP.MKTP.KD"),AREA_WB_6ATTRS,Seq!W$1,FALSE)/10000,".")</f>
        <v>.</v>
      </c>
      <c r="BL149" s="27" t="str">
        <f>IFERROR(VLOOKUP(CONCATENATE($C149, ".NY.GDP.MKTP.KD"),AREA_WB_6ATTRS,Seq!X$1,FALSE)/10000,".")</f>
        <v>.</v>
      </c>
      <c r="BM149" s="27" t="str">
        <f>IFERROR(VLOOKUP(CONCATENATE($C149, ".NY.GDP.MKTP.KD"),AREA_WB_6ATTRS,Seq!Y$1,FALSE)/10000,".")</f>
        <v>.</v>
      </c>
      <c r="BN149" s="27" t="str">
        <f>IFERROR(VLOOKUP(CONCATENATE($C149, ".NY.GDP.MKTP.KD"),AREA_WB_6ATTRS,Seq!Z$1,FALSE)/10000,".")</f>
        <v>.</v>
      </c>
      <c r="BO149" s="27" t="str">
        <f>IFERROR(VLOOKUP(CONCATENATE($C149, ".NY.GDP.MKTP.KD"),AREA_WB_6ATTRS,Seq!AA$1,FALSE)/10000,".")</f>
        <v>.</v>
      </c>
      <c r="BP149" s="27" t="str">
        <f>IFERROR(VLOOKUP(CONCATENATE($C149, ".NY.GDP.MKTP.KD"),AREA_WB_6ATTRS,Seq!AB$1,FALSE)/10000,".")</f>
        <v>.</v>
      </c>
      <c r="BQ149" s="27" t="str">
        <f>IFERROR(VLOOKUP(CONCATENATE($C149, ".NY.GDP.MKTP.KD"),AREA_WB_6ATTRS,Seq!AC$1,FALSE)/10000,".")</f>
        <v>.</v>
      </c>
      <c r="BR149" s="27" t="str">
        <f>IFERROR(VLOOKUP(CONCATENATE($C149, ".NY.GDP.MKTP.KD"),AREA_WB_6ATTRS,Seq!AD$1,FALSE)/10000,".")</f>
        <v>.</v>
      </c>
      <c r="BS149" s="27" t="str">
        <f>IFERROR(VLOOKUP(CONCATENATE($C149, ".NY.GDP.MKTP.KD"),AREA_WB_6ATTRS,Seq!AE$1,FALSE)/10000,".")</f>
        <v>.</v>
      </c>
      <c r="BT149" s="27" t="str">
        <f>IFERROR(VLOOKUP(CONCATENATE($C149, ".NY.GDP.MKTP.KD"),AREA_WB_6ATTRS,Seq!AF$1,FALSE)/10000,".")</f>
        <v>.</v>
      </c>
      <c r="BU149" s="27" t="str">
        <f>IFERROR(VLOOKUP(CONCATENATE($C149, ".NY.GDP.MKTP.KD"),AREA_WB_6ATTRS,Seq!AG$1,FALSE)/10000,".")</f>
        <v>.</v>
      </c>
      <c r="BV149" s="27"/>
      <c r="BW149" s="27"/>
      <c r="BX149" s="27"/>
      <c r="BY149" s="27"/>
      <c r="BZ149" s="27"/>
      <c r="CA149" s="27"/>
      <c r="CB149" s="27"/>
      <c r="CC149" s="27">
        <f>CNPop!A$48</f>
        <v>5.0000000000000001E-3</v>
      </c>
      <c r="CD149" s="27">
        <f>CNPop!B$48</f>
        <v>6.0000000000000001E-3</v>
      </c>
      <c r="CE149" s="27">
        <f>CNPop!C$48</f>
        <v>6.0000000000000001E-3</v>
      </c>
      <c r="CF149" s="27">
        <f>CNPop!D$48</f>
        <v>7.0000000000000001E-3</v>
      </c>
      <c r="CG149" s="27">
        <f>CNPop!E$48</f>
        <v>7.0000000000000001E-3</v>
      </c>
      <c r="CH149" s="27">
        <f>CNPop!F$48</f>
        <v>8.0000000000000002E-3</v>
      </c>
      <c r="CI149" s="27">
        <f>CNPop!G$48</f>
        <v>8.9999999999999993E-3</v>
      </c>
      <c r="CJ149" s="27">
        <f>CNPop!H$48</f>
        <v>0.01</v>
      </c>
      <c r="CK149" s="27">
        <f>CNPop!I$48</f>
        <v>1.0999999999999999E-2</v>
      </c>
      <c r="CL149" s="27">
        <f>CNPop!J$48</f>
        <v>1.2E-2</v>
      </c>
      <c r="CM149" s="27">
        <f>CNPop!K$48</f>
        <v>1.4E-2</v>
      </c>
      <c r="CN149" s="27">
        <f>CNPop!L$48</f>
        <v>1.6E-2</v>
      </c>
      <c r="CO149" s="27">
        <f>CNPop!M$48</f>
        <v>1.7000000000000001E-2</v>
      </c>
      <c r="CP149" s="27">
        <f>CNPop!N$48</f>
        <v>1.9E-2</v>
      </c>
      <c r="CQ149" s="27">
        <f>CNPop!O$48</f>
        <v>2.1000000000000001E-2</v>
      </c>
      <c r="CR149" s="27">
        <f>CNPop!P$48</f>
        <v>2.3E-2</v>
      </c>
      <c r="CS149" s="27">
        <f>CNPop!Q$48</f>
        <v>2.5999999999999999E-2</v>
      </c>
      <c r="CT149" s="27">
        <f>CNPop!R$48</f>
        <v>2.8000000000000001E-2</v>
      </c>
      <c r="CU149" s="27">
        <f>CNPop!S$48</f>
        <v>0.03</v>
      </c>
      <c r="CV149" s="27">
        <f>CNPop!T$48</f>
        <v>3.3000000000000002E-2</v>
      </c>
      <c r="CW149" s="27">
        <f>CNPop!U$48</f>
        <v>3.5999999999999997E-2</v>
      </c>
      <c r="CX149" s="27">
        <f>CNPop!V$48</f>
        <v>3.9E-2</v>
      </c>
      <c r="CY149" s="27">
        <f>CNPop!W$48</f>
        <v>4.2000000000000003E-2</v>
      </c>
      <c r="CZ149" s="27">
        <f>CNPop!X$48</f>
        <v>4.4999999999999998E-2</v>
      </c>
      <c r="DA149" s="27">
        <f>CNPop!Y$48</f>
        <v>4.9000000000000002E-2</v>
      </c>
      <c r="DB149" s="27">
        <f>CNPop!Z$48</f>
        <v>5.1999999999999998E-2</v>
      </c>
      <c r="DC149" s="27">
        <f>CNPop!AA$48</f>
        <v>5.6000000000000001E-2</v>
      </c>
      <c r="DD149" s="27">
        <f>CNPop!AB$48</f>
        <v>0.06</v>
      </c>
      <c r="DE149" s="27">
        <f>CNPop!AC$48</f>
        <v>6.3E-2</v>
      </c>
      <c r="DF149" s="27">
        <f>CNPop!AD$48</f>
        <v>6.8000000000000005E-2</v>
      </c>
      <c r="DG149" s="27">
        <f>CNPop!AE$48</f>
        <v>7.1999999999999995E-2</v>
      </c>
      <c r="DH149" s="27">
        <f>CNPop!AF$48</f>
        <v>7.5999999999999998E-2</v>
      </c>
      <c r="DI149" s="27">
        <f>CNPop!AG$48</f>
        <v>8.1000000000000003E-2</v>
      </c>
      <c r="DJ149" s="27">
        <f>CNPop!AH$48</f>
        <v>8.5000000000000006E-2</v>
      </c>
      <c r="DK149" s="27">
        <f>CNPop!AI$48</f>
        <v>0.09</v>
      </c>
      <c r="DL149" s="27">
        <f>CNPop!AJ$48</f>
        <v>9.5000000000000001E-2</v>
      </c>
      <c r="DM149" s="27">
        <f>CNPop!AK$48</f>
        <v>0.1</v>
      </c>
      <c r="DN149" s="27"/>
      <c r="DO149" s="27">
        <f t="shared" si="180"/>
        <v>0.21700000762939453</v>
      </c>
      <c r="DP149" s="27">
        <f t="shared" si="181"/>
        <v>0.21700000762939453</v>
      </c>
      <c r="DQ149" s="27">
        <f t="shared" si="182"/>
        <v>0.21700000762939453</v>
      </c>
      <c r="DR149" s="27">
        <f t="shared" si="183"/>
        <v>0.21700000762939453</v>
      </c>
      <c r="DS149" s="27">
        <f t="shared" si="184"/>
        <v>0.21700000762939453</v>
      </c>
      <c r="DT149" s="27">
        <f t="shared" si="185"/>
        <v>0.21700000762939453</v>
      </c>
      <c r="DU149" s="27">
        <f t="shared" si="186"/>
        <v>0.21700000762939453</v>
      </c>
      <c r="DV149" s="27">
        <f t="shared" si="187"/>
        <v>0.21700000762939453</v>
      </c>
      <c r="DW149" s="27">
        <f t="shared" si="188"/>
        <v>0.21700000762939453</v>
      </c>
      <c r="DX149" s="27">
        <f t="shared" si="189"/>
        <v>0.21700000762939453</v>
      </c>
      <c r="DY149" s="27">
        <f t="shared" si="190"/>
        <v>0.21700000762939453</v>
      </c>
      <c r="DZ149" s="27">
        <f t="shared" si="191"/>
        <v>0.21700000762939453</v>
      </c>
      <c r="EA149" s="27">
        <f t="shared" si="192"/>
        <v>0.21700000762939453</v>
      </c>
      <c r="EB149" s="27">
        <f t="shared" si="193"/>
        <v>0.21700000762939453</v>
      </c>
      <c r="EC149" s="27">
        <f t="shared" si="194"/>
        <v>0.21700000762939453</v>
      </c>
      <c r="ED149" s="27">
        <f t="shared" si="195"/>
        <v>0.21700000762939453</v>
      </c>
      <c r="EE149" s="27">
        <f t="shared" si="196"/>
        <v>0.21700000762939453</v>
      </c>
      <c r="EF149" s="27">
        <f t="shared" si="197"/>
        <v>0.21700000762939453</v>
      </c>
      <c r="EG149" s="27">
        <f t="shared" si="198"/>
        <v>0.21700000762939453</v>
      </c>
      <c r="EH149" s="27">
        <f t="shared" si="199"/>
        <v>0.21700000762939453</v>
      </c>
      <c r="EI149" s="27">
        <f t="shared" si="200"/>
        <v>0.21700000762939453</v>
      </c>
      <c r="EJ149" s="27">
        <f t="shared" si="201"/>
        <v>0.21700000762939453</v>
      </c>
      <c r="EK149" s="27">
        <f t="shared" si="202"/>
        <v>0.21700000762939453</v>
      </c>
      <c r="EL149" s="27">
        <f t="shared" si="203"/>
        <v>0.21700000762939453</v>
      </c>
      <c r="EM149" s="27">
        <f t="shared" si="204"/>
        <v>0.21700000762939453</v>
      </c>
      <c r="EN149" s="27">
        <f t="shared" si="205"/>
        <v>0.21700000762939453</v>
      </c>
      <c r="EO149" s="27">
        <f t="shared" si="206"/>
        <v>0.21700000762939453</v>
      </c>
      <c r="EP149" s="27">
        <f t="shared" si="215"/>
        <v>0.34799999237060547</v>
      </c>
      <c r="EQ149" s="27">
        <f t="shared" si="216"/>
        <v>0.37900001525878907</v>
      </c>
      <c r="ER149" s="27">
        <f t="shared" si="223"/>
        <v>0.37900001525878907</v>
      </c>
      <c r="ES149" s="27">
        <f t="shared" si="223"/>
        <v>0.37900001525878907</v>
      </c>
      <c r="ET149" s="27">
        <f t="shared" si="223"/>
        <v>0.37900001525878907</v>
      </c>
      <c r="EU149" s="27"/>
      <c r="EV149" s="27"/>
      <c r="EW149" s="27"/>
      <c r="EX149" s="27"/>
      <c r="EY149" s="27"/>
      <c r="EZ149" s="27" t="str">
        <f>IFERROR(VLOOKUP(CONCATENATE($C149,".SL.TLF.TERT.ZS"),AREA_WB_6ATTRS,Seq!B$1,FALSE)/100,".")</f>
        <v>.</v>
      </c>
      <c r="FA149" s="27" t="str">
        <f>IFERROR(VLOOKUP(CONCATENATE($C149,".SL.TLF.TERT.ZS"),AREA_WB_6ATTRS,Seq!C$1,FALSE)/100,".")</f>
        <v>.</v>
      </c>
      <c r="FB149" s="27" t="str">
        <f>IFERROR(VLOOKUP(CONCATENATE($C149,".SL.TLF.TERT.ZS"),AREA_WB_6ATTRS,Seq!D$1,FALSE)/100,".")</f>
        <v>.</v>
      </c>
      <c r="FC149" s="27" t="str">
        <f>IFERROR(VLOOKUP(CONCATENATE($C149,".SL.TLF.TERT.ZS"),AREA_WB_6ATTRS,Seq!E$1,FALSE)/100,".")</f>
        <v>.</v>
      </c>
      <c r="FD149" s="27" t="str">
        <f>IFERROR(VLOOKUP(CONCATENATE($C149,".SL.TLF.TERT.ZS"),AREA_WB_6ATTRS,Seq!F$1,FALSE)/100,".")</f>
        <v>.</v>
      </c>
      <c r="FE149" s="27" t="str">
        <f>IFERROR(VLOOKUP(CONCATENATE($C149,".SL.TLF.TERT.ZS"),AREA_WB_6ATTRS,Seq!G$1,FALSE)/100,".")</f>
        <v>.</v>
      </c>
      <c r="FF149" s="27" t="str">
        <f>IFERROR(VLOOKUP(CONCATENATE($C149,".SL.TLF.TERT.ZS"),AREA_WB_6ATTRS,Seq!H$1,FALSE)/100,".")</f>
        <v>.</v>
      </c>
      <c r="FG149" s="27" t="str">
        <f>IFERROR(VLOOKUP(CONCATENATE($C149,".SL.TLF.TERT.ZS"),AREA_WB_6ATTRS,Seq!I$1,FALSE)/100,".")</f>
        <v>.</v>
      </c>
      <c r="FH149" s="27" t="str">
        <f>IFERROR(VLOOKUP(CONCATENATE($C149,".SL.TLF.TERT.ZS"),AREA_WB_6ATTRS,Seq!J$1,FALSE)/100,".")</f>
        <v>.</v>
      </c>
      <c r="FI149" s="27" t="str">
        <f>IFERROR(VLOOKUP(CONCATENATE($C149,".SL.TLF.TERT.ZS"),AREA_WB_6ATTRS,Seq!K$1,FALSE)/100,".")</f>
        <v>.</v>
      </c>
      <c r="FJ149" s="27" t="str">
        <f>IFERROR(VLOOKUP(CONCATENATE($C149,".SL.TLF.TERT.ZS"),AREA_WB_6ATTRS,Seq!L$1,FALSE)/100,".")</f>
        <v>.</v>
      </c>
      <c r="FK149" s="27" t="str">
        <f>IFERROR(VLOOKUP(CONCATENATE($C149,".SL.TLF.TERT.ZS"),AREA_WB_6ATTRS,Seq!M$1,FALSE)/100,".")</f>
        <v>.</v>
      </c>
      <c r="FL149" s="27" t="str">
        <f>IFERROR(VLOOKUP(CONCATENATE($C149,".SL.TLF.TERT.ZS"),AREA_WB_6ATTRS,Seq!N$1,FALSE)/100,".")</f>
        <v>.</v>
      </c>
      <c r="FM149" s="27" t="str">
        <f>IFERROR(VLOOKUP(CONCATENATE($C149,".SL.TLF.TERT.ZS"),AREA_WB_6ATTRS,Seq!O$1,FALSE)/100,".")</f>
        <v>.</v>
      </c>
      <c r="FN149" s="27" t="str">
        <f>IFERROR(VLOOKUP(CONCATENATE($C149,".SL.TLF.TERT.ZS"),AREA_WB_6ATTRS,Seq!P$1,FALSE)/100,".")</f>
        <v>.</v>
      </c>
      <c r="FO149" s="27" t="str">
        <f>IFERROR(VLOOKUP(CONCATENATE($C149,".SL.TLF.TERT.ZS"),AREA_WB_6ATTRS,Seq!Q$1,FALSE)/100,".")</f>
        <v>.</v>
      </c>
      <c r="FP149" s="27" t="str">
        <f>IFERROR(VLOOKUP(CONCATENATE($C149,".SL.TLF.TERT.ZS"),AREA_WB_6ATTRS,Seq!R$1,FALSE)/100,".")</f>
        <v>.</v>
      </c>
      <c r="FQ149" s="27" t="str">
        <f>IFERROR(VLOOKUP(CONCATENATE($C149,".SL.TLF.TERT.ZS"),AREA_WB_6ATTRS,Seq!S$1,FALSE)/100,".")</f>
        <v>.</v>
      </c>
      <c r="FR149" s="27" t="str">
        <f>IFERROR(VLOOKUP(CONCATENATE($C149,".SL.TLF.TERT.ZS"),AREA_WB_6ATTRS,Seq!T$1,FALSE)/100,".")</f>
        <v>.</v>
      </c>
      <c r="FS149" s="27" t="str">
        <f>IFERROR(VLOOKUP(CONCATENATE($C149,".SL.TLF.TERT.ZS"),AREA_WB_6ATTRS,Seq!U$1,FALSE)/100,".")</f>
        <v>.</v>
      </c>
      <c r="FT149" s="27" t="str">
        <f>IFERROR(VLOOKUP(CONCATENATE($C149,".SL.TLF.TERT.ZS"),AREA_WB_6ATTRS,Seq!V$1,FALSE)/100,".")</f>
        <v>.</v>
      </c>
      <c r="FU149" s="27" t="str">
        <f>IFERROR(VLOOKUP(CONCATENATE($C149,".SL.TLF.TERT.ZS"),AREA_WB_6ATTRS,Seq!W$1,FALSE)/100,".")</f>
        <v>.</v>
      </c>
      <c r="FV149" s="27" t="str">
        <f>IFERROR(VLOOKUP(CONCATENATE($C149,".SL.TLF.TERT.ZS"),AREA_WB_6ATTRS,Seq!X$1,FALSE)/100,".")</f>
        <v>.</v>
      </c>
      <c r="FW149" s="27" t="str">
        <f>IFERROR(VLOOKUP(CONCATENATE($C149,".SL.TLF.TERT.ZS"),AREA_WB_6ATTRS,Seq!Y$1,FALSE)/100,".")</f>
        <v>.</v>
      </c>
      <c r="FX149" s="27" t="str">
        <f>IFERROR(VLOOKUP(CONCATENATE($C149,".SL.TLF.TERT.ZS"),AREA_WB_6ATTRS,Seq!Z$1,FALSE)/100,".")</f>
        <v>.</v>
      </c>
      <c r="FY149" s="27" t="str">
        <f>IFERROR(VLOOKUP(CONCATENATE($C149,".SL.TLF.TERT.ZS"),AREA_WB_6ATTRS,Seq!AA$1,FALSE)/100,".")</f>
        <v>.</v>
      </c>
      <c r="FZ149" s="27">
        <f>IFERROR(VLOOKUP(CONCATENATE($C149,".SL.TLF.TERT.ZS"),AREA_WB_6ATTRS,Seq!AB$1,FALSE)/100,".")</f>
        <v>0.21700000762939453</v>
      </c>
      <c r="GA149" s="27">
        <f>IFERROR(VLOOKUP(CONCATENATE($C149,".SL.TLF.TERT.ZS"),AREA_WB_6ATTRS,Seq!AC$1,FALSE)/100,".")</f>
        <v>0.34799999237060547</v>
      </c>
      <c r="GB149" s="27">
        <f>IFERROR(VLOOKUP(CONCATENATE($C149,".SL.TLF.TERT.ZS"),AREA_WB_6ATTRS,Seq!AD$1,FALSE)/100,".")</f>
        <v>0.37900001525878907</v>
      </c>
      <c r="GC149" s="27" t="str">
        <f>IFERROR(VLOOKUP(CONCATENATE($C149,".SL.TLF.TERT.ZS"),AREA_WB_6ATTRS,Seq!AE$1,FALSE)/100,".")</f>
        <v>.</v>
      </c>
      <c r="GD149" s="27" t="str">
        <f>IFERROR(VLOOKUP(CONCATENATE($C149,".SL.TLF.TERT.ZS"),AREA_WB_6ATTRS,Seq!AF$1,FALSE)/100,".")</f>
        <v>.</v>
      </c>
      <c r="GE149" s="27" t="str">
        <f>IFERROR(VLOOKUP(CONCATENATE($C149,".SL.TLF.TERT.ZS"),AREA_WB_6ATTRS,Seq!AG$1,FALSE)/100,".")</f>
        <v>.</v>
      </c>
      <c r="GF149" s="27" t="str">
        <f>IFERROR(VLOOKUP(CONCATENATE($C149,".SL.TLF.TERT.ZS"),AREA_WB_6ATTRS,Seq!AH$1,FALSE)/100,".")</f>
        <v>.</v>
      </c>
      <c r="GG149" s="27" t="str">
        <f>IFERROR(VLOOKUP(CONCATENATE($C149,".SL.TLF.TERT.ZS"),AREA_WB_6ATTRS,Seq!AI$1,FALSE)/100,".")</f>
        <v>.</v>
      </c>
      <c r="GH149" s="27" t="str">
        <f>IFERROR(VLOOKUP(CONCATENATE($C149,".SL.TLF.TERT.ZS"),AREA_WB_6ATTRS,Seq!AJ$1,FALSE)/100,".")</f>
        <v>.</v>
      </c>
      <c r="GI149" s="27" t="str">
        <f>IFERROR(VLOOKUP(CONCATENATE($C149,".SL.TLF.TERT.ZS"),AREA_WB_6ATTRS,Seq!AK$1,FALSE)/100,".")</f>
        <v>.</v>
      </c>
      <c r="GJ149" s="27" t="str">
        <f>IFERROR(VLOOKUP(CONCATENATE($C149,".SL.TLF.TERT.ZS"),AREA_WB_6ATTRS,Seq!AL$1,FALSE)/100,".")</f>
        <v>.</v>
      </c>
      <c r="GK149" s="27"/>
      <c r="GL149" s="27"/>
      <c r="GM149" s="27" t="str">
        <f t="shared" si="207"/>
        <v>.</v>
      </c>
      <c r="GN149" s="27" t="str">
        <f t="shared" si="208"/>
        <v>.</v>
      </c>
      <c r="GO149" s="27" t="str">
        <f t="shared" si="217"/>
        <v>.</v>
      </c>
      <c r="GP149" s="27"/>
      <c r="GQ149" s="9" t="str">
        <f>IF(VLOOKUP($B149,EM_80!$B$1:$C$201,2,FALSE)&gt;0,VLOOKUP($B149,EM_80!$B$1:$C$201,2,FALSE),".")</f>
        <v>.</v>
      </c>
      <c r="GR149" s="9" t="str">
        <f t="shared" si="209"/>
        <v>.</v>
      </c>
      <c r="GS149" s="9" t="str">
        <f t="shared" si="210"/>
        <v>.</v>
      </c>
      <c r="GU149" t="str">
        <f t="shared" si="211"/>
        <v>.</v>
      </c>
      <c r="GV149">
        <f t="shared" si="212"/>
        <v>26332</v>
      </c>
      <c r="GW149">
        <f t="shared" si="213"/>
        <v>40200</v>
      </c>
      <c r="GX149">
        <f t="shared" si="214"/>
        <v>56230</v>
      </c>
      <c r="GZ149" s="9" t="str">
        <f>IF(ISNA(VLOOKUP($B149,Area_EM_90,Seq!C$1,FALSE)),".",VLOOKUP($B149,Area_EM_90,Seq!C$1,FALSE))</f>
        <v>.</v>
      </c>
      <c r="HA149" s="9" t="str">
        <f>IF(ISNA(VLOOKUP($B149,Area_EM_90,Seq!D$1,FALSE)),".",VLOOKUP($B149,Area_EM_90,Seq!D$1,FALSE))</f>
        <v>.</v>
      </c>
      <c r="HB149" s="9" t="str">
        <f>IF(ISNA(VLOOKUP($B149,Area_EM_90,Seq!E$1,FALSE)),".",VLOOKUP($B149,Area_EM_90,Seq!E$1,FALSE))</f>
        <v>.</v>
      </c>
      <c r="HC149" s="9" t="str">
        <f>IF(ISNA(VLOOKUP($B149,Area_EM_90,Seq!F$1,FALSE)),".",VLOOKUP($B149,Area_EM_90,Seq!F$1,FALSE))</f>
        <v>.</v>
      </c>
      <c r="HD149" s="9" t="str">
        <f>IF(ISNA(VLOOKUP($B149,Area_EM_90,Seq!G$1,FALSE)),".",VLOOKUP($B149,Area_EM_90,Seq!G$1,FALSE))</f>
        <v>.</v>
      </c>
      <c r="HE149" s="9" t="str">
        <f>IF(ISNA(VLOOKUP($B149,Area_EM_90,Seq!H$1,FALSE)),".",VLOOKUP($B149,Area_EM_90,Seq!H$1,FALSE))</f>
        <v>.</v>
      </c>
      <c r="HF149" s="9" t="str">
        <f>IF(ISNA(VLOOKUP($B149,Area_EM_90,Seq!I$1,FALSE)),".",VLOOKUP($B149,Area_EM_90,Seq!I$1,FALSE))</f>
        <v>.</v>
      </c>
      <c r="HG149" s="9" t="str">
        <f>IF(ISNA(VLOOKUP($B149,Area_EM_90,Seq!J$1,FALSE)),".",VLOOKUP($B149,Area_EM_90,Seq!J$1,FALSE))</f>
        <v>.</v>
      </c>
      <c r="HH149" s="9" t="str">
        <f>IF(ISNA(VLOOKUP($B149,Area_EM_00,Seq!C$1,FALSE)),".",VLOOKUP($B149,Area_EM_00,Seq!C$1,FALSE))</f>
        <v>.</v>
      </c>
      <c r="HI149" s="9" t="str">
        <f>IF(ISNA(VLOOKUP($B149,Area_EM_00,Seq!D$1,FALSE)),".",VLOOKUP($B149,Area_EM_00,Seq!D$1,FALSE))</f>
        <v>.</v>
      </c>
      <c r="HJ149" s="9" t="str">
        <f>IF(ISNA(VLOOKUP($B149,Area_EM_00,Seq!E$1,FALSE)),".",VLOOKUP($B149,Area_EM_00,Seq!E$1,FALSE))</f>
        <v>.</v>
      </c>
      <c r="HK149" s="9" t="str">
        <f>IF(ISNA(VLOOKUP($B149,Area_EM_00,Seq!F$1,FALSE)),".",VLOOKUP($B149,Area_EM_00,Seq!F$1,FALSE))</f>
        <v>.</v>
      </c>
      <c r="HL149" s="9" t="str">
        <f>IF(ISNA(VLOOKUP($B149,Area_EM_00,Seq!G$1,FALSE)),".",VLOOKUP($B149,Area_EM_00,Seq!G$1,FALSE))</f>
        <v>.</v>
      </c>
      <c r="HM149" s="9" t="str">
        <f>IF(ISNA(VLOOKUP($B149,Area_EM_00,Seq!H$1,FALSE)),".",VLOOKUP($B149,Area_EM_00,Seq!H$1,FALSE))</f>
        <v>.</v>
      </c>
      <c r="HN149" s="9" t="str">
        <f>IF(ISNA(VLOOKUP($B149,Area_EM_00,Seq!I$1,FALSE)),".",VLOOKUP($B149,Area_EM_00,Seq!I$1,FALSE))</f>
        <v>.</v>
      </c>
      <c r="HO149" s="9" t="str">
        <f>IF(ISNA(VLOOKUP($B149,Area_EM_00,Seq!J$1,FALSE)),".",VLOOKUP($B149,Area_EM_00,Seq!J$1,FALSE))</f>
        <v>.</v>
      </c>
      <c r="HQ149" s="27"/>
      <c r="HR149" s="9" t="str">
        <f>IFERROR(VLOOKUP($B149,AREA_EM3_60_00,Seq!E$1,FALSE),".")</f>
        <v>.</v>
      </c>
      <c r="HS149" s="9" t="str">
        <f>IFERROR(VLOOKUP($B149,AREA_EM3_60_00,Seq!F$1,FALSE),".")</f>
        <v>.</v>
      </c>
      <c r="HT149" s="9" t="str">
        <f>IFERROR(VLOOKUP($B149,AREA_EM3_60_00,Seq!G$1,FALSE),".")</f>
        <v>.</v>
      </c>
      <c r="HU149" s="9" t="str">
        <f>IFERROR(VLOOKUP($B149,AREA_EM3_10,Seq!B$1,FALSE),".")</f>
        <v>.</v>
      </c>
      <c r="HV149" s="9" t="str">
        <f t="shared" si="218"/>
        <v>.</v>
      </c>
      <c r="HW149" s="9">
        <f t="shared" si="219"/>
        <v>26332</v>
      </c>
      <c r="HX149" s="9">
        <f t="shared" si="220"/>
        <v>40200</v>
      </c>
      <c r="HY149" s="9">
        <f t="shared" si="221"/>
        <v>56230</v>
      </c>
    </row>
    <row r="150" spans="1:233">
      <c r="A150" s="25" t="s">
        <v>2589</v>
      </c>
      <c r="B150" s="26" t="str">
        <f t="shared" si="178"/>
        <v>Chile</v>
      </c>
      <c r="C150" s="166" t="s">
        <v>1384</v>
      </c>
      <c r="D150" s="27">
        <f>VLOOKUP("CHN.NY.GDP.MKTP.KD",AREA_WB_6ATTRS,Seq!B$1,FALSE)/10000</f>
        <v>18294112.043860689</v>
      </c>
      <c r="E150" s="27">
        <f>VLOOKUP("CHN.NY.GDP.MKTP.KD",AREA_WB_6ATTRS,Seq!C$1,FALSE)/10000</f>
        <v>19245405.87014145</v>
      </c>
      <c r="F150" s="27">
        <f>VLOOKUP("CHN.NY.GDP.MKTP.KD",AREA_WB_6ATTRS,Seq!D$1,FALSE)/10000</f>
        <v>20996737.804324333</v>
      </c>
      <c r="G150" s="27">
        <f>VLOOKUP("CHN.NY.GDP.MKTP.KD",AREA_WB_6ATTRS,Seq!E$1,FALSE)/10000</f>
        <v>23285382.224995762</v>
      </c>
      <c r="H150" s="27">
        <f>VLOOKUP("CHN.NY.GDP.MKTP.KD",AREA_WB_6ATTRS,Seq!F$1,FALSE)/10000</f>
        <v>26824760.323195074</v>
      </c>
      <c r="I150" s="27">
        <f>VLOOKUP("CHN.NY.GDP.MKTP.KD",AREA_WB_6ATTRS,Seq!G$1,FALSE)/10000</f>
        <v>30446102.966826372</v>
      </c>
      <c r="J150" s="27">
        <f>VLOOKUP("CHN.NY.GDP.MKTP.KD",AREA_WB_6ATTRS,Seq!H$1,FALSE)/10000</f>
        <v>33125360.027907111</v>
      </c>
      <c r="K150" s="27">
        <f>VLOOKUP("CHN.NY.GDP.MKTP.KD",AREA_WB_6ATTRS,Seq!I$1,FALSE)/10000</f>
        <v>36967901.791144341</v>
      </c>
      <c r="L150" s="27">
        <f>VLOOKUP("CHN.NY.GDP.MKTP.KD",AREA_WB_6ATTRS,Seq!J$1,FALSE)/10000</f>
        <v>41145274.693543643</v>
      </c>
      <c r="M150" s="27">
        <f>VLOOKUP("CHN.NY.GDP.MKTP.KD",AREA_WB_6ATTRS,Seq!K$1,FALSE)/10000</f>
        <v>42832230.955979005</v>
      </c>
      <c r="N150" s="27">
        <f>VLOOKUP("CHN.NY.GDP.MKTP.KD",AREA_WB_6ATTRS,Seq!L$1,FALSE)/10000</f>
        <v>44459855.73230619</v>
      </c>
      <c r="O150" s="27">
        <f>VLOOKUP("CHN.NY.GDP.MKTP.KD",AREA_WB_6ATTRS,Seq!M$1,FALSE)/10000</f>
        <v>48550162.459678344</v>
      </c>
      <c r="P150" s="27">
        <f>VLOOKUP("CHN.NY.GDP.MKTP.KD",AREA_WB_6ATTRS,Seq!N$1,FALSE)/10000</f>
        <v>55444285.528952621</v>
      </c>
      <c r="Q150" s="27">
        <f>VLOOKUP("CHN.NY.GDP.MKTP.KD",AREA_WB_6ATTRS,Seq!O$1,FALSE)/10000</f>
        <v>63206485.503006078</v>
      </c>
      <c r="R150" s="27">
        <f>VLOOKUP("CHN.NY.GDP.MKTP.KD",AREA_WB_6ATTRS,Seq!P$1,FALSE)/10000</f>
        <v>71486535.103899792</v>
      </c>
      <c r="S150" s="27">
        <f>VLOOKUP("CHN.NY.GDP.MKTP.KD",AREA_WB_6ATTRS,Seq!Q$1,FALSE)/10000</f>
        <v>79278567.430224851</v>
      </c>
      <c r="T150" s="27">
        <f>VLOOKUP("CHN.NY.GDP.MKTP.KD",AREA_WB_6ATTRS,Seq!R$1,FALSE)/10000</f>
        <v>87206424.173247412</v>
      </c>
      <c r="U150" s="27">
        <f>VLOOKUP("CHN.NY.GDP.MKTP.KD",AREA_WB_6ATTRS,Seq!S$1,FALSE)/10000</f>
        <v>95316621.621359423</v>
      </c>
      <c r="V150" s="27">
        <f>VLOOKUP("CHN.NY.GDP.MKTP.KD",AREA_WB_6ATTRS,Seq!T$1,FALSE)/10000</f>
        <v>102751318.10782552</v>
      </c>
      <c r="W150" s="27">
        <f>VLOOKUP("CHN.NY.GDP.MKTP.KD",AREA_WB_6ATTRS,Seq!U$1,FALSE)/10000</f>
        <v>110560418.28402025</v>
      </c>
      <c r="X150" s="27">
        <f>VLOOKUP("CHN.NY.GDP.MKTP.KD",AREA_WB_6ATTRS,Seq!V$1,FALSE)/10000</f>
        <v>119847493.41987793</v>
      </c>
      <c r="Y150" s="27">
        <f>VLOOKUP("CHN.NY.GDP.MKTP.KD",AREA_WB_6ATTRS,Seq!W$1,FALSE)/10000</f>
        <v>129794835.37372778</v>
      </c>
      <c r="Z150" s="27">
        <f>VLOOKUP("CHN.NY.GDP.MKTP.KD",AREA_WB_6ATTRS,Seq!X$1,FALSE)/10000</f>
        <v>141606165.392737</v>
      </c>
      <c r="AA150" s="27">
        <f>VLOOKUP("CHN.NY.GDP.MKTP.KD",AREA_WB_6ATTRS,Seq!Y$1,FALSE)/10000</f>
        <v>155766781.9320105</v>
      </c>
      <c r="AB150" s="27">
        <f>VLOOKUP("CHN.NY.GDP.MKTP.KD",AREA_WB_6ATTRS,Seq!Z$1,FALSE)/10000</f>
        <v>171499226.90714428</v>
      </c>
      <c r="AC150" s="27">
        <f>VLOOKUP("CHN.NY.GDP.MKTP.KD",AREA_WB_6ATTRS,Seq!AA$1,FALSE)/10000</f>
        <v>190878639.54765138</v>
      </c>
      <c r="AD150" s="27">
        <f>VLOOKUP("CHN.NY.GDP.MKTP.KD",AREA_WB_6ATTRS,Seq!AB$1,FALSE)/10000</f>
        <v>215120226.77020231</v>
      </c>
      <c r="AE150" s="27">
        <f>VLOOKUP("CHN.NY.GDP.MKTP.KD",AREA_WB_6ATTRS,Seq!AC$1,FALSE)/10000</f>
        <v>245667298.97157177</v>
      </c>
      <c r="AF150" s="27">
        <f>VLOOKUP("CHN.NY.GDP.MKTP.KD",AREA_WB_6ATTRS,Seq!AD$1,FALSE)/10000</f>
        <v>269251359.67284226</v>
      </c>
      <c r="AG150" s="27">
        <f>VLOOKUP("CHN.NY.GDP.MKTP.KD",AREA_WB_6ATTRS,Seq!AE$1,FALSE)/10000</f>
        <v>294022484.76274431</v>
      </c>
      <c r="AH150" s="27">
        <f>VLOOKUP("CHN.NY.GDP.MKTP.KD",AREA_WB_6ATTRS,Seq!AF$1,FALSE)/10000</f>
        <v>324600823.17806971</v>
      </c>
      <c r="AI150" s="27">
        <f>VLOOKUP("CHN.NY.GDP.MKTP.KD",AREA_WB_6ATTRS,Seq!AG$1,FALSE)/10000</f>
        <v>354139498.08727396</v>
      </c>
      <c r="AJ150" s="27"/>
      <c r="AK150" s="27"/>
      <c r="AL150" s="27"/>
      <c r="AM150" s="27"/>
      <c r="AN150" s="27"/>
      <c r="AO150" s="27"/>
      <c r="AP150" s="27">
        <f>IFERROR(VLOOKUP(CONCATENATE($C150, ".NY.GDP.MKTP.KD"),AREA_WB_6ATTRS,Seq!B$1,FALSE)/10000,".")</f>
        <v>2795003.5374905127</v>
      </c>
      <c r="AQ150" s="27">
        <f>IFERROR(VLOOKUP(CONCATENATE($C150, ".NY.GDP.MKTP.KD"),AREA_WB_6ATTRS,Seq!C$1,FALSE)/10000,".")</f>
        <v>2927411.5494391508</v>
      </c>
      <c r="AR150" s="27">
        <f>IFERROR(VLOOKUP(CONCATENATE($C150, ".NY.GDP.MKTP.KD"),AREA_WB_6ATTRS,Seq!D$1,FALSE)/10000,".")</f>
        <v>2625208.0505499532</v>
      </c>
      <c r="AS150" s="27">
        <f>IFERROR(VLOOKUP(CONCATENATE($C150, ".NY.GDP.MKTP.KD"),AREA_WB_6ATTRS,Seq!E$1,FALSE)/10000,".")</f>
        <v>2525802.6489583333</v>
      </c>
      <c r="AT150" s="27">
        <f>IFERROR(VLOOKUP(CONCATENATE($C150, ".NY.GDP.MKTP.KD"),AREA_WB_6ATTRS,Seq!F$1,FALSE)/10000,".")</f>
        <v>2727193.5216292841</v>
      </c>
      <c r="AU150" s="27">
        <f>IFERROR(VLOOKUP(CONCATENATE($C150, ".NY.GDP.MKTP.KD"),AREA_WB_6ATTRS,Seq!G$1,FALSE)/10000,".")</f>
        <v>2921348.6581276208</v>
      </c>
      <c r="AV150" s="27">
        <f>IFERROR(VLOOKUP(CONCATENATE($C150, ".NY.GDP.MKTP.KD"),AREA_WB_6ATTRS,Seq!H$1,FALSE)/10000,".")</f>
        <v>3084837.6501658238</v>
      </c>
      <c r="AW150" s="27">
        <f>IFERROR(VLOOKUP(CONCATENATE($C150, ".NY.GDP.MKTP.KD"),AREA_WB_6ATTRS,Seq!I$1,FALSE)/10000,".")</f>
        <v>3288258.4739242266</v>
      </c>
      <c r="AX150" s="27">
        <f>IFERROR(VLOOKUP(CONCATENATE($C150, ".NY.GDP.MKTP.KD"),AREA_WB_6ATTRS,Seq!J$1,FALSE)/10000,".")</f>
        <v>3528669.6751706689</v>
      </c>
      <c r="AY150" s="27">
        <f>IFERROR(VLOOKUP(CONCATENATE($C150, ".NY.GDP.MKTP.KD"),AREA_WB_6ATTRS,Seq!K$1,FALSE)/10000,".")</f>
        <v>3901308.6690102043</v>
      </c>
      <c r="AZ150" s="27">
        <f>IFERROR(VLOOKUP(CONCATENATE($C150, ".NY.GDP.MKTP.KD"),AREA_WB_6ATTRS,Seq!L$1,FALSE)/10000,".")</f>
        <v>4045562.6742149605</v>
      </c>
      <c r="BA150" s="27">
        <f>IFERROR(VLOOKUP(CONCATENATE($C150, ".NY.GDP.MKTP.KD"),AREA_WB_6ATTRS,Seq!M$1,FALSE)/10000,".")</f>
        <v>4367993.5489348033</v>
      </c>
      <c r="BB150" s="27">
        <f>IFERROR(VLOOKUP(CONCATENATE($C150, ".NY.GDP.MKTP.KD"),AREA_WB_6ATTRS,Seq!N$1,FALSE)/10000,".")</f>
        <v>4904292.7668511448</v>
      </c>
      <c r="BC150" s="27">
        <f>IFERROR(VLOOKUP(CONCATENATE($C150, ".NY.GDP.MKTP.KD"),AREA_WB_6ATTRS,Seq!O$1,FALSE)/10000,".")</f>
        <v>5246920.7192743123</v>
      </c>
      <c r="BD150" s="27">
        <f>IFERROR(VLOOKUP(CONCATENATE($C150, ".NY.GDP.MKTP.KD"),AREA_WB_6ATTRS,Seq!P$1,FALSE)/10000,".")</f>
        <v>5546421.2029098654</v>
      </c>
      <c r="BE150" s="27">
        <f>IFERROR(VLOOKUP(CONCATENATE($C150, ".NY.GDP.MKTP.KD"),AREA_WB_6ATTRS,Seq!Q$1,FALSE)/10000,".")</f>
        <v>6135871.3992547113</v>
      </c>
      <c r="BF150" s="27">
        <f>IFERROR(VLOOKUP(CONCATENATE($C150, ".NY.GDP.MKTP.KD"),AREA_WB_6ATTRS,Seq!R$1,FALSE)/10000,".")</f>
        <v>6590753.7052976629</v>
      </c>
      <c r="BG150" s="27">
        <f>IFERROR(VLOOKUP(CONCATENATE($C150, ".NY.GDP.MKTP.KD"),AREA_WB_6ATTRS,Seq!S$1,FALSE)/10000,".")</f>
        <v>7026111.1896979921</v>
      </c>
      <c r="BH150" s="27">
        <f>IFERROR(VLOOKUP(CONCATENATE($C150, ".NY.GDP.MKTP.KD"),AREA_WB_6ATTRS,Seq!T$1,FALSE)/10000,".")</f>
        <v>7253116.3201783709</v>
      </c>
      <c r="BI150" s="27">
        <f>IFERROR(VLOOKUP(CONCATENATE($C150, ".NY.GDP.MKTP.KD"),AREA_WB_6ATTRS,Seq!U$1,FALSE)/10000,".")</f>
        <v>7197930.6356542483</v>
      </c>
      <c r="BJ150" s="27">
        <f>IFERROR(VLOOKUP(CONCATENATE($C150, ".NY.GDP.MKTP.KD"),AREA_WB_6ATTRS,Seq!V$1,FALSE)/10000,".")</f>
        <v>7521051.1779643735</v>
      </c>
      <c r="BK150" s="27">
        <f>IFERROR(VLOOKUP(CONCATENATE($C150, ".NY.GDP.MKTP.KD"),AREA_WB_6ATTRS,Seq!W$1,FALSE)/10000,".")</f>
        <v>7775040.022752489</v>
      </c>
      <c r="BL150" s="27">
        <f>IFERROR(VLOOKUP(CONCATENATE($C150, ".NY.GDP.MKTP.KD"),AREA_WB_6ATTRS,Seq!X$1,FALSE)/10000,".")</f>
        <v>7944855.4862667052</v>
      </c>
      <c r="BM150" s="27">
        <f>IFERROR(VLOOKUP(CONCATENATE($C150, ".NY.GDP.MKTP.KD"),AREA_WB_6ATTRS,Seq!Y$1,FALSE)/10000,".")</f>
        <v>8256048.5563267851</v>
      </c>
      <c r="BN150" s="27">
        <f>IFERROR(VLOOKUP(CONCATENATE($C150, ".NY.GDP.MKTP.KD"),AREA_WB_6ATTRS,Seq!Z$1,FALSE)/10000,".")</f>
        <v>8754803.597504124</v>
      </c>
      <c r="BO150" s="27">
        <f>IFERROR(VLOOKUP(CONCATENATE($C150, ".NY.GDP.MKTP.KD"),AREA_WB_6ATTRS,Seq!AA$1,FALSE)/10000,".")</f>
        <v>9128785.5655984636</v>
      </c>
      <c r="BP150" s="27">
        <f>IFERROR(VLOOKUP(CONCATENATE($C150, ".NY.GDP.MKTP.KD"),AREA_WB_6ATTRS,Seq!AB$1,FALSE)/10000,".")</f>
        <v>9648609.2629096489</v>
      </c>
      <c r="BQ150" s="27">
        <f>IFERROR(VLOOKUP(CONCATENATE($C150, ".NY.GDP.MKTP.KD"),AREA_WB_6ATTRS,Seq!AC$1,FALSE)/10000,".")</f>
        <v>10146557.156157074</v>
      </c>
      <c r="BR150" s="27">
        <f>IFERROR(VLOOKUP(CONCATENATE($C150, ".NY.GDP.MKTP.KD"),AREA_WB_6ATTRS,Seq!AD$1,FALSE)/10000,".")</f>
        <v>10480628.019351797</v>
      </c>
      <c r="BS150" s="27">
        <f>IFERROR(VLOOKUP(CONCATENATE($C150, ".NY.GDP.MKTP.KD"),AREA_WB_6ATTRS,Seq!AE$1,FALSE)/10000,".")</f>
        <v>10372003.458947301</v>
      </c>
      <c r="BT150" s="27">
        <f>IFERROR(VLOOKUP(CONCATENATE($C150, ".NY.GDP.MKTP.KD"),AREA_WB_6ATTRS,Seq!AF$1,FALSE)/10000,".")</f>
        <v>11004198.398714643</v>
      </c>
      <c r="BU150" s="27">
        <f>IFERROR(VLOOKUP(CONCATENATE($C150, ".NY.GDP.MKTP.KD"),AREA_WB_6ATTRS,Seq!AG$1,FALSE)/10000,".")</f>
        <v>11663154.732692825</v>
      </c>
      <c r="BV150" s="27"/>
      <c r="BW150" s="27"/>
      <c r="BX150" s="27"/>
      <c r="BY150" s="27"/>
      <c r="BZ150" s="27"/>
      <c r="CA150" s="27"/>
      <c r="CB150" s="27"/>
      <c r="CC150" s="27">
        <f>CNPop!A$48</f>
        <v>5.0000000000000001E-3</v>
      </c>
      <c r="CD150" s="27">
        <f>CNPop!B$48</f>
        <v>6.0000000000000001E-3</v>
      </c>
      <c r="CE150" s="27">
        <f>CNPop!C$48</f>
        <v>6.0000000000000001E-3</v>
      </c>
      <c r="CF150" s="27">
        <f>CNPop!D$48</f>
        <v>7.0000000000000001E-3</v>
      </c>
      <c r="CG150" s="27">
        <f>CNPop!E$48</f>
        <v>7.0000000000000001E-3</v>
      </c>
      <c r="CH150" s="27">
        <f>CNPop!F$48</f>
        <v>8.0000000000000002E-3</v>
      </c>
      <c r="CI150" s="27">
        <f>CNPop!G$48</f>
        <v>8.9999999999999993E-3</v>
      </c>
      <c r="CJ150" s="27">
        <f>CNPop!H$48</f>
        <v>0.01</v>
      </c>
      <c r="CK150" s="27">
        <f>CNPop!I$48</f>
        <v>1.0999999999999999E-2</v>
      </c>
      <c r="CL150" s="27">
        <f>CNPop!J$48</f>
        <v>1.2E-2</v>
      </c>
      <c r="CM150" s="27">
        <f>CNPop!K$48</f>
        <v>1.4E-2</v>
      </c>
      <c r="CN150" s="27">
        <f>CNPop!L$48</f>
        <v>1.6E-2</v>
      </c>
      <c r="CO150" s="27">
        <f>CNPop!M$48</f>
        <v>1.7000000000000001E-2</v>
      </c>
      <c r="CP150" s="27">
        <f>CNPop!N$48</f>
        <v>1.9E-2</v>
      </c>
      <c r="CQ150" s="27">
        <f>CNPop!O$48</f>
        <v>2.1000000000000001E-2</v>
      </c>
      <c r="CR150" s="27">
        <f>CNPop!P$48</f>
        <v>2.3E-2</v>
      </c>
      <c r="CS150" s="27">
        <f>CNPop!Q$48</f>
        <v>2.5999999999999999E-2</v>
      </c>
      <c r="CT150" s="27">
        <f>CNPop!R$48</f>
        <v>2.8000000000000001E-2</v>
      </c>
      <c r="CU150" s="27">
        <f>CNPop!S$48</f>
        <v>0.03</v>
      </c>
      <c r="CV150" s="27">
        <f>CNPop!T$48</f>
        <v>3.3000000000000002E-2</v>
      </c>
      <c r="CW150" s="27">
        <f>CNPop!U$48</f>
        <v>3.5999999999999997E-2</v>
      </c>
      <c r="CX150" s="27">
        <f>CNPop!V$48</f>
        <v>3.9E-2</v>
      </c>
      <c r="CY150" s="27">
        <f>CNPop!W$48</f>
        <v>4.2000000000000003E-2</v>
      </c>
      <c r="CZ150" s="27">
        <f>CNPop!X$48</f>
        <v>4.4999999999999998E-2</v>
      </c>
      <c r="DA150" s="27">
        <f>CNPop!Y$48</f>
        <v>4.9000000000000002E-2</v>
      </c>
      <c r="DB150" s="27">
        <f>CNPop!Z$48</f>
        <v>5.1999999999999998E-2</v>
      </c>
      <c r="DC150" s="27">
        <f>CNPop!AA$48</f>
        <v>5.6000000000000001E-2</v>
      </c>
      <c r="DD150" s="27">
        <f>CNPop!AB$48</f>
        <v>0.06</v>
      </c>
      <c r="DE150" s="27">
        <f>CNPop!AC$48</f>
        <v>6.3E-2</v>
      </c>
      <c r="DF150" s="27">
        <f>CNPop!AD$48</f>
        <v>6.8000000000000005E-2</v>
      </c>
      <c r="DG150" s="27">
        <f>CNPop!AE$48</f>
        <v>7.1999999999999995E-2</v>
      </c>
      <c r="DH150" s="27">
        <f>CNPop!AF$48</f>
        <v>7.5999999999999998E-2</v>
      </c>
      <c r="DI150" s="27">
        <f>CNPop!AG$48</f>
        <v>8.1000000000000003E-2</v>
      </c>
      <c r="DJ150" s="27">
        <f>CNPop!AH$48</f>
        <v>8.5000000000000006E-2</v>
      </c>
      <c r="DK150" s="27">
        <f>CNPop!AI$48</f>
        <v>0.09</v>
      </c>
      <c r="DL150" s="27">
        <f>CNPop!AJ$48</f>
        <v>9.5000000000000001E-2</v>
      </c>
      <c r="DM150" s="27">
        <f>CNPop!AK$48</f>
        <v>0.1</v>
      </c>
      <c r="DN150" s="27"/>
      <c r="DO150" s="27">
        <f t="shared" si="180"/>
        <v>8.3000001907348631E-2</v>
      </c>
      <c r="DP150" s="27">
        <f t="shared" si="181"/>
        <v>8.3000001907348631E-2</v>
      </c>
      <c r="DQ150" s="27">
        <f t="shared" si="182"/>
        <v>8.3000001907348631E-2</v>
      </c>
      <c r="DR150" s="27">
        <f t="shared" si="183"/>
        <v>8.3000001907348631E-2</v>
      </c>
      <c r="DS150" s="27">
        <f t="shared" si="184"/>
        <v>8.3000001907348631E-2</v>
      </c>
      <c r="DT150" s="27">
        <f t="shared" si="185"/>
        <v>8.3000001907348631E-2</v>
      </c>
      <c r="DU150" s="27">
        <f t="shared" si="186"/>
        <v>8.3000001907348631E-2</v>
      </c>
      <c r="DV150" s="27">
        <f t="shared" si="187"/>
        <v>8.3000001907348631E-2</v>
      </c>
      <c r="DW150" s="27">
        <f t="shared" si="188"/>
        <v>8.3000001907348631E-2</v>
      </c>
      <c r="DX150" s="27">
        <f t="shared" si="189"/>
        <v>8.3000001907348631E-2</v>
      </c>
      <c r="DY150" s="27">
        <f t="shared" si="190"/>
        <v>8.3000001907348631E-2</v>
      </c>
      <c r="DZ150" s="27">
        <f t="shared" si="191"/>
        <v>8.600000381469726E-2</v>
      </c>
      <c r="EA150" s="27">
        <f t="shared" si="192"/>
        <v>8.600000381469726E-2</v>
      </c>
      <c r="EB150" s="27">
        <f t="shared" si="193"/>
        <v>0.20899999618530274</v>
      </c>
      <c r="EC150" s="27">
        <f t="shared" si="194"/>
        <v>0.20899999618530274</v>
      </c>
      <c r="ED150" s="27">
        <f t="shared" si="195"/>
        <v>0.25200000762939451</v>
      </c>
      <c r="EE150" s="27">
        <f t="shared" si="196"/>
        <v>0.25200000762939451</v>
      </c>
      <c r="EF150" s="27">
        <f t="shared" si="197"/>
        <v>0.25200000762939451</v>
      </c>
      <c r="EG150" s="27">
        <f t="shared" si="198"/>
        <v>0.25200000762939451</v>
      </c>
      <c r="EH150" s="27">
        <f t="shared" si="199"/>
        <v>0.25200000762939451</v>
      </c>
      <c r="EI150" s="27">
        <f t="shared" si="200"/>
        <v>0.25200000762939451</v>
      </c>
      <c r="EJ150" s="27">
        <f t="shared" si="201"/>
        <v>0.25200000762939451</v>
      </c>
      <c r="EK150" s="27">
        <f t="shared" si="202"/>
        <v>0.25200000762939451</v>
      </c>
      <c r="EL150" s="27">
        <f t="shared" si="203"/>
        <v>0.25200000762939451</v>
      </c>
      <c r="EM150" s="27">
        <f t="shared" si="204"/>
        <v>0.25200000762939451</v>
      </c>
      <c r="EN150" s="27">
        <f t="shared" si="205"/>
        <v>0.25200000762939451</v>
      </c>
      <c r="EO150" s="27">
        <f t="shared" si="206"/>
        <v>0.25200000762939451</v>
      </c>
      <c r="EP150" s="27">
        <f t="shared" si="215"/>
        <v>0.25200000762939451</v>
      </c>
      <c r="EQ150" s="27">
        <f t="shared" si="216"/>
        <v>0.25899999618530273</v>
      </c>
      <c r="ER150" s="27">
        <f t="shared" si="223"/>
        <v>0.25899999618530273</v>
      </c>
      <c r="ES150" s="27">
        <f t="shared" si="223"/>
        <v>0.25899999618530273</v>
      </c>
      <c r="ET150" s="27">
        <f t="shared" si="223"/>
        <v>0.25899999618530273</v>
      </c>
      <c r="EU150" s="27"/>
      <c r="EV150" s="27"/>
      <c r="EW150" s="27"/>
      <c r="EX150" s="27"/>
      <c r="EY150" s="27"/>
      <c r="EZ150" s="27" t="str">
        <f>IFERROR(VLOOKUP(CONCATENATE($C150,".SL.TLF.TERT.ZS"),AREA_WB_6ATTRS,Seq!B$1,FALSE)/100,".")</f>
        <v>.</v>
      </c>
      <c r="FA150" s="27" t="str">
        <f>IFERROR(VLOOKUP(CONCATENATE($C150,".SL.TLF.TERT.ZS"),AREA_WB_6ATTRS,Seq!C$1,FALSE)/100,".")</f>
        <v>.</v>
      </c>
      <c r="FB150" s="27" t="str">
        <f>IFERROR(VLOOKUP(CONCATENATE($C150,".SL.TLF.TERT.ZS"),AREA_WB_6ATTRS,Seq!D$1,FALSE)/100,".")</f>
        <v>.</v>
      </c>
      <c r="FC150" s="27" t="str">
        <f>IFERROR(VLOOKUP(CONCATENATE($C150,".SL.TLF.TERT.ZS"),AREA_WB_6ATTRS,Seq!E$1,FALSE)/100,".")</f>
        <v>.</v>
      </c>
      <c r="FD150" s="27" t="str">
        <f>IFERROR(VLOOKUP(CONCATENATE($C150,".SL.TLF.TERT.ZS"),AREA_WB_6ATTRS,Seq!F$1,FALSE)/100,".")</f>
        <v>.</v>
      </c>
      <c r="FE150" s="27" t="str">
        <f>IFERROR(VLOOKUP(CONCATENATE($C150,".SL.TLF.TERT.ZS"),AREA_WB_6ATTRS,Seq!G$1,FALSE)/100,".")</f>
        <v>.</v>
      </c>
      <c r="FF150" s="27" t="str">
        <f>IFERROR(VLOOKUP(CONCATENATE($C150,".SL.TLF.TERT.ZS"),AREA_WB_6ATTRS,Seq!H$1,FALSE)/100,".")</f>
        <v>.</v>
      </c>
      <c r="FG150" s="27" t="str">
        <f>IFERROR(VLOOKUP(CONCATENATE($C150,".SL.TLF.TERT.ZS"),AREA_WB_6ATTRS,Seq!I$1,FALSE)/100,".")</f>
        <v>.</v>
      </c>
      <c r="FH150" s="27" t="str">
        <f>IFERROR(VLOOKUP(CONCATENATE($C150,".SL.TLF.TERT.ZS"),AREA_WB_6ATTRS,Seq!J$1,FALSE)/100,".")</f>
        <v>.</v>
      </c>
      <c r="FI150" s="27" t="str">
        <f>IFERROR(VLOOKUP(CONCATENATE($C150,".SL.TLF.TERT.ZS"),AREA_WB_6ATTRS,Seq!K$1,FALSE)/100,".")</f>
        <v>.</v>
      </c>
      <c r="FJ150" s="27">
        <f>IFERROR(VLOOKUP(CONCATENATE($C150,".SL.TLF.TERT.ZS"),AREA_WB_6ATTRS,Seq!L$1,FALSE)/100,".")</f>
        <v>8.3000001907348631E-2</v>
      </c>
      <c r="FK150" s="27" t="str">
        <f>IFERROR(VLOOKUP(CONCATENATE($C150,".SL.TLF.TERT.ZS"),AREA_WB_6ATTRS,Seq!M$1,FALSE)/100,".")</f>
        <v>.</v>
      </c>
      <c r="FL150" s="27">
        <f>IFERROR(VLOOKUP(CONCATENATE($C150,".SL.TLF.TERT.ZS"),AREA_WB_6ATTRS,Seq!N$1,FALSE)/100,".")</f>
        <v>8.600000381469726E-2</v>
      </c>
      <c r="FM150" s="27" t="str">
        <f>IFERROR(VLOOKUP(CONCATENATE($C150,".SL.TLF.TERT.ZS"),AREA_WB_6ATTRS,Seq!O$1,FALSE)/100,".")</f>
        <v>.</v>
      </c>
      <c r="FN150" s="27">
        <f>IFERROR(VLOOKUP(CONCATENATE($C150,".SL.TLF.TERT.ZS"),AREA_WB_6ATTRS,Seq!P$1,FALSE)/100,".")</f>
        <v>0.20899999618530274</v>
      </c>
      <c r="FO150" s="27" t="str">
        <f>IFERROR(VLOOKUP(CONCATENATE($C150,".SL.TLF.TERT.ZS"),AREA_WB_6ATTRS,Seq!Q$1,FALSE)/100,".")</f>
        <v>.</v>
      </c>
      <c r="FP150" s="27" t="str">
        <f>IFERROR(VLOOKUP(CONCATENATE($C150,".SL.TLF.TERT.ZS"),AREA_WB_6ATTRS,Seq!R$1,FALSE)/100,".")</f>
        <v>.</v>
      </c>
      <c r="FQ150" s="27" t="str">
        <f>IFERROR(VLOOKUP(CONCATENATE($C150,".SL.TLF.TERT.ZS"),AREA_WB_6ATTRS,Seq!S$1,FALSE)/100,".")</f>
        <v>.</v>
      </c>
      <c r="FR150" s="27" t="str">
        <f>IFERROR(VLOOKUP(CONCATENATE($C150,".SL.TLF.TERT.ZS"),AREA_WB_6ATTRS,Seq!T$1,FALSE)/100,".")</f>
        <v>.</v>
      </c>
      <c r="FS150" s="27" t="str">
        <f>IFERROR(VLOOKUP(CONCATENATE($C150,".SL.TLF.TERT.ZS"),AREA_WB_6ATTRS,Seq!U$1,FALSE)/100,".")</f>
        <v>.</v>
      </c>
      <c r="FT150" s="27" t="str">
        <f>IFERROR(VLOOKUP(CONCATENATE($C150,".SL.TLF.TERT.ZS"),AREA_WB_6ATTRS,Seq!V$1,FALSE)/100,".")</f>
        <v>.</v>
      </c>
      <c r="FU150" s="27" t="str">
        <f>IFERROR(VLOOKUP(CONCATENATE($C150,".SL.TLF.TERT.ZS"),AREA_WB_6ATTRS,Seq!W$1,FALSE)/100,".")</f>
        <v>.</v>
      </c>
      <c r="FV150" s="27" t="str">
        <f>IFERROR(VLOOKUP(CONCATENATE($C150,".SL.TLF.TERT.ZS"),AREA_WB_6ATTRS,Seq!X$1,FALSE)/100,".")</f>
        <v>.</v>
      </c>
      <c r="FW150" s="27" t="str">
        <f>IFERROR(VLOOKUP(CONCATENATE($C150,".SL.TLF.TERT.ZS"),AREA_WB_6ATTRS,Seq!Y$1,FALSE)/100,".")</f>
        <v>.</v>
      </c>
      <c r="FX150" s="27" t="str">
        <f>IFERROR(VLOOKUP(CONCATENATE($C150,".SL.TLF.TERT.ZS"),AREA_WB_6ATTRS,Seq!Z$1,FALSE)/100,".")</f>
        <v>.</v>
      </c>
      <c r="FY150" s="27" t="str">
        <f>IFERROR(VLOOKUP(CONCATENATE($C150,".SL.TLF.TERT.ZS"),AREA_WB_6ATTRS,Seq!AA$1,FALSE)/100,".")</f>
        <v>.</v>
      </c>
      <c r="FZ150" s="27">
        <f>IFERROR(VLOOKUP(CONCATENATE($C150,".SL.TLF.TERT.ZS"),AREA_WB_6ATTRS,Seq!AB$1,FALSE)/100,".")</f>
        <v>0.25200000762939451</v>
      </c>
      <c r="GA150" s="27">
        <f>IFERROR(VLOOKUP(CONCATENATE($C150,".SL.TLF.TERT.ZS"),AREA_WB_6ATTRS,Seq!AC$1,FALSE)/100,".")</f>
        <v>0.25200000762939451</v>
      </c>
      <c r="GB150" s="27">
        <f>IFERROR(VLOOKUP(CONCATENATE($C150,".SL.TLF.TERT.ZS"),AREA_WB_6ATTRS,Seq!AD$1,FALSE)/100,".")</f>
        <v>0.25899999618530273</v>
      </c>
      <c r="GC150" s="27" t="str">
        <f>IFERROR(VLOOKUP(CONCATENATE($C150,".SL.TLF.TERT.ZS"),AREA_WB_6ATTRS,Seq!AE$1,FALSE)/100,".")</f>
        <v>.</v>
      </c>
      <c r="GD150" s="27" t="str">
        <f>IFERROR(VLOOKUP(CONCATENATE($C150,".SL.TLF.TERT.ZS"),AREA_WB_6ATTRS,Seq!AF$1,FALSE)/100,".")</f>
        <v>.</v>
      </c>
      <c r="GE150" s="27" t="str">
        <f>IFERROR(VLOOKUP(CONCATENATE($C150,".SL.TLF.TERT.ZS"),AREA_WB_6ATTRS,Seq!AG$1,FALSE)/100,".")</f>
        <v>.</v>
      </c>
      <c r="GF150" s="27" t="str">
        <f>IFERROR(VLOOKUP(CONCATENATE($C150,".SL.TLF.TERT.ZS"),AREA_WB_6ATTRS,Seq!AH$1,FALSE)/100,".")</f>
        <v>.</v>
      </c>
      <c r="GG150" s="27" t="str">
        <f>IFERROR(VLOOKUP(CONCATENATE($C150,".SL.TLF.TERT.ZS"),AREA_WB_6ATTRS,Seq!AI$1,FALSE)/100,".")</f>
        <v>.</v>
      </c>
      <c r="GH150" s="27" t="str">
        <f>IFERROR(VLOOKUP(CONCATENATE($C150,".SL.TLF.TERT.ZS"),AREA_WB_6ATTRS,Seq!AJ$1,FALSE)/100,".")</f>
        <v>.</v>
      </c>
      <c r="GI150" s="27" t="str">
        <f>IFERROR(VLOOKUP(CONCATENATE($C150,".SL.TLF.TERT.ZS"),AREA_WB_6ATTRS,Seq!AK$1,FALSE)/100,".")</f>
        <v>.</v>
      </c>
      <c r="GJ150" s="27" t="str">
        <f>IFERROR(VLOOKUP(CONCATENATE($C150,".SL.TLF.TERT.ZS"),AREA_WB_6ATTRS,Seq!AL$1,FALSE)/100,".")</f>
        <v>.</v>
      </c>
      <c r="GK150" s="27"/>
      <c r="GL150" s="27"/>
      <c r="GM150" s="27">
        <f t="shared" si="207"/>
        <v>1.7886911788905823E-4</v>
      </c>
      <c r="GN150" s="27">
        <f t="shared" si="208"/>
        <v>9.8555666704446335E-4</v>
      </c>
      <c r="GO150" s="27">
        <f t="shared" si="217"/>
        <v>3.2428147008983375E-4</v>
      </c>
      <c r="GP150" s="27"/>
      <c r="GQ150" s="9">
        <f>IF(VLOOKUP($B150,EM_80!$B$1:$C$201,2,FALSE)&gt;0,VLOOKUP($B150,EM_80!$B$1:$C$201,2,FALSE),".")</f>
        <v>2000</v>
      </c>
      <c r="GR150" s="9">
        <f t="shared" si="209"/>
        <v>13000</v>
      </c>
      <c r="GS150" s="9">
        <f t="shared" si="210"/>
        <v>5000</v>
      </c>
      <c r="GU150">
        <f t="shared" si="211"/>
        <v>11181360</v>
      </c>
      <c r="GV150">
        <f t="shared" si="212"/>
        <v>13190515</v>
      </c>
      <c r="GW150">
        <f t="shared" si="213"/>
        <v>15418704</v>
      </c>
      <c r="GX150">
        <f t="shared" si="214"/>
        <v>17113688</v>
      </c>
      <c r="GZ150" s="9" t="str">
        <f>IF(ISNA(VLOOKUP($B150,Area_EM_90,Seq!C$1,FALSE)),".",VLOOKUP($B150,Area_EM_90,Seq!C$1,FALSE))</f>
        <v>.</v>
      </c>
      <c r="HA150" s="9" t="str">
        <f>IF(ISNA(VLOOKUP($B150,Area_EM_90,Seq!D$1,FALSE)),".",VLOOKUP($B150,Area_EM_90,Seq!D$1,FALSE))</f>
        <v>.</v>
      </c>
      <c r="HB150" s="9" t="str">
        <f>IF(ISNA(VLOOKUP($B150,Area_EM_90,Seq!E$1,FALSE)),".",VLOOKUP($B150,Area_EM_90,Seq!E$1,FALSE))</f>
        <v>.</v>
      </c>
      <c r="HC150" s="9" t="str">
        <f>IF(ISNA(VLOOKUP($B150,Area_EM_90,Seq!F$1,FALSE)),".",VLOOKUP($B150,Area_EM_90,Seq!F$1,FALSE))</f>
        <v>.</v>
      </c>
      <c r="HD150" s="9" t="str">
        <f>IF(ISNA(VLOOKUP($B150,Area_EM_90,Seq!G$1,FALSE)),".",VLOOKUP($B150,Area_EM_90,Seq!G$1,FALSE))</f>
        <v>.</v>
      </c>
      <c r="HE150" s="9" t="str">
        <f>IF(ISNA(VLOOKUP($B150,Area_EM_90,Seq!H$1,FALSE)),".",VLOOKUP($B150,Area_EM_90,Seq!H$1,FALSE))</f>
        <v>.</v>
      </c>
      <c r="HF150" s="9" t="str">
        <f>IF(ISNA(VLOOKUP($B150,Area_EM_90,Seq!I$1,FALSE)),".",VLOOKUP($B150,Area_EM_90,Seq!I$1,FALSE))</f>
        <v>.</v>
      </c>
      <c r="HG150" s="9" t="str">
        <f>IF(ISNA(VLOOKUP($B150,Area_EM_90,Seq!J$1,FALSE)),".",VLOOKUP($B150,Area_EM_90,Seq!J$1,FALSE))</f>
        <v>.</v>
      </c>
      <c r="HH150" s="9" t="str">
        <f>IF(ISNA(VLOOKUP($B150,Area_EM_00,Seq!C$1,FALSE)),".",VLOOKUP($B150,Area_EM_00,Seq!C$1,FALSE))</f>
        <v>.</v>
      </c>
      <c r="HI150" s="9" t="str">
        <f>IF(ISNA(VLOOKUP($B150,Area_EM_00,Seq!D$1,FALSE)),".",VLOOKUP($B150,Area_EM_00,Seq!D$1,FALSE))</f>
        <v>.</v>
      </c>
      <c r="HJ150" s="9" t="str">
        <f>IF(ISNA(VLOOKUP($B150,Area_EM_00,Seq!E$1,FALSE)),".",VLOOKUP($B150,Area_EM_00,Seq!E$1,FALSE))</f>
        <v>.</v>
      </c>
      <c r="HK150" s="9" t="str">
        <f>IF(ISNA(VLOOKUP($B150,Area_EM_00,Seq!F$1,FALSE)),".",VLOOKUP($B150,Area_EM_00,Seq!F$1,FALSE))</f>
        <v>.</v>
      </c>
      <c r="HL150" s="9" t="str">
        <f>IF(ISNA(VLOOKUP($B150,Area_EM_00,Seq!G$1,FALSE)),".",VLOOKUP($B150,Area_EM_00,Seq!G$1,FALSE))</f>
        <v>.</v>
      </c>
      <c r="HM150" s="9" t="str">
        <f>IF(ISNA(VLOOKUP($B150,Area_EM_00,Seq!H$1,FALSE)),".",VLOOKUP($B150,Area_EM_00,Seq!H$1,FALSE))</f>
        <v>.</v>
      </c>
      <c r="HN150" s="9" t="str">
        <f>IF(ISNA(VLOOKUP($B150,Area_EM_00,Seq!I$1,FALSE)),".",VLOOKUP($B150,Area_EM_00,Seq!I$1,FALSE))</f>
        <v>.</v>
      </c>
      <c r="HO150" s="9" t="str">
        <f>IF(ISNA(VLOOKUP($B150,Area_EM_00,Seq!J$1,FALSE)),".",VLOOKUP($B150,Area_EM_00,Seq!J$1,FALSE))</f>
        <v>.</v>
      </c>
      <c r="HQ150" s="27"/>
      <c r="HR150" s="9">
        <f>IFERROR(VLOOKUP($B150,AREA_EM3_60_00,Seq!E$1,FALSE),".")</f>
        <v>693</v>
      </c>
      <c r="HS150" s="9">
        <f>IFERROR(VLOOKUP($B150,AREA_EM3_60_00,Seq!F$1,FALSE),".")</f>
        <v>776</v>
      </c>
      <c r="HT150" s="9">
        <f>IFERROR(VLOOKUP($B150,AREA_EM3_60_00,Seq!G$1,FALSE),".")</f>
        <v>1566</v>
      </c>
      <c r="HU150" s="9">
        <f>IFERROR(VLOOKUP($B150,AREA_EM3_10,Seq!B$1,FALSE),".")</f>
        <v>2832.0512544917865</v>
      </c>
      <c r="HV150" s="9">
        <f t="shared" si="218"/>
        <v>11181360</v>
      </c>
      <c r="HW150" s="9">
        <f t="shared" si="219"/>
        <v>13190515</v>
      </c>
      <c r="HX150" s="9">
        <f t="shared" si="220"/>
        <v>15418704</v>
      </c>
      <c r="HY150" s="9">
        <f t="shared" si="221"/>
        <v>17113688</v>
      </c>
    </row>
    <row r="151" spans="1:233">
      <c r="A151" s="25" t="s">
        <v>3953</v>
      </c>
      <c r="B151" s="26" t="str">
        <f t="shared" si="178"/>
        <v>Dominica</v>
      </c>
      <c r="C151" s="166" t="s">
        <v>1398</v>
      </c>
      <c r="D151" s="27">
        <f>VLOOKUP("CHN.NY.GDP.MKTP.KD",AREA_WB_6ATTRS,Seq!B$1,FALSE)/10000</f>
        <v>18294112.043860689</v>
      </c>
      <c r="E151" s="27">
        <f>VLOOKUP("CHN.NY.GDP.MKTP.KD",AREA_WB_6ATTRS,Seq!C$1,FALSE)/10000</f>
        <v>19245405.87014145</v>
      </c>
      <c r="F151" s="27">
        <f>VLOOKUP("CHN.NY.GDP.MKTP.KD",AREA_WB_6ATTRS,Seq!D$1,FALSE)/10000</f>
        <v>20996737.804324333</v>
      </c>
      <c r="G151" s="27">
        <f>VLOOKUP("CHN.NY.GDP.MKTP.KD",AREA_WB_6ATTRS,Seq!E$1,FALSE)/10000</f>
        <v>23285382.224995762</v>
      </c>
      <c r="H151" s="27">
        <f>VLOOKUP("CHN.NY.GDP.MKTP.KD",AREA_WB_6ATTRS,Seq!F$1,FALSE)/10000</f>
        <v>26824760.323195074</v>
      </c>
      <c r="I151" s="27">
        <f>VLOOKUP("CHN.NY.GDP.MKTP.KD",AREA_WB_6ATTRS,Seq!G$1,FALSE)/10000</f>
        <v>30446102.966826372</v>
      </c>
      <c r="J151" s="27">
        <f>VLOOKUP("CHN.NY.GDP.MKTP.KD",AREA_WB_6ATTRS,Seq!H$1,FALSE)/10000</f>
        <v>33125360.027907111</v>
      </c>
      <c r="K151" s="27">
        <f>VLOOKUP("CHN.NY.GDP.MKTP.KD",AREA_WB_6ATTRS,Seq!I$1,FALSE)/10000</f>
        <v>36967901.791144341</v>
      </c>
      <c r="L151" s="27">
        <f>VLOOKUP("CHN.NY.GDP.MKTP.KD",AREA_WB_6ATTRS,Seq!J$1,FALSE)/10000</f>
        <v>41145274.693543643</v>
      </c>
      <c r="M151" s="27">
        <f>VLOOKUP("CHN.NY.GDP.MKTP.KD",AREA_WB_6ATTRS,Seq!K$1,FALSE)/10000</f>
        <v>42832230.955979005</v>
      </c>
      <c r="N151" s="27">
        <f>VLOOKUP("CHN.NY.GDP.MKTP.KD",AREA_WB_6ATTRS,Seq!L$1,FALSE)/10000</f>
        <v>44459855.73230619</v>
      </c>
      <c r="O151" s="27">
        <f>VLOOKUP("CHN.NY.GDP.MKTP.KD",AREA_WB_6ATTRS,Seq!M$1,FALSE)/10000</f>
        <v>48550162.459678344</v>
      </c>
      <c r="P151" s="27">
        <f>VLOOKUP("CHN.NY.GDP.MKTP.KD",AREA_WB_6ATTRS,Seq!N$1,FALSE)/10000</f>
        <v>55444285.528952621</v>
      </c>
      <c r="Q151" s="27">
        <f>VLOOKUP("CHN.NY.GDP.MKTP.KD",AREA_WB_6ATTRS,Seq!O$1,FALSE)/10000</f>
        <v>63206485.503006078</v>
      </c>
      <c r="R151" s="27">
        <f>VLOOKUP("CHN.NY.GDP.MKTP.KD",AREA_WB_6ATTRS,Seq!P$1,FALSE)/10000</f>
        <v>71486535.103899792</v>
      </c>
      <c r="S151" s="27">
        <f>VLOOKUP("CHN.NY.GDP.MKTP.KD",AREA_WB_6ATTRS,Seq!Q$1,FALSE)/10000</f>
        <v>79278567.430224851</v>
      </c>
      <c r="T151" s="27">
        <f>VLOOKUP("CHN.NY.GDP.MKTP.KD",AREA_WB_6ATTRS,Seq!R$1,FALSE)/10000</f>
        <v>87206424.173247412</v>
      </c>
      <c r="U151" s="27">
        <f>VLOOKUP("CHN.NY.GDP.MKTP.KD",AREA_WB_6ATTRS,Seq!S$1,FALSE)/10000</f>
        <v>95316621.621359423</v>
      </c>
      <c r="V151" s="27">
        <f>VLOOKUP("CHN.NY.GDP.MKTP.KD",AREA_WB_6ATTRS,Seq!T$1,FALSE)/10000</f>
        <v>102751318.10782552</v>
      </c>
      <c r="W151" s="27">
        <f>VLOOKUP("CHN.NY.GDP.MKTP.KD",AREA_WB_6ATTRS,Seq!U$1,FALSE)/10000</f>
        <v>110560418.28402025</v>
      </c>
      <c r="X151" s="27">
        <f>VLOOKUP("CHN.NY.GDP.MKTP.KD",AREA_WB_6ATTRS,Seq!V$1,FALSE)/10000</f>
        <v>119847493.41987793</v>
      </c>
      <c r="Y151" s="27">
        <f>VLOOKUP("CHN.NY.GDP.MKTP.KD",AREA_WB_6ATTRS,Seq!W$1,FALSE)/10000</f>
        <v>129794835.37372778</v>
      </c>
      <c r="Z151" s="27">
        <f>VLOOKUP("CHN.NY.GDP.MKTP.KD",AREA_WB_6ATTRS,Seq!X$1,FALSE)/10000</f>
        <v>141606165.392737</v>
      </c>
      <c r="AA151" s="27">
        <f>VLOOKUP("CHN.NY.GDP.MKTP.KD",AREA_WB_6ATTRS,Seq!Y$1,FALSE)/10000</f>
        <v>155766781.9320105</v>
      </c>
      <c r="AB151" s="27">
        <f>VLOOKUP("CHN.NY.GDP.MKTP.KD",AREA_WB_6ATTRS,Seq!Z$1,FALSE)/10000</f>
        <v>171499226.90714428</v>
      </c>
      <c r="AC151" s="27">
        <f>VLOOKUP("CHN.NY.GDP.MKTP.KD",AREA_WB_6ATTRS,Seq!AA$1,FALSE)/10000</f>
        <v>190878639.54765138</v>
      </c>
      <c r="AD151" s="27">
        <f>VLOOKUP("CHN.NY.GDP.MKTP.KD",AREA_WB_6ATTRS,Seq!AB$1,FALSE)/10000</f>
        <v>215120226.77020231</v>
      </c>
      <c r="AE151" s="27">
        <f>VLOOKUP("CHN.NY.GDP.MKTP.KD",AREA_WB_6ATTRS,Seq!AC$1,FALSE)/10000</f>
        <v>245667298.97157177</v>
      </c>
      <c r="AF151" s="27">
        <f>VLOOKUP("CHN.NY.GDP.MKTP.KD",AREA_WB_6ATTRS,Seq!AD$1,FALSE)/10000</f>
        <v>269251359.67284226</v>
      </c>
      <c r="AG151" s="27">
        <f>VLOOKUP("CHN.NY.GDP.MKTP.KD",AREA_WB_6ATTRS,Seq!AE$1,FALSE)/10000</f>
        <v>294022484.76274431</v>
      </c>
      <c r="AH151" s="27">
        <f>VLOOKUP("CHN.NY.GDP.MKTP.KD",AREA_WB_6ATTRS,Seq!AF$1,FALSE)/10000</f>
        <v>324600823.17806971</v>
      </c>
      <c r="AI151" s="27">
        <f>VLOOKUP("CHN.NY.GDP.MKTP.KD",AREA_WB_6ATTRS,Seq!AG$1,FALSE)/10000</f>
        <v>354139498.08727396</v>
      </c>
      <c r="AJ151" s="27"/>
      <c r="AK151" s="27"/>
      <c r="AL151" s="27"/>
      <c r="AM151" s="27"/>
      <c r="AN151" s="27"/>
      <c r="AO151" s="27"/>
      <c r="AP151" s="27">
        <f>IFERROR(VLOOKUP(CONCATENATE($C151, ".NY.GDP.MKTP.KD"),AREA_WB_6ATTRS,Seq!B$1,FALSE)/10000,".")</f>
        <v>16842.532099069354</v>
      </c>
      <c r="AQ151" s="27">
        <f>IFERROR(VLOOKUP(CONCATENATE($C151, ".NY.GDP.MKTP.KD"),AREA_WB_6ATTRS,Seq!C$1,FALSE)/10000,".")</f>
        <v>18877.847250810129</v>
      </c>
      <c r="AR151" s="27">
        <f>IFERROR(VLOOKUP(CONCATENATE($C151, ".NY.GDP.MKTP.KD"),AREA_WB_6ATTRS,Seq!D$1,FALSE)/10000,".")</f>
        <v>19658.335870281207</v>
      </c>
      <c r="AS151" s="27">
        <f>IFERROR(VLOOKUP(CONCATENATE($C151, ".NY.GDP.MKTP.KD"),AREA_WB_6ATTRS,Seq!E$1,FALSE)/10000,".")</f>
        <v>20187.480013723565</v>
      </c>
      <c r="AT151" s="27">
        <f>IFERROR(VLOOKUP(CONCATENATE($C151, ".NY.GDP.MKTP.KD"),AREA_WB_6ATTRS,Seq!F$1,FALSE)/10000,".")</f>
        <v>21282.933369456456</v>
      </c>
      <c r="AU151" s="27">
        <f>IFERROR(VLOOKUP(CONCATENATE($C151, ".NY.GDP.MKTP.KD"),AREA_WB_6ATTRS,Seq!G$1,FALSE)/10000,".")</f>
        <v>21556.324510235008</v>
      </c>
      <c r="AV151" s="27">
        <f>IFERROR(VLOOKUP(CONCATENATE($C151, ".NY.GDP.MKTP.KD"),AREA_WB_6ATTRS,Seq!H$1,FALSE)/10000,".")</f>
        <v>23082.023457160463</v>
      </c>
      <c r="AW151" s="27">
        <f>IFERROR(VLOOKUP(CONCATENATE($C151, ".NY.GDP.MKTP.KD"),AREA_WB_6ATTRS,Seq!I$1,FALSE)/10000,".")</f>
        <v>24817.489253056963</v>
      </c>
      <c r="AX151" s="27">
        <f>IFERROR(VLOOKUP(CONCATENATE($C151, ".NY.GDP.MKTP.KD"),AREA_WB_6ATTRS,Seq!J$1,FALSE)/10000,".")</f>
        <v>26941.625028875565</v>
      </c>
      <c r="AY151" s="27">
        <f>IFERROR(VLOOKUP(CONCATENATE($C151, ".NY.GDP.MKTP.KD"),AREA_WB_6ATTRS,Seq!K$1,FALSE)/10000,".")</f>
        <v>26876.111944449371</v>
      </c>
      <c r="AZ151" s="27">
        <f>IFERROR(VLOOKUP(CONCATENATE($C151, ".NY.GDP.MKTP.KD"),AREA_WB_6ATTRS,Seq!L$1,FALSE)/10000,".")</f>
        <v>28288.424876424397</v>
      </c>
      <c r="BA151" s="27">
        <f>IFERROR(VLOOKUP(CONCATENATE($C151, ".NY.GDP.MKTP.KD"),AREA_WB_6ATTRS,Seq!M$1,FALSE)/10000,".")</f>
        <v>28460.395715149552</v>
      </c>
      <c r="BB151" s="27">
        <f>IFERROR(VLOOKUP(CONCATENATE($C151, ".NY.GDP.MKTP.KD"),AREA_WB_6ATTRS,Seq!N$1,FALSE)/10000,".")</f>
        <v>29043.083198546636</v>
      </c>
      <c r="BC151" s="27">
        <f>IFERROR(VLOOKUP(CONCATENATE($C151, ".NY.GDP.MKTP.KD"),AREA_WB_6ATTRS,Seq!O$1,FALSE)/10000,".")</f>
        <v>29531.282672116227</v>
      </c>
      <c r="BD151" s="27">
        <f>IFERROR(VLOOKUP(CONCATENATE($C151, ".NY.GDP.MKTP.KD"),AREA_WB_6ATTRS,Seq!P$1,FALSE)/10000,".")</f>
        <v>29953.969061259621</v>
      </c>
      <c r="BE151" s="27">
        <f>IFERROR(VLOOKUP(CONCATENATE($C151, ".NY.GDP.MKTP.KD"),AREA_WB_6ATTRS,Seq!Q$1,FALSE)/10000,".")</f>
        <v>30545.475613714076</v>
      </c>
      <c r="BF151" s="27">
        <f>IFERROR(VLOOKUP(CONCATENATE($C151, ".NY.GDP.MKTP.KD"),AREA_WB_6ATTRS,Seq!R$1,FALSE)/10000,".")</f>
        <v>31352.421440357273</v>
      </c>
      <c r="BG151" s="27">
        <f>IFERROR(VLOOKUP(CONCATENATE($C151, ".NY.GDP.MKTP.KD"),AREA_WB_6ATTRS,Seq!S$1,FALSE)/10000,".")</f>
        <v>31819.830084610807</v>
      </c>
      <c r="BH151" s="27">
        <f>IFERROR(VLOOKUP(CONCATENATE($C151, ".NY.GDP.MKTP.KD"),AREA_WB_6ATTRS,Seq!T$1,FALSE)/10000,".")</f>
        <v>33403.847771398861</v>
      </c>
      <c r="BI151" s="27">
        <f>IFERROR(VLOOKUP(CONCATENATE($C151, ".NY.GDP.MKTP.KD"),AREA_WB_6ATTRS,Seq!U$1,FALSE)/10000,".")</f>
        <v>33632.095357539729</v>
      </c>
      <c r="BJ151" s="27">
        <f>IFERROR(VLOOKUP(CONCATENATE($C151, ".NY.GDP.MKTP.KD"),AREA_WB_6ATTRS,Seq!V$1,FALSE)/10000,".")</f>
        <v>32873.588974987033</v>
      </c>
      <c r="BK151" s="27">
        <f>IFERROR(VLOOKUP(CONCATENATE($C151, ".NY.GDP.MKTP.KD"),AREA_WB_6ATTRS,Seq!W$1,FALSE)/10000,".")</f>
        <v>32813.887044915609</v>
      </c>
      <c r="BL151" s="27">
        <f>IFERROR(VLOOKUP(CONCATENATE($C151, ".NY.GDP.MKTP.KD"),AREA_WB_6ATTRS,Seq!X$1,FALSE)/10000,".")</f>
        <v>32220.719146980042</v>
      </c>
      <c r="BM151" s="27">
        <f>IFERROR(VLOOKUP(CONCATENATE($C151, ".NY.GDP.MKTP.KD"),AREA_WB_6ATTRS,Seq!Y$1,FALSE)/10000,".")</f>
        <v>34662.844461356115</v>
      </c>
      <c r="BN151" s="27">
        <f>IFERROR(VLOOKUP(CONCATENATE($C151, ".NY.GDP.MKTP.KD"),AREA_WB_6ATTRS,Seq!Z$1,FALSE)/10000,".")</f>
        <v>35811.988684426833</v>
      </c>
      <c r="BO151" s="27">
        <f>IFERROR(VLOOKUP(CONCATENATE($C151, ".NY.GDP.MKTP.KD"),AREA_WB_6ATTRS,Seq!AA$1,FALSE)/10000,".")</f>
        <v>35658.747727628746</v>
      </c>
      <c r="BP151" s="27">
        <f>IFERROR(VLOOKUP(CONCATENATE($C151, ".NY.GDP.MKTP.KD"),AREA_WB_6ATTRS,Seq!AB$1,FALSE)/10000,".")</f>
        <v>37315.370982255736</v>
      </c>
      <c r="BQ151" s="27">
        <f>IFERROR(VLOOKUP(CONCATENATE($C151, ".NY.GDP.MKTP.KD"),AREA_WB_6ATTRS,Seq!AC$1,FALSE)/10000,".")</f>
        <v>38761.514056542241</v>
      </c>
      <c r="BR151" s="27">
        <f>IFERROR(VLOOKUP(CONCATENATE($C151, ".NY.GDP.MKTP.KD"),AREA_WB_6ATTRS,Seq!AD$1,FALSE)/10000,".")</f>
        <v>41773.793179227214</v>
      </c>
      <c r="BS151" s="27">
        <f>IFERROR(VLOOKUP(CONCATENATE($C151, ".NY.GDP.MKTP.KD"),AREA_WB_6ATTRS,Seq!AE$1,FALSE)/10000,".")</f>
        <v>41465.863762936548</v>
      </c>
      <c r="BT151" s="27">
        <f>IFERROR(VLOOKUP(CONCATENATE($C151, ".NY.GDP.MKTP.KD"),AREA_WB_6ATTRS,Seq!AF$1,FALSE)/10000,".")</f>
        <v>41604.652313284038</v>
      </c>
      <c r="BU151" s="27">
        <f>IFERROR(VLOOKUP(CONCATENATE($C151, ".NY.GDP.MKTP.KD"),AREA_WB_6ATTRS,Seq!AG$1,FALSE)/10000,".")</f>
        <v>42047.381240786948</v>
      </c>
      <c r="BV151" s="27"/>
      <c r="BW151" s="27"/>
      <c r="BX151" s="27"/>
      <c r="BY151" s="27"/>
      <c r="BZ151" s="27"/>
      <c r="CA151" s="27"/>
      <c r="CB151" s="27"/>
      <c r="CC151" s="27">
        <f>CNPop!A$48</f>
        <v>5.0000000000000001E-3</v>
      </c>
      <c r="CD151" s="27">
        <f>CNPop!B$48</f>
        <v>6.0000000000000001E-3</v>
      </c>
      <c r="CE151" s="27">
        <f>CNPop!C$48</f>
        <v>6.0000000000000001E-3</v>
      </c>
      <c r="CF151" s="27">
        <f>CNPop!D$48</f>
        <v>7.0000000000000001E-3</v>
      </c>
      <c r="CG151" s="27">
        <f>CNPop!E$48</f>
        <v>7.0000000000000001E-3</v>
      </c>
      <c r="CH151" s="27">
        <f>CNPop!F$48</f>
        <v>8.0000000000000002E-3</v>
      </c>
      <c r="CI151" s="27">
        <f>CNPop!G$48</f>
        <v>8.9999999999999993E-3</v>
      </c>
      <c r="CJ151" s="27">
        <f>CNPop!H$48</f>
        <v>0.01</v>
      </c>
      <c r="CK151" s="27">
        <f>CNPop!I$48</f>
        <v>1.0999999999999999E-2</v>
      </c>
      <c r="CL151" s="27">
        <f>CNPop!J$48</f>
        <v>1.2E-2</v>
      </c>
      <c r="CM151" s="27">
        <f>CNPop!K$48</f>
        <v>1.4E-2</v>
      </c>
      <c r="CN151" s="27">
        <f>CNPop!L$48</f>
        <v>1.6E-2</v>
      </c>
      <c r="CO151" s="27">
        <f>CNPop!M$48</f>
        <v>1.7000000000000001E-2</v>
      </c>
      <c r="CP151" s="27">
        <f>CNPop!N$48</f>
        <v>1.9E-2</v>
      </c>
      <c r="CQ151" s="27">
        <f>CNPop!O$48</f>
        <v>2.1000000000000001E-2</v>
      </c>
      <c r="CR151" s="27">
        <f>CNPop!P$48</f>
        <v>2.3E-2</v>
      </c>
      <c r="CS151" s="27">
        <f>CNPop!Q$48</f>
        <v>2.5999999999999999E-2</v>
      </c>
      <c r="CT151" s="27">
        <f>CNPop!R$48</f>
        <v>2.8000000000000001E-2</v>
      </c>
      <c r="CU151" s="27">
        <f>CNPop!S$48</f>
        <v>0.03</v>
      </c>
      <c r="CV151" s="27">
        <f>CNPop!T$48</f>
        <v>3.3000000000000002E-2</v>
      </c>
      <c r="CW151" s="27">
        <f>CNPop!U$48</f>
        <v>3.5999999999999997E-2</v>
      </c>
      <c r="CX151" s="27">
        <f>CNPop!V$48</f>
        <v>3.9E-2</v>
      </c>
      <c r="CY151" s="27">
        <f>CNPop!W$48</f>
        <v>4.2000000000000003E-2</v>
      </c>
      <c r="CZ151" s="27">
        <f>CNPop!X$48</f>
        <v>4.4999999999999998E-2</v>
      </c>
      <c r="DA151" s="27">
        <f>CNPop!Y$48</f>
        <v>4.9000000000000002E-2</v>
      </c>
      <c r="DB151" s="27">
        <f>CNPop!Z$48</f>
        <v>5.1999999999999998E-2</v>
      </c>
      <c r="DC151" s="27">
        <f>CNPop!AA$48</f>
        <v>5.6000000000000001E-2</v>
      </c>
      <c r="DD151" s="27">
        <f>CNPop!AB$48</f>
        <v>0.06</v>
      </c>
      <c r="DE151" s="27">
        <f>CNPop!AC$48</f>
        <v>6.3E-2</v>
      </c>
      <c r="DF151" s="27">
        <f>CNPop!AD$48</f>
        <v>6.8000000000000005E-2</v>
      </c>
      <c r="DG151" s="27">
        <f>CNPop!AE$48</f>
        <v>7.1999999999999995E-2</v>
      </c>
      <c r="DH151" s="27">
        <f>CNPop!AF$48</f>
        <v>7.5999999999999998E-2</v>
      </c>
      <c r="DI151" s="27">
        <f>CNPop!AG$48</f>
        <v>8.1000000000000003E-2</v>
      </c>
      <c r="DJ151" s="27">
        <f>CNPop!AH$48</f>
        <v>8.5000000000000006E-2</v>
      </c>
      <c r="DK151" s="27">
        <f>CNPop!AI$48</f>
        <v>0.09</v>
      </c>
      <c r="DL151" s="27">
        <f>CNPop!AJ$48</f>
        <v>9.5000000000000001E-2</v>
      </c>
      <c r="DM151" s="27">
        <f>CNPop!AK$48</f>
        <v>0.1</v>
      </c>
      <c r="DN151" s="27"/>
      <c r="DO151" s="27">
        <f t="shared" si="180"/>
        <v>7.5999999046325678E-2</v>
      </c>
      <c r="DP151" s="27">
        <f t="shared" si="181"/>
        <v>7.5999999046325678E-2</v>
      </c>
      <c r="DQ151" s="27">
        <f t="shared" si="182"/>
        <v>7.5999999046325678E-2</v>
      </c>
      <c r="DR151" s="27">
        <f t="shared" si="183"/>
        <v>7.5999999046325678E-2</v>
      </c>
      <c r="DS151" s="27">
        <f t="shared" si="184"/>
        <v>7.5999999046325678E-2</v>
      </c>
      <c r="DT151" s="27">
        <f t="shared" si="185"/>
        <v>7.5999999046325678E-2</v>
      </c>
      <c r="DU151" s="27">
        <f t="shared" si="186"/>
        <v>7.5999999046325678E-2</v>
      </c>
      <c r="DV151" s="27">
        <f t="shared" si="187"/>
        <v>7.5999999046325678E-2</v>
      </c>
      <c r="DW151" s="27">
        <f t="shared" si="188"/>
        <v>7.5999999046325678E-2</v>
      </c>
      <c r="DX151" s="27">
        <f t="shared" si="189"/>
        <v>7.5999999046325678E-2</v>
      </c>
      <c r="DY151" s="27">
        <f t="shared" si="190"/>
        <v>7.5999999046325678E-2</v>
      </c>
      <c r="DZ151" s="27">
        <f t="shared" si="191"/>
        <v>7.5999999046325678E-2</v>
      </c>
      <c r="EA151" s="27">
        <f t="shared" si="192"/>
        <v>7.5999999046325678E-2</v>
      </c>
      <c r="EB151" s="27">
        <f t="shared" si="193"/>
        <v>7.5999999046325678E-2</v>
      </c>
      <c r="EC151" s="27">
        <f t="shared" si="194"/>
        <v>7.5999999046325678E-2</v>
      </c>
      <c r="ED151" s="27">
        <f t="shared" si="195"/>
        <v>7.5999999046325678E-2</v>
      </c>
      <c r="EE151" s="27">
        <f t="shared" si="196"/>
        <v>7.5999999046325678E-2</v>
      </c>
      <c r="EF151" s="27">
        <f t="shared" si="197"/>
        <v>7.5999999046325678E-2</v>
      </c>
      <c r="EG151" s="27" t="str">
        <f t="shared" si="198"/>
        <v>.</v>
      </c>
      <c r="EH151" s="27" t="str">
        <f t="shared" si="199"/>
        <v>.</v>
      </c>
      <c r="EI151" s="27" t="str">
        <f t="shared" si="200"/>
        <v>.</v>
      </c>
      <c r="EJ151" s="27" t="str">
        <f t="shared" si="201"/>
        <v>.</v>
      </c>
      <c r="EK151" s="27" t="str">
        <f t="shared" si="202"/>
        <v>.</v>
      </c>
      <c r="EL151" s="27" t="str">
        <f t="shared" si="203"/>
        <v>.</v>
      </c>
      <c r="EM151" s="27" t="str">
        <f t="shared" si="204"/>
        <v>.</v>
      </c>
      <c r="EN151" s="27" t="str">
        <f t="shared" si="205"/>
        <v>.</v>
      </c>
      <c r="EO151" s="27" t="str">
        <f t="shared" si="206"/>
        <v>.</v>
      </c>
      <c r="EP151" s="27" t="str">
        <f t="shared" si="215"/>
        <v>.</v>
      </c>
      <c r="EQ151" s="27" t="str">
        <f t="shared" si="216"/>
        <v>.</v>
      </c>
      <c r="ER151" s="27" t="str">
        <f t="shared" si="223"/>
        <v>.</v>
      </c>
      <c r="ES151" s="27" t="str">
        <f t="shared" si="223"/>
        <v>.</v>
      </c>
      <c r="ET151" s="27" t="str">
        <f t="shared" si="223"/>
        <v>.</v>
      </c>
      <c r="EU151" s="27"/>
      <c r="EV151" s="27"/>
      <c r="EW151" s="27"/>
      <c r="EX151" s="27"/>
      <c r="EY151" s="27"/>
      <c r="EZ151" s="27" t="str">
        <f>IFERROR(VLOOKUP(CONCATENATE($C151,".SL.TLF.TERT.ZS"),AREA_WB_6ATTRS,Seq!B$1,FALSE)/100,".")</f>
        <v>.</v>
      </c>
      <c r="FA151" s="27" t="str">
        <f>IFERROR(VLOOKUP(CONCATENATE($C151,".SL.TLF.TERT.ZS"),AREA_WB_6ATTRS,Seq!C$1,FALSE)/100,".")</f>
        <v>.</v>
      </c>
      <c r="FB151" s="27" t="str">
        <f>IFERROR(VLOOKUP(CONCATENATE($C151,".SL.TLF.TERT.ZS"),AREA_WB_6ATTRS,Seq!D$1,FALSE)/100,".")</f>
        <v>.</v>
      </c>
      <c r="FC151" s="27" t="str">
        <f>IFERROR(VLOOKUP(CONCATENATE($C151,".SL.TLF.TERT.ZS"),AREA_WB_6ATTRS,Seq!E$1,FALSE)/100,".")</f>
        <v>.</v>
      </c>
      <c r="FD151" s="27" t="str">
        <f>IFERROR(VLOOKUP(CONCATENATE($C151,".SL.TLF.TERT.ZS"),AREA_WB_6ATTRS,Seq!F$1,FALSE)/100,".")</f>
        <v>.</v>
      </c>
      <c r="FE151" s="27" t="str">
        <f>IFERROR(VLOOKUP(CONCATENATE($C151,".SL.TLF.TERT.ZS"),AREA_WB_6ATTRS,Seq!G$1,FALSE)/100,".")</f>
        <v>.</v>
      </c>
      <c r="FF151" s="27" t="str">
        <f>IFERROR(VLOOKUP(CONCATENATE($C151,".SL.TLF.TERT.ZS"),AREA_WB_6ATTRS,Seq!H$1,FALSE)/100,".")</f>
        <v>.</v>
      </c>
      <c r="FG151" s="27" t="str">
        <f>IFERROR(VLOOKUP(CONCATENATE($C151,".SL.TLF.TERT.ZS"),AREA_WB_6ATTRS,Seq!I$1,FALSE)/100,".")</f>
        <v>.</v>
      </c>
      <c r="FH151" s="27" t="str">
        <f>IFERROR(VLOOKUP(CONCATENATE($C151,".SL.TLF.TERT.ZS"),AREA_WB_6ATTRS,Seq!J$1,FALSE)/100,".")</f>
        <v>.</v>
      </c>
      <c r="FI151" s="27" t="str">
        <f>IFERROR(VLOOKUP(CONCATENATE($C151,".SL.TLF.TERT.ZS"),AREA_WB_6ATTRS,Seq!K$1,FALSE)/100,".")</f>
        <v>.</v>
      </c>
      <c r="FJ151" s="27" t="str">
        <f>IFERROR(VLOOKUP(CONCATENATE($C151,".SL.TLF.TERT.ZS"),AREA_WB_6ATTRS,Seq!L$1,FALSE)/100,".")</f>
        <v>.</v>
      </c>
      <c r="FK151" s="27" t="str">
        <f>IFERROR(VLOOKUP(CONCATENATE($C151,".SL.TLF.TERT.ZS"),AREA_WB_6ATTRS,Seq!M$1,FALSE)/100,".")</f>
        <v>.</v>
      </c>
      <c r="FL151" s="27" t="str">
        <f>IFERROR(VLOOKUP(CONCATENATE($C151,".SL.TLF.TERT.ZS"),AREA_WB_6ATTRS,Seq!N$1,FALSE)/100,".")</f>
        <v>.</v>
      </c>
      <c r="FM151" s="27" t="str">
        <f>IFERROR(VLOOKUP(CONCATENATE($C151,".SL.TLF.TERT.ZS"),AREA_WB_6ATTRS,Seq!O$1,FALSE)/100,".")</f>
        <v>.</v>
      </c>
      <c r="FN151" s="27" t="str">
        <f>IFERROR(VLOOKUP(CONCATENATE($C151,".SL.TLF.TERT.ZS"),AREA_WB_6ATTRS,Seq!P$1,FALSE)/100,".")</f>
        <v>.</v>
      </c>
      <c r="FO151" s="27" t="str">
        <f>IFERROR(VLOOKUP(CONCATENATE($C151,".SL.TLF.TERT.ZS"),AREA_WB_6ATTRS,Seq!Q$1,FALSE)/100,".")</f>
        <v>.</v>
      </c>
      <c r="FP151" s="27" t="str">
        <f>IFERROR(VLOOKUP(CONCATENATE($C151,".SL.TLF.TERT.ZS"),AREA_WB_6ATTRS,Seq!R$1,FALSE)/100,".")</f>
        <v>.</v>
      </c>
      <c r="FQ151" s="27">
        <f>IFERROR(VLOOKUP(CONCATENATE($C151,".SL.TLF.TERT.ZS"),AREA_WB_6ATTRS,Seq!S$1,FALSE)/100,".")</f>
        <v>7.5999999046325678E-2</v>
      </c>
      <c r="FR151" s="27" t="str">
        <f>IFERROR(VLOOKUP(CONCATENATE($C151,".SL.TLF.TERT.ZS"),AREA_WB_6ATTRS,Seq!T$1,FALSE)/100,".")</f>
        <v>.</v>
      </c>
      <c r="FS151" s="27" t="str">
        <f>IFERROR(VLOOKUP(CONCATENATE($C151,".SL.TLF.TERT.ZS"),AREA_WB_6ATTRS,Seq!U$1,FALSE)/100,".")</f>
        <v>.</v>
      </c>
      <c r="FT151" s="27" t="str">
        <f>IFERROR(VLOOKUP(CONCATENATE($C151,".SL.TLF.TERT.ZS"),AREA_WB_6ATTRS,Seq!V$1,FALSE)/100,".")</f>
        <v>.</v>
      </c>
      <c r="FU151" s="27" t="str">
        <f>IFERROR(VLOOKUP(CONCATENATE($C151,".SL.TLF.TERT.ZS"),AREA_WB_6ATTRS,Seq!W$1,FALSE)/100,".")</f>
        <v>.</v>
      </c>
      <c r="FV151" s="27" t="str">
        <f>IFERROR(VLOOKUP(CONCATENATE($C151,".SL.TLF.TERT.ZS"),AREA_WB_6ATTRS,Seq!X$1,FALSE)/100,".")</f>
        <v>.</v>
      </c>
      <c r="FW151" s="27" t="str">
        <f>IFERROR(VLOOKUP(CONCATENATE($C151,".SL.TLF.TERT.ZS"),AREA_WB_6ATTRS,Seq!Y$1,FALSE)/100,".")</f>
        <v>.</v>
      </c>
      <c r="FX151" s="27" t="str">
        <f>IFERROR(VLOOKUP(CONCATENATE($C151,".SL.TLF.TERT.ZS"),AREA_WB_6ATTRS,Seq!Z$1,FALSE)/100,".")</f>
        <v>.</v>
      </c>
      <c r="FY151" s="27" t="str">
        <f>IFERROR(VLOOKUP(CONCATENATE($C151,".SL.TLF.TERT.ZS"),AREA_WB_6ATTRS,Seq!AA$1,FALSE)/100,".")</f>
        <v>.</v>
      </c>
      <c r="FZ151" s="27" t="str">
        <f>IFERROR(VLOOKUP(CONCATENATE($C151,".SL.TLF.TERT.ZS"),AREA_WB_6ATTRS,Seq!AB$1,FALSE)/100,".")</f>
        <v>.</v>
      </c>
      <c r="GA151" s="27" t="str">
        <f>IFERROR(VLOOKUP(CONCATENATE($C151,".SL.TLF.TERT.ZS"),AREA_WB_6ATTRS,Seq!AC$1,FALSE)/100,".")</f>
        <v>.</v>
      </c>
      <c r="GB151" s="27" t="str">
        <f>IFERROR(VLOOKUP(CONCATENATE($C151,".SL.TLF.TERT.ZS"),AREA_WB_6ATTRS,Seq!AD$1,FALSE)/100,".")</f>
        <v>.</v>
      </c>
      <c r="GC151" s="27" t="str">
        <f>IFERROR(VLOOKUP(CONCATENATE($C151,".SL.TLF.TERT.ZS"),AREA_WB_6ATTRS,Seq!AE$1,FALSE)/100,".")</f>
        <v>.</v>
      </c>
      <c r="GD151" s="27" t="str">
        <f>IFERROR(VLOOKUP(CONCATENATE($C151,".SL.TLF.TERT.ZS"),AREA_WB_6ATTRS,Seq!AF$1,FALSE)/100,".")</f>
        <v>.</v>
      </c>
      <c r="GE151" s="27" t="str">
        <f>IFERROR(VLOOKUP(CONCATENATE($C151,".SL.TLF.TERT.ZS"),AREA_WB_6ATTRS,Seq!AG$1,FALSE)/100,".")</f>
        <v>.</v>
      </c>
      <c r="GF151" s="27" t="str">
        <f>IFERROR(VLOOKUP(CONCATENATE($C151,".SL.TLF.TERT.ZS"),AREA_WB_6ATTRS,Seq!AH$1,FALSE)/100,".")</f>
        <v>.</v>
      </c>
      <c r="GG151" s="27" t="str">
        <f>IFERROR(VLOOKUP(CONCATENATE($C151,".SL.TLF.TERT.ZS"),AREA_WB_6ATTRS,Seq!AI$1,FALSE)/100,".")</f>
        <v>.</v>
      </c>
      <c r="GH151" s="27" t="str">
        <f>IFERROR(VLOOKUP(CONCATENATE($C151,".SL.TLF.TERT.ZS"),AREA_WB_6ATTRS,Seq!AJ$1,FALSE)/100,".")</f>
        <v>.</v>
      </c>
      <c r="GI151" s="27" t="str">
        <f>IFERROR(VLOOKUP(CONCATENATE($C151,".SL.TLF.TERT.ZS"),AREA_WB_6ATTRS,Seq!AK$1,FALSE)/100,".")</f>
        <v>.</v>
      </c>
      <c r="GJ151" s="27" t="str">
        <f>IFERROR(VLOOKUP(CONCATENATE($C151,".SL.TLF.TERT.ZS"),AREA_WB_6ATTRS,Seq!AL$1,FALSE)/100,".")</f>
        <v>.</v>
      </c>
      <c r="GK151" s="27"/>
      <c r="GL151" s="27"/>
      <c r="GM151" s="27" t="str">
        <f t="shared" si="207"/>
        <v>.</v>
      </c>
      <c r="GN151" s="27" t="str">
        <f t="shared" si="208"/>
        <v>.</v>
      </c>
      <c r="GO151" s="27" t="str">
        <f t="shared" si="217"/>
        <v>.</v>
      </c>
      <c r="GP151" s="27"/>
      <c r="GQ151" s="9" t="str">
        <f>IF(VLOOKUP($B151,EM_80!$B$1:$C$201,2,FALSE)&gt;0,VLOOKUP($B151,EM_80!$B$1:$C$201,2,FALSE),".")</f>
        <v>.</v>
      </c>
      <c r="GR151" s="9" t="str">
        <f t="shared" si="209"/>
        <v>.</v>
      </c>
      <c r="GS151" s="9" t="str">
        <f t="shared" si="210"/>
        <v>.</v>
      </c>
      <c r="GU151">
        <f t="shared" si="211"/>
        <v>73350</v>
      </c>
      <c r="GV151">
        <f t="shared" si="212"/>
        <v>72258</v>
      </c>
      <c r="GW151">
        <f t="shared" si="213"/>
        <v>71326</v>
      </c>
      <c r="GX151">
        <f t="shared" si="214"/>
        <v>67757</v>
      </c>
      <c r="GZ151" s="9" t="str">
        <f>IF(ISNA(VLOOKUP($B151,Area_EM_90,Seq!C$1,FALSE)),".",VLOOKUP($B151,Area_EM_90,Seq!C$1,FALSE))</f>
        <v>.</v>
      </c>
      <c r="HA151" s="9" t="str">
        <f>IF(ISNA(VLOOKUP($B151,Area_EM_90,Seq!D$1,FALSE)),".",VLOOKUP($B151,Area_EM_90,Seq!D$1,FALSE))</f>
        <v>.</v>
      </c>
      <c r="HB151" s="9" t="str">
        <f>IF(ISNA(VLOOKUP($B151,Area_EM_90,Seq!E$1,FALSE)),".",VLOOKUP($B151,Area_EM_90,Seq!E$1,FALSE))</f>
        <v>.</v>
      </c>
      <c r="HC151" s="9" t="str">
        <f>IF(ISNA(VLOOKUP($B151,Area_EM_90,Seq!F$1,FALSE)),".",VLOOKUP($B151,Area_EM_90,Seq!F$1,FALSE))</f>
        <v>.</v>
      </c>
      <c r="HD151" s="9" t="str">
        <f>IF(ISNA(VLOOKUP($B151,Area_EM_90,Seq!G$1,FALSE)),".",VLOOKUP($B151,Area_EM_90,Seq!G$1,FALSE))</f>
        <v>.</v>
      </c>
      <c r="HE151" s="9" t="str">
        <f>IF(ISNA(VLOOKUP($B151,Area_EM_90,Seq!H$1,FALSE)),".",VLOOKUP($B151,Area_EM_90,Seq!H$1,FALSE))</f>
        <v>.</v>
      </c>
      <c r="HF151" s="9" t="str">
        <f>IF(ISNA(VLOOKUP($B151,Area_EM_90,Seq!I$1,FALSE)),".",VLOOKUP($B151,Area_EM_90,Seq!I$1,FALSE))</f>
        <v>.</v>
      </c>
      <c r="HG151" s="9" t="str">
        <f>IF(ISNA(VLOOKUP($B151,Area_EM_90,Seq!J$1,FALSE)),".",VLOOKUP($B151,Area_EM_90,Seq!J$1,FALSE))</f>
        <v>.</v>
      </c>
      <c r="HH151" s="9" t="str">
        <f>IF(ISNA(VLOOKUP($B151,Area_EM_00,Seq!C$1,FALSE)),".",VLOOKUP($B151,Area_EM_00,Seq!C$1,FALSE))</f>
        <v>.</v>
      </c>
      <c r="HI151" s="9" t="str">
        <f>IF(ISNA(VLOOKUP($B151,Area_EM_00,Seq!D$1,FALSE)),".",VLOOKUP($B151,Area_EM_00,Seq!D$1,FALSE))</f>
        <v>.</v>
      </c>
      <c r="HJ151" s="9" t="str">
        <f>IF(ISNA(VLOOKUP($B151,Area_EM_00,Seq!E$1,FALSE)),".",VLOOKUP($B151,Area_EM_00,Seq!E$1,FALSE))</f>
        <v>.</v>
      </c>
      <c r="HK151" s="9" t="str">
        <f>IF(ISNA(VLOOKUP($B151,Area_EM_00,Seq!F$1,FALSE)),".",VLOOKUP($B151,Area_EM_00,Seq!F$1,FALSE))</f>
        <v>.</v>
      </c>
      <c r="HL151" s="9" t="str">
        <f>IF(ISNA(VLOOKUP($B151,Area_EM_00,Seq!G$1,FALSE)),".",VLOOKUP($B151,Area_EM_00,Seq!G$1,FALSE))</f>
        <v>.</v>
      </c>
      <c r="HM151" s="9" t="str">
        <f>IF(ISNA(VLOOKUP($B151,Area_EM_00,Seq!H$1,FALSE)),".",VLOOKUP($B151,Area_EM_00,Seq!H$1,FALSE))</f>
        <v>.</v>
      </c>
      <c r="HN151" s="9" t="str">
        <f>IF(ISNA(VLOOKUP($B151,Area_EM_00,Seq!I$1,FALSE)),".",VLOOKUP($B151,Area_EM_00,Seq!I$1,FALSE))</f>
        <v>.</v>
      </c>
      <c r="HO151" s="9" t="str">
        <f>IF(ISNA(VLOOKUP($B151,Area_EM_00,Seq!J$1,FALSE)),".",VLOOKUP($B151,Area_EM_00,Seq!J$1,FALSE))</f>
        <v>.</v>
      </c>
      <c r="HQ151" s="27"/>
      <c r="HR151" s="9">
        <f>IFERROR(VLOOKUP($B151,AREA_EM3_60_00,Seq!E$1,FALSE),".")</f>
        <v>2</v>
      </c>
      <c r="HS151" s="9">
        <f>IFERROR(VLOOKUP($B151,AREA_EM3_60_00,Seq!F$1,FALSE),".")</f>
        <v>15</v>
      </c>
      <c r="HT151" s="9">
        <f>IFERROR(VLOOKUP($B151,AREA_EM3_60_00,Seq!G$1,FALSE),".")</f>
        <v>22</v>
      </c>
      <c r="HU151" s="9">
        <f>IFERROR(VLOOKUP($B151,AREA_EM3_10,Seq!B$1,FALSE),".")</f>
        <v>0</v>
      </c>
      <c r="HV151" s="9">
        <f t="shared" si="218"/>
        <v>73350</v>
      </c>
      <c r="HW151" s="9">
        <f t="shared" si="219"/>
        <v>72258</v>
      </c>
      <c r="HX151" s="9">
        <f t="shared" si="220"/>
        <v>71326</v>
      </c>
      <c r="HY151" s="9">
        <f t="shared" si="221"/>
        <v>67757</v>
      </c>
    </row>
    <row r="152" spans="1:233">
      <c r="A152" s="25" t="s">
        <v>2592</v>
      </c>
      <c r="B152" s="26" t="str">
        <f t="shared" si="178"/>
        <v>Colombia</v>
      </c>
      <c r="C152" s="166" t="s">
        <v>1386</v>
      </c>
      <c r="D152" s="27">
        <f>VLOOKUP("CHN.NY.GDP.MKTP.KD",AREA_WB_6ATTRS,Seq!B$1,FALSE)/10000</f>
        <v>18294112.043860689</v>
      </c>
      <c r="E152" s="27">
        <f>VLOOKUP("CHN.NY.GDP.MKTP.KD",AREA_WB_6ATTRS,Seq!C$1,FALSE)/10000</f>
        <v>19245405.87014145</v>
      </c>
      <c r="F152" s="27">
        <f>VLOOKUP("CHN.NY.GDP.MKTP.KD",AREA_WB_6ATTRS,Seq!D$1,FALSE)/10000</f>
        <v>20996737.804324333</v>
      </c>
      <c r="G152" s="27">
        <f>VLOOKUP("CHN.NY.GDP.MKTP.KD",AREA_WB_6ATTRS,Seq!E$1,FALSE)/10000</f>
        <v>23285382.224995762</v>
      </c>
      <c r="H152" s="27">
        <f>VLOOKUP("CHN.NY.GDP.MKTP.KD",AREA_WB_6ATTRS,Seq!F$1,FALSE)/10000</f>
        <v>26824760.323195074</v>
      </c>
      <c r="I152" s="27">
        <f>VLOOKUP("CHN.NY.GDP.MKTP.KD",AREA_WB_6ATTRS,Seq!G$1,FALSE)/10000</f>
        <v>30446102.966826372</v>
      </c>
      <c r="J152" s="27">
        <f>VLOOKUP("CHN.NY.GDP.MKTP.KD",AREA_WB_6ATTRS,Seq!H$1,FALSE)/10000</f>
        <v>33125360.027907111</v>
      </c>
      <c r="K152" s="27">
        <f>VLOOKUP("CHN.NY.GDP.MKTP.KD",AREA_WB_6ATTRS,Seq!I$1,FALSE)/10000</f>
        <v>36967901.791144341</v>
      </c>
      <c r="L152" s="27">
        <f>VLOOKUP("CHN.NY.GDP.MKTP.KD",AREA_WB_6ATTRS,Seq!J$1,FALSE)/10000</f>
        <v>41145274.693543643</v>
      </c>
      <c r="M152" s="27">
        <f>VLOOKUP("CHN.NY.GDP.MKTP.KD",AREA_WB_6ATTRS,Seq!K$1,FALSE)/10000</f>
        <v>42832230.955979005</v>
      </c>
      <c r="N152" s="27">
        <f>VLOOKUP("CHN.NY.GDP.MKTP.KD",AREA_WB_6ATTRS,Seq!L$1,FALSE)/10000</f>
        <v>44459855.73230619</v>
      </c>
      <c r="O152" s="27">
        <f>VLOOKUP("CHN.NY.GDP.MKTP.KD",AREA_WB_6ATTRS,Seq!M$1,FALSE)/10000</f>
        <v>48550162.459678344</v>
      </c>
      <c r="P152" s="27">
        <f>VLOOKUP("CHN.NY.GDP.MKTP.KD",AREA_WB_6ATTRS,Seq!N$1,FALSE)/10000</f>
        <v>55444285.528952621</v>
      </c>
      <c r="Q152" s="27">
        <f>VLOOKUP("CHN.NY.GDP.MKTP.KD",AREA_WB_6ATTRS,Seq!O$1,FALSE)/10000</f>
        <v>63206485.503006078</v>
      </c>
      <c r="R152" s="27">
        <f>VLOOKUP("CHN.NY.GDP.MKTP.KD",AREA_WB_6ATTRS,Seq!P$1,FALSE)/10000</f>
        <v>71486535.103899792</v>
      </c>
      <c r="S152" s="27">
        <f>VLOOKUP("CHN.NY.GDP.MKTP.KD",AREA_WB_6ATTRS,Seq!Q$1,FALSE)/10000</f>
        <v>79278567.430224851</v>
      </c>
      <c r="T152" s="27">
        <f>VLOOKUP("CHN.NY.GDP.MKTP.KD",AREA_WB_6ATTRS,Seq!R$1,FALSE)/10000</f>
        <v>87206424.173247412</v>
      </c>
      <c r="U152" s="27">
        <f>VLOOKUP("CHN.NY.GDP.MKTP.KD",AREA_WB_6ATTRS,Seq!S$1,FALSE)/10000</f>
        <v>95316621.621359423</v>
      </c>
      <c r="V152" s="27">
        <f>VLOOKUP("CHN.NY.GDP.MKTP.KD",AREA_WB_6ATTRS,Seq!T$1,FALSE)/10000</f>
        <v>102751318.10782552</v>
      </c>
      <c r="W152" s="27">
        <f>VLOOKUP("CHN.NY.GDP.MKTP.KD",AREA_WB_6ATTRS,Seq!U$1,FALSE)/10000</f>
        <v>110560418.28402025</v>
      </c>
      <c r="X152" s="27">
        <f>VLOOKUP("CHN.NY.GDP.MKTP.KD",AREA_WB_6ATTRS,Seq!V$1,FALSE)/10000</f>
        <v>119847493.41987793</v>
      </c>
      <c r="Y152" s="27">
        <f>VLOOKUP("CHN.NY.GDP.MKTP.KD",AREA_WB_6ATTRS,Seq!W$1,FALSE)/10000</f>
        <v>129794835.37372778</v>
      </c>
      <c r="Z152" s="27">
        <f>VLOOKUP("CHN.NY.GDP.MKTP.KD",AREA_WB_6ATTRS,Seq!X$1,FALSE)/10000</f>
        <v>141606165.392737</v>
      </c>
      <c r="AA152" s="27">
        <f>VLOOKUP("CHN.NY.GDP.MKTP.KD",AREA_WB_6ATTRS,Seq!Y$1,FALSE)/10000</f>
        <v>155766781.9320105</v>
      </c>
      <c r="AB152" s="27">
        <f>VLOOKUP("CHN.NY.GDP.MKTP.KD",AREA_WB_6ATTRS,Seq!Z$1,FALSE)/10000</f>
        <v>171499226.90714428</v>
      </c>
      <c r="AC152" s="27">
        <f>VLOOKUP("CHN.NY.GDP.MKTP.KD",AREA_WB_6ATTRS,Seq!AA$1,FALSE)/10000</f>
        <v>190878639.54765138</v>
      </c>
      <c r="AD152" s="27">
        <f>VLOOKUP("CHN.NY.GDP.MKTP.KD",AREA_WB_6ATTRS,Seq!AB$1,FALSE)/10000</f>
        <v>215120226.77020231</v>
      </c>
      <c r="AE152" s="27">
        <f>VLOOKUP("CHN.NY.GDP.MKTP.KD",AREA_WB_6ATTRS,Seq!AC$1,FALSE)/10000</f>
        <v>245667298.97157177</v>
      </c>
      <c r="AF152" s="27">
        <f>VLOOKUP("CHN.NY.GDP.MKTP.KD",AREA_WB_6ATTRS,Seq!AD$1,FALSE)/10000</f>
        <v>269251359.67284226</v>
      </c>
      <c r="AG152" s="27">
        <f>VLOOKUP("CHN.NY.GDP.MKTP.KD",AREA_WB_6ATTRS,Seq!AE$1,FALSE)/10000</f>
        <v>294022484.76274431</v>
      </c>
      <c r="AH152" s="27">
        <f>VLOOKUP("CHN.NY.GDP.MKTP.KD",AREA_WB_6ATTRS,Seq!AF$1,FALSE)/10000</f>
        <v>324600823.17806971</v>
      </c>
      <c r="AI152" s="27">
        <f>VLOOKUP("CHN.NY.GDP.MKTP.KD",AREA_WB_6ATTRS,Seq!AG$1,FALSE)/10000</f>
        <v>354139498.08727396</v>
      </c>
      <c r="AJ152" s="27"/>
      <c r="AK152" s="27"/>
      <c r="AL152" s="27"/>
      <c r="AM152" s="27"/>
      <c r="AN152" s="27"/>
      <c r="AO152" s="27"/>
      <c r="AP152" s="27">
        <f>IFERROR(VLOOKUP(CONCATENATE($C152, ".NY.GDP.MKTP.KD"),AREA_WB_6ATTRS,Seq!B$1,FALSE)/10000,".")</f>
        <v>5428340.6010762136</v>
      </c>
      <c r="AQ152" s="27">
        <f>IFERROR(VLOOKUP(CONCATENATE($C152, ".NY.GDP.MKTP.KD"),AREA_WB_6ATTRS,Seq!C$1,FALSE)/10000,".")</f>
        <v>5551195.7161244946</v>
      </c>
      <c r="AR152" s="27">
        <f>IFERROR(VLOOKUP(CONCATENATE($C152, ".NY.GDP.MKTP.KD"),AREA_WB_6ATTRS,Seq!D$1,FALSE)/10000,".")</f>
        <v>5603847.7149762455</v>
      </c>
      <c r="AS152" s="27">
        <f>IFERROR(VLOOKUP(CONCATENATE($C152, ".NY.GDP.MKTP.KD"),AREA_WB_6ATTRS,Seq!E$1,FALSE)/10000,".")</f>
        <v>5692633.7502928246</v>
      </c>
      <c r="AT152" s="27">
        <f>IFERROR(VLOOKUP(CONCATENATE($C152, ".NY.GDP.MKTP.KD"),AREA_WB_6ATTRS,Seq!F$1,FALSE)/10000,".")</f>
        <v>5883627.3631001739</v>
      </c>
      <c r="AU152" s="27">
        <f>IFERROR(VLOOKUP(CONCATENATE($C152, ".NY.GDP.MKTP.KD"),AREA_WB_6ATTRS,Seq!G$1,FALSE)/10000,".")</f>
        <v>6065329.3471996523</v>
      </c>
      <c r="AV152" s="27">
        <f>IFERROR(VLOOKUP(CONCATENATE($C152, ".NY.GDP.MKTP.KD"),AREA_WB_6ATTRS,Seq!H$1,FALSE)/10000,".")</f>
        <v>6419441.0100994399</v>
      </c>
      <c r="AW152" s="27">
        <f>IFERROR(VLOOKUP(CONCATENATE($C152, ".NY.GDP.MKTP.KD"),AREA_WB_6ATTRS,Seq!I$1,FALSE)/10000,".")</f>
        <v>6764261.720882698</v>
      </c>
      <c r="AX152" s="27">
        <f>IFERROR(VLOOKUP(CONCATENATE($C152, ".NY.GDP.MKTP.KD"),AREA_WB_6ATTRS,Seq!J$1,FALSE)/10000,".")</f>
        <v>7038878.6388780838</v>
      </c>
      <c r="AY152" s="27">
        <f>IFERROR(VLOOKUP(CONCATENATE($C152, ".NY.GDP.MKTP.KD"),AREA_WB_6ATTRS,Seq!K$1,FALSE)/10000,".")</f>
        <v>7279427.1537330961</v>
      </c>
      <c r="AZ152" s="27">
        <f>IFERROR(VLOOKUP(CONCATENATE($C152, ".NY.GDP.MKTP.KD"),AREA_WB_6ATTRS,Seq!L$1,FALSE)/10000,".")</f>
        <v>7719252.9433112256</v>
      </c>
      <c r="BA152" s="27">
        <f>IFERROR(VLOOKUP(CONCATENATE($C152, ".NY.GDP.MKTP.KD"),AREA_WB_6ATTRS,Seq!M$1,FALSE)/10000,".")</f>
        <v>7895038.2026400054</v>
      </c>
      <c r="BB152" s="27">
        <f>IFERROR(VLOOKUP(CONCATENATE($C152, ".NY.GDP.MKTP.KD"),AREA_WB_6ATTRS,Seq!N$1,FALSE)/10000,".")</f>
        <v>8292370.0136128254</v>
      </c>
      <c r="BC152" s="27">
        <f>IFERROR(VLOOKUP(CONCATENATE($C152, ".NY.GDP.MKTP.KD"),AREA_WB_6ATTRS,Seq!O$1,FALSE)/10000,".")</f>
        <v>8488538.5124616437</v>
      </c>
      <c r="BD152" s="27">
        <f>IFERROR(VLOOKUP(CONCATENATE($C152, ".NY.GDP.MKTP.KD"),AREA_WB_6ATTRS,Seq!P$1,FALSE)/10000,".")</f>
        <v>8983913.6186844353</v>
      </c>
      <c r="BE152" s="27">
        <f>IFERROR(VLOOKUP(CONCATENATE($C152, ".NY.GDP.MKTP.KD"),AREA_WB_6ATTRS,Seq!Q$1,FALSE)/10000,".")</f>
        <v>9451296.1180633754</v>
      </c>
      <c r="BF152" s="27">
        <f>IFERROR(VLOOKUP(CONCATENATE($C152, ".NY.GDP.MKTP.KD"),AREA_WB_6ATTRS,Seq!R$1,FALSE)/10000,".")</f>
        <v>9645601.0346659888</v>
      </c>
      <c r="BG152" s="27">
        <f>IFERROR(VLOOKUP(CONCATENATE($C152, ".NY.GDP.MKTP.KD"),AREA_WB_6ATTRS,Seq!S$1,FALSE)/10000,".")</f>
        <v>9976473.4771910962</v>
      </c>
      <c r="BH152" s="27">
        <f>IFERROR(VLOOKUP(CONCATENATE($C152, ".NY.GDP.MKTP.KD"),AREA_WB_6ATTRS,Seq!T$1,FALSE)/10000,".")</f>
        <v>10033317.835792666</v>
      </c>
      <c r="BI152" s="27">
        <f>IFERROR(VLOOKUP(CONCATENATE($C152, ".NY.GDP.MKTP.KD"),AREA_WB_6ATTRS,Seq!U$1,FALSE)/10000,".")</f>
        <v>9611515.6245271415</v>
      </c>
      <c r="BJ152" s="27">
        <f>IFERROR(VLOOKUP(CONCATENATE($C152, ".NY.GDP.MKTP.KD"),AREA_WB_6ATTRS,Seq!V$1,FALSE)/10000,".")</f>
        <v>10036379.187083203</v>
      </c>
      <c r="BK152" s="27">
        <f>IFERROR(VLOOKUP(CONCATENATE($C152, ".NY.GDP.MKTP.KD"),AREA_WB_6ATTRS,Seq!W$1,FALSE)/10000,".")</f>
        <v>10204814.077044191</v>
      </c>
      <c r="BL152" s="27">
        <f>IFERROR(VLOOKUP(CONCATENATE($C152, ".NY.GDP.MKTP.KD"),AREA_WB_6ATTRS,Seq!X$1,FALSE)/10000,".")</f>
        <v>10460303.618230045</v>
      </c>
      <c r="BM152" s="27">
        <f>IFERROR(VLOOKUP(CONCATENATE($C152, ".NY.GDP.MKTP.KD"),AREA_WB_6ATTRS,Seq!Y$1,FALSE)/10000,".")</f>
        <v>10870200.61974632</v>
      </c>
      <c r="BN152" s="27">
        <f>IFERROR(VLOOKUP(CONCATENATE($C152, ".NY.GDP.MKTP.KD"),AREA_WB_6ATTRS,Seq!Z$1,FALSE)/10000,".")</f>
        <v>11449836.56875205</v>
      </c>
      <c r="BO152" s="27">
        <f>IFERROR(VLOOKUP(CONCATENATE($C152, ".NY.GDP.MKTP.KD"),AREA_WB_6ATTRS,Seq!AA$1,FALSE)/10000,".")</f>
        <v>11988729.531192623</v>
      </c>
      <c r="BP152" s="27">
        <f>IFERROR(VLOOKUP(CONCATENATE($C152, ".NY.GDP.MKTP.KD"),AREA_WB_6ATTRS,Seq!AB$1,FALSE)/10000,".")</f>
        <v>12791676.520749269</v>
      </c>
      <c r="BQ152" s="27">
        <f>IFERROR(VLOOKUP(CONCATENATE($C152, ".NY.GDP.MKTP.KD"),AREA_WB_6ATTRS,Seq!AC$1,FALSE)/10000,".")</f>
        <v>13674382.488330964</v>
      </c>
      <c r="BR152" s="27">
        <f>IFERROR(VLOOKUP(CONCATENATE($C152, ".NY.GDP.MKTP.KD"),AREA_WB_6ATTRS,Seq!AD$1,FALSE)/10000,".")</f>
        <v>14159386.154527478</v>
      </c>
      <c r="BS152" s="27">
        <f>IFERROR(VLOOKUP(CONCATENATE($C152, ".NY.GDP.MKTP.KD"),AREA_WB_6ATTRS,Seq!AE$1,FALSE)/10000,".")</f>
        <v>14393235.389700351</v>
      </c>
      <c r="BT152" s="27">
        <f>IFERROR(VLOOKUP(CONCATENATE($C152, ".NY.GDP.MKTP.KD"),AREA_WB_6ATTRS,Seq!AF$1,FALSE)/10000,".")</f>
        <v>14969135.390111007</v>
      </c>
      <c r="BU152" s="27">
        <f>IFERROR(VLOOKUP(CONCATENATE($C152, ".NY.GDP.MKTP.KD"),AREA_WB_6ATTRS,Seq!AG$1,FALSE)/10000,".")</f>
        <v>15856634.650229782</v>
      </c>
      <c r="BV152" s="27"/>
      <c r="BW152" s="27"/>
      <c r="BX152" s="27"/>
      <c r="BY152" s="27"/>
      <c r="BZ152" s="27"/>
      <c r="CA152" s="27"/>
      <c r="CB152" s="27"/>
      <c r="CC152" s="27">
        <f>CNPop!A$48</f>
        <v>5.0000000000000001E-3</v>
      </c>
      <c r="CD152" s="27">
        <f>CNPop!B$48</f>
        <v>6.0000000000000001E-3</v>
      </c>
      <c r="CE152" s="27">
        <f>CNPop!C$48</f>
        <v>6.0000000000000001E-3</v>
      </c>
      <c r="CF152" s="27">
        <f>CNPop!D$48</f>
        <v>7.0000000000000001E-3</v>
      </c>
      <c r="CG152" s="27">
        <f>CNPop!E$48</f>
        <v>7.0000000000000001E-3</v>
      </c>
      <c r="CH152" s="27">
        <f>CNPop!F$48</f>
        <v>8.0000000000000002E-3</v>
      </c>
      <c r="CI152" s="27">
        <f>CNPop!G$48</f>
        <v>8.9999999999999993E-3</v>
      </c>
      <c r="CJ152" s="27">
        <f>CNPop!H$48</f>
        <v>0.01</v>
      </c>
      <c r="CK152" s="27">
        <f>CNPop!I$48</f>
        <v>1.0999999999999999E-2</v>
      </c>
      <c r="CL152" s="27">
        <f>CNPop!J$48</f>
        <v>1.2E-2</v>
      </c>
      <c r="CM152" s="27">
        <f>CNPop!K$48</f>
        <v>1.4E-2</v>
      </c>
      <c r="CN152" s="27">
        <f>CNPop!L$48</f>
        <v>1.6E-2</v>
      </c>
      <c r="CO152" s="27">
        <f>CNPop!M$48</f>
        <v>1.7000000000000001E-2</v>
      </c>
      <c r="CP152" s="27">
        <f>CNPop!N$48</f>
        <v>1.9E-2</v>
      </c>
      <c r="CQ152" s="27">
        <f>CNPop!O$48</f>
        <v>2.1000000000000001E-2</v>
      </c>
      <c r="CR152" s="27">
        <f>CNPop!P$48</f>
        <v>2.3E-2</v>
      </c>
      <c r="CS152" s="27">
        <f>CNPop!Q$48</f>
        <v>2.5999999999999999E-2</v>
      </c>
      <c r="CT152" s="27">
        <f>CNPop!R$48</f>
        <v>2.8000000000000001E-2</v>
      </c>
      <c r="CU152" s="27">
        <f>CNPop!S$48</f>
        <v>0.03</v>
      </c>
      <c r="CV152" s="27">
        <f>CNPop!T$48</f>
        <v>3.3000000000000002E-2</v>
      </c>
      <c r="CW152" s="27">
        <f>CNPop!U$48</f>
        <v>3.5999999999999997E-2</v>
      </c>
      <c r="CX152" s="27">
        <f>CNPop!V$48</f>
        <v>3.9E-2</v>
      </c>
      <c r="CY152" s="27">
        <f>CNPop!W$48</f>
        <v>4.2000000000000003E-2</v>
      </c>
      <c r="CZ152" s="27">
        <f>CNPop!X$48</f>
        <v>4.4999999999999998E-2</v>
      </c>
      <c r="DA152" s="27">
        <f>CNPop!Y$48</f>
        <v>4.9000000000000002E-2</v>
      </c>
      <c r="DB152" s="27">
        <f>CNPop!Z$48</f>
        <v>5.1999999999999998E-2</v>
      </c>
      <c r="DC152" s="27">
        <f>CNPop!AA$48</f>
        <v>5.6000000000000001E-2</v>
      </c>
      <c r="DD152" s="27">
        <f>CNPop!AB$48</f>
        <v>0.06</v>
      </c>
      <c r="DE152" s="27">
        <f>CNPop!AC$48</f>
        <v>6.3E-2</v>
      </c>
      <c r="DF152" s="27">
        <f>CNPop!AD$48</f>
        <v>6.8000000000000005E-2</v>
      </c>
      <c r="DG152" s="27">
        <f>CNPop!AE$48</f>
        <v>7.1999999999999995E-2</v>
      </c>
      <c r="DH152" s="27">
        <f>CNPop!AF$48</f>
        <v>7.5999999999999998E-2</v>
      </c>
      <c r="DI152" s="27">
        <f>CNPop!AG$48</f>
        <v>8.1000000000000003E-2</v>
      </c>
      <c r="DJ152" s="27">
        <f>CNPop!AH$48</f>
        <v>8.5000000000000006E-2</v>
      </c>
      <c r="DK152" s="27">
        <f>CNPop!AI$48</f>
        <v>0.09</v>
      </c>
      <c r="DL152" s="27">
        <f>CNPop!AJ$48</f>
        <v>9.5000000000000001E-2</v>
      </c>
      <c r="DM152" s="27">
        <f>CNPop!AK$48</f>
        <v>0.1</v>
      </c>
      <c r="DN152" s="27"/>
      <c r="DO152" s="27">
        <f t="shared" si="180"/>
        <v>0.20100000381469726</v>
      </c>
      <c r="DP152" s="27">
        <f t="shared" si="181"/>
        <v>0.20100000381469726</v>
      </c>
      <c r="DQ152" s="27">
        <f t="shared" si="182"/>
        <v>0.20100000381469726</v>
      </c>
      <c r="DR152" s="27">
        <f t="shared" si="183"/>
        <v>0.20100000381469726</v>
      </c>
      <c r="DS152" s="27">
        <f t="shared" si="184"/>
        <v>0.20100000381469726</v>
      </c>
      <c r="DT152" s="27">
        <f t="shared" si="185"/>
        <v>0.20100000381469726</v>
      </c>
      <c r="DU152" s="27">
        <f t="shared" si="186"/>
        <v>0.20100000381469726</v>
      </c>
      <c r="DV152" s="27">
        <f t="shared" si="187"/>
        <v>0.20100000381469726</v>
      </c>
      <c r="DW152" s="27">
        <f t="shared" si="188"/>
        <v>0.20100000381469726</v>
      </c>
      <c r="DX152" s="27">
        <f t="shared" si="189"/>
        <v>0.20100000381469726</v>
      </c>
      <c r="DY152" s="27">
        <f t="shared" si="190"/>
        <v>0.20100000381469726</v>
      </c>
      <c r="DZ152" s="27">
        <f t="shared" si="191"/>
        <v>0.20100000381469726</v>
      </c>
      <c r="EA152" s="27">
        <f t="shared" si="192"/>
        <v>0.20100000381469726</v>
      </c>
      <c r="EB152" s="27">
        <f t="shared" si="193"/>
        <v>0.20100000381469726</v>
      </c>
      <c r="EC152" s="27">
        <f t="shared" si="194"/>
        <v>0.20100000381469726</v>
      </c>
      <c r="ED152" s="27">
        <f t="shared" si="195"/>
        <v>0.20100000381469726</v>
      </c>
      <c r="EE152" s="27">
        <f t="shared" si="196"/>
        <v>0.20100000381469726</v>
      </c>
      <c r="EF152" s="27">
        <f t="shared" si="197"/>
        <v>0.23799999237060546</v>
      </c>
      <c r="EG152" s="27">
        <f t="shared" si="198"/>
        <v>0.25299999237060544</v>
      </c>
      <c r="EH152" s="27" t="str">
        <f t="shared" si="199"/>
        <v>.</v>
      </c>
      <c r="EI152" s="27" t="str">
        <f t="shared" si="200"/>
        <v>.</v>
      </c>
      <c r="EJ152" s="27" t="str">
        <f t="shared" si="201"/>
        <v>.</v>
      </c>
      <c r="EK152" s="27" t="str">
        <f t="shared" si="202"/>
        <v>.</v>
      </c>
      <c r="EL152" s="27" t="str">
        <f t="shared" si="203"/>
        <v>.</v>
      </c>
      <c r="EM152" s="27" t="str">
        <f t="shared" si="204"/>
        <v>.</v>
      </c>
      <c r="EN152" s="27" t="str">
        <f t="shared" si="205"/>
        <v>.</v>
      </c>
      <c r="EO152" s="27" t="str">
        <f t="shared" si="206"/>
        <v>.</v>
      </c>
      <c r="EP152" s="27" t="str">
        <f t="shared" si="215"/>
        <v>.</v>
      </c>
      <c r="EQ152" s="27" t="str">
        <f t="shared" si="216"/>
        <v>.</v>
      </c>
      <c r="ER152" s="27" t="str">
        <f t="shared" ref="ER152:ET158" si="224">IF(ISNUMBER(GC152),GC152,EQ152)</f>
        <v>.</v>
      </c>
      <c r="ES152" s="27" t="str">
        <f t="shared" si="224"/>
        <v>.</v>
      </c>
      <c r="ET152" s="27" t="str">
        <f t="shared" si="224"/>
        <v>.</v>
      </c>
      <c r="EU152" s="27"/>
      <c r="EV152" s="27"/>
      <c r="EW152" s="27"/>
      <c r="EX152" s="27"/>
      <c r="EY152" s="27"/>
      <c r="EZ152" s="27" t="str">
        <f>IFERROR(VLOOKUP(CONCATENATE($C152,".SL.TLF.TERT.ZS"),AREA_WB_6ATTRS,Seq!B$1,FALSE)/100,".")</f>
        <v>.</v>
      </c>
      <c r="FA152" s="27" t="str">
        <f>IFERROR(VLOOKUP(CONCATENATE($C152,".SL.TLF.TERT.ZS"),AREA_WB_6ATTRS,Seq!C$1,FALSE)/100,".")</f>
        <v>.</v>
      </c>
      <c r="FB152" s="27" t="str">
        <f>IFERROR(VLOOKUP(CONCATENATE($C152,".SL.TLF.TERT.ZS"),AREA_WB_6ATTRS,Seq!D$1,FALSE)/100,".")</f>
        <v>.</v>
      </c>
      <c r="FC152" s="27" t="str">
        <f>IFERROR(VLOOKUP(CONCATENATE($C152,".SL.TLF.TERT.ZS"),AREA_WB_6ATTRS,Seq!E$1,FALSE)/100,".")</f>
        <v>.</v>
      </c>
      <c r="FD152" s="27" t="str">
        <f>IFERROR(VLOOKUP(CONCATENATE($C152,".SL.TLF.TERT.ZS"),AREA_WB_6ATTRS,Seq!F$1,FALSE)/100,".")</f>
        <v>.</v>
      </c>
      <c r="FE152" s="27" t="str">
        <f>IFERROR(VLOOKUP(CONCATENATE($C152,".SL.TLF.TERT.ZS"),AREA_WB_6ATTRS,Seq!G$1,FALSE)/100,".")</f>
        <v>.</v>
      </c>
      <c r="FF152" s="27" t="str">
        <f>IFERROR(VLOOKUP(CONCATENATE($C152,".SL.TLF.TERT.ZS"),AREA_WB_6ATTRS,Seq!H$1,FALSE)/100,".")</f>
        <v>.</v>
      </c>
      <c r="FG152" s="27" t="str">
        <f>IFERROR(VLOOKUP(CONCATENATE($C152,".SL.TLF.TERT.ZS"),AREA_WB_6ATTRS,Seq!I$1,FALSE)/100,".")</f>
        <v>.</v>
      </c>
      <c r="FH152" s="27" t="str">
        <f>IFERROR(VLOOKUP(CONCATENATE($C152,".SL.TLF.TERT.ZS"),AREA_WB_6ATTRS,Seq!J$1,FALSE)/100,".")</f>
        <v>.</v>
      </c>
      <c r="FI152" s="27" t="str">
        <f>IFERROR(VLOOKUP(CONCATENATE($C152,".SL.TLF.TERT.ZS"),AREA_WB_6ATTRS,Seq!K$1,FALSE)/100,".")</f>
        <v>.</v>
      </c>
      <c r="FJ152" s="27" t="str">
        <f>IFERROR(VLOOKUP(CONCATENATE($C152,".SL.TLF.TERT.ZS"),AREA_WB_6ATTRS,Seq!L$1,FALSE)/100,".")</f>
        <v>.</v>
      </c>
      <c r="FK152" s="27" t="str">
        <f>IFERROR(VLOOKUP(CONCATENATE($C152,".SL.TLF.TERT.ZS"),AREA_WB_6ATTRS,Seq!M$1,FALSE)/100,".")</f>
        <v>.</v>
      </c>
      <c r="FL152" s="27" t="str">
        <f>IFERROR(VLOOKUP(CONCATENATE($C152,".SL.TLF.TERT.ZS"),AREA_WB_6ATTRS,Seq!N$1,FALSE)/100,".")</f>
        <v>.</v>
      </c>
      <c r="FM152" s="27" t="str">
        <f>IFERROR(VLOOKUP(CONCATENATE($C152,".SL.TLF.TERT.ZS"),AREA_WB_6ATTRS,Seq!O$1,FALSE)/100,".")</f>
        <v>.</v>
      </c>
      <c r="FN152" s="27" t="str">
        <f>IFERROR(VLOOKUP(CONCATENATE($C152,".SL.TLF.TERT.ZS"),AREA_WB_6ATTRS,Seq!P$1,FALSE)/100,".")</f>
        <v>.</v>
      </c>
      <c r="FO152" s="27" t="str">
        <f>IFERROR(VLOOKUP(CONCATENATE($C152,".SL.TLF.TERT.ZS"),AREA_WB_6ATTRS,Seq!Q$1,FALSE)/100,".")</f>
        <v>.</v>
      </c>
      <c r="FP152" s="27">
        <f>IFERROR(VLOOKUP(CONCATENATE($C152,".SL.TLF.TERT.ZS"),AREA_WB_6ATTRS,Seq!R$1,FALSE)/100,".")</f>
        <v>0.20100000381469726</v>
      </c>
      <c r="FQ152" s="27">
        <f>IFERROR(VLOOKUP(CONCATENATE($C152,".SL.TLF.TERT.ZS"),AREA_WB_6ATTRS,Seq!S$1,FALSE)/100,".")</f>
        <v>0.23799999237060546</v>
      </c>
      <c r="FR152" s="27">
        <f>IFERROR(VLOOKUP(CONCATENATE($C152,".SL.TLF.TERT.ZS"),AREA_WB_6ATTRS,Seq!T$1,FALSE)/100,".")</f>
        <v>0.25299999237060544</v>
      </c>
      <c r="FS152" s="27" t="str">
        <f>IFERROR(VLOOKUP(CONCATENATE($C152,".SL.TLF.TERT.ZS"),AREA_WB_6ATTRS,Seq!U$1,FALSE)/100,".")</f>
        <v>.</v>
      </c>
      <c r="FT152" s="27" t="str">
        <f>IFERROR(VLOOKUP(CONCATENATE($C152,".SL.TLF.TERT.ZS"),AREA_WB_6ATTRS,Seq!V$1,FALSE)/100,".")</f>
        <v>.</v>
      </c>
      <c r="FU152" s="27" t="str">
        <f>IFERROR(VLOOKUP(CONCATENATE($C152,".SL.TLF.TERT.ZS"),AREA_WB_6ATTRS,Seq!W$1,FALSE)/100,".")</f>
        <v>.</v>
      </c>
      <c r="FV152" s="27" t="str">
        <f>IFERROR(VLOOKUP(CONCATENATE($C152,".SL.TLF.TERT.ZS"),AREA_WB_6ATTRS,Seq!X$1,FALSE)/100,".")</f>
        <v>.</v>
      </c>
      <c r="FW152" s="27" t="str">
        <f>IFERROR(VLOOKUP(CONCATENATE($C152,".SL.TLF.TERT.ZS"),AREA_WB_6ATTRS,Seq!Y$1,FALSE)/100,".")</f>
        <v>.</v>
      </c>
      <c r="FX152" s="27" t="str">
        <f>IFERROR(VLOOKUP(CONCATENATE($C152,".SL.TLF.TERT.ZS"),AREA_WB_6ATTRS,Seq!Z$1,FALSE)/100,".")</f>
        <v>.</v>
      </c>
      <c r="FY152" s="27" t="str">
        <f>IFERROR(VLOOKUP(CONCATENATE($C152,".SL.TLF.TERT.ZS"),AREA_WB_6ATTRS,Seq!AA$1,FALSE)/100,".")</f>
        <v>.</v>
      </c>
      <c r="FZ152" s="27" t="str">
        <f>IFERROR(VLOOKUP(CONCATENATE($C152,".SL.TLF.TERT.ZS"),AREA_WB_6ATTRS,Seq!AB$1,FALSE)/100,".")</f>
        <v>.</v>
      </c>
      <c r="GA152" s="27" t="str">
        <f>IFERROR(VLOOKUP(CONCATENATE($C152,".SL.TLF.TERT.ZS"),AREA_WB_6ATTRS,Seq!AC$1,FALSE)/100,".")</f>
        <v>.</v>
      </c>
      <c r="GB152" s="27" t="str">
        <f>IFERROR(VLOOKUP(CONCATENATE($C152,".SL.TLF.TERT.ZS"),AREA_WB_6ATTRS,Seq!AD$1,FALSE)/100,".")</f>
        <v>.</v>
      </c>
      <c r="GC152" s="27" t="str">
        <f>IFERROR(VLOOKUP(CONCATENATE($C152,".SL.TLF.TERT.ZS"),AREA_WB_6ATTRS,Seq!AE$1,FALSE)/100,".")</f>
        <v>.</v>
      </c>
      <c r="GD152" s="27" t="str">
        <f>IFERROR(VLOOKUP(CONCATENATE($C152,".SL.TLF.TERT.ZS"),AREA_WB_6ATTRS,Seq!AF$1,FALSE)/100,".")</f>
        <v>.</v>
      </c>
      <c r="GE152" s="27" t="str">
        <f>IFERROR(VLOOKUP(CONCATENATE($C152,".SL.TLF.TERT.ZS"),AREA_WB_6ATTRS,Seq!AG$1,FALSE)/100,".")</f>
        <v>.</v>
      </c>
      <c r="GF152" s="27" t="str">
        <f>IFERROR(VLOOKUP(CONCATENATE($C152,".SL.TLF.TERT.ZS"),AREA_WB_6ATTRS,Seq!AH$1,FALSE)/100,".")</f>
        <v>.</v>
      </c>
      <c r="GG152" s="27" t="str">
        <f>IFERROR(VLOOKUP(CONCATENATE($C152,".SL.TLF.TERT.ZS"),AREA_WB_6ATTRS,Seq!AI$1,FALSE)/100,".")</f>
        <v>.</v>
      </c>
      <c r="GH152" s="27" t="str">
        <f>IFERROR(VLOOKUP(CONCATENATE($C152,".SL.TLF.TERT.ZS"),AREA_WB_6ATTRS,Seq!AJ$1,FALSE)/100,".")</f>
        <v>.</v>
      </c>
      <c r="GI152" s="27" t="str">
        <f>IFERROR(VLOOKUP(CONCATENATE($C152,".SL.TLF.TERT.ZS"),AREA_WB_6ATTRS,Seq!AK$1,FALSE)/100,".")</f>
        <v>.</v>
      </c>
      <c r="GJ152" s="27" t="str">
        <f>IFERROR(VLOOKUP(CONCATENATE($C152,".SL.TLF.TERT.ZS"),AREA_WB_6ATTRS,Seq!AL$1,FALSE)/100,".")</f>
        <v>.</v>
      </c>
      <c r="GK152" s="27"/>
      <c r="GL152" s="27"/>
      <c r="GM152" s="27">
        <f t="shared" si="207"/>
        <v>2.0825053670068007E-4</v>
      </c>
      <c r="GN152" s="27">
        <f t="shared" si="208"/>
        <v>1.204679722945348E-4</v>
      </c>
      <c r="GO152" s="27" t="str">
        <f t="shared" si="217"/>
        <v>.</v>
      </c>
      <c r="GP152" s="27"/>
      <c r="GQ152" s="9">
        <f>IF(VLOOKUP($B152,EM_80!$B$1:$C$201,2,FALSE)&gt;0,VLOOKUP($B152,EM_80!$B$1:$C$201,2,FALSE),".")</f>
        <v>5600</v>
      </c>
      <c r="GR152" s="9">
        <f t="shared" si="209"/>
        <v>4000</v>
      </c>
      <c r="GS152" s="9" t="str">
        <f t="shared" si="210"/>
        <v>.</v>
      </c>
      <c r="GU152">
        <f t="shared" si="211"/>
        <v>26890687</v>
      </c>
      <c r="GV152">
        <f t="shared" si="212"/>
        <v>33203846</v>
      </c>
      <c r="GW152">
        <f t="shared" si="213"/>
        <v>39772905</v>
      </c>
      <c r="GX152">
        <f t="shared" si="214"/>
        <v>46294841</v>
      </c>
      <c r="GZ152" s="9" t="str">
        <f>IF(ISNA(VLOOKUP($B152,Area_EM_90,Seq!C$1,FALSE)),".",VLOOKUP($B152,Area_EM_90,Seq!C$1,FALSE))</f>
        <v>.</v>
      </c>
      <c r="HA152" s="9" t="str">
        <f>IF(ISNA(VLOOKUP($B152,Area_EM_90,Seq!D$1,FALSE)),".",VLOOKUP($B152,Area_EM_90,Seq!D$1,FALSE))</f>
        <v>.</v>
      </c>
      <c r="HB152" s="9" t="str">
        <f>IF(ISNA(VLOOKUP($B152,Area_EM_90,Seq!E$1,FALSE)),".",VLOOKUP($B152,Area_EM_90,Seq!E$1,FALSE))</f>
        <v>.</v>
      </c>
      <c r="HC152" s="9" t="str">
        <f>IF(ISNA(VLOOKUP($B152,Area_EM_90,Seq!F$1,FALSE)),".",VLOOKUP($B152,Area_EM_90,Seq!F$1,FALSE))</f>
        <v>.</v>
      </c>
      <c r="HD152" s="9" t="str">
        <f>IF(ISNA(VLOOKUP($B152,Area_EM_90,Seq!G$1,FALSE)),".",VLOOKUP($B152,Area_EM_90,Seq!G$1,FALSE))</f>
        <v>.</v>
      </c>
      <c r="HE152" s="9" t="str">
        <f>IF(ISNA(VLOOKUP($B152,Area_EM_90,Seq!H$1,FALSE)),".",VLOOKUP($B152,Area_EM_90,Seq!H$1,FALSE))</f>
        <v>.</v>
      </c>
      <c r="HF152" s="9" t="str">
        <f>IF(ISNA(VLOOKUP($B152,Area_EM_90,Seq!I$1,FALSE)),".",VLOOKUP($B152,Area_EM_90,Seq!I$1,FALSE))</f>
        <v>.</v>
      </c>
      <c r="HG152" s="9" t="str">
        <f>IF(ISNA(VLOOKUP($B152,Area_EM_90,Seq!J$1,FALSE)),".",VLOOKUP($B152,Area_EM_90,Seq!J$1,FALSE))</f>
        <v>.</v>
      </c>
      <c r="HH152" s="9" t="str">
        <f>IF(ISNA(VLOOKUP($B152,Area_EM_00,Seq!C$1,FALSE)),".",VLOOKUP($B152,Area_EM_00,Seq!C$1,FALSE))</f>
        <v>.</v>
      </c>
      <c r="HI152" s="9" t="str">
        <f>IF(ISNA(VLOOKUP($B152,Area_EM_00,Seq!D$1,FALSE)),".",VLOOKUP($B152,Area_EM_00,Seq!D$1,FALSE))</f>
        <v>.</v>
      </c>
      <c r="HJ152" s="9" t="str">
        <f>IF(ISNA(VLOOKUP($B152,Area_EM_00,Seq!E$1,FALSE)),".",VLOOKUP($B152,Area_EM_00,Seq!E$1,FALSE))</f>
        <v>.</v>
      </c>
      <c r="HK152" s="9" t="str">
        <f>IF(ISNA(VLOOKUP($B152,Area_EM_00,Seq!F$1,FALSE)),".",VLOOKUP($B152,Area_EM_00,Seq!F$1,FALSE))</f>
        <v>.</v>
      </c>
      <c r="HL152" s="9" t="str">
        <f>IF(ISNA(VLOOKUP($B152,Area_EM_00,Seq!G$1,FALSE)),".",VLOOKUP($B152,Area_EM_00,Seq!G$1,FALSE))</f>
        <v>.</v>
      </c>
      <c r="HM152" s="9" t="str">
        <f>IF(ISNA(VLOOKUP($B152,Area_EM_00,Seq!H$1,FALSE)),".",VLOOKUP($B152,Area_EM_00,Seq!H$1,FALSE))</f>
        <v>.</v>
      </c>
      <c r="HN152" s="9" t="str">
        <f>IF(ISNA(VLOOKUP($B152,Area_EM_00,Seq!I$1,FALSE)),".",VLOOKUP($B152,Area_EM_00,Seq!I$1,FALSE))</f>
        <v>.</v>
      </c>
      <c r="HO152" s="9" t="str">
        <f>IF(ISNA(VLOOKUP($B152,Area_EM_00,Seq!J$1,FALSE)),".",VLOOKUP($B152,Area_EM_00,Seq!J$1,FALSE))</f>
        <v>.</v>
      </c>
      <c r="HQ152" s="27"/>
      <c r="HR152" s="9">
        <f>IFERROR(VLOOKUP($B152,AREA_EM3_60_00,Seq!E$1,FALSE),".")</f>
        <v>737</v>
      </c>
      <c r="HS152" s="9">
        <f>IFERROR(VLOOKUP($B152,AREA_EM3_60_00,Seq!F$1,FALSE),".")</f>
        <v>841</v>
      </c>
      <c r="HT152" s="9">
        <f>IFERROR(VLOOKUP($B152,AREA_EM3_60_00,Seq!G$1,FALSE),".")</f>
        <v>1643</v>
      </c>
      <c r="HU152" s="9">
        <f>IFERROR(VLOOKUP($B152,AREA_EM3_10,Seq!B$1,FALSE),".")</f>
        <v>1636.7039825422803</v>
      </c>
      <c r="HV152" s="9">
        <f t="shared" si="218"/>
        <v>26890687</v>
      </c>
      <c r="HW152" s="9">
        <f t="shared" si="219"/>
        <v>33203846</v>
      </c>
      <c r="HX152" s="9">
        <f t="shared" si="220"/>
        <v>39772905</v>
      </c>
      <c r="HY152" s="9">
        <f t="shared" si="221"/>
        <v>46294841</v>
      </c>
    </row>
    <row r="153" spans="1:233">
      <c r="A153" s="25" t="s">
        <v>3977</v>
      </c>
      <c r="B153" s="26" t="str">
        <f t="shared" si="178"/>
        <v>DominicanRep</v>
      </c>
      <c r="C153" s="166" t="s">
        <v>1399</v>
      </c>
      <c r="D153" s="27">
        <f>VLOOKUP("CHN.NY.GDP.MKTP.KD",AREA_WB_6ATTRS,Seq!B$1,FALSE)/10000</f>
        <v>18294112.043860689</v>
      </c>
      <c r="E153" s="27">
        <f>VLOOKUP("CHN.NY.GDP.MKTP.KD",AREA_WB_6ATTRS,Seq!C$1,FALSE)/10000</f>
        <v>19245405.87014145</v>
      </c>
      <c r="F153" s="27">
        <f>VLOOKUP("CHN.NY.GDP.MKTP.KD",AREA_WB_6ATTRS,Seq!D$1,FALSE)/10000</f>
        <v>20996737.804324333</v>
      </c>
      <c r="G153" s="27">
        <f>VLOOKUP("CHN.NY.GDP.MKTP.KD",AREA_WB_6ATTRS,Seq!E$1,FALSE)/10000</f>
        <v>23285382.224995762</v>
      </c>
      <c r="H153" s="27">
        <f>VLOOKUP("CHN.NY.GDP.MKTP.KD",AREA_WB_6ATTRS,Seq!F$1,FALSE)/10000</f>
        <v>26824760.323195074</v>
      </c>
      <c r="I153" s="27">
        <f>VLOOKUP("CHN.NY.GDP.MKTP.KD",AREA_WB_6ATTRS,Seq!G$1,FALSE)/10000</f>
        <v>30446102.966826372</v>
      </c>
      <c r="J153" s="27">
        <f>VLOOKUP("CHN.NY.GDP.MKTP.KD",AREA_WB_6ATTRS,Seq!H$1,FALSE)/10000</f>
        <v>33125360.027907111</v>
      </c>
      <c r="K153" s="27">
        <f>VLOOKUP("CHN.NY.GDP.MKTP.KD",AREA_WB_6ATTRS,Seq!I$1,FALSE)/10000</f>
        <v>36967901.791144341</v>
      </c>
      <c r="L153" s="27">
        <f>VLOOKUP("CHN.NY.GDP.MKTP.KD",AREA_WB_6ATTRS,Seq!J$1,FALSE)/10000</f>
        <v>41145274.693543643</v>
      </c>
      <c r="M153" s="27">
        <f>VLOOKUP("CHN.NY.GDP.MKTP.KD",AREA_WB_6ATTRS,Seq!K$1,FALSE)/10000</f>
        <v>42832230.955979005</v>
      </c>
      <c r="N153" s="27">
        <f>VLOOKUP("CHN.NY.GDP.MKTP.KD",AREA_WB_6ATTRS,Seq!L$1,FALSE)/10000</f>
        <v>44459855.73230619</v>
      </c>
      <c r="O153" s="27">
        <f>VLOOKUP("CHN.NY.GDP.MKTP.KD",AREA_WB_6ATTRS,Seq!M$1,FALSE)/10000</f>
        <v>48550162.459678344</v>
      </c>
      <c r="P153" s="27">
        <f>VLOOKUP("CHN.NY.GDP.MKTP.KD",AREA_WB_6ATTRS,Seq!N$1,FALSE)/10000</f>
        <v>55444285.528952621</v>
      </c>
      <c r="Q153" s="27">
        <f>VLOOKUP("CHN.NY.GDP.MKTP.KD",AREA_WB_6ATTRS,Seq!O$1,FALSE)/10000</f>
        <v>63206485.503006078</v>
      </c>
      <c r="R153" s="27">
        <f>VLOOKUP("CHN.NY.GDP.MKTP.KD",AREA_WB_6ATTRS,Seq!P$1,FALSE)/10000</f>
        <v>71486535.103899792</v>
      </c>
      <c r="S153" s="27">
        <f>VLOOKUP("CHN.NY.GDP.MKTP.KD",AREA_WB_6ATTRS,Seq!Q$1,FALSE)/10000</f>
        <v>79278567.430224851</v>
      </c>
      <c r="T153" s="27">
        <f>VLOOKUP("CHN.NY.GDP.MKTP.KD",AREA_WB_6ATTRS,Seq!R$1,FALSE)/10000</f>
        <v>87206424.173247412</v>
      </c>
      <c r="U153" s="27">
        <f>VLOOKUP("CHN.NY.GDP.MKTP.KD",AREA_WB_6ATTRS,Seq!S$1,FALSE)/10000</f>
        <v>95316621.621359423</v>
      </c>
      <c r="V153" s="27">
        <f>VLOOKUP("CHN.NY.GDP.MKTP.KD",AREA_WB_6ATTRS,Seq!T$1,FALSE)/10000</f>
        <v>102751318.10782552</v>
      </c>
      <c r="W153" s="27">
        <f>VLOOKUP("CHN.NY.GDP.MKTP.KD",AREA_WB_6ATTRS,Seq!U$1,FALSE)/10000</f>
        <v>110560418.28402025</v>
      </c>
      <c r="X153" s="27">
        <f>VLOOKUP("CHN.NY.GDP.MKTP.KD",AREA_WB_6ATTRS,Seq!V$1,FALSE)/10000</f>
        <v>119847493.41987793</v>
      </c>
      <c r="Y153" s="27">
        <f>VLOOKUP("CHN.NY.GDP.MKTP.KD",AREA_WB_6ATTRS,Seq!W$1,FALSE)/10000</f>
        <v>129794835.37372778</v>
      </c>
      <c r="Z153" s="27">
        <f>VLOOKUP("CHN.NY.GDP.MKTP.KD",AREA_WB_6ATTRS,Seq!X$1,FALSE)/10000</f>
        <v>141606165.392737</v>
      </c>
      <c r="AA153" s="27">
        <f>VLOOKUP("CHN.NY.GDP.MKTP.KD",AREA_WB_6ATTRS,Seq!Y$1,FALSE)/10000</f>
        <v>155766781.9320105</v>
      </c>
      <c r="AB153" s="27">
        <f>VLOOKUP("CHN.NY.GDP.MKTP.KD",AREA_WB_6ATTRS,Seq!Z$1,FALSE)/10000</f>
        <v>171499226.90714428</v>
      </c>
      <c r="AC153" s="27">
        <f>VLOOKUP("CHN.NY.GDP.MKTP.KD",AREA_WB_6ATTRS,Seq!AA$1,FALSE)/10000</f>
        <v>190878639.54765138</v>
      </c>
      <c r="AD153" s="27">
        <f>VLOOKUP("CHN.NY.GDP.MKTP.KD",AREA_WB_6ATTRS,Seq!AB$1,FALSE)/10000</f>
        <v>215120226.77020231</v>
      </c>
      <c r="AE153" s="27">
        <f>VLOOKUP("CHN.NY.GDP.MKTP.KD",AREA_WB_6ATTRS,Seq!AC$1,FALSE)/10000</f>
        <v>245667298.97157177</v>
      </c>
      <c r="AF153" s="27">
        <f>VLOOKUP("CHN.NY.GDP.MKTP.KD",AREA_WB_6ATTRS,Seq!AD$1,FALSE)/10000</f>
        <v>269251359.67284226</v>
      </c>
      <c r="AG153" s="27">
        <f>VLOOKUP("CHN.NY.GDP.MKTP.KD",AREA_WB_6ATTRS,Seq!AE$1,FALSE)/10000</f>
        <v>294022484.76274431</v>
      </c>
      <c r="AH153" s="27">
        <f>VLOOKUP("CHN.NY.GDP.MKTP.KD",AREA_WB_6ATTRS,Seq!AF$1,FALSE)/10000</f>
        <v>324600823.17806971</v>
      </c>
      <c r="AI153" s="27">
        <f>VLOOKUP("CHN.NY.GDP.MKTP.KD",AREA_WB_6ATTRS,Seq!AG$1,FALSE)/10000</f>
        <v>354139498.08727396</v>
      </c>
      <c r="AJ153" s="27"/>
      <c r="AK153" s="27"/>
      <c r="AL153" s="27"/>
      <c r="AM153" s="27"/>
      <c r="AN153" s="27"/>
      <c r="AO153" s="27"/>
      <c r="AP153" s="27">
        <f>IFERROR(VLOOKUP(CONCATENATE($C153, ".NY.GDP.MKTP.KD"),AREA_WB_6ATTRS,Seq!B$1,FALSE)/10000,".")</f>
        <v>1053404.2898072589</v>
      </c>
      <c r="AQ153" s="27">
        <f>IFERROR(VLOOKUP(CONCATENATE($C153, ".NY.GDP.MKTP.KD"),AREA_WB_6ATTRS,Seq!C$1,FALSE)/10000,".")</f>
        <v>1098488.5966633379</v>
      </c>
      <c r="AR153" s="27">
        <f>IFERROR(VLOOKUP(CONCATENATE($C153, ".NY.GDP.MKTP.KD"),AREA_WB_6ATTRS,Seq!D$1,FALSE)/10000,".")</f>
        <v>1117148.7179788589</v>
      </c>
      <c r="AS153" s="27">
        <f>IFERROR(VLOOKUP(CONCATENATE($C153, ".NY.GDP.MKTP.KD"),AREA_WB_6ATTRS,Seq!E$1,FALSE)/10000,".")</f>
        <v>1168849.7606155225</v>
      </c>
      <c r="AT153" s="27">
        <f>IFERROR(VLOOKUP(CONCATENATE($C153, ".NY.GDP.MKTP.KD"),AREA_WB_6ATTRS,Seq!F$1,FALSE)/10000,".")</f>
        <v>1183494.2323754597</v>
      </c>
      <c r="AU153" s="27">
        <f>IFERROR(VLOOKUP(CONCATENATE($C153, ".NY.GDP.MKTP.KD"),AREA_WB_6ATTRS,Seq!G$1,FALSE)/10000,".")</f>
        <v>1158374.1530792173</v>
      </c>
      <c r="AV153" s="27">
        <f>IFERROR(VLOOKUP(CONCATENATE($C153, ".NY.GDP.MKTP.KD"),AREA_WB_6ATTRS,Seq!H$1,FALSE)/10000,".")</f>
        <v>1199172.0123617675</v>
      </c>
      <c r="AW153" s="27">
        <f>IFERROR(VLOOKUP(CONCATENATE($C153, ".NY.GDP.MKTP.KD"),AREA_WB_6ATTRS,Seq!I$1,FALSE)/10000,".")</f>
        <v>1320496.6506648967</v>
      </c>
      <c r="AX153" s="27">
        <f>IFERROR(VLOOKUP(CONCATENATE($C153, ".NY.GDP.MKTP.KD"),AREA_WB_6ATTRS,Seq!J$1,FALSE)/10000,".")</f>
        <v>1348966.0738673047</v>
      </c>
      <c r="AY153" s="27">
        <f>IFERROR(VLOOKUP(CONCATENATE($C153, ".NY.GDP.MKTP.KD"),AREA_WB_6ATTRS,Seq!K$1,FALSE)/10000,".")</f>
        <v>1408327.8499063686</v>
      </c>
      <c r="AZ153" s="27">
        <f>IFERROR(VLOOKUP(CONCATENATE($C153, ".NY.GDP.MKTP.KD"),AREA_WB_6ATTRS,Seq!L$1,FALSE)/10000,".")</f>
        <v>1331513.2485046841</v>
      </c>
      <c r="BA153" s="27">
        <f>IFERROR(VLOOKUP(CONCATENATE($C153, ".NY.GDP.MKTP.KD"),AREA_WB_6ATTRS,Seq!M$1,FALSE)/10000,".")</f>
        <v>1344084.5832806593</v>
      </c>
      <c r="BB153" s="27">
        <f>IFERROR(VLOOKUP(CONCATENATE($C153, ".NY.GDP.MKTP.KD"),AREA_WB_6ATTRS,Seq!N$1,FALSE)/10000,".")</f>
        <v>1485390.6415880648</v>
      </c>
      <c r="BC153" s="27">
        <f>IFERROR(VLOOKUP(CONCATENATE($C153, ".NY.GDP.MKTP.KD"),AREA_WB_6ATTRS,Seq!O$1,FALSE)/10000,".")</f>
        <v>1592674.7834833253</v>
      </c>
      <c r="BD153" s="27">
        <f>IFERROR(VLOOKUP(CONCATENATE($C153, ".NY.GDP.MKTP.KD"),AREA_WB_6ATTRS,Seq!P$1,FALSE)/10000,".")</f>
        <v>1629358.1672698793</v>
      </c>
      <c r="BE153" s="27">
        <f>IFERROR(VLOOKUP(CONCATENATE($C153, ".NY.GDP.MKTP.KD"),AREA_WB_6ATTRS,Seq!Q$1,FALSE)/10000,".")</f>
        <v>1718869.0648862</v>
      </c>
      <c r="BF153" s="27">
        <f>IFERROR(VLOOKUP(CONCATENATE($C153, ".NY.GDP.MKTP.KD"),AREA_WB_6ATTRS,Seq!R$1,FALSE)/10000,".")</f>
        <v>1841447.9323434788</v>
      </c>
      <c r="BG153" s="27">
        <f>IFERROR(VLOOKUP(CONCATENATE($C153, ".NY.GDP.MKTP.KD"),AREA_WB_6ATTRS,Seq!S$1,FALSE)/10000,".")</f>
        <v>1988842.478412881</v>
      </c>
      <c r="BH153" s="27">
        <f>IFERROR(VLOOKUP(CONCATENATE($C153, ".NY.GDP.MKTP.KD"),AREA_WB_6ATTRS,Seq!T$1,FALSE)/10000,".")</f>
        <v>2128272.2240009303</v>
      </c>
      <c r="BI153" s="27">
        <f>IFERROR(VLOOKUP(CONCATENATE($C153, ".NY.GDP.MKTP.KD"),AREA_WB_6ATTRS,Seq!U$1,FALSE)/10000,".")</f>
        <v>2271193.2398027093</v>
      </c>
      <c r="BJ153" s="27">
        <f>IFERROR(VLOOKUP(CONCATENATE($C153, ".NY.GDP.MKTP.KD"),AREA_WB_6ATTRS,Seq!V$1,FALSE)/10000,".")</f>
        <v>2399665.6675833515</v>
      </c>
      <c r="BK153" s="27">
        <f>IFERROR(VLOOKUP(CONCATENATE($C153, ".NY.GDP.MKTP.KD"),AREA_WB_6ATTRS,Seq!W$1,FALSE)/10000,".")</f>
        <v>2443081.1263734228</v>
      </c>
      <c r="BL153" s="27">
        <f>IFERROR(VLOOKUP(CONCATENATE($C153, ".NY.GDP.MKTP.KD"),AREA_WB_6ATTRS,Seq!X$1,FALSE)/10000,".")</f>
        <v>2584491.7267708215</v>
      </c>
      <c r="BM153" s="27">
        <f>IFERROR(VLOOKUP(CONCATENATE($C153, ".NY.GDP.MKTP.KD"),AREA_WB_6ATTRS,Seq!Y$1,FALSE)/10000,".")</f>
        <v>2577943.6894048965</v>
      </c>
      <c r="BN153" s="27">
        <f>IFERROR(VLOOKUP(CONCATENATE($C153, ".NY.GDP.MKTP.KD"),AREA_WB_6ATTRS,Seq!Z$1,FALSE)/10000,".")</f>
        <v>2611765.2334778882</v>
      </c>
      <c r="BO153" s="27">
        <f>IFERROR(VLOOKUP(CONCATENATE($C153, ".NY.GDP.MKTP.KD"),AREA_WB_6ATTRS,Seq!AA$1,FALSE)/10000,".")</f>
        <v>2853686.5195230744</v>
      </c>
      <c r="BP153" s="27">
        <f>IFERROR(VLOOKUP(CONCATENATE($C153, ".NY.GDP.MKTP.KD"),AREA_WB_6ATTRS,Seq!AB$1,FALSE)/10000,".")</f>
        <v>3158207.8268521787</v>
      </c>
      <c r="BQ153" s="27">
        <f>IFERROR(VLOOKUP(CONCATENATE($C153, ".NY.GDP.MKTP.KD"),AREA_WB_6ATTRS,Seq!AC$1,FALSE)/10000,".")</f>
        <v>3425854.0898964079</v>
      </c>
      <c r="BR153" s="27">
        <f>IFERROR(VLOOKUP(CONCATENATE($C153, ".NY.GDP.MKTP.KD"),AREA_WB_6ATTRS,Seq!AD$1,FALSE)/10000,".")</f>
        <v>3605904.9713274199</v>
      </c>
      <c r="BS153" s="27">
        <f>IFERROR(VLOOKUP(CONCATENATE($C153, ".NY.GDP.MKTP.KD"),AREA_WB_6ATTRS,Seq!AE$1,FALSE)/10000,".")</f>
        <v>3730454.8927731109</v>
      </c>
      <c r="BT153" s="27">
        <f>IFERROR(VLOOKUP(CONCATENATE($C153, ".NY.GDP.MKTP.KD"),AREA_WB_6ATTRS,Seq!AF$1,FALSE)/10000,".")</f>
        <v>4019610.6908334312</v>
      </c>
      <c r="BU153" s="27">
        <f>IFERROR(VLOOKUP(CONCATENATE($C153, ".NY.GDP.MKTP.KD"),AREA_WB_6ATTRS,Seq!AG$1,FALSE)/10000,".")</f>
        <v>4199806.4066182878</v>
      </c>
      <c r="BV153" s="27"/>
      <c r="BW153" s="27"/>
      <c r="BX153" s="27"/>
      <c r="BY153" s="27"/>
      <c r="BZ153" s="27"/>
      <c r="CA153" s="27"/>
      <c r="CB153" s="27"/>
      <c r="CC153" s="27">
        <f>CNPop!A$48</f>
        <v>5.0000000000000001E-3</v>
      </c>
      <c r="CD153" s="27">
        <f>CNPop!B$48</f>
        <v>6.0000000000000001E-3</v>
      </c>
      <c r="CE153" s="27">
        <f>CNPop!C$48</f>
        <v>6.0000000000000001E-3</v>
      </c>
      <c r="CF153" s="27">
        <f>CNPop!D$48</f>
        <v>7.0000000000000001E-3</v>
      </c>
      <c r="CG153" s="27">
        <f>CNPop!E$48</f>
        <v>7.0000000000000001E-3</v>
      </c>
      <c r="CH153" s="27">
        <f>CNPop!F$48</f>
        <v>8.0000000000000002E-3</v>
      </c>
      <c r="CI153" s="27">
        <f>CNPop!G$48</f>
        <v>8.9999999999999993E-3</v>
      </c>
      <c r="CJ153" s="27">
        <f>CNPop!H$48</f>
        <v>0.01</v>
      </c>
      <c r="CK153" s="27">
        <f>CNPop!I$48</f>
        <v>1.0999999999999999E-2</v>
      </c>
      <c r="CL153" s="27">
        <f>CNPop!J$48</f>
        <v>1.2E-2</v>
      </c>
      <c r="CM153" s="27">
        <f>CNPop!K$48</f>
        <v>1.4E-2</v>
      </c>
      <c r="CN153" s="27">
        <f>CNPop!L$48</f>
        <v>1.6E-2</v>
      </c>
      <c r="CO153" s="27">
        <f>CNPop!M$48</f>
        <v>1.7000000000000001E-2</v>
      </c>
      <c r="CP153" s="27">
        <f>CNPop!N$48</f>
        <v>1.9E-2</v>
      </c>
      <c r="CQ153" s="27">
        <f>CNPop!O$48</f>
        <v>2.1000000000000001E-2</v>
      </c>
      <c r="CR153" s="27">
        <f>CNPop!P$48</f>
        <v>2.3E-2</v>
      </c>
      <c r="CS153" s="27">
        <f>CNPop!Q$48</f>
        <v>2.5999999999999999E-2</v>
      </c>
      <c r="CT153" s="27">
        <f>CNPop!R$48</f>
        <v>2.8000000000000001E-2</v>
      </c>
      <c r="CU153" s="27">
        <f>CNPop!S$48</f>
        <v>0.03</v>
      </c>
      <c r="CV153" s="27">
        <f>CNPop!T$48</f>
        <v>3.3000000000000002E-2</v>
      </c>
      <c r="CW153" s="27">
        <f>CNPop!U$48</f>
        <v>3.5999999999999997E-2</v>
      </c>
      <c r="CX153" s="27">
        <f>CNPop!V$48</f>
        <v>3.9E-2</v>
      </c>
      <c r="CY153" s="27">
        <f>CNPop!W$48</f>
        <v>4.2000000000000003E-2</v>
      </c>
      <c r="CZ153" s="27">
        <f>CNPop!X$48</f>
        <v>4.4999999999999998E-2</v>
      </c>
      <c r="DA153" s="27">
        <f>CNPop!Y$48</f>
        <v>4.9000000000000002E-2</v>
      </c>
      <c r="DB153" s="27">
        <f>CNPop!Z$48</f>
        <v>5.1999999999999998E-2</v>
      </c>
      <c r="DC153" s="27">
        <f>CNPop!AA$48</f>
        <v>5.6000000000000001E-2</v>
      </c>
      <c r="DD153" s="27">
        <f>CNPop!AB$48</f>
        <v>0.06</v>
      </c>
      <c r="DE153" s="27">
        <f>CNPop!AC$48</f>
        <v>6.3E-2</v>
      </c>
      <c r="DF153" s="27">
        <f>CNPop!AD$48</f>
        <v>6.8000000000000005E-2</v>
      </c>
      <c r="DG153" s="27">
        <f>CNPop!AE$48</f>
        <v>7.1999999999999995E-2</v>
      </c>
      <c r="DH153" s="27">
        <f>CNPop!AF$48</f>
        <v>7.5999999999999998E-2</v>
      </c>
      <c r="DI153" s="27">
        <f>CNPop!AG$48</f>
        <v>8.1000000000000003E-2</v>
      </c>
      <c r="DJ153" s="27">
        <f>CNPop!AH$48</f>
        <v>8.5000000000000006E-2</v>
      </c>
      <c r="DK153" s="27">
        <f>CNPop!AI$48</f>
        <v>0.09</v>
      </c>
      <c r="DL153" s="27">
        <f>CNPop!AJ$48</f>
        <v>9.5000000000000001E-2</v>
      </c>
      <c r="DM153" s="27">
        <f>CNPop!AK$48</f>
        <v>0.1</v>
      </c>
      <c r="DN153" s="27"/>
      <c r="DO153" s="27">
        <f t="shared" si="180"/>
        <v>0.13699999809265137</v>
      </c>
      <c r="DP153" s="27">
        <f t="shared" si="181"/>
        <v>0.13699999809265137</v>
      </c>
      <c r="DQ153" s="27">
        <f t="shared" si="182"/>
        <v>0.13699999809265137</v>
      </c>
      <c r="DR153" s="27">
        <f t="shared" si="183"/>
        <v>0.13699999809265137</v>
      </c>
      <c r="DS153" s="27">
        <f t="shared" si="184"/>
        <v>0.13699999809265137</v>
      </c>
      <c r="DT153" s="27">
        <f t="shared" si="185"/>
        <v>0.13699999809265137</v>
      </c>
      <c r="DU153" s="27">
        <f t="shared" si="186"/>
        <v>0.13699999809265137</v>
      </c>
      <c r="DV153" s="27">
        <f t="shared" si="187"/>
        <v>0.13699999809265137</v>
      </c>
      <c r="DW153" s="27">
        <f t="shared" si="188"/>
        <v>0.13699999809265137</v>
      </c>
      <c r="DX153" s="27">
        <f t="shared" si="189"/>
        <v>0.13699999809265137</v>
      </c>
      <c r="DY153" s="27">
        <f t="shared" si="190"/>
        <v>0.13699999809265137</v>
      </c>
      <c r="DZ153" s="27">
        <f t="shared" si="191"/>
        <v>0.13699999809265137</v>
      </c>
      <c r="EA153" s="27">
        <f t="shared" si="192"/>
        <v>0.13699999809265137</v>
      </c>
      <c r="EB153" s="27">
        <f t="shared" si="193"/>
        <v>0.13699999809265137</v>
      </c>
      <c r="EC153" s="27">
        <f t="shared" si="194"/>
        <v>7.1999998092651368E-2</v>
      </c>
      <c r="ED153" s="27">
        <f t="shared" si="195"/>
        <v>7.1999998092651368E-2</v>
      </c>
      <c r="EE153" s="27">
        <f t="shared" si="196"/>
        <v>7.1999998092651368E-2</v>
      </c>
      <c r="EF153" s="27">
        <f t="shared" si="197"/>
        <v>6.4000000953674321E-2</v>
      </c>
      <c r="EG153" s="27">
        <f t="shared" si="198"/>
        <v>0.10300000190734863</v>
      </c>
      <c r="EH153" s="27">
        <f t="shared" si="199"/>
        <v>0.10300000190734863</v>
      </c>
      <c r="EI153" s="27">
        <f t="shared" si="200"/>
        <v>0.10300000190734863</v>
      </c>
      <c r="EJ153" s="27">
        <f t="shared" si="201"/>
        <v>0.18299999237060546</v>
      </c>
      <c r="EK153" s="27">
        <f t="shared" si="202"/>
        <v>0.18299999237060546</v>
      </c>
      <c r="EL153" s="27">
        <f t="shared" si="203"/>
        <v>0.18299999237060546</v>
      </c>
      <c r="EM153" s="27">
        <f t="shared" si="204"/>
        <v>0.18299999237060546</v>
      </c>
      <c r="EN153" s="27">
        <f t="shared" si="205"/>
        <v>0.18299999237060546</v>
      </c>
      <c r="EO153" s="27">
        <f t="shared" si="206"/>
        <v>0.18799999237060547</v>
      </c>
      <c r="EP153" s="27">
        <f t="shared" si="215"/>
        <v>0.185</v>
      </c>
      <c r="EQ153" s="27">
        <f t="shared" si="216"/>
        <v>0.185</v>
      </c>
      <c r="ER153" s="27">
        <f t="shared" si="224"/>
        <v>0.185</v>
      </c>
      <c r="ES153" s="27">
        <f t="shared" si="224"/>
        <v>0.185</v>
      </c>
      <c r="ET153" s="27">
        <f t="shared" si="224"/>
        <v>0.185</v>
      </c>
      <c r="EU153" s="27"/>
      <c r="EV153" s="27"/>
      <c r="EW153" s="27"/>
      <c r="EX153" s="27"/>
      <c r="EY153" s="27"/>
      <c r="EZ153" s="27" t="str">
        <f>IFERROR(VLOOKUP(CONCATENATE($C153,".SL.TLF.TERT.ZS"),AREA_WB_6ATTRS,Seq!B$1,FALSE)/100,".")</f>
        <v>.</v>
      </c>
      <c r="FA153" s="27" t="str">
        <f>IFERROR(VLOOKUP(CONCATENATE($C153,".SL.TLF.TERT.ZS"),AREA_WB_6ATTRS,Seq!C$1,FALSE)/100,".")</f>
        <v>.</v>
      </c>
      <c r="FB153" s="27" t="str">
        <f>IFERROR(VLOOKUP(CONCATENATE($C153,".SL.TLF.TERT.ZS"),AREA_WB_6ATTRS,Seq!D$1,FALSE)/100,".")</f>
        <v>.</v>
      </c>
      <c r="FC153" s="27" t="str">
        <f>IFERROR(VLOOKUP(CONCATENATE($C153,".SL.TLF.TERT.ZS"),AREA_WB_6ATTRS,Seq!E$1,FALSE)/100,".")</f>
        <v>.</v>
      </c>
      <c r="FD153" s="27" t="str">
        <f>IFERROR(VLOOKUP(CONCATENATE($C153,".SL.TLF.TERT.ZS"),AREA_WB_6ATTRS,Seq!F$1,FALSE)/100,".")</f>
        <v>.</v>
      </c>
      <c r="FE153" s="27" t="str">
        <f>IFERROR(VLOOKUP(CONCATENATE($C153,".SL.TLF.TERT.ZS"),AREA_WB_6ATTRS,Seq!G$1,FALSE)/100,".")</f>
        <v>.</v>
      </c>
      <c r="FF153" s="27" t="str">
        <f>IFERROR(VLOOKUP(CONCATENATE($C153,".SL.TLF.TERT.ZS"),AREA_WB_6ATTRS,Seq!H$1,FALSE)/100,".")</f>
        <v>.</v>
      </c>
      <c r="FG153" s="27" t="str">
        <f>IFERROR(VLOOKUP(CONCATENATE($C153,".SL.TLF.TERT.ZS"),AREA_WB_6ATTRS,Seq!I$1,FALSE)/100,".")</f>
        <v>.</v>
      </c>
      <c r="FH153" s="27" t="str">
        <f>IFERROR(VLOOKUP(CONCATENATE($C153,".SL.TLF.TERT.ZS"),AREA_WB_6ATTRS,Seq!J$1,FALSE)/100,".")</f>
        <v>.</v>
      </c>
      <c r="FI153" s="27" t="str">
        <f>IFERROR(VLOOKUP(CONCATENATE($C153,".SL.TLF.TERT.ZS"),AREA_WB_6ATTRS,Seq!K$1,FALSE)/100,".")</f>
        <v>.</v>
      </c>
      <c r="FJ153" s="27" t="str">
        <f>IFERROR(VLOOKUP(CONCATENATE($C153,".SL.TLF.TERT.ZS"),AREA_WB_6ATTRS,Seq!L$1,FALSE)/100,".")</f>
        <v>.</v>
      </c>
      <c r="FK153" s="27" t="str">
        <f>IFERROR(VLOOKUP(CONCATENATE($C153,".SL.TLF.TERT.ZS"),AREA_WB_6ATTRS,Seq!M$1,FALSE)/100,".")</f>
        <v>.</v>
      </c>
      <c r="FL153" s="27" t="str">
        <f>IFERROR(VLOOKUP(CONCATENATE($C153,".SL.TLF.TERT.ZS"),AREA_WB_6ATTRS,Seq!N$1,FALSE)/100,".")</f>
        <v>.</v>
      </c>
      <c r="FM153" s="27">
        <f>IFERROR(VLOOKUP(CONCATENATE($C153,".SL.TLF.TERT.ZS"),AREA_WB_6ATTRS,Seq!O$1,FALSE)/100,".")</f>
        <v>0.13699999809265137</v>
      </c>
      <c r="FN153" s="27" t="str">
        <f>IFERROR(VLOOKUP(CONCATENATE($C153,".SL.TLF.TERT.ZS"),AREA_WB_6ATTRS,Seq!P$1,FALSE)/100,".")</f>
        <v>.</v>
      </c>
      <c r="FO153" s="27" t="str">
        <f>IFERROR(VLOOKUP(CONCATENATE($C153,".SL.TLF.TERT.ZS"),AREA_WB_6ATTRS,Seq!Q$1,FALSE)/100,".")</f>
        <v>.</v>
      </c>
      <c r="FP153" s="27">
        <f>IFERROR(VLOOKUP(CONCATENATE($C153,".SL.TLF.TERT.ZS"),AREA_WB_6ATTRS,Seq!R$1,FALSE)/100,".")</f>
        <v>7.1999998092651368E-2</v>
      </c>
      <c r="FQ153" s="27">
        <f>IFERROR(VLOOKUP(CONCATENATE($C153,".SL.TLF.TERT.ZS"),AREA_WB_6ATTRS,Seq!S$1,FALSE)/100,".")</f>
        <v>6.4000000953674321E-2</v>
      </c>
      <c r="FR153" s="27" t="str">
        <f>IFERROR(VLOOKUP(CONCATENATE($C153,".SL.TLF.TERT.ZS"),AREA_WB_6ATTRS,Seq!T$1,FALSE)/100,".")</f>
        <v>.</v>
      </c>
      <c r="FS153" s="27" t="str">
        <f>IFERROR(VLOOKUP(CONCATENATE($C153,".SL.TLF.TERT.ZS"),AREA_WB_6ATTRS,Seq!U$1,FALSE)/100,".")</f>
        <v>.</v>
      </c>
      <c r="FT153" s="27">
        <f>IFERROR(VLOOKUP(CONCATENATE($C153,".SL.TLF.TERT.ZS"),AREA_WB_6ATTRS,Seq!V$1,FALSE)/100,".")</f>
        <v>0.10300000190734863</v>
      </c>
      <c r="FU153" s="27" t="str">
        <f>IFERROR(VLOOKUP(CONCATENATE($C153,".SL.TLF.TERT.ZS"),AREA_WB_6ATTRS,Seq!W$1,FALSE)/100,".")</f>
        <v>.</v>
      </c>
      <c r="FV153" s="27" t="str">
        <f>IFERROR(VLOOKUP(CONCATENATE($C153,".SL.TLF.TERT.ZS"),AREA_WB_6ATTRS,Seq!X$1,FALSE)/100,".")</f>
        <v>.</v>
      </c>
      <c r="FW153" s="27" t="str">
        <f>IFERROR(VLOOKUP(CONCATENATE($C153,".SL.TLF.TERT.ZS"),AREA_WB_6ATTRS,Seq!Y$1,FALSE)/100,".")</f>
        <v>.</v>
      </c>
      <c r="FX153" s="27" t="str">
        <f>IFERROR(VLOOKUP(CONCATENATE($C153,".SL.TLF.TERT.ZS"),AREA_WB_6ATTRS,Seq!Z$1,FALSE)/100,".")</f>
        <v>.</v>
      </c>
      <c r="FY153" s="27">
        <f>IFERROR(VLOOKUP(CONCATENATE($C153,".SL.TLF.TERT.ZS"),AREA_WB_6ATTRS,Seq!AA$1,FALSE)/100,".")</f>
        <v>0.18299999237060546</v>
      </c>
      <c r="FZ153" s="27">
        <f>IFERROR(VLOOKUP(CONCATENATE($C153,".SL.TLF.TERT.ZS"),AREA_WB_6ATTRS,Seq!AB$1,FALSE)/100,".")</f>
        <v>0.18799999237060547</v>
      </c>
      <c r="GA153" s="27">
        <f>IFERROR(VLOOKUP(CONCATENATE($C153,".SL.TLF.TERT.ZS"),AREA_WB_6ATTRS,Seq!AC$1,FALSE)/100,".")</f>
        <v>0.185</v>
      </c>
      <c r="GB153" s="27" t="str">
        <f>IFERROR(VLOOKUP(CONCATENATE($C153,".SL.TLF.TERT.ZS"),AREA_WB_6ATTRS,Seq!AD$1,FALSE)/100,".")</f>
        <v>.</v>
      </c>
      <c r="GC153" s="27" t="str">
        <f>IFERROR(VLOOKUP(CONCATENATE($C153,".SL.TLF.TERT.ZS"),AREA_WB_6ATTRS,Seq!AE$1,FALSE)/100,".")</f>
        <v>.</v>
      </c>
      <c r="GD153" s="27" t="str">
        <f>IFERROR(VLOOKUP(CONCATENATE($C153,".SL.TLF.TERT.ZS"),AREA_WB_6ATTRS,Seq!AF$1,FALSE)/100,".")</f>
        <v>.</v>
      </c>
      <c r="GE153" s="27" t="str">
        <f>IFERROR(VLOOKUP(CONCATENATE($C153,".SL.TLF.TERT.ZS"),AREA_WB_6ATTRS,Seq!AG$1,FALSE)/100,".")</f>
        <v>.</v>
      </c>
      <c r="GF153" s="27" t="str">
        <f>IFERROR(VLOOKUP(CONCATENATE($C153,".SL.TLF.TERT.ZS"),AREA_WB_6ATTRS,Seq!AH$1,FALSE)/100,".")</f>
        <v>.</v>
      </c>
      <c r="GG153" s="27" t="str">
        <f>IFERROR(VLOOKUP(CONCATENATE($C153,".SL.TLF.TERT.ZS"),AREA_WB_6ATTRS,Seq!AI$1,FALSE)/100,".")</f>
        <v>.</v>
      </c>
      <c r="GH153" s="27" t="str">
        <f>IFERROR(VLOOKUP(CONCATENATE($C153,".SL.TLF.TERT.ZS"),AREA_WB_6ATTRS,Seq!AJ$1,FALSE)/100,".")</f>
        <v>.</v>
      </c>
      <c r="GI153" s="27" t="str">
        <f>IFERROR(VLOOKUP(CONCATENATE($C153,".SL.TLF.TERT.ZS"),AREA_WB_6ATTRS,Seq!AK$1,FALSE)/100,".")</f>
        <v>.</v>
      </c>
      <c r="GJ153" s="27" t="str">
        <f>IFERROR(VLOOKUP(CONCATENATE($C153,".SL.TLF.TERT.ZS"),AREA_WB_6ATTRS,Seq!AL$1,FALSE)/100,".")</f>
        <v>.</v>
      </c>
      <c r="GK153" s="27"/>
      <c r="GL153" s="27"/>
      <c r="GM153" s="27">
        <f t="shared" si="207"/>
        <v>9.2798029307304892E-4</v>
      </c>
      <c r="GN153" s="27">
        <f t="shared" si="208"/>
        <v>7.458975296823141E-4</v>
      </c>
      <c r="GO153" s="27" t="str">
        <f t="shared" si="217"/>
        <v>.</v>
      </c>
      <c r="GP153" s="27"/>
      <c r="GQ153" s="9">
        <f>IF(VLOOKUP($B153,EM_80!$B$1:$C$201,2,FALSE)&gt;0,VLOOKUP($B153,EM_80!$B$1:$C$201,2,FALSE),".")</f>
        <v>5500</v>
      </c>
      <c r="GR153" s="9">
        <f t="shared" si="209"/>
        <v>5500</v>
      </c>
      <c r="GS153" s="9" t="str">
        <f t="shared" si="210"/>
        <v>.</v>
      </c>
      <c r="GU153">
        <f t="shared" si="211"/>
        <v>5926850</v>
      </c>
      <c r="GV153">
        <f t="shared" si="212"/>
        <v>7373667</v>
      </c>
      <c r="GW153">
        <f t="shared" si="213"/>
        <v>8829829</v>
      </c>
      <c r="GX153">
        <f t="shared" si="214"/>
        <v>9927320</v>
      </c>
      <c r="GZ153" s="9" t="str">
        <f>IF(ISNA(VLOOKUP($B153,Area_EM_90,Seq!C$1,FALSE)),".",VLOOKUP($B153,Area_EM_90,Seq!C$1,FALSE))</f>
        <v>.</v>
      </c>
      <c r="HA153" s="9" t="str">
        <f>IF(ISNA(VLOOKUP($B153,Area_EM_90,Seq!D$1,FALSE)),".",VLOOKUP($B153,Area_EM_90,Seq!D$1,FALSE))</f>
        <v>.</v>
      </c>
      <c r="HB153" s="9" t="str">
        <f>IF(ISNA(VLOOKUP($B153,Area_EM_90,Seq!E$1,FALSE)),".",VLOOKUP($B153,Area_EM_90,Seq!E$1,FALSE))</f>
        <v>.</v>
      </c>
      <c r="HC153" s="9" t="str">
        <f>IF(ISNA(VLOOKUP($B153,Area_EM_90,Seq!F$1,FALSE)),".",VLOOKUP($B153,Area_EM_90,Seq!F$1,FALSE))</f>
        <v>.</v>
      </c>
      <c r="HD153" s="9" t="str">
        <f>IF(ISNA(VLOOKUP($B153,Area_EM_90,Seq!G$1,FALSE)),".",VLOOKUP($B153,Area_EM_90,Seq!G$1,FALSE))</f>
        <v>.</v>
      </c>
      <c r="HE153" s="9" t="str">
        <f>IF(ISNA(VLOOKUP($B153,Area_EM_90,Seq!H$1,FALSE)),".",VLOOKUP($B153,Area_EM_90,Seq!H$1,FALSE))</f>
        <v>.</v>
      </c>
      <c r="HF153" s="9" t="str">
        <f>IF(ISNA(VLOOKUP($B153,Area_EM_90,Seq!I$1,FALSE)),".",VLOOKUP($B153,Area_EM_90,Seq!I$1,FALSE))</f>
        <v>.</v>
      </c>
      <c r="HG153" s="9" t="str">
        <f>IF(ISNA(VLOOKUP($B153,Area_EM_90,Seq!J$1,FALSE)),".",VLOOKUP($B153,Area_EM_90,Seq!J$1,FALSE))</f>
        <v>.</v>
      </c>
      <c r="HH153" s="9" t="str">
        <f>IF(ISNA(VLOOKUP($B153,Area_EM_00,Seq!C$1,FALSE)),".",VLOOKUP($B153,Area_EM_00,Seq!C$1,FALSE))</f>
        <v>.</v>
      </c>
      <c r="HI153" s="9" t="str">
        <f>IF(ISNA(VLOOKUP($B153,Area_EM_00,Seq!D$1,FALSE)),".",VLOOKUP($B153,Area_EM_00,Seq!D$1,FALSE))</f>
        <v>.</v>
      </c>
      <c r="HJ153" s="9" t="str">
        <f>IF(ISNA(VLOOKUP($B153,Area_EM_00,Seq!E$1,FALSE)),".",VLOOKUP($B153,Area_EM_00,Seq!E$1,FALSE))</f>
        <v>.</v>
      </c>
      <c r="HK153" s="9" t="str">
        <f>IF(ISNA(VLOOKUP($B153,Area_EM_00,Seq!F$1,FALSE)),".",VLOOKUP($B153,Area_EM_00,Seq!F$1,FALSE))</f>
        <v>.</v>
      </c>
      <c r="HL153" s="9" t="str">
        <f>IF(ISNA(VLOOKUP($B153,Area_EM_00,Seq!G$1,FALSE)),".",VLOOKUP($B153,Area_EM_00,Seq!G$1,FALSE))</f>
        <v>.</v>
      </c>
      <c r="HM153" s="9" t="str">
        <f>IF(ISNA(VLOOKUP($B153,Area_EM_00,Seq!H$1,FALSE)),".",VLOOKUP($B153,Area_EM_00,Seq!H$1,FALSE))</f>
        <v>.</v>
      </c>
      <c r="HN153" s="9" t="str">
        <f>IF(ISNA(VLOOKUP($B153,Area_EM_00,Seq!I$1,FALSE)),".",VLOOKUP($B153,Area_EM_00,Seq!I$1,FALSE))</f>
        <v>.</v>
      </c>
      <c r="HO153" s="9" t="str">
        <f>IF(ISNA(VLOOKUP($B153,Area_EM_00,Seq!J$1,FALSE)),".",VLOOKUP($B153,Area_EM_00,Seq!J$1,FALSE))</f>
        <v>.</v>
      </c>
      <c r="HQ153" s="27"/>
      <c r="HR153" s="9">
        <f>IFERROR(VLOOKUP($B153,AREA_EM3_60_00,Seq!E$1,FALSE),".")</f>
        <v>2012</v>
      </c>
      <c r="HS153" s="9">
        <f>IFERROR(VLOOKUP($B153,AREA_EM3_60_00,Seq!F$1,FALSE),".")</f>
        <v>2096</v>
      </c>
      <c r="HT153" s="9">
        <f>IFERROR(VLOOKUP($B153,AREA_EM3_60_00,Seq!G$1,FALSE),".")</f>
        <v>2240</v>
      </c>
      <c r="HU153" s="9">
        <f>IFERROR(VLOOKUP($B153,AREA_EM3_10,Seq!B$1,FALSE),".")</f>
        <v>2739.6651980089991</v>
      </c>
      <c r="HV153" s="9">
        <f t="shared" si="218"/>
        <v>5926850</v>
      </c>
      <c r="HW153" s="9">
        <f t="shared" si="219"/>
        <v>7373667</v>
      </c>
      <c r="HX153" s="9">
        <f t="shared" si="220"/>
        <v>8829829</v>
      </c>
      <c r="HY153" s="9">
        <f t="shared" si="221"/>
        <v>9927320</v>
      </c>
    </row>
    <row r="154" spans="1:233">
      <c r="A154" s="25" t="s">
        <v>2594</v>
      </c>
      <c r="B154" s="26" t="str">
        <f t="shared" si="178"/>
        <v>Costa Rica</v>
      </c>
      <c r="C154" s="166" t="s">
        <v>1390</v>
      </c>
      <c r="D154" s="27">
        <f>VLOOKUP("CHN.NY.GDP.MKTP.KD",AREA_WB_6ATTRS,Seq!B$1,FALSE)/10000</f>
        <v>18294112.043860689</v>
      </c>
      <c r="E154" s="27">
        <f>VLOOKUP("CHN.NY.GDP.MKTP.KD",AREA_WB_6ATTRS,Seq!C$1,FALSE)/10000</f>
        <v>19245405.87014145</v>
      </c>
      <c r="F154" s="27">
        <f>VLOOKUP("CHN.NY.GDP.MKTP.KD",AREA_WB_6ATTRS,Seq!D$1,FALSE)/10000</f>
        <v>20996737.804324333</v>
      </c>
      <c r="G154" s="27">
        <f>VLOOKUP("CHN.NY.GDP.MKTP.KD",AREA_WB_6ATTRS,Seq!E$1,FALSE)/10000</f>
        <v>23285382.224995762</v>
      </c>
      <c r="H154" s="27">
        <f>VLOOKUP("CHN.NY.GDP.MKTP.KD",AREA_WB_6ATTRS,Seq!F$1,FALSE)/10000</f>
        <v>26824760.323195074</v>
      </c>
      <c r="I154" s="27">
        <f>VLOOKUP("CHN.NY.GDP.MKTP.KD",AREA_WB_6ATTRS,Seq!G$1,FALSE)/10000</f>
        <v>30446102.966826372</v>
      </c>
      <c r="J154" s="27">
        <f>VLOOKUP("CHN.NY.GDP.MKTP.KD",AREA_WB_6ATTRS,Seq!H$1,FALSE)/10000</f>
        <v>33125360.027907111</v>
      </c>
      <c r="K154" s="27">
        <f>VLOOKUP("CHN.NY.GDP.MKTP.KD",AREA_WB_6ATTRS,Seq!I$1,FALSE)/10000</f>
        <v>36967901.791144341</v>
      </c>
      <c r="L154" s="27">
        <f>VLOOKUP("CHN.NY.GDP.MKTP.KD",AREA_WB_6ATTRS,Seq!J$1,FALSE)/10000</f>
        <v>41145274.693543643</v>
      </c>
      <c r="M154" s="27">
        <f>VLOOKUP("CHN.NY.GDP.MKTP.KD",AREA_WB_6ATTRS,Seq!K$1,FALSE)/10000</f>
        <v>42832230.955979005</v>
      </c>
      <c r="N154" s="27">
        <f>VLOOKUP("CHN.NY.GDP.MKTP.KD",AREA_WB_6ATTRS,Seq!L$1,FALSE)/10000</f>
        <v>44459855.73230619</v>
      </c>
      <c r="O154" s="27">
        <f>VLOOKUP("CHN.NY.GDP.MKTP.KD",AREA_WB_6ATTRS,Seq!M$1,FALSE)/10000</f>
        <v>48550162.459678344</v>
      </c>
      <c r="P154" s="27">
        <f>VLOOKUP("CHN.NY.GDP.MKTP.KD",AREA_WB_6ATTRS,Seq!N$1,FALSE)/10000</f>
        <v>55444285.528952621</v>
      </c>
      <c r="Q154" s="27">
        <f>VLOOKUP("CHN.NY.GDP.MKTP.KD",AREA_WB_6ATTRS,Seq!O$1,FALSE)/10000</f>
        <v>63206485.503006078</v>
      </c>
      <c r="R154" s="27">
        <f>VLOOKUP("CHN.NY.GDP.MKTP.KD",AREA_WB_6ATTRS,Seq!P$1,FALSE)/10000</f>
        <v>71486535.103899792</v>
      </c>
      <c r="S154" s="27">
        <f>VLOOKUP("CHN.NY.GDP.MKTP.KD",AREA_WB_6ATTRS,Seq!Q$1,FALSE)/10000</f>
        <v>79278567.430224851</v>
      </c>
      <c r="T154" s="27">
        <f>VLOOKUP("CHN.NY.GDP.MKTP.KD",AREA_WB_6ATTRS,Seq!R$1,FALSE)/10000</f>
        <v>87206424.173247412</v>
      </c>
      <c r="U154" s="27">
        <f>VLOOKUP("CHN.NY.GDP.MKTP.KD",AREA_WB_6ATTRS,Seq!S$1,FALSE)/10000</f>
        <v>95316621.621359423</v>
      </c>
      <c r="V154" s="27">
        <f>VLOOKUP("CHN.NY.GDP.MKTP.KD",AREA_WB_6ATTRS,Seq!T$1,FALSE)/10000</f>
        <v>102751318.10782552</v>
      </c>
      <c r="W154" s="27">
        <f>VLOOKUP("CHN.NY.GDP.MKTP.KD",AREA_WB_6ATTRS,Seq!U$1,FALSE)/10000</f>
        <v>110560418.28402025</v>
      </c>
      <c r="X154" s="27">
        <f>VLOOKUP("CHN.NY.GDP.MKTP.KD",AREA_WB_6ATTRS,Seq!V$1,FALSE)/10000</f>
        <v>119847493.41987793</v>
      </c>
      <c r="Y154" s="27">
        <f>VLOOKUP("CHN.NY.GDP.MKTP.KD",AREA_WB_6ATTRS,Seq!W$1,FALSE)/10000</f>
        <v>129794835.37372778</v>
      </c>
      <c r="Z154" s="27">
        <f>VLOOKUP("CHN.NY.GDP.MKTP.KD",AREA_WB_6ATTRS,Seq!X$1,FALSE)/10000</f>
        <v>141606165.392737</v>
      </c>
      <c r="AA154" s="27">
        <f>VLOOKUP("CHN.NY.GDP.MKTP.KD",AREA_WB_6ATTRS,Seq!Y$1,FALSE)/10000</f>
        <v>155766781.9320105</v>
      </c>
      <c r="AB154" s="27">
        <f>VLOOKUP("CHN.NY.GDP.MKTP.KD",AREA_WB_6ATTRS,Seq!Z$1,FALSE)/10000</f>
        <v>171499226.90714428</v>
      </c>
      <c r="AC154" s="27">
        <f>VLOOKUP("CHN.NY.GDP.MKTP.KD",AREA_WB_6ATTRS,Seq!AA$1,FALSE)/10000</f>
        <v>190878639.54765138</v>
      </c>
      <c r="AD154" s="27">
        <f>VLOOKUP("CHN.NY.GDP.MKTP.KD",AREA_WB_6ATTRS,Seq!AB$1,FALSE)/10000</f>
        <v>215120226.77020231</v>
      </c>
      <c r="AE154" s="27">
        <f>VLOOKUP("CHN.NY.GDP.MKTP.KD",AREA_WB_6ATTRS,Seq!AC$1,FALSE)/10000</f>
        <v>245667298.97157177</v>
      </c>
      <c r="AF154" s="27">
        <f>VLOOKUP("CHN.NY.GDP.MKTP.KD",AREA_WB_6ATTRS,Seq!AD$1,FALSE)/10000</f>
        <v>269251359.67284226</v>
      </c>
      <c r="AG154" s="27">
        <f>VLOOKUP("CHN.NY.GDP.MKTP.KD",AREA_WB_6ATTRS,Seq!AE$1,FALSE)/10000</f>
        <v>294022484.76274431</v>
      </c>
      <c r="AH154" s="27">
        <f>VLOOKUP("CHN.NY.GDP.MKTP.KD",AREA_WB_6ATTRS,Seq!AF$1,FALSE)/10000</f>
        <v>324600823.17806971</v>
      </c>
      <c r="AI154" s="27">
        <f>VLOOKUP("CHN.NY.GDP.MKTP.KD",AREA_WB_6ATTRS,Seq!AG$1,FALSE)/10000</f>
        <v>354139498.08727396</v>
      </c>
      <c r="AJ154" s="27"/>
      <c r="AK154" s="27"/>
      <c r="AL154" s="27"/>
      <c r="AM154" s="27"/>
      <c r="AN154" s="27"/>
      <c r="AO154" s="27"/>
      <c r="AP154" s="27">
        <f>IFERROR(VLOOKUP(CONCATENATE($C154, ".NY.GDP.MKTP.KD"),AREA_WB_6ATTRS,Seq!B$1,FALSE)/10000,".")</f>
        <v>747302.05310473335</v>
      </c>
      <c r="AQ154" s="27">
        <f>IFERROR(VLOOKUP(CONCATENATE($C154, ".NY.GDP.MKTP.KD"),AREA_WB_6ATTRS,Seq!C$1,FALSE)/10000,".")</f>
        <v>730400.65506710275</v>
      </c>
      <c r="AR154" s="27">
        <f>IFERROR(VLOOKUP(CONCATENATE($C154, ".NY.GDP.MKTP.KD"),AREA_WB_6ATTRS,Seq!D$1,FALSE)/10000,".")</f>
        <v>677186.8124829951</v>
      </c>
      <c r="AS154" s="27">
        <f>IFERROR(VLOOKUP(CONCATENATE($C154, ".NY.GDP.MKTP.KD"),AREA_WB_6ATTRS,Seq!E$1,FALSE)/10000,".")</f>
        <v>696574.62150599668</v>
      </c>
      <c r="AT154" s="27">
        <f>IFERROR(VLOOKUP(CONCATENATE($C154, ".NY.GDP.MKTP.KD"),AREA_WB_6ATTRS,Seq!F$1,FALSE)/10000,".")</f>
        <v>739774.11476345244</v>
      </c>
      <c r="AU154" s="27">
        <f>IFERROR(VLOOKUP(CONCATENATE($C154, ".NY.GDP.MKTP.KD"),AREA_WB_6ATTRS,Seq!G$1,FALSE)/10000,".")</f>
        <v>747478.21306604648</v>
      </c>
      <c r="AV154" s="27">
        <f>IFERROR(VLOOKUP(CONCATENATE($C154, ".NY.GDP.MKTP.KD"),AREA_WB_6ATTRS,Seq!H$1,FALSE)/10000,".")</f>
        <v>790719.45023068495</v>
      </c>
      <c r="AW154" s="27">
        <f>IFERROR(VLOOKUP(CONCATENATE($C154, ".NY.GDP.MKTP.KD"),AREA_WB_6ATTRS,Seq!I$1,FALSE)/10000,".")</f>
        <v>845084.88899862766</v>
      </c>
      <c r="AX154" s="27">
        <f>IFERROR(VLOOKUP(CONCATENATE($C154, ".NY.GDP.MKTP.KD"),AREA_WB_6ATTRS,Seq!J$1,FALSE)/10000,".")</f>
        <v>877362.001721067</v>
      </c>
      <c r="AY154" s="27">
        <f>IFERROR(VLOOKUP(CONCATENATE($C154, ".NY.GDP.MKTP.KD"),AREA_WB_6ATTRS,Seq!K$1,FALSE)/10000,".")</f>
        <v>921806.29046617856</v>
      </c>
      <c r="AZ154" s="27">
        <f>IFERROR(VLOOKUP(CONCATENATE($C154, ".NY.GDP.MKTP.KD"),AREA_WB_6ATTRS,Seq!L$1,FALSE)/10000,".")</f>
        <v>957802.06841086945</v>
      </c>
      <c r="BA154" s="27">
        <f>IFERROR(VLOOKUP(CONCATENATE($C154, ".NY.GDP.MKTP.KD"),AREA_WB_6ATTRS,Seq!M$1,FALSE)/10000,".")</f>
        <v>982435.93105664174</v>
      </c>
      <c r="BB154" s="27">
        <f>IFERROR(VLOOKUP(CONCATENATE($C154, ".NY.GDP.MKTP.KD"),AREA_WB_6ATTRS,Seq!N$1,FALSE)/10000,".")</f>
        <v>1072348.6281234822</v>
      </c>
      <c r="BC154" s="27">
        <f>IFERROR(VLOOKUP(CONCATENATE($C154, ".NY.GDP.MKTP.KD"),AREA_WB_6ATTRS,Seq!O$1,FALSE)/10000,".")</f>
        <v>1151849.1952025839</v>
      </c>
      <c r="BD154" s="27">
        <f>IFERROR(VLOOKUP(CONCATENATE($C154, ".NY.GDP.MKTP.KD"),AREA_WB_6ATTRS,Seq!P$1,FALSE)/10000,".")</f>
        <v>1206327.0098199993</v>
      </c>
      <c r="BE154" s="27">
        <f>IFERROR(VLOOKUP(CONCATENATE($C154, ".NY.GDP.MKTP.KD"),AREA_WB_6ATTRS,Seq!Q$1,FALSE)/10000,".")</f>
        <v>1253625.6860141549</v>
      </c>
      <c r="BF154" s="27">
        <f>IFERROR(VLOOKUP(CONCATENATE($C154, ".NY.GDP.MKTP.KD"),AREA_WB_6ATTRS,Seq!R$1,FALSE)/10000,".")</f>
        <v>1264740.2444615928</v>
      </c>
      <c r="BG154" s="27">
        <f>IFERROR(VLOOKUP(CONCATENATE($C154, ".NY.GDP.MKTP.KD"),AREA_WB_6ATTRS,Seq!S$1,FALSE)/10000,".")</f>
        <v>1335289.8208133508</v>
      </c>
      <c r="BH154" s="27">
        <f>IFERROR(VLOOKUP(CONCATENATE($C154, ".NY.GDP.MKTP.KD"),AREA_WB_6ATTRS,Seq!T$1,FALSE)/10000,".")</f>
        <v>1447425.4065082427</v>
      </c>
      <c r="BI154" s="27">
        <f>IFERROR(VLOOKUP(CONCATENATE($C154, ".NY.GDP.MKTP.KD"),AREA_WB_6ATTRS,Seq!U$1,FALSE)/10000,".")</f>
        <v>1566435.4699354663</v>
      </c>
      <c r="BJ154" s="27">
        <f>IFERROR(VLOOKUP(CONCATENATE($C154, ".NY.GDP.MKTP.KD"),AREA_WB_6ATTRS,Seq!V$1,FALSE)/10000,".")</f>
        <v>1594644.3260833477</v>
      </c>
      <c r="BK154" s="27">
        <f>IFERROR(VLOOKUP(CONCATENATE($C154, ".NY.GDP.MKTP.KD"),AREA_WB_6ATTRS,Seq!W$1,FALSE)/10000,".")</f>
        <v>1611809.0925291304</v>
      </c>
      <c r="BL154" s="27">
        <f>IFERROR(VLOOKUP(CONCATENATE($C154, ".NY.GDP.MKTP.KD"),AREA_WB_6ATTRS,Seq!X$1,FALSE)/10000,".")</f>
        <v>1658586.7507481987</v>
      </c>
      <c r="BM154" s="27">
        <f>IFERROR(VLOOKUP(CONCATENATE($C154, ".NY.GDP.MKTP.KD"),AREA_WB_6ATTRS,Seq!Y$1,FALSE)/10000,".")</f>
        <v>1764811.1590793647</v>
      </c>
      <c r="BN154" s="27">
        <f>IFERROR(VLOOKUP(CONCATENATE($C154, ".NY.GDP.MKTP.KD"),AREA_WB_6ATTRS,Seq!Z$1,FALSE)/10000,".")</f>
        <v>1839982.4531014753</v>
      </c>
      <c r="BO154" s="27">
        <f>IFERROR(VLOOKUP(CONCATENATE($C154, ".NY.GDP.MKTP.KD"),AREA_WB_6ATTRS,Seq!AA$1,FALSE)/10000,".")</f>
        <v>1948290.7711102753</v>
      </c>
      <c r="BP154" s="27">
        <f>IFERROR(VLOOKUP(CONCATENATE($C154, ".NY.GDP.MKTP.KD"),AREA_WB_6ATTRS,Seq!AB$1,FALSE)/10000,".")</f>
        <v>2119343.6186628873</v>
      </c>
      <c r="BQ154" s="27">
        <f>IFERROR(VLOOKUP(CONCATENATE($C154, ".NY.GDP.MKTP.KD"),AREA_WB_6ATTRS,Seq!AC$1,FALSE)/10000,".")</f>
        <v>2287520.793341164</v>
      </c>
      <c r="BR154" s="27">
        <f>IFERROR(VLOOKUP(CONCATENATE($C154, ".NY.GDP.MKTP.KD"),AREA_WB_6ATTRS,Seq!AD$1,FALSE)/10000,".")</f>
        <v>2349790.7525013331</v>
      </c>
      <c r="BS154" s="27">
        <f>IFERROR(VLOOKUP(CONCATENATE($C154, ".NY.GDP.MKTP.KD"),AREA_WB_6ATTRS,Seq!AE$1,FALSE)/10000,".")</f>
        <v>2326137.6836671215</v>
      </c>
      <c r="BT154" s="27">
        <f>IFERROR(VLOOKUP(CONCATENATE($C154, ".NY.GDP.MKTP.KD"),AREA_WB_6ATTRS,Seq!AF$1,FALSE)/10000,".")</f>
        <v>2434998.1200718046</v>
      </c>
      <c r="BU154" s="27">
        <f>IFERROR(VLOOKUP(CONCATENATE($C154, ".NY.GDP.MKTP.KD"),AREA_WB_6ATTRS,Seq!AG$1,FALSE)/10000,".")</f>
        <v>2536390.4537360864</v>
      </c>
      <c r="BV154" s="27"/>
      <c r="BW154" s="27"/>
      <c r="BX154" s="27"/>
      <c r="BY154" s="27"/>
      <c r="BZ154" s="27"/>
      <c r="CA154" s="27"/>
      <c r="CB154" s="27"/>
      <c r="CC154" s="27">
        <f>CNPop!A$48</f>
        <v>5.0000000000000001E-3</v>
      </c>
      <c r="CD154" s="27">
        <f>CNPop!B$48</f>
        <v>6.0000000000000001E-3</v>
      </c>
      <c r="CE154" s="27">
        <f>CNPop!C$48</f>
        <v>6.0000000000000001E-3</v>
      </c>
      <c r="CF154" s="27">
        <f>CNPop!D$48</f>
        <v>7.0000000000000001E-3</v>
      </c>
      <c r="CG154" s="27">
        <f>CNPop!E$48</f>
        <v>7.0000000000000001E-3</v>
      </c>
      <c r="CH154" s="27">
        <f>CNPop!F$48</f>
        <v>8.0000000000000002E-3</v>
      </c>
      <c r="CI154" s="27">
        <f>CNPop!G$48</f>
        <v>8.9999999999999993E-3</v>
      </c>
      <c r="CJ154" s="27">
        <f>CNPop!H$48</f>
        <v>0.01</v>
      </c>
      <c r="CK154" s="27">
        <f>CNPop!I$48</f>
        <v>1.0999999999999999E-2</v>
      </c>
      <c r="CL154" s="27">
        <f>CNPop!J$48</f>
        <v>1.2E-2</v>
      </c>
      <c r="CM154" s="27">
        <f>CNPop!K$48</f>
        <v>1.4E-2</v>
      </c>
      <c r="CN154" s="27">
        <f>CNPop!L$48</f>
        <v>1.6E-2</v>
      </c>
      <c r="CO154" s="27">
        <f>CNPop!M$48</f>
        <v>1.7000000000000001E-2</v>
      </c>
      <c r="CP154" s="27">
        <f>CNPop!N$48</f>
        <v>1.9E-2</v>
      </c>
      <c r="CQ154" s="27">
        <f>CNPop!O$48</f>
        <v>2.1000000000000001E-2</v>
      </c>
      <c r="CR154" s="27">
        <f>CNPop!P$48</f>
        <v>2.3E-2</v>
      </c>
      <c r="CS154" s="27">
        <f>CNPop!Q$48</f>
        <v>2.5999999999999999E-2</v>
      </c>
      <c r="CT154" s="27">
        <f>CNPop!R$48</f>
        <v>2.8000000000000001E-2</v>
      </c>
      <c r="CU154" s="27">
        <f>CNPop!S$48</f>
        <v>0.03</v>
      </c>
      <c r="CV154" s="27">
        <f>CNPop!T$48</f>
        <v>3.3000000000000002E-2</v>
      </c>
      <c r="CW154" s="27">
        <f>CNPop!U$48</f>
        <v>3.5999999999999997E-2</v>
      </c>
      <c r="CX154" s="27">
        <f>CNPop!V$48</f>
        <v>3.9E-2</v>
      </c>
      <c r="CY154" s="27">
        <f>CNPop!W$48</f>
        <v>4.2000000000000003E-2</v>
      </c>
      <c r="CZ154" s="27">
        <f>CNPop!X$48</f>
        <v>4.4999999999999998E-2</v>
      </c>
      <c r="DA154" s="27">
        <f>CNPop!Y$48</f>
        <v>4.9000000000000002E-2</v>
      </c>
      <c r="DB154" s="27">
        <f>CNPop!Z$48</f>
        <v>5.1999999999999998E-2</v>
      </c>
      <c r="DC154" s="27">
        <f>CNPop!AA$48</f>
        <v>5.6000000000000001E-2</v>
      </c>
      <c r="DD154" s="27">
        <f>CNPop!AB$48</f>
        <v>0.06</v>
      </c>
      <c r="DE154" s="27">
        <f>CNPop!AC$48</f>
        <v>6.3E-2</v>
      </c>
      <c r="DF154" s="27">
        <f>CNPop!AD$48</f>
        <v>6.8000000000000005E-2</v>
      </c>
      <c r="DG154" s="27">
        <f>CNPop!AE$48</f>
        <v>7.1999999999999995E-2</v>
      </c>
      <c r="DH154" s="27">
        <f>CNPop!AF$48</f>
        <v>7.5999999999999998E-2</v>
      </c>
      <c r="DI154" s="27">
        <f>CNPop!AG$48</f>
        <v>8.1000000000000003E-2</v>
      </c>
      <c r="DJ154" s="27">
        <f>CNPop!AH$48</f>
        <v>8.5000000000000006E-2</v>
      </c>
      <c r="DK154" s="27">
        <f>CNPop!AI$48</f>
        <v>0.09</v>
      </c>
      <c r="DL154" s="27">
        <f>CNPop!AJ$48</f>
        <v>9.5000000000000001E-2</v>
      </c>
      <c r="DM154" s="27">
        <f>CNPop!AK$48</f>
        <v>0.1</v>
      </c>
      <c r="DN154" s="27"/>
      <c r="DO154" s="27">
        <f t="shared" si="180"/>
        <v>0.09</v>
      </c>
      <c r="DP154" s="27">
        <f t="shared" si="181"/>
        <v>0.09</v>
      </c>
      <c r="DQ154" s="27">
        <f t="shared" si="182"/>
        <v>0.09</v>
      </c>
      <c r="DR154" s="27">
        <f t="shared" si="183"/>
        <v>0.09</v>
      </c>
      <c r="DS154" s="27">
        <f t="shared" si="184"/>
        <v>0.09</v>
      </c>
      <c r="DT154" s="27">
        <f t="shared" si="185"/>
        <v>0.09</v>
      </c>
      <c r="DU154" s="27">
        <f t="shared" si="186"/>
        <v>0.09</v>
      </c>
      <c r="DV154" s="27">
        <f t="shared" si="187"/>
        <v>0.09</v>
      </c>
      <c r="DW154" s="27">
        <f t="shared" si="188"/>
        <v>0.09</v>
      </c>
      <c r="DX154" s="27">
        <f t="shared" si="189"/>
        <v>0.09</v>
      </c>
      <c r="DY154" s="27">
        <f t="shared" si="190"/>
        <v>0.09</v>
      </c>
      <c r="DZ154" s="27">
        <f t="shared" si="191"/>
        <v>8.1999998092651363E-2</v>
      </c>
      <c r="EA154" s="27">
        <f t="shared" si="192"/>
        <v>9.6000003814697268E-2</v>
      </c>
      <c r="EB154" s="27">
        <f t="shared" si="193"/>
        <v>0.10399999618530273</v>
      </c>
      <c r="EC154" s="27">
        <f t="shared" si="194"/>
        <v>0.105</v>
      </c>
      <c r="ED154" s="27">
        <f t="shared" si="195"/>
        <v>0.15100000381469728</v>
      </c>
      <c r="EE154" s="27">
        <f t="shared" si="196"/>
        <v>0.14600000381469727</v>
      </c>
      <c r="EF154" s="27">
        <f t="shared" si="197"/>
        <v>0.15399999618530275</v>
      </c>
      <c r="EG154" s="27">
        <f t="shared" si="198"/>
        <v>0.17299999237060548</v>
      </c>
      <c r="EH154" s="27">
        <f t="shared" si="199"/>
        <v>0.16799999237060548</v>
      </c>
      <c r="EI154" s="27">
        <f t="shared" si="200"/>
        <v>0.16</v>
      </c>
      <c r="EJ154" s="27">
        <f t="shared" si="201"/>
        <v>0.15100000381469728</v>
      </c>
      <c r="EK154" s="27">
        <f t="shared" si="202"/>
        <v>0.19500000000000001</v>
      </c>
      <c r="EL154" s="27">
        <f t="shared" si="203"/>
        <v>0.155</v>
      </c>
      <c r="EM154" s="27">
        <f t="shared" si="204"/>
        <v>0.20200000762939452</v>
      </c>
      <c r="EN154" s="27">
        <f t="shared" si="205"/>
        <v>0.16200000762939454</v>
      </c>
      <c r="EO154" s="27">
        <f t="shared" si="206"/>
        <v>0.16899999618530273</v>
      </c>
      <c r="EP154" s="27">
        <f t="shared" si="215"/>
        <v>0.16899999618530273</v>
      </c>
      <c r="EQ154" s="27">
        <f t="shared" si="216"/>
        <v>0.18100000381469727</v>
      </c>
      <c r="ER154" s="27">
        <f t="shared" si="224"/>
        <v>0.18100000381469727</v>
      </c>
      <c r="ES154" s="27">
        <f t="shared" si="224"/>
        <v>0.18100000381469727</v>
      </c>
      <c r="ET154" s="27">
        <f t="shared" si="224"/>
        <v>0.18100000381469727</v>
      </c>
      <c r="EU154" s="27"/>
      <c r="EV154" s="27"/>
      <c r="EW154" s="27"/>
      <c r="EX154" s="27"/>
      <c r="EY154" s="27"/>
      <c r="EZ154" s="27" t="str">
        <f>IFERROR(VLOOKUP(CONCATENATE($C154,".SL.TLF.TERT.ZS"),AREA_WB_6ATTRS,Seq!B$1,FALSE)/100,".")</f>
        <v>.</v>
      </c>
      <c r="FA154" s="27" t="str">
        <f>IFERROR(VLOOKUP(CONCATENATE($C154,".SL.TLF.TERT.ZS"),AREA_WB_6ATTRS,Seq!C$1,FALSE)/100,".")</f>
        <v>.</v>
      </c>
      <c r="FB154" s="27" t="str">
        <f>IFERROR(VLOOKUP(CONCATENATE($C154,".SL.TLF.TERT.ZS"),AREA_WB_6ATTRS,Seq!D$1,FALSE)/100,".")</f>
        <v>.</v>
      </c>
      <c r="FC154" s="27" t="str">
        <f>IFERROR(VLOOKUP(CONCATENATE($C154,".SL.TLF.TERT.ZS"),AREA_WB_6ATTRS,Seq!E$1,FALSE)/100,".")</f>
        <v>.</v>
      </c>
      <c r="FD154" s="27" t="str">
        <f>IFERROR(VLOOKUP(CONCATENATE($C154,".SL.TLF.TERT.ZS"),AREA_WB_6ATTRS,Seq!F$1,FALSE)/100,".")</f>
        <v>.</v>
      </c>
      <c r="FE154" s="27" t="str">
        <f>IFERROR(VLOOKUP(CONCATENATE($C154,".SL.TLF.TERT.ZS"),AREA_WB_6ATTRS,Seq!G$1,FALSE)/100,".")</f>
        <v>.</v>
      </c>
      <c r="FF154" s="27" t="str">
        <f>IFERROR(VLOOKUP(CONCATENATE($C154,".SL.TLF.TERT.ZS"),AREA_WB_6ATTRS,Seq!H$1,FALSE)/100,".")</f>
        <v>.</v>
      </c>
      <c r="FG154" s="27" t="str">
        <f>IFERROR(VLOOKUP(CONCATENATE($C154,".SL.TLF.TERT.ZS"),AREA_WB_6ATTRS,Seq!I$1,FALSE)/100,".")</f>
        <v>.</v>
      </c>
      <c r="FH154" s="27" t="str">
        <f>IFERROR(VLOOKUP(CONCATENATE($C154,".SL.TLF.TERT.ZS"),AREA_WB_6ATTRS,Seq!J$1,FALSE)/100,".")</f>
        <v>.</v>
      </c>
      <c r="FI154" s="27" t="str">
        <f>IFERROR(VLOOKUP(CONCATENATE($C154,".SL.TLF.TERT.ZS"),AREA_WB_6ATTRS,Seq!K$1,FALSE)/100,".")</f>
        <v>.</v>
      </c>
      <c r="FJ154" s="27">
        <f>IFERROR(VLOOKUP(CONCATENATE($C154,".SL.TLF.TERT.ZS"),AREA_WB_6ATTRS,Seq!L$1,FALSE)/100,".")</f>
        <v>0.09</v>
      </c>
      <c r="FK154" s="27">
        <f>IFERROR(VLOOKUP(CONCATENATE($C154,".SL.TLF.TERT.ZS"),AREA_WB_6ATTRS,Seq!M$1,FALSE)/100,".")</f>
        <v>8.1999998092651363E-2</v>
      </c>
      <c r="FL154" s="27">
        <f>IFERROR(VLOOKUP(CONCATENATE($C154,".SL.TLF.TERT.ZS"),AREA_WB_6ATTRS,Seq!N$1,FALSE)/100,".")</f>
        <v>9.6000003814697268E-2</v>
      </c>
      <c r="FM154" s="27">
        <f>IFERROR(VLOOKUP(CONCATENATE($C154,".SL.TLF.TERT.ZS"),AREA_WB_6ATTRS,Seq!O$1,FALSE)/100,".")</f>
        <v>0.10399999618530273</v>
      </c>
      <c r="FN154" s="27">
        <f>IFERROR(VLOOKUP(CONCATENATE($C154,".SL.TLF.TERT.ZS"),AREA_WB_6ATTRS,Seq!P$1,FALSE)/100,".")</f>
        <v>0.105</v>
      </c>
      <c r="FO154" s="27">
        <f>IFERROR(VLOOKUP(CONCATENATE($C154,".SL.TLF.TERT.ZS"),AREA_WB_6ATTRS,Seq!Q$1,FALSE)/100,".")</f>
        <v>0.15100000381469728</v>
      </c>
      <c r="FP154" s="27">
        <f>IFERROR(VLOOKUP(CONCATENATE($C154,".SL.TLF.TERT.ZS"),AREA_WB_6ATTRS,Seq!R$1,FALSE)/100,".")</f>
        <v>0.14600000381469727</v>
      </c>
      <c r="FQ154" s="27">
        <f>IFERROR(VLOOKUP(CONCATENATE($C154,".SL.TLF.TERT.ZS"),AREA_WB_6ATTRS,Seq!S$1,FALSE)/100,".")</f>
        <v>0.15399999618530275</v>
      </c>
      <c r="FR154" s="27">
        <f>IFERROR(VLOOKUP(CONCATENATE($C154,".SL.TLF.TERT.ZS"),AREA_WB_6ATTRS,Seq!T$1,FALSE)/100,".")</f>
        <v>0.17299999237060548</v>
      </c>
      <c r="FS154" s="27">
        <f>IFERROR(VLOOKUP(CONCATENATE($C154,".SL.TLF.TERT.ZS"),AREA_WB_6ATTRS,Seq!U$1,FALSE)/100,".")</f>
        <v>0.16799999237060548</v>
      </c>
      <c r="FT154" s="27">
        <f>IFERROR(VLOOKUP(CONCATENATE($C154,".SL.TLF.TERT.ZS"),AREA_WB_6ATTRS,Seq!V$1,FALSE)/100,".")</f>
        <v>0.16</v>
      </c>
      <c r="FU154" s="27">
        <f>IFERROR(VLOOKUP(CONCATENATE($C154,".SL.TLF.TERT.ZS"),AREA_WB_6ATTRS,Seq!W$1,FALSE)/100,".")</f>
        <v>0.15100000381469728</v>
      </c>
      <c r="FV154" s="27">
        <f>IFERROR(VLOOKUP(CONCATENATE($C154,".SL.TLF.TERT.ZS"),AREA_WB_6ATTRS,Seq!X$1,FALSE)/100,".")</f>
        <v>0.19500000000000001</v>
      </c>
      <c r="FW154" s="27">
        <f>IFERROR(VLOOKUP(CONCATENATE($C154,".SL.TLF.TERT.ZS"),AREA_WB_6ATTRS,Seq!Y$1,FALSE)/100,".")</f>
        <v>0.155</v>
      </c>
      <c r="FX154" s="27">
        <f>IFERROR(VLOOKUP(CONCATENATE($C154,".SL.TLF.TERT.ZS"),AREA_WB_6ATTRS,Seq!Z$1,FALSE)/100,".")</f>
        <v>0.20200000762939452</v>
      </c>
      <c r="FY154" s="27">
        <f>IFERROR(VLOOKUP(CONCATENATE($C154,".SL.TLF.TERT.ZS"),AREA_WB_6ATTRS,Seq!AA$1,FALSE)/100,".")</f>
        <v>0.16200000762939454</v>
      </c>
      <c r="FZ154" s="27">
        <f>IFERROR(VLOOKUP(CONCATENATE($C154,".SL.TLF.TERT.ZS"),AREA_WB_6ATTRS,Seq!AB$1,FALSE)/100,".")</f>
        <v>0.16899999618530273</v>
      </c>
      <c r="GA154" s="27">
        <f>IFERROR(VLOOKUP(CONCATENATE($C154,".SL.TLF.TERT.ZS"),AREA_WB_6ATTRS,Seq!AC$1,FALSE)/100,".")</f>
        <v>0.16899999618530273</v>
      </c>
      <c r="GB154" s="27">
        <f>IFERROR(VLOOKUP(CONCATENATE($C154,".SL.TLF.TERT.ZS"),AREA_WB_6ATTRS,Seq!AD$1,FALSE)/100,".")</f>
        <v>0.18100000381469727</v>
      </c>
      <c r="GC154" s="27" t="str">
        <f>IFERROR(VLOOKUP(CONCATENATE($C154,".SL.TLF.TERT.ZS"),AREA_WB_6ATTRS,Seq!AE$1,FALSE)/100,".")</f>
        <v>.</v>
      </c>
      <c r="GD154" s="27" t="str">
        <f>IFERROR(VLOOKUP(CONCATENATE($C154,".SL.TLF.TERT.ZS"),AREA_WB_6ATTRS,Seq!AF$1,FALSE)/100,".")</f>
        <v>.</v>
      </c>
      <c r="GE154" s="27" t="str">
        <f>IFERROR(VLOOKUP(CONCATENATE($C154,".SL.TLF.TERT.ZS"),AREA_WB_6ATTRS,Seq!AG$1,FALSE)/100,".")</f>
        <v>.</v>
      </c>
      <c r="GF154" s="27" t="str">
        <f>IFERROR(VLOOKUP(CONCATENATE($C154,".SL.TLF.TERT.ZS"),AREA_WB_6ATTRS,Seq!AH$1,FALSE)/100,".")</f>
        <v>.</v>
      </c>
      <c r="GG154" s="27" t="str">
        <f>IFERROR(VLOOKUP(CONCATENATE($C154,".SL.TLF.TERT.ZS"),AREA_WB_6ATTRS,Seq!AI$1,FALSE)/100,".")</f>
        <v>.</v>
      </c>
      <c r="GH154" s="27" t="str">
        <f>IFERROR(VLOOKUP(CONCATENATE($C154,".SL.TLF.TERT.ZS"),AREA_WB_6ATTRS,Seq!AJ$1,FALSE)/100,".")</f>
        <v>.</v>
      </c>
      <c r="GI154" s="27" t="str">
        <f>IFERROR(VLOOKUP(CONCATENATE($C154,".SL.TLF.TERT.ZS"),AREA_WB_6ATTRS,Seq!AK$1,FALSE)/100,".")</f>
        <v>.</v>
      </c>
      <c r="GJ154" s="27" t="str">
        <f>IFERROR(VLOOKUP(CONCATENATE($C154,".SL.TLF.TERT.ZS"),AREA_WB_6ATTRS,Seq!AL$1,FALSE)/100,".")</f>
        <v>.</v>
      </c>
      <c r="GK154" s="27"/>
      <c r="GL154" s="27"/>
      <c r="GM154" s="27">
        <f t="shared" si="207"/>
        <v>2.5546764629993434E-3</v>
      </c>
      <c r="GN154" s="27">
        <f t="shared" si="208"/>
        <v>1.9491347303648228E-3</v>
      </c>
      <c r="GO154" s="27">
        <f t="shared" si="217"/>
        <v>2.0028680724817932E-3</v>
      </c>
      <c r="GP154" s="27"/>
      <c r="GQ154" s="9">
        <f>IF(VLOOKUP($B154,EM_80!$B$1:$C$201,2,FALSE)&gt;0,VLOOKUP($B154,EM_80!$B$1:$C$201,2,FALSE),".")</f>
        <v>6000</v>
      </c>
      <c r="GR154" s="9">
        <f t="shared" si="209"/>
        <v>6000</v>
      </c>
      <c r="GS154" s="9">
        <f t="shared" si="210"/>
        <v>7873</v>
      </c>
      <c r="GU154">
        <f t="shared" si="211"/>
        <v>2348634</v>
      </c>
      <c r="GV154">
        <f t="shared" si="212"/>
        <v>3078289</v>
      </c>
      <c r="GW154">
        <f t="shared" si="213"/>
        <v>3930863</v>
      </c>
      <c r="GX154">
        <f t="shared" si="214"/>
        <v>4658887</v>
      </c>
      <c r="GZ154" s="9" t="str">
        <f>IF(ISNA(VLOOKUP($B154,Area_EM_90,Seq!C$1,FALSE)),".",VLOOKUP($B154,Area_EM_90,Seq!C$1,FALSE))</f>
        <v>.</v>
      </c>
      <c r="HA154" s="9" t="str">
        <f>IF(ISNA(VLOOKUP($B154,Area_EM_90,Seq!D$1,FALSE)),".",VLOOKUP($B154,Area_EM_90,Seq!D$1,FALSE))</f>
        <v>.</v>
      </c>
      <c r="HB154" s="9" t="str">
        <f>IF(ISNA(VLOOKUP($B154,Area_EM_90,Seq!E$1,FALSE)),".",VLOOKUP($B154,Area_EM_90,Seq!E$1,FALSE))</f>
        <v>.</v>
      </c>
      <c r="HC154" s="9" t="str">
        <f>IF(ISNA(VLOOKUP($B154,Area_EM_90,Seq!F$1,FALSE)),".",VLOOKUP($B154,Area_EM_90,Seq!F$1,FALSE))</f>
        <v>.</v>
      </c>
      <c r="HD154" s="9" t="str">
        <f>IF(ISNA(VLOOKUP($B154,Area_EM_90,Seq!G$1,FALSE)),".",VLOOKUP($B154,Area_EM_90,Seq!G$1,FALSE))</f>
        <v>.</v>
      </c>
      <c r="HE154" s="9" t="str">
        <f>IF(ISNA(VLOOKUP($B154,Area_EM_90,Seq!H$1,FALSE)),".",VLOOKUP($B154,Area_EM_90,Seq!H$1,FALSE))</f>
        <v>.</v>
      </c>
      <c r="HF154" s="9" t="str">
        <f>IF(ISNA(VLOOKUP($B154,Area_EM_90,Seq!I$1,FALSE)),".",VLOOKUP($B154,Area_EM_90,Seq!I$1,FALSE))</f>
        <v>.</v>
      </c>
      <c r="HG154" s="9" t="str">
        <f>IF(ISNA(VLOOKUP($B154,Area_EM_90,Seq!J$1,FALSE)),".",VLOOKUP($B154,Area_EM_90,Seq!J$1,FALSE))</f>
        <v>.</v>
      </c>
      <c r="HH154" s="9" t="str">
        <f>IF(ISNA(VLOOKUP($B154,Area_EM_00,Seq!C$1,FALSE)),".",VLOOKUP($B154,Area_EM_00,Seq!C$1,FALSE))</f>
        <v>.</v>
      </c>
      <c r="HI154" s="9" t="str">
        <f>IF(ISNA(VLOOKUP($B154,Area_EM_00,Seq!D$1,FALSE)),".",VLOOKUP($B154,Area_EM_00,Seq!D$1,FALSE))</f>
        <v>.</v>
      </c>
      <c r="HJ154" s="9" t="str">
        <f>IF(ISNA(VLOOKUP($B154,Area_EM_00,Seq!E$1,FALSE)),".",VLOOKUP($B154,Area_EM_00,Seq!E$1,FALSE))</f>
        <v>.</v>
      </c>
      <c r="HK154" s="9" t="str">
        <f>IF(ISNA(VLOOKUP($B154,Area_EM_00,Seq!F$1,FALSE)),".",VLOOKUP($B154,Area_EM_00,Seq!F$1,FALSE))</f>
        <v>.</v>
      </c>
      <c r="HL154" s="9" t="str">
        <f>IF(ISNA(VLOOKUP($B154,Area_EM_00,Seq!G$1,FALSE)),".",VLOOKUP($B154,Area_EM_00,Seq!G$1,FALSE))</f>
        <v>.</v>
      </c>
      <c r="HM154" s="9" t="str">
        <f>IF(ISNA(VLOOKUP($B154,Area_EM_00,Seq!H$1,FALSE)),".",VLOOKUP($B154,Area_EM_00,Seq!H$1,FALSE))</f>
        <v>.</v>
      </c>
      <c r="HN154" s="9" t="str">
        <f>IF(ISNA(VLOOKUP($B154,Area_EM_00,Seq!I$1,FALSE)),".",VLOOKUP($B154,Area_EM_00,Seq!I$1,FALSE))</f>
        <v>.</v>
      </c>
      <c r="HO154" s="9" t="str">
        <f>IF(ISNA(VLOOKUP($B154,Area_EM_00,Seq!J$1,FALSE)),".",VLOOKUP($B154,Area_EM_00,Seq!J$1,FALSE))</f>
        <v>.</v>
      </c>
      <c r="HQ154" s="27"/>
      <c r="HR154" s="9">
        <f>IFERROR(VLOOKUP($B154,AREA_EM3_60_00,Seq!E$1,FALSE),".")</f>
        <v>133</v>
      </c>
      <c r="HS154" s="9">
        <f>IFERROR(VLOOKUP($B154,AREA_EM3_60_00,Seq!F$1,FALSE),".")</f>
        <v>79</v>
      </c>
      <c r="HT154" s="9">
        <f>IFERROR(VLOOKUP($B154,AREA_EM3_60_00,Seq!G$1,FALSE),".")</f>
        <v>0</v>
      </c>
      <c r="HU154" s="9">
        <f>IFERROR(VLOOKUP($B154,AREA_EM3_10,Seq!B$1,FALSE),".")</f>
        <v>0</v>
      </c>
      <c r="HV154" s="9">
        <f t="shared" si="218"/>
        <v>2348634</v>
      </c>
      <c r="HW154" s="9">
        <f t="shared" si="219"/>
        <v>3078289</v>
      </c>
      <c r="HX154" s="9">
        <f t="shared" si="220"/>
        <v>3930863</v>
      </c>
      <c r="HY154" s="9">
        <f t="shared" si="221"/>
        <v>4658887</v>
      </c>
    </row>
    <row r="155" spans="1:233">
      <c r="A155" s="25" t="s">
        <v>3166</v>
      </c>
      <c r="B155" s="26" t="str">
        <f t="shared" si="178"/>
        <v>Cuba</v>
      </c>
      <c r="C155" s="166" t="s">
        <v>1393</v>
      </c>
      <c r="D155" s="27">
        <f>VLOOKUP("CHN.NY.GDP.MKTP.KD",AREA_WB_6ATTRS,Seq!B$1,FALSE)/10000</f>
        <v>18294112.043860689</v>
      </c>
      <c r="E155" s="27">
        <f>VLOOKUP("CHN.NY.GDP.MKTP.KD",AREA_WB_6ATTRS,Seq!C$1,FALSE)/10000</f>
        <v>19245405.87014145</v>
      </c>
      <c r="F155" s="27">
        <f>VLOOKUP("CHN.NY.GDP.MKTP.KD",AREA_WB_6ATTRS,Seq!D$1,FALSE)/10000</f>
        <v>20996737.804324333</v>
      </c>
      <c r="G155" s="27">
        <f>VLOOKUP("CHN.NY.GDP.MKTP.KD",AREA_WB_6ATTRS,Seq!E$1,FALSE)/10000</f>
        <v>23285382.224995762</v>
      </c>
      <c r="H155" s="27">
        <f>VLOOKUP("CHN.NY.GDP.MKTP.KD",AREA_WB_6ATTRS,Seq!F$1,FALSE)/10000</f>
        <v>26824760.323195074</v>
      </c>
      <c r="I155" s="27">
        <f>VLOOKUP("CHN.NY.GDP.MKTP.KD",AREA_WB_6ATTRS,Seq!G$1,FALSE)/10000</f>
        <v>30446102.966826372</v>
      </c>
      <c r="J155" s="27">
        <f>VLOOKUP("CHN.NY.GDP.MKTP.KD",AREA_WB_6ATTRS,Seq!H$1,FALSE)/10000</f>
        <v>33125360.027907111</v>
      </c>
      <c r="K155" s="27">
        <f>VLOOKUP("CHN.NY.GDP.MKTP.KD",AREA_WB_6ATTRS,Seq!I$1,FALSE)/10000</f>
        <v>36967901.791144341</v>
      </c>
      <c r="L155" s="27">
        <f>VLOOKUP("CHN.NY.GDP.MKTP.KD",AREA_WB_6ATTRS,Seq!J$1,FALSE)/10000</f>
        <v>41145274.693543643</v>
      </c>
      <c r="M155" s="27">
        <f>VLOOKUP("CHN.NY.GDP.MKTP.KD",AREA_WB_6ATTRS,Seq!K$1,FALSE)/10000</f>
        <v>42832230.955979005</v>
      </c>
      <c r="N155" s="27">
        <f>VLOOKUP("CHN.NY.GDP.MKTP.KD",AREA_WB_6ATTRS,Seq!L$1,FALSE)/10000</f>
        <v>44459855.73230619</v>
      </c>
      <c r="O155" s="27">
        <f>VLOOKUP("CHN.NY.GDP.MKTP.KD",AREA_WB_6ATTRS,Seq!M$1,FALSE)/10000</f>
        <v>48550162.459678344</v>
      </c>
      <c r="P155" s="27">
        <f>VLOOKUP("CHN.NY.GDP.MKTP.KD",AREA_WB_6ATTRS,Seq!N$1,FALSE)/10000</f>
        <v>55444285.528952621</v>
      </c>
      <c r="Q155" s="27">
        <f>VLOOKUP("CHN.NY.GDP.MKTP.KD",AREA_WB_6ATTRS,Seq!O$1,FALSE)/10000</f>
        <v>63206485.503006078</v>
      </c>
      <c r="R155" s="27">
        <f>VLOOKUP("CHN.NY.GDP.MKTP.KD",AREA_WB_6ATTRS,Seq!P$1,FALSE)/10000</f>
        <v>71486535.103899792</v>
      </c>
      <c r="S155" s="27">
        <f>VLOOKUP("CHN.NY.GDP.MKTP.KD",AREA_WB_6ATTRS,Seq!Q$1,FALSE)/10000</f>
        <v>79278567.430224851</v>
      </c>
      <c r="T155" s="27">
        <f>VLOOKUP("CHN.NY.GDP.MKTP.KD",AREA_WB_6ATTRS,Seq!R$1,FALSE)/10000</f>
        <v>87206424.173247412</v>
      </c>
      <c r="U155" s="27">
        <f>VLOOKUP("CHN.NY.GDP.MKTP.KD",AREA_WB_6ATTRS,Seq!S$1,FALSE)/10000</f>
        <v>95316621.621359423</v>
      </c>
      <c r="V155" s="27">
        <f>VLOOKUP("CHN.NY.GDP.MKTP.KD",AREA_WB_6ATTRS,Seq!T$1,FALSE)/10000</f>
        <v>102751318.10782552</v>
      </c>
      <c r="W155" s="27">
        <f>VLOOKUP("CHN.NY.GDP.MKTP.KD",AREA_WB_6ATTRS,Seq!U$1,FALSE)/10000</f>
        <v>110560418.28402025</v>
      </c>
      <c r="X155" s="27">
        <f>VLOOKUP("CHN.NY.GDP.MKTP.KD",AREA_WB_6ATTRS,Seq!V$1,FALSE)/10000</f>
        <v>119847493.41987793</v>
      </c>
      <c r="Y155" s="27">
        <f>VLOOKUP("CHN.NY.GDP.MKTP.KD",AREA_WB_6ATTRS,Seq!W$1,FALSE)/10000</f>
        <v>129794835.37372778</v>
      </c>
      <c r="Z155" s="27">
        <f>VLOOKUP("CHN.NY.GDP.MKTP.KD",AREA_WB_6ATTRS,Seq!X$1,FALSE)/10000</f>
        <v>141606165.392737</v>
      </c>
      <c r="AA155" s="27">
        <f>VLOOKUP("CHN.NY.GDP.MKTP.KD",AREA_WB_6ATTRS,Seq!Y$1,FALSE)/10000</f>
        <v>155766781.9320105</v>
      </c>
      <c r="AB155" s="27">
        <f>VLOOKUP("CHN.NY.GDP.MKTP.KD",AREA_WB_6ATTRS,Seq!Z$1,FALSE)/10000</f>
        <v>171499226.90714428</v>
      </c>
      <c r="AC155" s="27">
        <f>VLOOKUP("CHN.NY.GDP.MKTP.KD",AREA_WB_6ATTRS,Seq!AA$1,FALSE)/10000</f>
        <v>190878639.54765138</v>
      </c>
      <c r="AD155" s="27">
        <f>VLOOKUP("CHN.NY.GDP.MKTP.KD",AREA_WB_6ATTRS,Seq!AB$1,FALSE)/10000</f>
        <v>215120226.77020231</v>
      </c>
      <c r="AE155" s="27">
        <f>VLOOKUP("CHN.NY.GDP.MKTP.KD",AREA_WB_6ATTRS,Seq!AC$1,FALSE)/10000</f>
        <v>245667298.97157177</v>
      </c>
      <c r="AF155" s="27">
        <f>VLOOKUP("CHN.NY.GDP.MKTP.KD",AREA_WB_6ATTRS,Seq!AD$1,FALSE)/10000</f>
        <v>269251359.67284226</v>
      </c>
      <c r="AG155" s="27">
        <f>VLOOKUP("CHN.NY.GDP.MKTP.KD",AREA_WB_6ATTRS,Seq!AE$1,FALSE)/10000</f>
        <v>294022484.76274431</v>
      </c>
      <c r="AH155" s="27">
        <f>VLOOKUP("CHN.NY.GDP.MKTP.KD",AREA_WB_6ATTRS,Seq!AF$1,FALSE)/10000</f>
        <v>324600823.17806971</v>
      </c>
      <c r="AI155" s="27">
        <f>VLOOKUP("CHN.NY.GDP.MKTP.KD",AREA_WB_6ATTRS,Seq!AG$1,FALSE)/10000</f>
        <v>354139498.08727396</v>
      </c>
      <c r="AJ155" s="27"/>
      <c r="AK155" s="27"/>
      <c r="AL155" s="27"/>
      <c r="AM155" s="27"/>
      <c r="AN155" s="27"/>
      <c r="AO155" s="27"/>
      <c r="AP155" s="27">
        <f>IFERROR(VLOOKUP(CONCATENATE($C155, ".NY.GDP.MKTP.KD"),AREA_WB_6ATTRS,Seq!B$1,FALSE)/10000,".")</f>
        <v>2366000.17833752</v>
      </c>
      <c r="AQ155" s="27">
        <f>IFERROR(VLOOKUP(CONCATENATE($C155, ".NY.GDP.MKTP.KD"),AREA_WB_6ATTRS,Seq!C$1,FALSE)/10000,".")</f>
        <v>2831826.2073919657</v>
      </c>
      <c r="AR155" s="27">
        <f>IFERROR(VLOOKUP(CONCATENATE($C155, ".NY.GDP.MKTP.KD"),AREA_WB_6ATTRS,Seq!D$1,FALSE)/10000,".")</f>
        <v>3084375.1163353212</v>
      </c>
      <c r="AS155" s="27">
        <f>IFERROR(VLOOKUP(CONCATENATE($C155, ".NY.GDP.MKTP.KD"),AREA_WB_6ATTRS,Seq!E$1,FALSE)/10000,".")</f>
        <v>3251285.1710910155</v>
      </c>
      <c r="AT155" s="27">
        <f>IFERROR(VLOOKUP(CONCATENATE($C155, ".NY.GDP.MKTP.KD"),AREA_WB_6ATTRS,Seq!F$1,FALSE)/10000,".")</f>
        <v>3509102.8699169457</v>
      </c>
      <c r="AU155" s="27">
        <f>IFERROR(VLOOKUP(CONCATENATE($C155, ".NY.GDP.MKTP.KD"),AREA_WB_6ATTRS,Seq!G$1,FALSE)/10000,".")</f>
        <v>3565131.8220521454</v>
      </c>
      <c r="AV155" s="27">
        <f>IFERROR(VLOOKUP(CONCATENATE($C155, ".NY.GDP.MKTP.KD"),AREA_WB_6ATTRS,Seq!H$1,FALSE)/10000,".")</f>
        <v>3568529.5197606552</v>
      </c>
      <c r="AW155" s="27">
        <f>IFERROR(VLOOKUP(CONCATENATE($C155, ".NY.GDP.MKTP.KD"),AREA_WB_6ATTRS,Seq!I$1,FALSE)/10000,".")</f>
        <v>3482807.2769581811</v>
      </c>
      <c r="AX155" s="27">
        <f>IFERROR(VLOOKUP(CONCATENATE($C155, ".NY.GDP.MKTP.KD"),AREA_WB_6ATTRS,Seq!J$1,FALSE)/10000,".")</f>
        <v>3611864.0908610048</v>
      </c>
      <c r="AY155" s="27">
        <f>IFERROR(VLOOKUP(CONCATENATE($C155, ".NY.GDP.MKTP.KD"),AREA_WB_6ATTRS,Seq!K$1,FALSE)/10000,".")</f>
        <v>3636427.7744823312</v>
      </c>
      <c r="AZ155" s="27">
        <f>IFERROR(VLOOKUP(CONCATENATE($C155, ".NY.GDP.MKTP.KD"),AREA_WB_6ATTRS,Seq!L$1,FALSE)/10000,".")</f>
        <v>3529205.3460801132</v>
      </c>
      <c r="BA155" s="27">
        <f>IFERROR(VLOOKUP(CONCATENATE($C155, ".NY.GDP.MKTP.KD"),AREA_WB_6ATTRS,Seq!M$1,FALSE)/10000,".")</f>
        <v>3151838.0977198067</v>
      </c>
      <c r="BB155" s="27">
        <f>IFERROR(VLOOKUP(CONCATENATE($C155, ".NY.GDP.MKTP.KD"),AREA_WB_6ATTRS,Seq!N$1,FALSE)/10000,".")</f>
        <v>2786836.2411988582</v>
      </c>
      <c r="BC155" s="27">
        <f>IFERROR(VLOOKUP(CONCATENATE($C155, ".NY.GDP.MKTP.KD"),AREA_WB_6ATTRS,Seq!O$1,FALSE)/10000,".")</f>
        <v>2372205.7177979075</v>
      </c>
      <c r="BD155" s="27">
        <f>IFERROR(VLOOKUP(CONCATENATE($C155, ".NY.GDP.MKTP.KD"),AREA_WB_6ATTRS,Seq!P$1,FALSE)/10000,".")</f>
        <v>2389212.7731086076</v>
      </c>
      <c r="BE155" s="27">
        <f>IFERROR(VLOOKUP(CONCATENATE($C155, ".NY.GDP.MKTP.KD"),AREA_WB_6ATTRS,Seq!Q$1,FALSE)/10000,".")</f>
        <v>2447920.5338724954</v>
      </c>
      <c r="BF155" s="27">
        <f>IFERROR(VLOOKUP(CONCATENATE($C155, ".NY.GDP.MKTP.KD"),AREA_WB_6ATTRS,Seq!R$1,FALSE)/10000,".")</f>
        <v>2639806.9059259607</v>
      </c>
      <c r="BG155" s="27">
        <f>IFERROR(VLOOKUP(CONCATENATE($C155, ".NY.GDP.MKTP.KD"),AREA_WB_6ATTRS,Seq!S$1,FALSE)/10000,".")</f>
        <v>2713325.6341537717</v>
      </c>
      <c r="BH155" s="27">
        <f>IFERROR(VLOOKUP(CONCATENATE($C155, ".NY.GDP.MKTP.KD"),AREA_WB_6ATTRS,Seq!T$1,FALSE)/10000,".")</f>
        <v>2717550.8484197399</v>
      </c>
      <c r="BI155" s="27">
        <f>IFERROR(VLOOKUP(CONCATENATE($C155, ".NY.GDP.MKTP.KD"),AREA_WB_6ATTRS,Seq!U$1,FALSE)/10000,".")</f>
        <v>2885799.9501650068</v>
      </c>
      <c r="BJ155" s="27">
        <f>IFERROR(VLOOKUP(CONCATENATE($C155, ".NY.GDP.MKTP.KD"),AREA_WB_6ATTRS,Seq!V$1,FALSE)/10000,".")</f>
        <v>3056520</v>
      </c>
      <c r="BK155" s="27">
        <f>IFERROR(VLOOKUP(CONCATENATE($C155, ".NY.GDP.MKTP.KD"),AREA_WB_6ATTRS,Seq!W$1,FALSE)/10000,".")</f>
        <v>3153785.5020770472</v>
      </c>
      <c r="BL155" s="27">
        <f>IFERROR(VLOOKUP(CONCATENATE($C155, ".NY.GDP.MKTP.KD"),AREA_WB_6ATTRS,Seq!X$1,FALSE)/10000,".")</f>
        <v>3198840.1919207126</v>
      </c>
      <c r="BM155" s="27">
        <f>IFERROR(VLOOKUP(CONCATENATE($C155, ".NY.GDP.MKTP.KD"),AREA_WB_6ATTRS,Seq!Y$1,FALSE)/10000,".")</f>
        <v>3320119.8864714131</v>
      </c>
      <c r="BN155" s="27">
        <f>IFERROR(VLOOKUP(CONCATENATE($C155, ".NY.GDP.MKTP.KD"),AREA_WB_6ATTRS,Seq!Z$1,FALSE)/10000,".")</f>
        <v>3511719.9825017587</v>
      </c>
      <c r="BO155" s="27">
        <f>IFERROR(VLOOKUP(CONCATENATE($C155, ".NY.GDP.MKTP.KD"),AREA_WB_6ATTRS,Seq!AA$1,FALSE)/10000,".")</f>
        <v>3905092.7790357107</v>
      </c>
      <c r="BP155" s="27">
        <f>IFERROR(VLOOKUP(CONCATENATE($C155, ".NY.GDP.MKTP.KD"),AREA_WB_6ATTRS,Seq!AB$1,FALSE)/10000,".")</f>
        <v>4376273.6985332984</v>
      </c>
      <c r="BQ155" s="27">
        <f>IFERROR(VLOOKUP(CONCATENATE($C155, ".NY.GDP.MKTP.KD"),AREA_WB_6ATTRS,Seq!AC$1,FALSE)/10000,".")</f>
        <v>4694084.6885488071</v>
      </c>
      <c r="BR155" s="27">
        <f>IFERROR(VLOOKUP(CONCATENATE($C155, ".NY.GDP.MKTP.KD"),AREA_WB_6ATTRS,Seq!AD$1,FALSE)/10000,".")</f>
        <v>4887332.0833056271</v>
      </c>
      <c r="BS155" s="27">
        <f>IFERROR(VLOOKUP(CONCATENATE($C155, ".NY.GDP.MKTP.KD"),AREA_WB_6ATTRS,Seq!AE$1,FALSE)/10000,".")</f>
        <v>4958155.2317992048</v>
      </c>
      <c r="BT155" s="27">
        <f>IFERROR(VLOOKUP(CONCATENATE($C155, ".NY.GDP.MKTP.KD"),AREA_WB_6ATTRS,Seq!AF$1,FALSE)/10000,".")</f>
        <v>5060523.0812303368</v>
      </c>
      <c r="BU155" s="27" t="str">
        <f>IFERROR(VLOOKUP(CONCATENATE($C155, ".NY.GDP.MKTP.KD"),AREA_WB_6ATTRS,Seq!AG$1,FALSE)/10000,".")</f>
        <v>.</v>
      </c>
      <c r="BV155" s="27"/>
      <c r="BW155" s="27"/>
      <c r="BX155" s="27"/>
      <c r="BY155" s="27"/>
      <c r="BZ155" s="27"/>
      <c r="CA155" s="27"/>
      <c r="CB155" s="27"/>
      <c r="CC155" s="27">
        <f>CNPop!A$48</f>
        <v>5.0000000000000001E-3</v>
      </c>
      <c r="CD155" s="27">
        <f>CNPop!B$48</f>
        <v>6.0000000000000001E-3</v>
      </c>
      <c r="CE155" s="27">
        <f>CNPop!C$48</f>
        <v>6.0000000000000001E-3</v>
      </c>
      <c r="CF155" s="27">
        <f>CNPop!D$48</f>
        <v>7.0000000000000001E-3</v>
      </c>
      <c r="CG155" s="27">
        <f>CNPop!E$48</f>
        <v>7.0000000000000001E-3</v>
      </c>
      <c r="CH155" s="27">
        <f>CNPop!F$48</f>
        <v>8.0000000000000002E-3</v>
      </c>
      <c r="CI155" s="27">
        <f>CNPop!G$48</f>
        <v>8.9999999999999993E-3</v>
      </c>
      <c r="CJ155" s="27">
        <f>CNPop!H$48</f>
        <v>0.01</v>
      </c>
      <c r="CK155" s="27">
        <f>CNPop!I$48</f>
        <v>1.0999999999999999E-2</v>
      </c>
      <c r="CL155" s="27">
        <f>CNPop!J$48</f>
        <v>1.2E-2</v>
      </c>
      <c r="CM155" s="27">
        <f>CNPop!K$48</f>
        <v>1.4E-2</v>
      </c>
      <c r="CN155" s="27">
        <f>CNPop!L$48</f>
        <v>1.6E-2</v>
      </c>
      <c r="CO155" s="27">
        <f>CNPop!M$48</f>
        <v>1.7000000000000001E-2</v>
      </c>
      <c r="CP155" s="27">
        <f>CNPop!N$48</f>
        <v>1.9E-2</v>
      </c>
      <c r="CQ155" s="27">
        <f>CNPop!O$48</f>
        <v>2.1000000000000001E-2</v>
      </c>
      <c r="CR155" s="27">
        <f>CNPop!P$48</f>
        <v>2.3E-2</v>
      </c>
      <c r="CS155" s="27">
        <f>CNPop!Q$48</f>
        <v>2.5999999999999999E-2</v>
      </c>
      <c r="CT155" s="27">
        <f>CNPop!R$48</f>
        <v>2.8000000000000001E-2</v>
      </c>
      <c r="CU155" s="27">
        <f>CNPop!S$48</f>
        <v>0.03</v>
      </c>
      <c r="CV155" s="27">
        <f>CNPop!T$48</f>
        <v>3.3000000000000002E-2</v>
      </c>
      <c r="CW155" s="27">
        <f>CNPop!U$48</f>
        <v>3.5999999999999997E-2</v>
      </c>
      <c r="CX155" s="27">
        <f>CNPop!V$48</f>
        <v>3.9E-2</v>
      </c>
      <c r="CY155" s="27">
        <f>CNPop!W$48</f>
        <v>4.2000000000000003E-2</v>
      </c>
      <c r="CZ155" s="27">
        <f>CNPop!X$48</f>
        <v>4.4999999999999998E-2</v>
      </c>
      <c r="DA155" s="27">
        <f>CNPop!Y$48</f>
        <v>4.9000000000000002E-2</v>
      </c>
      <c r="DB155" s="27">
        <f>CNPop!Z$48</f>
        <v>5.1999999999999998E-2</v>
      </c>
      <c r="DC155" s="27">
        <f>CNPop!AA$48</f>
        <v>5.6000000000000001E-2</v>
      </c>
      <c r="DD155" s="27">
        <f>CNPop!AB$48</f>
        <v>0.06</v>
      </c>
      <c r="DE155" s="27">
        <f>CNPop!AC$48</f>
        <v>6.3E-2</v>
      </c>
      <c r="DF155" s="27">
        <f>CNPop!AD$48</f>
        <v>6.8000000000000005E-2</v>
      </c>
      <c r="DG155" s="27">
        <f>CNPop!AE$48</f>
        <v>7.1999999999999995E-2</v>
      </c>
      <c r="DH155" s="27">
        <f>CNPop!AF$48</f>
        <v>7.5999999999999998E-2</v>
      </c>
      <c r="DI155" s="27">
        <f>CNPop!AG$48</f>
        <v>8.1000000000000003E-2</v>
      </c>
      <c r="DJ155" s="27">
        <f>CNPop!AH$48</f>
        <v>8.5000000000000006E-2</v>
      </c>
      <c r="DK155" s="27">
        <f>CNPop!AI$48</f>
        <v>0.09</v>
      </c>
      <c r="DL155" s="27">
        <f>CNPop!AJ$48</f>
        <v>9.5000000000000001E-2</v>
      </c>
      <c r="DM155" s="27">
        <f>CNPop!AK$48</f>
        <v>0.1</v>
      </c>
      <c r="DN155" s="27"/>
      <c r="DO155" s="27">
        <f t="shared" si="180"/>
        <v>0.13699999809265137</v>
      </c>
      <c r="DP155" s="27">
        <f t="shared" si="181"/>
        <v>0.13699999809265137</v>
      </c>
      <c r="DQ155" s="27">
        <f t="shared" si="182"/>
        <v>0.13699999809265137</v>
      </c>
      <c r="DR155" s="27">
        <f t="shared" si="183"/>
        <v>0.13699999809265137</v>
      </c>
      <c r="DS155" s="27">
        <f t="shared" si="184"/>
        <v>0.13699999809265137</v>
      </c>
      <c r="DT155" s="27">
        <f t="shared" si="185"/>
        <v>0.13699999809265137</v>
      </c>
      <c r="DU155" s="27">
        <f t="shared" si="186"/>
        <v>0.13699999809265137</v>
      </c>
      <c r="DV155" s="27">
        <f t="shared" si="187"/>
        <v>0.13699999809265137</v>
      </c>
      <c r="DW155" s="27">
        <f t="shared" si="188"/>
        <v>0.13699999809265137</v>
      </c>
      <c r="DX155" s="27">
        <f t="shared" si="189"/>
        <v>0.13699999809265137</v>
      </c>
      <c r="DY155" s="27">
        <f t="shared" si="190"/>
        <v>0.13699999809265137</v>
      </c>
      <c r="DZ155" s="27">
        <f t="shared" si="191"/>
        <v>0.13699999809265137</v>
      </c>
      <c r="EA155" s="27">
        <f t="shared" si="192"/>
        <v>0.13699999809265137</v>
      </c>
      <c r="EB155" s="27">
        <f t="shared" si="193"/>
        <v>0.13699999809265137</v>
      </c>
      <c r="EC155" s="27">
        <f t="shared" si="194"/>
        <v>0.13699999809265137</v>
      </c>
      <c r="ED155" s="27">
        <f t="shared" si="195"/>
        <v>0.13699999809265137</v>
      </c>
      <c r="EE155" s="27">
        <f t="shared" si="196"/>
        <v>0.13699999809265137</v>
      </c>
      <c r="EF155" s="27">
        <f t="shared" si="197"/>
        <v>0.13699999809265137</v>
      </c>
      <c r="EG155" s="27">
        <f t="shared" si="198"/>
        <v>0.13699999809265137</v>
      </c>
      <c r="EH155" s="27">
        <f t="shared" si="199"/>
        <v>0.13699999809265137</v>
      </c>
      <c r="EI155" s="27">
        <f t="shared" si="200"/>
        <v>0.13699999809265137</v>
      </c>
      <c r="EJ155" s="27">
        <f t="shared" si="201"/>
        <v>0.13699999809265137</v>
      </c>
      <c r="EK155" s="27">
        <f t="shared" si="202"/>
        <v>0.13699999809265137</v>
      </c>
      <c r="EL155" s="27">
        <f t="shared" si="203"/>
        <v>0.13699999809265137</v>
      </c>
      <c r="EM155" s="27">
        <f t="shared" si="204"/>
        <v>0.13699999809265137</v>
      </c>
      <c r="EN155" s="27">
        <f t="shared" si="205"/>
        <v>0.13699999809265137</v>
      </c>
      <c r="EO155" s="27">
        <f t="shared" si="206"/>
        <v>0.13699999809265137</v>
      </c>
      <c r="EP155" s="27">
        <f t="shared" si="215"/>
        <v>0.14699999809265138</v>
      </c>
      <c r="EQ155" s="27">
        <f t="shared" si="216"/>
        <v>0.14499999999999999</v>
      </c>
      <c r="ER155" s="27">
        <f t="shared" si="224"/>
        <v>0.14499999999999999</v>
      </c>
      <c r="ES155" s="27">
        <f t="shared" si="224"/>
        <v>0.14499999999999999</v>
      </c>
      <c r="ET155" s="27">
        <f t="shared" si="224"/>
        <v>0.14499999999999999</v>
      </c>
      <c r="EU155" s="27"/>
      <c r="EV155" s="27"/>
      <c r="EW155" s="27"/>
      <c r="EX155" s="27"/>
      <c r="EY155" s="27"/>
      <c r="EZ155" s="27" t="str">
        <f>IFERROR(VLOOKUP(CONCATENATE($C155,".SL.TLF.TERT.ZS"),AREA_WB_6ATTRS,Seq!B$1,FALSE)/100,".")</f>
        <v>.</v>
      </c>
      <c r="FA155" s="27" t="str">
        <f>IFERROR(VLOOKUP(CONCATENATE($C155,".SL.TLF.TERT.ZS"),AREA_WB_6ATTRS,Seq!C$1,FALSE)/100,".")</f>
        <v>.</v>
      </c>
      <c r="FB155" s="27" t="str">
        <f>IFERROR(VLOOKUP(CONCATENATE($C155,".SL.TLF.TERT.ZS"),AREA_WB_6ATTRS,Seq!D$1,FALSE)/100,".")</f>
        <v>.</v>
      </c>
      <c r="FC155" s="27" t="str">
        <f>IFERROR(VLOOKUP(CONCATENATE($C155,".SL.TLF.TERT.ZS"),AREA_WB_6ATTRS,Seq!E$1,FALSE)/100,".")</f>
        <v>.</v>
      </c>
      <c r="FD155" s="27" t="str">
        <f>IFERROR(VLOOKUP(CONCATENATE($C155,".SL.TLF.TERT.ZS"),AREA_WB_6ATTRS,Seq!F$1,FALSE)/100,".")</f>
        <v>.</v>
      </c>
      <c r="FE155" s="27" t="str">
        <f>IFERROR(VLOOKUP(CONCATENATE($C155,".SL.TLF.TERT.ZS"),AREA_WB_6ATTRS,Seq!G$1,FALSE)/100,".")</f>
        <v>.</v>
      </c>
      <c r="FF155" s="27" t="str">
        <f>IFERROR(VLOOKUP(CONCATENATE($C155,".SL.TLF.TERT.ZS"),AREA_WB_6ATTRS,Seq!H$1,FALSE)/100,".")</f>
        <v>.</v>
      </c>
      <c r="FG155" s="27" t="str">
        <f>IFERROR(VLOOKUP(CONCATENATE($C155,".SL.TLF.TERT.ZS"),AREA_WB_6ATTRS,Seq!I$1,FALSE)/100,".")</f>
        <v>.</v>
      </c>
      <c r="FH155" s="27" t="str">
        <f>IFERROR(VLOOKUP(CONCATENATE($C155,".SL.TLF.TERT.ZS"),AREA_WB_6ATTRS,Seq!J$1,FALSE)/100,".")</f>
        <v>.</v>
      </c>
      <c r="FI155" s="27" t="str">
        <f>IFERROR(VLOOKUP(CONCATENATE($C155,".SL.TLF.TERT.ZS"),AREA_WB_6ATTRS,Seq!K$1,FALSE)/100,".")</f>
        <v>.</v>
      </c>
      <c r="FJ155" s="27" t="str">
        <f>IFERROR(VLOOKUP(CONCATENATE($C155,".SL.TLF.TERT.ZS"),AREA_WB_6ATTRS,Seq!L$1,FALSE)/100,".")</f>
        <v>.</v>
      </c>
      <c r="FK155" s="27" t="str">
        <f>IFERROR(VLOOKUP(CONCATENATE($C155,".SL.TLF.TERT.ZS"),AREA_WB_6ATTRS,Seq!M$1,FALSE)/100,".")</f>
        <v>.</v>
      </c>
      <c r="FL155" s="27" t="str">
        <f>IFERROR(VLOOKUP(CONCATENATE($C155,".SL.TLF.TERT.ZS"),AREA_WB_6ATTRS,Seq!N$1,FALSE)/100,".")</f>
        <v>.</v>
      </c>
      <c r="FM155" s="27" t="str">
        <f>IFERROR(VLOOKUP(CONCATENATE($C155,".SL.TLF.TERT.ZS"),AREA_WB_6ATTRS,Seq!O$1,FALSE)/100,".")</f>
        <v>.</v>
      </c>
      <c r="FN155" s="27" t="str">
        <f>IFERROR(VLOOKUP(CONCATENATE($C155,".SL.TLF.TERT.ZS"),AREA_WB_6ATTRS,Seq!P$1,FALSE)/100,".")</f>
        <v>.</v>
      </c>
      <c r="FO155" s="27" t="str">
        <f>IFERROR(VLOOKUP(CONCATENATE($C155,".SL.TLF.TERT.ZS"),AREA_WB_6ATTRS,Seq!Q$1,FALSE)/100,".")</f>
        <v>.</v>
      </c>
      <c r="FP155" s="27" t="str">
        <f>IFERROR(VLOOKUP(CONCATENATE($C155,".SL.TLF.TERT.ZS"),AREA_WB_6ATTRS,Seq!R$1,FALSE)/100,".")</f>
        <v>.</v>
      </c>
      <c r="FQ155" s="27" t="str">
        <f>IFERROR(VLOOKUP(CONCATENATE($C155,".SL.TLF.TERT.ZS"),AREA_WB_6ATTRS,Seq!S$1,FALSE)/100,".")</f>
        <v>.</v>
      </c>
      <c r="FR155" s="27" t="str">
        <f>IFERROR(VLOOKUP(CONCATENATE($C155,".SL.TLF.TERT.ZS"),AREA_WB_6ATTRS,Seq!T$1,FALSE)/100,".")</f>
        <v>.</v>
      </c>
      <c r="FS155" s="27" t="str">
        <f>IFERROR(VLOOKUP(CONCATENATE($C155,".SL.TLF.TERT.ZS"),AREA_WB_6ATTRS,Seq!U$1,FALSE)/100,".")</f>
        <v>.</v>
      </c>
      <c r="FT155" s="27" t="str">
        <f>IFERROR(VLOOKUP(CONCATENATE($C155,".SL.TLF.TERT.ZS"),AREA_WB_6ATTRS,Seq!V$1,FALSE)/100,".")</f>
        <v>.</v>
      </c>
      <c r="FU155" s="27" t="str">
        <f>IFERROR(VLOOKUP(CONCATENATE($C155,".SL.TLF.TERT.ZS"),AREA_WB_6ATTRS,Seq!W$1,FALSE)/100,".")</f>
        <v>.</v>
      </c>
      <c r="FV155" s="27" t="str">
        <f>IFERROR(VLOOKUP(CONCATENATE($C155,".SL.TLF.TERT.ZS"),AREA_WB_6ATTRS,Seq!X$1,FALSE)/100,".")</f>
        <v>.</v>
      </c>
      <c r="FW155" s="27" t="str">
        <f>IFERROR(VLOOKUP(CONCATENATE($C155,".SL.TLF.TERT.ZS"),AREA_WB_6ATTRS,Seq!Y$1,FALSE)/100,".")</f>
        <v>.</v>
      </c>
      <c r="FX155" s="27" t="str">
        <f>IFERROR(VLOOKUP(CONCATENATE($C155,".SL.TLF.TERT.ZS"),AREA_WB_6ATTRS,Seq!Z$1,FALSE)/100,".")</f>
        <v>.</v>
      </c>
      <c r="FY155" s="27" t="str">
        <f>IFERROR(VLOOKUP(CONCATENATE($C155,".SL.TLF.TERT.ZS"),AREA_WB_6ATTRS,Seq!AA$1,FALSE)/100,".")</f>
        <v>.</v>
      </c>
      <c r="FZ155" s="27">
        <f>IFERROR(VLOOKUP(CONCATENATE($C155,".SL.TLF.TERT.ZS"),AREA_WB_6ATTRS,Seq!AB$1,FALSE)/100,".")</f>
        <v>0.13699999809265137</v>
      </c>
      <c r="GA155" s="27">
        <f>IFERROR(VLOOKUP(CONCATENATE($C155,".SL.TLF.TERT.ZS"),AREA_WB_6ATTRS,Seq!AC$1,FALSE)/100,".")</f>
        <v>0.14699999809265138</v>
      </c>
      <c r="GB155" s="27">
        <f>IFERROR(VLOOKUP(CONCATENATE($C155,".SL.TLF.TERT.ZS"),AREA_WB_6ATTRS,Seq!AD$1,FALSE)/100,".")</f>
        <v>0.14499999999999999</v>
      </c>
      <c r="GC155" s="27" t="str">
        <f>IFERROR(VLOOKUP(CONCATENATE($C155,".SL.TLF.TERT.ZS"),AREA_WB_6ATTRS,Seq!AE$1,FALSE)/100,".")</f>
        <v>.</v>
      </c>
      <c r="GD155" s="27" t="str">
        <f>IFERROR(VLOOKUP(CONCATENATE($C155,".SL.TLF.TERT.ZS"),AREA_WB_6ATTRS,Seq!AF$1,FALSE)/100,".")</f>
        <v>.</v>
      </c>
      <c r="GE155" s="27" t="str">
        <f>IFERROR(VLOOKUP(CONCATENATE($C155,".SL.TLF.TERT.ZS"),AREA_WB_6ATTRS,Seq!AG$1,FALSE)/100,".")</f>
        <v>.</v>
      </c>
      <c r="GF155" s="27" t="str">
        <f>IFERROR(VLOOKUP(CONCATENATE($C155,".SL.TLF.TERT.ZS"),AREA_WB_6ATTRS,Seq!AH$1,FALSE)/100,".")</f>
        <v>.</v>
      </c>
      <c r="GG155" s="27" t="str">
        <f>IFERROR(VLOOKUP(CONCATENATE($C155,".SL.TLF.TERT.ZS"),AREA_WB_6ATTRS,Seq!AI$1,FALSE)/100,".")</f>
        <v>.</v>
      </c>
      <c r="GH155" s="27" t="str">
        <f>IFERROR(VLOOKUP(CONCATENATE($C155,".SL.TLF.TERT.ZS"),AREA_WB_6ATTRS,Seq!AJ$1,FALSE)/100,".")</f>
        <v>.</v>
      </c>
      <c r="GI155" s="27" t="str">
        <f>IFERROR(VLOOKUP(CONCATENATE($C155,".SL.TLF.TERT.ZS"),AREA_WB_6ATTRS,Seq!AK$1,FALSE)/100,".")</f>
        <v>.</v>
      </c>
      <c r="GJ155" s="27" t="str">
        <f>IFERROR(VLOOKUP(CONCATENATE($C155,".SL.TLF.TERT.ZS"),AREA_WB_6ATTRS,Seq!AL$1,FALSE)/100,".")</f>
        <v>.</v>
      </c>
      <c r="GK155" s="27"/>
      <c r="GL155" s="27"/>
      <c r="GM155" s="27">
        <f t="shared" si="207"/>
        <v>7.1172531876397709E-4</v>
      </c>
      <c r="GN155" s="27" t="str">
        <f t="shared" si="208"/>
        <v>.</v>
      </c>
      <c r="GO155" s="27">
        <f t="shared" si="217"/>
        <v>1.0304115729362545E-2</v>
      </c>
      <c r="GP155" s="27"/>
      <c r="GQ155" s="9">
        <f>IF(VLOOKUP($B155,EM_80!$B$1:$C$201,2,FALSE)&gt;0,VLOOKUP($B155,EM_80!$B$1:$C$201,2,FALSE),".")</f>
        <v>7000</v>
      </c>
      <c r="GR155" s="9" t="str">
        <f t="shared" si="209"/>
        <v>.</v>
      </c>
      <c r="GS155" s="9">
        <f t="shared" si="210"/>
        <v>114240</v>
      </c>
      <c r="GU155">
        <f t="shared" si="211"/>
        <v>9835255</v>
      </c>
      <c r="GV155">
        <f t="shared" si="212"/>
        <v>10587115</v>
      </c>
      <c r="GW155">
        <f t="shared" si="213"/>
        <v>11086832</v>
      </c>
      <c r="GX155">
        <f t="shared" si="214"/>
        <v>11257979</v>
      </c>
      <c r="GZ155" s="9" t="str">
        <f>IF(ISNA(VLOOKUP($B155,Area_EM_90,Seq!C$1,FALSE)),".",VLOOKUP($B155,Area_EM_90,Seq!C$1,FALSE))</f>
        <v>.</v>
      </c>
      <c r="HA155" s="9" t="str">
        <f>IF(ISNA(VLOOKUP($B155,Area_EM_90,Seq!D$1,FALSE)),".",VLOOKUP($B155,Area_EM_90,Seq!D$1,FALSE))</f>
        <v>.</v>
      </c>
      <c r="HB155" s="9" t="str">
        <f>IF(ISNA(VLOOKUP($B155,Area_EM_90,Seq!E$1,FALSE)),".",VLOOKUP($B155,Area_EM_90,Seq!E$1,FALSE))</f>
        <v>.</v>
      </c>
      <c r="HC155" s="9" t="str">
        <f>IF(ISNA(VLOOKUP($B155,Area_EM_90,Seq!F$1,FALSE)),".",VLOOKUP($B155,Area_EM_90,Seq!F$1,FALSE))</f>
        <v>.</v>
      </c>
      <c r="HD155" s="9" t="str">
        <f>IF(ISNA(VLOOKUP($B155,Area_EM_90,Seq!G$1,FALSE)),".",VLOOKUP($B155,Area_EM_90,Seq!G$1,FALSE))</f>
        <v>.</v>
      </c>
      <c r="HE155" s="9" t="str">
        <f>IF(ISNA(VLOOKUP($B155,Area_EM_90,Seq!H$1,FALSE)),".",VLOOKUP($B155,Area_EM_90,Seq!H$1,FALSE))</f>
        <v>.</v>
      </c>
      <c r="HF155" s="9" t="str">
        <f>IF(ISNA(VLOOKUP($B155,Area_EM_90,Seq!I$1,FALSE)),".",VLOOKUP($B155,Area_EM_90,Seq!I$1,FALSE))</f>
        <v>.</v>
      </c>
      <c r="HG155" s="9" t="str">
        <f>IF(ISNA(VLOOKUP($B155,Area_EM_90,Seq!J$1,FALSE)),".",VLOOKUP($B155,Area_EM_90,Seq!J$1,FALSE))</f>
        <v>.</v>
      </c>
      <c r="HH155" s="9" t="str">
        <f>IF(ISNA(VLOOKUP($B155,Area_EM_00,Seq!C$1,FALSE)),".",VLOOKUP($B155,Area_EM_00,Seq!C$1,FALSE))</f>
        <v>.</v>
      </c>
      <c r="HI155" s="9" t="str">
        <f>IF(ISNA(VLOOKUP($B155,Area_EM_00,Seq!D$1,FALSE)),".",VLOOKUP($B155,Area_EM_00,Seq!D$1,FALSE))</f>
        <v>.</v>
      </c>
      <c r="HJ155" s="9" t="str">
        <f>IF(ISNA(VLOOKUP($B155,Area_EM_00,Seq!E$1,FALSE)),".",VLOOKUP($B155,Area_EM_00,Seq!E$1,FALSE))</f>
        <v>.</v>
      </c>
      <c r="HK155" s="9" t="str">
        <f>IF(ISNA(VLOOKUP($B155,Area_EM_00,Seq!F$1,FALSE)),".",VLOOKUP($B155,Area_EM_00,Seq!F$1,FALSE))</f>
        <v>.</v>
      </c>
      <c r="HL155" s="9" t="str">
        <f>IF(ISNA(VLOOKUP($B155,Area_EM_00,Seq!G$1,FALSE)),".",VLOOKUP($B155,Area_EM_00,Seq!G$1,FALSE))</f>
        <v>.</v>
      </c>
      <c r="HM155" s="9" t="str">
        <f>IF(ISNA(VLOOKUP($B155,Area_EM_00,Seq!H$1,FALSE)),".",VLOOKUP($B155,Area_EM_00,Seq!H$1,FALSE))</f>
        <v>.</v>
      </c>
      <c r="HN155" s="9" t="str">
        <f>IF(ISNA(VLOOKUP($B155,Area_EM_00,Seq!I$1,FALSE)),".",VLOOKUP($B155,Area_EM_00,Seq!I$1,FALSE))</f>
        <v>.</v>
      </c>
      <c r="HO155" s="9" t="str">
        <f>IF(ISNA(VLOOKUP($B155,Area_EM_00,Seq!J$1,FALSE)),".",VLOOKUP($B155,Area_EM_00,Seq!J$1,FALSE))</f>
        <v>.</v>
      </c>
      <c r="HQ155" s="27"/>
      <c r="HR155" s="9">
        <f>IFERROR(VLOOKUP($B155,AREA_EM3_60_00,Seq!E$1,FALSE),".")</f>
        <v>3852</v>
      </c>
      <c r="HS155" s="9">
        <f>IFERROR(VLOOKUP($B155,AREA_EM3_60_00,Seq!F$1,FALSE),".")</f>
        <v>1657</v>
      </c>
      <c r="HT155" s="9">
        <f>IFERROR(VLOOKUP($B155,AREA_EM3_60_00,Seq!G$1,FALSE),".")</f>
        <v>320</v>
      </c>
      <c r="HU155" s="9">
        <f>IFERROR(VLOOKUP($B155,AREA_EM3_10,Seq!B$1,FALSE),".")</f>
        <v>289.92198949484469</v>
      </c>
      <c r="HV155" s="9">
        <f t="shared" si="218"/>
        <v>9835255</v>
      </c>
      <c r="HW155" s="9">
        <f t="shared" si="219"/>
        <v>10587115</v>
      </c>
      <c r="HX155" s="9">
        <f t="shared" si="220"/>
        <v>11086832</v>
      </c>
      <c r="HY155" s="9">
        <f t="shared" si="221"/>
        <v>11257979</v>
      </c>
    </row>
    <row r="156" spans="1:233">
      <c r="A156" s="25" t="s">
        <v>2598</v>
      </c>
      <c r="B156" s="26" t="str">
        <f t="shared" si="178"/>
        <v>Ecuador</v>
      </c>
      <c r="C156" s="166" t="s">
        <v>1402</v>
      </c>
      <c r="D156" s="27">
        <f>VLOOKUP("CHN.NY.GDP.MKTP.KD",AREA_WB_6ATTRS,Seq!B$1,FALSE)/10000</f>
        <v>18294112.043860689</v>
      </c>
      <c r="E156" s="27">
        <f>VLOOKUP("CHN.NY.GDP.MKTP.KD",AREA_WB_6ATTRS,Seq!C$1,FALSE)/10000</f>
        <v>19245405.87014145</v>
      </c>
      <c r="F156" s="27">
        <f>VLOOKUP("CHN.NY.GDP.MKTP.KD",AREA_WB_6ATTRS,Seq!D$1,FALSE)/10000</f>
        <v>20996737.804324333</v>
      </c>
      <c r="G156" s="27">
        <f>VLOOKUP("CHN.NY.GDP.MKTP.KD",AREA_WB_6ATTRS,Seq!E$1,FALSE)/10000</f>
        <v>23285382.224995762</v>
      </c>
      <c r="H156" s="27">
        <f>VLOOKUP("CHN.NY.GDP.MKTP.KD",AREA_WB_6ATTRS,Seq!F$1,FALSE)/10000</f>
        <v>26824760.323195074</v>
      </c>
      <c r="I156" s="27">
        <f>VLOOKUP("CHN.NY.GDP.MKTP.KD",AREA_WB_6ATTRS,Seq!G$1,FALSE)/10000</f>
        <v>30446102.966826372</v>
      </c>
      <c r="J156" s="27">
        <f>VLOOKUP("CHN.NY.GDP.MKTP.KD",AREA_WB_6ATTRS,Seq!H$1,FALSE)/10000</f>
        <v>33125360.027907111</v>
      </c>
      <c r="K156" s="27">
        <f>VLOOKUP("CHN.NY.GDP.MKTP.KD",AREA_WB_6ATTRS,Seq!I$1,FALSE)/10000</f>
        <v>36967901.791144341</v>
      </c>
      <c r="L156" s="27">
        <f>VLOOKUP("CHN.NY.GDP.MKTP.KD",AREA_WB_6ATTRS,Seq!J$1,FALSE)/10000</f>
        <v>41145274.693543643</v>
      </c>
      <c r="M156" s="27">
        <f>VLOOKUP("CHN.NY.GDP.MKTP.KD",AREA_WB_6ATTRS,Seq!K$1,FALSE)/10000</f>
        <v>42832230.955979005</v>
      </c>
      <c r="N156" s="27">
        <f>VLOOKUP("CHN.NY.GDP.MKTP.KD",AREA_WB_6ATTRS,Seq!L$1,FALSE)/10000</f>
        <v>44459855.73230619</v>
      </c>
      <c r="O156" s="27">
        <f>VLOOKUP("CHN.NY.GDP.MKTP.KD",AREA_WB_6ATTRS,Seq!M$1,FALSE)/10000</f>
        <v>48550162.459678344</v>
      </c>
      <c r="P156" s="27">
        <f>VLOOKUP("CHN.NY.GDP.MKTP.KD",AREA_WB_6ATTRS,Seq!N$1,FALSE)/10000</f>
        <v>55444285.528952621</v>
      </c>
      <c r="Q156" s="27">
        <f>VLOOKUP("CHN.NY.GDP.MKTP.KD",AREA_WB_6ATTRS,Seq!O$1,FALSE)/10000</f>
        <v>63206485.503006078</v>
      </c>
      <c r="R156" s="27">
        <f>VLOOKUP("CHN.NY.GDP.MKTP.KD",AREA_WB_6ATTRS,Seq!P$1,FALSE)/10000</f>
        <v>71486535.103899792</v>
      </c>
      <c r="S156" s="27">
        <f>VLOOKUP("CHN.NY.GDP.MKTP.KD",AREA_WB_6ATTRS,Seq!Q$1,FALSE)/10000</f>
        <v>79278567.430224851</v>
      </c>
      <c r="T156" s="27">
        <f>VLOOKUP("CHN.NY.GDP.MKTP.KD",AREA_WB_6ATTRS,Seq!R$1,FALSE)/10000</f>
        <v>87206424.173247412</v>
      </c>
      <c r="U156" s="27">
        <f>VLOOKUP("CHN.NY.GDP.MKTP.KD",AREA_WB_6ATTRS,Seq!S$1,FALSE)/10000</f>
        <v>95316621.621359423</v>
      </c>
      <c r="V156" s="27">
        <f>VLOOKUP("CHN.NY.GDP.MKTP.KD",AREA_WB_6ATTRS,Seq!T$1,FALSE)/10000</f>
        <v>102751318.10782552</v>
      </c>
      <c r="W156" s="27">
        <f>VLOOKUP("CHN.NY.GDP.MKTP.KD",AREA_WB_6ATTRS,Seq!U$1,FALSE)/10000</f>
        <v>110560418.28402025</v>
      </c>
      <c r="X156" s="27">
        <f>VLOOKUP("CHN.NY.GDP.MKTP.KD",AREA_WB_6ATTRS,Seq!V$1,FALSE)/10000</f>
        <v>119847493.41987793</v>
      </c>
      <c r="Y156" s="27">
        <f>VLOOKUP("CHN.NY.GDP.MKTP.KD",AREA_WB_6ATTRS,Seq!W$1,FALSE)/10000</f>
        <v>129794835.37372778</v>
      </c>
      <c r="Z156" s="27">
        <f>VLOOKUP("CHN.NY.GDP.MKTP.KD",AREA_WB_6ATTRS,Seq!X$1,FALSE)/10000</f>
        <v>141606165.392737</v>
      </c>
      <c r="AA156" s="27">
        <f>VLOOKUP("CHN.NY.GDP.MKTP.KD",AREA_WB_6ATTRS,Seq!Y$1,FALSE)/10000</f>
        <v>155766781.9320105</v>
      </c>
      <c r="AB156" s="27">
        <f>VLOOKUP("CHN.NY.GDP.MKTP.KD",AREA_WB_6ATTRS,Seq!Z$1,FALSE)/10000</f>
        <v>171499226.90714428</v>
      </c>
      <c r="AC156" s="27">
        <f>VLOOKUP("CHN.NY.GDP.MKTP.KD",AREA_WB_6ATTRS,Seq!AA$1,FALSE)/10000</f>
        <v>190878639.54765138</v>
      </c>
      <c r="AD156" s="27">
        <f>VLOOKUP("CHN.NY.GDP.MKTP.KD",AREA_WB_6ATTRS,Seq!AB$1,FALSE)/10000</f>
        <v>215120226.77020231</v>
      </c>
      <c r="AE156" s="27">
        <f>VLOOKUP("CHN.NY.GDP.MKTP.KD",AREA_WB_6ATTRS,Seq!AC$1,FALSE)/10000</f>
        <v>245667298.97157177</v>
      </c>
      <c r="AF156" s="27">
        <f>VLOOKUP("CHN.NY.GDP.MKTP.KD",AREA_WB_6ATTRS,Seq!AD$1,FALSE)/10000</f>
        <v>269251359.67284226</v>
      </c>
      <c r="AG156" s="27">
        <f>VLOOKUP("CHN.NY.GDP.MKTP.KD",AREA_WB_6ATTRS,Seq!AE$1,FALSE)/10000</f>
        <v>294022484.76274431</v>
      </c>
      <c r="AH156" s="27">
        <f>VLOOKUP("CHN.NY.GDP.MKTP.KD",AREA_WB_6ATTRS,Seq!AF$1,FALSE)/10000</f>
        <v>324600823.17806971</v>
      </c>
      <c r="AI156" s="27">
        <f>VLOOKUP("CHN.NY.GDP.MKTP.KD",AREA_WB_6ATTRS,Seq!AG$1,FALSE)/10000</f>
        <v>354139498.08727396</v>
      </c>
      <c r="AJ156" s="27"/>
      <c r="AK156" s="27"/>
      <c r="AL156" s="27"/>
      <c r="AM156" s="27"/>
      <c r="AN156" s="27"/>
      <c r="AO156" s="27"/>
      <c r="AP156" s="27">
        <f>IFERROR(VLOOKUP(CONCATENATE($C156, ".NY.GDP.MKTP.KD"),AREA_WB_6ATTRS,Seq!B$1,FALSE)/10000,".")</f>
        <v>1088244.4170927089</v>
      </c>
      <c r="AQ156" s="27">
        <f>IFERROR(VLOOKUP(CONCATENATE($C156, ".NY.GDP.MKTP.KD"),AREA_WB_6ATTRS,Seq!C$1,FALSE)/10000,".")</f>
        <v>1124862.7500585157</v>
      </c>
      <c r="AR156" s="27">
        <f>IFERROR(VLOOKUP(CONCATENATE($C156, ".NY.GDP.MKTP.KD"),AREA_WB_6ATTRS,Seq!D$1,FALSE)/10000,".")</f>
        <v>1118459.5465333748</v>
      </c>
      <c r="AS156" s="27">
        <f>IFERROR(VLOOKUP(CONCATENATE($C156, ".NY.GDP.MKTP.KD"),AREA_WB_6ATTRS,Seq!E$1,FALSE)/10000,".")</f>
        <v>1090145.4001552525</v>
      </c>
      <c r="AT156" s="27">
        <f>IFERROR(VLOOKUP(CONCATENATE($C156, ".NY.GDP.MKTP.KD"),AREA_WB_6ATTRS,Seq!F$1,FALSE)/10000,".")</f>
        <v>1131966.3103724227</v>
      </c>
      <c r="AU156" s="27">
        <f>IFERROR(VLOOKUP(CONCATENATE($C156, ".NY.GDP.MKTP.KD"),AREA_WB_6ATTRS,Seq!G$1,FALSE)/10000,".")</f>
        <v>1164982.8669681521</v>
      </c>
      <c r="AV156" s="27">
        <f>IFERROR(VLOOKUP(CONCATENATE($C156, ".NY.GDP.MKTP.KD"),AREA_WB_6ATTRS,Seq!H$1,FALSE)/10000,".")</f>
        <v>1212406.5290441921</v>
      </c>
      <c r="AW156" s="27">
        <f>IFERROR(VLOOKUP(CONCATENATE($C156, ".NY.GDP.MKTP.KD"),AREA_WB_6ATTRS,Seq!I$1,FALSE)/10000,".")</f>
        <v>1186393.5403361209</v>
      </c>
      <c r="AX156" s="27">
        <f>IFERROR(VLOOKUP(CONCATENATE($C156, ".NY.GDP.MKTP.KD"),AREA_WB_6ATTRS,Seq!J$1,FALSE)/10000,".")</f>
        <v>1285643.1949758062</v>
      </c>
      <c r="AY156" s="27">
        <f>IFERROR(VLOOKUP(CONCATENATE($C156, ".NY.GDP.MKTP.KD"),AREA_WB_6ATTRS,Seq!K$1,FALSE)/10000,".")</f>
        <v>1298249.5147223345</v>
      </c>
      <c r="AZ156" s="27">
        <f>IFERROR(VLOOKUP(CONCATENATE($C156, ".NY.GDP.MKTP.KD"),AREA_WB_6ATTRS,Seq!L$1,FALSE)/10000,".")</f>
        <v>1333066.9595031028</v>
      </c>
      <c r="BA156" s="27">
        <f>IFERROR(VLOOKUP(CONCATENATE($C156, ".NY.GDP.MKTP.KD"),AREA_WB_6ATTRS,Seq!M$1,FALSE)/10000,".")</f>
        <v>1402301.5720058759</v>
      </c>
      <c r="BB156" s="27">
        <f>IFERROR(VLOOKUP(CONCATENATE($C156, ".NY.GDP.MKTP.KD"),AREA_WB_6ATTRS,Seq!N$1,FALSE)/10000,".")</f>
        <v>1423512.1580700912</v>
      </c>
      <c r="BC156" s="27">
        <f>IFERROR(VLOOKUP(CONCATENATE($C156, ".NY.GDP.MKTP.KD"),AREA_WB_6ATTRS,Seq!O$1,FALSE)/10000,".")</f>
        <v>1427714.2988026859</v>
      </c>
      <c r="BD156" s="27">
        <f>IFERROR(VLOOKUP(CONCATENATE($C156, ".NY.GDP.MKTP.KD"),AREA_WB_6ATTRS,Seq!P$1,FALSE)/10000,".")</f>
        <v>1494847.8409391611</v>
      </c>
      <c r="BE156" s="27">
        <f>IFERROR(VLOOKUP(CONCATENATE($C156, ".NY.GDP.MKTP.KD"),AREA_WB_6ATTRS,Seq!Q$1,FALSE)/10000,".")</f>
        <v>1521061.0194022423</v>
      </c>
      <c r="BF156" s="27">
        <f>IFERROR(VLOOKUP(CONCATENATE($C156, ".NY.GDP.MKTP.KD"),AREA_WB_6ATTRS,Seq!R$1,FALSE)/10000,".")</f>
        <v>1557579.2574905443</v>
      </c>
      <c r="BG156" s="27">
        <f>IFERROR(VLOOKUP(CONCATENATE($C156, ".NY.GDP.MKTP.KD"),AREA_WB_6ATTRS,Seq!S$1,FALSE)/10000,".")</f>
        <v>1620710.8486494347</v>
      </c>
      <c r="BH156" s="27">
        <f>IFERROR(VLOOKUP(CONCATENATE($C156, ".NY.GDP.MKTP.KD"),AREA_WB_6ATTRS,Seq!T$1,FALSE)/10000,".")</f>
        <v>1654952.7222717348</v>
      </c>
      <c r="BI156" s="27">
        <f>IFERROR(VLOOKUP(CONCATENATE($C156, ".NY.GDP.MKTP.KD"),AREA_WB_6ATTRS,Seq!U$1,FALSE)/10000,".")</f>
        <v>1550699.7580743891</v>
      </c>
      <c r="BJ156" s="27">
        <f>IFERROR(VLOOKUP(CONCATENATE($C156, ".NY.GDP.MKTP.KD"),AREA_WB_6ATTRS,Seq!V$1,FALSE)/10000,".")</f>
        <v>1594164.1913467641</v>
      </c>
      <c r="BK156" s="27">
        <f>IFERROR(VLOOKUP(CONCATENATE($C156, ".NY.GDP.MKTP.KD"),AREA_WB_6ATTRS,Seq!W$1,FALSE)/10000,".")</f>
        <v>1679240.1244682227</v>
      </c>
      <c r="BL156" s="27">
        <f>IFERROR(VLOOKUP(CONCATENATE($C156, ".NY.GDP.MKTP.KD"),AREA_WB_6ATTRS,Seq!X$1,FALSE)/10000,".")</f>
        <v>1765075.4679229581</v>
      </c>
      <c r="BM156" s="27">
        <f>IFERROR(VLOOKUP(CONCATENATE($C156, ".NY.GDP.MKTP.KD"),AREA_WB_6ATTRS,Seq!Y$1,FALSE)/10000,".")</f>
        <v>1822855.5753325084</v>
      </c>
      <c r="BN156" s="27">
        <f>IFERROR(VLOOKUP(CONCATENATE($C156, ".NY.GDP.MKTP.KD"),AREA_WB_6ATTRS,Seq!Z$1,FALSE)/10000,".")</f>
        <v>1983703.8477839397</v>
      </c>
      <c r="BO156" s="27">
        <f>IFERROR(VLOOKUP(CONCATENATE($C156, ".NY.GDP.MKTP.KD"),AREA_WB_6ATTRS,Seq!AA$1,FALSE)/10000,".")</f>
        <v>2097642.8515105187</v>
      </c>
      <c r="BP156" s="27">
        <f>IFERROR(VLOOKUP(CONCATENATE($C156, ".NY.GDP.MKTP.KD"),AREA_WB_6ATTRS,Seq!AB$1,FALSE)/10000,".")</f>
        <v>2197312.4162313757</v>
      </c>
      <c r="BQ156" s="27">
        <f>IFERROR(VLOOKUP(CONCATENATE($C156, ".NY.GDP.MKTP.KD"),AREA_WB_6ATTRS,Seq!AC$1,FALSE)/10000,".")</f>
        <v>2242087.0169810345</v>
      </c>
      <c r="BR156" s="27">
        <f>IFERROR(VLOOKUP(CONCATENATE($C156, ".NY.GDP.MKTP.KD"),AREA_WB_6ATTRS,Seq!AD$1,FALSE)/10000,".")</f>
        <v>2404451.8481673733</v>
      </c>
      <c r="BS156" s="27">
        <f>IFERROR(VLOOKUP(CONCATENATE($C156, ".NY.GDP.MKTP.KD"),AREA_WB_6ATTRS,Seq!AE$1,FALSE)/10000,".")</f>
        <v>2413152.8012574892</v>
      </c>
      <c r="BT156" s="27">
        <f>IFERROR(VLOOKUP(CONCATENATE($C156, ".NY.GDP.MKTP.KD"),AREA_WB_6ATTRS,Seq!AF$1,FALSE)/10000,".")</f>
        <v>2499582.3419893468</v>
      </c>
      <c r="BU156" s="27">
        <f>IFERROR(VLOOKUP(CONCATENATE($C156, ".NY.GDP.MKTP.KD"),AREA_WB_6ATTRS,Seq!AG$1,FALSE)/10000,".")</f>
        <v>2619562.294404835</v>
      </c>
      <c r="BV156" s="27"/>
      <c r="BW156" s="27"/>
      <c r="BX156" s="27"/>
      <c r="BY156" s="27"/>
      <c r="BZ156" s="27"/>
      <c r="CA156" s="27"/>
      <c r="CB156" s="27"/>
      <c r="CC156" s="27">
        <f>CNPop!A$48</f>
        <v>5.0000000000000001E-3</v>
      </c>
      <c r="CD156" s="27">
        <f>CNPop!B$48</f>
        <v>6.0000000000000001E-3</v>
      </c>
      <c r="CE156" s="27">
        <f>CNPop!C$48</f>
        <v>6.0000000000000001E-3</v>
      </c>
      <c r="CF156" s="27">
        <f>CNPop!D$48</f>
        <v>7.0000000000000001E-3</v>
      </c>
      <c r="CG156" s="27">
        <f>CNPop!E$48</f>
        <v>7.0000000000000001E-3</v>
      </c>
      <c r="CH156" s="27">
        <f>CNPop!F$48</f>
        <v>8.0000000000000002E-3</v>
      </c>
      <c r="CI156" s="27">
        <f>CNPop!G$48</f>
        <v>8.9999999999999993E-3</v>
      </c>
      <c r="CJ156" s="27">
        <f>CNPop!H$48</f>
        <v>0.01</v>
      </c>
      <c r="CK156" s="27">
        <f>CNPop!I$48</f>
        <v>1.0999999999999999E-2</v>
      </c>
      <c r="CL156" s="27">
        <f>CNPop!J$48</f>
        <v>1.2E-2</v>
      </c>
      <c r="CM156" s="27">
        <f>CNPop!K$48</f>
        <v>1.4E-2</v>
      </c>
      <c r="CN156" s="27">
        <f>CNPop!L$48</f>
        <v>1.6E-2</v>
      </c>
      <c r="CO156" s="27">
        <f>CNPop!M$48</f>
        <v>1.7000000000000001E-2</v>
      </c>
      <c r="CP156" s="27">
        <f>CNPop!N$48</f>
        <v>1.9E-2</v>
      </c>
      <c r="CQ156" s="27">
        <f>CNPop!O$48</f>
        <v>2.1000000000000001E-2</v>
      </c>
      <c r="CR156" s="27">
        <f>CNPop!P$48</f>
        <v>2.3E-2</v>
      </c>
      <c r="CS156" s="27">
        <f>CNPop!Q$48</f>
        <v>2.5999999999999999E-2</v>
      </c>
      <c r="CT156" s="27">
        <f>CNPop!R$48</f>
        <v>2.8000000000000001E-2</v>
      </c>
      <c r="CU156" s="27">
        <f>CNPop!S$48</f>
        <v>0.03</v>
      </c>
      <c r="CV156" s="27">
        <f>CNPop!T$48</f>
        <v>3.3000000000000002E-2</v>
      </c>
      <c r="CW156" s="27">
        <f>CNPop!U$48</f>
        <v>3.5999999999999997E-2</v>
      </c>
      <c r="CX156" s="27">
        <f>CNPop!V$48</f>
        <v>3.9E-2</v>
      </c>
      <c r="CY156" s="27">
        <f>CNPop!W$48</f>
        <v>4.2000000000000003E-2</v>
      </c>
      <c r="CZ156" s="27">
        <f>CNPop!X$48</f>
        <v>4.4999999999999998E-2</v>
      </c>
      <c r="DA156" s="27">
        <f>CNPop!Y$48</f>
        <v>4.9000000000000002E-2</v>
      </c>
      <c r="DB156" s="27">
        <f>CNPop!Z$48</f>
        <v>5.1999999999999998E-2</v>
      </c>
      <c r="DC156" s="27">
        <f>CNPop!AA$48</f>
        <v>5.6000000000000001E-2</v>
      </c>
      <c r="DD156" s="27">
        <f>CNPop!AB$48</f>
        <v>0.06</v>
      </c>
      <c r="DE156" s="27">
        <f>CNPop!AC$48</f>
        <v>6.3E-2</v>
      </c>
      <c r="DF156" s="27">
        <f>CNPop!AD$48</f>
        <v>6.8000000000000005E-2</v>
      </c>
      <c r="DG156" s="27">
        <f>CNPop!AE$48</f>
        <v>7.1999999999999995E-2</v>
      </c>
      <c r="DH156" s="27">
        <f>CNPop!AF$48</f>
        <v>7.5999999999999998E-2</v>
      </c>
      <c r="DI156" s="27">
        <f>CNPop!AG$48</f>
        <v>8.1000000000000003E-2</v>
      </c>
      <c r="DJ156" s="27">
        <f>CNPop!AH$48</f>
        <v>8.5000000000000006E-2</v>
      </c>
      <c r="DK156" s="27">
        <f>CNPop!AI$48</f>
        <v>0.09</v>
      </c>
      <c r="DL156" s="27">
        <f>CNPop!AJ$48</f>
        <v>9.5000000000000001E-2</v>
      </c>
      <c r="DM156" s="27">
        <f>CNPop!AK$48</f>
        <v>0.1</v>
      </c>
      <c r="DN156" s="27"/>
      <c r="DO156" s="27">
        <f t="shared" si="180"/>
        <v>0.24600000381469728</v>
      </c>
      <c r="DP156" s="27">
        <f t="shared" si="181"/>
        <v>0.24600000381469728</v>
      </c>
      <c r="DQ156" s="27">
        <f t="shared" si="182"/>
        <v>0.24600000381469728</v>
      </c>
      <c r="DR156" s="27">
        <f t="shared" si="183"/>
        <v>0.24600000381469728</v>
      </c>
      <c r="DS156" s="27">
        <f t="shared" si="184"/>
        <v>0.24600000381469728</v>
      </c>
      <c r="DT156" s="27">
        <f t="shared" si="185"/>
        <v>0.24600000381469728</v>
      </c>
      <c r="DU156" s="27">
        <f t="shared" si="186"/>
        <v>0.24600000381469728</v>
      </c>
      <c r="DV156" s="27">
        <f t="shared" si="187"/>
        <v>0.24600000381469728</v>
      </c>
      <c r="DW156" s="27">
        <f t="shared" si="188"/>
        <v>0.24600000381469728</v>
      </c>
      <c r="DX156" s="27">
        <f t="shared" si="189"/>
        <v>0.24600000381469728</v>
      </c>
      <c r="DY156" s="27">
        <f t="shared" si="190"/>
        <v>0.24600000381469728</v>
      </c>
      <c r="DZ156" s="27">
        <f t="shared" si="191"/>
        <v>0.24600000381469728</v>
      </c>
      <c r="EA156" s="27">
        <f t="shared" si="192"/>
        <v>0.24600000381469728</v>
      </c>
      <c r="EB156" s="27">
        <f t="shared" si="193"/>
        <v>0.24600000381469728</v>
      </c>
      <c r="EC156" s="27">
        <f t="shared" si="194"/>
        <v>0.24600000381469728</v>
      </c>
      <c r="ED156" s="27">
        <f t="shared" si="195"/>
        <v>0.24600000381469728</v>
      </c>
      <c r="EE156" s="27">
        <f t="shared" si="196"/>
        <v>0.24600000381469728</v>
      </c>
      <c r="EF156" s="27">
        <f t="shared" si="197"/>
        <v>0.24600000381469728</v>
      </c>
      <c r="EG156" s="27">
        <f t="shared" si="198"/>
        <v>0.24600000381469728</v>
      </c>
      <c r="EH156" s="27">
        <f t="shared" si="199"/>
        <v>0.24600000381469728</v>
      </c>
      <c r="EI156" s="27">
        <f t="shared" si="200"/>
        <v>0.24600000381469728</v>
      </c>
      <c r="EJ156" s="27">
        <f t="shared" si="201"/>
        <v>0.24600000381469728</v>
      </c>
      <c r="EK156" s="27">
        <f t="shared" si="202"/>
        <v>0.255</v>
      </c>
      <c r="EL156" s="27">
        <f t="shared" si="203"/>
        <v>0.26</v>
      </c>
      <c r="EM156" s="27">
        <f t="shared" si="204"/>
        <v>0.26799999237060546</v>
      </c>
      <c r="EN156" s="27">
        <f t="shared" si="205"/>
        <v>0.26600000381469724</v>
      </c>
      <c r="EO156" s="27">
        <f t="shared" si="206"/>
        <v>0.26500000000000001</v>
      </c>
      <c r="EP156" s="27" t="str">
        <f t="shared" si="215"/>
        <v>.</v>
      </c>
      <c r="EQ156" s="27" t="str">
        <f t="shared" si="216"/>
        <v>.</v>
      </c>
      <c r="ER156" s="27" t="str">
        <f t="shared" si="224"/>
        <v>.</v>
      </c>
      <c r="ES156" s="27" t="str">
        <f t="shared" si="224"/>
        <v>.</v>
      </c>
      <c r="ET156" s="27" t="str">
        <f t="shared" si="224"/>
        <v>.</v>
      </c>
      <c r="EU156" s="27"/>
      <c r="EV156" s="27"/>
      <c r="EW156" s="27"/>
      <c r="EX156" s="27"/>
      <c r="EY156" s="27"/>
      <c r="EZ156" s="27" t="str">
        <f>IFERROR(VLOOKUP(CONCATENATE($C156,".SL.TLF.TERT.ZS"),AREA_WB_6ATTRS,Seq!B$1,FALSE)/100,".")</f>
        <v>.</v>
      </c>
      <c r="FA156" s="27" t="str">
        <f>IFERROR(VLOOKUP(CONCATENATE($C156,".SL.TLF.TERT.ZS"),AREA_WB_6ATTRS,Seq!C$1,FALSE)/100,".")</f>
        <v>.</v>
      </c>
      <c r="FB156" s="27" t="str">
        <f>IFERROR(VLOOKUP(CONCATENATE($C156,".SL.TLF.TERT.ZS"),AREA_WB_6ATTRS,Seq!D$1,FALSE)/100,".")</f>
        <v>.</v>
      </c>
      <c r="FC156" s="27" t="str">
        <f>IFERROR(VLOOKUP(CONCATENATE($C156,".SL.TLF.TERT.ZS"),AREA_WB_6ATTRS,Seq!E$1,FALSE)/100,".")</f>
        <v>.</v>
      </c>
      <c r="FD156" s="27" t="str">
        <f>IFERROR(VLOOKUP(CONCATENATE($C156,".SL.TLF.TERT.ZS"),AREA_WB_6ATTRS,Seq!F$1,FALSE)/100,".")</f>
        <v>.</v>
      </c>
      <c r="FE156" s="27" t="str">
        <f>IFERROR(VLOOKUP(CONCATENATE($C156,".SL.TLF.TERT.ZS"),AREA_WB_6ATTRS,Seq!G$1,FALSE)/100,".")</f>
        <v>.</v>
      </c>
      <c r="FF156" s="27" t="str">
        <f>IFERROR(VLOOKUP(CONCATENATE($C156,".SL.TLF.TERT.ZS"),AREA_WB_6ATTRS,Seq!H$1,FALSE)/100,".")</f>
        <v>.</v>
      </c>
      <c r="FG156" s="27" t="str">
        <f>IFERROR(VLOOKUP(CONCATENATE($C156,".SL.TLF.TERT.ZS"),AREA_WB_6ATTRS,Seq!I$1,FALSE)/100,".")</f>
        <v>.</v>
      </c>
      <c r="FH156" s="27" t="str">
        <f>IFERROR(VLOOKUP(CONCATENATE($C156,".SL.TLF.TERT.ZS"),AREA_WB_6ATTRS,Seq!J$1,FALSE)/100,".")</f>
        <v>.</v>
      </c>
      <c r="FI156" s="27" t="str">
        <f>IFERROR(VLOOKUP(CONCATENATE($C156,".SL.TLF.TERT.ZS"),AREA_WB_6ATTRS,Seq!K$1,FALSE)/100,".")</f>
        <v>.</v>
      </c>
      <c r="FJ156" s="27" t="str">
        <f>IFERROR(VLOOKUP(CONCATENATE($C156,".SL.TLF.TERT.ZS"),AREA_WB_6ATTRS,Seq!L$1,FALSE)/100,".")</f>
        <v>.</v>
      </c>
      <c r="FK156" s="27" t="str">
        <f>IFERROR(VLOOKUP(CONCATENATE($C156,".SL.TLF.TERT.ZS"),AREA_WB_6ATTRS,Seq!M$1,FALSE)/100,".")</f>
        <v>.</v>
      </c>
      <c r="FL156" s="27" t="str">
        <f>IFERROR(VLOOKUP(CONCATENATE($C156,".SL.TLF.TERT.ZS"),AREA_WB_6ATTRS,Seq!N$1,FALSE)/100,".")</f>
        <v>.</v>
      </c>
      <c r="FM156" s="27" t="str">
        <f>IFERROR(VLOOKUP(CONCATENATE($C156,".SL.TLF.TERT.ZS"),AREA_WB_6ATTRS,Seq!O$1,FALSE)/100,".")</f>
        <v>.</v>
      </c>
      <c r="FN156" s="27" t="str">
        <f>IFERROR(VLOOKUP(CONCATENATE($C156,".SL.TLF.TERT.ZS"),AREA_WB_6ATTRS,Seq!P$1,FALSE)/100,".")</f>
        <v>.</v>
      </c>
      <c r="FO156" s="27" t="str">
        <f>IFERROR(VLOOKUP(CONCATENATE($C156,".SL.TLF.TERT.ZS"),AREA_WB_6ATTRS,Seq!Q$1,FALSE)/100,".")</f>
        <v>.</v>
      </c>
      <c r="FP156" s="27" t="str">
        <f>IFERROR(VLOOKUP(CONCATENATE($C156,".SL.TLF.TERT.ZS"),AREA_WB_6ATTRS,Seq!R$1,FALSE)/100,".")</f>
        <v>.</v>
      </c>
      <c r="FQ156" s="27" t="str">
        <f>IFERROR(VLOOKUP(CONCATENATE($C156,".SL.TLF.TERT.ZS"),AREA_WB_6ATTRS,Seq!S$1,FALSE)/100,".")</f>
        <v>.</v>
      </c>
      <c r="FR156" s="27" t="str">
        <f>IFERROR(VLOOKUP(CONCATENATE($C156,".SL.TLF.TERT.ZS"),AREA_WB_6ATTRS,Seq!T$1,FALSE)/100,".")</f>
        <v>.</v>
      </c>
      <c r="FS156" s="27" t="str">
        <f>IFERROR(VLOOKUP(CONCATENATE($C156,".SL.TLF.TERT.ZS"),AREA_WB_6ATTRS,Seq!U$1,FALSE)/100,".")</f>
        <v>.</v>
      </c>
      <c r="FT156" s="27" t="str">
        <f>IFERROR(VLOOKUP(CONCATENATE($C156,".SL.TLF.TERT.ZS"),AREA_WB_6ATTRS,Seq!V$1,FALSE)/100,".")</f>
        <v>.</v>
      </c>
      <c r="FU156" s="27">
        <f>IFERROR(VLOOKUP(CONCATENATE($C156,".SL.TLF.TERT.ZS"),AREA_WB_6ATTRS,Seq!W$1,FALSE)/100,".")</f>
        <v>0.24600000381469728</v>
      </c>
      <c r="FV156" s="27">
        <f>IFERROR(VLOOKUP(CONCATENATE($C156,".SL.TLF.TERT.ZS"),AREA_WB_6ATTRS,Seq!X$1,FALSE)/100,".")</f>
        <v>0.255</v>
      </c>
      <c r="FW156" s="27">
        <f>IFERROR(VLOOKUP(CONCATENATE($C156,".SL.TLF.TERT.ZS"),AREA_WB_6ATTRS,Seq!Y$1,FALSE)/100,".")</f>
        <v>0.26</v>
      </c>
      <c r="FX156" s="27">
        <f>IFERROR(VLOOKUP(CONCATENATE($C156,".SL.TLF.TERT.ZS"),AREA_WB_6ATTRS,Seq!Z$1,FALSE)/100,".")</f>
        <v>0.26799999237060546</v>
      </c>
      <c r="FY156" s="27">
        <f>IFERROR(VLOOKUP(CONCATENATE($C156,".SL.TLF.TERT.ZS"),AREA_WB_6ATTRS,Seq!AA$1,FALSE)/100,".")</f>
        <v>0.26600000381469724</v>
      </c>
      <c r="FZ156" s="27">
        <f>IFERROR(VLOOKUP(CONCATENATE($C156,".SL.TLF.TERT.ZS"),AREA_WB_6ATTRS,Seq!AB$1,FALSE)/100,".")</f>
        <v>0.26500000000000001</v>
      </c>
      <c r="GA156" s="27" t="str">
        <f>IFERROR(VLOOKUP(CONCATENATE($C156,".SL.TLF.TERT.ZS"),AREA_WB_6ATTRS,Seq!AC$1,FALSE)/100,".")</f>
        <v>.</v>
      </c>
      <c r="GB156" s="27" t="str">
        <f>IFERROR(VLOOKUP(CONCATENATE($C156,".SL.TLF.TERT.ZS"),AREA_WB_6ATTRS,Seq!AD$1,FALSE)/100,".")</f>
        <v>.</v>
      </c>
      <c r="GC156" s="27" t="str">
        <f>IFERROR(VLOOKUP(CONCATENATE($C156,".SL.TLF.TERT.ZS"),AREA_WB_6ATTRS,Seq!AE$1,FALSE)/100,".")</f>
        <v>.</v>
      </c>
      <c r="GD156" s="27" t="str">
        <f>IFERROR(VLOOKUP(CONCATENATE($C156,".SL.TLF.TERT.ZS"),AREA_WB_6ATTRS,Seq!AF$1,FALSE)/100,".")</f>
        <v>.</v>
      </c>
      <c r="GE156" s="27" t="str">
        <f>IFERROR(VLOOKUP(CONCATENATE($C156,".SL.TLF.TERT.ZS"),AREA_WB_6ATTRS,Seq!AG$1,FALSE)/100,".")</f>
        <v>.</v>
      </c>
      <c r="GF156" s="27" t="str">
        <f>IFERROR(VLOOKUP(CONCATENATE($C156,".SL.TLF.TERT.ZS"),AREA_WB_6ATTRS,Seq!AH$1,FALSE)/100,".")</f>
        <v>.</v>
      </c>
      <c r="GG156" s="27" t="str">
        <f>IFERROR(VLOOKUP(CONCATENATE($C156,".SL.TLF.TERT.ZS"),AREA_WB_6ATTRS,Seq!AI$1,FALSE)/100,".")</f>
        <v>.</v>
      </c>
      <c r="GH156" s="27" t="str">
        <f>IFERROR(VLOOKUP(CONCATENATE($C156,".SL.TLF.TERT.ZS"),AREA_WB_6ATTRS,Seq!AJ$1,FALSE)/100,".")</f>
        <v>.</v>
      </c>
      <c r="GI156" s="27" t="str">
        <f>IFERROR(VLOOKUP(CONCATENATE($C156,".SL.TLF.TERT.ZS"),AREA_WB_6ATTRS,Seq!AK$1,FALSE)/100,".")</f>
        <v>.</v>
      </c>
      <c r="GJ156" s="27" t="str">
        <f>IFERROR(VLOOKUP(CONCATENATE($C156,".SL.TLF.TERT.ZS"),AREA_WB_6ATTRS,Seq!AL$1,FALSE)/100,".")</f>
        <v>.</v>
      </c>
      <c r="GK156" s="27"/>
      <c r="GL156" s="27"/>
      <c r="GM156" s="27">
        <f t="shared" si="207"/>
        <v>1.607164942207981E-3</v>
      </c>
      <c r="GN156" s="27">
        <f t="shared" si="208"/>
        <v>1.5566494909853455E-3</v>
      </c>
      <c r="GO156" s="27" t="str">
        <f t="shared" si="217"/>
        <v>.</v>
      </c>
      <c r="GP156" s="27"/>
      <c r="GQ156" s="9">
        <f>IF(VLOOKUP($B156,EM_80!$B$1:$C$201,2,FALSE)&gt;0,VLOOKUP($B156,EM_80!$B$1:$C$201,2,FALSE),".")</f>
        <v>12800</v>
      </c>
      <c r="GR156" s="9">
        <f t="shared" si="209"/>
        <v>16000</v>
      </c>
      <c r="GS156" s="9" t="str">
        <f t="shared" si="210"/>
        <v>.</v>
      </c>
      <c r="GU156">
        <f t="shared" si="211"/>
        <v>7964335</v>
      </c>
      <c r="GV156">
        <f t="shared" si="212"/>
        <v>10278486</v>
      </c>
      <c r="GW156">
        <f t="shared" si="213"/>
        <v>12310314</v>
      </c>
      <c r="GX156">
        <f t="shared" si="214"/>
        <v>14464739</v>
      </c>
      <c r="GZ156" s="9" t="str">
        <f>IF(ISNA(VLOOKUP($B156,Area_EM_90,Seq!C$1,FALSE)),".",VLOOKUP($B156,Area_EM_90,Seq!C$1,FALSE))</f>
        <v>.</v>
      </c>
      <c r="HA156" s="9" t="str">
        <f>IF(ISNA(VLOOKUP($B156,Area_EM_90,Seq!D$1,FALSE)),".",VLOOKUP($B156,Area_EM_90,Seq!D$1,FALSE))</f>
        <v>.</v>
      </c>
      <c r="HB156" s="9" t="str">
        <f>IF(ISNA(VLOOKUP($B156,Area_EM_90,Seq!E$1,FALSE)),".",VLOOKUP($B156,Area_EM_90,Seq!E$1,FALSE))</f>
        <v>.</v>
      </c>
      <c r="HC156" s="9" t="str">
        <f>IF(ISNA(VLOOKUP($B156,Area_EM_90,Seq!F$1,FALSE)),".",VLOOKUP($B156,Area_EM_90,Seq!F$1,FALSE))</f>
        <v>.</v>
      </c>
      <c r="HD156" s="9" t="str">
        <f>IF(ISNA(VLOOKUP($B156,Area_EM_90,Seq!G$1,FALSE)),".",VLOOKUP($B156,Area_EM_90,Seq!G$1,FALSE))</f>
        <v>.</v>
      </c>
      <c r="HE156" s="9" t="str">
        <f>IF(ISNA(VLOOKUP($B156,Area_EM_90,Seq!H$1,FALSE)),".",VLOOKUP($B156,Area_EM_90,Seq!H$1,FALSE))</f>
        <v>.</v>
      </c>
      <c r="HF156" s="9" t="str">
        <f>IF(ISNA(VLOOKUP($B156,Area_EM_90,Seq!I$1,FALSE)),".",VLOOKUP($B156,Area_EM_90,Seq!I$1,FALSE))</f>
        <v>.</v>
      </c>
      <c r="HG156" s="9" t="str">
        <f>IF(ISNA(VLOOKUP($B156,Area_EM_90,Seq!J$1,FALSE)),".",VLOOKUP($B156,Area_EM_90,Seq!J$1,FALSE))</f>
        <v>.</v>
      </c>
      <c r="HH156" s="9" t="str">
        <f>IF(ISNA(VLOOKUP($B156,Area_EM_00,Seq!C$1,FALSE)),".",VLOOKUP($B156,Area_EM_00,Seq!C$1,FALSE))</f>
        <v>.</v>
      </c>
      <c r="HI156" s="9" t="str">
        <f>IF(ISNA(VLOOKUP($B156,Area_EM_00,Seq!D$1,FALSE)),".",VLOOKUP($B156,Area_EM_00,Seq!D$1,FALSE))</f>
        <v>.</v>
      </c>
      <c r="HJ156" s="9" t="str">
        <f>IF(ISNA(VLOOKUP($B156,Area_EM_00,Seq!E$1,FALSE)),".",VLOOKUP($B156,Area_EM_00,Seq!E$1,FALSE))</f>
        <v>.</v>
      </c>
      <c r="HK156" s="9" t="str">
        <f>IF(ISNA(VLOOKUP($B156,Area_EM_00,Seq!F$1,FALSE)),".",VLOOKUP($B156,Area_EM_00,Seq!F$1,FALSE))</f>
        <v>.</v>
      </c>
      <c r="HL156" s="9" t="str">
        <f>IF(ISNA(VLOOKUP($B156,Area_EM_00,Seq!G$1,FALSE)),".",VLOOKUP($B156,Area_EM_00,Seq!G$1,FALSE))</f>
        <v>.</v>
      </c>
      <c r="HM156" s="9" t="str">
        <f>IF(ISNA(VLOOKUP($B156,Area_EM_00,Seq!H$1,FALSE)),".",VLOOKUP($B156,Area_EM_00,Seq!H$1,FALSE))</f>
        <v>.</v>
      </c>
      <c r="HN156" s="9" t="str">
        <f>IF(ISNA(VLOOKUP($B156,Area_EM_00,Seq!I$1,FALSE)),".",VLOOKUP($B156,Area_EM_00,Seq!I$1,FALSE))</f>
        <v>.</v>
      </c>
      <c r="HO156" s="9" t="str">
        <f>IF(ISNA(VLOOKUP($B156,Area_EM_00,Seq!J$1,FALSE)),".",VLOOKUP($B156,Area_EM_00,Seq!J$1,FALSE))</f>
        <v>.</v>
      </c>
      <c r="HQ156" s="27"/>
      <c r="HR156" s="9">
        <f>IFERROR(VLOOKUP($B156,AREA_EM3_60_00,Seq!E$1,FALSE),".")</f>
        <v>754</v>
      </c>
      <c r="HS156" s="9">
        <f>IFERROR(VLOOKUP($B156,AREA_EM3_60_00,Seq!F$1,FALSE),".")</f>
        <v>136</v>
      </c>
      <c r="HT156" s="9">
        <f>IFERROR(VLOOKUP($B156,AREA_EM3_60_00,Seq!G$1,FALSE),".")</f>
        <v>1091</v>
      </c>
      <c r="HU156" s="9">
        <f>IFERROR(VLOOKUP($B156,AREA_EM3_10,Seq!B$1,FALSE),".")</f>
        <v>4009.0282296289461</v>
      </c>
      <c r="HV156" s="9">
        <f t="shared" si="218"/>
        <v>7964335</v>
      </c>
      <c r="HW156" s="9">
        <f t="shared" si="219"/>
        <v>10278486</v>
      </c>
      <c r="HX156" s="9">
        <f t="shared" si="220"/>
        <v>12310314</v>
      </c>
      <c r="HY156" s="9">
        <f t="shared" si="221"/>
        <v>14464739</v>
      </c>
    </row>
    <row r="157" spans="1:233">
      <c r="A157" s="25" t="s">
        <v>3979</v>
      </c>
      <c r="B157" s="26" t="str">
        <f t="shared" si="178"/>
        <v>FrenchGuyana</v>
      </c>
      <c r="C157" s="166" t="s">
        <v>4866</v>
      </c>
      <c r="D157" s="27">
        <f>VLOOKUP("CHN.NY.GDP.MKTP.KD",AREA_WB_6ATTRS,Seq!B$1,FALSE)/10000</f>
        <v>18294112.043860689</v>
      </c>
      <c r="E157" s="27">
        <f>VLOOKUP("CHN.NY.GDP.MKTP.KD",AREA_WB_6ATTRS,Seq!C$1,FALSE)/10000</f>
        <v>19245405.87014145</v>
      </c>
      <c r="F157" s="27">
        <f>VLOOKUP("CHN.NY.GDP.MKTP.KD",AREA_WB_6ATTRS,Seq!D$1,FALSE)/10000</f>
        <v>20996737.804324333</v>
      </c>
      <c r="G157" s="27">
        <f>VLOOKUP("CHN.NY.GDP.MKTP.KD",AREA_WB_6ATTRS,Seq!E$1,FALSE)/10000</f>
        <v>23285382.224995762</v>
      </c>
      <c r="H157" s="27">
        <f>VLOOKUP("CHN.NY.GDP.MKTP.KD",AREA_WB_6ATTRS,Seq!F$1,FALSE)/10000</f>
        <v>26824760.323195074</v>
      </c>
      <c r="I157" s="27">
        <f>VLOOKUP("CHN.NY.GDP.MKTP.KD",AREA_WB_6ATTRS,Seq!G$1,FALSE)/10000</f>
        <v>30446102.966826372</v>
      </c>
      <c r="J157" s="27">
        <f>VLOOKUP("CHN.NY.GDP.MKTP.KD",AREA_WB_6ATTRS,Seq!H$1,FALSE)/10000</f>
        <v>33125360.027907111</v>
      </c>
      <c r="K157" s="27">
        <f>VLOOKUP("CHN.NY.GDP.MKTP.KD",AREA_WB_6ATTRS,Seq!I$1,FALSE)/10000</f>
        <v>36967901.791144341</v>
      </c>
      <c r="L157" s="27">
        <f>VLOOKUP("CHN.NY.GDP.MKTP.KD",AREA_WB_6ATTRS,Seq!J$1,FALSE)/10000</f>
        <v>41145274.693543643</v>
      </c>
      <c r="M157" s="27">
        <f>VLOOKUP("CHN.NY.GDP.MKTP.KD",AREA_WB_6ATTRS,Seq!K$1,FALSE)/10000</f>
        <v>42832230.955979005</v>
      </c>
      <c r="N157" s="27">
        <f>VLOOKUP("CHN.NY.GDP.MKTP.KD",AREA_WB_6ATTRS,Seq!L$1,FALSE)/10000</f>
        <v>44459855.73230619</v>
      </c>
      <c r="O157" s="27">
        <f>VLOOKUP("CHN.NY.GDP.MKTP.KD",AREA_WB_6ATTRS,Seq!M$1,FALSE)/10000</f>
        <v>48550162.459678344</v>
      </c>
      <c r="P157" s="27">
        <f>VLOOKUP("CHN.NY.GDP.MKTP.KD",AREA_WB_6ATTRS,Seq!N$1,FALSE)/10000</f>
        <v>55444285.528952621</v>
      </c>
      <c r="Q157" s="27">
        <f>VLOOKUP("CHN.NY.GDP.MKTP.KD",AREA_WB_6ATTRS,Seq!O$1,FALSE)/10000</f>
        <v>63206485.503006078</v>
      </c>
      <c r="R157" s="27">
        <f>VLOOKUP("CHN.NY.GDP.MKTP.KD",AREA_WB_6ATTRS,Seq!P$1,FALSE)/10000</f>
        <v>71486535.103899792</v>
      </c>
      <c r="S157" s="27">
        <f>VLOOKUP("CHN.NY.GDP.MKTP.KD",AREA_WB_6ATTRS,Seq!Q$1,FALSE)/10000</f>
        <v>79278567.430224851</v>
      </c>
      <c r="T157" s="27">
        <f>VLOOKUP("CHN.NY.GDP.MKTP.KD",AREA_WB_6ATTRS,Seq!R$1,FALSE)/10000</f>
        <v>87206424.173247412</v>
      </c>
      <c r="U157" s="27">
        <f>VLOOKUP("CHN.NY.GDP.MKTP.KD",AREA_WB_6ATTRS,Seq!S$1,FALSE)/10000</f>
        <v>95316621.621359423</v>
      </c>
      <c r="V157" s="27">
        <f>VLOOKUP("CHN.NY.GDP.MKTP.KD",AREA_WB_6ATTRS,Seq!T$1,FALSE)/10000</f>
        <v>102751318.10782552</v>
      </c>
      <c r="W157" s="27">
        <f>VLOOKUP("CHN.NY.GDP.MKTP.KD",AREA_WB_6ATTRS,Seq!U$1,FALSE)/10000</f>
        <v>110560418.28402025</v>
      </c>
      <c r="X157" s="27">
        <f>VLOOKUP("CHN.NY.GDP.MKTP.KD",AREA_WB_6ATTRS,Seq!V$1,FALSE)/10000</f>
        <v>119847493.41987793</v>
      </c>
      <c r="Y157" s="27">
        <f>VLOOKUP("CHN.NY.GDP.MKTP.KD",AREA_WB_6ATTRS,Seq!W$1,FALSE)/10000</f>
        <v>129794835.37372778</v>
      </c>
      <c r="Z157" s="27">
        <f>VLOOKUP("CHN.NY.GDP.MKTP.KD",AREA_WB_6ATTRS,Seq!X$1,FALSE)/10000</f>
        <v>141606165.392737</v>
      </c>
      <c r="AA157" s="27">
        <f>VLOOKUP("CHN.NY.GDP.MKTP.KD",AREA_WB_6ATTRS,Seq!Y$1,FALSE)/10000</f>
        <v>155766781.9320105</v>
      </c>
      <c r="AB157" s="27">
        <f>VLOOKUP("CHN.NY.GDP.MKTP.KD",AREA_WB_6ATTRS,Seq!Z$1,FALSE)/10000</f>
        <v>171499226.90714428</v>
      </c>
      <c r="AC157" s="27">
        <f>VLOOKUP("CHN.NY.GDP.MKTP.KD",AREA_WB_6ATTRS,Seq!AA$1,FALSE)/10000</f>
        <v>190878639.54765138</v>
      </c>
      <c r="AD157" s="27">
        <f>VLOOKUP("CHN.NY.GDP.MKTP.KD",AREA_WB_6ATTRS,Seq!AB$1,FALSE)/10000</f>
        <v>215120226.77020231</v>
      </c>
      <c r="AE157" s="27">
        <f>VLOOKUP("CHN.NY.GDP.MKTP.KD",AREA_WB_6ATTRS,Seq!AC$1,FALSE)/10000</f>
        <v>245667298.97157177</v>
      </c>
      <c r="AF157" s="27">
        <f>VLOOKUP("CHN.NY.GDP.MKTP.KD",AREA_WB_6ATTRS,Seq!AD$1,FALSE)/10000</f>
        <v>269251359.67284226</v>
      </c>
      <c r="AG157" s="27">
        <f>VLOOKUP("CHN.NY.GDP.MKTP.KD",AREA_WB_6ATTRS,Seq!AE$1,FALSE)/10000</f>
        <v>294022484.76274431</v>
      </c>
      <c r="AH157" s="27">
        <f>VLOOKUP("CHN.NY.GDP.MKTP.KD",AREA_WB_6ATTRS,Seq!AF$1,FALSE)/10000</f>
        <v>324600823.17806971</v>
      </c>
      <c r="AI157" s="27">
        <f>VLOOKUP("CHN.NY.GDP.MKTP.KD",AREA_WB_6ATTRS,Seq!AG$1,FALSE)/10000</f>
        <v>354139498.08727396</v>
      </c>
      <c r="AJ157" s="27"/>
      <c r="AK157" s="27"/>
      <c r="AL157" s="27"/>
      <c r="AM157" s="27"/>
      <c r="AN157" s="27"/>
      <c r="AO157" s="27"/>
      <c r="AP157" s="27" t="str">
        <f>IFERROR(VLOOKUP(CONCATENATE($C157, ".NY.GDP.MKTP.KD"),AREA_WB_6ATTRS,Seq!B$1,FALSE)/10000,".")</f>
        <v>.</v>
      </c>
      <c r="AQ157" s="27" t="str">
        <f>IFERROR(VLOOKUP(CONCATENATE($C157, ".NY.GDP.MKTP.KD"),AREA_WB_6ATTRS,Seq!C$1,FALSE)/10000,".")</f>
        <v>.</v>
      </c>
      <c r="AR157" s="27" t="str">
        <f>IFERROR(VLOOKUP(CONCATENATE($C157, ".NY.GDP.MKTP.KD"),AREA_WB_6ATTRS,Seq!D$1,FALSE)/10000,".")</f>
        <v>.</v>
      </c>
      <c r="AS157" s="27" t="str">
        <f>IFERROR(VLOOKUP(CONCATENATE($C157, ".NY.GDP.MKTP.KD"),AREA_WB_6ATTRS,Seq!E$1,FALSE)/10000,".")</f>
        <v>.</v>
      </c>
      <c r="AT157" s="27" t="str">
        <f>IFERROR(VLOOKUP(CONCATENATE($C157, ".NY.GDP.MKTP.KD"),AREA_WB_6ATTRS,Seq!F$1,FALSE)/10000,".")</f>
        <v>.</v>
      </c>
      <c r="AU157" s="27" t="str">
        <f>IFERROR(VLOOKUP(CONCATENATE($C157, ".NY.GDP.MKTP.KD"),AREA_WB_6ATTRS,Seq!G$1,FALSE)/10000,".")</f>
        <v>.</v>
      </c>
      <c r="AV157" s="27" t="str">
        <f>IFERROR(VLOOKUP(CONCATENATE($C157, ".NY.GDP.MKTP.KD"),AREA_WB_6ATTRS,Seq!H$1,FALSE)/10000,".")</f>
        <v>.</v>
      </c>
      <c r="AW157" s="27" t="str">
        <f>IFERROR(VLOOKUP(CONCATENATE($C157, ".NY.GDP.MKTP.KD"),AREA_WB_6ATTRS,Seq!I$1,FALSE)/10000,".")</f>
        <v>.</v>
      </c>
      <c r="AX157" s="27" t="str">
        <f>IFERROR(VLOOKUP(CONCATENATE($C157, ".NY.GDP.MKTP.KD"),AREA_WB_6ATTRS,Seq!J$1,FALSE)/10000,".")</f>
        <v>.</v>
      </c>
      <c r="AY157" s="27" t="str">
        <f>IFERROR(VLOOKUP(CONCATENATE($C157, ".NY.GDP.MKTP.KD"),AREA_WB_6ATTRS,Seq!K$1,FALSE)/10000,".")</f>
        <v>.</v>
      </c>
      <c r="AZ157" s="27" t="str">
        <f>IFERROR(VLOOKUP(CONCATENATE($C157, ".NY.GDP.MKTP.KD"),AREA_WB_6ATTRS,Seq!L$1,FALSE)/10000,".")</f>
        <v>.</v>
      </c>
      <c r="BA157" s="27" t="str">
        <f>IFERROR(VLOOKUP(CONCATENATE($C157, ".NY.GDP.MKTP.KD"),AREA_WB_6ATTRS,Seq!M$1,FALSE)/10000,".")</f>
        <v>.</v>
      </c>
      <c r="BB157" s="27" t="str">
        <f>IFERROR(VLOOKUP(CONCATENATE($C157, ".NY.GDP.MKTP.KD"),AREA_WB_6ATTRS,Seq!N$1,FALSE)/10000,".")</f>
        <v>.</v>
      </c>
      <c r="BC157" s="27" t="str">
        <f>IFERROR(VLOOKUP(CONCATENATE($C157, ".NY.GDP.MKTP.KD"),AREA_WB_6ATTRS,Seq!O$1,FALSE)/10000,".")</f>
        <v>.</v>
      </c>
      <c r="BD157" s="27" t="str">
        <f>IFERROR(VLOOKUP(CONCATENATE($C157, ".NY.GDP.MKTP.KD"),AREA_WB_6ATTRS,Seq!P$1,FALSE)/10000,".")</f>
        <v>.</v>
      </c>
      <c r="BE157" s="27" t="str">
        <f>IFERROR(VLOOKUP(CONCATENATE($C157, ".NY.GDP.MKTP.KD"),AREA_WB_6ATTRS,Seq!Q$1,FALSE)/10000,".")</f>
        <v>.</v>
      </c>
      <c r="BF157" s="27" t="str">
        <f>IFERROR(VLOOKUP(CONCATENATE($C157, ".NY.GDP.MKTP.KD"),AREA_WB_6ATTRS,Seq!R$1,FALSE)/10000,".")</f>
        <v>.</v>
      </c>
      <c r="BG157" s="27" t="str">
        <f>IFERROR(VLOOKUP(CONCATENATE($C157, ".NY.GDP.MKTP.KD"),AREA_WB_6ATTRS,Seq!S$1,FALSE)/10000,".")</f>
        <v>.</v>
      </c>
      <c r="BH157" s="27" t="str">
        <f>IFERROR(VLOOKUP(CONCATENATE($C157, ".NY.GDP.MKTP.KD"),AREA_WB_6ATTRS,Seq!T$1,FALSE)/10000,".")</f>
        <v>.</v>
      </c>
      <c r="BI157" s="27" t="str">
        <f>IFERROR(VLOOKUP(CONCATENATE($C157, ".NY.GDP.MKTP.KD"),AREA_WB_6ATTRS,Seq!U$1,FALSE)/10000,".")</f>
        <v>.</v>
      </c>
      <c r="BJ157" s="27" t="str">
        <f>IFERROR(VLOOKUP(CONCATENATE($C157, ".NY.GDP.MKTP.KD"),AREA_WB_6ATTRS,Seq!V$1,FALSE)/10000,".")</f>
        <v>.</v>
      </c>
      <c r="BK157" s="27" t="str">
        <f>IFERROR(VLOOKUP(CONCATENATE($C157, ".NY.GDP.MKTP.KD"),AREA_WB_6ATTRS,Seq!W$1,FALSE)/10000,".")</f>
        <v>.</v>
      </c>
      <c r="BL157" s="27" t="str">
        <f>IFERROR(VLOOKUP(CONCATENATE($C157, ".NY.GDP.MKTP.KD"),AREA_WB_6ATTRS,Seq!X$1,FALSE)/10000,".")</f>
        <v>.</v>
      </c>
      <c r="BM157" s="27" t="str">
        <f>IFERROR(VLOOKUP(CONCATENATE($C157, ".NY.GDP.MKTP.KD"),AREA_WB_6ATTRS,Seq!Y$1,FALSE)/10000,".")</f>
        <v>.</v>
      </c>
      <c r="BN157" s="27" t="str">
        <f>IFERROR(VLOOKUP(CONCATENATE($C157, ".NY.GDP.MKTP.KD"),AREA_WB_6ATTRS,Seq!Z$1,FALSE)/10000,".")</f>
        <v>.</v>
      </c>
      <c r="BO157" s="27" t="str">
        <f>IFERROR(VLOOKUP(CONCATENATE($C157, ".NY.GDP.MKTP.KD"),AREA_WB_6ATTRS,Seq!AA$1,FALSE)/10000,".")</f>
        <v>.</v>
      </c>
      <c r="BP157" s="27" t="str">
        <f>IFERROR(VLOOKUP(CONCATENATE($C157, ".NY.GDP.MKTP.KD"),AREA_WB_6ATTRS,Seq!AB$1,FALSE)/10000,".")</f>
        <v>.</v>
      </c>
      <c r="BQ157" s="27" t="str">
        <f>IFERROR(VLOOKUP(CONCATENATE($C157, ".NY.GDP.MKTP.KD"),AREA_WB_6ATTRS,Seq!AC$1,FALSE)/10000,".")</f>
        <v>.</v>
      </c>
      <c r="BR157" s="27" t="str">
        <f>IFERROR(VLOOKUP(CONCATENATE($C157, ".NY.GDP.MKTP.KD"),AREA_WB_6ATTRS,Seq!AD$1,FALSE)/10000,".")</f>
        <v>.</v>
      </c>
      <c r="BS157" s="27" t="str">
        <f>IFERROR(VLOOKUP(CONCATENATE($C157, ".NY.GDP.MKTP.KD"),AREA_WB_6ATTRS,Seq!AE$1,FALSE)/10000,".")</f>
        <v>.</v>
      </c>
      <c r="BT157" s="27" t="str">
        <f>IFERROR(VLOOKUP(CONCATENATE($C157, ".NY.GDP.MKTP.KD"),AREA_WB_6ATTRS,Seq!AF$1,FALSE)/10000,".")</f>
        <v>.</v>
      </c>
      <c r="BU157" s="27" t="str">
        <f>IFERROR(VLOOKUP(CONCATENATE($C157, ".NY.GDP.MKTP.KD"),AREA_WB_6ATTRS,Seq!AG$1,FALSE)/10000,".")</f>
        <v>.</v>
      </c>
      <c r="BV157" s="27"/>
      <c r="BW157" s="27"/>
      <c r="BX157" s="27"/>
      <c r="BY157" s="27"/>
      <c r="BZ157" s="27"/>
      <c r="CA157" s="27"/>
      <c r="CB157" s="27"/>
      <c r="CC157" s="27">
        <f>CNPop!A$48</f>
        <v>5.0000000000000001E-3</v>
      </c>
      <c r="CD157" s="27">
        <f>CNPop!B$48</f>
        <v>6.0000000000000001E-3</v>
      </c>
      <c r="CE157" s="27">
        <f>CNPop!C$48</f>
        <v>6.0000000000000001E-3</v>
      </c>
      <c r="CF157" s="27">
        <f>CNPop!D$48</f>
        <v>7.0000000000000001E-3</v>
      </c>
      <c r="CG157" s="27">
        <f>CNPop!E$48</f>
        <v>7.0000000000000001E-3</v>
      </c>
      <c r="CH157" s="27">
        <f>CNPop!F$48</f>
        <v>8.0000000000000002E-3</v>
      </c>
      <c r="CI157" s="27">
        <f>CNPop!G$48</f>
        <v>8.9999999999999993E-3</v>
      </c>
      <c r="CJ157" s="27">
        <f>CNPop!H$48</f>
        <v>0.01</v>
      </c>
      <c r="CK157" s="27">
        <f>CNPop!I$48</f>
        <v>1.0999999999999999E-2</v>
      </c>
      <c r="CL157" s="27">
        <f>CNPop!J$48</f>
        <v>1.2E-2</v>
      </c>
      <c r="CM157" s="27">
        <f>CNPop!K$48</f>
        <v>1.4E-2</v>
      </c>
      <c r="CN157" s="27">
        <f>CNPop!L$48</f>
        <v>1.6E-2</v>
      </c>
      <c r="CO157" s="27">
        <f>CNPop!M$48</f>
        <v>1.7000000000000001E-2</v>
      </c>
      <c r="CP157" s="27">
        <f>CNPop!N$48</f>
        <v>1.9E-2</v>
      </c>
      <c r="CQ157" s="27">
        <f>CNPop!O$48</f>
        <v>2.1000000000000001E-2</v>
      </c>
      <c r="CR157" s="27">
        <f>CNPop!P$48</f>
        <v>2.3E-2</v>
      </c>
      <c r="CS157" s="27">
        <f>CNPop!Q$48</f>
        <v>2.5999999999999999E-2</v>
      </c>
      <c r="CT157" s="27">
        <f>CNPop!R$48</f>
        <v>2.8000000000000001E-2</v>
      </c>
      <c r="CU157" s="27">
        <f>CNPop!S$48</f>
        <v>0.03</v>
      </c>
      <c r="CV157" s="27">
        <f>CNPop!T$48</f>
        <v>3.3000000000000002E-2</v>
      </c>
      <c r="CW157" s="27">
        <f>CNPop!U$48</f>
        <v>3.5999999999999997E-2</v>
      </c>
      <c r="CX157" s="27">
        <f>CNPop!V$48</f>
        <v>3.9E-2</v>
      </c>
      <c r="CY157" s="27">
        <f>CNPop!W$48</f>
        <v>4.2000000000000003E-2</v>
      </c>
      <c r="CZ157" s="27">
        <f>CNPop!X$48</f>
        <v>4.4999999999999998E-2</v>
      </c>
      <c r="DA157" s="27">
        <f>CNPop!Y$48</f>
        <v>4.9000000000000002E-2</v>
      </c>
      <c r="DB157" s="27">
        <f>CNPop!Z$48</f>
        <v>5.1999999999999998E-2</v>
      </c>
      <c r="DC157" s="27">
        <f>CNPop!AA$48</f>
        <v>5.6000000000000001E-2</v>
      </c>
      <c r="DD157" s="27">
        <f>CNPop!AB$48</f>
        <v>0.06</v>
      </c>
      <c r="DE157" s="27">
        <f>CNPop!AC$48</f>
        <v>6.3E-2</v>
      </c>
      <c r="DF157" s="27">
        <f>CNPop!AD$48</f>
        <v>6.8000000000000005E-2</v>
      </c>
      <c r="DG157" s="27">
        <f>CNPop!AE$48</f>
        <v>7.1999999999999995E-2</v>
      </c>
      <c r="DH157" s="27">
        <f>CNPop!AF$48</f>
        <v>7.5999999999999998E-2</v>
      </c>
      <c r="DI157" s="27">
        <f>CNPop!AG$48</f>
        <v>8.1000000000000003E-2</v>
      </c>
      <c r="DJ157" s="27">
        <f>CNPop!AH$48</f>
        <v>8.5000000000000006E-2</v>
      </c>
      <c r="DK157" s="27">
        <f>CNPop!AI$48</f>
        <v>0.09</v>
      </c>
      <c r="DL157" s="27">
        <f>CNPop!AJ$48</f>
        <v>9.5000000000000001E-2</v>
      </c>
      <c r="DM157" s="27">
        <f>CNPop!AK$48</f>
        <v>0.1</v>
      </c>
      <c r="DN157" s="27"/>
      <c r="DO157" s="27" t="str">
        <f t="shared" si="180"/>
        <v>.</v>
      </c>
      <c r="DP157" s="27" t="str">
        <f t="shared" si="181"/>
        <v>.</v>
      </c>
      <c r="DQ157" s="27" t="str">
        <f t="shared" si="182"/>
        <v>.</v>
      </c>
      <c r="DR157" s="27" t="str">
        <f t="shared" si="183"/>
        <v>.</v>
      </c>
      <c r="DS157" s="27" t="str">
        <f t="shared" si="184"/>
        <v>.</v>
      </c>
      <c r="DT157" s="27" t="str">
        <f t="shared" si="185"/>
        <v>.</v>
      </c>
      <c r="DU157" s="27" t="str">
        <f t="shared" si="186"/>
        <v>.</v>
      </c>
      <c r="DV157" s="27" t="str">
        <f t="shared" si="187"/>
        <v>.</v>
      </c>
      <c r="DW157" s="27" t="str">
        <f t="shared" si="188"/>
        <v>.</v>
      </c>
      <c r="DX157" s="27" t="str">
        <f t="shared" si="189"/>
        <v>.</v>
      </c>
      <c r="DY157" s="27" t="str">
        <f t="shared" si="190"/>
        <v>.</v>
      </c>
      <c r="DZ157" s="27" t="str">
        <f t="shared" si="191"/>
        <v>.</v>
      </c>
      <c r="EA157" s="27" t="str">
        <f t="shared" si="192"/>
        <v>.</v>
      </c>
      <c r="EB157" s="27" t="str">
        <f t="shared" si="193"/>
        <v>.</v>
      </c>
      <c r="EC157" s="27" t="str">
        <f t="shared" si="194"/>
        <v>.</v>
      </c>
      <c r="ED157" s="27" t="str">
        <f t="shared" si="195"/>
        <v>.</v>
      </c>
      <c r="EE157" s="27" t="str">
        <f t="shared" si="196"/>
        <v>.</v>
      </c>
      <c r="EF157" s="27" t="str">
        <f t="shared" si="197"/>
        <v>.</v>
      </c>
      <c r="EG157" s="27" t="str">
        <f t="shared" si="198"/>
        <v>.</v>
      </c>
      <c r="EH157" s="27" t="str">
        <f t="shared" si="199"/>
        <v>.</v>
      </c>
      <c r="EI157" s="27" t="str">
        <f t="shared" si="200"/>
        <v>.</v>
      </c>
      <c r="EJ157" s="27" t="str">
        <f t="shared" si="201"/>
        <v>.</v>
      </c>
      <c r="EK157" s="27" t="str">
        <f t="shared" si="202"/>
        <v>.</v>
      </c>
      <c r="EL157" s="27" t="str">
        <f t="shared" si="203"/>
        <v>.</v>
      </c>
      <c r="EM157" s="27" t="str">
        <f t="shared" si="204"/>
        <v>.</v>
      </c>
      <c r="EN157" s="27" t="str">
        <f t="shared" si="205"/>
        <v>.</v>
      </c>
      <c r="EO157" s="27" t="str">
        <f t="shared" si="206"/>
        <v>.</v>
      </c>
      <c r="EP157" s="27" t="str">
        <f t="shared" si="215"/>
        <v>.</v>
      </c>
      <c r="EQ157" s="27" t="str">
        <f t="shared" si="216"/>
        <v>.</v>
      </c>
      <c r="ER157" s="27" t="str">
        <f t="shared" si="224"/>
        <v>.</v>
      </c>
      <c r="ES157" s="27" t="str">
        <f t="shared" si="224"/>
        <v>.</v>
      </c>
      <c r="ET157" s="27" t="str">
        <f t="shared" si="224"/>
        <v>.</v>
      </c>
      <c r="EU157" s="27"/>
      <c r="EV157" s="27"/>
      <c r="EW157" s="27"/>
      <c r="EX157" s="27"/>
      <c r="EY157" s="27"/>
      <c r="EZ157" s="27" t="str">
        <f>IFERROR(VLOOKUP(CONCATENATE($C157,".SL.TLF.TERT.ZS"),AREA_WB_6ATTRS,Seq!B$1,FALSE)/100,".")</f>
        <v>.</v>
      </c>
      <c r="FA157" s="27" t="str">
        <f>IFERROR(VLOOKUP(CONCATENATE($C157,".SL.TLF.TERT.ZS"),AREA_WB_6ATTRS,Seq!C$1,FALSE)/100,".")</f>
        <v>.</v>
      </c>
      <c r="FB157" s="27" t="str">
        <f>IFERROR(VLOOKUP(CONCATENATE($C157,".SL.TLF.TERT.ZS"),AREA_WB_6ATTRS,Seq!D$1,FALSE)/100,".")</f>
        <v>.</v>
      </c>
      <c r="FC157" s="27" t="str">
        <f>IFERROR(VLOOKUP(CONCATENATE($C157,".SL.TLF.TERT.ZS"),AREA_WB_6ATTRS,Seq!E$1,FALSE)/100,".")</f>
        <v>.</v>
      </c>
      <c r="FD157" s="27" t="str">
        <f>IFERROR(VLOOKUP(CONCATENATE($C157,".SL.TLF.TERT.ZS"),AREA_WB_6ATTRS,Seq!F$1,FALSE)/100,".")</f>
        <v>.</v>
      </c>
      <c r="FE157" s="27" t="str">
        <f>IFERROR(VLOOKUP(CONCATENATE($C157,".SL.TLF.TERT.ZS"),AREA_WB_6ATTRS,Seq!G$1,FALSE)/100,".")</f>
        <v>.</v>
      </c>
      <c r="FF157" s="27" t="str">
        <f>IFERROR(VLOOKUP(CONCATENATE($C157,".SL.TLF.TERT.ZS"),AREA_WB_6ATTRS,Seq!H$1,FALSE)/100,".")</f>
        <v>.</v>
      </c>
      <c r="FG157" s="27" t="str">
        <f>IFERROR(VLOOKUP(CONCATENATE($C157,".SL.TLF.TERT.ZS"),AREA_WB_6ATTRS,Seq!I$1,FALSE)/100,".")</f>
        <v>.</v>
      </c>
      <c r="FH157" s="27" t="str">
        <f>IFERROR(VLOOKUP(CONCATENATE($C157,".SL.TLF.TERT.ZS"),AREA_WB_6ATTRS,Seq!J$1,FALSE)/100,".")</f>
        <v>.</v>
      </c>
      <c r="FI157" s="27" t="str">
        <f>IFERROR(VLOOKUP(CONCATENATE($C157,".SL.TLF.TERT.ZS"),AREA_WB_6ATTRS,Seq!K$1,FALSE)/100,".")</f>
        <v>.</v>
      </c>
      <c r="FJ157" s="27" t="str">
        <f>IFERROR(VLOOKUP(CONCATENATE($C157,".SL.TLF.TERT.ZS"),AREA_WB_6ATTRS,Seq!L$1,FALSE)/100,".")</f>
        <v>.</v>
      </c>
      <c r="FK157" s="27" t="str">
        <f>IFERROR(VLOOKUP(CONCATENATE($C157,".SL.TLF.TERT.ZS"),AREA_WB_6ATTRS,Seq!M$1,FALSE)/100,".")</f>
        <v>.</v>
      </c>
      <c r="FL157" s="27" t="str">
        <f>IFERROR(VLOOKUP(CONCATENATE($C157,".SL.TLF.TERT.ZS"),AREA_WB_6ATTRS,Seq!N$1,FALSE)/100,".")</f>
        <v>.</v>
      </c>
      <c r="FM157" s="27" t="str">
        <f>IFERROR(VLOOKUP(CONCATENATE($C157,".SL.TLF.TERT.ZS"),AREA_WB_6ATTRS,Seq!O$1,FALSE)/100,".")</f>
        <v>.</v>
      </c>
      <c r="FN157" s="27" t="str">
        <f>IFERROR(VLOOKUP(CONCATENATE($C157,".SL.TLF.TERT.ZS"),AREA_WB_6ATTRS,Seq!P$1,FALSE)/100,".")</f>
        <v>.</v>
      </c>
      <c r="FO157" s="27" t="str">
        <f>IFERROR(VLOOKUP(CONCATENATE($C157,".SL.TLF.TERT.ZS"),AREA_WB_6ATTRS,Seq!Q$1,FALSE)/100,".")</f>
        <v>.</v>
      </c>
      <c r="FP157" s="27" t="str">
        <f>IFERROR(VLOOKUP(CONCATENATE($C157,".SL.TLF.TERT.ZS"),AREA_WB_6ATTRS,Seq!R$1,FALSE)/100,".")</f>
        <v>.</v>
      </c>
      <c r="FQ157" s="27" t="str">
        <f>IFERROR(VLOOKUP(CONCATENATE($C157,".SL.TLF.TERT.ZS"),AREA_WB_6ATTRS,Seq!S$1,FALSE)/100,".")</f>
        <v>.</v>
      </c>
      <c r="FR157" s="27" t="str">
        <f>IFERROR(VLOOKUP(CONCATENATE($C157,".SL.TLF.TERT.ZS"),AREA_WB_6ATTRS,Seq!T$1,FALSE)/100,".")</f>
        <v>.</v>
      </c>
      <c r="FS157" s="27" t="str">
        <f>IFERROR(VLOOKUP(CONCATENATE($C157,".SL.TLF.TERT.ZS"),AREA_WB_6ATTRS,Seq!U$1,FALSE)/100,".")</f>
        <v>.</v>
      </c>
      <c r="FT157" s="27" t="str">
        <f>IFERROR(VLOOKUP(CONCATENATE($C157,".SL.TLF.TERT.ZS"),AREA_WB_6ATTRS,Seq!V$1,FALSE)/100,".")</f>
        <v>.</v>
      </c>
      <c r="FU157" s="27" t="str">
        <f>IFERROR(VLOOKUP(CONCATENATE($C157,".SL.TLF.TERT.ZS"),AREA_WB_6ATTRS,Seq!W$1,FALSE)/100,".")</f>
        <v>.</v>
      </c>
      <c r="FV157" s="27" t="str">
        <f>IFERROR(VLOOKUP(CONCATENATE($C157,".SL.TLF.TERT.ZS"),AREA_WB_6ATTRS,Seq!X$1,FALSE)/100,".")</f>
        <v>.</v>
      </c>
      <c r="FW157" s="27" t="str">
        <f>IFERROR(VLOOKUP(CONCATENATE($C157,".SL.TLF.TERT.ZS"),AREA_WB_6ATTRS,Seq!Y$1,FALSE)/100,".")</f>
        <v>.</v>
      </c>
      <c r="FX157" s="27" t="str">
        <f>IFERROR(VLOOKUP(CONCATENATE($C157,".SL.TLF.TERT.ZS"),AREA_WB_6ATTRS,Seq!Z$1,FALSE)/100,".")</f>
        <v>.</v>
      </c>
      <c r="FY157" s="27" t="str">
        <f>IFERROR(VLOOKUP(CONCATENATE($C157,".SL.TLF.TERT.ZS"),AREA_WB_6ATTRS,Seq!AA$1,FALSE)/100,".")</f>
        <v>.</v>
      </c>
      <c r="FZ157" s="27" t="str">
        <f>IFERROR(VLOOKUP(CONCATENATE($C157,".SL.TLF.TERT.ZS"),AREA_WB_6ATTRS,Seq!AB$1,FALSE)/100,".")</f>
        <v>.</v>
      </c>
      <c r="GA157" s="27" t="str">
        <f>IFERROR(VLOOKUP(CONCATENATE($C157,".SL.TLF.TERT.ZS"),AREA_WB_6ATTRS,Seq!AC$1,FALSE)/100,".")</f>
        <v>.</v>
      </c>
      <c r="GB157" s="27" t="str">
        <f>IFERROR(VLOOKUP(CONCATENATE($C157,".SL.TLF.TERT.ZS"),AREA_WB_6ATTRS,Seq!AD$1,FALSE)/100,".")</f>
        <v>.</v>
      </c>
      <c r="GC157" s="27" t="str">
        <f>IFERROR(VLOOKUP(CONCATENATE($C157,".SL.TLF.TERT.ZS"),AREA_WB_6ATTRS,Seq!AE$1,FALSE)/100,".")</f>
        <v>.</v>
      </c>
      <c r="GD157" s="27" t="str">
        <f>IFERROR(VLOOKUP(CONCATENATE($C157,".SL.TLF.TERT.ZS"),AREA_WB_6ATTRS,Seq!AF$1,FALSE)/100,".")</f>
        <v>.</v>
      </c>
      <c r="GE157" s="27" t="str">
        <f>IFERROR(VLOOKUP(CONCATENATE($C157,".SL.TLF.TERT.ZS"),AREA_WB_6ATTRS,Seq!AG$1,FALSE)/100,".")</f>
        <v>.</v>
      </c>
      <c r="GF157" s="27" t="str">
        <f>IFERROR(VLOOKUP(CONCATENATE($C157,".SL.TLF.TERT.ZS"),AREA_WB_6ATTRS,Seq!AH$1,FALSE)/100,".")</f>
        <v>.</v>
      </c>
      <c r="GG157" s="27" t="str">
        <f>IFERROR(VLOOKUP(CONCATENATE($C157,".SL.TLF.TERT.ZS"),AREA_WB_6ATTRS,Seq!AI$1,FALSE)/100,".")</f>
        <v>.</v>
      </c>
      <c r="GH157" s="27" t="str">
        <f>IFERROR(VLOOKUP(CONCATENATE($C157,".SL.TLF.TERT.ZS"),AREA_WB_6ATTRS,Seq!AJ$1,FALSE)/100,".")</f>
        <v>.</v>
      </c>
      <c r="GI157" s="27" t="str">
        <f>IFERROR(VLOOKUP(CONCATENATE($C157,".SL.TLF.TERT.ZS"),AREA_WB_6ATTRS,Seq!AK$1,FALSE)/100,".")</f>
        <v>.</v>
      </c>
      <c r="GJ157" s="27" t="str">
        <f>IFERROR(VLOOKUP(CONCATENATE($C157,".SL.TLF.TERT.ZS"),AREA_WB_6ATTRS,Seq!AL$1,FALSE)/100,".")</f>
        <v>.</v>
      </c>
      <c r="GK157" s="27"/>
      <c r="GL157" s="27"/>
      <c r="GM157" s="27" t="str">
        <f t="shared" si="207"/>
        <v>.</v>
      </c>
      <c r="GN157" s="27" t="str">
        <f t="shared" si="208"/>
        <v>.</v>
      </c>
      <c r="GO157" s="27" t="str">
        <f t="shared" si="217"/>
        <v>.</v>
      </c>
      <c r="GP157" s="27"/>
      <c r="GQ157" s="9">
        <f>IF(VLOOKUP($B157,EM_80!$B$1:$C$201,2,FALSE)&gt;0,VLOOKUP($B157,EM_80!$B$1:$C$201,2,FALSE),".")</f>
        <v>700</v>
      </c>
      <c r="GR157" s="9" t="str">
        <f t="shared" si="209"/>
        <v>.</v>
      </c>
      <c r="GS157" s="9" t="str">
        <f t="shared" si="210"/>
        <v>.</v>
      </c>
      <c r="GU157" t="e">
        <f t="shared" si="211"/>
        <v>#N/A</v>
      </c>
      <c r="GV157" t="e">
        <f t="shared" si="212"/>
        <v>#N/A</v>
      </c>
      <c r="GW157" t="e">
        <f t="shared" si="213"/>
        <v>#N/A</v>
      </c>
      <c r="GX157" t="e">
        <f t="shared" si="214"/>
        <v>#N/A</v>
      </c>
      <c r="GZ157" s="9" t="str">
        <f>IF(ISNA(VLOOKUP($B157,Area_EM_90,Seq!C$1,FALSE)),".",VLOOKUP($B157,Area_EM_90,Seq!C$1,FALSE))</f>
        <v>.</v>
      </c>
      <c r="HA157" s="9" t="str">
        <f>IF(ISNA(VLOOKUP($B157,Area_EM_90,Seq!D$1,FALSE)),".",VLOOKUP($B157,Area_EM_90,Seq!D$1,FALSE))</f>
        <v>.</v>
      </c>
      <c r="HB157" s="9" t="str">
        <f>IF(ISNA(VLOOKUP($B157,Area_EM_90,Seq!E$1,FALSE)),".",VLOOKUP($B157,Area_EM_90,Seq!E$1,FALSE))</f>
        <v>.</v>
      </c>
      <c r="HC157" s="9" t="str">
        <f>IF(ISNA(VLOOKUP($B157,Area_EM_90,Seq!F$1,FALSE)),".",VLOOKUP($B157,Area_EM_90,Seq!F$1,FALSE))</f>
        <v>.</v>
      </c>
      <c r="HD157" s="9" t="str">
        <f>IF(ISNA(VLOOKUP($B157,Area_EM_90,Seq!G$1,FALSE)),".",VLOOKUP($B157,Area_EM_90,Seq!G$1,FALSE))</f>
        <v>.</v>
      </c>
      <c r="HE157" s="9" t="str">
        <f>IF(ISNA(VLOOKUP($B157,Area_EM_90,Seq!H$1,FALSE)),".",VLOOKUP($B157,Area_EM_90,Seq!H$1,FALSE))</f>
        <v>.</v>
      </c>
      <c r="HF157" s="9" t="str">
        <f>IF(ISNA(VLOOKUP($B157,Area_EM_90,Seq!I$1,FALSE)),".",VLOOKUP($B157,Area_EM_90,Seq!I$1,FALSE))</f>
        <v>.</v>
      </c>
      <c r="HG157" s="9" t="str">
        <f>IF(ISNA(VLOOKUP($B157,Area_EM_90,Seq!J$1,FALSE)),".",VLOOKUP($B157,Area_EM_90,Seq!J$1,FALSE))</f>
        <v>.</v>
      </c>
      <c r="HH157" s="9" t="str">
        <f>IF(ISNA(VLOOKUP($B157,Area_EM_00,Seq!C$1,FALSE)),".",VLOOKUP($B157,Area_EM_00,Seq!C$1,FALSE))</f>
        <v>.</v>
      </c>
      <c r="HI157" s="9" t="str">
        <f>IF(ISNA(VLOOKUP($B157,Area_EM_00,Seq!D$1,FALSE)),".",VLOOKUP($B157,Area_EM_00,Seq!D$1,FALSE))</f>
        <v>.</v>
      </c>
      <c r="HJ157" s="9" t="str">
        <f>IF(ISNA(VLOOKUP($B157,Area_EM_00,Seq!E$1,FALSE)),".",VLOOKUP($B157,Area_EM_00,Seq!E$1,FALSE))</f>
        <v>.</v>
      </c>
      <c r="HK157" s="9" t="str">
        <f>IF(ISNA(VLOOKUP($B157,Area_EM_00,Seq!F$1,FALSE)),".",VLOOKUP($B157,Area_EM_00,Seq!F$1,FALSE))</f>
        <v>.</v>
      </c>
      <c r="HL157" s="9" t="str">
        <f>IF(ISNA(VLOOKUP($B157,Area_EM_00,Seq!G$1,FALSE)),".",VLOOKUP($B157,Area_EM_00,Seq!G$1,FALSE))</f>
        <v>.</v>
      </c>
      <c r="HM157" s="9" t="str">
        <f>IF(ISNA(VLOOKUP($B157,Area_EM_00,Seq!H$1,FALSE)),".",VLOOKUP($B157,Area_EM_00,Seq!H$1,FALSE))</f>
        <v>.</v>
      </c>
      <c r="HN157" s="9" t="str">
        <f>IF(ISNA(VLOOKUP($B157,Area_EM_00,Seq!I$1,FALSE)),".",VLOOKUP($B157,Area_EM_00,Seq!I$1,FALSE))</f>
        <v>.</v>
      </c>
      <c r="HO157" s="9" t="str">
        <f>IF(ISNA(VLOOKUP($B157,Area_EM_00,Seq!J$1,FALSE)),".",VLOOKUP($B157,Area_EM_00,Seq!J$1,FALSE))</f>
        <v>.</v>
      </c>
      <c r="HQ157" s="27"/>
      <c r="HR157" s="9" t="str">
        <f>IFERROR(VLOOKUP($B157,AREA_EM3_60_00,Seq!E$1,FALSE),".")</f>
        <v>.</v>
      </c>
      <c r="HS157" s="9" t="str">
        <f>IFERROR(VLOOKUP($B157,AREA_EM3_60_00,Seq!F$1,FALSE),".")</f>
        <v>.</v>
      </c>
      <c r="HT157" s="9" t="str">
        <f>IFERROR(VLOOKUP($B157,AREA_EM3_60_00,Seq!G$1,FALSE),".")</f>
        <v>.</v>
      </c>
      <c r="HU157" s="9" t="str">
        <f>IFERROR(VLOOKUP($B157,AREA_EM3_10,Seq!B$1,FALSE),".")</f>
        <v>.</v>
      </c>
      <c r="HV157" s="9" t="e">
        <f t="shared" si="218"/>
        <v>#N/A</v>
      </c>
      <c r="HW157" s="9" t="e">
        <f t="shared" si="219"/>
        <v>#N/A</v>
      </c>
      <c r="HX157" s="9" t="e">
        <f t="shared" si="220"/>
        <v>#N/A</v>
      </c>
      <c r="HY157" s="9" t="e">
        <f t="shared" si="221"/>
        <v>#N/A</v>
      </c>
    </row>
    <row r="158" spans="1:233">
      <c r="A158" s="25" t="s">
        <v>3954</v>
      </c>
      <c r="B158" s="26" t="str">
        <f t="shared" si="178"/>
        <v>Grenada</v>
      </c>
      <c r="C158" s="166" t="s">
        <v>1427</v>
      </c>
      <c r="D158" s="27">
        <f>VLOOKUP("CHN.NY.GDP.MKTP.KD",AREA_WB_6ATTRS,Seq!B$1,FALSE)/10000</f>
        <v>18294112.043860689</v>
      </c>
      <c r="E158" s="27">
        <f>VLOOKUP("CHN.NY.GDP.MKTP.KD",AREA_WB_6ATTRS,Seq!C$1,FALSE)/10000</f>
        <v>19245405.87014145</v>
      </c>
      <c r="F158" s="27">
        <f>VLOOKUP("CHN.NY.GDP.MKTP.KD",AREA_WB_6ATTRS,Seq!D$1,FALSE)/10000</f>
        <v>20996737.804324333</v>
      </c>
      <c r="G158" s="27">
        <f>VLOOKUP("CHN.NY.GDP.MKTP.KD",AREA_WB_6ATTRS,Seq!E$1,FALSE)/10000</f>
        <v>23285382.224995762</v>
      </c>
      <c r="H158" s="27">
        <f>VLOOKUP("CHN.NY.GDP.MKTP.KD",AREA_WB_6ATTRS,Seq!F$1,FALSE)/10000</f>
        <v>26824760.323195074</v>
      </c>
      <c r="I158" s="27">
        <f>VLOOKUP("CHN.NY.GDP.MKTP.KD",AREA_WB_6ATTRS,Seq!G$1,FALSE)/10000</f>
        <v>30446102.966826372</v>
      </c>
      <c r="J158" s="27">
        <f>VLOOKUP("CHN.NY.GDP.MKTP.KD",AREA_WB_6ATTRS,Seq!H$1,FALSE)/10000</f>
        <v>33125360.027907111</v>
      </c>
      <c r="K158" s="27">
        <f>VLOOKUP("CHN.NY.GDP.MKTP.KD",AREA_WB_6ATTRS,Seq!I$1,FALSE)/10000</f>
        <v>36967901.791144341</v>
      </c>
      <c r="L158" s="27">
        <f>VLOOKUP("CHN.NY.GDP.MKTP.KD",AREA_WB_6ATTRS,Seq!J$1,FALSE)/10000</f>
        <v>41145274.693543643</v>
      </c>
      <c r="M158" s="27">
        <f>VLOOKUP("CHN.NY.GDP.MKTP.KD",AREA_WB_6ATTRS,Seq!K$1,FALSE)/10000</f>
        <v>42832230.955979005</v>
      </c>
      <c r="N158" s="27">
        <f>VLOOKUP("CHN.NY.GDP.MKTP.KD",AREA_WB_6ATTRS,Seq!L$1,FALSE)/10000</f>
        <v>44459855.73230619</v>
      </c>
      <c r="O158" s="27">
        <f>VLOOKUP("CHN.NY.GDP.MKTP.KD",AREA_WB_6ATTRS,Seq!M$1,FALSE)/10000</f>
        <v>48550162.459678344</v>
      </c>
      <c r="P158" s="27">
        <f>VLOOKUP("CHN.NY.GDP.MKTP.KD",AREA_WB_6ATTRS,Seq!N$1,FALSE)/10000</f>
        <v>55444285.528952621</v>
      </c>
      <c r="Q158" s="27">
        <f>VLOOKUP("CHN.NY.GDP.MKTP.KD",AREA_WB_6ATTRS,Seq!O$1,FALSE)/10000</f>
        <v>63206485.503006078</v>
      </c>
      <c r="R158" s="27">
        <f>VLOOKUP("CHN.NY.GDP.MKTP.KD",AREA_WB_6ATTRS,Seq!P$1,FALSE)/10000</f>
        <v>71486535.103899792</v>
      </c>
      <c r="S158" s="27">
        <f>VLOOKUP("CHN.NY.GDP.MKTP.KD",AREA_WB_6ATTRS,Seq!Q$1,FALSE)/10000</f>
        <v>79278567.430224851</v>
      </c>
      <c r="T158" s="27">
        <f>VLOOKUP("CHN.NY.GDP.MKTP.KD",AREA_WB_6ATTRS,Seq!R$1,FALSE)/10000</f>
        <v>87206424.173247412</v>
      </c>
      <c r="U158" s="27">
        <f>VLOOKUP("CHN.NY.GDP.MKTP.KD",AREA_WB_6ATTRS,Seq!S$1,FALSE)/10000</f>
        <v>95316621.621359423</v>
      </c>
      <c r="V158" s="27">
        <f>VLOOKUP("CHN.NY.GDP.MKTP.KD",AREA_WB_6ATTRS,Seq!T$1,FALSE)/10000</f>
        <v>102751318.10782552</v>
      </c>
      <c r="W158" s="27">
        <f>VLOOKUP("CHN.NY.GDP.MKTP.KD",AREA_WB_6ATTRS,Seq!U$1,FALSE)/10000</f>
        <v>110560418.28402025</v>
      </c>
      <c r="X158" s="27">
        <f>VLOOKUP("CHN.NY.GDP.MKTP.KD",AREA_WB_6ATTRS,Seq!V$1,FALSE)/10000</f>
        <v>119847493.41987793</v>
      </c>
      <c r="Y158" s="27">
        <f>VLOOKUP("CHN.NY.GDP.MKTP.KD",AREA_WB_6ATTRS,Seq!W$1,FALSE)/10000</f>
        <v>129794835.37372778</v>
      </c>
      <c r="Z158" s="27">
        <f>VLOOKUP("CHN.NY.GDP.MKTP.KD",AREA_WB_6ATTRS,Seq!X$1,FALSE)/10000</f>
        <v>141606165.392737</v>
      </c>
      <c r="AA158" s="27">
        <f>VLOOKUP("CHN.NY.GDP.MKTP.KD",AREA_WB_6ATTRS,Seq!Y$1,FALSE)/10000</f>
        <v>155766781.9320105</v>
      </c>
      <c r="AB158" s="27">
        <f>VLOOKUP("CHN.NY.GDP.MKTP.KD",AREA_WB_6ATTRS,Seq!Z$1,FALSE)/10000</f>
        <v>171499226.90714428</v>
      </c>
      <c r="AC158" s="27">
        <f>VLOOKUP("CHN.NY.GDP.MKTP.KD",AREA_WB_6ATTRS,Seq!AA$1,FALSE)/10000</f>
        <v>190878639.54765138</v>
      </c>
      <c r="AD158" s="27">
        <f>VLOOKUP("CHN.NY.GDP.MKTP.KD",AREA_WB_6ATTRS,Seq!AB$1,FALSE)/10000</f>
        <v>215120226.77020231</v>
      </c>
      <c r="AE158" s="27">
        <f>VLOOKUP("CHN.NY.GDP.MKTP.KD",AREA_WB_6ATTRS,Seq!AC$1,FALSE)/10000</f>
        <v>245667298.97157177</v>
      </c>
      <c r="AF158" s="27">
        <f>VLOOKUP("CHN.NY.GDP.MKTP.KD",AREA_WB_6ATTRS,Seq!AD$1,FALSE)/10000</f>
        <v>269251359.67284226</v>
      </c>
      <c r="AG158" s="27">
        <f>VLOOKUP("CHN.NY.GDP.MKTP.KD",AREA_WB_6ATTRS,Seq!AE$1,FALSE)/10000</f>
        <v>294022484.76274431</v>
      </c>
      <c r="AH158" s="27">
        <f>VLOOKUP("CHN.NY.GDP.MKTP.KD",AREA_WB_6ATTRS,Seq!AF$1,FALSE)/10000</f>
        <v>324600823.17806971</v>
      </c>
      <c r="AI158" s="27">
        <f>VLOOKUP("CHN.NY.GDP.MKTP.KD",AREA_WB_6ATTRS,Seq!AG$1,FALSE)/10000</f>
        <v>354139498.08727396</v>
      </c>
      <c r="AJ158" s="27"/>
      <c r="AK158" s="27"/>
      <c r="AL158" s="27"/>
      <c r="AM158" s="27"/>
      <c r="AN158" s="27"/>
      <c r="AO158" s="27"/>
      <c r="AP158" s="27">
        <f>IFERROR(VLOOKUP(CONCATENATE($C158, ".NY.GDP.MKTP.KD"),AREA_WB_6ATTRS,Seq!B$1,FALSE)/10000,".")</f>
        <v>20180.540855596613</v>
      </c>
      <c r="AQ158" s="27">
        <f>IFERROR(VLOOKUP(CONCATENATE($C158, ".NY.GDP.MKTP.KD"),AREA_WB_6ATTRS,Seq!C$1,FALSE)/10000,".")</f>
        <v>20352.538102706876</v>
      </c>
      <c r="AR158" s="27">
        <f>IFERROR(VLOOKUP(CONCATENATE($C158, ".NY.GDP.MKTP.KD"),AREA_WB_6ATTRS,Seq!D$1,FALSE)/10000,".")</f>
        <v>21354.99303156661</v>
      </c>
      <c r="AS158" s="27">
        <f>IFERROR(VLOOKUP(CONCATENATE($C158, ".NY.GDP.MKTP.KD"),AREA_WB_6ATTRS,Seq!E$1,FALSE)/10000,".")</f>
        <v>21979.86089090988</v>
      </c>
      <c r="AT158" s="27">
        <f>IFERROR(VLOOKUP(CONCATENATE($C158, ".NY.GDP.MKTP.KD"),AREA_WB_6ATTRS,Seq!F$1,FALSE)/10000,".")</f>
        <v>23031.539959727193</v>
      </c>
      <c r="AU158" s="27">
        <f>IFERROR(VLOOKUP(CONCATENATE($C158, ".NY.GDP.MKTP.KD"),AREA_WB_6ATTRS,Seq!G$1,FALSE)/10000,".")</f>
        <v>24892.826593636244</v>
      </c>
      <c r="AV158" s="27">
        <f>IFERROR(VLOOKUP(CONCATENATE($C158, ".NY.GDP.MKTP.KD"),AREA_WB_6ATTRS,Seq!H$1,FALSE)/10000,".")</f>
        <v>26946.380546293844</v>
      </c>
      <c r="AW158" s="27">
        <f>IFERROR(VLOOKUP(CONCATENATE($C158, ".NY.GDP.MKTP.KD"),AREA_WB_6ATTRS,Seq!I$1,FALSE)/10000,".")</f>
        <v>29950.846960954761</v>
      </c>
      <c r="AX158" s="27">
        <f>IFERROR(VLOOKUP(CONCATENATE($C158, ".NY.GDP.MKTP.KD"),AREA_WB_6ATTRS,Seq!J$1,FALSE)/10000,".")</f>
        <v>30977.624863873047</v>
      </c>
      <c r="AY158" s="27">
        <f>IFERROR(VLOOKUP(CONCATENATE($C158, ".NY.GDP.MKTP.KD"),AREA_WB_6ATTRS,Seq!K$1,FALSE)/10000,".")</f>
        <v>32858.601524400932</v>
      </c>
      <c r="AZ158" s="27">
        <f>IFERROR(VLOOKUP(CONCATENATE($C158, ".NY.GDP.MKTP.KD"),AREA_WB_6ATTRS,Seq!L$1,FALSE)/10000,".")</f>
        <v>34566.999039620125</v>
      </c>
      <c r="BA158" s="27">
        <f>IFERROR(VLOOKUP(CONCATENATE($C158, ".NY.GDP.MKTP.KD"),AREA_WB_6ATTRS,Seq!M$1,FALSE)/10000,".")</f>
        <v>35360.97133369228</v>
      </c>
      <c r="BB158" s="27">
        <f>IFERROR(VLOOKUP(CONCATENATE($C158, ".NY.GDP.MKTP.KD"),AREA_WB_6ATTRS,Seq!N$1,FALSE)/10000,".")</f>
        <v>35256.151824458022</v>
      </c>
      <c r="BC158" s="27">
        <f>IFERROR(VLOOKUP(CONCATENATE($C158, ".NY.GDP.MKTP.KD"),AREA_WB_6ATTRS,Seq!O$1,FALSE)/10000,".")</f>
        <v>34325.507580914003</v>
      </c>
      <c r="BD158" s="27">
        <f>IFERROR(VLOOKUP(CONCATENATE($C158, ".NY.GDP.MKTP.KD"),AREA_WB_6ATTRS,Seq!P$1,FALSE)/10000,".")</f>
        <v>35270.628858617667</v>
      </c>
      <c r="BE158" s="27">
        <f>IFERROR(VLOOKUP(CONCATENATE($C158, ".NY.GDP.MKTP.KD"),AREA_WB_6ATTRS,Seq!Q$1,FALSE)/10000,".")</f>
        <v>36153.78353772554</v>
      </c>
      <c r="BF158" s="27">
        <f>IFERROR(VLOOKUP(CONCATENATE($C158, ".NY.GDP.MKTP.KD"),AREA_WB_6ATTRS,Seq!R$1,FALSE)/10000,".")</f>
        <v>37620.689594238618</v>
      </c>
      <c r="BG158" s="27">
        <f>IFERROR(VLOOKUP(CONCATENATE($C158, ".NY.GDP.MKTP.KD"),AREA_WB_6ATTRS,Seq!S$1,FALSE)/10000,".")</f>
        <v>39354.572026734248</v>
      </c>
      <c r="BH158" s="27">
        <f>IFERROR(VLOOKUP(CONCATENATE($C158, ".NY.GDP.MKTP.KD"),AREA_WB_6ATTRS,Seq!T$1,FALSE)/10000,".")</f>
        <v>41929.112038062645</v>
      </c>
      <c r="BI158" s="27">
        <f>IFERROR(VLOOKUP(CONCATENATE($C158, ".NY.GDP.MKTP.KD"),AREA_WB_6ATTRS,Seq!U$1,FALSE)/10000,".")</f>
        <v>46152.420751292528</v>
      </c>
      <c r="BJ158" s="27">
        <f>IFERROR(VLOOKUP(CONCATENATE($C158, ".NY.GDP.MKTP.KD"),AREA_WB_6ATTRS,Seq!V$1,FALSE)/10000,".")</f>
        <v>51975.299970971981</v>
      </c>
      <c r="BK158" s="27">
        <f>IFERROR(VLOOKUP(CONCATENATE($C158, ".NY.GDP.MKTP.KD"),AREA_WB_6ATTRS,Seq!W$1,FALSE)/10000,".")</f>
        <v>49942.015163363183</v>
      </c>
      <c r="BL158" s="27">
        <f>IFERROR(VLOOKUP(CONCATENATE($C158, ".NY.GDP.MKTP.KD"),AREA_WB_6ATTRS,Seq!X$1,FALSE)/10000,".")</f>
        <v>51011.646903509427</v>
      </c>
      <c r="BM158" s="27">
        <f>IFERROR(VLOOKUP(CONCATENATE($C158, ".NY.GDP.MKTP.KD"),AREA_WB_6ATTRS,Seq!Y$1,FALSE)/10000,".")</f>
        <v>55319.12978559269</v>
      </c>
      <c r="BN158" s="27">
        <f>IFERROR(VLOOKUP(CONCATENATE($C158, ".NY.GDP.MKTP.KD"),AREA_WB_6ATTRS,Seq!Z$1,FALSE)/10000,".")</f>
        <v>51739.019651546078</v>
      </c>
      <c r="BO158" s="27">
        <f>IFERROR(VLOOKUP(CONCATENATE($C158, ".NY.GDP.MKTP.KD"),AREA_WB_6ATTRS,Seq!AA$1,FALSE)/10000,".")</f>
        <v>57968.0174842548</v>
      </c>
      <c r="BP158" s="27">
        <f>IFERROR(VLOOKUP(CONCATENATE($C158, ".NY.GDP.MKTP.KD"),AREA_WB_6ATTRS,Seq!AB$1,FALSE)/10000,".")</f>
        <v>56849.73979599146</v>
      </c>
      <c r="BQ158" s="27">
        <f>IFERROR(VLOOKUP(CONCATENATE($C158, ".NY.GDP.MKTP.KD"),AREA_WB_6ATTRS,Seq!AC$1,FALSE)/10000,".")</f>
        <v>60422.278492714606</v>
      </c>
      <c r="BR158" s="27">
        <f>IFERROR(VLOOKUP(CONCATENATE($C158, ".NY.GDP.MKTP.KD"),AREA_WB_6ATTRS,Seq!AD$1,FALSE)/10000,".")</f>
        <v>61441.4707209595</v>
      </c>
      <c r="BS158" s="27">
        <f>IFERROR(VLOOKUP(CONCATENATE($C158, ".NY.GDP.MKTP.KD"),AREA_WB_6ATTRS,Seq!AE$1,FALSE)/10000,".")</f>
        <v>57951.827055954993</v>
      </c>
      <c r="BT158" s="27">
        <f>IFERROR(VLOOKUP(CONCATENATE($C158, ".NY.GDP.MKTP.KD"),AREA_WB_6ATTRS,Seq!AF$1,FALSE)/10000,".")</f>
        <v>57216.831737696339</v>
      </c>
      <c r="BU158" s="27">
        <f>IFERROR(VLOOKUP(CONCATENATE($C158, ".NY.GDP.MKTP.KD"),AREA_WB_6ATTRS,Seq!AG$1,FALSE)/10000,".")</f>
        <v>57853.280358319535</v>
      </c>
      <c r="BV158" s="27"/>
      <c r="BW158" s="27"/>
      <c r="BX158" s="27"/>
      <c r="BY158" s="27"/>
      <c r="BZ158" s="27"/>
      <c r="CA158" s="27"/>
      <c r="CB158" s="27"/>
      <c r="CC158" s="27">
        <f>CNPop!A$48</f>
        <v>5.0000000000000001E-3</v>
      </c>
      <c r="CD158" s="27">
        <f>CNPop!B$48</f>
        <v>6.0000000000000001E-3</v>
      </c>
      <c r="CE158" s="27">
        <f>CNPop!C$48</f>
        <v>6.0000000000000001E-3</v>
      </c>
      <c r="CF158" s="27">
        <f>CNPop!D$48</f>
        <v>7.0000000000000001E-3</v>
      </c>
      <c r="CG158" s="27">
        <f>CNPop!E$48</f>
        <v>7.0000000000000001E-3</v>
      </c>
      <c r="CH158" s="27">
        <f>CNPop!F$48</f>
        <v>8.0000000000000002E-3</v>
      </c>
      <c r="CI158" s="27">
        <f>CNPop!G$48</f>
        <v>8.9999999999999993E-3</v>
      </c>
      <c r="CJ158" s="27">
        <f>CNPop!H$48</f>
        <v>0.01</v>
      </c>
      <c r="CK158" s="27">
        <f>CNPop!I$48</f>
        <v>1.0999999999999999E-2</v>
      </c>
      <c r="CL158" s="27">
        <f>CNPop!J$48</f>
        <v>1.2E-2</v>
      </c>
      <c r="CM158" s="27">
        <f>CNPop!K$48</f>
        <v>1.4E-2</v>
      </c>
      <c r="CN158" s="27">
        <f>CNPop!L$48</f>
        <v>1.6E-2</v>
      </c>
      <c r="CO158" s="27">
        <f>CNPop!M$48</f>
        <v>1.7000000000000001E-2</v>
      </c>
      <c r="CP158" s="27">
        <f>CNPop!N$48</f>
        <v>1.9E-2</v>
      </c>
      <c r="CQ158" s="27">
        <f>CNPop!O$48</f>
        <v>2.1000000000000001E-2</v>
      </c>
      <c r="CR158" s="27">
        <f>CNPop!P$48</f>
        <v>2.3E-2</v>
      </c>
      <c r="CS158" s="27">
        <f>CNPop!Q$48</f>
        <v>2.5999999999999999E-2</v>
      </c>
      <c r="CT158" s="27">
        <f>CNPop!R$48</f>
        <v>2.8000000000000001E-2</v>
      </c>
      <c r="CU158" s="27">
        <f>CNPop!S$48</f>
        <v>0.03</v>
      </c>
      <c r="CV158" s="27">
        <f>CNPop!T$48</f>
        <v>3.3000000000000002E-2</v>
      </c>
      <c r="CW158" s="27">
        <f>CNPop!U$48</f>
        <v>3.5999999999999997E-2</v>
      </c>
      <c r="CX158" s="27">
        <f>CNPop!V$48</f>
        <v>3.9E-2</v>
      </c>
      <c r="CY158" s="27">
        <f>CNPop!W$48</f>
        <v>4.2000000000000003E-2</v>
      </c>
      <c r="CZ158" s="27">
        <f>CNPop!X$48</f>
        <v>4.4999999999999998E-2</v>
      </c>
      <c r="DA158" s="27">
        <f>CNPop!Y$48</f>
        <v>4.9000000000000002E-2</v>
      </c>
      <c r="DB158" s="27">
        <f>CNPop!Z$48</f>
        <v>5.1999999999999998E-2</v>
      </c>
      <c r="DC158" s="27">
        <f>CNPop!AA$48</f>
        <v>5.6000000000000001E-2</v>
      </c>
      <c r="DD158" s="27">
        <f>CNPop!AB$48</f>
        <v>0.06</v>
      </c>
      <c r="DE158" s="27">
        <f>CNPop!AC$48</f>
        <v>6.3E-2</v>
      </c>
      <c r="DF158" s="27">
        <f>CNPop!AD$48</f>
        <v>6.8000000000000005E-2</v>
      </c>
      <c r="DG158" s="27">
        <f>CNPop!AE$48</f>
        <v>7.1999999999999995E-2</v>
      </c>
      <c r="DH158" s="27">
        <f>CNPop!AF$48</f>
        <v>7.5999999999999998E-2</v>
      </c>
      <c r="DI158" s="27">
        <f>CNPop!AG$48</f>
        <v>8.1000000000000003E-2</v>
      </c>
      <c r="DJ158" s="27">
        <f>CNPop!AH$48</f>
        <v>8.5000000000000006E-2</v>
      </c>
      <c r="DK158" s="27">
        <f>CNPop!AI$48</f>
        <v>0.09</v>
      </c>
      <c r="DL158" s="27">
        <f>CNPop!AJ$48</f>
        <v>9.5000000000000001E-2</v>
      </c>
      <c r="DM158" s="27">
        <f>CNPop!AK$48</f>
        <v>0.1</v>
      </c>
      <c r="DN158" s="27"/>
      <c r="DO158" s="27" t="str">
        <f t="shared" si="180"/>
        <v>.</v>
      </c>
      <c r="DP158" s="27" t="str">
        <f t="shared" si="181"/>
        <v>.</v>
      </c>
      <c r="DQ158" s="27" t="str">
        <f t="shared" si="182"/>
        <v>.</v>
      </c>
      <c r="DR158" s="27" t="str">
        <f t="shared" si="183"/>
        <v>.</v>
      </c>
      <c r="DS158" s="27" t="str">
        <f t="shared" si="184"/>
        <v>.</v>
      </c>
      <c r="DT158" s="27" t="str">
        <f t="shared" si="185"/>
        <v>.</v>
      </c>
      <c r="DU158" s="27" t="str">
        <f t="shared" si="186"/>
        <v>.</v>
      </c>
      <c r="DV158" s="27" t="str">
        <f t="shared" si="187"/>
        <v>.</v>
      </c>
      <c r="DW158" s="27" t="str">
        <f t="shared" si="188"/>
        <v>.</v>
      </c>
      <c r="DX158" s="27" t="str">
        <f t="shared" si="189"/>
        <v>.</v>
      </c>
      <c r="DY158" s="27" t="str">
        <f t="shared" si="190"/>
        <v>.</v>
      </c>
      <c r="DZ158" s="27" t="str">
        <f t="shared" si="191"/>
        <v>.</v>
      </c>
      <c r="EA158" s="27" t="str">
        <f t="shared" si="192"/>
        <v>.</v>
      </c>
      <c r="EB158" s="27" t="str">
        <f t="shared" si="193"/>
        <v>.</v>
      </c>
      <c r="EC158" s="27" t="str">
        <f t="shared" si="194"/>
        <v>.</v>
      </c>
      <c r="ED158" s="27" t="str">
        <f t="shared" si="195"/>
        <v>.</v>
      </c>
      <c r="EE158" s="27" t="str">
        <f t="shared" si="196"/>
        <v>.</v>
      </c>
      <c r="EF158" s="27" t="str">
        <f t="shared" si="197"/>
        <v>.</v>
      </c>
      <c r="EG158" s="27" t="str">
        <f t="shared" si="198"/>
        <v>.</v>
      </c>
      <c r="EH158" s="27" t="str">
        <f t="shared" si="199"/>
        <v>.</v>
      </c>
      <c r="EI158" s="27" t="str">
        <f t="shared" si="200"/>
        <v>.</v>
      </c>
      <c r="EJ158" s="27" t="str">
        <f t="shared" si="201"/>
        <v>.</v>
      </c>
      <c r="EK158" s="27" t="str">
        <f t="shared" si="202"/>
        <v>.</v>
      </c>
      <c r="EL158" s="27" t="str">
        <f t="shared" si="203"/>
        <v>.</v>
      </c>
      <c r="EM158" s="27" t="str">
        <f t="shared" si="204"/>
        <v>.</v>
      </c>
      <c r="EN158" s="27" t="str">
        <f t="shared" si="205"/>
        <v>.</v>
      </c>
      <c r="EO158" s="27" t="str">
        <f t="shared" si="206"/>
        <v>.</v>
      </c>
      <c r="EP158" s="27" t="str">
        <f t="shared" si="215"/>
        <v>.</v>
      </c>
      <c r="EQ158" s="27" t="str">
        <f t="shared" si="216"/>
        <v>.</v>
      </c>
      <c r="ER158" s="27" t="str">
        <f t="shared" si="224"/>
        <v>.</v>
      </c>
      <c r="ES158" s="27" t="str">
        <f t="shared" si="224"/>
        <v>.</v>
      </c>
      <c r="ET158" s="27" t="str">
        <f t="shared" si="224"/>
        <v>.</v>
      </c>
      <c r="EU158" s="27"/>
      <c r="EV158" s="27"/>
      <c r="EW158" s="27"/>
      <c r="EX158" s="27"/>
      <c r="EY158" s="27"/>
      <c r="EZ158" s="27" t="str">
        <f>IFERROR(VLOOKUP(CONCATENATE($C158,".SL.TLF.TERT.ZS"),AREA_WB_6ATTRS,Seq!B$1,FALSE)/100,".")</f>
        <v>.</v>
      </c>
      <c r="FA158" s="27" t="str">
        <f>IFERROR(VLOOKUP(CONCATENATE($C158,".SL.TLF.TERT.ZS"),AREA_WB_6ATTRS,Seq!C$1,FALSE)/100,".")</f>
        <v>.</v>
      </c>
      <c r="FB158" s="27" t="str">
        <f>IFERROR(VLOOKUP(CONCATENATE($C158,".SL.TLF.TERT.ZS"),AREA_WB_6ATTRS,Seq!D$1,FALSE)/100,".")</f>
        <v>.</v>
      </c>
      <c r="FC158" s="27" t="str">
        <f>IFERROR(VLOOKUP(CONCATENATE($C158,".SL.TLF.TERT.ZS"),AREA_WB_6ATTRS,Seq!E$1,FALSE)/100,".")</f>
        <v>.</v>
      </c>
      <c r="FD158" s="27" t="str">
        <f>IFERROR(VLOOKUP(CONCATENATE($C158,".SL.TLF.TERT.ZS"),AREA_WB_6ATTRS,Seq!F$1,FALSE)/100,".")</f>
        <v>.</v>
      </c>
      <c r="FE158" s="27" t="str">
        <f>IFERROR(VLOOKUP(CONCATENATE($C158,".SL.TLF.TERT.ZS"),AREA_WB_6ATTRS,Seq!G$1,FALSE)/100,".")</f>
        <v>.</v>
      </c>
      <c r="FF158" s="27" t="str">
        <f>IFERROR(VLOOKUP(CONCATENATE($C158,".SL.TLF.TERT.ZS"),AREA_WB_6ATTRS,Seq!H$1,FALSE)/100,".")</f>
        <v>.</v>
      </c>
      <c r="FG158" s="27" t="str">
        <f>IFERROR(VLOOKUP(CONCATENATE($C158,".SL.TLF.TERT.ZS"),AREA_WB_6ATTRS,Seq!I$1,FALSE)/100,".")</f>
        <v>.</v>
      </c>
      <c r="FH158" s="27" t="str">
        <f>IFERROR(VLOOKUP(CONCATENATE($C158,".SL.TLF.TERT.ZS"),AREA_WB_6ATTRS,Seq!J$1,FALSE)/100,".")</f>
        <v>.</v>
      </c>
      <c r="FI158" s="27" t="str">
        <f>IFERROR(VLOOKUP(CONCATENATE($C158,".SL.TLF.TERT.ZS"),AREA_WB_6ATTRS,Seq!K$1,FALSE)/100,".")</f>
        <v>.</v>
      </c>
      <c r="FJ158" s="27" t="str">
        <f>IFERROR(VLOOKUP(CONCATENATE($C158,".SL.TLF.TERT.ZS"),AREA_WB_6ATTRS,Seq!L$1,FALSE)/100,".")</f>
        <v>.</v>
      </c>
      <c r="FK158" s="27" t="str">
        <f>IFERROR(VLOOKUP(CONCATENATE($C158,".SL.TLF.TERT.ZS"),AREA_WB_6ATTRS,Seq!M$1,FALSE)/100,".")</f>
        <v>.</v>
      </c>
      <c r="FL158" s="27" t="str">
        <f>IFERROR(VLOOKUP(CONCATENATE($C158,".SL.TLF.TERT.ZS"),AREA_WB_6ATTRS,Seq!N$1,FALSE)/100,".")</f>
        <v>.</v>
      </c>
      <c r="FM158" s="27" t="str">
        <f>IFERROR(VLOOKUP(CONCATENATE($C158,".SL.TLF.TERT.ZS"),AREA_WB_6ATTRS,Seq!O$1,FALSE)/100,".")</f>
        <v>.</v>
      </c>
      <c r="FN158" s="27" t="str">
        <f>IFERROR(VLOOKUP(CONCATENATE($C158,".SL.TLF.TERT.ZS"),AREA_WB_6ATTRS,Seq!P$1,FALSE)/100,".")</f>
        <v>.</v>
      </c>
      <c r="FO158" s="27" t="str">
        <f>IFERROR(VLOOKUP(CONCATENATE($C158,".SL.TLF.TERT.ZS"),AREA_WB_6ATTRS,Seq!Q$1,FALSE)/100,".")</f>
        <v>.</v>
      </c>
      <c r="FP158" s="27" t="str">
        <f>IFERROR(VLOOKUP(CONCATENATE($C158,".SL.TLF.TERT.ZS"),AREA_WB_6ATTRS,Seq!R$1,FALSE)/100,".")</f>
        <v>.</v>
      </c>
      <c r="FQ158" s="27" t="str">
        <f>IFERROR(VLOOKUP(CONCATENATE($C158,".SL.TLF.TERT.ZS"),AREA_WB_6ATTRS,Seq!S$1,FALSE)/100,".")</f>
        <v>.</v>
      </c>
      <c r="FR158" s="27" t="str">
        <f>IFERROR(VLOOKUP(CONCATENATE($C158,".SL.TLF.TERT.ZS"),AREA_WB_6ATTRS,Seq!T$1,FALSE)/100,".")</f>
        <v>.</v>
      </c>
      <c r="FS158" s="27" t="str">
        <f>IFERROR(VLOOKUP(CONCATENATE($C158,".SL.TLF.TERT.ZS"),AREA_WB_6ATTRS,Seq!U$1,FALSE)/100,".")</f>
        <v>.</v>
      </c>
      <c r="FT158" s="27" t="str">
        <f>IFERROR(VLOOKUP(CONCATENATE($C158,".SL.TLF.TERT.ZS"),AREA_WB_6ATTRS,Seq!V$1,FALSE)/100,".")</f>
        <v>.</v>
      </c>
      <c r="FU158" s="27" t="str">
        <f>IFERROR(VLOOKUP(CONCATENATE($C158,".SL.TLF.TERT.ZS"),AREA_WB_6ATTRS,Seq!W$1,FALSE)/100,".")</f>
        <v>.</v>
      </c>
      <c r="FV158" s="27" t="str">
        <f>IFERROR(VLOOKUP(CONCATENATE($C158,".SL.TLF.TERT.ZS"),AREA_WB_6ATTRS,Seq!X$1,FALSE)/100,".")</f>
        <v>.</v>
      </c>
      <c r="FW158" s="27" t="str">
        <f>IFERROR(VLOOKUP(CONCATENATE($C158,".SL.TLF.TERT.ZS"),AREA_WB_6ATTRS,Seq!Y$1,FALSE)/100,".")</f>
        <v>.</v>
      </c>
      <c r="FX158" s="27" t="str">
        <f>IFERROR(VLOOKUP(CONCATENATE($C158,".SL.TLF.TERT.ZS"),AREA_WB_6ATTRS,Seq!Z$1,FALSE)/100,".")</f>
        <v>.</v>
      </c>
      <c r="FY158" s="27" t="str">
        <f>IFERROR(VLOOKUP(CONCATENATE($C158,".SL.TLF.TERT.ZS"),AREA_WB_6ATTRS,Seq!AA$1,FALSE)/100,".")</f>
        <v>.</v>
      </c>
      <c r="FZ158" s="27" t="str">
        <f>IFERROR(VLOOKUP(CONCATENATE($C158,".SL.TLF.TERT.ZS"),AREA_WB_6ATTRS,Seq!AB$1,FALSE)/100,".")</f>
        <v>.</v>
      </c>
      <c r="GA158" s="27" t="str">
        <f>IFERROR(VLOOKUP(CONCATENATE($C158,".SL.TLF.TERT.ZS"),AREA_WB_6ATTRS,Seq!AC$1,FALSE)/100,".")</f>
        <v>.</v>
      </c>
      <c r="GB158" s="27" t="str">
        <f>IFERROR(VLOOKUP(CONCATENATE($C158,".SL.TLF.TERT.ZS"),AREA_WB_6ATTRS,Seq!AD$1,FALSE)/100,".")</f>
        <v>.</v>
      </c>
      <c r="GC158" s="27" t="str">
        <f>IFERROR(VLOOKUP(CONCATENATE($C158,".SL.TLF.TERT.ZS"),AREA_WB_6ATTRS,Seq!AE$1,FALSE)/100,".")</f>
        <v>.</v>
      </c>
      <c r="GD158" s="27" t="str">
        <f>IFERROR(VLOOKUP(CONCATENATE($C158,".SL.TLF.TERT.ZS"),AREA_WB_6ATTRS,Seq!AF$1,FALSE)/100,".")</f>
        <v>.</v>
      </c>
      <c r="GE158" s="27" t="str">
        <f>IFERROR(VLOOKUP(CONCATENATE($C158,".SL.TLF.TERT.ZS"),AREA_WB_6ATTRS,Seq!AG$1,FALSE)/100,".")</f>
        <v>.</v>
      </c>
      <c r="GF158" s="27" t="str">
        <f>IFERROR(VLOOKUP(CONCATENATE($C158,".SL.TLF.TERT.ZS"),AREA_WB_6ATTRS,Seq!AH$1,FALSE)/100,".")</f>
        <v>.</v>
      </c>
      <c r="GG158" s="27" t="str">
        <f>IFERROR(VLOOKUP(CONCATENATE($C158,".SL.TLF.TERT.ZS"),AREA_WB_6ATTRS,Seq!AI$1,FALSE)/100,".")</f>
        <v>.</v>
      </c>
      <c r="GH158" s="27" t="str">
        <f>IFERROR(VLOOKUP(CONCATENATE($C158,".SL.TLF.TERT.ZS"),AREA_WB_6ATTRS,Seq!AJ$1,FALSE)/100,".")</f>
        <v>.</v>
      </c>
      <c r="GI158" s="27" t="str">
        <f>IFERROR(VLOOKUP(CONCATENATE($C158,".SL.TLF.TERT.ZS"),AREA_WB_6ATTRS,Seq!AK$1,FALSE)/100,".")</f>
        <v>.</v>
      </c>
      <c r="GJ158" s="27" t="str">
        <f>IFERROR(VLOOKUP(CONCATENATE($C158,".SL.TLF.TERT.ZS"),AREA_WB_6ATTRS,Seq!AL$1,FALSE)/100,".")</f>
        <v>.</v>
      </c>
      <c r="GK158" s="27"/>
      <c r="GL158" s="27"/>
      <c r="GM158" s="27" t="str">
        <f t="shared" si="207"/>
        <v>.</v>
      </c>
      <c r="GN158" s="27" t="str">
        <f t="shared" si="208"/>
        <v>.</v>
      </c>
      <c r="GO158" s="27" t="str">
        <f t="shared" si="217"/>
        <v>.</v>
      </c>
      <c r="GP158" s="27"/>
      <c r="GQ158" s="9" t="str">
        <f>IF(VLOOKUP($B158,EM_80!$B$1:$C$201,2,FALSE)&gt;0,VLOOKUP($B158,EM_80!$B$1:$C$201,2,FALSE),".")</f>
        <v>.</v>
      </c>
      <c r="GR158" s="9" t="str">
        <f t="shared" si="209"/>
        <v>.</v>
      </c>
      <c r="GS158" s="9" t="str">
        <f t="shared" si="210"/>
        <v>.</v>
      </c>
      <c r="GU158">
        <f t="shared" si="211"/>
        <v>88929</v>
      </c>
      <c r="GV158">
        <f t="shared" si="212"/>
        <v>96180</v>
      </c>
      <c r="GW158">
        <f t="shared" si="213"/>
        <v>101208</v>
      </c>
      <c r="GX158">
        <f t="shared" si="214"/>
        <v>104487</v>
      </c>
      <c r="GZ158" s="9" t="str">
        <f>IF(ISNA(VLOOKUP($B158,Area_EM_90,Seq!C$1,FALSE)),".",VLOOKUP($B158,Area_EM_90,Seq!C$1,FALSE))</f>
        <v>.</v>
      </c>
      <c r="HA158" s="9" t="str">
        <f>IF(ISNA(VLOOKUP($B158,Area_EM_90,Seq!D$1,FALSE)),".",VLOOKUP($B158,Area_EM_90,Seq!D$1,FALSE))</f>
        <v>.</v>
      </c>
      <c r="HB158" s="9" t="str">
        <f>IF(ISNA(VLOOKUP($B158,Area_EM_90,Seq!E$1,FALSE)),".",VLOOKUP($B158,Area_EM_90,Seq!E$1,FALSE))</f>
        <v>.</v>
      </c>
      <c r="HC158" s="9" t="str">
        <f>IF(ISNA(VLOOKUP($B158,Area_EM_90,Seq!F$1,FALSE)),".",VLOOKUP($B158,Area_EM_90,Seq!F$1,FALSE))</f>
        <v>.</v>
      </c>
      <c r="HD158" s="9" t="str">
        <f>IF(ISNA(VLOOKUP($B158,Area_EM_90,Seq!G$1,FALSE)),".",VLOOKUP($B158,Area_EM_90,Seq!G$1,FALSE))</f>
        <v>.</v>
      </c>
      <c r="HE158" s="9" t="str">
        <f>IF(ISNA(VLOOKUP($B158,Area_EM_90,Seq!H$1,FALSE)),".",VLOOKUP($B158,Area_EM_90,Seq!H$1,FALSE))</f>
        <v>.</v>
      </c>
      <c r="HF158" s="9" t="str">
        <f>IF(ISNA(VLOOKUP($B158,Area_EM_90,Seq!I$1,FALSE)),".",VLOOKUP($B158,Area_EM_90,Seq!I$1,FALSE))</f>
        <v>.</v>
      </c>
      <c r="HG158" s="9" t="str">
        <f>IF(ISNA(VLOOKUP($B158,Area_EM_90,Seq!J$1,FALSE)),".",VLOOKUP($B158,Area_EM_90,Seq!J$1,FALSE))</f>
        <v>.</v>
      </c>
      <c r="HH158" s="9" t="str">
        <f>IF(ISNA(VLOOKUP($B158,Area_EM_00,Seq!C$1,FALSE)),".",VLOOKUP($B158,Area_EM_00,Seq!C$1,FALSE))</f>
        <v>.</v>
      </c>
      <c r="HI158" s="9" t="str">
        <f>IF(ISNA(VLOOKUP($B158,Area_EM_00,Seq!D$1,FALSE)),".",VLOOKUP($B158,Area_EM_00,Seq!D$1,FALSE))</f>
        <v>.</v>
      </c>
      <c r="HJ158" s="9" t="str">
        <f>IF(ISNA(VLOOKUP($B158,Area_EM_00,Seq!E$1,FALSE)),".",VLOOKUP($B158,Area_EM_00,Seq!E$1,FALSE))</f>
        <v>.</v>
      </c>
      <c r="HK158" s="9" t="str">
        <f>IF(ISNA(VLOOKUP($B158,Area_EM_00,Seq!F$1,FALSE)),".",VLOOKUP($B158,Area_EM_00,Seq!F$1,FALSE))</f>
        <v>.</v>
      </c>
      <c r="HL158" s="9" t="str">
        <f>IF(ISNA(VLOOKUP($B158,Area_EM_00,Seq!G$1,FALSE)),".",VLOOKUP($B158,Area_EM_00,Seq!G$1,FALSE))</f>
        <v>.</v>
      </c>
      <c r="HM158" s="9" t="str">
        <f>IF(ISNA(VLOOKUP($B158,Area_EM_00,Seq!H$1,FALSE)),".",VLOOKUP($B158,Area_EM_00,Seq!H$1,FALSE))</f>
        <v>.</v>
      </c>
      <c r="HN158" s="9" t="str">
        <f>IF(ISNA(VLOOKUP($B158,Area_EM_00,Seq!I$1,FALSE)),".",VLOOKUP($B158,Area_EM_00,Seq!I$1,FALSE))</f>
        <v>.</v>
      </c>
      <c r="HO158" s="9" t="str">
        <f>IF(ISNA(VLOOKUP($B158,Area_EM_00,Seq!J$1,FALSE)),".",VLOOKUP($B158,Area_EM_00,Seq!J$1,FALSE))</f>
        <v>.</v>
      </c>
      <c r="HQ158" s="27"/>
      <c r="HR158" s="9">
        <f>IFERROR(VLOOKUP($B158,AREA_EM3_60_00,Seq!E$1,FALSE),".")</f>
        <v>0</v>
      </c>
      <c r="HS158" s="9">
        <f>IFERROR(VLOOKUP($B158,AREA_EM3_60_00,Seq!F$1,FALSE),".")</f>
        <v>14</v>
      </c>
      <c r="HT158" s="9">
        <f>IFERROR(VLOOKUP($B158,AREA_EM3_60_00,Seq!G$1,FALSE),".")</f>
        <v>27</v>
      </c>
      <c r="HU158" s="9" t="str">
        <f>IFERROR(VLOOKUP($B158,AREA_EM3_10,Seq!B$1,FALSE),".")</f>
        <v/>
      </c>
      <c r="HV158" s="9">
        <f t="shared" si="218"/>
        <v>88929</v>
      </c>
      <c r="HW158" s="9">
        <f t="shared" si="219"/>
        <v>96180</v>
      </c>
      <c r="HX158" s="9">
        <f t="shared" si="220"/>
        <v>101208</v>
      </c>
      <c r="HY158" s="9">
        <f t="shared" si="221"/>
        <v>104487</v>
      </c>
    </row>
    <row r="159" spans="1:233">
      <c r="A159" s="25" t="s">
        <v>2599</v>
      </c>
      <c r="B159" s="26" t="str">
        <f t="shared" si="178"/>
        <v>Guatemala</v>
      </c>
      <c r="C159" s="166" t="s">
        <v>1430</v>
      </c>
      <c r="D159" s="27">
        <f>VLOOKUP("CHN.NY.GDP.MKTP.KD",AREA_WB_6ATTRS,Seq!B$1,FALSE)/10000</f>
        <v>18294112.043860689</v>
      </c>
      <c r="E159" s="27">
        <f>VLOOKUP("CHN.NY.GDP.MKTP.KD",AREA_WB_6ATTRS,Seq!C$1,FALSE)/10000</f>
        <v>19245405.87014145</v>
      </c>
      <c r="F159" s="27">
        <f>VLOOKUP("CHN.NY.GDP.MKTP.KD",AREA_WB_6ATTRS,Seq!D$1,FALSE)/10000</f>
        <v>20996737.804324333</v>
      </c>
      <c r="G159" s="27">
        <f>VLOOKUP("CHN.NY.GDP.MKTP.KD",AREA_WB_6ATTRS,Seq!E$1,FALSE)/10000</f>
        <v>23285382.224995762</v>
      </c>
      <c r="H159" s="27">
        <f>VLOOKUP("CHN.NY.GDP.MKTP.KD",AREA_WB_6ATTRS,Seq!F$1,FALSE)/10000</f>
        <v>26824760.323195074</v>
      </c>
      <c r="I159" s="27">
        <f>VLOOKUP("CHN.NY.GDP.MKTP.KD",AREA_WB_6ATTRS,Seq!G$1,FALSE)/10000</f>
        <v>30446102.966826372</v>
      </c>
      <c r="J159" s="27">
        <f>VLOOKUP("CHN.NY.GDP.MKTP.KD",AREA_WB_6ATTRS,Seq!H$1,FALSE)/10000</f>
        <v>33125360.027907111</v>
      </c>
      <c r="K159" s="27">
        <f>VLOOKUP("CHN.NY.GDP.MKTP.KD",AREA_WB_6ATTRS,Seq!I$1,FALSE)/10000</f>
        <v>36967901.791144341</v>
      </c>
      <c r="L159" s="27">
        <f>VLOOKUP("CHN.NY.GDP.MKTP.KD",AREA_WB_6ATTRS,Seq!J$1,FALSE)/10000</f>
        <v>41145274.693543643</v>
      </c>
      <c r="M159" s="27">
        <f>VLOOKUP("CHN.NY.GDP.MKTP.KD",AREA_WB_6ATTRS,Seq!K$1,FALSE)/10000</f>
        <v>42832230.955979005</v>
      </c>
      <c r="N159" s="27">
        <f>VLOOKUP("CHN.NY.GDP.MKTP.KD",AREA_WB_6ATTRS,Seq!L$1,FALSE)/10000</f>
        <v>44459855.73230619</v>
      </c>
      <c r="O159" s="27">
        <f>VLOOKUP("CHN.NY.GDP.MKTP.KD",AREA_WB_6ATTRS,Seq!M$1,FALSE)/10000</f>
        <v>48550162.459678344</v>
      </c>
      <c r="P159" s="27">
        <f>VLOOKUP("CHN.NY.GDP.MKTP.KD",AREA_WB_6ATTRS,Seq!N$1,FALSE)/10000</f>
        <v>55444285.528952621</v>
      </c>
      <c r="Q159" s="27">
        <f>VLOOKUP("CHN.NY.GDP.MKTP.KD",AREA_WB_6ATTRS,Seq!O$1,FALSE)/10000</f>
        <v>63206485.503006078</v>
      </c>
      <c r="R159" s="27">
        <f>VLOOKUP("CHN.NY.GDP.MKTP.KD",AREA_WB_6ATTRS,Seq!P$1,FALSE)/10000</f>
        <v>71486535.103899792</v>
      </c>
      <c r="S159" s="27">
        <f>VLOOKUP("CHN.NY.GDP.MKTP.KD",AREA_WB_6ATTRS,Seq!Q$1,FALSE)/10000</f>
        <v>79278567.430224851</v>
      </c>
      <c r="T159" s="27">
        <f>VLOOKUP("CHN.NY.GDP.MKTP.KD",AREA_WB_6ATTRS,Seq!R$1,FALSE)/10000</f>
        <v>87206424.173247412</v>
      </c>
      <c r="U159" s="27">
        <f>VLOOKUP("CHN.NY.GDP.MKTP.KD",AREA_WB_6ATTRS,Seq!S$1,FALSE)/10000</f>
        <v>95316621.621359423</v>
      </c>
      <c r="V159" s="27">
        <f>VLOOKUP("CHN.NY.GDP.MKTP.KD",AREA_WB_6ATTRS,Seq!T$1,FALSE)/10000</f>
        <v>102751318.10782552</v>
      </c>
      <c r="W159" s="27">
        <f>VLOOKUP("CHN.NY.GDP.MKTP.KD",AREA_WB_6ATTRS,Seq!U$1,FALSE)/10000</f>
        <v>110560418.28402025</v>
      </c>
      <c r="X159" s="27">
        <f>VLOOKUP("CHN.NY.GDP.MKTP.KD",AREA_WB_6ATTRS,Seq!V$1,FALSE)/10000</f>
        <v>119847493.41987793</v>
      </c>
      <c r="Y159" s="27">
        <f>VLOOKUP("CHN.NY.GDP.MKTP.KD",AREA_WB_6ATTRS,Seq!W$1,FALSE)/10000</f>
        <v>129794835.37372778</v>
      </c>
      <c r="Z159" s="27">
        <f>VLOOKUP("CHN.NY.GDP.MKTP.KD",AREA_WB_6ATTRS,Seq!X$1,FALSE)/10000</f>
        <v>141606165.392737</v>
      </c>
      <c r="AA159" s="27">
        <f>VLOOKUP("CHN.NY.GDP.MKTP.KD",AREA_WB_6ATTRS,Seq!Y$1,FALSE)/10000</f>
        <v>155766781.9320105</v>
      </c>
      <c r="AB159" s="27">
        <f>VLOOKUP("CHN.NY.GDP.MKTP.KD",AREA_WB_6ATTRS,Seq!Z$1,FALSE)/10000</f>
        <v>171499226.90714428</v>
      </c>
      <c r="AC159" s="27">
        <f>VLOOKUP("CHN.NY.GDP.MKTP.KD",AREA_WB_6ATTRS,Seq!AA$1,FALSE)/10000</f>
        <v>190878639.54765138</v>
      </c>
      <c r="AD159" s="27">
        <f>VLOOKUP("CHN.NY.GDP.MKTP.KD",AREA_WB_6ATTRS,Seq!AB$1,FALSE)/10000</f>
        <v>215120226.77020231</v>
      </c>
      <c r="AE159" s="27">
        <f>VLOOKUP("CHN.NY.GDP.MKTP.KD",AREA_WB_6ATTRS,Seq!AC$1,FALSE)/10000</f>
        <v>245667298.97157177</v>
      </c>
      <c r="AF159" s="27">
        <f>VLOOKUP("CHN.NY.GDP.MKTP.KD",AREA_WB_6ATTRS,Seq!AD$1,FALSE)/10000</f>
        <v>269251359.67284226</v>
      </c>
      <c r="AG159" s="27">
        <f>VLOOKUP("CHN.NY.GDP.MKTP.KD",AREA_WB_6ATTRS,Seq!AE$1,FALSE)/10000</f>
        <v>294022484.76274431</v>
      </c>
      <c r="AH159" s="27">
        <f>VLOOKUP("CHN.NY.GDP.MKTP.KD",AREA_WB_6ATTRS,Seq!AF$1,FALSE)/10000</f>
        <v>324600823.17806971</v>
      </c>
      <c r="AI159" s="27">
        <f>VLOOKUP("CHN.NY.GDP.MKTP.KD",AREA_WB_6ATTRS,Seq!AG$1,FALSE)/10000</f>
        <v>354139498.08727396</v>
      </c>
      <c r="AJ159" s="27"/>
      <c r="AK159" s="27"/>
      <c r="AL159" s="27"/>
      <c r="AM159" s="27"/>
      <c r="AN159" s="27"/>
      <c r="AO159" s="27"/>
      <c r="AP159" s="27">
        <f>IFERROR(VLOOKUP(CONCATENATE($C159, ".NY.GDP.MKTP.KD"),AREA_WB_6ATTRS,Seq!B$1,FALSE)/10000,".")</f>
        <v>1181441.4541313399</v>
      </c>
      <c r="AQ159" s="27">
        <f>IFERROR(VLOOKUP(CONCATENATE($C159, ".NY.GDP.MKTP.KD"),AREA_WB_6ATTRS,Seq!C$1,FALSE)/10000,".")</f>
        <v>1189083.7105802668</v>
      </c>
      <c r="AR159" s="27">
        <f>IFERROR(VLOOKUP(CONCATENATE($C159, ".NY.GDP.MKTP.KD"),AREA_WB_6ATTRS,Seq!D$1,FALSE)/10000,".")</f>
        <v>1147107.9977406852</v>
      </c>
      <c r="AS159" s="27">
        <f>IFERROR(VLOOKUP(CONCATENATE($C159, ".NY.GDP.MKTP.KD"),AREA_WB_6ATTRS,Seq!E$1,FALSE)/10000,".")</f>
        <v>1117603.3300201099</v>
      </c>
      <c r="AT159" s="27">
        <f>IFERROR(VLOOKUP(CONCATENATE($C159, ".NY.GDP.MKTP.KD"),AREA_WB_6ATTRS,Seq!F$1,FALSE)/10000,".")</f>
        <v>1123154.4416234819</v>
      </c>
      <c r="AU159" s="27">
        <f>IFERROR(VLOOKUP(CONCATENATE($C159, ".NY.GDP.MKTP.KD"),AREA_WB_6ATTRS,Seq!G$1,FALSE)/10000,".")</f>
        <v>1116310.6240671303</v>
      </c>
      <c r="AV159" s="27">
        <f>IFERROR(VLOOKUP(CONCATENATE($C159, ".NY.GDP.MKTP.KD"),AREA_WB_6ATTRS,Seq!H$1,FALSE)/10000,".")</f>
        <v>1117907.5018522807</v>
      </c>
      <c r="AW159" s="27">
        <f>IFERROR(VLOOKUP(CONCATENATE($C159, ".NY.GDP.MKTP.KD"),AREA_WB_6ATTRS,Seq!I$1,FALSE)/10000,".")</f>
        <v>1157525.9559937776</v>
      </c>
      <c r="AX159" s="27">
        <f>IFERROR(VLOOKUP(CONCATENATE($C159, ".NY.GDP.MKTP.KD"),AREA_WB_6ATTRS,Seq!J$1,FALSE)/10000,".")</f>
        <v>1202581.347799723</v>
      </c>
      <c r="AY159" s="27">
        <f>IFERROR(VLOOKUP(CONCATENATE($C159, ".NY.GDP.MKTP.KD"),AREA_WB_6ATTRS,Seq!K$1,FALSE)/10000,".")</f>
        <v>1249994.1929737253</v>
      </c>
      <c r="AZ159" s="27">
        <f>IFERROR(VLOOKUP(CONCATENATE($C159, ".NY.GDP.MKTP.KD"),AREA_WB_6ATTRS,Seq!L$1,FALSE)/10000,".")</f>
        <v>1288776.0529080194</v>
      </c>
      <c r="BA159" s="27">
        <f>IFERROR(VLOOKUP(CONCATENATE($C159, ".NY.GDP.MKTP.KD"),AREA_WB_6ATTRS,Seq!M$1,FALSE)/10000,".")</f>
        <v>1335922.686894506</v>
      </c>
      <c r="BB159" s="27">
        <f>IFERROR(VLOOKUP(CONCATENATE($C159, ".NY.GDP.MKTP.KD"),AREA_WB_6ATTRS,Seq!N$1,FALSE)/10000,".")</f>
        <v>1400559.1525633244</v>
      </c>
      <c r="BC159" s="27">
        <f>IFERROR(VLOOKUP(CONCATENATE($C159, ".NY.GDP.MKTP.KD"),AREA_WB_6ATTRS,Seq!O$1,FALSE)/10000,".")</f>
        <v>1455560.9587186803</v>
      </c>
      <c r="BD159" s="27">
        <f>IFERROR(VLOOKUP(CONCATENATE($C159, ".NY.GDP.MKTP.KD"),AREA_WB_6ATTRS,Seq!P$1,FALSE)/10000,".")</f>
        <v>1514274.5250745241</v>
      </c>
      <c r="BE159" s="27">
        <f>IFERROR(VLOOKUP(CONCATENATE($C159, ".NY.GDP.MKTP.KD"),AREA_WB_6ATTRS,Seq!Q$1,FALSE)/10000,".")</f>
        <v>1589209.1189822925</v>
      </c>
      <c r="BF159" s="27">
        <f>IFERROR(VLOOKUP(CONCATENATE($C159, ".NY.GDP.MKTP.KD"),AREA_WB_6ATTRS,Seq!R$1,FALSE)/10000,".")</f>
        <v>1636214.4271312566</v>
      </c>
      <c r="BG159" s="27">
        <f>IFERROR(VLOOKUP(CONCATENATE($C159, ".NY.GDP.MKTP.KD"),AREA_WB_6ATTRS,Seq!S$1,FALSE)/10000,".")</f>
        <v>1707620.2965731346</v>
      </c>
      <c r="BH159" s="27">
        <f>IFERROR(VLOOKUP(CONCATENATE($C159, ".NY.GDP.MKTP.KD"),AREA_WB_6ATTRS,Seq!T$1,FALSE)/10000,".")</f>
        <v>1792890.7904433822</v>
      </c>
      <c r="BI159" s="27">
        <f>IFERROR(VLOOKUP(CONCATENATE($C159, ".NY.GDP.MKTP.KD"),AREA_WB_6ATTRS,Seq!U$1,FALSE)/10000,".")</f>
        <v>1861864.4148916614</v>
      </c>
      <c r="BJ159" s="27">
        <f>IFERROR(VLOOKUP(CONCATENATE($C159, ".NY.GDP.MKTP.KD"),AREA_WB_6ATTRS,Seq!V$1,FALSE)/10000,".")</f>
        <v>1929056.6570048309</v>
      </c>
      <c r="BK159" s="27">
        <f>IFERROR(VLOOKUP(CONCATENATE($C159, ".NY.GDP.MKTP.KD"),AREA_WB_6ATTRS,Seq!W$1,FALSE)/10000,".")</f>
        <v>1974052.7581163903</v>
      </c>
      <c r="BL159" s="27">
        <f>IFERROR(VLOOKUP(CONCATENATE($C159, ".NY.GDP.MKTP.KD"),AREA_WB_6ATTRS,Seq!X$1,FALSE)/10000,".")</f>
        <v>2050382.2393690099</v>
      </c>
      <c r="BM159" s="27">
        <f>IFERROR(VLOOKUP(CONCATENATE($C159, ".NY.GDP.MKTP.KD"),AREA_WB_6ATTRS,Seq!Y$1,FALSE)/10000,".")</f>
        <v>2102274.091310313</v>
      </c>
      <c r="BN159" s="27">
        <f>IFERROR(VLOOKUP(CONCATENATE($C159, ".NY.GDP.MKTP.KD"),AREA_WB_6ATTRS,Seq!Z$1,FALSE)/10000,".")</f>
        <v>2168538.4121310003</v>
      </c>
      <c r="BO159" s="27">
        <f>IFERROR(VLOOKUP(CONCATENATE($C159, ".NY.GDP.MKTP.KD"),AREA_WB_6ATTRS,Seq!AA$1,FALSE)/10000,".")</f>
        <v>2239236.2924106959</v>
      </c>
      <c r="BP159" s="27">
        <f>IFERROR(VLOOKUP(CONCATENATE($C159, ".NY.GDP.MKTP.KD"),AREA_WB_6ATTRS,Seq!AB$1,FALSE)/10000,".")</f>
        <v>2359702.5900649903</v>
      </c>
      <c r="BQ159" s="27">
        <f>IFERROR(VLOOKUP(CONCATENATE($C159, ".NY.GDP.MKTP.KD"),AREA_WB_6ATTRS,Seq!AC$1,FALSE)/10000,".")</f>
        <v>2508458.5159789301</v>
      </c>
      <c r="BR159" s="27">
        <f>IFERROR(VLOOKUP(CONCATENATE($C159, ".NY.GDP.MKTP.KD"),AREA_WB_6ATTRS,Seq!AD$1,FALSE)/10000,".")</f>
        <v>2590763.4307465837</v>
      </c>
      <c r="BS159" s="27">
        <f>IFERROR(VLOOKUP(CONCATENATE($C159, ".NY.GDP.MKTP.KD"),AREA_WB_6ATTRS,Seq!AE$1,FALSE)/10000,".")</f>
        <v>2604391.8245153069</v>
      </c>
      <c r="BT159" s="27">
        <f>IFERROR(VLOOKUP(CONCATENATE($C159, ".NY.GDP.MKTP.KD"),AREA_WB_6ATTRS,Seq!AF$1,FALSE)/10000,".")</f>
        <v>2680178.6950374087</v>
      </c>
      <c r="BU159" s="27">
        <f>IFERROR(VLOOKUP(CONCATENATE($C159, ".NY.GDP.MKTP.KD"),AREA_WB_6ATTRS,Seq!AG$1,FALSE)/10000,".")</f>
        <v>2783854.9512506058</v>
      </c>
      <c r="BV159" s="27"/>
      <c r="BW159" s="27"/>
      <c r="BX159" s="27"/>
      <c r="BY159" s="27"/>
      <c r="BZ159" s="27"/>
      <c r="CA159" s="27"/>
      <c r="CB159" s="27"/>
      <c r="CC159" s="27">
        <f>CNPop!A$48</f>
        <v>5.0000000000000001E-3</v>
      </c>
      <c r="CD159" s="27">
        <f>CNPop!B$48</f>
        <v>6.0000000000000001E-3</v>
      </c>
      <c r="CE159" s="27">
        <f>CNPop!C$48</f>
        <v>6.0000000000000001E-3</v>
      </c>
      <c r="CF159" s="27">
        <f>CNPop!D$48</f>
        <v>7.0000000000000001E-3</v>
      </c>
      <c r="CG159" s="27">
        <f>CNPop!E$48</f>
        <v>7.0000000000000001E-3</v>
      </c>
      <c r="CH159" s="27">
        <f>CNPop!F$48</f>
        <v>8.0000000000000002E-3</v>
      </c>
      <c r="CI159" s="27">
        <f>CNPop!G$48</f>
        <v>8.9999999999999993E-3</v>
      </c>
      <c r="CJ159" s="27">
        <f>CNPop!H$48</f>
        <v>0.01</v>
      </c>
      <c r="CK159" s="27">
        <f>CNPop!I$48</f>
        <v>1.0999999999999999E-2</v>
      </c>
      <c r="CL159" s="27">
        <f>CNPop!J$48</f>
        <v>1.2E-2</v>
      </c>
      <c r="CM159" s="27">
        <f>CNPop!K$48</f>
        <v>1.4E-2</v>
      </c>
      <c r="CN159" s="27">
        <f>CNPop!L$48</f>
        <v>1.6E-2</v>
      </c>
      <c r="CO159" s="27">
        <f>CNPop!M$48</f>
        <v>1.7000000000000001E-2</v>
      </c>
      <c r="CP159" s="27">
        <f>CNPop!N$48</f>
        <v>1.9E-2</v>
      </c>
      <c r="CQ159" s="27">
        <f>CNPop!O$48</f>
        <v>2.1000000000000001E-2</v>
      </c>
      <c r="CR159" s="27">
        <f>CNPop!P$48</f>
        <v>2.3E-2</v>
      </c>
      <c r="CS159" s="27">
        <f>CNPop!Q$48</f>
        <v>2.5999999999999999E-2</v>
      </c>
      <c r="CT159" s="27">
        <f>CNPop!R$48</f>
        <v>2.8000000000000001E-2</v>
      </c>
      <c r="CU159" s="27">
        <f>CNPop!S$48</f>
        <v>0.03</v>
      </c>
      <c r="CV159" s="27">
        <f>CNPop!T$48</f>
        <v>3.3000000000000002E-2</v>
      </c>
      <c r="CW159" s="27">
        <f>CNPop!U$48</f>
        <v>3.5999999999999997E-2</v>
      </c>
      <c r="CX159" s="27">
        <f>CNPop!V$48</f>
        <v>3.9E-2</v>
      </c>
      <c r="CY159" s="27">
        <f>CNPop!W$48</f>
        <v>4.2000000000000003E-2</v>
      </c>
      <c r="CZ159" s="27">
        <f>CNPop!X$48</f>
        <v>4.4999999999999998E-2</v>
      </c>
      <c r="DA159" s="27">
        <f>CNPop!Y$48</f>
        <v>4.9000000000000002E-2</v>
      </c>
      <c r="DB159" s="27">
        <f>CNPop!Z$48</f>
        <v>5.1999999999999998E-2</v>
      </c>
      <c r="DC159" s="27">
        <f>CNPop!AA$48</f>
        <v>5.6000000000000001E-2</v>
      </c>
      <c r="DD159" s="27">
        <f>CNPop!AB$48</f>
        <v>0.06</v>
      </c>
      <c r="DE159" s="27">
        <f>CNPop!AC$48</f>
        <v>6.3E-2</v>
      </c>
      <c r="DF159" s="27">
        <f>CNPop!AD$48</f>
        <v>6.8000000000000005E-2</v>
      </c>
      <c r="DG159" s="27">
        <f>CNPop!AE$48</f>
        <v>7.1999999999999995E-2</v>
      </c>
      <c r="DH159" s="27">
        <f>CNPop!AF$48</f>
        <v>7.5999999999999998E-2</v>
      </c>
      <c r="DI159" s="27">
        <f>CNPop!AG$48</f>
        <v>8.1000000000000003E-2</v>
      </c>
      <c r="DJ159" s="27">
        <f>CNPop!AH$48</f>
        <v>8.5000000000000006E-2</v>
      </c>
      <c r="DK159" s="27">
        <f>CNPop!AI$48</f>
        <v>0.09</v>
      </c>
      <c r="DL159" s="27">
        <f>CNPop!AJ$48</f>
        <v>9.5000000000000001E-2</v>
      </c>
      <c r="DM159" s="27">
        <f>CNPop!AK$48</f>
        <v>0.1</v>
      </c>
      <c r="DN159" s="27"/>
      <c r="DO159" s="27">
        <f t="shared" si="180"/>
        <v>5.1999998092651364E-2</v>
      </c>
      <c r="DP159" s="27">
        <f t="shared" si="181"/>
        <v>5.1999998092651364E-2</v>
      </c>
      <c r="DQ159" s="27">
        <f t="shared" si="182"/>
        <v>5.1999998092651364E-2</v>
      </c>
      <c r="DR159" s="27">
        <f t="shared" si="183"/>
        <v>5.1999998092651364E-2</v>
      </c>
      <c r="DS159" s="27">
        <f t="shared" si="184"/>
        <v>5.1999998092651364E-2</v>
      </c>
      <c r="DT159" s="27">
        <f t="shared" si="185"/>
        <v>5.1999998092651364E-2</v>
      </c>
      <c r="DU159" s="27">
        <f t="shared" si="186"/>
        <v>5.1999998092651364E-2</v>
      </c>
      <c r="DV159" s="27">
        <f t="shared" si="187"/>
        <v>5.1999998092651364E-2</v>
      </c>
      <c r="DW159" s="27">
        <f t="shared" si="188"/>
        <v>5.1999998092651364E-2</v>
      </c>
      <c r="DX159" s="27">
        <f t="shared" si="189"/>
        <v>5.1999998092651364E-2</v>
      </c>
      <c r="DY159" s="27">
        <f t="shared" si="190"/>
        <v>5.1999998092651364E-2</v>
      </c>
      <c r="DZ159" s="27">
        <f t="shared" si="191"/>
        <v>5.1999998092651364E-2</v>
      </c>
      <c r="EA159" s="27">
        <f t="shared" si="192"/>
        <v>5.1999998092651364E-2</v>
      </c>
      <c r="EB159" s="27">
        <f t="shared" si="193"/>
        <v>5.1999998092651364E-2</v>
      </c>
      <c r="EC159" s="27">
        <f t="shared" si="194"/>
        <v>5.1999998092651364E-2</v>
      </c>
      <c r="ED159" s="27">
        <f t="shared" si="195"/>
        <v>5.1999998092651364E-2</v>
      </c>
      <c r="EE159" s="27">
        <f t="shared" si="196"/>
        <v>5.1999998092651364E-2</v>
      </c>
      <c r="EF159" s="27">
        <f t="shared" si="197"/>
        <v>5.1999998092651364E-2</v>
      </c>
      <c r="EG159" s="27">
        <f t="shared" si="198"/>
        <v>5.1999998092651364E-2</v>
      </c>
      <c r="EH159" s="27">
        <f t="shared" si="199"/>
        <v>5.1999998092651364E-2</v>
      </c>
      <c r="EI159" s="27">
        <f t="shared" si="200"/>
        <v>5.1999998092651364E-2</v>
      </c>
      <c r="EJ159" s="27">
        <f t="shared" si="201"/>
        <v>5.1999998092651364E-2</v>
      </c>
      <c r="EK159" s="27">
        <f t="shared" si="202"/>
        <v>5.1999998092651364E-2</v>
      </c>
      <c r="EL159" s="27">
        <f t="shared" si="203"/>
        <v>5.1999998092651364E-2</v>
      </c>
      <c r="EM159" s="27">
        <f t="shared" si="204"/>
        <v>5.1999998092651364E-2</v>
      </c>
      <c r="EN159" s="27">
        <f t="shared" si="205"/>
        <v>6.9000000953674312E-2</v>
      </c>
      <c r="EO159" s="27">
        <f t="shared" si="206"/>
        <v>6.9000000953674312E-2</v>
      </c>
      <c r="EP159" s="27" t="str">
        <f t="shared" si="215"/>
        <v>.</v>
      </c>
      <c r="EQ159" s="27" t="str">
        <f t="shared" si="216"/>
        <v>.</v>
      </c>
      <c r="ER159" s="27" t="str">
        <f t="shared" ref="ER159:ET165" si="225">IF(ISNUMBER(GC159),GC159,EQ159)</f>
        <v>.</v>
      </c>
      <c r="ES159" s="27" t="str">
        <f t="shared" si="225"/>
        <v>.</v>
      </c>
      <c r="ET159" s="27" t="str">
        <f t="shared" si="225"/>
        <v>.</v>
      </c>
      <c r="EU159" s="27"/>
      <c r="EV159" s="27"/>
      <c r="EW159" s="27"/>
      <c r="EX159" s="27"/>
      <c r="EY159" s="27"/>
      <c r="EZ159" s="27" t="str">
        <f>IFERROR(VLOOKUP(CONCATENATE($C159,".SL.TLF.TERT.ZS"),AREA_WB_6ATTRS,Seq!B$1,FALSE)/100,".")</f>
        <v>.</v>
      </c>
      <c r="FA159" s="27" t="str">
        <f>IFERROR(VLOOKUP(CONCATENATE($C159,".SL.TLF.TERT.ZS"),AREA_WB_6ATTRS,Seq!C$1,FALSE)/100,".")</f>
        <v>.</v>
      </c>
      <c r="FB159" s="27" t="str">
        <f>IFERROR(VLOOKUP(CONCATENATE($C159,".SL.TLF.TERT.ZS"),AREA_WB_6ATTRS,Seq!D$1,FALSE)/100,".")</f>
        <v>.</v>
      </c>
      <c r="FC159" s="27" t="str">
        <f>IFERROR(VLOOKUP(CONCATENATE($C159,".SL.TLF.TERT.ZS"),AREA_WB_6ATTRS,Seq!E$1,FALSE)/100,".")</f>
        <v>.</v>
      </c>
      <c r="FD159" s="27" t="str">
        <f>IFERROR(VLOOKUP(CONCATENATE($C159,".SL.TLF.TERT.ZS"),AREA_WB_6ATTRS,Seq!F$1,FALSE)/100,".")</f>
        <v>.</v>
      </c>
      <c r="FE159" s="27" t="str">
        <f>IFERROR(VLOOKUP(CONCATENATE($C159,".SL.TLF.TERT.ZS"),AREA_WB_6ATTRS,Seq!G$1,FALSE)/100,".")</f>
        <v>.</v>
      </c>
      <c r="FF159" s="27" t="str">
        <f>IFERROR(VLOOKUP(CONCATENATE($C159,".SL.TLF.TERT.ZS"),AREA_WB_6ATTRS,Seq!H$1,FALSE)/100,".")</f>
        <v>.</v>
      </c>
      <c r="FG159" s="27" t="str">
        <f>IFERROR(VLOOKUP(CONCATENATE($C159,".SL.TLF.TERT.ZS"),AREA_WB_6ATTRS,Seq!I$1,FALSE)/100,".")</f>
        <v>.</v>
      </c>
      <c r="FH159" s="27" t="str">
        <f>IFERROR(VLOOKUP(CONCATENATE($C159,".SL.TLF.TERT.ZS"),AREA_WB_6ATTRS,Seq!J$1,FALSE)/100,".")</f>
        <v>.</v>
      </c>
      <c r="FI159" s="27" t="str">
        <f>IFERROR(VLOOKUP(CONCATENATE($C159,".SL.TLF.TERT.ZS"),AREA_WB_6ATTRS,Seq!K$1,FALSE)/100,".")</f>
        <v>.</v>
      </c>
      <c r="FJ159" s="27" t="str">
        <f>IFERROR(VLOOKUP(CONCATENATE($C159,".SL.TLF.TERT.ZS"),AREA_WB_6ATTRS,Seq!L$1,FALSE)/100,".")</f>
        <v>.</v>
      </c>
      <c r="FK159" s="27" t="str">
        <f>IFERROR(VLOOKUP(CONCATENATE($C159,".SL.TLF.TERT.ZS"),AREA_WB_6ATTRS,Seq!M$1,FALSE)/100,".")</f>
        <v>.</v>
      </c>
      <c r="FL159" s="27" t="str">
        <f>IFERROR(VLOOKUP(CONCATENATE($C159,".SL.TLF.TERT.ZS"),AREA_WB_6ATTRS,Seq!N$1,FALSE)/100,".")</f>
        <v>.</v>
      </c>
      <c r="FM159" s="27" t="str">
        <f>IFERROR(VLOOKUP(CONCATENATE($C159,".SL.TLF.TERT.ZS"),AREA_WB_6ATTRS,Seq!O$1,FALSE)/100,".")</f>
        <v>.</v>
      </c>
      <c r="FN159" s="27" t="str">
        <f>IFERROR(VLOOKUP(CONCATENATE($C159,".SL.TLF.TERT.ZS"),AREA_WB_6ATTRS,Seq!P$1,FALSE)/100,".")</f>
        <v>.</v>
      </c>
      <c r="FO159" s="27" t="str">
        <f>IFERROR(VLOOKUP(CONCATENATE($C159,".SL.TLF.TERT.ZS"),AREA_WB_6ATTRS,Seq!Q$1,FALSE)/100,".")</f>
        <v>.</v>
      </c>
      <c r="FP159" s="27" t="str">
        <f>IFERROR(VLOOKUP(CONCATENATE($C159,".SL.TLF.TERT.ZS"),AREA_WB_6ATTRS,Seq!R$1,FALSE)/100,".")</f>
        <v>.</v>
      </c>
      <c r="FQ159" s="27" t="str">
        <f>IFERROR(VLOOKUP(CONCATENATE($C159,".SL.TLF.TERT.ZS"),AREA_WB_6ATTRS,Seq!S$1,FALSE)/100,".")</f>
        <v>.</v>
      </c>
      <c r="FR159" s="27" t="str">
        <f>IFERROR(VLOOKUP(CONCATENATE($C159,".SL.TLF.TERT.ZS"),AREA_WB_6ATTRS,Seq!T$1,FALSE)/100,".")</f>
        <v>.</v>
      </c>
      <c r="FS159" s="27" t="str">
        <f>IFERROR(VLOOKUP(CONCATENATE($C159,".SL.TLF.TERT.ZS"),AREA_WB_6ATTRS,Seq!U$1,FALSE)/100,".")</f>
        <v>.</v>
      </c>
      <c r="FT159" s="27" t="str">
        <f>IFERROR(VLOOKUP(CONCATENATE($C159,".SL.TLF.TERT.ZS"),AREA_WB_6ATTRS,Seq!V$1,FALSE)/100,".")</f>
        <v>.</v>
      </c>
      <c r="FU159" s="27" t="str">
        <f>IFERROR(VLOOKUP(CONCATENATE($C159,".SL.TLF.TERT.ZS"),AREA_WB_6ATTRS,Seq!W$1,FALSE)/100,".")</f>
        <v>.</v>
      </c>
      <c r="FV159" s="27" t="str">
        <f>IFERROR(VLOOKUP(CONCATENATE($C159,".SL.TLF.TERT.ZS"),AREA_WB_6ATTRS,Seq!X$1,FALSE)/100,".")</f>
        <v>.</v>
      </c>
      <c r="FW159" s="27" t="str">
        <f>IFERROR(VLOOKUP(CONCATENATE($C159,".SL.TLF.TERT.ZS"),AREA_WB_6ATTRS,Seq!Y$1,FALSE)/100,".")</f>
        <v>.</v>
      </c>
      <c r="FX159" s="27">
        <f>IFERROR(VLOOKUP(CONCATENATE($C159,".SL.TLF.TERT.ZS"),AREA_WB_6ATTRS,Seq!Z$1,FALSE)/100,".")</f>
        <v>5.1999998092651364E-2</v>
      </c>
      <c r="FY159" s="27" t="str">
        <f>IFERROR(VLOOKUP(CONCATENATE($C159,".SL.TLF.TERT.ZS"),AREA_WB_6ATTRS,Seq!AA$1,FALSE)/100,".")</f>
        <v>.</v>
      </c>
      <c r="FZ159" s="27">
        <f>IFERROR(VLOOKUP(CONCATENATE($C159,".SL.TLF.TERT.ZS"),AREA_WB_6ATTRS,Seq!AB$1,FALSE)/100,".")</f>
        <v>6.9000000953674312E-2</v>
      </c>
      <c r="GA159" s="27" t="str">
        <f>IFERROR(VLOOKUP(CONCATENATE($C159,".SL.TLF.TERT.ZS"),AREA_WB_6ATTRS,Seq!AC$1,FALSE)/100,".")</f>
        <v>.</v>
      </c>
      <c r="GB159" s="27" t="str">
        <f>IFERROR(VLOOKUP(CONCATENATE($C159,".SL.TLF.TERT.ZS"),AREA_WB_6ATTRS,Seq!AD$1,FALSE)/100,".")</f>
        <v>.</v>
      </c>
      <c r="GC159" s="27" t="str">
        <f>IFERROR(VLOOKUP(CONCATENATE($C159,".SL.TLF.TERT.ZS"),AREA_WB_6ATTRS,Seq!AE$1,FALSE)/100,".")</f>
        <v>.</v>
      </c>
      <c r="GD159" s="27" t="str">
        <f>IFERROR(VLOOKUP(CONCATENATE($C159,".SL.TLF.TERT.ZS"),AREA_WB_6ATTRS,Seq!AF$1,FALSE)/100,".")</f>
        <v>.</v>
      </c>
      <c r="GE159" s="27" t="str">
        <f>IFERROR(VLOOKUP(CONCATENATE($C159,".SL.TLF.TERT.ZS"),AREA_WB_6ATTRS,Seq!AG$1,FALSE)/100,".")</f>
        <v>.</v>
      </c>
      <c r="GF159" s="27" t="str">
        <f>IFERROR(VLOOKUP(CONCATENATE($C159,".SL.TLF.TERT.ZS"),AREA_WB_6ATTRS,Seq!AH$1,FALSE)/100,".")</f>
        <v>.</v>
      </c>
      <c r="GG159" s="27" t="str">
        <f>IFERROR(VLOOKUP(CONCATENATE($C159,".SL.TLF.TERT.ZS"),AREA_WB_6ATTRS,Seq!AI$1,FALSE)/100,".")</f>
        <v>.</v>
      </c>
      <c r="GH159" s="27" t="str">
        <f>IFERROR(VLOOKUP(CONCATENATE($C159,".SL.TLF.TERT.ZS"),AREA_WB_6ATTRS,Seq!AJ$1,FALSE)/100,".")</f>
        <v>.</v>
      </c>
      <c r="GI159" s="27" t="str">
        <f>IFERROR(VLOOKUP(CONCATENATE($C159,".SL.TLF.TERT.ZS"),AREA_WB_6ATTRS,Seq!AK$1,FALSE)/100,".")</f>
        <v>.</v>
      </c>
      <c r="GJ159" s="27" t="str">
        <f>IFERROR(VLOOKUP(CONCATENATE($C159,".SL.TLF.TERT.ZS"),AREA_WB_6ATTRS,Seq!AL$1,FALSE)/100,".")</f>
        <v>.</v>
      </c>
      <c r="GK159" s="27"/>
      <c r="GL159" s="27"/>
      <c r="GM159" s="27">
        <f t="shared" si="207"/>
        <v>1.9527619751346407E-3</v>
      </c>
      <c r="GN159" s="27">
        <f t="shared" si="208"/>
        <v>1.5039077471562957E-3</v>
      </c>
      <c r="GO159" s="27" t="str">
        <f t="shared" si="217"/>
        <v>.</v>
      </c>
      <c r="GP159" s="27"/>
      <c r="GQ159" s="9">
        <f>IF(VLOOKUP($B159,EM_80!$B$1:$C$201,2,FALSE)&gt;0,VLOOKUP($B159,EM_80!$B$1:$C$201,2,FALSE),".")</f>
        <v>13700</v>
      </c>
      <c r="GR159" s="9">
        <f t="shared" si="209"/>
        <v>13400</v>
      </c>
      <c r="GS159" s="9" t="str">
        <f t="shared" si="210"/>
        <v>.</v>
      </c>
      <c r="GU159">
        <f t="shared" si="211"/>
        <v>7015704</v>
      </c>
      <c r="GV159">
        <f t="shared" si="212"/>
        <v>8910121</v>
      </c>
      <c r="GW159">
        <f t="shared" si="213"/>
        <v>11230704</v>
      </c>
      <c r="GX159">
        <f t="shared" si="214"/>
        <v>14388929</v>
      </c>
      <c r="GZ159" s="9" t="str">
        <f>IF(ISNA(VLOOKUP($B159,Area_EM_90,Seq!C$1,FALSE)),".",VLOOKUP($B159,Area_EM_90,Seq!C$1,FALSE))</f>
        <v>.</v>
      </c>
      <c r="HA159" s="9" t="str">
        <f>IF(ISNA(VLOOKUP($B159,Area_EM_90,Seq!D$1,FALSE)),".",VLOOKUP($B159,Area_EM_90,Seq!D$1,FALSE))</f>
        <v>.</v>
      </c>
      <c r="HB159" s="9" t="str">
        <f>IF(ISNA(VLOOKUP($B159,Area_EM_90,Seq!E$1,FALSE)),".",VLOOKUP($B159,Area_EM_90,Seq!E$1,FALSE))</f>
        <v>.</v>
      </c>
      <c r="HC159" s="9" t="str">
        <f>IF(ISNA(VLOOKUP($B159,Area_EM_90,Seq!F$1,FALSE)),".",VLOOKUP($B159,Area_EM_90,Seq!F$1,FALSE))</f>
        <v>.</v>
      </c>
      <c r="HD159" s="9" t="str">
        <f>IF(ISNA(VLOOKUP($B159,Area_EM_90,Seq!G$1,FALSE)),".",VLOOKUP($B159,Area_EM_90,Seq!G$1,FALSE))</f>
        <v>.</v>
      </c>
      <c r="HE159" s="9" t="str">
        <f>IF(ISNA(VLOOKUP($B159,Area_EM_90,Seq!H$1,FALSE)),".",VLOOKUP($B159,Area_EM_90,Seq!H$1,FALSE))</f>
        <v>.</v>
      </c>
      <c r="HF159" s="9" t="str">
        <f>IF(ISNA(VLOOKUP($B159,Area_EM_90,Seq!I$1,FALSE)),".",VLOOKUP($B159,Area_EM_90,Seq!I$1,FALSE))</f>
        <v>.</v>
      </c>
      <c r="HG159" s="9" t="str">
        <f>IF(ISNA(VLOOKUP($B159,Area_EM_90,Seq!J$1,FALSE)),".",VLOOKUP($B159,Area_EM_90,Seq!J$1,FALSE))</f>
        <v>.</v>
      </c>
      <c r="HH159" s="9" t="str">
        <f>IF(ISNA(VLOOKUP($B159,Area_EM_00,Seq!C$1,FALSE)),".",VLOOKUP($B159,Area_EM_00,Seq!C$1,FALSE))</f>
        <v>.</v>
      </c>
      <c r="HI159" s="9" t="str">
        <f>IF(ISNA(VLOOKUP($B159,Area_EM_00,Seq!D$1,FALSE)),".",VLOOKUP($B159,Area_EM_00,Seq!D$1,FALSE))</f>
        <v>.</v>
      </c>
      <c r="HJ159" s="9" t="str">
        <f>IF(ISNA(VLOOKUP($B159,Area_EM_00,Seq!E$1,FALSE)),".",VLOOKUP($B159,Area_EM_00,Seq!E$1,FALSE))</f>
        <v>.</v>
      </c>
      <c r="HK159" s="9" t="str">
        <f>IF(ISNA(VLOOKUP($B159,Area_EM_00,Seq!F$1,FALSE)),".",VLOOKUP($B159,Area_EM_00,Seq!F$1,FALSE))</f>
        <v>.</v>
      </c>
      <c r="HL159" s="9" t="str">
        <f>IF(ISNA(VLOOKUP($B159,Area_EM_00,Seq!G$1,FALSE)),".",VLOOKUP($B159,Area_EM_00,Seq!G$1,FALSE))</f>
        <v>.</v>
      </c>
      <c r="HM159" s="9" t="str">
        <f>IF(ISNA(VLOOKUP($B159,Area_EM_00,Seq!H$1,FALSE)),".",VLOOKUP($B159,Area_EM_00,Seq!H$1,FALSE))</f>
        <v>.</v>
      </c>
      <c r="HN159" s="9" t="str">
        <f>IF(ISNA(VLOOKUP($B159,Area_EM_00,Seq!I$1,FALSE)),".",VLOOKUP($B159,Area_EM_00,Seq!I$1,FALSE))</f>
        <v>.</v>
      </c>
      <c r="HO159" s="9" t="str">
        <f>IF(ISNA(VLOOKUP($B159,Area_EM_00,Seq!J$1,FALSE)),".",VLOOKUP($B159,Area_EM_00,Seq!J$1,FALSE))</f>
        <v>.</v>
      </c>
      <c r="HQ159" s="27"/>
      <c r="HR159" s="9">
        <f>IFERROR(VLOOKUP($B159,AREA_EM3_60_00,Seq!E$1,FALSE),".")</f>
        <v>340</v>
      </c>
      <c r="HS159" s="9">
        <f>IFERROR(VLOOKUP($B159,AREA_EM3_60_00,Seq!F$1,FALSE),".")</f>
        <v>230</v>
      </c>
      <c r="HT159" s="9">
        <f>IFERROR(VLOOKUP($B159,AREA_EM3_60_00,Seq!G$1,FALSE),".")</f>
        <v>381</v>
      </c>
      <c r="HU159" s="9">
        <f>IFERROR(VLOOKUP($B159,AREA_EM3_10,Seq!B$1,FALSE),".")</f>
        <v>477.16961533843011</v>
      </c>
      <c r="HV159" s="9">
        <f t="shared" si="218"/>
        <v>7015704</v>
      </c>
      <c r="HW159" s="9">
        <f t="shared" si="219"/>
        <v>8910121</v>
      </c>
      <c r="HX159" s="9">
        <f t="shared" si="220"/>
        <v>11230704</v>
      </c>
      <c r="HY159" s="9">
        <f t="shared" si="221"/>
        <v>14388929</v>
      </c>
    </row>
    <row r="160" spans="1:233">
      <c r="A160" s="25" t="s">
        <v>3922</v>
      </c>
      <c r="B160" s="26" t="str">
        <f t="shared" si="178"/>
        <v>Guyana</v>
      </c>
      <c r="C160" s="166" t="s">
        <v>1434</v>
      </c>
      <c r="D160" s="27">
        <f>VLOOKUP("CHN.NY.GDP.MKTP.KD",AREA_WB_6ATTRS,Seq!B$1,FALSE)/10000</f>
        <v>18294112.043860689</v>
      </c>
      <c r="E160" s="27">
        <f>VLOOKUP("CHN.NY.GDP.MKTP.KD",AREA_WB_6ATTRS,Seq!C$1,FALSE)/10000</f>
        <v>19245405.87014145</v>
      </c>
      <c r="F160" s="27">
        <f>VLOOKUP("CHN.NY.GDP.MKTP.KD",AREA_WB_6ATTRS,Seq!D$1,FALSE)/10000</f>
        <v>20996737.804324333</v>
      </c>
      <c r="G160" s="27">
        <f>VLOOKUP("CHN.NY.GDP.MKTP.KD",AREA_WB_6ATTRS,Seq!E$1,FALSE)/10000</f>
        <v>23285382.224995762</v>
      </c>
      <c r="H160" s="27">
        <f>VLOOKUP("CHN.NY.GDP.MKTP.KD",AREA_WB_6ATTRS,Seq!F$1,FALSE)/10000</f>
        <v>26824760.323195074</v>
      </c>
      <c r="I160" s="27">
        <f>VLOOKUP("CHN.NY.GDP.MKTP.KD",AREA_WB_6ATTRS,Seq!G$1,FALSE)/10000</f>
        <v>30446102.966826372</v>
      </c>
      <c r="J160" s="27">
        <f>VLOOKUP("CHN.NY.GDP.MKTP.KD",AREA_WB_6ATTRS,Seq!H$1,FALSE)/10000</f>
        <v>33125360.027907111</v>
      </c>
      <c r="K160" s="27">
        <f>VLOOKUP("CHN.NY.GDP.MKTP.KD",AREA_WB_6ATTRS,Seq!I$1,FALSE)/10000</f>
        <v>36967901.791144341</v>
      </c>
      <c r="L160" s="27">
        <f>VLOOKUP("CHN.NY.GDP.MKTP.KD",AREA_WB_6ATTRS,Seq!J$1,FALSE)/10000</f>
        <v>41145274.693543643</v>
      </c>
      <c r="M160" s="27">
        <f>VLOOKUP("CHN.NY.GDP.MKTP.KD",AREA_WB_6ATTRS,Seq!K$1,FALSE)/10000</f>
        <v>42832230.955979005</v>
      </c>
      <c r="N160" s="27">
        <f>VLOOKUP("CHN.NY.GDP.MKTP.KD",AREA_WB_6ATTRS,Seq!L$1,FALSE)/10000</f>
        <v>44459855.73230619</v>
      </c>
      <c r="O160" s="27">
        <f>VLOOKUP("CHN.NY.GDP.MKTP.KD",AREA_WB_6ATTRS,Seq!M$1,FALSE)/10000</f>
        <v>48550162.459678344</v>
      </c>
      <c r="P160" s="27">
        <f>VLOOKUP("CHN.NY.GDP.MKTP.KD",AREA_WB_6ATTRS,Seq!N$1,FALSE)/10000</f>
        <v>55444285.528952621</v>
      </c>
      <c r="Q160" s="27">
        <f>VLOOKUP("CHN.NY.GDP.MKTP.KD",AREA_WB_6ATTRS,Seq!O$1,FALSE)/10000</f>
        <v>63206485.503006078</v>
      </c>
      <c r="R160" s="27">
        <f>VLOOKUP("CHN.NY.GDP.MKTP.KD",AREA_WB_6ATTRS,Seq!P$1,FALSE)/10000</f>
        <v>71486535.103899792</v>
      </c>
      <c r="S160" s="27">
        <f>VLOOKUP("CHN.NY.GDP.MKTP.KD",AREA_WB_6ATTRS,Seq!Q$1,FALSE)/10000</f>
        <v>79278567.430224851</v>
      </c>
      <c r="T160" s="27">
        <f>VLOOKUP("CHN.NY.GDP.MKTP.KD",AREA_WB_6ATTRS,Seq!R$1,FALSE)/10000</f>
        <v>87206424.173247412</v>
      </c>
      <c r="U160" s="27">
        <f>VLOOKUP("CHN.NY.GDP.MKTP.KD",AREA_WB_6ATTRS,Seq!S$1,FALSE)/10000</f>
        <v>95316621.621359423</v>
      </c>
      <c r="V160" s="27">
        <f>VLOOKUP("CHN.NY.GDP.MKTP.KD",AREA_WB_6ATTRS,Seq!T$1,FALSE)/10000</f>
        <v>102751318.10782552</v>
      </c>
      <c r="W160" s="27">
        <f>VLOOKUP("CHN.NY.GDP.MKTP.KD",AREA_WB_6ATTRS,Seq!U$1,FALSE)/10000</f>
        <v>110560418.28402025</v>
      </c>
      <c r="X160" s="27">
        <f>VLOOKUP("CHN.NY.GDP.MKTP.KD",AREA_WB_6ATTRS,Seq!V$1,FALSE)/10000</f>
        <v>119847493.41987793</v>
      </c>
      <c r="Y160" s="27">
        <f>VLOOKUP("CHN.NY.GDP.MKTP.KD",AREA_WB_6ATTRS,Seq!W$1,FALSE)/10000</f>
        <v>129794835.37372778</v>
      </c>
      <c r="Z160" s="27">
        <f>VLOOKUP("CHN.NY.GDP.MKTP.KD",AREA_WB_6ATTRS,Seq!X$1,FALSE)/10000</f>
        <v>141606165.392737</v>
      </c>
      <c r="AA160" s="27">
        <f>VLOOKUP("CHN.NY.GDP.MKTP.KD",AREA_WB_6ATTRS,Seq!Y$1,FALSE)/10000</f>
        <v>155766781.9320105</v>
      </c>
      <c r="AB160" s="27">
        <f>VLOOKUP("CHN.NY.GDP.MKTP.KD",AREA_WB_6ATTRS,Seq!Z$1,FALSE)/10000</f>
        <v>171499226.90714428</v>
      </c>
      <c r="AC160" s="27">
        <f>VLOOKUP("CHN.NY.GDP.MKTP.KD",AREA_WB_6ATTRS,Seq!AA$1,FALSE)/10000</f>
        <v>190878639.54765138</v>
      </c>
      <c r="AD160" s="27">
        <f>VLOOKUP("CHN.NY.GDP.MKTP.KD",AREA_WB_6ATTRS,Seq!AB$1,FALSE)/10000</f>
        <v>215120226.77020231</v>
      </c>
      <c r="AE160" s="27">
        <f>VLOOKUP("CHN.NY.GDP.MKTP.KD",AREA_WB_6ATTRS,Seq!AC$1,FALSE)/10000</f>
        <v>245667298.97157177</v>
      </c>
      <c r="AF160" s="27">
        <f>VLOOKUP("CHN.NY.GDP.MKTP.KD",AREA_WB_6ATTRS,Seq!AD$1,FALSE)/10000</f>
        <v>269251359.67284226</v>
      </c>
      <c r="AG160" s="27">
        <f>VLOOKUP("CHN.NY.GDP.MKTP.KD",AREA_WB_6ATTRS,Seq!AE$1,FALSE)/10000</f>
        <v>294022484.76274431</v>
      </c>
      <c r="AH160" s="27">
        <f>VLOOKUP("CHN.NY.GDP.MKTP.KD",AREA_WB_6ATTRS,Seq!AF$1,FALSE)/10000</f>
        <v>324600823.17806971</v>
      </c>
      <c r="AI160" s="27">
        <f>VLOOKUP("CHN.NY.GDP.MKTP.KD",AREA_WB_6ATTRS,Seq!AG$1,FALSE)/10000</f>
        <v>354139498.08727396</v>
      </c>
      <c r="AJ160" s="27"/>
      <c r="AK160" s="27"/>
      <c r="AL160" s="27"/>
      <c r="AM160" s="27"/>
      <c r="AN160" s="27"/>
      <c r="AO160" s="27"/>
      <c r="AP160" s="27">
        <f>IFERROR(VLOOKUP(CONCATENATE($C160, ".NY.GDP.MKTP.KD"),AREA_WB_6ATTRS,Seq!B$1,FALSE)/10000,".")</f>
        <v>62375.040927010545</v>
      </c>
      <c r="AQ160" s="27">
        <f>IFERROR(VLOOKUP(CONCATENATE($C160, ".NY.GDP.MKTP.KD"),AREA_WB_6ATTRS,Seq!C$1,FALSE)/10000,".")</f>
        <v>63308.275019486675</v>
      </c>
      <c r="AR160" s="27">
        <f>IFERROR(VLOOKUP(CONCATENATE($C160, ".NY.GDP.MKTP.KD"),AREA_WB_6ATTRS,Seq!D$1,FALSE)/10000,".")</f>
        <v>54957.828415726755</v>
      </c>
      <c r="AS160" s="27">
        <f>IFERROR(VLOOKUP(CONCATENATE($C160, ".NY.GDP.MKTP.KD"),AREA_WB_6ATTRS,Seq!E$1,FALSE)/10000,".")</f>
        <v>51224.880174578379</v>
      </c>
      <c r="AT160" s="27">
        <f>IFERROR(VLOOKUP(CONCATENATE($C160, ".NY.GDP.MKTP.KD"),AREA_WB_6ATTRS,Seq!F$1,FALSE)/10000,".")</f>
        <v>48648.915229918064</v>
      </c>
      <c r="AU160" s="27">
        <f>IFERROR(VLOOKUP(CONCATENATE($C160, ".NY.GDP.MKTP.KD"),AREA_WB_6ATTRS,Seq!G$1,FALSE)/10000,".")</f>
        <v>49816.327414124957</v>
      </c>
      <c r="AV160" s="27">
        <f>IFERROR(VLOOKUP(CONCATENATE($C160, ".NY.GDP.MKTP.KD"),AREA_WB_6ATTRS,Seq!H$1,FALSE)/10000,".")</f>
        <v>49367.680463258985</v>
      </c>
      <c r="AW160" s="27">
        <f>IFERROR(VLOOKUP(CONCATENATE($C160, ".NY.GDP.MKTP.KD"),AREA_WB_6ATTRS,Seq!I$1,FALSE)/10000,".")</f>
        <v>49811.691693403038</v>
      </c>
      <c r="AX160" s="27">
        <f>IFERROR(VLOOKUP(CONCATENATE($C160, ".NY.GDP.MKTP.KD"),AREA_WB_6ATTRS,Seq!J$1,FALSE)/10000,".")</f>
        <v>47971.88038650727</v>
      </c>
      <c r="AY160" s="27">
        <f>IFERROR(VLOOKUP(CONCATENATE($C160, ".NY.GDP.MKTP.KD"),AREA_WB_6ATTRS,Seq!K$1,FALSE)/10000,".")</f>
        <v>45599.952445452378</v>
      </c>
      <c r="AZ160" s="27">
        <f>IFERROR(VLOOKUP(CONCATENATE($C160, ".NY.GDP.MKTP.KD"),AREA_WB_6ATTRS,Seq!L$1,FALSE)/10000,".")</f>
        <v>44214.587192041421</v>
      </c>
      <c r="BA160" s="27">
        <f>IFERROR(VLOOKUP(CONCATENATE($C160, ".NY.GDP.MKTP.KD"),AREA_WB_6ATTRS,Seq!M$1,FALSE)/10000,".")</f>
        <v>46860.657767235083</v>
      </c>
      <c r="BB160" s="27">
        <f>IFERROR(VLOOKUP(CONCATENATE($C160, ".NY.GDP.MKTP.KD"),AREA_WB_6ATTRS,Seq!N$1,FALSE)/10000,".")</f>
        <v>50530.525186396073</v>
      </c>
      <c r="BC160" s="27">
        <f>IFERROR(VLOOKUP(CONCATENATE($C160, ".NY.GDP.MKTP.KD"),AREA_WB_6ATTRS,Seq!O$1,FALSE)/10000,".")</f>
        <v>54681.020687344528</v>
      </c>
      <c r="BD160" s="27">
        <f>IFERROR(VLOOKUP(CONCATENATE($C160, ".NY.GDP.MKTP.KD"),AREA_WB_6ATTRS,Seq!P$1,FALSE)/10000,".")</f>
        <v>59341.653214470985</v>
      </c>
      <c r="BE160" s="27">
        <f>IFERROR(VLOOKUP(CONCATENATE($C160, ".NY.GDP.MKTP.KD"),AREA_WB_6ATTRS,Seq!Q$1,FALSE)/10000,".")</f>
        <v>62300.614163717197</v>
      </c>
      <c r="BF160" s="27">
        <f>IFERROR(VLOOKUP(CONCATENATE($C160, ".NY.GDP.MKTP.KD"),AREA_WB_6ATTRS,Seq!R$1,FALSE)/10000,".")</f>
        <v>67212.062330824774</v>
      </c>
      <c r="BG160" s="27">
        <f>IFERROR(VLOOKUP(CONCATENATE($C160, ".NY.GDP.MKTP.KD"),AREA_WB_6ATTRS,Seq!S$1,FALSE)/10000,".")</f>
        <v>71397.322769376653</v>
      </c>
      <c r="BH160" s="27">
        <f>IFERROR(VLOOKUP(CONCATENATE($C160, ".NY.GDP.MKTP.KD"),AREA_WB_6ATTRS,Seq!T$1,FALSE)/10000,".")</f>
        <v>70177.451558613684</v>
      </c>
      <c r="BI160" s="27">
        <f>IFERROR(VLOOKUP(CONCATENATE($C160, ".NY.GDP.MKTP.KD"),AREA_WB_6ATTRS,Seq!U$1,FALSE)/10000,".")</f>
        <v>72261.638355704039</v>
      </c>
      <c r="BJ160" s="27">
        <f>IFERROR(VLOOKUP(CONCATENATE($C160, ".NY.GDP.MKTP.KD"),AREA_WB_6ATTRS,Seq!V$1,FALSE)/10000,".")</f>
        <v>71266.792507666483</v>
      </c>
      <c r="BK160" s="27">
        <f>IFERROR(VLOOKUP(CONCATENATE($C160, ".NY.GDP.MKTP.KD"),AREA_WB_6ATTRS,Seq!W$1,FALSE)/10000,".")</f>
        <v>72870.294834561122</v>
      </c>
      <c r="BL160" s="27">
        <f>IFERROR(VLOOKUP(CONCATENATE($C160, ".NY.GDP.MKTP.KD"),AREA_WB_6ATTRS,Seq!X$1,FALSE)/10000,".")</f>
        <v>73636.162195672543</v>
      </c>
      <c r="BM160" s="27">
        <f>IFERROR(VLOOKUP(CONCATENATE($C160, ".NY.GDP.MKTP.KD"),AREA_WB_6ATTRS,Seq!Y$1,FALSE)/10000,".")</f>
        <v>72895.930785646851</v>
      </c>
      <c r="BN160" s="27">
        <f>IFERROR(VLOOKUP(CONCATENATE($C160, ".NY.GDP.MKTP.KD"),AREA_WB_6ATTRS,Seq!Z$1,FALSE)/10000,".")</f>
        <v>75297.067922185161</v>
      </c>
      <c r="BO160" s="27">
        <f>IFERROR(VLOOKUP(CONCATENATE($C160, ".NY.GDP.MKTP.KD"),AREA_WB_6ATTRS,Seq!AA$1,FALSE)/10000,".")</f>
        <v>73823.57121848299</v>
      </c>
      <c r="BP160" s="27">
        <f>IFERROR(VLOOKUP(CONCATENATE($C160, ".NY.GDP.MKTP.KD"),AREA_WB_6ATTRS,Seq!AB$1,FALSE)/10000,".")</f>
        <v>77610.432027609262</v>
      </c>
      <c r="BQ160" s="27">
        <f>IFERROR(VLOOKUP(CONCATENATE($C160, ".NY.GDP.MKTP.KD"),AREA_WB_6ATTRS,Seq!AC$1,FALSE)/10000,".")</f>
        <v>83058.927626626042</v>
      </c>
      <c r="BR160" s="27">
        <f>IFERROR(VLOOKUP(CONCATENATE($C160, ".NY.GDP.MKTP.KD"),AREA_WB_6ATTRS,Seq!AD$1,FALSE)/10000,".")</f>
        <v>84700.709475779775</v>
      </c>
      <c r="BS160" s="27">
        <f>IFERROR(VLOOKUP(CONCATENATE($C160, ".NY.GDP.MKTP.KD"),AREA_WB_6ATTRS,Seq!AE$1,FALSE)/10000,".")</f>
        <v>87511.607692969614</v>
      </c>
      <c r="BT160" s="27">
        <f>IFERROR(VLOOKUP(CONCATENATE($C160, ".NY.GDP.MKTP.KD"),AREA_WB_6ATTRS,Seq!AF$1,FALSE)/10000,".")</f>
        <v>91336.625790008955</v>
      </c>
      <c r="BU160" s="27" t="str">
        <f>IFERROR(VLOOKUP(CONCATENATE($C160, ".NY.GDP.MKTP.KD"),AREA_WB_6ATTRS,Seq!AG$1,FALSE)/10000,".")</f>
        <v>.</v>
      </c>
      <c r="BV160" s="27"/>
      <c r="BW160" s="27"/>
      <c r="BX160" s="27"/>
      <c r="BY160" s="27"/>
      <c r="BZ160" s="27"/>
      <c r="CA160" s="27"/>
      <c r="CB160" s="27"/>
      <c r="CC160" s="27">
        <f>CNPop!A$48</f>
        <v>5.0000000000000001E-3</v>
      </c>
      <c r="CD160" s="27">
        <f>CNPop!B$48</f>
        <v>6.0000000000000001E-3</v>
      </c>
      <c r="CE160" s="27">
        <f>CNPop!C$48</f>
        <v>6.0000000000000001E-3</v>
      </c>
      <c r="CF160" s="27">
        <f>CNPop!D$48</f>
        <v>7.0000000000000001E-3</v>
      </c>
      <c r="CG160" s="27">
        <f>CNPop!E$48</f>
        <v>7.0000000000000001E-3</v>
      </c>
      <c r="CH160" s="27">
        <f>CNPop!F$48</f>
        <v>8.0000000000000002E-3</v>
      </c>
      <c r="CI160" s="27">
        <f>CNPop!G$48</f>
        <v>8.9999999999999993E-3</v>
      </c>
      <c r="CJ160" s="27">
        <f>CNPop!H$48</f>
        <v>0.01</v>
      </c>
      <c r="CK160" s="27">
        <f>CNPop!I$48</f>
        <v>1.0999999999999999E-2</v>
      </c>
      <c r="CL160" s="27">
        <f>CNPop!J$48</f>
        <v>1.2E-2</v>
      </c>
      <c r="CM160" s="27">
        <f>CNPop!K$48</f>
        <v>1.4E-2</v>
      </c>
      <c r="CN160" s="27">
        <f>CNPop!L$48</f>
        <v>1.6E-2</v>
      </c>
      <c r="CO160" s="27">
        <f>CNPop!M$48</f>
        <v>1.7000000000000001E-2</v>
      </c>
      <c r="CP160" s="27">
        <f>CNPop!N$48</f>
        <v>1.9E-2</v>
      </c>
      <c r="CQ160" s="27">
        <f>CNPop!O$48</f>
        <v>2.1000000000000001E-2</v>
      </c>
      <c r="CR160" s="27">
        <f>CNPop!P$48</f>
        <v>2.3E-2</v>
      </c>
      <c r="CS160" s="27">
        <f>CNPop!Q$48</f>
        <v>2.5999999999999999E-2</v>
      </c>
      <c r="CT160" s="27">
        <f>CNPop!R$48</f>
        <v>2.8000000000000001E-2</v>
      </c>
      <c r="CU160" s="27">
        <f>CNPop!S$48</f>
        <v>0.03</v>
      </c>
      <c r="CV160" s="27">
        <f>CNPop!T$48</f>
        <v>3.3000000000000002E-2</v>
      </c>
      <c r="CW160" s="27">
        <f>CNPop!U$48</f>
        <v>3.5999999999999997E-2</v>
      </c>
      <c r="CX160" s="27">
        <f>CNPop!V$48</f>
        <v>3.9E-2</v>
      </c>
      <c r="CY160" s="27">
        <f>CNPop!W$48</f>
        <v>4.2000000000000003E-2</v>
      </c>
      <c r="CZ160" s="27">
        <f>CNPop!X$48</f>
        <v>4.4999999999999998E-2</v>
      </c>
      <c r="DA160" s="27">
        <f>CNPop!Y$48</f>
        <v>4.9000000000000002E-2</v>
      </c>
      <c r="DB160" s="27">
        <f>CNPop!Z$48</f>
        <v>5.1999999999999998E-2</v>
      </c>
      <c r="DC160" s="27">
        <f>CNPop!AA$48</f>
        <v>5.6000000000000001E-2</v>
      </c>
      <c r="DD160" s="27">
        <f>CNPop!AB$48</f>
        <v>0.06</v>
      </c>
      <c r="DE160" s="27">
        <f>CNPop!AC$48</f>
        <v>6.3E-2</v>
      </c>
      <c r="DF160" s="27">
        <f>CNPop!AD$48</f>
        <v>6.8000000000000005E-2</v>
      </c>
      <c r="DG160" s="27">
        <f>CNPop!AE$48</f>
        <v>7.1999999999999995E-2</v>
      </c>
      <c r="DH160" s="27">
        <f>CNPop!AF$48</f>
        <v>7.5999999999999998E-2</v>
      </c>
      <c r="DI160" s="27">
        <f>CNPop!AG$48</f>
        <v>8.1000000000000003E-2</v>
      </c>
      <c r="DJ160" s="27">
        <f>CNPop!AH$48</f>
        <v>8.5000000000000006E-2</v>
      </c>
      <c r="DK160" s="27">
        <f>CNPop!AI$48</f>
        <v>0.09</v>
      </c>
      <c r="DL160" s="27">
        <f>CNPop!AJ$48</f>
        <v>9.5000000000000001E-2</v>
      </c>
      <c r="DM160" s="27">
        <f>CNPop!AK$48</f>
        <v>0.1</v>
      </c>
      <c r="DN160" s="27"/>
      <c r="DO160" s="27" t="str">
        <f t="shared" si="180"/>
        <v>.</v>
      </c>
      <c r="DP160" s="27" t="str">
        <f t="shared" si="181"/>
        <v>.</v>
      </c>
      <c r="DQ160" s="27" t="str">
        <f t="shared" si="182"/>
        <v>.</v>
      </c>
      <c r="DR160" s="27" t="str">
        <f t="shared" si="183"/>
        <v>.</v>
      </c>
      <c r="DS160" s="27" t="str">
        <f t="shared" si="184"/>
        <v>.</v>
      </c>
      <c r="DT160" s="27" t="str">
        <f t="shared" si="185"/>
        <v>.</v>
      </c>
      <c r="DU160" s="27" t="str">
        <f t="shared" si="186"/>
        <v>.</v>
      </c>
      <c r="DV160" s="27" t="str">
        <f t="shared" si="187"/>
        <v>.</v>
      </c>
      <c r="DW160" s="27" t="str">
        <f t="shared" si="188"/>
        <v>.</v>
      </c>
      <c r="DX160" s="27" t="str">
        <f t="shared" si="189"/>
        <v>.</v>
      </c>
      <c r="DY160" s="27" t="str">
        <f t="shared" si="190"/>
        <v>.</v>
      </c>
      <c r="DZ160" s="27" t="str">
        <f t="shared" si="191"/>
        <v>.</v>
      </c>
      <c r="EA160" s="27" t="str">
        <f t="shared" si="192"/>
        <v>.</v>
      </c>
      <c r="EB160" s="27" t="str">
        <f t="shared" si="193"/>
        <v>.</v>
      </c>
      <c r="EC160" s="27" t="str">
        <f t="shared" si="194"/>
        <v>.</v>
      </c>
      <c r="ED160" s="27" t="str">
        <f t="shared" si="195"/>
        <v>.</v>
      </c>
      <c r="EE160" s="27" t="str">
        <f t="shared" si="196"/>
        <v>.</v>
      </c>
      <c r="EF160" s="27" t="str">
        <f t="shared" si="197"/>
        <v>.</v>
      </c>
      <c r="EG160" s="27" t="str">
        <f t="shared" si="198"/>
        <v>.</v>
      </c>
      <c r="EH160" s="27" t="str">
        <f t="shared" si="199"/>
        <v>.</v>
      </c>
      <c r="EI160" s="27" t="str">
        <f t="shared" si="200"/>
        <v>.</v>
      </c>
      <c r="EJ160" s="27" t="str">
        <f t="shared" si="201"/>
        <v>.</v>
      </c>
      <c r="EK160" s="27" t="str">
        <f t="shared" si="202"/>
        <v>.</v>
      </c>
      <c r="EL160" s="27" t="str">
        <f t="shared" si="203"/>
        <v>.</v>
      </c>
      <c r="EM160" s="27" t="str">
        <f t="shared" si="204"/>
        <v>.</v>
      </c>
      <c r="EN160" s="27" t="str">
        <f t="shared" si="205"/>
        <v>.</v>
      </c>
      <c r="EO160" s="27" t="str">
        <f t="shared" si="206"/>
        <v>.</v>
      </c>
      <c r="EP160" s="27" t="str">
        <f t="shared" si="215"/>
        <v>.</v>
      </c>
      <c r="EQ160" s="27" t="str">
        <f t="shared" si="216"/>
        <v>.</v>
      </c>
      <c r="ER160" s="27" t="str">
        <f t="shared" si="225"/>
        <v>.</v>
      </c>
      <c r="ES160" s="27" t="str">
        <f t="shared" si="225"/>
        <v>.</v>
      </c>
      <c r="ET160" s="27" t="str">
        <f t="shared" si="225"/>
        <v>.</v>
      </c>
      <c r="EU160" s="27"/>
      <c r="EV160" s="27"/>
      <c r="EW160" s="27"/>
      <c r="EX160" s="27"/>
      <c r="EY160" s="27"/>
      <c r="EZ160" s="27" t="str">
        <f>IFERROR(VLOOKUP(CONCATENATE($C160,".SL.TLF.TERT.ZS"),AREA_WB_6ATTRS,Seq!B$1,FALSE)/100,".")</f>
        <v>.</v>
      </c>
      <c r="FA160" s="27" t="str">
        <f>IFERROR(VLOOKUP(CONCATENATE($C160,".SL.TLF.TERT.ZS"),AREA_WB_6ATTRS,Seq!C$1,FALSE)/100,".")</f>
        <v>.</v>
      </c>
      <c r="FB160" s="27" t="str">
        <f>IFERROR(VLOOKUP(CONCATENATE($C160,".SL.TLF.TERT.ZS"),AREA_WB_6ATTRS,Seq!D$1,FALSE)/100,".")</f>
        <v>.</v>
      </c>
      <c r="FC160" s="27" t="str">
        <f>IFERROR(VLOOKUP(CONCATENATE($C160,".SL.TLF.TERT.ZS"),AREA_WB_6ATTRS,Seq!E$1,FALSE)/100,".")</f>
        <v>.</v>
      </c>
      <c r="FD160" s="27" t="str">
        <f>IFERROR(VLOOKUP(CONCATENATE($C160,".SL.TLF.TERT.ZS"),AREA_WB_6ATTRS,Seq!F$1,FALSE)/100,".")</f>
        <v>.</v>
      </c>
      <c r="FE160" s="27" t="str">
        <f>IFERROR(VLOOKUP(CONCATENATE($C160,".SL.TLF.TERT.ZS"),AREA_WB_6ATTRS,Seq!G$1,FALSE)/100,".")</f>
        <v>.</v>
      </c>
      <c r="FF160" s="27" t="str">
        <f>IFERROR(VLOOKUP(CONCATENATE($C160,".SL.TLF.TERT.ZS"),AREA_WB_6ATTRS,Seq!H$1,FALSE)/100,".")</f>
        <v>.</v>
      </c>
      <c r="FG160" s="27" t="str">
        <f>IFERROR(VLOOKUP(CONCATENATE($C160,".SL.TLF.TERT.ZS"),AREA_WB_6ATTRS,Seq!I$1,FALSE)/100,".")</f>
        <v>.</v>
      </c>
      <c r="FH160" s="27" t="str">
        <f>IFERROR(VLOOKUP(CONCATENATE($C160,".SL.TLF.TERT.ZS"),AREA_WB_6ATTRS,Seq!J$1,FALSE)/100,".")</f>
        <v>.</v>
      </c>
      <c r="FI160" s="27" t="str">
        <f>IFERROR(VLOOKUP(CONCATENATE($C160,".SL.TLF.TERT.ZS"),AREA_WB_6ATTRS,Seq!K$1,FALSE)/100,".")</f>
        <v>.</v>
      </c>
      <c r="FJ160" s="27" t="str">
        <f>IFERROR(VLOOKUP(CONCATENATE($C160,".SL.TLF.TERT.ZS"),AREA_WB_6ATTRS,Seq!L$1,FALSE)/100,".")</f>
        <v>.</v>
      </c>
      <c r="FK160" s="27" t="str">
        <f>IFERROR(VLOOKUP(CONCATENATE($C160,".SL.TLF.TERT.ZS"),AREA_WB_6ATTRS,Seq!M$1,FALSE)/100,".")</f>
        <v>.</v>
      </c>
      <c r="FL160" s="27" t="str">
        <f>IFERROR(VLOOKUP(CONCATENATE($C160,".SL.TLF.TERT.ZS"),AREA_WB_6ATTRS,Seq!N$1,FALSE)/100,".")</f>
        <v>.</v>
      </c>
      <c r="FM160" s="27" t="str">
        <f>IFERROR(VLOOKUP(CONCATENATE($C160,".SL.TLF.TERT.ZS"),AREA_WB_6ATTRS,Seq!O$1,FALSE)/100,".")</f>
        <v>.</v>
      </c>
      <c r="FN160" s="27" t="str">
        <f>IFERROR(VLOOKUP(CONCATENATE($C160,".SL.TLF.TERT.ZS"),AREA_WB_6ATTRS,Seq!P$1,FALSE)/100,".")</f>
        <v>.</v>
      </c>
      <c r="FO160" s="27" t="str">
        <f>IFERROR(VLOOKUP(CONCATENATE($C160,".SL.TLF.TERT.ZS"),AREA_WB_6ATTRS,Seq!Q$1,FALSE)/100,".")</f>
        <v>.</v>
      </c>
      <c r="FP160" s="27" t="str">
        <f>IFERROR(VLOOKUP(CONCATENATE($C160,".SL.TLF.TERT.ZS"),AREA_WB_6ATTRS,Seq!R$1,FALSE)/100,".")</f>
        <v>.</v>
      </c>
      <c r="FQ160" s="27" t="str">
        <f>IFERROR(VLOOKUP(CONCATENATE($C160,".SL.TLF.TERT.ZS"),AREA_WB_6ATTRS,Seq!S$1,FALSE)/100,".")</f>
        <v>.</v>
      </c>
      <c r="FR160" s="27" t="str">
        <f>IFERROR(VLOOKUP(CONCATENATE($C160,".SL.TLF.TERT.ZS"),AREA_WB_6ATTRS,Seq!T$1,FALSE)/100,".")</f>
        <v>.</v>
      </c>
      <c r="FS160" s="27" t="str">
        <f>IFERROR(VLOOKUP(CONCATENATE($C160,".SL.TLF.TERT.ZS"),AREA_WB_6ATTRS,Seq!U$1,FALSE)/100,".")</f>
        <v>.</v>
      </c>
      <c r="FT160" s="27" t="str">
        <f>IFERROR(VLOOKUP(CONCATENATE($C160,".SL.TLF.TERT.ZS"),AREA_WB_6ATTRS,Seq!V$1,FALSE)/100,".")</f>
        <v>.</v>
      </c>
      <c r="FU160" s="27" t="str">
        <f>IFERROR(VLOOKUP(CONCATENATE($C160,".SL.TLF.TERT.ZS"),AREA_WB_6ATTRS,Seq!W$1,FALSE)/100,".")</f>
        <v>.</v>
      </c>
      <c r="FV160" s="27" t="str">
        <f>IFERROR(VLOOKUP(CONCATENATE($C160,".SL.TLF.TERT.ZS"),AREA_WB_6ATTRS,Seq!X$1,FALSE)/100,".")</f>
        <v>.</v>
      </c>
      <c r="FW160" s="27" t="str">
        <f>IFERROR(VLOOKUP(CONCATENATE($C160,".SL.TLF.TERT.ZS"),AREA_WB_6ATTRS,Seq!Y$1,FALSE)/100,".")</f>
        <v>.</v>
      </c>
      <c r="FX160" s="27" t="str">
        <f>IFERROR(VLOOKUP(CONCATENATE($C160,".SL.TLF.TERT.ZS"),AREA_WB_6ATTRS,Seq!Z$1,FALSE)/100,".")</f>
        <v>.</v>
      </c>
      <c r="FY160" s="27" t="str">
        <f>IFERROR(VLOOKUP(CONCATENATE($C160,".SL.TLF.TERT.ZS"),AREA_WB_6ATTRS,Seq!AA$1,FALSE)/100,".")</f>
        <v>.</v>
      </c>
      <c r="FZ160" s="27" t="str">
        <f>IFERROR(VLOOKUP(CONCATENATE($C160,".SL.TLF.TERT.ZS"),AREA_WB_6ATTRS,Seq!AB$1,FALSE)/100,".")</f>
        <v>.</v>
      </c>
      <c r="GA160" s="27" t="str">
        <f>IFERROR(VLOOKUP(CONCATENATE($C160,".SL.TLF.TERT.ZS"),AREA_WB_6ATTRS,Seq!AC$1,FALSE)/100,".")</f>
        <v>.</v>
      </c>
      <c r="GB160" s="27" t="str">
        <f>IFERROR(VLOOKUP(CONCATENATE($C160,".SL.TLF.TERT.ZS"),AREA_WB_6ATTRS,Seq!AD$1,FALSE)/100,".")</f>
        <v>.</v>
      </c>
      <c r="GC160" s="27" t="str">
        <f>IFERROR(VLOOKUP(CONCATENATE($C160,".SL.TLF.TERT.ZS"),AREA_WB_6ATTRS,Seq!AE$1,FALSE)/100,".")</f>
        <v>.</v>
      </c>
      <c r="GD160" s="27" t="str">
        <f>IFERROR(VLOOKUP(CONCATENATE($C160,".SL.TLF.TERT.ZS"),AREA_WB_6ATTRS,Seq!AF$1,FALSE)/100,".")</f>
        <v>.</v>
      </c>
      <c r="GE160" s="27" t="str">
        <f>IFERROR(VLOOKUP(CONCATENATE($C160,".SL.TLF.TERT.ZS"),AREA_WB_6ATTRS,Seq!AG$1,FALSE)/100,".")</f>
        <v>.</v>
      </c>
      <c r="GF160" s="27" t="str">
        <f>IFERROR(VLOOKUP(CONCATENATE($C160,".SL.TLF.TERT.ZS"),AREA_WB_6ATTRS,Seq!AH$1,FALSE)/100,".")</f>
        <v>.</v>
      </c>
      <c r="GG160" s="27" t="str">
        <f>IFERROR(VLOOKUP(CONCATENATE($C160,".SL.TLF.TERT.ZS"),AREA_WB_6ATTRS,Seq!AI$1,FALSE)/100,".")</f>
        <v>.</v>
      </c>
      <c r="GH160" s="27" t="str">
        <f>IFERROR(VLOOKUP(CONCATENATE($C160,".SL.TLF.TERT.ZS"),AREA_WB_6ATTRS,Seq!AJ$1,FALSE)/100,".")</f>
        <v>.</v>
      </c>
      <c r="GI160" s="27" t="str">
        <f>IFERROR(VLOOKUP(CONCATENATE($C160,".SL.TLF.TERT.ZS"),AREA_WB_6ATTRS,Seq!AK$1,FALSE)/100,".")</f>
        <v>.</v>
      </c>
      <c r="GJ160" s="27" t="str">
        <f>IFERROR(VLOOKUP(CONCATENATE($C160,".SL.TLF.TERT.ZS"),AREA_WB_6ATTRS,Seq!AL$1,FALSE)/100,".")</f>
        <v>.</v>
      </c>
      <c r="GK160" s="27"/>
      <c r="GL160" s="27"/>
      <c r="GM160" s="27">
        <f t="shared" si="207"/>
        <v>7.7311816595754552E-3</v>
      </c>
      <c r="GN160" s="27" t="str">
        <f t="shared" si="208"/>
        <v>.</v>
      </c>
      <c r="GO160" s="27">
        <f t="shared" si="217"/>
        <v>3.5992960083780822E-3</v>
      </c>
      <c r="GP160" s="27"/>
      <c r="GQ160" s="9">
        <f>IF(VLOOKUP($B160,EM_80!$B$1:$C$201,2,FALSE)&gt;0,VLOOKUP($B160,EM_80!$B$1:$C$201,2,FALSE),".")</f>
        <v>6000</v>
      </c>
      <c r="GR160" s="9" t="str">
        <f t="shared" si="209"/>
        <v>.</v>
      </c>
      <c r="GS160" s="9">
        <f t="shared" si="210"/>
        <v>2722</v>
      </c>
      <c r="GU160">
        <f t="shared" si="211"/>
        <v>776078</v>
      </c>
      <c r="GV160">
        <f t="shared" si="212"/>
        <v>749188</v>
      </c>
      <c r="GW160">
        <f t="shared" si="213"/>
        <v>756259</v>
      </c>
      <c r="GX160">
        <f t="shared" si="214"/>
        <v>754493</v>
      </c>
      <c r="GZ160" s="9" t="str">
        <f>IF(ISNA(VLOOKUP($B160,Area_EM_90,Seq!C$1,FALSE)),".",VLOOKUP($B160,Area_EM_90,Seq!C$1,FALSE))</f>
        <v>.</v>
      </c>
      <c r="HA160" s="9" t="str">
        <f>IF(ISNA(VLOOKUP($B160,Area_EM_90,Seq!D$1,FALSE)),".",VLOOKUP($B160,Area_EM_90,Seq!D$1,FALSE))</f>
        <v>.</v>
      </c>
      <c r="HB160" s="9" t="str">
        <f>IF(ISNA(VLOOKUP($B160,Area_EM_90,Seq!E$1,FALSE)),".",VLOOKUP($B160,Area_EM_90,Seq!E$1,FALSE))</f>
        <v>.</v>
      </c>
      <c r="HC160" s="9" t="str">
        <f>IF(ISNA(VLOOKUP($B160,Area_EM_90,Seq!F$1,FALSE)),".",VLOOKUP($B160,Area_EM_90,Seq!F$1,FALSE))</f>
        <v>.</v>
      </c>
      <c r="HD160" s="9" t="str">
        <f>IF(ISNA(VLOOKUP($B160,Area_EM_90,Seq!G$1,FALSE)),".",VLOOKUP($B160,Area_EM_90,Seq!G$1,FALSE))</f>
        <v>.</v>
      </c>
      <c r="HE160" s="9" t="str">
        <f>IF(ISNA(VLOOKUP($B160,Area_EM_90,Seq!H$1,FALSE)),".",VLOOKUP($B160,Area_EM_90,Seq!H$1,FALSE))</f>
        <v>.</v>
      </c>
      <c r="HF160" s="9" t="str">
        <f>IF(ISNA(VLOOKUP($B160,Area_EM_90,Seq!I$1,FALSE)),".",VLOOKUP($B160,Area_EM_90,Seq!I$1,FALSE))</f>
        <v>.</v>
      </c>
      <c r="HG160" s="9" t="str">
        <f>IF(ISNA(VLOOKUP($B160,Area_EM_90,Seq!J$1,FALSE)),".",VLOOKUP($B160,Area_EM_90,Seq!J$1,FALSE))</f>
        <v>.</v>
      </c>
      <c r="HH160" s="9" t="str">
        <f>IF(ISNA(VLOOKUP($B160,Area_EM_00,Seq!C$1,FALSE)),".",VLOOKUP($B160,Area_EM_00,Seq!C$1,FALSE))</f>
        <v>.</v>
      </c>
      <c r="HI160" s="9" t="str">
        <f>IF(ISNA(VLOOKUP($B160,Area_EM_00,Seq!D$1,FALSE)),".",VLOOKUP($B160,Area_EM_00,Seq!D$1,FALSE))</f>
        <v>.</v>
      </c>
      <c r="HJ160" s="9" t="str">
        <f>IF(ISNA(VLOOKUP($B160,Area_EM_00,Seq!E$1,FALSE)),".",VLOOKUP($B160,Area_EM_00,Seq!E$1,FALSE))</f>
        <v>.</v>
      </c>
      <c r="HK160" s="9" t="str">
        <f>IF(ISNA(VLOOKUP($B160,Area_EM_00,Seq!F$1,FALSE)),".",VLOOKUP($B160,Area_EM_00,Seq!F$1,FALSE))</f>
        <v>.</v>
      </c>
      <c r="HL160" s="9" t="str">
        <f>IF(ISNA(VLOOKUP($B160,Area_EM_00,Seq!G$1,FALSE)),".",VLOOKUP($B160,Area_EM_00,Seq!G$1,FALSE))</f>
        <v>.</v>
      </c>
      <c r="HM160" s="9" t="str">
        <f>IF(ISNA(VLOOKUP($B160,Area_EM_00,Seq!H$1,FALSE)),".",VLOOKUP($B160,Area_EM_00,Seq!H$1,FALSE))</f>
        <v>.</v>
      </c>
      <c r="HN160" s="9" t="str">
        <f>IF(ISNA(VLOOKUP($B160,Area_EM_00,Seq!I$1,FALSE)),".",VLOOKUP($B160,Area_EM_00,Seq!I$1,FALSE))</f>
        <v>.</v>
      </c>
      <c r="HO160" s="9" t="str">
        <f>IF(ISNA(VLOOKUP($B160,Area_EM_00,Seq!J$1,FALSE)),".",VLOOKUP($B160,Area_EM_00,Seq!J$1,FALSE))</f>
        <v>.</v>
      </c>
      <c r="HQ160" s="27"/>
      <c r="HR160" s="9">
        <f>IFERROR(VLOOKUP($B160,AREA_EM3_60_00,Seq!E$1,FALSE),".")</f>
        <v>50</v>
      </c>
      <c r="HS160" s="9">
        <f>IFERROR(VLOOKUP($B160,AREA_EM3_60_00,Seq!F$1,FALSE),".")</f>
        <v>186</v>
      </c>
      <c r="HT160" s="9">
        <f>IFERROR(VLOOKUP($B160,AREA_EM3_60_00,Seq!G$1,FALSE),".")</f>
        <v>563</v>
      </c>
      <c r="HU160" s="9">
        <f>IFERROR(VLOOKUP($B160,AREA_EM3_10,Seq!B$1,FALSE),".")</f>
        <v>792.82128875251294</v>
      </c>
      <c r="HV160" s="9">
        <f t="shared" si="218"/>
        <v>776078</v>
      </c>
      <c r="HW160" s="9">
        <f t="shared" si="219"/>
        <v>749188</v>
      </c>
      <c r="HX160" s="9">
        <f t="shared" si="220"/>
        <v>756259</v>
      </c>
      <c r="HY160" s="9">
        <f t="shared" si="221"/>
        <v>754493</v>
      </c>
    </row>
    <row r="161" spans="1:233">
      <c r="A161" s="25" t="s">
        <v>2601</v>
      </c>
      <c r="B161" s="26" t="str">
        <f t="shared" si="178"/>
        <v>Honduras</v>
      </c>
      <c r="C161" s="166" t="s">
        <v>1442</v>
      </c>
      <c r="D161" s="27">
        <f>VLOOKUP("CHN.NY.GDP.MKTP.KD",AREA_WB_6ATTRS,Seq!B$1,FALSE)/10000</f>
        <v>18294112.043860689</v>
      </c>
      <c r="E161" s="27">
        <f>VLOOKUP("CHN.NY.GDP.MKTP.KD",AREA_WB_6ATTRS,Seq!C$1,FALSE)/10000</f>
        <v>19245405.87014145</v>
      </c>
      <c r="F161" s="27">
        <f>VLOOKUP("CHN.NY.GDP.MKTP.KD",AREA_WB_6ATTRS,Seq!D$1,FALSE)/10000</f>
        <v>20996737.804324333</v>
      </c>
      <c r="G161" s="27">
        <f>VLOOKUP("CHN.NY.GDP.MKTP.KD",AREA_WB_6ATTRS,Seq!E$1,FALSE)/10000</f>
        <v>23285382.224995762</v>
      </c>
      <c r="H161" s="27">
        <f>VLOOKUP("CHN.NY.GDP.MKTP.KD",AREA_WB_6ATTRS,Seq!F$1,FALSE)/10000</f>
        <v>26824760.323195074</v>
      </c>
      <c r="I161" s="27">
        <f>VLOOKUP("CHN.NY.GDP.MKTP.KD",AREA_WB_6ATTRS,Seq!G$1,FALSE)/10000</f>
        <v>30446102.966826372</v>
      </c>
      <c r="J161" s="27">
        <f>VLOOKUP("CHN.NY.GDP.MKTP.KD",AREA_WB_6ATTRS,Seq!H$1,FALSE)/10000</f>
        <v>33125360.027907111</v>
      </c>
      <c r="K161" s="27">
        <f>VLOOKUP("CHN.NY.GDP.MKTP.KD",AREA_WB_6ATTRS,Seq!I$1,FALSE)/10000</f>
        <v>36967901.791144341</v>
      </c>
      <c r="L161" s="27">
        <f>VLOOKUP("CHN.NY.GDP.MKTP.KD",AREA_WB_6ATTRS,Seq!J$1,FALSE)/10000</f>
        <v>41145274.693543643</v>
      </c>
      <c r="M161" s="27">
        <f>VLOOKUP("CHN.NY.GDP.MKTP.KD",AREA_WB_6ATTRS,Seq!K$1,FALSE)/10000</f>
        <v>42832230.955979005</v>
      </c>
      <c r="N161" s="27">
        <f>VLOOKUP("CHN.NY.GDP.MKTP.KD",AREA_WB_6ATTRS,Seq!L$1,FALSE)/10000</f>
        <v>44459855.73230619</v>
      </c>
      <c r="O161" s="27">
        <f>VLOOKUP("CHN.NY.GDP.MKTP.KD",AREA_WB_6ATTRS,Seq!M$1,FALSE)/10000</f>
        <v>48550162.459678344</v>
      </c>
      <c r="P161" s="27">
        <f>VLOOKUP("CHN.NY.GDP.MKTP.KD",AREA_WB_6ATTRS,Seq!N$1,FALSE)/10000</f>
        <v>55444285.528952621</v>
      </c>
      <c r="Q161" s="27">
        <f>VLOOKUP("CHN.NY.GDP.MKTP.KD",AREA_WB_6ATTRS,Seq!O$1,FALSE)/10000</f>
        <v>63206485.503006078</v>
      </c>
      <c r="R161" s="27">
        <f>VLOOKUP("CHN.NY.GDP.MKTP.KD",AREA_WB_6ATTRS,Seq!P$1,FALSE)/10000</f>
        <v>71486535.103899792</v>
      </c>
      <c r="S161" s="27">
        <f>VLOOKUP("CHN.NY.GDP.MKTP.KD",AREA_WB_6ATTRS,Seq!Q$1,FALSE)/10000</f>
        <v>79278567.430224851</v>
      </c>
      <c r="T161" s="27">
        <f>VLOOKUP("CHN.NY.GDP.MKTP.KD",AREA_WB_6ATTRS,Seq!R$1,FALSE)/10000</f>
        <v>87206424.173247412</v>
      </c>
      <c r="U161" s="27">
        <f>VLOOKUP("CHN.NY.GDP.MKTP.KD",AREA_WB_6ATTRS,Seq!S$1,FALSE)/10000</f>
        <v>95316621.621359423</v>
      </c>
      <c r="V161" s="27">
        <f>VLOOKUP("CHN.NY.GDP.MKTP.KD",AREA_WB_6ATTRS,Seq!T$1,FALSE)/10000</f>
        <v>102751318.10782552</v>
      </c>
      <c r="W161" s="27">
        <f>VLOOKUP("CHN.NY.GDP.MKTP.KD",AREA_WB_6ATTRS,Seq!U$1,FALSE)/10000</f>
        <v>110560418.28402025</v>
      </c>
      <c r="X161" s="27">
        <f>VLOOKUP("CHN.NY.GDP.MKTP.KD",AREA_WB_6ATTRS,Seq!V$1,FALSE)/10000</f>
        <v>119847493.41987793</v>
      </c>
      <c r="Y161" s="27">
        <f>VLOOKUP("CHN.NY.GDP.MKTP.KD",AREA_WB_6ATTRS,Seq!W$1,FALSE)/10000</f>
        <v>129794835.37372778</v>
      </c>
      <c r="Z161" s="27">
        <f>VLOOKUP("CHN.NY.GDP.MKTP.KD",AREA_WB_6ATTRS,Seq!X$1,FALSE)/10000</f>
        <v>141606165.392737</v>
      </c>
      <c r="AA161" s="27">
        <f>VLOOKUP("CHN.NY.GDP.MKTP.KD",AREA_WB_6ATTRS,Seq!Y$1,FALSE)/10000</f>
        <v>155766781.9320105</v>
      </c>
      <c r="AB161" s="27">
        <f>VLOOKUP("CHN.NY.GDP.MKTP.KD",AREA_WB_6ATTRS,Seq!Z$1,FALSE)/10000</f>
        <v>171499226.90714428</v>
      </c>
      <c r="AC161" s="27">
        <f>VLOOKUP("CHN.NY.GDP.MKTP.KD",AREA_WB_6ATTRS,Seq!AA$1,FALSE)/10000</f>
        <v>190878639.54765138</v>
      </c>
      <c r="AD161" s="27">
        <f>VLOOKUP("CHN.NY.GDP.MKTP.KD",AREA_WB_6ATTRS,Seq!AB$1,FALSE)/10000</f>
        <v>215120226.77020231</v>
      </c>
      <c r="AE161" s="27">
        <f>VLOOKUP("CHN.NY.GDP.MKTP.KD",AREA_WB_6ATTRS,Seq!AC$1,FALSE)/10000</f>
        <v>245667298.97157177</v>
      </c>
      <c r="AF161" s="27">
        <f>VLOOKUP("CHN.NY.GDP.MKTP.KD",AREA_WB_6ATTRS,Seq!AD$1,FALSE)/10000</f>
        <v>269251359.67284226</v>
      </c>
      <c r="AG161" s="27">
        <f>VLOOKUP("CHN.NY.GDP.MKTP.KD",AREA_WB_6ATTRS,Seq!AE$1,FALSE)/10000</f>
        <v>294022484.76274431</v>
      </c>
      <c r="AH161" s="27">
        <f>VLOOKUP("CHN.NY.GDP.MKTP.KD",AREA_WB_6ATTRS,Seq!AF$1,FALSE)/10000</f>
        <v>324600823.17806971</v>
      </c>
      <c r="AI161" s="27">
        <f>VLOOKUP("CHN.NY.GDP.MKTP.KD",AREA_WB_6ATTRS,Seq!AG$1,FALSE)/10000</f>
        <v>354139498.08727396</v>
      </c>
      <c r="AJ161" s="27"/>
      <c r="AK161" s="27"/>
      <c r="AL161" s="27"/>
      <c r="AM161" s="27"/>
      <c r="AN161" s="27"/>
      <c r="AO161" s="27"/>
      <c r="AP161" s="27">
        <f>IFERROR(VLOOKUP(CONCATENATE($C161, ".NY.GDP.MKTP.KD"),AREA_WB_6ATTRS,Seq!B$1,FALSE)/10000,".")</f>
        <v>404751.05191821844</v>
      </c>
      <c r="AQ161" s="27">
        <f>IFERROR(VLOOKUP(CONCATENATE($C161, ".NY.GDP.MKTP.KD"),AREA_WB_6ATTRS,Seq!C$1,FALSE)/10000,".")</f>
        <v>415004.21448678186</v>
      </c>
      <c r="AR161" s="27">
        <f>IFERROR(VLOOKUP(CONCATENATE($C161, ".NY.GDP.MKTP.KD"),AREA_WB_6ATTRS,Seq!D$1,FALSE)/10000,".")</f>
        <v>409230.60807542776</v>
      </c>
      <c r="AS161" s="27">
        <f>IFERROR(VLOOKUP(CONCATENATE($C161, ".NY.GDP.MKTP.KD"),AREA_WB_6ATTRS,Seq!E$1,FALSE)/10000,".")</f>
        <v>405447.87516270718</v>
      </c>
      <c r="AT161" s="27">
        <f>IFERROR(VLOOKUP(CONCATENATE($C161, ".NY.GDP.MKTP.KD"),AREA_WB_6ATTRS,Seq!F$1,FALSE)/10000,".")</f>
        <v>423067.3875378113</v>
      </c>
      <c r="AU161" s="27">
        <f>IFERROR(VLOOKUP(CONCATENATE($C161, ".NY.GDP.MKTP.KD"),AREA_WB_6ATTRS,Seq!G$1,FALSE)/10000,".")</f>
        <v>440786.43880967429</v>
      </c>
      <c r="AV161" s="27">
        <f>IFERROR(VLOOKUP(CONCATENATE($C161, ".NY.GDP.MKTP.KD"),AREA_WB_6ATTRS,Seq!H$1,FALSE)/10000,".")</f>
        <v>443971.90011645906</v>
      </c>
      <c r="AW161" s="27">
        <f>IFERROR(VLOOKUP(CONCATENATE($C161, ".NY.GDP.MKTP.KD"),AREA_WB_6ATTRS,Seq!I$1,FALSE)/10000,".")</f>
        <v>470749.57711591118</v>
      </c>
      <c r="AX161" s="27">
        <f>IFERROR(VLOOKUP(CONCATENATE($C161, ".NY.GDP.MKTP.KD"),AREA_WB_6ATTRS,Seq!J$1,FALSE)/10000,".")</f>
        <v>492450.43909401243</v>
      </c>
      <c r="AY161" s="27">
        <f>IFERROR(VLOOKUP(CONCATENATE($C161, ".NY.GDP.MKTP.KD"),AREA_WB_6ATTRS,Seq!K$1,FALSE)/10000,".")</f>
        <v>513753.12000148982</v>
      </c>
      <c r="AZ161" s="27">
        <f>IFERROR(VLOOKUP(CONCATENATE($C161, ".NY.GDP.MKTP.KD"),AREA_WB_6ATTRS,Seq!L$1,FALSE)/10000,".")</f>
        <v>514250.84633976955</v>
      </c>
      <c r="BA161" s="27">
        <f>IFERROR(VLOOKUP(CONCATENATE($C161, ".NY.GDP.MKTP.KD"),AREA_WB_6ATTRS,Seq!M$1,FALSE)/10000,".")</f>
        <v>530974.45767686726</v>
      </c>
      <c r="BB161" s="27">
        <f>IFERROR(VLOOKUP(CONCATENATE($C161, ".NY.GDP.MKTP.KD"),AREA_WB_6ATTRS,Seq!N$1,FALSE)/10000,".")</f>
        <v>560838.0316027567</v>
      </c>
      <c r="BC161" s="27">
        <f>IFERROR(VLOOKUP(CONCATENATE($C161, ".NY.GDP.MKTP.KD"),AREA_WB_6ATTRS,Seq!O$1,FALSE)/10000,".")</f>
        <v>595778.42054999713</v>
      </c>
      <c r="BD161" s="27">
        <f>IFERROR(VLOOKUP(CONCATENATE($C161, ".NY.GDP.MKTP.KD"),AREA_WB_6ATTRS,Seq!P$1,FALSE)/10000,".")</f>
        <v>588013.89604372974</v>
      </c>
      <c r="BE161" s="27">
        <f>IFERROR(VLOOKUP(CONCATENATE($C161, ".NY.GDP.MKTP.KD"),AREA_WB_6ATTRS,Seq!Q$1,FALSE)/10000,".")</f>
        <v>611904.76028115908</v>
      </c>
      <c r="BF161" s="27">
        <f>IFERROR(VLOOKUP(CONCATENATE($C161, ".NY.GDP.MKTP.KD"),AREA_WB_6ATTRS,Seq!R$1,FALSE)/10000,".")</f>
        <v>633904.26443312538</v>
      </c>
      <c r="BG161" s="27">
        <f>IFERROR(VLOOKUP(CONCATENATE($C161, ".NY.GDP.MKTP.KD"),AREA_WB_6ATTRS,Seq!S$1,FALSE)/10000,".")</f>
        <v>665559.65954771917</v>
      </c>
      <c r="BH161" s="27">
        <f>IFERROR(VLOOKUP(CONCATENATE($C161, ".NY.GDP.MKTP.KD"),AREA_WB_6ATTRS,Seq!T$1,FALSE)/10000,".")</f>
        <v>684871.44147297461</v>
      </c>
      <c r="BI161" s="27">
        <f>IFERROR(VLOOKUP(CONCATENATE($C161, ".NY.GDP.MKTP.KD"),AREA_WB_6ATTRS,Seq!U$1,FALSE)/10000,".")</f>
        <v>671930.55667770037</v>
      </c>
      <c r="BJ161" s="27">
        <f>IFERROR(VLOOKUP(CONCATENATE($C161, ".NY.GDP.MKTP.KD"),AREA_WB_6ATTRS,Seq!V$1,FALSE)/10000,".")</f>
        <v>710554.12052821112</v>
      </c>
      <c r="BK161" s="27">
        <f>IFERROR(VLOOKUP(CONCATENATE($C161, ".NY.GDP.MKTP.KD"),AREA_WB_6ATTRS,Seq!W$1,FALSE)/10000,".")</f>
        <v>729904.06395736174</v>
      </c>
      <c r="BL161" s="27">
        <f>IFERROR(VLOOKUP(CONCATENATE($C161, ".NY.GDP.MKTP.KD"),AREA_WB_6ATTRS,Seq!X$1,FALSE)/10000,".")</f>
        <v>757307.2089867841</v>
      </c>
      <c r="BM161" s="27">
        <f>IFERROR(VLOOKUP(CONCATENATE($C161, ".NY.GDP.MKTP.KD"),AREA_WB_6ATTRS,Seq!Y$1,FALSE)/10000,".")</f>
        <v>791742.2407603981</v>
      </c>
      <c r="BN161" s="27">
        <f>IFERROR(VLOOKUP(CONCATENATE($C161, ".NY.GDP.MKTP.KD"),AREA_WB_6ATTRS,Seq!Z$1,FALSE)/10000,".")</f>
        <v>841086.16733126598</v>
      </c>
      <c r="BO161" s="27">
        <f>IFERROR(VLOOKUP(CONCATENATE($C161, ".NY.GDP.MKTP.KD"),AREA_WB_6ATTRS,Seq!AA$1,FALSE)/10000,".")</f>
        <v>891979.27911341854</v>
      </c>
      <c r="BP161" s="27">
        <f>IFERROR(VLOOKUP(CONCATENATE($C161, ".NY.GDP.MKTP.KD"),AREA_WB_6ATTRS,Seq!AB$1,FALSE)/10000,".")</f>
        <v>950554.73333840887</v>
      </c>
      <c r="BQ161" s="27">
        <f>IFERROR(VLOOKUP(CONCATENATE($C161, ".NY.GDP.MKTP.KD"),AREA_WB_6ATTRS,Seq!AC$1,FALSE)/10000,".")</f>
        <v>1009378.4782434648</v>
      </c>
      <c r="BR161" s="27">
        <f>IFERROR(VLOOKUP(CONCATENATE($C161, ".NY.GDP.MKTP.KD"),AREA_WB_6ATTRS,Seq!AD$1,FALSE)/10000,".")</f>
        <v>1052091.4743157213</v>
      </c>
      <c r="BS161" s="27">
        <f>IFERROR(VLOOKUP(CONCATENATE($C161, ".NY.GDP.MKTP.KD"),AREA_WB_6ATTRS,Seq!AE$1,FALSE)/10000,".")</f>
        <v>1029677.4093786266</v>
      </c>
      <c r="BT161" s="27">
        <f>IFERROR(VLOOKUP(CONCATENATE($C161, ".NY.GDP.MKTP.KD"),AREA_WB_6ATTRS,Seq!AF$1,FALSE)/10000,".")</f>
        <v>1058232.9896715288</v>
      </c>
      <c r="BU161" s="27">
        <f>IFERROR(VLOOKUP(CONCATENATE($C161, ".NY.GDP.MKTP.KD"),AREA_WB_6ATTRS,Seq!AG$1,FALSE)/10000,".")</f>
        <v>1094212.9113203597</v>
      </c>
      <c r="BV161" s="27"/>
      <c r="BW161" s="27"/>
      <c r="BX161" s="27"/>
      <c r="BY161" s="27"/>
      <c r="BZ161" s="27"/>
      <c r="CA161" s="27"/>
      <c r="CB161" s="27"/>
      <c r="CC161" s="27">
        <f>CNPop!A$48</f>
        <v>5.0000000000000001E-3</v>
      </c>
      <c r="CD161" s="27">
        <f>CNPop!B$48</f>
        <v>6.0000000000000001E-3</v>
      </c>
      <c r="CE161" s="27">
        <f>CNPop!C$48</f>
        <v>6.0000000000000001E-3</v>
      </c>
      <c r="CF161" s="27">
        <f>CNPop!D$48</f>
        <v>7.0000000000000001E-3</v>
      </c>
      <c r="CG161" s="27">
        <f>CNPop!E$48</f>
        <v>7.0000000000000001E-3</v>
      </c>
      <c r="CH161" s="27">
        <f>CNPop!F$48</f>
        <v>8.0000000000000002E-3</v>
      </c>
      <c r="CI161" s="27">
        <f>CNPop!G$48</f>
        <v>8.9999999999999993E-3</v>
      </c>
      <c r="CJ161" s="27">
        <f>CNPop!H$48</f>
        <v>0.01</v>
      </c>
      <c r="CK161" s="27">
        <f>CNPop!I$48</f>
        <v>1.0999999999999999E-2</v>
      </c>
      <c r="CL161" s="27">
        <f>CNPop!J$48</f>
        <v>1.2E-2</v>
      </c>
      <c r="CM161" s="27">
        <f>CNPop!K$48</f>
        <v>1.4E-2</v>
      </c>
      <c r="CN161" s="27">
        <f>CNPop!L$48</f>
        <v>1.6E-2</v>
      </c>
      <c r="CO161" s="27">
        <f>CNPop!M$48</f>
        <v>1.7000000000000001E-2</v>
      </c>
      <c r="CP161" s="27">
        <f>CNPop!N$48</f>
        <v>1.9E-2</v>
      </c>
      <c r="CQ161" s="27">
        <f>CNPop!O$48</f>
        <v>2.1000000000000001E-2</v>
      </c>
      <c r="CR161" s="27">
        <f>CNPop!P$48</f>
        <v>2.3E-2</v>
      </c>
      <c r="CS161" s="27">
        <f>CNPop!Q$48</f>
        <v>2.5999999999999999E-2</v>
      </c>
      <c r="CT161" s="27">
        <f>CNPop!R$48</f>
        <v>2.8000000000000001E-2</v>
      </c>
      <c r="CU161" s="27">
        <f>CNPop!S$48</f>
        <v>0.03</v>
      </c>
      <c r="CV161" s="27">
        <f>CNPop!T$48</f>
        <v>3.3000000000000002E-2</v>
      </c>
      <c r="CW161" s="27">
        <f>CNPop!U$48</f>
        <v>3.5999999999999997E-2</v>
      </c>
      <c r="CX161" s="27">
        <f>CNPop!V$48</f>
        <v>3.9E-2</v>
      </c>
      <c r="CY161" s="27">
        <f>CNPop!W$48</f>
        <v>4.2000000000000003E-2</v>
      </c>
      <c r="CZ161" s="27">
        <f>CNPop!X$48</f>
        <v>4.4999999999999998E-2</v>
      </c>
      <c r="DA161" s="27">
        <f>CNPop!Y$48</f>
        <v>4.9000000000000002E-2</v>
      </c>
      <c r="DB161" s="27">
        <f>CNPop!Z$48</f>
        <v>5.1999999999999998E-2</v>
      </c>
      <c r="DC161" s="27">
        <f>CNPop!AA$48</f>
        <v>5.6000000000000001E-2</v>
      </c>
      <c r="DD161" s="27">
        <f>CNPop!AB$48</f>
        <v>0.06</v>
      </c>
      <c r="DE161" s="27">
        <f>CNPop!AC$48</f>
        <v>6.3E-2</v>
      </c>
      <c r="DF161" s="27">
        <f>CNPop!AD$48</f>
        <v>6.8000000000000005E-2</v>
      </c>
      <c r="DG161" s="27">
        <f>CNPop!AE$48</f>
        <v>7.1999999999999995E-2</v>
      </c>
      <c r="DH161" s="27">
        <f>CNPop!AF$48</f>
        <v>7.5999999999999998E-2</v>
      </c>
      <c r="DI161" s="27">
        <f>CNPop!AG$48</f>
        <v>8.1000000000000003E-2</v>
      </c>
      <c r="DJ161" s="27">
        <f>CNPop!AH$48</f>
        <v>8.5000000000000006E-2</v>
      </c>
      <c r="DK161" s="27">
        <f>CNPop!AI$48</f>
        <v>0.09</v>
      </c>
      <c r="DL161" s="27">
        <f>CNPop!AJ$48</f>
        <v>9.5000000000000001E-2</v>
      </c>
      <c r="DM161" s="27">
        <f>CNPop!AK$48</f>
        <v>0.1</v>
      </c>
      <c r="DN161" s="27"/>
      <c r="DO161" s="27" t="str">
        <f t="shared" si="180"/>
        <v>.</v>
      </c>
      <c r="DP161" s="27" t="str">
        <f t="shared" si="181"/>
        <v>.</v>
      </c>
      <c r="DQ161" s="27" t="str">
        <f t="shared" si="182"/>
        <v>.</v>
      </c>
      <c r="DR161" s="27" t="str">
        <f t="shared" si="183"/>
        <v>.</v>
      </c>
      <c r="DS161" s="27" t="str">
        <f t="shared" si="184"/>
        <v>.</v>
      </c>
      <c r="DT161" s="27" t="str">
        <f t="shared" si="185"/>
        <v>.</v>
      </c>
      <c r="DU161" s="27" t="str">
        <f t="shared" si="186"/>
        <v>.</v>
      </c>
      <c r="DV161" s="27" t="str">
        <f t="shared" si="187"/>
        <v>.</v>
      </c>
      <c r="DW161" s="27" t="str">
        <f t="shared" si="188"/>
        <v>.</v>
      </c>
      <c r="DX161" s="27" t="str">
        <f t="shared" si="189"/>
        <v>.</v>
      </c>
      <c r="DY161" s="27" t="str">
        <f t="shared" si="190"/>
        <v>.</v>
      </c>
      <c r="DZ161" s="27" t="str">
        <f t="shared" si="191"/>
        <v>.</v>
      </c>
      <c r="EA161" s="27" t="str">
        <f t="shared" si="192"/>
        <v>.</v>
      </c>
      <c r="EB161" s="27" t="str">
        <f t="shared" si="193"/>
        <v>.</v>
      </c>
      <c r="EC161" s="27" t="str">
        <f t="shared" si="194"/>
        <v>.</v>
      </c>
      <c r="ED161" s="27" t="str">
        <f t="shared" si="195"/>
        <v>.</v>
      </c>
      <c r="EE161" s="27" t="str">
        <f t="shared" si="196"/>
        <v>.</v>
      </c>
      <c r="EF161" s="27" t="str">
        <f t="shared" si="197"/>
        <v>.</v>
      </c>
      <c r="EG161" s="27" t="str">
        <f t="shared" si="198"/>
        <v>.</v>
      </c>
      <c r="EH161" s="27" t="str">
        <f t="shared" si="199"/>
        <v>.</v>
      </c>
      <c r="EI161" s="27" t="str">
        <f t="shared" si="200"/>
        <v>.</v>
      </c>
      <c r="EJ161" s="27" t="str">
        <f t="shared" si="201"/>
        <v>.</v>
      </c>
      <c r="EK161" s="27" t="str">
        <f t="shared" si="202"/>
        <v>.</v>
      </c>
      <c r="EL161" s="27" t="str">
        <f t="shared" si="203"/>
        <v>.</v>
      </c>
      <c r="EM161" s="27" t="str">
        <f t="shared" si="204"/>
        <v>.</v>
      </c>
      <c r="EN161" s="27" t="str">
        <f t="shared" si="205"/>
        <v>.</v>
      </c>
      <c r="EO161" s="27" t="str">
        <f t="shared" si="206"/>
        <v>.</v>
      </c>
      <c r="EP161" s="27" t="str">
        <f t="shared" si="215"/>
        <v>.</v>
      </c>
      <c r="EQ161" s="27" t="str">
        <f t="shared" si="216"/>
        <v>.</v>
      </c>
      <c r="ER161" s="27" t="str">
        <f t="shared" si="225"/>
        <v>.</v>
      </c>
      <c r="ES161" s="27" t="str">
        <f t="shared" si="225"/>
        <v>.</v>
      </c>
      <c r="ET161" s="27" t="str">
        <f t="shared" si="225"/>
        <v>.</v>
      </c>
      <c r="EU161" s="27"/>
      <c r="EV161" s="27"/>
      <c r="EW161" s="27"/>
      <c r="EX161" s="27"/>
      <c r="EY161" s="27"/>
      <c r="EZ161" s="27" t="str">
        <f>IFERROR(VLOOKUP(CONCATENATE($C161,".SL.TLF.TERT.ZS"),AREA_WB_6ATTRS,Seq!B$1,FALSE)/100,".")</f>
        <v>.</v>
      </c>
      <c r="FA161" s="27" t="str">
        <f>IFERROR(VLOOKUP(CONCATENATE($C161,".SL.TLF.TERT.ZS"),AREA_WB_6ATTRS,Seq!C$1,FALSE)/100,".")</f>
        <v>.</v>
      </c>
      <c r="FB161" s="27" t="str">
        <f>IFERROR(VLOOKUP(CONCATENATE($C161,".SL.TLF.TERT.ZS"),AREA_WB_6ATTRS,Seq!D$1,FALSE)/100,".")</f>
        <v>.</v>
      </c>
      <c r="FC161" s="27" t="str">
        <f>IFERROR(VLOOKUP(CONCATENATE($C161,".SL.TLF.TERT.ZS"),AREA_WB_6ATTRS,Seq!E$1,FALSE)/100,".")</f>
        <v>.</v>
      </c>
      <c r="FD161" s="27" t="str">
        <f>IFERROR(VLOOKUP(CONCATENATE($C161,".SL.TLF.TERT.ZS"),AREA_WB_6ATTRS,Seq!F$1,FALSE)/100,".")</f>
        <v>.</v>
      </c>
      <c r="FE161" s="27" t="str">
        <f>IFERROR(VLOOKUP(CONCATENATE($C161,".SL.TLF.TERT.ZS"),AREA_WB_6ATTRS,Seq!G$1,FALSE)/100,".")</f>
        <v>.</v>
      </c>
      <c r="FF161" s="27" t="str">
        <f>IFERROR(VLOOKUP(CONCATENATE($C161,".SL.TLF.TERT.ZS"),AREA_WB_6ATTRS,Seq!H$1,FALSE)/100,".")</f>
        <v>.</v>
      </c>
      <c r="FG161" s="27" t="str">
        <f>IFERROR(VLOOKUP(CONCATENATE($C161,".SL.TLF.TERT.ZS"),AREA_WB_6ATTRS,Seq!I$1,FALSE)/100,".")</f>
        <v>.</v>
      </c>
      <c r="FH161" s="27" t="str">
        <f>IFERROR(VLOOKUP(CONCATENATE($C161,".SL.TLF.TERT.ZS"),AREA_WB_6ATTRS,Seq!J$1,FALSE)/100,".")</f>
        <v>.</v>
      </c>
      <c r="FI161" s="27" t="str">
        <f>IFERROR(VLOOKUP(CONCATENATE($C161,".SL.TLF.TERT.ZS"),AREA_WB_6ATTRS,Seq!K$1,FALSE)/100,".")</f>
        <v>.</v>
      </c>
      <c r="FJ161" s="27" t="str">
        <f>IFERROR(VLOOKUP(CONCATENATE($C161,".SL.TLF.TERT.ZS"),AREA_WB_6ATTRS,Seq!L$1,FALSE)/100,".")</f>
        <v>.</v>
      </c>
      <c r="FK161" s="27" t="str">
        <f>IFERROR(VLOOKUP(CONCATENATE($C161,".SL.TLF.TERT.ZS"),AREA_WB_6ATTRS,Seq!M$1,FALSE)/100,".")</f>
        <v>.</v>
      </c>
      <c r="FL161" s="27" t="str">
        <f>IFERROR(VLOOKUP(CONCATENATE($C161,".SL.TLF.TERT.ZS"),AREA_WB_6ATTRS,Seq!N$1,FALSE)/100,".")</f>
        <v>.</v>
      </c>
      <c r="FM161" s="27" t="str">
        <f>IFERROR(VLOOKUP(CONCATENATE($C161,".SL.TLF.TERT.ZS"),AREA_WB_6ATTRS,Seq!O$1,FALSE)/100,".")</f>
        <v>.</v>
      </c>
      <c r="FN161" s="27" t="str">
        <f>IFERROR(VLOOKUP(CONCATENATE($C161,".SL.TLF.TERT.ZS"),AREA_WB_6ATTRS,Seq!P$1,FALSE)/100,".")</f>
        <v>.</v>
      </c>
      <c r="FO161" s="27" t="str">
        <f>IFERROR(VLOOKUP(CONCATENATE($C161,".SL.TLF.TERT.ZS"),AREA_WB_6ATTRS,Seq!Q$1,FALSE)/100,".")</f>
        <v>.</v>
      </c>
      <c r="FP161" s="27" t="str">
        <f>IFERROR(VLOOKUP(CONCATENATE($C161,".SL.TLF.TERT.ZS"),AREA_WB_6ATTRS,Seq!R$1,FALSE)/100,".")</f>
        <v>.</v>
      </c>
      <c r="FQ161" s="27" t="str">
        <f>IFERROR(VLOOKUP(CONCATENATE($C161,".SL.TLF.TERT.ZS"),AREA_WB_6ATTRS,Seq!S$1,FALSE)/100,".")</f>
        <v>.</v>
      </c>
      <c r="FR161" s="27" t="str">
        <f>IFERROR(VLOOKUP(CONCATENATE($C161,".SL.TLF.TERT.ZS"),AREA_WB_6ATTRS,Seq!T$1,FALSE)/100,".")</f>
        <v>.</v>
      </c>
      <c r="FS161" s="27" t="str">
        <f>IFERROR(VLOOKUP(CONCATENATE($C161,".SL.TLF.TERT.ZS"),AREA_WB_6ATTRS,Seq!U$1,FALSE)/100,".")</f>
        <v>.</v>
      </c>
      <c r="FT161" s="27" t="str">
        <f>IFERROR(VLOOKUP(CONCATENATE($C161,".SL.TLF.TERT.ZS"),AREA_WB_6ATTRS,Seq!V$1,FALSE)/100,".")</f>
        <v>.</v>
      </c>
      <c r="FU161" s="27" t="str">
        <f>IFERROR(VLOOKUP(CONCATENATE($C161,".SL.TLF.TERT.ZS"),AREA_WB_6ATTRS,Seq!W$1,FALSE)/100,".")</f>
        <v>.</v>
      </c>
      <c r="FV161" s="27" t="str">
        <f>IFERROR(VLOOKUP(CONCATENATE($C161,".SL.TLF.TERT.ZS"),AREA_WB_6ATTRS,Seq!X$1,FALSE)/100,".")</f>
        <v>.</v>
      </c>
      <c r="FW161" s="27" t="str">
        <f>IFERROR(VLOOKUP(CONCATENATE($C161,".SL.TLF.TERT.ZS"),AREA_WB_6ATTRS,Seq!Y$1,FALSE)/100,".")</f>
        <v>.</v>
      </c>
      <c r="FX161" s="27" t="str">
        <f>IFERROR(VLOOKUP(CONCATENATE($C161,".SL.TLF.TERT.ZS"),AREA_WB_6ATTRS,Seq!Z$1,FALSE)/100,".")</f>
        <v>.</v>
      </c>
      <c r="FY161" s="27" t="str">
        <f>IFERROR(VLOOKUP(CONCATENATE($C161,".SL.TLF.TERT.ZS"),AREA_WB_6ATTRS,Seq!AA$1,FALSE)/100,".")</f>
        <v>.</v>
      </c>
      <c r="FZ161" s="27" t="str">
        <f>IFERROR(VLOOKUP(CONCATENATE($C161,".SL.TLF.TERT.ZS"),AREA_WB_6ATTRS,Seq!AB$1,FALSE)/100,".")</f>
        <v>.</v>
      </c>
      <c r="GA161" s="27" t="str">
        <f>IFERROR(VLOOKUP(CONCATENATE($C161,".SL.TLF.TERT.ZS"),AREA_WB_6ATTRS,Seq!AC$1,FALSE)/100,".")</f>
        <v>.</v>
      </c>
      <c r="GB161" s="27" t="str">
        <f>IFERROR(VLOOKUP(CONCATENATE($C161,".SL.TLF.TERT.ZS"),AREA_WB_6ATTRS,Seq!AD$1,FALSE)/100,".")</f>
        <v>.</v>
      </c>
      <c r="GC161" s="27" t="str">
        <f>IFERROR(VLOOKUP(CONCATENATE($C161,".SL.TLF.TERT.ZS"),AREA_WB_6ATTRS,Seq!AE$1,FALSE)/100,".")</f>
        <v>.</v>
      </c>
      <c r="GD161" s="27" t="str">
        <f>IFERROR(VLOOKUP(CONCATENATE($C161,".SL.TLF.TERT.ZS"),AREA_WB_6ATTRS,Seq!AF$1,FALSE)/100,".")</f>
        <v>.</v>
      </c>
      <c r="GE161" s="27" t="str">
        <f>IFERROR(VLOOKUP(CONCATENATE($C161,".SL.TLF.TERT.ZS"),AREA_WB_6ATTRS,Seq!AG$1,FALSE)/100,".")</f>
        <v>.</v>
      </c>
      <c r="GF161" s="27" t="str">
        <f>IFERROR(VLOOKUP(CONCATENATE($C161,".SL.TLF.TERT.ZS"),AREA_WB_6ATTRS,Seq!AH$1,FALSE)/100,".")</f>
        <v>.</v>
      </c>
      <c r="GG161" s="27" t="str">
        <f>IFERROR(VLOOKUP(CONCATENATE($C161,".SL.TLF.TERT.ZS"),AREA_WB_6ATTRS,Seq!AI$1,FALSE)/100,".")</f>
        <v>.</v>
      </c>
      <c r="GH161" s="27" t="str">
        <f>IFERROR(VLOOKUP(CONCATENATE($C161,".SL.TLF.TERT.ZS"),AREA_WB_6ATTRS,Seq!AJ$1,FALSE)/100,".")</f>
        <v>.</v>
      </c>
      <c r="GI161" s="27" t="str">
        <f>IFERROR(VLOOKUP(CONCATENATE($C161,".SL.TLF.TERT.ZS"),AREA_WB_6ATTRS,Seq!AK$1,FALSE)/100,".")</f>
        <v>.</v>
      </c>
      <c r="GJ161" s="27" t="str">
        <f>IFERROR(VLOOKUP(CONCATENATE($C161,".SL.TLF.TERT.ZS"),AREA_WB_6ATTRS,Seq!AL$1,FALSE)/100,".")</f>
        <v>.</v>
      </c>
      <c r="GK161" s="27"/>
      <c r="GL161" s="27"/>
      <c r="GM161" s="27">
        <f t="shared" si="207"/>
        <v>2.7514244812395497E-4</v>
      </c>
      <c r="GN161" s="27">
        <f t="shared" si="208"/>
        <v>2.040315408278335E-4</v>
      </c>
      <c r="GO161" s="27" t="str">
        <f t="shared" si="217"/>
        <v>.</v>
      </c>
      <c r="GP161" s="27"/>
      <c r="GQ161" s="9">
        <f>IF(VLOOKUP($B161,EM_80!$B$1:$C$201,2,FALSE)&gt;0,VLOOKUP($B161,EM_80!$B$1:$C$201,2,FALSE),".")</f>
        <v>1000</v>
      </c>
      <c r="GR161" s="9">
        <f t="shared" si="209"/>
        <v>1000</v>
      </c>
      <c r="GS161" s="9" t="str">
        <f t="shared" si="210"/>
        <v>.</v>
      </c>
      <c r="GU161">
        <f t="shared" si="211"/>
        <v>3634481</v>
      </c>
      <c r="GV161">
        <f t="shared" si="212"/>
        <v>4901203</v>
      </c>
      <c r="GW161">
        <f t="shared" si="213"/>
        <v>6229981</v>
      </c>
      <c r="GX161">
        <f t="shared" si="214"/>
        <v>7600524</v>
      </c>
      <c r="GZ161" s="9" t="str">
        <f>IF(ISNA(VLOOKUP($B161,Area_EM_90,Seq!C$1,FALSE)),".",VLOOKUP($B161,Area_EM_90,Seq!C$1,FALSE))</f>
        <v>.</v>
      </c>
      <c r="HA161" s="9" t="str">
        <f>IF(ISNA(VLOOKUP($B161,Area_EM_90,Seq!D$1,FALSE)),".",VLOOKUP($B161,Area_EM_90,Seq!D$1,FALSE))</f>
        <v>.</v>
      </c>
      <c r="HB161" s="9" t="str">
        <f>IF(ISNA(VLOOKUP($B161,Area_EM_90,Seq!E$1,FALSE)),".",VLOOKUP($B161,Area_EM_90,Seq!E$1,FALSE))</f>
        <v>.</v>
      </c>
      <c r="HC161" s="9" t="str">
        <f>IF(ISNA(VLOOKUP($B161,Area_EM_90,Seq!F$1,FALSE)),".",VLOOKUP($B161,Area_EM_90,Seq!F$1,FALSE))</f>
        <v>.</v>
      </c>
      <c r="HD161" s="9" t="str">
        <f>IF(ISNA(VLOOKUP($B161,Area_EM_90,Seq!G$1,FALSE)),".",VLOOKUP($B161,Area_EM_90,Seq!G$1,FALSE))</f>
        <v>.</v>
      </c>
      <c r="HE161" s="9" t="str">
        <f>IF(ISNA(VLOOKUP($B161,Area_EM_90,Seq!H$1,FALSE)),".",VLOOKUP($B161,Area_EM_90,Seq!H$1,FALSE))</f>
        <v>.</v>
      </c>
      <c r="HF161" s="9" t="str">
        <f>IF(ISNA(VLOOKUP($B161,Area_EM_90,Seq!I$1,FALSE)),".",VLOOKUP($B161,Area_EM_90,Seq!I$1,FALSE))</f>
        <v>.</v>
      </c>
      <c r="HG161" s="9" t="str">
        <f>IF(ISNA(VLOOKUP($B161,Area_EM_90,Seq!J$1,FALSE)),".",VLOOKUP($B161,Area_EM_90,Seq!J$1,FALSE))</f>
        <v>.</v>
      </c>
      <c r="HH161" s="9" t="str">
        <f>IF(ISNA(VLOOKUP($B161,Area_EM_00,Seq!C$1,FALSE)),".",VLOOKUP($B161,Area_EM_00,Seq!C$1,FALSE))</f>
        <v>.</v>
      </c>
      <c r="HI161" s="9" t="str">
        <f>IF(ISNA(VLOOKUP($B161,Area_EM_00,Seq!D$1,FALSE)),".",VLOOKUP($B161,Area_EM_00,Seq!D$1,FALSE))</f>
        <v>.</v>
      </c>
      <c r="HJ161" s="9" t="str">
        <f>IF(ISNA(VLOOKUP($B161,Area_EM_00,Seq!E$1,FALSE)),".",VLOOKUP($B161,Area_EM_00,Seq!E$1,FALSE))</f>
        <v>.</v>
      </c>
      <c r="HK161" s="9" t="str">
        <f>IF(ISNA(VLOOKUP($B161,Area_EM_00,Seq!F$1,FALSE)),".",VLOOKUP($B161,Area_EM_00,Seq!F$1,FALSE))</f>
        <v>.</v>
      </c>
      <c r="HL161" s="9" t="str">
        <f>IF(ISNA(VLOOKUP($B161,Area_EM_00,Seq!G$1,FALSE)),".",VLOOKUP($B161,Area_EM_00,Seq!G$1,FALSE))</f>
        <v>.</v>
      </c>
      <c r="HM161" s="9" t="str">
        <f>IF(ISNA(VLOOKUP($B161,Area_EM_00,Seq!H$1,FALSE)),".",VLOOKUP($B161,Area_EM_00,Seq!H$1,FALSE))</f>
        <v>.</v>
      </c>
      <c r="HN161" s="9" t="str">
        <f>IF(ISNA(VLOOKUP($B161,Area_EM_00,Seq!I$1,FALSE)),".",VLOOKUP($B161,Area_EM_00,Seq!I$1,FALSE))</f>
        <v>.</v>
      </c>
      <c r="HO161" s="9" t="str">
        <f>IF(ISNA(VLOOKUP($B161,Area_EM_00,Seq!J$1,FALSE)),".",VLOOKUP($B161,Area_EM_00,Seq!J$1,FALSE))</f>
        <v>.</v>
      </c>
      <c r="HQ161" s="27"/>
      <c r="HR161" s="9">
        <f>IFERROR(VLOOKUP($B161,AREA_EM3_60_00,Seq!E$1,FALSE),".")</f>
        <v>125</v>
      </c>
      <c r="HS161" s="9">
        <f>IFERROR(VLOOKUP($B161,AREA_EM3_60_00,Seq!F$1,FALSE),".")</f>
        <v>270</v>
      </c>
      <c r="HT161" s="9">
        <f>IFERROR(VLOOKUP($B161,AREA_EM3_60_00,Seq!G$1,FALSE),".")</f>
        <v>434</v>
      </c>
      <c r="HU161" s="9">
        <f>IFERROR(VLOOKUP($B161,AREA_EM3_10,Seq!B$1,FALSE),".")</f>
        <v>368.95396053760368</v>
      </c>
      <c r="HV161" s="9">
        <f t="shared" si="218"/>
        <v>3634481</v>
      </c>
      <c r="HW161" s="9">
        <f t="shared" si="219"/>
        <v>4901203</v>
      </c>
      <c r="HX161" s="9">
        <f t="shared" si="220"/>
        <v>6229981</v>
      </c>
      <c r="HY161" s="9">
        <f t="shared" si="221"/>
        <v>7600524</v>
      </c>
    </row>
    <row r="162" spans="1:233">
      <c r="A162" s="25" t="s">
        <v>3171</v>
      </c>
      <c r="B162" s="26" t="str">
        <f t="shared" si="178"/>
        <v>Jamaica</v>
      </c>
      <c r="C162" s="166" t="s">
        <v>1455</v>
      </c>
      <c r="D162" s="27">
        <f>VLOOKUP("CHN.NY.GDP.MKTP.KD",AREA_WB_6ATTRS,Seq!B$1,FALSE)/10000</f>
        <v>18294112.043860689</v>
      </c>
      <c r="E162" s="27">
        <f>VLOOKUP("CHN.NY.GDP.MKTP.KD",AREA_WB_6ATTRS,Seq!C$1,FALSE)/10000</f>
        <v>19245405.87014145</v>
      </c>
      <c r="F162" s="27">
        <f>VLOOKUP("CHN.NY.GDP.MKTP.KD",AREA_WB_6ATTRS,Seq!D$1,FALSE)/10000</f>
        <v>20996737.804324333</v>
      </c>
      <c r="G162" s="27">
        <f>VLOOKUP("CHN.NY.GDP.MKTP.KD",AREA_WB_6ATTRS,Seq!E$1,FALSE)/10000</f>
        <v>23285382.224995762</v>
      </c>
      <c r="H162" s="27">
        <f>VLOOKUP("CHN.NY.GDP.MKTP.KD",AREA_WB_6ATTRS,Seq!F$1,FALSE)/10000</f>
        <v>26824760.323195074</v>
      </c>
      <c r="I162" s="27">
        <f>VLOOKUP("CHN.NY.GDP.MKTP.KD",AREA_WB_6ATTRS,Seq!G$1,FALSE)/10000</f>
        <v>30446102.966826372</v>
      </c>
      <c r="J162" s="27">
        <f>VLOOKUP("CHN.NY.GDP.MKTP.KD",AREA_WB_6ATTRS,Seq!H$1,FALSE)/10000</f>
        <v>33125360.027907111</v>
      </c>
      <c r="K162" s="27">
        <f>VLOOKUP("CHN.NY.GDP.MKTP.KD",AREA_WB_6ATTRS,Seq!I$1,FALSE)/10000</f>
        <v>36967901.791144341</v>
      </c>
      <c r="L162" s="27">
        <f>VLOOKUP("CHN.NY.GDP.MKTP.KD",AREA_WB_6ATTRS,Seq!J$1,FALSE)/10000</f>
        <v>41145274.693543643</v>
      </c>
      <c r="M162" s="27">
        <f>VLOOKUP("CHN.NY.GDP.MKTP.KD",AREA_WB_6ATTRS,Seq!K$1,FALSE)/10000</f>
        <v>42832230.955979005</v>
      </c>
      <c r="N162" s="27">
        <f>VLOOKUP("CHN.NY.GDP.MKTP.KD",AREA_WB_6ATTRS,Seq!L$1,FALSE)/10000</f>
        <v>44459855.73230619</v>
      </c>
      <c r="O162" s="27">
        <f>VLOOKUP("CHN.NY.GDP.MKTP.KD",AREA_WB_6ATTRS,Seq!M$1,FALSE)/10000</f>
        <v>48550162.459678344</v>
      </c>
      <c r="P162" s="27">
        <f>VLOOKUP("CHN.NY.GDP.MKTP.KD",AREA_WB_6ATTRS,Seq!N$1,FALSE)/10000</f>
        <v>55444285.528952621</v>
      </c>
      <c r="Q162" s="27">
        <f>VLOOKUP("CHN.NY.GDP.MKTP.KD",AREA_WB_6ATTRS,Seq!O$1,FALSE)/10000</f>
        <v>63206485.503006078</v>
      </c>
      <c r="R162" s="27">
        <f>VLOOKUP("CHN.NY.GDP.MKTP.KD",AREA_WB_6ATTRS,Seq!P$1,FALSE)/10000</f>
        <v>71486535.103899792</v>
      </c>
      <c r="S162" s="27">
        <f>VLOOKUP("CHN.NY.GDP.MKTP.KD",AREA_WB_6ATTRS,Seq!Q$1,FALSE)/10000</f>
        <v>79278567.430224851</v>
      </c>
      <c r="T162" s="27">
        <f>VLOOKUP("CHN.NY.GDP.MKTP.KD",AREA_WB_6ATTRS,Seq!R$1,FALSE)/10000</f>
        <v>87206424.173247412</v>
      </c>
      <c r="U162" s="27">
        <f>VLOOKUP("CHN.NY.GDP.MKTP.KD",AREA_WB_6ATTRS,Seq!S$1,FALSE)/10000</f>
        <v>95316621.621359423</v>
      </c>
      <c r="V162" s="27">
        <f>VLOOKUP("CHN.NY.GDP.MKTP.KD",AREA_WB_6ATTRS,Seq!T$1,FALSE)/10000</f>
        <v>102751318.10782552</v>
      </c>
      <c r="W162" s="27">
        <f>VLOOKUP("CHN.NY.GDP.MKTP.KD",AREA_WB_6ATTRS,Seq!U$1,FALSE)/10000</f>
        <v>110560418.28402025</v>
      </c>
      <c r="X162" s="27">
        <f>VLOOKUP("CHN.NY.GDP.MKTP.KD",AREA_WB_6ATTRS,Seq!V$1,FALSE)/10000</f>
        <v>119847493.41987793</v>
      </c>
      <c r="Y162" s="27">
        <f>VLOOKUP("CHN.NY.GDP.MKTP.KD",AREA_WB_6ATTRS,Seq!W$1,FALSE)/10000</f>
        <v>129794835.37372778</v>
      </c>
      <c r="Z162" s="27">
        <f>VLOOKUP("CHN.NY.GDP.MKTP.KD",AREA_WB_6ATTRS,Seq!X$1,FALSE)/10000</f>
        <v>141606165.392737</v>
      </c>
      <c r="AA162" s="27">
        <f>VLOOKUP("CHN.NY.GDP.MKTP.KD",AREA_WB_6ATTRS,Seq!Y$1,FALSE)/10000</f>
        <v>155766781.9320105</v>
      </c>
      <c r="AB162" s="27">
        <f>VLOOKUP("CHN.NY.GDP.MKTP.KD",AREA_WB_6ATTRS,Seq!Z$1,FALSE)/10000</f>
        <v>171499226.90714428</v>
      </c>
      <c r="AC162" s="27">
        <f>VLOOKUP("CHN.NY.GDP.MKTP.KD",AREA_WB_6ATTRS,Seq!AA$1,FALSE)/10000</f>
        <v>190878639.54765138</v>
      </c>
      <c r="AD162" s="27">
        <f>VLOOKUP("CHN.NY.GDP.MKTP.KD",AREA_WB_6ATTRS,Seq!AB$1,FALSE)/10000</f>
        <v>215120226.77020231</v>
      </c>
      <c r="AE162" s="27">
        <f>VLOOKUP("CHN.NY.GDP.MKTP.KD",AREA_WB_6ATTRS,Seq!AC$1,FALSE)/10000</f>
        <v>245667298.97157177</v>
      </c>
      <c r="AF162" s="27">
        <f>VLOOKUP("CHN.NY.GDP.MKTP.KD",AREA_WB_6ATTRS,Seq!AD$1,FALSE)/10000</f>
        <v>269251359.67284226</v>
      </c>
      <c r="AG162" s="27">
        <f>VLOOKUP("CHN.NY.GDP.MKTP.KD",AREA_WB_6ATTRS,Seq!AE$1,FALSE)/10000</f>
        <v>294022484.76274431</v>
      </c>
      <c r="AH162" s="27">
        <f>VLOOKUP("CHN.NY.GDP.MKTP.KD",AREA_WB_6ATTRS,Seq!AF$1,FALSE)/10000</f>
        <v>324600823.17806971</v>
      </c>
      <c r="AI162" s="27">
        <f>VLOOKUP("CHN.NY.GDP.MKTP.KD",AREA_WB_6ATTRS,Seq!AG$1,FALSE)/10000</f>
        <v>354139498.08727396</v>
      </c>
      <c r="AJ162" s="27"/>
      <c r="AK162" s="27"/>
      <c r="AL162" s="27"/>
      <c r="AM162" s="27"/>
      <c r="AN162" s="27"/>
      <c r="AO162" s="27"/>
      <c r="AP162" s="27">
        <f>IFERROR(VLOOKUP(CONCATENATE($C162, ".NY.GDP.MKTP.KD"),AREA_WB_6ATTRS,Seq!B$1,FALSE)/10000,".")</f>
        <v>580093.10982413345</v>
      </c>
      <c r="AQ162" s="27">
        <f>IFERROR(VLOOKUP(CONCATENATE($C162, ".NY.GDP.MKTP.KD"),AREA_WB_6ATTRS,Seq!C$1,FALSE)/10000,".")</f>
        <v>595404.36566544732</v>
      </c>
      <c r="AR162" s="27">
        <f>IFERROR(VLOOKUP(CONCATENATE($C162, ".NY.GDP.MKTP.KD"),AREA_WB_6ATTRS,Seq!D$1,FALSE)/10000,".")</f>
        <v>607724.66119557328</v>
      </c>
      <c r="AS162" s="27">
        <f>IFERROR(VLOOKUP(CONCATENATE($C162, ".NY.GDP.MKTP.KD"),AREA_WB_6ATTRS,Seq!E$1,FALSE)/10000,".")</f>
        <v>619326.60137997044</v>
      </c>
      <c r="AT162" s="27">
        <f>IFERROR(VLOOKUP(CONCATENATE($C162, ".NY.GDP.MKTP.KD"),AREA_WB_6ATTRS,Seq!F$1,FALSE)/10000,".")</f>
        <v>609774.44354819227</v>
      </c>
      <c r="AU162" s="27">
        <f>IFERROR(VLOOKUP(CONCATENATE($C162, ".NY.GDP.MKTP.KD"),AREA_WB_6ATTRS,Seq!G$1,FALSE)/10000,".")</f>
        <v>591824.9060756804</v>
      </c>
      <c r="AV162" s="27">
        <f>IFERROR(VLOOKUP(CONCATENATE($C162, ".NY.GDP.MKTP.KD"),AREA_WB_6ATTRS,Seq!H$1,FALSE)/10000,".")</f>
        <v>602966.53187905182</v>
      </c>
      <c r="AW162" s="27">
        <f>IFERROR(VLOOKUP(CONCATENATE($C162, ".NY.GDP.MKTP.KD"),AREA_WB_6ATTRS,Seq!I$1,FALSE)/10000,".")</f>
        <v>650301.54416190693</v>
      </c>
      <c r="AX162" s="27">
        <f>IFERROR(VLOOKUP(CONCATENATE($C162, ".NY.GDP.MKTP.KD"),AREA_WB_6ATTRS,Seq!J$1,FALSE)/10000,".")</f>
        <v>676146.49144455988</v>
      </c>
      <c r="AY162" s="27">
        <f>IFERROR(VLOOKUP(CONCATENATE($C162, ".NY.GDP.MKTP.KD"),AREA_WB_6ATTRS,Seq!K$1,FALSE)/10000,".")</f>
        <v>724648.53716216539</v>
      </c>
      <c r="AZ162" s="27">
        <f>IFERROR(VLOOKUP(CONCATENATE($C162, ".NY.GDP.MKTP.KD"),AREA_WB_6ATTRS,Seq!L$1,FALSE)/10000,".")</f>
        <v>755087.65345539141</v>
      </c>
      <c r="BA162" s="27">
        <f>IFERROR(VLOOKUP(CONCATENATE($C162, ".NY.GDP.MKTP.KD"),AREA_WB_6ATTRS,Seq!M$1,FALSE)/10000,".")</f>
        <v>791620.59683877532</v>
      </c>
      <c r="BB162" s="27">
        <f>IFERROR(VLOOKUP(CONCATENATE($C162, ".NY.GDP.MKTP.KD"),AREA_WB_6ATTRS,Seq!N$1,FALSE)/10000,".")</f>
        <v>807101.07407550712</v>
      </c>
      <c r="BC162" s="27">
        <f>IFERROR(VLOOKUP(CONCATENATE($C162, ".NY.GDP.MKTP.KD"),AREA_WB_6ATTRS,Seq!O$1,FALSE)/10000,".")</f>
        <v>883106.61005733942</v>
      </c>
      <c r="BD162" s="27">
        <f>IFERROR(VLOOKUP(CONCATENATE($C162, ".NY.GDP.MKTP.KD"),AREA_WB_6ATTRS,Seq!P$1,FALSE)/10000,".")</f>
        <v>895323.41686283494</v>
      </c>
      <c r="BE162" s="27">
        <f>IFERROR(VLOOKUP(CONCATENATE($C162, ".NY.GDP.MKTP.KD"),AREA_WB_6ATTRS,Seq!Q$1,FALSE)/10000,".")</f>
        <v>916363.1326044189</v>
      </c>
      <c r="BF162" s="27">
        <f>IFERROR(VLOOKUP(CONCATENATE($C162, ".NY.GDP.MKTP.KD"),AREA_WB_6ATTRS,Seq!R$1,FALSE)/10000,".")</f>
        <v>915320.94172802905</v>
      </c>
      <c r="BG162" s="27">
        <f>IFERROR(VLOOKUP(CONCATENATE($C162, ".NY.GDP.MKTP.KD"),AREA_WB_6ATTRS,Seq!S$1,FALSE)/10000,".")</f>
        <v>904882.0736874874</v>
      </c>
      <c r="BH162" s="27">
        <f>IFERROR(VLOOKUP(CONCATENATE($C162, ".NY.GDP.MKTP.KD"),AREA_WB_6ATTRS,Seq!T$1,FALSE)/10000,".")</f>
        <v>883757.11719101528</v>
      </c>
      <c r="BI162" s="27">
        <f>IFERROR(VLOOKUP(CONCATENATE($C162, ".NY.GDP.MKTP.KD"),AREA_WB_6ATTRS,Seq!U$1,FALSE)/10000,".")</f>
        <v>893016.0095946833</v>
      </c>
      <c r="BJ162" s="27">
        <f>IFERROR(VLOOKUP(CONCATENATE($C162, ".NY.GDP.MKTP.KD"),AREA_WB_6ATTRS,Seq!V$1,FALSE)/10000,".")</f>
        <v>900862.97294103075</v>
      </c>
      <c r="BK162" s="27">
        <f>IFERROR(VLOOKUP(CONCATENATE($C162, ".NY.GDP.MKTP.KD"),AREA_WB_6ATTRS,Seq!W$1,FALSE)/10000,".")</f>
        <v>912978.94531951216</v>
      </c>
      <c r="BL162" s="27">
        <f>IFERROR(VLOOKUP(CONCATENATE($C162, ".NY.GDP.MKTP.KD"),AREA_WB_6ATTRS,Seq!X$1,FALSE)/10000,".")</f>
        <v>921838.57500604994</v>
      </c>
      <c r="BM162" s="27">
        <f>IFERROR(VLOOKUP(CONCATENATE($C162, ".NY.GDP.MKTP.KD"),AREA_WB_6ATTRS,Seq!Y$1,FALSE)/10000,".")</f>
        <v>968230.72820346453</v>
      </c>
      <c r="BN162" s="27">
        <f>IFERROR(VLOOKUP(CONCATENATE($C162, ".NY.GDP.MKTP.KD"),AREA_WB_6ATTRS,Seq!Z$1,FALSE)/10000,".")</f>
        <v>981716.01121019688</v>
      </c>
      <c r="BO162" s="27">
        <f>IFERROR(VLOOKUP(CONCATENATE($C162, ".NY.GDP.MKTP.KD"),AREA_WB_6ATTRS,Seq!AA$1,FALSE)/10000,".")</f>
        <v>991824.08380851138</v>
      </c>
      <c r="BP162" s="27">
        <f>IFERROR(VLOOKUP(CONCATENATE($C162, ".NY.GDP.MKTP.KD"),AREA_WB_6ATTRS,Seq!AB$1,FALSE)/10000,".")</f>
        <v>1023562.4544903837</v>
      </c>
      <c r="BQ162" s="27">
        <f>IFERROR(VLOOKUP(CONCATENATE($C162, ".NY.GDP.MKTP.KD"),AREA_WB_6ATTRS,Seq!AC$1,FALSE)/10000,".")</f>
        <v>1029703.829217326</v>
      </c>
      <c r="BR162" s="27">
        <f>IFERROR(VLOOKUP(CONCATENATE($C162, ".NY.GDP.MKTP.KD"),AREA_WB_6ATTRS,Seq!AD$1,FALSE)/10000,".")</f>
        <v>1012198.8641206316</v>
      </c>
      <c r="BS162" s="27">
        <f>IFERROR(VLOOKUP(CONCATENATE($C162, ".NY.GDP.MKTP.KD"),AREA_WB_6ATTRS,Seq!AE$1,FALSE)/10000,".")</f>
        <v>985881.69365349505</v>
      </c>
      <c r="BT162" s="27">
        <f>IFERROR(VLOOKUP(CONCATENATE($C162, ".NY.GDP.MKTP.KD"),AREA_WB_6ATTRS,Seq!AF$1,FALSE)/10000,".")</f>
        <v>979966.40349157411</v>
      </c>
      <c r="BU162" s="27">
        <f>IFERROR(VLOOKUP(CONCATENATE($C162, ".NY.GDP.MKTP.KD"),AREA_WB_6ATTRS,Seq!AG$1,FALSE)/10000,".")</f>
        <v>992705.96673696442</v>
      </c>
      <c r="BV162" s="27"/>
      <c r="BW162" s="27"/>
      <c r="BX162" s="27"/>
      <c r="BY162" s="27"/>
      <c r="BZ162" s="27"/>
      <c r="CA162" s="27"/>
      <c r="CB162" s="27"/>
      <c r="CC162" s="27">
        <f>CNPop!A$48</f>
        <v>5.0000000000000001E-3</v>
      </c>
      <c r="CD162" s="27">
        <f>CNPop!B$48</f>
        <v>6.0000000000000001E-3</v>
      </c>
      <c r="CE162" s="27">
        <f>CNPop!C$48</f>
        <v>6.0000000000000001E-3</v>
      </c>
      <c r="CF162" s="27">
        <f>CNPop!D$48</f>
        <v>7.0000000000000001E-3</v>
      </c>
      <c r="CG162" s="27">
        <f>CNPop!E$48</f>
        <v>7.0000000000000001E-3</v>
      </c>
      <c r="CH162" s="27">
        <f>CNPop!F$48</f>
        <v>8.0000000000000002E-3</v>
      </c>
      <c r="CI162" s="27">
        <f>CNPop!G$48</f>
        <v>8.9999999999999993E-3</v>
      </c>
      <c r="CJ162" s="27">
        <f>CNPop!H$48</f>
        <v>0.01</v>
      </c>
      <c r="CK162" s="27">
        <f>CNPop!I$48</f>
        <v>1.0999999999999999E-2</v>
      </c>
      <c r="CL162" s="27">
        <f>CNPop!J$48</f>
        <v>1.2E-2</v>
      </c>
      <c r="CM162" s="27">
        <f>CNPop!K$48</f>
        <v>1.4E-2</v>
      </c>
      <c r="CN162" s="27">
        <f>CNPop!L$48</f>
        <v>1.6E-2</v>
      </c>
      <c r="CO162" s="27">
        <f>CNPop!M$48</f>
        <v>1.7000000000000001E-2</v>
      </c>
      <c r="CP162" s="27">
        <f>CNPop!N$48</f>
        <v>1.9E-2</v>
      </c>
      <c r="CQ162" s="27">
        <f>CNPop!O$48</f>
        <v>2.1000000000000001E-2</v>
      </c>
      <c r="CR162" s="27">
        <f>CNPop!P$48</f>
        <v>2.3E-2</v>
      </c>
      <c r="CS162" s="27">
        <f>CNPop!Q$48</f>
        <v>2.5999999999999999E-2</v>
      </c>
      <c r="CT162" s="27">
        <f>CNPop!R$48</f>
        <v>2.8000000000000001E-2</v>
      </c>
      <c r="CU162" s="27">
        <f>CNPop!S$48</f>
        <v>0.03</v>
      </c>
      <c r="CV162" s="27">
        <f>CNPop!T$48</f>
        <v>3.3000000000000002E-2</v>
      </c>
      <c r="CW162" s="27">
        <f>CNPop!U$48</f>
        <v>3.5999999999999997E-2</v>
      </c>
      <c r="CX162" s="27">
        <f>CNPop!V$48</f>
        <v>3.9E-2</v>
      </c>
      <c r="CY162" s="27">
        <f>CNPop!W$48</f>
        <v>4.2000000000000003E-2</v>
      </c>
      <c r="CZ162" s="27">
        <f>CNPop!X$48</f>
        <v>4.4999999999999998E-2</v>
      </c>
      <c r="DA162" s="27">
        <f>CNPop!Y$48</f>
        <v>4.9000000000000002E-2</v>
      </c>
      <c r="DB162" s="27">
        <f>CNPop!Z$48</f>
        <v>5.1999999999999998E-2</v>
      </c>
      <c r="DC162" s="27">
        <f>CNPop!AA$48</f>
        <v>5.6000000000000001E-2</v>
      </c>
      <c r="DD162" s="27">
        <f>CNPop!AB$48</f>
        <v>0.06</v>
      </c>
      <c r="DE162" s="27">
        <f>CNPop!AC$48</f>
        <v>6.3E-2</v>
      </c>
      <c r="DF162" s="27">
        <f>CNPop!AD$48</f>
        <v>6.8000000000000005E-2</v>
      </c>
      <c r="DG162" s="27">
        <f>CNPop!AE$48</f>
        <v>7.1999999999999995E-2</v>
      </c>
      <c r="DH162" s="27">
        <f>CNPop!AF$48</f>
        <v>7.5999999999999998E-2</v>
      </c>
      <c r="DI162" s="27">
        <f>CNPop!AG$48</f>
        <v>8.1000000000000003E-2</v>
      </c>
      <c r="DJ162" s="27">
        <f>CNPop!AH$48</f>
        <v>8.5000000000000006E-2</v>
      </c>
      <c r="DK162" s="27">
        <f>CNPop!AI$48</f>
        <v>0.09</v>
      </c>
      <c r="DL162" s="27">
        <f>CNPop!AJ$48</f>
        <v>9.5000000000000001E-2</v>
      </c>
      <c r="DM162" s="27">
        <f>CNPop!AK$48</f>
        <v>0.1</v>
      </c>
      <c r="DN162" s="27"/>
      <c r="DO162" s="27" t="str">
        <f t="shared" si="180"/>
        <v>.</v>
      </c>
      <c r="DP162" s="27" t="str">
        <f t="shared" si="181"/>
        <v>.</v>
      </c>
      <c r="DQ162" s="27" t="str">
        <f t="shared" si="182"/>
        <v>.</v>
      </c>
      <c r="DR162" s="27" t="str">
        <f t="shared" si="183"/>
        <v>.</v>
      </c>
      <c r="DS162" s="27" t="str">
        <f t="shared" si="184"/>
        <v>.</v>
      </c>
      <c r="DT162" s="27" t="str">
        <f t="shared" si="185"/>
        <v>.</v>
      </c>
      <c r="DU162" s="27" t="str">
        <f t="shared" si="186"/>
        <v>.</v>
      </c>
      <c r="DV162" s="27" t="str">
        <f t="shared" si="187"/>
        <v>.</v>
      </c>
      <c r="DW162" s="27" t="str">
        <f t="shared" si="188"/>
        <v>.</v>
      </c>
      <c r="DX162" s="27" t="str">
        <f t="shared" si="189"/>
        <v>.</v>
      </c>
      <c r="DY162" s="27" t="str">
        <f t="shared" si="190"/>
        <v>.</v>
      </c>
      <c r="DZ162" s="27" t="str">
        <f t="shared" si="191"/>
        <v>.</v>
      </c>
      <c r="EA162" s="27" t="str">
        <f t="shared" si="192"/>
        <v>.</v>
      </c>
      <c r="EB162" s="27" t="str">
        <f t="shared" si="193"/>
        <v>.</v>
      </c>
      <c r="EC162" s="27" t="str">
        <f t="shared" si="194"/>
        <v>.</v>
      </c>
      <c r="ED162" s="27" t="str">
        <f t="shared" si="195"/>
        <v>.</v>
      </c>
      <c r="EE162" s="27" t="str">
        <f t="shared" si="196"/>
        <v>.</v>
      </c>
      <c r="EF162" s="27" t="str">
        <f t="shared" si="197"/>
        <v>.</v>
      </c>
      <c r="EG162" s="27" t="str">
        <f t="shared" si="198"/>
        <v>.</v>
      </c>
      <c r="EH162" s="27" t="str">
        <f t="shared" si="199"/>
        <v>.</v>
      </c>
      <c r="EI162" s="27" t="str">
        <f t="shared" si="200"/>
        <v>.</v>
      </c>
      <c r="EJ162" s="27" t="str">
        <f t="shared" si="201"/>
        <v>.</v>
      </c>
      <c r="EK162" s="27" t="str">
        <f t="shared" si="202"/>
        <v>.</v>
      </c>
      <c r="EL162" s="27" t="str">
        <f t="shared" si="203"/>
        <v>.</v>
      </c>
      <c r="EM162" s="27" t="str">
        <f t="shared" si="204"/>
        <v>.</v>
      </c>
      <c r="EN162" s="27" t="str">
        <f t="shared" si="205"/>
        <v>.</v>
      </c>
      <c r="EO162" s="27" t="str">
        <f t="shared" si="206"/>
        <v>.</v>
      </c>
      <c r="EP162" s="27" t="str">
        <f t="shared" si="215"/>
        <v>.</v>
      </c>
      <c r="EQ162" s="27" t="str">
        <f t="shared" si="216"/>
        <v>.</v>
      </c>
      <c r="ER162" s="27" t="str">
        <f t="shared" si="225"/>
        <v>.</v>
      </c>
      <c r="ES162" s="27" t="str">
        <f t="shared" si="225"/>
        <v>.</v>
      </c>
      <c r="ET162" s="27" t="str">
        <f t="shared" si="225"/>
        <v>.</v>
      </c>
      <c r="EU162" s="27"/>
      <c r="EV162" s="27"/>
      <c r="EW162" s="27"/>
      <c r="EX162" s="27"/>
      <c r="EY162" s="27"/>
      <c r="EZ162" s="27" t="str">
        <f>IFERROR(VLOOKUP(CONCATENATE($C162,".SL.TLF.TERT.ZS"),AREA_WB_6ATTRS,Seq!B$1,FALSE)/100,".")</f>
        <v>.</v>
      </c>
      <c r="FA162" s="27" t="str">
        <f>IFERROR(VLOOKUP(CONCATENATE($C162,".SL.TLF.TERT.ZS"),AREA_WB_6ATTRS,Seq!C$1,FALSE)/100,".")</f>
        <v>.</v>
      </c>
      <c r="FB162" s="27" t="str">
        <f>IFERROR(VLOOKUP(CONCATENATE($C162,".SL.TLF.TERT.ZS"),AREA_WB_6ATTRS,Seq!D$1,FALSE)/100,".")</f>
        <v>.</v>
      </c>
      <c r="FC162" s="27" t="str">
        <f>IFERROR(VLOOKUP(CONCATENATE($C162,".SL.TLF.TERT.ZS"),AREA_WB_6ATTRS,Seq!E$1,FALSE)/100,".")</f>
        <v>.</v>
      </c>
      <c r="FD162" s="27" t="str">
        <f>IFERROR(VLOOKUP(CONCATENATE($C162,".SL.TLF.TERT.ZS"),AREA_WB_6ATTRS,Seq!F$1,FALSE)/100,".")</f>
        <v>.</v>
      </c>
      <c r="FE162" s="27" t="str">
        <f>IFERROR(VLOOKUP(CONCATENATE($C162,".SL.TLF.TERT.ZS"),AREA_WB_6ATTRS,Seq!G$1,FALSE)/100,".")</f>
        <v>.</v>
      </c>
      <c r="FF162" s="27" t="str">
        <f>IFERROR(VLOOKUP(CONCATENATE($C162,".SL.TLF.TERT.ZS"),AREA_WB_6ATTRS,Seq!H$1,FALSE)/100,".")</f>
        <v>.</v>
      </c>
      <c r="FG162" s="27" t="str">
        <f>IFERROR(VLOOKUP(CONCATENATE($C162,".SL.TLF.TERT.ZS"),AREA_WB_6ATTRS,Seq!I$1,FALSE)/100,".")</f>
        <v>.</v>
      </c>
      <c r="FH162" s="27" t="str">
        <f>IFERROR(VLOOKUP(CONCATENATE($C162,".SL.TLF.TERT.ZS"),AREA_WB_6ATTRS,Seq!J$1,FALSE)/100,".")</f>
        <v>.</v>
      </c>
      <c r="FI162" s="27" t="str">
        <f>IFERROR(VLOOKUP(CONCATENATE($C162,".SL.TLF.TERT.ZS"),AREA_WB_6ATTRS,Seq!K$1,FALSE)/100,".")</f>
        <v>.</v>
      </c>
      <c r="FJ162" s="27" t="str">
        <f>IFERROR(VLOOKUP(CONCATENATE($C162,".SL.TLF.TERT.ZS"),AREA_WB_6ATTRS,Seq!L$1,FALSE)/100,".")</f>
        <v>.</v>
      </c>
      <c r="FK162" s="27" t="str">
        <f>IFERROR(VLOOKUP(CONCATENATE($C162,".SL.TLF.TERT.ZS"),AREA_WB_6ATTRS,Seq!M$1,FALSE)/100,".")</f>
        <v>.</v>
      </c>
      <c r="FL162" s="27" t="str">
        <f>IFERROR(VLOOKUP(CONCATENATE($C162,".SL.TLF.TERT.ZS"),AREA_WB_6ATTRS,Seq!N$1,FALSE)/100,".")</f>
        <v>.</v>
      </c>
      <c r="FM162" s="27" t="str">
        <f>IFERROR(VLOOKUP(CONCATENATE($C162,".SL.TLF.TERT.ZS"),AREA_WB_6ATTRS,Seq!O$1,FALSE)/100,".")</f>
        <v>.</v>
      </c>
      <c r="FN162" s="27" t="str">
        <f>IFERROR(VLOOKUP(CONCATENATE($C162,".SL.TLF.TERT.ZS"),AREA_WB_6ATTRS,Seq!P$1,FALSE)/100,".")</f>
        <v>.</v>
      </c>
      <c r="FO162" s="27" t="str">
        <f>IFERROR(VLOOKUP(CONCATENATE($C162,".SL.TLF.TERT.ZS"),AREA_WB_6ATTRS,Seq!Q$1,FALSE)/100,".")</f>
        <v>.</v>
      </c>
      <c r="FP162" s="27" t="str">
        <f>IFERROR(VLOOKUP(CONCATENATE($C162,".SL.TLF.TERT.ZS"),AREA_WB_6ATTRS,Seq!R$1,FALSE)/100,".")</f>
        <v>.</v>
      </c>
      <c r="FQ162" s="27" t="str">
        <f>IFERROR(VLOOKUP(CONCATENATE($C162,".SL.TLF.TERT.ZS"),AREA_WB_6ATTRS,Seq!S$1,FALSE)/100,".")</f>
        <v>.</v>
      </c>
      <c r="FR162" s="27" t="str">
        <f>IFERROR(VLOOKUP(CONCATENATE($C162,".SL.TLF.TERT.ZS"),AREA_WB_6ATTRS,Seq!T$1,FALSE)/100,".")</f>
        <v>.</v>
      </c>
      <c r="FS162" s="27" t="str">
        <f>IFERROR(VLOOKUP(CONCATENATE($C162,".SL.TLF.TERT.ZS"),AREA_WB_6ATTRS,Seq!U$1,FALSE)/100,".")</f>
        <v>.</v>
      </c>
      <c r="FT162" s="27" t="str">
        <f>IFERROR(VLOOKUP(CONCATENATE($C162,".SL.TLF.TERT.ZS"),AREA_WB_6ATTRS,Seq!V$1,FALSE)/100,".")</f>
        <v>.</v>
      </c>
      <c r="FU162" s="27" t="str">
        <f>IFERROR(VLOOKUP(CONCATENATE($C162,".SL.TLF.TERT.ZS"),AREA_WB_6ATTRS,Seq!W$1,FALSE)/100,".")</f>
        <v>.</v>
      </c>
      <c r="FV162" s="27" t="str">
        <f>IFERROR(VLOOKUP(CONCATENATE($C162,".SL.TLF.TERT.ZS"),AREA_WB_6ATTRS,Seq!X$1,FALSE)/100,".")</f>
        <v>.</v>
      </c>
      <c r="FW162" s="27" t="str">
        <f>IFERROR(VLOOKUP(CONCATENATE($C162,".SL.TLF.TERT.ZS"),AREA_WB_6ATTRS,Seq!Y$1,FALSE)/100,".")</f>
        <v>.</v>
      </c>
      <c r="FX162" s="27" t="str">
        <f>IFERROR(VLOOKUP(CONCATENATE($C162,".SL.TLF.TERT.ZS"),AREA_WB_6ATTRS,Seq!Z$1,FALSE)/100,".")</f>
        <v>.</v>
      </c>
      <c r="FY162" s="27" t="str">
        <f>IFERROR(VLOOKUP(CONCATENATE($C162,".SL.TLF.TERT.ZS"),AREA_WB_6ATTRS,Seq!AA$1,FALSE)/100,".")</f>
        <v>.</v>
      </c>
      <c r="FZ162" s="27" t="str">
        <f>IFERROR(VLOOKUP(CONCATENATE($C162,".SL.TLF.TERT.ZS"),AREA_WB_6ATTRS,Seq!AB$1,FALSE)/100,".")</f>
        <v>.</v>
      </c>
      <c r="GA162" s="27" t="str">
        <f>IFERROR(VLOOKUP(CONCATENATE($C162,".SL.TLF.TERT.ZS"),AREA_WB_6ATTRS,Seq!AC$1,FALSE)/100,".")</f>
        <v>.</v>
      </c>
      <c r="GB162" s="27" t="str">
        <f>IFERROR(VLOOKUP(CONCATENATE($C162,".SL.TLF.TERT.ZS"),AREA_WB_6ATTRS,Seq!AD$1,FALSE)/100,".")</f>
        <v>.</v>
      </c>
      <c r="GC162" s="27" t="str">
        <f>IFERROR(VLOOKUP(CONCATENATE($C162,".SL.TLF.TERT.ZS"),AREA_WB_6ATTRS,Seq!AE$1,FALSE)/100,".")</f>
        <v>.</v>
      </c>
      <c r="GD162" s="27" t="str">
        <f>IFERROR(VLOOKUP(CONCATENATE($C162,".SL.TLF.TERT.ZS"),AREA_WB_6ATTRS,Seq!AF$1,FALSE)/100,".")</f>
        <v>.</v>
      </c>
      <c r="GE162" s="27" t="str">
        <f>IFERROR(VLOOKUP(CONCATENATE($C162,".SL.TLF.TERT.ZS"),AREA_WB_6ATTRS,Seq!AG$1,FALSE)/100,".")</f>
        <v>.</v>
      </c>
      <c r="GF162" s="27" t="str">
        <f>IFERROR(VLOOKUP(CONCATENATE($C162,".SL.TLF.TERT.ZS"),AREA_WB_6ATTRS,Seq!AH$1,FALSE)/100,".")</f>
        <v>.</v>
      </c>
      <c r="GG162" s="27" t="str">
        <f>IFERROR(VLOOKUP(CONCATENATE($C162,".SL.TLF.TERT.ZS"),AREA_WB_6ATTRS,Seq!AI$1,FALSE)/100,".")</f>
        <v>.</v>
      </c>
      <c r="GH162" s="27" t="str">
        <f>IFERROR(VLOOKUP(CONCATENATE($C162,".SL.TLF.TERT.ZS"),AREA_WB_6ATTRS,Seq!AJ$1,FALSE)/100,".")</f>
        <v>.</v>
      </c>
      <c r="GI162" s="27" t="str">
        <f>IFERROR(VLOOKUP(CONCATENATE($C162,".SL.TLF.TERT.ZS"),AREA_WB_6ATTRS,Seq!AK$1,FALSE)/100,".")</f>
        <v>.</v>
      </c>
      <c r="GJ162" s="27" t="str">
        <f>IFERROR(VLOOKUP(CONCATENATE($C162,".SL.TLF.TERT.ZS"),AREA_WB_6ATTRS,Seq!AL$1,FALSE)/100,".")</f>
        <v>.</v>
      </c>
      <c r="GK162" s="27"/>
      <c r="GL162" s="27"/>
      <c r="GM162" s="27">
        <f t="shared" si="207"/>
        <v>9.3764650726676051E-3</v>
      </c>
      <c r="GN162" s="27">
        <f t="shared" si="208"/>
        <v>8.368200836820083E-3</v>
      </c>
      <c r="GO162" s="27">
        <f t="shared" si="217"/>
        <v>2.7033409089102095E-2</v>
      </c>
      <c r="GP162" s="27"/>
      <c r="GQ162" s="9">
        <f>IF(VLOOKUP($B162,EM_80!$B$1:$C$201,2,FALSE)&gt;0,VLOOKUP($B162,EM_80!$B$1:$C$201,2,FALSE),".")</f>
        <v>20000</v>
      </c>
      <c r="GR162" s="9">
        <f t="shared" si="209"/>
        <v>20000</v>
      </c>
      <c r="GS162" s="9">
        <f t="shared" si="210"/>
        <v>70000</v>
      </c>
      <c r="GU162">
        <f t="shared" si="211"/>
        <v>2133000</v>
      </c>
      <c r="GV162">
        <f t="shared" si="212"/>
        <v>2390000</v>
      </c>
      <c r="GW162">
        <f t="shared" si="213"/>
        <v>2589388.5513765598</v>
      </c>
      <c r="GX162">
        <f t="shared" si="214"/>
        <v>2702300</v>
      </c>
      <c r="GZ162" s="9" t="str">
        <f>IF(ISNA(VLOOKUP($B162,Area_EM_90,Seq!C$1,FALSE)),".",VLOOKUP($B162,Area_EM_90,Seq!C$1,FALSE))</f>
        <v>.</v>
      </c>
      <c r="HA162" s="9" t="str">
        <f>IF(ISNA(VLOOKUP($B162,Area_EM_90,Seq!D$1,FALSE)),".",VLOOKUP($B162,Area_EM_90,Seq!D$1,FALSE))</f>
        <v>.</v>
      </c>
      <c r="HB162" s="9" t="str">
        <f>IF(ISNA(VLOOKUP($B162,Area_EM_90,Seq!E$1,FALSE)),".",VLOOKUP($B162,Area_EM_90,Seq!E$1,FALSE))</f>
        <v>.</v>
      </c>
      <c r="HC162" s="9" t="str">
        <f>IF(ISNA(VLOOKUP($B162,Area_EM_90,Seq!F$1,FALSE)),".",VLOOKUP($B162,Area_EM_90,Seq!F$1,FALSE))</f>
        <v>.</v>
      </c>
      <c r="HD162" s="9" t="str">
        <f>IF(ISNA(VLOOKUP($B162,Area_EM_90,Seq!G$1,FALSE)),".",VLOOKUP($B162,Area_EM_90,Seq!G$1,FALSE))</f>
        <v>.</v>
      </c>
      <c r="HE162" s="9" t="str">
        <f>IF(ISNA(VLOOKUP($B162,Area_EM_90,Seq!H$1,FALSE)),".",VLOOKUP($B162,Area_EM_90,Seq!H$1,FALSE))</f>
        <v>.</v>
      </c>
      <c r="HF162" s="9" t="str">
        <f>IF(ISNA(VLOOKUP($B162,Area_EM_90,Seq!I$1,FALSE)),".",VLOOKUP($B162,Area_EM_90,Seq!I$1,FALSE))</f>
        <v>.</v>
      </c>
      <c r="HG162" s="9" t="str">
        <f>IF(ISNA(VLOOKUP($B162,Area_EM_90,Seq!J$1,FALSE)),".",VLOOKUP($B162,Area_EM_90,Seq!J$1,FALSE))</f>
        <v>.</v>
      </c>
      <c r="HH162" s="9" t="str">
        <f>IF(ISNA(VLOOKUP($B162,Area_EM_00,Seq!C$1,FALSE)),".",VLOOKUP($B162,Area_EM_00,Seq!C$1,FALSE))</f>
        <v>.</v>
      </c>
      <c r="HI162" s="9" t="str">
        <f>IF(ISNA(VLOOKUP($B162,Area_EM_00,Seq!D$1,FALSE)),".",VLOOKUP($B162,Area_EM_00,Seq!D$1,FALSE))</f>
        <v>.</v>
      </c>
      <c r="HJ162" s="9" t="str">
        <f>IF(ISNA(VLOOKUP($B162,Area_EM_00,Seq!E$1,FALSE)),".",VLOOKUP($B162,Area_EM_00,Seq!E$1,FALSE))</f>
        <v>.</v>
      </c>
      <c r="HK162" s="9" t="str">
        <f>IF(ISNA(VLOOKUP($B162,Area_EM_00,Seq!F$1,FALSE)),".",VLOOKUP($B162,Area_EM_00,Seq!F$1,FALSE))</f>
        <v>.</v>
      </c>
      <c r="HL162" s="9" t="str">
        <f>IF(ISNA(VLOOKUP($B162,Area_EM_00,Seq!G$1,FALSE)),".",VLOOKUP($B162,Area_EM_00,Seq!G$1,FALSE))</f>
        <v>.</v>
      </c>
      <c r="HM162" s="9" t="str">
        <f>IF(ISNA(VLOOKUP($B162,Area_EM_00,Seq!H$1,FALSE)),".",VLOOKUP($B162,Area_EM_00,Seq!H$1,FALSE))</f>
        <v>.</v>
      </c>
      <c r="HN162" s="9" t="str">
        <f>IF(ISNA(VLOOKUP($B162,Area_EM_00,Seq!I$1,FALSE)),".",VLOOKUP($B162,Area_EM_00,Seq!I$1,FALSE))</f>
        <v>.</v>
      </c>
      <c r="HO162" s="9" t="str">
        <f>IF(ISNA(VLOOKUP($B162,Area_EM_00,Seq!J$1,FALSE)),".",VLOOKUP($B162,Area_EM_00,Seq!J$1,FALSE))</f>
        <v>.</v>
      </c>
      <c r="HQ162" s="27"/>
      <c r="HR162" s="9">
        <f>IFERROR(VLOOKUP($B162,AREA_EM3_60_00,Seq!E$1,FALSE),".")</f>
        <v>580</v>
      </c>
      <c r="HS162" s="9">
        <f>IFERROR(VLOOKUP($B162,AREA_EM3_60_00,Seq!F$1,FALSE),".")</f>
        <v>2</v>
      </c>
      <c r="HT162" s="9">
        <f>IFERROR(VLOOKUP($B162,AREA_EM3_60_00,Seq!G$1,FALSE),".")</f>
        <v>125</v>
      </c>
      <c r="HU162" s="9">
        <f>IFERROR(VLOOKUP($B162,AREA_EM3_10,Seq!B$1,FALSE),".")</f>
        <v>0</v>
      </c>
      <c r="HV162" s="9">
        <f t="shared" si="218"/>
        <v>2133000</v>
      </c>
      <c r="HW162" s="9">
        <f t="shared" si="219"/>
        <v>2390000</v>
      </c>
      <c r="HX162" s="9">
        <f t="shared" si="220"/>
        <v>2589388.5513765598</v>
      </c>
      <c r="HY162" s="9">
        <f t="shared" si="221"/>
        <v>2702300</v>
      </c>
    </row>
    <row r="163" spans="1:233">
      <c r="A163" s="25" t="s">
        <v>2603</v>
      </c>
      <c r="B163" s="26" t="str">
        <f t="shared" si="178"/>
        <v>Mexico</v>
      </c>
      <c r="C163" s="166" t="s">
        <v>1570</v>
      </c>
      <c r="D163" s="27">
        <f>VLOOKUP("CHN.NY.GDP.MKTP.KD",AREA_WB_6ATTRS,Seq!B$1,FALSE)/10000</f>
        <v>18294112.043860689</v>
      </c>
      <c r="E163" s="27">
        <f>VLOOKUP("CHN.NY.GDP.MKTP.KD",AREA_WB_6ATTRS,Seq!C$1,FALSE)/10000</f>
        <v>19245405.87014145</v>
      </c>
      <c r="F163" s="27">
        <f>VLOOKUP("CHN.NY.GDP.MKTP.KD",AREA_WB_6ATTRS,Seq!D$1,FALSE)/10000</f>
        <v>20996737.804324333</v>
      </c>
      <c r="G163" s="27">
        <f>VLOOKUP("CHN.NY.GDP.MKTP.KD",AREA_WB_6ATTRS,Seq!E$1,FALSE)/10000</f>
        <v>23285382.224995762</v>
      </c>
      <c r="H163" s="27">
        <f>VLOOKUP("CHN.NY.GDP.MKTP.KD",AREA_WB_6ATTRS,Seq!F$1,FALSE)/10000</f>
        <v>26824760.323195074</v>
      </c>
      <c r="I163" s="27">
        <f>VLOOKUP("CHN.NY.GDP.MKTP.KD",AREA_WB_6ATTRS,Seq!G$1,FALSE)/10000</f>
        <v>30446102.966826372</v>
      </c>
      <c r="J163" s="27">
        <f>VLOOKUP("CHN.NY.GDP.MKTP.KD",AREA_WB_6ATTRS,Seq!H$1,FALSE)/10000</f>
        <v>33125360.027907111</v>
      </c>
      <c r="K163" s="27">
        <f>VLOOKUP("CHN.NY.GDP.MKTP.KD",AREA_WB_6ATTRS,Seq!I$1,FALSE)/10000</f>
        <v>36967901.791144341</v>
      </c>
      <c r="L163" s="27">
        <f>VLOOKUP("CHN.NY.GDP.MKTP.KD",AREA_WB_6ATTRS,Seq!J$1,FALSE)/10000</f>
        <v>41145274.693543643</v>
      </c>
      <c r="M163" s="27">
        <f>VLOOKUP("CHN.NY.GDP.MKTP.KD",AREA_WB_6ATTRS,Seq!K$1,FALSE)/10000</f>
        <v>42832230.955979005</v>
      </c>
      <c r="N163" s="27">
        <f>VLOOKUP("CHN.NY.GDP.MKTP.KD",AREA_WB_6ATTRS,Seq!L$1,FALSE)/10000</f>
        <v>44459855.73230619</v>
      </c>
      <c r="O163" s="27">
        <f>VLOOKUP("CHN.NY.GDP.MKTP.KD",AREA_WB_6ATTRS,Seq!M$1,FALSE)/10000</f>
        <v>48550162.459678344</v>
      </c>
      <c r="P163" s="27">
        <f>VLOOKUP("CHN.NY.GDP.MKTP.KD",AREA_WB_6ATTRS,Seq!N$1,FALSE)/10000</f>
        <v>55444285.528952621</v>
      </c>
      <c r="Q163" s="27">
        <f>VLOOKUP("CHN.NY.GDP.MKTP.KD",AREA_WB_6ATTRS,Seq!O$1,FALSE)/10000</f>
        <v>63206485.503006078</v>
      </c>
      <c r="R163" s="27">
        <f>VLOOKUP("CHN.NY.GDP.MKTP.KD",AREA_WB_6ATTRS,Seq!P$1,FALSE)/10000</f>
        <v>71486535.103899792</v>
      </c>
      <c r="S163" s="27">
        <f>VLOOKUP("CHN.NY.GDP.MKTP.KD",AREA_WB_6ATTRS,Seq!Q$1,FALSE)/10000</f>
        <v>79278567.430224851</v>
      </c>
      <c r="T163" s="27">
        <f>VLOOKUP("CHN.NY.GDP.MKTP.KD",AREA_WB_6ATTRS,Seq!R$1,FALSE)/10000</f>
        <v>87206424.173247412</v>
      </c>
      <c r="U163" s="27">
        <f>VLOOKUP("CHN.NY.GDP.MKTP.KD",AREA_WB_6ATTRS,Seq!S$1,FALSE)/10000</f>
        <v>95316621.621359423</v>
      </c>
      <c r="V163" s="27">
        <f>VLOOKUP("CHN.NY.GDP.MKTP.KD",AREA_WB_6ATTRS,Seq!T$1,FALSE)/10000</f>
        <v>102751318.10782552</v>
      </c>
      <c r="W163" s="27">
        <f>VLOOKUP("CHN.NY.GDP.MKTP.KD",AREA_WB_6ATTRS,Seq!U$1,FALSE)/10000</f>
        <v>110560418.28402025</v>
      </c>
      <c r="X163" s="27">
        <f>VLOOKUP("CHN.NY.GDP.MKTP.KD",AREA_WB_6ATTRS,Seq!V$1,FALSE)/10000</f>
        <v>119847493.41987793</v>
      </c>
      <c r="Y163" s="27">
        <f>VLOOKUP("CHN.NY.GDP.MKTP.KD",AREA_WB_6ATTRS,Seq!W$1,FALSE)/10000</f>
        <v>129794835.37372778</v>
      </c>
      <c r="Z163" s="27">
        <f>VLOOKUP("CHN.NY.GDP.MKTP.KD",AREA_WB_6ATTRS,Seq!X$1,FALSE)/10000</f>
        <v>141606165.392737</v>
      </c>
      <c r="AA163" s="27">
        <f>VLOOKUP("CHN.NY.GDP.MKTP.KD",AREA_WB_6ATTRS,Seq!Y$1,FALSE)/10000</f>
        <v>155766781.9320105</v>
      </c>
      <c r="AB163" s="27">
        <f>VLOOKUP("CHN.NY.GDP.MKTP.KD",AREA_WB_6ATTRS,Seq!Z$1,FALSE)/10000</f>
        <v>171499226.90714428</v>
      </c>
      <c r="AC163" s="27">
        <f>VLOOKUP("CHN.NY.GDP.MKTP.KD",AREA_WB_6ATTRS,Seq!AA$1,FALSE)/10000</f>
        <v>190878639.54765138</v>
      </c>
      <c r="AD163" s="27">
        <f>VLOOKUP("CHN.NY.GDP.MKTP.KD",AREA_WB_6ATTRS,Seq!AB$1,FALSE)/10000</f>
        <v>215120226.77020231</v>
      </c>
      <c r="AE163" s="27">
        <f>VLOOKUP("CHN.NY.GDP.MKTP.KD",AREA_WB_6ATTRS,Seq!AC$1,FALSE)/10000</f>
        <v>245667298.97157177</v>
      </c>
      <c r="AF163" s="27">
        <f>VLOOKUP("CHN.NY.GDP.MKTP.KD",AREA_WB_6ATTRS,Seq!AD$1,FALSE)/10000</f>
        <v>269251359.67284226</v>
      </c>
      <c r="AG163" s="27">
        <f>VLOOKUP("CHN.NY.GDP.MKTP.KD",AREA_WB_6ATTRS,Seq!AE$1,FALSE)/10000</f>
        <v>294022484.76274431</v>
      </c>
      <c r="AH163" s="27">
        <f>VLOOKUP("CHN.NY.GDP.MKTP.KD",AREA_WB_6ATTRS,Seq!AF$1,FALSE)/10000</f>
        <v>324600823.17806971</v>
      </c>
      <c r="AI163" s="27">
        <f>VLOOKUP("CHN.NY.GDP.MKTP.KD",AREA_WB_6ATTRS,Seq!AG$1,FALSE)/10000</f>
        <v>354139498.08727396</v>
      </c>
      <c r="AJ163" s="27"/>
      <c r="AK163" s="27"/>
      <c r="AL163" s="27"/>
      <c r="AM163" s="27"/>
      <c r="AN163" s="27"/>
      <c r="AO163" s="27"/>
      <c r="AP163" s="27">
        <f>IFERROR(VLOOKUP(CONCATENATE($C163, ".NY.GDP.MKTP.KD"),AREA_WB_6ATTRS,Seq!B$1,FALSE)/10000,".")</f>
        <v>34556328.074697495</v>
      </c>
      <c r="AQ163" s="27">
        <f>IFERROR(VLOOKUP(CONCATENATE($C163, ".NY.GDP.MKTP.KD"),AREA_WB_6ATTRS,Seq!C$1,FALSE)/10000,".")</f>
        <v>37587816.705400735</v>
      </c>
      <c r="AR163" s="27">
        <f>IFERROR(VLOOKUP(CONCATENATE($C163, ".NY.GDP.MKTP.KD"),AREA_WB_6ATTRS,Seq!D$1,FALSE)/10000,".")</f>
        <v>37351801.823303513</v>
      </c>
      <c r="AS163" s="27">
        <f>IFERROR(VLOOKUP(CONCATENATE($C163, ".NY.GDP.MKTP.KD"),AREA_WB_6ATTRS,Seq!E$1,FALSE)/10000,".")</f>
        <v>35784409.442858823</v>
      </c>
      <c r="AT163" s="27">
        <f>IFERROR(VLOOKUP(CONCATENATE($C163, ".NY.GDP.MKTP.KD"),AREA_WB_6ATTRS,Seq!F$1,FALSE)/10000,".")</f>
        <v>37076291.362017468</v>
      </c>
      <c r="AU163" s="27">
        <f>IFERROR(VLOOKUP(CONCATENATE($C163, ".NY.GDP.MKTP.KD"),AREA_WB_6ATTRS,Seq!G$1,FALSE)/10000,".")</f>
        <v>38037822.02154097</v>
      </c>
      <c r="AV163" s="27">
        <f>IFERROR(VLOOKUP(CONCATENATE($C163, ".NY.GDP.MKTP.KD"),AREA_WB_6ATTRS,Seq!H$1,FALSE)/10000,".")</f>
        <v>36609912.65838027</v>
      </c>
      <c r="AW163" s="27">
        <f>IFERROR(VLOOKUP(CONCATENATE($C163, ".NY.GDP.MKTP.KD"),AREA_WB_6ATTRS,Seq!I$1,FALSE)/10000,".")</f>
        <v>37289300.011257768</v>
      </c>
      <c r="AX163" s="27">
        <f>IFERROR(VLOOKUP(CONCATENATE($C163, ".NY.GDP.MKTP.KD"),AREA_WB_6ATTRS,Seq!J$1,FALSE)/10000,".")</f>
        <v>37753715.145289563</v>
      </c>
      <c r="AY163" s="27">
        <f>IFERROR(VLOOKUP(CONCATENATE($C163, ".NY.GDP.MKTP.KD"),AREA_WB_6ATTRS,Seq!K$1,FALSE)/10000,".")</f>
        <v>39338726.823308639</v>
      </c>
      <c r="AZ163" s="27">
        <f>IFERROR(VLOOKUP(CONCATENATE($C163, ".NY.GDP.MKTP.KD"),AREA_WB_6ATTRS,Seq!L$1,FALSE)/10000,".")</f>
        <v>41332533.99808041</v>
      </c>
      <c r="BA163" s="27">
        <f>IFERROR(VLOOKUP(CONCATENATE($C163, ".NY.GDP.MKTP.KD"),AREA_WB_6ATTRS,Seq!M$1,FALSE)/10000,".")</f>
        <v>43077697.210614249</v>
      </c>
      <c r="BB163" s="27">
        <f>IFERROR(VLOOKUP(CONCATENATE($C163, ".NY.GDP.MKTP.KD"),AREA_WB_6ATTRS,Seq!N$1,FALSE)/10000,".")</f>
        <v>44640839.824176021</v>
      </c>
      <c r="BC163" s="27">
        <f>IFERROR(VLOOKUP(CONCATENATE($C163, ".NY.GDP.MKTP.KD"),AREA_WB_6ATTRS,Seq!O$1,FALSE)/10000,".")</f>
        <v>45511570.402058139</v>
      </c>
      <c r="BD163" s="27">
        <f>IFERROR(VLOOKUP(CONCATENATE($C163, ".NY.GDP.MKTP.KD"),AREA_WB_6ATTRS,Seq!P$1,FALSE)/10000,".")</f>
        <v>47540593.689386986</v>
      </c>
      <c r="BE163" s="27">
        <f>IFERROR(VLOOKUP(CONCATENATE($C163, ".NY.GDP.MKTP.KD"),AREA_WB_6ATTRS,Seq!Q$1,FALSE)/10000,".")</f>
        <v>44584525.868230253</v>
      </c>
      <c r="BF163" s="27">
        <f>IFERROR(VLOOKUP(CONCATENATE($C163, ".NY.GDP.MKTP.KD"),AREA_WB_6ATTRS,Seq!R$1,FALSE)/10000,".")</f>
        <v>46876093.646625213</v>
      </c>
      <c r="BG163" s="27">
        <f>IFERROR(VLOOKUP(CONCATENATE($C163, ".NY.GDP.MKTP.KD"),AREA_WB_6ATTRS,Seq!S$1,FALSE)/10000,".")</f>
        <v>50052206.486254916</v>
      </c>
      <c r="BH163" s="27">
        <f>IFERROR(VLOOKUP(CONCATENATE($C163, ".NY.GDP.MKTP.KD"),AREA_WB_6ATTRS,Seq!T$1,FALSE)/10000,".")</f>
        <v>52508030.865769446</v>
      </c>
      <c r="BI163" s="27">
        <f>IFERROR(VLOOKUP(CONCATENATE($C163, ".NY.GDP.MKTP.KD"),AREA_WB_6ATTRS,Seq!U$1,FALSE)/10000,".")</f>
        <v>54541801.028376505</v>
      </c>
      <c r="BJ163" s="27">
        <f>IFERROR(VLOOKUP(CONCATENATE($C163, ".NY.GDP.MKTP.KD"),AREA_WB_6ATTRS,Seq!V$1,FALSE)/10000,".")</f>
        <v>58142642.197145313</v>
      </c>
      <c r="BK163" s="27">
        <f>IFERROR(VLOOKUP(CONCATENATE($C163, ".NY.GDP.MKTP.KD"),AREA_WB_6ATTRS,Seq!W$1,FALSE)/10000,".")</f>
        <v>58051367.439154543</v>
      </c>
      <c r="BL163" s="27">
        <f>IFERROR(VLOOKUP(CONCATENATE($C163, ".NY.GDP.MKTP.KD"),AREA_WB_6ATTRS,Seq!X$1,FALSE)/10000,".")</f>
        <v>58531269.141645238</v>
      </c>
      <c r="BM163" s="27">
        <f>IFERROR(VLOOKUP(CONCATENATE($C163, ".NY.GDP.MKTP.KD"),AREA_WB_6ATTRS,Seq!Y$1,FALSE)/10000,".")</f>
        <v>59322336.001408823</v>
      </c>
      <c r="BN163" s="27">
        <f>IFERROR(VLOOKUP(CONCATENATE($C163, ".NY.GDP.MKTP.KD"),AREA_WB_6ATTRS,Seq!Z$1,FALSE)/10000,".")</f>
        <v>61726930.900640041</v>
      </c>
      <c r="BO163" s="27">
        <f>IFERROR(VLOOKUP(CONCATENATE($C163, ".NY.GDP.MKTP.KD"),AREA_WB_6ATTRS,Seq!AA$1,FALSE)/10000,".")</f>
        <v>63705545.759605251</v>
      </c>
      <c r="BP163" s="27">
        <f>IFERROR(VLOOKUP(CONCATENATE($C163, ".NY.GDP.MKTP.KD"),AREA_WB_6ATTRS,Seq!AB$1,FALSE)/10000,".")</f>
        <v>66986478.218305759</v>
      </c>
      <c r="BQ163" s="27">
        <f>IFERROR(VLOOKUP(CONCATENATE($C163, ".NY.GDP.MKTP.KD"),AREA_WB_6ATTRS,Seq!AC$1,FALSE)/10000,".")</f>
        <v>69170402.730228648</v>
      </c>
      <c r="BR163" s="27">
        <f>IFERROR(VLOOKUP(CONCATENATE($C163, ".NY.GDP.MKTP.KD"),AREA_WB_6ATTRS,Seq!AD$1,FALSE)/10000,".")</f>
        <v>69993948.622145861</v>
      </c>
      <c r="BS163" s="27">
        <f>IFERROR(VLOOKUP(CONCATENATE($C163, ".NY.GDP.MKTP.KD"),AREA_WB_6ATTRS,Seq!AE$1,FALSE)/10000,".")</f>
        <v>65625908.028298877</v>
      </c>
      <c r="BT163" s="27">
        <f>IFERROR(VLOOKUP(CONCATENATE($C163, ".NY.GDP.MKTP.KD"),AREA_WB_6ATTRS,Seq!AF$1,FALSE)/10000,".")</f>
        <v>69247925.770890385</v>
      </c>
      <c r="BU163" s="27">
        <f>IFERROR(VLOOKUP(CONCATENATE($C163, ".NY.GDP.MKTP.KD"),AREA_WB_6ATTRS,Seq!AG$1,FALSE)/10000,".")</f>
        <v>71974238.737218142</v>
      </c>
      <c r="BV163" s="27"/>
      <c r="BW163" s="27"/>
      <c r="BX163" s="27"/>
      <c r="BY163" s="27"/>
      <c r="BZ163" s="27"/>
      <c r="CA163" s="27"/>
      <c r="CB163" s="27"/>
      <c r="CC163" s="27">
        <f>CNPop!A$48</f>
        <v>5.0000000000000001E-3</v>
      </c>
      <c r="CD163" s="27">
        <f>CNPop!B$48</f>
        <v>6.0000000000000001E-3</v>
      </c>
      <c r="CE163" s="27">
        <f>CNPop!C$48</f>
        <v>6.0000000000000001E-3</v>
      </c>
      <c r="CF163" s="27">
        <f>CNPop!D$48</f>
        <v>7.0000000000000001E-3</v>
      </c>
      <c r="CG163" s="27">
        <f>CNPop!E$48</f>
        <v>7.0000000000000001E-3</v>
      </c>
      <c r="CH163" s="27">
        <f>CNPop!F$48</f>
        <v>8.0000000000000002E-3</v>
      </c>
      <c r="CI163" s="27">
        <f>CNPop!G$48</f>
        <v>8.9999999999999993E-3</v>
      </c>
      <c r="CJ163" s="27">
        <f>CNPop!H$48</f>
        <v>0.01</v>
      </c>
      <c r="CK163" s="27">
        <f>CNPop!I$48</f>
        <v>1.0999999999999999E-2</v>
      </c>
      <c r="CL163" s="27">
        <f>CNPop!J$48</f>
        <v>1.2E-2</v>
      </c>
      <c r="CM163" s="27">
        <f>CNPop!K$48</f>
        <v>1.4E-2</v>
      </c>
      <c r="CN163" s="27">
        <f>CNPop!L$48</f>
        <v>1.6E-2</v>
      </c>
      <c r="CO163" s="27">
        <f>CNPop!M$48</f>
        <v>1.7000000000000001E-2</v>
      </c>
      <c r="CP163" s="27">
        <f>CNPop!N$48</f>
        <v>1.9E-2</v>
      </c>
      <c r="CQ163" s="27">
        <f>CNPop!O$48</f>
        <v>2.1000000000000001E-2</v>
      </c>
      <c r="CR163" s="27">
        <f>CNPop!P$48</f>
        <v>2.3E-2</v>
      </c>
      <c r="CS163" s="27">
        <f>CNPop!Q$48</f>
        <v>2.5999999999999999E-2</v>
      </c>
      <c r="CT163" s="27">
        <f>CNPop!R$48</f>
        <v>2.8000000000000001E-2</v>
      </c>
      <c r="CU163" s="27">
        <f>CNPop!S$48</f>
        <v>0.03</v>
      </c>
      <c r="CV163" s="27">
        <f>CNPop!T$48</f>
        <v>3.3000000000000002E-2</v>
      </c>
      <c r="CW163" s="27">
        <f>CNPop!U$48</f>
        <v>3.5999999999999997E-2</v>
      </c>
      <c r="CX163" s="27">
        <f>CNPop!V$48</f>
        <v>3.9E-2</v>
      </c>
      <c r="CY163" s="27">
        <f>CNPop!W$48</f>
        <v>4.2000000000000003E-2</v>
      </c>
      <c r="CZ163" s="27">
        <f>CNPop!X$48</f>
        <v>4.4999999999999998E-2</v>
      </c>
      <c r="DA163" s="27">
        <f>CNPop!Y$48</f>
        <v>4.9000000000000002E-2</v>
      </c>
      <c r="DB163" s="27">
        <f>CNPop!Z$48</f>
        <v>5.1999999999999998E-2</v>
      </c>
      <c r="DC163" s="27">
        <f>CNPop!AA$48</f>
        <v>5.6000000000000001E-2</v>
      </c>
      <c r="DD163" s="27">
        <f>CNPop!AB$48</f>
        <v>0.06</v>
      </c>
      <c r="DE163" s="27">
        <f>CNPop!AC$48</f>
        <v>6.3E-2</v>
      </c>
      <c r="DF163" s="27">
        <f>CNPop!AD$48</f>
        <v>6.8000000000000005E-2</v>
      </c>
      <c r="DG163" s="27">
        <f>CNPop!AE$48</f>
        <v>7.1999999999999995E-2</v>
      </c>
      <c r="DH163" s="27">
        <f>CNPop!AF$48</f>
        <v>7.5999999999999998E-2</v>
      </c>
      <c r="DI163" s="27">
        <f>CNPop!AG$48</f>
        <v>8.1000000000000003E-2</v>
      </c>
      <c r="DJ163" s="27">
        <f>CNPop!AH$48</f>
        <v>8.5000000000000006E-2</v>
      </c>
      <c r="DK163" s="27">
        <f>CNPop!AI$48</f>
        <v>0.09</v>
      </c>
      <c r="DL163" s="27">
        <f>CNPop!AJ$48</f>
        <v>9.5000000000000001E-2</v>
      </c>
      <c r="DM163" s="27">
        <f>CNPop!AK$48</f>
        <v>0.1</v>
      </c>
      <c r="DN163" s="27"/>
      <c r="DO163" s="27">
        <f t="shared" si="180"/>
        <v>0.19700000762939454</v>
      </c>
      <c r="DP163" s="27">
        <f t="shared" si="181"/>
        <v>0.19700000762939454</v>
      </c>
      <c r="DQ163" s="27">
        <f t="shared" si="182"/>
        <v>0.19700000762939454</v>
      </c>
      <c r="DR163" s="27">
        <f t="shared" si="183"/>
        <v>0.19700000762939454</v>
      </c>
      <c r="DS163" s="27">
        <f t="shared" si="184"/>
        <v>0.19700000762939454</v>
      </c>
      <c r="DT163" s="27">
        <f t="shared" si="185"/>
        <v>0.19700000762939454</v>
      </c>
      <c r="DU163" s="27">
        <f t="shared" si="186"/>
        <v>0.19700000762939454</v>
      </c>
      <c r="DV163" s="27">
        <f t="shared" si="187"/>
        <v>0.19700000762939454</v>
      </c>
      <c r="DW163" s="27">
        <f t="shared" si="188"/>
        <v>0.19700000762939454</v>
      </c>
      <c r="DX163" s="27">
        <f t="shared" si="189"/>
        <v>0.19700000762939454</v>
      </c>
      <c r="DY163" s="27">
        <f t="shared" si="190"/>
        <v>0.19700000762939454</v>
      </c>
      <c r="DZ163" s="27">
        <f t="shared" si="191"/>
        <v>0.19700000762939454</v>
      </c>
      <c r="EA163" s="27">
        <f t="shared" si="192"/>
        <v>0.19700000762939454</v>
      </c>
      <c r="EB163" s="27">
        <f t="shared" si="193"/>
        <v>0.19700000762939454</v>
      </c>
      <c r="EC163" s="27">
        <f t="shared" si="194"/>
        <v>0.19700000762939454</v>
      </c>
      <c r="ED163" s="27">
        <f t="shared" si="195"/>
        <v>0.19700000762939454</v>
      </c>
      <c r="EE163" s="27">
        <f t="shared" si="196"/>
        <v>0.13800000190734862</v>
      </c>
      <c r="EF163" s="27">
        <f t="shared" si="197"/>
        <v>0.13699999809265137</v>
      </c>
      <c r="EG163" s="27">
        <f t="shared" si="198"/>
        <v>0.14100000381469727</v>
      </c>
      <c r="EH163" s="27">
        <f t="shared" si="199"/>
        <v>0.23600000381469727</v>
      </c>
      <c r="EI163" s="27">
        <f t="shared" si="200"/>
        <v>0.25399999618530272</v>
      </c>
      <c r="EJ163" s="27">
        <f t="shared" si="201"/>
        <v>0.15800000190734864</v>
      </c>
      <c r="EK163" s="27">
        <f t="shared" si="202"/>
        <v>0.32500000000000001</v>
      </c>
      <c r="EL163" s="27">
        <f t="shared" si="203"/>
        <v>0.32799999237060545</v>
      </c>
      <c r="EM163" s="27">
        <f t="shared" si="204"/>
        <v>0.17600000381469727</v>
      </c>
      <c r="EN163" s="27">
        <f t="shared" si="205"/>
        <v>0.16299999237060547</v>
      </c>
      <c r="EO163" s="27">
        <f t="shared" si="206"/>
        <v>0.16600000381469726</v>
      </c>
      <c r="EP163" s="27">
        <f t="shared" si="215"/>
        <v>0.17299999237060548</v>
      </c>
      <c r="EQ163" s="27">
        <f t="shared" si="216"/>
        <v>0.17299999237060548</v>
      </c>
      <c r="ER163" s="27">
        <f t="shared" si="225"/>
        <v>0.17299999237060548</v>
      </c>
      <c r="ES163" s="27">
        <f t="shared" si="225"/>
        <v>0.17299999237060548</v>
      </c>
      <c r="ET163" s="27">
        <f t="shared" si="225"/>
        <v>0.17299999237060548</v>
      </c>
      <c r="EU163" s="27"/>
      <c r="EV163" s="27"/>
      <c r="EW163" s="27"/>
      <c r="EX163" s="27"/>
      <c r="EY163" s="27"/>
      <c r="EZ163" s="27" t="str">
        <f>IFERROR(VLOOKUP(CONCATENATE($C163,".SL.TLF.TERT.ZS"),AREA_WB_6ATTRS,Seq!B$1,FALSE)/100,".")</f>
        <v>.</v>
      </c>
      <c r="FA163" s="27" t="str">
        <f>IFERROR(VLOOKUP(CONCATENATE($C163,".SL.TLF.TERT.ZS"),AREA_WB_6ATTRS,Seq!C$1,FALSE)/100,".")</f>
        <v>.</v>
      </c>
      <c r="FB163" s="27" t="str">
        <f>IFERROR(VLOOKUP(CONCATENATE($C163,".SL.TLF.TERT.ZS"),AREA_WB_6ATTRS,Seq!D$1,FALSE)/100,".")</f>
        <v>.</v>
      </c>
      <c r="FC163" s="27" t="str">
        <f>IFERROR(VLOOKUP(CONCATENATE($C163,".SL.TLF.TERT.ZS"),AREA_WB_6ATTRS,Seq!E$1,FALSE)/100,".")</f>
        <v>.</v>
      </c>
      <c r="FD163" s="27" t="str">
        <f>IFERROR(VLOOKUP(CONCATENATE($C163,".SL.TLF.TERT.ZS"),AREA_WB_6ATTRS,Seq!F$1,FALSE)/100,".")</f>
        <v>.</v>
      </c>
      <c r="FE163" s="27" t="str">
        <f>IFERROR(VLOOKUP(CONCATENATE($C163,".SL.TLF.TERT.ZS"),AREA_WB_6ATTRS,Seq!G$1,FALSE)/100,".")</f>
        <v>.</v>
      </c>
      <c r="FF163" s="27" t="str">
        <f>IFERROR(VLOOKUP(CONCATENATE($C163,".SL.TLF.TERT.ZS"),AREA_WB_6ATTRS,Seq!H$1,FALSE)/100,".")</f>
        <v>.</v>
      </c>
      <c r="FG163" s="27" t="str">
        <f>IFERROR(VLOOKUP(CONCATENATE($C163,".SL.TLF.TERT.ZS"),AREA_WB_6ATTRS,Seq!I$1,FALSE)/100,".")</f>
        <v>.</v>
      </c>
      <c r="FH163" s="27" t="str">
        <f>IFERROR(VLOOKUP(CONCATENATE($C163,".SL.TLF.TERT.ZS"),AREA_WB_6ATTRS,Seq!J$1,FALSE)/100,".")</f>
        <v>.</v>
      </c>
      <c r="FI163" s="27" t="str">
        <f>IFERROR(VLOOKUP(CONCATENATE($C163,".SL.TLF.TERT.ZS"),AREA_WB_6ATTRS,Seq!K$1,FALSE)/100,".")</f>
        <v>.</v>
      </c>
      <c r="FJ163" s="27" t="str">
        <f>IFERROR(VLOOKUP(CONCATENATE($C163,".SL.TLF.TERT.ZS"),AREA_WB_6ATTRS,Seq!L$1,FALSE)/100,".")</f>
        <v>.</v>
      </c>
      <c r="FK163" s="27" t="str">
        <f>IFERROR(VLOOKUP(CONCATENATE($C163,".SL.TLF.TERT.ZS"),AREA_WB_6ATTRS,Seq!M$1,FALSE)/100,".")</f>
        <v>.</v>
      </c>
      <c r="FL163" s="27" t="str">
        <f>IFERROR(VLOOKUP(CONCATENATE($C163,".SL.TLF.TERT.ZS"),AREA_WB_6ATTRS,Seq!N$1,FALSE)/100,".")</f>
        <v>.</v>
      </c>
      <c r="FM163" s="27" t="str">
        <f>IFERROR(VLOOKUP(CONCATENATE($C163,".SL.TLF.TERT.ZS"),AREA_WB_6ATTRS,Seq!O$1,FALSE)/100,".")</f>
        <v>.</v>
      </c>
      <c r="FN163" s="27" t="str">
        <f>IFERROR(VLOOKUP(CONCATENATE($C163,".SL.TLF.TERT.ZS"),AREA_WB_6ATTRS,Seq!P$1,FALSE)/100,".")</f>
        <v>.</v>
      </c>
      <c r="FO163" s="27">
        <f>IFERROR(VLOOKUP(CONCATENATE($C163,".SL.TLF.TERT.ZS"),AREA_WB_6ATTRS,Seq!Q$1,FALSE)/100,".")</f>
        <v>0.19700000762939454</v>
      </c>
      <c r="FP163" s="27">
        <f>IFERROR(VLOOKUP(CONCATENATE($C163,".SL.TLF.TERT.ZS"),AREA_WB_6ATTRS,Seq!R$1,FALSE)/100,".")</f>
        <v>0.13800000190734862</v>
      </c>
      <c r="FQ163" s="27">
        <f>IFERROR(VLOOKUP(CONCATENATE($C163,".SL.TLF.TERT.ZS"),AREA_WB_6ATTRS,Seq!S$1,FALSE)/100,".")</f>
        <v>0.13699999809265137</v>
      </c>
      <c r="FR163" s="27">
        <f>IFERROR(VLOOKUP(CONCATENATE($C163,".SL.TLF.TERT.ZS"),AREA_WB_6ATTRS,Seq!T$1,FALSE)/100,".")</f>
        <v>0.14100000381469727</v>
      </c>
      <c r="FS163" s="27">
        <f>IFERROR(VLOOKUP(CONCATENATE($C163,".SL.TLF.TERT.ZS"),AREA_WB_6ATTRS,Seq!U$1,FALSE)/100,".")</f>
        <v>0.23600000381469727</v>
      </c>
      <c r="FT163" s="27">
        <f>IFERROR(VLOOKUP(CONCATENATE($C163,".SL.TLF.TERT.ZS"),AREA_WB_6ATTRS,Seq!V$1,FALSE)/100,".")</f>
        <v>0.25399999618530272</v>
      </c>
      <c r="FU163" s="27">
        <f>IFERROR(VLOOKUP(CONCATENATE($C163,".SL.TLF.TERT.ZS"),AREA_WB_6ATTRS,Seq!W$1,FALSE)/100,".")</f>
        <v>0.15800000190734864</v>
      </c>
      <c r="FV163" s="27">
        <f>IFERROR(VLOOKUP(CONCATENATE($C163,".SL.TLF.TERT.ZS"),AREA_WB_6ATTRS,Seq!X$1,FALSE)/100,".")</f>
        <v>0.32500000000000001</v>
      </c>
      <c r="FW163" s="27">
        <f>IFERROR(VLOOKUP(CONCATENATE($C163,".SL.TLF.TERT.ZS"),AREA_WB_6ATTRS,Seq!Y$1,FALSE)/100,".")</f>
        <v>0.32799999237060545</v>
      </c>
      <c r="FX163" s="27">
        <f>IFERROR(VLOOKUP(CONCATENATE($C163,".SL.TLF.TERT.ZS"),AREA_WB_6ATTRS,Seq!Z$1,FALSE)/100,".")</f>
        <v>0.17600000381469727</v>
      </c>
      <c r="FY163" s="27">
        <f>IFERROR(VLOOKUP(CONCATENATE($C163,".SL.TLF.TERT.ZS"),AREA_WB_6ATTRS,Seq!AA$1,FALSE)/100,".")</f>
        <v>0.16299999237060547</v>
      </c>
      <c r="FZ163" s="27">
        <f>IFERROR(VLOOKUP(CONCATENATE($C163,".SL.TLF.TERT.ZS"),AREA_WB_6ATTRS,Seq!AB$1,FALSE)/100,".")</f>
        <v>0.16600000381469726</v>
      </c>
      <c r="GA163" s="27">
        <f>IFERROR(VLOOKUP(CONCATENATE($C163,".SL.TLF.TERT.ZS"),AREA_WB_6ATTRS,Seq!AC$1,FALSE)/100,".")</f>
        <v>0.17299999237060548</v>
      </c>
      <c r="GB163" s="27">
        <f>IFERROR(VLOOKUP(CONCATENATE($C163,".SL.TLF.TERT.ZS"),AREA_WB_6ATTRS,Seq!AD$1,FALSE)/100,".")</f>
        <v>0.17299999237060548</v>
      </c>
      <c r="GC163" s="27" t="str">
        <f>IFERROR(VLOOKUP(CONCATENATE($C163,".SL.TLF.TERT.ZS"),AREA_WB_6ATTRS,Seq!AE$1,FALSE)/100,".")</f>
        <v>.</v>
      </c>
      <c r="GD163" s="27" t="str">
        <f>IFERROR(VLOOKUP(CONCATENATE($C163,".SL.TLF.TERT.ZS"),AREA_WB_6ATTRS,Seq!AF$1,FALSE)/100,".")</f>
        <v>.</v>
      </c>
      <c r="GE163" s="27" t="str">
        <f>IFERROR(VLOOKUP(CONCATENATE($C163,".SL.TLF.TERT.ZS"),AREA_WB_6ATTRS,Seq!AG$1,FALSE)/100,".")</f>
        <v>.</v>
      </c>
      <c r="GF163" s="27" t="str">
        <f>IFERROR(VLOOKUP(CONCATENATE($C163,".SL.TLF.TERT.ZS"),AREA_WB_6ATTRS,Seq!AH$1,FALSE)/100,".")</f>
        <v>.</v>
      </c>
      <c r="GG163" s="27" t="str">
        <f>IFERROR(VLOOKUP(CONCATENATE($C163,".SL.TLF.TERT.ZS"),AREA_WB_6ATTRS,Seq!AI$1,FALSE)/100,".")</f>
        <v>.</v>
      </c>
      <c r="GH163" s="27" t="str">
        <f>IFERROR(VLOOKUP(CONCATENATE($C163,".SL.TLF.TERT.ZS"),AREA_WB_6ATTRS,Seq!AJ$1,FALSE)/100,".")</f>
        <v>.</v>
      </c>
      <c r="GI163" s="27" t="str">
        <f>IFERROR(VLOOKUP(CONCATENATE($C163,".SL.TLF.TERT.ZS"),AREA_WB_6ATTRS,Seq!AK$1,FALSE)/100,".")</f>
        <v>.</v>
      </c>
      <c r="GJ163" s="27" t="str">
        <f>IFERROR(VLOOKUP(CONCATENATE($C163,".SL.TLF.TERT.ZS"),AREA_WB_6ATTRS,Seq!AL$1,FALSE)/100,".")</f>
        <v>.</v>
      </c>
      <c r="GK163" s="27"/>
      <c r="GL163" s="27"/>
      <c r="GM163" s="27">
        <f t="shared" si="207"/>
        <v>2.9598934438360218E-4</v>
      </c>
      <c r="GN163" s="27">
        <f t="shared" si="208"/>
        <v>2.4030951866003413E-4</v>
      </c>
      <c r="GO163" s="27">
        <f t="shared" si="217"/>
        <v>2.3477533021660577E-4</v>
      </c>
      <c r="GP163" s="27"/>
      <c r="GQ163" s="9">
        <f>IF(VLOOKUP($B163,EM_80!$B$1:$C$201,2,FALSE)&gt;0,VLOOKUP($B163,EM_80!$B$1:$C$201,2,FALSE),".")</f>
        <v>20000</v>
      </c>
      <c r="GR163" s="9">
        <f t="shared" si="209"/>
        <v>20000</v>
      </c>
      <c r="GS163" s="9">
        <f t="shared" si="210"/>
        <v>23000</v>
      </c>
      <c r="GU163">
        <f t="shared" si="211"/>
        <v>67570000</v>
      </c>
      <c r="GV163">
        <f t="shared" si="212"/>
        <v>83226000</v>
      </c>
      <c r="GW163">
        <f t="shared" si="213"/>
        <v>97966000</v>
      </c>
      <c r="GX163">
        <f t="shared" si="214"/>
        <v>113423047</v>
      </c>
      <c r="GZ163" s="9">
        <f>IF(ISNA(VLOOKUP($B163,Area_EM_90,Seq!C$1,FALSE)),".",VLOOKUP($B163,Area_EM_90,Seq!C$1,FALSE))</f>
        <v>2292.6626099999999</v>
      </c>
      <c r="HA163" s="9">
        <f>IF(ISNA(VLOOKUP($B163,Area_EM_90,Seq!D$1,FALSE)),".",VLOOKUP($B163,Area_EM_90,Seq!D$1,FALSE))</f>
        <v>1764</v>
      </c>
      <c r="HB163" s="9">
        <f>IF(ISNA(VLOOKUP($B163,Area_EM_90,Seq!E$1,FALSE)),".",VLOOKUP($B163,Area_EM_90,Seq!E$1,FALSE))</f>
        <v>252</v>
      </c>
      <c r="HC163" s="9">
        <f>IF(ISNA(VLOOKUP($B163,Area_EM_90,Seq!F$1,FALSE)),".",VLOOKUP($B163,Area_EM_90,Seq!F$1,FALSE))</f>
        <v>277</v>
      </c>
      <c r="HD163" s="9">
        <f>IF(ISNA(VLOOKUP($B163,Area_EM_90,Seq!G$1,FALSE)),".",VLOOKUP($B163,Area_EM_90,Seq!G$1,FALSE))</f>
        <v>32797000</v>
      </c>
      <c r="HE163" s="9">
        <f>IF(ISNA(VLOOKUP($B163,Area_EM_90,Seq!H$1,FALSE)),".",VLOOKUP($B163,Area_EM_90,Seq!H$1,FALSE))</f>
        <v>22105178</v>
      </c>
      <c r="HF163" s="9">
        <f>IF(ISNA(VLOOKUP($B163,Area_EM_90,Seq!I$1,FALSE)),".",VLOOKUP($B163,Area_EM_90,Seq!I$1,FALSE))</f>
        <v>7674498</v>
      </c>
      <c r="HG163" s="9">
        <f>IF(ISNA(VLOOKUP($B163,Area_EM_90,Seq!J$1,FALSE)),".",VLOOKUP($B163,Area_EM_90,Seq!J$1,FALSE))</f>
        <v>3017324</v>
      </c>
      <c r="HH163" s="9">
        <f>IF(ISNA(VLOOKUP($B163,Area_EM_00,Seq!C$1,FALSE)),".",VLOOKUP($B163,Area_EM_00,Seq!C$1,FALSE))</f>
        <v>3292.4202500000001</v>
      </c>
      <c r="HI163" s="9">
        <f>IF(ISNA(VLOOKUP($B163,Area_EM_00,Seq!D$1,FALSE)),".",VLOOKUP($B163,Area_EM_00,Seq!D$1,FALSE))</f>
        <v>1282</v>
      </c>
      <c r="HJ163" s="9">
        <f>IF(ISNA(VLOOKUP($B163,Area_EM_00,Seq!E$1,FALSE)),".",VLOOKUP($B163,Area_EM_00,Seq!E$1,FALSE))</f>
        <v>697</v>
      </c>
      <c r="HK163" s="9">
        <f>IF(ISNA(VLOOKUP($B163,Area_EM_00,Seq!F$1,FALSE)),".",VLOOKUP($B163,Area_EM_00,Seq!F$1,FALSE))</f>
        <v>1313</v>
      </c>
      <c r="HL163" s="9">
        <f>IF(ISNA(VLOOKUP($B163,Area_EM_00,Seq!G$1,FALSE)),".",VLOOKUP($B163,Area_EM_00,Seq!G$1,FALSE))</f>
        <v>45226000</v>
      </c>
      <c r="HM163" s="9">
        <f>IF(ISNA(VLOOKUP($B163,Area_EM_00,Seq!H$1,FALSE)),".",VLOOKUP($B163,Area_EM_00,Seq!H$1,FALSE))</f>
        <v>26999922</v>
      </c>
      <c r="HN163" s="9">
        <f>IF(ISNA(VLOOKUP($B163,Area_EM_00,Seq!I$1,FALSE)),".",VLOOKUP($B163,Area_EM_00,Seq!I$1,FALSE))</f>
        <v>13100000</v>
      </c>
      <c r="HO163" s="9">
        <f>IF(ISNA(VLOOKUP($B163,Area_EM_00,Seq!J$1,FALSE)),".",VLOOKUP($B163,Area_EM_00,Seq!J$1,FALSE))</f>
        <v>5110538</v>
      </c>
      <c r="HQ163" s="27"/>
      <c r="HR163" s="9">
        <f>IFERROR(VLOOKUP($B163,AREA_EM3_60_00,Seq!E$1,FALSE),".")</f>
        <v>1087</v>
      </c>
      <c r="HS163" s="9">
        <f>IFERROR(VLOOKUP($B163,AREA_EM3_60_00,Seq!F$1,FALSE),".")</f>
        <v>1179</v>
      </c>
      <c r="HT163" s="9">
        <f>IFERROR(VLOOKUP($B163,AREA_EM3_60_00,Seq!G$1,FALSE),".")</f>
        <v>1837</v>
      </c>
      <c r="HU163" s="9">
        <f>IFERROR(VLOOKUP($B163,AREA_EM3_10,Seq!B$1,FALSE),".")</f>
        <v>2656.8691774724848</v>
      </c>
      <c r="HV163" s="9">
        <f t="shared" si="218"/>
        <v>67570000</v>
      </c>
      <c r="HW163" s="9">
        <f t="shared" si="219"/>
        <v>83226000</v>
      </c>
      <c r="HX163" s="9">
        <f t="shared" si="220"/>
        <v>97966000</v>
      </c>
      <c r="HY163" s="9">
        <f t="shared" si="221"/>
        <v>113423047</v>
      </c>
    </row>
    <row r="164" spans="1:233">
      <c r="A164" s="25" t="s">
        <v>3924</v>
      </c>
      <c r="B164" s="26" t="str">
        <f t="shared" si="178"/>
        <v>Nicaragua</v>
      </c>
      <c r="C164" s="166" t="s">
        <v>1592</v>
      </c>
      <c r="D164" s="27">
        <f>VLOOKUP("CHN.NY.GDP.MKTP.KD",AREA_WB_6ATTRS,Seq!B$1,FALSE)/10000</f>
        <v>18294112.043860689</v>
      </c>
      <c r="E164" s="27">
        <f>VLOOKUP("CHN.NY.GDP.MKTP.KD",AREA_WB_6ATTRS,Seq!C$1,FALSE)/10000</f>
        <v>19245405.87014145</v>
      </c>
      <c r="F164" s="27">
        <f>VLOOKUP("CHN.NY.GDP.MKTP.KD",AREA_WB_6ATTRS,Seq!D$1,FALSE)/10000</f>
        <v>20996737.804324333</v>
      </c>
      <c r="G164" s="27">
        <f>VLOOKUP("CHN.NY.GDP.MKTP.KD",AREA_WB_6ATTRS,Seq!E$1,FALSE)/10000</f>
        <v>23285382.224995762</v>
      </c>
      <c r="H164" s="27">
        <f>VLOOKUP("CHN.NY.GDP.MKTP.KD",AREA_WB_6ATTRS,Seq!F$1,FALSE)/10000</f>
        <v>26824760.323195074</v>
      </c>
      <c r="I164" s="27">
        <f>VLOOKUP("CHN.NY.GDP.MKTP.KD",AREA_WB_6ATTRS,Seq!G$1,FALSE)/10000</f>
        <v>30446102.966826372</v>
      </c>
      <c r="J164" s="27">
        <f>VLOOKUP("CHN.NY.GDP.MKTP.KD",AREA_WB_6ATTRS,Seq!H$1,FALSE)/10000</f>
        <v>33125360.027907111</v>
      </c>
      <c r="K164" s="27">
        <f>VLOOKUP("CHN.NY.GDP.MKTP.KD",AREA_WB_6ATTRS,Seq!I$1,FALSE)/10000</f>
        <v>36967901.791144341</v>
      </c>
      <c r="L164" s="27">
        <f>VLOOKUP("CHN.NY.GDP.MKTP.KD",AREA_WB_6ATTRS,Seq!J$1,FALSE)/10000</f>
        <v>41145274.693543643</v>
      </c>
      <c r="M164" s="27">
        <f>VLOOKUP("CHN.NY.GDP.MKTP.KD",AREA_WB_6ATTRS,Seq!K$1,FALSE)/10000</f>
        <v>42832230.955979005</v>
      </c>
      <c r="N164" s="27">
        <f>VLOOKUP("CHN.NY.GDP.MKTP.KD",AREA_WB_6ATTRS,Seq!L$1,FALSE)/10000</f>
        <v>44459855.73230619</v>
      </c>
      <c r="O164" s="27">
        <f>VLOOKUP("CHN.NY.GDP.MKTP.KD",AREA_WB_6ATTRS,Seq!M$1,FALSE)/10000</f>
        <v>48550162.459678344</v>
      </c>
      <c r="P164" s="27">
        <f>VLOOKUP("CHN.NY.GDP.MKTP.KD",AREA_WB_6ATTRS,Seq!N$1,FALSE)/10000</f>
        <v>55444285.528952621</v>
      </c>
      <c r="Q164" s="27">
        <f>VLOOKUP("CHN.NY.GDP.MKTP.KD",AREA_WB_6ATTRS,Seq!O$1,FALSE)/10000</f>
        <v>63206485.503006078</v>
      </c>
      <c r="R164" s="27">
        <f>VLOOKUP("CHN.NY.GDP.MKTP.KD",AREA_WB_6ATTRS,Seq!P$1,FALSE)/10000</f>
        <v>71486535.103899792</v>
      </c>
      <c r="S164" s="27">
        <f>VLOOKUP("CHN.NY.GDP.MKTP.KD",AREA_WB_6ATTRS,Seq!Q$1,FALSE)/10000</f>
        <v>79278567.430224851</v>
      </c>
      <c r="T164" s="27">
        <f>VLOOKUP("CHN.NY.GDP.MKTP.KD",AREA_WB_6ATTRS,Seq!R$1,FALSE)/10000</f>
        <v>87206424.173247412</v>
      </c>
      <c r="U164" s="27">
        <f>VLOOKUP("CHN.NY.GDP.MKTP.KD",AREA_WB_6ATTRS,Seq!S$1,FALSE)/10000</f>
        <v>95316621.621359423</v>
      </c>
      <c r="V164" s="27">
        <f>VLOOKUP("CHN.NY.GDP.MKTP.KD",AREA_WB_6ATTRS,Seq!T$1,FALSE)/10000</f>
        <v>102751318.10782552</v>
      </c>
      <c r="W164" s="27">
        <f>VLOOKUP("CHN.NY.GDP.MKTP.KD",AREA_WB_6ATTRS,Seq!U$1,FALSE)/10000</f>
        <v>110560418.28402025</v>
      </c>
      <c r="X164" s="27">
        <f>VLOOKUP("CHN.NY.GDP.MKTP.KD",AREA_WB_6ATTRS,Seq!V$1,FALSE)/10000</f>
        <v>119847493.41987793</v>
      </c>
      <c r="Y164" s="27">
        <f>VLOOKUP("CHN.NY.GDP.MKTP.KD",AREA_WB_6ATTRS,Seq!W$1,FALSE)/10000</f>
        <v>129794835.37372778</v>
      </c>
      <c r="Z164" s="27">
        <f>VLOOKUP("CHN.NY.GDP.MKTP.KD",AREA_WB_6ATTRS,Seq!X$1,FALSE)/10000</f>
        <v>141606165.392737</v>
      </c>
      <c r="AA164" s="27">
        <f>VLOOKUP("CHN.NY.GDP.MKTP.KD",AREA_WB_6ATTRS,Seq!Y$1,FALSE)/10000</f>
        <v>155766781.9320105</v>
      </c>
      <c r="AB164" s="27">
        <f>VLOOKUP("CHN.NY.GDP.MKTP.KD",AREA_WB_6ATTRS,Seq!Z$1,FALSE)/10000</f>
        <v>171499226.90714428</v>
      </c>
      <c r="AC164" s="27">
        <f>VLOOKUP("CHN.NY.GDP.MKTP.KD",AREA_WB_6ATTRS,Seq!AA$1,FALSE)/10000</f>
        <v>190878639.54765138</v>
      </c>
      <c r="AD164" s="27">
        <f>VLOOKUP("CHN.NY.GDP.MKTP.KD",AREA_WB_6ATTRS,Seq!AB$1,FALSE)/10000</f>
        <v>215120226.77020231</v>
      </c>
      <c r="AE164" s="27">
        <f>VLOOKUP("CHN.NY.GDP.MKTP.KD",AREA_WB_6ATTRS,Seq!AC$1,FALSE)/10000</f>
        <v>245667298.97157177</v>
      </c>
      <c r="AF164" s="27">
        <f>VLOOKUP("CHN.NY.GDP.MKTP.KD",AREA_WB_6ATTRS,Seq!AD$1,FALSE)/10000</f>
        <v>269251359.67284226</v>
      </c>
      <c r="AG164" s="27">
        <f>VLOOKUP("CHN.NY.GDP.MKTP.KD",AREA_WB_6ATTRS,Seq!AE$1,FALSE)/10000</f>
        <v>294022484.76274431</v>
      </c>
      <c r="AH164" s="27">
        <f>VLOOKUP("CHN.NY.GDP.MKTP.KD",AREA_WB_6ATTRS,Seq!AF$1,FALSE)/10000</f>
        <v>324600823.17806971</v>
      </c>
      <c r="AI164" s="27">
        <f>VLOOKUP("CHN.NY.GDP.MKTP.KD",AREA_WB_6ATTRS,Seq!AG$1,FALSE)/10000</f>
        <v>354139498.08727396</v>
      </c>
      <c r="AJ164" s="27"/>
      <c r="AK164" s="27"/>
      <c r="AL164" s="27"/>
      <c r="AM164" s="27"/>
      <c r="AN164" s="27"/>
      <c r="AO164" s="27"/>
      <c r="AP164" s="27">
        <f>IFERROR(VLOOKUP(CONCATENATE($C164, ".NY.GDP.MKTP.KD"),AREA_WB_6ATTRS,Seq!B$1,FALSE)/10000,".")</f>
        <v>323345.90676140616</v>
      </c>
      <c r="AQ164" s="27">
        <f>IFERROR(VLOOKUP(CONCATENATE($C164, ".NY.GDP.MKTP.KD"),AREA_WB_6ATTRS,Seq!C$1,FALSE)/10000,".")</f>
        <v>340687.88605792081</v>
      </c>
      <c r="AR164" s="27">
        <f>IFERROR(VLOOKUP(CONCATENATE($C164, ".NY.GDP.MKTP.KD"),AREA_WB_6ATTRS,Seq!D$1,FALSE)/10000,".")</f>
        <v>337906.63989373751</v>
      </c>
      <c r="AS164" s="27">
        <f>IFERROR(VLOOKUP(CONCATENATE($C164, ".NY.GDP.MKTP.KD"),AREA_WB_6ATTRS,Seq!E$1,FALSE)/10000,".")</f>
        <v>353494.9882941097</v>
      </c>
      <c r="AT164" s="27">
        <f>IFERROR(VLOOKUP(CONCATENATE($C164, ".NY.GDP.MKTP.KD"),AREA_WB_6ATTRS,Seq!F$1,FALSE)/10000,".")</f>
        <v>347958.92480017082</v>
      </c>
      <c r="AU164" s="27">
        <f>IFERROR(VLOOKUP(CONCATENATE($C164, ".NY.GDP.MKTP.KD"),AREA_WB_6ATTRS,Seq!G$1,FALSE)/10000,".")</f>
        <v>333755.75825127272</v>
      </c>
      <c r="AV164" s="27">
        <f>IFERROR(VLOOKUP(CONCATENATE($C164, ".NY.GDP.MKTP.KD"),AREA_WB_6ATTRS,Seq!H$1,FALSE)/10000,".")</f>
        <v>330360.43034597574</v>
      </c>
      <c r="AW164" s="27">
        <f>IFERROR(VLOOKUP(CONCATENATE($C164, ".NY.GDP.MKTP.KD"),AREA_WB_6ATTRS,Seq!I$1,FALSE)/10000,".")</f>
        <v>328026.91972974368</v>
      </c>
      <c r="AX164" s="27">
        <f>IFERROR(VLOOKUP(CONCATENATE($C164, ".NY.GDP.MKTP.KD"),AREA_WB_6ATTRS,Seq!J$1,FALSE)/10000,".")</f>
        <v>287188.151989704</v>
      </c>
      <c r="AY164" s="27">
        <f>IFERROR(VLOOKUP(CONCATENATE($C164, ".NY.GDP.MKTP.KD"),AREA_WB_6ATTRS,Seq!K$1,FALSE)/10000,".")</f>
        <v>282312.80935645703</v>
      </c>
      <c r="AZ164" s="27">
        <f>IFERROR(VLOOKUP(CONCATENATE($C164, ".NY.GDP.MKTP.KD"),AREA_WB_6ATTRS,Seq!L$1,FALSE)/10000,".")</f>
        <v>282050.07564949954</v>
      </c>
      <c r="BA164" s="27">
        <f>IFERROR(VLOOKUP(CONCATENATE($C164, ".NY.GDP.MKTP.KD"),AREA_WB_6ATTRS,Seq!M$1,FALSE)/10000,".")</f>
        <v>281512.17113703029</v>
      </c>
      <c r="BB164" s="27">
        <f>IFERROR(VLOOKUP(CONCATENATE($C164, ".NY.GDP.MKTP.KD"),AREA_WB_6ATTRS,Seq!N$1,FALSE)/10000,".")</f>
        <v>282597.30798588437</v>
      </c>
      <c r="BC164" s="27">
        <f>IFERROR(VLOOKUP(CONCATENATE($C164, ".NY.GDP.MKTP.KD"),AREA_WB_6ATTRS,Seq!O$1,FALSE)/10000,".")</f>
        <v>281491.96085187973</v>
      </c>
      <c r="BD164" s="27">
        <f>IFERROR(VLOOKUP(CONCATENATE($C164, ".NY.GDP.MKTP.KD"),AREA_WB_6ATTRS,Seq!P$1,FALSE)/10000,".")</f>
        <v>290886.6341722596</v>
      </c>
      <c r="BE164" s="27">
        <f>IFERROR(VLOOKUP(CONCATENATE($C164, ".NY.GDP.MKTP.KD"),AREA_WB_6ATTRS,Seq!Q$1,FALSE)/10000,".")</f>
        <v>308083.3197691589</v>
      </c>
      <c r="BF164" s="27">
        <f>IFERROR(VLOOKUP(CONCATENATE($C164, ".NY.GDP.MKTP.KD"),AREA_WB_6ATTRS,Seq!R$1,FALSE)/10000,".")</f>
        <v>327628.65572043572</v>
      </c>
      <c r="BG164" s="27">
        <f>IFERROR(VLOOKUP(CONCATENATE($C164, ".NY.GDP.MKTP.KD"),AREA_WB_6ATTRS,Seq!S$1,FALSE)/10000,".")</f>
        <v>340624.957161428</v>
      </c>
      <c r="BH164" s="27">
        <f>IFERROR(VLOOKUP(CONCATENATE($C164, ".NY.GDP.MKTP.KD"),AREA_WB_6ATTRS,Seq!T$1,FALSE)/10000,".")</f>
        <v>353267.54357226245</v>
      </c>
      <c r="BI164" s="27">
        <f>IFERROR(VLOOKUP(CONCATENATE($C164, ".NY.GDP.MKTP.KD"),AREA_WB_6ATTRS,Seq!U$1,FALSE)/10000,".")</f>
        <v>378122.53029683407</v>
      </c>
      <c r="BJ164" s="27">
        <f>IFERROR(VLOOKUP(CONCATENATE($C164, ".NY.GDP.MKTP.KD"),AREA_WB_6ATTRS,Seq!V$1,FALSE)/10000,".")</f>
        <v>393632.78171788814</v>
      </c>
      <c r="BK164" s="27">
        <f>IFERROR(VLOOKUP(CONCATENATE($C164, ".NY.GDP.MKTP.KD"),AREA_WB_6ATTRS,Seq!W$1,FALSE)/10000,".")</f>
        <v>405287.20493103116</v>
      </c>
      <c r="BL164" s="27">
        <f>IFERROR(VLOOKUP(CONCATENATE($C164, ".NY.GDP.MKTP.KD"),AREA_WB_6ATTRS,Seq!X$1,FALSE)/10000,".")</f>
        <v>408342.70381669834</v>
      </c>
      <c r="BM164" s="27">
        <f>IFERROR(VLOOKUP(CONCATENATE($C164, ".NY.GDP.MKTP.KD"),AREA_WB_6ATTRS,Seq!Y$1,FALSE)/10000,".")</f>
        <v>418635.4768151028</v>
      </c>
      <c r="BN164" s="27">
        <f>IFERROR(VLOOKUP(CONCATENATE($C164, ".NY.GDP.MKTP.KD"),AREA_WB_6ATTRS,Seq!Z$1,FALSE)/10000,".")</f>
        <v>440874.60059777938</v>
      </c>
      <c r="BO164" s="27">
        <f>IFERROR(VLOOKUP(CONCATENATE($C164, ".NY.GDP.MKTP.KD"),AREA_WB_6ATTRS,Seq!AA$1,FALSE)/10000,".")</f>
        <v>459755.29248683969</v>
      </c>
      <c r="BP164" s="27">
        <f>IFERROR(VLOOKUP(CONCATENATE($C164, ".NY.GDP.MKTP.KD"),AREA_WB_6ATTRS,Seq!AB$1,FALSE)/10000,".")</f>
        <v>478845.53836047451</v>
      </c>
      <c r="BQ164" s="27">
        <f>IFERROR(VLOOKUP(CONCATENATE($C164, ".NY.GDP.MKTP.KD"),AREA_WB_6ATTRS,Seq!AC$1,FALSE)/10000,".")</f>
        <v>496289.95532251522</v>
      </c>
      <c r="BR164" s="27">
        <f>IFERROR(VLOOKUP(CONCATENATE($C164, ".NY.GDP.MKTP.KD"),AREA_WB_6ATTRS,Seq!AD$1,FALSE)/10000,".")</f>
        <v>509983.51006586553</v>
      </c>
      <c r="BS164" s="27">
        <f>IFERROR(VLOOKUP(CONCATENATE($C164, ".NY.GDP.MKTP.KD"),AREA_WB_6ATTRS,Seq!AE$1,FALSE)/10000,".")</f>
        <v>502490.5085638772</v>
      </c>
      <c r="BT164" s="27">
        <f>IFERROR(VLOOKUP(CONCATENATE($C164, ".NY.GDP.MKTP.KD"),AREA_WB_6ATTRS,Seq!AF$1,FALSE)/10000,".")</f>
        <v>525004.40481141128</v>
      </c>
      <c r="BU164" s="27">
        <f>IFERROR(VLOOKUP(CONCATENATE($C164, ".NY.GDP.MKTP.KD"),AREA_WB_6ATTRS,Seq!AG$1,FALSE)/10000,".")</f>
        <v>549441.70831294812</v>
      </c>
      <c r="BV164" s="27"/>
      <c r="BW164" s="27"/>
      <c r="BX164" s="27"/>
      <c r="BY164" s="27"/>
      <c r="BZ164" s="27"/>
      <c r="CA164" s="27"/>
      <c r="CB164" s="27"/>
      <c r="CC164" s="27">
        <f>CNPop!A$48</f>
        <v>5.0000000000000001E-3</v>
      </c>
      <c r="CD164" s="27">
        <f>CNPop!B$48</f>
        <v>6.0000000000000001E-3</v>
      </c>
      <c r="CE164" s="27">
        <f>CNPop!C$48</f>
        <v>6.0000000000000001E-3</v>
      </c>
      <c r="CF164" s="27">
        <f>CNPop!D$48</f>
        <v>7.0000000000000001E-3</v>
      </c>
      <c r="CG164" s="27">
        <f>CNPop!E$48</f>
        <v>7.0000000000000001E-3</v>
      </c>
      <c r="CH164" s="27">
        <f>CNPop!F$48</f>
        <v>8.0000000000000002E-3</v>
      </c>
      <c r="CI164" s="27">
        <f>CNPop!G$48</f>
        <v>8.9999999999999993E-3</v>
      </c>
      <c r="CJ164" s="27">
        <f>CNPop!H$48</f>
        <v>0.01</v>
      </c>
      <c r="CK164" s="27">
        <f>CNPop!I$48</f>
        <v>1.0999999999999999E-2</v>
      </c>
      <c r="CL164" s="27">
        <f>CNPop!J$48</f>
        <v>1.2E-2</v>
      </c>
      <c r="CM164" s="27">
        <f>CNPop!K$48</f>
        <v>1.4E-2</v>
      </c>
      <c r="CN164" s="27">
        <f>CNPop!L$48</f>
        <v>1.6E-2</v>
      </c>
      <c r="CO164" s="27">
        <f>CNPop!M$48</f>
        <v>1.7000000000000001E-2</v>
      </c>
      <c r="CP164" s="27">
        <f>CNPop!N$48</f>
        <v>1.9E-2</v>
      </c>
      <c r="CQ164" s="27">
        <f>CNPop!O$48</f>
        <v>2.1000000000000001E-2</v>
      </c>
      <c r="CR164" s="27">
        <f>CNPop!P$48</f>
        <v>2.3E-2</v>
      </c>
      <c r="CS164" s="27">
        <f>CNPop!Q$48</f>
        <v>2.5999999999999999E-2</v>
      </c>
      <c r="CT164" s="27">
        <f>CNPop!R$48</f>
        <v>2.8000000000000001E-2</v>
      </c>
      <c r="CU164" s="27">
        <f>CNPop!S$48</f>
        <v>0.03</v>
      </c>
      <c r="CV164" s="27">
        <f>CNPop!T$48</f>
        <v>3.3000000000000002E-2</v>
      </c>
      <c r="CW164" s="27">
        <f>CNPop!U$48</f>
        <v>3.5999999999999997E-2</v>
      </c>
      <c r="CX164" s="27">
        <f>CNPop!V$48</f>
        <v>3.9E-2</v>
      </c>
      <c r="CY164" s="27">
        <f>CNPop!W$48</f>
        <v>4.2000000000000003E-2</v>
      </c>
      <c r="CZ164" s="27">
        <f>CNPop!X$48</f>
        <v>4.4999999999999998E-2</v>
      </c>
      <c r="DA164" s="27">
        <f>CNPop!Y$48</f>
        <v>4.9000000000000002E-2</v>
      </c>
      <c r="DB164" s="27">
        <f>CNPop!Z$48</f>
        <v>5.1999999999999998E-2</v>
      </c>
      <c r="DC164" s="27">
        <f>CNPop!AA$48</f>
        <v>5.6000000000000001E-2</v>
      </c>
      <c r="DD164" s="27">
        <f>CNPop!AB$48</f>
        <v>0.06</v>
      </c>
      <c r="DE164" s="27">
        <f>CNPop!AC$48</f>
        <v>6.3E-2</v>
      </c>
      <c r="DF164" s="27">
        <f>CNPop!AD$48</f>
        <v>6.8000000000000005E-2</v>
      </c>
      <c r="DG164" s="27">
        <f>CNPop!AE$48</f>
        <v>7.1999999999999995E-2</v>
      </c>
      <c r="DH164" s="27">
        <f>CNPop!AF$48</f>
        <v>7.5999999999999998E-2</v>
      </c>
      <c r="DI164" s="27">
        <f>CNPop!AG$48</f>
        <v>8.1000000000000003E-2</v>
      </c>
      <c r="DJ164" s="27">
        <f>CNPop!AH$48</f>
        <v>8.5000000000000006E-2</v>
      </c>
      <c r="DK164" s="27">
        <f>CNPop!AI$48</f>
        <v>0.09</v>
      </c>
      <c r="DL164" s="27">
        <f>CNPop!AJ$48</f>
        <v>9.5000000000000001E-2</v>
      </c>
      <c r="DM164" s="27">
        <f>CNPop!AK$48</f>
        <v>0.1</v>
      </c>
      <c r="DN164" s="27"/>
      <c r="DO164" s="27">
        <f t="shared" si="180"/>
        <v>6.3000001907348627E-2</v>
      </c>
      <c r="DP164" s="27">
        <f t="shared" si="181"/>
        <v>6.3000001907348627E-2</v>
      </c>
      <c r="DQ164" s="27">
        <f t="shared" si="182"/>
        <v>6.3000001907348627E-2</v>
      </c>
      <c r="DR164" s="27">
        <f t="shared" si="183"/>
        <v>6.3000001907348627E-2</v>
      </c>
      <c r="DS164" s="27">
        <f t="shared" si="184"/>
        <v>6.3000001907348627E-2</v>
      </c>
      <c r="DT164" s="27">
        <f t="shared" si="185"/>
        <v>6.3000001907348627E-2</v>
      </c>
      <c r="DU164" s="27">
        <f t="shared" si="186"/>
        <v>6.3000001907348627E-2</v>
      </c>
      <c r="DV164" s="27">
        <f t="shared" si="187"/>
        <v>6.3000001907348627E-2</v>
      </c>
      <c r="DW164" s="27">
        <f t="shared" si="188"/>
        <v>6.3000001907348627E-2</v>
      </c>
      <c r="DX164" s="27">
        <f t="shared" si="189"/>
        <v>6.3000001907348627E-2</v>
      </c>
      <c r="DY164" s="27">
        <f t="shared" si="190"/>
        <v>6.3000001907348627E-2</v>
      </c>
      <c r="DZ164" s="27">
        <f t="shared" si="191"/>
        <v>6.3000001907348627E-2</v>
      </c>
      <c r="EA164" s="27">
        <f t="shared" si="192"/>
        <v>6.3000001907348627E-2</v>
      </c>
      <c r="EB164" s="27">
        <f t="shared" si="193"/>
        <v>6.3000001907348627E-2</v>
      </c>
      <c r="EC164" s="27">
        <f t="shared" si="194"/>
        <v>6.3000001907348627E-2</v>
      </c>
      <c r="ED164" s="27">
        <f t="shared" si="195"/>
        <v>6.3000001907348627E-2</v>
      </c>
      <c r="EE164" s="27" t="str">
        <f t="shared" si="196"/>
        <v>.</v>
      </c>
      <c r="EF164" s="27" t="str">
        <f t="shared" si="197"/>
        <v>.</v>
      </c>
      <c r="EG164" s="27" t="str">
        <f t="shared" si="198"/>
        <v>.</v>
      </c>
      <c r="EH164" s="27" t="str">
        <f t="shared" si="199"/>
        <v>.</v>
      </c>
      <c r="EI164" s="27" t="str">
        <f t="shared" si="200"/>
        <v>.</v>
      </c>
      <c r="EJ164" s="27" t="str">
        <f t="shared" si="201"/>
        <v>.</v>
      </c>
      <c r="EK164" s="27" t="str">
        <f t="shared" si="202"/>
        <v>.</v>
      </c>
      <c r="EL164" s="27" t="str">
        <f t="shared" si="203"/>
        <v>.</v>
      </c>
      <c r="EM164" s="27" t="str">
        <f t="shared" si="204"/>
        <v>.</v>
      </c>
      <c r="EN164" s="27" t="str">
        <f t="shared" si="205"/>
        <v>.</v>
      </c>
      <c r="EO164" s="27" t="str">
        <f t="shared" si="206"/>
        <v>.</v>
      </c>
      <c r="EP164" s="27" t="str">
        <f t="shared" si="215"/>
        <v>.</v>
      </c>
      <c r="EQ164" s="27" t="str">
        <f t="shared" si="216"/>
        <v>.</v>
      </c>
      <c r="ER164" s="27" t="str">
        <f t="shared" si="225"/>
        <v>.</v>
      </c>
      <c r="ES164" s="27" t="str">
        <f t="shared" si="225"/>
        <v>.</v>
      </c>
      <c r="ET164" s="27" t="str">
        <f t="shared" si="225"/>
        <v>.</v>
      </c>
      <c r="EU164" s="27"/>
      <c r="EV164" s="27"/>
      <c r="EW164" s="27"/>
      <c r="EX164" s="27"/>
      <c r="EY164" s="27"/>
      <c r="EZ164" s="27" t="str">
        <f>IFERROR(VLOOKUP(CONCATENATE($C164,".SL.TLF.TERT.ZS"),AREA_WB_6ATTRS,Seq!B$1,FALSE)/100,".")</f>
        <v>.</v>
      </c>
      <c r="FA164" s="27" t="str">
        <f>IFERROR(VLOOKUP(CONCATENATE($C164,".SL.TLF.TERT.ZS"),AREA_WB_6ATTRS,Seq!C$1,FALSE)/100,".")</f>
        <v>.</v>
      </c>
      <c r="FB164" s="27" t="str">
        <f>IFERROR(VLOOKUP(CONCATENATE($C164,".SL.TLF.TERT.ZS"),AREA_WB_6ATTRS,Seq!D$1,FALSE)/100,".")</f>
        <v>.</v>
      </c>
      <c r="FC164" s="27" t="str">
        <f>IFERROR(VLOOKUP(CONCATENATE($C164,".SL.TLF.TERT.ZS"),AREA_WB_6ATTRS,Seq!E$1,FALSE)/100,".")</f>
        <v>.</v>
      </c>
      <c r="FD164" s="27" t="str">
        <f>IFERROR(VLOOKUP(CONCATENATE($C164,".SL.TLF.TERT.ZS"),AREA_WB_6ATTRS,Seq!F$1,FALSE)/100,".")</f>
        <v>.</v>
      </c>
      <c r="FE164" s="27" t="str">
        <f>IFERROR(VLOOKUP(CONCATENATE($C164,".SL.TLF.TERT.ZS"),AREA_WB_6ATTRS,Seq!G$1,FALSE)/100,".")</f>
        <v>.</v>
      </c>
      <c r="FF164" s="27" t="str">
        <f>IFERROR(VLOOKUP(CONCATENATE($C164,".SL.TLF.TERT.ZS"),AREA_WB_6ATTRS,Seq!H$1,FALSE)/100,".")</f>
        <v>.</v>
      </c>
      <c r="FG164" s="27" t="str">
        <f>IFERROR(VLOOKUP(CONCATENATE($C164,".SL.TLF.TERT.ZS"),AREA_WB_6ATTRS,Seq!I$1,FALSE)/100,".")</f>
        <v>.</v>
      </c>
      <c r="FH164" s="27" t="str">
        <f>IFERROR(VLOOKUP(CONCATENATE($C164,".SL.TLF.TERT.ZS"),AREA_WB_6ATTRS,Seq!J$1,FALSE)/100,".")</f>
        <v>.</v>
      </c>
      <c r="FI164" s="27" t="str">
        <f>IFERROR(VLOOKUP(CONCATENATE($C164,".SL.TLF.TERT.ZS"),AREA_WB_6ATTRS,Seq!K$1,FALSE)/100,".")</f>
        <v>.</v>
      </c>
      <c r="FJ164" s="27" t="str">
        <f>IFERROR(VLOOKUP(CONCATENATE($C164,".SL.TLF.TERT.ZS"),AREA_WB_6ATTRS,Seq!L$1,FALSE)/100,".")</f>
        <v>.</v>
      </c>
      <c r="FK164" s="27" t="str">
        <f>IFERROR(VLOOKUP(CONCATENATE($C164,".SL.TLF.TERT.ZS"),AREA_WB_6ATTRS,Seq!M$1,FALSE)/100,".")</f>
        <v>.</v>
      </c>
      <c r="FL164" s="27" t="str">
        <f>IFERROR(VLOOKUP(CONCATENATE($C164,".SL.TLF.TERT.ZS"),AREA_WB_6ATTRS,Seq!N$1,FALSE)/100,".")</f>
        <v>.</v>
      </c>
      <c r="FM164" s="27" t="str">
        <f>IFERROR(VLOOKUP(CONCATENATE($C164,".SL.TLF.TERT.ZS"),AREA_WB_6ATTRS,Seq!O$1,FALSE)/100,".")</f>
        <v>.</v>
      </c>
      <c r="FN164" s="27" t="str">
        <f>IFERROR(VLOOKUP(CONCATENATE($C164,".SL.TLF.TERT.ZS"),AREA_WB_6ATTRS,Seq!P$1,FALSE)/100,".")</f>
        <v>.</v>
      </c>
      <c r="FO164" s="27">
        <f>IFERROR(VLOOKUP(CONCATENATE($C164,".SL.TLF.TERT.ZS"),AREA_WB_6ATTRS,Seq!Q$1,FALSE)/100,".")</f>
        <v>6.3000001907348627E-2</v>
      </c>
      <c r="FP164" s="27" t="str">
        <f>IFERROR(VLOOKUP(CONCATENATE($C164,".SL.TLF.TERT.ZS"),AREA_WB_6ATTRS,Seq!R$1,FALSE)/100,".")</f>
        <v>.</v>
      </c>
      <c r="FQ164" s="27" t="str">
        <f>IFERROR(VLOOKUP(CONCATENATE($C164,".SL.TLF.TERT.ZS"),AREA_WB_6ATTRS,Seq!S$1,FALSE)/100,".")</f>
        <v>.</v>
      </c>
      <c r="FR164" s="27" t="str">
        <f>IFERROR(VLOOKUP(CONCATENATE($C164,".SL.TLF.TERT.ZS"),AREA_WB_6ATTRS,Seq!T$1,FALSE)/100,".")</f>
        <v>.</v>
      </c>
      <c r="FS164" s="27" t="str">
        <f>IFERROR(VLOOKUP(CONCATENATE($C164,".SL.TLF.TERT.ZS"),AREA_WB_6ATTRS,Seq!U$1,FALSE)/100,".")</f>
        <v>.</v>
      </c>
      <c r="FT164" s="27" t="str">
        <f>IFERROR(VLOOKUP(CONCATENATE($C164,".SL.TLF.TERT.ZS"),AREA_WB_6ATTRS,Seq!V$1,FALSE)/100,".")</f>
        <v>.</v>
      </c>
      <c r="FU164" s="27" t="str">
        <f>IFERROR(VLOOKUP(CONCATENATE($C164,".SL.TLF.TERT.ZS"),AREA_WB_6ATTRS,Seq!W$1,FALSE)/100,".")</f>
        <v>.</v>
      </c>
      <c r="FV164" s="27" t="str">
        <f>IFERROR(VLOOKUP(CONCATENATE($C164,".SL.TLF.TERT.ZS"),AREA_WB_6ATTRS,Seq!X$1,FALSE)/100,".")</f>
        <v>.</v>
      </c>
      <c r="FW164" s="27" t="str">
        <f>IFERROR(VLOOKUP(CONCATENATE($C164,".SL.TLF.TERT.ZS"),AREA_WB_6ATTRS,Seq!Y$1,FALSE)/100,".")</f>
        <v>.</v>
      </c>
      <c r="FX164" s="27" t="str">
        <f>IFERROR(VLOOKUP(CONCATENATE($C164,".SL.TLF.TERT.ZS"),AREA_WB_6ATTRS,Seq!Z$1,FALSE)/100,".")</f>
        <v>.</v>
      </c>
      <c r="FY164" s="27" t="str">
        <f>IFERROR(VLOOKUP(CONCATENATE($C164,".SL.TLF.TERT.ZS"),AREA_WB_6ATTRS,Seq!AA$1,FALSE)/100,".")</f>
        <v>.</v>
      </c>
      <c r="FZ164" s="27" t="str">
        <f>IFERROR(VLOOKUP(CONCATENATE($C164,".SL.TLF.TERT.ZS"),AREA_WB_6ATTRS,Seq!AB$1,FALSE)/100,".")</f>
        <v>.</v>
      </c>
      <c r="GA164" s="27" t="str">
        <f>IFERROR(VLOOKUP(CONCATENATE($C164,".SL.TLF.TERT.ZS"),AREA_WB_6ATTRS,Seq!AC$1,FALSE)/100,".")</f>
        <v>.</v>
      </c>
      <c r="GB164" s="27" t="str">
        <f>IFERROR(VLOOKUP(CONCATENATE($C164,".SL.TLF.TERT.ZS"),AREA_WB_6ATTRS,Seq!AD$1,FALSE)/100,".")</f>
        <v>.</v>
      </c>
      <c r="GC164" s="27" t="str">
        <f>IFERROR(VLOOKUP(CONCATENATE($C164,".SL.TLF.TERT.ZS"),AREA_WB_6ATTRS,Seq!AE$1,FALSE)/100,".")</f>
        <v>.</v>
      </c>
      <c r="GD164" s="27" t="str">
        <f>IFERROR(VLOOKUP(CONCATENATE($C164,".SL.TLF.TERT.ZS"),AREA_WB_6ATTRS,Seq!AF$1,FALSE)/100,".")</f>
        <v>.</v>
      </c>
      <c r="GE164" s="27" t="str">
        <f>IFERROR(VLOOKUP(CONCATENATE($C164,".SL.TLF.TERT.ZS"),AREA_WB_6ATTRS,Seq!AG$1,FALSE)/100,".")</f>
        <v>.</v>
      </c>
      <c r="GF164" s="27" t="str">
        <f>IFERROR(VLOOKUP(CONCATENATE($C164,".SL.TLF.TERT.ZS"),AREA_WB_6ATTRS,Seq!AH$1,FALSE)/100,".")</f>
        <v>.</v>
      </c>
      <c r="GG164" s="27" t="str">
        <f>IFERROR(VLOOKUP(CONCATENATE($C164,".SL.TLF.TERT.ZS"),AREA_WB_6ATTRS,Seq!AI$1,FALSE)/100,".")</f>
        <v>.</v>
      </c>
      <c r="GH164" s="27" t="str">
        <f>IFERROR(VLOOKUP(CONCATENATE($C164,".SL.TLF.TERT.ZS"),AREA_WB_6ATTRS,Seq!AJ$1,FALSE)/100,".")</f>
        <v>.</v>
      </c>
      <c r="GI164" s="27" t="str">
        <f>IFERROR(VLOOKUP(CONCATENATE($C164,".SL.TLF.TERT.ZS"),AREA_WB_6ATTRS,Seq!AK$1,FALSE)/100,".")</f>
        <v>.</v>
      </c>
      <c r="GJ164" s="27" t="str">
        <f>IFERROR(VLOOKUP(CONCATENATE($C164,".SL.TLF.TERT.ZS"),AREA_WB_6ATTRS,Seq!AL$1,FALSE)/100,".")</f>
        <v>.</v>
      </c>
      <c r="GK164" s="27"/>
      <c r="GL164" s="27"/>
      <c r="GM164" s="27">
        <f t="shared" si="207"/>
        <v>2.4611772364486811E-4</v>
      </c>
      <c r="GN164" s="27">
        <f t="shared" si="208"/>
        <v>1.9334067061178305E-4</v>
      </c>
      <c r="GO164" s="27">
        <f t="shared" si="217"/>
        <v>2.3525195680617239E-3</v>
      </c>
      <c r="GP164" s="27"/>
      <c r="GQ164" s="9">
        <f>IF(VLOOKUP($B164,EM_80!$B$1:$C$201,2,FALSE)&gt;0,VLOOKUP($B164,EM_80!$B$1:$C$201,2,FALSE),".")</f>
        <v>800</v>
      </c>
      <c r="GR164" s="9">
        <f t="shared" si="209"/>
        <v>800</v>
      </c>
      <c r="GS164" s="9">
        <f t="shared" si="210"/>
        <v>12000</v>
      </c>
      <c r="GU164">
        <f t="shared" si="211"/>
        <v>3250477</v>
      </c>
      <c r="GV164">
        <f t="shared" si="212"/>
        <v>4137774</v>
      </c>
      <c r="GW164">
        <f t="shared" si="213"/>
        <v>5100914</v>
      </c>
      <c r="GX164">
        <f t="shared" si="214"/>
        <v>5788163</v>
      </c>
      <c r="GZ164" s="9" t="str">
        <f>IF(ISNA(VLOOKUP($B164,Area_EM_90,Seq!C$1,FALSE)),".",VLOOKUP($B164,Area_EM_90,Seq!C$1,FALSE))</f>
        <v>.</v>
      </c>
      <c r="HA164" s="9" t="str">
        <f>IF(ISNA(VLOOKUP($B164,Area_EM_90,Seq!D$1,FALSE)),".",VLOOKUP($B164,Area_EM_90,Seq!D$1,FALSE))</f>
        <v>.</v>
      </c>
      <c r="HB164" s="9" t="str">
        <f>IF(ISNA(VLOOKUP($B164,Area_EM_90,Seq!E$1,FALSE)),".",VLOOKUP($B164,Area_EM_90,Seq!E$1,FALSE))</f>
        <v>.</v>
      </c>
      <c r="HC164" s="9" t="str">
        <f>IF(ISNA(VLOOKUP($B164,Area_EM_90,Seq!F$1,FALSE)),".",VLOOKUP($B164,Area_EM_90,Seq!F$1,FALSE))</f>
        <v>.</v>
      </c>
      <c r="HD164" s="9" t="str">
        <f>IF(ISNA(VLOOKUP($B164,Area_EM_90,Seq!G$1,FALSE)),".",VLOOKUP($B164,Area_EM_90,Seq!G$1,FALSE))</f>
        <v>.</v>
      </c>
      <c r="HE164" s="9" t="str">
        <f>IF(ISNA(VLOOKUP($B164,Area_EM_90,Seq!H$1,FALSE)),".",VLOOKUP($B164,Area_EM_90,Seq!H$1,FALSE))</f>
        <v>.</v>
      </c>
      <c r="HF164" s="9" t="str">
        <f>IF(ISNA(VLOOKUP($B164,Area_EM_90,Seq!I$1,FALSE)),".",VLOOKUP($B164,Area_EM_90,Seq!I$1,FALSE))</f>
        <v>.</v>
      </c>
      <c r="HG164" s="9" t="str">
        <f>IF(ISNA(VLOOKUP($B164,Area_EM_90,Seq!J$1,FALSE)),".",VLOOKUP($B164,Area_EM_90,Seq!J$1,FALSE))</f>
        <v>.</v>
      </c>
      <c r="HH164" s="9" t="str">
        <f>IF(ISNA(VLOOKUP($B164,Area_EM_00,Seq!C$1,FALSE)),".",VLOOKUP($B164,Area_EM_00,Seq!C$1,FALSE))</f>
        <v>.</v>
      </c>
      <c r="HI164" s="9" t="str">
        <f>IF(ISNA(VLOOKUP($B164,Area_EM_00,Seq!D$1,FALSE)),".",VLOOKUP($B164,Area_EM_00,Seq!D$1,FALSE))</f>
        <v>.</v>
      </c>
      <c r="HJ164" s="9" t="str">
        <f>IF(ISNA(VLOOKUP($B164,Area_EM_00,Seq!E$1,FALSE)),".",VLOOKUP($B164,Area_EM_00,Seq!E$1,FALSE))</f>
        <v>.</v>
      </c>
      <c r="HK164" s="9" t="str">
        <f>IF(ISNA(VLOOKUP($B164,Area_EM_00,Seq!F$1,FALSE)),".",VLOOKUP($B164,Area_EM_00,Seq!F$1,FALSE))</f>
        <v>.</v>
      </c>
      <c r="HL164" s="9" t="str">
        <f>IF(ISNA(VLOOKUP($B164,Area_EM_00,Seq!G$1,FALSE)),".",VLOOKUP($B164,Area_EM_00,Seq!G$1,FALSE))</f>
        <v>.</v>
      </c>
      <c r="HM164" s="9" t="str">
        <f>IF(ISNA(VLOOKUP($B164,Area_EM_00,Seq!H$1,FALSE)),".",VLOOKUP($B164,Area_EM_00,Seq!H$1,FALSE))</f>
        <v>.</v>
      </c>
      <c r="HN164" s="9" t="str">
        <f>IF(ISNA(VLOOKUP($B164,Area_EM_00,Seq!I$1,FALSE)),".",VLOOKUP($B164,Area_EM_00,Seq!I$1,FALSE))</f>
        <v>.</v>
      </c>
      <c r="HO164" s="9" t="str">
        <f>IF(ISNA(VLOOKUP($B164,Area_EM_00,Seq!J$1,FALSE)),".",VLOOKUP($B164,Area_EM_00,Seq!J$1,FALSE))</f>
        <v>.</v>
      </c>
      <c r="HQ164" s="27"/>
      <c r="HR164" s="9">
        <f>IFERROR(VLOOKUP($B164,AREA_EM3_60_00,Seq!E$1,FALSE),".")</f>
        <v>40</v>
      </c>
      <c r="HS164" s="9">
        <f>IFERROR(VLOOKUP($B164,AREA_EM3_60_00,Seq!F$1,FALSE),".")</f>
        <v>43</v>
      </c>
      <c r="HT164" s="9">
        <f>IFERROR(VLOOKUP($B164,AREA_EM3_60_00,Seq!G$1,FALSE),".")</f>
        <v>51</v>
      </c>
      <c r="HU164" s="9">
        <f>IFERROR(VLOOKUP($B164,AREA_EM3_10,Seq!B$1,FALSE),".")</f>
        <v>67.8001766309565</v>
      </c>
      <c r="HV164" s="9">
        <f t="shared" si="218"/>
        <v>3250477</v>
      </c>
      <c r="HW164" s="9">
        <f t="shared" si="219"/>
        <v>4137774</v>
      </c>
      <c r="HX164" s="9">
        <f t="shared" si="220"/>
        <v>5100914</v>
      </c>
      <c r="HY164" s="9">
        <f t="shared" si="221"/>
        <v>5788163</v>
      </c>
    </row>
    <row r="165" spans="1:233">
      <c r="A165" s="25" t="s">
        <v>2606</v>
      </c>
      <c r="B165" s="26" t="str">
        <f t="shared" si="178"/>
        <v>Panama</v>
      </c>
      <c r="C165" s="166" t="s">
        <v>1601</v>
      </c>
      <c r="D165" s="27">
        <f>VLOOKUP("CHN.NY.GDP.MKTP.KD",AREA_WB_6ATTRS,Seq!B$1,FALSE)/10000</f>
        <v>18294112.043860689</v>
      </c>
      <c r="E165" s="27">
        <f>VLOOKUP("CHN.NY.GDP.MKTP.KD",AREA_WB_6ATTRS,Seq!C$1,FALSE)/10000</f>
        <v>19245405.87014145</v>
      </c>
      <c r="F165" s="27">
        <f>VLOOKUP("CHN.NY.GDP.MKTP.KD",AREA_WB_6ATTRS,Seq!D$1,FALSE)/10000</f>
        <v>20996737.804324333</v>
      </c>
      <c r="G165" s="27">
        <f>VLOOKUP("CHN.NY.GDP.MKTP.KD",AREA_WB_6ATTRS,Seq!E$1,FALSE)/10000</f>
        <v>23285382.224995762</v>
      </c>
      <c r="H165" s="27">
        <f>VLOOKUP("CHN.NY.GDP.MKTP.KD",AREA_WB_6ATTRS,Seq!F$1,FALSE)/10000</f>
        <v>26824760.323195074</v>
      </c>
      <c r="I165" s="27">
        <f>VLOOKUP("CHN.NY.GDP.MKTP.KD",AREA_WB_6ATTRS,Seq!G$1,FALSE)/10000</f>
        <v>30446102.966826372</v>
      </c>
      <c r="J165" s="27">
        <f>VLOOKUP("CHN.NY.GDP.MKTP.KD",AREA_WB_6ATTRS,Seq!H$1,FALSE)/10000</f>
        <v>33125360.027907111</v>
      </c>
      <c r="K165" s="27">
        <f>VLOOKUP("CHN.NY.GDP.MKTP.KD",AREA_WB_6ATTRS,Seq!I$1,FALSE)/10000</f>
        <v>36967901.791144341</v>
      </c>
      <c r="L165" s="27">
        <f>VLOOKUP("CHN.NY.GDP.MKTP.KD",AREA_WB_6ATTRS,Seq!J$1,FALSE)/10000</f>
        <v>41145274.693543643</v>
      </c>
      <c r="M165" s="27">
        <f>VLOOKUP("CHN.NY.GDP.MKTP.KD",AREA_WB_6ATTRS,Seq!K$1,FALSE)/10000</f>
        <v>42832230.955979005</v>
      </c>
      <c r="N165" s="27">
        <f>VLOOKUP("CHN.NY.GDP.MKTP.KD",AREA_WB_6ATTRS,Seq!L$1,FALSE)/10000</f>
        <v>44459855.73230619</v>
      </c>
      <c r="O165" s="27">
        <f>VLOOKUP("CHN.NY.GDP.MKTP.KD",AREA_WB_6ATTRS,Seq!M$1,FALSE)/10000</f>
        <v>48550162.459678344</v>
      </c>
      <c r="P165" s="27">
        <f>VLOOKUP("CHN.NY.GDP.MKTP.KD",AREA_WB_6ATTRS,Seq!N$1,FALSE)/10000</f>
        <v>55444285.528952621</v>
      </c>
      <c r="Q165" s="27">
        <f>VLOOKUP("CHN.NY.GDP.MKTP.KD",AREA_WB_6ATTRS,Seq!O$1,FALSE)/10000</f>
        <v>63206485.503006078</v>
      </c>
      <c r="R165" s="27">
        <f>VLOOKUP("CHN.NY.GDP.MKTP.KD",AREA_WB_6ATTRS,Seq!P$1,FALSE)/10000</f>
        <v>71486535.103899792</v>
      </c>
      <c r="S165" s="27">
        <f>VLOOKUP("CHN.NY.GDP.MKTP.KD",AREA_WB_6ATTRS,Seq!Q$1,FALSE)/10000</f>
        <v>79278567.430224851</v>
      </c>
      <c r="T165" s="27">
        <f>VLOOKUP("CHN.NY.GDP.MKTP.KD",AREA_WB_6ATTRS,Seq!R$1,FALSE)/10000</f>
        <v>87206424.173247412</v>
      </c>
      <c r="U165" s="27">
        <f>VLOOKUP("CHN.NY.GDP.MKTP.KD",AREA_WB_6ATTRS,Seq!S$1,FALSE)/10000</f>
        <v>95316621.621359423</v>
      </c>
      <c r="V165" s="27">
        <f>VLOOKUP("CHN.NY.GDP.MKTP.KD",AREA_WB_6ATTRS,Seq!T$1,FALSE)/10000</f>
        <v>102751318.10782552</v>
      </c>
      <c r="W165" s="27">
        <f>VLOOKUP("CHN.NY.GDP.MKTP.KD",AREA_WB_6ATTRS,Seq!U$1,FALSE)/10000</f>
        <v>110560418.28402025</v>
      </c>
      <c r="X165" s="27">
        <f>VLOOKUP("CHN.NY.GDP.MKTP.KD",AREA_WB_6ATTRS,Seq!V$1,FALSE)/10000</f>
        <v>119847493.41987793</v>
      </c>
      <c r="Y165" s="27">
        <f>VLOOKUP("CHN.NY.GDP.MKTP.KD",AREA_WB_6ATTRS,Seq!W$1,FALSE)/10000</f>
        <v>129794835.37372778</v>
      </c>
      <c r="Z165" s="27">
        <f>VLOOKUP("CHN.NY.GDP.MKTP.KD",AREA_WB_6ATTRS,Seq!X$1,FALSE)/10000</f>
        <v>141606165.392737</v>
      </c>
      <c r="AA165" s="27">
        <f>VLOOKUP("CHN.NY.GDP.MKTP.KD",AREA_WB_6ATTRS,Seq!Y$1,FALSE)/10000</f>
        <v>155766781.9320105</v>
      </c>
      <c r="AB165" s="27">
        <f>VLOOKUP("CHN.NY.GDP.MKTP.KD",AREA_WB_6ATTRS,Seq!Z$1,FALSE)/10000</f>
        <v>171499226.90714428</v>
      </c>
      <c r="AC165" s="27">
        <f>VLOOKUP("CHN.NY.GDP.MKTP.KD",AREA_WB_6ATTRS,Seq!AA$1,FALSE)/10000</f>
        <v>190878639.54765138</v>
      </c>
      <c r="AD165" s="27">
        <f>VLOOKUP("CHN.NY.GDP.MKTP.KD",AREA_WB_6ATTRS,Seq!AB$1,FALSE)/10000</f>
        <v>215120226.77020231</v>
      </c>
      <c r="AE165" s="27">
        <f>VLOOKUP("CHN.NY.GDP.MKTP.KD",AREA_WB_6ATTRS,Seq!AC$1,FALSE)/10000</f>
        <v>245667298.97157177</v>
      </c>
      <c r="AF165" s="27">
        <f>VLOOKUP("CHN.NY.GDP.MKTP.KD",AREA_WB_6ATTRS,Seq!AD$1,FALSE)/10000</f>
        <v>269251359.67284226</v>
      </c>
      <c r="AG165" s="27">
        <f>VLOOKUP("CHN.NY.GDP.MKTP.KD",AREA_WB_6ATTRS,Seq!AE$1,FALSE)/10000</f>
        <v>294022484.76274431</v>
      </c>
      <c r="AH165" s="27">
        <f>VLOOKUP("CHN.NY.GDP.MKTP.KD",AREA_WB_6ATTRS,Seq!AF$1,FALSE)/10000</f>
        <v>324600823.17806971</v>
      </c>
      <c r="AI165" s="27">
        <f>VLOOKUP("CHN.NY.GDP.MKTP.KD",AREA_WB_6ATTRS,Seq!AG$1,FALSE)/10000</f>
        <v>354139498.08727396</v>
      </c>
      <c r="AJ165" s="27"/>
      <c r="AK165" s="27"/>
      <c r="AL165" s="27"/>
      <c r="AM165" s="27"/>
      <c r="AN165" s="27"/>
      <c r="AO165" s="27"/>
      <c r="AP165" s="27">
        <f>IFERROR(VLOOKUP(CONCATENATE($C165, ".NY.GDP.MKTP.KD"),AREA_WB_6ATTRS,Seq!B$1,FALSE)/10000,".")</f>
        <v>619172.98523639538</v>
      </c>
      <c r="AQ165" s="27">
        <f>IFERROR(VLOOKUP(CONCATENATE($C165, ".NY.GDP.MKTP.KD"),AREA_WB_6ATTRS,Seq!C$1,FALSE)/10000,".")</f>
        <v>676179.06015385059</v>
      </c>
      <c r="AR165" s="27">
        <f>IFERROR(VLOOKUP(CONCATENATE($C165, ".NY.GDP.MKTP.KD"),AREA_WB_6ATTRS,Seq!D$1,FALSE)/10000,".")</f>
        <v>712344.2044563219</v>
      </c>
      <c r="AS165" s="27">
        <f>IFERROR(VLOOKUP(CONCATENATE($C165, ".NY.GDP.MKTP.KD"),AREA_WB_6ATTRS,Seq!E$1,FALSE)/10000,".")</f>
        <v>680350.23636732262</v>
      </c>
      <c r="AT165" s="27">
        <f>IFERROR(VLOOKUP(CONCATENATE($C165, ".NY.GDP.MKTP.KD"),AREA_WB_6ATTRS,Seq!F$1,FALSE)/10000,".")</f>
        <v>698784.14414944197</v>
      </c>
      <c r="AU165" s="27">
        <f>IFERROR(VLOOKUP(CONCATENATE($C165, ".NY.GDP.MKTP.KD"),AREA_WB_6ATTRS,Seq!G$1,FALSE)/10000,".")</f>
        <v>733319.68914270727</v>
      </c>
      <c r="AV165" s="27">
        <f>IFERROR(VLOOKUP(CONCATENATE($C165, ".NY.GDP.MKTP.KD"),AREA_WB_6ATTRS,Seq!H$1,FALSE)/10000,".")</f>
        <v>759482.98080427118</v>
      </c>
      <c r="AW165" s="27">
        <f>IFERROR(VLOOKUP(CONCATENATE($C165, ".NY.GDP.MKTP.KD"),AREA_WB_6ATTRS,Seq!I$1,FALSE)/10000,".")</f>
        <v>745743.51506885525</v>
      </c>
      <c r="AX165" s="27">
        <f>IFERROR(VLOOKUP(CONCATENATE($C165, ".NY.GDP.MKTP.KD"),AREA_WB_6ATTRS,Seq!J$1,FALSE)/10000,".")</f>
        <v>645964.1958978381</v>
      </c>
      <c r="AY165" s="27">
        <f>IFERROR(VLOOKUP(CONCATENATE($C165, ".NY.GDP.MKTP.KD"),AREA_WB_6ATTRS,Seq!K$1,FALSE)/10000,".")</f>
        <v>656055.75125301257</v>
      </c>
      <c r="AZ165" s="27">
        <f>IFERROR(VLOOKUP(CONCATENATE($C165, ".NY.GDP.MKTP.KD"),AREA_WB_6ATTRS,Seq!L$1,FALSE)/10000,".")</f>
        <v>709189.6590045552</v>
      </c>
      <c r="BA165" s="27">
        <f>IFERROR(VLOOKUP(CONCATENATE($C165, ".NY.GDP.MKTP.KD"),AREA_WB_6ATTRS,Seq!M$1,FALSE)/10000,".")</f>
        <v>775988.28022962401</v>
      </c>
      <c r="BB165" s="27">
        <f>IFERROR(VLOOKUP(CONCATENATE($C165, ".NY.GDP.MKTP.KD"),AREA_WB_6ATTRS,Seq!N$1,FALSE)/10000,".")</f>
        <v>839632.35600292729</v>
      </c>
      <c r="BC165" s="27">
        <f>IFERROR(VLOOKUP(CONCATENATE($C165, ".NY.GDP.MKTP.KD"),AREA_WB_6ATTRS,Seq!O$1,FALSE)/10000,".")</f>
        <v>885440.54208923155</v>
      </c>
      <c r="BD165" s="27">
        <f>IFERROR(VLOOKUP(CONCATENATE($C165, ".NY.GDP.MKTP.KD"),AREA_WB_6ATTRS,Seq!P$1,FALSE)/10000,".")</f>
        <v>910676.90570335824</v>
      </c>
      <c r="BE165" s="27">
        <f>IFERROR(VLOOKUP(CONCATENATE($C165, ".NY.GDP.MKTP.KD"),AREA_WB_6ATTRS,Seq!Q$1,FALSE)/10000,".")</f>
        <v>926629.03839072341</v>
      </c>
      <c r="BF165" s="27">
        <f>IFERROR(VLOOKUP(CONCATENATE($C165, ".NY.GDP.MKTP.KD"),AREA_WB_6ATTRS,Seq!R$1,FALSE)/10000,".")</f>
        <v>952672.72643326374</v>
      </c>
      <c r="BG165" s="27">
        <f>IFERROR(VLOOKUP(CONCATENATE($C165, ".NY.GDP.MKTP.KD"),AREA_WB_6ATTRS,Seq!S$1,FALSE)/10000,".")</f>
        <v>1014224.8212542543</v>
      </c>
      <c r="BH165" s="27">
        <f>IFERROR(VLOOKUP(CONCATENATE($C165, ".NY.GDP.MKTP.KD"),AREA_WB_6ATTRS,Seq!T$1,FALSE)/10000,".")</f>
        <v>1088684.1542885788</v>
      </c>
      <c r="BI165" s="27">
        <f>IFERROR(VLOOKUP(CONCATENATE($C165, ".NY.GDP.MKTP.KD"),AREA_WB_6ATTRS,Seq!U$1,FALSE)/10000,".")</f>
        <v>1131330.1598818034</v>
      </c>
      <c r="BJ165" s="27">
        <f>IFERROR(VLOOKUP(CONCATENATE($C165, ".NY.GDP.MKTP.KD"),AREA_WB_6ATTRS,Seq!V$1,FALSE)/10000,".")</f>
        <v>1162050</v>
      </c>
      <c r="BK165" s="27">
        <f>IFERROR(VLOOKUP(CONCATENATE($C165, ".NY.GDP.MKTP.KD"),AREA_WB_6ATTRS,Seq!W$1,FALSE)/10000,".")</f>
        <v>1168723.3385220168</v>
      </c>
      <c r="BL165" s="27">
        <f>IFERROR(VLOOKUP(CONCATENATE($C165, ".NY.GDP.MKTP.KD"),AREA_WB_6ATTRS,Seq!X$1,FALSE)/10000,".")</f>
        <v>1194772.8636255707</v>
      </c>
      <c r="BM165" s="27">
        <f>IFERROR(VLOOKUP(CONCATENATE($C165, ".NY.GDP.MKTP.KD"),AREA_WB_6ATTRS,Seq!Y$1,FALSE)/10000,".")</f>
        <v>1245022.1829406645</v>
      </c>
      <c r="BN165" s="27">
        <f>IFERROR(VLOOKUP(CONCATENATE($C165, ".NY.GDP.MKTP.KD"),AREA_WB_6ATTRS,Seq!Z$1,FALSE)/10000,".")</f>
        <v>1338673.7514180937</v>
      </c>
      <c r="BO165" s="27">
        <f>IFERROR(VLOOKUP(CONCATENATE($C165, ".NY.GDP.MKTP.KD"),AREA_WB_6ATTRS,Seq!AA$1,FALSE)/10000,".")</f>
        <v>1434941.5138643382</v>
      </c>
      <c r="BP165" s="27">
        <f>IFERROR(VLOOKUP(CONCATENATE($C165, ".NY.GDP.MKTP.KD"),AREA_WB_6ATTRS,Seq!AB$1,FALSE)/10000,".")</f>
        <v>1557309.8989525894</v>
      </c>
      <c r="BQ165" s="27">
        <f>IFERROR(VLOOKUP(CONCATENATE($C165, ".NY.GDP.MKTP.KD"),AREA_WB_6ATTRS,Seq!AC$1,FALSE)/10000,".")</f>
        <v>1745941.5719072376</v>
      </c>
      <c r="BR165" s="27">
        <f>IFERROR(VLOOKUP(CONCATENATE($C165, ".NY.GDP.MKTP.KD"),AREA_WB_6ATTRS,Seq!AD$1,FALSE)/10000,".")</f>
        <v>1922585.7623407124</v>
      </c>
      <c r="BS165" s="27">
        <f>IFERROR(VLOOKUP(CONCATENATE($C165, ".NY.GDP.MKTP.KD"),AREA_WB_6ATTRS,Seq!AE$1,FALSE)/10000,".")</f>
        <v>1984025.4425771052</v>
      </c>
      <c r="BT165" s="27">
        <f>IFERROR(VLOOKUP(CONCATENATE($C165, ".NY.GDP.MKTP.KD"),AREA_WB_6ATTRS,Seq!AF$1,FALSE)/10000,".")</f>
        <v>2148631.0529509545</v>
      </c>
      <c r="BU165" s="27">
        <f>IFERROR(VLOOKUP(CONCATENATE($C165, ".NY.GDP.MKTP.KD"),AREA_WB_6ATTRS,Seq!AG$1,FALSE)/10000,".")</f>
        <v>2376403.4403609224</v>
      </c>
      <c r="BV165" s="27"/>
      <c r="BW165" s="27"/>
      <c r="BX165" s="27"/>
      <c r="BY165" s="27"/>
      <c r="BZ165" s="27"/>
      <c r="CA165" s="27"/>
      <c r="CB165" s="27"/>
      <c r="CC165" s="27">
        <f>CNPop!A$48</f>
        <v>5.0000000000000001E-3</v>
      </c>
      <c r="CD165" s="27">
        <f>CNPop!B$48</f>
        <v>6.0000000000000001E-3</v>
      </c>
      <c r="CE165" s="27">
        <f>CNPop!C$48</f>
        <v>6.0000000000000001E-3</v>
      </c>
      <c r="CF165" s="27">
        <f>CNPop!D$48</f>
        <v>7.0000000000000001E-3</v>
      </c>
      <c r="CG165" s="27">
        <f>CNPop!E$48</f>
        <v>7.0000000000000001E-3</v>
      </c>
      <c r="CH165" s="27">
        <f>CNPop!F$48</f>
        <v>8.0000000000000002E-3</v>
      </c>
      <c r="CI165" s="27">
        <f>CNPop!G$48</f>
        <v>8.9999999999999993E-3</v>
      </c>
      <c r="CJ165" s="27">
        <f>CNPop!H$48</f>
        <v>0.01</v>
      </c>
      <c r="CK165" s="27">
        <f>CNPop!I$48</f>
        <v>1.0999999999999999E-2</v>
      </c>
      <c r="CL165" s="27">
        <f>CNPop!J$48</f>
        <v>1.2E-2</v>
      </c>
      <c r="CM165" s="27">
        <f>CNPop!K$48</f>
        <v>1.4E-2</v>
      </c>
      <c r="CN165" s="27">
        <f>CNPop!L$48</f>
        <v>1.6E-2</v>
      </c>
      <c r="CO165" s="27">
        <f>CNPop!M$48</f>
        <v>1.7000000000000001E-2</v>
      </c>
      <c r="CP165" s="27">
        <f>CNPop!N$48</f>
        <v>1.9E-2</v>
      </c>
      <c r="CQ165" s="27">
        <f>CNPop!O$48</f>
        <v>2.1000000000000001E-2</v>
      </c>
      <c r="CR165" s="27">
        <f>CNPop!P$48</f>
        <v>2.3E-2</v>
      </c>
      <c r="CS165" s="27">
        <f>CNPop!Q$48</f>
        <v>2.5999999999999999E-2</v>
      </c>
      <c r="CT165" s="27">
        <f>CNPop!R$48</f>
        <v>2.8000000000000001E-2</v>
      </c>
      <c r="CU165" s="27">
        <f>CNPop!S$48</f>
        <v>0.03</v>
      </c>
      <c r="CV165" s="27">
        <f>CNPop!T$48</f>
        <v>3.3000000000000002E-2</v>
      </c>
      <c r="CW165" s="27">
        <f>CNPop!U$48</f>
        <v>3.5999999999999997E-2</v>
      </c>
      <c r="CX165" s="27">
        <f>CNPop!V$48</f>
        <v>3.9E-2</v>
      </c>
      <c r="CY165" s="27">
        <f>CNPop!W$48</f>
        <v>4.2000000000000003E-2</v>
      </c>
      <c r="CZ165" s="27">
        <f>CNPop!X$48</f>
        <v>4.4999999999999998E-2</v>
      </c>
      <c r="DA165" s="27">
        <f>CNPop!Y$48</f>
        <v>4.9000000000000002E-2</v>
      </c>
      <c r="DB165" s="27">
        <f>CNPop!Z$48</f>
        <v>5.1999999999999998E-2</v>
      </c>
      <c r="DC165" s="27">
        <f>CNPop!AA$48</f>
        <v>5.6000000000000001E-2</v>
      </c>
      <c r="DD165" s="27">
        <f>CNPop!AB$48</f>
        <v>0.06</v>
      </c>
      <c r="DE165" s="27">
        <f>CNPop!AC$48</f>
        <v>6.3E-2</v>
      </c>
      <c r="DF165" s="27">
        <f>CNPop!AD$48</f>
        <v>6.8000000000000005E-2</v>
      </c>
      <c r="DG165" s="27">
        <f>CNPop!AE$48</f>
        <v>7.1999999999999995E-2</v>
      </c>
      <c r="DH165" s="27">
        <f>CNPop!AF$48</f>
        <v>7.5999999999999998E-2</v>
      </c>
      <c r="DI165" s="27">
        <f>CNPop!AG$48</f>
        <v>8.1000000000000003E-2</v>
      </c>
      <c r="DJ165" s="27">
        <f>CNPop!AH$48</f>
        <v>8.5000000000000006E-2</v>
      </c>
      <c r="DK165" s="27">
        <f>CNPop!AI$48</f>
        <v>0.09</v>
      </c>
      <c r="DL165" s="27">
        <f>CNPop!AJ$48</f>
        <v>9.5000000000000001E-2</v>
      </c>
      <c r="DM165" s="27">
        <f>CNPop!AK$48</f>
        <v>0.1</v>
      </c>
      <c r="DN165" s="27"/>
      <c r="DO165" s="27">
        <f t="shared" ref="DO165:DO196" si="226">IF(ISNUMBER(EZ165),EZ165,DP165)</f>
        <v>6.0999999046325686E-2</v>
      </c>
      <c r="DP165" s="27">
        <f t="shared" ref="DP165:DP196" si="227">IF(ISNUMBER(FA165),FA165,DQ165)</f>
        <v>6.0999999046325686E-2</v>
      </c>
      <c r="DQ165" s="27">
        <f t="shared" ref="DQ165:DQ196" si="228">IF(ISNUMBER(FB165),FB165,DR165)</f>
        <v>6.0999999046325686E-2</v>
      </c>
      <c r="DR165" s="27">
        <f t="shared" ref="DR165:DR196" si="229">IF(ISNUMBER(FC165),FC165,DS165)</f>
        <v>7.4000000953674316E-2</v>
      </c>
      <c r="DS165" s="27">
        <f t="shared" ref="DS165:DS196" si="230">IF(ISNUMBER(FD165),FD165,DT165)</f>
        <v>7.0000000000000007E-2</v>
      </c>
      <c r="DT165" s="27">
        <f t="shared" ref="DT165:DT196" si="231">IF(ISNUMBER(FE165),FE165,DU165)</f>
        <v>7.0000000000000007E-2</v>
      </c>
      <c r="DU165" s="27">
        <f t="shared" ref="DU165:DU196" si="232">IF(ISNUMBER(FF165),FF165,DV165)</f>
        <v>7.8000001907348626E-2</v>
      </c>
      <c r="DV165" s="27">
        <f t="shared" ref="DV165:DV196" si="233">IF(ISNUMBER(FG165),FG165,DW165)</f>
        <v>7.8000001907348626E-2</v>
      </c>
      <c r="DW165" s="27">
        <f t="shared" ref="DW165:DW196" si="234">IF(ISNUMBER(FH165),FH165,DX165)</f>
        <v>0.08</v>
      </c>
      <c r="DX165" s="27">
        <f t="shared" ref="DX165:DX196" si="235">IF(ISNUMBER(FI165),FI165,DY165)</f>
        <v>9.1000003814697264E-2</v>
      </c>
      <c r="DY165" s="27">
        <f t="shared" ref="DY165:DY196" si="236">IF(ISNUMBER(FJ165),FJ165,DZ165)</f>
        <v>0.10199999809265137</v>
      </c>
      <c r="DZ165" s="27">
        <f t="shared" ref="DZ165:DZ196" si="237">IF(ISNUMBER(FK165),FK165,EA165)</f>
        <v>0.10199999809265137</v>
      </c>
      <c r="EA165" s="27">
        <f t="shared" ref="EA165:EA196" si="238">IF(ISNUMBER(FL165),FL165,EB165)</f>
        <v>9.6000003814697268E-2</v>
      </c>
      <c r="EB165" s="27">
        <f t="shared" ref="EB165:EB196" si="239">IF(ISNUMBER(FM165),FM165,EC165)</f>
        <v>0.10300000190734863</v>
      </c>
      <c r="EC165" s="27">
        <f t="shared" ref="EC165:EC196" si="240">IF(ISNUMBER(FN165),FN165,ED165)</f>
        <v>0.11199999809265136</v>
      </c>
      <c r="ED165" s="27">
        <f t="shared" ref="ED165:ED196" si="241">IF(ISNUMBER(FO165),FO165,EE165)</f>
        <v>0.10899999618530273</v>
      </c>
      <c r="EE165" s="27">
        <f t="shared" ref="EE165:EE196" si="242">IF(ISNUMBER(FP165),FP165,EF165)</f>
        <v>0.11199999809265136</v>
      </c>
      <c r="EF165" s="27">
        <f t="shared" ref="EF165:EF196" si="243">IF(ISNUMBER(FQ165),FQ165,EG165)</f>
        <v>0.11899999618530273</v>
      </c>
      <c r="EG165" s="27">
        <f t="shared" ref="EG165:EG196" si="244">IF(ISNUMBER(FR165),FR165,EH165)</f>
        <v>0.115</v>
      </c>
      <c r="EH165" s="27">
        <f t="shared" ref="EH165:EH196" si="245">IF(ISNUMBER(FS165),FS165,EI165)</f>
        <v>0.12800000190734864</v>
      </c>
      <c r="EI165" s="27">
        <f t="shared" ref="EI165:EI196" si="246">IF(ISNUMBER(FT165),FT165,EJ165)</f>
        <v>0.12899999618530272</v>
      </c>
      <c r="EJ165" s="27">
        <f t="shared" ref="EJ165:EJ196" si="247">IF(ISNUMBER(FU165),FU165,EK165)</f>
        <v>0.16</v>
      </c>
      <c r="EK165" s="27">
        <f t="shared" ref="EK165:EK196" si="248">IF(ISNUMBER(FV165),FV165,EL165)</f>
        <v>0.25200000762939451</v>
      </c>
      <c r="EL165" s="27">
        <f t="shared" ref="EL165:EL196" si="249">IF(ISNUMBER(FW165),FW165,EM165)</f>
        <v>0.25200000762939451</v>
      </c>
      <c r="EM165" s="27">
        <f t="shared" ref="EM165:EM196" si="250">IF(ISNUMBER(FX165),FX165,EN165)</f>
        <v>0.26799999237060546</v>
      </c>
      <c r="EN165" s="27">
        <f t="shared" ref="EN165:EN196" si="251">IF(ISNUMBER(FY165),FY165,EO165)</f>
        <v>0.26299999237060545</v>
      </c>
      <c r="EO165" s="27">
        <f t="shared" ref="EO165:EO196" si="252">IF(ISNUMBER(FZ165),FZ165,EP165)</f>
        <v>0.26399999618530273</v>
      </c>
      <c r="EP165" s="27">
        <f t="shared" si="215"/>
        <v>0.24</v>
      </c>
      <c r="EQ165" s="27">
        <f t="shared" si="216"/>
        <v>0.24799999237060547</v>
      </c>
      <c r="ER165" s="27">
        <f t="shared" si="225"/>
        <v>0.24799999237060547</v>
      </c>
      <c r="ES165" s="27">
        <f t="shared" si="225"/>
        <v>0.24799999237060547</v>
      </c>
      <c r="ET165" s="27">
        <f t="shared" si="225"/>
        <v>0.24799999237060547</v>
      </c>
      <c r="EU165" s="27"/>
      <c r="EV165" s="27"/>
      <c r="EW165" s="27"/>
      <c r="EX165" s="27"/>
      <c r="EY165" s="27"/>
      <c r="EZ165" s="27" t="str">
        <f>IFERROR(VLOOKUP(CONCATENATE($C165,".SL.TLF.TERT.ZS"),AREA_WB_6ATTRS,Seq!B$1,FALSE)/100,".")</f>
        <v>.</v>
      </c>
      <c r="FA165" s="27" t="str">
        <f>IFERROR(VLOOKUP(CONCATENATE($C165,".SL.TLF.TERT.ZS"),AREA_WB_6ATTRS,Seq!C$1,FALSE)/100,".")</f>
        <v>.</v>
      </c>
      <c r="FB165" s="27">
        <f>IFERROR(VLOOKUP(CONCATENATE($C165,".SL.TLF.TERT.ZS"),AREA_WB_6ATTRS,Seq!D$1,FALSE)/100,".")</f>
        <v>6.0999999046325686E-2</v>
      </c>
      <c r="FC165" s="27">
        <f>IFERROR(VLOOKUP(CONCATENATE($C165,".SL.TLF.TERT.ZS"),AREA_WB_6ATTRS,Seq!E$1,FALSE)/100,".")</f>
        <v>7.4000000953674316E-2</v>
      </c>
      <c r="FD165" s="27" t="str">
        <f>IFERROR(VLOOKUP(CONCATENATE($C165,".SL.TLF.TERT.ZS"),AREA_WB_6ATTRS,Seq!F$1,FALSE)/100,".")</f>
        <v>.</v>
      </c>
      <c r="FE165" s="27">
        <f>IFERROR(VLOOKUP(CONCATENATE($C165,".SL.TLF.TERT.ZS"),AREA_WB_6ATTRS,Seq!G$1,FALSE)/100,".")</f>
        <v>7.0000000000000007E-2</v>
      </c>
      <c r="FF165" s="27">
        <f>IFERROR(VLOOKUP(CONCATENATE($C165,".SL.TLF.TERT.ZS"),AREA_WB_6ATTRS,Seq!H$1,FALSE)/100,".")</f>
        <v>7.8000001907348626E-2</v>
      </c>
      <c r="FG165" s="27">
        <f>IFERROR(VLOOKUP(CONCATENATE($C165,".SL.TLF.TERT.ZS"),AREA_WB_6ATTRS,Seq!I$1,FALSE)/100,".")</f>
        <v>7.8000001907348626E-2</v>
      </c>
      <c r="FH165" s="27">
        <f>IFERROR(VLOOKUP(CONCATENATE($C165,".SL.TLF.TERT.ZS"),AREA_WB_6ATTRS,Seq!J$1,FALSE)/100,".")</f>
        <v>0.08</v>
      </c>
      <c r="FI165" s="27">
        <f>IFERROR(VLOOKUP(CONCATENATE($C165,".SL.TLF.TERT.ZS"),AREA_WB_6ATTRS,Seq!K$1,FALSE)/100,".")</f>
        <v>9.1000003814697264E-2</v>
      </c>
      <c r="FJ165" s="27" t="str">
        <f>IFERROR(VLOOKUP(CONCATENATE($C165,".SL.TLF.TERT.ZS"),AREA_WB_6ATTRS,Seq!L$1,FALSE)/100,".")</f>
        <v>.</v>
      </c>
      <c r="FK165" s="27">
        <f>IFERROR(VLOOKUP(CONCATENATE($C165,".SL.TLF.TERT.ZS"),AREA_WB_6ATTRS,Seq!M$1,FALSE)/100,".")</f>
        <v>0.10199999809265137</v>
      </c>
      <c r="FL165" s="27">
        <f>IFERROR(VLOOKUP(CONCATENATE($C165,".SL.TLF.TERT.ZS"),AREA_WB_6ATTRS,Seq!N$1,FALSE)/100,".")</f>
        <v>9.6000003814697268E-2</v>
      </c>
      <c r="FM165" s="27">
        <f>IFERROR(VLOOKUP(CONCATENATE($C165,".SL.TLF.TERT.ZS"),AREA_WB_6ATTRS,Seq!O$1,FALSE)/100,".")</f>
        <v>0.10300000190734863</v>
      </c>
      <c r="FN165" s="27">
        <f>IFERROR(VLOOKUP(CONCATENATE($C165,".SL.TLF.TERT.ZS"),AREA_WB_6ATTRS,Seq!P$1,FALSE)/100,".")</f>
        <v>0.11199999809265136</v>
      </c>
      <c r="FO165" s="27">
        <f>IFERROR(VLOOKUP(CONCATENATE($C165,".SL.TLF.TERT.ZS"),AREA_WB_6ATTRS,Seq!Q$1,FALSE)/100,".")</f>
        <v>0.10899999618530273</v>
      </c>
      <c r="FP165" s="27">
        <f>IFERROR(VLOOKUP(CONCATENATE($C165,".SL.TLF.TERT.ZS"),AREA_WB_6ATTRS,Seq!R$1,FALSE)/100,".")</f>
        <v>0.11199999809265136</v>
      </c>
      <c r="FQ165" s="27">
        <f>IFERROR(VLOOKUP(CONCATENATE($C165,".SL.TLF.TERT.ZS"),AREA_WB_6ATTRS,Seq!S$1,FALSE)/100,".")</f>
        <v>0.11899999618530273</v>
      </c>
      <c r="FR165" s="27">
        <f>IFERROR(VLOOKUP(CONCATENATE($C165,".SL.TLF.TERT.ZS"),AREA_WB_6ATTRS,Seq!T$1,FALSE)/100,".")</f>
        <v>0.115</v>
      </c>
      <c r="FS165" s="27">
        <f>IFERROR(VLOOKUP(CONCATENATE($C165,".SL.TLF.TERT.ZS"),AREA_WB_6ATTRS,Seq!U$1,FALSE)/100,".")</f>
        <v>0.12800000190734864</v>
      </c>
      <c r="FT165" s="27">
        <f>IFERROR(VLOOKUP(CONCATENATE($C165,".SL.TLF.TERT.ZS"),AREA_WB_6ATTRS,Seq!V$1,FALSE)/100,".")</f>
        <v>0.12899999618530272</v>
      </c>
      <c r="FU165" s="27">
        <f>IFERROR(VLOOKUP(CONCATENATE($C165,".SL.TLF.TERT.ZS"),AREA_WB_6ATTRS,Seq!W$1,FALSE)/100,".")</f>
        <v>0.16</v>
      </c>
      <c r="FV165" s="27" t="str">
        <f>IFERROR(VLOOKUP(CONCATENATE($C165,".SL.TLF.TERT.ZS"),AREA_WB_6ATTRS,Seq!X$1,FALSE)/100,".")</f>
        <v>.</v>
      </c>
      <c r="FW165" s="27">
        <f>IFERROR(VLOOKUP(CONCATENATE($C165,".SL.TLF.TERT.ZS"),AREA_WB_6ATTRS,Seq!Y$1,FALSE)/100,".")</f>
        <v>0.25200000762939451</v>
      </c>
      <c r="FX165" s="27">
        <f>IFERROR(VLOOKUP(CONCATENATE($C165,".SL.TLF.TERT.ZS"),AREA_WB_6ATTRS,Seq!Z$1,FALSE)/100,".")</f>
        <v>0.26799999237060546</v>
      </c>
      <c r="FY165" s="27">
        <f>IFERROR(VLOOKUP(CONCATENATE($C165,".SL.TLF.TERT.ZS"),AREA_WB_6ATTRS,Seq!AA$1,FALSE)/100,".")</f>
        <v>0.26299999237060545</v>
      </c>
      <c r="FZ165" s="27">
        <f>IFERROR(VLOOKUP(CONCATENATE($C165,".SL.TLF.TERT.ZS"),AREA_WB_6ATTRS,Seq!AB$1,FALSE)/100,".")</f>
        <v>0.26399999618530273</v>
      </c>
      <c r="GA165" s="27">
        <f>IFERROR(VLOOKUP(CONCATENATE($C165,".SL.TLF.TERT.ZS"),AREA_WB_6ATTRS,Seq!AC$1,FALSE)/100,".")</f>
        <v>0.24</v>
      </c>
      <c r="GB165" s="27">
        <f>IFERROR(VLOOKUP(CONCATENATE($C165,".SL.TLF.TERT.ZS"),AREA_WB_6ATTRS,Seq!AD$1,FALSE)/100,".")</f>
        <v>0.24799999237060547</v>
      </c>
      <c r="GC165" s="27" t="str">
        <f>IFERROR(VLOOKUP(CONCATENATE($C165,".SL.TLF.TERT.ZS"),AREA_WB_6ATTRS,Seq!AE$1,FALSE)/100,".")</f>
        <v>.</v>
      </c>
      <c r="GD165" s="27" t="str">
        <f>IFERROR(VLOOKUP(CONCATENATE($C165,".SL.TLF.TERT.ZS"),AREA_WB_6ATTRS,Seq!AF$1,FALSE)/100,".")</f>
        <v>.</v>
      </c>
      <c r="GE165" s="27" t="str">
        <f>IFERROR(VLOOKUP(CONCATENATE($C165,".SL.TLF.TERT.ZS"),AREA_WB_6ATTRS,Seq!AG$1,FALSE)/100,".")</f>
        <v>.</v>
      </c>
      <c r="GF165" s="27" t="str">
        <f>IFERROR(VLOOKUP(CONCATENATE($C165,".SL.TLF.TERT.ZS"),AREA_WB_6ATTRS,Seq!AH$1,FALSE)/100,".")</f>
        <v>.</v>
      </c>
      <c r="GG165" s="27" t="str">
        <f>IFERROR(VLOOKUP(CONCATENATE($C165,".SL.TLF.TERT.ZS"),AREA_WB_6ATTRS,Seq!AI$1,FALSE)/100,".")</f>
        <v>.</v>
      </c>
      <c r="GH165" s="27" t="str">
        <f>IFERROR(VLOOKUP(CONCATENATE($C165,".SL.TLF.TERT.ZS"),AREA_WB_6ATTRS,Seq!AJ$1,FALSE)/100,".")</f>
        <v>.</v>
      </c>
      <c r="GI165" s="27" t="str">
        <f>IFERROR(VLOOKUP(CONCATENATE($C165,".SL.TLF.TERT.ZS"),AREA_WB_6ATTRS,Seq!AK$1,FALSE)/100,".")</f>
        <v>.</v>
      </c>
      <c r="GJ165" s="27" t="str">
        <f>IFERROR(VLOOKUP(CONCATENATE($C165,".SL.TLF.TERT.ZS"),AREA_WB_6ATTRS,Seq!AL$1,FALSE)/100,".")</f>
        <v>.</v>
      </c>
      <c r="GK165" s="27"/>
      <c r="GL165" s="27"/>
      <c r="GM165" s="27">
        <f t="shared" ref="GM165:GM196" si="253">IF(ISNUMBER(GQ165/GU165),GQ165/GU165,".")</f>
        <v>1.6917992849328357E-2</v>
      </c>
      <c r="GN165" s="27">
        <f t="shared" ref="GN165:GN196" si="254" xml:space="preserve"> IF(ISNUMBER(GR165/GV165), GR165/GV165,".")</f>
        <v>1.3678450306190037E-2</v>
      </c>
      <c r="GO165" s="27">
        <f t="shared" si="217"/>
        <v>4.5750289497665207E-2</v>
      </c>
      <c r="GP165" s="27"/>
      <c r="GQ165" s="9">
        <f>IF(VLOOKUP($B165,EM_80!$B$1:$C$201,2,FALSE)&gt;0,VLOOKUP($B165,EM_80!$B$1:$C$201,2,FALSE),".")</f>
        <v>33000</v>
      </c>
      <c r="GR165" s="9">
        <f t="shared" ref="GR165:GR196" si="255">IF(ISNA(VLOOKUP($B165,Area_EM_90_2,2,FALSE)),".",VLOOKUP($B165,Area_EM_90_2,2,FALSE))</f>
        <v>33000</v>
      </c>
      <c r="GS165" s="9">
        <f t="shared" si="210"/>
        <v>135000</v>
      </c>
      <c r="GU165">
        <f t="shared" ref="GU165:GU196" si="256">VLOOKUP(CONCATENATE($B165,".SP.POP.TOTL"),Area_pop_80_09,2,FALSE)</f>
        <v>1950586</v>
      </c>
      <c r="GV165">
        <f t="shared" ref="GV165:GV196" si="257">VLOOKUP(CONCATENATE($B165,".SP.POP.TOTL"),Area_pop_80_09,12,FALSE)</f>
        <v>2412554</v>
      </c>
      <c r="GW165">
        <f t="shared" ref="GW165:GW196" si="258">VLOOKUP(CONCATENATE($B165,".SP.POP.TOTL"),Area_pop_80_09,22,FALSE)</f>
        <v>2950801</v>
      </c>
      <c r="GX165">
        <f t="shared" ref="GX165:GX196" si="259">VLOOKUP(CONCATENATE($B165,".SP.POP.TOTL"),Area_pop_80_09,32,FALSE)</f>
        <v>3516820</v>
      </c>
      <c r="GZ165" s="9" t="str">
        <f>IF(ISNA(VLOOKUP($B165,Area_EM_90,Seq!C$1,FALSE)),".",VLOOKUP($B165,Area_EM_90,Seq!C$1,FALSE))</f>
        <v>.</v>
      </c>
      <c r="HA165" s="9" t="str">
        <f>IF(ISNA(VLOOKUP($B165,Area_EM_90,Seq!D$1,FALSE)),".",VLOOKUP($B165,Area_EM_90,Seq!D$1,FALSE))</f>
        <v>.</v>
      </c>
      <c r="HB165" s="9" t="str">
        <f>IF(ISNA(VLOOKUP($B165,Area_EM_90,Seq!E$1,FALSE)),".",VLOOKUP($B165,Area_EM_90,Seq!E$1,FALSE))</f>
        <v>.</v>
      </c>
      <c r="HC165" s="9" t="str">
        <f>IF(ISNA(VLOOKUP($B165,Area_EM_90,Seq!F$1,FALSE)),".",VLOOKUP($B165,Area_EM_90,Seq!F$1,FALSE))</f>
        <v>.</v>
      </c>
      <c r="HD165" s="9" t="str">
        <f>IF(ISNA(VLOOKUP($B165,Area_EM_90,Seq!G$1,FALSE)),".",VLOOKUP($B165,Area_EM_90,Seq!G$1,FALSE))</f>
        <v>.</v>
      </c>
      <c r="HE165" s="9" t="str">
        <f>IF(ISNA(VLOOKUP($B165,Area_EM_90,Seq!H$1,FALSE)),".",VLOOKUP($B165,Area_EM_90,Seq!H$1,FALSE))</f>
        <v>.</v>
      </c>
      <c r="HF165" s="9" t="str">
        <f>IF(ISNA(VLOOKUP($B165,Area_EM_90,Seq!I$1,FALSE)),".",VLOOKUP($B165,Area_EM_90,Seq!I$1,FALSE))</f>
        <v>.</v>
      </c>
      <c r="HG165" s="9" t="str">
        <f>IF(ISNA(VLOOKUP($B165,Area_EM_90,Seq!J$1,FALSE)),".",VLOOKUP($B165,Area_EM_90,Seq!J$1,FALSE))</f>
        <v>.</v>
      </c>
      <c r="HH165" s="9" t="str">
        <f>IF(ISNA(VLOOKUP($B165,Area_EM_00,Seq!C$1,FALSE)),".",VLOOKUP($B165,Area_EM_00,Seq!C$1,FALSE))</f>
        <v>.</v>
      </c>
      <c r="HI165" s="9" t="str">
        <f>IF(ISNA(VLOOKUP($B165,Area_EM_00,Seq!D$1,FALSE)),".",VLOOKUP($B165,Area_EM_00,Seq!D$1,FALSE))</f>
        <v>.</v>
      </c>
      <c r="HJ165" s="9" t="str">
        <f>IF(ISNA(VLOOKUP($B165,Area_EM_00,Seq!E$1,FALSE)),".",VLOOKUP($B165,Area_EM_00,Seq!E$1,FALSE))</f>
        <v>.</v>
      </c>
      <c r="HK165" s="9" t="str">
        <f>IF(ISNA(VLOOKUP($B165,Area_EM_00,Seq!F$1,FALSE)),".",VLOOKUP($B165,Area_EM_00,Seq!F$1,FALSE))</f>
        <v>.</v>
      </c>
      <c r="HL165" s="9" t="str">
        <f>IF(ISNA(VLOOKUP($B165,Area_EM_00,Seq!G$1,FALSE)),".",VLOOKUP($B165,Area_EM_00,Seq!G$1,FALSE))</f>
        <v>.</v>
      </c>
      <c r="HM165" s="9" t="str">
        <f>IF(ISNA(VLOOKUP($B165,Area_EM_00,Seq!H$1,FALSE)),".",VLOOKUP($B165,Area_EM_00,Seq!H$1,FALSE))</f>
        <v>.</v>
      </c>
      <c r="HN165" s="9" t="str">
        <f>IF(ISNA(VLOOKUP($B165,Area_EM_00,Seq!I$1,FALSE)),".",VLOOKUP($B165,Area_EM_00,Seq!I$1,FALSE))</f>
        <v>.</v>
      </c>
      <c r="HO165" s="9" t="str">
        <f>IF(ISNA(VLOOKUP($B165,Area_EM_00,Seq!J$1,FALSE)),".",VLOOKUP($B165,Area_EM_00,Seq!J$1,FALSE))</f>
        <v>.</v>
      </c>
      <c r="HQ165" s="27"/>
      <c r="HR165" s="9">
        <f>IFERROR(VLOOKUP($B165,AREA_EM3_60_00,Seq!E$1,FALSE),".")</f>
        <v>1980</v>
      </c>
      <c r="HS165" s="9">
        <f>IFERROR(VLOOKUP($B165,AREA_EM3_60_00,Seq!F$1,FALSE),".")</f>
        <v>827</v>
      </c>
      <c r="HT165" s="9">
        <f>IFERROR(VLOOKUP($B165,AREA_EM3_60_00,Seq!G$1,FALSE),".")</f>
        <v>9433</v>
      </c>
      <c r="HU165" s="9">
        <f>IFERROR(VLOOKUP($B165,AREA_EM3_10,Seq!B$1,FALSE),".")</f>
        <v>13402.198362912166</v>
      </c>
      <c r="HV165" s="9">
        <f t="shared" si="218"/>
        <v>1950586</v>
      </c>
      <c r="HW165" s="9">
        <f t="shared" si="219"/>
        <v>2412554</v>
      </c>
      <c r="HX165" s="9">
        <f t="shared" si="220"/>
        <v>2950801</v>
      </c>
      <c r="HY165" s="9">
        <f t="shared" si="221"/>
        <v>3516820</v>
      </c>
    </row>
    <row r="166" spans="1:233">
      <c r="A166" s="25" t="s">
        <v>2611</v>
      </c>
      <c r="B166" s="26" t="str">
        <f t="shared" si="178"/>
        <v>Paraguay</v>
      </c>
      <c r="C166" s="166" t="s">
        <v>1603</v>
      </c>
      <c r="D166" s="27">
        <f>VLOOKUP("CHN.NY.GDP.MKTP.KD",AREA_WB_6ATTRS,Seq!B$1,FALSE)/10000</f>
        <v>18294112.043860689</v>
      </c>
      <c r="E166" s="27">
        <f>VLOOKUP("CHN.NY.GDP.MKTP.KD",AREA_WB_6ATTRS,Seq!C$1,FALSE)/10000</f>
        <v>19245405.87014145</v>
      </c>
      <c r="F166" s="27">
        <f>VLOOKUP("CHN.NY.GDP.MKTP.KD",AREA_WB_6ATTRS,Seq!D$1,FALSE)/10000</f>
        <v>20996737.804324333</v>
      </c>
      <c r="G166" s="27">
        <f>VLOOKUP("CHN.NY.GDP.MKTP.KD",AREA_WB_6ATTRS,Seq!E$1,FALSE)/10000</f>
        <v>23285382.224995762</v>
      </c>
      <c r="H166" s="27">
        <f>VLOOKUP("CHN.NY.GDP.MKTP.KD",AREA_WB_6ATTRS,Seq!F$1,FALSE)/10000</f>
        <v>26824760.323195074</v>
      </c>
      <c r="I166" s="27">
        <f>VLOOKUP("CHN.NY.GDP.MKTP.KD",AREA_WB_6ATTRS,Seq!G$1,FALSE)/10000</f>
        <v>30446102.966826372</v>
      </c>
      <c r="J166" s="27">
        <f>VLOOKUP("CHN.NY.GDP.MKTP.KD",AREA_WB_6ATTRS,Seq!H$1,FALSE)/10000</f>
        <v>33125360.027907111</v>
      </c>
      <c r="K166" s="27">
        <f>VLOOKUP("CHN.NY.GDP.MKTP.KD",AREA_WB_6ATTRS,Seq!I$1,FALSE)/10000</f>
        <v>36967901.791144341</v>
      </c>
      <c r="L166" s="27">
        <f>VLOOKUP("CHN.NY.GDP.MKTP.KD",AREA_WB_6ATTRS,Seq!J$1,FALSE)/10000</f>
        <v>41145274.693543643</v>
      </c>
      <c r="M166" s="27">
        <f>VLOOKUP("CHN.NY.GDP.MKTP.KD",AREA_WB_6ATTRS,Seq!K$1,FALSE)/10000</f>
        <v>42832230.955979005</v>
      </c>
      <c r="N166" s="27">
        <f>VLOOKUP("CHN.NY.GDP.MKTP.KD",AREA_WB_6ATTRS,Seq!L$1,FALSE)/10000</f>
        <v>44459855.73230619</v>
      </c>
      <c r="O166" s="27">
        <f>VLOOKUP("CHN.NY.GDP.MKTP.KD",AREA_WB_6ATTRS,Seq!M$1,FALSE)/10000</f>
        <v>48550162.459678344</v>
      </c>
      <c r="P166" s="27">
        <f>VLOOKUP("CHN.NY.GDP.MKTP.KD",AREA_WB_6ATTRS,Seq!N$1,FALSE)/10000</f>
        <v>55444285.528952621</v>
      </c>
      <c r="Q166" s="27">
        <f>VLOOKUP("CHN.NY.GDP.MKTP.KD",AREA_WB_6ATTRS,Seq!O$1,FALSE)/10000</f>
        <v>63206485.503006078</v>
      </c>
      <c r="R166" s="27">
        <f>VLOOKUP("CHN.NY.GDP.MKTP.KD",AREA_WB_6ATTRS,Seq!P$1,FALSE)/10000</f>
        <v>71486535.103899792</v>
      </c>
      <c r="S166" s="27">
        <f>VLOOKUP("CHN.NY.GDP.MKTP.KD",AREA_WB_6ATTRS,Seq!Q$1,FALSE)/10000</f>
        <v>79278567.430224851</v>
      </c>
      <c r="T166" s="27">
        <f>VLOOKUP("CHN.NY.GDP.MKTP.KD",AREA_WB_6ATTRS,Seq!R$1,FALSE)/10000</f>
        <v>87206424.173247412</v>
      </c>
      <c r="U166" s="27">
        <f>VLOOKUP("CHN.NY.GDP.MKTP.KD",AREA_WB_6ATTRS,Seq!S$1,FALSE)/10000</f>
        <v>95316621.621359423</v>
      </c>
      <c r="V166" s="27">
        <f>VLOOKUP("CHN.NY.GDP.MKTP.KD",AREA_WB_6ATTRS,Seq!T$1,FALSE)/10000</f>
        <v>102751318.10782552</v>
      </c>
      <c r="W166" s="27">
        <f>VLOOKUP("CHN.NY.GDP.MKTP.KD",AREA_WB_6ATTRS,Seq!U$1,FALSE)/10000</f>
        <v>110560418.28402025</v>
      </c>
      <c r="X166" s="27">
        <f>VLOOKUP("CHN.NY.GDP.MKTP.KD",AREA_WB_6ATTRS,Seq!V$1,FALSE)/10000</f>
        <v>119847493.41987793</v>
      </c>
      <c r="Y166" s="27">
        <f>VLOOKUP("CHN.NY.GDP.MKTP.KD",AREA_WB_6ATTRS,Seq!W$1,FALSE)/10000</f>
        <v>129794835.37372778</v>
      </c>
      <c r="Z166" s="27">
        <f>VLOOKUP("CHN.NY.GDP.MKTP.KD",AREA_WB_6ATTRS,Seq!X$1,FALSE)/10000</f>
        <v>141606165.392737</v>
      </c>
      <c r="AA166" s="27">
        <f>VLOOKUP("CHN.NY.GDP.MKTP.KD",AREA_WB_6ATTRS,Seq!Y$1,FALSE)/10000</f>
        <v>155766781.9320105</v>
      </c>
      <c r="AB166" s="27">
        <f>VLOOKUP("CHN.NY.GDP.MKTP.KD",AREA_WB_6ATTRS,Seq!Z$1,FALSE)/10000</f>
        <v>171499226.90714428</v>
      </c>
      <c r="AC166" s="27">
        <f>VLOOKUP("CHN.NY.GDP.MKTP.KD",AREA_WB_6ATTRS,Seq!AA$1,FALSE)/10000</f>
        <v>190878639.54765138</v>
      </c>
      <c r="AD166" s="27">
        <f>VLOOKUP("CHN.NY.GDP.MKTP.KD",AREA_WB_6ATTRS,Seq!AB$1,FALSE)/10000</f>
        <v>215120226.77020231</v>
      </c>
      <c r="AE166" s="27">
        <f>VLOOKUP("CHN.NY.GDP.MKTP.KD",AREA_WB_6ATTRS,Seq!AC$1,FALSE)/10000</f>
        <v>245667298.97157177</v>
      </c>
      <c r="AF166" s="27">
        <f>VLOOKUP("CHN.NY.GDP.MKTP.KD",AREA_WB_6ATTRS,Seq!AD$1,FALSE)/10000</f>
        <v>269251359.67284226</v>
      </c>
      <c r="AG166" s="27">
        <f>VLOOKUP("CHN.NY.GDP.MKTP.KD",AREA_WB_6ATTRS,Seq!AE$1,FALSE)/10000</f>
        <v>294022484.76274431</v>
      </c>
      <c r="AH166" s="27">
        <f>VLOOKUP("CHN.NY.GDP.MKTP.KD",AREA_WB_6ATTRS,Seq!AF$1,FALSE)/10000</f>
        <v>324600823.17806971</v>
      </c>
      <c r="AI166" s="27">
        <f>VLOOKUP("CHN.NY.GDP.MKTP.KD",AREA_WB_6ATTRS,Seq!AG$1,FALSE)/10000</f>
        <v>354139498.08727396</v>
      </c>
      <c r="AJ166" s="27"/>
      <c r="AK166" s="27"/>
      <c r="AL166" s="27"/>
      <c r="AM166" s="27"/>
      <c r="AN166" s="27"/>
      <c r="AO166" s="27"/>
      <c r="AP166" s="27">
        <f>IFERROR(VLOOKUP(CONCATENATE($C166, ".NY.GDP.MKTP.KD"),AREA_WB_6ATTRS,Seq!B$1,FALSE)/10000,".")</f>
        <v>450937.25957892172</v>
      </c>
      <c r="AQ166" s="27">
        <f>IFERROR(VLOOKUP(CONCATENATE($C166, ".NY.GDP.MKTP.KD"),AREA_WB_6ATTRS,Seq!C$1,FALSE)/10000,".")</f>
        <v>489430.38942553918</v>
      </c>
      <c r="AR166" s="27">
        <f>IFERROR(VLOOKUP(CONCATENATE($C166, ".NY.GDP.MKTP.KD"),AREA_WB_6ATTRS,Seq!D$1,FALSE)/10000,".")</f>
        <v>471240.46029441518</v>
      </c>
      <c r="AS166" s="27">
        <f>IFERROR(VLOOKUP(CONCATENATE($C166, ".NY.GDP.MKTP.KD"),AREA_WB_6ATTRS,Seq!E$1,FALSE)/10000,".")</f>
        <v>456985.62759969867</v>
      </c>
      <c r="AT166" s="27">
        <f>IFERROR(VLOOKUP(CONCATENATE($C166, ".NY.GDP.MKTP.KD"),AREA_WB_6ATTRS,Seq!F$1,FALSE)/10000,".")</f>
        <v>471048.717920708</v>
      </c>
      <c r="AU166" s="27">
        <f>IFERROR(VLOOKUP(CONCATENATE($C166, ".NY.GDP.MKTP.KD"),AREA_WB_6ATTRS,Seq!G$1,FALSE)/10000,".")</f>
        <v>489778.13979568204</v>
      </c>
      <c r="AV166" s="27">
        <f>IFERROR(VLOOKUP(CONCATENATE($C166, ".NY.GDP.MKTP.KD"),AREA_WB_6ATTRS,Seq!H$1,FALSE)/10000,".")</f>
        <v>489778.13979568204</v>
      </c>
      <c r="AW166" s="27">
        <f>IFERROR(VLOOKUP(CONCATENATE($C166, ".NY.GDP.MKTP.KD"),AREA_WB_6ATTRS,Seq!I$1,FALSE)/10000,".")</f>
        <v>511000.58956213837</v>
      </c>
      <c r="AX166" s="27">
        <f>IFERROR(VLOOKUP(CONCATENATE($C166, ".NY.GDP.MKTP.KD"),AREA_WB_6ATTRS,Seq!J$1,FALSE)/10000,".")</f>
        <v>543473.46131429682</v>
      </c>
      <c r="AY166" s="27">
        <f>IFERROR(VLOOKUP(CONCATENATE($C166, ".NY.GDP.MKTP.KD"),AREA_WB_6ATTRS,Seq!K$1,FALSE)/10000,".")</f>
        <v>574987.53741274436</v>
      </c>
      <c r="AZ166" s="27">
        <f>IFERROR(VLOOKUP(CONCATENATE($C166, ".NY.GDP.MKTP.KD"),AREA_WB_6ATTRS,Seq!L$1,FALSE)/10000,".")</f>
        <v>592758.12174141943</v>
      </c>
      <c r="BA166" s="27">
        <f>IFERROR(VLOOKUP(CONCATENATE($C166, ".NY.GDP.MKTP.KD"),AREA_WB_6ATTRS,Seq!M$1,FALSE)/10000,".")</f>
        <v>607396.48107613798</v>
      </c>
      <c r="BB166" s="27">
        <f>IFERROR(VLOOKUP(CONCATENATE($C166, ".NY.GDP.MKTP.KD"),AREA_WB_6ATTRS,Seq!N$1,FALSE)/10000,".")</f>
        <v>628186.94441406382</v>
      </c>
      <c r="BC166" s="27">
        <f>IFERROR(VLOOKUP(CONCATENATE($C166, ".NY.GDP.MKTP.KD"),AREA_WB_6ATTRS,Seq!O$1,FALSE)/10000,".")</f>
        <v>652760.37188607268</v>
      </c>
      <c r="BD166" s="27">
        <f>IFERROR(VLOOKUP(CONCATENATE($C166, ".NY.GDP.MKTP.KD"),AREA_WB_6ATTRS,Seq!P$1,FALSE)/10000,".")</f>
        <v>677089.15928818402</v>
      </c>
      <c r="BE166" s="27">
        <f>IFERROR(VLOOKUP(CONCATENATE($C166, ".NY.GDP.MKTP.KD"),AREA_WB_6ATTRS,Seq!Q$1,FALSE)/10000,".")</f>
        <v>714005.82900974306</v>
      </c>
      <c r="BF166" s="27">
        <f>IFERROR(VLOOKUP(CONCATENATE($C166, ".NY.GDP.MKTP.KD"),AREA_WB_6ATTRS,Seq!R$1,FALSE)/10000,".")</f>
        <v>716880.11187514151</v>
      </c>
      <c r="BG166" s="27">
        <f>IFERROR(VLOOKUP(CONCATENATE($C166, ".NY.GDP.MKTP.KD"),AREA_WB_6ATTRS,Seq!S$1,FALSE)/10000,".")</f>
        <v>738328.8950225435</v>
      </c>
      <c r="BH166" s="27">
        <f>IFERROR(VLOOKUP(CONCATENATE($C166, ".NY.GDP.MKTP.KD"),AREA_WB_6ATTRS,Seq!T$1,FALSE)/10000,".")</f>
        <v>742606.646557434</v>
      </c>
      <c r="BI166" s="27">
        <f>IFERROR(VLOOKUP(CONCATENATE($C166, ".NY.GDP.MKTP.KD"),AREA_WB_6ATTRS,Seq!U$1,FALSE)/10000,".")</f>
        <v>731603.04159286781</v>
      </c>
      <c r="BJ166" s="27">
        <f>IFERROR(VLOOKUP(CONCATENATE($C166, ".NY.GDP.MKTP.KD"),AREA_WB_6ATTRS,Seq!V$1,FALSE)/10000,".")</f>
        <v>707126.5939077558</v>
      </c>
      <c r="BK166" s="27">
        <f>IFERROR(VLOOKUP(CONCATENATE($C166, ".NY.GDP.MKTP.KD"),AREA_WB_6ATTRS,Seq!W$1,FALSE)/10000,".")</f>
        <v>721723.67738758551</v>
      </c>
      <c r="BL166" s="27">
        <f>IFERROR(VLOOKUP(CONCATENATE($C166, ".NY.GDP.MKTP.KD"),AREA_WB_6ATTRS,Seq!X$1,FALSE)/10000,".")</f>
        <v>721373.14736601186</v>
      </c>
      <c r="BM166" s="27">
        <f>IFERROR(VLOOKUP(CONCATENATE($C166, ".NY.GDP.MKTP.KD"),AREA_WB_6ATTRS,Seq!Y$1,FALSE)/10000,".")</f>
        <v>749071.03494366375</v>
      </c>
      <c r="BN166" s="27">
        <f>IFERROR(VLOOKUP(CONCATENATE($C166, ".NY.GDP.MKTP.KD"),AREA_WB_6ATTRS,Seq!Z$1,FALSE)/10000,".")</f>
        <v>780047.20228664251</v>
      </c>
      <c r="BO166" s="27">
        <f>IFERROR(VLOOKUP(CONCATENATE($C166, ".NY.GDP.MKTP.KD"),AREA_WB_6ATTRS,Seq!AA$1,FALSE)/10000,".")</f>
        <v>802344.64512407349</v>
      </c>
      <c r="BP166" s="27">
        <f>IFERROR(VLOOKUP(CONCATENATE($C166, ".NY.GDP.MKTP.KD"),AREA_WB_6ATTRS,Seq!AB$1,FALSE)/10000,".")</f>
        <v>837170.77524899039</v>
      </c>
      <c r="BQ166" s="27">
        <f>IFERROR(VLOOKUP(CONCATENATE($C166, ".NY.GDP.MKTP.KD"),AREA_WB_6ATTRS,Seq!AC$1,FALSE)/10000,".")</f>
        <v>893774.43992013449</v>
      </c>
      <c r="BR166" s="27">
        <f>IFERROR(VLOOKUP(CONCATENATE($C166, ".NY.GDP.MKTP.KD"),AREA_WB_6ATTRS,Seq!AD$1,FALSE)/10000,".")</f>
        <v>945853.27848782076</v>
      </c>
      <c r="BS166" s="27">
        <f>IFERROR(VLOOKUP(CONCATENATE($C166, ".NY.GDP.MKTP.KD"),AREA_WB_6ATTRS,Seq!AE$1,FALSE)/10000,".")</f>
        <v>909470.14570090012</v>
      </c>
      <c r="BT166" s="27">
        <f>IFERROR(VLOOKUP(CONCATENATE($C166, ".NY.GDP.MKTP.KD"),AREA_WB_6ATTRS,Seq!AF$1,FALSE)/10000,".")</f>
        <v>1046307.6858984764</v>
      </c>
      <c r="BU166" s="27">
        <f>IFERROR(VLOOKUP(CONCATENATE($C166, ".NY.GDP.MKTP.KD"),AREA_WB_6ATTRS,Seq!AG$1,FALSE)/10000,".")</f>
        <v>1088623.8238175572</v>
      </c>
      <c r="BV166" s="27"/>
      <c r="BW166" s="27"/>
      <c r="BX166" s="27"/>
      <c r="BY166" s="27"/>
      <c r="BZ166" s="27"/>
      <c r="CA166" s="27"/>
      <c r="CB166" s="27"/>
      <c r="CC166" s="27">
        <f>CNPop!A$48</f>
        <v>5.0000000000000001E-3</v>
      </c>
      <c r="CD166" s="27">
        <f>CNPop!B$48</f>
        <v>6.0000000000000001E-3</v>
      </c>
      <c r="CE166" s="27">
        <f>CNPop!C$48</f>
        <v>6.0000000000000001E-3</v>
      </c>
      <c r="CF166" s="27">
        <f>CNPop!D$48</f>
        <v>7.0000000000000001E-3</v>
      </c>
      <c r="CG166" s="27">
        <f>CNPop!E$48</f>
        <v>7.0000000000000001E-3</v>
      </c>
      <c r="CH166" s="27">
        <f>CNPop!F$48</f>
        <v>8.0000000000000002E-3</v>
      </c>
      <c r="CI166" s="27">
        <f>CNPop!G$48</f>
        <v>8.9999999999999993E-3</v>
      </c>
      <c r="CJ166" s="27">
        <f>CNPop!H$48</f>
        <v>0.01</v>
      </c>
      <c r="CK166" s="27">
        <f>CNPop!I$48</f>
        <v>1.0999999999999999E-2</v>
      </c>
      <c r="CL166" s="27">
        <f>CNPop!J$48</f>
        <v>1.2E-2</v>
      </c>
      <c r="CM166" s="27">
        <f>CNPop!K$48</f>
        <v>1.4E-2</v>
      </c>
      <c r="CN166" s="27">
        <f>CNPop!L$48</f>
        <v>1.6E-2</v>
      </c>
      <c r="CO166" s="27">
        <f>CNPop!M$48</f>
        <v>1.7000000000000001E-2</v>
      </c>
      <c r="CP166" s="27">
        <f>CNPop!N$48</f>
        <v>1.9E-2</v>
      </c>
      <c r="CQ166" s="27">
        <f>CNPop!O$48</f>
        <v>2.1000000000000001E-2</v>
      </c>
      <c r="CR166" s="27">
        <f>CNPop!P$48</f>
        <v>2.3E-2</v>
      </c>
      <c r="CS166" s="27">
        <f>CNPop!Q$48</f>
        <v>2.5999999999999999E-2</v>
      </c>
      <c r="CT166" s="27">
        <f>CNPop!R$48</f>
        <v>2.8000000000000001E-2</v>
      </c>
      <c r="CU166" s="27">
        <f>CNPop!S$48</f>
        <v>0.03</v>
      </c>
      <c r="CV166" s="27">
        <f>CNPop!T$48</f>
        <v>3.3000000000000002E-2</v>
      </c>
      <c r="CW166" s="27">
        <f>CNPop!U$48</f>
        <v>3.5999999999999997E-2</v>
      </c>
      <c r="CX166" s="27">
        <f>CNPop!V$48</f>
        <v>3.9E-2</v>
      </c>
      <c r="CY166" s="27">
        <f>CNPop!W$48</f>
        <v>4.2000000000000003E-2</v>
      </c>
      <c r="CZ166" s="27">
        <f>CNPop!X$48</f>
        <v>4.4999999999999998E-2</v>
      </c>
      <c r="DA166" s="27">
        <f>CNPop!Y$48</f>
        <v>4.9000000000000002E-2</v>
      </c>
      <c r="DB166" s="27">
        <f>CNPop!Z$48</f>
        <v>5.1999999999999998E-2</v>
      </c>
      <c r="DC166" s="27">
        <f>CNPop!AA$48</f>
        <v>5.6000000000000001E-2</v>
      </c>
      <c r="DD166" s="27">
        <f>CNPop!AB$48</f>
        <v>0.06</v>
      </c>
      <c r="DE166" s="27">
        <f>CNPop!AC$48</f>
        <v>6.3E-2</v>
      </c>
      <c r="DF166" s="27">
        <f>CNPop!AD$48</f>
        <v>6.8000000000000005E-2</v>
      </c>
      <c r="DG166" s="27">
        <f>CNPop!AE$48</f>
        <v>7.1999999999999995E-2</v>
      </c>
      <c r="DH166" s="27">
        <f>CNPop!AF$48</f>
        <v>7.5999999999999998E-2</v>
      </c>
      <c r="DI166" s="27">
        <f>CNPop!AG$48</f>
        <v>8.1000000000000003E-2</v>
      </c>
      <c r="DJ166" s="27">
        <f>CNPop!AH$48</f>
        <v>8.5000000000000006E-2</v>
      </c>
      <c r="DK166" s="27">
        <f>CNPop!AI$48</f>
        <v>0.09</v>
      </c>
      <c r="DL166" s="27">
        <f>CNPop!AJ$48</f>
        <v>9.5000000000000001E-2</v>
      </c>
      <c r="DM166" s="27">
        <f>CNPop!AK$48</f>
        <v>0.1</v>
      </c>
      <c r="DN166" s="27"/>
      <c r="DO166" s="27">
        <f t="shared" si="226"/>
        <v>7.0000000000000007E-2</v>
      </c>
      <c r="DP166" s="27">
        <f t="shared" si="227"/>
        <v>7.0000000000000007E-2</v>
      </c>
      <c r="DQ166" s="27">
        <f t="shared" si="228"/>
        <v>7.0000000000000007E-2</v>
      </c>
      <c r="DR166" s="27">
        <f t="shared" si="229"/>
        <v>7.0000000000000007E-2</v>
      </c>
      <c r="DS166" s="27">
        <f t="shared" si="230"/>
        <v>7.0000000000000007E-2</v>
      </c>
      <c r="DT166" s="27">
        <f t="shared" si="231"/>
        <v>7.0000000000000007E-2</v>
      </c>
      <c r="DU166" s="27">
        <f t="shared" si="232"/>
        <v>7.0000000000000007E-2</v>
      </c>
      <c r="DV166" s="27">
        <f t="shared" si="233"/>
        <v>7.0000000000000007E-2</v>
      </c>
      <c r="DW166" s="27">
        <f t="shared" si="234"/>
        <v>7.0000000000000007E-2</v>
      </c>
      <c r="DX166" s="27">
        <f t="shared" si="235"/>
        <v>7.0000000000000007E-2</v>
      </c>
      <c r="DY166" s="27">
        <f t="shared" si="236"/>
        <v>7.0000000000000007E-2</v>
      </c>
      <c r="DZ166" s="27">
        <f t="shared" si="237"/>
        <v>7.0000000000000007E-2</v>
      </c>
      <c r="EA166" s="27">
        <f t="shared" si="238"/>
        <v>7.0000000000000007E-2</v>
      </c>
      <c r="EB166" s="27">
        <f t="shared" si="239"/>
        <v>7.0000000000000007E-2</v>
      </c>
      <c r="EC166" s="27">
        <f t="shared" si="240"/>
        <v>7.0000000000000007E-2</v>
      </c>
      <c r="ED166" s="27">
        <f t="shared" si="241"/>
        <v>7.0000000000000007E-2</v>
      </c>
      <c r="EE166" s="27">
        <f t="shared" si="242"/>
        <v>0.14000000000000001</v>
      </c>
      <c r="EF166" s="27">
        <f t="shared" si="243"/>
        <v>0.14000000000000001</v>
      </c>
      <c r="EG166" s="27">
        <f t="shared" si="244"/>
        <v>0.14000000000000001</v>
      </c>
      <c r="EH166" s="27">
        <f t="shared" si="245"/>
        <v>0.14000000000000001</v>
      </c>
      <c r="EI166" s="27">
        <f t="shared" si="246"/>
        <v>0.14000000000000001</v>
      </c>
      <c r="EJ166" s="27">
        <f t="shared" si="247"/>
        <v>0.14000000000000001</v>
      </c>
      <c r="EK166" s="27">
        <f t="shared" si="248"/>
        <v>0.14000000000000001</v>
      </c>
      <c r="EL166" s="27">
        <f t="shared" si="249"/>
        <v>0.14000000000000001</v>
      </c>
      <c r="EM166" s="27">
        <f t="shared" si="250"/>
        <v>0.14000000000000001</v>
      </c>
      <c r="EN166" s="27">
        <f t="shared" si="251"/>
        <v>0.14000000000000001</v>
      </c>
      <c r="EO166" s="27">
        <f t="shared" si="252"/>
        <v>0.14000000000000001</v>
      </c>
      <c r="EP166" s="27">
        <f t="shared" si="215"/>
        <v>0.14000000000000001</v>
      </c>
      <c r="EQ166" s="27">
        <f t="shared" si="216"/>
        <v>0.155</v>
      </c>
      <c r="ER166" s="27">
        <f t="shared" ref="ER166:ET172" si="260">IF(ISNUMBER(GC166),GC166,EQ166)</f>
        <v>0.155</v>
      </c>
      <c r="ES166" s="27">
        <f t="shared" si="260"/>
        <v>0.155</v>
      </c>
      <c r="ET166" s="27">
        <f t="shared" si="260"/>
        <v>0.155</v>
      </c>
      <c r="EU166" s="27"/>
      <c r="EV166" s="27"/>
      <c r="EW166" s="27"/>
      <c r="EX166" s="27"/>
      <c r="EY166" s="27"/>
      <c r="EZ166" s="27" t="str">
        <f>IFERROR(VLOOKUP(CONCATENATE($C166,".SL.TLF.TERT.ZS"),AREA_WB_6ATTRS,Seq!B$1,FALSE)/100,".")</f>
        <v>.</v>
      </c>
      <c r="FA166" s="27" t="str">
        <f>IFERROR(VLOOKUP(CONCATENATE($C166,".SL.TLF.TERT.ZS"),AREA_WB_6ATTRS,Seq!C$1,FALSE)/100,".")</f>
        <v>.</v>
      </c>
      <c r="FB166" s="27" t="str">
        <f>IFERROR(VLOOKUP(CONCATENATE($C166,".SL.TLF.TERT.ZS"),AREA_WB_6ATTRS,Seq!D$1,FALSE)/100,".")</f>
        <v>.</v>
      </c>
      <c r="FC166" s="27" t="str">
        <f>IFERROR(VLOOKUP(CONCATENATE($C166,".SL.TLF.TERT.ZS"),AREA_WB_6ATTRS,Seq!E$1,FALSE)/100,".")</f>
        <v>.</v>
      </c>
      <c r="FD166" s="27" t="str">
        <f>IFERROR(VLOOKUP(CONCATENATE($C166,".SL.TLF.TERT.ZS"),AREA_WB_6ATTRS,Seq!F$1,FALSE)/100,".")</f>
        <v>.</v>
      </c>
      <c r="FE166" s="27" t="str">
        <f>IFERROR(VLOOKUP(CONCATENATE($C166,".SL.TLF.TERT.ZS"),AREA_WB_6ATTRS,Seq!G$1,FALSE)/100,".")</f>
        <v>.</v>
      </c>
      <c r="FF166" s="27" t="str">
        <f>IFERROR(VLOOKUP(CONCATENATE($C166,".SL.TLF.TERT.ZS"),AREA_WB_6ATTRS,Seq!H$1,FALSE)/100,".")</f>
        <v>.</v>
      </c>
      <c r="FG166" s="27" t="str">
        <f>IFERROR(VLOOKUP(CONCATENATE($C166,".SL.TLF.TERT.ZS"),AREA_WB_6ATTRS,Seq!I$1,FALSE)/100,".")</f>
        <v>.</v>
      </c>
      <c r="FH166" s="27" t="str">
        <f>IFERROR(VLOOKUP(CONCATENATE($C166,".SL.TLF.TERT.ZS"),AREA_WB_6ATTRS,Seq!J$1,FALSE)/100,".")</f>
        <v>.</v>
      </c>
      <c r="FI166" s="27" t="str">
        <f>IFERROR(VLOOKUP(CONCATENATE($C166,".SL.TLF.TERT.ZS"),AREA_WB_6ATTRS,Seq!K$1,FALSE)/100,".")</f>
        <v>.</v>
      </c>
      <c r="FJ166" s="27" t="str">
        <f>IFERROR(VLOOKUP(CONCATENATE($C166,".SL.TLF.TERT.ZS"),AREA_WB_6ATTRS,Seq!L$1,FALSE)/100,".")</f>
        <v>.</v>
      </c>
      <c r="FK166" s="27" t="str">
        <f>IFERROR(VLOOKUP(CONCATENATE($C166,".SL.TLF.TERT.ZS"),AREA_WB_6ATTRS,Seq!M$1,FALSE)/100,".")</f>
        <v>.</v>
      </c>
      <c r="FL166" s="27" t="str">
        <f>IFERROR(VLOOKUP(CONCATENATE($C166,".SL.TLF.TERT.ZS"),AREA_WB_6ATTRS,Seq!N$1,FALSE)/100,".")</f>
        <v>.</v>
      </c>
      <c r="FM166" s="27" t="str">
        <f>IFERROR(VLOOKUP(CONCATENATE($C166,".SL.TLF.TERT.ZS"),AREA_WB_6ATTRS,Seq!O$1,FALSE)/100,".")</f>
        <v>.</v>
      </c>
      <c r="FN166" s="27" t="str">
        <f>IFERROR(VLOOKUP(CONCATENATE($C166,".SL.TLF.TERT.ZS"),AREA_WB_6ATTRS,Seq!P$1,FALSE)/100,".")</f>
        <v>.</v>
      </c>
      <c r="FO166" s="27">
        <f>IFERROR(VLOOKUP(CONCATENATE($C166,".SL.TLF.TERT.ZS"),AREA_WB_6ATTRS,Seq!Q$1,FALSE)/100,".")</f>
        <v>7.0000000000000007E-2</v>
      </c>
      <c r="FP166" s="27" t="str">
        <f>IFERROR(VLOOKUP(CONCATENATE($C166,".SL.TLF.TERT.ZS"),AREA_WB_6ATTRS,Seq!R$1,FALSE)/100,".")</f>
        <v>.</v>
      </c>
      <c r="FQ166" s="27" t="str">
        <f>IFERROR(VLOOKUP(CONCATENATE($C166,".SL.TLF.TERT.ZS"),AREA_WB_6ATTRS,Seq!S$1,FALSE)/100,".")</f>
        <v>.</v>
      </c>
      <c r="FR166" s="27" t="str">
        <f>IFERROR(VLOOKUP(CONCATENATE($C166,".SL.TLF.TERT.ZS"),AREA_WB_6ATTRS,Seq!T$1,FALSE)/100,".")</f>
        <v>.</v>
      </c>
      <c r="FS166" s="27" t="str">
        <f>IFERROR(VLOOKUP(CONCATENATE($C166,".SL.TLF.TERT.ZS"),AREA_WB_6ATTRS,Seq!U$1,FALSE)/100,".")</f>
        <v>.</v>
      </c>
      <c r="FT166" s="27" t="str">
        <f>IFERROR(VLOOKUP(CONCATENATE($C166,".SL.TLF.TERT.ZS"),AREA_WB_6ATTRS,Seq!V$1,FALSE)/100,".")</f>
        <v>.</v>
      </c>
      <c r="FU166" s="27" t="str">
        <f>IFERROR(VLOOKUP(CONCATENATE($C166,".SL.TLF.TERT.ZS"),AREA_WB_6ATTRS,Seq!W$1,FALSE)/100,".")</f>
        <v>.</v>
      </c>
      <c r="FV166" s="27" t="str">
        <f>IFERROR(VLOOKUP(CONCATENATE($C166,".SL.TLF.TERT.ZS"),AREA_WB_6ATTRS,Seq!X$1,FALSE)/100,".")</f>
        <v>.</v>
      </c>
      <c r="FW166" s="27" t="str">
        <f>IFERROR(VLOOKUP(CONCATENATE($C166,".SL.TLF.TERT.ZS"),AREA_WB_6ATTRS,Seq!Y$1,FALSE)/100,".")</f>
        <v>.</v>
      </c>
      <c r="FX166" s="27" t="str">
        <f>IFERROR(VLOOKUP(CONCATENATE($C166,".SL.TLF.TERT.ZS"),AREA_WB_6ATTRS,Seq!Z$1,FALSE)/100,".")</f>
        <v>.</v>
      </c>
      <c r="FY166" s="27" t="str">
        <f>IFERROR(VLOOKUP(CONCATENATE($C166,".SL.TLF.TERT.ZS"),AREA_WB_6ATTRS,Seq!AA$1,FALSE)/100,".")</f>
        <v>.</v>
      </c>
      <c r="FZ166" s="27" t="str">
        <f>IFERROR(VLOOKUP(CONCATENATE($C166,".SL.TLF.TERT.ZS"),AREA_WB_6ATTRS,Seq!AB$1,FALSE)/100,".")</f>
        <v>.</v>
      </c>
      <c r="GA166" s="27">
        <f>IFERROR(VLOOKUP(CONCATENATE($C166,".SL.TLF.TERT.ZS"),AREA_WB_6ATTRS,Seq!AC$1,FALSE)/100,".")</f>
        <v>0.14000000000000001</v>
      </c>
      <c r="GB166" s="27">
        <f>IFERROR(VLOOKUP(CONCATENATE($C166,".SL.TLF.TERT.ZS"),AREA_WB_6ATTRS,Seq!AD$1,FALSE)/100,".")</f>
        <v>0.155</v>
      </c>
      <c r="GC166" s="27" t="str">
        <f>IFERROR(VLOOKUP(CONCATENATE($C166,".SL.TLF.TERT.ZS"),AREA_WB_6ATTRS,Seq!AE$1,FALSE)/100,".")</f>
        <v>.</v>
      </c>
      <c r="GD166" s="27" t="str">
        <f>IFERROR(VLOOKUP(CONCATENATE($C166,".SL.TLF.TERT.ZS"),AREA_WB_6ATTRS,Seq!AF$1,FALSE)/100,".")</f>
        <v>.</v>
      </c>
      <c r="GE166" s="27" t="str">
        <f>IFERROR(VLOOKUP(CONCATENATE($C166,".SL.TLF.TERT.ZS"),AREA_WB_6ATTRS,Seq!AG$1,FALSE)/100,".")</f>
        <v>.</v>
      </c>
      <c r="GF166" s="27" t="str">
        <f>IFERROR(VLOOKUP(CONCATENATE($C166,".SL.TLF.TERT.ZS"),AREA_WB_6ATTRS,Seq!AH$1,FALSE)/100,".")</f>
        <v>.</v>
      </c>
      <c r="GG166" s="27" t="str">
        <f>IFERROR(VLOOKUP(CONCATENATE($C166,".SL.TLF.TERT.ZS"),AREA_WB_6ATTRS,Seq!AI$1,FALSE)/100,".")</f>
        <v>.</v>
      </c>
      <c r="GH166" s="27" t="str">
        <f>IFERROR(VLOOKUP(CONCATENATE($C166,".SL.TLF.TERT.ZS"),AREA_WB_6ATTRS,Seq!AJ$1,FALSE)/100,".")</f>
        <v>.</v>
      </c>
      <c r="GI166" s="27" t="str">
        <f>IFERROR(VLOOKUP(CONCATENATE($C166,".SL.TLF.TERT.ZS"),AREA_WB_6ATTRS,Seq!AK$1,FALSE)/100,".")</f>
        <v>.</v>
      </c>
      <c r="GJ166" s="27" t="str">
        <f>IFERROR(VLOOKUP(CONCATENATE($C166,".SL.TLF.TERT.ZS"),AREA_WB_6ATTRS,Seq!AL$1,FALSE)/100,".")</f>
        <v>.</v>
      </c>
      <c r="GK166" s="27"/>
      <c r="GL166" s="27"/>
      <c r="GM166" s="27">
        <f t="shared" si="253"/>
        <v>1.2504544620435491E-3</v>
      </c>
      <c r="GN166" s="27">
        <f t="shared" si="254"/>
        <v>1.4118530712745785E-3</v>
      </c>
      <c r="GO166" s="27" t="str">
        <f t="shared" si="217"/>
        <v>.</v>
      </c>
      <c r="GP166" s="27"/>
      <c r="GQ166" s="9">
        <f>IF(VLOOKUP($B166,EM_80!$B$1:$C$201,2,FALSE)&gt;0,VLOOKUP($B166,EM_80!$B$1:$C$201,2,FALSE),".")</f>
        <v>4000</v>
      </c>
      <c r="GR166" s="9">
        <f t="shared" si="255"/>
        <v>6000</v>
      </c>
      <c r="GS166" s="9" t="str">
        <f t="shared" si="210"/>
        <v>.</v>
      </c>
      <c r="GU166">
        <f t="shared" si="256"/>
        <v>3198837</v>
      </c>
      <c r="GV166">
        <f t="shared" si="257"/>
        <v>4249734</v>
      </c>
      <c r="GW166">
        <f t="shared" si="258"/>
        <v>5350235</v>
      </c>
      <c r="GX166">
        <f t="shared" si="259"/>
        <v>6454548</v>
      </c>
      <c r="GZ166" s="9" t="str">
        <f>IF(ISNA(VLOOKUP($B166,Area_EM_90,Seq!C$1,FALSE)),".",VLOOKUP($B166,Area_EM_90,Seq!C$1,FALSE))</f>
        <v>.</v>
      </c>
      <c r="HA166" s="9" t="str">
        <f>IF(ISNA(VLOOKUP($B166,Area_EM_90,Seq!D$1,FALSE)),".",VLOOKUP($B166,Area_EM_90,Seq!D$1,FALSE))</f>
        <v>.</v>
      </c>
      <c r="HB166" s="9" t="str">
        <f>IF(ISNA(VLOOKUP($B166,Area_EM_90,Seq!E$1,FALSE)),".",VLOOKUP($B166,Area_EM_90,Seq!E$1,FALSE))</f>
        <v>.</v>
      </c>
      <c r="HC166" s="9" t="str">
        <f>IF(ISNA(VLOOKUP($B166,Area_EM_90,Seq!F$1,FALSE)),".",VLOOKUP($B166,Area_EM_90,Seq!F$1,FALSE))</f>
        <v>.</v>
      </c>
      <c r="HD166" s="9" t="str">
        <f>IF(ISNA(VLOOKUP($B166,Area_EM_90,Seq!G$1,FALSE)),".",VLOOKUP($B166,Area_EM_90,Seq!G$1,FALSE))</f>
        <v>.</v>
      </c>
      <c r="HE166" s="9" t="str">
        <f>IF(ISNA(VLOOKUP($B166,Area_EM_90,Seq!H$1,FALSE)),".",VLOOKUP($B166,Area_EM_90,Seq!H$1,FALSE))</f>
        <v>.</v>
      </c>
      <c r="HF166" s="9" t="str">
        <f>IF(ISNA(VLOOKUP($B166,Area_EM_90,Seq!I$1,FALSE)),".",VLOOKUP($B166,Area_EM_90,Seq!I$1,FALSE))</f>
        <v>.</v>
      </c>
      <c r="HG166" s="9" t="str">
        <f>IF(ISNA(VLOOKUP($B166,Area_EM_90,Seq!J$1,FALSE)),".",VLOOKUP($B166,Area_EM_90,Seq!J$1,FALSE))</f>
        <v>.</v>
      </c>
      <c r="HH166" s="9" t="str">
        <f>IF(ISNA(VLOOKUP($B166,Area_EM_00,Seq!C$1,FALSE)),".",VLOOKUP($B166,Area_EM_00,Seq!C$1,FALSE))</f>
        <v>.</v>
      </c>
      <c r="HI166" s="9" t="str">
        <f>IF(ISNA(VLOOKUP($B166,Area_EM_00,Seq!D$1,FALSE)),".",VLOOKUP($B166,Area_EM_00,Seq!D$1,FALSE))</f>
        <v>.</v>
      </c>
      <c r="HJ166" s="9" t="str">
        <f>IF(ISNA(VLOOKUP($B166,Area_EM_00,Seq!E$1,FALSE)),".",VLOOKUP($B166,Area_EM_00,Seq!E$1,FALSE))</f>
        <v>.</v>
      </c>
      <c r="HK166" s="9" t="str">
        <f>IF(ISNA(VLOOKUP($B166,Area_EM_00,Seq!F$1,FALSE)),".",VLOOKUP($B166,Area_EM_00,Seq!F$1,FALSE))</f>
        <v>.</v>
      </c>
      <c r="HL166" s="9" t="str">
        <f>IF(ISNA(VLOOKUP($B166,Area_EM_00,Seq!G$1,FALSE)),".",VLOOKUP($B166,Area_EM_00,Seq!G$1,FALSE))</f>
        <v>.</v>
      </c>
      <c r="HM166" s="9" t="str">
        <f>IF(ISNA(VLOOKUP($B166,Area_EM_00,Seq!H$1,FALSE)),".",VLOOKUP($B166,Area_EM_00,Seq!H$1,FALSE))</f>
        <v>.</v>
      </c>
      <c r="HN166" s="9" t="str">
        <f>IF(ISNA(VLOOKUP($B166,Area_EM_00,Seq!I$1,FALSE)),".",VLOOKUP($B166,Area_EM_00,Seq!I$1,FALSE))</f>
        <v>.</v>
      </c>
      <c r="HO166" s="9" t="str">
        <f>IF(ISNA(VLOOKUP($B166,Area_EM_00,Seq!J$1,FALSE)),".",VLOOKUP($B166,Area_EM_00,Seq!J$1,FALSE))</f>
        <v>.</v>
      </c>
      <c r="HQ166" s="27"/>
      <c r="HR166" s="9">
        <f>IFERROR(VLOOKUP($B166,AREA_EM3_60_00,Seq!E$1,FALSE),".")</f>
        <v>299</v>
      </c>
      <c r="HS166" s="9">
        <f>IFERROR(VLOOKUP($B166,AREA_EM3_60_00,Seq!F$1,FALSE),".")</f>
        <v>1828</v>
      </c>
      <c r="HT166" s="9">
        <f>IFERROR(VLOOKUP($B166,AREA_EM3_60_00,Seq!G$1,FALSE),".")</f>
        <v>883</v>
      </c>
      <c r="HU166" s="9">
        <f>IFERROR(VLOOKUP($B166,AREA_EM3_10,Seq!B$1,FALSE),".")</f>
        <v>811.58717325298687</v>
      </c>
      <c r="HV166" s="9">
        <f t="shared" si="218"/>
        <v>3198837</v>
      </c>
      <c r="HW166" s="9">
        <f t="shared" si="219"/>
        <v>4249734</v>
      </c>
      <c r="HX166" s="9">
        <f t="shared" si="220"/>
        <v>5350235</v>
      </c>
      <c r="HY166" s="9">
        <f t="shared" si="221"/>
        <v>6454548</v>
      </c>
    </row>
    <row r="167" spans="1:233">
      <c r="A167" s="25" t="s">
        <v>2615</v>
      </c>
      <c r="B167" s="26" t="str">
        <f t="shared" si="178"/>
        <v>Peru</v>
      </c>
      <c r="C167" s="166" t="s">
        <v>1604</v>
      </c>
      <c r="D167" s="27">
        <f>VLOOKUP("CHN.NY.GDP.MKTP.KD",AREA_WB_6ATTRS,Seq!B$1,FALSE)/10000</f>
        <v>18294112.043860689</v>
      </c>
      <c r="E167" s="27">
        <f>VLOOKUP("CHN.NY.GDP.MKTP.KD",AREA_WB_6ATTRS,Seq!C$1,FALSE)/10000</f>
        <v>19245405.87014145</v>
      </c>
      <c r="F167" s="27">
        <f>VLOOKUP("CHN.NY.GDP.MKTP.KD",AREA_WB_6ATTRS,Seq!D$1,FALSE)/10000</f>
        <v>20996737.804324333</v>
      </c>
      <c r="G167" s="27">
        <f>VLOOKUP("CHN.NY.GDP.MKTP.KD",AREA_WB_6ATTRS,Seq!E$1,FALSE)/10000</f>
        <v>23285382.224995762</v>
      </c>
      <c r="H167" s="27">
        <f>VLOOKUP("CHN.NY.GDP.MKTP.KD",AREA_WB_6ATTRS,Seq!F$1,FALSE)/10000</f>
        <v>26824760.323195074</v>
      </c>
      <c r="I167" s="27">
        <f>VLOOKUP("CHN.NY.GDP.MKTP.KD",AREA_WB_6ATTRS,Seq!G$1,FALSE)/10000</f>
        <v>30446102.966826372</v>
      </c>
      <c r="J167" s="27">
        <f>VLOOKUP("CHN.NY.GDP.MKTP.KD",AREA_WB_6ATTRS,Seq!H$1,FALSE)/10000</f>
        <v>33125360.027907111</v>
      </c>
      <c r="K167" s="27">
        <f>VLOOKUP("CHN.NY.GDP.MKTP.KD",AREA_WB_6ATTRS,Seq!I$1,FALSE)/10000</f>
        <v>36967901.791144341</v>
      </c>
      <c r="L167" s="27">
        <f>VLOOKUP("CHN.NY.GDP.MKTP.KD",AREA_WB_6ATTRS,Seq!J$1,FALSE)/10000</f>
        <v>41145274.693543643</v>
      </c>
      <c r="M167" s="27">
        <f>VLOOKUP("CHN.NY.GDP.MKTP.KD",AREA_WB_6ATTRS,Seq!K$1,FALSE)/10000</f>
        <v>42832230.955979005</v>
      </c>
      <c r="N167" s="27">
        <f>VLOOKUP("CHN.NY.GDP.MKTP.KD",AREA_WB_6ATTRS,Seq!L$1,FALSE)/10000</f>
        <v>44459855.73230619</v>
      </c>
      <c r="O167" s="27">
        <f>VLOOKUP("CHN.NY.GDP.MKTP.KD",AREA_WB_6ATTRS,Seq!M$1,FALSE)/10000</f>
        <v>48550162.459678344</v>
      </c>
      <c r="P167" s="27">
        <f>VLOOKUP("CHN.NY.GDP.MKTP.KD",AREA_WB_6ATTRS,Seq!N$1,FALSE)/10000</f>
        <v>55444285.528952621</v>
      </c>
      <c r="Q167" s="27">
        <f>VLOOKUP("CHN.NY.GDP.MKTP.KD",AREA_WB_6ATTRS,Seq!O$1,FALSE)/10000</f>
        <v>63206485.503006078</v>
      </c>
      <c r="R167" s="27">
        <f>VLOOKUP("CHN.NY.GDP.MKTP.KD",AREA_WB_6ATTRS,Seq!P$1,FALSE)/10000</f>
        <v>71486535.103899792</v>
      </c>
      <c r="S167" s="27">
        <f>VLOOKUP("CHN.NY.GDP.MKTP.KD",AREA_WB_6ATTRS,Seq!Q$1,FALSE)/10000</f>
        <v>79278567.430224851</v>
      </c>
      <c r="T167" s="27">
        <f>VLOOKUP("CHN.NY.GDP.MKTP.KD",AREA_WB_6ATTRS,Seq!R$1,FALSE)/10000</f>
        <v>87206424.173247412</v>
      </c>
      <c r="U167" s="27">
        <f>VLOOKUP("CHN.NY.GDP.MKTP.KD",AREA_WB_6ATTRS,Seq!S$1,FALSE)/10000</f>
        <v>95316621.621359423</v>
      </c>
      <c r="V167" s="27">
        <f>VLOOKUP("CHN.NY.GDP.MKTP.KD",AREA_WB_6ATTRS,Seq!T$1,FALSE)/10000</f>
        <v>102751318.10782552</v>
      </c>
      <c r="W167" s="27">
        <f>VLOOKUP("CHN.NY.GDP.MKTP.KD",AREA_WB_6ATTRS,Seq!U$1,FALSE)/10000</f>
        <v>110560418.28402025</v>
      </c>
      <c r="X167" s="27">
        <f>VLOOKUP("CHN.NY.GDP.MKTP.KD",AREA_WB_6ATTRS,Seq!V$1,FALSE)/10000</f>
        <v>119847493.41987793</v>
      </c>
      <c r="Y167" s="27">
        <f>VLOOKUP("CHN.NY.GDP.MKTP.KD",AREA_WB_6ATTRS,Seq!W$1,FALSE)/10000</f>
        <v>129794835.37372778</v>
      </c>
      <c r="Z167" s="27">
        <f>VLOOKUP("CHN.NY.GDP.MKTP.KD",AREA_WB_6ATTRS,Seq!X$1,FALSE)/10000</f>
        <v>141606165.392737</v>
      </c>
      <c r="AA167" s="27">
        <f>VLOOKUP("CHN.NY.GDP.MKTP.KD",AREA_WB_6ATTRS,Seq!Y$1,FALSE)/10000</f>
        <v>155766781.9320105</v>
      </c>
      <c r="AB167" s="27">
        <f>VLOOKUP("CHN.NY.GDP.MKTP.KD",AREA_WB_6ATTRS,Seq!Z$1,FALSE)/10000</f>
        <v>171499226.90714428</v>
      </c>
      <c r="AC167" s="27">
        <f>VLOOKUP("CHN.NY.GDP.MKTP.KD",AREA_WB_6ATTRS,Seq!AA$1,FALSE)/10000</f>
        <v>190878639.54765138</v>
      </c>
      <c r="AD167" s="27">
        <f>VLOOKUP("CHN.NY.GDP.MKTP.KD",AREA_WB_6ATTRS,Seq!AB$1,FALSE)/10000</f>
        <v>215120226.77020231</v>
      </c>
      <c r="AE167" s="27">
        <f>VLOOKUP("CHN.NY.GDP.MKTP.KD",AREA_WB_6ATTRS,Seq!AC$1,FALSE)/10000</f>
        <v>245667298.97157177</v>
      </c>
      <c r="AF167" s="27">
        <f>VLOOKUP("CHN.NY.GDP.MKTP.KD",AREA_WB_6ATTRS,Seq!AD$1,FALSE)/10000</f>
        <v>269251359.67284226</v>
      </c>
      <c r="AG167" s="27">
        <f>VLOOKUP("CHN.NY.GDP.MKTP.KD",AREA_WB_6ATTRS,Seq!AE$1,FALSE)/10000</f>
        <v>294022484.76274431</v>
      </c>
      <c r="AH167" s="27">
        <f>VLOOKUP("CHN.NY.GDP.MKTP.KD",AREA_WB_6ATTRS,Seq!AF$1,FALSE)/10000</f>
        <v>324600823.17806971</v>
      </c>
      <c r="AI167" s="27">
        <f>VLOOKUP("CHN.NY.GDP.MKTP.KD",AREA_WB_6ATTRS,Seq!AG$1,FALSE)/10000</f>
        <v>354139498.08727396</v>
      </c>
      <c r="AJ167" s="27"/>
      <c r="AK167" s="27"/>
      <c r="AL167" s="27"/>
      <c r="AM167" s="27"/>
      <c r="AN167" s="27"/>
      <c r="AO167" s="27"/>
      <c r="AP167" s="27">
        <f>IFERROR(VLOOKUP(CONCATENATE($C167, ".NY.GDP.MKTP.KD"),AREA_WB_6ATTRS,Seq!B$1,FALSE)/10000,".")</f>
        <v>3909238.4025816903</v>
      </c>
      <c r="AQ167" s="27">
        <f>IFERROR(VLOOKUP(CONCATENATE($C167, ".NY.GDP.MKTP.KD"),AREA_WB_6ATTRS,Seq!C$1,FALSE)/10000,".")</f>
        <v>4189944.6418716912</v>
      </c>
      <c r="AR167" s="27">
        <f>IFERROR(VLOOKUP(CONCATENATE($C167, ".NY.GDP.MKTP.KD"),AREA_WB_6ATTRS,Seq!D$1,FALSE)/10000,".")</f>
        <v>4164804.9740204611</v>
      </c>
      <c r="AS167" s="27">
        <f>IFERROR(VLOOKUP(CONCATENATE($C167, ".NY.GDP.MKTP.KD"),AREA_WB_6ATTRS,Seq!E$1,FALSE)/10000,".")</f>
        <v>3673357.9870860465</v>
      </c>
      <c r="AT167" s="27">
        <f>IFERROR(VLOOKUP(CONCATENATE($C167, ".NY.GDP.MKTP.KD"),AREA_WB_6ATTRS,Seq!F$1,FALSE)/10000,".")</f>
        <v>3864372.6024145209</v>
      </c>
      <c r="AU167" s="27">
        <f>IFERROR(VLOOKUP(CONCATENATE($C167, ".NY.GDP.MKTP.KD"),AREA_WB_6ATTRS,Seq!G$1,FALSE)/10000,".")</f>
        <v>3972575.0352821276</v>
      </c>
      <c r="AV167" s="27">
        <f>IFERROR(VLOOKUP(CONCATENATE($C167, ".NY.GDP.MKTP.KD"),AREA_WB_6ATTRS,Seq!H$1,FALSE)/10000,".")</f>
        <v>4369832.5388103407</v>
      </c>
      <c r="AW167" s="27">
        <f>IFERROR(VLOOKUP(CONCATENATE($C167, ".NY.GDP.MKTP.KD"),AREA_WB_6ATTRS,Seq!I$1,FALSE)/10000,".")</f>
        <v>4719419.1419151686</v>
      </c>
      <c r="AX167" s="27">
        <f>IFERROR(VLOOKUP(CONCATENATE($C167, ".NY.GDP.MKTP.KD"),AREA_WB_6ATTRS,Seq!J$1,FALSE)/10000,".")</f>
        <v>4308829.6765685491</v>
      </c>
      <c r="AY167" s="27">
        <f>IFERROR(VLOOKUP(CONCATENATE($C167, ".NY.GDP.MKTP.KD"),AREA_WB_6ATTRS,Seq!K$1,FALSE)/10000,".")</f>
        <v>3804696.604410029</v>
      </c>
      <c r="AZ167" s="27">
        <f>IFERROR(VLOOKUP(CONCATENATE($C167, ".NY.GDP.MKTP.KD"),AREA_WB_6ATTRS,Seq!L$1,FALSE)/10000,".")</f>
        <v>3609011.8316659261</v>
      </c>
      <c r="BA167" s="27">
        <f>IFERROR(VLOOKUP(CONCATENATE($C167, ".NY.GDP.MKTP.KD"),AREA_WB_6ATTRS,Seq!M$1,FALSE)/10000,".")</f>
        <v>3687179.398854435</v>
      </c>
      <c r="BB167" s="27">
        <f>IFERROR(VLOOKUP(CONCATENATE($C167, ".NY.GDP.MKTP.KD"),AREA_WB_6ATTRS,Seq!N$1,FALSE)/10000,".")</f>
        <v>3671369.9865891938</v>
      </c>
      <c r="BC167" s="27">
        <f>IFERROR(VLOOKUP(CONCATENATE($C167, ".NY.GDP.MKTP.KD"),AREA_WB_6ATTRS,Seq!O$1,FALSE)/10000,".")</f>
        <v>3846310.5665489295</v>
      </c>
      <c r="BD167" s="27">
        <f>IFERROR(VLOOKUP(CONCATENATE($C167, ".NY.GDP.MKTP.KD"),AREA_WB_6ATTRS,Seq!P$1,FALSE)/10000,".")</f>
        <v>4339470.6495338753</v>
      </c>
      <c r="BE167" s="27">
        <f>IFERROR(VLOOKUP(CONCATENATE($C167, ".NY.GDP.MKTP.KD"),AREA_WB_6ATTRS,Seq!Q$1,FALSE)/10000,".")</f>
        <v>4713051.8411539737</v>
      </c>
      <c r="BF167" s="27">
        <f>IFERROR(VLOOKUP(CONCATENATE($C167, ".NY.GDP.MKTP.KD"),AREA_WB_6ATTRS,Seq!R$1,FALSE)/10000,".")</f>
        <v>4831736.8875583159</v>
      </c>
      <c r="BG167" s="27">
        <f>IFERROR(VLOOKUP(CONCATENATE($C167, ".NY.GDP.MKTP.KD"),AREA_WB_6ATTRS,Seq!S$1,FALSE)/10000,".")</f>
        <v>5163390.2574437596</v>
      </c>
      <c r="BH167" s="27">
        <f>IFERROR(VLOOKUP(CONCATENATE($C167, ".NY.GDP.MKTP.KD"),AREA_WB_6ATTRS,Seq!T$1,FALSE)/10000,".")</f>
        <v>5129417.677868058</v>
      </c>
      <c r="BI167" s="27">
        <f>IFERROR(VLOOKUP(CONCATENATE($C167, ".NY.GDP.MKTP.KD"),AREA_WB_6ATTRS,Seq!U$1,FALSE)/10000,".")</f>
        <v>5176307.2745782482</v>
      </c>
      <c r="BJ167" s="27">
        <f>IFERROR(VLOOKUP(CONCATENATE($C167, ".NY.GDP.MKTP.KD"),AREA_WB_6ATTRS,Seq!V$1,FALSE)/10000,".")</f>
        <v>5329039.031802495</v>
      </c>
      <c r="BK167" s="27">
        <f>IFERROR(VLOOKUP(CONCATENATE($C167, ".NY.GDP.MKTP.KD"),AREA_WB_6ATTRS,Seq!W$1,FALSE)/10000,".")</f>
        <v>5340490.8563408051</v>
      </c>
      <c r="BL167" s="27">
        <f>IFERROR(VLOOKUP(CONCATENATE($C167, ".NY.GDP.MKTP.KD"),AREA_WB_6ATTRS,Seq!X$1,FALSE)/10000,".")</f>
        <v>5608593.280214591</v>
      </c>
      <c r="BM167" s="27">
        <f>IFERROR(VLOOKUP(CONCATENATE($C167, ".NY.GDP.MKTP.KD"),AREA_WB_6ATTRS,Seq!Y$1,FALSE)/10000,".")</f>
        <v>5834747.4126217971</v>
      </c>
      <c r="BN167" s="27">
        <f>IFERROR(VLOOKUP(CONCATENATE($C167, ".NY.GDP.MKTP.KD"),AREA_WB_6ATTRS,Seq!Z$1,FALSE)/10000,".")</f>
        <v>6125127.1117754476</v>
      </c>
      <c r="BO167" s="27">
        <f>IFERROR(VLOOKUP(CONCATENATE($C167, ".NY.GDP.MKTP.KD"),AREA_WB_6ATTRS,Seq!AA$1,FALSE)/10000,".")</f>
        <v>6543270.4695759751</v>
      </c>
      <c r="BP167" s="27">
        <f>IFERROR(VLOOKUP(CONCATENATE($C167, ".NY.GDP.MKTP.KD"),AREA_WB_6ATTRS,Seq!AB$1,FALSE)/10000,".")</f>
        <v>7049752.0780107044</v>
      </c>
      <c r="BQ167" s="27">
        <f>IFERROR(VLOOKUP(CONCATENATE($C167, ".NY.GDP.MKTP.KD"),AREA_WB_6ATTRS,Seq!AC$1,FALSE)/10000,".")</f>
        <v>7677575.9558470631</v>
      </c>
      <c r="BR167" s="27">
        <f>IFERROR(VLOOKUP(CONCATENATE($C167, ".NY.GDP.MKTP.KD"),AREA_WB_6ATTRS,Seq!AD$1,FALSE)/10000,".")</f>
        <v>8430237.2401808053</v>
      </c>
      <c r="BS167" s="27">
        <f>IFERROR(VLOOKUP(CONCATENATE($C167, ".NY.GDP.MKTP.KD"),AREA_WB_6ATTRS,Seq!AE$1,FALSE)/10000,".")</f>
        <v>8500641.0418174136</v>
      </c>
      <c r="BT167" s="27">
        <f>IFERROR(VLOOKUP(CONCATENATE($C167, ".NY.GDP.MKTP.KD"),AREA_WB_6ATTRS,Seq!AF$1,FALSE)/10000,".")</f>
        <v>9250687.212097073</v>
      </c>
      <c r="BU167" s="27">
        <f>IFERROR(VLOOKUP(CONCATENATE($C167, ".NY.GDP.MKTP.KD"),AREA_WB_6ATTRS,Seq!AG$1,FALSE)/10000,".")</f>
        <v>9890125.5440380946</v>
      </c>
      <c r="BV167" s="27"/>
      <c r="BW167" s="27"/>
      <c r="BX167" s="27"/>
      <c r="BY167" s="27"/>
      <c r="BZ167" s="27"/>
      <c r="CA167" s="27"/>
      <c r="CB167" s="27"/>
      <c r="CC167" s="27">
        <f>CNPop!A$48</f>
        <v>5.0000000000000001E-3</v>
      </c>
      <c r="CD167" s="27">
        <f>CNPop!B$48</f>
        <v>6.0000000000000001E-3</v>
      </c>
      <c r="CE167" s="27">
        <f>CNPop!C$48</f>
        <v>6.0000000000000001E-3</v>
      </c>
      <c r="CF167" s="27">
        <f>CNPop!D$48</f>
        <v>7.0000000000000001E-3</v>
      </c>
      <c r="CG167" s="27">
        <f>CNPop!E$48</f>
        <v>7.0000000000000001E-3</v>
      </c>
      <c r="CH167" s="27">
        <f>CNPop!F$48</f>
        <v>8.0000000000000002E-3</v>
      </c>
      <c r="CI167" s="27">
        <f>CNPop!G$48</f>
        <v>8.9999999999999993E-3</v>
      </c>
      <c r="CJ167" s="27">
        <f>CNPop!H$48</f>
        <v>0.01</v>
      </c>
      <c r="CK167" s="27">
        <f>CNPop!I$48</f>
        <v>1.0999999999999999E-2</v>
      </c>
      <c r="CL167" s="27">
        <f>CNPop!J$48</f>
        <v>1.2E-2</v>
      </c>
      <c r="CM167" s="27">
        <f>CNPop!K$48</f>
        <v>1.4E-2</v>
      </c>
      <c r="CN167" s="27">
        <f>CNPop!L$48</f>
        <v>1.6E-2</v>
      </c>
      <c r="CO167" s="27">
        <f>CNPop!M$48</f>
        <v>1.7000000000000001E-2</v>
      </c>
      <c r="CP167" s="27">
        <f>CNPop!N$48</f>
        <v>1.9E-2</v>
      </c>
      <c r="CQ167" s="27">
        <f>CNPop!O$48</f>
        <v>2.1000000000000001E-2</v>
      </c>
      <c r="CR167" s="27">
        <f>CNPop!P$48</f>
        <v>2.3E-2</v>
      </c>
      <c r="CS167" s="27">
        <f>CNPop!Q$48</f>
        <v>2.5999999999999999E-2</v>
      </c>
      <c r="CT167" s="27">
        <f>CNPop!R$48</f>
        <v>2.8000000000000001E-2</v>
      </c>
      <c r="CU167" s="27">
        <f>CNPop!S$48</f>
        <v>0.03</v>
      </c>
      <c r="CV167" s="27">
        <f>CNPop!T$48</f>
        <v>3.3000000000000002E-2</v>
      </c>
      <c r="CW167" s="27">
        <f>CNPop!U$48</f>
        <v>3.5999999999999997E-2</v>
      </c>
      <c r="CX167" s="27">
        <f>CNPop!V$48</f>
        <v>3.9E-2</v>
      </c>
      <c r="CY167" s="27">
        <f>CNPop!W$48</f>
        <v>4.2000000000000003E-2</v>
      </c>
      <c r="CZ167" s="27">
        <f>CNPop!X$48</f>
        <v>4.4999999999999998E-2</v>
      </c>
      <c r="DA167" s="27">
        <f>CNPop!Y$48</f>
        <v>4.9000000000000002E-2</v>
      </c>
      <c r="DB167" s="27">
        <f>CNPop!Z$48</f>
        <v>5.1999999999999998E-2</v>
      </c>
      <c r="DC167" s="27">
        <f>CNPop!AA$48</f>
        <v>5.6000000000000001E-2</v>
      </c>
      <c r="DD167" s="27">
        <f>CNPop!AB$48</f>
        <v>0.06</v>
      </c>
      <c r="DE167" s="27">
        <f>CNPop!AC$48</f>
        <v>6.3E-2</v>
      </c>
      <c r="DF167" s="27">
        <f>CNPop!AD$48</f>
        <v>6.8000000000000005E-2</v>
      </c>
      <c r="DG167" s="27">
        <f>CNPop!AE$48</f>
        <v>7.1999999999999995E-2</v>
      </c>
      <c r="DH167" s="27">
        <f>CNPop!AF$48</f>
        <v>7.5999999999999998E-2</v>
      </c>
      <c r="DI167" s="27">
        <f>CNPop!AG$48</f>
        <v>8.1000000000000003E-2</v>
      </c>
      <c r="DJ167" s="27">
        <f>CNPop!AH$48</f>
        <v>8.5000000000000006E-2</v>
      </c>
      <c r="DK167" s="27">
        <f>CNPop!AI$48</f>
        <v>0.09</v>
      </c>
      <c r="DL167" s="27">
        <f>CNPop!AJ$48</f>
        <v>9.5000000000000001E-2</v>
      </c>
      <c r="DM167" s="27">
        <f>CNPop!AK$48</f>
        <v>0.1</v>
      </c>
      <c r="DN167" s="27"/>
      <c r="DO167" s="27">
        <f t="shared" si="226"/>
        <v>0.19299999237060547</v>
      </c>
      <c r="DP167" s="27">
        <f t="shared" si="227"/>
        <v>0.19299999237060547</v>
      </c>
      <c r="DQ167" s="27">
        <f t="shared" si="228"/>
        <v>0.19299999237060547</v>
      </c>
      <c r="DR167" s="27">
        <f t="shared" si="229"/>
        <v>0.19299999237060547</v>
      </c>
      <c r="DS167" s="27">
        <f t="shared" si="230"/>
        <v>0.19299999237060547</v>
      </c>
      <c r="DT167" s="27">
        <f t="shared" si="231"/>
        <v>0.19299999237060547</v>
      </c>
      <c r="DU167" s="27">
        <f t="shared" si="232"/>
        <v>0.19299999237060547</v>
      </c>
      <c r="DV167" s="27">
        <f t="shared" si="233"/>
        <v>0.19299999237060547</v>
      </c>
      <c r="DW167" s="27">
        <f t="shared" si="234"/>
        <v>0.19299999237060547</v>
      </c>
      <c r="DX167" s="27">
        <f t="shared" si="235"/>
        <v>0.19299999237060547</v>
      </c>
      <c r="DY167" s="27">
        <f t="shared" si="236"/>
        <v>0.19299999237060547</v>
      </c>
      <c r="DZ167" s="27">
        <f t="shared" si="237"/>
        <v>0.19299999237060547</v>
      </c>
      <c r="EA167" s="27">
        <f t="shared" si="238"/>
        <v>0.19299999237060547</v>
      </c>
      <c r="EB167" s="27">
        <f t="shared" si="239"/>
        <v>0.19299999237060547</v>
      </c>
      <c r="EC167" s="27">
        <f t="shared" si="240"/>
        <v>0.19299999237060547</v>
      </c>
      <c r="ED167" s="27">
        <f t="shared" si="241"/>
        <v>0.19299999237060547</v>
      </c>
      <c r="EE167" s="27">
        <f t="shared" si="242"/>
        <v>0.19600000381469726</v>
      </c>
      <c r="EF167" s="27">
        <f t="shared" si="243"/>
        <v>0.28499999999999998</v>
      </c>
      <c r="EG167" s="27">
        <f t="shared" si="244"/>
        <v>0.28600000381469726</v>
      </c>
      <c r="EH167" s="27">
        <f t="shared" si="245"/>
        <v>0.31399999618530272</v>
      </c>
      <c r="EI167" s="27">
        <f t="shared" si="246"/>
        <v>0.29899999618530271</v>
      </c>
      <c r="EJ167" s="27">
        <f t="shared" si="247"/>
        <v>0.29600000381469727</v>
      </c>
      <c r="EK167" s="27">
        <f t="shared" si="248"/>
        <v>0.33</v>
      </c>
      <c r="EL167" s="27">
        <f t="shared" si="249"/>
        <v>0.33</v>
      </c>
      <c r="EM167" s="27">
        <f t="shared" si="250"/>
        <v>0.33799999237060546</v>
      </c>
      <c r="EN167" s="27">
        <f t="shared" si="251"/>
        <v>0.36</v>
      </c>
      <c r="EO167" s="27">
        <f t="shared" si="252"/>
        <v>0.36099998474121092</v>
      </c>
      <c r="EP167" s="27">
        <f t="shared" si="215"/>
        <v>0.39799999237060546</v>
      </c>
      <c r="EQ167" s="27">
        <f t="shared" si="216"/>
        <v>0.39200000762939452</v>
      </c>
      <c r="ER167" s="27">
        <f t="shared" si="260"/>
        <v>0.39200000762939452</v>
      </c>
      <c r="ES167" s="27">
        <f t="shared" si="260"/>
        <v>0.39200000762939452</v>
      </c>
      <c r="ET167" s="27">
        <f t="shared" si="260"/>
        <v>0.39200000762939452</v>
      </c>
      <c r="EU167" s="27"/>
      <c r="EV167" s="27"/>
      <c r="EW167" s="27"/>
      <c r="EX167" s="27"/>
      <c r="EY167" s="27"/>
      <c r="EZ167" s="27" t="str">
        <f>IFERROR(VLOOKUP(CONCATENATE($C167,".SL.TLF.TERT.ZS"),AREA_WB_6ATTRS,Seq!B$1,FALSE)/100,".")</f>
        <v>.</v>
      </c>
      <c r="FA167" s="27" t="str">
        <f>IFERROR(VLOOKUP(CONCATENATE($C167,".SL.TLF.TERT.ZS"),AREA_WB_6ATTRS,Seq!C$1,FALSE)/100,".")</f>
        <v>.</v>
      </c>
      <c r="FB167" s="27" t="str">
        <f>IFERROR(VLOOKUP(CONCATENATE($C167,".SL.TLF.TERT.ZS"),AREA_WB_6ATTRS,Seq!D$1,FALSE)/100,".")</f>
        <v>.</v>
      </c>
      <c r="FC167" s="27" t="str">
        <f>IFERROR(VLOOKUP(CONCATENATE($C167,".SL.TLF.TERT.ZS"),AREA_WB_6ATTRS,Seq!E$1,FALSE)/100,".")</f>
        <v>.</v>
      </c>
      <c r="FD167" s="27" t="str">
        <f>IFERROR(VLOOKUP(CONCATENATE($C167,".SL.TLF.TERT.ZS"),AREA_WB_6ATTRS,Seq!F$1,FALSE)/100,".")</f>
        <v>.</v>
      </c>
      <c r="FE167" s="27" t="str">
        <f>IFERROR(VLOOKUP(CONCATENATE($C167,".SL.TLF.TERT.ZS"),AREA_WB_6ATTRS,Seq!G$1,FALSE)/100,".")</f>
        <v>.</v>
      </c>
      <c r="FF167" s="27" t="str">
        <f>IFERROR(VLOOKUP(CONCATENATE($C167,".SL.TLF.TERT.ZS"),AREA_WB_6ATTRS,Seq!H$1,FALSE)/100,".")</f>
        <v>.</v>
      </c>
      <c r="FG167" s="27" t="str">
        <f>IFERROR(VLOOKUP(CONCATENATE($C167,".SL.TLF.TERT.ZS"),AREA_WB_6ATTRS,Seq!I$1,FALSE)/100,".")</f>
        <v>.</v>
      </c>
      <c r="FH167" s="27" t="str">
        <f>IFERROR(VLOOKUP(CONCATENATE($C167,".SL.TLF.TERT.ZS"),AREA_WB_6ATTRS,Seq!J$1,FALSE)/100,".")</f>
        <v>.</v>
      </c>
      <c r="FI167" s="27" t="str">
        <f>IFERROR(VLOOKUP(CONCATENATE($C167,".SL.TLF.TERT.ZS"),AREA_WB_6ATTRS,Seq!K$1,FALSE)/100,".")</f>
        <v>.</v>
      </c>
      <c r="FJ167" s="27" t="str">
        <f>IFERROR(VLOOKUP(CONCATENATE($C167,".SL.TLF.TERT.ZS"),AREA_WB_6ATTRS,Seq!L$1,FALSE)/100,".")</f>
        <v>.</v>
      </c>
      <c r="FK167" s="27" t="str">
        <f>IFERROR(VLOOKUP(CONCATENATE($C167,".SL.TLF.TERT.ZS"),AREA_WB_6ATTRS,Seq!M$1,FALSE)/100,".")</f>
        <v>.</v>
      </c>
      <c r="FL167" s="27" t="str">
        <f>IFERROR(VLOOKUP(CONCATENATE($C167,".SL.TLF.TERT.ZS"),AREA_WB_6ATTRS,Seq!N$1,FALSE)/100,".")</f>
        <v>.</v>
      </c>
      <c r="FM167" s="27" t="str">
        <f>IFERROR(VLOOKUP(CONCATENATE($C167,".SL.TLF.TERT.ZS"),AREA_WB_6ATTRS,Seq!O$1,FALSE)/100,".")</f>
        <v>.</v>
      </c>
      <c r="FN167" s="27" t="str">
        <f>IFERROR(VLOOKUP(CONCATENATE($C167,".SL.TLF.TERT.ZS"),AREA_WB_6ATTRS,Seq!P$1,FALSE)/100,".")</f>
        <v>.</v>
      </c>
      <c r="FO167" s="27">
        <f>IFERROR(VLOOKUP(CONCATENATE($C167,".SL.TLF.TERT.ZS"),AREA_WB_6ATTRS,Seq!Q$1,FALSE)/100,".")</f>
        <v>0.19299999237060547</v>
      </c>
      <c r="FP167" s="27">
        <f>IFERROR(VLOOKUP(CONCATENATE($C167,".SL.TLF.TERT.ZS"),AREA_WB_6ATTRS,Seq!R$1,FALSE)/100,".")</f>
        <v>0.19600000381469726</v>
      </c>
      <c r="FQ167" s="27">
        <f>IFERROR(VLOOKUP(CONCATENATE($C167,".SL.TLF.TERT.ZS"),AREA_WB_6ATTRS,Seq!S$1,FALSE)/100,".")</f>
        <v>0.28499999999999998</v>
      </c>
      <c r="FR167" s="27">
        <f>IFERROR(VLOOKUP(CONCATENATE($C167,".SL.TLF.TERT.ZS"),AREA_WB_6ATTRS,Seq!T$1,FALSE)/100,".")</f>
        <v>0.28600000381469726</v>
      </c>
      <c r="FS167" s="27">
        <f>IFERROR(VLOOKUP(CONCATENATE($C167,".SL.TLF.TERT.ZS"),AREA_WB_6ATTRS,Seq!U$1,FALSE)/100,".")</f>
        <v>0.31399999618530272</v>
      </c>
      <c r="FT167" s="27">
        <f>IFERROR(VLOOKUP(CONCATENATE($C167,".SL.TLF.TERT.ZS"),AREA_WB_6ATTRS,Seq!V$1,FALSE)/100,".")</f>
        <v>0.29899999618530271</v>
      </c>
      <c r="FU167" s="27">
        <f>IFERROR(VLOOKUP(CONCATENATE($C167,".SL.TLF.TERT.ZS"),AREA_WB_6ATTRS,Seq!W$1,FALSE)/100,".")</f>
        <v>0.29600000381469727</v>
      </c>
      <c r="FV167" s="27" t="str">
        <f>IFERROR(VLOOKUP(CONCATENATE($C167,".SL.TLF.TERT.ZS"),AREA_WB_6ATTRS,Seq!X$1,FALSE)/100,".")</f>
        <v>.</v>
      </c>
      <c r="FW167" s="27">
        <f>IFERROR(VLOOKUP(CONCATENATE($C167,".SL.TLF.TERT.ZS"),AREA_WB_6ATTRS,Seq!Y$1,FALSE)/100,".")</f>
        <v>0.33</v>
      </c>
      <c r="FX167" s="27">
        <f>IFERROR(VLOOKUP(CONCATENATE($C167,".SL.TLF.TERT.ZS"),AREA_WB_6ATTRS,Seq!Z$1,FALSE)/100,".")</f>
        <v>0.33799999237060546</v>
      </c>
      <c r="FY167" s="27">
        <f>IFERROR(VLOOKUP(CONCATENATE($C167,".SL.TLF.TERT.ZS"),AREA_WB_6ATTRS,Seq!AA$1,FALSE)/100,".")</f>
        <v>0.36</v>
      </c>
      <c r="FZ167" s="27">
        <f>IFERROR(VLOOKUP(CONCATENATE($C167,".SL.TLF.TERT.ZS"),AREA_WB_6ATTRS,Seq!AB$1,FALSE)/100,".")</f>
        <v>0.36099998474121092</v>
      </c>
      <c r="GA167" s="27">
        <f>IFERROR(VLOOKUP(CONCATENATE($C167,".SL.TLF.TERT.ZS"),AREA_WB_6ATTRS,Seq!AC$1,FALSE)/100,".")</f>
        <v>0.39799999237060546</v>
      </c>
      <c r="GB167" s="27">
        <f>IFERROR(VLOOKUP(CONCATENATE($C167,".SL.TLF.TERT.ZS"),AREA_WB_6ATTRS,Seq!AD$1,FALSE)/100,".")</f>
        <v>0.39200000762939452</v>
      </c>
      <c r="GC167" s="27" t="str">
        <f>IFERROR(VLOOKUP(CONCATENATE($C167,".SL.TLF.TERT.ZS"),AREA_WB_6ATTRS,Seq!AE$1,FALSE)/100,".")</f>
        <v>.</v>
      </c>
      <c r="GD167" s="27" t="str">
        <f>IFERROR(VLOOKUP(CONCATENATE($C167,".SL.TLF.TERT.ZS"),AREA_WB_6ATTRS,Seq!AF$1,FALSE)/100,".")</f>
        <v>.</v>
      </c>
      <c r="GE167" s="27" t="str">
        <f>IFERROR(VLOOKUP(CONCATENATE($C167,".SL.TLF.TERT.ZS"),AREA_WB_6ATTRS,Seq!AG$1,FALSE)/100,".")</f>
        <v>.</v>
      </c>
      <c r="GF167" s="27" t="str">
        <f>IFERROR(VLOOKUP(CONCATENATE($C167,".SL.TLF.TERT.ZS"),AREA_WB_6ATTRS,Seq!AH$1,FALSE)/100,".")</f>
        <v>.</v>
      </c>
      <c r="GG167" s="27" t="str">
        <f>IFERROR(VLOOKUP(CONCATENATE($C167,".SL.TLF.TERT.ZS"),AREA_WB_6ATTRS,Seq!AI$1,FALSE)/100,".")</f>
        <v>.</v>
      </c>
      <c r="GH167" s="27" t="str">
        <f>IFERROR(VLOOKUP(CONCATENATE($C167,".SL.TLF.TERT.ZS"),AREA_WB_6ATTRS,Seq!AJ$1,FALSE)/100,".")</f>
        <v>.</v>
      </c>
      <c r="GI167" s="27" t="str">
        <f>IFERROR(VLOOKUP(CONCATENATE($C167,".SL.TLF.TERT.ZS"),AREA_WB_6ATTRS,Seq!AK$1,FALSE)/100,".")</f>
        <v>.</v>
      </c>
      <c r="GJ167" s="27" t="str">
        <f>IFERROR(VLOOKUP(CONCATENATE($C167,".SL.TLF.TERT.ZS"),AREA_WB_6ATTRS,Seq!AL$1,FALSE)/100,".")</f>
        <v>.</v>
      </c>
      <c r="GK167" s="27"/>
      <c r="GL167" s="27"/>
      <c r="GM167" s="27">
        <f t="shared" si="253"/>
        <v>3.0008400620919976E-3</v>
      </c>
      <c r="GN167" s="27">
        <f t="shared" si="254"/>
        <v>2.2960991617263414E-2</v>
      </c>
      <c r="GO167" s="27">
        <f t="shared" si="217"/>
        <v>4.9991997434872155E-2</v>
      </c>
      <c r="GP167" s="27"/>
      <c r="GQ167" s="9">
        <f>IF(VLOOKUP($B167,EM_80!$B$1:$C$201,2,FALSE)&gt;0,VLOOKUP($B167,EM_80!$B$1:$C$201,2,FALSE),".")</f>
        <v>52000</v>
      </c>
      <c r="GR167" s="9">
        <f t="shared" si="255"/>
        <v>500000</v>
      </c>
      <c r="GS167" s="9">
        <f t="shared" si="210"/>
        <v>1300000</v>
      </c>
      <c r="GU167">
        <f t="shared" si="256"/>
        <v>17328481</v>
      </c>
      <c r="GV167">
        <f t="shared" si="257"/>
        <v>21776063</v>
      </c>
      <c r="GW167">
        <f t="shared" si="258"/>
        <v>26004162</v>
      </c>
      <c r="GX167">
        <f t="shared" si="259"/>
        <v>29076512</v>
      </c>
      <c r="GZ167" s="9" t="str">
        <f>IF(ISNA(VLOOKUP($B167,Area_EM_90,Seq!C$1,FALSE)),".",VLOOKUP($B167,Area_EM_90,Seq!C$1,FALSE))</f>
        <v>.</v>
      </c>
      <c r="HA167" s="9" t="str">
        <f>IF(ISNA(VLOOKUP($B167,Area_EM_90,Seq!D$1,FALSE)),".",VLOOKUP($B167,Area_EM_90,Seq!D$1,FALSE))</f>
        <v>.</v>
      </c>
      <c r="HB167" s="9" t="str">
        <f>IF(ISNA(VLOOKUP($B167,Area_EM_90,Seq!E$1,FALSE)),".",VLOOKUP($B167,Area_EM_90,Seq!E$1,FALSE))</f>
        <v>.</v>
      </c>
      <c r="HC167" s="9" t="str">
        <f>IF(ISNA(VLOOKUP($B167,Area_EM_90,Seq!F$1,FALSE)),".",VLOOKUP($B167,Area_EM_90,Seq!F$1,FALSE))</f>
        <v>.</v>
      </c>
      <c r="HD167" s="9" t="str">
        <f>IF(ISNA(VLOOKUP($B167,Area_EM_90,Seq!G$1,FALSE)),".",VLOOKUP($B167,Area_EM_90,Seq!G$1,FALSE))</f>
        <v>.</v>
      </c>
      <c r="HE167" s="9" t="str">
        <f>IF(ISNA(VLOOKUP($B167,Area_EM_90,Seq!H$1,FALSE)),".",VLOOKUP($B167,Area_EM_90,Seq!H$1,FALSE))</f>
        <v>.</v>
      </c>
      <c r="HF167" s="9" t="str">
        <f>IF(ISNA(VLOOKUP($B167,Area_EM_90,Seq!I$1,FALSE)),".",VLOOKUP($B167,Area_EM_90,Seq!I$1,FALSE))</f>
        <v>.</v>
      </c>
      <c r="HG167" s="9" t="str">
        <f>IF(ISNA(VLOOKUP($B167,Area_EM_90,Seq!J$1,FALSE)),".",VLOOKUP($B167,Area_EM_90,Seq!J$1,FALSE))</f>
        <v>.</v>
      </c>
      <c r="HH167" s="9" t="str">
        <f>IF(ISNA(VLOOKUP($B167,Area_EM_00,Seq!C$1,FALSE)),".",VLOOKUP($B167,Area_EM_00,Seq!C$1,FALSE))</f>
        <v>.</v>
      </c>
      <c r="HI167" s="9" t="str">
        <f>IF(ISNA(VLOOKUP($B167,Area_EM_00,Seq!D$1,FALSE)),".",VLOOKUP($B167,Area_EM_00,Seq!D$1,FALSE))</f>
        <v>.</v>
      </c>
      <c r="HJ167" s="9" t="str">
        <f>IF(ISNA(VLOOKUP($B167,Area_EM_00,Seq!E$1,FALSE)),".",VLOOKUP($B167,Area_EM_00,Seq!E$1,FALSE))</f>
        <v>.</v>
      </c>
      <c r="HK167" s="9" t="str">
        <f>IF(ISNA(VLOOKUP($B167,Area_EM_00,Seq!F$1,FALSE)),".",VLOOKUP($B167,Area_EM_00,Seq!F$1,FALSE))</f>
        <v>.</v>
      </c>
      <c r="HL167" s="9" t="str">
        <f>IF(ISNA(VLOOKUP($B167,Area_EM_00,Seq!G$1,FALSE)),".",VLOOKUP($B167,Area_EM_00,Seq!G$1,FALSE))</f>
        <v>.</v>
      </c>
      <c r="HM167" s="9" t="str">
        <f>IF(ISNA(VLOOKUP($B167,Area_EM_00,Seq!H$1,FALSE)),".",VLOOKUP($B167,Area_EM_00,Seq!H$1,FALSE))</f>
        <v>.</v>
      </c>
      <c r="HN167" s="9" t="str">
        <f>IF(ISNA(VLOOKUP($B167,Area_EM_00,Seq!I$1,FALSE)),".",VLOOKUP($B167,Area_EM_00,Seq!I$1,FALSE))</f>
        <v>.</v>
      </c>
      <c r="HO167" s="9" t="str">
        <f>IF(ISNA(VLOOKUP($B167,Area_EM_00,Seq!J$1,FALSE)),".",VLOOKUP($B167,Area_EM_00,Seq!J$1,FALSE))</f>
        <v>.</v>
      </c>
      <c r="HQ167" s="27"/>
      <c r="HR167" s="9">
        <f>IFERROR(VLOOKUP($B167,AREA_EM3_60_00,Seq!E$1,FALSE),".")</f>
        <v>1645</v>
      </c>
      <c r="HS167" s="9">
        <f>IFERROR(VLOOKUP($B167,AREA_EM3_60_00,Seq!F$1,FALSE),".")</f>
        <v>4019</v>
      </c>
      <c r="HT167" s="9">
        <f>IFERROR(VLOOKUP($B167,AREA_EM3_60_00,Seq!G$1,FALSE),".")</f>
        <v>3286</v>
      </c>
      <c r="HU167" s="9">
        <f>IFERROR(VLOOKUP($B167,AREA_EM3_10,Seq!B$1,FALSE),".")</f>
        <v>2682.6170941151718</v>
      </c>
      <c r="HV167" s="9">
        <f t="shared" si="218"/>
        <v>17328481</v>
      </c>
      <c r="HW167" s="9">
        <f t="shared" si="219"/>
        <v>21776063</v>
      </c>
      <c r="HX167" s="9">
        <f t="shared" si="220"/>
        <v>26004162</v>
      </c>
      <c r="HY167" s="9">
        <f t="shared" si="221"/>
        <v>29076512</v>
      </c>
    </row>
    <row r="168" spans="1:233">
      <c r="A168" s="25" t="s">
        <v>3955</v>
      </c>
      <c r="B168" s="26" t="str">
        <f t="shared" si="178"/>
        <v>Puerto Rico</v>
      </c>
      <c r="C168" s="166" t="s">
        <v>1608</v>
      </c>
      <c r="D168" s="27">
        <f>VLOOKUP("CHN.NY.GDP.MKTP.KD",AREA_WB_6ATTRS,Seq!B$1,FALSE)/10000</f>
        <v>18294112.043860689</v>
      </c>
      <c r="E168" s="27">
        <f>VLOOKUP("CHN.NY.GDP.MKTP.KD",AREA_WB_6ATTRS,Seq!C$1,FALSE)/10000</f>
        <v>19245405.87014145</v>
      </c>
      <c r="F168" s="27">
        <f>VLOOKUP("CHN.NY.GDP.MKTP.KD",AREA_WB_6ATTRS,Seq!D$1,FALSE)/10000</f>
        <v>20996737.804324333</v>
      </c>
      <c r="G168" s="27">
        <f>VLOOKUP("CHN.NY.GDP.MKTP.KD",AREA_WB_6ATTRS,Seq!E$1,FALSE)/10000</f>
        <v>23285382.224995762</v>
      </c>
      <c r="H168" s="27">
        <f>VLOOKUP("CHN.NY.GDP.MKTP.KD",AREA_WB_6ATTRS,Seq!F$1,FALSE)/10000</f>
        <v>26824760.323195074</v>
      </c>
      <c r="I168" s="27">
        <f>VLOOKUP("CHN.NY.GDP.MKTP.KD",AREA_WB_6ATTRS,Seq!G$1,FALSE)/10000</f>
        <v>30446102.966826372</v>
      </c>
      <c r="J168" s="27">
        <f>VLOOKUP("CHN.NY.GDP.MKTP.KD",AREA_WB_6ATTRS,Seq!H$1,FALSE)/10000</f>
        <v>33125360.027907111</v>
      </c>
      <c r="K168" s="27">
        <f>VLOOKUP("CHN.NY.GDP.MKTP.KD",AREA_WB_6ATTRS,Seq!I$1,FALSE)/10000</f>
        <v>36967901.791144341</v>
      </c>
      <c r="L168" s="27">
        <f>VLOOKUP("CHN.NY.GDP.MKTP.KD",AREA_WB_6ATTRS,Seq!J$1,FALSE)/10000</f>
        <v>41145274.693543643</v>
      </c>
      <c r="M168" s="27">
        <f>VLOOKUP("CHN.NY.GDP.MKTP.KD",AREA_WB_6ATTRS,Seq!K$1,FALSE)/10000</f>
        <v>42832230.955979005</v>
      </c>
      <c r="N168" s="27">
        <f>VLOOKUP("CHN.NY.GDP.MKTP.KD",AREA_WB_6ATTRS,Seq!L$1,FALSE)/10000</f>
        <v>44459855.73230619</v>
      </c>
      <c r="O168" s="27">
        <f>VLOOKUP("CHN.NY.GDP.MKTP.KD",AREA_WB_6ATTRS,Seq!M$1,FALSE)/10000</f>
        <v>48550162.459678344</v>
      </c>
      <c r="P168" s="27">
        <f>VLOOKUP("CHN.NY.GDP.MKTP.KD",AREA_WB_6ATTRS,Seq!N$1,FALSE)/10000</f>
        <v>55444285.528952621</v>
      </c>
      <c r="Q168" s="27">
        <f>VLOOKUP("CHN.NY.GDP.MKTP.KD",AREA_WB_6ATTRS,Seq!O$1,FALSE)/10000</f>
        <v>63206485.503006078</v>
      </c>
      <c r="R168" s="27">
        <f>VLOOKUP("CHN.NY.GDP.MKTP.KD",AREA_WB_6ATTRS,Seq!P$1,FALSE)/10000</f>
        <v>71486535.103899792</v>
      </c>
      <c r="S168" s="27">
        <f>VLOOKUP("CHN.NY.GDP.MKTP.KD",AREA_WB_6ATTRS,Seq!Q$1,FALSE)/10000</f>
        <v>79278567.430224851</v>
      </c>
      <c r="T168" s="27">
        <f>VLOOKUP("CHN.NY.GDP.MKTP.KD",AREA_WB_6ATTRS,Seq!R$1,FALSE)/10000</f>
        <v>87206424.173247412</v>
      </c>
      <c r="U168" s="27">
        <f>VLOOKUP("CHN.NY.GDP.MKTP.KD",AREA_WB_6ATTRS,Seq!S$1,FALSE)/10000</f>
        <v>95316621.621359423</v>
      </c>
      <c r="V168" s="27">
        <f>VLOOKUP("CHN.NY.GDP.MKTP.KD",AREA_WB_6ATTRS,Seq!T$1,FALSE)/10000</f>
        <v>102751318.10782552</v>
      </c>
      <c r="W168" s="27">
        <f>VLOOKUP("CHN.NY.GDP.MKTP.KD",AREA_WB_6ATTRS,Seq!U$1,FALSE)/10000</f>
        <v>110560418.28402025</v>
      </c>
      <c r="X168" s="27">
        <f>VLOOKUP("CHN.NY.GDP.MKTP.KD",AREA_WB_6ATTRS,Seq!V$1,FALSE)/10000</f>
        <v>119847493.41987793</v>
      </c>
      <c r="Y168" s="27">
        <f>VLOOKUP("CHN.NY.GDP.MKTP.KD",AREA_WB_6ATTRS,Seq!W$1,FALSE)/10000</f>
        <v>129794835.37372778</v>
      </c>
      <c r="Z168" s="27">
        <f>VLOOKUP("CHN.NY.GDP.MKTP.KD",AREA_WB_6ATTRS,Seq!X$1,FALSE)/10000</f>
        <v>141606165.392737</v>
      </c>
      <c r="AA168" s="27">
        <f>VLOOKUP("CHN.NY.GDP.MKTP.KD",AREA_WB_6ATTRS,Seq!Y$1,FALSE)/10000</f>
        <v>155766781.9320105</v>
      </c>
      <c r="AB168" s="27">
        <f>VLOOKUP("CHN.NY.GDP.MKTP.KD",AREA_WB_6ATTRS,Seq!Z$1,FALSE)/10000</f>
        <v>171499226.90714428</v>
      </c>
      <c r="AC168" s="27">
        <f>VLOOKUP("CHN.NY.GDP.MKTP.KD",AREA_WB_6ATTRS,Seq!AA$1,FALSE)/10000</f>
        <v>190878639.54765138</v>
      </c>
      <c r="AD168" s="27">
        <f>VLOOKUP("CHN.NY.GDP.MKTP.KD",AREA_WB_6ATTRS,Seq!AB$1,FALSE)/10000</f>
        <v>215120226.77020231</v>
      </c>
      <c r="AE168" s="27">
        <f>VLOOKUP("CHN.NY.GDP.MKTP.KD",AREA_WB_6ATTRS,Seq!AC$1,FALSE)/10000</f>
        <v>245667298.97157177</v>
      </c>
      <c r="AF168" s="27">
        <f>VLOOKUP("CHN.NY.GDP.MKTP.KD",AREA_WB_6ATTRS,Seq!AD$1,FALSE)/10000</f>
        <v>269251359.67284226</v>
      </c>
      <c r="AG168" s="27">
        <f>VLOOKUP("CHN.NY.GDP.MKTP.KD",AREA_WB_6ATTRS,Seq!AE$1,FALSE)/10000</f>
        <v>294022484.76274431</v>
      </c>
      <c r="AH168" s="27">
        <f>VLOOKUP("CHN.NY.GDP.MKTP.KD",AREA_WB_6ATTRS,Seq!AF$1,FALSE)/10000</f>
        <v>324600823.17806971</v>
      </c>
      <c r="AI168" s="27">
        <f>VLOOKUP("CHN.NY.GDP.MKTP.KD",AREA_WB_6ATTRS,Seq!AG$1,FALSE)/10000</f>
        <v>354139498.08727396</v>
      </c>
      <c r="AJ168" s="27"/>
      <c r="AK168" s="27"/>
      <c r="AL168" s="27"/>
      <c r="AM168" s="27"/>
      <c r="AN168" s="27"/>
      <c r="AO168" s="27"/>
      <c r="AP168" s="27">
        <f>IFERROR(VLOOKUP(CONCATENATE($C168, ".NY.GDP.MKTP.KD"),AREA_WB_6ATTRS,Seq!B$1,FALSE)/10000,".")</f>
        <v>2892571.510734133</v>
      </c>
      <c r="AQ168" s="27">
        <f>IFERROR(VLOOKUP(CONCATENATE($C168, ".NY.GDP.MKTP.KD"),AREA_WB_6ATTRS,Seq!C$1,FALSE)/10000,".")</f>
        <v>2923529.6891289344</v>
      </c>
      <c r="AR168" s="27">
        <f>IFERROR(VLOOKUP(CONCATENATE($C168, ".NY.GDP.MKTP.KD"),AREA_WB_6ATTRS,Seq!D$1,FALSE)/10000,".")</f>
        <v>2834439.598362253</v>
      </c>
      <c r="AS168" s="27">
        <f>IFERROR(VLOOKUP(CONCATENATE($C168, ".NY.GDP.MKTP.KD"),AREA_WB_6ATTRS,Seq!E$1,FALSE)/10000,".")</f>
        <v>2847654.3420810793</v>
      </c>
      <c r="AT168" s="27">
        <f>IFERROR(VLOOKUP(CONCATENATE($C168, ".NY.GDP.MKTP.KD"),AREA_WB_6ATTRS,Seq!F$1,FALSE)/10000,".")</f>
        <v>3056047.8201761427</v>
      </c>
      <c r="AU168" s="27">
        <f>IFERROR(VLOOKUP(CONCATENATE($C168, ".NY.GDP.MKTP.KD"),AREA_WB_6ATTRS,Seq!G$1,FALSE)/10000,".")</f>
        <v>3118956.8233318171</v>
      </c>
      <c r="AV168" s="27">
        <f>IFERROR(VLOOKUP(CONCATENATE($C168, ".NY.GDP.MKTP.KD"),AREA_WB_6ATTRS,Seq!H$1,FALSE)/10000,".")</f>
        <v>3373632.7161859754</v>
      </c>
      <c r="AW168" s="27">
        <f>IFERROR(VLOOKUP(CONCATENATE($C168, ".NY.GDP.MKTP.KD"),AREA_WB_6ATTRS,Seq!I$1,FALSE)/10000,".")</f>
        <v>3539590.8003665842</v>
      </c>
      <c r="AX168" s="27">
        <f>IFERROR(VLOOKUP(CONCATENATE($C168, ".NY.GDP.MKTP.KD"),AREA_WB_6ATTRS,Seq!J$1,FALSE)/10000,".")</f>
        <v>3769884.7572953142</v>
      </c>
      <c r="AY168" s="27">
        <f>IFERROR(VLOOKUP(CONCATENATE($C168, ".NY.GDP.MKTP.KD"),AREA_WB_6ATTRS,Seq!K$1,FALSE)/10000,".")</f>
        <v>3956068.050890496</v>
      </c>
      <c r="AZ168" s="27">
        <f>IFERROR(VLOOKUP(CONCATENATE($C168, ".NY.GDP.MKTP.KD"),AREA_WB_6ATTRS,Seq!L$1,FALSE)/10000,".")</f>
        <v>4105709.5699875765</v>
      </c>
      <c r="BA168" s="27">
        <f>IFERROR(VLOOKUP(CONCATENATE($C168, ".NY.GDP.MKTP.KD"),AREA_WB_6ATTRS,Seq!M$1,FALSE)/10000,".")</f>
        <v>4200320.9980774792</v>
      </c>
      <c r="BB168" s="27">
        <f>IFERROR(VLOOKUP(CONCATENATE($C168, ".NY.GDP.MKTP.KD"),AREA_WB_6ATTRS,Seq!N$1,FALSE)/10000,".")</f>
        <v>4392009.7565804897</v>
      </c>
      <c r="BC168" s="27">
        <f>IFERROR(VLOOKUP(CONCATENATE($C168, ".NY.GDP.MKTP.KD"),AREA_WB_6ATTRS,Seq!O$1,FALSE)/10000,".")</f>
        <v>4596022.7805634812</v>
      </c>
      <c r="BD168" s="27">
        <f>IFERROR(VLOOKUP(CONCATENATE($C168, ".NY.GDP.MKTP.KD"),AREA_WB_6ATTRS,Seq!P$1,FALSE)/10000,".")</f>
        <v>4788379.0341888927</v>
      </c>
      <c r="BE168" s="27">
        <f>IFERROR(VLOOKUP(CONCATENATE($C168, ".NY.GDP.MKTP.KD"),AREA_WB_6ATTRS,Seq!Q$1,FALSE)/10000,".")</f>
        <v>5006226.6271377224</v>
      </c>
      <c r="BF168" s="27">
        <f>IFERROR(VLOOKUP(CONCATENATE($C168, ".NY.GDP.MKTP.KD"),AREA_WB_6ATTRS,Seq!R$1,FALSE)/10000,".")</f>
        <v>5122033.6159011293</v>
      </c>
      <c r="BG168" s="27">
        <f>IFERROR(VLOOKUP(CONCATENATE($C168, ".NY.GDP.MKTP.KD"),AREA_WB_6ATTRS,Seq!S$1,FALSE)/10000,".")</f>
        <v>5372007.3236643756</v>
      </c>
      <c r="BH168" s="27">
        <f>IFERROR(VLOOKUP(CONCATENATE($C168, ".NY.GDP.MKTP.KD"),AREA_WB_6ATTRS,Seq!T$1,FALSE)/10000,".")</f>
        <v>5669097.6980426069</v>
      </c>
      <c r="BI168" s="27">
        <f>IFERROR(VLOOKUP(CONCATENATE($C168, ".NY.GDP.MKTP.KD"),AREA_WB_6ATTRS,Seq!U$1,FALSE)/10000,".")</f>
        <v>5974690.7062816722</v>
      </c>
      <c r="BJ168" s="27">
        <f>IFERROR(VLOOKUP(CONCATENATE($C168, ".NY.GDP.MKTP.KD"),AREA_WB_6ATTRS,Seq!V$1,FALSE)/10000,".")</f>
        <v>6170180</v>
      </c>
      <c r="BK168" s="27">
        <f>IFERROR(VLOOKUP(CONCATENATE($C168, ".NY.GDP.MKTP.KD"),AREA_WB_6ATTRS,Seq!W$1,FALSE)/10000,".")</f>
        <v>6559698.6165614827</v>
      </c>
      <c r="BL168" s="27">
        <f>IFERROR(VLOOKUP(CONCATENATE($C168, ".NY.GDP.MKTP.KD"),AREA_WB_6ATTRS,Seq!X$1,FALSE)/10000,".")</f>
        <v>6619851.2904241756</v>
      </c>
      <c r="BM168" s="27">
        <f>IFERROR(VLOOKUP(CONCATENATE($C168, ".NY.GDP.MKTP.KD"),AREA_WB_6ATTRS,Seq!Y$1,FALSE)/10000,".")</f>
        <v>6623369.6710788542</v>
      </c>
      <c r="BN168" s="27">
        <f>IFERROR(VLOOKUP(CONCATENATE($C168, ".NY.GDP.MKTP.KD"),AREA_WB_6ATTRS,Seq!Z$1,FALSE)/10000,".")</f>
        <v>6823715.6795178037</v>
      </c>
      <c r="BO168" s="27">
        <f>IFERROR(VLOOKUP(CONCATENATE($C168, ".NY.GDP.MKTP.KD"),AREA_WB_6ATTRS,Seq!AA$1,FALSE)/10000,".")</f>
        <v>6880085.6188953687</v>
      </c>
      <c r="BP168" s="27">
        <f>IFERROR(VLOOKUP(CONCATENATE($C168, ".NY.GDP.MKTP.KD"),AREA_WB_6ATTRS,Seq!AB$1,FALSE)/10000,".")</f>
        <v>6869852.3857137915</v>
      </c>
      <c r="BQ168" s="27">
        <f>IFERROR(VLOOKUP(CONCATENATE($C168, ".NY.GDP.MKTP.KD"),AREA_WB_6ATTRS,Seq!AC$1,FALSE)/10000,".")</f>
        <v>6702666.5309600234</v>
      </c>
      <c r="BR168" s="27">
        <f>IFERROR(VLOOKUP(CONCATENATE($C168, ".NY.GDP.MKTP.KD"),AREA_WB_6ATTRS,Seq!AD$1,FALSE)/10000,".")</f>
        <v>6576897.6159747085</v>
      </c>
      <c r="BS168" s="27">
        <f>IFERROR(VLOOKUP(CONCATENATE($C168, ".NY.GDP.MKTP.KD"),AREA_WB_6ATTRS,Seq!AE$1,FALSE)/10000,".")</f>
        <v>6427266.1027529985</v>
      </c>
      <c r="BT168" s="27">
        <f>IFERROR(VLOOKUP(CONCATENATE($C168, ".NY.GDP.MKTP.KD"),AREA_WB_6ATTRS,Seq!AF$1,FALSE)/10000,".")</f>
        <v>6294036.2095186934</v>
      </c>
      <c r="BU168" s="27" t="str">
        <f>IFERROR(VLOOKUP(CONCATENATE($C168, ".NY.GDP.MKTP.KD"),AREA_WB_6ATTRS,Seq!AG$1,FALSE)/10000,".")</f>
        <v>.</v>
      </c>
      <c r="BV168" s="27"/>
      <c r="BW168" s="27"/>
      <c r="BX168" s="27"/>
      <c r="BY168" s="27"/>
      <c r="BZ168" s="27"/>
      <c r="CA168" s="27"/>
      <c r="CB168" s="27"/>
      <c r="CC168" s="27">
        <f>CNPop!A$48</f>
        <v>5.0000000000000001E-3</v>
      </c>
      <c r="CD168" s="27">
        <f>CNPop!B$48</f>
        <v>6.0000000000000001E-3</v>
      </c>
      <c r="CE168" s="27">
        <f>CNPop!C$48</f>
        <v>6.0000000000000001E-3</v>
      </c>
      <c r="CF168" s="27">
        <f>CNPop!D$48</f>
        <v>7.0000000000000001E-3</v>
      </c>
      <c r="CG168" s="27">
        <f>CNPop!E$48</f>
        <v>7.0000000000000001E-3</v>
      </c>
      <c r="CH168" s="27">
        <f>CNPop!F$48</f>
        <v>8.0000000000000002E-3</v>
      </c>
      <c r="CI168" s="27">
        <f>CNPop!G$48</f>
        <v>8.9999999999999993E-3</v>
      </c>
      <c r="CJ168" s="27">
        <f>CNPop!H$48</f>
        <v>0.01</v>
      </c>
      <c r="CK168" s="27">
        <f>CNPop!I$48</f>
        <v>1.0999999999999999E-2</v>
      </c>
      <c r="CL168" s="27">
        <f>CNPop!J$48</f>
        <v>1.2E-2</v>
      </c>
      <c r="CM168" s="27">
        <f>CNPop!K$48</f>
        <v>1.4E-2</v>
      </c>
      <c r="CN168" s="27">
        <f>CNPop!L$48</f>
        <v>1.6E-2</v>
      </c>
      <c r="CO168" s="27">
        <f>CNPop!M$48</f>
        <v>1.7000000000000001E-2</v>
      </c>
      <c r="CP168" s="27">
        <f>CNPop!N$48</f>
        <v>1.9E-2</v>
      </c>
      <c r="CQ168" s="27">
        <f>CNPop!O$48</f>
        <v>2.1000000000000001E-2</v>
      </c>
      <c r="CR168" s="27">
        <f>CNPop!P$48</f>
        <v>2.3E-2</v>
      </c>
      <c r="CS168" s="27">
        <f>CNPop!Q$48</f>
        <v>2.5999999999999999E-2</v>
      </c>
      <c r="CT168" s="27">
        <f>CNPop!R$48</f>
        <v>2.8000000000000001E-2</v>
      </c>
      <c r="CU168" s="27">
        <f>CNPop!S$48</f>
        <v>0.03</v>
      </c>
      <c r="CV168" s="27">
        <f>CNPop!T$48</f>
        <v>3.3000000000000002E-2</v>
      </c>
      <c r="CW168" s="27">
        <f>CNPop!U$48</f>
        <v>3.5999999999999997E-2</v>
      </c>
      <c r="CX168" s="27">
        <f>CNPop!V$48</f>
        <v>3.9E-2</v>
      </c>
      <c r="CY168" s="27">
        <f>CNPop!W$48</f>
        <v>4.2000000000000003E-2</v>
      </c>
      <c r="CZ168" s="27">
        <f>CNPop!X$48</f>
        <v>4.4999999999999998E-2</v>
      </c>
      <c r="DA168" s="27">
        <f>CNPop!Y$48</f>
        <v>4.9000000000000002E-2</v>
      </c>
      <c r="DB168" s="27">
        <f>CNPop!Z$48</f>
        <v>5.1999999999999998E-2</v>
      </c>
      <c r="DC168" s="27">
        <f>CNPop!AA$48</f>
        <v>5.6000000000000001E-2</v>
      </c>
      <c r="DD168" s="27">
        <f>CNPop!AB$48</f>
        <v>0.06</v>
      </c>
      <c r="DE168" s="27">
        <f>CNPop!AC$48</f>
        <v>6.3E-2</v>
      </c>
      <c r="DF168" s="27">
        <f>CNPop!AD$48</f>
        <v>6.8000000000000005E-2</v>
      </c>
      <c r="DG168" s="27">
        <f>CNPop!AE$48</f>
        <v>7.1999999999999995E-2</v>
      </c>
      <c r="DH168" s="27">
        <f>CNPop!AF$48</f>
        <v>7.5999999999999998E-2</v>
      </c>
      <c r="DI168" s="27">
        <f>CNPop!AG$48</f>
        <v>8.1000000000000003E-2</v>
      </c>
      <c r="DJ168" s="27">
        <f>CNPop!AH$48</f>
        <v>8.5000000000000006E-2</v>
      </c>
      <c r="DK168" s="27">
        <f>CNPop!AI$48</f>
        <v>0.09</v>
      </c>
      <c r="DL168" s="27">
        <f>CNPop!AJ$48</f>
        <v>9.5000000000000001E-2</v>
      </c>
      <c r="DM168" s="27">
        <f>CNPop!AK$48</f>
        <v>0.1</v>
      </c>
      <c r="DN168" s="27"/>
      <c r="DO168" s="27" t="str">
        <f t="shared" si="226"/>
        <v>.</v>
      </c>
      <c r="DP168" s="27" t="str">
        <f t="shared" si="227"/>
        <v>.</v>
      </c>
      <c r="DQ168" s="27" t="str">
        <f t="shared" si="228"/>
        <v>.</v>
      </c>
      <c r="DR168" s="27" t="str">
        <f t="shared" si="229"/>
        <v>.</v>
      </c>
      <c r="DS168" s="27" t="str">
        <f t="shared" si="230"/>
        <v>.</v>
      </c>
      <c r="DT168" s="27" t="str">
        <f t="shared" si="231"/>
        <v>.</v>
      </c>
      <c r="DU168" s="27" t="str">
        <f t="shared" si="232"/>
        <v>.</v>
      </c>
      <c r="DV168" s="27" t="str">
        <f t="shared" si="233"/>
        <v>.</v>
      </c>
      <c r="DW168" s="27" t="str">
        <f t="shared" si="234"/>
        <v>.</v>
      </c>
      <c r="DX168" s="27" t="str">
        <f t="shared" si="235"/>
        <v>.</v>
      </c>
      <c r="DY168" s="27" t="str">
        <f t="shared" si="236"/>
        <v>.</v>
      </c>
      <c r="DZ168" s="27" t="str">
        <f t="shared" si="237"/>
        <v>.</v>
      </c>
      <c r="EA168" s="27" t="str">
        <f t="shared" si="238"/>
        <v>.</v>
      </c>
      <c r="EB168" s="27" t="str">
        <f t="shared" si="239"/>
        <v>.</v>
      </c>
      <c r="EC168" s="27" t="str">
        <f t="shared" si="240"/>
        <v>.</v>
      </c>
      <c r="ED168" s="27" t="str">
        <f t="shared" si="241"/>
        <v>.</v>
      </c>
      <c r="EE168" s="27" t="str">
        <f t="shared" si="242"/>
        <v>.</v>
      </c>
      <c r="EF168" s="27" t="str">
        <f t="shared" si="243"/>
        <v>.</v>
      </c>
      <c r="EG168" s="27" t="str">
        <f t="shared" si="244"/>
        <v>.</v>
      </c>
      <c r="EH168" s="27" t="str">
        <f t="shared" si="245"/>
        <v>.</v>
      </c>
      <c r="EI168" s="27" t="str">
        <f t="shared" si="246"/>
        <v>.</v>
      </c>
      <c r="EJ168" s="27" t="str">
        <f t="shared" si="247"/>
        <v>.</v>
      </c>
      <c r="EK168" s="27" t="str">
        <f t="shared" si="248"/>
        <v>.</v>
      </c>
      <c r="EL168" s="27" t="str">
        <f t="shared" si="249"/>
        <v>.</v>
      </c>
      <c r="EM168" s="27" t="str">
        <f t="shared" si="250"/>
        <v>.</v>
      </c>
      <c r="EN168" s="27" t="str">
        <f t="shared" si="251"/>
        <v>.</v>
      </c>
      <c r="EO168" s="27" t="str">
        <f t="shared" si="252"/>
        <v>.</v>
      </c>
      <c r="EP168" s="27" t="str">
        <f t="shared" si="215"/>
        <v>.</v>
      </c>
      <c r="EQ168" s="27" t="str">
        <f t="shared" si="216"/>
        <v>.</v>
      </c>
      <c r="ER168" s="27" t="str">
        <f t="shared" si="260"/>
        <v>.</v>
      </c>
      <c r="ES168" s="27" t="str">
        <f t="shared" si="260"/>
        <v>.</v>
      </c>
      <c r="ET168" s="27" t="str">
        <f t="shared" si="260"/>
        <v>.</v>
      </c>
      <c r="EU168" s="27"/>
      <c r="EV168" s="27"/>
      <c r="EW168" s="27"/>
      <c r="EX168" s="27"/>
      <c r="EY168" s="27"/>
      <c r="EZ168" s="27" t="str">
        <f>IFERROR(VLOOKUP(CONCATENATE($C168,".SL.TLF.TERT.ZS"),AREA_WB_6ATTRS,Seq!B$1,FALSE)/100,".")</f>
        <v>.</v>
      </c>
      <c r="FA168" s="27" t="str">
        <f>IFERROR(VLOOKUP(CONCATENATE($C168,".SL.TLF.TERT.ZS"),AREA_WB_6ATTRS,Seq!C$1,FALSE)/100,".")</f>
        <v>.</v>
      </c>
      <c r="FB168" s="27" t="str">
        <f>IFERROR(VLOOKUP(CONCATENATE($C168,".SL.TLF.TERT.ZS"),AREA_WB_6ATTRS,Seq!D$1,FALSE)/100,".")</f>
        <v>.</v>
      </c>
      <c r="FC168" s="27" t="str">
        <f>IFERROR(VLOOKUP(CONCATENATE($C168,".SL.TLF.TERT.ZS"),AREA_WB_6ATTRS,Seq!E$1,FALSE)/100,".")</f>
        <v>.</v>
      </c>
      <c r="FD168" s="27" t="str">
        <f>IFERROR(VLOOKUP(CONCATENATE($C168,".SL.TLF.TERT.ZS"),AREA_WB_6ATTRS,Seq!F$1,FALSE)/100,".")</f>
        <v>.</v>
      </c>
      <c r="FE168" s="27" t="str">
        <f>IFERROR(VLOOKUP(CONCATENATE($C168,".SL.TLF.TERT.ZS"),AREA_WB_6ATTRS,Seq!G$1,FALSE)/100,".")</f>
        <v>.</v>
      </c>
      <c r="FF168" s="27" t="str">
        <f>IFERROR(VLOOKUP(CONCATENATE($C168,".SL.TLF.TERT.ZS"),AREA_WB_6ATTRS,Seq!H$1,FALSE)/100,".")</f>
        <v>.</v>
      </c>
      <c r="FG168" s="27" t="str">
        <f>IFERROR(VLOOKUP(CONCATENATE($C168,".SL.TLF.TERT.ZS"),AREA_WB_6ATTRS,Seq!I$1,FALSE)/100,".")</f>
        <v>.</v>
      </c>
      <c r="FH168" s="27" t="str">
        <f>IFERROR(VLOOKUP(CONCATENATE($C168,".SL.TLF.TERT.ZS"),AREA_WB_6ATTRS,Seq!J$1,FALSE)/100,".")</f>
        <v>.</v>
      </c>
      <c r="FI168" s="27" t="str">
        <f>IFERROR(VLOOKUP(CONCATENATE($C168,".SL.TLF.TERT.ZS"),AREA_WB_6ATTRS,Seq!K$1,FALSE)/100,".")</f>
        <v>.</v>
      </c>
      <c r="FJ168" s="27" t="str">
        <f>IFERROR(VLOOKUP(CONCATENATE($C168,".SL.TLF.TERT.ZS"),AREA_WB_6ATTRS,Seq!L$1,FALSE)/100,".")</f>
        <v>.</v>
      </c>
      <c r="FK168" s="27" t="str">
        <f>IFERROR(VLOOKUP(CONCATENATE($C168,".SL.TLF.TERT.ZS"),AREA_WB_6ATTRS,Seq!M$1,FALSE)/100,".")</f>
        <v>.</v>
      </c>
      <c r="FL168" s="27" t="str">
        <f>IFERROR(VLOOKUP(CONCATENATE($C168,".SL.TLF.TERT.ZS"),AREA_WB_6ATTRS,Seq!N$1,FALSE)/100,".")</f>
        <v>.</v>
      </c>
      <c r="FM168" s="27" t="str">
        <f>IFERROR(VLOOKUP(CONCATENATE($C168,".SL.TLF.TERT.ZS"),AREA_WB_6ATTRS,Seq!O$1,FALSE)/100,".")</f>
        <v>.</v>
      </c>
      <c r="FN168" s="27" t="str">
        <f>IFERROR(VLOOKUP(CONCATENATE($C168,".SL.TLF.TERT.ZS"),AREA_WB_6ATTRS,Seq!P$1,FALSE)/100,".")</f>
        <v>.</v>
      </c>
      <c r="FO168" s="27" t="str">
        <f>IFERROR(VLOOKUP(CONCATENATE($C168,".SL.TLF.TERT.ZS"),AREA_WB_6ATTRS,Seq!Q$1,FALSE)/100,".")</f>
        <v>.</v>
      </c>
      <c r="FP168" s="27" t="str">
        <f>IFERROR(VLOOKUP(CONCATENATE($C168,".SL.TLF.TERT.ZS"),AREA_WB_6ATTRS,Seq!R$1,FALSE)/100,".")</f>
        <v>.</v>
      </c>
      <c r="FQ168" s="27" t="str">
        <f>IFERROR(VLOOKUP(CONCATENATE($C168,".SL.TLF.TERT.ZS"),AREA_WB_6ATTRS,Seq!S$1,FALSE)/100,".")</f>
        <v>.</v>
      </c>
      <c r="FR168" s="27" t="str">
        <f>IFERROR(VLOOKUP(CONCATENATE($C168,".SL.TLF.TERT.ZS"),AREA_WB_6ATTRS,Seq!T$1,FALSE)/100,".")</f>
        <v>.</v>
      </c>
      <c r="FS168" s="27" t="str">
        <f>IFERROR(VLOOKUP(CONCATENATE($C168,".SL.TLF.TERT.ZS"),AREA_WB_6ATTRS,Seq!U$1,FALSE)/100,".")</f>
        <v>.</v>
      </c>
      <c r="FT168" s="27" t="str">
        <f>IFERROR(VLOOKUP(CONCATENATE($C168,".SL.TLF.TERT.ZS"),AREA_WB_6ATTRS,Seq!V$1,FALSE)/100,".")</f>
        <v>.</v>
      </c>
      <c r="FU168" s="27" t="str">
        <f>IFERROR(VLOOKUP(CONCATENATE($C168,".SL.TLF.TERT.ZS"),AREA_WB_6ATTRS,Seq!W$1,FALSE)/100,".")</f>
        <v>.</v>
      </c>
      <c r="FV168" s="27" t="str">
        <f>IFERROR(VLOOKUP(CONCATENATE($C168,".SL.TLF.TERT.ZS"),AREA_WB_6ATTRS,Seq!X$1,FALSE)/100,".")</f>
        <v>.</v>
      </c>
      <c r="FW168" s="27" t="str">
        <f>IFERROR(VLOOKUP(CONCATENATE($C168,".SL.TLF.TERT.ZS"),AREA_WB_6ATTRS,Seq!Y$1,FALSE)/100,".")</f>
        <v>.</v>
      </c>
      <c r="FX168" s="27" t="str">
        <f>IFERROR(VLOOKUP(CONCATENATE($C168,".SL.TLF.TERT.ZS"),AREA_WB_6ATTRS,Seq!Z$1,FALSE)/100,".")</f>
        <v>.</v>
      </c>
      <c r="FY168" s="27" t="str">
        <f>IFERROR(VLOOKUP(CONCATENATE($C168,".SL.TLF.TERT.ZS"),AREA_WB_6ATTRS,Seq!AA$1,FALSE)/100,".")</f>
        <v>.</v>
      </c>
      <c r="FZ168" s="27" t="str">
        <f>IFERROR(VLOOKUP(CONCATENATE($C168,".SL.TLF.TERT.ZS"),AREA_WB_6ATTRS,Seq!AB$1,FALSE)/100,".")</f>
        <v>.</v>
      </c>
      <c r="GA168" s="27" t="str">
        <f>IFERROR(VLOOKUP(CONCATENATE($C168,".SL.TLF.TERT.ZS"),AREA_WB_6ATTRS,Seq!AC$1,FALSE)/100,".")</f>
        <v>.</v>
      </c>
      <c r="GB168" s="27" t="str">
        <f>IFERROR(VLOOKUP(CONCATENATE($C168,".SL.TLF.TERT.ZS"),AREA_WB_6ATTRS,Seq!AD$1,FALSE)/100,".")</f>
        <v>.</v>
      </c>
      <c r="GC168" s="27" t="str">
        <f>IFERROR(VLOOKUP(CONCATENATE($C168,".SL.TLF.TERT.ZS"),AREA_WB_6ATTRS,Seq!AE$1,FALSE)/100,".")</f>
        <v>.</v>
      </c>
      <c r="GD168" s="27" t="str">
        <f>IFERROR(VLOOKUP(CONCATENATE($C168,".SL.TLF.TERT.ZS"),AREA_WB_6ATTRS,Seq!AF$1,FALSE)/100,".")</f>
        <v>.</v>
      </c>
      <c r="GE168" s="27" t="str">
        <f>IFERROR(VLOOKUP(CONCATENATE($C168,".SL.TLF.TERT.ZS"),AREA_WB_6ATTRS,Seq!AG$1,FALSE)/100,".")</f>
        <v>.</v>
      </c>
      <c r="GF168" s="27" t="str">
        <f>IFERROR(VLOOKUP(CONCATENATE($C168,".SL.TLF.TERT.ZS"),AREA_WB_6ATTRS,Seq!AH$1,FALSE)/100,".")</f>
        <v>.</v>
      </c>
      <c r="GG168" s="27" t="str">
        <f>IFERROR(VLOOKUP(CONCATENATE($C168,".SL.TLF.TERT.ZS"),AREA_WB_6ATTRS,Seq!AI$1,FALSE)/100,".")</f>
        <v>.</v>
      </c>
      <c r="GH168" s="27" t="str">
        <f>IFERROR(VLOOKUP(CONCATENATE($C168,".SL.TLF.TERT.ZS"),AREA_WB_6ATTRS,Seq!AJ$1,FALSE)/100,".")</f>
        <v>.</v>
      </c>
      <c r="GI168" s="27" t="str">
        <f>IFERROR(VLOOKUP(CONCATENATE($C168,".SL.TLF.TERT.ZS"),AREA_WB_6ATTRS,Seq!AK$1,FALSE)/100,".")</f>
        <v>.</v>
      </c>
      <c r="GJ168" s="27" t="str">
        <f>IFERROR(VLOOKUP(CONCATENATE($C168,".SL.TLF.TERT.ZS"),AREA_WB_6ATTRS,Seq!AL$1,FALSE)/100,".")</f>
        <v>.</v>
      </c>
      <c r="GK168" s="27"/>
      <c r="GL168" s="27"/>
      <c r="GM168" s="27" t="str">
        <f t="shared" si="253"/>
        <v>.</v>
      </c>
      <c r="GN168" s="27" t="str">
        <f t="shared" si="254"/>
        <v>.</v>
      </c>
      <c r="GO168" s="27" t="str">
        <f t="shared" si="217"/>
        <v>.</v>
      </c>
      <c r="GP168" s="27"/>
      <c r="GQ168" s="9" t="str">
        <f>IF(VLOOKUP($B168,EM_80!$B$1:$C$201,2,FALSE)&gt;0,VLOOKUP($B168,EM_80!$B$1:$C$201,2,FALSE),".")</f>
        <v>.</v>
      </c>
      <c r="GR168" s="9" t="str">
        <f t="shared" si="255"/>
        <v>.</v>
      </c>
      <c r="GS168" s="9" t="str">
        <f t="shared" si="210"/>
        <v xml:space="preserve">-- </v>
      </c>
      <c r="GU168">
        <f t="shared" si="256"/>
        <v>3206000</v>
      </c>
      <c r="GV168">
        <f t="shared" si="257"/>
        <v>3537000</v>
      </c>
      <c r="GW168">
        <f t="shared" si="258"/>
        <v>3814413</v>
      </c>
      <c r="GX168">
        <f t="shared" si="259"/>
        <v>3721978</v>
      </c>
      <c r="GZ168" s="9" t="str">
        <f>IF(ISNA(VLOOKUP($B168,Area_EM_90,Seq!C$1,FALSE)),".",VLOOKUP($B168,Area_EM_90,Seq!C$1,FALSE))</f>
        <v>.</v>
      </c>
      <c r="HA168" s="9" t="str">
        <f>IF(ISNA(VLOOKUP($B168,Area_EM_90,Seq!D$1,FALSE)),".",VLOOKUP($B168,Area_EM_90,Seq!D$1,FALSE))</f>
        <v>.</v>
      </c>
      <c r="HB168" s="9" t="str">
        <f>IF(ISNA(VLOOKUP($B168,Area_EM_90,Seq!E$1,FALSE)),".",VLOOKUP($B168,Area_EM_90,Seq!E$1,FALSE))</f>
        <v>.</v>
      </c>
      <c r="HC168" s="9" t="str">
        <f>IF(ISNA(VLOOKUP($B168,Area_EM_90,Seq!F$1,FALSE)),".",VLOOKUP($B168,Area_EM_90,Seq!F$1,FALSE))</f>
        <v>.</v>
      </c>
      <c r="HD168" s="9" t="str">
        <f>IF(ISNA(VLOOKUP($B168,Area_EM_90,Seq!G$1,FALSE)),".",VLOOKUP($B168,Area_EM_90,Seq!G$1,FALSE))</f>
        <v>.</v>
      </c>
      <c r="HE168" s="9" t="str">
        <f>IF(ISNA(VLOOKUP($B168,Area_EM_90,Seq!H$1,FALSE)),".",VLOOKUP($B168,Area_EM_90,Seq!H$1,FALSE))</f>
        <v>.</v>
      </c>
      <c r="HF168" s="9" t="str">
        <f>IF(ISNA(VLOOKUP($B168,Area_EM_90,Seq!I$1,FALSE)),".",VLOOKUP($B168,Area_EM_90,Seq!I$1,FALSE))</f>
        <v>.</v>
      </c>
      <c r="HG168" s="9" t="str">
        <f>IF(ISNA(VLOOKUP($B168,Area_EM_90,Seq!J$1,FALSE)),".",VLOOKUP($B168,Area_EM_90,Seq!J$1,FALSE))</f>
        <v>.</v>
      </c>
      <c r="HH168" s="9" t="str">
        <f>IF(ISNA(VLOOKUP($B168,Area_EM_00,Seq!C$1,FALSE)),".",VLOOKUP($B168,Area_EM_00,Seq!C$1,FALSE))</f>
        <v>.</v>
      </c>
      <c r="HI168" s="9" t="str">
        <f>IF(ISNA(VLOOKUP($B168,Area_EM_00,Seq!D$1,FALSE)),".",VLOOKUP($B168,Area_EM_00,Seq!D$1,FALSE))</f>
        <v>.</v>
      </c>
      <c r="HJ168" s="9" t="str">
        <f>IF(ISNA(VLOOKUP($B168,Area_EM_00,Seq!E$1,FALSE)),".",VLOOKUP($B168,Area_EM_00,Seq!E$1,FALSE))</f>
        <v>.</v>
      </c>
      <c r="HK168" s="9" t="str">
        <f>IF(ISNA(VLOOKUP($B168,Area_EM_00,Seq!F$1,FALSE)),".",VLOOKUP($B168,Area_EM_00,Seq!F$1,FALSE))</f>
        <v>.</v>
      </c>
      <c r="HL168" s="9" t="str">
        <f>IF(ISNA(VLOOKUP($B168,Area_EM_00,Seq!G$1,FALSE)),".",VLOOKUP($B168,Area_EM_00,Seq!G$1,FALSE))</f>
        <v>.</v>
      </c>
      <c r="HM168" s="9" t="str">
        <f>IF(ISNA(VLOOKUP($B168,Area_EM_00,Seq!H$1,FALSE)),".",VLOOKUP($B168,Area_EM_00,Seq!H$1,FALSE))</f>
        <v>.</v>
      </c>
      <c r="HN168" s="9" t="str">
        <f>IF(ISNA(VLOOKUP($B168,Area_EM_00,Seq!I$1,FALSE)),".",VLOOKUP($B168,Area_EM_00,Seq!I$1,FALSE))</f>
        <v>.</v>
      </c>
      <c r="HO168" s="9" t="str">
        <f>IF(ISNA(VLOOKUP($B168,Area_EM_00,Seq!J$1,FALSE)),".",VLOOKUP($B168,Area_EM_00,Seq!J$1,FALSE))</f>
        <v>.</v>
      </c>
      <c r="HQ168" s="27"/>
      <c r="HR168" s="9">
        <f>IFERROR(VLOOKUP($B168,AREA_EM3_60_00,Seq!E$1,FALSE),".")</f>
        <v>134</v>
      </c>
      <c r="HS168" s="9">
        <f>IFERROR(VLOOKUP($B168,AREA_EM3_60_00,Seq!F$1,FALSE),".")</f>
        <v>358</v>
      </c>
      <c r="HT168" s="9">
        <f>IFERROR(VLOOKUP($B168,AREA_EM3_60_00,Seq!G$1,FALSE),".")</f>
        <v>1247</v>
      </c>
      <c r="HU168" s="9">
        <f>IFERROR(VLOOKUP($B168,AREA_EM3_10,Seq!B$1,FALSE),".")</f>
        <v>0</v>
      </c>
      <c r="HV168" s="9">
        <f t="shared" si="218"/>
        <v>3206000</v>
      </c>
      <c r="HW168" s="9">
        <f t="shared" si="219"/>
        <v>3537000</v>
      </c>
      <c r="HX168" s="9">
        <f t="shared" si="220"/>
        <v>3814413</v>
      </c>
      <c r="HY168" s="9">
        <f t="shared" si="221"/>
        <v>3721978</v>
      </c>
    </row>
    <row r="169" spans="1:233">
      <c r="A169" s="25" t="s">
        <v>3937</v>
      </c>
      <c r="B169" s="26" t="str">
        <f t="shared" si="178"/>
        <v>ElSalvador</v>
      </c>
      <c r="C169" s="166" t="s">
        <v>1404</v>
      </c>
      <c r="D169" s="27">
        <f>VLOOKUP("CHN.NY.GDP.MKTP.KD",AREA_WB_6ATTRS,Seq!B$1,FALSE)/10000</f>
        <v>18294112.043860689</v>
      </c>
      <c r="E169" s="27">
        <f>VLOOKUP("CHN.NY.GDP.MKTP.KD",AREA_WB_6ATTRS,Seq!C$1,FALSE)/10000</f>
        <v>19245405.87014145</v>
      </c>
      <c r="F169" s="27">
        <f>VLOOKUP("CHN.NY.GDP.MKTP.KD",AREA_WB_6ATTRS,Seq!D$1,FALSE)/10000</f>
        <v>20996737.804324333</v>
      </c>
      <c r="G169" s="27">
        <f>VLOOKUP("CHN.NY.GDP.MKTP.KD",AREA_WB_6ATTRS,Seq!E$1,FALSE)/10000</f>
        <v>23285382.224995762</v>
      </c>
      <c r="H169" s="27">
        <f>VLOOKUP("CHN.NY.GDP.MKTP.KD",AREA_WB_6ATTRS,Seq!F$1,FALSE)/10000</f>
        <v>26824760.323195074</v>
      </c>
      <c r="I169" s="27">
        <f>VLOOKUP("CHN.NY.GDP.MKTP.KD",AREA_WB_6ATTRS,Seq!G$1,FALSE)/10000</f>
        <v>30446102.966826372</v>
      </c>
      <c r="J169" s="27">
        <f>VLOOKUP("CHN.NY.GDP.MKTP.KD",AREA_WB_6ATTRS,Seq!H$1,FALSE)/10000</f>
        <v>33125360.027907111</v>
      </c>
      <c r="K169" s="27">
        <f>VLOOKUP("CHN.NY.GDP.MKTP.KD",AREA_WB_6ATTRS,Seq!I$1,FALSE)/10000</f>
        <v>36967901.791144341</v>
      </c>
      <c r="L169" s="27">
        <f>VLOOKUP("CHN.NY.GDP.MKTP.KD",AREA_WB_6ATTRS,Seq!J$1,FALSE)/10000</f>
        <v>41145274.693543643</v>
      </c>
      <c r="M169" s="27">
        <f>VLOOKUP("CHN.NY.GDP.MKTP.KD",AREA_WB_6ATTRS,Seq!K$1,FALSE)/10000</f>
        <v>42832230.955979005</v>
      </c>
      <c r="N169" s="27">
        <f>VLOOKUP("CHN.NY.GDP.MKTP.KD",AREA_WB_6ATTRS,Seq!L$1,FALSE)/10000</f>
        <v>44459855.73230619</v>
      </c>
      <c r="O169" s="27">
        <f>VLOOKUP("CHN.NY.GDP.MKTP.KD",AREA_WB_6ATTRS,Seq!M$1,FALSE)/10000</f>
        <v>48550162.459678344</v>
      </c>
      <c r="P169" s="27">
        <f>VLOOKUP("CHN.NY.GDP.MKTP.KD",AREA_WB_6ATTRS,Seq!N$1,FALSE)/10000</f>
        <v>55444285.528952621</v>
      </c>
      <c r="Q169" s="27">
        <f>VLOOKUP("CHN.NY.GDP.MKTP.KD",AREA_WB_6ATTRS,Seq!O$1,FALSE)/10000</f>
        <v>63206485.503006078</v>
      </c>
      <c r="R169" s="27">
        <f>VLOOKUP("CHN.NY.GDP.MKTP.KD",AREA_WB_6ATTRS,Seq!P$1,FALSE)/10000</f>
        <v>71486535.103899792</v>
      </c>
      <c r="S169" s="27">
        <f>VLOOKUP("CHN.NY.GDP.MKTP.KD",AREA_WB_6ATTRS,Seq!Q$1,FALSE)/10000</f>
        <v>79278567.430224851</v>
      </c>
      <c r="T169" s="27">
        <f>VLOOKUP("CHN.NY.GDP.MKTP.KD",AREA_WB_6ATTRS,Seq!R$1,FALSE)/10000</f>
        <v>87206424.173247412</v>
      </c>
      <c r="U169" s="27">
        <f>VLOOKUP("CHN.NY.GDP.MKTP.KD",AREA_WB_6ATTRS,Seq!S$1,FALSE)/10000</f>
        <v>95316621.621359423</v>
      </c>
      <c r="V169" s="27">
        <f>VLOOKUP("CHN.NY.GDP.MKTP.KD",AREA_WB_6ATTRS,Seq!T$1,FALSE)/10000</f>
        <v>102751318.10782552</v>
      </c>
      <c r="W169" s="27">
        <f>VLOOKUP("CHN.NY.GDP.MKTP.KD",AREA_WB_6ATTRS,Seq!U$1,FALSE)/10000</f>
        <v>110560418.28402025</v>
      </c>
      <c r="X169" s="27">
        <f>VLOOKUP("CHN.NY.GDP.MKTP.KD",AREA_WB_6ATTRS,Seq!V$1,FALSE)/10000</f>
        <v>119847493.41987793</v>
      </c>
      <c r="Y169" s="27">
        <f>VLOOKUP("CHN.NY.GDP.MKTP.KD",AREA_WB_6ATTRS,Seq!W$1,FALSE)/10000</f>
        <v>129794835.37372778</v>
      </c>
      <c r="Z169" s="27">
        <f>VLOOKUP("CHN.NY.GDP.MKTP.KD",AREA_WB_6ATTRS,Seq!X$1,FALSE)/10000</f>
        <v>141606165.392737</v>
      </c>
      <c r="AA169" s="27">
        <f>VLOOKUP("CHN.NY.GDP.MKTP.KD",AREA_WB_6ATTRS,Seq!Y$1,FALSE)/10000</f>
        <v>155766781.9320105</v>
      </c>
      <c r="AB169" s="27">
        <f>VLOOKUP("CHN.NY.GDP.MKTP.KD",AREA_WB_6ATTRS,Seq!Z$1,FALSE)/10000</f>
        <v>171499226.90714428</v>
      </c>
      <c r="AC169" s="27">
        <f>VLOOKUP("CHN.NY.GDP.MKTP.KD",AREA_WB_6ATTRS,Seq!AA$1,FALSE)/10000</f>
        <v>190878639.54765138</v>
      </c>
      <c r="AD169" s="27">
        <f>VLOOKUP("CHN.NY.GDP.MKTP.KD",AREA_WB_6ATTRS,Seq!AB$1,FALSE)/10000</f>
        <v>215120226.77020231</v>
      </c>
      <c r="AE169" s="27">
        <f>VLOOKUP("CHN.NY.GDP.MKTP.KD",AREA_WB_6ATTRS,Seq!AC$1,FALSE)/10000</f>
        <v>245667298.97157177</v>
      </c>
      <c r="AF169" s="27">
        <f>VLOOKUP("CHN.NY.GDP.MKTP.KD",AREA_WB_6ATTRS,Seq!AD$1,FALSE)/10000</f>
        <v>269251359.67284226</v>
      </c>
      <c r="AG169" s="27">
        <f>VLOOKUP("CHN.NY.GDP.MKTP.KD",AREA_WB_6ATTRS,Seq!AE$1,FALSE)/10000</f>
        <v>294022484.76274431</v>
      </c>
      <c r="AH169" s="27">
        <f>VLOOKUP("CHN.NY.GDP.MKTP.KD",AREA_WB_6ATTRS,Seq!AF$1,FALSE)/10000</f>
        <v>324600823.17806971</v>
      </c>
      <c r="AI169" s="27">
        <f>VLOOKUP("CHN.NY.GDP.MKTP.KD",AREA_WB_6ATTRS,Seq!AG$1,FALSE)/10000</f>
        <v>354139498.08727396</v>
      </c>
      <c r="AJ169" s="27"/>
      <c r="AK169" s="27"/>
      <c r="AL169" s="27"/>
      <c r="AM169" s="27"/>
      <c r="AN169" s="27"/>
      <c r="AO169" s="27"/>
      <c r="AP169" s="27">
        <f>IFERROR(VLOOKUP(CONCATENATE($C169, ".NY.GDP.MKTP.KD"),AREA_WB_6ATTRS,Seq!B$1,FALSE)/10000,".")</f>
        <v>870384.8679638207</v>
      </c>
      <c r="AQ169" s="27">
        <f>IFERROR(VLOOKUP(CONCATENATE($C169, ".NY.GDP.MKTP.KD"),AREA_WB_6ATTRS,Seq!C$1,FALSE)/10000,".")</f>
        <v>779421.50030306506</v>
      </c>
      <c r="AR169" s="27">
        <f>IFERROR(VLOOKUP(CONCATENATE($C169, ".NY.GDP.MKTP.KD"),AREA_WB_6ATTRS,Seq!D$1,FALSE)/10000,".")</f>
        <v>730272.79453064455</v>
      </c>
      <c r="AS169" s="27">
        <f>IFERROR(VLOOKUP(CONCATENATE($C169, ".NY.GDP.MKTP.KD"),AREA_WB_6ATTRS,Seq!E$1,FALSE)/10000,".")</f>
        <v>741482.57062032761</v>
      </c>
      <c r="AT169" s="27">
        <f>IFERROR(VLOOKUP(CONCATENATE($C169, ".NY.GDP.MKTP.KD"),AREA_WB_6ATTRS,Seq!F$1,FALSE)/10000,".")</f>
        <v>751395.86167495733</v>
      </c>
      <c r="AU169" s="27">
        <f>IFERROR(VLOOKUP(CONCATENATE($C169, ".NY.GDP.MKTP.KD"),AREA_WB_6ATTRS,Seq!G$1,FALSE)/10000,".")</f>
        <v>756028.93814922776</v>
      </c>
      <c r="AV169" s="27">
        <f>IFERROR(VLOOKUP(CONCATENATE($C169, ".NY.GDP.MKTP.KD"),AREA_WB_6ATTRS,Seq!H$1,FALSE)/10000,".")</f>
        <v>757460.81932688388</v>
      </c>
      <c r="AW169" s="27">
        <f>IFERROR(VLOOKUP(CONCATENATE($C169, ".NY.GDP.MKTP.KD"),AREA_WB_6ATTRS,Seq!I$1,FALSE)/10000,".")</f>
        <v>776500.26155677601</v>
      </c>
      <c r="AX169" s="27">
        <f>IFERROR(VLOOKUP(CONCATENATE($C169, ".NY.GDP.MKTP.KD"),AREA_WB_6ATTRS,Seq!J$1,FALSE)/10000,".")</f>
        <v>791078.72751170804</v>
      </c>
      <c r="AY169" s="27">
        <f>IFERROR(VLOOKUP(CONCATENATE($C169, ".NY.GDP.MKTP.KD"),AREA_WB_6ATTRS,Seq!K$1,FALSE)/10000,".")</f>
        <v>798690.42513078125</v>
      </c>
      <c r="AZ169" s="27">
        <f>IFERROR(VLOOKUP(CONCATENATE($C169, ".NY.GDP.MKTP.KD"),AREA_WB_6ATTRS,Seq!L$1,FALSE)/10000,".")</f>
        <v>837281.00749508478</v>
      </c>
      <c r="BA169" s="27">
        <f>IFERROR(VLOOKUP(CONCATENATE($C169, ".NY.GDP.MKTP.KD"),AREA_WB_6ATTRS,Seq!M$1,FALSE)/10000,".")</f>
        <v>867215.94508302305</v>
      </c>
      <c r="BB169" s="27">
        <f>IFERROR(VLOOKUP(CONCATENATE($C169, ".NY.GDP.MKTP.KD"),AREA_WB_6ATTRS,Seq!N$1,FALSE)/10000,".")</f>
        <v>932645.98536243115</v>
      </c>
      <c r="BC169" s="27">
        <f>IFERROR(VLOOKUP(CONCATENATE($C169, ".NY.GDP.MKTP.KD"),AREA_WB_6ATTRS,Seq!O$1,FALSE)/10000,".")</f>
        <v>1001380.4572345287</v>
      </c>
      <c r="BD169" s="27">
        <f>IFERROR(VLOOKUP(CONCATENATE($C169, ".NY.GDP.MKTP.KD"),AREA_WB_6ATTRS,Seq!P$1,FALSE)/10000,".")</f>
        <v>1061966.2925888207</v>
      </c>
      <c r="BE169" s="27">
        <f>IFERROR(VLOOKUP(CONCATENATE($C169, ".NY.GDP.MKTP.KD"),AREA_WB_6ATTRS,Seq!Q$1,FALSE)/10000,".")</f>
        <v>1129881.5407952303</v>
      </c>
      <c r="BF169" s="27">
        <f>IFERROR(VLOOKUP(CONCATENATE($C169, ".NY.GDP.MKTP.KD"),AREA_WB_6ATTRS,Seq!R$1,FALSE)/10000,".")</f>
        <v>1149159.6864967458</v>
      </c>
      <c r="BG169" s="27">
        <f>IFERROR(VLOOKUP(CONCATENATE($C169, ".NY.GDP.MKTP.KD"),AREA_WB_6ATTRS,Seq!S$1,FALSE)/10000,".")</f>
        <v>1197952.8543225955</v>
      </c>
      <c r="BH169" s="27">
        <f>IFERROR(VLOOKUP(CONCATENATE($C169, ".NY.GDP.MKTP.KD"),AREA_WB_6ATTRS,Seq!T$1,FALSE)/10000,".")</f>
        <v>1242869.5150127057</v>
      </c>
      <c r="BI169" s="27">
        <f>IFERROR(VLOOKUP(CONCATENATE($C169, ".NY.GDP.MKTP.KD"),AREA_WB_6ATTRS,Seq!U$1,FALSE)/10000,".")</f>
        <v>1285734.4602309351</v>
      </c>
      <c r="BJ169" s="27">
        <f>IFERROR(VLOOKUP(CONCATENATE($C169, ".NY.GDP.MKTP.KD"),AREA_WB_6ATTRS,Seq!V$1,FALSE)/10000,".")</f>
        <v>1313414.7767999999</v>
      </c>
      <c r="BK169" s="27">
        <f>IFERROR(VLOOKUP(CONCATENATE($C169, ".NY.GDP.MKTP.KD"),AREA_WB_6ATTRS,Seq!W$1,FALSE)/10000,".")</f>
        <v>1335864.2293198127</v>
      </c>
      <c r="BL169" s="27">
        <f>IFERROR(VLOOKUP(CONCATENATE($C169, ".NY.GDP.MKTP.KD"),AREA_WB_6ATTRS,Seq!X$1,FALSE)/10000,".")</f>
        <v>1367125.9606853465</v>
      </c>
      <c r="BM169" s="27">
        <f>IFERROR(VLOOKUP(CONCATENATE($C169, ".NY.GDP.MKTP.KD"),AREA_WB_6ATTRS,Seq!Y$1,FALSE)/10000,".")</f>
        <v>1398570.3809827783</v>
      </c>
      <c r="BN169" s="27">
        <f>IFERROR(VLOOKUP(CONCATENATE($C169, ".NY.GDP.MKTP.KD"),AREA_WB_6ATTRS,Seq!Z$1,FALSE)/10000,".")</f>
        <v>1424451.423534852</v>
      </c>
      <c r="BO169" s="27">
        <f>IFERROR(VLOOKUP(CONCATENATE($C169, ".NY.GDP.MKTP.KD"),AREA_WB_6ATTRS,Seq!AA$1,FALSE)/10000,".")</f>
        <v>1475201.9854125706</v>
      </c>
      <c r="BP169" s="27">
        <f>IFERROR(VLOOKUP(CONCATENATE($C169, ".NY.GDP.MKTP.KD"),AREA_WB_6ATTRS,Seq!AB$1,FALSE)/10000,".")</f>
        <v>1532911.1294858938</v>
      </c>
      <c r="BQ169" s="27">
        <f>IFERROR(VLOOKUP(CONCATENATE($C169, ".NY.GDP.MKTP.KD"),AREA_WB_6ATTRS,Seq!AC$1,FALSE)/10000,".")</f>
        <v>1591771.3172306705</v>
      </c>
      <c r="BR169" s="27">
        <f>IFERROR(VLOOKUP(CONCATENATE($C169, ".NY.GDP.MKTP.KD"),AREA_WB_6ATTRS,Seq!AD$1,FALSE)/10000,".")</f>
        <v>1612054.10192613</v>
      </c>
      <c r="BS169" s="27">
        <f>IFERROR(VLOOKUP(CONCATENATE($C169, ".NY.GDP.MKTP.KD"),AREA_WB_6ATTRS,Seq!AE$1,FALSE)/10000,".")</f>
        <v>1561547.7008272046</v>
      </c>
      <c r="BT169" s="27">
        <f>IFERROR(VLOOKUP(CONCATENATE($C169, ".NY.GDP.MKTP.KD"),AREA_WB_6ATTRS,Seq!AF$1,FALSE)/10000,".")</f>
        <v>1582859.4488047205</v>
      </c>
      <c r="BU169" s="27">
        <f>IFERROR(VLOOKUP(CONCATENATE($C169, ".NY.GDP.MKTP.KD"),AREA_WB_6ATTRS,Seq!AG$1,FALSE)/10000,".")</f>
        <v>1606141.92306821</v>
      </c>
      <c r="BV169" s="27"/>
      <c r="BW169" s="27"/>
      <c r="BX169" s="27"/>
      <c r="BY169" s="27"/>
      <c r="BZ169" s="27"/>
      <c r="CA169" s="27"/>
      <c r="CB169" s="27"/>
      <c r="CC169" s="27">
        <f>CNPop!A$48</f>
        <v>5.0000000000000001E-3</v>
      </c>
      <c r="CD169" s="27">
        <f>CNPop!B$48</f>
        <v>6.0000000000000001E-3</v>
      </c>
      <c r="CE169" s="27">
        <f>CNPop!C$48</f>
        <v>6.0000000000000001E-3</v>
      </c>
      <c r="CF169" s="27">
        <f>CNPop!D$48</f>
        <v>7.0000000000000001E-3</v>
      </c>
      <c r="CG169" s="27">
        <f>CNPop!E$48</f>
        <v>7.0000000000000001E-3</v>
      </c>
      <c r="CH169" s="27">
        <f>CNPop!F$48</f>
        <v>8.0000000000000002E-3</v>
      </c>
      <c r="CI169" s="27">
        <f>CNPop!G$48</f>
        <v>8.9999999999999993E-3</v>
      </c>
      <c r="CJ169" s="27">
        <f>CNPop!H$48</f>
        <v>0.01</v>
      </c>
      <c r="CK169" s="27">
        <f>CNPop!I$48</f>
        <v>1.0999999999999999E-2</v>
      </c>
      <c r="CL169" s="27">
        <f>CNPop!J$48</f>
        <v>1.2E-2</v>
      </c>
      <c r="CM169" s="27">
        <f>CNPop!K$48</f>
        <v>1.4E-2</v>
      </c>
      <c r="CN169" s="27">
        <f>CNPop!L$48</f>
        <v>1.6E-2</v>
      </c>
      <c r="CO169" s="27">
        <f>CNPop!M$48</f>
        <v>1.7000000000000001E-2</v>
      </c>
      <c r="CP169" s="27">
        <f>CNPop!N$48</f>
        <v>1.9E-2</v>
      </c>
      <c r="CQ169" s="27">
        <f>CNPop!O$48</f>
        <v>2.1000000000000001E-2</v>
      </c>
      <c r="CR169" s="27">
        <f>CNPop!P$48</f>
        <v>2.3E-2</v>
      </c>
      <c r="CS169" s="27">
        <f>CNPop!Q$48</f>
        <v>2.5999999999999999E-2</v>
      </c>
      <c r="CT169" s="27">
        <f>CNPop!R$48</f>
        <v>2.8000000000000001E-2</v>
      </c>
      <c r="CU169" s="27">
        <f>CNPop!S$48</f>
        <v>0.03</v>
      </c>
      <c r="CV169" s="27">
        <f>CNPop!T$48</f>
        <v>3.3000000000000002E-2</v>
      </c>
      <c r="CW169" s="27">
        <f>CNPop!U$48</f>
        <v>3.5999999999999997E-2</v>
      </c>
      <c r="CX169" s="27">
        <f>CNPop!V$48</f>
        <v>3.9E-2</v>
      </c>
      <c r="CY169" s="27">
        <f>CNPop!W$48</f>
        <v>4.2000000000000003E-2</v>
      </c>
      <c r="CZ169" s="27">
        <f>CNPop!X$48</f>
        <v>4.4999999999999998E-2</v>
      </c>
      <c r="DA169" s="27">
        <f>CNPop!Y$48</f>
        <v>4.9000000000000002E-2</v>
      </c>
      <c r="DB169" s="27">
        <f>CNPop!Z$48</f>
        <v>5.1999999999999998E-2</v>
      </c>
      <c r="DC169" s="27">
        <f>CNPop!AA$48</f>
        <v>5.6000000000000001E-2</v>
      </c>
      <c r="DD169" s="27">
        <f>CNPop!AB$48</f>
        <v>0.06</v>
      </c>
      <c r="DE169" s="27">
        <f>CNPop!AC$48</f>
        <v>6.3E-2</v>
      </c>
      <c r="DF169" s="27">
        <f>CNPop!AD$48</f>
        <v>6.8000000000000005E-2</v>
      </c>
      <c r="DG169" s="27">
        <f>CNPop!AE$48</f>
        <v>7.1999999999999995E-2</v>
      </c>
      <c r="DH169" s="27">
        <f>CNPop!AF$48</f>
        <v>7.5999999999999998E-2</v>
      </c>
      <c r="DI169" s="27">
        <f>CNPop!AG$48</f>
        <v>8.1000000000000003E-2</v>
      </c>
      <c r="DJ169" s="27">
        <f>CNPop!AH$48</f>
        <v>8.5000000000000006E-2</v>
      </c>
      <c r="DK169" s="27">
        <f>CNPop!AI$48</f>
        <v>0.09</v>
      </c>
      <c r="DL169" s="27">
        <f>CNPop!AJ$48</f>
        <v>9.5000000000000001E-2</v>
      </c>
      <c r="DM169" s="27">
        <f>CNPop!AK$48</f>
        <v>0.1</v>
      </c>
      <c r="DN169" s="27"/>
      <c r="DO169" s="27">
        <f t="shared" si="226"/>
        <v>0.24799999237060547</v>
      </c>
      <c r="DP169" s="27">
        <f t="shared" si="227"/>
        <v>0.24799999237060547</v>
      </c>
      <c r="DQ169" s="27">
        <f t="shared" si="228"/>
        <v>0.24799999237060547</v>
      </c>
      <c r="DR169" s="27">
        <f t="shared" si="229"/>
        <v>0.24799999237060547</v>
      </c>
      <c r="DS169" s="27">
        <f t="shared" si="230"/>
        <v>0.24799999237060547</v>
      </c>
      <c r="DT169" s="27">
        <f t="shared" si="231"/>
        <v>0.24799999237060547</v>
      </c>
      <c r="DU169" s="27">
        <f t="shared" si="232"/>
        <v>0.24799999237060547</v>
      </c>
      <c r="DV169" s="27">
        <f t="shared" si="233"/>
        <v>0.24799999237060547</v>
      </c>
      <c r="DW169" s="27">
        <f t="shared" si="234"/>
        <v>0.24799999237060547</v>
      </c>
      <c r="DX169" s="27">
        <f t="shared" si="235"/>
        <v>0.24799999237060547</v>
      </c>
      <c r="DY169" s="27">
        <f t="shared" si="236"/>
        <v>0.24799999237060547</v>
      </c>
      <c r="DZ169" s="27">
        <f t="shared" si="237"/>
        <v>0.24799999237060547</v>
      </c>
      <c r="EA169" s="27">
        <f t="shared" si="238"/>
        <v>0.24799999237060547</v>
      </c>
      <c r="EB169" s="27">
        <f t="shared" si="239"/>
        <v>0.24799999237060547</v>
      </c>
      <c r="EC169" s="27">
        <f t="shared" si="240"/>
        <v>0.24799999237060547</v>
      </c>
      <c r="ED169" s="27">
        <f t="shared" si="241"/>
        <v>0.24799999237060547</v>
      </c>
      <c r="EE169" s="27">
        <f t="shared" si="242"/>
        <v>0.24799999237060547</v>
      </c>
      <c r="EF169" s="27" t="str">
        <f t="shared" si="243"/>
        <v>.</v>
      </c>
      <c r="EG169" s="27" t="str">
        <f t="shared" si="244"/>
        <v>.</v>
      </c>
      <c r="EH169" s="27" t="str">
        <f t="shared" si="245"/>
        <v>.</v>
      </c>
      <c r="EI169" s="27" t="str">
        <f t="shared" si="246"/>
        <v>.</v>
      </c>
      <c r="EJ169" s="27" t="str">
        <f t="shared" si="247"/>
        <v>.</v>
      </c>
      <c r="EK169" s="27" t="str">
        <f t="shared" si="248"/>
        <v>.</v>
      </c>
      <c r="EL169" s="27" t="str">
        <f t="shared" si="249"/>
        <v>.</v>
      </c>
      <c r="EM169" s="27" t="str">
        <f t="shared" si="250"/>
        <v>.</v>
      </c>
      <c r="EN169" s="27" t="str">
        <f t="shared" si="251"/>
        <v>.</v>
      </c>
      <c r="EO169" s="27" t="str">
        <f t="shared" si="252"/>
        <v>.</v>
      </c>
      <c r="EP169" s="27" t="str">
        <f t="shared" si="215"/>
        <v>.</v>
      </c>
      <c r="EQ169" s="27" t="str">
        <f t="shared" si="216"/>
        <v>.</v>
      </c>
      <c r="ER169" s="27" t="str">
        <f t="shared" si="260"/>
        <v>.</v>
      </c>
      <c r="ES169" s="27" t="str">
        <f t="shared" si="260"/>
        <v>.</v>
      </c>
      <c r="ET169" s="27" t="str">
        <f t="shared" si="260"/>
        <v>.</v>
      </c>
      <c r="EU169" s="27"/>
      <c r="EV169" s="27"/>
      <c r="EW169" s="27"/>
      <c r="EX169" s="27"/>
      <c r="EY169" s="27"/>
      <c r="EZ169" s="27" t="str">
        <f>IFERROR(VLOOKUP(CONCATENATE($C169,".SL.TLF.TERT.ZS"),AREA_WB_6ATTRS,Seq!B$1,FALSE)/100,".")</f>
        <v>.</v>
      </c>
      <c r="FA169" s="27" t="str">
        <f>IFERROR(VLOOKUP(CONCATENATE($C169,".SL.TLF.TERT.ZS"),AREA_WB_6ATTRS,Seq!C$1,FALSE)/100,".")</f>
        <v>.</v>
      </c>
      <c r="FB169" s="27" t="str">
        <f>IFERROR(VLOOKUP(CONCATENATE($C169,".SL.TLF.TERT.ZS"),AREA_WB_6ATTRS,Seq!D$1,FALSE)/100,".")</f>
        <v>.</v>
      </c>
      <c r="FC169" s="27" t="str">
        <f>IFERROR(VLOOKUP(CONCATENATE($C169,".SL.TLF.TERT.ZS"),AREA_WB_6ATTRS,Seq!E$1,FALSE)/100,".")</f>
        <v>.</v>
      </c>
      <c r="FD169" s="27" t="str">
        <f>IFERROR(VLOOKUP(CONCATENATE($C169,".SL.TLF.TERT.ZS"),AREA_WB_6ATTRS,Seq!F$1,FALSE)/100,".")</f>
        <v>.</v>
      </c>
      <c r="FE169" s="27" t="str">
        <f>IFERROR(VLOOKUP(CONCATENATE($C169,".SL.TLF.TERT.ZS"),AREA_WB_6ATTRS,Seq!G$1,FALSE)/100,".")</f>
        <v>.</v>
      </c>
      <c r="FF169" s="27" t="str">
        <f>IFERROR(VLOOKUP(CONCATENATE($C169,".SL.TLF.TERT.ZS"),AREA_WB_6ATTRS,Seq!H$1,FALSE)/100,".")</f>
        <v>.</v>
      </c>
      <c r="FG169" s="27" t="str">
        <f>IFERROR(VLOOKUP(CONCATENATE($C169,".SL.TLF.TERT.ZS"),AREA_WB_6ATTRS,Seq!I$1,FALSE)/100,".")</f>
        <v>.</v>
      </c>
      <c r="FH169" s="27" t="str">
        <f>IFERROR(VLOOKUP(CONCATENATE($C169,".SL.TLF.TERT.ZS"),AREA_WB_6ATTRS,Seq!J$1,FALSE)/100,".")</f>
        <v>.</v>
      </c>
      <c r="FI169" s="27" t="str">
        <f>IFERROR(VLOOKUP(CONCATENATE($C169,".SL.TLF.TERT.ZS"),AREA_WB_6ATTRS,Seq!K$1,FALSE)/100,".")</f>
        <v>.</v>
      </c>
      <c r="FJ169" s="27" t="str">
        <f>IFERROR(VLOOKUP(CONCATENATE($C169,".SL.TLF.TERT.ZS"),AREA_WB_6ATTRS,Seq!L$1,FALSE)/100,".")</f>
        <v>.</v>
      </c>
      <c r="FK169" s="27" t="str">
        <f>IFERROR(VLOOKUP(CONCATENATE($C169,".SL.TLF.TERT.ZS"),AREA_WB_6ATTRS,Seq!M$1,FALSE)/100,".")</f>
        <v>.</v>
      </c>
      <c r="FL169" s="27" t="str">
        <f>IFERROR(VLOOKUP(CONCATENATE($C169,".SL.TLF.TERT.ZS"),AREA_WB_6ATTRS,Seq!N$1,FALSE)/100,".")</f>
        <v>.</v>
      </c>
      <c r="FM169" s="27" t="str">
        <f>IFERROR(VLOOKUP(CONCATENATE($C169,".SL.TLF.TERT.ZS"),AREA_WB_6ATTRS,Seq!O$1,FALSE)/100,".")</f>
        <v>.</v>
      </c>
      <c r="FN169" s="27" t="str">
        <f>IFERROR(VLOOKUP(CONCATENATE($C169,".SL.TLF.TERT.ZS"),AREA_WB_6ATTRS,Seq!P$1,FALSE)/100,".")</f>
        <v>.</v>
      </c>
      <c r="FO169" s="27" t="str">
        <f>IFERROR(VLOOKUP(CONCATENATE($C169,".SL.TLF.TERT.ZS"),AREA_WB_6ATTRS,Seq!Q$1,FALSE)/100,".")</f>
        <v>.</v>
      </c>
      <c r="FP169" s="27">
        <f>IFERROR(VLOOKUP(CONCATENATE($C169,".SL.TLF.TERT.ZS"),AREA_WB_6ATTRS,Seq!R$1,FALSE)/100,".")</f>
        <v>0.24799999237060547</v>
      </c>
      <c r="FQ169" s="27" t="str">
        <f>IFERROR(VLOOKUP(CONCATENATE($C169,".SL.TLF.TERT.ZS"),AREA_WB_6ATTRS,Seq!S$1,FALSE)/100,".")</f>
        <v>.</v>
      </c>
      <c r="FR169" s="27" t="str">
        <f>IFERROR(VLOOKUP(CONCATENATE($C169,".SL.TLF.TERT.ZS"),AREA_WB_6ATTRS,Seq!T$1,FALSE)/100,".")</f>
        <v>.</v>
      </c>
      <c r="FS169" s="27" t="str">
        <f>IFERROR(VLOOKUP(CONCATENATE($C169,".SL.TLF.TERT.ZS"),AREA_WB_6ATTRS,Seq!U$1,FALSE)/100,".")</f>
        <v>.</v>
      </c>
      <c r="FT169" s="27" t="str">
        <f>IFERROR(VLOOKUP(CONCATENATE($C169,".SL.TLF.TERT.ZS"),AREA_WB_6ATTRS,Seq!V$1,FALSE)/100,".")</f>
        <v>.</v>
      </c>
      <c r="FU169" s="27" t="str">
        <f>IFERROR(VLOOKUP(CONCATENATE($C169,".SL.TLF.TERT.ZS"),AREA_WB_6ATTRS,Seq!W$1,FALSE)/100,".")</f>
        <v>.</v>
      </c>
      <c r="FV169" s="27" t="str">
        <f>IFERROR(VLOOKUP(CONCATENATE($C169,".SL.TLF.TERT.ZS"),AREA_WB_6ATTRS,Seq!X$1,FALSE)/100,".")</f>
        <v>.</v>
      </c>
      <c r="FW169" s="27" t="str">
        <f>IFERROR(VLOOKUP(CONCATENATE($C169,".SL.TLF.TERT.ZS"),AREA_WB_6ATTRS,Seq!Y$1,FALSE)/100,".")</f>
        <v>.</v>
      </c>
      <c r="FX169" s="27" t="str">
        <f>IFERROR(VLOOKUP(CONCATENATE($C169,".SL.TLF.TERT.ZS"),AREA_WB_6ATTRS,Seq!Z$1,FALSE)/100,".")</f>
        <v>.</v>
      </c>
      <c r="FY169" s="27" t="str">
        <f>IFERROR(VLOOKUP(CONCATENATE($C169,".SL.TLF.TERT.ZS"),AREA_WB_6ATTRS,Seq!AA$1,FALSE)/100,".")</f>
        <v>.</v>
      </c>
      <c r="FZ169" s="27" t="str">
        <f>IFERROR(VLOOKUP(CONCATENATE($C169,".SL.TLF.TERT.ZS"),AREA_WB_6ATTRS,Seq!AB$1,FALSE)/100,".")</f>
        <v>.</v>
      </c>
      <c r="GA169" s="27" t="str">
        <f>IFERROR(VLOOKUP(CONCATENATE($C169,".SL.TLF.TERT.ZS"),AREA_WB_6ATTRS,Seq!AC$1,FALSE)/100,".")</f>
        <v>.</v>
      </c>
      <c r="GB169" s="27" t="str">
        <f>IFERROR(VLOOKUP(CONCATENATE($C169,".SL.TLF.TERT.ZS"),AREA_WB_6ATTRS,Seq!AD$1,FALSE)/100,".")</f>
        <v>.</v>
      </c>
      <c r="GC169" s="27" t="str">
        <f>IFERROR(VLOOKUP(CONCATENATE($C169,".SL.TLF.TERT.ZS"),AREA_WB_6ATTRS,Seq!AE$1,FALSE)/100,".")</f>
        <v>.</v>
      </c>
      <c r="GD169" s="27" t="str">
        <f>IFERROR(VLOOKUP(CONCATENATE($C169,".SL.TLF.TERT.ZS"),AREA_WB_6ATTRS,Seq!AF$1,FALSE)/100,".")</f>
        <v>.</v>
      </c>
      <c r="GE169" s="27" t="str">
        <f>IFERROR(VLOOKUP(CONCATENATE($C169,".SL.TLF.TERT.ZS"),AREA_WB_6ATTRS,Seq!AG$1,FALSE)/100,".")</f>
        <v>.</v>
      </c>
      <c r="GF169" s="27" t="str">
        <f>IFERROR(VLOOKUP(CONCATENATE($C169,".SL.TLF.TERT.ZS"),AREA_WB_6ATTRS,Seq!AH$1,FALSE)/100,".")</f>
        <v>.</v>
      </c>
      <c r="GG169" s="27" t="str">
        <f>IFERROR(VLOOKUP(CONCATENATE($C169,".SL.TLF.TERT.ZS"),AREA_WB_6ATTRS,Seq!AI$1,FALSE)/100,".")</f>
        <v>.</v>
      </c>
      <c r="GH169" s="27" t="str">
        <f>IFERROR(VLOOKUP(CONCATENATE($C169,".SL.TLF.TERT.ZS"),AREA_WB_6ATTRS,Seq!AJ$1,FALSE)/100,".")</f>
        <v>.</v>
      </c>
      <c r="GI169" s="27" t="str">
        <f>IFERROR(VLOOKUP(CONCATENATE($C169,".SL.TLF.TERT.ZS"),AREA_WB_6ATTRS,Seq!AK$1,FALSE)/100,".")</f>
        <v>.</v>
      </c>
      <c r="GJ169" s="27" t="str">
        <f>IFERROR(VLOOKUP(CONCATENATE($C169,".SL.TLF.TERT.ZS"),AREA_WB_6ATTRS,Seq!AL$1,FALSE)/100,".")</f>
        <v>.</v>
      </c>
      <c r="GK169" s="27"/>
      <c r="GL169" s="27"/>
      <c r="GM169" s="27">
        <f t="shared" si="253"/>
        <v>1.072381918954522E-4</v>
      </c>
      <c r="GN169" s="27" t="str">
        <f t="shared" si="254"/>
        <v>.</v>
      </c>
      <c r="GO169" s="27" t="str">
        <f t="shared" si="217"/>
        <v>.</v>
      </c>
      <c r="GP169" s="27"/>
      <c r="GQ169" s="9">
        <f>IF(VLOOKUP($B169,EM_80!$B$1:$C$201,2,FALSE)&gt;0,VLOOKUP($B169,EM_80!$B$1:$C$201,2,FALSE),".")</f>
        <v>500</v>
      </c>
      <c r="GR169" s="9" t="str">
        <f t="shared" si="255"/>
        <v>.</v>
      </c>
      <c r="GS169" s="9" t="str">
        <f t="shared" si="210"/>
        <v>.</v>
      </c>
      <c r="GU169">
        <f t="shared" si="256"/>
        <v>4662518</v>
      </c>
      <c r="GV169">
        <f t="shared" si="257"/>
        <v>5329703</v>
      </c>
      <c r="GW169">
        <f t="shared" si="258"/>
        <v>5945317</v>
      </c>
      <c r="GX169">
        <f t="shared" si="259"/>
        <v>6192993</v>
      </c>
      <c r="GZ169" s="9" t="str">
        <f>IF(ISNA(VLOOKUP($B169,Area_EM_90,Seq!C$1,FALSE)),".",VLOOKUP($B169,Area_EM_90,Seq!C$1,FALSE))</f>
        <v>.</v>
      </c>
      <c r="HA169" s="9" t="str">
        <f>IF(ISNA(VLOOKUP($B169,Area_EM_90,Seq!D$1,FALSE)),".",VLOOKUP($B169,Area_EM_90,Seq!D$1,FALSE))</f>
        <v>.</v>
      </c>
      <c r="HB169" s="9" t="str">
        <f>IF(ISNA(VLOOKUP($B169,Area_EM_90,Seq!E$1,FALSE)),".",VLOOKUP($B169,Area_EM_90,Seq!E$1,FALSE))</f>
        <v>.</v>
      </c>
      <c r="HC169" s="9" t="str">
        <f>IF(ISNA(VLOOKUP($B169,Area_EM_90,Seq!F$1,FALSE)),".",VLOOKUP($B169,Area_EM_90,Seq!F$1,FALSE))</f>
        <v>.</v>
      </c>
      <c r="HD169" s="9" t="str">
        <f>IF(ISNA(VLOOKUP($B169,Area_EM_90,Seq!G$1,FALSE)),".",VLOOKUP($B169,Area_EM_90,Seq!G$1,FALSE))</f>
        <v>.</v>
      </c>
      <c r="HE169" s="9" t="str">
        <f>IF(ISNA(VLOOKUP($B169,Area_EM_90,Seq!H$1,FALSE)),".",VLOOKUP($B169,Area_EM_90,Seq!H$1,FALSE))</f>
        <v>.</v>
      </c>
      <c r="HF169" s="9" t="str">
        <f>IF(ISNA(VLOOKUP($B169,Area_EM_90,Seq!I$1,FALSE)),".",VLOOKUP($B169,Area_EM_90,Seq!I$1,FALSE))</f>
        <v>.</v>
      </c>
      <c r="HG169" s="9" t="str">
        <f>IF(ISNA(VLOOKUP($B169,Area_EM_90,Seq!J$1,FALSE)),".",VLOOKUP($B169,Area_EM_90,Seq!J$1,FALSE))</f>
        <v>.</v>
      </c>
      <c r="HH169" s="9" t="str">
        <f>IF(ISNA(VLOOKUP($B169,Area_EM_00,Seq!C$1,FALSE)),".",VLOOKUP($B169,Area_EM_00,Seq!C$1,FALSE))</f>
        <v>.</v>
      </c>
      <c r="HI169" s="9" t="str">
        <f>IF(ISNA(VLOOKUP($B169,Area_EM_00,Seq!D$1,FALSE)),".",VLOOKUP($B169,Area_EM_00,Seq!D$1,FALSE))</f>
        <v>.</v>
      </c>
      <c r="HJ169" s="9" t="str">
        <f>IF(ISNA(VLOOKUP($B169,Area_EM_00,Seq!E$1,FALSE)),".",VLOOKUP($B169,Area_EM_00,Seq!E$1,FALSE))</f>
        <v>.</v>
      </c>
      <c r="HK169" s="9" t="str">
        <f>IF(ISNA(VLOOKUP($B169,Area_EM_00,Seq!F$1,FALSE)),".",VLOOKUP($B169,Area_EM_00,Seq!F$1,FALSE))</f>
        <v>.</v>
      </c>
      <c r="HL169" s="9" t="str">
        <f>IF(ISNA(VLOOKUP($B169,Area_EM_00,Seq!G$1,FALSE)),".",VLOOKUP($B169,Area_EM_00,Seq!G$1,FALSE))</f>
        <v>.</v>
      </c>
      <c r="HM169" s="9" t="str">
        <f>IF(ISNA(VLOOKUP($B169,Area_EM_00,Seq!H$1,FALSE)),".",VLOOKUP($B169,Area_EM_00,Seq!H$1,FALSE))</f>
        <v>.</v>
      </c>
      <c r="HN169" s="9" t="str">
        <f>IF(ISNA(VLOOKUP($B169,Area_EM_00,Seq!I$1,FALSE)),".",VLOOKUP($B169,Area_EM_00,Seq!I$1,FALSE))</f>
        <v>.</v>
      </c>
      <c r="HO169" s="9" t="str">
        <f>IF(ISNA(VLOOKUP($B169,Area_EM_00,Seq!J$1,FALSE)),".",VLOOKUP($B169,Area_EM_00,Seq!J$1,FALSE))</f>
        <v>.</v>
      </c>
      <c r="HQ169" s="27"/>
      <c r="HR169" s="9" t="str">
        <f>IFERROR(VLOOKUP($B169,AREA_EM3_60_00,Seq!E$1,FALSE),".")</f>
        <v>.</v>
      </c>
      <c r="HS169" s="9" t="str">
        <f>IFERROR(VLOOKUP($B169,AREA_EM3_60_00,Seq!F$1,FALSE),".")</f>
        <v>.</v>
      </c>
      <c r="HT169" s="9" t="str">
        <f>IFERROR(VLOOKUP($B169,AREA_EM3_60_00,Seq!G$1,FALSE),".")</f>
        <v>.</v>
      </c>
      <c r="HU169" s="9" t="str">
        <f>IFERROR(VLOOKUP($B169,AREA_EM3_10,Seq!B$1,FALSE),".")</f>
        <v>.</v>
      </c>
      <c r="HV169" s="9">
        <f t="shared" si="218"/>
        <v>4662518</v>
      </c>
      <c r="HW169" s="9">
        <f t="shared" si="219"/>
        <v>5329703</v>
      </c>
      <c r="HX169" s="9">
        <f t="shared" si="220"/>
        <v>5945317</v>
      </c>
      <c r="HY169" s="9">
        <f t="shared" si="221"/>
        <v>6192993</v>
      </c>
    </row>
    <row r="170" spans="1:233">
      <c r="A170" s="25" t="s">
        <v>3935</v>
      </c>
      <c r="B170" s="26" t="str">
        <f t="shared" si="178"/>
        <v>saintVincent&amp;Grenadines</v>
      </c>
      <c r="C170" s="166" t="s">
        <v>1639</v>
      </c>
      <c r="D170" s="27">
        <f>VLOOKUP("CHN.NY.GDP.MKTP.KD",AREA_WB_6ATTRS,Seq!B$1,FALSE)/10000</f>
        <v>18294112.043860689</v>
      </c>
      <c r="E170" s="27">
        <f>VLOOKUP("CHN.NY.GDP.MKTP.KD",AREA_WB_6ATTRS,Seq!C$1,FALSE)/10000</f>
        <v>19245405.87014145</v>
      </c>
      <c r="F170" s="27">
        <f>VLOOKUP("CHN.NY.GDP.MKTP.KD",AREA_WB_6ATTRS,Seq!D$1,FALSE)/10000</f>
        <v>20996737.804324333</v>
      </c>
      <c r="G170" s="27">
        <f>VLOOKUP("CHN.NY.GDP.MKTP.KD",AREA_WB_6ATTRS,Seq!E$1,FALSE)/10000</f>
        <v>23285382.224995762</v>
      </c>
      <c r="H170" s="27">
        <f>VLOOKUP("CHN.NY.GDP.MKTP.KD",AREA_WB_6ATTRS,Seq!F$1,FALSE)/10000</f>
        <v>26824760.323195074</v>
      </c>
      <c r="I170" s="27">
        <f>VLOOKUP("CHN.NY.GDP.MKTP.KD",AREA_WB_6ATTRS,Seq!G$1,FALSE)/10000</f>
        <v>30446102.966826372</v>
      </c>
      <c r="J170" s="27">
        <f>VLOOKUP("CHN.NY.GDP.MKTP.KD",AREA_WB_6ATTRS,Seq!H$1,FALSE)/10000</f>
        <v>33125360.027907111</v>
      </c>
      <c r="K170" s="27">
        <f>VLOOKUP("CHN.NY.GDP.MKTP.KD",AREA_WB_6ATTRS,Seq!I$1,FALSE)/10000</f>
        <v>36967901.791144341</v>
      </c>
      <c r="L170" s="27">
        <f>VLOOKUP("CHN.NY.GDP.MKTP.KD",AREA_WB_6ATTRS,Seq!J$1,FALSE)/10000</f>
        <v>41145274.693543643</v>
      </c>
      <c r="M170" s="27">
        <f>VLOOKUP("CHN.NY.GDP.MKTP.KD",AREA_WB_6ATTRS,Seq!K$1,FALSE)/10000</f>
        <v>42832230.955979005</v>
      </c>
      <c r="N170" s="27">
        <f>VLOOKUP("CHN.NY.GDP.MKTP.KD",AREA_WB_6ATTRS,Seq!L$1,FALSE)/10000</f>
        <v>44459855.73230619</v>
      </c>
      <c r="O170" s="27">
        <f>VLOOKUP("CHN.NY.GDP.MKTP.KD",AREA_WB_6ATTRS,Seq!M$1,FALSE)/10000</f>
        <v>48550162.459678344</v>
      </c>
      <c r="P170" s="27">
        <f>VLOOKUP("CHN.NY.GDP.MKTP.KD",AREA_WB_6ATTRS,Seq!N$1,FALSE)/10000</f>
        <v>55444285.528952621</v>
      </c>
      <c r="Q170" s="27">
        <f>VLOOKUP("CHN.NY.GDP.MKTP.KD",AREA_WB_6ATTRS,Seq!O$1,FALSE)/10000</f>
        <v>63206485.503006078</v>
      </c>
      <c r="R170" s="27">
        <f>VLOOKUP("CHN.NY.GDP.MKTP.KD",AREA_WB_6ATTRS,Seq!P$1,FALSE)/10000</f>
        <v>71486535.103899792</v>
      </c>
      <c r="S170" s="27">
        <f>VLOOKUP("CHN.NY.GDP.MKTP.KD",AREA_WB_6ATTRS,Seq!Q$1,FALSE)/10000</f>
        <v>79278567.430224851</v>
      </c>
      <c r="T170" s="27">
        <f>VLOOKUP("CHN.NY.GDP.MKTP.KD",AREA_WB_6ATTRS,Seq!R$1,FALSE)/10000</f>
        <v>87206424.173247412</v>
      </c>
      <c r="U170" s="27">
        <f>VLOOKUP("CHN.NY.GDP.MKTP.KD",AREA_WB_6ATTRS,Seq!S$1,FALSE)/10000</f>
        <v>95316621.621359423</v>
      </c>
      <c r="V170" s="27">
        <f>VLOOKUP("CHN.NY.GDP.MKTP.KD",AREA_WB_6ATTRS,Seq!T$1,FALSE)/10000</f>
        <v>102751318.10782552</v>
      </c>
      <c r="W170" s="27">
        <f>VLOOKUP("CHN.NY.GDP.MKTP.KD",AREA_WB_6ATTRS,Seq!U$1,FALSE)/10000</f>
        <v>110560418.28402025</v>
      </c>
      <c r="X170" s="27">
        <f>VLOOKUP("CHN.NY.GDP.MKTP.KD",AREA_WB_6ATTRS,Seq!V$1,FALSE)/10000</f>
        <v>119847493.41987793</v>
      </c>
      <c r="Y170" s="27">
        <f>VLOOKUP("CHN.NY.GDP.MKTP.KD",AREA_WB_6ATTRS,Seq!W$1,FALSE)/10000</f>
        <v>129794835.37372778</v>
      </c>
      <c r="Z170" s="27">
        <f>VLOOKUP("CHN.NY.GDP.MKTP.KD",AREA_WB_6ATTRS,Seq!X$1,FALSE)/10000</f>
        <v>141606165.392737</v>
      </c>
      <c r="AA170" s="27">
        <f>VLOOKUP("CHN.NY.GDP.MKTP.KD",AREA_WB_6ATTRS,Seq!Y$1,FALSE)/10000</f>
        <v>155766781.9320105</v>
      </c>
      <c r="AB170" s="27">
        <f>VLOOKUP("CHN.NY.GDP.MKTP.KD",AREA_WB_6ATTRS,Seq!Z$1,FALSE)/10000</f>
        <v>171499226.90714428</v>
      </c>
      <c r="AC170" s="27">
        <f>VLOOKUP("CHN.NY.GDP.MKTP.KD",AREA_WB_6ATTRS,Seq!AA$1,FALSE)/10000</f>
        <v>190878639.54765138</v>
      </c>
      <c r="AD170" s="27">
        <f>VLOOKUP("CHN.NY.GDP.MKTP.KD",AREA_WB_6ATTRS,Seq!AB$1,FALSE)/10000</f>
        <v>215120226.77020231</v>
      </c>
      <c r="AE170" s="27">
        <f>VLOOKUP("CHN.NY.GDP.MKTP.KD",AREA_WB_6ATTRS,Seq!AC$1,FALSE)/10000</f>
        <v>245667298.97157177</v>
      </c>
      <c r="AF170" s="27">
        <f>VLOOKUP("CHN.NY.GDP.MKTP.KD",AREA_WB_6ATTRS,Seq!AD$1,FALSE)/10000</f>
        <v>269251359.67284226</v>
      </c>
      <c r="AG170" s="27">
        <f>VLOOKUP("CHN.NY.GDP.MKTP.KD",AREA_WB_6ATTRS,Seq!AE$1,FALSE)/10000</f>
        <v>294022484.76274431</v>
      </c>
      <c r="AH170" s="27">
        <f>VLOOKUP("CHN.NY.GDP.MKTP.KD",AREA_WB_6ATTRS,Seq!AF$1,FALSE)/10000</f>
        <v>324600823.17806971</v>
      </c>
      <c r="AI170" s="27">
        <f>VLOOKUP("CHN.NY.GDP.MKTP.KD",AREA_WB_6ATTRS,Seq!AG$1,FALSE)/10000</f>
        <v>354139498.08727396</v>
      </c>
      <c r="AJ170" s="27"/>
      <c r="AK170" s="27"/>
      <c r="AL170" s="27"/>
      <c r="AM170" s="27"/>
      <c r="AN170" s="27"/>
      <c r="AO170" s="27"/>
      <c r="AP170" s="27">
        <f>IFERROR(VLOOKUP(CONCATENATE($C170, ".NY.GDP.MKTP.KD"),AREA_WB_6ATTRS,Seq!B$1,FALSE)/10000,".")</f>
        <v>16253.113310500934</v>
      </c>
      <c r="AQ170" s="27">
        <f>IFERROR(VLOOKUP(CONCATENATE($C170, ".NY.GDP.MKTP.KD"),AREA_WB_6ATTRS,Seq!C$1,FALSE)/10000,".")</f>
        <v>17249.338818880322</v>
      </c>
      <c r="AR170" s="27">
        <f>IFERROR(VLOOKUP(CONCATENATE($C170, ".NY.GDP.MKTP.KD"),AREA_WB_6ATTRS,Seq!D$1,FALSE)/10000,".")</f>
        <v>18076.794987319987</v>
      </c>
      <c r="AS170" s="27">
        <f>IFERROR(VLOOKUP(CONCATENATE($C170, ".NY.GDP.MKTP.KD"),AREA_WB_6ATTRS,Seq!E$1,FALSE)/10000,".")</f>
        <v>18872.027629973709</v>
      </c>
      <c r="AT170" s="27">
        <f>IFERROR(VLOOKUP(CONCATENATE($C170, ".NY.GDP.MKTP.KD"),AREA_WB_6ATTRS,Seq!F$1,FALSE)/10000,".")</f>
        <v>19984.042506651571</v>
      </c>
      <c r="AU170" s="27">
        <f>IFERROR(VLOOKUP(CONCATENATE($C170, ".NY.GDP.MKTP.KD"),AREA_WB_6ATTRS,Seq!G$1,FALSE)/10000,".")</f>
        <v>21206.386736736378</v>
      </c>
      <c r="AV170" s="27">
        <f>IFERROR(VLOOKUP(CONCATENATE($C170, ".NY.GDP.MKTP.KD"),AREA_WB_6ATTRS,Seq!H$1,FALSE)/10000,".")</f>
        <v>22619.343861855159</v>
      </c>
      <c r="AW170" s="27">
        <f>IFERROR(VLOOKUP(CONCATENATE($C170, ".NY.GDP.MKTP.KD"),AREA_WB_6ATTRS,Seq!I$1,FALSE)/10000,".")</f>
        <v>23646.155241105847</v>
      </c>
      <c r="AX170" s="27">
        <f>IFERROR(VLOOKUP(CONCATENATE($C170, ".NY.GDP.MKTP.KD"),AREA_WB_6ATTRS,Seq!J$1,FALSE)/10000,".")</f>
        <v>27100.720994647741</v>
      </c>
      <c r="AY170" s="27">
        <f>IFERROR(VLOOKUP(CONCATENATE($C170, ".NY.GDP.MKTP.KD"),AREA_WB_6ATTRS,Seq!K$1,FALSE)/10000,".")</f>
        <v>27776.340161262047</v>
      </c>
      <c r="AZ170" s="27">
        <f>IFERROR(VLOOKUP(CONCATENATE($C170, ".NY.GDP.MKTP.KD"),AREA_WB_6ATTRS,Seq!L$1,FALSE)/10000,".")</f>
        <v>29177.828458686112</v>
      </c>
      <c r="BA170" s="27">
        <f>IFERROR(VLOOKUP(CONCATENATE($C170, ".NY.GDP.MKTP.KD"),AREA_WB_6ATTRS,Seq!M$1,FALSE)/10000,".")</f>
        <v>29357.521323937006</v>
      </c>
      <c r="BB170" s="27">
        <f>IFERROR(VLOOKUP(CONCATENATE($C170, ".NY.GDP.MKTP.KD"),AREA_WB_6ATTRS,Seq!N$1,FALSE)/10000,".")</f>
        <v>31566.258141857088</v>
      </c>
      <c r="BC170" s="27">
        <f>IFERROR(VLOOKUP(CONCATENATE($C170, ".NY.GDP.MKTP.KD"),AREA_WB_6ATTRS,Seq!O$1,FALSE)/10000,".")</f>
        <v>31615.961055904972</v>
      </c>
      <c r="BD170" s="27">
        <f>IFERROR(VLOOKUP(CONCATENATE($C170, ".NY.GDP.MKTP.KD"),AREA_WB_6ATTRS,Seq!P$1,FALSE)/10000,".")</f>
        <v>30666.453280576432</v>
      </c>
      <c r="BE170" s="27">
        <f>IFERROR(VLOOKUP(CONCATENATE($C170, ".NY.GDP.MKTP.KD"),AREA_WB_6ATTRS,Seq!Q$1,FALSE)/10000,".")</f>
        <v>30973.657767607743</v>
      </c>
      <c r="BF170" s="27">
        <f>IFERROR(VLOOKUP(CONCATENATE($C170, ".NY.GDP.MKTP.KD"),AREA_WB_6ATTRS,Seq!R$1,FALSE)/10000,".")</f>
        <v>31388.751729432486</v>
      </c>
      <c r="BG170" s="27">
        <f>IFERROR(VLOOKUP(CONCATENATE($C170, ".NY.GDP.MKTP.KD"),AREA_WB_6ATTRS,Seq!S$1,FALSE)/10000,".")</f>
        <v>35555.52871161708</v>
      </c>
      <c r="BH170" s="27">
        <f>IFERROR(VLOOKUP(CONCATENATE($C170, ".NY.GDP.MKTP.KD"),AREA_WB_6ATTRS,Seq!T$1,FALSE)/10000,".")</f>
        <v>37395.598298048972</v>
      </c>
      <c r="BI170" s="27">
        <f>IFERROR(VLOOKUP(CONCATENATE($C170, ".NY.GDP.MKTP.KD"),AREA_WB_6ATTRS,Seq!U$1,FALSE)/10000,".")</f>
        <v>39042.864167210486</v>
      </c>
      <c r="BJ170" s="27">
        <f>IFERROR(VLOOKUP(CONCATENATE($C170, ".NY.GDP.MKTP.KD"),AREA_WB_6ATTRS,Seq!V$1,FALSE)/10000,".")</f>
        <v>39744.700668453639</v>
      </c>
      <c r="BK170" s="27">
        <f>IFERROR(VLOOKUP(CONCATENATE($C170, ".NY.GDP.MKTP.KD"),AREA_WB_6ATTRS,Seq!W$1,FALSE)/10000,".")</f>
        <v>40628.960042393453</v>
      </c>
      <c r="BL170" s="27">
        <f>IFERROR(VLOOKUP(CONCATENATE($C170, ".NY.GDP.MKTP.KD"),AREA_WB_6ATTRS,Seq!X$1,FALSE)/10000,".")</f>
        <v>42189.705146210501</v>
      </c>
      <c r="BM170" s="27">
        <f>IFERROR(VLOOKUP(CONCATENATE($C170, ".NY.GDP.MKTP.KD"),AREA_WB_6ATTRS,Seq!Y$1,FALSE)/10000,".")</f>
        <v>43486.302353649393</v>
      </c>
      <c r="BN170" s="27">
        <f>IFERROR(VLOOKUP(CONCATENATE($C170, ".NY.GDP.MKTP.KD"),AREA_WB_6ATTRS,Seq!Z$1,FALSE)/10000,".")</f>
        <v>46345.89289388567</v>
      </c>
      <c r="BO170" s="27">
        <f>IFERROR(VLOOKUP(CONCATENATE($C170, ".NY.GDP.MKTP.KD"),AREA_WB_6ATTRS,Seq!AA$1,FALSE)/10000,".")</f>
        <v>47331.926465232566</v>
      </c>
      <c r="BP170" s="27">
        <f>IFERROR(VLOOKUP(CONCATENATE($C170, ".NY.GDP.MKTP.KD"),AREA_WB_6ATTRS,Seq!AB$1,FALSE)/10000,".")</f>
        <v>51842.504950582668</v>
      </c>
      <c r="BQ170" s="27">
        <f>IFERROR(VLOOKUP(CONCATENATE($C170, ".NY.GDP.MKTP.KD"),AREA_WB_6ATTRS,Seq!AC$1,FALSE)/10000,".")</f>
        <v>53460.52722388343</v>
      </c>
      <c r="BR170" s="27">
        <f>IFERROR(VLOOKUP(CONCATENATE($C170, ".NY.GDP.MKTP.KD"),AREA_WB_6ATTRS,Seq!AD$1,FALSE)/10000,".")</f>
        <v>53142.20803932281</v>
      </c>
      <c r="BS170" s="27">
        <f>IFERROR(VLOOKUP(CONCATENATE($C170, ".NY.GDP.MKTP.KD"),AREA_WB_6ATTRS,Seq!AE$1,FALSE)/10000,".")</f>
        <v>51921.10926357859</v>
      </c>
      <c r="BT170" s="27">
        <f>IFERROR(VLOOKUP(CONCATENATE($C170, ".NY.GDP.MKTP.KD"),AREA_WB_6ATTRS,Seq!AF$1,FALSE)/10000,".")</f>
        <v>50968.232157058206</v>
      </c>
      <c r="BU170" s="27">
        <f>IFERROR(VLOOKUP(CONCATENATE($C170, ".NY.GDP.MKTP.KD"),AREA_WB_6ATTRS,Seq!AG$1,FALSE)/10000,".")</f>
        <v>50986.672586287285</v>
      </c>
      <c r="BV170" s="27"/>
      <c r="BW170" s="27"/>
      <c r="BX170" s="27"/>
      <c r="BY170" s="27"/>
      <c r="BZ170" s="27"/>
      <c r="CA170" s="27"/>
      <c r="CB170" s="27"/>
      <c r="CC170" s="27">
        <f>CNPop!A$48</f>
        <v>5.0000000000000001E-3</v>
      </c>
      <c r="CD170" s="27">
        <f>CNPop!B$48</f>
        <v>6.0000000000000001E-3</v>
      </c>
      <c r="CE170" s="27">
        <f>CNPop!C$48</f>
        <v>6.0000000000000001E-3</v>
      </c>
      <c r="CF170" s="27">
        <f>CNPop!D$48</f>
        <v>7.0000000000000001E-3</v>
      </c>
      <c r="CG170" s="27">
        <f>CNPop!E$48</f>
        <v>7.0000000000000001E-3</v>
      </c>
      <c r="CH170" s="27">
        <f>CNPop!F$48</f>
        <v>8.0000000000000002E-3</v>
      </c>
      <c r="CI170" s="27">
        <f>CNPop!G$48</f>
        <v>8.9999999999999993E-3</v>
      </c>
      <c r="CJ170" s="27">
        <f>CNPop!H$48</f>
        <v>0.01</v>
      </c>
      <c r="CK170" s="27">
        <f>CNPop!I$48</f>
        <v>1.0999999999999999E-2</v>
      </c>
      <c r="CL170" s="27">
        <f>CNPop!J$48</f>
        <v>1.2E-2</v>
      </c>
      <c r="CM170" s="27">
        <f>CNPop!K$48</f>
        <v>1.4E-2</v>
      </c>
      <c r="CN170" s="27">
        <f>CNPop!L$48</f>
        <v>1.6E-2</v>
      </c>
      <c r="CO170" s="27">
        <f>CNPop!M$48</f>
        <v>1.7000000000000001E-2</v>
      </c>
      <c r="CP170" s="27">
        <f>CNPop!N$48</f>
        <v>1.9E-2</v>
      </c>
      <c r="CQ170" s="27">
        <f>CNPop!O$48</f>
        <v>2.1000000000000001E-2</v>
      </c>
      <c r="CR170" s="27">
        <f>CNPop!P$48</f>
        <v>2.3E-2</v>
      </c>
      <c r="CS170" s="27">
        <f>CNPop!Q$48</f>
        <v>2.5999999999999999E-2</v>
      </c>
      <c r="CT170" s="27">
        <f>CNPop!R$48</f>
        <v>2.8000000000000001E-2</v>
      </c>
      <c r="CU170" s="27">
        <f>CNPop!S$48</f>
        <v>0.03</v>
      </c>
      <c r="CV170" s="27">
        <f>CNPop!T$48</f>
        <v>3.3000000000000002E-2</v>
      </c>
      <c r="CW170" s="27">
        <f>CNPop!U$48</f>
        <v>3.5999999999999997E-2</v>
      </c>
      <c r="CX170" s="27">
        <f>CNPop!V$48</f>
        <v>3.9E-2</v>
      </c>
      <c r="CY170" s="27">
        <f>CNPop!W$48</f>
        <v>4.2000000000000003E-2</v>
      </c>
      <c r="CZ170" s="27">
        <f>CNPop!X$48</f>
        <v>4.4999999999999998E-2</v>
      </c>
      <c r="DA170" s="27">
        <f>CNPop!Y$48</f>
        <v>4.9000000000000002E-2</v>
      </c>
      <c r="DB170" s="27">
        <f>CNPop!Z$48</f>
        <v>5.1999999999999998E-2</v>
      </c>
      <c r="DC170" s="27">
        <f>CNPop!AA$48</f>
        <v>5.6000000000000001E-2</v>
      </c>
      <c r="DD170" s="27">
        <f>CNPop!AB$48</f>
        <v>0.06</v>
      </c>
      <c r="DE170" s="27">
        <f>CNPop!AC$48</f>
        <v>6.3E-2</v>
      </c>
      <c r="DF170" s="27">
        <f>CNPop!AD$48</f>
        <v>6.8000000000000005E-2</v>
      </c>
      <c r="DG170" s="27">
        <f>CNPop!AE$48</f>
        <v>7.1999999999999995E-2</v>
      </c>
      <c r="DH170" s="27">
        <f>CNPop!AF$48</f>
        <v>7.5999999999999998E-2</v>
      </c>
      <c r="DI170" s="27">
        <f>CNPop!AG$48</f>
        <v>8.1000000000000003E-2</v>
      </c>
      <c r="DJ170" s="27">
        <f>CNPop!AH$48</f>
        <v>8.5000000000000006E-2</v>
      </c>
      <c r="DK170" s="27">
        <f>CNPop!AI$48</f>
        <v>0.09</v>
      </c>
      <c r="DL170" s="27">
        <f>CNPop!AJ$48</f>
        <v>9.5000000000000001E-2</v>
      </c>
      <c r="DM170" s="27">
        <f>CNPop!AK$48</f>
        <v>0.1</v>
      </c>
      <c r="DN170" s="27"/>
      <c r="DO170" s="27">
        <f t="shared" si="226"/>
        <v>6.2E-2</v>
      </c>
      <c r="DP170" s="27">
        <f t="shared" si="227"/>
        <v>6.2E-2</v>
      </c>
      <c r="DQ170" s="27">
        <f t="shared" si="228"/>
        <v>6.2E-2</v>
      </c>
      <c r="DR170" s="27">
        <f t="shared" si="229"/>
        <v>6.2E-2</v>
      </c>
      <c r="DS170" s="27">
        <f t="shared" si="230"/>
        <v>6.2E-2</v>
      </c>
      <c r="DT170" s="27">
        <f t="shared" si="231"/>
        <v>6.2E-2</v>
      </c>
      <c r="DU170" s="27">
        <f t="shared" si="232"/>
        <v>6.2E-2</v>
      </c>
      <c r="DV170" s="27">
        <f t="shared" si="233"/>
        <v>6.2E-2</v>
      </c>
      <c r="DW170" s="27">
        <f t="shared" si="234"/>
        <v>6.2E-2</v>
      </c>
      <c r="DX170" s="27">
        <f t="shared" si="235"/>
        <v>6.2E-2</v>
      </c>
      <c r="DY170" s="27">
        <f t="shared" si="236"/>
        <v>6.2E-2</v>
      </c>
      <c r="DZ170" s="27">
        <f t="shared" si="237"/>
        <v>6.2E-2</v>
      </c>
      <c r="EA170" s="27" t="str">
        <f t="shared" si="238"/>
        <v>.</v>
      </c>
      <c r="EB170" s="27" t="str">
        <f t="shared" si="239"/>
        <v>.</v>
      </c>
      <c r="EC170" s="27" t="str">
        <f t="shared" si="240"/>
        <v>.</v>
      </c>
      <c r="ED170" s="27" t="str">
        <f t="shared" si="241"/>
        <v>.</v>
      </c>
      <c r="EE170" s="27" t="str">
        <f t="shared" si="242"/>
        <v>.</v>
      </c>
      <c r="EF170" s="27" t="str">
        <f t="shared" si="243"/>
        <v>.</v>
      </c>
      <c r="EG170" s="27" t="str">
        <f t="shared" si="244"/>
        <v>.</v>
      </c>
      <c r="EH170" s="27" t="str">
        <f t="shared" si="245"/>
        <v>.</v>
      </c>
      <c r="EI170" s="27" t="str">
        <f t="shared" si="246"/>
        <v>.</v>
      </c>
      <c r="EJ170" s="27" t="str">
        <f t="shared" si="247"/>
        <v>.</v>
      </c>
      <c r="EK170" s="27" t="str">
        <f t="shared" si="248"/>
        <v>.</v>
      </c>
      <c r="EL170" s="27" t="str">
        <f t="shared" si="249"/>
        <v>.</v>
      </c>
      <c r="EM170" s="27" t="str">
        <f t="shared" si="250"/>
        <v>.</v>
      </c>
      <c r="EN170" s="27" t="str">
        <f t="shared" si="251"/>
        <v>.</v>
      </c>
      <c r="EO170" s="27" t="str">
        <f t="shared" si="252"/>
        <v>.</v>
      </c>
      <c r="EP170" s="27" t="str">
        <f t="shared" si="215"/>
        <v>.</v>
      </c>
      <c r="EQ170" s="27" t="str">
        <f t="shared" si="216"/>
        <v>.</v>
      </c>
      <c r="ER170" s="27" t="str">
        <f t="shared" si="260"/>
        <v>.</v>
      </c>
      <c r="ES170" s="27" t="str">
        <f t="shared" si="260"/>
        <v>.</v>
      </c>
      <c r="ET170" s="27" t="str">
        <f t="shared" si="260"/>
        <v>.</v>
      </c>
      <c r="EU170" s="27"/>
      <c r="EV170" s="27"/>
      <c r="EW170" s="27"/>
      <c r="EX170" s="27"/>
      <c r="EY170" s="27"/>
      <c r="EZ170" s="27" t="str">
        <f>IFERROR(VLOOKUP(CONCATENATE($C170,".SL.TLF.TERT.ZS"),AREA_WB_6ATTRS,Seq!B$1,FALSE)/100,".")</f>
        <v>.</v>
      </c>
      <c r="FA170" s="27" t="str">
        <f>IFERROR(VLOOKUP(CONCATENATE($C170,".SL.TLF.TERT.ZS"),AREA_WB_6ATTRS,Seq!C$1,FALSE)/100,".")</f>
        <v>.</v>
      </c>
      <c r="FB170" s="27" t="str">
        <f>IFERROR(VLOOKUP(CONCATENATE($C170,".SL.TLF.TERT.ZS"),AREA_WB_6ATTRS,Seq!D$1,FALSE)/100,".")</f>
        <v>.</v>
      </c>
      <c r="FC170" s="27" t="str">
        <f>IFERROR(VLOOKUP(CONCATENATE($C170,".SL.TLF.TERT.ZS"),AREA_WB_6ATTRS,Seq!E$1,FALSE)/100,".")</f>
        <v>.</v>
      </c>
      <c r="FD170" s="27" t="str">
        <f>IFERROR(VLOOKUP(CONCATENATE($C170,".SL.TLF.TERT.ZS"),AREA_WB_6ATTRS,Seq!F$1,FALSE)/100,".")</f>
        <v>.</v>
      </c>
      <c r="FE170" s="27" t="str">
        <f>IFERROR(VLOOKUP(CONCATENATE($C170,".SL.TLF.TERT.ZS"),AREA_WB_6ATTRS,Seq!G$1,FALSE)/100,".")</f>
        <v>.</v>
      </c>
      <c r="FF170" s="27" t="str">
        <f>IFERROR(VLOOKUP(CONCATENATE($C170,".SL.TLF.TERT.ZS"),AREA_WB_6ATTRS,Seq!H$1,FALSE)/100,".")</f>
        <v>.</v>
      </c>
      <c r="FG170" s="27" t="str">
        <f>IFERROR(VLOOKUP(CONCATENATE($C170,".SL.TLF.TERT.ZS"),AREA_WB_6ATTRS,Seq!I$1,FALSE)/100,".")</f>
        <v>.</v>
      </c>
      <c r="FH170" s="27" t="str">
        <f>IFERROR(VLOOKUP(CONCATENATE($C170,".SL.TLF.TERT.ZS"),AREA_WB_6ATTRS,Seq!J$1,FALSE)/100,".")</f>
        <v>.</v>
      </c>
      <c r="FI170" s="27" t="str">
        <f>IFERROR(VLOOKUP(CONCATENATE($C170,".SL.TLF.TERT.ZS"),AREA_WB_6ATTRS,Seq!K$1,FALSE)/100,".")</f>
        <v>.</v>
      </c>
      <c r="FJ170" s="27" t="str">
        <f>IFERROR(VLOOKUP(CONCATENATE($C170,".SL.TLF.TERT.ZS"),AREA_WB_6ATTRS,Seq!L$1,FALSE)/100,".")</f>
        <v>.</v>
      </c>
      <c r="FK170" s="27">
        <f>IFERROR(VLOOKUP(CONCATENATE($C170,".SL.TLF.TERT.ZS"),AREA_WB_6ATTRS,Seq!M$1,FALSE)/100,".")</f>
        <v>6.2E-2</v>
      </c>
      <c r="FL170" s="27" t="str">
        <f>IFERROR(VLOOKUP(CONCATENATE($C170,".SL.TLF.TERT.ZS"),AREA_WB_6ATTRS,Seq!N$1,FALSE)/100,".")</f>
        <v>.</v>
      </c>
      <c r="FM170" s="27" t="str">
        <f>IFERROR(VLOOKUP(CONCATENATE($C170,".SL.TLF.TERT.ZS"),AREA_WB_6ATTRS,Seq!O$1,FALSE)/100,".")</f>
        <v>.</v>
      </c>
      <c r="FN170" s="27" t="str">
        <f>IFERROR(VLOOKUP(CONCATENATE($C170,".SL.TLF.TERT.ZS"),AREA_WB_6ATTRS,Seq!P$1,FALSE)/100,".")</f>
        <v>.</v>
      </c>
      <c r="FO170" s="27" t="str">
        <f>IFERROR(VLOOKUP(CONCATENATE($C170,".SL.TLF.TERT.ZS"),AREA_WB_6ATTRS,Seq!Q$1,FALSE)/100,".")</f>
        <v>.</v>
      </c>
      <c r="FP170" s="27" t="str">
        <f>IFERROR(VLOOKUP(CONCATENATE($C170,".SL.TLF.TERT.ZS"),AREA_WB_6ATTRS,Seq!R$1,FALSE)/100,".")</f>
        <v>.</v>
      </c>
      <c r="FQ170" s="27" t="str">
        <f>IFERROR(VLOOKUP(CONCATENATE($C170,".SL.TLF.TERT.ZS"),AREA_WB_6ATTRS,Seq!S$1,FALSE)/100,".")</f>
        <v>.</v>
      </c>
      <c r="FR170" s="27" t="str">
        <f>IFERROR(VLOOKUP(CONCATENATE($C170,".SL.TLF.TERT.ZS"),AREA_WB_6ATTRS,Seq!T$1,FALSE)/100,".")</f>
        <v>.</v>
      </c>
      <c r="FS170" s="27" t="str">
        <f>IFERROR(VLOOKUP(CONCATENATE($C170,".SL.TLF.TERT.ZS"),AREA_WB_6ATTRS,Seq!U$1,FALSE)/100,".")</f>
        <v>.</v>
      </c>
      <c r="FT170" s="27" t="str">
        <f>IFERROR(VLOOKUP(CONCATENATE($C170,".SL.TLF.TERT.ZS"),AREA_WB_6ATTRS,Seq!V$1,FALSE)/100,".")</f>
        <v>.</v>
      </c>
      <c r="FU170" s="27" t="str">
        <f>IFERROR(VLOOKUP(CONCATENATE($C170,".SL.TLF.TERT.ZS"),AREA_WB_6ATTRS,Seq!W$1,FALSE)/100,".")</f>
        <v>.</v>
      </c>
      <c r="FV170" s="27" t="str">
        <f>IFERROR(VLOOKUP(CONCATENATE($C170,".SL.TLF.TERT.ZS"),AREA_WB_6ATTRS,Seq!X$1,FALSE)/100,".")</f>
        <v>.</v>
      </c>
      <c r="FW170" s="27" t="str">
        <f>IFERROR(VLOOKUP(CONCATENATE($C170,".SL.TLF.TERT.ZS"),AREA_WB_6ATTRS,Seq!Y$1,FALSE)/100,".")</f>
        <v>.</v>
      </c>
      <c r="FX170" s="27" t="str">
        <f>IFERROR(VLOOKUP(CONCATENATE($C170,".SL.TLF.TERT.ZS"),AREA_WB_6ATTRS,Seq!Z$1,FALSE)/100,".")</f>
        <v>.</v>
      </c>
      <c r="FY170" s="27" t="str">
        <f>IFERROR(VLOOKUP(CONCATENATE($C170,".SL.TLF.TERT.ZS"),AREA_WB_6ATTRS,Seq!AA$1,FALSE)/100,".")</f>
        <v>.</v>
      </c>
      <c r="FZ170" s="27" t="str">
        <f>IFERROR(VLOOKUP(CONCATENATE($C170,".SL.TLF.TERT.ZS"),AREA_WB_6ATTRS,Seq!AB$1,FALSE)/100,".")</f>
        <v>.</v>
      </c>
      <c r="GA170" s="27" t="str">
        <f>IFERROR(VLOOKUP(CONCATENATE($C170,".SL.TLF.TERT.ZS"),AREA_WB_6ATTRS,Seq!AC$1,FALSE)/100,".")</f>
        <v>.</v>
      </c>
      <c r="GB170" s="27" t="str">
        <f>IFERROR(VLOOKUP(CONCATENATE($C170,".SL.TLF.TERT.ZS"),AREA_WB_6ATTRS,Seq!AD$1,FALSE)/100,".")</f>
        <v>.</v>
      </c>
      <c r="GC170" s="27" t="str">
        <f>IFERROR(VLOOKUP(CONCATENATE($C170,".SL.TLF.TERT.ZS"),AREA_WB_6ATTRS,Seq!AE$1,FALSE)/100,".")</f>
        <v>.</v>
      </c>
      <c r="GD170" s="27" t="str">
        <f>IFERROR(VLOOKUP(CONCATENATE($C170,".SL.TLF.TERT.ZS"),AREA_WB_6ATTRS,Seq!AF$1,FALSE)/100,".")</f>
        <v>.</v>
      </c>
      <c r="GE170" s="27" t="str">
        <f>IFERROR(VLOOKUP(CONCATENATE($C170,".SL.TLF.TERT.ZS"),AREA_WB_6ATTRS,Seq!AG$1,FALSE)/100,".")</f>
        <v>.</v>
      </c>
      <c r="GF170" s="27" t="str">
        <f>IFERROR(VLOOKUP(CONCATENATE($C170,".SL.TLF.TERT.ZS"),AREA_WB_6ATTRS,Seq!AH$1,FALSE)/100,".")</f>
        <v>.</v>
      </c>
      <c r="GG170" s="27" t="str">
        <f>IFERROR(VLOOKUP(CONCATENATE($C170,".SL.TLF.TERT.ZS"),AREA_WB_6ATTRS,Seq!AI$1,FALSE)/100,".")</f>
        <v>.</v>
      </c>
      <c r="GH170" s="27" t="str">
        <f>IFERROR(VLOOKUP(CONCATENATE($C170,".SL.TLF.TERT.ZS"),AREA_WB_6ATTRS,Seq!AJ$1,FALSE)/100,".")</f>
        <v>.</v>
      </c>
      <c r="GI170" s="27" t="str">
        <f>IFERROR(VLOOKUP(CONCATENATE($C170,".SL.TLF.TERT.ZS"),AREA_WB_6ATTRS,Seq!AK$1,FALSE)/100,".")</f>
        <v>.</v>
      </c>
      <c r="GJ170" s="27" t="str">
        <f>IFERROR(VLOOKUP(CONCATENATE($C170,".SL.TLF.TERT.ZS"),AREA_WB_6ATTRS,Seq!AL$1,FALSE)/100,".")</f>
        <v>.</v>
      </c>
      <c r="GK170" s="27"/>
      <c r="GL170" s="27"/>
      <c r="GM170" s="27" t="str">
        <f t="shared" si="253"/>
        <v>.</v>
      </c>
      <c r="GN170" s="27" t="str">
        <f t="shared" si="254"/>
        <v>.</v>
      </c>
      <c r="GO170" s="27" t="str">
        <f t="shared" si="217"/>
        <v>.</v>
      </c>
      <c r="GP170" s="27"/>
      <c r="GQ170" s="9" t="str">
        <f>IF(VLOOKUP($B170,EM_80!$B$1:$C$201,2,FALSE)&gt;0,VLOOKUP($B170,EM_80!$B$1:$C$201,2,FALSE),".")</f>
        <v>.</v>
      </c>
      <c r="GR170" s="9" t="str">
        <f t="shared" si="255"/>
        <v>.</v>
      </c>
      <c r="GS170" s="9" t="str">
        <f t="shared" si="210"/>
        <v>.</v>
      </c>
      <c r="GU170">
        <f t="shared" si="256"/>
        <v>100433</v>
      </c>
      <c r="GV170">
        <f t="shared" si="257"/>
        <v>107423</v>
      </c>
      <c r="GW170">
        <f t="shared" si="258"/>
        <v>107857</v>
      </c>
      <c r="GX170">
        <f t="shared" si="259"/>
        <v>109333</v>
      </c>
      <c r="GZ170" s="9" t="str">
        <f>IF(ISNA(VLOOKUP($B170,Area_EM_90,Seq!C$1,FALSE)),".",VLOOKUP($B170,Area_EM_90,Seq!C$1,FALSE))</f>
        <v>.</v>
      </c>
      <c r="HA170" s="9" t="str">
        <f>IF(ISNA(VLOOKUP($B170,Area_EM_90,Seq!D$1,FALSE)),".",VLOOKUP($B170,Area_EM_90,Seq!D$1,FALSE))</f>
        <v>.</v>
      </c>
      <c r="HB170" s="9" t="str">
        <f>IF(ISNA(VLOOKUP($B170,Area_EM_90,Seq!E$1,FALSE)),".",VLOOKUP($B170,Area_EM_90,Seq!E$1,FALSE))</f>
        <v>.</v>
      </c>
      <c r="HC170" s="9" t="str">
        <f>IF(ISNA(VLOOKUP($B170,Area_EM_90,Seq!F$1,FALSE)),".",VLOOKUP($B170,Area_EM_90,Seq!F$1,FALSE))</f>
        <v>.</v>
      </c>
      <c r="HD170" s="9" t="str">
        <f>IF(ISNA(VLOOKUP($B170,Area_EM_90,Seq!G$1,FALSE)),".",VLOOKUP($B170,Area_EM_90,Seq!G$1,FALSE))</f>
        <v>.</v>
      </c>
      <c r="HE170" s="9" t="str">
        <f>IF(ISNA(VLOOKUP($B170,Area_EM_90,Seq!H$1,FALSE)),".",VLOOKUP($B170,Area_EM_90,Seq!H$1,FALSE))</f>
        <v>.</v>
      </c>
      <c r="HF170" s="9" t="str">
        <f>IF(ISNA(VLOOKUP($B170,Area_EM_90,Seq!I$1,FALSE)),".",VLOOKUP($B170,Area_EM_90,Seq!I$1,FALSE))</f>
        <v>.</v>
      </c>
      <c r="HG170" s="9" t="str">
        <f>IF(ISNA(VLOOKUP($B170,Area_EM_90,Seq!J$1,FALSE)),".",VLOOKUP($B170,Area_EM_90,Seq!J$1,FALSE))</f>
        <v>.</v>
      </c>
      <c r="HH170" s="9" t="str">
        <f>IF(ISNA(VLOOKUP($B170,Area_EM_00,Seq!C$1,FALSE)),".",VLOOKUP($B170,Area_EM_00,Seq!C$1,FALSE))</f>
        <v>.</v>
      </c>
      <c r="HI170" s="9" t="str">
        <f>IF(ISNA(VLOOKUP($B170,Area_EM_00,Seq!D$1,FALSE)),".",VLOOKUP($B170,Area_EM_00,Seq!D$1,FALSE))</f>
        <v>.</v>
      </c>
      <c r="HJ170" s="9" t="str">
        <f>IF(ISNA(VLOOKUP($B170,Area_EM_00,Seq!E$1,FALSE)),".",VLOOKUP($B170,Area_EM_00,Seq!E$1,FALSE))</f>
        <v>.</v>
      </c>
      <c r="HK170" s="9" t="str">
        <f>IF(ISNA(VLOOKUP($B170,Area_EM_00,Seq!F$1,FALSE)),".",VLOOKUP($B170,Area_EM_00,Seq!F$1,FALSE))</f>
        <v>.</v>
      </c>
      <c r="HL170" s="9" t="str">
        <f>IF(ISNA(VLOOKUP($B170,Area_EM_00,Seq!G$1,FALSE)),".",VLOOKUP($B170,Area_EM_00,Seq!G$1,FALSE))</f>
        <v>.</v>
      </c>
      <c r="HM170" s="9" t="str">
        <f>IF(ISNA(VLOOKUP($B170,Area_EM_00,Seq!H$1,FALSE)),".",VLOOKUP($B170,Area_EM_00,Seq!H$1,FALSE))</f>
        <v>.</v>
      </c>
      <c r="HN170" s="9" t="str">
        <f>IF(ISNA(VLOOKUP($B170,Area_EM_00,Seq!I$1,FALSE)),".",VLOOKUP($B170,Area_EM_00,Seq!I$1,FALSE))</f>
        <v>.</v>
      </c>
      <c r="HO170" s="9" t="str">
        <f>IF(ISNA(VLOOKUP($B170,Area_EM_00,Seq!J$1,FALSE)),".",VLOOKUP($B170,Area_EM_00,Seq!J$1,FALSE))</f>
        <v>.</v>
      </c>
      <c r="HQ170" s="27"/>
      <c r="HR170" s="9" t="str">
        <f>IFERROR(VLOOKUP($B170,AREA_EM3_60_00,Seq!E$1,FALSE),".")</f>
        <v>.</v>
      </c>
      <c r="HS170" s="9" t="str">
        <f>IFERROR(VLOOKUP($B170,AREA_EM3_60_00,Seq!F$1,FALSE),".")</f>
        <v>.</v>
      </c>
      <c r="HT170" s="9" t="str">
        <f>IFERROR(VLOOKUP($B170,AREA_EM3_60_00,Seq!G$1,FALSE),".")</f>
        <v>.</v>
      </c>
      <c r="HU170" s="9" t="str">
        <f>IFERROR(VLOOKUP($B170,AREA_EM3_10,Seq!B$1,FALSE),".")</f>
        <v>.</v>
      </c>
      <c r="HV170" s="9">
        <f t="shared" si="218"/>
        <v>100433</v>
      </c>
      <c r="HW170" s="9">
        <f t="shared" si="219"/>
        <v>107423</v>
      </c>
      <c r="HX170" s="9">
        <f t="shared" si="220"/>
        <v>107857</v>
      </c>
      <c r="HY170" s="9">
        <f t="shared" si="221"/>
        <v>109333</v>
      </c>
    </row>
    <row r="171" spans="1:233">
      <c r="A171" s="25" t="s">
        <v>3183</v>
      </c>
      <c r="B171" s="26" t="str">
        <f t="shared" si="178"/>
        <v>Suriname</v>
      </c>
      <c r="C171" s="166" t="s">
        <v>1643</v>
      </c>
      <c r="D171" s="27">
        <f>VLOOKUP("CHN.NY.GDP.MKTP.KD",AREA_WB_6ATTRS,Seq!B$1,FALSE)/10000</f>
        <v>18294112.043860689</v>
      </c>
      <c r="E171" s="27">
        <f>VLOOKUP("CHN.NY.GDP.MKTP.KD",AREA_WB_6ATTRS,Seq!C$1,FALSE)/10000</f>
        <v>19245405.87014145</v>
      </c>
      <c r="F171" s="27">
        <f>VLOOKUP("CHN.NY.GDP.MKTP.KD",AREA_WB_6ATTRS,Seq!D$1,FALSE)/10000</f>
        <v>20996737.804324333</v>
      </c>
      <c r="G171" s="27">
        <f>VLOOKUP("CHN.NY.GDP.MKTP.KD",AREA_WB_6ATTRS,Seq!E$1,FALSE)/10000</f>
        <v>23285382.224995762</v>
      </c>
      <c r="H171" s="27">
        <f>VLOOKUP("CHN.NY.GDP.MKTP.KD",AREA_WB_6ATTRS,Seq!F$1,FALSE)/10000</f>
        <v>26824760.323195074</v>
      </c>
      <c r="I171" s="27">
        <f>VLOOKUP("CHN.NY.GDP.MKTP.KD",AREA_WB_6ATTRS,Seq!G$1,FALSE)/10000</f>
        <v>30446102.966826372</v>
      </c>
      <c r="J171" s="27">
        <f>VLOOKUP("CHN.NY.GDP.MKTP.KD",AREA_WB_6ATTRS,Seq!H$1,FALSE)/10000</f>
        <v>33125360.027907111</v>
      </c>
      <c r="K171" s="27">
        <f>VLOOKUP("CHN.NY.GDP.MKTP.KD",AREA_WB_6ATTRS,Seq!I$1,FALSE)/10000</f>
        <v>36967901.791144341</v>
      </c>
      <c r="L171" s="27">
        <f>VLOOKUP("CHN.NY.GDP.MKTP.KD",AREA_WB_6ATTRS,Seq!J$1,FALSE)/10000</f>
        <v>41145274.693543643</v>
      </c>
      <c r="M171" s="27">
        <f>VLOOKUP("CHN.NY.GDP.MKTP.KD",AREA_WB_6ATTRS,Seq!K$1,FALSE)/10000</f>
        <v>42832230.955979005</v>
      </c>
      <c r="N171" s="27">
        <f>VLOOKUP("CHN.NY.GDP.MKTP.KD",AREA_WB_6ATTRS,Seq!L$1,FALSE)/10000</f>
        <v>44459855.73230619</v>
      </c>
      <c r="O171" s="27">
        <f>VLOOKUP("CHN.NY.GDP.MKTP.KD",AREA_WB_6ATTRS,Seq!M$1,FALSE)/10000</f>
        <v>48550162.459678344</v>
      </c>
      <c r="P171" s="27">
        <f>VLOOKUP("CHN.NY.GDP.MKTP.KD",AREA_WB_6ATTRS,Seq!N$1,FALSE)/10000</f>
        <v>55444285.528952621</v>
      </c>
      <c r="Q171" s="27">
        <f>VLOOKUP("CHN.NY.GDP.MKTP.KD",AREA_WB_6ATTRS,Seq!O$1,FALSE)/10000</f>
        <v>63206485.503006078</v>
      </c>
      <c r="R171" s="27">
        <f>VLOOKUP("CHN.NY.GDP.MKTP.KD",AREA_WB_6ATTRS,Seq!P$1,FALSE)/10000</f>
        <v>71486535.103899792</v>
      </c>
      <c r="S171" s="27">
        <f>VLOOKUP("CHN.NY.GDP.MKTP.KD",AREA_WB_6ATTRS,Seq!Q$1,FALSE)/10000</f>
        <v>79278567.430224851</v>
      </c>
      <c r="T171" s="27">
        <f>VLOOKUP("CHN.NY.GDP.MKTP.KD",AREA_WB_6ATTRS,Seq!R$1,FALSE)/10000</f>
        <v>87206424.173247412</v>
      </c>
      <c r="U171" s="27">
        <f>VLOOKUP("CHN.NY.GDP.MKTP.KD",AREA_WB_6ATTRS,Seq!S$1,FALSE)/10000</f>
        <v>95316621.621359423</v>
      </c>
      <c r="V171" s="27">
        <f>VLOOKUP("CHN.NY.GDP.MKTP.KD",AREA_WB_6ATTRS,Seq!T$1,FALSE)/10000</f>
        <v>102751318.10782552</v>
      </c>
      <c r="W171" s="27">
        <f>VLOOKUP("CHN.NY.GDP.MKTP.KD",AREA_WB_6ATTRS,Seq!U$1,FALSE)/10000</f>
        <v>110560418.28402025</v>
      </c>
      <c r="X171" s="27">
        <f>VLOOKUP("CHN.NY.GDP.MKTP.KD",AREA_WB_6ATTRS,Seq!V$1,FALSE)/10000</f>
        <v>119847493.41987793</v>
      </c>
      <c r="Y171" s="27">
        <f>VLOOKUP("CHN.NY.GDP.MKTP.KD",AREA_WB_6ATTRS,Seq!W$1,FALSE)/10000</f>
        <v>129794835.37372778</v>
      </c>
      <c r="Z171" s="27">
        <f>VLOOKUP("CHN.NY.GDP.MKTP.KD",AREA_WB_6ATTRS,Seq!X$1,FALSE)/10000</f>
        <v>141606165.392737</v>
      </c>
      <c r="AA171" s="27">
        <f>VLOOKUP("CHN.NY.GDP.MKTP.KD",AREA_WB_6ATTRS,Seq!Y$1,FALSE)/10000</f>
        <v>155766781.9320105</v>
      </c>
      <c r="AB171" s="27">
        <f>VLOOKUP("CHN.NY.GDP.MKTP.KD",AREA_WB_6ATTRS,Seq!Z$1,FALSE)/10000</f>
        <v>171499226.90714428</v>
      </c>
      <c r="AC171" s="27">
        <f>VLOOKUP("CHN.NY.GDP.MKTP.KD",AREA_WB_6ATTRS,Seq!AA$1,FALSE)/10000</f>
        <v>190878639.54765138</v>
      </c>
      <c r="AD171" s="27">
        <f>VLOOKUP("CHN.NY.GDP.MKTP.KD",AREA_WB_6ATTRS,Seq!AB$1,FALSE)/10000</f>
        <v>215120226.77020231</v>
      </c>
      <c r="AE171" s="27">
        <f>VLOOKUP("CHN.NY.GDP.MKTP.KD",AREA_WB_6ATTRS,Seq!AC$1,FALSE)/10000</f>
        <v>245667298.97157177</v>
      </c>
      <c r="AF171" s="27">
        <f>VLOOKUP("CHN.NY.GDP.MKTP.KD",AREA_WB_6ATTRS,Seq!AD$1,FALSE)/10000</f>
        <v>269251359.67284226</v>
      </c>
      <c r="AG171" s="27">
        <f>VLOOKUP("CHN.NY.GDP.MKTP.KD",AREA_WB_6ATTRS,Seq!AE$1,FALSE)/10000</f>
        <v>294022484.76274431</v>
      </c>
      <c r="AH171" s="27">
        <f>VLOOKUP("CHN.NY.GDP.MKTP.KD",AREA_WB_6ATTRS,Seq!AF$1,FALSE)/10000</f>
        <v>324600823.17806971</v>
      </c>
      <c r="AI171" s="27">
        <f>VLOOKUP("CHN.NY.GDP.MKTP.KD",AREA_WB_6ATTRS,Seq!AG$1,FALSE)/10000</f>
        <v>354139498.08727396</v>
      </c>
      <c r="AJ171" s="27"/>
      <c r="AK171" s="27"/>
      <c r="AL171" s="27"/>
      <c r="AM171" s="27"/>
      <c r="AN171" s="27"/>
      <c r="AO171" s="27"/>
      <c r="AP171" s="27">
        <f>IFERROR(VLOOKUP(CONCATENATE($C171, ".NY.GDP.MKTP.KD"),AREA_WB_6ATTRS,Seq!B$1,FALSE)/10000,".")</f>
        <v>92762.493899079127</v>
      </c>
      <c r="AQ171" s="27">
        <f>IFERROR(VLOOKUP(CONCATENATE($C171, ".NY.GDP.MKTP.KD"),AREA_WB_6ATTRS,Seq!C$1,FALSE)/10000,".")</f>
        <v>92879.491470524837</v>
      </c>
      <c r="AR171" s="27">
        <f>IFERROR(VLOOKUP(CONCATENATE($C171, ".NY.GDP.MKTP.KD"),AREA_WB_6ATTRS,Seq!D$1,FALSE)/10000,".")</f>
        <v>91172.28521478179</v>
      </c>
      <c r="AS171" s="27">
        <f>IFERROR(VLOOKUP(CONCATENATE($C171, ".NY.GDP.MKTP.KD"),AREA_WB_6ATTRS,Seq!E$1,FALSE)/10000,".")</f>
        <v>88419.158017211637</v>
      </c>
      <c r="AT171" s="27">
        <f>IFERROR(VLOOKUP(CONCATENATE($C171, ".NY.GDP.MKTP.KD"),AREA_WB_6ATTRS,Seq!F$1,FALSE)/10000,".")</f>
        <v>85026.821837789059</v>
      </c>
      <c r="AU171" s="27">
        <f>IFERROR(VLOOKUP(CONCATENATE($C171, ".NY.GDP.MKTP.KD"),AREA_WB_6ATTRS,Seq!G$1,FALSE)/10000,".")</f>
        <v>83617.240556255652</v>
      </c>
      <c r="AV171" s="27">
        <f>IFERROR(VLOOKUP(CONCATENATE($C171, ".NY.GDP.MKTP.KD"),AREA_WB_6ATTRS,Seq!H$1,FALSE)/10000,".")</f>
        <v>80838.956553564945</v>
      </c>
      <c r="AW171" s="27">
        <f>IFERROR(VLOOKUP(CONCATENATE($C171, ".NY.GDP.MKTP.KD"),AREA_WB_6ATTRS,Seq!I$1,FALSE)/10000,".")</f>
        <v>69973.151873887269</v>
      </c>
      <c r="AX171" s="27">
        <f>IFERROR(VLOOKUP(CONCATENATE($C171, ".NY.GDP.MKTP.KD"),AREA_WB_6ATTRS,Seq!J$1,FALSE)/10000,".")</f>
        <v>75879.808620154377</v>
      </c>
      <c r="AY171" s="27">
        <f>IFERROR(VLOOKUP(CONCATENATE($C171, ".NY.GDP.MKTP.KD"),AREA_WB_6ATTRS,Seq!K$1,FALSE)/10000,".")</f>
        <v>83809.203072989243</v>
      </c>
      <c r="AZ171" s="27">
        <f>IFERROR(VLOOKUP(CONCATENATE($C171, ".NY.GDP.MKTP.KD"),AREA_WB_6ATTRS,Seq!L$1,FALSE)/10000,".")</f>
        <v>83396.102222968417</v>
      </c>
      <c r="BA171" s="27">
        <f>IFERROR(VLOOKUP(CONCATENATE($C171, ".NY.GDP.MKTP.KD"),AREA_WB_6ATTRS,Seq!M$1,FALSE)/10000,".")</f>
        <v>85715.643567310588</v>
      </c>
      <c r="BB171" s="27">
        <f>IFERROR(VLOOKUP(CONCATENATE($C171, ".NY.GDP.MKTP.KD"),AREA_WB_6ATTRS,Seq!N$1,FALSE)/10000,".")</f>
        <v>85543.825689951904</v>
      </c>
      <c r="BC171" s="27">
        <f>IFERROR(VLOOKUP(CONCATENATE($C171, ".NY.GDP.MKTP.KD"),AREA_WB_6ATTRS,Seq!O$1,FALSE)/10000,".")</f>
        <v>79336.904870369646</v>
      </c>
      <c r="BD171" s="27">
        <f>IFERROR(VLOOKUP(CONCATENATE($C171, ".NY.GDP.MKTP.KD"),AREA_WB_6ATTRS,Seq!P$1,FALSE)/10000,".")</f>
        <v>81914.173030749836</v>
      </c>
      <c r="BE171" s="27">
        <f>IFERROR(VLOOKUP(CONCATENATE($C171, ".NY.GDP.MKTP.KD"),AREA_WB_6ATTRS,Seq!Q$1,FALSE)/10000,".")</f>
        <v>82816.216886882889</v>
      </c>
      <c r="BF171" s="27">
        <f>IFERROR(VLOOKUP(CONCATENATE($C171, ".NY.GDP.MKTP.KD"),AREA_WB_6ATTRS,Seq!R$1,FALSE)/10000,".")</f>
        <v>83868.601385704795</v>
      </c>
      <c r="BG171" s="27">
        <f>IFERROR(VLOOKUP(CONCATENATE($C171, ".NY.GDP.MKTP.KD"),AREA_WB_6ATTRS,Seq!S$1,FALSE)/10000,".")</f>
        <v>88679.501951747778</v>
      </c>
      <c r="BH171" s="27">
        <f>IFERROR(VLOOKUP(CONCATENATE($C171, ".NY.GDP.MKTP.KD"),AREA_WB_6ATTRS,Seq!T$1,FALSE)/10000,".")</f>
        <v>90054.044970617208</v>
      </c>
      <c r="BI171" s="27">
        <f>IFERROR(VLOOKUP(CONCATENATE($C171, ".NY.GDP.MKTP.KD"),AREA_WB_6ATTRS,Seq!U$1,FALSE)/10000,".")</f>
        <v>89272.27362863523</v>
      </c>
      <c r="BJ171" s="27">
        <f>IFERROR(VLOOKUP(CONCATENATE($C171, ".NY.GDP.MKTP.KD"),AREA_WB_6ATTRS,Seq!V$1,FALSE)/10000,".")</f>
        <v>89216.43281849366</v>
      </c>
      <c r="BK171" s="27">
        <f>IFERROR(VLOOKUP(CONCATENATE($C171, ".NY.GDP.MKTP.KD"),AREA_WB_6ATTRS,Seq!W$1,FALSE)/10000,".")</f>
        <v>93275.630171092445</v>
      </c>
      <c r="BL171" s="27">
        <f>IFERROR(VLOOKUP(CONCATENATE($C171, ".NY.GDP.MKTP.KD"),AREA_WB_6ATTRS,Seq!X$1,FALSE)/10000,".")</f>
        <v>97779.406281356773</v>
      </c>
      <c r="BM171" s="27">
        <f>IFERROR(VLOOKUP(CONCATENATE($C171, ".NY.GDP.MKTP.KD"),AREA_WB_6ATTRS,Seq!Y$1,FALSE)/10000,".")</f>
        <v>103649.13451662262</v>
      </c>
      <c r="BN171" s="27">
        <f>IFERROR(VLOOKUP(CONCATENATE($C171, ".NY.GDP.MKTP.KD"),AREA_WB_6ATTRS,Seq!Z$1,FALSE)/10000,".")</f>
        <v>112669.57307795322</v>
      </c>
      <c r="BO171" s="27">
        <f>IFERROR(VLOOKUP(CONCATENATE($C171, ".NY.GDP.MKTP.KD"),AREA_WB_6ATTRS,Seq!AA$1,FALSE)/10000,".")</f>
        <v>117802.63216404371</v>
      </c>
      <c r="BP171" s="27">
        <f>IFERROR(VLOOKUP(CONCATENATE($C171, ".NY.GDP.MKTP.KD"),AREA_WB_6ATTRS,Seq!AB$1,FALSE)/10000,".")</f>
        <v>122331.25669679923</v>
      </c>
      <c r="BQ171" s="27">
        <f>IFERROR(VLOOKUP(CONCATENATE($C171, ".NY.GDP.MKTP.KD"),AREA_WB_6ATTRS,Seq!AC$1,FALSE)/10000,".")</f>
        <v>128584.20396830078</v>
      </c>
      <c r="BR171" s="27">
        <f>IFERROR(VLOOKUP(CONCATENATE($C171, ".NY.GDP.MKTP.KD"),AREA_WB_6ATTRS,Seq!AD$1,FALSE)/10000,".")</f>
        <v>133911.9702659577</v>
      </c>
      <c r="BS171" s="27">
        <f>IFERROR(VLOOKUP(CONCATENATE($C171, ".NY.GDP.MKTP.KD"),AREA_WB_6ATTRS,Seq!AE$1,FALSE)/10000,".")</f>
        <v>137947.67347945229</v>
      </c>
      <c r="BT171" s="27">
        <f>IFERROR(VLOOKUP(CONCATENATE($C171, ".NY.GDP.MKTP.KD"),AREA_WB_6ATTRS,Seq!AF$1,FALSE)/10000,".")</f>
        <v>143610.41909522537</v>
      </c>
      <c r="BU171" s="27" t="str">
        <f>IFERROR(VLOOKUP(CONCATENATE($C171, ".NY.GDP.MKTP.KD"),AREA_WB_6ATTRS,Seq!AG$1,FALSE)/10000,".")</f>
        <v>.</v>
      </c>
      <c r="BV171" s="27"/>
      <c r="BW171" s="27"/>
      <c r="BX171" s="27"/>
      <c r="BY171" s="27"/>
      <c r="BZ171" s="27"/>
      <c r="CA171" s="27"/>
      <c r="CB171" s="27"/>
      <c r="CC171" s="27">
        <f>CNPop!A$48</f>
        <v>5.0000000000000001E-3</v>
      </c>
      <c r="CD171" s="27">
        <f>CNPop!B$48</f>
        <v>6.0000000000000001E-3</v>
      </c>
      <c r="CE171" s="27">
        <f>CNPop!C$48</f>
        <v>6.0000000000000001E-3</v>
      </c>
      <c r="CF171" s="27">
        <f>CNPop!D$48</f>
        <v>7.0000000000000001E-3</v>
      </c>
      <c r="CG171" s="27">
        <f>CNPop!E$48</f>
        <v>7.0000000000000001E-3</v>
      </c>
      <c r="CH171" s="27">
        <f>CNPop!F$48</f>
        <v>8.0000000000000002E-3</v>
      </c>
      <c r="CI171" s="27">
        <f>CNPop!G$48</f>
        <v>8.9999999999999993E-3</v>
      </c>
      <c r="CJ171" s="27">
        <f>CNPop!H$48</f>
        <v>0.01</v>
      </c>
      <c r="CK171" s="27">
        <f>CNPop!I$48</f>
        <v>1.0999999999999999E-2</v>
      </c>
      <c r="CL171" s="27">
        <f>CNPop!J$48</f>
        <v>1.2E-2</v>
      </c>
      <c r="CM171" s="27">
        <f>CNPop!K$48</f>
        <v>1.4E-2</v>
      </c>
      <c r="CN171" s="27">
        <f>CNPop!L$48</f>
        <v>1.6E-2</v>
      </c>
      <c r="CO171" s="27">
        <f>CNPop!M$48</f>
        <v>1.7000000000000001E-2</v>
      </c>
      <c r="CP171" s="27">
        <f>CNPop!N$48</f>
        <v>1.9E-2</v>
      </c>
      <c r="CQ171" s="27">
        <f>CNPop!O$48</f>
        <v>2.1000000000000001E-2</v>
      </c>
      <c r="CR171" s="27">
        <f>CNPop!P$48</f>
        <v>2.3E-2</v>
      </c>
      <c r="CS171" s="27">
        <f>CNPop!Q$48</f>
        <v>2.5999999999999999E-2</v>
      </c>
      <c r="CT171" s="27">
        <f>CNPop!R$48</f>
        <v>2.8000000000000001E-2</v>
      </c>
      <c r="CU171" s="27">
        <f>CNPop!S$48</f>
        <v>0.03</v>
      </c>
      <c r="CV171" s="27">
        <f>CNPop!T$48</f>
        <v>3.3000000000000002E-2</v>
      </c>
      <c r="CW171" s="27">
        <f>CNPop!U$48</f>
        <v>3.5999999999999997E-2</v>
      </c>
      <c r="CX171" s="27">
        <f>CNPop!V$48</f>
        <v>3.9E-2</v>
      </c>
      <c r="CY171" s="27">
        <f>CNPop!W$48</f>
        <v>4.2000000000000003E-2</v>
      </c>
      <c r="CZ171" s="27">
        <f>CNPop!X$48</f>
        <v>4.4999999999999998E-2</v>
      </c>
      <c r="DA171" s="27">
        <f>CNPop!Y$48</f>
        <v>4.9000000000000002E-2</v>
      </c>
      <c r="DB171" s="27">
        <f>CNPop!Z$48</f>
        <v>5.1999999999999998E-2</v>
      </c>
      <c r="DC171" s="27">
        <f>CNPop!AA$48</f>
        <v>5.6000000000000001E-2</v>
      </c>
      <c r="DD171" s="27">
        <f>CNPop!AB$48</f>
        <v>0.06</v>
      </c>
      <c r="DE171" s="27">
        <f>CNPop!AC$48</f>
        <v>6.3E-2</v>
      </c>
      <c r="DF171" s="27">
        <f>CNPop!AD$48</f>
        <v>6.8000000000000005E-2</v>
      </c>
      <c r="DG171" s="27">
        <f>CNPop!AE$48</f>
        <v>7.1999999999999995E-2</v>
      </c>
      <c r="DH171" s="27">
        <f>CNPop!AF$48</f>
        <v>7.5999999999999998E-2</v>
      </c>
      <c r="DI171" s="27">
        <f>CNPop!AG$48</f>
        <v>8.1000000000000003E-2</v>
      </c>
      <c r="DJ171" s="27">
        <f>CNPop!AH$48</f>
        <v>8.5000000000000006E-2</v>
      </c>
      <c r="DK171" s="27">
        <f>CNPop!AI$48</f>
        <v>0.09</v>
      </c>
      <c r="DL171" s="27">
        <f>CNPop!AJ$48</f>
        <v>9.5000000000000001E-2</v>
      </c>
      <c r="DM171" s="27">
        <f>CNPop!AK$48</f>
        <v>0.1</v>
      </c>
      <c r="DN171" s="27"/>
      <c r="DO171" s="27" t="str">
        <f t="shared" si="226"/>
        <v>.</v>
      </c>
      <c r="DP171" s="27" t="str">
        <f t="shared" si="227"/>
        <v>.</v>
      </c>
      <c r="DQ171" s="27" t="str">
        <f t="shared" si="228"/>
        <v>.</v>
      </c>
      <c r="DR171" s="27" t="str">
        <f t="shared" si="229"/>
        <v>.</v>
      </c>
      <c r="DS171" s="27" t="str">
        <f t="shared" si="230"/>
        <v>.</v>
      </c>
      <c r="DT171" s="27" t="str">
        <f t="shared" si="231"/>
        <v>.</v>
      </c>
      <c r="DU171" s="27" t="str">
        <f t="shared" si="232"/>
        <v>.</v>
      </c>
      <c r="DV171" s="27" t="str">
        <f t="shared" si="233"/>
        <v>.</v>
      </c>
      <c r="DW171" s="27" t="str">
        <f t="shared" si="234"/>
        <v>.</v>
      </c>
      <c r="DX171" s="27" t="str">
        <f t="shared" si="235"/>
        <v>.</v>
      </c>
      <c r="DY171" s="27" t="str">
        <f t="shared" si="236"/>
        <v>.</v>
      </c>
      <c r="DZ171" s="27" t="str">
        <f t="shared" si="237"/>
        <v>.</v>
      </c>
      <c r="EA171" s="27" t="str">
        <f t="shared" si="238"/>
        <v>.</v>
      </c>
      <c r="EB171" s="27" t="str">
        <f t="shared" si="239"/>
        <v>.</v>
      </c>
      <c r="EC171" s="27" t="str">
        <f t="shared" si="240"/>
        <v>.</v>
      </c>
      <c r="ED171" s="27" t="str">
        <f t="shared" si="241"/>
        <v>.</v>
      </c>
      <c r="EE171" s="27" t="str">
        <f t="shared" si="242"/>
        <v>.</v>
      </c>
      <c r="EF171" s="27" t="str">
        <f t="shared" si="243"/>
        <v>.</v>
      </c>
      <c r="EG171" s="27" t="str">
        <f t="shared" si="244"/>
        <v>.</v>
      </c>
      <c r="EH171" s="27" t="str">
        <f t="shared" si="245"/>
        <v>.</v>
      </c>
      <c r="EI171" s="27" t="str">
        <f t="shared" si="246"/>
        <v>.</v>
      </c>
      <c r="EJ171" s="27" t="str">
        <f t="shared" si="247"/>
        <v>.</v>
      </c>
      <c r="EK171" s="27" t="str">
        <f t="shared" si="248"/>
        <v>.</v>
      </c>
      <c r="EL171" s="27" t="str">
        <f t="shared" si="249"/>
        <v>.</v>
      </c>
      <c r="EM171" s="27" t="str">
        <f t="shared" si="250"/>
        <v>.</v>
      </c>
      <c r="EN171" s="27" t="str">
        <f t="shared" si="251"/>
        <v>.</v>
      </c>
      <c r="EO171" s="27" t="str">
        <f t="shared" si="252"/>
        <v>.</v>
      </c>
      <c r="EP171" s="27" t="str">
        <f t="shared" si="215"/>
        <v>.</v>
      </c>
      <c r="EQ171" s="27" t="str">
        <f t="shared" si="216"/>
        <v>.</v>
      </c>
      <c r="ER171" s="27" t="str">
        <f t="shared" si="260"/>
        <v>.</v>
      </c>
      <c r="ES171" s="27" t="str">
        <f t="shared" si="260"/>
        <v>.</v>
      </c>
      <c r="ET171" s="27" t="str">
        <f t="shared" si="260"/>
        <v>.</v>
      </c>
      <c r="EU171" s="27"/>
      <c r="EV171" s="27"/>
      <c r="EW171" s="27"/>
      <c r="EX171" s="27"/>
      <c r="EY171" s="27"/>
      <c r="EZ171" s="27" t="str">
        <f>IFERROR(VLOOKUP(CONCATENATE($C171,".SL.TLF.TERT.ZS"),AREA_WB_6ATTRS,Seq!B$1,FALSE)/100,".")</f>
        <v>.</v>
      </c>
      <c r="FA171" s="27" t="str">
        <f>IFERROR(VLOOKUP(CONCATENATE($C171,".SL.TLF.TERT.ZS"),AREA_WB_6ATTRS,Seq!C$1,FALSE)/100,".")</f>
        <v>.</v>
      </c>
      <c r="FB171" s="27" t="str">
        <f>IFERROR(VLOOKUP(CONCATENATE($C171,".SL.TLF.TERT.ZS"),AREA_WB_6ATTRS,Seq!D$1,FALSE)/100,".")</f>
        <v>.</v>
      </c>
      <c r="FC171" s="27" t="str">
        <f>IFERROR(VLOOKUP(CONCATENATE($C171,".SL.TLF.TERT.ZS"),AREA_WB_6ATTRS,Seq!E$1,FALSE)/100,".")</f>
        <v>.</v>
      </c>
      <c r="FD171" s="27" t="str">
        <f>IFERROR(VLOOKUP(CONCATENATE($C171,".SL.TLF.TERT.ZS"),AREA_WB_6ATTRS,Seq!F$1,FALSE)/100,".")</f>
        <v>.</v>
      </c>
      <c r="FE171" s="27" t="str">
        <f>IFERROR(VLOOKUP(CONCATENATE($C171,".SL.TLF.TERT.ZS"),AREA_WB_6ATTRS,Seq!G$1,FALSE)/100,".")</f>
        <v>.</v>
      </c>
      <c r="FF171" s="27" t="str">
        <f>IFERROR(VLOOKUP(CONCATENATE($C171,".SL.TLF.TERT.ZS"),AREA_WB_6ATTRS,Seq!H$1,FALSE)/100,".")</f>
        <v>.</v>
      </c>
      <c r="FG171" s="27" t="str">
        <f>IFERROR(VLOOKUP(CONCATENATE($C171,".SL.TLF.TERT.ZS"),AREA_WB_6ATTRS,Seq!I$1,FALSE)/100,".")</f>
        <v>.</v>
      </c>
      <c r="FH171" s="27" t="str">
        <f>IFERROR(VLOOKUP(CONCATENATE($C171,".SL.TLF.TERT.ZS"),AREA_WB_6ATTRS,Seq!J$1,FALSE)/100,".")</f>
        <v>.</v>
      </c>
      <c r="FI171" s="27" t="str">
        <f>IFERROR(VLOOKUP(CONCATENATE($C171,".SL.TLF.TERT.ZS"),AREA_WB_6ATTRS,Seq!K$1,FALSE)/100,".")</f>
        <v>.</v>
      </c>
      <c r="FJ171" s="27" t="str">
        <f>IFERROR(VLOOKUP(CONCATENATE($C171,".SL.TLF.TERT.ZS"),AREA_WB_6ATTRS,Seq!L$1,FALSE)/100,".")</f>
        <v>.</v>
      </c>
      <c r="FK171" s="27" t="str">
        <f>IFERROR(VLOOKUP(CONCATENATE($C171,".SL.TLF.TERT.ZS"),AREA_WB_6ATTRS,Seq!M$1,FALSE)/100,".")</f>
        <v>.</v>
      </c>
      <c r="FL171" s="27" t="str">
        <f>IFERROR(VLOOKUP(CONCATENATE($C171,".SL.TLF.TERT.ZS"),AREA_WB_6ATTRS,Seq!N$1,FALSE)/100,".")</f>
        <v>.</v>
      </c>
      <c r="FM171" s="27" t="str">
        <f>IFERROR(VLOOKUP(CONCATENATE($C171,".SL.TLF.TERT.ZS"),AREA_WB_6ATTRS,Seq!O$1,FALSE)/100,".")</f>
        <v>.</v>
      </c>
      <c r="FN171" s="27" t="str">
        <f>IFERROR(VLOOKUP(CONCATENATE($C171,".SL.TLF.TERT.ZS"),AREA_WB_6ATTRS,Seq!P$1,FALSE)/100,".")</f>
        <v>.</v>
      </c>
      <c r="FO171" s="27" t="str">
        <f>IFERROR(VLOOKUP(CONCATENATE($C171,".SL.TLF.TERT.ZS"),AREA_WB_6ATTRS,Seq!Q$1,FALSE)/100,".")</f>
        <v>.</v>
      </c>
      <c r="FP171" s="27" t="str">
        <f>IFERROR(VLOOKUP(CONCATENATE($C171,".SL.TLF.TERT.ZS"),AREA_WB_6ATTRS,Seq!R$1,FALSE)/100,".")</f>
        <v>.</v>
      </c>
      <c r="FQ171" s="27" t="str">
        <f>IFERROR(VLOOKUP(CONCATENATE($C171,".SL.TLF.TERT.ZS"),AREA_WB_6ATTRS,Seq!S$1,FALSE)/100,".")</f>
        <v>.</v>
      </c>
      <c r="FR171" s="27" t="str">
        <f>IFERROR(VLOOKUP(CONCATENATE($C171,".SL.TLF.TERT.ZS"),AREA_WB_6ATTRS,Seq!T$1,FALSE)/100,".")</f>
        <v>.</v>
      </c>
      <c r="FS171" s="27" t="str">
        <f>IFERROR(VLOOKUP(CONCATENATE($C171,".SL.TLF.TERT.ZS"),AREA_WB_6ATTRS,Seq!U$1,FALSE)/100,".")</f>
        <v>.</v>
      </c>
      <c r="FT171" s="27" t="str">
        <f>IFERROR(VLOOKUP(CONCATENATE($C171,".SL.TLF.TERT.ZS"),AREA_WB_6ATTRS,Seq!V$1,FALSE)/100,".")</f>
        <v>.</v>
      </c>
      <c r="FU171" s="27" t="str">
        <f>IFERROR(VLOOKUP(CONCATENATE($C171,".SL.TLF.TERT.ZS"),AREA_WB_6ATTRS,Seq!W$1,FALSE)/100,".")</f>
        <v>.</v>
      </c>
      <c r="FV171" s="27" t="str">
        <f>IFERROR(VLOOKUP(CONCATENATE($C171,".SL.TLF.TERT.ZS"),AREA_WB_6ATTRS,Seq!X$1,FALSE)/100,".")</f>
        <v>.</v>
      </c>
      <c r="FW171" s="27" t="str">
        <f>IFERROR(VLOOKUP(CONCATENATE($C171,".SL.TLF.TERT.ZS"),AREA_WB_6ATTRS,Seq!Y$1,FALSE)/100,".")</f>
        <v>.</v>
      </c>
      <c r="FX171" s="27" t="str">
        <f>IFERROR(VLOOKUP(CONCATENATE($C171,".SL.TLF.TERT.ZS"),AREA_WB_6ATTRS,Seq!Z$1,FALSE)/100,".")</f>
        <v>.</v>
      </c>
      <c r="FY171" s="27" t="str">
        <f>IFERROR(VLOOKUP(CONCATENATE($C171,".SL.TLF.TERT.ZS"),AREA_WB_6ATTRS,Seq!AA$1,FALSE)/100,".")</f>
        <v>.</v>
      </c>
      <c r="FZ171" s="27" t="str">
        <f>IFERROR(VLOOKUP(CONCATENATE($C171,".SL.TLF.TERT.ZS"),AREA_WB_6ATTRS,Seq!AB$1,FALSE)/100,".")</f>
        <v>.</v>
      </c>
      <c r="GA171" s="27" t="str">
        <f>IFERROR(VLOOKUP(CONCATENATE($C171,".SL.TLF.TERT.ZS"),AREA_WB_6ATTRS,Seq!AC$1,FALSE)/100,".")</f>
        <v>.</v>
      </c>
      <c r="GB171" s="27" t="str">
        <f>IFERROR(VLOOKUP(CONCATENATE($C171,".SL.TLF.TERT.ZS"),AREA_WB_6ATTRS,Seq!AD$1,FALSE)/100,".")</f>
        <v>.</v>
      </c>
      <c r="GC171" s="27" t="str">
        <f>IFERROR(VLOOKUP(CONCATENATE($C171,".SL.TLF.TERT.ZS"),AREA_WB_6ATTRS,Seq!AE$1,FALSE)/100,".")</f>
        <v>.</v>
      </c>
      <c r="GD171" s="27" t="str">
        <f>IFERROR(VLOOKUP(CONCATENATE($C171,".SL.TLF.TERT.ZS"),AREA_WB_6ATTRS,Seq!AF$1,FALSE)/100,".")</f>
        <v>.</v>
      </c>
      <c r="GE171" s="27" t="str">
        <f>IFERROR(VLOOKUP(CONCATENATE($C171,".SL.TLF.TERT.ZS"),AREA_WB_6ATTRS,Seq!AG$1,FALSE)/100,".")</f>
        <v>.</v>
      </c>
      <c r="GF171" s="27" t="str">
        <f>IFERROR(VLOOKUP(CONCATENATE($C171,".SL.TLF.TERT.ZS"),AREA_WB_6ATTRS,Seq!AH$1,FALSE)/100,".")</f>
        <v>.</v>
      </c>
      <c r="GG171" s="27" t="str">
        <f>IFERROR(VLOOKUP(CONCATENATE($C171,".SL.TLF.TERT.ZS"),AREA_WB_6ATTRS,Seq!AI$1,FALSE)/100,".")</f>
        <v>.</v>
      </c>
      <c r="GH171" s="27" t="str">
        <f>IFERROR(VLOOKUP(CONCATENATE($C171,".SL.TLF.TERT.ZS"),AREA_WB_6ATTRS,Seq!AJ$1,FALSE)/100,".")</f>
        <v>.</v>
      </c>
      <c r="GI171" s="27" t="str">
        <f>IFERROR(VLOOKUP(CONCATENATE($C171,".SL.TLF.TERT.ZS"),AREA_WB_6ATTRS,Seq!AK$1,FALSE)/100,".")</f>
        <v>.</v>
      </c>
      <c r="GJ171" s="27" t="str">
        <f>IFERROR(VLOOKUP(CONCATENATE($C171,".SL.TLF.TERT.ZS"),AREA_WB_6ATTRS,Seq!AL$1,FALSE)/100,".")</f>
        <v>.</v>
      </c>
      <c r="GK171" s="27"/>
      <c r="GL171" s="27"/>
      <c r="GM171" s="27">
        <f t="shared" si="253"/>
        <v>2.7341154726328712E-2</v>
      </c>
      <c r="GN171" s="27" t="str">
        <f t="shared" si="254"/>
        <v>.</v>
      </c>
      <c r="GO171" s="27">
        <f t="shared" si="217"/>
        <v>0.14984095452969207</v>
      </c>
      <c r="GP171" s="27"/>
      <c r="GQ171" s="9">
        <f>IF(VLOOKUP($B171,EM_80!$B$1:$C$201,2,FALSE)&gt;0,VLOOKUP($B171,EM_80!$B$1:$C$201,2,FALSE),".")</f>
        <v>10000</v>
      </c>
      <c r="GR171" s="9" t="str">
        <f t="shared" si="255"/>
        <v>.</v>
      </c>
      <c r="GS171" s="9">
        <f t="shared" si="210"/>
        <v>70000</v>
      </c>
      <c r="GU171">
        <f t="shared" si="256"/>
        <v>365749</v>
      </c>
      <c r="GV171">
        <f t="shared" si="257"/>
        <v>406734</v>
      </c>
      <c r="GW171">
        <f t="shared" si="258"/>
        <v>467162</v>
      </c>
      <c r="GX171">
        <f t="shared" si="259"/>
        <v>524636</v>
      </c>
      <c r="GZ171" s="9" t="str">
        <f>IF(ISNA(VLOOKUP($B171,Area_EM_90,Seq!C$1,FALSE)),".",VLOOKUP($B171,Area_EM_90,Seq!C$1,FALSE))</f>
        <v>.</v>
      </c>
      <c r="HA171" s="9" t="str">
        <f>IF(ISNA(VLOOKUP($B171,Area_EM_90,Seq!D$1,FALSE)),".",VLOOKUP($B171,Area_EM_90,Seq!D$1,FALSE))</f>
        <v>.</v>
      </c>
      <c r="HB171" s="9" t="str">
        <f>IF(ISNA(VLOOKUP($B171,Area_EM_90,Seq!E$1,FALSE)),".",VLOOKUP($B171,Area_EM_90,Seq!E$1,FALSE))</f>
        <v>.</v>
      </c>
      <c r="HC171" s="9" t="str">
        <f>IF(ISNA(VLOOKUP($B171,Area_EM_90,Seq!F$1,FALSE)),".",VLOOKUP($B171,Area_EM_90,Seq!F$1,FALSE))</f>
        <v>.</v>
      </c>
      <c r="HD171" s="9" t="str">
        <f>IF(ISNA(VLOOKUP($B171,Area_EM_90,Seq!G$1,FALSE)),".",VLOOKUP($B171,Area_EM_90,Seq!G$1,FALSE))</f>
        <v>.</v>
      </c>
      <c r="HE171" s="9" t="str">
        <f>IF(ISNA(VLOOKUP($B171,Area_EM_90,Seq!H$1,FALSE)),".",VLOOKUP($B171,Area_EM_90,Seq!H$1,FALSE))</f>
        <v>.</v>
      </c>
      <c r="HF171" s="9" t="str">
        <f>IF(ISNA(VLOOKUP($B171,Area_EM_90,Seq!I$1,FALSE)),".",VLOOKUP($B171,Area_EM_90,Seq!I$1,FALSE))</f>
        <v>.</v>
      </c>
      <c r="HG171" s="9" t="str">
        <f>IF(ISNA(VLOOKUP($B171,Area_EM_90,Seq!J$1,FALSE)),".",VLOOKUP($B171,Area_EM_90,Seq!J$1,FALSE))</f>
        <v>.</v>
      </c>
      <c r="HH171" s="9" t="str">
        <f>IF(ISNA(VLOOKUP($B171,Area_EM_00,Seq!C$1,FALSE)),".",VLOOKUP($B171,Area_EM_00,Seq!C$1,FALSE))</f>
        <v>.</v>
      </c>
      <c r="HI171" s="9" t="str">
        <f>IF(ISNA(VLOOKUP($B171,Area_EM_00,Seq!D$1,FALSE)),".",VLOOKUP($B171,Area_EM_00,Seq!D$1,FALSE))</f>
        <v>.</v>
      </c>
      <c r="HJ171" s="9" t="str">
        <f>IF(ISNA(VLOOKUP($B171,Area_EM_00,Seq!E$1,FALSE)),".",VLOOKUP($B171,Area_EM_00,Seq!E$1,FALSE))</f>
        <v>.</v>
      </c>
      <c r="HK171" s="9" t="str">
        <f>IF(ISNA(VLOOKUP($B171,Area_EM_00,Seq!F$1,FALSE)),".",VLOOKUP($B171,Area_EM_00,Seq!F$1,FALSE))</f>
        <v>.</v>
      </c>
      <c r="HL171" s="9" t="str">
        <f>IF(ISNA(VLOOKUP($B171,Area_EM_00,Seq!G$1,FALSE)),".",VLOOKUP($B171,Area_EM_00,Seq!G$1,FALSE))</f>
        <v>.</v>
      </c>
      <c r="HM171" s="9" t="str">
        <f>IF(ISNA(VLOOKUP($B171,Area_EM_00,Seq!H$1,FALSE)),".",VLOOKUP($B171,Area_EM_00,Seq!H$1,FALSE))</f>
        <v>.</v>
      </c>
      <c r="HN171" s="9" t="str">
        <f>IF(ISNA(VLOOKUP($B171,Area_EM_00,Seq!I$1,FALSE)),".",VLOOKUP($B171,Area_EM_00,Seq!I$1,FALSE))</f>
        <v>.</v>
      </c>
      <c r="HO171" s="9" t="str">
        <f>IF(ISNA(VLOOKUP($B171,Area_EM_00,Seq!J$1,FALSE)),".",VLOOKUP($B171,Area_EM_00,Seq!J$1,FALSE))</f>
        <v>.</v>
      </c>
      <c r="HQ171" s="27"/>
      <c r="HR171" s="9">
        <f>IFERROR(VLOOKUP($B171,AREA_EM3_60_00,Seq!E$1,FALSE),".")</f>
        <v>856</v>
      </c>
      <c r="HS171" s="9">
        <f>IFERROR(VLOOKUP($B171,AREA_EM3_60_00,Seq!F$1,FALSE),".")</f>
        <v>1662</v>
      </c>
      <c r="HT171" s="9">
        <f>IFERROR(VLOOKUP($B171,AREA_EM3_60_00,Seq!G$1,FALSE),".")</f>
        <v>3086</v>
      </c>
      <c r="HU171" s="9">
        <f>IFERROR(VLOOKUP($B171,AREA_EM3_10,Seq!B$1,FALSE),".")</f>
        <v>4257.1941796287001</v>
      </c>
      <c r="HV171" s="9">
        <f t="shared" si="218"/>
        <v>365749</v>
      </c>
      <c r="HW171" s="9">
        <f t="shared" si="219"/>
        <v>406734</v>
      </c>
      <c r="HX171" s="9">
        <f t="shared" si="220"/>
        <v>467162</v>
      </c>
      <c r="HY171" s="9">
        <f t="shared" si="221"/>
        <v>524636</v>
      </c>
    </row>
    <row r="172" spans="1:233">
      <c r="A172" s="25" t="s">
        <v>3184</v>
      </c>
      <c r="B172" s="26" t="str">
        <f t="shared" si="178"/>
        <v>Turks&amp;CaicosIs.</v>
      </c>
      <c r="C172" s="166" t="s">
        <v>4877</v>
      </c>
      <c r="D172" s="27">
        <f>VLOOKUP("CHN.NY.GDP.MKTP.KD",AREA_WB_6ATTRS,Seq!B$1,FALSE)/10000</f>
        <v>18294112.043860689</v>
      </c>
      <c r="E172" s="27">
        <f>VLOOKUP("CHN.NY.GDP.MKTP.KD",AREA_WB_6ATTRS,Seq!C$1,FALSE)/10000</f>
        <v>19245405.87014145</v>
      </c>
      <c r="F172" s="27">
        <f>VLOOKUP("CHN.NY.GDP.MKTP.KD",AREA_WB_6ATTRS,Seq!D$1,FALSE)/10000</f>
        <v>20996737.804324333</v>
      </c>
      <c r="G172" s="27">
        <f>VLOOKUP("CHN.NY.GDP.MKTP.KD",AREA_WB_6ATTRS,Seq!E$1,FALSE)/10000</f>
        <v>23285382.224995762</v>
      </c>
      <c r="H172" s="27">
        <f>VLOOKUP("CHN.NY.GDP.MKTP.KD",AREA_WB_6ATTRS,Seq!F$1,FALSE)/10000</f>
        <v>26824760.323195074</v>
      </c>
      <c r="I172" s="27">
        <f>VLOOKUP("CHN.NY.GDP.MKTP.KD",AREA_WB_6ATTRS,Seq!G$1,FALSE)/10000</f>
        <v>30446102.966826372</v>
      </c>
      <c r="J172" s="27">
        <f>VLOOKUP("CHN.NY.GDP.MKTP.KD",AREA_WB_6ATTRS,Seq!H$1,FALSE)/10000</f>
        <v>33125360.027907111</v>
      </c>
      <c r="K172" s="27">
        <f>VLOOKUP("CHN.NY.GDP.MKTP.KD",AREA_WB_6ATTRS,Seq!I$1,FALSE)/10000</f>
        <v>36967901.791144341</v>
      </c>
      <c r="L172" s="27">
        <f>VLOOKUP("CHN.NY.GDP.MKTP.KD",AREA_WB_6ATTRS,Seq!J$1,FALSE)/10000</f>
        <v>41145274.693543643</v>
      </c>
      <c r="M172" s="27">
        <f>VLOOKUP("CHN.NY.GDP.MKTP.KD",AREA_WB_6ATTRS,Seq!K$1,FALSE)/10000</f>
        <v>42832230.955979005</v>
      </c>
      <c r="N172" s="27">
        <f>VLOOKUP("CHN.NY.GDP.MKTP.KD",AREA_WB_6ATTRS,Seq!L$1,FALSE)/10000</f>
        <v>44459855.73230619</v>
      </c>
      <c r="O172" s="27">
        <f>VLOOKUP("CHN.NY.GDP.MKTP.KD",AREA_WB_6ATTRS,Seq!M$1,FALSE)/10000</f>
        <v>48550162.459678344</v>
      </c>
      <c r="P172" s="27">
        <f>VLOOKUP("CHN.NY.GDP.MKTP.KD",AREA_WB_6ATTRS,Seq!N$1,FALSE)/10000</f>
        <v>55444285.528952621</v>
      </c>
      <c r="Q172" s="27">
        <f>VLOOKUP("CHN.NY.GDP.MKTP.KD",AREA_WB_6ATTRS,Seq!O$1,FALSE)/10000</f>
        <v>63206485.503006078</v>
      </c>
      <c r="R172" s="27">
        <f>VLOOKUP("CHN.NY.GDP.MKTP.KD",AREA_WB_6ATTRS,Seq!P$1,FALSE)/10000</f>
        <v>71486535.103899792</v>
      </c>
      <c r="S172" s="27">
        <f>VLOOKUP("CHN.NY.GDP.MKTP.KD",AREA_WB_6ATTRS,Seq!Q$1,FALSE)/10000</f>
        <v>79278567.430224851</v>
      </c>
      <c r="T172" s="27">
        <f>VLOOKUP("CHN.NY.GDP.MKTP.KD",AREA_WB_6ATTRS,Seq!R$1,FALSE)/10000</f>
        <v>87206424.173247412</v>
      </c>
      <c r="U172" s="27">
        <f>VLOOKUP("CHN.NY.GDP.MKTP.KD",AREA_WB_6ATTRS,Seq!S$1,FALSE)/10000</f>
        <v>95316621.621359423</v>
      </c>
      <c r="V172" s="27">
        <f>VLOOKUP("CHN.NY.GDP.MKTP.KD",AREA_WB_6ATTRS,Seq!T$1,FALSE)/10000</f>
        <v>102751318.10782552</v>
      </c>
      <c r="W172" s="27">
        <f>VLOOKUP("CHN.NY.GDP.MKTP.KD",AREA_WB_6ATTRS,Seq!U$1,FALSE)/10000</f>
        <v>110560418.28402025</v>
      </c>
      <c r="X172" s="27">
        <f>VLOOKUP("CHN.NY.GDP.MKTP.KD",AREA_WB_6ATTRS,Seq!V$1,FALSE)/10000</f>
        <v>119847493.41987793</v>
      </c>
      <c r="Y172" s="27">
        <f>VLOOKUP("CHN.NY.GDP.MKTP.KD",AREA_WB_6ATTRS,Seq!W$1,FALSE)/10000</f>
        <v>129794835.37372778</v>
      </c>
      <c r="Z172" s="27">
        <f>VLOOKUP("CHN.NY.GDP.MKTP.KD",AREA_WB_6ATTRS,Seq!X$1,FALSE)/10000</f>
        <v>141606165.392737</v>
      </c>
      <c r="AA172" s="27">
        <f>VLOOKUP("CHN.NY.GDP.MKTP.KD",AREA_WB_6ATTRS,Seq!Y$1,FALSE)/10000</f>
        <v>155766781.9320105</v>
      </c>
      <c r="AB172" s="27">
        <f>VLOOKUP("CHN.NY.GDP.MKTP.KD",AREA_WB_6ATTRS,Seq!Z$1,FALSE)/10000</f>
        <v>171499226.90714428</v>
      </c>
      <c r="AC172" s="27">
        <f>VLOOKUP("CHN.NY.GDP.MKTP.KD",AREA_WB_6ATTRS,Seq!AA$1,FALSE)/10000</f>
        <v>190878639.54765138</v>
      </c>
      <c r="AD172" s="27">
        <f>VLOOKUP("CHN.NY.GDP.MKTP.KD",AREA_WB_6ATTRS,Seq!AB$1,FALSE)/10000</f>
        <v>215120226.77020231</v>
      </c>
      <c r="AE172" s="27">
        <f>VLOOKUP("CHN.NY.GDP.MKTP.KD",AREA_WB_6ATTRS,Seq!AC$1,FALSE)/10000</f>
        <v>245667298.97157177</v>
      </c>
      <c r="AF172" s="27">
        <f>VLOOKUP("CHN.NY.GDP.MKTP.KD",AREA_WB_6ATTRS,Seq!AD$1,FALSE)/10000</f>
        <v>269251359.67284226</v>
      </c>
      <c r="AG172" s="27">
        <f>VLOOKUP("CHN.NY.GDP.MKTP.KD",AREA_WB_6ATTRS,Seq!AE$1,FALSE)/10000</f>
        <v>294022484.76274431</v>
      </c>
      <c r="AH172" s="27">
        <f>VLOOKUP("CHN.NY.GDP.MKTP.KD",AREA_WB_6ATTRS,Seq!AF$1,FALSE)/10000</f>
        <v>324600823.17806971</v>
      </c>
      <c r="AI172" s="27">
        <f>VLOOKUP("CHN.NY.GDP.MKTP.KD",AREA_WB_6ATTRS,Seq!AG$1,FALSE)/10000</f>
        <v>354139498.08727396</v>
      </c>
      <c r="AJ172" s="27"/>
      <c r="AK172" s="27"/>
      <c r="AL172" s="27"/>
      <c r="AM172" s="27"/>
      <c r="AN172" s="27"/>
      <c r="AO172" s="27"/>
      <c r="AP172" s="27" t="str">
        <f>IFERROR(VLOOKUP(CONCATENATE($C172, ".NY.GDP.MKTP.KD"),AREA_WB_6ATTRS,Seq!B$1,FALSE)/10000,".")</f>
        <v>.</v>
      </c>
      <c r="AQ172" s="27" t="str">
        <f>IFERROR(VLOOKUP(CONCATENATE($C172, ".NY.GDP.MKTP.KD"),AREA_WB_6ATTRS,Seq!C$1,FALSE)/10000,".")</f>
        <v>.</v>
      </c>
      <c r="AR172" s="27" t="str">
        <f>IFERROR(VLOOKUP(CONCATENATE($C172, ".NY.GDP.MKTP.KD"),AREA_WB_6ATTRS,Seq!D$1,FALSE)/10000,".")</f>
        <v>.</v>
      </c>
      <c r="AS172" s="27" t="str">
        <f>IFERROR(VLOOKUP(CONCATENATE($C172, ".NY.GDP.MKTP.KD"),AREA_WB_6ATTRS,Seq!E$1,FALSE)/10000,".")</f>
        <v>.</v>
      </c>
      <c r="AT172" s="27" t="str">
        <f>IFERROR(VLOOKUP(CONCATENATE($C172, ".NY.GDP.MKTP.KD"),AREA_WB_6ATTRS,Seq!F$1,FALSE)/10000,".")</f>
        <v>.</v>
      </c>
      <c r="AU172" s="27" t="str">
        <f>IFERROR(VLOOKUP(CONCATENATE($C172, ".NY.GDP.MKTP.KD"),AREA_WB_6ATTRS,Seq!G$1,FALSE)/10000,".")</f>
        <v>.</v>
      </c>
      <c r="AV172" s="27" t="str">
        <f>IFERROR(VLOOKUP(CONCATENATE($C172, ".NY.GDP.MKTP.KD"),AREA_WB_6ATTRS,Seq!H$1,FALSE)/10000,".")</f>
        <v>.</v>
      </c>
      <c r="AW172" s="27" t="str">
        <f>IFERROR(VLOOKUP(CONCATENATE($C172, ".NY.GDP.MKTP.KD"),AREA_WB_6ATTRS,Seq!I$1,FALSE)/10000,".")</f>
        <v>.</v>
      </c>
      <c r="AX172" s="27" t="str">
        <f>IFERROR(VLOOKUP(CONCATENATE($C172, ".NY.GDP.MKTP.KD"),AREA_WB_6ATTRS,Seq!J$1,FALSE)/10000,".")</f>
        <v>.</v>
      </c>
      <c r="AY172" s="27" t="str">
        <f>IFERROR(VLOOKUP(CONCATENATE($C172, ".NY.GDP.MKTP.KD"),AREA_WB_6ATTRS,Seq!K$1,FALSE)/10000,".")</f>
        <v>.</v>
      </c>
      <c r="AZ172" s="27" t="str">
        <f>IFERROR(VLOOKUP(CONCATENATE($C172, ".NY.GDP.MKTP.KD"),AREA_WB_6ATTRS,Seq!L$1,FALSE)/10000,".")</f>
        <v>.</v>
      </c>
      <c r="BA172" s="27" t="str">
        <f>IFERROR(VLOOKUP(CONCATENATE($C172, ".NY.GDP.MKTP.KD"),AREA_WB_6ATTRS,Seq!M$1,FALSE)/10000,".")</f>
        <v>.</v>
      </c>
      <c r="BB172" s="27" t="str">
        <f>IFERROR(VLOOKUP(CONCATENATE($C172, ".NY.GDP.MKTP.KD"),AREA_WB_6ATTRS,Seq!N$1,FALSE)/10000,".")</f>
        <v>.</v>
      </c>
      <c r="BC172" s="27" t="str">
        <f>IFERROR(VLOOKUP(CONCATENATE($C172, ".NY.GDP.MKTP.KD"),AREA_WB_6ATTRS,Seq!O$1,FALSE)/10000,".")</f>
        <v>.</v>
      </c>
      <c r="BD172" s="27" t="str">
        <f>IFERROR(VLOOKUP(CONCATENATE($C172, ".NY.GDP.MKTP.KD"),AREA_WB_6ATTRS,Seq!P$1,FALSE)/10000,".")</f>
        <v>.</v>
      </c>
      <c r="BE172" s="27" t="str">
        <f>IFERROR(VLOOKUP(CONCATENATE($C172, ".NY.GDP.MKTP.KD"),AREA_WB_6ATTRS,Seq!Q$1,FALSE)/10000,".")</f>
        <v>.</v>
      </c>
      <c r="BF172" s="27" t="str">
        <f>IFERROR(VLOOKUP(CONCATENATE($C172, ".NY.GDP.MKTP.KD"),AREA_WB_6ATTRS,Seq!R$1,FALSE)/10000,".")</f>
        <v>.</v>
      </c>
      <c r="BG172" s="27" t="str">
        <f>IFERROR(VLOOKUP(CONCATENATE($C172, ".NY.GDP.MKTP.KD"),AREA_WB_6ATTRS,Seq!S$1,FALSE)/10000,".")</f>
        <v>.</v>
      </c>
      <c r="BH172" s="27" t="str">
        <f>IFERROR(VLOOKUP(CONCATENATE($C172, ".NY.GDP.MKTP.KD"),AREA_WB_6ATTRS,Seq!T$1,FALSE)/10000,".")</f>
        <v>.</v>
      </c>
      <c r="BI172" s="27" t="str">
        <f>IFERROR(VLOOKUP(CONCATENATE($C172, ".NY.GDP.MKTP.KD"),AREA_WB_6ATTRS,Seq!U$1,FALSE)/10000,".")</f>
        <v>.</v>
      </c>
      <c r="BJ172" s="27" t="str">
        <f>IFERROR(VLOOKUP(CONCATENATE($C172, ".NY.GDP.MKTP.KD"),AREA_WB_6ATTRS,Seq!V$1,FALSE)/10000,".")</f>
        <v>.</v>
      </c>
      <c r="BK172" s="27" t="str">
        <f>IFERROR(VLOOKUP(CONCATENATE($C172, ".NY.GDP.MKTP.KD"),AREA_WB_6ATTRS,Seq!W$1,FALSE)/10000,".")</f>
        <v>.</v>
      </c>
      <c r="BL172" s="27" t="str">
        <f>IFERROR(VLOOKUP(CONCATENATE($C172, ".NY.GDP.MKTP.KD"),AREA_WB_6ATTRS,Seq!X$1,FALSE)/10000,".")</f>
        <v>.</v>
      </c>
      <c r="BM172" s="27" t="str">
        <f>IFERROR(VLOOKUP(CONCATENATE($C172, ".NY.GDP.MKTP.KD"),AREA_WB_6ATTRS,Seq!Y$1,FALSE)/10000,".")</f>
        <v>.</v>
      </c>
      <c r="BN172" s="27" t="str">
        <f>IFERROR(VLOOKUP(CONCATENATE($C172, ".NY.GDP.MKTP.KD"),AREA_WB_6ATTRS,Seq!Z$1,FALSE)/10000,".")</f>
        <v>.</v>
      </c>
      <c r="BO172" s="27" t="str">
        <f>IFERROR(VLOOKUP(CONCATENATE($C172, ".NY.GDP.MKTP.KD"),AREA_WB_6ATTRS,Seq!AA$1,FALSE)/10000,".")</f>
        <v>.</v>
      </c>
      <c r="BP172" s="27" t="str">
        <f>IFERROR(VLOOKUP(CONCATENATE($C172, ".NY.GDP.MKTP.KD"),AREA_WB_6ATTRS,Seq!AB$1,FALSE)/10000,".")</f>
        <v>.</v>
      </c>
      <c r="BQ172" s="27" t="str">
        <f>IFERROR(VLOOKUP(CONCATENATE($C172, ".NY.GDP.MKTP.KD"),AREA_WB_6ATTRS,Seq!AC$1,FALSE)/10000,".")</f>
        <v>.</v>
      </c>
      <c r="BR172" s="27" t="str">
        <f>IFERROR(VLOOKUP(CONCATENATE($C172, ".NY.GDP.MKTP.KD"),AREA_WB_6ATTRS,Seq!AD$1,FALSE)/10000,".")</f>
        <v>.</v>
      </c>
      <c r="BS172" s="27" t="str">
        <f>IFERROR(VLOOKUP(CONCATENATE($C172, ".NY.GDP.MKTP.KD"),AREA_WB_6ATTRS,Seq!AE$1,FALSE)/10000,".")</f>
        <v>.</v>
      </c>
      <c r="BT172" s="27" t="str">
        <f>IFERROR(VLOOKUP(CONCATENATE($C172, ".NY.GDP.MKTP.KD"),AREA_WB_6ATTRS,Seq!AF$1,FALSE)/10000,".")</f>
        <v>.</v>
      </c>
      <c r="BU172" s="27" t="str">
        <f>IFERROR(VLOOKUP(CONCATENATE($C172, ".NY.GDP.MKTP.KD"),AREA_WB_6ATTRS,Seq!AG$1,FALSE)/10000,".")</f>
        <v>.</v>
      </c>
      <c r="BV172" s="27"/>
      <c r="BW172" s="27"/>
      <c r="BX172" s="27"/>
      <c r="BY172" s="27"/>
      <c r="BZ172" s="27"/>
      <c r="CA172" s="27"/>
      <c r="CB172" s="27"/>
      <c r="CC172" s="27">
        <f>CNPop!A$48</f>
        <v>5.0000000000000001E-3</v>
      </c>
      <c r="CD172" s="27">
        <f>CNPop!B$48</f>
        <v>6.0000000000000001E-3</v>
      </c>
      <c r="CE172" s="27">
        <f>CNPop!C$48</f>
        <v>6.0000000000000001E-3</v>
      </c>
      <c r="CF172" s="27">
        <f>CNPop!D$48</f>
        <v>7.0000000000000001E-3</v>
      </c>
      <c r="CG172" s="27">
        <f>CNPop!E$48</f>
        <v>7.0000000000000001E-3</v>
      </c>
      <c r="CH172" s="27">
        <f>CNPop!F$48</f>
        <v>8.0000000000000002E-3</v>
      </c>
      <c r="CI172" s="27">
        <f>CNPop!G$48</f>
        <v>8.9999999999999993E-3</v>
      </c>
      <c r="CJ172" s="27">
        <f>CNPop!H$48</f>
        <v>0.01</v>
      </c>
      <c r="CK172" s="27">
        <f>CNPop!I$48</f>
        <v>1.0999999999999999E-2</v>
      </c>
      <c r="CL172" s="27">
        <f>CNPop!J$48</f>
        <v>1.2E-2</v>
      </c>
      <c r="CM172" s="27">
        <f>CNPop!K$48</f>
        <v>1.4E-2</v>
      </c>
      <c r="CN172" s="27">
        <f>CNPop!L$48</f>
        <v>1.6E-2</v>
      </c>
      <c r="CO172" s="27">
        <f>CNPop!M$48</f>
        <v>1.7000000000000001E-2</v>
      </c>
      <c r="CP172" s="27">
        <f>CNPop!N$48</f>
        <v>1.9E-2</v>
      </c>
      <c r="CQ172" s="27">
        <f>CNPop!O$48</f>
        <v>2.1000000000000001E-2</v>
      </c>
      <c r="CR172" s="27">
        <f>CNPop!P$48</f>
        <v>2.3E-2</v>
      </c>
      <c r="CS172" s="27">
        <f>CNPop!Q$48</f>
        <v>2.5999999999999999E-2</v>
      </c>
      <c r="CT172" s="27">
        <f>CNPop!R$48</f>
        <v>2.8000000000000001E-2</v>
      </c>
      <c r="CU172" s="27">
        <f>CNPop!S$48</f>
        <v>0.03</v>
      </c>
      <c r="CV172" s="27">
        <f>CNPop!T$48</f>
        <v>3.3000000000000002E-2</v>
      </c>
      <c r="CW172" s="27">
        <f>CNPop!U$48</f>
        <v>3.5999999999999997E-2</v>
      </c>
      <c r="CX172" s="27">
        <f>CNPop!V$48</f>
        <v>3.9E-2</v>
      </c>
      <c r="CY172" s="27">
        <f>CNPop!W$48</f>
        <v>4.2000000000000003E-2</v>
      </c>
      <c r="CZ172" s="27">
        <f>CNPop!X$48</f>
        <v>4.4999999999999998E-2</v>
      </c>
      <c r="DA172" s="27">
        <f>CNPop!Y$48</f>
        <v>4.9000000000000002E-2</v>
      </c>
      <c r="DB172" s="27">
        <f>CNPop!Z$48</f>
        <v>5.1999999999999998E-2</v>
      </c>
      <c r="DC172" s="27">
        <f>CNPop!AA$48</f>
        <v>5.6000000000000001E-2</v>
      </c>
      <c r="DD172" s="27">
        <f>CNPop!AB$48</f>
        <v>0.06</v>
      </c>
      <c r="DE172" s="27">
        <f>CNPop!AC$48</f>
        <v>6.3E-2</v>
      </c>
      <c r="DF172" s="27">
        <f>CNPop!AD$48</f>
        <v>6.8000000000000005E-2</v>
      </c>
      <c r="DG172" s="27">
        <f>CNPop!AE$48</f>
        <v>7.1999999999999995E-2</v>
      </c>
      <c r="DH172" s="27">
        <f>CNPop!AF$48</f>
        <v>7.5999999999999998E-2</v>
      </c>
      <c r="DI172" s="27">
        <f>CNPop!AG$48</f>
        <v>8.1000000000000003E-2</v>
      </c>
      <c r="DJ172" s="27">
        <f>CNPop!AH$48</f>
        <v>8.5000000000000006E-2</v>
      </c>
      <c r="DK172" s="27">
        <f>CNPop!AI$48</f>
        <v>0.09</v>
      </c>
      <c r="DL172" s="27">
        <f>CNPop!AJ$48</f>
        <v>9.5000000000000001E-2</v>
      </c>
      <c r="DM172" s="27">
        <f>CNPop!AK$48</f>
        <v>0.1</v>
      </c>
      <c r="DN172" s="27"/>
      <c r="DO172" s="27" t="str">
        <f t="shared" si="226"/>
        <v>.</v>
      </c>
      <c r="DP172" s="27" t="str">
        <f t="shared" si="227"/>
        <v>.</v>
      </c>
      <c r="DQ172" s="27" t="str">
        <f t="shared" si="228"/>
        <v>.</v>
      </c>
      <c r="DR172" s="27" t="str">
        <f t="shared" si="229"/>
        <v>.</v>
      </c>
      <c r="DS172" s="27" t="str">
        <f t="shared" si="230"/>
        <v>.</v>
      </c>
      <c r="DT172" s="27" t="str">
        <f t="shared" si="231"/>
        <v>.</v>
      </c>
      <c r="DU172" s="27" t="str">
        <f t="shared" si="232"/>
        <v>.</v>
      </c>
      <c r="DV172" s="27" t="str">
        <f t="shared" si="233"/>
        <v>.</v>
      </c>
      <c r="DW172" s="27" t="str">
        <f t="shared" si="234"/>
        <v>.</v>
      </c>
      <c r="DX172" s="27" t="str">
        <f t="shared" si="235"/>
        <v>.</v>
      </c>
      <c r="DY172" s="27" t="str">
        <f t="shared" si="236"/>
        <v>.</v>
      </c>
      <c r="DZ172" s="27" t="str">
        <f t="shared" si="237"/>
        <v>.</v>
      </c>
      <c r="EA172" s="27" t="str">
        <f t="shared" si="238"/>
        <v>.</v>
      </c>
      <c r="EB172" s="27" t="str">
        <f t="shared" si="239"/>
        <v>.</v>
      </c>
      <c r="EC172" s="27" t="str">
        <f t="shared" si="240"/>
        <v>.</v>
      </c>
      <c r="ED172" s="27" t="str">
        <f t="shared" si="241"/>
        <v>.</v>
      </c>
      <c r="EE172" s="27" t="str">
        <f t="shared" si="242"/>
        <v>.</v>
      </c>
      <c r="EF172" s="27" t="str">
        <f t="shared" si="243"/>
        <v>.</v>
      </c>
      <c r="EG172" s="27" t="str">
        <f t="shared" si="244"/>
        <v>.</v>
      </c>
      <c r="EH172" s="27" t="str">
        <f t="shared" si="245"/>
        <v>.</v>
      </c>
      <c r="EI172" s="27" t="str">
        <f t="shared" si="246"/>
        <v>.</v>
      </c>
      <c r="EJ172" s="27" t="str">
        <f t="shared" si="247"/>
        <v>.</v>
      </c>
      <c r="EK172" s="27" t="str">
        <f t="shared" si="248"/>
        <v>.</v>
      </c>
      <c r="EL172" s="27" t="str">
        <f t="shared" si="249"/>
        <v>.</v>
      </c>
      <c r="EM172" s="27" t="str">
        <f t="shared" si="250"/>
        <v>.</v>
      </c>
      <c r="EN172" s="27" t="str">
        <f t="shared" si="251"/>
        <v>.</v>
      </c>
      <c r="EO172" s="27" t="str">
        <f t="shared" si="252"/>
        <v>.</v>
      </c>
      <c r="EP172" s="27" t="str">
        <f t="shared" si="215"/>
        <v>.</v>
      </c>
      <c r="EQ172" s="27" t="str">
        <f t="shared" si="216"/>
        <v>.</v>
      </c>
      <c r="ER172" s="27" t="str">
        <f t="shared" si="260"/>
        <v>.</v>
      </c>
      <c r="ES172" s="27" t="str">
        <f t="shared" si="260"/>
        <v>.</v>
      </c>
      <c r="ET172" s="27" t="str">
        <f t="shared" si="260"/>
        <v>.</v>
      </c>
      <c r="EU172" s="27"/>
      <c r="EV172" s="27"/>
      <c r="EW172" s="27"/>
      <c r="EX172" s="27"/>
      <c r="EY172" s="27"/>
      <c r="EZ172" s="27" t="str">
        <f>IFERROR(VLOOKUP(CONCATENATE($C172,".SL.TLF.TERT.ZS"),AREA_WB_6ATTRS,Seq!B$1,FALSE)/100,".")</f>
        <v>.</v>
      </c>
      <c r="FA172" s="27" t="str">
        <f>IFERROR(VLOOKUP(CONCATENATE($C172,".SL.TLF.TERT.ZS"),AREA_WB_6ATTRS,Seq!C$1,FALSE)/100,".")</f>
        <v>.</v>
      </c>
      <c r="FB172" s="27" t="str">
        <f>IFERROR(VLOOKUP(CONCATENATE($C172,".SL.TLF.TERT.ZS"),AREA_WB_6ATTRS,Seq!D$1,FALSE)/100,".")</f>
        <v>.</v>
      </c>
      <c r="FC172" s="27" t="str">
        <f>IFERROR(VLOOKUP(CONCATENATE($C172,".SL.TLF.TERT.ZS"),AREA_WB_6ATTRS,Seq!E$1,FALSE)/100,".")</f>
        <v>.</v>
      </c>
      <c r="FD172" s="27" t="str">
        <f>IFERROR(VLOOKUP(CONCATENATE($C172,".SL.TLF.TERT.ZS"),AREA_WB_6ATTRS,Seq!F$1,FALSE)/100,".")</f>
        <v>.</v>
      </c>
      <c r="FE172" s="27" t="str">
        <f>IFERROR(VLOOKUP(CONCATENATE($C172,".SL.TLF.TERT.ZS"),AREA_WB_6ATTRS,Seq!G$1,FALSE)/100,".")</f>
        <v>.</v>
      </c>
      <c r="FF172" s="27" t="str">
        <f>IFERROR(VLOOKUP(CONCATENATE($C172,".SL.TLF.TERT.ZS"),AREA_WB_6ATTRS,Seq!H$1,FALSE)/100,".")</f>
        <v>.</v>
      </c>
      <c r="FG172" s="27" t="str">
        <f>IFERROR(VLOOKUP(CONCATENATE($C172,".SL.TLF.TERT.ZS"),AREA_WB_6ATTRS,Seq!I$1,FALSE)/100,".")</f>
        <v>.</v>
      </c>
      <c r="FH172" s="27" t="str">
        <f>IFERROR(VLOOKUP(CONCATENATE($C172,".SL.TLF.TERT.ZS"),AREA_WB_6ATTRS,Seq!J$1,FALSE)/100,".")</f>
        <v>.</v>
      </c>
      <c r="FI172" s="27" t="str">
        <f>IFERROR(VLOOKUP(CONCATENATE($C172,".SL.TLF.TERT.ZS"),AREA_WB_6ATTRS,Seq!K$1,FALSE)/100,".")</f>
        <v>.</v>
      </c>
      <c r="FJ172" s="27" t="str">
        <f>IFERROR(VLOOKUP(CONCATENATE($C172,".SL.TLF.TERT.ZS"),AREA_WB_6ATTRS,Seq!L$1,FALSE)/100,".")</f>
        <v>.</v>
      </c>
      <c r="FK172" s="27" t="str">
        <f>IFERROR(VLOOKUP(CONCATENATE($C172,".SL.TLF.TERT.ZS"),AREA_WB_6ATTRS,Seq!M$1,FALSE)/100,".")</f>
        <v>.</v>
      </c>
      <c r="FL172" s="27" t="str">
        <f>IFERROR(VLOOKUP(CONCATENATE($C172,".SL.TLF.TERT.ZS"),AREA_WB_6ATTRS,Seq!N$1,FALSE)/100,".")</f>
        <v>.</v>
      </c>
      <c r="FM172" s="27" t="str">
        <f>IFERROR(VLOOKUP(CONCATENATE($C172,".SL.TLF.TERT.ZS"),AREA_WB_6ATTRS,Seq!O$1,FALSE)/100,".")</f>
        <v>.</v>
      </c>
      <c r="FN172" s="27" t="str">
        <f>IFERROR(VLOOKUP(CONCATENATE($C172,".SL.TLF.TERT.ZS"),AREA_WB_6ATTRS,Seq!P$1,FALSE)/100,".")</f>
        <v>.</v>
      </c>
      <c r="FO172" s="27" t="str">
        <f>IFERROR(VLOOKUP(CONCATENATE($C172,".SL.TLF.TERT.ZS"),AREA_WB_6ATTRS,Seq!Q$1,FALSE)/100,".")</f>
        <v>.</v>
      </c>
      <c r="FP172" s="27" t="str">
        <f>IFERROR(VLOOKUP(CONCATENATE($C172,".SL.TLF.TERT.ZS"),AREA_WB_6ATTRS,Seq!R$1,FALSE)/100,".")</f>
        <v>.</v>
      </c>
      <c r="FQ172" s="27" t="str">
        <f>IFERROR(VLOOKUP(CONCATENATE($C172,".SL.TLF.TERT.ZS"),AREA_WB_6ATTRS,Seq!S$1,FALSE)/100,".")</f>
        <v>.</v>
      </c>
      <c r="FR172" s="27" t="str">
        <f>IFERROR(VLOOKUP(CONCATENATE($C172,".SL.TLF.TERT.ZS"),AREA_WB_6ATTRS,Seq!T$1,FALSE)/100,".")</f>
        <v>.</v>
      </c>
      <c r="FS172" s="27" t="str">
        <f>IFERROR(VLOOKUP(CONCATENATE($C172,".SL.TLF.TERT.ZS"),AREA_WB_6ATTRS,Seq!U$1,FALSE)/100,".")</f>
        <v>.</v>
      </c>
      <c r="FT172" s="27" t="str">
        <f>IFERROR(VLOOKUP(CONCATENATE($C172,".SL.TLF.TERT.ZS"),AREA_WB_6ATTRS,Seq!V$1,FALSE)/100,".")</f>
        <v>.</v>
      </c>
      <c r="FU172" s="27" t="str">
        <f>IFERROR(VLOOKUP(CONCATENATE($C172,".SL.TLF.TERT.ZS"),AREA_WB_6ATTRS,Seq!W$1,FALSE)/100,".")</f>
        <v>.</v>
      </c>
      <c r="FV172" s="27" t="str">
        <f>IFERROR(VLOOKUP(CONCATENATE($C172,".SL.TLF.TERT.ZS"),AREA_WB_6ATTRS,Seq!X$1,FALSE)/100,".")</f>
        <v>.</v>
      </c>
      <c r="FW172" s="27" t="str">
        <f>IFERROR(VLOOKUP(CONCATENATE($C172,".SL.TLF.TERT.ZS"),AREA_WB_6ATTRS,Seq!Y$1,FALSE)/100,".")</f>
        <v>.</v>
      </c>
      <c r="FX172" s="27" t="str">
        <f>IFERROR(VLOOKUP(CONCATENATE($C172,".SL.TLF.TERT.ZS"),AREA_WB_6ATTRS,Seq!Z$1,FALSE)/100,".")</f>
        <v>.</v>
      </c>
      <c r="FY172" s="27" t="str">
        <f>IFERROR(VLOOKUP(CONCATENATE($C172,".SL.TLF.TERT.ZS"),AREA_WB_6ATTRS,Seq!AA$1,FALSE)/100,".")</f>
        <v>.</v>
      </c>
      <c r="FZ172" s="27" t="str">
        <f>IFERROR(VLOOKUP(CONCATENATE($C172,".SL.TLF.TERT.ZS"),AREA_WB_6ATTRS,Seq!AB$1,FALSE)/100,".")</f>
        <v>.</v>
      </c>
      <c r="GA172" s="27" t="str">
        <f>IFERROR(VLOOKUP(CONCATENATE($C172,".SL.TLF.TERT.ZS"),AREA_WB_6ATTRS,Seq!AC$1,FALSE)/100,".")</f>
        <v>.</v>
      </c>
      <c r="GB172" s="27" t="str">
        <f>IFERROR(VLOOKUP(CONCATENATE($C172,".SL.TLF.TERT.ZS"),AREA_WB_6ATTRS,Seq!AD$1,FALSE)/100,".")</f>
        <v>.</v>
      </c>
      <c r="GC172" s="27" t="str">
        <f>IFERROR(VLOOKUP(CONCATENATE($C172,".SL.TLF.TERT.ZS"),AREA_WB_6ATTRS,Seq!AE$1,FALSE)/100,".")</f>
        <v>.</v>
      </c>
      <c r="GD172" s="27" t="str">
        <f>IFERROR(VLOOKUP(CONCATENATE($C172,".SL.TLF.TERT.ZS"),AREA_WB_6ATTRS,Seq!AF$1,FALSE)/100,".")</f>
        <v>.</v>
      </c>
      <c r="GE172" s="27" t="str">
        <f>IFERROR(VLOOKUP(CONCATENATE($C172,".SL.TLF.TERT.ZS"),AREA_WB_6ATTRS,Seq!AG$1,FALSE)/100,".")</f>
        <v>.</v>
      </c>
      <c r="GF172" s="27" t="str">
        <f>IFERROR(VLOOKUP(CONCATENATE($C172,".SL.TLF.TERT.ZS"),AREA_WB_6ATTRS,Seq!AH$1,FALSE)/100,".")</f>
        <v>.</v>
      </c>
      <c r="GG172" s="27" t="str">
        <f>IFERROR(VLOOKUP(CONCATENATE($C172,".SL.TLF.TERT.ZS"),AREA_WB_6ATTRS,Seq!AI$1,FALSE)/100,".")</f>
        <v>.</v>
      </c>
      <c r="GH172" s="27" t="str">
        <f>IFERROR(VLOOKUP(CONCATENATE($C172,".SL.TLF.TERT.ZS"),AREA_WB_6ATTRS,Seq!AJ$1,FALSE)/100,".")</f>
        <v>.</v>
      </c>
      <c r="GI172" s="27" t="str">
        <f>IFERROR(VLOOKUP(CONCATENATE($C172,".SL.TLF.TERT.ZS"),AREA_WB_6ATTRS,Seq!AK$1,FALSE)/100,".")</f>
        <v>.</v>
      </c>
      <c r="GJ172" s="27" t="str">
        <f>IFERROR(VLOOKUP(CONCATENATE($C172,".SL.TLF.TERT.ZS"),AREA_WB_6ATTRS,Seq!AL$1,FALSE)/100,".")</f>
        <v>.</v>
      </c>
      <c r="GK172" s="27"/>
      <c r="GL172" s="27"/>
      <c r="GM172" s="27" t="str">
        <f t="shared" si="253"/>
        <v>.</v>
      </c>
      <c r="GN172" s="27" t="str">
        <f t="shared" si="254"/>
        <v>.</v>
      </c>
      <c r="GO172" s="27" t="str">
        <f t="shared" si="217"/>
        <v>.</v>
      </c>
      <c r="GP172" s="27"/>
      <c r="GQ172" s="9" t="str">
        <f>IF(VLOOKUP($B172,EM_80!$B$1:$C$201,2,FALSE)&gt;0,VLOOKUP($B172,EM_80!$B$1:$C$201,2,FALSE),".")</f>
        <v>.</v>
      </c>
      <c r="GR172" s="9" t="str">
        <f t="shared" si="255"/>
        <v>.</v>
      </c>
      <c r="GS172" s="9" t="str">
        <f t="shared" si="210"/>
        <v>.</v>
      </c>
      <c r="GU172" t="e">
        <f t="shared" si="256"/>
        <v>#N/A</v>
      </c>
      <c r="GV172" t="e">
        <f t="shared" si="257"/>
        <v>#N/A</v>
      </c>
      <c r="GW172" t="e">
        <f t="shared" si="258"/>
        <v>#N/A</v>
      </c>
      <c r="GX172" t="e">
        <f t="shared" si="259"/>
        <v>#N/A</v>
      </c>
      <c r="GZ172" s="9" t="str">
        <f>IF(ISNA(VLOOKUP($B172,Area_EM_90,Seq!C$1,FALSE)),".",VLOOKUP($B172,Area_EM_90,Seq!C$1,FALSE))</f>
        <v>.</v>
      </c>
      <c r="HA172" s="9" t="str">
        <f>IF(ISNA(VLOOKUP($B172,Area_EM_90,Seq!D$1,FALSE)),".",VLOOKUP($B172,Area_EM_90,Seq!D$1,FALSE))</f>
        <v>.</v>
      </c>
      <c r="HB172" s="9" t="str">
        <f>IF(ISNA(VLOOKUP($B172,Area_EM_90,Seq!E$1,FALSE)),".",VLOOKUP($B172,Area_EM_90,Seq!E$1,FALSE))</f>
        <v>.</v>
      </c>
      <c r="HC172" s="9" t="str">
        <f>IF(ISNA(VLOOKUP($B172,Area_EM_90,Seq!F$1,FALSE)),".",VLOOKUP($B172,Area_EM_90,Seq!F$1,FALSE))</f>
        <v>.</v>
      </c>
      <c r="HD172" s="9" t="str">
        <f>IF(ISNA(VLOOKUP($B172,Area_EM_90,Seq!G$1,FALSE)),".",VLOOKUP($B172,Area_EM_90,Seq!G$1,FALSE))</f>
        <v>.</v>
      </c>
      <c r="HE172" s="9" t="str">
        <f>IF(ISNA(VLOOKUP($B172,Area_EM_90,Seq!H$1,FALSE)),".",VLOOKUP($B172,Area_EM_90,Seq!H$1,FALSE))</f>
        <v>.</v>
      </c>
      <c r="HF172" s="9" t="str">
        <f>IF(ISNA(VLOOKUP($B172,Area_EM_90,Seq!I$1,FALSE)),".",VLOOKUP($B172,Area_EM_90,Seq!I$1,FALSE))</f>
        <v>.</v>
      </c>
      <c r="HG172" s="9" t="str">
        <f>IF(ISNA(VLOOKUP($B172,Area_EM_90,Seq!J$1,FALSE)),".",VLOOKUP($B172,Area_EM_90,Seq!J$1,FALSE))</f>
        <v>.</v>
      </c>
      <c r="HH172" s="9" t="str">
        <f>IF(ISNA(VLOOKUP($B172,Area_EM_00,Seq!C$1,FALSE)),".",VLOOKUP($B172,Area_EM_00,Seq!C$1,FALSE))</f>
        <v>.</v>
      </c>
      <c r="HI172" s="9" t="str">
        <f>IF(ISNA(VLOOKUP($B172,Area_EM_00,Seq!D$1,FALSE)),".",VLOOKUP($B172,Area_EM_00,Seq!D$1,FALSE))</f>
        <v>.</v>
      </c>
      <c r="HJ172" s="9" t="str">
        <f>IF(ISNA(VLOOKUP($B172,Area_EM_00,Seq!E$1,FALSE)),".",VLOOKUP($B172,Area_EM_00,Seq!E$1,FALSE))</f>
        <v>.</v>
      </c>
      <c r="HK172" s="9" t="str">
        <f>IF(ISNA(VLOOKUP($B172,Area_EM_00,Seq!F$1,FALSE)),".",VLOOKUP($B172,Area_EM_00,Seq!F$1,FALSE))</f>
        <v>.</v>
      </c>
      <c r="HL172" s="9" t="str">
        <f>IF(ISNA(VLOOKUP($B172,Area_EM_00,Seq!G$1,FALSE)),".",VLOOKUP($B172,Area_EM_00,Seq!G$1,FALSE))</f>
        <v>.</v>
      </c>
      <c r="HM172" s="9" t="str">
        <f>IF(ISNA(VLOOKUP($B172,Area_EM_00,Seq!H$1,FALSE)),".",VLOOKUP($B172,Area_EM_00,Seq!H$1,FALSE))</f>
        <v>.</v>
      </c>
      <c r="HN172" s="9" t="str">
        <f>IF(ISNA(VLOOKUP($B172,Area_EM_00,Seq!I$1,FALSE)),".",VLOOKUP($B172,Area_EM_00,Seq!I$1,FALSE))</f>
        <v>.</v>
      </c>
      <c r="HO172" s="9" t="str">
        <f>IF(ISNA(VLOOKUP($B172,Area_EM_00,Seq!J$1,FALSE)),".",VLOOKUP($B172,Area_EM_00,Seq!J$1,FALSE))</f>
        <v>.</v>
      </c>
      <c r="HQ172" s="27"/>
      <c r="HR172" s="9" t="str">
        <f>IFERROR(VLOOKUP($B172,AREA_EM3_60_00,Seq!E$1,FALSE),".")</f>
        <v>.</v>
      </c>
      <c r="HS172" s="9" t="str">
        <f>IFERROR(VLOOKUP($B172,AREA_EM3_60_00,Seq!F$1,FALSE),".")</f>
        <v>.</v>
      </c>
      <c r="HT172" s="9" t="str">
        <f>IFERROR(VLOOKUP($B172,AREA_EM3_60_00,Seq!G$1,FALSE),".")</f>
        <v>.</v>
      </c>
      <c r="HU172" s="9" t="str">
        <f>IFERROR(VLOOKUP($B172,AREA_EM3_10,Seq!B$1,FALSE),".")</f>
        <v>.</v>
      </c>
      <c r="HV172" s="9" t="e">
        <f t="shared" si="218"/>
        <v>#N/A</v>
      </c>
      <c r="HW172" s="9" t="e">
        <f t="shared" si="219"/>
        <v>#N/A</v>
      </c>
      <c r="HX172" s="9" t="e">
        <f t="shared" si="220"/>
        <v>#N/A</v>
      </c>
      <c r="HY172" s="9" t="e">
        <f t="shared" si="221"/>
        <v>#N/A</v>
      </c>
    </row>
    <row r="173" spans="1:233">
      <c r="A173" s="25" t="s">
        <v>2619</v>
      </c>
      <c r="B173" s="26" t="str">
        <f t="shared" si="178"/>
        <v>Uruguay</v>
      </c>
      <c r="C173" s="166" t="s">
        <v>1667</v>
      </c>
      <c r="D173" s="27">
        <f>VLOOKUP("CHN.NY.GDP.MKTP.KD",AREA_WB_6ATTRS,Seq!B$1,FALSE)/10000</f>
        <v>18294112.043860689</v>
      </c>
      <c r="E173" s="27">
        <f>VLOOKUP("CHN.NY.GDP.MKTP.KD",AREA_WB_6ATTRS,Seq!C$1,FALSE)/10000</f>
        <v>19245405.87014145</v>
      </c>
      <c r="F173" s="27">
        <f>VLOOKUP("CHN.NY.GDP.MKTP.KD",AREA_WB_6ATTRS,Seq!D$1,FALSE)/10000</f>
        <v>20996737.804324333</v>
      </c>
      <c r="G173" s="27">
        <f>VLOOKUP("CHN.NY.GDP.MKTP.KD",AREA_WB_6ATTRS,Seq!E$1,FALSE)/10000</f>
        <v>23285382.224995762</v>
      </c>
      <c r="H173" s="27">
        <f>VLOOKUP("CHN.NY.GDP.MKTP.KD",AREA_WB_6ATTRS,Seq!F$1,FALSE)/10000</f>
        <v>26824760.323195074</v>
      </c>
      <c r="I173" s="27">
        <f>VLOOKUP("CHN.NY.GDP.MKTP.KD",AREA_WB_6ATTRS,Seq!G$1,FALSE)/10000</f>
        <v>30446102.966826372</v>
      </c>
      <c r="J173" s="27">
        <f>VLOOKUP("CHN.NY.GDP.MKTP.KD",AREA_WB_6ATTRS,Seq!H$1,FALSE)/10000</f>
        <v>33125360.027907111</v>
      </c>
      <c r="K173" s="27">
        <f>VLOOKUP("CHN.NY.GDP.MKTP.KD",AREA_WB_6ATTRS,Seq!I$1,FALSE)/10000</f>
        <v>36967901.791144341</v>
      </c>
      <c r="L173" s="27">
        <f>VLOOKUP("CHN.NY.GDP.MKTP.KD",AREA_WB_6ATTRS,Seq!J$1,FALSE)/10000</f>
        <v>41145274.693543643</v>
      </c>
      <c r="M173" s="27">
        <f>VLOOKUP("CHN.NY.GDP.MKTP.KD",AREA_WB_6ATTRS,Seq!K$1,FALSE)/10000</f>
        <v>42832230.955979005</v>
      </c>
      <c r="N173" s="27">
        <f>VLOOKUP("CHN.NY.GDP.MKTP.KD",AREA_WB_6ATTRS,Seq!L$1,FALSE)/10000</f>
        <v>44459855.73230619</v>
      </c>
      <c r="O173" s="27">
        <f>VLOOKUP("CHN.NY.GDP.MKTP.KD",AREA_WB_6ATTRS,Seq!M$1,FALSE)/10000</f>
        <v>48550162.459678344</v>
      </c>
      <c r="P173" s="27">
        <f>VLOOKUP("CHN.NY.GDP.MKTP.KD",AREA_WB_6ATTRS,Seq!N$1,FALSE)/10000</f>
        <v>55444285.528952621</v>
      </c>
      <c r="Q173" s="27">
        <f>VLOOKUP("CHN.NY.GDP.MKTP.KD",AREA_WB_6ATTRS,Seq!O$1,FALSE)/10000</f>
        <v>63206485.503006078</v>
      </c>
      <c r="R173" s="27">
        <f>VLOOKUP("CHN.NY.GDP.MKTP.KD",AREA_WB_6ATTRS,Seq!P$1,FALSE)/10000</f>
        <v>71486535.103899792</v>
      </c>
      <c r="S173" s="27">
        <f>VLOOKUP("CHN.NY.GDP.MKTP.KD",AREA_WB_6ATTRS,Seq!Q$1,FALSE)/10000</f>
        <v>79278567.430224851</v>
      </c>
      <c r="T173" s="27">
        <f>VLOOKUP("CHN.NY.GDP.MKTP.KD",AREA_WB_6ATTRS,Seq!R$1,FALSE)/10000</f>
        <v>87206424.173247412</v>
      </c>
      <c r="U173" s="27">
        <f>VLOOKUP("CHN.NY.GDP.MKTP.KD",AREA_WB_6ATTRS,Seq!S$1,FALSE)/10000</f>
        <v>95316621.621359423</v>
      </c>
      <c r="V173" s="27">
        <f>VLOOKUP("CHN.NY.GDP.MKTP.KD",AREA_WB_6ATTRS,Seq!T$1,FALSE)/10000</f>
        <v>102751318.10782552</v>
      </c>
      <c r="W173" s="27">
        <f>VLOOKUP("CHN.NY.GDP.MKTP.KD",AREA_WB_6ATTRS,Seq!U$1,FALSE)/10000</f>
        <v>110560418.28402025</v>
      </c>
      <c r="X173" s="27">
        <f>VLOOKUP("CHN.NY.GDP.MKTP.KD",AREA_WB_6ATTRS,Seq!V$1,FALSE)/10000</f>
        <v>119847493.41987793</v>
      </c>
      <c r="Y173" s="27">
        <f>VLOOKUP("CHN.NY.GDP.MKTP.KD",AREA_WB_6ATTRS,Seq!W$1,FALSE)/10000</f>
        <v>129794835.37372778</v>
      </c>
      <c r="Z173" s="27">
        <f>VLOOKUP("CHN.NY.GDP.MKTP.KD",AREA_WB_6ATTRS,Seq!X$1,FALSE)/10000</f>
        <v>141606165.392737</v>
      </c>
      <c r="AA173" s="27">
        <f>VLOOKUP("CHN.NY.GDP.MKTP.KD",AREA_WB_6ATTRS,Seq!Y$1,FALSE)/10000</f>
        <v>155766781.9320105</v>
      </c>
      <c r="AB173" s="27">
        <f>VLOOKUP("CHN.NY.GDP.MKTP.KD",AREA_WB_6ATTRS,Seq!Z$1,FALSE)/10000</f>
        <v>171499226.90714428</v>
      </c>
      <c r="AC173" s="27">
        <f>VLOOKUP("CHN.NY.GDP.MKTP.KD",AREA_WB_6ATTRS,Seq!AA$1,FALSE)/10000</f>
        <v>190878639.54765138</v>
      </c>
      <c r="AD173" s="27">
        <f>VLOOKUP("CHN.NY.GDP.MKTP.KD",AREA_WB_6ATTRS,Seq!AB$1,FALSE)/10000</f>
        <v>215120226.77020231</v>
      </c>
      <c r="AE173" s="27">
        <f>VLOOKUP("CHN.NY.GDP.MKTP.KD",AREA_WB_6ATTRS,Seq!AC$1,FALSE)/10000</f>
        <v>245667298.97157177</v>
      </c>
      <c r="AF173" s="27">
        <f>VLOOKUP("CHN.NY.GDP.MKTP.KD",AREA_WB_6ATTRS,Seq!AD$1,FALSE)/10000</f>
        <v>269251359.67284226</v>
      </c>
      <c r="AG173" s="27">
        <f>VLOOKUP("CHN.NY.GDP.MKTP.KD",AREA_WB_6ATTRS,Seq!AE$1,FALSE)/10000</f>
        <v>294022484.76274431</v>
      </c>
      <c r="AH173" s="27">
        <f>VLOOKUP("CHN.NY.GDP.MKTP.KD",AREA_WB_6ATTRS,Seq!AF$1,FALSE)/10000</f>
        <v>324600823.17806971</v>
      </c>
      <c r="AI173" s="27">
        <f>VLOOKUP("CHN.NY.GDP.MKTP.KD",AREA_WB_6ATTRS,Seq!AG$1,FALSE)/10000</f>
        <v>354139498.08727396</v>
      </c>
      <c r="AJ173" s="27"/>
      <c r="AK173" s="27"/>
      <c r="AL173" s="27"/>
      <c r="AM173" s="27"/>
      <c r="AN173" s="27"/>
      <c r="AO173" s="27"/>
      <c r="AP173" s="27">
        <f>IFERROR(VLOOKUP(CONCATENATE($C173, ".NY.GDP.MKTP.KD"),AREA_WB_6ATTRS,Seq!B$1,FALSE)/10000,".")</f>
        <v>1637716.0976626344</v>
      </c>
      <c r="AQ173" s="27">
        <f>IFERROR(VLOOKUP(CONCATENATE($C173, ".NY.GDP.MKTP.KD"),AREA_WB_6ATTRS,Seq!C$1,FALSE)/10000,".")</f>
        <v>1663257.2596834719</v>
      </c>
      <c r="AR173" s="27">
        <f>IFERROR(VLOOKUP(CONCATENATE($C173, ".NY.GDP.MKTP.KD"),AREA_WB_6ATTRS,Seq!D$1,FALSE)/10000,".")</f>
        <v>1500958.7543713483</v>
      </c>
      <c r="AS173" s="27">
        <f>IFERROR(VLOOKUP(CONCATENATE($C173, ".NY.GDP.MKTP.KD"),AREA_WB_6ATTRS,Seq!E$1,FALSE)/10000,".")</f>
        <v>1346744.2600314438</v>
      </c>
      <c r="AT173" s="27">
        <f>IFERROR(VLOOKUP(CONCATENATE($C173, ".NY.GDP.MKTP.KD"),AREA_WB_6ATTRS,Seq!F$1,FALSE)/10000,".")</f>
        <v>1331356.125583733</v>
      </c>
      <c r="AU173" s="27">
        <f>IFERROR(VLOOKUP(CONCATENATE($C173, ".NY.GDP.MKTP.KD"),AREA_WB_6ATTRS,Seq!G$1,FALSE)/10000,".")</f>
        <v>1350880.9424597637</v>
      </c>
      <c r="AV173" s="27">
        <f>IFERROR(VLOOKUP(CONCATENATE($C173, ".NY.GDP.MKTP.KD"),AREA_WB_6ATTRS,Seq!H$1,FALSE)/10000,".")</f>
        <v>1469890.9639962809</v>
      </c>
      <c r="AW173" s="27">
        <f>IFERROR(VLOOKUP(CONCATENATE($C173, ".NY.GDP.MKTP.KD"),AREA_WB_6ATTRS,Seq!I$1,FALSE)/10000,".")</f>
        <v>1587381.3653514092</v>
      </c>
      <c r="AX173" s="27">
        <f>IFERROR(VLOOKUP(CONCATENATE($C173, ".NY.GDP.MKTP.KD"),AREA_WB_6ATTRS,Seq!J$1,FALSE)/10000,".")</f>
        <v>1610889.4904653309</v>
      </c>
      <c r="AY173" s="27">
        <f>IFERROR(VLOOKUP(CONCATENATE($C173, ".NY.GDP.MKTP.KD"),AREA_WB_6ATTRS,Seq!K$1,FALSE)/10000,".")</f>
        <v>1628672.1165273446</v>
      </c>
      <c r="AZ173" s="27">
        <f>IFERROR(VLOOKUP(CONCATENATE($C173, ".NY.GDP.MKTP.KD"),AREA_WB_6ATTRS,Seq!L$1,FALSE)/10000,".")</f>
        <v>1633514.9464993472</v>
      </c>
      <c r="BA173" s="27">
        <f>IFERROR(VLOOKUP(CONCATENATE($C173, ".NY.GDP.MKTP.KD"),AREA_WB_6ATTRS,Seq!M$1,FALSE)/10000,".")</f>
        <v>1691321.9121873432</v>
      </c>
      <c r="BB173" s="27">
        <f>IFERROR(VLOOKUP(CONCATENATE($C173, ".NY.GDP.MKTP.KD"),AREA_WB_6ATTRS,Seq!N$1,FALSE)/10000,".")</f>
        <v>1825470.6048666427</v>
      </c>
      <c r="BC173" s="27">
        <f>IFERROR(VLOOKUP(CONCATENATE($C173, ".NY.GDP.MKTP.KD"),AREA_WB_6ATTRS,Seq!O$1,FALSE)/10000,".")</f>
        <v>1873983.3279300819</v>
      </c>
      <c r="BD173" s="27">
        <f>IFERROR(VLOOKUP(CONCATENATE($C173, ".NY.GDP.MKTP.KD"),AREA_WB_6ATTRS,Seq!P$1,FALSE)/10000,".")</f>
        <v>2010434.4754296681</v>
      </c>
      <c r="BE173" s="27">
        <f>IFERROR(VLOOKUP(CONCATENATE($C173, ".NY.GDP.MKTP.KD"),AREA_WB_6ATTRS,Seq!Q$1,FALSE)/10000,".")</f>
        <v>1981331.4465012455</v>
      </c>
      <c r="BF173" s="27">
        <f>IFERROR(VLOOKUP(CONCATENATE($C173, ".NY.GDP.MKTP.KD"),AREA_WB_6ATTRS,Seq!R$1,FALSE)/10000,".")</f>
        <v>2091849.2778750029</v>
      </c>
      <c r="BG173" s="27">
        <f>IFERROR(VLOOKUP(CONCATENATE($C173, ".NY.GDP.MKTP.KD"),AREA_WB_6ATTRS,Seq!S$1,FALSE)/10000,".")</f>
        <v>2270653.9276029272</v>
      </c>
      <c r="BH173" s="27">
        <f>IFERROR(VLOOKUP(CONCATENATE($C173, ".NY.GDP.MKTP.KD"),AREA_WB_6ATTRS,Seq!T$1,FALSE)/10000,".")</f>
        <v>2373262.2829580992</v>
      </c>
      <c r="BI173" s="27">
        <f>IFERROR(VLOOKUP(CONCATENATE($C173, ".NY.GDP.MKTP.KD"),AREA_WB_6ATTRS,Seq!U$1,FALSE)/10000,".")</f>
        <v>2327239.6922882069</v>
      </c>
      <c r="BJ173" s="27">
        <f>IFERROR(VLOOKUP(CONCATENATE($C173, ".NY.GDP.MKTP.KD"),AREA_WB_6ATTRS,Seq!V$1,FALSE)/10000,".")</f>
        <v>2282325.580596636</v>
      </c>
      <c r="BK173" s="27">
        <f>IFERROR(VLOOKUP(CONCATENATE($C173, ".NY.GDP.MKTP.KD"),AREA_WB_6ATTRS,Seq!W$1,FALSE)/10000,".")</f>
        <v>2194590.0192333753</v>
      </c>
      <c r="BL173" s="27">
        <f>IFERROR(VLOOKUP(CONCATENATE($C173, ".NY.GDP.MKTP.KD"),AREA_WB_6ATTRS,Seq!X$1,FALSE)/10000,".")</f>
        <v>2024904.1605078147</v>
      </c>
      <c r="BM173" s="27">
        <f>IFERROR(VLOOKUP(CONCATENATE($C173, ".NY.GDP.MKTP.KD"),AREA_WB_6ATTRS,Seq!Y$1,FALSE)/10000,".")</f>
        <v>2041210.3881042546</v>
      </c>
      <c r="BN173" s="27">
        <f>IFERROR(VLOOKUP(CONCATENATE($C173, ".NY.GDP.MKTP.KD"),AREA_WB_6ATTRS,Seq!Z$1,FALSE)/10000,".")</f>
        <v>2143355.8291486776</v>
      </c>
      <c r="BO173" s="27">
        <f>IFERROR(VLOOKUP(CONCATENATE($C173, ".NY.GDP.MKTP.KD"),AREA_WB_6ATTRS,Seq!AA$1,FALSE)/10000,".")</f>
        <v>2303253.0046243197</v>
      </c>
      <c r="BP173" s="27">
        <f>IFERROR(VLOOKUP(CONCATENATE($C173, ".NY.GDP.MKTP.KD"),AREA_WB_6ATTRS,Seq!AB$1,FALSE)/10000,".")</f>
        <v>2397653.6116949255</v>
      </c>
      <c r="BQ173" s="27">
        <f>IFERROR(VLOOKUP(CONCATENATE($C173, ".NY.GDP.MKTP.KD"),AREA_WB_6ATTRS,Seq!AC$1,FALSE)/10000,".")</f>
        <v>2554496.3828367419</v>
      </c>
      <c r="BR173" s="27">
        <f>IFERROR(VLOOKUP(CONCATENATE($C173, ".NY.GDP.MKTP.KD"),AREA_WB_6ATTRS,Seq!AD$1,FALSE)/10000,".")</f>
        <v>2737810.7386299865</v>
      </c>
      <c r="BS173" s="27">
        <f>IFERROR(VLOOKUP(CONCATENATE($C173, ".NY.GDP.MKTP.KD"),AREA_WB_6ATTRS,Seq!AE$1,FALSE)/10000,".")</f>
        <v>2804004.3322354546</v>
      </c>
      <c r="BT173" s="27">
        <f>IFERROR(VLOOKUP(CONCATENATE($C173, ".NY.GDP.MKTP.KD"),AREA_WB_6ATTRS,Seq!AF$1,FALSE)/10000,".")</f>
        <v>3053415.4732594704</v>
      </c>
      <c r="BU173" s="27">
        <f>IFERROR(VLOOKUP(CONCATENATE($C173, ".NY.GDP.MKTP.KD"),AREA_WB_6ATTRS,Seq!AG$1,FALSE)/10000,".")</f>
        <v>3227469.9322204539</v>
      </c>
      <c r="BV173" s="27"/>
      <c r="BW173" s="27"/>
      <c r="BX173" s="27"/>
      <c r="BY173" s="27"/>
      <c r="BZ173" s="27"/>
      <c r="CA173" s="27"/>
      <c r="CB173" s="27"/>
      <c r="CC173" s="27">
        <f>CNPop!A$48</f>
        <v>5.0000000000000001E-3</v>
      </c>
      <c r="CD173" s="27">
        <f>CNPop!B$48</f>
        <v>6.0000000000000001E-3</v>
      </c>
      <c r="CE173" s="27">
        <f>CNPop!C$48</f>
        <v>6.0000000000000001E-3</v>
      </c>
      <c r="CF173" s="27">
        <f>CNPop!D$48</f>
        <v>7.0000000000000001E-3</v>
      </c>
      <c r="CG173" s="27">
        <f>CNPop!E$48</f>
        <v>7.0000000000000001E-3</v>
      </c>
      <c r="CH173" s="27">
        <f>CNPop!F$48</f>
        <v>8.0000000000000002E-3</v>
      </c>
      <c r="CI173" s="27">
        <f>CNPop!G$48</f>
        <v>8.9999999999999993E-3</v>
      </c>
      <c r="CJ173" s="27">
        <f>CNPop!H$48</f>
        <v>0.01</v>
      </c>
      <c r="CK173" s="27">
        <f>CNPop!I$48</f>
        <v>1.0999999999999999E-2</v>
      </c>
      <c r="CL173" s="27">
        <f>CNPop!J$48</f>
        <v>1.2E-2</v>
      </c>
      <c r="CM173" s="27">
        <f>CNPop!K$48</f>
        <v>1.4E-2</v>
      </c>
      <c r="CN173" s="27">
        <f>CNPop!L$48</f>
        <v>1.6E-2</v>
      </c>
      <c r="CO173" s="27">
        <f>CNPop!M$48</f>
        <v>1.7000000000000001E-2</v>
      </c>
      <c r="CP173" s="27">
        <f>CNPop!N$48</f>
        <v>1.9E-2</v>
      </c>
      <c r="CQ173" s="27">
        <f>CNPop!O$48</f>
        <v>2.1000000000000001E-2</v>
      </c>
      <c r="CR173" s="27">
        <f>CNPop!P$48</f>
        <v>2.3E-2</v>
      </c>
      <c r="CS173" s="27">
        <f>CNPop!Q$48</f>
        <v>2.5999999999999999E-2</v>
      </c>
      <c r="CT173" s="27">
        <f>CNPop!R$48</f>
        <v>2.8000000000000001E-2</v>
      </c>
      <c r="CU173" s="27">
        <f>CNPop!S$48</f>
        <v>0.03</v>
      </c>
      <c r="CV173" s="27">
        <f>CNPop!T$48</f>
        <v>3.3000000000000002E-2</v>
      </c>
      <c r="CW173" s="27">
        <f>CNPop!U$48</f>
        <v>3.5999999999999997E-2</v>
      </c>
      <c r="CX173" s="27">
        <f>CNPop!V$48</f>
        <v>3.9E-2</v>
      </c>
      <c r="CY173" s="27">
        <f>CNPop!W$48</f>
        <v>4.2000000000000003E-2</v>
      </c>
      <c r="CZ173" s="27">
        <f>CNPop!X$48</f>
        <v>4.4999999999999998E-2</v>
      </c>
      <c r="DA173" s="27">
        <f>CNPop!Y$48</f>
        <v>4.9000000000000002E-2</v>
      </c>
      <c r="DB173" s="27">
        <f>CNPop!Z$48</f>
        <v>5.1999999999999998E-2</v>
      </c>
      <c r="DC173" s="27">
        <f>CNPop!AA$48</f>
        <v>5.6000000000000001E-2</v>
      </c>
      <c r="DD173" s="27">
        <f>CNPop!AB$48</f>
        <v>0.06</v>
      </c>
      <c r="DE173" s="27">
        <f>CNPop!AC$48</f>
        <v>6.3E-2</v>
      </c>
      <c r="DF173" s="27">
        <f>CNPop!AD$48</f>
        <v>6.8000000000000005E-2</v>
      </c>
      <c r="DG173" s="27">
        <f>CNPop!AE$48</f>
        <v>7.1999999999999995E-2</v>
      </c>
      <c r="DH173" s="27">
        <f>CNPop!AF$48</f>
        <v>7.5999999999999998E-2</v>
      </c>
      <c r="DI173" s="27">
        <f>CNPop!AG$48</f>
        <v>8.1000000000000003E-2</v>
      </c>
      <c r="DJ173" s="27">
        <f>CNPop!AH$48</f>
        <v>8.5000000000000006E-2</v>
      </c>
      <c r="DK173" s="27">
        <f>CNPop!AI$48</f>
        <v>0.09</v>
      </c>
      <c r="DL173" s="27">
        <f>CNPop!AJ$48</f>
        <v>9.5000000000000001E-2</v>
      </c>
      <c r="DM173" s="27">
        <f>CNPop!AK$48</f>
        <v>0.1</v>
      </c>
      <c r="DN173" s="27"/>
      <c r="DO173" s="27">
        <f t="shared" si="226"/>
        <v>0.18100000381469727</v>
      </c>
      <c r="DP173" s="27">
        <f t="shared" si="227"/>
        <v>0.18100000381469727</v>
      </c>
      <c r="DQ173" s="27">
        <f t="shared" si="228"/>
        <v>0.18100000381469727</v>
      </c>
      <c r="DR173" s="27">
        <f t="shared" si="229"/>
        <v>0.18100000381469727</v>
      </c>
      <c r="DS173" s="27">
        <f t="shared" si="230"/>
        <v>0.18100000381469727</v>
      </c>
      <c r="DT173" s="27">
        <f t="shared" si="231"/>
        <v>0.18100000381469727</v>
      </c>
      <c r="DU173" s="27">
        <f t="shared" si="232"/>
        <v>0.18100000381469727</v>
      </c>
      <c r="DV173" s="27">
        <f t="shared" si="233"/>
        <v>0.18100000381469727</v>
      </c>
      <c r="DW173" s="27">
        <f t="shared" si="234"/>
        <v>0.18100000381469727</v>
      </c>
      <c r="DX173" s="27">
        <f t="shared" si="235"/>
        <v>0.18100000381469727</v>
      </c>
      <c r="DY173" s="27">
        <f t="shared" si="236"/>
        <v>0.18100000381469727</v>
      </c>
      <c r="DZ173" s="27">
        <f t="shared" si="237"/>
        <v>0.18100000381469727</v>
      </c>
      <c r="EA173" s="27">
        <f t="shared" si="238"/>
        <v>0.18100000381469727</v>
      </c>
      <c r="EB173" s="27">
        <f t="shared" si="239"/>
        <v>0.18100000381469727</v>
      </c>
      <c r="EC173" s="27">
        <f t="shared" si="240"/>
        <v>0.18100000381469727</v>
      </c>
      <c r="ED173" s="27">
        <f t="shared" si="241"/>
        <v>0.18100000381469727</v>
      </c>
      <c r="EE173" s="27">
        <f t="shared" si="242"/>
        <v>0.18100000381469727</v>
      </c>
      <c r="EF173" s="27">
        <f t="shared" si="243"/>
        <v>0.18100000381469727</v>
      </c>
      <c r="EG173" s="27">
        <f t="shared" si="244"/>
        <v>0.18100000381469727</v>
      </c>
      <c r="EH173" s="27">
        <f t="shared" si="245"/>
        <v>0.18100000381469727</v>
      </c>
      <c r="EI173" s="27">
        <f t="shared" si="246"/>
        <v>0.18100000381469727</v>
      </c>
      <c r="EJ173" s="27">
        <f t="shared" si="247"/>
        <v>0.18100000381469727</v>
      </c>
      <c r="EK173" s="27">
        <f t="shared" si="248"/>
        <v>0.18100000381469727</v>
      </c>
      <c r="EL173" s="27">
        <f t="shared" si="249"/>
        <v>0.18299999237060546</v>
      </c>
      <c r="EM173" s="27">
        <f t="shared" si="250"/>
        <v>0.13300000190734862</v>
      </c>
      <c r="EN173" s="27">
        <f t="shared" si="251"/>
        <v>0.13300000190734862</v>
      </c>
      <c r="EO173" s="27">
        <f t="shared" si="252"/>
        <v>0.18200000762939453</v>
      </c>
      <c r="EP173" s="27">
        <f t="shared" si="215"/>
        <v>0.18700000762939453</v>
      </c>
      <c r="EQ173" s="27">
        <f t="shared" si="216"/>
        <v>0.18700000762939453</v>
      </c>
      <c r="ER173" s="27">
        <f t="shared" ref="ER173:ET179" si="261">IF(ISNUMBER(GC173),GC173,EQ173)</f>
        <v>0.18700000762939453</v>
      </c>
      <c r="ES173" s="27">
        <f t="shared" si="261"/>
        <v>0.18700000762939453</v>
      </c>
      <c r="ET173" s="27">
        <f t="shared" si="261"/>
        <v>0.18700000762939453</v>
      </c>
      <c r="EU173" s="27"/>
      <c r="EV173" s="27"/>
      <c r="EW173" s="27"/>
      <c r="EX173" s="27"/>
      <c r="EY173" s="27"/>
      <c r="EZ173" s="27" t="str">
        <f>IFERROR(VLOOKUP(CONCATENATE($C173,".SL.TLF.TERT.ZS"),AREA_WB_6ATTRS,Seq!B$1,FALSE)/100,".")</f>
        <v>.</v>
      </c>
      <c r="FA173" s="27" t="str">
        <f>IFERROR(VLOOKUP(CONCATENATE($C173,".SL.TLF.TERT.ZS"),AREA_WB_6ATTRS,Seq!C$1,FALSE)/100,".")</f>
        <v>.</v>
      </c>
      <c r="FB173" s="27" t="str">
        <f>IFERROR(VLOOKUP(CONCATENATE($C173,".SL.TLF.TERT.ZS"),AREA_WB_6ATTRS,Seq!D$1,FALSE)/100,".")</f>
        <v>.</v>
      </c>
      <c r="FC173" s="27" t="str">
        <f>IFERROR(VLOOKUP(CONCATENATE($C173,".SL.TLF.TERT.ZS"),AREA_WB_6ATTRS,Seq!E$1,FALSE)/100,".")</f>
        <v>.</v>
      </c>
      <c r="FD173" s="27" t="str">
        <f>IFERROR(VLOOKUP(CONCATENATE($C173,".SL.TLF.TERT.ZS"),AREA_WB_6ATTRS,Seq!F$1,FALSE)/100,".")</f>
        <v>.</v>
      </c>
      <c r="FE173" s="27" t="str">
        <f>IFERROR(VLOOKUP(CONCATENATE($C173,".SL.TLF.TERT.ZS"),AREA_WB_6ATTRS,Seq!G$1,FALSE)/100,".")</f>
        <v>.</v>
      </c>
      <c r="FF173" s="27" t="str">
        <f>IFERROR(VLOOKUP(CONCATENATE($C173,".SL.TLF.TERT.ZS"),AREA_WB_6ATTRS,Seq!H$1,FALSE)/100,".")</f>
        <v>.</v>
      </c>
      <c r="FG173" s="27" t="str">
        <f>IFERROR(VLOOKUP(CONCATENATE($C173,".SL.TLF.TERT.ZS"),AREA_WB_6ATTRS,Seq!I$1,FALSE)/100,".")</f>
        <v>.</v>
      </c>
      <c r="FH173" s="27" t="str">
        <f>IFERROR(VLOOKUP(CONCATENATE($C173,".SL.TLF.TERT.ZS"),AREA_WB_6ATTRS,Seq!J$1,FALSE)/100,".")</f>
        <v>.</v>
      </c>
      <c r="FI173" s="27" t="str">
        <f>IFERROR(VLOOKUP(CONCATENATE($C173,".SL.TLF.TERT.ZS"),AREA_WB_6ATTRS,Seq!K$1,FALSE)/100,".")</f>
        <v>.</v>
      </c>
      <c r="FJ173" s="27" t="str">
        <f>IFERROR(VLOOKUP(CONCATENATE($C173,".SL.TLF.TERT.ZS"),AREA_WB_6ATTRS,Seq!L$1,FALSE)/100,".")</f>
        <v>.</v>
      </c>
      <c r="FK173" s="27" t="str">
        <f>IFERROR(VLOOKUP(CONCATENATE($C173,".SL.TLF.TERT.ZS"),AREA_WB_6ATTRS,Seq!M$1,FALSE)/100,".")</f>
        <v>.</v>
      </c>
      <c r="FL173" s="27" t="str">
        <f>IFERROR(VLOOKUP(CONCATENATE($C173,".SL.TLF.TERT.ZS"),AREA_WB_6ATTRS,Seq!N$1,FALSE)/100,".")</f>
        <v>.</v>
      </c>
      <c r="FM173" s="27" t="str">
        <f>IFERROR(VLOOKUP(CONCATENATE($C173,".SL.TLF.TERT.ZS"),AREA_WB_6ATTRS,Seq!O$1,FALSE)/100,".")</f>
        <v>.</v>
      </c>
      <c r="FN173" s="27" t="str">
        <f>IFERROR(VLOOKUP(CONCATENATE($C173,".SL.TLF.TERT.ZS"),AREA_WB_6ATTRS,Seq!P$1,FALSE)/100,".")</f>
        <v>.</v>
      </c>
      <c r="FO173" s="27" t="str">
        <f>IFERROR(VLOOKUP(CONCATENATE($C173,".SL.TLF.TERT.ZS"),AREA_WB_6ATTRS,Seq!Q$1,FALSE)/100,".")</f>
        <v>.</v>
      </c>
      <c r="FP173" s="27" t="str">
        <f>IFERROR(VLOOKUP(CONCATENATE($C173,".SL.TLF.TERT.ZS"),AREA_WB_6ATTRS,Seq!R$1,FALSE)/100,".")</f>
        <v>.</v>
      </c>
      <c r="FQ173" s="27" t="str">
        <f>IFERROR(VLOOKUP(CONCATENATE($C173,".SL.TLF.TERT.ZS"),AREA_WB_6ATTRS,Seq!S$1,FALSE)/100,".")</f>
        <v>.</v>
      </c>
      <c r="FR173" s="27" t="str">
        <f>IFERROR(VLOOKUP(CONCATENATE($C173,".SL.TLF.TERT.ZS"),AREA_WB_6ATTRS,Seq!T$1,FALSE)/100,".")</f>
        <v>.</v>
      </c>
      <c r="FS173" s="27" t="str">
        <f>IFERROR(VLOOKUP(CONCATENATE($C173,".SL.TLF.TERT.ZS"),AREA_WB_6ATTRS,Seq!U$1,FALSE)/100,".")</f>
        <v>.</v>
      </c>
      <c r="FT173" s="27" t="str">
        <f>IFERROR(VLOOKUP(CONCATENATE($C173,".SL.TLF.TERT.ZS"),AREA_WB_6ATTRS,Seq!V$1,FALSE)/100,".")</f>
        <v>.</v>
      </c>
      <c r="FU173" s="27" t="str">
        <f>IFERROR(VLOOKUP(CONCATENATE($C173,".SL.TLF.TERT.ZS"),AREA_WB_6ATTRS,Seq!W$1,FALSE)/100,".")</f>
        <v>.</v>
      </c>
      <c r="FV173" s="27">
        <f>IFERROR(VLOOKUP(CONCATENATE($C173,".SL.TLF.TERT.ZS"),AREA_WB_6ATTRS,Seq!X$1,FALSE)/100,".")</f>
        <v>0.18100000381469727</v>
      </c>
      <c r="FW173" s="27">
        <f>IFERROR(VLOOKUP(CONCATENATE($C173,".SL.TLF.TERT.ZS"),AREA_WB_6ATTRS,Seq!Y$1,FALSE)/100,".")</f>
        <v>0.18299999237060546</v>
      </c>
      <c r="FX173" s="27" t="str">
        <f>IFERROR(VLOOKUP(CONCATENATE($C173,".SL.TLF.TERT.ZS"),AREA_WB_6ATTRS,Seq!Z$1,FALSE)/100,".")</f>
        <v>.</v>
      </c>
      <c r="FY173" s="27">
        <f>IFERROR(VLOOKUP(CONCATENATE($C173,".SL.TLF.TERT.ZS"),AREA_WB_6ATTRS,Seq!AA$1,FALSE)/100,".")</f>
        <v>0.13300000190734862</v>
      </c>
      <c r="FZ173" s="27">
        <f>IFERROR(VLOOKUP(CONCATENATE($C173,".SL.TLF.TERT.ZS"),AREA_WB_6ATTRS,Seq!AB$1,FALSE)/100,".")</f>
        <v>0.18200000762939453</v>
      </c>
      <c r="GA173" s="27">
        <f>IFERROR(VLOOKUP(CONCATENATE($C173,".SL.TLF.TERT.ZS"),AREA_WB_6ATTRS,Seq!AC$1,FALSE)/100,".")</f>
        <v>0.18700000762939453</v>
      </c>
      <c r="GB173" s="27" t="str">
        <f>IFERROR(VLOOKUP(CONCATENATE($C173,".SL.TLF.TERT.ZS"),AREA_WB_6ATTRS,Seq!AD$1,FALSE)/100,".")</f>
        <v>.</v>
      </c>
      <c r="GC173" s="27" t="str">
        <f>IFERROR(VLOOKUP(CONCATENATE($C173,".SL.TLF.TERT.ZS"),AREA_WB_6ATTRS,Seq!AE$1,FALSE)/100,".")</f>
        <v>.</v>
      </c>
      <c r="GD173" s="27" t="str">
        <f>IFERROR(VLOOKUP(CONCATENATE($C173,".SL.TLF.TERT.ZS"),AREA_WB_6ATTRS,Seq!AF$1,FALSE)/100,".")</f>
        <v>.</v>
      </c>
      <c r="GE173" s="27" t="str">
        <f>IFERROR(VLOOKUP(CONCATENATE($C173,".SL.TLF.TERT.ZS"),AREA_WB_6ATTRS,Seq!AG$1,FALSE)/100,".")</f>
        <v>.</v>
      </c>
      <c r="GF173" s="27" t="str">
        <f>IFERROR(VLOOKUP(CONCATENATE($C173,".SL.TLF.TERT.ZS"),AREA_WB_6ATTRS,Seq!AH$1,FALSE)/100,".")</f>
        <v>.</v>
      </c>
      <c r="GG173" s="27" t="str">
        <f>IFERROR(VLOOKUP(CONCATENATE($C173,".SL.TLF.TERT.ZS"),AREA_WB_6ATTRS,Seq!AI$1,FALSE)/100,".")</f>
        <v>.</v>
      </c>
      <c r="GH173" s="27" t="str">
        <f>IFERROR(VLOOKUP(CONCATENATE($C173,".SL.TLF.TERT.ZS"),AREA_WB_6ATTRS,Seq!AJ$1,FALSE)/100,".")</f>
        <v>.</v>
      </c>
      <c r="GI173" s="27" t="str">
        <f>IFERROR(VLOOKUP(CONCATENATE($C173,".SL.TLF.TERT.ZS"),AREA_WB_6ATTRS,Seq!AK$1,FALSE)/100,".")</f>
        <v>.</v>
      </c>
      <c r="GJ173" s="27" t="str">
        <f>IFERROR(VLOOKUP(CONCATENATE($C173,".SL.TLF.TERT.ZS"),AREA_WB_6ATTRS,Seq!AL$1,FALSE)/100,".")</f>
        <v>.</v>
      </c>
      <c r="GK173" s="27"/>
      <c r="GL173" s="27"/>
      <c r="GM173" s="27">
        <f t="shared" si="253"/>
        <v>8.580426742375776E-5</v>
      </c>
      <c r="GN173" s="27">
        <f t="shared" si="254"/>
        <v>1.1270112723667462E-4</v>
      </c>
      <c r="GO173" s="27" t="str">
        <f t="shared" si="217"/>
        <v>.</v>
      </c>
      <c r="GP173" s="27"/>
      <c r="GQ173" s="9">
        <f>IF(VLOOKUP($B173,EM_80!$B$1:$C$201,2,FALSE)&gt;0,VLOOKUP($B173,EM_80!$B$1:$C$201,2,FALSE),".")</f>
        <v>250</v>
      </c>
      <c r="GR173" s="9">
        <f t="shared" si="255"/>
        <v>350</v>
      </c>
      <c r="GS173" s="9" t="str">
        <f t="shared" si="210"/>
        <v>.</v>
      </c>
      <c r="GU173">
        <f t="shared" si="256"/>
        <v>2913608</v>
      </c>
      <c r="GV173">
        <f t="shared" si="257"/>
        <v>3105559</v>
      </c>
      <c r="GW173">
        <f t="shared" si="258"/>
        <v>3300847.4078949299</v>
      </c>
      <c r="GX173">
        <f t="shared" si="259"/>
        <v>3356584</v>
      </c>
      <c r="GZ173" s="9" t="str">
        <f>IF(ISNA(VLOOKUP($B173,Area_EM_90,Seq!C$1,FALSE)),".",VLOOKUP($B173,Area_EM_90,Seq!C$1,FALSE))</f>
        <v>.</v>
      </c>
      <c r="HA173" s="9" t="str">
        <f>IF(ISNA(VLOOKUP($B173,Area_EM_90,Seq!D$1,FALSE)),".",VLOOKUP($B173,Area_EM_90,Seq!D$1,FALSE))</f>
        <v>.</v>
      </c>
      <c r="HB173" s="9" t="str">
        <f>IF(ISNA(VLOOKUP($B173,Area_EM_90,Seq!E$1,FALSE)),".",VLOOKUP($B173,Area_EM_90,Seq!E$1,FALSE))</f>
        <v>.</v>
      </c>
      <c r="HC173" s="9" t="str">
        <f>IF(ISNA(VLOOKUP($B173,Area_EM_90,Seq!F$1,FALSE)),".",VLOOKUP($B173,Area_EM_90,Seq!F$1,FALSE))</f>
        <v>.</v>
      </c>
      <c r="HD173" s="9" t="str">
        <f>IF(ISNA(VLOOKUP($B173,Area_EM_90,Seq!G$1,FALSE)),".",VLOOKUP($B173,Area_EM_90,Seq!G$1,FALSE))</f>
        <v>.</v>
      </c>
      <c r="HE173" s="9" t="str">
        <f>IF(ISNA(VLOOKUP($B173,Area_EM_90,Seq!H$1,FALSE)),".",VLOOKUP($B173,Area_EM_90,Seq!H$1,FALSE))</f>
        <v>.</v>
      </c>
      <c r="HF173" s="9" t="str">
        <f>IF(ISNA(VLOOKUP($B173,Area_EM_90,Seq!I$1,FALSE)),".",VLOOKUP($B173,Area_EM_90,Seq!I$1,FALSE))</f>
        <v>.</v>
      </c>
      <c r="HG173" s="9" t="str">
        <f>IF(ISNA(VLOOKUP($B173,Area_EM_90,Seq!J$1,FALSE)),".",VLOOKUP($B173,Area_EM_90,Seq!J$1,FALSE))</f>
        <v>.</v>
      </c>
      <c r="HH173" s="9" t="str">
        <f>IF(ISNA(VLOOKUP($B173,Area_EM_00,Seq!C$1,FALSE)),".",VLOOKUP($B173,Area_EM_00,Seq!C$1,FALSE))</f>
        <v>.</v>
      </c>
      <c r="HI173" s="9" t="str">
        <f>IF(ISNA(VLOOKUP($B173,Area_EM_00,Seq!D$1,FALSE)),".",VLOOKUP($B173,Area_EM_00,Seq!D$1,FALSE))</f>
        <v>.</v>
      </c>
      <c r="HJ173" s="9" t="str">
        <f>IF(ISNA(VLOOKUP($B173,Area_EM_00,Seq!E$1,FALSE)),".",VLOOKUP($B173,Area_EM_00,Seq!E$1,FALSE))</f>
        <v>.</v>
      </c>
      <c r="HK173" s="9" t="str">
        <f>IF(ISNA(VLOOKUP($B173,Area_EM_00,Seq!F$1,FALSE)),".",VLOOKUP($B173,Area_EM_00,Seq!F$1,FALSE))</f>
        <v>.</v>
      </c>
      <c r="HL173" s="9" t="str">
        <f>IF(ISNA(VLOOKUP($B173,Area_EM_00,Seq!G$1,FALSE)),".",VLOOKUP($B173,Area_EM_00,Seq!G$1,FALSE))</f>
        <v>.</v>
      </c>
      <c r="HM173" s="9" t="str">
        <f>IF(ISNA(VLOOKUP($B173,Area_EM_00,Seq!H$1,FALSE)),".",VLOOKUP($B173,Area_EM_00,Seq!H$1,FALSE))</f>
        <v>.</v>
      </c>
      <c r="HN173" s="9" t="str">
        <f>IF(ISNA(VLOOKUP($B173,Area_EM_00,Seq!I$1,FALSE)),".",VLOOKUP($B173,Area_EM_00,Seq!I$1,FALSE))</f>
        <v>.</v>
      </c>
      <c r="HO173" s="9" t="str">
        <f>IF(ISNA(VLOOKUP($B173,Area_EM_00,Seq!J$1,FALSE)),".",VLOOKUP($B173,Area_EM_00,Seq!J$1,FALSE))</f>
        <v>.</v>
      </c>
      <c r="HQ173" s="27"/>
      <c r="HR173" s="9">
        <f>IFERROR(VLOOKUP($B173,AREA_EM3_60_00,Seq!E$1,FALSE),".")</f>
        <v>151</v>
      </c>
      <c r="HS173" s="9">
        <f>IFERROR(VLOOKUP($B173,AREA_EM3_60_00,Seq!F$1,FALSE),".")</f>
        <v>155</v>
      </c>
      <c r="HT173" s="9">
        <f>IFERROR(VLOOKUP($B173,AREA_EM3_60_00,Seq!G$1,FALSE),".")</f>
        <v>22</v>
      </c>
      <c r="HU173" s="9">
        <f>IFERROR(VLOOKUP($B173,AREA_EM3_10,Seq!B$1,FALSE),".")</f>
        <v>19.922245471004672</v>
      </c>
      <c r="HV173" s="9">
        <f t="shared" si="218"/>
        <v>2913608</v>
      </c>
      <c r="HW173" s="9">
        <f t="shared" si="219"/>
        <v>3105559</v>
      </c>
      <c r="HX173" s="9">
        <f t="shared" si="220"/>
        <v>3300847.4078949299</v>
      </c>
      <c r="HY173" s="9">
        <f t="shared" si="221"/>
        <v>3356584</v>
      </c>
    </row>
    <row r="174" spans="1:233">
      <c r="A174" s="25" t="s">
        <v>3185</v>
      </c>
      <c r="B174" s="26" t="str">
        <f t="shared" si="178"/>
        <v>Venezuela</v>
      </c>
      <c r="C174" s="166" t="s">
        <v>4867</v>
      </c>
      <c r="D174" s="27">
        <f>VLOOKUP("CHN.NY.GDP.MKTP.KD",AREA_WB_6ATTRS,Seq!B$1,FALSE)/10000</f>
        <v>18294112.043860689</v>
      </c>
      <c r="E174" s="27">
        <f>VLOOKUP("CHN.NY.GDP.MKTP.KD",AREA_WB_6ATTRS,Seq!C$1,FALSE)/10000</f>
        <v>19245405.87014145</v>
      </c>
      <c r="F174" s="27">
        <f>VLOOKUP("CHN.NY.GDP.MKTP.KD",AREA_WB_6ATTRS,Seq!D$1,FALSE)/10000</f>
        <v>20996737.804324333</v>
      </c>
      <c r="G174" s="27">
        <f>VLOOKUP("CHN.NY.GDP.MKTP.KD",AREA_WB_6ATTRS,Seq!E$1,FALSE)/10000</f>
        <v>23285382.224995762</v>
      </c>
      <c r="H174" s="27">
        <f>VLOOKUP("CHN.NY.GDP.MKTP.KD",AREA_WB_6ATTRS,Seq!F$1,FALSE)/10000</f>
        <v>26824760.323195074</v>
      </c>
      <c r="I174" s="27">
        <f>VLOOKUP("CHN.NY.GDP.MKTP.KD",AREA_WB_6ATTRS,Seq!G$1,FALSE)/10000</f>
        <v>30446102.966826372</v>
      </c>
      <c r="J174" s="27">
        <f>VLOOKUP("CHN.NY.GDP.MKTP.KD",AREA_WB_6ATTRS,Seq!H$1,FALSE)/10000</f>
        <v>33125360.027907111</v>
      </c>
      <c r="K174" s="27">
        <f>VLOOKUP("CHN.NY.GDP.MKTP.KD",AREA_WB_6ATTRS,Seq!I$1,FALSE)/10000</f>
        <v>36967901.791144341</v>
      </c>
      <c r="L174" s="27">
        <f>VLOOKUP("CHN.NY.GDP.MKTP.KD",AREA_WB_6ATTRS,Seq!J$1,FALSE)/10000</f>
        <v>41145274.693543643</v>
      </c>
      <c r="M174" s="27">
        <f>VLOOKUP("CHN.NY.GDP.MKTP.KD",AREA_WB_6ATTRS,Seq!K$1,FALSE)/10000</f>
        <v>42832230.955979005</v>
      </c>
      <c r="N174" s="27">
        <f>VLOOKUP("CHN.NY.GDP.MKTP.KD",AREA_WB_6ATTRS,Seq!L$1,FALSE)/10000</f>
        <v>44459855.73230619</v>
      </c>
      <c r="O174" s="27">
        <f>VLOOKUP("CHN.NY.GDP.MKTP.KD",AREA_WB_6ATTRS,Seq!M$1,FALSE)/10000</f>
        <v>48550162.459678344</v>
      </c>
      <c r="P174" s="27">
        <f>VLOOKUP("CHN.NY.GDP.MKTP.KD",AREA_WB_6ATTRS,Seq!N$1,FALSE)/10000</f>
        <v>55444285.528952621</v>
      </c>
      <c r="Q174" s="27">
        <f>VLOOKUP("CHN.NY.GDP.MKTP.KD",AREA_WB_6ATTRS,Seq!O$1,FALSE)/10000</f>
        <v>63206485.503006078</v>
      </c>
      <c r="R174" s="27">
        <f>VLOOKUP("CHN.NY.GDP.MKTP.KD",AREA_WB_6ATTRS,Seq!P$1,FALSE)/10000</f>
        <v>71486535.103899792</v>
      </c>
      <c r="S174" s="27">
        <f>VLOOKUP("CHN.NY.GDP.MKTP.KD",AREA_WB_6ATTRS,Seq!Q$1,FALSE)/10000</f>
        <v>79278567.430224851</v>
      </c>
      <c r="T174" s="27">
        <f>VLOOKUP("CHN.NY.GDP.MKTP.KD",AREA_WB_6ATTRS,Seq!R$1,FALSE)/10000</f>
        <v>87206424.173247412</v>
      </c>
      <c r="U174" s="27">
        <f>VLOOKUP("CHN.NY.GDP.MKTP.KD",AREA_WB_6ATTRS,Seq!S$1,FALSE)/10000</f>
        <v>95316621.621359423</v>
      </c>
      <c r="V174" s="27">
        <f>VLOOKUP("CHN.NY.GDP.MKTP.KD",AREA_WB_6ATTRS,Seq!T$1,FALSE)/10000</f>
        <v>102751318.10782552</v>
      </c>
      <c r="W174" s="27">
        <f>VLOOKUP("CHN.NY.GDP.MKTP.KD",AREA_WB_6ATTRS,Seq!U$1,FALSE)/10000</f>
        <v>110560418.28402025</v>
      </c>
      <c r="X174" s="27">
        <f>VLOOKUP("CHN.NY.GDP.MKTP.KD",AREA_WB_6ATTRS,Seq!V$1,FALSE)/10000</f>
        <v>119847493.41987793</v>
      </c>
      <c r="Y174" s="27">
        <f>VLOOKUP("CHN.NY.GDP.MKTP.KD",AREA_WB_6ATTRS,Seq!W$1,FALSE)/10000</f>
        <v>129794835.37372778</v>
      </c>
      <c r="Z174" s="27">
        <f>VLOOKUP("CHN.NY.GDP.MKTP.KD",AREA_WB_6ATTRS,Seq!X$1,FALSE)/10000</f>
        <v>141606165.392737</v>
      </c>
      <c r="AA174" s="27">
        <f>VLOOKUP("CHN.NY.GDP.MKTP.KD",AREA_WB_6ATTRS,Seq!Y$1,FALSE)/10000</f>
        <v>155766781.9320105</v>
      </c>
      <c r="AB174" s="27">
        <f>VLOOKUP("CHN.NY.GDP.MKTP.KD",AREA_WB_6ATTRS,Seq!Z$1,FALSE)/10000</f>
        <v>171499226.90714428</v>
      </c>
      <c r="AC174" s="27">
        <f>VLOOKUP("CHN.NY.GDP.MKTP.KD",AREA_WB_6ATTRS,Seq!AA$1,FALSE)/10000</f>
        <v>190878639.54765138</v>
      </c>
      <c r="AD174" s="27">
        <f>VLOOKUP("CHN.NY.GDP.MKTP.KD",AREA_WB_6ATTRS,Seq!AB$1,FALSE)/10000</f>
        <v>215120226.77020231</v>
      </c>
      <c r="AE174" s="27">
        <f>VLOOKUP("CHN.NY.GDP.MKTP.KD",AREA_WB_6ATTRS,Seq!AC$1,FALSE)/10000</f>
        <v>245667298.97157177</v>
      </c>
      <c r="AF174" s="27">
        <f>VLOOKUP("CHN.NY.GDP.MKTP.KD",AREA_WB_6ATTRS,Seq!AD$1,FALSE)/10000</f>
        <v>269251359.67284226</v>
      </c>
      <c r="AG174" s="27">
        <f>VLOOKUP("CHN.NY.GDP.MKTP.KD",AREA_WB_6ATTRS,Seq!AE$1,FALSE)/10000</f>
        <v>294022484.76274431</v>
      </c>
      <c r="AH174" s="27">
        <f>VLOOKUP("CHN.NY.GDP.MKTP.KD",AREA_WB_6ATTRS,Seq!AF$1,FALSE)/10000</f>
        <v>324600823.17806971</v>
      </c>
      <c r="AI174" s="27">
        <f>VLOOKUP("CHN.NY.GDP.MKTP.KD",AREA_WB_6ATTRS,Seq!AG$1,FALSE)/10000</f>
        <v>354139498.08727396</v>
      </c>
      <c r="AJ174" s="27"/>
      <c r="AK174" s="27"/>
      <c r="AL174" s="27"/>
      <c r="AM174" s="27"/>
      <c r="AN174" s="27"/>
      <c r="AO174" s="27"/>
      <c r="AP174" s="27">
        <f>IFERROR(VLOOKUP(CONCATENATE($C174, ".NY.GDP.MKTP.KD"),AREA_WB_6ATTRS,Seq!B$1,FALSE)/10000,".")</f>
        <v>8783109.0370217748</v>
      </c>
      <c r="AQ174" s="27">
        <f>IFERROR(VLOOKUP(CONCATENATE($C174, ".NY.GDP.MKTP.KD"),AREA_WB_6ATTRS,Seq!C$1,FALSE)/10000,".")</f>
        <v>8751242.9634737615</v>
      </c>
      <c r="AR174" s="27">
        <f>IFERROR(VLOOKUP(CONCATENATE($C174, ".NY.GDP.MKTP.KD"),AREA_WB_6ATTRS,Seq!D$1,FALSE)/10000,".")</f>
        <v>8570004.1807052922</v>
      </c>
      <c r="AS174" s="27">
        <f>IFERROR(VLOOKUP(CONCATENATE($C174, ".NY.GDP.MKTP.KD"),AREA_WB_6ATTRS,Seq!E$1,FALSE)/10000,".")</f>
        <v>8247359.2071033707</v>
      </c>
      <c r="AT174" s="27">
        <f>IFERROR(VLOOKUP(CONCATENATE($C174, ".NY.GDP.MKTP.KD"),AREA_WB_6ATTRS,Seq!F$1,FALSE)/10000,".")</f>
        <v>8366299.6973904194</v>
      </c>
      <c r="AU174" s="27">
        <f>IFERROR(VLOOKUP(CONCATENATE($C174, ".NY.GDP.MKTP.KD"),AREA_WB_6ATTRS,Seq!G$1,FALSE)/10000,".")</f>
        <v>8382471.7711165436</v>
      </c>
      <c r="AV174" s="27">
        <f>IFERROR(VLOOKUP(CONCATENATE($C174, ".NY.GDP.MKTP.KD"),AREA_WB_6ATTRS,Seq!H$1,FALSE)/10000,".")</f>
        <v>8928199.5939854681</v>
      </c>
      <c r="AW174" s="27">
        <f>IFERROR(VLOOKUP(CONCATENATE($C174, ".NY.GDP.MKTP.KD"),AREA_WB_6ATTRS,Seq!I$1,FALSE)/10000,".")</f>
        <v>9247976.460668562</v>
      </c>
      <c r="AX174" s="27">
        <f>IFERROR(VLOOKUP(CONCATENATE($C174, ".NY.GDP.MKTP.KD"),AREA_WB_6ATTRS,Seq!J$1,FALSE)/10000,".")</f>
        <v>9786335.2351647448</v>
      </c>
      <c r="AY174" s="27">
        <f>IFERROR(VLOOKUP(CONCATENATE($C174, ".NY.GDP.MKTP.KD"),AREA_WB_6ATTRS,Seq!K$1,FALSE)/10000,".")</f>
        <v>8947657.8649588972</v>
      </c>
      <c r="AZ174" s="27">
        <f>IFERROR(VLOOKUP(CONCATENATE($C174, ".NY.GDP.MKTP.KD"),AREA_WB_6ATTRS,Seq!L$1,FALSE)/10000,".")</f>
        <v>9526387.0747295339</v>
      </c>
      <c r="BA174" s="27">
        <f>IFERROR(VLOOKUP(CONCATENATE($C174, ".NY.GDP.MKTP.KD"),AREA_WB_6ATTRS,Seq!M$1,FALSE)/10000,".")</f>
        <v>10453293.86193875</v>
      </c>
      <c r="BB174" s="27">
        <f>IFERROR(VLOOKUP(CONCATENATE($C174, ".NY.GDP.MKTP.KD"),AREA_WB_6ATTRS,Seq!N$1,FALSE)/10000,".")</f>
        <v>11086812.942178071</v>
      </c>
      <c r="BC174" s="27">
        <f>IFERROR(VLOOKUP(CONCATENATE($C174, ".NY.GDP.MKTP.KD"),AREA_WB_6ATTRS,Seq!O$1,FALSE)/10000,".")</f>
        <v>11117344.702057565</v>
      </c>
      <c r="BD174" s="27">
        <f>IFERROR(VLOOKUP(CONCATENATE($C174, ".NY.GDP.MKTP.KD"),AREA_WB_6ATTRS,Seq!P$1,FALSE)/10000,".")</f>
        <v>10856141.811764292</v>
      </c>
      <c r="BE174" s="27">
        <f>IFERROR(VLOOKUP(CONCATENATE($C174, ".NY.GDP.MKTP.KD"),AREA_WB_6ATTRS,Seq!Q$1,FALSE)/10000,".")</f>
        <v>11285139.925139593</v>
      </c>
      <c r="BF174" s="27">
        <f>IFERROR(VLOOKUP(CONCATENATE($C174, ".NY.GDP.MKTP.KD"),AREA_WB_6ATTRS,Seq!R$1,FALSE)/10000,".")</f>
        <v>11262813.700204881</v>
      </c>
      <c r="BG174" s="27">
        <f>IFERROR(VLOOKUP(CONCATENATE($C174, ".NY.GDP.MKTP.KD"),AREA_WB_6ATTRS,Seq!S$1,FALSE)/10000,".")</f>
        <v>11980359.848240413</v>
      </c>
      <c r="BH174" s="27">
        <f>IFERROR(VLOOKUP(CONCATENATE($C174, ".NY.GDP.MKTP.KD"),AREA_WB_6ATTRS,Seq!T$1,FALSE)/10000,".")</f>
        <v>12015588.714622973</v>
      </c>
      <c r="BI174" s="27">
        <f>IFERROR(VLOOKUP(CONCATENATE($C174, ".NY.GDP.MKTP.KD"),AREA_WB_6ATTRS,Seq!U$1,FALSE)/10000,".")</f>
        <v>11298203.019371644</v>
      </c>
      <c r="BJ174" s="27">
        <f>IFERROR(VLOOKUP(CONCATENATE($C174, ".NY.GDP.MKTP.KD"),AREA_WB_6ATTRS,Seq!V$1,FALSE)/10000,".")</f>
        <v>11714761.456556268</v>
      </c>
      <c r="BK174" s="27">
        <f>IFERROR(VLOOKUP(CONCATENATE($C174, ".NY.GDP.MKTP.KD"),AREA_WB_6ATTRS,Seq!W$1,FALSE)/10000,".")</f>
        <v>12112388.11985625</v>
      </c>
      <c r="BL174" s="27">
        <f>IFERROR(VLOOKUP(CONCATENATE($C174, ".NY.GDP.MKTP.KD"),AREA_WB_6ATTRS,Seq!X$1,FALSE)/10000,".")</f>
        <v>11039757.741951128</v>
      </c>
      <c r="BM174" s="27">
        <f>IFERROR(VLOOKUP(CONCATENATE($C174, ".NY.GDP.MKTP.KD"),AREA_WB_6ATTRS,Seq!Y$1,FALSE)/10000,".")</f>
        <v>10183591.404314002</v>
      </c>
      <c r="BN174" s="27">
        <f>IFERROR(VLOOKUP(CONCATENATE($C174, ".NY.GDP.MKTP.KD"),AREA_WB_6ATTRS,Seq!Z$1,FALSE)/10000,".")</f>
        <v>12045824.711248389</v>
      </c>
      <c r="BO174" s="27">
        <f>IFERROR(VLOOKUP(CONCATENATE($C174, ".NY.GDP.MKTP.KD"),AREA_WB_6ATTRS,Seq!AA$1,FALSE)/10000,".")</f>
        <v>13288702.521973854</v>
      </c>
      <c r="BP174" s="27">
        <f>IFERROR(VLOOKUP(CONCATENATE($C174, ".NY.GDP.MKTP.KD"),AREA_WB_6ATTRS,Seq!AB$1,FALSE)/10000,".")</f>
        <v>14600583.049529493</v>
      </c>
      <c r="BQ174" s="27">
        <f>IFERROR(VLOOKUP(CONCATENATE($C174, ".NY.GDP.MKTP.KD"),AREA_WB_6ATTRS,Seq!AC$1,FALSE)/10000,".")</f>
        <v>15878656.593176886</v>
      </c>
      <c r="BR174" s="27">
        <f>IFERROR(VLOOKUP(CONCATENATE($C174, ".NY.GDP.MKTP.KD"),AREA_WB_6ATTRS,Seq!AD$1,FALSE)/10000,".")</f>
        <v>16716708.925013736</v>
      </c>
      <c r="BS174" s="27">
        <f>IFERROR(VLOOKUP(CONCATENATE($C174, ".NY.GDP.MKTP.KD"),AREA_WB_6ATTRS,Seq!AE$1,FALSE)/10000,".")</f>
        <v>16181389.31086315</v>
      </c>
      <c r="BT174" s="27">
        <f>IFERROR(VLOOKUP(CONCATENATE($C174, ".NY.GDP.MKTP.KD"),AREA_WB_6ATTRS,Seq!AF$1,FALSE)/10000,".")</f>
        <v>15940482.202547805</v>
      </c>
      <c r="BU174" s="27">
        <f>IFERROR(VLOOKUP(CONCATENATE($C174, ".NY.GDP.MKTP.KD"),AREA_WB_6ATTRS,Seq!AG$1,FALSE)/10000,".")</f>
        <v>16606224.543640036</v>
      </c>
      <c r="BV174" s="27"/>
      <c r="BW174" s="27"/>
      <c r="BX174" s="27"/>
      <c r="BY174" s="27"/>
      <c r="BZ174" s="27"/>
      <c r="CA174" s="27"/>
      <c r="CB174" s="27"/>
      <c r="CC174" s="27">
        <f>CNPop!A$48</f>
        <v>5.0000000000000001E-3</v>
      </c>
      <c r="CD174" s="27">
        <f>CNPop!B$48</f>
        <v>6.0000000000000001E-3</v>
      </c>
      <c r="CE174" s="27">
        <f>CNPop!C$48</f>
        <v>6.0000000000000001E-3</v>
      </c>
      <c r="CF174" s="27">
        <f>CNPop!D$48</f>
        <v>7.0000000000000001E-3</v>
      </c>
      <c r="CG174" s="27">
        <f>CNPop!E$48</f>
        <v>7.0000000000000001E-3</v>
      </c>
      <c r="CH174" s="27">
        <f>CNPop!F$48</f>
        <v>8.0000000000000002E-3</v>
      </c>
      <c r="CI174" s="27">
        <f>CNPop!G$48</f>
        <v>8.9999999999999993E-3</v>
      </c>
      <c r="CJ174" s="27">
        <f>CNPop!H$48</f>
        <v>0.01</v>
      </c>
      <c r="CK174" s="27">
        <f>CNPop!I$48</f>
        <v>1.0999999999999999E-2</v>
      </c>
      <c r="CL174" s="27">
        <f>CNPop!J$48</f>
        <v>1.2E-2</v>
      </c>
      <c r="CM174" s="27">
        <f>CNPop!K$48</f>
        <v>1.4E-2</v>
      </c>
      <c r="CN174" s="27">
        <f>CNPop!L$48</f>
        <v>1.6E-2</v>
      </c>
      <c r="CO174" s="27">
        <f>CNPop!M$48</f>
        <v>1.7000000000000001E-2</v>
      </c>
      <c r="CP174" s="27">
        <f>CNPop!N$48</f>
        <v>1.9E-2</v>
      </c>
      <c r="CQ174" s="27">
        <f>CNPop!O$48</f>
        <v>2.1000000000000001E-2</v>
      </c>
      <c r="CR174" s="27">
        <f>CNPop!P$48</f>
        <v>2.3E-2</v>
      </c>
      <c r="CS174" s="27">
        <f>CNPop!Q$48</f>
        <v>2.5999999999999999E-2</v>
      </c>
      <c r="CT174" s="27">
        <f>CNPop!R$48</f>
        <v>2.8000000000000001E-2</v>
      </c>
      <c r="CU174" s="27">
        <f>CNPop!S$48</f>
        <v>0.03</v>
      </c>
      <c r="CV174" s="27">
        <f>CNPop!T$48</f>
        <v>3.3000000000000002E-2</v>
      </c>
      <c r="CW174" s="27">
        <f>CNPop!U$48</f>
        <v>3.5999999999999997E-2</v>
      </c>
      <c r="CX174" s="27">
        <f>CNPop!V$48</f>
        <v>3.9E-2</v>
      </c>
      <c r="CY174" s="27">
        <f>CNPop!W$48</f>
        <v>4.2000000000000003E-2</v>
      </c>
      <c r="CZ174" s="27">
        <f>CNPop!X$48</f>
        <v>4.4999999999999998E-2</v>
      </c>
      <c r="DA174" s="27">
        <f>CNPop!Y$48</f>
        <v>4.9000000000000002E-2</v>
      </c>
      <c r="DB174" s="27">
        <f>CNPop!Z$48</f>
        <v>5.1999999999999998E-2</v>
      </c>
      <c r="DC174" s="27">
        <f>CNPop!AA$48</f>
        <v>5.6000000000000001E-2</v>
      </c>
      <c r="DD174" s="27">
        <f>CNPop!AB$48</f>
        <v>0.06</v>
      </c>
      <c r="DE174" s="27">
        <f>CNPop!AC$48</f>
        <v>6.3E-2</v>
      </c>
      <c r="DF174" s="27">
        <f>CNPop!AD$48</f>
        <v>6.8000000000000005E-2</v>
      </c>
      <c r="DG174" s="27">
        <f>CNPop!AE$48</f>
        <v>7.1999999999999995E-2</v>
      </c>
      <c r="DH174" s="27">
        <f>CNPop!AF$48</f>
        <v>7.5999999999999998E-2</v>
      </c>
      <c r="DI174" s="27">
        <f>CNPop!AG$48</f>
        <v>8.1000000000000003E-2</v>
      </c>
      <c r="DJ174" s="27">
        <f>CNPop!AH$48</f>
        <v>8.5000000000000006E-2</v>
      </c>
      <c r="DK174" s="27">
        <f>CNPop!AI$48</f>
        <v>0.09</v>
      </c>
      <c r="DL174" s="27">
        <f>CNPop!AJ$48</f>
        <v>9.5000000000000001E-2</v>
      </c>
      <c r="DM174" s="27">
        <f>CNPop!AK$48</f>
        <v>0.1</v>
      </c>
      <c r="DN174" s="27"/>
      <c r="DO174" s="27" t="str">
        <f t="shared" si="226"/>
        <v>.</v>
      </c>
      <c r="DP174" s="27" t="str">
        <f t="shared" si="227"/>
        <v>.</v>
      </c>
      <c r="DQ174" s="27" t="str">
        <f t="shared" si="228"/>
        <v>.</v>
      </c>
      <c r="DR174" s="27" t="str">
        <f t="shared" si="229"/>
        <v>.</v>
      </c>
      <c r="DS174" s="27" t="str">
        <f t="shared" si="230"/>
        <v>.</v>
      </c>
      <c r="DT174" s="27" t="str">
        <f t="shared" si="231"/>
        <v>.</v>
      </c>
      <c r="DU174" s="27" t="str">
        <f t="shared" si="232"/>
        <v>.</v>
      </c>
      <c r="DV174" s="27" t="str">
        <f t="shared" si="233"/>
        <v>.</v>
      </c>
      <c r="DW174" s="27" t="str">
        <f t="shared" si="234"/>
        <v>.</v>
      </c>
      <c r="DX174" s="27" t="str">
        <f t="shared" si="235"/>
        <v>.</v>
      </c>
      <c r="DY174" s="27" t="str">
        <f t="shared" si="236"/>
        <v>.</v>
      </c>
      <c r="DZ174" s="27" t="str">
        <f t="shared" si="237"/>
        <v>.</v>
      </c>
      <c r="EA174" s="27" t="str">
        <f t="shared" si="238"/>
        <v>.</v>
      </c>
      <c r="EB174" s="27" t="str">
        <f t="shared" si="239"/>
        <v>.</v>
      </c>
      <c r="EC174" s="27" t="str">
        <f t="shared" si="240"/>
        <v>.</v>
      </c>
      <c r="ED174" s="27" t="str">
        <f t="shared" si="241"/>
        <v>.</v>
      </c>
      <c r="EE174" s="27" t="str">
        <f t="shared" si="242"/>
        <v>.</v>
      </c>
      <c r="EF174" s="27" t="str">
        <f t="shared" si="243"/>
        <v>.</v>
      </c>
      <c r="EG174" s="27" t="str">
        <f t="shared" si="244"/>
        <v>.</v>
      </c>
      <c r="EH174" s="27" t="str">
        <f t="shared" si="245"/>
        <v>.</v>
      </c>
      <c r="EI174" s="27" t="str">
        <f t="shared" si="246"/>
        <v>.</v>
      </c>
      <c r="EJ174" s="27" t="str">
        <f t="shared" si="247"/>
        <v>.</v>
      </c>
      <c r="EK174" s="27" t="str">
        <f t="shared" si="248"/>
        <v>.</v>
      </c>
      <c r="EL174" s="27" t="str">
        <f t="shared" si="249"/>
        <v>.</v>
      </c>
      <c r="EM174" s="27" t="str">
        <f t="shared" si="250"/>
        <v>.</v>
      </c>
      <c r="EN174" s="27" t="str">
        <f t="shared" si="251"/>
        <v>.</v>
      </c>
      <c r="EO174" s="27" t="str">
        <f t="shared" si="252"/>
        <v>.</v>
      </c>
      <c r="EP174" s="27" t="str">
        <f t="shared" si="215"/>
        <v>.</v>
      </c>
      <c r="EQ174" s="27" t="str">
        <f t="shared" si="216"/>
        <v>.</v>
      </c>
      <c r="ER174" s="27" t="str">
        <f t="shared" si="261"/>
        <v>.</v>
      </c>
      <c r="ES174" s="27" t="str">
        <f t="shared" si="261"/>
        <v>.</v>
      </c>
      <c r="ET174" s="27" t="str">
        <f t="shared" si="261"/>
        <v>.</v>
      </c>
      <c r="EU174" s="27"/>
      <c r="EV174" s="27"/>
      <c r="EW174" s="27"/>
      <c r="EX174" s="27"/>
      <c r="EY174" s="27"/>
      <c r="EZ174" s="27" t="str">
        <f>IFERROR(VLOOKUP(CONCATENATE($C174,".SL.TLF.TERT.ZS"),AREA_WB_6ATTRS,Seq!B$1,FALSE)/100,".")</f>
        <v>.</v>
      </c>
      <c r="FA174" s="27" t="str">
        <f>IFERROR(VLOOKUP(CONCATENATE($C174,".SL.TLF.TERT.ZS"),AREA_WB_6ATTRS,Seq!C$1,FALSE)/100,".")</f>
        <v>.</v>
      </c>
      <c r="FB174" s="27" t="str">
        <f>IFERROR(VLOOKUP(CONCATENATE($C174,".SL.TLF.TERT.ZS"),AREA_WB_6ATTRS,Seq!D$1,FALSE)/100,".")</f>
        <v>.</v>
      </c>
      <c r="FC174" s="27" t="str">
        <f>IFERROR(VLOOKUP(CONCATENATE($C174,".SL.TLF.TERT.ZS"),AREA_WB_6ATTRS,Seq!E$1,FALSE)/100,".")</f>
        <v>.</v>
      </c>
      <c r="FD174" s="27" t="str">
        <f>IFERROR(VLOOKUP(CONCATENATE($C174,".SL.TLF.TERT.ZS"),AREA_WB_6ATTRS,Seq!F$1,FALSE)/100,".")</f>
        <v>.</v>
      </c>
      <c r="FE174" s="27" t="str">
        <f>IFERROR(VLOOKUP(CONCATENATE($C174,".SL.TLF.TERT.ZS"),AREA_WB_6ATTRS,Seq!G$1,FALSE)/100,".")</f>
        <v>.</v>
      </c>
      <c r="FF174" s="27" t="str">
        <f>IFERROR(VLOOKUP(CONCATENATE($C174,".SL.TLF.TERT.ZS"),AREA_WB_6ATTRS,Seq!H$1,FALSE)/100,".")</f>
        <v>.</v>
      </c>
      <c r="FG174" s="27" t="str">
        <f>IFERROR(VLOOKUP(CONCATENATE($C174,".SL.TLF.TERT.ZS"),AREA_WB_6ATTRS,Seq!I$1,FALSE)/100,".")</f>
        <v>.</v>
      </c>
      <c r="FH174" s="27" t="str">
        <f>IFERROR(VLOOKUP(CONCATENATE($C174,".SL.TLF.TERT.ZS"),AREA_WB_6ATTRS,Seq!J$1,FALSE)/100,".")</f>
        <v>.</v>
      </c>
      <c r="FI174" s="27" t="str">
        <f>IFERROR(VLOOKUP(CONCATENATE($C174,".SL.TLF.TERT.ZS"),AREA_WB_6ATTRS,Seq!K$1,FALSE)/100,".")</f>
        <v>.</v>
      </c>
      <c r="FJ174" s="27" t="str">
        <f>IFERROR(VLOOKUP(CONCATENATE($C174,".SL.TLF.TERT.ZS"),AREA_WB_6ATTRS,Seq!L$1,FALSE)/100,".")</f>
        <v>.</v>
      </c>
      <c r="FK174" s="27" t="str">
        <f>IFERROR(VLOOKUP(CONCATENATE($C174,".SL.TLF.TERT.ZS"),AREA_WB_6ATTRS,Seq!M$1,FALSE)/100,".")</f>
        <v>.</v>
      </c>
      <c r="FL174" s="27" t="str">
        <f>IFERROR(VLOOKUP(CONCATENATE($C174,".SL.TLF.TERT.ZS"),AREA_WB_6ATTRS,Seq!N$1,FALSE)/100,".")</f>
        <v>.</v>
      </c>
      <c r="FM174" s="27" t="str">
        <f>IFERROR(VLOOKUP(CONCATENATE($C174,".SL.TLF.TERT.ZS"),AREA_WB_6ATTRS,Seq!O$1,FALSE)/100,".")</f>
        <v>.</v>
      </c>
      <c r="FN174" s="27" t="str">
        <f>IFERROR(VLOOKUP(CONCATENATE($C174,".SL.TLF.TERT.ZS"),AREA_WB_6ATTRS,Seq!P$1,FALSE)/100,".")</f>
        <v>.</v>
      </c>
      <c r="FO174" s="27" t="str">
        <f>IFERROR(VLOOKUP(CONCATENATE($C174,".SL.TLF.TERT.ZS"),AREA_WB_6ATTRS,Seq!Q$1,FALSE)/100,".")</f>
        <v>.</v>
      </c>
      <c r="FP174" s="27" t="str">
        <f>IFERROR(VLOOKUP(CONCATENATE($C174,".SL.TLF.TERT.ZS"),AREA_WB_6ATTRS,Seq!R$1,FALSE)/100,".")</f>
        <v>.</v>
      </c>
      <c r="FQ174" s="27" t="str">
        <f>IFERROR(VLOOKUP(CONCATENATE($C174,".SL.TLF.TERT.ZS"),AREA_WB_6ATTRS,Seq!S$1,FALSE)/100,".")</f>
        <v>.</v>
      </c>
      <c r="FR174" s="27" t="str">
        <f>IFERROR(VLOOKUP(CONCATENATE($C174,".SL.TLF.TERT.ZS"),AREA_WB_6ATTRS,Seq!T$1,FALSE)/100,".")</f>
        <v>.</v>
      </c>
      <c r="FS174" s="27" t="str">
        <f>IFERROR(VLOOKUP(CONCATENATE($C174,".SL.TLF.TERT.ZS"),AREA_WB_6ATTRS,Seq!U$1,FALSE)/100,".")</f>
        <v>.</v>
      </c>
      <c r="FT174" s="27" t="str">
        <f>IFERROR(VLOOKUP(CONCATENATE($C174,".SL.TLF.TERT.ZS"),AREA_WB_6ATTRS,Seq!V$1,FALSE)/100,".")</f>
        <v>.</v>
      </c>
      <c r="FU174" s="27" t="str">
        <f>IFERROR(VLOOKUP(CONCATENATE($C174,".SL.TLF.TERT.ZS"),AREA_WB_6ATTRS,Seq!W$1,FALSE)/100,".")</f>
        <v>.</v>
      </c>
      <c r="FV174" s="27" t="str">
        <f>IFERROR(VLOOKUP(CONCATENATE($C174,".SL.TLF.TERT.ZS"),AREA_WB_6ATTRS,Seq!X$1,FALSE)/100,".")</f>
        <v>.</v>
      </c>
      <c r="FW174" s="27" t="str">
        <f>IFERROR(VLOOKUP(CONCATENATE($C174,".SL.TLF.TERT.ZS"),AREA_WB_6ATTRS,Seq!Y$1,FALSE)/100,".")</f>
        <v>.</v>
      </c>
      <c r="FX174" s="27" t="str">
        <f>IFERROR(VLOOKUP(CONCATENATE($C174,".SL.TLF.TERT.ZS"),AREA_WB_6ATTRS,Seq!Z$1,FALSE)/100,".")</f>
        <v>.</v>
      </c>
      <c r="FY174" s="27" t="str">
        <f>IFERROR(VLOOKUP(CONCATENATE($C174,".SL.TLF.TERT.ZS"),AREA_WB_6ATTRS,Seq!AA$1,FALSE)/100,".")</f>
        <v>.</v>
      </c>
      <c r="FZ174" s="27" t="str">
        <f>IFERROR(VLOOKUP(CONCATENATE($C174,".SL.TLF.TERT.ZS"),AREA_WB_6ATTRS,Seq!AB$1,FALSE)/100,".")</f>
        <v>.</v>
      </c>
      <c r="GA174" s="27" t="str">
        <f>IFERROR(VLOOKUP(CONCATENATE($C174,".SL.TLF.TERT.ZS"),AREA_WB_6ATTRS,Seq!AC$1,FALSE)/100,".")</f>
        <v>.</v>
      </c>
      <c r="GB174" s="27" t="str">
        <f>IFERROR(VLOOKUP(CONCATENATE($C174,".SL.TLF.TERT.ZS"),AREA_WB_6ATTRS,Seq!AD$1,FALSE)/100,".")</f>
        <v>.</v>
      </c>
      <c r="GC174" s="27" t="str">
        <f>IFERROR(VLOOKUP(CONCATENATE($C174,".SL.TLF.TERT.ZS"),AREA_WB_6ATTRS,Seq!AE$1,FALSE)/100,".")</f>
        <v>.</v>
      </c>
      <c r="GD174" s="27" t="str">
        <f>IFERROR(VLOOKUP(CONCATENATE($C174,".SL.TLF.TERT.ZS"),AREA_WB_6ATTRS,Seq!AF$1,FALSE)/100,".")</f>
        <v>.</v>
      </c>
      <c r="GE174" s="27" t="str">
        <f>IFERROR(VLOOKUP(CONCATENATE($C174,".SL.TLF.TERT.ZS"),AREA_WB_6ATTRS,Seq!AG$1,FALSE)/100,".")</f>
        <v>.</v>
      </c>
      <c r="GF174" s="27" t="str">
        <f>IFERROR(VLOOKUP(CONCATENATE($C174,".SL.TLF.TERT.ZS"),AREA_WB_6ATTRS,Seq!AH$1,FALSE)/100,".")</f>
        <v>.</v>
      </c>
      <c r="GG174" s="27" t="str">
        <f>IFERROR(VLOOKUP(CONCATENATE($C174,".SL.TLF.TERT.ZS"),AREA_WB_6ATTRS,Seq!AI$1,FALSE)/100,".")</f>
        <v>.</v>
      </c>
      <c r="GH174" s="27" t="str">
        <f>IFERROR(VLOOKUP(CONCATENATE($C174,".SL.TLF.TERT.ZS"),AREA_WB_6ATTRS,Seq!AJ$1,FALSE)/100,".")</f>
        <v>.</v>
      </c>
      <c r="GI174" s="27" t="str">
        <f>IFERROR(VLOOKUP(CONCATENATE($C174,".SL.TLF.TERT.ZS"),AREA_WB_6ATTRS,Seq!AK$1,FALSE)/100,".")</f>
        <v>.</v>
      </c>
      <c r="GJ174" s="27" t="str">
        <f>IFERROR(VLOOKUP(CONCATENATE($C174,".SL.TLF.TERT.ZS"),AREA_WB_6ATTRS,Seq!AL$1,FALSE)/100,".")</f>
        <v>.</v>
      </c>
      <c r="GK174" s="27"/>
      <c r="GL174" s="27"/>
      <c r="GM174" s="27" t="str">
        <f t="shared" si="253"/>
        <v>.</v>
      </c>
      <c r="GN174" s="27" t="str">
        <f t="shared" si="254"/>
        <v>.</v>
      </c>
      <c r="GO174" s="27" t="str">
        <f t="shared" si="217"/>
        <v>.</v>
      </c>
      <c r="GP174" s="27"/>
      <c r="GQ174" s="9">
        <f>IF(VLOOKUP($B174,EM_80!$B$1:$C$201,2,FALSE)&gt;0,VLOOKUP($B174,EM_80!$B$1:$C$201,2,FALSE),".")</f>
        <v>14000</v>
      </c>
      <c r="GR174" s="9">
        <f t="shared" si="255"/>
        <v>14000</v>
      </c>
      <c r="GS174" s="9" t="str">
        <f t="shared" si="210"/>
        <v>.</v>
      </c>
      <c r="GU174" t="e">
        <f t="shared" si="256"/>
        <v>#N/A</v>
      </c>
      <c r="GV174" t="e">
        <f t="shared" si="257"/>
        <v>#N/A</v>
      </c>
      <c r="GW174" t="e">
        <f t="shared" si="258"/>
        <v>#N/A</v>
      </c>
      <c r="GX174" t="e">
        <f t="shared" si="259"/>
        <v>#N/A</v>
      </c>
      <c r="GZ174" s="9" t="str">
        <f>IF(ISNA(VLOOKUP($B174,Area_EM_90,Seq!C$1,FALSE)),".",VLOOKUP($B174,Area_EM_90,Seq!C$1,FALSE))</f>
        <v>.</v>
      </c>
      <c r="HA174" s="9" t="str">
        <f>IF(ISNA(VLOOKUP($B174,Area_EM_90,Seq!D$1,FALSE)),".",VLOOKUP($B174,Area_EM_90,Seq!D$1,FALSE))</f>
        <v>.</v>
      </c>
      <c r="HB174" s="9" t="str">
        <f>IF(ISNA(VLOOKUP($B174,Area_EM_90,Seq!E$1,FALSE)),".",VLOOKUP($B174,Area_EM_90,Seq!E$1,FALSE))</f>
        <v>.</v>
      </c>
      <c r="HC174" s="9" t="str">
        <f>IF(ISNA(VLOOKUP($B174,Area_EM_90,Seq!F$1,FALSE)),".",VLOOKUP($B174,Area_EM_90,Seq!F$1,FALSE))</f>
        <v>.</v>
      </c>
      <c r="HD174" s="9" t="str">
        <f>IF(ISNA(VLOOKUP($B174,Area_EM_90,Seq!G$1,FALSE)),".",VLOOKUP($B174,Area_EM_90,Seq!G$1,FALSE))</f>
        <v>.</v>
      </c>
      <c r="HE174" s="9" t="str">
        <f>IF(ISNA(VLOOKUP($B174,Area_EM_90,Seq!H$1,FALSE)),".",VLOOKUP($B174,Area_EM_90,Seq!H$1,FALSE))</f>
        <v>.</v>
      </c>
      <c r="HF174" s="9" t="str">
        <f>IF(ISNA(VLOOKUP($B174,Area_EM_90,Seq!I$1,FALSE)),".",VLOOKUP($B174,Area_EM_90,Seq!I$1,FALSE))</f>
        <v>.</v>
      </c>
      <c r="HG174" s="9" t="str">
        <f>IF(ISNA(VLOOKUP($B174,Area_EM_90,Seq!J$1,FALSE)),".",VLOOKUP($B174,Area_EM_90,Seq!J$1,FALSE))</f>
        <v>.</v>
      </c>
      <c r="HH174" s="9" t="str">
        <f>IF(ISNA(VLOOKUP($B174,Area_EM_00,Seq!C$1,FALSE)),".",VLOOKUP($B174,Area_EM_00,Seq!C$1,FALSE))</f>
        <v>.</v>
      </c>
      <c r="HI174" s="9" t="str">
        <f>IF(ISNA(VLOOKUP($B174,Area_EM_00,Seq!D$1,FALSE)),".",VLOOKUP($B174,Area_EM_00,Seq!D$1,FALSE))</f>
        <v>.</v>
      </c>
      <c r="HJ174" s="9" t="str">
        <f>IF(ISNA(VLOOKUP($B174,Area_EM_00,Seq!E$1,FALSE)),".",VLOOKUP($B174,Area_EM_00,Seq!E$1,FALSE))</f>
        <v>.</v>
      </c>
      <c r="HK174" s="9" t="str">
        <f>IF(ISNA(VLOOKUP($B174,Area_EM_00,Seq!F$1,FALSE)),".",VLOOKUP($B174,Area_EM_00,Seq!F$1,FALSE))</f>
        <v>.</v>
      </c>
      <c r="HL174" s="9" t="str">
        <f>IF(ISNA(VLOOKUP($B174,Area_EM_00,Seq!G$1,FALSE)),".",VLOOKUP($B174,Area_EM_00,Seq!G$1,FALSE))</f>
        <v>.</v>
      </c>
      <c r="HM174" s="9" t="str">
        <f>IF(ISNA(VLOOKUP($B174,Area_EM_00,Seq!H$1,FALSE)),".",VLOOKUP($B174,Area_EM_00,Seq!H$1,FALSE))</f>
        <v>.</v>
      </c>
      <c r="HN174" s="9" t="str">
        <f>IF(ISNA(VLOOKUP($B174,Area_EM_00,Seq!I$1,FALSE)),".",VLOOKUP($B174,Area_EM_00,Seq!I$1,FALSE))</f>
        <v>.</v>
      </c>
      <c r="HO174" s="9" t="str">
        <f>IF(ISNA(VLOOKUP($B174,Area_EM_00,Seq!J$1,FALSE)),".",VLOOKUP($B174,Area_EM_00,Seq!J$1,FALSE))</f>
        <v>.</v>
      </c>
      <c r="HQ174" s="27"/>
      <c r="HR174" s="9">
        <f>IFERROR(VLOOKUP($B174,AREA_EM3_60_00,Seq!E$1,FALSE),".")</f>
        <v>4809</v>
      </c>
      <c r="HS174" s="9">
        <f>IFERROR(VLOOKUP($B174,AREA_EM3_60_00,Seq!F$1,FALSE),".")</f>
        <v>6433</v>
      </c>
      <c r="HT174" s="9">
        <f>IFERROR(VLOOKUP($B174,AREA_EM3_60_00,Seq!G$1,FALSE),".")</f>
        <v>9992</v>
      </c>
      <c r="HU174" s="9">
        <f>IFERROR(VLOOKUP($B174,AREA_EM3_10,Seq!B$1,FALSE),".")</f>
        <v>9299.7479346175842</v>
      </c>
      <c r="HV174" s="9" t="e">
        <f t="shared" si="218"/>
        <v>#N/A</v>
      </c>
      <c r="HW174" s="9" t="e">
        <f t="shared" si="219"/>
        <v>#N/A</v>
      </c>
      <c r="HX174" s="9" t="e">
        <f t="shared" si="220"/>
        <v>#N/A</v>
      </c>
      <c r="HY174" s="9" t="e">
        <f t="shared" si="221"/>
        <v>#N/A</v>
      </c>
    </row>
    <row r="175" spans="1:233">
      <c r="A175" s="25" t="s">
        <v>2652</v>
      </c>
      <c r="B175" s="26" t="str">
        <f t="shared" si="178"/>
        <v>Br.VirginIs.</v>
      </c>
      <c r="C175" s="166" t="s">
        <v>4868</v>
      </c>
      <c r="D175" s="27">
        <f>VLOOKUP("CHN.NY.GDP.MKTP.KD",AREA_WB_6ATTRS,Seq!B$1,FALSE)/10000</f>
        <v>18294112.043860689</v>
      </c>
      <c r="E175" s="27">
        <f>VLOOKUP("CHN.NY.GDP.MKTP.KD",AREA_WB_6ATTRS,Seq!C$1,FALSE)/10000</f>
        <v>19245405.87014145</v>
      </c>
      <c r="F175" s="27">
        <f>VLOOKUP("CHN.NY.GDP.MKTP.KD",AREA_WB_6ATTRS,Seq!D$1,FALSE)/10000</f>
        <v>20996737.804324333</v>
      </c>
      <c r="G175" s="27">
        <f>VLOOKUP("CHN.NY.GDP.MKTP.KD",AREA_WB_6ATTRS,Seq!E$1,FALSE)/10000</f>
        <v>23285382.224995762</v>
      </c>
      <c r="H175" s="27">
        <f>VLOOKUP("CHN.NY.GDP.MKTP.KD",AREA_WB_6ATTRS,Seq!F$1,FALSE)/10000</f>
        <v>26824760.323195074</v>
      </c>
      <c r="I175" s="27">
        <f>VLOOKUP("CHN.NY.GDP.MKTP.KD",AREA_WB_6ATTRS,Seq!G$1,FALSE)/10000</f>
        <v>30446102.966826372</v>
      </c>
      <c r="J175" s="27">
        <f>VLOOKUP("CHN.NY.GDP.MKTP.KD",AREA_WB_6ATTRS,Seq!H$1,FALSE)/10000</f>
        <v>33125360.027907111</v>
      </c>
      <c r="K175" s="27">
        <f>VLOOKUP("CHN.NY.GDP.MKTP.KD",AREA_WB_6ATTRS,Seq!I$1,FALSE)/10000</f>
        <v>36967901.791144341</v>
      </c>
      <c r="L175" s="27">
        <f>VLOOKUP("CHN.NY.GDP.MKTP.KD",AREA_WB_6ATTRS,Seq!J$1,FALSE)/10000</f>
        <v>41145274.693543643</v>
      </c>
      <c r="M175" s="27">
        <f>VLOOKUP("CHN.NY.GDP.MKTP.KD",AREA_WB_6ATTRS,Seq!K$1,FALSE)/10000</f>
        <v>42832230.955979005</v>
      </c>
      <c r="N175" s="27">
        <f>VLOOKUP("CHN.NY.GDP.MKTP.KD",AREA_WB_6ATTRS,Seq!L$1,FALSE)/10000</f>
        <v>44459855.73230619</v>
      </c>
      <c r="O175" s="27">
        <f>VLOOKUP("CHN.NY.GDP.MKTP.KD",AREA_WB_6ATTRS,Seq!M$1,FALSE)/10000</f>
        <v>48550162.459678344</v>
      </c>
      <c r="P175" s="27">
        <f>VLOOKUP("CHN.NY.GDP.MKTP.KD",AREA_WB_6ATTRS,Seq!N$1,FALSE)/10000</f>
        <v>55444285.528952621</v>
      </c>
      <c r="Q175" s="27">
        <f>VLOOKUP("CHN.NY.GDP.MKTP.KD",AREA_WB_6ATTRS,Seq!O$1,FALSE)/10000</f>
        <v>63206485.503006078</v>
      </c>
      <c r="R175" s="27">
        <f>VLOOKUP("CHN.NY.GDP.MKTP.KD",AREA_WB_6ATTRS,Seq!P$1,FALSE)/10000</f>
        <v>71486535.103899792</v>
      </c>
      <c r="S175" s="27">
        <f>VLOOKUP("CHN.NY.GDP.MKTP.KD",AREA_WB_6ATTRS,Seq!Q$1,FALSE)/10000</f>
        <v>79278567.430224851</v>
      </c>
      <c r="T175" s="27">
        <f>VLOOKUP("CHN.NY.GDP.MKTP.KD",AREA_WB_6ATTRS,Seq!R$1,FALSE)/10000</f>
        <v>87206424.173247412</v>
      </c>
      <c r="U175" s="27">
        <f>VLOOKUP("CHN.NY.GDP.MKTP.KD",AREA_WB_6ATTRS,Seq!S$1,FALSE)/10000</f>
        <v>95316621.621359423</v>
      </c>
      <c r="V175" s="27">
        <f>VLOOKUP("CHN.NY.GDP.MKTP.KD",AREA_WB_6ATTRS,Seq!T$1,FALSE)/10000</f>
        <v>102751318.10782552</v>
      </c>
      <c r="W175" s="27">
        <f>VLOOKUP("CHN.NY.GDP.MKTP.KD",AREA_WB_6ATTRS,Seq!U$1,FALSE)/10000</f>
        <v>110560418.28402025</v>
      </c>
      <c r="X175" s="27">
        <f>VLOOKUP("CHN.NY.GDP.MKTP.KD",AREA_WB_6ATTRS,Seq!V$1,FALSE)/10000</f>
        <v>119847493.41987793</v>
      </c>
      <c r="Y175" s="27">
        <f>VLOOKUP("CHN.NY.GDP.MKTP.KD",AREA_WB_6ATTRS,Seq!W$1,FALSE)/10000</f>
        <v>129794835.37372778</v>
      </c>
      <c r="Z175" s="27">
        <f>VLOOKUP("CHN.NY.GDP.MKTP.KD",AREA_WB_6ATTRS,Seq!X$1,FALSE)/10000</f>
        <v>141606165.392737</v>
      </c>
      <c r="AA175" s="27">
        <f>VLOOKUP("CHN.NY.GDP.MKTP.KD",AREA_WB_6ATTRS,Seq!Y$1,FALSE)/10000</f>
        <v>155766781.9320105</v>
      </c>
      <c r="AB175" s="27">
        <f>VLOOKUP("CHN.NY.GDP.MKTP.KD",AREA_WB_6ATTRS,Seq!Z$1,FALSE)/10000</f>
        <v>171499226.90714428</v>
      </c>
      <c r="AC175" s="27">
        <f>VLOOKUP("CHN.NY.GDP.MKTP.KD",AREA_WB_6ATTRS,Seq!AA$1,FALSE)/10000</f>
        <v>190878639.54765138</v>
      </c>
      <c r="AD175" s="27">
        <f>VLOOKUP("CHN.NY.GDP.MKTP.KD",AREA_WB_6ATTRS,Seq!AB$1,FALSE)/10000</f>
        <v>215120226.77020231</v>
      </c>
      <c r="AE175" s="27">
        <f>VLOOKUP("CHN.NY.GDP.MKTP.KD",AREA_WB_6ATTRS,Seq!AC$1,FALSE)/10000</f>
        <v>245667298.97157177</v>
      </c>
      <c r="AF175" s="27">
        <f>VLOOKUP("CHN.NY.GDP.MKTP.KD",AREA_WB_6ATTRS,Seq!AD$1,FALSE)/10000</f>
        <v>269251359.67284226</v>
      </c>
      <c r="AG175" s="27">
        <f>VLOOKUP("CHN.NY.GDP.MKTP.KD",AREA_WB_6ATTRS,Seq!AE$1,FALSE)/10000</f>
        <v>294022484.76274431</v>
      </c>
      <c r="AH175" s="27">
        <f>VLOOKUP("CHN.NY.GDP.MKTP.KD",AREA_WB_6ATTRS,Seq!AF$1,FALSE)/10000</f>
        <v>324600823.17806971</v>
      </c>
      <c r="AI175" s="27">
        <f>VLOOKUP("CHN.NY.GDP.MKTP.KD",AREA_WB_6ATTRS,Seq!AG$1,FALSE)/10000</f>
        <v>354139498.08727396</v>
      </c>
      <c r="AJ175" s="27"/>
      <c r="AK175" s="27"/>
      <c r="AL175" s="27"/>
      <c r="AM175" s="27"/>
      <c r="AN175" s="27"/>
      <c r="AO175" s="27"/>
      <c r="AP175" s="27" t="str">
        <f>IFERROR(VLOOKUP(CONCATENATE($C175, ".NY.GDP.MKTP.KD"),AREA_WB_6ATTRS,Seq!B$1,FALSE)/10000,".")</f>
        <v>.</v>
      </c>
      <c r="AQ175" s="27" t="str">
        <f>IFERROR(VLOOKUP(CONCATENATE($C175, ".NY.GDP.MKTP.KD"),AREA_WB_6ATTRS,Seq!C$1,FALSE)/10000,".")</f>
        <v>.</v>
      </c>
      <c r="AR175" s="27" t="str">
        <f>IFERROR(VLOOKUP(CONCATENATE($C175, ".NY.GDP.MKTP.KD"),AREA_WB_6ATTRS,Seq!D$1,FALSE)/10000,".")</f>
        <v>.</v>
      </c>
      <c r="AS175" s="27" t="str">
        <f>IFERROR(VLOOKUP(CONCATENATE($C175, ".NY.GDP.MKTP.KD"),AREA_WB_6ATTRS,Seq!E$1,FALSE)/10000,".")</f>
        <v>.</v>
      </c>
      <c r="AT175" s="27" t="str">
        <f>IFERROR(VLOOKUP(CONCATENATE($C175, ".NY.GDP.MKTP.KD"),AREA_WB_6ATTRS,Seq!F$1,FALSE)/10000,".")</f>
        <v>.</v>
      </c>
      <c r="AU175" s="27" t="str">
        <f>IFERROR(VLOOKUP(CONCATENATE($C175, ".NY.GDP.MKTP.KD"),AREA_WB_6ATTRS,Seq!G$1,FALSE)/10000,".")</f>
        <v>.</v>
      </c>
      <c r="AV175" s="27" t="str">
        <f>IFERROR(VLOOKUP(CONCATENATE($C175, ".NY.GDP.MKTP.KD"),AREA_WB_6ATTRS,Seq!H$1,FALSE)/10000,".")</f>
        <v>.</v>
      </c>
      <c r="AW175" s="27" t="str">
        <f>IFERROR(VLOOKUP(CONCATENATE($C175, ".NY.GDP.MKTP.KD"),AREA_WB_6ATTRS,Seq!I$1,FALSE)/10000,".")</f>
        <v>.</v>
      </c>
      <c r="AX175" s="27" t="str">
        <f>IFERROR(VLOOKUP(CONCATENATE($C175, ".NY.GDP.MKTP.KD"),AREA_WB_6ATTRS,Seq!J$1,FALSE)/10000,".")</f>
        <v>.</v>
      </c>
      <c r="AY175" s="27" t="str">
        <f>IFERROR(VLOOKUP(CONCATENATE($C175, ".NY.GDP.MKTP.KD"),AREA_WB_6ATTRS,Seq!K$1,FALSE)/10000,".")</f>
        <v>.</v>
      </c>
      <c r="AZ175" s="27" t="str">
        <f>IFERROR(VLOOKUP(CONCATENATE($C175, ".NY.GDP.MKTP.KD"),AREA_WB_6ATTRS,Seq!L$1,FALSE)/10000,".")</f>
        <v>.</v>
      </c>
      <c r="BA175" s="27" t="str">
        <f>IFERROR(VLOOKUP(CONCATENATE($C175, ".NY.GDP.MKTP.KD"),AREA_WB_6ATTRS,Seq!M$1,FALSE)/10000,".")</f>
        <v>.</v>
      </c>
      <c r="BB175" s="27" t="str">
        <f>IFERROR(VLOOKUP(CONCATENATE($C175, ".NY.GDP.MKTP.KD"),AREA_WB_6ATTRS,Seq!N$1,FALSE)/10000,".")</f>
        <v>.</v>
      </c>
      <c r="BC175" s="27" t="str">
        <f>IFERROR(VLOOKUP(CONCATENATE($C175, ".NY.GDP.MKTP.KD"),AREA_WB_6ATTRS,Seq!O$1,FALSE)/10000,".")</f>
        <v>.</v>
      </c>
      <c r="BD175" s="27" t="str">
        <f>IFERROR(VLOOKUP(CONCATENATE($C175, ".NY.GDP.MKTP.KD"),AREA_WB_6ATTRS,Seq!P$1,FALSE)/10000,".")</f>
        <v>.</v>
      </c>
      <c r="BE175" s="27" t="str">
        <f>IFERROR(VLOOKUP(CONCATENATE($C175, ".NY.GDP.MKTP.KD"),AREA_WB_6ATTRS,Seq!Q$1,FALSE)/10000,".")</f>
        <v>.</v>
      </c>
      <c r="BF175" s="27" t="str">
        <f>IFERROR(VLOOKUP(CONCATENATE($C175, ".NY.GDP.MKTP.KD"),AREA_WB_6ATTRS,Seq!R$1,FALSE)/10000,".")</f>
        <v>.</v>
      </c>
      <c r="BG175" s="27" t="str">
        <f>IFERROR(VLOOKUP(CONCATENATE($C175, ".NY.GDP.MKTP.KD"),AREA_WB_6ATTRS,Seq!S$1,FALSE)/10000,".")</f>
        <v>.</v>
      </c>
      <c r="BH175" s="27" t="str">
        <f>IFERROR(VLOOKUP(CONCATENATE($C175, ".NY.GDP.MKTP.KD"),AREA_WB_6ATTRS,Seq!T$1,FALSE)/10000,".")</f>
        <v>.</v>
      </c>
      <c r="BI175" s="27" t="str">
        <f>IFERROR(VLOOKUP(CONCATENATE($C175, ".NY.GDP.MKTP.KD"),AREA_WB_6ATTRS,Seq!U$1,FALSE)/10000,".")</f>
        <v>.</v>
      </c>
      <c r="BJ175" s="27" t="str">
        <f>IFERROR(VLOOKUP(CONCATENATE($C175, ".NY.GDP.MKTP.KD"),AREA_WB_6ATTRS,Seq!V$1,FALSE)/10000,".")</f>
        <v>.</v>
      </c>
      <c r="BK175" s="27" t="str">
        <f>IFERROR(VLOOKUP(CONCATENATE($C175, ".NY.GDP.MKTP.KD"),AREA_WB_6ATTRS,Seq!W$1,FALSE)/10000,".")</f>
        <v>.</v>
      </c>
      <c r="BL175" s="27" t="str">
        <f>IFERROR(VLOOKUP(CONCATENATE($C175, ".NY.GDP.MKTP.KD"),AREA_WB_6ATTRS,Seq!X$1,FALSE)/10000,".")</f>
        <v>.</v>
      </c>
      <c r="BM175" s="27" t="str">
        <f>IFERROR(VLOOKUP(CONCATENATE($C175, ".NY.GDP.MKTP.KD"),AREA_WB_6ATTRS,Seq!Y$1,FALSE)/10000,".")</f>
        <v>.</v>
      </c>
      <c r="BN175" s="27" t="str">
        <f>IFERROR(VLOOKUP(CONCATENATE($C175, ".NY.GDP.MKTP.KD"),AREA_WB_6ATTRS,Seq!Z$1,FALSE)/10000,".")</f>
        <v>.</v>
      </c>
      <c r="BO175" s="27" t="str">
        <f>IFERROR(VLOOKUP(CONCATENATE($C175, ".NY.GDP.MKTP.KD"),AREA_WB_6ATTRS,Seq!AA$1,FALSE)/10000,".")</f>
        <v>.</v>
      </c>
      <c r="BP175" s="27" t="str">
        <f>IFERROR(VLOOKUP(CONCATENATE($C175, ".NY.GDP.MKTP.KD"),AREA_WB_6ATTRS,Seq!AB$1,FALSE)/10000,".")</f>
        <v>.</v>
      </c>
      <c r="BQ175" s="27" t="str">
        <f>IFERROR(VLOOKUP(CONCATENATE($C175, ".NY.GDP.MKTP.KD"),AREA_WB_6ATTRS,Seq!AC$1,FALSE)/10000,".")</f>
        <v>.</v>
      </c>
      <c r="BR175" s="27" t="str">
        <f>IFERROR(VLOOKUP(CONCATENATE($C175, ".NY.GDP.MKTP.KD"),AREA_WB_6ATTRS,Seq!AD$1,FALSE)/10000,".")</f>
        <v>.</v>
      </c>
      <c r="BS175" s="27" t="str">
        <f>IFERROR(VLOOKUP(CONCATENATE($C175, ".NY.GDP.MKTP.KD"),AREA_WB_6ATTRS,Seq!AE$1,FALSE)/10000,".")</f>
        <v>.</v>
      </c>
      <c r="BT175" s="27" t="str">
        <f>IFERROR(VLOOKUP(CONCATENATE($C175, ".NY.GDP.MKTP.KD"),AREA_WB_6ATTRS,Seq!AF$1,FALSE)/10000,".")</f>
        <v>.</v>
      </c>
      <c r="BU175" s="27" t="str">
        <f>IFERROR(VLOOKUP(CONCATENATE($C175, ".NY.GDP.MKTP.KD"),AREA_WB_6ATTRS,Seq!AG$1,FALSE)/10000,".")</f>
        <v>.</v>
      </c>
      <c r="BV175" s="27"/>
      <c r="BW175" s="27"/>
      <c r="BX175" s="27"/>
      <c r="BY175" s="27"/>
      <c r="BZ175" s="27"/>
      <c r="CA175" s="27"/>
      <c r="CB175" s="27"/>
      <c r="CC175" s="27">
        <f>CNPop!A$48</f>
        <v>5.0000000000000001E-3</v>
      </c>
      <c r="CD175" s="27">
        <f>CNPop!B$48</f>
        <v>6.0000000000000001E-3</v>
      </c>
      <c r="CE175" s="27">
        <f>CNPop!C$48</f>
        <v>6.0000000000000001E-3</v>
      </c>
      <c r="CF175" s="27">
        <f>CNPop!D$48</f>
        <v>7.0000000000000001E-3</v>
      </c>
      <c r="CG175" s="27">
        <f>CNPop!E$48</f>
        <v>7.0000000000000001E-3</v>
      </c>
      <c r="CH175" s="27">
        <f>CNPop!F$48</f>
        <v>8.0000000000000002E-3</v>
      </c>
      <c r="CI175" s="27">
        <f>CNPop!G$48</f>
        <v>8.9999999999999993E-3</v>
      </c>
      <c r="CJ175" s="27">
        <f>CNPop!H$48</f>
        <v>0.01</v>
      </c>
      <c r="CK175" s="27">
        <f>CNPop!I$48</f>
        <v>1.0999999999999999E-2</v>
      </c>
      <c r="CL175" s="27">
        <f>CNPop!J$48</f>
        <v>1.2E-2</v>
      </c>
      <c r="CM175" s="27">
        <f>CNPop!K$48</f>
        <v>1.4E-2</v>
      </c>
      <c r="CN175" s="27">
        <f>CNPop!L$48</f>
        <v>1.6E-2</v>
      </c>
      <c r="CO175" s="27">
        <f>CNPop!M$48</f>
        <v>1.7000000000000001E-2</v>
      </c>
      <c r="CP175" s="27">
        <f>CNPop!N$48</f>
        <v>1.9E-2</v>
      </c>
      <c r="CQ175" s="27">
        <f>CNPop!O$48</f>
        <v>2.1000000000000001E-2</v>
      </c>
      <c r="CR175" s="27">
        <f>CNPop!P$48</f>
        <v>2.3E-2</v>
      </c>
      <c r="CS175" s="27">
        <f>CNPop!Q$48</f>
        <v>2.5999999999999999E-2</v>
      </c>
      <c r="CT175" s="27">
        <f>CNPop!R$48</f>
        <v>2.8000000000000001E-2</v>
      </c>
      <c r="CU175" s="27">
        <f>CNPop!S$48</f>
        <v>0.03</v>
      </c>
      <c r="CV175" s="27">
        <f>CNPop!T$48</f>
        <v>3.3000000000000002E-2</v>
      </c>
      <c r="CW175" s="27">
        <f>CNPop!U$48</f>
        <v>3.5999999999999997E-2</v>
      </c>
      <c r="CX175" s="27">
        <f>CNPop!V$48</f>
        <v>3.9E-2</v>
      </c>
      <c r="CY175" s="27">
        <f>CNPop!W$48</f>
        <v>4.2000000000000003E-2</v>
      </c>
      <c r="CZ175" s="27">
        <f>CNPop!X$48</f>
        <v>4.4999999999999998E-2</v>
      </c>
      <c r="DA175" s="27">
        <f>CNPop!Y$48</f>
        <v>4.9000000000000002E-2</v>
      </c>
      <c r="DB175" s="27">
        <f>CNPop!Z$48</f>
        <v>5.1999999999999998E-2</v>
      </c>
      <c r="DC175" s="27">
        <f>CNPop!AA$48</f>
        <v>5.6000000000000001E-2</v>
      </c>
      <c r="DD175" s="27">
        <f>CNPop!AB$48</f>
        <v>0.06</v>
      </c>
      <c r="DE175" s="27">
        <f>CNPop!AC$48</f>
        <v>6.3E-2</v>
      </c>
      <c r="DF175" s="27">
        <f>CNPop!AD$48</f>
        <v>6.8000000000000005E-2</v>
      </c>
      <c r="DG175" s="27">
        <f>CNPop!AE$48</f>
        <v>7.1999999999999995E-2</v>
      </c>
      <c r="DH175" s="27">
        <f>CNPop!AF$48</f>
        <v>7.5999999999999998E-2</v>
      </c>
      <c r="DI175" s="27">
        <f>CNPop!AG$48</f>
        <v>8.1000000000000003E-2</v>
      </c>
      <c r="DJ175" s="27">
        <f>CNPop!AH$48</f>
        <v>8.5000000000000006E-2</v>
      </c>
      <c r="DK175" s="27">
        <f>CNPop!AI$48</f>
        <v>0.09</v>
      </c>
      <c r="DL175" s="27">
        <f>CNPop!AJ$48</f>
        <v>9.5000000000000001E-2</v>
      </c>
      <c r="DM175" s="27">
        <f>CNPop!AK$48</f>
        <v>0.1</v>
      </c>
      <c r="DN175" s="27"/>
      <c r="DO175" s="27">
        <f t="shared" si="226"/>
        <v>0.17700000762939452</v>
      </c>
      <c r="DP175" s="27">
        <f t="shared" si="227"/>
        <v>0.17700000762939452</v>
      </c>
      <c r="DQ175" s="27">
        <f t="shared" si="228"/>
        <v>0.17700000762939452</v>
      </c>
      <c r="DR175" s="27">
        <f t="shared" si="229"/>
        <v>0.17700000762939452</v>
      </c>
      <c r="DS175" s="27">
        <f t="shared" si="230"/>
        <v>0.17700000762939452</v>
      </c>
      <c r="DT175" s="27">
        <f t="shared" si="231"/>
        <v>0.17700000762939452</v>
      </c>
      <c r="DU175" s="27">
        <f t="shared" si="232"/>
        <v>0.17700000762939452</v>
      </c>
      <c r="DV175" s="27">
        <f t="shared" si="233"/>
        <v>0.17700000762939452</v>
      </c>
      <c r="DW175" s="27">
        <f t="shared" si="234"/>
        <v>0.17700000762939452</v>
      </c>
      <c r="DX175" s="27">
        <f t="shared" si="235"/>
        <v>0.17700000762939452</v>
      </c>
      <c r="DY175" s="27">
        <f t="shared" si="236"/>
        <v>0.17700000762939452</v>
      </c>
      <c r="DZ175" s="27">
        <f t="shared" si="237"/>
        <v>0.17700000762939452</v>
      </c>
      <c r="EA175" s="27" t="str">
        <f t="shared" si="238"/>
        <v>.</v>
      </c>
      <c r="EB175" s="27" t="str">
        <f t="shared" si="239"/>
        <v>.</v>
      </c>
      <c r="EC175" s="27" t="str">
        <f t="shared" si="240"/>
        <v>.</v>
      </c>
      <c r="ED175" s="27" t="str">
        <f t="shared" si="241"/>
        <v>.</v>
      </c>
      <c r="EE175" s="27" t="str">
        <f t="shared" si="242"/>
        <v>.</v>
      </c>
      <c r="EF175" s="27" t="str">
        <f t="shared" si="243"/>
        <v>.</v>
      </c>
      <c r="EG175" s="27" t="str">
        <f t="shared" si="244"/>
        <v>.</v>
      </c>
      <c r="EH175" s="27" t="str">
        <f t="shared" si="245"/>
        <v>.</v>
      </c>
      <c r="EI175" s="27" t="str">
        <f t="shared" si="246"/>
        <v>.</v>
      </c>
      <c r="EJ175" s="27" t="str">
        <f t="shared" si="247"/>
        <v>.</v>
      </c>
      <c r="EK175" s="27" t="str">
        <f t="shared" si="248"/>
        <v>.</v>
      </c>
      <c r="EL175" s="27" t="str">
        <f t="shared" si="249"/>
        <v>.</v>
      </c>
      <c r="EM175" s="27" t="str">
        <f t="shared" si="250"/>
        <v>.</v>
      </c>
      <c r="EN175" s="27" t="str">
        <f t="shared" si="251"/>
        <v>.</v>
      </c>
      <c r="EO175" s="27" t="str">
        <f t="shared" si="252"/>
        <v>.</v>
      </c>
      <c r="EP175" s="27" t="str">
        <f t="shared" si="215"/>
        <v>.</v>
      </c>
      <c r="EQ175" s="27" t="str">
        <f t="shared" si="216"/>
        <v>.</v>
      </c>
      <c r="ER175" s="27" t="str">
        <f t="shared" si="261"/>
        <v>.</v>
      </c>
      <c r="ES175" s="27" t="str">
        <f t="shared" si="261"/>
        <v>.</v>
      </c>
      <c r="ET175" s="27" t="str">
        <f t="shared" si="261"/>
        <v>.</v>
      </c>
      <c r="EU175" s="27"/>
      <c r="EV175" s="27"/>
      <c r="EW175" s="27"/>
      <c r="EX175" s="27"/>
      <c r="EY175" s="27"/>
      <c r="EZ175" s="27" t="str">
        <f>IFERROR(VLOOKUP(CONCATENATE($C175,".SL.TLF.TERT.ZS"),AREA_WB_6ATTRS,Seq!B$1,FALSE)/100,".")</f>
        <v>.</v>
      </c>
      <c r="FA175" s="27" t="str">
        <f>IFERROR(VLOOKUP(CONCATENATE($C175,".SL.TLF.TERT.ZS"),AREA_WB_6ATTRS,Seq!C$1,FALSE)/100,".")</f>
        <v>.</v>
      </c>
      <c r="FB175" s="27" t="str">
        <f>IFERROR(VLOOKUP(CONCATENATE($C175,".SL.TLF.TERT.ZS"),AREA_WB_6ATTRS,Seq!D$1,FALSE)/100,".")</f>
        <v>.</v>
      </c>
      <c r="FC175" s="27" t="str">
        <f>IFERROR(VLOOKUP(CONCATENATE($C175,".SL.TLF.TERT.ZS"),AREA_WB_6ATTRS,Seq!E$1,FALSE)/100,".")</f>
        <v>.</v>
      </c>
      <c r="FD175" s="27" t="str">
        <f>IFERROR(VLOOKUP(CONCATENATE($C175,".SL.TLF.TERT.ZS"),AREA_WB_6ATTRS,Seq!F$1,FALSE)/100,".")</f>
        <v>.</v>
      </c>
      <c r="FE175" s="27" t="str">
        <f>IFERROR(VLOOKUP(CONCATENATE($C175,".SL.TLF.TERT.ZS"),AREA_WB_6ATTRS,Seq!G$1,FALSE)/100,".")</f>
        <v>.</v>
      </c>
      <c r="FF175" s="27" t="str">
        <f>IFERROR(VLOOKUP(CONCATENATE($C175,".SL.TLF.TERT.ZS"),AREA_WB_6ATTRS,Seq!H$1,FALSE)/100,".")</f>
        <v>.</v>
      </c>
      <c r="FG175" s="27" t="str">
        <f>IFERROR(VLOOKUP(CONCATENATE($C175,".SL.TLF.TERT.ZS"),AREA_WB_6ATTRS,Seq!I$1,FALSE)/100,".")</f>
        <v>.</v>
      </c>
      <c r="FH175" s="27" t="str">
        <f>IFERROR(VLOOKUP(CONCATENATE($C175,".SL.TLF.TERT.ZS"),AREA_WB_6ATTRS,Seq!J$1,FALSE)/100,".")</f>
        <v>.</v>
      </c>
      <c r="FI175" s="27" t="str">
        <f>IFERROR(VLOOKUP(CONCATENATE($C175,".SL.TLF.TERT.ZS"),AREA_WB_6ATTRS,Seq!K$1,FALSE)/100,".")</f>
        <v>.</v>
      </c>
      <c r="FJ175" s="27" t="str">
        <f>IFERROR(VLOOKUP(CONCATENATE($C175,".SL.TLF.TERT.ZS"),AREA_WB_6ATTRS,Seq!L$1,FALSE)/100,".")</f>
        <v>.</v>
      </c>
      <c r="FK175" s="27">
        <f>IFERROR(VLOOKUP(CONCATENATE($C175,".SL.TLF.TERT.ZS"),AREA_WB_6ATTRS,Seq!M$1,FALSE)/100,".")</f>
        <v>0.17700000762939452</v>
      </c>
      <c r="FL175" s="27" t="str">
        <f>IFERROR(VLOOKUP(CONCATENATE($C175,".SL.TLF.TERT.ZS"),AREA_WB_6ATTRS,Seq!N$1,FALSE)/100,".")</f>
        <v>.</v>
      </c>
      <c r="FM175" s="27" t="str">
        <f>IFERROR(VLOOKUP(CONCATENATE($C175,".SL.TLF.TERT.ZS"),AREA_WB_6ATTRS,Seq!O$1,FALSE)/100,".")</f>
        <v>.</v>
      </c>
      <c r="FN175" s="27" t="str">
        <f>IFERROR(VLOOKUP(CONCATENATE($C175,".SL.TLF.TERT.ZS"),AREA_WB_6ATTRS,Seq!P$1,FALSE)/100,".")</f>
        <v>.</v>
      </c>
      <c r="FO175" s="27" t="str">
        <f>IFERROR(VLOOKUP(CONCATENATE($C175,".SL.TLF.TERT.ZS"),AREA_WB_6ATTRS,Seq!Q$1,FALSE)/100,".")</f>
        <v>.</v>
      </c>
      <c r="FP175" s="27" t="str">
        <f>IFERROR(VLOOKUP(CONCATENATE($C175,".SL.TLF.TERT.ZS"),AREA_WB_6ATTRS,Seq!R$1,FALSE)/100,".")</f>
        <v>.</v>
      </c>
      <c r="FQ175" s="27" t="str">
        <f>IFERROR(VLOOKUP(CONCATENATE($C175,".SL.TLF.TERT.ZS"),AREA_WB_6ATTRS,Seq!S$1,FALSE)/100,".")</f>
        <v>.</v>
      </c>
      <c r="FR175" s="27" t="str">
        <f>IFERROR(VLOOKUP(CONCATENATE($C175,".SL.TLF.TERT.ZS"),AREA_WB_6ATTRS,Seq!T$1,FALSE)/100,".")</f>
        <v>.</v>
      </c>
      <c r="FS175" s="27" t="str">
        <f>IFERROR(VLOOKUP(CONCATENATE($C175,".SL.TLF.TERT.ZS"),AREA_WB_6ATTRS,Seq!U$1,FALSE)/100,".")</f>
        <v>.</v>
      </c>
      <c r="FT175" s="27" t="str">
        <f>IFERROR(VLOOKUP(CONCATENATE($C175,".SL.TLF.TERT.ZS"),AREA_WB_6ATTRS,Seq!V$1,FALSE)/100,".")</f>
        <v>.</v>
      </c>
      <c r="FU175" s="27" t="str">
        <f>IFERROR(VLOOKUP(CONCATENATE($C175,".SL.TLF.TERT.ZS"),AREA_WB_6ATTRS,Seq!W$1,FALSE)/100,".")</f>
        <v>.</v>
      </c>
      <c r="FV175" s="27" t="str">
        <f>IFERROR(VLOOKUP(CONCATENATE($C175,".SL.TLF.TERT.ZS"),AREA_WB_6ATTRS,Seq!X$1,FALSE)/100,".")</f>
        <v>.</v>
      </c>
      <c r="FW175" s="27" t="str">
        <f>IFERROR(VLOOKUP(CONCATENATE($C175,".SL.TLF.TERT.ZS"),AREA_WB_6ATTRS,Seq!Y$1,FALSE)/100,".")</f>
        <v>.</v>
      </c>
      <c r="FX175" s="27" t="str">
        <f>IFERROR(VLOOKUP(CONCATENATE($C175,".SL.TLF.TERT.ZS"),AREA_WB_6ATTRS,Seq!Z$1,FALSE)/100,".")</f>
        <v>.</v>
      </c>
      <c r="FY175" s="27" t="str">
        <f>IFERROR(VLOOKUP(CONCATENATE($C175,".SL.TLF.TERT.ZS"),AREA_WB_6ATTRS,Seq!AA$1,FALSE)/100,".")</f>
        <v>.</v>
      </c>
      <c r="FZ175" s="27" t="str">
        <f>IFERROR(VLOOKUP(CONCATENATE($C175,".SL.TLF.TERT.ZS"),AREA_WB_6ATTRS,Seq!AB$1,FALSE)/100,".")</f>
        <v>.</v>
      </c>
      <c r="GA175" s="27" t="str">
        <f>IFERROR(VLOOKUP(CONCATENATE($C175,".SL.TLF.TERT.ZS"),AREA_WB_6ATTRS,Seq!AC$1,FALSE)/100,".")</f>
        <v>.</v>
      </c>
      <c r="GB175" s="27" t="str">
        <f>IFERROR(VLOOKUP(CONCATENATE($C175,".SL.TLF.TERT.ZS"),AREA_WB_6ATTRS,Seq!AD$1,FALSE)/100,".")</f>
        <v>.</v>
      </c>
      <c r="GC175" s="27" t="str">
        <f>IFERROR(VLOOKUP(CONCATENATE($C175,".SL.TLF.TERT.ZS"),AREA_WB_6ATTRS,Seq!AE$1,FALSE)/100,".")</f>
        <v>.</v>
      </c>
      <c r="GD175" s="27" t="str">
        <f>IFERROR(VLOOKUP(CONCATENATE($C175,".SL.TLF.TERT.ZS"),AREA_WB_6ATTRS,Seq!AF$1,FALSE)/100,".")</f>
        <v>.</v>
      </c>
      <c r="GE175" s="27" t="str">
        <f>IFERROR(VLOOKUP(CONCATENATE($C175,".SL.TLF.TERT.ZS"),AREA_WB_6ATTRS,Seq!AG$1,FALSE)/100,".")</f>
        <v>.</v>
      </c>
      <c r="GF175" s="27" t="str">
        <f>IFERROR(VLOOKUP(CONCATENATE($C175,".SL.TLF.TERT.ZS"),AREA_WB_6ATTRS,Seq!AH$1,FALSE)/100,".")</f>
        <v>.</v>
      </c>
      <c r="GG175" s="27" t="str">
        <f>IFERROR(VLOOKUP(CONCATENATE($C175,".SL.TLF.TERT.ZS"),AREA_WB_6ATTRS,Seq!AI$1,FALSE)/100,".")</f>
        <v>.</v>
      </c>
      <c r="GH175" s="27" t="str">
        <f>IFERROR(VLOOKUP(CONCATENATE($C175,".SL.TLF.TERT.ZS"),AREA_WB_6ATTRS,Seq!AJ$1,FALSE)/100,".")</f>
        <v>.</v>
      </c>
      <c r="GI175" s="27" t="str">
        <f>IFERROR(VLOOKUP(CONCATENATE($C175,".SL.TLF.TERT.ZS"),AREA_WB_6ATTRS,Seq!AK$1,FALSE)/100,".")</f>
        <v>.</v>
      </c>
      <c r="GJ175" s="27" t="str">
        <f>IFERROR(VLOOKUP(CONCATENATE($C175,".SL.TLF.TERT.ZS"),AREA_WB_6ATTRS,Seq!AL$1,FALSE)/100,".")</f>
        <v>.</v>
      </c>
      <c r="GK175" s="27"/>
      <c r="GL175" s="27"/>
      <c r="GM175" s="27" t="str">
        <f t="shared" si="253"/>
        <v>.</v>
      </c>
      <c r="GN175" s="27" t="str">
        <f t="shared" si="254"/>
        <v>.</v>
      </c>
      <c r="GO175" s="27" t="str">
        <f t="shared" si="217"/>
        <v>.</v>
      </c>
      <c r="GP175" s="27"/>
      <c r="GQ175" s="9">
        <f>IF(VLOOKUP($B175,EM_80!$B$1:$C$201,2,FALSE)&gt;0,VLOOKUP($B175,EM_80!$B$1:$C$201,2,FALSE),".")</f>
        <v>1</v>
      </c>
      <c r="GR175" s="9" t="str">
        <f t="shared" si="255"/>
        <v>.</v>
      </c>
      <c r="GS175" s="9" t="str">
        <f t="shared" si="210"/>
        <v>.</v>
      </c>
      <c r="GU175" t="e">
        <f t="shared" si="256"/>
        <v>#N/A</v>
      </c>
      <c r="GV175" t="e">
        <f t="shared" si="257"/>
        <v>#N/A</v>
      </c>
      <c r="GW175" t="e">
        <f t="shared" si="258"/>
        <v>#N/A</v>
      </c>
      <c r="GX175" t="e">
        <f t="shared" si="259"/>
        <v>#N/A</v>
      </c>
      <c r="GZ175" s="9" t="str">
        <f>IF(ISNA(VLOOKUP($B175,Area_EM_90,Seq!C$1,FALSE)),".",VLOOKUP($B175,Area_EM_90,Seq!C$1,FALSE))</f>
        <v>.</v>
      </c>
      <c r="HA175" s="9" t="str">
        <f>IF(ISNA(VLOOKUP($B175,Area_EM_90,Seq!D$1,FALSE)),".",VLOOKUP($B175,Area_EM_90,Seq!D$1,FALSE))</f>
        <v>.</v>
      </c>
      <c r="HB175" s="9" t="str">
        <f>IF(ISNA(VLOOKUP($B175,Area_EM_90,Seq!E$1,FALSE)),".",VLOOKUP($B175,Area_EM_90,Seq!E$1,FALSE))</f>
        <v>.</v>
      </c>
      <c r="HC175" s="9" t="str">
        <f>IF(ISNA(VLOOKUP($B175,Area_EM_90,Seq!F$1,FALSE)),".",VLOOKUP($B175,Area_EM_90,Seq!F$1,FALSE))</f>
        <v>.</v>
      </c>
      <c r="HD175" s="9" t="str">
        <f>IF(ISNA(VLOOKUP($B175,Area_EM_90,Seq!G$1,FALSE)),".",VLOOKUP($B175,Area_EM_90,Seq!G$1,FALSE))</f>
        <v>.</v>
      </c>
      <c r="HE175" s="9" t="str">
        <f>IF(ISNA(VLOOKUP($B175,Area_EM_90,Seq!H$1,FALSE)),".",VLOOKUP($B175,Area_EM_90,Seq!H$1,FALSE))</f>
        <v>.</v>
      </c>
      <c r="HF175" s="9" t="str">
        <f>IF(ISNA(VLOOKUP($B175,Area_EM_90,Seq!I$1,FALSE)),".",VLOOKUP($B175,Area_EM_90,Seq!I$1,FALSE))</f>
        <v>.</v>
      </c>
      <c r="HG175" s="9" t="str">
        <f>IF(ISNA(VLOOKUP($B175,Area_EM_90,Seq!J$1,FALSE)),".",VLOOKUP($B175,Area_EM_90,Seq!J$1,FALSE))</f>
        <v>.</v>
      </c>
      <c r="HH175" s="9" t="str">
        <f>IF(ISNA(VLOOKUP($B175,Area_EM_00,Seq!C$1,FALSE)),".",VLOOKUP($B175,Area_EM_00,Seq!C$1,FALSE))</f>
        <v>.</v>
      </c>
      <c r="HI175" s="9" t="str">
        <f>IF(ISNA(VLOOKUP($B175,Area_EM_00,Seq!D$1,FALSE)),".",VLOOKUP($B175,Area_EM_00,Seq!D$1,FALSE))</f>
        <v>.</v>
      </c>
      <c r="HJ175" s="9" t="str">
        <f>IF(ISNA(VLOOKUP($B175,Area_EM_00,Seq!E$1,FALSE)),".",VLOOKUP($B175,Area_EM_00,Seq!E$1,FALSE))</f>
        <v>.</v>
      </c>
      <c r="HK175" s="9" t="str">
        <f>IF(ISNA(VLOOKUP($B175,Area_EM_00,Seq!F$1,FALSE)),".",VLOOKUP($B175,Area_EM_00,Seq!F$1,FALSE))</f>
        <v>.</v>
      </c>
      <c r="HL175" s="9" t="str">
        <f>IF(ISNA(VLOOKUP($B175,Area_EM_00,Seq!G$1,FALSE)),".",VLOOKUP($B175,Area_EM_00,Seq!G$1,FALSE))</f>
        <v>.</v>
      </c>
      <c r="HM175" s="9" t="str">
        <f>IF(ISNA(VLOOKUP($B175,Area_EM_00,Seq!H$1,FALSE)),".",VLOOKUP($B175,Area_EM_00,Seq!H$1,FALSE))</f>
        <v>.</v>
      </c>
      <c r="HN175" s="9" t="str">
        <f>IF(ISNA(VLOOKUP($B175,Area_EM_00,Seq!I$1,FALSE)),".",VLOOKUP($B175,Area_EM_00,Seq!I$1,FALSE))</f>
        <v>.</v>
      </c>
      <c r="HO175" s="9" t="str">
        <f>IF(ISNA(VLOOKUP($B175,Area_EM_00,Seq!J$1,FALSE)),".",VLOOKUP($B175,Area_EM_00,Seq!J$1,FALSE))</f>
        <v>.</v>
      </c>
      <c r="HQ175" s="27"/>
      <c r="HR175" s="9" t="str">
        <f>IFERROR(VLOOKUP($B175,AREA_EM3_60_00,Seq!E$1,FALSE),".")</f>
        <v>.</v>
      </c>
      <c r="HS175" s="9" t="str">
        <f>IFERROR(VLOOKUP($B175,AREA_EM3_60_00,Seq!F$1,FALSE),".")</f>
        <v>.</v>
      </c>
      <c r="HT175" s="9" t="str">
        <f>IFERROR(VLOOKUP($B175,AREA_EM3_60_00,Seq!G$1,FALSE),".")</f>
        <v>.</v>
      </c>
      <c r="HU175" s="9" t="str">
        <f>IFERROR(VLOOKUP($B175,AREA_EM3_10,Seq!B$1,FALSE),".")</f>
        <v>.</v>
      </c>
      <c r="HV175" s="9" t="e">
        <f t="shared" si="218"/>
        <v>#N/A</v>
      </c>
      <c r="HW175" s="9" t="e">
        <f t="shared" si="219"/>
        <v>#N/A</v>
      </c>
      <c r="HX175" s="9" t="e">
        <f t="shared" si="220"/>
        <v>#N/A</v>
      </c>
      <c r="HY175" s="9" t="e">
        <f t="shared" si="221"/>
        <v>#N/A</v>
      </c>
    </row>
    <row r="176" spans="1:233">
      <c r="A176" s="25" t="s">
        <v>3192</v>
      </c>
      <c r="B176" s="26" t="str">
        <f t="shared" si="178"/>
        <v>St.Kitts-Nevis</v>
      </c>
      <c r="C176" s="166" t="s">
        <v>4869</v>
      </c>
      <c r="D176" s="27">
        <f>VLOOKUP("CHN.NY.GDP.MKTP.KD",AREA_WB_6ATTRS,Seq!B$1,FALSE)/10000</f>
        <v>18294112.043860689</v>
      </c>
      <c r="E176" s="27">
        <f>VLOOKUP("CHN.NY.GDP.MKTP.KD",AREA_WB_6ATTRS,Seq!C$1,FALSE)/10000</f>
        <v>19245405.87014145</v>
      </c>
      <c r="F176" s="27">
        <f>VLOOKUP("CHN.NY.GDP.MKTP.KD",AREA_WB_6ATTRS,Seq!D$1,FALSE)/10000</f>
        <v>20996737.804324333</v>
      </c>
      <c r="G176" s="27">
        <f>VLOOKUP("CHN.NY.GDP.MKTP.KD",AREA_WB_6ATTRS,Seq!E$1,FALSE)/10000</f>
        <v>23285382.224995762</v>
      </c>
      <c r="H176" s="27">
        <f>VLOOKUP("CHN.NY.GDP.MKTP.KD",AREA_WB_6ATTRS,Seq!F$1,FALSE)/10000</f>
        <v>26824760.323195074</v>
      </c>
      <c r="I176" s="27">
        <f>VLOOKUP("CHN.NY.GDP.MKTP.KD",AREA_WB_6ATTRS,Seq!G$1,FALSE)/10000</f>
        <v>30446102.966826372</v>
      </c>
      <c r="J176" s="27">
        <f>VLOOKUP("CHN.NY.GDP.MKTP.KD",AREA_WB_6ATTRS,Seq!H$1,FALSE)/10000</f>
        <v>33125360.027907111</v>
      </c>
      <c r="K176" s="27">
        <f>VLOOKUP("CHN.NY.GDP.MKTP.KD",AREA_WB_6ATTRS,Seq!I$1,FALSE)/10000</f>
        <v>36967901.791144341</v>
      </c>
      <c r="L176" s="27">
        <f>VLOOKUP("CHN.NY.GDP.MKTP.KD",AREA_WB_6ATTRS,Seq!J$1,FALSE)/10000</f>
        <v>41145274.693543643</v>
      </c>
      <c r="M176" s="27">
        <f>VLOOKUP("CHN.NY.GDP.MKTP.KD",AREA_WB_6ATTRS,Seq!K$1,FALSE)/10000</f>
        <v>42832230.955979005</v>
      </c>
      <c r="N176" s="27">
        <f>VLOOKUP("CHN.NY.GDP.MKTP.KD",AREA_WB_6ATTRS,Seq!L$1,FALSE)/10000</f>
        <v>44459855.73230619</v>
      </c>
      <c r="O176" s="27">
        <f>VLOOKUP("CHN.NY.GDP.MKTP.KD",AREA_WB_6ATTRS,Seq!M$1,FALSE)/10000</f>
        <v>48550162.459678344</v>
      </c>
      <c r="P176" s="27">
        <f>VLOOKUP("CHN.NY.GDP.MKTP.KD",AREA_WB_6ATTRS,Seq!N$1,FALSE)/10000</f>
        <v>55444285.528952621</v>
      </c>
      <c r="Q176" s="27">
        <f>VLOOKUP("CHN.NY.GDP.MKTP.KD",AREA_WB_6ATTRS,Seq!O$1,FALSE)/10000</f>
        <v>63206485.503006078</v>
      </c>
      <c r="R176" s="27">
        <f>VLOOKUP("CHN.NY.GDP.MKTP.KD",AREA_WB_6ATTRS,Seq!P$1,FALSE)/10000</f>
        <v>71486535.103899792</v>
      </c>
      <c r="S176" s="27">
        <f>VLOOKUP("CHN.NY.GDP.MKTP.KD",AREA_WB_6ATTRS,Seq!Q$1,FALSE)/10000</f>
        <v>79278567.430224851</v>
      </c>
      <c r="T176" s="27">
        <f>VLOOKUP("CHN.NY.GDP.MKTP.KD",AREA_WB_6ATTRS,Seq!R$1,FALSE)/10000</f>
        <v>87206424.173247412</v>
      </c>
      <c r="U176" s="27">
        <f>VLOOKUP("CHN.NY.GDP.MKTP.KD",AREA_WB_6ATTRS,Seq!S$1,FALSE)/10000</f>
        <v>95316621.621359423</v>
      </c>
      <c r="V176" s="27">
        <f>VLOOKUP("CHN.NY.GDP.MKTP.KD",AREA_WB_6ATTRS,Seq!T$1,FALSE)/10000</f>
        <v>102751318.10782552</v>
      </c>
      <c r="W176" s="27">
        <f>VLOOKUP("CHN.NY.GDP.MKTP.KD",AREA_WB_6ATTRS,Seq!U$1,FALSE)/10000</f>
        <v>110560418.28402025</v>
      </c>
      <c r="X176" s="27">
        <f>VLOOKUP("CHN.NY.GDP.MKTP.KD",AREA_WB_6ATTRS,Seq!V$1,FALSE)/10000</f>
        <v>119847493.41987793</v>
      </c>
      <c r="Y176" s="27">
        <f>VLOOKUP("CHN.NY.GDP.MKTP.KD",AREA_WB_6ATTRS,Seq!W$1,FALSE)/10000</f>
        <v>129794835.37372778</v>
      </c>
      <c r="Z176" s="27">
        <f>VLOOKUP("CHN.NY.GDP.MKTP.KD",AREA_WB_6ATTRS,Seq!X$1,FALSE)/10000</f>
        <v>141606165.392737</v>
      </c>
      <c r="AA176" s="27">
        <f>VLOOKUP("CHN.NY.GDP.MKTP.KD",AREA_WB_6ATTRS,Seq!Y$1,FALSE)/10000</f>
        <v>155766781.9320105</v>
      </c>
      <c r="AB176" s="27">
        <f>VLOOKUP("CHN.NY.GDP.MKTP.KD",AREA_WB_6ATTRS,Seq!Z$1,FALSE)/10000</f>
        <v>171499226.90714428</v>
      </c>
      <c r="AC176" s="27">
        <f>VLOOKUP("CHN.NY.GDP.MKTP.KD",AREA_WB_6ATTRS,Seq!AA$1,FALSE)/10000</f>
        <v>190878639.54765138</v>
      </c>
      <c r="AD176" s="27">
        <f>VLOOKUP("CHN.NY.GDP.MKTP.KD",AREA_WB_6ATTRS,Seq!AB$1,FALSE)/10000</f>
        <v>215120226.77020231</v>
      </c>
      <c r="AE176" s="27">
        <f>VLOOKUP("CHN.NY.GDP.MKTP.KD",AREA_WB_6ATTRS,Seq!AC$1,FALSE)/10000</f>
        <v>245667298.97157177</v>
      </c>
      <c r="AF176" s="27">
        <f>VLOOKUP("CHN.NY.GDP.MKTP.KD",AREA_WB_6ATTRS,Seq!AD$1,FALSE)/10000</f>
        <v>269251359.67284226</v>
      </c>
      <c r="AG176" s="27">
        <f>VLOOKUP("CHN.NY.GDP.MKTP.KD",AREA_WB_6ATTRS,Seq!AE$1,FALSE)/10000</f>
        <v>294022484.76274431</v>
      </c>
      <c r="AH176" s="27">
        <f>VLOOKUP("CHN.NY.GDP.MKTP.KD",AREA_WB_6ATTRS,Seq!AF$1,FALSE)/10000</f>
        <v>324600823.17806971</v>
      </c>
      <c r="AI176" s="27">
        <f>VLOOKUP("CHN.NY.GDP.MKTP.KD",AREA_WB_6ATTRS,Seq!AG$1,FALSE)/10000</f>
        <v>354139498.08727396</v>
      </c>
      <c r="AJ176" s="27"/>
      <c r="AK176" s="27"/>
      <c r="AL176" s="27"/>
      <c r="AM176" s="27"/>
      <c r="AN176" s="27"/>
      <c r="AO176" s="27"/>
      <c r="AP176" s="27">
        <f>IFERROR(VLOOKUP(CONCATENATE($C176, ".NY.GDP.MKTP.KD"),AREA_WB_6ATTRS,Seq!B$1,FALSE)/10000,".")</f>
        <v>15055.181239478341</v>
      </c>
      <c r="AQ176" s="27">
        <f>IFERROR(VLOOKUP(CONCATENATE($C176, ".NY.GDP.MKTP.KD"),AREA_WB_6ATTRS,Seq!C$1,FALSE)/10000,".")</f>
        <v>15222.369133481339</v>
      </c>
      <c r="AR176" s="27">
        <f>IFERROR(VLOOKUP(CONCATENATE($C176, ".NY.GDP.MKTP.KD"),AREA_WB_6ATTRS,Seq!D$1,FALSE)/10000,".")</f>
        <v>14982.516536431103</v>
      </c>
      <c r="AS176" s="27">
        <f>IFERROR(VLOOKUP(CONCATENATE($C176, ".NY.GDP.MKTP.KD"),AREA_WB_6ATTRS,Seq!E$1,FALSE)/10000,".")</f>
        <v>14836.596360393152</v>
      </c>
      <c r="AT176" s="27">
        <f>IFERROR(VLOOKUP(CONCATENATE($C176, ".NY.GDP.MKTP.KD"),AREA_WB_6ATTRS,Seq!F$1,FALSE)/10000,".")</f>
        <v>16374.961293198112</v>
      </c>
      <c r="AU176" s="27">
        <f>IFERROR(VLOOKUP(CONCATENATE($C176, ".NY.GDP.MKTP.KD"),AREA_WB_6ATTRS,Seq!G$1,FALSE)/10000,".")</f>
        <v>17422.987172920075</v>
      </c>
      <c r="AV176" s="27">
        <f>IFERROR(VLOOKUP(CONCATENATE($C176, ".NY.GDP.MKTP.KD"),AREA_WB_6ATTRS,Seq!H$1,FALSE)/10000,".")</f>
        <v>19459.372113305093</v>
      </c>
      <c r="AW176" s="27">
        <f>IFERROR(VLOOKUP(CONCATENATE($C176, ".NY.GDP.MKTP.KD"),AREA_WB_6ATTRS,Seq!I$1,FALSE)/10000,".")</f>
        <v>21153.700311187054</v>
      </c>
      <c r="AX176" s="27">
        <f>IFERROR(VLOOKUP(CONCATENATE($C176, ".NY.GDP.MKTP.KD"),AREA_WB_6ATTRS,Seq!J$1,FALSE)/10000,".")</f>
        <v>23071.929372413553</v>
      </c>
      <c r="AY176" s="27">
        <f>IFERROR(VLOOKUP(CONCATENATE($C176, ".NY.GDP.MKTP.KD"),AREA_WB_6ATTRS,Seq!K$1,FALSE)/10000,".")</f>
        <v>24829.469009015269</v>
      </c>
      <c r="AZ176" s="27">
        <f>IFERROR(VLOOKUP(CONCATENATE($C176, ".NY.GDP.MKTP.KD"),AREA_WB_6ATTRS,Seq!L$1,FALSE)/10000,".")</f>
        <v>25393.065425552792</v>
      </c>
      <c r="BA176" s="27">
        <f>IFERROR(VLOOKUP(CONCATENATE($C176, ".NY.GDP.MKTP.KD"),AREA_WB_6ATTRS,Seq!M$1,FALSE)/10000,".")</f>
        <v>25492.904600767906</v>
      </c>
      <c r="BB176" s="27">
        <f>IFERROR(VLOOKUP(CONCATENATE($C176, ".NY.GDP.MKTP.KD"),AREA_WB_6ATTRS,Seq!N$1,FALSE)/10000,".")</f>
        <v>26336.524080048042</v>
      </c>
      <c r="BC176" s="27">
        <f>IFERROR(VLOOKUP(CONCATENATE($C176, ".NY.GDP.MKTP.KD"),AREA_WB_6ATTRS,Seq!O$1,FALSE)/10000,".")</f>
        <v>28089.929272277353</v>
      </c>
      <c r="BD176" s="27">
        <f>IFERROR(VLOOKUP(CONCATENATE($C176, ".NY.GDP.MKTP.KD"),AREA_WB_6ATTRS,Seq!P$1,FALSE)/10000,".")</f>
        <v>29523.728870319414</v>
      </c>
      <c r="BE176" s="27">
        <f>IFERROR(VLOOKUP(CONCATENATE($C176, ".NY.GDP.MKTP.KD"),AREA_WB_6ATTRS,Seq!Q$1,FALSE)/10000,".")</f>
        <v>30606.609231474406</v>
      </c>
      <c r="BF176" s="27">
        <f>IFERROR(VLOOKUP(CONCATENATE($C176, ".NY.GDP.MKTP.KD"),AREA_WB_6ATTRS,Seq!R$1,FALSE)/10000,".")</f>
        <v>32609.321230313348</v>
      </c>
      <c r="BG176" s="27">
        <f>IFERROR(VLOOKUP(CONCATENATE($C176, ".NY.GDP.MKTP.KD"),AREA_WB_6ATTRS,Seq!S$1,FALSE)/10000,".")</f>
        <v>34817.027563841861</v>
      </c>
      <c r="BH176" s="27">
        <f>IFERROR(VLOOKUP(CONCATENATE($C176, ".NY.GDP.MKTP.KD"),AREA_WB_6ATTRS,Seq!T$1,FALSE)/10000,".")</f>
        <v>35215.204615279166</v>
      </c>
      <c r="BI176" s="27">
        <f>IFERROR(VLOOKUP(CONCATENATE($C176, ".NY.GDP.MKTP.KD"),AREA_WB_6ATTRS,Seq!U$1,FALSE)/10000,".")</f>
        <v>37050.13700493973</v>
      </c>
      <c r="BJ176" s="27">
        <f>IFERROR(VLOOKUP(CONCATENATE($C176, ".NY.GDP.MKTP.KD"),AREA_WB_6ATTRS,Seq!V$1,FALSE)/10000,".")</f>
        <v>38082.212096187912</v>
      </c>
      <c r="BK176" s="27">
        <f>IFERROR(VLOOKUP(CONCATENATE($C176, ".NY.GDP.MKTP.KD"),AREA_WB_6ATTRS,Seq!W$1,FALSE)/10000,".")</f>
        <v>38862.028421572912</v>
      </c>
      <c r="BL176" s="27">
        <f>IFERROR(VLOOKUP(CONCATENATE($C176, ".NY.GDP.MKTP.KD"),AREA_WB_6ATTRS,Seq!X$1,FALSE)/10000,".")</f>
        <v>39260.207363474045</v>
      </c>
      <c r="BM176" s="27">
        <f>IFERROR(VLOOKUP(CONCATENATE($C176, ".NY.GDP.MKTP.KD"),AREA_WB_6ATTRS,Seq!Y$1,FALSE)/10000,".")</f>
        <v>39444.574965587235</v>
      </c>
      <c r="BN176" s="27">
        <f>IFERROR(VLOOKUP(CONCATENATE($C176, ".NY.GDP.MKTP.KD"),AREA_WB_6ATTRS,Seq!Z$1,FALSE)/10000,".")</f>
        <v>42456.272757665603</v>
      </c>
      <c r="BO176" s="27">
        <f>IFERROR(VLOOKUP(CONCATENATE($C176, ".NY.GDP.MKTP.KD"),AREA_WB_6ATTRS,Seq!AA$1,FALSE)/10000,".")</f>
        <v>44838.847939694177</v>
      </c>
      <c r="BP176" s="27">
        <f>IFERROR(VLOOKUP(CONCATENATE($C176, ".NY.GDP.MKTP.KD"),AREA_WB_6ATTRS,Seq!AB$1,FALSE)/10000,".")</f>
        <v>47307.675533469883</v>
      </c>
      <c r="BQ176" s="27">
        <f>IFERROR(VLOOKUP(CONCATENATE($C176, ".NY.GDP.MKTP.KD"),AREA_WB_6ATTRS,Seq!AC$1,FALSE)/10000,".")</f>
        <v>44997.53258933832</v>
      </c>
      <c r="BR176" s="27">
        <f>IFERROR(VLOOKUP(CONCATENATE($C176, ".NY.GDP.MKTP.KD"),AREA_WB_6ATTRS,Seq!AD$1,FALSE)/10000,".")</f>
        <v>46816.489726433458</v>
      </c>
      <c r="BS176" s="27">
        <f>IFERROR(VLOOKUP(CONCATENATE($C176, ".NY.GDP.MKTP.KD"),AREA_WB_6ATTRS,Seq!AE$1,FALSE)/10000,".")</f>
        <v>44197.241730302427</v>
      </c>
      <c r="BT176" s="27">
        <f>IFERROR(VLOOKUP(CONCATENATE($C176, ".NY.GDP.MKTP.KD"),AREA_WB_6ATTRS,Seq!AF$1,FALSE)/10000,".")</f>
        <v>43007.847499185154</v>
      </c>
      <c r="BU176" s="27">
        <f>IFERROR(VLOOKUP(CONCATENATE($C176, ".NY.GDP.MKTP.KD"),AREA_WB_6ATTRS,Seq!AG$1,FALSE)/10000,".")</f>
        <v>42969.913482719749</v>
      </c>
      <c r="BV176" s="27"/>
      <c r="BW176" s="27"/>
      <c r="BX176" s="27"/>
      <c r="BY176" s="27"/>
      <c r="BZ176" s="27"/>
      <c r="CA176" s="27"/>
      <c r="CB176" s="27"/>
      <c r="CC176" s="27">
        <f>CNPop!A$48</f>
        <v>5.0000000000000001E-3</v>
      </c>
      <c r="CD176" s="27">
        <f>CNPop!B$48</f>
        <v>6.0000000000000001E-3</v>
      </c>
      <c r="CE176" s="27">
        <f>CNPop!C$48</f>
        <v>6.0000000000000001E-3</v>
      </c>
      <c r="CF176" s="27">
        <f>CNPop!D$48</f>
        <v>7.0000000000000001E-3</v>
      </c>
      <c r="CG176" s="27">
        <f>CNPop!E$48</f>
        <v>7.0000000000000001E-3</v>
      </c>
      <c r="CH176" s="27">
        <f>CNPop!F$48</f>
        <v>8.0000000000000002E-3</v>
      </c>
      <c r="CI176" s="27">
        <f>CNPop!G$48</f>
        <v>8.9999999999999993E-3</v>
      </c>
      <c r="CJ176" s="27">
        <f>CNPop!H$48</f>
        <v>0.01</v>
      </c>
      <c r="CK176" s="27">
        <f>CNPop!I$48</f>
        <v>1.0999999999999999E-2</v>
      </c>
      <c r="CL176" s="27">
        <f>CNPop!J$48</f>
        <v>1.2E-2</v>
      </c>
      <c r="CM176" s="27">
        <f>CNPop!K$48</f>
        <v>1.4E-2</v>
      </c>
      <c r="CN176" s="27">
        <f>CNPop!L$48</f>
        <v>1.6E-2</v>
      </c>
      <c r="CO176" s="27">
        <f>CNPop!M$48</f>
        <v>1.7000000000000001E-2</v>
      </c>
      <c r="CP176" s="27">
        <f>CNPop!N$48</f>
        <v>1.9E-2</v>
      </c>
      <c r="CQ176" s="27">
        <f>CNPop!O$48</f>
        <v>2.1000000000000001E-2</v>
      </c>
      <c r="CR176" s="27">
        <f>CNPop!P$48</f>
        <v>2.3E-2</v>
      </c>
      <c r="CS176" s="27">
        <f>CNPop!Q$48</f>
        <v>2.5999999999999999E-2</v>
      </c>
      <c r="CT176" s="27">
        <f>CNPop!R$48</f>
        <v>2.8000000000000001E-2</v>
      </c>
      <c r="CU176" s="27">
        <f>CNPop!S$48</f>
        <v>0.03</v>
      </c>
      <c r="CV176" s="27">
        <f>CNPop!T$48</f>
        <v>3.3000000000000002E-2</v>
      </c>
      <c r="CW176" s="27">
        <f>CNPop!U$48</f>
        <v>3.5999999999999997E-2</v>
      </c>
      <c r="CX176" s="27">
        <f>CNPop!V$48</f>
        <v>3.9E-2</v>
      </c>
      <c r="CY176" s="27">
        <f>CNPop!W$48</f>
        <v>4.2000000000000003E-2</v>
      </c>
      <c r="CZ176" s="27">
        <f>CNPop!X$48</f>
        <v>4.4999999999999998E-2</v>
      </c>
      <c r="DA176" s="27">
        <f>CNPop!Y$48</f>
        <v>4.9000000000000002E-2</v>
      </c>
      <c r="DB176" s="27">
        <f>CNPop!Z$48</f>
        <v>5.1999999999999998E-2</v>
      </c>
      <c r="DC176" s="27">
        <f>CNPop!AA$48</f>
        <v>5.6000000000000001E-2</v>
      </c>
      <c r="DD176" s="27">
        <f>CNPop!AB$48</f>
        <v>0.06</v>
      </c>
      <c r="DE176" s="27">
        <f>CNPop!AC$48</f>
        <v>6.3E-2</v>
      </c>
      <c r="DF176" s="27">
        <f>CNPop!AD$48</f>
        <v>6.8000000000000005E-2</v>
      </c>
      <c r="DG176" s="27">
        <f>CNPop!AE$48</f>
        <v>7.1999999999999995E-2</v>
      </c>
      <c r="DH176" s="27">
        <f>CNPop!AF$48</f>
        <v>7.5999999999999998E-2</v>
      </c>
      <c r="DI176" s="27">
        <f>CNPop!AG$48</f>
        <v>8.1000000000000003E-2</v>
      </c>
      <c r="DJ176" s="27">
        <f>CNPop!AH$48</f>
        <v>8.5000000000000006E-2</v>
      </c>
      <c r="DK176" s="27">
        <f>CNPop!AI$48</f>
        <v>0.09</v>
      </c>
      <c r="DL176" s="27">
        <f>CNPop!AJ$48</f>
        <v>9.5000000000000001E-2</v>
      </c>
      <c r="DM176" s="27">
        <f>CNPop!AK$48</f>
        <v>0.1</v>
      </c>
      <c r="DN176" s="27"/>
      <c r="DO176" s="27">
        <f t="shared" si="226"/>
        <v>0.18200000762939453</v>
      </c>
      <c r="DP176" s="27">
        <f t="shared" si="227"/>
        <v>0.18200000762939453</v>
      </c>
      <c r="DQ176" s="27">
        <f t="shared" si="228"/>
        <v>0.18200000762939453</v>
      </c>
      <c r="DR176" s="27">
        <f t="shared" si="229"/>
        <v>0.18200000762939453</v>
      </c>
      <c r="DS176" s="27">
        <f t="shared" si="230"/>
        <v>0.18200000762939453</v>
      </c>
      <c r="DT176" s="27">
        <f t="shared" si="231"/>
        <v>0.18200000762939453</v>
      </c>
      <c r="DU176" s="27">
        <f t="shared" si="232"/>
        <v>0.18200000762939453</v>
      </c>
      <c r="DV176" s="27">
        <f t="shared" si="233"/>
        <v>0.18200000762939453</v>
      </c>
      <c r="DW176" s="27">
        <f t="shared" si="234"/>
        <v>0.18200000762939453</v>
      </c>
      <c r="DX176" s="27">
        <f t="shared" si="235"/>
        <v>0.18200000762939453</v>
      </c>
      <c r="DY176" s="27">
        <f t="shared" si="236"/>
        <v>0.18200000762939453</v>
      </c>
      <c r="DZ176" s="27">
        <f t="shared" si="237"/>
        <v>0.18200000762939453</v>
      </c>
      <c r="EA176" s="27">
        <f t="shared" si="238"/>
        <v>0.18200000762939453</v>
      </c>
      <c r="EB176" s="27">
        <f t="shared" si="239"/>
        <v>0.18200000762939453</v>
      </c>
      <c r="EC176" s="27">
        <f t="shared" si="240"/>
        <v>0.18200000762939453</v>
      </c>
      <c r="ED176" s="27">
        <f t="shared" si="241"/>
        <v>0.18200000762939453</v>
      </c>
      <c r="EE176" s="27">
        <f t="shared" si="242"/>
        <v>0.18200000762939453</v>
      </c>
      <c r="EF176" s="27">
        <f t="shared" si="243"/>
        <v>0.18200000762939453</v>
      </c>
      <c r="EG176" s="27">
        <f t="shared" si="244"/>
        <v>0.18200000762939453</v>
      </c>
      <c r="EH176" s="27">
        <f t="shared" si="245"/>
        <v>0.18200000762939453</v>
      </c>
      <c r="EI176" s="27">
        <f t="shared" si="246"/>
        <v>0.18200000762939453</v>
      </c>
      <c r="EJ176" s="27">
        <f t="shared" si="247"/>
        <v>0.18200000762939453</v>
      </c>
      <c r="EK176" s="27" t="str">
        <f t="shared" si="248"/>
        <v>.</v>
      </c>
      <c r="EL176" s="27" t="str">
        <f t="shared" si="249"/>
        <v>.</v>
      </c>
      <c r="EM176" s="27" t="str">
        <f t="shared" si="250"/>
        <v>.</v>
      </c>
      <c r="EN176" s="27" t="str">
        <f t="shared" si="251"/>
        <v>.</v>
      </c>
      <c r="EO176" s="27" t="str">
        <f t="shared" si="252"/>
        <v>.</v>
      </c>
      <c r="EP176" s="27" t="str">
        <f t="shared" si="215"/>
        <v>.</v>
      </c>
      <c r="EQ176" s="27" t="str">
        <f t="shared" si="216"/>
        <v>.</v>
      </c>
      <c r="ER176" s="27" t="str">
        <f t="shared" si="261"/>
        <v>.</v>
      </c>
      <c r="ES176" s="27" t="str">
        <f t="shared" si="261"/>
        <v>.</v>
      </c>
      <c r="ET176" s="27" t="str">
        <f t="shared" si="261"/>
        <v>.</v>
      </c>
      <c r="EU176" s="27"/>
      <c r="EV176" s="27"/>
      <c r="EW176" s="27"/>
      <c r="EX176" s="27"/>
      <c r="EY176" s="27"/>
      <c r="EZ176" s="27" t="str">
        <f>IFERROR(VLOOKUP(CONCATENATE($C176,".SL.TLF.TERT.ZS"),AREA_WB_6ATTRS,Seq!B$1,FALSE)/100,".")</f>
        <v>.</v>
      </c>
      <c r="FA176" s="27" t="str">
        <f>IFERROR(VLOOKUP(CONCATENATE($C176,".SL.TLF.TERT.ZS"),AREA_WB_6ATTRS,Seq!C$1,FALSE)/100,".")</f>
        <v>.</v>
      </c>
      <c r="FB176" s="27" t="str">
        <f>IFERROR(VLOOKUP(CONCATENATE($C176,".SL.TLF.TERT.ZS"),AREA_WB_6ATTRS,Seq!D$1,FALSE)/100,".")</f>
        <v>.</v>
      </c>
      <c r="FC176" s="27" t="str">
        <f>IFERROR(VLOOKUP(CONCATENATE($C176,".SL.TLF.TERT.ZS"),AREA_WB_6ATTRS,Seq!E$1,FALSE)/100,".")</f>
        <v>.</v>
      </c>
      <c r="FD176" s="27" t="str">
        <f>IFERROR(VLOOKUP(CONCATENATE($C176,".SL.TLF.TERT.ZS"),AREA_WB_6ATTRS,Seq!F$1,FALSE)/100,".")</f>
        <v>.</v>
      </c>
      <c r="FE176" s="27" t="str">
        <f>IFERROR(VLOOKUP(CONCATENATE($C176,".SL.TLF.TERT.ZS"),AREA_WB_6ATTRS,Seq!G$1,FALSE)/100,".")</f>
        <v>.</v>
      </c>
      <c r="FF176" s="27" t="str">
        <f>IFERROR(VLOOKUP(CONCATENATE($C176,".SL.TLF.TERT.ZS"),AREA_WB_6ATTRS,Seq!H$1,FALSE)/100,".")</f>
        <v>.</v>
      </c>
      <c r="FG176" s="27" t="str">
        <f>IFERROR(VLOOKUP(CONCATENATE($C176,".SL.TLF.TERT.ZS"),AREA_WB_6ATTRS,Seq!I$1,FALSE)/100,".")</f>
        <v>.</v>
      </c>
      <c r="FH176" s="27" t="str">
        <f>IFERROR(VLOOKUP(CONCATENATE($C176,".SL.TLF.TERT.ZS"),AREA_WB_6ATTRS,Seq!J$1,FALSE)/100,".")</f>
        <v>.</v>
      </c>
      <c r="FI176" s="27" t="str">
        <f>IFERROR(VLOOKUP(CONCATENATE($C176,".SL.TLF.TERT.ZS"),AREA_WB_6ATTRS,Seq!K$1,FALSE)/100,".")</f>
        <v>.</v>
      </c>
      <c r="FJ176" s="27" t="str">
        <f>IFERROR(VLOOKUP(CONCATENATE($C176,".SL.TLF.TERT.ZS"),AREA_WB_6ATTRS,Seq!L$1,FALSE)/100,".")</f>
        <v>.</v>
      </c>
      <c r="FK176" s="27" t="str">
        <f>IFERROR(VLOOKUP(CONCATENATE($C176,".SL.TLF.TERT.ZS"),AREA_WB_6ATTRS,Seq!M$1,FALSE)/100,".")</f>
        <v>.</v>
      </c>
      <c r="FL176" s="27" t="str">
        <f>IFERROR(VLOOKUP(CONCATENATE($C176,".SL.TLF.TERT.ZS"),AREA_WB_6ATTRS,Seq!N$1,FALSE)/100,".")</f>
        <v>.</v>
      </c>
      <c r="FM176" s="27" t="str">
        <f>IFERROR(VLOOKUP(CONCATENATE($C176,".SL.TLF.TERT.ZS"),AREA_WB_6ATTRS,Seq!O$1,FALSE)/100,".")</f>
        <v>.</v>
      </c>
      <c r="FN176" s="27" t="str">
        <f>IFERROR(VLOOKUP(CONCATENATE($C176,".SL.TLF.TERT.ZS"),AREA_WB_6ATTRS,Seq!P$1,FALSE)/100,".")</f>
        <v>.</v>
      </c>
      <c r="FO176" s="27" t="str">
        <f>IFERROR(VLOOKUP(CONCATENATE($C176,".SL.TLF.TERT.ZS"),AREA_WB_6ATTRS,Seq!Q$1,FALSE)/100,".")</f>
        <v>.</v>
      </c>
      <c r="FP176" s="27" t="str">
        <f>IFERROR(VLOOKUP(CONCATENATE($C176,".SL.TLF.TERT.ZS"),AREA_WB_6ATTRS,Seq!R$1,FALSE)/100,".")</f>
        <v>.</v>
      </c>
      <c r="FQ176" s="27" t="str">
        <f>IFERROR(VLOOKUP(CONCATENATE($C176,".SL.TLF.TERT.ZS"),AREA_WB_6ATTRS,Seq!S$1,FALSE)/100,".")</f>
        <v>.</v>
      </c>
      <c r="FR176" s="27" t="str">
        <f>IFERROR(VLOOKUP(CONCATENATE($C176,".SL.TLF.TERT.ZS"),AREA_WB_6ATTRS,Seq!T$1,FALSE)/100,".")</f>
        <v>.</v>
      </c>
      <c r="FS176" s="27" t="str">
        <f>IFERROR(VLOOKUP(CONCATENATE($C176,".SL.TLF.TERT.ZS"),AREA_WB_6ATTRS,Seq!U$1,FALSE)/100,".")</f>
        <v>.</v>
      </c>
      <c r="FT176" s="27" t="str">
        <f>IFERROR(VLOOKUP(CONCATENATE($C176,".SL.TLF.TERT.ZS"),AREA_WB_6ATTRS,Seq!V$1,FALSE)/100,".")</f>
        <v>.</v>
      </c>
      <c r="FU176" s="27">
        <f>IFERROR(VLOOKUP(CONCATENATE($C176,".SL.TLF.TERT.ZS"),AREA_WB_6ATTRS,Seq!W$1,FALSE)/100,".")</f>
        <v>0.18200000762939453</v>
      </c>
      <c r="FV176" s="27" t="str">
        <f>IFERROR(VLOOKUP(CONCATENATE($C176,".SL.TLF.TERT.ZS"),AREA_WB_6ATTRS,Seq!X$1,FALSE)/100,".")</f>
        <v>.</v>
      </c>
      <c r="FW176" s="27" t="str">
        <f>IFERROR(VLOOKUP(CONCATENATE($C176,".SL.TLF.TERT.ZS"),AREA_WB_6ATTRS,Seq!Y$1,FALSE)/100,".")</f>
        <v>.</v>
      </c>
      <c r="FX176" s="27" t="str">
        <f>IFERROR(VLOOKUP(CONCATENATE($C176,".SL.TLF.TERT.ZS"),AREA_WB_6ATTRS,Seq!Z$1,FALSE)/100,".")</f>
        <v>.</v>
      </c>
      <c r="FY176" s="27" t="str">
        <f>IFERROR(VLOOKUP(CONCATENATE($C176,".SL.TLF.TERT.ZS"),AREA_WB_6ATTRS,Seq!AA$1,FALSE)/100,".")</f>
        <v>.</v>
      </c>
      <c r="FZ176" s="27" t="str">
        <f>IFERROR(VLOOKUP(CONCATENATE($C176,".SL.TLF.TERT.ZS"),AREA_WB_6ATTRS,Seq!AB$1,FALSE)/100,".")</f>
        <v>.</v>
      </c>
      <c r="GA176" s="27" t="str">
        <f>IFERROR(VLOOKUP(CONCATENATE($C176,".SL.TLF.TERT.ZS"),AREA_WB_6ATTRS,Seq!AC$1,FALSE)/100,".")</f>
        <v>.</v>
      </c>
      <c r="GB176" s="27" t="str">
        <f>IFERROR(VLOOKUP(CONCATENATE($C176,".SL.TLF.TERT.ZS"),AREA_WB_6ATTRS,Seq!AD$1,FALSE)/100,".")</f>
        <v>.</v>
      </c>
      <c r="GC176" s="27" t="str">
        <f>IFERROR(VLOOKUP(CONCATENATE($C176,".SL.TLF.TERT.ZS"),AREA_WB_6ATTRS,Seq!AE$1,FALSE)/100,".")</f>
        <v>.</v>
      </c>
      <c r="GD176" s="27" t="str">
        <f>IFERROR(VLOOKUP(CONCATENATE($C176,".SL.TLF.TERT.ZS"),AREA_WB_6ATTRS,Seq!AF$1,FALSE)/100,".")</f>
        <v>.</v>
      </c>
      <c r="GE176" s="27" t="str">
        <f>IFERROR(VLOOKUP(CONCATENATE($C176,".SL.TLF.TERT.ZS"),AREA_WB_6ATTRS,Seq!AG$1,FALSE)/100,".")</f>
        <v>.</v>
      </c>
      <c r="GF176" s="27" t="str">
        <f>IFERROR(VLOOKUP(CONCATENATE($C176,".SL.TLF.TERT.ZS"),AREA_WB_6ATTRS,Seq!AH$1,FALSE)/100,".")</f>
        <v>.</v>
      </c>
      <c r="GG176" s="27" t="str">
        <f>IFERROR(VLOOKUP(CONCATENATE($C176,".SL.TLF.TERT.ZS"),AREA_WB_6ATTRS,Seq!AI$1,FALSE)/100,".")</f>
        <v>.</v>
      </c>
      <c r="GH176" s="27" t="str">
        <f>IFERROR(VLOOKUP(CONCATENATE($C176,".SL.TLF.TERT.ZS"),AREA_WB_6ATTRS,Seq!AJ$1,FALSE)/100,".")</f>
        <v>.</v>
      </c>
      <c r="GI176" s="27" t="str">
        <f>IFERROR(VLOOKUP(CONCATENATE($C176,".SL.TLF.TERT.ZS"),AREA_WB_6ATTRS,Seq!AK$1,FALSE)/100,".")</f>
        <v>.</v>
      </c>
      <c r="GJ176" s="27" t="str">
        <f>IFERROR(VLOOKUP(CONCATENATE($C176,".SL.TLF.TERT.ZS"),AREA_WB_6ATTRS,Seq!AL$1,FALSE)/100,".")</f>
        <v>.</v>
      </c>
      <c r="GK176" s="27"/>
      <c r="GL176" s="27"/>
      <c r="GM176" s="27" t="str">
        <f t="shared" si="253"/>
        <v>.</v>
      </c>
      <c r="GN176" s="27" t="str">
        <f t="shared" si="254"/>
        <v>.</v>
      </c>
      <c r="GO176" s="27" t="str">
        <f t="shared" si="217"/>
        <v>.</v>
      </c>
      <c r="GP176" s="27"/>
      <c r="GQ176" s="9" t="str">
        <f>IF(VLOOKUP($B176,EM_80!$B$1:$C$201,2,FALSE)&gt;0,VLOOKUP($B176,EM_80!$B$1:$C$201,2,FALSE),".")</f>
        <v>.</v>
      </c>
      <c r="GR176" s="9" t="str">
        <f t="shared" si="255"/>
        <v>.</v>
      </c>
      <c r="GS176" s="9" t="str">
        <f t="shared" si="210"/>
        <v>.</v>
      </c>
      <c r="GU176" t="e">
        <f t="shared" si="256"/>
        <v>#N/A</v>
      </c>
      <c r="GV176" t="e">
        <f t="shared" si="257"/>
        <v>#N/A</v>
      </c>
      <c r="GW176" t="e">
        <f t="shared" si="258"/>
        <v>#N/A</v>
      </c>
      <c r="GX176" t="e">
        <f t="shared" si="259"/>
        <v>#N/A</v>
      </c>
      <c r="GZ176" s="9" t="str">
        <f>IF(ISNA(VLOOKUP($B176,Area_EM_90,Seq!C$1,FALSE)),".",VLOOKUP($B176,Area_EM_90,Seq!C$1,FALSE))</f>
        <v>.</v>
      </c>
      <c r="HA176" s="9" t="str">
        <f>IF(ISNA(VLOOKUP($B176,Area_EM_90,Seq!D$1,FALSE)),".",VLOOKUP($B176,Area_EM_90,Seq!D$1,FALSE))</f>
        <v>.</v>
      </c>
      <c r="HB176" s="9" t="str">
        <f>IF(ISNA(VLOOKUP($B176,Area_EM_90,Seq!E$1,FALSE)),".",VLOOKUP($B176,Area_EM_90,Seq!E$1,FALSE))</f>
        <v>.</v>
      </c>
      <c r="HC176" s="9" t="str">
        <f>IF(ISNA(VLOOKUP($B176,Area_EM_90,Seq!F$1,FALSE)),".",VLOOKUP($B176,Area_EM_90,Seq!F$1,FALSE))</f>
        <v>.</v>
      </c>
      <c r="HD176" s="9" t="str">
        <f>IF(ISNA(VLOOKUP($B176,Area_EM_90,Seq!G$1,FALSE)),".",VLOOKUP($B176,Area_EM_90,Seq!G$1,FALSE))</f>
        <v>.</v>
      </c>
      <c r="HE176" s="9" t="str">
        <f>IF(ISNA(VLOOKUP($B176,Area_EM_90,Seq!H$1,FALSE)),".",VLOOKUP($B176,Area_EM_90,Seq!H$1,FALSE))</f>
        <v>.</v>
      </c>
      <c r="HF176" s="9" t="str">
        <f>IF(ISNA(VLOOKUP($B176,Area_EM_90,Seq!I$1,FALSE)),".",VLOOKUP($B176,Area_EM_90,Seq!I$1,FALSE))</f>
        <v>.</v>
      </c>
      <c r="HG176" s="9" t="str">
        <f>IF(ISNA(VLOOKUP($B176,Area_EM_90,Seq!J$1,FALSE)),".",VLOOKUP($B176,Area_EM_90,Seq!J$1,FALSE))</f>
        <v>.</v>
      </c>
      <c r="HH176" s="9" t="str">
        <f>IF(ISNA(VLOOKUP($B176,Area_EM_00,Seq!C$1,FALSE)),".",VLOOKUP($B176,Area_EM_00,Seq!C$1,FALSE))</f>
        <v>.</v>
      </c>
      <c r="HI176" s="9" t="str">
        <f>IF(ISNA(VLOOKUP($B176,Area_EM_00,Seq!D$1,FALSE)),".",VLOOKUP($B176,Area_EM_00,Seq!D$1,FALSE))</f>
        <v>.</v>
      </c>
      <c r="HJ176" s="9" t="str">
        <f>IF(ISNA(VLOOKUP($B176,Area_EM_00,Seq!E$1,FALSE)),".",VLOOKUP($B176,Area_EM_00,Seq!E$1,FALSE))</f>
        <v>.</v>
      </c>
      <c r="HK176" s="9" t="str">
        <f>IF(ISNA(VLOOKUP($B176,Area_EM_00,Seq!F$1,FALSE)),".",VLOOKUP($B176,Area_EM_00,Seq!F$1,FALSE))</f>
        <v>.</v>
      </c>
      <c r="HL176" s="9" t="str">
        <f>IF(ISNA(VLOOKUP($B176,Area_EM_00,Seq!G$1,FALSE)),".",VLOOKUP($B176,Area_EM_00,Seq!G$1,FALSE))</f>
        <v>.</v>
      </c>
      <c r="HM176" s="9" t="str">
        <f>IF(ISNA(VLOOKUP($B176,Area_EM_00,Seq!H$1,FALSE)),".",VLOOKUP($B176,Area_EM_00,Seq!H$1,FALSE))</f>
        <v>.</v>
      </c>
      <c r="HN176" s="9" t="str">
        <f>IF(ISNA(VLOOKUP($B176,Area_EM_00,Seq!I$1,FALSE)),".",VLOOKUP($B176,Area_EM_00,Seq!I$1,FALSE))</f>
        <v>.</v>
      </c>
      <c r="HO176" s="9" t="str">
        <f>IF(ISNA(VLOOKUP($B176,Area_EM_00,Seq!J$1,FALSE)),".",VLOOKUP($B176,Area_EM_00,Seq!J$1,FALSE))</f>
        <v>.</v>
      </c>
      <c r="HQ176" s="27"/>
      <c r="HR176" s="9" t="str">
        <f>IFERROR(VLOOKUP($B176,AREA_EM3_60_00,Seq!E$1,FALSE),".")</f>
        <v>.</v>
      </c>
      <c r="HS176" s="9" t="str">
        <f>IFERROR(VLOOKUP($B176,AREA_EM3_60_00,Seq!F$1,FALSE),".")</f>
        <v>.</v>
      </c>
      <c r="HT176" s="9" t="str">
        <f>IFERROR(VLOOKUP($B176,AREA_EM3_60_00,Seq!G$1,FALSE),".")</f>
        <v>.</v>
      </c>
      <c r="HU176" s="9" t="str">
        <f>IFERROR(VLOOKUP($B176,AREA_EM3_10,Seq!B$1,FALSE),".")</f>
        <v>.</v>
      </c>
      <c r="HV176" s="9" t="e">
        <f t="shared" si="218"/>
        <v>#N/A</v>
      </c>
      <c r="HW176" s="9" t="e">
        <f t="shared" si="219"/>
        <v>#N/A</v>
      </c>
      <c r="HX176" s="9" t="e">
        <f t="shared" si="220"/>
        <v>#N/A</v>
      </c>
      <c r="HY176" s="9" t="e">
        <f t="shared" si="221"/>
        <v>#N/A</v>
      </c>
    </row>
    <row r="177" spans="1:233">
      <c r="A177" s="25" t="s">
        <v>2620</v>
      </c>
      <c r="B177" s="26" t="str">
        <f t="shared" si="178"/>
        <v>Canada</v>
      </c>
      <c r="C177" s="166" t="s">
        <v>1377</v>
      </c>
      <c r="D177" s="27">
        <f>VLOOKUP("CHN.NY.GDP.MKTP.KD",AREA_WB_6ATTRS,Seq!B$1,FALSE)/10000</f>
        <v>18294112.043860689</v>
      </c>
      <c r="E177" s="27">
        <f>VLOOKUP("CHN.NY.GDP.MKTP.KD",AREA_WB_6ATTRS,Seq!C$1,FALSE)/10000</f>
        <v>19245405.87014145</v>
      </c>
      <c r="F177" s="27">
        <f>VLOOKUP("CHN.NY.GDP.MKTP.KD",AREA_WB_6ATTRS,Seq!D$1,FALSE)/10000</f>
        <v>20996737.804324333</v>
      </c>
      <c r="G177" s="27">
        <f>VLOOKUP("CHN.NY.GDP.MKTP.KD",AREA_WB_6ATTRS,Seq!E$1,FALSE)/10000</f>
        <v>23285382.224995762</v>
      </c>
      <c r="H177" s="27">
        <f>VLOOKUP("CHN.NY.GDP.MKTP.KD",AREA_WB_6ATTRS,Seq!F$1,FALSE)/10000</f>
        <v>26824760.323195074</v>
      </c>
      <c r="I177" s="27">
        <f>VLOOKUP("CHN.NY.GDP.MKTP.KD",AREA_WB_6ATTRS,Seq!G$1,FALSE)/10000</f>
        <v>30446102.966826372</v>
      </c>
      <c r="J177" s="27">
        <f>VLOOKUP("CHN.NY.GDP.MKTP.KD",AREA_WB_6ATTRS,Seq!H$1,FALSE)/10000</f>
        <v>33125360.027907111</v>
      </c>
      <c r="K177" s="27">
        <f>VLOOKUP("CHN.NY.GDP.MKTP.KD",AREA_WB_6ATTRS,Seq!I$1,FALSE)/10000</f>
        <v>36967901.791144341</v>
      </c>
      <c r="L177" s="27">
        <f>VLOOKUP("CHN.NY.GDP.MKTP.KD",AREA_WB_6ATTRS,Seq!J$1,FALSE)/10000</f>
        <v>41145274.693543643</v>
      </c>
      <c r="M177" s="27">
        <f>VLOOKUP("CHN.NY.GDP.MKTP.KD",AREA_WB_6ATTRS,Seq!K$1,FALSE)/10000</f>
        <v>42832230.955979005</v>
      </c>
      <c r="N177" s="27">
        <f>VLOOKUP("CHN.NY.GDP.MKTP.KD",AREA_WB_6ATTRS,Seq!L$1,FALSE)/10000</f>
        <v>44459855.73230619</v>
      </c>
      <c r="O177" s="27">
        <f>VLOOKUP("CHN.NY.GDP.MKTP.KD",AREA_WB_6ATTRS,Seq!M$1,FALSE)/10000</f>
        <v>48550162.459678344</v>
      </c>
      <c r="P177" s="27">
        <f>VLOOKUP("CHN.NY.GDP.MKTP.KD",AREA_WB_6ATTRS,Seq!N$1,FALSE)/10000</f>
        <v>55444285.528952621</v>
      </c>
      <c r="Q177" s="27">
        <f>VLOOKUP("CHN.NY.GDP.MKTP.KD",AREA_WB_6ATTRS,Seq!O$1,FALSE)/10000</f>
        <v>63206485.503006078</v>
      </c>
      <c r="R177" s="27">
        <f>VLOOKUP("CHN.NY.GDP.MKTP.KD",AREA_WB_6ATTRS,Seq!P$1,FALSE)/10000</f>
        <v>71486535.103899792</v>
      </c>
      <c r="S177" s="27">
        <f>VLOOKUP("CHN.NY.GDP.MKTP.KD",AREA_WB_6ATTRS,Seq!Q$1,FALSE)/10000</f>
        <v>79278567.430224851</v>
      </c>
      <c r="T177" s="27">
        <f>VLOOKUP("CHN.NY.GDP.MKTP.KD",AREA_WB_6ATTRS,Seq!R$1,FALSE)/10000</f>
        <v>87206424.173247412</v>
      </c>
      <c r="U177" s="27">
        <f>VLOOKUP("CHN.NY.GDP.MKTP.KD",AREA_WB_6ATTRS,Seq!S$1,FALSE)/10000</f>
        <v>95316621.621359423</v>
      </c>
      <c r="V177" s="27">
        <f>VLOOKUP("CHN.NY.GDP.MKTP.KD",AREA_WB_6ATTRS,Seq!T$1,FALSE)/10000</f>
        <v>102751318.10782552</v>
      </c>
      <c r="W177" s="27">
        <f>VLOOKUP("CHN.NY.GDP.MKTP.KD",AREA_WB_6ATTRS,Seq!U$1,FALSE)/10000</f>
        <v>110560418.28402025</v>
      </c>
      <c r="X177" s="27">
        <f>VLOOKUP("CHN.NY.GDP.MKTP.KD",AREA_WB_6ATTRS,Seq!V$1,FALSE)/10000</f>
        <v>119847493.41987793</v>
      </c>
      <c r="Y177" s="27">
        <f>VLOOKUP("CHN.NY.GDP.MKTP.KD",AREA_WB_6ATTRS,Seq!W$1,FALSE)/10000</f>
        <v>129794835.37372778</v>
      </c>
      <c r="Z177" s="27">
        <f>VLOOKUP("CHN.NY.GDP.MKTP.KD",AREA_WB_6ATTRS,Seq!X$1,FALSE)/10000</f>
        <v>141606165.392737</v>
      </c>
      <c r="AA177" s="27">
        <f>VLOOKUP("CHN.NY.GDP.MKTP.KD",AREA_WB_6ATTRS,Seq!Y$1,FALSE)/10000</f>
        <v>155766781.9320105</v>
      </c>
      <c r="AB177" s="27">
        <f>VLOOKUP("CHN.NY.GDP.MKTP.KD",AREA_WB_6ATTRS,Seq!Z$1,FALSE)/10000</f>
        <v>171499226.90714428</v>
      </c>
      <c r="AC177" s="27">
        <f>VLOOKUP("CHN.NY.GDP.MKTP.KD",AREA_WB_6ATTRS,Seq!AA$1,FALSE)/10000</f>
        <v>190878639.54765138</v>
      </c>
      <c r="AD177" s="27">
        <f>VLOOKUP("CHN.NY.GDP.MKTP.KD",AREA_WB_6ATTRS,Seq!AB$1,FALSE)/10000</f>
        <v>215120226.77020231</v>
      </c>
      <c r="AE177" s="27">
        <f>VLOOKUP("CHN.NY.GDP.MKTP.KD",AREA_WB_6ATTRS,Seq!AC$1,FALSE)/10000</f>
        <v>245667298.97157177</v>
      </c>
      <c r="AF177" s="27">
        <f>VLOOKUP("CHN.NY.GDP.MKTP.KD",AREA_WB_6ATTRS,Seq!AD$1,FALSE)/10000</f>
        <v>269251359.67284226</v>
      </c>
      <c r="AG177" s="27">
        <f>VLOOKUP("CHN.NY.GDP.MKTP.KD",AREA_WB_6ATTRS,Seq!AE$1,FALSE)/10000</f>
        <v>294022484.76274431</v>
      </c>
      <c r="AH177" s="27">
        <f>VLOOKUP("CHN.NY.GDP.MKTP.KD",AREA_WB_6ATTRS,Seq!AF$1,FALSE)/10000</f>
        <v>324600823.17806971</v>
      </c>
      <c r="AI177" s="27">
        <f>VLOOKUP("CHN.NY.GDP.MKTP.KD",AREA_WB_6ATTRS,Seq!AG$1,FALSE)/10000</f>
        <v>354139498.08727396</v>
      </c>
      <c r="AJ177" s="27"/>
      <c r="AK177" s="27"/>
      <c r="AL177" s="27"/>
      <c r="AM177" s="27"/>
      <c r="AN177" s="27"/>
      <c r="AO177" s="27"/>
      <c r="AP177" s="27">
        <f>IFERROR(VLOOKUP(CONCATENATE($C177, ".NY.GDP.MKTP.KD"),AREA_WB_6ATTRS,Seq!B$1,FALSE)/10000,".")</f>
        <v>41196567.455696791</v>
      </c>
      <c r="AQ177" s="27">
        <f>IFERROR(VLOOKUP(CONCATENATE($C177, ".NY.GDP.MKTP.KD"),AREA_WB_6ATTRS,Seq!C$1,FALSE)/10000,".")</f>
        <v>42639732.457418621</v>
      </c>
      <c r="AR177" s="27">
        <f>IFERROR(VLOOKUP(CONCATENATE($C177, ".NY.GDP.MKTP.KD"),AREA_WB_6ATTRS,Seq!D$1,FALSE)/10000,".")</f>
        <v>41420660.172655925</v>
      </c>
      <c r="AS177" s="27">
        <f>IFERROR(VLOOKUP(CONCATENATE($C177, ".NY.GDP.MKTP.KD"),AREA_WB_6ATTRS,Seq!E$1,FALSE)/10000,".")</f>
        <v>42546393.42745652</v>
      </c>
      <c r="AT177" s="27">
        <f>IFERROR(VLOOKUP(CONCATENATE($C177, ".NY.GDP.MKTP.KD"),AREA_WB_6ATTRS,Seq!F$1,FALSE)/10000,".")</f>
        <v>45020240.011265241</v>
      </c>
      <c r="AU177" s="27">
        <f>IFERROR(VLOOKUP(CONCATENATE($C177, ".NY.GDP.MKTP.KD"),AREA_WB_6ATTRS,Seq!G$1,FALSE)/10000,".")</f>
        <v>47172241.499523602</v>
      </c>
      <c r="AV177" s="27">
        <f>IFERROR(VLOOKUP(CONCATENATE($C177, ".NY.GDP.MKTP.KD"),AREA_WB_6ATTRS,Seq!H$1,FALSE)/10000,".")</f>
        <v>48314178.989589311</v>
      </c>
      <c r="AW177" s="27">
        <f>IFERROR(VLOOKUP(CONCATENATE($C177, ".NY.GDP.MKTP.KD"),AREA_WB_6ATTRS,Seq!I$1,FALSE)/10000,".")</f>
        <v>50369086.808007061</v>
      </c>
      <c r="AX177" s="27">
        <f>IFERROR(VLOOKUP(CONCATENATE($C177, ".NY.GDP.MKTP.KD"),AREA_WB_6ATTRS,Seq!J$1,FALSE)/10000,".")</f>
        <v>52874683.153595418</v>
      </c>
      <c r="AY177" s="27">
        <f>IFERROR(VLOOKUP(CONCATENATE($C177, ".NY.GDP.MKTP.KD"),AREA_WB_6ATTRS,Seq!K$1,FALSE)/10000,".")</f>
        <v>54259684.172637969</v>
      </c>
      <c r="AZ177" s="27">
        <f>IFERROR(VLOOKUP(CONCATENATE($C177, ".NY.GDP.MKTP.KD"),AREA_WB_6ATTRS,Seq!L$1,FALSE)/10000,".")</f>
        <v>54364418.86398571</v>
      </c>
      <c r="BA177" s="27">
        <f>IFERROR(VLOOKUP(CONCATENATE($C177, ".NY.GDP.MKTP.KD"),AREA_WB_6ATTRS,Seq!M$1,FALSE)/10000,".")</f>
        <v>53227026.464299247</v>
      </c>
      <c r="BB177" s="27">
        <f>IFERROR(VLOOKUP(CONCATENATE($C177, ".NY.GDP.MKTP.KD"),AREA_WB_6ATTRS,Seq!N$1,FALSE)/10000,".")</f>
        <v>53692865.292733982</v>
      </c>
      <c r="BC177" s="27">
        <f>IFERROR(VLOOKUP(CONCATENATE($C177, ".NY.GDP.MKTP.KD"),AREA_WB_6ATTRS,Seq!O$1,FALSE)/10000,".")</f>
        <v>54948495.913155802</v>
      </c>
      <c r="BD177" s="27">
        <f>IFERROR(VLOOKUP(CONCATENATE($C177, ".NY.GDP.MKTP.KD"),AREA_WB_6ATTRS,Seq!P$1,FALSE)/10000,".")</f>
        <v>57588337.102119446</v>
      </c>
      <c r="BE177" s="27">
        <f>IFERROR(VLOOKUP(CONCATENATE($C177, ".NY.GDP.MKTP.KD"),AREA_WB_6ATTRS,Seq!Q$1,FALSE)/10000,".")</f>
        <v>59205664.697503805</v>
      </c>
      <c r="BF177" s="27">
        <f>IFERROR(VLOOKUP(CONCATENATE($C177, ".NY.GDP.MKTP.KD"),AREA_WB_6ATTRS,Seq!R$1,FALSE)/10000,".")</f>
        <v>60164085.929648288</v>
      </c>
      <c r="BG177" s="27">
        <f>IFERROR(VLOOKUP(CONCATENATE($C177, ".NY.GDP.MKTP.KD"),AREA_WB_6ATTRS,Seq!S$1,FALSE)/10000,".")</f>
        <v>62706569.965271078</v>
      </c>
      <c r="BH177" s="27">
        <f>IFERROR(VLOOKUP(CONCATENATE($C177, ".NY.GDP.MKTP.KD"),AREA_WB_6ATTRS,Seq!T$1,FALSE)/10000,".")</f>
        <v>65275929.317918897</v>
      </c>
      <c r="BI177" s="27">
        <f>IFERROR(VLOOKUP(CONCATENATE($C177, ".NY.GDP.MKTP.KD"),AREA_WB_6ATTRS,Seq!U$1,FALSE)/10000,".")</f>
        <v>68886838.9470388</v>
      </c>
      <c r="BJ177" s="27">
        <f>IFERROR(VLOOKUP(CONCATENATE($C177, ".NY.GDP.MKTP.KD"),AREA_WB_6ATTRS,Seq!V$1,FALSE)/10000,".")</f>
        <v>72491886.068278223</v>
      </c>
      <c r="BK177" s="27">
        <f>IFERROR(VLOOKUP(CONCATENATE($C177, ".NY.GDP.MKTP.KD"),AREA_WB_6ATTRS,Seq!W$1,FALSE)/10000,".")</f>
        <v>73784997.216610029</v>
      </c>
      <c r="BL177" s="27">
        <f>IFERROR(VLOOKUP(CONCATENATE($C177, ".NY.GDP.MKTP.KD"),AREA_WB_6ATTRS,Seq!X$1,FALSE)/10000,".")</f>
        <v>75942861.21274887</v>
      </c>
      <c r="BM177" s="27">
        <f>IFERROR(VLOOKUP(CONCATENATE($C177, ".NY.GDP.MKTP.KD"),AREA_WB_6ATTRS,Seq!Y$1,FALSE)/10000,".")</f>
        <v>77371402.880207062</v>
      </c>
      <c r="BN177" s="27">
        <f>IFERROR(VLOOKUP(CONCATENATE($C177, ".NY.GDP.MKTP.KD"),AREA_WB_6ATTRS,Seq!Z$1,FALSE)/10000,".")</f>
        <v>79785372.83858493</v>
      </c>
      <c r="BO177" s="27">
        <f>IFERROR(VLOOKUP(CONCATENATE($C177, ".NY.GDP.MKTP.KD"),AREA_WB_6ATTRS,Seq!AA$1,FALSE)/10000,".")</f>
        <v>82194138.997832879</v>
      </c>
      <c r="BP177" s="27">
        <f>IFERROR(VLOOKUP(CONCATENATE($C177, ".NY.GDP.MKTP.KD"),AREA_WB_6ATTRS,Seq!AB$1,FALSE)/10000,".")</f>
        <v>84514506.442748383</v>
      </c>
      <c r="BQ177" s="27">
        <f>IFERROR(VLOOKUP(CONCATENATE($C177, ".NY.GDP.MKTP.KD"),AREA_WB_6ATTRS,Seq!AC$1,FALSE)/10000,".")</f>
        <v>86373843.633108661</v>
      </c>
      <c r="BR177" s="27">
        <f>IFERROR(VLOOKUP(CONCATENATE($C177, ".NY.GDP.MKTP.KD"),AREA_WB_6ATTRS,Seq!AD$1,FALSE)/10000,".")</f>
        <v>86968723.505788788</v>
      </c>
      <c r="BS177" s="27">
        <f>IFERROR(VLOOKUP(CONCATENATE($C177, ".NY.GDP.MKTP.KD"),AREA_WB_6ATTRS,Seq!AE$1,FALSE)/10000,".")</f>
        <v>84559891.475665748</v>
      </c>
      <c r="BT177" s="27">
        <f>IFERROR(VLOOKUP(CONCATENATE($C177, ".NY.GDP.MKTP.KD"),AREA_WB_6ATTRS,Seq!AF$1,FALSE)/10000,".")</f>
        <v>87278448.36032781</v>
      </c>
      <c r="BU177" s="27">
        <f>IFERROR(VLOOKUP(CONCATENATE($C177, ".NY.GDP.MKTP.KD"),AREA_WB_6ATTRS,Seq!AG$1,FALSE)/10000,".")</f>
        <v>89425185.039142787</v>
      </c>
      <c r="BV177" s="27"/>
      <c r="BW177" s="27"/>
      <c r="BX177" s="27"/>
      <c r="BY177" s="27"/>
      <c r="BZ177" s="27"/>
      <c r="CA177" s="27"/>
      <c r="CB177" s="27"/>
      <c r="CC177" s="27">
        <f>CNPop!A$48</f>
        <v>5.0000000000000001E-3</v>
      </c>
      <c r="CD177" s="27">
        <f>CNPop!B$48</f>
        <v>6.0000000000000001E-3</v>
      </c>
      <c r="CE177" s="27">
        <f>CNPop!C$48</f>
        <v>6.0000000000000001E-3</v>
      </c>
      <c r="CF177" s="27">
        <f>CNPop!D$48</f>
        <v>7.0000000000000001E-3</v>
      </c>
      <c r="CG177" s="27">
        <f>CNPop!E$48</f>
        <v>7.0000000000000001E-3</v>
      </c>
      <c r="CH177" s="27">
        <f>CNPop!F$48</f>
        <v>8.0000000000000002E-3</v>
      </c>
      <c r="CI177" s="27">
        <f>CNPop!G$48</f>
        <v>8.9999999999999993E-3</v>
      </c>
      <c r="CJ177" s="27">
        <f>CNPop!H$48</f>
        <v>0.01</v>
      </c>
      <c r="CK177" s="27">
        <f>CNPop!I$48</f>
        <v>1.0999999999999999E-2</v>
      </c>
      <c r="CL177" s="27">
        <f>CNPop!J$48</f>
        <v>1.2E-2</v>
      </c>
      <c r="CM177" s="27">
        <f>CNPop!K$48</f>
        <v>1.4E-2</v>
      </c>
      <c r="CN177" s="27">
        <f>CNPop!L$48</f>
        <v>1.6E-2</v>
      </c>
      <c r="CO177" s="27">
        <f>CNPop!M$48</f>
        <v>1.7000000000000001E-2</v>
      </c>
      <c r="CP177" s="27">
        <f>CNPop!N$48</f>
        <v>1.9E-2</v>
      </c>
      <c r="CQ177" s="27">
        <f>CNPop!O$48</f>
        <v>2.1000000000000001E-2</v>
      </c>
      <c r="CR177" s="27">
        <f>CNPop!P$48</f>
        <v>2.3E-2</v>
      </c>
      <c r="CS177" s="27">
        <f>CNPop!Q$48</f>
        <v>2.5999999999999999E-2</v>
      </c>
      <c r="CT177" s="27">
        <f>CNPop!R$48</f>
        <v>2.8000000000000001E-2</v>
      </c>
      <c r="CU177" s="27">
        <f>CNPop!S$48</f>
        <v>0.03</v>
      </c>
      <c r="CV177" s="27">
        <f>CNPop!T$48</f>
        <v>3.3000000000000002E-2</v>
      </c>
      <c r="CW177" s="27">
        <f>CNPop!U$48</f>
        <v>3.5999999999999997E-2</v>
      </c>
      <c r="CX177" s="27">
        <f>CNPop!V$48</f>
        <v>3.9E-2</v>
      </c>
      <c r="CY177" s="27">
        <f>CNPop!W$48</f>
        <v>4.2000000000000003E-2</v>
      </c>
      <c r="CZ177" s="27">
        <f>CNPop!X$48</f>
        <v>4.4999999999999998E-2</v>
      </c>
      <c r="DA177" s="27">
        <f>CNPop!Y$48</f>
        <v>4.9000000000000002E-2</v>
      </c>
      <c r="DB177" s="27">
        <f>CNPop!Z$48</f>
        <v>5.1999999999999998E-2</v>
      </c>
      <c r="DC177" s="27">
        <f>CNPop!AA$48</f>
        <v>5.6000000000000001E-2</v>
      </c>
      <c r="DD177" s="27">
        <f>CNPop!AB$48</f>
        <v>0.06</v>
      </c>
      <c r="DE177" s="27">
        <f>CNPop!AC$48</f>
        <v>6.3E-2</v>
      </c>
      <c r="DF177" s="27">
        <f>CNPop!AD$48</f>
        <v>6.8000000000000005E-2</v>
      </c>
      <c r="DG177" s="27">
        <f>CNPop!AE$48</f>
        <v>7.1999999999999995E-2</v>
      </c>
      <c r="DH177" s="27">
        <f>CNPop!AF$48</f>
        <v>7.5999999999999998E-2</v>
      </c>
      <c r="DI177" s="27">
        <f>CNPop!AG$48</f>
        <v>8.1000000000000003E-2</v>
      </c>
      <c r="DJ177" s="27">
        <f>CNPop!AH$48</f>
        <v>8.5000000000000006E-2</v>
      </c>
      <c r="DK177" s="27">
        <f>CNPop!AI$48</f>
        <v>0.09</v>
      </c>
      <c r="DL177" s="27">
        <f>CNPop!AJ$48</f>
        <v>9.5000000000000001E-2</v>
      </c>
      <c r="DM177" s="27">
        <f>CNPop!AK$48</f>
        <v>0.1</v>
      </c>
      <c r="DN177" s="27"/>
      <c r="DO177" s="27">
        <f t="shared" si="226"/>
        <v>0.46099998474121096</v>
      </c>
      <c r="DP177" s="27">
        <f t="shared" si="227"/>
        <v>0.46099998474121096</v>
      </c>
      <c r="DQ177" s="27">
        <f t="shared" si="228"/>
        <v>0.46099998474121096</v>
      </c>
      <c r="DR177" s="27">
        <f t="shared" si="229"/>
        <v>0.46099998474121096</v>
      </c>
      <c r="DS177" s="27">
        <f t="shared" si="230"/>
        <v>0.46099998474121096</v>
      </c>
      <c r="DT177" s="27">
        <f t="shared" si="231"/>
        <v>0.46099998474121096</v>
      </c>
      <c r="DU177" s="27">
        <f t="shared" si="232"/>
        <v>0.46099998474121096</v>
      </c>
      <c r="DV177" s="27">
        <f t="shared" si="233"/>
        <v>0.46099998474121096</v>
      </c>
      <c r="DW177" s="27">
        <f t="shared" si="234"/>
        <v>0.46099998474121096</v>
      </c>
      <c r="DX177" s="27">
        <f t="shared" si="235"/>
        <v>0.46099998474121096</v>
      </c>
      <c r="DY177" s="27">
        <f t="shared" si="236"/>
        <v>0.46099998474121096</v>
      </c>
      <c r="DZ177" s="27">
        <f t="shared" si="237"/>
        <v>0.46099998474121096</v>
      </c>
      <c r="EA177" s="27">
        <f t="shared" si="238"/>
        <v>0.46099998474121096</v>
      </c>
      <c r="EB177" s="27">
        <f t="shared" si="239"/>
        <v>0.46099998474121096</v>
      </c>
      <c r="EC177" s="27">
        <f t="shared" si="240"/>
        <v>0.46099998474121096</v>
      </c>
      <c r="ED177" s="27">
        <f t="shared" si="241"/>
        <v>0.47299999237060547</v>
      </c>
      <c r="EE177" s="27">
        <f t="shared" si="242"/>
        <v>0.48099998474121092</v>
      </c>
      <c r="EF177" s="27">
        <f t="shared" si="243"/>
        <v>0.50099998474121099</v>
      </c>
      <c r="EG177" s="27">
        <f t="shared" si="244"/>
        <v>0.38400001525878907</v>
      </c>
      <c r="EH177" s="27">
        <f t="shared" si="245"/>
        <v>0.39</v>
      </c>
      <c r="EI177" s="27">
        <f t="shared" si="246"/>
        <v>0.39400001525878908</v>
      </c>
      <c r="EJ177" s="27">
        <f t="shared" si="247"/>
        <v>0.41</v>
      </c>
      <c r="EK177" s="27">
        <f t="shared" si="248"/>
        <v>0.41599998474121092</v>
      </c>
      <c r="EL177" s="27">
        <f t="shared" si="249"/>
        <v>0.42499999999999999</v>
      </c>
      <c r="EM177" s="27">
        <f t="shared" si="250"/>
        <v>0.42599998474121092</v>
      </c>
      <c r="EN177" s="27">
        <f t="shared" si="251"/>
        <v>0.44200000762939451</v>
      </c>
      <c r="EO177" s="27">
        <f t="shared" si="252"/>
        <v>0.45299999237060545</v>
      </c>
      <c r="EP177" s="27">
        <f t="shared" si="215"/>
        <v>0.46200000762939453</v>
      </c>
      <c r="EQ177" s="27">
        <f t="shared" si="216"/>
        <v>0.46500000000000002</v>
      </c>
      <c r="ER177" s="27">
        <f t="shared" si="261"/>
        <v>0.46500000000000002</v>
      </c>
      <c r="ES177" s="27">
        <f t="shared" si="261"/>
        <v>0.46500000000000002</v>
      </c>
      <c r="ET177" s="27">
        <f t="shared" si="261"/>
        <v>0.46500000000000002</v>
      </c>
      <c r="EU177" s="27"/>
      <c r="EV177" s="27"/>
      <c r="EW177" s="27"/>
      <c r="EX177" s="27"/>
      <c r="EY177" s="27"/>
      <c r="EZ177" s="27" t="str">
        <f>IFERROR(VLOOKUP(CONCATENATE($C177,".SL.TLF.TERT.ZS"),AREA_WB_6ATTRS,Seq!B$1,FALSE)/100,".")</f>
        <v>.</v>
      </c>
      <c r="FA177" s="27" t="str">
        <f>IFERROR(VLOOKUP(CONCATENATE($C177,".SL.TLF.TERT.ZS"),AREA_WB_6ATTRS,Seq!C$1,FALSE)/100,".")</f>
        <v>.</v>
      </c>
      <c r="FB177" s="27" t="str">
        <f>IFERROR(VLOOKUP(CONCATENATE($C177,".SL.TLF.TERT.ZS"),AREA_WB_6ATTRS,Seq!D$1,FALSE)/100,".")</f>
        <v>.</v>
      </c>
      <c r="FC177" s="27" t="str">
        <f>IFERROR(VLOOKUP(CONCATENATE($C177,".SL.TLF.TERT.ZS"),AREA_WB_6ATTRS,Seq!E$1,FALSE)/100,".")</f>
        <v>.</v>
      </c>
      <c r="FD177" s="27" t="str">
        <f>IFERROR(VLOOKUP(CONCATENATE($C177,".SL.TLF.TERT.ZS"),AREA_WB_6ATTRS,Seq!F$1,FALSE)/100,".")</f>
        <v>.</v>
      </c>
      <c r="FE177" s="27" t="str">
        <f>IFERROR(VLOOKUP(CONCATENATE($C177,".SL.TLF.TERT.ZS"),AREA_WB_6ATTRS,Seq!G$1,FALSE)/100,".")</f>
        <v>.</v>
      </c>
      <c r="FF177" s="27" t="str">
        <f>IFERROR(VLOOKUP(CONCATENATE($C177,".SL.TLF.TERT.ZS"),AREA_WB_6ATTRS,Seq!H$1,FALSE)/100,".")</f>
        <v>.</v>
      </c>
      <c r="FG177" s="27" t="str">
        <f>IFERROR(VLOOKUP(CONCATENATE($C177,".SL.TLF.TERT.ZS"),AREA_WB_6ATTRS,Seq!I$1,FALSE)/100,".")</f>
        <v>.</v>
      </c>
      <c r="FH177" s="27" t="str">
        <f>IFERROR(VLOOKUP(CONCATENATE($C177,".SL.TLF.TERT.ZS"),AREA_WB_6ATTRS,Seq!J$1,FALSE)/100,".")</f>
        <v>.</v>
      </c>
      <c r="FI177" s="27" t="str">
        <f>IFERROR(VLOOKUP(CONCATENATE($C177,".SL.TLF.TERT.ZS"),AREA_WB_6ATTRS,Seq!K$1,FALSE)/100,".")</f>
        <v>.</v>
      </c>
      <c r="FJ177" s="27" t="str">
        <f>IFERROR(VLOOKUP(CONCATENATE($C177,".SL.TLF.TERT.ZS"),AREA_WB_6ATTRS,Seq!L$1,FALSE)/100,".")</f>
        <v>.</v>
      </c>
      <c r="FK177" s="27" t="str">
        <f>IFERROR(VLOOKUP(CONCATENATE($C177,".SL.TLF.TERT.ZS"),AREA_WB_6ATTRS,Seq!M$1,FALSE)/100,".")</f>
        <v>.</v>
      </c>
      <c r="FL177" s="27" t="str">
        <f>IFERROR(VLOOKUP(CONCATENATE($C177,".SL.TLF.TERT.ZS"),AREA_WB_6ATTRS,Seq!N$1,FALSE)/100,".")</f>
        <v>.</v>
      </c>
      <c r="FM177" s="27" t="str">
        <f>IFERROR(VLOOKUP(CONCATENATE($C177,".SL.TLF.TERT.ZS"),AREA_WB_6ATTRS,Seq!O$1,FALSE)/100,".")</f>
        <v>.</v>
      </c>
      <c r="FN177" s="27">
        <f>IFERROR(VLOOKUP(CONCATENATE($C177,".SL.TLF.TERT.ZS"),AREA_WB_6ATTRS,Seq!P$1,FALSE)/100,".")</f>
        <v>0.46099998474121096</v>
      </c>
      <c r="FO177" s="27">
        <f>IFERROR(VLOOKUP(CONCATENATE($C177,".SL.TLF.TERT.ZS"),AREA_WB_6ATTRS,Seq!Q$1,FALSE)/100,".")</f>
        <v>0.47299999237060547</v>
      </c>
      <c r="FP177" s="27">
        <f>IFERROR(VLOOKUP(CONCATENATE($C177,".SL.TLF.TERT.ZS"),AREA_WB_6ATTRS,Seq!R$1,FALSE)/100,".")</f>
        <v>0.48099998474121092</v>
      </c>
      <c r="FQ177" s="27">
        <f>IFERROR(VLOOKUP(CONCATENATE($C177,".SL.TLF.TERT.ZS"),AREA_WB_6ATTRS,Seq!S$1,FALSE)/100,".")</f>
        <v>0.50099998474121099</v>
      </c>
      <c r="FR177" s="27">
        <f>IFERROR(VLOOKUP(CONCATENATE($C177,".SL.TLF.TERT.ZS"),AREA_WB_6ATTRS,Seq!T$1,FALSE)/100,".")</f>
        <v>0.38400001525878907</v>
      </c>
      <c r="FS177" s="27">
        <f>IFERROR(VLOOKUP(CONCATENATE($C177,".SL.TLF.TERT.ZS"),AREA_WB_6ATTRS,Seq!U$1,FALSE)/100,".")</f>
        <v>0.39</v>
      </c>
      <c r="FT177" s="27">
        <f>IFERROR(VLOOKUP(CONCATENATE($C177,".SL.TLF.TERT.ZS"),AREA_WB_6ATTRS,Seq!V$1,FALSE)/100,".")</f>
        <v>0.39400001525878908</v>
      </c>
      <c r="FU177" s="27">
        <f>IFERROR(VLOOKUP(CONCATENATE($C177,".SL.TLF.TERT.ZS"),AREA_WB_6ATTRS,Seq!W$1,FALSE)/100,".")</f>
        <v>0.41</v>
      </c>
      <c r="FV177" s="27">
        <f>IFERROR(VLOOKUP(CONCATENATE($C177,".SL.TLF.TERT.ZS"),AREA_WB_6ATTRS,Seq!X$1,FALSE)/100,".")</f>
        <v>0.41599998474121092</v>
      </c>
      <c r="FW177" s="27">
        <f>IFERROR(VLOOKUP(CONCATENATE($C177,".SL.TLF.TERT.ZS"),AREA_WB_6ATTRS,Seq!Y$1,FALSE)/100,".")</f>
        <v>0.42499999999999999</v>
      </c>
      <c r="FX177" s="27">
        <f>IFERROR(VLOOKUP(CONCATENATE($C177,".SL.TLF.TERT.ZS"),AREA_WB_6ATTRS,Seq!Z$1,FALSE)/100,".")</f>
        <v>0.42599998474121092</v>
      </c>
      <c r="FY177" s="27">
        <f>IFERROR(VLOOKUP(CONCATENATE($C177,".SL.TLF.TERT.ZS"),AREA_WB_6ATTRS,Seq!AA$1,FALSE)/100,".")</f>
        <v>0.44200000762939451</v>
      </c>
      <c r="FZ177" s="27">
        <f>IFERROR(VLOOKUP(CONCATENATE($C177,".SL.TLF.TERT.ZS"),AREA_WB_6ATTRS,Seq!AB$1,FALSE)/100,".")</f>
        <v>0.45299999237060545</v>
      </c>
      <c r="GA177" s="27">
        <f>IFERROR(VLOOKUP(CONCATENATE($C177,".SL.TLF.TERT.ZS"),AREA_WB_6ATTRS,Seq!AC$1,FALSE)/100,".")</f>
        <v>0.46200000762939453</v>
      </c>
      <c r="GB177" s="27">
        <f>IFERROR(VLOOKUP(CONCATENATE($C177,".SL.TLF.TERT.ZS"),AREA_WB_6ATTRS,Seq!AD$1,FALSE)/100,".")</f>
        <v>0.46500000000000002</v>
      </c>
      <c r="GC177" s="27" t="str">
        <f>IFERROR(VLOOKUP(CONCATENATE($C177,".SL.TLF.TERT.ZS"),AREA_WB_6ATTRS,Seq!AE$1,FALSE)/100,".")</f>
        <v>.</v>
      </c>
      <c r="GD177" s="27" t="str">
        <f>IFERROR(VLOOKUP(CONCATENATE($C177,".SL.TLF.TERT.ZS"),AREA_WB_6ATTRS,Seq!AF$1,FALSE)/100,".")</f>
        <v>.</v>
      </c>
      <c r="GE177" s="27" t="str">
        <f>IFERROR(VLOOKUP(CONCATENATE($C177,".SL.TLF.TERT.ZS"),AREA_WB_6ATTRS,Seq!AG$1,FALSE)/100,".")</f>
        <v>.</v>
      </c>
      <c r="GF177" s="27" t="str">
        <f>IFERROR(VLOOKUP(CONCATENATE($C177,".SL.TLF.TERT.ZS"),AREA_WB_6ATTRS,Seq!AH$1,FALSE)/100,".")</f>
        <v>.</v>
      </c>
      <c r="GG177" s="27" t="str">
        <f>IFERROR(VLOOKUP(CONCATENATE($C177,".SL.TLF.TERT.ZS"),AREA_WB_6ATTRS,Seq!AI$1,FALSE)/100,".")</f>
        <v>.</v>
      </c>
      <c r="GH177" s="27" t="str">
        <f>IFERROR(VLOOKUP(CONCATENATE($C177,".SL.TLF.TERT.ZS"),AREA_WB_6ATTRS,Seq!AJ$1,FALSE)/100,".")</f>
        <v>.</v>
      </c>
      <c r="GI177" s="27" t="str">
        <f>IFERROR(VLOOKUP(CONCATENATE($C177,".SL.TLF.TERT.ZS"),AREA_WB_6ATTRS,Seq!AK$1,FALSE)/100,".")</f>
        <v>.</v>
      </c>
      <c r="GJ177" s="27" t="str">
        <f>IFERROR(VLOOKUP(CONCATENATE($C177,".SL.TLF.TERT.ZS"),AREA_WB_6ATTRS,Seq!AL$1,FALSE)/100,".")</f>
        <v>.</v>
      </c>
      <c r="GK177" s="27"/>
      <c r="GL177" s="27"/>
      <c r="GM177" s="27">
        <f t="shared" si="253"/>
        <v>1.176127353311918E-2</v>
      </c>
      <c r="GN177" s="27">
        <f t="shared" si="254"/>
        <v>1.9790579684070383E-2</v>
      </c>
      <c r="GO177" s="27">
        <f t="shared" si="217"/>
        <v>5.2394823478941949E-2</v>
      </c>
      <c r="GP177" s="27"/>
      <c r="GQ177" s="9">
        <f>IF(VLOOKUP($B177,EM_80!$B$1:$C$201,2,FALSE)&gt;0,VLOOKUP($B177,EM_80!$B$1:$C$201,2,FALSE),".")</f>
        <v>289245</v>
      </c>
      <c r="GR177" s="9">
        <f t="shared" si="255"/>
        <v>550000</v>
      </c>
      <c r="GS177" s="9">
        <f t="shared" si="210"/>
        <v>1612173</v>
      </c>
      <c r="GU177">
        <f t="shared" si="256"/>
        <v>24593000</v>
      </c>
      <c r="GV177">
        <f t="shared" si="257"/>
        <v>27791000</v>
      </c>
      <c r="GW177">
        <f t="shared" si="258"/>
        <v>30769700</v>
      </c>
      <c r="GX177">
        <f t="shared" si="259"/>
        <v>34126181</v>
      </c>
      <c r="GZ177" s="9">
        <f>IF(ISNA(VLOOKUP($B177,Area_EM_90,Seq!C$1,FALSE)),".",VLOOKUP($B177,Area_EM_90,Seq!C$1,FALSE))</f>
        <v>145550</v>
      </c>
      <c r="HA177" s="9">
        <f>IF(ISNA(VLOOKUP($B177,Area_EM_90,Seq!D$1,FALSE)),".",VLOOKUP($B177,Area_EM_90,Seq!D$1,FALSE))</f>
        <v>77480</v>
      </c>
      <c r="HB177" s="9">
        <f>IF(ISNA(VLOOKUP($B177,Area_EM_90,Seq!E$1,FALSE)),".",VLOOKUP($B177,Area_EM_90,Seq!E$1,FALSE))</f>
        <v>17135</v>
      </c>
      <c r="HC177" s="9">
        <f>IF(ISNA(VLOOKUP($B177,Area_EM_90,Seq!F$1,FALSE)),".",VLOOKUP($B177,Area_EM_90,Seq!F$1,FALSE))</f>
        <v>50935</v>
      </c>
      <c r="HD177" s="9">
        <f>IF(ISNA(VLOOKUP($B177,Area_EM_90,Seq!G$1,FALSE)),".",VLOOKUP($B177,Area_EM_90,Seq!G$1,FALSE))</f>
        <v>17907000</v>
      </c>
      <c r="HE177" s="9">
        <f>IF(ISNA(VLOOKUP($B177,Area_EM_90,Seq!H$1,FALSE)),".",VLOOKUP($B177,Area_EM_90,Seq!H$1,FALSE))</f>
        <v>3029864.4</v>
      </c>
      <c r="HF177" s="9">
        <f>IF(ISNA(VLOOKUP($B177,Area_EM_90,Seq!I$1,FALSE)),".",VLOOKUP($B177,Area_EM_90,Seq!I$1,FALSE))</f>
        <v>7030288</v>
      </c>
      <c r="HG177" s="9">
        <f>IF(ISNA(VLOOKUP($B177,Area_EM_90,Seq!J$1,FALSE)),".",VLOOKUP($B177,Area_EM_90,Seq!J$1,FALSE))</f>
        <v>7846847</v>
      </c>
      <c r="HH177" s="9">
        <f>IF(ISNA(VLOOKUP($B177,Area_EM_00,Seq!C$1,FALSE)),".",VLOOKUP($B177,Area_EM_00,Seq!C$1,FALSE))</f>
        <v>287820</v>
      </c>
      <c r="HI177" s="9">
        <f>IF(ISNA(VLOOKUP($B177,Area_EM_00,Seq!D$1,FALSE)),".",VLOOKUP($B177,Area_EM_00,Seq!D$1,FALSE))</f>
        <v>112475</v>
      </c>
      <c r="HJ177" s="9">
        <f>IF(ISNA(VLOOKUP($B177,Area_EM_00,Seq!E$1,FALSE)),".",VLOOKUP($B177,Area_EM_00,Seq!E$1,FALSE))</f>
        <v>30580</v>
      </c>
      <c r="HK177" s="9">
        <f>IF(ISNA(VLOOKUP($B177,Area_EM_00,Seq!F$1,FALSE)),".",VLOOKUP($B177,Area_EM_00,Seq!F$1,FALSE))</f>
        <v>144765</v>
      </c>
      <c r="HL177" s="9">
        <f>IF(ISNA(VLOOKUP($B177,Area_EM_00,Seq!G$1,FALSE)),".",VLOOKUP($B177,Area_EM_00,Seq!G$1,FALSE))</f>
        <v>20805000</v>
      </c>
      <c r="HM177" s="9">
        <f>IF(ISNA(VLOOKUP($B177,Area_EM_00,Seq!H$1,FALSE)),".",VLOOKUP($B177,Area_EM_00,Seq!H$1,FALSE))</f>
        <v>2018085</v>
      </c>
      <c r="HN177" s="9">
        <f>IF(ISNA(VLOOKUP($B177,Area_EM_00,Seq!I$1,FALSE)),".",VLOOKUP($B177,Area_EM_00,Seq!I$1,FALSE))</f>
        <v>8080662</v>
      </c>
      <c r="HO177" s="9">
        <f>IF(ISNA(VLOOKUP($B177,Area_EM_00,Seq!J$1,FALSE)),".",VLOOKUP($B177,Area_EM_00,Seq!J$1,FALSE))</f>
        <v>10700000</v>
      </c>
      <c r="HQ177" s="27"/>
      <c r="HR177" s="9">
        <f>IFERROR(VLOOKUP($B177,AREA_EM3_60_00,Seq!E$1,FALSE),".")</f>
        <v>90391</v>
      </c>
      <c r="HS177" s="9">
        <f>IFERROR(VLOOKUP($B177,AREA_EM3_60_00,Seq!F$1,FALSE),".")</f>
        <v>137439</v>
      </c>
      <c r="HT177" s="9">
        <f>IFERROR(VLOOKUP($B177,AREA_EM3_60_00,Seq!G$1,FALSE),".")</f>
        <v>336302</v>
      </c>
      <c r="HU177" s="9">
        <f>IFERROR(VLOOKUP($B177,AREA_EM3_10,Seq!B$1,FALSE),".")</f>
        <v>543573.26947849919</v>
      </c>
      <c r="HV177" s="9">
        <f t="shared" si="218"/>
        <v>24593000</v>
      </c>
      <c r="HW177" s="9">
        <f t="shared" si="219"/>
        <v>27791000</v>
      </c>
      <c r="HX177" s="9">
        <f t="shared" si="220"/>
        <v>30769700</v>
      </c>
      <c r="HY177" s="9">
        <f t="shared" si="221"/>
        <v>34126181</v>
      </c>
    </row>
    <row r="178" spans="1:233">
      <c r="A178" s="25" t="s">
        <v>2625</v>
      </c>
      <c r="B178" s="26" t="str">
        <f t="shared" si="178"/>
        <v>United States</v>
      </c>
      <c r="C178" s="166" t="s">
        <v>1664</v>
      </c>
      <c r="D178" s="27">
        <f>VLOOKUP("CHN.NY.GDP.MKTP.KD",AREA_WB_6ATTRS,Seq!B$1,FALSE)/10000</f>
        <v>18294112.043860689</v>
      </c>
      <c r="E178" s="27">
        <f>VLOOKUP("CHN.NY.GDP.MKTP.KD",AREA_WB_6ATTRS,Seq!C$1,FALSE)/10000</f>
        <v>19245405.87014145</v>
      </c>
      <c r="F178" s="27">
        <f>VLOOKUP("CHN.NY.GDP.MKTP.KD",AREA_WB_6ATTRS,Seq!D$1,FALSE)/10000</f>
        <v>20996737.804324333</v>
      </c>
      <c r="G178" s="27">
        <f>VLOOKUP("CHN.NY.GDP.MKTP.KD",AREA_WB_6ATTRS,Seq!E$1,FALSE)/10000</f>
        <v>23285382.224995762</v>
      </c>
      <c r="H178" s="27">
        <f>VLOOKUP("CHN.NY.GDP.MKTP.KD",AREA_WB_6ATTRS,Seq!F$1,FALSE)/10000</f>
        <v>26824760.323195074</v>
      </c>
      <c r="I178" s="27">
        <f>VLOOKUP("CHN.NY.GDP.MKTP.KD",AREA_WB_6ATTRS,Seq!G$1,FALSE)/10000</f>
        <v>30446102.966826372</v>
      </c>
      <c r="J178" s="27">
        <f>VLOOKUP("CHN.NY.GDP.MKTP.KD",AREA_WB_6ATTRS,Seq!H$1,FALSE)/10000</f>
        <v>33125360.027907111</v>
      </c>
      <c r="K178" s="27">
        <f>VLOOKUP("CHN.NY.GDP.MKTP.KD",AREA_WB_6ATTRS,Seq!I$1,FALSE)/10000</f>
        <v>36967901.791144341</v>
      </c>
      <c r="L178" s="27">
        <f>VLOOKUP("CHN.NY.GDP.MKTP.KD",AREA_WB_6ATTRS,Seq!J$1,FALSE)/10000</f>
        <v>41145274.693543643</v>
      </c>
      <c r="M178" s="27">
        <f>VLOOKUP("CHN.NY.GDP.MKTP.KD",AREA_WB_6ATTRS,Seq!K$1,FALSE)/10000</f>
        <v>42832230.955979005</v>
      </c>
      <c r="N178" s="27">
        <f>VLOOKUP("CHN.NY.GDP.MKTP.KD",AREA_WB_6ATTRS,Seq!L$1,FALSE)/10000</f>
        <v>44459855.73230619</v>
      </c>
      <c r="O178" s="27">
        <f>VLOOKUP("CHN.NY.GDP.MKTP.KD",AREA_WB_6ATTRS,Seq!M$1,FALSE)/10000</f>
        <v>48550162.459678344</v>
      </c>
      <c r="P178" s="27">
        <f>VLOOKUP("CHN.NY.GDP.MKTP.KD",AREA_WB_6ATTRS,Seq!N$1,FALSE)/10000</f>
        <v>55444285.528952621</v>
      </c>
      <c r="Q178" s="27">
        <f>VLOOKUP("CHN.NY.GDP.MKTP.KD",AREA_WB_6ATTRS,Seq!O$1,FALSE)/10000</f>
        <v>63206485.503006078</v>
      </c>
      <c r="R178" s="27">
        <f>VLOOKUP("CHN.NY.GDP.MKTP.KD",AREA_WB_6ATTRS,Seq!P$1,FALSE)/10000</f>
        <v>71486535.103899792</v>
      </c>
      <c r="S178" s="27">
        <f>VLOOKUP("CHN.NY.GDP.MKTP.KD",AREA_WB_6ATTRS,Seq!Q$1,FALSE)/10000</f>
        <v>79278567.430224851</v>
      </c>
      <c r="T178" s="27">
        <f>VLOOKUP("CHN.NY.GDP.MKTP.KD",AREA_WB_6ATTRS,Seq!R$1,FALSE)/10000</f>
        <v>87206424.173247412</v>
      </c>
      <c r="U178" s="27">
        <f>VLOOKUP("CHN.NY.GDP.MKTP.KD",AREA_WB_6ATTRS,Seq!S$1,FALSE)/10000</f>
        <v>95316621.621359423</v>
      </c>
      <c r="V178" s="27">
        <f>VLOOKUP("CHN.NY.GDP.MKTP.KD",AREA_WB_6ATTRS,Seq!T$1,FALSE)/10000</f>
        <v>102751318.10782552</v>
      </c>
      <c r="W178" s="27">
        <f>VLOOKUP("CHN.NY.GDP.MKTP.KD",AREA_WB_6ATTRS,Seq!U$1,FALSE)/10000</f>
        <v>110560418.28402025</v>
      </c>
      <c r="X178" s="27">
        <f>VLOOKUP("CHN.NY.GDP.MKTP.KD",AREA_WB_6ATTRS,Seq!V$1,FALSE)/10000</f>
        <v>119847493.41987793</v>
      </c>
      <c r="Y178" s="27">
        <f>VLOOKUP("CHN.NY.GDP.MKTP.KD",AREA_WB_6ATTRS,Seq!W$1,FALSE)/10000</f>
        <v>129794835.37372778</v>
      </c>
      <c r="Z178" s="27">
        <f>VLOOKUP("CHN.NY.GDP.MKTP.KD",AREA_WB_6ATTRS,Seq!X$1,FALSE)/10000</f>
        <v>141606165.392737</v>
      </c>
      <c r="AA178" s="27">
        <f>VLOOKUP("CHN.NY.GDP.MKTP.KD",AREA_WB_6ATTRS,Seq!Y$1,FALSE)/10000</f>
        <v>155766781.9320105</v>
      </c>
      <c r="AB178" s="27">
        <f>VLOOKUP("CHN.NY.GDP.MKTP.KD",AREA_WB_6ATTRS,Seq!Z$1,FALSE)/10000</f>
        <v>171499226.90714428</v>
      </c>
      <c r="AC178" s="27">
        <f>VLOOKUP("CHN.NY.GDP.MKTP.KD",AREA_WB_6ATTRS,Seq!AA$1,FALSE)/10000</f>
        <v>190878639.54765138</v>
      </c>
      <c r="AD178" s="27">
        <f>VLOOKUP("CHN.NY.GDP.MKTP.KD",AREA_WB_6ATTRS,Seq!AB$1,FALSE)/10000</f>
        <v>215120226.77020231</v>
      </c>
      <c r="AE178" s="27">
        <f>VLOOKUP("CHN.NY.GDP.MKTP.KD",AREA_WB_6ATTRS,Seq!AC$1,FALSE)/10000</f>
        <v>245667298.97157177</v>
      </c>
      <c r="AF178" s="27">
        <f>VLOOKUP("CHN.NY.GDP.MKTP.KD",AREA_WB_6ATTRS,Seq!AD$1,FALSE)/10000</f>
        <v>269251359.67284226</v>
      </c>
      <c r="AG178" s="27">
        <f>VLOOKUP("CHN.NY.GDP.MKTP.KD",AREA_WB_6ATTRS,Seq!AE$1,FALSE)/10000</f>
        <v>294022484.76274431</v>
      </c>
      <c r="AH178" s="27">
        <f>VLOOKUP("CHN.NY.GDP.MKTP.KD",AREA_WB_6ATTRS,Seq!AF$1,FALSE)/10000</f>
        <v>324600823.17806971</v>
      </c>
      <c r="AI178" s="27">
        <f>VLOOKUP("CHN.NY.GDP.MKTP.KD",AREA_WB_6ATTRS,Seq!AG$1,FALSE)/10000</f>
        <v>354139498.08727396</v>
      </c>
      <c r="AJ178" s="27"/>
      <c r="AK178" s="27"/>
      <c r="AL178" s="27"/>
      <c r="AM178" s="27"/>
      <c r="AN178" s="27"/>
      <c r="AO178" s="27"/>
      <c r="AP178" s="27">
        <f>IFERROR(VLOOKUP(CONCATENATE($C178, ".NY.GDP.MKTP.KD"),AREA_WB_6ATTRS,Seq!B$1,FALSE)/10000,".")</f>
        <v>514221994.06709021</v>
      </c>
      <c r="AQ178" s="27">
        <f>IFERROR(VLOOKUP(CONCATENATE($C178, ".NY.GDP.MKTP.KD"),AREA_WB_6ATTRS,Seq!C$1,FALSE)/10000,".")</f>
        <v>527289570.44658136</v>
      </c>
      <c r="AR178" s="27">
        <f>IFERROR(VLOOKUP(CONCATENATE($C178, ".NY.GDP.MKTP.KD"),AREA_WB_6ATTRS,Seq!D$1,FALSE)/10000,".")</f>
        <v>516847929.30696076</v>
      </c>
      <c r="AS178" s="27">
        <f>IFERROR(VLOOKUP(CONCATENATE($C178, ".NY.GDP.MKTP.KD"),AREA_WB_6ATTRS,Seq!E$1,FALSE)/10000,".")</f>
        <v>540188590.17216182</v>
      </c>
      <c r="AT178" s="27">
        <f>IFERROR(VLOOKUP(CONCATENATE($C178, ".NY.GDP.MKTP.KD"),AREA_WB_6ATTRS,Seq!F$1,FALSE)/10000,".")</f>
        <v>579054206.00281394</v>
      </c>
      <c r="AU178" s="27">
        <f>IFERROR(VLOOKUP(CONCATENATE($C178, ".NY.GDP.MKTP.KD"),AREA_WB_6ATTRS,Seq!G$1,FALSE)/10000,".")</f>
        <v>602865051.21839726</v>
      </c>
      <c r="AV178" s="27">
        <f>IFERROR(VLOOKUP(CONCATENATE($C178, ".NY.GDP.MKTP.KD"),AREA_WB_6ATTRS,Seq!H$1,FALSE)/10000,".")</f>
        <v>623526548.42670345</v>
      </c>
      <c r="AW178" s="27">
        <f>IFERROR(VLOOKUP(CONCATENATE($C178, ".NY.GDP.MKTP.KD"),AREA_WB_6ATTRS,Seq!I$1,FALSE)/10000,".")</f>
        <v>643274291.14275718</v>
      </c>
      <c r="AX178" s="27">
        <f>IFERROR(VLOOKUP(CONCATENATE($C178, ".NY.GDP.MKTP.KD"),AREA_WB_6ATTRS,Seq!J$1,FALSE)/10000,".")</f>
        <v>669648971.77834916</v>
      </c>
      <c r="AY178" s="27">
        <f>IFERROR(VLOOKUP(CONCATENATE($C178, ".NY.GDP.MKTP.KD"),AREA_WB_6ATTRS,Seq!K$1,FALSE)/10000,".")</f>
        <v>693521916.81379437</v>
      </c>
      <c r="AZ178" s="27">
        <f>IFERROR(VLOOKUP(CONCATENATE($C178, ".NY.GDP.MKTP.KD"),AREA_WB_6ATTRS,Seq!L$1,FALSE)/10000,".")</f>
        <v>706394322.33086264</v>
      </c>
      <c r="BA178" s="27">
        <f>IFERROR(VLOOKUP(CONCATENATE($C178, ".NY.GDP.MKTP.KD"),AREA_WB_6ATTRS,Seq!M$1,FALSE)/10000,".")</f>
        <v>704549070.54068339</v>
      </c>
      <c r="BB178" s="27">
        <f>IFERROR(VLOOKUP(CONCATENATE($C178, ".NY.GDP.MKTP.KD"),AREA_WB_6ATTRS,Seq!N$1,FALSE)/10000,".")</f>
        <v>728537343.81301475</v>
      </c>
      <c r="BC178" s="27">
        <f>IFERROR(VLOOKUP(CONCATENATE($C178, ".NY.GDP.MKTP.KD"),AREA_WB_6ATTRS,Seq!O$1,FALSE)/10000,".")</f>
        <v>749464983.10644281</v>
      </c>
      <c r="BD178" s="27">
        <f>IFERROR(VLOOKUP(CONCATENATE($C178, ".NY.GDP.MKTP.KD"),AREA_WB_6ATTRS,Seq!P$1,FALSE)/10000,".")</f>
        <v>780301979.36924756</v>
      </c>
      <c r="BE178" s="27">
        <f>IFERROR(VLOOKUP(CONCATENATE($C178, ".NY.GDP.MKTP.KD"),AREA_WB_6ATTRS,Seq!Q$1,FALSE)/10000,".")</f>
        <v>800191664.53069961</v>
      </c>
      <c r="BF178" s="27">
        <f>IFERROR(VLOOKUP(CONCATENATE($C178, ".NY.GDP.MKTP.KD"),AREA_WB_6ATTRS,Seq!R$1,FALSE)/10000,".")</f>
        <v>830487505.22042274</v>
      </c>
      <c r="BG178" s="27">
        <f>IFERROR(VLOOKUP(CONCATENATE($C178, ".NY.GDP.MKTP.KD"),AREA_WB_6ATTRS,Seq!S$1,FALSE)/10000,".")</f>
        <v>867907082.38857865</v>
      </c>
      <c r="BH178" s="27">
        <f>IFERROR(VLOOKUP(CONCATENATE($C178, ".NY.GDP.MKTP.KD"),AREA_WB_6ATTRS,Seq!T$1,FALSE)/10000,".")</f>
        <v>906107343.00642574</v>
      </c>
      <c r="BI178" s="27">
        <f>IFERROR(VLOOKUP(CONCATENATE($C178, ".NY.GDP.MKTP.KD"),AREA_WB_6ATTRS,Seq!U$1,FALSE)/10000,".")</f>
        <v>950224829.31681919</v>
      </c>
      <c r="BJ178" s="27">
        <f>IFERROR(VLOOKUP(CONCATENATE($C178, ".NY.GDP.MKTP.KD"),AREA_WB_6ATTRS,Seq!V$1,FALSE)/10000,".")</f>
        <v>989880000</v>
      </c>
      <c r="BK178" s="27">
        <f>IFERROR(VLOOKUP(CONCATENATE($C178, ".NY.GDP.MKTP.KD"),AREA_WB_6ATTRS,Seq!W$1,FALSE)/10000,".")</f>
        <v>1000703111.4616287</v>
      </c>
      <c r="BL178" s="27">
        <f>IFERROR(VLOOKUP(CONCATENATE($C178, ".NY.GDP.MKTP.KD"),AREA_WB_6ATTRS,Seq!X$1,FALSE)/10000,".")</f>
        <v>1018995944.1123487</v>
      </c>
      <c r="BM178" s="27">
        <f>IFERROR(VLOOKUP(CONCATENATE($C178, ".NY.GDP.MKTP.KD"),AREA_WB_6ATTRS,Seq!Y$1,FALSE)/10000,".")</f>
        <v>1045006897.2316072</v>
      </c>
      <c r="BN178" s="27">
        <f>IFERROR(VLOOKUP(CONCATENATE($C178, ".NY.GDP.MKTP.KD"),AREA_WB_6ATTRS,Seq!Z$1,FALSE)/10000,".")</f>
        <v>1081370777.4621122</v>
      </c>
      <c r="BO178" s="27">
        <f>IFERROR(VLOOKUP(CONCATENATE($C178, ".NY.GDP.MKTP.KD"),AREA_WB_6ATTRS,Seq!AA$1,FALSE)/10000,".")</f>
        <v>1114629666.6995273</v>
      </c>
      <c r="BP178" s="27">
        <f>IFERROR(VLOOKUP(CONCATENATE($C178, ".NY.GDP.MKTP.KD"),AREA_WB_6ATTRS,Seq!AB$1,FALSE)/10000,".")</f>
        <v>1144269023.5792825</v>
      </c>
      <c r="BQ178" s="27">
        <f>IFERROR(VLOOKUP(CONCATENATE($C178, ".NY.GDP.MKTP.KD"),AREA_WB_6ATTRS,Seq!AC$1,FALSE)/10000,".")</f>
        <v>1166092674.5592883</v>
      </c>
      <c r="BR178" s="27">
        <f>IFERROR(VLOOKUP(CONCATENATE($C178, ".NY.GDP.MKTP.KD"),AREA_WB_6ATTRS,Seq!AD$1,FALSE)/10000,".")</f>
        <v>1161905372.4200351</v>
      </c>
      <c r="BS178" s="27">
        <f>IFERROR(VLOOKUP(CONCATENATE($C178, ".NY.GDP.MKTP.KD"),AREA_WB_6ATTRS,Seq!AE$1,FALSE)/10000,".")</f>
        <v>1120919491.3112442</v>
      </c>
      <c r="BT178" s="27">
        <f>IFERROR(VLOOKUP(CONCATENATE($C178, ".NY.GDP.MKTP.KD"),AREA_WB_6ATTRS,Seq!AF$1,FALSE)/10000,".")</f>
        <v>1154790507.3444397</v>
      </c>
      <c r="BU178" s="27">
        <f>IFERROR(VLOOKUP(CONCATENATE($C178, ".NY.GDP.MKTP.KD"),AREA_WB_6ATTRS,Seq!AG$1,FALSE)/10000,".")</f>
        <v>1174421945.969295</v>
      </c>
      <c r="BV178" s="27"/>
      <c r="BW178" s="27"/>
      <c r="BX178" s="27"/>
      <c r="BY178" s="27"/>
      <c r="BZ178" s="27"/>
      <c r="CA178" s="27"/>
      <c r="CB178" s="27"/>
      <c r="CC178" s="27">
        <f>CNPop!A$48</f>
        <v>5.0000000000000001E-3</v>
      </c>
      <c r="CD178" s="27">
        <f>CNPop!B$48</f>
        <v>6.0000000000000001E-3</v>
      </c>
      <c r="CE178" s="27">
        <f>CNPop!C$48</f>
        <v>6.0000000000000001E-3</v>
      </c>
      <c r="CF178" s="27">
        <f>CNPop!D$48</f>
        <v>7.0000000000000001E-3</v>
      </c>
      <c r="CG178" s="27">
        <f>CNPop!E$48</f>
        <v>7.0000000000000001E-3</v>
      </c>
      <c r="CH178" s="27">
        <f>CNPop!F$48</f>
        <v>8.0000000000000002E-3</v>
      </c>
      <c r="CI178" s="27">
        <f>CNPop!G$48</f>
        <v>8.9999999999999993E-3</v>
      </c>
      <c r="CJ178" s="27">
        <f>CNPop!H$48</f>
        <v>0.01</v>
      </c>
      <c r="CK178" s="27">
        <f>CNPop!I$48</f>
        <v>1.0999999999999999E-2</v>
      </c>
      <c r="CL178" s="27">
        <f>CNPop!J$48</f>
        <v>1.2E-2</v>
      </c>
      <c r="CM178" s="27">
        <f>CNPop!K$48</f>
        <v>1.4E-2</v>
      </c>
      <c r="CN178" s="27">
        <f>CNPop!L$48</f>
        <v>1.6E-2</v>
      </c>
      <c r="CO178" s="27">
        <f>CNPop!M$48</f>
        <v>1.7000000000000001E-2</v>
      </c>
      <c r="CP178" s="27">
        <f>CNPop!N$48</f>
        <v>1.9E-2</v>
      </c>
      <c r="CQ178" s="27">
        <f>CNPop!O$48</f>
        <v>2.1000000000000001E-2</v>
      </c>
      <c r="CR178" s="27">
        <f>CNPop!P$48</f>
        <v>2.3E-2</v>
      </c>
      <c r="CS178" s="27">
        <f>CNPop!Q$48</f>
        <v>2.5999999999999999E-2</v>
      </c>
      <c r="CT178" s="27">
        <f>CNPop!R$48</f>
        <v>2.8000000000000001E-2</v>
      </c>
      <c r="CU178" s="27">
        <f>CNPop!S$48</f>
        <v>0.03</v>
      </c>
      <c r="CV178" s="27">
        <f>CNPop!T$48</f>
        <v>3.3000000000000002E-2</v>
      </c>
      <c r="CW178" s="27">
        <f>CNPop!U$48</f>
        <v>3.5999999999999997E-2</v>
      </c>
      <c r="CX178" s="27">
        <f>CNPop!V$48</f>
        <v>3.9E-2</v>
      </c>
      <c r="CY178" s="27">
        <f>CNPop!W$48</f>
        <v>4.2000000000000003E-2</v>
      </c>
      <c r="CZ178" s="27">
        <f>CNPop!X$48</f>
        <v>4.4999999999999998E-2</v>
      </c>
      <c r="DA178" s="27">
        <f>CNPop!Y$48</f>
        <v>4.9000000000000002E-2</v>
      </c>
      <c r="DB178" s="27">
        <f>CNPop!Z$48</f>
        <v>5.1999999999999998E-2</v>
      </c>
      <c r="DC178" s="27">
        <f>CNPop!AA$48</f>
        <v>5.6000000000000001E-2</v>
      </c>
      <c r="DD178" s="27">
        <f>CNPop!AB$48</f>
        <v>0.06</v>
      </c>
      <c r="DE178" s="27">
        <f>CNPop!AC$48</f>
        <v>6.3E-2</v>
      </c>
      <c r="DF178" s="27">
        <f>CNPop!AD$48</f>
        <v>6.8000000000000005E-2</v>
      </c>
      <c r="DG178" s="27">
        <f>CNPop!AE$48</f>
        <v>7.1999999999999995E-2</v>
      </c>
      <c r="DH178" s="27">
        <f>CNPop!AF$48</f>
        <v>7.5999999999999998E-2</v>
      </c>
      <c r="DI178" s="27">
        <f>CNPop!AG$48</f>
        <v>8.1000000000000003E-2</v>
      </c>
      <c r="DJ178" s="27">
        <f>CNPop!AH$48</f>
        <v>8.5000000000000006E-2</v>
      </c>
      <c r="DK178" s="27">
        <f>CNPop!AI$48</f>
        <v>0.09</v>
      </c>
      <c r="DL178" s="27">
        <f>CNPop!AJ$48</f>
        <v>9.5000000000000001E-2</v>
      </c>
      <c r="DM178" s="27">
        <f>CNPop!AK$48</f>
        <v>0.1</v>
      </c>
      <c r="DN178" s="27"/>
      <c r="DO178" s="27">
        <f t="shared" si="226"/>
        <v>0.33</v>
      </c>
      <c r="DP178" s="27">
        <f t="shared" si="227"/>
        <v>0.33</v>
      </c>
      <c r="DQ178" s="27">
        <f t="shared" si="228"/>
        <v>0.33</v>
      </c>
      <c r="DR178" s="27">
        <f t="shared" si="229"/>
        <v>0.33</v>
      </c>
      <c r="DS178" s="27">
        <f t="shared" si="230"/>
        <v>0.33</v>
      </c>
      <c r="DT178" s="27">
        <f t="shared" si="231"/>
        <v>0.33</v>
      </c>
      <c r="DU178" s="27">
        <f t="shared" si="232"/>
        <v>0.33</v>
      </c>
      <c r="DV178" s="27">
        <f t="shared" si="233"/>
        <v>0.33</v>
      </c>
      <c r="DW178" s="27">
        <f t="shared" si="234"/>
        <v>0.33</v>
      </c>
      <c r="DX178" s="27">
        <f t="shared" si="235"/>
        <v>0.33</v>
      </c>
      <c r="DY178" s="27">
        <f t="shared" si="236"/>
        <v>0.33</v>
      </c>
      <c r="DZ178" s="27">
        <f t="shared" si="237"/>
        <v>0.33</v>
      </c>
      <c r="EA178" s="27">
        <f t="shared" si="238"/>
        <v>0.33</v>
      </c>
      <c r="EB178" s="27">
        <f t="shared" si="239"/>
        <v>0.33</v>
      </c>
      <c r="EC178" s="27">
        <f t="shared" si="240"/>
        <v>0.33</v>
      </c>
      <c r="ED178" s="27">
        <f t="shared" si="241"/>
        <v>0.33</v>
      </c>
      <c r="EE178" s="27">
        <f t="shared" si="242"/>
        <v>0.33</v>
      </c>
      <c r="EF178" s="27">
        <f t="shared" si="243"/>
        <v>0.33</v>
      </c>
      <c r="EG178" s="27">
        <f t="shared" si="244"/>
        <v>0.33799999237060546</v>
      </c>
      <c r="EH178" s="27">
        <f t="shared" si="245"/>
        <v>0.34200000762939453</v>
      </c>
      <c r="EI178" s="27">
        <f t="shared" si="246"/>
        <v>0.34799999237060547</v>
      </c>
      <c r="EJ178" s="27">
        <f t="shared" si="247"/>
        <v>0.35700000762939454</v>
      </c>
      <c r="EK178" s="27">
        <f t="shared" si="248"/>
        <v>0.58899999999999997</v>
      </c>
      <c r="EL178" s="27">
        <f t="shared" si="249"/>
        <v>0.59399999999999997</v>
      </c>
      <c r="EM178" s="27">
        <f t="shared" si="250"/>
        <v>0.59799999999999998</v>
      </c>
      <c r="EN178" s="27">
        <f t="shared" si="251"/>
        <v>0.59899999999999998</v>
      </c>
      <c r="EO178" s="27">
        <f t="shared" si="252"/>
        <v>0.60399999999999998</v>
      </c>
      <c r="EP178" s="27">
        <f t="shared" si="215"/>
        <v>0.61099999999999999</v>
      </c>
      <c r="EQ178" s="27">
        <f t="shared" si="216"/>
        <v>0.61099999999999999</v>
      </c>
      <c r="ER178" s="27">
        <f t="shared" si="261"/>
        <v>0.61099999999999999</v>
      </c>
      <c r="ES178" s="27">
        <f t="shared" si="261"/>
        <v>0.61099999999999999</v>
      </c>
      <c r="ET178" s="27">
        <f t="shared" si="261"/>
        <v>0.61099999999999999</v>
      </c>
      <c r="EU178" s="27"/>
      <c r="EV178" s="27"/>
      <c r="EW178" s="27"/>
      <c r="EX178" s="27"/>
      <c r="EY178" s="27"/>
      <c r="EZ178" s="27" t="str">
        <f>IFERROR(VLOOKUP(CONCATENATE($C178,".SL.TLF.TERT.ZS"),AREA_WB_6ATTRS,Seq!B$1,FALSE)/100,".")</f>
        <v>.</v>
      </c>
      <c r="FA178" s="27" t="str">
        <f>IFERROR(VLOOKUP(CONCATENATE($C178,".SL.TLF.TERT.ZS"),AREA_WB_6ATTRS,Seq!C$1,FALSE)/100,".")</f>
        <v>.</v>
      </c>
      <c r="FB178" s="27" t="str">
        <f>IFERROR(VLOOKUP(CONCATENATE($C178,".SL.TLF.TERT.ZS"),AREA_WB_6ATTRS,Seq!D$1,FALSE)/100,".")</f>
        <v>.</v>
      </c>
      <c r="FC178" s="27" t="str">
        <f>IFERROR(VLOOKUP(CONCATENATE($C178,".SL.TLF.TERT.ZS"),AREA_WB_6ATTRS,Seq!E$1,FALSE)/100,".")</f>
        <v>.</v>
      </c>
      <c r="FD178" s="27" t="str">
        <f>IFERROR(VLOOKUP(CONCATENATE($C178,".SL.TLF.TERT.ZS"),AREA_WB_6ATTRS,Seq!F$1,FALSE)/100,".")</f>
        <v>.</v>
      </c>
      <c r="FE178" s="27" t="str">
        <f>IFERROR(VLOOKUP(CONCATENATE($C178,".SL.TLF.TERT.ZS"),AREA_WB_6ATTRS,Seq!G$1,FALSE)/100,".")</f>
        <v>.</v>
      </c>
      <c r="FF178" s="27" t="str">
        <f>IFERROR(VLOOKUP(CONCATENATE($C178,".SL.TLF.TERT.ZS"),AREA_WB_6ATTRS,Seq!H$1,FALSE)/100,".")</f>
        <v>.</v>
      </c>
      <c r="FG178" s="27" t="str">
        <f>IFERROR(VLOOKUP(CONCATENATE($C178,".SL.TLF.TERT.ZS"),AREA_WB_6ATTRS,Seq!I$1,FALSE)/100,".")</f>
        <v>.</v>
      </c>
      <c r="FH178" s="27" t="str">
        <f>IFERROR(VLOOKUP(CONCATENATE($C178,".SL.TLF.TERT.ZS"),AREA_WB_6ATTRS,Seq!J$1,FALSE)/100,".")</f>
        <v>.</v>
      </c>
      <c r="FI178" s="27" t="str">
        <f>IFERROR(VLOOKUP(CONCATENATE($C178,".SL.TLF.TERT.ZS"),AREA_WB_6ATTRS,Seq!K$1,FALSE)/100,".")</f>
        <v>.</v>
      </c>
      <c r="FJ178" s="27" t="str">
        <f>IFERROR(VLOOKUP(CONCATENATE($C178,".SL.TLF.TERT.ZS"),AREA_WB_6ATTRS,Seq!L$1,FALSE)/100,".")</f>
        <v>.</v>
      </c>
      <c r="FK178" s="27" t="str">
        <f>IFERROR(VLOOKUP(CONCATENATE($C178,".SL.TLF.TERT.ZS"),AREA_WB_6ATTRS,Seq!M$1,FALSE)/100,".")</f>
        <v>.</v>
      </c>
      <c r="FL178" s="27" t="str">
        <f>IFERROR(VLOOKUP(CONCATENATE($C178,".SL.TLF.TERT.ZS"),AREA_WB_6ATTRS,Seq!N$1,FALSE)/100,".")</f>
        <v>.</v>
      </c>
      <c r="FM178" s="27" t="str">
        <f>IFERROR(VLOOKUP(CONCATENATE($C178,".SL.TLF.TERT.ZS"),AREA_WB_6ATTRS,Seq!O$1,FALSE)/100,".")</f>
        <v>.</v>
      </c>
      <c r="FN178" s="27" t="str">
        <f>IFERROR(VLOOKUP(CONCATENATE($C178,".SL.TLF.TERT.ZS"),AREA_WB_6ATTRS,Seq!P$1,FALSE)/100,".")</f>
        <v>.</v>
      </c>
      <c r="FO178" s="27" t="str">
        <f>IFERROR(VLOOKUP(CONCATENATE($C178,".SL.TLF.TERT.ZS"),AREA_WB_6ATTRS,Seq!Q$1,FALSE)/100,".")</f>
        <v>.</v>
      </c>
      <c r="FP178" s="27" t="str">
        <f>IFERROR(VLOOKUP(CONCATENATE($C178,".SL.TLF.TERT.ZS"),AREA_WB_6ATTRS,Seq!R$1,FALSE)/100,".")</f>
        <v>.</v>
      </c>
      <c r="FQ178" s="27">
        <f>IFERROR(VLOOKUP(CONCATENATE($C178,".SL.TLF.TERT.ZS"),AREA_WB_6ATTRS,Seq!S$1,FALSE)/100,".")</f>
        <v>0.33</v>
      </c>
      <c r="FR178" s="27">
        <f>IFERROR(VLOOKUP(CONCATENATE($C178,".SL.TLF.TERT.ZS"),AREA_WB_6ATTRS,Seq!T$1,FALSE)/100,".")</f>
        <v>0.33799999237060546</v>
      </c>
      <c r="FS178" s="27">
        <f>IFERROR(VLOOKUP(CONCATENATE($C178,".SL.TLF.TERT.ZS"),AREA_WB_6ATTRS,Seq!U$1,FALSE)/100,".")</f>
        <v>0.34200000762939453</v>
      </c>
      <c r="FT178" s="27">
        <f>IFERROR(VLOOKUP(CONCATENATE($C178,".SL.TLF.TERT.ZS"),AREA_WB_6ATTRS,Seq!V$1,FALSE)/100,".")</f>
        <v>0.34799999237060547</v>
      </c>
      <c r="FU178" s="27">
        <f>IFERROR(VLOOKUP(CONCATENATE($C178,".SL.TLF.TERT.ZS"),AREA_WB_6ATTRS,Seq!W$1,FALSE)/100,".")</f>
        <v>0.35700000762939454</v>
      </c>
      <c r="FV178" s="27">
        <f>IFERROR(VLOOKUP(CONCATENATE($C178,".SL.TLF.TERT.ZS"),AREA_WB_6ATTRS,Seq!X$1,FALSE)/100,".")</f>
        <v>0.58899999999999997</v>
      </c>
      <c r="FW178" s="27">
        <f>IFERROR(VLOOKUP(CONCATENATE($C178,".SL.TLF.TERT.ZS"),AREA_WB_6ATTRS,Seq!Y$1,FALSE)/100,".")</f>
        <v>0.59399999999999997</v>
      </c>
      <c r="FX178" s="27">
        <f>IFERROR(VLOOKUP(CONCATENATE($C178,".SL.TLF.TERT.ZS"),AREA_WB_6ATTRS,Seq!Z$1,FALSE)/100,".")</f>
        <v>0.59799999999999998</v>
      </c>
      <c r="FY178" s="27">
        <f>IFERROR(VLOOKUP(CONCATENATE($C178,".SL.TLF.TERT.ZS"),AREA_WB_6ATTRS,Seq!AA$1,FALSE)/100,".")</f>
        <v>0.59899999999999998</v>
      </c>
      <c r="FZ178" s="27">
        <f>IFERROR(VLOOKUP(CONCATENATE($C178,".SL.TLF.TERT.ZS"),AREA_WB_6ATTRS,Seq!AB$1,FALSE)/100,".")</f>
        <v>0.60399999999999998</v>
      </c>
      <c r="GA178" s="27">
        <f>IFERROR(VLOOKUP(CONCATENATE($C178,".SL.TLF.TERT.ZS"),AREA_WB_6ATTRS,Seq!AC$1,FALSE)/100,".")</f>
        <v>0.61099999999999999</v>
      </c>
      <c r="GB178" s="27" t="str">
        <f>IFERROR(VLOOKUP(CONCATENATE($C178,".SL.TLF.TERT.ZS"),AREA_WB_6ATTRS,Seq!AD$1,FALSE)/100,".")</f>
        <v>.</v>
      </c>
      <c r="GC178" s="27" t="str">
        <f>IFERROR(VLOOKUP(CONCATENATE($C178,".SL.TLF.TERT.ZS"),AREA_WB_6ATTRS,Seq!AE$1,FALSE)/100,".")</f>
        <v>.</v>
      </c>
      <c r="GD178" s="27" t="str">
        <f>IFERROR(VLOOKUP(CONCATENATE($C178,".SL.TLF.TERT.ZS"),AREA_WB_6ATTRS,Seq!AF$1,FALSE)/100,".")</f>
        <v>.</v>
      </c>
      <c r="GE178" s="27" t="str">
        <f>IFERROR(VLOOKUP(CONCATENATE($C178,".SL.TLF.TERT.ZS"),AREA_WB_6ATTRS,Seq!AG$1,FALSE)/100,".")</f>
        <v>.</v>
      </c>
      <c r="GF178" s="27" t="str">
        <f>IFERROR(VLOOKUP(CONCATENATE($C178,".SL.TLF.TERT.ZS"),AREA_WB_6ATTRS,Seq!AH$1,FALSE)/100,".")</f>
        <v>.</v>
      </c>
      <c r="GG178" s="27" t="str">
        <f>IFERROR(VLOOKUP(CONCATENATE($C178,".SL.TLF.TERT.ZS"),AREA_WB_6ATTRS,Seq!AI$1,FALSE)/100,".")</f>
        <v>.</v>
      </c>
      <c r="GH178" s="27" t="str">
        <f>IFERROR(VLOOKUP(CONCATENATE($C178,".SL.TLF.TERT.ZS"),AREA_WB_6ATTRS,Seq!AJ$1,FALSE)/100,".")</f>
        <v>.</v>
      </c>
      <c r="GI178" s="27" t="str">
        <f>IFERROR(VLOOKUP(CONCATENATE($C178,".SL.TLF.TERT.ZS"),AREA_WB_6ATTRS,Seq!AK$1,FALSE)/100,".")</f>
        <v>.</v>
      </c>
      <c r="GJ178" s="27" t="str">
        <f>IFERROR(VLOOKUP(CONCATENATE($C178,".SL.TLF.TERT.ZS"),AREA_WB_6ATTRS,Seq!AL$1,FALSE)/100,".")</f>
        <v>.</v>
      </c>
      <c r="GK178" s="27"/>
      <c r="GL178" s="27"/>
      <c r="GM178" s="27">
        <f t="shared" si="253"/>
        <v>3.5473209373968534E-3</v>
      </c>
      <c r="GN178" s="27">
        <f t="shared" si="254"/>
        <v>7.2108739979889671E-3</v>
      </c>
      <c r="GO178" s="27">
        <f t="shared" si="217"/>
        <v>1.196444367265356E-2</v>
      </c>
      <c r="GP178" s="27"/>
      <c r="GQ178" s="9">
        <f>IF(VLOOKUP($B178,EM_80!$B$1:$C$201,2,FALSE)&gt;0,VLOOKUP($B178,EM_80!$B$1:$C$201,2,FALSE),".")</f>
        <v>806040</v>
      </c>
      <c r="GR178" s="9">
        <f t="shared" si="255"/>
        <v>1800000</v>
      </c>
      <c r="GS178" s="9">
        <f t="shared" si="210"/>
        <v>3376031</v>
      </c>
      <c r="GU178">
        <f t="shared" si="256"/>
        <v>227225000</v>
      </c>
      <c r="GV178">
        <f t="shared" si="257"/>
        <v>249623000</v>
      </c>
      <c r="GW178">
        <f t="shared" si="258"/>
        <v>282172000</v>
      </c>
      <c r="GX178">
        <f t="shared" si="259"/>
        <v>309349689</v>
      </c>
      <c r="GZ178" s="9">
        <f>IF(ISNA(VLOOKUP($B178,Area_EM_90,Seq!C$1,FALSE)),".",VLOOKUP($B178,Area_EM_90,Seq!C$1,FALSE))</f>
        <v>462957</v>
      </c>
      <c r="HA178" s="9">
        <f>IF(ISNA(VLOOKUP($B178,Area_EM_90,Seq!D$1,FALSE)),".",VLOOKUP($B178,Area_EM_90,Seq!D$1,FALSE))</f>
        <v>123866</v>
      </c>
      <c r="HB178" s="9">
        <f>IF(ISNA(VLOOKUP($B178,Area_EM_90,Seq!E$1,FALSE)),".",VLOOKUP($B178,Area_EM_90,Seq!E$1,FALSE))</f>
        <v>130187</v>
      </c>
      <c r="HC178" s="9">
        <f>IF(ISNA(VLOOKUP($B178,Area_EM_90,Seq!F$1,FALSE)),".",VLOOKUP($B178,Area_EM_90,Seq!F$1,FALSE))</f>
        <v>208904</v>
      </c>
      <c r="HD178" s="9">
        <f>IF(ISNA(VLOOKUP($B178,Area_EM_90,Seq!G$1,FALSE)),".",VLOOKUP($B178,Area_EM_90,Seq!G$1,FALSE))</f>
        <v>162800000</v>
      </c>
      <c r="HE178" s="9">
        <f>IF(ISNA(VLOOKUP($B178,Area_EM_90,Seq!H$1,FALSE)),".",VLOOKUP($B178,Area_EM_90,Seq!H$1,FALSE))</f>
        <v>18233152</v>
      </c>
      <c r="HF178" s="9">
        <f>IF(ISNA(VLOOKUP($B178,Area_EM_90,Seq!I$1,FALSE)),".",VLOOKUP($B178,Area_EM_90,Seq!I$1,FALSE))</f>
        <v>80700000</v>
      </c>
      <c r="HG178" s="9">
        <f>IF(ISNA(VLOOKUP($B178,Area_EM_90,Seq!J$1,FALSE)),".",VLOOKUP($B178,Area_EM_90,Seq!J$1,FALSE))</f>
        <v>63800000</v>
      </c>
      <c r="HH178" s="9">
        <f>IF(ISNA(VLOOKUP($B178,Area_EM_00,Seq!C$1,FALSE)),".",VLOOKUP($B178,Area_EM_00,Seq!C$1,FALSE))</f>
        <v>841699</v>
      </c>
      <c r="HI178" s="9">
        <f>IF(ISNA(VLOOKUP($B178,Area_EM_00,Seq!D$1,FALSE)),".",VLOOKUP($B178,Area_EM_00,Seq!D$1,FALSE))</f>
        <v>173318</v>
      </c>
      <c r="HJ178" s="9">
        <f>IF(ISNA(VLOOKUP($B178,Area_EM_00,Seq!E$1,FALSE)),".",VLOOKUP($B178,Area_EM_00,Seq!E$1,FALSE))</f>
        <v>215488</v>
      </c>
      <c r="HK178" s="9">
        <f>IF(ISNA(VLOOKUP($B178,Area_EM_00,Seq!F$1,FALSE)),".",VLOOKUP($B178,Area_EM_00,Seq!F$1,FALSE))</f>
        <v>452893</v>
      </c>
      <c r="HL178" s="9">
        <f>IF(ISNA(VLOOKUP($B178,Area_EM_00,Seq!G$1,FALSE)),".",VLOOKUP($B178,Area_EM_00,Seq!G$1,FALSE))</f>
        <v>183600000</v>
      </c>
      <c r="HM178" s="9">
        <f>IF(ISNA(VLOOKUP($B178,Area_EM_00,Seq!H$1,FALSE)),".",VLOOKUP($B178,Area_EM_00,Seq!H$1,FALSE))</f>
        <v>10279584</v>
      </c>
      <c r="HN178" s="9">
        <f>IF(ISNA(VLOOKUP($B178,Area_EM_00,Seq!I$1,FALSE)),".",VLOOKUP($B178,Area_EM_00,Seq!I$1,FALSE))</f>
        <v>79100000</v>
      </c>
      <c r="HO178" s="9">
        <f>IF(ISNA(VLOOKUP($B178,Area_EM_00,Seq!J$1,FALSE)),".",VLOOKUP($B178,Area_EM_00,Seq!J$1,FALSE))</f>
        <v>94200000</v>
      </c>
      <c r="HQ178" s="27"/>
      <c r="HR178" s="9">
        <f>IFERROR(VLOOKUP($B178,AREA_EM3_60_00,Seq!E$1,FALSE),".")</f>
        <v>320005</v>
      </c>
      <c r="HS178" s="9">
        <f>IFERROR(VLOOKUP($B178,AREA_EM3_60_00,Seq!F$1,FALSE),".")</f>
        <v>574049</v>
      </c>
      <c r="HT178" s="9">
        <f>IFERROR(VLOOKUP($B178,AREA_EM3_60_00,Seq!G$1,FALSE),".")</f>
        <v>1016412</v>
      </c>
      <c r="HU178" s="9">
        <f>IFERROR(VLOOKUP($B178,AREA_EM3_10,Seq!B$1,FALSE),".")</f>
        <v>1736313.6500737434</v>
      </c>
      <c r="HV178" s="9">
        <f t="shared" si="218"/>
        <v>227225000</v>
      </c>
      <c r="HW178" s="9">
        <f t="shared" si="219"/>
        <v>249623000</v>
      </c>
      <c r="HX178" s="9">
        <f t="shared" si="220"/>
        <v>282172000</v>
      </c>
      <c r="HY178" s="9">
        <f t="shared" si="221"/>
        <v>309349689</v>
      </c>
    </row>
    <row r="179" spans="1:233">
      <c r="A179" s="25" t="s">
        <v>3206</v>
      </c>
      <c r="B179" s="26" t="str">
        <f t="shared" si="178"/>
        <v>Greenland</v>
      </c>
      <c r="C179" s="166" t="s">
        <v>1426</v>
      </c>
      <c r="D179" s="27">
        <f>VLOOKUP("CHN.NY.GDP.MKTP.KD",AREA_WB_6ATTRS,Seq!B$1,FALSE)/10000</f>
        <v>18294112.043860689</v>
      </c>
      <c r="E179" s="27">
        <f>VLOOKUP("CHN.NY.GDP.MKTP.KD",AREA_WB_6ATTRS,Seq!C$1,FALSE)/10000</f>
        <v>19245405.87014145</v>
      </c>
      <c r="F179" s="27">
        <f>VLOOKUP("CHN.NY.GDP.MKTP.KD",AREA_WB_6ATTRS,Seq!D$1,FALSE)/10000</f>
        <v>20996737.804324333</v>
      </c>
      <c r="G179" s="27">
        <f>VLOOKUP("CHN.NY.GDP.MKTP.KD",AREA_WB_6ATTRS,Seq!E$1,FALSE)/10000</f>
        <v>23285382.224995762</v>
      </c>
      <c r="H179" s="27">
        <f>VLOOKUP("CHN.NY.GDP.MKTP.KD",AREA_WB_6ATTRS,Seq!F$1,FALSE)/10000</f>
        <v>26824760.323195074</v>
      </c>
      <c r="I179" s="27">
        <f>VLOOKUP("CHN.NY.GDP.MKTP.KD",AREA_WB_6ATTRS,Seq!G$1,FALSE)/10000</f>
        <v>30446102.966826372</v>
      </c>
      <c r="J179" s="27">
        <f>VLOOKUP("CHN.NY.GDP.MKTP.KD",AREA_WB_6ATTRS,Seq!H$1,FALSE)/10000</f>
        <v>33125360.027907111</v>
      </c>
      <c r="K179" s="27">
        <f>VLOOKUP("CHN.NY.GDP.MKTP.KD",AREA_WB_6ATTRS,Seq!I$1,FALSE)/10000</f>
        <v>36967901.791144341</v>
      </c>
      <c r="L179" s="27">
        <f>VLOOKUP("CHN.NY.GDP.MKTP.KD",AREA_WB_6ATTRS,Seq!J$1,FALSE)/10000</f>
        <v>41145274.693543643</v>
      </c>
      <c r="M179" s="27">
        <f>VLOOKUP("CHN.NY.GDP.MKTP.KD",AREA_WB_6ATTRS,Seq!K$1,FALSE)/10000</f>
        <v>42832230.955979005</v>
      </c>
      <c r="N179" s="27">
        <f>VLOOKUP("CHN.NY.GDP.MKTP.KD",AREA_WB_6ATTRS,Seq!L$1,FALSE)/10000</f>
        <v>44459855.73230619</v>
      </c>
      <c r="O179" s="27">
        <f>VLOOKUP("CHN.NY.GDP.MKTP.KD",AREA_WB_6ATTRS,Seq!M$1,FALSE)/10000</f>
        <v>48550162.459678344</v>
      </c>
      <c r="P179" s="27">
        <f>VLOOKUP("CHN.NY.GDP.MKTP.KD",AREA_WB_6ATTRS,Seq!N$1,FALSE)/10000</f>
        <v>55444285.528952621</v>
      </c>
      <c r="Q179" s="27">
        <f>VLOOKUP("CHN.NY.GDP.MKTP.KD",AREA_WB_6ATTRS,Seq!O$1,FALSE)/10000</f>
        <v>63206485.503006078</v>
      </c>
      <c r="R179" s="27">
        <f>VLOOKUP("CHN.NY.GDP.MKTP.KD",AREA_WB_6ATTRS,Seq!P$1,FALSE)/10000</f>
        <v>71486535.103899792</v>
      </c>
      <c r="S179" s="27">
        <f>VLOOKUP("CHN.NY.GDP.MKTP.KD",AREA_WB_6ATTRS,Seq!Q$1,FALSE)/10000</f>
        <v>79278567.430224851</v>
      </c>
      <c r="T179" s="27">
        <f>VLOOKUP("CHN.NY.GDP.MKTP.KD",AREA_WB_6ATTRS,Seq!R$1,FALSE)/10000</f>
        <v>87206424.173247412</v>
      </c>
      <c r="U179" s="27">
        <f>VLOOKUP("CHN.NY.GDP.MKTP.KD",AREA_WB_6ATTRS,Seq!S$1,FALSE)/10000</f>
        <v>95316621.621359423</v>
      </c>
      <c r="V179" s="27">
        <f>VLOOKUP("CHN.NY.GDP.MKTP.KD",AREA_WB_6ATTRS,Seq!T$1,FALSE)/10000</f>
        <v>102751318.10782552</v>
      </c>
      <c r="W179" s="27">
        <f>VLOOKUP("CHN.NY.GDP.MKTP.KD",AREA_WB_6ATTRS,Seq!U$1,FALSE)/10000</f>
        <v>110560418.28402025</v>
      </c>
      <c r="X179" s="27">
        <f>VLOOKUP("CHN.NY.GDP.MKTP.KD",AREA_WB_6ATTRS,Seq!V$1,FALSE)/10000</f>
        <v>119847493.41987793</v>
      </c>
      <c r="Y179" s="27">
        <f>VLOOKUP("CHN.NY.GDP.MKTP.KD",AREA_WB_6ATTRS,Seq!W$1,FALSE)/10000</f>
        <v>129794835.37372778</v>
      </c>
      <c r="Z179" s="27">
        <f>VLOOKUP("CHN.NY.GDP.MKTP.KD",AREA_WB_6ATTRS,Seq!X$1,FALSE)/10000</f>
        <v>141606165.392737</v>
      </c>
      <c r="AA179" s="27">
        <f>VLOOKUP("CHN.NY.GDP.MKTP.KD",AREA_WB_6ATTRS,Seq!Y$1,FALSE)/10000</f>
        <v>155766781.9320105</v>
      </c>
      <c r="AB179" s="27">
        <f>VLOOKUP("CHN.NY.GDP.MKTP.KD",AREA_WB_6ATTRS,Seq!Z$1,FALSE)/10000</f>
        <v>171499226.90714428</v>
      </c>
      <c r="AC179" s="27">
        <f>VLOOKUP("CHN.NY.GDP.MKTP.KD",AREA_WB_6ATTRS,Seq!AA$1,FALSE)/10000</f>
        <v>190878639.54765138</v>
      </c>
      <c r="AD179" s="27">
        <f>VLOOKUP("CHN.NY.GDP.MKTP.KD",AREA_WB_6ATTRS,Seq!AB$1,FALSE)/10000</f>
        <v>215120226.77020231</v>
      </c>
      <c r="AE179" s="27">
        <f>VLOOKUP("CHN.NY.GDP.MKTP.KD",AREA_WB_6ATTRS,Seq!AC$1,FALSE)/10000</f>
        <v>245667298.97157177</v>
      </c>
      <c r="AF179" s="27">
        <f>VLOOKUP("CHN.NY.GDP.MKTP.KD",AREA_WB_6ATTRS,Seq!AD$1,FALSE)/10000</f>
        <v>269251359.67284226</v>
      </c>
      <c r="AG179" s="27">
        <f>VLOOKUP("CHN.NY.GDP.MKTP.KD",AREA_WB_6ATTRS,Seq!AE$1,FALSE)/10000</f>
        <v>294022484.76274431</v>
      </c>
      <c r="AH179" s="27">
        <f>VLOOKUP("CHN.NY.GDP.MKTP.KD",AREA_WB_6ATTRS,Seq!AF$1,FALSE)/10000</f>
        <v>324600823.17806971</v>
      </c>
      <c r="AI179" s="27">
        <f>VLOOKUP("CHN.NY.GDP.MKTP.KD",AREA_WB_6ATTRS,Seq!AG$1,FALSE)/10000</f>
        <v>354139498.08727396</v>
      </c>
      <c r="AJ179" s="27"/>
      <c r="AK179" s="27"/>
      <c r="AL179" s="27"/>
      <c r="AM179" s="27"/>
      <c r="AN179" s="27"/>
      <c r="AO179" s="27"/>
      <c r="AP179" s="27">
        <f>IFERROR(VLOOKUP(CONCATENATE($C179, ".NY.GDP.MKTP.KD"),AREA_WB_6ATTRS,Seq!B$1,FALSE)/10000,".")</f>
        <v>81491.120258206487</v>
      </c>
      <c r="AQ179" s="27">
        <f>IFERROR(VLOOKUP(CONCATENATE($C179, ".NY.GDP.MKTP.KD"),AREA_WB_6ATTRS,Seq!C$1,FALSE)/10000,".")</f>
        <v>82033.264925204916</v>
      </c>
      <c r="AR179" s="27">
        <f>IFERROR(VLOOKUP(CONCATENATE($C179, ".NY.GDP.MKTP.KD"),AREA_WB_6ATTRS,Seq!D$1,FALSE)/10000,".")</f>
        <v>78407.672464652729</v>
      </c>
      <c r="AS179" s="27">
        <f>IFERROR(VLOOKUP(CONCATENATE($C179, ".NY.GDP.MKTP.KD"),AREA_WB_6ATTRS,Seq!E$1,FALSE)/10000,".")</f>
        <v>81118.395799644975</v>
      </c>
      <c r="AT179" s="27">
        <f>IFERROR(VLOOKUP(CONCATENATE($C179, ".NY.GDP.MKTP.KD"),AREA_WB_6ATTRS,Seq!F$1,FALSE)/10000,".")</f>
        <v>76916.774630406828</v>
      </c>
      <c r="AU179" s="27">
        <f>IFERROR(VLOOKUP(CONCATENATE($C179, ".NY.GDP.MKTP.KD"),AREA_WB_6ATTRS,Seq!G$1,FALSE)/10000,".")</f>
        <v>79729.150090461437</v>
      </c>
      <c r="AV179" s="27">
        <f>IFERROR(VLOOKUP(CONCATENATE($C179, ".NY.GDP.MKTP.KD"),AREA_WB_6ATTRS,Seq!H$1,FALSE)/10000,".")</f>
        <v>85387.785052257794</v>
      </c>
      <c r="AW179" s="27">
        <f>IFERROR(VLOOKUP(CONCATENATE($C179, ".NY.GDP.MKTP.KD"),AREA_WB_6ATTRS,Seq!I$1,FALSE)/10000,".")</f>
        <v>90097.666846806969</v>
      </c>
      <c r="AX179" s="27">
        <f>IFERROR(VLOOKUP(CONCATENATE($C179, ".NY.GDP.MKTP.KD"),AREA_WB_6ATTRS,Seq!J$1,FALSE)/10000,".")</f>
        <v>95146.389058230227</v>
      </c>
      <c r="AY179" s="27">
        <f>IFERROR(VLOOKUP(CONCATENATE($C179, ".NY.GDP.MKTP.KD"),AREA_WB_6ATTRS,Seq!K$1,FALSE)/10000,".")</f>
        <v>101482.70485377481</v>
      </c>
      <c r="AZ179" s="27">
        <f>IFERROR(VLOOKUP(CONCATENATE($C179, ".NY.GDP.MKTP.KD"),AREA_WB_6ATTRS,Seq!L$1,FALSE)/10000,".")</f>
        <v>89589.40622149597</v>
      </c>
      <c r="BA179" s="27">
        <f>IFERROR(VLOOKUP(CONCATENATE($C179, ".NY.GDP.MKTP.KD"),AREA_WB_6ATTRS,Seq!M$1,FALSE)/10000,".")</f>
        <v>89487.754096433753</v>
      </c>
      <c r="BB179" s="27">
        <f>IFERROR(VLOOKUP(CONCATENATE($C179, ".NY.GDP.MKTP.KD"),AREA_WB_6ATTRS,Seq!N$1,FALSE)/10000,".")</f>
        <v>84913.408468634225</v>
      </c>
      <c r="BC179" s="27">
        <f>IFERROR(VLOOKUP(CONCATENATE($C179, ".NY.GDP.MKTP.KD"),AREA_WB_6ATTRS,Seq!O$1,FALSE)/10000,".")</f>
        <v>80644.019216021392</v>
      </c>
      <c r="BD179" s="27">
        <f>IFERROR(VLOOKUP(CONCATENATE($C179, ".NY.GDP.MKTP.KD"),AREA_WB_6ATTRS,Seq!P$1,FALSE)/10000,".")</f>
        <v>85421.669093945224</v>
      </c>
      <c r="BE179" s="27">
        <f>IFERROR(VLOOKUP(CONCATENATE($C179, ".NY.GDP.MKTP.KD"),AREA_WB_6ATTRS,Seq!Q$1,FALSE)/10000,".")</f>
        <v>88606.769012561228</v>
      </c>
      <c r="BF179" s="27">
        <f>IFERROR(VLOOKUP(CONCATENATE($C179, ".NY.GDP.MKTP.KD"),AREA_WB_6ATTRS,Seq!R$1,FALSE)/10000,".")</f>
        <v>89962.130680057497</v>
      </c>
      <c r="BG179" s="27">
        <f>IFERROR(VLOOKUP(CONCATENATE($C179, ".NY.GDP.MKTP.KD"),AREA_WB_6ATTRS,Seq!S$1,FALSE)/10000,".")</f>
        <v>91283.60830586619</v>
      </c>
      <c r="BH179" s="27">
        <f>IFERROR(VLOOKUP(CONCATENATE($C179, ".NY.GDP.MKTP.KD"),AREA_WB_6ATTRS,Seq!T$1,FALSE)/10000,".")</f>
        <v>98365.373018533646</v>
      </c>
      <c r="BI179" s="27">
        <f>IFERROR(VLOOKUP(CONCATENATE($C179, ".NY.GDP.MKTP.KD"),AREA_WB_6ATTRS,Seq!U$1,FALSE)/10000,".")</f>
        <v>99720.734686029784</v>
      </c>
      <c r="BJ179" s="27">
        <f>IFERROR(VLOOKUP(CONCATENATE($C179, ".NY.GDP.MKTP.KD"),AREA_WB_6ATTRS,Seq!V$1,FALSE)/10000,".")</f>
        <v>106802.49939869723</v>
      </c>
      <c r="BK179" s="27">
        <f>IFERROR(VLOOKUP(CONCATENATE($C179, ".NY.GDP.MKTP.KD"),AREA_WB_6ATTRS,Seq!W$1,FALSE)/10000,".")</f>
        <v>108157.86106619335</v>
      </c>
      <c r="BL179" s="27">
        <f>IFERROR(VLOOKUP(CONCATENATE($C179, ".NY.GDP.MKTP.KD"),AREA_WB_6ATTRS,Seq!X$1,FALSE)/10000,".")</f>
        <v>107107.45577388378</v>
      </c>
      <c r="BM179" s="27">
        <f>IFERROR(VLOOKUP(CONCATENATE($C179, ".NY.GDP.MKTP.KD"),AREA_WB_6ATTRS,Seq!Y$1,FALSE)/10000,".")</f>
        <v>106700.84727363499</v>
      </c>
      <c r="BN179" s="27">
        <f>IFERROR(VLOOKUP(CONCATENATE($C179, ".NY.GDP.MKTP.KD"),AREA_WB_6ATTRS,Seq!Z$1,FALSE)/10000,".")</f>
        <v>109547.10677537687</v>
      </c>
      <c r="BO179" s="27">
        <f>IFERROR(VLOOKUP(CONCATENATE($C179, ".NY.GDP.MKTP.KD"),AREA_WB_6ATTRS,Seq!AA$1,FALSE)/10000,".")</f>
        <v>111715.6854433707</v>
      </c>
      <c r="BP179" s="27">
        <f>IFERROR(VLOOKUP(CONCATENATE($C179, ".NY.GDP.MKTP.KD"),AREA_WB_6ATTRS,Seq!AB$1,FALSE)/10000,".")</f>
        <v>116708.2380788888</v>
      </c>
      <c r="BQ179" s="27">
        <f>IFERROR(VLOOKUP(CONCATENATE($C179, ".NY.GDP.MKTP.KD"),AREA_WB_6ATTRS,Seq!AC$1,FALSE)/10000,".")</f>
        <v>123142.4330114536</v>
      </c>
      <c r="BR179" s="27">
        <f>IFERROR(VLOOKUP(CONCATENATE($C179, ".NY.GDP.MKTP.KD"),AREA_WB_6ATTRS,Seq!AD$1,FALSE)/10000,".")</f>
        <v>123568.39387385162</v>
      </c>
      <c r="BS179" s="27">
        <f>IFERROR(VLOOKUP(CONCATENATE($C179, ".NY.GDP.MKTP.KD"),AREA_WB_6ATTRS,Seq!AE$1,FALSE)/10000,".")</f>
        <v>116880.8893340049</v>
      </c>
      <c r="BT179" s="27" t="str">
        <f>IFERROR(VLOOKUP(CONCATENATE($C179, ".NY.GDP.MKTP.KD"),AREA_WB_6ATTRS,Seq!AF$1,FALSE)/10000,".")</f>
        <v>.</v>
      </c>
      <c r="BU179" s="27" t="str">
        <f>IFERROR(VLOOKUP(CONCATENATE($C179, ".NY.GDP.MKTP.KD"),AREA_WB_6ATTRS,Seq!AG$1,FALSE)/10000,".")</f>
        <v>.</v>
      </c>
      <c r="BV179" s="27"/>
      <c r="BW179" s="27"/>
      <c r="BX179" s="27"/>
      <c r="BY179" s="27"/>
      <c r="BZ179" s="27"/>
      <c r="CA179" s="27"/>
      <c r="CB179" s="27"/>
      <c r="CC179" s="27">
        <f>CNPop!A$48</f>
        <v>5.0000000000000001E-3</v>
      </c>
      <c r="CD179" s="27">
        <f>CNPop!B$48</f>
        <v>6.0000000000000001E-3</v>
      </c>
      <c r="CE179" s="27">
        <f>CNPop!C$48</f>
        <v>6.0000000000000001E-3</v>
      </c>
      <c r="CF179" s="27">
        <f>CNPop!D$48</f>
        <v>7.0000000000000001E-3</v>
      </c>
      <c r="CG179" s="27">
        <f>CNPop!E$48</f>
        <v>7.0000000000000001E-3</v>
      </c>
      <c r="CH179" s="27">
        <f>CNPop!F$48</f>
        <v>8.0000000000000002E-3</v>
      </c>
      <c r="CI179" s="27">
        <f>CNPop!G$48</f>
        <v>8.9999999999999993E-3</v>
      </c>
      <c r="CJ179" s="27">
        <f>CNPop!H$48</f>
        <v>0.01</v>
      </c>
      <c r="CK179" s="27">
        <f>CNPop!I$48</f>
        <v>1.0999999999999999E-2</v>
      </c>
      <c r="CL179" s="27">
        <f>CNPop!J$48</f>
        <v>1.2E-2</v>
      </c>
      <c r="CM179" s="27">
        <f>CNPop!K$48</f>
        <v>1.4E-2</v>
      </c>
      <c r="CN179" s="27">
        <f>CNPop!L$48</f>
        <v>1.6E-2</v>
      </c>
      <c r="CO179" s="27">
        <f>CNPop!M$48</f>
        <v>1.7000000000000001E-2</v>
      </c>
      <c r="CP179" s="27">
        <f>CNPop!N$48</f>
        <v>1.9E-2</v>
      </c>
      <c r="CQ179" s="27">
        <f>CNPop!O$48</f>
        <v>2.1000000000000001E-2</v>
      </c>
      <c r="CR179" s="27">
        <f>CNPop!P$48</f>
        <v>2.3E-2</v>
      </c>
      <c r="CS179" s="27">
        <f>CNPop!Q$48</f>
        <v>2.5999999999999999E-2</v>
      </c>
      <c r="CT179" s="27">
        <f>CNPop!R$48</f>
        <v>2.8000000000000001E-2</v>
      </c>
      <c r="CU179" s="27">
        <f>CNPop!S$48</f>
        <v>0.03</v>
      </c>
      <c r="CV179" s="27">
        <f>CNPop!T$48</f>
        <v>3.3000000000000002E-2</v>
      </c>
      <c r="CW179" s="27">
        <f>CNPop!U$48</f>
        <v>3.5999999999999997E-2</v>
      </c>
      <c r="CX179" s="27">
        <f>CNPop!V$48</f>
        <v>3.9E-2</v>
      </c>
      <c r="CY179" s="27">
        <f>CNPop!W$48</f>
        <v>4.2000000000000003E-2</v>
      </c>
      <c r="CZ179" s="27">
        <f>CNPop!X$48</f>
        <v>4.4999999999999998E-2</v>
      </c>
      <c r="DA179" s="27">
        <f>CNPop!Y$48</f>
        <v>4.9000000000000002E-2</v>
      </c>
      <c r="DB179" s="27">
        <f>CNPop!Z$48</f>
        <v>5.1999999999999998E-2</v>
      </c>
      <c r="DC179" s="27">
        <f>CNPop!AA$48</f>
        <v>5.6000000000000001E-2</v>
      </c>
      <c r="DD179" s="27">
        <f>CNPop!AB$48</f>
        <v>0.06</v>
      </c>
      <c r="DE179" s="27">
        <f>CNPop!AC$48</f>
        <v>6.3E-2</v>
      </c>
      <c r="DF179" s="27">
        <f>CNPop!AD$48</f>
        <v>6.8000000000000005E-2</v>
      </c>
      <c r="DG179" s="27">
        <f>CNPop!AE$48</f>
        <v>7.1999999999999995E-2</v>
      </c>
      <c r="DH179" s="27">
        <f>CNPop!AF$48</f>
        <v>7.5999999999999998E-2</v>
      </c>
      <c r="DI179" s="27">
        <f>CNPop!AG$48</f>
        <v>8.1000000000000003E-2</v>
      </c>
      <c r="DJ179" s="27">
        <f>CNPop!AH$48</f>
        <v>8.5000000000000006E-2</v>
      </c>
      <c r="DK179" s="27">
        <f>CNPop!AI$48</f>
        <v>0.09</v>
      </c>
      <c r="DL179" s="27">
        <f>CNPop!AJ$48</f>
        <v>9.5000000000000001E-2</v>
      </c>
      <c r="DM179" s="27">
        <f>CNPop!AK$48</f>
        <v>0.1</v>
      </c>
      <c r="DN179" s="27"/>
      <c r="DO179" s="27" t="str">
        <f t="shared" si="226"/>
        <v>.</v>
      </c>
      <c r="DP179" s="27" t="str">
        <f t="shared" si="227"/>
        <v>.</v>
      </c>
      <c r="DQ179" s="27" t="str">
        <f t="shared" si="228"/>
        <v>.</v>
      </c>
      <c r="DR179" s="27" t="str">
        <f t="shared" si="229"/>
        <v>.</v>
      </c>
      <c r="DS179" s="27" t="str">
        <f t="shared" si="230"/>
        <v>.</v>
      </c>
      <c r="DT179" s="27" t="str">
        <f t="shared" si="231"/>
        <v>.</v>
      </c>
      <c r="DU179" s="27" t="str">
        <f t="shared" si="232"/>
        <v>.</v>
      </c>
      <c r="DV179" s="27" t="str">
        <f t="shared" si="233"/>
        <v>.</v>
      </c>
      <c r="DW179" s="27" t="str">
        <f t="shared" si="234"/>
        <v>.</v>
      </c>
      <c r="DX179" s="27" t="str">
        <f t="shared" si="235"/>
        <v>.</v>
      </c>
      <c r="DY179" s="27" t="str">
        <f t="shared" si="236"/>
        <v>.</v>
      </c>
      <c r="DZ179" s="27" t="str">
        <f t="shared" si="237"/>
        <v>.</v>
      </c>
      <c r="EA179" s="27" t="str">
        <f t="shared" si="238"/>
        <v>.</v>
      </c>
      <c r="EB179" s="27" t="str">
        <f t="shared" si="239"/>
        <v>.</v>
      </c>
      <c r="EC179" s="27" t="str">
        <f t="shared" si="240"/>
        <v>.</v>
      </c>
      <c r="ED179" s="27" t="str">
        <f t="shared" si="241"/>
        <v>.</v>
      </c>
      <c r="EE179" s="27" t="str">
        <f t="shared" si="242"/>
        <v>.</v>
      </c>
      <c r="EF179" s="27" t="str">
        <f t="shared" si="243"/>
        <v>.</v>
      </c>
      <c r="EG179" s="27" t="str">
        <f t="shared" si="244"/>
        <v>.</v>
      </c>
      <c r="EH179" s="27" t="str">
        <f t="shared" si="245"/>
        <v>.</v>
      </c>
      <c r="EI179" s="27" t="str">
        <f t="shared" si="246"/>
        <v>.</v>
      </c>
      <c r="EJ179" s="27" t="str">
        <f t="shared" si="247"/>
        <v>.</v>
      </c>
      <c r="EK179" s="27" t="str">
        <f t="shared" si="248"/>
        <v>.</v>
      </c>
      <c r="EL179" s="27" t="str">
        <f t="shared" si="249"/>
        <v>.</v>
      </c>
      <c r="EM179" s="27" t="str">
        <f t="shared" si="250"/>
        <v>.</v>
      </c>
      <c r="EN179" s="27" t="str">
        <f t="shared" si="251"/>
        <v>.</v>
      </c>
      <c r="EO179" s="27" t="str">
        <f t="shared" si="252"/>
        <v>.</v>
      </c>
      <c r="EP179" s="27" t="str">
        <f t="shared" si="215"/>
        <v>.</v>
      </c>
      <c r="EQ179" s="27" t="str">
        <f t="shared" si="216"/>
        <v>.</v>
      </c>
      <c r="ER179" s="27" t="str">
        <f t="shared" si="261"/>
        <v>.</v>
      </c>
      <c r="ES179" s="27" t="str">
        <f t="shared" si="261"/>
        <v>.</v>
      </c>
      <c r="ET179" s="27" t="str">
        <f t="shared" si="261"/>
        <v>.</v>
      </c>
      <c r="EU179" s="27"/>
      <c r="EV179" s="27"/>
      <c r="EW179" s="27"/>
      <c r="EX179" s="27"/>
      <c r="EY179" s="27"/>
      <c r="EZ179" s="27" t="str">
        <f>IFERROR(VLOOKUP(CONCATENATE($C179,".SL.TLF.TERT.ZS"),AREA_WB_6ATTRS,Seq!B$1,FALSE)/100,".")</f>
        <v>.</v>
      </c>
      <c r="FA179" s="27" t="str">
        <f>IFERROR(VLOOKUP(CONCATENATE($C179,".SL.TLF.TERT.ZS"),AREA_WB_6ATTRS,Seq!C$1,FALSE)/100,".")</f>
        <v>.</v>
      </c>
      <c r="FB179" s="27" t="str">
        <f>IFERROR(VLOOKUP(CONCATENATE($C179,".SL.TLF.TERT.ZS"),AREA_WB_6ATTRS,Seq!D$1,FALSE)/100,".")</f>
        <v>.</v>
      </c>
      <c r="FC179" s="27" t="str">
        <f>IFERROR(VLOOKUP(CONCATENATE($C179,".SL.TLF.TERT.ZS"),AREA_WB_6ATTRS,Seq!E$1,FALSE)/100,".")</f>
        <v>.</v>
      </c>
      <c r="FD179" s="27" t="str">
        <f>IFERROR(VLOOKUP(CONCATENATE($C179,".SL.TLF.TERT.ZS"),AREA_WB_6ATTRS,Seq!F$1,FALSE)/100,".")</f>
        <v>.</v>
      </c>
      <c r="FE179" s="27" t="str">
        <f>IFERROR(VLOOKUP(CONCATENATE($C179,".SL.TLF.TERT.ZS"),AREA_WB_6ATTRS,Seq!G$1,FALSE)/100,".")</f>
        <v>.</v>
      </c>
      <c r="FF179" s="27" t="str">
        <f>IFERROR(VLOOKUP(CONCATENATE($C179,".SL.TLF.TERT.ZS"),AREA_WB_6ATTRS,Seq!H$1,FALSE)/100,".")</f>
        <v>.</v>
      </c>
      <c r="FG179" s="27" t="str">
        <f>IFERROR(VLOOKUP(CONCATENATE($C179,".SL.TLF.TERT.ZS"),AREA_WB_6ATTRS,Seq!I$1,FALSE)/100,".")</f>
        <v>.</v>
      </c>
      <c r="FH179" s="27" t="str">
        <f>IFERROR(VLOOKUP(CONCATENATE($C179,".SL.TLF.TERT.ZS"),AREA_WB_6ATTRS,Seq!J$1,FALSE)/100,".")</f>
        <v>.</v>
      </c>
      <c r="FI179" s="27" t="str">
        <f>IFERROR(VLOOKUP(CONCATENATE($C179,".SL.TLF.TERT.ZS"),AREA_WB_6ATTRS,Seq!K$1,FALSE)/100,".")</f>
        <v>.</v>
      </c>
      <c r="FJ179" s="27" t="str">
        <f>IFERROR(VLOOKUP(CONCATENATE($C179,".SL.TLF.TERT.ZS"),AREA_WB_6ATTRS,Seq!L$1,FALSE)/100,".")</f>
        <v>.</v>
      </c>
      <c r="FK179" s="27" t="str">
        <f>IFERROR(VLOOKUP(CONCATENATE($C179,".SL.TLF.TERT.ZS"),AREA_WB_6ATTRS,Seq!M$1,FALSE)/100,".")</f>
        <v>.</v>
      </c>
      <c r="FL179" s="27" t="str">
        <f>IFERROR(VLOOKUP(CONCATENATE($C179,".SL.TLF.TERT.ZS"),AREA_WB_6ATTRS,Seq!N$1,FALSE)/100,".")</f>
        <v>.</v>
      </c>
      <c r="FM179" s="27" t="str">
        <f>IFERROR(VLOOKUP(CONCATENATE($C179,".SL.TLF.TERT.ZS"),AREA_WB_6ATTRS,Seq!O$1,FALSE)/100,".")</f>
        <v>.</v>
      </c>
      <c r="FN179" s="27" t="str">
        <f>IFERROR(VLOOKUP(CONCATENATE($C179,".SL.TLF.TERT.ZS"),AREA_WB_6ATTRS,Seq!P$1,FALSE)/100,".")</f>
        <v>.</v>
      </c>
      <c r="FO179" s="27" t="str">
        <f>IFERROR(VLOOKUP(CONCATENATE($C179,".SL.TLF.TERT.ZS"),AREA_WB_6ATTRS,Seq!Q$1,FALSE)/100,".")</f>
        <v>.</v>
      </c>
      <c r="FP179" s="27" t="str">
        <f>IFERROR(VLOOKUP(CONCATENATE($C179,".SL.TLF.TERT.ZS"),AREA_WB_6ATTRS,Seq!R$1,FALSE)/100,".")</f>
        <v>.</v>
      </c>
      <c r="FQ179" s="27" t="str">
        <f>IFERROR(VLOOKUP(CONCATENATE($C179,".SL.TLF.TERT.ZS"),AREA_WB_6ATTRS,Seq!S$1,FALSE)/100,".")</f>
        <v>.</v>
      </c>
      <c r="FR179" s="27" t="str">
        <f>IFERROR(VLOOKUP(CONCATENATE($C179,".SL.TLF.TERT.ZS"),AREA_WB_6ATTRS,Seq!T$1,FALSE)/100,".")</f>
        <v>.</v>
      </c>
      <c r="FS179" s="27" t="str">
        <f>IFERROR(VLOOKUP(CONCATENATE($C179,".SL.TLF.TERT.ZS"),AREA_WB_6ATTRS,Seq!U$1,FALSE)/100,".")</f>
        <v>.</v>
      </c>
      <c r="FT179" s="27" t="str">
        <f>IFERROR(VLOOKUP(CONCATENATE($C179,".SL.TLF.TERT.ZS"),AREA_WB_6ATTRS,Seq!V$1,FALSE)/100,".")</f>
        <v>.</v>
      </c>
      <c r="FU179" s="27" t="str">
        <f>IFERROR(VLOOKUP(CONCATENATE($C179,".SL.TLF.TERT.ZS"),AREA_WB_6ATTRS,Seq!W$1,FALSE)/100,".")</f>
        <v>.</v>
      </c>
      <c r="FV179" s="27" t="str">
        <f>IFERROR(VLOOKUP(CONCATENATE($C179,".SL.TLF.TERT.ZS"),AREA_WB_6ATTRS,Seq!X$1,FALSE)/100,".")</f>
        <v>.</v>
      </c>
      <c r="FW179" s="27" t="str">
        <f>IFERROR(VLOOKUP(CONCATENATE($C179,".SL.TLF.TERT.ZS"),AREA_WB_6ATTRS,Seq!Y$1,FALSE)/100,".")</f>
        <v>.</v>
      </c>
      <c r="FX179" s="27" t="str">
        <f>IFERROR(VLOOKUP(CONCATENATE($C179,".SL.TLF.TERT.ZS"),AREA_WB_6ATTRS,Seq!Z$1,FALSE)/100,".")</f>
        <v>.</v>
      </c>
      <c r="FY179" s="27" t="str">
        <f>IFERROR(VLOOKUP(CONCATENATE($C179,".SL.TLF.TERT.ZS"),AREA_WB_6ATTRS,Seq!AA$1,FALSE)/100,".")</f>
        <v>.</v>
      </c>
      <c r="FZ179" s="27" t="str">
        <f>IFERROR(VLOOKUP(CONCATENATE($C179,".SL.TLF.TERT.ZS"),AREA_WB_6ATTRS,Seq!AB$1,FALSE)/100,".")</f>
        <v>.</v>
      </c>
      <c r="GA179" s="27" t="str">
        <f>IFERROR(VLOOKUP(CONCATENATE($C179,".SL.TLF.TERT.ZS"),AREA_WB_6ATTRS,Seq!AC$1,FALSE)/100,".")</f>
        <v>.</v>
      </c>
      <c r="GB179" s="27" t="str">
        <f>IFERROR(VLOOKUP(CONCATENATE($C179,".SL.TLF.TERT.ZS"),AREA_WB_6ATTRS,Seq!AD$1,FALSE)/100,".")</f>
        <v>.</v>
      </c>
      <c r="GC179" s="27" t="str">
        <f>IFERROR(VLOOKUP(CONCATENATE($C179,".SL.TLF.TERT.ZS"),AREA_WB_6ATTRS,Seq!AE$1,FALSE)/100,".")</f>
        <v>.</v>
      </c>
      <c r="GD179" s="27" t="str">
        <f>IFERROR(VLOOKUP(CONCATENATE($C179,".SL.TLF.TERT.ZS"),AREA_WB_6ATTRS,Seq!AF$1,FALSE)/100,".")</f>
        <v>.</v>
      </c>
      <c r="GE179" s="27" t="str">
        <f>IFERROR(VLOOKUP(CONCATENATE($C179,".SL.TLF.TERT.ZS"),AREA_WB_6ATTRS,Seq!AG$1,FALSE)/100,".")</f>
        <v>.</v>
      </c>
      <c r="GF179" s="27" t="str">
        <f>IFERROR(VLOOKUP(CONCATENATE($C179,".SL.TLF.TERT.ZS"),AREA_WB_6ATTRS,Seq!AH$1,FALSE)/100,".")</f>
        <v>.</v>
      </c>
      <c r="GG179" s="27" t="str">
        <f>IFERROR(VLOOKUP(CONCATENATE($C179,".SL.TLF.TERT.ZS"),AREA_WB_6ATTRS,Seq!AI$1,FALSE)/100,".")</f>
        <v>.</v>
      </c>
      <c r="GH179" s="27" t="str">
        <f>IFERROR(VLOOKUP(CONCATENATE($C179,".SL.TLF.TERT.ZS"),AREA_WB_6ATTRS,Seq!AJ$1,FALSE)/100,".")</f>
        <v>.</v>
      </c>
      <c r="GI179" s="27" t="str">
        <f>IFERROR(VLOOKUP(CONCATENATE($C179,".SL.TLF.TERT.ZS"),AREA_WB_6ATTRS,Seq!AK$1,FALSE)/100,".")</f>
        <v>.</v>
      </c>
      <c r="GJ179" s="27" t="str">
        <f>IFERROR(VLOOKUP(CONCATENATE($C179,".SL.TLF.TERT.ZS"),AREA_WB_6ATTRS,Seq!AL$1,FALSE)/100,".")</f>
        <v>.</v>
      </c>
      <c r="GK179" s="27"/>
      <c r="GL179" s="27"/>
      <c r="GM179" s="27" t="str">
        <f t="shared" si="253"/>
        <v>.</v>
      </c>
      <c r="GN179" s="27" t="str">
        <f t="shared" si="254"/>
        <v>.</v>
      </c>
      <c r="GO179" s="27" t="str">
        <f t="shared" si="217"/>
        <v>.</v>
      </c>
      <c r="GP179" s="27"/>
      <c r="GQ179" s="9" t="str">
        <f>IF(VLOOKUP($B179,EM_80!$B$1:$C$201,2,FALSE)&gt;0,VLOOKUP($B179,EM_80!$B$1:$C$201,2,FALSE),".")</f>
        <v>.</v>
      </c>
      <c r="GR179" s="9" t="str">
        <f t="shared" si="255"/>
        <v>.</v>
      </c>
      <c r="GS179" s="9" t="str">
        <f t="shared" si="210"/>
        <v>.</v>
      </c>
      <c r="GU179">
        <f t="shared" si="256"/>
        <v>50200</v>
      </c>
      <c r="GV179">
        <f t="shared" si="257"/>
        <v>55600</v>
      </c>
      <c r="GW179">
        <f t="shared" si="258"/>
        <v>56200</v>
      </c>
      <c r="GX179">
        <f t="shared" si="259"/>
        <v>56533</v>
      </c>
      <c r="GZ179" s="9" t="str">
        <f>IF(ISNA(VLOOKUP($B179,Area_EM_90,Seq!C$1,FALSE)),".",VLOOKUP($B179,Area_EM_90,Seq!C$1,FALSE))</f>
        <v>.</v>
      </c>
      <c r="HA179" s="9" t="str">
        <f>IF(ISNA(VLOOKUP($B179,Area_EM_90,Seq!D$1,FALSE)),".",VLOOKUP($B179,Area_EM_90,Seq!D$1,FALSE))</f>
        <v>.</v>
      </c>
      <c r="HB179" s="9" t="str">
        <f>IF(ISNA(VLOOKUP($B179,Area_EM_90,Seq!E$1,FALSE)),".",VLOOKUP($B179,Area_EM_90,Seq!E$1,FALSE))</f>
        <v>.</v>
      </c>
      <c r="HC179" s="9" t="str">
        <f>IF(ISNA(VLOOKUP($B179,Area_EM_90,Seq!F$1,FALSE)),".",VLOOKUP($B179,Area_EM_90,Seq!F$1,FALSE))</f>
        <v>.</v>
      </c>
      <c r="HD179" s="9" t="str">
        <f>IF(ISNA(VLOOKUP($B179,Area_EM_90,Seq!G$1,FALSE)),".",VLOOKUP($B179,Area_EM_90,Seq!G$1,FALSE))</f>
        <v>.</v>
      </c>
      <c r="HE179" s="9" t="str">
        <f>IF(ISNA(VLOOKUP($B179,Area_EM_90,Seq!H$1,FALSE)),".",VLOOKUP($B179,Area_EM_90,Seq!H$1,FALSE))</f>
        <v>.</v>
      </c>
      <c r="HF179" s="9" t="str">
        <f>IF(ISNA(VLOOKUP($B179,Area_EM_90,Seq!I$1,FALSE)),".",VLOOKUP($B179,Area_EM_90,Seq!I$1,FALSE))</f>
        <v>.</v>
      </c>
      <c r="HG179" s="9" t="str">
        <f>IF(ISNA(VLOOKUP($B179,Area_EM_90,Seq!J$1,FALSE)),".",VLOOKUP($B179,Area_EM_90,Seq!J$1,FALSE))</f>
        <v>.</v>
      </c>
      <c r="HH179" s="9" t="str">
        <f>IF(ISNA(VLOOKUP($B179,Area_EM_00,Seq!C$1,FALSE)),".",VLOOKUP($B179,Area_EM_00,Seq!C$1,FALSE))</f>
        <v>.</v>
      </c>
      <c r="HI179" s="9" t="str">
        <f>IF(ISNA(VLOOKUP($B179,Area_EM_00,Seq!D$1,FALSE)),".",VLOOKUP($B179,Area_EM_00,Seq!D$1,FALSE))</f>
        <v>.</v>
      </c>
      <c r="HJ179" s="9" t="str">
        <f>IF(ISNA(VLOOKUP($B179,Area_EM_00,Seq!E$1,FALSE)),".",VLOOKUP($B179,Area_EM_00,Seq!E$1,FALSE))</f>
        <v>.</v>
      </c>
      <c r="HK179" s="9" t="str">
        <f>IF(ISNA(VLOOKUP($B179,Area_EM_00,Seq!F$1,FALSE)),".",VLOOKUP($B179,Area_EM_00,Seq!F$1,FALSE))</f>
        <v>.</v>
      </c>
      <c r="HL179" s="9" t="str">
        <f>IF(ISNA(VLOOKUP($B179,Area_EM_00,Seq!G$1,FALSE)),".",VLOOKUP($B179,Area_EM_00,Seq!G$1,FALSE))</f>
        <v>.</v>
      </c>
      <c r="HM179" s="9" t="str">
        <f>IF(ISNA(VLOOKUP($B179,Area_EM_00,Seq!H$1,FALSE)),".",VLOOKUP($B179,Area_EM_00,Seq!H$1,FALSE))</f>
        <v>.</v>
      </c>
      <c r="HN179" s="9" t="str">
        <f>IF(ISNA(VLOOKUP($B179,Area_EM_00,Seq!I$1,FALSE)),".",VLOOKUP($B179,Area_EM_00,Seq!I$1,FALSE))</f>
        <v>.</v>
      </c>
      <c r="HO179" s="9" t="str">
        <f>IF(ISNA(VLOOKUP($B179,Area_EM_00,Seq!J$1,FALSE)),".",VLOOKUP($B179,Area_EM_00,Seq!J$1,FALSE))</f>
        <v>.</v>
      </c>
      <c r="HQ179" s="27"/>
      <c r="HR179" s="9">
        <f>IFERROR(VLOOKUP($B179,AREA_EM3_60_00,Seq!E$1,FALSE),".")</f>
        <v>8</v>
      </c>
      <c r="HS179" s="9">
        <f>IFERROR(VLOOKUP($B179,AREA_EM3_60_00,Seq!F$1,FALSE),".")</f>
        <v>8</v>
      </c>
      <c r="HT179" s="9">
        <f>IFERROR(VLOOKUP($B179,AREA_EM3_60_00,Seq!G$1,FALSE),".")</f>
        <v>7</v>
      </c>
      <c r="HU179" s="9" t="str">
        <f>IFERROR(VLOOKUP($B179,AREA_EM3_10,Seq!B$1,FALSE),".")</f>
        <v/>
      </c>
      <c r="HV179" s="9">
        <f t="shared" si="218"/>
        <v>50200</v>
      </c>
      <c r="HW179" s="9">
        <f t="shared" si="219"/>
        <v>55600</v>
      </c>
      <c r="HX179" s="9">
        <f t="shared" si="220"/>
        <v>56200</v>
      </c>
      <c r="HY179" s="9">
        <f t="shared" si="221"/>
        <v>56533</v>
      </c>
    </row>
    <row r="180" spans="1:233">
      <c r="A180" s="25" t="s">
        <v>2630</v>
      </c>
      <c r="B180" s="26" t="str">
        <f t="shared" si="178"/>
        <v>Bermuda</v>
      </c>
      <c r="C180" s="166" t="s">
        <v>1364</v>
      </c>
      <c r="D180" s="27">
        <f>VLOOKUP("CHN.NY.GDP.MKTP.KD",AREA_WB_6ATTRS,Seq!B$1,FALSE)/10000</f>
        <v>18294112.043860689</v>
      </c>
      <c r="E180" s="27">
        <f>VLOOKUP("CHN.NY.GDP.MKTP.KD",AREA_WB_6ATTRS,Seq!C$1,FALSE)/10000</f>
        <v>19245405.87014145</v>
      </c>
      <c r="F180" s="27">
        <f>VLOOKUP("CHN.NY.GDP.MKTP.KD",AREA_WB_6ATTRS,Seq!D$1,FALSE)/10000</f>
        <v>20996737.804324333</v>
      </c>
      <c r="G180" s="27">
        <f>VLOOKUP("CHN.NY.GDP.MKTP.KD",AREA_WB_6ATTRS,Seq!E$1,FALSE)/10000</f>
        <v>23285382.224995762</v>
      </c>
      <c r="H180" s="27">
        <f>VLOOKUP("CHN.NY.GDP.MKTP.KD",AREA_WB_6ATTRS,Seq!F$1,FALSE)/10000</f>
        <v>26824760.323195074</v>
      </c>
      <c r="I180" s="27">
        <f>VLOOKUP("CHN.NY.GDP.MKTP.KD",AREA_WB_6ATTRS,Seq!G$1,FALSE)/10000</f>
        <v>30446102.966826372</v>
      </c>
      <c r="J180" s="27">
        <f>VLOOKUP("CHN.NY.GDP.MKTP.KD",AREA_WB_6ATTRS,Seq!H$1,FALSE)/10000</f>
        <v>33125360.027907111</v>
      </c>
      <c r="K180" s="27">
        <f>VLOOKUP("CHN.NY.GDP.MKTP.KD",AREA_WB_6ATTRS,Seq!I$1,FALSE)/10000</f>
        <v>36967901.791144341</v>
      </c>
      <c r="L180" s="27">
        <f>VLOOKUP("CHN.NY.GDP.MKTP.KD",AREA_WB_6ATTRS,Seq!J$1,FALSE)/10000</f>
        <v>41145274.693543643</v>
      </c>
      <c r="M180" s="27">
        <f>VLOOKUP("CHN.NY.GDP.MKTP.KD",AREA_WB_6ATTRS,Seq!K$1,FALSE)/10000</f>
        <v>42832230.955979005</v>
      </c>
      <c r="N180" s="27">
        <f>VLOOKUP("CHN.NY.GDP.MKTP.KD",AREA_WB_6ATTRS,Seq!L$1,FALSE)/10000</f>
        <v>44459855.73230619</v>
      </c>
      <c r="O180" s="27">
        <f>VLOOKUP("CHN.NY.GDP.MKTP.KD",AREA_WB_6ATTRS,Seq!M$1,FALSE)/10000</f>
        <v>48550162.459678344</v>
      </c>
      <c r="P180" s="27">
        <f>VLOOKUP("CHN.NY.GDP.MKTP.KD",AREA_WB_6ATTRS,Seq!N$1,FALSE)/10000</f>
        <v>55444285.528952621</v>
      </c>
      <c r="Q180" s="27">
        <f>VLOOKUP("CHN.NY.GDP.MKTP.KD",AREA_WB_6ATTRS,Seq!O$1,FALSE)/10000</f>
        <v>63206485.503006078</v>
      </c>
      <c r="R180" s="27">
        <f>VLOOKUP("CHN.NY.GDP.MKTP.KD",AREA_WB_6ATTRS,Seq!P$1,FALSE)/10000</f>
        <v>71486535.103899792</v>
      </c>
      <c r="S180" s="27">
        <f>VLOOKUP("CHN.NY.GDP.MKTP.KD",AREA_WB_6ATTRS,Seq!Q$1,FALSE)/10000</f>
        <v>79278567.430224851</v>
      </c>
      <c r="T180" s="27">
        <f>VLOOKUP("CHN.NY.GDP.MKTP.KD",AREA_WB_6ATTRS,Seq!R$1,FALSE)/10000</f>
        <v>87206424.173247412</v>
      </c>
      <c r="U180" s="27">
        <f>VLOOKUP("CHN.NY.GDP.MKTP.KD",AREA_WB_6ATTRS,Seq!S$1,FALSE)/10000</f>
        <v>95316621.621359423</v>
      </c>
      <c r="V180" s="27">
        <f>VLOOKUP("CHN.NY.GDP.MKTP.KD",AREA_WB_6ATTRS,Seq!T$1,FALSE)/10000</f>
        <v>102751318.10782552</v>
      </c>
      <c r="W180" s="27">
        <f>VLOOKUP("CHN.NY.GDP.MKTP.KD",AREA_WB_6ATTRS,Seq!U$1,FALSE)/10000</f>
        <v>110560418.28402025</v>
      </c>
      <c r="X180" s="27">
        <f>VLOOKUP("CHN.NY.GDP.MKTP.KD",AREA_WB_6ATTRS,Seq!V$1,FALSE)/10000</f>
        <v>119847493.41987793</v>
      </c>
      <c r="Y180" s="27">
        <f>VLOOKUP("CHN.NY.GDP.MKTP.KD",AREA_WB_6ATTRS,Seq!W$1,FALSE)/10000</f>
        <v>129794835.37372778</v>
      </c>
      <c r="Z180" s="27">
        <f>VLOOKUP("CHN.NY.GDP.MKTP.KD",AREA_WB_6ATTRS,Seq!X$1,FALSE)/10000</f>
        <v>141606165.392737</v>
      </c>
      <c r="AA180" s="27">
        <f>VLOOKUP("CHN.NY.GDP.MKTP.KD",AREA_WB_6ATTRS,Seq!Y$1,FALSE)/10000</f>
        <v>155766781.9320105</v>
      </c>
      <c r="AB180" s="27">
        <f>VLOOKUP("CHN.NY.GDP.MKTP.KD",AREA_WB_6ATTRS,Seq!Z$1,FALSE)/10000</f>
        <v>171499226.90714428</v>
      </c>
      <c r="AC180" s="27">
        <f>VLOOKUP("CHN.NY.GDP.MKTP.KD",AREA_WB_6ATTRS,Seq!AA$1,FALSE)/10000</f>
        <v>190878639.54765138</v>
      </c>
      <c r="AD180" s="27">
        <f>VLOOKUP("CHN.NY.GDP.MKTP.KD",AREA_WB_6ATTRS,Seq!AB$1,FALSE)/10000</f>
        <v>215120226.77020231</v>
      </c>
      <c r="AE180" s="27">
        <f>VLOOKUP("CHN.NY.GDP.MKTP.KD",AREA_WB_6ATTRS,Seq!AC$1,FALSE)/10000</f>
        <v>245667298.97157177</v>
      </c>
      <c r="AF180" s="27">
        <f>VLOOKUP("CHN.NY.GDP.MKTP.KD",AREA_WB_6ATTRS,Seq!AD$1,FALSE)/10000</f>
        <v>269251359.67284226</v>
      </c>
      <c r="AG180" s="27">
        <f>VLOOKUP("CHN.NY.GDP.MKTP.KD",AREA_WB_6ATTRS,Seq!AE$1,FALSE)/10000</f>
        <v>294022484.76274431</v>
      </c>
      <c r="AH180" s="27">
        <f>VLOOKUP("CHN.NY.GDP.MKTP.KD",AREA_WB_6ATTRS,Seq!AF$1,FALSE)/10000</f>
        <v>324600823.17806971</v>
      </c>
      <c r="AI180" s="27">
        <f>VLOOKUP("CHN.NY.GDP.MKTP.KD",AREA_WB_6ATTRS,Seq!AG$1,FALSE)/10000</f>
        <v>354139498.08727396</v>
      </c>
      <c r="AJ180" s="27"/>
      <c r="AK180" s="27"/>
      <c r="AL180" s="27"/>
      <c r="AM180" s="27"/>
      <c r="AN180" s="27"/>
      <c r="AO180" s="27"/>
      <c r="AP180" s="27">
        <f>IFERROR(VLOOKUP(CONCATENATE($C180, ".NY.GDP.MKTP.KD"),AREA_WB_6ATTRS,Seq!B$1,FALSE)/10000,".")</f>
        <v>234980.67990512695</v>
      </c>
      <c r="AQ180" s="27">
        <f>IFERROR(VLOOKUP(CONCATENATE($C180, ".NY.GDP.MKTP.KD"),AREA_WB_6ATTRS,Seq!C$1,FALSE)/10000,".")</f>
        <v>240575.45799810614</v>
      </c>
      <c r="AR180" s="27">
        <f>IFERROR(VLOOKUP(CONCATENATE($C180, ".NY.GDP.MKTP.KD"),AREA_WB_6ATTRS,Seq!D$1,FALSE)/10000,".")</f>
        <v>227860.0532413352</v>
      </c>
      <c r="AS180" s="27">
        <f>IFERROR(VLOOKUP(CONCATENATE($C180, ".NY.GDP.MKTP.KD"),AREA_WB_6ATTRS,Seq!E$1,FALSE)/10000,".")</f>
        <v>232437.59895377277</v>
      </c>
      <c r="AT180" s="27">
        <f>IFERROR(VLOOKUP(CONCATENATE($C180, ".NY.GDP.MKTP.KD"),AREA_WB_6ATTRS,Seq!F$1,FALSE)/10000,".")</f>
        <v>233556.55457236862</v>
      </c>
      <c r="AU180" s="27">
        <f>IFERROR(VLOOKUP(CONCATENATE($C180, ".NY.GDP.MKTP.KD"),AREA_WB_6ATTRS,Seq!G$1,FALSE)/10000,".")</f>
        <v>228877.28562187692</v>
      </c>
      <c r="AV180" s="27">
        <f>IFERROR(VLOOKUP(CONCATENATE($C180, ".NY.GDP.MKTP.KD"),AREA_WB_6ATTRS,Seq!H$1,FALSE)/10000,".")</f>
        <v>244135.77133000206</v>
      </c>
      <c r="AW180" s="27">
        <f>IFERROR(VLOOKUP(CONCATENATE($C180, ".NY.GDP.MKTP.KD"),AREA_WB_6ATTRS,Seq!I$1,FALSE)/10000,".")</f>
        <v>253290.86275487719</v>
      </c>
      <c r="AX180" s="27">
        <f>IFERROR(VLOOKUP(CONCATENATE($C180, ".NY.GDP.MKTP.KD"),AREA_WB_6ATTRS,Seq!J$1,FALSE)/10000,".")</f>
        <v>263564.90979834809</v>
      </c>
      <c r="AY180" s="27">
        <f>IFERROR(VLOOKUP(CONCATENATE($C180, ".NY.GDP.MKTP.KD"),AREA_WB_6ATTRS,Seq!K$1,FALSE)/10000,".")</f>
        <v>264734.72703597107</v>
      </c>
      <c r="AZ180" s="27">
        <f>IFERROR(VLOOKUP(CONCATENATE($C180, ".NY.GDP.MKTP.KD"),AREA_WB_6ATTRS,Seq!L$1,FALSE)/10000,".")</f>
        <v>264785.58865499817</v>
      </c>
      <c r="BA180" s="27">
        <f>IFERROR(VLOOKUP(CONCATENATE($C180, ".NY.GDP.MKTP.KD"),AREA_WB_6ATTRS,Seq!M$1,FALSE)/10000,".")</f>
        <v>255427.05075401472</v>
      </c>
      <c r="BB180" s="27">
        <f>IFERROR(VLOOKUP(CONCATENATE($C180, ".NY.GDP.MKTP.KD"),AREA_WB_6ATTRS,Seq!N$1,FALSE)/10000,".")</f>
        <v>255274.46589693351</v>
      </c>
      <c r="BC180" s="27">
        <f>IFERROR(VLOOKUP(CONCATENATE($C180, ".NY.GDP.MKTP.KD"),AREA_WB_6ATTRS,Seq!O$1,FALSE)/10000,".")</f>
        <v>262954.57037002308</v>
      </c>
      <c r="BD180" s="27">
        <f>IFERROR(VLOOKUP(CONCATENATE($C180, ".NY.GDP.MKTP.KD"),AREA_WB_6ATTRS,Seq!P$1,FALSE)/10000,".")</f>
        <v>264531.28055986267</v>
      </c>
      <c r="BE180" s="27">
        <f>IFERROR(VLOOKUP(CONCATENATE($C180, ".NY.GDP.MKTP.KD"),AREA_WB_6ATTRS,Seq!Q$1,FALSE)/10000,".")</f>
        <v>276168.40271754132</v>
      </c>
      <c r="BF180" s="27">
        <f>IFERROR(VLOOKUP(CONCATENATE($C180, ".NY.GDP.MKTP.KD"),AREA_WB_6ATTRS,Seq!R$1,FALSE)/10000,".")</f>
        <v>283350.09587560175</v>
      </c>
      <c r="BG180" s="27">
        <f>IFERROR(VLOOKUP(CONCATENATE($C180, ".NY.GDP.MKTP.KD"),AREA_WB_6ATTRS,Seq!S$1,FALSE)/10000,".")</f>
        <v>296384.20028587943</v>
      </c>
      <c r="BH180" s="27">
        <f>IFERROR(VLOOKUP(CONCATENATE($C180, ".NY.GDP.MKTP.KD"),AREA_WB_6ATTRS,Seq!T$1,FALSE)/10000,".")</f>
        <v>307943.18409702869</v>
      </c>
      <c r="BI180" s="27">
        <f>IFERROR(VLOOKUP(CONCATENATE($C180, ".NY.GDP.MKTP.KD"),AREA_WB_6ATTRS,Seq!U$1,FALSE)/10000,".")</f>
        <v>318359.8202537793</v>
      </c>
      <c r="BJ180" s="27">
        <f>IFERROR(VLOOKUP(CONCATENATE($C180, ".NY.GDP.MKTP.KD"),AREA_WB_6ATTRS,Seq!V$1,FALSE)/10000,".")</f>
        <v>348021.9</v>
      </c>
      <c r="BK180" s="27">
        <f>IFERROR(VLOOKUP(CONCATENATE($C180, ".NY.GDP.MKTP.KD"),AREA_WB_6ATTRS,Seq!W$1,FALSE)/10000,".")</f>
        <v>370713.92362248991</v>
      </c>
      <c r="BL180" s="27">
        <f>IFERROR(VLOOKUP(CONCATENATE($C180, ".NY.GDP.MKTP.KD"),AREA_WB_6ATTRS,Seq!X$1,FALSE)/10000,".")</f>
        <v>365083.63160631573</v>
      </c>
      <c r="BM180" s="27">
        <f>IFERROR(VLOOKUP(CONCATENATE($C180, ".NY.GDP.MKTP.KD"),AREA_WB_6ATTRS,Seq!Y$1,FALSE)/10000,".")</f>
        <v>377769.57967157086</v>
      </c>
      <c r="BN180" s="27">
        <f>IFERROR(VLOOKUP(CONCATENATE($C180, ".NY.GDP.MKTP.KD"),AREA_WB_6ATTRS,Seq!Z$1,FALSE)/10000,".")</f>
        <v>387573.03410701849</v>
      </c>
      <c r="BO180" s="27">
        <f>IFERROR(VLOOKUP(CONCATENATE($C180, ".NY.GDP.MKTP.KD"),AREA_WB_6ATTRS,Seq!AA$1,FALSE)/10000,".")</f>
        <v>395231.61906491808</v>
      </c>
      <c r="BP180" s="27">
        <f>IFERROR(VLOOKUP(CONCATENATE($C180, ".NY.GDP.MKTP.KD"),AREA_WB_6ATTRS,Seq!AB$1,FALSE)/10000,".")</f>
        <v>417447.23632838111</v>
      </c>
      <c r="BQ180" s="27">
        <f>IFERROR(VLOOKUP(CONCATENATE($C180, ".NY.GDP.MKTP.KD"),AREA_WB_6ATTRS,Seq!AC$1,FALSE)/10000,".")</f>
        <v>429686.53897563287</v>
      </c>
      <c r="BR180" s="27">
        <f>IFERROR(VLOOKUP(CONCATENATE($C180, ".NY.GDP.MKTP.KD"),AREA_WB_6ATTRS,Seq!AD$1,FALSE)/10000,".")</f>
        <v>433698.17504401447</v>
      </c>
      <c r="BS180" s="27">
        <f>IFERROR(VLOOKUP(CONCATENATE($C180, ".NY.GDP.MKTP.KD"),AREA_WB_6ATTRS,Seq!AE$1,FALSE)/10000,".")</f>
        <v>412767.6753064068</v>
      </c>
      <c r="BT180" s="27">
        <f>IFERROR(VLOOKUP(CONCATENATE($C180, ".NY.GDP.MKTP.KD"),AREA_WB_6ATTRS,Seq!AF$1,FALSE)/10000,".")</f>
        <v>404926.66965819203</v>
      </c>
      <c r="BU180" s="27" t="str">
        <f>IFERROR(VLOOKUP(CONCATENATE($C180, ".NY.GDP.MKTP.KD"),AREA_WB_6ATTRS,Seq!AG$1,FALSE)/10000,".")</f>
        <v>.</v>
      </c>
      <c r="BV180" s="27"/>
      <c r="BW180" s="27"/>
      <c r="BX180" s="27"/>
      <c r="BY180" s="27"/>
      <c r="BZ180" s="27"/>
      <c r="CA180" s="27"/>
      <c r="CB180" s="27"/>
      <c r="CC180" s="27">
        <f>CNPop!A$48</f>
        <v>5.0000000000000001E-3</v>
      </c>
      <c r="CD180" s="27">
        <f>CNPop!B$48</f>
        <v>6.0000000000000001E-3</v>
      </c>
      <c r="CE180" s="27">
        <f>CNPop!C$48</f>
        <v>6.0000000000000001E-3</v>
      </c>
      <c r="CF180" s="27">
        <f>CNPop!D$48</f>
        <v>7.0000000000000001E-3</v>
      </c>
      <c r="CG180" s="27">
        <f>CNPop!E$48</f>
        <v>7.0000000000000001E-3</v>
      </c>
      <c r="CH180" s="27">
        <f>CNPop!F$48</f>
        <v>8.0000000000000002E-3</v>
      </c>
      <c r="CI180" s="27">
        <f>CNPop!G$48</f>
        <v>8.9999999999999993E-3</v>
      </c>
      <c r="CJ180" s="27">
        <f>CNPop!H$48</f>
        <v>0.01</v>
      </c>
      <c r="CK180" s="27">
        <f>CNPop!I$48</f>
        <v>1.0999999999999999E-2</v>
      </c>
      <c r="CL180" s="27">
        <f>CNPop!J$48</f>
        <v>1.2E-2</v>
      </c>
      <c r="CM180" s="27">
        <f>CNPop!K$48</f>
        <v>1.4E-2</v>
      </c>
      <c r="CN180" s="27">
        <f>CNPop!L$48</f>
        <v>1.6E-2</v>
      </c>
      <c r="CO180" s="27">
        <f>CNPop!M$48</f>
        <v>1.7000000000000001E-2</v>
      </c>
      <c r="CP180" s="27">
        <f>CNPop!N$48</f>
        <v>1.9E-2</v>
      </c>
      <c r="CQ180" s="27">
        <f>CNPop!O$48</f>
        <v>2.1000000000000001E-2</v>
      </c>
      <c r="CR180" s="27">
        <f>CNPop!P$48</f>
        <v>2.3E-2</v>
      </c>
      <c r="CS180" s="27">
        <f>CNPop!Q$48</f>
        <v>2.5999999999999999E-2</v>
      </c>
      <c r="CT180" s="27">
        <f>CNPop!R$48</f>
        <v>2.8000000000000001E-2</v>
      </c>
      <c r="CU180" s="27">
        <f>CNPop!S$48</f>
        <v>0.03</v>
      </c>
      <c r="CV180" s="27">
        <f>CNPop!T$48</f>
        <v>3.3000000000000002E-2</v>
      </c>
      <c r="CW180" s="27">
        <f>CNPop!U$48</f>
        <v>3.5999999999999997E-2</v>
      </c>
      <c r="CX180" s="27">
        <f>CNPop!V$48</f>
        <v>3.9E-2</v>
      </c>
      <c r="CY180" s="27">
        <f>CNPop!W$48</f>
        <v>4.2000000000000003E-2</v>
      </c>
      <c r="CZ180" s="27">
        <f>CNPop!X$48</f>
        <v>4.4999999999999998E-2</v>
      </c>
      <c r="DA180" s="27">
        <f>CNPop!Y$48</f>
        <v>4.9000000000000002E-2</v>
      </c>
      <c r="DB180" s="27">
        <f>CNPop!Z$48</f>
        <v>5.1999999999999998E-2</v>
      </c>
      <c r="DC180" s="27">
        <f>CNPop!AA$48</f>
        <v>5.6000000000000001E-2</v>
      </c>
      <c r="DD180" s="27">
        <f>CNPop!AB$48</f>
        <v>0.06</v>
      </c>
      <c r="DE180" s="27">
        <f>CNPop!AC$48</f>
        <v>6.3E-2</v>
      </c>
      <c r="DF180" s="27">
        <f>CNPop!AD$48</f>
        <v>6.8000000000000005E-2</v>
      </c>
      <c r="DG180" s="27">
        <f>CNPop!AE$48</f>
        <v>7.1999999999999995E-2</v>
      </c>
      <c r="DH180" s="27">
        <f>CNPop!AF$48</f>
        <v>7.5999999999999998E-2</v>
      </c>
      <c r="DI180" s="27">
        <f>CNPop!AG$48</f>
        <v>8.1000000000000003E-2</v>
      </c>
      <c r="DJ180" s="27">
        <f>CNPop!AH$48</f>
        <v>8.5000000000000006E-2</v>
      </c>
      <c r="DK180" s="27">
        <f>CNPop!AI$48</f>
        <v>0.09</v>
      </c>
      <c r="DL180" s="27">
        <f>CNPop!AJ$48</f>
        <v>9.5000000000000001E-2</v>
      </c>
      <c r="DM180" s="27">
        <f>CNPop!AK$48</f>
        <v>0.1</v>
      </c>
      <c r="DN180" s="27"/>
      <c r="DO180" s="27">
        <f t="shared" si="226"/>
        <v>0.46200000762939453</v>
      </c>
      <c r="DP180" s="27">
        <f t="shared" si="227"/>
        <v>0.46200000762939453</v>
      </c>
      <c r="DQ180" s="27">
        <f t="shared" si="228"/>
        <v>0.46200000762939453</v>
      </c>
      <c r="DR180" s="27">
        <f t="shared" si="229"/>
        <v>0.46200000762939453</v>
      </c>
      <c r="DS180" s="27">
        <f t="shared" si="230"/>
        <v>0.46200000762939453</v>
      </c>
      <c r="DT180" s="27">
        <f t="shared" si="231"/>
        <v>0.46200000762939453</v>
      </c>
      <c r="DU180" s="27">
        <f t="shared" si="232"/>
        <v>0.46200000762939453</v>
      </c>
      <c r="DV180" s="27">
        <f t="shared" si="233"/>
        <v>0.46200000762939453</v>
      </c>
      <c r="DW180" s="27">
        <f t="shared" si="234"/>
        <v>0.46200000762939453</v>
      </c>
      <c r="DX180" s="27">
        <f t="shared" si="235"/>
        <v>0.46200000762939453</v>
      </c>
      <c r="DY180" s="27">
        <f t="shared" si="236"/>
        <v>0.46200000762939453</v>
      </c>
      <c r="DZ180" s="27">
        <f t="shared" si="237"/>
        <v>0.46200000762939453</v>
      </c>
      <c r="EA180" s="27">
        <f t="shared" si="238"/>
        <v>0.28899999618530275</v>
      </c>
      <c r="EB180" s="27">
        <f t="shared" si="239"/>
        <v>0.28899999618530275</v>
      </c>
      <c r="EC180" s="27">
        <f t="shared" si="240"/>
        <v>0.28899999618530275</v>
      </c>
      <c r="ED180" s="27">
        <f t="shared" si="241"/>
        <v>0.28899999618530275</v>
      </c>
      <c r="EE180" s="27">
        <f t="shared" si="242"/>
        <v>0.28899999618530275</v>
      </c>
      <c r="EF180" s="27">
        <f t="shared" si="243"/>
        <v>0.28899999618530275</v>
      </c>
      <c r="EG180" s="27">
        <f t="shared" si="244"/>
        <v>0.28899999618530275</v>
      </c>
      <c r="EH180" s="27">
        <f t="shared" si="245"/>
        <v>0.28899999618530275</v>
      </c>
      <c r="EI180" s="27">
        <f t="shared" si="246"/>
        <v>0.28899999618530275</v>
      </c>
      <c r="EJ180" s="27" t="str">
        <f t="shared" si="247"/>
        <v>.</v>
      </c>
      <c r="EK180" s="27" t="str">
        <f t="shared" si="248"/>
        <v>.</v>
      </c>
      <c r="EL180" s="27" t="str">
        <f t="shared" si="249"/>
        <v>.</v>
      </c>
      <c r="EM180" s="27" t="str">
        <f t="shared" si="250"/>
        <v>.</v>
      </c>
      <c r="EN180" s="27" t="str">
        <f t="shared" si="251"/>
        <v>.</v>
      </c>
      <c r="EO180" s="27" t="str">
        <f t="shared" si="252"/>
        <v>.</v>
      </c>
      <c r="EP180" s="27" t="str">
        <f t="shared" si="215"/>
        <v>.</v>
      </c>
      <c r="EQ180" s="27" t="str">
        <f t="shared" si="216"/>
        <v>.</v>
      </c>
      <c r="ER180" s="27" t="str">
        <f t="shared" ref="ER180:ET186" si="262">IF(ISNUMBER(GC180),GC180,EQ180)</f>
        <v>.</v>
      </c>
      <c r="ES180" s="27" t="str">
        <f t="shared" si="262"/>
        <v>.</v>
      </c>
      <c r="ET180" s="27" t="str">
        <f t="shared" si="262"/>
        <v>.</v>
      </c>
      <c r="EU180" s="27"/>
      <c r="EV180" s="27"/>
      <c r="EW180" s="27"/>
      <c r="EX180" s="27"/>
      <c r="EY180" s="27"/>
      <c r="EZ180" s="27" t="str">
        <f>IFERROR(VLOOKUP(CONCATENATE($C180,".SL.TLF.TERT.ZS"),AREA_WB_6ATTRS,Seq!B$1,FALSE)/100,".")</f>
        <v>.</v>
      </c>
      <c r="FA180" s="27" t="str">
        <f>IFERROR(VLOOKUP(CONCATENATE($C180,".SL.TLF.TERT.ZS"),AREA_WB_6ATTRS,Seq!C$1,FALSE)/100,".")</f>
        <v>.</v>
      </c>
      <c r="FB180" s="27" t="str">
        <f>IFERROR(VLOOKUP(CONCATENATE($C180,".SL.TLF.TERT.ZS"),AREA_WB_6ATTRS,Seq!D$1,FALSE)/100,".")</f>
        <v>.</v>
      </c>
      <c r="FC180" s="27" t="str">
        <f>IFERROR(VLOOKUP(CONCATENATE($C180,".SL.TLF.TERT.ZS"),AREA_WB_6ATTRS,Seq!E$1,FALSE)/100,".")</f>
        <v>.</v>
      </c>
      <c r="FD180" s="27" t="str">
        <f>IFERROR(VLOOKUP(CONCATENATE($C180,".SL.TLF.TERT.ZS"),AREA_WB_6ATTRS,Seq!F$1,FALSE)/100,".")</f>
        <v>.</v>
      </c>
      <c r="FE180" s="27" t="str">
        <f>IFERROR(VLOOKUP(CONCATENATE($C180,".SL.TLF.TERT.ZS"),AREA_WB_6ATTRS,Seq!G$1,FALSE)/100,".")</f>
        <v>.</v>
      </c>
      <c r="FF180" s="27" t="str">
        <f>IFERROR(VLOOKUP(CONCATENATE($C180,".SL.TLF.TERT.ZS"),AREA_WB_6ATTRS,Seq!H$1,FALSE)/100,".")</f>
        <v>.</v>
      </c>
      <c r="FG180" s="27" t="str">
        <f>IFERROR(VLOOKUP(CONCATENATE($C180,".SL.TLF.TERT.ZS"),AREA_WB_6ATTRS,Seq!I$1,FALSE)/100,".")</f>
        <v>.</v>
      </c>
      <c r="FH180" s="27" t="str">
        <f>IFERROR(VLOOKUP(CONCATENATE($C180,".SL.TLF.TERT.ZS"),AREA_WB_6ATTRS,Seq!J$1,FALSE)/100,".")</f>
        <v>.</v>
      </c>
      <c r="FI180" s="27" t="str">
        <f>IFERROR(VLOOKUP(CONCATENATE($C180,".SL.TLF.TERT.ZS"),AREA_WB_6ATTRS,Seq!K$1,FALSE)/100,".")</f>
        <v>.</v>
      </c>
      <c r="FJ180" s="27" t="str">
        <f>IFERROR(VLOOKUP(CONCATENATE($C180,".SL.TLF.TERT.ZS"),AREA_WB_6ATTRS,Seq!L$1,FALSE)/100,".")</f>
        <v>.</v>
      </c>
      <c r="FK180" s="27">
        <f>IFERROR(VLOOKUP(CONCATENATE($C180,".SL.TLF.TERT.ZS"),AREA_WB_6ATTRS,Seq!M$1,FALSE)/100,".")</f>
        <v>0.46200000762939453</v>
      </c>
      <c r="FL180" s="27" t="str">
        <f>IFERROR(VLOOKUP(CONCATENATE($C180,".SL.TLF.TERT.ZS"),AREA_WB_6ATTRS,Seq!N$1,FALSE)/100,".")</f>
        <v>.</v>
      </c>
      <c r="FM180" s="27" t="str">
        <f>IFERROR(VLOOKUP(CONCATENATE($C180,".SL.TLF.TERT.ZS"),AREA_WB_6ATTRS,Seq!O$1,FALSE)/100,".")</f>
        <v>.</v>
      </c>
      <c r="FN180" s="27" t="str">
        <f>IFERROR(VLOOKUP(CONCATENATE($C180,".SL.TLF.TERT.ZS"),AREA_WB_6ATTRS,Seq!P$1,FALSE)/100,".")</f>
        <v>.</v>
      </c>
      <c r="FO180" s="27" t="str">
        <f>IFERROR(VLOOKUP(CONCATENATE($C180,".SL.TLF.TERT.ZS"),AREA_WB_6ATTRS,Seq!Q$1,FALSE)/100,".")</f>
        <v>.</v>
      </c>
      <c r="FP180" s="27" t="str">
        <f>IFERROR(VLOOKUP(CONCATENATE($C180,".SL.TLF.TERT.ZS"),AREA_WB_6ATTRS,Seq!R$1,FALSE)/100,".")</f>
        <v>.</v>
      </c>
      <c r="FQ180" s="27" t="str">
        <f>IFERROR(VLOOKUP(CONCATENATE($C180,".SL.TLF.TERT.ZS"),AREA_WB_6ATTRS,Seq!S$1,FALSE)/100,".")</f>
        <v>.</v>
      </c>
      <c r="FR180" s="27" t="str">
        <f>IFERROR(VLOOKUP(CONCATENATE($C180,".SL.TLF.TERT.ZS"),AREA_WB_6ATTRS,Seq!T$1,FALSE)/100,".")</f>
        <v>.</v>
      </c>
      <c r="FS180" s="27" t="str">
        <f>IFERROR(VLOOKUP(CONCATENATE($C180,".SL.TLF.TERT.ZS"),AREA_WB_6ATTRS,Seq!U$1,FALSE)/100,".")</f>
        <v>.</v>
      </c>
      <c r="FT180" s="27">
        <f>IFERROR(VLOOKUP(CONCATENATE($C180,".SL.TLF.TERT.ZS"),AREA_WB_6ATTRS,Seq!V$1,FALSE)/100,".")</f>
        <v>0.28899999618530275</v>
      </c>
      <c r="FU180" s="27" t="str">
        <f>IFERROR(VLOOKUP(CONCATENATE($C180,".SL.TLF.TERT.ZS"),AREA_WB_6ATTRS,Seq!W$1,FALSE)/100,".")</f>
        <v>.</v>
      </c>
      <c r="FV180" s="27" t="str">
        <f>IFERROR(VLOOKUP(CONCATENATE($C180,".SL.TLF.TERT.ZS"),AREA_WB_6ATTRS,Seq!X$1,FALSE)/100,".")</f>
        <v>.</v>
      </c>
      <c r="FW180" s="27" t="str">
        <f>IFERROR(VLOOKUP(CONCATENATE($C180,".SL.TLF.TERT.ZS"),AREA_WB_6ATTRS,Seq!Y$1,FALSE)/100,".")</f>
        <v>.</v>
      </c>
      <c r="FX180" s="27" t="str">
        <f>IFERROR(VLOOKUP(CONCATENATE($C180,".SL.TLF.TERT.ZS"),AREA_WB_6ATTRS,Seq!Z$1,FALSE)/100,".")</f>
        <v>.</v>
      </c>
      <c r="FY180" s="27" t="str">
        <f>IFERROR(VLOOKUP(CONCATENATE($C180,".SL.TLF.TERT.ZS"),AREA_WB_6ATTRS,Seq!AA$1,FALSE)/100,".")</f>
        <v>.</v>
      </c>
      <c r="FZ180" s="27" t="str">
        <f>IFERROR(VLOOKUP(CONCATENATE($C180,".SL.TLF.TERT.ZS"),AREA_WB_6ATTRS,Seq!AB$1,FALSE)/100,".")</f>
        <v>.</v>
      </c>
      <c r="GA180" s="27" t="str">
        <f>IFERROR(VLOOKUP(CONCATENATE($C180,".SL.TLF.TERT.ZS"),AREA_WB_6ATTRS,Seq!AC$1,FALSE)/100,".")</f>
        <v>.</v>
      </c>
      <c r="GB180" s="27" t="str">
        <f>IFERROR(VLOOKUP(CONCATENATE($C180,".SL.TLF.TERT.ZS"),AREA_WB_6ATTRS,Seq!AD$1,FALSE)/100,".")</f>
        <v>.</v>
      </c>
      <c r="GC180" s="27" t="str">
        <f>IFERROR(VLOOKUP(CONCATENATE($C180,".SL.TLF.TERT.ZS"),AREA_WB_6ATTRS,Seq!AE$1,FALSE)/100,".")</f>
        <v>.</v>
      </c>
      <c r="GD180" s="27" t="str">
        <f>IFERROR(VLOOKUP(CONCATENATE($C180,".SL.TLF.TERT.ZS"),AREA_WB_6ATTRS,Seq!AF$1,FALSE)/100,".")</f>
        <v>.</v>
      </c>
      <c r="GE180" s="27" t="str">
        <f>IFERROR(VLOOKUP(CONCATENATE($C180,".SL.TLF.TERT.ZS"),AREA_WB_6ATTRS,Seq!AG$1,FALSE)/100,".")</f>
        <v>.</v>
      </c>
      <c r="GF180" s="27" t="str">
        <f>IFERROR(VLOOKUP(CONCATENATE($C180,".SL.TLF.TERT.ZS"),AREA_WB_6ATTRS,Seq!AH$1,FALSE)/100,".")</f>
        <v>.</v>
      </c>
      <c r="GG180" s="27" t="str">
        <f>IFERROR(VLOOKUP(CONCATENATE($C180,".SL.TLF.TERT.ZS"),AREA_WB_6ATTRS,Seq!AI$1,FALSE)/100,".")</f>
        <v>.</v>
      </c>
      <c r="GH180" s="27" t="str">
        <f>IFERROR(VLOOKUP(CONCATENATE($C180,".SL.TLF.TERT.ZS"),AREA_WB_6ATTRS,Seq!AJ$1,FALSE)/100,".")</f>
        <v>.</v>
      </c>
      <c r="GI180" s="27" t="str">
        <f>IFERROR(VLOOKUP(CONCATENATE($C180,".SL.TLF.TERT.ZS"),AREA_WB_6ATTRS,Seq!AK$1,FALSE)/100,".")</f>
        <v>.</v>
      </c>
      <c r="GJ180" s="27" t="str">
        <f>IFERROR(VLOOKUP(CONCATENATE($C180,".SL.TLF.TERT.ZS"),AREA_WB_6ATTRS,Seq!AL$1,FALSE)/100,".")</f>
        <v>.</v>
      </c>
      <c r="GK180" s="27"/>
      <c r="GL180" s="27"/>
      <c r="GM180" s="27" t="str">
        <f t="shared" si="253"/>
        <v>.</v>
      </c>
      <c r="GN180" s="27" t="str">
        <f t="shared" si="254"/>
        <v>.</v>
      </c>
      <c r="GO180" s="27" t="str">
        <f t="shared" si="217"/>
        <v>.</v>
      </c>
      <c r="GP180" s="27"/>
      <c r="GQ180" s="9" t="str">
        <f>IF(VLOOKUP($B180,EM_80!$B$1:$C$201,2,FALSE)&gt;0,VLOOKUP($B180,EM_80!$B$1:$C$201,2,FALSE),".")</f>
        <v>.</v>
      </c>
      <c r="GR180" s="9" t="str">
        <f t="shared" si="255"/>
        <v>.</v>
      </c>
      <c r="GS180" s="9" t="str">
        <f t="shared" si="210"/>
        <v>.</v>
      </c>
      <c r="GU180">
        <f t="shared" si="256"/>
        <v>54000</v>
      </c>
      <c r="GV180">
        <f t="shared" si="257"/>
        <v>60500</v>
      </c>
      <c r="GW180">
        <f t="shared" si="258"/>
        <v>62131</v>
      </c>
      <c r="GX180">
        <f t="shared" si="259"/>
        <v>64237</v>
      </c>
      <c r="GZ180" s="9" t="str">
        <f>IF(ISNA(VLOOKUP($B180,Area_EM_90,Seq!C$1,FALSE)),".",VLOOKUP($B180,Area_EM_90,Seq!C$1,FALSE))</f>
        <v>.</v>
      </c>
      <c r="HA180" s="9" t="str">
        <f>IF(ISNA(VLOOKUP($B180,Area_EM_90,Seq!D$1,FALSE)),".",VLOOKUP($B180,Area_EM_90,Seq!D$1,FALSE))</f>
        <v>.</v>
      </c>
      <c r="HB180" s="9" t="str">
        <f>IF(ISNA(VLOOKUP($B180,Area_EM_90,Seq!E$1,FALSE)),".",VLOOKUP($B180,Area_EM_90,Seq!E$1,FALSE))</f>
        <v>.</v>
      </c>
      <c r="HC180" s="9" t="str">
        <f>IF(ISNA(VLOOKUP($B180,Area_EM_90,Seq!F$1,FALSE)),".",VLOOKUP($B180,Area_EM_90,Seq!F$1,FALSE))</f>
        <v>.</v>
      </c>
      <c r="HD180" s="9" t="str">
        <f>IF(ISNA(VLOOKUP($B180,Area_EM_90,Seq!G$1,FALSE)),".",VLOOKUP($B180,Area_EM_90,Seq!G$1,FALSE))</f>
        <v>.</v>
      </c>
      <c r="HE180" s="9" t="str">
        <f>IF(ISNA(VLOOKUP($B180,Area_EM_90,Seq!H$1,FALSE)),".",VLOOKUP($B180,Area_EM_90,Seq!H$1,FALSE))</f>
        <v>.</v>
      </c>
      <c r="HF180" s="9" t="str">
        <f>IF(ISNA(VLOOKUP($B180,Area_EM_90,Seq!I$1,FALSE)),".",VLOOKUP($B180,Area_EM_90,Seq!I$1,FALSE))</f>
        <v>.</v>
      </c>
      <c r="HG180" s="9" t="str">
        <f>IF(ISNA(VLOOKUP($B180,Area_EM_90,Seq!J$1,FALSE)),".",VLOOKUP($B180,Area_EM_90,Seq!J$1,FALSE))</f>
        <v>.</v>
      </c>
      <c r="HH180" s="9" t="str">
        <f>IF(ISNA(VLOOKUP($B180,Area_EM_00,Seq!C$1,FALSE)),".",VLOOKUP($B180,Area_EM_00,Seq!C$1,FALSE))</f>
        <v>.</v>
      </c>
      <c r="HI180" s="9" t="str">
        <f>IF(ISNA(VLOOKUP($B180,Area_EM_00,Seq!D$1,FALSE)),".",VLOOKUP($B180,Area_EM_00,Seq!D$1,FALSE))</f>
        <v>.</v>
      </c>
      <c r="HJ180" s="9" t="str">
        <f>IF(ISNA(VLOOKUP($B180,Area_EM_00,Seq!E$1,FALSE)),".",VLOOKUP($B180,Area_EM_00,Seq!E$1,FALSE))</f>
        <v>.</v>
      </c>
      <c r="HK180" s="9" t="str">
        <f>IF(ISNA(VLOOKUP($B180,Area_EM_00,Seq!F$1,FALSE)),".",VLOOKUP($B180,Area_EM_00,Seq!F$1,FALSE))</f>
        <v>.</v>
      </c>
      <c r="HL180" s="9" t="str">
        <f>IF(ISNA(VLOOKUP($B180,Area_EM_00,Seq!G$1,FALSE)),".",VLOOKUP($B180,Area_EM_00,Seq!G$1,FALSE))</f>
        <v>.</v>
      </c>
      <c r="HM180" s="9" t="str">
        <f>IF(ISNA(VLOOKUP($B180,Area_EM_00,Seq!H$1,FALSE)),".",VLOOKUP($B180,Area_EM_00,Seq!H$1,FALSE))</f>
        <v>.</v>
      </c>
      <c r="HN180" s="9" t="str">
        <f>IF(ISNA(VLOOKUP($B180,Area_EM_00,Seq!I$1,FALSE)),".",VLOOKUP($B180,Area_EM_00,Seq!I$1,FALSE))</f>
        <v>.</v>
      </c>
      <c r="HO180" s="9" t="str">
        <f>IF(ISNA(VLOOKUP($B180,Area_EM_00,Seq!J$1,FALSE)),".",VLOOKUP($B180,Area_EM_00,Seq!J$1,FALSE))</f>
        <v>.</v>
      </c>
      <c r="HQ180" s="27"/>
      <c r="HR180" s="9">
        <f>IFERROR(VLOOKUP($B180,AREA_EM3_60_00,Seq!E$1,FALSE),".")</f>
        <v>65</v>
      </c>
      <c r="HS180" s="9">
        <f>IFERROR(VLOOKUP($B180,AREA_EM3_60_00,Seq!F$1,FALSE),".")</f>
        <v>2</v>
      </c>
      <c r="HT180" s="9">
        <f>IFERROR(VLOOKUP($B180,AREA_EM3_60_00,Seq!G$1,FALSE),".")</f>
        <v>107</v>
      </c>
      <c r="HU180" s="9">
        <f>IFERROR(VLOOKUP($B180,AREA_EM3_10,Seq!B$1,FALSE),".")</f>
        <v>0</v>
      </c>
      <c r="HV180" s="9">
        <f t="shared" si="218"/>
        <v>54000</v>
      </c>
      <c r="HW180" s="9">
        <f t="shared" si="219"/>
        <v>60500</v>
      </c>
      <c r="HX180" s="9">
        <f t="shared" si="220"/>
        <v>62131</v>
      </c>
      <c r="HY180" s="9">
        <f t="shared" si="221"/>
        <v>64237</v>
      </c>
    </row>
    <row r="181" spans="1:233">
      <c r="A181" s="25" t="s">
        <v>2634</v>
      </c>
      <c r="B181" s="26" t="str">
        <f t="shared" si="178"/>
        <v>Australia</v>
      </c>
      <c r="C181" s="166" t="s">
        <v>1353</v>
      </c>
      <c r="D181" s="27">
        <f>VLOOKUP("CHN.NY.GDP.MKTP.KD",AREA_WB_6ATTRS,Seq!B$1,FALSE)/10000</f>
        <v>18294112.043860689</v>
      </c>
      <c r="E181" s="27">
        <f>VLOOKUP("CHN.NY.GDP.MKTP.KD",AREA_WB_6ATTRS,Seq!C$1,FALSE)/10000</f>
        <v>19245405.87014145</v>
      </c>
      <c r="F181" s="27">
        <f>VLOOKUP("CHN.NY.GDP.MKTP.KD",AREA_WB_6ATTRS,Seq!D$1,FALSE)/10000</f>
        <v>20996737.804324333</v>
      </c>
      <c r="G181" s="27">
        <f>VLOOKUP("CHN.NY.GDP.MKTP.KD",AREA_WB_6ATTRS,Seq!E$1,FALSE)/10000</f>
        <v>23285382.224995762</v>
      </c>
      <c r="H181" s="27">
        <f>VLOOKUP("CHN.NY.GDP.MKTP.KD",AREA_WB_6ATTRS,Seq!F$1,FALSE)/10000</f>
        <v>26824760.323195074</v>
      </c>
      <c r="I181" s="27">
        <f>VLOOKUP("CHN.NY.GDP.MKTP.KD",AREA_WB_6ATTRS,Seq!G$1,FALSE)/10000</f>
        <v>30446102.966826372</v>
      </c>
      <c r="J181" s="27">
        <f>VLOOKUP("CHN.NY.GDP.MKTP.KD",AREA_WB_6ATTRS,Seq!H$1,FALSE)/10000</f>
        <v>33125360.027907111</v>
      </c>
      <c r="K181" s="27">
        <f>VLOOKUP("CHN.NY.GDP.MKTP.KD",AREA_WB_6ATTRS,Seq!I$1,FALSE)/10000</f>
        <v>36967901.791144341</v>
      </c>
      <c r="L181" s="27">
        <f>VLOOKUP("CHN.NY.GDP.MKTP.KD",AREA_WB_6ATTRS,Seq!J$1,FALSE)/10000</f>
        <v>41145274.693543643</v>
      </c>
      <c r="M181" s="27">
        <f>VLOOKUP("CHN.NY.GDP.MKTP.KD",AREA_WB_6ATTRS,Seq!K$1,FALSE)/10000</f>
        <v>42832230.955979005</v>
      </c>
      <c r="N181" s="27">
        <f>VLOOKUP("CHN.NY.GDP.MKTP.KD",AREA_WB_6ATTRS,Seq!L$1,FALSE)/10000</f>
        <v>44459855.73230619</v>
      </c>
      <c r="O181" s="27">
        <f>VLOOKUP("CHN.NY.GDP.MKTP.KD",AREA_WB_6ATTRS,Seq!M$1,FALSE)/10000</f>
        <v>48550162.459678344</v>
      </c>
      <c r="P181" s="27">
        <f>VLOOKUP("CHN.NY.GDP.MKTP.KD",AREA_WB_6ATTRS,Seq!N$1,FALSE)/10000</f>
        <v>55444285.528952621</v>
      </c>
      <c r="Q181" s="27">
        <f>VLOOKUP("CHN.NY.GDP.MKTP.KD",AREA_WB_6ATTRS,Seq!O$1,FALSE)/10000</f>
        <v>63206485.503006078</v>
      </c>
      <c r="R181" s="27">
        <f>VLOOKUP("CHN.NY.GDP.MKTP.KD",AREA_WB_6ATTRS,Seq!P$1,FALSE)/10000</f>
        <v>71486535.103899792</v>
      </c>
      <c r="S181" s="27">
        <f>VLOOKUP("CHN.NY.GDP.MKTP.KD",AREA_WB_6ATTRS,Seq!Q$1,FALSE)/10000</f>
        <v>79278567.430224851</v>
      </c>
      <c r="T181" s="27">
        <f>VLOOKUP("CHN.NY.GDP.MKTP.KD",AREA_WB_6ATTRS,Seq!R$1,FALSE)/10000</f>
        <v>87206424.173247412</v>
      </c>
      <c r="U181" s="27">
        <f>VLOOKUP("CHN.NY.GDP.MKTP.KD",AREA_WB_6ATTRS,Seq!S$1,FALSE)/10000</f>
        <v>95316621.621359423</v>
      </c>
      <c r="V181" s="27">
        <f>VLOOKUP("CHN.NY.GDP.MKTP.KD",AREA_WB_6ATTRS,Seq!T$1,FALSE)/10000</f>
        <v>102751318.10782552</v>
      </c>
      <c r="W181" s="27">
        <f>VLOOKUP("CHN.NY.GDP.MKTP.KD",AREA_WB_6ATTRS,Seq!U$1,FALSE)/10000</f>
        <v>110560418.28402025</v>
      </c>
      <c r="X181" s="27">
        <f>VLOOKUP("CHN.NY.GDP.MKTP.KD",AREA_WB_6ATTRS,Seq!V$1,FALSE)/10000</f>
        <v>119847493.41987793</v>
      </c>
      <c r="Y181" s="27">
        <f>VLOOKUP("CHN.NY.GDP.MKTP.KD",AREA_WB_6ATTRS,Seq!W$1,FALSE)/10000</f>
        <v>129794835.37372778</v>
      </c>
      <c r="Z181" s="27">
        <f>VLOOKUP("CHN.NY.GDP.MKTP.KD",AREA_WB_6ATTRS,Seq!X$1,FALSE)/10000</f>
        <v>141606165.392737</v>
      </c>
      <c r="AA181" s="27">
        <f>VLOOKUP("CHN.NY.GDP.MKTP.KD",AREA_WB_6ATTRS,Seq!Y$1,FALSE)/10000</f>
        <v>155766781.9320105</v>
      </c>
      <c r="AB181" s="27">
        <f>VLOOKUP("CHN.NY.GDP.MKTP.KD",AREA_WB_6ATTRS,Seq!Z$1,FALSE)/10000</f>
        <v>171499226.90714428</v>
      </c>
      <c r="AC181" s="27">
        <f>VLOOKUP("CHN.NY.GDP.MKTP.KD",AREA_WB_6ATTRS,Seq!AA$1,FALSE)/10000</f>
        <v>190878639.54765138</v>
      </c>
      <c r="AD181" s="27">
        <f>VLOOKUP("CHN.NY.GDP.MKTP.KD",AREA_WB_6ATTRS,Seq!AB$1,FALSE)/10000</f>
        <v>215120226.77020231</v>
      </c>
      <c r="AE181" s="27">
        <f>VLOOKUP("CHN.NY.GDP.MKTP.KD",AREA_WB_6ATTRS,Seq!AC$1,FALSE)/10000</f>
        <v>245667298.97157177</v>
      </c>
      <c r="AF181" s="27">
        <f>VLOOKUP("CHN.NY.GDP.MKTP.KD",AREA_WB_6ATTRS,Seq!AD$1,FALSE)/10000</f>
        <v>269251359.67284226</v>
      </c>
      <c r="AG181" s="27">
        <f>VLOOKUP("CHN.NY.GDP.MKTP.KD",AREA_WB_6ATTRS,Seq!AE$1,FALSE)/10000</f>
        <v>294022484.76274431</v>
      </c>
      <c r="AH181" s="27">
        <f>VLOOKUP("CHN.NY.GDP.MKTP.KD",AREA_WB_6ATTRS,Seq!AF$1,FALSE)/10000</f>
        <v>324600823.17806971</v>
      </c>
      <c r="AI181" s="27">
        <f>VLOOKUP("CHN.NY.GDP.MKTP.KD",AREA_WB_6ATTRS,Seq!AG$1,FALSE)/10000</f>
        <v>354139498.08727396</v>
      </c>
      <c r="AJ181" s="27"/>
      <c r="AK181" s="27"/>
      <c r="AL181" s="27"/>
      <c r="AM181" s="27"/>
      <c r="AN181" s="27"/>
      <c r="AO181" s="27"/>
      <c r="AP181" s="27">
        <f>IFERROR(VLOOKUP(CONCATENATE($C181, ".NY.GDP.MKTP.KD"),AREA_WB_6ATTRS,Seq!B$1,FALSE)/10000,".")</f>
        <v>21313543.349856015</v>
      </c>
      <c r="AQ181" s="27">
        <f>IFERROR(VLOOKUP(CONCATENATE($C181, ".NY.GDP.MKTP.KD"),AREA_WB_6ATTRS,Seq!C$1,FALSE)/10000,".")</f>
        <v>22039874.235644512</v>
      </c>
      <c r="AR181" s="27">
        <f>IFERROR(VLOOKUP(CONCATENATE($C181, ".NY.GDP.MKTP.KD"),AREA_WB_6ATTRS,Seq!D$1,FALSE)/10000,".")</f>
        <v>22751290.729527701</v>
      </c>
      <c r="AS181" s="27">
        <f>IFERROR(VLOOKUP(CONCATENATE($C181, ".NY.GDP.MKTP.KD"),AREA_WB_6ATTRS,Seq!E$1,FALSE)/10000,".")</f>
        <v>22223452.853655435</v>
      </c>
      <c r="AT181" s="27">
        <f>IFERROR(VLOOKUP(CONCATENATE($C181, ".NY.GDP.MKTP.KD"),AREA_WB_6ATTRS,Seq!F$1,FALSE)/10000,".")</f>
        <v>23245395.760178849</v>
      </c>
      <c r="AU181" s="27">
        <f>IFERROR(VLOOKUP(CONCATENATE($C181, ".NY.GDP.MKTP.KD"),AREA_WB_6ATTRS,Seq!G$1,FALSE)/10000,".")</f>
        <v>24438020.722300943</v>
      </c>
      <c r="AV181" s="27">
        <f>IFERROR(VLOOKUP(CONCATENATE($C181, ".NY.GDP.MKTP.KD"),AREA_WB_6ATTRS,Seq!H$1,FALSE)/10000,".")</f>
        <v>25550327.297427103</v>
      </c>
      <c r="AW181" s="27">
        <f>IFERROR(VLOOKUP(CONCATENATE($C181, ".NY.GDP.MKTP.KD"),AREA_WB_6ATTRS,Seq!I$1,FALSE)/10000,".")</f>
        <v>26202744.211567238</v>
      </c>
      <c r="AX181" s="27">
        <f>IFERROR(VLOOKUP(CONCATENATE($C181, ".NY.GDP.MKTP.KD"),AREA_WB_6ATTRS,Seq!J$1,FALSE)/10000,".")</f>
        <v>27741426.931751031</v>
      </c>
      <c r="AY181" s="27">
        <f>IFERROR(VLOOKUP(CONCATENATE($C181, ".NY.GDP.MKTP.KD"),AREA_WB_6ATTRS,Seq!K$1,FALSE)/10000,".")</f>
        <v>28834388.663258839</v>
      </c>
      <c r="AZ181" s="27">
        <f>IFERROR(VLOOKUP(CONCATENATE($C181, ".NY.GDP.MKTP.KD"),AREA_WB_6ATTRS,Seq!L$1,FALSE)/10000,".")</f>
        <v>29865148.607349806</v>
      </c>
      <c r="BA181" s="27">
        <f>IFERROR(VLOOKUP(CONCATENATE($C181, ".NY.GDP.MKTP.KD"),AREA_WB_6ATTRS,Seq!M$1,FALSE)/10000,".")</f>
        <v>29793691.123779964</v>
      </c>
      <c r="BB181" s="27">
        <f>IFERROR(VLOOKUP(CONCATENATE($C181, ".NY.GDP.MKTP.KD"),AREA_WB_6ATTRS,Seq!N$1,FALSE)/10000,".")</f>
        <v>29928973.431532811</v>
      </c>
      <c r="BC181" s="27">
        <f>IFERROR(VLOOKUP(CONCATENATE($C181, ".NY.GDP.MKTP.KD"),AREA_WB_6ATTRS,Seq!O$1,FALSE)/10000,".")</f>
        <v>31151865.836050984</v>
      </c>
      <c r="BD181" s="27">
        <f>IFERROR(VLOOKUP(CONCATENATE($C181, ".NY.GDP.MKTP.KD"),AREA_WB_6ATTRS,Seq!P$1,FALSE)/10000,".")</f>
        <v>32387391.607830115</v>
      </c>
      <c r="BE181" s="27">
        <f>IFERROR(VLOOKUP(CONCATENATE($C181, ".NY.GDP.MKTP.KD"),AREA_WB_6ATTRS,Seq!Q$1,FALSE)/10000,".")</f>
        <v>33663449.432904854</v>
      </c>
      <c r="BF181" s="27">
        <f>IFERROR(VLOOKUP(CONCATENATE($C181, ".NY.GDP.MKTP.KD"),AREA_WB_6ATTRS,Seq!R$1,FALSE)/10000,".")</f>
        <v>35071060.967756115</v>
      </c>
      <c r="BG181" s="27">
        <f>IFERROR(VLOOKUP(CONCATENATE($C181, ".NY.GDP.MKTP.KD"),AREA_WB_6ATTRS,Seq!S$1,FALSE)/10000,".")</f>
        <v>36464240.635146067</v>
      </c>
      <c r="BH181" s="27">
        <f>IFERROR(VLOOKUP(CONCATENATE($C181, ".NY.GDP.MKTP.KD"),AREA_WB_6ATTRS,Seq!T$1,FALSE)/10000,".")</f>
        <v>38136319.431165271</v>
      </c>
      <c r="BI181" s="27">
        <f>IFERROR(VLOOKUP(CONCATENATE($C181, ".NY.GDP.MKTP.KD"),AREA_WB_6ATTRS,Seq!U$1,FALSE)/10000,".")</f>
        <v>40104097.97963649</v>
      </c>
      <c r="BJ181" s="27">
        <f>IFERROR(VLOOKUP(CONCATENATE($C181, ".NY.GDP.MKTP.KD"),AREA_WB_6ATTRS,Seq!V$1,FALSE)/10000,".")</f>
        <v>41688752.119575456</v>
      </c>
      <c r="BK181" s="27">
        <f>IFERROR(VLOOKUP(CONCATENATE($C181, ".NY.GDP.MKTP.KD"),AREA_WB_6ATTRS,Seq!W$1,FALSE)/10000,".")</f>
        <v>42552383.142609872</v>
      </c>
      <c r="BL181" s="27">
        <f>IFERROR(VLOOKUP(CONCATENATE($C181, ".NY.GDP.MKTP.KD"),AREA_WB_6ATTRS,Seq!X$1,FALSE)/10000,".")</f>
        <v>44213539.339851372</v>
      </c>
      <c r="BM181" s="27">
        <f>IFERROR(VLOOKUP(CONCATENATE($C181, ".NY.GDP.MKTP.KD"),AREA_WB_6ATTRS,Seq!Y$1,FALSE)/10000,".")</f>
        <v>45660323.086383335</v>
      </c>
      <c r="BN181" s="27">
        <f>IFERROR(VLOOKUP(CONCATENATE($C181, ".NY.GDP.MKTP.KD"),AREA_WB_6ATTRS,Seq!Z$1,FALSE)/10000,".")</f>
        <v>47557872.395323962</v>
      </c>
      <c r="BO181" s="27">
        <f>IFERROR(VLOOKUP(CONCATENATE($C181, ".NY.GDP.MKTP.KD"),AREA_WB_6ATTRS,Seq!AA$1,FALSE)/10000,".")</f>
        <v>48965176.869165406</v>
      </c>
      <c r="BP181" s="27">
        <f>IFERROR(VLOOKUP(CONCATENATE($C181, ".NY.GDP.MKTP.KD"),AREA_WB_6ATTRS,Seq!AB$1,FALSE)/10000,".")</f>
        <v>50473986.939680032</v>
      </c>
      <c r="BQ181" s="27">
        <f>IFERROR(VLOOKUP(CONCATENATE($C181, ".NY.GDP.MKTP.KD"),AREA_WB_6ATTRS,Seq!AC$1,FALSE)/10000,".")</f>
        <v>52272969.664469987</v>
      </c>
      <c r="BR181" s="27">
        <f>IFERROR(VLOOKUP(CONCATENATE($C181, ".NY.GDP.MKTP.KD"),AREA_WB_6ATTRS,Seq!AD$1,FALSE)/10000,".")</f>
        <v>54276104.094928488</v>
      </c>
      <c r="BS181" s="27">
        <f>IFERROR(VLOOKUP(CONCATENATE($C181, ".NY.GDP.MKTP.KD"),AREA_WB_6ATTRS,Seq!AE$1,FALSE)/10000,".")</f>
        <v>55062224.145913839</v>
      </c>
      <c r="BT181" s="27">
        <f>IFERROR(VLOOKUP(CONCATENATE($C181, ".NY.GDP.MKTP.KD"),AREA_WB_6ATTRS,Seq!AF$1,FALSE)/10000,".")</f>
        <v>56304943.918494359</v>
      </c>
      <c r="BU181" s="27">
        <f>IFERROR(VLOOKUP(CONCATENATE($C181, ".NY.GDP.MKTP.KD"),AREA_WB_6ATTRS,Seq!AG$1,FALSE)/10000,".")</f>
        <v>57345398.217323765</v>
      </c>
      <c r="BV181" s="27"/>
      <c r="BW181" s="27"/>
      <c r="BX181" s="27"/>
      <c r="BY181" s="27"/>
      <c r="BZ181" s="27"/>
      <c r="CA181" s="27"/>
      <c r="CB181" s="27"/>
      <c r="CC181" s="27">
        <f>CNPop!A$48</f>
        <v>5.0000000000000001E-3</v>
      </c>
      <c r="CD181" s="27">
        <f>CNPop!B$48</f>
        <v>6.0000000000000001E-3</v>
      </c>
      <c r="CE181" s="27">
        <f>CNPop!C$48</f>
        <v>6.0000000000000001E-3</v>
      </c>
      <c r="CF181" s="27">
        <f>CNPop!D$48</f>
        <v>7.0000000000000001E-3</v>
      </c>
      <c r="CG181" s="27">
        <f>CNPop!E$48</f>
        <v>7.0000000000000001E-3</v>
      </c>
      <c r="CH181" s="27">
        <f>CNPop!F$48</f>
        <v>8.0000000000000002E-3</v>
      </c>
      <c r="CI181" s="27">
        <f>CNPop!G$48</f>
        <v>8.9999999999999993E-3</v>
      </c>
      <c r="CJ181" s="27">
        <f>CNPop!H$48</f>
        <v>0.01</v>
      </c>
      <c r="CK181" s="27">
        <f>CNPop!I$48</f>
        <v>1.0999999999999999E-2</v>
      </c>
      <c r="CL181" s="27">
        <f>CNPop!J$48</f>
        <v>1.2E-2</v>
      </c>
      <c r="CM181" s="27">
        <f>CNPop!K$48</f>
        <v>1.4E-2</v>
      </c>
      <c r="CN181" s="27">
        <f>CNPop!L$48</f>
        <v>1.6E-2</v>
      </c>
      <c r="CO181" s="27">
        <f>CNPop!M$48</f>
        <v>1.7000000000000001E-2</v>
      </c>
      <c r="CP181" s="27">
        <f>CNPop!N$48</f>
        <v>1.9E-2</v>
      </c>
      <c r="CQ181" s="27">
        <f>CNPop!O$48</f>
        <v>2.1000000000000001E-2</v>
      </c>
      <c r="CR181" s="27">
        <f>CNPop!P$48</f>
        <v>2.3E-2</v>
      </c>
      <c r="CS181" s="27">
        <f>CNPop!Q$48</f>
        <v>2.5999999999999999E-2</v>
      </c>
      <c r="CT181" s="27">
        <f>CNPop!R$48</f>
        <v>2.8000000000000001E-2</v>
      </c>
      <c r="CU181" s="27">
        <f>CNPop!S$48</f>
        <v>0.03</v>
      </c>
      <c r="CV181" s="27">
        <f>CNPop!T$48</f>
        <v>3.3000000000000002E-2</v>
      </c>
      <c r="CW181" s="27">
        <f>CNPop!U$48</f>
        <v>3.5999999999999997E-2</v>
      </c>
      <c r="CX181" s="27">
        <f>CNPop!V$48</f>
        <v>3.9E-2</v>
      </c>
      <c r="CY181" s="27">
        <f>CNPop!W$48</f>
        <v>4.2000000000000003E-2</v>
      </c>
      <c r="CZ181" s="27">
        <f>CNPop!X$48</f>
        <v>4.4999999999999998E-2</v>
      </c>
      <c r="DA181" s="27">
        <f>CNPop!Y$48</f>
        <v>4.9000000000000002E-2</v>
      </c>
      <c r="DB181" s="27">
        <f>CNPop!Z$48</f>
        <v>5.1999999999999998E-2</v>
      </c>
      <c r="DC181" s="27">
        <f>CNPop!AA$48</f>
        <v>5.6000000000000001E-2</v>
      </c>
      <c r="DD181" s="27">
        <f>CNPop!AB$48</f>
        <v>0.06</v>
      </c>
      <c r="DE181" s="27">
        <f>CNPop!AC$48</f>
        <v>6.3E-2</v>
      </c>
      <c r="DF181" s="27">
        <f>CNPop!AD$48</f>
        <v>6.8000000000000005E-2</v>
      </c>
      <c r="DG181" s="27">
        <f>CNPop!AE$48</f>
        <v>7.1999999999999995E-2</v>
      </c>
      <c r="DH181" s="27">
        <f>CNPop!AF$48</f>
        <v>7.5999999999999998E-2</v>
      </c>
      <c r="DI181" s="27">
        <f>CNPop!AG$48</f>
        <v>8.1000000000000003E-2</v>
      </c>
      <c r="DJ181" s="27">
        <f>CNPop!AH$48</f>
        <v>8.5000000000000006E-2</v>
      </c>
      <c r="DK181" s="27">
        <f>CNPop!AI$48</f>
        <v>0.09</v>
      </c>
      <c r="DL181" s="27">
        <f>CNPop!AJ$48</f>
        <v>9.5000000000000001E-2</v>
      </c>
      <c r="DM181" s="27">
        <f>CNPop!AK$48</f>
        <v>0.1</v>
      </c>
      <c r="DN181" s="27"/>
      <c r="DO181" s="27">
        <f t="shared" si="226"/>
        <v>0.48499999999999999</v>
      </c>
      <c r="DP181" s="27">
        <f t="shared" si="227"/>
        <v>0.48499999999999999</v>
      </c>
      <c r="DQ181" s="27">
        <f t="shared" si="228"/>
        <v>0.48499999999999999</v>
      </c>
      <c r="DR181" s="27">
        <f t="shared" si="229"/>
        <v>0.48499999999999999</v>
      </c>
      <c r="DS181" s="27">
        <f t="shared" si="230"/>
        <v>0.48499999999999999</v>
      </c>
      <c r="DT181" s="27">
        <f t="shared" si="231"/>
        <v>0.48499999999999999</v>
      </c>
      <c r="DU181" s="27">
        <f t="shared" si="232"/>
        <v>0.48499999999999999</v>
      </c>
      <c r="DV181" s="27">
        <f t="shared" si="233"/>
        <v>0.48499999999999999</v>
      </c>
      <c r="DW181" s="27">
        <f t="shared" si="234"/>
        <v>0.48499999999999999</v>
      </c>
      <c r="DX181" s="27">
        <f t="shared" si="235"/>
        <v>0.48499999999999999</v>
      </c>
      <c r="DY181" s="27">
        <f t="shared" si="236"/>
        <v>0.48499999999999999</v>
      </c>
      <c r="DZ181" s="27">
        <f t="shared" si="237"/>
        <v>0.48499999999999999</v>
      </c>
      <c r="EA181" s="27">
        <f t="shared" si="238"/>
        <v>0.48499999999999999</v>
      </c>
      <c r="EB181" s="27">
        <f t="shared" si="239"/>
        <v>0.48499999999999999</v>
      </c>
      <c r="EC181" s="27">
        <f t="shared" si="240"/>
        <v>0.48499999999999999</v>
      </c>
      <c r="ED181" s="27">
        <f t="shared" si="241"/>
        <v>0.48499999999999999</v>
      </c>
      <c r="EE181" s="27">
        <f t="shared" si="242"/>
        <v>0.25799999237060545</v>
      </c>
      <c r="EF181" s="27">
        <f t="shared" si="243"/>
        <v>0.25799999237060545</v>
      </c>
      <c r="EG181" s="27">
        <f t="shared" si="244"/>
        <v>0.26100000381469729</v>
      </c>
      <c r="EH181" s="27">
        <f t="shared" si="245"/>
        <v>0.27600000381469725</v>
      </c>
      <c r="EI181" s="27">
        <f t="shared" si="246"/>
        <v>0.27600000381469725</v>
      </c>
      <c r="EJ181" s="27">
        <f t="shared" si="247"/>
        <v>0.28999999999999998</v>
      </c>
      <c r="EK181" s="27">
        <f t="shared" si="248"/>
        <v>0.30899999618530272</v>
      </c>
      <c r="EL181" s="27">
        <f t="shared" si="249"/>
        <v>0.30799999237060549</v>
      </c>
      <c r="EM181" s="27">
        <f t="shared" si="250"/>
        <v>0.32700000762939452</v>
      </c>
      <c r="EN181" s="27">
        <f t="shared" si="251"/>
        <v>0.33500000000000002</v>
      </c>
      <c r="EO181" s="27">
        <f t="shared" si="252"/>
        <v>0.34700000762939454</v>
      </c>
      <c r="EP181" s="27">
        <f t="shared" si="215"/>
        <v>0.32700000762939452</v>
      </c>
      <c r="EQ181" s="27">
        <f t="shared" si="216"/>
        <v>0.33799999237060546</v>
      </c>
      <c r="ER181" s="27">
        <f t="shared" si="262"/>
        <v>0.33799999237060546</v>
      </c>
      <c r="ES181" s="27">
        <f t="shared" si="262"/>
        <v>0.33799999237060546</v>
      </c>
      <c r="ET181" s="27">
        <f t="shared" si="262"/>
        <v>0.33799999237060546</v>
      </c>
      <c r="EU181" s="27"/>
      <c r="EV181" s="27"/>
      <c r="EW181" s="27"/>
      <c r="EX181" s="27"/>
      <c r="EY181" s="27"/>
      <c r="EZ181" s="27" t="str">
        <f>IFERROR(VLOOKUP(CONCATENATE($C181,".SL.TLF.TERT.ZS"),AREA_WB_6ATTRS,Seq!B$1,FALSE)/100,".")</f>
        <v>.</v>
      </c>
      <c r="FA181" s="27" t="str">
        <f>IFERROR(VLOOKUP(CONCATENATE($C181,".SL.TLF.TERT.ZS"),AREA_WB_6ATTRS,Seq!C$1,FALSE)/100,".")</f>
        <v>.</v>
      </c>
      <c r="FB181" s="27" t="str">
        <f>IFERROR(VLOOKUP(CONCATENATE($C181,".SL.TLF.TERT.ZS"),AREA_WB_6ATTRS,Seq!D$1,FALSE)/100,".")</f>
        <v>.</v>
      </c>
      <c r="FC181" s="27" t="str">
        <f>IFERROR(VLOOKUP(CONCATENATE($C181,".SL.TLF.TERT.ZS"),AREA_WB_6ATTRS,Seq!E$1,FALSE)/100,".")</f>
        <v>.</v>
      </c>
      <c r="FD181" s="27" t="str">
        <f>IFERROR(VLOOKUP(CONCATENATE($C181,".SL.TLF.TERT.ZS"),AREA_WB_6ATTRS,Seq!F$1,FALSE)/100,".")</f>
        <v>.</v>
      </c>
      <c r="FE181" s="27" t="str">
        <f>IFERROR(VLOOKUP(CONCATENATE($C181,".SL.TLF.TERT.ZS"),AREA_WB_6ATTRS,Seq!G$1,FALSE)/100,".")</f>
        <v>.</v>
      </c>
      <c r="FF181" s="27" t="str">
        <f>IFERROR(VLOOKUP(CONCATENATE($C181,".SL.TLF.TERT.ZS"),AREA_WB_6ATTRS,Seq!H$1,FALSE)/100,".")</f>
        <v>.</v>
      </c>
      <c r="FG181" s="27" t="str">
        <f>IFERROR(VLOOKUP(CONCATENATE($C181,".SL.TLF.TERT.ZS"),AREA_WB_6ATTRS,Seq!I$1,FALSE)/100,".")</f>
        <v>.</v>
      </c>
      <c r="FH181" s="27" t="str">
        <f>IFERROR(VLOOKUP(CONCATENATE($C181,".SL.TLF.TERT.ZS"),AREA_WB_6ATTRS,Seq!J$1,FALSE)/100,".")</f>
        <v>.</v>
      </c>
      <c r="FI181" s="27" t="str">
        <f>IFERROR(VLOOKUP(CONCATENATE($C181,".SL.TLF.TERT.ZS"),AREA_WB_6ATTRS,Seq!K$1,FALSE)/100,".")</f>
        <v>.</v>
      </c>
      <c r="FJ181" s="27" t="str">
        <f>IFERROR(VLOOKUP(CONCATENATE($C181,".SL.TLF.TERT.ZS"),AREA_WB_6ATTRS,Seq!L$1,FALSE)/100,".")</f>
        <v>.</v>
      </c>
      <c r="FK181" s="27" t="str">
        <f>IFERROR(VLOOKUP(CONCATENATE($C181,".SL.TLF.TERT.ZS"),AREA_WB_6ATTRS,Seq!M$1,FALSE)/100,".")</f>
        <v>.</v>
      </c>
      <c r="FL181" s="27" t="str">
        <f>IFERROR(VLOOKUP(CONCATENATE($C181,".SL.TLF.TERT.ZS"),AREA_WB_6ATTRS,Seq!N$1,FALSE)/100,".")</f>
        <v>.</v>
      </c>
      <c r="FM181" s="27" t="str">
        <f>IFERROR(VLOOKUP(CONCATENATE($C181,".SL.TLF.TERT.ZS"),AREA_WB_6ATTRS,Seq!O$1,FALSE)/100,".")</f>
        <v>.</v>
      </c>
      <c r="FN181" s="27" t="str">
        <f>IFERROR(VLOOKUP(CONCATENATE($C181,".SL.TLF.TERT.ZS"),AREA_WB_6ATTRS,Seq!P$1,FALSE)/100,".")</f>
        <v>.</v>
      </c>
      <c r="FO181" s="27">
        <f>IFERROR(VLOOKUP(CONCATENATE($C181,".SL.TLF.TERT.ZS"),AREA_WB_6ATTRS,Seq!Q$1,FALSE)/100,".")</f>
        <v>0.48499999999999999</v>
      </c>
      <c r="FP181" s="27" t="str">
        <f>IFERROR(VLOOKUP(CONCATENATE($C181,".SL.TLF.TERT.ZS"),AREA_WB_6ATTRS,Seq!R$1,FALSE)/100,".")</f>
        <v>.</v>
      </c>
      <c r="FQ181" s="27">
        <f>IFERROR(VLOOKUP(CONCATENATE($C181,".SL.TLF.TERT.ZS"),AREA_WB_6ATTRS,Seq!S$1,FALSE)/100,".")</f>
        <v>0.25799999237060545</v>
      </c>
      <c r="FR181" s="27">
        <f>IFERROR(VLOOKUP(CONCATENATE($C181,".SL.TLF.TERT.ZS"),AREA_WB_6ATTRS,Seq!T$1,FALSE)/100,".")</f>
        <v>0.26100000381469729</v>
      </c>
      <c r="FS181" s="27" t="str">
        <f>IFERROR(VLOOKUP(CONCATENATE($C181,".SL.TLF.TERT.ZS"),AREA_WB_6ATTRS,Seq!U$1,FALSE)/100,".")</f>
        <v>.</v>
      </c>
      <c r="FT181" s="27">
        <f>IFERROR(VLOOKUP(CONCATENATE($C181,".SL.TLF.TERT.ZS"),AREA_WB_6ATTRS,Seq!V$1,FALSE)/100,".")</f>
        <v>0.27600000381469725</v>
      </c>
      <c r="FU181" s="27">
        <f>IFERROR(VLOOKUP(CONCATENATE($C181,".SL.TLF.TERT.ZS"),AREA_WB_6ATTRS,Seq!W$1,FALSE)/100,".")</f>
        <v>0.28999999999999998</v>
      </c>
      <c r="FV181" s="27">
        <f>IFERROR(VLOOKUP(CONCATENATE($C181,".SL.TLF.TERT.ZS"),AREA_WB_6ATTRS,Seq!X$1,FALSE)/100,".")</f>
        <v>0.30899999618530272</v>
      </c>
      <c r="FW181" s="27">
        <f>IFERROR(VLOOKUP(CONCATENATE($C181,".SL.TLF.TERT.ZS"),AREA_WB_6ATTRS,Seq!Y$1,FALSE)/100,".")</f>
        <v>0.30799999237060549</v>
      </c>
      <c r="FX181" s="27">
        <f>IFERROR(VLOOKUP(CONCATENATE($C181,".SL.TLF.TERT.ZS"),AREA_WB_6ATTRS,Seq!Z$1,FALSE)/100,".")</f>
        <v>0.32700000762939452</v>
      </c>
      <c r="FY181" s="27">
        <f>IFERROR(VLOOKUP(CONCATENATE($C181,".SL.TLF.TERT.ZS"),AREA_WB_6ATTRS,Seq!AA$1,FALSE)/100,".")</f>
        <v>0.33500000000000002</v>
      </c>
      <c r="FZ181" s="27">
        <f>IFERROR(VLOOKUP(CONCATENATE($C181,".SL.TLF.TERT.ZS"),AREA_WB_6ATTRS,Seq!AB$1,FALSE)/100,".")</f>
        <v>0.34700000762939454</v>
      </c>
      <c r="GA181" s="27">
        <f>IFERROR(VLOOKUP(CONCATENATE($C181,".SL.TLF.TERT.ZS"),AREA_WB_6ATTRS,Seq!AC$1,FALSE)/100,".")</f>
        <v>0.32700000762939452</v>
      </c>
      <c r="GB181" s="27">
        <f>IFERROR(VLOOKUP(CONCATENATE($C181,".SL.TLF.TERT.ZS"),AREA_WB_6ATTRS,Seq!AD$1,FALSE)/100,".")</f>
        <v>0.33799999237060546</v>
      </c>
      <c r="GC181" s="27" t="str">
        <f>IFERROR(VLOOKUP(CONCATENATE($C181,".SL.TLF.TERT.ZS"),AREA_WB_6ATTRS,Seq!AE$1,FALSE)/100,".")</f>
        <v>.</v>
      </c>
      <c r="GD181" s="27" t="str">
        <f>IFERROR(VLOOKUP(CONCATENATE($C181,".SL.TLF.TERT.ZS"),AREA_WB_6ATTRS,Seq!AF$1,FALSE)/100,".")</f>
        <v>.</v>
      </c>
      <c r="GE181" s="27" t="str">
        <f>IFERROR(VLOOKUP(CONCATENATE($C181,".SL.TLF.TERT.ZS"),AREA_WB_6ATTRS,Seq!AG$1,FALSE)/100,".")</f>
        <v>.</v>
      </c>
      <c r="GF181" s="27" t="str">
        <f>IFERROR(VLOOKUP(CONCATENATE($C181,".SL.TLF.TERT.ZS"),AREA_WB_6ATTRS,Seq!AH$1,FALSE)/100,".")</f>
        <v>.</v>
      </c>
      <c r="GG181" s="27" t="str">
        <f>IFERROR(VLOOKUP(CONCATENATE($C181,".SL.TLF.TERT.ZS"),AREA_WB_6ATTRS,Seq!AI$1,FALSE)/100,".")</f>
        <v>.</v>
      </c>
      <c r="GH181" s="27" t="str">
        <f>IFERROR(VLOOKUP(CONCATENATE($C181,".SL.TLF.TERT.ZS"),AREA_WB_6ATTRS,Seq!AJ$1,FALSE)/100,".")</f>
        <v>.</v>
      </c>
      <c r="GI181" s="27" t="str">
        <f>IFERROR(VLOOKUP(CONCATENATE($C181,".SL.TLF.TERT.ZS"),AREA_WB_6ATTRS,Seq!AK$1,FALSE)/100,".")</f>
        <v>.</v>
      </c>
      <c r="GJ181" s="27" t="str">
        <f>IFERROR(VLOOKUP(CONCATENATE($C181,".SL.TLF.TERT.ZS"),AREA_WB_6ATTRS,Seq!AL$1,FALSE)/100,".")</f>
        <v>.</v>
      </c>
      <c r="GK181" s="27"/>
      <c r="GL181" s="27"/>
      <c r="GM181" s="27">
        <f t="shared" si="253"/>
        <v>8.3514838007078679E-3</v>
      </c>
      <c r="GN181" s="27">
        <f t="shared" si="254"/>
        <v>1.935529238035523E-2</v>
      </c>
      <c r="GO181" s="27">
        <f t="shared" si="217"/>
        <v>3.2093875633060098E-2</v>
      </c>
      <c r="GP181" s="27"/>
      <c r="GQ181" s="9">
        <f>IF(VLOOKUP($B181,EM_80!$B$1:$C$201,2,FALSE)&gt;0,VLOOKUP($B181,EM_80!$B$1:$C$201,2,FALSE),".")</f>
        <v>122700</v>
      </c>
      <c r="GR181" s="9">
        <f t="shared" si="255"/>
        <v>330300</v>
      </c>
      <c r="GS181" s="9">
        <f t="shared" si="210"/>
        <v>614694</v>
      </c>
      <c r="GU181">
        <f t="shared" si="256"/>
        <v>14692000</v>
      </c>
      <c r="GV181">
        <f t="shared" si="257"/>
        <v>17065100</v>
      </c>
      <c r="GW181">
        <f t="shared" si="258"/>
        <v>19153000</v>
      </c>
      <c r="GX181">
        <f t="shared" si="259"/>
        <v>22299800</v>
      </c>
      <c r="GZ181" s="9">
        <f>IF(ISNA(VLOOKUP($B181,Area_EM_90,Seq!C$1,FALSE)),".",VLOOKUP($B181,Area_EM_90,Seq!C$1,FALSE))</f>
        <v>68679</v>
      </c>
      <c r="HA181" s="9">
        <f>IF(ISNA(VLOOKUP($B181,Area_EM_90,Seq!D$1,FALSE)),".",VLOOKUP($B181,Area_EM_90,Seq!D$1,FALSE))</f>
        <v>17164</v>
      </c>
      <c r="HB181" s="9">
        <f>IF(ISNA(VLOOKUP($B181,Area_EM_90,Seq!E$1,FALSE)),".",VLOOKUP($B181,Area_EM_90,Seq!E$1,FALSE))</f>
        <v>8740</v>
      </c>
      <c r="HC181" s="9">
        <f>IF(ISNA(VLOOKUP($B181,Area_EM_90,Seq!F$1,FALSE)),".",VLOOKUP($B181,Area_EM_90,Seq!F$1,FALSE))</f>
        <v>42775</v>
      </c>
      <c r="HD181" s="9">
        <f>IF(ISNA(VLOOKUP($B181,Area_EM_90,Seq!G$1,FALSE)),".",VLOOKUP($B181,Area_EM_90,Seq!G$1,FALSE))</f>
        <v>10453000</v>
      </c>
      <c r="HE181" s="9">
        <f>IF(ISNA(VLOOKUP($B181,Area_EM_90,Seq!H$1,FALSE)),".",VLOOKUP($B181,Area_EM_90,Seq!H$1,FALSE))</f>
        <v>3258827.3</v>
      </c>
      <c r="HF181" s="9">
        <f>IF(ISNA(VLOOKUP($B181,Area_EM_90,Seq!I$1,FALSE)),".",VLOOKUP($B181,Area_EM_90,Seq!I$1,FALSE))</f>
        <v>3945380</v>
      </c>
      <c r="HG181" s="9">
        <f>IF(ISNA(VLOOKUP($B181,Area_EM_90,Seq!J$1,FALSE)),".",VLOOKUP($B181,Area_EM_90,Seq!J$1,FALSE))</f>
        <v>3248792</v>
      </c>
      <c r="HH181" s="9">
        <f>IF(ISNA(VLOOKUP($B181,Area_EM_00,Seq!C$1,FALSE)),".",VLOOKUP($B181,Area_EM_00,Seq!C$1,FALSE))</f>
        <v>117170</v>
      </c>
      <c r="HI181" s="9">
        <f>IF(ISNA(VLOOKUP($B181,Area_EM_00,Seq!D$1,FALSE)),".",VLOOKUP($B181,Area_EM_00,Seq!D$1,FALSE))</f>
        <v>27283</v>
      </c>
      <c r="HJ181" s="9">
        <f>IF(ISNA(VLOOKUP($B181,Area_EM_00,Seq!E$1,FALSE)),".",VLOOKUP($B181,Area_EM_00,Seq!E$1,FALSE))</f>
        <v>16153</v>
      </c>
      <c r="HK181" s="9">
        <f>IF(ISNA(VLOOKUP($B181,Area_EM_00,Seq!F$1,FALSE)),".",VLOOKUP($B181,Area_EM_00,Seq!F$1,FALSE))</f>
        <v>73734</v>
      </c>
      <c r="HL181" s="9">
        <f>IF(ISNA(VLOOKUP($B181,Area_EM_00,Seq!G$1,FALSE)),".",VLOOKUP($B181,Area_EM_00,Seq!G$1,FALSE))</f>
        <v>12521000</v>
      </c>
      <c r="HM181" s="9">
        <f>IF(ISNA(VLOOKUP($B181,Area_EM_00,Seq!H$1,FALSE)),".",VLOOKUP($B181,Area_EM_00,Seq!H$1,FALSE))</f>
        <v>3208756.7</v>
      </c>
      <c r="HN181" s="9">
        <f>IF(ISNA(VLOOKUP($B181,Area_EM_00,Seq!I$1,FALSE)),".",VLOOKUP($B181,Area_EM_00,Seq!I$1,FALSE))</f>
        <v>5058860</v>
      </c>
      <c r="HO181" s="9">
        <f>IF(ISNA(VLOOKUP($B181,Area_EM_00,Seq!J$1,FALSE)),".",VLOOKUP($B181,Area_EM_00,Seq!J$1,FALSE))</f>
        <v>4253384</v>
      </c>
      <c r="HQ181" s="27"/>
      <c r="HR181" s="9">
        <f>IFERROR(VLOOKUP($B181,AREA_EM3_60_00,Seq!E$1,FALSE),".")</f>
        <v>25805</v>
      </c>
      <c r="HS181" s="9">
        <f>IFERROR(VLOOKUP($B181,AREA_EM3_60_00,Seq!F$1,FALSE),".")</f>
        <v>75698</v>
      </c>
      <c r="HT181" s="9">
        <f>IFERROR(VLOOKUP($B181,AREA_EM3_60_00,Seq!G$1,FALSE),".")</f>
        <v>162810</v>
      </c>
      <c r="HU181" s="9">
        <f>IFERROR(VLOOKUP($B181,AREA_EM3_10,Seq!B$1,FALSE),".")</f>
        <v>295363.60152248945</v>
      </c>
      <c r="HV181" s="9">
        <f t="shared" si="218"/>
        <v>14692000</v>
      </c>
      <c r="HW181" s="9">
        <f t="shared" si="219"/>
        <v>17065100</v>
      </c>
      <c r="HX181" s="9">
        <f t="shared" si="220"/>
        <v>19153000</v>
      </c>
      <c r="HY181" s="9">
        <f t="shared" si="221"/>
        <v>22299800</v>
      </c>
    </row>
    <row r="182" spans="1:233">
      <c r="A182" s="25" t="s">
        <v>3219</v>
      </c>
      <c r="B182" s="26" t="str">
        <f t="shared" si="178"/>
        <v>CookIs.</v>
      </c>
      <c r="C182" s="166" t="s">
        <v>4870</v>
      </c>
      <c r="D182" s="27">
        <f>VLOOKUP("CHN.NY.GDP.MKTP.KD",AREA_WB_6ATTRS,Seq!B$1,FALSE)/10000</f>
        <v>18294112.043860689</v>
      </c>
      <c r="E182" s="27">
        <f>VLOOKUP("CHN.NY.GDP.MKTP.KD",AREA_WB_6ATTRS,Seq!C$1,FALSE)/10000</f>
        <v>19245405.87014145</v>
      </c>
      <c r="F182" s="27">
        <f>VLOOKUP("CHN.NY.GDP.MKTP.KD",AREA_WB_6ATTRS,Seq!D$1,FALSE)/10000</f>
        <v>20996737.804324333</v>
      </c>
      <c r="G182" s="27">
        <f>VLOOKUP("CHN.NY.GDP.MKTP.KD",AREA_WB_6ATTRS,Seq!E$1,FALSE)/10000</f>
        <v>23285382.224995762</v>
      </c>
      <c r="H182" s="27">
        <f>VLOOKUP("CHN.NY.GDP.MKTP.KD",AREA_WB_6ATTRS,Seq!F$1,FALSE)/10000</f>
        <v>26824760.323195074</v>
      </c>
      <c r="I182" s="27">
        <f>VLOOKUP("CHN.NY.GDP.MKTP.KD",AREA_WB_6ATTRS,Seq!G$1,FALSE)/10000</f>
        <v>30446102.966826372</v>
      </c>
      <c r="J182" s="27">
        <f>VLOOKUP("CHN.NY.GDP.MKTP.KD",AREA_WB_6ATTRS,Seq!H$1,FALSE)/10000</f>
        <v>33125360.027907111</v>
      </c>
      <c r="K182" s="27">
        <f>VLOOKUP("CHN.NY.GDP.MKTP.KD",AREA_WB_6ATTRS,Seq!I$1,FALSE)/10000</f>
        <v>36967901.791144341</v>
      </c>
      <c r="L182" s="27">
        <f>VLOOKUP("CHN.NY.GDP.MKTP.KD",AREA_WB_6ATTRS,Seq!J$1,FALSE)/10000</f>
        <v>41145274.693543643</v>
      </c>
      <c r="M182" s="27">
        <f>VLOOKUP("CHN.NY.GDP.MKTP.KD",AREA_WB_6ATTRS,Seq!K$1,FALSE)/10000</f>
        <v>42832230.955979005</v>
      </c>
      <c r="N182" s="27">
        <f>VLOOKUP("CHN.NY.GDP.MKTP.KD",AREA_WB_6ATTRS,Seq!L$1,FALSE)/10000</f>
        <v>44459855.73230619</v>
      </c>
      <c r="O182" s="27">
        <f>VLOOKUP("CHN.NY.GDP.MKTP.KD",AREA_WB_6ATTRS,Seq!M$1,FALSE)/10000</f>
        <v>48550162.459678344</v>
      </c>
      <c r="P182" s="27">
        <f>VLOOKUP("CHN.NY.GDP.MKTP.KD",AREA_WB_6ATTRS,Seq!N$1,FALSE)/10000</f>
        <v>55444285.528952621</v>
      </c>
      <c r="Q182" s="27">
        <f>VLOOKUP("CHN.NY.GDP.MKTP.KD",AREA_WB_6ATTRS,Seq!O$1,FALSE)/10000</f>
        <v>63206485.503006078</v>
      </c>
      <c r="R182" s="27">
        <f>VLOOKUP("CHN.NY.GDP.MKTP.KD",AREA_WB_6ATTRS,Seq!P$1,FALSE)/10000</f>
        <v>71486535.103899792</v>
      </c>
      <c r="S182" s="27">
        <f>VLOOKUP("CHN.NY.GDP.MKTP.KD",AREA_WB_6ATTRS,Seq!Q$1,FALSE)/10000</f>
        <v>79278567.430224851</v>
      </c>
      <c r="T182" s="27">
        <f>VLOOKUP("CHN.NY.GDP.MKTP.KD",AREA_WB_6ATTRS,Seq!R$1,FALSE)/10000</f>
        <v>87206424.173247412</v>
      </c>
      <c r="U182" s="27">
        <f>VLOOKUP("CHN.NY.GDP.MKTP.KD",AREA_WB_6ATTRS,Seq!S$1,FALSE)/10000</f>
        <v>95316621.621359423</v>
      </c>
      <c r="V182" s="27">
        <f>VLOOKUP("CHN.NY.GDP.MKTP.KD",AREA_WB_6ATTRS,Seq!T$1,FALSE)/10000</f>
        <v>102751318.10782552</v>
      </c>
      <c r="W182" s="27">
        <f>VLOOKUP("CHN.NY.GDP.MKTP.KD",AREA_WB_6ATTRS,Seq!U$1,FALSE)/10000</f>
        <v>110560418.28402025</v>
      </c>
      <c r="X182" s="27">
        <f>VLOOKUP("CHN.NY.GDP.MKTP.KD",AREA_WB_6ATTRS,Seq!V$1,FALSE)/10000</f>
        <v>119847493.41987793</v>
      </c>
      <c r="Y182" s="27">
        <f>VLOOKUP("CHN.NY.GDP.MKTP.KD",AREA_WB_6ATTRS,Seq!W$1,FALSE)/10000</f>
        <v>129794835.37372778</v>
      </c>
      <c r="Z182" s="27">
        <f>VLOOKUP("CHN.NY.GDP.MKTP.KD",AREA_WB_6ATTRS,Seq!X$1,FALSE)/10000</f>
        <v>141606165.392737</v>
      </c>
      <c r="AA182" s="27">
        <f>VLOOKUP("CHN.NY.GDP.MKTP.KD",AREA_WB_6ATTRS,Seq!Y$1,FALSE)/10000</f>
        <v>155766781.9320105</v>
      </c>
      <c r="AB182" s="27">
        <f>VLOOKUP("CHN.NY.GDP.MKTP.KD",AREA_WB_6ATTRS,Seq!Z$1,FALSE)/10000</f>
        <v>171499226.90714428</v>
      </c>
      <c r="AC182" s="27">
        <f>VLOOKUP("CHN.NY.GDP.MKTP.KD",AREA_WB_6ATTRS,Seq!AA$1,FALSE)/10000</f>
        <v>190878639.54765138</v>
      </c>
      <c r="AD182" s="27">
        <f>VLOOKUP("CHN.NY.GDP.MKTP.KD",AREA_WB_6ATTRS,Seq!AB$1,FALSE)/10000</f>
        <v>215120226.77020231</v>
      </c>
      <c r="AE182" s="27">
        <f>VLOOKUP("CHN.NY.GDP.MKTP.KD",AREA_WB_6ATTRS,Seq!AC$1,FALSE)/10000</f>
        <v>245667298.97157177</v>
      </c>
      <c r="AF182" s="27">
        <f>VLOOKUP("CHN.NY.GDP.MKTP.KD",AREA_WB_6ATTRS,Seq!AD$1,FALSE)/10000</f>
        <v>269251359.67284226</v>
      </c>
      <c r="AG182" s="27">
        <f>VLOOKUP("CHN.NY.GDP.MKTP.KD",AREA_WB_6ATTRS,Seq!AE$1,FALSE)/10000</f>
        <v>294022484.76274431</v>
      </c>
      <c r="AH182" s="27">
        <f>VLOOKUP("CHN.NY.GDP.MKTP.KD",AREA_WB_6ATTRS,Seq!AF$1,FALSE)/10000</f>
        <v>324600823.17806971</v>
      </c>
      <c r="AI182" s="27">
        <f>VLOOKUP("CHN.NY.GDP.MKTP.KD",AREA_WB_6ATTRS,Seq!AG$1,FALSE)/10000</f>
        <v>354139498.08727396</v>
      </c>
      <c r="AJ182" s="27"/>
      <c r="AK182" s="27"/>
      <c r="AL182" s="27"/>
      <c r="AM182" s="27"/>
      <c r="AN182" s="27"/>
      <c r="AO182" s="27"/>
      <c r="AP182" s="27" t="str">
        <f>IFERROR(VLOOKUP(CONCATENATE($C182, ".NY.GDP.MKTP.KD"),AREA_WB_6ATTRS,Seq!B$1,FALSE)/10000,".")</f>
        <v>.</v>
      </c>
      <c r="AQ182" s="27" t="str">
        <f>IFERROR(VLOOKUP(CONCATENATE($C182, ".NY.GDP.MKTP.KD"),AREA_WB_6ATTRS,Seq!C$1,FALSE)/10000,".")</f>
        <v>.</v>
      </c>
      <c r="AR182" s="27" t="str">
        <f>IFERROR(VLOOKUP(CONCATENATE($C182, ".NY.GDP.MKTP.KD"),AREA_WB_6ATTRS,Seq!D$1,FALSE)/10000,".")</f>
        <v>.</v>
      </c>
      <c r="AS182" s="27" t="str">
        <f>IFERROR(VLOOKUP(CONCATENATE($C182, ".NY.GDP.MKTP.KD"),AREA_WB_6ATTRS,Seq!E$1,FALSE)/10000,".")</f>
        <v>.</v>
      </c>
      <c r="AT182" s="27" t="str">
        <f>IFERROR(VLOOKUP(CONCATENATE($C182, ".NY.GDP.MKTP.KD"),AREA_WB_6ATTRS,Seq!F$1,FALSE)/10000,".")</f>
        <v>.</v>
      </c>
      <c r="AU182" s="27" t="str">
        <f>IFERROR(VLOOKUP(CONCATENATE($C182, ".NY.GDP.MKTP.KD"),AREA_WB_6ATTRS,Seq!G$1,FALSE)/10000,".")</f>
        <v>.</v>
      </c>
      <c r="AV182" s="27" t="str">
        <f>IFERROR(VLOOKUP(CONCATENATE($C182, ".NY.GDP.MKTP.KD"),AREA_WB_6ATTRS,Seq!H$1,FALSE)/10000,".")</f>
        <v>.</v>
      </c>
      <c r="AW182" s="27" t="str">
        <f>IFERROR(VLOOKUP(CONCATENATE($C182, ".NY.GDP.MKTP.KD"),AREA_WB_6ATTRS,Seq!I$1,FALSE)/10000,".")</f>
        <v>.</v>
      </c>
      <c r="AX182" s="27" t="str">
        <f>IFERROR(VLOOKUP(CONCATENATE($C182, ".NY.GDP.MKTP.KD"),AREA_WB_6ATTRS,Seq!J$1,FALSE)/10000,".")</f>
        <v>.</v>
      </c>
      <c r="AY182" s="27" t="str">
        <f>IFERROR(VLOOKUP(CONCATENATE($C182, ".NY.GDP.MKTP.KD"),AREA_WB_6ATTRS,Seq!K$1,FALSE)/10000,".")</f>
        <v>.</v>
      </c>
      <c r="AZ182" s="27" t="str">
        <f>IFERROR(VLOOKUP(CONCATENATE($C182, ".NY.GDP.MKTP.KD"),AREA_WB_6ATTRS,Seq!L$1,FALSE)/10000,".")</f>
        <v>.</v>
      </c>
      <c r="BA182" s="27" t="str">
        <f>IFERROR(VLOOKUP(CONCATENATE($C182, ".NY.GDP.MKTP.KD"),AREA_WB_6ATTRS,Seq!M$1,FALSE)/10000,".")</f>
        <v>.</v>
      </c>
      <c r="BB182" s="27" t="str">
        <f>IFERROR(VLOOKUP(CONCATENATE($C182, ".NY.GDP.MKTP.KD"),AREA_WB_6ATTRS,Seq!N$1,FALSE)/10000,".")</f>
        <v>.</v>
      </c>
      <c r="BC182" s="27" t="str">
        <f>IFERROR(VLOOKUP(CONCATENATE($C182, ".NY.GDP.MKTP.KD"),AREA_WB_6ATTRS,Seq!O$1,FALSE)/10000,".")</f>
        <v>.</v>
      </c>
      <c r="BD182" s="27" t="str">
        <f>IFERROR(VLOOKUP(CONCATENATE($C182, ".NY.GDP.MKTP.KD"),AREA_WB_6ATTRS,Seq!P$1,FALSE)/10000,".")</f>
        <v>.</v>
      </c>
      <c r="BE182" s="27" t="str">
        <f>IFERROR(VLOOKUP(CONCATENATE($C182, ".NY.GDP.MKTP.KD"),AREA_WB_6ATTRS,Seq!Q$1,FALSE)/10000,".")</f>
        <v>.</v>
      </c>
      <c r="BF182" s="27" t="str">
        <f>IFERROR(VLOOKUP(CONCATENATE($C182, ".NY.GDP.MKTP.KD"),AREA_WB_6ATTRS,Seq!R$1,FALSE)/10000,".")</f>
        <v>.</v>
      </c>
      <c r="BG182" s="27" t="str">
        <f>IFERROR(VLOOKUP(CONCATENATE($C182, ".NY.GDP.MKTP.KD"),AREA_WB_6ATTRS,Seq!S$1,FALSE)/10000,".")</f>
        <v>.</v>
      </c>
      <c r="BH182" s="27" t="str">
        <f>IFERROR(VLOOKUP(CONCATENATE($C182, ".NY.GDP.MKTP.KD"),AREA_WB_6ATTRS,Seq!T$1,FALSE)/10000,".")</f>
        <v>.</v>
      </c>
      <c r="BI182" s="27" t="str">
        <f>IFERROR(VLOOKUP(CONCATENATE($C182, ".NY.GDP.MKTP.KD"),AREA_WB_6ATTRS,Seq!U$1,FALSE)/10000,".")</f>
        <v>.</v>
      </c>
      <c r="BJ182" s="27" t="str">
        <f>IFERROR(VLOOKUP(CONCATENATE($C182, ".NY.GDP.MKTP.KD"),AREA_WB_6ATTRS,Seq!V$1,FALSE)/10000,".")</f>
        <v>.</v>
      </c>
      <c r="BK182" s="27" t="str">
        <f>IFERROR(VLOOKUP(CONCATENATE($C182, ".NY.GDP.MKTP.KD"),AREA_WB_6ATTRS,Seq!W$1,FALSE)/10000,".")</f>
        <v>.</v>
      </c>
      <c r="BL182" s="27" t="str">
        <f>IFERROR(VLOOKUP(CONCATENATE($C182, ".NY.GDP.MKTP.KD"),AREA_WB_6ATTRS,Seq!X$1,FALSE)/10000,".")</f>
        <v>.</v>
      </c>
      <c r="BM182" s="27" t="str">
        <f>IFERROR(VLOOKUP(CONCATENATE($C182, ".NY.GDP.MKTP.KD"),AREA_WB_6ATTRS,Seq!Y$1,FALSE)/10000,".")</f>
        <v>.</v>
      </c>
      <c r="BN182" s="27" t="str">
        <f>IFERROR(VLOOKUP(CONCATENATE($C182, ".NY.GDP.MKTP.KD"),AREA_WB_6ATTRS,Seq!Z$1,FALSE)/10000,".")</f>
        <v>.</v>
      </c>
      <c r="BO182" s="27" t="str">
        <f>IFERROR(VLOOKUP(CONCATENATE($C182, ".NY.GDP.MKTP.KD"),AREA_WB_6ATTRS,Seq!AA$1,FALSE)/10000,".")</f>
        <v>.</v>
      </c>
      <c r="BP182" s="27" t="str">
        <f>IFERROR(VLOOKUP(CONCATENATE($C182, ".NY.GDP.MKTP.KD"),AREA_WB_6ATTRS,Seq!AB$1,FALSE)/10000,".")</f>
        <v>.</v>
      </c>
      <c r="BQ182" s="27" t="str">
        <f>IFERROR(VLOOKUP(CONCATENATE($C182, ".NY.GDP.MKTP.KD"),AREA_WB_6ATTRS,Seq!AC$1,FALSE)/10000,".")</f>
        <v>.</v>
      </c>
      <c r="BR182" s="27" t="str">
        <f>IFERROR(VLOOKUP(CONCATENATE($C182, ".NY.GDP.MKTP.KD"),AREA_WB_6ATTRS,Seq!AD$1,FALSE)/10000,".")</f>
        <v>.</v>
      </c>
      <c r="BS182" s="27" t="str">
        <f>IFERROR(VLOOKUP(CONCATENATE($C182, ".NY.GDP.MKTP.KD"),AREA_WB_6ATTRS,Seq!AE$1,FALSE)/10000,".")</f>
        <v>.</v>
      </c>
      <c r="BT182" s="27" t="str">
        <f>IFERROR(VLOOKUP(CONCATENATE($C182, ".NY.GDP.MKTP.KD"),AREA_WB_6ATTRS,Seq!AF$1,FALSE)/10000,".")</f>
        <v>.</v>
      </c>
      <c r="BU182" s="27" t="str">
        <f>IFERROR(VLOOKUP(CONCATENATE($C182, ".NY.GDP.MKTP.KD"),AREA_WB_6ATTRS,Seq!AG$1,FALSE)/10000,".")</f>
        <v>.</v>
      </c>
      <c r="BV182" s="27"/>
      <c r="BW182" s="27"/>
      <c r="BX182" s="27"/>
      <c r="BY182" s="27"/>
      <c r="BZ182" s="27"/>
      <c r="CA182" s="27"/>
      <c r="CB182" s="27"/>
      <c r="CC182" s="27">
        <f>CNPop!A$48</f>
        <v>5.0000000000000001E-3</v>
      </c>
      <c r="CD182" s="27">
        <f>CNPop!B$48</f>
        <v>6.0000000000000001E-3</v>
      </c>
      <c r="CE182" s="27">
        <f>CNPop!C$48</f>
        <v>6.0000000000000001E-3</v>
      </c>
      <c r="CF182" s="27">
        <f>CNPop!D$48</f>
        <v>7.0000000000000001E-3</v>
      </c>
      <c r="CG182" s="27">
        <f>CNPop!E$48</f>
        <v>7.0000000000000001E-3</v>
      </c>
      <c r="CH182" s="27">
        <f>CNPop!F$48</f>
        <v>8.0000000000000002E-3</v>
      </c>
      <c r="CI182" s="27">
        <f>CNPop!G$48</f>
        <v>8.9999999999999993E-3</v>
      </c>
      <c r="CJ182" s="27">
        <f>CNPop!H$48</f>
        <v>0.01</v>
      </c>
      <c r="CK182" s="27">
        <f>CNPop!I$48</f>
        <v>1.0999999999999999E-2</v>
      </c>
      <c r="CL182" s="27">
        <f>CNPop!J$48</f>
        <v>1.2E-2</v>
      </c>
      <c r="CM182" s="27">
        <f>CNPop!K$48</f>
        <v>1.4E-2</v>
      </c>
      <c r="CN182" s="27">
        <f>CNPop!L$48</f>
        <v>1.6E-2</v>
      </c>
      <c r="CO182" s="27">
        <f>CNPop!M$48</f>
        <v>1.7000000000000001E-2</v>
      </c>
      <c r="CP182" s="27">
        <f>CNPop!N$48</f>
        <v>1.9E-2</v>
      </c>
      <c r="CQ182" s="27">
        <f>CNPop!O$48</f>
        <v>2.1000000000000001E-2</v>
      </c>
      <c r="CR182" s="27">
        <f>CNPop!P$48</f>
        <v>2.3E-2</v>
      </c>
      <c r="CS182" s="27">
        <f>CNPop!Q$48</f>
        <v>2.5999999999999999E-2</v>
      </c>
      <c r="CT182" s="27">
        <f>CNPop!R$48</f>
        <v>2.8000000000000001E-2</v>
      </c>
      <c r="CU182" s="27">
        <f>CNPop!S$48</f>
        <v>0.03</v>
      </c>
      <c r="CV182" s="27">
        <f>CNPop!T$48</f>
        <v>3.3000000000000002E-2</v>
      </c>
      <c r="CW182" s="27">
        <f>CNPop!U$48</f>
        <v>3.5999999999999997E-2</v>
      </c>
      <c r="CX182" s="27">
        <f>CNPop!V$48</f>
        <v>3.9E-2</v>
      </c>
      <c r="CY182" s="27">
        <f>CNPop!W$48</f>
        <v>4.2000000000000003E-2</v>
      </c>
      <c r="CZ182" s="27">
        <f>CNPop!X$48</f>
        <v>4.4999999999999998E-2</v>
      </c>
      <c r="DA182" s="27">
        <f>CNPop!Y$48</f>
        <v>4.9000000000000002E-2</v>
      </c>
      <c r="DB182" s="27">
        <f>CNPop!Z$48</f>
        <v>5.1999999999999998E-2</v>
      </c>
      <c r="DC182" s="27">
        <f>CNPop!AA$48</f>
        <v>5.6000000000000001E-2</v>
      </c>
      <c r="DD182" s="27">
        <f>CNPop!AB$48</f>
        <v>0.06</v>
      </c>
      <c r="DE182" s="27">
        <f>CNPop!AC$48</f>
        <v>6.3E-2</v>
      </c>
      <c r="DF182" s="27">
        <f>CNPop!AD$48</f>
        <v>6.8000000000000005E-2</v>
      </c>
      <c r="DG182" s="27">
        <f>CNPop!AE$48</f>
        <v>7.1999999999999995E-2</v>
      </c>
      <c r="DH182" s="27">
        <f>CNPop!AF$48</f>
        <v>7.5999999999999998E-2</v>
      </c>
      <c r="DI182" s="27">
        <f>CNPop!AG$48</f>
        <v>8.1000000000000003E-2</v>
      </c>
      <c r="DJ182" s="27">
        <f>CNPop!AH$48</f>
        <v>8.5000000000000006E-2</v>
      </c>
      <c r="DK182" s="27">
        <f>CNPop!AI$48</f>
        <v>0.09</v>
      </c>
      <c r="DL182" s="27">
        <f>CNPop!AJ$48</f>
        <v>9.5000000000000001E-2</v>
      </c>
      <c r="DM182" s="27">
        <f>CNPop!AK$48</f>
        <v>0.1</v>
      </c>
      <c r="DN182" s="27"/>
      <c r="DO182" s="27" t="str">
        <f t="shared" si="226"/>
        <v>.</v>
      </c>
      <c r="DP182" s="27" t="str">
        <f t="shared" si="227"/>
        <v>.</v>
      </c>
      <c r="DQ182" s="27" t="str">
        <f t="shared" si="228"/>
        <v>.</v>
      </c>
      <c r="DR182" s="27" t="str">
        <f t="shared" si="229"/>
        <v>.</v>
      </c>
      <c r="DS182" s="27" t="str">
        <f t="shared" si="230"/>
        <v>.</v>
      </c>
      <c r="DT182" s="27" t="str">
        <f t="shared" si="231"/>
        <v>.</v>
      </c>
      <c r="DU182" s="27" t="str">
        <f t="shared" si="232"/>
        <v>.</v>
      </c>
      <c r="DV182" s="27" t="str">
        <f t="shared" si="233"/>
        <v>.</v>
      </c>
      <c r="DW182" s="27" t="str">
        <f t="shared" si="234"/>
        <v>.</v>
      </c>
      <c r="DX182" s="27" t="str">
        <f t="shared" si="235"/>
        <v>.</v>
      </c>
      <c r="DY182" s="27" t="str">
        <f t="shared" si="236"/>
        <v>.</v>
      </c>
      <c r="DZ182" s="27" t="str">
        <f t="shared" si="237"/>
        <v>.</v>
      </c>
      <c r="EA182" s="27" t="str">
        <f t="shared" si="238"/>
        <v>.</v>
      </c>
      <c r="EB182" s="27" t="str">
        <f t="shared" si="239"/>
        <v>.</v>
      </c>
      <c r="EC182" s="27" t="str">
        <f t="shared" si="240"/>
        <v>.</v>
      </c>
      <c r="ED182" s="27" t="str">
        <f t="shared" si="241"/>
        <v>.</v>
      </c>
      <c r="EE182" s="27" t="str">
        <f t="shared" si="242"/>
        <v>.</v>
      </c>
      <c r="EF182" s="27" t="str">
        <f t="shared" si="243"/>
        <v>.</v>
      </c>
      <c r="EG182" s="27" t="str">
        <f t="shared" si="244"/>
        <v>.</v>
      </c>
      <c r="EH182" s="27" t="str">
        <f t="shared" si="245"/>
        <v>.</v>
      </c>
      <c r="EI182" s="27" t="str">
        <f t="shared" si="246"/>
        <v>.</v>
      </c>
      <c r="EJ182" s="27" t="str">
        <f t="shared" si="247"/>
        <v>.</v>
      </c>
      <c r="EK182" s="27" t="str">
        <f t="shared" si="248"/>
        <v>.</v>
      </c>
      <c r="EL182" s="27" t="str">
        <f t="shared" si="249"/>
        <v>.</v>
      </c>
      <c r="EM182" s="27" t="str">
        <f t="shared" si="250"/>
        <v>.</v>
      </c>
      <c r="EN182" s="27" t="str">
        <f t="shared" si="251"/>
        <v>.</v>
      </c>
      <c r="EO182" s="27" t="str">
        <f t="shared" si="252"/>
        <v>.</v>
      </c>
      <c r="EP182" s="27" t="str">
        <f t="shared" si="215"/>
        <v>.</v>
      </c>
      <c r="EQ182" s="27" t="str">
        <f t="shared" si="216"/>
        <v>.</v>
      </c>
      <c r="ER182" s="27" t="str">
        <f t="shared" si="262"/>
        <v>.</v>
      </c>
      <c r="ES182" s="27" t="str">
        <f t="shared" si="262"/>
        <v>.</v>
      </c>
      <c r="ET182" s="27" t="str">
        <f t="shared" si="262"/>
        <v>.</v>
      </c>
      <c r="EU182" s="27"/>
      <c r="EV182" s="27"/>
      <c r="EW182" s="27"/>
      <c r="EX182" s="27"/>
      <c r="EY182" s="27"/>
      <c r="EZ182" s="27" t="str">
        <f>IFERROR(VLOOKUP(CONCATENATE($C182,".SL.TLF.TERT.ZS"),AREA_WB_6ATTRS,Seq!B$1,FALSE)/100,".")</f>
        <v>.</v>
      </c>
      <c r="FA182" s="27" t="str">
        <f>IFERROR(VLOOKUP(CONCATENATE($C182,".SL.TLF.TERT.ZS"),AREA_WB_6ATTRS,Seq!C$1,FALSE)/100,".")</f>
        <v>.</v>
      </c>
      <c r="FB182" s="27" t="str">
        <f>IFERROR(VLOOKUP(CONCATENATE($C182,".SL.TLF.TERT.ZS"),AREA_WB_6ATTRS,Seq!D$1,FALSE)/100,".")</f>
        <v>.</v>
      </c>
      <c r="FC182" s="27" t="str">
        <f>IFERROR(VLOOKUP(CONCATENATE($C182,".SL.TLF.TERT.ZS"),AREA_WB_6ATTRS,Seq!E$1,FALSE)/100,".")</f>
        <v>.</v>
      </c>
      <c r="FD182" s="27" t="str">
        <f>IFERROR(VLOOKUP(CONCATENATE($C182,".SL.TLF.TERT.ZS"),AREA_WB_6ATTRS,Seq!F$1,FALSE)/100,".")</f>
        <v>.</v>
      </c>
      <c r="FE182" s="27" t="str">
        <f>IFERROR(VLOOKUP(CONCATENATE($C182,".SL.TLF.TERT.ZS"),AREA_WB_6ATTRS,Seq!G$1,FALSE)/100,".")</f>
        <v>.</v>
      </c>
      <c r="FF182" s="27" t="str">
        <f>IFERROR(VLOOKUP(CONCATENATE($C182,".SL.TLF.TERT.ZS"),AREA_WB_6ATTRS,Seq!H$1,FALSE)/100,".")</f>
        <v>.</v>
      </c>
      <c r="FG182" s="27" t="str">
        <f>IFERROR(VLOOKUP(CONCATENATE($C182,".SL.TLF.TERT.ZS"),AREA_WB_6ATTRS,Seq!I$1,FALSE)/100,".")</f>
        <v>.</v>
      </c>
      <c r="FH182" s="27" t="str">
        <f>IFERROR(VLOOKUP(CONCATENATE($C182,".SL.TLF.TERT.ZS"),AREA_WB_6ATTRS,Seq!J$1,FALSE)/100,".")</f>
        <v>.</v>
      </c>
      <c r="FI182" s="27" t="str">
        <f>IFERROR(VLOOKUP(CONCATENATE($C182,".SL.TLF.TERT.ZS"),AREA_WB_6ATTRS,Seq!K$1,FALSE)/100,".")</f>
        <v>.</v>
      </c>
      <c r="FJ182" s="27" t="str">
        <f>IFERROR(VLOOKUP(CONCATENATE($C182,".SL.TLF.TERT.ZS"),AREA_WB_6ATTRS,Seq!L$1,FALSE)/100,".")</f>
        <v>.</v>
      </c>
      <c r="FK182" s="27" t="str">
        <f>IFERROR(VLOOKUP(CONCATENATE($C182,".SL.TLF.TERT.ZS"),AREA_WB_6ATTRS,Seq!M$1,FALSE)/100,".")</f>
        <v>.</v>
      </c>
      <c r="FL182" s="27" t="str">
        <f>IFERROR(VLOOKUP(CONCATENATE($C182,".SL.TLF.TERT.ZS"),AREA_WB_6ATTRS,Seq!N$1,FALSE)/100,".")</f>
        <v>.</v>
      </c>
      <c r="FM182" s="27" t="str">
        <f>IFERROR(VLOOKUP(CONCATENATE($C182,".SL.TLF.TERT.ZS"),AREA_WB_6ATTRS,Seq!O$1,FALSE)/100,".")</f>
        <v>.</v>
      </c>
      <c r="FN182" s="27" t="str">
        <f>IFERROR(VLOOKUP(CONCATENATE($C182,".SL.TLF.TERT.ZS"),AREA_WB_6ATTRS,Seq!P$1,FALSE)/100,".")</f>
        <v>.</v>
      </c>
      <c r="FO182" s="27" t="str">
        <f>IFERROR(VLOOKUP(CONCATENATE($C182,".SL.TLF.TERT.ZS"),AREA_WB_6ATTRS,Seq!Q$1,FALSE)/100,".")</f>
        <v>.</v>
      </c>
      <c r="FP182" s="27" t="str">
        <f>IFERROR(VLOOKUP(CONCATENATE($C182,".SL.TLF.TERT.ZS"),AREA_WB_6ATTRS,Seq!R$1,FALSE)/100,".")</f>
        <v>.</v>
      </c>
      <c r="FQ182" s="27" t="str">
        <f>IFERROR(VLOOKUP(CONCATENATE($C182,".SL.TLF.TERT.ZS"),AREA_WB_6ATTRS,Seq!S$1,FALSE)/100,".")</f>
        <v>.</v>
      </c>
      <c r="FR182" s="27" t="str">
        <f>IFERROR(VLOOKUP(CONCATENATE($C182,".SL.TLF.TERT.ZS"),AREA_WB_6ATTRS,Seq!T$1,FALSE)/100,".")</f>
        <v>.</v>
      </c>
      <c r="FS182" s="27" t="str">
        <f>IFERROR(VLOOKUP(CONCATENATE($C182,".SL.TLF.TERT.ZS"),AREA_WB_6ATTRS,Seq!U$1,FALSE)/100,".")</f>
        <v>.</v>
      </c>
      <c r="FT182" s="27" t="str">
        <f>IFERROR(VLOOKUP(CONCATENATE($C182,".SL.TLF.TERT.ZS"),AREA_WB_6ATTRS,Seq!V$1,FALSE)/100,".")</f>
        <v>.</v>
      </c>
      <c r="FU182" s="27" t="str">
        <f>IFERROR(VLOOKUP(CONCATENATE($C182,".SL.TLF.TERT.ZS"),AREA_WB_6ATTRS,Seq!W$1,FALSE)/100,".")</f>
        <v>.</v>
      </c>
      <c r="FV182" s="27" t="str">
        <f>IFERROR(VLOOKUP(CONCATENATE($C182,".SL.TLF.TERT.ZS"),AREA_WB_6ATTRS,Seq!X$1,FALSE)/100,".")</f>
        <v>.</v>
      </c>
      <c r="FW182" s="27" t="str">
        <f>IFERROR(VLOOKUP(CONCATENATE($C182,".SL.TLF.TERT.ZS"),AREA_WB_6ATTRS,Seq!Y$1,FALSE)/100,".")</f>
        <v>.</v>
      </c>
      <c r="FX182" s="27" t="str">
        <f>IFERROR(VLOOKUP(CONCATENATE($C182,".SL.TLF.TERT.ZS"),AREA_WB_6ATTRS,Seq!Z$1,FALSE)/100,".")</f>
        <v>.</v>
      </c>
      <c r="FY182" s="27" t="str">
        <f>IFERROR(VLOOKUP(CONCATENATE($C182,".SL.TLF.TERT.ZS"),AREA_WB_6ATTRS,Seq!AA$1,FALSE)/100,".")</f>
        <v>.</v>
      </c>
      <c r="FZ182" s="27" t="str">
        <f>IFERROR(VLOOKUP(CONCATENATE($C182,".SL.TLF.TERT.ZS"),AREA_WB_6ATTRS,Seq!AB$1,FALSE)/100,".")</f>
        <v>.</v>
      </c>
      <c r="GA182" s="27" t="str">
        <f>IFERROR(VLOOKUP(CONCATENATE($C182,".SL.TLF.TERT.ZS"),AREA_WB_6ATTRS,Seq!AC$1,FALSE)/100,".")</f>
        <v>.</v>
      </c>
      <c r="GB182" s="27" t="str">
        <f>IFERROR(VLOOKUP(CONCATENATE($C182,".SL.TLF.TERT.ZS"),AREA_WB_6ATTRS,Seq!AD$1,FALSE)/100,".")</f>
        <v>.</v>
      </c>
      <c r="GC182" s="27" t="str">
        <f>IFERROR(VLOOKUP(CONCATENATE($C182,".SL.TLF.TERT.ZS"),AREA_WB_6ATTRS,Seq!AE$1,FALSE)/100,".")</f>
        <v>.</v>
      </c>
      <c r="GD182" s="27" t="str">
        <f>IFERROR(VLOOKUP(CONCATENATE($C182,".SL.TLF.TERT.ZS"),AREA_WB_6ATTRS,Seq!AF$1,FALSE)/100,".")</f>
        <v>.</v>
      </c>
      <c r="GE182" s="27" t="str">
        <f>IFERROR(VLOOKUP(CONCATENATE($C182,".SL.TLF.TERT.ZS"),AREA_WB_6ATTRS,Seq!AG$1,FALSE)/100,".")</f>
        <v>.</v>
      </c>
      <c r="GF182" s="27" t="str">
        <f>IFERROR(VLOOKUP(CONCATENATE($C182,".SL.TLF.TERT.ZS"),AREA_WB_6ATTRS,Seq!AH$1,FALSE)/100,".")</f>
        <v>.</v>
      </c>
      <c r="GG182" s="27" t="str">
        <f>IFERROR(VLOOKUP(CONCATENATE($C182,".SL.TLF.TERT.ZS"),AREA_WB_6ATTRS,Seq!AI$1,FALSE)/100,".")</f>
        <v>.</v>
      </c>
      <c r="GH182" s="27" t="str">
        <f>IFERROR(VLOOKUP(CONCATENATE($C182,".SL.TLF.TERT.ZS"),AREA_WB_6ATTRS,Seq!AJ$1,FALSE)/100,".")</f>
        <v>.</v>
      </c>
      <c r="GI182" s="27" t="str">
        <f>IFERROR(VLOOKUP(CONCATENATE($C182,".SL.TLF.TERT.ZS"),AREA_WB_6ATTRS,Seq!AK$1,FALSE)/100,".")</f>
        <v>.</v>
      </c>
      <c r="GJ182" s="27" t="str">
        <f>IFERROR(VLOOKUP(CONCATENATE($C182,".SL.TLF.TERT.ZS"),AREA_WB_6ATTRS,Seq!AL$1,FALSE)/100,".")</f>
        <v>.</v>
      </c>
      <c r="GK182" s="27"/>
      <c r="GL182" s="27"/>
      <c r="GM182" s="27" t="str">
        <f t="shared" si="253"/>
        <v>.</v>
      </c>
      <c r="GN182" s="27" t="str">
        <f t="shared" si="254"/>
        <v>.</v>
      </c>
      <c r="GO182" s="27" t="str">
        <f t="shared" si="217"/>
        <v>.</v>
      </c>
      <c r="GP182" s="27"/>
      <c r="GQ182" s="9">
        <f>IF(VLOOKUP($B182,EM_80!$B$1:$C$201,2,FALSE)&gt;0,VLOOKUP($B182,EM_80!$B$1:$C$201,2,FALSE),".")</f>
        <v>2</v>
      </c>
      <c r="GR182" s="9" t="str">
        <f t="shared" si="255"/>
        <v>.</v>
      </c>
      <c r="GS182" s="9" t="str">
        <f t="shared" si="210"/>
        <v>.</v>
      </c>
      <c r="GU182" t="e">
        <f t="shared" si="256"/>
        <v>#N/A</v>
      </c>
      <c r="GV182" t="e">
        <f t="shared" si="257"/>
        <v>#N/A</v>
      </c>
      <c r="GW182" t="e">
        <f t="shared" si="258"/>
        <v>#N/A</v>
      </c>
      <c r="GX182" t="e">
        <f t="shared" si="259"/>
        <v>#N/A</v>
      </c>
      <c r="GZ182" s="9" t="str">
        <f>IF(ISNA(VLOOKUP($B182,Area_EM_90,Seq!C$1,FALSE)),".",VLOOKUP($B182,Area_EM_90,Seq!C$1,FALSE))</f>
        <v>.</v>
      </c>
      <c r="HA182" s="9" t="str">
        <f>IF(ISNA(VLOOKUP($B182,Area_EM_90,Seq!D$1,FALSE)),".",VLOOKUP($B182,Area_EM_90,Seq!D$1,FALSE))</f>
        <v>.</v>
      </c>
      <c r="HB182" s="9" t="str">
        <f>IF(ISNA(VLOOKUP($B182,Area_EM_90,Seq!E$1,FALSE)),".",VLOOKUP($B182,Area_EM_90,Seq!E$1,FALSE))</f>
        <v>.</v>
      </c>
      <c r="HC182" s="9" t="str">
        <f>IF(ISNA(VLOOKUP($B182,Area_EM_90,Seq!F$1,FALSE)),".",VLOOKUP($B182,Area_EM_90,Seq!F$1,FALSE))</f>
        <v>.</v>
      </c>
      <c r="HD182" s="9" t="str">
        <f>IF(ISNA(VLOOKUP($B182,Area_EM_90,Seq!G$1,FALSE)),".",VLOOKUP($B182,Area_EM_90,Seq!G$1,FALSE))</f>
        <v>.</v>
      </c>
      <c r="HE182" s="9" t="str">
        <f>IF(ISNA(VLOOKUP($B182,Area_EM_90,Seq!H$1,FALSE)),".",VLOOKUP($B182,Area_EM_90,Seq!H$1,FALSE))</f>
        <v>.</v>
      </c>
      <c r="HF182" s="9" t="str">
        <f>IF(ISNA(VLOOKUP($B182,Area_EM_90,Seq!I$1,FALSE)),".",VLOOKUP($B182,Area_EM_90,Seq!I$1,FALSE))</f>
        <v>.</v>
      </c>
      <c r="HG182" s="9" t="str">
        <f>IF(ISNA(VLOOKUP($B182,Area_EM_90,Seq!J$1,FALSE)),".",VLOOKUP($B182,Area_EM_90,Seq!J$1,FALSE))</f>
        <v>.</v>
      </c>
      <c r="HH182" s="9" t="str">
        <f>IF(ISNA(VLOOKUP($B182,Area_EM_00,Seq!C$1,FALSE)),".",VLOOKUP($B182,Area_EM_00,Seq!C$1,FALSE))</f>
        <v>.</v>
      </c>
      <c r="HI182" s="9" t="str">
        <f>IF(ISNA(VLOOKUP($B182,Area_EM_00,Seq!D$1,FALSE)),".",VLOOKUP($B182,Area_EM_00,Seq!D$1,FALSE))</f>
        <v>.</v>
      </c>
      <c r="HJ182" s="9" t="str">
        <f>IF(ISNA(VLOOKUP($B182,Area_EM_00,Seq!E$1,FALSE)),".",VLOOKUP($B182,Area_EM_00,Seq!E$1,FALSE))</f>
        <v>.</v>
      </c>
      <c r="HK182" s="9" t="str">
        <f>IF(ISNA(VLOOKUP($B182,Area_EM_00,Seq!F$1,FALSE)),".",VLOOKUP($B182,Area_EM_00,Seq!F$1,FALSE))</f>
        <v>.</v>
      </c>
      <c r="HL182" s="9" t="str">
        <f>IF(ISNA(VLOOKUP($B182,Area_EM_00,Seq!G$1,FALSE)),".",VLOOKUP($B182,Area_EM_00,Seq!G$1,FALSE))</f>
        <v>.</v>
      </c>
      <c r="HM182" s="9" t="str">
        <f>IF(ISNA(VLOOKUP($B182,Area_EM_00,Seq!H$1,FALSE)),".",VLOOKUP($B182,Area_EM_00,Seq!H$1,FALSE))</f>
        <v>.</v>
      </c>
      <c r="HN182" s="9" t="str">
        <f>IF(ISNA(VLOOKUP($B182,Area_EM_00,Seq!I$1,FALSE)),".",VLOOKUP($B182,Area_EM_00,Seq!I$1,FALSE))</f>
        <v>.</v>
      </c>
      <c r="HO182" s="9" t="str">
        <f>IF(ISNA(VLOOKUP($B182,Area_EM_00,Seq!J$1,FALSE)),".",VLOOKUP($B182,Area_EM_00,Seq!J$1,FALSE))</f>
        <v>.</v>
      </c>
      <c r="HQ182" s="27"/>
      <c r="HR182" s="9" t="str">
        <f>IFERROR(VLOOKUP($B182,AREA_EM3_60_00,Seq!E$1,FALSE),".")</f>
        <v>.</v>
      </c>
      <c r="HS182" s="9" t="str">
        <f>IFERROR(VLOOKUP($B182,AREA_EM3_60_00,Seq!F$1,FALSE),".")</f>
        <v>.</v>
      </c>
      <c r="HT182" s="9" t="str">
        <f>IFERROR(VLOOKUP($B182,AREA_EM3_60_00,Seq!G$1,FALSE),".")</f>
        <v>.</v>
      </c>
      <c r="HU182" s="9" t="str">
        <f>IFERROR(VLOOKUP($B182,AREA_EM3_10,Seq!B$1,FALSE),".")</f>
        <v>.</v>
      </c>
      <c r="HV182" s="9" t="e">
        <f t="shared" si="218"/>
        <v>#N/A</v>
      </c>
      <c r="HW182" s="9" t="e">
        <f t="shared" si="219"/>
        <v>#N/A</v>
      </c>
      <c r="HX182" s="9" t="e">
        <f t="shared" si="220"/>
        <v>#N/A</v>
      </c>
      <c r="HY182" s="9" t="e">
        <f t="shared" si="221"/>
        <v>#N/A</v>
      </c>
    </row>
    <row r="183" spans="1:233">
      <c r="A183" s="25" t="s">
        <v>2639</v>
      </c>
      <c r="B183" s="26" t="str">
        <f t="shared" si="178"/>
        <v>Fiji</v>
      </c>
      <c r="C183" s="166" t="s">
        <v>1415</v>
      </c>
      <c r="D183" s="27">
        <f>VLOOKUP("CHN.NY.GDP.MKTP.KD",AREA_WB_6ATTRS,Seq!B$1,FALSE)/10000</f>
        <v>18294112.043860689</v>
      </c>
      <c r="E183" s="27">
        <f>VLOOKUP("CHN.NY.GDP.MKTP.KD",AREA_WB_6ATTRS,Seq!C$1,FALSE)/10000</f>
        <v>19245405.87014145</v>
      </c>
      <c r="F183" s="27">
        <f>VLOOKUP("CHN.NY.GDP.MKTP.KD",AREA_WB_6ATTRS,Seq!D$1,FALSE)/10000</f>
        <v>20996737.804324333</v>
      </c>
      <c r="G183" s="27">
        <f>VLOOKUP("CHN.NY.GDP.MKTP.KD",AREA_WB_6ATTRS,Seq!E$1,FALSE)/10000</f>
        <v>23285382.224995762</v>
      </c>
      <c r="H183" s="27">
        <f>VLOOKUP("CHN.NY.GDP.MKTP.KD",AREA_WB_6ATTRS,Seq!F$1,FALSE)/10000</f>
        <v>26824760.323195074</v>
      </c>
      <c r="I183" s="27">
        <f>VLOOKUP("CHN.NY.GDP.MKTP.KD",AREA_WB_6ATTRS,Seq!G$1,FALSE)/10000</f>
        <v>30446102.966826372</v>
      </c>
      <c r="J183" s="27">
        <f>VLOOKUP("CHN.NY.GDP.MKTP.KD",AREA_WB_6ATTRS,Seq!H$1,FALSE)/10000</f>
        <v>33125360.027907111</v>
      </c>
      <c r="K183" s="27">
        <f>VLOOKUP("CHN.NY.GDP.MKTP.KD",AREA_WB_6ATTRS,Seq!I$1,FALSE)/10000</f>
        <v>36967901.791144341</v>
      </c>
      <c r="L183" s="27">
        <f>VLOOKUP("CHN.NY.GDP.MKTP.KD",AREA_WB_6ATTRS,Seq!J$1,FALSE)/10000</f>
        <v>41145274.693543643</v>
      </c>
      <c r="M183" s="27">
        <f>VLOOKUP("CHN.NY.GDP.MKTP.KD",AREA_WB_6ATTRS,Seq!K$1,FALSE)/10000</f>
        <v>42832230.955979005</v>
      </c>
      <c r="N183" s="27">
        <f>VLOOKUP("CHN.NY.GDP.MKTP.KD",AREA_WB_6ATTRS,Seq!L$1,FALSE)/10000</f>
        <v>44459855.73230619</v>
      </c>
      <c r="O183" s="27">
        <f>VLOOKUP("CHN.NY.GDP.MKTP.KD",AREA_WB_6ATTRS,Seq!M$1,FALSE)/10000</f>
        <v>48550162.459678344</v>
      </c>
      <c r="P183" s="27">
        <f>VLOOKUP("CHN.NY.GDP.MKTP.KD",AREA_WB_6ATTRS,Seq!N$1,FALSE)/10000</f>
        <v>55444285.528952621</v>
      </c>
      <c r="Q183" s="27">
        <f>VLOOKUP("CHN.NY.GDP.MKTP.KD",AREA_WB_6ATTRS,Seq!O$1,FALSE)/10000</f>
        <v>63206485.503006078</v>
      </c>
      <c r="R183" s="27">
        <f>VLOOKUP("CHN.NY.GDP.MKTP.KD",AREA_WB_6ATTRS,Seq!P$1,FALSE)/10000</f>
        <v>71486535.103899792</v>
      </c>
      <c r="S183" s="27">
        <f>VLOOKUP("CHN.NY.GDP.MKTP.KD",AREA_WB_6ATTRS,Seq!Q$1,FALSE)/10000</f>
        <v>79278567.430224851</v>
      </c>
      <c r="T183" s="27">
        <f>VLOOKUP("CHN.NY.GDP.MKTP.KD",AREA_WB_6ATTRS,Seq!R$1,FALSE)/10000</f>
        <v>87206424.173247412</v>
      </c>
      <c r="U183" s="27">
        <f>VLOOKUP("CHN.NY.GDP.MKTP.KD",AREA_WB_6ATTRS,Seq!S$1,FALSE)/10000</f>
        <v>95316621.621359423</v>
      </c>
      <c r="V183" s="27">
        <f>VLOOKUP("CHN.NY.GDP.MKTP.KD",AREA_WB_6ATTRS,Seq!T$1,FALSE)/10000</f>
        <v>102751318.10782552</v>
      </c>
      <c r="W183" s="27">
        <f>VLOOKUP("CHN.NY.GDP.MKTP.KD",AREA_WB_6ATTRS,Seq!U$1,FALSE)/10000</f>
        <v>110560418.28402025</v>
      </c>
      <c r="X183" s="27">
        <f>VLOOKUP("CHN.NY.GDP.MKTP.KD",AREA_WB_6ATTRS,Seq!V$1,FALSE)/10000</f>
        <v>119847493.41987793</v>
      </c>
      <c r="Y183" s="27">
        <f>VLOOKUP("CHN.NY.GDP.MKTP.KD",AREA_WB_6ATTRS,Seq!W$1,FALSE)/10000</f>
        <v>129794835.37372778</v>
      </c>
      <c r="Z183" s="27">
        <f>VLOOKUP("CHN.NY.GDP.MKTP.KD",AREA_WB_6ATTRS,Seq!X$1,FALSE)/10000</f>
        <v>141606165.392737</v>
      </c>
      <c r="AA183" s="27">
        <f>VLOOKUP("CHN.NY.GDP.MKTP.KD",AREA_WB_6ATTRS,Seq!Y$1,FALSE)/10000</f>
        <v>155766781.9320105</v>
      </c>
      <c r="AB183" s="27">
        <f>VLOOKUP("CHN.NY.GDP.MKTP.KD",AREA_WB_6ATTRS,Seq!Z$1,FALSE)/10000</f>
        <v>171499226.90714428</v>
      </c>
      <c r="AC183" s="27">
        <f>VLOOKUP("CHN.NY.GDP.MKTP.KD",AREA_WB_6ATTRS,Seq!AA$1,FALSE)/10000</f>
        <v>190878639.54765138</v>
      </c>
      <c r="AD183" s="27">
        <f>VLOOKUP("CHN.NY.GDP.MKTP.KD",AREA_WB_6ATTRS,Seq!AB$1,FALSE)/10000</f>
        <v>215120226.77020231</v>
      </c>
      <c r="AE183" s="27">
        <f>VLOOKUP("CHN.NY.GDP.MKTP.KD",AREA_WB_6ATTRS,Seq!AC$1,FALSE)/10000</f>
        <v>245667298.97157177</v>
      </c>
      <c r="AF183" s="27">
        <f>VLOOKUP("CHN.NY.GDP.MKTP.KD",AREA_WB_6ATTRS,Seq!AD$1,FALSE)/10000</f>
        <v>269251359.67284226</v>
      </c>
      <c r="AG183" s="27">
        <f>VLOOKUP("CHN.NY.GDP.MKTP.KD",AREA_WB_6ATTRS,Seq!AE$1,FALSE)/10000</f>
        <v>294022484.76274431</v>
      </c>
      <c r="AH183" s="27">
        <f>VLOOKUP("CHN.NY.GDP.MKTP.KD",AREA_WB_6ATTRS,Seq!AF$1,FALSE)/10000</f>
        <v>324600823.17806971</v>
      </c>
      <c r="AI183" s="27">
        <f>VLOOKUP("CHN.NY.GDP.MKTP.KD",AREA_WB_6ATTRS,Seq!AG$1,FALSE)/10000</f>
        <v>354139498.08727396</v>
      </c>
      <c r="AJ183" s="27"/>
      <c r="AK183" s="27"/>
      <c r="AL183" s="27"/>
      <c r="AM183" s="27"/>
      <c r="AN183" s="27"/>
      <c r="AO183" s="27"/>
      <c r="AP183" s="27">
        <f>IFERROR(VLOOKUP(CONCATENATE($C183, ".NY.GDP.MKTP.KD"),AREA_WB_6ATTRS,Seq!B$1,FALSE)/10000,".")</f>
        <v>116486.60348343245</v>
      </c>
      <c r="AQ183" s="27">
        <f>IFERROR(VLOOKUP(CONCATENATE($C183, ".NY.GDP.MKTP.KD"),AREA_WB_6ATTRS,Seq!C$1,FALSE)/10000,".")</f>
        <v>123860.19618320143</v>
      </c>
      <c r="AR183" s="27">
        <f>IFERROR(VLOOKUP(CONCATENATE($C183, ".NY.GDP.MKTP.KD"),AREA_WB_6ATTRS,Seq!D$1,FALSE)/10000,".")</f>
        <v>116455.22962807846</v>
      </c>
      <c r="AS183" s="27">
        <f>IFERROR(VLOOKUP(CONCATENATE($C183, ".NY.GDP.MKTP.KD"),AREA_WB_6ATTRS,Seq!E$1,FALSE)/10000,".")</f>
        <v>111843.46366083184</v>
      </c>
      <c r="AT183" s="27">
        <f>IFERROR(VLOOKUP(CONCATENATE($C183, ".NY.GDP.MKTP.KD"),AREA_WB_6ATTRS,Seq!F$1,FALSE)/10000,".")</f>
        <v>121230.51273199456</v>
      </c>
      <c r="AU183" s="27">
        <f>IFERROR(VLOOKUP(CONCATENATE($C183, ".NY.GDP.MKTP.KD"),AREA_WB_6ATTRS,Seq!G$1,FALSE)/10000,".")</f>
        <v>115637.57065556491</v>
      </c>
      <c r="AV183" s="27">
        <f>IFERROR(VLOOKUP(CONCATENATE($C183, ".NY.GDP.MKTP.KD"),AREA_WB_6ATTRS,Seq!H$1,FALSE)/10000,".")</f>
        <v>124599.37410948162</v>
      </c>
      <c r="AW183" s="27">
        <f>IFERROR(VLOOKUP(CONCATENATE($C183, ".NY.GDP.MKTP.KD"),AREA_WB_6ATTRS,Seq!I$1,FALSE)/10000,".")</f>
        <v>116357.1018595386</v>
      </c>
      <c r="AX183" s="27">
        <f>IFERROR(VLOOKUP(CONCATENATE($C183, ".NY.GDP.MKTP.KD"),AREA_WB_6ATTRS,Seq!J$1,FALSE)/10000,".")</f>
        <v>117469.19171134353</v>
      </c>
      <c r="AY183" s="27">
        <f>IFERROR(VLOOKUP(CONCATENATE($C183, ".NY.GDP.MKTP.KD"),AREA_WB_6ATTRS,Seq!K$1,FALSE)/10000,".")</f>
        <v>126207.29288065646</v>
      </c>
      <c r="AZ183" s="27">
        <f>IFERROR(VLOOKUP(CONCATENATE($C183, ".NY.GDP.MKTP.KD"),AREA_WB_6ATTRS,Seq!L$1,FALSE)/10000,".")</f>
        <v>133527.31586773435</v>
      </c>
      <c r="BA183" s="27">
        <f>IFERROR(VLOOKUP(CONCATENATE($C183, ".NY.GDP.MKTP.KD"),AREA_WB_6ATTRS,Seq!M$1,FALSE)/10000,".")</f>
        <v>129922.07833930544</v>
      </c>
      <c r="BB183" s="27">
        <f>IFERROR(VLOOKUP(CONCATENATE($C183, ".NY.GDP.MKTP.KD"),AREA_WB_6ATTRS,Seq!N$1,FALSE)/10000,".")</f>
        <v>137847.32511800315</v>
      </c>
      <c r="BC183" s="27">
        <f>IFERROR(VLOOKUP(CONCATENATE($C183, ".NY.GDP.MKTP.KD"),AREA_WB_6ATTRS,Seq!O$1,FALSE)/10000,".")</f>
        <v>140783.51722783354</v>
      </c>
      <c r="BD183" s="27">
        <f>IFERROR(VLOOKUP(CONCATENATE($C183, ".NY.GDP.MKTP.KD"),AREA_WB_6ATTRS,Seq!P$1,FALSE)/10000,".")</f>
        <v>147963.47660645295</v>
      </c>
      <c r="BE183" s="27">
        <f>IFERROR(VLOOKUP(CONCATENATE($C183, ".NY.GDP.MKTP.KD"),AREA_WB_6ATTRS,Seq!Q$1,FALSE)/10000,".")</f>
        <v>151662.56352161433</v>
      </c>
      <c r="BF183" s="27">
        <f>IFERROR(VLOOKUP(CONCATENATE($C183, ".NY.GDP.MKTP.KD"),AREA_WB_6ATTRS,Seq!R$1,FALSE)/10000,".")</f>
        <v>158942.36657065147</v>
      </c>
      <c r="BG183" s="27">
        <f>IFERROR(VLOOKUP(CONCATENATE($C183, ".NY.GDP.MKTP.KD"),AREA_WB_6ATTRS,Seq!S$1,FALSE)/10000,".")</f>
        <v>155445.63450609721</v>
      </c>
      <c r="BH183" s="27">
        <f>IFERROR(VLOOKUP(CONCATENATE($C183, ".NY.GDP.MKTP.KD"),AREA_WB_6ATTRS,Seq!T$1,FALSE)/10000,".")</f>
        <v>157466.42775467638</v>
      </c>
      <c r="BI183" s="27">
        <f>IFERROR(VLOOKUP(CONCATENATE($C183, ".NY.GDP.MKTP.KD"),AREA_WB_6ATTRS,Seq!U$1,FALSE)/10000,".")</f>
        <v>171323.47339708821</v>
      </c>
      <c r="BJ183" s="27">
        <f>IFERROR(VLOOKUP(CONCATENATE($C183, ".NY.GDP.MKTP.KD"),AREA_WB_6ATTRS,Seq!V$1,FALSE)/10000,".")</f>
        <v>168410.97434933757</v>
      </c>
      <c r="BK183" s="27">
        <f>IFERROR(VLOOKUP(CONCATENATE($C183, ".NY.GDP.MKTP.KD"),AREA_WB_6ATTRS,Seq!W$1,FALSE)/10000,".")</f>
        <v>171779.19383632418</v>
      </c>
      <c r="BL183" s="27">
        <f>IFERROR(VLOOKUP(CONCATENATE($C183, ".NY.GDP.MKTP.KD"),AREA_WB_6ATTRS,Seq!X$1,FALSE)/10000,".")</f>
        <v>177276.12803908667</v>
      </c>
      <c r="BM183" s="27">
        <f>IFERROR(VLOOKUP(CONCATENATE($C183, ".NY.GDP.MKTP.KD"),AREA_WB_6ATTRS,Seq!Y$1,FALSE)/10000,".")</f>
        <v>179048.88931947763</v>
      </c>
      <c r="BN183" s="27">
        <f>IFERROR(VLOOKUP(CONCATENATE($C183, ".NY.GDP.MKTP.KD"),AREA_WB_6ATTRS,Seq!Z$1,FALSE)/10000,".")</f>
        <v>188538.48045340987</v>
      </c>
      <c r="BO183" s="27">
        <f>IFERROR(VLOOKUP(CONCATENATE($C183, ".NY.GDP.MKTP.KD"),AREA_WB_6ATTRS,Seq!AA$1,FALSE)/10000,".")</f>
        <v>189858.24981658379</v>
      </c>
      <c r="BP183" s="27">
        <f>IFERROR(VLOOKUP(CONCATENATE($C183, ".NY.GDP.MKTP.KD"),AREA_WB_6ATTRS,Seq!AB$1,FALSE)/10000,".")</f>
        <v>193359.1136761909</v>
      </c>
      <c r="BQ183" s="27">
        <f>IFERROR(VLOOKUP(CONCATENATE($C183, ".NY.GDP.MKTP.KD"),AREA_WB_6ATTRS,Seq!AC$1,FALSE)/10000,".")</f>
        <v>191713.97090563798</v>
      </c>
      <c r="BR183" s="27">
        <f>IFERROR(VLOOKUP(CONCATENATE($C183, ".NY.GDP.MKTP.KD"),AREA_WB_6ATTRS,Seq!AD$1,FALSE)/10000,".")</f>
        <v>193693.45797175122</v>
      </c>
      <c r="BS183" s="27">
        <f>IFERROR(VLOOKUP(CONCATENATE($C183, ".NY.GDP.MKTP.KD"),AREA_WB_6ATTRS,Seq!AE$1,FALSE)/10000,".")</f>
        <v>191228.96522481897</v>
      </c>
      <c r="BT183" s="27">
        <f>IFERROR(VLOOKUP(CONCATENATE($C183, ".NY.GDP.MKTP.KD"),AREA_WB_6ATTRS,Seq!AF$1,FALSE)/10000,".")</f>
        <v>190846.50729436934</v>
      </c>
      <c r="BU183" s="27">
        <f>IFERROR(VLOOKUP(CONCATENATE($C183, ".NY.GDP.MKTP.KD"),AREA_WB_6ATTRS,Seq!AG$1,FALSE)/10000,".")</f>
        <v>194663.43744025676</v>
      </c>
      <c r="BV183" s="27"/>
      <c r="BW183" s="27"/>
      <c r="BX183" s="27"/>
      <c r="BY183" s="27"/>
      <c r="BZ183" s="27"/>
      <c r="CA183" s="27"/>
      <c r="CB183" s="27"/>
      <c r="CC183" s="27">
        <f>CNPop!A$48</f>
        <v>5.0000000000000001E-3</v>
      </c>
      <c r="CD183" s="27">
        <f>CNPop!B$48</f>
        <v>6.0000000000000001E-3</v>
      </c>
      <c r="CE183" s="27">
        <f>CNPop!C$48</f>
        <v>6.0000000000000001E-3</v>
      </c>
      <c r="CF183" s="27">
        <f>CNPop!D$48</f>
        <v>7.0000000000000001E-3</v>
      </c>
      <c r="CG183" s="27">
        <f>CNPop!E$48</f>
        <v>7.0000000000000001E-3</v>
      </c>
      <c r="CH183" s="27">
        <f>CNPop!F$48</f>
        <v>8.0000000000000002E-3</v>
      </c>
      <c r="CI183" s="27">
        <f>CNPop!G$48</f>
        <v>8.9999999999999993E-3</v>
      </c>
      <c r="CJ183" s="27">
        <f>CNPop!H$48</f>
        <v>0.01</v>
      </c>
      <c r="CK183" s="27">
        <f>CNPop!I$48</f>
        <v>1.0999999999999999E-2</v>
      </c>
      <c r="CL183" s="27">
        <f>CNPop!J$48</f>
        <v>1.2E-2</v>
      </c>
      <c r="CM183" s="27">
        <f>CNPop!K$48</f>
        <v>1.4E-2</v>
      </c>
      <c r="CN183" s="27">
        <f>CNPop!L$48</f>
        <v>1.6E-2</v>
      </c>
      <c r="CO183" s="27">
        <f>CNPop!M$48</f>
        <v>1.7000000000000001E-2</v>
      </c>
      <c r="CP183" s="27">
        <f>CNPop!N$48</f>
        <v>1.9E-2</v>
      </c>
      <c r="CQ183" s="27">
        <f>CNPop!O$48</f>
        <v>2.1000000000000001E-2</v>
      </c>
      <c r="CR183" s="27">
        <f>CNPop!P$48</f>
        <v>2.3E-2</v>
      </c>
      <c r="CS183" s="27">
        <f>CNPop!Q$48</f>
        <v>2.5999999999999999E-2</v>
      </c>
      <c r="CT183" s="27">
        <f>CNPop!R$48</f>
        <v>2.8000000000000001E-2</v>
      </c>
      <c r="CU183" s="27">
        <f>CNPop!S$48</f>
        <v>0.03</v>
      </c>
      <c r="CV183" s="27">
        <f>CNPop!T$48</f>
        <v>3.3000000000000002E-2</v>
      </c>
      <c r="CW183" s="27">
        <f>CNPop!U$48</f>
        <v>3.5999999999999997E-2</v>
      </c>
      <c r="CX183" s="27">
        <f>CNPop!V$48</f>
        <v>3.9E-2</v>
      </c>
      <c r="CY183" s="27">
        <f>CNPop!W$48</f>
        <v>4.2000000000000003E-2</v>
      </c>
      <c r="CZ183" s="27">
        <f>CNPop!X$48</f>
        <v>4.4999999999999998E-2</v>
      </c>
      <c r="DA183" s="27">
        <f>CNPop!Y$48</f>
        <v>4.9000000000000002E-2</v>
      </c>
      <c r="DB183" s="27">
        <f>CNPop!Z$48</f>
        <v>5.1999999999999998E-2</v>
      </c>
      <c r="DC183" s="27">
        <f>CNPop!AA$48</f>
        <v>5.6000000000000001E-2</v>
      </c>
      <c r="DD183" s="27">
        <f>CNPop!AB$48</f>
        <v>0.06</v>
      </c>
      <c r="DE183" s="27">
        <f>CNPop!AC$48</f>
        <v>6.3E-2</v>
      </c>
      <c r="DF183" s="27">
        <f>CNPop!AD$48</f>
        <v>6.8000000000000005E-2</v>
      </c>
      <c r="DG183" s="27">
        <f>CNPop!AE$48</f>
        <v>7.1999999999999995E-2</v>
      </c>
      <c r="DH183" s="27">
        <f>CNPop!AF$48</f>
        <v>7.5999999999999998E-2</v>
      </c>
      <c r="DI183" s="27">
        <f>CNPop!AG$48</f>
        <v>8.1000000000000003E-2</v>
      </c>
      <c r="DJ183" s="27">
        <f>CNPop!AH$48</f>
        <v>8.5000000000000006E-2</v>
      </c>
      <c r="DK183" s="27">
        <f>CNPop!AI$48</f>
        <v>0.09</v>
      </c>
      <c r="DL183" s="27">
        <f>CNPop!AJ$48</f>
        <v>9.5000000000000001E-2</v>
      </c>
      <c r="DM183" s="27">
        <f>CNPop!AK$48</f>
        <v>0.1</v>
      </c>
      <c r="DN183" s="27"/>
      <c r="DO183" s="27" t="str">
        <f t="shared" si="226"/>
        <v>.</v>
      </c>
      <c r="DP183" s="27" t="str">
        <f t="shared" si="227"/>
        <v>.</v>
      </c>
      <c r="DQ183" s="27" t="str">
        <f t="shared" si="228"/>
        <v>.</v>
      </c>
      <c r="DR183" s="27" t="str">
        <f t="shared" si="229"/>
        <v>.</v>
      </c>
      <c r="DS183" s="27" t="str">
        <f t="shared" si="230"/>
        <v>.</v>
      </c>
      <c r="DT183" s="27" t="str">
        <f t="shared" si="231"/>
        <v>.</v>
      </c>
      <c r="DU183" s="27" t="str">
        <f t="shared" si="232"/>
        <v>.</v>
      </c>
      <c r="DV183" s="27" t="str">
        <f t="shared" si="233"/>
        <v>.</v>
      </c>
      <c r="DW183" s="27" t="str">
        <f t="shared" si="234"/>
        <v>.</v>
      </c>
      <c r="DX183" s="27" t="str">
        <f t="shared" si="235"/>
        <v>.</v>
      </c>
      <c r="DY183" s="27" t="str">
        <f t="shared" si="236"/>
        <v>.</v>
      </c>
      <c r="DZ183" s="27" t="str">
        <f t="shared" si="237"/>
        <v>.</v>
      </c>
      <c r="EA183" s="27" t="str">
        <f t="shared" si="238"/>
        <v>.</v>
      </c>
      <c r="EB183" s="27" t="str">
        <f t="shared" si="239"/>
        <v>.</v>
      </c>
      <c r="EC183" s="27" t="str">
        <f t="shared" si="240"/>
        <v>.</v>
      </c>
      <c r="ED183" s="27" t="str">
        <f t="shared" si="241"/>
        <v>.</v>
      </c>
      <c r="EE183" s="27" t="str">
        <f t="shared" si="242"/>
        <v>.</v>
      </c>
      <c r="EF183" s="27" t="str">
        <f t="shared" si="243"/>
        <v>.</v>
      </c>
      <c r="EG183" s="27" t="str">
        <f t="shared" si="244"/>
        <v>.</v>
      </c>
      <c r="EH183" s="27" t="str">
        <f t="shared" si="245"/>
        <v>.</v>
      </c>
      <c r="EI183" s="27" t="str">
        <f t="shared" si="246"/>
        <v>.</v>
      </c>
      <c r="EJ183" s="27" t="str">
        <f t="shared" si="247"/>
        <v>.</v>
      </c>
      <c r="EK183" s="27" t="str">
        <f t="shared" si="248"/>
        <v>.</v>
      </c>
      <c r="EL183" s="27" t="str">
        <f t="shared" si="249"/>
        <v>.</v>
      </c>
      <c r="EM183" s="27" t="str">
        <f t="shared" si="250"/>
        <v>.</v>
      </c>
      <c r="EN183" s="27" t="str">
        <f t="shared" si="251"/>
        <v>.</v>
      </c>
      <c r="EO183" s="27" t="str">
        <f t="shared" si="252"/>
        <v>.</v>
      </c>
      <c r="EP183" s="27" t="str">
        <f t="shared" si="215"/>
        <v>.</v>
      </c>
      <c r="EQ183" s="27" t="str">
        <f t="shared" si="216"/>
        <v>.</v>
      </c>
      <c r="ER183" s="27" t="str">
        <f t="shared" si="262"/>
        <v>.</v>
      </c>
      <c r="ES183" s="27" t="str">
        <f t="shared" si="262"/>
        <v>.</v>
      </c>
      <c r="ET183" s="27" t="str">
        <f t="shared" si="262"/>
        <v>.</v>
      </c>
      <c r="EU183" s="27"/>
      <c r="EV183" s="27"/>
      <c r="EW183" s="27"/>
      <c r="EX183" s="27"/>
      <c r="EY183" s="27"/>
      <c r="EZ183" s="27" t="str">
        <f>IFERROR(VLOOKUP(CONCATENATE($C183,".SL.TLF.TERT.ZS"),AREA_WB_6ATTRS,Seq!B$1,FALSE)/100,".")</f>
        <v>.</v>
      </c>
      <c r="FA183" s="27" t="str">
        <f>IFERROR(VLOOKUP(CONCATENATE($C183,".SL.TLF.TERT.ZS"),AREA_WB_6ATTRS,Seq!C$1,FALSE)/100,".")</f>
        <v>.</v>
      </c>
      <c r="FB183" s="27" t="str">
        <f>IFERROR(VLOOKUP(CONCATENATE($C183,".SL.TLF.TERT.ZS"),AREA_WB_6ATTRS,Seq!D$1,FALSE)/100,".")</f>
        <v>.</v>
      </c>
      <c r="FC183" s="27" t="str">
        <f>IFERROR(VLOOKUP(CONCATENATE($C183,".SL.TLF.TERT.ZS"),AREA_WB_6ATTRS,Seq!E$1,FALSE)/100,".")</f>
        <v>.</v>
      </c>
      <c r="FD183" s="27" t="str">
        <f>IFERROR(VLOOKUP(CONCATENATE($C183,".SL.TLF.TERT.ZS"),AREA_WB_6ATTRS,Seq!F$1,FALSE)/100,".")</f>
        <v>.</v>
      </c>
      <c r="FE183" s="27" t="str">
        <f>IFERROR(VLOOKUP(CONCATENATE($C183,".SL.TLF.TERT.ZS"),AREA_WB_6ATTRS,Seq!G$1,FALSE)/100,".")</f>
        <v>.</v>
      </c>
      <c r="FF183" s="27" t="str">
        <f>IFERROR(VLOOKUP(CONCATENATE($C183,".SL.TLF.TERT.ZS"),AREA_WB_6ATTRS,Seq!H$1,FALSE)/100,".")</f>
        <v>.</v>
      </c>
      <c r="FG183" s="27" t="str">
        <f>IFERROR(VLOOKUP(CONCATENATE($C183,".SL.TLF.TERT.ZS"),AREA_WB_6ATTRS,Seq!I$1,FALSE)/100,".")</f>
        <v>.</v>
      </c>
      <c r="FH183" s="27" t="str">
        <f>IFERROR(VLOOKUP(CONCATENATE($C183,".SL.TLF.TERT.ZS"),AREA_WB_6ATTRS,Seq!J$1,FALSE)/100,".")</f>
        <v>.</v>
      </c>
      <c r="FI183" s="27" t="str">
        <f>IFERROR(VLOOKUP(CONCATENATE($C183,".SL.TLF.TERT.ZS"),AREA_WB_6ATTRS,Seq!K$1,FALSE)/100,".")</f>
        <v>.</v>
      </c>
      <c r="FJ183" s="27" t="str">
        <f>IFERROR(VLOOKUP(CONCATENATE($C183,".SL.TLF.TERT.ZS"),AREA_WB_6ATTRS,Seq!L$1,FALSE)/100,".")</f>
        <v>.</v>
      </c>
      <c r="FK183" s="27" t="str">
        <f>IFERROR(VLOOKUP(CONCATENATE($C183,".SL.TLF.TERT.ZS"),AREA_WB_6ATTRS,Seq!M$1,FALSE)/100,".")</f>
        <v>.</v>
      </c>
      <c r="FL183" s="27" t="str">
        <f>IFERROR(VLOOKUP(CONCATENATE($C183,".SL.TLF.TERT.ZS"),AREA_WB_6ATTRS,Seq!N$1,FALSE)/100,".")</f>
        <v>.</v>
      </c>
      <c r="FM183" s="27" t="str">
        <f>IFERROR(VLOOKUP(CONCATENATE($C183,".SL.TLF.TERT.ZS"),AREA_WB_6ATTRS,Seq!O$1,FALSE)/100,".")</f>
        <v>.</v>
      </c>
      <c r="FN183" s="27" t="str">
        <f>IFERROR(VLOOKUP(CONCATENATE($C183,".SL.TLF.TERT.ZS"),AREA_WB_6ATTRS,Seq!P$1,FALSE)/100,".")</f>
        <v>.</v>
      </c>
      <c r="FO183" s="27" t="str">
        <f>IFERROR(VLOOKUP(CONCATENATE($C183,".SL.TLF.TERT.ZS"),AREA_WB_6ATTRS,Seq!Q$1,FALSE)/100,".")</f>
        <v>.</v>
      </c>
      <c r="FP183" s="27" t="str">
        <f>IFERROR(VLOOKUP(CONCATENATE($C183,".SL.TLF.TERT.ZS"),AREA_WB_6ATTRS,Seq!R$1,FALSE)/100,".")</f>
        <v>.</v>
      </c>
      <c r="FQ183" s="27" t="str">
        <f>IFERROR(VLOOKUP(CONCATENATE($C183,".SL.TLF.TERT.ZS"),AREA_WB_6ATTRS,Seq!S$1,FALSE)/100,".")</f>
        <v>.</v>
      </c>
      <c r="FR183" s="27" t="str">
        <f>IFERROR(VLOOKUP(CONCATENATE($C183,".SL.TLF.TERT.ZS"),AREA_WB_6ATTRS,Seq!T$1,FALSE)/100,".")</f>
        <v>.</v>
      </c>
      <c r="FS183" s="27" t="str">
        <f>IFERROR(VLOOKUP(CONCATENATE($C183,".SL.TLF.TERT.ZS"),AREA_WB_6ATTRS,Seq!U$1,FALSE)/100,".")</f>
        <v>.</v>
      </c>
      <c r="FT183" s="27" t="str">
        <f>IFERROR(VLOOKUP(CONCATENATE($C183,".SL.TLF.TERT.ZS"),AREA_WB_6ATTRS,Seq!V$1,FALSE)/100,".")</f>
        <v>.</v>
      </c>
      <c r="FU183" s="27" t="str">
        <f>IFERROR(VLOOKUP(CONCATENATE($C183,".SL.TLF.TERT.ZS"),AREA_WB_6ATTRS,Seq!W$1,FALSE)/100,".")</f>
        <v>.</v>
      </c>
      <c r="FV183" s="27" t="str">
        <f>IFERROR(VLOOKUP(CONCATENATE($C183,".SL.TLF.TERT.ZS"),AREA_WB_6ATTRS,Seq!X$1,FALSE)/100,".")</f>
        <v>.</v>
      </c>
      <c r="FW183" s="27" t="str">
        <f>IFERROR(VLOOKUP(CONCATENATE($C183,".SL.TLF.TERT.ZS"),AREA_WB_6ATTRS,Seq!Y$1,FALSE)/100,".")</f>
        <v>.</v>
      </c>
      <c r="FX183" s="27" t="str">
        <f>IFERROR(VLOOKUP(CONCATENATE($C183,".SL.TLF.TERT.ZS"),AREA_WB_6ATTRS,Seq!Z$1,FALSE)/100,".")</f>
        <v>.</v>
      </c>
      <c r="FY183" s="27" t="str">
        <f>IFERROR(VLOOKUP(CONCATENATE($C183,".SL.TLF.TERT.ZS"),AREA_WB_6ATTRS,Seq!AA$1,FALSE)/100,".")</f>
        <v>.</v>
      </c>
      <c r="FZ183" s="27" t="str">
        <f>IFERROR(VLOOKUP(CONCATENATE($C183,".SL.TLF.TERT.ZS"),AREA_WB_6ATTRS,Seq!AB$1,FALSE)/100,".")</f>
        <v>.</v>
      </c>
      <c r="GA183" s="27" t="str">
        <f>IFERROR(VLOOKUP(CONCATENATE($C183,".SL.TLF.TERT.ZS"),AREA_WB_6ATTRS,Seq!AC$1,FALSE)/100,".")</f>
        <v>.</v>
      </c>
      <c r="GB183" s="27" t="str">
        <f>IFERROR(VLOOKUP(CONCATENATE($C183,".SL.TLF.TERT.ZS"),AREA_WB_6ATTRS,Seq!AD$1,FALSE)/100,".")</f>
        <v>.</v>
      </c>
      <c r="GC183" s="27" t="str">
        <f>IFERROR(VLOOKUP(CONCATENATE($C183,".SL.TLF.TERT.ZS"),AREA_WB_6ATTRS,Seq!AE$1,FALSE)/100,".")</f>
        <v>.</v>
      </c>
      <c r="GD183" s="27" t="str">
        <f>IFERROR(VLOOKUP(CONCATENATE($C183,".SL.TLF.TERT.ZS"),AREA_WB_6ATTRS,Seq!AF$1,FALSE)/100,".")</f>
        <v>.</v>
      </c>
      <c r="GE183" s="27" t="str">
        <f>IFERROR(VLOOKUP(CONCATENATE($C183,".SL.TLF.TERT.ZS"),AREA_WB_6ATTRS,Seq!AG$1,FALSE)/100,".")</f>
        <v>.</v>
      </c>
      <c r="GF183" s="27" t="str">
        <f>IFERROR(VLOOKUP(CONCATENATE($C183,".SL.TLF.TERT.ZS"),AREA_WB_6ATTRS,Seq!AH$1,FALSE)/100,".")</f>
        <v>.</v>
      </c>
      <c r="GG183" s="27" t="str">
        <f>IFERROR(VLOOKUP(CONCATENATE($C183,".SL.TLF.TERT.ZS"),AREA_WB_6ATTRS,Seq!AI$1,FALSE)/100,".")</f>
        <v>.</v>
      </c>
      <c r="GH183" s="27" t="str">
        <f>IFERROR(VLOOKUP(CONCATENATE($C183,".SL.TLF.TERT.ZS"),AREA_WB_6ATTRS,Seq!AJ$1,FALSE)/100,".")</f>
        <v>.</v>
      </c>
      <c r="GI183" s="27" t="str">
        <f>IFERROR(VLOOKUP(CONCATENATE($C183,".SL.TLF.TERT.ZS"),AREA_WB_6ATTRS,Seq!AK$1,FALSE)/100,".")</f>
        <v>.</v>
      </c>
      <c r="GJ183" s="27" t="str">
        <f>IFERROR(VLOOKUP(CONCATENATE($C183,".SL.TLF.TERT.ZS"),AREA_WB_6ATTRS,Seq!AL$1,FALSE)/100,".")</f>
        <v>.</v>
      </c>
      <c r="GK183" s="27"/>
      <c r="GL183" s="27"/>
      <c r="GM183" s="27">
        <f t="shared" si="253"/>
        <v>7.25929900421355E-3</v>
      </c>
      <c r="GN183" s="27">
        <f t="shared" si="254"/>
        <v>6.3574548067886561E-3</v>
      </c>
      <c r="GO183" s="27">
        <f t="shared" si="217"/>
        <v>7.4842736699510153E-3</v>
      </c>
      <c r="GP183" s="27"/>
      <c r="GQ183" s="9">
        <f>IF(VLOOKUP($B183,EM_80!$B$1:$C$201,2,FALSE)&gt;0,VLOOKUP($B183,EM_80!$B$1:$C$201,2,FALSE),".")</f>
        <v>4600</v>
      </c>
      <c r="GR183" s="9">
        <f t="shared" si="255"/>
        <v>4600</v>
      </c>
      <c r="GS183" s="9">
        <f t="shared" si="210"/>
        <v>6000</v>
      </c>
      <c r="GU183">
        <f t="shared" si="256"/>
        <v>633670</v>
      </c>
      <c r="GV183">
        <f t="shared" si="257"/>
        <v>723560</v>
      </c>
      <c r="GW183">
        <f t="shared" si="258"/>
        <v>801681</v>
      </c>
      <c r="GX183">
        <f t="shared" si="259"/>
        <v>860623</v>
      </c>
      <c r="GZ183" s="9" t="str">
        <f>IF(ISNA(VLOOKUP($B183,Area_EM_90,Seq!C$1,FALSE)),".",VLOOKUP($B183,Area_EM_90,Seq!C$1,FALSE))</f>
        <v>.</v>
      </c>
      <c r="HA183" s="9" t="str">
        <f>IF(ISNA(VLOOKUP($B183,Area_EM_90,Seq!D$1,FALSE)),".",VLOOKUP($B183,Area_EM_90,Seq!D$1,FALSE))</f>
        <v>.</v>
      </c>
      <c r="HB183" s="9" t="str">
        <f>IF(ISNA(VLOOKUP($B183,Area_EM_90,Seq!E$1,FALSE)),".",VLOOKUP($B183,Area_EM_90,Seq!E$1,FALSE))</f>
        <v>.</v>
      </c>
      <c r="HC183" s="9" t="str">
        <f>IF(ISNA(VLOOKUP($B183,Area_EM_90,Seq!F$1,FALSE)),".",VLOOKUP($B183,Area_EM_90,Seq!F$1,FALSE))</f>
        <v>.</v>
      </c>
      <c r="HD183" s="9" t="str">
        <f>IF(ISNA(VLOOKUP($B183,Area_EM_90,Seq!G$1,FALSE)),".",VLOOKUP($B183,Area_EM_90,Seq!G$1,FALSE))</f>
        <v>.</v>
      </c>
      <c r="HE183" s="9" t="str">
        <f>IF(ISNA(VLOOKUP($B183,Area_EM_90,Seq!H$1,FALSE)),".",VLOOKUP($B183,Area_EM_90,Seq!H$1,FALSE))</f>
        <v>.</v>
      </c>
      <c r="HF183" s="9" t="str">
        <f>IF(ISNA(VLOOKUP($B183,Area_EM_90,Seq!I$1,FALSE)),".",VLOOKUP($B183,Area_EM_90,Seq!I$1,FALSE))</f>
        <v>.</v>
      </c>
      <c r="HG183" s="9" t="str">
        <f>IF(ISNA(VLOOKUP($B183,Area_EM_90,Seq!J$1,FALSE)),".",VLOOKUP($B183,Area_EM_90,Seq!J$1,FALSE))</f>
        <v>.</v>
      </c>
      <c r="HH183" s="9" t="str">
        <f>IF(ISNA(VLOOKUP($B183,Area_EM_00,Seq!C$1,FALSE)),".",VLOOKUP($B183,Area_EM_00,Seq!C$1,FALSE))</f>
        <v>.</v>
      </c>
      <c r="HI183" s="9" t="str">
        <f>IF(ISNA(VLOOKUP($B183,Area_EM_00,Seq!D$1,FALSE)),".",VLOOKUP($B183,Area_EM_00,Seq!D$1,FALSE))</f>
        <v>.</v>
      </c>
      <c r="HJ183" s="9" t="str">
        <f>IF(ISNA(VLOOKUP($B183,Area_EM_00,Seq!E$1,FALSE)),".",VLOOKUP($B183,Area_EM_00,Seq!E$1,FALSE))</f>
        <v>.</v>
      </c>
      <c r="HK183" s="9" t="str">
        <f>IF(ISNA(VLOOKUP($B183,Area_EM_00,Seq!F$1,FALSE)),".",VLOOKUP($B183,Area_EM_00,Seq!F$1,FALSE))</f>
        <v>.</v>
      </c>
      <c r="HL183" s="9" t="str">
        <f>IF(ISNA(VLOOKUP($B183,Area_EM_00,Seq!G$1,FALSE)),".",VLOOKUP($B183,Area_EM_00,Seq!G$1,FALSE))</f>
        <v>.</v>
      </c>
      <c r="HM183" s="9" t="str">
        <f>IF(ISNA(VLOOKUP($B183,Area_EM_00,Seq!H$1,FALSE)),".",VLOOKUP($B183,Area_EM_00,Seq!H$1,FALSE))</f>
        <v>.</v>
      </c>
      <c r="HN183" s="9" t="str">
        <f>IF(ISNA(VLOOKUP($B183,Area_EM_00,Seq!I$1,FALSE)),".",VLOOKUP($B183,Area_EM_00,Seq!I$1,FALSE))</f>
        <v>.</v>
      </c>
      <c r="HO183" s="9" t="str">
        <f>IF(ISNA(VLOOKUP($B183,Area_EM_00,Seq!J$1,FALSE)),".",VLOOKUP($B183,Area_EM_00,Seq!J$1,FALSE))</f>
        <v>.</v>
      </c>
      <c r="HQ183" s="27"/>
      <c r="HR183" s="9">
        <f>IFERROR(VLOOKUP($B183,AREA_EM3_60_00,Seq!E$1,FALSE),".")</f>
        <v>158</v>
      </c>
      <c r="HS183" s="9">
        <f>IFERROR(VLOOKUP($B183,AREA_EM3_60_00,Seq!F$1,FALSE),".")</f>
        <v>198</v>
      </c>
      <c r="HT183" s="9">
        <f>IFERROR(VLOOKUP($B183,AREA_EM3_60_00,Seq!G$1,FALSE),".")</f>
        <v>230</v>
      </c>
      <c r="HU183" s="9">
        <f>IFERROR(VLOOKUP($B183,AREA_EM3_10,Seq!B$1,FALSE),".")</f>
        <v>0</v>
      </c>
      <c r="HV183" s="9">
        <f t="shared" si="218"/>
        <v>633670</v>
      </c>
      <c r="HW183" s="9">
        <f t="shared" si="219"/>
        <v>723560</v>
      </c>
      <c r="HX183" s="9">
        <f t="shared" si="220"/>
        <v>801681</v>
      </c>
      <c r="HY183" s="9">
        <f t="shared" si="221"/>
        <v>860623</v>
      </c>
    </row>
    <row r="184" spans="1:233">
      <c r="A184" s="25" t="s">
        <v>3940</v>
      </c>
      <c r="B184" s="26" t="str">
        <f t="shared" si="178"/>
        <v>Nauru</v>
      </c>
      <c r="C184" s="166" t="s">
        <v>4871</v>
      </c>
      <c r="D184" s="27">
        <f>VLOOKUP("CHN.NY.GDP.MKTP.KD",AREA_WB_6ATTRS,Seq!B$1,FALSE)/10000</f>
        <v>18294112.043860689</v>
      </c>
      <c r="E184" s="27">
        <f>VLOOKUP("CHN.NY.GDP.MKTP.KD",AREA_WB_6ATTRS,Seq!C$1,FALSE)/10000</f>
        <v>19245405.87014145</v>
      </c>
      <c r="F184" s="27">
        <f>VLOOKUP("CHN.NY.GDP.MKTP.KD",AREA_WB_6ATTRS,Seq!D$1,FALSE)/10000</f>
        <v>20996737.804324333</v>
      </c>
      <c r="G184" s="27">
        <f>VLOOKUP("CHN.NY.GDP.MKTP.KD",AREA_WB_6ATTRS,Seq!E$1,FALSE)/10000</f>
        <v>23285382.224995762</v>
      </c>
      <c r="H184" s="27">
        <f>VLOOKUP("CHN.NY.GDP.MKTP.KD",AREA_WB_6ATTRS,Seq!F$1,FALSE)/10000</f>
        <v>26824760.323195074</v>
      </c>
      <c r="I184" s="27">
        <f>VLOOKUP("CHN.NY.GDP.MKTP.KD",AREA_WB_6ATTRS,Seq!G$1,FALSE)/10000</f>
        <v>30446102.966826372</v>
      </c>
      <c r="J184" s="27">
        <f>VLOOKUP("CHN.NY.GDP.MKTP.KD",AREA_WB_6ATTRS,Seq!H$1,FALSE)/10000</f>
        <v>33125360.027907111</v>
      </c>
      <c r="K184" s="27">
        <f>VLOOKUP("CHN.NY.GDP.MKTP.KD",AREA_WB_6ATTRS,Seq!I$1,FALSE)/10000</f>
        <v>36967901.791144341</v>
      </c>
      <c r="L184" s="27">
        <f>VLOOKUP("CHN.NY.GDP.MKTP.KD",AREA_WB_6ATTRS,Seq!J$1,FALSE)/10000</f>
        <v>41145274.693543643</v>
      </c>
      <c r="M184" s="27">
        <f>VLOOKUP("CHN.NY.GDP.MKTP.KD",AREA_WB_6ATTRS,Seq!K$1,FALSE)/10000</f>
        <v>42832230.955979005</v>
      </c>
      <c r="N184" s="27">
        <f>VLOOKUP("CHN.NY.GDP.MKTP.KD",AREA_WB_6ATTRS,Seq!L$1,FALSE)/10000</f>
        <v>44459855.73230619</v>
      </c>
      <c r="O184" s="27">
        <f>VLOOKUP("CHN.NY.GDP.MKTP.KD",AREA_WB_6ATTRS,Seq!M$1,FALSE)/10000</f>
        <v>48550162.459678344</v>
      </c>
      <c r="P184" s="27">
        <f>VLOOKUP("CHN.NY.GDP.MKTP.KD",AREA_WB_6ATTRS,Seq!N$1,FALSE)/10000</f>
        <v>55444285.528952621</v>
      </c>
      <c r="Q184" s="27">
        <f>VLOOKUP("CHN.NY.GDP.MKTP.KD",AREA_WB_6ATTRS,Seq!O$1,FALSE)/10000</f>
        <v>63206485.503006078</v>
      </c>
      <c r="R184" s="27">
        <f>VLOOKUP("CHN.NY.GDP.MKTP.KD",AREA_WB_6ATTRS,Seq!P$1,FALSE)/10000</f>
        <v>71486535.103899792</v>
      </c>
      <c r="S184" s="27">
        <f>VLOOKUP("CHN.NY.GDP.MKTP.KD",AREA_WB_6ATTRS,Seq!Q$1,FALSE)/10000</f>
        <v>79278567.430224851</v>
      </c>
      <c r="T184" s="27">
        <f>VLOOKUP("CHN.NY.GDP.MKTP.KD",AREA_WB_6ATTRS,Seq!R$1,FALSE)/10000</f>
        <v>87206424.173247412</v>
      </c>
      <c r="U184" s="27">
        <f>VLOOKUP("CHN.NY.GDP.MKTP.KD",AREA_WB_6ATTRS,Seq!S$1,FALSE)/10000</f>
        <v>95316621.621359423</v>
      </c>
      <c r="V184" s="27">
        <f>VLOOKUP("CHN.NY.GDP.MKTP.KD",AREA_WB_6ATTRS,Seq!T$1,FALSE)/10000</f>
        <v>102751318.10782552</v>
      </c>
      <c r="W184" s="27">
        <f>VLOOKUP("CHN.NY.GDP.MKTP.KD",AREA_WB_6ATTRS,Seq!U$1,FALSE)/10000</f>
        <v>110560418.28402025</v>
      </c>
      <c r="X184" s="27">
        <f>VLOOKUP("CHN.NY.GDP.MKTP.KD",AREA_WB_6ATTRS,Seq!V$1,FALSE)/10000</f>
        <v>119847493.41987793</v>
      </c>
      <c r="Y184" s="27">
        <f>VLOOKUP("CHN.NY.GDP.MKTP.KD",AREA_WB_6ATTRS,Seq!W$1,FALSE)/10000</f>
        <v>129794835.37372778</v>
      </c>
      <c r="Z184" s="27">
        <f>VLOOKUP("CHN.NY.GDP.MKTP.KD",AREA_WB_6ATTRS,Seq!X$1,FALSE)/10000</f>
        <v>141606165.392737</v>
      </c>
      <c r="AA184" s="27">
        <f>VLOOKUP("CHN.NY.GDP.MKTP.KD",AREA_WB_6ATTRS,Seq!Y$1,FALSE)/10000</f>
        <v>155766781.9320105</v>
      </c>
      <c r="AB184" s="27">
        <f>VLOOKUP("CHN.NY.GDP.MKTP.KD",AREA_WB_6ATTRS,Seq!Z$1,FALSE)/10000</f>
        <v>171499226.90714428</v>
      </c>
      <c r="AC184" s="27">
        <f>VLOOKUP("CHN.NY.GDP.MKTP.KD",AREA_WB_6ATTRS,Seq!AA$1,FALSE)/10000</f>
        <v>190878639.54765138</v>
      </c>
      <c r="AD184" s="27">
        <f>VLOOKUP("CHN.NY.GDP.MKTP.KD",AREA_WB_6ATTRS,Seq!AB$1,FALSE)/10000</f>
        <v>215120226.77020231</v>
      </c>
      <c r="AE184" s="27">
        <f>VLOOKUP("CHN.NY.GDP.MKTP.KD",AREA_WB_6ATTRS,Seq!AC$1,FALSE)/10000</f>
        <v>245667298.97157177</v>
      </c>
      <c r="AF184" s="27">
        <f>VLOOKUP("CHN.NY.GDP.MKTP.KD",AREA_WB_6ATTRS,Seq!AD$1,FALSE)/10000</f>
        <v>269251359.67284226</v>
      </c>
      <c r="AG184" s="27">
        <f>VLOOKUP("CHN.NY.GDP.MKTP.KD",AREA_WB_6ATTRS,Seq!AE$1,FALSE)/10000</f>
        <v>294022484.76274431</v>
      </c>
      <c r="AH184" s="27">
        <f>VLOOKUP("CHN.NY.GDP.MKTP.KD",AREA_WB_6ATTRS,Seq!AF$1,FALSE)/10000</f>
        <v>324600823.17806971</v>
      </c>
      <c r="AI184" s="27">
        <f>VLOOKUP("CHN.NY.GDP.MKTP.KD",AREA_WB_6ATTRS,Seq!AG$1,FALSE)/10000</f>
        <v>354139498.08727396</v>
      </c>
      <c r="AJ184" s="27"/>
      <c r="AK184" s="27"/>
      <c r="AL184" s="27"/>
      <c r="AM184" s="27"/>
      <c r="AN184" s="27"/>
      <c r="AO184" s="27"/>
      <c r="AP184" s="27" t="str">
        <f>IFERROR(VLOOKUP(CONCATENATE($C184, ".NY.GDP.MKTP.KD"),AREA_WB_6ATTRS,Seq!B$1,FALSE)/10000,".")</f>
        <v>.</v>
      </c>
      <c r="AQ184" s="27" t="str">
        <f>IFERROR(VLOOKUP(CONCATENATE($C184, ".NY.GDP.MKTP.KD"),AREA_WB_6ATTRS,Seq!C$1,FALSE)/10000,".")</f>
        <v>.</v>
      </c>
      <c r="AR184" s="27" t="str">
        <f>IFERROR(VLOOKUP(CONCATENATE($C184, ".NY.GDP.MKTP.KD"),AREA_WB_6ATTRS,Seq!D$1,FALSE)/10000,".")</f>
        <v>.</v>
      </c>
      <c r="AS184" s="27" t="str">
        <f>IFERROR(VLOOKUP(CONCATENATE($C184, ".NY.GDP.MKTP.KD"),AREA_WB_6ATTRS,Seq!E$1,FALSE)/10000,".")</f>
        <v>.</v>
      </c>
      <c r="AT184" s="27" t="str">
        <f>IFERROR(VLOOKUP(CONCATENATE($C184, ".NY.GDP.MKTP.KD"),AREA_WB_6ATTRS,Seq!F$1,FALSE)/10000,".")</f>
        <v>.</v>
      </c>
      <c r="AU184" s="27" t="str">
        <f>IFERROR(VLOOKUP(CONCATENATE($C184, ".NY.GDP.MKTP.KD"),AREA_WB_6ATTRS,Seq!G$1,FALSE)/10000,".")</f>
        <v>.</v>
      </c>
      <c r="AV184" s="27" t="str">
        <f>IFERROR(VLOOKUP(CONCATENATE($C184, ".NY.GDP.MKTP.KD"),AREA_WB_6ATTRS,Seq!H$1,FALSE)/10000,".")</f>
        <v>.</v>
      </c>
      <c r="AW184" s="27" t="str">
        <f>IFERROR(VLOOKUP(CONCATENATE($C184, ".NY.GDP.MKTP.KD"),AREA_WB_6ATTRS,Seq!I$1,FALSE)/10000,".")</f>
        <v>.</v>
      </c>
      <c r="AX184" s="27" t="str">
        <f>IFERROR(VLOOKUP(CONCATENATE($C184, ".NY.GDP.MKTP.KD"),AREA_WB_6ATTRS,Seq!J$1,FALSE)/10000,".")</f>
        <v>.</v>
      </c>
      <c r="AY184" s="27" t="str">
        <f>IFERROR(VLOOKUP(CONCATENATE($C184, ".NY.GDP.MKTP.KD"),AREA_WB_6ATTRS,Seq!K$1,FALSE)/10000,".")</f>
        <v>.</v>
      </c>
      <c r="AZ184" s="27" t="str">
        <f>IFERROR(VLOOKUP(CONCATENATE($C184, ".NY.GDP.MKTP.KD"),AREA_WB_6ATTRS,Seq!L$1,FALSE)/10000,".")</f>
        <v>.</v>
      </c>
      <c r="BA184" s="27" t="str">
        <f>IFERROR(VLOOKUP(CONCATENATE($C184, ".NY.GDP.MKTP.KD"),AREA_WB_6ATTRS,Seq!M$1,FALSE)/10000,".")</f>
        <v>.</v>
      </c>
      <c r="BB184" s="27" t="str">
        <f>IFERROR(VLOOKUP(CONCATENATE($C184, ".NY.GDP.MKTP.KD"),AREA_WB_6ATTRS,Seq!N$1,FALSE)/10000,".")</f>
        <v>.</v>
      </c>
      <c r="BC184" s="27" t="str">
        <f>IFERROR(VLOOKUP(CONCATENATE($C184, ".NY.GDP.MKTP.KD"),AREA_WB_6ATTRS,Seq!O$1,FALSE)/10000,".")</f>
        <v>.</v>
      </c>
      <c r="BD184" s="27" t="str">
        <f>IFERROR(VLOOKUP(CONCATENATE($C184, ".NY.GDP.MKTP.KD"),AREA_WB_6ATTRS,Seq!P$1,FALSE)/10000,".")</f>
        <v>.</v>
      </c>
      <c r="BE184" s="27" t="str">
        <f>IFERROR(VLOOKUP(CONCATENATE($C184, ".NY.GDP.MKTP.KD"),AREA_WB_6ATTRS,Seq!Q$1,FALSE)/10000,".")</f>
        <v>.</v>
      </c>
      <c r="BF184" s="27" t="str">
        <f>IFERROR(VLOOKUP(CONCATENATE($C184, ".NY.GDP.MKTP.KD"),AREA_WB_6ATTRS,Seq!R$1,FALSE)/10000,".")</f>
        <v>.</v>
      </c>
      <c r="BG184" s="27" t="str">
        <f>IFERROR(VLOOKUP(CONCATENATE($C184, ".NY.GDP.MKTP.KD"),AREA_WB_6ATTRS,Seq!S$1,FALSE)/10000,".")</f>
        <v>.</v>
      </c>
      <c r="BH184" s="27" t="str">
        <f>IFERROR(VLOOKUP(CONCATENATE($C184, ".NY.GDP.MKTP.KD"),AREA_WB_6ATTRS,Seq!T$1,FALSE)/10000,".")</f>
        <v>.</v>
      </c>
      <c r="BI184" s="27" t="str">
        <f>IFERROR(VLOOKUP(CONCATENATE($C184, ".NY.GDP.MKTP.KD"),AREA_WB_6ATTRS,Seq!U$1,FALSE)/10000,".")</f>
        <v>.</v>
      </c>
      <c r="BJ184" s="27" t="str">
        <f>IFERROR(VLOOKUP(CONCATENATE($C184, ".NY.GDP.MKTP.KD"),AREA_WB_6ATTRS,Seq!V$1,FALSE)/10000,".")</f>
        <v>.</v>
      </c>
      <c r="BK184" s="27" t="str">
        <f>IFERROR(VLOOKUP(CONCATENATE($C184, ".NY.GDP.MKTP.KD"),AREA_WB_6ATTRS,Seq!W$1,FALSE)/10000,".")</f>
        <v>.</v>
      </c>
      <c r="BL184" s="27" t="str">
        <f>IFERROR(VLOOKUP(CONCATENATE($C184, ".NY.GDP.MKTP.KD"),AREA_WB_6ATTRS,Seq!X$1,FALSE)/10000,".")</f>
        <v>.</v>
      </c>
      <c r="BM184" s="27" t="str">
        <f>IFERROR(VLOOKUP(CONCATENATE($C184, ".NY.GDP.MKTP.KD"),AREA_WB_6ATTRS,Seq!Y$1,FALSE)/10000,".")</f>
        <v>.</v>
      </c>
      <c r="BN184" s="27" t="str">
        <f>IFERROR(VLOOKUP(CONCATENATE($C184, ".NY.GDP.MKTP.KD"),AREA_WB_6ATTRS,Seq!Z$1,FALSE)/10000,".")</f>
        <v>.</v>
      </c>
      <c r="BO184" s="27" t="str">
        <f>IFERROR(VLOOKUP(CONCATENATE($C184, ".NY.GDP.MKTP.KD"),AREA_WB_6ATTRS,Seq!AA$1,FALSE)/10000,".")</f>
        <v>.</v>
      </c>
      <c r="BP184" s="27" t="str">
        <f>IFERROR(VLOOKUP(CONCATENATE($C184, ".NY.GDP.MKTP.KD"),AREA_WB_6ATTRS,Seq!AB$1,FALSE)/10000,".")</f>
        <v>.</v>
      </c>
      <c r="BQ184" s="27" t="str">
        <f>IFERROR(VLOOKUP(CONCATENATE($C184, ".NY.GDP.MKTP.KD"),AREA_WB_6ATTRS,Seq!AC$1,FALSE)/10000,".")</f>
        <v>.</v>
      </c>
      <c r="BR184" s="27" t="str">
        <f>IFERROR(VLOOKUP(CONCATENATE($C184, ".NY.GDP.MKTP.KD"),AREA_WB_6ATTRS,Seq!AD$1,FALSE)/10000,".")</f>
        <v>.</v>
      </c>
      <c r="BS184" s="27" t="str">
        <f>IFERROR(VLOOKUP(CONCATENATE($C184, ".NY.GDP.MKTP.KD"),AREA_WB_6ATTRS,Seq!AE$1,FALSE)/10000,".")</f>
        <v>.</v>
      </c>
      <c r="BT184" s="27" t="str">
        <f>IFERROR(VLOOKUP(CONCATENATE($C184, ".NY.GDP.MKTP.KD"),AREA_WB_6ATTRS,Seq!AF$1,FALSE)/10000,".")</f>
        <v>.</v>
      </c>
      <c r="BU184" s="27" t="str">
        <f>IFERROR(VLOOKUP(CONCATENATE($C184, ".NY.GDP.MKTP.KD"),AREA_WB_6ATTRS,Seq!AG$1,FALSE)/10000,".")</f>
        <v>.</v>
      </c>
      <c r="BV184" s="27"/>
      <c r="BW184" s="27"/>
      <c r="BX184" s="27"/>
      <c r="BY184" s="27"/>
      <c r="BZ184" s="27"/>
      <c r="CA184" s="27"/>
      <c r="CB184" s="27"/>
      <c r="CC184" s="27">
        <f>CNPop!A$48</f>
        <v>5.0000000000000001E-3</v>
      </c>
      <c r="CD184" s="27">
        <f>CNPop!B$48</f>
        <v>6.0000000000000001E-3</v>
      </c>
      <c r="CE184" s="27">
        <f>CNPop!C$48</f>
        <v>6.0000000000000001E-3</v>
      </c>
      <c r="CF184" s="27">
        <f>CNPop!D$48</f>
        <v>7.0000000000000001E-3</v>
      </c>
      <c r="CG184" s="27">
        <f>CNPop!E$48</f>
        <v>7.0000000000000001E-3</v>
      </c>
      <c r="CH184" s="27">
        <f>CNPop!F$48</f>
        <v>8.0000000000000002E-3</v>
      </c>
      <c r="CI184" s="27">
        <f>CNPop!G$48</f>
        <v>8.9999999999999993E-3</v>
      </c>
      <c r="CJ184" s="27">
        <f>CNPop!H$48</f>
        <v>0.01</v>
      </c>
      <c r="CK184" s="27">
        <f>CNPop!I$48</f>
        <v>1.0999999999999999E-2</v>
      </c>
      <c r="CL184" s="27">
        <f>CNPop!J$48</f>
        <v>1.2E-2</v>
      </c>
      <c r="CM184" s="27">
        <f>CNPop!K$48</f>
        <v>1.4E-2</v>
      </c>
      <c r="CN184" s="27">
        <f>CNPop!L$48</f>
        <v>1.6E-2</v>
      </c>
      <c r="CO184" s="27">
        <f>CNPop!M$48</f>
        <v>1.7000000000000001E-2</v>
      </c>
      <c r="CP184" s="27">
        <f>CNPop!N$48</f>
        <v>1.9E-2</v>
      </c>
      <c r="CQ184" s="27">
        <f>CNPop!O$48</f>
        <v>2.1000000000000001E-2</v>
      </c>
      <c r="CR184" s="27">
        <f>CNPop!P$48</f>
        <v>2.3E-2</v>
      </c>
      <c r="CS184" s="27">
        <f>CNPop!Q$48</f>
        <v>2.5999999999999999E-2</v>
      </c>
      <c r="CT184" s="27">
        <f>CNPop!R$48</f>
        <v>2.8000000000000001E-2</v>
      </c>
      <c r="CU184" s="27">
        <f>CNPop!S$48</f>
        <v>0.03</v>
      </c>
      <c r="CV184" s="27">
        <f>CNPop!T$48</f>
        <v>3.3000000000000002E-2</v>
      </c>
      <c r="CW184" s="27">
        <f>CNPop!U$48</f>
        <v>3.5999999999999997E-2</v>
      </c>
      <c r="CX184" s="27">
        <f>CNPop!V$48</f>
        <v>3.9E-2</v>
      </c>
      <c r="CY184" s="27">
        <f>CNPop!W$48</f>
        <v>4.2000000000000003E-2</v>
      </c>
      <c r="CZ184" s="27">
        <f>CNPop!X$48</f>
        <v>4.4999999999999998E-2</v>
      </c>
      <c r="DA184" s="27">
        <f>CNPop!Y$48</f>
        <v>4.9000000000000002E-2</v>
      </c>
      <c r="DB184" s="27">
        <f>CNPop!Z$48</f>
        <v>5.1999999999999998E-2</v>
      </c>
      <c r="DC184" s="27">
        <f>CNPop!AA$48</f>
        <v>5.6000000000000001E-2</v>
      </c>
      <c r="DD184" s="27">
        <f>CNPop!AB$48</f>
        <v>0.06</v>
      </c>
      <c r="DE184" s="27">
        <f>CNPop!AC$48</f>
        <v>6.3E-2</v>
      </c>
      <c r="DF184" s="27">
        <f>CNPop!AD$48</f>
        <v>6.8000000000000005E-2</v>
      </c>
      <c r="DG184" s="27">
        <f>CNPop!AE$48</f>
        <v>7.1999999999999995E-2</v>
      </c>
      <c r="DH184" s="27">
        <f>CNPop!AF$48</f>
        <v>7.5999999999999998E-2</v>
      </c>
      <c r="DI184" s="27">
        <f>CNPop!AG$48</f>
        <v>8.1000000000000003E-2</v>
      </c>
      <c r="DJ184" s="27">
        <f>CNPop!AH$48</f>
        <v>8.5000000000000006E-2</v>
      </c>
      <c r="DK184" s="27">
        <f>CNPop!AI$48</f>
        <v>0.09</v>
      </c>
      <c r="DL184" s="27">
        <f>CNPop!AJ$48</f>
        <v>9.5000000000000001E-2</v>
      </c>
      <c r="DM184" s="27">
        <f>CNPop!AK$48</f>
        <v>0.1</v>
      </c>
      <c r="DN184" s="27"/>
      <c r="DO184" s="27" t="str">
        <f t="shared" si="226"/>
        <v>.</v>
      </c>
      <c r="DP184" s="27" t="str">
        <f t="shared" si="227"/>
        <v>.</v>
      </c>
      <c r="DQ184" s="27" t="str">
        <f t="shared" si="228"/>
        <v>.</v>
      </c>
      <c r="DR184" s="27" t="str">
        <f t="shared" si="229"/>
        <v>.</v>
      </c>
      <c r="DS184" s="27" t="str">
        <f t="shared" si="230"/>
        <v>.</v>
      </c>
      <c r="DT184" s="27" t="str">
        <f t="shared" si="231"/>
        <v>.</v>
      </c>
      <c r="DU184" s="27" t="str">
        <f t="shared" si="232"/>
        <v>.</v>
      </c>
      <c r="DV184" s="27" t="str">
        <f t="shared" si="233"/>
        <v>.</v>
      </c>
      <c r="DW184" s="27" t="str">
        <f t="shared" si="234"/>
        <v>.</v>
      </c>
      <c r="DX184" s="27" t="str">
        <f t="shared" si="235"/>
        <v>.</v>
      </c>
      <c r="DY184" s="27" t="str">
        <f t="shared" si="236"/>
        <v>.</v>
      </c>
      <c r="DZ184" s="27" t="str">
        <f t="shared" si="237"/>
        <v>.</v>
      </c>
      <c r="EA184" s="27" t="str">
        <f t="shared" si="238"/>
        <v>.</v>
      </c>
      <c r="EB184" s="27" t="str">
        <f t="shared" si="239"/>
        <v>.</v>
      </c>
      <c r="EC184" s="27" t="str">
        <f t="shared" si="240"/>
        <v>.</v>
      </c>
      <c r="ED184" s="27" t="str">
        <f t="shared" si="241"/>
        <v>.</v>
      </c>
      <c r="EE184" s="27" t="str">
        <f t="shared" si="242"/>
        <v>.</v>
      </c>
      <c r="EF184" s="27" t="str">
        <f t="shared" si="243"/>
        <v>.</v>
      </c>
      <c r="EG184" s="27" t="str">
        <f t="shared" si="244"/>
        <v>.</v>
      </c>
      <c r="EH184" s="27" t="str">
        <f t="shared" si="245"/>
        <v>.</v>
      </c>
      <c r="EI184" s="27" t="str">
        <f t="shared" si="246"/>
        <v>.</v>
      </c>
      <c r="EJ184" s="27" t="str">
        <f t="shared" si="247"/>
        <v>.</v>
      </c>
      <c r="EK184" s="27" t="str">
        <f t="shared" si="248"/>
        <v>.</v>
      </c>
      <c r="EL184" s="27" t="str">
        <f t="shared" si="249"/>
        <v>.</v>
      </c>
      <c r="EM184" s="27" t="str">
        <f t="shared" si="250"/>
        <v>.</v>
      </c>
      <c r="EN184" s="27" t="str">
        <f t="shared" si="251"/>
        <v>.</v>
      </c>
      <c r="EO184" s="27" t="str">
        <f t="shared" si="252"/>
        <v>.</v>
      </c>
      <c r="EP184" s="27" t="str">
        <f t="shared" si="215"/>
        <v>.</v>
      </c>
      <c r="EQ184" s="27" t="str">
        <f t="shared" si="216"/>
        <v>.</v>
      </c>
      <c r="ER184" s="27" t="str">
        <f t="shared" si="262"/>
        <v>.</v>
      </c>
      <c r="ES184" s="27" t="str">
        <f t="shared" si="262"/>
        <v>.</v>
      </c>
      <c r="ET184" s="27" t="str">
        <f t="shared" si="262"/>
        <v>.</v>
      </c>
      <c r="EU184" s="27"/>
      <c r="EV184" s="27"/>
      <c r="EW184" s="27"/>
      <c r="EX184" s="27"/>
      <c r="EY184" s="27"/>
      <c r="EZ184" s="27" t="str">
        <f>IFERROR(VLOOKUP(CONCATENATE($C184,".SL.TLF.TERT.ZS"),AREA_WB_6ATTRS,Seq!B$1,FALSE)/100,".")</f>
        <v>.</v>
      </c>
      <c r="FA184" s="27" t="str">
        <f>IFERROR(VLOOKUP(CONCATENATE($C184,".SL.TLF.TERT.ZS"),AREA_WB_6ATTRS,Seq!C$1,FALSE)/100,".")</f>
        <v>.</v>
      </c>
      <c r="FB184" s="27" t="str">
        <f>IFERROR(VLOOKUP(CONCATENATE($C184,".SL.TLF.TERT.ZS"),AREA_WB_6ATTRS,Seq!D$1,FALSE)/100,".")</f>
        <v>.</v>
      </c>
      <c r="FC184" s="27" t="str">
        <f>IFERROR(VLOOKUP(CONCATENATE($C184,".SL.TLF.TERT.ZS"),AREA_WB_6ATTRS,Seq!E$1,FALSE)/100,".")</f>
        <v>.</v>
      </c>
      <c r="FD184" s="27" t="str">
        <f>IFERROR(VLOOKUP(CONCATENATE($C184,".SL.TLF.TERT.ZS"),AREA_WB_6ATTRS,Seq!F$1,FALSE)/100,".")</f>
        <v>.</v>
      </c>
      <c r="FE184" s="27" t="str">
        <f>IFERROR(VLOOKUP(CONCATENATE($C184,".SL.TLF.TERT.ZS"),AREA_WB_6ATTRS,Seq!G$1,FALSE)/100,".")</f>
        <v>.</v>
      </c>
      <c r="FF184" s="27" t="str">
        <f>IFERROR(VLOOKUP(CONCATENATE($C184,".SL.TLF.TERT.ZS"),AREA_WB_6ATTRS,Seq!H$1,FALSE)/100,".")</f>
        <v>.</v>
      </c>
      <c r="FG184" s="27" t="str">
        <f>IFERROR(VLOOKUP(CONCATENATE($C184,".SL.TLF.TERT.ZS"),AREA_WB_6ATTRS,Seq!I$1,FALSE)/100,".")</f>
        <v>.</v>
      </c>
      <c r="FH184" s="27" t="str">
        <f>IFERROR(VLOOKUP(CONCATENATE($C184,".SL.TLF.TERT.ZS"),AREA_WB_6ATTRS,Seq!J$1,FALSE)/100,".")</f>
        <v>.</v>
      </c>
      <c r="FI184" s="27" t="str">
        <f>IFERROR(VLOOKUP(CONCATENATE($C184,".SL.TLF.TERT.ZS"),AREA_WB_6ATTRS,Seq!K$1,FALSE)/100,".")</f>
        <v>.</v>
      </c>
      <c r="FJ184" s="27" t="str">
        <f>IFERROR(VLOOKUP(CONCATENATE($C184,".SL.TLF.TERT.ZS"),AREA_WB_6ATTRS,Seq!L$1,FALSE)/100,".")</f>
        <v>.</v>
      </c>
      <c r="FK184" s="27" t="str">
        <f>IFERROR(VLOOKUP(CONCATENATE($C184,".SL.TLF.TERT.ZS"),AREA_WB_6ATTRS,Seq!M$1,FALSE)/100,".")</f>
        <v>.</v>
      </c>
      <c r="FL184" s="27" t="str">
        <f>IFERROR(VLOOKUP(CONCATENATE($C184,".SL.TLF.TERT.ZS"),AREA_WB_6ATTRS,Seq!N$1,FALSE)/100,".")</f>
        <v>.</v>
      </c>
      <c r="FM184" s="27" t="str">
        <f>IFERROR(VLOOKUP(CONCATENATE($C184,".SL.TLF.TERT.ZS"),AREA_WB_6ATTRS,Seq!O$1,FALSE)/100,".")</f>
        <v>.</v>
      </c>
      <c r="FN184" s="27" t="str">
        <f>IFERROR(VLOOKUP(CONCATENATE($C184,".SL.TLF.TERT.ZS"),AREA_WB_6ATTRS,Seq!P$1,FALSE)/100,".")</f>
        <v>.</v>
      </c>
      <c r="FO184" s="27" t="str">
        <f>IFERROR(VLOOKUP(CONCATENATE($C184,".SL.TLF.TERT.ZS"),AREA_WB_6ATTRS,Seq!Q$1,FALSE)/100,".")</f>
        <v>.</v>
      </c>
      <c r="FP184" s="27" t="str">
        <f>IFERROR(VLOOKUP(CONCATENATE($C184,".SL.TLF.TERT.ZS"),AREA_WB_6ATTRS,Seq!R$1,FALSE)/100,".")</f>
        <v>.</v>
      </c>
      <c r="FQ184" s="27" t="str">
        <f>IFERROR(VLOOKUP(CONCATENATE($C184,".SL.TLF.TERT.ZS"),AREA_WB_6ATTRS,Seq!S$1,FALSE)/100,".")</f>
        <v>.</v>
      </c>
      <c r="FR184" s="27" t="str">
        <f>IFERROR(VLOOKUP(CONCATENATE($C184,".SL.TLF.TERT.ZS"),AREA_WB_6ATTRS,Seq!T$1,FALSE)/100,".")</f>
        <v>.</v>
      </c>
      <c r="FS184" s="27" t="str">
        <f>IFERROR(VLOOKUP(CONCATENATE($C184,".SL.TLF.TERT.ZS"),AREA_WB_6ATTRS,Seq!U$1,FALSE)/100,".")</f>
        <v>.</v>
      </c>
      <c r="FT184" s="27" t="str">
        <f>IFERROR(VLOOKUP(CONCATENATE($C184,".SL.TLF.TERT.ZS"),AREA_WB_6ATTRS,Seq!V$1,FALSE)/100,".")</f>
        <v>.</v>
      </c>
      <c r="FU184" s="27" t="str">
        <f>IFERROR(VLOOKUP(CONCATENATE($C184,".SL.TLF.TERT.ZS"),AREA_WB_6ATTRS,Seq!W$1,FALSE)/100,".")</f>
        <v>.</v>
      </c>
      <c r="FV184" s="27" t="str">
        <f>IFERROR(VLOOKUP(CONCATENATE($C184,".SL.TLF.TERT.ZS"),AREA_WB_6ATTRS,Seq!X$1,FALSE)/100,".")</f>
        <v>.</v>
      </c>
      <c r="FW184" s="27" t="str">
        <f>IFERROR(VLOOKUP(CONCATENATE($C184,".SL.TLF.TERT.ZS"),AREA_WB_6ATTRS,Seq!Y$1,FALSE)/100,".")</f>
        <v>.</v>
      </c>
      <c r="FX184" s="27" t="str">
        <f>IFERROR(VLOOKUP(CONCATENATE($C184,".SL.TLF.TERT.ZS"),AREA_WB_6ATTRS,Seq!Z$1,FALSE)/100,".")</f>
        <v>.</v>
      </c>
      <c r="FY184" s="27" t="str">
        <f>IFERROR(VLOOKUP(CONCATENATE($C184,".SL.TLF.TERT.ZS"),AREA_WB_6ATTRS,Seq!AA$1,FALSE)/100,".")</f>
        <v>.</v>
      </c>
      <c r="FZ184" s="27" t="str">
        <f>IFERROR(VLOOKUP(CONCATENATE($C184,".SL.TLF.TERT.ZS"),AREA_WB_6ATTRS,Seq!AB$1,FALSE)/100,".")</f>
        <v>.</v>
      </c>
      <c r="GA184" s="27" t="str">
        <f>IFERROR(VLOOKUP(CONCATENATE($C184,".SL.TLF.TERT.ZS"),AREA_WB_6ATTRS,Seq!AC$1,FALSE)/100,".")</f>
        <v>.</v>
      </c>
      <c r="GB184" s="27" t="str">
        <f>IFERROR(VLOOKUP(CONCATENATE($C184,".SL.TLF.TERT.ZS"),AREA_WB_6ATTRS,Seq!AD$1,FALSE)/100,".")</f>
        <v>.</v>
      </c>
      <c r="GC184" s="27" t="str">
        <f>IFERROR(VLOOKUP(CONCATENATE($C184,".SL.TLF.TERT.ZS"),AREA_WB_6ATTRS,Seq!AE$1,FALSE)/100,".")</f>
        <v>.</v>
      </c>
      <c r="GD184" s="27" t="str">
        <f>IFERROR(VLOOKUP(CONCATENATE($C184,".SL.TLF.TERT.ZS"),AREA_WB_6ATTRS,Seq!AF$1,FALSE)/100,".")</f>
        <v>.</v>
      </c>
      <c r="GE184" s="27" t="str">
        <f>IFERROR(VLOOKUP(CONCATENATE($C184,".SL.TLF.TERT.ZS"),AREA_WB_6ATTRS,Seq!AG$1,FALSE)/100,".")</f>
        <v>.</v>
      </c>
      <c r="GF184" s="27" t="str">
        <f>IFERROR(VLOOKUP(CONCATENATE($C184,".SL.TLF.TERT.ZS"),AREA_WB_6ATTRS,Seq!AH$1,FALSE)/100,".")</f>
        <v>.</v>
      </c>
      <c r="GG184" s="27" t="str">
        <f>IFERROR(VLOOKUP(CONCATENATE($C184,".SL.TLF.TERT.ZS"),AREA_WB_6ATTRS,Seq!AI$1,FALSE)/100,".")</f>
        <v>.</v>
      </c>
      <c r="GH184" s="27" t="str">
        <f>IFERROR(VLOOKUP(CONCATENATE($C184,".SL.TLF.TERT.ZS"),AREA_WB_6ATTRS,Seq!AJ$1,FALSE)/100,".")</f>
        <v>.</v>
      </c>
      <c r="GI184" s="27" t="str">
        <f>IFERROR(VLOOKUP(CONCATENATE($C184,".SL.TLF.TERT.ZS"),AREA_WB_6ATTRS,Seq!AK$1,FALSE)/100,".")</f>
        <v>.</v>
      </c>
      <c r="GJ184" s="27" t="str">
        <f>IFERROR(VLOOKUP(CONCATENATE($C184,".SL.TLF.TERT.ZS"),AREA_WB_6ATTRS,Seq!AL$1,FALSE)/100,".")</f>
        <v>.</v>
      </c>
      <c r="GK184" s="27"/>
      <c r="GL184" s="27"/>
      <c r="GM184" s="27" t="str">
        <f t="shared" si="253"/>
        <v>.</v>
      </c>
      <c r="GN184" s="27" t="str">
        <f t="shared" si="254"/>
        <v>.</v>
      </c>
      <c r="GO184" s="27" t="str">
        <f t="shared" si="217"/>
        <v>.</v>
      </c>
      <c r="GP184" s="27"/>
      <c r="GQ184" s="9">
        <f>IF(VLOOKUP($B184,EM_80!$B$1:$C$201,2,FALSE)&gt;0,VLOOKUP($B184,EM_80!$B$1:$C$201,2,FALSE),".")</f>
        <v>600</v>
      </c>
      <c r="GR184" s="9" t="str">
        <f t="shared" si="255"/>
        <v>.</v>
      </c>
      <c r="GS184" s="9" t="str">
        <f t="shared" si="210"/>
        <v>.</v>
      </c>
      <c r="GU184" t="e">
        <f t="shared" si="256"/>
        <v>#N/A</v>
      </c>
      <c r="GV184" t="e">
        <f t="shared" si="257"/>
        <v>#N/A</v>
      </c>
      <c r="GW184" t="e">
        <f t="shared" si="258"/>
        <v>#N/A</v>
      </c>
      <c r="GX184" t="e">
        <f t="shared" si="259"/>
        <v>#N/A</v>
      </c>
      <c r="GZ184" s="9" t="str">
        <f>IF(ISNA(VLOOKUP($B184,Area_EM_90,Seq!C$1,FALSE)),".",VLOOKUP($B184,Area_EM_90,Seq!C$1,FALSE))</f>
        <v>.</v>
      </c>
      <c r="HA184" s="9" t="str">
        <f>IF(ISNA(VLOOKUP($B184,Area_EM_90,Seq!D$1,FALSE)),".",VLOOKUP($B184,Area_EM_90,Seq!D$1,FALSE))</f>
        <v>.</v>
      </c>
      <c r="HB184" s="9" t="str">
        <f>IF(ISNA(VLOOKUP($B184,Area_EM_90,Seq!E$1,FALSE)),".",VLOOKUP($B184,Area_EM_90,Seq!E$1,FALSE))</f>
        <v>.</v>
      </c>
      <c r="HC184" s="9" t="str">
        <f>IF(ISNA(VLOOKUP($B184,Area_EM_90,Seq!F$1,FALSE)),".",VLOOKUP($B184,Area_EM_90,Seq!F$1,FALSE))</f>
        <v>.</v>
      </c>
      <c r="HD184" s="9" t="str">
        <f>IF(ISNA(VLOOKUP($B184,Area_EM_90,Seq!G$1,FALSE)),".",VLOOKUP($B184,Area_EM_90,Seq!G$1,FALSE))</f>
        <v>.</v>
      </c>
      <c r="HE184" s="9" t="str">
        <f>IF(ISNA(VLOOKUP($B184,Area_EM_90,Seq!H$1,FALSE)),".",VLOOKUP($B184,Area_EM_90,Seq!H$1,FALSE))</f>
        <v>.</v>
      </c>
      <c r="HF184" s="9" t="str">
        <f>IF(ISNA(VLOOKUP($B184,Area_EM_90,Seq!I$1,FALSE)),".",VLOOKUP($B184,Area_EM_90,Seq!I$1,FALSE))</f>
        <v>.</v>
      </c>
      <c r="HG184" s="9" t="str">
        <f>IF(ISNA(VLOOKUP($B184,Area_EM_90,Seq!J$1,FALSE)),".",VLOOKUP($B184,Area_EM_90,Seq!J$1,FALSE))</f>
        <v>.</v>
      </c>
      <c r="HH184" s="9" t="str">
        <f>IF(ISNA(VLOOKUP($B184,Area_EM_00,Seq!C$1,FALSE)),".",VLOOKUP($B184,Area_EM_00,Seq!C$1,FALSE))</f>
        <v>.</v>
      </c>
      <c r="HI184" s="9" t="str">
        <f>IF(ISNA(VLOOKUP($B184,Area_EM_00,Seq!D$1,FALSE)),".",VLOOKUP($B184,Area_EM_00,Seq!D$1,FALSE))</f>
        <v>.</v>
      </c>
      <c r="HJ184" s="9" t="str">
        <f>IF(ISNA(VLOOKUP($B184,Area_EM_00,Seq!E$1,FALSE)),".",VLOOKUP($B184,Area_EM_00,Seq!E$1,FALSE))</f>
        <v>.</v>
      </c>
      <c r="HK184" s="9" t="str">
        <f>IF(ISNA(VLOOKUP($B184,Area_EM_00,Seq!F$1,FALSE)),".",VLOOKUP($B184,Area_EM_00,Seq!F$1,FALSE))</f>
        <v>.</v>
      </c>
      <c r="HL184" s="9" t="str">
        <f>IF(ISNA(VLOOKUP($B184,Area_EM_00,Seq!G$1,FALSE)),".",VLOOKUP($B184,Area_EM_00,Seq!G$1,FALSE))</f>
        <v>.</v>
      </c>
      <c r="HM184" s="9" t="str">
        <f>IF(ISNA(VLOOKUP($B184,Area_EM_00,Seq!H$1,FALSE)),".",VLOOKUP($B184,Area_EM_00,Seq!H$1,FALSE))</f>
        <v>.</v>
      </c>
      <c r="HN184" s="9" t="str">
        <f>IF(ISNA(VLOOKUP($B184,Area_EM_00,Seq!I$1,FALSE)),".",VLOOKUP($B184,Area_EM_00,Seq!I$1,FALSE))</f>
        <v>.</v>
      </c>
      <c r="HO184" s="9" t="str">
        <f>IF(ISNA(VLOOKUP($B184,Area_EM_00,Seq!J$1,FALSE)),".",VLOOKUP($B184,Area_EM_00,Seq!J$1,FALSE))</f>
        <v>.</v>
      </c>
      <c r="HQ184" s="27"/>
      <c r="HR184" s="9" t="str">
        <f>IFERROR(VLOOKUP($B184,AREA_EM3_60_00,Seq!E$1,FALSE),".")</f>
        <v>.</v>
      </c>
      <c r="HS184" s="9" t="str">
        <f>IFERROR(VLOOKUP($B184,AREA_EM3_60_00,Seq!F$1,FALSE),".")</f>
        <v>.</v>
      </c>
      <c r="HT184" s="9" t="str">
        <f>IFERROR(VLOOKUP($B184,AREA_EM3_60_00,Seq!G$1,FALSE),".")</f>
        <v>.</v>
      </c>
      <c r="HU184" s="9" t="str">
        <f>IFERROR(VLOOKUP($B184,AREA_EM3_10,Seq!B$1,FALSE),".")</f>
        <v>.</v>
      </c>
      <c r="HV184" s="9" t="e">
        <f t="shared" si="218"/>
        <v>#N/A</v>
      </c>
      <c r="HW184" s="9" t="e">
        <f t="shared" si="219"/>
        <v>#N/A</v>
      </c>
      <c r="HX184" s="9" t="e">
        <f t="shared" si="220"/>
        <v>#N/A</v>
      </c>
      <c r="HY184" s="9" t="e">
        <f t="shared" si="221"/>
        <v>#N/A</v>
      </c>
    </row>
    <row r="185" spans="1:233">
      <c r="A185" s="25" t="s">
        <v>3968</v>
      </c>
      <c r="B185" s="26" t="str">
        <f t="shared" si="178"/>
        <v>Vanuatu</v>
      </c>
      <c r="C185" s="166" t="s">
        <v>1669</v>
      </c>
      <c r="D185" s="27">
        <f>VLOOKUP("CHN.NY.GDP.MKTP.KD",AREA_WB_6ATTRS,Seq!B$1,FALSE)/10000</f>
        <v>18294112.043860689</v>
      </c>
      <c r="E185" s="27">
        <f>VLOOKUP("CHN.NY.GDP.MKTP.KD",AREA_WB_6ATTRS,Seq!C$1,FALSE)/10000</f>
        <v>19245405.87014145</v>
      </c>
      <c r="F185" s="27">
        <f>VLOOKUP("CHN.NY.GDP.MKTP.KD",AREA_WB_6ATTRS,Seq!D$1,FALSE)/10000</f>
        <v>20996737.804324333</v>
      </c>
      <c r="G185" s="27">
        <f>VLOOKUP("CHN.NY.GDP.MKTP.KD",AREA_WB_6ATTRS,Seq!E$1,FALSE)/10000</f>
        <v>23285382.224995762</v>
      </c>
      <c r="H185" s="27">
        <f>VLOOKUP("CHN.NY.GDP.MKTP.KD",AREA_WB_6ATTRS,Seq!F$1,FALSE)/10000</f>
        <v>26824760.323195074</v>
      </c>
      <c r="I185" s="27">
        <f>VLOOKUP("CHN.NY.GDP.MKTP.KD",AREA_WB_6ATTRS,Seq!G$1,FALSE)/10000</f>
        <v>30446102.966826372</v>
      </c>
      <c r="J185" s="27">
        <f>VLOOKUP("CHN.NY.GDP.MKTP.KD",AREA_WB_6ATTRS,Seq!H$1,FALSE)/10000</f>
        <v>33125360.027907111</v>
      </c>
      <c r="K185" s="27">
        <f>VLOOKUP("CHN.NY.GDP.MKTP.KD",AREA_WB_6ATTRS,Seq!I$1,FALSE)/10000</f>
        <v>36967901.791144341</v>
      </c>
      <c r="L185" s="27">
        <f>VLOOKUP("CHN.NY.GDP.MKTP.KD",AREA_WB_6ATTRS,Seq!J$1,FALSE)/10000</f>
        <v>41145274.693543643</v>
      </c>
      <c r="M185" s="27">
        <f>VLOOKUP("CHN.NY.GDP.MKTP.KD",AREA_WB_6ATTRS,Seq!K$1,FALSE)/10000</f>
        <v>42832230.955979005</v>
      </c>
      <c r="N185" s="27">
        <f>VLOOKUP("CHN.NY.GDP.MKTP.KD",AREA_WB_6ATTRS,Seq!L$1,FALSE)/10000</f>
        <v>44459855.73230619</v>
      </c>
      <c r="O185" s="27">
        <f>VLOOKUP("CHN.NY.GDP.MKTP.KD",AREA_WB_6ATTRS,Seq!M$1,FALSE)/10000</f>
        <v>48550162.459678344</v>
      </c>
      <c r="P185" s="27">
        <f>VLOOKUP("CHN.NY.GDP.MKTP.KD",AREA_WB_6ATTRS,Seq!N$1,FALSE)/10000</f>
        <v>55444285.528952621</v>
      </c>
      <c r="Q185" s="27">
        <f>VLOOKUP("CHN.NY.GDP.MKTP.KD",AREA_WB_6ATTRS,Seq!O$1,FALSE)/10000</f>
        <v>63206485.503006078</v>
      </c>
      <c r="R185" s="27">
        <f>VLOOKUP("CHN.NY.GDP.MKTP.KD",AREA_WB_6ATTRS,Seq!P$1,FALSE)/10000</f>
        <v>71486535.103899792</v>
      </c>
      <c r="S185" s="27">
        <f>VLOOKUP("CHN.NY.GDP.MKTP.KD",AREA_WB_6ATTRS,Seq!Q$1,FALSE)/10000</f>
        <v>79278567.430224851</v>
      </c>
      <c r="T185" s="27">
        <f>VLOOKUP("CHN.NY.GDP.MKTP.KD",AREA_WB_6ATTRS,Seq!R$1,FALSE)/10000</f>
        <v>87206424.173247412</v>
      </c>
      <c r="U185" s="27">
        <f>VLOOKUP("CHN.NY.GDP.MKTP.KD",AREA_WB_6ATTRS,Seq!S$1,FALSE)/10000</f>
        <v>95316621.621359423</v>
      </c>
      <c r="V185" s="27">
        <f>VLOOKUP("CHN.NY.GDP.MKTP.KD",AREA_WB_6ATTRS,Seq!T$1,FALSE)/10000</f>
        <v>102751318.10782552</v>
      </c>
      <c r="W185" s="27">
        <f>VLOOKUP("CHN.NY.GDP.MKTP.KD",AREA_WB_6ATTRS,Seq!U$1,FALSE)/10000</f>
        <v>110560418.28402025</v>
      </c>
      <c r="X185" s="27">
        <f>VLOOKUP("CHN.NY.GDP.MKTP.KD",AREA_WB_6ATTRS,Seq!V$1,FALSE)/10000</f>
        <v>119847493.41987793</v>
      </c>
      <c r="Y185" s="27">
        <f>VLOOKUP("CHN.NY.GDP.MKTP.KD",AREA_WB_6ATTRS,Seq!W$1,FALSE)/10000</f>
        <v>129794835.37372778</v>
      </c>
      <c r="Z185" s="27">
        <f>VLOOKUP("CHN.NY.GDP.MKTP.KD",AREA_WB_6ATTRS,Seq!X$1,FALSE)/10000</f>
        <v>141606165.392737</v>
      </c>
      <c r="AA185" s="27">
        <f>VLOOKUP("CHN.NY.GDP.MKTP.KD",AREA_WB_6ATTRS,Seq!Y$1,FALSE)/10000</f>
        <v>155766781.9320105</v>
      </c>
      <c r="AB185" s="27">
        <f>VLOOKUP("CHN.NY.GDP.MKTP.KD",AREA_WB_6ATTRS,Seq!Z$1,FALSE)/10000</f>
        <v>171499226.90714428</v>
      </c>
      <c r="AC185" s="27">
        <f>VLOOKUP("CHN.NY.GDP.MKTP.KD",AREA_WB_6ATTRS,Seq!AA$1,FALSE)/10000</f>
        <v>190878639.54765138</v>
      </c>
      <c r="AD185" s="27">
        <f>VLOOKUP("CHN.NY.GDP.MKTP.KD",AREA_WB_6ATTRS,Seq!AB$1,FALSE)/10000</f>
        <v>215120226.77020231</v>
      </c>
      <c r="AE185" s="27">
        <f>VLOOKUP("CHN.NY.GDP.MKTP.KD",AREA_WB_6ATTRS,Seq!AC$1,FALSE)/10000</f>
        <v>245667298.97157177</v>
      </c>
      <c r="AF185" s="27">
        <f>VLOOKUP("CHN.NY.GDP.MKTP.KD",AREA_WB_6ATTRS,Seq!AD$1,FALSE)/10000</f>
        <v>269251359.67284226</v>
      </c>
      <c r="AG185" s="27">
        <f>VLOOKUP("CHN.NY.GDP.MKTP.KD",AREA_WB_6ATTRS,Seq!AE$1,FALSE)/10000</f>
        <v>294022484.76274431</v>
      </c>
      <c r="AH185" s="27">
        <f>VLOOKUP("CHN.NY.GDP.MKTP.KD",AREA_WB_6ATTRS,Seq!AF$1,FALSE)/10000</f>
        <v>324600823.17806971</v>
      </c>
      <c r="AI185" s="27">
        <f>VLOOKUP("CHN.NY.GDP.MKTP.KD",AREA_WB_6ATTRS,Seq!AG$1,FALSE)/10000</f>
        <v>354139498.08727396</v>
      </c>
      <c r="AJ185" s="27"/>
      <c r="AK185" s="27"/>
      <c r="AL185" s="27"/>
      <c r="AM185" s="27"/>
      <c r="AN185" s="27"/>
      <c r="AO185" s="27"/>
      <c r="AP185" s="27">
        <f>IFERROR(VLOOKUP(CONCATENATE($C185, ".NY.GDP.MKTP.KD"),AREA_WB_6ATTRS,Seq!B$1,FALSE)/10000,".")</f>
        <v>12390.125882935376</v>
      </c>
      <c r="AQ185" s="27">
        <f>IFERROR(VLOOKUP(CONCATENATE($C185, ".NY.GDP.MKTP.KD"),AREA_WB_6ATTRS,Seq!C$1,FALSE)/10000,".")</f>
        <v>12910.468202454305</v>
      </c>
      <c r="AR185" s="27">
        <f>IFERROR(VLOOKUP(CONCATENATE($C185, ".NY.GDP.MKTP.KD"),AREA_WB_6ATTRS,Seq!D$1,FALSE)/10000,".")</f>
        <v>14291.903408184826</v>
      </c>
      <c r="AS185" s="27">
        <f>IFERROR(VLOOKUP(CONCATENATE($C185, ".NY.GDP.MKTP.KD"),AREA_WB_6ATTRS,Seq!E$1,FALSE)/10000,".")</f>
        <v>16268.915941269568</v>
      </c>
      <c r="AT185" s="27">
        <f>IFERROR(VLOOKUP(CONCATENATE($C185, ".NY.GDP.MKTP.KD"),AREA_WB_6ATTRS,Seq!F$1,FALSE)/10000,".")</f>
        <v>17828.46019991818</v>
      </c>
      <c r="AU185" s="27">
        <f>IFERROR(VLOOKUP(CONCATENATE($C185, ".NY.GDP.MKTP.KD"),AREA_WB_6ATTRS,Seq!G$1,FALSE)/10000,".")</f>
        <v>18003.89034531431</v>
      </c>
      <c r="AV185" s="27">
        <f>IFERROR(VLOOKUP(CONCATENATE($C185, ".NY.GDP.MKTP.KD"),AREA_WB_6ATTRS,Seq!H$1,FALSE)/10000,".")</f>
        <v>17980.103206955515</v>
      </c>
      <c r="AW185" s="27">
        <f>IFERROR(VLOOKUP(CONCATENATE($C185, ".NY.GDP.MKTP.KD"),AREA_WB_6ATTRS,Seq!I$1,FALSE)/10000,".")</f>
        <v>17459.759555356832</v>
      </c>
      <c r="AX185" s="27">
        <f>IFERROR(VLOOKUP(CONCATENATE($C185, ".NY.GDP.MKTP.KD"),AREA_WB_6ATTRS,Seq!J$1,FALSE)/10000,".")</f>
        <v>17160.933629724448</v>
      </c>
      <c r="AY185" s="27">
        <f>IFERROR(VLOOKUP(CONCATENATE($C185, ".NY.GDP.MKTP.KD"),AREA_WB_6ATTRS,Seq!K$1,FALSE)/10000,".")</f>
        <v>17424.078847818637</v>
      </c>
      <c r="AZ185" s="27">
        <f>IFERROR(VLOOKUP(CONCATENATE($C185, ".NY.GDP.MKTP.KD"),AREA_WB_6ATTRS,Seq!L$1,FALSE)/10000,".")</f>
        <v>19463.825962085459</v>
      </c>
      <c r="BA185" s="27">
        <f>IFERROR(VLOOKUP(CONCATENATE($C185, ".NY.GDP.MKTP.KD"),AREA_WB_6ATTRS,Seq!M$1,FALSE)/10000,".")</f>
        <v>20074.858078677051</v>
      </c>
      <c r="BB185" s="27">
        <f>IFERROR(VLOOKUP(CONCATENATE($C185, ".NY.GDP.MKTP.KD"),AREA_WB_6ATTRS,Seq!N$1,FALSE)/10000,".")</f>
        <v>20595.201730275734</v>
      </c>
      <c r="BC185" s="27">
        <f>IFERROR(VLOOKUP(CONCATENATE($C185, ".NY.GDP.MKTP.KD"),AREA_WB_6ATTRS,Seq!O$1,FALSE)/10000,".")</f>
        <v>20749.818129607913</v>
      </c>
      <c r="BD185" s="27">
        <f>IFERROR(VLOOKUP(CONCATENATE($C185, ".NY.GDP.MKTP.KD"),AREA_WB_6ATTRS,Seq!P$1,FALSE)/10000,".")</f>
        <v>22629.002059952858</v>
      </c>
      <c r="BE185" s="27">
        <f>IFERROR(VLOOKUP(CONCATENATE($C185, ".NY.GDP.MKTP.KD"),AREA_WB_6ATTRS,Seq!Q$1,FALSE)/10000,".")</f>
        <v>22857.953266656281</v>
      </c>
      <c r="BF185" s="27">
        <f>IFERROR(VLOOKUP(CONCATENATE($C185, ".NY.GDP.MKTP.KD"),AREA_WB_6ATTRS,Seq!R$1,FALSE)/10000,".")</f>
        <v>23390.19048743436</v>
      </c>
      <c r="BG185" s="27">
        <f>IFERROR(VLOOKUP(CONCATENATE($C185, ".NY.GDP.MKTP.KD"),AREA_WB_6ATTRS,Seq!S$1,FALSE)/10000,".")</f>
        <v>24539.406609393729</v>
      </c>
      <c r="BH185" s="27">
        <f>IFERROR(VLOOKUP(CONCATENATE($C185, ".NY.GDP.MKTP.KD"),AREA_WB_6ATTRS,Seq!T$1,FALSE)/10000,".")</f>
        <v>25594.960874065335</v>
      </c>
      <c r="BI185" s="27">
        <f>IFERROR(VLOOKUP(CONCATENATE($C185, ".NY.GDP.MKTP.KD"),AREA_WB_6ATTRS,Seq!U$1,FALSE)/10000,".")</f>
        <v>25680.649786821974</v>
      </c>
      <c r="BJ185" s="27">
        <f>IFERROR(VLOOKUP(CONCATENATE($C185, ".NY.GDP.MKTP.KD"),AREA_WB_6ATTRS,Seq!V$1,FALSE)/10000,".")</f>
        <v>27201.469305080591</v>
      </c>
      <c r="BK185" s="27">
        <f>IFERROR(VLOOKUP(CONCATENATE($C185, ".NY.GDP.MKTP.KD"),AREA_WB_6ATTRS,Seq!W$1,FALSE)/10000,".")</f>
        <v>26252.543937886669</v>
      </c>
      <c r="BL185" s="27">
        <f>IFERROR(VLOOKUP(CONCATENATE($C185, ".NY.GDP.MKTP.KD"),AREA_WB_6ATTRS,Seq!X$1,FALSE)/10000,".")</f>
        <v>25097.965180076812</v>
      </c>
      <c r="BM185" s="27">
        <f>IFERROR(VLOOKUP(CONCATENATE($C185, ".NY.GDP.MKTP.KD"),AREA_WB_6ATTRS,Seq!Y$1,FALSE)/10000,".")</f>
        <v>26035.465358903177</v>
      </c>
      <c r="BN185" s="27">
        <f>IFERROR(VLOOKUP(CONCATENATE($C185, ".NY.GDP.MKTP.KD"),AREA_WB_6ATTRS,Seq!Z$1,FALSE)/10000,".")</f>
        <v>27203.373503141851</v>
      </c>
      <c r="BO185" s="27">
        <f>IFERROR(VLOOKUP(CONCATENATE($C185, ".NY.GDP.MKTP.KD"),AREA_WB_6ATTRS,Seq!AA$1,FALSE)/10000,".")</f>
        <v>28630.887316398788</v>
      </c>
      <c r="BP185" s="27">
        <f>IFERROR(VLOOKUP(CONCATENATE($C185, ".NY.GDP.MKTP.KD"),AREA_WB_6ATTRS,Seq!AB$1,FALSE)/10000,".")</f>
        <v>30738.199837525088</v>
      </c>
      <c r="BQ185" s="27">
        <f>IFERROR(VLOOKUP(CONCATENATE($C185, ".NY.GDP.MKTP.KD"),AREA_WB_6ATTRS,Seq!AC$1,FALSE)/10000,".")</f>
        <v>32738.242534533816</v>
      </c>
      <c r="BR185" s="27">
        <f>IFERROR(VLOOKUP(CONCATENATE($C185, ".NY.GDP.MKTP.KD"),AREA_WB_6ATTRS,Seq!AD$1,FALSE)/10000,".")</f>
        <v>34759.231410216387</v>
      </c>
      <c r="BS185" s="27">
        <f>IFERROR(VLOOKUP(CONCATENATE($C185, ".NY.GDP.MKTP.KD"),AREA_WB_6ATTRS,Seq!AE$1,FALSE)/10000,".")</f>
        <v>35958.876188809372</v>
      </c>
      <c r="BT185" s="27">
        <f>IFERROR(VLOOKUP(CONCATENATE($C185, ".NY.GDP.MKTP.KD"),AREA_WB_6ATTRS,Seq!AF$1,FALSE)/10000,".")</f>
        <v>37054.954960091462</v>
      </c>
      <c r="BU185" s="27">
        <f>IFERROR(VLOOKUP(CONCATENATE($C185, ".NY.GDP.MKTP.KD"),AREA_WB_6ATTRS,Seq!AG$1,FALSE)/10000,".")</f>
        <v>38648.318023375374</v>
      </c>
      <c r="BV185" s="27"/>
      <c r="BW185" s="27"/>
      <c r="BX185" s="27"/>
      <c r="BY185" s="27"/>
      <c r="BZ185" s="27"/>
      <c r="CA185" s="27"/>
      <c r="CB185" s="27"/>
      <c r="CC185" s="27">
        <f>CNPop!A$48</f>
        <v>5.0000000000000001E-3</v>
      </c>
      <c r="CD185" s="27">
        <f>CNPop!B$48</f>
        <v>6.0000000000000001E-3</v>
      </c>
      <c r="CE185" s="27">
        <f>CNPop!C$48</f>
        <v>6.0000000000000001E-3</v>
      </c>
      <c r="CF185" s="27">
        <f>CNPop!D$48</f>
        <v>7.0000000000000001E-3</v>
      </c>
      <c r="CG185" s="27">
        <f>CNPop!E$48</f>
        <v>7.0000000000000001E-3</v>
      </c>
      <c r="CH185" s="27">
        <f>CNPop!F$48</f>
        <v>8.0000000000000002E-3</v>
      </c>
      <c r="CI185" s="27">
        <f>CNPop!G$48</f>
        <v>8.9999999999999993E-3</v>
      </c>
      <c r="CJ185" s="27">
        <f>CNPop!H$48</f>
        <v>0.01</v>
      </c>
      <c r="CK185" s="27">
        <f>CNPop!I$48</f>
        <v>1.0999999999999999E-2</v>
      </c>
      <c r="CL185" s="27">
        <f>CNPop!J$48</f>
        <v>1.2E-2</v>
      </c>
      <c r="CM185" s="27">
        <f>CNPop!K$48</f>
        <v>1.4E-2</v>
      </c>
      <c r="CN185" s="27">
        <f>CNPop!L$48</f>
        <v>1.6E-2</v>
      </c>
      <c r="CO185" s="27">
        <f>CNPop!M$48</f>
        <v>1.7000000000000001E-2</v>
      </c>
      <c r="CP185" s="27">
        <f>CNPop!N$48</f>
        <v>1.9E-2</v>
      </c>
      <c r="CQ185" s="27">
        <f>CNPop!O$48</f>
        <v>2.1000000000000001E-2</v>
      </c>
      <c r="CR185" s="27">
        <f>CNPop!P$48</f>
        <v>2.3E-2</v>
      </c>
      <c r="CS185" s="27">
        <f>CNPop!Q$48</f>
        <v>2.5999999999999999E-2</v>
      </c>
      <c r="CT185" s="27">
        <f>CNPop!R$48</f>
        <v>2.8000000000000001E-2</v>
      </c>
      <c r="CU185" s="27">
        <f>CNPop!S$48</f>
        <v>0.03</v>
      </c>
      <c r="CV185" s="27">
        <f>CNPop!T$48</f>
        <v>3.3000000000000002E-2</v>
      </c>
      <c r="CW185" s="27">
        <f>CNPop!U$48</f>
        <v>3.5999999999999997E-2</v>
      </c>
      <c r="CX185" s="27">
        <f>CNPop!V$48</f>
        <v>3.9E-2</v>
      </c>
      <c r="CY185" s="27">
        <f>CNPop!W$48</f>
        <v>4.2000000000000003E-2</v>
      </c>
      <c r="CZ185" s="27">
        <f>CNPop!X$48</f>
        <v>4.4999999999999998E-2</v>
      </c>
      <c r="DA185" s="27">
        <f>CNPop!Y$48</f>
        <v>4.9000000000000002E-2</v>
      </c>
      <c r="DB185" s="27">
        <f>CNPop!Z$48</f>
        <v>5.1999999999999998E-2</v>
      </c>
      <c r="DC185" s="27">
        <f>CNPop!AA$48</f>
        <v>5.6000000000000001E-2</v>
      </c>
      <c r="DD185" s="27">
        <f>CNPop!AB$48</f>
        <v>0.06</v>
      </c>
      <c r="DE185" s="27">
        <f>CNPop!AC$48</f>
        <v>6.3E-2</v>
      </c>
      <c r="DF185" s="27">
        <f>CNPop!AD$48</f>
        <v>6.8000000000000005E-2</v>
      </c>
      <c r="DG185" s="27">
        <f>CNPop!AE$48</f>
        <v>7.1999999999999995E-2</v>
      </c>
      <c r="DH185" s="27">
        <f>CNPop!AF$48</f>
        <v>7.5999999999999998E-2</v>
      </c>
      <c r="DI185" s="27">
        <f>CNPop!AG$48</f>
        <v>8.1000000000000003E-2</v>
      </c>
      <c r="DJ185" s="27">
        <f>CNPop!AH$48</f>
        <v>8.5000000000000006E-2</v>
      </c>
      <c r="DK185" s="27">
        <f>CNPop!AI$48</f>
        <v>0.09</v>
      </c>
      <c r="DL185" s="27">
        <f>CNPop!AJ$48</f>
        <v>9.5000000000000001E-2</v>
      </c>
      <c r="DM185" s="27">
        <f>CNPop!AK$48</f>
        <v>0.1</v>
      </c>
      <c r="DN185" s="27"/>
      <c r="DO185" s="27" t="str">
        <f t="shared" si="226"/>
        <v>.</v>
      </c>
      <c r="DP185" s="27" t="str">
        <f t="shared" si="227"/>
        <v>.</v>
      </c>
      <c r="DQ185" s="27" t="str">
        <f t="shared" si="228"/>
        <v>.</v>
      </c>
      <c r="DR185" s="27" t="str">
        <f t="shared" si="229"/>
        <v>.</v>
      </c>
      <c r="DS185" s="27" t="str">
        <f t="shared" si="230"/>
        <v>.</v>
      </c>
      <c r="DT185" s="27" t="str">
        <f t="shared" si="231"/>
        <v>.</v>
      </c>
      <c r="DU185" s="27" t="str">
        <f t="shared" si="232"/>
        <v>.</v>
      </c>
      <c r="DV185" s="27" t="str">
        <f t="shared" si="233"/>
        <v>.</v>
      </c>
      <c r="DW185" s="27" t="str">
        <f t="shared" si="234"/>
        <v>.</v>
      </c>
      <c r="DX185" s="27" t="str">
        <f t="shared" si="235"/>
        <v>.</v>
      </c>
      <c r="DY185" s="27" t="str">
        <f t="shared" si="236"/>
        <v>.</v>
      </c>
      <c r="DZ185" s="27" t="str">
        <f t="shared" si="237"/>
        <v>.</v>
      </c>
      <c r="EA185" s="27" t="str">
        <f t="shared" si="238"/>
        <v>.</v>
      </c>
      <c r="EB185" s="27" t="str">
        <f t="shared" si="239"/>
        <v>.</v>
      </c>
      <c r="EC185" s="27" t="str">
        <f t="shared" si="240"/>
        <v>.</v>
      </c>
      <c r="ED185" s="27" t="str">
        <f t="shared" si="241"/>
        <v>.</v>
      </c>
      <c r="EE185" s="27" t="str">
        <f t="shared" si="242"/>
        <v>.</v>
      </c>
      <c r="EF185" s="27" t="str">
        <f t="shared" si="243"/>
        <v>.</v>
      </c>
      <c r="EG185" s="27" t="str">
        <f t="shared" si="244"/>
        <v>.</v>
      </c>
      <c r="EH185" s="27" t="str">
        <f t="shared" si="245"/>
        <v>.</v>
      </c>
      <c r="EI185" s="27" t="str">
        <f t="shared" si="246"/>
        <v>.</v>
      </c>
      <c r="EJ185" s="27" t="str">
        <f t="shared" si="247"/>
        <v>.</v>
      </c>
      <c r="EK185" s="27" t="str">
        <f t="shared" si="248"/>
        <v>.</v>
      </c>
      <c r="EL185" s="27" t="str">
        <f t="shared" si="249"/>
        <v>.</v>
      </c>
      <c r="EM185" s="27" t="str">
        <f t="shared" si="250"/>
        <v>.</v>
      </c>
      <c r="EN185" s="27" t="str">
        <f t="shared" si="251"/>
        <v>.</v>
      </c>
      <c r="EO185" s="27" t="str">
        <f t="shared" si="252"/>
        <v>.</v>
      </c>
      <c r="EP185" s="27" t="str">
        <f t="shared" si="215"/>
        <v>.</v>
      </c>
      <c r="EQ185" s="27" t="str">
        <f t="shared" si="216"/>
        <v>.</v>
      </c>
      <c r="ER185" s="27" t="str">
        <f t="shared" si="262"/>
        <v>.</v>
      </c>
      <c r="ES185" s="27" t="str">
        <f t="shared" si="262"/>
        <v>.</v>
      </c>
      <c r="ET185" s="27" t="str">
        <f t="shared" si="262"/>
        <v>.</v>
      </c>
      <c r="EU185" s="27"/>
      <c r="EV185" s="27"/>
      <c r="EW185" s="27"/>
      <c r="EX185" s="27"/>
      <c r="EY185" s="27"/>
      <c r="EZ185" s="27" t="str">
        <f>IFERROR(VLOOKUP(CONCATENATE($C185,".SL.TLF.TERT.ZS"),AREA_WB_6ATTRS,Seq!B$1,FALSE)/100,".")</f>
        <v>.</v>
      </c>
      <c r="FA185" s="27" t="str">
        <f>IFERROR(VLOOKUP(CONCATENATE($C185,".SL.TLF.TERT.ZS"),AREA_WB_6ATTRS,Seq!C$1,FALSE)/100,".")</f>
        <v>.</v>
      </c>
      <c r="FB185" s="27" t="str">
        <f>IFERROR(VLOOKUP(CONCATENATE($C185,".SL.TLF.TERT.ZS"),AREA_WB_6ATTRS,Seq!D$1,FALSE)/100,".")</f>
        <v>.</v>
      </c>
      <c r="FC185" s="27" t="str">
        <f>IFERROR(VLOOKUP(CONCATENATE($C185,".SL.TLF.TERT.ZS"),AREA_WB_6ATTRS,Seq!E$1,FALSE)/100,".")</f>
        <v>.</v>
      </c>
      <c r="FD185" s="27" t="str">
        <f>IFERROR(VLOOKUP(CONCATENATE($C185,".SL.TLF.TERT.ZS"),AREA_WB_6ATTRS,Seq!F$1,FALSE)/100,".")</f>
        <v>.</v>
      </c>
      <c r="FE185" s="27" t="str">
        <f>IFERROR(VLOOKUP(CONCATENATE($C185,".SL.TLF.TERT.ZS"),AREA_WB_6ATTRS,Seq!G$1,FALSE)/100,".")</f>
        <v>.</v>
      </c>
      <c r="FF185" s="27" t="str">
        <f>IFERROR(VLOOKUP(CONCATENATE($C185,".SL.TLF.TERT.ZS"),AREA_WB_6ATTRS,Seq!H$1,FALSE)/100,".")</f>
        <v>.</v>
      </c>
      <c r="FG185" s="27" t="str">
        <f>IFERROR(VLOOKUP(CONCATENATE($C185,".SL.TLF.TERT.ZS"),AREA_WB_6ATTRS,Seq!I$1,FALSE)/100,".")</f>
        <v>.</v>
      </c>
      <c r="FH185" s="27" t="str">
        <f>IFERROR(VLOOKUP(CONCATENATE($C185,".SL.TLF.TERT.ZS"),AREA_WB_6ATTRS,Seq!J$1,FALSE)/100,".")</f>
        <v>.</v>
      </c>
      <c r="FI185" s="27" t="str">
        <f>IFERROR(VLOOKUP(CONCATENATE($C185,".SL.TLF.TERT.ZS"),AREA_WB_6ATTRS,Seq!K$1,FALSE)/100,".")</f>
        <v>.</v>
      </c>
      <c r="FJ185" s="27" t="str">
        <f>IFERROR(VLOOKUP(CONCATENATE($C185,".SL.TLF.TERT.ZS"),AREA_WB_6ATTRS,Seq!L$1,FALSE)/100,".")</f>
        <v>.</v>
      </c>
      <c r="FK185" s="27" t="str">
        <f>IFERROR(VLOOKUP(CONCATENATE($C185,".SL.TLF.TERT.ZS"),AREA_WB_6ATTRS,Seq!M$1,FALSE)/100,".")</f>
        <v>.</v>
      </c>
      <c r="FL185" s="27" t="str">
        <f>IFERROR(VLOOKUP(CONCATENATE($C185,".SL.TLF.TERT.ZS"),AREA_WB_6ATTRS,Seq!N$1,FALSE)/100,".")</f>
        <v>.</v>
      </c>
      <c r="FM185" s="27" t="str">
        <f>IFERROR(VLOOKUP(CONCATENATE($C185,".SL.TLF.TERT.ZS"),AREA_WB_6ATTRS,Seq!O$1,FALSE)/100,".")</f>
        <v>.</v>
      </c>
      <c r="FN185" s="27" t="str">
        <f>IFERROR(VLOOKUP(CONCATENATE($C185,".SL.TLF.TERT.ZS"),AREA_WB_6ATTRS,Seq!P$1,FALSE)/100,".")</f>
        <v>.</v>
      </c>
      <c r="FO185" s="27" t="str">
        <f>IFERROR(VLOOKUP(CONCATENATE($C185,".SL.TLF.TERT.ZS"),AREA_WB_6ATTRS,Seq!Q$1,FALSE)/100,".")</f>
        <v>.</v>
      </c>
      <c r="FP185" s="27" t="str">
        <f>IFERROR(VLOOKUP(CONCATENATE($C185,".SL.TLF.TERT.ZS"),AREA_WB_6ATTRS,Seq!R$1,FALSE)/100,".")</f>
        <v>.</v>
      </c>
      <c r="FQ185" s="27" t="str">
        <f>IFERROR(VLOOKUP(CONCATENATE($C185,".SL.TLF.TERT.ZS"),AREA_WB_6ATTRS,Seq!S$1,FALSE)/100,".")</f>
        <v>.</v>
      </c>
      <c r="FR185" s="27" t="str">
        <f>IFERROR(VLOOKUP(CONCATENATE($C185,".SL.TLF.TERT.ZS"),AREA_WB_6ATTRS,Seq!T$1,FALSE)/100,".")</f>
        <v>.</v>
      </c>
      <c r="FS185" s="27" t="str">
        <f>IFERROR(VLOOKUP(CONCATENATE($C185,".SL.TLF.TERT.ZS"),AREA_WB_6ATTRS,Seq!U$1,FALSE)/100,".")</f>
        <v>.</v>
      </c>
      <c r="FT185" s="27" t="str">
        <f>IFERROR(VLOOKUP(CONCATENATE($C185,".SL.TLF.TERT.ZS"),AREA_WB_6ATTRS,Seq!V$1,FALSE)/100,".")</f>
        <v>.</v>
      </c>
      <c r="FU185" s="27" t="str">
        <f>IFERROR(VLOOKUP(CONCATENATE($C185,".SL.TLF.TERT.ZS"),AREA_WB_6ATTRS,Seq!W$1,FALSE)/100,".")</f>
        <v>.</v>
      </c>
      <c r="FV185" s="27" t="str">
        <f>IFERROR(VLOOKUP(CONCATENATE($C185,".SL.TLF.TERT.ZS"),AREA_WB_6ATTRS,Seq!X$1,FALSE)/100,".")</f>
        <v>.</v>
      </c>
      <c r="FW185" s="27" t="str">
        <f>IFERROR(VLOOKUP(CONCATENATE($C185,".SL.TLF.TERT.ZS"),AREA_WB_6ATTRS,Seq!Y$1,FALSE)/100,".")</f>
        <v>.</v>
      </c>
      <c r="FX185" s="27" t="str">
        <f>IFERROR(VLOOKUP(CONCATENATE($C185,".SL.TLF.TERT.ZS"),AREA_WB_6ATTRS,Seq!Z$1,FALSE)/100,".")</f>
        <v>.</v>
      </c>
      <c r="FY185" s="27" t="str">
        <f>IFERROR(VLOOKUP(CONCATENATE($C185,".SL.TLF.TERT.ZS"),AREA_WB_6ATTRS,Seq!AA$1,FALSE)/100,".")</f>
        <v>.</v>
      </c>
      <c r="FZ185" s="27" t="str">
        <f>IFERROR(VLOOKUP(CONCATENATE($C185,".SL.TLF.TERT.ZS"),AREA_WB_6ATTRS,Seq!AB$1,FALSE)/100,".")</f>
        <v>.</v>
      </c>
      <c r="GA185" s="27" t="str">
        <f>IFERROR(VLOOKUP(CONCATENATE($C185,".SL.TLF.TERT.ZS"),AREA_WB_6ATTRS,Seq!AC$1,FALSE)/100,".")</f>
        <v>.</v>
      </c>
      <c r="GB185" s="27" t="str">
        <f>IFERROR(VLOOKUP(CONCATENATE($C185,".SL.TLF.TERT.ZS"),AREA_WB_6ATTRS,Seq!AD$1,FALSE)/100,".")</f>
        <v>.</v>
      </c>
      <c r="GC185" s="27" t="str">
        <f>IFERROR(VLOOKUP(CONCATENATE($C185,".SL.TLF.TERT.ZS"),AREA_WB_6ATTRS,Seq!AE$1,FALSE)/100,".")</f>
        <v>.</v>
      </c>
      <c r="GD185" s="27" t="str">
        <f>IFERROR(VLOOKUP(CONCATENATE($C185,".SL.TLF.TERT.ZS"),AREA_WB_6ATTRS,Seq!AF$1,FALSE)/100,".")</f>
        <v>.</v>
      </c>
      <c r="GE185" s="27" t="str">
        <f>IFERROR(VLOOKUP(CONCATENATE($C185,".SL.TLF.TERT.ZS"),AREA_WB_6ATTRS,Seq!AG$1,FALSE)/100,".")</f>
        <v>.</v>
      </c>
      <c r="GF185" s="27" t="str">
        <f>IFERROR(VLOOKUP(CONCATENATE($C185,".SL.TLF.TERT.ZS"),AREA_WB_6ATTRS,Seq!AH$1,FALSE)/100,".")</f>
        <v>.</v>
      </c>
      <c r="GG185" s="27" t="str">
        <f>IFERROR(VLOOKUP(CONCATENATE($C185,".SL.TLF.TERT.ZS"),AREA_WB_6ATTRS,Seq!AI$1,FALSE)/100,".")</f>
        <v>.</v>
      </c>
      <c r="GH185" s="27" t="str">
        <f>IFERROR(VLOOKUP(CONCATENATE($C185,".SL.TLF.TERT.ZS"),AREA_WB_6ATTRS,Seq!AJ$1,FALSE)/100,".")</f>
        <v>.</v>
      </c>
      <c r="GI185" s="27" t="str">
        <f>IFERROR(VLOOKUP(CONCATENATE($C185,".SL.TLF.TERT.ZS"),AREA_WB_6ATTRS,Seq!AK$1,FALSE)/100,".")</f>
        <v>.</v>
      </c>
      <c r="GJ185" s="27" t="str">
        <f>IFERROR(VLOOKUP(CONCATENATE($C185,".SL.TLF.TERT.ZS"),AREA_WB_6ATTRS,Seq!AL$1,FALSE)/100,".")</f>
        <v>.</v>
      </c>
      <c r="GK185" s="27"/>
      <c r="GL185" s="27"/>
      <c r="GM185" s="27">
        <f t="shared" si="253"/>
        <v>8.5357005676240886E-3</v>
      </c>
      <c r="GN185" s="27" t="str">
        <f t="shared" si="254"/>
        <v>.</v>
      </c>
      <c r="GO185" s="27" t="str">
        <f t="shared" si="217"/>
        <v>.</v>
      </c>
      <c r="GP185" s="27"/>
      <c r="GQ185" s="9">
        <f>IF(VLOOKUP($B185,EM_80!$B$1:$C$201,2,FALSE)&gt;0,VLOOKUP($B185,EM_80!$B$1:$C$201,2,FALSE),".")</f>
        <v>1000</v>
      </c>
      <c r="GR185" s="9" t="str">
        <f t="shared" si="255"/>
        <v>.</v>
      </c>
      <c r="GS185" s="9" t="str">
        <f t="shared" si="210"/>
        <v>.</v>
      </c>
      <c r="GU185">
        <f t="shared" si="256"/>
        <v>117155</v>
      </c>
      <c r="GV185">
        <f t="shared" si="257"/>
        <v>149449</v>
      </c>
      <c r="GW185">
        <f t="shared" si="258"/>
        <v>189723</v>
      </c>
      <c r="GX185">
        <f t="shared" si="259"/>
        <v>239651</v>
      </c>
      <c r="GZ185" s="9" t="str">
        <f>IF(ISNA(VLOOKUP($B185,Area_EM_90,Seq!C$1,FALSE)),".",VLOOKUP($B185,Area_EM_90,Seq!C$1,FALSE))</f>
        <v>.</v>
      </c>
      <c r="HA185" s="9" t="str">
        <f>IF(ISNA(VLOOKUP($B185,Area_EM_90,Seq!D$1,FALSE)),".",VLOOKUP($B185,Area_EM_90,Seq!D$1,FALSE))</f>
        <v>.</v>
      </c>
      <c r="HB185" s="9" t="str">
        <f>IF(ISNA(VLOOKUP($B185,Area_EM_90,Seq!E$1,FALSE)),".",VLOOKUP($B185,Area_EM_90,Seq!E$1,FALSE))</f>
        <v>.</v>
      </c>
      <c r="HC185" s="9" t="str">
        <f>IF(ISNA(VLOOKUP($B185,Area_EM_90,Seq!F$1,FALSE)),".",VLOOKUP($B185,Area_EM_90,Seq!F$1,FALSE))</f>
        <v>.</v>
      </c>
      <c r="HD185" s="9" t="str">
        <f>IF(ISNA(VLOOKUP($B185,Area_EM_90,Seq!G$1,FALSE)),".",VLOOKUP($B185,Area_EM_90,Seq!G$1,FALSE))</f>
        <v>.</v>
      </c>
      <c r="HE185" s="9" t="str">
        <f>IF(ISNA(VLOOKUP($B185,Area_EM_90,Seq!H$1,FALSE)),".",VLOOKUP($B185,Area_EM_90,Seq!H$1,FALSE))</f>
        <v>.</v>
      </c>
      <c r="HF185" s="9" t="str">
        <f>IF(ISNA(VLOOKUP($B185,Area_EM_90,Seq!I$1,FALSE)),".",VLOOKUP($B185,Area_EM_90,Seq!I$1,FALSE))</f>
        <v>.</v>
      </c>
      <c r="HG185" s="9" t="str">
        <f>IF(ISNA(VLOOKUP($B185,Area_EM_90,Seq!J$1,FALSE)),".",VLOOKUP($B185,Area_EM_90,Seq!J$1,FALSE))</f>
        <v>.</v>
      </c>
      <c r="HH185" s="9" t="str">
        <f>IF(ISNA(VLOOKUP($B185,Area_EM_00,Seq!C$1,FALSE)),".",VLOOKUP($B185,Area_EM_00,Seq!C$1,FALSE))</f>
        <v>.</v>
      </c>
      <c r="HI185" s="9" t="str">
        <f>IF(ISNA(VLOOKUP($B185,Area_EM_00,Seq!D$1,FALSE)),".",VLOOKUP($B185,Area_EM_00,Seq!D$1,FALSE))</f>
        <v>.</v>
      </c>
      <c r="HJ185" s="9" t="str">
        <f>IF(ISNA(VLOOKUP($B185,Area_EM_00,Seq!E$1,FALSE)),".",VLOOKUP($B185,Area_EM_00,Seq!E$1,FALSE))</f>
        <v>.</v>
      </c>
      <c r="HK185" s="9" t="str">
        <f>IF(ISNA(VLOOKUP($B185,Area_EM_00,Seq!F$1,FALSE)),".",VLOOKUP($B185,Area_EM_00,Seq!F$1,FALSE))</f>
        <v>.</v>
      </c>
      <c r="HL185" s="9" t="str">
        <f>IF(ISNA(VLOOKUP($B185,Area_EM_00,Seq!G$1,FALSE)),".",VLOOKUP($B185,Area_EM_00,Seq!G$1,FALSE))</f>
        <v>.</v>
      </c>
      <c r="HM185" s="9" t="str">
        <f>IF(ISNA(VLOOKUP($B185,Area_EM_00,Seq!H$1,FALSE)),".",VLOOKUP($B185,Area_EM_00,Seq!H$1,FALSE))</f>
        <v>.</v>
      </c>
      <c r="HN185" s="9" t="str">
        <f>IF(ISNA(VLOOKUP($B185,Area_EM_00,Seq!I$1,FALSE)),".",VLOOKUP($B185,Area_EM_00,Seq!I$1,FALSE))</f>
        <v>.</v>
      </c>
      <c r="HO185" s="9" t="str">
        <f>IF(ISNA(VLOOKUP($B185,Area_EM_00,Seq!J$1,FALSE)),".",VLOOKUP($B185,Area_EM_00,Seq!J$1,FALSE))</f>
        <v>.</v>
      </c>
      <c r="HQ185" s="27"/>
      <c r="HR185" s="9">
        <f>IFERROR(VLOOKUP($B185,AREA_EM3_60_00,Seq!E$1,FALSE),".")</f>
        <v>50</v>
      </c>
      <c r="HS185" s="9">
        <f>IFERROR(VLOOKUP($B185,AREA_EM3_60_00,Seq!F$1,FALSE),".")</f>
        <v>38</v>
      </c>
      <c r="HT185" s="9">
        <f>IFERROR(VLOOKUP($B185,AREA_EM3_60_00,Seq!G$1,FALSE),".")</f>
        <v>11</v>
      </c>
      <c r="HU185" s="9">
        <f>IFERROR(VLOOKUP($B185,AREA_EM3_10,Seq!B$1,FALSE),".")</f>
        <v>0</v>
      </c>
      <c r="HV185" s="9">
        <f t="shared" si="218"/>
        <v>117155</v>
      </c>
      <c r="HW185" s="9">
        <f t="shared" si="219"/>
        <v>149449</v>
      </c>
      <c r="HX185" s="9">
        <f t="shared" si="220"/>
        <v>189723</v>
      </c>
      <c r="HY185" s="9">
        <f t="shared" si="221"/>
        <v>239651</v>
      </c>
    </row>
    <row r="186" spans="1:233">
      <c r="A186" s="25" t="s">
        <v>3223</v>
      </c>
      <c r="B186" s="26" t="str">
        <f t="shared" si="178"/>
        <v>Gambier Is.</v>
      </c>
      <c r="C186" s="166" t="s">
        <v>4872</v>
      </c>
      <c r="D186" s="27">
        <f>VLOOKUP("CHN.NY.GDP.MKTP.KD",AREA_WB_6ATTRS,Seq!B$1,FALSE)/10000</f>
        <v>18294112.043860689</v>
      </c>
      <c r="E186" s="27">
        <f>VLOOKUP("CHN.NY.GDP.MKTP.KD",AREA_WB_6ATTRS,Seq!C$1,FALSE)/10000</f>
        <v>19245405.87014145</v>
      </c>
      <c r="F186" s="27">
        <f>VLOOKUP("CHN.NY.GDP.MKTP.KD",AREA_WB_6ATTRS,Seq!D$1,FALSE)/10000</f>
        <v>20996737.804324333</v>
      </c>
      <c r="G186" s="27">
        <f>VLOOKUP("CHN.NY.GDP.MKTP.KD",AREA_WB_6ATTRS,Seq!E$1,FALSE)/10000</f>
        <v>23285382.224995762</v>
      </c>
      <c r="H186" s="27">
        <f>VLOOKUP("CHN.NY.GDP.MKTP.KD",AREA_WB_6ATTRS,Seq!F$1,FALSE)/10000</f>
        <v>26824760.323195074</v>
      </c>
      <c r="I186" s="27">
        <f>VLOOKUP("CHN.NY.GDP.MKTP.KD",AREA_WB_6ATTRS,Seq!G$1,FALSE)/10000</f>
        <v>30446102.966826372</v>
      </c>
      <c r="J186" s="27">
        <f>VLOOKUP("CHN.NY.GDP.MKTP.KD",AREA_WB_6ATTRS,Seq!H$1,FALSE)/10000</f>
        <v>33125360.027907111</v>
      </c>
      <c r="K186" s="27">
        <f>VLOOKUP("CHN.NY.GDP.MKTP.KD",AREA_WB_6ATTRS,Seq!I$1,FALSE)/10000</f>
        <v>36967901.791144341</v>
      </c>
      <c r="L186" s="27">
        <f>VLOOKUP("CHN.NY.GDP.MKTP.KD",AREA_WB_6ATTRS,Seq!J$1,FALSE)/10000</f>
        <v>41145274.693543643</v>
      </c>
      <c r="M186" s="27">
        <f>VLOOKUP("CHN.NY.GDP.MKTP.KD",AREA_WB_6ATTRS,Seq!K$1,FALSE)/10000</f>
        <v>42832230.955979005</v>
      </c>
      <c r="N186" s="27">
        <f>VLOOKUP("CHN.NY.GDP.MKTP.KD",AREA_WB_6ATTRS,Seq!L$1,FALSE)/10000</f>
        <v>44459855.73230619</v>
      </c>
      <c r="O186" s="27">
        <f>VLOOKUP("CHN.NY.GDP.MKTP.KD",AREA_WB_6ATTRS,Seq!M$1,FALSE)/10000</f>
        <v>48550162.459678344</v>
      </c>
      <c r="P186" s="27">
        <f>VLOOKUP("CHN.NY.GDP.MKTP.KD",AREA_WB_6ATTRS,Seq!N$1,FALSE)/10000</f>
        <v>55444285.528952621</v>
      </c>
      <c r="Q186" s="27">
        <f>VLOOKUP("CHN.NY.GDP.MKTP.KD",AREA_WB_6ATTRS,Seq!O$1,FALSE)/10000</f>
        <v>63206485.503006078</v>
      </c>
      <c r="R186" s="27">
        <f>VLOOKUP("CHN.NY.GDP.MKTP.KD",AREA_WB_6ATTRS,Seq!P$1,FALSE)/10000</f>
        <v>71486535.103899792</v>
      </c>
      <c r="S186" s="27">
        <f>VLOOKUP("CHN.NY.GDP.MKTP.KD",AREA_WB_6ATTRS,Seq!Q$1,FALSE)/10000</f>
        <v>79278567.430224851</v>
      </c>
      <c r="T186" s="27">
        <f>VLOOKUP("CHN.NY.GDP.MKTP.KD",AREA_WB_6ATTRS,Seq!R$1,FALSE)/10000</f>
        <v>87206424.173247412</v>
      </c>
      <c r="U186" s="27">
        <f>VLOOKUP("CHN.NY.GDP.MKTP.KD",AREA_WB_6ATTRS,Seq!S$1,FALSE)/10000</f>
        <v>95316621.621359423</v>
      </c>
      <c r="V186" s="27">
        <f>VLOOKUP("CHN.NY.GDP.MKTP.KD",AREA_WB_6ATTRS,Seq!T$1,FALSE)/10000</f>
        <v>102751318.10782552</v>
      </c>
      <c r="W186" s="27">
        <f>VLOOKUP("CHN.NY.GDP.MKTP.KD",AREA_WB_6ATTRS,Seq!U$1,FALSE)/10000</f>
        <v>110560418.28402025</v>
      </c>
      <c r="X186" s="27">
        <f>VLOOKUP("CHN.NY.GDP.MKTP.KD",AREA_WB_6ATTRS,Seq!V$1,FALSE)/10000</f>
        <v>119847493.41987793</v>
      </c>
      <c r="Y186" s="27">
        <f>VLOOKUP("CHN.NY.GDP.MKTP.KD",AREA_WB_6ATTRS,Seq!W$1,FALSE)/10000</f>
        <v>129794835.37372778</v>
      </c>
      <c r="Z186" s="27">
        <f>VLOOKUP("CHN.NY.GDP.MKTP.KD",AREA_WB_6ATTRS,Seq!X$1,FALSE)/10000</f>
        <v>141606165.392737</v>
      </c>
      <c r="AA186" s="27">
        <f>VLOOKUP("CHN.NY.GDP.MKTP.KD",AREA_WB_6ATTRS,Seq!Y$1,FALSE)/10000</f>
        <v>155766781.9320105</v>
      </c>
      <c r="AB186" s="27">
        <f>VLOOKUP("CHN.NY.GDP.MKTP.KD",AREA_WB_6ATTRS,Seq!Z$1,FALSE)/10000</f>
        <v>171499226.90714428</v>
      </c>
      <c r="AC186" s="27">
        <f>VLOOKUP("CHN.NY.GDP.MKTP.KD",AREA_WB_6ATTRS,Seq!AA$1,FALSE)/10000</f>
        <v>190878639.54765138</v>
      </c>
      <c r="AD186" s="27">
        <f>VLOOKUP("CHN.NY.GDP.MKTP.KD",AREA_WB_6ATTRS,Seq!AB$1,FALSE)/10000</f>
        <v>215120226.77020231</v>
      </c>
      <c r="AE186" s="27">
        <f>VLOOKUP("CHN.NY.GDP.MKTP.KD",AREA_WB_6ATTRS,Seq!AC$1,FALSE)/10000</f>
        <v>245667298.97157177</v>
      </c>
      <c r="AF186" s="27">
        <f>VLOOKUP("CHN.NY.GDP.MKTP.KD",AREA_WB_6ATTRS,Seq!AD$1,FALSE)/10000</f>
        <v>269251359.67284226</v>
      </c>
      <c r="AG186" s="27">
        <f>VLOOKUP("CHN.NY.GDP.MKTP.KD",AREA_WB_6ATTRS,Seq!AE$1,FALSE)/10000</f>
        <v>294022484.76274431</v>
      </c>
      <c r="AH186" s="27">
        <f>VLOOKUP("CHN.NY.GDP.MKTP.KD",AREA_WB_6ATTRS,Seq!AF$1,FALSE)/10000</f>
        <v>324600823.17806971</v>
      </c>
      <c r="AI186" s="27">
        <f>VLOOKUP("CHN.NY.GDP.MKTP.KD",AREA_WB_6ATTRS,Seq!AG$1,FALSE)/10000</f>
        <v>354139498.08727396</v>
      </c>
      <c r="AJ186" s="27"/>
      <c r="AK186" s="27"/>
      <c r="AL186" s="27"/>
      <c r="AM186" s="27"/>
      <c r="AN186" s="27"/>
      <c r="AO186" s="27"/>
      <c r="AP186" s="27">
        <f>IFERROR(VLOOKUP(CONCATENATE($C186, ".NY.GDP.MKTP.KD"),AREA_WB_6ATTRS,Seq!B$1,FALSE)/10000,".")</f>
        <v>156452.16905681198</v>
      </c>
      <c r="AQ186" s="27">
        <f>IFERROR(VLOOKUP(CONCATENATE($C186, ".NY.GDP.MKTP.KD"),AREA_WB_6ATTRS,Seq!C$1,FALSE)/10000,".")</f>
        <v>169758.0026402348</v>
      </c>
      <c r="AR186" s="27">
        <f>IFERROR(VLOOKUP(CONCATENATE($C186, ".NY.GDP.MKTP.KD"),AREA_WB_6ATTRS,Seq!D$1,FALSE)/10000,".")</f>
        <v>186685.65692697128</v>
      </c>
      <c r="AS186" s="27">
        <f>IFERROR(VLOOKUP(CONCATENATE($C186, ".NY.GDP.MKTP.KD"),AREA_WB_6ATTRS,Seq!E$1,FALSE)/10000,".")</f>
        <v>196778.48084087204</v>
      </c>
      <c r="AT186" s="27">
        <f>IFERROR(VLOOKUP(CONCATENATE($C186, ".NY.GDP.MKTP.KD"),AREA_WB_6ATTRS,Seq!F$1,FALSE)/10000,".")</f>
        <v>207415.70779364556</v>
      </c>
      <c r="AU186" s="27">
        <f>IFERROR(VLOOKUP(CONCATENATE($C186, ".NY.GDP.MKTP.KD"),AREA_WB_6ATTRS,Seq!G$1,FALSE)/10000,".")</f>
        <v>218629.72731127462</v>
      </c>
      <c r="AV186" s="27">
        <f>IFERROR(VLOOKUP(CONCATENATE($C186, ".NY.GDP.MKTP.KD"),AREA_WB_6ATTRS,Seq!H$1,FALSE)/10000,".")</f>
        <v>236994.63123625316</v>
      </c>
      <c r="AW186" s="27">
        <f>IFERROR(VLOOKUP(CONCATENATE($C186, ".NY.GDP.MKTP.KD"),AREA_WB_6ATTRS,Seq!I$1,FALSE)/10000,".")</f>
        <v>253821.26037142889</v>
      </c>
      <c r="AX186" s="27">
        <f>IFERROR(VLOOKUP(CONCATENATE($C186, ".NY.GDP.MKTP.KD"),AREA_WB_6ATTRS,Seq!J$1,FALSE)/10000,".")</f>
        <v>259912.96743262178</v>
      </c>
      <c r="AY186" s="27">
        <f>IFERROR(VLOOKUP(CONCATENATE($C186, ".NY.GDP.MKTP.KD"),AREA_WB_6ATTRS,Seq!K$1,FALSE)/10000,".")</f>
        <v>267710.361578724</v>
      </c>
      <c r="AZ186" s="27">
        <f>IFERROR(VLOOKUP(CONCATENATE($C186, ".NY.GDP.MKTP.KD"),AREA_WB_6ATTRS,Seq!L$1,FALSE)/10000,".")</f>
        <v>273599.98987499753</v>
      </c>
      <c r="BA186" s="27">
        <f>IFERROR(VLOOKUP(CONCATENATE($C186, ".NY.GDP.MKTP.KD"),AREA_WB_6ATTRS,Seq!M$1,FALSE)/10000,".")</f>
        <v>287006.37899031618</v>
      </c>
      <c r="BB186" s="27">
        <f>IFERROR(VLOOKUP(CONCATENATE($C186, ".NY.GDP.MKTP.KD"),AREA_WB_6ATTRS,Seq!N$1,FALSE)/10000,".")</f>
        <v>289589.42945655028</v>
      </c>
      <c r="BC186" s="27">
        <f>IFERROR(VLOOKUP(CONCATENATE($C186, ".NY.GDP.MKTP.KD"),AREA_WB_6ATTRS,Seq!O$1,FALSE)/10000,".")</f>
        <v>289879.02824993833</v>
      </c>
      <c r="BD186" s="27">
        <f>IFERROR(VLOOKUP(CONCATENATE($C186, ".NY.GDP.MKTP.KD"),AREA_WB_6ATTRS,Seq!P$1,FALSE)/10000,".")</f>
        <v>292198.06707907491</v>
      </c>
      <c r="BE186" s="27">
        <f>IFERROR(VLOOKUP(CONCATENATE($C186, ".NY.GDP.MKTP.KD"),AREA_WB_6ATTRS,Seq!Q$1,FALSE)/10000,".")</f>
        <v>293659.03962584661</v>
      </c>
      <c r="BF186" s="27">
        <f>IFERROR(VLOOKUP(CONCATENATE($C186, ".NY.GDP.MKTP.KD"),AREA_WB_6ATTRS,Seq!R$1,FALSE)/10000,".")</f>
        <v>294540.01765550172</v>
      </c>
      <c r="BG186" s="27">
        <f>IFERROR(VLOOKUP(CONCATENATE($C186, ".NY.GDP.MKTP.KD"),AREA_WB_6ATTRS,Seq!S$1,FALSE)/10000,".")</f>
        <v>300136.29020106752</v>
      </c>
      <c r="BH186" s="27">
        <f>IFERROR(VLOOKUP(CONCATENATE($C186, ".NY.GDP.MKTP.KD"),AREA_WB_6ATTRS,Seq!T$1,FALSE)/10000,".")</f>
        <v>318744.72749957186</v>
      </c>
      <c r="BI186" s="27">
        <f>IFERROR(VLOOKUP(CONCATENATE($C186, ".NY.GDP.MKTP.KD"),AREA_WB_6ATTRS,Seq!U$1,FALSE)/10000,".")</f>
        <v>331494.53139968961</v>
      </c>
      <c r="BJ186" s="27">
        <f>IFERROR(VLOOKUP(CONCATENATE($C186, ".NY.GDP.MKTP.KD"),AREA_WB_6ATTRS,Seq!V$1,FALSE)/10000,".")</f>
        <v>344754.31379414909</v>
      </c>
      <c r="BK186" s="27" t="str">
        <f>IFERROR(VLOOKUP(CONCATENATE($C186, ".NY.GDP.MKTP.KD"),AREA_WB_6ATTRS,Seq!W$1,FALSE)/10000,".")</f>
        <v>.</v>
      </c>
      <c r="BL186" s="27" t="str">
        <f>IFERROR(VLOOKUP(CONCATENATE($C186, ".NY.GDP.MKTP.KD"),AREA_WB_6ATTRS,Seq!X$1,FALSE)/10000,".")</f>
        <v>.</v>
      </c>
      <c r="BM186" s="27" t="str">
        <f>IFERROR(VLOOKUP(CONCATENATE($C186, ".NY.GDP.MKTP.KD"),AREA_WB_6ATTRS,Seq!Y$1,FALSE)/10000,".")</f>
        <v>.</v>
      </c>
      <c r="BN186" s="27" t="str">
        <f>IFERROR(VLOOKUP(CONCATENATE($C186, ".NY.GDP.MKTP.KD"),AREA_WB_6ATTRS,Seq!Z$1,FALSE)/10000,".")</f>
        <v>.</v>
      </c>
      <c r="BO186" s="27" t="str">
        <f>IFERROR(VLOOKUP(CONCATENATE($C186, ".NY.GDP.MKTP.KD"),AREA_WB_6ATTRS,Seq!AA$1,FALSE)/10000,".")</f>
        <v>.</v>
      </c>
      <c r="BP186" s="27" t="str">
        <f>IFERROR(VLOOKUP(CONCATENATE($C186, ".NY.GDP.MKTP.KD"),AREA_WB_6ATTRS,Seq!AB$1,FALSE)/10000,".")</f>
        <v>.</v>
      </c>
      <c r="BQ186" s="27" t="str">
        <f>IFERROR(VLOOKUP(CONCATENATE($C186, ".NY.GDP.MKTP.KD"),AREA_WB_6ATTRS,Seq!AC$1,FALSE)/10000,".")</f>
        <v>.</v>
      </c>
      <c r="BR186" s="27" t="str">
        <f>IFERROR(VLOOKUP(CONCATENATE($C186, ".NY.GDP.MKTP.KD"),AREA_WB_6ATTRS,Seq!AD$1,FALSE)/10000,".")</f>
        <v>.</v>
      </c>
      <c r="BS186" s="27" t="str">
        <f>IFERROR(VLOOKUP(CONCATENATE($C186, ".NY.GDP.MKTP.KD"),AREA_WB_6ATTRS,Seq!AE$1,FALSE)/10000,".")</f>
        <v>.</v>
      </c>
      <c r="BT186" s="27" t="str">
        <f>IFERROR(VLOOKUP(CONCATENATE($C186, ".NY.GDP.MKTP.KD"),AREA_WB_6ATTRS,Seq!AF$1,FALSE)/10000,".")</f>
        <v>.</v>
      </c>
      <c r="BU186" s="27" t="str">
        <f>IFERROR(VLOOKUP(CONCATENATE($C186, ".NY.GDP.MKTP.KD"),AREA_WB_6ATTRS,Seq!AG$1,FALSE)/10000,".")</f>
        <v>.</v>
      </c>
      <c r="BV186" s="27"/>
      <c r="BW186" s="27"/>
      <c r="BX186" s="27"/>
      <c r="BY186" s="27"/>
      <c r="BZ186" s="27"/>
      <c r="CA186" s="27"/>
      <c r="CB186" s="27"/>
      <c r="CC186" s="27">
        <f>CNPop!A$48</f>
        <v>5.0000000000000001E-3</v>
      </c>
      <c r="CD186" s="27">
        <f>CNPop!B$48</f>
        <v>6.0000000000000001E-3</v>
      </c>
      <c r="CE186" s="27">
        <f>CNPop!C$48</f>
        <v>6.0000000000000001E-3</v>
      </c>
      <c r="CF186" s="27">
        <f>CNPop!D$48</f>
        <v>7.0000000000000001E-3</v>
      </c>
      <c r="CG186" s="27">
        <f>CNPop!E$48</f>
        <v>7.0000000000000001E-3</v>
      </c>
      <c r="CH186" s="27">
        <f>CNPop!F$48</f>
        <v>8.0000000000000002E-3</v>
      </c>
      <c r="CI186" s="27">
        <f>CNPop!G$48</f>
        <v>8.9999999999999993E-3</v>
      </c>
      <c r="CJ186" s="27">
        <f>CNPop!H$48</f>
        <v>0.01</v>
      </c>
      <c r="CK186" s="27">
        <f>CNPop!I$48</f>
        <v>1.0999999999999999E-2</v>
      </c>
      <c r="CL186" s="27">
        <f>CNPop!J$48</f>
        <v>1.2E-2</v>
      </c>
      <c r="CM186" s="27">
        <f>CNPop!K$48</f>
        <v>1.4E-2</v>
      </c>
      <c r="CN186" s="27">
        <f>CNPop!L$48</f>
        <v>1.6E-2</v>
      </c>
      <c r="CO186" s="27">
        <f>CNPop!M$48</f>
        <v>1.7000000000000001E-2</v>
      </c>
      <c r="CP186" s="27">
        <f>CNPop!N$48</f>
        <v>1.9E-2</v>
      </c>
      <c r="CQ186" s="27">
        <f>CNPop!O$48</f>
        <v>2.1000000000000001E-2</v>
      </c>
      <c r="CR186" s="27">
        <f>CNPop!P$48</f>
        <v>2.3E-2</v>
      </c>
      <c r="CS186" s="27">
        <f>CNPop!Q$48</f>
        <v>2.5999999999999999E-2</v>
      </c>
      <c r="CT186" s="27">
        <f>CNPop!R$48</f>
        <v>2.8000000000000001E-2</v>
      </c>
      <c r="CU186" s="27">
        <f>CNPop!S$48</f>
        <v>0.03</v>
      </c>
      <c r="CV186" s="27">
        <f>CNPop!T$48</f>
        <v>3.3000000000000002E-2</v>
      </c>
      <c r="CW186" s="27">
        <f>CNPop!U$48</f>
        <v>3.5999999999999997E-2</v>
      </c>
      <c r="CX186" s="27">
        <f>CNPop!V$48</f>
        <v>3.9E-2</v>
      </c>
      <c r="CY186" s="27">
        <f>CNPop!W$48</f>
        <v>4.2000000000000003E-2</v>
      </c>
      <c r="CZ186" s="27">
        <f>CNPop!X$48</f>
        <v>4.4999999999999998E-2</v>
      </c>
      <c r="DA186" s="27">
        <f>CNPop!Y$48</f>
        <v>4.9000000000000002E-2</v>
      </c>
      <c r="DB186" s="27">
        <f>CNPop!Z$48</f>
        <v>5.1999999999999998E-2</v>
      </c>
      <c r="DC186" s="27">
        <f>CNPop!AA$48</f>
        <v>5.6000000000000001E-2</v>
      </c>
      <c r="DD186" s="27">
        <f>CNPop!AB$48</f>
        <v>0.06</v>
      </c>
      <c r="DE186" s="27">
        <f>CNPop!AC$48</f>
        <v>6.3E-2</v>
      </c>
      <c r="DF186" s="27">
        <f>CNPop!AD$48</f>
        <v>6.8000000000000005E-2</v>
      </c>
      <c r="DG186" s="27">
        <f>CNPop!AE$48</f>
        <v>7.1999999999999995E-2</v>
      </c>
      <c r="DH186" s="27">
        <f>CNPop!AF$48</f>
        <v>7.5999999999999998E-2</v>
      </c>
      <c r="DI186" s="27">
        <f>CNPop!AG$48</f>
        <v>8.1000000000000003E-2</v>
      </c>
      <c r="DJ186" s="27">
        <f>CNPop!AH$48</f>
        <v>8.5000000000000006E-2</v>
      </c>
      <c r="DK186" s="27">
        <f>CNPop!AI$48</f>
        <v>0.09</v>
      </c>
      <c r="DL186" s="27">
        <f>CNPop!AJ$48</f>
        <v>9.5000000000000001E-2</v>
      </c>
      <c r="DM186" s="27">
        <f>CNPop!AK$48</f>
        <v>0.1</v>
      </c>
      <c r="DN186" s="27"/>
      <c r="DO186" s="27" t="str">
        <f t="shared" si="226"/>
        <v>.</v>
      </c>
      <c r="DP186" s="27" t="str">
        <f t="shared" si="227"/>
        <v>.</v>
      </c>
      <c r="DQ186" s="27" t="str">
        <f t="shared" si="228"/>
        <v>.</v>
      </c>
      <c r="DR186" s="27" t="str">
        <f t="shared" si="229"/>
        <v>.</v>
      </c>
      <c r="DS186" s="27" t="str">
        <f t="shared" si="230"/>
        <v>.</v>
      </c>
      <c r="DT186" s="27" t="str">
        <f t="shared" si="231"/>
        <v>.</v>
      </c>
      <c r="DU186" s="27" t="str">
        <f t="shared" si="232"/>
        <v>.</v>
      </c>
      <c r="DV186" s="27" t="str">
        <f t="shared" si="233"/>
        <v>.</v>
      </c>
      <c r="DW186" s="27" t="str">
        <f t="shared" si="234"/>
        <v>.</v>
      </c>
      <c r="DX186" s="27" t="str">
        <f t="shared" si="235"/>
        <v>.</v>
      </c>
      <c r="DY186" s="27" t="str">
        <f t="shared" si="236"/>
        <v>.</v>
      </c>
      <c r="DZ186" s="27" t="str">
        <f t="shared" si="237"/>
        <v>.</v>
      </c>
      <c r="EA186" s="27" t="str">
        <f t="shared" si="238"/>
        <v>.</v>
      </c>
      <c r="EB186" s="27" t="str">
        <f t="shared" si="239"/>
        <v>.</v>
      </c>
      <c r="EC186" s="27" t="str">
        <f t="shared" si="240"/>
        <v>.</v>
      </c>
      <c r="ED186" s="27" t="str">
        <f t="shared" si="241"/>
        <v>.</v>
      </c>
      <c r="EE186" s="27" t="str">
        <f t="shared" si="242"/>
        <v>.</v>
      </c>
      <c r="EF186" s="27" t="str">
        <f t="shared" si="243"/>
        <v>.</v>
      </c>
      <c r="EG186" s="27" t="str">
        <f t="shared" si="244"/>
        <v>.</v>
      </c>
      <c r="EH186" s="27" t="str">
        <f t="shared" si="245"/>
        <v>.</v>
      </c>
      <c r="EI186" s="27" t="str">
        <f t="shared" si="246"/>
        <v>.</v>
      </c>
      <c r="EJ186" s="27" t="str">
        <f t="shared" si="247"/>
        <v>.</v>
      </c>
      <c r="EK186" s="27" t="str">
        <f t="shared" si="248"/>
        <v>.</v>
      </c>
      <c r="EL186" s="27" t="str">
        <f t="shared" si="249"/>
        <v>.</v>
      </c>
      <c r="EM186" s="27" t="str">
        <f t="shared" si="250"/>
        <v>.</v>
      </c>
      <c r="EN186" s="27" t="str">
        <f t="shared" si="251"/>
        <v>.</v>
      </c>
      <c r="EO186" s="27" t="str">
        <f t="shared" si="252"/>
        <v>.</v>
      </c>
      <c r="EP186" s="27" t="str">
        <f t="shared" si="215"/>
        <v>.</v>
      </c>
      <c r="EQ186" s="27" t="str">
        <f t="shared" si="216"/>
        <v>.</v>
      </c>
      <c r="ER186" s="27" t="str">
        <f t="shared" si="262"/>
        <v>.</v>
      </c>
      <c r="ES186" s="27" t="str">
        <f t="shared" si="262"/>
        <v>.</v>
      </c>
      <c r="ET186" s="27" t="str">
        <f t="shared" si="262"/>
        <v>.</v>
      </c>
      <c r="EU186" s="27"/>
      <c r="EV186" s="27"/>
      <c r="EW186" s="27"/>
      <c r="EX186" s="27"/>
      <c r="EY186" s="27"/>
      <c r="EZ186" s="27" t="str">
        <f>IFERROR(VLOOKUP(CONCATENATE($C186,".SL.TLF.TERT.ZS"),AREA_WB_6ATTRS,Seq!B$1,FALSE)/100,".")</f>
        <v>.</v>
      </c>
      <c r="FA186" s="27" t="str">
        <f>IFERROR(VLOOKUP(CONCATENATE($C186,".SL.TLF.TERT.ZS"),AREA_WB_6ATTRS,Seq!C$1,FALSE)/100,".")</f>
        <v>.</v>
      </c>
      <c r="FB186" s="27" t="str">
        <f>IFERROR(VLOOKUP(CONCATENATE($C186,".SL.TLF.TERT.ZS"),AREA_WB_6ATTRS,Seq!D$1,FALSE)/100,".")</f>
        <v>.</v>
      </c>
      <c r="FC186" s="27" t="str">
        <f>IFERROR(VLOOKUP(CONCATENATE($C186,".SL.TLF.TERT.ZS"),AREA_WB_6ATTRS,Seq!E$1,FALSE)/100,".")</f>
        <v>.</v>
      </c>
      <c r="FD186" s="27" t="str">
        <f>IFERROR(VLOOKUP(CONCATENATE($C186,".SL.TLF.TERT.ZS"),AREA_WB_6ATTRS,Seq!F$1,FALSE)/100,".")</f>
        <v>.</v>
      </c>
      <c r="FE186" s="27" t="str">
        <f>IFERROR(VLOOKUP(CONCATENATE($C186,".SL.TLF.TERT.ZS"),AREA_WB_6ATTRS,Seq!G$1,FALSE)/100,".")</f>
        <v>.</v>
      </c>
      <c r="FF186" s="27" t="str">
        <f>IFERROR(VLOOKUP(CONCATENATE($C186,".SL.TLF.TERT.ZS"),AREA_WB_6ATTRS,Seq!H$1,FALSE)/100,".")</f>
        <v>.</v>
      </c>
      <c r="FG186" s="27" t="str">
        <f>IFERROR(VLOOKUP(CONCATENATE($C186,".SL.TLF.TERT.ZS"),AREA_WB_6ATTRS,Seq!I$1,FALSE)/100,".")</f>
        <v>.</v>
      </c>
      <c r="FH186" s="27" t="str">
        <f>IFERROR(VLOOKUP(CONCATENATE($C186,".SL.TLF.TERT.ZS"),AREA_WB_6ATTRS,Seq!J$1,FALSE)/100,".")</f>
        <v>.</v>
      </c>
      <c r="FI186" s="27" t="str">
        <f>IFERROR(VLOOKUP(CONCATENATE($C186,".SL.TLF.TERT.ZS"),AREA_WB_6ATTRS,Seq!K$1,FALSE)/100,".")</f>
        <v>.</v>
      </c>
      <c r="FJ186" s="27" t="str">
        <f>IFERROR(VLOOKUP(CONCATENATE($C186,".SL.TLF.TERT.ZS"),AREA_WB_6ATTRS,Seq!L$1,FALSE)/100,".")</f>
        <v>.</v>
      </c>
      <c r="FK186" s="27" t="str">
        <f>IFERROR(VLOOKUP(CONCATENATE($C186,".SL.TLF.TERT.ZS"),AREA_WB_6ATTRS,Seq!M$1,FALSE)/100,".")</f>
        <v>.</v>
      </c>
      <c r="FL186" s="27" t="str">
        <f>IFERROR(VLOOKUP(CONCATENATE($C186,".SL.TLF.TERT.ZS"),AREA_WB_6ATTRS,Seq!N$1,FALSE)/100,".")</f>
        <v>.</v>
      </c>
      <c r="FM186" s="27" t="str">
        <f>IFERROR(VLOOKUP(CONCATENATE($C186,".SL.TLF.TERT.ZS"),AREA_WB_6ATTRS,Seq!O$1,FALSE)/100,".")</f>
        <v>.</v>
      </c>
      <c r="FN186" s="27" t="str">
        <f>IFERROR(VLOOKUP(CONCATENATE($C186,".SL.TLF.TERT.ZS"),AREA_WB_6ATTRS,Seq!P$1,FALSE)/100,".")</f>
        <v>.</v>
      </c>
      <c r="FO186" s="27" t="str">
        <f>IFERROR(VLOOKUP(CONCATENATE($C186,".SL.TLF.TERT.ZS"),AREA_WB_6ATTRS,Seq!Q$1,FALSE)/100,".")</f>
        <v>.</v>
      </c>
      <c r="FP186" s="27" t="str">
        <f>IFERROR(VLOOKUP(CONCATENATE($C186,".SL.TLF.TERT.ZS"),AREA_WB_6ATTRS,Seq!R$1,FALSE)/100,".")</f>
        <v>.</v>
      </c>
      <c r="FQ186" s="27" t="str">
        <f>IFERROR(VLOOKUP(CONCATENATE($C186,".SL.TLF.TERT.ZS"),AREA_WB_6ATTRS,Seq!S$1,FALSE)/100,".")</f>
        <v>.</v>
      </c>
      <c r="FR186" s="27" t="str">
        <f>IFERROR(VLOOKUP(CONCATENATE($C186,".SL.TLF.TERT.ZS"),AREA_WB_6ATTRS,Seq!T$1,FALSE)/100,".")</f>
        <v>.</v>
      </c>
      <c r="FS186" s="27" t="str">
        <f>IFERROR(VLOOKUP(CONCATENATE($C186,".SL.TLF.TERT.ZS"),AREA_WB_6ATTRS,Seq!U$1,FALSE)/100,".")</f>
        <v>.</v>
      </c>
      <c r="FT186" s="27" t="str">
        <f>IFERROR(VLOOKUP(CONCATENATE($C186,".SL.TLF.TERT.ZS"),AREA_WB_6ATTRS,Seq!V$1,FALSE)/100,".")</f>
        <v>.</v>
      </c>
      <c r="FU186" s="27" t="str">
        <f>IFERROR(VLOOKUP(CONCATENATE($C186,".SL.TLF.TERT.ZS"),AREA_WB_6ATTRS,Seq!W$1,FALSE)/100,".")</f>
        <v>.</v>
      </c>
      <c r="FV186" s="27" t="str">
        <f>IFERROR(VLOOKUP(CONCATENATE($C186,".SL.TLF.TERT.ZS"),AREA_WB_6ATTRS,Seq!X$1,FALSE)/100,".")</f>
        <v>.</v>
      </c>
      <c r="FW186" s="27" t="str">
        <f>IFERROR(VLOOKUP(CONCATENATE($C186,".SL.TLF.TERT.ZS"),AREA_WB_6ATTRS,Seq!Y$1,FALSE)/100,".")</f>
        <v>.</v>
      </c>
      <c r="FX186" s="27" t="str">
        <f>IFERROR(VLOOKUP(CONCATENATE($C186,".SL.TLF.TERT.ZS"),AREA_WB_6ATTRS,Seq!Z$1,FALSE)/100,".")</f>
        <v>.</v>
      </c>
      <c r="FY186" s="27" t="str">
        <f>IFERROR(VLOOKUP(CONCATENATE($C186,".SL.TLF.TERT.ZS"),AREA_WB_6ATTRS,Seq!AA$1,FALSE)/100,".")</f>
        <v>.</v>
      </c>
      <c r="FZ186" s="27" t="str">
        <f>IFERROR(VLOOKUP(CONCATENATE($C186,".SL.TLF.TERT.ZS"),AREA_WB_6ATTRS,Seq!AB$1,FALSE)/100,".")</f>
        <v>.</v>
      </c>
      <c r="GA186" s="27" t="str">
        <f>IFERROR(VLOOKUP(CONCATENATE($C186,".SL.TLF.TERT.ZS"),AREA_WB_6ATTRS,Seq!AC$1,FALSE)/100,".")</f>
        <v>.</v>
      </c>
      <c r="GB186" s="27" t="str">
        <f>IFERROR(VLOOKUP(CONCATENATE($C186,".SL.TLF.TERT.ZS"),AREA_WB_6ATTRS,Seq!AD$1,FALSE)/100,".")</f>
        <v>.</v>
      </c>
      <c r="GC186" s="27" t="str">
        <f>IFERROR(VLOOKUP(CONCATENATE($C186,".SL.TLF.TERT.ZS"),AREA_WB_6ATTRS,Seq!AE$1,FALSE)/100,".")</f>
        <v>.</v>
      </c>
      <c r="GD186" s="27" t="str">
        <f>IFERROR(VLOOKUP(CONCATENATE($C186,".SL.TLF.TERT.ZS"),AREA_WB_6ATTRS,Seq!AF$1,FALSE)/100,".")</f>
        <v>.</v>
      </c>
      <c r="GE186" s="27" t="str">
        <f>IFERROR(VLOOKUP(CONCATENATE($C186,".SL.TLF.TERT.ZS"),AREA_WB_6ATTRS,Seq!AG$1,FALSE)/100,".")</f>
        <v>.</v>
      </c>
      <c r="GF186" s="27" t="str">
        <f>IFERROR(VLOOKUP(CONCATENATE($C186,".SL.TLF.TERT.ZS"),AREA_WB_6ATTRS,Seq!AH$1,FALSE)/100,".")</f>
        <v>.</v>
      </c>
      <c r="GG186" s="27" t="str">
        <f>IFERROR(VLOOKUP(CONCATENATE($C186,".SL.TLF.TERT.ZS"),AREA_WB_6ATTRS,Seq!AI$1,FALSE)/100,".")</f>
        <v>.</v>
      </c>
      <c r="GH186" s="27" t="str">
        <f>IFERROR(VLOOKUP(CONCATENATE($C186,".SL.TLF.TERT.ZS"),AREA_WB_6ATTRS,Seq!AJ$1,FALSE)/100,".")</f>
        <v>.</v>
      </c>
      <c r="GI186" s="27" t="str">
        <f>IFERROR(VLOOKUP(CONCATENATE($C186,".SL.TLF.TERT.ZS"),AREA_WB_6ATTRS,Seq!AK$1,FALSE)/100,".")</f>
        <v>.</v>
      </c>
      <c r="GJ186" s="27" t="str">
        <f>IFERROR(VLOOKUP(CONCATENATE($C186,".SL.TLF.TERT.ZS"),AREA_WB_6ATTRS,Seq!AL$1,FALSE)/100,".")</f>
        <v>.</v>
      </c>
      <c r="GK186" s="27"/>
      <c r="GL186" s="27"/>
      <c r="GM186" s="27" t="str">
        <f t="shared" si="253"/>
        <v>.</v>
      </c>
      <c r="GN186" s="27" t="str">
        <f t="shared" si="254"/>
        <v>.</v>
      </c>
      <c r="GO186" s="27" t="str">
        <f t="shared" si="217"/>
        <v>.</v>
      </c>
      <c r="GP186" s="27"/>
      <c r="GQ186" s="9" t="str">
        <f>IF(VLOOKUP($B186,EM_80!$B$1:$C$201,2,FALSE)&gt;0,VLOOKUP($B186,EM_80!$B$1:$C$201,2,FALSE),".")</f>
        <v>.</v>
      </c>
      <c r="GR186" s="9" t="str">
        <f t="shared" si="255"/>
        <v>.</v>
      </c>
      <c r="GS186" s="9" t="str">
        <f t="shared" si="210"/>
        <v>.</v>
      </c>
      <c r="GU186" t="e">
        <f t="shared" si="256"/>
        <v>#N/A</v>
      </c>
      <c r="GV186" t="e">
        <f t="shared" si="257"/>
        <v>#N/A</v>
      </c>
      <c r="GW186" t="e">
        <f t="shared" si="258"/>
        <v>#N/A</v>
      </c>
      <c r="GX186" t="e">
        <f t="shared" si="259"/>
        <v>#N/A</v>
      </c>
      <c r="GZ186" s="9" t="str">
        <f>IF(ISNA(VLOOKUP($B186,Area_EM_90,Seq!C$1,FALSE)),".",VLOOKUP($B186,Area_EM_90,Seq!C$1,FALSE))</f>
        <v>.</v>
      </c>
      <c r="HA186" s="9" t="str">
        <f>IF(ISNA(VLOOKUP($B186,Area_EM_90,Seq!D$1,FALSE)),".",VLOOKUP($B186,Area_EM_90,Seq!D$1,FALSE))</f>
        <v>.</v>
      </c>
      <c r="HB186" s="9" t="str">
        <f>IF(ISNA(VLOOKUP($B186,Area_EM_90,Seq!E$1,FALSE)),".",VLOOKUP($B186,Area_EM_90,Seq!E$1,FALSE))</f>
        <v>.</v>
      </c>
      <c r="HC186" s="9" t="str">
        <f>IF(ISNA(VLOOKUP($B186,Area_EM_90,Seq!F$1,FALSE)),".",VLOOKUP($B186,Area_EM_90,Seq!F$1,FALSE))</f>
        <v>.</v>
      </c>
      <c r="HD186" s="9" t="str">
        <f>IF(ISNA(VLOOKUP($B186,Area_EM_90,Seq!G$1,FALSE)),".",VLOOKUP($B186,Area_EM_90,Seq!G$1,FALSE))</f>
        <v>.</v>
      </c>
      <c r="HE186" s="9" t="str">
        <f>IF(ISNA(VLOOKUP($B186,Area_EM_90,Seq!H$1,FALSE)),".",VLOOKUP($B186,Area_EM_90,Seq!H$1,FALSE))</f>
        <v>.</v>
      </c>
      <c r="HF186" s="9" t="str">
        <f>IF(ISNA(VLOOKUP($B186,Area_EM_90,Seq!I$1,FALSE)),".",VLOOKUP($B186,Area_EM_90,Seq!I$1,FALSE))</f>
        <v>.</v>
      </c>
      <c r="HG186" s="9" t="str">
        <f>IF(ISNA(VLOOKUP($B186,Area_EM_90,Seq!J$1,FALSE)),".",VLOOKUP($B186,Area_EM_90,Seq!J$1,FALSE))</f>
        <v>.</v>
      </c>
      <c r="HH186" s="9" t="str">
        <f>IF(ISNA(VLOOKUP($B186,Area_EM_00,Seq!C$1,FALSE)),".",VLOOKUP($B186,Area_EM_00,Seq!C$1,FALSE))</f>
        <v>.</v>
      </c>
      <c r="HI186" s="9" t="str">
        <f>IF(ISNA(VLOOKUP($B186,Area_EM_00,Seq!D$1,FALSE)),".",VLOOKUP($B186,Area_EM_00,Seq!D$1,FALSE))</f>
        <v>.</v>
      </c>
      <c r="HJ186" s="9" t="str">
        <f>IF(ISNA(VLOOKUP($B186,Area_EM_00,Seq!E$1,FALSE)),".",VLOOKUP($B186,Area_EM_00,Seq!E$1,FALSE))</f>
        <v>.</v>
      </c>
      <c r="HK186" s="9" t="str">
        <f>IF(ISNA(VLOOKUP($B186,Area_EM_00,Seq!F$1,FALSE)),".",VLOOKUP($B186,Area_EM_00,Seq!F$1,FALSE))</f>
        <v>.</v>
      </c>
      <c r="HL186" s="9" t="str">
        <f>IF(ISNA(VLOOKUP($B186,Area_EM_00,Seq!G$1,FALSE)),".",VLOOKUP($B186,Area_EM_00,Seq!G$1,FALSE))</f>
        <v>.</v>
      </c>
      <c r="HM186" s="9" t="str">
        <f>IF(ISNA(VLOOKUP($B186,Area_EM_00,Seq!H$1,FALSE)),".",VLOOKUP($B186,Area_EM_00,Seq!H$1,FALSE))</f>
        <v>.</v>
      </c>
      <c r="HN186" s="9" t="str">
        <f>IF(ISNA(VLOOKUP($B186,Area_EM_00,Seq!I$1,FALSE)),".",VLOOKUP($B186,Area_EM_00,Seq!I$1,FALSE))</f>
        <v>.</v>
      </c>
      <c r="HO186" s="9" t="str">
        <f>IF(ISNA(VLOOKUP($B186,Area_EM_00,Seq!J$1,FALSE)),".",VLOOKUP($B186,Area_EM_00,Seq!J$1,FALSE))</f>
        <v>.</v>
      </c>
      <c r="HQ186" s="27"/>
      <c r="HR186" s="9" t="str">
        <f>IFERROR(VLOOKUP($B186,AREA_EM3_60_00,Seq!E$1,FALSE),".")</f>
        <v>.</v>
      </c>
      <c r="HS186" s="9" t="str">
        <f>IFERROR(VLOOKUP($B186,AREA_EM3_60_00,Seq!F$1,FALSE),".")</f>
        <v>.</v>
      </c>
      <c r="HT186" s="9" t="str">
        <f>IFERROR(VLOOKUP($B186,AREA_EM3_60_00,Seq!G$1,FALSE),".")</f>
        <v>.</v>
      </c>
      <c r="HU186" s="9" t="str">
        <f>IFERROR(VLOOKUP($B186,AREA_EM3_10,Seq!B$1,FALSE),".")</f>
        <v>.</v>
      </c>
      <c r="HV186" s="9" t="e">
        <f t="shared" si="218"/>
        <v>#N/A</v>
      </c>
      <c r="HW186" s="9" t="e">
        <f t="shared" si="219"/>
        <v>#N/A</v>
      </c>
      <c r="HX186" s="9" t="e">
        <f t="shared" si="220"/>
        <v>#N/A</v>
      </c>
      <c r="HY186" s="9" t="e">
        <f t="shared" si="221"/>
        <v>#N/A</v>
      </c>
    </row>
    <row r="187" spans="1:233">
      <c r="A187" s="25" t="s">
        <v>2640</v>
      </c>
      <c r="B187" s="26" t="str">
        <f t="shared" si="178"/>
        <v>New Zealand</v>
      </c>
      <c r="C187" s="166" t="s">
        <v>1591</v>
      </c>
      <c r="D187" s="27">
        <f>VLOOKUP("CHN.NY.GDP.MKTP.KD",AREA_WB_6ATTRS,Seq!B$1,FALSE)/10000</f>
        <v>18294112.043860689</v>
      </c>
      <c r="E187" s="27">
        <f>VLOOKUP("CHN.NY.GDP.MKTP.KD",AREA_WB_6ATTRS,Seq!C$1,FALSE)/10000</f>
        <v>19245405.87014145</v>
      </c>
      <c r="F187" s="27">
        <f>VLOOKUP("CHN.NY.GDP.MKTP.KD",AREA_WB_6ATTRS,Seq!D$1,FALSE)/10000</f>
        <v>20996737.804324333</v>
      </c>
      <c r="G187" s="27">
        <f>VLOOKUP("CHN.NY.GDP.MKTP.KD",AREA_WB_6ATTRS,Seq!E$1,FALSE)/10000</f>
        <v>23285382.224995762</v>
      </c>
      <c r="H187" s="27">
        <f>VLOOKUP("CHN.NY.GDP.MKTP.KD",AREA_WB_6ATTRS,Seq!F$1,FALSE)/10000</f>
        <v>26824760.323195074</v>
      </c>
      <c r="I187" s="27">
        <f>VLOOKUP("CHN.NY.GDP.MKTP.KD",AREA_WB_6ATTRS,Seq!G$1,FALSE)/10000</f>
        <v>30446102.966826372</v>
      </c>
      <c r="J187" s="27">
        <f>VLOOKUP("CHN.NY.GDP.MKTP.KD",AREA_WB_6ATTRS,Seq!H$1,FALSE)/10000</f>
        <v>33125360.027907111</v>
      </c>
      <c r="K187" s="27">
        <f>VLOOKUP("CHN.NY.GDP.MKTP.KD",AREA_WB_6ATTRS,Seq!I$1,FALSE)/10000</f>
        <v>36967901.791144341</v>
      </c>
      <c r="L187" s="27">
        <f>VLOOKUP("CHN.NY.GDP.MKTP.KD",AREA_WB_6ATTRS,Seq!J$1,FALSE)/10000</f>
        <v>41145274.693543643</v>
      </c>
      <c r="M187" s="27">
        <f>VLOOKUP("CHN.NY.GDP.MKTP.KD",AREA_WB_6ATTRS,Seq!K$1,FALSE)/10000</f>
        <v>42832230.955979005</v>
      </c>
      <c r="N187" s="27">
        <f>VLOOKUP("CHN.NY.GDP.MKTP.KD",AREA_WB_6ATTRS,Seq!L$1,FALSE)/10000</f>
        <v>44459855.73230619</v>
      </c>
      <c r="O187" s="27">
        <f>VLOOKUP("CHN.NY.GDP.MKTP.KD",AREA_WB_6ATTRS,Seq!M$1,FALSE)/10000</f>
        <v>48550162.459678344</v>
      </c>
      <c r="P187" s="27">
        <f>VLOOKUP("CHN.NY.GDP.MKTP.KD",AREA_WB_6ATTRS,Seq!N$1,FALSE)/10000</f>
        <v>55444285.528952621</v>
      </c>
      <c r="Q187" s="27">
        <f>VLOOKUP("CHN.NY.GDP.MKTP.KD",AREA_WB_6ATTRS,Seq!O$1,FALSE)/10000</f>
        <v>63206485.503006078</v>
      </c>
      <c r="R187" s="27">
        <f>VLOOKUP("CHN.NY.GDP.MKTP.KD",AREA_WB_6ATTRS,Seq!P$1,FALSE)/10000</f>
        <v>71486535.103899792</v>
      </c>
      <c r="S187" s="27">
        <f>VLOOKUP("CHN.NY.GDP.MKTP.KD",AREA_WB_6ATTRS,Seq!Q$1,FALSE)/10000</f>
        <v>79278567.430224851</v>
      </c>
      <c r="T187" s="27">
        <f>VLOOKUP("CHN.NY.GDP.MKTP.KD",AREA_WB_6ATTRS,Seq!R$1,FALSE)/10000</f>
        <v>87206424.173247412</v>
      </c>
      <c r="U187" s="27">
        <f>VLOOKUP("CHN.NY.GDP.MKTP.KD",AREA_WB_6ATTRS,Seq!S$1,FALSE)/10000</f>
        <v>95316621.621359423</v>
      </c>
      <c r="V187" s="27">
        <f>VLOOKUP("CHN.NY.GDP.MKTP.KD",AREA_WB_6ATTRS,Seq!T$1,FALSE)/10000</f>
        <v>102751318.10782552</v>
      </c>
      <c r="W187" s="27">
        <f>VLOOKUP("CHN.NY.GDP.MKTP.KD",AREA_WB_6ATTRS,Seq!U$1,FALSE)/10000</f>
        <v>110560418.28402025</v>
      </c>
      <c r="X187" s="27">
        <f>VLOOKUP("CHN.NY.GDP.MKTP.KD",AREA_WB_6ATTRS,Seq!V$1,FALSE)/10000</f>
        <v>119847493.41987793</v>
      </c>
      <c r="Y187" s="27">
        <f>VLOOKUP("CHN.NY.GDP.MKTP.KD",AREA_WB_6ATTRS,Seq!W$1,FALSE)/10000</f>
        <v>129794835.37372778</v>
      </c>
      <c r="Z187" s="27">
        <f>VLOOKUP("CHN.NY.GDP.MKTP.KD",AREA_WB_6ATTRS,Seq!X$1,FALSE)/10000</f>
        <v>141606165.392737</v>
      </c>
      <c r="AA187" s="27">
        <f>VLOOKUP("CHN.NY.GDP.MKTP.KD",AREA_WB_6ATTRS,Seq!Y$1,FALSE)/10000</f>
        <v>155766781.9320105</v>
      </c>
      <c r="AB187" s="27">
        <f>VLOOKUP("CHN.NY.GDP.MKTP.KD",AREA_WB_6ATTRS,Seq!Z$1,FALSE)/10000</f>
        <v>171499226.90714428</v>
      </c>
      <c r="AC187" s="27">
        <f>VLOOKUP("CHN.NY.GDP.MKTP.KD",AREA_WB_6ATTRS,Seq!AA$1,FALSE)/10000</f>
        <v>190878639.54765138</v>
      </c>
      <c r="AD187" s="27">
        <f>VLOOKUP("CHN.NY.GDP.MKTP.KD",AREA_WB_6ATTRS,Seq!AB$1,FALSE)/10000</f>
        <v>215120226.77020231</v>
      </c>
      <c r="AE187" s="27">
        <f>VLOOKUP("CHN.NY.GDP.MKTP.KD",AREA_WB_6ATTRS,Seq!AC$1,FALSE)/10000</f>
        <v>245667298.97157177</v>
      </c>
      <c r="AF187" s="27">
        <f>VLOOKUP("CHN.NY.GDP.MKTP.KD",AREA_WB_6ATTRS,Seq!AD$1,FALSE)/10000</f>
        <v>269251359.67284226</v>
      </c>
      <c r="AG187" s="27">
        <f>VLOOKUP("CHN.NY.GDP.MKTP.KD",AREA_WB_6ATTRS,Seq!AE$1,FALSE)/10000</f>
        <v>294022484.76274431</v>
      </c>
      <c r="AH187" s="27">
        <f>VLOOKUP("CHN.NY.GDP.MKTP.KD",AREA_WB_6ATTRS,Seq!AF$1,FALSE)/10000</f>
        <v>324600823.17806971</v>
      </c>
      <c r="AI187" s="27">
        <f>VLOOKUP("CHN.NY.GDP.MKTP.KD",AREA_WB_6ATTRS,Seq!AG$1,FALSE)/10000</f>
        <v>354139498.08727396</v>
      </c>
      <c r="AJ187" s="27"/>
      <c r="AK187" s="27"/>
      <c r="AL187" s="27"/>
      <c r="AM187" s="27"/>
      <c r="AN187" s="27"/>
      <c r="AO187" s="27"/>
      <c r="AP187" s="27">
        <f>IFERROR(VLOOKUP(CONCATENATE($C187, ".NY.GDP.MKTP.KD"),AREA_WB_6ATTRS,Seq!B$1,FALSE)/10000,".")</f>
        <v>3245736.8889465258</v>
      </c>
      <c r="AQ187" s="27">
        <f>IFERROR(VLOOKUP(CONCATENATE($C187, ".NY.GDP.MKTP.KD"),AREA_WB_6ATTRS,Seq!C$1,FALSE)/10000,".")</f>
        <v>3392276.9242071141</v>
      </c>
      <c r="AR187" s="27">
        <f>IFERROR(VLOOKUP(CONCATENATE($C187, ".NY.GDP.MKTP.KD"),AREA_WB_6ATTRS,Seq!D$1,FALSE)/10000,".")</f>
        <v>3412207.6179233091</v>
      </c>
      <c r="AS187" s="27">
        <f>IFERROR(VLOOKUP(CONCATENATE($C187, ".NY.GDP.MKTP.KD"),AREA_WB_6ATTRS,Seq!E$1,FALSE)/10000,".")</f>
        <v>3508582.6695222473</v>
      </c>
      <c r="AT187" s="27">
        <f>IFERROR(VLOOKUP(CONCATENATE($C187, ".NY.GDP.MKTP.KD"),AREA_WB_6ATTRS,Seq!F$1,FALSE)/10000,".")</f>
        <v>3684784.5727155539</v>
      </c>
      <c r="AU187" s="27">
        <f>IFERROR(VLOOKUP(CONCATENATE($C187, ".NY.GDP.MKTP.KD"),AREA_WB_6ATTRS,Seq!G$1,FALSE)/10000,".")</f>
        <v>3713561.7884467705</v>
      </c>
      <c r="AV187" s="27">
        <f>IFERROR(VLOOKUP(CONCATENATE($C187, ".NY.GDP.MKTP.KD"),AREA_WB_6ATTRS,Seq!H$1,FALSE)/10000,".")</f>
        <v>3797447.6324950913</v>
      </c>
      <c r="AW187" s="27">
        <f>IFERROR(VLOOKUP(CONCATENATE($C187, ".NY.GDP.MKTP.KD"),AREA_WB_6ATTRS,Seq!I$1,FALSE)/10000,".")</f>
        <v>3855108.7262805491</v>
      </c>
      <c r="AX187" s="27">
        <f>IFERROR(VLOOKUP(CONCATENATE($C187, ".NY.GDP.MKTP.KD"),AREA_WB_6ATTRS,Seq!J$1,FALSE)/10000,".")</f>
        <v>3849320.56659246</v>
      </c>
      <c r="AY187" s="27">
        <f>IFERROR(VLOOKUP(CONCATENATE($C187, ".NY.GDP.MKTP.KD"),AREA_WB_6ATTRS,Seq!K$1,FALSE)/10000,".")</f>
        <v>3870209.8237944604</v>
      </c>
      <c r="AZ187" s="27">
        <f>IFERROR(VLOOKUP(CONCATENATE($C187, ".NY.GDP.MKTP.KD"),AREA_WB_6ATTRS,Seq!L$1,FALSE)/10000,".")</f>
        <v>3871593.9298547432</v>
      </c>
      <c r="BA187" s="27">
        <f>IFERROR(VLOOKUP(CONCATENATE($C187, ".NY.GDP.MKTP.KD"),AREA_WB_6ATTRS,Seq!M$1,FALSE)/10000,".")</f>
        <v>3821485.4046733053</v>
      </c>
      <c r="BB187" s="27">
        <f>IFERROR(VLOOKUP(CONCATENATE($C187, ".NY.GDP.MKTP.KD"),AREA_WB_6ATTRS,Seq!N$1,FALSE)/10000,".")</f>
        <v>3864327.023089956</v>
      </c>
      <c r="BC187" s="27">
        <f>IFERROR(VLOOKUP(CONCATENATE($C187, ".NY.GDP.MKTP.KD"),AREA_WB_6ATTRS,Seq!O$1,FALSE)/10000,".")</f>
        <v>4110618.4617653512</v>
      </c>
      <c r="BD187" s="27">
        <f>IFERROR(VLOOKUP(CONCATENATE($C187, ".NY.GDP.MKTP.KD"),AREA_WB_6ATTRS,Seq!P$1,FALSE)/10000,".")</f>
        <v>4327963.565868346</v>
      </c>
      <c r="BE187" s="27">
        <f>IFERROR(VLOOKUP(CONCATENATE($C187, ".NY.GDP.MKTP.KD"),AREA_WB_6ATTRS,Seq!Q$1,FALSE)/10000,".")</f>
        <v>4515283.6111078095</v>
      </c>
      <c r="BF187" s="27">
        <f>IFERROR(VLOOKUP(CONCATENATE($C187, ".NY.GDP.MKTP.KD"),AREA_WB_6ATTRS,Seq!R$1,FALSE)/10000,".")</f>
        <v>4677830.5308304951</v>
      </c>
      <c r="BG187" s="27">
        <f>IFERROR(VLOOKUP(CONCATENATE($C187, ".NY.GDP.MKTP.KD"),AREA_WB_6ATTRS,Seq!S$1,FALSE)/10000,".")</f>
        <v>4760511.0082768518</v>
      </c>
      <c r="BH187" s="27">
        <f>IFERROR(VLOOKUP(CONCATENATE($C187, ".NY.GDP.MKTP.KD"),AREA_WB_6ATTRS,Seq!T$1,FALSE)/10000,".")</f>
        <v>4780821.5118822716</v>
      </c>
      <c r="BI187" s="27">
        <f>IFERROR(VLOOKUP(CONCATENATE($C187, ".NY.GDP.MKTP.KD"),AREA_WB_6ATTRS,Seq!U$1,FALSE)/10000,".")</f>
        <v>5028200.8367842212</v>
      </c>
      <c r="BJ187" s="27">
        <f>IFERROR(VLOOKUP(CONCATENATE($C187, ".NY.GDP.MKTP.KD"),AREA_WB_6ATTRS,Seq!V$1,FALSE)/10000,".")</f>
        <v>5159974.8517981824</v>
      </c>
      <c r="BK187" s="27">
        <f>IFERROR(VLOOKUP(CONCATENATE($C187, ".NY.GDP.MKTP.KD"),AREA_WB_6ATTRS,Seq!W$1,FALSE)/10000,".")</f>
        <v>5345126.2720785812</v>
      </c>
      <c r="BL187" s="27">
        <f>IFERROR(VLOOKUP(CONCATENATE($C187, ".NY.GDP.MKTP.KD"),AREA_WB_6ATTRS,Seq!X$1,FALSE)/10000,".")</f>
        <v>5607724.119043584</v>
      </c>
      <c r="BM187" s="27">
        <f>IFERROR(VLOOKUP(CONCATENATE($C187, ".NY.GDP.MKTP.KD"),AREA_WB_6ATTRS,Seq!Y$1,FALSE)/10000,".")</f>
        <v>5851388.5618561339</v>
      </c>
      <c r="BN187" s="27">
        <f>IFERROR(VLOOKUP(CONCATENATE($C187, ".NY.GDP.MKTP.KD"),AREA_WB_6ATTRS,Seq!Z$1,FALSE)/10000,".")</f>
        <v>6071272.4762831051</v>
      </c>
      <c r="BO187" s="27">
        <f>IFERROR(VLOOKUP(CONCATENATE($C187, ".NY.GDP.MKTP.KD"),AREA_WB_6ATTRS,Seq!AA$1,FALSE)/10000,".")</f>
        <v>6271785.3637315594</v>
      </c>
      <c r="BP187" s="27">
        <f>IFERROR(VLOOKUP(CONCATENATE($C187, ".NY.GDP.MKTP.KD"),AREA_WB_6ATTRS,Seq!AB$1,FALSE)/10000,".")</f>
        <v>6320097.7861281671</v>
      </c>
      <c r="BQ187" s="27">
        <f>IFERROR(VLOOKUP(CONCATENATE($C187, ".NY.GDP.MKTP.KD"),AREA_WB_6ATTRS,Seq!AC$1,FALSE)/10000,".")</f>
        <v>6508411.922375707</v>
      </c>
      <c r="BR187" s="27">
        <f>IFERROR(VLOOKUP(CONCATENATE($C187, ".NY.GDP.MKTP.KD"),AREA_WB_6ATTRS,Seq!AD$1,FALSE)/10000,".")</f>
        <v>6408124.275823527</v>
      </c>
      <c r="BS187" s="27">
        <f>IFERROR(VLOOKUP(CONCATENATE($C187, ".NY.GDP.MKTP.KD"),AREA_WB_6ATTRS,Seq!AE$1,FALSE)/10000,".")</f>
        <v>6377959.9883990698</v>
      </c>
      <c r="BT187" s="27">
        <f>IFERROR(VLOOKUP(CONCATENATE($C187, ".NY.GDP.MKTP.KD"),AREA_WB_6ATTRS,Seq!AF$1,FALSE)/10000,".")</f>
        <v>6499141.2281786511</v>
      </c>
      <c r="BU187" s="27" t="str">
        <f>IFERROR(VLOOKUP(CONCATENATE($C187, ".NY.GDP.MKTP.KD"),AREA_WB_6ATTRS,Seq!AG$1,FALSE)/10000,".")</f>
        <v>.</v>
      </c>
      <c r="BV187" s="27"/>
      <c r="BW187" s="27"/>
      <c r="BX187" s="27"/>
      <c r="BY187" s="27"/>
      <c r="BZ187" s="27"/>
      <c r="CA187" s="27"/>
      <c r="CB187" s="27"/>
      <c r="CC187" s="27">
        <f>CNPop!A$48</f>
        <v>5.0000000000000001E-3</v>
      </c>
      <c r="CD187" s="27">
        <f>CNPop!B$48</f>
        <v>6.0000000000000001E-3</v>
      </c>
      <c r="CE187" s="27">
        <f>CNPop!C$48</f>
        <v>6.0000000000000001E-3</v>
      </c>
      <c r="CF187" s="27">
        <f>CNPop!D$48</f>
        <v>7.0000000000000001E-3</v>
      </c>
      <c r="CG187" s="27">
        <f>CNPop!E$48</f>
        <v>7.0000000000000001E-3</v>
      </c>
      <c r="CH187" s="27">
        <f>CNPop!F$48</f>
        <v>8.0000000000000002E-3</v>
      </c>
      <c r="CI187" s="27">
        <f>CNPop!G$48</f>
        <v>8.9999999999999993E-3</v>
      </c>
      <c r="CJ187" s="27">
        <f>CNPop!H$48</f>
        <v>0.01</v>
      </c>
      <c r="CK187" s="27">
        <f>CNPop!I$48</f>
        <v>1.0999999999999999E-2</v>
      </c>
      <c r="CL187" s="27">
        <f>CNPop!J$48</f>
        <v>1.2E-2</v>
      </c>
      <c r="CM187" s="27">
        <f>CNPop!K$48</f>
        <v>1.4E-2</v>
      </c>
      <c r="CN187" s="27">
        <f>CNPop!L$48</f>
        <v>1.6E-2</v>
      </c>
      <c r="CO187" s="27">
        <f>CNPop!M$48</f>
        <v>1.7000000000000001E-2</v>
      </c>
      <c r="CP187" s="27">
        <f>CNPop!N$48</f>
        <v>1.9E-2</v>
      </c>
      <c r="CQ187" s="27">
        <f>CNPop!O$48</f>
        <v>2.1000000000000001E-2</v>
      </c>
      <c r="CR187" s="27">
        <f>CNPop!P$48</f>
        <v>2.3E-2</v>
      </c>
      <c r="CS187" s="27">
        <f>CNPop!Q$48</f>
        <v>2.5999999999999999E-2</v>
      </c>
      <c r="CT187" s="27">
        <f>CNPop!R$48</f>
        <v>2.8000000000000001E-2</v>
      </c>
      <c r="CU187" s="27">
        <f>CNPop!S$48</f>
        <v>0.03</v>
      </c>
      <c r="CV187" s="27">
        <f>CNPop!T$48</f>
        <v>3.3000000000000002E-2</v>
      </c>
      <c r="CW187" s="27">
        <f>CNPop!U$48</f>
        <v>3.5999999999999997E-2</v>
      </c>
      <c r="CX187" s="27">
        <f>CNPop!V$48</f>
        <v>3.9E-2</v>
      </c>
      <c r="CY187" s="27">
        <f>CNPop!W$48</f>
        <v>4.2000000000000003E-2</v>
      </c>
      <c r="CZ187" s="27">
        <f>CNPop!X$48</f>
        <v>4.4999999999999998E-2</v>
      </c>
      <c r="DA187" s="27">
        <f>CNPop!Y$48</f>
        <v>4.9000000000000002E-2</v>
      </c>
      <c r="DB187" s="27">
        <f>CNPop!Z$48</f>
        <v>5.1999999999999998E-2</v>
      </c>
      <c r="DC187" s="27">
        <f>CNPop!AA$48</f>
        <v>5.6000000000000001E-2</v>
      </c>
      <c r="DD187" s="27">
        <f>CNPop!AB$48</f>
        <v>0.06</v>
      </c>
      <c r="DE187" s="27">
        <f>CNPop!AC$48</f>
        <v>6.3E-2</v>
      </c>
      <c r="DF187" s="27">
        <f>CNPop!AD$48</f>
        <v>6.8000000000000005E-2</v>
      </c>
      <c r="DG187" s="27">
        <f>CNPop!AE$48</f>
        <v>7.1999999999999995E-2</v>
      </c>
      <c r="DH187" s="27">
        <f>CNPop!AF$48</f>
        <v>7.5999999999999998E-2</v>
      </c>
      <c r="DI187" s="27">
        <f>CNPop!AG$48</f>
        <v>8.1000000000000003E-2</v>
      </c>
      <c r="DJ187" s="27">
        <f>CNPop!AH$48</f>
        <v>8.5000000000000006E-2</v>
      </c>
      <c r="DK187" s="27">
        <f>CNPop!AI$48</f>
        <v>0.09</v>
      </c>
      <c r="DL187" s="27">
        <f>CNPop!AJ$48</f>
        <v>9.5000000000000001E-2</v>
      </c>
      <c r="DM187" s="27">
        <f>CNPop!AK$48</f>
        <v>0.1</v>
      </c>
      <c r="DN187" s="27"/>
      <c r="DO187" s="27">
        <f t="shared" si="226"/>
        <v>0.57099998474121094</v>
      </c>
      <c r="DP187" s="27">
        <f t="shared" si="227"/>
        <v>0.57099998474121094</v>
      </c>
      <c r="DQ187" s="27">
        <f t="shared" si="228"/>
        <v>0.57099998474121094</v>
      </c>
      <c r="DR187" s="27">
        <f t="shared" si="229"/>
        <v>0.57099998474121094</v>
      </c>
      <c r="DS187" s="27">
        <f t="shared" si="230"/>
        <v>0.57099998474121094</v>
      </c>
      <c r="DT187" s="27">
        <f t="shared" si="231"/>
        <v>0.57099998474121094</v>
      </c>
      <c r="DU187" s="27">
        <f t="shared" si="232"/>
        <v>0.57099998474121094</v>
      </c>
      <c r="DV187" s="27">
        <f t="shared" si="233"/>
        <v>0.57099998474121094</v>
      </c>
      <c r="DW187" s="27">
        <f t="shared" si="234"/>
        <v>0.57099998474121094</v>
      </c>
      <c r="DX187" s="27">
        <f t="shared" si="235"/>
        <v>0.57099998474121094</v>
      </c>
      <c r="DY187" s="27">
        <f t="shared" si="236"/>
        <v>0.57099998474121094</v>
      </c>
      <c r="DZ187" s="27">
        <f t="shared" si="237"/>
        <v>0.57099998474121094</v>
      </c>
      <c r="EA187" s="27">
        <f t="shared" si="238"/>
        <v>0.57099998474121094</v>
      </c>
      <c r="EB187" s="27">
        <f t="shared" si="239"/>
        <v>0.57099998474121094</v>
      </c>
      <c r="EC187" s="27">
        <f t="shared" si="240"/>
        <v>0.57099998474121094</v>
      </c>
      <c r="ED187" s="27">
        <f t="shared" si="241"/>
        <v>0.57099998474121094</v>
      </c>
      <c r="EE187" s="27">
        <f t="shared" si="242"/>
        <v>0.51400001525878902</v>
      </c>
      <c r="EF187" s="27">
        <f t="shared" si="243"/>
        <v>0.51400001525878902</v>
      </c>
      <c r="EG187" s="27">
        <f t="shared" si="244"/>
        <v>0.32200000762939451</v>
      </c>
      <c r="EH187" s="27">
        <f t="shared" si="245"/>
        <v>0.32200000762939451</v>
      </c>
      <c r="EI187" s="27">
        <f t="shared" si="246"/>
        <v>0.33200000762939452</v>
      </c>
      <c r="EJ187" s="27">
        <f t="shared" si="247"/>
        <v>0.27200000762939452</v>
      </c>
      <c r="EK187" s="27">
        <f t="shared" si="248"/>
        <v>0.27299999237060546</v>
      </c>
      <c r="EL187" s="27">
        <f t="shared" si="249"/>
        <v>0.23200000762939454</v>
      </c>
      <c r="EM187" s="27">
        <f t="shared" si="250"/>
        <v>0.23200000762939454</v>
      </c>
      <c r="EN187" s="27">
        <f t="shared" si="251"/>
        <v>0.24799999237060547</v>
      </c>
      <c r="EO187" s="27">
        <f t="shared" si="252"/>
        <v>0.35099998474121091</v>
      </c>
      <c r="EP187" s="27">
        <f t="shared" si="215"/>
        <v>0.37299999237060549</v>
      </c>
      <c r="EQ187" s="27">
        <f t="shared" si="216"/>
        <v>0.36200000762939455</v>
      </c>
      <c r="ER187" s="27">
        <f t="shared" ref="ER187:ET193" si="263">IF(ISNUMBER(GC187),GC187,EQ187)</f>
        <v>0.36200000762939455</v>
      </c>
      <c r="ES187" s="27">
        <f t="shared" si="263"/>
        <v>0.36200000762939455</v>
      </c>
      <c r="ET187" s="27">
        <f t="shared" si="263"/>
        <v>0.36200000762939455</v>
      </c>
      <c r="EU187" s="27"/>
      <c r="EV187" s="27"/>
      <c r="EW187" s="27"/>
      <c r="EX187" s="27"/>
      <c r="EY187" s="27"/>
      <c r="EZ187" s="27" t="str">
        <f>IFERROR(VLOOKUP(CONCATENATE($C187,".SL.TLF.TERT.ZS"),AREA_WB_6ATTRS,Seq!B$1,FALSE)/100,".")</f>
        <v>.</v>
      </c>
      <c r="FA187" s="27" t="str">
        <f>IFERROR(VLOOKUP(CONCATENATE($C187,".SL.TLF.TERT.ZS"),AREA_WB_6ATTRS,Seq!C$1,FALSE)/100,".")</f>
        <v>.</v>
      </c>
      <c r="FB187" s="27" t="str">
        <f>IFERROR(VLOOKUP(CONCATENATE($C187,".SL.TLF.TERT.ZS"),AREA_WB_6ATTRS,Seq!D$1,FALSE)/100,".")</f>
        <v>.</v>
      </c>
      <c r="FC187" s="27" t="str">
        <f>IFERROR(VLOOKUP(CONCATENATE($C187,".SL.TLF.TERT.ZS"),AREA_WB_6ATTRS,Seq!E$1,FALSE)/100,".")</f>
        <v>.</v>
      </c>
      <c r="FD187" s="27" t="str">
        <f>IFERROR(VLOOKUP(CONCATENATE($C187,".SL.TLF.TERT.ZS"),AREA_WB_6ATTRS,Seq!F$1,FALSE)/100,".")</f>
        <v>.</v>
      </c>
      <c r="FE187" s="27" t="str">
        <f>IFERROR(VLOOKUP(CONCATENATE($C187,".SL.TLF.TERT.ZS"),AREA_WB_6ATTRS,Seq!G$1,FALSE)/100,".")</f>
        <v>.</v>
      </c>
      <c r="FF187" s="27" t="str">
        <f>IFERROR(VLOOKUP(CONCATENATE($C187,".SL.TLF.TERT.ZS"),AREA_WB_6ATTRS,Seq!H$1,FALSE)/100,".")</f>
        <v>.</v>
      </c>
      <c r="FG187" s="27" t="str">
        <f>IFERROR(VLOOKUP(CONCATENATE($C187,".SL.TLF.TERT.ZS"),AREA_WB_6ATTRS,Seq!I$1,FALSE)/100,".")</f>
        <v>.</v>
      </c>
      <c r="FH187" s="27" t="str">
        <f>IFERROR(VLOOKUP(CONCATENATE($C187,".SL.TLF.TERT.ZS"),AREA_WB_6ATTRS,Seq!J$1,FALSE)/100,".")</f>
        <v>.</v>
      </c>
      <c r="FI187" s="27" t="str">
        <f>IFERROR(VLOOKUP(CONCATENATE($C187,".SL.TLF.TERT.ZS"),AREA_WB_6ATTRS,Seq!K$1,FALSE)/100,".")</f>
        <v>.</v>
      </c>
      <c r="FJ187" s="27" t="str">
        <f>IFERROR(VLOOKUP(CONCATENATE($C187,".SL.TLF.TERT.ZS"),AREA_WB_6ATTRS,Seq!L$1,FALSE)/100,".")</f>
        <v>.</v>
      </c>
      <c r="FK187" s="27" t="str">
        <f>IFERROR(VLOOKUP(CONCATENATE($C187,".SL.TLF.TERT.ZS"),AREA_WB_6ATTRS,Seq!M$1,FALSE)/100,".")</f>
        <v>.</v>
      </c>
      <c r="FL187" s="27" t="str">
        <f>IFERROR(VLOOKUP(CONCATENATE($C187,".SL.TLF.TERT.ZS"),AREA_WB_6ATTRS,Seq!N$1,FALSE)/100,".")</f>
        <v>.</v>
      </c>
      <c r="FM187" s="27" t="str">
        <f>IFERROR(VLOOKUP(CONCATENATE($C187,".SL.TLF.TERT.ZS"),AREA_WB_6ATTRS,Seq!O$1,FALSE)/100,".")</f>
        <v>.</v>
      </c>
      <c r="FN187" s="27" t="str">
        <f>IFERROR(VLOOKUP(CONCATENATE($C187,".SL.TLF.TERT.ZS"),AREA_WB_6ATTRS,Seq!P$1,FALSE)/100,".")</f>
        <v>.</v>
      </c>
      <c r="FO187" s="27">
        <f>IFERROR(VLOOKUP(CONCATENATE($C187,".SL.TLF.TERT.ZS"),AREA_WB_6ATTRS,Seq!Q$1,FALSE)/100,".")</f>
        <v>0.57099998474121094</v>
      </c>
      <c r="FP187" s="27" t="str">
        <f>IFERROR(VLOOKUP(CONCATENATE($C187,".SL.TLF.TERT.ZS"),AREA_WB_6ATTRS,Seq!R$1,FALSE)/100,".")</f>
        <v>.</v>
      </c>
      <c r="FQ187" s="27">
        <f>IFERROR(VLOOKUP(CONCATENATE($C187,".SL.TLF.TERT.ZS"),AREA_WB_6ATTRS,Seq!S$1,FALSE)/100,".")</f>
        <v>0.51400001525878902</v>
      </c>
      <c r="FR187" s="27" t="str">
        <f>IFERROR(VLOOKUP(CONCATENATE($C187,".SL.TLF.TERT.ZS"),AREA_WB_6ATTRS,Seq!T$1,FALSE)/100,".")</f>
        <v>.</v>
      </c>
      <c r="FS187" s="27">
        <f>IFERROR(VLOOKUP(CONCATENATE($C187,".SL.TLF.TERT.ZS"),AREA_WB_6ATTRS,Seq!U$1,FALSE)/100,".")</f>
        <v>0.32200000762939451</v>
      </c>
      <c r="FT187" s="27">
        <f>IFERROR(VLOOKUP(CONCATENATE($C187,".SL.TLF.TERT.ZS"),AREA_WB_6ATTRS,Seq!V$1,FALSE)/100,".")</f>
        <v>0.33200000762939452</v>
      </c>
      <c r="FU187" s="27">
        <f>IFERROR(VLOOKUP(CONCATENATE($C187,".SL.TLF.TERT.ZS"),AREA_WB_6ATTRS,Seq!W$1,FALSE)/100,".")</f>
        <v>0.27200000762939452</v>
      </c>
      <c r="FV187" s="27">
        <f>IFERROR(VLOOKUP(CONCATENATE($C187,".SL.TLF.TERT.ZS"),AREA_WB_6ATTRS,Seq!X$1,FALSE)/100,".")</f>
        <v>0.27299999237060546</v>
      </c>
      <c r="FW187" s="27" t="str">
        <f>IFERROR(VLOOKUP(CONCATENATE($C187,".SL.TLF.TERT.ZS"),AREA_WB_6ATTRS,Seq!Y$1,FALSE)/100,".")</f>
        <v>.</v>
      </c>
      <c r="FX187" s="27">
        <f>IFERROR(VLOOKUP(CONCATENATE($C187,".SL.TLF.TERT.ZS"),AREA_WB_6ATTRS,Seq!Z$1,FALSE)/100,".")</f>
        <v>0.23200000762939454</v>
      </c>
      <c r="FY187" s="27">
        <f>IFERROR(VLOOKUP(CONCATENATE($C187,".SL.TLF.TERT.ZS"),AREA_WB_6ATTRS,Seq!AA$1,FALSE)/100,".")</f>
        <v>0.24799999237060547</v>
      </c>
      <c r="FZ187" s="27">
        <f>IFERROR(VLOOKUP(CONCATENATE($C187,".SL.TLF.TERT.ZS"),AREA_WB_6ATTRS,Seq!AB$1,FALSE)/100,".")</f>
        <v>0.35099998474121091</v>
      </c>
      <c r="GA187" s="27">
        <f>IFERROR(VLOOKUP(CONCATENATE($C187,".SL.TLF.TERT.ZS"),AREA_WB_6ATTRS,Seq!AC$1,FALSE)/100,".")</f>
        <v>0.37299999237060549</v>
      </c>
      <c r="GB187" s="27">
        <f>IFERROR(VLOOKUP(CONCATENATE($C187,".SL.TLF.TERT.ZS"),AREA_WB_6ATTRS,Seq!AD$1,FALSE)/100,".")</f>
        <v>0.36200000762939455</v>
      </c>
      <c r="GC187" s="27" t="str">
        <f>IFERROR(VLOOKUP(CONCATENATE($C187,".SL.TLF.TERT.ZS"),AREA_WB_6ATTRS,Seq!AE$1,FALSE)/100,".")</f>
        <v>.</v>
      </c>
      <c r="GD187" s="27" t="str">
        <f>IFERROR(VLOOKUP(CONCATENATE($C187,".SL.TLF.TERT.ZS"),AREA_WB_6ATTRS,Seq!AF$1,FALSE)/100,".")</f>
        <v>.</v>
      </c>
      <c r="GE187" s="27" t="str">
        <f>IFERROR(VLOOKUP(CONCATENATE($C187,".SL.TLF.TERT.ZS"),AREA_WB_6ATTRS,Seq!AG$1,FALSE)/100,".")</f>
        <v>.</v>
      </c>
      <c r="GF187" s="27" t="str">
        <f>IFERROR(VLOOKUP(CONCATENATE($C187,".SL.TLF.TERT.ZS"),AREA_WB_6ATTRS,Seq!AH$1,FALSE)/100,".")</f>
        <v>.</v>
      </c>
      <c r="GG187" s="27" t="str">
        <f>IFERROR(VLOOKUP(CONCATENATE($C187,".SL.TLF.TERT.ZS"),AREA_WB_6ATTRS,Seq!AI$1,FALSE)/100,".")</f>
        <v>.</v>
      </c>
      <c r="GH187" s="27" t="str">
        <f>IFERROR(VLOOKUP(CONCATENATE($C187,".SL.TLF.TERT.ZS"),AREA_WB_6ATTRS,Seq!AJ$1,FALSE)/100,".")</f>
        <v>.</v>
      </c>
      <c r="GI187" s="27" t="str">
        <f>IFERROR(VLOOKUP(CONCATENATE($C187,".SL.TLF.TERT.ZS"),AREA_WB_6ATTRS,Seq!AK$1,FALSE)/100,".")</f>
        <v>.</v>
      </c>
      <c r="GJ187" s="27" t="str">
        <f>IFERROR(VLOOKUP(CONCATENATE($C187,".SL.TLF.TERT.ZS"),AREA_WB_6ATTRS,Seq!AL$1,FALSE)/100,".")</f>
        <v>.</v>
      </c>
      <c r="GK187" s="27"/>
      <c r="GL187" s="27"/>
      <c r="GM187" s="27">
        <f t="shared" si="253"/>
        <v>6.1831031159653065E-3</v>
      </c>
      <c r="GN187" s="27">
        <f t="shared" si="254"/>
        <v>8.7006960556844544E-3</v>
      </c>
      <c r="GO187" s="27">
        <f t="shared" si="217"/>
        <v>2.7233138057960495E-2</v>
      </c>
      <c r="GP187" s="27"/>
      <c r="GQ187" s="9">
        <f>IF(VLOOKUP($B187,EM_80!$B$1:$C$201,2,FALSE)&gt;0,VLOOKUP($B187,EM_80!$B$1:$C$201,2,FALSE),".")</f>
        <v>19248</v>
      </c>
      <c r="GR187" s="9">
        <f t="shared" si="255"/>
        <v>30000</v>
      </c>
      <c r="GS187" s="9">
        <f t="shared" si="210"/>
        <v>105060</v>
      </c>
      <c r="GU187">
        <f t="shared" si="256"/>
        <v>3113000</v>
      </c>
      <c r="GV187">
        <f t="shared" si="257"/>
        <v>3448000</v>
      </c>
      <c r="GW187">
        <f t="shared" si="258"/>
        <v>3857800</v>
      </c>
      <c r="GX187">
        <f t="shared" si="259"/>
        <v>4367800</v>
      </c>
      <c r="GZ187" s="9">
        <f>IF(ISNA(VLOOKUP($B187,Area_EM_90,Seq!C$1,FALSE)),".",VLOOKUP($B187,Area_EM_90,Seq!C$1,FALSE))</f>
        <v>8697</v>
      </c>
      <c r="HA187" s="9">
        <f>IF(ISNA(VLOOKUP($B187,Area_EM_90,Seq!D$1,FALSE)),".",VLOOKUP($B187,Area_EM_90,Seq!D$1,FALSE))</f>
        <v>4147</v>
      </c>
      <c r="HB187" s="9">
        <f>IF(ISNA(VLOOKUP($B187,Area_EM_90,Seq!E$1,FALSE)),".",VLOOKUP($B187,Area_EM_90,Seq!E$1,FALSE))</f>
        <v>2198</v>
      </c>
      <c r="HC187" s="9">
        <f>IF(ISNA(VLOOKUP($B187,Area_EM_90,Seq!F$1,FALSE)),".",VLOOKUP($B187,Area_EM_90,Seq!F$1,FALSE))</f>
        <v>2352</v>
      </c>
      <c r="HD187" s="9">
        <f>IF(ISNA(VLOOKUP($B187,Area_EM_90,Seq!G$1,FALSE)),".",VLOOKUP($B187,Area_EM_90,Seq!G$1,FALSE))</f>
        <v>2016000</v>
      </c>
      <c r="HE187" s="9">
        <f>IF(ISNA(VLOOKUP($B187,Area_EM_90,Seq!H$1,FALSE)),".",VLOOKUP($B187,Area_EM_90,Seq!H$1,FALSE))</f>
        <v>616694.4</v>
      </c>
      <c r="HF187" s="9">
        <f>IF(ISNA(VLOOKUP($B187,Area_EM_90,Seq!I$1,FALSE)),".",VLOOKUP($B187,Area_EM_90,Seq!I$1,FALSE))</f>
        <v>929577.6</v>
      </c>
      <c r="HG187" s="9">
        <f>IF(ISNA(VLOOKUP($B187,Area_EM_90,Seq!J$1,FALSE)),".",VLOOKUP($B187,Area_EM_90,Seq!J$1,FALSE))</f>
        <v>469728</v>
      </c>
      <c r="HH187" s="9">
        <f>IF(ISNA(VLOOKUP($B187,Area_EM_00,Seq!C$1,FALSE)),".",VLOOKUP($B187,Area_EM_00,Seq!C$1,FALSE))</f>
        <v>35964</v>
      </c>
      <c r="HI187" s="9">
        <f>IF(ISNA(VLOOKUP($B187,Area_EM_00,Seq!D$1,FALSE)),".",VLOOKUP($B187,Area_EM_00,Seq!D$1,FALSE))</f>
        <v>6911</v>
      </c>
      <c r="HJ187" s="9">
        <f>IF(ISNA(VLOOKUP($B187,Area_EM_00,Seq!E$1,FALSE)),".",VLOOKUP($B187,Area_EM_00,Seq!E$1,FALSE))</f>
        <v>15493</v>
      </c>
      <c r="HK187" s="9">
        <f>IF(ISNA(VLOOKUP($B187,Area_EM_00,Seq!F$1,FALSE)),".",VLOOKUP($B187,Area_EM_00,Seq!F$1,FALSE))</f>
        <v>13560</v>
      </c>
      <c r="HL187" s="9">
        <f>IF(ISNA(VLOOKUP($B187,Area_EM_00,Seq!G$1,FALSE)),".",VLOOKUP($B187,Area_EM_00,Seq!G$1,FALSE))</f>
        <v>2400000</v>
      </c>
      <c r="HM187" s="9">
        <f>IF(ISNA(VLOOKUP($B187,Area_EM_00,Seq!H$1,FALSE)),".",VLOOKUP($B187,Area_EM_00,Seq!H$1,FALSE))</f>
        <v>496320</v>
      </c>
      <c r="HN187" s="9">
        <f>IF(ISNA(VLOOKUP($B187,Area_EM_00,Seq!I$1,FALSE)),".",VLOOKUP($B187,Area_EM_00,Seq!I$1,FALSE))</f>
        <v>1283280</v>
      </c>
      <c r="HO187" s="9">
        <f>IF(ISNA(VLOOKUP($B187,Area_EM_00,Seq!J$1,FALSE)),".",VLOOKUP($B187,Area_EM_00,Seq!J$1,FALSE))</f>
        <v>620400</v>
      </c>
      <c r="HQ187" s="27"/>
      <c r="HR187" s="9">
        <f>IFERROR(VLOOKUP($B187,AREA_EM3_60_00,Seq!E$1,FALSE),".")</f>
        <v>4354</v>
      </c>
      <c r="HS187" s="9">
        <f>IFERROR(VLOOKUP($B187,AREA_EM3_60_00,Seq!F$1,FALSE),".")</f>
        <v>5367</v>
      </c>
      <c r="HT187" s="9">
        <f>IFERROR(VLOOKUP($B187,AREA_EM3_60_00,Seq!G$1,FALSE),".")</f>
        <v>38332</v>
      </c>
      <c r="HU187" s="9">
        <f>IFERROR(VLOOKUP($B187,AREA_EM3_10,Seq!B$1,FALSE),".")</f>
        <v>85446.849584386437</v>
      </c>
      <c r="HV187" s="9">
        <f t="shared" si="218"/>
        <v>3113000</v>
      </c>
      <c r="HW187" s="9">
        <f t="shared" si="219"/>
        <v>3448000</v>
      </c>
      <c r="HX187" s="9">
        <f t="shared" si="220"/>
        <v>3857800</v>
      </c>
      <c r="HY187" s="9">
        <f t="shared" si="221"/>
        <v>4367800</v>
      </c>
    </row>
    <row r="188" spans="1:233">
      <c r="A188" s="25" t="s">
        <v>2645</v>
      </c>
      <c r="B188" s="26" t="str">
        <f t="shared" si="178"/>
        <v>PapuaNewGuinea</v>
      </c>
      <c r="C188" s="166" t="s">
        <v>1602</v>
      </c>
      <c r="D188" s="27">
        <f>VLOOKUP("CHN.NY.GDP.MKTP.KD",AREA_WB_6ATTRS,Seq!B$1,FALSE)/10000</f>
        <v>18294112.043860689</v>
      </c>
      <c r="E188" s="27">
        <f>VLOOKUP("CHN.NY.GDP.MKTP.KD",AREA_WB_6ATTRS,Seq!C$1,FALSE)/10000</f>
        <v>19245405.87014145</v>
      </c>
      <c r="F188" s="27">
        <f>VLOOKUP("CHN.NY.GDP.MKTP.KD",AREA_WB_6ATTRS,Seq!D$1,FALSE)/10000</f>
        <v>20996737.804324333</v>
      </c>
      <c r="G188" s="27">
        <f>VLOOKUP("CHN.NY.GDP.MKTP.KD",AREA_WB_6ATTRS,Seq!E$1,FALSE)/10000</f>
        <v>23285382.224995762</v>
      </c>
      <c r="H188" s="27">
        <f>VLOOKUP("CHN.NY.GDP.MKTP.KD",AREA_WB_6ATTRS,Seq!F$1,FALSE)/10000</f>
        <v>26824760.323195074</v>
      </c>
      <c r="I188" s="27">
        <f>VLOOKUP("CHN.NY.GDP.MKTP.KD",AREA_WB_6ATTRS,Seq!G$1,FALSE)/10000</f>
        <v>30446102.966826372</v>
      </c>
      <c r="J188" s="27">
        <f>VLOOKUP("CHN.NY.GDP.MKTP.KD",AREA_WB_6ATTRS,Seq!H$1,FALSE)/10000</f>
        <v>33125360.027907111</v>
      </c>
      <c r="K188" s="27">
        <f>VLOOKUP("CHN.NY.GDP.MKTP.KD",AREA_WB_6ATTRS,Seq!I$1,FALSE)/10000</f>
        <v>36967901.791144341</v>
      </c>
      <c r="L188" s="27">
        <f>VLOOKUP("CHN.NY.GDP.MKTP.KD",AREA_WB_6ATTRS,Seq!J$1,FALSE)/10000</f>
        <v>41145274.693543643</v>
      </c>
      <c r="M188" s="27">
        <f>VLOOKUP("CHN.NY.GDP.MKTP.KD",AREA_WB_6ATTRS,Seq!K$1,FALSE)/10000</f>
        <v>42832230.955979005</v>
      </c>
      <c r="N188" s="27">
        <f>VLOOKUP("CHN.NY.GDP.MKTP.KD",AREA_WB_6ATTRS,Seq!L$1,FALSE)/10000</f>
        <v>44459855.73230619</v>
      </c>
      <c r="O188" s="27">
        <f>VLOOKUP("CHN.NY.GDP.MKTP.KD",AREA_WB_6ATTRS,Seq!M$1,FALSE)/10000</f>
        <v>48550162.459678344</v>
      </c>
      <c r="P188" s="27">
        <f>VLOOKUP("CHN.NY.GDP.MKTP.KD",AREA_WB_6ATTRS,Seq!N$1,FALSE)/10000</f>
        <v>55444285.528952621</v>
      </c>
      <c r="Q188" s="27">
        <f>VLOOKUP("CHN.NY.GDP.MKTP.KD",AREA_WB_6ATTRS,Seq!O$1,FALSE)/10000</f>
        <v>63206485.503006078</v>
      </c>
      <c r="R188" s="27">
        <f>VLOOKUP("CHN.NY.GDP.MKTP.KD",AREA_WB_6ATTRS,Seq!P$1,FALSE)/10000</f>
        <v>71486535.103899792</v>
      </c>
      <c r="S188" s="27">
        <f>VLOOKUP("CHN.NY.GDP.MKTP.KD",AREA_WB_6ATTRS,Seq!Q$1,FALSE)/10000</f>
        <v>79278567.430224851</v>
      </c>
      <c r="T188" s="27">
        <f>VLOOKUP("CHN.NY.GDP.MKTP.KD",AREA_WB_6ATTRS,Seq!R$1,FALSE)/10000</f>
        <v>87206424.173247412</v>
      </c>
      <c r="U188" s="27">
        <f>VLOOKUP("CHN.NY.GDP.MKTP.KD",AREA_WB_6ATTRS,Seq!S$1,FALSE)/10000</f>
        <v>95316621.621359423</v>
      </c>
      <c r="V188" s="27">
        <f>VLOOKUP("CHN.NY.GDP.MKTP.KD",AREA_WB_6ATTRS,Seq!T$1,FALSE)/10000</f>
        <v>102751318.10782552</v>
      </c>
      <c r="W188" s="27">
        <f>VLOOKUP("CHN.NY.GDP.MKTP.KD",AREA_WB_6ATTRS,Seq!U$1,FALSE)/10000</f>
        <v>110560418.28402025</v>
      </c>
      <c r="X188" s="27">
        <f>VLOOKUP("CHN.NY.GDP.MKTP.KD",AREA_WB_6ATTRS,Seq!V$1,FALSE)/10000</f>
        <v>119847493.41987793</v>
      </c>
      <c r="Y188" s="27">
        <f>VLOOKUP("CHN.NY.GDP.MKTP.KD",AREA_WB_6ATTRS,Seq!W$1,FALSE)/10000</f>
        <v>129794835.37372778</v>
      </c>
      <c r="Z188" s="27">
        <f>VLOOKUP("CHN.NY.GDP.MKTP.KD",AREA_WB_6ATTRS,Seq!X$1,FALSE)/10000</f>
        <v>141606165.392737</v>
      </c>
      <c r="AA188" s="27">
        <f>VLOOKUP("CHN.NY.GDP.MKTP.KD",AREA_WB_6ATTRS,Seq!Y$1,FALSE)/10000</f>
        <v>155766781.9320105</v>
      </c>
      <c r="AB188" s="27">
        <f>VLOOKUP("CHN.NY.GDP.MKTP.KD",AREA_WB_6ATTRS,Seq!Z$1,FALSE)/10000</f>
        <v>171499226.90714428</v>
      </c>
      <c r="AC188" s="27">
        <f>VLOOKUP("CHN.NY.GDP.MKTP.KD",AREA_WB_6ATTRS,Seq!AA$1,FALSE)/10000</f>
        <v>190878639.54765138</v>
      </c>
      <c r="AD188" s="27">
        <f>VLOOKUP("CHN.NY.GDP.MKTP.KD",AREA_WB_6ATTRS,Seq!AB$1,FALSE)/10000</f>
        <v>215120226.77020231</v>
      </c>
      <c r="AE188" s="27">
        <f>VLOOKUP("CHN.NY.GDP.MKTP.KD",AREA_WB_6ATTRS,Seq!AC$1,FALSE)/10000</f>
        <v>245667298.97157177</v>
      </c>
      <c r="AF188" s="27">
        <f>VLOOKUP("CHN.NY.GDP.MKTP.KD",AREA_WB_6ATTRS,Seq!AD$1,FALSE)/10000</f>
        <v>269251359.67284226</v>
      </c>
      <c r="AG188" s="27">
        <f>VLOOKUP("CHN.NY.GDP.MKTP.KD",AREA_WB_6ATTRS,Seq!AE$1,FALSE)/10000</f>
        <v>294022484.76274431</v>
      </c>
      <c r="AH188" s="27">
        <f>VLOOKUP("CHN.NY.GDP.MKTP.KD",AREA_WB_6ATTRS,Seq!AF$1,FALSE)/10000</f>
        <v>324600823.17806971</v>
      </c>
      <c r="AI188" s="27">
        <f>VLOOKUP("CHN.NY.GDP.MKTP.KD",AREA_WB_6ATTRS,Seq!AG$1,FALSE)/10000</f>
        <v>354139498.08727396</v>
      </c>
      <c r="AJ188" s="27"/>
      <c r="AK188" s="27"/>
      <c r="AL188" s="27"/>
      <c r="AM188" s="27"/>
      <c r="AN188" s="27"/>
      <c r="AO188" s="27"/>
      <c r="AP188" s="27">
        <f>IFERROR(VLOOKUP(CONCATENATE($C188, ".NY.GDP.MKTP.KD"),AREA_WB_6ATTRS,Seq!B$1,FALSE)/10000,".")</f>
        <v>207960.50413570172</v>
      </c>
      <c r="AQ188" s="27">
        <f>IFERROR(VLOOKUP(CONCATENATE($C188, ".NY.GDP.MKTP.KD"),AREA_WB_6ATTRS,Seq!C$1,FALSE)/10000,".")</f>
        <v>207388.96690386132</v>
      </c>
      <c r="AR188" s="27">
        <f>IFERROR(VLOOKUP(CONCATENATE($C188, ".NY.GDP.MKTP.KD"),AREA_WB_6ATTRS,Seq!D$1,FALSE)/10000,".")</f>
        <v>208120.93654004953</v>
      </c>
      <c r="AS188" s="27">
        <f>IFERROR(VLOOKUP(CONCATENATE($C188, ".NY.GDP.MKTP.KD"),AREA_WB_6ATTRS,Seq!E$1,FALSE)/10000,".")</f>
        <v>214829.01323818957</v>
      </c>
      <c r="AT188" s="27">
        <f>IFERROR(VLOOKUP(CONCATENATE($C188, ".NY.GDP.MKTP.KD"),AREA_WB_6ATTRS,Seq!F$1,FALSE)/10000,".")</f>
        <v>214066.95931753784</v>
      </c>
      <c r="AU188" s="27">
        <f>IFERROR(VLOOKUP(CONCATENATE($C188, ".NY.GDP.MKTP.KD"),AREA_WB_6ATTRS,Seq!G$1,FALSE)/10000,".")</f>
        <v>222630.04531689233</v>
      </c>
      <c r="AV188" s="27">
        <f>IFERROR(VLOOKUP(CONCATENATE($C188, ".NY.GDP.MKTP.KD"),AREA_WB_6ATTRS,Seq!H$1,FALSE)/10000,".")</f>
        <v>233078.19923274021</v>
      </c>
      <c r="AW188" s="27">
        <f>IFERROR(VLOOKUP(CONCATENATE($C188, ".NY.GDP.MKTP.KD"),AREA_WB_6ATTRS,Seq!I$1,FALSE)/10000,".")</f>
        <v>239535.61634232735</v>
      </c>
      <c r="AX188" s="27">
        <f>IFERROR(VLOOKUP(CONCATENATE($C188, ".NY.GDP.MKTP.KD"),AREA_WB_6ATTRS,Seq!J$1,FALSE)/10000,".")</f>
        <v>246504.28660349746</v>
      </c>
      <c r="AY188" s="27">
        <f>IFERROR(VLOOKUP(CONCATENATE($C188, ".NY.GDP.MKTP.KD"),AREA_WB_6ATTRS,Seq!K$1,FALSE)/10000,".")</f>
        <v>243004.96066904996</v>
      </c>
      <c r="AZ188" s="27">
        <f>IFERROR(VLOOKUP(CONCATENATE($C188, ".NY.GDP.MKTP.KD"),AREA_WB_6ATTRS,Seq!L$1,FALSE)/10000,".")</f>
        <v>235685.23863798255</v>
      </c>
      <c r="BA188" s="27">
        <f>IFERROR(VLOOKUP(CONCATENATE($C188, ".NY.GDP.MKTP.KD"),AREA_WB_6ATTRS,Seq!M$1,FALSE)/10000,".")</f>
        <v>258185.87051315437</v>
      </c>
      <c r="BB188" s="27">
        <f>IFERROR(VLOOKUP(CONCATENATE($C188, ".NY.GDP.MKTP.KD"),AREA_WB_6ATTRS,Seq!N$1,FALSE)/10000,".")</f>
        <v>293942.24904944346</v>
      </c>
      <c r="BC188" s="27">
        <f>IFERROR(VLOOKUP(CONCATENATE($C188, ".NY.GDP.MKTP.KD"),AREA_WB_6ATTRS,Seq!O$1,FALSE)/10000,".")</f>
        <v>347446.4558994004</v>
      </c>
      <c r="BD188" s="27">
        <f>IFERROR(VLOOKUP(CONCATENATE($C188, ".NY.GDP.MKTP.KD"),AREA_WB_6ATTRS,Seq!P$1,FALSE)/10000,".")</f>
        <v>368092.10414254281</v>
      </c>
      <c r="BE188" s="27">
        <f>IFERROR(VLOOKUP(CONCATENATE($C188, ".NY.GDP.MKTP.KD"),AREA_WB_6ATTRS,Seq!Q$1,FALSE)/10000,".")</f>
        <v>355899.2414121179</v>
      </c>
      <c r="BF188" s="27">
        <f>IFERROR(VLOOKUP(CONCATENATE($C188, ".NY.GDP.MKTP.KD"),AREA_WB_6ATTRS,Seq!R$1,FALSE)/10000,".")</f>
        <v>383423.40973977931</v>
      </c>
      <c r="BG188" s="27">
        <f>IFERROR(VLOOKUP(CONCATENATE($C188, ".NY.GDP.MKTP.KD"),AREA_WB_6ATTRS,Seq!S$1,FALSE)/10000,".")</f>
        <v>368453.0642177327</v>
      </c>
      <c r="BH188" s="27">
        <f>IFERROR(VLOOKUP(CONCATENATE($C188, ".NY.GDP.MKTP.KD"),AREA_WB_6ATTRS,Seq!T$1,FALSE)/10000,".")</f>
        <v>354565.65025962575</v>
      </c>
      <c r="BI188" s="27">
        <f>IFERROR(VLOOKUP(CONCATENATE($C188, ".NY.GDP.MKTP.KD"),AREA_WB_6ATTRS,Seq!U$1,FALSE)/10000,".")</f>
        <v>361144.80682295468</v>
      </c>
      <c r="BJ188" s="27">
        <f>IFERROR(VLOOKUP(CONCATENATE($C188, ".NY.GDP.MKTP.KD"),AREA_WB_6ATTRS,Seq!V$1,FALSE)/10000,".")</f>
        <v>352134.81547966646</v>
      </c>
      <c r="BK188" s="27">
        <f>IFERROR(VLOOKUP(CONCATENATE($C188, ".NY.GDP.MKTP.KD"),AREA_WB_6ATTRS,Seq!W$1,FALSE)/10000,".")</f>
        <v>351707.71553701942</v>
      </c>
      <c r="BL188" s="27">
        <f>IFERROR(VLOOKUP(CONCATENATE($C188, ".NY.GDP.MKTP.KD"),AREA_WB_6ATTRS,Seq!X$1,FALSE)/10000,".")</f>
        <v>351148.85071844939</v>
      </c>
      <c r="BM188" s="27">
        <f>IFERROR(VLOOKUP(CONCATENATE($C188, ".NY.GDP.MKTP.KD"),AREA_WB_6ATTRS,Seq!Y$1,FALSE)/10000,".")</f>
        <v>358748.07045142027</v>
      </c>
      <c r="BN188" s="27">
        <f>IFERROR(VLOOKUP(CONCATENATE($C188, ".NY.GDP.MKTP.KD"),AREA_WB_6ATTRS,Seq!Z$1,FALSE)/10000,".")</f>
        <v>368510.23490313522</v>
      </c>
      <c r="BO188" s="27">
        <f>IFERROR(VLOOKUP(CONCATENATE($C188, ".NY.GDP.MKTP.KD"),AREA_WB_6ATTRS,Seq!AA$1,FALSE)/10000,".")</f>
        <v>381762.24699678528</v>
      </c>
      <c r="BP188" s="27">
        <f>IFERROR(VLOOKUP(CONCATENATE($C188, ".NY.GDP.MKTP.KD"),AREA_WB_6ATTRS,Seq!AB$1,FALSE)/10000,".")</f>
        <v>391628.89423542283</v>
      </c>
      <c r="BQ188" s="27">
        <f>IFERROR(VLOOKUP(CONCATENATE($C188, ".NY.GDP.MKTP.KD"),AREA_WB_6ATTRS,Seq!AC$1,FALSE)/10000,".")</f>
        <v>419826.17462037347</v>
      </c>
      <c r="BR188" s="27">
        <f>IFERROR(VLOOKUP(CONCATENATE($C188, ".NY.GDP.MKTP.KD"),AREA_WB_6ATTRS,Seq!AD$1,FALSE)/10000,".")</f>
        <v>447954.5283199384</v>
      </c>
      <c r="BS188" s="27">
        <f>IFERROR(VLOOKUP(CONCATENATE($C188, ".NY.GDP.MKTP.KD"),AREA_WB_6ATTRS,Seq!AE$1,FALSE)/10000,".")</f>
        <v>472592.02737753431</v>
      </c>
      <c r="BT188" s="27">
        <f>IFERROR(VLOOKUP(CONCATENATE($C188, ".NY.GDP.MKTP.KD"),AREA_WB_6ATTRS,Seq!AF$1,FALSE)/10000,".")</f>
        <v>510399.3895677391</v>
      </c>
      <c r="BU188" s="27">
        <f>IFERROR(VLOOKUP(CONCATENATE($C188, ".NY.GDP.MKTP.KD"),AREA_WB_6ATTRS,Seq!AG$1,FALSE)/10000,".")</f>
        <v>556335.33462883474</v>
      </c>
      <c r="BV188" s="27"/>
      <c r="BW188" s="27"/>
      <c r="BX188" s="27"/>
      <c r="BY188" s="27"/>
      <c r="BZ188" s="27"/>
      <c r="CA188" s="27"/>
      <c r="CB188" s="27"/>
      <c r="CC188" s="27">
        <f>CNPop!A$48</f>
        <v>5.0000000000000001E-3</v>
      </c>
      <c r="CD188" s="27">
        <f>CNPop!B$48</f>
        <v>6.0000000000000001E-3</v>
      </c>
      <c r="CE188" s="27">
        <f>CNPop!C$48</f>
        <v>6.0000000000000001E-3</v>
      </c>
      <c r="CF188" s="27">
        <f>CNPop!D$48</f>
        <v>7.0000000000000001E-3</v>
      </c>
      <c r="CG188" s="27">
        <f>CNPop!E$48</f>
        <v>7.0000000000000001E-3</v>
      </c>
      <c r="CH188" s="27">
        <f>CNPop!F$48</f>
        <v>8.0000000000000002E-3</v>
      </c>
      <c r="CI188" s="27">
        <f>CNPop!G$48</f>
        <v>8.9999999999999993E-3</v>
      </c>
      <c r="CJ188" s="27">
        <f>CNPop!H$48</f>
        <v>0.01</v>
      </c>
      <c r="CK188" s="27">
        <f>CNPop!I$48</f>
        <v>1.0999999999999999E-2</v>
      </c>
      <c r="CL188" s="27">
        <f>CNPop!J$48</f>
        <v>1.2E-2</v>
      </c>
      <c r="CM188" s="27">
        <f>CNPop!K$48</f>
        <v>1.4E-2</v>
      </c>
      <c r="CN188" s="27">
        <f>CNPop!L$48</f>
        <v>1.6E-2</v>
      </c>
      <c r="CO188" s="27">
        <f>CNPop!M$48</f>
        <v>1.7000000000000001E-2</v>
      </c>
      <c r="CP188" s="27">
        <f>CNPop!N$48</f>
        <v>1.9E-2</v>
      </c>
      <c r="CQ188" s="27">
        <f>CNPop!O$48</f>
        <v>2.1000000000000001E-2</v>
      </c>
      <c r="CR188" s="27">
        <f>CNPop!P$48</f>
        <v>2.3E-2</v>
      </c>
      <c r="CS188" s="27">
        <f>CNPop!Q$48</f>
        <v>2.5999999999999999E-2</v>
      </c>
      <c r="CT188" s="27">
        <f>CNPop!R$48</f>
        <v>2.8000000000000001E-2</v>
      </c>
      <c r="CU188" s="27">
        <f>CNPop!S$48</f>
        <v>0.03</v>
      </c>
      <c r="CV188" s="27">
        <f>CNPop!T$48</f>
        <v>3.3000000000000002E-2</v>
      </c>
      <c r="CW188" s="27">
        <f>CNPop!U$48</f>
        <v>3.5999999999999997E-2</v>
      </c>
      <c r="CX188" s="27">
        <f>CNPop!V$48</f>
        <v>3.9E-2</v>
      </c>
      <c r="CY188" s="27">
        <f>CNPop!W$48</f>
        <v>4.2000000000000003E-2</v>
      </c>
      <c r="CZ188" s="27">
        <f>CNPop!X$48</f>
        <v>4.4999999999999998E-2</v>
      </c>
      <c r="DA188" s="27">
        <f>CNPop!Y$48</f>
        <v>4.9000000000000002E-2</v>
      </c>
      <c r="DB188" s="27">
        <f>CNPop!Z$48</f>
        <v>5.1999999999999998E-2</v>
      </c>
      <c r="DC188" s="27">
        <f>CNPop!AA$48</f>
        <v>5.6000000000000001E-2</v>
      </c>
      <c r="DD188" s="27">
        <f>CNPop!AB$48</f>
        <v>0.06</v>
      </c>
      <c r="DE188" s="27">
        <f>CNPop!AC$48</f>
        <v>6.3E-2</v>
      </c>
      <c r="DF188" s="27">
        <f>CNPop!AD$48</f>
        <v>6.8000000000000005E-2</v>
      </c>
      <c r="DG188" s="27">
        <f>CNPop!AE$48</f>
        <v>7.1999999999999995E-2</v>
      </c>
      <c r="DH188" s="27">
        <f>CNPop!AF$48</f>
        <v>7.5999999999999998E-2</v>
      </c>
      <c r="DI188" s="27">
        <f>CNPop!AG$48</f>
        <v>8.1000000000000003E-2</v>
      </c>
      <c r="DJ188" s="27">
        <f>CNPop!AH$48</f>
        <v>8.5000000000000006E-2</v>
      </c>
      <c r="DK188" s="27">
        <f>CNPop!AI$48</f>
        <v>0.09</v>
      </c>
      <c r="DL188" s="27">
        <f>CNPop!AJ$48</f>
        <v>9.5000000000000001E-2</v>
      </c>
      <c r="DM188" s="27">
        <f>CNPop!AK$48</f>
        <v>0.1</v>
      </c>
      <c r="DN188" s="27"/>
      <c r="DO188" s="27" t="str">
        <f t="shared" si="226"/>
        <v>.</v>
      </c>
      <c r="DP188" s="27" t="str">
        <f t="shared" si="227"/>
        <v>.</v>
      </c>
      <c r="DQ188" s="27" t="str">
        <f t="shared" si="228"/>
        <v>.</v>
      </c>
      <c r="DR188" s="27" t="str">
        <f t="shared" si="229"/>
        <v>.</v>
      </c>
      <c r="DS188" s="27" t="str">
        <f t="shared" si="230"/>
        <v>.</v>
      </c>
      <c r="DT188" s="27" t="str">
        <f t="shared" si="231"/>
        <v>.</v>
      </c>
      <c r="DU188" s="27" t="str">
        <f t="shared" si="232"/>
        <v>.</v>
      </c>
      <c r="DV188" s="27" t="str">
        <f t="shared" si="233"/>
        <v>.</v>
      </c>
      <c r="DW188" s="27" t="str">
        <f t="shared" si="234"/>
        <v>.</v>
      </c>
      <c r="DX188" s="27" t="str">
        <f t="shared" si="235"/>
        <v>.</v>
      </c>
      <c r="DY188" s="27" t="str">
        <f t="shared" si="236"/>
        <v>.</v>
      </c>
      <c r="DZ188" s="27" t="str">
        <f t="shared" si="237"/>
        <v>.</v>
      </c>
      <c r="EA188" s="27" t="str">
        <f t="shared" si="238"/>
        <v>.</v>
      </c>
      <c r="EB188" s="27" t="str">
        <f t="shared" si="239"/>
        <v>.</v>
      </c>
      <c r="EC188" s="27" t="str">
        <f t="shared" si="240"/>
        <v>.</v>
      </c>
      <c r="ED188" s="27" t="str">
        <f t="shared" si="241"/>
        <v>.</v>
      </c>
      <c r="EE188" s="27" t="str">
        <f t="shared" si="242"/>
        <v>.</v>
      </c>
      <c r="EF188" s="27" t="str">
        <f t="shared" si="243"/>
        <v>.</v>
      </c>
      <c r="EG188" s="27" t="str">
        <f t="shared" si="244"/>
        <v>.</v>
      </c>
      <c r="EH188" s="27" t="str">
        <f t="shared" si="245"/>
        <v>.</v>
      </c>
      <c r="EI188" s="27" t="str">
        <f t="shared" si="246"/>
        <v>.</v>
      </c>
      <c r="EJ188" s="27" t="str">
        <f t="shared" si="247"/>
        <v>.</v>
      </c>
      <c r="EK188" s="27" t="str">
        <f t="shared" si="248"/>
        <v>.</v>
      </c>
      <c r="EL188" s="27" t="str">
        <f t="shared" si="249"/>
        <v>.</v>
      </c>
      <c r="EM188" s="27" t="str">
        <f t="shared" si="250"/>
        <v>.</v>
      </c>
      <c r="EN188" s="27" t="str">
        <f t="shared" si="251"/>
        <v>.</v>
      </c>
      <c r="EO188" s="27" t="str">
        <f t="shared" si="252"/>
        <v>.</v>
      </c>
      <c r="EP188" s="27" t="str">
        <f t="shared" si="215"/>
        <v>.</v>
      </c>
      <c r="EQ188" s="27" t="str">
        <f t="shared" si="216"/>
        <v>.</v>
      </c>
      <c r="ER188" s="27" t="str">
        <f t="shared" si="263"/>
        <v>.</v>
      </c>
      <c r="ES188" s="27" t="str">
        <f t="shared" si="263"/>
        <v>.</v>
      </c>
      <c r="ET188" s="27" t="str">
        <f t="shared" si="263"/>
        <v>.</v>
      </c>
      <c r="EU188" s="27"/>
      <c r="EV188" s="27"/>
      <c r="EW188" s="27"/>
      <c r="EX188" s="27"/>
      <c r="EY188" s="27"/>
      <c r="EZ188" s="27" t="str">
        <f>IFERROR(VLOOKUP(CONCATENATE($C188,".SL.TLF.TERT.ZS"),AREA_WB_6ATTRS,Seq!B$1,FALSE)/100,".")</f>
        <v>.</v>
      </c>
      <c r="FA188" s="27" t="str">
        <f>IFERROR(VLOOKUP(CONCATENATE($C188,".SL.TLF.TERT.ZS"),AREA_WB_6ATTRS,Seq!C$1,FALSE)/100,".")</f>
        <v>.</v>
      </c>
      <c r="FB188" s="27" t="str">
        <f>IFERROR(VLOOKUP(CONCATENATE($C188,".SL.TLF.TERT.ZS"),AREA_WB_6ATTRS,Seq!D$1,FALSE)/100,".")</f>
        <v>.</v>
      </c>
      <c r="FC188" s="27" t="str">
        <f>IFERROR(VLOOKUP(CONCATENATE($C188,".SL.TLF.TERT.ZS"),AREA_WB_6ATTRS,Seq!E$1,FALSE)/100,".")</f>
        <v>.</v>
      </c>
      <c r="FD188" s="27" t="str">
        <f>IFERROR(VLOOKUP(CONCATENATE($C188,".SL.TLF.TERT.ZS"),AREA_WB_6ATTRS,Seq!F$1,FALSE)/100,".")</f>
        <v>.</v>
      </c>
      <c r="FE188" s="27" t="str">
        <f>IFERROR(VLOOKUP(CONCATENATE($C188,".SL.TLF.TERT.ZS"),AREA_WB_6ATTRS,Seq!G$1,FALSE)/100,".")</f>
        <v>.</v>
      </c>
      <c r="FF188" s="27" t="str">
        <f>IFERROR(VLOOKUP(CONCATENATE($C188,".SL.TLF.TERT.ZS"),AREA_WB_6ATTRS,Seq!H$1,FALSE)/100,".")</f>
        <v>.</v>
      </c>
      <c r="FG188" s="27" t="str">
        <f>IFERROR(VLOOKUP(CONCATENATE($C188,".SL.TLF.TERT.ZS"),AREA_WB_6ATTRS,Seq!I$1,FALSE)/100,".")</f>
        <v>.</v>
      </c>
      <c r="FH188" s="27" t="str">
        <f>IFERROR(VLOOKUP(CONCATENATE($C188,".SL.TLF.TERT.ZS"),AREA_WB_6ATTRS,Seq!J$1,FALSE)/100,".")</f>
        <v>.</v>
      </c>
      <c r="FI188" s="27" t="str">
        <f>IFERROR(VLOOKUP(CONCATENATE($C188,".SL.TLF.TERT.ZS"),AREA_WB_6ATTRS,Seq!K$1,FALSE)/100,".")</f>
        <v>.</v>
      </c>
      <c r="FJ188" s="27" t="str">
        <f>IFERROR(VLOOKUP(CONCATENATE($C188,".SL.TLF.TERT.ZS"),AREA_WB_6ATTRS,Seq!L$1,FALSE)/100,".")</f>
        <v>.</v>
      </c>
      <c r="FK188" s="27" t="str">
        <f>IFERROR(VLOOKUP(CONCATENATE($C188,".SL.TLF.TERT.ZS"),AREA_WB_6ATTRS,Seq!M$1,FALSE)/100,".")</f>
        <v>.</v>
      </c>
      <c r="FL188" s="27" t="str">
        <f>IFERROR(VLOOKUP(CONCATENATE($C188,".SL.TLF.TERT.ZS"),AREA_WB_6ATTRS,Seq!N$1,FALSE)/100,".")</f>
        <v>.</v>
      </c>
      <c r="FM188" s="27" t="str">
        <f>IFERROR(VLOOKUP(CONCATENATE($C188,".SL.TLF.TERT.ZS"),AREA_WB_6ATTRS,Seq!O$1,FALSE)/100,".")</f>
        <v>.</v>
      </c>
      <c r="FN188" s="27" t="str">
        <f>IFERROR(VLOOKUP(CONCATENATE($C188,".SL.TLF.TERT.ZS"),AREA_WB_6ATTRS,Seq!P$1,FALSE)/100,".")</f>
        <v>.</v>
      </c>
      <c r="FO188" s="27" t="str">
        <f>IFERROR(VLOOKUP(CONCATENATE($C188,".SL.TLF.TERT.ZS"),AREA_WB_6ATTRS,Seq!Q$1,FALSE)/100,".")</f>
        <v>.</v>
      </c>
      <c r="FP188" s="27" t="str">
        <f>IFERROR(VLOOKUP(CONCATENATE($C188,".SL.TLF.TERT.ZS"),AREA_WB_6ATTRS,Seq!R$1,FALSE)/100,".")</f>
        <v>.</v>
      </c>
      <c r="FQ188" s="27" t="str">
        <f>IFERROR(VLOOKUP(CONCATENATE($C188,".SL.TLF.TERT.ZS"),AREA_WB_6ATTRS,Seq!S$1,FALSE)/100,".")</f>
        <v>.</v>
      </c>
      <c r="FR188" s="27" t="str">
        <f>IFERROR(VLOOKUP(CONCATENATE($C188,".SL.TLF.TERT.ZS"),AREA_WB_6ATTRS,Seq!T$1,FALSE)/100,".")</f>
        <v>.</v>
      </c>
      <c r="FS188" s="27" t="str">
        <f>IFERROR(VLOOKUP(CONCATENATE($C188,".SL.TLF.TERT.ZS"),AREA_WB_6ATTRS,Seq!U$1,FALSE)/100,".")</f>
        <v>.</v>
      </c>
      <c r="FT188" s="27" t="str">
        <f>IFERROR(VLOOKUP(CONCATENATE($C188,".SL.TLF.TERT.ZS"),AREA_WB_6ATTRS,Seq!V$1,FALSE)/100,".")</f>
        <v>.</v>
      </c>
      <c r="FU188" s="27" t="str">
        <f>IFERROR(VLOOKUP(CONCATENATE($C188,".SL.TLF.TERT.ZS"),AREA_WB_6ATTRS,Seq!W$1,FALSE)/100,".")</f>
        <v>.</v>
      </c>
      <c r="FV188" s="27" t="str">
        <f>IFERROR(VLOOKUP(CONCATENATE($C188,".SL.TLF.TERT.ZS"),AREA_WB_6ATTRS,Seq!X$1,FALSE)/100,".")</f>
        <v>.</v>
      </c>
      <c r="FW188" s="27" t="str">
        <f>IFERROR(VLOOKUP(CONCATENATE($C188,".SL.TLF.TERT.ZS"),AREA_WB_6ATTRS,Seq!Y$1,FALSE)/100,".")</f>
        <v>.</v>
      </c>
      <c r="FX188" s="27" t="str">
        <f>IFERROR(VLOOKUP(CONCATENATE($C188,".SL.TLF.TERT.ZS"),AREA_WB_6ATTRS,Seq!Z$1,FALSE)/100,".")</f>
        <v>.</v>
      </c>
      <c r="FY188" s="27" t="str">
        <f>IFERROR(VLOOKUP(CONCATENATE($C188,".SL.TLF.TERT.ZS"),AREA_WB_6ATTRS,Seq!AA$1,FALSE)/100,".")</f>
        <v>.</v>
      </c>
      <c r="FZ188" s="27" t="str">
        <f>IFERROR(VLOOKUP(CONCATENATE($C188,".SL.TLF.TERT.ZS"),AREA_WB_6ATTRS,Seq!AB$1,FALSE)/100,".")</f>
        <v>.</v>
      </c>
      <c r="GA188" s="27" t="str">
        <f>IFERROR(VLOOKUP(CONCATENATE($C188,".SL.TLF.TERT.ZS"),AREA_WB_6ATTRS,Seq!AC$1,FALSE)/100,".")</f>
        <v>.</v>
      </c>
      <c r="GB188" s="27" t="str">
        <f>IFERROR(VLOOKUP(CONCATENATE($C188,".SL.TLF.TERT.ZS"),AREA_WB_6ATTRS,Seq!AD$1,FALSE)/100,".")</f>
        <v>.</v>
      </c>
      <c r="GC188" s="27" t="str">
        <f>IFERROR(VLOOKUP(CONCATENATE($C188,".SL.TLF.TERT.ZS"),AREA_WB_6ATTRS,Seq!AE$1,FALSE)/100,".")</f>
        <v>.</v>
      </c>
      <c r="GD188" s="27" t="str">
        <f>IFERROR(VLOOKUP(CONCATENATE($C188,".SL.TLF.TERT.ZS"),AREA_WB_6ATTRS,Seq!AF$1,FALSE)/100,".")</f>
        <v>.</v>
      </c>
      <c r="GE188" s="27" t="str">
        <f>IFERROR(VLOOKUP(CONCATENATE($C188,".SL.TLF.TERT.ZS"),AREA_WB_6ATTRS,Seq!AG$1,FALSE)/100,".")</f>
        <v>.</v>
      </c>
      <c r="GF188" s="27" t="str">
        <f>IFERROR(VLOOKUP(CONCATENATE($C188,".SL.TLF.TERT.ZS"),AREA_WB_6ATTRS,Seq!AH$1,FALSE)/100,".")</f>
        <v>.</v>
      </c>
      <c r="GG188" s="27" t="str">
        <f>IFERROR(VLOOKUP(CONCATENATE($C188,".SL.TLF.TERT.ZS"),AREA_WB_6ATTRS,Seq!AI$1,FALSE)/100,".")</f>
        <v>.</v>
      </c>
      <c r="GH188" s="27" t="str">
        <f>IFERROR(VLOOKUP(CONCATENATE($C188,".SL.TLF.TERT.ZS"),AREA_WB_6ATTRS,Seq!AJ$1,FALSE)/100,".")</f>
        <v>.</v>
      </c>
      <c r="GI188" s="27" t="str">
        <f>IFERROR(VLOOKUP(CONCATENATE($C188,".SL.TLF.TERT.ZS"),AREA_WB_6ATTRS,Seq!AK$1,FALSE)/100,".")</f>
        <v>.</v>
      </c>
      <c r="GJ188" s="27" t="str">
        <f>IFERROR(VLOOKUP(CONCATENATE($C188,".SL.TLF.TERT.ZS"),AREA_WB_6ATTRS,Seq!AL$1,FALSE)/100,".")</f>
        <v>.</v>
      </c>
      <c r="GK188" s="27"/>
      <c r="GL188" s="27"/>
      <c r="GM188" s="27">
        <f t="shared" si="253"/>
        <v>1.5629806165395859E-3</v>
      </c>
      <c r="GN188" s="27" t="str">
        <f t="shared" si="254"/>
        <v>.</v>
      </c>
      <c r="GO188" s="27" t="str">
        <f t="shared" si="217"/>
        <v>.</v>
      </c>
      <c r="GP188" s="27"/>
      <c r="GQ188" s="9">
        <f>IF(VLOOKUP($B188,EM_80!$B$1:$C$201,2,FALSE)&gt;0,VLOOKUP($B188,EM_80!$B$1:$C$201,2,FALSE),".")</f>
        <v>5000</v>
      </c>
      <c r="GR188" s="9" t="str">
        <f t="shared" si="255"/>
        <v>.</v>
      </c>
      <c r="GS188" s="9" t="str">
        <f t="shared" si="210"/>
        <v>.</v>
      </c>
      <c r="GU188">
        <f t="shared" si="256"/>
        <v>3199016</v>
      </c>
      <c r="GV188">
        <f t="shared" si="257"/>
        <v>4131073</v>
      </c>
      <c r="GW188">
        <f t="shared" si="258"/>
        <v>5387613</v>
      </c>
      <c r="GX188">
        <f t="shared" si="259"/>
        <v>6858266</v>
      </c>
      <c r="GZ188" s="9" t="str">
        <f>IF(ISNA(VLOOKUP($B188,Area_EM_90,Seq!C$1,FALSE)),".",VLOOKUP($B188,Area_EM_90,Seq!C$1,FALSE))</f>
        <v>.</v>
      </c>
      <c r="HA188" s="9" t="str">
        <f>IF(ISNA(VLOOKUP($B188,Area_EM_90,Seq!D$1,FALSE)),".",VLOOKUP($B188,Area_EM_90,Seq!D$1,FALSE))</f>
        <v>.</v>
      </c>
      <c r="HB188" s="9" t="str">
        <f>IF(ISNA(VLOOKUP($B188,Area_EM_90,Seq!E$1,FALSE)),".",VLOOKUP($B188,Area_EM_90,Seq!E$1,FALSE))</f>
        <v>.</v>
      </c>
      <c r="HC188" s="9" t="str">
        <f>IF(ISNA(VLOOKUP($B188,Area_EM_90,Seq!F$1,FALSE)),".",VLOOKUP($B188,Area_EM_90,Seq!F$1,FALSE))</f>
        <v>.</v>
      </c>
      <c r="HD188" s="9" t="str">
        <f>IF(ISNA(VLOOKUP($B188,Area_EM_90,Seq!G$1,FALSE)),".",VLOOKUP($B188,Area_EM_90,Seq!G$1,FALSE))</f>
        <v>.</v>
      </c>
      <c r="HE188" s="9" t="str">
        <f>IF(ISNA(VLOOKUP($B188,Area_EM_90,Seq!H$1,FALSE)),".",VLOOKUP($B188,Area_EM_90,Seq!H$1,FALSE))</f>
        <v>.</v>
      </c>
      <c r="HF188" s="9" t="str">
        <f>IF(ISNA(VLOOKUP($B188,Area_EM_90,Seq!I$1,FALSE)),".",VLOOKUP($B188,Area_EM_90,Seq!I$1,FALSE))</f>
        <v>.</v>
      </c>
      <c r="HG188" s="9" t="str">
        <f>IF(ISNA(VLOOKUP($B188,Area_EM_90,Seq!J$1,FALSE)),".",VLOOKUP($B188,Area_EM_90,Seq!J$1,FALSE))</f>
        <v>.</v>
      </c>
      <c r="HH188" s="9" t="str">
        <f>IF(ISNA(VLOOKUP($B188,Area_EM_00,Seq!C$1,FALSE)),".",VLOOKUP($B188,Area_EM_00,Seq!C$1,FALSE))</f>
        <v>.</v>
      </c>
      <c r="HI188" s="9" t="str">
        <f>IF(ISNA(VLOOKUP($B188,Area_EM_00,Seq!D$1,FALSE)),".",VLOOKUP($B188,Area_EM_00,Seq!D$1,FALSE))</f>
        <v>.</v>
      </c>
      <c r="HJ188" s="9" t="str">
        <f>IF(ISNA(VLOOKUP($B188,Area_EM_00,Seq!E$1,FALSE)),".",VLOOKUP($B188,Area_EM_00,Seq!E$1,FALSE))</f>
        <v>.</v>
      </c>
      <c r="HK188" s="9" t="str">
        <f>IF(ISNA(VLOOKUP($B188,Area_EM_00,Seq!F$1,FALSE)),".",VLOOKUP($B188,Area_EM_00,Seq!F$1,FALSE))</f>
        <v>.</v>
      </c>
      <c r="HL188" s="9" t="str">
        <f>IF(ISNA(VLOOKUP($B188,Area_EM_00,Seq!G$1,FALSE)),".",VLOOKUP($B188,Area_EM_00,Seq!G$1,FALSE))</f>
        <v>.</v>
      </c>
      <c r="HM188" s="9" t="str">
        <f>IF(ISNA(VLOOKUP($B188,Area_EM_00,Seq!H$1,FALSE)),".",VLOOKUP($B188,Area_EM_00,Seq!H$1,FALSE))</f>
        <v>.</v>
      </c>
      <c r="HN188" s="9" t="str">
        <f>IF(ISNA(VLOOKUP($B188,Area_EM_00,Seq!I$1,FALSE)),".",VLOOKUP($B188,Area_EM_00,Seq!I$1,FALSE))</f>
        <v>.</v>
      </c>
      <c r="HO188" s="9" t="str">
        <f>IF(ISNA(VLOOKUP($B188,Area_EM_00,Seq!J$1,FALSE)),".",VLOOKUP($B188,Area_EM_00,Seq!J$1,FALSE))</f>
        <v>.</v>
      </c>
      <c r="HQ188" s="27"/>
      <c r="HR188" s="9" t="str">
        <f>IFERROR(VLOOKUP($B188,AREA_EM3_60_00,Seq!E$1,FALSE),".")</f>
        <v>.</v>
      </c>
      <c r="HS188" s="9" t="str">
        <f>IFERROR(VLOOKUP($B188,AREA_EM3_60_00,Seq!F$1,FALSE),".")</f>
        <v>.</v>
      </c>
      <c r="HT188" s="9" t="str">
        <f>IFERROR(VLOOKUP($B188,AREA_EM3_60_00,Seq!G$1,FALSE),".")</f>
        <v>.</v>
      </c>
      <c r="HU188" s="9" t="str">
        <f>IFERROR(VLOOKUP($B188,AREA_EM3_10,Seq!B$1,FALSE),".")</f>
        <v>.</v>
      </c>
      <c r="HV188" s="9">
        <f t="shared" si="218"/>
        <v>3199016</v>
      </c>
      <c r="HW188" s="9">
        <f t="shared" si="219"/>
        <v>4131073</v>
      </c>
      <c r="HX188" s="9">
        <f t="shared" si="220"/>
        <v>5387613</v>
      </c>
      <c r="HY188" s="9">
        <f t="shared" si="221"/>
        <v>6858266</v>
      </c>
    </row>
    <row r="189" spans="1:233">
      <c r="A189" s="25" t="s">
        <v>2646</v>
      </c>
      <c r="B189" s="26" t="str">
        <f t="shared" si="178"/>
        <v>SolomonIs.</v>
      </c>
      <c r="C189" s="166" t="s">
        <v>1627</v>
      </c>
      <c r="D189" s="27">
        <f>VLOOKUP("CHN.NY.GDP.MKTP.KD",AREA_WB_6ATTRS,Seq!B$1,FALSE)/10000</f>
        <v>18294112.043860689</v>
      </c>
      <c r="E189" s="27">
        <f>VLOOKUP("CHN.NY.GDP.MKTP.KD",AREA_WB_6ATTRS,Seq!C$1,FALSE)/10000</f>
        <v>19245405.87014145</v>
      </c>
      <c r="F189" s="27">
        <f>VLOOKUP("CHN.NY.GDP.MKTP.KD",AREA_WB_6ATTRS,Seq!D$1,FALSE)/10000</f>
        <v>20996737.804324333</v>
      </c>
      <c r="G189" s="27">
        <f>VLOOKUP("CHN.NY.GDP.MKTP.KD",AREA_WB_6ATTRS,Seq!E$1,FALSE)/10000</f>
        <v>23285382.224995762</v>
      </c>
      <c r="H189" s="27">
        <f>VLOOKUP("CHN.NY.GDP.MKTP.KD",AREA_WB_6ATTRS,Seq!F$1,FALSE)/10000</f>
        <v>26824760.323195074</v>
      </c>
      <c r="I189" s="27">
        <f>VLOOKUP("CHN.NY.GDP.MKTP.KD",AREA_WB_6ATTRS,Seq!G$1,FALSE)/10000</f>
        <v>30446102.966826372</v>
      </c>
      <c r="J189" s="27">
        <f>VLOOKUP("CHN.NY.GDP.MKTP.KD",AREA_WB_6ATTRS,Seq!H$1,FALSE)/10000</f>
        <v>33125360.027907111</v>
      </c>
      <c r="K189" s="27">
        <f>VLOOKUP("CHN.NY.GDP.MKTP.KD",AREA_WB_6ATTRS,Seq!I$1,FALSE)/10000</f>
        <v>36967901.791144341</v>
      </c>
      <c r="L189" s="27">
        <f>VLOOKUP("CHN.NY.GDP.MKTP.KD",AREA_WB_6ATTRS,Seq!J$1,FALSE)/10000</f>
        <v>41145274.693543643</v>
      </c>
      <c r="M189" s="27">
        <f>VLOOKUP("CHN.NY.GDP.MKTP.KD",AREA_WB_6ATTRS,Seq!K$1,FALSE)/10000</f>
        <v>42832230.955979005</v>
      </c>
      <c r="N189" s="27">
        <f>VLOOKUP("CHN.NY.GDP.MKTP.KD",AREA_WB_6ATTRS,Seq!L$1,FALSE)/10000</f>
        <v>44459855.73230619</v>
      </c>
      <c r="O189" s="27">
        <f>VLOOKUP("CHN.NY.GDP.MKTP.KD",AREA_WB_6ATTRS,Seq!M$1,FALSE)/10000</f>
        <v>48550162.459678344</v>
      </c>
      <c r="P189" s="27">
        <f>VLOOKUP("CHN.NY.GDP.MKTP.KD",AREA_WB_6ATTRS,Seq!N$1,FALSE)/10000</f>
        <v>55444285.528952621</v>
      </c>
      <c r="Q189" s="27">
        <f>VLOOKUP("CHN.NY.GDP.MKTP.KD",AREA_WB_6ATTRS,Seq!O$1,FALSE)/10000</f>
        <v>63206485.503006078</v>
      </c>
      <c r="R189" s="27">
        <f>VLOOKUP("CHN.NY.GDP.MKTP.KD",AREA_WB_6ATTRS,Seq!P$1,FALSE)/10000</f>
        <v>71486535.103899792</v>
      </c>
      <c r="S189" s="27">
        <f>VLOOKUP("CHN.NY.GDP.MKTP.KD",AREA_WB_6ATTRS,Seq!Q$1,FALSE)/10000</f>
        <v>79278567.430224851</v>
      </c>
      <c r="T189" s="27">
        <f>VLOOKUP("CHN.NY.GDP.MKTP.KD",AREA_WB_6ATTRS,Seq!R$1,FALSE)/10000</f>
        <v>87206424.173247412</v>
      </c>
      <c r="U189" s="27">
        <f>VLOOKUP("CHN.NY.GDP.MKTP.KD",AREA_WB_6ATTRS,Seq!S$1,FALSE)/10000</f>
        <v>95316621.621359423</v>
      </c>
      <c r="V189" s="27">
        <f>VLOOKUP("CHN.NY.GDP.MKTP.KD",AREA_WB_6ATTRS,Seq!T$1,FALSE)/10000</f>
        <v>102751318.10782552</v>
      </c>
      <c r="W189" s="27">
        <f>VLOOKUP("CHN.NY.GDP.MKTP.KD",AREA_WB_6ATTRS,Seq!U$1,FALSE)/10000</f>
        <v>110560418.28402025</v>
      </c>
      <c r="X189" s="27">
        <f>VLOOKUP("CHN.NY.GDP.MKTP.KD",AREA_WB_6ATTRS,Seq!V$1,FALSE)/10000</f>
        <v>119847493.41987793</v>
      </c>
      <c r="Y189" s="27">
        <f>VLOOKUP("CHN.NY.GDP.MKTP.KD",AREA_WB_6ATTRS,Seq!W$1,FALSE)/10000</f>
        <v>129794835.37372778</v>
      </c>
      <c r="Z189" s="27">
        <f>VLOOKUP("CHN.NY.GDP.MKTP.KD",AREA_WB_6ATTRS,Seq!X$1,FALSE)/10000</f>
        <v>141606165.392737</v>
      </c>
      <c r="AA189" s="27">
        <f>VLOOKUP("CHN.NY.GDP.MKTP.KD",AREA_WB_6ATTRS,Seq!Y$1,FALSE)/10000</f>
        <v>155766781.9320105</v>
      </c>
      <c r="AB189" s="27">
        <f>VLOOKUP("CHN.NY.GDP.MKTP.KD",AREA_WB_6ATTRS,Seq!Z$1,FALSE)/10000</f>
        <v>171499226.90714428</v>
      </c>
      <c r="AC189" s="27">
        <f>VLOOKUP("CHN.NY.GDP.MKTP.KD",AREA_WB_6ATTRS,Seq!AA$1,FALSE)/10000</f>
        <v>190878639.54765138</v>
      </c>
      <c r="AD189" s="27">
        <f>VLOOKUP("CHN.NY.GDP.MKTP.KD",AREA_WB_6ATTRS,Seq!AB$1,FALSE)/10000</f>
        <v>215120226.77020231</v>
      </c>
      <c r="AE189" s="27">
        <f>VLOOKUP("CHN.NY.GDP.MKTP.KD",AREA_WB_6ATTRS,Seq!AC$1,FALSE)/10000</f>
        <v>245667298.97157177</v>
      </c>
      <c r="AF189" s="27">
        <f>VLOOKUP("CHN.NY.GDP.MKTP.KD",AREA_WB_6ATTRS,Seq!AD$1,FALSE)/10000</f>
        <v>269251359.67284226</v>
      </c>
      <c r="AG189" s="27">
        <f>VLOOKUP("CHN.NY.GDP.MKTP.KD",AREA_WB_6ATTRS,Seq!AE$1,FALSE)/10000</f>
        <v>294022484.76274431</v>
      </c>
      <c r="AH189" s="27">
        <f>VLOOKUP("CHN.NY.GDP.MKTP.KD",AREA_WB_6ATTRS,Seq!AF$1,FALSE)/10000</f>
        <v>324600823.17806971</v>
      </c>
      <c r="AI189" s="27">
        <f>VLOOKUP("CHN.NY.GDP.MKTP.KD",AREA_WB_6ATTRS,Seq!AG$1,FALSE)/10000</f>
        <v>354139498.08727396</v>
      </c>
      <c r="AJ189" s="27"/>
      <c r="AK189" s="27"/>
      <c r="AL189" s="27"/>
      <c r="AM189" s="27"/>
      <c r="AN189" s="27"/>
      <c r="AO189" s="27"/>
      <c r="AP189" s="27" t="str">
        <f>IFERROR(VLOOKUP(CONCATENATE($C189, ".NY.GDP.MKTP.KD"),AREA_WB_6ATTRS,Seq!B$1,FALSE)/10000,".")</f>
        <v>.</v>
      </c>
      <c r="AQ189" s="27" t="str">
        <f>IFERROR(VLOOKUP(CONCATENATE($C189, ".NY.GDP.MKTP.KD"),AREA_WB_6ATTRS,Seq!C$1,FALSE)/10000,".")</f>
        <v>.</v>
      </c>
      <c r="AR189" s="27" t="str">
        <f>IFERROR(VLOOKUP(CONCATENATE($C189, ".NY.GDP.MKTP.KD"),AREA_WB_6ATTRS,Seq!D$1,FALSE)/10000,".")</f>
        <v>.</v>
      </c>
      <c r="AS189" s="27" t="str">
        <f>IFERROR(VLOOKUP(CONCATENATE($C189, ".NY.GDP.MKTP.KD"),AREA_WB_6ATTRS,Seq!E$1,FALSE)/10000,".")</f>
        <v>.</v>
      </c>
      <c r="AT189" s="27" t="str">
        <f>IFERROR(VLOOKUP(CONCATENATE($C189, ".NY.GDP.MKTP.KD"),AREA_WB_6ATTRS,Seq!F$1,FALSE)/10000,".")</f>
        <v>.</v>
      </c>
      <c r="AU189" s="27" t="str">
        <f>IFERROR(VLOOKUP(CONCATENATE($C189, ".NY.GDP.MKTP.KD"),AREA_WB_6ATTRS,Seq!G$1,FALSE)/10000,".")</f>
        <v>.</v>
      </c>
      <c r="AV189" s="27" t="str">
        <f>IFERROR(VLOOKUP(CONCATENATE($C189, ".NY.GDP.MKTP.KD"),AREA_WB_6ATTRS,Seq!H$1,FALSE)/10000,".")</f>
        <v>.</v>
      </c>
      <c r="AW189" s="27" t="str">
        <f>IFERROR(VLOOKUP(CONCATENATE($C189, ".NY.GDP.MKTP.KD"),AREA_WB_6ATTRS,Seq!I$1,FALSE)/10000,".")</f>
        <v>.</v>
      </c>
      <c r="AX189" s="27" t="str">
        <f>IFERROR(VLOOKUP(CONCATENATE($C189, ".NY.GDP.MKTP.KD"),AREA_WB_6ATTRS,Seq!J$1,FALSE)/10000,".")</f>
        <v>.</v>
      </c>
      <c r="AY189" s="27" t="str">
        <f>IFERROR(VLOOKUP(CONCATENATE($C189, ".NY.GDP.MKTP.KD"),AREA_WB_6ATTRS,Seq!K$1,FALSE)/10000,".")</f>
        <v>.</v>
      </c>
      <c r="AZ189" s="27">
        <f>IFERROR(VLOOKUP(CONCATENATE($C189, ".NY.GDP.MKTP.KD"),AREA_WB_6ATTRS,Seq!L$1,FALSE)/10000,".")</f>
        <v>34086.598783856447</v>
      </c>
      <c r="BA189" s="27">
        <f>IFERROR(VLOOKUP(CONCATENATE($C189, ".NY.GDP.MKTP.KD"),AREA_WB_6ATTRS,Seq!M$1,FALSE)/10000,".")</f>
        <v>36133.219573462877</v>
      </c>
      <c r="BB189" s="27">
        <f>IFERROR(VLOOKUP(CONCATENATE($C189, ".NY.GDP.MKTP.KD"),AREA_WB_6ATTRS,Seq!N$1,FALSE)/10000,".")</f>
        <v>40718.686405872206</v>
      </c>
      <c r="BC189" s="27">
        <f>IFERROR(VLOOKUP(CONCATENATE($C189, ".NY.GDP.MKTP.KD"),AREA_WB_6ATTRS,Seq!O$1,FALSE)/10000,".")</f>
        <v>42337.848422965893</v>
      </c>
      <c r="BD189" s="27">
        <f>IFERROR(VLOOKUP(CONCATENATE($C189, ".NY.GDP.MKTP.KD"),AREA_WB_6ATTRS,Seq!P$1,FALSE)/10000,".")</f>
        <v>46230.31391205913</v>
      </c>
      <c r="BE189" s="27">
        <f>IFERROR(VLOOKUP(CONCATENATE($C189, ".NY.GDP.MKTP.KD"),AREA_WB_6ATTRS,Seq!Q$1,FALSE)/10000,".")</f>
        <v>50032.106328195121</v>
      </c>
      <c r="BF189" s="27">
        <f>IFERROR(VLOOKUP(CONCATENATE($C189, ".NY.GDP.MKTP.KD"),AREA_WB_6ATTRS,Seq!R$1,FALSE)/10000,".")</f>
        <v>50835.210688673593</v>
      </c>
      <c r="BG189" s="27">
        <f>IFERROR(VLOOKUP(CONCATENATE($C189, ".NY.GDP.MKTP.KD"),AREA_WB_6ATTRS,Seq!S$1,FALSE)/10000,".")</f>
        <v>50103.349456947246</v>
      </c>
      <c r="BH189" s="27">
        <f>IFERROR(VLOOKUP(CONCATENATE($C189, ".NY.GDP.MKTP.KD"),AREA_WB_6ATTRS,Seq!T$1,FALSE)/10000,".")</f>
        <v>50997.126890382955</v>
      </c>
      <c r="BI189" s="27">
        <f>IFERROR(VLOOKUP(CONCATENATE($C189, ".NY.GDP.MKTP.KD"),AREA_WB_6ATTRS,Seq!U$1,FALSE)/10000,".")</f>
        <v>50751.014263784717</v>
      </c>
      <c r="BJ189" s="27">
        <f>IFERROR(VLOOKUP(CONCATENATE($C189, ".NY.GDP.MKTP.KD"),AREA_WB_6ATTRS,Seq!V$1,FALSE)/10000,".")</f>
        <v>43510.121723341719</v>
      </c>
      <c r="BK189" s="27">
        <f>IFERROR(VLOOKUP(CONCATENATE($C189, ".NY.GDP.MKTP.KD"),AREA_WB_6ATTRS,Seq!W$1,FALSE)/10000,".")</f>
        <v>40038.638358692842</v>
      </c>
      <c r="BL189" s="27">
        <f>IFERROR(VLOOKUP(CONCATENATE($C189, ".NY.GDP.MKTP.KD"),AREA_WB_6ATTRS,Seq!X$1,FALSE)/10000,".")</f>
        <v>38917.556484649453</v>
      </c>
      <c r="BM189" s="27">
        <f>IFERROR(VLOOKUP(CONCATENATE($C189, ".NY.GDP.MKTP.KD"),AREA_WB_6ATTRS,Seq!Y$1,FALSE)/10000,".")</f>
        <v>41447.197656151657</v>
      </c>
      <c r="BN189" s="27">
        <f>IFERROR(VLOOKUP(CONCATENATE($C189, ".NY.GDP.MKTP.KD"),AREA_WB_6ATTRS,Seq!Z$1,FALSE)/10000,".")</f>
        <v>43477.435144091221</v>
      </c>
      <c r="BO189" s="27">
        <f>IFERROR(VLOOKUP(CONCATENATE($C189, ".NY.GDP.MKTP.KD"),AREA_WB_6ATTRS,Seq!AA$1,FALSE)/10000,".")</f>
        <v>45834.430915749523</v>
      </c>
      <c r="BP189" s="27">
        <f>IFERROR(VLOOKUP(CONCATENATE($C189, ".NY.GDP.MKTP.KD"),AREA_WB_6ATTRS,Seq!AB$1,FALSE)/10000,".")</f>
        <v>49018.388410184132</v>
      </c>
      <c r="BQ189" s="27">
        <f>IFERROR(VLOOKUP(CONCATENATE($C189, ".NY.GDP.MKTP.KD"),AREA_WB_6ATTRS,Seq!AC$1,FALSE)/10000,".")</f>
        <v>54263.355970073841</v>
      </c>
      <c r="BR189" s="27">
        <f>IFERROR(VLOOKUP(CONCATENATE($C189, ".NY.GDP.MKTP.KD"),AREA_WB_6ATTRS,Seq!AD$1,FALSE)/10000,".")</f>
        <v>58224.580955889236</v>
      </c>
      <c r="BS189" s="27">
        <f>IFERROR(VLOOKUP(CONCATENATE($C189, ".NY.GDP.MKTP.KD"),AREA_WB_6ATTRS,Seq!AE$1,FALSE)/10000,".")</f>
        <v>57525.885984418572</v>
      </c>
      <c r="BT189" s="27">
        <f>IFERROR(VLOOKUP(CONCATENATE($C189, ".NY.GDP.MKTP.KD"),AREA_WB_6ATTRS,Seq!AF$1,FALSE)/10000,".")</f>
        <v>61552.698003327896</v>
      </c>
      <c r="BU189" s="27">
        <f>IFERROR(VLOOKUP(CONCATENATE($C189, ".NY.GDP.MKTP.KD"),AREA_WB_6ATTRS,Seq!AG$1,FALSE)/10000,".")</f>
        <v>67092.440823627418</v>
      </c>
      <c r="BV189" s="27"/>
      <c r="BW189" s="27"/>
      <c r="BX189" s="27"/>
      <c r="BY189" s="27"/>
      <c r="BZ189" s="27"/>
      <c r="CA189" s="27"/>
      <c r="CB189" s="27"/>
      <c r="CC189" s="27">
        <f>CNPop!A$48</f>
        <v>5.0000000000000001E-3</v>
      </c>
      <c r="CD189" s="27">
        <f>CNPop!B$48</f>
        <v>6.0000000000000001E-3</v>
      </c>
      <c r="CE189" s="27">
        <f>CNPop!C$48</f>
        <v>6.0000000000000001E-3</v>
      </c>
      <c r="CF189" s="27">
        <f>CNPop!D$48</f>
        <v>7.0000000000000001E-3</v>
      </c>
      <c r="CG189" s="27">
        <f>CNPop!E$48</f>
        <v>7.0000000000000001E-3</v>
      </c>
      <c r="CH189" s="27">
        <f>CNPop!F$48</f>
        <v>8.0000000000000002E-3</v>
      </c>
      <c r="CI189" s="27">
        <f>CNPop!G$48</f>
        <v>8.9999999999999993E-3</v>
      </c>
      <c r="CJ189" s="27">
        <f>CNPop!H$48</f>
        <v>0.01</v>
      </c>
      <c r="CK189" s="27">
        <f>CNPop!I$48</f>
        <v>1.0999999999999999E-2</v>
      </c>
      <c r="CL189" s="27">
        <f>CNPop!J$48</f>
        <v>1.2E-2</v>
      </c>
      <c r="CM189" s="27">
        <f>CNPop!K$48</f>
        <v>1.4E-2</v>
      </c>
      <c r="CN189" s="27">
        <f>CNPop!L$48</f>
        <v>1.6E-2</v>
      </c>
      <c r="CO189" s="27">
        <f>CNPop!M$48</f>
        <v>1.7000000000000001E-2</v>
      </c>
      <c r="CP189" s="27">
        <f>CNPop!N$48</f>
        <v>1.9E-2</v>
      </c>
      <c r="CQ189" s="27">
        <f>CNPop!O$48</f>
        <v>2.1000000000000001E-2</v>
      </c>
      <c r="CR189" s="27">
        <f>CNPop!P$48</f>
        <v>2.3E-2</v>
      </c>
      <c r="CS189" s="27">
        <f>CNPop!Q$48</f>
        <v>2.5999999999999999E-2</v>
      </c>
      <c r="CT189" s="27">
        <f>CNPop!R$48</f>
        <v>2.8000000000000001E-2</v>
      </c>
      <c r="CU189" s="27">
        <f>CNPop!S$48</f>
        <v>0.03</v>
      </c>
      <c r="CV189" s="27">
        <f>CNPop!T$48</f>
        <v>3.3000000000000002E-2</v>
      </c>
      <c r="CW189" s="27">
        <f>CNPop!U$48</f>
        <v>3.5999999999999997E-2</v>
      </c>
      <c r="CX189" s="27">
        <f>CNPop!V$48</f>
        <v>3.9E-2</v>
      </c>
      <c r="CY189" s="27">
        <f>CNPop!W$48</f>
        <v>4.2000000000000003E-2</v>
      </c>
      <c r="CZ189" s="27">
        <f>CNPop!X$48</f>
        <v>4.4999999999999998E-2</v>
      </c>
      <c r="DA189" s="27">
        <f>CNPop!Y$48</f>
        <v>4.9000000000000002E-2</v>
      </c>
      <c r="DB189" s="27">
        <f>CNPop!Z$48</f>
        <v>5.1999999999999998E-2</v>
      </c>
      <c r="DC189" s="27">
        <f>CNPop!AA$48</f>
        <v>5.6000000000000001E-2</v>
      </c>
      <c r="DD189" s="27">
        <f>CNPop!AB$48</f>
        <v>0.06</v>
      </c>
      <c r="DE189" s="27">
        <f>CNPop!AC$48</f>
        <v>6.3E-2</v>
      </c>
      <c r="DF189" s="27">
        <f>CNPop!AD$48</f>
        <v>6.8000000000000005E-2</v>
      </c>
      <c r="DG189" s="27">
        <f>CNPop!AE$48</f>
        <v>7.1999999999999995E-2</v>
      </c>
      <c r="DH189" s="27">
        <f>CNPop!AF$48</f>
        <v>7.5999999999999998E-2</v>
      </c>
      <c r="DI189" s="27">
        <f>CNPop!AG$48</f>
        <v>8.1000000000000003E-2</v>
      </c>
      <c r="DJ189" s="27">
        <f>CNPop!AH$48</f>
        <v>8.5000000000000006E-2</v>
      </c>
      <c r="DK189" s="27">
        <f>CNPop!AI$48</f>
        <v>0.09</v>
      </c>
      <c r="DL189" s="27">
        <f>CNPop!AJ$48</f>
        <v>9.5000000000000001E-2</v>
      </c>
      <c r="DM189" s="27">
        <f>CNPop!AK$48</f>
        <v>0.1</v>
      </c>
      <c r="DN189" s="27"/>
      <c r="DO189" s="27" t="str">
        <f t="shared" si="226"/>
        <v>.</v>
      </c>
      <c r="DP189" s="27" t="str">
        <f t="shared" si="227"/>
        <v>.</v>
      </c>
      <c r="DQ189" s="27" t="str">
        <f t="shared" si="228"/>
        <v>.</v>
      </c>
      <c r="DR189" s="27" t="str">
        <f t="shared" si="229"/>
        <v>.</v>
      </c>
      <c r="DS189" s="27" t="str">
        <f t="shared" si="230"/>
        <v>.</v>
      </c>
      <c r="DT189" s="27" t="str">
        <f t="shared" si="231"/>
        <v>.</v>
      </c>
      <c r="DU189" s="27" t="str">
        <f t="shared" si="232"/>
        <v>.</v>
      </c>
      <c r="DV189" s="27" t="str">
        <f t="shared" si="233"/>
        <v>.</v>
      </c>
      <c r="DW189" s="27" t="str">
        <f t="shared" si="234"/>
        <v>.</v>
      </c>
      <c r="DX189" s="27" t="str">
        <f t="shared" si="235"/>
        <v>.</v>
      </c>
      <c r="DY189" s="27" t="str">
        <f t="shared" si="236"/>
        <v>.</v>
      </c>
      <c r="DZ189" s="27" t="str">
        <f t="shared" si="237"/>
        <v>.</v>
      </c>
      <c r="EA189" s="27" t="str">
        <f t="shared" si="238"/>
        <v>.</v>
      </c>
      <c r="EB189" s="27" t="str">
        <f t="shared" si="239"/>
        <v>.</v>
      </c>
      <c r="EC189" s="27" t="str">
        <f t="shared" si="240"/>
        <v>.</v>
      </c>
      <c r="ED189" s="27" t="str">
        <f t="shared" si="241"/>
        <v>.</v>
      </c>
      <c r="EE189" s="27" t="str">
        <f t="shared" si="242"/>
        <v>.</v>
      </c>
      <c r="EF189" s="27" t="str">
        <f t="shared" si="243"/>
        <v>.</v>
      </c>
      <c r="EG189" s="27" t="str">
        <f t="shared" si="244"/>
        <v>.</v>
      </c>
      <c r="EH189" s="27" t="str">
        <f t="shared" si="245"/>
        <v>.</v>
      </c>
      <c r="EI189" s="27" t="str">
        <f t="shared" si="246"/>
        <v>.</v>
      </c>
      <c r="EJ189" s="27" t="str">
        <f t="shared" si="247"/>
        <v>.</v>
      </c>
      <c r="EK189" s="27" t="str">
        <f t="shared" si="248"/>
        <v>.</v>
      </c>
      <c r="EL189" s="27" t="str">
        <f t="shared" si="249"/>
        <v>.</v>
      </c>
      <c r="EM189" s="27" t="str">
        <f t="shared" si="250"/>
        <v>.</v>
      </c>
      <c r="EN189" s="27" t="str">
        <f t="shared" si="251"/>
        <v>.</v>
      </c>
      <c r="EO189" s="27" t="str">
        <f t="shared" si="252"/>
        <v>.</v>
      </c>
      <c r="EP189" s="27" t="str">
        <f t="shared" si="215"/>
        <v>.</v>
      </c>
      <c r="EQ189" s="27" t="str">
        <f t="shared" si="216"/>
        <v>.</v>
      </c>
      <c r="ER189" s="27" t="str">
        <f t="shared" si="263"/>
        <v>.</v>
      </c>
      <c r="ES189" s="27" t="str">
        <f t="shared" si="263"/>
        <v>.</v>
      </c>
      <c r="ET189" s="27" t="str">
        <f t="shared" si="263"/>
        <v>.</v>
      </c>
      <c r="EU189" s="27"/>
      <c r="EV189" s="27"/>
      <c r="EW189" s="27"/>
      <c r="EX189" s="27"/>
      <c r="EY189" s="27"/>
      <c r="EZ189" s="27" t="str">
        <f>IFERROR(VLOOKUP(CONCATENATE($C189,".SL.TLF.TERT.ZS"),AREA_WB_6ATTRS,Seq!B$1,FALSE)/100,".")</f>
        <v>.</v>
      </c>
      <c r="FA189" s="27" t="str">
        <f>IFERROR(VLOOKUP(CONCATENATE($C189,".SL.TLF.TERT.ZS"),AREA_WB_6ATTRS,Seq!C$1,FALSE)/100,".")</f>
        <v>.</v>
      </c>
      <c r="FB189" s="27" t="str">
        <f>IFERROR(VLOOKUP(CONCATENATE($C189,".SL.TLF.TERT.ZS"),AREA_WB_6ATTRS,Seq!D$1,FALSE)/100,".")</f>
        <v>.</v>
      </c>
      <c r="FC189" s="27" t="str">
        <f>IFERROR(VLOOKUP(CONCATENATE($C189,".SL.TLF.TERT.ZS"),AREA_WB_6ATTRS,Seq!E$1,FALSE)/100,".")</f>
        <v>.</v>
      </c>
      <c r="FD189" s="27" t="str">
        <f>IFERROR(VLOOKUP(CONCATENATE($C189,".SL.TLF.TERT.ZS"),AREA_WB_6ATTRS,Seq!F$1,FALSE)/100,".")</f>
        <v>.</v>
      </c>
      <c r="FE189" s="27" t="str">
        <f>IFERROR(VLOOKUP(CONCATENATE($C189,".SL.TLF.TERT.ZS"),AREA_WB_6ATTRS,Seq!G$1,FALSE)/100,".")</f>
        <v>.</v>
      </c>
      <c r="FF189" s="27" t="str">
        <f>IFERROR(VLOOKUP(CONCATENATE($C189,".SL.TLF.TERT.ZS"),AREA_WB_6ATTRS,Seq!H$1,FALSE)/100,".")</f>
        <v>.</v>
      </c>
      <c r="FG189" s="27" t="str">
        <f>IFERROR(VLOOKUP(CONCATENATE($C189,".SL.TLF.TERT.ZS"),AREA_WB_6ATTRS,Seq!I$1,FALSE)/100,".")</f>
        <v>.</v>
      </c>
      <c r="FH189" s="27" t="str">
        <f>IFERROR(VLOOKUP(CONCATENATE($C189,".SL.TLF.TERT.ZS"),AREA_WB_6ATTRS,Seq!J$1,FALSE)/100,".")</f>
        <v>.</v>
      </c>
      <c r="FI189" s="27" t="str">
        <f>IFERROR(VLOOKUP(CONCATENATE($C189,".SL.TLF.TERT.ZS"),AREA_WB_6ATTRS,Seq!K$1,FALSE)/100,".")</f>
        <v>.</v>
      </c>
      <c r="FJ189" s="27" t="str">
        <f>IFERROR(VLOOKUP(CONCATENATE($C189,".SL.TLF.TERT.ZS"),AREA_WB_6ATTRS,Seq!L$1,FALSE)/100,".")</f>
        <v>.</v>
      </c>
      <c r="FK189" s="27" t="str">
        <f>IFERROR(VLOOKUP(CONCATENATE($C189,".SL.TLF.TERT.ZS"),AREA_WB_6ATTRS,Seq!M$1,FALSE)/100,".")</f>
        <v>.</v>
      </c>
      <c r="FL189" s="27" t="str">
        <f>IFERROR(VLOOKUP(CONCATENATE($C189,".SL.TLF.TERT.ZS"),AREA_WB_6ATTRS,Seq!N$1,FALSE)/100,".")</f>
        <v>.</v>
      </c>
      <c r="FM189" s="27" t="str">
        <f>IFERROR(VLOOKUP(CONCATENATE($C189,".SL.TLF.TERT.ZS"),AREA_WB_6ATTRS,Seq!O$1,FALSE)/100,".")</f>
        <v>.</v>
      </c>
      <c r="FN189" s="27" t="str">
        <f>IFERROR(VLOOKUP(CONCATENATE($C189,".SL.TLF.TERT.ZS"),AREA_WB_6ATTRS,Seq!P$1,FALSE)/100,".")</f>
        <v>.</v>
      </c>
      <c r="FO189" s="27" t="str">
        <f>IFERROR(VLOOKUP(CONCATENATE($C189,".SL.TLF.TERT.ZS"),AREA_WB_6ATTRS,Seq!Q$1,FALSE)/100,".")</f>
        <v>.</v>
      </c>
      <c r="FP189" s="27" t="str">
        <f>IFERROR(VLOOKUP(CONCATENATE($C189,".SL.TLF.TERT.ZS"),AREA_WB_6ATTRS,Seq!R$1,FALSE)/100,".")</f>
        <v>.</v>
      </c>
      <c r="FQ189" s="27" t="str">
        <f>IFERROR(VLOOKUP(CONCATENATE($C189,".SL.TLF.TERT.ZS"),AREA_WB_6ATTRS,Seq!S$1,FALSE)/100,".")</f>
        <v>.</v>
      </c>
      <c r="FR189" s="27" t="str">
        <f>IFERROR(VLOOKUP(CONCATENATE($C189,".SL.TLF.TERT.ZS"),AREA_WB_6ATTRS,Seq!T$1,FALSE)/100,".")</f>
        <v>.</v>
      </c>
      <c r="FS189" s="27" t="str">
        <f>IFERROR(VLOOKUP(CONCATENATE($C189,".SL.TLF.TERT.ZS"),AREA_WB_6ATTRS,Seq!U$1,FALSE)/100,".")</f>
        <v>.</v>
      </c>
      <c r="FT189" s="27" t="str">
        <f>IFERROR(VLOOKUP(CONCATENATE($C189,".SL.TLF.TERT.ZS"),AREA_WB_6ATTRS,Seq!V$1,FALSE)/100,".")</f>
        <v>.</v>
      </c>
      <c r="FU189" s="27" t="str">
        <f>IFERROR(VLOOKUP(CONCATENATE($C189,".SL.TLF.TERT.ZS"),AREA_WB_6ATTRS,Seq!W$1,FALSE)/100,".")</f>
        <v>.</v>
      </c>
      <c r="FV189" s="27" t="str">
        <f>IFERROR(VLOOKUP(CONCATENATE($C189,".SL.TLF.TERT.ZS"),AREA_WB_6ATTRS,Seq!X$1,FALSE)/100,".")</f>
        <v>.</v>
      </c>
      <c r="FW189" s="27" t="str">
        <f>IFERROR(VLOOKUP(CONCATENATE($C189,".SL.TLF.TERT.ZS"),AREA_WB_6ATTRS,Seq!Y$1,FALSE)/100,".")</f>
        <v>.</v>
      </c>
      <c r="FX189" s="27" t="str">
        <f>IFERROR(VLOOKUP(CONCATENATE($C189,".SL.TLF.TERT.ZS"),AREA_WB_6ATTRS,Seq!Z$1,FALSE)/100,".")</f>
        <v>.</v>
      </c>
      <c r="FY189" s="27" t="str">
        <f>IFERROR(VLOOKUP(CONCATENATE($C189,".SL.TLF.TERT.ZS"),AREA_WB_6ATTRS,Seq!AA$1,FALSE)/100,".")</f>
        <v>.</v>
      </c>
      <c r="FZ189" s="27" t="str">
        <f>IFERROR(VLOOKUP(CONCATENATE($C189,".SL.TLF.TERT.ZS"),AREA_WB_6ATTRS,Seq!AB$1,FALSE)/100,".")</f>
        <v>.</v>
      </c>
      <c r="GA189" s="27" t="str">
        <f>IFERROR(VLOOKUP(CONCATENATE($C189,".SL.TLF.TERT.ZS"),AREA_WB_6ATTRS,Seq!AC$1,FALSE)/100,".")</f>
        <v>.</v>
      </c>
      <c r="GB189" s="27" t="str">
        <f>IFERROR(VLOOKUP(CONCATENATE($C189,".SL.TLF.TERT.ZS"),AREA_WB_6ATTRS,Seq!AD$1,FALSE)/100,".")</f>
        <v>.</v>
      </c>
      <c r="GC189" s="27" t="str">
        <f>IFERROR(VLOOKUP(CONCATENATE($C189,".SL.TLF.TERT.ZS"),AREA_WB_6ATTRS,Seq!AE$1,FALSE)/100,".")</f>
        <v>.</v>
      </c>
      <c r="GD189" s="27" t="str">
        <f>IFERROR(VLOOKUP(CONCATENATE($C189,".SL.TLF.TERT.ZS"),AREA_WB_6ATTRS,Seq!AF$1,FALSE)/100,".")</f>
        <v>.</v>
      </c>
      <c r="GE189" s="27" t="str">
        <f>IFERROR(VLOOKUP(CONCATENATE($C189,".SL.TLF.TERT.ZS"),AREA_WB_6ATTRS,Seq!AG$1,FALSE)/100,".")</f>
        <v>.</v>
      </c>
      <c r="GF189" s="27" t="str">
        <f>IFERROR(VLOOKUP(CONCATENATE($C189,".SL.TLF.TERT.ZS"),AREA_WB_6ATTRS,Seq!AH$1,FALSE)/100,".")</f>
        <v>.</v>
      </c>
      <c r="GG189" s="27" t="str">
        <f>IFERROR(VLOOKUP(CONCATENATE($C189,".SL.TLF.TERT.ZS"),AREA_WB_6ATTRS,Seq!AI$1,FALSE)/100,".")</f>
        <v>.</v>
      </c>
      <c r="GH189" s="27" t="str">
        <f>IFERROR(VLOOKUP(CONCATENATE($C189,".SL.TLF.TERT.ZS"),AREA_WB_6ATTRS,Seq!AJ$1,FALSE)/100,".")</f>
        <v>.</v>
      </c>
      <c r="GI189" s="27" t="str">
        <f>IFERROR(VLOOKUP(CONCATENATE($C189,".SL.TLF.TERT.ZS"),AREA_WB_6ATTRS,Seq!AK$1,FALSE)/100,".")</f>
        <v>.</v>
      </c>
      <c r="GJ189" s="27" t="str">
        <f>IFERROR(VLOOKUP(CONCATENATE($C189,".SL.TLF.TERT.ZS"),AREA_WB_6ATTRS,Seq!AL$1,FALSE)/100,".")</f>
        <v>.</v>
      </c>
      <c r="GK189" s="27"/>
      <c r="GL189" s="27"/>
      <c r="GM189" s="27">
        <f t="shared" si="253"/>
        <v>2.1841691420583609E-3</v>
      </c>
      <c r="GN189" s="27" t="str">
        <f t="shared" si="254"/>
        <v>.</v>
      </c>
      <c r="GO189" s="27" t="str">
        <f t="shared" si="217"/>
        <v>.</v>
      </c>
      <c r="GP189" s="27"/>
      <c r="GQ189" s="9">
        <f>IF(VLOOKUP($B189,EM_80!$B$1:$C$201,2,FALSE)&gt;0,VLOOKUP($B189,EM_80!$B$1:$C$201,2,FALSE),".")</f>
        <v>500</v>
      </c>
      <c r="GR189" s="9" t="str">
        <f t="shared" si="255"/>
        <v>.</v>
      </c>
      <c r="GS189" s="9" t="str">
        <f t="shared" si="210"/>
        <v>.</v>
      </c>
      <c r="GU189">
        <f t="shared" si="256"/>
        <v>228920</v>
      </c>
      <c r="GV189">
        <f t="shared" si="257"/>
        <v>313629</v>
      </c>
      <c r="GW189">
        <f t="shared" si="258"/>
        <v>415544</v>
      </c>
      <c r="GX189">
        <f t="shared" si="259"/>
        <v>538148</v>
      </c>
      <c r="GZ189" s="9" t="str">
        <f>IF(ISNA(VLOOKUP($B189,Area_EM_90,Seq!C$1,FALSE)),".",VLOOKUP($B189,Area_EM_90,Seq!C$1,FALSE))</f>
        <v>.</v>
      </c>
      <c r="HA189" s="9" t="str">
        <f>IF(ISNA(VLOOKUP($B189,Area_EM_90,Seq!D$1,FALSE)),".",VLOOKUP($B189,Area_EM_90,Seq!D$1,FALSE))</f>
        <v>.</v>
      </c>
      <c r="HB189" s="9" t="str">
        <f>IF(ISNA(VLOOKUP($B189,Area_EM_90,Seq!E$1,FALSE)),".",VLOOKUP($B189,Area_EM_90,Seq!E$1,FALSE))</f>
        <v>.</v>
      </c>
      <c r="HC189" s="9" t="str">
        <f>IF(ISNA(VLOOKUP($B189,Area_EM_90,Seq!F$1,FALSE)),".",VLOOKUP($B189,Area_EM_90,Seq!F$1,FALSE))</f>
        <v>.</v>
      </c>
      <c r="HD189" s="9" t="str">
        <f>IF(ISNA(VLOOKUP($B189,Area_EM_90,Seq!G$1,FALSE)),".",VLOOKUP($B189,Area_EM_90,Seq!G$1,FALSE))</f>
        <v>.</v>
      </c>
      <c r="HE189" s="9" t="str">
        <f>IF(ISNA(VLOOKUP($B189,Area_EM_90,Seq!H$1,FALSE)),".",VLOOKUP($B189,Area_EM_90,Seq!H$1,FALSE))</f>
        <v>.</v>
      </c>
      <c r="HF189" s="9" t="str">
        <f>IF(ISNA(VLOOKUP($B189,Area_EM_90,Seq!I$1,FALSE)),".",VLOOKUP($B189,Area_EM_90,Seq!I$1,FALSE))</f>
        <v>.</v>
      </c>
      <c r="HG189" s="9" t="str">
        <f>IF(ISNA(VLOOKUP($B189,Area_EM_90,Seq!J$1,FALSE)),".",VLOOKUP($B189,Area_EM_90,Seq!J$1,FALSE))</f>
        <v>.</v>
      </c>
      <c r="HH189" s="9" t="str">
        <f>IF(ISNA(VLOOKUP($B189,Area_EM_00,Seq!C$1,FALSE)),".",VLOOKUP($B189,Area_EM_00,Seq!C$1,FALSE))</f>
        <v>.</v>
      </c>
      <c r="HI189" s="9" t="str">
        <f>IF(ISNA(VLOOKUP($B189,Area_EM_00,Seq!D$1,FALSE)),".",VLOOKUP($B189,Area_EM_00,Seq!D$1,FALSE))</f>
        <v>.</v>
      </c>
      <c r="HJ189" s="9" t="str">
        <f>IF(ISNA(VLOOKUP($B189,Area_EM_00,Seq!E$1,FALSE)),".",VLOOKUP($B189,Area_EM_00,Seq!E$1,FALSE))</f>
        <v>.</v>
      </c>
      <c r="HK189" s="9" t="str">
        <f>IF(ISNA(VLOOKUP($B189,Area_EM_00,Seq!F$1,FALSE)),".",VLOOKUP($B189,Area_EM_00,Seq!F$1,FALSE))</f>
        <v>.</v>
      </c>
      <c r="HL189" s="9" t="str">
        <f>IF(ISNA(VLOOKUP($B189,Area_EM_00,Seq!G$1,FALSE)),".",VLOOKUP($B189,Area_EM_00,Seq!G$1,FALSE))</f>
        <v>.</v>
      </c>
      <c r="HM189" s="9" t="str">
        <f>IF(ISNA(VLOOKUP($B189,Area_EM_00,Seq!H$1,FALSE)),".",VLOOKUP($B189,Area_EM_00,Seq!H$1,FALSE))</f>
        <v>.</v>
      </c>
      <c r="HN189" s="9" t="str">
        <f>IF(ISNA(VLOOKUP($B189,Area_EM_00,Seq!I$1,FALSE)),".",VLOOKUP($B189,Area_EM_00,Seq!I$1,FALSE))</f>
        <v>.</v>
      </c>
      <c r="HO189" s="9" t="str">
        <f>IF(ISNA(VLOOKUP($B189,Area_EM_00,Seq!J$1,FALSE)),".",VLOOKUP($B189,Area_EM_00,Seq!J$1,FALSE))</f>
        <v>.</v>
      </c>
      <c r="HQ189" s="27"/>
      <c r="HR189" s="9" t="str">
        <f>IFERROR(VLOOKUP($B189,AREA_EM3_60_00,Seq!E$1,FALSE),".")</f>
        <v>.</v>
      </c>
      <c r="HS189" s="9" t="str">
        <f>IFERROR(VLOOKUP($B189,AREA_EM3_60_00,Seq!F$1,FALSE),".")</f>
        <v>.</v>
      </c>
      <c r="HT189" s="9" t="str">
        <f>IFERROR(VLOOKUP($B189,AREA_EM3_60_00,Seq!G$1,FALSE),".")</f>
        <v>.</v>
      </c>
      <c r="HU189" s="9" t="str">
        <f>IFERROR(VLOOKUP($B189,AREA_EM3_10,Seq!B$1,FALSE),".")</f>
        <v>.</v>
      </c>
      <c r="HV189" s="9">
        <f t="shared" si="218"/>
        <v>228920</v>
      </c>
      <c r="HW189" s="9">
        <f t="shared" si="219"/>
        <v>313629</v>
      </c>
      <c r="HX189" s="9">
        <f t="shared" si="220"/>
        <v>415544</v>
      </c>
      <c r="HY189" s="9">
        <f t="shared" si="221"/>
        <v>538148</v>
      </c>
    </row>
    <row r="190" spans="1:233">
      <c r="A190" s="25" t="s">
        <v>2648</v>
      </c>
      <c r="B190" s="26" t="str">
        <f t="shared" si="178"/>
        <v>Tonga</v>
      </c>
      <c r="C190" s="166" t="s">
        <v>1654</v>
      </c>
      <c r="D190" s="27">
        <f>VLOOKUP("CHN.NY.GDP.MKTP.KD",AREA_WB_6ATTRS,Seq!B$1,FALSE)/10000</f>
        <v>18294112.043860689</v>
      </c>
      <c r="E190" s="27">
        <f>VLOOKUP("CHN.NY.GDP.MKTP.KD",AREA_WB_6ATTRS,Seq!C$1,FALSE)/10000</f>
        <v>19245405.87014145</v>
      </c>
      <c r="F190" s="27">
        <f>VLOOKUP("CHN.NY.GDP.MKTP.KD",AREA_WB_6ATTRS,Seq!D$1,FALSE)/10000</f>
        <v>20996737.804324333</v>
      </c>
      <c r="G190" s="27">
        <f>VLOOKUP("CHN.NY.GDP.MKTP.KD",AREA_WB_6ATTRS,Seq!E$1,FALSE)/10000</f>
        <v>23285382.224995762</v>
      </c>
      <c r="H190" s="27">
        <f>VLOOKUP("CHN.NY.GDP.MKTP.KD",AREA_WB_6ATTRS,Seq!F$1,FALSE)/10000</f>
        <v>26824760.323195074</v>
      </c>
      <c r="I190" s="27">
        <f>VLOOKUP("CHN.NY.GDP.MKTP.KD",AREA_WB_6ATTRS,Seq!G$1,FALSE)/10000</f>
        <v>30446102.966826372</v>
      </c>
      <c r="J190" s="27">
        <f>VLOOKUP("CHN.NY.GDP.MKTP.KD",AREA_WB_6ATTRS,Seq!H$1,FALSE)/10000</f>
        <v>33125360.027907111</v>
      </c>
      <c r="K190" s="27">
        <f>VLOOKUP("CHN.NY.GDP.MKTP.KD",AREA_WB_6ATTRS,Seq!I$1,FALSE)/10000</f>
        <v>36967901.791144341</v>
      </c>
      <c r="L190" s="27">
        <f>VLOOKUP("CHN.NY.GDP.MKTP.KD",AREA_WB_6ATTRS,Seq!J$1,FALSE)/10000</f>
        <v>41145274.693543643</v>
      </c>
      <c r="M190" s="27">
        <f>VLOOKUP("CHN.NY.GDP.MKTP.KD",AREA_WB_6ATTRS,Seq!K$1,FALSE)/10000</f>
        <v>42832230.955979005</v>
      </c>
      <c r="N190" s="27">
        <f>VLOOKUP("CHN.NY.GDP.MKTP.KD",AREA_WB_6ATTRS,Seq!L$1,FALSE)/10000</f>
        <v>44459855.73230619</v>
      </c>
      <c r="O190" s="27">
        <f>VLOOKUP("CHN.NY.GDP.MKTP.KD",AREA_WB_6ATTRS,Seq!M$1,FALSE)/10000</f>
        <v>48550162.459678344</v>
      </c>
      <c r="P190" s="27">
        <f>VLOOKUP("CHN.NY.GDP.MKTP.KD",AREA_WB_6ATTRS,Seq!N$1,FALSE)/10000</f>
        <v>55444285.528952621</v>
      </c>
      <c r="Q190" s="27">
        <f>VLOOKUP("CHN.NY.GDP.MKTP.KD",AREA_WB_6ATTRS,Seq!O$1,FALSE)/10000</f>
        <v>63206485.503006078</v>
      </c>
      <c r="R190" s="27">
        <f>VLOOKUP("CHN.NY.GDP.MKTP.KD",AREA_WB_6ATTRS,Seq!P$1,FALSE)/10000</f>
        <v>71486535.103899792</v>
      </c>
      <c r="S190" s="27">
        <f>VLOOKUP("CHN.NY.GDP.MKTP.KD",AREA_WB_6ATTRS,Seq!Q$1,FALSE)/10000</f>
        <v>79278567.430224851</v>
      </c>
      <c r="T190" s="27">
        <f>VLOOKUP("CHN.NY.GDP.MKTP.KD",AREA_WB_6ATTRS,Seq!R$1,FALSE)/10000</f>
        <v>87206424.173247412</v>
      </c>
      <c r="U190" s="27">
        <f>VLOOKUP("CHN.NY.GDP.MKTP.KD",AREA_WB_6ATTRS,Seq!S$1,FALSE)/10000</f>
        <v>95316621.621359423</v>
      </c>
      <c r="V190" s="27">
        <f>VLOOKUP("CHN.NY.GDP.MKTP.KD",AREA_WB_6ATTRS,Seq!T$1,FALSE)/10000</f>
        <v>102751318.10782552</v>
      </c>
      <c r="W190" s="27">
        <f>VLOOKUP("CHN.NY.GDP.MKTP.KD",AREA_WB_6ATTRS,Seq!U$1,FALSE)/10000</f>
        <v>110560418.28402025</v>
      </c>
      <c r="X190" s="27">
        <f>VLOOKUP("CHN.NY.GDP.MKTP.KD",AREA_WB_6ATTRS,Seq!V$1,FALSE)/10000</f>
        <v>119847493.41987793</v>
      </c>
      <c r="Y190" s="27">
        <f>VLOOKUP("CHN.NY.GDP.MKTP.KD",AREA_WB_6ATTRS,Seq!W$1,FALSE)/10000</f>
        <v>129794835.37372778</v>
      </c>
      <c r="Z190" s="27">
        <f>VLOOKUP("CHN.NY.GDP.MKTP.KD",AREA_WB_6ATTRS,Seq!X$1,FALSE)/10000</f>
        <v>141606165.392737</v>
      </c>
      <c r="AA190" s="27">
        <f>VLOOKUP("CHN.NY.GDP.MKTP.KD",AREA_WB_6ATTRS,Seq!Y$1,FALSE)/10000</f>
        <v>155766781.9320105</v>
      </c>
      <c r="AB190" s="27">
        <f>VLOOKUP("CHN.NY.GDP.MKTP.KD",AREA_WB_6ATTRS,Seq!Z$1,FALSE)/10000</f>
        <v>171499226.90714428</v>
      </c>
      <c r="AC190" s="27">
        <f>VLOOKUP("CHN.NY.GDP.MKTP.KD",AREA_WB_6ATTRS,Seq!AA$1,FALSE)/10000</f>
        <v>190878639.54765138</v>
      </c>
      <c r="AD190" s="27">
        <f>VLOOKUP("CHN.NY.GDP.MKTP.KD",AREA_WB_6ATTRS,Seq!AB$1,FALSE)/10000</f>
        <v>215120226.77020231</v>
      </c>
      <c r="AE190" s="27">
        <f>VLOOKUP("CHN.NY.GDP.MKTP.KD",AREA_WB_6ATTRS,Seq!AC$1,FALSE)/10000</f>
        <v>245667298.97157177</v>
      </c>
      <c r="AF190" s="27">
        <f>VLOOKUP("CHN.NY.GDP.MKTP.KD",AREA_WB_6ATTRS,Seq!AD$1,FALSE)/10000</f>
        <v>269251359.67284226</v>
      </c>
      <c r="AG190" s="27">
        <f>VLOOKUP("CHN.NY.GDP.MKTP.KD",AREA_WB_6ATTRS,Seq!AE$1,FALSE)/10000</f>
        <v>294022484.76274431</v>
      </c>
      <c r="AH190" s="27">
        <f>VLOOKUP("CHN.NY.GDP.MKTP.KD",AREA_WB_6ATTRS,Seq!AF$1,FALSE)/10000</f>
        <v>324600823.17806971</v>
      </c>
      <c r="AI190" s="27">
        <f>VLOOKUP("CHN.NY.GDP.MKTP.KD",AREA_WB_6ATTRS,Seq!AG$1,FALSE)/10000</f>
        <v>354139498.08727396</v>
      </c>
      <c r="AJ190" s="27"/>
      <c r="AK190" s="27"/>
      <c r="AL190" s="27"/>
      <c r="AM190" s="27"/>
      <c r="AN190" s="27"/>
      <c r="AO190" s="27"/>
      <c r="AP190" s="27" t="str">
        <f>IFERROR(VLOOKUP(CONCATENATE($C190, ".NY.GDP.MKTP.KD"),AREA_WB_6ATTRS,Seq!B$1,FALSE)/10000,".")</f>
        <v>.</v>
      </c>
      <c r="AQ190" s="27">
        <f>IFERROR(VLOOKUP(CONCATENATE($C190, ".NY.GDP.MKTP.KD"),AREA_WB_6ATTRS,Seq!C$1,FALSE)/10000,".")</f>
        <v>12095.314403016011</v>
      </c>
      <c r="AR190" s="27">
        <f>IFERROR(VLOOKUP(CONCATENATE($C190, ".NY.GDP.MKTP.KD"),AREA_WB_6ATTRS,Seq!D$1,FALSE)/10000,".")</f>
        <v>12668.784452480058</v>
      </c>
      <c r="AS190" s="27">
        <f>IFERROR(VLOOKUP(CONCATENATE($C190, ".NY.GDP.MKTP.KD"),AREA_WB_6ATTRS,Seq!E$1,FALSE)/10000,".")</f>
        <v>12919.932061573501</v>
      </c>
      <c r="AT190" s="27">
        <f>IFERROR(VLOOKUP(CONCATENATE($C190, ".NY.GDP.MKTP.KD"),AREA_WB_6ATTRS,Seq!F$1,FALSE)/10000,".")</f>
        <v>13144.531641949541</v>
      </c>
      <c r="AU190" s="27">
        <f>IFERROR(VLOOKUP(CONCATENATE($C190, ".NY.GDP.MKTP.KD"),AREA_WB_6ATTRS,Seq!G$1,FALSE)/10000,".")</f>
        <v>14006.609654226833</v>
      </c>
      <c r="AV190" s="27">
        <f>IFERROR(VLOOKUP(CONCATENATE($C190, ".NY.GDP.MKTP.KD"),AREA_WB_6ATTRS,Seq!H$1,FALSE)/10000,".")</f>
        <v>14303.361239031148</v>
      </c>
      <c r="AW190" s="27">
        <f>IFERROR(VLOOKUP(CONCATENATE($C190, ".NY.GDP.MKTP.KD"),AREA_WB_6ATTRS,Seq!I$1,FALSE)/10000,".")</f>
        <v>14730.409897295094</v>
      </c>
      <c r="AX190" s="27">
        <f>IFERROR(VLOOKUP(CONCATENATE($C190, ".NY.GDP.MKTP.KD"),AREA_WB_6ATTRS,Seq!J$1,FALSE)/10000,".")</f>
        <v>14453.202873509723</v>
      </c>
      <c r="AY190" s="27">
        <f>IFERROR(VLOOKUP(CONCATENATE($C190, ".NY.GDP.MKTP.KD"),AREA_WB_6ATTRS,Seq!K$1,FALSE)/10000,".")</f>
        <v>14509.556357781017</v>
      </c>
      <c r="AZ190" s="27">
        <f>IFERROR(VLOOKUP(CONCATENATE($C190, ".NY.GDP.MKTP.KD"),AREA_WB_6ATTRS,Seq!L$1,FALSE)/10000,".")</f>
        <v>14212.967644318531</v>
      </c>
      <c r="BA190" s="27">
        <f>IFERROR(VLOOKUP(CONCATENATE($C190, ".NY.GDP.MKTP.KD"),AREA_WB_6ATTRS,Seq!M$1,FALSE)/10000,".")</f>
        <v>15124.721415852307</v>
      </c>
      <c r="BB190" s="27">
        <f>IFERROR(VLOOKUP(CONCATENATE($C190, ".NY.GDP.MKTP.KD"),AREA_WB_6ATTRS,Seq!N$1,FALSE)/10000,".")</f>
        <v>15162.833309839252</v>
      </c>
      <c r="BC190" s="27">
        <f>IFERROR(VLOOKUP(CONCATENATE($C190, ".NY.GDP.MKTP.KD"),AREA_WB_6ATTRS,Seq!O$1,FALSE)/10000,".")</f>
        <v>15729.625579388652</v>
      </c>
      <c r="BD190" s="27">
        <f>IFERROR(VLOOKUP(CONCATENATE($C190, ".NY.GDP.MKTP.KD"),AREA_WB_6ATTRS,Seq!P$1,FALSE)/10000,".")</f>
        <v>16508.639207335429</v>
      </c>
      <c r="BE190" s="27">
        <f>IFERROR(VLOOKUP(CONCATENATE($C190, ".NY.GDP.MKTP.KD"),AREA_WB_6ATTRS,Seq!Q$1,FALSE)/10000,".")</f>
        <v>17121.419765448467</v>
      </c>
      <c r="BF190" s="27">
        <f>IFERROR(VLOOKUP(CONCATENATE($C190, ".NY.GDP.MKTP.KD"),AREA_WB_6ATTRS,Seq!R$1,FALSE)/10000,".")</f>
        <v>17123.168997200712</v>
      </c>
      <c r="BG190" s="27">
        <f>IFERROR(VLOOKUP(CONCATENATE($C190, ".NY.GDP.MKTP.KD"),AREA_WB_6ATTRS,Seq!S$1,FALSE)/10000,".")</f>
        <v>17100.637489223613</v>
      </c>
      <c r="BH190" s="27">
        <f>IFERROR(VLOOKUP(CONCATENATE($C190, ".NY.GDP.MKTP.KD"),AREA_WB_6ATTRS,Seq!T$1,FALSE)/10000,".")</f>
        <v>17565.571092506168</v>
      </c>
      <c r="BI190" s="27">
        <f>IFERROR(VLOOKUP(CONCATENATE($C190, ".NY.GDP.MKTP.KD"),AREA_WB_6ATTRS,Seq!U$1,FALSE)/10000,".")</f>
        <v>18247.415476447604</v>
      </c>
      <c r="BJ190" s="27">
        <f>IFERROR(VLOOKUP(CONCATENATE($C190, ".NY.GDP.MKTP.KD"),AREA_WB_6ATTRS,Seq!V$1,FALSE)/10000,".")</f>
        <v>18862.325845891388</v>
      </c>
      <c r="BK190" s="27">
        <f>IFERROR(VLOOKUP(CONCATENATE($C190, ".NY.GDP.MKTP.KD"),AREA_WB_6ATTRS,Seq!W$1,FALSE)/10000,".")</f>
        <v>19541.704705181895</v>
      </c>
      <c r="BL190" s="27">
        <f>IFERROR(VLOOKUP(CONCATENATE($C190, ".NY.GDP.MKTP.KD"),AREA_WB_6ATTRS,Seq!X$1,FALSE)/10000,".")</f>
        <v>20271.815305946759</v>
      </c>
      <c r="BM190" s="27">
        <f>IFERROR(VLOOKUP(CONCATENATE($C190, ".NY.GDP.MKTP.KD"),AREA_WB_6ATTRS,Seq!Y$1,FALSE)/10000,".")</f>
        <v>20798.02488199596</v>
      </c>
      <c r="BN190" s="27">
        <f>IFERROR(VLOOKUP(CONCATENATE($C190, ".NY.GDP.MKTP.KD"),AREA_WB_6ATTRS,Seq!Z$1,FALSE)/10000,".")</f>
        <v>21012.533111213168</v>
      </c>
      <c r="BO190" s="27">
        <f>IFERROR(VLOOKUP(CONCATENATE($C190, ".NY.GDP.MKTP.KD"),AREA_WB_6ATTRS,Seq!AA$1,FALSE)/10000,".")</f>
        <v>20812.939361402157</v>
      </c>
      <c r="BP190" s="27">
        <f>IFERROR(VLOOKUP(CONCATENATE($C190, ".NY.GDP.MKTP.KD"),AREA_WB_6ATTRS,Seq!AB$1,FALSE)/10000,".")</f>
        <v>20837.301743146192</v>
      </c>
      <c r="BQ190" s="27">
        <f>IFERROR(VLOOKUP(CONCATENATE($C190, ".NY.GDP.MKTP.KD"),AREA_WB_6ATTRS,Seq!AC$1,FALSE)/10000,".")</f>
        <v>20638.310684952667</v>
      </c>
      <c r="BR190" s="27">
        <f>IFERROR(VLOOKUP(CONCATENATE($C190, ".NY.GDP.MKTP.KD"),AREA_WB_6ATTRS,Seq!AD$1,FALSE)/10000,".")</f>
        <v>21192.882850257534</v>
      </c>
      <c r="BS190" s="27">
        <f>IFERROR(VLOOKUP(CONCATENATE($C190, ".NY.GDP.MKTP.KD"),AREA_WB_6ATTRS,Seq!AE$1,FALSE)/10000,".")</f>
        <v>21164.362027386855</v>
      </c>
      <c r="BT190" s="27">
        <f>IFERROR(VLOOKUP(CONCATENATE($C190, ".NY.GDP.MKTP.KD"),AREA_WB_6ATTRS,Seq!AF$1,FALSE)/10000,".")</f>
        <v>21062.939715195858</v>
      </c>
      <c r="BU190" s="27">
        <f>IFERROR(VLOOKUP(CONCATENATE($C190, ".NY.GDP.MKTP.KD"),AREA_WB_6ATTRS,Seq!AG$1,FALSE)/10000,".")</f>
        <v>21307.090326914171</v>
      </c>
      <c r="BV190" s="27"/>
      <c r="BW190" s="27"/>
      <c r="BX190" s="27"/>
      <c r="BY190" s="27"/>
      <c r="BZ190" s="27"/>
      <c r="CA190" s="27"/>
      <c r="CB190" s="27"/>
      <c r="CC190" s="27">
        <f>CNPop!A$48</f>
        <v>5.0000000000000001E-3</v>
      </c>
      <c r="CD190" s="27">
        <f>CNPop!B$48</f>
        <v>6.0000000000000001E-3</v>
      </c>
      <c r="CE190" s="27">
        <f>CNPop!C$48</f>
        <v>6.0000000000000001E-3</v>
      </c>
      <c r="CF190" s="27">
        <f>CNPop!D$48</f>
        <v>7.0000000000000001E-3</v>
      </c>
      <c r="CG190" s="27">
        <f>CNPop!E$48</f>
        <v>7.0000000000000001E-3</v>
      </c>
      <c r="CH190" s="27">
        <f>CNPop!F$48</f>
        <v>8.0000000000000002E-3</v>
      </c>
      <c r="CI190" s="27">
        <f>CNPop!G$48</f>
        <v>8.9999999999999993E-3</v>
      </c>
      <c r="CJ190" s="27">
        <f>CNPop!H$48</f>
        <v>0.01</v>
      </c>
      <c r="CK190" s="27">
        <f>CNPop!I$48</f>
        <v>1.0999999999999999E-2</v>
      </c>
      <c r="CL190" s="27">
        <f>CNPop!J$48</f>
        <v>1.2E-2</v>
      </c>
      <c r="CM190" s="27">
        <f>CNPop!K$48</f>
        <v>1.4E-2</v>
      </c>
      <c r="CN190" s="27">
        <f>CNPop!L$48</f>
        <v>1.6E-2</v>
      </c>
      <c r="CO190" s="27">
        <f>CNPop!M$48</f>
        <v>1.7000000000000001E-2</v>
      </c>
      <c r="CP190" s="27">
        <f>CNPop!N$48</f>
        <v>1.9E-2</v>
      </c>
      <c r="CQ190" s="27">
        <f>CNPop!O$48</f>
        <v>2.1000000000000001E-2</v>
      </c>
      <c r="CR190" s="27">
        <f>CNPop!P$48</f>
        <v>2.3E-2</v>
      </c>
      <c r="CS190" s="27">
        <f>CNPop!Q$48</f>
        <v>2.5999999999999999E-2</v>
      </c>
      <c r="CT190" s="27">
        <f>CNPop!R$48</f>
        <v>2.8000000000000001E-2</v>
      </c>
      <c r="CU190" s="27">
        <f>CNPop!S$48</f>
        <v>0.03</v>
      </c>
      <c r="CV190" s="27">
        <f>CNPop!T$48</f>
        <v>3.3000000000000002E-2</v>
      </c>
      <c r="CW190" s="27">
        <f>CNPop!U$48</f>
        <v>3.5999999999999997E-2</v>
      </c>
      <c r="CX190" s="27">
        <f>CNPop!V$48</f>
        <v>3.9E-2</v>
      </c>
      <c r="CY190" s="27">
        <f>CNPop!W$48</f>
        <v>4.2000000000000003E-2</v>
      </c>
      <c r="CZ190" s="27">
        <f>CNPop!X$48</f>
        <v>4.4999999999999998E-2</v>
      </c>
      <c r="DA190" s="27">
        <f>CNPop!Y$48</f>
        <v>4.9000000000000002E-2</v>
      </c>
      <c r="DB190" s="27">
        <f>CNPop!Z$48</f>
        <v>5.1999999999999998E-2</v>
      </c>
      <c r="DC190" s="27">
        <f>CNPop!AA$48</f>
        <v>5.6000000000000001E-2</v>
      </c>
      <c r="DD190" s="27">
        <f>CNPop!AB$48</f>
        <v>0.06</v>
      </c>
      <c r="DE190" s="27">
        <f>CNPop!AC$48</f>
        <v>6.3E-2</v>
      </c>
      <c r="DF190" s="27">
        <f>CNPop!AD$48</f>
        <v>6.8000000000000005E-2</v>
      </c>
      <c r="DG190" s="27">
        <f>CNPop!AE$48</f>
        <v>7.1999999999999995E-2</v>
      </c>
      <c r="DH190" s="27">
        <f>CNPop!AF$48</f>
        <v>7.5999999999999998E-2</v>
      </c>
      <c r="DI190" s="27">
        <f>CNPop!AG$48</f>
        <v>8.1000000000000003E-2</v>
      </c>
      <c r="DJ190" s="27">
        <f>CNPop!AH$48</f>
        <v>8.5000000000000006E-2</v>
      </c>
      <c r="DK190" s="27">
        <f>CNPop!AI$48</f>
        <v>0.09</v>
      </c>
      <c r="DL190" s="27">
        <f>CNPop!AJ$48</f>
        <v>9.5000000000000001E-2</v>
      </c>
      <c r="DM190" s="27">
        <f>CNPop!AK$48</f>
        <v>0.1</v>
      </c>
      <c r="DN190" s="27"/>
      <c r="DO190" s="27" t="str">
        <f t="shared" si="226"/>
        <v>.</v>
      </c>
      <c r="DP190" s="27" t="str">
        <f t="shared" si="227"/>
        <v>.</v>
      </c>
      <c r="DQ190" s="27" t="str">
        <f t="shared" si="228"/>
        <v>.</v>
      </c>
      <c r="DR190" s="27" t="str">
        <f t="shared" si="229"/>
        <v>.</v>
      </c>
      <c r="DS190" s="27" t="str">
        <f t="shared" si="230"/>
        <v>.</v>
      </c>
      <c r="DT190" s="27" t="str">
        <f t="shared" si="231"/>
        <v>.</v>
      </c>
      <c r="DU190" s="27" t="str">
        <f t="shared" si="232"/>
        <v>.</v>
      </c>
      <c r="DV190" s="27" t="str">
        <f t="shared" si="233"/>
        <v>.</v>
      </c>
      <c r="DW190" s="27" t="str">
        <f t="shared" si="234"/>
        <v>.</v>
      </c>
      <c r="DX190" s="27" t="str">
        <f t="shared" si="235"/>
        <v>.</v>
      </c>
      <c r="DY190" s="27" t="str">
        <f t="shared" si="236"/>
        <v>.</v>
      </c>
      <c r="DZ190" s="27" t="str">
        <f t="shared" si="237"/>
        <v>.</v>
      </c>
      <c r="EA190" s="27" t="str">
        <f t="shared" si="238"/>
        <v>.</v>
      </c>
      <c r="EB190" s="27" t="str">
        <f t="shared" si="239"/>
        <v>.</v>
      </c>
      <c r="EC190" s="27" t="str">
        <f t="shared" si="240"/>
        <v>.</v>
      </c>
      <c r="ED190" s="27" t="str">
        <f t="shared" si="241"/>
        <v>.</v>
      </c>
      <c r="EE190" s="27" t="str">
        <f t="shared" si="242"/>
        <v>.</v>
      </c>
      <c r="EF190" s="27" t="str">
        <f t="shared" si="243"/>
        <v>.</v>
      </c>
      <c r="EG190" s="27" t="str">
        <f t="shared" si="244"/>
        <v>.</v>
      </c>
      <c r="EH190" s="27" t="str">
        <f t="shared" si="245"/>
        <v>.</v>
      </c>
      <c r="EI190" s="27" t="str">
        <f t="shared" si="246"/>
        <v>.</v>
      </c>
      <c r="EJ190" s="27" t="str">
        <f t="shared" si="247"/>
        <v>.</v>
      </c>
      <c r="EK190" s="27" t="str">
        <f t="shared" si="248"/>
        <v>.</v>
      </c>
      <c r="EL190" s="27" t="str">
        <f t="shared" si="249"/>
        <v>.</v>
      </c>
      <c r="EM190" s="27" t="str">
        <f t="shared" si="250"/>
        <v>.</v>
      </c>
      <c r="EN190" s="27" t="str">
        <f t="shared" si="251"/>
        <v>.</v>
      </c>
      <c r="EO190" s="27" t="str">
        <f t="shared" si="252"/>
        <v>.</v>
      </c>
      <c r="EP190" s="27" t="str">
        <f t="shared" si="215"/>
        <v>.</v>
      </c>
      <c r="EQ190" s="27" t="str">
        <f t="shared" si="216"/>
        <v>.</v>
      </c>
      <c r="ER190" s="27" t="str">
        <f t="shared" si="263"/>
        <v>.</v>
      </c>
      <c r="ES190" s="27" t="str">
        <f t="shared" si="263"/>
        <v>.</v>
      </c>
      <c r="ET190" s="27" t="str">
        <f t="shared" si="263"/>
        <v>.</v>
      </c>
      <c r="EU190" s="27"/>
      <c r="EV190" s="27"/>
      <c r="EW190" s="27"/>
      <c r="EX190" s="27"/>
      <c r="EY190" s="27"/>
      <c r="EZ190" s="27" t="str">
        <f>IFERROR(VLOOKUP(CONCATENATE($C190,".SL.TLF.TERT.ZS"),AREA_WB_6ATTRS,Seq!B$1,FALSE)/100,".")</f>
        <v>.</v>
      </c>
      <c r="FA190" s="27" t="str">
        <f>IFERROR(VLOOKUP(CONCATENATE($C190,".SL.TLF.TERT.ZS"),AREA_WB_6ATTRS,Seq!C$1,FALSE)/100,".")</f>
        <v>.</v>
      </c>
      <c r="FB190" s="27" t="str">
        <f>IFERROR(VLOOKUP(CONCATENATE($C190,".SL.TLF.TERT.ZS"),AREA_WB_6ATTRS,Seq!D$1,FALSE)/100,".")</f>
        <v>.</v>
      </c>
      <c r="FC190" s="27" t="str">
        <f>IFERROR(VLOOKUP(CONCATENATE($C190,".SL.TLF.TERT.ZS"),AREA_WB_6ATTRS,Seq!E$1,FALSE)/100,".")</f>
        <v>.</v>
      </c>
      <c r="FD190" s="27" t="str">
        <f>IFERROR(VLOOKUP(CONCATENATE($C190,".SL.TLF.TERT.ZS"),AREA_WB_6ATTRS,Seq!F$1,FALSE)/100,".")</f>
        <v>.</v>
      </c>
      <c r="FE190" s="27" t="str">
        <f>IFERROR(VLOOKUP(CONCATENATE($C190,".SL.TLF.TERT.ZS"),AREA_WB_6ATTRS,Seq!G$1,FALSE)/100,".")</f>
        <v>.</v>
      </c>
      <c r="FF190" s="27" t="str">
        <f>IFERROR(VLOOKUP(CONCATENATE($C190,".SL.TLF.TERT.ZS"),AREA_WB_6ATTRS,Seq!H$1,FALSE)/100,".")</f>
        <v>.</v>
      </c>
      <c r="FG190" s="27" t="str">
        <f>IFERROR(VLOOKUP(CONCATENATE($C190,".SL.TLF.TERT.ZS"),AREA_WB_6ATTRS,Seq!I$1,FALSE)/100,".")</f>
        <v>.</v>
      </c>
      <c r="FH190" s="27" t="str">
        <f>IFERROR(VLOOKUP(CONCATENATE($C190,".SL.TLF.TERT.ZS"),AREA_WB_6ATTRS,Seq!J$1,FALSE)/100,".")</f>
        <v>.</v>
      </c>
      <c r="FI190" s="27" t="str">
        <f>IFERROR(VLOOKUP(CONCATENATE($C190,".SL.TLF.TERT.ZS"),AREA_WB_6ATTRS,Seq!K$1,FALSE)/100,".")</f>
        <v>.</v>
      </c>
      <c r="FJ190" s="27" t="str">
        <f>IFERROR(VLOOKUP(CONCATENATE($C190,".SL.TLF.TERT.ZS"),AREA_WB_6ATTRS,Seq!L$1,FALSE)/100,".")</f>
        <v>.</v>
      </c>
      <c r="FK190" s="27" t="str">
        <f>IFERROR(VLOOKUP(CONCATENATE($C190,".SL.TLF.TERT.ZS"),AREA_WB_6ATTRS,Seq!M$1,FALSE)/100,".")</f>
        <v>.</v>
      </c>
      <c r="FL190" s="27" t="str">
        <f>IFERROR(VLOOKUP(CONCATENATE($C190,".SL.TLF.TERT.ZS"),AREA_WB_6ATTRS,Seq!N$1,FALSE)/100,".")</f>
        <v>.</v>
      </c>
      <c r="FM190" s="27" t="str">
        <f>IFERROR(VLOOKUP(CONCATENATE($C190,".SL.TLF.TERT.ZS"),AREA_WB_6ATTRS,Seq!O$1,FALSE)/100,".")</f>
        <v>.</v>
      </c>
      <c r="FN190" s="27" t="str">
        <f>IFERROR(VLOOKUP(CONCATENATE($C190,".SL.TLF.TERT.ZS"),AREA_WB_6ATTRS,Seq!P$1,FALSE)/100,".")</f>
        <v>.</v>
      </c>
      <c r="FO190" s="27" t="str">
        <f>IFERROR(VLOOKUP(CONCATENATE($C190,".SL.TLF.TERT.ZS"),AREA_WB_6ATTRS,Seq!Q$1,FALSE)/100,".")</f>
        <v>.</v>
      </c>
      <c r="FP190" s="27" t="str">
        <f>IFERROR(VLOOKUP(CONCATENATE($C190,".SL.TLF.TERT.ZS"),AREA_WB_6ATTRS,Seq!R$1,FALSE)/100,".")</f>
        <v>.</v>
      </c>
      <c r="FQ190" s="27" t="str">
        <f>IFERROR(VLOOKUP(CONCATENATE($C190,".SL.TLF.TERT.ZS"),AREA_WB_6ATTRS,Seq!S$1,FALSE)/100,".")</f>
        <v>.</v>
      </c>
      <c r="FR190" s="27" t="str">
        <f>IFERROR(VLOOKUP(CONCATENATE($C190,".SL.TLF.TERT.ZS"),AREA_WB_6ATTRS,Seq!T$1,FALSE)/100,".")</f>
        <v>.</v>
      </c>
      <c r="FS190" s="27" t="str">
        <f>IFERROR(VLOOKUP(CONCATENATE($C190,".SL.TLF.TERT.ZS"),AREA_WB_6ATTRS,Seq!U$1,FALSE)/100,".")</f>
        <v>.</v>
      </c>
      <c r="FT190" s="27" t="str">
        <f>IFERROR(VLOOKUP(CONCATENATE($C190,".SL.TLF.TERT.ZS"),AREA_WB_6ATTRS,Seq!V$1,FALSE)/100,".")</f>
        <v>.</v>
      </c>
      <c r="FU190" s="27" t="str">
        <f>IFERROR(VLOOKUP(CONCATENATE($C190,".SL.TLF.TERT.ZS"),AREA_WB_6ATTRS,Seq!W$1,FALSE)/100,".")</f>
        <v>.</v>
      </c>
      <c r="FV190" s="27" t="str">
        <f>IFERROR(VLOOKUP(CONCATENATE($C190,".SL.TLF.TERT.ZS"),AREA_WB_6ATTRS,Seq!X$1,FALSE)/100,".")</f>
        <v>.</v>
      </c>
      <c r="FW190" s="27" t="str">
        <f>IFERROR(VLOOKUP(CONCATENATE($C190,".SL.TLF.TERT.ZS"),AREA_WB_6ATTRS,Seq!Y$1,FALSE)/100,".")</f>
        <v>.</v>
      </c>
      <c r="FX190" s="27" t="str">
        <f>IFERROR(VLOOKUP(CONCATENATE($C190,".SL.TLF.TERT.ZS"),AREA_WB_6ATTRS,Seq!Z$1,FALSE)/100,".")</f>
        <v>.</v>
      </c>
      <c r="FY190" s="27" t="str">
        <f>IFERROR(VLOOKUP(CONCATENATE($C190,".SL.TLF.TERT.ZS"),AREA_WB_6ATTRS,Seq!AA$1,FALSE)/100,".")</f>
        <v>.</v>
      </c>
      <c r="FZ190" s="27" t="str">
        <f>IFERROR(VLOOKUP(CONCATENATE($C190,".SL.TLF.TERT.ZS"),AREA_WB_6ATTRS,Seq!AB$1,FALSE)/100,".")</f>
        <v>.</v>
      </c>
      <c r="GA190" s="27" t="str">
        <f>IFERROR(VLOOKUP(CONCATENATE($C190,".SL.TLF.TERT.ZS"),AREA_WB_6ATTRS,Seq!AC$1,FALSE)/100,".")</f>
        <v>.</v>
      </c>
      <c r="GB190" s="27" t="str">
        <f>IFERROR(VLOOKUP(CONCATENATE($C190,".SL.TLF.TERT.ZS"),AREA_WB_6ATTRS,Seq!AD$1,FALSE)/100,".")</f>
        <v>.</v>
      </c>
      <c r="GC190" s="27" t="str">
        <f>IFERROR(VLOOKUP(CONCATENATE($C190,".SL.TLF.TERT.ZS"),AREA_WB_6ATTRS,Seq!AE$1,FALSE)/100,".")</f>
        <v>.</v>
      </c>
      <c r="GD190" s="27" t="str">
        <f>IFERROR(VLOOKUP(CONCATENATE($C190,".SL.TLF.TERT.ZS"),AREA_WB_6ATTRS,Seq!AF$1,FALSE)/100,".")</f>
        <v>.</v>
      </c>
      <c r="GE190" s="27" t="str">
        <f>IFERROR(VLOOKUP(CONCATENATE($C190,".SL.TLF.TERT.ZS"),AREA_WB_6ATTRS,Seq!AG$1,FALSE)/100,".")</f>
        <v>.</v>
      </c>
      <c r="GF190" s="27" t="str">
        <f>IFERROR(VLOOKUP(CONCATENATE($C190,".SL.TLF.TERT.ZS"),AREA_WB_6ATTRS,Seq!AH$1,FALSE)/100,".")</f>
        <v>.</v>
      </c>
      <c r="GG190" s="27" t="str">
        <f>IFERROR(VLOOKUP(CONCATENATE($C190,".SL.TLF.TERT.ZS"),AREA_WB_6ATTRS,Seq!AI$1,FALSE)/100,".")</f>
        <v>.</v>
      </c>
      <c r="GH190" s="27" t="str">
        <f>IFERROR(VLOOKUP(CONCATENATE($C190,".SL.TLF.TERT.ZS"),AREA_WB_6ATTRS,Seq!AJ$1,FALSE)/100,".")</f>
        <v>.</v>
      </c>
      <c r="GI190" s="27" t="str">
        <f>IFERROR(VLOOKUP(CONCATENATE($C190,".SL.TLF.TERT.ZS"),AREA_WB_6ATTRS,Seq!AK$1,FALSE)/100,".")</f>
        <v>.</v>
      </c>
      <c r="GJ190" s="27" t="str">
        <f>IFERROR(VLOOKUP(CONCATENATE($C190,".SL.TLF.TERT.ZS"),AREA_WB_6ATTRS,Seq!AL$1,FALSE)/100,".")</f>
        <v>.</v>
      </c>
      <c r="GK190" s="27"/>
      <c r="GL190" s="27"/>
      <c r="GM190" s="27">
        <f t="shared" si="253"/>
        <v>1.3417415805715819E-4</v>
      </c>
      <c r="GN190" s="27" t="str">
        <f t="shared" si="254"/>
        <v>.</v>
      </c>
      <c r="GO190" s="27">
        <f t="shared" si="217"/>
        <v>3.0429975554586305E-2</v>
      </c>
      <c r="GP190" s="27"/>
      <c r="GQ190" s="9">
        <f>IF(VLOOKUP($B190,EM_80!$B$1:$C$201,2,FALSE)&gt;0,VLOOKUP($B190,EM_80!$B$1:$C$201,2,FALSE),".")</f>
        <v>13</v>
      </c>
      <c r="GR190" s="9" t="str">
        <f t="shared" si="255"/>
        <v>.</v>
      </c>
      <c r="GS190" s="9">
        <f t="shared" si="210"/>
        <v>3000</v>
      </c>
      <c r="GU190">
        <f t="shared" si="256"/>
        <v>96889</v>
      </c>
      <c r="GV190">
        <f t="shared" si="257"/>
        <v>94573</v>
      </c>
      <c r="GW190">
        <f t="shared" si="258"/>
        <v>98587</v>
      </c>
      <c r="GX190">
        <f t="shared" si="259"/>
        <v>104058</v>
      </c>
      <c r="GZ190" s="9" t="str">
        <f>IF(ISNA(VLOOKUP($B190,Area_EM_90,Seq!C$1,FALSE)),".",VLOOKUP($B190,Area_EM_90,Seq!C$1,FALSE))</f>
        <v>.</v>
      </c>
      <c r="HA190" s="9" t="str">
        <f>IF(ISNA(VLOOKUP($B190,Area_EM_90,Seq!D$1,FALSE)),".",VLOOKUP($B190,Area_EM_90,Seq!D$1,FALSE))</f>
        <v>.</v>
      </c>
      <c r="HB190" s="9" t="str">
        <f>IF(ISNA(VLOOKUP($B190,Area_EM_90,Seq!E$1,FALSE)),".",VLOOKUP($B190,Area_EM_90,Seq!E$1,FALSE))</f>
        <v>.</v>
      </c>
      <c r="HC190" s="9" t="str">
        <f>IF(ISNA(VLOOKUP($B190,Area_EM_90,Seq!F$1,FALSE)),".",VLOOKUP($B190,Area_EM_90,Seq!F$1,FALSE))</f>
        <v>.</v>
      </c>
      <c r="HD190" s="9" t="str">
        <f>IF(ISNA(VLOOKUP($B190,Area_EM_90,Seq!G$1,FALSE)),".",VLOOKUP($B190,Area_EM_90,Seq!G$1,FALSE))</f>
        <v>.</v>
      </c>
      <c r="HE190" s="9" t="str">
        <f>IF(ISNA(VLOOKUP($B190,Area_EM_90,Seq!H$1,FALSE)),".",VLOOKUP($B190,Area_EM_90,Seq!H$1,FALSE))</f>
        <v>.</v>
      </c>
      <c r="HF190" s="9" t="str">
        <f>IF(ISNA(VLOOKUP($B190,Area_EM_90,Seq!I$1,FALSE)),".",VLOOKUP($B190,Area_EM_90,Seq!I$1,FALSE))</f>
        <v>.</v>
      </c>
      <c r="HG190" s="9" t="str">
        <f>IF(ISNA(VLOOKUP($B190,Area_EM_90,Seq!J$1,FALSE)),".",VLOOKUP($B190,Area_EM_90,Seq!J$1,FALSE))</f>
        <v>.</v>
      </c>
      <c r="HH190" s="9" t="str">
        <f>IF(ISNA(VLOOKUP($B190,Area_EM_00,Seq!C$1,FALSE)),".",VLOOKUP($B190,Area_EM_00,Seq!C$1,FALSE))</f>
        <v>.</v>
      </c>
      <c r="HI190" s="9" t="str">
        <f>IF(ISNA(VLOOKUP($B190,Area_EM_00,Seq!D$1,FALSE)),".",VLOOKUP($B190,Area_EM_00,Seq!D$1,FALSE))</f>
        <v>.</v>
      </c>
      <c r="HJ190" s="9" t="str">
        <f>IF(ISNA(VLOOKUP($B190,Area_EM_00,Seq!E$1,FALSE)),".",VLOOKUP($B190,Area_EM_00,Seq!E$1,FALSE))</f>
        <v>.</v>
      </c>
      <c r="HK190" s="9" t="str">
        <f>IF(ISNA(VLOOKUP($B190,Area_EM_00,Seq!F$1,FALSE)),".",VLOOKUP($B190,Area_EM_00,Seq!F$1,FALSE))</f>
        <v>.</v>
      </c>
      <c r="HL190" s="9" t="str">
        <f>IF(ISNA(VLOOKUP($B190,Area_EM_00,Seq!G$1,FALSE)),".",VLOOKUP($B190,Area_EM_00,Seq!G$1,FALSE))</f>
        <v>.</v>
      </c>
      <c r="HM190" s="9" t="str">
        <f>IF(ISNA(VLOOKUP($B190,Area_EM_00,Seq!H$1,FALSE)),".",VLOOKUP($B190,Area_EM_00,Seq!H$1,FALSE))</f>
        <v>.</v>
      </c>
      <c r="HN190" s="9" t="str">
        <f>IF(ISNA(VLOOKUP($B190,Area_EM_00,Seq!I$1,FALSE)),".",VLOOKUP($B190,Area_EM_00,Seq!I$1,FALSE))</f>
        <v>.</v>
      </c>
      <c r="HO190" s="9" t="str">
        <f>IF(ISNA(VLOOKUP($B190,Area_EM_00,Seq!J$1,FALSE)),".",VLOOKUP($B190,Area_EM_00,Seq!J$1,FALSE))</f>
        <v>.</v>
      </c>
      <c r="HQ190" s="27"/>
      <c r="HR190" s="9">
        <f>IFERROR(VLOOKUP($B190,AREA_EM3_60_00,Seq!E$1,FALSE),".")</f>
        <v>44</v>
      </c>
      <c r="HS190" s="9">
        <f>IFERROR(VLOOKUP($B190,AREA_EM3_60_00,Seq!F$1,FALSE),".")</f>
        <v>88</v>
      </c>
      <c r="HT190" s="9">
        <f>IFERROR(VLOOKUP($B190,AREA_EM3_60_00,Seq!G$1,FALSE),".")</f>
        <v>50</v>
      </c>
      <c r="HU190" s="9">
        <f>IFERROR(VLOOKUP($B190,AREA_EM3_10,Seq!B$1,FALSE),".")</f>
        <v>26.621004566210043</v>
      </c>
      <c r="HV190" s="9">
        <f t="shared" si="218"/>
        <v>96889</v>
      </c>
      <c r="HW190" s="9">
        <f t="shared" si="219"/>
        <v>94573</v>
      </c>
      <c r="HX190" s="9">
        <f t="shared" si="220"/>
        <v>98587</v>
      </c>
      <c r="HY190" s="9">
        <f t="shared" si="221"/>
        <v>104058</v>
      </c>
    </row>
    <row r="191" spans="1:233">
      <c r="A191" s="25" t="s">
        <v>2649</v>
      </c>
      <c r="B191" s="26" t="str">
        <f t="shared" si="178"/>
        <v>Samoa</v>
      </c>
      <c r="C191" s="166" t="s">
        <v>1344</v>
      </c>
      <c r="D191" s="27">
        <f>VLOOKUP("CHN.NY.GDP.MKTP.KD",AREA_WB_6ATTRS,Seq!B$1,FALSE)/10000</f>
        <v>18294112.043860689</v>
      </c>
      <c r="E191" s="27">
        <f>VLOOKUP("CHN.NY.GDP.MKTP.KD",AREA_WB_6ATTRS,Seq!C$1,FALSE)/10000</f>
        <v>19245405.87014145</v>
      </c>
      <c r="F191" s="27">
        <f>VLOOKUP("CHN.NY.GDP.MKTP.KD",AREA_WB_6ATTRS,Seq!D$1,FALSE)/10000</f>
        <v>20996737.804324333</v>
      </c>
      <c r="G191" s="27">
        <f>VLOOKUP("CHN.NY.GDP.MKTP.KD",AREA_WB_6ATTRS,Seq!E$1,FALSE)/10000</f>
        <v>23285382.224995762</v>
      </c>
      <c r="H191" s="27">
        <f>VLOOKUP("CHN.NY.GDP.MKTP.KD",AREA_WB_6ATTRS,Seq!F$1,FALSE)/10000</f>
        <v>26824760.323195074</v>
      </c>
      <c r="I191" s="27">
        <f>VLOOKUP("CHN.NY.GDP.MKTP.KD",AREA_WB_6ATTRS,Seq!G$1,FALSE)/10000</f>
        <v>30446102.966826372</v>
      </c>
      <c r="J191" s="27">
        <f>VLOOKUP("CHN.NY.GDP.MKTP.KD",AREA_WB_6ATTRS,Seq!H$1,FALSE)/10000</f>
        <v>33125360.027907111</v>
      </c>
      <c r="K191" s="27">
        <f>VLOOKUP("CHN.NY.GDP.MKTP.KD",AREA_WB_6ATTRS,Seq!I$1,FALSE)/10000</f>
        <v>36967901.791144341</v>
      </c>
      <c r="L191" s="27">
        <f>VLOOKUP("CHN.NY.GDP.MKTP.KD",AREA_WB_6ATTRS,Seq!J$1,FALSE)/10000</f>
        <v>41145274.693543643</v>
      </c>
      <c r="M191" s="27">
        <f>VLOOKUP("CHN.NY.GDP.MKTP.KD",AREA_WB_6ATTRS,Seq!K$1,FALSE)/10000</f>
        <v>42832230.955979005</v>
      </c>
      <c r="N191" s="27">
        <f>VLOOKUP("CHN.NY.GDP.MKTP.KD",AREA_WB_6ATTRS,Seq!L$1,FALSE)/10000</f>
        <v>44459855.73230619</v>
      </c>
      <c r="O191" s="27">
        <f>VLOOKUP("CHN.NY.GDP.MKTP.KD",AREA_WB_6ATTRS,Seq!M$1,FALSE)/10000</f>
        <v>48550162.459678344</v>
      </c>
      <c r="P191" s="27">
        <f>VLOOKUP("CHN.NY.GDP.MKTP.KD",AREA_WB_6ATTRS,Seq!N$1,FALSE)/10000</f>
        <v>55444285.528952621</v>
      </c>
      <c r="Q191" s="27">
        <f>VLOOKUP("CHN.NY.GDP.MKTP.KD",AREA_WB_6ATTRS,Seq!O$1,FALSE)/10000</f>
        <v>63206485.503006078</v>
      </c>
      <c r="R191" s="27">
        <f>VLOOKUP("CHN.NY.GDP.MKTP.KD",AREA_WB_6ATTRS,Seq!P$1,FALSE)/10000</f>
        <v>71486535.103899792</v>
      </c>
      <c r="S191" s="27">
        <f>VLOOKUP("CHN.NY.GDP.MKTP.KD",AREA_WB_6ATTRS,Seq!Q$1,FALSE)/10000</f>
        <v>79278567.430224851</v>
      </c>
      <c r="T191" s="27">
        <f>VLOOKUP("CHN.NY.GDP.MKTP.KD",AREA_WB_6ATTRS,Seq!R$1,FALSE)/10000</f>
        <v>87206424.173247412</v>
      </c>
      <c r="U191" s="27">
        <f>VLOOKUP("CHN.NY.GDP.MKTP.KD",AREA_WB_6ATTRS,Seq!S$1,FALSE)/10000</f>
        <v>95316621.621359423</v>
      </c>
      <c r="V191" s="27">
        <f>VLOOKUP("CHN.NY.GDP.MKTP.KD",AREA_WB_6ATTRS,Seq!T$1,FALSE)/10000</f>
        <v>102751318.10782552</v>
      </c>
      <c r="W191" s="27">
        <f>VLOOKUP("CHN.NY.GDP.MKTP.KD",AREA_WB_6ATTRS,Seq!U$1,FALSE)/10000</f>
        <v>110560418.28402025</v>
      </c>
      <c r="X191" s="27">
        <f>VLOOKUP("CHN.NY.GDP.MKTP.KD",AREA_WB_6ATTRS,Seq!V$1,FALSE)/10000</f>
        <v>119847493.41987793</v>
      </c>
      <c r="Y191" s="27">
        <f>VLOOKUP("CHN.NY.GDP.MKTP.KD",AREA_WB_6ATTRS,Seq!W$1,FALSE)/10000</f>
        <v>129794835.37372778</v>
      </c>
      <c r="Z191" s="27">
        <f>VLOOKUP("CHN.NY.GDP.MKTP.KD",AREA_WB_6ATTRS,Seq!X$1,FALSE)/10000</f>
        <v>141606165.392737</v>
      </c>
      <c r="AA191" s="27">
        <f>VLOOKUP("CHN.NY.GDP.MKTP.KD",AREA_WB_6ATTRS,Seq!Y$1,FALSE)/10000</f>
        <v>155766781.9320105</v>
      </c>
      <c r="AB191" s="27">
        <f>VLOOKUP("CHN.NY.GDP.MKTP.KD",AREA_WB_6ATTRS,Seq!Z$1,FALSE)/10000</f>
        <v>171499226.90714428</v>
      </c>
      <c r="AC191" s="27">
        <f>VLOOKUP("CHN.NY.GDP.MKTP.KD",AREA_WB_6ATTRS,Seq!AA$1,FALSE)/10000</f>
        <v>190878639.54765138</v>
      </c>
      <c r="AD191" s="27">
        <f>VLOOKUP("CHN.NY.GDP.MKTP.KD",AREA_WB_6ATTRS,Seq!AB$1,FALSE)/10000</f>
        <v>215120226.77020231</v>
      </c>
      <c r="AE191" s="27">
        <f>VLOOKUP("CHN.NY.GDP.MKTP.KD",AREA_WB_6ATTRS,Seq!AC$1,FALSE)/10000</f>
        <v>245667298.97157177</v>
      </c>
      <c r="AF191" s="27">
        <f>VLOOKUP("CHN.NY.GDP.MKTP.KD",AREA_WB_6ATTRS,Seq!AD$1,FALSE)/10000</f>
        <v>269251359.67284226</v>
      </c>
      <c r="AG191" s="27">
        <f>VLOOKUP("CHN.NY.GDP.MKTP.KD",AREA_WB_6ATTRS,Seq!AE$1,FALSE)/10000</f>
        <v>294022484.76274431</v>
      </c>
      <c r="AH191" s="27">
        <f>VLOOKUP("CHN.NY.GDP.MKTP.KD",AREA_WB_6ATTRS,Seq!AF$1,FALSE)/10000</f>
        <v>324600823.17806971</v>
      </c>
      <c r="AI191" s="27">
        <f>VLOOKUP("CHN.NY.GDP.MKTP.KD",AREA_WB_6ATTRS,Seq!AG$1,FALSE)/10000</f>
        <v>354139498.08727396</v>
      </c>
      <c r="AJ191" s="27"/>
      <c r="AK191" s="27"/>
      <c r="AL191" s="27"/>
      <c r="AM191" s="27"/>
      <c r="AN191" s="27"/>
      <c r="AO191" s="27"/>
      <c r="AP191" s="27" t="str">
        <f>IFERROR(VLOOKUP(CONCATENATE($C191, ".NY.GDP.MKTP.KD"),AREA_WB_6ATTRS,Seq!B$1,FALSE)/10000,".")</f>
        <v>.</v>
      </c>
      <c r="AQ191" s="27" t="str">
        <f>IFERROR(VLOOKUP(CONCATENATE($C191, ".NY.GDP.MKTP.KD"),AREA_WB_6ATTRS,Seq!C$1,FALSE)/10000,".")</f>
        <v>.</v>
      </c>
      <c r="AR191" s="27" t="str">
        <f>IFERROR(VLOOKUP(CONCATENATE($C191, ".NY.GDP.MKTP.KD"),AREA_WB_6ATTRS,Seq!D$1,FALSE)/10000,".")</f>
        <v>.</v>
      </c>
      <c r="AS191" s="27" t="str">
        <f>IFERROR(VLOOKUP(CONCATENATE($C191, ".NY.GDP.MKTP.KD"),AREA_WB_6ATTRS,Seq!E$1,FALSE)/10000,".")</f>
        <v>.</v>
      </c>
      <c r="AT191" s="27" t="str">
        <f>IFERROR(VLOOKUP(CONCATENATE($C191, ".NY.GDP.MKTP.KD"),AREA_WB_6ATTRS,Seq!F$1,FALSE)/10000,".")</f>
        <v>.</v>
      </c>
      <c r="AU191" s="27" t="str">
        <f>IFERROR(VLOOKUP(CONCATENATE($C191, ".NY.GDP.MKTP.KD"),AREA_WB_6ATTRS,Seq!G$1,FALSE)/10000,".")</f>
        <v>.</v>
      </c>
      <c r="AV191" s="27" t="str">
        <f>IFERROR(VLOOKUP(CONCATENATE($C191, ".NY.GDP.MKTP.KD"),AREA_WB_6ATTRS,Seq!H$1,FALSE)/10000,".")</f>
        <v>.</v>
      </c>
      <c r="AW191" s="27" t="str">
        <f>IFERROR(VLOOKUP(CONCATENATE($C191, ".NY.GDP.MKTP.KD"),AREA_WB_6ATTRS,Seq!I$1,FALSE)/10000,".")</f>
        <v>.</v>
      </c>
      <c r="AX191" s="27" t="str">
        <f>IFERROR(VLOOKUP(CONCATENATE($C191, ".NY.GDP.MKTP.KD"),AREA_WB_6ATTRS,Seq!J$1,FALSE)/10000,".")</f>
        <v>.</v>
      </c>
      <c r="AY191" s="27" t="str">
        <f>IFERROR(VLOOKUP(CONCATENATE($C191, ".NY.GDP.MKTP.KD"),AREA_WB_6ATTRS,Seq!K$1,FALSE)/10000,".")</f>
        <v>.</v>
      </c>
      <c r="AZ191" s="27" t="str">
        <f>IFERROR(VLOOKUP(CONCATENATE($C191, ".NY.GDP.MKTP.KD"),AREA_WB_6ATTRS,Seq!L$1,FALSE)/10000,".")</f>
        <v>.</v>
      </c>
      <c r="BA191" s="27" t="str">
        <f>IFERROR(VLOOKUP(CONCATENATE($C191, ".NY.GDP.MKTP.KD"),AREA_WB_6ATTRS,Seq!M$1,FALSE)/10000,".")</f>
        <v>.</v>
      </c>
      <c r="BB191" s="27" t="str">
        <f>IFERROR(VLOOKUP(CONCATENATE($C191, ".NY.GDP.MKTP.KD"),AREA_WB_6ATTRS,Seq!N$1,FALSE)/10000,".")</f>
        <v>.</v>
      </c>
      <c r="BC191" s="27" t="str">
        <f>IFERROR(VLOOKUP(CONCATENATE($C191, ".NY.GDP.MKTP.KD"),AREA_WB_6ATTRS,Seq!O$1,FALSE)/10000,".")</f>
        <v>.</v>
      </c>
      <c r="BD191" s="27" t="str">
        <f>IFERROR(VLOOKUP(CONCATENATE($C191, ".NY.GDP.MKTP.KD"),AREA_WB_6ATTRS,Seq!P$1,FALSE)/10000,".")</f>
        <v>.</v>
      </c>
      <c r="BE191" s="27" t="str">
        <f>IFERROR(VLOOKUP(CONCATENATE($C191, ".NY.GDP.MKTP.KD"),AREA_WB_6ATTRS,Seq!Q$1,FALSE)/10000,".")</f>
        <v>.</v>
      </c>
      <c r="BF191" s="27" t="str">
        <f>IFERROR(VLOOKUP(CONCATENATE($C191, ".NY.GDP.MKTP.KD"),AREA_WB_6ATTRS,Seq!R$1,FALSE)/10000,".")</f>
        <v>.</v>
      </c>
      <c r="BG191" s="27" t="str">
        <f>IFERROR(VLOOKUP(CONCATENATE($C191, ".NY.GDP.MKTP.KD"),AREA_WB_6ATTRS,Seq!S$1,FALSE)/10000,".")</f>
        <v>.</v>
      </c>
      <c r="BH191" s="27" t="str">
        <f>IFERROR(VLOOKUP(CONCATENATE($C191, ".NY.GDP.MKTP.KD"),AREA_WB_6ATTRS,Seq!T$1,FALSE)/10000,".")</f>
        <v>.</v>
      </c>
      <c r="BI191" s="27" t="str">
        <f>IFERROR(VLOOKUP(CONCATENATE($C191, ".NY.GDP.MKTP.KD"),AREA_WB_6ATTRS,Seq!U$1,FALSE)/10000,".")</f>
        <v>.</v>
      </c>
      <c r="BJ191" s="27" t="str">
        <f>IFERROR(VLOOKUP(CONCATENATE($C191, ".NY.GDP.MKTP.KD"),AREA_WB_6ATTRS,Seq!V$1,FALSE)/10000,".")</f>
        <v>.</v>
      </c>
      <c r="BK191" s="27" t="str">
        <f>IFERROR(VLOOKUP(CONCATENATE($C191, ".NY.GDP.MKTP.KD"),AREA_WB_6ATTRS,Seq!W$1,FALSE)/10000,".")</f>
        <v>.</v>
      </c>
      <c r="BL191" s="27" t="str">
        <f>IFERROR(VLOOKUP(CONCATENATE($C191, ".NY.GDP.MKTP.KD"),AREA_WB_6ATTRS,Seq!X$1,FALSE)/10000,".")</f>
        <v>.</v>
      </c>
      <c r="BM191" s="27" t="str">
        <f>IFERROR(VLOOKUP(CONCATENATE($C191, ".NY.GDP.MKTP.KD"),AREA_WB_6ATTRS,Seq!Y$1,FALSE)/10000,".")</f>
        <v>.</v>
      </c>
      <c r="BN191" s="27" t="str">
        <f>IFERROR(VLOOKUP(CONCATENATE($C191, ".NY.GDP.MKTP.KD"),AREA_WB_6ATTRS,Seq!Z$1,FALSE)/10000,".")</f>
        <v>.</v>
      </c>
      <c r="BO191" s="27" t="str">
        <f>IFERROR(VLOOKUP(CONCATENATE($C191, ".NY.GDP.MKTP.KD"),AREA_WB_6ATTRS,Seq!AA$1,FALSE)/10000,".")</f>
        <v>.</v>
      </c>
      <c r="BP191" s="27" t="str">
        <f>IFERROR(VLOOKUP(CONCATENATE($C191, ".NY.GDP.MKTP.KD"),AREA_WB_6ATTRS,Seq!AB$1,FALSE)/10000,".")</f>
        <v>.</v>
      </c>
      <c r="BQ191" s="27" t="str">
        <f>IFERROR(VLOOKUP(CONCATENATE($C191, ".NY.GDP.MKTP.KD"),AREA_WB_6ATTRS,Seq!AC$1,FALSE)/10000,".")</f>
        <v>.</v>
      </c>
      <c r="BR191" s="27" t="str">
        <f>IFERROR(VLOOKUP(CONCATENATE($C191, ".NY.GDP.MKTP.KD"),AREA_WB_6ATTRS,Seq!AD$1,FALSE)/10000,".")</f>
        <v>.</v>
      </c>
      <c r="BS191" s="27" t="str">
        <f>IFERROR(VLOOKUP(CONCATENATE($C191, ".NY.GDP.MKTP.KD"),AREA_WB_6ATTRS,Seq!AE$1,FALSE)/10000,".")</f>
        <v>.</v>
      </c>
      <c r="BT191" s="27" t="str">
        <f>IFERROR(VLOOKUP(CONCATENATE($C191, ".NY.GDP.MKTP.KD"),AREA_WB_6ATTRS,Seq!AF$1,FALSE)/10000,".")</f>
        <v>.</v>
      </c>
      <c r="BU191" s="27" t="str">
        <f>IFERROR(VLOOKUP(CONCATENATE($C191, ".NY.GDP.MKTP.KD"),AREA_WB_6ATTRS,Seq!AG$1,FALSE)/10000,".")</f>
        <v>.</v>
      </c>
      <c r="BV191" s="27"/>
      <c r="BW191" s="27"/>
      <c r="BX191" s="27"/>
      <c r="BY191" s="27"/>
      <c r="BZ191" s="27"/>
      <c r="CA191" s="27"/>
      <c r="CB191" s="27"/>
      <c r="CC191" s="27">
        <f>CNPop!A$48</f>
        <v>5.0000000000000001E-3</v>
      </c>
      <c r="CD191" s="27">
        <f>CNPop!B$48</f>
        <v>6.0000000000000001E-3</v>
      </c>
      <c r="CE191" s="27">
        <f>CNPop!C$48</f>
        <v>6.0000000000000001E-3</v>
      </c>
      <c r="CF191" s="27">
        <f>CNPop!D$48</f>
        <v>7.0000000000000001E-3</v>
      </c>
      <c r="CG191" s="27">
        <f>CNPop!E$48</f>
        <v>7.0000000000000001E-3</v>
      </c>
      <c r="CH191" s="27">
        <f>CNPop!F$48</f>
        <v>8.0000000000000002E-3</v>
      </c>
      <c r="CI191" s="27">
        <f>CNPop!G$48</f>
        <v>8.9999999999999993E-3</v>
      </c>
      <c r="CJ191" s="27">
        <f>CNPop!H$48</f>
        <v>0.01</v>
      </c>
      <c r="CK191" s="27">
        <f>CNPop!I$48</f>
        <v>1.0999999999999999E-2</v>
      </c>
      <c r="CL191" s="27">
        <f>CNPop!J$48</f>
        <v>1.2E-2</v>
      </c>
      <c r="CM191" s="27">
        <f>CNPop!K$48</f>
        <v>1.4E-2</v>
      </c>
      <c r="CN191" s="27">
        <f>CNPop!L$48</f>
        <v>1.6E-2</v>
      </c>
      <c r="CO191" s="27">
        <f>CNPop!M$48</f>
        <v>1.7000000000000001E-2</v>
      </c>
      <c r="CP191" s="27">
        <f>CNPop!N$48</f>
        <v>1.9E-2</v>
      </c>
      <c r="CQ191" s="27">
        <f>CNPop!O$48</f>
        <v>2.1000000000000001E-2</v>
      </c>
      <c r="CR191" s="27">
        <f>CNPop!P$48</f>
        <v>2.3E-2</v>
      </c>
      <c r="CS191" s="27">
        <f>CNPop!Q$48</f>
        <v>2.5999999999999999E-2</v>
      </c>
      <c r="CT191" s="27">
        <f>CNPop!R$48</f>
        <v>2.8000000000000001E-2</v>
      </c>
      <c r="CU191" s="27">
        <f>CNPop!S$48</f>
        <v>0.03</v>
      </c>
      <c r="CV191" s="27">
        <f>CNPop!T$48</f>
        <v>3.3000000000000002E-2</v>
      </c>
      <c r="CW191" s="27">
        <f>CNPop!U$48</f>
        <v>3.5999999999999997E-2</v>
      </c>
      <c r="CX191" s="27">
        <f>CNPop!V$48</f>
        <v>3.9E-2</v>
      </c>
      <c r="CY191" s="27">
        <f>CNPop!W$48</f>
        <v>4.2000000000000003E-2</v>
      </c>
      <c r="CZ191" s="27">
        <f>CNPop!X$48</f>
        <v>4.4999999999999998E-2</v>
      </c>
      <c r="DA191" s="27">
        <f>CNPop!Y$48</f>
        <v>4.9000000000000002E-2</v>
      </c>
      <c r="DB191" s="27">
        <f>CNPop!Z$48</f>
        <v>5.1999999999999998E-2</v>
      </c>
      <c r="DC191" s="27">
        <f>CNPop!AA$48</f>
        <v>5.6000000000000001E-2</v>
      </c>
      <c r="DD191" s="27">
        <f>CNPop!AB$48</f>
        <v>0.06</v>
      </c>
      <c r="DE191" s="27">
        <f>CNPop!AC$48</f>
        <v>6.3E-2</v>
      </c>
      <c r="DF191" s="27">
        <f>CNPop!AD$48</f>
        <v>6.8000000000000005E-2</v>
      </c>
      <c r="DG191" s="27">
        <f>CNPop!AE$48</f>
        <v>7.1999999999999995E-2</v>
      </c>
      <c r="DH191" s="27">
        <f>CNPop!AF$48</f>
        <v>7.5999999999999998E-2</v>
      </c>
      <c r="DI191" s="27">
        <f>CNPop!AG$48</f>
        <v>8.1000000000000003E-2</v>
      </c>
      <c r="DJ191" s="27">
        <f>CNPop!AH$48</f>
        <v>8.5000000000000006E-2</v>
      </c>
      <c r="DK191" s="27">
        <f>CNPop!AI$48</f>
        <v>0.09</v>
      </c>
      <c r="DL191" s="27">
        <f>CNPop!AJ$48</f>
        <v>9.5000000000000001E-2</v>
      </c>
      <c r="DM191" s="27">
        <f>CNPop!AK$48</f>
        <v>0.1</v>
      </c>
      <c r="DN191" s="27"/>
      <c r="DO191" s="27" t="str">
        <f t="shared" si="226"/>
        <v>.</v>
      </c>
      <c r="DP191" s="27" t="str">
        <f t="shared" si="227"/>
        <v>.</v>
      </c>
      <c r="DQ191" s="27" t="str">
        <f t="shared" si="228"/>
        <v>.</v>
      </c>
      <c r="DR191" s="27" t="str">
        <f t="shared" si="229"/>
        <v>.</v>
      </c>
      <c r="DS191" s="27" t="str">
        <f t="shared" si="230"/>
        <v>.</v>
      </c>
      <c r="DT191" s="27" t="str">
        <f t="shared" si="231"/>
        <v>.</v>
      </c>
      <c r="DU191" s="27" t="str">
        <f t="shared" si="232"/>
        <v>.</v>
      </c>
      <c r="DV191" s="27" t="str">
        <f t="shared" si="233"/>
        <v>.</v>
      </c>
      <c r="DW191" s="27" t="str">
        <f t="shared" si="234"/>
        <v>.</v>
      </c>
      <c r="DX191" s="27" t="str">
        <f t="shared" si="235"/>
        <v>.</v>
      </c>
      <c r="DY191" s="27" t="str">
        <f t="shared" si="236"/>
        <v>.</v>
      </c>
      <c r="DZ191" s="27" t="str">
        <f t="shared" si="237"/>
        <v>.</v>
      </c>
      <c r="EA191" s="27" t="str">
        <f t="shared" si="238"/>
        <v>.</v>
      </c>
      <c r="EB191" s="27" t="str">
        <f t="shared" si="239"/>
        <v>.</v>
      </c>
      <c r="EC191" s="27" t="str">
        <f t="shared" si="240"/>
        <v>.</v>
      </c>
      <c r="ED191" s="27" t="str">
        <f t="shared" si="241"/>
        <v>.</v>
      </c>
      <c r="EE191" s="27" t="str">
        <f t="shared" si="242"/>
        <v>.</v>
      </c>
      <c r="EF191" s="27" t="str">
        <f t="shared" si="243"/>
        <v>.</v>
      </c>
      <c r="EG191" s="27" t="str">
        <f t="shared" si="244"/>
        <v>.</v>
      </c>
      <c r="EH191" s="27" t="str">
        <f t="shared" si="245"/>
        <v>.</v>
      </c>
      <c r="EI191" s="27" t="str">
        <f t="shared" si="246"/>
        <v>.</v>
      </c>
      <c r="EJ191" s="27" t="str">
        <f t="shared" si="247"/>
        <v>.</v>
      </c>
      <c r="EK191" s="27" t="str">
        <f t="shared" si="248"/>
        <v>.</v>
      </c>
      <c r="EL191" s="27" t="str">
        <f t="shared" si="249"/>
        <v>.</v>
      </c>
      <c r="EM191" s="27" t="str">
        <f t="shared" si="250"/>
        <v>.</v>
      </c>
      <c r="EN191" s="27" t="str">
        <f t="shared" si="251"/>
        <v>.</v>
      </c>
      <c r="EO191" s="27" t="str">
        <f t="shared" si="252"/>
        <v>.</v>
      </c>
      <c r="EP191" s="27" t="str">
        <f t="shared" si="215"/>
        <v>.</v>
      </c>
      <c r="EQ191" s="27" t="str">
        <f t="shared" si="216"/>
        <v>.</v>
      </c>
      <c r="ER191" s="27" t="str">
        <f t="shared" si="263"/>
        <v>.</v>
      </c>
      <c r="ES191" s="27" t="str">
        <f t="shared" si="263"/>
        <v>.</v>
      </c>
      <c r="ET191" s="27" t="str">
        <f t="shared" si="263"/>
        <v>.</v>
      </c>
      <c r="EU191" s="27"/>
      <c r="EV191" s="27"/>
      <c r="EW191" s="27"/>
      <c r="EX191" s="27"/>
      <c r="EY191" s="27"/>
      <c r="EZ191" s="27" t="str">
        <f>IFERROR(VLOOKUP(CONCATENATE($C191,".SL.TLF.TERT.ZS"),AREA_WB_6ATTRS,Seq!B$1,FALSE)/100,".")</f>
        <v>.</v>
      </c>
      <c r="FA191" s="27" t="str">
        <f>IFERROR(VLOOKUP(CONCATENATE($C191,".SL.TLF.TERT.ZS"),AREA_WB_6ATTRS,Seq!C$1,FALSE)/100,".")</f>
        <v>.</v>
      </c>
      <c r="FB191" s="27" t="str">
        <f>IFERROR(VLOOKUP(CONCATENATE($C191,".SL.TLF.TERT.ZS"),AREA_WB_6ATTRS,Seq!D$1,FALSE)/100,".")</f>
        <v>.</v>
      </c>
      <c r="FC191" s="27" t="str">
        <f>IFERROR(VLOOKUP(CONCATENATE($C191,".SL.TLF.TERT.ZS"),AREA_WB_6ATTRS,Seq!E$1,FALSE)/100,".")</f>
        <v>.</v>
      </c>
      <c r="FD191" s="27" t="str">
        <f>IFERROR(VLOOKUP(CONCATENATE($C191,".SL.TLF.TERT.ZS"),AREA_WB_6ATTRS,Seq!F$1,FALSE)/100,".")</f>
        <v>.</v>
      </c>
      <c r="FE191" s="27" t="str">
        <f>IFERROR(VLOOKUP(CONCATENATE($C191,".SL.TLF.TERT.ZS"),AREA_WB_6ATTRS,Seq!G$1,FALSE)/100,".")</f>
        <v>.</v>
      </c>
      <c r="FF191" s="27" t="str">
        <f>IFERROR(VLOOKUP(CONCATENATE($C191,".SL.TLF.TERT.ZS"),AREA_WB_6ATTRS,Seq!H$1,FALSE)/100,".")</f>
        <v>.</v>
      </c>
      <c r="FG191" s="27" t="str">
        <f>IFERROR(VLOOKUP(CONCATENATE($C191,".SL.TLF.TERT.ZS"),AREA_WB_6ATTRS,Seq!I$1,FALSE)/100,".")</f>
        <v>.</v>
      </c>
      <c r="FH191" s="27" t="str">
        <f>IFERROR(VLOOKUP(CONCATENATE($C191,".SL.TLF.TERT.ZS"),AREA_WB_6ATTRS,Seq!J$1,FALSE)/100,".")</f>
        <v>.</v>
      </c>
      <c r="FI191" s="27" t="str">
        <f>IFERROR(VLOOKUP(CONCATENATE($C191,".SL.TLF.TERT.ZS"),AREA_WB_6ATTRS,Seq!K$1,FALSE)/100,".")</f>
        <v>.</v>
      </c>
      <c r="FJ191" s="27" t="str">
        <f>IFERROR(VLOOKUP(CONCATENATE($C191,".SL.TLF.TERT.ZS"),AREA_WB_6ATTRS,Seq!L$1,FALSE)/100,".")</f>
        <v>.</v>
      </c>
      <c r="FK191" s="27" t="str">
        <f>IFERROR(VLOOKUP(CONCATENATE($C191,".SL.TLF.TERT.ZS"),AREA_WB_6ATTRS,Seq!M$1,FALSE)/100,".")</f>
        <v>.</v>
      </c>
      <c r="FL191" s="27" t="str">
        <f>IFERROR(VLOOKUP(CONCATENATE($C191,".SL.TLF.TERT.ZS"),AREA_WB_6ATTRS,Seq!N$1,FALSE)/100,".")</f>
        <v>.</v>
      </c>
      <c r="FM191" s="27" t="str">
        <f>IFERROR(VLOOKUP(CONCATENATE($C191,".SL.TLF.TERT.ZS"),AREA_WB_6ATTRS,Seq!O$1,FALSE)/100,".")</f>
        <v>.</v>
      </c>
      <c r="FN191" s="27" t="str">
        <f>IFERROR(VLOOKUP(CONCATENATE($C191,".SL.TLF.TERT.ZS"),AREA_WB_6ATTRS,Seq!P$1,FALSE)/100,".")</f>
        <v>.</v>
      </c>
      <c r="FO191" s="27" t="str">
        <f>IFERROR(VLOOKUP(CONCATENATE($C191,".SL.TLF.TERT.ZS"),AREA_WB_6ATTRS,Seq!Q$1,FALSE)/100,".")</f>
        <v>.</v>
      </c>
      <c r="FP191" s="27" t="str">
        <f>IFERROR(VLOOKUP(CONCATENATE($C191,".SL.TLF.TERT.ZS"),AREA_WB_6ATTRS,Seq!R$1,FALSE)/100,".")</f>
        <v>.</v>
      </c>
      <c r="FQ191" s="27" t="str">
        <f>IFERROR(VLOOKUP(CONCATENATE($C191,".SL.TLF.TERT.ZS"),AREA_WB_6ATTRS,Seq!S$1,FALSE)/100,".")</f>
        <v>.</v>
      </c>
      <c r="FR191" s="27" t="str">
        <f>IFERROR(VLOOKUP(CONCATENATE($C191,".SL.TLF.TERT.ZS"),AREA_WB_6ATTRS,Seq!T$1,FALSE)/100,".")</f>
        <v>.</v>
      </c>
      <c r="FS191" s="27" t="str">
        <f>IFERROR(VLOOKUP(CONCATENATE($C191,".SL.TLF.TERT.ZS"),AREA_WB_6ATTRS,Seq!U$1,FALSE)/100,".")</f>
        <v>.</v>
      </c>
      <c r="FT191" s="27" t="str">
        <f>IFERROR(VLOOKUP(CONCATENATE($C191,".SL.TLF.TERT.ZS"),AREA_WB_6ATTRS,Seq!V$1,FALSE)/100,".")</f>
        <v>.</v>
      </c>
      <c r="FU191" s="27" t="str">
        <f>IFERROR(VLOOKUP(CONCATENATE($C191,".SL.TLF.TERT.ZS"),AREA_WB_6ATTRS,Seq!W$1,FALSE)/100,".")</f>
        <v>.</v>
      </c>
      <c r="FV191" s="27" t="str">
        <f>IFERROR(VLOOKUP(CONCATENATE($C191,".SL.TLF.TERT.ZS"),AREA_WB_6ATTRS,Seq!X$1,FALSE)/100,".")</f>
        <v>.</v>
      </c>
      <c r="FW191" s="27" t="str">
        <f>IFERROR(VLOOKUP(CONCATENATE($C191,".SL.TLF.TERT.ZS"),AREA_WB_6ATTRS,Seq!Y$1,FALSE)/100,".")</f>
        <v>.</v>
      </c>
      <c r="FX191" s="27" t="str">
        <f>IFERROR(VLOOKUP(CONCATENATE($C191,".SL.TLF.TERT.ZS"),AREA_WB_6ATTRS,Seq!Z$1,FALSE)/100,".")</f>
        <v>.</v>
      </c>
      <c r="FY191" s="27" t="str">
        <f>IFERROR(VLOOKUP(CONCATENATE($C191,".SL.TLF.TERT.ZS"),AREA_WB_6ATTRS,Seq!AA$1,FALSE)/100,".")</f>
        <v>.</v>
      </c>
      <c r="FZ191" s="27" t="str">
        <f>IFERROR(VLOOKUP(CONCATENATE($C191,".SL.TLF.TERT.ZS"),AREA_WB_6ATTRS,Seq!AB$1,FALSE)/100,".")</f>
        <v>.</v>
      </c>
      <c r="GA191" s="27" t="str">
        <f>IFERROR(VLOOKUP(CONCATENATE($C191,".SL.TLF.TERT.ZS"),AREA_WB_6ATTRS,Seq!AC$1,FALSE)/100,".")</f>
        <v>.</v>
      </c>
      <c r="GB191" s="27" t="str">
        <f>IFERROR(VLOOKUP(CONCATENATE($C191,".SL.TLF.TERT.ZS"),AREA_WB_6ATTRS,Seq!AD$1,FALSE)/100,".")</f>
        <v>.</v>
      </c>
      <c r="GC191" s="27" t="str">
        <f>IFERROR(VLOOKUP(CONCATENATE($C191,".SL.TLF.TERT.ZS"),AREA_WB_6ATTRS,Seq!AE$1,FALSE)/100,".")</f>
        <v>.</v>
      </c>
      <c r="GD191" s="27" t="str">
        <f>IFERROR(VLOOKUP(CONCATENATE($C191,".SL.TLF.TERT.ZS"),AREA_WB_6ATTRS,Seq!AF$1,FALSE)/100,".")</f>
        <v>.</v>
      </c>
      <c r="GE191" s="27" t="str">
        <f>IFERROR(VLOOKUP(CONCATENATE($C191,".SL.TLF.TERT.ZS"),AREA_WB_6ATTRS,Seq!AG$1,FALSE)/100,".")</f>
        <v>.</v>
      </c>
      <c r="GF191" s="27" t="str">
        <f>IFERROR(VLOOKUP(CONCATENATE($C191,".SL.TLF.TERT.ZS"),AREA_WB_6ATTRS,Seq!AH$1,FALSE)/100,".")</f>
        <v>.</v>
      </c>
      <c r="GG191" s="27" t="str">
        <f>IFERROR(VLOOKUP(CONCATENATE($C191,".SL.TLF.TERT.ZS"),AREA_WB_6ATTRS,Seq!AI$1,FALSE)/100,".")</f>
        <v>.</v>
      </c>
      <c r="GH191" s="27" t="str">
        <f>IFERROR(VLOOKUP(CONCATENATE($C191,".SL.TLF.TERT.ZS"),AREA_WB_6ATTRS,Seq!AJ$1,FALSE)/100,".")</f>
        <v>.</v>
      </c>
      <c r="GI191" s="27" t="str">
        <f>IFERROR(VLOOKUP(CONCATENATE($C191,".SL.TLF.TERT.ZS"),AREA_WB_6ATTRS,Seq!AK$1,FALSE)/100,".")</f>
        <v>.</v>
      </c>
      <c r="GJ191" s="27" t="str">
        <f>IFERROR(VLOOKUP(CONCATENATE($C191,".SL.TLF.TERT.ZS"),AREA_WB_6ATTRS,Seq!AL$1,FALSE)/100,".")</f>
        <v>.</v>
      </c>
      <c r="GK191" s="27"/>
      <c r="GL191" s="27"/>
      <c r="GM191" s="27" t="str">
        <f t="shared" si="253"/>
        <v>.</v>
      </c>
      <c r="GN191" s="27" t="str">
        <f t="shared" si="254"/>
        <v>.</v>
      </c>
      <c r="GO191" s="27">
        <f t="shared" si="217"/>
        <v>0.52133257536090283</v>
      </c>
      <c r="GP191" s="27"/>
      <c r="GQ191" s="9" t="str">
        <f>IF(VLOOKUP($B191,EM_80!$B$1:$C$201,2,FALSE)&gt;0,VLOOKUP($B191,EM_80!$B$1:$C$201,2,FALSE),".")</f>
        <v>.</v>
      </c>
      <c r="GR191" s="9" t="str">
        <f t="shared" si="255"/>
        <v>.</v>
      </c>
      <c r="GS191" s="9">
        <f t="shared" si="210"/>
        <v>30000</v>
      </c>
      <c r="GU191" t="str">
        <f t="shared" si="256"/>
        <v>.</v>
      </c>
      <c r="GV191" t="str">
        <f t="shared" si="257"/>
        <v>.</v>
      </c>
      <c r="GW191">
        <f t="shared" si="258"/>
        <v>57544.840698342901</v>
      </c>
      <c r="GX191">
        <f t="shared" si="259"/>
        <v>68420</v>
      </c>
      <c r="GZ191" s="9" t="str">
        <f>IF(ISNA(VLOOKUP($B191,Area_EM_90,Seq!C$1,FALSE)),".",VLOOKUP($B191,Area_EM_90,Seq!C$1,FALSE))</f>
        <v>.</v>
      </c>
      <c r="HA191" s="9" t="str">
        <f>IF(ISNA(VLOOKUP($B191,Area_EM_90,Seq!D$1,FALSE)),".",VLOOKUP($B191,Area_EM_90,Seq!D$1,FALSE))</f>
        <v>.</v>
      </c>
      <c r="HB191" s="9" t="str">
        <f>IF(ISNA(VLOOKUP($B191,Area_EM_90,Seq!E$1,FALSE)),".",VLOOKUP($B191,Area_EM_90,Seq!E$1,FALSE))</f>
        <v>.</v>
      </c>
      <c r="HC191" s="9" t="str">
        <f>IF(ISNA(VLOOKUP($B191,Area_EM_90,Seq!F$1,FALSE)),".",VLOOKUP($B191,Area_EM_90,Seq!F$1,FALSE))</f>
        <v>.</v>
      </c>
      <c r="HD191" s="9" t="str">
        <f>IF(ISNA(VLOOKUP($B191,Area_EM_90,Seq!G$1,FALSE)),".",VLOOKUP($B191,Area_EM_90,Seq!G$1,FALSE))</f>
        <v>.</v>
      </c>
      <c r="HE191" s="9" t="str">
        <f>IF(ISNA(VLOOKUP($B191,Area_EM_90,Seq!H$1,FALSE)),".",VLOOKUP($B191,Area_EM_90,Seq!H$1,FALSE))</f>
        <v>.</v>
      </c>
      <c r="HF191" s="9" t="str">
        <f>IF(ISNA(VLOOKUP($B191,Area_EM_90,Seq!I$1,FALSE)),".",VLOOKUP($B191,Area_EM_90,Seq!I$1,FALSE))</f>
        <v>.</v>
      </c>
      <c r="HG191" s="9" t="str">
        <f>IF(ISNA(VLOOKUP($B191,Area_EM_90,Seq!J$1,FALSE)),".",VLOOKUP($B191,Area_EM_90,Seq!J$1,FALSE))</f>
        <v>.</v>
      </c>
      <c r="HH191" s="9" t="str">
        <f>IF(ISNA(VLOOKUP($B191,Area_EM_00,Seq!C$1,FALSE)),".",VLOOKUP($B191,Area_EM_00,Seq!C$1,FALSE))</f>
        <v>.</v>
      </c>
      <c r="HI191" s="9" t="str">
        <f>IF(ISNA(VLOOKUP($B191,Area_EM_00,Seq!D$1,FALSE)),".",VLOOKUP($B191,Area_EM_00,Seq!D$1,FALSE))</f>
        <v>.</v>
      </c>
      <c r="HJ191" s="9" t="str">
        <f>IF(ISNA(VLOOKUP($B191,Area_EM_00,Seq!E$1,FALSE)),".",VLOOKUP($B191,Area_EM_00,Seq!E$1,FALSE))</f>
        <v>.</v>
      </c>
      <c r="HK191" s="9" t="str">
        <f>IF(ISNA(VLOOKUP($B191,Area_EM_00,Seq!F$1,FALSE)),".",VLOOKUP($B191,Area_EM_00,Seq!F$1,FALSE))</f>
        <v>.</v>
      </c>
      <c r="HL191" s="9" t="str">
        <f>IF(ISNA(VLOOKUP($B191,Area_EM_00,Seq!G$1,FALSE)),".",VLOOKUP($B191,Area_EM_00,Seq!G$1,FALSE))</f>
        <v>.</v>
      </c>
      <c r="HM191" s="9" t="str">
        <f>IF(ISNA(VLOOKUP($B191,Area_EM_00,Seq!H$1,FALSE)),".",VLOOKUP($B191,Area_EM_00,Seq!H$1,FALSE))</f>
        <v>.</v>
      </c>
      <c r="HN191" s="9" t="str">
        <f>IF(ISNA(VLOOKUP($B191,Area_EM_00,Seq!I$1,FALSE)),".",VLOOKUP($B191,Area_EM_00,Seq!I$1,FALSE))</f>
        <v>.</v>
      </c>
      <c r="HO191" s="9" t="str">
        <f>IF(ISNA(VLOOKUP($B191,Area_EM_00,Seq!J$1,FALSE)),".",VLOOKUP($B191,Area_EM_00,Seq!J$1,FALSE))</f>
        <v>.</v>
      </c>
      <c r="HQ191" s="27"/>
      <c r="HR191" s="9">
        <f>IFERROR(VLOOKUP($B191,AREA_EM3_60_00,Seq!E$1,FALSE),".")</f>
        <v>64</v>
      </c>
      <c r="HS191" s="9">
        <f>IFERROR(VLOOKUP($B191,AREA_EM3_60_00,Seq!F$1,FALSE),".")</f>
        <v>62</v>
      </c>
      <c r="HT191" s="9">
        <f>IFERROR(VLOOKUP($B191,AREA_EM3_60_00,Seq!G$1,FALSE),".")</f>
        <v>73</v>
      </c>
      <c r="HU191" s="9">
        <f>IFERROR(VLOOKUP($B191,AREA_EM3_10,Seq!B$1,FALSE),".")</f>
        <v>113.91989451129058</v>
      </c>
      <c r="HV191" s="9" t="str">
        <f t="shared" si="218"/>
        <v>.</v>
      </c>
      <c r="HW191" s="9" t="str">
        <f t="shared" si="219"/>
        <v>.</v>
      </c>
      <c r="HX191" s="9">
        <f t="shared" si="220"/>
        <v>57544.840698342901</v>
      </c>
      <c r="HY191" s="9">
        <f t="shared" si="221"/>
        <v>68420</v>
      </c>
    </row>
    <row r="192" spans="1:233">
      <c r="A192" s="25" t="s">
        <v>3941</v>
      </c>
      <c r="B192" s="26" t="str">
        <f>VLOOKUP($A192,Area_Country,2,FALSE)</f>
        <v>Tuvalu</v>
      </c>
      <c r="C192" s="166" t="s">
        <v>4874</v>
      </c>
      <c r="D192" s="27">
        <f>VLOOKUP("CHN.NY.GDP.MKTP.KD",AREA_WB_6ATTRS,Seq!B$1,FALSE)/10000</f>
        <v>18294112.043860689</v>
      </c>
      <c r="E192" s="27">
        <f>VLOOKUP("CHN.NY.GDP.MKTP.KD",AREA_WB_6ATTRS,Seq!C$1,FALSE)/10000</f>
        <v>19245405.87014145</v>
      </c>
      <c r="F192" s="27">
        <f>VLOOKUP("CHN.NY.GDP.MKTP.KD",AREA_WB_6ATTRS,Seq!D$1,FALSE)/10000</f>
        <v>20996737.804324333</v>
      </c>
      <c r="G192" s="27">
        <f>VLOOKUP("CHN.NY.GDP.MKTP.KD",AREA_WB_6ATTRS,Seq!E$1,FALSE)/10000</f>
        <v>23285382.224995762</v>
      </c>
      <c r="H192" s="27">
        <f>VLOOKUP("CHN.NY.GDP.MKTP.KD",AREA_WB_6ATTRS,Seq!F$1,FALSE)/10000</f>
        <v>26824760.323195074</v>
      </c>
      <c r="I192" s="27">
        <f>VLOOKUP("CHN.NY.GDP.MKTP.KD",AREA_WB_6ATTRS,Seq!G$1,FALSE)/10000</f>
        <v>30446102.966826372</v>
      </c>
      <c r="J192" s="27">
        <f>VLOOKUP("CHN.NY.GDP.MKTP.KD",AREA_WB_6ATTRS,Seq!H$1,FALSE)/10000</f>
        <v>33125360.027907111</v>
      </c>
      <c r="K192" s="27">
        <f>VLOOKUP("CHN.NY.GDP.MKTP.KD",AREA_WB_6ATTRS,Seq!I$1,FALSE)/10000</f>
        <v>36967901.791144341</v>
      </c>
      <c r="L192" s="27">
        <f>VLOOKUP("CHN.NY.GDP.MKTP.KD",AREA_WB_6ATTRS,Seq!J$1,FALSE)/10000</f>
        <v>41145274.693543643</v>
      </c>
      <c r="M192" s="27">
        <f>VLOOKUP("CHN.NY.GDP.MKTP.KD",AREA_WB_6ATTRS,Seq!K$1,FALSE)/10000</f>
        <v>42832230.955979005</v>
      </c>
      <c r="N192" s="27">
        <f>VLOOKUP("CHN.NY.GDP.MKTP.KD",AREA_WB_6ATTRS,Seq!L$1,FALSE)/10000</f>
        <v>44459855.73230619</v>
      </c>
      <c r="O192" s="27">
        <f>VLOOKUP("CHN.NY.GDP.MKTP.KD",AREA_WB_6ATTRS,Seq!M$1,FALSE)/10000</f>
        <v>48550162.459678344</v>
      </c>
      <c r="P192" s="27">
        <f>VLOOKUP("CHN.NY.GDP.MKTP.KD",AREA_WB_6ATTRS,Seq!N$1,FALSE)/10000</f>
        <v>55444285.528952621</v>
      </c>
      <c r="Q192" s="27">
        <f>VLOOKUP("CHN.NY.GDP.MKTP.KD",AREA_WB_6ATTRS,Seq!O$1,FALSE)/10000</f>
        <v>63206485.503006078</v>
      </c>
      <c r="R192" s="27">
        <f>VLOOKUP("CHN.NY.GDP.MKTP.KD",AREA_WB_6ATTRS,Seq!P$1,FALSE)/10000</f>
        <v>71486535.103899792</v>
      </c>
      <c r="S192" s="27">
        <f>VLOOKUP("CHN.NY.GDP.MKTP.KD",AREA_WB_6ATTRS,Seq!Q$1,FALSE)/10000</f>
        <v>79278567.430224851</v>
      </c>
      <c r="T192" s="27">
        <f>VLOOKUP("CHN.NY.GDP.MKTP.KD",AREA_WB_6ATTRS,Seq!R$1,FALSE)/10000</f>
        <v>87206424.173247412</v>
      </c>
      <c r="U192" s="27">
        <f>VLOOKUP("CHN.NY.GDP.MKTP.KD",AREA_WB_6ATTRS,Seq!S$1,FALSE)/10000</f>
        <v>95316621.621359423</v>
      </c>
      <c r="V192" s="27">
        <f>VLOOKUP("CHN.NY.GDP.MKTP.KD",AREA_WB_6ATTRS,Seq!T$1,FALSE)/10000</f>
        <v>102751318.10782552</v>
      </c>
      <c r="W192" s="27">
        <f>VLOOKUP("CHN.NY.GDP.MKTP.KD",AREA_WB_6ATTRS,Seq!U$1,FALSE)/10000</f>
        <v>110560418.28402025</v>
      </c>
      <c r="X192" s="27">
        <f>VLOOKUP("CHN.NY.GDP.MKTP.KD",AREA_WB_6ATTRS,Seq!V$1,FALSE)/10000</f>
        <v>119847493.41987793</v>
      </c>
      <c r="Y192" s="27">
        <f>VLOOKUP("CHN.NY.GDP.MKTP.KD",AREA_WB_6ATTRS,Seq!W$1,FALSE)/10000</f>
        <v>129794835.37372778</v>
      </c>
      <c r="Z192" s="27">
        <f>VLOOKUP("CHN.NY.GDP.MKTP.KD",AREA_WB_6ATTRS,Seq!X$1,FALSE)/10000</f>
        <v>141606165.392737</v>
      </c>
      <c r="AA192" s="27">
        <f>VLOOKUP("CHN.NY.GDP.MKTP.KD",AREA_WB_6ATTRS,Seq!Y$1,FALSE)/10000</f>
        <v>155766781.9320105</v>
      </c>
      <c r="AB192" s="27">
        <f>VLOOKUP("CHN.NY.GDP.MKTP.KD",AREA_WB_6ATTRS,Seq!Z$1,FALSE)/10000</f>
        <v>171499226.90714428</v>
      </c>
      <c r="AC192" s="27">
        <f>VLOOKUP("CHN.NY.GDP.MKTP.KD",AREA_WB_6ATTRS,Seq!AA$1,FALSE)/10000</f>
        <v>190878639.54765138</v>
      </c>
      <c r="AD192" s="27">
        <f>VLOOKUP("CHN.NY.GDP.MKTP.KD",AREA_WB_6ATTRS,Seq!AB$1,FALSE)/10000</f>
        <v>215120226.77020231</v>
      </c>
      <c r="AE192" s="27">
        <f>VLOOKUP("CHN.NY.GDP.MKTP.KD",AREA_WB_6ATTRS,Seq!AC$1,FALSE)/10000</f>
        <v>245667298.97157177</v>
      </c>
      <c r="AF192" s="27">
        <f>VLOOKUP("CHN.NY.GDP.MKTP.KD",AREA_WB_6ATTRS,Seq!AD$1,FALSE)/10000</f>
        <v>269251359.67284226</v>
      </c>
      <c r="AG192" s="27">
        <f>VLOOKUP("CHN.NY.GDP.MKTP.KD",AREA_WB_6ATTRS,Seq!AE$1,FALSE)/10000</f>
        <v>294022484.76274431</v>
      </c>
      <c r="AH192" s="27">
        <f>VLOOKUP("CHN.NY.GDP.MKTP.KD",AREA_WB_6ATTRS,Seq!AF$1,FALSE)/10000</f>
        <v>324600823.17806971</v>
      </c>
      <c r="AI192" s="27">
        <f>VLOOKUP("CHN.NY.GDP.MKTP.KD",AREA_WB_6ATTRS,Seq!AG$1,FALSE)/10000</f>
        <v>354139498.08727396</v>
      </c>
      <c r="AJ192" s="27"/>
      <c r="AK192" s="27"/>
      <c r="AL192" s="27"/>
      <c r="AM192" s="27"/>
      <c r="AN192" s="27"/>
      <c r="AO192" s="27"/>
      <c r="AP192" s="27" t="str">
        <f>IFERROR(VLOOKUP(CONCATENATE($C192, ".NY.GDP.MKTP.KD"),AREA_WB_6ATTRS,Seq!B$1,FALSE)/10000,".")</f>
        <v>.</v>
      </c>
      <c r="AQ192" s="27" t="str">
        <f>IFERROR(VLOOKUP(CONCATENATE($C192, ".NY.GDP.MKTP.KD"),AREA_WB_6ATTRS,Seq!C$1,FALSE)/10000,".")</f>
        <v>.</v>
      </c>
      <c r="AR192" s="27" t="str">
        <f>IFERROR(VLOOKUP(CONCATENATE($C192, ".NY.GDP.MKTP.KD"),AREA_WB_6ATTRS,Seq!D$1,FALSE)/10000,".")</f>
        <v>.</v>
      </c>
      <c r="AS192" s="27" t="str">
        <f>IFERROR(VLOOKUP(CONCATENATE($C192, ".NY.GDP.MKTP.KD"),AREA_WB_6ATTRS,Seq!E$1,FALSE)/10000,".")</f>
        <v>.</v>
      </c>
      <c r="AT192" s="27" t="str">
        <f>IFERROR(VLOOKUP(CONCATENATE($C192, ".NY.GDP.MKTP.KD"),AREA_WB_6ATTRS,Seq!F$1,FALSE)/10000,".")</f>
        <v>.</v>
      </c>
      <c r="AU192" s="27" t="str">
        <f>IFERROR(VLOOKUP(CONCATENATE($C192, ".NY.GDP.MKTP.KD"),AREA_WB_6ATTRS,Seq!G$1,FALSE)/10000,".")</f>
        <v>.</v>
      </c>
      <c r="AV192" s="27" t="str">
        <f>IFERROR(VLOOKUP(CONCATENATE($C192, ".NY.GDP.MKTP.KD"),AREA_WB_6ATTRS,Seq!H$1,FALSE)/10000,".")</f>
        <v>.</v>
      </c>
      <c r="AW192" s="27" t="str">
        <f>IFERROR(VLOOKUP(CONCATENATE($C192, ".NY.GDP.MKTP.KD"),AREA_WB_6ATTRS,Seq!I$1,FALSE)/10000,".")</f>
        <v>.</v>
      </c>
      <c r="AX192" s="27" t="str">
        <f>IFERROR(VLOOKUP(CONCATENATE($C192, ".NY.GDP.MKTP.KD"),AREA_WB_6ATTRS,Seq!J$1,FALSE)/10000,".")</f>
        <v>.</v>
      </c>
      <c r="AY192" s="27" t="str">
        <f>IFERROR(VLOOKUP(CONCATENATE($C192, ".NY.GDP.MKTP.KD"),AREA_WB_6ATTRS,Seq!K$1,FALSE)/10000,".")</f>
        <v>.</v>
      </c>
      <c r="AZ192" s="27">
        <f>IFERROR(VLOOKUP(CONCATENATE($C192, ".NY.GDP.MKTP.KD"),AREA_WB_6ATTRS,Seq!L$1,FALSE)/10000,".")</f>
        <v>1030.3724432815386</v>
      </c>
      <c r="BA192" s="27">
        <f>IFERROR(VLOOKUP(CONCATENATE($C192, ".NY.GDP.MKTP.KD"),AREA_WB_6ATTRS,Seq!M$1,FALSE)/10000,".")</f>
        <v>1067.5616811896475</v>
      </c>
      <c r="BB192" s="27">
        <f>IFERROR(VLOOKUP(CONCATENATE($C192, ".NY.GDP.MKTP.KD"),AREA_WB_6ATTRS,Seq!N$1,FALSE)/10000,".")</f>
        <v>1097.3331196228235</v>
      </c>
      <c r="BC192" s="27">
        <f>IFERROR(VLOOKUP(CONCATENATE($C192, ".NY.GDP.MKTP.KD"),AREA_WB_6ATTRS,Seq!O$1,FALSE)/10000,".")</f>
        <v>1142.4413596730901</v>
      </c>
      <c r="BD192" s="27">
        <f>IFERROR(VLOOKUP(CONCATENATE($C192, ".NY.GDP.MKTP.KD"),AREA_WB_6ATTRS,Seq!P$1,FALSE)/10000,".")</f>
        <v>1259.9232648706736</v>
      </c>
      <c r="BE192" s="27">
        <f>IFERROR(VLOOKUP(CONCATENATE($C192, ".NY.GDP.MKTP.KD"),AREA_WB_6ATTRS,Seq!Q$1,FALSE)/10000,".")</f>
        <v>1196.8719693337453</v>
      </c>
      <c r="BF192" s="27">
        <f>IFERROR(VLOOKUP(CONCATENATE($C192, ".NY.GDP.MKTP.KD"),AREA_WB_6ATTRS,Seq!R$1,FALSE)/10000,".")</f>
        <v>1125.5225096525126</v>
      </c>
      <c r="BG192" s="27">
        <f>IFERROR(VLOOKUP(CONCATENATE($C192, ".NY.GDP.MKTP.KD"),AREA_WB_6ATTRS,Seq!S$1,FALSE)/10000,".")</f>
        <v>1238.1097940105624</v>
      </c>
      <c r="BH192" s="27">
        <f>IFERROR(VLOOKUP(CONCATENATE($C192, ".NY.GDP.MKTP.KD"),AREA_WB_6ATTRS,Seq!T$1,FALSE)/10000,".")</f>
        <v>1430.0308471650428</v>
      </c>
      <c r="BI192" s="27">
        <f>IFERROR(VLOOKUP(CONCATENATE($C192, ".NY.GDP.MKTP.KD"),AREA_WB_6ATTRS,Seq!U$1,FALSE)/10000,".")</f>
        <v>1407.6705591226712</v>
      </c>
      <c r="BJ192" s="27">
        <f>IFERROR(VLOOKUP(CONCATENATE($C192, ".NY.GDP.MKTP.KD"),AREA_WB_6ATTRS,Seq!V$1,FALSE)/10000,".")</f>
        <v>1394.0067407739493</v>
      </c>
      <c r="BK192" s="27">
        <f>IFERROR(VLOOKUP(CONCATENATE($C192, ".NY.GDP.MKTP.KD"),AREA_WB_6ATTRS,Seq!W$1,FALSE)/10000,".")</f>
        <v>1577.6371995041329</v>
      </c>
      <c r="BL192" s="27">
        <f>IFERROR(VLOOKUP(CONCATENATE($C192, ".NY.GDP.MKTP.KD"),AREA_WB_6ATTRS,Seq!X$1,FALSE)/10000,".")</f>
        <v>1665.0385219090981</v>
      </c>
      <c r="BM192" s="27">
        <f>IFERROR(VLOOKUP(CONCATENATE($C192, ".NY.GDP.MKTP.KD"),AREA_WB_6ATTRS,Seq!Y$1,FALSE)/10000,".")</f>
        <v>1611.757289208007</v>
      </c>
      <c r="BN192" s="27">
        <f>IFERROR(VLOOKUP(CONCATENATE($C192, ".NY.GDP.MKTP.KD"),AREA_WB_6ATTRS,Seq!Z$1,FALSE)/10000,".")</f>
        <v>1590.5983150875163</v>
      </c>
      <c r="BO192" s="27">
        <f>IFERROR(VLOOKUP(CONCATENATE($C192, ".NY.GDP.MKTP.KD"),AREA_WB_6ATTRS,Seq!AA$1,FALSE)/10000,".")</f>
        <v>1525.3887720164255</v>
      </c>
      <c r="BP192" s="27">
        <f>IFERROR(VLOOKUP(CONCATENATE($C192, ".NY.GDP.MKTP.KD"),AREA_WB_6ATTRS,Seq!AB$1,FALSE)/10000,".")</f>
        <v>1564.8727422230788</v>
      </c>
      <c r="BQ192" s="27">
        <f>IFERROR(VLOOKUP(CONCATENATE($C192, ".NY.GDP.MKTP.KD"),AREA_WB_6ATTRS,Seq!AC$1,FALSE)/10000,".")</f>
        <v>1650.3167058512352</v>
      </c>
      <c r="BR192" s="27">
        <f>IFERROR(VLOOKUP(CONCATENATE($C192, ".NY.GDP.MKTP.KD"),AREA_WB_6ATTRS,Seq!AD$1,FALSE)/10000,".")</f>
        <v>1775.4310566011668</v>
      </c>
      <c r="BS192" s="27">
        <f>IFERROR(VLOOKUP(CONCATENATE($C192, ".NY.GDP.MKTP.KD"),AREA_WB_6ATTRS,Seq!AE$1,FALSE)/10000,".")</f>
        <v>1744.656852080946</v>
      </c>
      <c r="BT192" s="27">
        <f>IFERROR(VLOOKUP(CONCATENATE($C192, ".NY.GDP.MKTP.KD"),AREA_WB_6ATTRS,Seq!AF$1,FALSE)/10000,".")</f>
        <v>1657.4240094768988</v>
      </c>
      <c r="BU192" s="27">
        <f>IFERROR(VLOOKUP(CONCATENATE($C192, ".NY.GDP.MKTP.KD"),AREA_WB_6ATTRS,Seq!AG$1,FALSE)/10000,".")</f>
        <v>1673.9982495716679</v>
      </c>
      <c r="BV192" s="27"/>
      <c r="BW192" s="27"/>
      <c r="BX192" s="27"/>
      <c r="BY192" s="27"/>
      <c r="BZ192" s="27"/>
      <c r="CA192" s="27"/>
      <c r="CB192" s="27"/>
      <c r="CC192" s="27">
        <f>CNPop!A$48</f>
        <v>5.0000000000000001E-3</v>
      </c>
      <c r="CD192" s="27">
        <f>CNPop!B$48</f>
        <v>6.0000000000000001E-3</v>
      </c>
      <c r="CE192" s="27">
        <f>CNPop!C$48</f>
        <v>6.0000000000000001E-3</v>
      </c>
      <c r="CF192" s="27">
        <f>CNPop!D$48</f>
        <v>7.0000000000000001E-3</v>
      </c>
      <c r="CG192" s="27">
        <f>CNPop!E$48</f>
        <v>7.0000000000000001E-3</v>
      </c>
      <c r="CH192" s="27">
        <f>CNPop!F$48</f>
        <v>8.0000000000000002E-3</v>
      </c>
      <c r="CI192" s="27">
        <f>CNPop!G$48</f>
        <v>8.9999999999999993E-3</v>
      </c>
      <c r="CJ192" s="27">
        <f>CNPop!H$48</f>
        <v>0.01</v>
      </c>
      <c r="CK192" s="27">
        <f>CNPop!I$48</f>
        <v>1.0999999999999999E-2</v>
      </c>
      <c r="CL192" s="27">
        <f>CNPop!J$48</f>
        <v>1.2E-2</v>
      </c>
      <c r="CM192" s="27">
        <f>CNPop!K$48</f>
        <v>1.4E-2</v>
      </c>
      <c r="CN192" s="27">
        <f>CNPop!L$48</f>
        <v>1.6E-2</v>
      </c>
      <c r="CO192" s="27">
        <f>CNPop!M$48</f>
        <v>1.7000000000000001E-2</v>
      </c>
      <c r="CP192" s="27">
        <f>CNPop!N$48</f>
        <v>1.9E-2</v>
      </c>
      <c r="CQ192" s="27">
        <f>CNPop!O$48</f>
        <v>2.1000000000000001E-2</v>
      </c>
      <c r="CR192" s="27">
        <f>CNPop!P$48</f>
        <v>2.3E-2</v>
      </c>
      <c r="CS192" s="27">
        <f>CNPop!Q$48</f>
        <v>2.5999999999999999E-2</v>
      </c>
      <c r="CT192" s="27">
        <f>CNPop!R$48</f>
        <v>2.8000000000000001E-2</v>
      </c>
      <c r="CU192" s="27">
        <f>CNPop!S$48</f>
        <v>0.03</v>
      </c>
      <c r="CV192" s="27">
        <f>CNPop!T$48</f>
        <v>3.3000000000000002E-2</v>
      </c>
      <c r="CW192" s="27">
        <f>CNPop!U$48</f>
        <v>3.5999999999999997E-2</v>
      </c>
      <c r="CX192" s="27">
        <f>CNPop!V$48</f>
        <v>3.9E-2</v>
      </c>
      <c r="CY192" s="27">
        <f>CNPop!W$48</f>
        <v>4.2000000000000003E-2</v>
      </c>
      <c r="CZ192" s="27">
        <f>CNPop!X$48</f>
        <v>4.4999999999999998E-2</v>
      </c>
      <c r="DA192" s="27">
        <f>CNPop!Y$48</f>
        <v>4.9000000000000002E-2</v>
      </c>
      <c r="DB192" s="27">
        <f>CNPop!Z$48</f>
        <v>5.1999999999999998E-2</v>
      </c>
      <c r="DC192" s="27">
        <f>CNPop!AA$48</f>
        <v>5.6000000000000001E-2</v>
      </c>
      <c r="DD192" s="27">
        <f>CNPop!AB$48</f>
        <v>0.06</v>
      </c>
      <c r="DE192" s="27">
        <f>CNPop!AC$48</f>
        <v>6.3E-2</v>
      </c>
      <c r="DF192" s="27">
        <f>CNPop!AD$48</f>
        <v>6.8000000000000005E-2</v>
      </c>
      <c r="DG192" s="27">
        <f>CNPop!AE$48</f>
        <v>7.1999999999999995E-2</v>
      </c>
      <c r="DH192" s="27">
        <f>CNPop!AF$48</f>
        <v>7.5999999999999998E-2</v>
      </c>
      <c r="DI192" s="27">
        <f>CNPop!AG$48</f>
        <v>8.1000000000000003E-2</v>
      </c>
      <c r="DJ192" s="27">
        <f>CNPop!AH$48</f>
        <v>8.5000000000000006E-2</v>
      </c>
      <c r="DK192" s="27">
        <f>CNPop!AI$48</f>
        <v>0.09</v>
      </c>
      <c r="DL192" s="27">
        <f>CNPop!AJ$48</f>
        <v>9.5000000000000001E-2</v>
      </c>
      <c r="DM192" s="27">
        <f>CNPop!AK$48</f>
        <v>0.1</v>
      </c>
      <c r="DN192" s="27"/>
      <c r="DO192" s="27" t="str">
        <f t="shared" si="226"/>
        <v>.</v>
      </c>
      <c r="DP192" s="27" t="str">
        <f t="shared" si="227"/>
        <v>.</v>
      </c>
      <c r="DQ192" s="27" t="str">
        <f t="shared" si="228"/>
        <v>.</v>
      </c>
      <c r="DR192" s="27" t="str">
        <f t="shared" si="229"/>
        <v>.</v>
      </c>
      <c r="DS192" s="27" t="str">
        <f t="shared" si="230"/>
        <v>.</v>
      </c>
      <c r="DT192" s="27" t="str">
        <f t="shared" si="231"/>
        <v>.</v>
      </c>
      <c r="DU192" s="27" t="str">
        <f t="shared" si="232"/>
        <v>.</v>
      </c>
      <c r="DV192" s="27" t="str">
        <f t="shared" si="233"/>
        <v>.</v>
      </c>
      <c r="DW192" s="27" t="str">
        <f t="shared" si="234"/>
        <v>.</v>
      </c>
      <c r="DX192" s="27" t="str">
        <f t="shared" si="235"/>
        <v>.</v>
      </c>
      <c r="DY192" s="27" t="str">
        <f t="shared" si="236"/>
        <v>.</v>
      </c>
      <c r="DZ192" s="27" t="str">
        <f t="shared" si="237"/>
        <v>.</v>
      </c>
      <c r="EA192" s="27" t="str">
        <f t="shared" si="238"/>
        <v>.</v>
      </c>
      <c r="EB192" s="27" t="str">
        <f t="shared" si="239"/>
        <v>.</v>
      </c>
      <c r="EC192" s="27" t="str">
        <f t="shared" si="240"/>
        <v>.</v>
      </c>
      <c r="ED192" s="27" t="str">
        <f t="shared" si="241"/>
        <v>.</v>
      </c>
      <c r="EE192" s="27" t="str">
        <f t="shared" si="242"/>
        <v>.</v>
      </c>
      <c r="EF192" s="27" t="str">
        <f t="shared" si="243"/>
        <v>.</v>
      </c>
      <c r="EG192" s="27" t="str">
        <f t="shared" si="244"/>
        <v>.</v>
      </c>
      <c r="EH192" s="27" t="str">
        <f t="shared" si="245"/>
        <v>.</v>
      </c>
      <c r="EI192" s="27" t="str">
        <f t="shared" si="246"/>
        <v>.</v>
      </c>
      <c r="EJ192" s="27" t="str">
        <f t="shared" si="247"/>
        <v>.</v>
      </c>
      <c r="EK192" s="27" t="str">
        <f t="shared" si="248"/>
        <v>.</v>
      </c>
      <c r="EL192" s="27" t="str">
        <f t="shared" si="249"/>
        <v>.</v>
      </c>
      <c r="EM192" s="27" t="str">
        <f t="shared" si="250"/>
        <v>.</v>
      </c>
      <c r="EN192" s="27" t="str">
        <f t="shared" si="251"/>
        <v>.</v>
      </c>
      <c r="EO192" s="27" t="str">
        <f t="shared" si="252"/>
        <v>.</v>
      </c>
      <c r="EP192" s="27" t="str">
        <f t="shared" si="215"/>
        <v>.</v>
      </c>
      <c r="EQ192" s="27" t="str">
        <f t="shared" si="216"/>
        <v>.</v>
      </c>
      <c r="ER192" s="27" t="str">
        <f t="shared" si="263"/>
        <v>.</v>
      </c>
      <c r="ES192" s="27" t="str">
        <f t="shared" si="263"/>
        <v>.</v>
      </c>
      <c r="ET192" s="27" t="str">
        <f t="shared" si="263"/>
        <v>.</v>
      </c>
      <c r="EU192" s="27"/>
      <c r="EV192" s="27"/>
      <c r="EW192" s="27"/>
      <c r="EX192" s="27"/>
      <c r="EY192" s="27"/>
      <c r="EZ192" s="27" t="str">
        <f>IFERROR(VLOOKUP(CONCATENATE($C192,".SL.TLF.TERT.ZS"),AREA_WB_6ATTRS,Seq!B$1,FALSE)/100,".")</f>
        <v>.</v>
      </c>
      <c r="FA192" s="27" t="str">
        <f>IFERROR(VLOOKUP(CONCATENATE($C192,".SL.TLF.TERT.ZS"),AREA_WB_6ATTRS,Seq!C$1,FALSE)/100,".")</f>
        <v>.</v>
      </c>
      <c r="FB192" s="27" t="str">
        <f>IFERROR(VLOOKUP(CONCATENATE($C192,".SL.TLF.TERT.ZS"),AREA_WB_6ATTRS,Seq!D$1,FALSE)/100,".")</f>
        <v>.</v>
      </c>
      <c r="FC192" s="27" t="str">
        <f>IFERROR(VLOOKUP(CONCATENATE($C192,".SL.TLF.TERT.ZS"),AREA_WB_6ATTRS,Seq!E$1,FALSE)/100,".")</f>
        <v>.</v>
      </c>
      <c r="FD192" s="27" t="str">
        <f>IFERROR(VLOOKUP(CONCATENATE($C192,".SL.TLF.TERT.ZS"),AREA_WB_6ATTRS,Seq!F$1,FALSE)/100,".")</f>
        <v>.</v>
      </c>
      <c r="FE192" s="27" t="str">
        <f>IFERROR(VLOOKUP(CONCATENATE($C192,".SL.TLF.TERT.ZS"),AREA_WB_6ATTRS,Seq!G$1,FALSE)/100,".")</f>
        <v>.</v>
      </c>
      <c r="FF192" s="27" t="str">
        <f>IFERROR(VLOOKUP(CONCATENATE($C192,".SL.TLF.TERT.ZS"),AREA_WB_6ATTRS,Seq!H$1,FALSE)/100,".")</f>
        <v>.</v>
      </c>
      <c r="FG192" s="27" t="str">
        <f>IFERROR(VLOOKUP(CONCATENATE($C192,".SL.TLF.TERT.ZS"),AREA_WB_6ATTRS,Seq!I$1,FALSE)/100,".")</f>
        <v>.</v>
      </c>
      <c r="FH192" s="27" t="str">
        <f>IFERROR(VLOOKUP(CONCATENATE($C192,".SL.TLF.TERT.ZS"),AREA_WB_6ATTRS,Seq!J$1,FALSE)/100,".")</f>
        <v>.</v>
      </c>
      <c r="FI192" s="27" t="str">
        <f>IFERROR(VLOOKUP(CONCATENATE($C192,".SL.TLF.TERT.ZS"),AREA_WB_6ATTRS,Seq!K$1,FALSE)/100,".")</f>
        <v>.</v>
      </c>
      <c r="FJ192" s="27" t="str">
        <f>IFERROR(VLOOKUP(CONCATENATE($C192,".SL.TLF.TERT.ZS"),AREA_WB_6ATTRS,Seq!L$1,FALSE)/100,".")</f>
        <v>.</v>
      </c>
      <c r="FK192" s="27" t="str">
        <f>IFERROR(VLOOKUP(CONCATENATE($C192,".SL.TLF.TERT.ZS"),AREA_WB_6ATTRS,Seq!M$1,FALSE)/100,".")</f>
        <v>.</v>
      </c>
      <c r="FL192" s="27" t="str">
        <f>IFERROR(VLOOKUP(CONCATENATE($C192,".SL.TLF.TERT.ZS"),AREA_WB_6ATTRS,Seq!N$1,FALSE)/100,".")</f>
        <v>.</v>
      </c>
      <c r="FM192" s="27" t="str">
        <f>IFERROR(VLOOKUP(CONCATENATE($C192,".SL.TLF.TERT.ZS"),AREA_WB_6ATTRS,Seq!O$1,FALSE)/100,".")</f>
        <v>.</v>
      </c>
      <c r="FN192" s="27" t="str">
        <f>IFERROR(VLOOKUP(CONCATENATE($C192,".SL.TLF.TERT.ZS"),AREA_WB_6ATTRS,Seq!P$1,FALSE)/100,".")</f>
        <v>.</v>
      </c>
      <c r="FO192" s="27" t="str">
        <f>IFERROR(VLOOKUP(CONCATENATE($C192,".SL.TLF.TERT.ZS"),AREA_WB_6ATTRS,Seq!Q$1,FALSE)/100,".")</f>
        <v>.</v>
      </c>
      <c r="FP192" s="27" t="str">
        <f>IFERROR(VLOOKUP(CONCATENATE($C192,".SL.TLF.TERT.ZS"),AREA_WB_6ATTRS,Seq!R$1,FALSE)/100,".")</f>
        <v>.</v>
      </c>
      <c r="FQ192" s="27" t="str">
        <f>IFERROR(VLOOKUP(CONCATENATE($C192,".SL.TLF.TERT.ZS"),AREA_WB_6ATTRS,Seq!S$1,FALSE)/100,".")</f>
        <v>.</v>
      </c>
      <c r="FR192" s="27" t="str">
        <f>IFERROR(VLOOKUP(CONCATENATE($C192,".SL.TLF.TERT.ZS"),AREA_WB_6ATTRS,Seq!T$1,FALSE)/100,".")</f>
        <v>.</v>
      </c>
      <c r="FS192" s="27" t="str">
        <f>IFERROR(VLOOKUP(CONCATENATE($C192,".SL.TLF.TERT.ZS"),AREA_WB_6ATTRS,Seq!U$1,FALSE)/100,".")</f>
        <v>.</v>
      </c>
      <c r="FT192" s="27" t="str">
        <f>IFERROR(VLOOKUP(CONCATENATE($C192,".SL.TLF.TERT.ZS"),AREA_WB_6ATTRS,Seq!V$1,FALSE)/100,".")</f>
        <v>.</v>
      </c>
      <c r="FU192" s="27" t="str">
        <f>IFERROR(VLOOKUP(CONCATENATE($C192,".SL.TLF.TERT.ZS"),AREA_WB_6ATTRS,Seq!W$1,FALSE)/100,".")</f>
        <v>.</v>
      </c>
      <c r="FV192" s="27" t="str">
        <f>IFERROR(VLOOKUP(CONCATENATE($C192,".SL.TLF.TERT.ZS"),AREA_WB_6ATTRS,Seq!X$1,FALSE)/100,".")</f>
        <v>.</v>
      </c>
      <c r="FW192" s="27" t="str">
        <f>IFERROR(VLOOKUP(CONCATENATE($C192,".SL.TLF.TERT.ZS"),AREA_WB_6ATTRS,Seq!Y$1,FALSE)/100,".")</f>
        <v>.</v>
      </c>
      <c r="FX192" s="27" t="str">
        <f>IFERROR(VLOOKUP(CONCATENATE($C192,".SL.TLF.TERT.ZS"),AREA_WB_6ATTRS,Seq!Z$1,FALSE)/100,".")</f>
        <v>.</v>
      </c>
      <c r="FY192" s="27" t="str">
        <f>IFERROR(VLOOKUP(CONCATENATE($C192,".SL.TLF.TERT.ZS"),AREA_WB_6ATTRS,Seq!AA$1,FALSE)/100,".")</f>
        <v>.</v>
      </c>
      <c r="FZ192" s="27" t="str">
        <f>IFERROR(VLOOKUP(CONCATENATE($C192,".SL.TLF.TERT.ZS"),AREA_WB_6ATTRS,Seq!AB$1,FALSE)/100,".")</f>
        <v>.</v>
      </c>
      <c r="GA192" s="27" t="str">
        <f>IFERROR(VLOOKUP(CONCATENATE($C192,".SL.TLF.TERT.ZS"),AREA_WB_6ATTRS,Seq!AC$1,FALSE)/100,".")</f>
        <v>.</v>
      </c>
      <c r="GB192" s="27" t="str">
        <f>IFERROR(VLOOKUP(CONCATENATE($C192,".SL.TLF.TERT.ZS"),AREA_WB_6ATTRS,Seq!AD$1,FALSE)/100,".")</f>
        <v>.</v>
      </c>
      <c r="GC192" s="27" t="str">
        <f>IFERROR(VLOOKUP(CONCATENATE($C192,".SL.TLF.TERT.ZS"),AREA_WB_6ATTRS,Seq!AE$1,FALSE)/100,".")</f>
        <v>.</v>
      </c>
      <c r="GD192" s="27" t="str">
        <f>IFERROR(VLOOKUP(CONCATENATE($C192,".SL.TLF.TERT.ZS"),AREA_WB_6ATTRS,Seq!AF$1,FALSE)/100,".")</f>
        <v>.</v>
      </c>
      <c r="GE192" s="27" t="str">
        <f>IFERROR(VLOOKUP(CONCATENATE($C192,".SL.TLF.TERT.ZS"),AREA_WB_6ATTRS,Seq!AG$1,FALSE)/100,".")</f>
        <v>.</v>
      </c>
      <c r="GF192" s="27" t="str">
        <f>IFERROR(VLOOKUP(CONCATENATE($C192,".SL.TLF.TERT.ZS"),AREA_WB_6ATTRS,Seq!AH$1,FALSE)/100,".")</f>
        <v>.</v>
      </c>
      <c r="GG192" s="27" t="str">
        <f>IFERROR(VLOOKUP(CONCATENATE($C192,".SL.TLF.TERT.ZS"),AREA_WB_6ATTRS,Seq!AI$1,FALSE)/100,".")</f>
        <v>.</v>
      </c>
      <c r="GH192" s="27" t="str">
        <f>IFERROR(VLOOKUP(CONCATENATE($C192,".SL.TLF.TERT.ZS"),AREA_WB_6ATTRS,Seq!AJ$1,FALSE)/100,".")</f>
        <v>.</v>
      </c>
      <c r="GI192" s="27" t="str">
        <f>IFERROR(VLOOKUP(CONCATENATE($C192,".SL.TLF.TERT.ZS"),AREA_WB_6ATTRS,Seq!AK$1,FALSE)/100,".")</f>
        <v>.</v>
      </c>
      <c r="GJ192" s="27" t="str">
        <f>IFERROR(VLOOKUP(CONCATENATE($C192,".SL.TLF.TERT.ZS"),AREA_WB_6ATTRS,Seq!AL$1,FALSE)/100,".")</f>
        <v>.</v>
      </c>
      <c r="GK192" s="27"/>
      <c r="GL192" s="27"/>
      <c r="GM192" s="27" t="str">
        <f t="shared" si="253"/>
        <v>.</v>
      </c>
      <c r="GN192" s="27" t="str">
        <f t="shared" si="254"/>
        <v>.</v>
      </c>
      <c r="GO192" s="27" t="str">
        <f t="shared" si="217"/>
        <v>.</v>
      </c>
      <c r="GP192" s="27"/>
      <c r="GQ192" s="9" t="str">
        <f>IF(VLOOKUP($B192,EM_80!$B$1:$C$201,2,FALSE)&gt;0,VLOOKUP($B192,EM_80!$B$1:$C$201,2,FALSE),".")</f>
        <v>.</v>
      </c>
      <c r="GR192" s="9" t="str">
        <f t="shared" si="255"/>
        <v>.</v>
      </c>
      <c r="GS192" s="9" t="str">
        <f t="shared" si="210"/>
        <v>.</v>
      </c>
      <c r="GU192" t="e">
        <f t="shared" si="256"/>
        <v>#N/A</v>
      </c>
      <c r="GV192" t="e">
        <f t="shared" si="257"/>
        <v>#N/A</v>
      </c>
      <c r="GW192" t="e">
        <f t="shared" si="258"/>
        <v>#N/A</v>
      </c>
      <c r="GX192" t="e">
        <f t="shared" si="259"/>
        <v>#N/A</v>
      </c>
      <c r="GZ192" s="9" t="str">
        <f>IF(ISNA(VLOOKUP($B192,Area_EM_90,Seq!C$1,FALSE)),".",VLOOKUP($B192,Area_EM_90,Seq!C$1,FALSE))</f>
        <v>.</v>
      </c>
      <c r="HA192" s="9" t="str">
        <f>IF(ISNA(VLOOKUP($B192,Area_EM_90,Seq!D$1,FALSE)),".",VLOOKUP($B192,Area_EM_90,Seq!D$1,FALSE))</f>
        <v>.</v>
      </c>
      <c r="HB192" s="9" t="str">
        <f>IF(ISNA(VLOOKUP($B192,Area_EM_90,Seq!E$1,FALSE)),".",VLOOKUP($B192,Area_EM_90,Seq!E$1,FALSE))</f>
        <v>.</v>
      </c>
      <c r="HC192" s="9" t="str">
        <f>IF(ISNA(VLOOKUP($B192,Area_EM_90,Seq!F$1,FALSE)),".",VLOOKUP($B192,Area_EM_90,Seq!F$1,FALSE))</f>
        <v>.</v>
      </c>
      <c r="HD192" s="9" t="str">
        <f>IF(ISNA(VLOOKUP($B192,Area_EM_90,Seq!G$1,FALSE)),".",VLOOKUP($B192,Area_EM_90,Seq!G$1,FALSE))</f>
        <v>.</v>
      </c>
      <c r="HE192" s="9" t="str">
        <f>IF(ISNA(VLOOKUP($B192,Area_EM_90,Seq!H$1,FALSE)),".",VLOOKUP($B192,Area_EM_90,Seq!H$1,FALSE))</f>
        <v>.</v>
      </c>
      <c r="HF192" s="9" t="str">
        <f>IF(ISNA(VLOOKUP($B192,Area_EM_90,Seq!I$1,FALSE)),".",VLOOKUP($B192,Area_EM_90,Seq!I$1,FALSE))</f>
        <v>.</v>
      </c>
      <c r="HG192" s="9" t="str">
        <f>IF(ISNA(VLOOKUP($B192,Area_EM_90,Seq!J$1,FALSE)),".",VLOOKUP($B192,Area_EM_90,Seq!J$1,FALSE))</f>
        <v>.</v>
      </c>
      <c r="HH192" s="9" t="str">
        <f>IF(ISNA(VLOOKUP($B192,Area_EM_00,Seq!C$1,FALSE)),".",VLOOKUP($B192,Area_EM_00,Seq!C$1,FALSE))</f>
        <v>.</v>
      </c>
      <c r="HI192" s="9" t="str">
        <f>IF(ISNA(VLOOKUP($B192,Area_EM_00,Seq!D$1,FALSE)),".",VLOOKUP($B192,Area_EM_00,Seq!D$1,FALSE))</f>
        <v>.</v>
      </c>
      <c r="HJ192" s="9" t="str">
        <f>IF(ISNA(VLOOKUP($B192,Area_EM_00,Seq!E$1,FALSE)),".",VLOOKUP($B192,Area_EM_00,Seq!E$1,FALSE))</f>
        <v>.</v>
      </c>
      <c r="HK192" s="9" t="str">
        <f>IF(ISNA(VLOOKUP($B192,Area_EM_00,Seq!F$1,FALSE)),".",VLOOKUP($B192,Area_EM_00,Seq!F$1,FALSE))</f>
        <v>.</v>
      </c>
      <c r="HL192" s="9" t="str">
        <f>IF(ISNA(VLOOKUP($B192,Area_EM_00,Seq!G$1,FALSE)),".",VLOOKUP($B192,Area_EM_00,Seq!G$1,FALSE))</f>
        <v>.</v>
      </c>
      <c r="HM192" s="9" t="str">
        <f>IF(ISNA(VLOOKUP($B192,Area_EM_00,Seq!H$1,FALSE)),".",VLOOKUP($B192,Area_EM_00,Seq!H$1,FALSE))</f>
        <v>.</v>
      </c>
      <c r="HN192" s="9" t="str">
        <f>IF(ISNA(VLOOKUP($B192,Area_EM_00,Seq!I$1,FALSE)),".",VLOOKUP($B192,Area_EM_00,Seq!I$1,FALSE))</f>
        <v>.</v>
      </c>
      <c r="HO192" s="9" t="str">
        <f>IF(ISNA(VLOOKUP($B192,Area_EM_00,Seq!J$1,FALSE)),".",VLOOKUP($B192,Area_EM_00,Seq!J$1,FALSE))</f>
        <v>.</v>
      </c>
      <c r="HQ192" s="27"/>
      <c r="HR192" s="9">
        <f>IFERROR(VLOOKUP($B192,AREA_EM3_60_00,Seq!E$1,FALSE),".")</f>
        <v>22</v>
      </c>
      <c r="HS192" s="9">
        <f>IFERROR(VLOOKUP($B192,AREA_EM3_60_00,Seq!F$1,FALSE),".")</f>
        <v>21</v>
      </c>
      <c r="HT192" s="9">
        <f>IFERROR(VLOOKUP($B192,AREA_EM3_60_00,Seq!G$1,FALSE),".")</f>
        <v>14</v>
      </c>
      <c r="HU192" s="9" t="str">
        <f>IFERROR(VLOOKUP($B192,AREA_EM3_10,Seq!B$1,FALSE),".")</f>
        <v/>
      </c>
      <c r="HV192" s="9" t="e">
        <f t="shared" si="218"/>
        <v>#N/A</v>
      </c>
      <c r="HW192" s="9" t="e">
        <f t="shared" si="219"/>
        <v>#N/A</v>
      </c>
      <c r="HX192" s="9" t="e">
        <f t="shared" si="220"/>
        <v>#N/A</v>
      </c>
      <c r="HY192" s="9" t="e">
        <f t="shared" si="221"/>
        <v>#N/A</v>
      </c>
    </row>
    <row r="193" spans="1:233">
      <c r="A193" s="25" t="s">
        <v>3957</v>
      </c>
      <c r="B193" s="26" t="str">
        <f>VLOOKUP($A193,Area_Country,2,FALSE)</f>
        <v>Kiribati</v>
      </c>
      <c r="C193" s="166" t="s">
        <v>1460</v>
      </c>
      <c r="D193" s="27">
        <f>VLOOKUP("CHN.NY.GDP.MKTP.KD",AREA_WB_6ATTRS,Seq!B$1,FALSE)/10000</f>
        <v>18294112.043860689</v>
      </c>
      <c r="E193" s="27">
        <f>VLOOKUP("CHN.NY.GDP.MKTP.KD",AREA_WB_6ATTRS,Seq!C$1,FALSE)/10000</f>
        <v>19245405.87014145</v>
      </c>
      <c r="F193" s="27">
        <f>VLOOKUP("CHN.NY.GDP.MKTP.KD",AREA_WB_6ATTRS,Seq!D$1,FALSE)/10000</f>
        <v>20996737.804324333</v>
      </c>
      <c r="G193" s="27">
        <f>VLOOKUP("CHN.NY.GDP.MKTP.KD",AREA_WB_6ATTRS,Seq!E$1,FALSE)/10000</f>
        <v>23285382.224995762</v>
      </c>
      <c r="H193" s="27">
        <f>VLOOKUP("CHN.NY.GDP.MKTP.KD",AREA_WB_6ATTRS,Seq!F$1,FALSE)/10000</f>
        <v>26824760.323195074</v>
      </c>
      <c r="I193" s="27">
        <f>VLOOKUP("CHN.NY.GDP.MKTP.KD",AREA_WB_6ATTRS,Seq!G$1,FALSE)/10000</f>
        <v>30446102.966826372</v>
      </c>
      <c r="J193" s="27">
        <f>VLOOKUP("CHN.NY.GDP.MKTP.KD",AREA_WB_6ATTRS,Seq!H$1,FALSE)/10000</f>
        <v>33125360.027907111</v>
      </c>
      <c r="K193" s="27">
        <f>VLOOKUP("CHN.NY.GDP.MKTP.KD",AREA_WB_6ATTRS,Seq!I$1,FALSE)/10000</f>
        <v>36967901.791144341</v>
      </c>
      <c r="L193" s="27">
        <f>VLOOKUP("CHN.NY.GDP.MKTP.KD",AREA_WB_6ATTRS,Seq!J$1,FALSE)/10000</f>
        <v>41145274.693543643</v>
      </c>
      <c r="M193" s="27">
        <f>VLOOKUP("CHN.NY.GDP.MKTP.KD",AREA_WB_6ATTRS,Seq!K$1,FALSE)/10000</f>
        <v>42832230.955979005</v>
      </c>
      <c r="N193" s="27">
        <f>VLOOKUP("CHN.NY.GDP.MKTP.KD",AREA_WB_6ATTRS,Seq!L$1,FALSE)/10000</f>
        <v>44459855.73230619</v>
      </c>
      <c r="O193" s="27">
        <f>VLOOKUP("CHN.NY.GDP.MKTP.KD",AREA_WB_6ATTRS,Seq!M$1,FALSE)/10000</f>
        <v>48550162.459678344</v>
      </c>
      <c r="P193" s="27">
        <f>VLOOKUP("CHN.NY.GDP.MKTP.KD",AREA_WB_6ATTRS,Seq!N$1,FALSE)/10000</f>
        <v>55444285.528952621</v>
      </c>
      <c r="Q193" s="27">
        <f>VLOOKUP("CHN.NY.GDP.MKTP.KD",AREA_WB_6ATTRS,Seq!O$1,FALSE)/10000</f>
        <v>63206485.503006078</v>
      </c>
      <c r="R193" s="27">
        <f>VLOOKUP("CHN.NY.GDP.MKTP.KD",AREA_WB_6ATTRS,Seq!P$1,FALSE)/10000</f>
        <v>71486535.103899792</v>
      </c>
      <c r="S193" s="27">
        <f>VLOOKUP("CHN.NY.GDP.MKTP.KD",AREA_WB_6ATTRS,Seq!Q$1,FALSE)/10000</f>
        <v>79278567.430224851</v>
      </c>
      <c r="T193" s="27">
        <f>VLOOKUP("CHN.NY.GDP.MKTP.KD",AREA_WB_6ATTRS,Seq!R$1,FALSE)/10000</f>
        <v>87206424.173247412</v>
      </c>
      <c r="U193" s="27">
        <f>VLOOKUP("CHN.NY.GDP.MKTP.KD",AREA_WB_6ATTRS,Seq!S$1,FALSE)/10000</f>
        <v>95316621.621359423</v>
      </c>
      <c r="V193" s="27">
        <f>VLOOKUP("CHN.NY.GDP.MKTP.KD",AREA_WB_6ATTRS,Seq!T$1,FALSE)/10000</f>
        <v>102751318.10782552</v>
      </c>
      <c r="W193" s="27">
        <f>VLOOKUP("CHN.NY.GDP.MKTP.KD",AREA_WB_6ATTRS,Seq!U$1,FALSE)/10000</f>
        <v>110560418.28402025</v>
      </c>
      <c r="X193" s="27">
        <f>VLOOKUP("CHN.NY.GDP.MKTP.KD",AREA_WB_6ATTRS,Seq!V$1,FALSE)/10000</f>
        <v>119847493.41987793</v>
      </c>
      <c r="Y193" s="27">
        <f>VLOOKUP("CHN.NY.GDP.MKTP.KD",AREA_WB_6ATTRS,Seq!W$1,FALSE)/10000</f>
        <v>129794835.37372778</v>
      </c>
      <c r="Z193" s="27">
        <f>VLOOKUP("CHN.NY.GDP.MKTP.KD",AREA_WB_6ATTRS,Seq!X$1,FALSE)/10000</f>
        <v>141606165.392737</v>
      </c>
      <c r="AA193" s="27">
        <f>VLOOKUP("CHN.NY.GDP.MKTP.KD",AREA_WB_6ATTRS,Seq!Y$1,FALSE)/10000</f>
        <v>155766781.9320105</v>
      </c>
      <c r="AB193" s="27">
        <f>VLOOKUP("CHN.NY.GDP.MKTP.KD",AREA_WB_6ATTRS,Seq!Z$1,FALSE)/10000</f>
        <v>171499226.90714428</v>
      </c>
      <c r="AC193" s="27">
        <f>VLOOKUP("CHN.NY.GDP.MKTP.KD",AREA_WB_6ATTRS,Seq!AA$1,FALSE)/10000</f>
        <v>190878639.54765138</v>
      </c>
      <c r="AD193" s="27">
        <f>VLOOKUP("CHN.NY.GDP.MKTP.KD",AREA_WB_6ATTRS,Seq!AB$1,FALSE)/10000</f>
        <v>215120226.77020231</v>
      </c>
      <c r="AE193" s="27">
        <f>VLOOKUP("CHN.NY.GDP.MKTP.KD",AREA_WB_6ATTRS,Seq!AC$1,FALSE)/10000</f>
        <v>245667298.97157177</v>
      </c>
      <c r="AF193" s="27">
        <f>VLOOKUP("CHN.NY.GDP.MKTP.KD",AREA_WB_6ATTRS,Seq!AD$1,FALSE)/10000</f>
        <v>269251359.67284226</v>
      </c>
      <c r="AG193" s="27">
        <f>VLOOKUP("CHN.NY.GDP.MKTP.KD",AREA_WB_6ATTRS,Seq!AE$1,FALSE)/10000</f>
        <v>294022484.76274431</v>
      </c>
      <c r="AH193" s="27">
        <f>VLOOKUP("CHN.NY.GDP.MKTP.KD",AREA_WB_6ATTRS,Seq!AF$1,FALSE)/10000</f>
        <v>324600823.17806971</v>
      </c>
      <c r="AI193" s="27">
        <f>VLOOKUP("CHN.NY.GDP.MKTP.KD",AREA_WB_6ATTRS,Seq!AG$1,FALSE)/10000</f>
        <v>354139498.08727396</v>
      </c>
      <c r="AJ193" s="27"/>
      <c r="AK193" s="27"/>
      <c r="AL193" s="27"/>
      <c r="AM193" s="27"/>
      <c r="AN193" s="27"/>
      <c r="AO193" s="27"/>
      <c r="AP193" s="27">
        <f>IFERROR(VLOOKUP(CONCATENATE($C193, ".NY.GDP.MKTP.KD"),AREA_WB_6ATTRS,Seq!B$1,FALSE)/10000,".")</f>
        <v>4184.7584900809679</v>
      </c>
      <c r="AQ193" s="27">
        <f>IFERROR(VLOOKUP(CONCATENATE($C193, ".NY.GDP.MKTP.KD"),AREA_WB_6ATTRS,Seq!C$1,FALSE)/10000,".")</f>
        <v>4039.512788729462</v>
      </c>
      <c r="AR193" s="27">
        <f>IFERROR(VLOOKUP(CONCATENATE($C193, ".NY.GDP.MKTP.KD"),AREA_WB_6ATTRS,Seq!D$1,FALSE)/10000,".")</f>
        <v>4313.6551646898097</v>
      </c>
      <c r="AS193" s="27">
        <f>IFERROR(VLOOKUP(CONCATENATE($C193, ".NY.GDP.MKTP.KD"),AREA_WB_6ATTRS,Seq!E$1,FALSE)/10000,".")</f>
        <v>4701.1744869742943</v>
      </c>
      <c r="AT193" s="27">
        <f>IFERROR(VLOOKUP(CONCATENATE($C193, ".NY.GDP.MKTP.KD"),AREA_WB_6ATTRS,Seq!F$1,FALSE)/10000,".")</f>
        <v>4643.7159509584044</v>
      </c>
      <c r="AU193" s="27">
        <f>IFERROR(VLOOKUP(CONCATENATE($C193, ".NY.GDP.MKTP.KD"),AREA_WB_6ATTRS,Seq!G$1,FALSE)/10000,".")</f>
        <v>4429.520006387831</v>
      </c>
      <c r="AV193" s="27">
        <f>IFERROR(VLOOKUP(CONCATENATE($C193, ".NY.GDP.MKTP.KD"),AREA_WB_6ATTRS,Seq!H$1,FALSE)/10000,".")</f>
        <v>4498.4702496068994</v>
      </c>
      <c r="AW193" s="27">
        <f>IFERROR(VLOOKUP(CONCATENATE($C193, ".NY.GDP.MKTP.KD"),AREA_WB_6ATTRS,Seq!I$1,FALSE)/10000,".")</f>
        <v>4360.6882343770449</v>
      </c>
      <c r="AX193" s="27">
        <f>IFERROR(VLOOKUP(CONCATENATE($C193, ".NY.GDP.MKTP.KD"),AREA_WB_6ATTRS,Seq!J$1,FALSE)/10000,".")</f>
        <v>5156.2223979784858</v>
      </c>
      <c r="AY193" s="27">
        <f>IFERROR(VLOOKUP(CONCATENATE($C193, ".NY.GDP.MKTP.KD"),AREA_WB_6ATTRS,Seq!K$1,FALSE)/10000,".")</f>
        <v>4714.9171471347963</v>
      </c>
      <c r="AZ193" s="27">
        <f>IFERROR(VLOOKUP(CONCATENATE($C193, ".NY.GDP.MKTP.KD"),AREA_WB_6ATTRS,Seq!L$1,FALSE)/10000,".")</f>
        <v>4815.4992029646737</v>
      </c>
      <c r="BA193" s="27">
        <f>IFERROR(VLOOKUP(CONCATENATE($C193, ".NY.GDP.MKTP.KD"),AREA_WB_6ATTRS,Seq!M$1,FALSE)/10000,".")</f>
        <v>4607.5822324329492</v>
      </c>
      <c r="BB193" s="27">
        <f>IFERROR(VLOOKUP(CONCATENATE($C193, ".NY.GDP.MKTP.KD"),AREA_WB_6ATTRS,Seq!N$1,FALSE)/10000,".")</f>
        <v>4754.2408774090763</v>
      </c>
      <c r="BC193" s="27">
        <f>IFERROR(VLOOKUP(CONCATENATE($C193, ".NY.GDP.MKTP.KD"),AREA_WB_6ATTRS,Seq!O$1,FALSE)/10000,".")</f>
        <v>4878.9248928038169</v>
      </c>
      <c r="BD193" s="27">
        <f>IFERROR(VLOOKUP(CONCATENATE($C193, ".NY.GDP.MKTP.KD"),AREA_WB_6ATTRS,Seq!P$1,FALSE)/10000,".")</f>
        <v>5119.7762360023999</v>
      </c>
      <c r="BE193" s="27">
        <f>IFERROR(VLOOKUP(CONCATENATE($C193, ".NY.GDP.MKTP.KD"),AREA_WB_6ATTRS,Seq!Q$1,FALSE)/10000,".")</f>
        <v>5056.5832041974772</v>
      </c>
      <c r="BF193" s="27">
        <f>IFERROR(VLOOKUP(CONCATENATE($C193, ".NY.GDP.MKTP.KD"),AREA_WB_6ATTRS,Seq!R$1,FALSE)/10000,".")</f>
        <v>5361.489471974809</v>
      </c>
      <c r="BG193" s="27">
        <f>IFERROR(VLOOKUP(CONCATENATE($C193, ".NY.GDP.MKTP.KD"),AREA_WB_6ATTRS,Seq!S$1,FALSE)/10000,".")</f>
        <v>5655.058677005085</v>
      </c>
      <c r="BH193" s="27">
        <f>IFERROR(VLOOKUP(CONCATENATE($C193, ".NY.GDP.MKTP.KD"),AREA_WB_6ATTRS,Seq!T$1,FALSE)/10000,".")</f>
        <v>6275.6555234717262</v>
      </c>
      <c r="BI193" s="27">
        <f>IFERROR(VLOOKUP(CONCATENATE($C193, ".NY.GDP.MKTP.KD"),AREA_WB_6ATTRS,Seq!U$1,FALSE)/10000,".")</f>
        <v>6363.1538128331285</v>
      </c>
      <c r="BJ193" s="27">
        <f>IFERROR(VLOOKUP(CONCATENATE($C193, ".NY.GDP.MKTP.KD"),AREA_WB_6ATTRS,Seq!V$1,FALSE)/10000,".")</f>
        <v>6823.9320704977408</v>
      </c>
      <c r="BK193" s="27">
        <f>IFERROR(VLOOKUP(CONCATENATE($C193, ".NY.GDP.MKTP.KD"),AREA_WB_6ATTRS,Seq!W$1,FALSE)/10000,".")</f>
        <v>6614.1846026512003</v>
      </c>
      <c r="BL193" s="27">
        <f>IFERROR(VLOOKUP(CONCATENATE($C193, ".NY.GDP.MKTP.KD"),AREA_WB_6ATTRS,Seq!X$1,FALSE)/10000,".")</f>
        <v>7023.6686917364668</v>
      </c>
      <c r="BM193" s="27">
        <f>IFERROR(VLOOKUP(CONCATENATE($C193, ".NY.GDP.MKTP.KD"),AREA_WB_6ATTRS,Seq!Y$1,FALSE)/10000,".")</f>
        <v>7339.8500290925067</v>
      </c>
      <c r="BN193" s="27">
        <f>IFERROR(VLOOKUP(CONCATENATE($C193, ".NY.GDP.MKTP.KD"),AREA_WB_6ATTRS,Seq!Z$1,FALSE)/10000,".")</f>
        <v>7406.6588158128097</v>
      </c>
      <c r="BO193" s="27">
        <f>IFERROR(VLOOKUP(CONCATENATE($C193, ".NY.GDP.MKTP.KD"),AREA_WB_6ATTRS,Seq!AA$1,FALSE)/10000,".")</f>
        <v>7428.8814530052259</v>
      </c>
      <c r="BP193" s="27">
        <f>IFERROR(VLOOKUP(CONCATENATE($C193, ".NY.GDP.MKTP.KD"),AREA_WB_6ATTRS,Seq!AB$1,FALSE)/10000,".")</f>
        <v>7569.9705565708082</v>
      </c>
      <c r="BQ193" s="27">
        <f>IFERROR(VLOOKUP(CONCATENATE($C193, ".NY.GDP.MKTP.KD"),AREA_WB_6ATTRS,Seq!AC$1,FALSE)/10000,".")</f>
        <v>7600.8011329922956</v>
      </c>
      <c r="BR193" s="27">
        <f>IFERROR(VLOOKUP(CONCATENATE($C193, ".NY.GDP.MKTP.KD"),AREA_WB_6ATTRS,Seq!AD$1,FALSE)/10000,".")</f>
        <v>7517.3029044483528</v>
      </c>
      <c r="BS193" s="27">
        <f>IFERROR(VLOOKUP(CONCATENATE($C193, ".NY.GDP.MKTP.KD"),AREA_WB_6ATTRS,Seq!AE$1,FALSE)/10000,".")</f>
        <v>7468.1961202014209</v>
      </c>
      <c r="BT193" s="27">
        <f>IFERROR(VLOOKUP(CONCATENATE($C193, ".NY.GDP.MKTP.KD"),AREA_WB_6ATTRS,Seq!AF$1,FALSE)/10000,".")</f>
        <v>7602.6236503650471</v>
      </c>
      <c r="BU193" s="27">
        <f>IFERROR(VLOOKUP(CONCATENATE($C193, ".NY.GDP.MKTP.KD"),AREA_WB_6ATTRS,Seq!AG$1,FALSE)/10000,".")</f>
        <v>7739.4708760716321</v>
      </c>
      <c r="BV193" s="27"/>
      <c r="BW193" s="27"/>
      <c r="BX193" s="27"/>
      <c r="BY193" s="27"/>
      <c r="BZ193" s="27"/>
      <c r="CA193" s="27"/>
      <c r="CB193" s="27"/>
      <c r="CC193" s="27">
        <f>CNPop!A$48</f>
        <v>5.0000000000000001E-3</v>
      </c>
      <c r="CD193" s="27">
        <f>CNPop!B$48</f>
        <v>6.0000000000000001E-3</v>
      </c>
      <c r="CE193" s="27">
        <f>CNPop!C$48</f>
        <v>6.0000000000000001E-3</v>
      </c>
      <c r="CF193" s="27">
        <f>CNPop!D$48</f>
        <v>7.0000000000000001E-3</v>
      </c>
      <c r="CG193" s="27">
        <f>CNPop!E$48</f>
        <v>7.0000000000000001E-3</v>
      </c>
      <c r="CH193" s="27">
        <f>CNPop!F$48</f>
        <v>8.0000000000000002E-3</v>
      </c>
      <c r="CI193" s="27">
        <f>CNPop!G$48</f>
        <v>8.9999999999999993E-3</v>
      </c>
      <c r="CJ193" s="27">
        <f>CNPop!H$48</f>
        <v>0.01</v>
      </c>
      <c r="CK193" s="27">
        <f>CNPop!I$48</f>
        <v>1.0999999999999999E-2</v>
      </c>
      <c r="CL193" s="27">
        <f>CNPop!J$48</f>
        <v>1.2E-2</v>
      </c>
      <c r="CM193" s="27">
        <f>CNPop!K$48</f>
        <v>1.4E-2</v>
      </c>
      <c r="CN193" s="27">
        <f>CNPop!L$48</f>
        <v>1.6E-2</v>
      </c>
      <c r="CO193" s="27">
        <f>CNPop!M$48</f>
        <v>1.7000000000000001E-2</v>
      </c>
      <c r="CP193" s="27">
        <f>CNPop!N$48</f>
        <v>1.9E-2</v>
      </c>
      <c r="CQ193" s="27">
        <f>CNPop!O$48</f>
        <v>2.1000000000000001E-2</v>
      </c>
      <c r="CR193" s="27">
        <f>CNPop!P$48</f>
        <v>2.3E-2</v>
      </c>
      <c r="CS193" s="27">
        <f>CNPop!Q$48</f>
        <v>2.5999999999999999E-2</v>
      </c>
      <c r="CT193" s="27">
        <f>CNPop!R$48</f>
        <v>2.8000000000000001E-2</v>
      </c>
      <c r="CU193" s="27">
        <f>CNPop!S$48</f>
        <v>0.03</v>
      </c>
      <c r="CV193" s="27">
        <f>CNPop!T$48</f>
        <v>3.3000000000000002E-2</v>
      </c>
      <c r="CW193" s="27">
        <f>CNPop!U$48</f>
        <v>3.5999999999999997E-2</v>
      </c>
      <c r="CX193" s="27">
        <f>CNPop!V$48</f>
        <v>3.9E-2</v>
      </c>
      <c r="CY193" s="27">
        <f>CNPop!W$48</f>
        <v>4.2000000000000003E-2</v>
      </c>
      <c r="CZ193" s="27">
        <f>CNPop!X$48</f>
        <v>4.4999999999999998E-2</v>
      </c>
      <c r="DA193" s="27">
        <f>CNPop!Y$48</f>
        <v>4.9000000000000002E-2</v>
      </c>
      <c r="DB193" s="27">
        <f>CNPop!Z$48</f>
        <v>5.1999999999999998E-2</v>
      </c>
      <c r="DC193" s="27">
        <f>CNPop!AA$48</f>
        <v>5.6000000000000001E-2</v>
      </c>
      <c r="DD193" s="27">
        <f>CNPop!AB$48</f>
        <v>0.06</v>
      </c>
      <c r="DE193" s="27">
        <f>CNPop!AC$48</f>
        <v>6.3E-2</v>
      </c>
      <c r="DF193" s="27">
        <f>CNPop!AD$48</f>
        <v>6.8000000000000005E-2</v>
      </c>
      <c r="DG193" s="27">
        <f>CNPop!AE$48</f>
        <v>7.1999999999999995E-2</v>
      </c>
      <c r="DH193" s="27">
        <f>CNPop!AF$48</f>
        <v>7.5999999999999998E-2</v>
      </c>
      <c r="DI193" s="27">
        <f>CNPop!AG$48</f>
        <v>8.1000000000000003E-2</v>
      </c>
      <c r="DJ193" s="27">
        <f>CNPop!AH$48</f>
        <v>8.5000000000000006E-2</v>
      </c>
      <c r="DK193" s="27">
        <f>CNPop!AI$48</f>
        <v>0.09</v>
      </c>
      <c r="DL193" s="27">
        <f>CNPop!AJ$48</f>
        <v>9.5000000000000001E-2</v>
      </c>
      <c r="DM193" s="27">
        <f>CNPop!AK$48</f>
        <v>0.1</v>
      </c>
      <c r="DN193" s="27"/>
      <c r="DO193" s="27" t="str">
        <f t="shared" si="226"/>
        <v>.</v>
      </c>
      <c r="DP193" s="27" t="str">
        <f t="shared" si="227"/>
        <v>.</v>
      </c>
      <c r="DQ193" s="27" t="str">
        <f t="shared" si="228"/>
        <v>.</v>
      </c>
      <c r="DR193" s="27" t="str">
        <f t="shared" si="229"/>
        <v>.</v>
      </c>
      <c r="DS193" s="27" t="str">
        <f t="shared" si="230"/>
        <v>.</v>
      </c>
      <c r="DT193" s="27" t="str">
        <f t="shared" si="231"/>
        <v>.</v>
      </c>
      <c r="DU193" s="27" t="str">
        <f t="shared" si="232"/>
        <v>.</v>
      </c>
      <c r="DV193" s="27" t="str">
        <f t="shared" si="233"/>
        <v>.</v>
      </c>
      <c r="DW193" s="27" t="str">
        <f t="shared" si="234"/>
        <v>.</v>
      </c>
      <c r="DX193" s="27" t="str">
        <f t="shared" si="235"/>
        <v>.</v>
      </c>
      <c r="DY193" s="27" t="str">
        <f t="shared" si="236"/>
        <v>.</v>
      </c>
      <c r="DZ193" s="27" t="str">
        <f t="shared" si="237"/>
        <v>.</v>
      </c>
      <c r="EA193" s="27" t="str">
        <f t="shared" si="238"/>
        <v>.</v>
      </c>
      <c r="EB193" s="27" t="str">
        <f t="shared" si="239"/>
        <v>.</v>
      </c>
      <c r="EC193" s="27" t="str">
        <f t="shared" si="240"/>
        <v>.</v>
      </c>
      <c r="ED193" s="27" t="str">
        <f t="shared" si="241"/>
        <v>.</v>
      </c>
      <c r="EE193" s="27" t="str">
        <f t="shared" si="242"/>
        <v>.</v>
      </c>
      <c r="EF193" s="27" t="str">
        <f t="shared" si="243"/>
        <v>.</v>
      </c>
      <c r="EG193" s="27" t="str">
        <f t="shared" si="244"/>
        <v>.</v>
      </c>
      <c r="EH193" s="27" t="str">
        <f t="shared" si="245"/>
        <v>.</v>
      </c>
      <c r="EI193" s="27" t="str">
        <f t="shared" si="246"/>
        <v>.</v>
      </c>
      <c r="EJ193" s="27" t="str">
        <f t="shared" si="247"/>
        <v>.</v>
      </c>
      <c r="EK193" s="27" t="str">
        <f t="shared" si="248"/>
        <v>.</v>
      </c>
      <c r="EL193" s="27" t="str">
        <f t="shared" si="249"/>
        <v>.</v>
      </c>
      <c r="EM193" s="27" t="str">
        <f t="shared" si="250"/>
        <v>.</v>
      </c>
      <c r="EN193" s="27" t="str">
        <f t="shared" si="251"/>
        <v>.</v>
      </c>
      <c r="EO193" s="27" t="str">
        <f t="shared" si="252"/>
        <v>.</v>
      </c>
      <c r="EP193" s="27" t="str">
        <f t="shared" si="215"/>
        <v>.</v>
      </c>
      <c r="EQ193" s="27" t="str">
        <f t="shared" si="216"/>
        <v>.</v>
      </c>
      <c r="ER193" s="27" t="str">
        <f t="shared" si="263"/>
        <v>.</v>
      </c>
      <c r="ES193" s="27" t="str">
        <f t="shared" si="263"/>
        <v>.</v>
      </c>
      <c r="ET193" s="27" t="str">
        <f t="shared" si="263"/>
        <v>.</v>
      </c>
      <c r="EU193" s="27"/>
      <c r="EV193" s="27"/>
      <c r="EW193" s="27"/>
      <c r="EX193" s="27"/>
      <c r="EY193" s="27"/>
      <c r="EZ193" s="27" t="str">
        <f>IFERROR(VLOOKUP(CONCATENATE($C193,".SL.TLF.TERT.ZS"),AREA_WB_6ATTRS,Seq!B$1,FALSE)/100,".")</f>
        <v>.</v>
      </c>
      <c r="FA193" s="27" t="str">
        <f>IFERROR(VLOOKUP(CONCATENATE($C193,".SL.TLF.TERT.ZS"),AREA_WB_6ATTRS,Seq!C$1,FALSE)/100,".")</f>
        <v>.</v>
      </c>
      <c r="FB193" s="27" t="str">
        <f>IFERROR(VLOOKUP(CONCATENATE($C193,".SL.TLF.TERT.ZS"),AREA_WB_6ATTRS,Seq!D$1,FALSE)/100,".")</f>
        <v>.</v>
      </c>
      <c r="FC193" s="27" t="str">
        <f>IFERROR(VLOOKUP(CONCATENATE($C193,".SL.TLF.TERT.ZS"),AREA_WB_6ATTRS,Seq!E$1,FALSE)/100,".")</f>
        <v>.</v>
      </c>
      <c r="FD193" s="27" t="str">
        <f>IFERROR(VLOOKUP(CONCATENATE($C193,".SL.TLF.TERT.ZS"),AREA_WB_6ATTRS,Seq!F$1,FALSE)/100,".")</f>
        <v>.</v>
      </c>
      <c r="FE193" s="27" t="str">
        <f>IFERROR(VLOOKUP(CONCATENATE($C193,".SL.TLF.TERT.ZS"),AREA_WB_6ATTRS,Seq!G$1,FALSE)/100,".")</f>
        <v>.</v>
      </c>
      <c r="FF193" s="27" t="str">
        <f>IFERROR(VLOOKUP(CONCATENATE($C193,".SL.TLF.TERT.ZS"),AREA_WB_6ATTRS,Seq!H$1,FALSE)/100,".")</f>
        <v>.</v>
      </c>
      <c r="FG193" s="27" t="str">
        <f>IFERROR(VLOOKUP(CONCATENATE($C193,".SL.TLF.TERT.ZS"),AREA_WB_6ATTRS,Seq!I$1,FALSE)/100,".")</f>
        <v>.</v>
      </c>
      <c r="FH193" s="27" t="str">
        <f>IFERROR(VLOOKUP(CONCATENATE($C193,".SL.TLF.TERT.ZS"),AREA_WB_6ATTRS,Seq!J$1,FALSE)/100,".")</f>
        <v>.</v>
      </c>
      <c r="FI193" s="27" t="str">
        <f>IFERROR(VLOOKUP(CONCATENATE($C193,".SL.TLF.TERT.ZS"),AREA_WB_6ATTRS,Seq!K$1,FALSE)/100,".")</f>
        <v>.</v>
      </c>
      <c r="FJ193" s="27" t="str">
        <f>IFERROR(VLOOKUP(CONCATENATE($C193,".SL.TLF.TERT.ZS"),AREA_WB_6ATTRS,Seq!L$1,FALSE)/100,".")</f>
        <v>.</v>
      </c>
      <c r="FK193" s="27" t="str">
        <f>IFERROR(VLOOKUP(CONCATENATE($C193,".SL.TLF.TERT.ZS"),AREA_WB_6ATTRS,Seq!M$1,FALSE)/100,".")</f>
        <v>.</v>
      </c>
      <c r="FL193" s="27" t="str">
        <f>IFERROR(VLOOKUP(CONCATENATE($C193,".SL.TLF.TERT.ZS"),AREA_WB_6ATTRS,Seq!N$1,FALSE)/100,".")</f>
        <v>.</v>
      </c>
      <c r="FM193" s="27" t="str">
        <f>IFERROR(VLOOKUP(CONCATENATE($C193,".SL.TLF.TERT.ZS"),AREA_WB_6ATTRS,Seq!O$1,FALSE)/100,".")</f>
        <v>.</v>
      </c>
      <c r="FN193" s="27" t="str">
        <f>IFERROR(VLOOKUP(CONCATENATE($C193,".SL.TLF.TERT.ZS"),AREA_WB_6ATTRS,Seq!P$1,FALSE)/100,".")</f>
        <v>.</v>
      </c>
      <c r="FO193" s="27" t="str">
        <f>IFERROR(VLOOKUP(CONCATENATE($C193,".SL.TLF.TERT.ZS"),AREA_WB_6ATTRS,Seq!Q$1,FALSE)/100,".")</f>
        <v>.</v>
      </c>
      <c r="FP193" s="27" t="str">
        <f>IFERROR(VLOOKUP(CONCATENATE($C193,".SL.TLF.TERT.ZS"),AREA_WB_6ATTRS,Seq!R$1,FALSE)/100,".")</f>
        <v>.</v>
      </c>
      <c r="FQ193" s="27" t="str">
        <f>IFERROR(VLOOKUP(CONCATENATE($C193,".SL.TLF.TERT.ZS"),AREA_WB_6ATTRS,Seq!S$1,FALSE)/100,".")</f>
        <v>.</v>
      </c>
      <c r="FR193" s="27" t="str">
        <f>IFERROR(VLOOKUP(CONCATENATE($C193,".SL.TLF.TERT.ZS"),AREA_WB_6ATTRS,Seq!T$1,FALSE)/100,".")</f>
        <v>.</v>
      </c>
      <c r="FS193" s="27" t="str">
        <f>IFERROR(VLOOKUP(CONCATENATE($C193,".SL.TLF.TERT.ZS"),AREA_WB_6ATTRS,Seq!U$1,FALSE)/100,".")</f>
        <v>.</v>
      </c>
      <c r="FT193" s="27" t="str">
        <f>IFERROR(VLOOKUP(CONCATENATE($C193,".SL.TLF.TERT.ZS"),AREA_WB_6ATTRS,Seq!V$1,FALSE)/100,".")</f>
        <v>.</v>
      </c>
      <c r="FU193" s="27" t="str">
        <f>IFERROR(VLOOKUP(CONCATENATE($C193,".SL.TLF.TERT.ZS"),AREA_WB_6ATTRS,Seq!W$1,FALSE)/100,".")</f>
        <v>.</v>
      </c>
      <c r="FV193" s="27" t="str">
        <f>IFERROR(VLOOKUP(CONCATENATE($C193,".SL.TLF.TERT.ZS"),AREA_WB_6ATTRS,Seq!X$1,FALSE)/100,".")</f>
        <v>.</v>
      </c>
      <c r="FW193" s="27" t="str">
        <f>IFERROR(VLOOKUP(CONCATENATE($C193,".SL.TLF.TERT.ZS"),AREA_WB_6ATTRS,Seq!Y$1,FALSE)/100,".")</f>
        <v>.</v>
      </c>
      <c r="FX193" s="27" t="str">
        <f>IFERROR(VLOOKUP(CONCATENATE($C193,".SL.TLF.TERT.ZS"),AREA_WB_6ATTRS,Seq!Z$1,FALSE)/100,".")</f>
        <v>.</v>
      </c>
      <c r="FY193" s="27" t="str">
        <f>IFERROR(VLOOKUP(CONCATENATE($C193,".SL.TLF.TERT.ZS"),AREA_WB_6ATTRS,Seq!AA$1,FALSE)/100,".")</f>
        <v>.</v>
      </c>
      <c r="FZ193" s="27" t="str">
        <f>IFERROR(VLOOKUP(CONCATENATE($C193,".SL.TLF.TERT.ZS"),AREA_WB_6ATTRS,Seq!AB$1,FALSE)/100,".")</f>
        <v>.</v>
      </c>
      <c r="GA193" s="27" t="str">
        <f>IFERROR(VLOOKUP(CONCATENATE($C193,".SL.TLF.TERT.ZS"),AREA_WB_6ATTRS,Seq!AC$1,FALSE)/100,".")</f>
        <v>.</v>
      </c>
      <c r="GB193" s="27" t="str">
        <f>IFERROR(VLOOKUP(CONCATENATE($C193,".SL.TLF.TERT.ZS"),AREA_WB_6ATTRS,Seq!AD$1,FALSE)/100,".")</f>
        <v>.</v>
      </c>
      <c r="GC193" s="27" t="str">
        <f>IFERROR(VLOOKUP(CONCATENATE($C193,".SL.TLF.TERT.ZS"),AREA_WB_6ATTRS,Seq!AE$1,FALSE)/100,".")</f>
        <v>.</v>
      </c>
      <c r="GD193" s="27" t="str">
        <f>IFERROR(VLOOKUP(CONCATENATE($C193,".SL.TLF.TERT.ZS"),AREA_WB_6ATTRS,Seq!AF$1,FALSE)/100,".")</f>
        <v>.</v>
      </c>
      <c r="GE193" s="27" t="str">
        <f>IFERROR(VLOOKUP(CONCATENATE($C193,".SL.TLF.TERT.ZS"),AREA_WB_6ATTRS,Seq!AG$1,FALSE)/100,".")</f>
        <v>.</v>
      </c>
      <c r="GF193" s="27" t="str">
        <f>IFERROR(VLOOKUP(CONCATENATE($C193,".SL.TLF.TERT.ZS"),AREA_WB_6ATTRS,Seq!AH$1,FALSE)/100,".")</f>
        <v>.</v>
      </c>
      <c r="GG193" s="27" t="str">
        <f>IFERROR(VLOOKUP(CONCATENATE($C193,".SL.TLF.TERT.ZS"),AREA_WB_6ATTRS,Seq!AI$1,FALSE)/100,".")</f>
        <v>.</v>
      </c>
      <c r="GH193" s="27" t="str">
        <f>IFERROR(VLOOKUP(CONCATENATE($C193,".SL.TLF.TERT.ZS"),AREA_WB_6ATTRS,Seq!AJ$1,FALSE)/100,".")</f>
        <v>.</v>
      </c>
      <c r="GI193" s="27" t="str">
        <f>IFERROR(VLOOKUP(CONCATENATE($C193,".SL.TLF.TERT.ZS"),AREA_WB_6ATTRS,Seq!AK$1,FALSE)/100,".")</f>
        <v>.</v>
      </c>
      <c r="GJ193" s="27" t="str">
        <f>IFERROR(VLOOKUP(CONCATENATE($C193,".SL.TLF.TERT.ZS"),AREA_WB_6ATTRS,Seq!AL$1,FALSE)/100,".")</f>
        <v>.</v>
      </c>
      <c r="GK193" s="27"/>
      <c r="GL193" s="27"/>
      <c r="GM193" s="27" t="str">
        <f t="shared" si="253"/>
        <v>.</v>
      </c>
      <c r="GN193" s="27" t="str">
        <f t="shared" si="254"/>
        <v>.</v>
      </c>
      <c r="GO193" s="27" t="str">
        <f t="shared" si="217"/>
        <v>.</v>
      </c>
      <c r="GP193" s="27"/>
      <c r="GQ193" s="9" t="str">
        <f>IF(VLOOKUP($B193,EM_80!$B$1:$C$201,2,FALSE)&gt;0,VLOOKUP($B193,EM_80!$B$1:$C$201,2,FALSE),".")</f>
        <v>.</v>
      </c>
      <c r="GR193" s="9" t="str">
        <f t="shared" si="255"/>
        <v>.</v>
      </c>
      <c r="GS193" s="9" t="str">
        <f t="shared" si="210"/>
        <v>.</v>
      </c>
      <c r="GU193">
        <f t="shared" si="256"/>
        <v>58100</v>
      </c>
      <c r="GV193">
        <f t="shared" si="257"/>
        <v>71845</v>
      </c>
      <c r="GW193">
        <f t="shared" si="258"/>
        <v>84023</v>
      </c>
      <c r="GX193">
        <f t="shared" si="259"/>
        <v>99546</v>
      </c>
      <c r="GZ193" s="9" t="str">
        <f>IF(ISNA(VLOOKUP($B193,Area_EM_90,Seq!C$1,FALSE)),".",VLOOKUP($B193,Area_EM_90,Seq!C$1,FALSE))</f>
        <v>.</v>
      </c>
      <c r="HA193" s="9" t="str">
        <f>IF(ISNA(VLOOKUP($B193,Area_EM_90,Seq!D$1,FALSE)),".",VLOOKUP($B193,Area_EM_90,Seq!D$1,FALSE))</f>
        <v>.</v>
      </c>
      <c r="HB193" s="9" t="str">
        <f>IF(ISNA(VLOOKUP($B193,Area_EM_90,Seq!E$1,FALSE)),".",VLOOKUP($B193,Area_EM_90,Seq!E$1,FALSE))</f>
        <v>.</v>
      </c>
      <c r="HC193" s="9" t="str">
        <f>IF(ISNA(VLOOKUP($B193,Area_EM_90,Seq!F$1,FALSE)),".",VLOOKUP($B193,Area_EM_90,Seq!F$1,FALSE))</f>
        <v>.</v>
      </c>
      <c r="HD193" s="9" t="str">
        <f>IF(ISNA(VLOOKUP($B193,Area_EM_90,Seq!G$1,FALSE)),".",VLOOKUP($B193,Area_EM_90,Seq!G$1,FALSE))</f>
        <v>.</v>
      </c>
      <c r="HE193" s="9" t="str">
        <f>IF(ISNA(VLOOKUP($B193,Area_EM_90,Seq!H$1,FALSE)),".",VLOOKUP($B193,Area_EM_90,Seq!H$1,FALSE))</f>
        <v>.</v>
      </c>
      <c r="HF193" s="9" t="str">
        <f>IF(ISNA(VLOOKUP($B193,Area_EM_90,Seq!I$1,FALSE)),".",VLOOKUP($B193,Area_EM_90,Seq!I$1,FALSE))</f>
        <v>.</v>
      </c>
      <c r="HG193" s="9" t="str">
        <f>IF(ISNA(VLOOKUP($B193,Area_EM_90,Seq!J$1,FALSE)),".",VLOOKUP($B193,Area_EM_90,Seq!J$1,FALSE))</f>
        <v>.</v>
      </c>
      <c r="HH193" s="9" t="str">
        <f>IF(ISNA(VLOOKUP($B193,Area_EM_00,Seq!C$1,FALSE)),".",VLOOKUP($B193,Area_EM_00,Seq!C$1,FALSE))</f>
        <v>.</v>
      </c>
      <c r="HI193" s="9" t="str">
        <f>IF(ISNA(VLOOKUP($B193,Area_EM_00,Seq!D$1,FALSE)),".",VLOOKUP($B193,Area_EM_00,Seq!D$1,FALSE))</f>
        <v>.</v>
      </c>
      <c r="HJ193" s="9" t="str">
        <f>IF(ISNA(VLOOKUP($B193,Area_EM_00,Seq!E$1,FALSE)),".",VLOOKUP($B193,Area_EM_00,Seq!E$1,FALSE))</f>
        <v>.</v>
      </c>
      <c r="HK193" s="9" t="str">
        <f>IF(ISNA(VLOOKUP($B193,Area_EM_00,Seq!F$1,FALSE)),".",VLOOKUP($B193,Area_EM_00,Seq!F$1,FALSE))</f>
        <v>.</v>
      </c>
      <c r="HL193" s="9" t="str">
        <f>IF(ISNA(VLOOKUP($B193,Area_EM_00,Seq!G$1,FALSE)),".",VLOOKUP($B193,Area_EM_00,Seq!G$1,FALSE))</f>
        <v>.</v>
      </c>
      <c r="HM193" s="9" t="str">
        <f>IF(ISNA(VLOOKUP($B193,Area_EM_00,Seq!H$1,FALSE)),".",VLOOKUP($B193,Area_EM_00,Seq!H$1,FALSE))</f>
        <v>.</v>
      </c>
      <c r="HN193" s="9" t="str">
        <f>IF(ISNA(VLOOKUP($B193,Area_EM_00,Seq!I$1,FALSE)),".",VLOOKUP($B193,Area_EM_00,Seq!I$1,FALSE))</f>
        <v>.</v>
      </c>
      <c r="HO193" s="9" t="str">
        <f>IF(ISNA(VLOOKUP($B193,Area_EM_00,Seq!J$1,FALSE)),".",VLOOKUP($B193,Area_EM_00,Seq!J$1,FALSE))</f>
        <v>.</v>
      </c>
      <c r="HQ193" s="27"/>
      <c r="HR193" s="9">
        <f>IFERROR(VLOOKUP($B193,AREA_EM3_60_00,Seq!E$1,FALSE),".")</f>
        <v>42</v>
      </c>
      <c r="HS193" s="9">
        <f>IFERROR(VLOOKUP($B193,AREA_EM3_60_00,Seq!F$1,FALSE),".")</f>
        <v>0</v>
      </c>
      <c r="HT193" s="9">
        <f>IFERROR(VLOOKUP($B193,AREA_EM3_60_00,Seq!G$1,FALSE),".")</f>
        <v>19</v>
      </c>
      <c r="HU193" s="9">
        <f>IFERROR(VLOOKUP($B193,AREA_EM3_10,Seq!B$1,FALSE),".")</f>
        <v>0</v>
      </c>
      <c r="HV193" s="9">
        <f t="shared" si="218"/>
        <v>58100</v>
      </c>
      <c r="HW193" s="9">
        <f t="shared" si="219"/>
        <v>71845</v>
      </c>
      <c r="HX193" s="9">
        <f t="shared" si="220"/>
        <v>84023</v>
      </c>
      <c r="HY193" s="9">
        <f t="shared" si="221"/>
        <v>99546</v>
      </c>
    </row>
    <row r="194" spans="1:233">
      <c r="A194" s="25" t="s">
        <v>3925</v>
      </c>
      <c r="B194" s="26" t="str">
        <f>VLOOKUP($A194,Area_Country,2,FALSE)</f>
        <v>MicronesiaFS</v>
      </c>
      <c r="C194" s="166" t="s">
        <v>4875</v>
      </c>
      <c r="D194" s="27">
        <f>VLOOKUP("CHN.NY.GDP.MKTP.KD",AREA_WB_6ATTRS,Seq!B$1,FALSE)/10000</f>
        <v>18294112.043860689</v>
      </c>
      <c r="E194" s="27">
        <f>VLOOKUP("CHN.NY.GDP.MKTP.KD",AREA_WB_6ATTRS,Seq!C$1,FALSE)/10000</f>
        <v>19245405.87014145</v>
      </c>
      <c r="F194" s="27">
        <f>VLOOKUP("CHN.NY.GDP.MKTP.KD",AREA_WB_6ATTRS,Seq!D$1,FALSE)/10000</f>
        <v>20996737.804324333</v>
      </c>
      <c r="G194" s="27">
        <f>VLOOKUP("CHN.NY.GDP.MKTP.KD",AREA_WB_6ATTRS,Seq!E$1,FALSE)/10000</f>
        <v>23285382.224995762</v>
      </c>
      <c r="H194" s="27">
        <f>VLOOKUP("CHN.NY.GDP.MKTP.KD",AREA_WB_6ATTRS,Seq!F$1,FALSE)/10000</f>
        <v>26824760.323195074</v>
      </c>
      <c r="I194" s="27">
        <f>VLOOKUP("CHN.NY.GDP.MKTP.KD",AREA_WB_6ATTRS,Seq!G$1,FALSE)/10000</f>
        <v>30446102.966826372</v>
      </c>
      <c r="J194" s="27">
        <f>VLOOKUP("CHN.NY.GDP.MKTP.KD",AREA_WB_6ATTRS,Seq!H$1,FALSE)/10000</f>
        <v>33125360.027907111</v>
      </c>
      <c r="K194" s="27">
        <f>VLOOKUP("CHN.NY.GDP.MKTP.KD",AREA_WB_6ATTRS,Seq!I$1,FALSE)/10000</f>
        <v>36967901.791144341</v>
      </c>
      <c r="L194" s="27">
        <f>VLOOKUP("CHN.NY.GDP.MKTP.KD",AREA_WB_6ATTRS,Seq!J$1,FALSE)/10000</f>
        <v>41145274.693543643</v>
      </c>
      <c r="M194" s="27">
        <f>VLOOKUP("CHN.NY.GDP.MKTP.KD",AREA_WB_6ATTRS,Seq!K$1,FALSE)/10000</f>
        <v>42832230.955979005</v>
      </c>
      <c r="N194" s="27">
        <f>VLOOKUP("CHN.NY.GDP.MKTP.KD",AREA_WB_6ATTRS,Seq!L$1,FALSE)/10000</f>
        <v>44459855.73230619</v>
      </c>
      <c r="O194" s="27">
        <f>VLOOKUP("CHN.NY.GDP.MKTP.KD",AREA_WB_6ATTRS,Seq!M$1,FALSE)/10000</f>
        <v>48550162.459678344</v>
      </c>
      <c r="P194" s="27">
        <f>VLOOKUP("CHN.NY.GDP.MKTP.KD",AREA_WB_6ATTRS,Seq!N$1,FALSE)/10000</f>
        <v>55444285.528952621</v>
      </c>
      <c r="Q194" s="27">
        <f>VLOOKUP("CHN.NY.GDP.MKTP.KD",AREA_WB_6ATTRS,Seq!O$1,FALSE)/10000</f>
        <v>63206485.503006078</v>
      </c>
      <c r="R194" s="27">
        <f>VLOOKUP("CHN.NY.GDP.MKTP.KD",AREA_WB_6ATTRS,Seq!P$1,FALSE)/10000</f>
        <v>71486535.103899792</v>
      </c>
      <c r="S194" s="27">
        <f>VLOOKUP("CHN.NY.GDP.MKTP.KD",AREA_WB_6ATTRS,Seq!Q$1,FALSE)/10000</f>
        <v>79278567.430224851</v>
      </c>
      <c r="T194" s="27">
        <f>VLOOKUP("CHN.NY.GDP.MKTP.KD",AREA_WB_6ATTRS,Seq!R$1,FALSE)/10000</f>
        <v>87206424.173247412</v>
      </c>
      <c r="U194" s="27">
        <f>VLOOKUP("CHN.NY.GDP.MKTP.KD",AREA_WB_6ATTRS,Seq!S$1,FALSE)/10000</f>
        <v>95316621.621359423</v>
      </c>
      <c r="V194" s="27">
        <f>VLOOKUP("CHN.NY.GDP.MKTP.KD",AREA_WB_6ATTRS,Seq!T$1,FALSE)/10000</f>
        <v>102751318.10782552</v>
      </c>
      <c r="W194" s="27">
        <f>VLOOKUP("CHN.NY.GDP.MKTP.KD",AREA_WB_6ATTRS,Seq!U$1,FALSE)/10000</f>
        <v>110560418.28402025</v>
      </c>
      <c r="X194" s="27">
        <f>VLOOKUP("CHN.NY.GDP.MKTP.KD",AREA_WB_6ATTRS,Seq!V$1,FALSE)/10000</f>
        <v>119847493.41987793</v>
      </c>
      <c r="Y194" s="27">
        <f>VLOOKUP("CHN.NY.GDP.MKTP.KD",AREA_WB_6ATTRS,Seq!W$1,FALSE)/10000</f>
        <v>129794835.37372778</v>
      </c>
      <c r="Z194" s="27">
        <f>VLOOKUP("CHN.NY.GDP.MKTP.KD",AREA_WB_6ATTRS,Seq!X$1,FALSE)/10000</f>
        <v>141606165.392737</v>
      </c>
      <c r="AA194" s="27">
        <f>VLOOKUP("CHN.NY.GDP.MKTP.KD",AREA_WB_6ATTRS,Seq!Y$1,FALSE)/10000</f>
        <v>155766781.9320105</v>
      </c>
      <c r="AB194" s="27">
        <f>VLOOKUP("CHN.NY.GDP.MKTP.KD",AREA_WB_6ATTRS,Seq!Z$1,FALSE)/10000</f>
        <v>171499226.90714428</v>
      </c>
      <c r="AC194" s="27">
        <f>VLOOKUP("CHN.NY.GDP.MKTP.KD",AREA_WB_6ATTRS,Seq!AA$1,FALSE)/10000</f>
        <v>190878639.54765138</v>
      </c>
      <c r="AD194" s="27">
        <f>VLOOKUP("CHN.NY.GDP.MKTP.KD",AREA_WB_6ATTRS,Seq!AB$1,FALSE)/10000</f>
        <v>215120226.77020231</v>
      </c>
      <c r="AE194" s="27">
        <f>VLOOKUP("CHN.NY.GDP.MKTP.KD",AREA_WB_6ATTRS,Seq!AC$1,FALSE)/10000</f>
        <v>245667298.97157177</v>
      </c>
      <c r="AF194" s="27">
        <f>VLOOKUP("CHN.NY.GDP.MKTP.KD",AREA_WB_6ATTRS,Seq!AD$1,FALSE)/10000</f>
        <v>269251359.67284226</v>
      </c>
      <c r="AG194" s="27">
        <f>VLOOKUP("CHN.NY.GDP.MKTP.KD",AREA_WB_6ATTRS,Seq!AE$1,FALSE)/10000</f>
        <v>294022484.76274431</v>
      </c>
      <c r="AH194" s="27">
        <f>VLOOKUP("CHN.NY.GDP.MKTP.KD",AREA_WB_6ATTRS,Seq!AF$1,FALSE)/10000</f>
        <v>324600823.17806971</v>
      </c>
      <c r="AI194" s="27">
        <f>VLOOKUP("CHN.NY.GDP.MKTP.KD",AREA_WB_6ATTRS,Seq!AG$1,FALSE)/10000</f>
        <v>354139498.08727396</v>
      </c>
      <c r="AJ194" s="27"/>
      <c r="AK194" s="27"/>
      <c r="AL194" s="27"/>
      <c r="AM194" s="27"/>
      <c r="AN194" s="27"/>
      <c r="AO194" s="27"/>
      <c r="AP194" s="27" t="str">
        <f>IFERROR(VLOOKUP(CONCATENATE($C194, ".NY.GDP.MKTP.KD"),AREA_WB_6ATTRS,Seq!B$1,FALSE)/10000,".")</f>
        <v>.</v>
      </c>
      <c r="AQ194" s="27" t="str">
        <f>IFERROR(VLOOKUP(CONCATENATE($C194, ".NY.GDP.MKTP.KD"),AREA_WB_6ATTRS,Seq!C$1,FALSE)/10000,".")</f>
        <v>.</v>
      </c>
      <c r="AR194" s="27" t="str">
        <f>IFERROR(VLOOKUP(CONCATENATE($C194, ".NY.GDP.MKTP.KD"),AREA_WB_6ATTRS,Seq!D$1,FALSE)/10000,".")</f>
        <v>.</v>
      </c>
      <c r="AS194" s="27" t="str">
        <f>IFERROR(VLOOKUP(CONCATENATE($C194, ".NY.GDP.MKTP.KD"),AREA_WB_6ATTRS,Seq!E$1,FALSE)/10000,".")</f>
        <v>.</v>
      </c>
      <c r="AT194" s="27" t="str">
        <f>IFERROR(VLOOKUP(CONCATENATE($C194, ".NY.GDP.MKTP.KD"),AREA_WB_6ATTRS,Seq!F$1,FALSE)/10000,".")</f>
        <v>.</v>
      </c>
      <c r="AU194" s="27" t="str">
        <f>IFERROR(VLOOKUP(CONCATENATE($C194, ".NY.GDP.MKTP.KD"),AREA_WB_6ATTRS,Seq!G$1,FALSE)/10000,".")</f>
        <v>.</v>
      </c>
      <c r="AV194" s="27">
        <f>IFERROR(VLOOKUP(CONCATENATE($C194, ".NY.GDP.MKTP.KD"),AREA_WB_6ATTRS,Seq!H$1,FALSE)/10000,".")</f>
        <v>16339.577226363981</v>
      </c>
      <c r="AW194" s="27">
        <f>IFERROR(VLOOKUP(CONCATENATE($C194, ".NY.GDP.MKTP.KD"),AREA_WB_6ATTRS,Seq!I$1,FALSE)/10000,".")</f>
        <v>16535.612945936435</v>
      </c>
      <c r="AX194" s="27">
        <f>IFERROR(VLOOKUP(CONCATENATE($C194, ".NY.GDP.MKTP.KD"),AREA_WB_6ATTRS,Seq!J$1,FALSE)/10000,".")</f>
        <v>16957.089743017208</v>
      </c>
      <c r="AY194" s="27">
        <f>IFERROR(VLOOKUP(CONCATENATE($C194, ".NY.GDP.MKTP.KD"),AREA_WB_6ATTRS,Seq!K$1,FALSE)/10000,".")</f>
        <v>17554.998687713189</v>
      </c>
      <c r="AZ194" s="27">
        <f>IFERROR(VLOOKUP(CONCATENATE($C194, ".NY.GDP.MKTP.KD"),AREA_WB_6ATTRS,Seq!L$1,FALSE)/10000,".")</f>
        <v>18211.718348280905</v>
      </c>
      <c r="BA194" s="27">
        <f>IFERROR(VLOOKUP(CONCATENATE($C194, ".NY.GDP.MKTP.KD"),AREA_WB_6ATTRS,Seq!M$1,FALSE)/10000,".")</f>
        <v>19564.364813330831</v>
      </c>
      <c r="BB194" s="27">
        <f>IFERROR(VLOOKUP(CONCATENATE($C194, ".NY.GDP.MKTP.KD"),AREA_WB_6ATTRS,Seq!N$1,FALSE)/10000,".")</f>
        <v>20348.507691620645</v>
      </c>
      <c r="BC194" s="27">
        <f>IFERROR(VLOOKUP(CONCATENATE($C194, ".NY.GDP.MKTP.KD"),AREA_WB_6ATTRS,Seq!O$1,FALSE)/10000,".")</f>
        <v>22005.009522007873</v>
      </c>
      <c r="BD194" s="27">
        <f>IFERROR(VLOOKUP(CONCATENATE($C194, ".NY.GDP.MKTP.KD"),AREA_WB_6ATTRS,Seq!P$1,FALSE)/10000,".")</f>
        <v>21887.388090264401</v>
      </c>
      <c r="BE194" s="27">
        <f>IFERROR(VLOOKUP(CONCATENATE($C194, ".NY.GDP.MKTP.KD"),AREA_WB_6ATTRS,Seq!Q$1,FALSE)/10000,".")</f>
        <v>23501.011690195799</v>
      </c>
      <c r="BF194" s="27">
        <f>IFERROR(VLOOKUP(CONCATENATE($C194, ".NY.GDP.MKTP.KD"),AREA_WB_6ATTRS,Seq!R$1,FALSE)/10000,".")</f>
        <v>22772.837170988496</v>
      </c>
      <c r="BG194" s="27">
        <f>IFERROR(VLOOKUP(CONCATENATE($C194, ".NY.GDP.MKTP.KD"),AREA_WB_6ATTRS,Seq!S$1,FALSE)/10000,".")</f>
        <v>21418.076022369132</v>
      </c>
      <c r="BH194" s="27">
        <f>IFERROR(VLOOKUP(CONCATENATE($C194, ".NY.GDP.MKTP.KD"),AREA_WB_6ATTRS,Seq!T$1,FALSE)/10000,".")</f>
        <v>22001.260397397953</v>
      </c>
      <c r="BI194" s="27">
        <f>IFERROR(VLOOKUP(CONCATENATE($C194, ".NY.GDP.MKTP.KD"),AREA_WB_6ATTRS,Seq!U$1,FALSE)/10000,".")</f>
        <v>22359.359409240424</v>
      </c>
      <c r="BJ194" s="27">
        <f>IFERROR(VLOOKUP(CONCATENATE($C194, ".NY.GDP.MKTP.KD"),AREA_WB_6ATTRS,Seq!V$1,FALSE)/10000,".")</f>
        <v>23361.143436003782</v>
      </c>
      <c r="BK194" s="27">
        <f>IFERROR(VLOOKUP(CONCATENATE($C194, ".NY.GDP.MKTP.KD"),AREA_WB_6ATTRS,Seq!W$1,FALSE)/10000,".")</f>
        <v>23747.26713743425</v>
      </c>
      <c r="BL194" s="27">
        <f>IFERROR(VLOOKUP(CONCATENATE($C194, ".NY.GDP.MKTP.KD"),AREA_WB_6ATTRS,Seq!X$1,FALSE)/10000,".")</f>
        <v>23866.714284207454</v>
      </c>
      <c r="BM194" s="27">
        <f>IFERROR(VLOOKUP(CONCATENATE($C194, ".NY.GDP.MKTP.KD"),AREA_WB_6ATTRS,Seq!Y$1,FALSE)/10000,".")</f>
        <v>24285.332762052607</v>
      </c>
      <c r="BN194" s="27">
        <f>IFERROR(VLOOKUP(CONCATENATE($C194, ".NY.GDP.MKTP.KD"),AREA_WB_6ATTRS,Seq!Z$1,FALSE)/10000,".")</f>
        <v>23497.996306418852</v>
      </c>
      <c r="BO194" s="27">
        <f>IFERROR(VLOOKUP(CONCATENATE($C194, ".NY.GDP.MKTP.KD"),AREA_WB_6ATTRS,Seq!AA$1,FALSE)/10000,".")</f>
        <v>23990.274297635773</v>
      </c>
      <c r="BP194" s="27">
        <f>IFERROR(VLOOKUP(CONCATENATE($C194, ".NY.GDP.MKTP.KD"),AREA_WB_6ATTRS,Seq!AB$1,FALSE)/10000,".")</f>
        <v>24027.110466132479</v>
      </c>
      <c r="BQ194" s="27">
        <f>IFERROR(VLOOKUP(CONCATENATE($C194, ".NY.GDP.MKTP.KD"),AREA_WB_6ATTRS,Seq!AC$1,FALSE)/10000,".")</f>
        <v>23513.882694049687</v>
      </c>
      <c r="BR194" s="27">
        <f>IFERROR(VLOOKUP(CONCATENATE($C194, ".NY.GDP.MKTP.KD"),AREA_WB_6ATTRS,Seq!AD$1,FALSE)/10000,".")</f>
        <v>22949.100521034627</v>
      </c>
      <c r="BS194" s="27">
        <f>IFERROR(VLOOKUP(CONCATENATE($C194, ".NY.GDP.MKTP.KD"),AREA_WB_6ATTRS,Seq!AE$1,FALSE)/10000,".")</f>
        <v>23102.615429883263</v>
      </c>
      <c r="BT194" s="27">
        <f>IFERROR(VLOOKUP(CONCATENATE($C194, ".NY.GDP.MKTP.KD"),AREA_WB_6ATTRS,Seq!AF$1,FALSE)/10000,".")</f>
        <v>23824.580383123644</v>
      </c>
      <c r="BU194" s="27">
        <f>IFERROR(VLOOKUP(CONCATENATE($C194, ".NY.GDP.MKTP.KD"),AREA_WB_6ATTRS,Seq!AG$1,FALSE)/10000,".")</f>
        <v>24158.124508487355</v>
      </c>
      <c r="BV194" s="27"/>
      <c r="BW194" s="27"/>
      <c r="BX194" s="27"/>
      <c r="BY194" s="27"/>
      <c r="BZ194" s="27"/>
      <c r="CA194" s="27"/>
      <c r="CB194" s="27"/>
      <c r="CC194" s="27">
        <f>CNPop!A$48</f>
        <v>5.0000000000000001E-3</v>
      </c>
      <c r="CD194" s="27">
        <f>CNPop!B$48</f>
        <v>6.0000000000000001E-3</v>
      </c>
      <c r="CE194" s="27">
        <f>CNPop!C$48</f>
        <v>6.0000000000000001E-3</v>
      </c>
      <c r="CF194" s="27">
        <f>CNPop!D$48</f>
        <v>7.0000000000000001E-3</v>
      </c>
      <c r="CG194" s="27">
        <f>CNPop!E$48</f>
        <v>7.0000000000000001E-3</v>
      </c>
      <c r="CH194" s="27">
        <f>CNPop!F$48</f>
        <v>8.0000000000000002E-3</v>
      </c>
      <c r="CI194" s="27">
        <f>CNPop!G$48</f>
        <v>8.9999999999999993E-3</v>
      </c>
      <c r="CJ194" s="27">
        <f>CNPop!H$48</f>
        <v>0.01</v>
      </c>
      <c r="CK194" s="27">
        <f>CNPop!I$48</f>
        <v>1.0999999999999999E-2</v>
      </c>
      <c r="CL194" s="27">
        <f>CNPop!J$48</f>
        <v>1.2E-2</v>
      </c>
      <c r="CM194" s="27">
        <f>CNPop!K$48</f>
        <v>1.4E-2</v>
      </c>
      <c r="CN194" s="27">
        <f>CNPop!L$48</f>
        <v>1.6E-2</v>
      </c>
      <c r="CO194" s="27">
        <f>CNPop!M$48</f>
        <v>1.7000000000000001E-2</v>
      </c>
      <c r="CP194" s="27">
        <f>CNPop!N$48</f>
        <v>1.9E-2</v>
      </c>
      <c r="CQ194" s="27">
        <f>CNPop!O$48</f>
        <v>2.1000000000000001E-2</v>
      </c>
      <c r="CR194" s="27">
        <f>CNPop!P$48</f>
        <v>2.3E-2</v>
      </c>
      <c r="CS194" s="27">
        <f>CNPop!Q$48</f>
        <v>2.5999999999999999E-2</v>
      </c>
      <c r="CT194" s="27">
        <f>CNPop!R$48</f>
        <v>2.8000000000000001E-2</v>
      </c>
      <c r="CU194" s="27">
        <f>CNPop!S$48</f>
        <v>0.03</v>
      </c>
      <c r="CV194" s="27">
        <f>CNPop!T$48</f>
        <v>3.3000000000000002E-2</v>
      </c>
      <c r="CW194" s="27">
        <f>CNPop!U$48</f>
        <v>3.5999999999999997E-2</v>
      </c>
      <c r="CX194" s="27">
        <f>CNPop!V$48</f>
        <v>3.9E-2</v>
      </c>
      <c r="CY194" s="27">
        <f>CNPop!W$48</f>
        <v>4.2000000000000003E-2</v>
      </c>
      <c r="CZ194" s="27">
        <f>CNPop!X$48</f>
        <v>4.4999999999999998E-2</v>
      </c>
      <c r="DA194" s="27">
        <f>CNPop!Y$48</f>
        <v>4.9000000000000002E-2</v>
      </c>
      <c r="DB194" s="27">
        <f>CNPop!Z$48</f>
        <v>5.1999999999999998E-2</v>
      </c>
      <c r="DC194" s="27">
        <f>CNPop!AA$48</f>
        <v>5.6000000000000001E-2</v>
      </c>
      <c r="DD194" s="27">
        <f>CNPop!AB$48</f>
        <v>0.06</v>
      </c>
      <c r="DE194" s="27">
        <f>CNPop!AC$48</f>
        <v>6.3E-2</v>
      </c>
      <c r="DF194" s="27">
        <f>CNPop!AD$48</f>
        <v>6.8000000000000005E-2</v>
      </c>
      <c r="DG194" s="27">
        <f>CNPop!AE$48</f>
        <v>7.1999999999999995E-2</v>
      </c>
      <c r="DH194" s="27">
        <f>CNPop!AF$48</f>
        <v>7.5999999999999998E-2</v>
      </c>
      <c r="DI194" s="27">
        <f>CNPop!AG$48</f>
        <v>8.1000000000000003E-2</v>
      </c>
      <c r="DJ194" s="27">
        <f>CNPop!AH$48</f>
        <v>8.5000000000000006E-2</v>
      </c>
      <c r="DK194" s="27">
        <f>CNPop!AI$48</f>
        <v>0.09</v>
      </c>
      <c r="DL194" s="27">
        <f>CNPop!AJ$48</f>
        <v>9.5000000000000001E-2</v>
      </c>
      <c r="DM194" s="27">
        <f>CNPop!AK$48</f>
        <v>0.1</v>
      </c>
      <c r="DN194" s="27"/>
      <c r="DO194" s="27" t="str">
        <f t="shared" si="226"/>
        <v>.</v>
      </c>
      <c r="DP194" s="27" t="str">
        <f t="shared" si="227"/>
        <v>.</v>
      </c>
      <c r="DQ194" s="27" t="str">
        <f t="shared" si="228"/>
        <v>.</v>
      </c>
      <c r="DR194" s="27" t="str">
        <f t="shared" si="229"/>
        <v>.</v>
      </c>
      <c r="DS194" s="27" t="str">
        <f t="shared" si="230"/>
        <v>.</v>
      </c>
      <c r="DT194" s="27" t="str">
        <f t="shared" si="231"/>
        <v>.</v>
      </c>
      <c r="DU194" s="27" t="str">
        <f t="shared" si="232"/>
        <v>.</v>
      </c>
      <c r="DV194" s="27" t="str">
        <f t="shared" si="233"/>
        <v>.</v>
      </c>
      <c r="DW194" s="27" t="str">
        <f t="shared" si="234"/>
        <v>.</v>
      </c>
      <c r="DX194" s="27" t="str">
        <f t="shared" si="235"/>
        <v>.</v>
      </c>
      <c r="DY194" s="27" t="str">
        <f t="shared" si="236"/>
        <v>.</v>
      </c>
      <c r="DZ194" s="27" t="str">
        <f t="shared" si="237"/>
        <v>.</v>
      </c>
      <c r="EA194" s="27" t="str">
        <f t="shared" si="238"/>
        <v>.</v>
      </c>
      <c r="EB194" s="27" t="str">
        <f t="shared" si="239"/>
        <v>.</v>
      </c>
      <c r="EC194" s="27" t="str">
        <f t="shared" si="240"/>
        <v>.</v>
      </c>
      <c r="ED194" s="27" t="str">
        <f t="shared" si="241"/>
        <v>.</v>
      </c>
      <c r="EE194" s="27" t="str">
        <f t="shared" si="242"/>
        <v>.</v>
      </c>
      <c r="EF194" s="27" t="str">
        <f t="shared" si="243"/>
        <v>.</v>
      </c>
      <c r="EG194" s="27" t="str">
        <f t="shared" si="244"/>
        <v>.</v>
      </c>
      <c r="EH194" s="27" t="str">
        <f t="shared" si="245"/>
        <v>.</v>
      </c>
      <c r="EI194" s="27" t="str">
        <f t="shared" si="246"/>
        <v>.</v>
      </c>
      <c r="EJ194" s="27" t="str">
        <f t="shared" si="247"/>
        <v>.</v>
      </c>
      <c r="EK194" s="27" t="str">
        <f t="shared" si="248"/>
        <v>.</v>
      </c>
      <c r="EL194" s="27" t="str">
        <f t="shared" si="249"/>
        <v>.</v>
      </c>
      <c r="EM194" s="27" t="str">
        <f t="shared" si="250"/>
        <v>.</v>
      </c>
      <c r="EN194" s="27" t="str">
        <f t="shared" si="251"/>
        <v>.</v>
      </c>
      <c r="EO194" s="27" t="str">
        <f t="shared" si="252"/>
        <v>.</v>
      </c>
      <c r="EP194" s="27" t="str">
        <f t="shared" si="215"/>
        <v>.</v>
      </c>
      <c r="EQ194" s="27" t="str">
        <f t="shared" si="216"/>
        <v>.</v>
      </c>
      <c r="ER194" s="27" t="str">
        <f t="shared" ref="ER194:ET196" si="264">IF(ISNUMBER(GC194),GC194,EQ194)</f>
        <v>.</v>
      </c>
      <c r="ES194" s="27" t="str">
        <f t="shared" si="264"/>
        <v>.</v>
      </c>
      <c r="ET194" s="27" t="str">
        <f t="shared" si="264"/>
        <v>.</v>
      </c>
      <c r="EU194" s="27"/>
      <c r="EV194" s="27"/>
      <c r="EW194" s="27"/>
      <c r="EX194" s="27"/>
      <c r="EY194" s="27"/>
      <c r="EZ194" s="27" t="str">
        <f>IFERROR(VLOOKUP(CONCATENATE($C194,".SL.TLF.TERT.ZS"),AREA_WB_6ATTRS,Seq!B$1,FALSE)/100,".")</f>
        <v>.</v>
      </c>
      <c r="FA194" s="27" t="str">
        <f>IFERROR(VLOOKUP(CONCATENATE($C194,".SL.TLF.TERT.ZS"),AREA_WB_6ATTRS,Seq!C$1,FALSE)/100,".")</f>
        <v>.</v>
      </c>
      <c r="FB194" s="27" t="str">
        <f>IFERROR(VLOOKUP(CONCATENATE($C194,".SL.TLF.TERT.ZS"),AREA_WB_6ATTRS,Seq!D$1,FALSE)/100,".")</f>
        <v>.</v>
      </c>
      <c r="FC194" s="27" t="str">
        <f>IFERROR(VLOOKUP(CONCATENATE($C194,".SL.TLF.TERT.ZS"),AREA_WB_6ATTRS,Seq!E$1,FALSE)/100,".")</f>
        <v>.</v>
      </c>
      <c r="FD194" s="27" t="str">
        <f>IFERROR(VLOOKUP(CONCATENATE($C194,".SL.TLF.TERT.ZS"),AREA_WB_6ATTRS,Seq!F$1,FALSE)/100,".")</f>
        <v>.</v>
      </c>
      <c r="FE194" s="27" t="str">
        <f>IFERROR(VLOOKUP(CONCATENATE($C194,".SL.TLF.TERT.ZS"),AREA_WB_6ATTRS,Seq!G$1,FALSE)/100,".")</f>
        <v>.</v>
      </c>
      <c r="FF194" s="27" t="str">
        <f>IFERROR(VLOOKUP(CONCATENATE($C194,".SL.TLF.TERT.ZS"),AREA_WB_6ATTRS,Seq!H$1,FALSE)/100,".")</f>
        <v>.</v>
      </c>
      <c r="FG194" s="27" t="str">
        <f>IFERROR(VLOOKUP(CONCATENATE($C194,".SL.TLF.TERT.ZS"),AREA_WB_6ATTRS,Seq!I$1,FALSE)/100,".")</f>
        <v>.</v>
      </c>
      <c r="FH194" s="27" t="str">
        <f>IFERROR(VLOOKUP(CONCATENATE($C194,".SL.TLF.TERT.ZS"),AREA_WB_6ATTRS,Seq!J$1,FALSE)/100,".")</f>
        <v>.</v>
      </c>
      <c r="FI194" s="27" t="str">
        <f>IFERROR(VLOOKUP(CONCATENATE($C194,".SL.TLF.TERT.ZS"),AREA_WB_6ATTRS,Seq!K$1,FALSE)/100,".")</f>
        <v>.</v>
      </c>
      <c r="FJ194" s="27" t="str">
        <f>IFERROR(VLOOKUP(CONCATENATE($C194,".SL.TLF.TERT.ZS"),AREA_WB_6ATTRS,Seq!L$1,FALSE)/100,".")</f>
        <v>.</v>
      </c>
      <c r="FK194" s="27" t="str">
        <f>IFERROR(VLOOKUP(CONCATENATE($C194,".SL.TLF.TERT.ZS"),AREA_WB_6ATTRS,Seq!M$1,FALSE)/100,".")</f>
        <v>.</v>
      </c>
      <c r="FL194" s="27" t="str">
        <f>IFERROR(VLOOKUP(CONCATENATE($C194,".SL.TLF.TERT.ZS"),AREA_WB_6ATTRS,Seq!N$1,FALSE)/100,".")</f>
        <v>.</v>
      </c>
      <c r="FM194" s="27" t="str">
        <f>IFERROR(VLOOKUP(CONCATENATE($C194,".SL.TLF.TERT.ZS"),AREA_WB_6ATTRS,Seq!O$1,FALSE)/100,".")</f>
        <v>.</v>
      </c>
      <c r="FN194" s="27" t="str">
        <f>IFERROR(VLOOKUP(CONCATENATE($C194,".SL.TLF.TERT.ZS"),AREA_WB_6ATTRS,Seq!P$1,FALSE)/100,".")</f>
        <v>.</v>
      </c>
      <c r="FO194" s="27" t="str">
        <f>IFERROR(VLOOKUP(CONCATENATE($C194,".SL.TLF.TERT.ZS"),AREA_WB_6ATTRS,Seq!Q$1,FALSE)/100,".")</f>
        <v>.</v>
      </c>
      <c r="FP194" s="27" t="str">
        <f>IFERROR(VLOOKUP(CONCATENATE($C194,".SL.TLF.TERT.ZS"),AREA_WB_6ATTRS,Seq!R$1,FALSE)/100,".")</f>
        <v>.</v>
      </c>
      <c r="FQ194" s="27" t="str">
        <f>IFERROR(VLOOKUP(CONCATENATE($C194,".SL.TLF.TERT.ZS"),AREA_WB_6ATTRS,Seq!S$1,FALSE)/100,".")</f>
        <v>.</v>
      </c>
      <c r="FR194" s="27" t="str">
        <f>IFERROR(VLOOKUP(CONCATENATE($C194,".SL.TLF.TERT.ZS"),AREA_WB_6ATTRS,Seq!T$1,FALSE)/100,".")</f>
        <v>.</v>
      </c>
      <c r="FS194" s="27" t="str">
        <f>IFERROR(VLOOKUP(CONCATENATE($C194,".SL.TLF.TERT.ZS"),AREA_WB_6ATTRS,Seq!U$1,FALSE)/100,".")</f>
        <v>.</v>
      </c>
      <c r="FT194" s="27" t="str">
        <f>IFERROR(VLOOKUP(CONCATENATE($C194,".SL.TLF.TERT.ZS"),AREA_WB_6ATTRS,Seq!V$1,FALSE)/100,".")</f>
        <v>.</v>
      </c>
      <c r="FU194" s="27" t="str">
        <f>IFERROR(VLOOKUP(CONCATENATE($C194,".SL.TLF.TERT.ZS"),AREA_WB_6ATTRS,Seq!W$1,FALSE)/100,".")</f>
        <v>.</v>
      </c>
      <c r="FV194" s="27" t="str">
        <f>IFERROR(VLOOKUP(CONCATENATE($C194,".SL.TLF.TERT.ZS"),AREA_WB_6ATTRS,Seq!X$1,FALSE)/100,".")</f>
        <v>.</v>
      </c>
      <c r="FW194" s="27" t="str">
        <f>IFERROR(VLOOKUP(CONCATENATE($C194,".SL.TLF.TERT.ZS"),AREA_WB_6ATTRS,Seq!Y$1,FALSE)/100,".")</f>
        <v>.</v>
      </c>
      <c r="FX194" s="27" t="str">
        <f>IFERROR(VLOOKUP(CONCATENATE($C194,".SL.TLF.TERT.ZS"),AREA_WB_6ATTRS,Seq!Z$1,FALSE)/100,".")</f>
        <v>.</v>
      </c>
      <c r="FY194" s="27" t="str">
        <f>IFERROR(VLOOKUP(CONCATENATE($C194,".SL.TLF.TERT.ZS"),AREA_WB_6ATTRS,Seq!AA$1,FALSE)/100,".")</f>
        <v>.</v>
      </c>
      <c r="FZ194" s="27" t="str">
        <f>IFERROR(VLOOKUP(CONCATENATE($C194,".SL.TLF.TERT.ZS"),AREA_WB_6ATTRS,Seq!AB$1,FALSE)/100,".")</f>
        <v>.</v>
      </c>
      <c r="GA194" s="27" t="str">
        <f>IFERROR(VLOOKUP(CONCATENATE($C194,".SL.TLF.TERT.ZS"),AREA_WB_6ATTRS,Seq!AC$1,FALSE)/100,".")</f>
        <v>.</v>
      </c>
      <c r="GB194" s="27" t="str">
        <f>IFERROR(VLOOKUP(CONCATENATE($C194,".SL.TLF.TERT.ZS"),AREA_WB_6ATTRS,Seq!AD$1,FALSE)/100,".")</f>
        <v>.</v>
      </c>
      <c r="GC194" s="27" t="str">
        <f>IFERROR(VLOOKUP(CONCATENATE($C194,".SL.TLF.TERT.ZS"),AREA_WB_6ATTRS,Seq!AE$1,FALSE)/100,".")</f>
        <v>.</v>
      </c>
      <c r="GD194" s="27" t="str">
        <f>IFERROR(VLOOKUP(CONCATENATE($C194,".SL.TLF.TERT.ZS"),AREA_WB_6ATTRS,Seq!AF$1,FALSE)/100,".")</f>
        <v>.</v>
      </c>
      <c r="GE194" s="27" t="str">
        <f>IFERROR(VLOOKUP(CONCATENATE($C194,".SL.TLF.TERT.ZS"),AREA_WB_6ATTRS,Seq!AG$1,FALSE)/100,".")</f>
        <v>.</v>
      </c>
      <c r="GF194" s="27" t="str">
        <f>IFERROR(VLOOKUP(CONCATENATE($C194,".SL.TLF.TERT.ZS"),AREA_WB_6ATTRS,Seq!AH$1,FALSE)/100,".")</f>
        <v>.</v>
      </c>
      <c r="GG194" s="27" t="str">
        <f>IFERROR(VLOOKUP(CONCATENATE($C194,".SL.TLF.TERT.ZS"),AREA_WB_6ATTRS,Seq!AI$1,FALSE)/100,".")</f>
        <v>.</v>
      </c>
      <c r="GH194" s="27" t="str">
        <f>IFERROR(VLOOKUP(CONCATENATE($C194,".SL.TLF.TERT.ZS"),AREA_WB_6ATTRS,Seq!AJ$1,FALSE)/100,".")</f>
        <v>.</v>
      </c>
      <c r="GI194" s="27" t="str">
        <f>IFERROR(VLOOKUP(CONCATENATE($C194,".SL.TLF.TERT.ZS"),AREA_WB_6ATTRS,Seq!AK$1,FALSE)/100,".")</f>
        <v>.</v>
      </c>
      <c r="GJ194" s="27" t="str">
        <f>IFERROR(VLOOKUP(CONCATENATE($C194,".SL.TLF.TERT.ZS"),AREA_WB_6ATTRS,Seq!AL$1,FALSE)/100,".")</f>
        <v>.</v>
      </c>
      <c r="GK194" s="27"/>
      <c r="GL194" s="27"/>
      <c r="GM194" s="27" t="str">
        <f t="shared" si="253"/>
        <v>.</v>
      </c>
      <c r="GN194" s="27" t="str">
        <f t="shared" si="254"/>
        <v>.</v>
      </c>
      <c r="GO194" s="27" t="str">
        <f t="shared" si="217"/>
        <v>.</v>
      </c>
      <c r="GP194" s="27"/>
      <c r="GQ194" s="9" t="str">
        <f>IF(VLOOKUP($B194,EM_80!$B$1:$C$201,2,FALSE)&gt;0,VLOOKUP($B194,EM_80!$B$1:$C$201,2,FALSE),".")</f>
        <v>.</v>
      </c>
      <c r="GR194" s="9" t="str">
        <f t="shared" si="255"/>
        <v>.</v>
      </c>
      <c r="GS194" s="9" t="str">
        <f t="shared" si="210"/>
        <v>.</v>
      </c>
      <c r="GU194" t="e">
        <f t="shared" si="256"/>
        <v>#N/A</v>
      </c>
      <c r="GV194" t="e">
        <f t="shared" si="257"/>
        <v>#N/A</v>
      </c>
      <c r="GW194" t="e">
        <f t="shared" si="258"/>
        <v>#N/A</v>
      </c>
      <c r="GX194" t="e">
        <f t="shared" si="259"/>
        <v>#N/A</v>
      </c>
      <c r="GZ194" s="9" t="str">
        <f>IF(ISNA(VLOOKUP($B194,Area_EM_90,Seq!C$1,FALSE)),".",VLOOKUP($B194,Area_EM_90,Seq!C$1,FALSE))</f>
        <v>.</v>
      </c>
      <c r="HA194" s="9" t="str">
        <f>IF(ISNA(VLOOKUP($B194,Area_EM_90,Seq!D$1,FALSE)),".",VLOOKUP($B194,Area_EM_90,Seq!D$1,FALSE))</f>
        <v>.</v>
      </c>
      <c r="HB194" s="9" t="str">
        <f>IF(ISNA(VLOOKUP($B194,Area_EM_90,Seq!E$1,FALSE)),".",VLOOKUP($B194,Area_EM_90,Seq!E$1,FALSE))</f>
        <v>.</v>
      </c>
      <c r="HC194" s="9" t="str">
        <f>IF(ISNA(VLOOKUP($B194,Area_EM_90,Seq!F$1,FALSE)),".",VLOOKUP($B194,Area_EM_90,Seq!F$1,FALSE))</f>
        <v>.</v>
      </c>
      <c r="HD194" s="9" t="str">
        <f>IF(ISNA(VLOOKUP($B194,Area_EM_90,Seq!G$1,FALSE)),".",VLOOKUP($B194,Area_EM_90,Seq!G$1,FALSE))</f>
        <v>.</v>
      </c>
      <c r="HE194" s="9" t="str">
        <f>IF(ISNA(VLOOKUP($B194,Area_EM_90,Seq!H$1,FALSE)),".",VLOOKUP($B194,Area_EM_90,Seq!H$1,FALSE))</f>
        <v>.</v>
      </c>
      <c r="HF194" s="9" t="str">
        <f>IF(ISNA(VLOOKUP($B194,Area_EM_90,Seq!I$1,FALSE)),".",VLOOKUP($B194,Area_EM_90,Seq!I$1,FALSE))</f>
        <v>.</v>
      </c>
      <c r="HG194" s="9" t="str">
        <f>IF(ISNA(VLOOKUP($B194,Area_EM_90,Seq!J$1,FALSE)),".",VLOOKUP($B194,Area_EM_90,Seq!J$1,FALSE))</f>
        <v>.</v>
      </c>
      <c r="HH194" s="9" t="str">
        <f>IF(ISNA(VLOOKUP($B194,Area_EM_00,Seq!C$1,FALSE)),".",VLOOKUP($B194,Area_EM_00,Seq!C$1,FALSE))</f>
        <v>.</v>
      </c>
      <c r="HI194" s="9" t="str">
        <f>IF(ISNA(VLOOKUP($B194,Area_EM_00,Seq!D$1,FALSE)),".",VLOOKUP($B194,Area_EM_00,Seq!D$1,FALSE))</f>
        <v>.</v>
      </c>
      <c r="HJ194" s="9" t="str">
        <f>IF(ISNA(VLOOKUP($B194,Area_EM_00,Seq!E$1,FALSE)),".",VLOOKUP($B194,Area_EM_00,Seq!E$1,FALSE))</f>
        <v>.</v>
      </c>
      <c r="HK194" s="9" t="str">
        <f>IF(ISNA(VLOOKUP($B194,Area_EM_00,Seq!F$1,FALSE)),".",VLOOKUP($B194,Area_EM_00,Seq!F$1,FALSE))</f>
        <v>.</v>
      </c>
      <c r="HL194" s="9" t="str">
        <f>IF(ISNA(VLOOKUP($B194,Area_EM_00,Seq!G$1,FALSE)),".",VLOOKUP($B194,Area_EM_00,Seq!G$1,FALSE))</f>
        <v>.</v>
      </c>
      <c r="HM194" s="9" t="str">
        <f>IF(ISNA(VLOOKUP($B194,Area_EM_00,Seq!H$1,FALSE)),".",VLOOKUP($B194,Area_EM_00,Seq!H$1,FALSE))</f>
        <v>.</v>
      </c>
      <c r="HN194" s="9" t="str">
        <f>IF(ISNA(VLOOKUP($B194,Area_EM_00,Seq!I$1,FALSE)),".",VLOOKUP($B194,Area_EM_00,Seq!I$1,FALSE))</f>
        <v>.</v>
      </c>
      <c r="HO194" s="9" t="str">
        <f>IF(ISNA(VLOOKUP($B194,Area_EM_00,Seq!J$1,FALSE)),".",VLOOKUP($B194,Area_EM_00,Seq!J$1,FALSE))</f>
        <v>.</v>
      </c>
      <c r="HQ194" s="27"/>
      <c r="HR194" s="9" t="str">
        <f>IFERROR(VLOOKUP($B194,AREA_EM3_60_00,Seq!E$1,FALSE),".")</f>
        <v>.</v>
      </c>
      <c r="HS194" s="9" t="str">
        <f>IFERROR(VLOOKUP($B194,AREA_EM3_60_00,Seq!F$1,FALSE),".")</f>
        <v>.</v>
      </c>
      <c r="HT194" s="9" t="str">
        <f>IFERROR(VLOOKUP($B194,AREA_EM3_60_00,Seq!G$1,FALSE),".")</f>
        <v>.</v>
      </c>
      <c r="HU194" s="9" t="str">
        <f>IFERROR(VLOOKUP($B194,AREA_EM3_10,Seq!B$1,FALSE),".")</f>
        <v>.</v>
      </c>
      <c r="HV194" s="9" t="e">
        <f t="shared" si="218"/>
        <v>#N/A</v>
      </c>
      <c r="HW194" s="9" t="e">
        <f t="shared" si="219"/>
        <v>#N/A</v>
      </c>
      <c r="HX194" s="9" t="e">
        <f t="shared" si="220"/>
        <v>#N/A</v>
      </c>
      <c r="HY194" s="9" t="e">
        <f t="shared" si="221"/>
        <v>#N/A</v>
      </c>
    </row>
    <row r="195" spans="1:233">
      <c r="A195" s="25" t="s">
        <v>2656</v>
      </c>
      <c r="B195" s="26" t="str">
        <f>VLOOKUP($A195,Area_Country,2,FALSE)</f>
        <v>MarshallIs.</v>
      </c>
      <c r="C195" s="166" t="s">
        <v>1566</v>
      </c>
      <c r="D195" s="27">
        <f>VLOOKUP("CHN.NY.GDP.MKTP.KD",AREA_WB_6ATTRS,Seq!B$1,FALSE)/10000</f>
        <v>18294112.043860689</v>
      </c>
      <c r="E195" s="27">
        <f>VLOOKUP("CHN.NY.GDP.MKTP.KD",AREA_WB_6ATTRS,Seq!C$1,FALSE)/10000</f>
        <v>19245405.87014145</v>
      </c>
      <c r="F195" s="27">
        <f>VLOOKUP("CHN.NY.GDP.MKTP.KD",AREA_WB_6ATTRS,Seq!D$1,FALSE)/10000</f>
        <v>20996737.804324333</v>
      </c>
      <c r="G195" s="27">
        <f>VLOOKUP("CHN.NY.GDP.MKTP.KD",AREA_WB_6ATTRS,Seq!E$1,FALSE)/10000</f>
        <v>23285382.224995762</v>
      </c>
      <c r="H195" s="27">
        <f>VLOOKUP("CHN.NY.GDP.MKTP.KD",AREA_WB_6ATTRS,Seq!F$1,FALSE)/10000</f>
        <v>26824760.323195074</v>
      </c>
      <c r="I195" s="27">
        <f>VLOOKUP("CHN.NY.GDP.MKTP.KD",AREA_WB_6ATTRS,Seq!G$1,FALSE)/10000</f>
        <v>30446102.966826372</v>
      </c>
      <c r="J195" s="27">
        <f>VLOOKUP("CHN.NY.GDP.MKTP.KD",AREA_WB_6ATTRS,Seq!H$1,FALSE)/10000</f>
        <v>33125360.027907111</v>
      </c>
      <c r="K195" s="27">
        <f>VLOOKUP("CHN.NY.GDP.MKTP.KD",AREA_WB_6ATTRS,Seq!I$1,FALSE)/10000</f>
        <v>36967901.791144341</v>
      </c>
      <c r="L195" s="27">
        <f>VLOOKUP("CHN.NY.GDP.MKTP.KD",AREA_WB_6ATTRS,Seq!J$1,FALSE)/10000</f>
        <v>41145274.693543643</v>
      </c>
      <c r="M195" s="27">
        <f>VLOOKUP("CHN.NY.GDP.MKTP.KD",AREA_WB_6ATTRS,Seq!K$1,FALSE)/10000</f>
        <v>42832230.955979005</v>
      </c>
      <c r="N195" s="27">
        <f>VLOOKUP("CHN.NY.GDP.MKTP.KD",AREA_WB_6ATTRS,Seq!L$1,FALSE)/10000</f>
        <v>44459855.73230619</v>
      </c>
      <c r="O195" s="27">
        <f>VLOOKUP("CHN.NY.GDP.MKTP.KD",AREA_WB_6ATTRS,Seq!M$1,FALSE)/10000</f>
        <v>48550162.459678344</v>
      </c>
      <c r="P195" s="27">
        <f>VLOOKUP("CHN.NY.GDP.MKTP.KD",AREA_WB_6ATTRS,Seq!N$1,FALSE)/10000</f>
        <v>55444285.528952621</v>
      </c>
      <c r="Q195" s="27">
        <f>VLOOKUP("CHN.NY.GDP.MKTP.KD",AREA_WB_6ATTRS,Seq!O$1,FALSE)/10000</f>
        <v>63206485.503006078</v>
      </c>
      <c r="R195" s="27">
        <f>VLOOKUP("CHN.NY.GDP.MKTP.KD",AREA_WB_6ATTRS,Seq!P$1,FALSE)/10000</f>
        <v>71486535.103899792</v>
      </c>
      <c r="S195" s="27">
        <f>VLOOKUP("CHN.NY.GDP.MKTP.KD",AREA_WB_6ATTRS,Seq!Q$1,FALSE)/10000</f>
        <v>79278567.430224851</v>
      </c>
      <c r="T195" s="27">
        <f>VLOOKUP("CHN.NY.GDP.MKTP.KD",AREA_WB_6ATTRS,Seq!R$1,FALSE)/10000</f>
        <v>87206424.173247412</v>
      </c>
      <c r="U195" s="27">
        <f>VLOOKUP("CHN.NY.GDP.MKTP.KD",AREA_WB_6ATTRS,Seq!S$1,FALSE)/10000</f>
        <v>95316621.621359423</v>
      </c>
      <c r="V195" s="27">
        <f>VLOOKUP("CHN.NY.GDP.MKTP.KD",AREA_WB_6ATTRS,Seq!T$1,FALSE)/10000</f>
        <v>102751318.10782552</v>
      </c>
      <c r="W195" s="27">
        <f>VLOOKUP("CHN.NY.GDP.MKTP.KD",AREA_WB_6ATTRS,Seq!U$1,FALSE)/10000</f>
        <v>110560418.28402025</v>
      </c>
      <c r="X195" s="27">
        <f>VLOOKUP("CHN.NY.GDP.MKTP.KD",AREA_WB_6ATTRS,Seq!V$1,FALSE)/10000</f>
        <v>119847493.41987793</v>
      </c>
      <c r="Y195" s="27">
        <f>VLOOKUP("CHN.NY.GDP.MKTP.KD",AREA_WB_6ATTRS,Seq!W$1,FALSE)/10000</f>
        <v>129794835.37372778</v>
      </c>
      <c r="Z195" s="27">
        <f>VLOOKUP("CHN.NY.GDP.MKTP.KD",AREA_WB_6ATTRS,Seq!X$1,FALSE)/10000</f>
        <v>141606165.392737</v>
      </c>
      <c r="AA195" s="27">
        <f>VLOOKUP("CHN.NY.GDP.MKTP.KD",AREA_WB_6ATTRS,Seq!Y$1,FALSE)/10000</f>
        <v>155766781.9320105</v>
      </c>
      <c r="AB195" s="27">
        <f>VLOOKUP("CHN.NY.GDP.MKTP.KD",AREA_WB_6ATTRS,Seq!Z$1,FALSE)/10000</f>
        <v>171499226.90714428</v>
      </c>
      <c r="AC195" s="27">
        <f>VLOOKUP("CHN.NY.GDP.MKTP.KD",AREA_WB_6ATTRS,Seq!AA$1,FALSE)/10000</f>
        <v>190878639.54765138</v>
      </c>
      <c r="AD195" s="27">
        <f>VLOOKUP("CHN.NY.GDP.MKTP.KD",AREA_WB_6ATTRS,Seq!AB$1,FALSE)/10000</f>
        <v>215120226.77020231</v>
      </c>
      <c r="AE195" s="27">
        <f>VLOOKUP("CHN.NY.GDP.MKTP.KD",AREA_WB_6ATTRS,Seq!AC$1,FALSE)/10000</f>
        <v>245667298.97157177</v>
      </c>
      <c r="AF195" s="27">
        <f>VLOOKUP("CHN.NY.GDP.MKTP.KD",AREA_WB_6ATTRS,Seq!AD$1,FALSE)/10000</f>
        <v>269251359.67284226</v>
      </c>
      <c r="AG195" s="27">
        <f>VLOOKUP("CHN.NY.GDP.MKTP.KD",AREA_WB_6ATTRS,Seq!AE$1,FALSE)/10000</f>
        <v>294022484.76274431</v>
      </c>
      <c r="AH195" s="27">
        <f>VLOOKUP("CHN.NY.GDP.MKTP.KD",AREA_WB_6ATTRS,Seq!AF$1,FALSE)/10000</f>
        <v>324600823.17806971</v>
      </c>
      <c r="AI195" s="27">
        <f>VLOOKUP("CHN.NY.GDP.MKTP.KD",AREA_WB_6ATTRS,Seq!AG$1,FALSE)/10000</f>
        <v>354139498.08727396</v>
      </c>
      <c r="AJ195" s="27"/>
      <c r="AK195" s="27"/>
      <c r="AL195" s="27"/>
      <c r="AM195" s="27"/>
      <c r="AN195" s="27"/>
      <c r="AO195" s="27"/>
      <c r="AP195" s="27" t="str">
        <f>IFERROR(VLOOKUP(CONCATENATE($C195, ".NY.GDP.MKTP.KD"),AREA_WB_6ATTRS,Seq!B$1,FALSE)/10000,".")</f>
        <v>.</v>
      </c>
      <c r="AQ195" s="27">
        <f>IFERROR(VLOOKUP(CONCATENATE($C195, ".NY.GDP.MKTP.KD"),AREA_WB_6ATTRS,Seq!C$1,FALSE)/10000,".")</f>
        <v>5785.6987496679831</v>
      </c>
      <c r="AR195" s="27">
        <f>IFERROR(VLOOKUP(CONCATENATE($C195, ".NY.GDP.MKTP.KD"),AREA_WB_6ATTRS,Seq!D$1,FALSE)/10000,".")</f>
        <v>6065.2192080495988</v>
      </c>
      <c r="AS195" s="27">
        <f>IFERROR(VLOOKUP(CONCATENATE($C195, ".NY.GDP.MKTP.KD"),AREA_WB_6ATTRS,Seq!E$1,FALSE)/10000,".")</f>
        <v>7005.8076780669917</v>
      </c>
      <c r="AT195" s="27">
        <f>IFERROR(VLOOKUP(CONCATENATE($C195, ".NY.GDP.MKTP.KD"),AREA_WB_6ATTRS,Seq!F$1,FALSE)/10000,".")</f>
        <v>7276.6588687173453</v>
      </c>
      <c r="AU195" s="27">
        <f>IFERROR(VLOOKUP(CONCATENATE($C195, ".NY.GDP.MKTP.KD"),AREA_WB_6ATTRS,Seq!G$1,FALSE)/10000,".")</f>
        <v>6821.3305372853847</v>
      </c>
      <c r="AV195" s="27">
        <f>IFERROR(VLOOKUP(CONCATENATE($C195, ".NY.GDP.MKTP.KD"),AREA_WB_6ATTRS,Seq!H$1,FALSE)/10000,".")</f>
        <v>8495.4567539968884</v>
      </c>
      <c r="AW195" s="27">
        <f>IFERROR(VLOOKUP(CONCATENATE($C195, ".NY.GDP.MKTP.KD"),AREA_WB_6ATTRS,Seq!I$1,FALSE)/10000,".")</f>
        <v>9290.9561106049186</v>
      </c>
      <c r="AX195" s="27">
        <f>IFERROR(VLOOKUP(CONCATENATE($C195, ".NY.GDP.MKTP.KD"),AREA_WB_6ATTRS,Seq!J$1,FALSE)/10000,".")</f>
        <v>10014.627398123257</v>
      </c>
      <c r="AY195" s="27">
        <f>IFERROR(VLOOKUP(CONCATENATE($C195, ".NY.GDP.MKTP.KD"),AREA_WB_6ATTRS,Seq!K$1,FALSE)/10000,".")</f>
        <v>9845.2212725197242</v>
      </c>
      <c r="AZ195" s="27">
        <f>IFERROR(VLOOKUP(CONCATENATE($C195, ".NY.GDP.MKTP.KD"),AREA_WB_6ATTRS,Seq!L$1,FALSE)/10000,".")</f>
        <v>10108.707199110671</v>
      </c>
      <c r="BA195" s="27">
        <f>IFERROR(VLOOKUP(CONCATENATE($C195, ".NY.GDP.MKTP.KD"),AREA_WB_6ATTRS,Seq!M$1,FALSE)/10000,".")</f>
        <v>10117.590003914225</v>
      </c>
      <c r="BB195" s="27">
        <f>IFERROR(VLOOKUP(CONCATENATE($C195, ".NY.GDP.MKTP.KD"),AREA_WB_6ATTRS,Seq!N$1,FALSE)/10000,".")</f>
        <v>10840.062365718479</v>
      </c>
      <c r="BC195" s="27">
        <f>IFERROR(VLOOKUP(CONCATENATE($C195, ".NY.GDP.MKTP.KD"),AREA_WB_6ATTRS,Seq!O$1,FALSE)/10000,".")</f>
        <v>11491.145272664184</v>
      </c>
      <c r="BD195" s="27">
        <f>IFERROR(VLOOKUP(CONCATENATE($C195, ".NY.GDP.MKTP.KD"),AREA_WB_6ATTRS,Seq!P$1,FALSE)/10000,".")</f>
        <v>12166.565988118666</v>
      </c>
      <c r="BE195" s="27">
        <f>IFERROR(VLOOKUP(CONCATENATE($C195, ".NY.GDP.MKTP.KD"),AREA_WB_6ATTRS,Seq!Q$1,FALSE)/10000,".")</f>
        <v>13165.829983191477</v>
      </c>
      <c r="BF195" s="27">
        <f>IFERROR(VLOOKUP(CONCATENATE($C195, ".NY.GDP.MKTP.KD"),AREA_WB_6ATTRS,Seq!R$1,FALSE)/10000,".")</f>
        <v>11809.363863208157</v>
      </c>
      <c r="BG195" s="27">
        <f>IFERROR(VLOOKUP(CONCATENATE($C195, ".NY.GDP.MKTP.KD"),AREA_WB_6ATTRS,Seq!S$1,FALSE)/10000,".")</f>
        <v>11048.176533653786</v>
      </c>
      <c r="BH195" s="27">
        <f>IFERROR(VLOOKUP(CONCATENATE($C195, ".NY.GDP.MKTP.KD"),AREA_WB_6ATTRS,Seq!T$1,FALSE)/10000,".")</f>
        <v>10733.937096475853</v>
      </c>
      <c r="BI195" s="27">
        <f>IFERROR(VLOOKUP(CONCATENATE($C195, ".NY.GDP.MKTP.KD"),AREA_WB_6ATTRS,Seq!U$1,FALSE)/10000,".")</f>
        <v>10476.62868562121</v>
      </c>
      <c r="BJ195" s="27">
        <f>IFERROR(VLOOKUP(CONCATENATE($C195, ".NY.GDP.MKTP.KD"),AREA_WB_6ATTRS,Seq!V$1,FALSE)/10000,".")</f>
        <v>11093.772941264095</v>
      </c>
      <c r="BK195" s="27">
        <f>IFERROR(VLOOKUP(CONCATENATE($C195, ".NY.GDP.MKTP.KD"),AREA_WB_6ATTRS,Seq!W$1,FALSE)/10000,".")</f>
        <v>11688.774146686097</v>
      </c>
      <c r="BL195" s="27">
        <f>IFERROR(VLOOKUP(CONCATENATE($C195, ".NY.GDP.MKTP.KD"),AREA_WB_6ATTRS,Seq!X$1,FALSE)/10000,".")</f>
        <v>11994.541102738558</v>
      </c>
      <c r="BM195" s="27">
        <f>IFERROR(VLOOKUP(CONCATENATE($C195, ".NY.GDP.MKTP.KD"),AREA_WB_6ATTRS,Seq!Y$1,FALSE)/10000,".")</f>
        <v>12014.939614119465</v>
      </c>
      <c r="BN195" s="27">
        <f>IFERROR(VLOOKUP(CONCATENATE($C195, ".NY.GDP.MKTP.KD"),AREA_WB_6ATTRS,Seq!Z$1,FALSE)/10000,".")</f>
        <v>12008.281840645919</v>
      </c>
      <c r="BO195" s="27">
        <f>IFERROR(VLOOKUP(CONCATENATE($C195, ".NY.GDP.MKTP.KD"),AREA_WB_6ATTRS,Seq!AA$1,FALSE)/10000,".")</f>
        <v>12323.136084518184</v>
      </c>
      <c r="BP195" s="27">
        <f>IFERROR(VLOOKUP(CONCATENATE($C195, ".NY.GDP.MKTP.KD"),AREA_WB_6ATTRS,Seq!AB$1,FALSE)/10000,".")</f>
        <v>12555.128907531942</v>
      </c>
      <c r="BQ195" s="27">
        <f>IFERROR(VLOOKUP(CONCATENATE($C195, ".NY.GDP.MKTP.KD"),AREA_WB_6ATTRS,Seq!AC$1,FALSE)/10000,".")</f>
        <v>12937.996428080301</v>
      </c>
      <c r="BR195" s="27">
        <f>IFERROR(VLOOKUP(CONCATENATE($C195, ".NY.GDP.MKTP.KD"),AREA_WB_6ATTRS,Seq!AD$1,FALSE)/10000,".")</f>
        <v>12688.229615547396</v>
      </c>
      <c r="BS195" s="27">
        <f>IFERROR(VLOOKUP(CONCATENATE($C195, ".NY.GDP.MKTP.KD"),AREA_WB_6ATTRS,Seq!AE$1,FALSE)/10000,".")</f>
        <v>12519.306263053988</v>
      </c>
      <c r="BT195" s="27">
        <f>IFERROR(VLOOKUP(CONCATENATE($C195, ".NY.GDP.MKTP.KD"),AREA_WB_6ATTRS,Seq!AF$1,FALSE)/10000,".")</f>
        <v>13170.586878374093</v>
      </c>
      <c r="BU195" s="27">
        <f>IFERROR(VLOOKUP(CONCATENATE($C195, ".NY.GDP.MKTP.KD"),AREA_WB_6ATTRS,Seq!AG$1,FALSE)/10000,".")</f>
        <v>13829.116222292825</v>
      </c>
      <c r="BV195" s="27"/>
      <c r="BW195" s="27"/>
      <c r="BX195" s="27"/>
      <c r="BY195" s="27"/>
      <c r="BZ195" s="27"/>
      <c r="CA195" s="27"/>
      <c r="CB195" s="27"/>
      <c r="CC195" s="27">
        <f>CNPop!A$48</f>
        <v>5.0000000000000001E-3</v>
      </c>
      <c r="CD195" s="27">
        <f>CNPop!B$48</f>
        <v>6.0000000000000001E-3</v>
      </c>
      <c r="CE195" s="27">
        <f>CNPop!C$48</f>
        <v>6.0000000000000001E-3</v>
      </c>
      <c r="CF195" s="27">
        <f>CNPop!D$48</f>
        <v>7.0000000000000001E-3</v>
      </c>
      <c r="CG195" s="27">
        <f>CNPop!E$48</f>
        <v>7.0000000000000001E-3</v>
      </c>
      <c r="CH195" s="27">
        <f>CNPop!F$48</f>
        <v>8.0000000000000002E-3</v>
      </c>
      <c r="CI195" s="27">
        <f>CNPop!G$48</f>
        <v>8.9999999999999993E-3</v>
      </c>
      <c r="CJ195" s="27">
        <f>CNPop!H$48</f>
        <v>0.01</v>
      </c>
      <c r="CK195" s="27">
        <f>CNPop!I$48</f>
        <v>1.0999999999999999E-2</v>
      </c>
      <c r="CL195" s="27">
        <f>CNPop!J$48</f>
        <v>1.2E-2</v>
      </c>
      <c r="CM195" s="27">
        <f>CNPop!K$48</f>
        <v>1.4E-2</v>
      </c>
      <c r="CN195" s="27">
        <f>CNPop!L$48</f>
        <v>1.6E-2</v>
      </c>
      <c r="CO195" s="27">
        <f>CNPop!M$48</f>
        <v>1.7000000000000001E-2</v>
      </c>
      <c r="CP195" s="27">
        <f>CNPop!N$48</f>
        <v>1.9E-2</v>
      </c>
      <c r="CQ195" s="27">
        <f>CNPop!O$48</f>
        <v>2.1000000000000001E-2</v>
      </c>
      <c r="CR195" s="27">
        <f>CNPop!P$48</f>
        <v>2.3E-2</v>
      </c>
      <c r="CS195" s="27">
        <f>CNPop!Q$48</f>
        <v>2.5999999999999999E-2</v>
      </c>
      <c r="CT195" s="27">
        <f>CNPop!R$48</f>
        <v>2.8000000000000001E-2</v>
      </c>
      <c r="CU195" s="27">
        <f>CNPop!S$48</f>
        <v>0.03</v>
      </c>
      <c r="CV195" s="27">
        <f>CNPop!T$48</f>
        <v>3.3000000000000002E-2</v>
      </c>
      <c r="CW195" s="27">
        <f>CNPop!U$48</f>
        <v>3.5999999999999997E-2</v>
      </c>
      <c r="CX195" s="27">
        <f>CNPop!V$48</f>
        <v>3.9E-2</v>
      </c>
      <c r="CY195" s="27">
        <f>CNPop!W$48</f>
        <v>4.2000000000000003E-2</v>
      </c>
      <c r="CZ195" s="27">
        <f>CNPop!X$48</f>
        <v>4.4999999999999998E-2</v>
      </c>
      <c r="DA195" s="27">
        <f>CNPop!Y$48</f>
        <v>4.9000000000000002E-2</v>
      </c>
      <c r="DB195" s="27">
        <f>CNPop!Z$48</f>
        <v>5.1999999999999998E-2</v>
      </c>
      <c r="DC195" s="27">
        <f>CNPop!AA$48</f>
        <v>5.6000000000000001E-2</v>
      </c>
      <c r="DD195" s="27">
        <f>CNPop!AB$48</f>
        <v>0.06</v>
      </c>
      <c r="DE195" s="27">
        <f>CNPop!AC$48</f>
        <v>6.3E-2</v>
      </c>
      <c r="DF195" s="27">
        <f>CNPop!AD$48</f>
        <v>6.8000000000000005E-2</v>
      </c>
      <c r="DG195" s="27">
        <f>CNPop!AE$48</f>
        <v>7.1999999999999995E-2</v>
      </c>
      <c r="DH195" s="27">
        <f>CNPop!AF$48</f>
        <v>7.5999999999999998E-2</v>
      </c>
      <c r="DI195" s="27">
        <f>CNPop!AG$48</f>
        <v>8.1000000000000003E-2</v>
      </c>
      <c r="DJ195" s="27">
        <f>CNPop!AH$48</f>
        <v>8.5000000000000006E-2</v>
      </c>
      <c r="DK195" s="27">
        <f>CNPop!AI$48</f>
        <v>0.09</v>
      </c>
      <c r="DL195" s="27">
        <f>CNPop!AJ$48</f>
        <v>9.5000000000000001E-2</v>
      </c>
      <c r="DM195" s="27">
        <f>CNPop!AK$48</f>
        <v>0.1</v>
      </c>
      <c r="DN195" s="27"/>
      <c r="DO195" s="27" t="str">
        <f t="shared" si="226"/>
        <v>.</v>
      </c>
      <c r="DP195" s="27" t="str">
        <f t="shared" si="227"/>
        <v>.</v>
      </c>
      <c r="DQ195" s="27" t="str">
        <f t="shared" si="228"/>
        <v>.</v>
      </c>
      <c r="DR195" s="27" t="str">
        <f t="shared" si="229"/>
        <v>.</v>
      </c>
      <c r="DS195" s="27" t="str">
        <f t="shared" si="230"/>
        <v>.</v>
      </c>
      <c r="DT195" s="27" t="str">
        <f t="shared" si="231"/>
        <v>.</v>
      </c>
      <c r="DU195" s="27" t="str">
        <f t="shared" si="232"/>
        <v>.</v>
      </c>
      <c r="DV195" s="27" t="str">
        <f t="shared" si="233"/>
        <v>.</v>
      </c>
      <c r="DW195" s="27" t="str">
        <f t="shared" si="234"/>
        <v>.</v>
      </c>
      <c r="DX195" s="27" t="str">
        <f t="shared" si="235"/>
        <v>.</v>
      </c>
      <c r="DY195" s="27" t="str">
        <f t="shared" si="236"/>
        <v>.</v>
      </c>
      <c r="DZ195" s="27" t="str">
        <f t="shared" si="237"/>
        <v>.</v>
      </c>
      <c r="EA195" s="27" t="str">
        <f t="shared" si="238"/>
        <v>.</v>
      </c>
      <c r="EB195" s="27" t="str">
        <f t="shared" si="239"/>
        <v>.</v>
      </c>
      <c r="EC195" s="27" t="str">
        <f t="shared" si="240"/>
        <v>.</v>
      </c>
      <c r="ED195" s="27" t="str">
        <f t="shared" si="241"/>
        <v>.</v>
      </c>
      <c r="EE195" s="27" t="str">
        <f t="shared" si="242"/>
        <v>.</v>
      </c>
      <c r="EF195" s="27" t="str">
        <f t="shared" si="243"/>
        <v>.</v>
      </c>
      <c r="EG195" s="27" t="str">
        <f t="shared" si="244"/>
        <v>.</v>
      </c>
      <c r="EH195" s="27" t="str">
        <f t="shared" si="245"/>
        <v>.</v>
      </c>
      <c r="EI195" s="27" t="str">
        <f t="shared" si="246"/>
        <v>.</v>
      </c>
      <c r="EJ195" s="27" t="str">
        <f t="shared" si="247"/>
        <v>.</v>
      </c>
      <c r="EK195" s="27" t="str">
        <f t="shared" si="248"/>
        <v>.</v>
      </c>
      <c r="EL195" s="27" t="str">
        <f t="shared" si="249"/>
        <v>.</v>
      </c>
      <c r="EM195" s="27" t="str">
        <f t="shared" si="250"/>
        <v>.</v>
      </c>
      <c r="EN195" s="27" t="str">
        <f t="shared" si="251"/>
        <v>.</v>
      </c>
      <c r="EO195" s="27" t="str">
        <f t="shared" si="252"/>
        <v>.</v>
      </c>
      <c r="EP195" s="27" t="str">
        <f t="shared" si="215"/>
        <v>.</v>
      </c>
      <c r="EQ195" s="27" t="str">
        <f t="shared" si="216"/>
        <v>.</v>
      </c>
      <c r="ER195" s="27" t="str">
        <f t="shared" si="264"/>
        <v>.</v>
      </c>
      <c r="ES195" s="27" t="str">
        <f t="shared" si="264"/>
        <v>.</v>
      </c>
      <c r="ET195" s="27" t="str">
        <f t="shared" si="264"/>
        <v>.</v>
      </c>
      <c r="EU195" s="27"/>
      <c r="EV195" s="27"/>
      <c r="EW195" s="27"/>
      <c r="EX195" s="27"/>
      <c r="EY195" s="27"/>
      <c r="EZ195" s="27" t="str">
        <f>IFERROR(VLOOKUP(CONCATENATE($C195,".SL.TLF.TERT.ZS"),AREA_WB_6ATTRS,Seq!B$1,FALSE)/100,".")</f>
        <v>.</v>
      </c>
      <c r="FA195" s="27" t="str">
        <f>IFERROR(VLOOKUP(CONCATENATE($C195,".SL.TLF.TERT.ZS"),AREA_WB_6ATTRS,Seq!C$1,FALSE)/100,".")</f>
        <v>.</v>
      </c>
      <c r="FB195" s="27" t="str">
        <f>IFERROR(VLOOKUP(CONCATENATE($C195,".SL.TLF.TERT.ZS"),AREA_WB_6ATTRS,Seq!D$1,FALSE)/100,".")</f>
        <v>.</v>
      </c>
      <c r="FC195" s="27" t="str">
        <f>IFERROR(VLOOKUP(CONCATENATE($C195,".SL.TLF.TERT.ZS"),AREA_WB_6ATTRS,Seq!E$1,FALSE)/100,".")</f>
        <v>.</v>
      </c>
      <c r="FD195" s="27" t="str">
        <f>IFERROR(VLOOKUP(CONCATENATE($C195,".SL.TLF.TERT.ZS"),AREA_WB_6ATTRS,Seq!F$1,FALSE)/100,".")</f>
        <v>.</v>
      </c>
      <c r="FE195" s="27" t="str">
        <f>IFERROR(VLOOKUP(CONCATENATE($C195,".SL.TLF.TERT.ZS"),AREA_WB_6ATTRS,Seq!G$1,FALSE)/100,".")</f>
        <v>.</v>
      </c>
      <c r="FF195" s="27" t="str">
        <f>IFERROR(VLOOKUP(CONCATENATE($C195,".SL.TLF.TERT.ZS"),AREA_WB_6ATTRS,Seq!H$1,FALSE)/100,".")</f>
        <v>.</v>
      </c>
      <c r="FG195" s="27" t="str">
        <f>IFERROR(VLOOKUP(CONCATENATE($C195,".SL.TLF.TERT.ZS"),AREA_WB_6ATTRS,Seq!I$1,FALSE)/100,".")</f>
        <v>.</v>
      </c>
      <c r="FH195" s="27" t="str">
        <f>IFERROR(VLOOKUP(CONCATENATE($C195,".SL.TLF.TERT.ZS"),AREA_WB_6ATTRS,Seq!J$1,FALSE)/100,".")</f>
        <v>.</v>
      </c>
      <c r="FI195" s="27" t="str">
        <f>IFERROR(VLOOKUP(CONCATENATE($C195,".SL.TLF.TERT.ZS"),AREA_WB_6ATTRS,Seq!K$1,FALSE)/100,".")</f>
        <v>.</v>
      </c>
      <c r="FJ195" s="27" t="str">
        <f>IFERROR(VLOOKUP(CONCATENATE($C195,".SL.TLF.TERT.ZS"),AREA_WB_6ATTRS,Seq!L$1,FALSE)/100,".")</f>
        <v>.</v>
      </c>
      <c r="FK195" s="27" t="str">
        <f>IFERROR(VLOOKUP(CONCATENATE($C195,".SL.TLF.TERT.ZS"),AREA_WB_6ATTRS,Seq!M$1,FALSE)/100,".")</f>
        <v>.</v>
      </c>
      <c r="FL195" s="27" t="str">
        <f>IFERROR(VLOOKUP(CONCATENATE($C195,".SL.TLF.TERT.ZS"),AREA_WB_6ATTRS,Seq!N$1,FALSE)/100,".")</f>
        <v>.</v>
      </c>
      <c r="FM195" s="27" t="str">
        <f>IFERROR(VLOOKUP(CONCATENATE($C195,".SL.TLF.TERT.ZS"),AREA_WB_6ATTRS,Seq!O$1,FALSE)/100,".")</f>
        <v>.</v>
      </c>
      <c r="FN195" s="27" t="str">
        <f>IFERROR(VLOOKUP(CONCATENATE($C195,".SL.TLF.TERT.ZS"),AREA_WB_6ATTRS,Seq!P$1,FALSE)/100,".")</f>
        <v>.</v>
      </c>
      <c r="FO195" s="27" t="str">
        <f>IFERROR(VLOOKUP(CONCATENATE($C195,".SL.TLF.TERT.ZS"),AREA_WB_6ATTRS,Seq!Q$1,FALSE)/100,".")</f>
        <v>.</v>
      </c>
      <c r="FP195" s="27" t="str">
        <f>IFERROR(VLOOKUP(CONCATENATE($C195,".SL.TLF.TERT.ZS"),AREA_WB_6ATTRS,Seq!R$1,FALSE)/100,".")</f>
        <v>.</v>
      </c>
      <c r="FQ195" s="27" t="str">
        <f>IFERROR(VLOOKUP(CONCATENATE($C195,".SL.TLF.TERT.ZS"),AREA_WB_6ATTRS,Seq!S$1,FALSE)/100,".")</f>
        <v>.</v>
      </c>
      <c r="FR195" s="27" t="str">
        <f>IFERROR(VLOOKUP(CONCATENATE($C195,".SL.TLF.TERT.ZS"),AREA_WB_6ATTRS,Seq!T$1,FALSE)/100,".")</f>
        <v>.</v>
      </c>
      <c r="FS195" s="27" t="str">
        <f>IFERROR(VLOOKUP(CONCATENATE($C195,".SL.TLF.TERT.ZS"),AREA_WB_6ATTRS,Seq!U$1,FALSE)/100,".")</f>
        <v>.</v>
      </c>
      <c r="FT195" s="27" t="str">
        <f>IFERROR(VLOOKUP(CONCATENATE($C195,".SL.TLF.TERT.ZS"),AREA_WB_6ATTRS,Seq!V$1,FALSE)/100,".")</f>
        <v>.</v>
      </c>
      <c r="FU195" s="27" t="str">
        <f>IFERROR(VLOOKUP(CONCATENATE($C195,".SL.TLF.TERT.ZS"),AREA_WB_6ATTRS,Seq!W$1,FALSE)/100,".")</f>
        <v>.</v>
      </c>
      <c r="FV195" s="27" t="str">
        <f>IFERROR(VLOOKUP(CONCATENATE($C195,".SL.TLF.TERT.ZS"),AREA_WB_6ATTRS,Seq!X$1,FALSE)/100,".")</f>
        <v>.</v>
      </c>
      <c r="FW195" s="27" t="str">
        <f>IFERROR(VLOOKUP(CONCATENATE($C195,".SL.TLF.TERT.ZS"),AREA_WB_6ATTRS,Seq!Y$1,FALSE)/100,".")</f>
        <v>.</v>
      </c>
      <c r="FX195" s="27" t="str">
        <f>IFERROR(VLOOKUP(CONCATENATE($C195,".SL.TLF.TERT.ZS"),AREA_WB_6ATTRS,Seq!Z$1,FALSE)/100,".")</f>
        <v>.</v>
      </c>
      <c r="FY195" s="27" t="str">
        <f>IFERROR(VLOOKUP(CONCATENATE($C195,".SL.TLF.TERT.ZS"),AREA_WB_6ATTRS,Seq!AA$1,FALSE)/100,".")</f>
        <v>.</v>
      </c>
      <c r="FZ195" s="27" t="str">
        <f>IFERROR(VLOOKUP(CONCATENATE($C195,".SL.TLF.TERT.ZS"),AREA_WB_6ATTRS,Seq!AB$1,FALSE)/100,".")</f>
        <v>.</v>
      </c>
      <c r="GA195" s="27" t="str">
        <f>IFERROR(VLOOKUP(CONCATENATE($C195,".SL.TLF.TERT.ZS"),AREA_WB_6ATTRS,Seq!AC$1,FALSE)/100,".")</f>
        <v>.</v>
      </c>
      <c r="GB195" s="27" t="str">
        <f>IFERROR(VLOOKUP(CONCATENATE($C195,".SL.TLF.TERT.ZS"),AREA_WB_6ATTRS,Seq!AD$1,FALSE)/100,".")</f>
        <v>.</v>
      </c>
      <c r="GC195" s="27" t="str">
        <f>IFERROR(VLOOKUP(CONCATENATE($C195,".SL.TLF.TERT.ZS"),AREA_WB_6ATTRS,Seq!AE$1,FALSE)/100,".")</f>
        <v>.</v>
      </c>
      <c r="GD195" s="27" t="str">
        <f>IFERROR(VLOOKUP(CONCATENATE($C195,".SL.TLF.TERT.ZS"),AREA_WB_6ATTRS,Seq!AF$1,FALSE)/100,".")</f>
        <v>.</v>
      </c>
      <c r="GE195" s="27" t="str">
        <f>IFERROR(VLOOKUP(CONCATENATE($C195,".SL.TLF.TERT.ZS"),AREA_WB_6ATTRS,Seq!AG$1,FALSE)/100,".")</f>
        <v>.</v>
      </c>
      <c r="GF195" s="27" t="str">
        <f>IFERROR(VLOOKUP(CONCATENATE($C195,".SL.TLF.TERT.ZS"),AREA_WB_6ATTRS,Seq!AH$1,FALSE)/100,".")</f>
        <v>.</v>
      </c>
      <c r="GG195" s="27" t="str">
        <f>IFERROR(VLOOKUP(CONCATENATE($C195,".SL.TLF.TERT.ZS"),AREA_WB_6ATTRS,Seq!AI$1,FALSE)/100,".")</f>
        <v>.</v>
      </c>
      <c r="GH195" s="27" t="str">
        <f>IFERROR(VLOOKUP(CONCATENATE($C195,".SL.TLF.TERT.ZS"),AREA_WB_6ATTRS,Seq!AJ$1,FALSE)/100,".")</f>
        <v>.</v>
      </c>
      <c r="GI195" s="27" t="str">
        <f>IFERROR(VLOOKUP(CONCATENATE($C195,".SL.TLF.TERT.ZS"),AREA_WB_6ATTRS,Seq!AK$1,FALSE)/100,".")</f>
        <v>.</v>
      </c>
      <c r="GJ195" s="27" t="str">
        <f>IFERROR(VLOOKUP(CONCATENATE($C195,".SL.TLF.TERT.ZS"),AREA_WB_6ATTRS,Seq!AL$1,FALSE)/100,".")</f>
        <v>.</v>
      </c>
      <c r="GK195" s="27"/>
      <c r="GL195" s="27"/>
      <c r="GM195" s="27" t="str">
        <f t="shared" si="253"/>
        <v>.</v>
      </c>
      <c r="GN195" s="27" t="str">
        <f t="shared" si="254"/>
        <v>.</v>
      </c>
      <c r="GO195" s="27" t="str">
        <f t="shared" si="217"/>
        <v>.</v>
      </c>
      <c r="GP195" s="27"/>
      <c r="GQ195" s="9" t="str">
        <f>IF(VLOOKUP($B195,EM_80!$B$1:$C$201,2,FALSE)&gt;0,VLOOKUP($B195,EM_80!$B$1:$C$201,2,FALSE),".")</f>
        <v>.</v>
      </c>
      <c r="GR195" s="9" t="str">
        <f t="shared" si="255"/>
        <v>.</v>
      </c>
      <c r="GS195" s="9" t="str">
        <f t="shared" si="210"/>
        <v>.</v>
      </c>
      <c r="GU195">
        <f t="shared" si="256"/>
        <v>31000</v>
      </c>
      <c r="GV195">
        <f t="shared" si="257"/>
        <v>46200</v>
      </c>
      <c r="GW195">
        <f t="shared" si="258"/>
        <v>51288.591414509603</v>
      </c>
      <c r="GX195">
        <f t="shared" si="259"/>
        <v>54038</v>
      </c>
      <c r="GZ195" s="9" t="str">
        <f>IF(ISNA(VLOOKUP($B195,Area_EM_90,Seq!C$1,FALSE)),".",VLOOKUP($B195,Area_EM_90,Seq!C$1,FALSE))</f>
        <v>.</v>
      </c>
      <c r="HA195" s="9" t="str">
        <f>IF(ISNA(VLOOKUP($B195,Area_EM_90,Seq!D$1,FALSE)),".",VLOOKUP($B195,Area_EM_90,Seq!D$1,FALSE))</f>
        <v>.</v>
      </c>
      <c r="HB195" s="9" t="str">
        <f>IF(ISNA(VLOOKUP($B195,Area_EM_90,Seq!E$1,FALSE)),".",VLOOKUP($B195,Area_EM_90,Seq!E$1,FALSE))</f>
        <v>.</v>
      </c>
      <c r="HC195" s="9" t="str">
        <f>IF(ISNA(VLOOKUP($B195,Area_EM_90,Seq!F$1,FALSE)),".",VLOOKUP($B195,Area_EM_90,Seq!F$1,FALSE))</f>
        <v>.</v>
      </c>
      <c r="HD195" s="9" t="str">
        <f>IF(ISNA(VLOOKUP($B195,Area_EM_90,Seq!G$1,FALSE)),".",VLOOKUP($B195,Area_EM_90,Seq!G$1,FALSE))</f>
        <v>.</v>
      </c>
      <c r="HE195" s="9" t="str">
        <f>IF(ISNA(VLOOKUP($B195,Area_EM_90,Seq!H$1,FALSE)),".",VLOOKUP($B195,Area_EM_90,Seq!H$1,FALSE))</f>
        <v>.</v>
      </c>
      <c r="HF195" s="9" t="str">
        <f>IF(ISNA(VLOOKUP($B195,Area_EM_90,Seq!I$1,FALSE)),".",VLOOKUP($B195,Area_EM_90,Seq!I$1,FALSE))</f>
        <v>.</v>
      </c>
      <c r="HG195" s="9" t="str">
        <f>IF(ISNA(VLOOKUP($B195,Area_EM_90,Seq!J$1,FALSE)),".",VLOOKUP($B195,Area_EM_90,Seq!J$1,FALSE))</f>
        <v>.</v>
      </c>
      <c r="HH195" s="9" t="str">
        <f>IF(ISNA(VLOOKUP($B195,Area_EM_00,Seq!C$1,FALSE)),".",VLOOKUP($B195,Area_EM_00,Seq!C$1,FALSE))</f>
        <v>.</v>
      </c>
      <c r="HI195" s="9" t="str">
        <f>IF(ISNA(VLOOKUP($B195,Area_EM_00,Seq!D$1,FALSE)),".",VLOOKUP($B195,Area_EM_00,Seq!D$1,FALSE))</f>
        <v>.</v>
      </c>
      <c r="HJ195" s="9" t="str">
        <f>IF(ISNA(VLOOKUP($B195,Area_EM_00,Seq!E$1,FALSE)),".",VLOOKUP($B195,Area_EM_00,Seq!E$1,FALSE))</f>
        <v>.</v>
      </c>
      <c r="HK195" s="9" t="str">
        <f>IF(ISNA(VLOOKUP($B195,Area_EM_00,Seq!F$1,FALSE)),".",VLOOKUP($B195,Area_EM_00,Seq!F$1,FALSE))</f>
        <v>.</v>
      </c>
      <c r="HL195" s="9" t="str">
        <f>IF(ISNA(VLOOKUP($B195,Area_EM_00,Seq!G$1,FALSE)),".",VLOOKUP($B195,Area_EM_00,Seq!G$1,FALSE))</f>
        <v>.</v>
      </c>
      <c r="HM195" s="9" t="str">
        <f>IF(ISNA(VLOOKUP($B195,Area_EM_00,Seq!H$1,FALSE)),".",VLOOKUP($B195,Area_EM_00,Seq!H$1,FALSE))</f>
        <v>.</v>
      </c>
      <c r="HN195" s="9" t="str">
        <f>IF(ISNA(VLOOKUP($B195,Area_EM_00,Seq!I$1,FALSE)),".",VLOOKUP($B195,Area_EM_00,Seq!I$1,FALSE))</f>
        <v>.</v>
      </c>
      <c r="HO195" s="9" t="str">
        <f>IF(ISNA(VLOOKUP($B195,Area_EM_00,Seq!J$1,FALSE)),".",VLOOKUP($B195,Area_EM_00,Seq!J$1,FALSE))</f>
        <v>.</v>
      </c>
      <c r="HQ195" s="27"/>
      <c r="HR195" s="9" t="str">
        <f>IFERROR(VLOOKUP($B195,AREA_EM3_60_00,Seq!E$1,FALSE),".")</f>
        <v>.</v>
      </c>
      <c r="HS195" s="9" t="str">
        <f>IFERROR(VLOOKUP($B195,AREA_EM3_60_00,Seq!F$1,FALSE),".")</f>
        <v>.</v>
      </c>
      <c r="HT195" s="9" t="str">
        <f>IFERROR(VLOOKUP($B195,AREA_EM3_60_00,Seq!G$1,FALSE),".")</f>
        <v>.</v>
      </c>
      <c r="HU195" s="9" t="str">
        <f>IFERROR(VLOOKUP($B195,AREA_EM3_10,Seq!B$1,FALSE),".")</f>
        <v>.</v>
      </c>
      <c r="HV195" s="9">
        <f t="shared" si="218"/>
        <v>31000</v>
      </c>
      <c r="HW195" s="9">
        <f t="shared" si="219"/>
        <v>46200</v>
      </c>
      <c r="HX195" s="9">
        <f t="shared" si="220"/>
        <v>51288.591414509603</v>
      </c>
      <c r="HY195" s="9">
        <f t="shared" si="221"/>
        <v>54038</v>
      </c>
    </row>
    <row r="196" spans="1:233">
      <c r="A196" s="25" t="s">
        <v>3958</v>
      </c>
      <c r="B196" s="26" t="str">
        <f>VLOOKUP($A196,Area_Country,2,FALSE)</f>
        <v>Palau</v>
      </c>
      <c r="C196" s="166" t="s">
        <v>1600</v>
      </c>
      <c r="D196" s="27">
        <f>VLOOKUP("CHN.NY.GDP.MKTP.KD",AREA_WB_6ATTRS,Seq!B$1,FALSE)/10000</f>
        <v>18294112.043860689</v>
      </c>
      <c r="E196" s="27">
        <f>VLOOKUP("CHN.NY.GDP.MKTP.KD",AREA_WB_6ATTRS,Seq!C$1,FALSE)/10000</f>
        <v>19245405.87014145</v>
      </c>
      <c r="F196" s="27">
        <f>VLOOKUP("CHN.NY.GDP.MKTP.KD",AREA_WB_6ATTRS,Seq!D$1,FALSE)/10000</f>
        <v>20996737.804324333</v>
      </c>
      <c r="G196" s="27">
        <f>VLOOKUP("CHN.NY.GDP.MKTP.KD",AREA_WB_6ATTRS,Seq!E$1,FALSE)/10000</f>
        <v>23285382.224995762</v>
      </c>
      <c r="H196" s="27">
        <f>VLOOKUP("CHN.NY.GDP.MKTP.KD",AREA_WB_6ATTRS,Seq!F$1,FALSE)/10000</f>
        <v>26824760.323195074</v>
      </c>
      <c r="I196" s="27">
        <f>VLOOKUP("CHN.NY.GDP.MKTP.KD",AREA_WB_6ATTRS,Seq!G$1,FALSE)/10000</f>
        <v>30446102.966826372</v>
      </c>
      <c r="J196" s="27">
        <f>VLOOKUP("CHN.NY.GDP.MKTP.KD",AREA_WB_6ATTRS,Seq!H$1,FALSE)/10000</f>
        <v>33125360.027907111</v>
      </c>
      <c r="K196" s="27">
        <f>VLOOKUP("CHN.NY.GDP.MKTP.KD",AREA_WB_6ATTRS,Seq!I$1,FALSE)/10000</f>
        <v>36967901.791144341</v>
      </c>
      <c r="L196" s="27">
        <f>VLOOKUP("CHN.NY.GDP.MKTP.KD",AREA_WB_6ATTRS,Seq!J$1,FALSE)/10000</f>
        <v>41145274.693543643</v>
      </c>
      <c r="M196" s="27">
        <f>VLOOKUP("CHN.NY.GDP.MKTP.KD",AREA_WB_6ATTRS,Seq!K$1,FALSE)/10000</f>
        <v>42832230.955979005</v>
      </c>
      <c r="N196" s="27">
        <f>VLOOKUP("CHN.NY.GDP.MKTP.KD",AREA_WB_6ATTRS,Seq!L$1,FALSE)/10000</f>
        <v>44459855.73230619</v>
      </c>
      <c r="O196" s="27">
        <f>VLOOKUP("CHN.NY.GDP.MKTP.KD",AREA_WB_6ATTRS,Seq!M$1,FALSE)/10000</f>
        <v>48550162.459678344</v>
      </c>
      <c r="P196" s="27">
        <f>VLOOKUP("CHN.NY.GDP.MKTP.KD",AREA_WB_6ATTRS,Seq!N$1,FALSE)/10000</f>
        <v>55444285.528952621</v>
      </c>
      <c r="Q196" s="27">
        <f>VLOOKUP("CHN.NY.GDP.MKTP.KD",AREA_WB_6ATTRS,Seq!O$1,FALSE)/10000</f>
        <v>63206485.503006078</v>
      </c>
      <c r="R196" s="27">
        <f>VLOOKUP("CHN.NY.GDP.MKTP.KD",AREA_WB_6ATTRS,Seq!P$1,FALSE)/10000</f>
        <v>71486535.103899792</v>
      </c>
      <c r="S196" s="27">
        <f>VLOOKUP("CHN.NY.GDP.MKTP.KD",AREA_WB_6ATTRS,Seq!Q$1,FALSE)/10000</f>
        <v>79278567.430224851</v>
      </c>
      <c r="T196" s="27">
        <f>VLOOKUP("CHN.NY.GDP.MKTP.KD",AREA_WB_6ATTRS,Seq!R$1,FALSE)/10000</f>
        <v>87206424.173247412</v>
      </c>
      <c r="U196" s="27">
        <f>VLOOKUP("CHN.NY.GDP.MKTP.KD",AREA_WB_6ATTRS,Seq!S$1,FALSE)/10000</f>
        <v>95316621.621359423</v>
      </c>
      <c r="V196" s="27">
        <f>VLOOKUP("CHN.NY.GDP.MKTP.KD",AREA_WB_6ATTRS,Seq!T$1,FALSE)/10000</f>
        <v>102751318.10782552</v>
      </c>
      <c r="W196" s="27">
        <f>VLOOKUP("CHN.NY.GDP.MKTP.KD",AREA_WB_6ATTRS,Seq!U$1,FALSE)/10000</f>
        <v>110560418.28402025</v>
      </c>
      <c r="X196" s="27">
        <f>VLOOKUP("CHN.NY.GDP.MKTP.KD",AREA_WB_6ATTRS,Seq!V$1,FALSE)/10000</f>
        <v>119847493.41987793</v>
      </c>
      <c r="Y196" s="27">
        <f>VLOOKUP("CHN.NY.GDP.MKTP.KD",AREA_WB_6ATTRS,Seq!W$1,FALSE)/10000</f>
        <v>129794835.37372778</v>
      </c>
      <c r="Z196" s="27">
        <f>VLOOKUP("CHN.NY.GDP.MKTP.KD",AREA_WB_6ATTRS,Seq!X$1,FALSE)/10000</f>
        <v>141606165.392737</v>
      </c>
      <c r="AA196" s="27">
        <f>VLOOKUP("CHN.NY.GDP.MKTP.KD",AREA_WB_6ATTRS,Seq!Y$1,FALSE)/10000</f>
        <v>155766781.9320105</v>
      </c>
      <c r="AB196" s="27">
        <f>VLOOKUP("CHN.NY.GDP.MKTP.KD",AREA_WB_6ATTRS,Seq!Z$1,FALSE)/10000</f>
        <v>171499226.90714428</v>
      </c>
      <c r="AC196" s="27">
        <f>VLOOKUP("CHN.NY.GDP.MKTP.KD",AREA_WB_6ATTRS,Seq!AA$1,FALSE)/10000</f>
        <v>190878639.54765138</v>
      </c>
      <c r="AD196" s="27">
        <f>VLOOKUP("CHN.NY.GDP.MKTP.KD",AREA_WB_6ATTRS,Seq!AB$1,FALSE)/10000</f>
        <v>215120226.77020231</v>
      </c>
      <c r="AE196" s="27">
        <f>VLOOKUP("CHN.NY.GDP.MKTP.KD",AREA_WB_6ATTRS,Seq!AC$1,FALSE)/10000</f>
        <v>245667298.97157177</v>
      </c>
      <c r="AF196" s="27">
        <f>VLOOKUP("CHN.NY.GDP.MKTP.KD",AREA_WB_6ATTRS,Seq!AD$1,FALSE)/10000</f>
        <v>269251359.67284226</v>
      </c>
      <c r="AG196" s="27">
        <f>VLOOKUP("CHN.NY.GDP.MKTP.KD",AREA_WB_6ATTRS,Seq!AE$1,FALSE)/10000</f>
        <v>294022484.76274431</v>
      </c>
      <c r="AH196" s="27">
        <f>VLOOKUP("CHN.NY.GDP.MKTP.KD",AREA_WB_6ATTRS,Seq!AF$1,FALSE)/10000</f>
        <v>324600823.17806971</v>
      </c>
      <c r="AI196" s="27">
        <f>VLOOKUP("CHN.NY.GDP.MKTP.KD",AREA_WB_6ATTRS,Seq!AG$1,FALSE)/10000</f>
        <v>354139498.08727396</v>
      </c>
      <c r="AJ196" s="27"/>
      <c r="AK196" s="27"/>
      <c r="AL196" s="27"/>
      <c r="AM196" s="27"/>
      <c r="AN196" s="27"/>
      <c r="AO196" s="27"/>
      <c r="AP196" s="27" t="str">
        <f>IFERROR(VLOOKUP(CONCATENATE($C196, ".NY.GDP.MKTP.KD"),AREA_WB_6ATTRS,Seq!B$1,FALSE)/10000,".")</f>
        <v>.</v>
      </c>
      <c r="AQ196" s="27" t="str">
        <f>IFERROR(VLOOKUP(CONCATENATE($C196, ".NY.GDP.MKTP.KD"),AREA_WB_6ATTRS,Seq!C$1,FALSE)/10000,".")</f>
        <v>.</v>
      </c>
      <c r="AR196" s="27" t="str">
        <f>IFERROR(VLOOKUP(CONCATENATE($C196, ".NY.GDP.MKTP.KD"),AREA_WB_6ATTRS,Seq!D$1,FALSE)/10000,".")</f>
        <v>.</v>
      </c>
      <c r="AS196" s="27" t="str">
        <f>IFERROR(VLOOKUP(CONCATENATE($C196, ".NY.GDP.MKTP.KD"),AREA_WB_6ATTRS,Seq!E$1,FALSE)/10000,".")</f>
        <v>.</v>
      </c>
      <c r="AT196" s="27" t="str">
        <f>IFERROR(VLOOKUP(CONCATENATE($C196, ".NY.GDP.MKTP.KD"),AREA_WB_6ATTRS,Seq!F$1,FALSE)/10000,".")</f>
        <v>.</v>
      </c>
      <c r="AU196" s="27" t="str">
        <f>IFERROR(VLOOKUP(CONCATENATE($C196, ".NY.GDP.MKTP.KD"),AREA_WB_6ATTRS,Seq!G$1,FALSE)/10000,".")</f>
        <v>.</v>
      </c>
      <c r="AV196" s="27" t="str">
        <f>IFERROR(VLOOKUP(CONCATENATE($C196, ".NY.GDP.MKTP.KD"),AREA_WB_6ATTRS,Seq!H$1,FALSE)/10000,".")</f>
        <v>.</v>
      </c>
      <c r="AW196" s="27" t="str">
        <f>IFERROR(VLOOKUP(CONCATENATE($C196, ".NY.GDP.MKTP.KD"),AREA_WB_6ATTRS,Seq!I$1,FALSE)/10000,".")</f>
        <v>.</v>
      </c>
      <c r="AX196" s="27" t="str">
        <f>IFERROR(VLOOKUP(CONCATENATE($C196, ".NY.GDP.MKTP.KD"),AREA_WB_6ATTRS,Seq!J$1,FALSE)/10000,".")</f>
        <v>.</v>
      </c>
      <c r="AY196" s="27" t="str">
        <f>IFERROR(VLOOKUP(CONCATENATE($C196, ".NY.GDP.MKTP.KD"),AREA_WB_6ATTRS,Seq!K$1,FALSE)/10000,".")</f>
        <v>.</v>
      </c>
      <c r="AZ196" s="27" t="str">
        <f>IFERROR(VLOOKUP(CONCATENATE($C196, ".NY.GDP.MKTP.KD"),AREA_WB_6ATTRS,Seq!L$1,FALSE)/10000,".")</f>
        <v>.</v>
      </c>
      <c r="BA196" s="27">
        <f>IFERROR(VLOOKUP(CONCATENATE($C196, ".NY.GDP.MKTP.KD"),AREA_WB_6ATTRS,Seq!M$1,FALSE)/10000,".")</f>
        <v>11226.425142646252</v>
      </c>
      <c r="BB196" s="27">
        <f>IFERROR(VLOOKUP(CONCATENATE($C196, ".NY.GDP.MKTP.KD"),AREA_WB_6ATTRS,Seq!N$1,FALSE)/10000,".")</f>
        <v>10507.933933516892</v>
      </c>
      <c r="BC196" s="27">
        <f>IFERROR(VLOOKUP(CONCATENATE($C196, ".NY.GDP.MKTP.KD"),AREA_WB_6ATTRS,Seq!O$1,FALSE)/10000,".")</f>
        <v>9215.4580596943142</v>
      </c>
      <c r="BD196" s="27">
        <f>IFERROR(VLOOKUP(CONCATENATE($C196, ".NY.GDP.MKTP.KD"),AREA_WB_6ATTRS,Seq!P$1,FALSE)/10000,".")</f>
        <v>9888.1864980519986</v>
      </c>
      <c r="BE196" s="27">
        <f>IFERROR(VLOOKUP(CONCATENATE($C196, ".NY.GDP.MKTP.KD"),AREA_WB_6ATTRS,Seq!Q$1,FALSE)/10000,".")</f>
        <v>10965.998826339668</v>
      </c>
      <c r="BF196" s="27">
        <f>IFERROR(VLOOKUP(CONCATENATE($C196, ".NY.GDP.MKTP.KD"),AREA_WB_6ATTRS,Seq!R$1,FALSE)/10000,".")</f>
        <v>12106.462704278994</v>
      </c>
      <c r="BG196" s="27">
        <f>IFERROR(VLOOKUP(CONCATENATE($C196, ".NY.GDP.MKTP.KD"),AREA_WB_6ATTRS,Seq!S$1,FALSE)/10000,".")</f>
        <v>12384.911127242643</v>
      </c>
      <c r="BH196" s="27">
        <f>IFERROR(VLOOKUP(CONCATENATE($C196, ".NY.GDP.MKTP.KD"),AREA_WB_6ATTRS,Seq!T$1,FALSE)/10000,".")</f>
        <v>12632.609570864575</v>
      </c>
      <c r="BI196" s="27">
        <f>IFERROR(VLOOKUP(CONCATENATE($C196, ".NY.GDP.MKTP.KD"),AREA_WB_6ATTRS,Seq!U$1,FALSE)/10000,".")</f>
        <v>11950.448654037888</v>
      </c>
      <c r="BJ196" s="27">
        <f>IFERROR(VLOOKUP(CONCATENATE($C196, ".NY.GDP.MKTP.KD"),AREA_WB_6ATTRS,Seq!V$1,FALSE)/10000,".")</f>
        <v>11986.3</v>
      </c>
      <c r="BK196" s="27">
        <f>IFERROR(VLOOKUP(CONCATENATE($C196, ".NY.GDP.MKTP.KD"),AREA_WB_6ATTRS,Seq!W$1,FALSE)/10000,".")</f>
        <v>12142.121899999998</v>
      </c>
      <c r="BL196" s="27">
        <f>IFERROR(VLOOKUP(CONCATENATE($C196, ".NY.GDP.MKTP.KD"),AREA_WB_6ATTRS,Seq!X$1,FALSE)/10000,".")</f>
        <v>11717.147633499999</v>
      </c>
      <c r="BM196" s="27">
        <f>IFERROR(VLOOKUP(CONCATENATE($C196, ".NY.GDP.MKTP.KD"),AREA_WB_6ATTRS,Seq!Y$1,FALSE)/10000,".")</f>
        <v>11564.824714264498</v>
      </c>
      <c r="BN196" s="27">
        <f>IFERROR(VLOOKUP(CONCATENATE($C196, ".NY.GDP.MKTP.KD"),AREA_WB_6ATTRS,Seq!Z$1,FALSE)/10000,".")</f>
        <v>12131.501125263458</v>
      </c>
      <c r="BO196" s="27">
        <f>IFERROR(VLOOKUP(CONCATENATE($C196, ".NY.GDP.MKTP.KD"),AREA_WB_6ATTRS,Seq!AA$1,FALSE)/10000,".")</f>
        <v>12798.733687152948</v>
      </c>
      <c r="BP196" s="27">
        <f>IFERROR(VLOOKUP(CONCATENATE($C196, ".NY.GDP.MKTP.KD"),AREA_WB_6ATTRS,Seq!AB$1,FALSE)/10000,".")</f>
        <v>13182.695697767536</v>
      </c>
      <c r="BQ196" s="27">
        <f>IFERROR(VLOOKUP(CONCATENATE($C196, ".NY.GDP.MKTP.KD"),AREA_WB_6ATTRS,Seq!AC$1,FALSE)/10000,".")</f>
        <v>13459.532307420654</v>
      </c>
      <c r="BR196" s="27">
        <f>IFERROR(VLOOKUP(CONCATENATE($C196, ".NY.GDP.MKTP.KD"),AREA_WB_6ATTRS,Seq!AD$1,FALSE)/10000,".")</f>
        <v>12800.015224357041</v>
      </c>
      <c r="BS196" s="27">
        <f>IFERROR(VLOOKUP(CONCATENATE($C196, ".NY.GDP.MKTP.KD"),AREA_WB_6ATTRS,Seq!AE$1,FALSE)/10000,".")</f>
        <v>12531.214904645545</v>
      </c>
      <c r="BT196" s="27">
        <f>IFERROR(VLOOKUP(CONCATENATE($C196, ".NY.GDP.MKTP.KD"),AREA_WB_6ATTRS,Seq!AF$1,FALSE)/10000,".")</f>
        <v>12781.839202738454</v>
      </c>
      <c r="BU196" s="27">
        <f>IFERROR(VLOOKUP(CONCATENATE($C196, ".NY.GDP.MKTP.KD"),AREA_WB_6ATTRS,Seq!AG$1,FALSE)/10000,".")</f>
        <v>13523.185876497335</v>
      </c>
      <c r="BV196" s="27"/>
      <c r="BW196" s="27"/>
      <c r="BX196" s="27"/>
      <c r="BY196" s="27"/>
      <c r="BZ196" s="27"/>
      <c r="CA196" s="27"/>
      <c r="CB196" s="27"/>
      <c r="CC196" s="27">
        <f>CNPop!A$48</f>
        <v>5.0000000000000001E-3</v>
      </c>
      <c r="CD196" s="27">
        <f>CNPop!B$48</f>
        <v>6.0000000000000001E-3</v>
      </c>
      <c r="CE196" s="27">
        <f>CNPop!C$48</f>
        <v>6.0000000000000001E-3</v>
      </c>
      <c r="CF196" s="27">
        <f>CNPop!D$48</f>
        <v>7.0000000000000001E-3</v>
      </c>
      <c r="CG196" s="27">
        <f>CNPop!E$48</f>
        <v>7.0000000000000001E-3</v>
      </c>
      <c r="CH196" s="27">
        <f>CNPop!F$48</f>
        <v>8.0000000000000002E-3</v>
      </c>
      <c r="CI196" s="27">
        <f>CNPop!G$48</f>
        <v>8.9999999999999993E-3</v>
      </c>
      <c r="CJ196" s="27">
        <f>CNPop!H$48</f>
        <v>0.01</v>
      </c>
      <c r="CK196" s="27">
        <f>CNPop!I$48</f>
        <v>1.0999999999999999E-2</v>
      </c>
      <c r="CL196" s="27">
        <f>CNPop!J$48</f>
        <v>1.2E-2</v>
      </c>
      <c r="CM196" s="27">
        <f>CNPop!K$48</f>
        <v>1.4E-2</v>
      </c>
      <c r="CN196" s="27">
        <f>CNPop!L$48</f>
        <v>1.6E-2</v>
      </c>
      <c r="CO196" s="27">
        <f>CNPop!M$48</f>
        <v>1.7000000000000001E-2</v>
      </c>
      <c r="CP196" s="27">
        <f>CNPop!N$48</f>
        <v>1.9E-2</v>
      </c>
      <c r="CQ196" s="27">
        <f>CNPop!O$48</f>
        <v>2.1000000000000001E-2</v>
      </c>
      <c r="CR196" s="27">
        <f>CNPop!P$48</f>
        <v>2.3E-2</v>
      </c>
      <c r="CS196" s="27">
        <f>CNPop!Q$48</f>
        <v>2.5999999999999999E-2</v>
      </c>
      <c r="CT196" s="27">
        <f>CNPop!R$48</f>
        <v>2.8000000000000001E-2</v>
      </c>
      <c r="CU196" s="27">
        <f>CNPop!S$48</f>
        <v>0.03</v>
      </c>
      <c r="CV196" s="27">
        <f>CNPop!T$48</f>
        <v>3.3000000000000002E-2</v>
      </c>
      <c r="CW196" s="27">
        <f>CNPop!U$48</f>
        <v>3.5999999999999997E-2</v>
      </c>
      <c r="CX196" s="27">
        <f>CNPop!V$48</f>
        <v>3.9E-2</v>
      </c>
      <c r="CY196" s="27">
        <f>CNPop!W$48</f>
        <v>4.2000000000000003E-2</v>
      </c>
      <c r="CZ196" s="27">
        <f>CNPop!X$48</f>
        <v>4.4999999999999998E-2</v>
      </c>
      <c r="DA196" s="27">
        <f>CNPop!Y$48</f>
        <v>4.9000000000000002E-2</v>
      </c>
      <c r="DB196" s="27">
        <f>CNPop!Z$48</f>
        <v>5.1999999999999998E-2</v>
      </c>
      <c r="DC196" s="27">
        <f>CNPop!AA$48</f>
        <v>5.6000000000000001E-2</v>
      </c>
      <c r="DD196" s="27">
        <f>CNPop!AB$48</f>
        <v>0.06</v>
      </c>
      <c r="DE196" s="27">
        <f>CNPop!AC$48</f>
        <v>6.3E-2</v>
      </c>
      <c r="DF196" s="27">
        <f>CNPop!AD$48</f>
        <v>6.8000000000000005E-2</v>
      </c>
      <c r="DG196" s="27">
        <f>CNPop!AE$48</f>
        <v>7.1999999999999995E-2</v>
      </c>
      <c r="DH196" s="27">
        <f>CNPop!AF$48</f>
        <v>7.5999999999999998E-2</v>
      </c>
      <c r="DI196" s="27">
        <f>CNPop!AG$48</f>
        <v>8.1000000000000003E-2</v>
      </c>
      <c r="DJ196" s="27">
        <f>CNPop!AH$48</f>
        <v>8.5000000000000006E-2</v>
      </c>
      <c r="DK196" s="27">
        <f>CNPop!AI$48</f>
        <v>0.09</v>
      </c>
      <c r="DL196" s="27">
        <f>CNPop!AJ$48</f>
        <v>9.5000000000000001E-2</v>
      </c>
      <c r="DM196" s="27">
        <f>CNPop!AK$48</f>
        <v>0.1</v>
      </c>
      <c r="DN196" s="27"/>
      <c r="DO196" s="27" t="str">
        <f t="shared" si="226"/>
        <v>.</v>
      </c>
      <c r="DP196" s="27" t="str">
        <f t="shared" si="227"/>
        <v>.</v>
      </c>
      <c r="DQ196" s="27" t="str">
        <f t="shared" si="228"/>
        <v>.</v>
      </c>
      <c r="DR196" s="27" t="str">
        <f t="shared" si="229"/>
        <v>.</v>
      </c>
      <c r="DS196" s="27" t="str">
        <f t="shared" si="230"/>
        <v>.</v>
      </c>
      <c r="DT196" s="27" t="str">
        <f t="shared" si="231"/>
        <v>.</v>
      </c>
      <c r="DU196" s="27" t="str">
        <f t="shared" si="232"/>
        <v>.</v>
      </c>
      <c r="DV196" s="27" t="str">
        <f t="shared" si="233"/>
        <v>.</v>
      </c>
      <c r="DW196" s="27" t="str">
        <f t="shared" si="234"/>
        <v>.</v>
      </c>
      <c r="DX196" s="27" t="str">
        <f t="shared" si="235"/>
        <v>.</v>
      </c>
      <c r="DY196" s="27" t="str">
        <f t="shared" si="236"/>
        <v>.</v>
      </c>
      <c r="DZ196" s="27" t="str">
        <f t="shared" si="237"/>
        <v>.</v>
      </c>
      <c r="EA196" s="27" t="str">
        <f t="shared" si="238"/>
        <v>.</v>
      </c>
      <c r="EB196" s="27" t="str">
        <f t="shared" si="239"/>
        <v>.</v>
      </c>
      <c r="EC196" s="27" t="str">
        <f t="shared" si="240"/>
        <v>.</v>
      </c>
      <c r="ED196" s="27" t="str">
        <f t="shared" si="241"/>
        <v>.</v>
      </c>
      <c r="EE196" s="27" t="str">
        <f t="shared" si="242"/>
        <v>.</v>
      </c>
      <c r="EF196" s="27" t="str">
        <f t="shared" si="243"/>
        <v>.</v>
      </c>
      <c r="EG196" s="27" t="str">
        <f t="shared" si="244"/>
        <v>.</v>
      </c>
      <c r="EH196" s="27" t="str">
        <f t="shared" si="245"/>
        <v>.</v>
      </c>
      <c r="EI196" s="27" t="str">
        <f t="shared" si="246"/>
        <v>.</v>
      </c>
      <c r="EJ196" s="27" t="str">
        <f t="shared" si="247"/>
        <v>.</v>
      </c>
      <c r="EK196" s="27" t="str">
        <f t="shared" si="248"/>
        <v>.</v>
      </c>
      <c r="EL196" s="27" t="str">
        <f t="shared" si="249"/>
        <v>.</v>
      </c>
      <c r="EM196" s="27" t="str">
        <f t="shared" si="250"/>
        <v>.</v>
      </c>
      <c r="EN196" s="27" t="str">
        <f t="shared" si="251"/>
        <v>.</v>
      </c>
      <c r="EO196" s="27" t="str">
        <f t="shared" si="252"/>
        <v>.</v>
      </c>
      <c r="EP196" s="27" t="str">
        <f t="shared" si="215"/>
        <v>.</v>
      </c>
      <c r="EQ196" s="27" t="str">
        <f t="shared" si="216"/>
        <v>.</v>
      </c>
      <c r="ER196" s="27" t="str">
        <f t="shared" si="264"/>
        <v>.</v>
      </c>
      <c r="ES196" s="27" t="str">
        <f t="shared" si="264"/>
        <v>.</v>
      </c>
      <c r="ET196" s="27" t="str">
        <f t="shared" si="264"/>
        <v>.</v>
      </c>
      <c r="EU196" s="27"/>
      <c r="EV196" s="27"/>
      <c r="EW196" s="27"/>
      <c r="EX196" s="27"/>
      <c r="EY196" s="27"/>
      <c r="EZ196" s="27" t="str">
        <f>IFERROR(VLOOKUP(CONCATENATE($C196,".SL.TLF.TERT.ZS"),AREA_WB_6ATTRS,Seq!B$1,FALSE)/100,".")</f>
        <v>.</v>
      </c>
      <c r="FA196" s="27" t="str">
        <f>IFERROR(VLOOKUP(CONCATENATE($C196,".SL.TLF.TERT.ZS"),AREA_WB_6ATTRS,Seq!C$1,FALSE)/100,".")</f>
        <v>.</v>
      </c>
      <c r="FB196" s="27" t="str">
        <f>IFERROR(VLOOKUP(CONCATENATE($C196,".SL.TLF.TERT.ZS"),AREA_WB_6ATTRS,Seq!D$1,FALSE)/100,".")</f>
        <v>.</v>
      </c>
      <c r="FC196" s="27" t="str">
        <f>IFERROR(VLOOKUP(CONCATENATE($C196,".SL.TLF.TERT.ZS"),AREA_WB_6ATTRS,Seq!E$1,FALSE)/100,".")</f>
        <v>.</v>
      </c>
      <c r="FD196" s="27" t="str">
        <f>IFERROR(VLOOKUP(CONCATENATE($C196,".SL.TLF.TERT.ZS"),AREA_WB_6ATTRS,Seq!F$1,FALSE)/100,".")</f>
        <v>.</v>
      </c>
      <c r="FE196" s="27" t="str">
        <f>IFERROR(VLOOKUP(CONCATENATE($C196,".SL.TLF.TERT.ZS"),AREA_WB_6ATTRS,Seq!G$1,FALSE)/100,".")</f>
        <v>.</v>
      </c>
      <c r="FF196" s="27" t="str">
        <f>IFERROR(VLOOKUP(CONCATENATE($C196,".SL.TLF.TERT.ZS"),AREA_WB_6ATTRS,Seq!H$1,FALSE)/100,".")</f>
        <v>.</v>
      </c>
      <c r="FG196" s="27" t="str">
        <f>IFERROR(VLOOKUP(CONCATENATE($C196,".SL.TLF.TERT.ZS"),AREA_WB_6ATTRS,Seq!I$1,FALSE)/100,".")</f>
        <v>.</v>
      </c>
      <c r="FH196" s="27" t="str">
        <f>IFERROR(VLOOKUP(CONCATENATE($C196,".SL.TLF.TERT.ZS"),AREA_WB_6ATTRS,Seq!J$1,FALSE)/100,".")</f>
        <v>.</v>
      </c>
      <c r="FI196" s="27" t="str">
        <f>IFERROR(VLOOKUP(CONCATENATE($C196,".SL.TLF.TERT.ZS"),AREA_WB_6ATTRS,Seq!K$1,FALSE)/100,".")</f>
        <v>.</v>
      </c>
      <c r="FJ196" s="27" t="str">
        <f>IFERROR(VLOOKUP(CONCATENATE($C196,".SL.TLF.TERT.ZS"),AREA_WB_6ATTRS,Seq!L$1,FALSE)/100,".")</f>
        <v>.</v>
      </c>
      <c r="FK196" s="27" t="str">
        <f>IFERROR(VLOOKUP(CONCATENATE($C196,".SL.TLF.TERT.ZS"),AREA_WB_6ATTRS,Seq!M$1,FALSE)/100,".")</f>
        <v>.</v>
      </c>
      <c r="FL196" s="27" t="str">
        <f>IFERROR(VLOOKUP(CONCATENATE($C196,".SL.TLF.TERT.ZS"),AREA_WB_6ATTRS,Seq!N$1,FALSE)/100,".")</f>
        <v>.</v>
      </c>
      <c r="FM196" s="27" t="str">
        <f>IFERROR(VLOOKUP(CONCATENATE($C196,".SL.TLF.TERT.ZS"),AREA_WB_6ATTRS,Seq!O$1,FALSE)/100,".")</f>
        <v>.</v>
      </c>
      <c r="FN196" s="27" t="str">
        <f>IFERROR(VLOOKUP(CONCATENATE($C196,".SL.TLF.TERT.ZS"),AREA_WB_6ATTRS,Seq!P$1,FALSE)/100,".")</f>
        <v>.</v>
      </c>
      <c r="FO196" s="27" t="str">
        <f>IFERROR(VLOOKUP(CONCATENATE($C196,".SL.TLF.TERT.ZS"),AREA_WB_6ATTRS,Seq!Q$1,FALSE)/100,".")</f>
        <v>.</v>
      </c>
      <c r="FP196" s="27" t="str">
        <f>IFERROR(VLOOKUP(CONCATENATE($C196,".SL.TLF.TERT.ZS"),AREA_WB_6ATTRS,Seq!R$1,FALSE)/100,".")</f>
        <v>.</v>
      </c>
      <c r="FQ196" s="27" t="str">
        <f>IFERROR(VLOOKUP(CONCATENATE($C196,".SL.TLF.TERT.ZS"),AREA_WB_6ATTRS,Seq!S$1,FALSE)/100,".")</f>
        <v>.</v>
      </c>
      <c r="FR196" s="27" t="str">
        <f>IFERROR(VLOOKUP(CONCATENATE($C196,".SL.TLF.TERT.ZS"),AREA_WB_6ATTRS,Seq!T$1,FALSE)/100,".")</f>
        <v>.</v>
      </c>
      <c r="FS196" s="27" t="str">
        <f>IFERROR(VLOOKUP(CONCATENATE($C196,".SL.TLF.TERT.ZS"),AREA_WB_6ATTRS,Seq!U$1,FALSE)/100,".")</f>
        <v>.</v>
      </c>
      <c r="FT196" s="27" t="str">
        <f>IFERROR(VLOOKUP(CONCATENATE($C196,".SL.TLF.TERT.ZS"),AREA_WB_6ATTRS,Seq!V$1,FALSE)/100,".")</f>
        <v>.</v>
      </c>
      <c r="FU196" s="27" t="str">
        <f>IFERROR(VLOOKUP(CONCATENATE($C196,".SL.TLF.TERT.ZS"),AREA_WB_6ATTRS,Seq!W$1,FALSE)/100,".")</f>
        <v>.</v>
      </c>
      <c r="FV196" s="27" t="str">
        <f>IFERROR(VLOOKUP(CONCATENATE($C196,".SL.TLF.TERT.ZS"),AREA_WB_6ATTRS,Seq!X$1,FALSE)/100,".")</f>
        <v>.</v>
      </c>
      <c r="FW196" s="27" t="str">
        <f>IFERROR(VLOOKUP(CONCATENATE($C196,".SL.TLF.TERT.ZS"),AREA_WB_6ATTRS,Seq!Y$1,FALSE)/100,".")</f>
        <v>.</v>
      </c>
      <c r="FX196" s="27" t="str">
        <f>IFERROR(VLOOKUP(CONCATENATE($C196,".SL.TLF.TERT.ZS"),AREA_WB_6ATTRS,Seq!Z$1,FALSE)/100,".")</f>
        <v>.</v>
      </c>
      <c r="FY196" s="27" t="str">
        <f>IFERROR(VLOOKUP(CONCATENATE($C196,".SL.TLF.TERT.ZS"),AREA_WB_6ATTRS,Seq!AA$1,FALSE)/100,".")</f>
        <v>.</v>
      </c>
      <c r="FZ196" s="27" t="str">
        <f>IFERROR(VLOOKUP(CONCATENATE($C196,".SL.TLF.TERT.ZS"),AREA_WB_6ATTRS,Seq!AB$1,FALSE)/100,".")</f>
        <v>.</v>
      </c>
      <c r="GA196" s="27" t="str">
        <f>IFERROR(VLOOKUP(CONCATENATE($C196,".SL.TLF.TERT.ZS"),AREA_WB_6ATTRS,Seq!AC$1,FALSE)/100,".")</f>
        <v>.</v>
      </c>
      <c r="GB196" s="27" t="str">
        <f>IFERROR(VLOOKUP(CONCATENATE($C196,".SL.TLF.TERT.ZS"),AREA_WB_6ATTRS,Seq!AD$1,FALSE)/100,".")</f>
        <v>.</v>
      </c>
      <c r="GC196" s="27" t="str">
        <f>IFERROR(VLOOKUP(CONCATENATE($C196,".SL.TLF.TERT.ZS"),AREA_WB_6ATTRS,Seq!AE$1,FALSE)/100,".")</f>
        <v>.</v>
      </c>
      <c r="GD196" s="27" t="str">
        <f>IFERROR(VLOOKUP(CONCATENATE($C196,".SL.TLF.TERT.ZS"),AREA_WB_6ATTRS,Seq!AF$1,FALSE)/100,".")</f>
        <v>.</v>
      </c>
      <c r="GE196" s="27" t="str">
        <f>IFERROR(VLOOKUP(CONCATENATE($C196,".SL.TLF.TERT.ZS"),AREA_WB_6ATTRS,Seq!AG$1,FALSE)/100,".")</f>
        <v>.</v>
      </c>
      <c r="GF196" s="27" t="str">
        <f>IFERROR(VLOOKUP(CONCATENATE($C196,".SL.TLF.TERT.ZS"),AREA_WB_6ATTRS,Seq!AH$1,FALSE)/100,".")</f>
        <v>.</v>
      </c>
      <c r="GG196" s="27" t="str">
        <f>IFERROR(VLOOKUP(CONCATENATE($C196,".SL.TLF.TERT.ZS"),AREA_WB_6ATTRS,Seq!AI$1,FALSE)/100,".")</f>
        <v>.</v>
      </c>
      <c r="GH196" s="27" t="str">
        <f>IFERROR(VLOOKUP(CONCATENATE($C196,".SL.TLF.TERT.ZS"),AREA_WB_6ATTRS,Seq!AJ$1,FALSE)/100,".")</f>
        <v>.</v>
      </c>
      <c r="GI196" s="27" t="str">
        <f>IFERROR(VLOOKUP(CONCATENATE($C196,".SL.TLF.TERT.ZS"),AREA_WB_6ATTRS,Seq!AK$1,FALSE)/100,".")</f>
        <v>.</v>
      </c>
      <c r="GJ196" s="27" t="str">
        <f>IFERROR(VLOOKUP(CONCATENATE($C196,".SL.TLF.TERT.ZS"),AREA_WB_6ATTRS,Seq!AL$1,FALSE)/100,".")</f>
        <v>.</v>
      </c>
      <c r="GK196" s="27"/>
      <c r="GL196" s="27"/>
      <c r="GM196" s="27" t="str">
        <f t="shared" si="253"/>
        <v>.</v>
      </c>
      <c r="GN196" s="27" t="str">
        <f t="shared" si="254"/>
        <v>.</v>
      </c>
      <c r="GO196" s="27" t="str">
        <f t="shared" si="217"/>
        <v>.</v>
      </c>
      <c r="GP196" s="27"/>
      <c r="GQ196" s="9" t="str">
        <f>IF(VLOOKUP($B196,EM_80!$B$1:$C$201,2,FALSE)&gt;0,VLOOKUP($B196,EM_80!$B$1:$C$201,2,FALSE),".")</f>
        <v>.</v>
      </c>
      <c r="GR196" s="9" t="str">
        <f t="shared" si="255"/>
        <v>.</v>
      </c>
      <c r="GS196" s="9" t="str">
        <f t="shared" si="210"/>
        <v>.</v>
      </c>
      <c r="GU196">
        <f t="shared" si="256"/>
        <v>12116</v>
      </c>
      <c r="GV196">
        <f t="shared" si="257"/>
        <v>15122</v>
      </c>
      <c r="GW196">
        <f t="shared" si="258"/>
        <v>19129</v>
      </c>
      <c r="GX196">
        <f t="shared" si="259"/>
        <v>20472</v>
      </c>
      <c r="GZ196" s="9" t="str">
        <f>IF(ISNA(VLOOKUP($B196,Area_EM_90,Seq!C$1,FALSE)),".",VLOOKUP($B196,Area_EM_90,Seq!C$1,FALSE))</f>
        <v>.</v>
      </c>
      <c r="HA196" s="9" t="str">
        <f>IF(ISNA(VLOOKUP($B196,Area_EM_90,Seq!D$1,FALSE)),".",VLOOKUP($B196,Area_EM_90,Seq!D$1,FALSE))</f>
        <v>.</v>
      </c>
      <c r="HB196" s="9" t="str">
        <f>IF(ISNA(VLOOKUP($B196,Area_EM_90,Seq!E$1,FALSE)),".",VLOOKUP($B196,Area_EM_90,Seq!E$1,FALSE))</f>
        <v>.</v>
      </c>
      <c r="HC196" s="9" t="str">
        <f>IF(ISNA(VLOOKUP($B196,Area_EM_90,Seq!F$1,FALSE)),".",VLOOKUP($B196,Area_EM_90,Seq!F$1,FALSE))</f>
        <v>.</v>
      </c>
      <c r="HD196" s="9" t="str">
        <f>IF(ISNA(VLOOKUP($B196,Area_EM_90,Seq!G$1,FALSE)),".",VLOOKUP($B196,Area_EM_90,Seq!G$1,FALSE))</f>
        <v>.</v>
      </c>
      <c r="HE196" s="9" t="str">
        <f>IF(ISNA(VLOOKUP($B196,Area_EM_90,Seq!H$1,FALSE)),".",VLOOKUP($B196,Area_EM_90,Seq!H$1,FALSE))</f>
        <v>.</v>
      </c>
      <c r="HF196" s="9" t="str">
        <f>IF(ISNA(VLOOKUP($B196,Area_EM_90,Seq!I$1,FALSE)),".",VLOOKUP($B196,Area_EM_90,Seq!I$1,FALSE))</f>
        <v>.</v>
      </c>
      <c r="HG196" s="9" t="str">
        <f>IF(ISNA(VLOOKUP($B196,Area_EM_90,Seq!J$1,FALSE)),".",VLOOKUP($B196,Area_EM_90,Seq!J$1,FALSE))</f>
        <v>.</v>
      </c>
      <c r="HH196" s="9" t="str">
        <f>IF(ISNA(VLOOKUP($B196,Area_EM_00,Seq!C$1,FALSE)),".",VLOOKUP($B196,Area_EM_00,Seq!C$1,FALSE))</f>
        <v>.</v>
      </c>
      <c r="HI196" s="9" t="str">
        <f>IF(ISNA(VLOOKUP($B196,Area_EM_00,Seq!D$1,FALSE)),".",VLOOKUP($B196,Area_EM_00,Seq!D$1,FALSE))</f>
        <v>.</v>
      </c>
      <c r="HJ196" s="9" t="str">
        <f>IF(ISNA(VLOOKUP($B196,Area_EM_00,Seq!E$1,FALSE)),".",VLOOKUP($B196,Area_EM_00,Seq!E$1,FALSE))</f>
        <v>.</v>
      </c>
      <c r="HK196" s="9" t="str">
        <f>IF(ISNA(VLOOKUP($B196,Area_EM_00,Seq!F$1,FALSE)),".",VLOOKUP($B196,Area_EM_00,Seq!F$1,FALSE))</f>
        <v>.</v>
      </c>
      <c r="HL196" s="9" t="str">
        <f>IF(ISNA(VLOOKUP($B196,Area_EM_00,Seq!G$1,FALSE)),".",VLOOKUP($B196,Area_EM_00,Seq!G$1,FALSE))</f>
        <v>.</v>
      </c>
      <c r="HM196" s="9" t="str">
        <f>IF(ISNA(VLOOKUP($B196,Area_EM_00,Seq!H$1,FALSE)),".",VLOOKUP($B196,Area_EM_00,Seq!H$1,FALSE))</f>
        <v>.</v>
      </c>
      <c r="HN196" s="9" t="str">
        <f>IF(ISNA(VLOOKUP($B196,Area_EM_00,Seq!I$1,FALSE)),".",VLOOKUP($B196,Area_EM_00,Seq!I$1,FALSE))</f>
        <v>.</v>
      </c>
      <c r="HO196" s="9" t="str">
        <f>IF(ISNA(VLOOKUP($B196,Area_EM_00,Seq!J$1,FALSE)),".",VLOOKUP($B196,Area_EM_00,Seq!J$1,FALSE))</f>
        <v>.</v>
      </c>
      <c r="HQ196" s="27"/>
      <c r="HR196" s="9">
        <f>IFERROR(VLOOKUP($B196,AREA_EM3_60_00,Seq!E$1,FALSE),".")</f>
        <v>17</v>
      </c>
      <c r="HS196" s="9">
        <f>IFERROR(VLOOKUP($B196,AREA_EM3_60_00,Seq!F$1,FALSE),".")</f>
        <v>46</v>
      </c>
      <c r="HT196" s="9">
        <f>IFERROR(VLOOKUP($B196,AREA_EM3_60_00,Seq!G$1,FALSE),".")</f>
        <v>1040</v>
      </c>
      <c r="HU196" s="9">
        <f>IFERROR(VLOOKUP($B196,AREA_EM3_10,Seq!B$1,FALSE),".")</f>
        <v>0</v>
      </c>
      <c r="HV196" s="9">
        <f t="shared" si="218"/>
        <v>12116</v>
      </c>
      <c r="HW196" s="9">
        <f t="shared" si="219"/>
        <v>15122</v>
      </c>
      <c r="HX196" s="9">
        <f t="shared" si="220"/>
        <v>19129</v>
      </c>
      <c r="HY196" s="9">
        <f t="shared" si="221"/>
        <v>20472</v>
      </c>
    </row>
    <row r="200" spans="1:233">
      <c r="A200" s="9" t="s">
        <v>896</v>
      </c>
    </row>
  </sheetData>
  <autoFilter ref="A4:GB196"/>
  <mergeCells count="2">
    <mergeCell ref="GZ3:HG3"/>
    <mergeCell ref="HH3:HO3"/>
  </mergeCells>
  <phoneticPr fontId="32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4"/>
  <sheetViews>
    <sheetView topLeftCell="A172" workbookViewId="0">
      <selection activeCell="F15" sqref="F1:F1048576"/>
    </sheetView>
  </sheetViews>
  <sheetFormatPr defaultRowHeight="14.25"/>
  <cols>
    <col min="1" max="1" width="20.5" bestFit="1" customWidth="1"/>
    <col min="2" max="2" width="20.375" customWidth="1"/>
    <col min="3" max="3" width="6.5" bestFit="1" customWidth="1"/>
    <col min="4" max="4" width="8.75" style="33" customWidth="1"/>
    <col min="5" max="5" width="20.5" customWidth="1"/>
    <col min="7" max="7" width="16.125" bestFit="1" customWidth="1"/>
  </cols>
  <sheetData>
    <row r="3" spans="1:10">
      <c r="F3" t="s">
        <v>4884</v>
      </c>
    </row>
    <row r="4" spans="1:10" ht="15.75" customHeight="1">
      <c r="A4" s="6" t="s">
        <v>3985</v>
      </c>
      <c r="B4" s="6" t="s">
        <v>3913</v>
      </c>
      <c r="C4" s="139" t="s">
        <v>4881</v>
      </c>
      <c r="D4" s="31" t="s">
        <v>3984</v>
      </c>
      <c r="E4" s="6" t="s">
        <v>3906</v>
      </c>
      <c r="F4" s="6" t="s">
        <v>4350</v>
      </c>
    </row>
    <row r="5" spans="1:10" ht="15.75" customHeight="1">
      <c r="A5" s="4" t="s">
        <v>3943</v>
      </c>
      <c r="B5" s="7" t="s">
        <v>3987</v>
      </c>
      <c r="C5" s="166" t="s">
        <v>1357</v>
      </c>
      <c r="D5" s="32">
        <v>3</v>
      </c>
      <c r="E5" s="4" t="s">
        <v>3899</v>
      </c>
      <c r="F5" t="s">
        <v>4886</v>
      </c>
      <c r="I5" s="51"/>
      <c r="J5" s="51"/>
    </row>
    <row r="6" spans="1:10" ht="15.75">
      <c r="A6" s="4" t="s">
        <v>2681</v>
      </c>
      <c r="B6" s="7" t="s">
        <v>3986</v>
      </c>
      <c r="C6" s="166" t="s">
        <v>1341</v>
      </c>
      <c r="D6" s="32">
        <v>4</v>
      </c>
      <c r="E6" s="4" t="s">
        <v>3899</v>
      </c>
      <c r="F6" t="s">
        <v>4886</v>
      </c>
      <c r="I6" s="51"/>
      <c r="J6" s="51"/>
    </row>
    <row r="7" spans="1:10" ht="15.75">
      <c r="A7" s="4" t="s">
        <v>2287</v>
      </c>
      <c r="B7" s="7" t="s">
        <v>3988</v>
      </c>
      <c r="C7" s="166" t="s">
        <v>1358</v>
      </c>
      <c r="D7" s="32">
        <v>5</v>
      </c>
      <c r="E7" s="4" t="s">
        <v>3899</v>
      </c>
      <c r="F7" t="s">
        <v>4886</v>
      </c>
      <c r="I7" s="51"/>
      <c r="J7" s="51"/>
    </row>
    <row r="8" spans="1:10" ht="15.75">
      <c r="A8" s="4" t="s">
        <v>2289</v>
      </c>
      <c r="B8" s="7" t="s">
        <v>3991</v>
      </c>
      <c r="C8" s="166" t="s">
        <v>1371</v>
      </c>
      <c r="D8" s="32">
        <v>6</v>
      </c>
      <c r="E8" s="4" t="s">
        <v>3899</v>
      </c>
      <c r="F8" t="s">
        <v>4886</v>
      </c>
      <c r="I8" s="51"/>
      <c r="J8" s="51"/>
    </row>
    <row r="9" spans="1:10" ht="15.75">
      <c r="A9" s="4" t="s">
        <v>2292</v>
      </c>
      <c r="B9" s="7" t="s">
        <v>694</v>
      </c>
      <c r="C9" s="166" t="s">
        <v>1584</v>
      </c>
      <c r="D9" s="32">
        <v>7</v>
      </c>
      <c r="E9" s="4" t="s">
        <v>3899</v>
      </c>
      <c r="F9" t="s">
        <v>4885</v>
      </c>
      <c r="H9" s="51"/>
      <c r="I9" s="51"/>
      <c r="J9" s="51"/>
    </row>
    <row r="10" spans="1:10" ht="15.75">
      <c r="A10" s="4" t="s">
        <v>2296</v>
      </c>
      <c r="B10" s="7" t="s">
        <v>3993</v>
      </c>
      <c r="C10" s="166" t="s">
        <v>1375</v>
      </c>
      <c r="D10" s="32">
        <v>8</v>
      </c>
      <c r="E10" s="4" t="s">
        <v>3899</v>
      </c>
      <c r="F10" t="s">
        <v>4886</v>
      </c>
      <c r="H10" s="51"/>
      <c r="I10" s="51"/>
      <c r="J10" s="51"/>
    </row>
    <row r="11" spans="1:10" ht="15.75">
      <c r="A11" s="4" t="s">
        <v>2300</v>
      </c>
      <c r="B11" s="7" t="s">
        <v>3994</v>
      </c>
      <c r="C11" s="166" t="s">
        <v>1394</v>
      </c>
      <c r="D11" s="32">
        <v>9</v>
      </c>
      <c r="E11" s="4" t="s">
        <v>3899</v>
      </c>
      <c r="F11" t="s">
        <v>4886</v>
      </c>
      <c r="H11" s="51"/>
      <c r="I11" s="51"/>
      <c r="J11" s="51"/>
    </row>
    <row r="12" spans="1:10" ht="15.75">
      <c r="A12" s="4" t="s">
        <v>2304</v>
      </c>
      <c r="B12" s="7" t="s">
        <v>3995</v>
      </c>
      <c r="C12" s="166" t="s">
        <v>1461</v>
      </c>
      <c r="D12" s="32">
        <v>10</v>
      </c>
      <c r="E12" s="4" t="s">
        <v>3899</v>
      </c>
      <c r="F12" t="s">
        <v>4886</v>
      </c>
      <c r="H12" s="51"/>
      <c r="I12" s="51"/>
      <c r="J12" s="51"/>
    </row>
    <row r="13" spans="1:10" ht="15.75">
      <c r="A13" s="4" t="s">
        <v>2309</v>
      </c>
      <c r="B13" s="7" t="s">
        <v>3996</v>
      </c>
      <c r="C13" s="166" t="s">
        <v>1443</v>
      </c>
      <c r="D13" s="32">
        <v>11</v>
      </c>
      <c r="E13" s="4" t="s">
        <v>3899</v>
      </c>
      <c r="F13" t="s">
        <v>4885</v>
      </c>
      <c r="H13" s="51"/>
      <c r="I13" s="51"/>
      <c r="J13" s="51"/>
    </row>
    <row r="14" spans="1:10" ht="15.75">
      <c r="A14" s="4" t="s">
        <v>2314</v>
      </c>
      <c r="B14" s="7" t="s">
        <v>3997</v>
      </c>
      <c r="C14" s="166" t="s">
        <v>1446</v>
      </c>
      <c r="D14" s="32">
        <v>12</v>
      </c>
      <c r="E14" s="4" t="s">
        <v>3899</v>
      </c>
      <c r="F14" t="s">
        <v>4885</v>
      </c>
      <c r="H14" s="51"/>
      <c r="I14" s="51"/>
      <c r="J14" s="51"/>
    </row>
    <row r="15" spans="1:10" ht="15.75">
      <c r="A15" s="4" t="s">
        <v>2317</v>
      </c>
      <c r="B15" s="7" t="s">
        <v>3998</v>
      </c>
      <c r="C15" s="166" t="s">
        <v>1447</v>
      </c>
      <c r="D15" s="32">
        <v>13</v>
      </c>
      <c r="E15" s="4" t="s">
        <v>3899</v>
      </c>
      <c r="F15" t="s">
        <v>4885</v>
      </c>
      <c r="H15" s="51"/>
      <c r="I15" s="51"/>
      <c r="J15" s="51"/>
    </row>
    <row r="16" spans="1:10" ht="15.75">
      <c r="A16" s="4" t="s">
        <v>2322</v>
      </c>
      <c r="B16" s="7" t="s">
        <v>3999</v>
      </c>
      <c r="C16" s="166" t="s">
        <v>1448</v>
      </c>
      <c r="D16" s="32">
        <v>14</v>
      </c>
      <c r="E16" s="4" t="s">
        <v>3899</v>
      </c>
      <c r="F16" t="s">
        <v>4885</v>
      </c>
      <c r="H16" s="51"/>
      <c r="I16" s="51"/>
      <c r="J16" s="51"/>
    </row>
    <row r="17" spans="1:10" ht="15.75">
      <c r="A17" s="4" t="s">
        <v>2709</v>
      </c>
      <c r="B17" s="7" t="s">
        <v>4000</v>
      </c>
      <c r="C17" s="166" t="s">
        <v>1449</v>
      </c>
      <c r="D17" s="32">
        <v>15</v>
      </c>
      <c r="E17" s="4" t="s">
        <v>3899</v>
      </c>
      <c r="F17" t="s">
        <v>4886</v>
      </c>
      <c r="H17" s="51"/>
      <c r="I17" s="51"/>
      <c r="J17" s="51"/>
    </row>
    <row r="18" spans="1:10" ht="15.75">
      <c r="A18" s="4" t="s">
        <v>2324</v>
      </c>
      <c r="B18" s="7" t="s">
        <v>131</v>
      </c>
      <c r="C18" s="166" t="s">
        <v>1453</v>
      </c>
      <c r="D18" s="32">
        <v>16</v>
      </c>
      <c r="E18" s="4" t="s">
        <v>3899</v>
      </c>
      <c r="F18" t="s">
        <v>4886</v>
      </c>
      <c r="H18" s="51"/>
      <c r="I18" s="51"/>
      <c r="J18" s="51"/>
    </row>
    <row r="19" spans="1:10" ht="15.75">
      <c r="A19" s="4" t="s">
        <v>2328</v>
      </c>
      <c r="B19" s="7" t="s">
        <v>4002</v>
      </c>
      <c r="C19" s="166" t="s">
        <v>1456</v>
      </c>
      <c r="D19" s="32">
        <v>17</v>
      </c>
      <c r="E19" s="4" t="s">
        <v>3899</v>
      </c>
      <c r="F19" t="s">
        <v>4885</v>
      </c>
      <c r="H19" s="51"/>
      <c r="I19" s="51"/>
      <c r="J19" s="51"/>
    </row>
    <row r="20" spans="1:10" ht="15.75">
      <c r="A20" s="4" t="s">
        <v>2333</v>
      </c>
      <c r="B20" s="7" t="s">
        <v>4003</v>
      </c>
      <c r="C20" s="166" t="s">
        <v>1457</v>
      </c>
      <c r="D20" s="32">
        <v>18</v>
      </c>
      <c r="E20" s="4" t="s">
        <v>3899</v>
      </c>
      <c r="F20" t="s">
        <v>4886</v>
      </c>
      <c r="H20" s="51"/>
      <c r="I20" s="51"/>
      <c r="J20" s="51"/>
    </row>
    <row r="21" spans="1:10" ht="15.75">
      <c r="A21" s="4" t="s">
        <v>2335</v>
      </c>
      <c r="B21" s="7" t="s">
        <v>4004</v>
      </c>
      <c r="C21" s="166" t="s">
        <v>1463</v>
      </c>
      <c r="D21" s="32">
        <v>19</v>
      </c>
      <c r="E21" s="4" t="s">
        <v>3899</v>
      </c>
      <c r="F21" s="139" t="s">
        <v>4886</v>
      </c>
      <c r="H21" s="51"/>
      <c r="I21" s="51"/>
      <c r="J21" s="51"/>
    </row>
    <row r="22" spans="1:10" ht="15.75">
      <c r="A22" s="4" t="s">
        <v>2340</v>
      </c>
      <c r="B22" s="7" t="s">
        <v>4005</v>
      </c>
      <c r="C22" s="166" t="s">
        <v>1466</v>
      </c>
      <c r="D22" s="32">
        <v>20</v>
      </c>
      <c r="E22" s="4" t="s">
        <v>3899</v>
      </c>
      <c r="F22" t="s">
        <v>4885</v>
      </c>
      <c r="H22" s="51"/>
      <c r="I22" s="51"/>
      <c r="J22" s="51"/>
    </row>
    <row r="23" spans="1:10" ht="15.75">
      <c r="A23" s="4" t="s">
        <v>2343</v>
      </c>
      <c r="B23" s="7" t="s">
        <v>4006</v>
      </c>
      <c r="C23" s="166" t="s">
        <v>1470</v>
      </c>
      <c r="D23" s="32">
        <v>21</v>
      </c>
      <c r="E23" s="4" t="s">
        <v>3899</v>
      </c>
      <c r="F23" t="s">
        <v>4886</v>
      </c>
      <c r="H23" s="51"/>
      <c r="I23" s="51"/>
      <c r="J23" s="51"/>
    </row>
    <row r="24" spans="1:10" ht="15.75">
      <c r="A24" s="4" t="s">
        <v>2346</v>
      </c>
      <c r="B24" s="7" t="s">
        <v>4007</v>
      </c>
      <c r="C24" s="166" t="s">
        <v>1558</v>
      </c>
      <c r="D24" s="32">
        <v>22</v>
      </c>
      <c r="E24" s="4" t="s">
        <v>3899</v>
      </c>
      <c r="F24" t="s">
        <v>4885</v>
      </c>
      <c r="H24" s="51"/>
      <c r="I24" s="51"/>
      <c r="J24" s="51"/>
    </row>
    <row r="25" spans="1:10" ht="15.75">
      <c r="A25" s="4" t="s">
        <v>2351</v>
      </c>
      <c r="B25" s="7" t="s">
        <v>4008</v>
      </c>
      <c r="C25" s="166" t="s">
        <v>1562</v>
      </c>
      <c r="D25" s="32">
        <v>23</v>
      </c>
      <c r="E25" s="4" t="s">
        <v>3899</v>
      </c>
      <c r="F25" t="s">
        <v>4885</v>
      </c>
      <c r="H25" s="51"/>
      <c r="I25" s="51"/>
      <c r="J25" s="51"/>
    </row>
    <row r="26" spans="1:10" ht="15.75">
      <c r="A26" s="4" t="s">
        <v>2356</v>
      </c>
      <c r="B26" s="7" t="s">
        <v>4011</v>
      </c>
      <c r="C26" s="166" t="s">
        <v>1579</v>
      </c>
      <c r="D26" s="32">
        <v>24</v>
      </c>
      <c r="E26" s="4" t="s">
        <v>3899</v>
      </c>
      <c r="F26" t="s">
        <v>4886</v>
      </c>
      <c r="H26" s="51"/>
      <c r="I26" s="51"/>
      <c r="J26" s="51"/>
    </row>
    <row r="27" spans="1:10" ht="15.75">
      <c r="A27" s="4" t="s">
        <v>2358</v>
      </c>
      <c r="B27" s="7" t="s">
        <v>4012</v>
      </c>
      <c r="C27" s="166" t="s">
        <v>1586</v>
      </c>
      <c r="D27" s="32">
        <v>25</v>
      </c>
      <c r="E27" s="4" t="s">
        <v>3899</v>
      </c>
      <c r="F27" t="s">
        <v>4886</v>
      </c>
      <c r="H27" s="51"/>
      <c r="I27" s="51"/>
      <c r="J27" s="51"/>
    </row>
    <row r="28" spans="1:10" ht="15.75">
      <c r="A28" s="4" t="s">
        <v>2359</v>
      </c>
      <c r="B28" s="7" t="s">
        <v>4013</v>
      </c>
      <c r="C28" s="166" t="s">
        <v>1598</v>
      </c>
      <c r="D28" s="32">
        <v>26</v>
      </c>
      <c r="E28" s="4" t="s">
        <v>3899</v>
      </c>
      <c r="F28" t="s">
        <v>4886</v>
      </c>
      <c r="H28" s="51"/>
      <c r="I28" s="51"/>
      <c r="J28" s="51"/>
    </row>
    <row r="29" spans="1:10" ht="15.75">
      <c r="A29" s="4" t="s">
        <v>2360</v>
      </c>
      <c r="B29" s="7" t="s">
        <v>4014</v>
      </c>
      <c r="C29" s="166" t="s">
        <v>1599</v>
      </c>
      <c r="D29" s="32">
        <v>27</v>
      </c>
      <c r="E29" s="4" t="s">
        <v>3899</v>
      </c>
      <c r="F29" t="s">
        <v>4885</v>
      </c>
      <c r="H29" s="51"/>
      <c r="I29" s="51"/>
      <c r="J29" s="51"/>
    </row>
    <row r="30" spans="1:10" ht="15.75">
      <c r="A30" s="4" t="s">
        <v>2731</v>
      </c>
      <c r="B30" s="7" t="s">
        <v>4879</v>
      </c>
      <c r="C30" s="166" t="s">
        <v>4880</v>
      </c>
      <c r="D30" s="32">
        <v>28</v>
      </c>
      <c r="E30" s="4" t="s">
        <v>3899</v>
      </c>
      <c r="F30" t="s">
        <v>4886</v>
      </c>
      <c r="H30" s="51"/>
      <c r="I30" s="51"/>
      <c r="J30" s="51"/>
    </row>
    <row r="31" spans="1:10" ht="15.75">
      <c r="A31" s="4" t="s">
        <v>2361</v>
      </c>
      <c r="B31" s="7" t="s">
        <v>4016</v>
      </c>
      <c r="C31" s="166" t="s">
        <v>1605</v>
      </c>
      <c r="D31" s="32">
        <v>29</v>
      </c>
      <c r="E31" s="4" t="s">
        <v>3899</v>
      </c>
      <c r="F31" t="s">
        <v>4885</v>
      </c>
      <c r="H31" s="51"/>
      <c r="I31" s="51"/>
      <c r="J31" s="51"/>
    </row>
    <row r="32" spans="1:10" ht="15.75">
      <c r="A32" s="4" t="s">
        <v>3973</v>
      </c>
      <c r="B32" s="7" t="s">
        <v>4017</v>
      </c>
      <c r="C32" s="166" t="s">
        <v>1609</v>
      </c>
      <c r="D32" s="32">
        <v>30</v>
      </c>
      <c r="E32" s="4" t="s">
        <v>3899</v>
      </c>
      <c r="F32" t="s">
        <v>4886</v>
      </c>
      <c r="H32" s="51"/>
      <c r="I32" s="51"/>
      <c r="J32" s="51"/>
    </row>
    <row r="33" spans="1:10" ht="15.75">
      <c r="A33" s="4" t="s">
        <v>2366</v>
      </c>
      <c r="B33" s="7" t="s">
        <v>4018</v>
      </c>
      <c r="C33" s="166" t="s">
        <v>1619</v>
      </c>
      <c r="D33" s="32">
        <v>31</v>
      </c>
      <c r="E33" s="4" t="s">
        <v>3899</v>
      </c>
      <c r="F33" s="139" t="s">
        <v>4886</v>
      </c>
      <c r="H33" s="51"/>
      <c r="I33" s="51"/>
      <c r="J33" s="51"/>
    </row>
    <row r="34" spans="1:10" ht="15.75">
      <c r="A34" s="4" t="s">
        <v>2368</v>
      </c>
      <c r="B34" s="7" t="s">
        <v>4019</v>
      </c>
      <c r="C34" s="166" t="s">
        <v>1624</v>
      </c>
      <c r="D34" s="32">
        <v>32</v>
      </c>
      <c r="E34" s="4" t="s">
        <v>3899</v>
      </c>
      <c r="F34" t="s">
        <v>4885</v>
      </c>
      <c r="H34" s="51"/>
      <c r="I34" s="51"/>
      <c r="J34" s="51"/>
    </row>
    <row r="35" spans="1:10" ht="15.75">
      <c r="A35" s="4" t="s">
        <v>2373</v>
      </c>
      <c r="B35" s="7" t="s">
        <v>4020</v>
      </c>
      <c r="C35" s="166" t="s">
        <v>1462</v>
      </c>
      <c r="D35" s="32">
        <v>33</v>
      </c>
      <c r="E35" s="4" t="s">
        <v>3899</v>
      </c>
      <c r="F35" t="s">
        <v>4885</v>
      </c>
      <c r="H35" s="51"/>
      <c r="I35" s="51"/>
      <c r="J35" s="51"/>
    </row>
    <row r="36" spans="1:10" ht="15.75">
      <c r="A36" s="4" t="s">
        <v>2378</v>
      </c>
      <c r="B36" s="7" t="s">
        <v>4021</v>
      </c>
      <c r="C36" s="166" t="s">
        <v>1633</v>
      </c>
      <c r="D36" s="32">
        <v>34</v>
      </c>
      <c r="E36" s="4" t="s">
        <v>3899</v>
      </c>
      <c r="F36" t="s">
        <v>4885</v>
      </c>
      <c r="H36" s="51"/>
      <c r="I36" s="51"/>
      <c r="J36" s="51"/>
    </row>
    <row r="37" spans="1:10" ht="15.75">
      <c r="A37" s="4" t="s">
        <v>2745</v>
      </c>
      <c r="B37" s="7" t="s">
        <v>4022</v>
      </c>
      <c r="C37" s="166" t="s">
        <v>1647</v>
      </c>
      <c r="D37" s="32">
        <v>35</v>
      </c>
      <c r="E37" s="4" t="s">
        <v>3899</v>
      </c>
      <c r="F37" t="s">
        <v>4886</v>
      </c>
      <c r="H37" s="51"/>
      <c r="I37" s="51"/>
      <c r="J37" s="51"/>
    </row>
    <row r="38" spans="1:10" ht="15.75">
      <c r="A38" s="4" t="s">
        <v>2382</v>
      </c>
      <c r="B38" s="7" t="s">
        <v>4023</v>
      </c>
      <c r="C38" s="166" t="s">
        <v>1650</v>
      </c>
      <c r="D38" s="32">
        <v>36</v>
      </c>
      <c r="E38" s="4" t="s">
        <v>3899</v>
      </c>
      <c r="F38" t="s">
        <v>4885</v>
      </c>
      <c r="H38" s="51"/>
      <c r="I38" s="51"/>
      <c r="J38" s="51"/>
    </row>
    <row r="39" spans="1:10" ht="15.75">
      <c r="A39" s="4" t="s">
        <v>2387</v>
      </c>
      <c r="B39" s="7" t="s">
        <v>4024</v>
      </c>
      <c r="C39" s="166" t="s">
        <v>1658</v>
      </c>
      <c r="D39" s="32">
        <v>37</v>
      </c>
      <c r="E39" s="4" t="s">
        <v>3899</v>
      </c>
      <c r="F39" t="s">
        <v>4885</v>
      </c>
      <c r="H39" s="51"/>
      <c r="I39" s="51"/>
      <c r="J39" s="51"/>
    </row>
    <row r="40" spans="1:10" ht="15.75">
      <c r="A40" s="4" t="s">
        <v>2390</v>
      </c>
      <c r="B40" s="7" t="s">
        <v>2078</v>
      </c>
      <c r="C40" s="166" t="s">
        <v>1662</v>
      </c>
      <c r="D40" s="32">
        <v>38</v>
      </c>
      <c r="E40" s="4" t="s">
        <v>3899</v>
      </c>
      <c r="F40" t="s">
        <v>4886</v>
      </c>
      <c r="H40" s="51"/>
      <c r="I40" s="51"/>
      <c r="J40" s="51"/>
    </row>
    <row r="41" spans="1:10" ht="15.75">
      <c r="A41" s="4" t="s">
        <v>2395</v>
      </c>
      <c r="B41" s="7" t="s">
        <v>4027</v>
      </c>
      <c r="C41" s="166" t="s">
        <v>1679</v>
      </c>
      <c r="D41" s="32">
        <v>39</v>
      </c>
      <c r="E41" s="4" t="s">
        <v>3899</v>
      </c>
      <c r="F41" t="s">
        <v>4886</v>
      </c>
      <c r="H41" s="51"/>
      <c r="I41" s="51"/>
      <c r="J41" s="51"/>
    </row>
    <row r="42" spans="1:10" ht="15.75">
      <c r="A42" s="4" t="s">
        <v>2396</v>
      </c>
      <c r="B42" s="7" t="s">
        <v>4028</v>
      </c>
      <c r="C42" s="166" t="s">
        <v>1672</v>
      </c>
      <c r="D42" s="32">
        <v>40</v>
      </c>
      <c r="E42" s="4" t="s">
        <v>3899</v>
      </c>
      <c r="F42" t="s">
        <v>4886</v>
      </c>
      <c r="H42" s="51"/>
      <c r="I42" s="51"/>
      <c r="J42" s="51"/>
    </row>
    <row r="43" spans="1:10" ht="15.75">
      <c r="A43" s="4" t="s">
        <v>2401</v>
      </c>
      <c r="B43" s="7" t="s">
        <v>121</v>
      </c>
      <c r="C43" s="166" t="s">
        <v>4878</v>
      </c>
      <c r="D43" s="32">
        <v>41</v>
      </c>
      <c r="E43" s="4" t="s">
        <v>3899</v>
      </c>
      <c r="F43" t="s">
        <v>4885</v>
      </c>
      <c r="H43" s="51"/>
      <c r="I43" s="143"/>
      <c r="J43" s="51"/>
    </row>
    <row r="44" spans="1:10" ht="15.75">
      <c r="A44" s="4" t="s">
        <v>2764</v>
      </c>
      <c r="B44" s="7" t="s">
        <v>4047</v>
      </c>
      <c r="C44" s="166" t="s">
        <v>1343</v>
      </c>
      <c r="D44" s="32">
        <v>43</v>
      </c>
      <c r="E44" s="4" t="s">
        <v>3900</v>
      </c>
      <c r="F44" t="s">
        <v>4886</v>
      </c>
      <c r="H44" s="51"/>
      <c r="I44" s="51"/>
      <c r="J44" s="51"/>
    </row>
    <row r="45" spans="1:10" ht="15.75">
      <c r="A45" s="4" t="s">
        <v>3947</v>
      </c>
      <c r="B45" s="7" t="s">
        <v>4048</v>
      </c>
      <c r="C45" s="166" t="s">
        <v>1346</v>
      </c>
      <c r="D45" s="32">
        <v>44</v>
      </c>
      <c r="E45" s="4" t="s">
        <v>3900</v>
      </c>
      <c r="F45" t="s">
        <v>4886</v>
      </c>
      <c r="H45" s="51"/>
      <c r="I45" s="51"/>
      <c r="J45" s="51"/>
    </row>
    <row r="46" spans="1:10" ht="15.75">
      <c r="A46" s="4" t="s">
        <v>2406</v>
      </c>
      <c r="B46" s="7" t="s">
        <v>4049</v>
      </c>
      <c r="C46" s="166" t="s">
        <v>1363</v>
      </c>
      <c r="D46" s="32">
        <v>45</v>
      </c>
      <c r="E46" s="4" t="s">
        <v>3900</v>
      </c>
      <c r="F46" t="s">
        <v>4886</v>
      </c>
      <c r="H46" s="51"/>
      <c r="I46" s="51"/>
      <c r="J46" s="51"/>
    </row>
    <row r="47" spans="1:10" ht="15.75">
      <c r="A47" s="11" t="s">
        <v>3915</v>
      </c>
      <c r="B47" s="7" t="s">
        <v>4051</v>
      </c>
      <c r="C47" s="166" t="s">
        <v>1369</v>
      </c>
      <c r="D47" s="32">
        <v>46</v>
      </c>
      <c r="E47" s="4" t="s">
        <v>3900</v>
      </c>
      <c r="F47" t="s">
        <v>4886</v>
      </c>
      <c r="H47" s="143"/>
      <c r="I47" s="51"/>
      <c r="J47" s="51"/>
    </row>
    <row r="48" spans="1:10" ht="15.75">
      <c r="A48" s="4" t="s">
        <v>3024</v>
      </c>
      <c r="B48" s="7" t="s">
        <v>4052</v>
      </c>
      <c r="C48" s="166" t="s">
        <v>1374</v>
      </c>
      <c r="D48" s="32">
        <v>47</v>
      </c>
      <c r="E48" s="4" t="s">
        <v>3900</v>
      </c>
      <c r="F48" t="s">
        <v>4886</v>
      </c>
      <c r="H48" s="51"/>
      <c r="I48" s="51"/>
      <c r="J48" s="51"/>
    </row>
    <row r="49" spans="1:10" ht="15.75">
      <c r="A49" s="4" t="s">
        <v>2408</v>
      </c>
      <c r="B49" s="7" t="s">
        <v>4053</v>
      </c>
      <c r="C49" s="166" t="s">
        <v>1376</v>
      </c>
      <c r="D49" s="32">
        <v>48</v>
      </c>
      <c r="E49" s="4" t="s">
        <v>3900</v>
      </c>
      <c r="F49" t="s">
        <v>4886</v>
      </c>
      <c r="H49" s="51"/>
      <c r="I49" s="51"/>
      <c r="J49" s="51"/>
    </row>
    <row r="50" spans="1:10" ht="15.75">
      <c r="A50" s="4" t="s">
        <v>2775</v>
      </c>
      <c r="B50" s="7" t="s">
        <v>4056</v>
      </c>
      <c r="C50" s="166" t="s">
        <v>1378</v>
      </c>
      <c r="D50" s="32">
        <v>49</v>
      </c>
      <c r="E50" s="4" t="s">
        <v>3900</v>
      </c>
      <c r="F50" t="s">
        <v>4886</v>
      </c>
      <c r="H50" s="51"/>
      <c r="I50" s="51"/>
      <c r="J50" s="51"/>
    </row>
    <row r="51" spans="1:10" ht="15.75">
      <c r="A51" s="4" t="s">
        <v>2907</v>
      </c>
      <c r="B51" s="7" t="s">
        <v>4066</v>
      </c>
      <c r="C51" s="166" t="s">
        <v>1389</v>
      </c>
      <c r="D51" s="32">
        <v>50</v>
      </c>
      <c r="E51" s="4" t="s">
        <v>3900</v>
      </c>
      <c r="F51" t="s">
        <v>4886</v>
      </c>
      <c r="H51" s="51"/>
      <c r="I51" s="51"/>
      <c r="J51" s="51"/>
    </row>
    <row r="52" spans="1:10" ht="15.75">
      <c r="A52" s="4" t="s">
        <v>2777</v>
      </c>
      <c r="B52" s="7" t="s">
        <v>4067</v>
      </c>
      <c r="C52" s="166" t="s">
        <v>1397</v>
      </c>
      <c r="D52" s="32">
        <v>51</v>
      </c>
      <c r="E52" s="4" t="s">
        <v>3900</v>
      </c>
      <c r="F52" t="s">
        <v>4886</v>
      </c>
      <c r="H52" s="51"/>
      <c r="I52" s="51"/>
      <c r="J52" s="51"/>
    </row>
    <row r="53" spans="1:10" ht="15.75">
      <c r="A53" s="4" t="s">
        <v>2906</v>
      </c>
      <c r="B53" s="7" t="s">
        <v>1703</v>
      </c>
      <c r="C53" s="166" t="s">
        <v>1380</v>
      </c>
      <c r="D53" s="32">
        <v>52</v>
      </c>
      <c r="E53" s="4" t="s">
        <v>3900</v>
      </c>
      <c r="F53" t="s">
        <v>4886</v>
      </c>
      <c r="H53" s="51"/>
      <c r="I53" s="51"/>
      <c r="J53" s="51"/>
    </row>
    <row r="54" spans="1:10" ht="15.75">
      <c r="A54" s="4" t="s">
        <v>2410</v>
      </c>
      <c r="B54" s="7" t="s">
        <v>4068</v>
      </c>
      <c r="C54" s="166" t="s">
        <v>1403</v>
      </c>
      <c r="D54" s="32">
        <v>53</v>
      </c>
      <c r="E54" s="4" t="s">
        <v>3900</v>
      </c>
      <c r="F54" s="139" t="s">
        <v>4885</v>
      </c>
      <c r="H54" s="51"/>
      <c r="I54" s="51"/>
      <c r="J54" s="51"/>
    </row>
    <row r="55" spans="1:10" ht="15.75">
      <c r="A55" s="4" t="s">
        <v>2779</v>
      </c>
      <c r="B55" s="7" t="s">
        <v>1713</v>
      </c>
      <c r="C55" s="166" t="s">
        <v>1405</v>
      </c>
      <c r="D55" s="32">
        <v>54</v>
      </c>
      <c r="E55" s="4" t="s">
        <v>3900</v>
      </c>
      <c r="F55" t="s">
        <v>4886</v>
      </c>
      <c r="H55" s="51"/>
      <c r="I55" s="51"/>
      <c r="J55" s="51"/>
    </row>
    <row r="56" spans="1:10" ht="15.75">
      <c r="A56" s="4" t="s">
        <v>2781</v>
      </c>
      <c r="B56" s="7" t="s">
        <v>4071</v>
      </c>
      <c r="C56" s="166" t="s">
        <v>1408</v>
      </c>
      <c r="D56" s="32">
        <v>55</v>
      </c>
      <c r="E56" s="4" t="s">
        <v>3900</v>
      </c>
      <c r="F56" t="s">
        <v>4886</v>
      </c>
      <c r="H56" s="51"/>
      <c r="I56" s="51"/>
      <c r="J56" s="51"/>
    </row>
    <row r="57" spans="1:10" ht="15.75">
      <c r="A57" s="4" t="s">
        <v>2784</v>
      </c>
      <c r="B57" s="7" t="s">
        <v>4072</v>
      </c>
      <c r="C57" s="166" t="s">
        <v>1420</v>
      </c>
      <c r="D57" s="32">
        <v>56</v>
      </c>
      <c r="E57" s="4" t="s">
        <v>3900</v>
      </c>
      <c r="F57" t="s">
        <v>4886</v>
      </c>
      <c r="H57" s="51"/>
      <c r="I57" s="51"/>
      <c r="J57" s="51"/>
    </row>
    <row r="58" spans="1:10" ht="15.75">
      <c r="A58" s="4" t="s">
        <v>2787</v>
      </c>
      <c r="B58" s="7" t="s">
        <v>4074</v>
      </c>
      <c r="C58" s="166" t="s">
        <v>1421</v>
      </c>
      <c r="D58" s="32">
        <v>57</v>
      </c>
      <c r="E58" s="4" t="s">
        <v>3900</v>
      </c>
      <c r="F58" t="s">
        <v>4886</v>
      </c>
      <c r="H58" s="51"/>
      <c r="I58" s="51"/>
      <c r="J58" s="51"/>
    </row>
    <row r="59" spans="1:10" ht="15.75">
      <c r="A59" s="4" t="s">
        <v>2789</v>
      </c>
      <c r="B59" s="7" t="s">
        <v>4075</v>
      </c>
      <c r="C59" s="166" t="s">
        <v>1424</v>
      </c>
      <c r="D59" s="32">
        <v>58</v>
      </c>
      <c r="E59" s="4" t="s">
        <v>3900</v>
      </c>
      <c r="F59" t="s">
        <v>4886</v>
      </c>
      <c r="H59" s="51"/>
      <c r="I59" s="51"/>
      <c r="J59" s="51"/>
    </row>
    <row r="60" spans="1:10" ht="15.75">
      <c r="A60" s="4" t="s">
        <v>2411</v>
      </c>
      <c r="B60" s="7" t="s">
        <v>4076</v>
      </c>
      <c r="C60" s="166" t="s">
        <v>1431</v>
      </c>
      <c r="D60" s="32">
        <v>59</v>
      </c>
      <c r="E60" s="4" t="s">
        <v>3900</v>
      </c>
      <c r="F60" t="s">
        <v>4886</v>
      </c>
      <c r="H60" s="51"/>
      <c r="I60" s="51"/>
      <c r="J60" s="51"/>
    </row>
    <row r="61" spans="1:10" ht="15.75">
      <c r="A61" s="4" t="s">
        <v>2791</v>
      </c>
      <c r="B61" s="7" t="s">
        <v>4077</v>
      </c>
      <c r="C61" s="166" t="s">
        <v>4861</v>
      </c>
      <c r="D61" s="32">
        <v>60</v>
      </c>
      <c r="E61" s="4" t="s">
        <v>3900</v>
      </c>
      <c r="F61" t="s">
        <v>4886</v>
      </c>
      <c r="H61" s="51"/>
      <c r="I61" s="51"/>
      <c r="J61" s="51"/>
    </row>
    <row r="62" spans="1:10" ht="15.75">
      <c r="A62" s="4" t="s">
        <v>2413</v>
      </c>
      <c r="B62" s="7" t="s">
        <v>4078</v>
      </c>
      <c r="C62" s="166" t="s">
        <v>1391</v>
      </c>
      <c r="D62" s="32">
        <v>61</v>
      </c>
      <c r="E62" s="4" t="s">
        <v>3900</v>
      </c>
      <c r="F62" t="s">
        <v>4886</v>
      </c>
      <c r="H62" s="51"/>
      <c r="I62" s="51"/>
      <c r="J62" s="51"/>
    </row>
    <row r="63" spans="1:10" ht="15.75">
      <c r="A63" s="4" t="s">
        <v>2415</v>
      </c>
      <c r="B63" s="7" t="s">
        <v>4079</v>
      </c>
      <c r="C63" s="166" t="s">
        <v>1459</v>
      </c>
      <c r="D63" s="32">
        <v>62</v>
      </c>
      <c r="E63" s="4" t="s">
        <v>3900</v>
      </c>
      <c r="F63" s="139" t="s">
        <v>4885</v>
      </c>
      <c r="H63" s="51"/>
      <c r="I63" s="51"/>
      <c r="J63" s="51"/>
    </row>
    <row r="64" spans="1:10" ht="15.75">
      <c r="A64" s="4" t="s">
        <v>2417</v>
      </c>
      <c r="B64" s="7" t="s">
        <v>4080</v>
      </c>
      <c r="C64" s="166" t="s">
        <v>1472</v>
      </c>
      <c r="D64" s="32">
        <v>63</v>
      </c>
      <c r="E64" s="4" t="s">
        <v>3900</v>
      </c>
      <c r="F64" t="s">
        <v>4886</v>
      </c>
      <c r="H64" s="51"/>
      <c r="I64" s="51"/>
      <c r="J64" s="51"/>
    </row>
    <row r="65" spans="1:10" ht="15.75">
      <c r="A65" s="4" t="s">
        <v>2422</v>
      </c>
      <c r="B65" s="7" t="s">
        <v>2064</v>
      </c>
      <c r="C65" s="166" t="s">
        <v>1473</v>
      </c>
      <c r="D65" s="32">
        <v>64</v>
      </c>
      <c r="E65" s="4" t="s">
        <v>3900</v>
      </c>
      <c r="F65" t="s">
        <v>4885</v>
      </c>
      <c r="H65" s="51"/>
      <c r="I65" s="51"/>
      <c r="J65" s="51"/>
    </row>
    <row r="66" spans="1:10" ht="15.75">
      <c r="A66" s="4" t="s">
        <v>2424</v>
      </c>
      <c r="B66" s="7" t="s">
        <v>4082</v>
      </c>
      <c r="C66" s="166" t="s">
        <v>1560</v>
      </c>
      <c r="D66" s="32">
        <v>65</v>
      </c>
      <c r="E66" s="4" t="s">
        <v>3900</v>
      </c>
      <c r="F66" t="s">
        <v>4885</v>
      </c>
      <c r="H66" s="51"/>
      <c r="I66" s="51"/>
      <c r="J66" s="51"/>
    </row>
    <row r="67" spans="1:10" ht="15.75">
      <c r="A67" s="4" t="s">
        <v>3917</v>
      </c>
      <c r="B67" s="7" t="s">
        <v>4085</v>
      </c>
      <c r="C67" s="166" t="s">
        <v>1564</v>
      </c>
      <c r="D67" s="32">
        <v>66</v>
      </c>
      <c r="E67" s="4" t="s">
        <v>3900</v>
      </c>
      <c r="F67" t="s">
        <v>4886</v>
      </c>
      <c r="H67" s="51"/>
      <c r="I67" s="51"/>
      <c r="J67" s="51"/>
    </row>
    <row r="68" spans="1:10" ht="15.75">
      <c r="A68" s="4" t="s">
        <v>2430</v>
      </c>
      <c r="B68" s="7" t="s">
        <v>4086</v>
      </c>
      <c r="C68" s="166" t="s">
        <v>1567</v>
      </c>
      <c r="D68" s="32">
        <v>67</v>
      </c>
      <c r="E68" s="4" t="s">
        <v>3900</v>
      </c>
      <c r="F68" t="s">
        <v>4886</v>
      </c>
      <c r="H68" s="51"/>
      <c r="I68" s="51"/>
      <c r="J68" s="51"/>
    </row>
    <row r="69" spans="1:10" ht="15.75">
      <c r="A69" s="4" t="s">
        <v>2432</v>
      </c>
      <c r="B69" s="7" t="s">
        <v>4087</v>
      </c>
      <c r="C69" s="166" t="s">
        <v>1568</v>
      </c>
      <c r="D69" s="32">
        <v>68</v>
      </c>
      <c r="E69" s="4" t="s">
        <v>3900</v>
      </c>
      <c r="F69" t="s">
        <v>4885</v>
      </c>
      <c r="H69" s="51"/>
      <c r="I69" s="51"/>
      <c r="J69" s="51"/>
    </row>
    <row r="70" spans="1:10" ht="15.75">
      <c r="A70" s="4" t="s">
        <v>2799</v>
      </c>
      <c r="B70" s="7" t="s">
        <v>4088</v>
      </c>
      <c r="C70" s="166" t="s">
        <v>1582</v>
      </c>
      <c r="D70" s="32">
        <v>69</v>
      </c>
      <c r="E70" s="4" t="s">
        <v>3900</v>
      </c>
      <c r="F70" t="s">
        <v>4886</v>
      </c>
      <c r="H70" s="51"/>
      <c r="I70" s="51"/>
      <c r="J70" s="51"/>
    </row>
    <row r="71" spans="1:10" ht="15.75">
      <c r="A71" s="4" t="s">
        <v>3928</v>
      </c>
      <c r="B71" s="7" t="s">
        <v>4090</v>
      </c>
      <c r="C71" s="166" t="s">
        <v>1583</v>
      </c>
      <c r="D71" s="32">
        <v>70</v>
      </c>
      <c r="E71" s="4" t="s">
        <v>3900</v>
      </c>
      <c r="F71" t="s">
        <v>4886</v>
      </c>
      <c r="H71" s="51"/>
      <c r="I71" s="51"/>
      <c r="J71" s="51"/>
    </row>
    <row r="72" spans="1:10" ht="15.75">
      <c r="A72" s="4" t="s">
        <v>2801</v>
      </c>
      <c r="B72" s="7" t="s">
        <v>4091</v>
      </c>
      <c r="C72" s="166" t="s">
        <v>1585</v>
      </c>
      <c r="D72" s="32">
        <v>71</v>
      </c>
      <c r="E72" s="4" t="s">
        <v>3900</v>
      </c>
      <c r="F72" t="s">
        <v>4886</v>
      </c>
      <c r="H72" s="51"/>
      <c r="I72" s="51"/>
      <c r="J72" s="51"/>
    </row>
    <row r="73" spans="1:10" ht="15.75">
      <c r="A73" s="4" t="s">
        <v>3929</v>
      </c>
      <c r="B73" s="7" t="s">
        <v>4092</v>
      </c>
      <c r="C73" s="166" t="s">
        <v>1593</v>
      </c>
      <c r="D73" s="32">
        <v>72</v>
      </c>
      <c r="E73" s="4" t="s">
        <v>3900</v>
      </c>
      <c r="F73" t="s">
        <v>4886</v>
      </c>
      <c r="H73" s="51"/>
      <c r="I73" s="51"/>
      <c r="J73" s="51"/>
    </row>
    <row r="74" spans="1:10" ht="15.75">
      <c r="A74" s="4" t="s">
        <v>2436</v>
      </c>
      <c r="B74" s="7" t="s">
        <v>4093</v>
      </c>
      <c r="C74" s="166" t="s">
        <v>1594</v>
      </c>
      <c r="D74" s="32">
        <v>73</v>
      </c>
      <c r="E74" s="4" t="s">
        <v>3900</v>
      </c>
      <c r="F74" t="s">
        <v>4885</v>
      </c>
      <c r="H74" s="51"/>
      <c r="I74" s="51"/>
      <c r="J74" s="51"/>
    </row>
    <row r="75" spans="1:10" ht="15.75">
      <c r="A75" s="4" t="s">
        <v>2438</v>
      </c>
      <c r="B75" s="7" t="s">
        <v>4102</v>
      </c>
      <c r="C75" s="166" t="s">
        <v>1620</v>
      </c>
      <c r="D75" s="32">
        <v>74</v>
      </c>
      <c r="E75" s="4" t="s">
        <v>3900</v>
      </c>
      <c r="F75" t="s">
        <v>4886</v>
      </c>
      <c r="H75" s="51"/>
      <c r="I75" s="51"/>
      <c r="J75" s="51"/>
    </row>
    <row r="76" spans="1:10" ht="15.75">
      <c r="A76" s="4" t="s">
        <v>2805</v>
      </c>
      <c r="B76" s="7" t="s">
        <v>4104</v>
      </c>
      <c r="C76" s="166" t="s">
        <v>1622</v>
      </c>
      <c r="D76" s="32">
        <v>75</v>
      </c>
      <c r="E76" s="4" t="s">
        <v>3900</v>
      </c>
      <c r="F76" t="s">
        <v>4886</v>
      </c>
      <c r="H76" s="51"/>
      <c r="I76" s="51"/>
      <c r="J76" s="51"/>
    </row>
    <row r="77" spans="1:10" ht="15.75">
      <c r="A77" s="4" t="s">
        <v>2440</v>
      </c>
      <c r="B77" s="7" t="s">
        <v>4106</v>
      </c>
      <c r="C77" s="166" t="s">
        <v>1623</v>
      </c>
      <c r="D77" s="32">
        <v>76</v>
      </c>
      <c r="E77" s="4" t="s">
        <v>3900</v>
      </c>
      <c r="F77" t="s">
        <v>4886</v>
      </c>
      <c r="H77" s="51"/>
      <c r="I77" s="51"/>
      <c r="J77" s="51"/>
    </row>
    <row r="78" spans="1:10" ht="15.75">
      <c r="A78" s="4" t="s">
        <v>3962</v>
      </c>
      <c r="B78" s="7" t="s">
        <v>4108</v>
      </c>
      <c r="C78" s="166" t="s">
        <v>1628</v>
      </c>
      <c r="D78" s="32">
        <v>77</v>
      </c>
      <c r="E78" s="4" t="s">
        <v>3900</v>
      </c>
      <c r="F78" t="s">
        <v>4886</v>
      </c>
      <c r="H78" s="51"/>
      <c r="I78" s="51"/>
      <c r="J78" s="51"/>
    </row>
    <row r="79" spans="1:10" ht="15.75">
      <c r="A79" s="4" t="s">
        <v>2443</v>
      </c>
      <c r="B79" s="7" t="s">
        <v>4761</v>
      </c>
      <c r="C79" s="166" t="s">
        <v>1629</v>
      </c>
      <c r="D79" s="32">
        <v>78</v>
      </c>
      <c r="E79" s="4" t="s">
        <v>3900</v>
      </c>
      <c r="F79" t="s">
        <v>4885</v>
      </c>
      <c r="H79" s="51"/>
      <c r="I79" s="51"/>
      <c r="J79" s="51"/>
    </row>
    <row r="80" spans="1:10" ht="15.75">
      <c r="A80" s="4" t="s">
        <v>2447</v>
      </c>
      <c r="B80" s="7" t="s">
        <v>4114</v>
      </c>
      <c r="C80" s="166" t="s">
        <v>1642</v>
      </c>
      <c r="D80" s="32">
        <v>79</v>
      </c>
      <c r="E80" s="4" t="s">
        <v>3900</v>
      </c>
      <c r="F80" t="s">
        <v>4885</v>
      </c>
      <c r="H80" s="51"/>
      <c r="I80" s="51"/>
      <c r="J80" s="51"/>
    </row>
    <row r="81" spans="1:10" ht="15.75">
      <c r="A81" s="4" t="s">
        <v>2448</v>
      </c>
      <c r="B81" s="7" t="s">
        <v>4115</v>
      </c>
      <c r="C81" s="166" t="s">
        <v>1649</v>
      </c>
      <c r="D81" s="32">
        <v>80</v>
      </c>
      <c r="E81" s="4" t="s">
        <v>3900</v>
      </c>
      <c r="F81" t="s">
        <v>4886</v>
      </c>
      <c r="H81" s="51"/>
      <c r="I81" s="51"/>
      <c r="J81" s="51"/>
    </row>
    <row r="82" spans="1:10" ht="15.75">
      <c r="A82" s="4" t="s">
        <v>2449</v>
      </c>
      <c r="B82" s="7" t="s">
        <v>4117</v>
      </c>
      <c r="C82" s="166" t="s">
        <v>1653</v>
      </c>
      <c r="D82" s="32">
        <v>81</v>
      </c>
      <c r="E82" s="4" t="s">
        <v>3900</v>
      </c>
      <c r="F82" t="s">
        <v>4886</v>
      </c>
      <c r="H82" s="51"/>
      <c r="I82" s="51"/>
      <c r="J82" s="51"/>
    </row>
    <row r="83" spans="1:10" ht="15.75">
      <c r="A83" s="4" t="s">
        <v>2452</v>
      </c>
      <c r="B83" s="7" t="s">
        <v>4121</v>
      </c>
      <c r="C83" s="166" t="s">
        <v>1373</v>
      </c>
      <c r="D83" s="32">
        <v>82</v>
      </c>
      <c r="E83" s="4" t="s">
        <v>3900</v>
      </c>
      <c r="F83" t="s">
        <v>4886</v>
      </c>
      <c r="H83" s="51"/>
      <c r="I83" s="51"/>
      <c r="J83" s="51"/>
    </row>
    <row r="84" spans="1:10" ht="15.75">
      <c r="A84" s="4" t="s">
        <v>2453</v>
      </c>
      <c r="B84" s="7" t="s">
        <v>4123</v>
      </c>
      <c r="C84" s="166" t="s">
        <v>1388</v>
      </c>
      <c r="D84" s="32">
        <v>83</v>
      </c>
      <c r="E84" s="4" t="s">
        <v>3900</v>
      </c>
      <c r="F84" t="s">
        <v>4886</v>
      </c>
      <c r="H84" s="51"/>
      <c r="I84" s="51"/>
      <c r="J84" s="51"/>
    </row>
    <row r="85" spans="1:10" ht="15.75">
      <c r="A85" s="4" t="s">
        <v>2929</v>
      </c>
      <c r="B85" s="7" t="s">
        <v>4118</v>
      </c>
      <c r="C85" s="166" t="s">
        <v>1657</v>
      </c>
      <c r="D85" s="32">
        <v>84</v>
      </c>
      <c r="E85" s="4" t="s">
        <v>3900</v>
      </c>
      <c r="F85" t="s">
        <v>4886</v>
      </c>
      <c r="H85" s="51"/>
      <c r="I85" s="51"/>
      <c r="J85" s="51"/>
    </row>
    <row r="86" spans="1:10" ht="15.75">
      <c r="A86" s="4" t="s">
        <v>2811</v>
      </c>
      <c r="B86" s="7" t="s">
        <v>4120</v>
      </c>
      <c r="C86" s="166" t="s">
        <v>1660</v>
      </c>
      <c r="D86" s="32">
        <v>85</v>
      </c>
      <c r="E86" s="4" t="s">
        <v>3900</v>
      </c>
      <c r="F86" t="s">
        <v>4886</v>
      </c>
      <c r="H86" s="51"/>
      <c r="I86" s="51"/>
      <c r="J86" s="51"/>
    </row>
    <row r="87" spans="1:10" ht="15.75">
      <c r="A87" s="4" t="s">
        <v>2454</v>
      </c>
      <c r="B87" s="7" t="s">
        <v>4125</v>
      </c>
      <c r="C87" s="166" t="s">
        <v>1680</v>
      </c>
      <c r="D87" s="32">
        <v>86</v>
      </c>
      <c r="E87" s="4" t="s">
        <v>3900</v>
      </c>
      <c r="F87" t="s">
        <v>4886</v>
      </c>
      <c r="H87" s="51"/>
      <c r="I87" s="51"/>
      <c r="J87" s="51"/>
    </row>
    <row r="88" spans="1:10" ht="15.75">
      <c r="A88" s="4" t="s">
        <v>2455</v>
      </c>
      <c r="B88" s="7" t="s">
        <v>4132</v>
      </c>
      <c r="C88" s="166" t="s">
        <v>1644</v>
      </c>
      <c r="D88" s="32">
        <v>87</v>
      </c>
      <c r="E88" s="4" t="s">
        <v>3900</v>
      </c>
      <c r="F88" t="s">
        <v>4886</v>
      </c>
      <c r="H88" s="51"/>
      <c r="I88" s="51"/>
      <c r="J88" s="51"/>
    </row>
    <row r="89" spans="1:10" ht="15.75">
      <c r="A89" s="4" t="s">
        <v>2814</v>
      </c>
      <c r="B89" s="7" t="s">
        <v>4127</v>
      </c>
      <c r="C89" s="166" t="s">
        <v>1681</v>
      </c>
      <c r="D89" s="32">
        <v>88</v>
      </c>
      <c r="E89" s="4" t="s">
        <v>3900</v>
      </c>
      <c r="F89" t="s">
        <v>4886</v>
      </c>
      <c r="H89" s="51"/>
      <c r="I89" s="51"/>
      <c r="J89" s="51"/>
    </row>
    <row r="90" spans="1:10" ht="15.75">
      <c r="A90" s="4" t="s">
        <v>2816</v>
      </c>
      <c r="B90" s="7" t="s">
        <v>4129</v>
      </c>
      <c r="C90" s="166" t="s">
        <v>1471</v>
      </c>
      <c r="D90" s="32">
        <v>89</v>
      </c>
      <c r="E90" s="4" t="s">
        <v>3900</v>
      </c>
      <c r="F90" t="s">
        <v>4886</v>
      </c>
      <c r="H90" s="51"/>
      <c r="I90" s="51"/>
      <c r="J90" s="51"/>
    </row>
    <row r="91" spans="1:10" ht="15.75">
      <c r="A91" s="4" t="s">
        <v>3963</v>
      </c>
      <c r="B91" s="7" t="s">
        <v>4134</v>
      </c>
      <c r="C91" s="166" t="s">
        <v>1406</v>
      </c>
      <c r="D91" s="32">
        <v>90</v>
      </c>
      <c r="E91" s="4" t="s">
        <v>3900</v>
      </c>
      <c r="F91" t="s">
        <v>4886</v>
      </c>
      <c r="H91" s="51"/>
      <c r="I91" s="51"/>
      <c r="J91" s="51"/>
    </row>
    <row r="92" spans="1:10" ht="15.75">
      <c r="A92" s="4" t="s">
        <v>2456</v>
      </c>
      <c r="B92" s="7" t="s">
        <v>4140</v>
      </c>
      <c r="C92" s="166" t="s">
        <v>1361</v>
      </c>
      <c r="D92" s="32">
        <v>92</v>
      </c>
      <c r="E92" s="4" t="s">
        <v>3901</v>
      </c>
      <c r="F92" t="s">
        <v>4885</v>
      </c>
      <c r="H92" s="51"/>
      <c r="I92" s="51"/>
      <c r="J92" s="51"/>
    </row>
    <row r="93" spans="1:10" ht="15.75">
      <c r="A93" s="4" t="s">
        <v>2461</v>
      </c>
      <c r="B93" s="7" t="s">
        <v>4142</v>
      </c>
      <c r="C93" s="166" t="s">
        <v>1396</v>
      </c>
      <c r="D93" s="32">
        <v>93</v>
      </c>
      <c r="E93" s="4" t="s">
        <v>3901</v>
      </c>
      <c r="F93" t="s">
        <v>4885</v>
      </c>
      <c r="H93" s="51"/>
      <c r="I93" s="51"/>
      <c r="J93" s="51"/>
    </row>
    <row r="94" spans="1:10" ht="15.75">
      <c r="A94" s="4" t="s">
        <v>2466</v>
      </c>
      <c r="B94" s="7" t="s">
        <v>4144</v>
      </c>
      <c r="C94" s="166" t="s">
        <v>1663</v>
      </c>
      <c r="D94" s="32">
        <v>94</v>
      </c>
      <c r="E94" s="4" t="s">
        <v>3901</v>
      </c>
      <c r="F94" t="s">
        <v>4885</v>
      </c>
      <c r="H94" s="51"/>
      <c r="I94" s="51"/>
      <c r="J94" s="51"/>
    </row>
    <row r="95" spans="1:10" ht="15.75">
      <c r="A95" s="4" t="s">
        <v>3062</v>
      </c>
      <c r="B95" s="7" t="s">
        <v>4146</v>
      </c>
      <c r="C95" s="166" t="s">
        <v>1423</v>
      </c>
      <c r="D95" s="32">
        <v>95</v>
      </c>
      <c r="E95" s="4" t="s">
        <v>3901</v>
      </c>
      <c r="F95" t="s">
        <v>4885</v>
      </c>
      <c r="H95" s="51"/>
      <c r="I95" s="51"/>
      <c r="J95" s="51"/>
    </row>
    <row r="96" spans="1:10" ht="15.75">
      <c r="A96" s="4" t="s">
        <v>2475</v>
      </c>
      <c r="B96" s="7" t="s">
        <v>4147</v>
      </c>
      <c r="C96" s="166" t="s">
        <v>1417</v>
      </c>
      <c r="D96" s="32">
        <v>96</v>
      </c>
      <c r="E96" s="4" t="s">
        <v>3901</v>
      </c>
      <c r="F96" t="s">
        <v>4885</v>
      </c>
      <c r="H96" s="51"/>
      <c r="I96" s="51"/>
      <c r="J96" s="51"/>
    </row>
    <row r="97" spans="1:10" ht="15.75">
      <c r="A97" s="4" t="s">
        <v>2480</v>
      </c>
      <c r="B97" s="7" t="s">
        <v>4148</v>
      </c>
      <c r="C97" s="166" t="s">
        <v>1450</v>
      </c>
      <c r="D97" s="32">
        <v>97</v>
      </c>
      <c r="E97" s="4" t="s">
        <v>3901</v>
      </c>
      <c r="F97" t="s">
        <v>4885</v>
      </c>
      <c r="H97" s="51"/>
      <c r="I97" s="51"/>
      <c r="J97" s="51"/>
    </row>
    <row r="98" spans="1:10" ht="15.75">
      <c r="A98" s="4" t="s">
        <v>2481</v>
      </c>
      <c r="B98" s="7" t="s">
        <v>4149</v>
      </c>
      <c r="C98" s="166" t="s">
        <v>1454</v>
      </c>
      <c r="D98" s="32">
        <v>98</v>
      </c>
      <c r="E98" s="4" t="s">
        <v>3901</v>
      </c>
      <c r="F98" t="s">
        <v>4885</v>
      </c>
      <c r="H98" s="51"/>
      <c r="I98" s="51"/>
      <c r="J98" s="51"/>
    </row>
    <row r="99" spans="1:10" ht="15.75">
      <c r="A99" s="4" t="s">
        <v>2486</v>
      </c>
      <c r="B99" s="7" t="s">
        <v>4150</v>
      </c>
      <c r="C99" s="166" t="s">
        <v>1557</v>
      </c>
      <c r="D99" s="32">
        <v>99</v>
      </c>
      <c r="E99" s="4" t="s">
        <v>3901</v>
      </c>
      <c r="F99" t="s">
        <v>4885</v>
      </c>
      <c r="H99" s="51"/>
      <c r="I99" s="51"/>
      <c r="J99" s="51"/>
    </row>
    <row r="100" spans="1:10" ht="15.75">
      <c r="A100" s="4" t="s">
        <v>2491</v>
      </c>
      <c r="B100" s="7" t="s">
        <v>4152</v>
      </c>
      <c r="C100" s="166" t="s">
        <v>1587</v>
      </c>
      <c r="D100" s="32">
        <v>100</v>
      </c>
      <c r="E100" s="4" t="s">
        <v>3901</v>
      </c>
      <c r="F100" t="s">
        <v>4885</v>
      </c>
      <c r="H100" s="51"/>
      <c r="I100" s="51"/>
      <c r="J100" s="51"/>
    </row>
    <row r="101" spans="1:10" ht="15.75">
      <c r="A101" s="4" t="s">
        <v>2496</v>
      </c>
      <c r="B101" s="7" t="s">
        <v>4153</v>
      </c>
      <c r="C101" s="166" t="s">
        <v>1425</v>
      </c>
      <c r="D101" s="32">
        <v>101</v>
      </c>
      <c r="E101" s="4" t="s">
        <v>3901</v>
      </c>
      <c r="F101" t="s">
        <v>4885</v>
      </c>
      <c r="H101" s="51"/>
      <c r="I101" s="51"/>
      <c r="J101" s="51"/>
    </row>
    <row r="102" spans="1:10" ht="15.75">
      <c r="A102" s="4" t="s">
        <v>2498</v>
      </c>
      <c r="B102" s="7" t="s">
        <v>4154</v>
      </c>
      <c r="C102" s="166" t="s">
        <v>1607</v>
      </c>
      <c r="D102" s="32">
        <v>102</v>
      </c>
      <c r="E102" s="4" t="s">
        <v>3901</v>
      </c>
      <c r="F102" t="s">
        <v>4885</v>
      </c>
      <c r="H102" s="51"/>
      <c r="I102" s="51"/>
      <c r="J102" s="51"/>
    </row>
    <row r="103" spans="1:10" ht="15.75">
      <c r="A103" s="4" t="s">
        <v>2500</v>
      </c>
      <c r="B103" s="7" t="s">
        <v>4155</v>
      </c>
      <c r="C103" s="166" t="s">
        <v>1632</v>
      </c>
      <c r="D103" s="32">
        <v>103</v>
      </c>
      <c r="E103" s="4" t="s">
        <v>3901</v>
      </c>
      <c r="F103" t="s">
        <v>4885</v>
      </c>
      <c r="H103" s="51"/>
      <c r="I103" s="51"/>
      <c r="J103" s="51"/>
    </row>
    <row r="104" spans="1:10" ht="15.75">
      <c r="A104" s="4" t="s">
        <v>2504</v>
      </c>
      <c r="B104" s="7" t="s">
        <v>4157</v>
      </c>
      <c r="C104" s="166" t="s">
        <v>1342</v>
      </c>
      <c r="D104" s="32">
        <v>104</v>
      </c>
      <c r="E104" s="4" t="s">
        <v>3901</v>
      </c>
      <c r="F104" t="s">
        <v>4886</v>
      </c>
      <c r="H104" s="51"/>
      <c r="I104" s="51"/>
      <c r="J104" s="51"/>
    </row>
    <row r="105" spans="1:10" ht="15.75">
      <c r="A105" s="4" t="s">
        <v>2505</v>
      </c>
      <c r="B105" s="7" t="s">
        <v>4162</v>
      </c>
      <c r="C105" s="166" t="s">
        <v>1354</v>
      </c>
      <c r="D105" s="32">
        <v>105</v>
      </c>
      <c r="E105" s="4" t="s">
        <v>3901</v>
      </c>
      <c r="F105" t="s">
        <v>4885</v>
      </c>
      <c r="H105" s="51"/>
      <c r="I105" s="51"/>
      <c r="J105" s="51"/>
    </row>
    <row r="106" spans="1:10" ht="15.75">
      <c r="A106" s="4" t="s">
        <v>2510</v>
      </c>
      <c r="B106" s="7" t="s">
        <v>4164</v>
      </c>
      <c r="C106" s="166" t="s">
        <v>1372</v>
      </c>
      <c r="D106" s="32">
        <v>106</v>
      </c>
      <c r="E106" s="4" t="s">
        <v>3901</v>
      </c>
      <c r="F106" t="s">
        <v>4886</v>
      </c>
      <c r="H106" s="51"/>
      <c r="I106" s="51"/>
      <c r="J106" s="51"/>
    </row>
    <row r="107" spans="1:10" ht="15.75">
      <c r="A107" s="4" t="s">
        <v>2512</v>
      </c>
      <c r="B107" s="7" t="s">
        <v>4165</v>
      </c>
      <c r="C107" s="166" t="s">
        <v>1416</v>
      </c>
      <c r="D107" s="32">
        <v>107</v>
      </c>
      <c r="E107" s="4" t="s">
        <v>3901</v>
      </c>
      <c r="F107" t="s">
        <v>4885</v>
      </c>
      <c r="H107" s="51"/>
      <c r="I107" s="51"/>
      <c r="J107" s="51"/>
    </row>
    <row r="108" spans="1:10" ht="15.75">
      <c r="A108" s="4" t="s">
        <v>2516</v>
      </c>
      <c r="B108" s="7" t="s">
        <v>4862</v>
      </c>
      <c r="C108" s="166" t="s">
        <v>4863</v>
      </c>
      <c r="D108" s="32">
        <v>108</v>
      </c>
      <c r="E108" s="4" t="s">
        <v>3901</v>
      </c>
      <c r="F108" t="s">
        <v>4886</v>
      </c>
      <c r="H108" s="51"/>
      <c r="I108" s="51"/>
      <c r="J108" s="51"/>
    </row>
    <row r="109" spans="1:10" ht="15.75">
      <c r="A109" s="4" t="s">
        <v>2517</v>
      </c>
      <c r="B109" s="7" t="s">
        <v>4167</v>
      </c>
      <c r="C109" s="166" t="s">
        <v>1444</v>
      </c>
      <c r="D109" s="32">
        <v>109</v>
      </c>
      <c r="E109" s="4" t="s">
        <v>3901</v>
      </c>
      <c r="F109" t="s">
        <v>4885</v>
      </c>
      <c r="H109" s="51"/>
      <c r="I109" s="51"/>
      <c r="J109" s="51"/>
    </row>
    <row r="110" spans="1:10" ht="15.75">
      <c r="A110" s="4" t="s">
        <v>3105</v>
      </c>
      <c r="B110" s="7" t="s">
        <v>4169</v>
      </c>
      <c r="C110" s="166" t="s">
        <v>1445</v>
      </c>
      <c r="D110" s="32">
        <v>110</v>
      </c>
      <c r="E110" s="4" t="s">
        <v>3901</v>
      </c>
      <c r="F110" t="s">
        <v>4885</v>
      </c>
      <c r="H110" s="51"/>
      <c r="I110" s="51"/>
      <c r="J110" s="51"/>
    </row>
    <row r="111" spans="1:10" ht="15.75">
      <c r="A111" s="4" t="s">
        <v>2525</v>
      </c>
      <c r="B111" s="7" t="s">
        <v>4170</v>
      </c>
      <c r="C111" s="166" t="s">
        <v>1549</v>
      </c>
      <c r="D111" s="32">
        <v>111</v>
      </c>
      <c r="E111" s="4" t="s">
        <v>3901</v>
      </c>
      <c r="F111" t="s">
        <v>4886</v>
      </c>
      <c r="H111" s="51"/>
      <c r="I111" s="51"/>
      <c r="J111" s="51"/>
    </row>
    <row r="112" spans="1:10" ht="15.75">
      <c r="A112" s="4" t="s">
        <v>2523</v>
      </c>
      <c r="B112" s="7" t="s">
        <v>4172</v>
      </c>
      <c r="C112" s="166" t="s">
        <v>1565</v>
      </c>
      <c r="D112" s="32">
        <v>112</v>
      </c>
      <c r="E112" s="4" t="s">
        <v>3901</v>
      </c>
      <c r="F112" t="s">
        <v>4886</v>
      </c>
      <c r="H112" s="51"/>
      <c r="I112" s="51"/>
      <c r="J112" s="51"/>
    </row>
    <row r="113" spans="1:10" ht="15.75">
      <c r="A113" s="4" t="s">
        <v>2521</v>
      </c>
      <c r="B113" s="7" t="s">
        <v>4173</v>
      </c>
      <c r="C113" s="166" t="s">
        <v>1578</v>
      </c>
      <c r="D113" s="32">
        <v>113</v>
      </c>
      <c r="E113" s="4" t="s">
        <v>3901</v>
      </c>
      <c r="F113" t="s">
        <v>4886</v>
      </c>
      <c r="H113" s="51"/>
      <c r="I113" s="51"/>
      <c r="J113" s="51"/>
    </row>
    <row r="114" spans="1:10" ht="15.75">
      <c r="A114" s="4" t="s">
        <v>2527</v>
      </c>
      <c r="B114" s="7" t="s">
        <v>4174</v>
      </c>
      <c r="C114" s="166" t="s">
        <v>1597</v>
      </c>
      <c r="D114" s="32">
        <v>114</v>
      </c>
      <c r="E114" s="4" t="s">
        <v>3901</v>
      </c>
      <c r="F114" t="s">
        <v>4885</v>
      </c>
      <c r="H114" s="51"/>
      <c r="I114" s="51"/>
      <c r="J114" s="51"/>
    </row>
    <row r="115" spans="1:10" ht="15.75">
      <c r="A115" s="4" t="s">
        <v>2531</v>
      </c>
      <c r="B115" s="7" t="s">
        <v>4175</v>
      </c>
      <c r="C115" s="166" t="s">
        <v>1606</v>
      </c>
      <c r="D115" s="32">
        <v>115</v>
      </c>
      <c r="E115" s="4" t="s">
        <v>3901</v>
      </c>
      <c r="F115" t="s">
        <v>4885</v>
      </c>
      <c r="H115" s="51"/>
      <c r="I115" s="51"/>
      <c r="J115" s="51"/>
    </row>
    <row r="116" spans="1:10" ht="15.75">
      <c r="A116" s="4" t="s">
        <v>2535</v>
      </c>
      <c r="B116" s="7" t="s">
        <v>4176</v>
      </c>
      <c r="C116" s="166" t="s">
        <v>1610</v>
      </c>
      <c r="D116" s="32">
        <v>116</v>
      </c>
      <c r="E116" s="4" t="s">
        <v>3901</v>
      </c>
      <c r="F116" t="s">
        <v>4886</v>
      </c>
      <c r="H116" s="51"/>
      <c r="I116" s="51"/>
      <c r="J116" s="51"/>
    </row>
    <row r="117" spans="1:10" ht="15.75">
      <c r="A117" s="4" t="s">
        <v>3117</v>
      </c>
      <c r="B117" s="7" t="s">
        <v>4178</v>
      </c>
      <c r="C117" s="166" t="s">
        <v>1615</v>
      </c>
      <c r="D117" s="32">
        <v>117</v>
      </c>
      <c r="E117" s="4" t="s">
        <v>3901</v>
      </c>
      <c r="F117" t="s">
        <v>4886</v>
      </c>
      <c r="H117" s="51"/>
      <c r="I117" s="51"/>
      <c r="J117" s="51"/>
    </row>
    <row r="118" spans="1:10" ht="15.75">
      <c r="A118" s="4" t="s">
        <v>2537</v>
      </c>
      <c r="B118" s="7" t="s">
        <v>4180</v>
      </c>
      <c r="C118" s="166" t="s">
        <v>1645</v>
      </c>
      <c r="D118" s="32">
        <v>118</v>
      </c>
      <c r="E118" s="4" t="s">
        <v>3901</v>
      </c>
      <c r="F118" t="s">
        <v>4885</v>
      </c>
      <c r="H118" s="51"/>
      <c r="I118" s="51"/>
      <c r="J118" s="51"/>
    </row>
    <row r="119" spans="1:10" ht="15.75">
      <c r="A119" s="4" t="s">
        <v>2542</v>
      </c>
      <c r="B119" s="7" t="s">
        <v>4181</v>
      </c>
      <c r="C119" s="166" t="s">
        <v>1646</v>
      </c>
      <c r="D119" s="32">
        <v>119</v>
      </c>
      <c r="E119" s="4" t="s">
        <v>3901</v>
      </c>
      <c r="F119" t="s">
        <v>4885</v>
      </c>
      <c r="H119" s="51"/>
      <c r="I119" s="51"/>
      <c r="J119" s="51"/>
    </row>
    <row r="120" spans="1:10" ht="15.75">
      <c r="A120" s="4" t="s">
        <v>3950</v>
      </c>
      <c r="B120" s="7" t="s">
        <v>4189</v>
      </c>
      <c r="C120" s="166" t="s">
        <v>1422</v>
      </c>
      <c r="D120" s="32">
        <v>120</v>
      </c>
      <c r="E120" s="4" t="s">
        <v>3901</v>
      </c>
      <c r="F120" t="s">
        <v>4886</v>
      </c>
      <c r="H120" s="51"/>
      <c r="I120" s="51"/>
      <c r="J120" s="51"/>
    </row>
    <row r="121" spans="1:10" ht="15.75">
      <c r="A121" s="4" t="s">
        <v>3920</v>
      </c>
      <c r="B121" s="7" t="s">
        <v>4186</v>
      </c>
      <c r="C121" s="166" t="s">
        <v>1550</v>
      </c>
      <c r="D121" s="32">
        <v>121</v>
      </c>
      <c r="E121" s="4" t="s">
        <v>3901</v>
      </c>
      <c r="F121" t="s">
        <v>4886</v>
      </c>
      <c r="H121" s="51"/>
      <c r="I121" s="51"/>
      <c r="J121" s="51"/>
    </row>
    <row r="122" spans="1:10" ht="15.75">
      <c r="A122" s="4" t="s">
        <v>3964</v>
      </c>
      <c r="B122" s="7" t="s">
        <v>4191</v>
      </c>
      <c r="C122" s="166" t="s">
        <v>1350</v>
      </c>
      <c r="D122" s="32">
        <v>122</v>
      </c>
      <c r="E122" s="4" t="s">
        <v>3901</v>
      </c>
      <c r="F122" t="s">
        <v>4886</v>
      </c>
      <c r="H122" s="51"/>
      <c r="I122" s="51"/>
      <c r="J122" s="51"/>
    </row>
    <row r="123" spans="1:10" ht="15.75">
      <c r="A123" s="4" t="s">
        <v>3126</v>
      </c>
      <c r="B123" s="7" t="s">
        <v>4182</v>
      </c>
      <c r="C123" s="166" t="s">
        <v>1407</v>
      </c>
      <c r="D123" s="32">
        <v>123</v>
      </c>
      <c r="E123" s="4" t="s">
        <v>3901</v>
      </c>
      <c r="F123" t="s">
        <v>4886</v>
      </c>
      <c r="H123" s="51"/>
      <c r="I123" s="51"/>
      <c r="J123" s="51"/>
    </row>
    <row r="124" spans="1:10" ht="15.75">
      <c r="A124" s="4" t="s">
        <v>3932</v>
      </c>
      <c r="B124" s="7" t="s">
        <v>4192</v>
      </c>
      <c r="C124" s="166" t="s">
        <v>1355</v>
      </c>
      <c r="D124" s="32">
        <v>124</v>
      </c>
      <c r="E124" s="4" t="s">
        <v>3901</v>
      </c>
      <c r="F124" t="s">
        <v>4886</v>
      </c>
      <c r="H124" s="51"/>
      <c r="I124" s="51"/>
      <c r="J124" s="51"/>
    </row>
    <row r="125" spans="1:10" ht="15.75">
      <c r="A125" s="4" t="s">
        <v>2549</v>
      </c>
      <c r="B125" s="7" t="s">
        <v>1697</v>
      </c>
      <c r="C125" s="166" t="s">
        <v>1360</v>
      </c>
      <c r="D125" s="32">
        <v>125</v>
      </c>
      <c r="E125" s="4" t="s">
        <v>3901</v>
      </c>
      <c r="F125" t="s">
        <v>4886</v>
      </c>
      <c r="H125" s="51"/>
      <c r="I125" s="51"/>
      <c r="J125" s="51"/>
    </row>
    <row r="126" spans="1:10" ht="15.75">
      <c r="A126" s="11" t="s">
        <v>113</v>
      </c>
      <c r="B126" s="7" t="s">
        <v>4036</v>
      </c>
      <c r="C126" s="166" t="s">
        <v>1458</v>
      </c>
      <c r="D126" s="32">
        <v>126</v>
      </c>
      <c r="E126" s="4" t="s">
        <v>3901</v>
      </c>
      <c r="F126" t="s">
        <v>4886</v>
      </c>
      <c r="H126" s="51"/>
      <c r="I126" s="51"/>
      <c r="J126" s="51"/>
    </row>
    <row r="127" spans="1:10" ht="15.75">
      <c r="A127" s="11" t="s">
        <v>114</v>
      </c>
      <c r="B127" s="7" t="s">
        <v>4038</v>
      </c>
      <c r="C127" s="166" t="s">
        <v>4864</v>
      </c>
      <c r="D127" s="32">
        <v>127</v>
      </c>
      <c r="E127" s="4" t="s">
        <v>3901</v>
      </c>
      <c r="F127" t="s">
        <v>4886</v>
      </c>
      <c r="H127" s="51"/>
      <c r="I127" s="51"/>
      <c r="J127" s="51"/>
    </row>
    <row r="128" spans="1:10" ht="15.75">
      <c r="A128" s="4" t="s">
        <v>3127</v>
      </c>
      <c r="B128" s="7" t="s">
        <v>1728</v>
      </c>
      <c r="C128" s="166" t="s">
        <v>1577</v>
      </c>
      <c r="D128" s="32">
        <v>128</v>
      </c>
      <c r="E128" s="4" t="s">
        <v>3901</v>
      </c>
      <c r="F128" t="s">
        <v>4886</v>
      </c>
      <c r="H128" s="51"/>
      <c r="I128" s="51"/>
      <c r="J128" s="51"/>
    </row>
    <row r="129" spans="1:10" ht="15.75">
      <c r="A129" s="11" t="s">
        <v>115</v>
      </c>
      <c r="B129" s="7" t="s">
        <v>4196</v>
      </c>
      <c r="C129" s="166" t="s">
        <v>1611</v>
      </c>
      <c r="D129" s="32">
        <v>129</v>
      </c>
      <c r="E129" s="4" t="s">
        <v>3901</v>
      </c>
      <c r="F129" t="s">
        <v>4886</v>
      </c>
      <c r="H129" s="51"/>
      <c r="I129" s="51"/>
      <c r="J129" s="51"/>
    </row>
    <row r="130" spans="1:10" ht="15.75">
      <c r="A130" s="11" t="s">
        <v>3965</v>
      </c>
      <c r="B130" s="7" t="s">
        <v>2076</v>
      </c>
      <c r="C130" s="166" t="s">
        <v>1648</v>
      </c>
      <c r="D130" s="32">
        <v>130</v>
      </c>
      <c r="E130" s="4" t="s">
        <v>3901</v>
      </c>
      <c r="F130" t="s">
        <v>4886</v>
      </c>
      <c r="H130" s="51"/>
      <c r="I130" s="51"/>
      <c r="J130" s="51"/>
    </row>
    <row r="131" spans="1:10" ht="15.75">
      <c r="A131" s="11" t="s">
        <v>116</v>
      </c>
      <c r="B131" s="7" t="s">
        <v>4042</v>
      </c>
      <c r="C131" s="166" t="s">
        <v>1659</v>
      </c>
      <c r="D131" s="32">
        <v>131</v>
      </c>
      <c r="E131" s="4" t="s">
        <v>3901</v>
      </c>
      <c r="F131" t="s">
        <v>4886</v>
      </c>
      <c r="H131" s="51"/>
      <c r="I131" s="51"/>
      <c r="J131" s="51"/>
    </row>
    <row r="132" spans="1:10" ht="15.75">
      <c r="A132" s="4" t="s">
        <v>2560</v>
      </c>
      <c r="B132" s="7" t="s">
        <v>4198</v>
      </c>
      <c r="C132" s="166" t="s">
        <v>1661</v>
      </c>
      <c r="D132" s="32">
        <v>132</v>
      </c>
      <c r="E132" s="4" t="s">
        <v>3901</v>
      </c>
      <c r="F132" t="s">
        <v>4886</v>
      </c>
      <c r="H132" s="51"/>
      <c r="I132" s="51"/>
      <c r="J132" s="51"/>
    </row>
    <row r="133" spans="1:10" ht="15.75">
      <c r="A133" s="53" t="s">
        <v>1722</v>
      </c>
      <c r="B133" s="7" t="s">
        <v>2079</v>
      </c>
      <c r="C133" s="166" t="s">
        <v>1668</v>
      </c>
      <c r="D133" s="32">
        <v>133</v>
      </c>
      <c r="E133" s="4" t="s">
        <v>3901</v>
      </c>
      <c r="F133" t="s">
        <v>4886</v>
      </c>
      <c r="H133" s="51"/>
      <c r="I133" s="51"/>
      <c r="J133" s="51"/>
    </row>
    <row r="134" spans="1:10" ht="15.75">
      <c r="A134" s="11" t="s">
        <v>118</v>
      </c>
      <c r="B134" s="7" t="s">
        <v>119</v>
      </c>
      <c r="C134" s="166" t="s">
        <v>4865</v>
      </c>
      <c r="D134" s="32">
        <v>134</v>
      </c>
      <c r="E134" s="4" t="s">
        <v>3901</v>
      </c>
      <c r="F134" t="s">
        <v>4886</v>
      </c>
      <c r="H134" s="51"/>
      <c r="I134" s="51"/>
      <c r="J134" s="51"/>
    </row>
    <row r="135" spans="1:10" ht="15.75">
      <c r="A135" s="4" t="s">
        <v>3966</v>
      </c>
      <c r="B135" s="7" t="s">
        <v>4203</v>
      </c>
      <c r="C135" s="166" t="s">
        <v>1626</v>
      </c>
      <c r="D135" s="32">
        <v>135</v>
      </c>
      <c r="E135" s="4" t="s">
        <v>3901</v>
      </c>
      <c r="F135" t="s">
        <v>4886</v>
      </c>
      <c r="H135" s="51"/>
      <c r="I135" s="51"/>
      <c r="J135" s="51"/>
    </row>
    <row r="136" spans="1:10" ht="15.75">
      <c r="A136" s="4" t="s">
        <v>3933</v>
      </c>
      <c r="B136" s="7" t="s">
        <v>4204</v>
      </c>
      <c r="C136" s="166" t="s">
        <v>1392</v>
      </c>
      <c r="D136" s="32">
        <v>136</v>
      </c>
      <c r="E136" s="4" t="s">
        <v>3901</v>
      </c>
      <c r="F136" t="s">
        <v>4886</v>
      </c>
      <c r="H136" s="51"/>
      <c r="I136" s="51"/>
      <c r="J136" s="51"/>
    </row>
    <row r="137" spans="1:10" ht="15.75">
      <c r="A137" s="11" t="s">
        <v>150</v>
      </c>
      <c r="B137" s="7" t="s">
        <v>4205</v>
      </c>
      <c r="C137" s="166" t="s">
        <v>1395</v>
      </c>
      <c r="D137" s="32">
        <v>137</v>
      </c>
      <c r="E137" s="4" t="s">
        <v>3901</v>
      </c>
      <c r="F137" t="s">
        <v>4885</v>
      </c>
      <c r="H137" s="51"/>
      <c r="I137" s="51"/>
      <c r="J137" s="51"/>
    </row>
    <row r="138" spans="1:10" ht="15.75">
      <c r="A138" s="11" t="s">
        <v>151</v>
      </c>
      <c r="B138" s="7" t="s">
        <v>4207</v>
      </c>
      <c r="C138" s="166" t="s">
        <v>1625</v>
      </c>
      <c r="D138" s="32">
        <v>138</v>
      </c>
      <c r="E138" s="4" t="s">
        <v>3901</v>
      </c>
      <c r="F138" t="s">
        <v>4886</v>
      </c>
      <c r="H138" s="51"/>
      <c r="I138" s="51"/>
      <c r="J138" s="51"/>
    </row>
    <row r="139" spans="1:10" ht="15.75">
      <c r="A139" s="4" t="s">
        <v>3139</v>
      </c>
      <c r="B139" s="7" t="s">
        <v>2065</v>
      </c>
      <c r="C139" s="166" t="s">
        <v>1559</v>
      </c>
      <c r="D139" s="32">
        <v>139</v>
      </c>
      <c r="E139" s="4" t="s">
        <v>3901</v>
      </c>
      <c r="F139" t="s">
        <v>4886</v>
      </c>
      <c r="H139" s="51"/>
      <c r="I139" s="51"/>
      <c r="J139" s="51"/>
    </row>
    <row r="140" spans="1:10" ht="15.75">
      <c r="A140" s="4" t="s">
        <v>3934</v>
      </c>
      <c r="B140" s="7" t="s">
        <v>1698</v>
      </c>
      <c r="C140" s="166" t="s">
        <v>1368</v>
      </c>
      <c r="D140" s="32">
        <v>140</v>
      </c>
      <c r="E140" s="4" t="s">
        <v>3901</v>
      </c>
      <c r="F140" t="s">
        <v>4886</v>
      </c>
      <c r="H140" s="51"/>
      <c r="I140" s="51"/>
      <c r="J140" s="51"/>
    </row>
    <row r="141" spans="1:10" ht="15.75">
      <c r="A141" s="4" t="s">
        <v>3146</v>
      </c>
      <c r="B141" s="7" t="s">
        <v>4218</v>
      </c>
      <c r="C141" s="166" t="s">
        <v>1348</v>
      </c>
      <c r="D141" s="32">
        <v>142</v>
      </c>
      <c r="E141" s="4" t="s">
        <v>3902</v>
      </c>
      <c r="F141" t="s">
        <v>4886</v>
      </c>
      <c r="H141" s="51"/>
      <c r="I141" s="51"/>
      <c r="J141" s="51"/>
    </row>
    <row r="142" spans="1:10" ht="15.75">
      <c r="A142" s="4" t="s">
        <v>2568</v>
      </c>
      <c r="B142" s="7" t="s">
        <v>4220</v>
      </c>
      <c r="C142" s="166" t="s">
        <v>1349</v>
      </c>
      <c r="D142" s="32">
        <v>143</v>
      </c>
      <c r="E142" s="4" t="s">
        <v>3902</v>
      </c>
      <c r="F142" t="s">
        <v>4886</v>
      </c>
      <c r="H142" s="51"/>
      <c r="I142" s="51"/>
      <c r="J142" s="51"/>
    </row>
    <row r="143" spans="1:10" ht="15.75">
      <c r="A143" s="4" t="s">
        <v>3150</v>
      </c>
      <c r="B143" s="7" t="s">
        <v>1694</v>
      </c>
      <c r="C143" s="166" t="s">
        <v>1352</v>
      </c>
      <c r="D143" s="32">
        <v>144</v>
      </c>
      <c r="E143" s="4" t="s">
        <v>3902</v>
      </c>
      <c r="F143" t="s">
        <v>4886</v>
      </c>
      <c r="H143" s="51"/>
      <c r="I143" s="51"/>
      <c r="J143" s="51"/>
    </row>
    <row r="144" spans="1:10" ht="15.75">
      <c r="A144" s="4" t="s">
        <v>2573</v>
      </c>
      <c r="B144" s="7" t="s">
        <v>4222</v>
      </c>
      <c r="C144" s="166" t="s">
        <v>1356</v>
      </c>
      <c r="D144" s="32">
        <v>145</v>
      </c>
      <c r="E144" s="4" t="s">
        <v>3902</v>
      </c>
      <c r="F144" t="s">
        <v>4886</v>
      </c>
      <c r="H144" s="51"/>
      <c r="I144" s="51"/>
      <c r="J144" s="51"/>
    </row>
    <row r="145" spans="1:10" ht="15.75">
      <c r="A145" s="4" t="s">
        <v>3154</v>
      </c>
      <c r="B145" s="7" t="s">
        <v>4224</v>
      </c>
      <c r="C145" s="166" t="s">
        <v>1359</v>
      </c>
      <c r="D145" s="32">
        <v>146</v>
      </c>
      <c r="E145" s="4" t="s">
        <v>3902</v>
      </c>
      <c r="F145" t="s">
        <v>4886</v>
      </c>
      <c r="H145" s="51"/>
      <c r="I145" s="51"/>
      <c r="J145" s="51"/>
    </row>
    <row r="146" spans="1:10" ht="15.75">
      <c r="A146" s="4" t="s">
        <v>2576</v>
      </c>
      <c r="B146" s="7" t="s">
        <v>4225</v>
      </c>
      <c r="C146" s="166" t="s">
        <v>1362</v>
      </c>
      <c r="D146" s="32">
        <v>147</v>
      </c>
      <c r="E146" s="4" t="s">
        <v>3902</v>
      </c>
      <c r="F146" t="s">
        <v>4886</v>
      </c>
      <c r="H146" s="51"/>
      <c r="I146" s="51"/>
      <c r="J146" s="51"/>
    </row>
    <row r="147" spans="1:10" ht="15.75">
      <c r="A147" s="4" t="s">
        <v>2577</v>
      </c>
      <c r="B147" s="7" t="s">
        <v>4226</v>
      </c>
      <c r="C147" s="166" t="s">
        <v>1366</v>
      </c>
      <c r="D147" s="32">
        <v>148</v>
      </c>
      <c r="E147" s="4" t="s">
        <v>3902</v>
      </c>
      <c r="F147" t="s">
        <v>4885</v>
      </c>
      <c r="H147" s="51"/>
      <c r="I147" s="51"/>
      <c r="J147" s="51"/>
    </row>
    <row r="148" spans="1:10" ht="15.75">
      <c r="A148" s="4" t="s">
        <v>2582</v>
      </c>
      <c r="B148" s="7" t="s">
        <v>4231</v>
      </c>
      <c r="C148" s="166" t="s">
        <v>1370</v>
      </c>
      <c r="D148" s="32">
        <v>149</v>
      </c>
      <c r="E148" s="4" t="s">
        <v>3902</v>
      </c>
      <c r="F148" t="s">
        <v>4885</v>
      </c>
      <c r="H148" s="51"/>
      <c r="I148" s="51"/>
      <c r="J148" s="51"/>
    </row>
    <row r="149" spans="1:10" ht="15.75">
      <c r="A149" s="4" t="s">
        <v>3952</v>
      </c>
      <c r="B149" s="7" t="s">
        <v>1719</v>
      </c>
      <c r="C149" s="166" t="s">
        <v>1379</v>
      </c>
      <c r="D149" s="32">
        <v>150</v>
      </c>
      <c r="E149" s="4" t="s">
        <v>3902</v>
      </c>
      <c r="F149" t="s">
        <v>4886</v>
      </c>
      <c r="H149" s="51"/>
      <c r="I149" s="51"/>
      <c r="J149" s="51"/>
    </row>
    <row r="150" spans="1:10" ht="15.75">
      <c r="A150" s="4" t="s">
        <v>2589</v>
      </c>
      <c r="B150" s="7" t="s">
        <v>4235</v>
      </c>
      <c r="C150" s="166" t="s">
        <v>1384</v>
      </c>
      <c r="D150" s="32">
        <v>151</v>
      </c>
      <c r="E150" s="4" t="s">
        <v>3902</v>
      </c>
      <c r="F150" t="s">
        <v>4885</v>
      </c>
      <c r="H150" s="51"/>
      <c r="I150" s="51"/>
      <c r="J150" s="51"/>
    </row>
    <row r="151" spans="1:10" ht="15.75">
      <c r="A151" s="4" t="s">
        <v>3953</v>
      </c>
      <c r="B151" s="7" t="s">
        <v>4239</v>
      </c>
      <c r="C151" s="166" t="s">
        <v>1398</v>
      </c>
      <c r="D151" s="32">
        <v>152</v>
      </c>
      <c r="E151" s="4" t="s">
        <v>3902</v>
      </c>
      <c r="F151" t="s">
        <v>4886</v>
      </c>
      <c r="H151" s="51"/>
      <c r="I151" s="51"/>
      <c r="J151" s="51"/>
    </row>
    <row r="152" spans="1:10" ht="15.75">
      <c r="A152" s="4" t="s">
        <v>2592</v>
      </c>
      <c r="B152" s="7" t="s">
        <v>4237</v>
      </c>
      <c r="C152" s="166" t="s">
        <v>1386</v>
      </c>
      <c r="D152" s="32">
        <v>153</v>
      </c>
      <c r="E152" s="4" t="s">
        <v>3902</v>
      </c>
      <c r="F152" t="s">
        <v>4885</v>
      </c>
      <c r="H152" s="51"/>
      <c r="I152" s="51"/>
      <c r="J152" s="51"/>
    </row>
    <row r="153" spans="1:10" ht="15.75">
      <c r="A153" s="4" t="s">
        <v>3977</v>
      </c>
      <c r="B153" s="7" t="s">
        <v>4245</v>
      </c>
      <c r="C153" s="166" t="s">
        <v>1399</v>
      </c>
      <c r="D153" s="32">
        <v>154</v>
      </c>
      <c r="E153" s="4" t="s">
        <v>3902</v>
      </c>
      <c r="F153" t="s">
        <v>4885</v>
      </c>
      <c r="H153" s="51"/>
      <c r="I153" s="51"/>
      <c r="J153" s="51"/>
    </row>
    <row r="154" spans="1:10" ht="15.75">
      <c r="A154" s="4" t="s">
        <v>2594</v>
      </c>
      <c r="B154" s="7" t="s">
        <v>4240</v>
      </c>
      <c r="C154" s="166" t="s">
        <v>1390</v>
      </c>
      <c r="D154" s="32">
        <v>155</v>
      </c>
      <c r="E154" s="4" t="s">
        <v>3902</v>
      </c>
      <c r="F154" t="s">
        <v>4885</v>
      </c>
      <c r="H154" s="51"/>
      <c r="I154" s="51"/>
      <c r="J154" s="51"/>
    </row>
    <row r="155" spans="1:10" ht="15.75">
      <c r="A155" s="4" t="s">
        <v>3166</v>
      </c>
      <c r="B155" s="7" t="s">
        <v>4241</v>
      </c>
      <c r="C155" s="166" t="s">
        <v>1393</v>
      </c>
      <c r="D155" s="32">
        <v>156</v>
      </c>
      <c r="E155" s="4" t="s">
        <v>3902</v>
      </c>
      <c r="F155" t="s">
        <v>4886</v>
      </c>
      <c r="H155" s="51"/>
      <c r="I155" s="51"/>
      <c r="J155" s="51"/>
    </row>
    <row r="156" spans="1:10" ht="15.75">
      <c r="A156" s="4" t="s">
        <v>2598</v>
      </c>
      <c r="B156" s="7" t="s">
        <v>4247</v>
      </c>
      <c r="C156" s="166" t="s">
        <v>1402</v>
      </c>
      <c r="D156" s="32">
        <v>157</v>
      </c>
      <c r="E156" s="4" t="s">
        <v>3902</v>
      </c>
      <c r="F156" t="s">
        <v>4885</v>
      </c>
      <c r="H156" s="51"/>
      <c r="I156" s="51"/>
      <c r="J156" s="51"/>
    </row>
    <row r="157" spans="1:10" ht="15.75">
      <c r="A157" s="4" t="s">
        <v>3979</v>
      </c>
      <c r="B157" s="7" t="s">
        <v>4249</v>
      </c>
      <c r="C157" s="166" t="s">
        <v>4866</v>
      </c>
      <c r="D157" s="32">
        <v>158</v>
      </c>
      <c r="E157" s="4" t="s">
        <v>3902</v>
      </c>
      <c r="F157" t="s">
        <v>4886</v>
      </c>
      <c r="H157" s="51"/>
      <c r="I157" s="51"/>
      <c r="J157" s="51"/>
    </row>
    <row r="158" spans="1:10" ht="15.75">
      <c r="A158" s="4" t="s">
        <v>3954</v>
      </c>
      <c r="B158" s="7" t="s">
        <v>4250</v>
      </c>
      <c r="C158" s="166" t="s">
        <v>1427</v>
      </c>
      <c r="D158" s="32">
        <v>159</v>
      </c>
      <c r="E158" s="4" t="s">
        <v>3902</v>
      </c>
      <c r="F158" t="s">
        <v>4886</v>
      </c>
      <c r="H158" s="51"/>
      <c r="I158" s="51"/>
      <c r="J158" s="51"/>
    </row>
    <row r="159" spans="1:10" ht="15.75">
      <c r="A159" s="4" t="s">
        <v>2599</v>
      </c>
      <c r="B159" s="7" t="s">
        <v>4253</v>
      </c>
      <c r="C159" s="166" t="s">
        <v>1430</v>
      </c>
      <c r="D159" s="32">
        <v>160</v>
      </c>
      <c r="E159" s="4" t="s">
        <v>3902</v>
      </c>
      <c r="F159" t="s">
        <v>4885</v>
      </c>
      <c r="H159" s="51"/>
      <c r="I159" s="51"/>
      <c r="J159" s="51"/>
    </row>
    <row r="160" spans="1:10" ht="15.75">
      <c r="A160" s="4" t="s">
        <v>3923</v>
      </c>
      <c r="B160" s="7" t="s">
        <v>4255</v>
      </c>
      <c r="C160" s="166" t="s">
        <v>1434</v>
      </c>
      <c r="D160" s="32">
        <v>161</v>
      </c>
      <c r="E160" s="4" t="s">
        <v>3902</v>
      </c>
      <c r="F160" t="s">
        <v>4886</v>
      </c>
      <c r="H160" s="51"/>
      <c r="I160" s="51"/>
      <c r="J160" s="51"/>
    </row>
    <row r="161" spans="1:10" ht="15.75">
      <c r="A161" s="4" t="s">
        <v>2601</v>
      </c>
      <c r="B161" s="7" t="s">
        <v>4259</v>
      </c>
      <c r="C161" s="166" t="s">
        <v>1442</v>
      </c>
      <c r="D161" s="32">
        <v>162</v>
      </c>
      <c r="E161" s="4" t="s">
        <v>3902</v>
      </c>
      <c r="F161" t="s">
        <v>4885</v>
      </c>
      <c r="H161" s="51"/>
      <c r="I161" s="51"/>
      <c r="J161" s="51"/>
    </row>
    <row r="162" spans="1:10" ht="15.75">
      <c r="A162" s="4" t="s">
        <v>3171</v>
      </c>
      <c r="B162" s="7" t="s">
        <v>4261</v>
      </c>
      <c r="C162" s="166" t="s">
        <v>1455</v>
      </c>
      <c r="D162" s="32">
        <v>163</v>
      </c>
      <c r="E162" s="4" t="s">
        <v>3902</v>
      </c>
      <c r="F162" t="s">
        <v>4885</v>
      </c>
      <c r="H162" s="51"/>
      <c r="I162" s="51"/>
      <c r="J162" s="51"/>
    </row>
    <row r="163" spans="1:10" ht="15.75">
      <c r="A163" s="4" t="s">
        <v>2603</v>
      </c>
      <c r="B163" s="7" t="s">
        <v>0</v>
      </c>
      <c r="C163" s="166" t="s">
        <v>1570</v>
      </c>
      <c r="D163" s="32">
        <v>164</v>
      </c>
      <c r="E163" s="4" t="s">
        <v>3902</v>
      </c>
      <c r="F163" t="s">
        <v>4885</v>
      </c>
      <c r="H163" s="51"/>
      <c r="I163" s="51"/>
      <c r="J163" s="51"/>
    </row>
    <row r="164" spans="1:10" ht="15.75">
      <c r="A164" s="4" t="s">
        <v>3924</v>
      </c>
      <c r="B164" s="7" t="s">
        <v>4</v>
      </c>
      <c r="C164" s="166" t="s">
        <v>1592</v>
      </c>
      <c r="D164" s="32">
        <v>165</v>
      </c>
      <c r="E164" s="4" t="s">
        <v>3902</v>
      </c>
      <c r="F164" t="s">
        <v>4885</v>
      </c>
      <c r="H164" s="51"/>
      <c r="I164" s="51"/>
      <c r="J164" s="51"/>
    </row>
    <row r="165" spans="1:10" ht="15.75">
      <c r="A165" s="4" t="s">
        <v>2606</v>
      </c>
      <c r="B165" s="7" t="s">
        <v>5</v>
      </c>
      <c r="C165" s="166" t="s">
        <v>1601</v>
      </c>
      <c r="D165" s="32">
        <v>166</v>
      </c>
      <c r="E165" s="4" t="s">
        <v>3902</v>
      </c>
      <c r="F165" t="s">
        <v>4885</v>
      </c>
      <c r="H165" s="51"/>
      <c r="I165" s="51"/>
      <c r="J165" s="51"/>
    </row>
    <row r="166" spans="1:10" ht="15.75">
      <c r="A166" s="4" t="s">
        <v>2611</v>
      </c>
      <c r="B166" s="7" t="s">
        <v>7</v>
      </c>
      <c r="C166" s="166" t="s">
        <v>1603</v>
      </c>
      <c r="D166" s="32">
        <v>167</v>
      </c>
      <c r="E166" s="4" t="s">
        <v>3902</v>
      </c>
      <c r="F166" t="s">
        <v>4885</v>
      </c>
      <c r="H166" s="51"/>
      <c r="I166" s="51"/>
      <c r="J166" s="51"/>
    </row>
    <row r="167" spans="1:10" ht="15.75">
      <c r="A167" s="4" t="s">
        <v>2615</v>
      </c>
      <c r="B167" s="7" t="s">
        <v>8</v>
      </c>
      <c r="C167" s="166" t="s">
        <v>1604</v>
      </c>
      <c r="D167" s="32">
        <v>168</v>
      </c>
      <c r="E167" s="4" t="s">
        <v>3902</v>
      </c>
      <c r="F167" t="s">
        <v>4885</v>
      </c>
      <c r="H167" s="51"/>
      <c r="I167" s="51"/>
      <c r="J167" s="51"/>
    </row>
    <row r="168" spans="1:10" ht="15.75">
      <c r="A168" s="4" t="s">
        <v>3956</v>
      </c>
      <c r="B168" s="7" t="s">
        <v>11</v>
      </c>
      <c r="C168" s="166" t="s">
        <v>1608</v>
      </c>
      <c r="D168" s="32">
        <v>169</v>
      </c>
      <c r="E168" s="4" t="s">
        <v>3902</v>
      </c>
      <c r="F168" t="s">
        <v>4886</v>
      </c>
      <c r="H168" s="51"/>
      <c r="I168" s="51"/>
      <c r="J168" s="51"/>
    </row>
    <row r="169" spans="1:10" ht="15.75">
      <c r="A169" s="4" t="s">
        <v>3937</v>
      </c>
      <c r="B169" s="7" t="s">
        <v>22</v>
      </c>
      <c r="C169" s="166" t="s">
        <v>1404</v>
      </c>
      <c r="D169" s="32">
        <v>170</v>
      </c>
      <c r="E169" s="4" t="s">
        <v>3902</v>
      </c>
      <c r="F169" t="s">
        <v>4886</v>
      </c>
      <c r="H169" s="51"/>
      <c r="I169" s="51"/>
      <c r="J169" s="51"/>
    </row>
    <row r="170" spans="1:10" ht="15.75">
      <c r="A170" s="4" t="s">
        <v>3935</v>
      </c>
      <c r="B170" s="7" t="s">
        <v>1738</v>
      </c>
      <c r="C170" s="166" t="s">
        <v>1639</v>
      </c>
      <c r="D170" s="32">
        <v>171</v>
      </c>
      <c r="E170" s="4" t="s">
        <v>3902</v>
      </c>
      <c r="F170" t="s">
        <v>4886</v>
      </c>
      <c r="H170" s="51"/>
      <c r="I170" s="51"/>
      <c r="J170" s="51"/>
    </row>
    <row r="171" spans="1:10" ht="15.75">
      <c r="A171" s="4" t="s">
        <v>3183</v>
      </c>
      <c r="B171" s="7" t="s">
        <v>23</v>
      </c>
      <c r="C171" s="166" t="s">
        <v>1643</v>
      </c>
      <c r="D171" s="32">
        <v>172</v>
      </c>
      <c r="E171" s="4" t="s">
        <v>3902</v>
      </c>
      <c r="F171" t="s">
        <v>4886</v>
      </c>
      <c r="H171" s="51"/>
      <c r="I171" s="51"/>
      <c r="J171" s="51"/>
    </row>
    <row r="172" spans="1:10" ht="15.75">
      <c r="A172" s="4" t="s">
        <v>3184</v>
      </c>
      <c r="B172" s="7" t="s">
        <v>4876</v>
      </c>
      <c r="C172" s="166" t="s">
        <v>4877</v>
      </c>
      <c r="D172" s="32">
        <v>173</v>
      </c>
      <c r="E172" s="4" t="s">
        <v>3902</v>
      </c>
      <c r="F172" t="s">
        <v>4886</v>
      </c>
      <c r="H172" s="51"/>
      <c r="I172" s="51"/>
      <c r="J172" s="51"/>
    </row>
    <row r="173" spans="1:10" ht="15.75">
      <c r="A173" s="4" t="s">
        <v>2619</v>
      </c>
      <c r="B173" s="7" t="s">
        <v>29</v>
      </c>
      <c r="C173" s="166" t="s">
        <v>1667</v>
      </c>
      <c r="D173" s="32">
        <v>174</v>
      </c>
      <c r="E173" s="4" t="s">
        <v>3902</v>
      </c>
      <c r="F173" t="s">
        <v>4885</v>
      </c>
      <c r="H173" s="51"/>
      <c r="I173" s="51"/>
      <c r="J173" s="51"/>
    </row>
    <row r="174" spans="1:10" ht="15.75">
      <c r="A174" s="4" t="s">
        <v>3185</v>
      </c>
      <c r="B174" s="7" t="s">
        <v>31</v>
      </c>
      <c r="C174" s="166" t="s">
        <v>4867</v>
      </c>
      <c r="D174" s="32">
        <v>175</v>
      </c>
      <c r="E174" s="4" t="s">
        <v>3902</v>
      </c>
      <c r="F174" s="139" t="s">
        <v>4886</v>
      </c>
      <c r="H174" s="51"/>
      <c r="I174" s="51"/>
      <c r="J174" s="51"/>
    </row>
    <row r="175" spans="1:10" ht="15.75">
      <c r="A175" s="4" t="s">
        <v>2652</v>
      </c>
      <c r="B175" s="7" t="s">
        <v>33</v>
      </c>
      <c r="C175" s="166" t="s">
        <v>4868</v>
      </c>
      <c r="D175" s="32">
        <v>176</v>
      </c>
      <c r="E175" s="4" t="s">
        <v>3902</v>
      </c>
      <c r="F175" t="s">
        <v>4886</v>
      </c>
      <c r="H175" s="51"/>
      <c r="I175" s="51"/>
      <c r="J175" s="51"/>
    </row>
    <row r="176" spans="1:10" ht="15.75">
      <c r="A176" s="4" t="s">
        <v>3192</v>
      </c>
      <c r="B176" s="7" t="s">
        <v>35</v>
      </c>
      <c r="C176" s="166" t="s">
        <v>4869</v>
      </c>
      <c r="D176" s="32">
        <v>177</v>
      </c>
      <c r="E176" s="4" t="s">
        <v>3902</v>
      </c>
      <c r="F176" t="s">
        <v>4886</v>
      </c>
      <c r="H176" s="51"/>
      <c r="I176" s="51"/>
      <c r="J176" s="51"/>
    </row>
    <row r="177" spans="1:10" ht="15.75">
      <c r="A177" s="4" t="s">
        <v>2620</v>
      </c>
      <c r="B177" s="7" t="s">
        <v>46</v>
      </c>
      <c r="C177" s="166" t="s">
        <v>1377</v>
      </c>
      <c r="D177" s="32">
        <v>179</v>
      </c>
      <c r="E177" s="4" t="s">
        <v>3903</v>
      </c>
      <c r="F177" t="s">
        <v>4885</v>
      </c>
      <c r="H177" s="51"/>
      <c r="I177" s="51"/>
      <c r="J177" s="51"/>
    </row>
    <row r="178" spans="1:10" ht="15.75">
      <c r="A178" s="4" t="s">
        <v>2625</v>
      </c>
      <c r="B178" s="7" t="s">
        <v>48</v>
      </c>
      <c r="C178" s="166" t="s">
        <v>1664</v>
      </c>
      <c r="D178" s="32">
        <v>180</v>
      </c>
      <c r="E178" s="4" t="s">
        <v>3903</v>
      </c>
      <c r="F178" t="s">
        <v>4885</v>
      </c>
      <c r="H178" s="51"/>
      <c r="I178" s="51"/>
      <c r="J178" s="51"/>
    </row>
    <row r="179" spans="1:10" ht="15.75">
      <c r="A179" s="4" t="s">
        <v>3206</v>
      </c>
      <c r="B179" s="7" t="s">
        <v>50</v>
      </c>
      <c r="C179" s="166" t="s">
        <v>1426</v>
      </c>
      <c r="D179" s="32">
        <v>181</v>
      </c>
      <c r="E179" s="4" t="s">
        <v>3903</v>
      </c>
      <c r="F179" t="s">
        <v>4886</v>
      </c>
      <c r="H179" s="51"/>
      <c r="I179" s="51"/>
      <c r="J179" s="51"/>
    </row>
    <row r="180" spans="1:10" ht="15.75">
      <c r="A180" s="4" t="s">
        <v>2630</v>
      </c>
      <c r="B180" s="7" t="s">
        <v>53</v>
      </c>
      <c r="C180" s="166" t="s">
        <v>1364</v>
      </c>
      <c r="D180" s="32">
        <v>182</v>
      </c>
      <c r="E180" s="4" t="s">
        <v>3903</v>
      </c>
      <c r="F180" t="s">
        <v>4886</v>
      </c>
      <c r="H180" s="51"/>
      <c r="I180" s="51"/>
      <c r="J180" s="51"/>
    </row>
    <row r="181" spans="1:10" ht="15.75">
      <c r="A181" s="4" t="s">
        <v>2634</v>
      </c>
      <c r="B181" s="7" t="s">
        <v>58</v>
      </c>
      <c r="C181" s="166" t="s">
        <v>1353</v>
      </c>
      <c r="D181" s="32">
        <v>184</v>
      </c>
      <c r="E181" s="4" t="s">
        <v>3905</v>
      </c>
      <c r="F181" t="s">
        <v>4885</v>
      </c>
      <c r="H181" s="51"/>
      <c r="I181" s="51"/>
      <c r="J181" s="51"/>
    </row>
    <row r="182" spans="1:10" ht="15.75">
      <c r="A182" s="4" t="s">
        <v>3219</v>
      </c>
      <c r="B182" s="7" t="s">
        <v>60</v>
      </c>
      <c r="C182" s="166" t="s">
        <v>4870</v>
      </c>
      <c r="D182" s="32">
        <v>185</v>
      </c>
      <c r="E182" s="4" t="s">
        <v>3905</v>
      </c>
      <c r="F182" t="s">
        <v>4886</v>
      </c>
      <c r="H182" s="51"/>
      <c r="I182" s="51"/>
      <c r="J182" s="51"/>
    </row>
    <row r="183" spans="1:10" ht="15.75">
      <c r="A183" s="4" t="s">
        <v>2639</v>
      </c>
      <c r="B183" s="7" t="s">
        <v>62</v>
      </c>
      <c r="C183" s="166" t="s">
        <v>1415</v>
      </c>
      <c r="D183" s="32">
        <v>186</v>
      </c>
      <c r="E183" s="4" t="s">
        <v>3905</v>
      </c>
      <c r="F183" t="s">
        <v>4885</v>
      </c>
      <c r="H183" s="51"/>
      <c r="I183" s="51"/>
      <c r="J183" s="51"/>
    </row>
    <row r="184" spans="1:10" ht="15.75">
      <c r="A184" s="4" t="s">
        <v>3940</v>
      </c>
      <c r="B184" s="7" t="s">
        <v>68</v>
      </c>
      <c r="C184" s="166" t="s">
        <v>4871</v>
      </c>
      <c r="D184" s="32">
        <v>187</v>
      </c>
      <c r="E184" s="4" t="s">
        <v>3905</v>
      </c>
      <c r="F184" t="s">
        <v>4886</v>
      </c>
      <c r="H184" s="51"/>
      <c r="I184" s="51"/>
      <c r="J184" s="51"/>
    </row>
    <row r="185" spans="1:10" ht="15.75">
      <c r="A185" s="4" t="s">
        <v>3968</v>
      </c>
      <c r="B185" s="7" t="s">
        <v>71</v>
      </c>
      <c r="C185" s="166" t="s">
        <v>1669</v>
      </c>
      <c r="D185" s="32">
        <v>188</v>
      </c>
      <c r="E185" s="4" t="s">
        <v>3905</v>
      </c>
      <c r="F185" t="s">
        <v>4886</v>
      </c>
      <c r="H185" s="51"/>
      <c r="I185" s="51"/>
      <c r="J185" s="51"/>
    </row>
    <row r="186" spans="1:10" ht="15.75">
      <c r="A186" s="4" t="s">
        <v>3223</v>
      </c>
      <c r="B186" s="7" t="s">
        <v>64</v>
      </c>
      <c r="C186" s="166" t="s">
        <v>4872</v>
      </c>
      <c r="D186" s="32">
        <v>189</v>
      </c>
      <c r="E186" s="4" t="s">
        <v>3905</v>
      </c>
      <c r="F186" t="s">
        <v>4886</v>
      </c>
      <c r="H186" s="51"/>
      <c r="I186" s="51"/>
      <c r="J186" s="51"/>
    </row>
    <row r="187" spans="1:10" ht="15.75">
      <c r="A187" s="4" t="s">
        <v>2640</v>
      </c>
      <c r="B187" s="7" t="s">
        <v>648</v>
      </c>
      <c r="C187" s="166" t="s">
        <v>1591</v>
      </c>
      <c r="D187" s="32">
        <v>190</v>
      </c>
      <c r="E187" s="4" t="s">
        <v>3905</v>
      </c>
      <c r="F187" t="s">
        <v>4885</v>
      </c>
      <c r="H187" s="51"/>
      <c r="I187" s="51"/>
      <c r="J187" s="51"/>
    </row>
    <row r="188" spans="1:10" ht="15.75">
      <c r="A188" s="4" t="s">
        <v>2645</v>
      </c>
      <c r="B188" s="7" t="s">
        <v>1729</v>
      </c>
      <c r="C188" s="166" t="s">
        <v>1602</v>
      </c>
      <c r="D188" s="32">
        <v>191</v>
      </c>
      <c r="E188" s="4" t="s">
        <v>3905</v>
      </c>
      <c r="F188" t="s">
        <v>4886</v>
      </c>
      <c r="H188" s="51"/>
      <c r="I188" s="51"/>
      <c r="J188" s="51"/>
    </row>
    <row r="189" spans="1:10" ht="15.75">
      <c r="A189" s="4" t="s">
        <v>2646</v>
      </c>
      <c r="B189" s="7" t="s">
        <v>80</v>
      </c>
      <c r="C189" s="166" t="s">
        <v>1627</v>
      </c>
      <c r="D189" s="32">
        <v>192</v>
      </c>
      <c r="E189" s="4" t="s">
        <v>3905</v>
      </c>
      <c r="F189" t="s">
        <v>4886</v>
      </c>
      <c r="H189" s="51"/>
      <c r="I189" s="51"/>
      <c r="J189" s="51"/>
    </row>
    <row r="190" spans="1:10" ht="15.75">
      <c r="A190" s="4" t="s">
        <v>2648</v>
      </c>
      <c r="B190" s="7" t="s">
        <v>82</v>
      </c>
      <c r="C190" s="166" t="s">
        <v>1654</v>
      </c>
      <c r="D190" s="32">
        <v>193</v>
      </c>
      <c r="E190" s="4" t="s">
        <v>3905</v>
      </c>
      <c r="F190" t="s">
        <v>4886</v>
      </c>
      <c r="H190" s="51"/>
      <c r="I190" s="51"/>
      <c r="J190" s="51"/>
    </row>
    <row r="191" spans="1:10" ht="15.75">
      <c r="A191" s="4" t="s">
        <v>2649</v>
      </c>
      <c r="B191" s="7" t="s">
        <v>89</v>
      </c>
      <c r="C191" s="166" t="s">
        <v>1344</v>
      </c>
      <c r="D191" s="32">
        <v>194</v>
      </c>
      <c r="E191" s="4" t="s">
        <v>3905</v>
      </c>
      <c r="F191" t="s">
        <v>4886</v>
      </c>
      <c r="H191" s="51"/>
      <c r="I191" s="51"/>
      <c r="J191" s="51"/>
    </row>
    <row r="192" spans="1:10" ht="15.75">
      <c r="A192" s="4" t="s">
        <v>3941</v>
      </c>
      <c r="B192" s="7" t="s">
        <v>4873</v>
      </c>
      <c r="C192" s="166" t="s">
        <v>4874</v>
      </c>
      <c r="D192" s="32">
        <v>195</v>
      </c>
      <c r="E192" s="4" t="s">
        <v>3905</v>
      </c>
      <c r="F192" t="s">
        <v>4886</v>
      </c>
      <c r="H192" s="51"/>
      <c r="I192" s="51"/>
      <c r="J192" s="51"/>
    </row>
    <row r="193" spans="1:10" ht="15.75">
      <c r="A193" s="4" t="s">
        <v>3957</v>
      </c>
      <c r="B193" s="7" t="s">
        <v>90</v>
      </c>
      <c r="C193" s="166" t="s">
        <v>1460</v>
      </c>
      <c r="D193" s="32">
        <v>196</v>
      </c>
      <c r="E193" s="4" t="s">
        <v>3905</v>
      </c>
      <c r="F193" t="s">
        <v>4886</v>
      </c>
      <c r="H193" s="51"/>
      <c r="I193" s="51"/>
      <c r="J193" s="51"/>
    </row>
    <row r="194" spans="1:10" ht="15.75">
      <c r="A194" s="4" t="s">
        <v>3925</v>
      </c>
      <c r="B194" s="7" t="s">
        <v>94</v>
      </c>
      <c r="C194" s="166" t="s">
        <v>4875</v>
      </c>
      <c r="D194" s="32">
        <v>197</v>
      </c>
      <c r="E194" s="4" t="s">
        <v>3905</v>
      </c>
      <c r="F194" t="s">
        <v>4886</v>
      </c>
      <c r="H194" s="51"/>
      <c r="I194" s="51"/>
      <c r="J194" s="51"/>
    </row>
    <row r="195" spans="1:10" ht="15.75">
      <c r="A195" s="4" t="s">
        <v>2656</v>
      </c>
      <c r="B195" s="7" t="s">
        <v>97</v>
      </c>
      <c r="C195" s="166" t="s">
        <v>1566</v>
      </c>
      <c r="D195" s="32">
        <v>198</v>
      </c>
      <c r="E195" s="4" t="s">
        <v>3905</v>
      </c>
      <c r="F195" t="s">
        <v>4886</v>
      </c>
      <c r="H195" s="51"/>
      <c r="I195" s="51"/>
      <c r="J195" s="51"/>
    </row>
    <row r="196" spans="1:10" ht="15.75">
      <c r="A196" s="4" t="s">
        <v>3959</v>
      </c>
      <c r="B196" s="7" t="s">
        <v>100</v>
      </c>
      <c r="C196" s="166" t="s">
        <v>1600</v>
      </c>
      <c r="D196" s="32">
        <v>199</v>
      </c>
      <c r="E196" s="4" t="s">
        <v>3905</v>
      </c>
      <c r="F196" t="s">
        <v>4886</v>
      </c>
      <c r="H196" s="51"/>
      <c r="I196" s="51"/>
      <c r="J196" s="51"/>
    </row>
    <row r="197" spans="1:10">
      <c r="H197" s="51"/>
      <c r="I197" s="51"/>
      <c r="J197" s="51"/>
    </row>
    <row r="198" spans="1:10">
      <c r="H198" s="51"/>
      <c r="I198" s="51"/>
      <c r="J198" s="51"/>
    </row>
    <row r="199" spans="1:10">
      <c r="H199" s="51"/>
      <c r="I199" s="51"/>
      <c r="J199" s="51"/>
    </row>
    <row r="200" spans="1:10">
      <c r="H200" s="51"/>
      <c r="I200" s="51"/>
      <c r="J200" s="51"/>
    </row>
    <row r="201" spans="1:10">
      <c r="H201" s="51"/>
      <c r="I201" s="51"/>
      <c r="J201" s="51"/>
    </row>
    <row r="202" spans="1:10">
      <c r="H202" s="51"/>
      <c r="I202" s="51"/>
      <c r="J202" s="51"/>
    </row>
    <row r="203" spans="1:10">
      <c r="H203" s="51"/>
      <c r="I203" s="143"/>
      <c r="J203" s="51"/>
    </row>
    <row r="204" spans="1:10">
      <c r="H204" s="51"/>
      <c r="I204" s="51"/>
      <c r="J204" s="51"/>
    </row>
    <row r="205" spans="1:10">
      <c r="H205" s="51"/>
      <c r="I205" s="51"/>
      <c r="J205" s="51"/>
    </row>
    <row r="206" spans="1:10">
      <c r="H206" s="51"/>
      <c r="I206" s="51"/>
      <c r="J206" s="51"/>
    </row>
    <row r="207" spans="1:10">
      <c r="H207" s="143"/>
      <c r="I207" s="51"/>
      <c r="J207" s="51"/>
    </row>
    <row r="208" spans="1:10">
      <c r="H208" s="51"/>
      <c r="I208" s="51"/>
      <c r="J208" s="51"/>
    </row>
    <row r="209" spans="8:10">
      <c r="H209" s="51"/>
      <c r="I209" s="51"/>
      <c r="J209" s="51"/>
    </row>
    <row r="210" spans="8:10">
      <c r="H210" s="51"/>
      <c r="I210" s="51"/>
      <c r="J210" s="51"/>
    </row>
    <row r="211" spans="8:10">
      <c r="H211" s="51"/>
      <c r="I211" s="51"/>
      <c r="J211" s="51"/>
    </row>
    <row r="212" spans="8:10">
      <c r="H212" s="51"/>
      <c r="I212" s="51"/>
      <c r="J212" s="51"/>
    </row>
    <row r="213" spans="8:10">
      <c r="H213" s="51"/>
      <c r="I213" s="51"/>
      <c r="J213" s="51"/>
    </row>
    <row r="214" spans="8:10">
      <c r="H214" s="51"/>
      <c r="I214" s="51"/>
      <c r="J214" s="51"/>
    </row>
    <row r="215" spans="8:10">
      <c r="H215" s="51"/>
      <c r="I215" s="51"/>
      <c r="J215" s="51"/>
    </row>
    <row r="216" spans="8:10">
      <c r="H216" s="51"/>
      <c r="I216" s="51"/>
      <c r="J216" s="51"/>
    </row>
    <row r="217" spans="8:10">
      <c r="H217" s="51"/>
      <c r="I217" s="51"/>
      <c r="J217" s="51"/>
    </row>
    <row r="218" spans="8:10">
      <c r="H218" s="51"/>
      <c r="I218" s="51"/>
      <c r="J218" s="51"/>
    </row>
    <row r="219" spans="8:10">
      <c r="H219" s="51"/>
      <c r="I219" s="51"/>
      <c r="J219" s="51"/>
    </row>
    <row r="220" spans="8:10">
      <c r="H220" s="51"/>
      <c r="I220" s="51"/>
      <c r="J220" s="51"/>
    </row>
    <row r="221" spans="8:10">
      <c r="H221" s="51"/>
      <c r="I221" s="51"/>
      <c r="J221" s="51"/>
    </row>
    <row r="222" spans="8:10">
      <c r="H222" s="51"/>
      <c r="I222" s="51"/>
      <c r="J222" s="51"/>
    </row>
    <row r="223" spans="8:10">
      <c r="H223" s="51"/>
      <c r="I223" s="51"/>
      <c r="J223" s="51"/>
    </row>
    <row r="224" spans="8:10">
      <c r="H224" s="51"/>
      <c r="I224" s="51"/>
      <c r="J224" s="51"/>
    </row>
    <row r="225" spans="8:10">
      <c r="H225" s="51"/>
      <c r="I225" s="51"/>
      <c r="J225" s="51"/>
    </row>
    <row r="226" spans="8:10">
      <c r="H226" s="51"/>
      <c r="I226" s="51"/>
      <c r="J226" s="51"/>
    </row>
    <row r="227" spans="8:10">
      <c r="H227" s="51"/>
      <c r="I227" s="51"/>
      <c r="J227" s="51"/>
    </row>
    <row r="228" spans="8:10">
      <c r="H228" s="51"/>
      <c r="I228" s="51"/>
      <c r="J228" s="51"/>
    </row>
    <row r="229" spans="8:10">
      <c r="H229" s="51"/>
      <c r="I229" s="51"/>
      <c r="J229" s="51"/>
    </row>
    <row r="230" spans="8:10" ht="15.75">
      <c r="H230" s="51"/>
      <c r="I230" s="85"/>
      <c r="J230" s="143"/>
    </row>
    <row r="231" spans="8:10">
      <c r="H231" s="51"/>
      <c r="I231" s="51"/>
    </row>
    <row r="232" spans="8:10">
      <c r="H232" s="51"/>
      <c r="I232" s="51"/>
    </row>
    <row r="233" spans="8:10">
      <c r="H233" s="51"/>
      <c r="I233" s="51"/>
    </row>
    <row r="234" spans="8:10" ht="15.75">
      <c r="H234" s="85"/>
      <c r="I234" s="51"/>
    </row>
  </sheetData>
  <autoFilter ref="A4:H234"/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"/>
  <sheetViews>
    <sheetView workbookViewId="0"/>
  </sheetViews>
  <sheetFormatPr defaultRowHeight="14.25"/>
  <sheetData>
    <row r="1" spans="1:50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</row>
  </sheetData>
  <phoneticPr fontId="3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1477"/>
  <sheetViews>
    <sheetView workbookViewId="0">
      <pane xSplit="5" ySplit="1" topLeftCell="F5" activePane="bottomRight" state="frozen"/>
      <selection pane="topRight" activeCell="F1" sqref="F1"/>
      <selection pane="bottomLeft" activeCell="A2" sqref="A2"/>
      <selection pane="bottomRight" activeCell="A125" sqref="A125"/>
    </sheetView>
  </sheetViews>
  <sheetFormatPr defaultRowHeight="14.25"/>
  <cols>
    <col min="1" max="1" width="11.125" customWidth="1"/>
    <col min="3" max="3" width="15.75" customWidth="1"/>
    <col min="4" max="4" width="18.125" bestFit="1" customWidth="1"/>
    <col min="5" max="5" width="18.125" customWidth="1"/>
  </cols>
  <sheetData>
    <row r="1" spans="1:37">
      <c r="A1" t="s">
        <v>1308</v>
      </c>
      <c r="B1" t="s">
        <v>1309</v>
      </c>
      <c r="C1" t="s">
        <v>4887</v>
      </c>
      <c r="D1" t="s">
        <v>4888</v>
      </c>
      <c r="E1" s="139" t="s">
        <v>4925</v>
      </c>
      <c r="F1" t="s">
        <v>4304</v>
      </c>
      <c r="G1" t="s">
        <v>4305</v>
      </c>
      <c r="H1" t="s">
        <v>4306</v>
      </c>
      <c r="I1" t="s">
        <v>1482</v>
      </c>
      <c r="J1" t="s">
        <v>1485</v>
      </c>
      <c r="K1" t="s">
        <v>1488</v>
      </c>
      <c r="L1" t="s">
        <v>1490</v>
      </c>
      <c r="M1" t="s">
        <v>1493</v>
      </c>
      <c r="N1" t="s">
        <v>1496</v>
      </c>
      <c r="O1" t="s">
        <v>1499</v>
      </c>
      <c r="P1" t="s">
        <v>3397</v>
      </c>
      <c r="Q1" t="s">
        <v>1504</v>
      </c>
      <c r="R1" t="s">
        <v>1507</v>
      </c>
      <c r="S1" t="s">
        <v>2279</v>
      </c>
      <c r="T1" t="s">
        <v>2280</v>
      </c>
      <c r="U1" t="s">
        <v>2281</v>
      </c>
      <c r="V1" t="s">
        <v>2936</v>
      </c>
      <c r="W1" t="s">
        <v>2937</v>
      </c>
      <c r="X1" t="s">
        <v>2938</v>
      </c>
      <c r="Y1" t="s">
        <v>2939</v>
      </c>
      <c r="Z1" t="s">
        <v>2803</v>
      </c>
      <c r="AA1" t="s">
        <v>3467</v>
      </c>
      <c r="AB1" t="s">
        <v>3245</v>
      </c>
      <c r="AC1" t="s">
        <v>3246</v>
      </c>
      <c r="AD1" t="s">
        <v>2822</v>
      </c>
      <c r="AE1" t="s">
        <v>2823</v>
      </c>
      <c r="AF1" t="s">
        <v>2668</v>
      </c>
      <c r="AG1" t="s">
        <v>2669</v>
      </c>
      <c r="AH1" t="s">
        <v>1540</v>
      </c>
      <c r="AI1" t="s">
        <v>1542</v>
      </c>
      <c r="AJ1" t="s">
        <v>4815</v>
      </c>
      <c r="AK1" t="s">
        <v>4816</v>
      </c>
    </row>
    <row r="2" spans="1:37" hidden="1">
      <c r="A2" t="s">
        <v>3986</v>
      </c>
      <c r="B2" t="s">
        <v>1341</v>
      </c>
      <c r="C2" t="s">
        <v>4889</v>
      </c>
      <c r="D2" t="s">
        <v>4890</v>
      </c>
      <c r="E2" t="str">
        <f>CONCATENATE(B2,".",D2)</f>
        <v>AFG.NY.GDP.DEFL.ZS</v>
      </c>
      <c r="F2" t="s">
        <v>1768</v>
      </c>
      <c r="G2" t="s">
        <v>1768</v>
      </c>
      <c r="H2" t="s">
        <v>1768</v>
      </c>
      <c r="I2" t="s">
        <v>1768</v>
      </c>
      <c r="J2" t="s">
        <v>1768</v>
      </c>
      <c r="K2" t="s">
        <v>1768</v>
      </c>
      <c r="L2" t="s">
        <v>1768</v>
      </c>
      <c r="M2" t="s">
        <v>1768</v>
      </c>
      <c r="N2" t="s">
        <v>1768</v>
      </c>
      <c r="O2" t="s">
        <v>1768</v>
      </c>
      <c r="P2" t="s">
        <v>1768</v>
      </c>
      <c r="Q2" t="s">
        <v>1768</v>
      </c>
      <c r="R2" t="s">
        <v>1768</v>
      </c>
      <c r="S2" t="s">
        <v>1768</v>
      </c>
      <c r="T2" t="s">
        <v>1768</v>
      </c>
      <c r="U2" t="s">
        <v>1768</v>
      </c>
      <c r="V2" t="s">
        <v>1768</v>
      </c>
      <c r="W2" t="s">
        <v>1768</v>
      </c>
      <c r="X2" t="s">
        <v>1768</v>
      </c>
      <c r="Y2" t="s">
        <v>1768</v>
      </c>
      <c r="Z2" t="s">
        <v>1768</v>
      </c>
      <c r="AA2" t="s">
        <v>1768</v>
      </c>
      <c r="AB2">
        <v>99.999674945437519</v>
      </c>
      <c r="AC2">
        <v>103.84501961630102</v>
      </c>
      <c r="AD2">
        <v>110.88621824862639</v>
      </c>
      <c r="AE2">
        <v>120.20653493112306</v>
      </c>
      <c r="AF2">
        <v>123.10820795047847</v>
      </c>
      <c r="AG2">
        <v>139.36867770571709</v>
      </c>
      <c r="AH2">
        <v>166.74551162222627</v>
      </c>
      <c r="AI2">
        <v>164.80661032429325</v>
      </c>
      <c r="AJ2">
        <v>170.8762366477668</v>
      </c>
      <c r="AK2" t="s">
        <v>1768</v>
      </c>
    </row>
    <row r="3" spans="1:37" hidden="1">
      <c r="A3" t="s">
        <v>3986</v>
      </c>
      <c r="B3" t="s">
        <v>1341</v>
      </c>
      <c r="C3" t="s">
        <v>4891</v>
      </c>
      <c r="D3" s="139" t="s">
        <v>4998</v>
      </c>
      <c r="E3" t="str">
        <f t="shared" ref="E3:E66" si="0">CONCATENATE(B3,".",D3)</f>
        <v>AFG.NY.GDP.MKTP.KD</v>
      </c>
      <c r="F3" t="s">
        <v>1768</v>
      </c>
      <c r="G3" t="s">
        <v>1768</v>
      </c>
      <c r="H3" t="s">
        <v>1768</v>
      </c>
      <c r="I3" t="s">
        <v>1768</v>
      </c>
      <c r="J3" t="s">
        <v>1768</v>
      </c>
      <c r="K3" t="s">
        <v>1768</v>
      </c>
      <c r="L3" t="s">
        <v>1768</v>
      </c>
      <c r="M3" t="s">
        <v>1768</v>
      </c>
      <c r="N3" t="s">
        <v>1768</v>
      </c>
      <c r="O3" t="s">
        <v>1768</v>
      </c>
      <c r="P3" t="s">
        <v>1768</v>
      </c>
      <c r="Q3" t="s">
        <v>1768</v>
      </c>
      <c r="R3" t="s">
        <v>1768</v>
      </c>
      <c r="S3" t="s">
        <v>1768</v>
      </c>
      <c r="T3" t="s">
        <v>1768</v>
      </c>
      <c r="U3" t="s">
        <v>1768</v>
      </c>
      <c r="V3" t="s">
        <v>1768</v>
      </c>
      <c r="W3" t="s">
        <v>1768</v>
      </c>
      <c r="X3" t="s">
        <v>1768</v>
      </c>
      <c r="Y3" t="s">
        <v>1768</v>
      </c>
      <c r="Z3" t="s">
        <v>1768</v>
      </c>
      <c r="AA3" t="s">
        <v>1768</v>
      </c>
      <c r="AB3" t="s">
        <v>1768</v>
      </c>
      <c r="AC3" t="s">
        <v>1768</v>
      </c>
      <c r="AD3" t="s">
        <v>1768</v>
      </c>
      <c r="AE3" t="s">
        <v>1768</v>
      </c>
      <c r="AF3" t="s">
        <v>1768</v>
      </c>
      <c r="AG3" t="s">
        <v>1768</v>
      </c>
      <c r="AH3" t="s">
        <v>1768</v>
      </c>
      <c r="AI3" t="s">
        <v>1768</v>
      </c>
      <c r="AJ3" t="s">
        <v>1768</v>
      </c>
      <c r="AK3" t="s">
        <v>1768</v>
      </c>
    </row>
    <row r="4" spans="1:37" hidden="1">
      <c r="A4" t="s">
        <v>3986</v>
      </c>
      <c r="B4" t="s">
        <v>1341</v>
      </c>
      <c r="C4" t="s">
        <v>4893</v>
      </c>
      <c r="D4" t="s">
        <v>4894</v>
      </c>
      <c r="E4" t="str">
        <f t="shared" si="0"/>
        <v>AFG.NY.GDP.MKTP.CD</v>
      </c>
      <c r="F4">
        <v>3641723447.1843305</v>
      </c>
      <c r="G4">
        <v>3478787909.818182</v>
      </c>
      <c r="H4" t="s">
        <v>1768</v>
      </c>
      <c r="I4" t="s">
        <v>1768</v>
      </c>
      <c r="J4" t="s">
        <v>1768</v>
      </c>
      <c r="K4" t="s">
        <v>1768</v>
      </c>
      <c r="L4" t="s">
        <v>1768</v>
      </c>
      <c r="M4" t="s">
        <v>1768</v>
      </c>
      <c r="N4" t="s">
        <v>1768</v>
      </c>
      <c r="O4" t="s">
        <v>1768</v>
      </c>
      <c r="P4" t="s">
        <v>1768</v>
      </c>
      <c r="Q4" t="s">
        <v>1768</v>
      </c>
      <c r="R4" t="s">
        <v>1768</v>
      </c>
      <c r="S4" t="s">
        <v>1768</v>
      </c>
      <c r="T4" t="s">
        <v>1768</v>
      </c>
      <c r="U4" t="s">
        <v>1768</v>
      </c>
      <c r="V4" t="s">
        <v>1768</v>
      </c>
      <c r="W4" t="s">
        <v>1768</v>
      </c>
      <c r="X4" t="s">
        <v>1768</v>
      </c>
      <c r="Y4" t="s">
        <v>1768</v>
      </c>
      <c r="Z4" t="s">
        <v>1768</v>
      </c>
      <c r="AA4">
        <v>2461666314.7836623</v>
      </c>
      <c r="AB4">
        <v>4338907578.6625404</v>
      </c>
      <c r="AC4">
        <v>4766127271.5812521</v>
      </c>
      <c r="AD4">
        <v>5704202650.6382122</v>
      </c>
      <c r="AE4">
        <v>6814753580.5414925</v>
      </c>
      <c r="AF4">
        <v>7721931671.4209518</v>
      </c>
      <c r="AG4">
        <v>9707373721.0785313</v>
      </c>
      <c r="AH4">
        <v>11940296131.284351</v>
      </c>
      <c r="AI4">
        <v>14213670485.313236</v>
      </c>
      <c r="AJ4">
        <v>17243112603.552856</v>
      </c>
      <c r="AK4">
        <v>20343461030.383091</v>
      </c>
    </row>
    <row r="5" spans="1:37">
      <c r="A5" t="s">
        <v>3986</v>
      </c>
      <c r="B5" t="s">
        <v>1341</v>
      </c>
      <c r="C5" t="s">
        <v>4895</v>
      </c>
      <c r="D5" s="139" t="s">
        <v>4926</v>
      </c>
      <c r="E5" t="str">
        <f t="shared" si="0"/>
        <v>AFG.SL.TLF.TERT.ZS</v>
      </c>
      <c r="F5" t="s">
        <v>1768</v>
      </c>
      <c r="G5" t="s">
        <v>1768</v>
      </c>
      <c r="H5" t="s">
        <v>1768</v>
      </c>
      <c r="I5" t="s">
        <v>1768</v>
      </c>
      <c r="J5" t="s">
        <v>1768</v>
      </c>
      <c r="K5" t="s">
        <v>1768</v>
      </c>
      <c r="L5" t="s">
        <v>1768</v>
      </c>
      <c r="M5" t="s">
        <v>1768</v>
      </c>
      <c r="N5" t="s">
        <v>1768</v>
      </c>
      <c r="O5" t="s">
        <v>1768</v>
      </c>
      <c r="P5" t="s">
        <v>1768</v>
      </c>
      <c r="Q5" t="s">
        <v>1768</v>
      </c>
      <c r="R5" t="s">
        <v>1768</v>
      </c>
      <c r="S5" t="s">
        <v>1768</v>
      </c>
      <c r="T5" t="s">
        <v>1768</v>
      </c>
      <c r="U5" t="s">
        <v>1768</v>
      </c>
      <c r="V5" t="s">
        <v>1768</v>
      </c>
      <c r="W5" t="s">
        <v>1768</v>
      </c>
      <c r="X5" t="s">
        <v>1768</v>
      </c>
      <c r="Y5" t="s">
        <v>1768</v>
      </c>
      <c r="Z5" t="s">
        <v>1768</v>
      </c>
      <c r="AA5" t="s">
        <v>1768</v>
      </c>
      <c r="AB5" t="s">
        <v>1768</v>
      </c>
      <c r="AC5" t="s">
        <v>1768</v>
      </c>
      <c r="AD5" t="s">
        <v>1768</v>
      </c>
      <c r="AE5" t="s">
        <v>1768</v>
      </c>
      <c r="AF5" t="s">
        <v>1768</v>
      </c>
      <c r="AG5" t="s">
        <v>1768</v>
      </c>
      <c r="AH5" t="s">
        <v>1768</v>
      </c>
      <c r="AI5" t="s">
        <v>1768</v>
      </c>
      <c r="AJ5" t="s">
        <v>1768</v>
      </c>
      <c r="AK5" t="s">
        <v>1768</v>
      </c>
    </row>
    <row r="6" spans="1:37" hidden="1">
      <c r="A6" t="s">
        <v>3986</v>
      </c>
      <c r="B6" t="s">
        <v>1341</v>
      </c>
      <c r="C6" t="s">
        <v>4897</v>
      </c>
      <c r="D6" t="s">
        <v>4898</v>
      </c>
      <c r="E6" t="str">
        <f t="shared" si="0"/>
        <v>AFG.SP.DYN.LE00.IN</v>
      </c>
      <c r="F6">
        <v>39.204121951219513</v>
      </c>
      <c r="G6">
        <v>39.526951219512199</v>
      </c>
      <c r="H6">
        <v>39.839829268292689</v>
      </c>
      <c r="I6">
        <v>40.149243902439025</v>
      </c>
      <c r="J6">
        <v>40.458682926829276</v>
      </c>
      <c r="K6">
        <v>40.770585365853663</v>
      </c>
      <c r="L6">
        <v>41.084878048780496</v>
      </c>
      <c r="M6">
        <v>41.399000000000008</v>
      </c>
      <c r="N6">
        <v>41.710926829268296</v>
      </c>
      <c r="O6">
        <v>42.021195121951223</v>
      </c>
      <c r="P6">
        <v>42.329365853658537</v>
      </c>
      <c r="Q6">
        <v>42.636000000000003</v>
      </c>
      <c r="R6">
        <v>42.93973170731708</v>
      </c>
      <c r="S6">
        <v>43.242097560975608</v>
      </c>
      <c r="T6">
        <v>43.542658536585371</v>
      </c>
      <c r="U6">
        <v>43.840902439024397</v>
      </c>
      <c r="V6">
        <v>44.136804878048785</v>
      </c>
      <c r="W6">
        <v>44.429804878048778</v>
      </c>
      <c r="X6">
        <v>44.721341463414639</v>
      </c>
      <c r="Y6">
        <v>45.009853658536592</v>
      </c>
      <c r="Z6">
        <v>45.292853658536586</v>
      </c>
      <c r="AA6">
        <v>45.567268292682932</v>
      </c>
      <c r="AB6">
        <v>45.833146341463426</v>
      </c>
      <c r="AC6">
        <v>46.092439024390245</v>
      </c>
      <c r="AD6">
        <v>46.351195121951221</v>
      </c>
      <c r="AE6">
        <v>46.616414634146345</v>
      </c>
      <c r="AF6">
        <v>46.899097560975619</v>
      </c>
      <c r="AG6">
        <v>47.20531707317074</v>
      </c>
      <c r="AH6">
        <v>47.538560975609755</v>
      </c>
      <c r="AI6">
        <v>47.898853658536588</v>
      </c>
      <c r="AJ6">
        <v>48.282195121951219</v>
      </c>
      <c r="AK6" t="s">
        <v>1768</v>
      </c>
    </row>
    <row r="7" spans="1:37" hidden="1">
      <c r="A7" t="s">
        <v>3986</v>
      </c>
      <c r="B7" t="s">
        <v>1341</v>
      </c>
      <c r="C7" t="s">
        <v>1688</v>
      </c>
      <c r="D7" t="s">
        <v>1689</v>
      </c>
      <c r="E7" t="str">
        <f t="shared" si="0"/>
        <v>AFG.SP.POP.TOTL</v>
      </c>
      <c r="F7">
        <v>15303190</v>
      </c>
      <c r="G7">
        <v>15657868</v>
      </c>
      <c r="H7">
        <v>16020767</v>
      </c>
      <c r="I7">
        <v>16392077.000000002</v>
      </c>
      <c r="J7">
        <v>16771992.999999998</v>
      </c>
      <c r="K7">
        <v>17160714</v>
      </c>
      <c r="L7">
        <v>17518107</v>
      </c>
      <c r="M7">
        <v>17882944</v>
      </c>
      <c r="N7">
        <v>18255378</v>
      </c>
      <c r="O7">
        <v>18635569</v>
      </c>
      <c r="P7">
        <v>19023678</v>
      </c>
      <c r="Q7">
        <v>19668810</v>
      </c>
      <c r="R7">
        <v>20335820</v>
      </c>
      <c r="S7">
        <v>21025450</v>
      </c>
      <c r="T7">
        <v>21738467</v>
      </c>
      <c r="U7">
        <v>22475663</v>
      </c>
      <c r="V7">
        <v>23131309</v>
      </c>
      <c r="W7">
        <v>23806081</v>
      </c>
      <c r="X7">
        <v>24500537</v>
      </c>
      <c r="Y7">
        <v>25215252</v>
      </c>
      <c r="Z7">
        <v>25950816</v>
      </c>
      <c r="AA7">
        <v>26697430</v>
      </c>
      <c r="AB7">
        <v>27465525</v>
      </c>
      <c r="AC7">
        <v>28255719</v>
      </c>
      <c r="AD7">
        <v>29068646</v>
      </c>
      <c r="AE7">
        <v>29904962</v>
      </c>
      <c r="AF7">
        <v>30751661</v>
      </c>
      <c r="AG7">
        <v>31622333</v>
      </c>
      <c r="AH7">
        <v>32517656</v>
      </c>
      <c r="AI7">
        <v>33438328.999999996</v>
      </c>
      <c r="AJ7">
        <v>34385068</v>
      </c>
      <c r="AK7">
        <v>35320445</v>
      </c>
    </row>
    <row r="8" spans="1:37" hidden="1">
      <c r="A8" t="s">
        <v>4157</v>
      </c>
      <c r="B8" t="s">
        <v>1342</v>
      </c>
      <c r="C8" t="s">
        <v>4889</v>
      </c>
      <c r="D8" t="s">
        <v>4890</v>
      </c>
      <c r="E8" t="str">
        <f t="shared" si="0"/>
        <v>ALB.NY.GDP.DEFL.ZS</v>
      </c>
      <c r="F8">
        <v>5.3701746448438943</v>
      </c>
      <c r="G8">
        <v>5.2532466045963186</v>
      </c>
      <c r="H8">
        <v>5.252317069529667</v>
      </c>
      <c r="I8">
        <v>5.2514374609133281</v>
      </c>
      <c r="J8">
        <v>5.2499484612404563</v>
      </c>
      <c r="K8">
        <v>5.2683861276323993</v>
      </c>
      <c r="L8">
        <v>5.1431038693399396</v>
      </c>
      <c r="M8">
        <v>5.143105322743394</v>
      </c>
      <c r="N8">
        <v>5.1431054031330712</v>
      </c>
      <c r="O8">
        <v>5.1431053158667677</v>
      </c>
      <c r="P8">
        <v>5.1189991871928653</v>
      </c>
      <c r="Q8">
        <v>7.0933123309582218</v>
      </c>
      <c r="R8">
        <v>24.804138338170119</v>
      </c>
      <c r="S8">
        <v>53.288131217286342</v>
      </c>
      <c r="T8">
        <v>73.75956339564496</v>
      </c>
      <c r="U8">
        <v>77.870410628441448</v>
      </c>
      <c r="V8">
        <v>100</v>
      </c>
      <c r="W8">
        <v>113.94310118426607</v>
      </c>
      <c r="X8">
        <v>129.3892372723349</v>
      </c>
      <c r="Y8">
        <v>135.18078819454061</v>
      </c>
      <c r="Z8">
        <v>141.02264099862379</v>
      </c>
      <c r="AA8">
        <v>145.899600135024</v>
      </c>
      <c r="AB8">
        <v>150.71457271574516</v>
      </c>
      <c r="AC8">
        <v>155.81397928957526</v>
      </c>
      <c r="AD8">
        <v>165.17488532705173</v>
      </c>
      <c r="AE8">
        <v>170.9052186695408</v>
      </c>
      <c r="AF8">
        <v>174.31519004144113</v>
      </c>
      <c r="AG8">
        <v>177.84347130606818</v>
      </c>
      <c r="AH8">
        <v>185.59905536211903</v>
      </c>
      <c r="AI8">
        <v>190.07362970662882</v>
      </c>
      <c r="AJ8">
        <v>196.64892773100684</v>
      </c>
      <c r="AK8">
        <v>202.54839556293541</v>
      </c>
    </row>
    <row r="9" spans="1:37" hidden="1">
      <c r="A9" t="s">
        <v>4157</v>
      </c>
      <c r="B9" t="s">
        <v>1342</v>
      </c>
      <c r="C9" t="s">
        <v>4891</v>
      </c>
      <c r="D9" t="s">
        <v>4892</v>
      </c>
      <c r="E9" t="str">
        <f t="shared" si="0"/>
        <v>ALB.NY.GDP.MKTP.KD</v>
      </c>
      <c r="F9">
        <v>2833406778.5645809</v>
      </c>
      <c r="G9">
        <v>2996203998.4717898</v>
      </c>
      <c r="H9">
        <v>3084549973.006196</v>
      </c>
      <c r="I9">
        <v>3118632346.8183799</v>
      </c>
      <c r="J9">
        <v>3079599648.838716</v>
      </c>
      <c r="K9">
        <v>3134436353.7913861</v>
      </c>
      <c r="L9">
        <v>3311132153.5045242</v>
      </c>
      <c r="M9">
        <v>3285045642.6342778</v>
      </c>
      <c r="N9">
        <v>3238396691.0657668</v>
      </c>
      <c r="O9">
        <v>3556943168.2163782</v>
      </c>
      <c r="P9">
        <v>3216343088.3524451</v>
      </c>
      <c r="Q9">
        <v>2264659406.7710881</v>
      </c>
      <c r="R9">
        <v>2101603929.4835668</v>
      </c>
      <c r="S9">
        <v>2303357906.7139955</v>
      </c>
      <c r="T9">
        <v>2494536612.9712577</v>
      </c>
      <c r="U9">
        <v>2826309982.4964328</v>
      </c>
      <c r="V9">
        <v>3083504202.1847911</v>
      </c>
      <c r="W9">
        <v>2768986763.4314384</v>
      </c>
      <c r="X9">
        <v>3120648082.3872313</v>
      </c>
      <c r="Y9">
        <v>3435833538.7083416</v>
      </c>
      <c r="Z9">
        <v>3686649387.0340533</v>
      </c>
      <c r="AA9">
        <v>3944714844.1264338</v>
      </c>
      <c r="AB9">
        <v>4059111574.606102</v>
      </c>
      <c r="AC9">
        <v>4290480934.3586488</v>
      </c>
      <c r="AD9">
        <v>4543619309.4858112</v>
      </c>
      <c r="AE9">
        <v>4793518371.5075235</v>
      </c>
      <c r="AF9">
        <v>5033194290.0829029</v>
      </c>
      <c r="AG9">
        <v>5330152753.1977949</v>
      </c>
      <c r="AH9">
        <v>5740574515.194025</v>
      </c>
      <c r="AI9">
        <v>5930013474.1954288</v>
      </c>
      <c r="AJ9">
        <v>6137563945.7922392</v>
      </c>
      <c r="AK9">
        <v>6321690864.1660566</v>
      </c>
    </row>
    <row r="10" spans="1:37" hidden="1">
      <c r="A10" t="s">
        <v>4157</v>
      </c>
      <c r="B10" t="s">
        <v>1342</v>
      </c>
      <c r="C10" t="s">
        <v>4893</v>
      </c>
      <c r="D10" t="s">
        <v>4894</v>
      </c>
      <c r="E10" t="str">
        <f t="shared" si="0"/>
        <v>ALB.NY.GDP.MKTP.CD</v>
      </c>
      <c r="F10" t="s">
        <v>1768</v>
      </c>
      <c r="G10" t="s">
        <v>1768</v>
      </c>
      <c r="H10" t="s">
        <v>1768</v>
      </c>
      <c r="I10" t="s">
        <v>1768</v>
      </c>
      <c r="J10">
        <v>1924242456.2713356</v>
      </c>
      <c r="K10">
        <v>1965384580.6464982</v>
      </c>
      <c r="L10">
        <v>2173750016</v>
      </c>
      <c r="M10">
        <v>2156624896</v>
      </c>
      <c r="N10">
        <v>2126000000</v>
      </c>
      <c r="O10">
        <v>2335124992</v>
      </c>
      <c r="P10">
        <v>2101624960</v>
      </c>
      <c r="Q10">
        <v>1139166679.066498</v>
      </c>
      <c r="R10">
        <v>709452572.65810215</v>
      </c>
      <c r="S10">
        <v>1228071037.4133496</v>
      </c>
      <c r="T10">
        <v>1985673025.8946106</v>
      </c>
      <c r="U10">
        <v>2424498952.8812685</v>
      </c>
      <c r="V10">
        <v>3013217852.5736566</v>
      </c>
      <c r="W10">
        <v>2196223713.8104978</v>
      </c>
      <c r="X10">
        <v>2727745453.0828261</v>
      </c>
      <c r="Y10">
        <v>3434402453.4105721</v>
      </c>
      <c r="Z10">
        <v>3686649387.0340533</v>
      </c>
      <c r="AA10">
        <v>4091020249.36656</v>
      </c>
      <c r="AB10">
        <v>4449373455.5663157</v>
      </c>
      <c r="AC10">
        <v>5652325081.5996313</v>
      </c>
      <c r="AD10">
        <v>7464446950.0255938</v>
      </c>
      <c r="AE10">
        <v>8376483740.482892</v>
      </c>
      <c r="AF10">
        <v>9132562332.4302425</v>
      </c>
      <c r="AG10">
        <v>10704660840.293762</v>
      </c>
      <c r="AH10">
        <v>12968653524.779903</v>
      </c>
      <c r="AI10">
        <v>12118583126.004837</v>
      </c>
      <c r="AJ10">
        <v>11858216877.411377</v>
      </c>
      <c r="AK10">
        <v>12959563902.401501</v>
      </c>
    </row>
    <row r="11" spans="1:37">
      <c r="A11" t="s">
        <v>4157</v>
      </c>
      <c r="B11" t="s">
        <v>1342</v>
      </c>
      <c r="C11" t="s">
        <v>4895</v>
      </c>
      <c r="D11" t="s">
        <v>4896</v>
      </c>
      <c r="E11" t="str">
        <f t="shared" si="0"/>
        <v>ALB.SL.TLF.TERT.ZS</v>
      </c>
      <c r="F11" t="s">
        <v>1768</v>
      </c>
      <c r="G11" t="s">
        <v>1768</v>
      </c>
      <c r="H11" t="s">
        <v>1768</v>
      </c>
      <c r="I11" t="s">
        <v>1768</v>
      </c>
      <c r="J11" t="s">
        <v>1768</v>
      </c>
      <c r="K11" t="s">
        <v>1768</v>
      </c>
      <c r="L11" t="s">
        <v>1768</v>
      </c>
      <c r="M11" t="s">
        <v>1768</v>
      </c>
      <c r="N11" t="s">
        <v>1768</v>
      </c>
      <c r="O11" t="s">
        <v>1768</v>
      </c>
      <c r="P11" t="s">
        <v>1768</v>
      </c>
      <c r="Q11" t="s">
        <v>1768</v>
      </c>
      <c r="R11" t="s">
        <v>1768</v>
      </c>
      <c r="S11" t="s">
        <v>1768</v>
      </c>
      <c r="T11" t="s">
        <v>1768</v>
      </c>
      <c r="U11" t="s">
        <v>1768</v>
      </c>
      <c r="V11" t="s">
        <v>1768</v>
      </c>
      <c r="W11" t="s">
        <v>1768</v>
      </c>
      <c r="X11" t="s">
        <v>1768</v>
      </c>
      <c r="Y11" t="s">
        <v>1768</v>
      </c>
      <c r="Z11" t="s">
        <v>1768</v>
      </c>
      <c r="AA11">
        <v>8</v>
      </c>
      <c r="AB11">
        <v>7.9000000953674316</v>
      </c>
      <c r="AC11" t="s">
        <v>1768</v>
      </c>
      <c r="AD11" t="s">
        <v>1768</v>
      </c>
      <c r="AE11" t="s">
        <v>1768</v>
      </c>
      <c r="AF11" t="s">
        <v>1768</v>
      </c>
      <c r="AG11" t="s">
        <v>1768</v>
      </c>
      <c r="AH11" t="s">
        <v>1768</v>
      </c>
      <c r="AI11" t="s">
        <v>1768</v>
      </c>
      <c r="AJ11" t="s">
        <v>1768</v>
      </c>
      <c r="AK11" t="s">
        <v>1768</v>
      </c>
    </row>
    <row r="12" spans="1:37" hidden="1">
      <c r="A12" t="s">
        <v>4157</v>
      </c>
      <c r="B12" t="s">
        <v>1342</v>
      </c>
      <c r="C12" t="s">
        <v>4897</v>
      </c>
      <c r="D12" t="s">
        <v>4898</v>
      </c>
      <c r="E12" t="str">
        <f t="shared" si="0"/>
        <v>ALB.SP.DYN.LE00.IN</v>
      </c>
      <c r="F12">
        <v>69.674048780487823</v>
      </c>
      <c r="G12">
        <v>70.00046341463414</v>
      </c>
      <c r="H12">
        <v>70.351243902439037</v>
      </c>
      <c r="I12">
        <v>70.715414634146342</v>
      </c>
      <c r="J12">
        <v>71.076487804878042</v>
      </c>
      <c r="K12">
        <v>71.397585365853658</v>
      </c>
      <c r="L12">
        <v>71.637365853658551</v>
      </c>
      <c r="M12">
        <v>71.774926829268296</v>
      </c>
      <c r="N12">
        <v>71.809365853658548</v>
      </c>
      <c r="O12">
        <v>71.754219512195135</v>
      </c>
      <c r="P12">
        <v>71.645439024390257</v>
      </c>
      <c r="Q12">
        <v>71.531487804878054</v>
      </c>
      <c r="R12">
        <v>71.465219512195134</v>
      </c>
      <c r="S12">
        <v>71.487000000000009</v>
      </c>
      <c r="T12">
        <v>71.617731707317077</v>
      </c>
      <c r="U12">
        <v>71.870292682926845</v>
      </c>
      <c r="V12">
        <v>72.24107317073171</v>
      </c>
      <c r="W12">
        <v>72.696073170731708</v>
      </c>
      <c r="X12">
        <v>73.197804878048785</v>
      </c>
      <c r="Y12">
        <v>73.721829268292694</v>
      </c>
      <c r="Z12">
        <v>74.238731707317086</v>
      </c>
      <c r="AA12">
        <v>74.723658536585361</v>
      </c>
      <c r="AB12">
        <v>75.161219512195132</v>
      </c>
      <c r="AC12">
        <v>75.54202439024391</v>
      </c>
      <c r="AD12">
        <v>75.859121951219507</v>
      </c>
      <c r="AE12">
        <v>76.112000000000009</v>
      </c>
      <c r="AF12">
        <v>76.30963414634148</v>
      </c>
      <c r="AG12">
        <v>76.473414634146351</v>
      </c>
      <c r="AH12">
        <v>76.620756097560971</v>
      </c>
      <c r="AI12">
        <v>76.761097560975614</v>
      </c>
      <c r="AJ12">
        <v>76.900951219512208</v>
      </c>
      <c r="AK12" t="s">
        <v>1768</v>
      </c>
    </row>
    <row r="13" spans="1:37" hidden="1">
      <c r="A13" t="s">
        <v>4157</v>
      </c>
      <c r="B13" t="s">
        <v>1342</v>
      </c>
      <c r="C13" t="s">
        <v>1688</v>
      </c>
      <c r="D13" t="s">
        <v>1689</v>
      </c>
      <c r="E13" t="str">
        <f t="shared" si="0"/>
        <v>ALB.SP.POP.TOTL</v>
      </c>
      <c r="F13">
        <v>2671300</v>
      </c>
      <c r="G13">
        <v>2725029</v>
      </c>
      <c r="H13">
        <v>2777592</v>
      </c>
      <c r="I13">
        <v>2831682</v>
      </c>
      <c r="J13">
        <v>2891004</v>
      </c>
      <c r="K13">
        <v>2957390</v>
      </c>
      <c r="L13">
        <v>3033393</v>
      </c>
      <c r="M13">
        <v>3116009</v>
      </c>
      <c r="N13">
        <v>3194854</v>
      </c>
      <c r="O13">
        <v>3255859</v>
      </c>
      <c r="P13">
        <v>3289483</v>
      </c>
      <c r="Q13">
        <v>3291695</v>
      </c>
      <c r="R13">
        <v>3266983</v>
      </c>
      <c r="S13">
        <v>3224901</v>
      </c>
      <c r="T13">
        <v>3179442</v>
      </c>
      <c r="U13">
        <v>3141102</v>
      </c>
      <c r="V13">
        <v>3112597</v>
      </c>
      <c r="W13">
        <v>3091902</v>
      </c>
      <c r="X13">
        <v>3079037</v>
      </c>
      <c r="Y13">
        <v>3072725</v>
      </c>
      <c r="Z13">
        <v>3071856</v>
      </c>
      <c r="AA13">
        <v>3077378</v>
      </c>
      <c r="AB13">
        <v>3089778</v>
      </c>
      <c r="AC13">
        <v>3106701</v>
      </c>
      <c r="AD13">
        <v>3124861</v>
      </c>
      <c r="AE13">
        <v>3141800</v>
      </c>
      <c r="AF13">
        <v>3156607</v>
      </c>
      <c r="AG13">
        <v>3169665</v>
      </c>
      <c r="AH13">
        <v>3181397</v>
      </c>
      <c r="AI13">
        <v>3192723</v>
      </c>
      <c r="AJ13">
        <v>3204284</v>
      </c>
      <c r="AK13">
        <v>3215988</v>
      </c>
    </row>
    <row r="14" spans="1:37" hidden="1">
      <c r="A14" t="s">
        <v>4047</v>
      </c>
      <c r="B14" t="s">
        <v>1343</v>
      </c>
      <c r="C14" t="s">
        <v>4889</v>
      </c>
      <c r="D14" t="s">
        <v>4890</v>
      </c>
      <c r="E14" t="str">
        <f t="shared" si="0"/>
        <v>DZA.NY.GDP.DEFL.ZS</v>
      </c>
      <c r="F14">
        <v>100</v>
      </c>
      <c r="G14">
        <v>114.35399954129693</v>
      </c>
      <c r="H14">
        <v>116.57223175750866</v>
      </c>
      <c r="I14">
        <v>124.50473420168855</v>
      </c>
      <c r="J14">
        <v>135.00484787268073</v>
      </c>
      <c r="K14">
        <v>141.71799958216823</v>
      </c>
      <c r="L14">
        <v>145.12680393988458</v>
      </c>
      <c r="M14">
        <v>157.95894555135538</v>
      </c>
      <c r="N14">
        <v>172.27154794695448</v>
      </c>
      <c r="O14">
        <v>199.85458894185953</v>
      </c>
      <c r="P14">
        <v>260.32978510326598</v>
      </c>
      <c r="Q14">
        <v>400.35754289920595</v>
      </c>
      <c r="R14">
        <v>488.14039619629705</v>
      </c>
      <c r="S14">
        <v>554.64671672596683</v>
      </c>
      <c r="T14">
        <v>715.92493297587123</v>
      </c>
      <c r="U14">
        <v>920.51506955842297</v>
      </c>
      <c r="V14">
        <v>1141.6403164212866</v>
      </c>
      <c r="W14">
        <v>1221.5775496868523</v>
      </c>
      <c r="X14">
        <v>1183.3288731327862</v>
      </c>
      <c r="Y14">
        <v>1311.7958790780476</v>
      </c>
      <c r="Z14">
        <v>1634.4727260636087</v>
      </c>
      <c r="AA14">
        <v>1646.0972516685924</v>
      </c>
      <c r="AB14">
        <v>1677.4772784636987</v>
      </c>
      <c r="AC14">
        <v>1817.107177346729</v>
      </c>
      <c r="AD14">
        <v>2010.2534814032892</v>
      </c>
      <c r="AE14">
        <v>2341.1262975414602</v>
      </c>
      <c r="AF14">
        <v>2605.2711661780927</v>
      </c>
      <c r="AG14">
        <v>2796.2650331288401</v>
      </c>
      <c r="AH14">
        <v>3204.5806708892101</v>
      </c>
      <c r="AI14">
        <v>2843.5330260563765</v>
      </c>
      <c r="AJ14">
        <v>3305.4825047841482</v>
      </c>
      <c r="AK14">
        <v>3683.3377716470309</v>
      </c>
    </row>
    <row r="15" spans="1:37" hidden="1">
      <c r="A15" t="s">
        <v>4047</v>
      </c>
      <c r="B15" t="s">
        <v>1343</v>
      </c>
      <c r="C15" t="s">
        <v>4891</v>
      </c>
      <c r="D15" t="s">
        <v>4892</v>
      </c>
      <c r="E15" t="str">
        <f t="shared" si="0"/>
        <v>DZA.NY.GDP.MKTP.KD</v>
      </c>
      <c r="F15">
        <v>35291232178.486717</v>
      </c>
      <c r="G15">
        <v>36349967756.133621</v>
      </c>
      <c r="H15">
        <v>38676367201.213516</v>
      </c>
      <c r="I15">
        <v>40764892197.176804</v>
      </c>
      <c r="J15">
        <v>43047724736.928749</v>
      </c>
      <c r="K15">
        <v>44640489377.980904</v>
      </c>
      <c r="L15">
        <v>44819051776.712708</v>
      </c>
      <c r="M15">
        <v>44505319531.558327</v>
      </c>
      <c r="N15">
        <v>44060263881.067581</v>
      </c>
      <c r="O15">
        <v>45998916445.43882</v>
      </c>
      <c r="P15">
        <v>46366908061.660324</v>
      </c>
      <c r="Q15">
        <v>45810504880.262413</v>
      </c>
      <c r="R15">
        <v>46635095028.458153</v>
      </c>
      <c r="S15">
        <v>45655757680.596268</v>
      </c>
      <c r="T15">
        <v>45244857430.648071</v>
      </c>
      <c r="U15">
        <v>46964159664.584282</v>
      </c>
      <c r="V15">
        <v>48889689495.629036</v>
      </c>
      <c r="W15">
        <v>49427476044.498703</v>
      </c>
      <c r="X15">
        <v>51948279105.438797</v>
      </c>
      <c r="Y15">
        <v>53610624833.855202</v>
      </c>
      <c r="Z15">
        <v>54790058957.371849</v>
      </c>
      <c r="AA15">
        <v>56214597842.944214</v>
      </c>
      <c r="AB15">
        <v>58856686556.857872</v>
      </c>
      <c r="AC15">
        <v>62917798907.7929</v>
      </c>
      <c r="AD15">
        <v>66189522629.186989</v>
      </c>
      <c r="AE15">
        <v>69565187810.782516</v>
      </c>
      <c r="AF15">
        <v>70956491566.998169</v>
      </c>
      <c r="AG15">
        <v>73085186314.008118</v>
      </c>
      <c r="AH15">
        <v>74839230785.544296</v>
      </c>
      <c r="AI15">
        <v>76635372324.397339</v>
      </c>
      <c r="AJ15">
        <v>79164339611.102448</v>
      </c>
      <c r="AK15">
        <v>81143448101.380005</v>
      </c>
    </row>
    <row r="16" spans="1:37" hidden="1">
      <c r="A16" t="s">
        <v>4047</v>
      </c>
      <c r="B16" t="s">
        <v>1343</v>
      </c>
      <c r="C16" t="s">
        <v>4893</v>
      </c>
      <c r="D16" t="s">
        <v>4894</v>
      </c>
      <c r="E16" t="str">
        <f t="shared" si="0"/>
        <v>DZA.NY.GDP.MKTP.CD</v>
      </c>
      <c r="F16">
        <v>42345276287.593445</v>
      </c>
      <c r="G16">
        <v>44348670724.083107</v>
      </c>
      <c r="H16">
        <v>45207090667.867424</v>
      </c>
      <c r="I16">
        <v>48801372227.552849</v>
      </c>
      <c r="J16">
        <v>53698280322.58239</v>
      </c>
      <c r="K16">
        <v>57937867717.463646</v>
      </c>
      <c r="L16">
        <v>63696299985.040878</v>
      </c>
      <c r="M16">
        <v>66742269089.698692</v>
      </c>
      <c r="N16">
        <v>59089065516.869194</v>
      </c>
      <c r="O16">
        <v>55631488293.897583</v>
      </c>
      <c r="P16">
        <v>62045098370.082947</v>
      </c>
      <c r="Q16">
        <v>45715368143.978386</v>
      </c>
      <c r="R16">
        <v>48003297248.869102</v>
      </c>
      <c r="S16">
        <v>49946456681.238373</v>
      </c>
      <c r="T16">
        <v>42542573602.166908</v>
      </c>
      <c r="U16">
        <v>41764054034.65432</v>
      </c>
      <c r="V16">
        <v>46941496308.28447</v>
      </c>
      <c r="W16">
        <v>48177861890.888084</v>
      </c>
      <c r="X16">
        <v>48187780126.181854</v>
      </c>
      <c r="Y16">
        <v>48640613515.070229</v>
      </c>
      <c r="Z16">
        <v>54790058957.371849</v>
      </c>
      <c r="AA16">
        <v>55180990395.736885</v>
      </c>
      <c r="AB16">
        <v>57053038888.244942</v>
      </c>
      <c r="AC16">
        <v>68018606041.397293</v>
      </c>
      <c r="AD16">
        <v>85013944727.955048</v>
      </c>
      <c r="AE16">
        <v>102339100115.4467</v>
      </c>
      <c r="AF16">
        <v>117169320524.24352</v>
      </c>
      <c r="AG16">
        <v>135803556324.9203</v>
      </c>
      <c r="AH16">
        <v>170989269622.03677</v>
      </c>
      <c r="AI16">
        <v>138119949894.69626</v>
      </c>
      <c r="AJ16">
        <v>161979441019.24228</v>
      </c>
      <c r="AK16">
        <v>188681099191.02405</v>
      </c>
    </row>
    <row r="17" spans="1:37">
      <c r="A17" t="s">
        <v>4047</v>
      </c>
      <c r="B17" t="s">
        <v>1343</v>
      </c>
      <c r="C17" t="s">
        <v>4895</v>
      </c>
      <c r="D17" t="s">
        <v>4896</v>
      </c>
      <c r="E17" t="str">
        <f t="shared" si="0"/>
        <v>DZA.SL.TLF.TERT.ZS</v>
      </c>
      <c r="F17" t="s">
        <v>1768</v>
      </c>
      <c r="G17" t="s">
        <v>1768</v>
      </c>
      <c r="H17" t="s">
        <v>1768</v>
      </c>
      <c r="I17" t="s">
        <v>1768</v>
      </c>
      <c r="J17" t="s">
        <v>1768</v>
      </c>
      <c r="K17" t="s">
        <v>1768</v>
      </c>
      <c r="L17" t="s">
        <v>1768</v>
      </c>
      <c r="M17" t="s">
        <v>1768</v>
      </c>
      <c r="N17" t="s">
        <v>1768</v>
      </c>
      <c r="O17" t="s">
        <v>1768</v>
      </c>
      <c r="P17" t="s">
        <v>1768</v>
      </c>
      <c r="Q17" t="s">
        <v>1768</v>
      </c>
      <c r="R17" t="s">
        <v>1768</v>
      </c>
      <c r="S17" t="s">
        <v>1768</v>
      </c>
      <c r="T17" t="s">
        <v>1768</v>
      </c>
      <c r="U17">
        <v>6.4</v>
      </c>
      <c r="V17" t="s">
        <v>1768</v>
      </c>
      <c r="W17" t="s">
        <v>1768</v>
      </c>
      <c r="X17" t="s">
        <v>1768</v>
      </c>
      <c r="Y17" t="s">
        <v>1768</v>
      </c>
      <c r="Z17" t="s">
        <v>1768</v>
      </c>
      <c r="AA17" t="s">
        <v>1768</v>
      </c>
      <c r="AB17" t="s">
        <v>1768</v>
      </c>
      <c r="AC17" t="s">
        <v>1768</v>
      </c>
      <c r="AD17">
        <v>10</v>
      </c>
      <c r="AE17" t="s">
        <v>1768</v>
      </c>
      <c r="AF17" t="s">
        <v>1768</v>
      </c>
      <c r="AG17" t="s">
        <v>1768</v>
      </c>
      <c r="AH17" t="s">
        <v>1768</v>
      </c>
      <c r="AI17" t="s">
        <v>1768</v>
      </c>
      <c r="AJ17" t="s">
        <v>1768</v>
      </c>
      <c r="AK17" t="s">
        <v>1768</v>
      </c>
    </row>
    <row r="18" spans="1:37" hidden="1">
      <c r="A18" t="s">
        <v>4047</v>
      </c>
      <c r="B18" t="s">
        <v>1343</v>
      </c>
      <c r="C18" t="s">
        <v>4897</v>
      </c>
      <c r="D18" t="s">
        <v>4898</v>
      </c>
      <c r="E18" t="str">
        <f t="shared" si="0"/>
        <v>DZA.SP.DYN.LE00.IN</v>
      </c>
      <c r="F18">
        <v>59.603682926829272</v>
      </c>
      <c r="G18">
        <v>60.336317073170733</v>
      </c>
      <c r="H18">
        <v>61.125560975609766</v>
      </c>
      <c r="I18">
        <v>61.968512195121953</v>
      </c>
      <c r="J18">
        <v>62.849170731707325</v>
      </c>
      <c r="K18">
        <v>63.735999999999997</v>
      </c>
      <c r="L18">
        <v>64.587951219512206</v>
      </c>
      <c r="M18">
        <v>65.366902439024415</v>
      </c>
      <c r="N18">
        <v>66.046268292682939</v>
      </c>
      <c r="O18">
        <v>66.615073170731719</v>
      </c>
      <c r="P18">
        <v>67.071780487804872</v>
      </c>
      <c r="Q18">
        <v>67.428975609756108</v>
      </c>
      <c r="R18">
        <v>67.71919512195123</v>
      </c>
      <c r="S18">
        <v>67.975999999999999</v>
      </c>
      <c r="T18">
        <v>68.217878048780506</v>
      </c>
      <c r="U18">
        <v>68.465878048780496</v>
      </c>
      <c r="V18">
        <v>68.734487804878071</v>
      </c>
      <c r="W18">
        <v>69.025658536585368</v>
      </c>
      <c r="X18">
        <v>69.338365853658544</v>
      </c>
      <c r="Y18">
        <v>69.673048780487804</v>
      </c>
      <c r="Z18">
        <v>70.024170731707329</v>
      </c>
      <c r="AA18">
        <v>70.381121951219512</v>
      </c>
      <c r="AB18">
        <v>70.7299024390244</v>
      </c>
      <c r="AC18">
        <v>71.059000000000012</v>
      </c>
      <c r="AD18">
        <v>71.364902439024391</v>
      </c>
      <c r="AE18">
        <v>71.646146341463421</v>
      </c>
      <c r="AF18">
        <v>71.905292682926827</v>
      </c>
      <c r="AG18">
        <v>72.150902439024406</v>
      </c>
      <c r="AH18">
        <v>72.389048780487812</v>
      </c>
      <c r="AI18">
        <v>72.62275609756098</v>
      </c>
      <c r="AJ18">
        <v>72.852536585365868</v>
      </c>
      <c r="AK18" t="s">
        <v>1768</v>
      </c>
    </row>
    <row r="19" spans="1:37" hidden="1">
      <c r="A19" t="s">
        <v>4047</v>
      </c>
      <c r="B19" t="s">
        <v>1343</v>
      </c>
      <c r="C19" t="s">
        <v>1688</v>
      </c>
      <c r="D19" t="s">
        <v>1689</v>
      </c>
      <c r="E19" t="str">
        <f t="shared" si="0"/>
        <v>DZA.SP.POP.TOTL</v>
      </c>
      <c r="F19">
        <v>18811199</v>
      </c>
      <c r="G19">
        <v>19442423</v>
      </c>
      <c r="H19">
        <v>20095648</v>
      </c>
      <c r="I19">
        <v>20762767</v>
      </c>
      <c r="J19">
        <v>21433070</v>
      </c>
      <c r="K19">
        <v>22098298</v>
      </c>
      <c r="L19">
        <v>22753511</v>
      </c>
      <c r="M19">
        <v>23398470</v>
      </c>
      <c r="N19">
        <v>24035237</v>
      </c>
      <c r="O19">
        <v>24668100</v>
      </c>
      <c r="P19">
        <v>25299182</v>
      </c>
      <c r="Q19">
        <v>25930560</v>
      </c>
      <c r="R19">
        <v>26557969</v>
      </c>
      <c r="S19">
        <v>27169903</v>
      </c>
      <c r="T19">
        <v>27751086</v>
      </c>
      <c r="U19">
        <v>28291591</v>
      </c>
      <c r="V19">
        <v>28786855</v>
      </c>
      <c r="W19">
        <v>29242917</v>
      </c>
      <c r="X19">
        <v>29673694</v>
      </c>
      <c r="Y19">
        <v>30099010</v>
      </c>
      <c r="Z19">
        <v>30533827</v>
      </c>
      <c r="AA19">
        <v>30982214</v>
      </c>
      <c r="AB19">
        <v>31441848</v>
      </c>
      <c r="AC19">
        <v>31913462</v>
      </c>
      <c r="AD19">
        <v>32396048</v>
      </c>
      <c r="AE19">
        <v>32888449</v>
      </c>
      <c r="AF19">
        <v>33391953.999999996</v>
      </c>
      <c r="AG19">
        <v>33906605</v>
      </c>
      <c r="AH19">
        <v>34428028</v>
      </c>
      <c r="AI19">
        <v>34950168</v>
      </c>
      <c r="AJ19">
        <v>35468208</v>
      </c>
      <c r="AK19">
        <v>35980193</v>
      </c>
    </row>
    <row r="20" spans="1:37" hidden="1">
      <c r="A20" t="s">
        <v>4309</v>
      </c>
      <c r="B20" t="s">
        <v>1344</v>
      </c>
      <c r="C20" t="s">
        <v>4889</v>
      </c>
      <c r="D20" t="s">
        <v>4890</v>
      </c>
      <c r="E20" t="str">
        <f t="shared" si="0"/>
        <v>ASM.NY.GDP.DEFL.ZS</v>
      </c>
      <c r="F20" t="s">
        <v>1768</v>
      </c>
      <c r="G20" t="s">
        <v>1768</v>
      </c>
      <c r="H20" t="s">
        <v>1768</v>
      </c>
      <c r="I20" t="s">
        <v>1768</v>
      </c>
      <c r="J20" t="s">
        <v>1768</v>
      </c>
      <c r="K20" t="s">
        <v>1768</v>
      </c>
      <c r="L20" t="s">
        <v>1768</v>
      </c>
      <c r="M20" t="s">
        <v>1768</v>
      </c>
      <c r="N20" t="s">
        <v>1768</v>
      </c>
      <c r="O20" t="s">
        <v>1768</v>
      </c>
      <c r="P20" t="s">
        <v>1768</v>
      </c>
      <c r="Q20" t="s">
        <v>1768</v>
      </c>
      <c r="R20" t="s">
        <v>1768</v>
      </c>
      <c r="S20" t="s">
        <v>1768</v>
      </c>
      <c r="T20" t="s">
        <v>1768</v>
      </c>
      <c r="U20" t="s">
        <v>1768</v>
      </c>
      <c r="V20" t="s">
        <v>1768</v>
      </c>
      <c r="W20" t="s">
        <v>1768</v>
      </c>
      <c r="X20" t="s">
        <v>1768</v>
      </c>
      <c r="Y20" t="s">
        <v>1768</v>
      </c>
      <c r="Z20" t="s">
        <v>1768</v>
      </c>
      <c r="AA20" t="s">
        <v>1768</v>
      </c>
      <c r="AB20" t="s">
        <v>1768</v>
      </c>
      <c r="AC20" t="s">
        <v>1768</v>
      </c>
      <c r="AD20" t="s">
        <v>1768</v>
      </c>
      <c r="AE20" t="s">
        <v>1768</v>
      </c>
      <c r="AF20" t="s">
        <v>1768</v>
      </c>
      <c r="AG20" t="s">
        <v>1768</v>
      </c>
      <c r="AH20" t="s">
        <v>1768</v>
      </c>
      <c r="AI20" t="s">
        <v>1768</v>
      </c>
      <c r="AJ20" t="s">
        <v>1768</v>
      </c>
      <c r="AK20" t="s">
        <v>1768</v>
      </c>
    </row>
    <row r="21" spans="1:37" hidden="1">
      <c r="A21" t="s">
        <v>4309</v>
      </c>
      <c r="B21" t="s">
        <v>1344</v>
      </c>
      <c r="C21" t="s">
        <v>4891</v>
      </c>
      <c r="D21" t="s">
        <v>4892</v>
      </c>
      <c r="E21" t="str">
        <f t="shared" si="0"/>
        <v>ASM.NY.GDP.MKTP.KD</v>
      </c>
      <c r="F21" t="s">
        <v>1768</v>
      </c>
      <c r="G21" t="s">
        <v>1768</v>
      </c>
      <c r="H21" t="s">
        <v>1768</v>
      </c>
      <c r="I21" t="s">
        <v>1768</v>
      </c>
      <c r="J21" t="s">
        <v>1768</v>
      </c>
      <c r="K21" t="s">
        <v>1768</v>
      </c>
      <c r="L21" t="s">
        <v>1768</v>
      </c>
      <c r="M21" t="s">
        <v>1768</v>
      </c>
      <c r="N21" t="s">
        <v>1768</v>
      </c>
      <c r="O21" t="s">
        <v>1768</v>
      </c>
      <c r="P21" t="s">
        <v>1768</v>
      </c>
      <c r="Q21" t="s">
        <v>1768</v>
      </c>
      <c r="R21" t="s">
        <v>1768</v>
      </c>
      <c r="S21" t="s">
        <v>1768</v>
      </c>
      <c r="T21" t="s">
        <v>1768</v>
      </c>
      <c r="U21" t="s">
        <v>1768</v>
      </c>
      <c r="V21" t="s">
        <v>1768</v>
      </c>
      <c r="W21" t="s">
        <v>1768</v>
      </c>
      <c r="X21" t="s">
        <v>1768</v>
      </c>
      <c r="Y21" t="s">
        <v>1768</v>
      </c>
      <c r="Z21" t="s">
        <v>1768</v>
      </c>
      <c r="AA21" t="s">
        <v>1768</v>
      </c>
      <c r="AB21" t="s">
        <v>1768</v>
      </c>
      <c r="AC21" t="s">
        <v>1768</v>
      </c>
      <c r="AD21" t="s">
        <v>1768</v>
      </c>
      <c r="AE21" t="s">
        <v>1768</v>
      </c>
      <c r="AF21" t="s">
        <v>1768</v>
      </c>
      <c r="AG21" t="s">
        <v>1768</v>
      </c>
      <c r="AH21" t="s">
        <v>1768</v>
      </c>
      <c r="AI21" t="s">
        <v>1768</v>
      </c>
      <c r="AJ21" t="s">
        <v>1768</v>
      </c>
      <c r="AK21" t="s">
        <v>1768</v>
      </c>
    </row>
    <row r="22" spans="1:37" hidden="1">
      <c r="A22" t="s">
        <v>4309</v>
      </c>
      <c r="B22" t="s">
        <v>1344</v>
      </c>
      <c r="C22" t="s">
        <v>4893</v>
      </c>
      <c r="D22" t="s">
        <v>4894</v>
      </c>
      <c r="E22" t="str">
        <f t="shared" si="0"/>
        <v>ASM.NY.GDP.MKTP.CD</v>
      </c>
      <c r="F22" t="s">
        <v>1768</v>
      </c>
      <c r="G22" t="s">
        <v>1768</v>
      </c>
      <c r="H22" t="s">
        <v>1768</v>
      </c>
      <c r="I22" t="s">
        <v>1768</v>
      </c>
      <c r="J22" t="s">
        <v>1768</v>
      </c>
      <c r="K22" t="s">
        <v>1768</v>
      </c>
      <c r="L22" t="s">
        <v>1768</v>
      </c>
      <c r="M22" t="s">
        <v>1768</v>
      </c>
      <c r="N22" t="s">
        <v>1768</v>
      </c>
      <c r="O22" t="s">
        <v>1768</v>
      </c>
      <c r="P22" t="s">
        <v>1768</v>
      </c>
      <c r="Q22" t="s">
        <v>1768</v>
      </c>
      <c r="R22" t="s">
        <v>1768</v>
      </c>
      <c r="S22" t="s">
        <v>1768</v>
      </c>
      <c r="T22" t="s">
        <v>1768</v>
      </c>
      <c r="U22" t="s">
        <v>1768</v>
      </c>
      <c r="V22" t="s">
        <v>1768</v>
      </c>
      <c r="W22" t="s">
        <v>1768</v>
      </c>
      <c r="X22" t="s">
        <v>1768</v>
      </c>
      <c r="Y22" t="s">
        <v>1768</v>
      </c>
      <c r="Z22" t="s">
        <v>1768</v>
      </c>
      <c r="AA22" t="s">
        <v>1768</v>
      </c>
      <c r="AB22" t="s">
        <v>1768</v>
      </c>
      <c r="AC22" t="s">
        <v>1768</v>
      </c>
      <c r="AD22" t="s">
        <v>1768</v>
      </c>
      <c r="AE22" t="s">
        <v>1768</v>
      </c>
      <c r="AF22" t="s">
        <v>1768</v>
      </c>
      <c r="AG22" t="s">
        <v>1768</v>
      </c>
      <c r="AH22" t="s">
        <v>1768</v>
      </c>
      <c r="AI22" t="s">
        <v>1768</v>
      </c>
      <c r="AJ22" t="s">
        <v>1768</v>
      </c>
      <c r="AK22" t="s">
        <v>1768</v>
      </c>
    </row>
    <row r="23" spans="1:37">
      <c r="A23" t="s">
        <v>4309</v>
      </c>
      <c r="B23" t="s">
        <v>1344</v>
      </c>
      <c r="C23" t="s">
        <v>4895</v>
      </c>
      <c r="D23" t="s">
        <v>4896</v>
      </c>
      <c r="E23" t="str">
        <f t="shared" si="0"/>
        <v>ASM.SL.TLF.TERT.ZS</v>
      </c>
      <c r="F23" t="s">
        <v>1768</v>
      </c>
      <c r="G23" t="s">
        <v>1768</v>
      </c>
      <c r="H23" t="s">
        <v>1768</v>
      </c>
      <c r="I23" t="s">
        <v>1768</v>
      </c>
      <c r="J23" t="s">
        <v>1768</v>
      </c>
      <c r="K23" t="s">
        <v>1768</v>
      </c>
      <c r="L23" t="s">
        <v>1768</v>
      </c>
      <c r="M23" t="s">
        <v>1768</v>
      </c>
      <c r="N23" t="s">
        <v>1768</v>
      </c>
      <c r="O23" t="s">
        <v>1768</v>
      </c>
      <c r="P23" t="s">
        <v>1768</v>
      </c>
      <c r="Q23" t="s">
        <v>1768</v>
      </c>
      <c r="R23" t="s">
        <v>1768</v>
      </c>
      <c r="S23" t="s">
        <v>1768</v>
      </c>
      <c r="T23" t="s">
        <v>1768</v>
      </c>
      <c r="U23" t="s">
        <v>1768</v>
      </c>
      <c r="V23" t="s">
        <v>1768</v>
      </c>
      <c r="W23" t="s">
        <v>1768</v>
      </c>
      <c r="X23" t="s">
        <v>1768</v>
      </c>
      <c r="Y23" t="s">
        <v>1768</v>
      </c>
      <c r="Z23" t="s">
        <v>1768</v>
      </c>
      <c r="AA23" t="s">
        <v>1768</v>
      </c>
      <c r="AB23" t="s">
        <v>1768</v>
      </c>
      <c r="AC23" t="s">
        <v>1768</v>
      </c>
      <c r="AD23" t="s">
        <v>1768</v>
      </c>
      <c r="AE23" t="s">
        <v>1768</v>
      </c>
      <c r="AF23" t="s">
        <v>1768</v>
      </c>
      <c r="AG23" t="s">
        <v>1768</v>
      </c>
      <c r="AH23" t="s">
        <v>1768</v>
      </c>
      <c r="AI23" t="s">
        <v>1768</v>
      </c>
      <c r="AJ23" t="s">
        <v>1768</v>
      </c>
      <c r="AK23" t="s">
        <v>1768</v>
      </c>
    </row>
    <row r="24" spans="1:37" hidden="1">
      <c r="A24" t="s">
        <v>4309</v>
      </c>
      <c r="B24" t="s">
        <v>1344</v>
      </c>
      <c r="C24" t="s">
        <v>4897</v>
      </c>
      <c r="D24" t="s">
        <v>4898</v>
      </c>
      <c r="E24" t="str">
        <f t="shared" si="0"/>
        <v>ASM.SP.DYN.LE00.IN</v>
      </c>
      <c r="F24" t="s">
        <v>1768</v>
      </c>
      <c r="G24" t="s">
        <v>1768</v>
      </c>
      <c r="H24" t="s">
        <v>1768</v>
      </c>
      <c r="I24" t="s">
        <v>1768</v>
      </c>
      <c r="J24" t="s">
        <v>1768</v>
      </c>
      <c r="K24" t="s">
        <v>1768</v>
      </c>
      <c r="L24" t="s">
        <v>1768</v>
      </c>
      <c r="M24" t="s">
        <v>1768</v>
      </c>
      <c r="N24" t="s">
        <v>1768</v>
      </c>
      <c r="O24" t="s">
        <v>1768</v>
      </c>
      <c r="P24" t="s">
        <v>1768</v>
      </c>
      <c r="Q24" t="s">
        <v>1768</v>
      </c>
      <c r="R24" t="s">
        <v>1768</v>
      </c>
      <c r="S24" t="s">
        <v>1768</v>
      </c>
      <c r="T24" t="s">
        <v>1768</v>
      </c>
      <c r="U24" t="s">
        <v>1768</v>
      </c>
      <c r="V24" t="s">
        <v>1768</v>
      </c>
      <c r="W24" t="s">
        <v>1768</v>
      </c>
      <c r="X24" t="s">
        <v>1768</v>
      </c>
      <c r="Y24" t="s">
        <v>1768</v>
      </c>
      <c r="Z24" t="s">
        <v>1768</v>
      </c>
      <c r="AA24" t="s">
        <v>1768</v>
      </c>
      <c r="AB24" t="s">
        <v>1768</v>
      </c>
      <c r="AC24" t="s">
        <v>1768</v>
      </c>
      <c r="AD24" t="s">
        <v>1768</v>
      </c>
      <c r="AE24" t="s">
        <v>1768</v>
      </c>
      <c r="AF24" t="s">
        <v>1768</v>
      </c>
      <c r="AG24" t="s">
        <v>1768</v>
      </c>
      <c r="AH24" t="s">
        <v>1768</v>
      </c>
      <c r="AI24" t="s">
        <v>1768</v>
      </c>
      <c r="AJ24" t="s">
        <v>1768</v>
      </c>
      <c r="AK24" t="s">
        <v>1768</v>
      </c>
    </row>
    <row r="25" spans="1:37" hidden="1">
      <c r="A25" t="s">
        <v>4309</v>
      </c>
      <c r="B25" t="s">
        <v>1344</v>
      </c>
      <c r="C25" t="s">
        <v>1688</v>
      </c>
      <c r="D25" t="s">
        <v>1689</v>
      </c>
      <c r="E25" t="str">
        <f t="shared" si="0"/>
        <v>ASM.SP.POP.TOTL</v>
      </c>
      <c r="F25">
        <v>32526</v>
      </c>
      <c r="G25">
        <v>33557</v>
      </c>
      <c r="H25">
        <v>34797</v>
      </c>
      <c r="I25">
        <v>36203</v>
      </c>
      <c r="J25">
        <v>37706</v>
      </c>
      <c r="K25">
        <v>39253</v>
      </c>
      <c r="L25">
        <v>40834</v>
      </c>
      <c r="M25">
        <v>42446</v>
      </c>
      <c r="N25">
        <v>44048</v>
      </c>
      <c r="O25">
        <v>45595</v>
      </c>
      <c r="P25">
        <v>47052</v>
      </c>
      <c r="Q25">
        <v>48402</v>
      </c>
      <c r="R25">
        <v>49648</v>
      </c>
      <c r="S25">
        <v>50801</v>
      </c>
      <c r="T25">
        <v>51885</v>
      </c>
      <c r="U25">
        <v>52919</v>
      </c>
      <c r="V25">
        <v>53901</v>
      </c>
      <c r="W25">
        <v>54834</v>
      </c>
      <c r="X25">
        <v>55745</v>
      </c>
      <c r="Y25">
        <v>56667</v>
      </c>
      <c r="Z25">
        <v>57625</v>
      </c>
      <c r="AA25">
        <v>58633</v>
      </c>
      <c r="AB25">
        <v>59687</v>
      </c>
      <c r="AC25">
        <v>60774</v>
      </c>
      <c r="AD25">
        <v>61871</v>
      </c>
      <c r="AE25">
        <v>62962</v>
      </c>
      <c r="AF25">
        <v>64045</v>
      </c>
      <c r="AG25">
        <v>65130</v>
      </c>
      <c r="AH25">
        <v>66217</v>
      </c>
      <c r="AI25">
        <v>67312</v>
      </c>
      <c r="AJ25">
        <v>68420</v>
      </c>
      <c r="AK25">
        <v>69543</v>
      </c>
    </row>
    <row r="26" spans="1:37" hidden="1">
      <c r="A26" t="s">
        <v>4160</v>
      </c>
      <c r="B26" t="s">
        <v>1345</v>
      </c>
      <c r="C26" t="s">
        <v>4889</v>
      </c>
      <c r="D26" t="s">
        <v>4890</v>
      </c>
      <c r="E26" t="str">
        <f t="shared" si="0"/>
        <v>ADO.NY.GDP.DEFL.ZS</v>
      </c>
      <c r="F26">
        <v>40.747353793663081</v>
      </c>
      <c r="G26">
        <v>45.780137990522988</v>
      </c>
      <c r="H26">
        <v>51.99814423550194</v>
      </c>
      <c r="I26">
        <v>58.177731537794287</v>
      </c>
      <c r="J26">
        <v>64.498587098100884</v>
      </c>
      <c r="K26">
        <v>70.042549794927723</v>
      </c>
      <c r="L26">
        <v>77.662350463049577</v>
      </c>
      <c r="M26">
        <v>82.278754439205031</v>
      </c>
      <c r="N26">
        <v>87.162925206596555</v>
      </c>
      <c r="O26">
        <v>93.173849678087777</v>
      </c>
      <c r="P26">
        <v>100</v>
      </c>
      <c r="Q26">
        <v>106.93513934762035</v>
      </c>
      <c r="R26">
        <v>114.11131204882423</v>
      </c>
      <c r="S26">
        <v>119.28881737730801</v>
      </c>
      <c r="T26">
        <v>123.91703508765994</v>
      </c>
      <c r="U26">
        <v>130.03002330031731</v>
      </c>
      <c r="V26">
        <v>131.0666002521144</v>
      </c>
      <c r="W26">
        <v>133.98696266041006</v>
      </c>
      <c r="X26">
        <v>135.99617975826138</v>
      </c>
      <c r="Y26">
        <v>139.71156398984468</v>
      </c>
      <c r="Z26">
        <v>146.0181157999051</v>
      </c>
      <c r="AA26">
        <v>150.06281763110098</v>
      </c>
      <c r="AB26">
        <v>155.16495334605167</v>
      </c>
      <c r="AC26">
        <v>159.63370404901062</v>
      </c>
      <c r="AD26">
        <v>164.98143311639478</v>
      </c>
      <c r="AE26">
        <v>170.09585760821852</v>
      </c>
      <c r="AF26">
        <v>175.53892507726476</v>
      </c>
      <c r="AG26">
        <v>182.33228141358435</v>
      </c>
      <c r="AH26">
        <v>188.13974453482356</v>
      </c>
      <c r="AI26" t="s">
        <v>1768</v>
      </c>
      <c r="AJ26" t="s">
        <v>1768</v>
      </c>
      <c r="AK26" t="s">
        <v>1768</v>
      </c>
    </row>
    <row r="27" spans="1:37" hidden="1">
      <c r="A27" t="s">
        <v>4160</v>
      </c>
      <c r="B27" t="s">
        <v>1345</v>
      </c>
      <c r="C27" t="s">
        <v>4891</v>
      </c>
      <c r="D27" t="s">
        <v>4892</v>
      </c>
      <c r="E27" t="str">
        <f t="shared" si="0"/>
        <v>ADO.NY.GDP.MKTP.KD</v>
      </c>
      <c r="F27">
        <v>635087337.1665324</v>
      </c>
      <c r="G27">
        <v>634246045.20142889</v>
      </c>
      <c r="H27">
        <v>642151679.44868493</v>
      </c>
      <c r="I27">
        <v>653518507.83236134</v>
      </c>
      <c r="J27">
        <v>665181771.40396059</v>
      </c>
      <c r="K27">
        <v>680623539.53723907</v>
      </c>
      <c r="L27">
        <v>702766412.71542764</v>
      </c>
      <c r="M27">
        <v>741749727.1745249</v>
      </c>
      <c r="N27">
        <v>779536863.2632668</v>
      </c>
      <c r="O27">
        <v>817165343.67872036</v>
      </c>
      <c r="P27">
        <v>848065580.68793571</v>
      </c>
      <c r="Q27">
        <v>869657335.80758834</v>
      </c>
      <c r="R27">
        <v>877738325.54947317</v>
      </c>
      <c r="S27">
        <v>868684527.45184267</v>
      </c>
      <c r="T27">
        <v>889386976.08640969</v>
      </c>
      <c r="U27">
        <v>913911768.38664281</v>
      </c>
      <c r="V27">
        <v>956406307.34728742</v>
      </c>
      <c r="W27">
        <v>1043130113.0688306</v>
      </c>
      <c r="X27">
        <v>1076455908.3779364</v>
      </c>
      <c r="Y27">
        <v>1120580709.58425</v>
      </c>
      <c r="Z27">
        <v>1133644294.5424957</v>
      </c>
      <c r="AA27">
        <v>1267077319.9762645</v>
      </c>
      <c r="AB27">
        <v>1341509272.2273915</v>
      </c>
      <c r="AC27">
        <v>1432119979.3317604</v>
      </c>
      <c r="AD27">
        <v>1524990240.6253886</v>
      </c>
      <c r="AE27">
        <v>1615237069.2547612</v>
      </c>
      <c r="AF27">
        <v>1724910618.7345603</v>
      </c>
      <c r="AG27">
        <v>1749543575.6836436</v>
      </c>
      <c r="AH27">
        <v>1812015178.7243004</v>
      </c>
      <c r="AI27" t="s">
        <v>1768</v>
      </c>
      <c r="AJ27" t="s">
        <v>1768</v>
      </c>
      <c r="AK27" t="s">
        <v>1768</v>
      </c>
    </row>
    <row r="28" spans="1:37" hidden="1">
      <c r="A28" t="s">
        <v>4160</v>
      </c>
      <c r="B28" t="s">
        <v>1345</v>
      </c>
      <c r="C28" t="s">
        <v>4893</v>
      </c>
      <c r="D28" t="s">
        <v>4894</v>
      </c>
      <c r="E28" t="str">
        <f t="shared" si="0"/>
        <v>ADO.NY.GDP.MKTP.CD</v>
      </c>
      <c r="F28">
        <v>446377494.88049608</v>
      </c>
      <c r="G28">
        <v>388983013.89749461</v>
      </c>
      <c r="H28">
        <v>375914742.91814131</v>
      </c>
      <c r="I28">
        <v>327849949.00320977</v>
      </c>
      <c r="J28">
        <v>330073024.9372921</v>
      </c>
      <c r="K28">
        <v>346742901.74338305</v>
      </c>
      <c r="L28">
        <v>481996232.88586432</v>
      </c>
      <c r="M28">
        <v>611300198.45911968</v>
      </c>
      <c r="N28">
        <v>721426027.47538555</v>
      </c>
      <c r="O28">
        <v>795489397.96406937</v>
      </c>
      <c r="P28">
        <v>1028989439.4071459</v>
      </c>
      <c r="Q28">
        <v>1106890942.9884675</v>
      </c>
      <c r="R28">
        <v>1209992604.2881737</v>
      </c>
      <c r="S28">
        <v>1007090896.4373499</v>
      </c>
      <c r="T28">
        <v>1017544619.0931627</v>
      </c>
      <c r="U28">
        <v>1178745261.8282611</v>
      </c>
      <c r="V28">
        <v>1224023469.6913595</v>
      </c>
      <c r="W28">
        <v>1180646037.0127389</v>
      </c>
      <c r="X28">
        <v>1211953953.5615525</v>
      </c>
      <c r="Y28">
        <v>1239840265.6334488</v>
      </c>
      <c r="Z28">
        <v>1133644294.5424957</v>
      </c>
      <c r="AA28">
        <v>1264760246.4407477</v>
      </c>
      <c r="AB28">
        <v>1456198796.2938228</v>
      </c>
      <c r="AC28">
        <v>1917948475.275125</v>
      </c>
      <c r="AD28">
        <v>2322163502.262949</v>
      </c>
      <c r="AE28">
        <v>2539759285.9274735</v>
      </c>
      <c r="AF28">
        <v>2823503852.6232829</v>
      </c>
      <c r="AG28">
        <v>3245411583.7196965</v>
      </c>
      <c r="AH28">
        <v>3712034266.5067363</v>
      </c>
      <c r="AI28" t="s">
        <v>1768</v>
      </c>
      <c r="AJ28" t="s">
        <v>1768</v>
      </c>
      <c r="AK28" t="s">
        <v>1768</v>
      </c>
    </row>
    <row r="29" spans="1:37">
      <c r="A29" t="s">
        <v>4160</v>
      </c>
      <c r="B29" t="s">
        <v>1345</v>
      </c>
      <c r="C29" t="s">
        <v>4895</v>
      </c>
      <c r="D29" t="s">
        <v>4896</v>
      </c>
      <c r="E29" t="str">
        <f t="shared" si="0"/>
        <v>ADO.SL.TLF.TERT.ZS</v>
      </c>
      <c r="F29" t="s">
        <v>1768</v>
      </c>
      <c r="G29" t="s">
        <v>1768</v>
      </c>
      <c r="H29" t="s">
        <v>1768</v>
      </c>
      <c r="I29" t="s">
        <v>1768</v>
      </c>
      <c r="J29" t="s">
        <v>1768</v>
      </c>
      <c r="K29" t="s">
        <v>1768</v>
      </c>
      <c r="L29" t="s">
        <v>1768</v>
      </c>
      <c r="M29" t="s">
        <v>1768</v>
      </c>
      <c r="N29" t="s">
        <v>1768</v>
      </c>
      <c r="O29" t="s">
        <v>1768</v>
      </c>
      <c r="P29" t="s">
        <v>1768</v>
      </c>
      <c r="Q29" t="s">
        <v>1768</v>
      </c>
      <c r="R29" t="s">
        <v>1768</v>
      </c>
      <c r="S29" t="s">
        <v>1768</v>
      </c>
      <c r="T29" t="s">
        <v>1768</v>
      </c>
      <c r="U29" t="s">
        <v>1768</v>
      </c>
      <c r="V29" t="s">
        <v>1768</v>
      </c>
      <c r="W29" t="s">
        <v>1768</v>
      </c>
      <c r="X29" t="s">
        <v>1768</v>
      </c>
      <c r="Y29" t="s">
        <v>1768</v>
      </c>
      <c r="Z29" t="s">
        <v>1768</v>
      </c>
      <c r="AA29" t="s">
        <v>1768</v>
      </c>
      <c r="AB29" t="s">
        <v>1768</v>
      </c>
      <c r="AC29" t="s">
        <v>1768</v>
      </c>
      <c r="AD29" t="s">
        <v>1768</v>
      </c>
      <c r="AE29" t="s">
        <v>1768</v>
      </c>
      <c r="AF29" t="s">
        <v>1768</v>
      </c>
      <c r="AG29" t="s">
        <v>1768</v>
      </c>
      <c r="AH29" t="s">
        <v>1768</v>
      </c>
      <c r="AI29" t="s">
        <v>1768</v>
      </c>
      <c r="AJ29" t="s">
        <v>1768</v>
      </c>
      <c r="AK29" t="s">
        <v>1768</v>
      </c>
    </row>
    <row r="30" spans="1:37" hidden="1">
      <c r="A30" t="s">
        <v>4160</v>
      </c>
      <c r="B30" t="s">
        <v>1345</v>
      </c>
      <c r="C30" t="s">
        <v>4897</v>
      </c>
      <c r="D30" t="s">
        <v>4898</v>
      </c>
      <c r="E30" t="str">
        <f t="shared" si="0"/>
        <v>ADO.SP.DYN.LE00.IN</v>
      </c>
      <c r="F30" t="s">
        <v>1768</v>
      </c>
      <c r="G30" t="s">
        <v>1768</v>
      </c>
      <c r="H30" t="s">
        <v>1768</v>
      </c>
      <c r="I30" t="s">
        <v>1768</v>
      </c>
      <c r="J30" t="s">
        <v>1768</v>
      </c>
      <c r="K30" t="s">
        <v>1768</v>
      </c>
      <c r="L30" t="s">
        <v>1768</v>
      </c>
      <c r="M30" t="s">
        <v>1768</v>
      </c>
      <c r="N30" t="s">
        <v>1768</v>
      </c>
      <c r="O30" t="s">
        <v>1768</v>
      </c>
      <c r="P30" t="s">
        <v>1768</v>
      </c>
      <c r="Q30" t="s">
        <v>1768</v>
      </c>
      <c r="R30" t="s">
        <v>1768</v>
      </c>
      <c r="S30" t="s">
        <v>1768</v>
      </c>
      <c r="T30" t="s">
        <v>1768</v>
      </c>
      <c r="U30" t="s">
        <v>1768</v>
      </c>
      <c r="V30" t="s">
        <v>1768</v>
      </c>
      <c r="W30" t="s">
        <v>1768</v>
      </c>
      <c r="X30" t="s">
        <v>1768</v>
      </c>
      <c r="Y30" t="s">
        <v>1768</v>
      </c>
      <c r="Z30" t="s">
        <v>1768</v>
      </c>
      <c r="AA30" t="s">
        <v>1768</v>
      </c>
      <c r="AB30" t="s">
        <v>1768</v>
      </c>
      <c r="AC30" t="s">
        <v>1768</v>
      </c>
      <c r="AD30" t="s">
        <v>1768</v>
      </c>
      <c r="AE30" t="s">
        <v>1768</v>
      </c>
      <c r="AF30" t="s">
        <v>1768</v>
      </c>
      <c r="AG30" t="s">
        <v>1768</v>
      </c>
      <c r="AH30" t="s">
        <v>1768</v>
      </c>
      <c r="AI30" t="s">
        <v>1768</v>
      </c>
      <c r="AJ30" t="s">
        <v>1768</v>
      </c>
      <c r="AK30" t="s">
        <v>1768</v>
      </c>
    </row>
    <row r="31" spans="1:37" hidden="1">
      <c r="A31" t="s">
        <v>4160</v>
      </c>
      <c r="B31" t="s">
        <v>1345</v>
      </c>
      <c r="C31" t="s">
        <v>1688</v>
      </c>
      <c r="D31" t="s">
        <v>1689</v>
      </c>
      <c r="E31" t="str">
        <f t="shared" si="0"/>
        <v>ADO.SP.POP.TOTL</v>
      </c>
      <c r="F31">
        <v>37328</v>
      </c>
      <c r="G31">
        <v>39226</v>
      </c>
      <c r="H31">
        <v>41390</v>
      </c>
      <c r="I31">
        <v>43636</v>
      </c>
      <c r="J31">
        <v>45702</v>
      </c>
      <c r="K31">
        <v>47414</v>
      </c>
      <c r="L31">
        <v>48653</v>
      </c>
      <c r="M31">
        <v>49504</v>
      </c>
      <c r="N31">
        <v>50236</v>
      </c>
      <c r="O31">
        <v>51241</v>
      </c>
      <c r="P31">
        <v>52773</v>
      </c>
      <c r="Q31">
        <v>54996</v>
      </c>
      <c r="R31">
        <v>57767</v>
      </c>
      <c r="S31">
        <v>60670</v>
      </c>
      <c r="T31">
        <v>63111</v>
      </c>
      <c r="U31">
        <v>64699</v>
      </c>
      <c r="V31">
        <v>65227</v>
      </c>
      <c r="W31">
        <v>64905</v>
      </c>
      <c r="X31">
        <v>64246</v>
      </c>
      <c r="Y31">
        <v>63985</v>
      </c>
      <c r="Z31">
        <v>64634</v>
      </c>
      <c r="AA31">
        <v>66390</v>
      </c>
      <c r="AB31">
        <v>69043</v>
      </c>
      <c r="AC31">
        <v>72203</v>
      </c>
      <c r="AD31">
        <v>75292</v>
      </c>
      <c r="AE31">
        <v>77888</v>
      </c>
      <c r="AF31">
        <v>79874</v>
      </c>
      <c r="AG31">
        <v>81390</v>
      </c>
      <c r="AH31">
        <v>82577</v>
      </c>
      <c r="AI31">
        <v>83677</v>
      </c>
      <c r="AJ31">
        <v>84864</v>
      </c>
      <c r="AK31">
        <v>86165</v>
      </c>
    </row>
    <row r="32" spans="1:37" hidden="1">
      <c r="A32" t="s">
        <v>4048</v>
      </c>
      <c r="B32" t="s">
        <v>1346</v>
      </c>
      <c r="C32" t="s">
        <v>4889</v>
      </c>
      <c r="D32" t="s">
        <v>4890</v>
      </c>
      <c r="E32" t="str">
        <f t="shared" si="0"/>
        <v>AGO.NY.GDP.DEFL.ZS</v>
      </c>
      <c r="F32" t="s">
        <v>1768</v>
      </c>
      <c r="G32" t="s">
        <v>1768</v>
      </c>
      <c r="H32" t="s">
        <v>1768</v>
      </c>
      <c r="I32" t="s">
        <v>1768</v>
      </c>
      <c r="J32" t="s">
        <v>1768</v>
      </c>
      <c r="K32">
        <v>1.2939200560045149E-5</v>
      </c>
      <c r="L32">
        <v>1.1757252896180833E-5</v>
      </c>
      <c r="M32">
        <v>1.2657585118562991E-5</v>
      </c>
      <c r="N32">
        <v>1.2947632141475768E-5</v>
      </c>
      <c r="O32">
        <v>1.5010809202937449E-5</v>
      </c>
      <c r="P32">
        <v>1.6640776520732626E-5</v>
      </c>
      <c r="Q32">
        <v>4.4164551133461865E-5</v>
      </c>
      <c r="R32">
        <v>1.5578625696628561E-4</v>
      </c>
      <c r="S32">
        <v>2.1082251434910624E-3</v>
      </c>
      <c r="T32">
        <v>4.6899729116872298E-2</v>
      </c>
      <c r="U32">
        <v>0.93574644053328693</v>
      </c>
      <c r="V32">
        <v>51.461620404330453</v>
      </c>
      <c r="W32">
        <v>100</v>
      </c>
      <c r="X32">
        <v>135.31682520629795</v>
      </c>
      <c r="Y32">
        <v>888.94934590902108</v>
      </c>
      <c r="Z32">
        <v>4606.828453570648</v>
      </c>
      <c r="AA32">
        <v>9604.3571294042667</v>
      </c>
      <c r="AB32">
        <v>21178.304330938183</v>
      </c>
      <c r="AC32">
        <v>42894.136826742775</v>
      </c>
      <c r="AD32">
        <v>61212.276760287932</v>
      </c>
      <c r="AE32">
        <v>77099.693374571842</v>
      </c>
      <c r="AF32">
        <v>87154.40292602322</v>
      </c>
      <c r="AG32">
        <v>98150.179321509931</v>
      </c>
      <c r="AH32">
        <v>117467.71381636357</v>
      </c>
      <c r="AI32">
        <v>108752.97390428912</v>
      </c>
      <c r="AJ32">
        <v>133107.03171816771</v>
      </c>
      <c r="AK32">
        <v>160784.02574080412</v>
      </c>
    </row>
    <row r="33" spans="1:37" hidden="1">
      <c r="A33" t="s">
        <v>4048</v>
      </c>
      <c r="B33" t="s">
        <v>1346</v>
      </c>
      <c r="C33" t="s">
        <v>4891</v>
      </c>
      <c r="D33" t="s">
        <v>4892</v>
      </c>
      <c r="E33" t="str">
        <f t="shared" si="0"/>
        <v>AGO.NY.GDP.MKTP.KD</v>
      </c>
      <c r="F33" t="s">
        <v>1768</v>
      </c>
      <c r="G33" t="s">
        <v>1768</v>
      </c>
      <c r="H33" t="s">
        <v>1768</v>
      </c>
      <c r="I33" t="s">
        <v>1768</v>
      </c>
      <c r="J33" t="s">
        <v>1768</v>
      </c>
      <c r="K33">
        <v>7218737860.1535244</v>
      </c>
      <c r="L33">
        <v>7420862520.2378139</v>
      </c>
      <c r="M33">
        <v>8007110659.3366356</v>
      </c>
      <c r="N33">
        <v>8455508856.2594452</v>
      </c>
      <c r="O33">
        <v>8489330891.6844864</v>
      </c>
      <c r="P33">
        <v>8463862899.0094442</v>
      </c>
      <c r="Q33">
        <v>8362296544.2213402</v>
      </c>
      <c r="R33">
        <v>7785298082.6700735</v>
      </c>
      <c r="S33">
        <v>5862329456.2505627</v>
      </c>
      <c r="T33">
        <v>6067510987.2193193</v>
      </c>
      <c r="U33">
        <v>6698532129.8901224</v>
      </c>
      <c r="V33">
        <v>7448767728.4378319</v>
      </c>
      <c r="W33">
        <v>8037220378.9844217</v>
      </c>
      <c r="X33">
        <v>8584134106.3580446</v>
      </c>
      <c r="Y33">
        <v>8862242854.9228458</v>
      </c>
      <c r="Z33">
        <v>9129180360.5218601</v>
      </c>
      <c r="AA33">
        <v>9416016123.8920326</v>
      </c>
      <c r="AB33">
        <v>10780448533.68733</v>
      </c>
      <c r="AC33">
        <v>11137095732.432055</v>
      </c>
      <c r="AD33">
        <v>12382535738.554689</v>
      </c>
      <c r="AE33">
        <v>14643778507.355131</v>
      </c>
      <c r="AF33">
        <v>17680168880.777519</v>
      </c>
      <c r="AG33">
        <v>21674668197.08765</v>
      </c>
      <c r="AH33">
        <v>24669478551.835514</v>
      </c>
      <c r="AI33">
        <v>25264731265.146408</v>
      </c>
      <c r="AJ33">
        <v>26125663270.24271</v>
      </c>
      <c r="AK33">
        <v>27013935821.430962</v>
      </c>
    </row>
    <row r="34" spans="1:37" hidden="1">
      <c r="A34" t="s">
        <v>4048</v>
      </c>
      <c r="B34" t="s">
        <v>1346</v>
      </c>
      <c r="C34" t="s">
        <v>4893</v>
      </c>
      <c r="D34" t="s">
        <v>4894</v>
      </c>
      <c r="E34" t="str">
        <f t="shared" si="0"/>
        <v>AGO.NY.GDP.MKTP.CD</v>
      </c>
      <c r="F34" t="s">
        <v>1768</v>
      </c>
      <c r="G34" t="s">
        <v>1768</v>
      </c>
      <c r="H34" t="s">
        <v>1768</v>
      </c>
      <c r="I34" t="s">
        <v>1768</v>
      </c>
      <c r="J34" t="s">
        <v>1768</v>
      </c>
      <c r="K34">
        <v>6804278062.6266384</v>
      </c>
      <c r="L34">
        <v>6355849179.354579</v>
      </c>
      <c r="M34">
        <v>7383121653.6741314</v>
      </c>
      <c r="N34">
        <v>7975234067.3762703</v>
      </c>
      <c r="O34">
        <v>9283054576.2006016</v>
      </c>
      <c r="P34">
        <v>10260193360.680582</v>
      </c>
      <c r="Q34">
        <v>12193746624.678879</v>
      </c>
      <c r="R34">
        <v>5779394291.7581959</v>
      </c>
      <c r="S34">
        <v>5285600050.3454971</v>
      </c>
      <c r="T34">
        <v>4059577145.3630309</v>
      </c>
      <c r="U34">
        <v>5039534776.4902039</v>
      </c>
      <c r="V34">
        <v>7526446605.5171165</v>
      </c>
      <c r="W34">
        <v>7675412589.4552469</v>
      </c>
      <c r="X34">
        <v>6445192203.745533</v>
      </c>
      <c r="Y34">
        <v>6154480286.7383509</v>
      </c>
      <c r="Z34">
        <v>9129180360.5218601</v>
      </c>
      <c r="AA34">
        <v>8936023211.5332298</v>
      </c>
      <c r="AB34">
        <v>11431738445.416124</v>
      </c>
      <c r="AC34">
        <v>13956268299.107849</v>
      </c>
      <c r="AD34">
        <v>19775218957.996155</v>
      </c>
      <c r="AE34">
        <v>28233712737.528751</v>
      </c>
      <c r="AF34">
        <v>41789479931.101784</v>
      </c>
      <c r="AG34">
        <v>60449003467.913414</v>
      </c>
      <c r="AH34">
        <v>84178035579.405289</v>
      </c>
      <c r="AI34">
        <v>75492385927.77182</v>
      </c>
      <c r="AJ34">
        <v>82470894868.333664</v>
      </c>
      <c r="AK34">
        <v>100990011819.86441</v>
      </c>
    </row>
    <row r="35" spans="1:37">
      <c r="A35" t="s">
        <v>4048</v>
      </c>
      <c r="B35" t="s">
        <v>1346</v>
      </c>
      <c r="C35" t="s">
        <v>4895</v>
      </c>
      <c r="D35" t="s">
        <v>4896</v>
      </c>
      <c r="E35" t="str">
        <f t="shared" si="0"/>
        <v>AGO.SL.TLF.TERT.ZS</v>
      </c>
      <c r="F35" t="s">
        <v>1768</v>
      </c>
      <c r="G35" t="s">
        <v>1768</v>
      </c>
      <c r="H35" t="s">
        <v>1768</v>
      </c>
      <c r="I35" t="s">
        <v>1768</v>
      </c>
      <c r="J35" t="s">
        <v>1768</v>
      </c>
      <c r="K35" t="s">
        <v>1768</v>
      </c>
      <c r="L35" t="s">
        <v>1768</v>
      </c>
      <c r="M35" t="s">
        <v>1768</v>
      </c>
      <c r="N35" t="s">
        <v>1768</v>
      </c>
      <c r="O35" t="s">
        <v>1768</v>
      </c>
      <c r="P35" t="s">
        <v>1768</v>
      </c>
      <c r="Q35" t="s">
        <v>1768</v>
      </c>
      <c r="R35" t="s">
        <v>1768</v>
      </c>
      <c r="S35" t="s">
        <v>1768</v>
      </c>
      <c r="T35" t="s">
        <v>1768</v>
      </c>
      <c r="U35" t="s">
        <v>1768</v>
      </c>
      <c r="V35" t="s">
        <v>1768</v>
      </c>
      <c r="W35" t="s">
        <v>1768</v>
      </c>
      <c r="X35" t="s">
        <v>1768</v>
      </c>
      <c r="Y35" t="s">
        <v>1768</v>
      </c>
      <c r="Z35" t="s">
        <v>1768</v>
      </c>
      <c r="AA35" t="s">
        <v>1768</v>
      </c>
      <c r="AB35" t="s">
        <v>1768</v>
      </c>
      <c r="AC35" t="s">
        <v>1768</v>
      </c>
      <c r="AD35" t="s">
        <v>1768</v>
      </c>
      <c r="AE35" t="s">
        <v>1768</v>
      </c>
      <c r="AF35" t="s">
        <v>1768</v>
      </c>
      <c r="AG35" t="s">
        <v>1768</v>
      </c>
      <c r="AH35" t="s">
        <v>1768</v>
      </c>
      <c r="AI35" t="s">
        <v>1768</v>
      </c>
      <c r="AJ35" t="s">
        <v>1768</v>
      </c>
      <c r="AK35" t="s">
        <v>1768</v>
      </c>
    </row>
    <row r="36" spans="1:37" hidden="1">
      <c r="A36" t="s">
        <v>4048</v>
      </c>
      <c r="B36" t="s">
        <v>1346</v>
      </c>
      <c r="C36" t="s">
        <v>4897</v>
      </c>
      <c r="D36" t="s">
        <v>4898</v>
      </c>
      <c r="E36" t="str">
        <f t="shared" si="0"/>
        <v>AGO.SP.DYN.LE00.IN</v>
      </c>
      <c r="F36">
        <v>40.161804878048791</v>
      </c>
      <c r="G36">
        <v>40.290219512195129</v>
      </c>
      <c r="H36">
        <v>40.410048780487806</v>
      </c>
      <c r="I36">
        <v>40.529780487804885</v>
      </c>
      <c r="J36">
        <v>40.655487804878049</v>
      </c>
      <c r="K36">
        <v>40.780341463414636</v>
      </c>
      <c r="L36">
        <v>40.890560975609759</v>
      </c>
      <c r="M36">
        <v>40.977975609756101</v>
      </c>
      <c r="N36">
        <v>41.041804878048794</v>
      </c>
      <c r="O36">
        <v>41.091243902439032</v>
      </c>
      <c r="P36">
        <v>41.141414634146344</v>
      </c>
      <c r="Q36">
        <v>41.208878048780491</v>
      </c>
      <c r="R36">
        <v>41.314536585365857</v>
      </c>
      <c r="S36">
        <v>41.478195121951231</v>
      </c>
      <c r="T36">
        <v>41.716219512195124</v>
      </c>
      <c r="U36">
        <v>42.050926829268292</v>
      </c>
      <c r="V36">
        <v>42.501609756097565</v>
      </c>
      <c r="W36">
        <v>43.061634146341468</v>
      </c>
      <c r="X36">
        <v>43.714317073170733</v>
      </c>
      <c r="Y36">
        <v>44.439097560975618</v>
      </c>
      <c r="Z36">
        <v>45.204926829268302</v>
      </c>
      <c r="AA36">
        <v>45.973317073170733</v>
      </c>
      <c r="AB36">
        <v>46.7119268292683</v>
      </c>
      <c r="AC36">
        <v>47.393365853658537</v>
      </c>
      <c r="AD36">
        <v>48.003707317073179</v>
      </c>
      <c r="AE36">
        <v>48.53843902439025</v>
      </c>
      <c r="AF36">
        <v>49.007146341463425</v>
      </c>
      <c r="AG36">
        <v>49.435292682926836</v>
      </c>
      <c r="AH36">
        <v>49.84741463414634</v>
      </c>
      <c r="AI36">
        <v>50.251024390243906</v>
      </c>
      <c r="AJ36">
        <v>50.653658536585375</v>
      </c>
      <c r="AK36" t="s">
        <v>1768</v>
      </c>
    </row>
    <row r="37" spans="1:37" hidden="1">
      <c r="A37" t="s">
        <v>4048</v>
      </c>
      <c r="B37" t="s">
        <v>1346</v>
      </c>
      <c r="C37" t="s">
        <v>1688</v>
      </c>
      <c r="D37" t="s">
        <v>1689</v>
      </c>
      <c r="E37" t="str">
        <f t="shared" si="0"/>
        <v>AGO.SP.POP.TOTL</v>
      </c>
      <c r="F37">
        <v>7638420</v>
      </c>
      <c r="G37">
        <v>7903368</v>
      </c>
      <c r="H37">
        <v>8191774</v>
      </c>
      <c r="I37">
        <v>8491682</v>
      </c>
      <c r="J37">
        <v>8786652</v>
      </c>
      <c r="K37">
        <v>9065562</v>
      </c>
      <c r="L37">
        <v>9322550</v>
      </c>
      <c r="M37">
        <v>9562796</v>
      </c>
      <c r="N37">
        <v>9799680</v>
      </c>
      <c r="O37">
        <v>10052567</v>
      </c>
      <c r="P37">
        <v>10335052</v>
      </c>
      <c r="Q37">
        <v>10653515</v>
      </c>
      <c r="R37">
        <v>11002910</v>
      </c>
      <c r="S37">
        <v>11371750</v>
      </c>
      <c r="T37">
        <v>11742960</v>
      </c>
      <c r="U37">
        <v>12105105</v>
      </c>
      <c r="V37">
        <v>12452725</v>
      </c>
      <c r="W37">
        <v>12792237</v>
      </c>
      <c r="X37">
        <v>13138265</v>
      </c>
      <c r="Y37">
        <v>13511575</v>
      </c>
      <c r="Z37">
        <v>13926373</v>
      </c>
      <c r="AA37">
        <v>14388244</v>
      </c>
      <c r="AB37">
        <v>14890474</v>
      </c>
      <c r="AC37">
        <v>15419943</v>
      </c>
      <c r="AD37">
        <v>15957460</v>
      </c>
      <c r="AE37">
        <v>16489021</v>
      </c>
      <c r="AF37">
        <v>17010366</v>
      </c>
      <c r="AG37">
        <v>17525367</v>
      </c>
      <c r="AH37">
        <v>18037964</v>
      </c>
      <c r="AI37">
        <v>18555115</v>
      </c>
      <c r="AJ37">
        <v>19081912</v>
      </c>
      <c r="AK37">
        <v>19618432</v>
      </c>
    </row>
    <row r="38" spans="1:37" hidden="1">
      <c r="A38" t="s">
        <v>1347</v>
      </c>
      <c r="B38" t="s">
        <v>1348</v>
      </c>
      <c r="C38" t="s">
        <v>4889</v>
      </c>
      <c r="D38" t="s">
        <v>4890</v>
      </c>
      <c r="E38" t="str">
        <f t="shared" si="0"/>
        <v>ATG.NY.GDP.DEFL.ZS</v>
      </c>
      <c r="F38">
        <v>32.435901481347777</v>
      </c>
      <c r="G38">
        <v>35.239314806840994</v>
      </c>
      <c r="H38">
        <v>38.993203975265921</v>
      </c>
      <c r="I38">
        <v>41.386868091883677</v>
      </c>
      <c r="J38">
        <v>42.688684876871754</v>
      </c>
      <c r="K38">
        <v>45.989357618770242</v>
      </c>
      <c r="L38">
        <v>49.699717215013393</v>
      </c>
      <c r="M38">
        <v>53.481859695788458</v>
      </c>
      <c r="N38">
        <v>59.979271541934118</v>
      </c>
      <c r="O38">
        <v>62.516553548800914</v>
      </c>
      <c r="P38">
        <v>63.930971033156659</v>
      </c>
      <c r="Q38">
        <v>65.666186833151528</v>
      </c>
      <c r="R38">
        <v>67.235881146864216</v>
      </c>
      <c r="S38">
        <v>68.731257344687592</v>
      </c>
      <c r="T38">
        <v>70.807517939225463</v>
      </c>
      <c r="U38">
        <v>73.021597685623647</v>
      </c>
      <c r="V38">
        <v>74.901915385615411</v>
      </c>
      <c r="W38">
        <v>76.530815476832558</v>
      </c>
      <c r="X38">
        <v>78.379865903220406</v>
      </c>
      <c r="Y38">
        <v>79.139798507315632</v>
      </c>
      <c r="Z38">
        <v>96.011313141648159</v>
      </c>
      <c r="AA38">
        <v>92.933126054474698</v>
      </c>
      <c r="AB38">
        <v>93.982636288304008</v>
      </c>
      <c r="AC38">
        <v>94.163673017562928</v>
      </c>
      <c r="AD38">
        <v>93.779830178841763</v>
      </c>
      <c r="AE38">
        <v>99.6980664381162</v>
      </c>
      <c r="AF38">
        <v>100</v>
      </c>
      <c r="AG38">
        <v>123.25831417767836</v>
      </c>
      <c r="AH38">
        <v>126.98280188707535</v>
      </c>
      <c r="AI38">
        <v>126.96523683466565</v>
      </c>
      <c r="AJ38">
        <v>132.39935623922091</v>
      </c>
      <c r="AK38">
        <v>135.15892260034875</v>
      </c>
    </row>
    <row r="39" spans="1:37" hidden="1">
      <c r="A39" t="s">
        <v>1347</v>
      </c>
      <c r="B39" t="s">
        <v>1348</v>
      </c>
      <c r="C39" t="s">
        <v>4891</v>
      </c>
      <c r="D39" t="s">
        <v>4892</v>
      </c>
      <c r="E39" t="str">
        <f t="shared" si="0"/>
        <v>ATG.NY.GDP.MKTP.KD</v>
      </c>
      <c r="F39">
        <v>325800872.81484395</v>
      </c>
      <c r="G39">
        <v>339105677.76580739</v>
      </c>
      <c r="H39">
        <v>339673005.32835859</v>
      </c>
      <c r="I39">
        <v>355564228.76364893</v>
      </c>
      <c r="J39">
        <v>390244613.44464594</v>
      </c>
      <c r="K39">
        <v>421426377.29517967</v>
      </c>
      <c r="L39">
        <v>475029380.65000677</v>
      </c>
      <c r="M39">
        <v>514281883.68147033</v>
      </c>
      <c r="N39">
        <v>542165230.64279628</v>
      </c>
      <c r="O39">
        <v>573463791.99177587</v>
      </c>
      <c r="P39">
        <v>588059029.52995646</v>
      </c>
      <c r="Q39">
        <v>600034493.12631428</v>
      </c>
      <c r="R39">
        <v>605123888.05401826</v>
      </c>
      <c r="S39">
        <v>637740684.13781822</v>
      </c>
      <c r="T39">
        <v>678094522.43502879</v>
      </c>
      <c r="U39">
        <v>649771716.43124223</v>
      </c>
      <c r="V39">
        <v>693563480.72964132</v>
      </c>
      <c r="W39">
        <v>727449920.08670163</v>
      </c>
      <c r="X39">
        <v>759513521.06966412</v>
      </c>
      <c r="Y39">
        <v>790817671.32667673</v>
      </c>
      <c r="Z39">
        <v>802526700.64168215</v>
      </c>
      <c r="AA39">
        <v>820275710.92534614</v>
      </c>
      <c r="AB39">
        <v>840972692.20567024</v>
      </c>
      <c r="AC39">
        <v>883618151.88754153</v>
      </c>
      <c r="AD39">
        <v>945770280.03221774</v>
      </c>
      <c r="AE39">
        <v>985378773.36658657</v>
      </c>
      <c r="AF39">
        <v>1116207501.3145845</v>
      </c>
      <c r="AG39">
        <v>1009354031.6433669</v>
      </c>
      <c r="AH39">
        <v>1024206416.7160434</v>
      </c>
      <c r="AI39">
        <v>918245274.13932312</v>
      </c>
      <c r="AJ39">
        <v>836686777.08930576</v>
      </c>
      <c r="AK39">
        <v>801787943.10832965</v>
      </c>
    </row>
    <row r="40" spans="1:37" hidden="1">
      <c r="A40" t="s">
        <v>1347</v>
      </c>
      <c r="B40" t="s">
        <v>1348</v>
      </c>
      <c r="C40" t="s">
        <v>4893</v>
      </c>
      <c r="D40" t="s">
        <v>4894</v>
      </c>
      <c r="E40" t="str">
        <f t="shared" si="0"/>
        <v>ATG.NY.GDP.MKTP.CD</v>
      </c>
      <c r="F40">
        <v>110066664.72281925</v>
      </c>
      <c r="G40">
        <v>124462954.83894198</v>
      </c>
      <c r="H40">
        <v>137951855.34146014</v>
      </c>
      <c r="I40">
        <v>153270373.58944386</v>
      </c>
      <c r="J40">
        <v>173511108.04679441</v>
      </c>
      <c r="K40">
        <v>201862965.32386035</v>
      </c>
      <c r="L40">
        <v>245896291.95361117</v>
      </c>
      <c r="M40">
        <v>286474069.01475954</v>
      </c>
      <c r="N40">
        <v>338696290.31470406</v>
      </c>
      <c r="O40">
        <v>373403703.0350824</v>
      </c>
      <c r="P40">
        <v>391570363.45498836</v>
      </c>
      <c r="Q40">
        <v>410388899.41893733</v>
      </c>
      <c r="R40">
        <v>423762955.47903925</v>
      </c>
      <c r="S40">
        <v>456537023.0483765</v>
      </c>
      <c r="T40">
        <v>500088880.0570007</v>
      </c>
      <c r="U40">
        <v>494185188.30941182</v>
      </c>
      <c r="V40">
        <v>541074082.29613888</v>
      </c>
      <c r="W40">
        <v>579851829.75944734</v>
      </c>
      <c r="X40">
        <v>620037014.23493659</v>
      </c>
      <c r="Y40">
        <v>651851840.33973312</v>
      </c>
      <c r="Z40">
        <v>802526700.64168215</v>
      </c>
      <c r="AA40">
        <v>793977121.53341389</v>
      </c>
      <c r="AB40">
        <v>823203308.79503858</v>
      </c>
      <c r="AC40">
        <v>866613818.769122</v>
      </c>
      <c r="AD40">
        <v>923788805.16678274</v>
      </c>
      <c r="AE40">
        <v>1023216485.6330488</v>
      </c>
      <c r="AF40">
        <v>1162579142.8014452</v>
      </c>
      <c r="AG40">
        <v>1295798091.6817269</v>
      </c>
      <c r="AH40">
        <v>1354596646.4423931</v>
      </c>
      <c r="AI40">
        <v>1214286389.2547703</v>
      </c>
      <c r="AJ40">
        <v>1153788954.5729802</v>
      </c>
      <c r="AK40">
        <v>1128708616.852828</v>
      </c>
    </row>
    <row r="41" spans="1:37">
      <c r="A41" t="s">
        <v>1347</v>
      </c>
      <c r="B41" t="s">
        <v>1348</v>
      </c>
      <c r="C41" t="s">
        <v>4895</v>
      </c>
      <c r="D41" t="s">
        <v>4896</v>
      </c>
      <c r="E41" t="str">
        <f t="shared" si="0"/>
        <v>ATG.SL.TLF.TERT.ZS</v>
      </c>
      <c r="F41" t="s">
        <v>1768</v>
      </c>
      <c r="G41" t="s">
        <v>1768</v>
      </c>
      <c r="H41" t="s">
        <v>1768</v>
      </c>
      <c r="I41" t="s">
        <v>1768</v>
      </c>
      <c r="J41" t="s">
        <v>1768</v>
      </c>
      <c r="K41" t="s">
        <v>1768</v>
      </c>
      <c r="L41" t="s">
        <v>1768</v>
      </c>
      <c r="M41" t="s">
        <v>1768</v>
      </c>
      <c r="N41" t="s">
        <v>1768</v>
      </c>
      <c r="O41" t="s">
        <v>1768</v>
      </c>
      <c r="P41" t="s">
        <v>1768</v>
      </c>
      <c r="Q41" t="s">
        <v>1768</v>
      </c>
      <c r="R41" t="s">
        <v>1768</v>
      </c>
      <c r="S41" t="s">
        <v>1768</v>
      </c>
      <c r="T41" t="s">
        <v>1768</v>
      </c>
      <c r="U41" t="s">
        <v>1768</v>
      </c>
      <c r="V41" t="s">
        <v>1768</v>
      </c>
      <c r="W41" t="s">
        <v>1768</v>
      </c>
      <c r="X41" t="s">
        <v>1768</v>
      </c>
      <c r="Y41" t="s">
        <v>1768</v>
      </c>
      <c r="Z41" t="s">
        <v>1768</v>
      </c>
      <c r="AA41" t="s">
        <v>1768</v>
      </c>
      <c r="AB41">
        <v>8.1999998092651367</v>
      </c>
      <c r="AC41" t="s">
        <v>1768</v>
      </c>
      <c r="AD41" t="s">
        <v>1768</v>
      </c>
      <c r="AE41" t="s">
        <v>1768</v>
      </c>
      <c r="AF41" t="s">
        <v>1768</v>
      </c>
      <c r="AG41" t="s">
        <v>1768</v>
      </c>
      <c r="AH41" t="s">
        <v>1768</v>
      </c>
      <c r="AI41" t="s">
        <v>1768</v>
      </c>
      <c r="AJ41" t="s">
        <v>1768</v>
      </c>
      <c r="AK41" t="s">
        <v>1768</v>
      </c>
    </row>
    <row r="42" spans="1:37" hidden="1">
      <c r="A42" t="s">
        <v>1347</v>
      </c>
      <c r="B42" t="s">
        <v>1348</v>
      </c>
      <c r="C42" t="s">
        <v>4897</v>
      </c>
      <c r="D42" t="s">
        <v>4898</v>
      </c>
      <c r="E42" t="str">
        <f t="shared" si="0"/>
        <v>ATG.SP.DYN.LE00.IN</v>
      </c>
      <c r="F42" t="s">
        <v>1768</v>
      </c>
      <c r="G42" t="s">
        <v>1768</v>
      </c>
      <c r="H42">
        <v>72.248048780487807</v>
      </c>
      <c r="I42" t="s">
        <v>1768</v>
      </c>
      <c r="J42" t="s">
        <v>1768</v>
      </c>
      <c r="K42" t="s">
        <v>1768</v>
      </c>
      <c r="L42" t="s">
        <v>1768</v>
      </c>
      <c r="M42">
        <v>73.008292682926836</v>
      </c>
      <c r="N42" t="s">
        <v>1768</v>
      </c>
      <c r="O42" t="s">
        <v>1768</v>
      </c>
      <c r="P42" t="s">
        <v>1768</v>
      </c>
      <c r="Q42" t="s">
        <v>1768</v>
      </c>
      <c r="R42">
        <v>74.246341463414637</v>
      </c>
      <c r="S42" t="s">
        <v>1768</v>
      </c>
      <c r="T42" t="s">
        <v>1768</v>
      </c>
      <c r="U42" t="s">
        <v>1768</v>
      </c>
      <c r="V42" t="s">
        <v>1768</v>
      </c>
      <c r="W42">
        <v>74.731707317073173</v>
      </c>
      <c r="X42" t="s">
        <v>1768</v>
      </c>
      <c r="Y42" t="s">
        <v>1768</v>
      </c>
      <c r="Z42" t="s">
        <v>1768</v>
      </c>
      <c r="AA42" t="s">
        <v>1768</v>
      </c>
      <c r="AB42">
        <v>75.280487804878049</v>
      </c>
      <c r="AC42" t="s">
        <v>1768</v>
      </c>
      <c r="AD42" t="s">
        <v>1768</v>
      </c>
      <c r="AE42" t="s">
        <v>1768</v>
      </c>
      <c r="AF42" t="s">
        <v>1768</v>
      </c>
      <c r="AG42" t="s">
        <v>1768</v>
      </c>
      <c r="AH42" t="s">
        <v>1768</v>
      </c>
      <c r="AI42" t="s">
        <v>1768</v>
      </c>
      <c r="AJ42" t="s">
        <v>1768</v>
      </c>
      <c r="AK42" t="s">
        <v>1768</v>
      </c>
    </row>
    <row r="43" spans="1:37" hidden="1">
      <c r="A43" t="s">
        <v>1347</v>
      </c>
      <c r="B43" t="s">
        <v>1348</v>
      </c>
      <c r="C43" t="s">
        <v>1688</v>
      </c>
      <c r="D43" t="s">
        <v>1689</v>
      </c>
      <c r="E43" t="str">
        <f t="shared" si="0"/>
        <v>ATG.SP.POP.TOTL</v>
      </c>
      <c r="F43">
        <v>70228</v>
      </c>
      <c r="G43">
        <v>69639</v>
      </c>
      <c r="H43">
        <v>68803</v>
      </c>
      <c r="I43">
        <v>67792</v>
      </c>
      <c r="J43">
        <v>66701</v>
      </c>
      <c r="K43">
        <v>65614</v>
      </c>
      <c r="L43">
        <v>64539</v>
      </c>
      <c r="M43">
        <v>63510</v>
      </c>
      <c r="N43">
        <v>62669</v>
      </c>
      <c r="O43">
        <v>62192</v>
      </c>
      <c r="P43">
        <v>62202</v>
      </c>
      <c r="Q43">
        <v>62754</v>
      </c>
      <c r="R43">
        <v>63802</v>
      </c>
      <c r="S43">
        <v>65238</v>
      </c>
      <c r="T43">
        <v>66895</v>
      </c>
      <c r="U43">
        <v>68642</v>
      </c>
      <c r="V43">
        <v>70450</v>
      </c>
      <c r="W43">
        <v>72322</v>
      </c>
      <c r="X43">
        <v>74190</v>
      </c>
      <c r="Y43">
        <v>75985</v>
      </c>
      <c r="Z43">
        <v>77656</v>
      </c>
      <c r="AA43">
        <v>79165</v>
      </c>
      <c r="AB43">
        <v>80507</v>
      </c>
      <c r="AC43">
        <v>81716</v>
      </c>
      <c r="AD43">
        <v>82838</v>
      </c>
      <c r="AE43">
        <v>83916</v>
      </c>
      <c r="AF43">
        <v>84952</v>
      </c>
      <c r="AG43">
        <v>85935</v>
      </c>
      <c r="AH43">
        <v>86881</v>
      </c>
      <c r="AI43">
        <v>87802</v>
      </c>
      <c r="AJ43">
        <v>88710</v>
      </c>
      <c r="AK43">
        <v>89612</v>
      </c>
    </row>
    <row r="44" spans="1:37" hidden="1">
      <c r="A44" t="s">
        <v>4307</v>
      </c>
      <c r="B44" t="s">
        <v>4817</v>
      </c>
      <c r="C44" t="s">
        <v>4889</v>
      </c>
      <c r="D44" t="s">
        <v>4890</v>
      </c>
      <c r="E44" t="str">
        <f t="shared" si="0"/>
        <v>ARB.NY.GDP.DEFL.ZS</v>
      </c>
      <c r="F44" t="s">
        <v>1768</v>
      </c>
      <c r="G44" t="s">
        <v>1768</v>
      </c>
      <c r="H44" t="s">
        <v>1768</v>
      </c>
      <c r="I44" t="s">
        <v>1768</v>
      </c>
      <c r="J44" t="s">
        <v>1768</v>
      </c>
      <c r="K44" t="s">
        <v>1768</v>
      </c>
      <c r="L44" t="s">
        <v>1768</v>
      </c>
      <c r="M44" t="s">
        <v>1768</v>
      </c>
      <c r="N44" t="s">
        <v>1768</v>
      </c>
      <c r="O44" t="s">
        <v>1768</v>
      </c>
      <c r="P44" t="s">
        <v>1768</v>
      </c>
      <c r="Q44" t="s">
        <v>1768</v>
      </c>
      <c r="R44" t="s">
        <v>1768</v>
      </c>
      <c r="S44" t="s">
        <v>1768</v>
      </c>
      <c r="T44" t="s">
        <v>1768</v>
      </c>
      <c r="U44" t="s">
        <v>1768</v>
      </c>
      <c r="V44" t="s">
        <v>1768</v>
      </c>
      <c r="W44" t="s">
        <v>1768</v>
      </c>
      <c r="X44" t="s">
        <v>1768</v>
      </c>
      <c r="Y44" t="s">
        <v>1768</v>
      </c>
      <c r="Z44" t="s">
        <v>1768</v>
      </c>
      <c r="AA44" t="s">
        <v>1768</v>
      </c>
      <c r="AB44" t="s">
        <v>1768</v>
      </c>
      <c r="AC44" t="s">
        <v>1768</v>
      </c>
      <c r="AD44" t="s">
        <v>1768</v>
      </c>
      <c r="AE44" t="s">
        <v>1768</v>
      </c>
      <c r="AF44" t="s">
        <v>1768</v>
      </c>
      <c r="AG44" t="s">
        <v>1768</v>
      </c>
      <c r="AH44" t="s">
        <v>1768</v>
      </c>
      <c r="AI44" t="s">
        <v>1768</v>
      </c>
      <c r="AJ44" t="s">
        <v>1768</v>
      </c>
      <c r="AK44" t="s">
        <v>1768</v>
      </c>
    </row>
    <row r="45" spans="1:37" hidden="1">
      <c r="A45" t="s">
        <v>4307</v>
      </c>
      <c r="B45" t="s">
        <v>4817</v>
      </c>
      <c r="C45" t="s">
        <v>4891</v>
      </c>
      <c r="D45" t="s">
        <v>4892</v>
      </c>
      <c r="E45" t="str">
        <f t="shared" si="0"/>
        <v>ARB.NY.GDP.MKTP.KD</v>
      </c>
      <c r="F45">
        <v>428369500017.93811</v>
      </c>
      <c r="G45">
        <v>446581100948.91803</v>
      </c>
      <c r="H45">
        <v>430867310344.33582</v>
      </c>
      <c r="I45">
        <v>422086472270.15039</v>
      </c>
      <c r="J45">
        <v>429625088736.91125</v>
      </c>
      <c r="K45">
        <v>430684695078.12531</v>
      </c>
      <c r="L45">
        <v>432330800360.28577</v>
      </c>
      <c r="M45">
        <v>431123988174.46191</v>
      </c>
      <c r="N45">
        <v>450909948008.95679</v>
      </c>
      <c r="O45">
        <v>459024525510.01562</v>
      </c>
      <c r="P45">
        <v>494541163689.31525</v>
      </c>
      <c r="Q45">
        <v>521467261246.34784</v>
      </c>
      <c r="R45">
        <v>543515417587.88477</v>
      </c>
      <c r="S45">
        <v>558924397578.00098</v>
      </c>
      <c r="T45">
        <v>579142285769.78406</v>
      </c>
      <c r="U45">
        <v>595625543728.74207</v>
      </c>
      <c r="V45">
        <v>623008790601.71655</v>
      </c>
      <c r="W45">
        <v>645881142225.36267</v>
      </c>
      <c r="X45">
        <v>673805525791.24622</v>
      </c>
      <c r="Y45">
        <v>690436673265.56287</v>
      </c>
      <c r="Z45">
        <v>723520033051.85889</v>
      </c>
      <c r="AA45">
        <v>737080778848.97729</v>
      </c>
      <c r="AB45">
        <v>750946008885.52795</v>
      </c>
      <c r="AC45">
        <v>792306697562.08911</v>
      </c>
      <c r="AD45">
        <v>848368865872.24841</v>
      </c>
      <c r="AE45">
        <v>894507564001.92371</v>
      </c>
      <c r="AF45">
        <v>948396713413.49963</v>
      </c>
      <c r="AG45">
        <v>992586590826.12903</v>
      </c>
      <c r="AH45">
        <v>1047545038228.2179</v>
      </c>
      <c r="AI45">
        <v>1068117630878.415</v>
      </c>
      <c r="AJ45">
        <v>1115416102608.3101</v>
      </c>
      <c r="AK45">
        <v>1171779687641.6604</v>
      </c>
    </row>
    <row r="46" spans="1:37" hidden="1">
      <c r="A46" t="s">
        <v>4307</v>
      </c>
      <c r="B46" t="s">
        <v>4817</v>
      </c>
      <c r="C46" t="s">
        <v>4893</v>
      </c>
      <c r="D46" t="s">
        <v>4894</v>
      </c>
      <c r="E46" t="str">
        <f t="shared" si="0"/>
        <v>ARB.NY.GDP.MKTP.CD</v>
      </c>
      <c r="F46">
        <v>414394424088.41412</v>
      </c>
      <c r="G46">
        <v>427160465492.73468</v>
      </c>
      <c r="H46">
        <v>397772992207.63422</v>
      </c>
      <c r="I46">
        <v>375144428530.81488</v>
      </c>
      <c r="J46">
        <v>379401951001.2099</v>
      </c>
      <c r="K46">
        <v>374558384686.70673</v>
      </c>
      <c r="L46">
        <v>352482447496.3822</v>
      </c>
      <c r="M46">
        <v>376134488837.9046</v>
      </c>
      <c r="N46">
        <v>362752858146.039</v>
      </c>
      <c r="O46">
        <v>383212304680.48016</v>
      </c>
      <c r="P46">
        <v>431071469781.0929</v>
      </c>
      <c r="Q46">
        <v>423993835798.87982</v>
      </c>
      <c r="R46">
        <v>454085594396.57935</v>
      </c>
      <c r="S46">
        <v>459694767446.20428</v>
      </c>
      <c r="T46">
        <v>470012525442.18286</v>
      </c>
      <c r="U46">
        <v>504509511336.9729</v>
      </c>
      <c r="V46">
        <v>557213869941.85828</v>
      </c>
      <c r="W46">
        <v>592194509695.19922</v>
      </c>
      <c r="X46">
        <v>575529112144.22083</v>
      </c>
      <c r="Y46">
        <v>627935556949.32751</v>
      </c>
      <c r="Z46">
        <v>723520033051.85889</v>
      </c>
      <c r="AA46">
        <v>704258241483.80835</v>
      </c>
      <c r="AB46">
        <v>713988837492.62622</v>
      </c>
      <c r="AC46">
        <v>804067011822.4563</v>
      </c>
      <c r="AD46">
        <v>937516464013.32007</v>
      </c>
      <c r="AE46">
        <v>1139368024626.5862</v>
      </c>
      <c r="AF46">
        <v>1356259609964.3416</v>
      </c>
      <c r="AG46">
        <v>1569361554385.2239</v>
      </c>
      <c r="AH46">
        <v>1986866135345.458</v>
      </c>
      <c r="AI46">
        <v>1709525304611.7161</v>
      </c>
      <c r="AJ46">
        <v>1987306716745.7837</v>
      </c>
      <c r="AK46">
        <v>2401696064050.8311</v>
      </c>
    </row>
    <row r="47" spans="1:37">
      <c r="A47" t="s">
        <v>4307</v>
      </c>
      <c r="B47" t="s">
        <v>4817</v>
      </c>
      <c r="C47" t="s">
        <v>4895</v>
      </c>
      <c r="D47" t="s">
        <v>4896</v>
      </c>
      <c r="E47" t="str">
        <f t="shared" si="0"/>
        <v>ARB.SL.TLF.TERT.ZS</v>
      </c>
      <c r="F47" t="s">
        <v>1768</v>
      </c>
      <c r="G47" t="s">
        <v>1768</v>
      </c>
      <c r="H47" t="s">
        <v>1768</v>
      </c>
      <c r="I47" t="s">
        <v>1768</v>
      </c>
      <c r="J47" t="s">
        <v>1768</v>
      </c>
      <c r="K47" t="s">
        <v>1768</v>
      </c>
      <c r="L47" t="s">
        <v>1768</v>
      </c>
      <c r="M47" t="s">
        <v>1768</v>
      </c>
      <c r="N47" t="s">
        <v>1768</v>
      </c>
      <c r="O47" t="s">
        <v>1768</v>
      </c>
      <c r="P47" t="s">
        <v>1768</v>
      </c>
      <c r="Q47" t="s">
        <v>1768</v>
      </c>
      <c r="R47" t="s">
        <v>1768</v>
      </c>
      <c r="S47" t="s">
        <v>1768</v>
      </c>
      <c r="T47" t="s">
        <v>1768</v>
      </c>
      <c r="U47" t="s">
        <v>1768</v>
      </c>
      <c r="V47" t="s">
        <v>1768</v>
      </c>
      <c r="W47" t="s">
        <v>1768</v>
      </c>
      <c r="X47" t="s">
        <v>1768</v>
      </c>
      <c r="Y47" t="s">
        <v>1768</v>
      </c>
      <c r="Z47" t="s">
        <v>1768</v>
      </c>
      <c r="AA47" t="s">
        <v>1768</v>
      </c>
      <c r="AB47" t="s">
        <v>1768</v>
      </c>
      <c r="AC47" t="s">
        <v>1768</v>
      </c>
      <c r="AD47" t="s">
        <v>1768</v>
      </c>
      <c r="AE47" t="s">
        <v>1768</v>
      </c>
      <c r="AF47" t="s">
        <v>1768</v>
      </c>
      <c r="AG47" t="s">
        <v>1768</v>
      </c>
      <c r="AH47" t="s">
        <v>1768</v>
      </c>
      <c r="AI47" t="s">
        <v>1768</v>
      </c>
      <c r="AJ47" t="s">
        <v>1768</v>
      </c>
      <c r="AK47" t="s">
        <v>1768</v>
      </c>
    </row>
    <row r="48" spans="1:37" hidden="1">
      <c r="A48" t="s">
        <v>4307</v>
      </c>
      <c r="B48" t="s">
        <v>4817</v>
      </c>
      <c r="C48" t="s">
        <v>4897</v>
      </c>
      <c r="D48" t="s">
        <v>4898</v>
      </c>
      <c r="E48" t="str">
        <f t="shared" si="0"/>
        <v>ARB.SP.DYN.LE00.IN</v>
      </c>
      <c r="F48">
        <v>57.069448798800309</v>
      </c>
      <c r="G48">
        <v>57.600686379636997</v>
      </c>
      <c r="H48">
        <v>58.177377100259086</v>
      </c>
      <c r="I48">
        <v>58.801861636361707</v>
      </c>
      <c r="J48">
        <v>59.463333233515563</v>
      </c>
      <c r="K48">
        <v>60.150768282550551</v>
      </c>
      <c r="L48">
        <v>60.844523343306953</v>
      </c>
      <c r="M48">
        <v>61.523391787292574</v>
      </c>
      <c r="N48">
        <v>62.171502449368944</v>
      </c>
      <c r="O48">
        <v>62.780036850127928</v>
      </c>
      <c r="P48">
        <v>63.450144041148846</v>
      </c>
      <c r="Q48">
        <v>63.964671787467196</v>
      </c>
      <c r="R48">
        <v>64.367435920334088</v>
      </c>
      <c r="S48">
        <v>64.813012827662362</v>
      </c>
      <c r="T48">
        <v>65.242522770322125</v>
      </c>
      <c r="U48">
        <v>65.713031209409806</v>
      </c>
      <c r="V48">
        <v>66.115390976858762</v>
      </c>
      <c r="W48">
        <v>66.514651676059117</v>
      </c>
      <c r="X48">
        <v>66.900762497477587</v>
      </c>
      <c r="Y48">
        <v>67.291276770048455</v>
      </c>
      <c r="Z48">
        <v>67.658833512684112</v>
      </c>
      <c r="AA48">
        <v>68.009389206827606</v>
      </c>
      <c r="AB48">
        <v>68.328469450193154</v>
      </c>
      <c r="AC48">
        <v>68.612991598359173</v>
      </c>
      <c r="AD48">
        <v>68.877588511795238</v>
      </c>
      <c r="AE48">
        <v>69.120563494560358</v>
      </c>
      <c r="AF48">
        <v>69.362512468562841</v>
      </c>
      <c r="AG48">
        <v>69.607830949510671</v>
      </c>
      <c r="AH48">
        <v>69.856946716769968</v>
      </c>
      <c r="AI48">
        <v>70.115072187668602</v>
      </c>
      <c r="AJ48">
        <v>70.37668897504561</v>
      </c>
      <c r="AK48" t="s">
        <v>1768</v>
      </c>
    </row>
    <row r="49" spans="1:37" hidden="1">
      <c r="A49" t="s">
        <v>4307</v>
      </c>
      <c r="B49" t="s">
        <v>4817</v>
      </c>
      <c r="C49" t="s">
        <v>1688</v>
      </c>
      <c r="D49" t="s">
        <v>1689</v>
      </c>
      <c r="E49" t="str">
        <f t="shared" si="0"/>
        <v>ARB.SP.POP.TOTL</v>
      </c>
      <c r="F49">
        <v>166054271</v>
      </c>
      <c r="G49">
        <v>171350703.93756628</v>
      </c>
      <c r="H49">
        <v>176710498.53146309</v>
      </c>
      <c r="I49">
        <v>182116682.98862755</v>
      </c>
      <c r="J49">
        <v>187515172.94039962</v>
      </c>
      <c r="K49">
        <v>193014511.96948412</v>
      </c>
      <c r="L49">
        <v>198622106.57944697</v>
      </c>
      <c r="M49">
        <v>204219969.36353534</v>
      </c>
      <c r="N49">
        <v>209808992.98111999</v>
      </c>
      <c r="O49">
        <v>215324594.40000001</v>
      </c>
      <c r="P49">
        <v>222897615</v>
      </c>
      <c r="Q49">
        <v>228826030</v>
      </c>
      <c r="R49">
        <v>232730586</v>
      </c>
      <c r="S49">
        <v>238665591.64613512</v>
      </c>
      <c r="T49">
        <v>244458524.76095769</v>
      </c>
      <c r="U49">
        <v>251610144</v>
      </c>
      <c r="V49">
        <v>256942408</v>
      </c>
      <c r="W49">
        <v>262230608.39500001</v>
      </c>
      <c r="X49">
        <v>267545438</v>
      </c>
      <c r="Y49">
        <v>272993468</v>
      </c>
      <c r="Z49">
        <v>278744935</v>
      </c>
      <c r="AA49">
        <v>284686659</v>
      </c>
      <c r="AB49">
        <v>290899287</v>
      </c>
      <c r="AC49">
        <v>297337975</v>
      </c>
      <c r="AD49">
        <v>304070902</v>
      </c>
      <c r="AE49">
        <v>311038460</v>
      </c>
      <c r="AF49">
        <v>318257497</v>
      </c>
      <c r="AG49">
        <v>325643265</v>
      </c>
      <c r="AH49">
        <v>333100677</v>
      </c>
      <c r="AI49">
        <v>340421981</v>
      </c>
      <c r="AJ49">
        <v>347672135</v>
      </c>
      <c r="AK49">
        <v>354836030</v>
      </c>
    </row>
    <row r="50" spans="1:37" hidden="1">
      <c r="A50" t="s">
        <v>4220</v>
      </c>
      <c r="B50" t="s">
        <v>1349</v>
      </c>
      <c r="C50" t="s">
        <v>4889</v>
      </c>
      <c r="D50" t="s">
        <v>4890</v>
      </c>
      <c r="E50" t="str">
        <f t="shared" si="0"/>
        <v>ARG.NY.GDP.DEFL.ZS</v>
      </c>
      <c r="F50">
        <v>1.8630689218179554E-6</v>
      </c>
      <c r="G50">
        <v>3.8447053942631017E-6</v>
      </c>
      <c r="H50">
        <v>1.1826993589564396E-5</v>
      </c>
      <c r="I50">
        <v>5.7047436737340639E-5</v>
      </c>
      <c r="J50">
        <v>4.0317473895368498E-4</v>
      </c>
      <c r="K50">
        <v>2.9262508844843452E-3</v>
      </c>
      <c r="L50">
        <v>5.1051809937921206E-3</v>
      </c>
      <c r="M50">
        <v>1.1593170527800673E-2</v>
      </c>
      <c r="N50">
        <v>5.663163393902633E-2</v>
      </c>
      <c r="O50">
        <v>1.7882168033715933</v>
      </c>
      <c r="P50">
        <v>38.925786662854286</v>
      </c>
      <c r="Q50">
        <v>90.678876611088327</v>
      </c>
      <c r="R50">
        <v>101.48848808199263</v>
      </c>
      <c r="S50">
        <v>99.999997074237939</v>
      </c>
      <c r="T50">
        <v>102.84931952519341</v>
      </c>
      <c r="U50">
        <v>106.10469781446437</v>
      </c>
      <c r="V50">
        <v>106.04907538344573</v>
      </c>
      <c r="W50">
        <v>105.55705642611039</v>
      </c>
      <c r="X50">
        <v>103.75709200163948</v>
      </c>
      <c r="Y50">
        <v>101.85150240128998</v>
      </c>
      <c r="Z50">
        <v>102.90798487804649</v>
      </c>
      <c r="AA50">
        <v>101.7803409487849</v>
      </c>
      <c r="AB50">
        <v>132.87961068253469</v>
      </c>
      <c r="AC50">
        <v>146.82613379909495</v>
      </c>
      <c r="AD50">
        <v>160.36445945285573</v>
      </c>
      <c r="AE50">
        <v>174.54146328687705</v>
      </c>
      <c r="AF50">
        <v>197.97588530202739</v>
      </c>
      <c r="AG50">
        <v>226.20376083862527</v>
      </c>
      <c r="AH50">
        <v>269.33731259091047</v>
      </c>
      <c r="AI50">
        <v>296.21033057554894</v>
      </c>
      <c r="AJ50">
        <v>341.75614155178812</v>
      </c>
      <c r="AK50">
        <v>400.81336724902138</v>
      </c>
    </row>
    <row r="51" spans="1:37" hidden="1">
      <c r="A51" t="s">
        <v>4220</v>
      </c>
      <c r="B51" t="s">
        <v>1349</v>
      </c>
      <c r="C51" t="s">
        <v>4891</v>
      </c>
      <c r="D51" t="s">
        <v>4892</v>
      </c>
      <c r="E51" t="str">
        <f t="shared" si="0"/>
        <v>ARG.NY.GDP.MKTP.KD</v>
      </c>
      <c r="F51">
        <v>212127318773.80228</v>
      </c>
      <c r="G51">
        <v>200058275576.19382</v>
      </c>
      <c r="H51">
        <v>190141029714.57986</v>
      </c>
      <c r="I51">
        <v>197509229313.40372</v>
      </c>
      <c r="J51">
        <v>201877686114.39331</v>
      </c>
      <c r="K51">
        <v>186561877750.35492</v>
      </c>
      <c r="L51">
        <v>201255080489.85352</v>
      </c>
      <c r="M51">
        <v>207111589518.34631</v>
      </c>
      <c r="N51">
        <v>201815943167.57764</v>
      </c>
      <c r="O51">
        <v>186687437478.6283</v>
      </c>
      <c r="P51">
        <v>182208881976.73572</v>
      </c>
      <c r="Q51">
        <v>205294219093.90024</v>
      </c>
      <c r="R51">
        <v>229807939326.39404</v>
      </c>
      <c r="S51">
        <v>243382509292.534</v>
      </c>
      <c r="T51">
        <v>257586800996.26898</v>
      </c>
      <c r="U51">
        <v>250257916577.1571</v>
      </c>
      <c r="V51">
        <v>264088895397.01004</v>
      </c>
      <c r="W51">
        <v>285509269184.29193</v>
      </c>
      <c r="X51">
        <v>296501886735.8443</v>
      </c>
      <c r="Y51">
        <v>286463942700.2746</v>
      </c>
      <c r="Z51">
        <v>284203745280</v>
      </c>
      <c r="AA51">
        <v>271673657735.94989</v>
      </c>
      <c r="AB51">
        <v>242076212334.26392</v>
      </c>
      <c r="AC51">
        <v>263468585945.26111</v>
      </c>
      <c r="AD51">
        <v>287258675093.51862</v>
      </c>
      <c r="AE51">
        <v>313626005874.33893</v>
      </c>
      <c r="AF51">
        <v>340177780212.11432</v>
      </c>
      <c r="AG51">
        <v>369614509410.54565</v>
      </c>
      <c r="AH51">
        <v>394594682114.83179</v>
      </c>
      <c r="AI51">
        <v>397949689763.30151</v>
      </c>
      <c r="AJ51">
        <v>434405530243.88702</v>
      </c>
      <c r="AK51">
        <v>472935255183.88696</v>
      </c>
    </row>
    <row r="52" spans="1:37" hidden="1">
      <c r="A52" t="s">
        <v>4220</v>
      </c>
      <c r="B52" t="s">
        <v>1349</v>
      </c>
      <c r="C52" t="s">
        <v>4893</v>
      </c>
      <c r="D52" t="s">
        <v>4894</v>
      </c>
      <c r="E52" t="str">
        <f t="shared" si="0"/>
        <v>ARG.NY.GDP.MKTP.CD</v>
      </c>
      <c r="F52">
        <v>76961923741.946854</v>
      </c>
      <c r="G52">
        <v>78676842366.421326</v>
      </c>
      <c r="H52">
        <v>84307486836.724014</v>
      </c>
      <c r="I52">
        <v>103979106777.91101</v>
      </c>
      <c r="J52">
        <v>79092001998.032043</v>
      </c>
      <c r="K52">
        <v>88416668900.259598</v>
      </c>
      <c r="L52">
        <v>110934442762.69357</v>
      </c>
      <c r="M52">
        <v>111106191358.19745</v>
      </c>
      <c r="N52">
        <v>126206817196.09116</v>
      </c>
      <c r="O52">
        <v>76636898036.471176</v>
      </c>
      <c r="P52">
        <v>141352368714.69131</v>
      </c>
      <c r="Q52">
        <v>189719989668.1026</v>
      </c>
      <c r="R52">
        <v>228779382768.15149</v>
      </c>
      <c r="S52">
        <v>236753563469.87149</v>
      </c>
      <c r="T52">
        <v>257439956992</v>
      </c>
      <c r="U52">
        <v>258031878144</v>
      </c>
      <c r="V52">
        <v>272149757952</v>
      </c>
      <c r="W52">
        <v>292858888192</v>
      </c>
      <c r="X52">
        <v>298948362240</v>
      </c>
      <c r="Y52">
        <v>283523022848</v>
      </c>
      <c r="Z52">
        <v>284203745280</v>
      </c>
      <c r="AA52">
        <v>268696715264</v>
      </c>
      <c r="AB52">
        <v>102040334258.5797</v>
      </c>
      <c r="AC52">
        <v>129597103033.80698</v>
      </c>
      <c r="AD52">
        <v>153129481873.14301</v>
      </c>
      <c r="AE52">
        <v>183193408940.74152</v>
      </c>
      <c r="AF52">
        <v>214066231199.56235</v>
      </c>
      <c r="AG52">
        <v>260768703249.4343</v>
      </c>
      <c r="AH52">
        <v>326676673164.78345</v>
      </c>
      <c r="AI52">
        <v>307081774895.42383</v>
      </c>
      <c r="AJ52">
        <v>368710961381.4411</v>
      </c>
      <c r="AK52">
        <v>445988571981.98633</v>
      </c>
    </row>
    <row r="53" spans="1:37">
      <c r="A53" t="s">
        <v>4220</v>
      </c>
      <c r="B53" t="s">
        <v>1349</v>
      </c>
      <c r="C53" t="s">
        <v>4895</v>
      </c>
      <c r="D53" t="s">
        <v>4896</v>
      </c>
      <c r="E53" t="str">
        <f t="shared" si="0"/>
        <v>ARG.SL.TLF.TERT.ZS</v>
      </c>
      <c r="F53" t="s">
        <v>1768</v>
      </c>
      <c r="G53" t="s">
        <v>1768</v>
      </c>
      <c r="H53" t="s">
        <v>1768</v>
      </c>
      <c r="I53" t="s">
        <v>1768</v>
      </c>
      <c r="J53" t="s">
        <v>1768</v>
      </c>
      <c r="K53" t="s">
        <v>1768</v>
      </c>
      <c r="L53" t="s">
        <v>1768</v>
      </c>
      <c r="M53" t="s">
        <v>1768</v>
      </c>
      <c r="N53" t="s">
        <v>1768</v>
      </c>
      <c r="O53" t="s">
        <v>1768</v>
      </c>
      <c r="P53" t="s">
        <v>1768</v>
      </c>
      <c r="Q53" t="s">
        <v>1768</v>
      </c>
      <c r="R53" t="s">
        <v>1768</v>
      </c>
      <c r="S53" t="s">
        <v>1768</v>
      </c>
      <c r="T53" t="s">
        <v>1768</v>
      </c>
      <c r="U53" t="s">
        <v>1768</v>
      </c>
      <c r="V53" t="s">
        <v>1768</v>
      </c>
      <c r="W53" t="s">
        <v>1768</v>
      </c>
      <c r="X53" t="s">
        <v>1768</v>
      </c>
      <c r="Y53" t="s">
        <v>1768</v>
      </c>
      <c r="Z53" t="s">
        <v>1768</v>
      </c>
      <c r="AA53" t="s">
        <v>1768</v>
      </c>
      <c r="AB53">
        <v>26.200000762939453</v>
      </c>
      <c r="AC53">
        <v>26.799999237060547</v>
      </c>
      <c r="AD53">
        <v>27.299999237060547</v>
      </c>
      <c r="AE53">
        <v>29.200000762939453</v>
      </c>
      <c r="AF53">
        <v>29.600000381469727</v>
      </c>
      <c r="AG53" t="s">
        <v>1768</v>
      </c>
      <c r="AH53" t="s">
        <v>1768</v>
      </c>
      <c r="AI53" t="s">
        <v>1768</v>
      </c>
      <c r="AJ53" t="s">
        <v>1768</v>
      </c>
      <c r="AK53" t="s">
        <v>1768</v>
      </c>
    </row>
    <row r="54" spans="1:37" hidden="1">
      <c r="A54" t="s">
        <v>4220</v>
      </c>
      <c r="B54" t="s">
        <v>1349</v>
      </c>
      <c r="C54" t="s">
        <v>4897</v>
      </c>
      <c r="D54" t="s">
        <v>4898</v>
      </c>
      <c r="E54" t="str">
        <f t="shared" si="0"/>
        <v>ARG.SP.DYN.LE00.IN</v>
      </c>
      <c r="F54">
        <v>69.469609756097569</v>
      </c>
      <c r="G54">
        <v>69.741780487804888</v>
      </c>
      <c r="H54">
        <v>69.990439024390255</v>
      </c>
      <c r="I54">
        <v>70.21212195121953</v>
      </c>
      <c r="J54">
        <v>70.40931707317074</v>
      </c>
      <c r="K54">
        <v>70.586512195121969</v>
      </c>
      <c r="L54">
        <v>70.753707317073179</v>
      </c>
      <c r="M54">
        <v>70.922390243902441</v>
      </c>
      <c r="N54">
        <v>71.100536585365859</v>
      </c>
      <c r="O54">
        <v>71.29217073170733</v>
      </c>
      <c r="P54">
        <v>71.498292682926845</v>
      </c>
      <c r="Q54">
        <v>71.717926829268293</v>
      </c>
      <c r="R54">
        <v>71.944073170731713</v>
      </c>
      <c r="S54">
        <v>72.171756097561001</v>
      </c>
      <c r="T54">
        <v>72.398439024390257</v>
      </c>
      <c r="U54">
        <v>72.623634146341459</v>
      </c>
      <c r="V54">
        <v>72.846292682926844</v>
      </c>
      <c r="W54">
        <v>73.067390243902452</v>
      </c>
      <c r="X54">
        <v>73.286463414634156</v>
      </c>
      <c r="Y54">
        <v>73.503463414634155</v>
      </c>
      <c r="Z54">
        <v>73.717975609756095</v>
      </c>
      <c r="AA54">
        <v>73.929512195121958</v>
      </c>
      <c r="AB54">
        <v>74.138609756097566</v>
      </c>
      <c r="AC54">
        <v>74.344292682926834</v>
      </c>
      <c r="AD54">
        <v>74.545585365853668</v>
      </c>
      <c r="AE54">
        <v>74.741463414634154</v>
      </c>
      <c r="AF54">
        <v>74.931439024390244</v>
      </c>
      <c r="AG54">
        <v>75.114975609756115</v>
      </c>
      <c r="AH54">
        <v>75.292536585365866</v>
      </c>
      <c r="AI54">
        <v>75.464097560975603</v>
      </c>
      <c r="AJ54">
        <v>75.632146341463425</v>
      </c>
      <c r="AK54" t="s">
        <v>1768</v>
      </c>
    </row>
    <row r="55" spans="1:37" hidden="1">
      <c r="A55" t="s">
        <v>4220</v>
      </c>
      <c r="B55" t="s">
        <v>1349</v>
      </c>
      <c r="C55" t="s">
        <v>1688</v>
      </c>
      <c r="D55" t="s">
        <v>1689</v>
      </c>
      <c r="E55" t="str">
        <f t="shared" si="0"/>
        <v>ARG.SP.POP.TOTL</v>
      </c>
      <c r="F55">
        <v>28131040</v>
      </c>
      <c r="G55">
        <v>28561561</v>
      </c>
      <c r="H55">
        <v>29001060</v>
      </c>
      <c r="I55">
        <v>29447973</v>
      </c>
      <c r="J55">
        <v>29899743</v>
      </c>
      <c r="K55">
        <v>30354240</v>
      </c>
      <c r="L55">
        <v>30810984</v>
      </c>
      <c r="M55">
        <v>31269799</v>
      </c>
      <c r="N55">
        <v>31729130</v>
      </c>
      <c r="O55">
        <v>32187173</v>
      </c>
      <c r="P55">
        <v>32642442</v>
      </c>
      <c r="Q55">
        <v>33093578.999999996</v>
      </c>
      <c r="R55">
        <v>33540023</v>
      </c>
      <c r="S55">
        <v>33982035</v>
      </c>
      <c r="T55">
        <v>34420352</v>
      </c>
      <c r="U55">
        <v>34855160</v>
      </c>
      <c r="V55">
        <v>35287113</v>
      </c>
      <c r="W55">
        <v>35714929</v>
      </c>
      <c r="X55">
        <v>36134642</v>
      </c>
      <c r="Y55">
        <v>36541029</v>
      </c>
      <c r="Z55">
        <v>36930709</v>
      </c>
      <c r="AA55">
        <v>37302116</v>
      </c>
      <c r="AB55">
        <v>37657340</v>
      </c>
      <c r="AC55">
        <v>38001251</v>
      </c>
      <c r="AD55">
        <v>38340778</v>
      </c>
      <c r="AE55">
        <v>38681174</v>
      </c>
      <c r="AF55">
        <v>39023850</v>
      </c>
      <c r="AG55">
        <v>39368066</v>
      </c>
      <c r="AH55">
        <v>39714298</v>
      </c>
      <c r="AI55">
        <v>40062470</v>
      </c>
      <c r="AJ55">
        <v>40412376</v>
      </c>
      <c r="AK55">
        <v>40764561</v>
      </c>
    </row>
    <row r="56" spans="1:37" hidden="1">
      <c r="A56" t="s">
        <v>4191</v>
      </c>
      <c r="B56" t="s">
        <v>1350</v>
      </c>
      <c r="C56" t="s">
        <v>4889</v>
      </c>
      <c r="D56" t="s">
        <v>4890</v>
      </c>
      <c r="E56" t="str">
        <f t="shared" si="0"/>
        <v>ARM.NY.GDP.DEFL.ZS</v>
      </c>
      <c r="F56" t="s">
        <v>1768</v>
      </c>
      <c r="G56" t="s">
        <v>1768</v>
      </c>
      <c r="H56" t="s">
        <v>1768</v>
      </c>
      <c r="I56" t="s">
        <v>1768</v>
      </c>
      <c r="J56" t="s">
        <v>1768</v>
      </c>
      <c r="K56" t="s">
        <v>1768</v>
      </c>
      <c r="L56" t="s">
        <v>1768</v>
      </c>
      <c r="M56" t="s">
        <v>1768</v>
      </c>
      <c r="N56" t="s">
        <v>1768</v>
      </c>
      <c r="O56" t="s">
        <v>1768</v>
      </c>
      <c r="P56">
        <v>4.2536958398927821E-3</v>
      </c>
      <c r="Q56">
        <v>7.6305392557675395E-3</v>
      </c>
      <c r="R56">
        <v>5.1033605858775068E-2</v>
      </c>
      <c r="S56">
        <v>0.7609960141828811</v>
      </c>
      <c r="T56">
        <v>32.017360847046554</v>
      </c>
      <c r="U56">
        <v>83.617793888331065</v>
      </c>
      <c r="V56">
        <v>100</v>
      </c>
      <c r="W56">
        <v>117.73599450745999</v>
      </c>
      <c r="X56">
        <v>130.3319772285198</v>
      </c>
      <c r="Y56">
        <v>130.40210114785268</v>
      </c>
      <c r="Z56">
        <v>128.61079878431551</v>
      </c>
      <c r="AA56">
        <v>133.84415216447698</v>
      </c>
      <c r="AB56">
        <v>137.01597457024482</v>
      </c>
      <c r="AC56">
        <v>143.26540799094556</v>
      </c>
      <c r="AD56">
        <v>152.30478577969944</v>
      </c>
      <c r="AE56">
        <v>157.23921144138535</v>
      </c>
      <c r="AF56">
        <v>164.50343920714965</v>
      </c>
      <c r="AG56">
        <v>171.46649206010238</v>
      </c>
      <c r="AH56">
        <v>181.73658453045553</v>
      </c>
      <c r="AI56">
        <v>186.38347096271383</v>
      </c>
      <c r="AJ56">
        <v>203.47468971451579</v>
      </c>
      <c r="AK56">
        <v>212.06303080521062</v>
      </c>
    </row>
    <row r="57" spans="1:37" hidden="1">
      <c r="A57" t="s">
        <v>4191</v>
      </c>
      <c r="B57" t="s">
        <v>1350</v>
      </c>
      <c r="C57" t="s">
        <v>4891</v>
      </c>
      <c r="D57" t="s">
        <v>4892</v>
      </c>
      <c r="E57" t="str">
        <f t="shared" si="0"/>
        <v>ARM.NY.GDP.MKTP.KD</v>
      </c>
      <c r="F57" t="s">
        <v>1768</v>
      </c>
      <c r="G57" t="s">
        <v>1768</v>
      </c>
      <c r="H57" t="s">
        <v>1768</v>
      </c>
      <c r="I57" t="s">
        <v>1768</v>
      </c>
      <c r="J57" t="s">
        <v>1768</v>
      </c>
      <c r="K57" t="s">
        <v>1768</v>
      </c>
      <c r="L57" t="s">
        <v>1768</v>
      </c>
      <c r="M57" t="s">
        <v>1768</v>
      </c>
      <c r="N57" t="s">
        <v>1768</v>
      </c>
      <c r="O57" t="s">
        <v>1768</v>
      </c>
      <c r="P57">
        <v>2819375628.5382204</v>
      </c>
      <c r="Q57">
        <v>2489508722.8043518</v>
      </c>
      <c r="R57">
        <v>1448894008.2464566</v>
      </c>
      <c r="S57">
        <v>1321391353.017745</v>
      </c>
      <c r="T57">
        <v>1392746522.9493325</v>
      </c>
      <c r="U57">
        <v>1488846010.8491697</v>
      </c>
      <c r="V57">
        <v>1576172795.9091547</v>
      </c>
      <c r="W57">
        <v>1628518750.6051755</v>
      </c>
      <c r="X57">
        <v>1747400619.3993533</v>
      </c>
      <c r="Y57">
        <v>1805064839.8395321</v>
      </c>
      <c r="Z57">
        <v>1911563665.3900604</v>
      </c>
      <c r="AA57">
        <v>2094244951.8502865</v>
      </c>
      <c r="AB57">
        <v>2370398385.0789075</v>
      </c>
      <c r="AC57">
        <v>2703221164.3377423</v>
      </c>
      <c r="AD57">
        <v>2986190081.0546994</v>
      </c>
      <c r="AE57">
        <v>3400246575.1142464</v>
      </c>
      <c r="AF57">
        <v>3849011237.5872874</v>
      </c>
      <c r="AG57">
        <v>4378219566.0440664</v>
      </c>
      <c r="AH57">
        <v>4680316716.1011066</v>
      </c>
      <c r="AI57">
        <v>4018052432.521503</v>
      </c>
      <c r="AJ57">
        <v>4102285513.2271833</v>
      </c>
      <c r="AK57">
        <v>4290990646.8356338</v>
      </c>
    </row>
    <row r="58" spans="1:37" hidden="1">
      <c r="A58" t="s">
        <v>4191</v>
      </c>
      <c r="B58" t="s">
        <v>1350</v>
      </c>
      <c r="C58" t="s">
        <v>4893</v>
      </c>
      <c r="D58" t="s">
        <v>4894</v>
      </c>
      <c r="E58" t="str">
        <f t="shared" si="0"/>
        <v>ARM.NY.GDP.MKTP.CD</v>
      </c>
      <c r="F58" t="s">
        <v>1768</v>
      </c>
      <c r="G58" t="s">
        <v>1768</v>
      </c>
      <c r="H58" t="s">
        <v>1768</v>
      </c>
      <c r="I58" t="s">
        <v>1768</v>
      </c>
      <c r="J58" t="s">
        <v>1768</v>
      </c>
      <c r="K58" t="s">
        <v>1768</v>
      </c>
      <c r="L58" t="s">
        <v>1768</v>
      </c>
      <c r="M58" t="s">
        <v>1768</v>
      </c>
      <c r="N58" t="s">
        <v>1768</v>
      </c>
      <c r="O58" t="s">
        <v>1768</v>
      </c>
      <c r="P58">
        <v>2256838858.4271407</v>
      </c>
      <c r="Q58">
        <v>2068526521.9029896</v>
      </c>
      <c r="R58">
        <v>1272577521.7683005</v>
      </c>
      <c r="S58">
        <v>1201313196.4562566</v>
      </c>
      <c r="T58">
        <v>1315158670.4797065</v>
      </c>
      <c r="U58">
        <v>1468317350.0234261</v>
      </c>
      <c r="V58">
        <v>1596968913.192023</v>
      </c>
      <c r="W58">
        <v>1639492424.3810267</v>
      </c>
      <c r="X58">
        <v>1893726437.3597622</v>
      </c>
      <c r="Y58">
        <v>1845482181.4853873</v>
      </c>
      <c r="Z58">
        <v>1911563665.3900604</v>
      </c>
      <c r="AA58">
        <v>2118467913.3787341</v>
      </c>
      <c r="AB58">
        <v>2376335048.399756</v>
      </c>
      <c r="AC58">
        <v>2807061008.6908445</v>
      </c>
      <c r="AD58">
        <v>3576615240.4161587</v>
      </c>
      <c r="AE58">
        <v>4900436758.5046644</v>
      </c>
      <c r="AF58">
        <v>6384457744.447649</v>
      </c>
      <c r="AG58">
        <v>9206277478.9522915</v>
      </c>
      <c r="AH58">
        <v>11662017844.886753</v>
      </c>
      <c r="AI58">
        <v>8648015304.9988995</v>
      </c>
      <c r="AJ58">
        <v>9371175469.9690819</v>
      </c>
      <c r="AK58">
        <v>10247788877.454803</v>
      </c>
    </row>
    <row r="59" spans="1:37">
      <c r="A59" t="s">
        <v>4191</v>
      </c>
      <c r="B59" t="s">
        <v>1350</v>
      </c>
      <c r="C59" t="s">
        <v>4895</v>
      </c>
      <c r="D59" t="s">
        <v>4896</v>
      </c>
      <c r="E59" t="str">
        <f t="shared" si="0"/>
        <v>ARM.SL.TLF.TERT.ZS</v>
      </c>
      <c r="F59" t="s">
        <v>1768</v>
      </c>
      <c r="G59" t="s">
        <v>1768</v>
      </c>
      <c r="H59" t="s">
        <v>1768</v>
      </c>
      <c r="I59" t="s">
        <v>1768</v>
      </c>
      <c r="J59" t="s">
        <v>1768</v>
      </c>
      <c r="K59" t="s">
        <v>1768</v>
      </c>
      <c r="L59" t="s">
        <v>1768</v>
      </c>
      <c r="M59" t="s">
        <v>1768</v>
      </c>
      <c r="N59" t="s">
        <v>1768</v>
      </c>
      <c r="O59" t="s">
        <v>1768</v>
      </c>
      <c r="P59" t="s">
        <v>1768</v>
      </c>
      <c r="Q59" t="s">
        <v>1768</v>
      </c>
      <c r="R59" t="s">
        <v>1768</v>
      </c>
      <c r="S59" t="s">
        <v>1768</v>
      </c>
      <c r="T59" t="s">
        <v>1768</v>
      </c>
      <c r="U59" t="s">
        <v>1768</v>
      </c>
      <c r="V59" t="s">
        <v>1768</v>
      </c>
      <c r="W59" t="s">
        <v>1768</v>
      </c>
      <c r="X59" t="s">
        <v>1768</v>
      </c>
      <c r="Y59" t="s">
        <v>1768</v>
      </c>
      <c r="Z59" t="s">
        <v>1768</v>
      </c>
      <c r="AA59" t="s">
        <v>1768</v>
      </c>
      <c r="AB59" t="s">
        <v>1768</v>
      </c>
      <c r="AC59" t="s">
        <v>1768</v>
      </c>
      <c r="AD59" t="s">
        <v>1768</v>
      </c>
      <c r="AE59" t="s">
        <v>1768</v>
      </c>
      <c r="AF59" t="s">
        <v>1768</v>
      </c>
      <c r="AG59">
        <v>22.899999618530273</v>
      </c>
      <c r="AH59" t="s">
        <v>1768</v>
      </c>
      <c r="AI59" t="s">
        <v>1768</v>
      </c>
      <c r="AJ59" t="s">
        <v>1768</v>
      </c>
      <c r="AK59" t="s">
        <v>1768</v>
      </c>
    </row>
    <row r="60" spans="1:37" hidden="1">
      <c r="A60" t="s">
        <v>4191</v>
      </c>
      <c r="B60" t="s">
        <v>1350</v>
      </c>
      <c r="C60" t="s">
        <v>4897</v>
      </c>
      <c r="D60" t="s">
        <v>4898</v>
      </c>
      <c r="E60" t="str">
        <f t="shared" si="0"/>
        <v>ARM.SP.DYN.LE00.IN</v>
      </c>
      <c r="F60">
        <v>70.680097560975625</v>
      </c>
      <c r="G60">
        <v>70.658731707317102</v>
      </c>
      <c r="H60">
        <v>70.535219512195127</v>
      </c>
      <c r="I60">
        <v>70.291926829268306</v>
      </c>
      <c r="J60">
        <v>69.939048780487809</v>
      </c>
      <c r="K60">
        <v>69.504414634146357</v>
      </c>
      <c r="L60">
        <v>69.031219512195136</v>
      </c>
      <c r="M60">
        <v>68.576926829268288</v>
      </c>
      <c r="N60">
        <v>68.193853658536597</v>
      </c>
      <c r="O60">
        <v>67.912609756097552</v>
      </c>
      <c r="P60">
        <v>67.757243902439043</v>
      </c>
      <c r="Q60">
        <v>67.736073170731714</v>
      </c>
      <c r="R60">
        <v>67.828536585365853</v>
      </c>
      <c r="S60">
        <v>68.012756097560981</v>
      </c>
      <c r="T60">
        <v>68.2789268292683</v>
      </c>
      <c r="U60">
        <v>68.620463414634159</v>
      </c>
      <c r="V60">
        <v>69.029439024390257</v>
      </c>
      <c r="W60">
        <v>69.491634146341468</v>
      </c>
      <c r="X60">
        <v>69.985536585365864</v>
      </c>
      <c r="Y60">
        <v>70.492487804878053</v>
      </c>
      <c r="Z60">
        <v>70.989439024390251</v>
      </c>
      <c r="AA60">
        <v>71.458048780487815</v>
      </c>
      <c r="AB60">
        <v>71.88960975609757</v>
      </c>
      <c r="AC60">
        <v>72.27839024390245</v>
      </c>
      <c r="AD60">
        <v>72.616414634146352</v>
      </c>
      <c r="AE60">
        <v>72.90070731707317</v>
      </c>
      <c r="AF60">
        <v>73.134219512195145</v>
      </c>
      <c r="AG60">
        <v>73.327829268292689</v>
      </c>
      <c r="AH60">
        <v>73.495951219512193</v>
      </c>
      <c r="AI60">
        <v>73.645536585365846</v>
      </c>
      <c r="AJ60">
        <v>73.783560975609774</v>
      </c>
      <c r="AK60" t="s">
        <v>1768</v>
      </c>
    </row>
    <row r="61" spans="1:37" hidden="1">
      <c r="A61" t="s">
        <v>4191</v>
      </c>
      <c r="B61" t="s">
        <v>1350</v>
      </c>
      <c r="C61" t="s">
        <v>1688</v>
      </c>
      <c r="D61" t="s">
        <v>1689</v>
      </c>
      <c r="E61" t="str">
        <f t="shared" si="0"/>
        <v>ARM.SP.POP.TOTL</v>
      </c>
      <c r="F61">
        <v>3096298</v>
      </c>
      <c r="G61">
        <v>3145885</v>
      </c>
      <c r="H61">
        <v>3192877</v>
      </c>
      <c r="I61">
        <v>3239212</v>
      </c>
      <c r="J61">
        <v>3287588</v>
      </c>
      <c r="K61">
        <v>3339147</v>
      </c>
      <c r="L61">
        <v>3396511</v>
      </c>
      <c r="M61">
        <v>3457054</v>
      </c>
      <c r="N61">
        <v>3510439</v>
      </c>
      <c r="O61">
        <v>3542720</v>
      </c>
      <c r="P61">
        <v>3544695</v>
      </c>
      <c r="Q61">
        <v>3512051</v>
      </c>
      <c r="R61">
        <v>3449940</v>
      </c>
      <c r="S61">
        <v>3370373</v>
      </c>
      <c r="T61">
        <v>3290540</v>
      </c>
      <c r="U61">
        <v>3223173</v>
      </c>
      <c r="V61">
        <v>3172185</v>
      </c>
      <c r="W61">
        <v>3134836</v>
      </c>
      <c r="X61">
        <v>3109101</v>
      </c>
      <c r="Y61">
        <v>3090624</v>
      </c>
      <c r="Z61">
        <v>3076098</v>
      </c>
      <c r="AA61">
        <v>3065810</v>
      </c>
      <c r="AB61">
        <v>3061067</v>
      </c>
      <c r="AC61">
        <v>3060554</v>
      </c>
      <c r="AD61">
        <v>3062612</v>
      </c>
      <c r="AE61">
        <v>3065954</v>
      </c>
      <c r="AF61">
        <v>3069844</v>
      </c>
      <c r="AG61">
        <v>3074181</v>
      </c>
      <c r="AH61">
        <v>3079087</v>
      </c>
      <c r="AI61">
        <v>3084979</v>
      </c>
      <c r="AJ61">
        <v>3092072</v>
      </c>
      <c r="AK61">
        <v>3100236</v>
      </c>
    </row>
    <row r="62" spans="1:37" hidden="1">
      <c r="A62" t="s">
        <v>1351</v>
      </c>
      <c r="B62" t="s">
        <v>1352</v>
      </c>
      <c r="C62" t="s">
        <v>4889</v>
      </c>
      <c r="D62" t="s">
        <v>4890</v>
      </c>
      <c r="E62" t="str">
        <f t="shared" si="0"/>
        <v>ABW.NY.GDP.DEFL.ZS</v>
      </c>
      <c r="F62" t="s">
        <v>1768</v>
      </c>
      <c r="G62" t="s">
        <v>1768</v>
      </c>
      <c r="H62" t="s">
        <v>1768</v>
      </c>
      <c r="I62" t="s">
        <v>1768</v>
      </c>
      <c r="J62" t="s">
        <v>1768</v>
      </c>
      <c r="K62" t="s">
        <v>1768</v>
      </c>
      <c r="L62" t="s">
        <v>1768</v>
      </c>
      <c r="M62" t="s">
        <v>1768</v>
      </c>
      <c r="N62" t="s">
        <v>1768</v>
      </c>
      <c r="O62" t="s">
        <v>1768</v>
      </c>
      <c r="P62" t="s">
        <v>1768</v>
      </c>
      <c r="Q62">
        <v>84.21449805783341</v>
      </c>
      <c r="R62">
        <v>89.018002203961231</v>
      </c>
      <c r="S62">
        <v>96.71788028731045</v>
      </c>
      <c r="T62">
        <v>104.93624273777245</v>
      </c>
      <c r="U62">
        <v>100</v>
      </c>
      <c r="V62">
        <v>103.21772645463206</v>
      </c>
      <c r="W62">
        <v>106.31203970223324</v>
      </c>
      <c r="X62">
        <v>108.33302942423117</v>
      </c>
      <c r="Y62">
        <v>110.78381812983535</v>
      </c>
      <c r="Z62">
        <v>115.26868914035066</v>
      </c>
      <c r="AA62">
        <v>118.58494148698824</v>
      </c>
      <c r="AB62">
        <v>122.51110488519603</v>
      </c>
      <c r="AC62">
        <v>124.42705082974798</v>
      </c>
      <c r="AD62" t="s">
        <v>1768</v>
      </c>
      <c r="AE62" t="s">
        <v>1768</v>
      </c>
      <c r="AF62" t="s">
        <v>1768</v>
      </c>
      <c r="AG62" t="s">
        <v>1768</v>
      </c>
      <c r="AH62" t="s">
        <v>1768</v>
      </c>
      <c r="AI62" t="s">
        <v>1768</v>
      </c>
      <c r="AJ62" t="s">
        <v>1768</v>
      </c>
      <c r="AK62" t="s">
        <v>1768</v>
      </c>
    </row>
    <row r="63" spans="1:37" hidden="1">
      <c r="A63" t="s">
        <v>1351</v>
      </c>
      <c r="B63" t="s">
        <v>1352</v>
      </c>
      <c r="C63" t="s">
        <v>4891</v>
      </c>
      <c r="D63" t="s">
        <v>4892</v>
      </c>
      <c r="E63" t="str">
        <f t="shared" si="0"/>
        <v>ABW.NY.GDP.MKTP.KD</v>
      </c>
      <c r="F63" t="s">
        <v>1768</v>
      </c>
      <c r="G63" t="s">
        <v>1768</v>
      </c>
      <c r="H63" t="s">
        <v>1768</v>
      </c>
      <c r="I63" t="s">
        <v>1768</v>
      </c>
      <c r="J63" t="s">
        <v>1768</v>
      </c>
      <c r="K63" t="s">
        <v>1768</v>
      </c>
      <c r="L63" t="s">
        <v>1768</v>
      </c>
      <c r="M63">
        <v>803532294.68147361</v>
      </c>
      <c r="N63">
        <v>940116014.22591102</v>
      </c>
      <c r="O63">
        <v>1024732208.0707918</v>
      </c>
      <c r="P63">
        <v>1147728450.9289973</v>
      </c>
      <c r="Q63">
        <v>1193642719.2085631</v>
      </c>
      <c r="R63">
        <v>1241360073.1666918</v>
      </c>
      <c r="S63">
        <v>1291009345.8509533</v>
      </c>
      <c r="T63">
        <v>1368477654.718755</v>
      </c>
      <c r="U63">
        <v>1522319480.0437219</v>
      </c>
      <c r="V63">
        <v>1540994254.7868781</v>
      </c>
      <c r="W63">
        <v>1660899493.6246901</v>
      </c>
      <c r="X63">
        <v>1771982430.0008824</v>
      </c>
      <c r="Y63">
        <v>1792653581.2073433</v>
      </c>
      <c r="Z63">
        <v>1858659293.1926923</v>
      </c>
      <c r="AA63">
        <v>1845780109.7743866</v>
      </c>
      <c r="AB63">
        <v>1798191506.4370539</v>
      </c>
      <c r="AC63">
        <v>1826396959.33653</v>
      </c>
      <c r="AD63" t="s">
        <v>1768</v>
      </c>
      <c r="AE63" t="s">
        <v>1768</v>
      </c>
      <c r="AF63" t="s">
        <v>1768</v>
      </c>
      <c r="AG63" t="s">
        <v>1768</v>
      </c>
      <c r="AH63" t="s">
        <v>1768</v>
      </c>
      <c r="AI63" t="s">
        <v>1768</v>
      </c>
      <c r="AJ63" t="s">
        <v>1768</v>
      </c>
      <c r="AK63" t="s">
        <v>1768</v>
      </c>
    </row>
    <row r="64" spans="1:37" hidden="1">
      <c r="A64" t="s">
        <v>1351</v>
      </c>
      <c r="B64" t="s">
        <v>1352</v>
      </c>
      <c r="C64" t="s">
        <v>4893</v>
      </c>
      <c r="D64" t="s">
        <v>4894</v>
      </c>
      <c r="E64" t="str">
        <f t="shared" si="0"/>
        <v>ABW.NY.GDP.MKTP.CD</v>
      </c>
      <c r="F64" t="s">
        <v>1768</v>
      </c>
      <c r="G64" t="s">
        <v>1768</v>
      </c>
      <c r="H64" t="s">
        <v>1768</v>
      </c>
      <c r="I64" t="s">
        <v>1768</v>
      </c>
      <c r="J64" t="s">
        <v>1768</v>
      </c>
      <c r="K64" t="s">
        <v>1768</v>
      </c>
      <c r="L64" t="s">
        <v>1768</v>
      </c>
      <c r="M64" t="s">
        <v>1768</v>
      </c>
      <c r="N64" t="s">
        <v>1768</v>
      </c>
      <c r="O64" t="s">
        <v>1768</v>
      </c>
      <c r="P64" t="s">
        <v>1768</v>
      </c>
      <c r="Q64">
        <v>872067021.91382885</v>
      </c>
      <c r="R64">
        <v>958659238.28207648</v>
      </c>
      <c r="S64">
        <v>1083240282.2745557</v>
      </c>
      <c r="T64">
        <v>1245810153.8912663</v>
      </c>
      <c r="U64">
        <v>1320670419.1718118</v>
      </c>
      <c r="V64">
        <v>1379888369.0356128</v>
      </c>
      <c r="W64">
        <v>1531843679.5325387</v>
      </c>
      <c r="X64">
        <v>1665363128.1845448</v>
      </c>
      <c r="Y64">
        <v>1722905064.6048508</v>
      </c>
      <c r="Z64">
        <v>1858659293.1926923</v>
      </c>
      <c r="AA64">
        <v>1898882757.7359962</v>
      </c>
      <c r="AB64">
        <v>1911173189.2825131</v>
      </c>
      <c r="AC64" t="s">
        <v>1768</v>
      </c>
      <c r="AD64" t="s">
        <v>1768</v>
      </c>
      <c r="AE64" t="s">
        <v>1768</v>
      </c>
      <c r="AF64" t="s">
        <v>1768</v>
      </c>
      <c r="AG64" t="s">
        <v>1768</v>
      </c>
      <c r="AH64" t="s">
        <v>1768</v>
      </c>
      <c r="AI64" t="s">
        <v>1768</v>
      </c>
      <c r="AJ64" t="s">
        <v>1768</v>
      </c>
      <c r="AK64" t="s">
        <v>1768</v>
      </c>
    </row>
    <row r="65" spans="1:37">
      <c r="A65" t="s">
        <v>1351</v>
      </c>
      <c r="B65" t="s">
        <v>1352</v>
      </c>
      <c r="C65" t="s">
        <v>4895</v>
      </c>
      <c r="D65" t="s">
        <v>4896</v>
      </c>
      <c r="E65" t="str">
        <f t="shared" si="0"/>
        <v>ABW.SL.TLF.TERT.ZS</v>
      </c>
      <c r="F65" t="s">
        <v>1768</v>
      </c>
      <c r="G65" t="s">
        <v>1768</v>
      </c>
      <c r="H65" t="s">
        <v>1768</v>
      </c>
      <c r="I65" t="s">
        <v>1768</v>
      </c>
      <c r="J65" t="s">
        <v>1768</v>
      </c>
      <c r="K65" t="s">
        <v>1768</v>
      </c>
      <c r="L65" t="s">
        <v>1768</v>
      </c>
      <c r="M65" t="s">
        <v>1768</v>
      </c>
      <c r="N65" t="s">
        <v>1768</v>
      </c>
      <c r="O65" t="s">
        <v>1768</v>
      </c>
      <c r="P65" t="s">
        <v>1768</v>
      </c>
      <c r="Q65" t="s">
        <v>1768</v>
      </c>
      <c r="R65" t="s">
        <v>1768</v>
      </c>
      <c r="S65" t="s">
        <v>1768</v>
      </c>
      <c r="T65">
        <v>15.5</v>
      </c>
      <c r="U65" t="s">
        <v>1768</v>
      </c>
      <c r="V65" t="s">
        <v>1768</v>
      </c>
      <c r="W65" t="s">
        <v>1768</v>
      </c>
      <c r="X65" t="s">
        <v>1768</v>
      </c>
      <c r="Y65" t="s">
        <v>1768</v>
      </c>
      <c r="Z65" t="s">
        <v>1768</v>
      </c>
      <c r="AA65" t="s">
        <v>1768</v>
      </c>
      <c r="AB65" t="s">
        <v>1768</v>
      </c>
      <c r="AC65" t="s">
        <v>1768</v>
      </c>
      <c r="AD65" t="s">
        <v>1768</v>
      </c>
      <c r="AE65" t="s">
        <v>1768</v>
      </c>
      <c r="AF65" t="s">
        <v>1768</v>
      </c>
      <c r="AG65" t="s">
        <v>1768</v>
      </c>
      <c r="AH65" t="s">
        <v>1768</v>
      </c>
      <c r="AI65" t="s">
        <v>1768</v>
      </c>
      <c r="AJ65" t="s">
        <v>1768</v>
      </c>
      <c r="AK65" t="s">
        <v>1768</v>
      </c>
    </row>
    <row r="66" spans="1:37" hidden="1">
      <c r="A66" t="s">
        <v>1351</v>
      </c>
      <c r="B66" t="s">
        <v>1352</v>
      </c>
      <c r="C66" t="s">
        <v>4897</v>
      </c>
      <c r="D66" t="s">
        <v>4898</v>
      </c>
      <c r="E66" t="str">
        <f t="shared" si="0"/>
        <v>ABW.SP.DYN.LE00.IN</v>
      </c>
      <c r="F66">
        <v>72.220146341463419</v>
      </c>
      <c r="G66">
        <v>72.462341463414631</v>
      </c>
      <c r="H66">
        <v>72.673195121951224</v>
      </c>
      <c r="I66">
        <v>72.849024390243912</v>
      </c>
      <c r="J66">
        <v>72.989756097560985</v>
      </c>
      <c r="K66">
        <v>73.097975609756105</v>
      </c>
      <c r="L66">
        <v>73.179365853658538</v>
      </c>
      <c r="M66">
        <v>73.242707317073183</v>
      </c>
      <c r="N66">
        <v>73.296243902439031</v>
      </c>
      <c r="O66">
        <v>73.344487804878057</v>
      </c>
      <c r="P66">
        <v>73.389975609756107</v>
      </c>
      <c r="Q66">
        <v>73.433121951219505</v>
      </c>
      <c r="R66">
        <v>73.471756097560984</v>
      </c>
      <c r="S66">
        <v>73.505317073170744</v>
      </c>
      <c r="T66">
        <v>73.535756097560991</v>
      </c>
      <c r="U66">
        <v>73.563609756097563</v>
      </c>
      <c r="V66">
        <v>73.589439024390245</v>
      </c>
      <c r="W66">
        <v>73.614804878048787</v>
      </c>
      <c r="X66">
        <v>73.642292682926836</v>
      </c>
      <c r="Y66">
        <v>73.675390243902456</v>
      </c>
      <c r="Z66">
        <v>73.720097560975617</v>
      </c>
      <c r="AA66">
        <v>73.782390243902441</v>
      </c>
      <c r="AB66">
        <v>73.864195121951226</v>
      </c>
      <c r="AC66">
        <v>73.966000000000008</v>
      </c>
      <c r="AD66">
        <v>74.087756097560998</v>
      </c>
      <c r="AE66">
        <v>74.224975609756115</v>
      </c>
      <c r="AF66">
        <v>74.374146341463415</v>
      </c>
      <c r="AG66">
        <v>74.528292682926846</v>
      </c>
      <c r="AH66">
        <v>74.681926829268292</v>
      </c>
      <c r="AI66">
        <v>74.831536585365868</v>
      </c>
      <c r="AJ66">
        <v>74.975170731707323</v>
      </c>
      <c r="AK66" t="s">
        <v>1768</v>
      </c>
    </row>
    <row r="67" spans="1:37" hidden="1">
      <c r="A67" t="s">
        <v>1351</v>
      </c>
      <c r="B67" t="s">
        <v>1352</v>
      </c>
      <c r="C67" t="s">
        <v>1688</v>
      </c>
      <c r="D67" t="s">
        <v>1689</v>
      </c>
      <c r="E67" t="str">
        <f t="shared" ref="E67:E130" si="1">CONCATENATE(B67,".",D67)</f>
        <v>ABW.SP.POP.TOTL</v>
      </c>
      <c r="F67">
        <v>60099</v>
      </c>
      <c r="G67">
        <v>60570</v>
      </c>
      <c r="H67">
        <v>61347</v>
      </c>
      <c r="I67">
        <v>62208</v>
      </c>
      <c r="J67">
        <v>62833</v>
      </c>
      <c r="K67">
        <v>63030</v>
      </c>
      <c r="L67">
        <v>62645</v>
      </c>
      <c r="M67">
        <v>61830</v>
      </c>
      <c r="N67">
        <v>61069</v>
      </c>
      <c r="O67">
        <v>61026</v>
      </c>
      <c r="P67">
        <v>62147</v>
      </c>
      <c r="Q67">
        <v>64642</v>
      </c>
      <c r="R67">
        <v>68286</v>
      </c>
      <c r="S67">
        <v>72573</v>
      </c>
      <c r="T67">
        <v>76762</v>
      </c>
      <c r="U67">
        <v>80323</v>
      </c>
      <c r="V67">
        <v>83069</v>
      </c>
      <c r="W67">
        <v>85161</v>
      </c>
      <c r="X67">
        <v>86827</v>
      </c>
      <c r="Y67">
        <v>88442</v>
      </c>
      <c r="Z67">
        <v>90271</v>
      </c>
      <c r="AA67">
        <v>92363</v>
      </c>
      <c r="AB67">
        <v>94596</v>
      </c>
      <c r="AC67">
        <v>96875</v>
      </c>
      <c r="AD67">
        <v>99046</v>
      </c>
      <c r="AE67">
        <v>100996</v>
      </c>
      <c r="AF67">
        <v>102711</v>
      </c>
      <c r="AG67">
        <v>104225</v>
      </c>
      <c r="AH67">
        <v>105526</v>
      </c>
      <c r="AI67">
        <v>106612</v>
      </c>
      <c r="AJ67">
        <v>107488</v>
      </c>
      <c r="AK67">
        <v>108141</v>
      </c>
    </row>
    <row r="68" spans="1:37" hidden="1">
      <c r="A68" t="s">
        <v>58</v>
      </c>
      <c r="B68" t="s">
        <v>1353</v>
      </c>
      <c r="C68" t="s">
        <v>4889</v>
      </c>
      <c r="D68" t="s">
        <v>4890</v>
      </c>
      <c r="E68" t="str">
        <f t="shared" si="1"/>
        <v>AUS.NY.GDP.DEFL.ZS</v>
      </c>
      <c r="F68">
        <v>27.933646167778054</v>
      </c>
      <c r="G68">
        <v>30.603975017813145</v>
      </c>
      <c r="H68">
        <v>34.199546520236915</v>
      </c>
      <c r="I68">
        <v>37.695682983204478</v>
      </c>
      <c r="J68">
        <v>40.649909420289852</v>
      </c>
      <c r="K68">
        <v>42.619204893844639</v>
      </c>
      <c r="L68">
        <v>45.024851278617604</v>
      </c>
      <c r="M68">
        <v>48.17406560439818</v>
      </c>
      <c r="N68">
        <v>51.827834570653764</v>
      </c>
      <c r="O68">
        <v>56.490565635882071</v>
      </c>
      <c r="P68">
        <v>59.947652053599363</v>
      </c>
      <c r="Q68">
        <v>61.781360424028264</v>
      </c>
      <c r="R68">
        <v>62.61908530758452</v>
      </c>
      <c r="S68">
        <v>63.13672091719917</v>
      </c>
      <c r="T68">
        <v>63.797119979196239</v>
      </c>
      <c r="U68">
        <v>65.089038828904194</v>
      </c>
      <c r="V68">
        <v>66.537253582520222</v>
      </c>
      <c r="W68">
        <v>67.271526477052504</v>
      </c>
      <c r="X68">
        <v>68.037750823858246</v>
      </c>
      <c r="Y68">
        <v>68.129077139144485</v>
      </c>
      <c r="Z68">
        <v>69.847606561240951</v>
      </c>
      <c r="AA68">
        <v>73.080138589794203</v>
      </c>
      <c r="AB68">
        <v>75.305925236574907</v>
      </c>
      <c r="AC68">
        <v>77.265329885061888</v>
      </c>
      <c r="AD68">
        <v>79.809826170531082</v>
      </c>
      <c r="AE68">
        <v>82.996520486486872</v>
      </c>
      <c r="AF68">
        <v>87.033000650070747</v>
      </c>
      <c r="AG68">
        <v>91.606463280060083</v>
      </c>
      <c r="AH68">
        <v>95.831312837422828</v>
      </c>
      <c r="AI68">
        <v>100</v>
      </c>
      <c r="AJ68">
        <v>100.09395662569503</v>
      </c>
      <c r="AK68">
        <v>106.4285659647056</v>
      </c>
    </row>
    <row r="69" spans="1:37" hidden="1">
      <c r="A69" t="s">
        <v>58</v>
      </c>
      <c r="B69" t="s">
        <v>1353</v>
      </c>
      <c r="C69" t="s">
        <v>4891</v>
      </c>
      <c r="D69" t="s">
        <v>4892</v>
      </c>
      <c r="E69" t="str">
        <f t="shared" si="1"/>
        <v>AUS.NY.GDP.MKTP.KD</v>
      </c>
      <c r="F69">
        <v>213135433498.56015</v>
      </c>
      <c r="G69">
        <v>220398742356.44513</v>
      </c>
      <c r="H69">
        <v>227512907295.27701</v>
      </c>
      <c r="I69">
        <v>222234528536.55435</v>
      </c>
      <c r="J69">
        <v>232453957601.78848</v>
      </c>
      <c r="K69">
        <v>244380207223.00943</v>
      </c>
      <c r="L69">
        <v>255503272974.27103</v>
      </c>
      <c r="M69">
        <v>262027442115.67239</v>
      </c>
      <c r="N69">
        <v>277414269317.51031</v>
      </c>
      <c r="O69">
        <v>288343886632.58838</v>
      </c>
      <c r="P69">
        <v>298651486073.49805</v>
      </c>
      <c r="Q69">
        <v>297936911237.79962</v>
      </c>
      <c r="R69">
        <v>299289734315.32812</v>
      </c>
      <c r="S69">
        <v>311518658360.50983</v>
      </c>
      <c r="T69">
        <v>323873916078.30115</v>
      </c>
      <c r="U69">
        <v>336634494329.04852</v>
      </c>
      <c r="V69">
        <v>350710609677.56116</v>
      </c>
      <c r="W69">
        <v>364642406351.46063</v>
      </c>
      <c r="X69">
        <v>381363194311.65271</v>
      </c>
      <c r="Y69">
        <v>401040979796.36487</v>
      </c>
      <c r="Z69">
        <v>416887521195.75458</v>
      </c>
      <c r="AA69">
        <v>425523831426.09875</v>
      </c>
      <c r="AB69">
        <v>442135393398.51373</v>
      </c>
      <c r="AC69">
        <v>456603230863.83337</v>
      </c>
      <c r="AD69">
        <v>475578723953.23962</v>
      </c>
      <c r="AE69">
        <v>489651768691.65405</v>
      </c>
      <c r="AF69">
        <v>504739869396.80035</v>
      </c>
      <c r="AG69">
        <v>522729696644.69989</v>
      </c>
      <c r="AH69">
        <v>542761040949.28485</v>
      </c>
      <c r="AI69">
        <v>550622241459.13843</v>
      </c>
      <c r="AJ69">
        <v>563049439184.9436</v>
      </c>
      <c r="AK69">
        <v>573453982173.23767</v>
      </c>
    </row>
    <row r="70" spans="1:37" hidden="1">
      <c r="A70" t="s">
        <v>58</v>
      </c>
      <c r="B70" t="s">
        <v>1353</v>
      </c>
      <c r="C70" t="s">
        <v>4893</v>
      </c>
      <c r="D70" t="s">
        <v>4894</v>
      </c>
      <c r="E70" t="str">
        <f t="shared" si="1"/>
        <v>AUS.NY.GDP.MKTP.CD</v>
      </c>
      <c r="F70">
        <v>151224512534.81894</v>
      </c>
      <c r="G70">
        <v>178527806803.66888</v>
      </c>
      <c r="H70">
        <v>195716650115.85568</v>
      </c>
      <c r="I70">
        <v>178731867103.41602</v>
      </c>
      <c r="J70">
        <v>195084223872.48685</v>
      </c>
      <c r="K70">
        <v>182123954897.59912</v>
      </c>
      <c r="L70">
        <v>183445719082.26077</v>
      </c>
      <c r="M70">
        <v>190419534145.05029</v>
      </c>
      <c r="N70">
        <v>238480064027.93945</v>
      </c>
      <c r="O70">
        <v>302361371223.84174</v>
      </c>
      <c r="P70">
        <v>314075413620.62329</v>
      </c>
      <c r="Q70">
        <v>329345420296.67999</v>
      </c>
      <c r="R70">
        <v>328570329923.86371</v>
      </c>
      <c r="S70">
        <v>315045671725.6886</v>
      </c>
      <c r="T70">
        <v>325860947768.93811</v>
      </c>
      <c r="U70">
        <v>370882833382.83337</v>
      </c>
      <c r="V70">
        <v>403619119878.60394</v>
      </c>
      <c r="W70">
        <v>437631867271.87354</v>
      </c>
      <c r="X70">
        <v>401214135521.94263</v>
      </c>
      <c r="Y70">
        <v>390315829051.25952</v>
      </c>
      <c r="Z70">
        <v>416887521195.75458</v>
      </c>
      <c r="AA70">
        <v>380443812385.96118</v>
      </c>
      <c r="AB70">
        <v>397147341984.09375</v>
      </c>
      <c r="AC70">
        <v>468410599883.51776</v>
      </c>
      <c r="AD70">
        <v>615500782472.61353</v>
      </c>
      <c r="AE70">
        <v>696471959103.89417</v>
      </c>
      <c r="AF70">
        <v>749805330937.40649</v>
      </c>
      <c r="AG70">
        <v>857056606736.28015</v>
      </c>
      <c r="AH70">
        <v>1061583398304.1694</v>
      </c>
      <c r="AI70">
        <v>924197418942.72974</v>
      </c>
      <c r="AJ70">
        <v>1131623072708.3486</v>
      </c>
      <c r="AK70">
        <v>1371763885598.9126</v>
      </c>
    </row>
    <row r="71" spans="1:37">
      <c r="A71" t="s">
        <v>58</v>
      </c>
      <c r="B71" t="s">
        <v>1353</v>
      </c>
      <c r="C71" t="s">
        <v>4895</v>
      </c>
      <c r="D71" t="s">
        <v>4896</v>
      </c>
      <c r="E71" t="str">
        <f t="shared" si="1"/>
        <v>AUS.SL.TLF.TERT.ZS</v>
      </c>
      <c r="F71" t="s">
        <v>1768</v>
      </c>
      <c r="G71" t="s">
        <v>1768</v>
      </c>
      <c r="H71" t="s">
        <v>1768</v>
      </c>
      <c r="I71" t="s">
        <v>1768</v>
      </c>
      <c r="J71" t="s">
        <v>1768</v>
      </c>
      <c r="K71" t="s">
        <v>1768</v>
      </c>
      <c r="L71" t="s">
        <v>1768</v>
      </c>
      <c r="M71" t="s">
        <v>1768</v>
      </c>
      <c r="N71" t="s">
        <v>1768</v>
      </c>
      <c r="O71" t="s">
        <v>1768</v>
      </c>
      <c r="P71" t="s">
        <v>1768</v>
      </c>
      <c r="Q71" t="s">
        <v>1768</v>
      </c>
      <c r="R71" t="s">
        <v>1768</v>
      </c>
      <c r="S71" t="s">
        <v>1768</v>
      </c>
      <c r="T71" t="s">
        <v>1768</v>
      </c>
      <c r="U71">
        <v>48.5</v>
      </c>
      <c r="V71" t="s">
        <v>1768</v>
      </c>
      <c r="W71">
        <v>25.799999237060547</v>
      </c>
      <c r="X71">
        <v>26.100000381469727</v>
      </c>
      <c r="Y71" t="s">
        <v>1768</v>
      </c>
      <c r="Z71">
        <v>27.600000381469727</v>
      </c>
      <c r="AA71">
        <v>29</v>
      </c>
      <c r="AB71">
        <v>30.899999618530273</v>
      </c>
      <c r="AC71">
        <v>30.799999237060547</v>
      </c>
      <c r="AD71">
        <v>32.700000762939453</v>
      </c>
      <c r="AE71">
        <v>33.5</v>
      </c>
      <c r="AF71">
        <v>34.700000762939453</v>
      </c>
      <c r="AG71">
        <v>32.700000762939453</v>
      </c>
      <c r="AH71">
        <v>33.799999237060547</v>
      </c>
      <c r="AI71" t="s">
        <v>1768</v>
      </c>
      <c r="AJ71" t="s">
        <v>1768</v>
      </c>
      <c r="AK71" t="s">
        <v>1768</v>
      </c>
    </row>
    <row r="72" spans="1:37" hidden="1">
      <c r="A72" t="s">
        <v>58</v>
      </c>
      <c r="B72" t="s">
        <v>1353</v>
      </c>
      <c r="C72" t="s">
        <v>4897</v>
      </c>
      <c r="D72" t="s">
        <v>4898</v>
      </c>
      <c r="E72" t="str">
        <f t="shared" si="1"/>
        <v>AUS.SP.DYN.LE00.IN</v>
      </c>
      <c r="F72">
        <v>74.333658536585361</v>
      </c>
      <c r="G72">
        <v>74.663414634146349</v>
      </c>
      <c r="H72">
        <v>74.904878048780503</v>
      </c>
      <c r="I72">
        <v>75.146341463414643</v>
      </c>
      <c r="J72">
        <v>75.387804878048797</v>
      </c>
      <c r="K72">
        <v>75.629268292682937</v>
      </c>
      <c r="L72">
        <v>75.870731707317091</v>
      </c>
      <c r="M72">
        <v>76.151707317073175</v>
      </c>
      <c r="N72">
        <v>76.432682926829287</v>
      </c>
      <c r="O72">
        <v>76.71365853658537</v>
      </c>
      <c r="P72">
        <v>76.994634146341468</v>
      </c>
      <c r="Q72">
        <v>77.27560975609758</v>
      </c>
      <c r="R72">
        <v>77.378048780487816</v>
      </c>
      <c r="S72">
        <v>77.878048780487816</v>
      </c>
      <c r="T72">
        <v>77.878048780487816</v>
      </c>
      <c r="U72">
        <v>77.82926829268294</v>
      </c>
      <c r="V72">
        <v>78.078048780487819</v>
      </c>
      <c r="W72">
        <v>78.480487804878052</v>
      </c>
      <c r="X72">
        <v>78.631707317073179</v>
      </c>
      <c r="Y72">
        <v>78.931707317073176</v>
      </c>
      <c r="Z72">
        <v>79.234146341463429</v>
      </c>
      <c r="AA72">
        <v>79.634146341463421</v>
      </c>
      <c r="AB72">
        <v>79.936585365853674</v>
      </c>
      <c r="AC72">
        <v>80.239024390243912</v>
      </c>
      <c r="AD72">
        <v>80.490243902439033</v>
      </c>
      <c r="AE72">
        <v>80.841463414634148</v>
      </c>
      <c r="AF72">
        <v>81.041463414634151</v>
      </c>
      <c r="AG72">
        <v>81.292682926829272</v>
      </c>
      <c r="AH72">
        <v>81.395121951219522</v>
      </c>
      <c r="AI72">
        <v>81.543902439024407</v>
      </c>
      <c r="AJ72">
        <v>81.695121951219534</v>
      </c>
      <c r="AK72" t="s">
        <v>1768</v>
      </c>
    </row>
    <row r="73" spans="1:37" hidden="1">
      <c r="A73" t="s">
        <v>58</v>
      </c>
      <c r="B73" t="s">
        <v>1353</v>
      </c>
      <c r="C73" t="s">
        <v>1688</v>
      </c>
      <c r="D73" t="s">
        <v>1689</v>
      </c>
      <c r="E73" t="str">
        <f t="shared" si="1"/>
        <v>AUS.SP.POP.TOTL</v>
      </c>
      <c r="F73">
        <v>14692000</v>
      </c>
      <c r="G73">
        <v>14927000</v>
      </c>
      <c r="H73">
        <v>15178000</v>
      </c>
      <c r="I73">
        <v>15369000</v>
      </c>
      <c r="J73">
        <v>15544000</v>
      </c>
      <c r="K73">
        <v>15758000</v>
      </c>
      <c r="L73">
        <v>16018400</v>
      </c>
      <c r="M73">
        <v>16263900</v>
      </c>
      <c r="N73">
        <v>16532200</v>
      </c>
      <c r="O73">
        <v>16814400</v>
      </c>
      <c r="P73">
        <v>17065100</v>
      </c>
      <c r="Q73">
        <v>17284000</v>
      </c>
      <c r="R73">
        <v>17495000</v>
      </c>
      <c r="S73">
        <v>17667000</v>
      </c>
      <c r="T73">
        <v>17855000</v>
      </c>
      <c r="U73">
        <v>18072000</v>
      </c>
      <c r="V73">
        <v>18311000</v>
      </c>
      <c r="W73">
        <v>18517000</v>
      </c>
      <c r="X73">
        <v>18711000</v>
      </c>
      <c r="Y73">
        <v>18926000</v>
      </c>
      <c r="Z73">
        <v>19153000</v>
      </c>
      <c r="AA73">
        <v>19413000</v>
      </c>
      <c r="AB73">
        <v>19651400</v>
      </c>
      <c r="AC73">
        <v>19895400</v>
      </c>
      <c r="AD73">
        <v>20127400</v>
      </c>
      <c r="AE73">
        <v>20394800</v>
      </c>
      <c r="AF73">
        <v>20697900</v>
      </c>
      <c r="AG73">
        <v>21072500</v>
      </c>
      <c r="AH73">
        <v>21498500</v>
      </c>
      <c r="AI73">
        <v>21951700</v>
      </c>
      <c r="AJ73">
        <v>22299800</v>
      </c>
      <c r="AK73">
        <v>22620600</v>
      </c>
    </row>
    <row r="74" spans="1:37" hidden="1">
      <c r="A74" t="s">
        <v>4162</v>
      </c>
      <c r="B74" t="s">
        <v>1354</v>
      </c>
      <c r="C74" t="s">
        <v>4889</v>
      </c>
      <c r="D74" t="s">
        <v>4890</v>
      </c>
      <c r="E74" t="str">
        <f t="shared" si="1"/>
        <v>AUT.NY.GDP.DEFL.ZS</v>
      </c>
      <c r="F74">
        <v>55.112106706329641</v>
      </c>
      <c r="G74">
        <v>58.795365531516666</v>
      </c>
      <c r="H74">
        <v>61.933113987194531</v>
      </c>
      <c r="I74">
        <v>64.074690994239262</v>
      </c>
      <c r="J74">
        <v>67.246457911579213</v>
      </c>
      <c r="K74">
        <v>69.255749952305266</v>
      </c>
      <c r="L74">
        <v>71.312085751158378</v>
      </c>
      <c r="M74">
        <v>73.033273414162053</v>
      </c>
      <c r="N74">
        <v>74.148385504450033</v>
      </c>
      <c r="O74">
        <v>76.346707864673519</v>
      </c>
      <c r="P74">
        <v>78.636865124151996</v>
      </c>
      <c r="Q74">
        <v>81.500718715413285</v>
      </c>
      <c r="R74">
        <v>84.336204590831898</v>
      </c>
      <c r="S74">
        <v>86.661425116640274</v>
      </c>
      <c r="T74">
        <v>88.849576617372577</v>
      </c>
      <c r="U74">
        <v>90.461235117845945</v>
      </c>
      <c r="V74">
        <v>91.195758703473231</v>
      </c>
      <c r="W74">
        <v>90.994305516370204</v>
      </c>
      <c r="X74">
        <v>91.285783990463599</v>
      </c>
      <c r="Y74">
        <v>91.544507152224412</v>
      </c>
      <c r="Z74">
        <v>92.385999841228966</v>
      </c>
      <c r="AA74">
        <v>94.117129341212248</v>
      </c>
      <c r="AB74">
        <v>95.283830706568565</v>
      </c>
      <c r="AC74">
        <v>96.379222956240866</v>
      </c>
      <c r="AD74">
        <v>98.001569575279206</v>
      </c>
      <c r="AE74">
        <v>100</v>
      </c>
      <c r="AF74">
        <v>101.88447183391827</v>
      </c>
      <c r="AG74">
        <v>103.92706663816644</v>
      </c>
      <c r="AH74">
        <v>105.76007193908652</v>
      </c>
      <c r="AI74">
        <v>106.86626605372069</v>
      </c>
      <c r="AJ74">
        <v>108.77341733185435</v>
      </c>
      <c r="AK74">
        <v>111.06537869343171</v>
      </c>
    </row>
    <row r="75" spans="1:37" hidden="1">
      <c r="A75" t="s">
        <v>4162</v>
      </c>
      <c r="B75" t="s">
        <v>1354</v>
      </c>
      <c r="C75" t="s">
        <v>4891</v>
      </c>
      <c r="D75" t="s">
        <v>4892</v>
      </c>
      <c r="E75" t="str">
        <f t="shared" si="1"/>
        <v>AUT.NY.GDP.MKTP.KD</v>
      </c>
      <c r="F75">
        <v>118297013218.39653</v>
      </c>
      <c r="G75">
        <v>118126455202.05643</v>
      </c>
      <c r="H75">
        <v>120426376420.53078</v>
      </c>
      <c r="I75">
        <v>123982344405.59653</v>
      </c>
      <c r="J75">
        <v>124057574520.46347</v>
      </c>
      <c r="K75">
        <v>127104769469.8385</v>
      </c>
      <c r="L75">
        <v>130049304257.44891</v>
      </c>
      <c r="M75">
        <v>131800268995.23399</v>
      </c>
      <c r="N75">
        <v>135933234154.39674</v>
      </c>
      <c r="O75">
        <v>141217060614.8183</v>
      </c>
      <c r="P75">
        <v>147353847860.42572</v>
      </c>
      <c r="Q75">
        <v>152425218284.125</v>
      </c>
      <c r="R75">
        <v>155616277925.8541</v>
      </c>
      <c r="S75">
        <v>156436079198.98761</v>
      </c>
      <c r="T75">
        <v>160193859615.06662</v>
      </c>
      <c r="U75">
        <v>164467805620.94965</v>
      </c>
      <c r="V75">
        <v>168524640771.73239</v>
      </c>
      <c r="W75">
        <v>172415724529.76978</v>
      </c>
      <c r="X75">
        <v>178942595486.76181</v>
      </c>
      <c r="Y75">
        <v>185275602636.49591</v>
      </c>
      <c r="Z75">
        <v>192070749953.93405</v>
      </c>
      <c r="AA75">
        <v>193717569559.60937</v>
      </c>
      <c r="AB75">
        <v>196998621885.41434</v>
      </c>
      <c r="AC75">
        <v>198704472152.39133</v>
      </c>
      <c r="AD75">
        <v>203850083131.6441</v>
      </c>
      <c r="AE75">
        <v>208743854863.3356</v>
      </c>
      <c r="AF75">
        <v>216404316585.32819</v>
      </c>
      <c r="AG75">
        <v>224424149682.13806</v>
      </c>
      <c r="AH75">
        <v>227557455519.64291</v>
      </c>
      <c r="AI75">
        <v>218887605292.60559</v>
      </c>
      <c r="AJ75">
        <v>223954137424.16333</v>
      </c>
      <c r="AK75">
        <v>230913313559.14871</v>
      </c>
    </row>
    <row r="76" spans="1:37" hidden="1">
      <c r="A76" t="s">
        <v>4162</v>
      </c>
      <c r="B76" t="s">
        <v>1354</v>
      </c>
      <c r="C76" t="s">
        <v>4893</v>
      </c>
      <c r="D76" t="s">
        <v>4894</v>
      </c>
      <c r="E76" t="str">
        <f t="shared" si="1"/>
        <v>AUT.NY.GDP.MKTP.CD</v>
      </c>
      <c r="F76">
        <v>81467464369.283127</v>
      </c>
      <c r="G76">
        <v>70500215137.376877</v>
      </c>
      <c r="H76">
        <v>70682448979.591843</v>
      </c>
      <c r="I76">
        <v>71496768040.447372</v>
      </c>
      <c r="J76">
        <v>67403442679.320541</v>
      </c>
      <c r="K76">
        <v>68781084729.981369</v>
      </c>
      <c r="L76">
        <v>98203625056.33168</v>
      </c>
      <c r="M76">
        <v>123083469743.14323</v>
      </c>
      <c r="N76">
        <v>131969428284.85457</v>
      </c>
      <c r="O76">
        <v>131738237129.48518</v>
      </c>
      <c r="P76">
        <v>164753092097.30124</v>
      </c>
      <c r="Q76">
        <v>172008564525.63345</v>
      </c>
      <c r="R76">
        <v>193073835462.05859</v>
      </c>
      <c r="S76">
        <v>188423702827.39856</v>
      </c>
      <c r="T76">
        <v>201444060956.51126</v>
      </c>
      <c r="U76">
        <v>238561783813.2933</v>
      </c>
      <c r="V76">
        <v>234676456979.46454</v>
      </c>
      <c r="W76">
        <v>207826098771.00012</v>
      </c>
      <c r="X76">
        <v>213329585371.27612</v>
      </c>
      <c r="Y76">
        <v>212301777114.8519</v>
      </c>
      <c r="Z76">
        <v>192070749953.93405</v>
      </c>
      <c r="AA76">
        <v>191678678299.77631</v>
      </c>
      <c r="AB76">
        <v>207537336721.24976</v>
      </c>
      <c r="AC76">
        <v>253945776523.70203</v>
      </c>
      <c r="AD76">
        <v>291430382497.37695</v>
      </c>
      <c r="AE76">
        <v>304983601949.95776</v>
      </c>
      <c r="AF76">
        <v>324954402044.30585</v>
      </c>
      <c r="AG76">
        <v>375041784029.84784</v>
      </c>
      <c r="AH76">
        <v>414173646317.79395</v>
      </c>
      <c r="AI76">
        <v>381775164862.33801</v>
      </c>
      <c r="AJ76">
        <v>376575381578.94739</v>
      </c>
      <c r="AK76">
        <v>418483975383.33337</v>
      </c>
    </row>
    <row r="77" spans="1:37">
      <c r="A77" t="s">
        <v>4162</v>
      </c>
      <c r="B77" t="s">
        <v>1354</v>
      </c>
      <c r="C77" t="s">
        <v>4895</v>
      </c>
      <c r="D77" t="s">
        <v>4896</v>
      </c>
      <c r="E77" t="str">
        <f t="shared" si="1"/>
        <v>AUT.SL.TLF.TERT.ZS</v>
      </c>
      <c r="F77" t="s">
        <v>1768</v>
      </c>
      <c r="G77" t="s">
        <v>1768</v>
      </c>
      <c r="H77" t="s">
        <v>1768</v>
      </c>
      <c r="I77" t="s">
        <v>1768</v>
      </c>
      <c r="J77" t="s">
        <v>1768</v>
      </c>
      <c r="K77" t="s">
        <v>1768</v>
      </c>
      <c r="L77" t="s">
        <v>1768</v>
      </c>
      <c r="M77" t="s">
        <v>1768</v>
      </c>
      <c r="N77" t="s">
        <v>1768</v>
      </c>
      <c r="O77" t="s">
        <v>1768</v>
      </c>
      <c r="P77" t="s">
        <v>1768</v>
      </c>
      <c r="Q77">
        <v>7.0999999046325684</v>
      </c>
      <c r="R77" t="s">
        <v>1768</v>
      </c>
      <c r="S77" t="s">
        <v>1768</v>
      </c>
      <c r="T77">
        <v>8.1000003814697266</v>
      </c>
      <c r="U77">
        <v>8.6000003814697266</v>
      </c>
      <c r="V77">
        <v>8.6999998092651367</v>
      </c>
      <c r="W77">
        <v>8.8999996185302734</v>
      </c>
      <c r="X77">
        <v>8.8999996185302734</v>
      </c>
      <c r="Y77">
        <v>14.899999618530273</v>
      </c>
      <c r="Z77">
        <v>15.199999809265137</v>
      </c>
      <c r="AA77">
        <v>15.5</v>
      </c>
      <c r="AB77">
        <v>17.600000381469727</v>
      </c>
      <c r="AC77">
        <v>17.200000762939453</v>
      </c>
      <c r="AD77">
        <v>19.399999618530273</v>
      </c>
      <c r="AE77">
        <v>18.100000381469727</v>
      </c>
      <c r="AF77">
        <v>17.799999237060547</v>
      </c>
      <c r="AG77">
        <v>17.600000381469727</v>
      </c>
      <c r="AH77">
        <v>17.799999237060547</v>
      </c>
      <c r="AI77">
        <v>18.899999618530273</v>
      </c>
      <c r="AJ77">
        <v>19.100000381469727</v>
      </c>
      <c r="AK77" t="s">
        <v>1768</v>
      </c>
    </row>
    <row r="78" spans="1:37" hidden="1">
      <c r="A78" t="s">
        <v>4162</v>
      </c>
      <c r="B78" t="s">
        <v>1354</v>
      </c>
      <c r="C78" t="s">
        <v>4897</v>
      </c>
      <c r="D78" t="s">
        <v>4898</v>
      </c>
      <c r="E78" t="str">
        <f t="shared" si="1"/>
        <v>AUT.SP.DYN.LE00.IN</v>
      </c>
      <c r="F78">
        <v>72.423658536585378</v>
      </c>
      <c r="G78">
        <v>72.758048780487812</v>
      </c>
      <c r="H78">
        <v>72.89707317073173</v>
      </c>
      <c r="I78">
        <v>72.968536585365854</v>
      </c>
      <c r="J78">
        <v>73.527560975609774</v>
      </c>
      <c r="K78">
        <v>73.745121951219517</v>
      </c>
      <c r="L78">
        <v>74.222926829268289</v>
      </c>
      <c r="M78">
        <v>74.669268292682929</v>
      </c>
      <c r="N78">
        <v>75.144146341463426</v>
      </c>
      <c r="O78">
        <v>75.248048780487807</v>
      </c>
      <c r="P78">
        <v>75.53</v>
      </c>
      <c r="Q78">
        <v>75.567804878048776</v>
      </c>
      <c r="R78">
        <v>75.85536585365854</v>
      </c>
      <c r="S78">
        <v>76.106341463414623</v>
      </c>
      <c r="T78">
        <v>76.457073170731732</v>
      </c>
      <c r="U78">
        <v>76.715609756097564</v>
      </c>
      <c r="V78">
        <v>76.983658536585381</v>
      </c>
      <c r="W78">
        <v>77.387560975609759</v>
      </c>
      <c r="X78">
        <v>77.573170731707322</v>
      </c>
      <c r="Y78">
        <v>77.775609756097566</v>
      </c>
      <c r="Z78">
        <v>78.026829268292687</v>
      </c>
      <c r="AA78">
        <v>78.526829268292687</v>
      </c>
      <c r="AB78">
        <v>78.678048780487828</v>
      </c>
      <c r="AC78">
        <v>78.631707317073179</v>
      </c>
      <c r="AD78">
        <v>79.180487804878055</v>
      </c>
      <c r="AE78">
        <v>79.331707317073182</v>
      </c>
      <c r="AF78">
        <v>79.831707317073182</v>
      </c>
      <c r="AG78">
        <v>79.982926829268308</v>
      </c>
      <c r="AH78">
        <v>80.234146341463429</v>
      </c>
      <c r="AI78">
        <v>80.082926829268303</v>
      </c>
      <c r="AJ78">
        <v>80.382926829268314</v>
      </c>
      <c r="AK78" t="s">
        <v>1768</v>
      </c>
    </row>
    <row r="79" spans="1:37" hidden="1">
      <c r="A79" t="s">
        <v>4162</v>
      </c>
      <c r="B79" t="s">
        <v>1354</v>
      </c>
      <c r="C79" t="s">
        <v>1688</v>
      </c>
      <c r="D79" t="s">
        <v>1689</v>
      </c>
      <c r="E79" t="str">
        <f t="shared" si="1"/>
        <v>AUT.SP.POP.TOTL</v>
      </c>
      <c r="F79">
        <v>7549433</v>
      </c>
      <c r="G79">
        <v>7568710</v>
      </c>
      <c r="H79">
        <v>7574140</v>
      </c>
      <c r="I79">
        <v>7561910</v>
      </c>
      <c r="J79">
        <v>7561434</v>
      </c>
      <c r="K79">
        <v>7564985</v>
      </c>
      <c r="L79">
        <v>7569794</v>
      </c>
      <c r="M79">
        <v>7574586</v>
      </c>
      <c r="N79">
        <v>7585317</v>
      </c>
      <c r="O79">
        <v>7619567</v>
      </c>
      <c r="P79">
        <v>7677850</v>
      </c>
      <c r="Q79">
        <v>7754891</v>
      </c>
      <c r="R79">
        <v>7840709</v>
      </c>
      <c r="S79">
        <v>7905633</v>
      </c>
      <c r="T79">
        <v>7936118</v>
      </c>
      <c r="U79">
        <v>7948278</v>
      </c>
      <c r="V79">
        <v>7959017</v>
      </c>
      <c r="W79">
        <v>7968041</v>
      </c>
      <c r="X79">
        <v>7976789</v>
      </c>
      <c r="Y79">
        <v>7992324</v>
      </c>
      <c r="Z79">
        <v>8011566</v>
      </c>
      <c r="AA79">
        <v>8042293</v>
      </c>
      <c r="AB79">
        <v>8081957</v>
      </c>
      <c r="AC79">
        <v>8121423</v>
      </c>
      <c r="AD79">
        <v>8171966</v>
      </c>
      <c r="AE79">
        <v>8227829</v>
      </c>
      <c r="AF79">
        <v>8268641</v>
      </c>
      <c r="AG79">
        <v>8300788</v>
      </c>
      <c r="AH79">
        <v>8336925.9999999991</v>
      </c>
      <c r="AI79">
        <v>8365275</v>
      </c>
      <c r="AJ79">
        <v>8389771</v>
      </c>
      <c r="AK79">
        <v>8419000</v>
      </c>
    </row>
    <row r="80" spans="1:37" hidden="1">
      <c r="A80" t="s">
        <v>4192</v>
      </c>
      <c r="B80" t="s">
        <v>1355</v>
      </c>
      <c r="C80" t="s">
        <v>4889</v>
      </c>
      <c r="D80" t="s">
        <v>4890</v>
      </c>
      <c r="E80" t="str">
        <f t="shared" si="1"/>
        <v>AZE.NY.GDP.DEFL.ZS</v>
      </c>
      <c r="F80" t="s">
        <v>1768</v>
      </c>
      <c r="G80" t="s">
        <v>1768</v>
      </c>
      <c r="H80" t="s">
        <v>1768</v>
      </c>
      <c r="I80" t="s">
        <v>1768</v>
      </c>
      <c r="J80" t="s">
        <v>1768</v>
      </c>
      <c r="K80" t="s">
        <v>1768</v>
      </c>
      <c r="L80" t="s">
        <v>1768</v>
      </c>
      <c r="M80" t="s">
        <v>1768</v>
      </c>
      <c r="N80" t="s">
        <v>1768</v>
      </c>
      <c r="O80" t="s">
        <v>1768</v>
      </c>
      <c r="P80">
        <v>3.6593474101232746E-3</v>
      </c>
      <c r="Q80">
        <v>6.7167143262382304E-3</v>
      </c>
      <c r="R80">
        <v>7.8271835021577224E-2</v>
      </c>
      <c r="S80">
        <v>0.66340622941710048</v>
      </c>
      <c r="T80">
        <v>9.8529228002816378</v>
      </c>
      <c r="U80">
        <v>63.619859814172145</v>
      </c>
      <c r="V80">
        <v>80.428871073365286</v>
      </c>
      <c r="W80">
        <v>87.860670674890301</v>
      </c>
      <c r="X80">
        <v>87.013754534240462</v>
      </c>
      <c r="Y80">
        <v>88.894128568703493</v>
      </c>
      <c r="Z80">
        <v>100</v>
      </c>
      <c r="AA80">
        <v>102.51501010020476</v>
      </c>
      <c r="AB80">
        <v>105.71277966097898</v>
      </c>
      <c r="AC80">
        <v>112.064652792527</v>
      </c>
      <c r="AD80">
        <v>121.38302667114638</v>
      </c>
      <c r="AE80">
        <v>140.97354592881547</v>
      </c>
      <c r="AF80">
        <v>156.9055263883902</v>
      </c>
      <c r="AG80">
        <v>189.82698905725039</v>
      </c>
      <c r="AH80">
        <v>242.46630158844732</v>
      </c>
      <c r="AI80">
        <v>196.7670842350424</v>
      </c>
      <c r="AJ80">
        <v>223.52493794178216</v>
      </c>
      <c r="AK80">
        <v>260.94104563238665</v>
      </c>
    </row>
    <row r="81" spans="1:37" hidden="1">
      <c r="A81" t="s">
        <v>4192</v>
      </c>
      <c r="B81" t="s">
        <v>1355</v>
      </c>
      <c r="C81" t="s">
        <v>4891</v>
      </c>
      <c r="D81" t="s">
        <v>4892</v>
      </c>
      <c r="E81" t="str">
        <f t="shared" si="1"/>
        <v>AZE.NY.GDP.MKTP.KD</v>
      </c>
      <c r="F81" t="s">
        <v>1768</v>
      </c>
      <c r="G81" t="s">
        <v>1768</v>
      </c>
      <c r="H81" t="s">
        <v>1768</v>
      </c>
      <c r="I81" t="s">
        <v>1768</v>
      </c>
      <c r="J81" t="s">
        <v>1768</v>
      </c>
      <c r="K81" t="s">
        <v>1768</v>
      </c>
      <c r="L81" t="s">
        <v>1768</v>
      </c>
      <c r="M81" t="s">
        <v>1768</v>
      </c>
      <c r="N81" t="s">
        <v>1768</v>
      </c>
      <c r="O81" t="s">
        <v>1768</v>
      </c>
      <c r="P81">
        <v>8954048115.922802</v>
      </c>
      <c r="Q81">
        <v>8891369779.1113415</v>
      </c>
      <c r="R81">
        <v>6881920209.0321779</v>
      </c>
      <c r="S81">
        <v>5292196640.7457447</v>
      </c>
      <c r="T81">
        <v>4249633902.5188327</v>
      </c>
      <c r="U81">
        <v>3748177102.0216103</v>
      </c>
      <c r="V81">
        <v>3796903404.3478909</v>
      </c>
      <c r="W81">
        <v>4017123801.8000689</v>
      </c>
      <c r="X81">
        <v>4418836181.9800758</v>
      </c>
      <c r="Y81">
        <v>4745830059.4466019</v>
      </c>
      <c r="Z81">
        <v>5272617196.0451736</v>
      </c>
      <c r="AA81">
        <v>5794606298.4536467</v>
      </c>
      <c r="AB81">
        <v>6408834566.0897341</v>
      </c>
      <c r="AC81">
        <v>7126624037.4917831</v>
      </c>
      <c r="AD81">
        <v>7853539689.3159437</v>
      </c>
      <c r="AE81">
        <v>9926874167.2953548</v>
      </c>
      <c r="AF81">
        <v>13351645755.012249</v>
      </c>
      <c r="AG81">
        <v>16696099500.185268</v>
      </c>
      <c r="AH81">
        <v>18499278246.20528</v>
      </c>
      <c r="AI81">
        <v>20219711123.102371</v>
      </c>
      <c r="AJ81">
        <v>21230696679.257492</v>
      </c>
      <c r="AK81">
        <v>21443003646.050068</v>
      </c>
    </row>
    <row r="82" spans="1:37" hidden="1">
      <c r="A82" t="s">
        <v>4192</v>
      </c>
      <c r="B82" t="s">
        <v>1355</v>
      </c>
      <c r="C82" t="s">
        <v>4893</v>
      </c>
      <c r="D82" t="s">
        <v>4894</v>
      </c>
      <c r="E82" t="str">
        <f t="shared" si="1"/>
        <v>AZE.NY.GDP.MKTP.CD</v>
      </c>
      <c r="F82" t="s">
        <v>1768</v>
      </c>
      <c r="G82" t="s">
        <v>1768</v>
      </c>
      <c r="H82" t="s">
        <v>1768</v>
      </c>
      <c r="I82" t="s">
        <v>1768</v>
      </c>
      <c r="J82" t="s">
        <v>1768</v>
      </c>
      <c r="K82" t="s">
        <v>1768</v>
      </c>
      <c r="L82" t="s">
        <v>1768</v>
      </c>
      <c r="M82" t="s">
        <v>1768</v>
      </c>
      <c r="N82" t="s">
        <v>1768</v>
      </c>
      <c r="O82" t="s">
        <v>1768</v>
      </c>
      <c r="P82">
        <v>8858006035.915659</v>
      </c>
      <c r="Q82">
        <v>8792365810.5094032</v>
      </c>
      <c r="R82">
        <v>4991350457.5425024</v>
      </c>
      <c r="S82">
        <v>3973027396.651947</v>
      </c>
      <c r="T82">
        <v>3313739673.5473762</v>
      </c>
      <c r="U82">
        <v>3052467522.3610435</v>
      </c>
      <c r="V82">
        <v>3176749593.1178799</v>
      </c>
      <c r="W82">
        <v>3962710163.1116686</v>
      </c>
      <c r="X82">
        <v>4446396217.6326532</v>
      </c>
      <c r="Y82">
        <v>4581222442.4578314</v>
      </c>
      <c r="Z82">
        <v>5272617196.0451736</v>
      </c>
      <c r="AA82">
        <v>5707618246.5684757</v>
      </c>
      <c r="AB82">
        <v>6236024951.2042265</v>
      </c>
      <c r="AC82">
        <v>7275766111.2430887</v>
      </c>
      <c r="AD82">
        <v>8680511918.4935722</v>
      </c>
      <c r="AE82">
        <v>13245421880.834042</v>
      </c>
      <c r="AF82">
        <v>20982270733.248421</v>
      </c>
      <c r="AG82">
        <v>33049380917.698471</v>
      </c>
      <c r="AH82">
        <v>48852482960.077896</v>
      </c>
      <c r="AI82">
        <v>44291490420.502617</v>
      </c>
      <c r="AJ82">
        <v>52905998878.714264</v>
      </c>
      <c r="AK82">
        <v>63403650746.023994</v>
      </c>
    </row>
    <row r="83" spans="1:37">
      <c r="A83" t="s">
        <v>4192</v>
      </c>
      <c r="B83" t="s">
        <v>1355</v>
      </c>
      <c r="C83" t="s">
        <v>4895</v>
      </c>
      <c r="D83" t="s">
        <v>4896</v>
      </c>
      <c r="E83" t="str">
        <f t="shared" si="1"/>
        <v>AZE.SL.TLF.TERT.ZS</v>
      </c>
      <c r="F83" t="s">
        <v>1768</v>
      </c>
      <c r="G83" t="s">
        <v>1768</v>
      </c>
      <c r="H83" t="s">
        <v>1768</v>
      </c>
      <c r="I83" t="s">
        <v>1768</v>
      </c>
      <c r="J83" t="s">
        <v>1768</v>
      </c>
      <c r="K83" t="s">
        <v>1768</v>
      </c>
      <c r="L83" t="s">
        <v>1768</v>
      </c>
      <c r="M83" t="s">
        <v>1768</v>
      </c>
      <c r="N83" t="s">
        <v>1768</v>
      </c>
      <c r="O83" t="s">
        <v>1768</v>
      </c>
      <c r="P83" t="s">
        <v>1768</v>
      </c>
      <c r="Q83" t="s">
        <v>1768</v>
      </c>
      <c r="R83" t="s">
        <v>1768</v>
      </c>
      <c r="S83" t="s">
        <v>1768</v>
      </c>
      <c r="T83" t="s">
        <v>1768</v>
      </c>
      <c r="U83" t="s">
        <v>1768</v>
      </c>
      <c r="V83" t="s">
        <v>1768</v>
      </c>
      <c r="W83" t="s">
        <v>1768</v>
      </c>
      <c r="X83" t="s">
        <v>1768</v>
      </c>
      <c r="Y83" t="s">
        <v>1768</v>
      </c>
      <c r="Z83" t="s">
        <v>1768</v>
      </c>
      <c r="AA83" t="s">
        <v>1768</v>
      </c>
      <c r="AB83" t="s">
        <v>1768</v>
      </c>
      <c r="AC83" t="s">
        <v>1768</v>
      </c>
      <c r="AD83" t="s">
        <v>1768</v>
      </c>
      <c r="AE83" t="s">
        <v>1768</v>
      </c>
      <c r="AF83" t="s">
        <v>1768</v>
      </c>
      <c r="AG83">
        <v>22.299999237060547</v>
      </c>
      <c r="AH83">
        <v>21</v>
      </c>
      <c r="AI83" t="s">
        <v>1768</v>
      </c>
      <c r="AJ83" t="s">
        <v>1768</v>
      </c>
      <c r="AK83" t="s">
        <v>1768</v>
      </c>
    </row>
    <row r="84" spans="1:37" hidden="1">
      <c r="A84" t="s">
        <v>4192</v>
      </c>
      <c r="B84" t="s">
        <v>1355</v>
      </c>
      <c r="C84" t="s">
        <v>4897</v>
      </c>
      <c r="D84" t="s">
        <v>4898</v>
      </c>
      <c r="E84" t="str">
        <f t="shared" si="1"/>
        <v>AZE.SP.DYN.LE00.IN</v>
      </c>
      <c r="F84">
        <v>64.681317073170732</v>
      </c>
      <c r="G84">
        <v>64.716439024390255</v>
      </c>
      <c r="H84">
        <v>64.830731707317085</v>
      </c>
      <c r="I84">
        <v>65.008097560975614</v>
      </c>
      <c r="J84">
        <v>65.225902439024395</v>
      </c>
      <c r="K84">
        <v>65.427780487804895</v>
      </c>
      <c r="L84">
        <v>65.541341463414653</v>
      </c>
      <c r="M84">
        <v>65.5259268292683</v>
      </c>
      <c r="N84">
        <v>65.36914634146342</v>
      </c>
      <c r="O84">
        <v>65.089268292682931</v>
      </c>
      <c r="P84">
        <v>64.746365853658546</v>
      </c>
      <c r="Q84">
        <v>64.424146341463427</v>
      </c>
      <c r="R84">
        <v>64.207243902439032</v>
      </c>
      <c r="S84">
        <v>64.154024390243904</v>
      </c>
      <c r="T84">
        <v>64.281585365853672</v>
      </c>
      <c r="U84">
        <v>64.575829268292694</v>
      </c>
      <c r="V84">
        <v>64.994000000000014</v>
      </c>
      <c r="W84">
        <v>65.462390243902448</v>
      </c>
      <c r="X84">
        <v>65.923365853658538</v>
      </c>
      <c r="Y84">
        <v>66.355487804878052</v>
      </c>
      <c r="Z84">
        <v>66.757219512195135</v>
      </c>
      <c r="AA84">
        <v>67.147682926829276</v>
      </c>
      <c r="AB84">
        <v>67.554853658536601</v>
      </c>
      <c r="AC84">
        <v>67.994317073170734</v>
      </c>
      <c r="AD84">
        <v>68.45719512195123</v>
      </c>
      <c r="AE84">
        <v>68.922731707317084</v>
      </c>
      <c r="AF84">
        <v>69.361414634146342</v>
      </c>
      <c r="AG84">
        <v>69.748658536585381</v>
      </c>
      <c r="AH84">
        <v>70.067853658536578</v>
      </c>
      <c r="AI84">
        <v>70.317634146341476</v>
      </c>
      <c r="AJ84">
        <v>70.506512195121942</v>
      </c>
      <c r="AK84" t="s">
        <v>1768</v>
      </c>
    </row>
    <row r="85" spans="1:37" hidden="1">
      <c r="A85" t="s">
        <v>4192</v>
      </c>
      <c r="B85" t="s">
        <v>1355</v>
      </c>
      <c r="C85" t="s">
        <v>1688</v>
      </c>
      <c r="D85" t="s">
        <v>1689</v>
      </c>
      <c r="E85" t="str">
        <f t="shared" si="1"/>
        <v>AZE.SP.POP.TOTL</v>
      </c>
      <c r="F85">
        <v>6166000</v>
      </c>
      <c r="G85">
        <v>6265000</v>
      </c>
      <c r="H85">
        <v>6362000</v>
      </c>
      <c r="I85">
        <v>6461000</v>
      </c>
      <c r="J85">
        <v>6563000</v>
      </c>
      <c r="K85">
        <v>6669000</v>
      </c>
      <c r="L85">
        <v>6779000</v>
      </c>
      <c r="M85">
        <v>6893000</v>
      </c>
      <c r="N85">
        <v>7004000</v>
      </c>
      <c r="O85">
        <v>7085000</v>
      </c>
      <c r="P85">
        <v>7159000</v>
      </c>
      <c r="Q85">
        <v>7271000</v>
      </c>
      <c r="R85">
        <v>7382000</v>
      </c>
      <c r="S85">
        <v>7495000</v>
      </c>
      <c r="T85">
        <v>7597000</v>
      </c>
      <c r="U85">
        <v>7685000</v>
      </c>
      <c r="V85">
        <v>7763000</v>
      </c>
      <c r="W85">
        <v>7838250</v>
      </c>
      <c r="X85">
        <v>7913000</v>
      </c>
      <c r="Y85">
        <v>7982750</v>
      </c>
      <c r="Z85">
        <v>8048600</v>
      </c>
      <c r="AA85">
        <v>8111200</v>
      </c>
      <c r="AB85">
        <v>8171950</v>
      </c>
      <c r="AC85">
        <v>8234100</v>
      </c>
      <c r="AD85">
        <v>8306500</v>
      </c>
      <c r="AE85">
        <v>8391850</v>
      </c>
      <c r="AF85">
        <v>8484550</v>
      </c>
      <c r="AG85">
        <v>8581300</v>
      </c>
      <c r="AH85">
        <v>8763400</v>
      </c>
      <c r="AI85">
        <v>8947243</v>
      </c>
      <c r="AJ85">
        <v>9054332</v>
      </c>
      <c r="AK85">
        <v>9168000</v>
      </c>
    </row>
    <row r="86" spans="1:37" hidden="1">
      <c r="A86" t="s">
        <v>4310</v>
      </c>
      <c r="B86" t="s">
        <v>1356</v>
      </c>
      <c r="C86" t="s">
        <v>4889</v>
      </c>
      <c r="D86" t="s">
        <v>4890</v>
      </c>
      <c r="E86" t="str">
        <f t="shared" si="1"/>
        <v>BHS.NY.GDP.DEFL.ZS</v>
      </c>
      <c r="F86">
        <v>31.217541913446993</v>
      </c>
      <c r="G86">
        <v>36.739403160624292</v>
      </c>
      <c r="H86">
        <v>38.096928223013677</v>
      </c>
      <c r="I86">
        <v>40.373968439478816</v>
      </c>
      <c r="J86">
        <v>41.654402693733736</v>
      </c>
      <c r="K86">
        <v>45.178667434394789</v>
      </c>
      <c r="L86">
        <v>47.284167618797312</v>
      </c>
      <c r="M86">
        <v>50.398467640258879</v>
      </c>
      <c r="N86">
        <v>51.146538244115817</v>
      </c>
      <c r="O86">
        <v>52.073912713580924</v>
      </c>
      <c r="P86">
        <v>54.715992668119299</v>
      </c>
      <c r="Q86">
        <v>56.114827932351005</v>
      </c>
      <c r="R86">
        <v>58.306429525917657</v>
      </c>
      <c r="S86">
        <v>57.809668304872574</v>
      </c>
      <c r="T86">
        <v>59.07186508160315</v>
      </c>
      <c r="U86">
        <v>59.545879204817574</v>
      </c>
      <c r="V86">
        <v>60.131955820497872</v>
      </c>
      <c r="W86">
        <v>80.990297722400456</v>
      </c>
      <c r="X86">
        <v>83.459945252017974</v>
      </c>
      <c r="Y86">
        <v>87.59199748804771</v>
      </c>
      <c r="Z86">
        <v>88.399447380512939</v>
      </c>
      <c r="AA86">
        <v>88.712019536475637</v>
      </c>
      <c r="AB86">
        <v>92.225741918611988</v>
      </c>
      <c r="AC86">
        <v>93.290592645454993</v>
      </c>
      <c r="AD86">
        <v>94.404936875197521</v>
      </c>
      <c r="AE86">
        <v>99.178831682309465</v>
      </c>
      <c r="AF86">
        <v>100</v>
      </c>
      <c r="AG86">
        <v>102.94752557045011</v>
      </c>
      <c r="AH86">
        <v>104.4803008836036</v>
      </c>
      <c r="AI86">
        <v>102.76528643153713</v>
      </c>
      <c r="AJ86">
        <v>103.30214255435079</v>
      </c>
      <c r="AK86">
        <v>101.8591101708771</v>
      </c>
    </row>
    <row r="87" spans="1:37" hidden="1">
      <c r="A87" t="s">
        <v>4310</v>
      </c>
      <c r="B87" t="s">
        <v>1356</v>
      </c>
      <c r="C87" t="s">
        <v>4891</v>
      </c>
      <c r="D87" t="s">
        <v>4892</v>
      </c>
      <c r="E87" t="str">
        <f t="shared" si="1"/>
        <v>BHS.NY.GDP.MKTP.KD</v>
      </c>
      <c r="F87">
        <v>3781200313.1345472</v>
      </c>
      <c r="G87">
        <v>3432331448.2873764</v>
      </c>
      <c r="H87">
        <v>3662259849.736752</v>
      </c>
      <c r="I87">
        <v>3793993217.4507394</v>
      </c>
      <c r="J87">
        <v>4331645713.5103884</v>
      </c>
      <c r="K87">
        <v>4540828685.2973585</v>
      </c>
      <c r="L87">
        <v>4622427375.3028231</v>
      </c>
      <c r="M87">
        <v>4760384593.2001152</v>
      </c>
      <c r="N87">
        <v>4870335591.6954508</v>
      </c>
      <c r="O87">
        <v>5197979060.4161243</v>
      </c>
      <c r="P87">
        <v>5115006358.4567661</v>
      </c>
      <c r="Q87">
        <v>4901107868.3857269</v>
      </c>
      <c r="R87">
        <v>4713611931.6626825</v>
      </c>
      <c r="S87">
        <v>4728120733.3533154</v>
      </c>
      <c r="T87">
        <v>4877005298.8019371</v>
      </c>
      <c r="U87">
        <v>5090557215.9770002</v>
      </c>
      <c r="V87">
        <v>5305558437.9897814</v>
      </c>
      <c r="W87">
        <v>5414971796.8954344</v>
      </c>
      <c r="X87">
        <v>5670367524.3169489</v>
      </c>
      <c r="Y87">
        <v>6075465947.8884134</v>
      </c>
      <c r="Z87">
        <v>6327552000</v>
      </c>
      <c r="AA87">
        <v>6493689921.4069357</v>
      </c>
      <c r="AB87">
        <v>6669320175.4735909</v>
      </c>
      <c r="AC87">
        <v>6584970306.7775793</v>
      </c>
      <c r="AD87">
        <v>6643107971.3363209</v>
      </c>
      <c r="AE87">
        <v>6868660929.3166475</v>
      </c>
      <c r="AF87">
        <v>7041535772.6084528</v>
      </c>
      <c r="AG87">
        <v>7143393151.8581743</v>
      </c>
      <c r="AH87">
        <v>6977385177.6388874</v>
      </c>
      <c r="AI87">
        <v>6638286665.4761877</v>
      </c>
      <c r="AJ87">
        <v>6650151639.3036003</v>
      </c>
      <c r="AK87">
        <v>6758471902.1513119</v>
      </c>
    </row>
    <row r="88" spans="1:37" hidden="1">
      <c r="A88" t="s">
        <v>4310</v>
      </c>
      <c r="B88" t="s">
        <v>1356</v>
      </c>
      <c r="C88" t="s">
        <v>4893</v>
      </c>
      <c r="D88" t="s">
        <v>4894</v>
      </c>
      <c r="E88" t="str">
        <f t="shared" si="1"/>
        <v>BHS.NY.GDP.MKTP.CD</v>
      </c>
      <c r="F88">
        <v>1335299968</v>
      </c>
      <c r="G88">
        <v>1426499968</v>
      </c>
      <c r="H88">
        <v>1578300032</v>
      </c>
      <c r="I88">
        <v>1732800000</v>
      </c>
      <c r="J88">
        <v>2041100032</v>
      </c>
      <c r="K88">
        <v>2320699904</v>
      </c>
      <c r="L88">
        <v>2472499968</v>
      </c>
      <c r="M88">
        <v>2713999872</v>
      </c>
      <c r="N88">
        <v>2817900032</v>
      </c>
      <c r="O88">
        <v>3062000000</v>
      </c>
      <c r="P88">
        <v>3166000000</v>
      </c>
      <c r="Q88">
        <v>3111160000</v>
      </c>
      <c r="R88">
        <v>3109000000</v>
      </c>
      <c r="S88">
        <v>3092000000</v>
      </c>
      <c r="T88">
        <v>3259000000</v>
      </c>
      <c r="U88">
        <v>3429000000</v>
      </c>
      <c r="V88">
        <v>3609000000</v>
      </c>
      <c r="W88">
        <v>4961119000</v>
      </c>
      <c r="X88">
        <v>5353524000</v>
      </c>
      <c r="Y88">
        <v>6019972000</v>
      </c>
      <c r="Z88">
        <v>6327552000</v>
      </c>
      <c r="AA88">
        <v>6516651000</v>
      </c>
      <c r="AB88">
        <v>6957996000</v>
      </c>
      <c r="AC88">
        <v>6949317000</v>
      </c>
      <c r="AD88">
        <v>7094413000</v>
      </c>
      <c r="AE88">
        <v>7706222000</v>
      </c>
      <c r="AF88">
        <v>7965588000</v>
      </c>
      <c r="AG88">
        <v>8318996000</v>
      </c>
      <c r="AH88">
        <v>8246650000</v>
      </c>
      <c r="AI88">
        <v>7717078000</v>
      </c>
      <c r="AJ88">
        <v>7771258000</v>
      </c>
      <c r="AK88">
        <v>7787514000</v>
      </c>
    </row>
    <row r="89" spans="1:37">
      <c r="A89" t="s">
        <v>4310</v>
      </c>
      <c r="B89" t="s">
        <v>1356</v>
      </c>
      <c r="C89" t="s">
        <v>4895</v>
      </c>
      <c r="D89" t="s">
        <v>4896</v>
      </c>
      <c r="E89" t="str">
        <f t="shared" si="1"/>
        <v>BHS.SL.TLF.TERT.ZS</v>
      </c>
      <c r="F89" t="s">
        <v>1768</v>
      </c>
      <c r="G89" t="s">
        <v>1768</v>
      </c>
      <c r="H89" t="s">
        <v>1768</v>
      </c>
      <c r="I89" t="s">
        <v>1768</v>
      </c>
      <c r="J89" t="s">
        <v>1768</v>
      </c>
      <c r="K89" t="s">
        <v>1768</v>
      </c>
      <c r="L89" t="s">
        <v>1768</v>
      </c>
      <c r="M89" t="s">
        <v>1768</v>
      </c>
      <c r="N89" t="s">
        <v>1768</v>
      </c>
      <c r="O89" t="s">
        <v>1768</v>
      </c>
      <c r="P89" t="s">
        <v>1768</v>
      </c>
      <c r="Q89">
        <v>10.5</v>
      </c>
      <c r="R89">
        <v>11.399999618530273</v>
      </c>
      <c r="S89">
        <v>11.300000190734863</v>
      </c>
      <c r="T89">
        <v>18.899999618530273</v>
      </c>
      <c r="U89">
        <v>15.800000190734863</v>
      </c>
      <c r="V89">
        <v>12.100000381469727</v>
      </c>
      <c r="W89">
        <v>14.800000190734863</v>
      </c>
      <c r="X89">
        <v>14.899999618530273</v>
      </c>
      <c r="Y89" t="s">
        <v>1768</v>
      </c>
      <c r="Z89" t="s">
        <v>1768</v>
      </c>
      <c r="AA89">
        <v>19.100000381469727</v>
      </c>
      <c r="AB89">
        <v>21.799999237060547</v>
      </c>
      <c r="AC89" t="s">
        <v>1768</v>
      </c>
      <c r="AD89" t="s">
        <v>1768</v>
      </c>
      <c r="AE89" t="s">
        <v>1768</v>
      </c>
      <c r="AF89">
        <v>25.5</v>
      </c>
      <c r="AG89" t="s">
        <v>1768</v>
      </c>
      <c r="AH89" t="s">
        <v>1768</v>
      </c>
      <c r="AI89" t="s">
        <v>1768</v>
      </c>
      <c r="AJ89" t="s">
        <v>1768</v>
      </c>
      <c r="AK89" t="s">
        <v>1768</v>
      </c>
    </row>
    <row r="90" spans="1:37" hidden="1">
      <c r="A90" t="s">
        <v>4310</v>
      </c>
      <c r="B90" t="s">
        <v>1356</v>
      </c>
      <c r="C90" t="s">
        <v>4897</v>
      </c>
      <c r="D90" t="s">
        <v>4898</v>
      </c>
      <c r="E90" t="str">
        <f t="shared" si="1"/>
        <v>BHS.SP.DYN.LE00.IN</v>
      </c>
      <c r="F90">
        <v>67.697365853658553</v>
      </c>
      <c r="G90">
        <v>67.964463414634167</v>
      </c>
      <c r="H90">
        <v>68.245097560975609</v>
      </c>
      <c r="I90">
        <v>68.523658536585373</v>
      </c>
      <c r="J90">
        <v>68.789609756097576</v>
      </c>
      <c r="K90">
        <v>69.023365853658547</v>
      </c>
      <c r="L90">
        <v>69.20390243902439</v>
      </c>
      <c r="M90">
        <v>69.32712195121951</v>
      </c>
      <c r="N90">
        <v>69.398463414634151</v>
      </c>
      <c r="O90">
        <v>69.426804878048785</v>
      </c>
      <c r="P90">
        <v>69.437048780487814</v>
      </c>
      <c r="Q90">
        <v>69.45712195121952</v>
      </c>
      <c r="R90">
        <v>69.515000000000001</v>
      </c>
      <c r="S90">
        <v>69.631170731707314</v>
      </c>
      <c r="T90">
        <v>69.813097560975621</v>
      </c>
      <c r="U90">
        <v>70.056365853658534</v>
      </c>
      <c r="V90">
        <v>70.348048780487815</v>
      </c>
      <c r="W90">
        <v>70.662707317073171</v>
      </c>
      <c r="X90">
        <v>70.982853658536584</v>
      </c>
      <c r="Y90">
        <v>71.303439024390258</v>
      </c>
      <c r="Z90">
        <v>71.628292682926826</v>
      </c>
      <c r="AA90">
        <v>71.969682926829265</v>
      </c>
      <c r="AB90">
        <v>72.338487804878056</v>
      </c>
      <c r="AC90">
        <v>72.737170731707323</v>
      </c>
      <c r="AD90">
        <v>73.157829268292701</v>
      </c>
      <c r="AE90">
        <v>73.583658536585375</v>
      </c>
      <c r="AF90">
        <v>73.991926829268294</v>
      </c>
      <c r="AG90">
        <v>74.365439024390255</v>
      </c>
      <c r="AH90">
        <v>74.693853658536597</v>
      </c>
      <c r="AI90">
        <v>74.975268292682927</v>
      </c>
      <c r="AJ90">
        <v>75.22212195121952</v>
      </c>
      <c r="AK90" t="s">
        <v>1768</v>
      </c>
    </row>
    <row r="91" spans="1:37" hidden="1">
      <c r="A91" t="s">
        <v>4310</v>
      </c>
      <c r="B91" t="s">
        <v>1356</v>
      </c>
      <c r="C91" t="s">
        <v>1688</v>
      </c>
      <c r="D91" t="s">
        <v>1689</v>
      </c>
      <c r="E91" t="str">
        <f t="shared" si="1"/>
        <v>BHS.SP.POP.TOTL</v>
      </c>
      <c r="F91">
        <v>210600</v>
      </c>
      <c r="G91">
        <v>215330</v>
      </c>
      <c r="H91">
        <v>220188</v>
      </c>
      <c r="I91">
        <v>225083</v>
      </c>
      <c r="J91">
        <v>229899</v>
      </c>
      <c r="K91">
        <v>234553</v>
      </c>
      <c r="L91">
        <v>238989</v>
      </c>
      <c r="M91">
        <v>243236</v>
      </c>
      <c r="N91">
        <v>247409</v>
      </c>
      <c r="O91">
        <v>251671</v>
      </c>
      <c r="P91">
        <v>256128</v>
      </c>
      <c r="Q91">
        <v>260845</v>
      </c>
      <c r="R91">
        <v>265761</v>
      </c>
      <c r="S91">
        <v>270701</v>
      </c>
      <c r="T91">
        <v>275426</v>
      </c>
      <c r="U91">
        <v>279774</v>
      </c>
      <c r="V91">
        <v>283677</v>
      </c>
      <c r="W91">
        <v>287217</v>
      </c>
      <c r="X91">
        <v>290571</v>
      </c>
      <c r="Y91">
        <v>293988</v>
      </c>
      <c r="Z91">
        <v>297651</v>
      </c>
      <c r="AA91">
        <v>301606</v>
      </c>
      <c r="AB91">
        <v>305801</v>
      </c>
      <c r="AC91">
        <v>310201</v>
      </c>
      <c r="AD91">
        <v>314739</v>
      </c>
      <c r="AE91">
        <v>319358</v>
      </c>
      <c r="AF91">
        <v>324066</v>
      </c>
      <c r="AG91">
        <v>328861</v>
      </c>
      <c r="AH91">
        <v>333661</v>
      </c>
      <c r="AI91">
        <v>338358</v>
      </c>
      <c r="AJ91">
        <v>342877</v>
      </c>
      <c r="AK91">
        <v>347176</v>
      </c>
    </row>
    <row r="92" spans="1:37" hidden="1">
      <c r="A92" t="s">
        <v>3987</v>
      </c>
      <c r="B92" t="s">
        <v>1357</v>
      </c>
      <c r="C92" t="s">
        <v>4889</v>
      </c>
      <c r="D92" t="s">
        <v>4890</v>
      </c>
      <c r="E92" t="str">
        <f t="shared" si="1"/>
        <v>BHR.NY.GDP.DEFL.ZS</v>
      </c>
      <c r="F92">
        <v>78.536553523897609</v>
      </c>
      <c r="G92">
        <v>93.389205827896561</v>
      </c>
      <c r="H92">
        <v>106.20593213094457</v>
      </c>
      <c r="I92">
        <v>102.28696762299047</v>
      </c>
      <c r="J92">
        <v>101.85891659810315</v>
      </c>
      <c r="K92">
        <v>100</v>
      </c>
      <c r="L92">
        <v>82.607344147655368</v>
      </c>
      <c r="M92">
        <v>83.15177307284614</v>
      </c>
      <c r="N92">
        <v>84.822641768427033</v>
      </c>
      <c r="O92">
        <v>88.194059243443391</v>
      </c>
      <c r="P92">
        <v>92.450915818400063</v>
      </c>
      <c r="Q92">
        <v>90.710501900918388</v>
      </c>
      <c r="R92">
        <v>87.506018439011129</v>
      </c>
      <c r="S92">
        <v>84.85824647774345</v>
      </c>
      <c r="T92">
        <v>91.079364803566648</v>
      </c>
      <c r="U92">
        <v>92.072741208518991</v>
      </c>
      <c r="V92">
        <v>92.25386778026018</v>
      </c>
      <c r="W92">
        <v>93.11341117387974</v>
      </c>
      <c r="X92">
        <v>86.54201714142188</v>
      </c>
      <c r="Y92">
        <v>88.840945839194248</v>
      </c>
      <c r="Z92">
        <v>101.56521242720191</v>
      </c>
      <c r="AA92">
        <v>96.589994998909134</v>
      </c>
      <c r="AB92">
        <v>98.270275738703347</v>
      </c>
      <c r="AC92">
        <v>105.23418912016096</v>
      </c>
      <c r="AD92">
        <v>114.866734863502</v>
      </c>
      <c r="AE92">
        <v>127.65209800123391</v>
      </c>
      <c r="AF92">
        <v>140.92133851206009</v>
      </c>
      <c r="AG92">
        <v>151.55245346750522</v>
      </c>
      <c r="AH92">
        <v>169.04346407361095</v>
      </c>
      <c r="AI92">
        <v>144.61685024105267</v>
      </c>
      <c r="AJ92">
        <v>164.36852733699797</v>
      </c>
      <c r="AK92" t="s">
        <v>1768</v>
      </c>
    </row>
    <row r="93" spans="1:37" hidden="1">
      <c r="A93" t="s">
        <v>3987</v>
      </c>
      <c r="B93" t="s">
        <v>1357</v>
      </c>
      <c r="C93" t="s">
        <v>4891</v>
      </c>
      <c r="D93" t="s">
        <v>4892</v>
      </c>
      <c r="E93" t="str">
        <f t="shared" si="1"/>
        <v>BHR.NY.GDP.MKTP.KD</v>
      </c>
      <c r="F93">
        <v>3983298875.2788701</v>
      </c>
      <c r="G93">
        <v>3771518971.9994879</v>
      </c>
      <c r="H93">
        <v>3486534795.1486697</v>
      </c>
      <c r="I93">
        <v>3708849408.7841601</v>
      </c>
      <c r="J93">
        <v>3894427038.0220485</v>
      </c>
      <c r="K93">
        <v>3709119795.5341425</v>
      </c>
      <c r="L93">
        <v>3752998516.9149861</v>
      </c>
      <c r="M93">
        <v>4143273092.1772718</v>
      </c>
      <c r="N93">
        <v>4433301952.7649813</v>
      </c>
      <c r="O93">
        <v>4449439408.5133162</v>
      </c>
      <c r="P93">
        <v>4646905410.6727638</v>
      </c>
      <c r="Q93">
        <v>5168752875.4289274</v>
      </c>
      <c r="R93">
        <v>5514542260.8199997</v>
      </c>
      <c r="S93">
        <v>6224264259.1364765</v>
      </c>
      <c r="T93">
        <v>6208703536.251276</v>
      </c>
      <c r="U93">
        <v>6452705103.5087891</v>
      </c>
      <c r="V93">
        <v>6717911630.6166172</v>
      </c>
      <c r="W93">
        <v>6925696586.9531584</v>
      </c>
      <c r="X93">
        <v>7257437617.2907753</v>
      </c>
      <c r="Y93">
        <v>7569507492.9224806</v>
      </c>
      <c r="Z93">
        <v>7970690894.2230759</v>
      </c>
      <c r="AA93">
        <v>8337342675.357338</v>
      </c>
      <c r="AB93">
        <v>8775886900.0811329</v>
      </c>
      <c r="AC93">
        <v>9407750756.8869743</v>
      </c>
      <c r="AD93">
        <v>9934584799.272646</v>
      </c>
      <c r="AE93">
        <v>10709482413.615913</v>
      </c>
      <c r="AF93">
        <v>11427017735.328178</v>
      </c>
      <c r="AG93">
        <v>12380031014.454548</v>
      </c>
      <c r="AH93">
        <v>13159972968.365183</v>
      </c>
      <c r="AI93">
        <v>13567932130.384502</v>
      </c>
      <c r="AJ93">
        <v>14178489076.251804</v>
      </c>
      <c r="AK93" t="s">
        <v>1768</v>
      </c>
    </row>
    <row r="94" spans="1:37" hidden="1">
      <c r="A94" t="s">
        <v>3987</v>
      </c>
      <c r="B94" t="s">
        <v>1357</v>
      </c>
      <c r="C94" t="s">
        <v>4893</v>
      </c>
      <c r="D94" t="s">
        <v>4894</v>
      </c>
      <c r="E94" t="str">
        <f t="shared" si="1"/>
        <v>BHR.NY.GDP.MKTP.CD</v>
      </c>
      <c r="F94">
        <v>3072698345.8056474</v>
      </c>
      <c r="G94">
        <v>3467819352.7840381</v>
      </c>
      <c r="H94">
        <v>3645744805.6848884</v>
      </c>
      <c r="I94">
        <v>3735106510.8723788</v>
      </c>
      <c r="J94">
        <v>3905585155.0076046</v>
      </c>
      <c r="K94">
        <v>3651861912.2773228</v>
      </c>
      <c r="L94">
        <v>3052393636.4318008</v>
      </c>
      <c r="M94">
        <v>3392021222.5290627</v>
      </c>
      <c r="N94">
        <v>3702393658.6884294</v>
      </c>
      <c r="O94">
        <v>3863564047.1857829</v>
      </c>
      <c r="P94">
        <v>4229787378.8745599</v>
      </c>
      <c r="Q94">
        <v>4616223477.2128878</v>
      </c>
      <c r="R94">
        <v>4751063992.468255</v>
      </c>
      <c r="S94">
        <v>5200266050.4025593</v>
      </c>
      <c r="T94">
        <v>5567553552.3405399</v>
      </c>
      <c r="U94">
        <v>5849468115.1850567</v>
      </c>
      <c r="V94">
        <v>6101861655.7421494</v>
      </c>
      <c r="W94">
        <v>6349202600.3815546</v>
      </c>
      <c r="X94">
        <v>6183941092.3160057</v>
      </c>
      <c r="Y94">
        <v>6621186419.4161053</v>
      </c>
      <c r="Z94">
        <v>7970690894.2230759</v>
      </c>
      <c r="AA94">
        <v>7928934209.5766125</v>
      </c>
      <c r="AB94">
        <v>8491183200.5549088</v>
      </c>
      <c r="AC94">
        <v>9747599583.4222069</v>
      </c>
      <c r="AD94">
        <v>11235671061.43714</v>
      </c>
      <c r="AE94">
        <v>13460198289.697531</v>
      </c>
      <c r="AF94">
        <v>15854942950.61039</v>
      </c>
      <c r="AG94">
        <v>18473097688.768318</v>
      </c>
      <c r="AH94">
        <v>21902892583.963661</v>
      </c>
      <c r="AI94">
        <v>19318822540.665325</v>
      </c>
      <c r="AJ94">
        <v>22945456866.562412</v>
      </c>
      <c r="AK94" t="s">
        <v>1768</v>
      </c>
    </row>
    <row r="95" spans="1:37">
      <c r="A95" t="s">
        <v>3987</v>
      </c>
      <c r="B95" t="s">
        <v>1357</v>
      </c>
      <c r="C95" t="s">
        <v>4895</v>
      </c>
      <c r="D95" t="s">
        <v>4896</v>
      </c>
      <c r="E95" t="str">
        <f t="shared" si="1"/>
        <v>BHR.SL.TLF.TERT.ZS</v>
      </c>
      <c r="F95" t="s">
        <v>1768</v>
      </c>
      <c r="G95" t="s">
        <v>1768</v>
      </c>
      <c r="H95" t="s">
        <v>1768</v>
      </c>
      <c r="I95" t="s">
        <v>1768</v>
      </c>
      <c r="J95" t="s">
        <v>1768</v>
      </c>
      <c r="K95" t="s">
        <v>1768</v>
      </c>
      <c r="L95" t="s">
        <v>1768</v>
      </c>
      <c r="M95" t="s">
        <v>1768</v>
      </c>
      <c r="N95" t="s">
        <v>1768</v>
      </c>
      <c r="O95" t="s">
        <v>1768</v>
      </c>
      <c r="P95" t="s">
        <v>1768</v>
      </c>
      <c r="Q95">
        <v>16.700000762939453</v>
      </c>
      <c r="R95" t="s">
        <v>1768</v>
      </c>
      <c r="S95" t="s">
        <v>1768</v>
      </c>
      <c r="T95" t="s">
        <v>1768</v>
      </c>
      <c r="U95" t="s">
        <v>1768</v>
      </c>
      <c r="V95" t="s">
        <v>1768</v>
      </c>
      <c r="W95" t="s">
        <v>1768</v>
      </c>
      <c r="X95" t="s">
        <v>1768</v>
      </c>
      <c r="Y95" t="s">
        <v>1768</v>
      </c>
      <c r="Z95" t="s">
        <v>1768</v>
      </c>
      <c r="AA95" t="s">
        <v>1768</v>
      </c>
      <c r="AB95" t="s">
        <v>1768</v>
      </c>
      <c r="AC95" t="s">
        <v>1768</v>
      </c>
      <c r="AD95" t="s">
        <v>1768</v>
      </c>
      <c r="AE95" t="s">
        <v>1768</v>
      </c>
      <c r="AF95" t="s">
        <v>1768</v>
      </c>
      <c r="AG95" t="s">
        <v>1768</v>
      </c>
      <c r="AH95" t="s">
        <v>1768</v>
      </c>
      <c r="AI95" t="s">
        <v>1768</v>
      </c>
      <c r="AJ95" t="s">
        <v>1768</v>
      </c>
      <c r="AK95" t="s">
        <v>1768</v>
      </c>
    </row>
    <row r="96" spans="1:37" hidden="1">
      <c r="A96" t="s">
        <v>3987</v>
      </c>
      <c r="B96" t="s">
        <v>1357</v>
      </c>
      <c r="C96" t="s">
        <v>4897</v>
      </c>
      <c r="D96" t="s">
        <v>4898</v>
      </c>
      <c r="E96" t="str">
        <f t="shared" si="1"/>
        <v>BHR.SP.DYN.LE00.IN</v>
      </c>
      <c r="F96">
        <v>69.874487804878058</v>
      </c>
      <c r="G96">
        <v>70.262292682926841</v>
      </c>
      <c r="H96">
        <v>70.617512195121947</v>
      </c>
      <c r="I96">
        <v>70.941146341463423</v>
      </c>
      <c r="J96">
        <v>71.235731707317086</v>
      </c>
      <c r="K96">
        <v>71.501756097560985</v>
      </c>
      <c r="L96">
        <v>71.739707317073183</v>
      </c>
      <c r="M96">
        <v>71.951585365853674</v>
      </c>
      <c r="N96">
        <v>72.139926829268305</v>
      </c>
      <c r="O96">
        <v>72.309707317073176</v>
      </c>
      <c r="P96">
        <v>72.464951219512216</v>
      </c>
      <c r="Q96">
        <v>72.609682926829279</v>
      </c>
      <c r="R96">
        <v>72.747390243902444</v>
      </c>
      <c r="S96">
        <v>72.881097560975618</v>
      </c>
      <c r="T96">
        <v>73.013804878048788</v>
      </c>
      <c r="U96">
        <v>73.147024390243899</v>
      </c>
      <c r="V96">
        <v>73.28024390243904</v>
      </c>
      <c r="W96">
        <v>73.413463414634137</v>
      </c>
      <c r="X96">
        <v>73.54317073170732</v>
      </c>
      <c r="Y96">
        <v>73.671365853658543</v>
      </c>
      <c r="Z96">
        <v>73.796073170731717</v>
      </c>
      <c r="AA96">
        <v>73.918292682926833</v>
      </c>
      <c r="AB96">
        <v>74.037536585365856</v>
      </c>
      <c r="AC96">
        <v>74.155292682926842</v>
      </c>
      <c r="AD96">
        <v>74.271536585365865</v>
      </c>
      <c r="AE96">
        <v>74.387731707317087</v>
      </c>
      <c r="AF96">
        <v>74.507829268292696</v>
      </c>
      <c r="AG96">
        <v>74.631292682926826</v>
      </c>
      <c r="AH96">
        <v>74.75860975609757</v>
      </c>
      <c r="AI96">
        <v>74.889780487804885</v>
      </c>
      <c r="AJ96">
        <v>75.023829268292701</v>
      </c>
      <c r="AK96" t="s">
        <v>1768</v>
      </c>
    </row>
    <row r="97" spans="1:37" hidden="1">
      <c r="A97" t="s">
        <v>3987</v>
      </c>
      <c r="B97" t="s">
        <v>1357</v>
      </c>
      <c r="C97" t="s">
        <v>1688</v>
      </c>
      <c r="D97" t="s">
        <v>1689</v>
      </c>
      <c r="E97" t="str">
        <f t="shared" si="1"/>
        <v>BHR.SP.POP.TOTL</v>
      </c>
      <c r="F97">
        <v>357957</v>
      </c>
      <c r="G97">
        <v>372074</v>
      </c>
      <c r="H97">
        <v>383785</v>
      </c>
      <c r="I97">
        <v>394164</v>
      </c>
      <c r="J97">
        <v>404829</v>
      </c>
      <c r="K97">
        <v>416929</v>
      </c>
      <c r="L97">
        <v>430845</v>
      </c>
      <c r="M97">
        <v>446142</v>
      </c>
      <c r="N97">
        <v>462184</v>
      </c>
      <c r="O97">
        <v>477995</v>
      </c>
      <c r="P97">
        <v>492891</v>
      </c>
      <c r="Q97">
        <v>506685</v>
      </c>
      <c r="R97">
        <v>519696</v>
      </c>
      <c r="S97">
        <v>532362</v>
      </c>
      <c r="T97">
        <v>545329</v>
      </c>
      <c r="U97">
        <v>559069</v>
      </c>
      <c r="V97">
        <v>574914</v>
      </c>
      <c r="W97">
        <v>592986</v>
      </c>
      <c r="X97">
        <v>611237</v>
      </c>
      <c r="Y97">
        <v>626765</v>
      </c>
      <c r="Z97">
        <v>638193</v>
      </c>
      <c r="AA97">
        <v>642510</v>
      </c>
      <c r="AB97">
        <v>642070</v>
      </c>
      <c r="AC97">
        <v>647164</v>
      </c>
      <c r="AD97">
        <v>671760</v>
      </c>
      <c r="AE97">
        <v>724807</v>
      </c>
      <c r="AF97">
        <v>811410</v>
      </c>
      <c r="AG97">
        <v>925733</v>
      </c>
      <c r="AH97">
        <v>1052359</v>
      </c>
      <c r="AI97">
        <v>1169578</v>
      </c>
      <c r="AJ97">
        <v>1261835</v>
      </c>
      <c r="AK97">
        <v>1323535</v>
      </c>
    </row>
    <row r="98" spans="1:37" hidden="1">
      <c r="A98" t="s">
        <v>3988</v>
      </c>
      <c r="B98" t="s">
        <v>1358</v>
      </c>
      <c r="C98" t="s">
        <v>4889</v>
      </c>
      <c r="D98" t="s">
        <v>4890</v>
      </c>
      <c r="E98" t="str">
        <f t="shared" si="1"/>
        <v>BGD.NY.GDP.DEFL.ZS</v>
      </c>
      <c r="F98">
        <v>31.556167949209289</v>
      </c>
      <c r="G98">
        <v>34.878377822385929</v>
      </c>
      <c r="H98">
        <v>38.257220423733564</v>
      </c>
      <c r="I98">
        <v>41.514924439844194</v>
      </c>
      <c r="J98">
        <v>47.346477533509784</v>
      </c>
      <c r="K98">
        <v>52.625447407704307</v>
      </c>
      <c r="L98">
        <v>56.836105409253626</v>
      </c>
      <c r="M98">
        <v>63.019904185559938</v>
      </c>
      <c r="N98">
        <v>67.80984432020955</v>
      </c>
      <c r="O98">
        <v>73.57383257247939</v>
      </c>
      <c r="P98">
        <v>78.235174237791398</v>
      </c>
      <c r="Q98">
        <v>83.395750316886719</v>
      </c>
      <c r="R98">
        <v>85.877916215834077</v>
      </c>
      <c r="S98">
        <v>86.124360023189794</v>
      </c>
      <c r="T98">
        <v>89.372822100889536</v>
      </c>
      <c r="U98">
        <v>95.93755277649565</v>
      </c>
      <c r="V98">
        <v>100.00003191814513</v>
      </c>
      <c r="W98">
        <v>103.09013007860975</v>
      </c>
      <c r="X98">
        <v>108.52748116704174</v>
      </c>
      <c r="Y98">
        <v>113.58022840422066</v>
      </c>
      <c r="Z98">
        <v>115.69243546738991</v>
      </c>
      <c r="AA98">
        <v>117.52661710902204</v>
      </c>
      <c r="AB98">
        <v>121.28203341103583</v>
      </c>
      <c r="AC98">
        <v>126.77323465229526</v>
      </c>
      <c r="AD98">
        <v>132.14896336042671</v>
      </c>
      <c r="AE98">
        <v>138.85514651432217</v>
      </c>
      <c r="AF98">
        <v>146.03725333497263</v>
      </c>
      <c r="AG98">
        <v>155.94799894907362</v>
      </c>
      <c r="AH98">
        <v>169.65442643740326</v>
      </c>
      <c r="AI98">
        <v>180.71751409772224</v>
      </c>
      <c r="AJ98">
        <v>192.41648410880586</v>
      </c>
      <c r="AK98">
        <v>204.60527170453511</v>
      </c>
    </row>
    <row r="99" spans="1:37" hidden="1">
      <c r="A99" t="s">
        <v>3988</v>
      </c>
      <c r="B99" t="s">
        <v>1358</v>
      </c>
      <c r="C99" t="s">
        <v>4891</v>
      </c>
      <c r="D99" t="s">
        <v>4892</v>
      </c>
      <c r="E99" t="str">
        <f t="shared" si="1"/>
        <v>BGD.NY.GDP.MKTP.KD</v>
      </c>
      <c r="F99">
        <v>20461050012.598709</v>
      </c>
      <c r="G99">
        <v>21238978734.408752</v>
      </c>
      <c r="H99">
        <v>21743716016.474689</v>
      </c>
      <c r="I99">
        <v>22616962795.333496</v>
      </c>
      <c r="J99">
        <v>23788673521.703979</v>
      </c>
      <c r="K99">
        <v>24555449225.982384</v>
      </c>
      <c r="L99">
        <v>25598704785.483292</v>
      </c>
      <c r="M99">
        <v>26554115959.477257</v>
      </c>
      <c r="N99">
        <v>27127473044.25333</v>
      </c>
      <c r="O99">
        <v>27836138077.805023</v>
      </c>
      <c r="P99">
        <v>29489968538.012039</v>
      </c>
      <c r="Q99">
        <v>30474743435.177132</v>
      </c>
      <c r="R99">
        <v>32010406325.136929</v>
      </c>
      <c r="S99">
        <v>33474682525.518303</v>
      </c>
      <c r="T99">
        <v>34842024064.81147</v>
      </c>
      <c r="U99">
        <v>36558011930.567642</v>
      </c>
      <c r="V99">
        <v>38247711533.020348</v>
      </c>
      <c r="W99">
        <v>40308326777.052086</v>
      </c>
      <c r="X99">
        <v>42415457211.493042</v>
      </c>
      <c r="Y99">
        <v>44480763466.550919</v>
      </c>
      <c r="Z99">
        <v>47124925462.134766</v>
      </c>
      <c r="AA99">
        <v>49610300682.345459</v>
      </c>
      <c r="AB99">
        <v>51800799317.384552</v>
      </c>
      <c r="AC99">
        <v>54523446362.113739</v>
      </c>
      <c r="AD99">
        <v>57942340647.678986</v>
      </c>
      <c r="AE99">
        <v>61393084271.968597</v>
      </c>
      <c r="AF99">
        <v>65463038830.432419</v>
      </c>
      <c r="AG99">
        <v>69670899875.777161</v>
      </c>
      <c r="AH99">
        <v>73983829245.043686</v>
      </c>
      <c r="AI99">
        <v>78231358239.341171</v>
      </c>
      <c r="AJ99">
        <v>82979485251.466049</v>
      </c>
      <c r="AK99">
        <v>88507817580.732178</v>
      </c>
    </row>
    <row r="100" spans="1:37" hidden="1">
      <c r="A100" t="s">
        <v>3988</v>
      </c>
      <c r="B100" t="s">
        <v>1358</v>
      </c>
      <c r="C100" t="s">
        <v>4893</v>
      </c>
      <c r="D100" t="s">
        <v>4894</v>
      </c>
      <c r="E100" t="str">
        <f t="shared" si="1"/>
        <v>BGD.NY.GDP.MKTP.CD</v>
      </c>
      <c r="F100">
        <v>18114645161.290321</v>
      </c>
      <c r="G100">
        <v>19762945710.30257</v>
      </c>
      <c r="H100">
        <v>18087000000</v>
      </c>
      <c r="I100">
        <v>17155798869.278849</v>
      </c>
      <c r="J100">
        <v>19670160943.918491</v>
      </c>
      <c r="K100">
        <v>21613230769.23077</v>
      </c>
      <c r="L100">
        <v>21160234383.678539</v>
      </c>
      <c r="M100">
        <v>23781404932.291325</v>
      </c>
      <c r="N100">
        <v>25638749373.050816</v>
      </c>
      <c r="O100">
        <v>26825240347.408569</v>
      </c>
      <c r="P100">
        <v>30128776343.576687</v>
      </c>
      <c r="Q100">
        <v>30957444767.422195</v>
      </c>
      <c r="R100">
        <v>31708863729.973347</v>
      </c>
      <c r="S100">
        <v>33166530060.041164</v>
      </c>
      <c r="T100">
        <v>33768661426.806934</v>
      </c>
      <c r="U100">
        <v>37939752959.866516</v>
      </c>
      <c r="V100">
        <v>40666015641.056358</v>
      </c>
      <c r="W100">
        <v>42318798537.714447</v>
      </c>
      <c r="X100">
        <v>44091754148.182159</v>
      </c>
      <c r="Y100">
        <v>45694072379.367722</v>
      </c>
      <c r="Z100">
        <v>47124925462.134766</v>
      </c>
      <c r="AA100">
        <v>46987842846.553001</v>
      </c>
      <c r="AB100">
        <v>47571130071.391258</v>
      </c>
      <c r="AC100">
        <v>51913661485.319519</v>
      </c>
      <c r="AD100">
        <v>56560744012.230339</v>
      </c>
      <c r="AE100">
        <v>60277560975.609756</v>
      </c>
      <c r="AF100">
        <v>61901116736.152473</v>
      </c>
      <c r="AG100">
        <v>68415421372.719376</v>
      </c>
      <c r="AH100">
        <v>79554350677.743774</v>
      </c>
      <c r="AI100">
        <v>89359767441.860474</v>
      </c>
      <c r="AJ100">
        <v>100357022443.83257</v>
      </c>
      <c r="AK100">
        <v>110612124359.71852</v>
      </c>
    </row>
    <row r="101" spans="1:37">
      <c r="A101" t="s">
        <v>3988</v>
      </c>
      <c r="B101" t="s">
        <v>1358</v>
      </c>
      <c r="C101" t="s">
        <v>4895</v>
      </c>
      <c r="D101" t="s">
        <v>4896</v>
      </c>
      <c r="E101" t="str">
        <f t="shared" si="1"/>
        <v>BGD.SL.TLF.TERT.ZS</v>
      </c>
      <c r="F101" t="s">
        <v>1768</v>
      </c>
      <c r="G101" t="s">
        <v>1768</v>
      </c>
      <c r="H101" t="s">
        <v>1768</v>
      </c>
      <c r="I101" t="s">
        <v>1768</v>
      </c>
      <c r="J101" t="s">
        <v>1768</v>
      </c>
      <c r="K101" t="s">
        <v>1768</v>
      </c>
      <c r="L101" t="s">
        <v>1768</v>
      </c>
      <c r="M101" t="s">
        <v>1768</v>
      </c>
      <c r="N101" t="s">
        <v>1768</v>
      </c>
      <c r="O101" t="s">
        <v>1768</v>
      </c>
      <c r="P101" t="s">
        <v>1768</v>
      </c>
      <c r="Q101" t="s">
        <v>1768</v>
      </c>
      <c r="R101" t="s">
        <v>1768</v>
      </c>
      <c r="S101" t="s">
        <v>1768</v>
      </c>
      <c r="T101" t="s">
        <v>1768</v>
      </c>
      <c r="U101" t="s">
        <v>1768</v>
      </c>
      <c r="V101" t="s">
        <v>1768</v>
      </c>
      <c r="W101" t="s">
        <v>1768</v>
      </c>
      <c r="X101" t="s">
        <v>1768</v>
      </c>
      <c r="Y101" t="s">
        <v>1768</v>
      </c>
      <c r="Z101" t="s">
        <v>1768</v>
      </c>
      <c r="AA101" t="s">
        <v>1768</v>
      </c>
      <c r="AB101" t="s">
        <v>1768</v>
      </c>
      <c r="AC101" t="s">
        <v>1768</v>
      </c>
      <c r="AD101" t="s">
        <v>1768</v>
      </c>
      <c r="AE101" t="s">
        <v>1768</v>
      </c>
      <c r="AF101" t="s">
        <v>1768</v>
      </c>
      <c r="AG101" t="s">
        <v>1768</v>
      </c>
      <c r="AH101" t="s">
        <v>1768</v>
      </c>
      <c r="AI101" t="s">
        <v>1768</v>
      </c>
      <c r="AJ101" t="s">
        <v>1768</v>
      </c>
      <c r="AK101" t="s">
        <v>1768</v>
      </c>
    </row>
    <row r="102" spans="1:37" hidden="1">
      <c r="A102" t="s">
        <v>3988</v>
      </c>
      <c r="B102" t="s">
        <v>1358</v>
      </c>
      <c r="C102" t="s">
        <v>4897</v>
      </c>
      <c r="D102" t="s">
        <v>4898</v>
      </c>
      <c r="E102" t="str">
        <f t="shared" si="1"/>
        <v>BGD.SP.DYN.LE00.IN</v>
      </c>
      <c r="F102">
        <v>55.235853658536591</v>
      </c>
      <c r="G102">
        <v>55.808926829268295</v>
      </c>
      <c r="H102">
        <v>56.08019512195122</v>
      </c>
      <c r="I102">
        <v>56.308121951219519</v>
      </c>
      <c r="J102">
        <v>56.58190243902439</v>
      </c>
      <c r="K102">
        <v>56.952414634146344</v>
      </c>
      <c r="L102">
        <v>57.423219512195132</v>
      </c>
      <c r="M102">
        <v>57.936365853658543</v>
      </c>
      <c r="N102">
        <v>58.446975609756109</v>
      </c>
      <c r="O102">
        <v>58.958073170731716</v>
      </c>
      <c r="P102">
        <v>59.471146341463424</v>
      </c>
      <c r="Q102">
        <v>59.989707317073183</v>
      </c>
      <c r="R102">
        <v>60.514731707317083</v>
      </c>
      <c r="S102">
        <v>61.046731707317079</v>
      </c>
      <c r="T102">
        <v>61.583219512195129</v>
      </c>
      <c r="U102">
        <v>62.12268292682927</v>
      </c>
      <c r="V102">
        <v>62.662121951219511</v>
      </c>
      <c r="W102">
        <v>63.196560975609763</v>
      </c>
      <c r="X102">
        <v>63.721975609756093</v>
      </c>
      <c r="Y102">
        <v>64.233902439024405</v>
      </c>
      <c r="Z102">
        <v>64.730341463414646</v>
      </c>
      <c r="AA102">
        <v>65.208317073170747</v>
      </c>
      <c r="AB102">
        <v>65.668317073170726</v>
      </c>
      <c r="AC102">
        <v>66.109853658536579</v>
      </c>
      <c r="AD102">
        <v>66.531365853658542</v>
      </c>
      <c r="AE102">
        <v>66.932292682926843</v>
      </c>
      <c r="AF102">
        <v>67.310073170731727</v>
      </c>
      <c r="AG102">
        <v>67.666658536585373</v>
      </c>
      <c r="AH102">
        <v>68.004024390243913</v>
      </c>
      <c r="AI102">
        <v>68.325219512195133</v>
      </c>
      <c r="AJ102">
        <v>68.634804878048783</v>
      </c>
      <c r="AK102" t="s">
        <v>1768</v>
      </c>
    </row>
    <row r="103" spans="1:37" hidden="1">
      <c r="A103" t="s">
        <v>3988</v>
      </c>
      <c r="B103" t="s">
        <v>1358</v>
      </c>
      <c r="C103" t="s">
        <v>1688</v>
      </c>
      <c r="D103" t="s">
        <v>1689</v>
      </c>
      <c r="E103" t="str">
        <f t="shared" si="1"/>
        <v>BGD.SP.POP.TOTL</v>
      </c>
      <c r="F103">
        <v>80624423</v>
      </c>
      <c r="G103">
        <v>82883616</v>
      </c>
      <c r="H103">
        <v>85156396</v>
      </c>
      <c r="I103">
        <v>87459802</v>
      </c>
      <c r="J103">
        <v>89828434</v>
      </c>
      <c r="K103">
        <v>92283598</v>
      </c>
      <c r="L103">
        <v>94825499</v>
      </c>
      <c r="M103">
        <v>97429290</v>
      </c>
      <c r="N103">
        <v>100062322</v>
      </c>
      <c r="O103">
        <v>102681627</v>
      </c>
      <c r="P103">
        <v>105256026</v>
      </c>
      <c r="Q103">
        <v>107768749</v>
      </c>
      <c r="R103">
        <v>110225555</v>
      </c>
      <c r="S103">
        <v>112645460</v>
      </c>
      <c r="T103">
        <v>115059015</v>
      </c>
      <c r="U103">
        <v>117486952</v>
      </c>
      <c r="V103">
        <v>119928682</v>
      </c>
      <c r="W103">
        <v>122370403</v>
      </c>
      <c r="X103">
        <v>124803351</v>
      </c>
      <c r="Y103">
        <v>127214841</v>
      </c>
      <c r="Z103">
        <v>129592275</v>
      </c>
      <c r="AA103">
        <v>131944584</v>
      </c>
      <c r="AB103">
        <v>134266428</v>
      </c>
      <c r="AC103">
        <v>136514768</v>
      </c>
      <c r="AD103">
        <v>138633401</v>
      </c>
      <c r="AE103">
        <v>140587922</v>
      </c>
      <c r="AF103">
        <v>142353501</v>
      </c>
      <c r="AG103">
        <v>143956805</v>
      </c>
      <c r="AH103">
        <v>145478300</v>
      </c>
      <c r="AI103">
        <v>147030145</v>
      </c>
      <c r="AJ103">
        <v>148692131</v>
      </c>
      <c r="AK103">
        <v>150493658</v>
      </c>
    </row>
    <row r="104" spans="1:37" hidden="1">
      <c r="A104" t="s">
        <v>4224</v>
      </c>
      <c r="B104" t="s">
        <v>1359</v>
      </c>
      <c r="C104" t="s">
        <v>4889</v>
      </c>
      <c r="D104" t="s">
        <v>4890</v>
      </c>
      <c r="E104" t="str">
        <f t="shared" si="1"/>
        <v>BRB.NY.GDP.DEFL.ZS</v>
      </c>
      <c r="F104">
        <v>190.69971074116722</v>
      </c>
      <c r="G104">
        <v>216.82605464480872</v>
      </c>
      <c r="H104">
        <v>238.4947267497603</v>
      </c>
      <c r="I104">
        <v>252.75749720272768</v>
      </c>
      <c r="J104">
        <v>266.52776296296292</v>
      </c>
      <c r="K104">
        <v>277.51036757254724</v>
      </c>
      <c r="L104">
        <v>278.43839197092655</v>
      </c>
      <c r="M104">
        <v>303.51042666666666</v>
      </c>
      <c r="N104">
        <v>303.84313725490199</v>
      </c>
      <c r="O104">
        <v>319.87118760500277</v>
      </c>
      <c r="P104">
        <v>337.30756231606824</v>
      </c>
      <c r="Q104">
        <v>342.69845122197535</v>
      </c>
      <c r="R104">
        <v>337.65544096606874</v>
      </c>
      <c r="S104">
        <v>347.40054051778577</v>
      </c>
      <c r="T104">
        <v>351.56984729751116</v>
      </c>
      <c r="U104">
        <v>372.92655672164813</v>
      </c>
      <c r="V104">
        <v>390.58633369559544</v>
      </c>
      <c r="W104">
        <v>405.89096025607176</v>
      </c>
      <c r="X104">
        <v>420.47608409728099</v>
      </c>
      <c r="Y104">
        <v>427.85288089699958</v>
      </c>
      <c r="Z104">
        <v>431.07283081345633</v>
      </c>
      <c r="AA104">
        <v>453.19182616880829</v>
      </c>
      <c r="AB104">
        <v>455.48691328547102</v>
      </c>
      <c r="AC104">
        <v>485.97272299554442</v>
      </c>
      <c r="AD104">
        <v>491.15402953828402</v>
      </c>
      <c r="AE104">
        <v>506.51430143611395</v>
      </c>
      <c r="AF104">
        <v>520.06684153592857</v>
      </c>
      <c r="AG104">
        <v>553.00472583240185</v>
      </c>
      <c r="AH104">
        <v>594.27420307610907</v>
      </c>
      <c r="AI104">
        <v>614.70922392279999</v>
      </c>
      <c r="AJ104" t="s">
        <v>1768</v>
      </c>
      <c r="AK104" t="s">
        <v>1768</v>
      </c>
    </row>
    <row r="105" spans="1:37" hidden="1">
      <c r="A105" t="s">
        <v>4224</v>
      </c>
      <c r="B105" t="s">
        <v>1359</v>
      </c>
      <c r="C105" t="s">
        <v>4891</v>
      </c>
      <c r="D105" t="s">
        <v>4892</v>
      </c>
      <c r="E105" t="str">
        <f t="shared" si="1"/>
        <v>BRB.NY.GDP.MKTP.KD</v>
      </c>
      <c r="F105">
        <v>1955993038.7877104</v>
      </c>
      <c r="G105">
        <v>1893271872.9326997</v>
      </c>
      <c r="H105">
        <v>1798435850.1537392</v>
      </c>
      <c r="I105">
        <v>1801668965.356493</v>
      </c>
      <c r="J105">
        <v>1862234629.1141307</v>
      </c>
      <c r="K105">
        <v>1871718231.3920269</v>
      </c>
      <c r="L105">
        <v>2048242624.58179</v>
      </c>
      <c r="M105">
        <v>2069149587.9045894</v>
      </c>
      <c r="N105">
        <v>2198471437.1486263</v>
      </c>
      <c r="O105">
        <v>2309257154.6676846</v>
      </c>
      <c r="P105">
        <v>2198255969.7048726</v>
      </c>
      <c r="Q105">
        <v>2134241585.3574216</v>
      </c>
      <c r="R105">
        <v>2027982063.5902517</v>
      </c>
      <c r="S105">
        <v>2048027019.1947305</v>
      </c>
      <c r="T105">
        <v>2129432329.9419081</v>
      </c>
      <c r="U105">
        <v>2161163704.4755659</v>
      </c>
      <c r="V105">
        <v>2200799782.2082429</v>
      </c>
      <c r="W105">
        <v>2341534922.6358557</v>
      </c>
      <c r="X105">
        <v>2437827350.8380895</v>
      </c>
      <c r="Y105">
        <v>2501031835.5510082</v>
      </c>
      <c r="Z105">
        <v>2558850048</v>
      </c>
      <c r="AA105">
        <v>2429524573.3361392</v>
      </c>
      <c r="AB105">
        <v>2343386638.9893427</v>
      </c>
      <c r="AC105">
        <v>2390441630.8979945</v>
      </c>
      <c r="AD105">
        <v>2478549703.362072</v>
      </c>
      <c r="AE105">
        <v>2557427999.4102392</v>
      </c>
      <c r="AF105">
        <v>2644872131.7827578</v>
      </c>
      <c r="AG105">
        <v>2657506213.1650343</v>
      </c>
      <c r="AH105">
        <v>2662289724.616641</v>
      </c>
      <c r="AI105">
        <v>2521188368.5959449</v>
      </c>
      <c r="AJ105" t="s">
        <v>1768</v>
      </c>
      <c r="AK105" t="s">
        <v>1768</v>
      </c>
    </row>
    <row r="106" spans="1:37" hidden="1">
      <c r="A106" t="s">
        <v>4224</v>
      </c>
      <c r="B106" t="s">
        <v>1359</v>
      </c>
      <c r="C106" t="s">
        <v>4893</v>
      </c>
      <c r="D106" t="s">
        <v>4894</v>
      </c>
      <c r="E106" t="str">
        <f t="shared" si="1"/>
        <v>BRB.NY.GDP.MKTP.CD</v>
      </c>
      <c r="F106">
        <v>860438453.32037961</v>
      </c>
      <c r="G106">
        <v>946949724.8739388</v>
      </c>
      <c r="H106">
        <v>989409791.65016878</v>
      </c>
      <c r="I106">
        <v>1050464828.0394355</v>
      </c>
      <c r="J106">
        <v>1144931025.9133444</v>
      </c>
      <c r="K106">
        <v>1198180245.5069623</v>
      </c>
      <c r="L106">
        <v>1315567052.9401004</v>
      </c>
      <c r="M106">
        <v>1448665027.5951943</v>
      </c>
      <c r="N106">
        <v>1540893882.5538709</v>
      </c>
      <c r="O106">
        <v>1703922714.5632932</v>
      </c>
      <c r="P106">
        <v>1710435930.6093891</v>
      </c>
      <c r="Q106">
        <v>1687167462.4662862</v>
      </c>
      <c r="R106">
        <v>1588499968</v>
      </c>
      <c r="S106">
        <v>1641226964.2788846</v>
      </c>
      <c r="T106">
        <v>1726942730.4723232</v>
      </c>
      <c r="U106">
        <v>1859145793.4174957</v>
      </c>
      <c r="V106">
        <v>1982896516.450742</v>
      </c>
      <c r="W106">
        <v>2192363132.9582844</v>
      </c>
      <c r="X106">
        <v>2364540276.6090951</v>
      </c>
      <c r="Y106">
        <v>2468403492.9201808</v>
      </c>
      <c r="Z106">
        <v>2558850048</v>
      </c>
      <c r="AA106">
        <v>2554187133.6091399</v>
      </c>
      <c r="AB106">
        <v>2476105823.7269702</v>
      </c>
      <c r="AC106">
        <v>2694879717.511405</v>
      </c>
      <c r="AD106">
        <v>2824000000</v>
      </c>
      <c r="AE106">
        <v>3005000000</v>
      </c>
      <c r="AF106">
        <v>3190900000</v>
      </c>
      <c r="AG106">
        <v>3409200000</v>
      </c>
      <c r="AH106">
        <v>3670215312.5</v>
      </c>
      <c r="AI106">
        <v>3595210912.5</v>
      </c>
      <c r="AJ106">
        <v>4109500000</v>
      </c>
      <c r="AK106">
        <v>3685000000</v>
      </c>
    </row>
    <row r="107" spans="1:37">
      <c r="A107" t="s">
        <v>4224</v>
      </c>
      <c r="B107" t="s">
        <v>1359</v>
      </c>
      <c r="C107" t="s">
        <v>4895</v>
      </c>
      <c r="D107" t="s">
        <v>4896</v>
      </c>
      <c r="E107" t="str">
        <f t="shared" si="1"/>
        <v>BRB.SL.TLF.TERT.ZS</v>
      </c>
      <c r="F107" t="s">
        <v>1768</v>
      </c>
      <c r="G107" t="s">
        <v>1768</v>
      </c>
      <c r="H107" t="s">
        <v>1768</v>
      </c>
      <c r="I107" t="s">
        <v>1768</v>
      </c>
      <c r="J107" t="s">
        <v>1768</v>
      </c>
      <c r="K107" t="s">
        <v>1768</v>
      </c>
      <c r="L107" t="s">
        <v>1768</v>
      </c>
      <c r="M107" t="s">
        <v>1768</v>
      </c>
      <c r="N107" t="s">
        <v>1768</v>
      </c>
      <c r="O107" t="s">
        <v>1768</v>
      </c>
      <c r="P107" t="s">
        <v>1768</v>
      </c>
      <c r="Q107" t="s">
        <v>1768</v>
      </c>
      <c r="R107" t="s">
        <v>1768</v>
      </c>
      <c r="S107" t="s">
        <v>1768</v>
      </c>
      <c r="T107" t="s">
        <v>1768</v>
      </c>
      <c r="U107" t="s">
        <v>1768</v>
      </c>
      <c r="V107" t="s">
        <v>1768</v>
      </c>
      <c r="W107">
        <v>16.100000381469727</v>
      </c>
      <c r="X107" t="s">
        <v>1768</v>
      </c>
      <c r="Y107" t="s">
        <v>1768</v>
      </c>
      <c r="Z107" t="s">
        <v>1768</v>
      </c>
      <c r="AA107" t="s">
        <v>1768</v>
      </c>
      <c r="AB107" t="s">
        <v>1768</v>
      </c>
      <c r="AC107">
        <v>18.399999618530273</v>
      </c>
      <c r="AD107" t="s">
        <v>1768</v>
      </c>
      <c r="AE107" t="s">
        <v>1768</v>
      </c>
      <c r="AF107" t="s">
        <v>1768</v>
      </c>
      <c r="AG107" t="s">
        <v>1768</v>
      </c>
      <c r="AH107" t="s">
        <v>1768</v>
      </c>
      <c r="AI107" t="s">
        <v>1768</v>
      </c>
      <c r="AJ107" t="s">
        <v>1768</v>
      </c>
      <c r="AK107" t="s">
        <v>1768</v>
      </c>
    </row>
    <row r="108" spans="1:37" hidden="1">
      <c r="A108" t="s">
        <v>4224</v>
      </c>
      <c r="B108" t="s">
        <v>1359</v>
      </c>
      <c r="C108" t="s">
        <v>4897</v>
      </c>
      <c r="D108" t="s">
        <v>4898</v>
      </c>
      <c r="E108" t="str">
        <f t="shared" si="1"/>
        <v>BRB.SP.DYN.LE00.IN</v>
      </c>
      <c r="F108">
        <v>71.974365853658554</v>
      </c>
      <c r="G108">
        <v>72.255390243902454</v>
      </c>
      <c r="H108">
        <v>72.532390243902441</v>
      </c>
      <c r="I108">
        <v>72.807292682926843</v>
      </c>
      <c r="J108">
        <v>73.080536585365877</v>
      </c>
      <c r="K108">
        <v>73.347097560975612</v>
      </c>
      <c r="L108">
        <v>73.603463414634149</v>
      </c>
      <c r="M108">
        <v>73.841634146341462</v>
      </c>
      <c r="N108">
        <v>74.057658536585365</v>
      </c>
      <c r="O108">
        <v>74.25053658536585</v>
      </c>
      <c r="P108">
        <v>74.417268292682948</v>
      </c>
      <c r="Q108">
        <v>74.558365853658543</v>
      </c>
      <c r="R108">
        <v>74.67834146341464</v>
      </c>
      <c r="S108">
        <v>74.782243902439035</v>
      </c>
      <c r="T108">
        <v>74.87407317073172</v>
      </c>
      <c r="U108">
        <v>74.959365853658539</v>
      </c>
      <c r="V108">
        <v>75.04263414634147</v>
      </c>
      <c r="W108">
        <v>75.12739024390244</v>
      </c>
      <c r="X108">
        <v>75.215634146341472</v>
      </c>
      <c r="Y108">
        <v>75.30941463414635</v>
      </c>
      <c r="Z108">
        <v>75.408268292682934</v>
      </c>
      <c r="AA108">
        <v>75.50868292682928</v>
      </c>
      <c r="AB108">
        <v>75.608195121951226</v>
      </c>
      <c r="AC108">
        <v>75.705292682926839</v>
      </c>
      <c r="AD108">
        <v>75.801536585365852</v>
      </c>
      <c r="AE108">
        <v>75.900951219512194</v>
      </c>
      <c r="AF108">
        <v>76.008560975609754</v>
      </c>
      <c r="AG108">
        <v>76.129365853658541</v>
      </c>
      <c r="AH108">
        <v>76.264365853658546</v>
      </c>
      <c r="AI108">
        <v>76.413024390243919</v>
      </c>
      <c r="AJ108">
        <v>76.572829268292693</v>
      </c>
      <c r="AK108" t="s">
        <v>1768</v>
      </c>
    </row>
    <row r="109" spans="1:37" hidden="1">
      <c r="A109" t="s">
        <v>4224</v>
      </c>
      <c r="B109" t="s">
        <v>1359</v>
      </c>
      <c r="C109" t="s">
        <v>1688</v>
      </c>
      <c r="D109" t="s">
        <v>1689</v>
      </c>
      <c r="E109" t="str">
        <f t="shared" si="1"/>
        <v>BRB.SP.POP.TOTL</v>
      </c>
      <c r="F109">
        <v>248796</v>
      </c>
      <c r="G109">
        <v>249716</v>
      </c>
      <c r="H109">
        <v>250809</v>
      </c>
      <c r="I109">
        <v>252017</v>
      </c>
      <c r="J109">
        <v>253244</v>
      </c>
      <c r="K109">
        <v>254419</v>
      </c>
      <c r="L109">
        <v>255532</v>
      </c>
      <c r="M109">
        <v>256602</v>
      </c>
      <c r="N109">
        <v>257621</v>
      </c>
      <c r="O109">
        <v>258588</v>
      </c>
      <c r="P109">
        <v>259501</v>
      </c>
      <c r="Q109">
        <v>260351</v>
      </c>
      <c r="R109">
        <v>261136</v>
      </c>
      <c r="S109">
        <v>261885</v>
      </c>
      <c r="T109">
        <v>262637</v>
      </c>
      <c r="U109">
        <v>263416</v>
      </c>
      <c r="V109">
        <v>264237</v>
      </c>
      <c r="W109">
        <v>265088</v>
      </c>
      <c r="X109">
        <v>265941</v>
      </c>
      <c r="Y109">
        <v>266758</v>
      </c>
      <c r="Z109">
        <v>267511</v>
      </c>
      <c r="AA109">
        <v>268192</v>
      </c>
      <c r="AB109">
        <v>268813</v>
      </c>
      <c r="AC109">
        <v>269389</v>
      </c>
      <c r="AD109">
        <v>269947</v>
      </c>
      <c r="AE109">
        <v>270503</v>
      </c>
      <c r="AF109">
        <v>271062</v>
      </c>
      <c r="AG109">
        <v>271618</v>
      </c>
      <c r="AH109">
        <v>272180</v>
      </c>
      <c r="AI109">
        <v>272750</v>
      </c>
      <c r="AJ109">
        <v>273331</v>
      </c>
      <c r="AK109">
        <v>273925</v>
      </c>
    </row>
    <row r="110" spans="1:37" hidden="1">
      <c r="A110" t="s">
        <v>4311</v>
      </c>
      <c r="B110" t="s">
        <v>1360</v>
      </c>
      <c r="C110" t="s">
        <v>4889</v>
      </c>
      <c r="D110" t="s">
        <v>4890</v>
      </c>
      <c r="E110" t="str">
        <f t="shared" si="1"/>
        <v>BLR.NY.GDP.DEFL.ZS</v>
      </c>
      <c r="F110" t="s">
        <v>1768</v>
      </c>
      <c r="G110" t="s">
        <v>1768</v>
      </c>
      <c r="H110" t="s">
        <v>1768</v>
      </c>
      <c r="I110" t="s">
        <v>1768</v>
      </c>
      <c r="J110" t="s">
        <v>1768</v>
      </c>
      <c r="K110" t="s">
        <v>1768</v>
      </c>
      <c r="L110" t="s">
        <v>1768</v>
      </c>
      <c r="M110" t="s">
        <v>1768</v>
      </c>
      <c r="N110" t="s">
        <v>1768</v>
      </c>
      <c r="O110" t="s">
        <v>1768</v>
      </c>
      <c r="P110">
        <v>4.2035503356665932E-5</v>
      </c>
      <c r="Q110">
        <v>8.558340600755422E-5</v>
      </c>
      <c r="R110">
        <v>1.0048700361448058E-3</v>
      </c>
      <c r="S110">
        <v>1.1590663773025792E-2</v>
      </c>
      <c r="T110">
        <v>0.23704148892859572</v>
      </c>
      <c r="U110">
        <v>1.8050543551224949</v>
      </c>
      <c r="V110">
        <v>2.7746393197010972</v>
      </c>
      <c r="W110">
        <v>4.7626531590619967</v>
      </c>
      <c r="X110">
        <v>8.4099124448663201</v>
      </c>
      <c r="Y110">
        <v>35.051954220587284</v>
      </c>
      <c r="Z110">
        <v>100</v>
      </c>
      <c r="AA110">
        <v>179.53457252179732</v>
      </c>
      <c r="AB110">
        <v>260.13435509554142</v>
      </c>
      <c r="AC110">
        <v>339.95741792723857</v>
      </c>
      <c r="AD110">
        <v>417.0431793913508</v>
      </c>
      <c r="AE110">
        <v>495.97984587122397</v>
      </c>
      <c r="AF110">
        <v>549.30084100281965</v>
      </c>
      <c r="AG110">
        <v>619.74072701733542</v>
      </c>
      <c r="AH110">
        <v>750.88090837252014</v>
      </c>
      <c r="AI110">
        <v>793.84846073996971</v>
      </c>
      <c r="AJ110">
        <v>882.07315537556758</v>
      </c>
      <c r="AK110">
        <v>1396.9179575230046</v>
      </c>
    </row>
    <row r="111" spans="1:37" hidden="1">
      <c r="A111" t="s">
        <v>4311</v>
      </c>
      <c r="B111" t="s">
        <v>1360</v>
      </c>
      <c r="C111" t="s">
        <v>4891</v>
      </c>
      <c r="D111" t="s">
        <v>4892</v>
      </c>
      <c r="E111" t="str">
        <f t="shared" si="1"/>
        <v>BLR.NY.GDP.MKTP.KD</v>
      </c>
      <c r="F111" t="s">
        <v>1768</v>
      </c>
      <c r="G111" t="s">
        <v>1768</v>
      </c>
      <c r="H111" t="s">
        <v>1768</v>
      </c>
      <c r="I111" t="s">
        <v>1768</v>
      </c>
      <c r="J111" t="s">
        <v>1768</v>
      </c>
      <c r="K111" t="s">
        <v>1768</v>
      </c>
      <c r="L111" t="s">
        <v>1768</v>
      </c>
      <c r="M111" t="s">
        <v>1768</v>
      </c>
      <c r="N111" t="s">
        <v>1768</v>
      </c>
      <c r="O111" t="s">
        <v>1768</v>
      </c>
      <c r="P111">
        <v>14364231694.538219</v>
      </c>
      <c r="Q111">
        <v>14191860914.203875</v>
      </c>
      <c r="R111">
        <v>12829442266.440254</v>
      </c>
      <c r="S111">
        <v>11854404654.190788</v>
      </c>
      <c r="T111">
        <v>10467439309.650471</v>
      </c>
      <c r="U111">
        <v>9378825621.4468155</v>
      </c>
      <c r="V111">
        <v>9641432738.8473396</v>
      </c>
      <c r="W111">
        <v>10740556071.075932</v>
      </c>
      <c r="X111">
        <v>11642762781.046309</v>
      </c>
      <c r="Y111">
        <v>12038616715.601875</v>
      </c>
      <c r="Z111">
        <v>12736856485.106791</v>
      </c>
      <c r="AA111">
        <v>13338711929.606571</v>
      </c>
      <c r="AB111">
        <v>14011685603.183016</v>
      </c>
      <c r="AC111">
        <v>14998555617.252743</v>
      </c>
      <c r="AD111">
        <v>16715851678.192221</v>
      </c>
      <c r="AE111">
        <v>18293979126.154224</v>
      </c>
      <c r="AF111">
        <v>20123008724.941998</v>
      </c>
      <c r="AG111">
        <v>21863108809.465225</v>
      </c>
      <c r="AH111">
        <v>24103693966.2057</v>
      </c>
      <c r="AI111">
        <v>24143111980.432346</v>
      </c>
      <c r="AJ111">
        <v>26002131602.925636</v>
      </c>
      <c r="AK111">
        <v>27380244577.880692</v>
      </c>
    </row>
    <row r="112" spans="1:37" hidden="1">
      <c r="A112" t="s">
        <v>4311</v>
      </c>
      <c r="B112" t="s">
        <v>1360</v>
      </c>
      <c r="C112" t="s">
        <v>4893</v>
      </c>
      <c r="D112" t="s">
        <v>4894</v>
      </c>
      <c r="E112" t="str">
        <f t="shared" si="1"/>
        <v>BLR.NY.GDP.MKTP.CD</v>
      </c>
      <c r="F112" t="s">
        <v>1768</v>
      </c>
      <c r="G112" t="s">
        <v>1768</v>
      </c>
      <c r="H112" t="s">
        <v>1768</v>
      </c>
      <c r="I112" t="s">
        <v>1768</v>
      </c>
      <c r="J112" t="s">
        <v>1768</v>
      </c>
      <c r="K112" t="s">
        <v>1768</v>
      </c>
      <c r="L112" t="s">
        <v>1768</v>
      </c>
      <c r="M112" t="s">
        <v>1768</v>
      </c>
      <c r="N112" t="s">
        <v>1768</v>
      </c>
      <c r="O112" t="s">
        <v>1768</v>
      </c>
      <c r="P112">
        <v>17369598958.11591</v>
      </c>
      <c r="Q112">
        <v>17813389815.003983</v>
      </c>
      <c r="R112">
        <v>17022180272.211044</v>
      </c>
      <c r="S112">
        <v>16280372553.051813</v>
      </c>
      <c r="T112">
        <v>14931599418.422628</v>
      </c>
      <c r="U112">
        <v>13972637603.21022</v>
      </c>
      <c r="V112">
        <v>14756861538.461538</v>
      </c>
      <c r="W112">
        <v>14128412417.193037</v>
      </c>
      <c r="X112">
        <v>15222014828.30385</v>
      </c>
      <c r="Y112">
        <v>12138485328.626728</v>
      </c>
      <c r="Z112">
        <v>12736856485.106791</v>
      </c>
      <c r="AA112">
        <v>12354820143.884892</v>
      </c>
      <c r="AB112">
        <v>14594925392.969078</v>
      </c>
      <c r="AC112">
        <v>17825436034.536636</v>
      </c>
      <c r="AD112">
        <v>23141587717.763344</v>
      </c>
      <c r="AE112">
        <v>30210091836.829445</v>
      </c>
      <c r="AF112">
        <v>36961918858.738525</v>
      </c>
      <c r="AG112">
        <v>45275711995.824951</v>
      </c>
      <c r="AH112">
        <v>60763483146.067413</v>
      </c>
      <c r="AI112">
        <v>49271267252.195732</v>
      </c>
      <c r="AJ112">
        <v>55220932613.957985</v>
      </c>
      <c r="AK112">
        <v>55136144037.416534</v>
      </c>
    </row>
    <row r="113" spans="1:37">
      <c r="A113" t="s">
        <v>4311</v>
      </c>
      <c r="B113" t="s">
        <v>1360</v>
      </c>
      <c r="C113" t="s">
        <v>4895</v>
      </c>
      <c r="D113" t="s">
        <v>4896</v>
      </c>
      <c r="E113" t="str">
        <f t="shared" si="1"/>
        <v>BLR.SL.TLF.TERT.ZS</v>
      </c>
      <c r="F113" t="s">
        <v>1768</v>
      </c>
      <c r="G113" t="s">
        <v>1768</v>
      </c>
      <c r="H113" t="s">
        <v>1768</v>
      </c>
      <c r="I113" t="s">
        <v>1768</v>
      </c>
      <c r="J113" t="s">
        <v>1768</v>
      </c>
      <c r="K113" t="s">
        <v>1768</v>
      </c>
      <c r="L113" t="s">
        <v>1768</v>
      </c>
      <c r="M113" t="s">
        <v>1768</v>
      </c>
      <c r="N113" t="s">
        <v>1768</v>
      </c>
      <c r="O113" t="s">
        <v>1768</v>
      </c>
      <c r="P113" t="s">
        <v>1768</v>
      </c>
      <c r="Q113" t="s">
        <v>1768</v>
      </c>
      <c r="R113" t="s">
        <v>1768</v>
      </c>
      <c r="S113" t="s">
        <v>1768</v>
      </c>
      <c r="T113" t="s">
        <v>1768</v>
      </c>
      <c r="U113" t="s">
        <v>1768</v>
      </c>
      <c r="V113" t="s">
        <v>1768</v>
      </c>
      <c r="W113" t="s">
        <v>1768</v>
      </c>
      <c r="X113" t="s">
        <v>1768</v>
      </c>
      <c r="Y113" t="s">
        <v>1768</v>
      </c>
      <c r="Z113" t="s">
        <v>1768</v>
      </c>
      <c r="AA113" t="s">
        <v>1768</v>
      </c>
      <c r="AB113" t="s">
        <v>1768</v>
      </c>
      <c r="AC113" t="s">
        <v>1768</v>
      </c>
      <c r="AD113" t="s">
        <v>1768</v>
      </c>
      <c r="AE113" t="s">
        <v>1768</v>
      </c>
      <c r="AF113" t="s">
        <v>1768</v>
      </c>
      <c r="AG113" t="s">
        <v>1768</v>
      </c>
      <c r="AH113" t="s">
        <v>1768</v>
      </c>
      <c r="AI113" t="s">
        <v>1768</v>
      </c>
      <c r="AJ113" t="s">
        <v>1768</v>
      </c>
      <c r="AK113" t="s">
        <v>1768</v>
      </c>
    </row>
    <row r="114" spans="1:37" hidden="1">
      <c r="A114" t="s">
        <v>4311</v>
      </c>
      <c r="B114" t="s">
        <v>1360</v>
      </c>
      <c r="C114" t="s">
        <v>4897</v>
      </c>
      <c r="D114" t="s">
        <v>4898</v>
      </c>
      <c r="E114" t="str">
        <f t="shared" si="1"/>
        <v>BLR.SP.DYN.LE00.IN</v>
      </c>
      <c r="F114">
        <v>70.334658536585366</v>
      </c>
      <c r="G114">
        <v>70.324804878048781</v>
      </c>
      <c r="H114">
        <v>70.370487804878053</v>
      </c>
      <c r="I114">
        <v>70.462024390243926</v>
      </c>
      <c r="J114">
        <v>70.585170731707322</v>
      </c>
      <c r="K114">
        <v>70.992682926829289</v>
      </c>
      <c r="L114">
        <v>71.549512195121963</v>
      </c>
      <c r="M114">
        <v>70.990243902439019</v>
      </c>
      <c r="N114">
        <v>71.341463414634148</v>
      </c>
      <c r="O114">
        <v>71.587804878048786</v>
      </c>
      <c r="P114">
        <v>70.836585365853651</v>
      </c>
      <c r="Q114">
        <v>70.378048780487816</v>
      </c>
      <c r="R114">
        <v>70.021951219512204</v>
      </c>
      <c r="S114">
        <v>68.970731707317071</v>
      </c>
      <c r="T114">
        <v>68.768292682926827</v>
      </c>
      <c r="U114">
        <v>68.460975609756105</v>
      </c>
      <c r="V114">
        <v>68.612195121951245</v>
      </c>
      <c r="W114">
        <v>68.460975609756105</v>
      </c>
      <c r="X114">
        <v>68.407317073170745</v>
      </c>
      <c r="Y114">
        <v>67.907317073170745</v>
      </c>
      <c r="Z114">
        <v>68.912195121951228</v>
      </c>
      <c r="AA114">
        <v>68.507317073170739</v>
      </c>
      <c r="AB114">
        <v>68.056097560975616</v>
      </c>
      <c r="AC114">
        <v>68.553658536585388</v>
      </c>
      <c r="AD114">
        <v>68.956097560975621</v>
      </c>
      <c r="AE114">
        <v>68.851219512195115</v>
      </c>
      <c r="AF114">
        <v>69.404878048780489</v>
      </c>
      <c r="AG114">
        <v>70.203414634146355</v>
      </c>
      <c r="AH114">
        <v>70.456097560975621</v>
      </c>
      <c r="AI114">
        <v>70.407317073170745</v>
      </c>
      <c r="AJ114">
        <v>70.404878048780489</v>
      </c>
      <c r="AK114" t="s">
        <v>1768</v>
      </c>
    </row>
    <row r="115" spans="1:37" hidden="1">
      <c r="A115" t="s">
        <v>4311</v>
      </c>
      <c r="B115" t="s">
        <v>1360</v>
      </c>
      <c r="C115" t="s">
        <v>1688</v>
      </c>
      <c r="D115" t="s">
        <v>1689</v>
      </c>
      <c r="E115" t="str">
        <f t="shared" si="1"/>
        <v>BLR.SP.POP.TOTL</v>
      </c>
      <c r="F115">
        <v>9643000</v>
      </c>
      <c r="G115">
        <v>9710000</v>
      </c>
      <c r="H115">
        <v>9776000</v>
      </c>
      <c r="I115">
        <v>9843000</v>
      </c>
      <c r="J115">
        <v>9910000</v>
      </c>
      <c r="K115">
        <v>9975000</v>
      </c>
      <c r="L115">
        <v>10043000</v>
      </c>
      <c r="M115">
        <v>10111000</v>
      </c>
      <c r="N115">
        <v>10140000</v>
      </c>
      <c r="O115">
        <v>10170000</v>
      </c>
      <c r="P115">
        <v>10189000</v>
      </c>
      <c r="Q115">
        <v>10194000</v>
      </c>
      <c r="R115">
        <v>10216000</v>
      </c>
      <c r="S115">
        <v>10239000</v>
      </c>
      <c r="T115">
        <v>10227000</v>
      </c>
      <c r="U115">
        <v>10194000</v>
      </c>
      <c r="V115">
        <v>10160000</v>
      </c>
      <c r="W115">
        <v>10117000</v>
      </c>
      <c r="X115">
        <v>10069000</v>
      </c>
      <c r="Y115">
        <v>10035000</v>
      </c>
      <c r="Z115">
        <v>10005000</v>
      </c>
      <c r="AA115">
        <v>9970260</v>
      </c>
      <c r="AB115">
        <v>9925000</v>
      </c>
      <c r="AC115">
        <v>9873968</v>
      </c>
      <c r="AD115">
        <v>9824469</v>
      </c>
      <c r="AE115">
        <v>9775591</v>
      </c>
      <c r="AF115">
        <v>9732500</v>
      </c>
      <c r="AG115">
        <v>9702000</v>
      </c>
      <c r="AH115">
        <v>9602000</v>
      </c>
      <c r="AI115">
        <v>9507000</v>
      </c>
      <c r="AJ115">
        <v>9490000</v>
      </c>
      <c r="AK115">
        <v>9473000</v>
      </c>
    </row>
    <row r="116" spans="1:37" hidden="1">
      <c r="A116" t="s">
        <v>4140</v>
      </c>
      <c r="B116" t="s">
        <v>1361</v>
      </c>
      <c r="C116" t="s">
        <v>4889</v>
      </c>
      <c r="D116" t="s">
        <v>4890</v>
      </c>
      <c r="E116" t="str">
        <f t="shared" si="1"/>
        <v>BEL.NY.GDP.DEFL.ZS</v>
      </c>
      <c r="F116">
        <v>49.246034145385003</v>
      </c>
      <c r="G116">
        <v>51.776884882532556</v>
      </c>
      <c r="H116">
        <v>55.696610862349395</v>
      </c>
      <c r="I116">
        <v>58.822777743036589</v>
      </c>
      <c r="J116">
        <v>62.021982428811718</v>
      </c>
      <c r="K116">
        <v>64.892200369263733</v>
      </c>
      <c r="L116">
        <v>66.70709270897531</v>
      </c>
      <c r="M116">
        <v>67.830514016977034</v>
      </c>
      <c r="N116">
        <v>69.301751190902678</v>
      </c>
      <c r="O116">
        <v>72.626473477575033</v>
      </c>
      <c r="P116">
        <v>74.669022744837349</v>
      </c>
      <c r="Q116">
        <v>76.816970188667227</v>
      </c>
      <c r="R116">
        <v>79.447586189903973</v>
      </c>
      <c r="S116">
        <v>82.620112499115322</v>
      </c>
      <c r="T116">
        <v>84.350429707316991</v>
      </c>
      <c r="U116">
        <v>85.380153974981368</v>
      </c>
      <c r="V116">
        <v>85.698072022309816</v>
      </c>
      <c r="W116">
        <v>86.444778925174944</v>
      </c>
      <c r="X116">
        <v>88.061593094686557</v>
      </c>
      <c r="Y116">
        <v>88.338255295087478</v>
      </c>
      <c r="Z116">
        <v>90.086068638723702</v>
      </c>
      <c r="AA116">
        <v>91.933286635651285</v>
      </c>
      <c r="AB116">
        <v>93.777976243250777</v>
      </c>
      <c r="AC116">
        <v>95.637461405425142</v>
      </c>
      <c r="AD116">
        <v>97.685758723577095</v>
      </c>
      <c r="AE116">
        <v>100</v>
      </c>
      <c r="AF116">
        <v>102.2928008970319</v>
      </c>
      <c r="AG116">
        <v>104.68567533828916</v>
      </c>
      <c r="AH116">
        <v>106.9440716912182</v>
      </c>
      <c r="AI116">
        <v>108.24789493631258</v>
      </c>
      <c r="AJ116">
        <v>110.19714867706472</v>
      </c>
      <c r="AK116">
        <v>112.27234061374946</v>
      </c>
    </row>
    <row r="117" spans="1:37" hidden="1">
      <c r="A117" t="s">
        <v>4140</v>
      </c>
      <c r="B117" t="s">
        <v>1361</v>
      </c>
      <c r="C117" t="s">
        <v>4891</v>
      </c>
      <c r="D117" t="s">
        <v>4892</v>
      </c>
      <c r="E117" t="str">
        <f t="shared" si="1"/>
        <v>BEL.NY.GDP.MKTP.KD</v>
      </c>
      <c r="F117">
        <v>153064887076.9556</v>
      </c>
      <c r="G117">
        <v>152637401920.56744</v>
      </c>
      <c r="H117">
        <v>153545574534.46625</v>
      </c>
      <c r="I117">
        <v>154024395244.56906</v>
      </c>
      <c r="J117">
        <v>157823226219.45926</v>
      </c>
      <c r="K117">
        <v>160430138974.46371</v>
      </c>
      <c r="L117">
        <v>163354398788.79559</v>
      </c>
      <c r="M117">
        <v>167122428431.45685</v>
      </c>
      <c r="N117">
        <v>175015969845.37482</v>
      </c>
      <c r="O117">
        <v>181087565789.27167</v>
      </c>
      <c r="P117">
        <v>186769011524.93658</v>
      </c>
      <c r="Q117">
        <v>190192626270.85721</v>
      </c>
      <c r="R117">
        <v>193103818853.33447</v>
      </c>
      <c r="S117">
        <v>191246405182.56506</v>
      </c>
      <c r="T117">
        <v>197417872112.77982</v>
      </c>
      <c r="U117">
        <v>202125809075.27258</v>
      </c>
      <c r="V117">
        <v>205004919349.18384</v>
      </c>
      <c r="W117">
        <v>212661589174.82361</v>
      </c>
      <c r="X117">
        <v>216763650417.28027</v>
      </c>
      <c r="Y117">
        <v>224436421791.7222</v>
      </c>
      <c r="Z117">
        <v>232672747374.23993</v>
      </c>
      <c r="AA117">
        <v>234552028141.57846</v>
      </c>
      <c r="AB117">
        <v>237741668285.2457</v>
      </c>
      <c r="AC117">
        <v>239659286073.54187</v>
      </c>
      <c r="AD117">
        <v>247490005974.32895</v>
      </c>
      <c r="AE117">
        <v>251845091555.10532</v>
      </c>
      <c r="AF117">
        <v>258690550017.28354</v>
      </c>
      <c r="AG117">
        <v>266243709886.33792</v>
      </c>
      <c r="AH117">
        <v>268825324877.61859</v>
      </c>
      <c r="AI117">
        <v>261295933961.55786</v>
      </c>
      <c r="AJ117">
        <v>267143096398.00183</v>
      </c>
      <c r="AK117">
        <v>272271056321.28223</v>
      </c>
    </row>
    <row r="118" spans="1:37" hidden="1">
      <c r="A118" t="s">
        <v>4140</v>
      </c>
      <c r="B118" t="s">
        <v>1361</v>
      </c>
      <c r="C118" t="s">
        <v>4893</v>
      </c>
      <c r="D118" t="s">
        <v>4894</v>
      </c>
      <c r="E118" t="str">
        <f t="shared" si="1"/>
        <v>BEL.NY.GDP.MKTP.CD</v>
      </c>
      <c r="F118">
        <v>125285531605.1786</v>
      </c>
      <c r="G118">
        <v>103455231205.28003</v>
      </c>
      <c r="H118">
        <v>90974923323.003082</v>
      </c>
      <c r="I118">
        <v>86123021067.950607</v>
      </c>
      <c r="J118">
        <v>82334988808.169449</v>
      </c>
      <c r="K118">
        <v>85218196227.377396</v>
      </c>
      <c r="L118">
        <v>118557903304.62119</v>
      </c>
      <c r="M118">
        <v>147575956006.65598</v>
      </c>
      <c r="N118">
        <v>160323578328.22437</v>
      </c>
      <c r="O118">
        <v>162222137362.51804</v>
      </c>
      <c r="P118">
        <v>202832423615.22247</v>
      </c>
      <c r="Q118">
        <v>207948632758.21674</v>
      </c>
      <c r="R118">
        <v>231923859989.70691</v>
      </c>
      <c r="S118">
        <v>221986453439.37848</v>
      </c>
      <c r="T118">
        <v>241903369306.50769</v>
      </c>
      <c r="U118">
        <v>284519704433.49756</v>
      </c>
      <c r="V118">
        <v>275796742671.00977</v>
      </c>
      <c r="W118">
        <v>249766576454.66846</v>
      </c>
      <c r="X118">
        <v>255599022004.88995</v>
      </c>
      <c r="Y118">
        <v>254503515874.707</v>
      </c>
      <c r="Z118">
        <v>232672747374.23993</v>
      </c>
      <c r="AA118">
        <v>232485906040.26846</v>
      </c>
      <c r="AB118">
        <v>252795031055.90063</v>
      </c>
      <c r="AC118">
        <v>311688487584.65009</v>
      </c>
      <c r="AD118">
        <v>361683211959.79462</v>
      </c>
      <c r="AE118">
        <v>377350395463.36371</v>
      </c>
      <c r="AF118">
        <v>399965627160.06329</v>
      </c>
      <c r="AG118">
        <v>459617484992.56812</v>
      </c>
      <c r="AH118">
        <v>507393708572.89337</v>
      </c>
      <c r="AI118">
        <v>473419898505.64636</v>
      </c>
      <c r="AJ118">
        <v>466694736842.10529</v>
      </c>
      <c r="AK118">
        <v>511533333333.33337</v>
      </c>
    </row>
    <row r="119" spans="1:37">
      <c r="A119" t="s">
        <v>4140</v>
      </c>
      <c r="B119" t="s">
        <v>1361</v>
      </c>
      <c r="C119" t="s">
        <v>4895</v>
      </c>
      <c r="D119" t="s">
        <v>4896</v>
      </c>
      <c r="E119" t="str">
        <f t="shared" si="1"/>
        <v>BEL.SL.TLF.TERT.ZS</v>
      </c>
      <c r="F119" t="s">
        <v>1768</v>
      </c>
      <c r="G119" t="s">
        <v>1768</v>
      </c>
      <c r="H119" t="s">
        <v>1768</v>
      </c>
      <c r="I119" t="s">
        <v>1768</v>
      </c>
      <c r="J119" t="s">
        <v>1768</v>
      </c>
      <c r="K119" t="s">
        <v>1768</v>
      </c>
      <c r="L119" t="s">
        <v>1768</v>
      </c>
      <c r="M119" t="s">
        <v>1768</v>
      </c>
      <c r="N119" t="s">
        <v>1768</v>
      </c>
      <c r="O119" t="s">
        <v>1768</v>
      </c>
      <c r="P119" t="s">
        <v>1768</v>
      </c>
      <c r="Q119" t="s">
        <v>1768</v>
      </c>
      <c r="R119">
        <v>26.100000381469727</v>
      </c>
      <c r="S119">
        <v>27.600000381469727</v>
      </c>
      <c r="T119">
        <v>28.100000381469727</v>
      </c>
      <c r="U119">
        <v>28.200000762939453</v>
      </c>
      <c r="V119">
        <v>29.799999237060547</v>
      </c>
      <c r="W119">
        <v>30.700000762939453</v>
      </c>
      <c r="X119">
        <v>30.5</v>
      </c>
      <c r="Y119">
        <v>31.399999618530273</v>
      </c>
      <c r="Z119">
        <v>31.899999618530273</v>
      </c>
      <c r="AA119">
        <v>32.900001525878906</v>
      </c>
      <c r="AB119">
        <v>33</v>
      </c>
      <c r="AC119">
        <v>32.799999237060547</v>
      </c>
      <c r="AD119">
        <v>34.700000762939453</v>
      </c>
      <c r="AE119">
        <v>35.299999237060547</v>
      </c>
      <c r="AF119">
        <v>36.099998474121094</v>
      </c>
      <c r="AG119">
        <v>36.5</v>
      </c>
      <c r="AH119">
        <v>36.5</v>
      </c>
      <c r="AI119">
        <v>37.799999237060547</v>
      </c>
      <c r="AJ119">
        <v>38.900001525878906</v>
      </c>
      <c r="AK119" t="s">
        <v>1768</v>
      </c>
    </row>
    <row r="120" spans="1:37" hidden="1">
      <c r="A120" t="s">
        <v>4140</v>
      </c>
      <c r="B120" t="s">
        <v>1361</v>
      </c>
      <c r="C120" t="s">
        <v>4897</v>
      </c>
      <c r="D120" t="s">
        <v>4898</v>
      </c>
      <c r="E120" t="str">
        <f t="shared" si="1"/>
        <v>BEL.SP.DYN.LE00.IN</v>
      </c>
      <c r="F120">
        <v>73.18463414634148</v>
      </c>
      <c r="G120">
        <v>73.43734146341464</v>
      </c>
      <c r="H120">
        <v>73.716487804878071</v>
      </c>
      <c r="I120">
        <v>74.021000000000001</v>
      </c>
      <c r="J120">
        <v>74.343853658536588</v>
      </c>
      <c r="K120">
        <v>74.671048780487808</v>
      </c>
      <c r="L120">
        <v>74.985609756097574</v>
      </c>
      <c r="M120">
        <v>75.272560975609764</v>
      </c>
      <c r="N120">
        <v>75.523024390243918</v>
      </c>
      <c r="O120">
        <v>75.736560975609763</v>
      </c>
      <c r="P120">
        <v>75.968292682926844</v>
      </c>
      <c r="Q120">
        <v>76.070731707317094</v>
      </c>
      <c r="R120">
        <v>76.270731707317069</v>
      </c>
      <c r="S120">
        <v>76.317073170731703</v>
      </c>
      <c r="T120">
        <v>76.570731707317094</v>
      </c>
      <c r="U120">
        <v>76.668292682926847</v>
      </c>
      <c r="V120">
        <v>76.921951219512195</v>
      </c>
      <c r="W120">
        <v>77.221951219512206</v>
      </c>
      <c r="X120">
        <v>77.873170731707319</v>
      </c>
      <c r="Y120">
        <v>78.070731707317094</v>
      </c>
      <c r="Z120">
        <v>78.173170731707316</v>
      </c>
      <c r="AA120">
        <v>78.473170731707327</v>
      </c>
      <c r="AB120">
        <v>78.575609756097563</v>
      </c>
      <c r="AC120">
        <v>78.729268292682946</v>
      </c>
      <c r="AD120">
        <v>78.878048780487802</v>
      </c>
      <c r="AE120">
        <v>79.327641463414651</v>
      </c>
      <c r="AF120">
        <v>79.777236585365856</v>
      </c>
      <c r="AG120">
        <v>79.534146341463426</v>
      </c>
      <c r="AH120">
        <v>79.482926829268294</v>
      </c>
      <c r="AI120">
        <v>79.736585365853671</v>
      </c>
      <c r="AJ120">
        <v>79.936585365853674</v>
      </c>
      <c r="AK120" t="s">
        <v>1768</v>
      </c>
    </row>
    <row r="121" spans="1:37" hidden="1">
      <c r="A121" t="s">
        <v>4140</v>
      </c>
      <c r="B121" t="s">
        <v>1361</v>
      </c>
      <c r="C121" t="s">
        <v>1688</v>
      </c>
      <c r="D121" t="s">
        <v>1689</v>
      </c>
      <c r="E121" t="str">
        <f t="shared" si="1"/>
        <v>BEL.SP.POP.TOTL</v>
      </c>
      <c r="F121">
        <v>9859242</v>
      </c>
      <c r="G121">
        <v>9858982</v>
      </c>
      <c r="H121">
        <v>9856303</v>
      </c>
      <c r="I121">
        <v>9855520</v>
      </c>
      <c r="J121">
        <v>9855372</v>
      </c>
      <c r="K121">
        <v>9858308</v>
      </c>
      <c r="L121">
        <v>9861823</v>
      </c>
      <c r="M121">
        <v>9870234</v>
      </c>
      <c r="N121">
        <v>9901664</v>
      </c>
      <c r="O121">
        <v>9937697</v>
      </c>
      <c r="P121">
        <v>9967379</v>
      </c>
      <c r="Q121">
        <v>10004486</v>
      </c>
      <c r="R121">
        <v>10045158</v>
      </c>
      <c r="S121">
        <v>10084475</v>
      </c>
      <c r="T121">
        <v>10115603</v>
      </c>
      <c r="U121">
        <v>10136811</v>
      </c>
      <c r="V121">
        <v>10156637</v>
      </c>
      <c r="W121">
        <v>10181245</v>
      </c>
      <c r="X121">
        <v>10203008</v>
      </c>
      <c r="Y121">
        <v>10226419</v>
      </c>
      <c r="Z121">
        <v>10251250</v>
      </c>
      <c r="AA121">
        <v>10286570</v>
      </c>
      <c r="AB121">
        <v>10332785</v>
      </c>
      <c r="AC121">
        <v>10376133</v>
      </c>
      <c r="AD121">
        <v>10421137</v>
      </c>
      <c r="AE121">
        <v>10478617</v>
      </c>
      <c r="AF121">
        <v>10547958</v>
      </c>
      <c r="AG121">
        <v>10625700</v>
      </c>
      <c r="AH121">
        <v>10709973</v>
      </c>
      <c r="AI121">
        <v>10796493</v>
      </c>
      <c r="AJ121">
        <v>10895785</v>
      </c>
      <c r="AK121">
        <v>11008000</v>
      </c>
    </row>
    <row r="122" spans="1:37" hidden="1">
      <c r="A122" t="s">
        <v>4225</v>
      </c>
      <c r="B122" t="s">
        <v>1362</v>
      </c>
      <c r="C122" t="s">
        <v>4889</v>
      </c>
      <c r="D122" t="s">
        <v>4890</v>
      </c>
      <c r="E122" t="str">
        <f t="shared" si="1"/>
        <v>BLZ.NY.GDP.DEFL.ZS</v>
      </c>
      <c r="F122">
        <v>67.349600026028241</v>
      </c>
      <c r="G122">
        <v>65.859813280157127</v>
      </c>
      <c r="H122">
        <v>61.373218522924219</v>
      </c>
      <c r="I122">
        <v>66.10366397569959</v>
      </c>
      <c r="J122">
        <v>72.346785083134378</v>
      </c>
      <c r="K122">
        <v>70.989117251226446</v>
      </c>
      <c r="L122">
        <v>73.953407866510815</v>
      </c>
      <c r="M122">
        <v>80.707965857967153</v>
      </c>
      <c r="N122">
        <v>84.128521065803056</v>
      </c>
      <c r="O122">
        <v>85.788530815475156</v>
      </c>
      <c r="P122">
        <v>88.202003843689951</v>
      </c>
      <c r="Q122">
        <v>85.943403448272036</v>
      </c>
      <c r="R122">
        <v>89.375550007480498</v>
      </c>
      <c r="S122">
        <v>90.851604944046173</v>
      </c>
      <c r="T122">
        <v>94.111455955079919</v>
      </c>
      <c r="U122">
        <v>99.832473792215467</v>
      </c>
      <c r="V122">
        <v>101.79788581123242</v>
      </c>
      <c r="W122">
        <v>100.29431613947813</v>
      </c>
      <c r="X122">
        <v>101.80183763682813</v>
      </c>
      <c r="Y122">
        <v>99.526313048258743</v>
      </c>
      <c r="Z122">
        <v>99.999999999801346</v>
      </c>
      <c r="AA122">
        <v>99.830647773809687</v>
      </c>
      <c r="AB122">
        <v>101.61554972836781</v>
      </c>
      <c r="AC122">
        <v>98.484666112129091</v>
      </c>
      <c r="AD122">
        <v>100.62271044719753</v>
      </c>
      <c r="AE122">
        <v>103.0808539660313</v>
      </c>
      <c r="AF122">
        <v>107.17618438474558</v>
      </c>
      <c r="AG122">
        <v>111.3074108316755</v>
      </c>
      <c r="AH122">
        <v>114.85969156911588</v>
      </c>
      <c r="AI122">
        <v>113.63822803574428</v>
      </c>
      <c r="AJ122">
        <v>114.69256460933718</v>
      </c>
      <c r="AK122">
        <v>118.30264113459783</v>
      </c>
    </row>
    <row r="123" spans="1:37" hidden="1">
      <c r="A123" t="s">
        <v>4225</v>
      </c>
      <c r="B123" t="s">
        <v>1362</v>
      </c>
      <c r="C123" t="s">
        <v>4891</v>
      </c>
      <c r="D123" t="s">
        <v>4892</v>
      </c>
      <c r="E123" t="str">
        <f t="shared" si="1"/>
        <v>BLZ.NY.GDP.MKTP.KD</v>
      </c>
      <c r="F123">
        <v>289162815.99942577</v>
      </c>
      <c r="G123">
        <v>292894847.99941832</v>
      </c>
      <c r="H123">
        <v>292065503.99941999</v>
      </c>
      <c r="I123">
        <v>285914559.99943221</v>
      </c>
      <c r="J123">
        <v>291512607.99942106</v>
      </c>
      <c r="K123">
        <v>294622623.99941486</v>
      </c>
      <c r="L123">
        <v>308099391.9993881</v>
      </c>
      <c r="M123">
        <v>342655167.99931943</v>
      </c>
      <c r="N123">
        <v>374308255.99925655</v>
      </c>
      <c r="O123">
        <v>423308351.99915922</v>
      </c>
      <c r="P123">
        <v>468299999.99906987</v>
      </c>
      <c r="Q123">
        <v>517457662.39253342</v>
      </c>
      <c r="R123">
        <v>579737611.05976212</v>
      </c>
      <c r="S123">
        <v>616125222.72303522</v>
      </c>
      <c r="T123">
        <v>617098317.48774958</v>
      </c>
      <c r="U123">
        <v>621072230.61203003</v>
      </c>
      <c r="V123">
        <v>629945630.25698757</v>
      </c>
      <c r="W123">
        <v>652278360.61487973</v>
      </c>
      <c r="X123">
        <v>676679801.38135529</v>
      </c>
      <c r="Y123">
        <v>736094778.68661523</v>
      </c>
      <c r="Z123">
        <v>832072464.65277636</v>
      </c>
      <c r="AA123">
        <v>873319741.81956589</v>
      </c>
      <c r="AB123">
        <v>917848110.5228231</v>
      </c>
      <c r="AC123">
        <v>1003404009.2922081</v>
      </c>
      <c r="AD123">
        <v>1049766699.3818277</v>
      </c>
      <c r="AE123">
        <v>1081553523.1614046</v>
      </c>
      <c r="AF123">
        <v>1131878725.6660626</v>
      </c>
      <c r="AG123">
        <v>1147049999.9977217</v>
      </c>
      <c r="AH123">
        <v>1187100523.5782101</v>
      </c>
      <c r="AI123">
        <v>1187100523.5782101</v>
      </c>
      <c r="AJ123">
        <v>1221526438.7619781</v>
      </c>
      <c r="AK123">
        <v>1245956967.5372176</v>
      </c>
    </row>
    <row r="124" spans="1:37" hidden="1">
      <c r="A124" t="s">
        <v>4225</v>
      </c>
      <c r="B124" t="s">
        <v>1362</v>
      </c>
      <c r="C124" t="s">
        <v>4893</v>
      </c>
      <c r="D124" t="s">
        <v>4894</v>
      </c>
      <c r="E124" t="str">
        <f t="shared" si="1"/>
        <v>BLZ.NY.GDP.MKTP.CD</v>
      </c>
      <c r="F124">
        <v>194750000</v>
      </c>
      <c r="G124">
        <v>192900000</v>
      </c>
      <c r="H124">
        <v>179250000</v>
      </c>
      <c r="I124">
        <v>189000000</v>
      </c>
      <c r="J124">
        <v>210900000</v>
      </c>
      <c r="K124">
        <v>209150000</v>
      </c>
      <c r="L124">
        <v>227850000</v>
      </c>
      <c r="M124">
        <v>276550016</v>
      </c>
      <c r="N124">
        <v>314900000</v>
      </c>
      <c r="O124">
        <v>363150016</v>
      </c>
      <c r="P124">
        <v>413049984</v>
      </c>
      <c r="Q124">
        <v>444720726.46489578</v>
      </c>
      <c r="R124">
        <v>518143678.48591971</v>
      </c>
      <c r="S124">
        <v>559759653.31006837</v>
      </c>
      <c r="T124">
        <v>580760211.2631762</v>
      </c>
      <c r="U124">
        <v>620031771.85771441</v>
      </c>
      <c r="V124">
        <v>641271333.36313033</v>
      </c>
      <c r="W124">
        <v>654198121.10579216</v>
      </c>
      <c r="X124">
        <v>688872472.72482681</v>
      </c>
      <c r="Y124">
        <v>732607993.76898336</v>
      </c>
      <c r="Z124">
        <v>832072464.65277636</v>
      </c>
      <c r="AA124">
        <v>871840755.3967669</v>
      </c>
      <c r="AB124">
        <v>932676403.18105638</v>
      </c>
      <c r="AC124">
        <v>988199088.30911088</v>
      </c>
      <c r="AD124">
        <v>1056303706.2921772</v>
      </c>
      <c r="AE124">
        <v>1114874607.7766886</v>
      </c>
      <c r="AF124">
        <v>1213104430.0339775</v>
      </c>
      <c r="AG124">
        <v>1276751655.9447339</v>
      </c>
      <c r="AH124">
        <v>1363500000</v>
      </c>
      <c r="AI124">
        <v>1349000000</v>
      </c>
      <c r="AJ124">
        <v>1401000000</v>
      </c>
      <c r="AK124">
        <v>1474000000</v>
      </c>
    </row>
    <row r="125" spans="1:37">
      <c r="A125" t="s">
        <v>4225</v>
      </c>
      <c r="B125" t="s">
        <v>1362</v>
      </c>
      <c r="C125" t="s">
        <v>4895</v>
      </c>
      <c r="D125" t="s">
        <v>4896</v>
      </c>
      <c r="E125" t="str">
        <f t="shared" si="1"/>
        <v>BLZ.SL.TLF.TERT.ZS</v>
      </c>
      <c r="F125" t="s">
        <v>1768</v>
      </c>
      <c r="G125" t="s">
        <v>1768</v>
      </c>
      <c r="H125" t="s">
        <v>1768</v>
      </c>
      <c r="I125" t="s">
        <v>1768</v>
      </c>
      <c r="J125" t="s">
        <v>1768</v>
      </c>
      <c r="K125" t="s">
        <v>1768</v>
      </c>
      <c r="L125" t="s">
        <v>1768</v>
      </c>
      <c r="M125" t="s">
        <v>1768</v>
      </c>
      <c r="N125" t="s">
        <v>1768</v>
      </c>
      <c r="O125" t="s">
        <v>1768</v>
      </c>
      <c r="P125" t="s">
        <v>1768</v>
      </c>
      <c r="Q125" t="s">
        <v>1768</v>
      </c>
      <c r="R125" t="s">
        <v>1768</v>
      </c>
      <c r="S125">
        <v>2.5</v>
      </c>
      <c r="T125">
        <v>3</v>
      </c>
      <c r="U125">
        <v>3</v>
      </c>
      <c r="V125">
        <v>11</v>
      </c>
      <c r="W125">
        <v>3.0999999046325684</v>
      </c>
      <c r="X125">
        <v>3.2999999523162842</v>
      </c>
      <c r="Y125">
        <v>3.5</v>
      </c>
      <c r="Z125" t="s">
        <v>1768</v>
      </c>
      <c r="AA125" t="s">
        <v>1768</v>
      </c>
      <c r="AB125" t="s">
        <v>1768</v>
      </c>
      <c r="AC125" t="s">
        <v>1768</v>
      </c>
      <c r="AD125" t="s">
        <v>1768</v>
      </c>
      <c r="AE125">
        <v>12.399999618530273</v>
      </c>
      <c r="AF125" t="s">
        <v>1768</v>
      </c>
      <c r="AG125" t="s">
        <v>1768</v>
      </c>
      <c r="AH125" t="s">
        <v>1768</v>
      </c>
      <c r="AI125" t="s">
        <v>1768</v>
      </c>
      <c r="AJ125" t="s">
        <v>1768</v>
      </c>
      <c r="AK125" t="s">
        <v>1768</v>
      </c>
    </row>
    <row r="126" spans="1:37" hidden="1">
      <c r="A126" t="s">
        <v>4225</v>
      </c>
      <c r="B126" t="s">
        <v>1362</v>
      </c>
      <c r="C126" t="s">
        <v>4897</v>
      </c>
      <c r="D126" t="s">
        <v>4898</v>
      </c>
      <c r="E126" t="str">
        <f t="shared" si="1"/>
        <v>BLZ.SP.DYN.LE00.IN</v>
      </c>
      <c r="F126">
        <v>70.14700000000002</v>
      </c>
      <c r="G126">
        <v>70.467292682926839</v>
      </c>
      <c r="H126">
        <v>70.767097560975614</v>
      </c>
      <c r="I126">
        <v>71.046414634146345</v>
      </c>
      <c r="J126">
        <v>71.305195121951229</v>
      </c>
      <c r="K126">
        <v>71.543804878048789</v>
      </c>
      <c r="L126">
        <v>71.76360975609758</v>
      </c>
      <c r="M126">
        <v>71.966073170731704</v>
      </c>
      <c r="N126">
        <v>72.152682926829286</v>
      </c>
      <c r="O126">
        <v>72.32604878048781</v>
      </c>
      <c r="P126">
        <v>72.486804878048801</v>
      </c>
      <c r="Q126">
        <v>72.636170731707324</v>
      </c>
      <c r="R126">
        <v>72.773853658536581</v>
      </c>
      <c r="S126">
        <v>72.900999999999996</v>
      </c>
      <c r="T126">
        <v>73.019731707317078</v>
      </c>
      <c r="U126">
        <v>73.127609756097584</v>
      </c>
      <c r="V126">
        <v>73.221146341463424</v>
      </c>
      <c r="W126">
        <v>73.300707317073176</v>
      </c>
      <c r="X126">
        <v>73.372634146341483</v>
      </c>
      <c r="Y126">
        <v>73.444317073170751</v>
      </c>
      <c r="Z126">
        <v>73.531121951219518</v>
      </c>
      <c r="AA126">
        <v>73.648926829268305</v>
      </c>
      <c r="AB126">
        <v>73.808634146341475</v>
      </c>
      <c r="AC126">
        <v>74.013658536585382</v>
      </c>
      <c r="AD126">
        <v>74.259926829268295</v>
      </c>
      <c r="AE126">
        <v>74.536878048780494</v>
      </c>
      <c r="AF126">
        <v>74.827000000000012</v>
      </c>
      <c r="AG126">
        <v>75.111853658536589</v>
      </c>
      <c r="AH126">
        <v>75.377512195121952</v>
      </c>
      <c r="AI126">
        <v>75.618512195121951</v>
      </c>
      <c r="AJ126">
        <v>75.839951219512201</v>
      </c>
      <c r="AK126" t="s">
        <v>1768</v>
      </c>
    </row>
    <row r="127" spans="1:37" hidden="1">
      <c r="A127" t="s">
        <v>4225</v>
      </c>
      <c r="B127" t="s">
        <v>1362</v>
      </c>
      <c r="C127" t="s">
        <v>1688</v>
      </c>
      <c r="D127" t="s">
        <v>1689</v>
      </c>
      <c r="E127" t="str">
        <f t="shared" si="1"/>
        <v>BLZ.SP.POP.TOTL</v>
      </c>
      <c r="F127">
        <v>146000</v>
      </c>
      <c r="G127">
        <v>149892.83679999999</v>
      </c>
      <c r="H127">
        <v>153848.42399999997</v>
      </c>
      <c r="I127">
        <v>156986</v>
      </c>
      <c r="J127">
        <v>161982.40639999998</v>
      </c>
      <c r="K127">
        <v>166200</v>
      </c>
      <c r="L127">
        <v>170400</v>
      </c>
      <c r="M127">
        <v>175200</v>
      </c>
      <c r="N127">
        <v>179800</v>
      </c>
      <c r="O127">
        <v>183200</v>
      </c>
      <c r="P127">
        <v>189000</v>
      </c>
      <c r="Q127">
        <v>194000</v>
      </c>
      <c r="R127">
        <v>199000</v>
      </c>
      <c r="S127">
        <v>205000</v>
      </c>
      <c r="T127">
        <v>211000</v>
      </c>
      <c r="U127">
        <v>216500</v>
      </c>
      <c r="V127">
        <v>222000</v>
      </c>
      <c r="W127">
        <v>230000</v>
      </c>
      <c r="X127">
        <v>238500</v>
      </c>
      <c r="Y127">
        <v>243100</v>
      </c>
      <c r="Z127">
        <v>249800</v>
      </c>
      <c r="AA127">
        <v>257300</v>
      </c>
      <c r="AB127">
        <v>265200</v>
      </c>
      <c r="AC127">
        <v>273700</v>
      </c>
      <c r="AD127">
        <v>282600</v>
      </c>
      <c r="AE127">
        <v>291800</v>
      </c>
      <c r="AF127">
        <v>301386</v>
      </c>
      <c r="AG127">
        <v>311500</v>
      </c>
      <c r="AH127">
        <v>322100</v>
      </c>
      <c r="AI127">
        <v>333200</v>
      </c>
      <c r="AJ127">
        <v>344700</v>
      </c>
      <c r="AK127">
        <v>356600</v>
      </c>
    </row>
    <row r="128" spans="1:37" hidden="1">
      <c r="A128" t="s">
        <v>4049</v>
      </c>
      <c r="B128" t="s">
        <v>1363</v>
      </c>
      <c r="C128" t="s">
        <v>4889</v>
      </c>
      <c r="D128" t="s">
        <v>4890</v>
      </c>
      <c r="E128" t="str">
        <f t="shared" si="1"/>
        <v>BEN.NY.GDP.DEFL.ZS</v>
      </c>
      <c r="F128">
        <v>78.863820175116388</v>
      </c>
      <c r="G128">
        <v>84.754118085696717</v>
      </c>
      <c r="H128">
        <v>98.440453799636217</v>
      </c>
      <c r="I128">
        <v>103.11264420590867</v>
      </c>
      <c r="J128">
        <v>105.12703318725612</v>
      </c>
      <c r="K128">
        <v>100.00000697488302</v>
      </c>
      <c r="L128">
        <v>96.395834149688866</v>
      </c>
      <c r="M128">
        <v>99.31514325846571</v>
      </c>
      <c r="N128">
        <v>98.708817480699125</v>
      </c>
      <c r="O128">
        <v>100.90502395371612</v>
      </c>
      <c r="P128">
        <v>102.4732605664947</v>
      </c>
      <c r="Q128">
        <v>103.19307956410184</v>
      </c>
      <c r="R128">
        <v>106.66232904185868</v>
      </c>
      <c r="S128">
        <v>107.90221966960587</v>
      </c>
      <c r="T128">
        <v>144.05375411955913</v>
      </c>
      <c r="U128">
        <v>166.19143435017412</v>
      </c>
      <c r="V128">
        <v>177.33857807538683</v>
      </c>
      <c r="W128">
        <v>186.19020900340186</v>
      </c>
      <c r="X128">
        <v>194.86133764346349</v>
      </c>
      <c r="Y128">
        <v>198.63513475459459</v>
      </c>
      <c r="Z128">
        <v>205.05287929290347</v>
      </c>
      <c r="AA128">
        <v>211.49323776923018</v>
      </c>
      <c r="AB128">
        <v>227.77248923900996</v>
      </c>
      <c r="AC128">
        <v>231.68131455902321</v>
      </c>
      <c r="AD128">
        <v>232.35452544696474</v>
      </c>
      <c r="AE128">
        <v>238.82733226303029</v>
      </c>
      <c r="AF128">
        <v>251.16104175614296</v>
      </c>
      <c r="AG128">
        <v>257.79610302373379</v>
      </c>
      <c r="AH128">
        <v>276.15377742177498</v>
      </c>
      <c r="AI128">
        <v>276.42769812141211</v>
      </c>
      <c r="AJ128">
        <v>280.3564166027017</v>
      </c>
      <c r="AK128">
        <v>288.16764656391348</v>
      </c>
    </row>
    <row r="129" spans="1:37" hidden="1">
      <c r="A129" t="s">
        <v>4049</v>
      </c>
      <c r="B129" t="s">
        <v>1363</v>
      </c>
      <c r="C129" t="s">
        <v>4891</v>
      </c>
      <c r="D129" t="s">
        <v>4892</v>
      </c>
      <c r="E129" t="str">
        <f t="shared" si="1"/>
        <v>BEN.NY.GDP.MKTP.KD</v>
      </c>
      <c r="F129">
        <v>1084256207.6288228</v>
      </c>
      <c r="G129">
        <v>1192185577.1072471</v>
      </c>
      <c r="H129">
        <v>1218831715.4602544</v>
      </c>
      <c r="I129">
        <v>1165839073.2111378</v>
      </c>
      <c r="J129">
        <v>1258288241.3560331</v>
      </c>
      <c r="K129">
        <v>1353041433.3216267</v>
      </c>
      <c r="L129">
        <v>1382417878.5951149</v>
      </c>
      <c r="M129">
        <v>1361681569.8357735</v>
      </c>
      <c r="N129">
        <v>1408050167.1936471</v>
      </c>
      <c r="O129">
        <v>1367862155.7308071</v>
      </c>
      <c r="P129">
        <v>1411814142.2106345</v>
      </c>
      <c r="Q129">
        <v>1478487197.2176864</v>
      </c>
      <c r="R129">
        <v>1537774239.2689292</v>
      </c>
      <c r="S129">
        <v>1591893790.1951554</v>
      </c>
      <c r="T129">
        <v>1661498638.6000042</v>
      </c>
      <c r="U129">
        <v>1737998382.5705209</v>
      </c>
      <c r="V129">
        <v>1834412162.8522038</v>
      </c>
      <c r="W129">
        <v>1947193116.2819688</v>
      </c>
      <c r="X129">
        <v>2035610256.7491429</v>
      </c>
      <c r="Y129">
        <v>2131227490.0882366</v>
      </c>
      <c r="Z129">
        <v>2254838684.5133543</v>
      </c>
      <c r="AA129">
        <v>2367580618.7390223</v>
      </c>
      <c r="AB129">
        <v>2474121746.5822783</v>
      </c>
      <c r="AC129">
        <v>2570612494.698987</v>
      </c>
      <c r="AD129">
        <v>2650301482.0346556</v>
      </c>
      <c r="AE129">
        <v>2727160225.01366</v>
      </c>
      <c r="AF129">
        <v>2838973721.0289855</v>
      </c>
      <c r="AG129">
        <v>2969566512.1963191</v>
      </c>
      <c r="AH129">
        <v>3121014404.3183312</v>
      </c>
      <c r="AI129">
        <v>3239612951.6824279</v>
      </c>
      <c r="AJ129">
        <v>3336801340.2328887</v>
      </c>
      <c r="AK129">
        <v>3440241814.6861753</v>
      </c>
    </row>
    <row r="130" spans="1:37" hidden="1">
      <c r="A130" t="s">
        <v>4049</v>
      </c>
      <c r="B130" t="s">
        <v>1363</v>
      </c>
      <c r="C130" t="s">
        <v>4893</v>
      </c>
      <c r="D130" t="s">
        <v>4894</v>
      </c>
      <c r="E130" t="str">
        <f t="shared" si="1"/>
        <v>BEN.NY.GDP.MKTP.CD</v>
      </c>
      <c r="F130">
        <v>1405115856.8098743</v>
      </c>
      <c r="G130">
        <v>1291127040.1326861</v>
      </c>
      <c r="H130">
        <v>1267725654.719938</v>
      </c>
      <c r="I130">
        <v>1095336784.3008201</v>
      </c>
      <c r="J130">
        <v>1051126009.2772559</v>
      </c>
      <c r="K130">
        <v>1045719663.2237321</v>
      </c>
      <c r="L130">
        <v>1336124851.348881</v>
      </c>
      <c r="M130">
        <v>1562394310.2730501</v>
      </c>
      <c r="N130">
        <v>1620236362.4067867</v>
      </c>
      <c r="O130">
        <v>1502286359.7794263</v>
      </c>
      <c r="P130">
        <v>1845041493.9764073</v>
      </c>
      <c r="Q130">
        <v>1877810375.1361618</v>
      </c>
      <c r="R130">
        <v>1624296266.5069449</v>
      </c>
      <c r="S130">
        <v>2106272067.6882403</v>
      </c>
      <c r="T130">
        <v>1496845630.2592921</v>
      </c>
      <c r="U130">
        <v>2009226253.798146</v>
      </c>
      <c r="V130">
        <v>2208067090.2808881</v>
      </c>
      <c r="W130">
        <v>2156753028.1333165</v>
      </c>
      <c r="X130">
        <v>2334564287.1650195</v>
      </c>
      <c r="Y130">
        <v>2387363924.0561547</v>
      </c>
      <c r="Z130">
        <v>2254838684.5133543</v>
      </c>
      <c r="AA130">
        <v>2371785987.1221218</v>
      </c>
      <c r="AB130">
        <v>2807357350.8945608</v>
      </c>
      <c r="AC130">
        <v>3557983482.4501028</v>
      </c>
      <c r="AD130">
        <v>4047438048.5677419</v>
      </c>
      <c r="AE130">
        <v>4287463884.0650053</v>
      </c>
      <c r="AF130">
        <v>4734839067.4902945</v>
      </c>
      <c r="AG130">
        <v>5546177809.0292053</v>
      </c>
      <c r="AH130">
        <v>6682744914.1376925</v>
      </c>
      <c r="AI130">
        <v>6585116881.9067068</v>
      </c>
      <c r="AJ130">
        <v>6558349890.1032734</v>
      </c>
      <c r="AK130">
        <v>7294865846.9064398</v>
      </c>
    </row>
    <row r="131" spans="1:37">
      <c r="A131" t="s">
        <v>4049</v>
      </c>
      <c r="B131" t="s">
        <v>1363</v>
      </c>
      <c r="C131" t="s">
        <v>4895</v>
      </c>
      <c r="D131" t="s">
        <v>4896</v>
      </c>
      <c r="E131" t="str">
        <f t="shared" ref="E131:E194" si="2">CONCATENATE(B131,".",D131)</f>
        <v>BEN.SL.TLF.TERT.ZS</v>
      </c>
      <c r="F131" t="s">
        <v>1768</v>
      </c>
      <c r="G131" t="s">
        <v>1768</v>
      </c>
      <c r="H131" t="s">
        <v>1768</v>
      </c>
      <c r="I131" t="s">
        <v>1768</v>
      </c>
      <c r="J131" t="s">
        <v>1768</v>
      </c>
      <c r="K131" t="s">
        <v>1768</v>
      </c>
      <c r="L131" t="s">
        <v>1768</v>
      </c>
      <c r="M131" t="s">
        <v>1768</v>
      </c>
      <c r="N131" t="s">
        <v>1768</v>
      </c>
      <c r="O131" t="s">
        <v>1768</v>
      </c>
      <c r="P131" t="s">
        <v>1768</v>
      </c>
      <c r="Q131" t="s">
        <v>1768</v>
      </c>
      <c r="R131" t="s">
        <v>1768</v>
      </c>
      <c r="S131" t="s">
        <v>1768</v>
      </c>
      <c r="T131" t="s">
        <v>1768</v>
      </c>
      <c r="U131" t="s">
        <v>1768</v>
      </c>
      <c r="V131" t="s">
        <v>1768</v>
      </c>
      <c r="W131" t="s">
        <v>1768</v>
      </c>
      <c r="X131" t="s">
        <v>1768</v>
      </c>
      <c r="Y131" t="s">
        <v>1768</v>
      </c>
      <c r="Z131" t="s">
        <v>1768</v>
      </c>
      <c r="AA131" t="s">
        <v>1768</v>
      </c>
      <c r="AB131" t="s">
        <v>1768</v>
      </c>
      <c r="AC131" t="s">
        <v>1768</v>
      </c>
      <c r="AD131" t="s">
        <v>1768</v>
      </c>
      <c r="AE131" t="s">
        <v>1768</v>
      </c>
      <c r="AF131" t="s">
        <v>1768</v>
      </c>
      <c r="AG131" t="s">
        <v>1768</v>
      </c>
      <c r="AH131" t="s">
        <v>1768</v>
      </c>
      <c r="AI131" t="s">
        <v>1768</v>
      </c>
      <c r="AJ131" t="s">
        <v>1768</v>
      </c>
      <c r="AK131" t="s">
        <v>1768</v>
      </c>
    </row>
    <row r="132" spans="1:37" hidden="1">
      <c r="A132" t="s">
        <v>4049</v>
      </c>
      <c r="B132" t="s">
        <v>1363</v>
      </c>
      <c r="C132" t="s">
        <v>4897</v>
      </c>
      <c r="D132" t="s">
        <v>4898</v>
      </c>
      <c r="E132" t="str">
        <f t="shared" si="2"/>
        <v>BEN.SP.DYN.LE00.IN</v>
      </c>
      <c r="F132">
        <v>45.247121951219519</v>
      </c>
      <c r="G132">
        <v>45.592268292682931</v>
      </c>
      <c r="H132">
        <v>45.905902439024395</v>
      </c>
      <c r="I132">
        <v>46.196463414634152</v>
      </c>
      <c r="J132">
        <v>46.474853658536588</v>
      </c>
      <c r="K132">
        <v>46.757975609756102</v>
      </c>
      <c r="L132">
        <v>47.063780487804884</v>
      </c>
      <c r="M132">
        <v>47.402756097560982</v>
      </c>
      <c r="N132">
        <v>47.780487804878049</v>
      </c>
      <c r="O132">
        <v>48.198048780487817</v>
      </c>
      <c r="P132">
        <v>48.648536585365861</v>
      </c>
      <c r="Q132">
        <v>49.123121951219517</v>
      </c>
      <c r="R132">
        <v>49.603390243902439</v>
      </c>
      <c r="S132">
        <v>50.073463414634148</v>
      </c>
      <c r="T132">
        <v>50.522414634146351</v>
      </c>
      <c r="U132">
        <v>50.941268292682928</v>
      </c>
      <c r="V132">
        <v>51.324512195121955</v>
      </c>
      <c r="W132">
        <v>51.67407317073171</v>
      </c>
      <c r="X132">
        <v>51.995829268292695</v>
      </c>
      <c r="Y132">
        <v>52.291756097560985</v>
      </c>
      <c r="Z132">
        <v>52.56534146341464</v>
      </c>
      <c r="AA132">
        <v>52.819097560975614</v>
      </c>
      <c r="AB132">
        <v>53.061512195121956</v>
      </c>
      <c r="AC132">
        <v>53.301487804878064</v>
      </c>
      <c r="AD132">
        <v>53.548951219512205</v>
      </c>
      <c r="AE132">
        <v>53.813731707317082</v>
      </c>
      <c r="AF132">
        <v>54.106682926829272</v>
      </c>
      <c r="AG132">
        <v>54.430731707317079</v>
      </c>
      <c r="AH132">
        <v>54.787317073170733</v>
      </c>
      <c r="AI132">
        <v>55.173414634146347</v>
      </c>
      <c r="AJ132">
        <v>55.585585365853667</v>
      </c>
      <c r="AK132" t="s">
        <v>1768</v>
      </c>
    </row>
    <row r="133" spans="1:37" hidden="1">
      <c r="A133" t="s">
        <v>4049</v>
      </c>
      <c r="B133" t="s">
        <v>1363</v>
      </c>
      <c r="C133" t="s">
        <v>1688</v>
      </c>
      <c r="D133" t="s">
        <v>1689</v>
      </c>
      <c r="E133" t="str">
        <f t="shared" si="2"/>
        <v>BEN.SP.POP.TOTL</v>
      </c>
      <c r="F133">
        <v>3610578</v>
      </c>
      <c r="G133">
        <v>3708675</v>
      </c>
      <c r="H133">
        <v>3811326</v>
      </c>
      <c r="I133">
        <v>3917941</v>
      </c>
      <c r="J133">
        <v>4027682</v>
      </c>
      <c r="K133">
        <v>4140176</v>
      </c>
      <c r="L133">
        <v>4254522</v>
      </c>
      <c r="M133">
        <v>4371470</v>
      </c>
      <c r="N133">
        <v>4494242</v>
      </c>
      <c r="O133">
        <v>4627194</v>
      </c>
      <c r="P133">
        <v>4773137</v>
      </c>
      <c r="Q133">
        <v>4934077</v>
      </c>
      <c r="R133">
        <v>5108335</v>
      </c>
      <c r="S133">
        <v>5290562</v>
      </c>
      <c r="T133">
        <v>5473217</v>
      </c>
      <c r="U133">
        <v>5651141</v>
      </c>
      <c r="V133">
        <v>5821985</v>
      </c>
      <c r="W133">
        <v>5988093</v>
      </c>
      <c r="X133">
        <v>6154708</v>
      </c>
      <c r="Y133">
        <v>6329476</v>
      </c>
      <c r="Z133">
        <v>6517810</v>
      </c>
      <c r="AA133">
        <v>6721337</v>
      </c>
      <c r="AB133">
        <v>6937985</v>
      </c>
      <c r="AC133">
        <v>7164976</v>
      </c>
      <c r="AD133">
        <v>7397985</v>
      </c>
      <c r="AE133">
        <v>7633757</v>
      </c>
      <c r="AF133">
        <v>7871707</v>
      </c>
      <c r="AG133">
        <v>8112573</v>
      </c>
      <c r="AH133">
        <v>8355980</v>
      </c>
      <c r="AI133">
        <v>8601771</v>
      </c>
      <c r="AJ133">
        <v>8849892</v>
      </c>
      <c r="AK133">
        <v>9099922</v>
      </c>
    </row>
    <row r="134" spans="1:37" hidden="1">
      <c r="A134" t="s">
        <v>53</v>
      </c>
      <c r="B134" t="s">
        <v>1364</v>
      </c>
      <c r="C134" t="s">
        <v>4889</v>
      </c>
      <c r="D134" t="s">
        <v>4890</v>
      </c>
      <c r="E134" t="str">
        <f t="shared" si="2"/>
        <v>BMU.NY.GDP.DEFL.ZS</v>
      </c>
      <c r="F134">
        <v>20.123343498088396</v>
      </c>
      <c r="G134">
        <v>23.687065140378014</v>
      </c>
      <c r="H134">
        <v>26.578922272580996</v>
      </c>
      <c r="I134">
        <v>29.501907641596738</v>
      </c>
      <c r="J134">
        <v>32.539587047254805</v>
      </c>
      <c r="K134">
        <v>35.017179895155017</v>
      </c>
      <c r="L134">
        <v>37.060480215112221</v>
      </c>
      <c r="M134">
        <v>39.465021311158708</v>
      </c>
      <c r="N134">
        <v>41.396050317990813</v>
      </c>
      <c r="O134">
        <v>43.729426928447211</v>
      </c>
      <c r="P134">
        <v>46.36787352296264</v>
      </c>
      <c r="Q134">
        <v>49.349601603736801</v>
      </c>
      <c r="R134">
        <v>50.738242139212083</v>
      </c>
      <c r="S134">
        <v>53.374755616863546</v>
      </c>
      <c r="T134">
        <v>54.420668220975479</v>
      </c>
      <c r="U134">
        <v>56.694615997623565</v>
      </c>
      <c r="V134">
        <v>73.342819836608498</v>
      </c>
      <c r="W134">
        <v>76.294064453430806</v>
      </c>
      <c r="X134">
        <v>78.385705292704486</v>
      </c>
      <c r="Y134">
        <v>80.51164282223003</v>
      </c>
      <c r="Z134">
        <v>77.100883480646559</v>
      </c>
      <c r="AA134">
        <v>76.546488505910887</v>
      </c>
      <c r="AB134">
        <v>83.149100913974706</v>
      </c>
      <c r="AC134">
        <v>85.444883226023578</v>
      </c>
      <c r="AD134">
        <v>89.21533053634198</v>
      </c>
      <c r="AE134">
        <v>94.966487598324051</v>
      </c>
      <c r="AF134">
        <v>99.998707127183039</v>
      </c>
      <c r="AG134">
        <v>105.77790266466631</v>
      </c>
      <c r="AH134">
        <v>108.61951327218095</v>
      </c>
      <c r="AI134">
        <v>108.4573478992193</v>
      </c>
      <c r="AJ134">
        <v>109.76173035813468</v>
      </c>
      <c r="AK134" t="s">
        <v>1768</v>
      </c>
    </row>
    <row r="135" spans="1:37" hidden="1">
      <c r="A135" t="s">
        <v>53</v>
      </c>
      <c r="B135" t="s">
        <v>1364</v>
      </c>
      <c r="C135" t="s">
        <v>4891</v>
      </c>
      <c r="D135" t="s">
        <v>4892</v>
      </c>
      <c r="E135" t="str">
        <f t="shared" si="2"/>
        <v>BMU.NY.GDP.MKTP.KD</v>
      </c>
      <c r="F135">
        <v>2349806799.0512695</v>
      </c>
      <c r="G135">
        <v>2405754579.9810615</v>
      </c>
      <c r="H135">
        <v>2278600532.413352</v>
      </c>
      <c r="I135">
        <v>2324375989.5377278</v>
      </c>
      <c r="J135">
        <v>2335565545.7236862</v>
      </c>
      <c r="K135">
        <v>2288772856.2187691</v>
      </c>
      <c r="L135">
        <v>2441357713.3000207</v>
      </c>
      <c r="M135">
        <v>2532908627.5487719</v>
      </c>
      <c r="N135">
        <v>2635649097.9834809</v>
      </c>
      <c r="O135">
        <v>2647347270.3597107</v>
      </c>
      <c r="P135">
        <v>2647855886.5499816</v>
      </c>
      <c r="Q135">
        <v>2554270507.5401473</v>
      </c>
      <c r="R135">
        <v>2552744658.9693351</v>
      </c>
      <c r="S135">
        <v>2629545703.7002311</v>
      </c>
      <c r="T135">
        <v>2645312805.5986266</v>
      </c>
      <c r="U135">
        <v>2761684027.1754131</v>
      </c>
      <c r="V135">
        <v>2833500958.7560172</v>
      </c>
      <c r="W135">
        <v>2963842002.8587942</v>
      </c>
      <c r="X135">
        <v>3079431840.9702868</v>
      </c>
      <c r="Y135">
        <v>3183598202.5377932</v>
      </c>
      <c r="Z135">
        <v>3480219000</v>
      </c>
      <c r="AA135">
        <v>3707139236.2248993</v>
      </c>
      <c r="AB135">
        <v>3650836316.0631571</v>
      </c>
      <c r="AC135">
        <v>3777695796.7157087</v>
      </c>
      <c r="AD135">
        <v>3875730341.0701852</v>
      </c>
      <c r="AE135">
        <v>3952316190.6491809</v>
      </c>
      <c r="AF135">
        <v>4174472363.2838111</v>
      </c>
      <c r="AG135">
        <v>4296865389.7563286</v>
      </c>
      <c r="AH135">
        <v>4336981750.4401445</v>
      </c>
      <c r="AI135">
        <v>4127676753.0640683</v>
      </c>
      <c r="AJ135">
        <v>4049266696.5819201</v>
      </c>
      <c r="AK135" t="s">
        <v>1768</v>
      </c>
    </row>
    <row r="136" spans="1:37" hidden="1">
      <c r="A136" t="s">
        <v>53</v>
      </c>
      <c r="B136" t="s">
        <v>1364</v>
      </c>
      <c r="C136" t="s">
        <v>4893</v>
      </c>
      <c r="D136" t="s">
        <v>4894</v>
      </c>
      <c r="E136" t="str">
        <f t="shared" si="2"/>
        <v>BMU.NY.GDP.MKTP.CD</v>
      </c>
      <c r="F136">
        <v>613299968</v>
      </c>
      <c r="G136">
        <v>739100032</v>
      </c>
      <c r="H136">
        <v>785500032</v>
      </c>
      <c r="I136">
        <v>889400000</v>
      </c>
      <c r="J136">
        <v>985699968</v>
      </c>
      <c r="K136">
        <v>1039500032</v>
      </c>
      <c r="L136">
        <v>1173500032</v>
      </c>
      <c r="M136">
        <v>1296499968</v>
      </c>
      <c r="N136">
        <v>1415100032</v>
      </c>
      <c r="O136">
        <v>1501500032</v>
      </c>
      <c r="P136">
        <v>1592400000</v>
      </c>
      <c r="Q136">
        <v>1634899968</v>
      </c>
      <c r="R136">
        <v>1679900032</v>
      </c>
      <c r="S136">
        <v>1820359936</v>
      </c>
      <c r="T136">
        <v>1867160064</v>
      </c>
      <c r="U136">
        <v>2030749952</v>
      </c>
      <c r="V136">
        <v>2695390000</v>
      </c>
      <c r="W136">
        <v>2932827000</v>
      </c>
      <c r="X136">
        <v>3130748000</v>
      </c>
      <c r="Y136">
        <v>3324433000</v>
      </c>
      <c r="Z136">
        <v>3480219000</v>
      </c>
      <c r="AA136">
        <v>3680483000</v>
      </c>
      <c r="AB136">
        <v>3937228000</v>
      </c>
      <c r="AC136">
        <v>4186525000</v>
      </c>
      <c r="AD136">
        <v>4484703000</v>
      </c>
      <c r="AE136">
        <v>4868136000</v>
      </c>
      <c r="AF136">
        <v>5414229000</v>
      </c>
      <c r="AG136">
        <v>5895048000</v>
      </c>
      <c r="AH136">
        <v>6109928000</v>
      </c>
      <c r="AI136">
        <v>5806378000</v>
      </c>
      <c r="AJ136">
        <v>5764584000</v>
      </c>
      <c r="AK136" t="s">
        <v>1768</v>
      </c>
    </row>
    <row r="137" spans="1:37">
      <c r="A137" t="s">
        <v>53</v>
      </c>
      <c r="B137" t="s">
        <v>1364</v>
      </c>
      <c r="C137" t="s">
        <v>4895</v>
      </c>
      <c r="D137" t="s">
        <v>4896</v>
      </c>
      <c r="E137" t="str">
        <f t="shared" si="2"/>
        <v>BMU.SL.TLF.TERT.ZS</v>
      </c>
      <c r="F137" t="s">
        <v>1768</v>
      </c>
      <c r="G137" t="s">
        <v>1768</v>
      </c>
      <c r="H137" t="s">
        <v>1768</v>
      </c>
      <c r="I137" t="s">
        <v>1768</v>
      </c>
      <c r="J137" t="s">
        <v>1768</v>
      </c>
      <c r="K137" t="s">
        <v>1768</v>
      </c>
      <c r="L137" t="s">
        <v>1768</v>
      </c>
      <c r="M137" t="s">
        <v>1768</v>
      </c>
      <c r="N137" t="s">
        <v>1768</v>
      </c>
      <c r="O137" t="s">
        <v>1768</v>
      </c>
      <c r="P137" t="s">
        <v>1768</v>
      </c>
      <c r="Q137">
        <v>46.200000762939453</v>
      </c>
      <c r="R137" t="s">
        <v>1768</v>
      </c>
      <c r="S137" t="s">
        <v>1768</v>
      </c>
      <c r="T137" t="s">
        <v>1768</v>
      </c>
      <c r="U137" t="s">
        <v>1768</v>
      </c>
      <c r="V137" t="s">
        <v>1768</v>
      </c>
      <c r="W137" t="s">
        <v>1768</v>
      </c>
      <c r="X137" t="s">
        <v>1768</v>
      </c>
      <c r="Y137" t="s">
        <v>1768</v>
      </c>
      <c r="Z137">
        <v>28.899999618530273</v>
      </c>
      <c r="AA137" t="s">
        <v>1768</v>
      </c>
      <c r="AB137" t="s">
        <v>1768</v>
      </c>
      <c r="AC137" t="s">
        <v>1768</v>
      </c>
      <c r="AD137" t="s">
        <v>1768</v>
      </c>
      <c r="AE137" t="s">
        <v>1768</v>
      </c>
      <c r="AF137" t="s">
        <v>1768</v>
      </c>
      <c r="AG137" t="s">
        <v>1768</v>
      </c>
      <c r="AH137" t="s">
        <v>1768</v>
      </c>
      <c r="AI137" t="s">
        <v>1768</v>
      </c>
      <c r="AJ137" t="s">
        <v>1768</v>
      </c>
      <c r="AK137" t="s">
        <v>1768</v>
      </c>
    </row>
    <row r="138" spans="1:37" hidden="1">
      <c r="A138" t="s">
        <v>53</v>
      </c>
      <c r="B138" t="s">
        <v>1364</v>
      </c>
      <c r="C138" t="s">
        <v>4897</v>
      </c>
      <c r="D138" t="s">
        <v>4898</v>
      </c>
      <c r="E138" t="str">
        <f t="shared" si="2"/>
        <v>BMU.SP.DYN.LE00.IN</v>
      </c>
      <c r="F138">
        <v>72.304634146341456</v>
      </c>
      <c r="G138" t="s">
        <v>1768</v>
      </c>
      <c r="H138" t="s">
        <v>1768</v>
      </c>
      <c r="I138" t="s">
        <v>1768</v>
      </c>
      <c r="J138" t="s">
        <v>1768</v>
      </c>
      <c r="K138" t="s">
        <v>1768</v>
      </c>
      <c r="L138" t="s">
        <v>1768</v>
      </c>
      <c r="M138" t="s">
        <v>1768</v>
      </c>
      <c r="N138" t="s">
        <v>1768</v>
      </c>
      <c r="O138" t="s">
        <v>1768</v>
      </c>
      <c r="P138" t="s">
        <v>1768</v>
      </c>
      <c r="Q138">
        <v>74.029512195121967</v>
      </c>
      <c r="R138" t="s">
        <v>1768</v>
      </c>
      <c r="S138" t="s">
        <v>1768</v>
      </c>
      <c r="T138" t="s">
        <v>1768</v>
      </c>
      <c r="U138" t="s">
        <v>1768</v>
      </c>
      <c r="V138" t="s">
        <v>1768</v>
      </c>
      <c r="W138" t="s">
        <v>1768</v>
      </c>
      <c r="X138" t="s">
        <v>1768</v>
      </c>
      <c r="Y138" t="s">
        <v>1768</v>
      </c>
      <c r="Z138">
        <v>77.864878048780483</v>
      </c>
      <c r="AA138" t="s">
        <v>1768</v>
      </c>
      <c r="AB138" t="s">
        <v>1768</v>
      </c>
      <c r="AC138" t="s">
        <v>1768</v>
      </c>
      <c r="AD138" t="s">
        <v>1768</v>
      </c>
      <c r="AE138">
        <v>78.576707317073172</v>
      </c>
      <c r="AF138">
        <v>78.719073170731718</v>
      </c>
      <c r="AG138">
        <v>78.861439024390251</v>
      </c>
      <c r="AH138">
        <v>79.003804878048783</v>
      </c>
      <c r="AI138">
        <v>79.146170731707315</v>
      </c>
      <c r="AJ138">
        <v>79.288536585365847</v>
      </c>
      <c r="AK138" t="s">
        <v>1768</v>
      </c>
    </row>
    <row r="139" spans="1:37" hidden="1">
      <c r="A139" t="s">
        <v>53</v>
      </c>
      <c r="B139" t="s">
        <v>1364</v>
      </c>
      <c r="C139" t="s">
        <v>1688</v>
      </c>
      <c r="D139" t="s">
        <v>1689</v>
      </c>
      <c r="E139" t="str">
        <f t="shared" si="2"/>
        <v>BMU.SP.POP.TOTL</v>
      </c>
      <c r="F139">
        <v>54000</v>
      </c>
      <c r="G139">
        <v>54400</v>
      </c>
      <c r="H139">
        <v>54800</v>
      </c>
      <c r="I139">
        <v>55200</v>
      </c>
      <c r="J139">
        <v>55600</v>
      </c>
      <c r="K139">
        <v>56000</v>
      </c>
      <c r="L139">
        <v>56900</v>
      </c>
      <c r="M139">
        <v>57800</v>
      </c>
      <c r="N139">
        <v>58700</v>
      </c>
      <c r="O139">
        <v>59600</v>
      </c>
      <c r="P139">
        <v>60500</v>
      </c>
      <c r="Q139">
        <v>61000</v>
      </c>
      <c r="R139">
        <v>61000</v>
      </c>
      <c r="S139">
        <v>61000</v>
      </c>
      <c r="T139">
        <v>61300</v>
      </c>
      <c r="U139">
        <v>61700</v>
      </c>
      <c r="V139">
        <v>61800</v>
      </c>
      <c r="W139">
        <v>61900</v>
      </c>
      <c r="X139">
        <v>62000</v>
      </c>
      <c r="Y139">
        <v>62000</v>
      </c>
      <c r="Z139">
        <v>62100</v>
      </c>
      <c r="AA139">
        <v>62500</v>
      </c>
      <c r="AB139">
        <v>62800</v>
      </c>
      <c r="AC139">
        <v>63000</v>
      </c>
      <c r="AD139">
        <v>63300</v>
      </c>
      <c r="AE139">
        <v>63600</v>
      </c>
      <c r="AF139">
        <v>63800</v>
      </c>
      <c r="AG139">
        <v>64000</v>
      </c>
      <c r="AH139">
        <v>64200</v>
      </c>
      <c r="AI139">
        <v>64400</v>
      </c>
      <c r="AJ139">
        <v>64237</v>
      </c>
      <c r="AK139">
        <v>64700</v>
      </c>
    </row>
    <row r="140" spans="1:37" hidden="1">
      <c r="A140" t="s">
        <v>3990</v>
      </c>
      <c r="B140" t="s">
        <v>1365</v>
      </c>
      <c r="C140" t="s">
        <v>4889</v>
      </c>
      <c r="D140" t="s">
        <v>4890</v>
      </c>
      <c r="E140" t="str">
        <f t="shared" si="2"/>
        <v>BTN.NY.GDP.DEFL.ZS</v>
      </c>
      <c r="F140" t="s">
        <v>1768</v>
      </c>
      <c r="G140">
        <v>22.722804696365316</v>
      </c>
      <c r="H140">
        <v>24.129018676836012</v>
      </c>
      <c r="I140">
        <v>25.897291968393837</v>
      </c>
      <c r="J140">
        <v>28.030849953134009</v>
      </c>
      <c r="K140">
        <v>30.277399374768553</v>
      </c>
      <c r="L140">
        <v>32.3187454832591</v>
      </c>
      <c r="M140">
        <v>33.463805797641136</v>
      </c>
      <c r="N140">
        <v>35.76987616410328</v>
      </c>
      <c r="O140">
        <v>39.210211249593826</v>
      </c>
      <c r="P140">
        <v>41.726693456338317</v>
      </c>
      <c r="Q140">
        <v>44.732200314884309</v>
      </c>
      <c r="R140">
        <v>48.871268980458318</v>
      </c>
      <c r="S140">
        <v>53.126667578408473</v>
      </c>
      <c r="T140">
        <v>58.839619225236937</v>
      </c>
      <c r="U140">
        <v>64.895513220129047</v>
      </c>
      <c r="V140">
        <v>70.140117903039979</v>
      </c>
      <c r="W140">
        <v>77.695855664788979</v>
      </c>
      <c r="X140">
        <v>86.763867433290358</v>
      </c>
      <c r="Y140">
        <v>94.493113433416781</v>
      </c>
      <c r="Z140">
        <v>98.917869748239667</v>
      </c>
      <c r="AA140">
        <v>103.41071489742744</v>
      </c>
      <c r="AB140">
        <v>108.87703963320344</v>
      </c>
      <c r="AC140">
        <v>115.7374649261925</v>
      </c>
      <c r="AD140">
        <v>117.83427495291903</v>
      </c>
      <c r="AE140">
        <v>125.04471187890309</v>
      </c>
      <c r="AF140">
        <v>131.81149416347458</v>
      </c>
      <c r="AG140">
        <v>135.91132436354044</v>
      </c>
      <c r="AH140">
        <v>143.64903289496138</v>
      </c>
      <c r="AI140">
        <v>150.60909310071685</v>
      </c>
      <c r="AJ140">
        <v>158.7257790910904</v>
      </c>
      <c r="AK140">
        <v>166.47159711073562</v>
      </c>
    </row>
    <row r="141" spans="1:37" hidden="1">
      <c r="A141" t="s">
        <v>3990</v>
      </c>
      <c r="B141" t="s">
        <v>1365</v>
      </c>
      <c r="C141" t="s">
        <v>4891</v>
      </c>
      <c r="D141" t="s">
        <v>4892</v>
      </c>
      <c r="E141" t="str">
        <f t="shared" si="2"/>
        <v>BTN.NY.GDP.MKTP.KD</v>
      </c>
      <c r="F141" t="s">
        <v>1768</v>
      </c>
      <c r="G141">
        <v>115128647.04500917</v>
      </c>
      <c r="H141">
        <v>124563583.67330712</v>
      </c>
      <c r="I141">
        <v>133702372.50187017</v>
      </c>
      <c r="J141">
        <v>143885322.45114121</v>
      </c>
      <c r="K141">
        <v>150142926.49748898</v>
      </c>
      <c r="L141">
        <v>162085319.77150217</v>
      </c>
      <c r="M141">
        <v>194873231.63415268</v>
      </c>
      <c r="N141">
        <v>224258402.53617612</v>
      </c>
      <c r="O141">
        <v>238148537.88934469</v>
      </c>
      <c r="P141">
        <v>259814622.19750586</v>
      </c>
      <c r="Q141">
        <v>272535249.14604807</v>
      </c>
      <c r="R141">
        <v>278212050.35840195</v>
      </c>
      <c r="S141">
        <v>287093618.6844188</v>
      </c>
      <c r="T141">
        <v>297172074.99177039</v>
      </c>
      <c r="U141">
        <v>315112476.45882285</v>
      </c>
      <c r="V141">
        <v>334630530.8171044</v>
      </c>
      <c r="W141">
        <v>352689439.67224818</v>
      </c>
      <c r="X141">
        <v>372333012.89501464</v>
      </c>
      <c r="Y141">
        <v>397898220.04735458</v>
      </c>
      <c r="Z141">
        <v>427808817.30706275</v>
      </c>
      <c r="AA141">
        <v>457700055.24255323</v>
      </c>
      <c r="AB141">
        <v>498509593.50046694</v>
      </c>
      <c r="AC141">
        <v>541274885.39807773</v>
      </c>
      <c r="AD141">
        <v>584394624.34707677</v>
      </c>
      <c r="AE141">
        <v>635666173.05603588</v>
      </c>
      <c r="AF141">
        <v>679205223.40216529</v>
      </c>
      <c r="AG141">
        <v>800957405.13901722</v>
      </c>
      <c r="AH141">
        <v>838356459.98753393</v>
      </c>
      <c r="AI141">
        <v>894764298.17262816</v>
      </c>
      <c r="AJ141">
        <v>961365501.94943416</v>
      </c>
      <c r="AK141">
        <v>1042216340.6633816</v>
      </c>
    </row>
    <row r="142" spans="1:37" hidden="1">
      <c r="A142" t="s">
        <v>3990</v>
      </c>
      <c r="B142" t="s">
        <v>1365</v>
      </c>
      <c r="C142" t="s">
        <v>4893</v>
      </c>
      <c r="D142" t="s">
        <v>4894</v>
      </c>
      <c r="E142" t="str">
        <f t="shared" si="2"/>
        <v>BTN.NY.GDP.MKTP.CD</v>
      </c>
      <c r="F142" t="s">
        <v>1768</v>
      </c>
      <c r="G142">
        <v>137241595.33090994</v>
      </c>
      <c r="H142">
        <v>144343732.26587841</v>
      </c>
      <c r="I142">
        <v>155750843.05642375</v>
      </c>
      <c r="J142">
        <v>161299396.6007095</v>
      </c>
      <c r="K142">
        <v>166959855.24238482</v>
      </c>
      <c r="L142">
        <v>188730201.27330217</v>
      </c>
      <c r="M142">
        <v>228602423.38453704</v>
      </c>
      <c r="N142">
        <v>261809401.94390088</v>
      </c>
      <c r="O142">
        <v>261388751.78878126</v>
      </c>
      <c r="P142">
        <v>281287042.96298689</v>
      </c>
      <c r="Q142">
        <v>243562708.4118228</v>
      </c>
      <c r="R142">
        <v>238315817.74503124</v>
      </c>
      <c r="S142">
        <v>227267326.6353119</v>
      </c>
      <c r="T142">
        <v>253233784.05042937</v>
      </c>
      <c r="U142">
        <v>286478236.49650973</v>
      </c>
      <c r="V142">
        <v>300967232.39282525</v>
      </c>
      <c r="W142">
        <v>342864384.22537321</v>
      </c>
      <c r="X142">
        <v>355712835.24059379</v>
      </c>
      <c r="Y142">
        <v>396694740.64811188</v>
      </c>
      <c r="Z142">
        <v>427808817.30706275</v>
      </c>
      <c r="AA142">
        <v>455674621.03567284</v>
      </c>
      <c r="AB142">
        <v>507273898.29391277</v>
      </c>
      <c r="AC142">
        <v>611013310.43366253</v>
      </c>
      <c r="AD142">
        <v>690313327.44924974</v>
      </c>
      <c r="AE142">
        <v>818868480.72562361</v>
      </c>
      <c r="AF142">
        <v>897673802.69256234</v>
      </c>
      <c r="AG142">
        <v>1196045949.2140265</v>
      </c>
      <c r="AH142">
        <v>1257478740.5194209</v>
      </c>
      <c r="AI142">
        <v>1264687048.1305516</v>
      </c>
      <c r="AJ142">
        <v>1516117590.4872224</v>
      </c>
      <c r="AK142">
        <v>1688939892.4879692</v>
      </c>
    </row>
    <row r="143" spans="1:37">
      <c r="A143" t="s">
        <v>3990</v>
      </c>
      <c r="B143" t="s">
        <v>1365</v>
      </c>
      <c r="C143" t="s">
        <v>4895</v>
      </c>
      <c r="D143" t="s">
        <v>4896</v>
      </c>
      <c r="E143" t="str">
        <f t="shared" si="2"/>
        <v>BTN.SL.TLF.TERT.ZS</v>
      </c>
      <c r="F143" t="s">
        <v>1768</v>
      </c>
      <c r="G143" t="s">
        <v>1768</v>
      </c>
      <c r="H143" t="s">
        <v>1768</v>
      </c>
      <c r="I143" t="s">
        <v>1768</v>
      </c>
      <c r="J143" t="s">
        <v>1768</v>
      </c>
      <c r="K143" t="s">
        <v>1768</v>
      </c>
      <c r="L143" t="s">
        <v>1768</v>
      </c>
      <c r="M143" t="s">
        <v>1768</v>
      </c>
      <c r="N143" t="s">
        <v>1768</v>
      </c>
      <c r="O143" t="s">
        <v>1768</v>
      </c>
      <c r="P143" t="s">
        <v>1768</v>
      </c>
      <c r="Q143" t="s">
        <v>1768</v>
      </c>
      <c r="R143" t="s">
        <v>1768</v>
      </c>
      <c r="S143" t="s">
        <v>1768</v>
      </c>
      <c r="T143" t="s">
        <v>1768</v>
      </c>
      <c r="U143" t="s">
        <v>1768</v>
      </c>
      <c r="V143" t="s">
        <v>1768</v>
      </c>
      <c r="W143" t="s">
        <v>1768</v>
      </c>
      <c r="X143" t="s">
        <v>1768</v>
      </c>
      <c r="Y143" t="s">
        <v>1768</v>
      </c>
      <c r="Z143" t="s">
        <v>1768</v>
      </c>
      <c r="AA143" t="s">
        <v>1768</v>
      </c>
      <c r="AB143" t="s">
        <v>1768</v>
      </c>
      <c r="AC143" t="s">
        <v>1768</v>
      </c>
      <c r="AD143" t="s">
        <v>1768</v>
      </c>
      <c r="AE143" t="s">
        <v>1768</v>
      </c>
      <c r="AF143" t="s">
        <v>1768</v>
      </c>
      <c r="AG143" t="s">
        <v>1768</v>
      </c>
      <c r="AH143" t="s">
        <v>1768</v>
      </c>
      <c r="AI143" t="s">
        <v>1768</v>
      </c>
      <c r="AJ143" t="s">
        <v>1768</v>
      </c>
      <c r="AK143" t="s">
        <v>1768</v>
      </c>
    </row>
    <row r="144" spans="1:37" hidden="1">
      <c r="A144" t="s">
        <v>3990</v>
      </c>
      <c r="B144" t="s">
        <v>1365</v>
      </c>
      <c r="C144" t="s">
        <v>4897</v>
      </c>
      <c r="D144" t="s">
        <v>4898</v>
      </c>
      <c r="E144" t="str">
        <f t="shared" si="2"/>
        <v>BTN.SP.DYN.LE00.IN</v>
      </c>
      <c r="F144">
        <v>46.359219512195125</v>
      </c>
      <c r="G144">
        <v>46.983487804878052</v>
      </c>
      <c r="H144">
        <v>47.590707317073168</v>
      </c>
      <c r="I144">
        <v>48.182414634146355</v>
      </c>
      <c r="J144">
        <v>48.76212195121952</v>
      </c>
      <c r="K144">
        <v>49.339365853658542</v>
      </c>
      <c r="L144">
        <v>49.925707317073176</v>
      </c>
      <c r="M144">
        <v>50.536146341463414</v>
      </c>
      <c r="N144">
        <v>51.179707317073181</v>
      </c>
      <c r="O144">
        <v>51.862878048780495</v>
      </c>
      <c r="P144">
        <v>52.589634146341467</v>
      </c>
      <c r="Q144">
        <v>53.3589512195122</v>
      </c>
      <c r="R144">
        <v>54.163780487804885</v>
      </c>
      <c r="S144">
        <v>54.994121951219519</v>
      </c>
      <c r="T144">
        <v>55.8469756097561</v>
      </c>
      <c r="U144">
        <v>56.723390243902443</v>
      </c>
      <c r="V144">
        <v>57.629439024390251</v>
      </c>
      <c r="W144">
        <v>58.562146341463425</v>
      </c>
      <c r="X144">
        <v>59.510048780487807</v>
      </c>
      <c r="Y144">
        <v>60.456097560975614</v>
      </c>
      <c r="Z144">
        <v>61.374219512195126</v>
      </c>
      <c r="AA144">
        <v>62.237317073170736</v>
      </c>
      <c r="AB144">
        <v>63.026804878048786</v>
      </c>
      <c r="AC144">
        <v>63.731609756097569</v>
      </c>
      <c r="AD144">
        <v>64.348219512195129</v>
      </c>
      <c r="AE144">
        <v>64.880634146341464</v>
      </c>
      <c r="AF144">
        <v>65.342390243902457</v>
      </c>
      <c r="AG144">
        <v>65.759097560975619</v>
      </c>
      <c r="AH144">
        <v>66.151317073170745</v>
      </c>
      <c r="AI144">
        <v>66.532048780487813</v>
      </c>
      <c r="AJ144">
        <v>66.908853658536586</v>
      </c>
      <c r="AK144" t="s">
        <v>1768</v>
      </c>
    </row>
    <row r="145" spans="1:37" hidden="1">
      <c r="A145" t="s">
        <v>3990</v>
      </c>
      <c r="B145" t="s">
        <v>1365</v>
      </c>
      <c r="C145" t="s">
        <v>1688</v>
      </c>
      <c r="D145" t="s">
        <v>1689</v>
      </c>
      <c r="E145" t="str">
        <f t="shared" si="2"/>
        <v>BTN.SP.POP.TOTL</v>
      </c>
      <c r="F145">
        <v>430633</v>
      </c>
      <c r="G145">
        <v>442648</v>
      </c>
      <c r="H145">
        <v>453793</v>
      </c>
      <c r="I145">
        <v>464831</v>
      </c>
      <c r="J145">
        <v>476846</v>
      </c>
      <c r="K145">
        <v>490438</v>
      </c>
      <c r="L145">
        <v>506423</v>
      </c>
      <c r="M145">
        <v>524133</v>
      </c>
      <c r="N145">
        <v>540918</v>
      </c>
      <c r="O145">
        <v>553157</v>
      </c>
      <c r="P145">
        <v>558500</v>
      </c>
      <c r="Q145">
        <v>555747</v>
      </c>
      <c r="R145">
        <v>546356</v>
      </c>
      <c r="S145">
        <v>533895</v>
      </c>
      <c r="T145">
        <v>523417</v>
      </c>
      <c r="U145">
        <v>518584</v>
      </c>
      <c r="V145">
        <v>520529</v>
      </c>
      <c r="W145">
        <v>528222</v>
      </c>
      <c r="X145">
        <v>540507</v>
      </c>
      <c r="Y145">
        <v>555377</v>
      </c>
      <c r="Z145">
        <v>571262</v>
      </c>
      <c r="AA145">
        <v>588050</v>
      </c>
      <c r="AB145">
        <v>606024</v>
      </c>
      <c r="AC145">
        <v>624431</v>
      </c>
      <c r="AD145">
        <v>642400</v>
      </c>
      <c r="AE145">
        <v>659293</v>
      </c>
      <c r="AF145">
        <v>674681</v>
      </c>
      <c r="AG145">
        <v>688581</v>
      </c>
      <c r="AH145">
        <v>701363</v>
      </c>
      <c r="AI145">
        <v>713665</v>
      </c>
      <c r="AJ145">
        <v>725940</v>
      </c>
      <c r="AK145">
        <v>738267</v>
      </c>
    </row>
    <row r="146" spans="1:37" hidden="1">
      <c r="A146" t="s">
        <v>4226</v>
      </c>
      <c r="B146" t="s">
        <v>1366</v>
      </c>
      <c r="C146" t="s">
        <v>4889</v>
      </c>
      <c r="D146" t="s">
        <v>4890</v>
      </c>
      <c r="E146" t="str">
        <f t="shared" si="2"/>
        <v>BOL.NY.GDP.DEFL.ZS</v>
      </c>
      <c r="F146">
        <v>7.2903176208630985E-4</v>
      </c>
      <c r="G146">
        <v>9.4399431955184329E-4</v>
      </c>
      <c r="H146">
        <v>2.4381744865398037E-3</v>
      </c>
      <c r="I146">
        <v>8.9041634974443805E-3</v>
      </c>
      <c r="J146">
        <v>0.13742662632117725</v>
      </c>
      <c r="K146">
        <v>17.094033085536111</v>
      </c>
      <c r="L146">
        <v>56.413453208512344</v>
      </c>
      <c r="M146">
        <v>64.296048486683347</v>
      </c>
      <c r="N146">
        <v>75.98811329735274</v>
      </c>
      <c r="O146">
        <v>86.008228543814397</v>
      </c>
      <c r="P146">
        <v>100</v>
      </c>
      <c r="Q146">
        <v>117.68944165196498</v>
      </c>
      <c r="R146">
        <v>133.22351128086603</v>
      </c>
      <c r="S146">
        <v>141.95918591350826</v>
      </c>
      <c r="T146">
        <v>153.24807342175316</v>
      </c>
      <c r="U146">
        <v>170.76016029057268</v>
      </c>
      <c r="V146">
        <v>190.53454475860465</v>
      </c>
      <c r="W146">
        <v>201.40462360249504</v>
      </c>
      <c r="X146">
        <v>215.60591923821778</v>
      </c>
      <c r="Y146">
        <v>220.80539842696857</v>
      </c>
      <c r="Z146">
        <v>232.27713313301942</v>
      </c>
      <c r="AA146">
        <v>236.6209330189113</v>
      </c>
      <c r="AB146">
        <v>243.2954355509255</v>
      </c>
      <c r="AC146">
        <v>258.69601777812085</v>
      </c>
      <c r="AD146">
        <v>279.30816510733149</v>
      </c>
      <c r="AE146">
        <v>295.90129785514353</v>
      </c>
      <c r="AF146">
        <v>336.3323033454144</v>
      </c>
      <c r="AG146">
        <v>361.13127365498093</v>
      </c>
      <c r="AH146">
        <v>398.62096747767379</v>
      </c>
      <c r="AI146">
        <v>388.97476193789402</v>
      </c>
      <c r="AJ146">
        <v>423.11705018891735</v>
      </c>
      <c r="AK146">
        <v>494.82537086788926</v>
      </c>
    </row>
    <row r="147" spans="1:37" hidden="1">
      <c r="A147" t="s">
        <v>4226</v>
      </c>
      <c r="B147" t="s">
        <v>1366</v>
      </c>
      <c r="C147" t="s">
        <v>4891</v>
      </c>
      <c r="D147" t="s">
        <v>4892</v>
      </c>
      <c r="E147" t="str">
        <f t="shared" si="2"/>
        <v>BOL.NY.GDP.MKTP.KD</v>
      </c>
      <c r="F147">
        <v>5732694164.8778143</v>
      </c>
      <c r="G147">
        <v>5748494408.6795988</v>
      </c>
      <c r="H147">
        <v>5522076279.143363</v>
      </c>
      <c r="I147">
        <v>5298867252.1495113</v>
      </c>
      <c r="J147">
        <v>5288233917.1591892</v>
      </c>
      <c r="K147">
        <v>5199582623.9184885</v>
      </c>
      <c r="L147">
        <v>5065751742.956172</v>
      </c>
      <c r="M147">
        <v>5190545501.6401939</v>
      </c>
      <c r="N147">
        <v>5341564705.1322298</v>
      </c>
      <c r="O147">
        <v>5544016865.9661303</v>
      </c>
      <c r="P147">
        <v>5801025729.1485004</v>
      </c>
      <c r="Q147">
        <v>6106538029.6228609</v>
      </c>
      <c r="R147">
        <v>6207082180.793849</v>
      </c>
      <c r="S147">
        <v>6472080850.6686935</v>
      </c>
      <c r="T147">
        <v>6774150097.0206995</v>
      </c>
      <c r="U147">
        <v>7091063596.4961586</v>
      </c>
      <c r="V147">
        <v>7400329011.5994606</v>
      </c>
      <c r="W147">
        <v>7766956760.9558153</v>
      </c>
      <c r="X147">
        <v>8157584560.9046049</v>
      </c>
      <c r="Y147">
        <v>8192408095.416687</v>
      </c>
      <c r="Z147">
        <v>8397858205.8257141</v>
      </c>
      <c r="AA147">
        <v>8539261261.1833487</v>
      </c>
      <c r="AB147">
        <v>8751510219.9684639</v>
      </c>
      <c r="AC147">
        <v>8988793402.4769745</v>
      </c>
      <c r="AD147">
        <v>9363922318.5318832</v>
      </c>
      <c r="AE147">
        <v>9777941879.3729382</v>
      </c>
      <c r="AF147">
        <v>10246990605.781357</v>
      </c>
      <c r="AG147">
        <v>10714702654.938095</v>
      </c>
      <c r="AH147">
        <v>11373495913.042994</v>
      </c>
      <c r="AI147">
        <v>11755304106.01087</v>
      </c>
      <c r="AJ147">
        <v>12240412986.072649</v>
      </c>
      <c r="AK147">
        <v>12863340654.393948</v>
      </c>
    </row>
    <row r="148" spans="1:37" hidden="1">
      <c r="A148" t="s">
        <v>4226</v>
      </c>
      <c r="B148" t="s">
        <v>1366</v>
      </c>
      <c r="C148" t="s">
        <v>4893</v>
      </c>
      <c r="D148" t="s">
        <v>4894</v>
      </c>
      <c r="E148" t="str">
        <f t="shared" si="2"/>
        <v>BOL.NY.GDP.MKTP.CD</v>
      </c>
      <c r="F148">
        <v>4537487842.8173218</v>
      </c>
      <c r="G148">
        <v>5891606677.6919117</v>
      </c>
      <c r="H148">
        <v>5594118400.6413088</v>
      </c>
      <c r="I148">
        <v>5422656261.8957052</v>
      </c>
      <c r="J148">
        <v>6169481549.3844299</v>
      </c>
      <c r="K148">
        <v>5377277407.5271025</v>
      </c>
      <c r="L148">
        <v>3958338767.7134113</v>
      </c>
      <c r="M148">
        <v>4323623592.6358843</v>
      </c>
      <c r="N148">
        <v>4597615614.037797</v>
      </c>
      <c r="O148">
        <v>4715978705.9326191</v>
      </c>
      <c r="P148">
        <v>4867582765.4827251</v>
      </c>
      <c r="Q148">
        <v>5343259488.6892939</v>
      </c>
      <c r="R148">
        <v>5643864513.4980507</v>
      </c>
      <c r="S148">
        <v>5734703516.1462622</v>
      </c>
      <c r="T148">
        <v>5981218963.3992157</v>
      </c>
      <c r="U148">
        <v>6715164449.9269571</v>
      </c>
      <c r="V148">
        <v>7396952017.8169107</v>
      </c>
      <c r="W148">
        <v>7925733799.3801365</v>
      </c>
      <c r="X148">
        <v>8497499275.7764425</v>
      </c>
      <c r="Y148">
        <v>8285061590.5950394</v>
      </c>
      <c r="Z148">
        <v>8397858205.8257141</v>
      </c>
      <c r="AA148">
        <v>8141513227.1446781</v>
      </c>
      <c r="AB148">
        <v>7905485150.0653181</v>
      </c>
      <c r="AC148">
        <v>8082396474.2391806</v>
      </c>
      <c r="AD148">
        <v>8773451753.4424667</v>
      </c>
      <c r="AE148">
        <v>9549196301.696785</v>
      </c>
      <c r="AF148">
        <v>11451297465.948931</v>
      </c>
      <c r="AG148">
        <v>13120517443.159616</v>
      </c>
      <c r="AH148">
        <v>16675015771.130394</v>
      </c>
      <c r="AI148">
        <v>17339992191.227657</v>
      </c>
      <c r="AJ148">
        <v>19649724655.58194</v>
      </c>
      <c r="AK148">
        <v>24426829466.066742</v>
      </c>
    </row>
    <row r="149" spans="1:37">
      <c r="A149" t="s">
        <v>4226</v>
      </c>
      <c r="B149" t="s">
        <v>1366</v>
      </c>
      <c r="C149" t="s">
        <v>4895</v>
      </c>
      <c r="D149" t="s">
        <v>4896</v>
      </c>
      <c r="E149" t="str">
        <f t="shared" si="2"/>
        <v>BOL.SL.TLF.TERT.ZS</v>
      </c>
      <c r="F149" t="s">
        <v>1768</v>
      </c>
      <c r="G149" t="s">
        <v>1768</v>
      </c>
      <c r="H149" t="s">
        <v>1768</v>
      </c>
      <c r="I149" t="s">
        <v>1768</v>
      </c>
      <c r="J149" t="s">
        <v>1768</v>
      </c>
      <c r="K149" t="s">
        <v>1768</v>
      </c>
      <c r="L149" t="s">
        <v>1768</v>
      </c>
      <c r="M149" t="s">
        <v>1768</v>
      </c>
      <c r="N149" t="s">
        <v>1768</v>
      </c>
      <c r="O149" t="s">
        <v>1768</v>
      </c>
      <c r="P149" t="s">
        <v>1768</v>
      </c>
      <c r="Q149" t="s">
        <v>1768</v>
      </c>
      <c r="R149">
        <v>11.899999618530273</v>
      </c>
      <c r="S149" t="s">
        <v>1768</v>
      </c>
      <c r="T149" t="s">
        <v>1768</v>
      </c>
      <c r="U149" t="s">
        <v>1768</v>
      </c>
      <c r="V149">
        <v>22.5</v>
      </c>
      <c r="W149">
        <v>13.800000190734863</v>
      </c>
      <c r="X149" t="s">
        <v>1768</v>
      </c>
      <c r="Y149" t="s">
        <v>1768</v>
      </c>
      <c r="Z149">
        <v>15.199999809265137</v>
      </c>
      <c r="AA149" t="s">
        <v>1768</v>
      </c>
      <c r="AB149" t="s">
        <v>1768</v>
      </c>
      <c r="AC149" t="s">
        <v>1768</v>
      </c>
      <c r="AD149" t="s">
        <v>1768</v>
      </c>
      <c r="AE149" t="s">
        <v>1768</v>
      </c>
      <c r="AF149" t="s">
        <v>1768</v>
      </c>
      <c r="AG149" t="s">
        <v>1768</v>
      </c>
      <c r="AH149" t="s">
        <v>1768</v>
      </c>
      <c r="AI149" t="s">
        <v>1768</v>
      </c>
      <c r="AJ149" t="s">
        <v>1768</v>
      </c>
      <c r="AK149" t="s">
        <v>1768</v>
      </c>
    </row>
    <row r="150" spans="1:37" hidden="1">
      <c r="A150" t="s">
        <v>4226</v>
      </c>
      <c r="B150" t="s">
        <v>1366</v>
      </c>
      <c r="C150" t="s">
        <v>4897</v>
      </c>
      <c r="D150" t="s">
        <v>4898</v>
      </c>
      <c r="E150" t="str">
        <f t="shared" si="2"/>
        <v>BOL.SP.DYN.LE00.IN</v>
      </c>
      <c r="F150">
        <v>51.963560975609759</v>
      </c>
      <c r="G150">
        <v>52.738243902439038</v>
      </c>
      <c r="H150">
        <v>53.503975609756111</v>
      </c>
      <c r="I150">
        <v>54.255829268292693</v>
      </c>
      <c r="J150">
        <v>54.986731707317084</v>
      </c>
      <c r="K150">
        <v>55.689682926829271</v>
      </c>
      <c r="L150">
        <v>56.36307317073171</v>
      </c>
      <c r="M150">
        <v>57.008878048780495</v>
      </c>
      <c r="N150">
        <v>57.628512195121957</v>
      </c>
      <c r="O150">
        <v>58.218926829268305</v>
      </c>
      <c r="P150">
        <v>58.778073170731716</v>
      </c>
      <c r="Q150">
        <v>59.302414634146352</v>
      </c>
      <c r="R150">
        <v>59.793463414634154</v>
      </c>
      <c r="S150">
        <v>60.253780487804889</v>
      </c>
      <c r="T150">
        <v>60.686390243902444</v>
      </c>
      <c r="U150">
        <v>61.095878048780492</v>
      </c>
      <c r="V150">
        <v>61.487292682926835</v>
      </c>
      <c r="W150">
        <v>61.865731707317074</v>
      </c>
      <c r="X150">
        <v>62.235756097560987</v>
      </c>
      <c r="Y150">
        <v>62.600878048780501</v>
      </c>
      <c r="Z150">
        <v>62.963682926829271</v>
      </c>
      <c r="AA150">
        <v>63.324170731707319</v>
      </c>
      <c r="AB150">
        <v>63.678804878048801</v>
      </c>
      <c r="AC150">
        <v>64.027512195121943</v>
      </c>
      <c r="AD150">
        <v>64.369292682926826</v>
      </c>
      <c r="AE150">
        <v>64.70404878048781</v>
      </c>
      <c r="AF150">
        <v>65.030219512195146</v>
      </c>
      <c r="AG150">
        <v>65.347731707317081</v>
      </c>
      <c r="AH150">
        <v>65.658097560975605</v>
      </c>
      <c r="AI150">
        <v>65.963853658536593</v>
      </c>
      <c r="AJ150">
        <v>66.268560975609759</v>
      </c>
      <c r="AK150" t="s">
        <v>1768</v>
      </c>
    </row>
    <row r="151" spans="1:37" hidden="1">
      <c r="A151" t="s">
        <v>4226</v>
      </c>
      <c r="B151" t="s">
        <v>1366</v>
      </c>
      <c r="C151" t="s">
        <v>1688</v>
      </c>
      <c r="D151" t="s">
        <v>1689</v>
      </c>
      <c r="E151" t="str">
        <f t="shared" si="2"/>
        <v>BOL.SP.POP.TOTL</v>
      </c>
      <c r="F151">
        <v>5352649</v>
      </c>
      <c r="G151">
        <v>5471025</v>
      </c>
      <c r="H151">
        <v>5589245</v>
      </c>
      <c r="I151">
        <v>5708585</v>
      </c>
      <c r="J151">
        <v>5830816</v>
      </c>
      <c r="K151">
        <v>5957291</v>
      </c>
      <c r="L151">
        <v>6088253</v>
      </c>
      <c r="M151">
        <v>6223523</v>
      </c>
      <c r="N151">
        <v>6363470</v>
      </c>
      <c r="O151">
        <v>6508417</v>
      </c>
      <c r="P151">
        <v>6658462</v>
      </c>
      <c r="Q151">
        <v>6813834</v>
      </c>
      <c r="R151">
        <v>6974168</v>
      </c>
      <c r="S151">
        <v>7138204</v>
      </c>
      <c r="T151">
        <v>7304230</v>
      </c>
      <c r="U151">
        <v>7470925</v>
      </c>
      <c r="V151">
        <v>7637622</v>
      </c>
      <c r="W151">
        <v>7804333</v>
      </c>
      <c r="X151">
        <v>7971237</v>
      </c>
      <c r="Y151">
        <v>8138802</v>
      </c>
      <c r="Z151">
        <v>8307248</v>
      </c>
      <c r="AA151">
        <v>8476709</v>
      </c>
      <c r="AB151">
        <v>8646659</v>
      </c>
      <c r="AC151">
        <v>8815911</v>
      </c>
      <c r="AD151">
        <v>8982917</v>
      </c>
      <c r="AE151">
        <v>9146655</v>
      </c>
      <c r="AF151">
        <v>9306660</v>
      </c>
      <c r="AG151">
        <v>9463497</v>
      </c>
      <c r="AH151">
        <v>9618466</v>
      </c>
      <c r="AI151">
        <v>9773441</v>
      </c>
      <c r="AJ151">
        <v>9929849</v>
      </c>
      <c r="AK151">
        <v>10088108</v>
      </c>
    </row>
    <row r="152" spans="1:37" hidden="1">
      <c r="A152" t="s">
        <v>1367</v>
      </c>
      <c r="B152" t="s">
        <v>1368</v>
      </c>
      <c r="C152" t="s">
        <v>4889</v>
      </c>
      <c r="D152" t="s">
        <v>4890</v>
      </c>
      <c r="E152" t="str">
        <f t="shared" si="2"/>
        <v>BIH.NY.GDP.DEFL.ZS</v>
      </c>
      <c r="F152" t="s">
        <v>1768</v>
      </c>
      <c r="G152" t="s">
        <v>1768</v>
      </c>
      <c r="H152" t="s">
        <v>1768</v>
      </c>
      <c r="I152" t="s">
        <v>1768</v>
      </c>
      <c r="J152" t="s">
        <v>1768</v>
      </c>
      <c r="K152" t="s">
        <v>1768</v>
      </c>
      <c r="L152" t="s">
        <v>1768</v>
      </c>
      <c r="M152" t="s">
        <v>1768</v>
      </c>
      <c r="N152" t="s">
        <v>1768</v>
      </c>
      <c r="O152" t="s">
        <v>1768</v>
      </c>
      <c r="P152" t="s">
        <v>1768</v>
      </c>
      <c r="Q152" t="s">
        <v>1768</v>
      </c>
      <c r="R152" t="s">
        <v>1768</v>
      </c>
      <c r="S152" t="s">
        <v>1768</v>
      </c>
      <c r="T152">
        <v>110.76456278286994</v>
      </c>
      <c r="U152">
        <v>120.56438111365182</v>
      </c>
      <c r="V152">
        <v>100</v>
      </c>
      <c r="W152">
        <v>113.0114812633766</v>
      </c>
      <c r="X152">
        <v>111.22372449831872</v>
      </c>
      <c r="Y152">
        <v>120.51719053635526</v>
      </c>
      <c r="Z152">
        <v>155.21425377829908</v>
      </c>
      <c r="AA152">
        <v>159.81164173338129</v>
      </c>
      <c r="AB152">
        <v>166.94177085781271</v>
      </c>
      <c r="AC152">
        <v>168.46492214701939</v>
      </c>
      <c r="AD152">
        <v>172.79867826606321</v>
      </c>
      <c r="AE152">
        <v>179.49916699621323</v>
      </c>
      <c r="AF152">
        <v>189.78175926442461</v>
      </c>
      <c r="AG152">
        <v>200.63308609474521</v>
      </c>
      <c r="AH152">
        <v>215.79409464697136</v>
      </c>
      <c r="AI152">
        <v>215.90618973659849</v>
      </c>
      <c r="AJ152">
        <v>218.9394233881861</v>
      </c>
      <c r="AK152">
        <v>222.83147192361065</v>
      </c>
    </row>
    <row r="153" spans="1:37" hidden="1">
      <c r="A153" t="s">
        <v>1367</v>
      </c>
      <c r="B153" t="s">
        <v>1368</v>
      </c>
      <c r="C153" t="s">
        <v>4891</v>
      </c>
      <c r="D153" t="s">
        <v>4892</v>
      </c>
      <c r="E153" t="str">
        <f t="shared" si="2"/>
        <v>BIH.NY.GDP.MKTP.KD</v>
      </c>
      <c r="F153" t="s">
        <v>1768</v>
      </c>
      <c r="G153" t="s">
        <v>1768</v>
      </c>
      <c r="H153" t="s">
        <v>1768</v>
      </c>
      <c r="I153" t="s">
        <v>1768</v>
      </c>
      <c r="J153" t="s">
        <v>1768</v>
      </c>
      <c r="K153" t="s">
        <v>1768</v>
      </c>
      <c r="L153" t="s">
        <v>1768</v>
      </c>
      <c r="M153" t="s">
        <v>1768</v>
      </c>
      <c r="N153" t="s">
        <v>1768</v>
      </c>
      <c r="O153" t="s">
        <v>1768</v>
      </c>
      <c r="P153" t="s">
        <v>1768</v>
      </c>
      <c r="Q153" t="s">
        <v>1768</v>
      </c>
      <c r="R153" t="s">
        <v>1768</v>
      </c>
      <c r="S153" t="s">
        <v>1768</v>
      </c>
      <c r="T153">
        <v>1342817884.1886692</v>
      </c>
      <c r="U153">
        <v>1622124019.8216612</v>
      </c>
      <c r="V153">
        <v>3065127655.7915487</v>
      </c>
      <c r="W153">
        <v>4119212034.1935477</v>
      </c>
      <c r="X153">
        <v>4761808952.8129416</v>
      </c>
      <c r="Y153">
        <v>5218942612.2829847</v>
      </c>
      <c r="Z153">
        <v>5505984455.9585485</v>
      </c>
      <c r="AA153">
        <v>5748247772.02073</v>
      </c>
      <c r="AB153">
        <v>6052904903.9378233</v>
      </c>
      <c r="AC153">
        <v>6295021100.0953379</v>
      </c>
      <c r="AD153">
        <v>6679017387.2011518</v>
      </c>
      <c r="AE153">
        <v>7012968256.5612154</v>
      </c>
      <c r="AF153">
        <v>7447772288.4680233</v>
      </c>
      <c r="AG153">
        <v>7957050957.5534811</v>
      </c>
      <c r="AH153">
        <v>8388323119.4528465</v>
      </c>
      <c r="AI153">
        <v>8144222916.6767673</v>
      </c>
      <c r="AJ153">
        <v>8209376700.0101814</v>
      </c>
      <c r="AK153">
        <v>8349796021.1112919</v>
      </c>
    </row>
    <row r="154" spans="1:37" hidden="1">
      <c r="A154" t="s">
        <v>1367</v>
      </c>
      <c r="B154" t="s">
        <v>1368</v>
      </c>
      <c r="C154" t="s">
        <v>4893</v>
      </c>
      <c r="D154" t="s">
        <v>4894</v>
      </c>
      <c r="E154" t="str">
        <f t="shared" si="2"/>
        <v>BIH.NY.GDP.MKTP.CD</v>
      </c>
      <c r="F154" t="s">
        <v>1768</v>
      </c>
      <c r="G154" t="s">
        <v>1768</v>
      </c>
      <c r="H154" t="s">
        <v>1768</v>
      </c>
      <c r="I154" t="s">
        <v>1768</v>
      </c>
      <c r="J154" t="s">
        <v>1768</v>
      </c>
      <c r="K154" t="s">
        <v>1768</v>
      </c>
      <c r="L154" t="s">
        <v>1768</v>
      </c>
      <c r="M154" t="s">
        <v>1768</v>
      </c>
      <c r="N154" t="s">
        <v>1768</v>
      </c>
      <c r="O154" t="s">
        <v>1768</v>
      </c>
      <c r="P154" t="s">
        <v>1768</v>
      </c>
      <c r="Q154" t="s">
        <v>1768</v>
      </c>
      <c r="R154" t="s">
        <v>1768</v>
      </c>
      <c r="S154" t="s">
        <v>1768</v>
      </c>
      <c r="T154">
        <v>1255802465.4394255</v>
      </c>
      <c r="U154">
        <v>1866572992.6520157</v>
      </c>
      <c r="V154">
        <v>2786045391.9110894</v>
      </c>
      <c r="W154">
        <v>3671816537.7593513</v>
      </c>
      <c r="X154">
        <v>4116699576.1758304</v>
      </c>
      <c r="Y154">
        <v>4685729742.9193897</v>
      </c>
      <c r="Z154">
        <v>5505984455.9585485</v>
      </c>
      <c r="AA154">
        <v>5748990554.7994547</v>
      </c>
      <c r="AB154">
        <v>6651226179.0182877</v>
      </c>
      <c r="AC154">
        <v>8370020196.1915751</v>
      </c>
      <c r="AD154">
        <v>10022840634.920635</v>
      </c>
      <c r="AE154">
        <v>10948051122.273796</v>
      </c>
      <c r="AF154">
        <v>12400102623.308319</v>
      </c>
      <c r="AG154">
        <v>15280615815.255423</v>
      </c>
      <c r="AH154">
        <v>18543289394.847214</v>
      </c>
      <c r="AI154">
        <v>17082889409.759216</v>
      </c>
      <c r="AJ154">
        <v>16647485125.490976</v>
      </c>
      <c r="AK154">
        <v>18088238053.456375</v>
      </c>
    </row>
    <row r="155" spans="1:37">
      <c r="A155" t="s">
        <v>1367</v>
      </c>
      <c r="B155" t="s">
        <v>1368</v>
      </c>
      <c r="C155" t="s">
        <v>4895</v>
      </c>
      <c r="D155" t="s">
        <v>4896</v>
      </c>
      <c r="E155" t="str">
        <f t="shared" si="2"/>
        <v>BIH.SL.TLF.TERT.ZS</v>
      </c>
      <c r="F155" t="s">
        <v>1768</v>
      </c>
      <c r="G155" t="s">
        <v>1768</v>
      </c>
      <c r="H155" t="s">
        <v>1768</v>
      </c>
      <c r="I155" t="s">
        <v>1768</v>
      </c>
      <c r="J155" t="s">
        <v>1768</v>
      </c>
      <c r="K155" t="s">
        <v>1768</v>
      </c>
      <c r="L155" t="s">
        <v>1768</v>
      </c>
      <c r="M155" t="s">
        <v>1768</v>
      </c>
      <c r="N155" t="s">
        <v>1768</v>
      </c>
      <c r="O155" t="s">
        <v>1768</v>
      </c>
      <c r="P155" t="s">
        <v>1768</v>
      </c>
      <c r="Q155" t="s">
        <v>1768</v>
      </c>
      <c r="R155" t="s">
        <v>1768</v>
      </c>
      <c r="S155" t="s">
        <v>1768</v>
      </c>
      <c r="T155" t="s">
        <v>1768</v>
      </c>
      <c r="U155" t="s">
        <v>1768</v>
      </c>
      <c r="V155" t="s">
        <v>1768</v>
      </c>
      <c r="W155" t="s">
        <v>1768</v>
      </c>
      <c r="X155" t="s">
        <v>1768</v>
      </c>
      <c r="Y155" t="s">
        <v>1768</v>
      </c>
      <c r="Z155" t="s">
        <v>1768</v>
      </c>
      <c r="AA155" t="s">
        <v>1768</v>
      </c>
      <c r="AB155" t="s">
        <v>1768</v>
      </c>
      <c r="AC155" t="s">
        <v>1768</v>
      </c>
      <c r="AD155" t="s">
        <v>1768</v>
      </c>
      <c r="AE155" t="s">
        <v>1768</v>
      </c>
      <c r="AF155">
        <v>0</v>
      </c>
      <c r="AG155">
        <v>0</v>
      </c>
      <c r="AH155" t="s">
        <v>1768</v>
      </c>
      <c r="AI155" t="s">
        <v>1768</v>
      </c>
      <c r="AJ155" t="s">
        <v>1768</v>
      </c>
      <c r="AK155" t="s">
        <v>1768</v>
      </c>
    </row>
    <row r="156" spans="1:37" hidden="1">
      <c r="A156" t="s">
        <v>1367</v>
      </c>
      <c r="B156" t="s">
        <v>1368</v>
      </c>
      <c r="C156" t="s">
        <v>4897</v>
      </c>
      <c r="D156" t="s">
        <v>4898</v>
      </c>
      <c r="E156" t="str">
        <f t="shared" si="2"/>
        <v>BIH.SP.DYN.LE00.IN</v>
      </c>
      <c r="F156">
        <v>70.273585365853677</v>
      </c>
      <c r="G156">
        <v>70.548073170731726</v>
      </c>
      <c r="H156">
        <v>70.875487804878063</v>
      </c>
      <c r="I156">
        <v>71.239365853658555</v>
      </c>
      <c r="J156">
        <v>71.595292682926839</v>
      </c>
      <c r="K156">
        <v>71.795073170731726</v>
      </c>
      <c r="L156">
        <v>71.6509268292683</v>
      </c>
      <c r="M156">
        <v>71.082414634146346</v>
      </c>
      <c r="N156">
        <v>70.103365853658545</v>
      </c>
      <c r="O156">
        <v>68.814024390243915</v>
      </c>
      <c r="P156">
        <v>67.466853658536593</v>
      </c>
      <c r="Q156">
        <v>66.385682926829276</v>
      </c>
      <c r="R156">
        <v>65.829000000000008</v>
      </c>
      <c r="S156">
        <v>65.941853658536587</v>
      </c>
      <c r="T156">
        <v>66.730243902439028</v>
      </c>
      <c r="U156">
        <v>68.068195121951234</v>
      </c>
      <c r="V156">
        <v>69.714195121951235</v>
      </c>
      <c r="W156">
        <v>71.347951219512211</v>
      </c>
      <c r="X156">
        <v>72.716487804878057</v>
      </c>
      <c r="Y156">
        <v>73.713999999999999</v>
      </c>
      <c r="Z156">
        <v>74.308121951219533</v>
      </c>
      <c r="AA156">
        <v>74.553170731707326</v>
      </c>
      <c r="AB156">
        <v>74.615365853658545</v>
      </c>
      <c r="AC156">
        <v>74.634878048780493</v>
      </c>
      <c r="AD156">
        <v>74.659634146341475</v>
      </c>
      <c r="AE156">
        <v>74.723634146341467</v>
      </c>
      <c r="AF156">
        <v>74.834365853658539</v>
      </c>
      <c r="AG156">
        <v>74.968609756097578</v>
      </c>
      <c r="AH156">
        <v>75.106317073170757</v>
      </c>
      <c r="AI156">
        <v>75.250439024390246</v>
      </c>
      <c r="AJ156">
        <v>75.400439024390252</v>
      </c>
      <c r="AK156" t="s">
        <v>1768</v>
      </c>
    </row>
    <row r="157" spans="1:37" hidden="1">
      <c r="A157" t="s">
        <v>1367</v>
      </c>
      <c r="B157" t="s">
        <v>1368</v>
      </c>
      <c r="C157" t="s">
        <v>1688</v>
      </c>
      <c r="D157" t="s">
        <v>1689</v>
      </c>
      <c r="E157" t="str">
        <f t="shared" si="2"/>
        <v>BIH.SP.POP.TOTL</v>
      </c>
      <c r="F157">
        <v>3913536</v>
      </c>
      <c r="G157">
        <v>3949509</v>
      </c>
      <c r="H157">
        <v>3984259</v>
      </c>
      <c r="I157">
        <v>4021590</v>
      </c>
      <c r="J157">
        <v>4066739</v>
      </c>
      <c r="K157">
        <v>4121595</v>
      </c>
      <c r="L157">
        <v>4194370</v>
      </c>
      <c r="M157">
        <v>4279632</v>
      </c>
      <c r="N157">
        <v>4349682</v>
      </c>
      <c r="O157">
        <v>4367069</v>
      </c>
      <c r="P157">
        <v>4308197</v>
      </c>
      <c r="Q157">
        <v>4157485</v>
      </c>
      <c r="R157">
        <v>3931372</v>
      </c>
      <c r="S157">
        <v>3677379</v>
      </c>
      <c r="T157">
        <v>3462032</v>
      </c>
      <c r="U157">
        <v>3332098</v>
      </c>
      <c r="V157">
        <v>3305672</v>
      </c>
      <c r="W157">
        <v>3365616</v>
      </c>
      <c r="X157">
        <v>3480285</v>
      </c>
      <c r="Y157">
        <v>3601438</v>
      </c>
      <c r="Z157">
        <v>3693698</v>
      </c>
      <c r="AA157">
        <v>3748370</v>
      </c>
      <c r="AB157">
        <v>3775883</v>
      </c>
      <c r="AC157">
        <v>3782717</v>
      </c>
      <c r="AD157">
        <v>3781358</v>
      </c>
      <c r="AE157">
        <v>3781001</v>
      </c>
      <c r="AF157">
        <v>3781588</v>
      </c>
      <c r="AG157">
        <v>3779034</v>
      </c>
      <c r="AH157">
        <v>3774164</v>
      </c>
      <c r="AI157">
        <v>3767683</v>
      </c>
      <c r="AJ157">
        <v>3760149</v>
      </c>
      <c r="AK157">
        <v>3752228</v>
      </c>
    </row>
    <row r="158" spans="1:37" hidden="1">
      <c r="A158" t="s">
        <v>4051</v>
      </c>
      <c r="B158" t="s">
        <v>1369</v>
      </c>
      <c r="C158" t="s">
        <v>4889</v>
      </c>
      <c r="D158" t="s">
        <v>4890</v>
      </c>
      <c r="E158" t="str">
        <f t="shared" si="2"/>
        <v>BWA.NY.GDP.DEFL.ZS</v>
      </c>
      <c r="F158">
        <v>23.216757361417233</v>
      </c>
      <c r="G158">
        <v>23.196251635098545</v>
      </c>
      <c r="H158">
        <v>24.053450221237981</v>
      </c>
      <c r="I158">
        <v>26.157041104518829</v>
      </c>
      <c r="J158">
        <v>30.19228397209514</v>
      </c>
      <c r="K158">
        <v>37.104402642875179</v>
      </c>
      <c r="L158">
        <v>42.321745516839755</v>
      </c>
      <c r="M158">
        <v>47.694097452738319</v>
      </c>
      <c r="N158">
        <v>58.519255116848747</v>
      </c>
      <c r="O158">
        <v>66.506417796685625</v>
      </c>
      <c r="P158">
        <v>70.696334238371165</v>
      </c>
      <c r="Q158">
        <v>74.356785674112473</v>
      </c>
      <c r="R158">
        <v>79.293541394897602</v>
      </c>
      <c r="S158">
        <v>89.653849740529353</v>
      </c>
      <c r="T158">
        <v>100</v>
      </c>
      <c r="U158">
        <v>108.77999095215966</v>
      </c>
      <c r="V158">
        <v>124.26374466046583</v>
      </c>
      <c r="W158">
        <v>133.6852796651433</v>
      </c>
      <c r="X158">
        <v>140.23642205922113</v>
      </c>
      <c r="Y158">
        <v>165.0780396497463</v>
      </c>
      <c r="Z158">
        <v>165.14083406733559</v>
      </c>
      <c r="AA158">
        <v>195.60543097602542</v>
      </c>
      <c r="AB158">
        <v>196.24961985297801</v>
      </c>
      <c r="AC158">
        <v>191.76858806975082</v>
      </c>
      <c r="AD158">
        <v>213.17434314465115</v>
      </c>
      <c r="AE158">
        <v>233.08834035346325</v>
      </c>
      <c r="AF158">
        <v>277.90232745073246</v>
      </c>
      <c r="AG158">
        <v>306.71488748397439</v>
      </c>
      <c r="AH158">
        <v>359.83793011303828</v>
      </c>
      <c r="AI158">
        <v>340.06599579961755</v>
      </c>
      <c r="AJ158">
        <v>389.79939847144999</v>
      </c>
      <c r="AK158">
        <v>441.71054777018054</v>
      </c>
    </row>
    <row r="159" spans="1:37" hidden="1">
      <c r="A159" t="s">
        <v>4051</v>
      </c>
      <c r="B159" t="s">
        <v>1369</v>
      </c>
      <c r="C159" t="s">
        <v>4891</v>
      </c>
      <c r="D159" t="s">
        <v>4892</v>
      </c>
      <c r="E159" t="str">
        <f t="shared" si="2"/>
        <v>BWA.NY.GDP.MKTP.KD</v>
      </c>
      <c r="F159">
        <v>1149554147.7138944</v>
      </c>
      <c r="G159">
        <v>1253759594.1702096</v>
      </c>
      <c r="H159">
        <v>1406286114.5881226</v>
      </c>
      <c r="I159">
        <v>1591166745.3977144</v>
      </c>
      <c r="J159">
        <v>1727138045.6931322</v>
      </c>
      <c r="K159">
        <v>1850201316.4920261</v>
      </c>
      <c r="L159">
        <v>2001416865.1641986</v>
      </c>
      <c r="M159">
        <v>2239223778.3755546</v>
      </c>
      <c r="N159">
        <v>2674752122.5727324</v>
      </c>
      <c r="O159">
        <v>3024058863.4923458</v>
      </c>
      <c r="P159">
        <v>3228872987.7692261</v>
      </c>
      <c r="Q159">
        <v>3469705220.3938303</v>
      </c>
      <c r="R159">
        <v>3570918962.0970454</v>
      </c>
      <c r="S159">
        <v>3639341602.8266678</v>
      </c>
      <c r="T159">
        <v>3771373857.1616969</v>
      </c>
      <c r="U159">
        <v>3937459474.9057689</v>
      </c>
      <c r="V159">
        <v>4156073603.9809804</v>
      </c>
      <c r="W159">
        <v>4578731951.3850174</v>
      </c>
      <c r="X159">
        <v>5062855230.7402325</v>
      </c>
      <c r="Y159">
        <v>5319318419.8024063</v>
      </c>
      <c r="Z159">
        <v>5632391130.0078163</v>
      </c>
      <c r="AA159">
        <v>5832008812.6387463</v>
      </c>
      <c r="AB159">
        <v>6357436298.9471664</v>
      </c>
      <c r="AC159">
        <v>6756370184.7816563</v>
      </c>
      <c r="AD159">
        <v>7160256353.3368511</v>
      </c>
      <c r="AE159">
        <v>7277848792.0578814</v>
      </c>
      <c r="AF159">
        <v>7651617601.7557325</v>
      </c>
      <c r="AG159">
        <v>8019553718.5928431</v>
      </c>
      <c r="AH159">
        <v>8255372642.1132727</v>
      </c>
      <c r="AI159">
        <v>7857039299.885313</v>
      </c>
      <c r="AJ159">
        <v>8408166868.0876007</v>
      </c>
      <c r="AK159">
        <v>8833027410.5187187</v>
      </c>
    </row>
    <row r="160" spans="1:37" hidden="1">
      <c r="A160" t="s">
        <v>4051</v>
      </c>
      <c r="B160" t="s">
        <v>1369</v>
      </c>
      <c r="C160" t="s">
        <v>4893</v>
      </c>
      <c r="D160" t="s">
        <v>4894</v>
      </c>
      <c r="E160" t="str">
        <f t="shared" si="2"/>
        <v>BWA.NY.GDP.MKTP.CD</v>
      </c>
      <c r="F160">
        <v>1061196897.5207465</v>
      </c>
      <c r="G160">
        <v>1073476686.6084675</v>
      </c>
      <c r="H160">
        <v>1014611678.6682266</v>
      </c>
      <c r="I160">
        <v>1172151318.7296731</v>
      </c>
      <c r="J160">
        <v>1241178757.4920247</v>
      </c>
      <c r="K160">
        <v>1114529691.638829</v>
      </c>
      <c r="L160">
        <v>1392708925.8766873</v>
      </c>
      <c r="M160">
        <v>1965157808.6024241</v>
      </c>
      <c r="N160">
        <v>2643958452.7533665</v>
      </c>
      <c r="O160">
        <v>3083647482.1402082</v>
      </c>
      <c r="P160">
        <v>3791585992.344594</v>
      </c>
      <c r="Q160">
        <v>3942012713.534658</v>
      </c>
      <c r="R160">
        <v>4145924376.74159</v>
      </c>
      <c r="S160">
        <v>4160296985.2695117</v>
      </c>
      <c r="T160">
        <v>4339516121.6575651</v>
      </c>
      <c r="U160">
        <v>4773730291.8137255</v>
      </c>
      <c r="V160">
        <v>4800126339.3099794</v>
      </c>
      <c r="W160">
        <v>5179680522.0009689</v>
      </c>
      <c r="X160">
        <v>5190543764.4788914</v>
      </c>
      <c r="Y160">
        <v>5866964491.0959806</v>
      </c>
      <c r="Z160">
        <v>5632391130.0078163</v>
      </c>
      <c r="AA160">
        <v>6033896672.5666885</v>
      </c>
      <c r="AB160">
        <v>6091305296.5085936</v>
      </c>
      <c r="AC160">
        <v>8086707335.4207201</v>
      </c>
      <c r="AD160">
        <v>10048660849.747236</v>
      </c>
      <c r="AE160">
        <v>10255448712.788122</v>
      </c>
      <c r="AF160">
        <v>11255674473.520193</v>
      </c>
      <c r="AG160">
        <v>12379018582.445383</v>
      </c>
      <c r="AH160">
        <v>13443391230.600533</v>
      </c>
      <c r="AI160">
        <v>11536926821.996056</v>
      </c>
      <c r="AJ160">
        <v>14904834649.330191</v>
      </c>
      <c r="AK160">
        <v>17627441190.667728</v>
      </c>
    </row>
    <row r="161" spans="1:37">
      <c r="A161" t="s">
        <v>4051</v>
      </c>
      <c r="B161" t="s">
        <v>1369</v>
      </c>
      <c r="C161" t="s">
        <v>4895</v>
      </c>
      <c r="D161" t="s">
        <v>4896</v>
      </c>
      <c r="E161" t="str">
        <f t="shared" si="2"/>
        <v>BWA.SL.TLF.TERT.ZS</v>
      </c>
      <c r="F161" t="s">
        <v>1768</v>
      </c>
      <c r="G161" t="s">
        <v>1768</v>
      </c>
      <c r="H161" t="s">
        <v>1768</v>
      </c>
      <c r="I161" t="s">
        <v>1768</v>
      </c>
      <c r="J161" t="s">
        <v>1768</v>
      </c>
      <c r="K161" t="s">
        <v>1768</v>
      </c>
      <c r="L161" t="s">
        <v>1768</v>
      </c>
      <c r="M161" t="s">
        <v>1768</v>
      </c>
      <c r="N161" t="s">
        <v>1768</v>
      </c>
      <c r="O161" t="s">
        <v>1768</v>
      </c>
      <c r="P161" t="s">
        <v>1768</v>
      </c>
      <c r="Q161" t="s">
        <v>1768</v>
      </c>
      <c r="R161" t="s">
        <v>1768</v>
      </c>
      <c r="S161" t="s">
        <v>1768</v>
      </c>
      <c r="T161" t="s">
        <v>1768</v>
      </c>
      <c r="U161" t="s">
        <v>1768</v>
      </c>
      <c r="V161">
        <v>0</v>
      </c>
      <c r="W161" t="s">
        <v>1768</v>
      </c>
      <c r="X161" t="s">
        <v>1768</v>
      </c>
      <c r="Y161" t="s">
        <v>1768</v>
      </c>
      <c r="Z161" t="s">
        <v>1768</v>
      </c>
      <c r="AA161" t="s">
        <v>1768</v>
      </c>
      <c r="AB161" t="s">
        <v>1768</v>
      </c>
      <c r="AC161" t="s">
        <v>1768</v>
      </c>
      <c r="AD161" t="s">
        <v>1768</v>
      </c>
      <c r="AE161" t="s">
        <v>1768</v>
      </c>
      <c r="AF161">
        <v>0</v>
      </c>
      <c r="AG161" t="s">
        <v>1768</v>
      </c>
      <c r="AH161" t="s">
        <v>1768</v>
      </c>
      <c r="AI161" t="s">
        <v>1768</v>
      </c>
      <c r="AJ161" t="s">
        <v>1768</v>
      </c>
      <c r="AK161" t="s">
        <v>1768</v>
      </c>
    </row>
    <row r="162" spans="1:37" hidden="1">
      <c r="A162" t="s">
        <v>4051</v>
      </c>
      <c r="B162" t="s">
        <v>1369</v>
      </c>
      <c r="C162" t="s">
        <v>4897</v>
      </c>
      <c r="D162" t="s">
        <v>4898</v>
      </c>
      <c r="E162" t="str">
        <f t="shared" si="2"/>
        <v>BWA.SP.DYN.LE00.IN</v>
      </c>
      <c r="F162">
        <v>60.459219512195126</v>
      </c>
      <c r="G162">
        <v>60.965951219512199</v>
      </c>
      <c r="H162">
        <v>61.469268292682933</v>
      </c>
      <c r="I162">
        <v>61.966658536585378</v>
      </c>
      <c r="J162">
        <v>62.445634146341476</v>
      </c>
      <c r="K162">
        <v>62.900146341463419</v>
      </c>
      <c r="L162">
        <v>63.32419512195122</v>
      </c>
      <c r="M162">
        <v>63.691780487804884</v>
      </c>
      <c r="N162">
        <v>63.9629756097561</v>
      </c>
      <c r="O162">
        <v>64.096390243902448</v>
      </c>
      <c r="P162">
        <v>64.017170731707338</v>
      </c>
      <c r="Q162">
        <v>63.648000000000017</v>
      </c>
      <c r="R162">
        <v>62.966000000000001</v>
      </c>
      <c r="S162">
        <v>61.976707317073178</v>
      </c>
      <c r="T162">
        <v>60.711634146341474</v>
      </c>
      <c r="U162">
        <v>59.197804878048785</v>
      </c>
      <c r="V162">
        <v>57.47765853658538</v>
      </c>
      <c r="W162">
        <v>55.651536585365861</v>
      </c>
      <c r="X162">
        <v>53.84170731707318</v>
      </c>
      <c r="Y162">
        <v>52.158951219512197</v>
      </c>
      <c r="Z162">
        <v>50.765487804878049</v>
      </c>
      <c r="AA162">
        <v>49.811560975609765</v>
      </c>
      <c r="AB162">
        <v>49.337536585365861</v>
      </c>
      <c r="AC162">
        <v>49.327341463414633</v>
      </c>
      <c r="AD162">
        <v>49.73748780487805</v>
      </c>
      <c r="AE162">
        <v>50.446560975609763</v>
      </c>
      <c r="AF162">
        <v>51.28431707317074</v>
      </c>
      <c r="AG162">
        <v>52.068951219512208</v>
      </c>
      <c r="AH162">
        <v>52.663682926829281</v>
      </c>
      <c r="AI162">
        <v>53.01153658536586</v>
      </c>
      <c r="AJ162">
        <v>53.109512195121958</v>
      </c>
      <c r="AK162" t="s">
        <v>1768</v>
      </c>
    </row>
    <row r="163" spans="1:37" hidden="1">
      <c r="A163" t="s">
        <v>4051</v>
      </c>
      <c r="B163" t="s">
        <v>1369</v>
      </c>
      <c r="C163" t="s">
        <v>1688</v>
      </c>
      <c r="D163" t="s">
        <v>1689</v>
      </c>
      <c r="E163" t="str">
        <f t="shared" si="2"/>
        <v>BWA.SP.POP.TOTL</v>
      </c>
      <c r="F163">
        <v>996211</v>
      </c>
      <c r="G163">
        <v>1032889</v>
      </c>
      <c r="H163">
        <v>1069707</v>
      </c>
      <c r="I163">
        <v>1106802</v>
      </c>
      <c r="J163">
        <v>1144442</v>
      </c>
      <c r="K163">
        <v>1182803</v>
      </c>
      <c r="L163">
        <v>1221790</v>
      </c>
      <c r="M163">
        <v>1261235</v>
      </c>
      <c r="N163">
        <v>1301146</v>
      </c>
      <c r="O163">
        <v>1341540</v>
      </c>
      <c r="P163">
        <v>1382371</v>
      </c>
      <c r="Q163">
        <v>1423570</v>
      </c>
      <c r="R163">
        <v>1464924</v>
      </c>
      <c r="S163">
        <v>1506037</v>
      </c>
      <c r="T163">
        <v>1546414</v>
      </c>
      <c r="U163">
        <v>1585637</v>
      </c>
      <c r="V163">
        <v>1623704</v>
      </c>
      <c r="W163">
        <v>1660538</v>
      </c>
      <c r="X163">
        <v>1695587</v>
      </c>
      <c r="Y163">
        <v>1728179</v>
      </c>
      <c r="Z163">
        <v>1757925</v>
      </c>
      <c r="AA163">
        <v>1784449</v>
      </c>
      <c r="AB163">
        <v>1808103</v>
      </c>
      <c r="AC163">
        <v>1830127</v>
      </c>
      <c r="AD163">
        <v>1852243</v>
      </c>
      <c r="AE163">
        <v>1875673</v>
      </c>
      <c r="AF163">
        <v>1900905</v>
      </c>
      <c r="AG163">
        <v>1927540</v>
      </c>
      <c r="AH163">
        <v>1954822</v>
      </c>
      <c r="AI163">
        <v>1981576</v>
      </c>
      <c r="AJ163">
        <v>2006945</v>
      </c>
      <c r="AK163">
        <v>2030738</v>
      </c>
    </row>
    <row r="164" spans="1:37" hidden="1">
      <c r="A164" t="s">
        <v>4231</v>
      </c>
      <c r="B164" t="s">
        <v>1370</v>
      </c>
      <c r="C164" t="s">
        <v>4889</v>
      </c>
      <c r="D164" t="s">
        <v>4890</v>
      </c>
      <c r="E164" t="str">
        <f t="shared" si="2"/>
        <v>BRA.NY.GDP.DEFL.ZS</v>
      </c>
      <c r="F164">
        <v>5.7188636280076024E-10</v>
      </c>
      <c r="G164">
        <v>1.1850288011047126E-9</v>
      </c>
      <c r="H164">
        <v>2.4273225021890522E-9</v>
      </c>
      <c r="I164">
        <v>5.8303225262486975E-9</v>
      </c>
      <c r="J164">
        <v>1.8236419889444128E-8</v>
      </c>
      <c r="K164">
        <v>6.0494490172262549E-8</v>
      </c>
      <c r="L164">
        <v>1.4837576896172606E-7</v>
      </c>
      <c r="M164">
        <v>4.5121579528240484E-7</v>
      </c>
      <c r="N164">
        <v>3.3891443572158242E-6</v>
      </c>
      <c r="O164">
        <v>4.4368011632067738E-5</v>
      </c>
      <c r="P164">
        <v>1.2580498500209284E-3</v>
      </c>
      <c r="Q164">
        <v>6.4693401412480901E-3</v>
      </c>
      <c r="R164">
        <v>6.9104471361324582E-2</v>
      </c>
      <c r="S164">
        <v>1.4521255595160569</v>
      </c>
      <c r="T164">
        <v>34.149695270552137</v>
      </c>
      <c r="U164">
        <v>66.087164657814512</v>
      </c>
      <c r="V164">
        <v>77.378404340892331</v>
      </c>
      <c r="W164">
        <v>83.293889278401934</v>
      </c>
      <c r="X164">
        <v>86.820030116443817</v>
      </c>
      <c r="Y164">
        <v>94.183922724491524</v>
      </c>
      <c r="Z164">
        <v>100</v>
      </c>
      <c r="AA164">
        <v>108.9710480472276</v>
      </c>
      <c r="AB164">
        <v>120.4710589285352</v>
      </c>
      <c r="AC164">
        <v>137.00425758671304</v>
      </c>
      <c r="AD164">
        <v>148.01641580947958</v>
      </c>
      <c r="AE164">
        <v>158.68773571684414</v>
      </c>
      <c r="AF164">
        <v>168.44955534884394</v>
      </c>
      <c r="AG164">
        <v>178.33489603875387</v>
      </c>
      <c r="AH164">
        <v>193.19532783074169</v>
      </c>
      <c r="AI164">
        <v>207.07669510508754</v>
      </c>
      <c r="AJ164">
        <v>224.11607355832282</v>
      </c>
      <c r="AK164">
        <v>239.73446443524139</v>
      </c>
    </row>
    <row r="165" spans="1:37" hidden="1">
      <c r="A165" t="s">
        <v>4231</v>
      </c>
      <c r="B165" t="s">
        <v>1370</v>
      </c>
      <c r="C165" t="s">
        <v>4891</v>
      </c>
      <c r="D165" t="s">
        <v>4892</v>
      </c>
      <c r="E165" t="str">
        <f t="shared" si="2"/>
        <v>BRA.NY.GDP.MKTP.KD</v>
      </c>
      <c r="F165">
        <v>430378734063.39294</v>
      </c>
      <c r="G165">
        <v>411470658990.69873</v>
      </c>
      <c r="H165">
        <v>413858199196.66974</v>
      </c>
      <c r="I165">
        <v>399746489303.71313</v>
      </c>
      <c r="J165">
        <v>420809704087.75751</v>
      </c>
      <c r="K165">
        <v>454246661386.66382</v>
      </c>
      <c r="L165">
        <v>490533225221.11035</v>
      </c>
      <c r="M165">
        <v>508190603691.94061</v>
      </c>
      <c r="N165">
        <v>507668830626.15765</v>
      </c>
      <c r="O165">
        <v>524317621031.58746</v>
      </c>
      <c r="P165">
        <v>501771963327.22894</v>
      </c>
      <c r="Q165">
        <v>509359093915.48578</v>
      </c>
      <c r="R165">
        <v>506980820288.78235</v>
      </c>
      <c r="S165">
        <v>530632240834.09906</v>
      </c>
      <c r="T165">
        <v>558938074182.59644</v>
      </c>
      <c r="U165">
        <v>583625429865.92517</v>
      </c>
      <c r="V165">
        <v>596173376608.04053</v>
      </c>
      <c r="W165">
        <v>616293863302.66736</v>
      </c>
      <c r="X165">
        <v>616527313474.61597</v>
      </c>
      <c r="Y165">
        <v>618073920863.7605</v>
      </c>
      <c r="Z165">
        <v>644701831101.3938</v>
      </c>
      <c r="AA165">
        <v>653149809198.70459</v>
      </c>
      <c r="AB165">
        <v>670512665737.2124</v>
      </c>
      <c r="AC165">
        <v>678217761978.68274</v>
      </c>
      <c r="AD165">
        <v>716959543488.8822</v>
      </c>
      <c r="AE165">
        <v>739613124999.30591</v>
      </c>
      <c r="AF165">
        <v>768867489436.03735</v>
      </c>
      <c r="AG165">
        <v>815703390473.8728</v>
      </c>
      <c r="AH165">
        <v>857885609995.66968</v>
      </c>
      <c r="AI165">
        <v>855069617296.56653</v>
      </c>
      <c r="AJ165">
        <v>919487274118.01807</v>
      </c>
      <c r="AK165">
        <v>944612348873.74622</v>
      </c>
    </row>
    <row r="166" spans="1:37" hidden="1">
      <c r="A166" t="s">
        <v>4231</v>
      </c>
      <c r="B166" t="s">
        <v>1370</v>
      </c>
      <c r="C166" t="s">
        <v>4893</v>
      </c>
      <c r="D166" t="s">
        <v>4894</v>
      </c>
      <c r="E166" t="str">
        <f t="shared" si="2"/>
        <v>BRA.NY.GDP.MKTP.CD</v>
      </c>
      <c r="F166">
        <v>235024598984.11786</v>
      </c>
      <c r="G166">
        <v>263561088975.61462</v>
      </c>
      <c r="H166">
        <v>281682304160.2558</v>
      </c>
      <c r="I166">
        <v>203304515490.69476</v>
      </c>
      <c r="J166">
        <v>209023912696.76437</v>
      </c>
      <c r="K166">
        <v>222942790435.3175</v>
      </c>
      <c r="L166">
        <v>268137224729.72415</v>
      </c>
      <c r="M166">
        <v>294084112392.65686</v>
      </c>
      <c r="N166">
        <v>330397381998.48938</v>
      </c>
      <c r="O166">
        <v>425595310000</v>
      </c>
      <c r="P166">
        <v>461951782000</v>
      </c>
      <c r="Q166">
        <v>407337832905.40546</v>
      </c>
      <c r="R166">
        <v>390566551483.76093</v>
      </c>
      <c r="S166">
        <v>438299504406.26251</v>
      </c>
      <c r="T166">
        <v>546233380259.659</v>
      </c>
      <c r="U166">
        <v>768951180305.30042</v>
      </c>
      <c r="V166">
        <v>839683246760.43176</v>
      </c>
      <c r="W166">
        <v>871199987487.69922</v>
      </c>
      <c r="X166">
        <v>843826501464.43347</v>
      </c>
      <c r="Y166">
        <v>586863191444.69189</v>
      </c>
      <c r="Z166">
        <v>644701831101.3938</v>
      </c>
      <c r="AA166">
        <v>553582178386.19165</v>
      </c>
      <c r="AB166">
        <v>504221228974.03528</v>
      </c>
      <c r="AC166">
        <v>552469288267.79333</v>
      </c>
      <c r="AD166">
        <v>663760000000</v>
      </c>
      <c r="AE166">
        <v>882185291700.90381</v>
      </c>
      <c r="AF166">
        <v>1088917279411.7646</v>
      </c>
      <c r="AG166">
        <v>1365982651542.3704</v>
      </c>
      <c r="AH166">
        <v>1652817559096.6077</v>
      </c>
      <c r="AI166">
        <v>1621661507655.0835</v>
      </c>
      <c r="AJ166">
        <v>2143035333258.2432</v>
      </c>
      <c r="AK166">
        <v>2476652189879.7202</v>
      </c>
    </row>
    <row r="167" spans="1:37">
      <c r="A167" t="s">
        <v>4231</v>
      </c>
      <c r="B167" t="s">
        <v>1370</v>
      </c>
      <c r="C167" t="s">
        <v>4895</v>
      </c>
      <c r="D167" t="s">
        <v>4896</v>
      </c>
      <c r="E167" t="str">
        <f t="shared" si="2"/>
        <v>BRA.SL.TLF.TERT.ZS</v>
      </c>
      <c r="F167" t="s">
        <v>1768</v>
      </c>
      <c r="G167" t="s">
        <v>1768</v>
      </c>
      <c r="H167" t="s">
        <v>1768</v>
      </c>
      <c r="I167" t="s">
        <v>1768</v>
      </c>
      <c r="J167" t="s">
        <v>1768</v>
      </c>
      <c r="K167" t="s">
        <v>1768</v>
      </c>
      <c r="L167" t="s">
        <v>1768</v>
      </c>
      <c r="M167" t="s">
        <v>1768</v>
      </c>
      <c r="N167" t="s">
        <v>1768</v>
      </c>
      <c r="O167" t="s">
        <v>1768</v>
      </c>
      <c r="P167" t="s">
        <v>1768</v>
      </c>
      <c r="Q167" t="s">
        <v>1768</v>
      </c>
      <c r="R167">
        <v>6.0999999046325684</v>
      </c>
      <c r="S167">
        <v>6.3000001907348633</v>
      </c>
      <c r="T167" t="s">
        <v>1768</v>
      </c>
      <c r="U167">
        <v>6.6999998092651367</v>
      </c>
      <c r="V167">
        <v>6.9000000953674316</v>
      </c>
      <c r="W167">
        <v>7.1999998092651367</v>
      </c>
      <c r="X167">
        <v>7.1999998092651367</v>
      </c>
      <c r="Y167">
        <v>7.1999998092651367</v>
      </c>
      <c r="Z167" t="s">
        <v>1768</v>
      </c>
      <c r="AA167" t="s">
        <v>1768</v>
      </c>
      <c r="AB167" t="s">
        <v>1768</v>
      </c>
      <c r="AC167" t="s">
        <v>1768</v>
      </c>
      <c r="AD167" t="s">
        <v>1768</v>
      </c>
      <c r="AE167" t="s">
        <v>1768</v>
      </c>
      <c r="AF167">
        <v>8.8000001907348633</v>
      </c>
      <c r="AG167">
        <v>9.3000001907348633</v>
      </c>
      <c r="AH167" t="s">
        <v>1768</v>
      </c>
      <c r="AI167" t="s">
        <v>1768</v>
      </c>
      <c r="AJ167" t="s">
        <v>1768</v>
      </c>
      <c r="AK167" t="s">
        <v>1768</v>
      </c>
    </row>
    <row r="168" spans="1:37" hidden="1">
      <c r="A168" t="s">
        <v>4231</v>
      </c>
      <c r="B168" t="s">
        <v>1370</v>
      </c>
      <c r="C168" t="s">
        <v>4897</v>
      </c>
      <c r="D168" t="s">
        <v>4898</v>
      </c>
      <c r="E168" t="str">
        <f t="shared" si="2"/>
        <v>BRA.SP.DYN.LE00.IN</v>
      </c>
      <c r="F168">
        <v>62.496585365853662</v>
      </c>
      <c r="G168">
        <v>62.894439024390259</v>
      </c>
      <c r="H168">
        <v>63.287902439024393</v>
      </c>
      <c r="I168">
        <v>63.676292682926842</v>
      </c>
      <c r="J168">
        <v>64.059756097560978</v>
      </c>
      <c r="K168">
        <v>64.439341463414635</v>
      </c>
      <c r="L168">
        <v>64.816487804878065</v>
      </c>
      <c r="M168">
        <v>65.193463414634152</v>
      </c>
      <c r="N168">
        <v>65.572609756097577</v>
      </c>
      <c r="O168">
        <v>65.954365853658544</v>
      </c>
      <c r="P168">
        <v>66.340731707317076</v>
      </c>
      <c r="Q168">
        <v>66.734243902439033</v>
      </c>
      <c r="R168">
        <v>67.133414634146348</v>
      </c>
      <c r="S168">
        <v>67.536804878048784</v>
      </c>
      <c r="T168">
        <v>67.94087804878049</v>
      </c>
      <c r="U168">
        <v>68.340634146341472</v>
      </c>
      <c r="V168">
        <v>68.731560975609753</v>
      </c>
      <c r="W168">
        <v>69.109097560975627</v>
      </c>
      <c r="X168">
        <v>69.471243902439028</v>
      </c>
      <c r="Y168">
        <v>69.814463414634147</v>
      </c>
      <c r="Z168">
        <v>70.138268292682937</v>
      </c>
      <c r="AA168">
        <v>70.439634146341476</v>
      </c>
      <c r="AB168">
        <v>70.724097560975608</v>
      </c>
      <c r="AC168">
        <v>70.99614634146343</v>
      </c>
      <c r="AD168">
        <v>71.261780487804899</v>
      </c>
      <c r="AE168">
        <v>71.529536585365875</v>
      </c>
      <c r="AF168">
        <v>71.810926829268297</v>
      </c>
      <c r="AG168">
        <v>72.109951219512197</v>
      </c>
      <c r="AH168">
        <v>72.427097560975611</v>
      </c>
      <c r="AI168">
        <v>72.759804878048783</v>
      </c>
      <c r="AJ168">
        <v>73.09953658536584</v>
      </c>
      <c r="AK168" t="s">
        <v>1768</v>
      </c>
    </row>
    <row r="169" spans="1:37" hidden="1">
      <c r="A169" t="s">
        <v>4231</v>
      </c>
      <c r="B169" t="s">
        <v>1370</v>
      </c>
      <c r="C169" t="s">
        <v>1688</v>
      </c>
      <c r="D169" t="s">
        <v>1689</v>
      </c>
      <c r="E169" t="str">
        <f t="shared" si="2"/>
        <v>BRA.SP.POP.TOTL</v>
      </c>
      <c r="F169">
        <v>121711864</v>
      </c>
      <c r="G169">
        <v>124588432</v>
      </c>
      <c r="H169">
        <v>127514673</v>
      </c>
      <c r="I169">
        <v>130459023</v>
      </c>
      <c r="J169">
        <v>133380122.99999999</v>
      </c>
      <c r="K169">
        <v>136246764</v>
      </c>
      <c r="L169">
        <v>139049440</v>
      </c>
      <c r="M169">
        <v>141791325</v>
      </c>
      <c r="N169">
        <v>144470377</v>
      </c>
      <c r="O169">
        <v>147088677</v>
      </c>
      <c r="P169">
        <v>149650206</v>
      </c>
      <c r="Q169">
        <v>152146887</v>
      </c>
      <c r="R169">
        <v>154582103</v>
      </c>
      <c r="S169">
        <v>156985824</v>
      </c>
      <c r="T169">
        <v>159398558</v>
      </c>
      <c r="U169">
        <v>161848162</v>
      </c>
      <c r="V169">
        <v>164342524</v>
      </c>
      <c r="W169">
        <v>166869168</v>
      </c>
      <c r="X169">
        <v>169409713</v>
      </c>
      <c r="Y169">
        <v>171936271</v>
      </c>
      <c r="Z169">
        <v>174425387</v>
      </c>
      <c r="AA169">
        <v>176877135</v>
      </c>
      <c r="AB169">
        <v>179289227</v>
      </c>
      <c r="AC169">
        <v>181633074</v>
      </c>
      <c r="AD169">
        <v>183873377</v>
      </c>
      <c r="AE169">
        <v>185986964</v>
      </c>
      <c r="AF169">
        <v>187958211</v>
      </c>
      <c r="AG169">
        <v>189798070</v>
      </c>
      <c r="AH169">
        <v>191543237</v>
      </c>
      <c r="AI169">
        <v>193246610</v>
      </c>
      <c r="AJ169">
        <v>194946470</v>
      </c>
      <c r="AK169">
        <v>196655014</v>
      </c>
    </row>
    <row r="170" spans="1:37" hidden="1">
      <c r="A170" t="s">
        <v>4312</v>
      </c>
      <c r="B170" t="s">
        <v>1371</v>
      </c>
      <c r="C170" t="s">
        <v>4889</v>
      </c>
      <c r="D170" t="s">
        <v>4890</v>
      </c>
      <c r="E170" t="str">
        <f t="shared" si="2"/>
        <v>BRN.NY.GDP.DEFL.ZS</v>
      </c>
      <c r="F170">
        <v>106.01078933465051</v>
      </c>
      <c r="G170">
        <v>115.57465336368149</v>
      </c>
      <c r="H170">
        <v>109.98263872307948</v>
      </c>
      <c r="I170">
        <v>97.422583520599275</v>
      </c>
      <c r="J170">
        <v>96.181252551290441</v>
      </c>
      <c r="K170">
        <v>93.810441297869545</v>
      </c>
      <c r="L170">
        <v>63.880456630037799</v>
      </c>
      <c r="M170">
        <v>70.734804563893562</v>
      </c>
      <c r="N170">
        <v>65.310101295908808</v>
      </c>
      <c r="O170">
        <v>70.990805973586717</v>
      </c>
      <c r="P170">
        <v>76.961106859776834</v>
      </c>
      <c r="Q170">
        <v>74.777504213460972</v>
      </c>
      <c r="R170">
        <v>76.068819062123211</v>
      </c>
      <c r="S170">
        <v>73.823655027121106</v>
      </c>
      <c r="T170">
        <v>67.354026064575351</v>
      </c>
      <c r="U170">
        <v>69.28910573297172</v>
      </c>
      <c r="V170">
        <v>72.399324110102427</v>
      </c>
      <c r="W170">
        <v>78.614700063235787</v>
      </c>
      <c r="X170">
        <v>69.457208572443108</v>
      </c>
      <c r="Y170">
        <v>77.510061804099664</v>
      </c>
      <c r="Z170">
        <v>100.00015609939533</v>
      </c>
      <c r="AA170">
        <v>94.408248323693272</v>
      </c>
      <c r="AB170">
        <v>94.761532646558251</v>
      </c>
      <c r="AC170">
        <v>100.54635591691587</v>
      </c>
      <c r="AD170">
        <v>116.51931597684127</v>
      </c>
      <c r="AE170">
        <v>138.38570313807804</v>
      </c>
      <c r="AF170">
        <v>152.29031233810727</v>
      </c>
      <c r="AG170">
        <v>153.99581188523564</v>
      </c>
      <c r="AH170">
        <v>173.54154791175696</v>
      </c>
      <c r="AI170">
        <v>135.20577842444399</v>
      </c>
      <c r="AJ170">
        <v>142.38237040229734</v>
      </c>
      <c r="AK170" t="s">
        <v>1768</v>
      </c>
    </row>
    <row r="171" spans="1:37" hidden="1">
      <c r="A171" t="s">
        <v>4312</v>
      </c>
      <c r="B171" t="s">
        <v>1371</v>
      </c>
      <c r="C171" t="s">
        <v>4891</v>
      </c>
      <c r="D171" t="s">
        <v>4892</v>
      </c>
      <c r="E171" t="str">
        <f t="shared" si="2"/>
        <v>BRN.NY.GDP.MKTP.KD</v>
      </c>
      <c r="F171">
        <v>5774494577.7542839</v>
      </c>
      <c r="G171">
        <v>4629601947.8602457</v>
      </c>
      <c r="H171">
        <v>4812779345.1822309</v>
      </c>
      <c r="I171">
        <v>4836913746.9019289</v>
      </c>
      <c r="J171">
        <v>4865929263.5761738</v>
      </c>
      <c r="K171">
        <v>4793390471.8905621</v>
      </c>
      <c r="L171">
        <v>4663227406.4360056</v>
      </c>
      <c r="M171">
        <v>4756917696.2579832</v>
      </c>
      <c r="N171">
        <v>4809118508.9663219</v>
      </c>
      <c r="O171">
        <v>4757460042.3640442</v>
      </c>
      <c r="P171">
        <v>4809288783.3610773</v>
      </c>
      <c r="Q171">
        <v>4960586183.1081219</v>
      </c>
      <c r="R171">
        <v>5196639649.0333748</v>
      </c>
      <c r="S171">
        <v>5212467260.7471037</v>
      </c>
      <c r="T171">
        <v>5376420034.077384</v>
      </c>
      <c r="U171">
        <v>5617214139.6533155</v>
      </c>
      <c r="V171">
        <v>5778895441.9204473</v>
      </c>
      <c r="W171">
        <v>5693877965.8214178</v>
      </c>
      <c r="X171">
        <v>5662077179.5217276</v>
      </c>
      <c r="Y171">
        <v>5834892611.6981449</v>
      </c>
      <c r="Z171">
        <v>6001153317.865428</v>
      </c>
      <c r="AA171">
        <v>6165827449.6303282</v>
      </c>
      <c r="AB171">
        <v>6404574284.0290489</v>
      </c>
      <c r="AC171">
        <v>6590560241.4049149</v>
      </c>
      <c r="AD171">
        <v>6623797619.2742586</v>
      </c>
      <c r="AE171">
        <v>6649465292.7519512</v>
      </c>
      <c r="AF171">
        <v>6941890186.5797176</v>
      </c>
      <c r="AG171">
        <v>6952621061.7992001</v>
      </c>
      <c r="AH171">
        <v>6817818067.1501312</v>
      </c>
      <c r="AI171">
        <v>6697458250.499177</v>
      </c>
      <c r="AJ171">
        <v>6871522907.3634415</v>
      </c>
      <c r="AK171" t="s">
        <v>1768</v>
      </c>
    </row>
    <row r="172" spans="1:37" hidden="1">
      <c r="A172" t="s">
        <v>4312</v>
      </c>
      <c r="B172" t="s">
        <v>1371</v>
      </c>
      <c r="C172" t="s">
        <v>4893</v>
      </c>
      <c r="D172" t="s">
        <v>4894</v>
      </c>
      <c r="E172" t="str">
        <f t="shared" si="2"/>
        <v>BRN.NY.GDP.MKTP.CD</v>
      </c>
      <c r="F172">
        <v>4928824957.967495</v>
      </c>
      <c r="G172">
        <v>4366213849.5763721</v>
      </c>
      <c r="H172">
        <v>4264252336.4485979</v>
      </c>
      <c r="I172">
        <v>3844723142.4514909</v>
      </c>
      <c r="J172">
        <v>3782523088.4628</v>
      </c>
      <c r="K172">
        <v>3523612563.0653152</v>
      </c>
      <c r="L172">
        <v>2358592817.1213374</v>
      </c>
      <c r="M172">
        <v>2754463437.7967715</v>
      </c>
      <c r="N172">
        <v>2690717551.1826677</v>
      </c>
      <c r="O172">
        <v>2985467989.540071</v>
      </c>
      <c r="P172">
        <v>3520551724.1379309</v>
      </c>
      <c r="Q172">
        <v>3701667052.5584626</v>
      </c>
      <c r="R172">
        <v>4183548189.073051</v>
      </c>
      <c r="S172">
        <v>4105706151.7514548</v>
      </c>
      <c r="T172">
        <v>4087337959.93191</v>
      </c>
      <c r="U172">
        <v>4734020036.6868916</v>
      </c>
      <c r="V172">
        <v>5115602836.8794327</v>
      </c>
      <c r="W172">
        <v>5197332974.1379318</v>
      </c>
      <c r="X172">
        <v>4051147227.5334611</v>
      </c>
      <c r="Y172">
        <v>4600000000</v>
      </c>
      <c r="Z172">
        <v>6001153317.865428</v>
      </c>
      <c r="AA172">
        <v>5601090584.3612213</v>
      </c>
      <c r="AB172">
        <v>5843329101.9769936</v>
      </c>
      <c r="AC172">
        <v>6557333067.3860636</v>
      </c>
      <c r="AD172">
        <v>7872333197.2547646</v>
      </c>
      <c r="AE172">
        <v>9531402829.8485928</v>
      </c>
      <c r="AF172">
        <v>11470703002.076908</v>
      </c>
      <c r="AG172">
        <v>12247627894.632074</v>
      </c>
      <c r="AH172">
        <v>14393099068.585943</v>
      </c>
      <c r="AI172">
        <v>10732435033.686237</v>
      </c>
      <c r="AJ172">
        <v>12369689791.727781</v>
      </c>
      <c r="AK172" t="s">
        <v>1768</v>
      </c>
    </row>
    <row r="173" spans="1:37">
      <c r="A173" t="s">
        <v>4312</v>
      </c>
      <c r="B173" t="s">
        <v>1371</v>
      </c>
      <c r="C173" t="s">
        <v>4895</v>
      </c>
      <c r="D173" t="s">
        <v>4896</v>
      </c>
      <c r="E173" t="str">
        <f t="shared" si="2"/>
        <v>BRN.SL.TLF.TERT.ZS</v>
      </c>
      <c r="F173" t="s">
        <v>1768</v>
      </c>
      <c r="G173" t="s">
        <v>1768</v>
      </c>
      <c r="H173" t="s">
        <v>1768</v>
      </c>
      <c r="I173" t="s">
        <v>1768</v>
      </c>
      <c r="J173" t="s">
        <v>1768</v>
      </c>
      <c r="K173" t="s">
        <v>1768</v>
      </c>
      <c r="L173" t="s">
        <v>1768</v>
      </c>
      <c r="M173" t="s">
        <v>1768</v>
      </c>
      <c r="N173" t="s">
        <v>1768</v>
      </c>
      <c r="O173" t="s">
        <v>1768</v>
      </c>
      <c r="P173" t="s">
        <v>1768</v>
      </c>
      <c r="Q173" t="s">
        <v>1768</v>
      </c>
      <c r="R173" t="s">
        <v>1768</v>
      </c>
      <c r="S173" t="s">
        <v>1768</v>
      </c>
      <c r="T173" t="s">
        <v>1768</v>
      </c>
      <c r="U173" t="s">
        <v>1768</v>
      </c>
      <c r="V173" t="s">
        <v>1768</v>
      </c>
      <c r="W173" t="s">
        <v>1768</v>
      </c>
      <c r="X173" t="s">
        <v>1768</v>
      </c>
      <c r="Y173" t="s">
        <v>1768</v>
      </c>
      <c r="Z173" t="s">
        <v>1768</v>
      </c>
      <c r="AA173" t="s">
        <v>1768</v>
      </c>
      <c r="AB173" t="s">
        <v>1768</v>
      </c>
      <c r="AC173" t="s">
        <v>1768</v>
      </c>
      <c r="AD173" t="s">
        <v>1768</v>
      </c>
      <c r="AE173" t="s">
        <v>1768</v>
      </c>
      <c r="AF173" t="s">
        <v>1768</v>
      </c>
      <c r="AG173" t="s">
        <v>1768</v>
      </c>
      <c r="AH173" t="s">
        <v>1768</v>
      </c>
      <c r="AI173" t="s">
        <v>1768</v>
      </c>
      <c r="AJ173" t="s">
        <v>1768</v>
      </c>
      <c r="AK173" t="s">
        <v>1768</v>
      </c>
    </row>
    <row r="174" spans="1:37" hidden="1">
      <c r="A174" t="s">
        <v>4312</v>
      </c>
      <c r="B174" t="s">
        <v>1371</v>
      </c>
      <c r="C174" t="s">
        <v>4897</v>
      </c>
      <c r="D174" t="s">
        <v>4898</v>
      </c>
      <c r="E174" t="str">
        <f t="shared" si="2"/>
        <v>BRN.SP.DYN.LE00.IN</v>
      </c>
      <c r="F174">
        <v>70.717219512195129</v>
      </c>
      <c r="G174">
        <v>71.035756097560977</v>
      </c>
      <c r="H174">
        <v>71.348292682926839</v>
      </c>
      <c r="I174">
        <v>71.653829268292696</v>
      </c>
      <c r="J174">
        <v>71.954365853658544</v>
      </c>
      <c r="K174">
        <v>72.248902439024405</v>
      </c>
      <c r="L174">
        <v>72.538439024390257</v>
      </c>
      <c r="M174">
        <v>72.823487804878056</v>
      </c>
      <c r="N174">
        <v>73.104048780487801</v>
      </c>
      <c r="O174">
        <v>73.381097560975618</v>
      </c>
      <c r="P174">
        <v>73.653658536585382</v>
      </c>
      <c r="Q174">
        <v>73.923219512195118</v>
      </c>
      <c r="R174">
        <v>74.188780487804877</v>
      </c>
      <c r="S174">
        <v>74.450829268292679</v>
      </c>
      <c r="T174">
        <v>74.709878048780496</v>
      </c>
      <c r="U174">
        <v>74.967414634146351</v>
      </c>
      <c r="V174">
        <v>75.223926829268308</v>
      </c>
      <c r="W174">
        <v>75.480902439024391</v>
      </c>
      <c r="X174">
        <v>75.736365853658555</v>
      </c>
      <c r="Y174">
        <v>75.988341463414628</v>
      </c>
      <c r="Z174">
        <v>76.232341463414642</v>
      </c>
      <c r="AA174">
        <v>76.464902439024399</v>
      </c>
      <c r="AB174">
        <v>76.681048780487799</v>
      </c>
      <c r="AC174">
        <v>76.880804878048806</v>
      </c>
      <c r="AD174">
        <v>77.062634146341466</v>
      </c>
      <c r="AE174">
        <v>77.228585365853661</v>
      </c>
      <c r="AF174">
        <v>77.380609756097556</v>
      </c>
      <c r="AG174">
        <v>77.524195121951223</v>
      </c>
      <c r="AH174">
        <v>77.662292682926832</v>
      </c>
      <c r="AI174">
        <v>77.797926829268292</v>
      </c>
      <c r="AJ174">
        <v>77.93202439024391</v>
      </c>
      <c r="AK174" t="s">
        <v>1768</v>
      </c>
    </row>
    <row r="175" spans="1:37" hidden="1">
      <c r="A175" t="s">
        <v>4312</v>
      </c>
      <c r="B175" t="s">
        <v>1371</v>
      </c>
      <c r="C175" t="s">
        <v>1688</v>
      </c>
      <c r="D175" t="s">
        <v>1689</v>
      </c>
      <c r="E175" t="str">
        <f t="shared" si="2"/>
        <v>BRN.SP.POP.TOTL</v>
      </c>
      <c r="F175">
        <v>189300</v>
      </c>
      <c r="G175">
        <v>195394</v>
      </c>
      <c r="H175">
        <v>201301</v>
      </c>
      <c r="I175">
        <v>207122</v>
      </c>
      <c r="J175">
        <v>213002</v>
      </c>
      <c r="K175">
        <v>219050</v>
      </c>
      <c r="L175">
        <v>225288</v>
      </c>
      <c r="M175">
        <v>231700</v>
      </c>
      <c r="N175">
        <v>238305</v>
      </c>
      <c r="O175">
        <v>245112</v>
      </c>
      <c r="P175">
        <v>252125</v>
      </c>
      <c r="Q175">
        <v>259357</v>
      </c>
      <c r="R175">
        <v>266794</v>
      </c>
      <c r="S175">
        <v>274371</v>
      </c>
      <c r="T175">
        <v>282000</v>
      </c>
      <c r="U175">
        <v>289614</v>
      </c>
      <c r="V175">
        <v>297188</v>
      </c>
      <c r="W175">
        <v>304726</v>
      </c>
      <c r="X175">
        <v>312216</v>
      </c>
      <c r="Y175">
        <v>319654</v>
      </c>
      <c r="Z175">
        <v>327036</v>
      </c>
      <c r="AA175">
        <v>334348</v>
      </c>
      <c r="AB175">
        <v>341585</v>
      </c>
      <c r="AC175">
        <v>348771</v>
      </c>
      <c r="AD175">
        <v>355943</v>
      </c>
      <c r="AE175">
        <v>363123</v>
      </c>
      <c r="AF175">
        <v>370317</v>
      </c>
      <c r="AG175">
        <v>377513</v>
      </c>
      <c r="AH175">
        <v>384695</v>
      </c>
      <c r="AI175">
        <v>391837</v>
      </c>
      <c r="AJ175">
        <v>398920</v>
      </c>
      <c r="AK175">
        <v>405938</v>
      </c>
    </row>
    <row r="176" spans="1:37" hidden="1">
      <c r="A176" t="s">
        <v>4164</v>
      </c>
      <c r="B176" t="s">
        <v>1372</v>
      </c>
      <c r="C176" t="s">
        <v>4889</v>
      </c>
      <c r="D176" t="s">
        <v>4890</v>
      </c>
      <c r="E176" t="str">
        <f t="shared" si="2"/>
        <v>BGR.NY.GDP.DEFL.ZS</v>
      </c>
      <c r="F176">
        <v>9.5333122222790417E-2</v>
      </c>
      <c r="G176">
        <v>9.802241023462413E-2</v>
      </c>
      <c r="H176">
        <v>9.9900982355366097E-2</v>
      </c>
      <c r="I176">
        <v>9.9256347555261956E-2</v>
      </c>
      <c r="J176">
        <v>0.10197274768898706</v>
      </c>
      <c r="K176">
        <v>0.10220644471391227</v>
      </c>
      <c r="L176">
        <v>0.10358162000990793</v>
      </c>
      <c r="M176">
        <v>0.10364774102612731</v>
      </c>
      <c r="N176">
        <v>9.8061401377139965E-2</v>
      </c>
      <c r="O176">
        <v>0.10466062434551246</v>
      </c>
      <c r="P176">
        <v>0.13206913839568643</v>
      </c>
      <c r="Q176">
        <v>0.43125575759910978</v>
      </c>
      <c r="R176">
        <v>0.68819211257261315</v>
      </c>
      <c r="S176">
        <v>1.0397967149783436</v>
      </c>
      <c r="T176">
        <v>1.7957805929472399</v>
      </c>
      <c r="U176">
        <v>2.9159267172172965</v>
      </c>
      <c r="V176">
        <v>5.7744298179699411</v>
      </c>
      <c r="W176">
        <v>62.772138588970471</v>
      </c>
      <c r="X176">
        <v>81.398027845719781</v>
      </c>
      <c r="Y176">
        <v>84.405432965872336</v>
      </c>
      <c r="Z176">
        <v>89.97943049565464</v>
      </c>
      <c r="AA176">
        <v>95.537993811721876</v>
      </c>
      <c r="AB176">
        <v>100</v>
      </c>
      <c r="AC176">
        <v>102.27267173019858</v>
      </c>
      <c r="AD176">
        <v>106.5402673316852</v>
      </c>
      <c r="AE176">
        <v>114.40841668174964</v>
      </c>
      <c r="AF176">
        <v>122.23231700800383</v>
      </c>
      <c r="AG176">
        <v>133.51868113302939</v>
      </c>
      <c r="AH176">
        <v>144.75515698391126</v>
      </c>
      <c r="AI176">
        <v>151.02826658083174</v>
      </c>
      <c r="AJ176">
        <v>155.24756734729726</v>
      </c>
      <c r="AK176">
        <v>162.94482167371908</v>
      </c>
    </row>
    <row r="177" spans="1:37" hidden="1">
      <c r="A177" t="s">
        <v>4164</v>
      </c>
      <c r="B177" t="s">
        <v>1372</v>
      </c>
      <c r="C177" t="s">
        <v>4891</v>
      </c>
      <c r="D177" t="s">
        <v>4892</v>
      </c>
      <c r="E177" t="str">
        <f t="shared" si="2"/>
        <v>BGR.NY.GDP.MKTP.KD</v>
      </c>
      <c r="F177">
        <v>11464296023.15229</v>
      </c>
      <c r="G177">
        <v>12026065056.738247</v>
      </c>
      <c r="H177">
        <v>12306821433.084276</v>
      </c>
      <c r="I177">
        <v>12728983092.570274</v>
      </c>
      <c r="J177">
        <v>13161315817.889709</v>
      </c>
      <c r="K177">
        <v>13514491917.794559</v>
      </c>
      <c r="L177">
        <v>14083127965.074764</v>
      </c>
      <c r="M177">
        <v>14935792898.576391</v>
      </c>
      <c r="N177">
        <v>16570469408.796928</v>
      </c>
      <c r="O177">
        <v>16025320519.742569</v>
      </c>
      <c r="P177">
        <v>14564231601.624853</v>
      </c>
      <c r="Q177">
        <v>13334230508.363592</v>
      </c>
      <c r="R177">
        <v>12364513547.943005</v>
      </c>
      <c r="S177">
        <v>12181492190.424398</v>
      </c>
      <c r="T177">
        <v>12402953053.49892</v>
      </c>
      <c r="U177">
        <v>12757701009.55271</v>
      </c>
      <c r="V177">
        <v>11605673634.694908</v>
      </c>
      <c r="W177">
        <v>11414698748.474102</v>
      </c>
      <c r="X177">
        <v>11969608571.862152</v>
      </c>
      <c r="Y177">
        <v>12204708617.99408</v>
      </c>
      <c r="Z177">
        <v>12903546576.088654</v>
      </c>
      <c r="AA177">
        <v>13439228305.399006</v>
      </c>
      <c r="AB177">
        <v>14064179291.314484</v>
      </c>
      <c r="AC177">
        <v>14838464301.619358</v>
      </c>
      <c r="AD177">
        <v>15839807529.741922</v>
      </c>
      <c r="AE177">
        <v>16846951092.185541</v>
      </c>
      <c r="AF177">
        <v>17952499282.029385</v>
      </c>
      <c r="AG177">
        <v>19101459236.079266</v>
      </c>
      <c r="AH177">
        <v>20285749708.716183</v>
      </c>
      <c r="AI177">
        <v>19170033474.736794</v>
      </c>
      <c r="AJ177">
        <v>19246713608.63578</v>
      </c>
      <c r="AK177">
        <v>19573907739.98259</v>
      </c>
    </row>
    <row r="178" spans="1:37" hidden="1">
      <c r="A178" t="s">
        <v>4164</v>
      </c>
      <c r="B178" t="s">
        <v>1372</v>
      </c>
      <c r="C178" t="s">
        <v>4893</v>
      </c>
      <c r="D178" t="s">
        <v>4894</v>
      </c>
      <c r="E178" t="str">
        <f t="shared" si="2"/>
        <v>BGR.NY.GDP.MKTP.CD</v>
      </c>
      <c r="F178">
        <v>20039628407.847195</v>
      </c>
      <c r="G178">
        <v>20056237268.711884</v>
      </c>
      <c r="H178">
        <v>19804095242.980907</v>
      </c>
      <c r="I178">
        <v>16959385327.102755</v>
      </c>
      <c r="J178">
        <v>17411160327.857323</v>
      </c>
      <c r="K178">
        <v>17562123539.826809</v>
      </c>
      <c r="L178">
        <v>20261212353.547668</v>
      </c>
      <c r="M178">
        <v>28429026655.96973</v>
      </c>
      <c r="N178">
        <v>23002459531.891075</v>
      </c>
      <c r="O178">
        <v>21746813404.029892</v>
      </c>
      <c r="P178">
        <v>20726300434.703194</v>
      </c>
      <c r="Q178">
        <v>10943548723.760754</v>
      </c>
      <c r="R178">
        <v>10371900499.457384</v>
      </c>
      <c r="S178">
        <v>10831999516.806074</v>
      </c>
      <c r="T178">
        <v>9704877673.4882355</v>
      </c>
      <c r="U178">
        <v>13069087676.729053</v>
      </c>
      <c r="V178">
        <v>8890314314.923521</v>
      </c>
      <c r="W178">
        <v>10053468883.359236</v>
      </c>
      <c r="X178">
        <v>13060786260.892151</v>
      </c>
      <c r="Y178">
        <v>13228374664.81222</v>
      </c>
      <c r="Z178">
        <v>12903546576.088654</v>
      </c>
      <c r="AA178">
        <v>13868600611.9981</v>
      </c>
      <c r="AB178">
        <v>15979194407.509272</v>
      </c>
      <c r="AC178">
        <v>20668176666.365479</v>
      </c>
      <c r="AD178">
        <v>25283228735.915653</v>
      </c>
      <c r="AE178">
        <v>28895083539.800518</v>
      </c>
      <c r="AF178">
        <v>33209188725.28257</v>
      </c>
      <c r="AG178">
        <v>42113655820.482399</v>
      </c>
      <c r="AH178">
        <v>51824867626.646034</v>
      </c>
      <c r="AI178">
        <v>48568714011.516327</v>
      </c>
      <c r="AJ178">
        <v>47726844946.329842</v>
      </c>
      <c r="AK178">
        <v>53514098359.708229</v>
      </c>
    </row>
    <row r="179" spans="1:37">
      <c r="A179" t="s">
        <v>4164</v>
      </c>
      <c r="B179" t="s">
        <v>1372</v>
      </c>
      <c r="C179" t="s">
        <v>4895</v>
      </c>
      <c r="D179" t="s">
        <v>4896</v>
      </c>
      <c r="E179" t="str">
        <f t="shared" si="2"/>
        <v>BGR.SL.TLF.TERT.ZS</v>
      </c>
      <c r="F179" t="s">
        <v>1768</v>
      </c>
      <c r="G179" t="s">
        <v>1768</v>
      </c>
      <c r="H179" t="s">
        <v>1768</v>
      </c>
      <c r="I179" t="s">
        <v>1768</v>
      </c>
      <c r="J179" t="s">
        <v>1768</v>
      </c>
      <c r="K179" t="s">
        <v>1768</v>
      </c>
      <c r="L179" t="s">
        <v>1768</v>
      </c>
      <c r="M179" t="s">
        <v>1768</v>
      </c>
      <c r="N179" t="s">
        <v>1768</v>
      </c>
      <c r="O179" t="s">
        <v>1768</v>
      </c>
      <c r="P179" t="s">
        <v>1768</v>
      </c>
      <c r="Q179" t="s">
        <v>1768</v>
      </c>
      <c r="R179">
        <v>17.600000381469727</v>
      </c>
      <c r="S179">
        <v>17.399999618530273</v>
      </c>
      <c r="T179">
        <v>18.299999237060547</v>
      </c>
      <c r="U179">
        <v>18.799999237060547</v>
      </c>
      <c r="V179">
        <v>19.100000381469727</v>
      </c>
      <c r="W179">
        <v>19.299999237060547</v>
      </c>
      <c r="X179" t="s">
        <v>1768</v>
      </c>
      <c r="Y179" t="s">
        <v>1768</v>
      </c>
      <c r="Z179">
        <v>20.399999618530273</v>
      </c>
      <c r="AA179">
        <v>23.200000762939453</v>
      </c>
      <c r="AB179">
        <v>22.899999618530273</v>
      </c>
      <c r="AC179">
        <v>23.399999618530273</v>
      </c>
      <c r="AD179">
        <v>23.700000762939453</v>
      </c>
      <c r="AE179">
        <v>24.100000381469727</v>
      </c>
      <c r="AF179">
        <v>24.200000762939453</v>
      </c>
      <c r="AG179">
        <v>24.299999237060547</v>
      </c>
      <c r="AH179">
        <v>24.600000381469727</v>
      </c>
      <c r="AI179">
        <v>25.299999237060547</v>
      </c>
      <c r="AJ179">
        <v>25.600000381469727</v>
      </c>
      <c r="AK179" t="s">
        <v>1768</v>
      </c>
    </row>
    <row r="180" spans="1:37" hidden="1">
      <c r="A180" t="s">
        <v>4164</v>
      </c>
      <c r="B180" t="s">
        <v>1372</v>
      </c>
      <c r="C180" t="s">
        <v>4897</v>
      </c>
      <c r="D180" t="s">
        <v>4898</v>
      </c>
      <c r="E180" t="str">
        <f t="shared" si="2"/>
        <v>BGR.SP.DYN.LE00.IN</v>
      </c>
      <c r="F180">
        <v>71.157560975609755</v>
      </c>
      <c r="G180">
        <v>71.571951219512215</v>
      </c>
      <c r="H180">
        <v>71.186097560975625</v>
      </c>
      <c r="I180">
        <v>71.386341463414638</v>
      </c>
      <c r="J180">
        <v>71.499756097560976</v>
      </c>
      <c r="K180">
        <v>71.228048780487796</v>
      </c>
      <c r="L180">
        <v>71.730731707317076</v>
      </c>
      <c r="M180">
        <v>71.526829268292687</v>
      </c>
      <c r="N180">
        <v>71.604390243902444</v>
      </c>
      <c r="O180">
        <v>71.722439024390255</v>
      </c>
      <c r="P180">
        <v>71.64146341463416</v>
      </c>
      <c r="Q180">
        <v>71.560975609756099</v>
      </c>
      <c r="R180">
        <v>71.494390243902444</v>
      </c>
      <c r="S180">
        <v>71.346829268292694</v>
      </c>
      <c r="T180">
        <v>71.208780487804887</v>
      </c>
      <c r="U180">
        <v>71.05341463414635</v>
      </c>
      <c r="V180">
        <v>70.897317073170726</v>
      </c>
      <c r="W180">
        <v>70.351219512195144</v>
      </c>
      <c r="X180">
        <v>71.060975609756113</v>
      </c>
      <c r="Y180">
        <v>71.412195121951228</v>
      </c>
      <c r="Z180">
        <v>71.663414634146349</v>
      </c>
      <c r="AA180">
        <v>71.768292682926841</v>
      </c>
      <c r="AB180">
        <v>71.865853658536579</v>
      </c>
      <c r="AC180">
        <v>72.065853658536597</v>
      </c>
      <c r="AD180">
        <v>72.563414634146341</v>
      </c>
      <c r="AE180">
        <v>72.560975609756099</v>
      </c>
      <c r="AF180">
        <v>72.612195121951217</v>
      </c>
      <c r="AG180">
        <v>72.663414634146349</v>
      </c>
      <c r="AH180">
        <v>72.963414634146346</v>
      </c>
      <c r="AI180">
        <v>73.412195121951228</v>
      </c>
      <c r="AJ180">
        <v>73.512195121951223</v>
      </c>
      <c r="AK180" t="s">
        <v>1768</v>
      </c>
    </row>
    <row r="181" spans="1:37" hidden="1">
      <c r="A181" t="s">
        <v>4164</v>
      </c>
      <c r="B181" t="s">
        <v>1372</v>
      </c>
      <c r="C181" t="s">
        <v>1688</v>
      </c>
      <c r="D181" t="s">
        <v>1689</v>
      </c>
      <c r="E181" t="str">
        <f t="shared" si="2"/>
        <v>BGR.SP.POP.TOTL</v>
      </c>
      <c r="F181">
        <v>8861535</v>
      </c>
      <c r="G181">
        <v>8891117</v>
      </c>
      <c r="H181">
        <v>8917457</v>
      </c>
      <c r="I181">
        <v>8939738</v>
      </c>
      <c r="J181">
        <v>8960679</v>
      </c>
      <c r="K181">
        <v>8960547</v>
      </c>
      <c r="L181">
        <v>8958171</v>
      </c>
      <c r="M181">
        <v>8971359</v>
      </c>
      <c r="N181">
        <v>8981446</v>
      </c>
      <c r="O181">
        <v>8876972</v>
      </c>
      <c r="P181">
        <v>8718289</v>
      </c>
      <c r="Q181">
        <v>8632367</v>
      </c>
      <c r="R181">
        <v>8540164</v>
      </c>
      <c r="S181">
        <v>8472313</v>
      </c>
      <c r="T181">
        <v>8443591</v>
      </c>
      <c r="U181">
        <v>8406067</v>
      </c>
      <c r="V181">
        <v>8362825.9999999991</v>
      </c>
      <c r="W181">
        <v>8312067.9999999991</v>
      </c>
      <c r="X181">
        <v>8256786</v>
      </c>
      <c r="Y181">
        <v>8210624</v>
      </c>
      <c r="Z181">
        <v>8170172</v>
      </c>
      <c r="AA181">
        <v>8020282</v>
      </c>
      <c r="AB181">
        <v>7868468</v>
      </c>
      <c r="AC181">
        <v>7823557</v>
      </c>
      <c r="AD181">
        <v>7781161</v>
      </c>
      <c r="AE181">
        <v>7739900</v>
      </c>
      <c r="AF181">
        <v>7699020</v>
      </c>
      <c r="AG181">
        <v>7659764</v>
      </c>
      <c r="AH181">
        <v>7623395</v>
      </c>
      <c r="AI181">
        <v>7585131</v>
      </c>
      <c r="AJ181">
        <v>7534289</v>
      </c>
      <c r="AK181">
        <v>7476000</v>
      </c>
    </row>
    <row r="182" spans="1:37" hidden="1">
      <c r="A182" t="s">
        <v>4121</v>
      </c>
      <c r="B182" t="s">
        <v>1373</v>
      </c>
      <c r="C182" t="s">
        <v>4889</v>
      </c>
      <c r="D182" t="s">
        <v>4890</v>
      </c>
      <c r="E182" t="str">
        <f t="shared" si="2"/>
        <v>BFA.NY.GDP.DEFL.ZS</v>
      </c>
      <c r="F182">
        <v>51.135669745718168</v>
      </c>
      <c r="G182">
        <v>58.082255848307604</v>
      </c>
      <c r="H182">
        <v>63.336676664501212</v>
      </c>
      <c r="I182">
        <v>66.762758265604276</v>
      </c>
      <c r="J182">
        <v>71.10306211508798</v>
      </c>
      <c r="K182">
        <v>71.641359724858361</v>
      </c>
      <c r="L182">
        <v>67.09523053250355</v>
      </c>
      <c r="M182">
        <v>67.925415364506918</v>
      </c>
      <c r="N182">
        <v>70.240691596205735</v>
      </c>
      <c r="O182">
        <v>73.634455190933707</v>
      </c>
      <c r="P182">
        <v>74.96725018761974</v>
      </c>
      <c r="Q182">
        <v>71.992714065146842</v>
      </c>
      <c r="R182">
        <v>72.156180443860634</v>
      </c>
      <c r="S182">
        <v>71.115803936101671</v>
      </c>
      <c r="T182">
        <v>81.526419364990417</v>
      </c>
      <c r="U182">
        <v>87.045406603388258</v>
      </c>
      <c r="V182">
        <v>87.348938418834919</v>
      </c>
      <c r="W182">
        <v>88.708262469100447</v>
      </c>
      <c r="X182">
        <v>95.751978855799507</v>
      </c>
      <c r="Y182">
        <v>100</v>
      </c>
      <c r="Z182">
        <v>98.335330649967787</v>
      </c>
      <c r="AA182">
        <v>102.27316655249332</v>
      </c>
      <c r="AB182">
        <v>108.62255163854151</v>
      </c>
      <c r="AC182">
        <v>108.82651860189038</v>
      </c>
      <c r="AD182">
        <v>113.10163080105391</v>
      </c>
      <c r="AE182">
        <v>111.13077503069142</v>
      </c>
      <c r="AF182">
        <v>110.39772104291478</v>
      </c>
      <c r="AG182">
        <v>112.89106880743107</v>
      </c>
      <c r="AH182">
        <v>123.23408717176922</v>
      </c>
      <c r="AI182">
        <v>126.16262542725897</v>
      </c>
      <c r="AJ182">
        <v>129.67068818614013</v>
      </c>
      <c r="AK182">
        <v>136.90597765575919</v>
      </c>
    </row>
    <row r="183" spans="1:37" hidden="1">
      <c r="A183" t="s">
        <v>4121</v>
      </c>
      <c r="B183" t="s">
        <v>1373</v>
      </c>
      <c r="C183" t="s">
        <v>4891</v>
      </c>
      <c r="D183" t="s">
        <v>4892</v>
      </c>
      <c r="E183" t="str">
        <f t="shared" si="2"/>
        <v>BFA.NY.GDP.MKTP.KD</v>
      </c>
      <c r="F183">
        <v>1100637951.8432207</v>
      </c>
      <c r="G183">
        <v>1147473436.0413995</v>
      </c>
      <c r="H183">
        <v>1257197102.0899675</v>
      </c>
      <c r="I183">
        <v>1261546812.1835518</v>
      </c>
      <c r="J183">
        <v>1239107720.912302</v>
      </c>
      <c r="K183">
        <v>1344647048.2197149</v>
      </c>
      <c r="L183">
        <v>1451618598.2471523</v>
      </c>
      <c r="M183">
        <v>1448187889.4350197</v>
      </c>
      <c r="N183">
        <v>1532118964.9041038</v>
      </c>
      <c r="O183">
        <v>1565063617.559221</v>
      </c>
      <c r="P183">
        <v>1555627403.2785811</v>
      </c>
      <c r="Q183">
        <v>1696722567.0259354</v>
      </c>
      <c r="R183">
        <v>1700671023.0388858</v>
      </c>
      <c r="S183">
        <v>1759537793.5889368</v>
      </c>
      <c r="T183">
        <v>1782675843.5812907</v>
      </c>
      <c r="U183">
        <v>1884580259.6840806</v>
      </c>
      <c r="V183">
        <v>2092161948.3275084</v>
      </c>
      <c r="W183">
        <v>2224320360.9155712</v>
      </c>
      <c r="X183">
        <v>2386867456.673315</v>
      </c>
      <c r="Y183">
        <v>2563595394.8187742</v>
      </c>
      <c r="Z183">
        <v>2610945548.6994443</v>
      </c>
      <c r="AA183">
        <v>2784535504.3347716</v>
      </c>
      <c r="AB183">
        <v>2915395385.2195244</v>
      </c>
      <c r="AC183">
        <v>3149921832.9947457</v>
      </c>
      <c r="AD183">
        <v>3295911699.125217</v>
      </c>
      <c r="AE183">
        <v>3581061359.4416189</v>
      </c>
      <c r="AF183">
        <v>3823420768.6819</v>
      </c>
      <c r="AG183">
        <v>3961301219.3567543</v>
      </c>
      <c r="AH183">
        <v>4191056890.7233939</v>
      </c>
      <c r="AI183">
        <v>4315340132.3580275</v>
      </c>
      <c r="AJ183">
        <v>4655655008.4817715</v>
      </c>
      <c r="AK183">
        <v>4849461450.3539009</v>
      </c>
    </row>
    <row r="184" spans="1:37" hidden="1">
      <c r="A184" t="s">
        <v>4121</v>
      </c>
      <c r="B184" t="s">
        <v>1373</v>
      </c>
      <c r="C184" t="s">
        <v>4893</v>
      </c>
      <c r="D184" t="s">
        <v>4894</v>
      </c>
      <c r="E184" t="str">
        <f t="shared" si="2"/>
        <v>BFA.NY.GDP.MKTP.CD</v>
      </c>
      <c r="F184">
        <v>1928533240.8640947</v>
      </c>
      <c r="G184">
        <v>1775851757.5899241</v>
      </c>
      <c r="H184">
        <v>1754376729.2261326</v>
      </c>
      <c r="I184">
        <v>1600261928.0429611</v>
      </c>
      <c r="J184">
        <v>1459869021.8840785</v>
      </c>
      <c r="K184">
        <v>1552503401.769207</v>
      </c>
      <c r="L184">
        <v>2036338145.9129164</v>
      </c>
      <c r="M184">
        <v>2369847237.6840005</v>
      </c>
      <c r="N184">
        <v>2616051318.6382055</v>
      </c>
      <c r="O184">
        <v>2615598478.8201194</v>
      </c>
      <c r="P184">
        <v>3101309668.4400992</v>
      </c>
      <c r="Q184">
        <v>3135055824.2756953</v>
      </c>
      <c r="R184">
        <v>2240264677.0108638</v>
      </c>
      <c r="S184">
        <v>2332018010.6048908</v>
      </c>
      <c r="T184">
        <v>1895306626.2246635</v>
      </c>
      <c r="U184">
        <v>2379510500.9623971</v>
      </c>
      <c r="V184">
        <v>2586563406.9264274</v>
      </c>
      <c r="W184">
        <v>2447666540.0761375</v>
      </c>
      <c r="X184">
        <v>2804910748.3691287</v>
      </c>
      <c r="Y184">
        <v>3014661262.3029666</v>
      </c>
      <c r="Z184">
        <v>2610945548.6994443</v>
      </c>
      <c r="AA184">
        <v>2812839821.1687789</v>
      </c>
      <c r="AB184">
        <v>3289645662.4936452</v>
      </c>
      <c r="AC184">
        <v>4270385658.525929</v>
      </c>
      <c r="AD184">
        <v>5108983826.5614805</v>
      </c>
      <c r="AE184">
        <v>5462710352.0512991</v>
      </c>
      <c r="AF184">
        <v>5844670799.5653048</v>
      </c>
      <c r="AG184">
        <v>6755806771.9939575</v>
      </c>
      <c r="AH184">
        <v>8350621915.5445385</v>
      </c>
      <c r="AI184">
        <v>8348161529.5667391</v>
      </c>
      <c r="AJ184">
        <v>8825364007.647747</v>
      </c>
      <c r="AK184">
        <v>10187211703.584702</v>
      </c>
    </row>
    <row r="185" spans="1:37">
      <c r="A185" t="s">
        <v>4121</v>
      </c>
      <c r="B185" t="s">
        <v>1373</v>
      </c>
      <c r="C185" t="s">
        <v>4895</v>
      </c>
      <c r="D185" t="s">
        <v>4896</v>
      </c>
      <c r="E185" t="str">
        <f t="shared" si="2"/>
        <v>BFA.SL.TLF.TERT.ZS</v>
      </c>
      <c r="F185" t="s">
        <v>1768</v>
      </c>
      <c r="G185" t="s">
        <v>1768</v>
      </c>
      <c r="H185" t="s">
        <v>1768</v>
      </c>
      <c r="I185" t="s">
        <v>1768</v>
      </c>
      <c r="J185" t="s">
        <v>1768</v>
      </c>
      <c r="K185" t="s">
        <v>1768</v>
      </c>
      <c r="L185" t="s">
        <v>1768</v>
      </c>
      <c r="M185" t="s">
        <v>1768</v>
      </c>
      <c r="N185" t="s">
        <v>1768</v>
      </c>
      <c r="O185" t="s">
        <v>1768</v>
      </c>
      <c r="P185" t="s">
        <v>1768</v>
      </c>
      <c r="Q185" t="s">
        <v>1768</v>
      </c>
      <c r="R185" t="s">
        <v>1768</v>
      </c>
      <c r="S185" t="s">
        <v>1768</v>
      </c>
      <c r="T185" t="s">
        <v>1768</v>
      </c>
      <c r="U185" t="s">
        <v>1768</v>
      </c>
      <c r="V185" t="s">
        <v>1768</v>
      </c>
      <c r="W185" t="s">
        <v>1768</v>
      </c>
      <c r="X185" t="s">
        <v>1768</v>
      </c>
      <c r="Y185" t="s">
        <v>1768</v>
      </c>
      <c r="Z185" t="s">
        <v>1768</v>
      </c>
      <c r="AA185" t="s">
        <v>1768</v>
      </c>
      <c r="AB185" t="s">
        <v>1768</v>
      </c>
      <c r="AC185" t="s">
        <v>1768</v>
      </c>
      <c r="AD185" t="s">
        <v>1768</v>
      </c>
      <c r="AE185" t="s">
        <v>1768</v>
      </c>
      <c r="AF185" t="s">
        <v>1768</v>
      </c>
      <c r="AG185" t="s">
        <v>1768</v>
      </c>
      <c r="AH185" t="s">
        <v>1768</v>
      </c>
      <c r="AI185" t="s">
        <v>1768</v>
      </c>
      <c r="AJ185" t="s">
        <v>1768</v>
      </c>
      <c r="AK185" t="s">
        <v>1768</v>
      </c>
    </row>
    <row r="186" spans="1:37" hidden="1">
      <c r="A186" t="s">
        <v>4121</v>
      </c>
      <c r="B186" t="s">
        <v>1373</v>
      </c>
      <c r="C186" t="s">
        <v>4897</v>
      </c>
      <c r="D186" t="s">
        <v>4898</v>
      </c>
      <c r="E186" t="str">
        <f t="shared" si="2"/>
        <v>BFA.SP.DYN.LE00.IN</v>
      </c>
      <c r="F186">
        <v>46.331609756097571</v>
      </c>
      <c r="G186">
        <v>46.785048780487813</v>
      </c>
      <c r="H186">
        <v>47.179951219512198</v>
      </c>
      <c r="I186">
        <v>47.511341463414638</v>
      </c>
      <c r="J186">
        <v>47.778219512195129</v>
      </c>
      <c r="K186">
        <v>47.981585365853654</v>
      </c>
      <c r="L186">
        <v>48.128439024390246</v>
      </c>
      <c r="M186">
        <v>48.233829268292695</v>
      </c>
      <c r="N186">
        <v>48.315219512195128</v>
      </c>
      <c r="O186">
        <v>48.384634146341469</v>
      </c>
      <c r="P186">
        <v>48.453048780487812</v>
      </c>
      <c r="Q186">
        <v>48.527414634146346</v>
      </c>
      <c r="R186">
        <v>48.611731707317084</v>
      </c>
      <c r="S186">
        <v>48.710024390243902</v>
      </c>
      <c r="T186">
        <v>48.830829268292689</v>
      </c>
      <c r="U186">
        <v>48.97975609756098</v>
      </c>
      <c r="V186">
        <v>49.159439024390245</v>
      </c>
      <c r="W186">
        <v>49.369975609756104</v>
      </c>
      <c r="X186">
        <v>49.610341463414642</v>
      </c>
      <c r="Y186">
        <v>49.885487804878061</v>
      </c>
      <c r="Z186">
        <v>50.201292682926841</v>
      </c>
      <c r="AA186">
        <v>50.565560975609763</v>
      </c>
      <c r="AB186">
        <v>50.977634146341472</v>
      </c>
      <c r="AC186">
        <v>51.432365853658546</v>
      </c>
      <c r="AD186">
        <v>51.922219512195127</v>
      </c>
      <c r="AE186">
        <v>52.435195121951232</v>
      </c>
      <c r="AF186">
        <v>52.957902439024402</v>
      </c>
      <c r="AG186">
        <v>53.476951219512195</v>
      </c>
      <c r="AH186">
        <v>53.982487804878055</v>
      </c>
      <c r="AI186">
        <v>54.466048780487817</v>
      </c>
      <c r="AJ186">
        <v>54.924195121951222</v>
      </c>
      <c r="AK186" t="s">
        <v>1768</v>
      </c>
    </row>
    <row r="187" spans="1:37" hidden="1">
      <c r="A187" t="s">
        <v>4121</v>
      </c>
      <c r="B187" t="s">
        <v>1373</v>
      </c>
      <c r="C187" t="s">
        <v>1688</v>
      </c>
      <c r="D187" t="s">
        <v>1689</v>
      </c>
      <c r="E187" t="str">
        <f t="shared" si="2"/>
        <v>BFA.SP.POP.TOTL</v>
      </c>
      <c r="F187">
        <v>7212088</v>
      </c>
      <c r="G187">
        <v>7388473</v>
      </c>
      <c r="H187">
        <v>7572382</v>
      </c>
      <c r="I187">
        <v>7763888</v>
      </c>
      <c r="J187">
        <v>7963009</v>
      </c>
      <c r="K187">
        <v>8169792</v>
      </c>
      <c r="L187">
        <v>8384383</v>
      </c>
      <c r="M187">
        <v>8606963</v>
      </c>
      <c r="N187">
        <v>8837666</v>
      </c>
      <c r="O187">
        <v>9076631</v>
      </c>
      <c r="P187">
        <v>9323996</v>
      </c>
      <c r="Q187">
        <v>9580035</v>
      </c>
      <c r="R187">
        <v>9844931</v>
      </c>
      <c r="S187">
        <v>10118634</v>
      </c>
      <c r="T187">
        <v>10401025</v>
      </c>
      <c r="U187">
        <v>10692138</v>
      </c>
      <c r="V187">
        <v>10992170</v>
      </c>
      <c r="W187">
        <v>11301608</v>
      </c>
      <c r="X187">
        <v>11621159</v>
      </c>
      <c r="Y187">
        <v>11951701</v>
      </c>
      <c r="Z187">
        <v>12294012</v>
      </c>
      <c r="AA187">
        <v>12648474</v>
      </c>
      <c r="AB187">
        <v>13015435</v>
      </c>
      <c r="AC187">
        <v>13395599</v>
      </c>
      <c r="AD187">
        <v>13789736</v>
      </c>
      <c r="AE187">
        <v>14198463</v>
      </c>
      <c r="AF187">
        <v>14622202</v>
      </c>
      <c r="AG187">
        <v>15061127</v>
      </c>
      <c r="AH187">
        <v>15515258</v>
      </c>
      <c r="AI187">
        <v>15984479</v>
      </c>
      <c r="AJ187">
        <v>16468714</v>
      </c>
      <c r="AK187">
        <v>16967845</v>
      </c>
    </row>
    <row r="188" spans="1:37" hidden="1">
      <c r="A188" t="s">
        <v>4052</v>
      </c>
      <c r="B188" t="s">
        <v>1374</v>
      </c>
      <c r="C188" t="s">
        <v>4889</v>
      </c>
      <c r="D188" t="s">
        <v>4890</v>
      </c>
      <c r="E188" t="str">
        <f t="shared" si="2"/>
        <v>BDI.NY.GDP.DEFL.ZS</v>
      </c>
      <c r="F188">
        <v>9.6704102617693621</v>
      </c>
      <c r="G188">
        <v>9.0840628180295209</v>
      </c>
      <c r="H188">
        <v>9.5993128182182659</v>
      </c>
      <c r="I188">
        <v>10.216409327699118</v>
      </c>
      <c r="J188">
        <v>11.97528627777705</v>
      </c>
      <c r="K188">
        <v>12.582294256557372</v>
      </c>
      <c r="L188">
        <v>12.046613869191541</v>
      </c>
      <c r="M188">
        <v>11.634885293646278</v>
      </c>
      <c r="N188">
        <v>12.041085050756028</v>
      </c>
      <c r="O188">
        <v>13.818010226173904</v>
      </c>
      <c r="P188">
        <v>14.645095732194878</v>
      </c>
      <c r="Q188">
        <v>15.244540118499044</v>
      </c>
      <c r="R188">
        <v>16.068013696714356</v>
      </c>
      <c r="S188">
        <v>17.312103064433803</v>
      </c>
      <c r="T188">
        <v>18.46135758634513</v>
      </c>
      <c r="U188">
        <v>21.434136779791164</v>
      </c>
      <c r="V188">
        <v>24.532036446477733</v>
      </c>
      <c r="W188">
        <v>32.479873909461411</v>
      </c>
      <c r="X188">
        <v>36.199000060059774</v>
      </c>
      <c r="Y188">
        <v>41.612249303550975</v>
      </c>
      <c r="Z188">
        <v>55.483332120805848</v>
      </c>
      <c r="AA188">
        <v>61.661009450595962</v>
      </c>
      <c r="AB188">
        <v>62.773834159132576</v>
      </c>
      <c r="AC188">
        <v>71.939038745744497</v>
      </c>
      <c r="AD188">
        <v>82.626372656173871</v>
      </c>
      <c r="AE188">
        <v>100</v>
      </c>
      <c r="AF188">
        <v>99.924777656010761</v>
      </c>
      <c r="AG188">
        <v>106.96550299865157</v>
      </c>
      <c r="AH188">
        <v>137.09068555818422</v>
      </c>
      <c r="AI188">
        <v>153.95794411633662</v>
      </c>
      <c r="AJ188">
        <v>165.71752267019349</v>
      </c>
      <c r="AK188">
        <v>187.01961901813146</v>
      </c>
    </row>
    <row r="189" spans="1:37" hidden="1">
      <c r="A189" t="s">
        <v>4052</v>
      </c>
      <c r="B189" t="s">
        <v>1374</v>
      </c>
      <c r="C189" t="s">
        <v>4891</v>
      </c>
      <c r="D189" t="s">
        <v>4892</v>
      </c>
      <c r="E189" t="str">
        <f t="shared" si="2"/>
        <v>BDI.NY.GDP.MKTP.KD</v>
      </c>
      <c r="F189">
        <v>658995547.87810659</v>
      </c>
      <c r="G189">
        <v>739150992.31143272</v>
      </c>
      <c r="H189">
        <v>731363298.80666733</v>
      </c>
      <c r="I189">
        <v>758535836.83684015</v>
      </c>
      <c r="J189">
        <v>759715693.8981837</v>
      </c>
      <c r="K189">
        <v>849234362.95935154</v>
      </c>
      <c r="L189">
        <v>876836012.29591048</v>
      </c>
      <c r="M189">
        <v>925089140.83034468</v>
      </c>
      <c r="N189">
        <v>971630600.88847065</v>
      </c>
      <c r="O189">
        <v>984742777.54186332</v>
      </c>
      <c r="P189">
        <v>1019207023.2811086</v>
      </c>
      <c r="Q189">
        <v>1070135131.3878196</v>
      </c>
      <c r="R189">
        <v>1080943478.716187</v>
      </c>
      <c r="S189">
        <v>1013492605.6442984</v>
      </c>
      <c r="T189">
        <v>974675838.84812319</v>
      </c>
      <c r="U189">
        <v>897481512.41135442</v>
      </c>
      <c r="V189">
        <v>825682991.41844308</v>
      </c>
      <c r="W189">
        <v>812554631.85488784</v>
      </c>
      <c r="X189">
        <v>851150976.86799562</v>
      </c>
      <c r="Y189">
        <v>842554352.00163209</v>
      </c>
      <c r="Z189">
        <v>835334806.59729481</v>
      </c>
      <c r="AA189">
        <v>852507678.91387343</v>
      </c>
      <c r="AB189">
        <v>890414598.42311954</v>
      </c>
      <c r="AC189">
        <v>879518346.03861952</v>
      </c>
      <c r="AD189">
        <v>922031252.83553874</v>
      </c>
      <c r="AE189">
        <v>930329534.11106038</v>
      </c>
      <c r="AF189">
        <v>980424592.19732773</v>
      </c>
      <c r="AG189">
        <v>1027346065.5850722</v>
      </c>
      <c r="AH189">
        <v>1079207715.2800336</v>
      </c>
      <c r="AI189">
        <v>1116639230.0875359</v>
      </c>
      <c r="AJ189">
        <v>1158914103.0875325</v>
      </c>
      <c r="AK189">
        <v>1207491444.2171507</v>
      </c>
    </row>
    <row r="190" spans="1:37" hidden="1">
      <c r="A190" t="s">
        <v>4052</v>
      </c>
      <c r="B190" t="s">
        <v>1374</v>
      </c>
      <c r="C190" t="s">
        <v>4893</v>
      </c>
      <c r="D190" t="s">
        <v>4894</v>
      </c>
      <c r="E190" t="str">
        <f t="shared" si="2"/>
        <v>BDI.NY.GDP.MKTP.CD</v>
      </c>
      <c r="F190">
        <v>919726666.66666663</v>
      </c>
      <c r="G190">
        <v>969046666.66666663</v>
      </c>
      <c r="H190">
        <v>1013222222.2222222</v>
      </c>
      <c r="I190">
        <v>1082926304.464766</v>
      </c>
      <c r="J190">
        <v>987143931.16698694</v>
      </c>
      <c r="K190">
        <v>1149979285.7734692</v>
      </c>
      <c r="L190">
        <v>1201725497.065779</v>
      </c>
      <c r="M190">
        <v>1131466494.0110068</v>
      </c>
      <c r="N190">
        <v>1082403219.4878733</v>
      </c>
      <c r="O190">
        <v>1113924130.4114907</v>
      </c>
      <c r="P190">
        <v>1132101252.5181746</v>
      </c>
      <c r="Q190">
        <v>1167398478.3459036</v>
      </c>
      <c r="R190">
        <v>1083037670.624043</v>
      </c>
      <c r="S190">
        <v>938632612.05930805</v>
      </c>
      <c r="T190">
        <v>925030590.28033388</v>
      </c>
      <c r="U190">
        <v>1000428393.949343</v>
      </c>
      <c r="V190">
        <v>869033856.31709325</v>
      </c>
      <c r="W190">
        <v>972896267.91542494</v>
      </c>
      <c r="X190">
        <v>893770806.07764149</v>
      </c>
      <c r="Y190">
        <v>808077223.36574638</v>
      </c>
      <c r="Z190">
        <v>835334806.59729481</v>
      </c>
      <c r="AA190">
        <v>822283637.16766512</v>
      </c>
      <c r="AB190">
        <v>780031535.83315957</v>
      </c>
      <c r="AC190">
        <v>759114690.23192596</v>
      </c>
      <c r="AD190">
        <v>898848340.94875872</v>
      </c>
      <c r="AE190">
        <v>1117254387.1003532</v>
      </c>
      <c r="AF190">
        <v>1237332893.2158751</v>
      </c>
      <c r="AG190">
        <v>1319347899.8945103</v>
      </c>
      <c r="AH190">
        <v>1620694245.2552588</v>
      </c>
      <c r="AI190">
        <v>1815182228.4112227</v>
      </c>
      <c r="AJ190">
        <v>2026862708.4720242</v>
      </c>
      <c r="AK190">
        <v>2325972144.3482151</v>
      </c>
    </row>
    <row r="191" spans="1:37">
      <c r="A191" t="s">
        <v>4052</v>
      </c>
      <c r="B191" t="s">
        <v>1374</v>
      </c>
      <c r="C191" t="s">
        <v>4895</v>
      </c>
      <c r="D191" t="s">
        <v>4896</v>
      </c>
      <c r="E191" t="str">
        <f t="shared" si="2"/>
        <v>BDI.SL.TLF.TERT.ZS</v>
      </c>
      <c r="F191" t="s">
        <v>1768</v>
      </c>
      <c r="G191" t="s">
        <v>1768</v>
      </c>
      <c r="H191" t="s">
        <v>1768</v>
      </c>
      <c r="I191" t="s">
        <v>1768</v>
      </c>
      <c r="J191" t="s">
        <v>1768</v>
      </c>
      <c r="K191" t="s">
        <v>1768</v>
      </c>
      <c r="L191" t="s">
        <v>1768</v>
      </c>
      <c r="M191" t="s">
        <v>1768</v>
      </c>
      <c r="N191" t="s">
        <v>1768</v>
      </c>
      <c r="O191" t="s">
        <v>1768</v>
      </c>
      <c r="P191" t="s">
        <v>1768</v>
      </c>
      <c r="Q191" t="s">
        <v>1768</v>
      </c>
      <c r="R191" t="s">
        <v>1768</v>
      </c>
      <c r="S191" t="s">
        <v>1768</v>
      </c>
      <c r="T191" t="s">
        <v>1768</v>
      </c>
      <c r="U191" t="s">
        <v>1768</v>
      </c>
      <c r="V191" t="s">
        <v>1768</v>
      </c>
      <c r="W191" t="s">
        <v>1768</v>
      </c>
      <c r="X191" t="s">
        <v>1768</v>
      </c>
      <c r="Y191" t="s">
        <v>1768</v>
      </c>
      <c r="Z191" t="s">
        <v>1768</v>
      </c>
      <c r="AA191" t="s">
        <v>1768</v>
      </c>
      <c r="AB191" t="s">
        <v>1768</v>
      </c>
      <c r="AC191" t="s">
        <v>1768</v>
      </c>
      <c r="AD191" t="s">
        <v>1768</v>
      </c>
      <c r="AE191" t="s">
        <v>1768</v>
      </c>
      <c r="AF191" t="s">
        <v>1768</v>
      </c>
      <c r="AG191" t="s">
        <v>1768</v>
      </c>
      <c r="AH191" t="s">
        <v>1768</v>
      </c>
      <c r="AI191" t="s">
        <v>1768</v>
      </c>
      <c r="AJ191" t="s">
        <v>1768</v>
      </c>
      <c r="AK191" t="s">
        <v>1768</v>
      </c>
    </row>
    <row r="192" spans="1:37" hidden="1">
      <c r="A192" t="s">
        <v>4052</v>
      </c>
      <c r="B192" t="s">
        <v>1374</v>
      </c>
      <c r="C192" t="s">
        <v>4897</v>
      </c>
      <c r="D192" t="s">
        <v>4898</v>
      </c>
      <c r="E192" t="str">
        <f t="shared" si="2"/>
        <v>BDI.SP.DYN.LE00.IN</v>
      </c>
      <c r="F192">
        <v>46.859317073170736</v>
      </c>
      <c r="G192">
        <v>47.225512195121951</v>
      </c>
      <c r="H192">
        <v>47.559804878048787</v>
      </c>
      <c r="I192">
        <v>47.846292682926837</v>
      </c>
      <c r="J192">
        <v>48.062512195121954</v>
      </c>
      <c r="K192">
        <v>48.160560975609762</v>
      </c>
      <c r="L192">
        <v>48.086951219512201</v>
      </c>
      <c r="M192">
        <v>47.830146341463426</v>
      </c>
      <c r="N192">
        <v>47.406121951219518</v>
      </c>
      <c r="O192">
        <v>46.849804878048786</v>
      </c>
      <c r="P192">
        <v>46.227146341463417</v>
      </c>
      <c r="Q192">
        <v>45.62153658536586</v>
      </c>
      <c r="R192">
        <v>45.110951219512202</v>
      </c>
      <c r="S192">
        <v>44.753756097560988</v>
      </c>
      <c r="T192">
        <v>44.57846341463415</v>
      </c>
      <c r="U192">
        <v>44.588512195121957</v>
      </c>
      <c r="V192">
        <v>44.758414634146348</v>
      </c>
      <c r="W192">
        <v>45.026707317073175</v>
      </c>
      <c r="X192">
        <v>45.338439024390254</v>
      </c>
      <c r="Y192">
        <v>45.67056097560976</v>
      </c>
      <c r="Z192">
        <v>46.005048780487812</v>
      </c>
      <c r="AA192">
        <v>46.336390243902443</v>
      </c>
      <c r="AB192">
        <v>46.673073170731712</v>
      </c>
      <c r="AC192">
        <v>47.021560975609759</v>
      </c>
      <c r="AD192">
        <v>47.380365853658539</v>
      </c>
      <c r="AE192">
        <v>47.751463414634152</v>
      </c>
      <c r="AF192">
        <v>48.138878048780491</v>
      </c>
      <c r="AG192">
        <v>48.546634146341468</v>
      </c>
      <c r="AH192">
        <v>48.975756097560982</v>
      </c>
      <c r="AI192">
        <v>49.421268292682932</v>
      </c>
      <c r="AJ192">
        <v>49.877219512195126</v>
      </c>
      <c r="AK192" t="s">
        <v>1768</v>
      </c>
    </row>
    <row r="193" spans="1:37" hidden="1">
      <c r="A193" t="s">
        <v>4052</v>
      </c>
      <c r="B193" t="s">
        <v>1374</v>
      </c>
      <c r="C193" t="s">
        <v>1688</v>
      </c>
      <c r="D193" t="s">
        <v>1689</v>
      </c>
      <c r="E193" t="str">
        <f t="shared" si="2"/>
        <v>BDI.SP.POP.TOTL</v>
      </c>
      <c r="F193">
        <v>4129997</v>
      </c>
      <c r="G193">
        <v>4257303</v>
      </c>
      <c r="H193">
        <v>4395560</v>
      </c>
      <c r="I193">
        <v>4542467</v>
      </c>
      <c r="J193">
        <v>4695065</v>
      </c>
      <c r="K193">
        <v>4850597</v>
      </c>
      <c r="L193">
        <v>5008201</v>
      </c>
      <c r="M193">
        <v>5166403</v>
      </c>
      <c r="N193">
        <v>5321108</v>
      </c>
      <c r="O193">
        <v>5467413</v>
      </c>
      <c r="P193">
        <v>5601720</v>
      </c>
      <c r="Q193">
        <v>5724030</v>
      </c>
      <c r="R193">
        <v>5835071</v>
      </c>
      <c r="S193">
        <v>5933293</v>
      </c>
      <c r="T193">
        <v>6017127</v>
      </c>
      <c r="U193">
        <v>6086751</v>
      </c>
      <c r="V193">
        <v>6140258</v>
      </c>
      <c r="W193">
        <v>6181493</v>
      </c>
      <c r="X193">
        <v>6223515</v>
      </c>
      <c r="Y193">
        <v>6283662</v>
      </c>
      <c r="Z193">
        <v>6374347</v>
      </c>
      <c r="AA193">
        <v>6499653</v>
      </c>
      <c r="AB193">
        <v>6656071</v>
      </c>
      <c r="AC193">
        <v>6838764</v>
      </c>
      <c r="AD193">
        <v>7039534</v>
      </c>
      <c r="AE193">
        <v>7251424</v>
      </c>
      <c r="AF193">
        <v>7474363</v>
      </c>
      <c r="AG193">
        <v>7707781</v>
      </c>
      <c r="AH193">
        <v>7943385</v>
      </c>
      <c r="AI193">
        <v>8170853</v>
      </c>
      <c r="AJ193">
        <v>8382849</v>
      </c>
      <c r="AK193">
        <v>8575172</v>
      </c>
    </row>
    <row r="194" spans="1:37" hidden="1">
      <c r="A194" t="s">
        <v>3993</v>
      </c>
      <c r="B194" t="s">
        <v>1375</v>
      </c>
      <c r="C194" t="s">
        <v>4889</v>
      </c>
      <c r="D194" t="s">
        <v>4890</v>
      </c>
      <c r="E194" t="str">
        <f t="shared" si="2"/>
        <v>KHM.NY.GDP.DEFL.ZS</v>
      </c>
      <c r="F194" t="s">
        <v>1768</v>
      </c>
      <c r="G194" t="s">
        <v>1768</v>
      </c>
      <c r="H194" t="s">
        <v>1768</v>
      </c>
      <c r="I194" t="s">
        <v>1768</v>
      </c>
      <c r="J194" t="s">
        <v>1768</v>
      </c>
      <c r="K194" t="s">
        <v>1768</v>
      </c>
      <c r="L194" t="s">
        <v>1768</v>
      </c>
      <c r="M194" t="s">
        <v>1768</v>
      </c>
      <c r="N194" t="s">
        <v>1768</v>
      </c>
      <c r="O194" t="s">
        <v>1768</v>
      </c>
      <c r="P194" t="s">
        <v>1768</v>
      </c>
      <c r="Q194" t="s">
        <v>1768</v>
      </c>
      <c r="R194" t="s">
        <v>1768</v>
      </c>
      <c r="S194">
        <v>79.953308384444426</v>
      </c>
      <c r="T194">
        <v>76.423977426826923</v>
      </c>
      <c r="U194">
        <v>85.224584343666592</v>
      </c>
      <c r="V194">
        <v>88.213167529338762</v>
      </c>
      <c r="W194">
        <v>92.082214182666746</v>
      </c>
      <c r="X194">
        <v>101.30301432459841</v>
      </c>
      <c r="Y194">
        <v>103.31030519242009</v>
      </c>
      <c r="Z194">
        <v>100.000630748719</v>
      </c>
      <c r="AA194">
        <v>102.64347548373269</v>
      </c>
      <c r="AB194">
        <v>103.37855058420142</v>
      </c>
      <c r="AC194">
        <v>105.23680327995145</v>
      </c>
      <c r="AD194">
        <v>110.3131513991212</v>
      </c>
      <c r="AE194">
        <v>117.0165285455076</v>
      </c>
      <c r="AF194">
        <v>122.43429883588601</v>
      </c>
      <c r="AG194">
        <v>130.4160897973606</v>
      </c>
      <c r="AH194">
        <v>146.39699914235246</v>
      </c>
      <c r="AI194">
        <v>150.06334313472377</v>
      </c>
      <c r="AJ194">
        <v>154.74620912073317</v>
      </c>
      <c r="AK194">
        <v>160.73061524279552</v>
      </c>
    </row>
    <row r="195" spans="1:37" hidden="1">
      <c r="A195" t="s">
        <v>3993</v>
      </c>
      <c r="B195" t="s">
        <v>1375</v>
      </c>
      <c r="C195" t="s">
        <v>4891</v>
      </c>
      <c r="D195" t="s">
        <v>4892</v>
      </c>
      <c r="E195" t="str">
        <f t="shared" ref="E195:E258" si="3">CONCATENATE(B195,".",D195)</f>
        <v>KHM.NY.GDP.MKTP.KD</v>
      </c>
      <c r="F195" t="s">
        <v>1768</v>
      </c>
      <c r="G195" t="s">
        <v>1768</v>
      </c>
      <c r="H195" t="s">
        <v>1768</v>
      </c>
      <c r="I195" t="s">
        <v>1768</v>
      </c>
      <c r="J195" t="s">
        <v>1768</v>
      </c>
      <c r="K195" t="s">
        <v>1768</v>
      </c>
      <c r="L195" t="s">
        <v>1768</v>
      </c>
      <c r="M195" t="s">
        <v>1768</v>
      </c>
      <c r="N195" t="s">
        <v>1768</v>
      </c>
      <c r="O195" t="s">
        <v>1768</v>
      </c>
      <c r="P195" t="s">
        <v>1768</v>
      </c>
      <c r="Q195" t="s">
        <v>1768</v>
      </c>
      <c r="R195" t="s">
        <v>1768</v>
      </c>
      <c r="S195">
        <v>2211084361.7175746</v>
      </c>
      <c r="T195">
        <v>2412281198.4361882</v>
      </c>
      <c r="U195">
        <v>2567702131.222312</v>
      </c>
      <c r="V195">
        <v>2706674884.7909031</v>
      </c>
      <c r="W195">
        <v>2858784408.4538112</v>
      </c>
      <c r="X195">
        <v>3001981855.7410078</v>
      </c>
      <c r="Y195">
        <v>3359510627.74334</v>
      </c>
      <c r="Z195">
        <v>3654031716.2764916</v>
      </c>
      <c r="AA195">
        <v>3947765865.5570412</v>
      </c>
      <c r="AB195">
        <v>4211787742.8054895</v>
      </c>
      <c r="AC195">
        <v>4570038145.4131536</v>
      </c>
      <c r="AD195">
        <v>5042604252.6658077</v>
      </c>
      <c r="AE195">
        <v>5710753630.4434538</v>
      </c>
      <c r="AF195">
        <v>6325863881.6222029</v>
      </c>
      <c r="AG195">
        <v>6971897273.0078011</v>
      </c>
      <c r="AH195">
        <v>7438427180.4810858</v>
      </c>
      <c r="AI195">
        <v>7444876070.6724577</v>
      </c>
      <c r="AJ195">
        <v>7888819880.594491</v>
      </c>
      <c r="AK195">
        <v>8435594576.2592392</v>
      </c>
    </row>
    <row r="196" spans="1:37" hidden="1">
      <c r="A196" t="s">
        <v>3993</v>
      </c>
      <c r="B196" t="s">
        <v>1375</v>
      </c>
      <c r="C196" t="s">
        <v>4893</v>
      </c>
      <c r="D196" t="s">
        <v>4894</v>
      </c>
      <c r="E196" t="str">
        <f t="shared" si="3"/>
        <v>KHM.NY.GDP.MKTP.CD</v>
      </c>
      <c r="F196" t="s">
        <v>1768</v>
      </c>
      <c r="G196" t="s">
        <v>1768</v>
      </c>
      <c r="H196" t="s">
        <v>1768</v>
      </c>
      <c r="I196" t="s">
        <v>1768</v>
      </c>
      <c r="J196" t="s">
        <v>1768</v>
      </c>
      <c r="K196" t="s">
        <v>1768</v>
      </c>
      <c r="L196" t="s">
        <v>1768</v>
      </c>
      <c r="M196" t="s">
        <v>1768</v>
      </c>
      <c r="N196" t="s">
        <v>1768</v>
      </c>
      <c r="O196" t="s">
        <v>1768</v>
      </c>
      <c r="P196" t="s">
        <v>1768</v>
      </c>
      <c r="Q196" t="s">
        <v>1768</v>
      </c>
      <c r="R196" t="s">
        <v>1768</v>
      </c>
      <c r="S196">
        <v>2533727592.0287209</v>
      </c>
      <c r="T196">
        <v>2791435218.7077508</v>
      </c>
      <c r="U196">
        <v>3441205624.3435631</v>
      </c>
      <c r="V196">
        <v>3506695722.7036567</v>
      </c>
      <c r="W196">
        <v>3443413331.6401134</v>
      </c>
      <c r="X196">
        <v>3120425502.569675</v>
      </c>
      <c r="Y196">
        <v>3517242477.2336836</v>
      </c>
      <c r="Z196">
        <v>3654031716.2764916</v>
      </c>
      <c r="AA196">
        <v>3979813387.8395772</v>
      </c>
      <c r="AB196">
        <v>4284028138.3485065</v>
      </c>
      <c r="AC196">
        <v>4658246906.6579542</v>
      </c>
      <c r="AD196">
        <v>5337833255.9453974</v>
      </c>
      <c r="AE196">
        <v>6293046162.1139889</v>
      </c>
      <c r="AF196">
        <v>7274424518.5676403</v>
      </c>
      <c r="AG196">
        <v>8639164917.0373745</v>
      </c>
      <c r="AH196">
        <v>10351829065.601301</v>
      </c>
      <c r="AI196">
        <v>10401935531.824463</v>
      </c>
      <c r="AJ196">
        <v>11242266333.924591</v>
      </c>
      <c r="AK196">
        <v>12875310958.714376</v>
      </c>
    </row>
    <row r="197" spans="1:37">
      <c r="A197" t="s">
        <v>3993</v>
      </c>
      <c r="B197" t="s">
        <v>1375</v>
      </c>
      <c r="C197" t="s">
        <v>4895</v>
      </c>
      <c r="D197" t="s">
        <v>4896</v>
      </c>
      <c r="E197" t="str">
        <f t="shared" si="3"/>
        <v>KHM.SL.TLF.TERT.ZS</v>
      </c>
      <c r="F197" t="s">
        <v>1768</v>
      </c>
      <c r="G197" t="s">
        <v>1768</v>
      </c>
      <c r="H197" t="s">
        <v>1768</v>
      </c>
      <c r="I197" t="s">
        <v>1768</v>
      </c>
      <c r="J197" t="s">
        <v>1768</v>
      </c>
      <c r="K197" t="s">
        <v>1768</v>
      </c>
      <c r="L197" t="s">
        <v>1768</v>
      </c>
      <c r="M197" t="s">
        <v>1768</v>
      </c>
      <c r="N197" t="s">
        <v>1768</v>
      </c>
      <c r="O197" t="s">
        <v>1768</v>
      </c>
      <c r="P197" t="s">
        <v>1768</v>
      </c>
      <c r="Q197" t="s">
        <v>1768</v>
      </c>
      <c r="R197" t="s">
        <v>1768</v>
      </c>
      <c r="S197" t="s">
        <v>1768</v>
      </c>
      <c r="T197" t="s">
        <v>1768</v>
      </c>
      <c r="U197" t="s">
        <v>1768</v>
      </c>
      <c r="V197" t="s">
        <v>1768</v>
      </c>
      <c r="W197" t="s">
        <v>1768</v>
      </c>
      <c r="X197" t="s">
        <v>1768</v>
      </c>
      <c r="Y197" t="s">
        <v>1768</v>
      </c>
      <c r="Z197" t="s">
        <v>1768</v>
      </c>
      <c r="AA197" t="s">
        <v>1768</v>
      </c>
      <c r="AB197" t="s">
        <v>1768</v>
      </c>
      <c r="AC197" t="s">
        <v>1768</v>
      </c>
      <c r="AD197" t="s">
        <v>1768</v>
      </c>
      <c r="AE197" t="s">
        <v>1768</v>
      </c>
      <c r="AF197" t="s">
        <v>1768</v>
      </c>
      <c r="AG197" t="s">
        <v>1768</v>
      </c>
      <c r="AH197" t="s">
        <v>1768</v>
      </c>
      <c r="AI197" t="s">
        <v>1768</v>
      </c>
      <c r="AJ197" t="s">
        <v>1768</v>
      </c>
      <c r="AK197" t="s">
        <v>1768</v>
      </c>
    </row>
    <row r="198" spans="1:37" hidden="1">
      <c r="A198" t="s">
        <v>3993</v>
      </c>
      <c r="B198" t="s">
        <v>1375</v>
      </c>
      <c r="C198" t="s">
        <v>4897</v>
      </c>
      <c r="D198" t="s">
        <v>4898</v>
      </c>
      <c r="E198" t="str">
        <f t="shared" si="3"/>
        <v>KHM.SP.DYN.LE00.IN</v>
      </c>
      <c r="F198">
        <v>38.624073170731712</v>
      </c>
      <c r="G198">
        <v>41.940585365853671</v>
      </c>
      <c r="H198">
        <v>45.276731707317083</v>
      </c>
      <c r="I198">
        <v>48.251195121951227</v>
      </c>
      <c r="J198">
        <v>50.671609756097567</v>
      </c>
      <c r="K198">
        <v>52.435024390243903</v>
      </c>
      <c r="L198">
        <v>53.570902439024387</v>
      </c>
      <c r="M198">
        <v>54.296146341463412</v>
      </c>
      <c r="N198">
        <v>54.799634146341468</v>
      </c>
      <c r="O198">
        <v>55.14785365853659</v>
      </c>
      <c r="P198">
        <v>55.397292682926832</v>
      </c>
      <c r="Q198">
        <v>55.581463414634158</v>
      </c>
      <c r="R198">
        <v>55.714390243902443</v>
      </c>
      <c r="S198">
        <v>55.816048780487812</v>
      </c>
      <c r="T198">
        <v>55.923853658536594</v>
      </c>
      <c r="U198">
        <v>56.065268292682937</v>
      </c>
      <c r="V198">
        <v>56.257268292682937</v>
      </c>
      <c r="W198">
        <v>56.49226829268293</v>
      </c>
      <c r="X198">
        <v>56.767146341463423</v>
      </c>
      <c r="Y198">
        <v>57.088829268292685</v>
      </c>
      <c r="Z198">
        <v>57.464146341463419</v>
      </c>
      <c r="AA198">
        <v>57.896463414634148</v>
      </c>
      <c r="AB198">
        <v>58.37521951219513</v>
      </c>
      <c r="AC198">
        <v>58.889439024390256</v>
      </c>
      <c r="AD198">
        <v>59.428634146341466</v>
      </c>
      <c r="AE198">
        <v>59.979390243902444</v>
      </c>
      <c r="AF198">
        <v>60.528317073170747</v>
      </c>
      <c r="AG198">
        <v>61.064585365853667</v>
      </c>
      <c r="AH198">
        <v>61.58085365853659</v>
      </c>
      <c r="AI198">
        <v>62.072195121951225</v>
      </c>
      <c r="AJ198">
        <v>62.536219512195132</v>
      </c>
      <c r="AK198" t="s">
        <v>1768</v>
      </c>
    </row>
    <row r="199" spans="1:37" hidden="1">
      <c r="A199" t="s">
        <v>3993</v>
      </c>
      <c r="B199" t="s">
        <v>1375</v>
      </c>
      <c r="C199" t="s">
        <v>1688</v>
      </c>
      <c r="D199" t="s">
        <v>1689</v>
      </c>
      <c r="E199" t="str">
        <f t="shared" si="3"/>
        <v>KHM.SP.POP.TOTL</v>
      </c>
      <c r="F199">
        <v>6505693</v>
      </c>
      <c r="G199">
        <v>6636869</v>
      </c>
      <c r="H199">
        <v>6883519</v>
      </c>
      <c r="I199">
        <v>7211815</v>
      </c>
      <c r="J199">
        <v>7570081</v>
      </c>
      <c r="K199">
        <v>7919802</v>
      </c>
      <c r="L199">
        <v>8250478.9999999991</v>
      </c>
      <c r="M199">
        <v>8571130</v>
      </c>
      <c r="N199">
        <v>8885701</v>
      </c>
      <c r="O199">
        <v>9203893</v>
      </c>
      <c r="P199">
        <v>9531928</v>
      </c>
      <c r="Q199">
        <v>9868226</v>
      </c>
      <c r="R199">
        <v>10205755</v>
      </c>
      <c r="S199">
        <v>10539239</v>
      </c>
      <c r="T199">
        <v>10862069</v>
      </c>
      <c r="U199">
        <v>11169233</v>
      </c>
      <c r="V199">
        <v>11458858</v>
      </c>
      <c r="W199">
        <v>11731187</v>
      </c>
      <c r="X199">
        <v>11986128</v>
      </c>
      <c r="Y199">
        <v>12224414</v>
      </c>
      <c r="Z199">
        <v>12446949</v>
      </c>
      <c r="AA199">
        <v>12653684</v>
      </c>
      <c r="AB199">
        <v>12845222</v>
      </c>
      <c r="AC199">
        <v>13024171</v>
      </c>
      <c r="AD199">
        <v>13193961</v>
      </c>
      <c r="AE199">
        <v>13357574</v>
      </c>
      <c r="AF199">
        <v>13515884</v>
      </c>
      <c r="AG199">
        <v>13669857</v>
      </c>
      <c r="AH199">
        <v>13822644</v>
      </c>
      <c r="AI199">
        <v>13977903</v>
      </c>
      <c r="AJ199">
        <v>14138255</v>
      </c>
      <c r="AK199">
        <v>14305183</v>
      </c>
    </row>
    <row r="200" spans="1:37" hidden="1">
      <c r="A200" t="s">
        <v>4053</v>
      </c>
      <c r="B200" t="s">
        <v>1376</v>
      </c>
      <c r="C200" t="s">
        <v>4889</v>
      </c>
      <c r="D200" t="s">
        <v>4890</v>
      </c>
      <c r="E200" t="str">
        <f t="shared" si="3"/>
        <v>CMR.NY.GDP.DEFL.ZS</v>
      </c>
      <c r="F200">
        <v>33.896847507500006</v>
      </c>
      <c r="G200">
        <v>36.879835788918811</v>
      </c>
      <c r="H200">
        <v>41.483158988681275</v>
      </c>
      <c r="I200">
        <v>46.77768440867866</v>
      </c>
      <c r="J200">
        <v>53.117085915615547</v>
      </c>
      <c r="K200">
        <v>59.059362244800525</v>
      </c>
      <c r="L200">
        <v>59.165217698704708</v>
      </c>
      <c r="M200">
        <v>57.749802782518977</v>
      </c>
      <c r="N200">
        <v>58.219827656411681</v>
      </c>
      <c r="O200">
        <v>57.160760574442783</v>
      </c>
      <c r="P200">
        <v>58.099968135933466</v>
      </c>
      <c r="Q200">
        <v>60.173389557266844</v>
      </c>
      <c r="R200">
        <v>59.404571591810353</v>
      </c>
      <c r="S200">
        <v>68.967909393131578</v>
      </c>
      <c r="T200">
        <v>78.8876622673734</v>
      </c>
      <c r="U200">
        <v>86.369609080941927</v>
      </c>
      <c r="V200">
        <v>88.69500649203421</v>
      </c>
      <c r="W200">
        <v>92.010197165763827</v>
      </c>
      <c r="X200">
        <v>95.379824244395635</v>
      </c>
      <c r="Y200">
        <v>97.238364715501064</v>
      </c>
      <c r="Z200">
        <v>100</v>
      </c>
      <c r="AA200">
        <v>102.17850010473499</v>
      </c>
      <c r="AB200">
        <v>105.49712293804467</v>
      </c>
      <c r="AC200">
        <v>105.87490678455521</v>
      </c>
      <c r="AD200">
        <v>107.47146939096675</v>
      </c>
      <c r="AE200">
        <v>110.29927136121826</v>
      </c>
      <c r="AF200">
        <v>114.64668669548863</v>
      </c>
      <c r="AG200">
        <v>116.97401443540707</v>
      </c>
      <c r="AH200">
        <v>121.88443277854589</v>
      </c>
      <c r="AI200">
        <v>117.751983467584</v>
      </c>
      <c r="AJ200">
        <v>121.29061033449385</v>
      </c>
      <c r="AK200">
        <v>126.10680729886705</v>
      </c>
    </row>
    <row r="201" spans="1:37" hidden="1">
      <c r="A201" t="s">
        <v>4053</v>
      </c>
      <c r="B201" t="s">
        <v>1376</v>
      </c>
      <c r="C201" t="s">
        <v>4891</v>
      </c>
      <c r="D201" t="s">
        <v>4892</v>
      </c>
      <c r="E201" t="str">
        <f t="shared" si="3"/>
        <v>CMR.NY.GDP.MKTP.KD</v>
      </c>
      <c r="F201">
        <v>6338843528.535717</v>
      </c>
      <c r="G201">
        <v>7421688026.7656498</v>
      </c>
      <c r="H201">
        <v>7979517135.6773405</v>
      </c>
      <c r="I201">
        <v>8527457057.348238</v>
      </c>
      <c r="J201">
        <v>9164848021.141325</v>
      </c>
      <c r="K201">
        <v>9903824534.0814095</v>
      </c>
      <c r="L201">
        <v>10574478163.591124</v>
      </c>
      <c r="M201">
        <v>10347481105.689278</v>
      </c>
      <c r="N201">
        <v>9537932265.3578205</v>
      </c>
      <c r="O201">
        <v>9364425782.9455032</v>
      </c>
      <c r="P201">
        <v>8792662258.3393192</v>
      </c>
      <c r="Q201">
        <v>8457784978.8757782</v>
      </c>
      <c r="R201">
        <v>8195593372.9241161</v>
      </c>
      <c r="S201">
        <v>7933334601.8044205</v>
      </c>
      <c r="T201">
        <v>7735001163.1132927</v>
      </c>
      <c r="U201">
        <v>7990255903.3769512</v>
      </c>
      <c r="V201">
        <v>8389769052.0466843</v>
      </c>
      <c r="W201">
        <v>8817647111.6798248</v>
      </c>
      <c r="X201">
        <v>9261990653.3396873</v>
      </c>
      <c r="Y201">
        <v>9668944995.6258163</v>
      </c>
      <c r="Z201">
        <v>10075040330.76288</v>
      </c>
      <c r="AA201">
        <v>10529854963.383463</v>
      </c>
      <c r="AB201">
        <v>10952001542.149338</v>
      </c>
      <c r="AC201">
        <v>11393475992.226749</v>
      </c>
      <c r="AD201">
        <v>11815245845.173639</v>
      </c>
      <c r="AE201">
        <v>12086601213.554375</v>
      </c>
      <c r="AF201">
        <v>12476049221.796879</v>
      </c>
      <c r="AG201">
        <v>12912710944.559765</v>
      </c>
      <c r="AH201">
        <v>13287179561.951998</v>
      </c>
      <c r="AI201">
        <v>13552923153.191038</v>
      </c>
      <c r="AJ201">
        <v>13986616694.093151</v>
      </c>
      <c r="AK201">
        <v>14518108128.468691</v>
      </c>
    </row>
    <row r="202" spans="1:37" hidden="1">
      <c r="A202" t="s">
        <v>4053</v>
      </c>
      <c r="B202" t="s">
        <v>1376</v>
      </c>
      <c r="C202" t="s">
        <v>4893</v>
      </c>
      <c r="D202" t="s">
        <v>4894</v>
      </c>
      <c r="E202" t="str">
        <f t="shared" si="3"/>
        <v>CMR.NY.GDP.MKTP.CD</v>
      </c>
      <c r="F202">
        <v>6740757493.142601</v>
      </c>
      <c r="G202">
        <v>7636346056.2442665</v>
      </c>
      <c r="H202">
        <v>7322913599.994832</v>
      </c>
      <c r="I202">
        <v>7381853864.714879</v>
      </c>
      <c r="J202">
        <v>7801858400.8771944</v>
      </c>
      <c r="K202">
        <v>8148223551.9853868</v>
      </c>
      <c r="L202">
        <v>10621157923.393972</v>
      </c>
      <c r="M202">
        <v>12302473328.792278</v>
      </c>
      <c r="N202">
        <v>12493286836.988396</v>
      </c>
      <c r="O202">
        <v>11140057045.801655</v>
      </c>
      <c r="P202">
        <v>11151578702.880175</v>
      </c>
      <c r="Q202">
        <v>12434368415.999815</v>
      </c>
      <c r="R202">
        <v>11396311478.404282</v>
      </c>
      <c r="S202">
        <v>13532152214.798506</v>
      </c>
      <c r="T202">
        <v>9220467286.2393456</v>
      </c>
      <c r="U202">
        <v>8733227080.8683186</v>
      </c>
      <c r="V202">
        <v>9732338099.3407536</v>
      </c>
      <c r="W202">
        <v>9840550361.4820957</v>
      </c>
      <c r="X202">
        <v>9629642599.8390007</v>
      </c>
      <c r="Y202">
        <v>10486456218.26424</v>
      </c>
      <c r="Z202">
        <v>10075040330.76288</v>
      </c>
      <c r="AA202">
        <v>9598224206.2714157</v>
      </c>
      <c r="AB202">
        <v>10879778068.638374</v>
      </c>
      <c r="AC202">
        <v>13621809491.86475</v>
      </c>
      <c r="AD202">
        <v>15775357312.012217</v>
      </c>
      <c r="AE202">
        <v>16587863738.170864</v>
      </c>
      <c r="AF202">
        <v>17956985510.832977</v>
      </c>
      <c r="AG202">
        <v>20684301372.253193</v>
      </c>
      <c r="AH202">
        <v>23735764303.814667</v>
      </c>
      <c r="AI202">
        <v>22181923120.332489</v>
      </c>
      <c r="AJ202">
        <v>22480348401.086708</v>
      </c>
      <c r="AK202">
        <v>25464850391.153267</v>
      </c>
    </row>
    <row r="203" spans="1:37">
      <c r="A203" t="s">
        <v>4053</v>
      </c>
      <c r="B203" t="s">
        <v>1376</v>
      </c>
      <c r="C203" t="s">
        <v>4895</v>
      </c>
      <c r="D203" t="s">
        <v>4896</v>
      </c>
      <c r="E203" t="str">
        <f t="shared" si="3"/>
        <v>CMR.SL.TLF.TERT.ZS</v>
      </c>
      <c r="F203" t="s">
        <v>1768</v>
      </c>
      <c r="G203" t="s">
        <v>1768</v>
      </c>
      <c r="H203" t="s">
        <v>1768</v>
      </c>
      <c r="I203" t="s">
        <v>1768</v>
      </c>
      <c r="J203" t="s">
        <v>1768</v>
      </c>
      <c r="K203" t="s">
        <v>1768</v>
      </c>
      <c r="L203" t="s">
        <v>1768</v>
      </c>
      <c r="M203" t="s">
        <v>1768</v>
      </c>
      <c r="N203" t="s">
        <v>1768</v>
      </c>
      <c r="O203" t="s">
        <v>1768</v>
      </c>
      <c r="P203" t="s">
        <v>1768</v>
      </c>
      <c r="Q203" t="s">
        <v>1768</v>
      </c>
      <c r="R203" t="s">
        <v>1768</v>
      </c>
      <c r="S203" t="s">
        <v>1768</v>
      </c>
      <c r="T203" t="s">
        <v>1768</v>
      </c>
      <c r="U203" t="s">
        <v>1768</v>
      </c>
      <c r="V203" t="s">
        <v>1768</v>
      </c>
      <c r="W203" t="s">
        <v>1768</v>
      </c>
      <c r="X203" t="s">
        <v>1768</v>
      </c>
      <c r="Y203" t="s">
        <v>1768</v>
      </c>
      <c r="Z203" t="s">
        <v>1768</v>
      </c>
      <c r="AA203" t="s">
        <v>1768</v>
      </c>
      <c r="AB203" t="s">
        <v>1768</v>
      </c>
      <c r="AC203" t="s">
        <v>1768</v>
      </c>
      <c r="AD203" t="s">
        <v>1768</v>
      </c>
      <c r="AE203" t="s">
        <v>1768</v>
      </c>
      <c r="AF203" t="s">
        <v>1768</v>
      </c>
      <c r="AG203" t="s">
        <v>1768</v>
      </c>
      <c r="AH203" t="s">
        <v>1768</v>
      </c>
      <c r="AI203" t="s">
        <v>1768</v>
      </c>
      <c r="AJ203" t="s">
        <v>1768</v>
      </c>
      <c r="AK203" t="s">
        <v>1768</v>
      </c>
    </row>
    <row r="204" spans="1:37" hidden="1">
      <c r="A204" t="s">
        <v>4053</v>
      </c>
      <c r="B204" t="s">
        <v>1376</v>
      </c>
      <c r="C204" t="s">
        <v>4897</v>
      </c>
      <c r="D204" t="s">
        <v>4898</v>
      </c>
      <c r="E204" t="str">
        <f t="shared" si="3"/>
        <v>CMR.SP.DYN.LE00.IN</v>
      </c>
      <c r="F204">
        <v>51.186536585365857</v>
      </c>
      <c r="G204">
        <v>51.593073170731714</v>
      </c>
      <c r="H204">
        <v>51.968121951219516</v>
      </c>
      <c r="I204">
        <v>52.307195121951224</v>
      </c>
      <c r="J204">
        <v>52.60529268292683</v>
      </c>
      <c r="K204">
        <v>52.856390243902446</v>
      </c>
      <c r="L204">
        <v>53.054000000000002</v>
      </c>
      <c r="M204">
        <v>53.196097560975616</v>
      </c>
      <c r="N204">
        <v>53.279731707317076</v>
      </c>
      <c r="O204">
        <v>53.30087804878049</v>
      </c>
      <c r="P204">
        <v>53.253097560975611</v>
      </c>
      <c r="Q204">
        <v>53.127902439024396</v>
      </c>
      <c r="R204">
        <v>52.929317073170736</v>
      </c>
      <c r="S204">
        <v>52.666878048780504</v>
      </c>
      <c r="T204">
        <v>52.350560975609753</v>
      </c>
      <c r="U204">
        <v>51.9919024390244</v>
      </c>
      <c r="V204">
        <v>51.59990243902439</v>
      </c>
      <c r="W204">
        <v>51.19153658536586</v>
      </c>
      <c r="X204">
        <v>50.786756097560982</v>
      </c>
      <c r="Y204">
        <v>50.406512195121955</v>
      </c>
      <c r="Z204">
        <v>50.07126829268293</v>
      </c>
      <c r="AA204">
        <v>49.792975609756105</v>
      </c>
      <c r="AB204">
        <v>49.578097560975614</v>
      </c>
      <c r="AC204">
        <v>49.435560975609768</v>
      </c>
      <c r="AD204">
        <v>49.374853658536594</v>
      </c>
      <c r="AE204">
        <v>49.412414634146337</v>
      </c>
      <c r="AF204">
        <v>49.561170731707328</v>
      </c>
      <c r="AG204">
        <v>49.815170731707326</v>
      </c>
      <c r="AH204">
        <v>50.160902439024397</v>
      </c>
      <c r="AI204">
        <v>50.582926829268295</v>
      </c>
      <c r="AJ204">
        <v>51.062756097560985</v>
      </c>
      <c r="AK204" t="s">
        <v>1768</v>
      </c>
    </row>
    <row r="205" spans="1:37" hidden="1">
      <c r="A205" t="s">
        <v>4053</v>
      </c>
      <c r="B205" t="s">
        <v>1376</v>
      </c>
      <c r="C205" t="s">
        <v>1688</v>
      </c>
      <c r="D205" t="s">
        <v>1689</v>
      </c>
      <c r="E205" t="str">
        <f t="shared" si="3"/>
        <v>CMR.SP.POP.TOTL</v>
      </c>
      <c r="F205">
        <v>9109727</v>
      </c>
      <c r="G205">
        <v>9379109</v>
      </c>
      <c r="H205">
        <v>9651552</v>
      </c>
      <c r="I205">
        <v>9929831</v>
      </c>
      <c r="J205">
        <v>10218016</v>
      </c>
      <c r="K205">
        <v>10518855</v>
      </c>
      <c r="L205">
        <v>10832919</v>
      </c>
      <c r="M205">
        <v>11158600</v>
      </c>
      <c r="N205">
        <v>11493770</v>
      </c>
      <c r="O205">
        <v>11835344</v>
      </c>
      <c r="P205">
        <v>12180819</v>
      </c>
      <c r="Q205">
        <v>12529904</v>
      </c>
      <c r="R205">
        <v>12882506</v>
      </c>
      <c r="S205">
        <v>13236573</v>
      </c>
      <c r="T205">
        <v>13589699</v>
      </c>
      <c r="U205">
        <v>13940337</v>
      </c>
      <c r="V205">
        <v>14287475</v>
      </c>
      <c r="W205">
        <v>14631908</v>
      </c>
      <c r="X205">
        <v>14976200</v>
      </c>
      <c r="Y205">
        <v>15324051</v>
      </c>
      <c r="Z205">
        <v>15678269</v>
      </c>
      <c r="AA205">
        <v>16039737</v>
      </c>
      <c r="AB205">
        <v>16408085</v>
      </c>
      <c r="AC205">
        <v>16783366</v>
      </c>
      <c r="AD205">
        <v>17165267</v>
      </c>
      <c r="AE205">
        <v>17553589</v>
      </c>
      <c r="AF205">
        <v>17948395</v>
      </c>
      <c r="AG205">
        <v>18350022</v>
      </c>
      <c r="AH205">
        <v>18758778</v>
      </c>
      <c r="AI205">
        <v>19175028</v>
      </c>
      <c r="AJ205">
        <v>19598889</v>
      </c>
      <c r="AK205">
        <v>20030362</v>
      </c>
    </row>
    <row r="206" spans="1:37" hidden="1">
      <c r="A206" t="s">
        <v>46</v>
      </c>
      <c r="B206" t="s">
        <v>1377</v>
      </c>
      <c r="C206" t="s">
        <v>4889</v>
      </c>
      <c r="D206" t="s">
        <v>4890</v>
      </c>
      <c r="E206" t="str">
        <f t="shared" si="3"/>
        <v>CAN.NY.GDP.DEFL.ZS</v>
      </c>
      <c r="F206">
        <v>45.65736094218947</v>
      </c>
      <c r="G206">
        <v>50.577688026266379</v>
      </c>
      <c r="H206">
        <v>54.866659204387901</v>
      </c>
      <c r="I206">
        <v>57.848202565924908</v>
      </c>
      <c r="J206">
        <v>59.745365454480236</v>
      </c>
      <c r="K206">
        <v>61.602341687359427</v>
      </c>
      <c r="L206">
        <v>63.468337281113122</v>
      </c>
      <c r="M206">
        <v>66.391307144168309</v>
      </c>
      <c r="N206">
        <v>69.371710177902528</v>
      </c>
      <c r="O206">
        <v>72.522402352346532</v>
      </c>
      <c r="P206">
        <v>74.8250159391945</v>
      </c>
      <c r="Q206">
        <v>77.036066191701636</v>
      </c>
      <c r="R206">
        <v>78.051683064428062</v>
      </c>
      <c r="S206">
        <v>79.175646554716096</v>
      </c>
      <c r="T206">
        <v>80.085042330977117</v>
      </c>
      <c r="U206">
        <v>81.894213673625288</v>
      </c>
      <c r="V206">
        <v>83.218651871354837</v>
      </c>
      <c r="W206">
        <v>84.22081308737252</v>
      </c>
      <c r="X206">
        <v>83.860670054739998</v>
      </c>
      <c r="Y206">
        <v>85.324418076337992</v>
      </c>
      <c r="Z206">
        <v>88.850282110195565</v>
      </c>
      <c r="AA206">
        <v>89.844939783502994</v>
      </c>
      <c r="AB206">
        <v>90.825893750750637</v>
      </c>
      <c r="AC206">
        <v>93.809342862089053</v>
      </c>
      <c r="AD206">
        <v>96.799798551901361</v>
      </c>
      <c r="AE206">
        <v>100</v>
      </c>
      <c r="AF206">
        <v>102.67415602370123</v>
      </c>
      <c r="AG206">
        <v>105.94869667061974</v>
      </c>
      <c r="AH206">
        <v>110.30285967717805</v>
      </c>
      <c r="AI206">
        <v>108.17874053454833</v>
      </c>
      <c r="AJ206">
        <v>111.36396463575242</v>
      </c>
      <c r="AK206">
        <v>114.98490099377324</v>
      </c>
    </row>
    <row r="207" spans="1:37" hidden="1">
      <c r="A207" t="s">
        <v>46</v>
      </c>
      <c r="B207" t="s">
        <v>1377</v>
      </c>
      <c r="C207" t="s">
        <v>4891</v>
      </c>
      <c r="D207" t="s">
        <v>4892</v>
      </c>
      <c r="E207" t="str">
        <f t="shared" si="3"/>
        <v>CAN.NY.GDP.MKTP.KD</v>
      </c>
      <c r="F207">
        <v>411965674556.9679</v>
      </c>
      <c r="G207">
        <v>426397324574.18622</v>
      </c>
      <c r="H207">
        <v>414206601726.55927</v>
      </c>
      <c r="I207">
        <v>425463934274.56519</v>
      </c>
      <c r="J207">
        <v>450202400112.6524</v>
      </c>
      <c r="K207">
        <v>471722414995.23602</v>
      </c>
      <c r="L207">
        <v>483141789895.89313</v>
      </c>
      <c r="M207">
        <v>503690868080.07062</v>
      </c>
      <c r="N207">
        <v>528746831535.95416</v>
      </c>
      <c r="O207">
        <v>542596841726.3797</v>
      </c>
      <c r="P207">
        <v>543644188639.85712</v>
      </c>
      <c r="Q207">
        <v>532270264642.99243</v>
      </c>
      <c r="R207">
        <v>536928652927.33984</v>
      </c>
      <c r="S207">
        <v>549484959131.55804</v>
      </c>
      <c r="T207">
        <v>575883371021.19446</v>
      </c>
      <c r="U207">
        <v>592056646975.03809</v>
      </c>
      <c r="V207">
        <v>601640859296.48291</v>
      </c>
      <c r="W207">
        <v>627065699652.71082</v>
      </c>
      <c r="X207">
        <v>652759293179.18896</v>
      </c>
      <c r="Y207">
        <v>688868389470.38806</v>
      </c>
      <c r="Z207">
        <v>724918860682.78223</v>
      </c>
      <c r="AA207">
        <v>737849972166.10022</v>
      </c>
      <c r="AB207">
        <v>759428612127.48865</v>
      </c>
      <c r="AC207">
        <v>773714028802.07056</v>
      </c>
      <c r="AD207">
        <v>797853728385.84924</v>
      </c>
      <c r="AE207">
        <v>821941389978.32886</v>
      </c>
      <c r="AF207">
        <v>845145064427.48389</v>
      </c>
      <c r="AG207">
        <v>863738436331.08655</v>
      </c>
      <c r="AH207">
        <v>869687235057.88782</v>
      </c>
      <c r="AI207">
        <v>845598914756.65747</v>
      </c>
      <c r="AJ207">
        <v>872784483603.27808</v>
      </c>
      <c r="AK207">
        <v>894251850391.42786</v>
      </c>
    </row>
    <row r="208" spans="1:37" hidden="1">
      <c r="A208" t="s">
        <v>46</v>
      </c>
      <c r="B208" t="s">
        <v>1377</v>
      </c>
      <c r="C208" t="s">
        <v>4893</v>
      </c>
      <c r="D208" t="s">
        <v>4894</v>
      </c>
      <c r="E208" t="str">
        <f t="shared" si="3"/>
        <v>CAN.NY.GDP.MKTP.CD</v>
      </c>
      <c r="F208">
        <v>268893260348.95654</v>
      </c>
      <c r="G208">
        <v>300668112436.40002</v>
      </c>
      <c r="H208">
        <v>307902245278.43073</v>
      </c>
      <c r="I208">
        <v>333808828302.49921</v>
      </c>
      <c r="J208">
        <v>347140761331.17139</v>
      </c>
      <c r="K208">
        <v>355704137678.50604</v>
      </c>
      <c r="L208">
        <v>368867218423.89349</v>
      </c>
      <c r="M208">
        <v>421530165912.51886</v>
      </c>
      <c r="N208">
        <v>498166896887.95001</v>
      </c>
      <c r="O208">
        <v>555513513513.51355</v>
      </c>
      <c r="P208">
        <v>582722831676.37976</v>
      </c>
      <c r="Q208">
        <v>598208082395.04236</v>
      </c>
      <c r="R208">
        <v>579531728303.1355</v>
      </c>
      <c r="S208">
        <v>563664832183.55164</v>
      </c>
      <c r="T208">
        <v>564493995313.41541</v>
      </c>
      <c r="U208">
        <v>590517341882.83301</v>
      </c>
      <c r="V208">
        <v>613761642830.94983</v>
      </c>
      <c r="W208">
        <v>637536472627.47363</v>
      </c>
      <c r="X208">
        <v>616766430738.11926</v>
      </c>
      <c r="Y208">
        <v>661264723699.26636</v>
      </c>
      <c r="Z208">
        <v>724918860682.78223</v>
      </c>
      <c r="AA208">
        <v>715423553719.0083</v>
      </c>
      <c r="AB208">
        <v>734661951188.42798</v>
      </c>
      <c r="AC208">
        <v>865873242452.35889</v>
      </c>
      <c r="AD208">
        <v>992226099521.91357</v>
      </c>
      <c r="AE208">
        <v>1133759985475.6719</v>
      </c>
      <c r="AF208">
        <v>1278610846644.8042</v>
      </c>
      <c r="AG208">
        <v>1424065729447.9099</v>
      </c>
      <c r="AH208">
        <v>1502678437546.8586</v>
      </c>
      <c r="AI208">
        <v>1337577639751.5527</v>
      </c>
      <c r="AJ208">
        <v>1577040082217.7634</v>
      </c>
      <c r="AK208">
        <v>1736050505050.5051</v>
      </c>
    </row>
    <row r="209" spans="1:37">
      <c r="A209" t="s">
        <v>46</v>
      </c>
      <c r="B209" t="s">
        <v>1377</v>
      </c>
      <c r="C209" t="s">
        <v>4895</v>
      </c>
      <c r="D209" t="s">
        <v>4896</v>
      </c>
      <c r="E209" t="str">
        <f t="shared" si="3"/>
        <v>CAN.SL.TLF.TERT.ZS</v>
      </c>
      <c r="F209" t="s">
        <v>1768</v>
      </c>
      <c r="G209" t="s">
        <v>1768</v>
      </c>
      <c r="H209" t="s">
        <v>1768</v>
      </c>
      <c r="I209" t="s">
        <v>1768</v>
      </c>
      <c r="J209" t="s">
        <v>1768</v>
      </c>
      <c r="K209" t="s">
        <v>1768</v>
      </c>
      <c r="L209" t="s">
        <v>1768</v>
      </c>
      <c r="M209" t="s">
        <v>1768</v>
      </c>
      <c r="N209" t="s">
        <v>1768</v>
      </c>
      <c r="O209" t="s">
        <v>1768</v>
      </c>
      <c r="P209" t="s">
        <v>1768</v>
      </c>
      <c r="Q209" t="s">
        <v>1768</v>
      </c>
      <c r="R209" t="s">
        <v>1768</v>
      </c>
      <c r="S209" t="s">
        <v>1768</v>
      </c>
      <c r="T209">
        <v>46.099998474121094</v>
      </c>
      <c r="U209">
        <v>47.299999237060547</v>
      </c>
      <c r="V209">
        <v>48.099998474121094</v>
      </c>
      <c r="W209">
        <v>50.099998474121094</v>
      </c>
      <c r="X209">
        <v>38.400001525878906</v>
      </c>
      <c r="Y209">
        <v>39</v>
      </c>
      <c r="Z209">
        <v>39.400001525878906</v>
      </c>
      <c r="AA209">
        <v>41</v>
      </c>
      <c r="AB209">
        <v>41.599998474121094</v>
      </c>
      <c r="AC209">
        <v>42.5</v>
      </c>
      <c r="AD209">
        <v>42.599998474121094</v>
      </c>
      <c r="AE209">
        <v>44.200000762939453</v>
      </c>
      <c r="AF209">
        <v>45.299999237060547</v>
      </c>
      <c r="AG209">
        <v>46.200000762939453</v>
      </c>
      <c r="AH209">
        <v>46.5</v>
      </c>
      <c r="AI209" t="s">
        <v>1768</v>
      </c>
      <c r="AJ209" t="s">
        <v>1768</v>
      </c>
      <c r="AK209" t="s">
        <v>1768</v>
      </c>
    </row>
    <row r="210" spans="1:37" hidden="1">
      <c r="A210" t="s">
        <v>46</v>
      </c>
      <c r="B210" t="s">
        <v>1377</v>
      </c>
      <c r="C210" t="s">
        <v>4897</v>
      </c>
      <c r="D210" t="s">
        <v>4898</v>
      </c>
      <c r="E210" t="str">
        <f t="shared" si="3"/>
        <v>CAN.SP.DYN.LE00.IN</v>
      </c>
      <c r="F210">
        <v>75.078048780487805</v>
      </c>
      <c r="G210">
        <v>75.478536585365859</v>
      </c>
      <c r="H210">
        <v>75.680487804878055</v>
      </c>
      <c r="I210">
        <v>76.036341463414644</v>
      </c>
      <c r="J210">
        <v>76.317560975609766</v>
      </c>
      <c r="K210">
        <v>76.303414634146364</v>
      </c>
      <c r="L210">
        <v>76.44</v>
      </c>
      <c r="M210">
        <v>76.739512195121961</v>
      </c>
      <c r="N210">
        <v>76.80926829268293</v>
      </c>
      <c r="O210">
        <v>77.065609756097587</v>
      </c>
      <c r="P210">
        <v>77.37707317073172</v>
      </c>
      <c r="Q210">
        <v>77.55341463414635</v>
      </c>
      <c r="R210">
        <v>77.32073170731708</v>
      </c>
      <c r="S210">
        <v>77.685121951219529</v>
      </c>
      <c r="T210">
        <v>77.861951219512207</v>
      </c>
      <c r="U210">
        <v>77.977560975609762</v>
      </c>
      <c r="V210">
        <v>78.230487804878052</v>
      </c>
      <c r="W210">
        <v>78.480487804878052</v>
      </c>
      <c r="X210">
        <v>78.662439024390238</v>
      </c>
      <c r="Y210">
        <v>78.8829268292683</v>
      </c>
      <c r="Z210">
        <v>79.236585365853671</v>
      </c>
      <c r="AA210">
        <v>79.487804878048777</v>
      </c>
      <c r="AB210">
        <v>79.590243902439028</v>
      </c>
      <c r="AC210">
        <v>79.839024390243921</v>
      </c>
      <c r="AD210">
        <v>80.141463414634146</v>
      </c>
      <c r="AE210">
        <v>80.292682926829286</v>
      </c>
      <c r="AF210">
        <v>80.643902439024387</v>
      </c>
      <c r="AG210">
        <v>80.804390243902446</v>
      </c>
      <c r="AH210">
        <v>80.964878048780506</v>
      </c>
      <c r="AI210">
        <v>80.66178048780489</v>
      </c>
      <c r="AJ210">
        <v>80.797804878048794</v>
      </c>
      <c r="AK210" t="s">
        <v>1768</v>
      </c>
    </row>
    <row r="211" spans="1:37" hidden="1">
      <c r="A211" t="s">
        <v>46</v>
      </c>
      <c r="B211" t="s">
        <v>1377</v>
      </c>
      <c r="C211" t="s">
        <v>1688</v>
      </c>
      <c r="D211" t="s">
        <v>1689</v>
      </c>
      <c r="E211" t="str">
        <f t="shared" si="3"/>
        <v>CAN.SP.POP.TOTL</v>
      </c>
      <c r="F211">
        <v>24593000</v>
      </c>
      <c r="G211">
        <v>24900000</v>
      </c>
      <c r="H211">
        <v>25202000</v>
      </c>
      <c r="I211">
        <v>25456000</v>
      </c>
      <c r="J211">
        <v>25702000</v>
      </c>
      <c r="K211">
        <v>25942000</v>
      </c>
      <c r="L211">
        <v>26204000</v>
      </c>
      <c r="M211">
        <v>26550000</v>
      </c>
      <c r="N211">
        <v>26895000</v>
      </c>
      <c r="O211">
        <v>27379000</v>
      </c>
      <c r="P211">
        <v>27791000</v>
      </c>
      <c r="Q211">
        <v>28171681.963726975</v>
      </c>
      <c r="R211">
        <v>28519597.357511245</v>
      </c>
      <c r="S211">
        <v>28833410.360544309</v>
      </c>
      <c r="T211">
        <v>29111906.404126059</v>
      </c>
      <c r="U211">
        <v>29354000</v>
      </c>
      <c r="V211">
        <v>29671900</v>
      </c>
      <c r="W211">
        <v>29987200</v>
      </c>
      <c r="X211">
        <v>30247900</v>
      </c>
      <c r="Y211">
        <v>30499200</v>
      </c>
      <c r="Z211">
        <v>30769700</v>
      </c>
      <c r="AA211">
        <v>31081900</v>
      </c>
      <c r="AB211">
        <v>31362000</v>
      </c>
      <c r="AC211">
        <v>31676000</v>
      </c>
      <c r="AD211">
        <v>31995000</v>
      </c>
      <c r="AE211">
        <v>32312000</v>
      </c>
      <c r="AF211">
        <v>32576074</v>
      </c>
      <c r="AG211">
        <v>32929733</v>
      </c>
      <c r="AH211">
        <v>33319098</v>
      </c>
      <c r="AI211">
        <v>33729690</v>
      </c>
      <c r="AJ211">
        <v>34126181</v>
      </c>
      <c r="AK211">
        <v>34482779</v>
      </c>
    </row>
    <row r="212" spans="1:37" hidden="1">
      <c r="A212" t="s">
        <v>4316</v>
      </c>
      <c r="B212" t="s">
        <v>1378</v>
      </c>
      <c r="C212" t="s">
        <v>4889</v>
      </c>
      <c r="D212" t="s">
        <v>4890</v>
      </c>
      <c r="E212" t="str">
        <f t="shared" si="3"/>
        <v>CPV.NY.GDP.DEFL.ZS</v>
      </c>
      <c r="F212" t="s">
        <v>1768</v>
      </c>
      <c r="G212">
        <v>117.67121954213479</v>
      </c>
      <c r="H212">
        <v>134.76340642063175</v>
      </c>
      <c r="I212">
        <v>147.27928114986139</v>
      </c>
      <c r="J212">
        <v>150.60340955018285</v>
      </c>
      <c r="K212">
        <v>157.19928088808956</v>
      </c>
      <c r="L212">
        <v>185.6836515208594</v>
      </c>
      <c r="M212">
        <v>201.8830148751762</v>
      </c>
      <c r="N212">
        <v>212.80809463573439</v>
      </c>
      <c r="O212">
        <v>220.43491562316748</v>
      </c>
      <c r="P212">
        <v>225.57841192304707</v>
      </c>
      <c r="Q212">
        <v>236.36901521331791</v>
      </c>
      <c r="R212">
        <v>243.48891413713659</v>
      </c>
      <c r="S212">
        <v>369.26619508592029</v>
      </c>
      <c r="T212">
        <v>291.5116639008084</v>
      </c>
      <c r="U212">
        <v>304.93383635897294</v>
      </c>
      <c r="V212">
        <v>324.68238270089762</v>
      </c>
      <c r="W212">
        <v>339.43810976022075</v>
      </c>
      <c r="X212">
        <v>354.41648998947807</v>
      </c>
      <c r="Y212">
        <v>390.6054898770978</v>
      </c>
      <c r="Z212">
        <v>351.85665487148771</v>
      </c>
      <c r="AA212">
        <v>356.37985454790442</v>
      </c>
      <c r="AB212">
        <v>354.97886682987814</v>
      </c>
      <c r="AC212">
        <v>370.64401255999798</v>
      </c>
      <c r="AD212">
        <v>366.87214180507368</v>
      </c>
      <c r="AE212">
        <v>361.61161385289358</v>
      </c>
      <c r="AF212">
        <v>370.97575790470495</v>
      </c>
      <c r="AG212">
        <v>376.04096610721422</v>
      </c>
      <c r="AH212">
        <v>388.14258452881865</v>
      </c>
      <c r="AI212">
        <v>404.50476147087267</v>
      </c>
      <c r="AJ212">
        <v>417.94414994810853</v>
      </c>
      <c r="AK212">
        <v>434.37293479515301</v>
      </c>
    </row>
    <row r="213" spans="1:37" hidden="1">
      <c r="A213" t="s">
        <v>4316</v>
      </c>
      <c r="B213" t="s">
        <v>1378</v>
      </c>
      <c r="C213" t="s">
        <v>4891</v>
      </c>
      <c r="D213" t="s">
        <v>4892</v>
      </c>
      <c r="E213" t="str">
        <f t="shared" si="3"/>
        <v>CPV.NY.GDP.MKTP.KD</v>
      </c>
      <c r="F213" t="s">
        <v>1768</v>
      </c>
      <c r="G213">
        <v>169669825.91633287</v>
      </c>
      <c r="H213">
        <v>178831996.51581502</v>
      </c>
      <c r="I213">
        <v>198145852.13952309</v>
      </c>
      <c r="J213">
        <v>218733206.17681956</v>
      </c>
      <c r="K213">
        <v>236013129.46478826</v>
      </c>
      <c r="L213">
        <v>241913457.70140794</v>
      </c>
      <c r="M213">
        <v>248248733.39252743</v>
      </c>
      <c r="N213">
        <v>263135896.31588206</v>
      </c>
      <c r="O213">
        <v>278131831.95411903</v>
      </c>
      <c r="P213">
        <v>280089740.82200098</v>
      </c>
      <c r="Q213">
        <v>284046715.80123389</v>
      </c>
      <c r="R213">
        <v>293310035.38486153</v>
      </c>
      <c r="S213">
        <v>314012128.84976345</v>
      </c>
      <c r="T213">
        <v>335772551.43243939</v>
      </c>
      <c r="U213">
        <v>360940205.81372672</v>
      </c>
      <c r="V213">
        <v>375388084.35219204</v>
      </c>
      <c r="W213">
        <v>395659709.56915987</v>
      </c>
      <c r="X213">
        <v>424938528.07727748</v>
      </c>
      <c r="Y213">
        <v>461483245.02357602</v>
      </c>
      <c r="Z213">
        <v>539227052.66943562</v>
      </c>
      <c r="AA213">
        <v>572322732.85706246</v>
      </c>
      <c r="AB213">
        <v>602555643.26238656</v>
      </c>
      <c r="AC213">
        <v>630774693.69851661</v>
      </c>
      <c r="AD213">
        <v>657771850.58881307</v>
      </c>
      <c r="AE213">
        <v>700664444.37492931</v>
      </c>
      <c r="AF213">
        <v>771724177.09589851</v>
      </c>
      <c r="AG213">
        <v>838471844.89954114</v>
      </c>
      <c r="AH213">
        <v>890437199.98844385</v>
      </c>
      <c r="AI213">
        <v>923495946.3450737</v>
      </c>
      <c r="AJ213">
        <v>971606714.92230368</v>
      </c>
      <c r="AK213">
        <v>1020632796.900265</v>
      </c>
    </row>
    <row r="214" spans="1:37" hidden="1">
      <c r="A214" t="s">
        <v>4316</v>
      </c>
      <c r="B214" t="s">
        <v>1378</v>
      </c>
      <c r="C214" t="s">
        <v>4893</v>
      </c>
      <c r="D214" t="s">
        <v>4894</v>
      </c>
      <c r="E214" t="str">
        <f t="shared" si="3"/>
        <v>CPV.NY.GDP.MKTP.CD</v>
      </c>
      <c r="F214">
        <v>142246875.53671572</v>
      </c>
      <c r="G214">
        <v>139468114.59974083</v>
      </c>
      <c r="H214">
        <v>140630758.59489852</v>
      </c>
      <c r="I214">
        <v>138476239.36679229</v>
      </c>
      <c r="J214">
        <v>132019065.0334186</v>
      </c>
      <c r="K214">
        <v>137728155.21266115</v>
      </c>
      <c r="L214">
        <v>190651207.99951085</v>
      </c>
      <c r="M214">
        <v>235253171.95310584</v>
      </c>
      <c r="N214">
        <v>264308140.76602229</v>
      </c>
      <c r="O214">
        <v>267448513.52100468</v>
      </c>
      <c r="P214">
        <v>306891107.20446867</v>
      </c>
      <c r="Q214">
        <v>319827058.85791492</v>
      </c>
      <c r="R214">
        <v>357160985.93446428</v>
      </c>
      <c r="S214">
        <v>490417389.2089408</v>
      </c>
      <c r="T214">
        <v>406580652.38053912</v>
      </c>
      <c r="U214">
        <v>487148993.87981766</v>
      </c>
      <c r="V214">
        <v>501979075.91273326</v>
      </c>
      <c r="W214">
        <v>490608658.15938991</v>
      </c>
      <c r="X214">
        <v>521910560.0580467</v>
      </c>
      <c r="Y214">
        <v>592416702.69242382</v>
      </c>
      <c r="Z214">
        <v>539227052.66943562</v>
      </c>
      <c r="AA214">
        <v>563024256.69910884</v>
      </c>
      <c r="AB214">
        <v>620974807.11577249</v>
      </c>
      <c r="AC214">
        <v>813963934.16726911</v>
      </c>
      <c r="AD214">
        <v>924318506.1628871</v>
      </c>
      <c r="AE214">
        <v>971976952.23187232</v>
      </c>
      <c r="AF214">
        <v>1107890815.2470155</v>
      </c>
      <c r="AG214">
        <v>1331208451.8952365</v>
      </c>
      <c r="AH214">
        <v>1561727129.0345528</v>
      </c>
      <c r="AI214">
        <v>1600829245.7959871</v>
      </c>
      <c r="AJ214">
        <v>1659053271.0601194</v>
      </c>
      <c r="AK214">
        <v>1901136230.3756177</v>
      </c>
    </row>
    <row r="215" spans="1:37">
      <c r="A215" t="s">
        <v>4316</v>
      </c>
      <c r="B215" t="s">
        <v>1378</v>
      </c>
      <c r="C215" t="s">
        <v>4895</v>
      </c>
      <c r="D215" t="s">
        <v>4896</v>
      </c>
      <c r="E215" t="str">
        <f t="shared" si="3"/>
        <v>CPV.SL.TLF.TERT.ZS</v>
      </c>
      <c r="F215" t="s">
        <v>1768</v>
      </c>
      <c r="G215" t="s">
        <v>1768</v>
      </c>
      <c r="H215" t="s">
        <v>1768</v>
      </c>
      <c r="I215" t="s">
        <v>1768</v>
      </c>
      <c r="J215" t="s">
        <v>1768</v>
      </c>
      <c r="K215" t="s">
        <v>1768</v>
      </c>
      <c r="L215" t="s">
        <v>1768</v>
      </c>
      <c r="M215" t="s">
        <v>1768</v>
      </c>
      <c r="N215" t="s">
        <v>1768</v>
      </c>
      <c r="O215" t="s">
        <v>1768</v>
      </c>
      <c r="P215" t="s">
        <v>1768</v>
      </c>
      <c r="Q215" t="s">
        <v>1768</v>
      </c>
      <c r="R215" t="s">
        <v>1768</v>
      </c>
      <c r="S215" t="s">
        <v>1768</v>
      </c>
      <c r="T215" t="s">
        <v>1768</v>
      </c>
      <c r="U215" t="s">
        <v>1768</v>
      </c>
      <c r="V215" t="s">
        <v>1768</v>
      </c>
      <c r="W215" t="s">
        <v>1768</v>
      </c>
      <c r="X215" t="s">
        <v>1768</v>
      </c>
      <c r="Y215" t="s">
        <v>1768</v>
      </c>
      <c r="Z215" t="s">
        <v>1768</v>
      </c>
      <c r="AA215" t="s">
        <v>1768</v>
      </c>
      <c r="AB215" t="s">
        <v>1768</v>
      </c>
      <c r="AC215" t="s">
        <v>1768</v>
      </c>
      <c r="AD215" t="s">
        <v>1768</v>
      </c>
      <c r="AE215" t="s">
        <v>1768</v>
      </c>
      <c r="AF215" t="s">
        <v>1768</v>
      </c>
      <c r="AG215" t="s">
        <v>1768</v>
      </c>
      <c r="AH215" t="s">
        <v>1768</v>
      </c>
      <c r="AI215" t="s">
        <v>1768</v>
      </c>
      <c r="AJ215" t="s">
        <v>1768</v>
      </c>
      <c r="AK215" t="s">
        <v>1768</v>
      </c>
    </row>
    <row r="216" spans="1:37" hidden="1">
      <c r="A216" t="s">
        <v>4316</v>
      </c>
      <c r="B216" t="s">
        <v>1378</v>
      </c>
      <c r="C216" t="s">
        <v>4897</v>
      </c>
      <c r="D216" t="s">
        <v>4898</v>
      </c>
      <c r="E216" t="str">
        <f t="shared" si="3"/>
        <v>CPV.SP.DYN.LE00.IN</v>
      </c>
      <c r="F216">
        <v>59.843341463414646</v>
      </c>
      <c r="G216">
        <v>60.439195121951229</v>
      </c>
      <c r="H216">
        <v>61.017317073170737</v>
      </c>
      <c r="I216">
        <v>61.579707317073179</v>
      </c>
      <c r="J216">
        <v>62.126512195121961</v>
      </c>
      <c r="K216">
        <v>62.658317073170728</v>
      </c>
      <c r="L216">
        <v>63.173317073170743</v>
      </c>
      <c r="M216">
        <v>63.672195121951233</v>
      </c>
      <c r="N216">
        <v>64.156195121951214</v>
      </c>
      <c r="O216">
        <v>64.625487804878063</v>
      </c>
      <c r="P216">
        <v>65.080219512195129</v>
      </c>
      <c r="Q216">
        <v>65.519512195121962</v>
      </c>
      <c r="R216">
        <v>65.945317073170742</v>
      </c>
      <c r="S216">
        <v>66.360121951219526</v>
      </c>
      <c r="T216">
        <v>66.770439024390257</v>
      </c>
      <c r="U216">
        <v>67.182317073170736</v>
      </c>
      <c r="V216">
        <v>67.603195121951217</v>
      </c>
      <c r="W216">
        <v>68.037048780487822</v>
      </c>
      <c r="X216">
        <v>68.487804878048777</v>
      </c>
      <c r="Y216">
        <v>68.956390243902433</v>
      </c>
      <c r="Z216">
        <v>69.448268292682926</v>
      </c>
      <c r="AA216">
        <v>69.969853658536593</v>
      </c>
      <c r="AB216">
        <v>70.513658536585368</v>
      </c>
      <c r="AC216">
        <v>71.067634146341462</v>
      </c>
      <c r="AD216">
        <v>71.617780487804879</v>
      </c>
      <c r="AE216">
        <v>72.140658536585377</v>
      </c>
      <c r="AF216">
        <v>72.610341463414642</v>
      </c>
      <c r="AG216">
        <v>73.01085365853659</v>
      </c>
      <c r="AH216">
        <v>73.336195121951235</v>
      </c>
      <c r="AI216">
        <v>73.586804878048795</v>
      </c>
      <c r="AJ216">
        <v>73.774048780487803</v>
      </c>
      <c r="AK216" t="s">
        <v>1768</v>
      </c>
    </row>
    <row r="217" spans="1:37" hidden="1">
      <c r="A217" t="s">
        <v>4316</v>
      </c>
      <c r="B217" t="s">
        <v>1378</v>
      </c>
      <c r="C217" t="s">
        <v>1688</v>
      </c>
      <c r="D217" t="s">
        <v>1689</v>
      </c>
      <c r="E217" t="str">
        <f t="shared" si="3"/>
        <v>CPV.SP.POP.TOTL</v>
      </c>
      <c r="F217">
        <v>300047</v>
      </c>
      <c r="G217">
        <v>302737</v>
      </c>
      <c r="H217">
        <v>308230</v>
      </c>
      <c r="I217">
        <v>315410</v>
      </c>
      <c r="J217">
        <v>322560</v>
      </c>
      <c r="K217">
        <v>328481</v>
      </c>
      <c r="L217">
        <v>332775</v>
      </c>
      <c r="M217">
        <v>335966</v>
      </c>
      <c r="N217">
        <v>338857</v>
      </c>
      <c r="O217">
        <v>342646</v>
      </c>
      <c r="P217">
        <v>348165</v>
      </c>
      <c r="Q217">
        <v>355655</v>
      </c>
      <c r="R217">
        <v>364727</v>
      </c>
      <c r="S217">
        <v>374820</v>
      </c>
      <c r="T217">
        <v>385101</v>
      </c>
      <c r="U217">
        <v>394946</v>
      </c>
      <c r="V217">
        <v>404166</v>
      </c>
      <c r="W217">
        <v>412893</v>
      </c>
      <c r="X217">
        <v>421203</v>
      </c>
      <c r="Y217">
        <v>429278</v>
      </c>
      <c r="Z217">
        <v>437238</v>
      </c>
      <c r="AA217">
        <v>445096</v>
      </c>
      <c r="AB217">
        <v>452740</v>
      </c>
      <c r="AC217">
        <v>460031</v>
      </c>
      <c r="AD217">
        <v>466784</v>
      </c>
      <c r="AE217">
        <v>472883</v>
      </c>
      <c r="AF217">
        <v>478267</v>
      </c>
      <c r="AG217">
        <v>483023</v>
      </c>
      <c r="AH217">
        <v>487371</v>
      </c>
      <c r="AI217">
        <v>491621</v>
      </c>
      <c r="AJ217">
        <v>495999</v>
      </c>
      <c r="AK217">
        <v>500585</v>
      </c>
    </row>
    <row r="218" spans="1:37" hidden="1">
      <c r="A218" t="s">
        <v>4786</v>
      </c>
      <c r="B218" t="s">
        <v>4819</v>
      </c>
      <c r="C218" t="s">
        <v>4889</v>
      </c>
      <c r="D218" t="s">
        <v>4890</v>
      </c>
      <c r="E218" t="str">
        <f t="shared" si="3"/>
        <v>CSS.NY.GDP.DEFL.ZS</v>
      </c>
      <c r="F218" t="s">
        <v>1768</v>
      </c>
      <c r="G218" t="s">
        <v>1768</v>
      </c>
      <c r="H218" t="s">
        <v>1768</v>
      </c>
      <c r="I218" t="s">
        <v>1768</v>
      </c>
      <c r="J218" t="s">
        <v>1768</v>
      </c>
      <c r="K218" t="s">
        <v>1768</v>
      </c>
      <c r="L218" t="s">
        <v>1768</v>
      </c>
      <c r="M218" t="s">
        <v>1768</v>
      </c>
      <c r="N218" t="s">
        <v>1768</v>
      </c>
      <c r="O218" t="s">
        <v>1768</v>
      </c>
      <c r="P218" t="s">
        <v>1768</v>
      </c>
      <c r="Q218" t="s">
        <v>1768</v>
      </c>
      <c r="R218" t="s">
        <v>1768</v>
      </c>
      <c r="S218" t="s">
        <v>1768</v>
      </c>
      <c r="T218" t="s">
        <v>1768</v>
      </c>
      <c r="U218" t="s">
        <v>1768</v>
      </c>
      <c r="V218" t="s">
        <v>1768</v>
      </c>
      <c r="W218" t="s">
        <v>1768</v>
      </c>
      <c r="X218" t="s">
        <v>1768</v>
      </c>
      <c r="Y218" t="s">
        <v>1768</v>
      </c>
      <c r="Z218" t="s">
        <v>1768</v>
      </c>
      <c r="AA218" t="s">
        <v>1768</v>
      </c>
      <c r="AB218" t="s">
        <v>1768</v>
      </c>
      <c r="AC218" t="s">
        <v>1768</v>
      </c>
      <c r="AD218" t="s">
        <v>1768</v>
      </c>
      <c r="AE218" t="s">
        <v>1768</v>
      </c>
      <c r="AF218" t="s">
        <v>1768</v>
      </c>
      <c r="AG218" t="s">
        <v>1768</v>
      </c>
      <c r="AH218" t="s">
        <v>1768</v>
      </c>
      <c r="AI218" t="s">
        <v>1768</v>
      </c>
      <c r="AJ218" t="s">
        <v>1768</v>
      </c>
      <c r="AK218" t="s">
        <v>1768</v>
      </c>
    </row>
    <row r="219" spans="1:37" hidden="1">
      <c r="A219" t="s">
        <v>4786</v>
      </c>
      <c r="B219" t="s">
        <v>4819</v>
      </c>
      <c r="C219" t="s">
        <v>4891</v>
      </c>
      <c r="D219" t="s">
        <v>4892</v>
      </c>
      <c r="E219" t="str">
        <f t="shared" si="3"/>
        <v>CSS.NY.GDP.MKTP.KD</v>
      </c>
      <c r="F219">
        <v>22146257842.286552</v>
      </c>
      <c r="G219">
        <v>22301294573.965469</v>
      </c>
      <c r="H219">
        <v>22768656802.992428</v>
      </c>
      <c r="I219">
        <v>22242975234.408211</v>
      </c>
      <c r="J219">
        <v>22409060046.80265</v>
      </c>
      <c r="K219">
        <v>22218392411.949272</v>
      </c>
      <c r="L219">
        <v>22518300803.183086</v>
      </c>
      <c r="M219">
        <v>22906197106.017067</v>
      </c>
      <c r="N219">
        <v>23390178753.828114</v>
      </c>
      <c r="O219">
        <v>24478648790.029617</v>
      </c>
      <c r="P219">
        <v>24871233958.488533</v>
      </c>
      <c r="Q219">
        <v>25256202099.006435</v>
      </c>
      <c r="R219">
        <v>25192135034.443611</v>
      </c>
      <c r="S219">
        <v>25976411434.393005</v>
      </c>
      <c r="T219">
        <v>26681246111.686714</v>
      </c>
      <c r="U219">
        <v>27443127092.792339</v>
      </c>
      <c r="V219">
        <v>28132938970.010555</v>
      </c>
      <c r="W219">
        <v>28693136702.202709</v>
      </c>
      <c r="X219">
        <v>29528229302.285076</v>
      </c>
      <c r="Y219">
        <v>30611819656.562172</v>
      </c>
      <c r="Z219">
        <v>31636596138.130718</v>
      </c>
      <c r="AA219">
        <v>32202875054.471901</v>
      </c>
      <c r="AB219">
        <v>33224698164.848186</v>
      </c>
      <c r="AC219">
        <v>35250781404.204887</v>
      </c>
      <c r="AD219">
        <v>36658363141.239838</v>
      </c>
      <c r="AE219">
        <v>37951894020.479446</v>
      </c>
      <c r="AF219">
        <v>40496214550.890236</v>
      </c>
      <c r="AG219">
        <v>41401116148.748306</v>
      </c>
      <c r="AH219">
        <v>41674160331.671577</v>
      </c>
      <c r="AI219">
        <v>40183908501.857712</v>
      </c>
      <c r="AJ219">
        <v>40187077061.405495</v>
      </c>
      <c r="AK219">
        <v>40236966651.515167</v>
      </c>
    </row>
    <row r="220" spans="1:37" hidden="1">
      <c r="A220" t="s">
        <v>4786</v>
      </c>
      <c r="B220" t="s">
        <v>4819</v>
      </c>
      <c r="C220" t="s">
        <v>4893</v>
      </c>
      <c r="D220" t="s">
        <v>4894</v>
      </c>
      <c r="E220" t="str">
        <f t="shared" si="3"/>
        <v>CSS.NY.GDP.MKTP.CD</v>
      </c>
      <c r="F220">
        <v>13294090458.008505</v>
      </c>
      <c r="G220">
        <v>14523205842.539949</v>
      </c>
      <c r="H220">
        <v>16131821836.500883</v>
      </c>
      <c r="I220">
        <v>16513260363.012901</v>
      </c>
      <c r="J220">
        <v>15676614159.964659</v>
      </c>
      <c r="K220">
        <v>15444896067.315912</v>
      </c>
      <c r="L220">
        <v>14017679918.534458</v>
      </c>
      <c r="M220">
        <v>15049387148.954168</v>
      </c>
      <c r="N220">
        <v>15945586293.501062</v>
      </c>
      <c r="O220">
        <v>16160078172.525625</v>
      </c>
      <c r="P220">
        <v>17278985173.484787</v>
      </c>
      <c r="Q220">
        <v>17127940597.010544</v>
      </c>
      <c r="R220">
        <v>16815532519.189102</v>
      </c>
      <c r="S220">
        <v>17482675186.796833</v>
      </c>
      <c r="T220">
        <v>18557756032.722576</v>
      </c>
      <c r="U220">
        <v>20418651997.578674</v>
      </c>
      <c r="V220">
        <v>22251016712.657524</v>
      </c>
      <c r="W220">
        <v>24999854763.546577</v>
      </c>
      <c r="X220">
        <v>27337329376.542423</v>
      </c>
      <c r="Y220">
        <v>29069672479.426167</v>
      </c>
      <c r="Z220">
        <v>31636596138.130718</v>
      </c>
      <c r="AA220">
        <v>32507772732.859432</v>
      </c>
      <c r="AB220">
        <v>34140851671.629356</v>
      </c>
      <c r="AC220">
        <v>36755641442.0336</v>
      </c>
      <c r="AD220">
        <v>39981715574.104111</v>
      </c>
      <c r="AE220">
        <v>45863085455.231087</v>
      </c>
      <c r="AF220">
        <v>51651076403.031288</v>
      </c>
      <c r="AG220">
        <v>57580417930.682167</v>
      </c>
      <c r="AH220">
        <v>65390876610.461868</v>
      </c>
      <c r="AI220">
        <v>55697477522.980316</v>
      </c>
      <c r="AJ220">
        <v>59665057538.686493</v>
      </c>
      <c r="AK220">
        <v>62476876618.93647</v>
      </c>
    </row>
    <row r="221" spans="1:37">
      <c r="A221" t="s">
        <v>4786</v>
      </c>
      <c r="B221" t="s">
        <v>4819</v>
      </c>
      <c r="C221" t="s">
        <v>4895</v>
      </c>
      <c r="D221" t="s">
        <v>4896</v>
      </c>
      <c r="E221" t="str">
        <f t="shared" si="3"/>
        <v>CSS.SL.TLF.TERT.ZS</v>
      </c>
      <c r="F221" t="s">
        <v>1768</v>
      </c>
      <c r="G221" t="s">
        <v>1768</v>
      </c>
      <c r="H221" t="s">
        <v>1768</v>
      </c>
      <c r="I221" t="s">
        <v>1768</v>
      </c>
      <c r="J221" t="s">
        <v>1768</v>
      </c>
      <c r="K221" t="s">
        <v>1768</v>
      </c>
      <c r="L221" t="s">
        <v>1768</v>
      </c>
      <c r="M221" t="s">
        <v>1768</v>
      </c>
      <c r="N221" t="s">
        <v>1768</v>
      </c>
      <c r="O221" t="s">
        <v>1768</v>
      </c>
      <c r="P221" t="s">
        <v>1768</v>
      </c>
      <c r="Q221" t="s">
        <v>1768</v>
      </c>
      <c r="R221" t="s">
        <v>1768</v>
      </c>
      <c r="S221" t="s">
        <v>1768</v>
      </c>
      <c r="T221" t="s">
        <v>1768</v>
      </c>
      <c r="U221" t="s">
        <v>1768</v>
      </c>
      <c r="V221" t="s">
        <v>1768</v>
      </c>
      <c r="W221" t="s">
        <v>1768</v>
      </c>
      <c r="X221" t="s">
        <v>1768</v>
      </c>
      <c r="Y221" t="s">
        <v>1768</v>
      </c>
      <c r="Z221" t="s">
        <v>1768</v>
      </c>
      <c r="AA221" t="s">
        <v>1768</v>
      </c>
      <c r="AB221" t="s">
        <v>1768</v>
      </c>
      <c r="AC221" t="s">
        <v>1768</v>
      </c>
      <c r="AD221" t="s">
        <v>1768</v>
      </c>
      <c r="AE221" t="s">
        <v>1768</v>
      </c>
      <c r="AF221" t="s">
        <v>1768</v>
      </c>
      <c r="AG221" t="s">
        <v>1768</v>
      </c>
      <c r="AH221" t="s">
        <v>1768</v>
      </c>
      <c r="AI221" t="s">
        <v>1768</v>
      </c>
      <c r="AJ221" t="s">
        <v>1768</v>
      </c>
      <c r="AK221" t="s">
        <v>1768</v>
      </c>
    </row>
    <row r="222" spans="1:37" hidden="1">
      <c r="A222" t="s">
        <v>4786</v>
      </c>
      <c r="B222" t="s">
        <v>4819</v>
      </c>
      <c r="C222" t="s">
        <v>4897</v>
      </c>
      <c r="D222" t="s">
        <v>4898</v>
      </c>
      <c r="E222" t="str">
        <f t="shared" si="3"/>
        <v>CSS.SP.DYN.LE00.IN</v>
      </c>
      <c r="F222">
        <v>67.62899484554724</v>
      </c>
      <c r="G222">
        <v>67.881539816113516</v>
      </c>
      <c r="H222">
        <v>68.179813572376304</v>
      </c>
      <c r="I222">
        <v>68.327438110746229</v>
      </c>
      <c r="J222">
        <v>68.506844913473813</v>
      </c>
      <c r="K222">
        <v>68.649542260884473</v>
      </c>
      <c r="L222">
        <v>68.758308395143089</v>
      </c>
      <c r="M222">
        <v>68.902540490924068</v>
      </c>
      <c r="N222">
        <v>68.900694032942056</v>
      </c>
      <c r="O222">
        <v>68.952557249668047</v>
      </c>
      <c r="P222">
        <v>68.996270764955355</v>
      </c>
      <c r="Q222">
        <v>69.042733842973078</v>
      </c>
      <c r="R222">
        <v>69.181767393029617</v>
      </c>
      <c r="S222">
        <v>69.114002195162413</v>
      </c>
      <c r="T222">
        <v>69.169647064610402</v>
      </c>
      <c r="U222">
        <v>69.202414810478331</v>
      </c>
      <c r="V222">
        <v>69.265518655785201</v>
      </c>
      <c r="W222">
        <v>69.479706028819365</v>
      </c>
      <c r="X222">
        <v>69.409196874071256</v>
      </c>
      <c r="Y222">
        <v>69.493084597875082</v>
      </c>
      <c r="Z222">
        <v>69.59894845809211</v>
      </c>
      <c r="AA222">
        <v>69.814589396281832</v>
      </c>
      <c r="AB222">
        <v>70.134211009231734</v>
      </c>
      <c r="AC222">
        <v>70.209041449823786</v>
      </c>
      <c r="AD222">
        <v>70.44969916631257</v>
      </c>
      <c r="AE222">
        <v>70.71631031561482</v>
      </c>
      <c r="AF222">
        <v>71.027649209662087</v>
      </c>
      <c r="AG222">
        <v>71.331848189225013</v>
      </c>
      <c r="AH222">
        <v>71.625807510205192</v>
      </c>
      <c r="AI222">
        <v>71.902360906717988</v>
      </c>
      <c r="AJ222">
        <v>72.157790440162174</v>
      </c>
      <c r="AK222" t="s">
        <v>1768</v>
      </c>
    </row>
    <row r="223" spans="1:37" hidden="1">
      <c r="A223" t="s">
        <v>4786</v>
      </c>
      <c r="B223" t="s">
        <v>4819</v>
      </c>
      <c r="C223" t="s">
        <v>1688</v>
      </c>
      <c r="D223" t="s">
        <v>1689</v>
      </c>
      <c r="E223" t="str">
        <f t="shared" si="3"/>
        <v>CSS.SP.POP.TOTL</v>
      </c>
      <c r="F223">
        <v>5454027</v>
      </c>
      <c r="G223">
        <v>5515647.8367999997</v>
      </c>
      <c r="H223">
        <v>5585566.4240000006</v>
      </c>
      <c r="I223">
        <v>5655261</v>
      </c>
      <c r="J223">
        <v>5722289.4063999997</v>
      </c>
      <c r="K223">
        <v>5777770</v>
      </c>
      <c r="L223">
        <v>5823808.411701709</v>
      </c>
      <c r="M223">
        <v>5857286.3192383712</v>
      </c>
      <c r="N223">
        <v>5880429.7209213059</v>
      </c>
      <c r="O223">
        <v>5916424.6150675816</v>
      </c>
      <c r="P223">
        <v>5954846</v>
      </c>
      <c r="Q223">
        <v>5997448.9876587</v>
      </c>
      <c r="R223">
        <v>6043699.749170674</v>
      </c>
      <c r="S223">
        <v>6095533.9234802425</v>
      </c>
      <c r="T223">
        <v>6148240.3289320413</v>
      </c>
      <c r="U223">
        <v>6199725</v>
      </c>
      <c r="V223">
        <v>6257896.42512675</v>
      </c>
      <c r="W223">
        <v>6312125.6750757173</v>
      </c>
      <c r="X223">
        <v>6363587.0511580966</v>
      </c>
      <c r="Y223">
        <v>6408095.3640770074</v>
      </c>
      <c r="Z223">
        <v>6453378.5513765598</v>
      </c>
      <c r="AA223">
        <v>6499944.619062975</v>
      </c>
      <c r="AB223">
        <v>6542783.224446455</v>
      </c>
      <c r="AC223">
        <v>6581575</v>
      </c>
      <c r="AD223">
        <v>6626910</v>
      </c>
      <c r="AE223">
        <v>6670809</v>
      </c>
      <c r="AF223">
        <v>6715071</v>
      </c>
      <c r="AG223">
        <v>6759245</v>
      </c>
      <c r="AH223">
        <v>6802199</v>
      </c>
      <c r="AI223">
        <v>6842343</v>
      </c>
      <c r="AJ223">
        <v>6880491</v>
      </c>
      <c r="AK223">
        <v>6919403</v>
      </c>
    </row>
    <row r="224" spans="1:37" hidden="1">
      <c r="A224" t="s">
        <v>4317</v>
      </c>
      <c r="B224" t="s">
        <v>1379</v>
      </c>
      <c r="C224" t="s">
        <v>4889</v>
      </c>
      <c r="D224" t="s">
        <v>4890</v>
      </c>
      <c r="E224" t="str">
        <f t="shared" si="3"/>
        <v>CYM.NY.GDP.DEFL.ZS</v>
      </c>
      <c r="F224" t="s">
        <v>1768</v>
      </c>
      <c r="G224" t="s">
        <v>1768</v>
      </c>
      <c r="H224" t="s">
        <v>1768</v>
      </c>
      <c r="I224" t="s">
        <v>1768</v>
      </c>
      <c r="J224" t="s">
        <v>1768</v>
      </c>
      <c r="K224" t="s">
        <v>1768</v>
      </c>
      <c r="L224" t="s">
        <v>1768</v>
      </c>
      <c r="M224" t="s">
        <v>1768</v>
      </c>
      <c r="N224" t="s">
        <v>1768</v>
      </c>
      <c r="O224" t="s">
        <v>1768</v>
      </c>
      <c r="P224" t="s">
        <v>1768</v>
      </c>
      <c r="Q224" t="s">
        <v>1768</v>
      </c>
      <c r="R224" t="s">
        <v>1768</v>
      </c>
      <c r="S224">
        <v>143.69111675542808</v>
      </c>
      <c r="T224">
        <v>148.14238475004865</v>
      </c>
      <c r="U224" t="s">
        <v>1768</v>
      </c>
      <c r="V224" t="s">
        <v>1768</v>
      </c>
      <c r="W224">
        <v>161.74402250351619</v>
      </c>
      <c r="X224" t="s">
        <v>1768</v>
      </c>
      <c r="Y224" t="s">
        <v>1768</v>
      </c>
      <c r="Z224" t="s">
        <v>1768</v>
      </c>
      <c r="AA224" t="s">
        <v>1768</v>
      </c>
      <c r="AB224" t="s">
        <v>1768</v>
      </c>
      <c r="AC224" t="s">
        <v>1768</v>
      </c>
      <c r="AD224" t="s">
        <v>1768</v>
      </c>
      <c r="AE224" t="s">
        <v>1768</v>
      </c>
      <c r="AF224" t="s">
        <v>1768</v>
      </c>
      <c r="AG224" t="s">
        <v>1768</v>
      </c>
      <c r="AH224" t="s">
        <v>1768</v>
      </c>
      <c r="AI224" t="s">
        <v>1768</v>
      </c>
      <c r="AJ224" t="s">
        <v>1768</v>
      </c>
      <c r="AK224" t="s">
        <v>1768</v>
      </c>
    </row>
    <row r="225" spans="1:37" hidden="1">
      <c r="A225" t="s">
        <v>4317</v>
      </c>
      <c r="B225" t="s">
        <v>1379</v>
      </c>
      <c r="C225" t="s">
        <v>4891</v>
      </c>
      <c r="D225" t="s">
        <v>4892</v>
      </c>
      <c r="E225" t="str">
        <f t="shared" si="3"/>
        <v>CYM.NY.GDP.MKTP.KD</v>
      </c>
      <c r="F225" t="s">
        <v>1768</v>
      </c>
      <c r="G225" t="s">
        <v>1768</v>
      </c>
      <c r="H225" t="s">
        <v>1768</v>
      </c>
      <c r="I225" t="s">
        <v>1768</v>
      </c>
      <c r="J225" t="s">
        <v>1768</v>
      </c>
      <c r="K225" t="s">
        <v>1768</v>
      </c>
      <c r="L225" t="s">
        <v>1768</v>
      </c>
      <c r="M225" t="s">
        <v>1768</v>
      </c>
      <c r="N225" t="s">
        <v>1768</v>
      </c>
      <c r="O225" t="s">
        <v>1768</v>
      </c>
      <c r="P225" t="s">
        <v>1768</v>
      </c>
      <c r="Q225" t="s">
        <v>1768</v>
      </c>
      <c r="R225" t="s">
        <v>1768</v>
      </c>
      <c r="S225" t="s">
        <v>1768</v>
      </c>
      <c r="T225" t="s">
        <v>1768</v>
      </c>
      <c r="U225" t="s">
        <v>1768</v>
      </c>
      <c r="V225" t="s">
        <v>1768</v>
      </c>
      <c r="W225" t="s">
        <v>1768</v>
      </c>
      <c r="X225" t="s">
        <v>1768</v>
      </c>
      <c r="Y225" t="s">
        <v>1768</v>
      </c>
      <c r="Z225" t="s">
        <v>1768</v>
      </c>
      <c r="AA225" t="s">
        <v>1768</v>
      </c>
      <c r="AB225" t="s">
        <v>1768</v>
      </c>
      <c r="AC225" t="s">
        <v>1768</v>
      </c>
      <c r="AD225" t="s">
        <v>1768</v>
      </c>
      <c r="AE225" t="s">
        <v>1768</v>
      </c>
      <c r="AF225" t="s">
        <v>1768</v>
      </c>
      <c r="AG225" t="s">
        <v>1768</v>
      </c>
      <c r="AH225" t="s">
        <v>1768</v>
      </c>
      <c r="AI225" t="s">
        <v>1768</v>
      </c>
      <c r="AJ225" t="s">
        <v>1768</v>
      </c>
      <c r="AK225" t="s">
        <v>1768</v>
      </c>
    </row>
    <row r="226" spans="1:37" hidden="1">
      <c r="A226" t="s">
        <v>4317</v>
      </c>
      <c r="B226" t="s">
        <v>1379</v>
      </c>
      <c r="C226" t="s">
        <v>4893</v>
      </c>
      <c r="D226" t="s">
        <v>4894</v>
      </c>
      <c r="E226" t="str">
        <f t="shared" si="3"/>
        <v>CYM.NY.GDP.MKTP.CD</v>
      </c>
      <c r="F226" t="s">
        <v>1768</v>
      </c>
      <c r="G226" t="s">
        <v>1768</v>
      </c>
      <c r="H226" t="s">
        <v>1768</v>
      </c>
      <c r="I226" t="s">
        <v>1768</v>
      </c>
      <c r="J226" t="s">
        <v>1768</v>
      </c>
      <c r="K226" t="s">
        <v>1768</v>
      </c>
      <c r="L226" t="s">
        <v>1768</v>
      </c>
      <c r="M226" t="s">
        <v>1768</v>
      </c>
      <c r="N226" t="s">
        <v>1768</v>
      </c>
      <c r="O226" t="s">
        <v>1768</v>
      </c>
      <c r="P226" t="s">
        <v>1768</v>
      </c>
      <c r="Q226" t="s">
        <v>1768</v>
      </c>
      <c r="R226" t="s">
        <v>1768</v>
      </c>
      <c r="S226" t="s">
        <v>1768</v>
      </c>
      <c r="T226" t="s">
        <v>1768</v>
      </c>
      <c r="U226" t="s">
        <v>1768</v>
      </c>
      <c r="V226">
        <v>1012444041.0205256</v>
      </c>
      <c r="W226" t="s">
        <v>1768</v>
      </c>
      <c r="X226" t="s">
        <v>1768</v>
      </c>
      <c r="Y226" t="s">
        <v>1768</v>
      </c>
      <c r="Z226" t="s">
        <v>1768</v>
      </c>
      <c r="AA226" t="s">
        <v>1768</v>
      </c>
      <c r="AB226" t="s">
        <v>1768</v>
      </c>
      <c r="AC226" t="s">
        <v>1768</v>
      </c>
      <c r="AD226" t="s">
        <v>1768</v>
      </c>
      <c r="AE226" t="s">
        <v>1768</v>
      </c>
      <c r="AF226" t="s">
        <v>1768</v>
      </c>
      <c r="AG226" t="s">
        <v>1768</v>
      </c>
      <c r="AH226" t="s">
        <v>1768</v>
      </c>
      <c r="AI226" t="s">
        <v>1768</v>
      </c>
      <c r="AJ226" t="s">
        <v>1768</v>
      </c>
      <c r="AK226" t="s">
        <v>1768</v>
      </c>
    </row>
    <row r="227" spans="1:37">
      <c r="A227" t="s">
        <v>4317</v>
      </c>
      <c r="B227" t="s">
        <v>1379</v>
      </c>
      <c r="C227" t="s">
        <v>4895</v>
      </c>
      <c r="D227" t="s">
        <v>4896</v>
      </c>
      <c r="E227" t="str">
        <f t="shared" si="3"/>
        <v>CYM.SL.TLF.TERT.ZS</v>
      </c>
      <c r="F227" t="s">
        <v>1768</v>
      </c>
      <c r="G227" t="s">
        <v>1768</v>
      </c>
      <c r="H227" t="s">
        <v>1768</v>
      </c>
      <c r="I227" t="s">
        <v>1768</v>
      </c>
      <c r="J227" t="s">
        <v>1768</v>
      </c>
      <c r="K227" t="s">
        <v>1768</v>
      </c>
      <c r="L227" t="s">
        <v>1768</v>
      </c>
      <c r="M227" t="s">
        <v>1768</v>
      </c>
      <c r="N227" t="s">
        <v>1768</v>
      </c>
      <c r="O227" t="s">
        <v>1768</v>
      </c>
      <c r="P227" t="s">
        <v>1768</v>
      </c>
      <c r="Q227" t="s">
        <v>1768</v>
      </c>
      <c r="R227" t="s">
        <v>1768</v>
      </c>
      <c r="S227" t="s">
        <v>1768</v>
      </c>
      <c r="T227" t="s">
        <v>1768</v>
      </c>
      <c r="U227" t="s">
        <v>1768</v>
      </c>
      <c r="V227" t="s">
        <v>1768</v>
      </c>
      <c r="W227" t="s">
        <v>1768</v>
      </c>
      <c r="X227" t="s">
        <v>1768</v>
      </c>
      <c r="Y227" t="s">
        <v>1768</v>
      </c>
      <c r="Z227" t="s">
        <v>1768</v>
      </c>
      <c r="AA227" t="s">
        <v>1768</v>
      </c>
      <c r="AB227" t="s">
        <v>1768</v>
      </c>
      <c r="AC227" t="s">
        <v>1768</v>
      </c>
      <c r="AD227" t="s">
        <v>1768</v>
      </c>
      <c r="AE227" t="s">
        <v>1768</v>
      </c>
      <c r="AF227">
        <v>21.700000762939453</v>
      </c>
      <c r="AG227">
        <v>34.799999237060547</v>
      </c>
      <c r="AH227">
        <v>37.900001525878906</v>
      </c>
      <c r="AI227" t="s">
        <v>1768</v>
      </c>
      <c r="AJ227" t="s">
        <v>1768</v>
      </c>
      <c r="AK227" t="s">
        <v>1768</v>
      </c>
    </row>
    <row r="228" spans="1:37" hidden="1">
      <c r="A228" t="s">
        <v>4317</v>
      </c>
      <c r="B228" t="s">
        <v>1379</v>
      </c>
      <c r="C228" t="s">
        <v>4897</v>
      </c>
      <c r="D228" t="s">
        <v>4898</v>
      </c>
      <c r="E228" t="str">
        <f t="shared" si="3"/>
        <v>CYM.SP.DYN.LE00.IN</v>
      </c>
      <c r="F228" t="s">
        <v>1768</v>
      </c>
      <c r="G228" t="s">
        <v>1768</v>
      </c>
      <c r="H228" t="s">
        <v>1768</v>
      </c>
      <c r="I228" t="s">
        <v>1768</v>
      </c>
      <c r="J228" t="s">
        <v>1768</v>
      </c>
      <c r="K228" t="s">
        <v>1768</v>
      </c>
      <c r="L228" t="s">
        <v>1768</v>
      </c>
      <c r="M228" t="s">
        <v>1768</v>
      </c>
      <c r="N228" t="s">
        <v>1768</v>
      </c>
      <c r="O228" t="s">
        <v>1768</v>
      </c>
      <c r="P228" t="s">
        <v>1768</v>
      </c>
      <c r="Q228" t="s">
        <v>1768</v>
      </c>
      <c r="R228" t="s">
        <v>1768</v>
      </c>
      <c r="S228" t="s">
        <v>1768</v>
      </c>
      <c r="T228" t="s">
        <v>1768</v>
      </c>
      <c r="U228" t="s">
        <v>1768</v>
      </c>
      <c r="V228" t="s">
        <v>1768</v>
      </c>
      <c r="W228" t="s">
        <v>1768</v>
      </c>
      <c r="X228" t="s">
        <v>1768</v>
      </c>
      <c r="Y228" t="s">
        <v>1768</v>
      </c>
      <c r="Z228" t="s">
        <v>1768</v>
      </c>
      <c r="AA228" t="s">
        <v>1768</v>
      </c>
      <c r="AB228" t="s">
        <v>1768</v>
      </c>
      <c r="AC228" t="s">
        <v>1768</v>
      </c>
      <c r="AD228" t="s">
        <v>1768</v>
      </c>
      <c r="AE228" t="s">
        <v>1768</v>
      </c>
      <c r="AF228" t="s">
        <v>1768</v>
      </c>
      <c r="AG228" t="s">
        <v>1768</v>
      </c>
      <c r="AH228" t="s">
        <v>1768</v>
      </c>
      <c r="AI228" t="s">
        <v>1768</v>
      </c>
      <c r="AJ228" t="s">
        <v>1768</v>
      </c>
      <c r="AK228" t="s">
        <v>1768</v>
      </c>
    </row>
    <row r="229" spans="1:37" hidden="1">
      <c r="A229" t="s">
        <v>4317</v>
      </c>
      <c r="B229" t="s">
        <v>1379</v>
      </c>
      <c r="C229" t="s">
        <v>1688</v>
      </c>
      <c r="D229" t="s">
        <v>1689</v>
      </c>
      <c r="E229" t="str">
        <f t="shared" si="3"/>
        <v>CYM.SP.POP.TOTL</v>
      </c>
      <c r="F229">
        <v>16861</v>
      </c>
      <c r="G229">
        <v>17524</v>
      </c>
      <c r="H229">
        <v>18116</v>
      </c>
      <c r="I229">
        <v>18702</v>
      </c>
      <c r="J229">
        <v>19366</v>
      </c>
      <c r="K229">
        <v>20172</v>
      </c>
      <c r="L229">
        <v>21141</v>
      </c>
      <c r="M229">
        <v>22253</v>
      </c>
      <c r="N229">
        <v>23475</v>
      </c>
      <c r="O229">
        <v>24752</v>
      </c>
      <c r="P229">
        <v>26048</v>
      </c>
      <c r="Q229">
        <v>27363</v>
      </c>
      <c r="R229">
        <v>28710</v>
      </c>
      <c r="S229">
        <v>30074</v>
      </c>
      <c r="T229">
        <v>31437</v>
      </c>
      <c r="U229">
        <v>32792</v>
      </c>
      <c r="V229">
        <v>34096</v>
      </c>
      <c r="W229">
        <v>35361</v>
      </c>
      <c r="X229">
        <v>36704</v>
      </c>
      <c r="Y229">
        <v>38284</v>
      </c>
      <c r="Z229">
        <v>40195</v>
      </c>
      <c r="AA229">
        <v>42501</v>
      </c>
      <c r="AB229">
        <v>45117</v>
      </c>
      <c r="AC229">
        <v>47815</v>
      </c>
      <c r="AD229">
        <v>50273</v>
      </c>
      <c r="AE229">
        <v>52268</v>
      </c>
      <c r="AF229">
        <v>53712</v>
      </c>
      <c r="AG229">
        <v>54679</v>
      </c>
      <c r="AH229">
        <v>55295</v>
      </c>
      <c r="AI229">
        <v>55763</v>
      </c>
      <c r="AJ229">
        <v>56230</v>
      </c>
      <c r="AK229">
        <v>56729</v>
      </c>
    </row>
    <row r="230" spans="1:37" hidden="1">
      <c r="A230" t="s">
        <v>4313</v>
      </c>
      <c r="B230" t="s">
        <v>1380</v>
      </c>
      <c r="C230" t="s">
        <v>4889</v>
      </c>
      <c r="D230" t="s">
        <v>4890</v>
      </c>
      <c r="E230" t="str">
        <f t="shared" si="3"/>
        <v>CAF.NY.GDP.DEFL.ZS</v>
      </c>
      <c r="F230">
        <v>32.167793539762883</v>
      </c>
      <c r="G230">
        <v>36.630365383865787</v>
      </c>
      <c r="H230">
        <v>44.291350004663414</v>
      </c>
      <c r="I230">
        <v>49.208930789821672</v>
      </c>
      <c r="J230">
        <v>49.907481094563707</v>
      </c>
      <c r="K230">
        <v>66.948439846768935</v>
      </c>
      <c r="L230">
        <v>64.531655382906223</v>
      </c>
      <c r="M230">
        <v>63.729952030027171</v>
      </c>
      <c r="N230">
        <v>65.742872895524286</v>
      </c>
      <c r="O230">
        <v>68.282492247330666</v>
      </c>
      <c r="P230">
        <v>69.829712618539446</v>
      </c>
      <c r="Q230">
        <v>68.687078783134083</v>
      </c>
      <c r="R230">
        <v>70.334082570408313</v>
      </c>
      <c r="S230">
        <v>67.915699735086292</v>
      </c>
      <c r="T230">
        <v>83.368307073931007</v>
      </c>
      <c r="U230">
        <v>91.959431214257478</v>
      </c>
      <c r="V230">
        <v>93.635776330099446</v>
      </c>
      <c r="W230">
        <v>94.917114416994281</v>
      </c>
      <c r="X230">
        <v>95.853922178495964</v>
      </c>
      <c r="Y230">
        <v>96.941073237715358</v>
      </c>
      <c r="Z230">
        <v>100</v>
      </c>
      <c r="AA230">
        <v>103.55835316707879</v>
      </c>
      <c r="AB230">
        <v>106.66329699019643</v>
      </c>
      <c r="AC230">
        <v>105.24227406167978</v>
      </c>
      <c r="AD230">
        <v>105.55560427762387</v>
      </c>
      <c r="AE230">
        <v>109.44198844996262</v>
      </c>
      <c r="AF230">
        <v>114.3389375381693</v>
      </c>
      <c r="AG230">
        <v>116.07890795318234</v>
      </c>
      <c r="AH230">
        <v>124.30126891737928</v>
      </c>
      <c r="AI230">
        <v>128.69250493607501</v>
      </c>
      <c r="AJ230">
        <v>130.97693996734682</v>
      </c>
      <c r="AK230">
        <v>132.07893317989573</v>
      </c>
    </row>
    <row r="231" spans="1:37" hidden="1">
      <c r="A231" t="s">
        <v>4313</v>
      </c>
      <c r="B231" t="s">
        <v>1380</v>
      </c>
      <c r="C231" t="s">
        <v>4891</v>
      </c>
      <c r="D231" t="s">
        <v>4892</v>
      </c>
      <c r="E231" t="str">
        <f t="shared" si="3"/>
        <v>CAF.NY.GDP.MKTP.KD</v>
      </c>
      <c r="F231">
        <v>735280403.10117257</v>
      </c>
      <c r="G231">
        <v>723923942.42910588</v>
      </c>
      <c r="H231">
        <v>779779920.26058424</v>
      </c>
      <c r="I231">
        <v>716411512.44040954</v>
      </c>
      <c r="J231">
        <v>784338464.45315564</v>
      </c>
      <c r="K231">
        <v>815141622.79903746</v>
      </c>
      <c r="L231">
        <v>844307119.64823687</v>
      </c>
      <c r="M231">
        <v>802606510.92587113</v>
      </c>
      <c r="N231">
        <v>816333273.03304994</v>
      </c>
      <c r="O231">
        <v>832474749.93779993</v>
      </c>
      <c r="P231">
        <v>814596168.93457377</v>
      </c>
      <c r="Q231">
        <v>810096120.39011753</v>
      </c>
      <c r="R231">
        <v>758054780.98425364</v>
      </c>
      <c r="S231">
        <v>760595369.75054634</v>
      </c>
      <c r="T231">
        <v>797864535.93550515</v>
      </c>
      <c r="U231">
        <v>855310801.01037526</v>
      </c>
      <c r="V231">
        <v>821098357.41526449</v>
      </c>
      <c r="W231">
        <v>864616592.02332795</v>
      </c>
      <c r="X231">
        <v>905253518.76903987</v>
      </c>
      <c r="Y231">
        <v>937842672.02052581</v>
      </c>
      <c r="Z231">
        <v>959413050.58832407</v>
      </c>
      <c r="AA231">
        <v>961916948.87459338</v>
      </c>
      <c r="AB231">
        <v>956312926.47915936</v>
      </c>
      <c r="AC231">
        <v>883633144.06674337</v>
      </c>
      <c r="AD231">
        <v>892469475.50741017</v>
      </c>
      <c r="AE231">
        <v>913888742.91958904</v>
      </c>
      <c r="AF231">
        <v>948616515.15053368</v>
      </c>
      <c r="AG231">
        <v>983715326.21110296</v>
      </c>
      <c r="AH231">
        <v>1003389632.7353251</v>
      </c>
      <c r="AI231">
        <v>1020447256.4918256</v>
      </c>
      <c r="AJ231">
        <v>1054122015.9560558</v>
      </c>
      <c r="AK231">
        <v>1086799798.4506936</v>
      </c>
    </row>
    <row r="232" spans="1:37" hidden="1">
      <c r="A232" t="s">
        <v>4313</v>
      </c>
      <c r="B232" t="s">
        <v>1380</v>
      </c>
      <c r="C232" t="s">
        <v>4893</v>
      </c>
      <c r="D232" t="s">
        <v>4894</v>
      </c>
      <c r="E232" t="str">
        <f t="shared" si="3"/>
        <v>CAF.NY.GDP.MKTP.CD</v>
      </c>
      <c r="F232">
        <v>797050266.11313879</v>
      </c>
      <c r="G232">
        <v>694807309.89813042</v>
      </c>
      <c r="H232">
        <v>748315219.0221194</v>
      </c>
      <c r="I232">
        <v>658681119.22084665</v>
      </c>
      <c r="J232">
        <v>637823121.7139504</v>
      </c>
      <c r="K232">
        <v>864853641.47827411</v>
      </c>
      <c r="L232">
        <v>1120165773.5358698</v>
      </c>
      <c r="M232">
        <v>1211766667.9833577</v>
      </c>
      <c r="N232">
        <v>1282893967.0999053</v>
      </c>
      <c r="O232">
        <v>1268668131.2869959</v>
      </c>
      <c r="P232">
        <v>1487510977.3674924</v>
      </c>
      <c r="Q232">
        <v>1404323259.6452057</v>
      </c>
      <c r="R232">
        <v>1434151468.4849496</v>
      </c>
      <c r="S232">
        <v>1298847602.7685127</v>
      </c>
      <c r="T232">
        <v>852998900.55370307</v>
      </c>
      <c r="U232">
        <v>1121907256.0304096</v>
      </c>
      <c r="V232">
        <v>1070076555.2145965</v>
      </c>
      <c r="W232">
        <v>1003264949.1192485</v>
      </c>
      <c r="X232">
        <v>1047204550.3393838</v>
      </c>
      <c r="Y232">
        <v>1051323696.6054896</v>
      </c>
      <c r="Z232">
        <v>959413050.58832407</v>
      </c>
      <c r="AA232">
        <v>967526420.20726156</v>
      </c>
      <c r="AB232">
        <v>1041975238.4810072</v>
      </c>
      <c r="AC232">
        <v>1139211629.2065227</v>
      </c>
      <c r="AD232">
        <v>1269621728.7513402</v>
      </c>
      <c r="AE232">
        <v>1350047284.9907579</v>
      </c>
      <c r="AF232">
        <v>1476870078.0092008</v>
      </c>
      <c r="AG232">
        <v>1696340453.2337925</v>
      </c>
      <c r="AH232">
        <v>1982983854.7598312</v>
      </c>
      <c r="AI232">
        <v>1980151889.2978616</v>
      </c>
      <c r="AJ232">
        <v>1984747842.4886146</v>
      </c>
      <c r="AK232">
        <v>2165868600.179647</v>
      </c>
    </row>
    <row r="233" spans="1:37">
      <c r="A233" t="s">
        <v>4313</v>
      </c>
      <c r="B233" t="s">
        <v>1380</v>
      </c>
      <c r="C233" t="s">
        <v>4895</v>
      </c>
      <c r="D233" t="s">
        <v>4896</v>
      </c>
      <c r="E233" t="str">
        <f t="shared" si="3"/>
        <v>CAF.SL.TLF.TERT.ZS</v>
      </c>
      <c r="F233" t="s">
        <v>1768</v>
      </c>
      <c r="G233" t="s">
        <v>1768</v>
      </c>
      <c r="H233" t="s">
        <v>1768</v>
      </c>
      <c r="I233" t="s">
        <v>1768</v>
      </c>
      <c r="J233" t="s">
        <v>1768</v>
      </c>
      <c r="K233" t="s">
        <v>1768</v>
      </c>
      <c r="L233" t="s">
        <v>1768</v>
      </c>
      <c r="M233" t="s">
        <v>1768</v>
      </c>
      <c r="N233" t="s">
        <v>1768</v>
      </c>
      <c r="O233" t="s">
        <v>1768</v>
      </c>
      <c r="P233" t="s">
        <v>1768</v>
      </c>
      <c r="Q233" t="s">
        <v>1768</v>
      </c>
      <c r="R233" t="s">
        <v>1768</v>
      </c>
      <c r="S233" t="s">
        <v>1768</v>
      </c>
      <c r="T233" t="s">
        <v>1768</v>
      </c>
      <c r="U233" t="s">
        <v>1768</v>
      </c>
      <c r="V233" t="s">
        <v>1768</v>
      </c>
      <c r="W233" t="s">
        <v>1768</v>
      </c>
      <c r="X233" t="s">
        <v>1768</v>
      </c>
      <c r="Y233" t="s">
        <v>1768</v>
      </c>
      <c r="Z233" t="s">
        <v>1768</v>
      </c>
      <c r="AA233" t="s">
        <v>1768</v>
      </c>
      <c r="AB233" t="s">
        <v>1768</v>
      </c>
      <c r="AC233" t="s">
        <v>1768</v>
      </c>
      <c r="AD233" t="s">
        <v>1768</v>
      </c>
      <c r="AE233" t="s">
        <v>1768</v>
      </c>
      <c r="AF233" t="s">
        <v>1768</v>
      </c>
      <c r="AG233" t="s">
        <v>1768</v>
      </c>
      <c r="AH233" t="s">
        <v>1768</v>
      </c>
      <c r="AI233" t="s">
        <v>1768</v>
      </c>
      <c r="AJ233" t="s">
        <v>1768</v>
      </c>
      <c r="AK233" t="s">
        <v>1768</v>
      </c>
    </row>
    <row r="234" spans="1:37" hidden="1">
      <c r="A234" t="s">
        <v>4313</v>
      </c>
      <c r="B234" t="s">
        <v>1380</v>
      </c>
      <c r="C234" t="s">
        <v>4897</v>
      </c>
      <c r="D234" t="s">
        <v>4898</v>
      </c>
      <c r="E234" t="str">
        <f t="shared" si="3"/>
        <v>CAF.SP.DYN.LE00.IN</v>
      </c>
      <c r="F234">
        <v>48.809536585365862</v>
      </c>
      <c r="G234">
        <v>49.176341463414637</v>
      </c>
      <c r="H234">
        <v>49.456829268292687</v>
      </c>
      <c r="I234">
        <v>49.652536585365858</v>
      </c>
      <c r="J234">
        <v>49.764024390243904</v>
      </c>
      <c r="K234">
        <v>49.792292682926835</v>
      </c>
      <c r="L234">
        <v>49.739317073170739</v>
      </c>
      <c r="M234">
        <v>49.613048780487809</v>
      </c>
      <c r="N234">
        <v>49.417975609756098</v>
      </c>
      <c r="O234">
        <v>49.159560975609764</v>
      </c>
      <c r="P234">
        <v>48.828878048780489</v>
      </c>
      <c r="Q234">
        <v>48.414975609756098</v>
      </c>
      <c r="R234">
        <v>47.917390243902439</v>
      </c>
      <c r="S234">
        <v>47.350609756097569</v>
      </c>
      <c r="T234">
        <v>46.738585365853659</v>
      </c>
      <c r="U234">
        <v>46.106292682926835</v>
      </c>
      <c r="V234">
        <v>45.480170731707325</v>
      </c>
      <c r="W234">
        <v>44.891634146341467</v>
      </c>
      <c r="X234">
        <v>44.372560975609765</v>
      </c>
      <c r="Y234">
        <v>43.953341463414638</v>
      </c>
      <c r="Z234">
        <v>43.66336585365854</v>
      </c>
      <c r="AA234">
        <v>43.523536585365861</v>
      </c>
      <c r="AB234">
        <v>43.528829268292689</v>
      </c>
      <c r="AC234">
        <v>43.672195121951219</v>
      </c>
      <c r="AD234">
        <v>43.946121951219517</v>
      </c>
      <c r="AE234">
        <v>44.34756097560976</v>
      </c>
      <c r="AF234">
        <v>44.867512195121954</v>
      </c>
      <c r="AG234">
        <v>45.482536585365864</v>
      </c>
      <c r="AH234">
        <v>46.163243902439028</v>
      </c>
      <c r="AI234">
        <v>46.883707317073181</v>
      </c>
      <c r="AJ234">
        <v>47.618463414634149</v>
      </c>
      <c r="AK234" t="s">
        <v>1768</v>
      </c>
    </row>
    <row r="235" spans="1:37" hidden="1">
      <c r="A235" t="s">
        <v>4313</v>
      </c>
      <c r="B235" t="s">
        <v>1380</v>
      </c>
      <c r="C235" t="s">
        <v>1688</v>
      </c>
      <c r="D235" t="s">
        <v>1689</v>
      </c>
      <c r="E235" t="str">
        <f t="shared" si="3"/>
        <v>CAF.SP.POP.TOTL</v>
      </c>
      <c r="F235">
        <v>2273630</v>
      </c>
      <c r="G235">
        <v>2339759</v>
      </c>
      <c r="H235">
        <v>2411176</v>
      </c>
      <c r="I235">
        <v>2485120</v>
      </c>
      <c r="J235">
        <v>2557808</v>
      </c>
      <c r="K235">
        <v>2626638</v>
      </c>
      <c r="L235">
        <v>2690250</v>
      </c>
      <c r="M235">
        <v>2749702</v>
      </c>
      <c r="N235">
        <v>2807768</v>
      </c>
      <c r="O235">
        <v>2868515</v>
      </c>
      <c r="P235">
        <v>2934777</v>
      </c>
      <c r="Q235">
        <v>3007347</v>
      </c>
      <c r="R235">
        <v>3084958</v>
      </c>
      <c r="S235">
        <v>3165869</v>
      </c>
      <c r="T235">
        <v>3247456</v>
      </c>
      <c r="U235">
        <v>3327710</v>
      </c>
      <c r="V235">
        <v>3406451</v>
      </c>
      <c r="W235">
        <v>3484027</v>
      </c>
      <c r="X235">
        <v>3559604</v>
      </c>
      <c r="Y235">
        <v>3632287</v>
      </c>
      <c r="Z235">
        <v>3701607</v>
      </c>
      <c r="AA235">
        <v>3767068</v>
      </c>
      <c r="AB235">
        <v>3829238</v>
      </c>
      <c r="AC235">
        <v>3890075</v>
      </c>
      <c r="AD235">
        <v>3952281</v>
      </c>
      <c r="AE235">
        <v>4017880</v>
      </c>
      <c r="AF235">
        <v>4087534</v>
      </c>
      <c r="AG235">
        <v>4160940</v>
      </c>
      <c r="AH235">
        <v>4237961</v>
      </c>
      <c r="AI235">
        <v>4318128</v>
      </c>
      <c r="AJ235">
        <v>4401051</v>
      </c>
      <c r="AK235">
        <v>4486837</v>
      </c>
    </row>
    <row r="236" spans="1:37" hidden="1">
      <c r="A236" t="s">
        <v>4062</v>
      </c>
      <c r="B236" t="s">
        <v>1381</v>
      </c>
      <c r="C236" t="s">
        <v>4889</v>
      </c>
      <c r="D236" t="s">
        <v>4890</v>
      </c>
      <c r="E236" t="str">
        <f t="shared" si="3"/>
        <v>TCD.NY.GDP.DEFL.ZS</v>
      </c>
      <c r="F236">
        <v>55.456855872288699</v>
      </c>
      <c r="G236">
        <v>59.923771559491797</v>
      </c>
      <c r="H236">
        <v>65.449212878550327</v>
      </c>
      <c r="I236">
        <v>65.457149881449766</v>
      </c>
      <c r="J236">
        <v>81.210298708059497</v>
      </c>
      <c r="K236">
        <v>77.057857918526338</v>
      </c>
      <c r="L236">
        <v>64.009784851183014</v>
      </c>
      <c r="M236">
        <v>62.004305925940606</v>
      </c>
      <c r="N236">
        <v>67.809105903506065</v>
      </c>
      <c r="O236">
        <v>66.959721825220541</v>
      </c>
      <c r="P236">
        <v>72.324755056201568</v>
      </c>
      <c r="Q236">
        <v>74.547655650211553</v>
      </c>
      <c r="R236">
        <v>64.926122343332324</v>
      </c>
      <c r="S236">
        <v>64.072601127601928</v>
      </c>
      <c r="T236">
        <v>91.972992077845021</v>
      </c>
      <c r="U236">
        <v>100.09708352229629</v>
      </c>
      <c r="V236">
        <v>111.56666273788744</v>
      </c>
      <c r="W236">
        <v>115.78699024307863</v>
      </c>
      <c r="X236">
        <v>123.60192758387818</v>
      </c>
      <c r="Y236">
        <v>114.24171888580226</v>
      </c>
      <c r="Z236">
        <v>120.28488287985297</v>
      </c>
      <c r="AA236">
        <v>136.88137333730776</v>
      </c>
      <c r="AB236">
        <v>139.49282277976286</v>
      </c>
      <c r="AC236">
        <v>139.60302866061727</v>
      </c>
      <c r="AD236">
        <v>153.19234552641788</v>
      </c>
      <c r="AE236">
        <v>156.55220286792181</v>
      </c>
      <c r="AF236">
        <v>178.16756582110008</v>
      </c>
      <c r="AG236">
        <v>187.22852018086473</v>
      </c>
      <c r="AH236">
        <v>209.58867619290672</v>
      </c>
      <c r="AI236">
        <v>189.47036802448829</v>
      </c>
      <c r="AJ236">
        <v>212.09818582577844</v>
      </c>
      <c r="AK236">
        <v>217.68474678722816</v>
      </c>
    </row>
    <row r="237" spans="1:37" hidden="1">
      <c r="A237" t="s">
        <v>4062</v>
      </c>
      <c r="B237" t="s">
        <v>1381</v>
      </c>
      <c r="C237" t="s">
        <v>4891</v>
      </c>
      <c r="D237" t="s">
        <v>4892</v>
      </c>
      <c r="E237" t="str">
        <f t="shared" si="3"/>
        <v>TCD.NY.GDP.MKTP.KD</v>
      </c>
      <c r="F237">
        <v>664885432.2508148</v>
      </c>
      <c r="G237">
        <v>671819642.72655571</v>
      </c>
      <c r="H237">
        <v>707739212.20393312</v>
      </c>
      <c r="I237">
        <v>818703645.94898129</v>
      </c>
      <c r="J237">
        <v>835478055.9900167</v>
      </c>
      <c r="K237">
        <v>1017551896.6872207</v>
      </c>
      <c r="L237">
        <v>976018811.43769956</v>
      </c>
      <c r="M237">
        <v>952703591.10516989</v>
      </c>
      <c r="N237">
        <v>1100204581.957386</v>
      </c>
      <c r="O237">
        <v>1153946661.4219062</v>
      </c>
      <c r="P237">
        <v>1105729318.9317031</v>
      </c>
      <c r="Q237">
        <v>1200104833.0401468</v>
      </c>
      <c r="R237">
        <v>1296130541.301641</v>
      </c>
      <c r="S237">
        <v>1092510545.4126821</v>
      </c>
      <c r="T237">
        <v>1203257111.7857044</v>
      </c>
      <c r="U237">
        <v>1218135979.3299692</v>
      </c>
      <c r="V237">
        <v>1245111272.1494532</v>
      </c>
      <c r="W237">
        <v>1315502297.231868</v>
      </c>
      <c r="X237">
        <v>1406950490.7544639</v>
      </c>
      <c r="Y237">
        <v>1397343126.2118447</v>
      </c>
      <c r="Z237">
        <v>1385050963.934695</v>
      </c>
      <c r="AA237">
        <v>1546522070.2670546</v>
      </c>
      <c r="AB237">
        <v>1677840504.2209373</v>
      </c>
      <c r="AC237">
        <v>1924846596.216274</v>
      </c>
      <c r="AD237">
        <v>2572160415.6085124</v>
      </c>
      <c r="AE237">
        <v>3017980987.3898931</v>
      </c>
      <c r="AF237">
        <v>3024016949.3646727</v>
      </c>
      <c r="AG237">
        <v>3030064983.263402</v>
      </c>
      <c r="AH237">
        <v>3017944723.3303485</v>
      </c>
      <c r="AI237">
        <v>2981729386.6503844</v>
      </c>
      <c r="AJ237">
        <v>3369354206.9149342</v>
      </c>
      <c r="AK237">
        <v>3473804187.3292971</v>
      </c>
    </row>
    <row r="238" spans="1:37" hidden="1">
      <c r="A238" t="s">
        <v>4062</v>
      </c>
      <c r="B238" t="s">
        <v>1381</v>
      </c>
      <c r="C238" t="s">
        <v>4893</v>
      </c>
      <c r="D238" t="s">
        <v>4894</v>
      </c>
      <c r="E238" t="str">
        <f t="shared" si="3"/>
        <v>TCD.NY.GDP.MKTP.CD</v>
      </c>
      <c r="F238">
        <v>1033005117.6042397</v>
      </c>
      <c r="G238">
        <v>876942247.47084892</v>
      </c>
      <c r="H238">
        <v>834373041.07594693</v>
      </c>
      <c r="I238">
        <v>832418069.19435</v>
      </c>
      <c r="J238">
        <v>919107239.07559586</v>
      </c>
      <c r="K238">
        <v>1033074223.2191539</v>
      </c>
      <c r="L238">
        <v>1067831033.2688326</v>
      </c>
      <c r="M238">
        <v>1163432898.8947184</v>
      </c>
      <c r="N238">
        <v>1482603365.8174729</v>
      </c>
      <c r="O238">
        <v>1433692150.1510167</v>
      </c>
      <c r="P238">
        <v>1738610589.753469</v>
      </c>
      <c r="Q238">
        <v>1877144030.2439435</v>
      </c>
      <c r="R238">
        <v>1881853364.3491559</v>
      </c>
      <c r="S238">
        <v>1463316169.1882741</v>
      </c>
      <c r="T238">
        <v>1179847942.5670211</v>
      </c>
      <c r="U238">
        <v>1445915335.0872386</v>
      </c>
      <c r="V238">
        <v>1607352991.0662708</v>
      </c>
      <c r="W238">
        <v>1544687914.8651268</v>
      </c>
      <c r="X238">
        <v>1744651916.4420049</v>
      </c>
      <c r="Y238">
        <v>1536917961.5284142</v>
      </c>
      <c r="Z238">
        <v>1385050963.934695</v>
      </c>
      <c r="AA238">
        <v>1709344295.5189722</v>
      </c>
      <c r="AB238">
        <v>1987873833.4982657</v>
      </c>
      <c r="AC238">
        <v>2736667928.4239502</v>
      </c>
      <c r="AD238">
        <v>4414969334.4438553</v>
      </c>
      <c r="AE238">
        <v>5301938221.0779753</v>
      </c>
      <c r="AF238">
        <v>6099009022.9914513</v>
      </c>
      <c r="AG238">
        <v>7016297534.4755535</v>
      </c>
      <c r="AH238">
        <v>8357142857.1428576</v>
      </c>
      <c r="AI238">
        <v>7084745762.7118645</v>
      </c>
      <c r="AJ238">
        <v>8540674846.1107225</v>
      </c>
      <c r="AK238">
        <v>9485741540.5128193</v>
      </c>
    </row>
    <row r="239" spans="1:37">
      <c r="A239" t="s">
        <v>4062</v>
      </c>
      <c r="B239" t="s">
        <v>1381</v>
      </c>
      <c r="C239" t="s">
        <v>4895</v>
      </c>
      <c r="D239" t="s">
        <v>4896</v>
      </c>
      <c r="E239" t="str">
        <f t="shared" si="3"/>
        <v>TCD.SL.TLF.TERT.ZS</v>
      </c>
      <c r="F239" t="s">
        <v>1768</v>
      </c>
      <c r="G239" t="s">
        <v>1768</v>
      </c>
      <c r="H239" t="s">
        <v>1768</v>
      </c>
      <c r="I239" t="s">
        <v>1768</v>
      </c>
      <c r="J239" t="s">
        <v>1768</v>
      </c>
      <c r="K239" t="s">
        <v>1768</v>
      </c>
      <c r="L239" t="s">
        <v>1768</v>
      </c>
      <c r="M239" t="s">
        <v>1768</v>
      </c>
      <c r="N239" t="s">
        <v>1768</v>
      </c>
      <c r="O239" t="s">
        <v>1768</v>
      </c>
      <c r="P239" t="s">
        <v>1768</v>
      </c>
      <c r="Q239" t="s">
        <v>1768</v>
      </c>
      <c r="R239" t="s">
        <v>1768</v>
      </c>
      <c r="S239">
        <v>0.60000002384185791</v>
      </c>
      <c r="T239" t="s">
        <v>1768</v>
      </c>
      <c r="U239" t="s">
        <v>1768</v>
      </c>
      <c r="V239" t="s">
        <v>1768</v>
      </c>
      <c r="W239" t="s">
        <v>1768</v>
      </c>
      <c r="X239" t="s">
        <v>1768</v>
      </c>
      <c r="Y239" t="s">
        <v>1768</v>
      </c>
      <c r="Z239" t="s">
        <v>1768</v>
      </c>
      <c r="AA239" t="s">
        <v>1768</v>
      </c>
      <c r="AB239" t="s">
        <v>1768</v>
      </c>
      <c r="AC239" t="s">
        <v>1768</v>
      </c>
      <c r="AD239" t="s">
        <v>1768</v>
      </c>
      <c r="AE239" t="s">
        <v>1768</v>
      </c>
      <c r="AF239" t="s">
        <v>1768</v>
      </c>
      <c r="AG239" t="s">
        <v>1768</v>
      </c>
      <c r="AH239" t="s">
        <v>1768</v>
      </c>
      <c r="AI239" t="s">
        <v>1768</v>
      </c>
      <c r="AJ239" t="s">
        <v>1768</v>
      </c>
      <c r="AK239" t="s">
        <v>1768</v>
      </c>
    </row>
    <row r="240" spans="1:37" hidden="1">
      <c r="A240" t="s">
        <v>4062</v>
      </c>
      <c r="B240" t="s">
        <v>1381</v>
      </c>
      <c r="C240" t="s">
        <v>4897</v>
      </c>
      <c r="D240" t="s">
        <v>4898</v>
      </c>
      <c r="E240" t="str">
        <f t="shared" si="3"/>
        <v>TCD.SP.DYN.LE00.IN</v>
      </c>
      <c r="F240">
        <v>47.896682926829271</v>
      </c>
      <c r="G240">
        <v>48.365756097560983</v>
      </c>
      <c r="H240">
        <v>48.822804878048785</v>
      </c>
      <c r="I240">
        <v>49.255780487804884</v>
      </c>
      <c r="J240">
        <v>49.650195121951228</v>
      </c>
      <c r="K240">
        <v>49.991560975609765</v>
      </c>
      <c r="L240">
        <v>50.268414634146346</v>
      </c>
      <c r="M240">
        <v>50.477292682926837</v>
      </c>
      <c r="N240">
        <v>50.615756097560983</v>
      </c>
      <c r="O240">
        <v>50.68380487804879</v>
      </c>
      <c r="P240">
        <v>50.679926829268304</v>
      </c>
      <c r="Q240">
        <v>50.607097560975618</v>
      </c>
      <c r="R240">
        <v>50.475780487804876</v>
      </c>
      <c r="S240">
        <v>50.298951219512205</v>
      </c>
      <c r="T240">
        <v>50.088097560975612</v>
      </c>
      <c r="U240">
        <v>49.849731707317083</v>
      </c>
      <c r="V240">
        <v>49.585853658536593</v>
      </c>
      <c r="W240">
        <v>49.304512195121958</v>
      </c>
      <c r="X240">
        <v>49.017170731707317</v>
      </c>
      <c r="Y240">
        <v>48.73882926829269</v>
      </c>
      <c r="Z240">
        <v>48.488975609756103</v>
      </c>
      <c r="AA240">
        <v>48.282585365853663</v>
      </c>
      <c r="AB240">
        <v>48.129585365853664</v>
      </c>
      <c r="AC240">
        <v>48.0359756097561</v>
      </c>
      <c r="AD240">
        <v>48.011243902439027</v>
      </c>
      <c r="AE240">
        <v>48.058853658536584</v>
      </c>
      <c r="AF240">
        <v>48.181292682926831</v>
      </c>
      <c r="AG240">
        <v>48.368585365853662</v>
      </c>
      <c r="AH240">
        <v>48.605756097560985</v>
      </c>
      <c r="AI240">
        <v>48.885317073170739</v>
      </c>
      <c r="AJ240">
        <v>49.194829268292686</v>
      </c>
      <c r="AK240" t="s">
        <v>1768</v>
      </c>
    </row>
    <row r="241" spans="1:37" hidden="1">
      <c r="A241" t="s">
        <v>4062</v>
      </c>
      <c r="B241" t="s">
        <v>1381</v>
      </c>
      <c r="C241" t="s">
        <v>1688</v>
      </c>
      <c r="D241" t="s">
        <v>1689</v>
      </c>
      <c r="E241" t="str">
        <f t="shared" si="3"/>
        <v>TCD.SP.POP.TOTL</v>
      </c>
      <c r="F241">
        <v>4554089</v>
      </c>
      <c r="G241">
        <v>4656116</v>
      </c>
      <c r="H241">
        <v>4765160</v>
      </c>
      <c r="I241">
        <v>4882913</v>
      </c>
      <c r="J241">
        <v>5011242</v>
      </c>
      <c r="K241">
        <v>5151339</v>
      </c>
      <c r="L241">
        <v>5304490</v>
      </c>
      <c r="M241">
        <v>5470211</v>
      </c>
      <c r="N241">
        <v>5645708</v>
      </c>
      <c r="O241">
        <v>5826974</v>
      </c>
      <c r="P241">
        <v>6011224</v>
      </c>
      <c r="Q241">
        <v>6197766</v>
      </c>
      <c r="R241">
        <v>6387856</v>
      </c>
      <c r="S241">
        <v>6583079</v>
      </c>
      <c r="T241">
        <v>6785842</v>
      </c>
      <c r="U241">
        <v>6998108</v>
      </c>
      <c r="V241">
        <v>7219081</v>
      </c>
      <c r="W241">
        <v>7448585</v>
      </c>
      <c r="X241">
        <v>7689836</v>
      </c>
      <c r="Y241">
        <v>7946982</v>
      </c>
      <c r="Z241">
        <v>8222326.9999999991</v>
      </c>
      <c r="AA241">
        <v>8517944</v>
      </c>
      <c r="AB241">
        <v>8831199</v>
      </c>
      <c r="AC241">
        <v>9153893</v>
      </c>
      <c r="AD241">
        <v>9474792</v>
      </c>
      <c r="AE241">
        <v>9785902</v>
      </c>
      <c r="AF241">
        <v>10084087</v>
      </c>
      <c r="AG241">
        <v>10371839</v>
      </c>
      <c r="AH241">
        <v>10653762</v>
      </c>
      <c r="AI241">
        <v>10937089</v>
      </c>
      <c r="AJ241">
        <v>11227208</v>
      </c>
      <c r="AK241">
        <v>11525496</v>
      </c>
    </row>
    <row r="242" spans="1:37" hidden="1">
      <c r="A242" t="s">
        <v>1382</v>
      </c>
      <c r="B242" t="s">
        <v>1383</v>
      </c>
      <c r="C242" t="s">
        <v>4889</v>
      </c>
      <c r="D242" t="s">
        <v>4890</v>
      </c>
      <c r="E242" t="str">
        <f t="shared" si="3"/>
        <v>CHI.NY.GDP.DEFL.ZS</v>
      </c>
      <c r="F242" t="s">
        <v>1768</v>
      </c>
      <c r="G242" t="s">
        <v>1768</v>
      </c>
      <c r="H242" t="s">
        <v>1768</v>
      </c>
      <c r="I242" t="s">
        <v>1768</v>
      </c>
      <c r="J242" t="s">
        <v>1768</v>
      </c>
      <c r="K242" t="s">
        <v>1768</v>
      </c>
      <c r="L242" t="s">
        <v>1768</v>
      </c>
      <c r="M242" t="s">
        <v>1768</v>
      </c>
      <c r="N242" t="s">
        <v>1768</v>
      </c>
      <c r="O242" t="s">
        <v>1768</v>
      </c>
      <c r="P242" t="s">
        <v>1768</v>
      </c>
      <c r="Q242" t="s">
        <v>1768</v>
      </c>
      <c r="R242" t="s">
        <v>1768</v>
      </c>
      <c r="S242" t="s">
        <v>1768</v>
      </c>
      <c r="T242" t="s">
        <v>1768</v>
      </c>
      <c r="U242" t="s">
        <v>1768</v>
      </c>
      <c r="V242" t="s">
        <v>1768</v>
      </c>
      <c r="W242" t="s">
        <v>1768</v>
      </c>
      <c r="X242">
        <v>72.497197847638844</v>
      </c>
      <c r="Y242">
        <v>75.331570753476385</v>
      </c>
      <c r="Z242">
        <v>78.263714734524029</v>
      </c>
      <c r="AA242">
        <v>80.847697348338386</v>
      </c>
      <c r="AB242">
        <v>84.391030050510011</v>
      </c>
      <c r="AC242">
        <v>88.065175401335239</v>
      </c>
      <c r="AD242">
        <v>91.409513258885326</v>
      </c>
      <c r="AE242">
        <v>93.699056165216319</v>
      </c>
      <c r="AF242">
        <v>96.771384133739389</v>
      </c>
      <c r="AG242">
        <v>100</v>
      </c>
      <c r="AH242" t="s">
        <v>1768</v>
      </c>
      <c r="AI242" t="s">
        <v>1768</v>
      </c>
      <c r="AJ242" t="s">
        <v>1768</v>
      </c>
      <c r="AK242" t="s">
        <v>1768</v>
      </c>
    </row>
    <row r="243" spans="1:37" hidden="1">
      <c r="A243" t="s">
        <v>1382</v>
      </c>
      <c r="B243" t="s">
        <v>1383</v>
      </c>
      <c r="C243" t="s">
        <v>4891</v>
      </c>
      <c r="D243" t="s">
        <v>4892</v>
      </c>
      <c r="E243" t="str">
        <f t="shared" si="3"/>
        <v>CHI.NY.GDP.MKTP.KD</v>
      </c>
      <c r="F243" t="s">
        <v>1768</v>
      </c>
      <c r="G243" t="s">
        <v>1768</v>
      </c>
      <c r="H243" t="s">
        <v>1768</v>
      </c>
      <c r="I243" t="s">
        <v>1768</v>
      </c>
      <c r="J243" t="s">
        <v>1768</v>
      </c>
      <c r="K243" t="s">
        <v>1768</v>
      </c>
      <c r="L243" t="s">
        <v>1768</v>
      </c>
      <c r="M243" t="s">
        <v>1768</v>
      </c>
      <c r="N243" t="s">
        <v>1768</v>
      </c>
      <c r="O243" t="s">
        <v>1768</v>
      </c>
      <c r="P243" t="s">
        <v>1768</v>
      </c>
      <c r="Q243" t="s">
        <v>1768</v>
      </c>
      <c r="R243" t="s">
        <v>1768</v>
      </c>
      <c r="S243" t="s">
        <v>1768</v>
      </c>
      <c r="T243" t="s">
        <v>1768</v>
      </c>
      <c r="U243" t="s">
        <v>1768</v>
      </c>
      <c r="V243" t="s">
        <v>1768</v>
      </c>
      <c r="W243" t="s">
        <v>1768</v>
      </c>
      <c r="X243">
        <v>5864053631.9242411</v>
      </c>
      <c r="Y243">
        <v>6085143915.8733788</v>
      </c>
      <c r="Z243">
        <v>6439703434.7102432</v>
      </c>
      <c r="AA243">
        <v>6342273216.4664831</v>
      </c>
      <c r="AB243">
        <v>6238754214.5888109</v>
      </c>
      <c r="AC243">
        <v>6038979513.4089489</v>
      </c>
      <c r="AD243">
        <v>6052518748.2409019</v>
      </c>
      <c r="AE243">
        <v>6135906366.3920345</v>
      </c>
      <c r="AF243">
        <v>6435479683.9011316</v>
      </c>
      <c r="AG243">
        <v>6815065490.9545412</v>
      </c>
      <c r="AH243" t="s">
        <v>1768</v>
      </c>
      <c r="AI243" t="s">
        <v>1768</v>
      </c>
      <c r="AJ243" t="s">
        <v>1768</v>
      </c>
      <c r="AK243" t="s">
        <v>1768</v>
      </c>
    </row>
    <row r="244" spans="1:37" hidden="1">
      <c r="A244" t="s">
        <v>1382</v>
      </c>
      <c r="B244" t="s">
        <v>1383</v>
      </c>
      <c r="C244" t="s">
        <v>4893</v>
      </c>
      <c r="D244" t="s">
        <v>4894</v>
      </c>
      <c r="E244" t="str">
        <f t="shared" si="3"/>
        <v>CHI.NY.GDP.MKTP.CD</v>
      </c>
      <c r="F244" t="s">
        <v>1768</v>
      </c>
      <c r="G244" t="s">
        <v>1768</v>
      </c>
      <c r="H244" t="s">
        <v>1768</v>
      </c>
      <c r="I244" t="s">
        <v>1768</v>
      </c>
      <c r="J244" t="s">
        <v>1768</v>
      </c>
      <c r="K244" t="s">
        <v>1768</v>
      </c>
      <c r="L244" t="s">
        <v>1768</v>
      </c>
      <c r="M244" t="s">
        <v>1768</v>
      </c>
      <c r="N244" t="s">
        <v>1768</v>
      </c>
      <c r="O244" t="s">
        <v>1768</v>
      </c>
      <c r="P244" t="s">
        <v>1768</v>
      </c>
      <c r="Q244" t="s">
        <v>1768</v>
      </c>
      <c r="R244" t="s">
        <v>1768</v>
      </c>
      <c r="S244" t="s">
        <v>1768</v>
      </c>
      <c r="T244" t="s">
        <v>1768</v>
      </c>
      <c r="U244" t="s">
        <v>1768</v>
      </c>
      <c r="V244" t="s">
        <v>1768</v>
      </c>
      <c r="W244" t="s">
        <v>1768</v>
      </c>
      <c r="X244">
        <v>5945677376.6147728</v>
      </c>
      <c r="Y244">
        <v>6262740656.8516426</v>
      </c>
      <c r="Z244">
        <v>6439703434.7102432</v>
      </c>
      <c r="AA244">
        <v>6232906290.4851017</v>
      </c>
      <c r="AB244">
        <v>6663669064.7482014</v>
      </c>
      <c r="AC244">
        <v>7332244897.9591827</v>
      </c>
      <c r="AD244">
        <v>8553643354.0827532</v>
      </c>
      <c r="AE244">
        <v>8827272727.2727261</v>
      </c>
      <c r="AF244">
        <v>9676172953.0818768</v>
      </c>
      <c r="AG244">
        <v>11514605842.336935</v>
      </c>
      <c r="AH244" t="s">
        <v>1768</v>
      </c>
      <c r="AI244" t="s">
        <v>1768</v>
      </c>
      <c r="AJ244" t="s">
        <v>1768</v>
      </c>
      <c r="AK244" t="s">
        <v>1768</v>
      </c>
    </row>
    <row r="245" spans="1:37">
      <c r="A245" t="s">
        <v>1382</v>
      </c>
      <c r="B245" t="s">
        <v>1383</v>
      </c>
      <c r="C245" t="s">
        <v>4895</v>
      </c>
      <c r="D245" t="s">
        <v>4896</v>
      </c>
      <c r="E245" t="str">
        <f t="shared" si="3"/>
        <v>CHI.SL.TLF.TERT.ZS</v>
      </c>
      <c r="F245" t="s">
        <v>1768</v>
      </c>
      <c r="G245" t="s">
        <v>1768</v>
      </c>
      <c r="H245" t="s">
        <v>1768</v>
      </c>
      <c r="I245" t="s">
        <v>1768</v>
      </c>
      <c r="J245" t="s">
        <v>1768</v>
      </c>
      <c r="K245" t="s">
        <v>1768</v>
      </c>
      <c r="L245" t="s">
        <v>1768</v>
      </c>
      <c r="M245" t="s">
        <v>1768</v>
      </c>
      <c r="N245" t="s">
        <v>1768</v>
      </c>
      <c r="O245" t="s">
        <v>1768</v>
      </c>
      <c r="P245" t="s">
        <v>1768</v>
      </c>
      <c r="Q245" t="s">
        <v>1768</v>
      </c>
      <c r="R245" t="s">
        <v>1768</v>
      </c>
      <c r="S245" t="s">
        <v>1768</v>
      </c>
      <c r="T245" t="s">
        <v>1768</v>
      </c>
      <c r="U245" t="s">
        <v>1768</v>
      </c>
      <c r="V245" t="s">
        <v>1768</v>
      </c>
      <c r="W245" t="s">
        <v>1768</v>
      </c>
      <c r="X245" t="s">
        <v>1768</v>
      </c>
      <c r="Y245" t="s">
        <v>1768</v>
      </c>
      <c r="Z245" t="s">
        <v>1768</v>
      </c>
      <c r="AA245" t="s">
        <v>1768</v>
      </c>
      <c r="AB245" t="s">
        <v>1768</v>
      </c>
      <c r="AC245" t="s">
        <v>1768</v>
      </c>
      <c r="AD245" t="s">
        <v>1768</v>
      </c>
      <c r="AE245" t="s">
        <v>1768</v>
      </c>
      <c r="AF245" t="s">
        <v>1768</v>
      </c>
      <c r="AG245" t="s">
        <v>1768</v>
      </c>
      <c r="AH245" t="s">
        <v>1768</v>
      </c>
      <c r="AI245" t="s">
        <v>1768</v>
      </c>
      <c r="AJ245" t="s">
        <v>1768</v>
      </c>
      <c r="AK245" t="s">
        <v>1768</v>
      </c>
    </row>
    <row r="246" spans="1:37" hidden="1">
      <c r="A246" t="s">
        <v>1382</v>
      </c>
      <c r="B246" t="s">
        <v>1383</v>
      </c>
      <c r="C246" t="s">
        <v>4897</v>
      </c>
      <c r="D246" t="s">
        <v>4898</v>
      </c>
      <c r="E246" t="str">
        <f t="shared" si="3"/>
        <v>CHI.SP.DYN.LE00.IN</v>
      </c>
      <c r="F246">
        <v>73.344951219512197</v>
      </c>
      <c r="G246">
        <v>73.573926829268302</v>
      </c>
      <c r="H246">
        <v>73.795926829268311</v>
      </c>
      <c r="I246">
        <v>74.006463414634155</v>
      </c>
      <c r="J246">
        <v>74.206536585365868</v>
      </c>
      <c r="K246">
        <v>74.398121951219522</v>
      </c>
      <c r="L246">
        <v>74.58773170731709</v>
      </c>
      <c r="M246">
        <v>74.781829268292697</v>
      </c>
      <c r="N246">
        <v>74.985463414634154</v>
      </c>
      <c r="O246">
        <v>75.198585365853674</v>
      </c>
      <c r="P246">
        <v>75.418243902439016</v>
      </c>
      <c r="Q246">
        <v>75.636926829268305</v>
      </c>
      <c r="R246">
        <v>75.849682926829274</v>
      </c>
      <c r="S246">
        <v>76.053000000000011</v>
      </c>
      <c r="T246">
        <v>76.247390243902444</v>
      </c>
      <c r="U246">
        <v>76.43734146341464</v>
      </c>
      <c r="V246">
        <v>76.629902439024391</v>
      </c>
      <c r="W246">
        <v>76.831536585365853</v>
      </c>
      <c r="X246">
        <v>77.047219512195127</v>
      </c>
      <c r="Y246">
        <v>77.277926829268296</v>
      </c>
      <c r="Z246">
        <v>77.524121951219513</v>
      </c>
      <c r="AA246">
        <v>77.785268292682915</v>
      </c>
      <c r="AB246">
        <v>78.053853658536596</v>
      </c>
      <c r="AC246">
        <v>78.323829268292684</v>
      </c>
      <c r="AD246">
        <v>78.590195121951226</v>
      </c>
      <c r="AE246">
        <v>78.844878048780501</v>
      </c>
      <c r="AF246">
        <v>79.082902439024409</v>
      </c>
      <c r="AG246">
        <v>79.300756097560992</v>
      </c>
      <c r="AH246">
        <v>79.498463414634159</v>
      </c>
      <c r="AI246">
        <v>79.675536585365876</v>
      </c>
      <c r="AJ246">
        <v>79.832000000000008</v>
      </c>
      <c r="AK246" t="s">
        <v>1768</v>
      </c>
    </row>
    <row r="247" spans="1:37" hidden="1">
      <c r="A247" t="s">
        <v>1382</v>
      </c>
      <c r="B247" t="s">
        <v>1383</v>
      </c>
      <c r="C247" t="s">
        <v>1688</v>
      </c>
      <c r="D247" t="s">
        <v>1689</v>
      </c>
      <c r="E247" t="str">
        <f t="shared" si="3"/>
        <v>CHI.SP.POP.TOTL</v>
      </c>
      <c r="F247">
        <v>128085</v>
      </c>
      <c r="G247">
        <v>128828</v>
      </c>
      <c r="H247">
        <v>129777</v>
      </c>
      <c r="I247">
        <v>130905</v>
      </c>
      <c r="J247">
        <v>132156</v>
      </c>
      <c r="K247">
        <v>133482</v>
      </c>
      <c r="L247">
        <v>134898</v>
      </c>
      <c r="M247">
        <v>136394</v>
      </c>
      <c r="N247">
        <v>137856</v>
      </c>
      <c r="O247">
        <v>139136</v>
      </c>
      <c r="P247">
        <v>140137</v>
      </c>
      <c r="Q247">
        <v>140804</v>
      </c>
      <c r="R247">
        <v>141179</v>
      </c>
      <c r="S247">
        <v>141384</v>
      </c>
      <c r="T247">
        <v>141594</v>
      </c>
      <c r="U247">
        <v>141934</v>
      </c>
      <c r="V247">
        <v>142448</v>
      </c>
      <c r="W247">
        <v>143102</v>
      </c>
      <c r="X247">
        <v>143847</v>
      </c>
      <c r="Y247">
        <v>144607</v>
      </c>
      <c r="Z247">
        <v>145330</v>
      </c>
      <c r="AA247">
        <v>145995</v>
      </c>
      <c r="AB247">
        <v>146626</v>
      </c>
      <c r="AC247">
        <v>147262</v>
      </c>
      <c r="AD247">
        <v>147963</v>
      </c>
      <c r="AE247">
        <v>148763</v>
      </c>
      <c r="AF247">
        <v>149682</v>
      </c>
      <c r="AG247">
        <v>150689</v>
      </c>
      <c r="AH247">
        <v>151705</v>
      </c>
      <c r="AI247">
        <v>152618</v>
      </c>
      <c r="AJ247">
        <v>153352</v>
      </c>
      <c r="AK247">
        <v>153876</v>
      </c>
    </row>
    <row r="248" spans="1:37" hidden="1">
      <c r="A248" t="s">
        <v>4235</v>
      </c>
      <c r="B248" t="s">
        <v>1384</v>
      </c>
      <c r="C248" t="s">
        <v>4889</v>
      </c>
      <c r="D248" t="s">
        <v>4890</v>
      </c>
      <c r="E248" t="str">
        <f t="shared" si="3"/>
        <v>CHL.NY.GDP.DEFL.ZS</v>
      </c>
      <c r="F248">
        <v>4.2965311033545524</v>
      </c>
      <c r="G248">
        <v>4.8568915734006577</v>
      </c>
      <c r="H248">
        <v>5.2712331193664932</v>
      </c>
      <c r="I248">
        <v>6.8873124860928909</v>
      </c>
      <c r="J248">
        <v>7.7559638730226617</v>
      </c>
      <c r="K248">
        <v>10.13778064868489</v>
      </c>
      <c r="L248">
        <v>12.378155529316965</v>
      </c>
      <c r="M248">
        <v>15.575533046713597</v>
      </c>
      <c r="N248">
        <v>19.106986366457718</v>
      </c>
      <c r="O248">
        <v>21.690606641231682</v>
      </c>
      <c r="P248">
        <v>26.562156224285044</v>
      </c>
      <c r="Q248">
        <v>32.521409646479071</v>
      </c>
      <c r="R248">
        <v>36.714458743340337</v>
      </c>
      <c r="S248">
        <v>41.02852012871476</v>
      </c>
      <c r="T248">
        <v>46.662062354226009</v>
      </c>
      <c r="U248">
        <v>51.524561073588146</v>
      </c>
      <c r="V248">
        <v>52.929873147715256</v>
      </c>
      <c r="W248">
        <v>55.189984149407664</v>
      </c>
      <c r="X248">
        <v>56.252983304452833</v>
      </c>
      <c r="Y248">
        <v>57.62086756191286</v>
      </c>
      <c r="Z248">
        <v>60.248466738272036</v>
      </c>
      <c r="AA248">
        <v>62.533968815210841</v>
      </c>
      <c r="AB248">
        <v>65.140299297351305</v>
      </c>
      <c r="AC248">
        <v>69.197509865404243</v>
      </c>
      <c r="AD248">
        <v>74.37186426318317</v>
      </c>
      <c r="AE248">
        <v>84.267514135766291</v>
      </c>
      <c r="AF248">
        <v>94.930978885413381</v>
      </c>
      <c r="AG248">
        <v>99.529202128344608</v>
      </c>
      <c r="AH248">
        <v>100</v>
      </c>
      <c r="AI248">
        <v>104.22491291720684</v>
      </c>
      <c r="AJ248">
        <v>112.01104052962518</v>
      </c>
      <c r="AK248">
        <v>115.12478010501286</v>
      </c>
    </row>
    <row r="249" spans="1:37" hidden="1">
      <c r="A249" t="s">
        <v>4235</v>
      </c>
      <c r="B249" t="s">
        <v>1384</v>
      </c>
      <c r="C249" t="s">
        <v>4891</v>
      </c>
      <c r="D249" t="s">
        <v>4892</v>
      </c>
      <c r="E249" t="str">
        <f t="shared" si="3"/>
        <v>CHL.NY.GDP.MKTP.KD</v>
      </c>
      <c r="F249">
        <v>27950035374.905128</v>
      </c>
      <c r="G249">
        <v>29274115494.39151</v>
      </c>
      <c r="H249">
        <v>26252080505.499531</v>
      </c>
      <c r="I249">
        <v>25258026489.583332</v>
      </c>
      <c r="J249">
        <v>27271935216.292839</v>
      </c>
      <c r="K249">
        <v>29213486581.276207</v>
      </c>
      <c r="L249">
        <v>30848376501.658237</v>
      </c>
      <c r="M249">
        <v>32882584739.242268</v>
      </c>
      <c r="N249">
        <v>35286696751.706688</v>
      </c>
      <c r="O249">
        <v>39013086690.102043</v>
      </c>
      <c r="P249">
        <v>40455626742.149605</v>
      </c>
      <c r="Q249">
        <v>43679935489.348038</v>
      </c>
      <c r="R249">
        <v>49042927668.511452</v>
      </c>
      <c r="S249">
        <v>52469207192.743126</v>
      </c>
      <c r="T249">
        <v>55464212029.098656</v>
      </c>
      <c r="U249">
        <v>61358713992.547112</v>
      </c>
      <c r="V249">
        <v>65907537052.976631</v>
      </c>
      <c r="W249">
        <v>70261111896.979919</v>
      </c>
      <c r="X249">
        <v>72531163201.783707</v>
      </c>
      <c r="Y249">
        <v>71979306356.54248</v>
      </c>
      <c r="Z249">
        <v>75210511779.643738</v>
      </c>
      <c r="AA249">
        <v>77750400227.524887</v>
      </c>
      <c r="AB249">
        <v>79448554862.667053</v>
      </c>
      <c r="AC249">
        <v>82560485563.267853</v>
      </c>
      <c r="AD249">
        <v>87548035975.041245</v>
      </c>
      <c r="AE249">
        <v>91287855655.984634</v>
      </c>
      <c r="AF249">
        <v>96486092629.096481</v>
      </c>
      <c r="AG249">
        <v>101465571561.57074</v>
      </c>
      <c r="AH249">
        <v>104806280193.51797</v>
      </c>
      <c r="AI249">
        <v>103720034589.47301</v>
      </c>
      <c r="AJ249">
        <v>110041983987.14642</v>
      </c>
      <c r="AK249">
        <v>116631547326.92825</v>
      </c>
    </row>
    <row r="250" spans="1:37" hidden="1">
      <c r="A250" t="s">
        <v>4235</v>
      </c>
      <c r="B250" t="s">
        <v>1384</v>
      </c>
      <c r="C250" t="s">
        <v>4893</v>
      </c>
      <c r="D250" t="s">
        <v>4894</v>
      </c>
      <c r="E250" t="str">
        <f t="shared" si="3"/>
        <v>CHL.NY.GDP.MKTP.CD</v>
      </c>
      <c r="F250">
        <v>27572307600.410255</v>
      </c>
      <c r="G250">
        <v>32644872979.692307</v>
      </c>
      <c r="H250">
        <v>24339421605.185623</v>
      </c>
      <c r="I250">
        <v>19770402077.014847</v>
      </c>
      <c r="J250">
        <v>19232737055.402111</v>
      </c>
      <c r="K250">
        <v>16486012247.370382</v>
      </c>
      <c r="L250">
        <v>17722536671.33157</v>
      </c>
      <c r="M250">
        <v>20902096531.607494</v>
      </c>
      <c r="N250">
        <v>24640912615.8116</v>
      </c>
      <c r="O250">
        <v>28385038396.703503</v>
      </c>
      <c r="P250">
        <v>31558927517.218761</v>
      </c>
      <c r="Q250">
        <v>36424168146.154282</v>
      </c>
      <c r="R250">
        <v>44467946384.246239</v>
      </c>
      <c r="S250">
        <v>47693992626.864929</v>
      </c>
      <c r="T250">
        <v>55154226759.960014</v>
      </c>
      <c r="U250">
        <v>71349202308.642288</v>
      </c>
      <c r="V250">
        <v>75769008174.254745</v>
      </c>
      <c r="W250">
        <v>82808986191.600479</v>
      </c>
      <c r="X250">
        <v>79373597080.101669</v>
      </c>
      <c r="Y250">
        <v>72995286764.41684</v>
      </c>
      <c r="Z250">
        <v>75210511779.643738</v>
      </c>
      <c r="AA250">
        <v>68568293067.061447</v>
      </c>
      <c r="AB250">
        <v>67265403373.298103</v>
      </c>
      <c r="AC250">
        <v>73989608529.333664</v>
      </c>
      <c r="AD250">
        <v>95652734478.043259</v>
      </c>
      <c r="AE250">
        <v>123055482823.30244</v>
      </c>
      <c r="AF250">
        <v>154669553122.87848</v>
      </c>
      <c r="AG250">
        <v>173079355829.04282</v>
      </c>
      <c r="AH250">
        <v>179626731847.52283</v>
      </c>
      <c r="AI250">
        <v>172590595086.11774</v>
      </c>
      <c r="AJ250">
        <v>216308875369.71301</v>
      </c>
      <c r="AK250">
        <v>248585243788.34631</v>
      </c>
    </row>
    <row r="251" spans="1:37">
      <c r="A251" t="s">
        <v>4235</v>
      </c>
      <c r="B251" t="s">
        <v>1384</v>
      </c>
      <c r="C251" t="s">
        <v>4895</v>
      </c>
      <c r="D251" t="s">
        <v>4896</v>
      </c>
      <c r="E251" t="str">
        <f t="shared" si="3"/>
        <v>CHL.SL.TLF.TERT.ZS</v>
      </c>
      <c r="F251" t="s">
        <v>1768</v>
      </c>
      <c r="G251" t="s">
        <v>1768</v>
      </c>
      <c r="H251" t="s">
        <v>1768</v>
      </c>
      <c r="I251" t="s">
        <v>1768</v>
      </c>
      <c r="J251" t="s">
        <v>1768</v>
      </c>
      <c r="K251" t="s">
        <v>1768</v>
      </c>
      <c r="L251" t="s">
        <v>1768</v>
      </c>
      <c r="M251" t="s">
        <v>1768</v>
      </c>
      <c r="N251" t="s">
        <v>1768</v>
      </c>
      <c r="O251" t="s">
        <v>1768</v>
      </c>
      <c r="P251">
        <v>8.3000001907348633</v>
      </c>
      <c r="Q251" t="s">
        <v>1768</v>
      </c>
      <c r="R251">
        <v>8.6000003814697266</v>
      </c>
      <c r="S251" t="s">
        <v>1768</v>
      </c>
      <c r="T251">
        <v>20.899999618530273</v>
      </c>
      <c r="U251" t="s">
        <v>1768</v>
      </c>
      <c r="V251" t="s">
        <v>1768</v>
      </c>
      <c r="W251" t="s">
        <v>1768</v>
      </c>
      <c r="X251" t="s">
        <v>1768</v>
      </c>
      <c r="Y251" t="s">
        <v>1768</v>
      </c>
      <c r="Z251" t="s">
        <v>1768</v>
      </c>
      <c r="AA251" t="s">
        <v>1768</v>
      </c>
      <c r="AB251" t="s">
        <v>1768</v>
      </c>
      <c r="AC251" t="s">
        <v>1768</v>
      </c>
      <c r="AD251" t="s">
        <v>1768</v>
      </c>
      <c r="AE251" t="s">
        <v>1768</v>
      </c>
      <c r="AF251">
        <v>25.200000762939453</v>
      </c>
      <c r="AG251">
        <v>25.200000762939453</v>
      </c>
      <c r="AH251">
        <v>25.899999618530273</v>
      </c>
      <c r="AI251" t="s">
        <v>1768</v>
      </c>
      <c r="AJ251" t="s">
        <v>1768</v>
      </c>
      <c r="AK251" t="s">
        <v>1768</v>
      </c>
    </row>
    <row r="252" spans="1:37" hidden="1">
      <c r="A252" t="s">
        <v>4235</v>
      </c>
      <c r="B252" t="s">
        <v>1384</v>
      </c>
      <c r="C252" t="s">
        <v>4897</v>
      </c>
      <c r="D252" t="s">
        <v>4898</v>
      </c>
      <c r="E252" t="str">
        <f t="shared" si="3"/>
        <v>CHL.SP.DYN.LE00.IN</v>
      </c>
      <c r="F252">
        <v>69.191731707317075</v>
      </c>
      <c r="G252">
        <v>69.858073170731714</v>
      </c>
      <c r="H252">
        <v>70.463780487804897</v>
      </c>
      <c r="I252">
        <v>71.006365853658551</v>
      </c>
      <c r="J252">
        <v>71.484780487804883</v>
      </c>
      <c r="K252">
        <v>71.905000000000001</v>
      </c>
      <c r="L252">
        <v>72.278951219512209</v>
      </c>
      <c r="M252">
        <v>72.623487804878053</v>
      </c>
      <c r="N252">
        <v>72.955512195121969</v>
      </c>
      <c r="O252">
        <v>73.281902439024378</v>
      </c>
      <c r="P252">
        <v>73.603560975609767</v>
      </c>
      <c r="Q252">
        <v>73.916414634146363</v>
      </c>
      <c r="R252">
        <v>74.213951219512197</v>
      </c>
      <c r="S252">
        <v>74.495195121951227</v>
      </c>
      <c r="T252">
        <v>74.765682926829285</v>
      </c>
      <c r="U252">
        <v>75.041463414634151</v>
      </c>
      <c r="V252">
        <v>75.339634146341481</v>
      </c>
      <c r="W252">
        <v>75.66980487804878</v>
      </c>
      <c r="X252">
        <v>76.033024390243909</v>
      </c>
      <c r="Y252">
        <v>76.422829268292702</v>
      </c>
      <c r="Z252">
        <v>76.821731707317085</v>
      </c>
      <c r="AA252">
        <v>77.207219512195124</v>
      </c>
      <c r="AB252">
        <v>77.555219512195137</v>
      </c>
      <c r="AC252">
        <v>77.851170731707327</v>
      </c>
      <c r="AD252">
        <v>78.089585365853665</v>
      </c>
      <c r="AE252">
        <v>78.274975609756112</v>
      </c>
      <c r="AF252">
        <v>78.415853658536591</v>
      </c>
      <c r="AG252">
        <v>78.534268292682938</v>
      </c>
      <c r="AH252">
        <v>78.647219512195136</v>
      </c>
      <c r="AI252">
        <v>78.762707317073179</v>
      </c>
      <c r="AJ252">
        <v>78.885731707317092</v>
      </c>
      <c r="AK252" t="s">
        <v>1768</v>
      </c>
    </row>
    <row r="253" spans="1:37" hidden="1">
      <c r="A253" t="s">
        <v>4235</v>
      </c>
      <c r="B253" t="s">
        <v>1384</v>
      </c>
      <c r="C253" t="s">
        <v>1688</v>
      </c>
      <c r="D253" t="s">
        <v>1689</v>
      </c>
      <c r="E253" t="str">
        <f t="shared" si="3"/>
        <v>CHL.SP.POP.TOTL</v>
      </c>
      <c r="F253">
        <v>11178817</v>
      </c>
      <c r="G253">
        <v>11348442</v>
      </c>
      <c r="H253">
        <v>11527274</v>
      </c>
      <c r="I253">
        <v>11714442</v>
      </c>
      <c r="J253">
        <v>11908189</v>
      </c>
      <c r="K253">
        <v>12107225</v>
      </c>
      <c r="L253">
        <v>12310666</v>
      </c>
      <c r="M253">
        <v>12518930</v>
      </c>
      <c r="N253">
        <v>12733409</v>
      </c>
      <c r="O253">
        <v>12956088</v>
      </c>
      <c r="P253">
        <v>13187821</v>
      </c>
      <c r="Q253">
        <v>13429315</v>
      </c>
      <c r="R253">
        <v>13678373</v>
      </c>
      <c r="S253">
        <v>13929390</v>
      </c>
      <c r="T253">
        <v>14174890</v>
      </c>
      <c r="U253">
        <v>14409416</v>
      </c>
      <c r="V253">
        <v>14630769</v>
      </c>
      <c r="W253">
        <v>14840038</v>
      </c>
      <c r="X253">
        <v>15039162</v>
      </c>
      <c r="Y253">
        <v>15231557</v>
      </c>
      <c r="Z253">
        <v>15419820</v>
      </c>
      <c r="AA253">
        <v>15604200</v>
      </c>
      <c r="AB253">
        <v>15783991</v>
      </c>
      <c r="AC253">
        <v>15959793</v>
      </c>
      <c r="AD253">
        <v>16132209</v>
      </c>
      <c r="AE253">
        <v>16301726</v>
      </c>
      <c r="AF253">
        <v>16468677</v>
      </c>
      <c r="AG253">
        <v>16633254</v>
      </c>
      <c r="AH253">
        <v>16795593</v>
      </c>
      <c r="AI253">
        <v>16955737</v>
      </c>
      <c r="AJ253">
        <v>17113688</v>
      </c>
      <c r="AK253">
        <v>17269525</v>
      </c>
    </row>
    <row r="254" spans="1:37" hidden="1">
      <c r="A254" t="s">
        <v>4030</v>
      </c>
      <c r="B254" t="s">
        <v>1385</v>
      </c>
      <c r="C254" t="s">
        <v>4889</v>
      </c>
      <c r="D254" t="s">
        <v>4890</v>
      </c>
      <c r="E254" t="str">
        <f t="shared" si="3"/>
        <v>CHN.NY.GDP.DEFL.ZS</v>
      </c>
      <c r="F254">
        <v>30.014661693094364</v>
      </c>
      <c r="G254">
        <v>30.702761057603269</v>
      </c>
      <c r="H254">
        <v>30.626040048535508</v>
      </c>
      <c r="I254">
        <v>30.932367338507817</v>
      </c>
      <c r="J254">
        <v>32.45925320299915</v>
      </c>
      <c r="K254">
        <v>35.771385541515514</v>
      </c>
      <c r="L254">
        <v>37.4699615630403</v>
      </c>
      <c r="M254">
        <v>39.402670628329673</v>
      </c>
      <c r="N254">
        <v>44.163378160387587</v>
      </c>
      <c r="O254">
        <v>47.922011851496102</v>
      </c>
      <c r="P254">
        <v>50.719931824122014</v>
      </c>
      <c r="Q254">
        <v>54.19393272252632</v>
      </c>
      <c r="R254">
        <v>58.65814112543967</v>
      </c>
      <c r="S254">
        <v>67.527940363589295</v>
      </c>
      <c r="T254">
        <v>81.443689494761188</v>
      </c>
      <c r="U254">
        <v>92.631000122981916</v>
      </c>
      <c r="V254">
        <v>98.592148429157348</v>
      </c>
      <c r="W254">
        <v>100.08374924035439</v>
      </c>
      <c r="X254">
        <v>99.224497212374672</v>
      </c>
      <c r="Y254">
        <v>97.97944362074135</v>
      </c>
      <c r="Z254">
        <v>100</v>
      </c>
      <c r="AA254">
        <v>102.05288237855663</v>
      </c>
      <c r="AB254">
        <v>102.64907261215441</v>
      </c>
      <c r="AC254">
        <v>105.32980053345689</v>
      </c>
      <c r="AD254">
        <v>112.61105551176666</v>
      </c>
      <c r="AE254">
        <v>117.03638927125593</v>
      </c>
      <c r="AF254">
        <v>121.46686069847115</v>
      </c>
      <c r="AG254">
        <v>130.70073664827743</v>
      </c>
      <c r="AH254">
        <v>140.89258571833682</v>
      </c>
      <c r="AI254">
        <v>140.05661048229749</v>
      </c>
      <c r="AJ254">
        <v>149.41814792448034</v>
      </c>
      <c r="AK254">
        <v>160.84944281568951</v>
      </c>
    </row>
    <row r="255" spans="1:37" hidden="1">
      <c r="A255" t="s">
        <v>4030</v>
      </c>
      <c r="B255" t="s">
        <v>1385</v>
      </c>
      <c r="C255" t="s">
        <v>4891</v>
      </c>
      <c r="D255" t="s">
        <v>4892</v>
      </c>
      <c r="E255" t="str">
        <f t="shared" si="3"/>
        <v>CHN.NY.GDP.MKTP.KD</v>
      </c>
      <c r="F255">
        <v>182941120438.6069</v>
      </c>
      <c r="G255">
        <v>192454058701.41452</v>
      </c>
      <c r="H255">
        <v>209967378043.24332</v>
      </c>
      <c r="I255">
        <v>232853822249.95761</v>
      </c>
      <c r="J255">
        <v>268247603231.95074</v>
      </c>
      <c r="K255">
        <v>304461029668.26373</v>
      </c>
      <c r="L255">
        <v>331253600279.07111</v>
      </c>
      <c r="M255">
        <v>369679017911.44342</v>
      </c>
      <c r="N255">
        <v>411452746935.43646</v>
      </c>
      <c r="O255">
        <v>428322309559.79004</v>
      </c>
      <c r="P255">
        <v>444598557323.06189</v>
      </c>
      <c r="Q255">
        <v>485501624596.78345</v>
      </c>
      <c r="R255">
        <v>554442855289.52625</v>
      </c>
      <c r="S255">
        <v>632064855030.06079</v>
      </c>
      <c r="T255">
        <v>714865351038.99792</v>
      </c>
      <c r="U255">
        <v>792785674302.24854</v>
      </c>
      <c r="V255">
        <v>872064241732.47412</v>
      </c>
      <c r="W255">
        <v>953166216213.59424</v>
      </c>
      <c r="X255">
        <v>1027513181078.2551</v>
      </c>
      <c r="Y255">
        <v>1105604182840.2024</v>
      </c>
      <c r="Z255">
        <v>1198474934198.7793</v>
      </c>
      <c r="AA255">
        <v>1297948353737.2778</v>
      </c>
      <c r="AB255">
        <v>1416061653927.3701</v>
      </c>
      <c r="AC255">
        <v>1557667819320.105</v>
      </c>
      <c r="AD255">
        <v>1714992269071.4429</v>
      </c>
      <c r="AE255">
        <v>1908786395476.5139</v>
      </c>
      <c r="AF255">
        <v>2151202267702.0232</v>
      </c>
      <c r="AG255">
        <v>2456672989715.7178</v>
      </c>
      <c r="AH255">
        <v>2692513596728.4229</v>
      </c>
      <c r="AI255">
        <v>2940224847627.4429</v>
      </c>
      <c r="AJ255">
        <v>3246008231780.6973</v>
      </c>
      <c r="AK255">
        <v>3541394980872.7397</v>
      </c>
    </row>
    <row r="256" spans="1:37" hidden="1">
      <c r="A256" t="s">
        <v>4030</v>
      </c>
      <c r="B256" t="s">
        <v>1385</v>
      </c>
      <c r="C256" t="s">
        <v>4893</v>
      </c>
      <c r="D256" t="s">
        <v>4894</v>
      </c>
      <c r="E256" t="str">
        <f t="shared" si="3"/>
        <v>CHN.NY.GDP.MKTP.CD</v>
      </c>
      <c r="F256">
        <v>189399992473.92062</v>
      </c>
      <c r="G256">
        <v>194111112580.30807</v>
      </c>
      <c r="H256">
        <v>203183214981.86035</v>
      </c>
      <c r="I256">
        <v>228455947879.68643</v>
      </c>
      <c r="J256">
        <v>257432147241.18655</v>
      </c>
      <c r="K256">
        <v>306666660698.09271</v>
      </c>
      <c r="L256">
        <v>297831879941.52698</v>
      </c>
      <c r="M256">
        <v>270372194996.88788</v>
      </c>
      <c r="N256">
        <v>309522625241.61987</v>
      </c>
      <c r="O256">
        <v>343973680226.24854</v>
      </c>
      <c r="P256">
        <v>356936901183.93262</v>
      </c>
      <c r="Q256">
        <v>379468656246.25165</v>
      </c>
      <c r="R256">
        <v>422660918111.41351</v>
      </c>
      <c r="S256">
        <v>440500898964.59906</v>
      </c>
      <c r="T256">
        <v>559224707280.73083</v>
      </c>
      <c r="U256">
        <v>728007199936.41162</v>
      </c>
      <c r="V256">
        <v>856084729312.25281</v>
      </c>
      <c r="W256">
        <v>952652693079.13696</v>
      </c>
      <c r="X256">
        <v>1019458585326.1494</v>
      </c>
      <c r="Y256">
        <v>1083277930359.8767</v>
      </c>
      <c r="Z256">
        <v>1198474934198.7793</v>
      </c>
      <c r="AA256">
        <v>1324806914358.3545</v>
      </c>
      <c r="AB256">
        <v>1453827554714.0054</v>
      </c>
      <c r="AC256">
        <v>1640958732775.072</v>
      </c>
      <c r="AD256">
        <v>1931644331142.4707</v>
      </c>
      <c r="AE256">
        <v>2256902590825.3296</v>
      </c>
      <c r="AF256">
        <v>2712950886698.272</v>
      </c>
      <c r="AG256">
        <v>3494055944791.3242</v>
      </c>
      <c r="AH256">
        <v>4521827288303.9844</v>
      </c>
      <c r="AI256">
        <v>4991256406734.9922</v>
      </c>
      <c r="AJ256">
        <v>5930529470799.1748</v>
      </c>
      <c r="AK256">
        <v>7298096609544.8135</v>
      </c>
    </row>
    <row r="257" spans="1:37">
      <c r="A257" t="s">
        <v>4030</v>
      </c>
      <c r="B257" t="s">
        <v>1385</v>
      </c>
      <c r="C257" t="s">
        <v>4895</v>
      </c>
      <c r="D257" t="s">
        <v>4896</v>
      </c>
      <c r="E257" t="str">
        <f t="shared" si="3"/>
        <v>CHN.SL.TLF.TERT.ZS</v>
      </c>
      <c r="F257" t="s">
        <v>1768</v>
      </c>
      <c r="G257" t="s">
        <v>1768</v>
      </c>
      <c r="H257" t="s">
        <v>1768</v>
      </c>
      <c r="I257" t="s">
        <v>1768</v>
      </c>
      <c r="J257" t="s">
        <v>1768</v>
      </c>
      <c r="K257" t="s">
        <v>1768</v>
      </c>
      <c r="L257" t="s">
        <v>1768</v>
      </c>
      <c r="M257" t="s">
        <v>1768</v>
      </c>
      <c r="N257" t="s">
        <v>1768</v>
      </c>
      <c r="O257" t="s">
        <v>1768</v>
      </c>
      <c r="P257" t="s">
        <v>1768</v>
      </c>
      <c r="Q257" t="s">
        <v>1768</v>
      </c>
      <c r="R257" t="s">
        <v>1768</v>
      </c>
      <c r="S257" t="s">
        <v>1768</v>
      </c>
      <c r="T257" t="s">
        <v>1768</v>
      </c>
      <c r="U257" t="s">
        <v>1768</v>
      </c>
      <c r="V257" t="s">
        <v>1768</v>
      </c>
      <c r="W257" t="s">
        <v>1768</v>
      </c>
      <c r="X257" t="s">
        <v>1768</v>
      </c>
      <c r="Y257" t="s">
        <v>1768</v>
      </c>
      <c r="Z257" t="s">
        <v>1768</v>
      </c>
      <c r="AA257" t="s">
        <v>1768</v>
      </c>
      <c r="AB257" t="s">
        <v>1768</v>
      </c>
      <c r="AC257" t="s">
        <v>1768</v>
      </c>
      <c r="AD257" t="s">
        <v>1768</v>
      </c>
      <c r="AE257" t="s">
        <v>1768</v>
      </c>
      <c r="AF257" t="s">
        <v>1768</v>
      </c>
      <c r="AG257" t="s">
        <v>1768</v>
      </c>
      <c r="AH257" t="s">
        <v>1768</v>
      </c>
      <c r="AI257" t="s">
        <v>1768</v>
      </c>
      <c r="AJ257" t="s">
        <v>1768</v>
      </c>
      <c r="AK257" t="s">
        <v>1768</v>
      </c>
    </row>
    <row r="258" spans="1:37" hidden="1">
      <c r="A258" t="s">
        <v>4030</v>
      </c>
      <c r="B258" t="s">
        <v>1385</v>
      </c>
      <c r="C258" t="s">
        <v>4897</v>
      </c>
      <c r="D258" t="s">
        <v>4898</v>
      </c>
      <c r="E258" t="str">
        <f t="shared" si="3"/>
        <v>CHN.SP.DYN.LE00.IN</v>
      </c>
      <c r="F258">
        <v>66.993804878048792</v>
      </c>
      <c r="G258">
        <v>67.262926829268309</v>
      </c>
      <c r="H258">
        <v>67.534902439024393</v>
      </c>
      <c r="I258">
        <v>67.799853658536591</v>
      </c>
      <c r="J258">
        <v>68.05926829268293</v>
      </c>
      <c r="K258">
        <v>68.313146341463423</v>
      </c>
      <c r="L258">
        <v>68.55948780487806</v>
      </c>
      <c r="M258">
        <v>68.797317073170746</v>
      </c>
      <c r="N258">
        <v>69.027121951219527</v>
      </c>
      <c r="O258">
        <v>69.246926829268304</v>
      </c>
      <c r="P258">
        <v>69.459731707317076</v>
      </c>
      <c r="Q258">
        <v>69.66402439024391</v>
      </c>
      <c r="R258">
        <v>69.861829268292681</v>
      </c>
      <c r="S258">
        <v>70.054634146341471</v>
      </c>
      <c r="T258">
        <v>70.242926829268299</v>
      </c>
      <c r="U258">
        <v>70.424731707317079</v>
      </c>
      <c r="V258">
        <v>70.599024390243912</v>
      </c>
      <c r="W258">
        <v>70.76631707317074</v>
      </c>
      <c r="X258">
        <v>70.927097560975625</v>
      </c>
      <c r="Y258">
        <v>71.083390243902457</v>
      </c>
      <c r="Z258">
        <v>71.241707317073178</v>
      </c>
      <c r="AA258">
        <v>71.405536585365866</v>
      </c>
      <c r="AB258">
        <v>71.57943902439024</v>
      </c>
      <c r="AC258">
        <v>71.764878048780488</v>
      </c>
      <c r="AD258">
        <v>71.962341463414646</v>
      </c>
      <c r="AE258">
        <v>72.171317073170741</v>
      </c>
      <c r="AF258">
        <v>72.389731707317083</v>
      </c>
      <c r="AG258">
        <v>72.612585365853661</v>
      </c>
      <c r="AH258">
        <v>72.835341463414636</v>
      </c>
      <c r="AI258">
        <v>73.056512195121954</v>
      </c>
      <c r="AJ258">
        <v>73.273097560975629</v>
      </c>
      <c r="AK258" t="s">
        <v>1768</v>
      </c>
    </row>
    <row r="259" spans="1:37" hidden="1">
      <c r="A259" t="s">
        <v>4030</v>
      </c>
      <c r="B259" t="s">
        <v>1385</v>
      </c>
      <c r="C259" t="s">
        <v>1688</v>
      </c>
      <c r="D259" t="s">
        <v>1689</v>
      </c>
      <c r="E259" t="str">
        <f t="shared" ref="E259:E322" si="4">CONCATENATE(B259,".",D259)</f>
        <v>CHN.SP.POP.TOTL</v>
      </c>
      <c r="F259">
        <v>981235000</v>
      </c>
      <c r="G259">
        <v>993885000</v>
      </c>
      <c r="H259">
        <v>1008630000</v>
      </c>
      <c r="I259">
        <v>1023310000</v>
      </c>
      <c r="J259">
        <v>1036825000</v>
      </c>
      <c r="K259">
        <v>1051040000</v>
      </c>
      <c r="L259">
        <v>1066790000</v>
      </c>
      <c r="M259">
        <v>1084035000</v>
      </c>
      <c r="N259">
        <v>1101630000</v>
      </c>
      <c r="O259">
        <v>1118650000</v>
      </c>
      <c r="P259">
        <v>1135185000</v>
      </c>
      <c r="Q259">
        <v>1150780000</v>
      </c>
      <c r="R259">
        <v>1164970000</v>
      </c>
      <c r="S259">
        <v>1178440000</v>
      </c>
      <c r="T259">
        <v>1191835000</v>
      </c>
      <c r="U259">
        <v>1204855000</v>
      </c>
      <c r="V259">
        <v>1217550000</v>
      </c>
      <c r="W259">
        <v>1230075000</v>
      </c>
      <c r="X259">
        <v>1241935000</v>
      </c>
      <c r="Y259">
        <v>1252735000</v>
      </c>
      <c r="Z259">
        <v>1262645000</v>
      </c>
      <c r="AA259">
        <v>1271850000</v>
      </c>
      <c r="AB259">
        <v>1280400000</v>
      </c>
      <c r="AC259">
        <v>1288400000</v>
      </c>
      <c r="AD259">
        <v>1296075000</v>
      </c>
      <c r="AE259">
        <v>1303720000</v>
      </c>
      <c r="AF259">
        <v>1311020000</v>
      </c>
      <c r="AG259">
        <v>1317885000</v>
      </c>
      <c r="AH259">
        <v>1324655000</v>
      </c>
      <c r="AI259">
        <v>1331380000</v>
      </c>
      <c r="AJ259">
        <v>1337825000</v>
      </c>
      <c r="AK259">
        <v>1344130000</v>
      </c>
    </row>
    <row r="260" spans="1:37" hidden="1">
      <c r="A260" t="s">
        <v>4237</v>
      </c>
      <c r="B260" t="s">
        <v>1386</v>
      </c>
      <c r="C260" t="s">
        <v>4889</v>
      </c>
      <c r="D260" t="s">
        <v>4890</v>
      </c>
      <c r="E260" t="str">
        <f t="shared" si="4"/>
        <v>COL.NY.GDP.DEFL.ZS</v>
      </c>
      <c r="F260">
        <v>1.0252878745322094</v>
      </c>
      <c r="G260">
        <v>1.2588717381052301</v>
      </c>
      <c r="H260">
        <v>1.5706487434922374</v>
      </c>
      <c r="I260">
        <v>1.8909075579936179</v>
      </c>
      <c r="J260">
        <v>2.3102164008535939</v>
      </c>
      <c r="K260">
        <v>2.8856065934639186</v>
      </c>
      <c r="L260">
        <v>3.7268064015166087</v>
      </c>
      <c r="M260">
        <v>4.5979072196219981</v>
      </c>
      <c r="N260">
        <v>5.8740747287077317</v>
      </c>
      <c r="O260">
        <v>7.323902143168354</v>
      </c>
      <c r="P260">
        <v>9.2358169941470702</v>
      </c>
      <c r="Q260">
        <v>11.654475577988801</v>
      </c>
      <c r="R260">
        <v>14.244794027867069</v>
      </c>
      <c r="S260">
        <v>18.226718225984602</v>
      </c>
      <c r="T260">
        <v>26.493822014375969</v>
      </c>
      <c r="U260">
        <v>31.488161078280807</v>
      </c>
      <c r="V260">
        <v>36.799703362908055</v>
      </c>
      <c r="W260">
        <v>42.996719289241554</v>
      </c>
      <c r="X260">
        <v>49.348644154107198</v>
      </c>
      <c r="Y260">
        <v>55.57789430814568</v>
      </c>
      <c r="Z260">
        <v>73.570856715432541</v>
      </c>
      <c r="AA260">
        <v>78.431658383441388</v>
      </c>
      <c r="AB260">
        <v>83.006388018464236</v>
      </c>
      <c r="AC260">
        <v>88.555375137799103</v>
      </c>
      <c r="AD260">
        <v>94.735059993966743</v>
      </c>
      <c r="AE260">
        <v>100</v>
      </c>
      <c r="AF260">
        <v>105.77509106238531</v>
      </c>
      <c r="AG260">
        <v>111.10589896980024</v>
      </c>
      <c r="AH260">
        <v>119.73719582619778</v>
      </c>
      <c r="AI260">
        <v>124.52452256359901</v>
      </c>
      <c r="AJ260">
        <v>129.0907635401289</v>
      </c>
      <c r="AK260">
        <v>136.15364922982883</v>
      </c>
    </row>
    <row r="261" spans="1:37" hidden="1">
      <c r="A261" t="s">
        <v>4237</v>
      </c>
      <c r="B261" t="s">
        <v>1386</v>
      </c>
      <c r="C261" t="s">
        <v>4891</v>
      </c>
      <c r="D261" t="s">
        <v>4892</v>
      </c>
      <c r="E261" t="str">
        <f t="shared" si="4"/>
        <v>COL.NY.GDP.MKTP.KD</v>
      </c>
      <c r="F261">
        <v>54283406010.762138</v>
      </c>
      <c r="G261">
        <v>55511957161.244949</v>
      </c>
      <c r="H261">
        <v>56038477149.762451</v>
      </c>
      <c r="I261">
        <v>56926337502.928246</v>
      </c>
      <c r="J261">
        <v>58836273631.00174</v>
      </c>
      <c r="K261">
        <v>60653293471.996521</v>
      </c>
      <c r="L261">
        <v>64194410100.9944</v>
      </c>
      <c r="M261">
        <v>67642617208.826981</v>
      </c>
      <c r="N261">
        <v>70388786388.780838</v>
      </c>
      <c r="O261">
        <v>72794271537.330963</v>
      </c>
      <c r="P261">
        <v>77192529433.112259</v>
      </c>
      <c r="Q261">
        <v>78950382026.400055</v>
      </c>
      <c r="R261">
        <v>82923700136.12825</v>
      </c>
      <c r="S261">
        <v>84885385124.61644</v>
      </c>
      <c r="T261">
        <v>89839136186.84436</v>
      </c>
      <c r="U261">
        <v>94512961180.633759</v>
      </c>
      <c r="V261">
        <v>96456010346.659882</v>
      </c>
      <c r="W261">
        <v>99764734771.910965</v>
      </c>
      <c r="X261">
        <v>100333178357.92667</v>
      </c>
      <c r="Y261">
        <v>96115156245.271408</v>
      </c>
      <c r="Z261">
        <v>100363791870.83203</v>
      </c>
      <c r="AA261">
        <v>102048140770.44191</v>
      </c>
      <c r="AB261">
        <v>104603036182.30045</v>
      </c>
      <c r="AC261">
        <v>108702006197.4632</v>
      </c>
      <c r="AD261">
        <v>114498365687.52051</v>
      </c>
      <c r="AE261">
        <v>119887295311.92622</v>
      </c>
      <c r="AF261">
        <v>127916765207.49269</v>
      </c>
      <c r="AG261">
        <v>136743824883.30965</v>
      </c>
      <c r="AH261">
        <v>141593861545.27478</v>
      </c>
      <c r="AI261">
        <v>143932353897.00351</v>
      </c>
      <c r="AJ261">
        <v>149691353901.11008</v>
      </c>
      <c r="AK261">
        <v>158566346502.29782</v>
      </c>
    </row>
    <row r="262" spans="1:37" hidden="1">
      <c r="A262" t="s">
        <v>4237</v>
      </c>
      <c r="B262" t="s">
        <v>1386</v>
      </c>
      <c r="C262" t="s">
        <v>4893</v>
      </c>
      <c r="D262" t="s">
        <v>4894</v>
      </c>
      <c r="E262" t="str">
        <f t="shared" si="4"/>
        <v>COL.NY.GDP.MKTP.CD</v>
      </c>
      <c r="F262">
        <v>33400712095.040035</v>
      </c>
      <c r="G262">
        <v>36388389129.337616</v>
      </c>
      <c r="H262">
        <v>38968019453.077278</v>
      </c>
      <c r="I262">
        <v>38729822781.599724</v>
      </c>
      <c r="J262">
        <v>38253120737.967117</v>
      </c>
      <c r="K262">
        <v>34894419525.220383</v>
      </c>
      <c r="L262">
        <v>34942483688.168457</v>
      </c>
      <c r="M262">
        <v>36373312082.657753</v>
      </c>
      <c r="N262">
        <v>39212545681.433327</v>
      </c>
      <c r="O262">
        <v>39540083645.551941</v>
      </c>
      <c r="P262">
        <v>40274204595.229561</v>
      </c>
      <c r="Q262">
        <v>41239551378.248169</v>
      </c>
      <c r="R262">
        <v>49279585355.094841</v>
      </c>
      <c r="S262">
        <v>55802540100.97953</v>
      </c>
      <c r="T262">
        <v>81703496603.993362</v>
      </c>
      <c r="U262">
        <v>92507277798.198502</v>
      </c>
      <c r="V262">
        <v>97160111573.336975</v>
      </c>
      <c r="W262">
        <v>106659507963.52811</v>
      </c>
      <c r="X262">
        <v>98443743190.849106</v>
      </c>
      <c r="Y262">
        <v>86186156584.381668</v>
      </c>
      <c r="Z262">
        <v>100363791870.83203</v>
      </c>
      <c r="AA262">
        <v>98745443239.976166</v>
      </c>
      <c r="AB262">
        <v>98229102138.790085</v>
      </c>
      <c r="AC262">
        <v>94916590095.569077</v>
      </c>
      <c r="AD262">
        <v>117188202054.66412</v>
      </c>
      <c r="AE262">
        <v>146524560303.66547</v>
      </c>
      <c r="AF262">
        <v>162740420641.52539</v>
      </c>
      <c r="AG262">
        <v>207621494236.86145</v>
      </c>
      <c r="AH262">
        <v>244539677721.53464</v>
      </c>
      <c r="AI262">
        <v>236164279710.84201</v>
      </c>
      <c r="AJ262">
        <v>288764794424.1225</v>
      </c>
      <c r="AK262">
        <v>331654672813.58929</v>
      </c>
    </row>
    <row r="263" spans="1:37">
      <c r="A263" t="s">
        <v>4237</v>
      </c>
      <c r="B263" t="s">
        <v>1386</v>
      </c>
      <c r="C263" t="s">
        <v>4895</v>
      </c>
      <c r="D263" t="s">
        <v>4896</v>
      </c>
      <c r="E263" t="str">
        <f t="shared" si="4"/>
        <v>COL.SL.TLF.TERT.ZS</v>
      </c>
      <c r="F263" t="s">
        <v>1768</v>
      </c>
      <c r="G263" t="s">
        <v>1768</v>
      </c>
      <c r="H263" t="s">
        <v>1768</v>
      </c>
      <c r="I263" t="s">
        <v>1768</v>
      </c>
      <c r="J263" t="s">
        <v>1768</v>
      </c>
      <c r="K263" t="s">
        <v>1768</v>
      </c>
      <c r="L263" t="s">
        <v>1768</v>
      </c>
      <c r="M263" t="s">
        <v>1768</v>
      </c>
      <c r="N263" t="s">
        <v>1768</v>
      </c>
      <c r="O263" t="s">
        <v>1768</v>
      </c>
      <c r="P263" t="s">
        <v>1768</v>
      </c>
      <c r="Q263" t="s">
        <v>1768</v>
      </c>
      <c r="R263" t="s">
        <v>1768</v>
      </c>
      <c r="S263" t="s">
        <v>1768</v>
      </c>
      <c r="T263" t="s">
        <v>1768</v>
      </c>
      <c r="U263" t="s">
        <v>1768</v>
      </c>
      <c r="V263">
        <v>20.100000381469727</v>
      </c>
      <c r="W263">
        <v>23.799999237060547</v>
      </c>
      <c r="X263">
        <v>25.299999237060547</v>
      </c>
      <c r="Y263" t="s">
        <v>1768</v>
      </c>
      <c r="Z263" t="s">
        <v>1768</v>
      </c>
      <c r="AA263" t="s">
        <v>1768</v>
      </c>
      <c r="AB263" t="s">
        <v>1768</v>
      </c>
      <c r="AC263" t="s">
        <v>1768</v>
      </c>
      <c r="AD263" t="s">
        <v>1768</v>
      </c>
      <c r="AE263" t="s">
        <v>1768</v>
      </c>
      <c r="AF263" t="s">
        <v>1768</v>
      </c>
      <c r="AG263" t="s">
        <v>1768</v>
      </c>
      <c r="AH263" t="s">
        <v>1768</v>
      </c>
      <c r="AI263" t="s">
        <v>1768</v>
      </c>
      <c r="AJ263" t="s">
        <v>1768</v>
      </c>
      <c r="AK263" t="s">
        <v>1768</v>
      </c>
    </row>
    <row r="264" spans="1:37" hidden="1">
      <c r="A264" t="s">
        <v>4237</v>
      </c>
      <c r="B264" t="s">
        <v>1386</v>
      </c>
      <c r="C264" t="s">
        <v>4897</v>
      </c>
      <c r="D264" t="s">
        <v>4898</v>
      </c>
      <c r="E264" t="str">
        <f t="shared" si="4"/>
        <v>COL.SP.DYN.LE00.IN</v>
      </c>
      <c r="F264">
        <v>65.461146341463433</v>
      </c>
      <c r="G264">
        <v>66.012975609756097</v>
      </c>
      <c r="H264">
        <v>66.512195121951223</v>
      </c>
      <c r="I264">
        <v>66.943097560975602</v>
      </c>
      <c r="J264">
        <v>67.298292682926842</v>
      </c>
      <c r="K264">
        <v>67.575585365853655</v>
      </c>
      <c r="L264">
        <v>67.779634146341465</v>
      </c>
      <c r="M264">
        <v>67.934048780487799</v>
      </c>
      <c r="N264">
        <v>68.061097560975625</v>
      </c>
      <c r="O264">
        <v>68.177829268292683</v>
      </c>
      <c r="P264">
        <v>68.305536585365843</v>
      </c>
      <c r="Q264">
        <v>68.46012195121952</v>
      </c>
      <c r="R264">
        <v>68.649000000000015</v>
      </c>
      <c r="S264">
        <v>68.87490243902441</v>
      </c>
      <c r="T264">
        <v>69.139341463414652</v>
      </c>
      <c r="U264">
        <v>69.436682926829292</v>
      </c>
      <c r="V264">
        <v>69.75760975609758</v>
      </c>
      <c r="W264">
        <v>70.085243902439032</v>
      </c>
      <c r="X264">
        <v>70.405195121951223</v>
      </c>
      <c r="Y264">
        <v>70.711829268292689</v>
      </c>
      <c r="Z264">
        <v>71.000975609756111</v>
      </c>
      <c r="AA264">
        <v>71.273658536585373</v>
      </c>
      <c r="AB264">
        <v>71.534024390243914</v>
      </c>
      <c r="AC264">
        <v>71.788219512195127</v>
      </c>
      <c r="AD264">
        <v>72.036780487804876</v>
      </c>
      <c r="AE264">
        <v>72.279780487804885</v>
      </c>
      <c r="AF264">
        <v>72.518756097560981</v>
      </c>
      <c r="AG264">
        <v>72.753780487804889</v>
      </c>
      <c r="AH264">
        <v>72.984341463414651</v>
      </c>
      <c r="AI264">
        <v>73.2099756097561</v>
      </c>
      <c r="AJ264">
        <v>73.429682926829273</v>
      </c>
      <c r="AK264" t="s">
        <v>1768</v>
      </c>
    </row>
    <row r="265" spans="1:37" hidden="1">
      <c r="A265" t="s">
        <v>4237</v>
      </c>
      <c r="B265" t="s">
        <v>1386</v>
      </c>
      <c r="C265" t="s">
        <v>1688</v>
      </c>
      <c r="D265" t="s">
        <v>1689</v>
      </c>
      <c r="E265" t="str">
        <f t="shared" si="4"/>
        <v>COL.SP.POP.TOTL</v>
      </c>
      <c r="F265">
        <v>26874906</v>
      </c>
      <c r="G265">
        <v>27485678</v>
      </c>
      <c r="H265">
        <v>28104254</v>
      </c>
      <c r="I265">
        <v>28729367</v>
      </c>
      <c r="J265">
        <v>29359535</v>
      </c>
      <c r="K265">
        <v>29993539</v>
      </c>
      <c r="L265">
        <v>30630754</v>
      </c>
      <c r="M265">
        <v>31270841</v>
      </c>
      <c r="N265">
        <v>31913250</v>
      </c>
      <c r="O265">
        <v>32557521</v>
      </c>
      <c r="P265">
        <v>33203321.000000004</v>
      </c>
      <c r="Q265">
        <v>33849971</v>
      </c>
      <c r="R265">
        <v>34497319</v>
      </c>
      <c r="S265">
        <v>35146220</v>
      </c>
      <c r="T265">
        <v>35797965</v>
      </c>
      <c r="U265">
        <v>36453337</v>
      </c>
      <c r="V265">
        <v>37112621</v>
      </c>
      <c r="W265">
        <v>37775054</v>
      </c>
      <c r="X265">
        <v>38439099</v>
      </c>
      <c r="Y265">
        <v>39102653</v>
      </c>
      <c r="Z265">
        <v>39764166</v>
      </c>
      <c r="AA265">
        <v>40422597</v>
      </c>
      <c r="AB265">
        <v>41078136</v>
      </c>
      <c r="AC265">
        <v>41731914</v>
      </c>
      <c r="AD265">
        <v>42385712</v>
      </c>
      <c r="AE265">
        <v>43040558</v>
      </c>
      <c r="AF265">
        <v>43696540</v>
      </c>
      <c r="AG265">
        <v>44352327</v>
      </c>
      <c r="AH265">
        <v>45005782</v>
      </c>
      <c r="AI265">
        <v>45654044</v>
      </c>
      <c r="AJ265">
        <v>46294841</v>
      </c>
      <c r="AK265">
        <v>46927125</v>
      </c>
    </row>
    <row r="266" spans="1:37" hidden="1">
      <c r="A266" t="s">
        <v>4065</v>
      </c>
      <c r="B266" t="s">
        <v>1387</v>
      </c>
      <c r="C266" t="s">
        <v>4889</v>
      </c>
      <c r="D266" t="s">
        <v>4890</v>
      </c>
      <c r="E266" t="str">
        <f t="shared" si="4"/>
        <v>COM.NY.GDP.DEFL.ZS</v>
      </c>
      <c r="F266">
        <v>51.141642704495148</v>
      </c>
      <c r="G266">
        <v>58.592321578404217</v>
      </c>
      <c r="H266">
        <v>62.417968114291035</v>
      </c>
      <c r="I266">
        <v>71.910114228609984</v>
      </c>
      <c r="J266">
        <v>76.339699903173951</v>
      </c>
      <c r="K266">
        <v>81.737859250247396</v>
      </c>
      <c r="L266">
        <v>87.780606008404021</v>
      </c>
      <c r="M266">
        <v>90.60979748271366</v>
      </c>
      <c r="N266">
        <v>92.365181697251572</v>
      </c>
      <c r="O266">
        <v>97.871124597227606</v>
      </c>
      <c r="P266">
        <v>100</v>
      </c>
      <c r="Q266">
        <v>108.11943913914379</v>
      </c>
      <c r="R266">
        <v>100.80549395521854</v>
      </c>
      <c r="S266">
        <v>103.6613145174732</v>
      </c>
      <c r="T266">
        <v>113.42287783920113</v>
      </c>
      <c r="U266">
        <v>122.86049901640273</v>
      </c>
      <c r="V266">
        <v>126.79091883643119</v>
      </c>
      <c r="W266">
        <v>127.96225339045557</v>
      </c>
      <c r="X266">
        <v>129.68511865882866</v>
      </c>
      <c r="Y266">
        <v>137.22197004085339</v>
      </c>
      <c r="Z266">
        <v>141.92380601337476</v>
      </c>
      <c r="AA266">
        <v>154.17298357815346</v>
      </c>
      <c r="AB266">
        <v>160.60305810397551</v>
      </c>
      <c r="AC266">
        <v>168.83363374834374</v>
      </c>
      <c r="AD266">
        <v>171.82309864547935</v>
      </c>
      <c r="AE266">
        <v>175.77462201660029</v>
      </c>
      <c r="AF266">
        <v>179.28993411876766</v>
      </c>
      <c r="AG266">
        <v>188.58297036853151</v>
      </c>
      <c r="AH266">
        <v>198.96631875377153</v>
      </c>
      <c r="AI266">
        <v>208.09167343533909</v>
      </c>
      <c r="AJ266">
        <v>216.07898564969784</v>
      </c>
      <c r="AK266">
        <v>227.06601075500313</v>
      </c>
    </row>
    <row r="267" spans="1:37" hidden="1">
      <c r="A267" t="s">
        <v>4065</v>
      </c>
      <c r="B267" t="s">
        <v>1387</v>
      </c>
      <c r="C267" t="s">
        <v>4891</v>
      </c>
      <c r="D267" t="s">
        <v>4892</v>
      </c>
      <c r="E267" t="str">
        <f t="shared" si="4"/>
        <v>COM.NY.GDP.MKTP.KD</v>
      </c>
      <c r="F267">
        <v>135611414.10986477</v>
      </c>
      <c r="G267">
        <v>140852688.38597816</v>
      </c>
      <c r="H267">
        <v>149844193.50145715</v>
      </c>
      <c r="I267">
        <v>157068223.94418201</v>
      </c>
      <c r="J267">
        <v>163524143.08068195</v>
      </c>
      <c r="K267">
        <v>167253101.60454834</v>
      </c>
      <c r="L267">
        <v>170376071.30039579</v>
      </c>
      <c r="M267">
        <v>173166816.19988194</v>
      </c>
      <c r="N267">
        <v>177820706.75912693</v>
      </c>
      <c r="O267">
        <v>172164807.40210074</v>
      </c>
      <c r="P267">
        <v>180930393.84535891</v>
      </c>
      <c r="Q267">
        <v>171168115.49247816</v>
      </c>
      <c r="R267">
        <v>185770336.36662102</v>
      </c>
      <c r="S267">
        <v>191354476.52981251</v>
      </c>
      <c r="T267">
        <v>181257309.23806357</v>
      </c>
      <c r="U267">
        <v>187800932.78959978</v>
      </c>
      <c r="V267">
        <v>185375167.45523632</v>
      </c>
      <c r="W267">
        <v>192846418.24285468</v>
      </c>
      <c r="X267">
        <v>195319986.82180765</v>
      </c>
      <c r="Y267">
        <v>199078184.913551</v>
      </c>
      <c r="Z267">
        <v>201900820.25544026</v>
      </c>
      <c r="AA267">
        <v>208622519.67129529</v>
      </c>
      <c r="AB267">
        <v>217279132.95616668</v>
      </c>
      <c r="AC267">
        <v>222655960.91910645</v>
      </c>
      <c r="AD267">
        <v>222121733.32615</v>
      </c>
      <c r="AE267">
        <v>231517228.55550843</v>
      </c>
      <c r="AF267">
        <v>234393020.87182125</v>
      </c>
      <c r="AG267">
        <v>235543869.3680906</v>
      </c>
      <c r="AH267">
        <v>237840250.66318694</v>
      </c>
      <c r="AI267">
        <v>242145965.59149262</v>
      </c>
      <c r="AJ267">
        <v>247231030.86891395</v>
      </c>
      <c r="AK267">
        <v>252737368.22782025</v>
      </c>
    </row>
    <row r="268" spans="1:37" hidden="1">
      <c r="A268" t="s">
        <v>4065</v>
      </c>
      <c r="B268" t="s">
        <v>1387</v>
      </c>
      <c r="C268" t="s">
        <v>4893</v>
      </c>
      <c r="D268" t="s">
        <v>4894</v>
      </c>
      <c r="E268" t="str">
        <f t="shared" si="4"/>
        <v>COM.NY.GDP.MKTP.CD</v>
      </c>
      <c r="F268">
        <v>123504939.57279238</v>
      </c>
      <c r="G268">
        <v>114271518.81647223</v>
      </c>
      <c r="H268">
        <v>107089063.35570061</v>
      </c>
      <c r="I268">
        <v>111519324.83782251</v>
      </c>
      <c r="J268">
        <v>107489330.73657471</v>
      </c>
      <c r="K268">
        <v>114490238.93015417</v>
      </c>
      <c r="L268">
        <v>162487294.76991317</v>
      </c>
      <c r="M268">
        <v>196433030.53554493</v>
      </c>
      <c r="N268">
        <v>207475649.39045888</v>
      </c>
      <c r="O268">
        <v>198732313.61067313</v>
      </c>
      <c r="P268">
        <v>250033056.63703814</v>
      </c>
      <c r="Q268">
        <v>246822116.50939718</v>
      </c>
      <c r="R268">
        <v>266189632.43933496</v>
      </c>
      <c r="S268">
        <v>263564577.41803339</v>
      </c>
      <c r="T268">
        <v>185759948.89566118</v>
      </c>
      <c r="U268">
        <v>231893813.72525451</v>
      </c>
      <c r="V268">
        <v>230493348.34646985</v>
      </c>
      <c r="W268">
        <v>212098229.58309537</v>
      </c>
      <c r="X268">
        <v>215393481.89666864</v>
      </c>
      <c r="Y268">
        <v>222580742.96084231</v>
      </c>
      <c r="Z268">
        <v>201900820.25544026</v>
      </c>
      <c r="AA268">
        <v>220115318.85481468</v>
      </c>
      <c r="AB268">
        <v>251163102.11577457</v>
      </c>
      <c r="AC268">
        <v>324471208.99288827</v>
      </c>
      <c r="AD268">
        <v>362420491.15906614</v>
      </c>
      <c r="AE268">
        <v>387036433.1738292</v>
      </c>
      <c r="AF268">
        <v>403177193.56401557</v>
      </c>
      <c r="AG268">
        <v>464949227.9872027</v>
      </c>
      <c r="AH268">
        <v>530138454.66726214</v>
      </c>
      <c r="AI268">
        <v>535336307.67493081</v>
      </c>
      <c r="AJ268">
        <v>541097578.68067837</v>
      </c>
      <c r="AK268">
        <v>610114091.65588117</v>
      </c>
    </row>
    <row r="269" spans="1:37">
      <c r="A269" t="s">
        <v>4065</v>
      </c>
      <c r="B269" t="s">
        <v>1387</v>
      </c>
      <c r="C269" t="s">
        <v>4895</v>
      </c>
      <c r="D269" t="s">
        <v>4896</v>
      </c>
      <c r="E269" t="str">
        <f t="shared" si="4"/>
        <v>COM.SL.TLF.TERT.ZS</v>
      </c>
      <c r="F269" t="s">
        <v>1768</v>
      </c>
      <c r="G269" t="s">
        <v>1768</v>
      </c>
      <c r="H269" t="s">
        <v>1768</v>
      </c>
      <c r="I269" t="s">
        <v>1768</v>
      </c>
      <c r="J269" t="s">
        <v>1768</v>
      </c>
      <c r="K269" t="s">
        <v>1768</v>
      </c>
      <c r="L269" t="s">
        <v>1768</v>
      </c>
      <c r="M269" t="s">
        <v>1768</v>
      </c>
      <c r="N269" t="s">
        <v>1768</v>
      </c>
      <c r="O269" t="s">
        <v>1768</v>
      </c>
      <c r="P269" t="s">
        <v>1768</v>
      </c>
      <c r="Q269" t="s">
        <v>1768</v>
      </c>
      <c r="R269" t="s">
        <v>1768</v>
      </c>
      <c r="S269" t="s">
        <v>1768</v>
      </c>
      <c r="T269" t="s">
        <v>1768</v>
      </c>
      <c r="U269" t="s">
        <v>1768</v>
      </c>
      <c r="V269" t="s">
        <v>1768</v>
      </c>
      <c r="W269" t="s">
        <v>1768</v>
      </c>
      <c r="X269" t="s">
        <v>1768</v>
      </c>
      <c r="Y269" t="s">
        <v>1768</v>
      </c>
      <c r="Z269" t="s">
        <v>1768</v>
      </c>
      <c r="AA269" t="s">
        <v>1768</v>
      </c>
      <c r="AB269" t="s">
        <v>1768</v>
      </c>
      <c r="AC269" t="s">
        <v>1768</v>
      </c>
      <c r="AD269" t="s">
        <v>1768</v>
      </c>
      <c r="AE269" t="s">
        <v>1768</v>
      </c>
      <c r="AF269" t="s">
        <v>1768</v>
      </c>
      <c r="AG269" t="s">
        <v>1768</v>
      </c>
      <c r="AH269" t="s">
        <v>1768</v>
      </c>
      <c r="AI269" t="s">
        <v>1768</v>
      </c>
      <c r="AJ269" t="s">
        <v>1768</v>
      </c>
      <c r="AK269" t="s">
        <v>1768</v>
      </c>
    </row>
    <row r="270" spans="1:37" hidden="1">
      <c r="A270" t="s">
        <v>4065</v>
      </c>
      <c r="B270" t="s">
        <v>1387</v>
      </c>
      <c r="C270" t="s">
        <v>4897</v>
      </c>
      <c r="D270" t="s">
        <v>4898</v>
      </c>
      <c r="E270" t="str">
        <f t="shared" si="4"/>
        <v>COM.SP.DYN.LE00.IN</v>
      </c>
      <c r="F270">
        <v>51.955170731707327</v>
      </c>
      <c r="G270">
        <v>52.362658536585371</v>
      </c>
      <c r="H270">
        <v>52.777585365853668</v>
      </c>
      <c r="I270">
        <v>53.196000000000005</v>
      </c>
      <c r="J270">
        <v>53.610926829268294</v>
      </c>
      <c r="K270">
        <v>54.014902439024389</v>
      </c>
      <c r="L270">
        <v>54.396000000000001</v>
      </c>
      <c r="M270">
        <v>54.746243902439026</v>
      </c>
      <c r="N270">
        <v>55.063146341463415</v>
      </c>
      <c r="O270">
        <v>55.346195121951226</v>
      </c>
      <c r="P270">
        <v>55.599414634146349</v>
      </c>
      <c r="Q270">
        <v>55.829243902439032</v>
      </c>
      <c r="R270">
        <v>56.048121951219521</v>
      </c>
      <c r="S270">
        <v>56.264536585365853</v>
      </c>
      <c r="T270">
        <v>56.484439024390255</v>
      </c>
      <c r="U270">
        <v>56.709804878048786</v>
      </c>
      <c r="V270">
        <v>56.94214634146342</v>
      </c>
      <c r="W270">
        <v>57.176463414634149</v>
      </c>
      <c r="X270">
        <v>57.411292682926835</v>
      </c>
      <c r="Y270">
        <v>57.645097560975614</v>
      </c>
      <c r="Z270">
        <v>57.876439024390251</v>
      </c>
      <c r="AA270">
        <v>58.099804878048786</v>
      </c>
      <c r="AB270">
        <v>58.317219512195123</v>
      </c>
      <c r="AC270">
        <v>58.531658536585375</v>
      </c>
      <c r="AD270">
        <v>58.748073170731708</v>
      </c>
      <c r="AE270">
        <v>58.978414634146354</v>
      </c>
      <c r="AF270">
        <v>59.237073170731719</v>
      </c>
      <c r="AG270">
        <v>59.53</v>
      </c>
      <c r="AH270">
        <v>59.861170731707332</v>
      </c>
      <c r="AI270">
        <v>60.229073170731716</v>
      </c>
      <c r="AJ270">
        <v>60.62626829268293</v>
      </c>
      <c r="AK270" t="s">
        <v>1768</v>
      </c>
    </row>
    <row r="271" spans="1:37" hidden="1">
      <c r="A271" t="s">
        <v>4065</v>
      </c>
      <c r="B271" t="s">
        <v>1387</v>
      </c>
      <c r="C271" t="s">
        <v>1688</v>
      </c>
      <c r="D271" t="s">
        <v>1689</v>
      </c>
      <c r="E271" t="str">
        <f t="shared" si="4"/>
        <v>COM.SP.POP.TOTL</v>
      </c>
      <c r="F271">
        <v>328861</v>
      </c>
      <c r="G271">
        <v>340778</v>
      </c>
      <c r="H271">
        <v>352416</v>
      </c>
      <c r="I271">
        <v>363759</v>
      </c>
      <c r="J271">
        <v>374852</v>
      </c>
      <c r="K271">
        <v>385740</v>
      </c>
      <c r="L271">
        <v>396391</v>
      </c>
      <c r="M271">
        <v>406798</v>
      </c>
      <c r="N271">
        <v>417077</v>
      </c>
      <c r="O271">
        <v>427392</v>
      </c>
      <c r="P271">
        <v>437876</v>
      </c>
      <c r="Q271">
        <v>448576</v>
      </c>
      <c r="R271">
        <v>459515</v>
      </c>
      <c r="S271">
        <v>470765</v>
      </c>
      <c r="T271">
        <v>482401</v>
      </c>
      <c r="U271">
        <v>494486</v>
      </c>
      <c r="V271">
        <v>507062</v>
      </c>
      <c r="W271">
        <v>520151</v>
      </c>
      <c r="X271">
        <v>533754</v>
      </c>
      <c r="Y271">
        <v>547864</v>
      </c>
      <c r="Z271">
        <v>562469</v>
      </c>
      <c r="AA271">
        <v>577569</v>
      </c>
      <c r="AB271">
        <v>593170</v>
      </c>
      <c r="AC271">
        <v>609271</v>
      </c>
      <c r="AD271">
        <v>625876</v>
      </c>
      <c r="AE271">
        <v>642974</v>
      </c>
      <c r="AF271">
        <v>660559</v>
      </c>
      <c r="AG271">
        <v>678602</v>
      </c>
      <c r="AH271">
        <v>697034</v>
      </c>
      <c r="AI271">
        <v>715774</v>
      </c>
      <c r="AJ271">
        <v>734750</v>
      </c>
      <c r="AK271">
        <v>753943</v>
      </c>
    </row>
    <row r="272" spans="1:37" hidden="1">
      <c r="A272" t="s">
        <v>4681</v>
      </c>
      <c r="B272" t="s">
        <v>1388</v>
      </c>
      <c r="C272" t="s">
        <v>4889</v>
      </c>
      <c r="D272" t="s">
        <v>4890</v>
      </c>
      <c r="E272" t="str">
        <f t="shared" si="4"/>
        <v>ZAR.NY.GDP.DEFL.ZS</v>
      </c>
      <c r="F272">
        <v>2.7746054015408747E-11</v>
      </c>
      <c r="G272">
        <v>3.6966129401255794E-11</v>
      </c>
      <c r="H272">
        <v>5.304095558295661E-11</v>
      </c>
      <c r="I272">
        <v>9.4527189815832129E-11</v>
      </c>
      <c r="J272">
        <v>1.792265971521803E-10</v>
      </c>
      <c r="K272">
        <v>2.254866117568889E-10</v>
      </c>
      <c r="L272">
        <v>2.8964489579186309E-10</v>
      </c>
      <c r="M272">
        <v>5.0330839853248802E-10</v>
      </c>
      <c r="N272">
        <v>9.6426936202000118E-10</v>
      </c>
      <c r="O272">
        <v>2.0274944372762737E-9</v>
      </c>
      <c r="P272">
        <v>4.2365572280572629E-9</v>
      </c>
      <c r="Q272">
        <v>9.7537828502732816E-8</v>
      </c>
      <c r="R272">
        <v>4.0755950264794867E-6</v>
      </c>
      <c r="S272">
        <v>7.1828966655492811E-5</v>
      </c>
      <c r="T272">
        <v>1.9294710189479179E-2</v>
      </c>
      <c r="U272">
        <v>0.10928663628204918</v>
      </c>
      <c r="V272">
        <v>0.80674174402119381</v>
      </c>
      <c r="W272">
        <v>2.3608719216329761</v>
      </c>
      <c r="X272">
        <v>2.9967816708258024</v>
      </c>
      <c r="Y272">
        <v>16.23968030837262</v>
      </c>
      <c r="Z272">
        <v>100</v>
      </c>
      <c r="AA272">
        <v>483.92314959231555</v>
      </c>
      <c r="AB272">
        <v>638.71189327036348</v>
      </c>
      <c r="AC272">
        <v>721.98797604466279</v>
      </c>
      <c r="AD272">
        <v>766.1601432411702</v>
      </c>
      <c r="AE272">
        <v>931.23144402932405</v>
      </c>
      <c r="AF272">
        <v>1069.3954233668278</v>
      </c>
      <c r="AG272">
        <v>1260.3752515536632</v>
      </c>
      <c r="AH272">
        <v>1498.2552628675696</v>
      </c>
      <c r="AI272">
        <v>2024.3372913594499</v>
      </c>
      <c r="AJ272">
        <v>2472.4225290482664</v>
      </c>
      <c r="AK272">
        <v>2801.5631037809121</v>
      </c>
    </row>
    <row r="273" spans="1:37" hidden="1">
      <c r="A273" t="s">
        <v>4681</v>
      </c>
      <c r="B273" t="s">
        <v>1388</v>
      </c>
      <c r="C273" t="s">
        <v>4891</v>
      </c>
      <c r="D273" t="s">
        <v>4892</v>
      </c>
      <c r="E273" t="str">
        <f t="shared" si="4"/>
        <v>ZAR.NY.GDP.MKTP.KD</v>
      </c>
      <c r="F273">
        <v>7015838700.2136583</v>
      </c>
      <c r="G273">
        <v>7180747677.9283571</v>
      </c>
      <c r="H273">
        <v>7147883003.6786261</v>
      </c>
      <c r="I273">
        <v>7248789931.6846218</v>
      </c>
      <c r="J273">
        <v>7650450747.4305038</v>
      </c>
      <c r="K273">
        <v>7686243454.0103588</v>
      </c>
      <c r="L273">
        <v>8048819672.1980104</v>
      </c>
      <c r="M273">
        <v>8264177308.2354441</v>
      </c>
      <c r="N273">
        <v>8303050455.8622255</v>
      </c>
      <c r="O273">
        <v>8197929632.7935791</v>
      </c>
      <c r="P273">
        <v>7659464144.0218744</v>
      </c>
      <c r="Q273">
        <v>7014456723.8759069</v>
      </c>
      <c r="R273">
        <v>6277938167.1588984</v>
      </c>
      <c r="S273">
        <v>5432359502.6111908</v>
      </c>
      <c r="T273">
        <v>5220497655.7003756</v>
      </c>
      <c r="U273">
        <v>5257041078.1894674</v>
      </c>
      <c r="V273">
        <v>5203252472.0857458</v>
      </c>
      <c r="W273">
        <v>4910983356.1085176</v>
      </c>
      <c r="X273">
        <v>4831221421.2485209</v>
      </c>
      <c r="Y273">
        <v>4624921462.7134247</v>
      </c>
      <c r="Z273">
        <v>4305797175.652174</v>
      </c>
      <c r="AA273">
        <v>4215380704.3918962</v>
      </c>
      <c r="AB273">
        <v>4361586317.7957697</v>
      </c>
      <c r="AC273">
        <v>4614184091.1175995</v>
      </c>
      <c r="AD273">
        <v>4920560759.3779383</v>
      </c>
      <c r="AE273">
        <v>5303776064.635046</v>
      </c>
      <c r="AF273">
        <v>5599793441.6133251</v>
      </c>
      <c r="AG273">
        <v>5950214773.2456226</v>
      </c>
      <c r="AH273">
        <v>6316453095.9657993</v>
      </c>
      <c r="AI273">
        <v>6495485661.4553452</v>
      </c>
      <c r="AJ273">
        <v>6961484999.9595156</v>
      </c>
      <c r="AK273">
        <v>7440411972.4829044</v>
      </c>
    </row>
    <row r="274" spans="1:37" hidden="1">
      <c r="A274" t="s">
        <v>4681</v>
      </c>
      <c r="B274" t="s">
        <v>1388</v>
      </c>
      <c r="C274" t="s">
        <v>4893</v>
      </c>
      <c r="D274" t="s">
        <v>4894</v>
      </c>
      <c r="E274" t="str">
        <f t="shared" si="4"/>
        <v>ZAR.NY.GDP.MKTP.CD</v>
      </c>
      <c r="F274">
        <v>14394927492.964659</v>
      </c>
      <c r="G274">
        <v>12537821039.825195</v>
      </c>
      <c r="H274">
        <v>13651667370.546587</v>
      </c>
      <c r="I274">
        <v>11006712649.217484</v>
      </c>
      <c r="J274">
        <v>7857729192.856286</v>
      </c>
      <c r="K274">
        <v>7195042615.8417645</v>
      </c>
      <c r="L274">
        <v>8095367168.1617765</v>
      </c>
      <c r="M274">
        <v>7661625472.5118866</v>
      </c>
      <c r="N274">
        <v>8861299976.6885777</v>
      </c>
      <c r="O274">
        <v>9021862775.2544327</v>
      </c>
      <c r="P274">
        <v>9349764580.3519783</v>
      </c>
      <c r="Q274">
        <v>9087965281.5280666</v>
      </c>
      <c r="R274">
        <v>8206227134.0085726</v>
      </c>
      <c r="S274">
        <v>10707792340.027639</v>
      </c>
      <c r="T274">
        <v>5820383305.5466805</v>
      </c>
      <c r="U274">
        <v>5643439262.2173452</v>
      </c>
      <c r="V274">
        <v>5771454883.8303852</v>
      </c>
      <c r="W274">
        <v>6090840526.8698959</v>
      </c>
      <c r="X274">
        <v>6217806274.7630186</v>
      </c>
      <c r="Y274">
        <v>4711272704</v>
      </c>
      <c r="Z274">
        <v>4305797175.652174</v>
      </c>
      <c r="AA274">
        <v>4691816706.5600004</v>
      </c>
      <c r="AB274">
        <v>5544467458.6825285</v>
      </c>
      <c r="AC274">
        <v>5670129249.4557867</v>
      </c>
      <c r="AD274">
        <v>6511675936.9753141</v>
      </c>
      <c r="AE274">
        <v>7191141951.6024199</v>
      </c>
      <c r="AF274">
        <v>8823783219.7863255</v>
      </c>
      <c r="AG274">
        <v>10013852848.683542</v>
      </c>
      <c r="AH274">
        <v>11675330309.899662</v>
      </c>
      <c r="AI274">
        <v>11204008248.867266</v>
      </c>
      <c r="AJ274">
        <v>13109525211.189526</v>
      </c>
      <c r="AK274">
        <v>15642236881.127783</v>
      </c>
    </row>
    <row r="275" spans="1:37">
      <c r="A275" t="s">
        <v>4681</v>
      </c>
      <c r="B275" t="s">
        <v>1388</v>
      </c>
      <c r="C275" t="s">
        <v>4895</v>
      </c>
      <c r="D275" t="s">
        <v>4896</v>
      </c>
      <c r="E275" t="str">
        <f t="shared" si="4"/>
        <v>ZAR.SL.TLF.TERT.ZS</v>
      </c>
      <c r="F275" t="s">
        <v>1768</v>
      </c>
      <c r="G275" t="s">
        <v>1768</v>
      </c>
      <c r="H275" t="s">
        <v>1768</v>
      </c>
      <c r="I275" t="s">
        <v>1768</v>
      </c>
      <c r="J275" t="s">
        <v>1768</v>
      </c>
      <c r="K275" t="s">
        <v>1768</v>
      </c>
      <c r="L275" t="s">
        <v>1768</v>
      </c>
      <c r="M275" t="s">
        <v>1768</v>
      </c>
      <c r="N275" t="s">
        <v>1768</v>
      </c>
      <c r="O275" t="s">
        <v>1768</v>
      </c>
      <c r="P275" t="s">
        <v>1768</v>
      </c>
      <c r="Q275" t="s">
        <v>1768</v>
      </c>
      <c r="R275" t="s">
        <v>1768</v>
      </c>
      <c r="S275" t="s">
        <v>1768</v>
      </c>
      <c r="T275" t="s">
        <v>1768</v>
      </c>
      <c r="U275" t="s">
        <v>1768</v>
      </c>
      <c r="V275" t="s">
        <v>1768</v>
      </c>
      <c r="W275" t="s">
        <v>1768</v>
      </c>
      <c r="X275" t="s">
        <v>1768</v>
      </c>
      <c r="Y275" t="s">
        <v>1768</v>
      </c>
      <c r="Z275" t="s">
        <v>1768</v>
      </c>
      <c r="AA275" t="s">
        <v>1768</v>
      </c>
      <c r="AB275" t="s">
        <v>1768</v>
      </c>
      <c r="AC275" t="s">
        <v>1768</v>
      </c>
      <c r="AD275" t="s">
        <v>1768</v>
      </c>
      <c r="AE275" t="s">
        <v>1768</v>
      </c>
      <c r="AF275" t="s">
        <v>1768</v>
      </c>
      <c r="AG275" t="s">
        <v>1768</v>
      </c>
      <c r="AH275" t="s">
        <v>1768</v>
      </c>
      <c r="AI275" t="s">
        <v>1768</v>
      </c>
      <c r="AJ275" t="s">
        <v>1768</v>
      </c>
      <c r="AK275" t="s">
        <v>1768</v>
      </c>
    </row>
    <row r="276" spans="1:37" hidden="1">
      <c r="A276" t="s">
        <v>4681</v>
      </c>
      <c r="B276" t="s">
        <v>1388</v>
      </c>
      <c r="C276" t="s">
        <v>4897</v>
      </c>
      <c r="D276" t="s">
        <v>4898</v>
      </c>
      <c r="E276" t="str">
        <f t="shared" si="4"/>
        <v>ZAR.SP.DYN.LE00.IN</v>
      </c>
      <c r="F276">
        <v>45.824682926829269</v>
      </c>
      <c r="G276">
        <v>45.96319512195123</v>
      </c>
      <c r="H276">
        <v>46.090195121951226</v>
      </c>
      <c r="I276">
        <v>46.200682926829273</v>
      </c>
      <c r="J276">
        <v>46.293658536585369</v>
      </c>
      <c r="K276">
        <v>46.37865853658537</v>
      </c>
      <c r="L276">
        <v>46.468170731707318</v>
      </c>
      <c r="M276">
        <v>46.567707317073172</v>
      </c>
      <c r="N276">
        <v>46.673780487804883</v>
      </c>
      <c r="O276">
        <v>46.775902439024399</v>
      </c>
      <c r="P276">
        <v>46.840073170731706</v>
      </c>
      <c r="Q276">
        <v>46.823829268292684</v>
      </c>
      <c r="R276">
        <v>46.707634146341469</v>
      </c>
      <c r="S276">
        <v>46.492512195121961</v>
      </c>
      <c r="T276">
        <v>46.199902439024392</v>
      </c>
      <c r="U276">
        <v>45.87880487804879</v>
      </c>
      <c r="V276">
        <v>45.596682926829267</v>
      </c>
      <c r="W276">
        <v>45.410024390243912</v>
      </c>
      <c r="X276">
        <v>45.355780487804886</v>
      </c>
      <c r="Y276">
        <v>45.442414634146346</v>
      </c>
      <c r="Z276">
        <v>45.65190243902439</v>
      </c>
      <c r="AA276">
        <v>45.942195121951222</v>
      </c>
      <c r="AB276">
        <v>46.253804878048783</v>
      </c>
      <c r="AC276">
        <v>46.541243902439028</v>
      </c>
      <c r="AD276">
        <v>46.787024390243907</v>
      </c>
      <c r="AE276">
        <v>46.991682926829277</v>
      </c>
      <c r="AF276">
        <v>47.168756097560987</v>
      </c>
      <c r="AG276">
        <v>47.34929268292683</v>
      </c>
      <c r="AH276">
        <v>47.557341463414637</v>
      </c>
      <c r="AI276">
        <v>47.796926829268294</v>
      </c>
      <c r="AJ276">
        <v>48.069585365853669</v>
      </c>
      <c r="AK276" t="s">
        <v>1768</v>
      </c>
    </row>
    <row r="277" spans="1:37" hidden="1">
      <c r="A277" t="s">
        <v>4681</v>
      </c>
      <c r="B277" t="s">
        <v>1388</v>
      </c>
      <c r="C277" t="s">
        <v>1688</v>
      </c>
      <c r="D277" t="s">
        <v>1689</v>
      </c>
      <c r="E277" t="str">
        <f t="shared" si="4"/>
        <v>ZAR.SP.POP.TOTL</v>
      </c>
      <c r="F277">
        <v>27018690</v>
      </c>
      <c r="G277">
        <v>27781042</v>
      </c>
      <c r="H277">
        <v>28551259</v>
      </c>
      <c r="I277">
        <v>29341286</v>
      </c>
      <c r="J277">
        <v>30167580</v>
      </c>
      <c r="K277">
        <v>31044153</v>
      </c>
      <c r="L277">
        <v>31963766</v>
      </c>
      <c r="M277">
        <v>32927332.000000004</v>
      </c>
      <c r="N277">
        <v>33965482</v>
      </c>
      <c r="O277">
        <v>35117790</v>
      </c>
      <c r="P277">
        <v>36406226</v>
      </c>
      <c r="Q277">
        <v>37856212</v>
      </c>
      <c r="R277">
        <v>39443819</v>
      </c>
      <c r="S277">
        <v>41081774</v>
      </c>
      <c r="T277">
        <v>42650247</v>
      </c>
      <c r="U277">
        <v>44067369</v>
      </c>
      <c r="V277">
        <v>45295039</v>
      </c>
      <c r="W277">
        <v>46369335</v>
      </c>
      <c r="X277">
        <v>47373590</v>
      </c>
      <c r="Y277">
        <v>48429878</v>
      </c>
      <c r="Z277">
        <v>49626200</v>
      </c>
      <c r="AA277">
        <v>50989424</v>
      </c>
      <c r="AB277">
        <v>52491329</v>
      </c>
      <c r="AC277">
        <v>54098245</v>
      </c>
      <c r="AD277">
        <v>55754885</v>
      </c>
      <c r="AE277">
        <v>57420522</v>
      </c>
      <c r="AF277">
        <v>59088415</v>
      </c>
      <c r="AG277">
        <v>60772175</v>
      </c>
      <c r="AH277">
        <v>62474901</v>
      </c>
      <c r="AI277">
        <v>64204304</v>
      </c>
      <c r="AJ277">
        <v>65965795</v>
      </c>
      <c r="AK277">
        <v>67757577</v>
      </c>
    </row>
    <row r="278" spans="1:37" hidden="1">
      <c r="A278" t="s">
        <v>4315</v>
      </c>
      <c r="B278" t="s">
        <v>1389</v>
      </c>
      <c r="C278" t="s">
        <v>4889</v>
      </c>
      <c r="D278" t="s">
        <v>4890</v>
      </c>
      <c r="E278" t="str">
        <f t="shared" si="4"/>
        <v>COG.NY.GDP.DEFL.ZS</v>
      </c>
      <c r="F278">
        <v>140.69083296100783</v>
      </c>
      <c r="G278">
        <v>179.78758712246929</v>
      </c>
      <c r="H278">
        <v>190.65527600748089</v>
      </c>
      <c r="I278">
        <v>202.73971574126253</v>
      </c>
      <c r="J278">
        <v>227.29432276642777</v>
      </c>
      <c r="K278">
        <v>232.97336269012087</v>
      </c>
      <c r="L278">
        <v>165.00882990280309</v>
      </c>
      <c r="M278">
        <v>177.59326393931642</v>
      </c>
      <c r="N278">
        <v>166.53568043217655</v>
      </c>
      <c r="O278">
        <v>187.75908777535881</v>
      </c>
      <c r="P278">
        <v>185.82691857716839</v>
      </c>
      <c r="Q278">
        <v>183.06721660498326</v>
      </c>
      <c r="R278">
        <v>180.21538473997518</v>
      </c>
      <c r="S278">
        <v>178.21402320585466</v>
      </c>
      <c r="T278">
        <v>243.7305698936901</v>
      </c>
      <c r="U278">
        <v>251.97192702514229</v>
      </c>
      <c r="V278">
        <v>297.27939244432054</v>
      </c>
      <c r="W278">
        <v>311.95998978928975</v>
      </c>
      <c r="X278">
        <v>255.20674503193166</v>
      </c>
      <c r="Y278">
        <v>330.18389042393665</v>
      </c>
      <c r="Z278">
        <v>485.39428776722258</v>
      </c>
      <c r="AA278">
        <v>417.8125955810508</v>
      </c>
      <c r="AB278">
        <v>410.47597855879633</v>
      </c>
      <c r="AC278">
        <v>393.07615810452239</v>
      </c>
      <c r="AD278">
        <v>459.03773911383183</v>
      </c>
      <c r="AE278">
        <v>556.7194110511241</v>
      </c>
      <c r="AF278">
        <v>660.43298378159841</v>
      </c>
      <c r="AG278">
        <v>667.89881232022469</v>
      </c>
      <c r="AH278">
        <v>835.07607484537414</v>
      </c>
      <c r="AI278">
        <v>662.8230930216389</v>
      </c>
      <c r="AJ278">
        <v>800.17572835252167</v>
      </c>
      <c r="AK278">
        <v>896.34492941895769</v>
      </c>
    </row>
    <row r="279" spans="1:37" hidden="1">
      <c r="A279" t="s">
        <v>4315</v>
      </c>
      <c r="B279" t="s">
        <v>1389</v>
      </c>
      <c r="C279" t="s">
        <v>4891</v>
      </c>
      <c r="D279" t="s">
        <v>4892</v>
      </c>
      <c r="E279" t="str">
        <f t="shared" si="4"/>
        <v>COG.NY.GDP.MKTP.KD</v>
      </c>
      <c r="F279">
        <v>1746408547.8925023</v>
      </c>
      <c r="G279">
        <v>2054120886.8825545</v>
      </c>
      <c r="H279">
        <v>2538846170.7246866</v>
      </c>
      <c r="I279">
        <v>2687469282.0827107</v>
      </c>
      <c r="J279">
        <v>2874950661.1679764</v>
      </c>
      <c r="K279">
        <v>2840863496.5477586</v>
      </c>
      <c r="L279">
        <v>2645936896.9818673</v>
      </c>
      <c r="M279">
        <v>2650947683.1222749</v>
      </c>
      <c r="N279">
        <v>2697770402.8588066</v>
      </c>
      <c r="O279">
        <v>2767909101.9338384</v>
      </c>
      <c r="P279">
        <v>2795588291.666605</v>
      </c>
      <c r="Q279">
        <v>2862682410.6666069</v>
      </c>
      <c r="R279">
        <v>2937112153.3439384</v>
      </c>
      <c r="S279">
        <v>2907741031.8104959</v>
      </c>
      <c r="T279">
        <v>2747815275.0609217</v>
      </c>
      <c r="U279">
        <v>2857727886.0633578</v>
      </c>
      <c r="V279">
        <v>2980610185.1640763</v>
      </c>
      <c r="W279">
        <v>2962726524.0530944</v>
      </c>
      <c r="X279">
        <v>3072347405.4430599</v>
      </c>
      <c r="Y279">
        <v>2992466372.9015388</v>
      </c>
      <c r="Z279">
        <v>3219893817.2420573</v>
      </c>
      <c r="AA279">
        <v>3342249782.297255</v>
      </c>
      <c r="AB279">
        <v>3495993272.2829289</v>
      </c>
      <c r="AC279">
        <v>3523961218.4611902</v>
      </c>
      <c r="AD279">
        <v>3647299861.1073341</v>
      </c>
      <c r="AE279">
        <v>3931789250.2737064</v>
      </c>
      <c r="AF279">
        <v>4173100882.44033</v>
      </c>
      <c r="AG279">
        <v>4106748578.4095292</v>
      </c>
      <c r="AH279">
        <v>4335494474.2269373</v>
      </c>
      <c r="AI279">
        <v>4659307268.5026865</v>
      </c>
      <c r="AJ279">
        <v>5067059616.8651247</v>
      </c>
      <c r="AK279">
        <v>5293029726.8586206</v>
      </c>
    </row>
    <row r="280" spans="1:37" hidden="1">
      <c r="A280" t="s">
        <v>4315</v>
      </c>
      <c r="B280" t="s">
        <v>1389</v>
      </c>
      <c r="C280" t="s">
        <v>4893</v>
      </c>
      <c r="D280" t="s">
        <v>4894</v>
      </c>
      <c r="E280" t="str">
        <f t="shared" si="4"/>
        <v>COG.NY.GDP.MKTP.CD</v>
      </c>
      <c r="F280">
        <v>1705801333.7813981</v>
      </c>
      <c r="G280">
        <v>1993522982.3722076</v>
      </c>
      <c r="H280">
        <v>2160648803.2744479</v>
      </c>
      <c r="I280">
        <v>2097279991.6024826</v>
      </c>
      <c r="J280">
        <v>2193589728.9194541</v>
      </c>
      <c r="K280">
        <v>2160881981.7433519</v>
      </c>
      <c r="L280">
        <v>1849273039.6615701</v>
      </c>
      <c r="M280">
        <v>2297765594.6894703</v>
      </c>
      <c r="N280">
        <v>2212545367.2523141</v>
      </c>
      <c r="O280">
        <v>2389602756.0523748</v>
      </c>
      <c r="P280">
        <v>2798754150.3834515</v>
      </c>
      <c r="Q280">
        <v>2724862285.8074627</v>
      </c>
      <c r="R280">
        <v>2933231579.4643569</v>
      </c>
      <c r="S280">
        <v>1918970177.7492516</v>
      </c>
      <c r="T280">
        <v>1769380403.4582131</v>
      </c>
      <c r="U280">
        <v>2115997195.2318943</v>
      </c>
      <c r="V280">
        <v>2540699674.7153759</v>
      </c>
      <c r="W280">
        <v>2322716603.5602312</v>
      </c>
      <c r="X280">
        <v>1949481957.5029545</v>
      </c>
      <c r="Y280">
        <v>2353906123.1119051</v>
      </c>
      <c r="Z280">
        <v>3219893817.2420573</v>
      </c>
      <c r="AA280">
        <v>2794254065.2624688</v>
      </c>
      <c r="AB280">
        <v>3019985939.5400219</v>
      </c>
      <c r="AC280">
        <v>3495868724.6594543</v>
      </c>
      <c r="AD280">
        <v>4648628839.490572</v>
      </c>
      <c r="AE280">
        <v>6087002681.7409525</v>
      </c>
      <c r="AF280">
        <v>7731261168.830965</v>
      </c>
      <c r="AG280">
        <v>8394688589.0345936</v>
      </c>
      <c r="AH280">
        <v>11859015180.873329</v>
      </c>
      <c r="AI280">
        <v>9593536719.020298</v>
      </c>
      <c r="AJ280">
        <v>12007880067.384731</v>
      </c>
      <c r="AK280">
        <v>14748024197.793434</v>
      </c>
    </row>
    <row r="281" spans="1:37">
      <c r="A281" t="s">
        <v>4315</v>
      </c>
      <c r="B281" t="s">
        <v>1389</v>
      </c>
      <c r="C281" t="s">
        <v>4895</v>
      </c>
      <c r="D281" t="s">
        <v>4896</v>
      </c>
      <c r="E281" t="str">
        <f t="shared" si="4"/>
        <v>COG.SL.TLF.TERT.ZS</v>
      </c>
      <c r="F281" t="s">
        <v>1768</v>
      </c>
      <c r="G281" t="s">
        <v>1768</v>
      </c>
      <c r="H281" t="s">
        <v>1768</v>
      </c>
      <c r="I281" t="s">
        <v>1768</v>
      </c>
      <c r="J281" t="s">
        <v>1768</v>
      </c>
      <c r="K281" t="s">
        <v>1768</v>
      </c>
      <c r="L281" t="s">
        <v>1768</v>
      </c>
      <c r="M281" t="s">
        <v>1768</v>
      </c>
      <c r="N281" t="s">
        <v>1768</v>
      </c>
      <c r="O281" t="s">
        <v>1768</v>
      </c>
      <c r="P281" t="s">
        <v>1768</v>
      </c>
      <c r="Q281" t="s">
        <v>1768</v>
      </c>
      <c r="R281" t="s">
        <v>1768</v>
      </c>
      <c r="S281" t="s">
        <v>1768</v>
      </c>
      <c r="T281" t="s">
        <v>1768</v>
      </c>
      <c r="U281" t="s">
        <v>1768</v>
      </c>
      <c r="V281" t="s">
        <v>1768</v>
      </c>
      <c r="W281" t="s">
        <v>1768</v>
      </c>
      <c r="X281" t="s">
        <v>1768</v>
      </c>
      <c r="Y281" t="s">
        <v>1768</v>
      </c>
      <c r="Z281" t="s">
        <v>1768</v>
      </c>
      <c r="AA281" t="s">
        <v>1768</v>
      </c>
      <c r="AB281" t="s">
        <v>1768</v>
      </c>
      <c r="AC281" t="s">
        <v>1768</v>
      </c>
      <c r="AD281" t="s">
        <v>1768</v>
      </c>
      <c r="AE281" t="s">
        <v>1768</v>
      </c>
      <c r="AF281" t="s">
        <v>1768</v>
      </c>
      <c r="AG281" t="s">
        <v>1768</v>
      </c>
      <c r="AH281" t="s">
        <v>1768</v>
      </c>
      <c r="AI281" t="s">
        <v>1768</v>
      </c>
      <c r="AJ281" t="s">
        <v>1768</v>
      </c>
      <c r="AK281" t="s">
        <v>1768</v>
      </c>
    </row>
    <row r="282" spans="1:37" hidden="1">
      <c r="A282" t="s">
        <v>4315</v>
      </c>
      <c r="B282" t="s">
        <v>1389</v>
      </c>
      <c r="C282" t="s">
        <v>4897</v>
      </c>
      <c r="D282" t="s">
        <v>4898</v>
      </c>
      <c r="E282" t="str">
        <f t="shared" si="4"/>
        <v>COG.SP.DYN.LE00.IN</v>
      </c>
      <c r="F282">
        <v>56.236829268292695</v>
      </c>
      <c r="G282">
        <v>56.459341463414646</v>
      </c>
      <c r="H282">
        <v>56.66829268292684</v>
      </c>
      <c r="I282">
        <v>56.853219512195132</v>
      </c>
      <c r="J282">
        <v>57.003121951219519</v>
      </c>
      <c r="K282">
        <v>57.09412195121952</v>
      </c>
      <c r="L282">
        <v>57.101756097560987</v>
      </c>
      <c r="M282">
        <v>57.015097560975612</v>
      </c>
      <c r="N282">
        <v>56.835682926829271</v>
      </c>
      <c r="O282">
        <v>56.573512195121957</v>
      </c>
      <c r="P282">
        <v>56.246560975609768</v>
      </c>
      <c r="Q282">
        <v>55.880780487804884</v>
      </c>
      <c r="R282">
        <v>55.50860975609757</v>
      </c>
      <c r="S282">
        <v>55.159926829268301</v>
      </c>
      <c r="T282">
        <v>54.856219512195132</v>
      </c>
      <c r="U282">
        <v>54.609390243902446</v>
      </c>
      <c r="V282">
        <v>54.421463414634147</v>
      </c>
      <c r="W282">
        <v>54.283414634146347</v>
      </c>
      <c r="X282">
        <v>54.188243902439034</v>
      </c>
      <c r="Y282">
        <v>54.140902439024394</v>
      </c>
      <c r="Z282">
        <v>54.145853658536595</v>
      </c>
      <c r="AA282">
        <v>54.21304878048781</v>
      </c>
      <c r="AB282">
        <v>54.341487804878057</v>
      </c>
      <c r="AC282">
        <v>54.529658536585366</v>
      </c>
      <c r="AD282">
        <v>54.772609756097566</v>
      </c>
      <c r="AE282">
        <v>55.064853658536585</v>
      </c>
      <c r="AF282">
        <v>55.40143902439025</v>
      </c>
      <c r="AG282">
        <v>55.770414634146348</v>
      </c>
      <c r="AH282">
        <v>56.159341463414648</v>
      </c>
      <c r="AI282">
        <v>56.55875609756098</v>
      </c>
      <c r="AJ282">
        <v>56.960195121951223</v>
      </c>
      <c r="AK282" t="s">
        <v>1768</v>
      </c>
    </row>
    <row r="283" spans="1:37" hidden="1">
      <c r="A283" t="s">
        <v>4315</v>
      </c>
      <c r="B283" t="s">
        <v>1389</v>
      </c>
      <c r="C283" t="s">
        <v>1688</v>
      </c>
      <c r="D283" t="s">
        <v>1689</v>
      </c>
      <c r="E283" t="str">
        <f t="shared" si="4"/>
        <v>COG.SP.POP.TOTL</v>
      </c>
      <c r="F283">
        <v>1798285</v>
      </c>
      <c r="G283">
        <v>1851889</v>
      </c>
      <c r="H283">
        <v>1907330</v>
      </c>
      <c r="I283">
        <v>1964298</v>
      </c>
      <c r="J283">
        <v>2022343</v>
      </c>
      <c r="K283">
        <v>2081152</v>
      </c>
      <c r="L283">
        <v>2140687</v>
      </c>
      <c r="M283">
        <v>2201097</v>
      </c>
      <c r="N283">
        <v>2262489</v>
      </c>
      <c r="O283">
        <v>2325035</v>
      </c>
      <c r="P283">
        <v>2388902</v>
      </c>
      <c r="Q283">
        <v>2453938</v>
      </c>
      <c r="R283">
        <v>2520196</v>
      </c>
      <c r="S283">
        <v>2588270</v>
      </c>
      <c r="T283">
        <v>2658948</v>
      </c>
      <c r="U283">
        <v>2732706</v>
      </c>
      <c r="V283">
        <v>2810118</v>
      </c>
      <c r="W283">
        <v>2890841</v>
      </c>
      <c r="X283">
        <v>2973329</v>
      </c>
      <c r="Y283">
        <v>3055437</v>
      </c>
      <c r="Z283">
        <v>3135773</v>
      </c>
      <c r="AA283">
        <v>3213330</v>
      </c>
      <c r="AB283">
        <v>3288923</v>
      </c>
      <c r="AC283">
        <v>3365171</v>
      </c>
      <c r="AD283">
        <v>3445765</v>
      </c>
      <c r="AE283">
        <v>3533177</v>
      </c>
      <c r="AF283">
        <v>3628561</v>
      </c>
      <c r="AG283">
        <v>3730612</v>
      </c>
      <c r="AH283">
        <v>3836339</v>
      </c>
      <c r="AI283">
        <v>3941454</v>
      </c>
      <c r="AJ283">
        <v>4042899</v>
      </c>
      <c r="AK283">
        <v>4139748</v>
      </c>
    </row>
    <row r="284" spans="1:37" hidden="1">
      <c r="A284" t="s">
        <v>4240</v>
      </c>
      <c r="B284" t="s">
        <v>1390</v>
      </c>
      <c r="C284" t="s">
        <v>4889</v>
      </c>
      <c r="D284" t="s">
        <v>4890</v>
      </c>
      <c r="E284" t="str">
        <f t="shared" si="4"/>
        <v>CRI.NY.GDP.DEFL.ZS</v>
      </c>
      <c r="F284">
        <v>6.2074152952706916</v>
      </c>
      <c r="G284">
        <v>8.758796361742311</v>
      </c>
      <c r="H284">
        <v>16.131240729452362</v>
      </c>
      <c r="I284">
        <v>26.281961670077209</v>
      </c>
      <c r="J284">
        <v>30.982124385252646</v>
      </c>
      <c r="K284">
        <v>36.305954172544098</v>
      </c>
      <c r="L284">
        <v>43.308630821456553</v>
      </c>
      <c r="M284">
        <v>48.60688839645519</v>
      </c>
      <c r="N284">
        <v>58.68457722234686</v>
      </c>
      <c r="O284">
        <v>67.688189418162622</v>
      </c>
      <c r="P284">
        <v>79.271787306664294</v>
      </c>
      <c r="Q284">
        <v>100.00000000327837</v>
      </c>
      <c r="R284">
        <v>120.48121129678894</v>
      </c>
      <c r="S284">
        <v>133.28047486991932</v>
      </c>
      <c r="T284">
        <v>154.00341403700733</v>
      </c>
      <c r="U284">
        <v>188.18060754216478</v>
      </c>
      <c r="V284">
        <v>217.90896917747875</v>
      </c>
      <c r="W284">
        <v>250.36585736717529</v>
      </c>
      <c r="X284">
        <v>280.60815546675923</v>
      </c>
      <c r="Y284">
        <v>322.75946122268266</v>
      </c>
      <c r="Z284">
        <v>345.27686394820034</v>
      </c>
      <c r="AA284">
        <v>374.97200305847963</v>
      </c>
      <c r="AB284">
        <v>409.40301843220607</v>
      </c>
      <c r="AC284">
        <v>443.33294349538761</v>
      </c>
      <c r="AD284">
        <v>495.84852641715634</v>
      </c>
      <c r="AE284">
        <v>548.52566161910443</v>
      </c>
      <c r="AF284">
        <v>608.86065829230563</v>
      </c>
      <c r="AG284">
        <v>665.99626479458243</v>
      </c>
      <c r="AH284">
        <v>748.63148979882453</v>
      </c>
      <c r="AI284">
        <v>811.2945140832519</v>
      </c>
      <c r="AJ284">
        <v>876.22128914242251</v>
      </c>
      <c r="AK284">
        <v>915.90965620603981</v>
      </c>
    </row>
    <row r="285" spans="1:37" hidden="1">
      <c r="A285" t="s">
        <v>4240</v>
      </c>
      <c r="B285" t="s">
        <v>1390</v>
      </c>
      <c r="C285" t="s">
        <v>4891</v>
      </c>
      <c r="D285" t="s">
        <v>4892</v>
      </c>
      <c r="E285" t="str">
        <f t="shared" si="4"/>
        <v>CRI.NY.GDP.MKTP.KD</v>
      </c>
      <c r="F285">
        <v>7473020531.0473337</v>
      </c>
      <c r="G285">
        <v>7304006550.6710272</v>
      </c>
      <c r="H285">
        <v>6771868124.8299513</v>
      </c>
      <c r="I285">
        <v>6965746215.059967</v>
      </c>
      <c r="J285">
        <v>7397741147.6345243</v>
      </c>
      <c r="K285">
        <v>7474782130.6604652</v>
      </c>
      <c r="L285">
        <v>7907194502.3068495</v>
      </c>
      <c r="M285">
        <v>8450848889.9862766</v>
      </c>
      <c r="N285">
        <v>8773620017.2106705</v>
      </c>
      <c r="O285">
        <v>9218062904.6617851</v>
      </c>
      <c r="P285">
        <v>9578020684.1086941</v>
      </c>
      <c r="Q285">
        <v>9824359310.5664177</v>
      </c>
      <c r="R285">
        <v>10723486281.234821</v>
      </c>
      <c r="S285">
        <v>11518491952.025839</v>
      </c>
      <c r="T285">
        <v>12063270098.199993</v>
      </c>
      <c r="U285">
        <v>12536256860.141548</v>
      </c>
      <c r="V285">
        <v>12647402444.615927</v>
      </c>
      <c r="W285">
        <v>13352898208.133509</v>
      </c>
      <c r="X285">
        <v>14474254065.082428</v>
      </c>
      <c r="Y285">
        <v>15664354699.354664</v>
      </c>
      <c r="Z285">
        <v>15946443260.833477</v>
      </c>
      <c r="AA285">
        <v>16118090925.291304</v>
      </c>
      <c r="AB285">
        <v>16585867507.481987</v>
      </c>
      <c r="AC285">
        <v>17648111590.793648</v>
      </c>
      <c r="AD285">
        <v>18399824531.014751</v>
      </c>
      <c r="AE285">
        <v>19482907711.102753</v>
      </c>
      <c r="AF285">
        <v>21193436186.628872</v>
      </c>
      <c r="AG285">
        <v>22875207933.41164</v>
      </c>
      <c r="AH285">
        <v>23497907525.013332</v>
      </c>
      <c r="AI285">
        <v>23261376836.671215</v>
      </c>
      <c r="AJ285">
        <v>24349981200.718048</v>
      </c>
      <c r="AK285">
        <v>25363904537.360863</v>
      </c>
    </row>
    <row r="286" spans="1:37" hidden="1">
      <c r="A286" t="s">
        <v>4240</v>
      </c>
      <c r="B286" t="s">
        <v>1390</v>
      </c>
      <c r="C286" t="s">
        <v>4893</v>
      </c>
      <c r="D286" t="s">
        <v>4894</v>
      </c>
      <c r="E286" t="str">
        <f t="shared" si="4"/>
        <v>CRI.NY.GDP.MKTP.CD</v>
      </c>
      <c r="F286">
        <v>4831447173.2136135</v>
      </c>
      <c r="G286">
        <v>2623807083.3070927</v>
      </c>
      <c r="H286">
        <v>2606621244.6965337</v>
      </c>
      <c r="I286">
        <v>3976453954.9443445</v>
      </c>
      <c r="J286">
        <v>4593908761.7918863</v>
      </c>
      <c r="K286">
        <v>4796628461.6223717</v>
      </c>
      <c r="L286">
        <v>5477895475.743392</v>
      </c>
      <c r="M286">
        <v>5841132961.3994541</v>
      </c>
      <c r="N286">
        <v>6063759371.1046724</v>
      </c>
      <c r="O286">
        <v>6866402028.3582382</v>
      </c>
      <c r="P286">
        <v>7403457319.2518492</v>
      </c>
      <c r="Q286">
        <v>7162546469.7655993</v>
      </c>
      <c r="R286">
        <v>8573610781.2293072</v>
      </c>
      <c r="S286">
        <v>9638291624.3646584</v>
      </c>
      <c r="T286">
        <v>10557530521.636368</v>
      </c>
      <c r="U286">
        <v>11722356980.197678</v>
      </c>
      <c r="V286">
        <v>11843228352.022327</v>
      </c>
      <c r="W286">
        <v>12828976089.823732</v>
      </c>
      <c r="X286">
        <v>14095921303.316614</v>
      </c>
      <c r="Y286">
        <v>15796567138.056566</v>
      </c>
      <c r="Z286">
        <v>15946443260.833477</v>
      </c>
      <c r="AA286">
        <v>16403603009.258553</v>
      </c>
      <c r="AB286">
        <v>16844378717.944279</v>
      </c>
      <c r="AC286">
        <v>17517535901.826015</v>
      </c>
      <c r="AD286">
        <v>18596365933.704159</v>
      </c>
      <c r="AE286">
        <v>19964893791.984928</v>
      </c>
      <c r="AF286">
        <v>22526464348.320091</v>
      </c>
      <c r="AG286">
        <v>26321999643.155773</v>
      </c>
      <c r="AH286">
        <v>29831164903.114834</v>
      </c>
      <c r="AI286">
        <v>29397499977.245022</v>
      </c>
      <c r="AJ286">
        <v>36217527243.62114</v>
      </c>
      <c r="AK286">
        <v>41006959585.057678</v>
      </c>
    </row>
    <row r="287" spans="1:37">
      <c r="A287" t="s">
        <v>4240</v>
      </c>
      <c r="B287" t="s">
        <v>1390</v>
      </c>
      <c r="C287" t="s">
        <v>4895</v>
      </c>
      <c r="D287" t="s">
        <v>4896</v>
      </c>
      <c r="E287" t="str">
        <f t="shared" si="4"/>
        <v>CRI.SL.TLF.TERT.ZS</v>
      </c>
      <c r="F287" t="s">
        <v>1768</v>
      </c>
      <c r="G287" t="s">
        <v>1768</v>
      </c>
      <c r="H287" t="s">
        <v>1768</v>
      </c>
      <c r="I287" t="s">
        <v>1768</v>
      </c>
      <c r="J287" t="s">
        <v>1768</v>
      </c>
      <c r="K287" t="s">
        <v>1768</v>
      </c>
      <c r="L287" t="s">
        <v>1768</v>
      </c>
      <c r="M287" t="s">
        <v>1768</v>
      </c>
      <c r="N287" t="s">
        <v>1768</v>
      </c>
      <c r="O287" t="s">
        <v>1768</v>
      </c>
      <c r="P287">
        <v>9</v>
      </c>
      <c r="Q287">
        <v>8.1999998092651367</v>
      </c>
      <c r="R287">
        <v>9.6000003814697266</v>
      </c>
      <c r="S287">
        <v>10.399999618530273</v>
      </c>
      <c r="T287">
        <v>10.5</v>
      </c>
      <c r="U287">
        <v>15.100000381469727</v>
      </c>
      <c r="V287">
        <v>14.600000381469727</v>
      </c>
      <c r="W287">
        <v>15.399999618530273</v>
      </c>
      <c r="X287">
        <v>17.299999237060547</v>
      </c>
      <c r="Y287">
        <v>16.799999237060547</v>
      </c>
      <c r="Z287">
        <v>16</v>
      </c>
      <c r="AA287">
        <v>15.100000381469727</v>
      </c>
      <c r="AB287">
        <v>19.5</v>
      </c>
      <c r="AC287">
        <v>15.5</v>
      </c>
      <c r="AD287">
        <v>20.200000762939453</v>
      </c>
      <c r="AE287">
        <v>16.200000762939453</v>
      </c>
      <c r="AF287">
        <v>16.899999618530273</v>
      </c>
      <c r="AG287">
        <v>16.899999618530273</v>
      </c>
      <c r="AH287">
        <v>18.100000381469727</v>
      </c>
      <c r="AI287" t="s">
        <v>1768</v>
      </c>
      <c r="AJ287" t="s">
        <v>1768</v>
      </c>
      <c r="AK287" t="s">
        <v>1768</v>
      </c>
    </row>
    <row r="288" spans="1:37" hidden="1">
      <c r="A288" t="s">
        <v>4240</v>
      </c>
      <c r="B288" t="s">
        <v>1390</v>
      </c>
      <c r="C288" t="s">
        <v>4897</v>
      </c>
      <c r="D288" t="s">
        <v>4898</v>
      </c>
      <c r="E288" t="str">
        <f t="shared" si="4"/>
        <v>CRI.SP.DYN.LE00.IN</v>
      </c>
      <c r="F288">
        <v>72.550829268292688</v>
      </c>
      <c r="G288">
        <v>73.073682926829278</v>
      </c>
      <c r="H288">
        <v>73.544048780487827</v>
      </c>
      <c r="I288">
        <v>73.958390243902443</v>
      </c>
      <c r="J288">
        <v>74.317707317073172</v>
      </c>
      <c r="K288">
        <v>74.624000000000009</v>
      </c>
      <c r="L288">
        <v>74.88578048780488</v>
      </c>
      <c r="M288">
        <v>75.117048780487821</v>
      </c>
      <c r="N288">
        <v>75.33234146341465</v>
      </c>
      <c r="O288">
        <v>75.539658536585378</v>
      </c>
      <c r="P288">
        <v>75.747000000000014</v>
      </c>
      <c r="Q288">
        <v>75.956853658536588</v>
      </c>
      <c r="R288">
        <v>76.169219512195141</v>
      </c>
      <c r="S288">
        <v>76.381585365853667</v>
      </c>
      <c r="T288">
        <v>76.595439024390245</v>
      </c>
      <c r="U288">
        <v>76.80880487804879</v>
      </c>
      <c r="V288">
        <v>77.021658536585377</v>
      </c>
      <c r="W288">
        <v>77.229512195121956</v>
      </c>
      <c r="X288">
        <v>77.430365853658557</v>
      </c>
      <c r="Y288">
        <v>77.622731707317072</v>
      </c>
      <c r="Z288">
        <v>77.804073170731712</v>
      </c>
      <c r="AA288">
        <v>77.974926829268298</v>
      </c>
      <c r="AB288">
        <v>78.134756097560981</v>
      </c>
      <c r="AC288">
        <v>78.285585365853677</v>
      </c>
      <c r="AD288">
        <v>78.428414634146336</v>
      </c>
      <c r="AE288">
        <v>78.564243902439017</v>
      </c>
      <c r="AF288">
        <v>78.695073170731717</v>
      </c>
      <c r="AG288">
        <v>78.82141463414635</v>
      </c>
      <c r="AH288">
        <v>78.946268292682944</v>
      </c>
      <c r="AI288">
        <v>79.069170731707331</v>
      </c>
      <c r="AJ288">
        <v>79.192609756097568</v>
      </c>
      <c r="AK288" t="s">
        <v>1768</v>
      </c>
    </row>
    <row r="289" spans="1:37" hidden="1">
      <c r="A289" t="s">
        <v>4240</v>
      </c>
      <c r="B289" t="s">
        <v>1390</v>
      </c>
      <c r="C289" t="s">
        <v>1688</v>
      </c>
      <c r="D289" t="s">
        <v>1689</v>
      </c>
      <c r="E289" t="str">
        <f t="shared" si="4"/>
        <v>CRI.SP.POP.TOTL</v>
      </c>
      <c r="F289">
        <v>2343345</v>
      </c>
      <c r="G289">
        <v>2409385</v>
      </c>
      <c r="H289">
        <v>2477549</v>
      </c>
      <c r="I289">
        <v>2547555</v>
      </c>
      <c r="J289">
        <v>2619058</v>
      </c>
      <c r="K289">
        <v>2691778</v>
      </c>
      <c r="L289">
        <v>2765657</v>
      </c>
      <c r="M289">
        <v>2840660</v>
      </c>
      <c r="N289">
        <v>2916566</v>
      </c>
      <c r="O289">
        <v>2993136</v>
      </c>
      <c r="P289">
        <v>3070240</v>
      </c>
      <c r="Q289">
        <v>3147451</v>
      </c>
      <c r="R289">
        <v>3224849</v>
      </c>
      <c r="S289">
        <v>3303412</v>
      </c>
      <c r="T289">
        <v>3384498</v>
      </c>
      <c r="U289">
        <v>3468918</v>
      </c>
      <c r="V289">
        <v>3557095</v>
      </c>
      <c r="W289">
        <v>3648263</v>
      </c>
      <c r="X289">
        <v>3740578</v>
      </c>
      <c r="Y289">
        <v>3831504</v>
      </c>
      <c r="Z289">
        <v>3919180</v>
      </c>
      <c r="AA289">
        <v>4002946</v>
      </c>
      <c r="AB289">
        <v>4083197</v>
      </c>
      <c r="AC289">
        <v>4160438</v>
      </c>
      <c r="AD289">
        <v>4235605</v>
      </c>
      <c r="AE289">
        <v>4309413</v>
      </c>
      <c r="AF289">
        <v>4381820</v>
      </c>
      <c r="AG289">
        <v>4452608</v>
      </c>
      <c r="AH289">
        <v>4522124</v>
      </c>
      <c r="AI289">
        <v>4590790</v>
      </c>
      <c r="AJ289">
        <v>4658887</v>
      </c>
      <c r="AK289">
        <v>4726575</v>
      </c>
    </row>
    <row r="290" spans="1:37" hidden="1">
      <c r="A290" t="s">
        <v>4314</v>
      </c>
      <c r="B290" t="s">
        <v>1391</v>
      </c>
      <c r="C290" t="s">
        <v>4889</v>
      </c>
      <c r="D290" t="s">
        <v>4890</v>
      </c>
      <c r="E290" t="str">
        <f t="shared" si="4"/>
        <v>CIV.NY.GDP.DEFL.ZS</v>
      </c>
      <c r="F290">
        <v>43.079114815691831</v>
      </c>
      <c r="G290">
        <v>44.361576253977496</v>
      </c>
      <c r="H290">
        <v>48.044171585741005</v>
      </c>
      <c r="I290">
        <v>52.390623008736505</v>
      </c>
      <c r="J290">
        <v>61.773729046483005</v>
      </c>
      <c r="K290">
        <v>61.986018833138289</v>
      </c>
      <c r="L290">
        <v>60.733650309446276</v>
      </c>
      <c r="M290">
        <v>58.258628459521844</v>
      </c>
      <c r="N290">
        <v>58.036706189502411</v>
      </c>
      <c r="O290">
        <v>57.449138789487364</v>
      </c>
      <c r="P290">
        <v>54.850557093007858</v>
      </c>
      <c r="Q290">
        <v>55.214484654058758</v>
      </c>
      <c r="R290">
        <v>55.201323102231605</v>
      </c>
      <c r="S290">
        <v>58.598519778135675</v>
      </c>
      <c r="T290">
        <v>85.780069845512458</v>
      </c>
      <c r="U290">
        <v>95.253440499127166</v>
      </c>
      <c r="V290">
        <v>100</v>
      </c>
      <c r="W290">
        <v>104.21777608530083</v>
      </c>
      <c r="X290">
        <v>109.65682710484224</v>
      </c>
      <c r="Y290">
        <v>110.6626014514536</v>
      </c>
      <c r="Z290">
        <v>110.24288007610441</v>
      </c>
      <c r="AA290">
        <v>114.92570136629612</v>
      </c>
      <c r="AB290">
        <v>120.75641470586459</v>
      </c>
      <c r="AC290">
        <v>122.32966533543149</v>
      </c>
      <c r="AD290">
        <v>123.09685831529463</v>
      </c>
      <c r="AE290">
        <v>128.30021252445982</v>
      </c>
      <c r="AF290">
        <v>134.07230812903131</v>
      </c>
      <c r="AG290">
        <v>137.70857363851582</v>
      </c>
      <c r="AH290">
        <v>148.72336279314493</v>
      </c>
      <c r="AI290">
        <v>148.6761270803446</v>
      </c>
      <c r="AJ290">
        <v>151.49028056569463</v>
      </c>
      <c r="AK290">
        <v>159.07349322549274</v>
      </c>
    </row>
    <row r="291" spans="1:37" hidden="1">
      <c r="A291" t="s">
        <v>4314</v>
      </c>
      <c r="B291" t="s">
        <v>1391</v>
      </c>
      <c r="C291" t="s">
        <v>4891</v>
      </c>
      <c r="D291" t="s">
        <v>4892</v>
      </c>
      <c r="E291" t="str">
        <f t="shared" si="4"/>
        <v>CIV.NY.GDP.MKTP.KD</v>
      </c>
      <c r="F291">
        <v>7727415010.4177647</v>
      </c>
      <c r="G291">
        <v>7997913088.4863596</v>
      </c>
      <c r="H291">
        <v>8013974685.6250191</v>
      </c>
      <c r="I291">
        <v>7701410403.8399172</v>
      </c>
      <c r="J291">
        <v>7493375174.8307056</v>
      </c>
      <c r="K291">
        <v>7830668714.7425632</v>
      </c>
      <c r="L291">
        <v>8085897519.0895996</v>
      </c>
      <c r="M291">
        <v>8057679927.2299747</v>
      </c>
      <c r="N291">
        <v>8149254167.4135599</v>
      </c>
      <c r="O291">
        <v>8389494583.1848516</v>
      </c>
      <c r="P291">
        <v>8297553406.3367891</v>
      </c>
      <c r="Q291">
        <v>8300949194.0967588</v>
      </c>
      <c r="R291">
        <v>8280648341.9538994</v>
      </c>
      <c r="S291">
        <v>8264709327.6389914</v>
      </c>
      <c r="T291">
        <v>8331753202.3568764</v>
      </c>
      <c r="U291">
        <v>8925452666.4465027</v>
      </c>
      <c r="V291">
        <v>9615330126.9680519</v>
      </c>
      <c r="W291">
        <v>10165236491.188309</v>
      </c>
      <c r="X291">
        <v>10648336839.284388</v>
      </c>
      <c r="Y291">
        <v>10817267121.262857</v>
      </c>
      <c r="Z291">
        <v>10417006095.676844</v>
      </c>
      <c r="AA291">
        <v>10414794516.238646</v>
      </c>
      <c r="AB291">
        <v>10265778787.133993</v>
      </c>
      <c r="AC291">
        <v>10106108491.496206</v>
      </c>
      <c r="AD291">
        <v>10287397439.438625</v>
      </c>
      <c r="AE291">
        <v>10416603855.061213</v>
      </c>
      <c r="AF291">
        <v>10487850374.257971</v>
      </c>
      <c r="AG291">
        <v>10667682579.899302</v>
      </c>
      <c r="AH291">
        <v>10916239584.01096</v>
      </c>
      <c r="AI291">
        <v>11331056688.203375</v>
      </c>
      <c r="AJ291">
        <v>11603002048.720257</v>
      </c>
      <c r="AK291">
        <v>11057660952.430405</v>
      </c>
    </row>
    <row r="292" spans="1:37" hidden="1">
      <c r="A292" t="s">
        <v>4314</v>
      </c>
      <c r="B292" t="s">
        <v>1391</v>
      </c>
      <c r="C292" t="s">
        <v>4893</v>
      </c>
      <c r="D292" t="s">
        <v>4894</v>
      </c>
      <c r="E292" t="str">
        <f t="shared" si="4"/>
        <v>CIV.NY.GDP.MKTP.CD</v>
      </c>
      <c r="F292">
        <v>10174633035.115948</v>
      </c>
      <c r="G292">
        <v>8432635033.1873541</v>
      </c>
      <c r="H292">
        <v>7566794297.8029337</v>
      </c>
      <c r="I292">
        <v>6838113639.6777496</v>
      </c>
      <c r="J292">
        <v>6841587045.3313808</v>
      </c>
      <c r="K292">
        <v>6977696663.5623026</v>
      </c>
      <c r="L292">
        <v>9158458237.5974579</v>
      </c>
      <c r="M292">
        <v>10087539067.970985</v>
      </c>
      <c r="N292">
        <v>10255211777.214476</v>
      </c>
      <c r="O292">
        <v>9757450377.0011311</v>
      </c>
      <c r="P292">
        <v>10796040439.932419</v>
      </c>
      <c r="Q292">
        <v>10492662389.995251</v>
      </c>
      <c r="R292">
        <v>11153005024.696722</v>
      </c>
      <c r="S292">
        <v>11045080761.974716</v>
      </c>
      <c r="T292">
        <v>8313627828.0115271</v>
      </c>
      <c r="U292">
        <v>11000111579.124512</v>
      </c>
      <c r="V292">
        <v>12139291891.514027</v>
      </c>
      <c r="W292">
        <v>11722200901.194168</v>
      </c>
      <c r="X292">
        <v>12782574028.106712</v>
      </c>
      <c r="Y292">
        <v>12556439824.589897</v>
      </c>
      <c r="Z292">
        <v>10417006095.676844</v>
      </c>
      <c r="AA292">
        <v>10545263559.969442</v>
      </c>
      <c r="AB292">
        <v>11486664324.826849</v>
      </c>
      <c r="AC292">
        <v>13737489762.004816</v>
      </c>
      <c r="AD292">
        <v>15481092869.153513</v>
      </c>
      <c r="AE292">
        <v>16363441576.472963</v>
      </c>
      <c r="AF292">
        <v>17367306796.601635</v>
      </c>
      <c r="AG292">
        <v>19795696265.315281</v>
      </c>
      <c r="AH292">
        <v>23414005259.468525</v>
      </c>
      <c r="AI292">
        <v>23041767439.10239</v>
      </c>
      <c r="AJ292">
        <v>22920506111.831894</v>
      </c>
      <c r="AK292">
        <v>24074625536.243435</v>
      </c>
    </row>
    <row r="293" spans="1:37">
      <c r="A293" t="s">
        <v>4314</v>
      </c>
      <c r="B293" t="s">
        <v>1391</v>
      </c>
      <c r="C293" t="s">
        <v>4895</v>
      </c>
      <c r="D293" t="s">
        <v>4896</v>
      </c>
      <c r="E293" t="str">
        <f t="shared" si="4"/>
        <v>CIV.SL.TLF.TERT.ZS</v>
      </c>
      <c r="F293" t="s">
        <v>1768</v>
      </c>
      <c r="G293" t="s">
        <v>1768</v>
      </c>
      <c r="H293" t="s">
        <v>1768</v>
      </c>
      <c r="I293" t="s">
        <v>1768</v>
      </c>
      <c r="J293" t="s">
        <v>1768</v>
      </c>
      <c r="K293" t="s">
        <v>1768</v>
      </c>
      <c r="L293" t="s">
        <v>1768</v>
      </c>
      <c r="M293" t="s">
        <v>1768</v>
      </c>
      <c r="N293" t="s">
        <v>1768</v>
      </c>
      <c r="O293" t="s">
        <v>1768</v>
      </c>
      <c r="P293" t="s">
        <v>1768</v>
      </c>
      <c r="Q293" t="s">
        <v>1768</v>
      </c>
      <c r="R293" t="s">
        <v>1768</v>
      </c>
      <c r="S293" t="s">
        <v>1768</v>
      </c>
      <c r="T293" t="s">
        <v>1768</v>
      </c>
      <c r="U293" t="s">
        <v>1768</v>
      </c>
      <c r="V293" t="s">
        <v>1768</v>
      </c>
      <c r="W293" t="s">
        <v>1768</v>
      </c>
      <c r="X293" t="s">
        <v>1768</v>
      </c>
      <c r="Y293" t="s">
        <v>1768</v>
      </c>
      <c r="Z293" t="s">
        <v>1768</v>
      </c>
      <c r="AA293" t="s">
        <v>1768</v>
      </c>
      <c r="AB293" t="s">
        <v>1768</v>
      </c>
      <c r="AC293" t="s">
        <v>1768</v>
      </c>
      <c r="AD293" t="s">
        <v>1768</v>
      </c>
      <c r="AE293" t="s">
        <v>1768</v>
      </c>
      <c r="AF293" t="s">
        <v>1768</v>
      </c>
      <c r="AG293" t="s">
        <v>1768</v>
      </c>
      <c r="AH293" t="s">
        <v>1768</v>
      </c>
      <c r="AI293" t="s">
        <v>1768</v>
      </c>
      <c r="AJ293" t="s">
        <v>1768</v>
      </c>
      <c r="AK293" t="s">
        <v>1768</v>
      </c>
    </row>
    <row r="294" spans="1:37" hidden="1">
      <c r="A294" t="s">
        <v>4314</v>
      </c>
      <c r="B294" t="s">
        <v>1391</v>
      </c>
      <c r="C294" t="s">
        <v>4897</v>
      </c>
      <c r="D294" t="s">
        <v>4898</v>
      </c>
      <c r="E294" t="str">
        <f t="shared" si="4"/>
        <v>CIV.SP.DYN.LE00.IN</v>
      </c>
      <c r="F294">
        <v>51.404243902439028</v>
      </c>
      <c r="G294">
        <v>51.920658536585378</v>
      </c>
      <c r="H294">
        <v>52.352097560975615</v>
      </c>
      <c r="I294">
        <v>52.693170731707319</v>
      </c>
      <c r="J294">
        <v>52.940414634146343</v>
      </c>
      <c r="K294">
        <v>53.08985365853659</v>
      </c>
      <c r="L294">
        <v>53.143975609756112</v>
      </c>
      <c r="M294">
        <v>53.113780487804881</v>
      </c>
      <c r="N294">
        <v>53.014243902439034</v>
      </c>
      <c r="O294">
        <v>52.855853658536589</v>
      </c>
      <c r="P294">
        <v>52.644146341463419</v>
      </c>
      <c r="Q294">
        <v>52.379634146341473</v>
      </c>
      <c r="R294">
        <v>52.070829268292691</v>
      </c>
      <c r="S294">
        <v>51.732195121951229</v>
      </c>
      <c r="T294">
        <v>51.385219512195128</v>
      </c>
      <c r="U294">
        <v>51.051365853658545</v>
      </c>
      <c r="V294">
        <v>50.747121951219512</v>
      </c>
      <c r="W294">
        <v>50.489926829268292</v>
      </c>
      <c r="X294">
        <v>50.294219512195127</v>
      </c>
      <c r="Y294">
        <v>50.178902439024391</v>
      </c>
      <c r="Z294">
        <v>50.160878048780496</v>
      </c>
      <c r="AA294">
        <v>50.250560975609758</v>
      </c>
      <c r="AB294">
        <v>50.443878048780498</v>
      </c>
      <c r="AC294">
        <v>50.732829268292683</v>
      </c>
      <c r="AD294">
        <v>51.111390243902441</v>
      </c>
      <c r="AE294">
        <v>51.575560975609761</v>
      </c>
      <c r="AF294">
        <v>52.118365853658545</v>
      </c>
      <c r="AG294">
        <v>52.725878048780494</v>
      </c>
      <c r="AH294">
        <v>53.377707317073181</v>
      </c>
      <c r="AI294">
        <v>54.055902439024393</v>
      </c>
      <c r="AJ294">
        <v>54.741560975609765</v>
      </c>
      <c r="AK294" t="s">
        <v>1768</v>
      </c>
    </row>
    <row r="295" spans="1:37" hidden="1">
      <c r="A295" t="s">
        <v>4314</v>
      </c>
      <c r="B295" t="s">
        <v>1391</v>
      </c>
      <c r="C295" t="s">
        <v>1688</v>
      </c>
      <c r="D295" t="s">
        <v>1689</v>
      </c>
      <c r="E295" t="str">
        <f t="shared" si="4"/>
        <v>CIV.SP.POP.TOTL</v>
      </c>
      <c r="F295">
        <v>8500985</v>
      </c>
      <c r="G295">
        <v>8885888</v>
      </c>
      <c r="H295">
        <v>9281593</v>
      </c>
      <c r="I295">
        <v>9684478</v>
      </c>
      <c r="J295">
        <v>10089976</v>
      </c>
      <c r="K295">
        <v>10494827</v>
      </c>
      <c r="L295">
        <v>10896269</v>
      </c>
      <c r="M295">
        <v>11294791</v>
      </c>
      <c r="N295">
        <v>11694318</v>
      </c>
      <c r="O295">
        <v>12100741</v>
      </c>
      <c r="P295">
        <v>12517730</v>
      </c>
      <c r="Q295">
        <v>12945880</v>
      </c>
      <c r="R295">
        <v>13381799</v>
      </c>
      <c r="S295">
        <v>13820229</v>
      </c>
      <c r="T295">
        <v>14253952</v>
      </c>
      <c r="U295">
        <v>14677200</v>
      </c>
      <c r="V295">
        <v>15089912</v>
      </c>
      <c r="W295">
        <v>15492127</v>
      </c>
      <c r="X295">
        <v>15878555</v>
      </c>
      <c r="Y295">
        <v>16242889</v>
      </c>
      <c r="Z295">
        <v>16581652.999999998</v>
      </c>
      <c r="AA295">
        <v>16892864</v>
      </c>
      <c r="AB295">
        <v>17180649</v>
      </c>
      <c r="AC295">
        <v>17455501</v>
      </c>
      <c r="AD295">
        <v>17731840</v>
      </c>
      <c r="AE295">
        <v>18020946</v>
      </c>
      <c r="AF295">
        <v>18325979</v>
      </c>
      <c r="AG295">
        <v>18646754</v>
      </c>
      <c r="AH295">
        <v>18987007</v>
      </c>
      <c r="AI295">
        <v>19350026</v>
      </c>
      <c r="AJ295">
        <v>19737800</v>
      </c>
      <c r="AK295">
        <v>20152894</v>
      </c>
    </row>
    <row r="296" spans="1:37" hidden="1">
      <c r="A296" t="s">
        <v>4204</v>
      </c>
      <c r="B296" t="s">
        <v>1392</v>
      </c>
      <c r="C296" t="s">
        <v>4889</v>
      </c>
      <c r="D296" t="s">
        <v>4890</v>
      </c>
      <c r="E296" t="str">
        <f t="shared" si="4"/>
        <v>HRV.NY.GDP.DEFL.ZS</v>
      </c>
      <c r="F296" t="s">
        <v>1768</v>
      </c>
      <c r="G296" t="s">
        <v>1768</v>
      </c>
      <c r="H296" t="s">
        <v>1768</v>
      </c>
      <c r="I296" t="s">
        <v>1768</v>
      </c>
      <c r="J296" t="s">
        <v>1768</v>
      </c>
      <c r="K296" t="s">
        <v>1768</v>
      </c>
      <c r="L296" t="s">
        <v>1768</v>
      </c>
      <c r="M296" t="s">
        <v>1768</v>
      </c>
      <c r="N296" t="s">
        <v>1768</v>
      </c>
      <c r="O296" t="s">
        <v>1768</v>
      </c>
      <c r="P296">
        <v>0.1347691626233104</v>
      </c>
      <c r="Q296">
        <v>0.2685886507321304</v>
      </c>
      <c r="R296">
        <v>1.8662801921572654</v>
      </c>
      <c r="S296">
        <v>29.240682977179468</v>
      </c>
      <c r="T296">
        <v>61.919705469593936</v>
      </c>
      <c r="U296">
        <v>76.494055815541856</v>
      </c>
      <c r="V296">
        <v>79.436658860283302</v>
      </c>
      <c r="W296">
        <v>85.104524816129228</v>
      </c>
      <c r="X296">
        <v>92.086595966245483</v>
      </c>
      <c r="Y296">
        <v>95.597759096463903</v>
      </c>
      <c r="Z296">
        <v>100</v>
      </c>
      <c r="AA296">
        <v>104.14823935419197</v>
      </c>
      <c r="AB296">
        <v>107.82887064736096</v>
      </c>
      <c r="AC296">
        <v>112.20109856230177</v>
      </c>
      <c r="AD296">
        <v>116.45832673257352</v>
      </c>
      <c r="AE296">
        <v>120.35550345638104</v>
      </c>
      <c r="AF296">
        <v>125.18697424654725</v>
      </c>
      <c r="AG296">
        <v>130.31990810375981</v>
      </c>
      <c r="AH296">
        <v>138.25491573139234</v>
      </c>
      <c r="AI296">
        <v>142.87748674773974</v>
      </c>
      <c r="AJ296">
        <v>144.33015374489204</v>
      </c>
      <c r="AK296">
        <v>147.25401864461313</v>
      </c>
    </row>
    <row r="297" spans="1:37" hidden="1">
      <c r="A297" t="s">
        <v>4204</v>
      </c>
      <c r="B297" t="s">
        <v>1392</v>
      </c>
      <c r="C297" t="s">
        <v>4891</v>
      </c>
      <c r="D297" t="s">
        <v>4892</v>
      </c>
      <c r="E297" t="str">
        <f t="shared" si="4"/>
        <v>HRV.NY.GDP.MKTP.KD</v>
      </c>
      <c r="F297" t="s">
        <v>1768</v>
      </c>
      <c r="G297" t="s">
        <v>1768</v>
      </c>
      <c r="H297" t="s">
        <v>1768</v>
      </c>
      <c r="I297" t="s">
        <v>1768</v>
      </c>
      <c r="J297" t="s">
        <v>1768</v>
      </c>
      <c r="K297" t="s">
        <v>1768</v>
      </c>
      <c r="L297" t="s">
        <v>1768</v>
      </c>
      <c r="M297" t="s">
        <v>1768</v>
      </c>
      <c r="N297" t="s">
        <v>1768</v>
      </c>
      <c r="O297" t="s">
        <v>1768</v>
      </c>
      <c r="P297">
        <v>25147844848.779411</v>
      </c>
      <c r="Q297">
        <v>19844498689.929703</v>
      </c>
      <c r="R297">
        <v>17520054878.001099</v>
      </c>
      <c r="S297">
        <v>16113968509.025274</v>
      </c>
      <c r="T297">
        <v>17059934940.9902</v>
      </c>
      <c r="U297">
        <v>18211797512.956406</v>
      </c>
      <c r="V297">
        <v>19289988823.390179</v>
      </c>
      <c r="W297">
        <v>20552256735.307713</v>
      </c>
      <c r="X297">
        <v>20958526744.254269</v>
      </c>
      <c r="Y297">
        <v>20739955885.124031</v>
      </c>
      <c r="Z297">
        <v>21517784659.02364</v>
      </c>
      <c r="AA297">
        <v>22304474424.102257</v>
      </c>
      <c r="AB297">
        <v>23392545951.06068</v>
      </c>
      <c r="AC297">
        <v>24648975414.344471</v>
      </c>
      <c r="AD297">
        <v>25666592893.884571</v>
      </c>
      <c r="AE297">
        <v>26765073225.601307</v>
      </c>
      <c r="AF297">
        <v>28085993743.447929</v>
      </c>
      <c r="AG297">
        <v>29507125184.361103</v>
      </c>
      <c r="AH297">
        <v>30147225799.437046</v>
      </c>
      <c r="AI297">
        <v>28341089553.861584</v>
      </c>
      <c r="AJ297">
        <v>28003469441.994762</v>
      </c>
      <c r="AK297">
        <v>27992416492.503963</v>
      </c>
    </row>
    <row r="298" spans="1:37" hidden="1">
      <c r="A298" t="s">
        <v>4204</v>
      </c>
      <c r="B298" t="s">
        <v>1392</v>
      </c>
      <c r="C298" t="s">
        <v>4893</v>
      </c>
      <c r="D298" t="s">
        <v>4894</v>
      </c>
      <c r="E298" t="str">
        <f t="shared" si="4"/>
        <v>HRV.NY.GDP.MKTP.CD</v>
      </c>
      <c r="F298" t="s">
        <v>1768</v>
      </c>
      <c r="G298" t="s">
        <v>1768</v>
      </c>
      <c r="H298" t="s">
        <v>1768</v>
      </c>
      <c r="I298" t="s">
        <v>1768</v>
      </c>
      <c r="J298" t="s">
        <v>1768</v>
      </c>
      <c r="K298" t="s">
        <v>1768</v>
      </c>
      <c r="L298" t="s">
        <v>1768</v>
      </c>
      <c r="M298" t="s">
        <v>1768</v>
      </c>
      <c r="N298" t="s">
        <v>1768</v>
      </c>
      <c r="O298" t="s">
        <v>1768</v>
      </c>
      <c r="P298">
        <v>24782163174.446133</v>
      </c>
      <c r="Q298">
        <v>18156461130.253429</v>
      </c>
      <c r="R298">
        <v>10279479680.972277</v>
      </c>
      <c r="S298">
        <v>10900520387.915375</v>
      </c>
      <c r="T298">
        <v>14578386962.320772</v>
      </c>
      <c r="U298">
        <v>22045607399.250591</v>
      </c>
      <c r="V298">
        <v>23341405840.23407</v>
      </c>
      <c r="W298">
        <v>23501676219.686394</v>
      </c>
      <c r="X298">
        <v>25106400615.718254</v>
      </c>
      <c r="Y298">
        <v>23077661293.642876</v>
      </c>
      <c r="Z298">
        <v>21517784659.02364</v>
      </c>
      <c r="AA298">
        <v>23052044812.563686</v>
      </c>
      <c r="AB298">
        <v>26524896398.236717</v>
      </c>
      <c r="AC298">
        <v>34143409062.043251</v>
      </c>
      <c r="AD298">
        <v>41003558915.698593</v>
      </c>
      <c r="AE298">
        <v>44821408830.935242</v>
      </c>
      <c r="AF298">
        <v>49855078905.409584</v>
      </c>
      <c r="AG298">
        <v>59335976948.271034</v>
      </c>
      <c r="AH298">
        <v>69911233237.787003</v>
      </c>
      <c r="AI298">
        <v>63435948447.169701</v>
      </c>
      <c r="AJ298">
        <v>60851743540.508255</v>
      </c>
      <c r="AK298">
        <v>63850068201.980415</v>
      </c>
    </row>
    <row r="299" spans="1:37">
      <c r="A299" t="s">
        <v>4204</v>
      </c>
      <c r="B299" t="s">
        <v>1392</v>
      </c>
      <c r="C299" t="s">
        <v>4895</v>
      </c>
      <c r="D299" t="s">
        <v>4896</v>
      </c>
      <c r="E299" t="str">
        <f t="shared" si="4"/>
        <v>HRV.SL.TLF.TERT.ZS</v>
      </c>
      <c r="F299" t="s">
        <v>1768</v>
      </c>
      <c r="G299" t="s">
        <v>1768</v>
      </c>
      <c r="H299" t="s">
        <v>1768</v>
      </c>
      <c r="I299" t="s">
        <v>1768</v>
      </c>
      <c r="J299" t="s">
        <v>1768</v>
      </c>
      <c r="K299" t="s">
        <v>1768</v>
      </c>
      <c r="L299" t="s">
        <v>1768</v>
      </c>
      <c r="M299" t="s">
        <v>1768</v>
      </c>
      <c r="N299" t="s">
        <v>1768</v>
      </c>
      <c r="O299" t="s">
        <v>1768</v>
      </c>
      <c r="P299" t="s">
        <v>1768</v>
      </c>
      <c r="Q299">
        <v>13.800000190734863</v>
      </c>
      <c r="R299" t="s">
        <v>1768</v>
      </c>
      <c r="S299" t="s">
        <v>1768</v>
      </c>
      <c r="T299" t="s">
        <v>1768</v>
      </c>
      <c r="U299" t="s">
        <v>1768</v>
      </c>
      <c r="V299" t="s">
        <v>1768</v>
      </c>
      <c r="W299" t="s">
        <v>1768</v>
      </c>
      <c r="X299">
        <v>17</v>
      </c>
      <c r="Y299" t="s">
        <v>1768</v>
      </c>
      <c r="Z299" t="s">
        <v>1768</v>
      </c>
      <c r="AA299">
        <v>17.299999237060547</v>
      </c>
      <c r="AB299">
        <v>17</v>
      </c>
      <c r="AC299">
        <v>17.799999237060547</v>
      </c>
      <c r="AD299">
        <v>17.700000762939453</v>
      </c>
      <c r="AE299">
        <v>17.700000762939453</v>
      </c>
      <c r="AF299">
        <v>18.200000762939453</v>
      </c>
      <c r="AG299">
        <v>18.5</v>
      </c>
      <c r="AH299">
        <v>18.799999237060547</v>
      </c>
      <c r="AI299">
        <v>20.100000381469727</v>
      </c>
      <c r="AJ299">
        <v>21.200000762939453</v>
      </c>
      <c r="AK299" t="s">
        <v>1768</v>
      </c>
    </row>
    <row r="300" spans="1:37" hidden="1">
      <c r="A300" t="s">
        <v>4204</v>
      </c>
      <c r="B300" t="s">
        <v>1392</v>
      </c>
      <c r="C300" t="s">
        <v>4897</v>
      </c>
      <c r="D300" t="s">
        <v>4898</v>
      </c>
      <c r="E300" t="str">
        <f t="shared" si="4"/>
        <v>HRV.SP.DYN.LE00.IN</v>
      </c>
      <c r="F300">
        <v>70.175365853658562</v>
      </c>
      <c r="G300">
        <v>70.344390243902453</v>
      </c>
      <c r="H300">
        <v>70.482682926829284</v>
      </c>
      <c r="I300">
        <v>70.274878048780494</v>
      </c>
      <c r="J300">
        <v>70.218536585365854</v>
      </c>
      <c r="K300">
        <v>70.886097560975614</v>
      </c>
      <c r="L300">
        <v>71.419024390243905</v>
      </c>
      <c r="M300">
        <v>71.470243902439037</v>
      </c>
      <c r="N300">
        <v>71.488292682926826</v>
      </c>
      <c r="O300">
        <v>71.844634146341463</v>
      </c>
      <c r="P300">
        <v>72.17048780487805</v>
      </c>
      <c r="Q300">
        <v>72.185365853658553</v>
      </c>
      <c r="R300">
        <v>71.241463414634154</v>
      </c>
      <c r="S300">
        <v>71.522439024390238</v>
      </c>
      <c r="T300">
        <v>71.80341463414635</v>
      </c>
      <c r="U300">
        <v>72.084390243902448</v>
      </c>
      <c r="V300">
        <v>72.365365853658545</v>
      </c>
      <c r="W300">
        <v>72.495121951219517</v>
      </c>
      <c r="X300">
        <v>72.317073170731717</v>
      </c>
      <c r="Y300">
        <v>72.641951219512194</v>
      </c>
      <c r="Z300">
        <v>72.807804878048799</v>
      </c>
      <c r="AA300">
        <v>74.512926829268309</v>
      </c>
      <c r="AB300">
        <v>74.717317073170747</v>
      </c>
      <c r="AC300">
        <v>74.6139024390244</v>
      </c>
      <c r="AD300">
        <v>75.52024390243902</v>
      </c>
      <c r="AE300">
        <v>75.244634146341468</v>
      </c>
      <c r="AF300">
        <v>75.836829268292703</v>
      </c>
      <c r="AG300">
        <v>75.705609756097573</v>
      </c>
      <c r="AH300">
        <v>75.912195121951228</v>
      </c>
      <c r="AI300">
        <v>76.168292682926847</v>
      </c>
      <c r="AJ300">
        <v>76.475609756097555</v>
      </c>
      <c r="AK300" t="s">
        <v>1768</v>
      </c>
    </row>
    <row r="301" spans="1:37" hidden="1">
      <c r="A301" t="s">
        <v>4204</v>
      </c>
      <c r="B301" t="s">
        <v>1392</v>
      </c>
      <c r="C301" t="s">
        <v>1688</v>
      </c>
      <c r="D301" t="s">
        <v>1689</v>
      </c>
      <c r="E301" t="str">
        <f t="shared" si="4"/>
        <v>HRV.SP.POP.TOTL</v>
      </c>
      <c r="F301">
        <v>4588000</v>
      </c>
      <c r="G301">
        <v>4608000</v>
      </c>
      <c r="H301">
        <v>4635000</v>
      </c>
      <c r="I301">
        <v>4659000</v>
      </c>
      <c r="J301">
        <v>4680000</v>
      </c>
      <c r="K301">
        <v>4701000</v>
      </c>
      <c r="L301">
        <v>4722000</v>
      </c>
      <c r="M301">
        <v>4740000</v>
      </c>
      <c r="N301">
        <v>4757000</v>
      </c>
      <c r="O301">
        <v>4767000</v>
      </c>
      <c r="P301">
        <v>4780000</v>
      </c>
      <c r="Q301">
        <v>4510000</v>
      </c>
      <c r="R301">
        <v>4470000</v>
      </c>
      <c r="S301">
        <v>4640000</v>
      </c>
      <c r="T301">
        <v>4650000</v>
      </c>
      <c r="U301">
        <v>4669000</v>
      </c>
      <c r="V301">
        <v>4494000</v>
      </c>
      <c r="W301">
        <v>4572000</v>
      </c>
      <c r="X301">
        <v>4501000</v>
      </c>
      <c r="Y301">
        <v>4554000</v>
      </c>
      <c r="Z301">
        <v>4426000</v>
      </c>
      <c r="AA301">
        <v>4440000</v>
      </c>
      <c r="AB301">
        <v>4440000</v>
      </c>
      <c r="AC301">
        <v>4440000</v>
      </c>
      <c r="AD301">
        <v>4439000</v>
      </c>
      <c r="AE301">
        <v>4442000</v>
      </c>
      <c r="AF301">
        <v>4440000</v>
      </c>
      <c r="AG301">
        <v>4436000</v>
      </c>
      <c r="AH301">
        <v>4434000</v>
      </c>
      <c r="AI301">
        <v>4429000</v>
      </c>
      <c r="AJ301">
        <v>4418000</v>
      </c>
      <c r="AK301">
        <v>4407000</v>
      </c>
    </row>
    <row r="302" spans="1:37" hidden="1">
      <c r="A302" t="s">
        <v>4241</v>
      </c>
      <c r="B302" t="s">
        <v>1393</v>
      </c>
      <c r="C302" t="s">
        <v>4889</v>
      </c>
      <c r="D302" t="s">
        <v>4890</v>
      </c>
      <c r="E302" t="str">
        <f t="shared" si="4"/>
        <v>CUB.NY.GDP.DEFL.ZS</v>
      </c>
      <c r="F302">
        <v>55.49110830340954</v>
      </c>
      <c r="G302">
        <v>54.083328048631486</v>
      </c>
      <c r="H302">
        <v>52.878595227407665</v>
      </c>
      <c r="I302">
        <v>53.722856855394305</v>
      </c>
      <c r="J302">
        <v>55.111264953538921</v>
      </c>
      <c r="K302">
        <v>53.922219902318105</v>
      </c>
      <c r="L302">
        <v>51.811671255699778</v>
      </c>
      <c r="M302">
        <v>52.127974016009183</v>
      </c>
      <c r="N302">
        <v>52.770826998631115</v>
      </c>
      <c r="O302">
        <v>53.100562143680683</v>
      </c>
      <c r="P302">
        <v>55.89432841453511</v>
      </c>
      <c r="Q302">
        <v>51.764943181308752</v>
      </c>
      <c r="R302">
        <v>53.703913498689538</v>
      </c>
      <c r="S302">
        <v>63.894495072787528</v>
      </c>
      <c r="T302">
        <v>80.687266916367705</v>
      </c>
      <c r="U302">
        <v>89.166423459229122</v>
      </c>
      <c r="V302">
        <v>86.783999465839372</v>
      </c>
      <c r="W302">
        <v>85.610075387133591</v>
      </c>
      <c r="X302">
        <v>86.725113879710861</v>
      </c>
      <c r="Y302">
        <v>90.010369511697732</v>
      </c>
      <c r="Z302">
        <v>91.573831354221937</v>
      </c>
      <c r="AA302">
        <v>91.996147773347801</v>
      </c>
      <c r="AB302">
        <v>96.159902970141843</v>
      </c>
      <c r="AC302">
        <v>99.021662433330505</v>
      </c>
      <c r="AD302">
        <v>99.620037528357159</v>
      </c>
      <c r="AE302">
        <v>100</v>
      </c>
      <c r="AF302">
        <v>110.36321088158192</v>
      </c>
      <c r="AG302">
        <v>114.32573934720023</v>
      </c>
      <c r="AH302">
        <v>113.93244021848639</v>
      </c>
      <c r="AI302">
        <v>115.02443442674381</v>
      </c>
      <c r="AJ302">
        <v>116.21128542086892</v>
      </c>
      <c r="AK302" t="s">
        <v>1768</v>
      </c>
    </row>
    <row r="303" spans="1:37" hidden="1">
      <c r="A303" t="s">
        <v>4241</v>
      </c>
      <c r="B303" t="s">
        <v>1393</v>
      </c>
      <c r="C303" t="s">
        <v>4891</v>
      </c>
      <c r="D303" t="s">
        <v>4892</v>
      </c>
      <c r="E303" t="str">
        <f t="shared" si="4"/>
        <v>CUB.NY.GDP.MKTP.KD</v>
      </c>
      <c r="F303">
        <v>23660001783.375198</v>
      </c>
      <c r="G303">
        <v>28318262073.919655</v>
      </c>
      <c r="H303">
        <v>30843751163.35321</v>
      </c>
      <c r="I303">
        <v>32512851710.910152</v>
      </c>
      <c r="J303">
        <v>35091028699.169456</v>
      </c>
      <c r="K303">
        <v>35651318220.521454</v>
      </c>
      <c r="L303">
        <v>35685295197.606552</v>
      </c>
      <c r="M303">
        <v>34828072769.58181</v>
      </c>
      <c r="N303">
        <v>36118640908.610046</v>
      </c>
      <c r="O303">
        <v>36364277744.823311</v>
      </c>
      <c r="P303">
        <v>35292053460.801132</v>
      </c>
      <c r="Q303">
        <v>31518380977.198067</v>
      </c>
      <c r="R303">
        <v>27868362411.988583</v>
      </c>
      <c r="S303">
        <v>23722057177.979076</v>
      </c>
      <c r="T303">
        <v>23892127731.086075</v>
      </c>
      <c r="U303">
        <v>24479205338.724953</v>
      </c>
      <c r="V303">
        <v>26398069059.259605</v>
      </c>
      <c r="W303">
        <v>27133256341.537716</v>
      </c>
      <c r="X303">
        <v>27175508484.197399</v>
      </c>
      <c r="Y303">
        <v>28857999501.650066</v>
      </c>
      <c r="Z303">
        <v>30565200000</v>
      </c>
      <c r="AA303">
        <v>31537855020.770473</v>
      </c>
      <c r="AB303">
        <v>31988401919.207127</v>
      </c>
      <c r="AC303">
        <v>33201198864.71413</v>
      </c>
      <c r="AD303">
        <v>35117199825.017586</v>
      </c>
      <c r="AE303">
        <v>39050927790.357109</v>
      </c>
      <c r="AF303">
        <v>43762736985.332985</v>
      </c>
      <c r="AG303">
        <v>46940846885.488068</v>
      </c>
      <c r="AH303">
        <v>48873320833.056274</v>
      </c>
      <c r="AI303">
        <v>49581552317.99205</v>
      </c>
      <c r="AJ303">
        <v>50605230812.303368</v>
      </c>
      <c r="AK303" t="s">
        <v>1768</v>
      </c>
    </row>
    <row r="304" spans="1:37" hidden="1">
      <c r="A304" t="s">
        <v>4241</v>
      </c>
      <c r="B304" t="s">
        <v>1393</v>
      </c>
      <c r="C304" t="s">
        <v>4893</v>
      </c>
      <c r="D304" t="s">
        <v>4894</v>
      </c>
      <c r="E304" t="str">
        <f t="shared" si="4"/>
        <v>CUB.NY.GDP.MKTP.CD</v>
      </c>
      <c r="F304">
        <v>19912889808.333336</v>
      </c>
      <c r="G304">
        <v>20150254124.096386</v>
      </c>
      <c r="H304">
        <v>20953510265.882355</v>
      </c>
      <c r="I304">
        <v>22205716020.349953</v>
      </c>
      <c r="J304">
        <v>24039383641.434265</v>
      </c>
      <c r="K304">
        <v>22921491786.954338</v>
      </c>
      <c r="L304">
        <v>24226283927.478672</v>
      </c>
      <c r="M304">
        <v>25213614325.138943</v>
      </c>
      <c r="N304">
        <v>27458999535.620052</v>
      </c>
      <c r="O304">
        <v>27025200369.112465</v>
      </c>
      <c r="P304">
        <v>28645436550.531914</v>
      </c>
      <c r="Q304">
        <v>24317883624.054813</v>
      </c>
      <c r="R304">
        <v>22085858204.054054</v>
      </c>
      <c r="S304">
        <v>22367254851.351353</v>
      </c>
      <c r="T304">
        <v>28448326795.945946</v>
      </c>
      <c r="U304">
        <v>30428638304.41832</v>
      </c>
      <c r="V304">
        <v>25017300000</v>
      </c>
      <c r="W304">
        <v>25366200000</v>
      </c>
      <c r="X304">
        <v>25736600000</v>
      </c>
      <c r="Y304">
        <v>28365300000</v>
      </c>
      <c r="Z304">
        <v>30565200000</v>
      </c>
      <c r="AA304">
        <v>31683300000</v>
      </c>
      <c r="AB304">
        <v>33590400000</v>
      </c>
      <c r="AC304">
        <v>35901500000</v>
      </c>
      <c r="AD304">
        <v>38202800000</v>
      </c>
      <c r="AE304">
        <v>42644200000</v>
      </c>
      <c r="AF304">
        <v>52742100000</v>
      </c>
      <c r="AG304">
        <v>58603500000</v>
      </c>
      <c r="AH304">
        <v>60806200000</v>
      </c>
      <c r="AI304" t="s">
        <v>1768</v>
      </c>
      <c r="AJ304" t="s">
        <v>1768</v>
      </c>
      <c r="AK304" t="s">
        <v>1768</v>
      </c>
    </row>
    <row r="305" spans="1:37">
      <c r="A305" t="s">
        <v>4241</v>
      </c>
      <c r="B305" t="s">
        <v>1393</v>
      </c>
      <c r="C305" t="s">
        <v>4895</v>
      </c>
      <c r="D305" t="s">
        <v>4896</v>
      </c>
      <c r="E305" t="str">
        <f t="shared" si="4"/>
        <v>CUB.SL.TLF.TERT.ZS</v>
      </c>
      <c r="F305" t="s">
        <v>1768</v>
      </c>
      <c r="G305" t="s">
        <v>1768</v>
      </c>
      <c r="H305" t="s">
        <v>1768</v>
      </c>
      <c r="I305" t="s">
        <v>1768</v>
      </c>
      <c r="J305" t="s">
        <v>1768</v>
      </c>
      <c r="K305" t="s">
        <v>1768</v>
      </c>
      <c r="L305" t="s">
        <v>1768</v>
      </c>
      <c r="M305" t="s">
        <v>1768</v>
      </c>
      <c r="N305" t="s">
        <v>1768</v>
      </c>
      <c r="O305" t="s">
        <v>1768</v>
      </c>
      <c r="P305" t="s">
        <v>1768</v>
      </c>
      <c r="Q305" t="s">
        <v>1768</v>
      </c>
      <c r="R305" t="s">
        <v>1768</v>
      </c>
      <c r="S305" t="s">
        <v>1768</v>
      </c>
      <c r="T305" t="s">
        <v>1768</v>
      </c>
      <c r="U305" t="s">
        <v>1768</v>
      </c>
      <c r="V305" t="s">
        <v>1768</v>
      </c>
      <c r="W305" t="s">
        <v>1768</v>
      </c>
      <c r="X305" t="s">
        <v>1768</v>
      </c>
      <c r="Y305" t="s">
        <v>1768</v>
      </c>
      <c r="Z305" t="s">
        <v>1768</v>
      </c>
      <c r="AA305" t="s">
        <v>1768</v>
      </c>
      <c r="AB305" t="s">
        <v>1768</v>
      </c>
      <c r="AC305" t="s">
        <v>1768</v>
      </c>
      <c r="AD305" t="s">
        <v>1768</v>
      </c>
      <c r="AE305" t="s">
        <v>1768</v>
      </c>
      <c r="AF305">
        <v>13.699999809265137</v>
      </c>
      <c r="AG305">
        <v>14.699999809265137</v>
      </c>
      <c r="AH305">
        <v>14.5</v>
      </c>
      <c r="AI305" t="s">
        <v>1768</v>
      </c>
      <c r="AJ305" t="s">
        <v>1768</v>
      </c>
      <c r="AK305" t="s">
        <v>1768</v>
      </c>
    </row>
    <row r="306" spans="1:37" hidden="1">
      <c r="A306" t="s">
        <v>4241</v>
      </c>
      <c r="B306" t="s">
        <v>1393</v>
      </c>
      <c r="C306" t="s">
        <v>4897</v>
      </c>
      <c r="D306" t="s">
        <v>4898</v>
      </c>
      <c r="E306" t="str">
        <f t="shared" si="4"/>
        <v>CUB.SP.DYN.LE00.IN</v>
      </c>
      <c r="F306">
        <v>73.56234146341464</v>
      </c>
      <c r="G306">
        <v>73.767902439024397</v>
      </c>
      <c r="H306">
        <v>73.939219512195123</v>
      </c>
      <c r="I306">
        <v>74.080268292682931</v>
      </c>
      <c r="J306">
        <v>74.197073170731713</v>
      </c>
      <c r="K306">
        <v>74.288219512195127</v>
      </c>
      <c r="L306">
        <v>74.351341463414641</v>
      </c>
      <c r="M306">
        <v>74.390560975609773</v>
      </c>
      <c r="N306">
        <v>74.412951219512209</v>
      </c>
      <c r="O306">
        <v>74.430048780487809</v>
      </c>
      <c r="P306">
        <v>74.4598048780488</v>
      </c>
      <c r="Q306">
        <v>74.521585365853667</v>
      </c>
      <c r="R306">
        <v>74.625317073170734</v>
      </c>
      <c r="S306">
        <v>74.776902439024397</v>
      </c>
      <c r="T306">
        <v>74.973853658536598</v>
      </c>
      <c r="U306">
        <v>75.206756097560984</v>
      </c>
      <c r="V306">
        <v>75.457243902439032</v>
      </c>
      <c r="W306">
        <v>75.706414634146341</v>
      </c>
      <c r="X306">
        <v>75.940341463414654</v>
      </c>
      <c r="Y306">
        <v>76.158000000000015</v>
      </c>
      <c r="Z306">
        <v>76.365804878048792</v>
      </c>
      <c r="AA306">
        <v>76.579634146341462</v>
      </c>
      <c r="AB306">
        <v>76.81534146341464</v>
      </c>
      <c r="AC306">
        <v>77.080829268292675</v>
      </c>
      <c r="AD306">
        <v>77.374097560975613</v>
      </c>
      <c r="AE306">
        <v>77.683195121951243</v>
      </c>
      <c r="AF306">
        <v>77.993195121951231</v>
      </c>
      <c r="AG306">
        <v>78.285243902439035</v>
      </c>
      <c r="AH306">
        <v>78.547414634146349</v>
      </c>
      <c r="AI306">
        <v>78.773219512195126</v>
      </c>
      <c r="AJ306">
        <v>78.964146341463433</v>
      </c>
      <c r="AK306" t="s">
        <v>1768</v>
      </c>
    </row>
    <row r="307" spans="1:37" hidden="1">
      <c r="A307" t="s">
        <v>4241</v>
      </c>
      <c r="B307" t="s">
        <v>1393</v>
      </c>
      <c r="C307" t="s">
        <v>1688</v>
      </c>
      <c r="D307" t="s">
        <v>1689</v>
      </c>
      <c r="E307" t="str">
        <f t="shared" si="4"/>
        <v>CUB.SP.POP.TOTL</v>
      </c>
      <c r="F307">
        <v>9812223</v>
      </c>
      <c r="G307">
        <v>9862283</v>
      </c>
      <c r="H307">
        <v>9905577</v>
      </c>
      <c r="I307">
        <v>9949046</v>
      </c>
      <c r="J307">
        <v>10001593</v>
      </c>
      <c r="K307">
        <v>10069187</v>
      </c>
      <c r="L307">
        <v>10155111</v>
      </c>
      <c r="M307">
        <v>10256694</v>
      </c>
      <c r="N307">
        <v>10366500</v>
      </c>
      <c r="O307">
        <v>10473701</v>
      </c>
      <c r="P307">
        <v>10570328</v>
      </c>
      <c r="Q307">
        <v>10654121</v>
      </c>
      <c r="R307">
        <v>10727088</v>
      </c>
      <c r="S307">
        <v>10790686</v>
      </c>
      <c r="T307">
        <v>10847842</v>
      </c>
      <c r="U307">
        <v>10900795</v>
      </c>
      <c r="V307">
        <v>10949206</v>
      </c>
      <c r="W307">
        <v>10992290</v>
      </c>
      <c r="X307">
        <v>11031429</v>
      </c>
      <c r="Y307">
        <v>11068382</v>
      </c>
      <c r="Z307">
        <v>11104313</v>
      </c>
      <c r="AA307">
        <v>11140168</v>
      </c>
      <c r="AB307">
        <v>11175434</v>
      </c>
      <c r="AC307">
        <v>11208029</v>
      </c>
      <c r="AD307">
        <v>11234970</v>
      </c>
      <c r="AE307">
        <v>11254242</v>
      </c>
      <c r="AF307">
        <v>11265124</v>
      </c>
      <c r="AG307">
        <v>11268687</v>
      </c>
      <c r="AH307">
        <v>11266905</v>
      </c>
      <c r="AI307">
        <v>11262628</v>
      </c>
      <c r="AJ307">
        <v>11257979</v>
      </c>
      <c r="AK307">
        <v>11253665</v>
      </c>
    </row>
    <row r="308" spans="1:37" hidden="1">
      <c r="A308" t="s">
        <v>4243</v>
      </c>
      <c r="B308" t="s">
        <v>4823</v>
      </c>
      <c r="C308" t="s">
        <v>4889</v>
      </c>
      <c r="D308" t="s">
        <v>4890</v>
      </c>
      <c r="E308" t="str">
        <f t="shared" si="4"/>
        <v>CUW.NY.GDP.DEFL.ZS</v>
      </c>
      <c r="F308" t="s">
        <v>1768</v>
      </c>
      <c r="G308" t="s">
        <v>1768</v>
      </c>
      <c r="H308" t="s">
        <v>1768</v>
      </c>
      <c r="I308" t="s">
        <v>1768</v>
      </c>
      <c r="J308" t="s">
        <v>1768</v>
      </c>
      <c r="K308" t="s">
        <v>1768</v>
      </c>
      <c r="L308" t="s">
        <v>1768</v>
      </c>
      <c r="M308" t="s">
        <v>1768</v>
      </c>
      <c r="N308" t="s">
        <v>1768</v>
      </c>
      <c r="O308" t="s">
        <v>1768</v>
      </c>
      <c r="P308" t="s">
        <v>1768</v>
      </c>
      <c r="Q308" t="s">
        <v>1768</v>
      </c>
      <c r="R308" t="s">
        <v>1768</v>
      </c>
      <c r="S308" t="s">
        <v>1768</v>
      </c>
      <c r="T308" t="s">
        <v>1768</v>
      </c>
      <c r="U308" t="s">
        <v>1768</v>
      </c>
      <c r="V308" t="s">
        <v>1768</v>
      </c>
      <c r="W308" t="s">
        <v>1768</v>
      </c>
      <c r="X308" t="s">
        <v>1768</v>
      </c>
      <c r="Y308" t="s">
        <v>1768</v>
      </c>
      <c r="Z308" t="s">
        <v>1768</v>
      </c>
      <c r="AA308" t="s">
        <v>1768</v>
      </c>
      <c r="AB308" t="s">
        <v>1768</v>
      </c>
      <c r="AC308" t="s">
        <v>1768</v>
      </c>
      <c r="AD308" t="s">
        <v>1768</v>
      </c>
      <c r="AE308" t="s">
        <v>1768</v>
      </c>
      <c r="AF308" t="s">
        <v>1768</v>
      </c>
      <c r="AG308" t="s">
        <v>1768</v>
      </c>
      <c r="AH308" t="s">
        <v>1768</v>
      </c>
      <c r="AI308" t="s">
        <v>1768</v>
      </c>
      <c r="AJ308" t="s">
        <v>1768</v>
      </c>
      <c r="AK308" t="s">
        <v>1768</v>
      </c>
    </row>
    <row r="309" spans="1:37" hidden="1">
      <c r="A309" t="s">
        <v>4243</v>
      </c>
      <c r="B309" t="s">
        <v>4823</v>
      </c>
      <c r="C309" t="s">
        <v>4891</v>
      </c>
      <c r="D309" t="s">
        <v>4892</v>
      </c>
      <c r="E309" t="str">
        <f t="shared" si="4"/>
        <v>CUW.NY.GDP.MKTP.KD</v>
      </c>
      <c r="F309" t="s">
        <v>1768</v>
      </c>
      <c r="G309" t="s">
        <v>1768</v>
      </c>
      <c r="H309" t="s">
        <v>1768</v>
      </c>
      <c r="I309" t="s">
        <v>1768</v>
      </c>
      <c r="J309" t="s">
        <v>1768</v>
      </c>
      <c r="K309" t="s">
        <v>1768</v>
      </c>
      <c r="L309" t="s">
        <v>1768</v>
      </c>
      <c r="M309" t="s">
        <v>1768</v>
      </c>
      <c r="N309" t="s">
        <v>1768</v>
      </c>
      <c r="O309" t="s">
        <v>1768</v>
      </c>
      <c r="P309" t="s">
        <v>1768</v>
      </c>
      <c r="Q309" t="s">
        <v>1768</v>
      </c>
      <c r="R309" t="s">
        <v>1768</v>
      </c>
      <c r="S309" t="s">
        <v>1768</v>
      </c>
      <c r="T309" t="s">
        <v>1768</v>
      </c>
      <c r="U309" t="s">
        <v>1768</v>
      </c>
      <c r="V309" t="s">
        <v>1768</v>
      </c>
      <c r="W309" t="s">
        <v>1768</v>
      </c>
      <c r="X309" t="s">
        <v>1768</v>
      </c>
      <c r="Y309" t="s">
        <v>1768</v>
      </c>
      <c r="Z309" t="s">
        <v>1768</v>
      </c>
      <c r="AA309" t="s">
        <v>1768</v>
      </c>
      <c r="AB309" t="s">
        <v>1768</v>
      </c>
      <c r="AC309" t="s">
        <v>1768</v>
      </c>
      <c r="AD309" t="s">
        <v>1768</v>
      </c>
      <c r="AE309" t="s">
        <v>1768</v>
      </c>
      <c r="AF309" t="s">
        <v>1768</v>
      </c>
      <c r="AG309" t="s">
        <v>1768</v>
      </c>
      <c r="AH309" t="s">
        <v>1768</v>
      </c>
      <c r="AI309" t="s">
        <v>1768</v>
      </c>
      <c r="AJ309" t="s">
        <v>1768</v>
      </c>
      <c r="AK309" t="s">
        <v>1768</v>
      </c>
    </row>
    <row r="310" spans="1:37" hidden="1">
      <c r="A310" t="s">
        <v>4243</v>
      </c>
      <c r="B310" t="s">
        <v>4823</v>
      </c>
      <c r="C310" t="s">
        <v>4893</v>
      </c>
      <c r="D310" t="s">
        <v>4894</v>
      </c>
      <c r="E310" t="str">
        <f t="shared" si="4"/>
        <v>CUW.NY.GDP.MKTP.CD</v>
      </c>
      <c r="F310" t="s">
        <v>1768</v>
      </c>
      <c r="G310" t="s">
        <v>1768</v>
      </c>
      <c r="H310" t="s">
        <v>1768</v>
      </c>
      <c r="I310" t="s">
        <v>1768</v>
      </c>
      <c r="J310" t="s">
        <v>1768</v>
      </c>
      <c r="K310" t="s">
        <v>1768</v>
      </c>
      <c r="L310" t="s">
        <v>1768</v>
      </c>
      <c r="M310" t="s">
        <v>1768</v>
      </c>
      <c r="N310" t="s">
        <v>1768</v>
      </c>
      <c r="O310" t="s">
        <v>1768</v>
      </c>
      <c r="P310" t="s">
        <v>1768</v>
      </c>
      <c r="Q310" t="s">
        <v>1768</v>
      </c>
      <c r="R310" t="s">
        <v>1768</v>
      </c>
      <c r="S310" t="s">
        <v>1768</v>
      </c>
      <c r="T310" t="s">
        <v>1768</v>
      </c>
      <c r="U310" t="s">
        <v>1768</v>
      </c>
      <c r="V310" t="s">
        <v>1768</v>
      </c>
      <c r="W310" t="s">
        <v>1768</v>
      </c>
      <c r="X310" t="s">
        <v>1768</v>
      </c>
      <c r="Y310" t="s">
        <v>1768</v>
      </c>
      <c r="Z310" t="s">
        <v>1768</v>
      </c>
      <c r="AA310" t="s">
        <v>1768</v>
      </c>
      <c r="AB310" t="s">
        <v>1768</v>
      </c>
      <c r="AC310" t="s">
        <v>1768</v>
      </c>
      <c r="AD310" t="s">
        <v>1768</v>
      </c>
      <c r="AE310" t="s">
        <v>1768</v>
      </c>
      <c r="AF310" t="s">
        <v>1768</v>
      </c>
      <c r="AG310" t="s">
        <v>1768</v>
      </c>
      <c r="AH310" t="s">
        <v>1768</v>
      </c>
      <c r="AI310" t="s">
        <v>1768</v>
      </c>
      <c r="AJ310" t="s">
        <v>1768</v>
      </c>
      <c r="AK310" t="s">
        <v>1768</v>
      </c>
    </row>
    <row r="311" spans="1:37">
      <c r="A311" t="s">
        <v>4243</v>
      </c>
      <c r="B311" t="s">
        <v>4823</v>
      </c>
      <c r="C311" t="s">
        <v>4895</v>
      </c>
      <c r="D311" t="s">
        <v>4896</v>
      </c>
      <c r="E311" t="str">
        <f t="shared" si="4"/>
        <v>CUW.SL.TLF.TERT.ZS</v>
      </c>
      <c r="F311" t="s">
        <v>1768</v>
      </c>
      <c r="G311" t="s">
        <v>1768</v>
      </c>
      <c r="H311" t="s">
        <v>1768</v>
      </c>
      <c r="I311" t="s">
        <v>1768</v>
      </c>
      <c r="J311" t="s">
        <v>1768</v>
      </c>
      <c r="K311" t="s">
        <v>1768</v>
      </c>
      <c r="L311" t="s">
        <v>1768</v>
      </c>
      <c r="M311" t="s">
        <v>1768</v>
      </c>
      <c r="N311" t="s">
        <v>1768</v>
      </c>
      <c r="O311" t="s">
        <v>1768</v>
      </c>
      <c r="P311" t="s">
        <v>1768</v>
      </c>
      <c r="Q311" t="s">
        <v>1768</v>
      </c>
      <c r="R311" t="s">
        <v>1768</v>
      </c>
      <c r="S311" t="s">
        <v>1768</v>
      </c>
      <c r="T311" t="s">
        <v>1768</v>
      </c>
      <c r="U311" t="s">
        <v>1768</v>
      </c>
      <c r="V311" t="s">
        <v>1768</v>
      </c>
      <c r="W311" t="s">
        <v>1768</v>
      </c>
      <c r="X311" t="s">
        <v>1768</v>
      </c>
      <c r="Y311" t="s">
        <v>1768</v>
      </c>
      <c r="Z311" t="s">
        <v>1768</v>
      </c>
      <c r="AA311" t="s">
        <v>1768</v>
      </c>
      <c r="AB311" t="s">
        <v>1768</v>
      </c>
      <c r="AC311" t="s">
        <v>1768</v>
      </c>
      <c r="AD311" t="s">
        <v>1768</v>
      </c>
      <c r="AE311" t="s">
        <v>1768</v>
      </c>
      <c r="AF311" t="s">
        <v>1768</v>
      </c>
      <c r="AG311" t="s">
        <v>1768</v>
      </c>
      <c r="AH311" t="s">
        <v>1768</v>
      </c>
      <c r="AI311" t="s">
        <v>1768</v>
      </c>
      <c r="AJ311" t="s">
        <v>1768</v>
      </c>
      <c r="AK311" t="s">
        <v>1768</v>
      </c>
    </row>
    <row r="312" spans="1:37" hidden="1">
      <c r="A312" t="s">
        <v>4243</v>
      </c>
      <c r="B312" t="s">
        <v>4823</v>
      </c>
      <c r="C312" t="s">
        <v>4897</v>
      </c>
      <c r="D312" t="s">
        <v>4898</v>
      </c>
      <c r="E312" t="str">
        <f t="shared" si="4"/>
        <v>CUW.SP.DYN.LE00.IN</v>
      </c>
      <c r="F312" t="s">
        <v>1768</v>
      </c>
      <c r="G312" t="s">
        <v>1768</v>
      </c>
      <c r="H312" t="s">
        <v>1768</v>
      </c>
      <c r="I312" t="s">
        <v>1768</v>
      </c>
      <c r="J312" t="s">
        <v>1768</v>
      </c>
      <c r="K312" t="s">
        <v>1768</v>
      </c>
      <c r="L312" t="s">
        <v>1768</v>
      </c>
      <c r="M312" t="s">
        <v>1768</v>
      </c>
      <c r="N312" t="s">
        <v>1768</v>
      </c>
      <c r="O312" t="s">
        <v>1768</v>
      </c>
      <c r="P312" t="s">
        <v>1768</v>
      </c>
      <c r="Q312" t="s">
        <v>1768</v>
      </c>
      <c r="R312" t="s">
        <v>1768</v>
      </c>
      <c r="S312" t="s">
        <v>1768</v>
      </c>
      <c r="T312" t="s">
        <v>1768</v>
      </c>
      <c r="U312" t="s">
        <v>1768</v>
      </c>
      <c r="V312" t="s">
        <v>1768</v>
      </c>
      <c r="W312" t="s">
        <v>1768</v>
      </c>
      <c r="X312" t="s">
        <v>1768</v>
      </c>
      <c r="Y312" t="s">
        <v>1768</v>
      </c>
      <c r="Z312" t="s">
        <v>1768</v>
      </c>
      <c r="AA312" t="s">
        <v>1768</v>
      </c>
      <c r="AB312" t="s">
        <v>1768</v>
      </c>
      <c r="AC312" t="s">
        <v>1768</v>
      </c>
      <c r="AD312" t="s">
        <v>1768</v>
      </c>
      <c r="AE312" t="s">
        <v>1768</v>
      </c>
      <c r="AF312" t="s">
        <v>1768</v>
      </c>
      <c r="AG312" t="s">
        <v>1768</v>
      </c>
      <c r="AH312" t="s">
        <v>1768</v>
      </c>
      <c r="AI312" t="s">
        <v>1768</v>
      </c>
      <c r="AJ312" t="s">
        <v>1768</v>
      </c>
      <c r="AK312" t="s">
        <v>1768</v>
      </c>
    </row>
    <row r="313" spans="1:37" hidden="1">
      <c r="A313" t="s">
        <v>4243</v>
      </c>
      <c r="B313" t="s">
        <v>4823</v>
      </c>
      <c r="C313" t="s">
        <v>1688</v>
      </c>
      <c r="D313" t="s">
        <v>1689</v>
      </c>
      <c r="E313" t="str">
        <f t="shared" si="4"/>
        <v>CUW.SP.POP.TOTL</v>
      </c>
      <c r="F313" t="s">
        <v>1768</v>
      </c>
      <c r="G313" t="s">
        <v>1768</v>
      </c>
      <c r="H313" t="s">
        <v>1768</v>
      </c>
      <c r="I313" t="s">
        <v>1768</v>
      </c>
      <c r="J313" t="s">
        <v>1768</v>
      </c>
      <c r="K313" t="s">
        <v>1768</v>
      </c>
      <c r="L313" t="s">
        <v>1768</v>
      </c>
      <c r="M313" t="s">
        <v>1768</v>
      </c>
      <c r="N313" t="s">
        <v>1768</v>
      </c>
      <c r="O313" t="s">
        <v>1768</v>
      </c>
      <c r="P313" t="s">
        <v>1768</v>
      </c>
      <c r="Q313" t="s">
        <v>1768</v>
      </c>
      <c r="R313" t="s">
        <v>1768</v>
      </c>
      <c r="S313" t="s">
        <v>1768</v>
      </c>
      <c r="T313" t="s">
        <v>1768</v>
      </c>
      <c r="U313" t="s">
        <v>1768</v>
      </c>
      <c r="V313" t="s">
        <v>1768</v>
      </c>
      <c r="W313" t="s">
        <v>1768</v>
      </c>
      <c r="X313">
        <v>144472</v>
      </c>
      <c r="Y313">
        <v>139428</v>
      </c>
      <c r="Z313">
        <v>133860</v>
      </c>
      <c r="AA313">
        <v>128752</v>
      </c>
      <c r="AB313">
        <v>128182</v>
      </c>
      <c r="AC313">
        <v>130006</v>
      </c>
      <c r="AD313">
        <v>131591</v>
      </c>
      <c r="AE313">
        <v>134465</v>
      </c>
      <c r="AF313">
        <v>137490</v>
      </c>
      <c r="AG313">
        <v>139841</v>
      </c>
      <c r="AH313">
        <v>141279</v>
      </c>
      <c r="AI313">
        <v>141972</v>
      </c>
      <c r="AJ313">
        <v>143784</v>
      </c>
      <c r="AK313">
        <v>145619</v>
      </c>
    </row>
    <row r="314" spans="1:37" hidden="1">
      <c r="A314" t="s">
        <v>3994</v>
      </c>
      <c r="B314" t="s">
        <v>1394</v>
      </c>
      <c r="C314" t="s">
        <v>4889</v>
      </c>
      <c r="D314" t="s">
        <v>4890</v>
      </c>
      <c r="E314" t="str">
        <f t="shared" si="4"/>
        <v>CYP.NY.GDP.DEFL.ZS</v>
      </c>
      <c r="F314">
        <v>36.187160867542914</v>
      </c>
      <c r="G314">
        <v>40.670333025976916</v>
      </c>
      <c r="H314">
        <v>44.880768990926448</v>
      </c>
      <c r="I314">
        <v>47.144827720469266</v>
      </c>
      <c r="J314">
        <v>51.002179188631068</v>
      </c>
      <c r="K314">
        <v>53.89283399149992</v>
      </c>
      <c r="L314">
        <v>56.129747196844406</v>
      </c>
      <c r="M314">
        <v>58.297394110739262</v>
      </c>
      <c r="N314">
        <v>60.159233270808507</v>
      </c>
      <c r="O314">
        <v>63.017845824412909</v>
      </c>
      <c r="P314">
        <v>66.441684620411579</v>
      </c>
      <c r="Q314">
        <v>69.024941802859757</v>
      </c>
      <c r="R314">
        <v>73.195002313332807</v>
      </c>
      <c r="S314">
        <v>76.710656355740483</v>
      </c>
      <c r="T314">
        <v>80.754059705662257</v>
      </c>
      <c r="U314">
        <v>87.2489070223683</v>
      </c>
      <c r="V314">
        <v>89.246726343391614</v>
      </c>
      <c r="W314">
        <v>91.422897074764819</v>
      </c>
      <c r="X314">
        <v>94.110927057748242</v>
      </c>
      <c r="Y314">
        <v>96.321181986903184</v>
      </c>
      <c r="Z314">
        <v>100</v>
      </c>
      <c r="AA314">
        <v>103.37396029254839</v>
      </c>
      <c r="AB314">
        <v>104.60804886091751</v>
      </c>
      <c r="AC314">
        <v>109.92763829996169</v>
      </c>
      <c r="AD314">
        <v>113.47482414633754</v>
      </c>
      <c r="AE314">
        <v>116.18416072116511</v>
      </c>
      <c r="AF314">
        <v>119.64529388759802</v>
      </c>
      <c r="AG314">
        <v>125.18921475875118</v>
      </c>
      <c r="AH314">
        <v>131.52008520998174</v>
      </c>
      <c r="AI314">
        <v>131.110251450677</v>
      </c>
      <c r="AJ314">
        <v>133.60265507068547</v>
      </c>
      <c r="AK314">
        <v>135.22864366696652</v>
      </c>
    </row>
    <row r="315" spans="1:37" hidden="1">
      <c r="A315" t="s">
        <v>3994</v>
      </c>
      <c r="B315" t="s">
        <v>1394</v>
      </c>
      <c r="C315" t="s">
        <v>4891</v>
      </c>
      <c r="D315" t="s">
        <v>4892</v>
      </c>
      <c r="E315" t="str">
        <f t="shared" si="4"/>
        <v>CYP.NY.GDP.MKTP.KD</v>
      </c>
      <c r="F315">
        <v>3383419766.6264935</v>
      </c>
      <c r="G315">
        <v>3468580371.0195661</v>
      </c>
      <c r="H315">
        <v>3677448288.773562</v>
      </c>
      <c r="I315">
        <v>3882730110.3667197</v>
      </c>
      <c r="J315">
        <v>4222775482.7057672</v>
      </c>
      <c r="K315">
        <v>4428954210.815258</v>
      </c>
      <c r="L315">
        <v>4593000516.2721853</v>
      </c>
      <c r="M315">
        <v>4917507413.5013189</v>
      </c>
      <c r="N315">
        <v>5342713390.233448</v>
      </c>
      <c r="O315">
        <v>5767321556.7800646</v>
      </c>
      <c r="P315">
        <v>6194334044.8440599</v>
      </c>
      <c r="Q315">
        <v>6240141145.1056824</v>
      </c>
      <c r="R315">
        <v>6826714412.745616</v>
      </c>
      <c r="S315">
        <v>6874501413.6348333</v>
      </c>
      <c r="T315">
        <v>7280096997.0392914</v>
      </c>
      <c r="U315">
        <v>7724182913.8586874</v>
      </c>
      <c r="V315">
        <v>7866990431.1265869</v>
      </c>
      <c r="W315">
        <v>8051748059.184165</v>
      </c>
      <c r="X315">
        <v>8457818690.1525154</v>
      </c>
      <c r="Y315">
        <v>8867754206.5678883</v>
      </c>
      <c r="Z315">
        <v>9314937556.4790573</v>
      </c>
      <c r="AA315">
        <v>9689915174.3638077</v>
      </c>
      <c r="AB315">
        <v>9892554194.156456</v>
      </c>
      <c r="AC315">
        <v>10083883129.123468</v>
      </c>
      <c r="AD315">
        <v>10509896324.222431</v>
      </c>
      <c r="AE315">
        <v>10920829406.220547</v>
      </c>
      <c r="AF315">
        <v>11371347785.108389</v>
      </c>
      <c r="AG315">
        <v>11954759660.697454</v>
      </c>
      <c r="AH315">
        <v>12388312912.346842</v>
      </c>
      <c r="AI315">
        <v>12181903864.278982</v>
      </c>
      <c r="AJ315">
        <v>12320777568.331764</v>
      </c>
      <c r="AK315">
        <v>12379424469.557024</v>
      </c>
    </row>
    <row r="316" spans="1:37" hidden="1">
      <c r="A316" t="s">
        <v>3994</v>
      </c>
      <c r="B316" t="s">
        <v>1394</v>
      </c>
      <c r="C316" t="s">
        <v>4893</v>
      </c>
      <c r="D316" t="s">
        <v>4894</v>
      </c>
      <c r="E316" t="str">
        <f t="shared" si="4"/>
        <v>CYP.NY.GDP.MKTP.CD</v>
      </c>
      <c r="F316">
        <v>2154311327.6178274</v>
      </c>
      <c r="G316">
        <v>2087496321.6813529</v>
      </c>
      <c r="H316">
        <v>2159242370.6426635</v>
      </c>
      <c r="I316">
        <v>2160364085.7481089</v>
      </c>
      <c r="J316">
        <v>2278248930.2562213</v>
      </c>
      <c r="K316">
        <v>2430411867.3303838</v>
      </c>
      <c r="L316">
        <v>3090734455.1682148</v>
      </c>
      <c r="M316">
        <v>3704813856.9882827</v>
      </c>
      <c r="N316">
        <v>4278792561.5030866</v>
      </c>
      <c r="O316">
        <v>4563482552.7427578</v>
      </c>
      <c r="P316">
        <v>5591130222.4392958</v>
      </c>
      <c r="Q316">
        <v>5770197317.2334089</v>
      </c>
      <c r="R316">
        <v>6912150472.5503788</v>
      </c>
      <c r="S316">
        <v>6590291095.4941816</v>
      </c>
      <c r="T316">
        <v>7425703907.1809645</v>
      </c>
      <c r="U316">
        <v>9250142747.7930012</v>
      </c>
      <c r="V316">
        <v>9346693021.6330986</v>
      </c>
      <c r="W316">
        <v>8905554119.3389053</v>
      </c>
      <c r="X316">
        <v>9553478738.0476933</v>
      </c>
      <c r="Y316">
        <v>9776223013.1332779</v>
      </c>
      <c r="Z316">
        <v>9314937556.4790573</v>
      </c>
      <c r="AA316">
        <v>9679304970.5618401</v>
      </c>
      <c r="AB316">
        <v>10557366161.963366</v>
      </c>
      <c r="AC316">
        <v>13319544758.451756</v>
      </c>
      <c r="AD316">
        <v>15816972050.697624</v>
      </c>
      <c r="AE316">
        <v>16997801392.375505</v>
      </c>
      <c r="AF316">
        <v>18435765910.011112</v>
      </c>
      <c r="AG316">
        <v>21841815680.880329</v>
      </c>
      <c r="AH316">
        <v>25321517504.028126</v>
      </c>
      <c r="AI316">
        <v>23542650736.315647</v>
      </c>
      <c r="AJ316">
        <v>23132450331.125828</v>
      </c>
      <c r="AK316">
        <v>24689602446.483177</v>
      </c>
    </row>
    <row r="317" spans="1:37">
      <c r="A317" t="s">
        <v>3994</v>
      </c>
      <c r="B317" t="s">
        <v>1394</v>
      </c>
      <c r="C317" t="s">
        <v>4895</v>
      </c>
      <c r="D317" t="s">
        <v>4896</v>
      </c>
      <c r="E317" t="str">
        <f t="shared" si="4"/>
        <v>CYP.SL.TLF.TERT.ZS</v>
      </c>
      <c r="F317" t="s">
        <v>1768</v>
      </c>
      <c r="G317" t="s">
        <v>1768</v>
      </c>
      <c r="H317" t="s">
        <v>1768</v>
      </c>
      <c r="I317" t="s">
        <v>1768</v>
      </c>
      <c r="J317" t="s">
        <v>1768</v>
      </c>
      <c r="K317" t="s">
        <v>1768</v>
      </c>
      <c r="L317" t="s">
        <v>1768</v>
      </c>
      <c r="M317" t="s">
        <v>1768</v>
      </c>
      <c r="N317" t="s">
        <v>1768</v>
      </c>
      <c r="O317" t="s">
        <v>1768</v>
      </c>
      <c r="P317" t="s">
        <v>1768</v>
      </c>
      <c r="Q317" t="s">
        <v>1768</v>
      </c>
      <c r="R317">
        <v>22.600000381469727</v>
      </c>
      <c r="S317" t="s">
        <v>1768</v>
      </c>
      <c r="T317" t="s">
        <v>1768</v>
      </c>
      <c r="U317" t="s">
        <v>1768</v>
      </c>
      <c r="V317" t="s">
        <v>1768</v>
      </c>
      <c r="W317" t="s">
        <v>1768</v>
      </c>
      <c r="X317" t="s">
        <v>1768</v>
      </c>
      <c r="Y317">
        <v>26.600000381469727</v>
      </c>
      <c r="Z317">
        <v>27.899999618530273</v>
      </c>
      <c r="AA317">
        <v>29.899999618530273</v>
      </c>
      <c r="AB317">
        <v>31.899999618530273</v>
      </c>
      <c r="AC317">
        <v>32.5</v>
      </c>
      <c r="AD317">
        <v>31.700000762939453</v>
      </c>
      <c r="AE317">
        <v>31.200000762939453</v>
      </c>
      <c r="AF317">
        <v>33.5</v>
      </c>
      <c r="AG317">
        <v>35.599998474121094</v>
      </c>
      <c r="AH317">
        <v>37.099998474121094</v>
      </c>
      <c r="AI317">
        <v>36.400001525878906</v>
      </c>
      <c r="AJ317">
        <v>37.700000762939453</v>
      </c>
      <c r="AK317" t="s">
        <v>1768</v>
      </c>
    </row>
    <row r="318" spans="1:37" hidden="1">
      <c r="A318" t="s">
        <v>3994</v>
      </c>
      <c r="B318" t="s">
        <v>1394</v>
      </c>
      <c r="C318" t="s">
        <v>4897</v>
      </c>
      <c r="D318" t="s">
        <v>4898</v>
      </c>
      <c r="E318" t="str">
        <f t="shared" si="4"/>
        <v>CYP.SP.DYN.LE00.IN</v>
      </c>
      <c r="F318">
        <v>74.748487804878053</v>
      </c>
      <c r="G318">
        <v>74.942487804878056</v>
      </c>
      <c r="H318">
        <v>75.131487804878049</v>
      </c>
      <c r="I318">
        <v>75.31548780487806</v>
      </c>
      <c r="J318">
        <v>75.495975609756101</v>
      </c>
      <c r="K318">
        <v>75.6729512195122</v>
      </c>
      <c r="L318">
        <v>75.845926829268294</v>
      </c>
      <c r="M318">
        <v>76.015390243902445</v>
      </c>
      <c r="N318">
        <v>76.181829268292688</v>
      </c>
      <c r="O318">
        <v>76.344268292682955</v>
      </c>
      <c r="P318">
        <v>76.504707317073184</v>
      </c>
      <c r="Q318">
        <v>76.662121951219518</v>
      </c>
      <c r="R318">
        <v>76.816048780487804</v>
      </c>
      <c r="S318">
        <v>76.96797560975611</v>
      </c>
      <c r="T318">
        <v>77.115902439024396</v>
      </c>
      <c r="U318">
        <v>77.262317073170735</v>
      </c>
      <c r="V318">
        <v>77.405756097560982</v>
      </c>
      <c r="W318">
        <v>77.547170731707325</v>
      </c>
      <c r="X318">
        <v>77.686097560975625</v>
      </c>
      <c r="Y318">
        <v>77.823512195121964</v>
      </c>
      <c r="Z318">
        <v>77.956926829268298</v>
      </c>
      <c r="AA318">
        <v>78.085341463414636</v>
      </c>
      <c r="AB318">
        <v>78.209268292682935</v>
      </c>
      <c r="AC318">
        <v>78.330195121951235</v>
      </c>
      <c r="AD318">
        <v>78.450097560975621</v>
      </c>
      <c r="AE318">
        <v>78.573951219512196</v>
      </c>
      <c r="AF318">
        <v>78.708731707317085</v>
      </c>
      <c r="AG318">
        <v>78.8579024390244</v>
      </c>
      <c r="AH318">
        <v>79.021463414634155</v>
      </c>
      <c r="AI318">
        <v>79.196951219512201</v>
      </c>
      <c r="AJ318">
        <v>79.380390243902454</v>
      </c>
      <c r="AK318" t="s">
        <v>1768</v>
      </c>
    </row>
    <row r="319" spans="1:37" hidden="1">
      <c r="A319" t="s">
        <v>3994</v>
      </c>
      <c r="B319" t="s">
        <v>1394</v>
      </c>
      <c r="C319" t="s">
        <v>1688</v>
      </c>
      <c r="D319" t="s">
        <v>1689</v>
      </c>
      <c r="E319" t="str">
        <f t="shared" si="4"/>
        <v>CYP.SP.POP.TOTL</v>
      </c>
      <c r="F319">
        <v>685510</v>
      </c>
      <c r="G319">
        <v>689265</v>
      </c>
      <c r="H319">
        <v>691792</v>
      </c>
      <c r="I319">
        <v>694146</v>
      </c>
      <c r="J319">
        <v>697782</v>
      </c>
      <c r="K319">
        <v>703752</v>
      </c>
      <c r="L319">
        <v>712396</v>
      </c>
      <c r="M319">
        <v>723434</v>
      </c>
      <c r="N319">
        <v>736531</v>
      </c>
      <c r="O319">
        <v>751100</v>
      </c>
      <c r="P319">
        <v>766663</v>
      </c>
      <c r="Q319">
        <v>783189</v>
      </c>
      <c r="R319">
        <v>800707</v>
      </c>
      <c r="S319">
        <v>818858</v>
      </c>
      <c r="T319">
        <v>837205</v>
      </c>
      <c r="U319">
        <v>855424</v>
      </c>
      <c r="V319">
        <v>873277</v>
      </c>
      <c r="W319">
        <v>890758</v>
      </c>
      <c r="X319">
        <v>908059</v>
      </c>
      <c r="Y319">
        <v>925504</v>
      </c>
      <c r="Z319">
        <v>943294</v>
      </c>
      <c r="AA319">
        <v>961482</v>
      </c>
      <c r="AB319">
        <v>979874</v>
      </c>
      <c r="AC319">
        <v>998134</v>
      </c>
      <c r="AD319">
        <v>1015806</v>
      </c>
      <c r="AE319">
        <v>1032562</v>
      </c>
      <c r="AF319">
        <v>1048272</v>
      </c>
      <c r="AG319">
        <v>1063027</v>
      </c>
      <c r="AH319">
        <v>1077001</v>
      </c>
      <c r="AI319">
        <v>1090473</v>
      </c>
      <c r="AJ319">
        <v>1103647</v>
      </c>
      <c r="AK319">
        <v>1116564</v>
      </c>
    </row>
    <row r="320" spans="1:37" hidden="1">
      <c r="A320" t="s">
        <v>4790</v>
      </c>
      <c r="B320" t="s">
        <v>1395</v>
      </c>
      <c r="C320" t="s">
        <v>4889</v>
      </c>
      <c r="D320" t="s">
        <v>4890</v>
      </c>
      <c r="E320" t="str">
        <f t="shared" si="4"/>
        <v>CZE.NY.GDP.DEFL.ZS</v>
      </c>
      <c r="F320" t="s">
        <v>1768</v>
      </c>
      <c r="G320" t="s">
        <v>1768</v>
      </c>
      <c r="H320" t="s">
        <v>1768</v>
      </c>
      <c r="I320" t="s">
        <v>1768</v>
      </c>
      <c r="J320" t="s">
        <v>1768</v>
      </c>
      <c r="K320" t="s">
        <v>1768</v>
      </c>
      <c r="L320" t="s">
        <v>1768</v>
      </c>
      <c r="M320" t="s">
        <v>1768</v>
      </c>
      <c r="N320" t="s">
        <v>1768</v>
      </c>
      <c r="O320" t="s">
        <v>1768</v>
      </c>
      <c r="P320">
        <v>28.46214935214072</v>
      </c>
      <c r="Q320">
        <v>38.763281006201453</v>
      </c>
      <c r="R320">
        <v>43.553361443252378</v>
      </c>
      <c r="S320">
        <v>52.703401311710273</v>
      </c>
      <c r="T320">
        <v>59.771183192842656</v>
      </c>
      <c r="U320">
        <v>65.878760908373962</v>
      </c>
      <c r="V320">
        <v>72.382199544482035</v>
      </c>
      <c r="W320">
        <v>78.116508113462075</v>
      </c>
      <c r="X320">
        <v>85.639838638857029</v>
      </c>
      <c r="Y320">
        <v>87.797790248462221</v>
      </c>
      <c r="Z320">
        <v>89.00248142460751</v>
      </c>
      <c r="AA320">
        <v>93.131657370199704</v>
      </c>
      <c r="AB320">
        <v>95.602058799326642</v>
      </c>
      <c r="AC320">
        <v>96.458935355349823</v>
      </c>
      <c r="AD320">
        <v>100.35002252518453</v>
      </c>
      <c r="AE320">
        <v>100</v>
      </c>
      <c r="AF320">
        <v>100.53328295572619</v>
      </c>
      <c r="AG320">
        <v>103.87122097087665</v>
      </c>
      <c r="AH320">
        <v>105.86098592045209</v>
      </c>
      <c r="AI320">
        <v>107.92482488165496</v>
      </c>
      <c r="AJ320">
        <v>106.05927034679064</v>
      </c>
      <c r="AK320">
        <v>105.27434177126685</v>
      </c>
    </row>
    <row r="321" spans="1:37" hidden="1">
      <c r="A321" t="s">
        <v>4790</v>
      </c>
      <c r="B321" t="s">
        <v>1395</v>
      </c>
      <c r="C321" t="s">
        <v>4891</v>
      </c>
      <c r="D321" t="s">
        <v>4892</v>
      </c>
      <c r="E321" t="str">
        <f t="shared" si="4"/>
        <v>CZE.NY.GDP.MKTP.KD</v>
      </c>
      <c r="F321" t="s">
        <v>1768</v>
      </c>
      <c r="G321" t="s">
        <v>1768</v>
      </c>
      <c r="H321" t="s">
        <v>1768</v>
      </c>
      <c r="I321" t="s">
        <v>1768</v>
      </c>
      <c r="J321" t="s">
        <v>1768</v>
      </c>
      <c r="K321" t="s">
        <v>1768</v>
      </c>
      <c r="L321" t="s">
        <v>1768</v>
      </c>
      <c r="M321" t="s">
        <v>1768</v>
      </c>
      <c r="N321" t="s">
        <v>1768</v>
      </c>
      <c r="O321" t="s">
        <v>1768</v>
      </c>
      <c r="P321">
        <v>56341410900.23745</v>
      </c>
      <c r="Q321">
        <v>49797388500.360771</v>
      </c>
      <c r="R321">
        <v>49545143638.007851</v>
      </c>
      <c r="S321">
        <v>49575814187.614326</v>
      </c>
      <c r="T321">
        <v>50676144450.175804</v>
      </c>
      <c r="U321">
        <v>53685084744.585815</v>
      </c>
      <c r="V321">
        <v>56122215303.681992</v>
      </c>
      <c r="W321">
        <v>55643759658.698051</v>
      </c>
      <c r="X321">
        <v>55512454162.142311</v>
      </c>
      <c r="Y321">
        <v>56444667842.905548</v>
      </c>
      <c r="Z321">
        <v>58807244367.866722</v>
      </c>
      <c r="AA321">
        <v>60628710341.953201</v>
      </c>
      <c r="AB321">
        <v>61931803246.654968</v>
      </c>
      <c r="AC321">
        <v>64264262985.788635</v>
      </c>
      <c r="AD321">
        <v>67312054039.140617</v>
      </c>
      <c r="AE321">
        <v>71857267364.857758</v>
      </c>
      <c r="AF321">
        <v>76901921232.268646</v>
      </c>
      <c r="AG321">
        <v>81312346952.19577</v>
      </c>
      <c r="AH321">
        <v>83832217961.176392</v>
      </c>
      <c r="AI321">
        <v>79896120087.8694</v>
      </c>
      <c r="AJ321">
        <v>82084475849.486938</v>
      </c>
      <c r="AK321">
        <v>83442890476.394058</v>
      </c>
    </row>
    <row r="322" spans="1:37" hidden="1">
      <c r="A322" t="s">
        <v>4790</v>
      </c>
      <c r="B322" t="s">
        <v>1395</v>
      </c>
      <c r="C322" t="s">
        <v>4893</v>
      </c>
      <c r="D322" t="s">
        <v>4894</v>
      </c>
      <c r="E322" t="str">
        <f t="shared" si="4"/>
        <v>CZE.NY.GDP.MKTP.CD</v>
      </c>
      <c r="F322" t="s">
        <v>1768</v>
      </c>
      <c r="G322" t="s">
        <v>1768</v>
      </c>
      <c r="H322" t="s">
        <v>1768</v>
      </c>
      <c r="I322" t="s">
        <v>1768</v>
      </c>
      <c r="J322" t="s">
        <v>1768</v>
      </c>
      <c r="K322" t="s">
        <v>1768</v>
      </c>
      <c r="L322" t="s">
        <v>1768</v>
      </c>
      <c r="M322" t="s">
        <v>1768</v>
      </c>
      <c r="N322" t="s">
        <v>1768</v>
      </c>
      <c r="O322" t="s">
        <v>1768</v>
      </c>
      <c r="P322">
        <v>38734054435.035591</v>
      </c>
      <c r="Q322">
        <v>28397387189.528778</v>
      </c>
      <c r="R322">
        <v>33100268156.466473</v>
      </c>
      <c r="S322">
        <v>38865101399.021667</v>
      </c>
      <c r="T322">
        <v>45631394733.503761</v>
      </c>
      <c r="U322">
        <v>57787339864.35569</v>
      </c>
      <c r="V322">
        <v>64894609844.600861</v>
      </c>
      <c r="W322">
        <v>59463982354.626846</v>
      </c>
      <c r="X322">
        <v>63863336207.386078</v>
      </c>
      <c r="Y322">
        <v>62165739783.18882</v>
      </c>
      <c r="Z322">
        <v>58807244367.866722</v>
      </c>
      <c r="AA322">
        <v>64375288106.776917</v>
      </c>
      <c r="AB322">
        <v>78425201660.629868</v>
      </c>
      <c r="AC322">
        <v>95292530752.596695</v>
      </c>
      <c r="AD322">
        <v>113976672924.83389</v>
      </c>
      <c r="AE322">
        <v>130052420701.16861</v>
      </c>
      <c r="AF322">
        <v>148345088495.57523</v>
      </c>
      <c r="AG322">
        <v>180511237062.59241</v>
      </c>
      <c r="AH322">
        <v>225448799062.68307</v>
      </c>
      <c r="AI322">
        <v>196181794333.68311</v>
      </c>
      <c r="AJ322">
        <v>197656387434.55496</v>
      </c>
      <c r="AK322">
        <v>215215310734.46329</v>
      </c>
    </row>
    <row r="323" spans="1:37">
      <c r="A323" t="s">
        <v>4790</v>
      </c>
      <c r="B323" t="s">
        <v>1395</v>
      </c>
      <c r="C323" t="s">
        <v>4895</v>
      </c>
      <c r="D323" t="s">
        <v>4896</v>
      </c>
      <c r="E323" t="str">
        <f t="shared" ref="E323:E386" si="5">CONCATENATE(B323,".",D323)</f>
        <v>CZE.SL.TLF.TERT.ZS</v>
      </c>
      <c r="F323" t="s">
        <v>1768</v>
      </c>
      <c r="G323" t="s">
        <v>1768</v>
      </c>
      <c r="H323" t="s">
        <v>1768</v>
      </c>
      <c r="I323" t="s">
        <v>1768</v>
      </c>
      <c r="J323" t="s">
        <v>1768</v>
      </c>
      <c r="K323" t="s">
        <v>1768</v>
      </c>
      <c r="L323" t="s">
        <v>1768</v>
      </c>
      <c r="M323" t="s">
        <v>1768</v>
      </c>
      <c r="N323" t="s">
        <v>1768</v>
      </c>
      <c r="O323" t="s">
        <v>1768</v>
      </c>
      <c r="P323" t="s">
        <v>1768</v>
      </c>
      <c r="Q323">
        <v>9.6000003814697266</v>
      </c>
      <c r="R323" t="s">
        <v>1768</v>
      </c>
      <c r="S323">
        <v>10.399999618530273</v>
      </c>
      <c r="T323">
        <v>9.8999996185302734</v>
      </c>
      <c r="U323">
        <v>10.5</v>
      </c>
      <c r="V323">
        <v>10.399999618530273</v>
      </c>
      <c r="W323">
        <v>10.699999809265137</v>
      </c>
      <c r="X323">
        <v>10.699999809265137</v>
      </c>
      <c r="Y323">
        <v>11.199999809265137</v>
      </c>
      <c r="Z323">
        <v>11.800000190734863</v>
      </c>
      <c r="AA323">
        <v>12.199999809265137</v>
      </c>
      <c r="AB323">
        <v>12.399999618530273</v>
      </c>
      <c r="AC323">
        <v>12.5</v>
      </c>
      <c r="AD323">
        <v>13.100000381469727</v>
      </c>
      <c r="AE323">
        <v>13.699999809265137</v>
      </c>
      <c r="AF323">
        <v>14.100000381469727</v>
      </c>
      <c r="AG323">
        <v>14.399999618530273</v>
      </c>
      <c r="AH323">
        <v>15.300000190734863</v>
      </c>
      <c r="AI323">
        <v>16.299999237060547</v>
      </c>
      <c r="AJ323">
        <v>17.5</v>
      </c>
      <c r="AK323" t="s">
        <v>1768</v>
      </c>
    </row>
    <row r="324" spans="1:37" hidden="1">
      <c r="A324" t="s">
        <v>4790</v>
      </c>
      <c r="B324" t="s">
        <v>1395</v>
      </c>
      <c r="C324" t="s">
        <v>4897</v>
      </c>
      <c r="D324" t="s">
        <v>4898</v>
      </c>
      <c r="E324" t="str">
        <f t="shared" si="5"/>
        <v>CZE.SP.DYN.LE00.IN</v>
      </c>
      <c r="F324">
        <v>70.278048780487808</v>
      </c>
      <c r="G324">
        <v>70.722195121951231</v>
      </c>
      <c r="H324">
        <v>70.807804878048785</v>
      </c>
      <c r="I324">
        <v>70.591463414634148</v>
      </c>
      <c r="J324">
        <v>70.837560975609762</v>
      </c>
      <c r="K324">
        <v>71.046341463414635</v>
      </c>
      <c r="L324">
        <v>70.997317073170734</v>
      </c>
      <c r="M324">
        <v>71.445609756097568</v>
      </c>
      <c r="N324">
        <v>71.64146341463416</v>
      </c>
      <c r="O324">
        <v>71.675609756097572</v>
      </c>
      <c r="P324">
        <v>71.383902439024411</v>
      </c>
      <c r="Q324">
        <v>71.898292682926837</v>
      </c>
      <c r="R324">
        <v>72.271707317073179</v>
      </c>
      <c r="S324">
        <v>72.767804878048793</v>
      </c>
      <c r="T324">
        <v>72.972682926829265</v>
      </c>
      <c r="U324">
        <v>73.074878048780505</v>
      </c>
      <c r="V324">
        <v>73.714634146341467</v>
      </c>
      <c r="W324">
        <v>73.824878048780505</v>
      </c>
      <c r="X324">
        <v>74.514634146341464</v>
      </c>
      <c r="Y324">
        <v>74.668292682926833</v>
      </c>
      <c r="Z324">
        <v>74.968292682926844</v>
      </c>
      <c r="AA324">
        <v>75.17317073170733</v>
      </c>
      <c r="AB324">
        <v>75.221951219512192</v>
      </c>
      <c r="AC324">
        <v>75.170731707317088</v>
      </c>
      <c r="AD324">
        <v>75.721951219512206</v>
      </c>
      <c r="AE324">
        <v>75.924390243902451</v>
      </c>
      <c r="AF324">
        <v>76.524390243902445</v>
      </c>
      <c r="AG324">
        <v>76.724390243902462</v>
      </c>
      <c r="AH324">
        <v>76.975609756097569</v>
      </c>
      <c r="AI324">
        <v>77.078048780487805</v>
      </c>
      <c r="AJ324">
        <v>77.424390243902451</v>
      </c>
      <c r="AK324" t="s">
        <v>1768</v>
      </c>
    </row>
    <row r="325" spans="1:37" hidden="1">
      <c r="A325" t="s">
        <v>4790</v>
      </c>
      <c r="B325" t="s">
        <v>1395</v>
      </c>
      <c r="C325" t="s">
        <v>1688</v>
      </c>
      <c r="D325" t="s">
        <v>1689</v>
      </c>
      <c r="E325" t="str">
        <f t="shared" si="5"/>
        <v>CZE.SP.POP.TOTL</v>
      </c>
      <c r="F325">
        <v>10304193</v>
      </c>
      <c r="G325">
        <v>10300591</v>
      </c>
      <c r="H325">
        <v>10314826</v>
      </c>
      <c r="I325">
        <v>10323856</v>
      </c>
      <c r="J325">
        <v>10330213</v>
      </c>
      <c r="K325">
        <v>10337118</v>
      </c>
      <c r="L325">
        <v>10342227</v>
      </c>
      <c r="M325">
        <v>10347318</v>
      </c>
      <c r="N325">
        <v>10355276</v>
      </c>
      <c r="O325">
        <v>10361068</v>
      </c>
      <c r="P325">
        <v>10333355</v>
      </c>
      <c r="Q325">
        <v>10308578</v>
      </c>
      <c r="R325">
        <v>10319123</v>
      </c>
      <c r="S325">
        <v>10329855</v>
      </c>
      <c r="T325">
        <v>10333587</v>
      </c>
      <c r="U325">
        <v>10327253</v>
      </c>
      <c r="V325">
        <v>10315241</v>
      </c>
      <c r="W325">
        <v>10304131</v>
      </c>
      <c r="X325">
        <v>10294373</v>
      </c>
      <c r="Y325">
        <v>10283860</v>
      </c>
      <c r="Z325">
        <v>10272322</v>
      </c>
      <c r="AA325">
        <v>10236491</v>
      </c>
      <c r="AB325">
        <v>10204853</v>
      </c>
      <c r="AC325">
        <v>10207362</v>
      </c>
      <c r="AD325">
        <v>10216016</v>
      </c>
      <c r="AE325">
        <v>10235828</v>
      </c>
      <c r="AF325">
        <v>10269134</v>
      </c>
      <c r="AG325">
        <v>10334160</v>
      </c>
      <c r="AH325">
        <v>10424336</v>
      </c>
      <c r="AI325">
        <v>10487178</v>
      </c>
      <c r="AJ325">
        <v>10519792</v>
      </c>
      <c r="AK325">
        <v>10546000</v>
      </c>
    </row>
    <row r="326" spans="1:37" hidden="1">
      <c r="A326" t="s">
        <v>4142</v>
      </c>
      <c r="B326" t="s">
        <v>1396</v>
      </c>
      <c r="C326" t="s">
        <v>4889</v>
      </c>
      <c r="D326" t="s">
        <v>4890</v>
      </c>
      <c r="E326" t="str">
        <f t="shared" si="5"/>
        <v>DNK.NY.GDP.DEFL.ZS</v>
      </c>
      <c r="F326">
        <v>42.941610912030768</v>
      </c>
      <c r="G326">
        <v>47.427477270246058</v>
      </c>
      <c r="H326">
        <v>52.217359313299774</v>
      </c>
      <c r="I326">
        <v>56.082773578155674</v>
      </c>
      <c r="J326">
        <v>59.438442595397248</v>
      </c>
      <c r="K326">
        <v>61.996325745815419</v>
      </c>
      <c r="L326">
        <v>63.6490921536057</v>
      </c>
      <c r="M326">
        <v>66.701536378356124</v>
      </c>
      <c r="N326">
        <v>69.324844047014452</v>
      </c>
      <c r="O326">
        <v>72.758556481544019</v>
      </c>
      <c r="P326">
        <v>74.820435866900922</v>
      </c>
      <c r="Q326">
        <v>76.82216550324425</v>
      </c>
      <c r="R326">
        <v>78.111039599396548</v>
      </c>
      <c r="S326">
        <v>78.630728116114994</v>
      </c>
      <c r="T326">
        <v>79.836509812189774</v>
      </c>
      <c r="U326">
        <v>80.839921026966593</v>
      </c>
      <c r="V326">
        <v>82.462475104843008</v>
      </c>
      <c r="W326">
        <v>84.102162174681965</v>
      </c>
      <c r="X326">
        <v>85.100820061184621</v>
      </c>
      <c r="Y326">
        <v>86.531578846034535</v>
      </c>
      <c r="Z326">
        <v>89.126282604518011</v>
      </c>
      <c r="AA326">
        <v>91.351062607382431</v>
      </c>
      <c r="AB326">
        <v>93.454991064590246</v>
      </c>
      <c r="AC326">
        <v>94.993330001159705</v>
      </c>
      <c r="AD326">
        <v>97.202618712190272</v>
      </c>
      <c r="AE326">
        <v>100</v>
      </c>
      <c r="AF326">
        <v>102.12459801942025</v>
      </c>
      <c r="AG326">
        <v>104.45185180621191</v>
      </c>
      <c r="AH326">
        <v>108.87195334002364</v>
      </c>
      <c r="AI326">
        <v>109.9905166887812</v>
      </c>
      <c r="AJ326">
        <v>114.23534206513828</v>
      </c>
      <c r="AK326">
        <v>115.15888133615675</v>
      </c>
    </row>
    <row r="327" spans="1:37" hidden="1">
      <c r="A327" t="s">
        <v>4142</v>
      </c>
      <c r="B327" t="s">
        <v>1396</v>
      </c>
      <c r="C327" t="s">
        <v>4891</v>
      </c>
      <c r="D327" t="s">
        <v>4892</v>
      </c>
      <c r="E327" t="str">
        <f t="shared" si="5"/>
        <v>DNK.NY.GDP.MKTP.KD</v>
      </c>
      <c r="F327">
        <v>100879727995.869</v>
      </c>
      <c r="G327">
        <v>99985021834.430771</v>
      </c>
      <c r="H327">
        <v>103698448292.08148</v>
      </c>
      <c r="I327">
        <v>106448383103.53738</v>
      </c>
      <c r="J327">
        <v>110882572572.32458</v>
      </c>
      <c r="K327">
        <v>115344969038.45798</v>
      </c>
      <c r="L327">
        <v>121053669413.65242</v>
      </c>
      <c r="M327">
        <v>121404648586.77199</v>
      </c>
      <c r="N327">
        <v>121231447725.87404</v>
      </c>
      <c r="O327">
        <v>121925983178.07452</v>
      </c>
      <c r="P327">
        <v>123885874634.03479</v>
      </c>
      <c r="Q327">
        <v>125496920043.75954</v>
      </c>
      <c r="R327">
        <v>127976062127.95988</v>
      </c>
      <c r="S327">
        <v>127861389126.37793</v>
      </c>
      <c r="T327">
        <v>134926238386.33917</v>
      </c>
      <c r="U327">
        <v>139061964293.39249</v>
      </c>
      <c r="V327">
        <v>143003738460.2702</v>
      </c>
      <c r="W327">
        <v>147577647548.36835</v>
      </c>
      <c r="X327">
        <v>150765998042.35239</v>
      </c>
      <c r="Y327">
        <v>154626288220.60599</v>
      </c>
      <c r="Z327">
        <v>160082517845.87598</v>
      </c>
      <c r="AA327">
        <v>161210834023.94138</v>
      </c>
      <c r="AB327">
        <v>161961831921.80154</v>
      </c>
      <c r="AC327">
        <v>162583491905.37747</v>
      </c>
      <c r="AD327">
        <v>166317200731.88486</v>
      </c>
      <c r="AE327">
        <v>170383902312.98596</v>
      </c>
      <c r="AF327">
        <v>176167942355.27814</v>
      </c>
      <c r="AG327">
        <v>178957142593.75583</v>
      </c>
      <c r="AH327">
        <v>177554383049.40445</v>
      </c>
      <c r="AI327">
        <v>167196323656.51257</v>
      </c>
      <c r="AJ327">
        <v>169362540761.39606</v>
      </c>
      <c r="AK327">
        <v>171051872547.20081</v>
      </c>
    </row>
    <row r="328" spans="1:37" hidden="1">
      <c r="A328" t="s">
        <v>4142</v>
      </c>
      <c r="B328" t="s">
        <v>1396</v>
      </c>
      <c r="C328" t="s">
        <v>4893</v>
      </c>
      <c r="D328" t="s">
        <v>4894</v>
      </c>
      <c r="E328" t="str">
        <f t="shared" si="5"/>
        <v>DNK.NY.GDP.MKTP.CD</v>
      </c>
      <c r="F328">
        <v>69709363189.552689</v>
      </c>
      <c r="G328">
        <v>60373978718.027908</v>
      </c>
      <c r="H328">
        <v>58937160962.027748</v>
      </c>
      <c r="I328">
        <v>59204811372.33461</v>
      </c>
      <c r="J328">
        <v>57714597454.763145</v>
      </c>
      <c r="K328">
        <v>61203805065.871429</v>
      </c>
      <c r="L328">
        <v>86365467803.732544</v>
      </c>
      <c r="M328">
        <v>107366343581.42186</v>
      </c>
      <c r="N328">
        <v>113230780658.09999</v>
      </c>
      <c r="O328">
        <v>110058411534.56813</v>
      </c>
      <c r="P328">
        <v>135838154025.14301</v>
      </c>
      <c r="Q328">
        <v>136693973266.6302</v>
      </c>
      <c r="R328">
        <v>150195490465.69806</v>
      </c>
      <c r="S328">
        <v>140626629034.99435</v>
      </c>
      <c r="T328">
        <v>153593214476.6217</v>
      </c>
      <c r="U328">
        <v>181983614165.3577</v>
      </c>
      <c r="V328">
        <v>184435821822.13254</v>
      </c>
      <c r="W328">
        <v>170435460670.75479</v>
      </c>
      <c r="X328">
        <v>173653145893.02771</v>
      </c>
      <c r="Y328">
        <v>173944697686.41953</v>
      </c>
      <c r="Z328">
        <v>160082517845.87598</v>
      </c>
      <c r="AA328">
        <v>160476161868.6019</v>
      </c>
      <c r="AB328">
        <v>173880831443.88007</v>
      </c>
      <c r="AC328">
        <v>212621855882.93335</v>
      </c>
      <c r="AD328">
        <v>244727978020.58401</v>
      </c>
      <c r="AE328">
        <v>257675536234.49411</v>
      </c>
      <c r="AF328">
        <v>274376889678.11151</v>
      </c>
      <c r="AG328">
        <v>311417601998.64062</v>
      </c>
      <c r="AH328">
        <v>343881383958.43182</v>
      </c>
      <c r="AI328">
        <v>311113494637.99719</v>
      </c>
      <c r="AJ328">
        <v>312214946619.2171</v>
      </c>
      <c r="AK328">
        <v>332677281191.80634</v>
      </c>
    </row>
    <row r="329" spans="1:37">
      <c r="A329" t="s">
        <v>4142</v>
      </c>
      <c r="B329" t="s">
        <v>1396</v>
      </c>
      <c r="C329" t="s">
        <v>4895</v>
      </c>
      <c r="D329" t="s">
        <v>4896</v>
      </c>
      <c r="E329" t="str">
        <f t="shared" si="5"/>
        <v>DNK.SL.TLF.TERT.ZS</v>
      </c>
      <c r="F329" t="s">
        <v>1768</v>
      </c>
      <c r="G329" t="s">
        <v>1768</v>
      </c>
      <c r="H329" t="s">
        <v>1768</v>
      </c>
      <c r="I329" t="s">
        <v>1768</v>
      </c>
      <c r="J329" t="s">
        <v>1768</v>
      </c>
      <c r="K329" t="s">
        <v>1768</v>
      </c>
      <c r="L329" t="s">
        <v>1768</v>
      </c>
      <c r="M329" t="s">
        <v>1768</v>
      </c>
      <c r="N329" t="s">
        <v>1768</v>
      </c>
      <c r="O329" t="s">
        <v>1768</v>
      </c>
      <c r="P329" t="s">
        <v>1768</v>
      </c>
      <c r="Q329" t="s">
        <v>1768</v>
      </c>
      <c r="R329">
        <v>17.5</v>
      </c>
      <c r="S329">
        <v>22</v>
      </c>
      <c r="T329">
        <v>24.5</v>
      </c>
      <c r="U329">
        <v>25.5</v>
      </c>
      <c r="V329">
        <v>26.299999237060547</v>
      </c>
      <c r="W329">
        <v>23.899999618530273</v>
      </c>
      <c r="X329">
        <v>24.100000381469727</v>
      </c>
      <c r="Y329">
        <v>24.799999237060547</v>
      </c>
      <c r="Z329">
        <v>24</v>
      </c>
      <c r="AA329">
        <v>27</v>
      </c>
      <c r="AB329">
        <v>28</v>
      </c>
      <c r="AC329">
        <v>30.5</v>
      </c>
      <c r="AD329">
        <v>30.700000762939453</v>
      </c>
      <c r="AE329">
        <v>31.799999237060547</v>
      </c>
      <c r="AF329">
        <v>32.599998474121094</v>
      </c>
      <c r="AG329">
        <v>29.5</v>
      </c>
      <c r="AH329">
        <v>29.299999237060547</v>
      </c>
      <c r="AI329">
        <v>31.100000381469727</v>
      </c>
      <c r="AJ329">
        <v>30.799999237060547</v>
      </c>
      <c r="AK329" t="s">
        <v>1768</v>
      </c>
    </row>
    <row r="330" spans="1:37" hidden="1">
      <c r="A330" t="s">
        <v>4142</v>
      </c>
      <c r="B330" t="s">
        <v>1396</v>
      </c>
      <c r="C330" t="s">
        <v>4897</v>
      </c>
      <c r="D330" t="s">
        <v>4898</v>
      </c>
      <c r="E330" t="str">
        <f t="shared" si="5"/>
        <v>DNK.SP.DYN.LE00.IN</v>
      </c>
      <c r="F330">
        <v>74.101707317073178</v>
      </c>
      <c r="G330">
        <v>74.230487804878067</v>
      </c>
      <c r="H330">
        <v>74.551219512195118</v>
      </c>
      <c r="I330">
        <v>74.420487804878064</v>
      </c>
      <c r="J330">
        <v>74.562195121951234</v>
      </c>
      <c r="K330">
        <v>74.427560975609765</v>
      </c>
      <c r="L330">
        <v>74.579756097560974</v>
      </c>
      <c r="M330">
        <v>74.691219512195133</v>
      </c>
      <c r="N330">
        <v>74.771707317073179</v>
      </c>
      <c r="O330">
        <v>74.799756097560973</v>
      </c>
      <c r="P330">
        <v>74.805365853658543</v>
      </c>
      <c r="Q330">
        <v>75.157804878048793</v>
      </c>
      <c r="R330">
        <v>75.194146341463423</v>
      </c>
      <c r="S330">
        <v>75.116829268292705</v>
      </c>
      <c r="T330">
        <v>75.375121951219526</v>
      </c>
      <c r="U330">
        <v>75.212682926829274</v>
      </c>
      <c r="V330">
        <v>75.591463414634163</v>
      </c>
      <c r="W330">
        <v>75.945121951219519</v>
      </c>
      <c r="X330">
        <v>76.139024390243918</v>
      </c>
      <c r="Y330">
        <v>76.341463414634148</v>
      </c>
      <c r="Z330">
        <v>76.592682926829269</v>
      </c>
      <c r="AA330">
        <v>76.792682926829286</v>
      </c>
      <c r="AB330">
        <v>76.895121951219508</v>
      </c>
      <c r="AC330">
        <v>77.143902439024401</v>
      </c>
      <c r="AD330">
        <v>77.492682926829275</v>
      </c>
      <c r="AE330">
        <v>77.84390243902439</v>
      </c>
      <c r="AF330">
        <v>78.095121951219539</v>
      </c>
      <c r="AG330">
        <v>78.195121951219519</v>
      </c>
      <c r="AH330">
        <v>78.44634146341464</v>
      </c>
      <c r="AI330">
        <v>78.597560975609767</v>
      </c>
      <c r="AJ330">
        <v>79.099999999999994</v>
      </c>
      <c r="AK330" t="s">
        <v>1768</v>
      </c>
    </row>
    <row r="331" spans="1:37" hidden="1">
      <c r="A331" t="s">
        <v>4142</v>
      </c>
      <c r="B331" t="s">
        <v>1396</v>
      </c>
      <c r="C331" t="s">
        <v>1688</v>
      </c>
      <c r="D331" t="s">
        <v>1689</v>
      </c>
      <c r="E331" t="str">
        <f t="shared" si="5"/>
        <v>DNK.SP.POP.TOTL</v>
      </c>
      <c r="F331">
        <v>5123027</v>
      </c>
      <c r="G331">
        <v>5121572</v>
      </c>
      <c r="H331">
        <v>5117810</v>
      </c>
      <c r="I331">
        <v>5114297</v>
      </c>
      <c r="J331">
        <v>5111619</v>
      </c>
      <c r="K331">
        <v>5113691</v>
      </c>
      <c r="L331">
        <v>5120534</v>
      </c>
      <c r="M331">
        <v>5127024</v>
      </c>
      <c r="N331">
        <v>5129516</v>
      </c>
      <c r="O331">
        <v>5132594</v>
      </c>
      <c r="P331">
        <v>5140939</v>
      </c>
      <c r="Q331">
        <v>5154298</v>
      </c>
      <c r="R331">
        <v>5171370</v>
      </c>
      <c r="S331">
        <v>5188628</v>
      </c>
      <c r="T331">
        <v>5206180</v>
      </c>
      <c r="U331">
        <v>5233373</v>
      </c>
      <c r="V331">
        <v>5263074</v>
      </c>
      <c r="W331">
        <v>5284991</v>
      </c>
      <c r="X331">
        <v>5304219</v>
      </c>
      <c r="Y331">
        <v>5321799</v>
      </c>
      <c r="Z331">
        <v>5339616</v>
      </c>
      <c r="AA331">
        <v>5358783</v>
      </c>
      <c r="AB331">
        <v>5375931</v>
      </c>
      <c r="AC331">
        <v>5390574</v>
      </c>
      <c r="AD331">
        <v>5404523</v>
      </c>
      <c r="AE331">
        <v>5419432</v>
      </c>
      <c r="AF331">
        <v>5437272</v>
      </c>
      <c r="AG331">
        <v>5461438</v>
      </c>
      <c r="AH331">
        <v>5493621</v>
      </c>
      <c r="AI331">
        <v>5523095</v>
      </c>
      <c r="AJ331">
        <v>5547683</v>
      </c>
      <c r="AK331">
        <v>5574000</v>
      </c>
    </row>
    <row r="332" spans="1:37" hidden="1">
      <c r="A332" t="s">
        <v>4067</v>
      </c>
      <c r="B332" t="s">
        <v>1397</v>
      </c>
      <c r="C332" t="s">
        <v>4889</v>
      </c>
      <c r="D332" t="s">
        <v>4890</v>
      </c>
      <c r="E332" t="str">
        <f t="shared" si="5"/>
        <v>DJI.NY.GDP.DEFL.ZS</v>
      </c>
      <c r="F332" t="s">
        <v>1768</v>
      </c>
      <c r="G332" t="s">
        <v>1768</v>
      </c>
      <c r="H332" t="s">
        <v>1768</v>
      </c>
      <c r="I332" t="s">
        <v>1768</v>
      </c>
      <c r="J332" t="s">
        <v>1768</v>
      </c>
      <c r="K332" t="s">
        <v>1768</v>
      </c>
      <c r="L332" t="s">
        <v>1768</v>
      </c>
      <c r="M332" t="s">
        <v>1768</v>
      </c>
      <c r="N332" t="s">
        <v>1768</v>
      </c>
      <c r="O332" t="s">
        <v>1768</v>
      </c>
      <c r="P332">
        <v>99.999998091233564</v>
      </c>
      <c r="Q332">
        <v>106.80004082476091</v>
      </c>
      <c r="R332">
        <v>110.43121141454878</v>
      </c>
      <c r="S332">
        <v>115.29017120765943</v>
      </c>
      <c r="T332">
        <v>122.78403776917672</v>
      </c>
      <c r="U332">
        <v>128.78332451361948</v>
      </c>
      <c r="V332">
        <v>133.30723030092639</v>
      </c>
      <c r="W332">
        <v>136.66642935691937</v>
      </c>
      <c r="X332">
        <v>139.67931702679149</v>
      </c>
      <c r="Y332">
        <v>142.49865404300959</v>
      </c>
      <c r="Z332">
        <v>145.91862174004189</v>
      </c>
      <c r="AA332">
        <v>148.48635871419978</v>
      </c>
      <c r="AB332">
        <v>149.4255714592679</v>
      </c>
      <c r="AC332">
        <v>152.36661429378796</v>
      </c>
      <c r="AD332">
        <v>157.13805628863312</v>
      </c>
      <c r="AE332">
        <v>162.09097204677855</v>
      </c>
      <c r="AF332">
        <v>167.76550030693679</v>
      </c>
      <c r="AG332">
        <v>176.0349983645624</v>
      </c>
      <c r="AH332">
        <v>192.79996466782231</v>
      </c>
      <c r="AI332">
        <v>196.05140014932121</v>
      </c>
      <c r="AJ332" t="s">
        <v>1768</v>
      </c>
      <c r="AK332" t="s">
        <v>1768</v>
      </c>
    </row>
    <row r="333" spans="1:37" hidden="1">
      <c r="A333" t="s">
        <v>4067</v>
      </c>
      <c r="B333" t="s">
        <v>1397</v>
      </c>
      <c r="C333" t="s">
        <v>4891</v>
      </c>
      <c r="D333" t="s">
        <v>4892</v>
      </c>
      <c r="E333" t="str">
        <f t="shared" si="5"/>
        <v>DJI.NY.GDP.MKTP.KD</v>
      </c>
      <c r="F333" t="s">
        <v>1768</v>
      </c>
      <c r="G333" t="s">
        <v>1768</v>
      </c>
      <c r="H333" t="s">
        <v>1768</v>
      </c>
      <c r="I333" t="s">
        <v>1768</v>
      </c>
      <c r="J333" t="s">
        <v>1768</v>
      </c>
      <c r="K333" t="s">
        <v>1768</v>
      </c>
      <c r="L333" t="s">
        <v>1768</v>
      </c>
      <c r="M333" t="s">
        <v>1768</v>
      </c>
      <c r="N333" t="s">
        <v>1768</v>
      </c>
      <c r="O333" t="s">
        <v>1768</v>
      </c>
      <c r="P333">
        <v>660030923.30471492</v>
      </c>
      <c r="Q333">
        <v>631797330.46987283</v>
      </c>
      <c r="R333">
        <v>631683815.33288229</v>
      </c>
      <c r="S333">
        <v>589860779.81953371</v>
      </c>
      <c r="T333">
        <v>584331764.28360176</v>
      </c>
      <c r="U333">
        <v>563948745.77565682</v>
      </c>
      <c r="V333">
        <v>540739442.02314782</v>
      </c>
      <c r="W333">
        <v>536706216.85510409</v>
      </c>
      <c r="X333">
        <v>537239587.72766018</v>
      </c>
      <c r="Y333">
        <v>548946071.65163398</v>
      </c>
      <c r="Z333">
        <v>551230861.85650539</v>
      </c>
      <c r="AA333">
        <v>562518771.06911898</v>
      </c>
      <c r="AB333">
        <v>577248676.08962739</v>
      </c>
      <c r="AC333">
        <v>595720398.94307697</v>
      </c>
      <c r="AD333">
        <v>618515497.55930793</v>
      </c>
      <c r="AE333">
        <v>638119971.92002273</v>
      </c>
      <c r="AF333">
        <v>668748867.0852859</v>
      </c>
      <c r="AG333">
        <v>702855469.83387136</v>
      </c>
      <c r="AH333">
        <v>743620824.3468051</v>
      </c>
      <c r="AI333">
        <v>780798170.81902325</v>
      </c>
      <c r="AJ333" t="s">
        <v>1768</v>
      </c>
      <c r="AK333" t="s">
        <v>1768</v>
      </c>
    </row>
    <row r="334" spans="1:37" hidden="1">
      <c r="A334" t="s">
        <v>4067</v>
      </c>
      <c r="B334" t="s">
        <v>1397</v>
      </c>
      <c r="C334" t="s">
        <v>4893</v>
      </c>
      <c r="D334" t="s">
        <v>4894</v>
      </c>
      <c r="E334" t="str">
        <f t="shared" si="5"/>
        <v>DJI.NY.GDP.MKTP.CD</v>
      </c>
      <c r="F334" t="s">
        <v>1768</v>
      </c>
      <c r="G334" t="s">
        <v>1768</v>
      </c>
      <c r="H334" t="s">
        <v>1768</v>
      </c>
      <c r="I334" t="s">
        <v>1768</v>
      </c>
      <c r="J334" t="s">
        <v>1768</v>
      </c>
      <c r="K334">
        <v>340989541.52074295</v>
      </c>
      <c r="L334" t="s">
        <v>1768</v>
      </c>
      <c r="M334">
        <v>373371753.0169403</v>
      </c>
      <c r="N334">
        <v>395794554.21667492</v>
      </c>
      <c r="O334">
        <v>409220103.32688177</v>
      </c>
      <c r="P334">
        <v>452328104.99210888</v>
      </c>
      <c r="Q334">
        <v>462422016.63020182</v>
      </c>
      <c r="R334">
        <v>478058323.5877226</v>
      </c>
      <c r="S334">
        <v>466048487.476264</v>
      </c>
      <c r="T334">
        <v>491689239.99514782</v>
      </c>
      <c r="U334">
        <v>497723980.07645375</v>
      </c>
      <c r="V334">
        <v>494004667.07529461</v>
      </c>
      <c r="W334">
        <v>502675561.68162787</v>
      </c>
      <c r="X334">
        <v>514267889.43501383</v>
      </c>
      <c r="Y334">
        <v>536080169.08553356</v>
      </c>
      <c r="Z334">
        <v>551230861.85650539</v>
      </c>
      <c r="AA334">
        <v>572417440.82016194</v>
      </c>
      <c r="AB334">
        <v>591122039.60139763</v>
      </c>
      <c r="AC334">
        <v>622044665.51504886</v>
      </c>
      <c r="AD334">
        <v>666072101.77750516</v>
      </c>
      <c r="AE334">
        <v>708843636.93654656</v>
      </c>
      <c r="AF334">
        <v>768873684.03283799</v>
      </c>
      <c r="AG334">
        <v>847918929.10798383</v>
      </c>
      <c r="AH334">
        <v>982534421.93100417</v>
      </c>
      <c r="AI334">
        <v>1049054416.7543509</v>
      </c>
      <c r="AJ334" t="s">
        <v>1768</v>
      </c>
      <c r="AK334" t="s">
        <v>1768</v>
      </c>
    </row>
    <row r="335" spans="1:37">
      <c r="A335" t="s">
        <v>4067</v>
      </c>
      <c r="B335" t="s">
        <v>1397</v>
      </c>
      <c r="C335" t="s">
        <v>4895</v>
      </c>
      <c r="D335" t="s">
        <v>4896</v>
      </c>
      <c r="E335" t="str">
        <f t="shared" si="5"/>
        <v>DJI.SL.TLF.TERT.ZS</v>
      </c>
      <c r="F335" t="s">
        <v>1768</v>
      </c>
      <c r="G335" t="s">
        <v>1768</v>
      </c>
      <c r="H335" t="s">
        <v>1768</v>
      </c>
      <c r="I335" t="s">
        <v>1768</v>
      </c>
      <c r="J335" t="s">
        <v>1768</v>
      </c>
      <c r="K335" t="s">
        <v>1768</v>
      </c>
      <c r="L335" t="s">
        <v>1768</v>
      </c>
      <c r="M335" t="s">
        <v>1768</v>
      </c>
      <c r="N335" t="s">
        <v>1768</v>
      </c>
      <c r="O335" t="s">
        <v>1768</v>
      </c>
      <c r="P335" t="s">
        <v>1768</v>
      </c>
      <c r="Q335" t="s">
        <v>1768</v>
      </c>
      <c r="R335" t="s">
        <v>1768</v>
      </c>
      <c r="S335" t="s">
        <v>1768</v>
      </c>
      <c r="T335" t="s">
        <v>1768</v>
      </c>
      <c r="U335" t="s">
        <v>1768</v>
      </c>
      <c r="V335" t="s">
        <v>1768</v>
      </c>
      <c r="W335" t="s">
        <v>1768</v>
      </c>
      <c r="X335" t="s">
        <v>1768</v>
      </c>
      <c r="Y335" t="s">
        <v>1768</v>
      </c>
      <c r="Z335" t="s">
        <v>1768</v>
      </c>
      <c r="AA335" t="s">
        <v>1768</v>
      </c>
      <c r="AB335" t="s">
        <v>1768</v>
      </c>
      <c r="AC335" t="s">
        <v>1768</v>
      </c>
      <c r="AD335" t="s">
        <v>1768</v>
      </c>
      <c r="AE335" t="s">
        <v>1768</v>
      </c>
      <c r="AF335" t="s">
        <v>1768</v>
      </c>
      <c r="AG335" t="s">
        <v>1768</v>
      </c>
      <c r="AH335" t="s">
        <v>1768</v>
      </c>
      <c r="AI335" t="s">
        <v>1768</v>
      </c>
      <c r="AJ335" t="s">
        <v>1768</v>
      </c>
      <c r="AK335" t="s">
        <v>1768</v>
      </c>
    </row>
    <row r="336" spans="1:37" hidden="1">
      <c r="A336" t="s">
        <v>4067</v>
      </c>
      <c r="B336" t="s">
        <v>1397</v>
      </c>
      <c r="C336" t="s">
        <v>4897</v>
      </c>
      <c r="D336" t="s">
        <v>4898</v>
      </c>
      <c r="E336" t="str">
        <f t="shared" si="5"/>
        <v>DJI.SP.DYN.LE00.IN</v>
      </c>
      <c r="F336">
        <v>47.912853658536591</v>
      </c>
      <c r="G336">
        <v>48.4219024390244</v>
      </c>
      <c r="H336">
        <v>48.897878048780491</v>
      </c>
      <c r="I336">
        <v>49.32731707317074</v>
      </c>
      <c r="J336">
        <v>49.706219512195126</v>
      </c>
      <c r="K336">
        <v>50.037609756097567</v>
      </c>
      <c r="L336">
        <v>50.32800000000001</v>
      </c>
      <c r="M336">
        <v>50.594902439024395</v>
      </c>
      <c r="N336">
        <v>50.853341463414644</v>
      </c>
      <c r="O336">
        <v>51.108804878048787</v>
      </c>
      <c r="P336">
        <v>51.366317073170734</v>
      </c>
      <c r="Q336">
        <v>51.624365853658539</v>
      </c>
      <c r="R336">
        <v>51.880414634146348</v>
      </c>
      <c r="S336">
        <v>52.131487804878056</v>
      </c>
      <c r="T336">
        <v>52.379073170731708</v>
      </c>
      <c r="U336">
        <v>52.624195121951232</v>
      </c>
      <c r="V336">
        <v>52.865390243902439</v>
      </c>
      <c r="W336">
        <v>53.103658536585378</v>
      </c>
      <c r="X336">
        <v>53.34351219512196</v>
      </c>
      <c r="Y336">
        <v>53.589414634146351</v>
      </c>
      <c r="Z336">
        <v>53.850341463414644</v>
      </c>
      <c r="AA336">
        <v>54.134756097560974</v>
      </c>
      <c r="AB336">
        <v>54.447121951219522</v>
      </c>
      <c r="AC336">
        <v>54.789390243902446</v>
      </c>
      <c r="AD336">
        <v>55.159024390243907</v>
      </c>
      <c r="AE336">
        <v>55.550024390243912</v>
      </c>
      <c r="AF336">
        <v>55.95285365853659</v>
      </c>
      <c r="AG336">
        <v>56.356536585365859</v>
      </c>
      <c r="AH336">
        <v>56.755097560975614</v>
      </c>
      <c r="AI336">
        <v>57.145048780487812</v>
      </c>
      <c r="AJ336">
        <v>57.527390243902445</v>
      </c>
      <c r="AK336" t="s">
        <v>1768</v>
      </c>
    </row>
    <row r="337" spans="1:37" hidden="1">
      <c r="A337" t="s">
        <v>4067</v>
      </c>
      <c r="B337" t="s">
        <v>1397</v>
      </c>
      <c r="C337" t="s">
        <v>1688</v>
      </c>
      <c r="D337" t="s">
        <v>1689</v>
      </c>
      <c r="E337" t="str">
        <f t="shared" si="5"/>
        <v>DJI.SP.POP.TOTL</v>
      </c>
      <c r="F337">
        <v>340133</v>
      </c>
      <c r="G337">
        <v>354304</v>
      </c>
      <c r="H337">
        <v>363940</v>
      </c>
      <c r="I337">
        <v>372386</v>
      </c>
      <c r="J337">
        <v>384409</v>
      </c>
      <c r="K337">
        <v>403221</v>
      </c>
      <c r="L337">
        <v>430367</v>
      </c>
      <c r="M337">
        <v>464202</v>
      </c>
      <c r="N337">
        <v>500876</v>
      </c>
      <c r="O337">
        <v>534862</v>
      </c>
      <c r="P337">
        <v>562290</v>
      </c>
      <c r="Q337">
        <v>581641</v>
      </c>
      <c r="R337">
        <v>594437</v>
      </c>
      <c r="S337">
        <v>603534</v>
      </c>
      <c r="T337">
        <v>613219</v>
      </c>
      <c r="U337">
        <v>626537</v>
      </c>
      <c r="V337">
        <v>644434</v>
      </c>
      <c r="W337">
        <v>665755</v>
      </c>
      <c r="X337">
        <v>688940</v>
      </c>
      <c r="Y337">
        <v>711573</v>
      </c>
      <c r="Z337">
        <v>731930</v>
      </c>
      <c r="AA337">
        <v>749604</v>
      </c>
      <c r="AB337">
        <v>765283</v>
      </c>
      <c r="AC337">
        <v>779640</v>
      </c>
      <c r="AD337">
        <v>793738</v>
      </c>
      <c r="AE337">
        <v>808367</v>
      </c>
      <c r="AF337">
        <v>823682</v>
      </c>
      <c r="AG337">
        <v>839453</v>
      </c>
      <c r="AH337">
        <v>855636</v>
      </c>
      <c r="AI337">
        <v>872090</v>
      </c>
      <c r="AJ337">
        <v>888716</v>
      </c>
      <c r="AK337">
        <v>905564</v>
      </c>
    </row>
    <row r="338" spans="1:37" hidden="1">
      <c r="A338" t="s">
        <v>4239</v>
      </c>
      <c r="B338" t="s">
        <v>1398</v>
      </c>
      <c r="C338" t="s">
        <v>4889</v>
      </c>
      <c r="D338" t="s">
        <v>4890</v>
      </c>
      <c r="E338" t="str">
        <f t="shared" si="5"/>
        <v>DMA.NY.GDP.DEFL.ZS</v>
      </c>
      <c r="F338">
        <v>33.206484320730652</v>
      </c>
      <c r="G338">
        <v>33.194779887741788</v>
      </c>
      <c r="H338">
        <v>34.684959935713202</v>
      </c>
      <c r="I338">
        <v>37.46695227861602</v>
      </c>
      <c r="J338">
        <v>39.950336861152948</v>
      </c>
      <c r="K338">
        <v>43.279251818933332</v>
      </c>
      <c r="L338">
        <v>45.948790303356901</v>
      </c>
      <c r="M338">
        <v>48.178562646614758</v>
      </c>
      <c r="N338">
        <v>50.498351253226161</v>
      </c>
      <c r="O338">
        <v>54.004298614458335</v>
      </c>
      <c r="P338">
        <v>55.639642243741015</v>
      </c>
      <c r="Q338">
        <v>59.996726224669658</v>
      </c>
      <c r="R338">
        <v>62.482218114405555</v>
      </c>
      <c r="S338">
        <v>64.224144021163198</v>
      </c>
      <c r="T338">
        <v>68.069664508060441</v>
      </c>
      <c r="U338">
        <v>69.408987033966568</v>
      </c>
      <c r="V338">
        <v>71.367556341088928</v>
      </c>
      <c r="W338">
        <v>73.096082511247204</v>
      </c>
      <c r="X338">
        <v>73.216214709807474</v>
      </c>
      <c r="Y338">
        <v>75.336134984867982</v>
      </c>
      <c r="Z338">
        <v>94.63304364575518</v>
      </c>
      <c r="AA338">
        <v>97.081375953335098</v>
      </c>
      <c r="AB338">
        <v>97.741077898194476</v>
      </c>
      <c r="AC338">
        <v>94.610611828720266</v>
      </c>
      <c r="AD338">
        <v>98.515227847587454</v>
      </c>
      <c r="AE338">
        <v>97.698614868133944</v>
      </c>
      <c r="AF338">
        <v>100</v>
      </c>
      <c r="AG338">
        <v>103.5492632395693</v>
      </c>
      <c r="AH338">
        <v>104.69520080183388</v>
      </c>
      <c r="AI338">
        <v>109.83171041023203</v>
      </c>
      <c r="AJ338">
        <v>107.32622979320732</v>
      </c>
      <c r="AK338">
        <v>108.54267680971732</v>
      </c>
    </row>
    <row r="339" spans="1:37" hidden="1">
      <c r="A339" t="s">
        <v>4239</v>
      </c>
      <c r="B339" t="s">
        <v>1398</v>
      </c>
      <c r="C339" t="s">
        <v>4891</v>
      </c>
      <c r="D339" t="s">
        <v>4892</v>
      </c>
      <c r="E339" t="str">
        <f t="shared" si="5"/>
        <v>DMA.NY.GDP.MKTP.KD</v>
      </c>
      <c r="F339">
        <v>168425320.99069354</v>
      </c>
      <c r="G339">
        <v>188778472.50810128</v>
      </c>
      <c r="H339">
        <v>196583358.70281208</v>
      </c>
      <c r="I339">
        <v>201874800.13723564</v>
      </c>
      <c r="J339">
        <v>212829333.69456455</v>
      </c>
      <c r="K339">
        <v>215563245.10235009</v>
      </c>
      <c r="L339">
        <v>230820234.57160464</v>
      </c>
      <c r="M339">
        <v>248174892.53056964</v>
      </c>
      <c r="N339">
        <v>269416250.28875566</v>
      </c>
      <c r="O339">
        <v>268761119.44449371</v>
      </c>
      <c r="P339">
        <v>282884248.76424396</v>
      </c>
      <c r="Q339">
        <v>284603957.15149552</v>
      </c>
      <c r="R339">
        <v>290430831.98546636</v>
      </c>
      <c r="S339">
        <v>295312826.72116226</v>
      </c>
      <c r="T339">
        <v>299539690.61259621</v>
      </c>
      <c r="U339">
        <v>305454756.13714075</v>
      </c>
      <c r="V339">
        <v>313524214.40357274</v>
      </c>
      <c r="W339">
        <v>318198300.84610808</v>
      </c>
      <c r="X339">
        <v>334038477.7139886</v>
      </c>
      <c r="Y339">
        <v>336320953.57539731</v>
      </c>
      <c r="Z339">
        <v>328735889.74987036</v>
      </c>
      <c r="AA339">
        <v>328138870.44915611</v>
      </c>
      <c r="AB339">
        <v>322207191.46980041</v>
      </c>
      <c r="AC339">
        <v>346628444.61356115</v>
      </c>
      <c r="AD339">
        <v>358119886.84426832</v>
      </c>
      <c r="AE339">
        <v>356587477.2762875</v>
      </c>
      <c r="AF339">
        <v>373153709.82255739</v>
      </c>
      <c r="AG339">
        <v>387615140.56542242</v>
      </c>
      <c r="AH339">
        <v>417737931.79227215</v>
      </c>
      <c r="AI339">
        <v>414658637.62936544</v>
      </c>
      <c r="AJ339">
        <v>416046523.13284039</v>
      </c>
      <c r="AK339">
        <v>420473812.40786946</v>
      </c>
    </row>
    <row r="340" spans="1:37" hidden="1">
      <c r="A340" t="s">
        <v>4239</v>
      </c>
      <c r="B340" t="s">
        <v>1398</v>
      </c>
      <c r="C340" t="s">
        <v>4893</v>
      </c>
      <c r="D340" t="s">
        <v>4894</v>
      </c>
      <c r="E340" t="str">
        <f t="shared" si="5"/>
        <v>DMA.NY.GDP.MKTP.CD</v>
      </c>
      <c r="F340">
        <v>59099998.956256375</v>
      </c>
      <c r="G340">
        <v>66218517.349057324</v>
      </c>
      <c r="H340">
        <v>72051850.579370275</v>
      </c>
      <c r="I340">
        <v>79925924.514383182</v>
      </c>
      <c r="J340">
        <v>89848146.561372653</v>
      </c>
      <c r="K340">
        <v>98585183.444108054</v>
      </c>
      <c r="L340">
        <v>112074072.09477457</v>
      </c>
      <c r="M340">
        <v>126348145.91675942</v>
      </c>
      <c r="N340">
        <v>143766658.20172998</v>
      </c>
      <c r="O340">
        <v>153374077.29131609</v>
      </c>
      <c r="P340">
        <v>166322225.21079171</v>
      </c>
      <c r="Q340">
        <v>180437033.85040408</v>
      </c>
      <c r="R340">
        <v>191759261.79859447</v>
      </c>
      <c r="S340">
        <v>200418509.05307406</v>
      </c>
      <c r="T340">
        <v>215459267.30596322</v>
      </c>
      <c r="U340">
        <v>224037021.22854868</v>
      </c>
      <c r="V340">
        <v>236444440.26868501</v>
      </c>
      <c r="W340">
        <v>245781477.14082405</v>
      </c>
      <c r="X340">
        <v>258440730.2505869</v>
      </c>
      <c r="Y340">
        <v>267740736.01226881</v>
      </c>
      <c r="Z340">
        <v>328735889.74987036</v>
      </c>
      <c r="AA340">
        <v>336628431.46233487</v>
      </c>
      <c r="AB340">
        <v>332789446.34494865</v>
      </c>
      <c r="AC340">
        <v>346546279.80569786</v>
      </c>
      <c r="AD340">
        <v>372811238.97147161</v>
      </c>
      <c r="AE340">
        <v>368138885.55555552</v>
      </c>
      <c r="AF340">
        <v>394316511.48148143</v>
      </c>
      <c r="AG340">
        <v>424135813.33333331</v>
      </c>
      <c r="AH340">
        <v>462155244.5004468</v>
      </c>
      <c r="AI340">
        <v>481255452.18649608</v>
      </c>
      <c r="AJ340">
        <v>471851097.8275854</v>
      </c>
      <c r="AK340">
        <v>482277143.10871494</v>
      </c>
    </row>
    <row r="341" spans="1:37">
      <c r="A341" t="s">
        <v>4239</v>
      </c>
      <c r="B341" t="s">
        <v>1398</v>
      </c>
      <c r="C341" t="s">
        <v>4895</v>
      </c>
      <c r="D341" t="s">
        <v>4896</v>
      </c>
      <c r="E341" t="str">
        <f t="shared" si="5"/>
        <v>DMA.SL.TLF.TERT.ZS</v>
      </c>
      <c r="F341" t="s">
        <v>1768</v>
      </c>
      <c r="G341" t="s">
        <v>1768</v>
      </c>
      <c r="H341" t="s">
        <v>1768</v>
      </c>
      <c r="I341" t="s">
        <v>1768</v>
      </c>
      <c r="J341" t="s">
        <v>1768</v>
      </c>
      <c r="K341" t="s">
        <v>1768</v>
      </c>
      <c r="L341" t="s">
        <v>1768</v>
      </c>
      <c r="M341" t="s">
        <v>1768</v>
      </c>
      <c r="N341" t="s">
        <v>1768</v>
      </c>
      <c r="O341" t="s">
        <v>1768</v>
      </c>
      <c r="P341" t="s">
        <v>1768</v>
      </c>
      <c r="Q341" t="s">
        <v>1768</v>
      </c>
      <c r="R341" t="s">
        <v>1768</v>
      </c>
      <c r="S341" t="s">
        <v>1768</v>
      </c>
      <c r="T341" t="s">
        <v>1768</v>
      </c>
      <c r="U341" t="s">
        <v>1768</v>
      </c>
      <c r="V341" t="s">
        <v>1768</v>
      </c>
      <c r="W341">
        <v>7.5999999046325684</v>
      </c>
      <c r="X341" t="s">
        <v>1768</v>
      </c>
      <c r="Y341" t="s">
        <v>1768</v>
      </c>
      <c r="Z341" t="s">
        <v>1768</v>
      </c>
      <c r="AA341" t="s">
        <v>1768</v>
      </c>
      <c r="AB341" t="s">
        <v>1768</v>
      </c>
      <c r="AC341" t="s">
        <v>1768</v>
      </c>
      <c r="AD341" t="s">
        <v>1768</v>
      </c>
      <c r="AE341" t="s">
        <v>1768</v>
      </c>
      <c r="AF341" t="s">
        <v>1768</v>
      </c>
      <c r="AG341" t="s">
        <v>1768</v>
      </c>
      <c r="AH341" t="s">
        <v>1768</v>
      </c>
      <c r="AI341" t="s">
        <v>1768</v>
      </c>
      <c r="AJ341" t="s">
        <v>1768</v>
      </c>
      <c r="AK341" t="s">
        <v>1768</v>
      </c>
    </row>
    <row r="342" spans="1:37" hidden="1">
      <c r="A342" t="s">
        <v>4239</v>
      </c>
      <c r="B342" t="s">
        <v>1398</v>
      </c>
      <c r="C342" t="s">
        <v>4897</v>
      </c>
      <c r="D342" t="s">
        <v>4898</v>
      </c>
      <c r="E342" t="str">
        <f t="shared" si="5"/>
        <v>DMA.SP.DYN.LE00.IN</v>
      </c>
      <c r="F342" t="s">
        <v>1768</v>
      </c>
      <c r="G342" t="s">
        <v>1768</v>
      </c>
      <c r="H342">
        <v>71.463414634146346</v>
      </c>
      <c r="I342" t="s">
        <v>1768</v>
      </c>
      <c r="J342" t="s">
        <v>1768</v>
      </c>
      <c r="K342" t="s">
        <v>1768</v>
      </c>
      <c r="L342" t="s">
        <v>1768</v>
      </c>
      <c r="M342">
        <v>71.963414634146346</v>
      </c>
      <c r="N342" t="s">
        <v>1768</v>
      </c>
      <c r="O342" t="s">
        <v>1768</v>
      </c>
      <c r="P342" t="s">
        <v>1768</v>
      </c>
      <c r="Q342" t="s">
        <v>1768</v>
      </c>
      <c r="R342">
        <v>73.951219512195138</v>
      </c>
      <c r="S342" t="s">
        <v>1768</v>
      </c>
      <c r="T342" t="s">
        <v>1768</v>
      </c>
      <c r="U342" t="s">
        <v>1768</v>
      </c>
      <c r="V342" t="s">
        <v>1768</v>
      </c>
      <c r="W342">
        <v>75.951219512195124</v>
      </c>
      <c r="X342" t="s">
        <v>1768</v>
      </c>
      <c r="Y342" t="s">
        <v>1768</v>
      </c>
      <c r="Z342" t="s">
        <v>1768</v>
      </c>
      <c r="AA342" t="s">
        <v>1768</v>
      </c>
      <c r="AB342">
        <v>76.597560975609767</v>
      </c>
      <c r="AC342" t="s">
        <v>1768</v>
      </c>
      <c r="AD342" t="s">
        <v>1768</v>
      </c>
      <c r="AE342" t="s">
        <v>1768</v>
      </c>
      <c r="AF342" t="s">
        <v>1768</v>
      </c>
      <c r="AG342" t="s">
        <v>1768</v>
      </c>
      <c r="AH342" t="s">
        <v>1768</v>
      </c>
      <c r="AI342" t="s">
        <v>1768</v>
      </c>
      <c r="AJ342" t="s">
        <v>1768</v>
      </c>
      <c r="AK342" t="s">
        <v>1768</v>
      </c>
    </row>
    <row r="343" spans="1:37" hidden="1">
      <c r="A343" t="s">
        <v>4239</v>
      </c>
      <c r="B343" t="s">
        <v>1398</v>
      </c>
      <c r="C343" t="s">
        <v>1688</v>
      </c>
      <c r="D343" t="s">
        <v>1689</v>
      </c>
      <c r="E343" t="str">
        <f t="shared" si="5"/>
        <v>DMA.SP.POP.TOTL</v>
      </c>
      <c r="F343">
        <v>75312</v>
      </c>
      <c r="G343">
        <v>75374</v>
      </c>
      <c r="H343">
        <v>75166</v>
      </c>
      <c r="I343">
        <v>74747</v>
      </c>
      <c r="J343">
        <v>74212</v>
      </c>
      <c r="K343">
        <v>73637</v>
      </c>
      <c r="L343">
        <v>73022</v>
      </c>
      <c r="M343">
        <v>72365</v>
      </c>
      <c r="N343">
        <v>71740</v>
      </c>
      <c r="O343">
        <v>71240</v>
      </c>
      <c r="P343">
        <v>70926</v>
      </c>
      <c r="Q343">
        <v>70842</v>
      </c>
      <c r="R343">
        <v>70962</v>
      </c>
      <c r="S343">
        <v>71181</v>
      </c>
      <c r="T343">
        <v>71350</v>
      </c>
      <c r="U343">
        <v>71364</v>
      </c>
      <c r="V343">
        <v>71184</v>
      </c>
      <c r="W343">
        <v>70846</v>
      </c>
      <c r="X343">
        <v>70419</v>
      </c>
      <c r="Y343">
        <v>70003</v>
      </c>
      <c r="Z343">
        <v>69672</v>
      </c>
      <c r="AA343">
        <v>69447</v>
      </c>
      <c r="AB343">
        <v>69301</v>
      </c>
      <c r="AC343">
        <v>69200</v>
      </c>
      <c r="AD343">
        <v>69087</v>
      </c>
      <c r="AE343">
        <v>68925</v>
      </c>
      <c r="AF343">
        <v>68700</v>
      </c>
      <c r="AG343">
        <v>68434</v>
      </c>
      <c r="AH343">
        <v>68159</v>
      </c>
      <c r="AI343">
        <v>67922</v>
      </c>
      <c r="AJ343">
        <v>67757</v>
      </c>
      <c r="AK343">
        <v>67675</v>
      </c>
    </row>
    <row r="344" spans="1:37" hidden="1">
      <c r="A344" t="s">
        <v>4683</v>
      </c>
      <c r="B344" t="s">
        <v>1399</v>
      </c>
      <c r="C344" t="s">
        <v>4889</v>
      </c>
      <c r="D344" t="s">
        <v>4890</v>
      </c>
      <c r="E344" t="str">
        <f t="shared" si="5"/>
        <v>DOM.NY.GDP.DEFL.ZS</v>
      </c>
      <c r="F344">
        <v>6.8549437379563569</v>
      </c>
      <c r="G344">
        <v>7.2040968212268837</v>
      </c>
      <c r="H344">
        <v>7.7631900643312237</v>
      </c>
      <c r="I344">
        <v>8.0328429822791723</v>
      </c>
      <c r="J344">
        <v>9.5054115861531585</v>
      </c>
      <c r="K344">
        <v>14.761161308145526</v>
      </c>
      <c r="L344">
        <v>16.146830810263285</v>
      </c>
      <c r="M344">
        <v>18.475681150719545</v>
      </c>
      <c r="N344">
        <v>26.519230824123014</v>
      </c>
      <c r="O344">
        <v>32.780102485408577</v>
      </c>
      <c r="P344">
        <v>49.320697388111952</v>
      </c>
      <c r="Q344">
        <v>100</v>
      </c>
      <c r="R344">
        <v>105.61670649990469</v>
      </c>
      <c r="S344">
        <v>110.90658841001056</v>
      </c>
      <c r="T344">
        <v>122.20115437260731</v>
      </c>
      <c r="U344">
        <v>133.69348228387736</v>
      </c>
      <c r="V344">
        <v>138.28238469435547</v>
      </c>
      <c r="W344">
        <v>150.2593445342722</v>
      </c>
      <c r="X344">
        <v>159.275102181161</v>
      </c>
      <c r="Y344">
        <v>164.81723616295434</v>
      </c>
      <c r="Z344">
        <v>176.21331554418018</v>
      </c>
      <c r="AA344">
        <v>185.21447693694287</v>
      </c>
      <c r="AB344">
        <v>195.34890874111053</v>
      </c>
      <c r="AC344">
        <v>261.05210110585853</v>
      </c>
      <c r="AD344">
        <v>379.02449132927973</v>
      </c>
      <c r="AE344">
        <v>389.23752715594236</v>
      </c>
      <c r="AF344">
        <v>410.25501421994431</v>
      </c>
      <c r="AG344">
        <v>433.64306696050676</v>
      </c>
      <c r="AH344">
        <v>475.99976806468095</v>
      </c>
      <c r="AI344">
        <v>490.05794827887684</v>
      </c>
      <c r="AJ344">
        <v>515.25578610576042</v>
      </c>
      <c r="AK344">
        <v>549.51997100067877</v>
      </c>
    </row>
    <row r="345" spans="1:37" hidden="1">
      <c r="A345" t="s">
        <v>4683</v>
      </c>
      <c r="B345" t="s">
        <v>1399</v>
      </c>
      <c r="C345" t="s">
        <v>4891</v>
      </c>
      <c r="D345" t="s">
        <v>4892</v>
      </c>
      <c r="E345" t="str">
        <f t="shared" si="5"/>
        <v>DOM.NY.GDP.MKTP.KD</v>
      </c>
      <c r="F345">
        <v>10534042898.07259</v>
      </c>
      <c r="G345">
        <v>10984885966.633379</v>
      </c>
      <c r="H345">
        <v>11171487179.788588</v>
      </c>
      <c r="I345">
        <v>11688497606.155226</v>
      </c>
      <c r="J345">
        <v>11834942323.754599</v>
      </c>
      <c r="K345">
        <v>11583741530.792173</v>
      </c>
      <c r="L345">
        <v>11991720123.617674</v>
      </c>
      <c r="M345">
        <v>13204966506.648968</v>
      </c>
      <c r="N345">
        <v>13489660738.673048</v>
      </c>
      <c r="O345">
        <v>14083278499.063686</v>
      </c>
      <c r="P345">
        <v>13315132485.046841</v>
      </c>
      <c r="Q345">
        <v>13440845832.806593</v>
      </c>
      <c r="R345">
        <v>14853906415.880648</v>
      </c>
      <c r="S345">
        <v>15926747834.833252</v>
      </c>
      <c r="T345">
        <v>16293581672.698792</v>
      </c>
      <c r="U345">
        <v>17188690648.862</v>
      </c>
      <c r="V345">
        <v>18414479323.434788</v>
      </c>
      <c r="W345">
        <v>19888424784.128811</v>
      </c>
      <c r="X345">
        <v>21282722240.009304</v>
      </c>
      <c r="Y345">
        <v>22711932398.027092</v>
      </c>
      <c r="Z345">
        <v>23996656675.833515</v>
      </c>
      <c r="AA345">
        <v>24430811263.73423</v>
      </c>
      <c r="AB345">
        <v>25844917267.708214</v>
      </c>
      <c r="AC345">
        <v>25779436894.048965</v>
      </c>
      <c r="AD345">
        <v>26117652334.778881</v>
      </c>
      <c r="AE345">
        <v>28536865195.230743</v>
      </c>
      <c r="AF345">
        <v>31582078268.521786</v>
      </c>
      <c r="AG345">
        <v>34258540898.964081</v>
      </c>
      <c r="AH345">
        <v>36059049713.2742</v>
      </c>
      <c r="AI345">
        <v>37304548927.73111</v>
      </c>
      <c r="AJ345">
        <v>40196106908.334312</v>
      </c>
      <c r="AK345">
        <v>41998064066.182877</v>
      </c>
    </row>
    <row r="346" spans="1:37" hidden="1">
      <c r="A346" t="s">
        <v>4683</v>
      </c>
      <c r="B346" t="s">
        <v>1399</v>
      </c>
      <c r="C346" t="s">
        <v>4893</v>
      </c>
      <c r="D346" t="s">
        <v>4894</v>
      </c>
      <c r="E346" t="str">
        <f t="shared" si="5"/>
        <v>DOM.NY.GDP.MKTP.CD</v>
      </c>
      <c r="F346">
        <v>6631000064</v>
      </c>
      <c r="G346">
        <v>7266999808</v>
      </c>
      <c r="H346">
        <v>7964000256</v>
      </c>
      <c r="I346">
        <v>8622000128</v>
      </c>
      <c r="J346">
        <v>10330399744</v>
      </c>
      <c r="K346">
        <v>5044579958.6713142</v>
      </c>
      <c r="L346">
        <v>6122128260.0858793</v>
      </c>
      <c r="M346">
        <v>5827050853.1356201</v>
      </c>
      <c r="N346">
        <v>5374300248.4901056</v>
      </c>
      <c r="O346">
        <v>6686592726.81388</v>
      </c>
      <c r="P346">
        <v>7073674721.5933752</v>
      </c>
      <c r="Q346">
        <v>9724379019.6203556</v>
      </c>
      <c r="R346">
        <v>11277694536.948751</v>
      </c>
      <c r="S346">
        <v>12976408000</v>
      </c>
      <c r="T346">
        <v>14511134920.63492</v>
      </c>
      <c r="U346">
        <v>16358496124.031008</v>
      </c>
      <c r="V346">
        <v>18131813000.628086</v>
      </c>
      <c r="W346">
        <v>19593449903.255054</v>
      </c>
      <c r="X346">
        <v>21171235997.850796</v>
      </c>
      <c r="Y346">
        <v>21709041189.324375</v>
      </c>
      <c r="Z346">
        <v>23996656675.833515</v>
      </c>
      <c r="AA346">
        <v>24894907435.144691</v>
      </c>
      <c r="AB346">
        <v>26570402718.796028</v>
      </c>
      <c r="AC346">
        <v>21268012747.270901</v>
      </c>
      <c r="AD346">
        <v>22039232609.955318</v>
      </c>
      <c r="AE346">
        <v>34004033803.94379</v>
      </c>
      <c r="AF346">
        <v>35952845582.502853</v>
      </c>
      <c r="AG346">
        <v>41314666868.564499</v>
      </c>
      <c r="AH346">
        <v>45805370531.822151</v>
      </c>
      <c r="AI346">
        <v>46788255295.429207</v>
      </c>
      <c r="AJ346">
        <v>51576212062.569214</v>
      </c>
      <c r="AK346">
        <v>55611245616.426651</v>
      </c>
    </row>
    <row r="347" spans="1:37">
      <c r="A347" t="s">
        <v>4683</v>
      </c>
      <c r="B347" t="s">
        <v>1399</v>
      </c>
      <c r="C347" t="s">
        <v>4895</v>
      </c>
      <c r="D347" t="s">
        <v>4896</v>
      </c>
      <c r="E347" t="str">
        <f t="shared" si="5"/>
        <v>DOM.SL.TLF.TERT.ZS</v>
      </c>
      <c r="F347" t="s">
        <v>1768</v>
      </c>
      <c r="G347" t="s">
        <v>1768</v>
      </c>
      <c r="H347" t="s">
        <v>1768</v>
      </c>
      <c r="I347" t="s">
        <v>1768</v>
      </c>
      <c r="J347" t="s">
        <v>1768</v>
      </c>
      <c r="K347" t="s">
        <v>1768</v>
      </c>
      <c r="L347" t="s">
        <v>1768</v>
      </c>
      <c r="M347" t="s">
        <v>1768</v>
      </c>
      <c r="N347" t="s">
        <v>1768</v>
      </c>
      <c r="O347" t="s">
        <v>1768</v>
      </c>
      <c r="P347" t="s">
        <v>1768</v>
      </c>
      <c r="Q347" t="s">
        <v>1768</v>
      </c>
      <c r="R347" t="s">
        <v>1768</v>
      </c>
      <c r="S347">
        <v>13.699999809265137</v>
      </c>
      <c r="T347" t="s">
        <v>1768</v>
      </c>
      <c r="U347" t="s">
        <v>1768</v>
      </c>
      <c r="V347">
        <v>7.1999998092651367</v>
      </c>
      <c r="W347">
        <v>6.4000000953674316</v>
      </c>
      <c r="X347" t="s">
        <v>1768</v>
      </c>
      <c r="Y347" t="s">
        <v>1768</v>
      </c>
      <c r="Z347">
        <v>10.300000190734863</v>
      </c>
      <c r="AA347" t="s">
        <v>1768</v>
      </c>
      <c r="AB347" t="s">
        <v>1768</v>
      </c>
      <c r="AC347" t="s">
        <v>1768</v>
      </c>
      <c r="AD347" t="s">
        <v>1768</v>
      </c>
      <c r="AE347">
        <v>18.299999237060547</v>
      </c>
      <c r="AF347">
        <v>18.799999237060547</v>
      </c>
      <c r="AG347">
        <v>18.5</v>
      </c>
      <c r="AH347" t="s">
        <v>1768</v>
      </c>
      <c r="AI347" t="s">
        <v>1768</v>
      </c>
      <c r="AJ347" t="s">
        <v>1768</v>
      </c>
      <c r="AK347" t="s">
        <v>1768</v>
      </c>
    </row>
    <row r="348" spans="1:37" hidden="1">
      <c r="A348" t="s">
        <v>4683</v>
      </c>
      <c r="B348" t="s">
        <v>1399</v>
      </c>
      <c r="C348" t="s">
        <v>4897</v>
      </c>
      <c r="D348" t="s">
        <v>4898</v>
      </c>
      <c r="E348" t="str">
        <f t="shared" si="5"/>
        <v>DOM.SP.DYN.LE00.IN</v>
      </c>
      <c r="F348">
        <v>63.00119512195122</v>
      </c>
      <c r="G348">
        <v>63.381341463414635</v>
      </c>
      <c r="H348">
        <v>63.779731707317076</v>
      </c>
      <c r="I348">
        <v>64.202439024390259</v>
      </c>
      <c r="J348">
        <v>64.651463414634165</v>
      </c>
      <c r="K348">
        <v>65.130317073170744</v>
      </c>
      <c r="L348">
        <v>65.635536585365855</v>
      </c>
      <c r="M348">
        <v>66.158195121951223</v>
      </c>
      <c r="N348">
        <v>66.684853658536596</v>
      </c>
      <c r="O348">
        <v>67.205146341463433</v>
      </c>
      <c r="P348">
        <v>67.70419512195123</v>
      </c>
      <c r="Q348">
        <v>68.167146341463422</v>
      </c>
      <c r="R348">
        <v>68.588536585365858</v>
      </c>
      <c r="S348">
        <v>68.964878048780491</v>
      </c>
      <c r="T348">
        <v>69.297121951219523</v>
      </c>
      <c r="U348">
        <v>69.591731707317081</v>
      </c>
      <c r="V348">
        <v>69.859609756097569</v>
      </c>
      <c r="W348">
        <v>70.115609756097584</v>
      </c>
      <c r="X348">
        <v>70.371560975609754</v>
      </c>
      <c r="Y348">
        <v>70.6308292682927</v>
      </c>
      <c r="Z348">
        <v>70.893707317073179</v>
      </c>
      <c r="AA348">
        <v>71.154536585365861</v>
      </c>
      <c r="AB348">
        <v>71.405317073170735</v>
      </c>
      <c r="AC348">
        <v>71.640609756097561</v>
      </c>
      <c r="AD348">
        <v>71.863000000000014</v>
      </c>
      <c r="AE348">
        <v>72.076682926829278</v>
      </c>
      <c r="AF348">
        <v>72.287926829268301</v>
      </c>
      <c r="AG348">
        <v>72.504463414634174</v>
      </c>
      <c r="AH348">
        <v>72.728951219512211</v>
      </c>
      <c r="AI348">
        <v>72.961975609756095</v>
      </c>
      <c r="AJ348">
        <v>73.200024390243897</v>
      </c>
      <c r="AK348" t="s">
        <v>1768</v>
      </c>
    </row>
    <row r="349" spans="1:37" hidden="1">
      <c r="A349" t="s">
        <v>4683</v>
      </c>
      <c r="B349" t="s">
        <v>1399</v>
      </c>
      <c r="C349" t="s">
        <v>1688</v>
      </c>
      <c r="D349" t="s">
        <v>1689</v>
      </c>
      <c r="E349" t="str">
        <f t="shared" si="5"/>
        <v>DOM.SP.POP.TOTL</v>
      </c>
      <c r="F349">
        <v>5794074</v>
      </c>
      <c r="G349">
        <v>5928429</v>
      </c>
      <c r="H349">
        <v>6064722</v>
      </c>
      <c r="I349">
        <v>6202698</v>
      </c>
      <c r="J349">
        <v>6341950</v>
      </c>
      <c r="K349">
        <v>6482152</v>
      </c>
      <c r="L349">
        <v>6623094</v>
      </c>
      <c r="M349">
        <v>6764750</v>
      </c>
      <c r="N349">
        <v>6907171</v>
      </c>
      <c r="O349">
        <v>7050480</v>
      </c>
      <c r="P349">
        <v>7194666</v>
      </c>
      <c r="Q349">
        <v>7339826</v>
      </c>
      <c r="R349">
        <v>7485619</v>
      </c>
      <c r="S349">
        <v>7631076</v>
      </c>
      <c r="T349">
        <v>7774932</v>
      </c>
      <c r="U349">
        <v>7916309</v>
      </c>
      <c r="V349">
        <v>8054768</v>
      </c>
      <c r="W349">
        <v>8190620</v>
      </c>
      <c r="X349">
        <v>8324680</v>
      </c>
      <c r="Y349">
        <v>8458164</v>
      </c>
      <c r="Z349">
        <v>8591967</v>
      </c>
      <c r="AA349">
        <v>8726256</v>
      </c>
      <c r="AB349">
        <v>8860760</v>
      </c>
      <c r="AC349">
        <v>8995398</v>
      </c>
      <c r="AD349">
        <v>9129965</v>
      </c>
      <c r="AE349">
        <v>9264267</v>
      </c>
      <c r="AF349">
        <v>9398285</v>
      </c>
      <c r="AG349">
        <v>9531954</v>
      </c>
      <c r="AH349">
        <v>9664948</v>
      </c>
      <c r="AI349">
        <v>9796852</v>
      </c>
      <c r="AJ349">
        <v>9927320</v>
      </c>
      <c r="AK349">
        <v>10056181</v>
      </c>
    </row>
    <row r="350" spans="1:37" hidden="1">
      <c r="A350" t="s">
        <v>4319</v>
      </c>
      <c r="B350" t="s">
        <v>4825</v>
      </c>
      <c r="C350" t="s">
        <v>4889</v>
      </c>
      <c r="D350" t="s">
        <v>4890</v>
      </c>
      <c r="E350" t="str">
        <f t="shared" si="5"/>
        <v>EAS.NY.GDP.DEFL.ZS</v>
      </c>
      <c r="F350" t="s">
        <v>1768</v>
      </c>
      <c r="G350" t="s">
        <v>1768</v>
      </c>
      <c r="H350" t="s">
        <v>1768</v>
      </c>
      <c r="I350" t="s">
        <v>1768</v>
      </c>
      <c r="J350" t="s">
        <v>1768</v>
      </c>
      <c r="K350" t="s">
        <v>1768</v>
      </c>
      <c r="L350" t="s">
        <v>1768</v>
      </c>
      <c r="M350" t="s">
        <v>1768</v>
      </c>
      <c r="N350" t="s">
        <v>1768</v>
      </c>
      <c r="O350" t="s">
        <v>1768</v>
      </c>
      <c r="P350" t="s">
        <v>1768</v>
      </c>
      <c r="Q350" t="s">
        <v>1768</v>
      </c>
      <c r="R350" t="s">
        <v>1768</v>
      </c>
      <c r="S350" t="s">
        <v>1768</v>
      </c>
      <c r="T350" t="s">
        <v>1768</v>
      </c>
      <c r="U350" t="s">
        <v>1768</v>
      </c>
      <c r="V350" t="s">
        <v>1768</v>
      </c>
      <c r="W350" t="s">
        <v>1768</v>
      </c>
      <c r="X350" t="s">
        <v>1768</v>
      </c>
      <c r="Y350" t="s">
        <v>1768</v>
      </c>
      <c r="Z350" t="s">
        <v>1768</v>
      </c>
      <c r="AA350" t="s">
        <v>1768</v>
      </c>
      <c r="AB350" t="s">
        <v>1768</v>
      </c>
      <c r="AC350" t="s">
        <v>1768</v>
      </c>
      <c r="AD350" t="s">
        <v>1768</v>
      </c>
      <c r="AE350" t="s">
        <v>1768</v>
      </c>
      <c r="AF350" t="s">
        <v>1768</v>
      </c>
      <c r="AG350" t="s">
        <v>1768</v>
      </c>
      <c r="AH350" t="s">
        <v>1768</v>
      </c>
      <c r="AI350" t="s">
        <v>1768</v>
      </c>
      <c r="AJ350" t="s">
        <v>1768</v>
      </c>
      <c r="AK350" t="s">
        <v>1768</v>
      </c>
    </row>
    <row r="351" spans="1:37" hidden="1">
      <c r="A351" t="s">
        <v>4319</v>
      </c>
      <c r="B351" t="s">
        <v>4825</v>
      </c>
      <c r="C351" t="s">
        <v>4891</v>
      </c>
      <c r="D351" t="s">
        <v>4892</v>
      </c>
      <c r="E351" t="str">
        <f t="shared" si="5"/>
        <v>EAS.NY.GDP.MKTP.KD</v>
      </c>
      <c r="F351">
        <v>3626369086830.3188</v>
      </c>
      <c r="G351">
        <v>3789113598069.8623</v>
      </c>
      <c r="H351">
        <v>3933674667121.3418</v>
      </c>
      <c r="I351">
        <v>4082891236014.2051</v>
      </c>
      <c r="J351">
        <v>4303651019668.3799</v>
      </c>
      <c r="K351">
        <v>4568432326696.5752</v>
      </c>
      <c r="L351">
        <v>4753816927442.8828</v>
      </c>
      <c r="M351">
        <v>5006762534559.8994</v>
      </c>
      <c r="N351">
        <v>5385329345635.5498</v>
      </c>
      <c r="O351">
        <v>5682478172750.9033</v>
      </c>
      <c r="P351">
        <v>6002416044086.6904</v>
      </c>
      <c r="Q351">
        <v>6257402388559.9766</v>
      </c>
      <c r="R351">
        <v>6432160489041.0967</v>
      </c>
      <c r="S351">
        <v>6607772714904.9463</v>
      </c>
      <c r="T351">
        <v>6837005471711.4824</v>
      </c>
      <c r="U351">
        <v>7111448695351.1992</v>
      </c>
      <c r="V351">
        <v>7415199092530.6221</v>
      </c>
      <c r="W351">
        <v>7654695385545.5127</v>
      </c>
      <c r="X351">
        <v>7573844969269.9463</v>
      </c>
      <c r="Y351">
        <v>7750145363605.6934</v>
      </c>
      <c r="Z351">
        <v>8072942897375.0508</v>
      </c>
      <c r="AA351">
        <v>8230264236108.9863</v>
      </c>
      <c r="AB351">
        <v>8472056910144.71</v>
      </c>
      <c r="AC351">
        <v>8783160647974.2852</v>
      </c>
      <c r="AD351">
        <v>9189633827168.2988</v>
      </c>
      <c r="AE351">
        <v>9564512238723.5195</v>
      </c>
      <c r="AF351">
        <v>10028306903217.312</v>
      </c>
      <c r="AG351">
        <v>10598491428868.715</v>
      </c>
      <c r="AH351">
        <v>10862295839814.469</v>
      </c>
      <c r="AI351">
        <v>10828622390305.146</v>
      </c>
      <c r="AJ351">
        <v>11556686245149.572</v>
      </c>
      <c r="AK351">
        <v>11939640072544.203</v>
      </c>
    </row>
    <row r="352" spans="1:37" hidden="1">
      <c r="A352" t="s">
        <v>4319</v>
      </c>
      <c r="B352" t="s">
        <v>4825</v>
      </c>
      <c r="C352" t="s">
        <v>4893</v>
      </c>
      <c r="D352" t="s">
        <v>4894</v>
      </c>
      <c r="E352" t="str">
        <f t="shared" si="5"/>
        <v>EAS.NY.GDP.MKTP.CD</v>
      </c>
      <c r="F352">
        <v>1798392019505.0559</v>
      </c>
      <c r="G352">
        <v>1986990069982.2646</v>
      </c>
      <c r="H352">
        <v>1943417439636.5505</v>
      </c>
      <c r="I352">
        <v>2059812732437.9883</v>
      </c>
      <c r="J352">
        <v>2207355084990.5996</v>
      </c>
      <c r="K352">
        <v>2338783528785.8096</v>
      </c>
      <c r="L352">
        <v>3045621612970.1489</v>
      </c>
      <c r="M352">
        <v>3559219639449.8149</v>
      </c>
      <c r="N352">
        <v>4284972632757.9624</v>
      </c>
      <c r="O352">
        <v>4484925585608.208</v>
      </c>
      <c r="P352">
        <v>4692772749645.2861</v>
      </c>
      <c r="Q352">
        <v>5284116279495.8721</v>
      </c>
      <c r="R352">
        <v>5765027814772.9912</v>
      </c>
      <c r="S352">
        <v>6455956827947.0723</v>
      </c>
      <c r="T352">
        <v>7199423367972.3955</v>
      </c>
      <c r="U352">
        <v>8125167456678.7705</v>
      </c>
      <c r="V352">
        <v>7810761823247.3623</v>
      </c>
      <c r="W352">
        <v>7508389994422.5283</v>
      </c>
      <c r="X352">
        <v>6703056763022.4316</v>
      </c>
      <c r="Y352">
        <v>7464470923072.1387</v>
      </c>
      <c r="Z352">
        <v>8072942897375.0508</v>
      </c>
      <c r="AA352">
        <v>7505958770676.0391</v>
      </c>
      <c r="AB352">
        <v>7624402508883.7568</v>
      </c>
      <c r="AC352">
        <v>8379040787140.5498</v>
      </c>
      <c r="AD352">
        <v>9394505186460.4453</v>
      </c>
      <c r="AE352">
        <v>9986737126373.0312</v>
      </c>
      <c r="AF352">
        <v>10589390512234.482</v>
      </c>
      <c r="AG352">
        <v>11850932692897.711</v>
      </c>
      <c r="AH352">
        <v>13670878145289.936</v>
      </c>
      <c r="AI352">
        <v>14046796475974.703</v>
      </c>
      <c r="AJ352">
        <v>16290198580380.506</v>
      </c>
      <c r="AK352">
        <v>18760399932594.824</v>
      </c>
    </row>
    <row r="353" spans="1:37">
      <c r="A353" t="s">
        <v>4319</v>
      </c>
      <c r="B353" t="s">
        <v>4825</v>
      </c>
      <c r="C353" t="s">
        <v>4895</v>
      </c>
      <c r="D353" t="s">
        <v>4896</v>
      </c>
      <c r="E353" t="str">
        <f t="shared" si="5"/>
        <v>EAS.SL.TLF.TERT.ZS</v>
      </c>
      <c r="F353" t="s">
        <v>1768</v>
      </c>
      <c r="G353" t="s">
        <v>1768</v>
      </c>
      <c r="H353" t="s">
        <v>1768</v>
      </c>
      <c r="I353" t="s">
        <v>1768</v>
      </c>
      <c r="J353" t="s">
        <v>1768</v>
      </c>
      <c r="K353" t="s">
        <v>1768</v>
      </c>
      <c r="L353" t="s">
        <v>1768</v>
      </c>
      <c r="M353" t="s">
        <v>1768</v>
      </c>
      <c r="N353" t="s">
        <v>1768</v>
      </c>
      <c r="O353" t="s">
        <v>1768</v>
      </c>
      <c r="P353" t="s">
        <v>1768</v>
      </c>
      <c r="Q353" t="s">
        <v>1768</v>
      </c>
      <c r="R353" t="s">
        <v>1768</v>
      </c>
      <c r="S353" t="s">
        <v>1768</v>
      </c>
      <c r="T353" t="s">
        <v>1768</v>
      </c>
      <c r="U353" t="s">
        <v>1768</v>
      </c>
      <c r="V353" t="s">
        <v>1768</v>
      </c>
      <c r="W353" t="s">
        <v>1768</v>
      </c>
      <c r="X353" t="s">
        <v>1768</v>
      </c>
      <c r="Y353" t="s">
        <v>1768</v>
      </c>
      <c r="Z353" t="s">
        <v>1768</v>
      </c>
      <c r="AA353" t="s">
        <v>1768</v>
      </c>
      <c r="AB353" t="s">
        <v>1768</v>
      </c>
      <c r="AC353" t="s">
        <v>1768</v>
      </c>
      <c r="AD353" t="s">
        <v>1768</v>
      </c>
      <c r="AE353" t="s">
        <v>1768</v>
      </c>
      <c r="AF353" t="s">
        <v>1768</v>
      </c>
      <c r="AG353" t="s">
        <v>1768</v>
      </c>
      <c r="AH353" t="s">
        <v>1768</v>
      </c>
      <c r="AI353" t="s">
        <v>1768</v>
      </c>
      <c r="AJ353" t="s">
        <v>1768</v>
      </c>
      <c r="AK353" t="s">
        <v>1768</v>
      </c>
    </row>
    <row r="354" spans="1:37" hidden="1">
      <c r="A354" t="s">
        <v>4319</v>
      </c>
      <c r="B354" t="s">
        <v>4825</v>
      </c>
      <c r="C354" t="s">
        <v>4897</v>
      </c>
      <c r="D354" t="s">
        <v>4898</v>
      </c>
      <c r="E354" t="str">
        <f t="shared" si="5"/>
        <v>EAS.SP.DYN.LE00.IN</v>
      </c>
      <c r="F354">
        <v>65.90399511086575</v>
      </c>
      <c r="G354">
        <v>66.253423070176396</v>
      </c>
      <c r="H354">
        <v>66.611179623914168</v>
      </c>
      <c r="I354">
        <v>66.921689980969546</v>
      </c>
      <c r="J354">
        <v>67.259876227498339</v>
      </c>
      <c r="K354">
        <v>67.573182369974759</v>
      </c>
      <c r="L354">
        <v>67.883989712908843</v>
      </c>
      <c r="M354">
        <v>68.18494996679145</v>
      </c>
      <c r="N354">
        <v>68.436631503457278</v>
      </c>
      <c r="O354">
        <v>68.715648528101056</v>
      </c>
      <c r="P354">
        <v>68.957648000066129</v>
      </c>
      <c r="Q354">
        <v>69.20577150600063</v>
      </c>
      <c r="R354">
        <v>69.418507789206501</v>
      </c>
      <c r="S354">
        <v>69.633306427772183</v>
      </c>
      <c r="T354">
        <v>69.848679989153112</v>
      </c>
      <c r="U354">
        <v>70.017981917294293</v>
      </c>
      <c r="V354">
        <v>70.247740922308239</v>
      </c>
      <c r="W354">
        <v>70.446664011940371</v>
      </c>
      <c r="X354">
        <v>70.632705901134599</v>
      </c>
      <c r="Y354">
        <v>70.817912470687205</v>
      </c>
      <c r="Z354">
        <v>71.040061422539068</v>
      </c>
      <c r="AA354">
        <v>71.25389848367179</v>
      </c>
      <c r="AB354">
        <v>71.456892133997016</v>
      </c>
      <c r="AC354">
        <v>71.661913990997192</v>
      </c>
      <c r="AD354">
        <v>71.87978958633326</v>
      </c>
      <c r="AE354">
        <v>72.07525551708828</v>
      </c>
      <c r="AF354">
        <v>72.315829308732106</v>
      </c>
      <c r="AG354">
        <v>72.544694347798028</v>
      </c>
      <c r="AH354">
        <v>72.771672713936752</v>
      </c>
      <c r="AI354">
        <v>73.02317834805072</v>
      </c>
      <c r="AJ354">
        <v>73.252787023032425</v>
      </c>
      <c r="AK354" t="s">
        <v>1768</v>
      </c>
    </row>
    <row r="355" spans="1:37" hidden="1">
      <c r="A355" t="s">
        <v>4319</v>
      </c>
      <c r="B355" t="s">
        <v>4825</v>
      </c>
      <c r="C355" t="s">
        <v>1688</v>
      </c>
      <c r="D355" t="s">
        <v>1689</v>
      </c>
      <c r="E355" t="str">
        <f t="shared" si="5"/>
        <v>EAS.SP.POP.TOTL</v>
      </c>
      <c r="F355">
        <v>1559593049.9797347</v>
      </c>
      <c r="G355">
        <v>1582992664.8273199</v>
      </c>
      <c r="H355">
        <v>1608572405.306617</v>
      </c>
      <c r="I355">
        <v>1634085870.9444506</v>
      </c>
      <c r="J355">
        <v>1658384935.613184</v>
      </c>
      <c r="K355">
        <v>1683371727.6732092</v>
      </c>
      <c r="L355">
        <v>1710059882.8282294</v>
      </c>
      <c r="M355">
        <v>1738262202.5129263</v>
      </c>
      <c r="N355">
        <v>1766753777.2962694</v>
      </c>
      <c r="O355">
        <v>1794581805.3948171</v>
      </c>
      <c r="P355">
        <v>1821479249</v>
      </c>
      <c r="Q355">
        <v>1847046750</v>
      </c>
      <c r="R355">
        <v>1870962945</v>
      </c>
      <c r="S355">
        <v>1893961039</v>
      </c>
      <c r="T355">
        <v>1916962601</v>
      </c>
      <c r="U355">
        <v>1940025484</v>
      </c>
      <c r="V355">
        <v>1962570996</v>
      </c>
      <c r="W355">
        <v>1984676218</v>
      </c>
      <c r="X355">
        <v>2005980327</v>
      </c>
      <c r="Y355">
        <v>2025977108</v>
      </c>
      <c r="Z355">
        <v>2044996322</v>
      </c>
      <c r="AA355">
        <v>2063264168</v>
      </c>
      <c r="AB355">
        <v>2080570097</v>
      </c>
      <c r="AC355">
        <v>2097040054</v>
      </c>
      <c r="AD355">
        <v>2112930230</v>
      </c>
      <c r="AE355">
        <v>2128514617</v>
      </c>
      <c r="AF355">
        <v>2143768313</v>
      </c>
      <c r="AG355">
        <v>2158577031</v>
      </c>
      <c r="AH355">
        <v>2173295332</v>
      </c>
      <c r="AI355">
        <v>2187641248</v>
      </c>
      <c r="AJ355">
        <v>2201613485</v>
      </c>
      <c r="AK355">
        <v>2216003701</v>
      </c>
    </row>
    <row r="356" spans="1:37" hidden="1">
      <c r="A356" t="s">
        <v>4318</v>
      </c>
      <c r="B356" t="s">
        <v>1401</v>
      </c>
      <c r="C356" t="s">
        <v>4889</v>
      </c>
      <c r="D356" t="s">
        <v>4890</v>
      </c>
      <c r="E356" t="str">
        <f t="shared" si="5"/>
        <v>EAP.NY.GDP.DEFL.ZS</v>
      </c>
      <c r="F356" t="s">
        <v>1768</v>
      </c>
      <c r="G356" t="s">
        <v>1768</v>
      </c>
      <c r="H356" t="s">
        <v>1768</v>
      </c>
      <c r="I356" t="s">
        <v>1768</v>
      </c>
      <c r="J356" t="s">
        <v>1768</v>
      </c>
      <c r="K356" t="s">
        <v>1768</v>
      </c>
      <c r="L356" t="s">
        <v>1768</v>
      </c>
      <c r="M356" t="s">
        <v>1768</v>
      </c>
      <c r="N356" t="s">
        <v>1768</v>
      </c>
      <c r="O356" t="s">
        <v>1768</v>
      </c>
      <c r="P356" t="s">
        <v>1768</v>
      </c>
      <c r="Q356" t="s">
        <v>1768</v>
      </c>
      <c r="R356" t="s">
        <v>1768</v>
      </c>
      <c r="S356" t="s">
        <v>1768</v>
      </c>
      <c r="T356" t="s">
        <v>1768</v>
      </c>
      <c r="U356" t="s">
        <v>1768</v>
      </c>
      <c r="V356" t="s">
        <v>1768</v>
      </c>
      <c r="W356" t="s">
        <v>1768</v>
      </c>
      <c r="X356" t="s">
        <v>1768</v>
      </c>
      <c r="Y356" t="s">
        <v>1768</v>
      </c>
      <c r="Z356" t="s">
        <v>1768</v>
      </c>
      <c r="AA356" t="s">
        <v>1768</v>
      </c>
      <c r="AB356" t="s">
        <v>1768</v>
      </c>
      <c r="AC356" t="s">
        <v>1768</v>
      </c>
      <c r="AD356" t="s">
        <v>1768</v>
      </c>
      <c r="AE356" t="s">
        <v>1768</v>
      </c>
      <c r="AF356" t="s">
        <v>1768</v>
      </c>
      <c r="AG356" t="s">
        <v>1768</v>
      </c>
      <c r="AH356" t="s">
        <v>1768</v>
      </c>
      <c r="AI356" t="s">
        <v>1768</v>
      </c>
      <c r="AJ356" t="s">
        <v>1768</v>
      </c>
      <c r="AK356" t="s">
        <v>1768</v>
      </c>
    </row>
    <row r="357" spans="1:37" hidden="1">
      <c r="A357" t="s">
        <v>4318</v>
      </c>
      <c r="B357" t="s">
        <v>1401</v>
      </c>
      <c r="C357" t="s">
        <v>4891</v>
      </c>
      <c r="D357" t="s">
        <v>4892</v>
      </c>
      <c r="E357" t="str">
        <f t="shared" si="5"/>
        <v>EAP.NY.GDP.MKTP.KD</v>
      </c>
      <c r="F357">
        <v>376574190794.76337</v>
      </c>
      <c r="G357">
        <v>397653484213.91534</v>
      </c>
      <c r="H357">
        <v>422619653945.28381</v>
      </c>
      <c r="I357">
        <v>457671630217.61249</v>
      </c>
      <c r="J357">
        <v>500804646903.61981</v>
      </c>
      <c r="K357">
        <v>538720976125.22302</v>
      </c>
      <c r="L357">
        <v>576125138200.67297</v>
      </c>
      <c r="M357">
        <v>629042095498.57581</v>
      </c>
      <c r="N357">
        <v>692632546198.3064</v>
      </c>
      <c r="O357">
        <v>734496690221.82605</v>
      </c>
      <c r="P357">
        <v>774843962129.30078</v>
      </c>
      <c r="Q357">
        <v>838442554435.78052</v>
      </c>
      <c r="R357">
        <v>930914828315.28394</v>
      </c>
      <c r="S357">
        <v>1035896729304.0658</v>
      </c>
      <c r="T357">
        <v>1150239650486.5137</v>
      </c>
      <c r="U357">
        <v>1264003389972.8276</v>
      </c>
      <c r="V357">
        <v>1378066986356.0669</v>
      </c>
      <c r="W357">
        <v>1478531707858.1472</v>
      </c>
      <c r="X357">
        <v>1511328589086.8635</v>
      </c>
      <c r="Y357">
        <v>1606169851410.2585</v>
      </c>
      <c r="Z357">
        <v>1727176140602.6567</v>
      </c>
      <c r="AA357">
        <v>1842122864494.3911</v>
      </c>
      <c r="AB357">
        <v>1987350927596.0991</v>
      </c>
      <c r="AC357">
        <v>2162462368543.4653</v>
      </c>
      <c r="AD357">
        <v>2357766823142.6118</v>
      </c>
      <c r="AE357">
        <v>2587763048161.2954</v>
      </c>
      <c r="AF357">
        <v>2870159353516.4824</v>
      </c>
      <c r="AG357">
        <v>3222901749845.7788</v>
      </c>
      <c r="AH357">
        <v>3496127481995.8794</v>
      </c>
      <c r="AI357">
        <v>3756860901240.0728</v>
      </c>
      <c r="AJ357">
        <v>4121086653693.2954</v>
      </c>
      <c r="AK357">
        <v>4456329088585.4619</v>
      </c>
    </row>
    <row r="358" spans="1:37" hidden="1">
      <c r="A358" t="s">
        <v>4318</v>
      </c>
      <c r="B358" t="s">
        <v>1401</v>
      </c>
      <c r="C358" t="s">
        <v>4893</v>
      </c>
      <c r="D358" t="s">
        <v>4894</v>
      </c>
      <c r="E358" t="str">
        <f t="shared" si="5"/>
        <v>EAP.NY.GDP.MKTP.CD</v>
      </c>
      <c r="F358">
        <v>381126562880.96313</v>
      </c>
      <c r="G358">
        <v>407908412276.99329</v>
      </c>
      <c r="H358">
        <v>425158627754.17249</v>
      </c>
      <c r="I358">
        <v>445228495342.55023</v>
      </c>
      <c r="J358">
        <v>481473475375.20068</v>
      </c>
      <c r="K358">
        <v>526453913303.92639</v>
      </c>
      <c r="L358">
        <v>522818070162.54779</v>
      </c>
      <c r="M358">
        <v>516045136615.92145</v>
      </c>
      <c r="N358">
        <v>576969997190.92004</v>
      </c>
      <c r="O358">
        <v>625022169780.42664</v>
      </c>
      <c r="P358">
        <v>670821923522.64673</v>
      </c>
      <c r="Q358">
        <v>730979370928.62854</v>
      </c>
      <c r="R358">
        <v>817368888198.75903</v>
      </c>
      <c r="S358">
        <v>881488905394.89685</v>
      </c>
      <c r="T358">
        <v>1062660853899.6642</v>
      </c>
      <c r="U358">
        <v>1313157454655.73</v>
      </c>
      <c r="V358">
        <v>1508362053119.0439</v>
      </c>
      <c r="W358">
        <v>1563357750700.5491</v>
      </c>
      <c r="X358">
        <v>1428843638244.198</v>
      </c>
      <c r="Y358">
        <v>1569469996041.126</v>
      </c>
      <c r="Z358">
        <v>1727176140602.6567</v>
      </c>
      <c r="AA358">
        <v>1838788055337.3779</v>
      </c>
      <c r="AB358">
        <v>2032799651555.675</v>
      </c>
      <c r="AC358">
        <v>2296457434160.6245</v>
      </c>
      <c r="AD358">
        <v>2662747475143.6421</v>
      </c>
      <c r="AE358">
        <v>3072896474444.0776</v>
      </c>
      <c r="AF358">
        <v>3695365694726.687</v>
      </c>
      <c r="AG358">
        <v>4667797202116.5049</v>
      </c>
      <c r="AH358">
        <v>5901226488051.3818</v>
      </c>
      <c r="AI358">
        <v>6366221146126.7461</v>
      </c>
      <c r="AJ358">
        <v>7636449774118.2646</v>
      </c>
      <c r="AK358">
        <v>9283258153862.6387</v>
      </c>
    </row>
    <row r="359" spans="1:37">
      <c r="A359" t="s">
        <v>4318</v>
      </c>
      <c r="B359" t="s">
        <v>1401</v>
      </c>
      <c r="C359" t="s">
        <v>4895</v>
      </c>
      <c r="D359" t="s">
        <v>4896</v>
      </c>
      <c r="E359" t="str">
        <f t="shared" si="5"/>
        <v>EAP.SL.TLF.TERT.ZS</v>
      </c>
      <c r="F359" t="s">
        <v>1768</v>
      </c>
      <c r="G359" t="s">
        <v>1768</v>
      </c>
      <c r="H359" t="s">
        <v>1768</v>
      </c>
      <c r="I359" t="s">
        <v>1768</v>
      </c>
      <c r="J359" t="s">
        <v>1768</v>
      </c>
      <c r="K359" t="s">
        <v>1768</v>
      </c>
      <c r="L359" t="s">
        <v>1768</v>
      </c>
      <c r="M359" t="s">
        <v>1768</v>
      </c>
      <c r="N359" t="s">
        <v>1768</v>
      </c>
      <c r="O359" t="s">
        <v>1768</v>
      </c>
      <c r="P359" t="s">
        <v>1768</v>
      </c>
      <c r="Q359" t="s">
        <v>1768</v>
      </c>
      <c r="R359" t="s">
        <v>1768</v>
      </c>
      <c r="S359" t="s">
        <v>1768</v>
      </c>
      <c r="T359" t="s">
        <v>1768</v>
      </c>
      <c r="U359" t="s">
        <v>1768</v>
      </c>
      <c r="V359" t="s">
        <v>1768</v>
      </c>
      <c r="W359" t="s">
        <v>1768</v>
      </c>
      <c r="X359" t="s">
        <v>1768</v>
      </c>
      <c r="Y359" t="s">
        <v>1768</v>
      </c>
      <c r="Z359" t="s">
        <v>1768</v>
      </c>
      <c r="AA359" t="s">
        <v>1768</v>
      </c>
      <c r="AB359" t="s">
        <v>1768</v>
      </c>
      <c r="AC359" t="s">
        <v>1768</v>
      </c>
      <c r="AD359" t="s">
        <v>1768</v>
      </c>
      <c r="AE359" t="s">
        <v>1768</v>
      </c>
      <c r="AF359" t="s">
        <v>1768</v>
      </c>
      <c r="AG359" t="s">
        <v>1768</v>
      </c>
      <c r="AH359" t="s">
        <v>1768</v>
      </c>
      <c r="AI359" t="s">
        <v>1768</v>
      </c>
      <c r="AJ359" t="s">
        <v>1768</v>
      </c>
      <c r="AK359" t="s">
        <v>1768</v>
      </c>
    </row>
    <row r="360" spans="1:37" hidden="1">
      <c r="A360" t="s">
        <v>4318</v>
      </c>
      <c r="B360" t="s">
        <v>1401</v>
      </c>
      <c r="C360" t="s">
        <v>4897</v>
      </c>
      <c r="D360" t="s">
        <v>4898</v>
      </c>
      <c r="E360" t="str">
        <f t="shared" si="5"/>
        <v>EAP.SP.DYN.LE00.IN</v>
      </c>
      <c r="F360">
        <v>64.801716285224927</v>
      </c>
      <c r="G360">
        <v>65.156637186868181</v>
      </c>
      <c r="H360">
        <v>65.511285443801839</v>
      </c>
      <c r="I360">
        <v>65.854917056940465</v>
      </c>
      <c r="J360">
        <v>66.184221204341142</v>
      </c>
      <c r="K360">
        <v>66.502007144800515</v>
      </c>
      <c r="L360">
        <v>66.808155729291528</v>
      </c>
      <c r="M360">
        <v>67.103674293404197</v>
      </c>
      <c r="N360">
        <v>67.390265710818454</v>
      </c>
      <c r="O360">
        <v>67.663954829809285</v>
      </c>
      <c r="P360">
        <v>67.926380472035717</v>
      </c>
      <c r="Q360">
        <v>68.173338506789094</v>
      </c>
      <c r="R360">
        <v>68.404753640988019</v>
      </c>
      <c r="S360">
        <v>68.623985895396714</v>
      </c>
      <c r="T360">
        <v>68.832206562662222</v>
      </c>
      <c r="U360">
        <v>69.030752988473751</v>
      </c>
      <c r="V360">
        <v>69.223899436978215</v>
      </c>
      <c r="W360">
        <v>69.413436296139793</v>
      </c>
      <c r="X360">
        <v>69.603026641025082</v>
      </c>
      <c r="Y360">
        <v>69.793204725577638</v>
      </c>
      <c r="Z360">
        <v>69.986837769823893</v>
      </c>
      <c r="AA360">
        <v>70.185572489953529</v>
      </c>
      <c r="AB360">
        <v>70.386948445907976</v>
      </c>
      <c r="AC360">
        <v>70.592206955341524</v>
      </c>
      <c r="AD360">
        <v>70.801026514039563</v>
      </c>
      <c r="AE360">
        <v>71.015211607607824</v>
      </c>
      <c r="AF360">
        <v>71.237881373588493</v>
      </c>
      <c r="AG360">
        <v>71.467449700313537</v>
      </c>
      <c r="AH360">
        <v>71.703649382631141</v>
      </c>
      <c r="AI360">
        <v>71.945546758066669</v>
      </c>
      <c r="AJ360">
        <v>72.189797926149126</v>
      </c>
      <c r="AK360" t="s">
        <v>1768</v>
      </c>
    </row>
    <row r="361" spans="1:37" hidden="1">
      <c r="A361" t="s">
        <v>4318</v>
      </c>
      <c r="B361" t="s">
        <v>1401</v>
      </c>
      <c r="C361" t="s">
        <v>1688</v>
      </c>
      <c r="D361" t="s">
        <v>1689</v>
      </c>
      <c r="E361" t="str">
        <f t="shared" si="5"/>
        <v>EAP.SP.POP.TOTL</v>
      </c>
      <c r="F361">
        <v>1360910455</v>
      </c>
      <c r="G361">
        <v>1381988337.9327371</v>
      </c>
      <c r="H361">
        <v>1405330967.6604939</v>
      </c>
      <c r="I361">
        <v>1428777641.3069155</v>
      </c>
      <c r="J361">
        <v>1451201404.1918254</v>
      </c>
      <c r="K361">
        <v>1474463334</v>
      </c>
      <c r="L361">
        <v>1499452125.8282294</v>
      </c>
      <c r="M361">
        <v>1526043132.5129263</v>
      </c>
      <c r="N361">
        <v>1552933956.2962694</v>
      </c>
      <c r="O361">
        <v>1579129212.3948171</v>
      </c>
      <c r="P361">
        <v>1604413745</v>
      </c>
      <c r="Q361">
        <v>1628553824</v>
      </c>
      <c r="R361">
        <v>1651092723</v>
      </c>
      <c r="S361">
        <v>1672774120</v>
      </c>
      <c r="T361">
        <v>1694322157</v>
      </c>
      <c r="U361">
        <v>1715499570</v>
      </c>
      <c r="V361">
        <v>1736367974</v>
      </c>
      <c r="W361">
        <v>1757059388</v>
      </c>
      <c r="X361">
        <v>1777070402</v>
      </c>
      <c r="Y361">
        <v>1795967054</v>
      </c>
      <c r="Z361">
        <v>1813796742</v>
      </c>
      <c r="AA361">
        <v>1830811083</v>
      </c>
      <c r="AB361">
        <v>1847032693</v>
      </c>
      <c r="AC361">
        <v>1862617646</v>
      </c>
      <c r="AD361">
        <v>1877776212</v>
      </c>
      <c r="AE361">
        <v>1892696442</v>
      </c>
      <c r="AF361">
        <v>1907078666</v>
      </c>
      <c r="AG361">
        <v>1920850887</v>
      </c>
      <c r="AH361">
        <v>1934410167</v>
      </c>
      <c r="AI361">
        <v>1947888513</v>
      </c>
      <c r="AJ361">
        <v>1961101773</v>
      </c>
      <c r="AK361">
        <v>1974218593</v>
      </c>
    </row>
    <row r="362" spans="1:37" hidden="1">
      <c r="A362" t="s">
        <v>4247</v>
      </c>
      <c r="B362" t="s">
        <v>1402</v>
      </c>
      <c r="C362" t="s">
        <v>4889</v>
      </c>
      <c r="D362" t="s">
        <v>4890</v>
      </c>
      <c r="E362" t="str">
        <f t="shared" si="5"/>
        <v>ECU.NY.GDP.DEFL.ZS</v>
      </c>
      <c r="F362">
        <v>109.35920211408887</v>
      </c>
      <c r="G362">
        <v>124.23730533252358</v>
      </c>
      <c r="H362">
        <v>117.97119572864028</v>
      </c>
      <c r="I362">
        <v>102.6339900146843</v>
      </c>
      <c r="J362">
        <v>100.59218950643454</v>
      </c>
      <c r="K362">
        <v>101.64032590004093</v>
      </c>
      <c r="L362">
        <v>85.038791669821421</v>
      </c>
      <c r="M362">
        <v>76.699276118865527</v>
      </c>
      <c r="N362">
        <v>70.770425732187903</v>
      </c>
      <c r="O362">
        <v>73.389336621454987</v>
      </c>
      <c r="P362">
        <v>77.686875961585088</v>
      </c>
      <c r="Q362">
        <v>80.928935159817357</v>
      </c>
      <c r="R362">
        <v>84.277482989530199</v>
      </c>
      <c r="S362">
        <v>105.50805791835801</v>
      </c>
      <c r="T362">
        <v>124.30895590515132</v>
      </c>
      <c r="U362">
        <v>132.84219771693066</v>
      </c>
      <c r="V362">
        <v>136.61357122302158</v>
      </c>
      <c r="W362">
        <v>145.91024553748653</v>
      </c>
      <c r="X362">
        <v>140.5879396754722</v>
      </c>
      <c r="Y362">
        <v>107.57947158478581</v>
      </c>
      <c r="Z362">
        <v>100.00209508592455</v>
      </c>
      <c r="AA362">
        <v>126.60868026692087</v>
      </c>
      <c r="AB362">
        <v>140.10862987506351</v>
      </c>
      <c r="AC362">
        <v>155.929409669981</v>
      </c>
      <c r="AD362">
        <v>164.65140615018404</v>
      </c>
      <c r="AE362">
        <v>176.20194740668362</v>
      </c>
      <c r="AF362">
        <v>189.89509260280798</v>
      </c>
      <c r="AG362">
        <v>203.05340292417736</v>
      </c>
      <c r="AH362">
        <v>225.56350280655494</v>
      </c>
      <c r="AI362">
        <v>215.68423084186605</v>
      </c>
      <c r="AJ362">
        <v>232.06731787987488</v>
      </c>
      <c r="AK362">
        <v>255.9065181800448</v>
      </c>
    </row>
    <row r="363" spans="1:37" hidden="1">
      <c r="A363" t="s">
        <v>4247</v>
      </c>
      <c r="B363" t="s">
        <v>1402</v>
      </c>
      <c r="C363" t="s">
        <v>4891</v>
      </c>
      <c r="D363" t="s">
        <v>4892</v>
      </c>
      <c r="E363" t="str">
        <f t="shared" si="5"/>
        <v>ECU.NY.GDP.MKTP.KD</v>
      </c>
      <c r="F363">
        <v>10882444170.927088</v>
      </c>
      <c r="G363">
        <v>11248627500.585157</v>
      </c>
      <c r="H363">
        <v>11184595465.333748</v>
      </c>
      <c r="I363">
        <v>10901454001.552526</v>
      </c>
      <c r="J363">
        <v>11319663103.724228</v>
      </c>
      <c r="K363">
        <v>11649828669.68152</v>
      </c>
      <c r="L363">
        <v>12124065290.441921</v>
      </c>
      <c r="M363">
        <v>11863935403.36121</v>
      </c>
      <c r="N363">
        <v>12856431949.758062</v>
      </c>
      <c r="O363">
        <v>12982495147.223345</v>
      </c>
      <c r="P363">
        <v>13330669595.031029</v>
      </c>
      <c r="Q363">
        <v>14023015720.058758</v>
      </c>
      <c r="R363">
        <v>14235121580.700912</v>
      </c>
      <c r="S363">
        <v>14277142988.026859</v>
      </c>
      <c r="T363">
        <v>14948478409.391611</v>
      </c>
      <c r="U363">
        <v>15210610194.022423</v>
      </c>
      <c r="V363">
        <v>15575792574.905443</v>
      </c>
      <c r="W363">
        <v>16207108486.494347</v>
      </c>
      <c r="X363">
        <v>16549527222.717348</v>
      </c>
      <c r="Y363">
        <v>15506997580.743891</v>
      </c>
      <c r="Z363">
        <v>15941641913.46764</v>
      </c>
      <c r="AA363">
        <v>16792401244.682226</v>
      </c>
      <c r="AB363">
        <v>17650754679.22958</v>
      </c>
      <c r="AC363">
        <v>18228555753.325085</v>
      </c>
      <c r="AD363">
        <v>19837038477.839397</v>
      </c>
      <c r="AE363">
        <v>20976428515.105186</v>
      </c>
      <c r="AF363">
        <v>21973124162.313759</v>
      </c>
      <c r="AG363">
        <v>22420870169.810345</v>
      </c>
      <c r="AH363">
        <v>24044518481.673733</v>
      </c>
      <c r="AI363">
        <v>24131528012.574894</v>
      </c>
      <c r="AJ363">
        <v>24995823419.893467</v>
      </c>
      <c r="AK363">
        <v>26195622944.048347</v>
      </c>
    </row>
    <row r="364" spans="1:37" hidden="1">
      <c r="A364" t="s">
        <v>4247</v>
      </c>
      <c r="B364" t="s">
        <v>1402</v>
      </c>
      <c r="C364" t="s">
        <v>4893</v>
      </c>
      <c r="D364" t="s">
        <v>4894</v>
      </c>
      <c r="E364" t="str">
        <f t="shared" si="5"/>
        <v>ECU.NY.GDP.MKTP.CD</v>
      </c>
      <c r="F364">
        <v>11900704785.846144</v>
      </c>
      <c r="G364">
        <v>13974698911.6703</v>
      </c>
      <c r="H364">
        <v>13194324575.428478</v>
      </c>
      <c r="I364">
        <v>11188362805.59449</v>
      </c>
      <c r="J364">
        <v>11386458404.700878</v>
      </c>
      <c r="K364">
        <v>11840675754.329596</v>
      </c>
      <c r="L364">
        <v>10309942622.095327</v>
      </c>
      <c r="M364">
        <v>9099361934.1367474</v>
      </c>
      <c r="N364">
        <v>9098361006.331995</v>
      </c>
      <c r="O364">
        <v>9527567454.7351017</v>
      </c>
      <c r="P364">
        <v>10355963786.80084</v>
      </c>
      <c r="Q364">
        <v>11348439539.977884</v>
      </c>
      <c r="R364">
        <v>11996750826.476181</v>
      </c>
      <c r="S364">
        <v>15063220705.477379</v>
      </c>
      <c r="T364">
        <v>18581908127.479988</v>
      </c>
      <c r="U364">
        <v>20205685541.421135</v>
      </c>
      <c r="V364">
        <v>21278200686.280975</v>
      </c>
      <c r="W364">
        <v>23647336355.155209</v>
      </c>
      <c r="X364">
        <v>23266151902.576019</v>
      </c>
      <c r="Y364">
        <v>16681996553.868063</v>
      </c>
      <c r="Z364">
        <v>15941641913.46764</v>
      </c>
      <c r="AA364">
        <v>21250000896</v>
      </c>
      <c r="AB364">
        <v>24717858000</v>
      </c>
      <c r="AC364">
        <v>28409459000</v>
      </c>
      <c r="AD364">
        <v>32645622000</v>
      </c>
      <c r="AE364">
        <v>36942384000</v>
      </c>
      <c r="AF364">
        <v>41705009000</v>
      </c>
      <c r="AG364">
        <v>45503563000</v>
      </c>
      <c r="AH364">
        <v>54208524000</v>
      </c>
      <c r="AI364">
        <v>52021861000</v>
      </c>
      <c r="AJ364">
        <v>57978116000</v>
      </c>
      <c r="AK364">
        <v>67002768302.191513</v>
      </c>
    </row>
    <row r="365" spans="1:37">
      <c r="A365" t="s">
        <v>4247</v>
      </c>
      <c r="B365" t="s">
        <v>1402</v>
      </c>
      <c r="C365" t="s">
        <v>4895</v>
      </c>
      <c r="D365" t="s">
        <v>4896</v>
      </c>
      <c r="E365" t="str">
        <f t="shared" si="5"/>
        <v>ECU.SL.TLF.TERT.ZS</v>
      </c>
      <c r="F365" t="s">
        <v>1768</v>
      </c>
      <c r="G365" t="s">
        <v>1768</v>
      </c>
      <c r="H365" t="s">
        <v>1768</v>
      </c>
      <c r="I365" t="s">
        <v>1768</v>
      </c>
      <c r="J365" t="s">
        <v>1768</v>
      </c>
      <c r="K365" t="s">
        <v>1768</v>
      </c>
      <c r="L365" t="s">
        <v>1768</v>
      </c>
      <c r="M365" t="s">
        <v>1768</v>
      </c>
      <c r="N365" t="s">
        <v>1768</v>
      </c>
      <c r="O365" t="s">
        <v>1768</v>
      </c>
      <c r="P365" t="s">
        <v>1768</v>
      </c>
      <c r="Q365" t="s">
        <v>1768</v>
      </c>
      <c r="R365" t="s">
        <v>1768</v>
      </c>
      <c r="S365" t="s">
        <v>1768</v>
      </c>
      <c r="T365" t="s">
        <v>1768</v>
      </c>
      <c r="U365" t="s">
        <v>1768</v>
      </c>
      <c r="V365" t="s">
        <v>1768</v>
      </c>
      <c r="W365" t="s">
        <v>1768</v>
      </c>
      <c r="X365" t="s">
        <v>1768</v>
      </c>
      <c r="Y365" t="s">
        <v>1768</v>
      </c>
      <c r="Z365" t="s">
        <v>1768</v>
      </c>
      <c r="AA365">
        <v>24.600000381469727</v>
      </c>
      <c r="AB365">
        <v>25.5</v>
      </c>
      <c r="AC365">
        <v>26</v>
      </c>
      <c r="AD365">
        <v>26.799999237060547</v>
      </c>
      <c r="AE365">
        <v>26.600000381469727</v>
      </c>
      <c r="AF365">
        <v>26.5</v>
      </c>
      <c r="AG365" t="s">
        <v>1768</v>
      </c>
      <c r="AH365" t="s">
        <v>1768</v>
      </c>
      <c r="AI365" t="s">
        <v>1768</v>
      </c>
      <c r="AJ365" t="s">
        <v>1768</v>
      </c>
      <c r="AK365" t="s">
        <v>1768</v>
      </c>
    </row>
    <row r="366" spans="1:37" hidden="1">
      <c r="A366" t="s">
        <v>4247</v>
      </c>
      <c r="B366" t="s">
        <v>1402</v>
      </c>
      <c r="C366" t="s">
        <v>4897</v>
      </c>
      <c r="D366" t="s">
        <v>4898</v>
      </c>
      <c r="E366" t="str">
        <f t="shared" si="5"/>
        <v>ECU.SP.DYN.LE00.IN</v>
      </c>
      <c r="F366">
        <v>62.919926829268313</v>
      </c>
      <c r="G366">
        <v>63.548414634146347</v>
      </c>
      <c r="H366">
        <v>64.184975609756108</v>
      </c>
      <c r="I366">
        <v>64.822146341463423</v>
      </c>
      <c r="J366">
        <v>65.453439024390249</v>
      </c>
      <c r="K366">
        <v>66.070829268292684</v>
      </c>
      <c r="L366">
        <v>66.669780487804886</v>
      </c>
      <c r="M366">
        <v>67.248219512195121</v>
      </c>
      <c r="N366">
        <v>67.806146341463418</v>
      </c>
      <c r="O366">
        <v>68.341536585365859</v>
      </c>
      <c r="P366">
        <v>68.856878048780501</v>
      </c>
      <c r="Q366">
        <v>69.355731707317076</v>
      </c>
      <c r="R366">
        <v>69.842097560975631</v>
      </c>
      <c r="S366">
        <v>70.320024390243901</v>
      </c>
      <c r="T366">
        <v>70.78948780487805</v>
      </c>
      <c r="U366">
        <v>71.25200000000001</v>
      </c>
      <c r="V366">
        <v>71.709463414634158</v>
      </c>
      <c r="W366">
        <v>72.157390243902427</v>
      </c>
      <c r="X366">
        <v>72.59126829268294</v>
      </c>
      <c r="Y366">
        <v>73.00614634146342</v>
      </c>
      <c r="Z366">
        <v>73.392048780487812</v>
      </c>
      <c r="AA366">
        <v>73.73807317073171</v>
      </c>
      <c r="AB366">
        <v>74.040804878048803</v>
      </c>
      <c r="AC366">
        <v>74.299243902439045</v>
      </c>
      <c r="AD366">
        <v>74.516414634146344</v>
      </c>
      <c r="AE366">
        <v>74.699292682926838</v>
      </c>
      <c r="AF366">
        <v>74.85782926829269</v>
      </c>
      <c r="AG366">
        <v>75.004951219512208</v>
      </c>
      <c r="AH366">
        <v>75.150585365853658</v>
      </c>
      <c r="AI366">
        <v>75.302195121951229</v>
      </c>
      <c r="AJ366">
        <v>75.462292682926829</v>
      </c>
      <c r="AK366" t="s">
        <v>1768</v>
      </c>
    </row>
    <row r="367" spans="1:37" hidden="1">
      <c r="A367" t="s">
        <v>4247</v>
      </c>
      <c r="B367" t="s">
        <v>1402</v>
      </c>
      <c r="C367" t="s">
        <v>1688</v>
      </c>
      <c r="D367" t="s">
        <v>1689</v>
      </c>
      <c r="E367" t="str">
        <f t="shared" si="5"/>
        <v>ECU.SP.POP.TOTL</v>
      </c>
      <c r="F367">
        <v>7957811</v>
      </c>
      <c r="G367">
        <v>8178948</v>
      </c>
      <c r="H367">
        <v>8403034</v>
      </c>
      <c r="I367">
        <v>8629832</v>
      </c>
      <c r="J367">
        <v>8859125</v>
      </c>
      <c r="K367">
        <v>9090592</v>
      </c>
      <c r="L367">
        <v>9323745</v>
      </c>
      <c r="M367">
        <v>9557974</v>
      </c>
      <c r="N367">
        <v>9792658</v>
      </c>
      <c r="O367">
        <v>10027109</v>
      </c>
      <c r="P367">
        <v>10260587</v>
      </c>
      <c r="Q367">
        <v>10493498</v>
      </c>
      <c r="R367">
        <v>10725281</v>
      </c>
      <c r="S367">
        <v>10953182</v>
      </c>
      <c r="T367">
        <v>11173647</v>
      </c>
      <c r="U367">
        <v>11384506</v>
      </c>
      <c r="V367">
        <v>11584074</v>
      </c>
      <c r="W367">
        <v>11774005</v>
      </c>
      <c r="X367">
        <v>11959586</v>
      </c>
      <c r="Y367">
        <v>12148188</v>
      </c>
      <c r="Z367">
        <v>12345023</v>
      </c>
      <c r="AA367">
        <v>12552036</v>
      </c>
      <c r="AB367">
        <v>12767415</v>
      </c>
      <c r="AC367">
        <v>12987992</v>
      </c>
      <c r="AD367">
        <v>13208869</v>
      </c>
      <c r="AE367">
        <v>13426402</v>
      </c>
      <c r="AF367">
        <v>13639708</v>
      </c>
      <c r="AG367">
        <v>13849721</v>
      </c>
      <c r="AH367">
        <v>14056740</v>
      </c>
      <c r="AI367">
        <v>14261566</v>
      </c>
      <c r="AJ367">
        <v>14464739</v>
      </c>
      <c r="AK367">
        <v>14666055</v>
      </c>
    </row>
    <row r="368" spans="1:37" hidden="1">
      <c r="A368" t="s">
        <v>4684</v>
      </c>
      <c r="B368" t="s">
        <v>1403</v>
      </c>
      <c r="C368" t="s">
        <v>4889</v>
      </c>
      <c r="D368" t="s">
        <v>4890</v>
      </c>
      <c r="E368" t="str">
        <f t="shared" si="5"/>
        <v>EGY.NY.GDP.DEFL.ZS</v>
      </c>
      <c r="F368">
        <v>21.320900304113298</v>
      </c>
      <c r="G368">
        <v>21.574208372058091</v>
      </c>
      <c r="H368">
        <v>23.551979940632233</v>
      </c>
      <c r="I368">
        <v>25.505200038174301</v>
      </c>
      <c r="J368">
        <v>28.351578362242314</v>
      </c>
      <c r="K368">
        <v>30.913879600899037</v>
      </c>
      <c r="L368">
        <v>34.865405519960532</v>
      </c>
      <c r="M368">
        <v>45.721845759695796</v>
      </c>
      <c r="N368">
        <v>51.964266782145906</v>
      </c>
      <c r="O368">
        <v>61.597032380990932</v>
      </c>
      <c r="P368">
        <v>72.955899187272081</v>
      </c>
      <c r="Q368">
        <v>83.51887152303479</v>
      </c>
      <c r="R368">
        <v>100</v>
      </c>
      <c r="S368">
        <v>108.4291053900164</v>
      </c>
      <c r="T368">
        <v>117.59014124255822</v>
      </c>
      <c r="U368">
        <v>130.99511336856503</v>
      </c>
      <c r="V368">
        <v>140.3058103975535</v>
      </c>
      <c r="W368">
        <v>154.16458910701652</v>
      </c>
      <c r="X368">
        <v>160.16509584498343</v>
      </c>
      <c r="Y368">
        <v>161.55846235012484</v>
      </c>
      <c r="Z368">
        <v>169.52792660890103</v>
      </c>
      <c r="AA368">
        <v>172.6942432981572</v>
      </c>
      <c r="AB368">
        <v>178.19532855477885</v>
      </c>
      <c r="AC368">
        <v>190.27238780520887</v>
      </c>
      <c r="AD368">
        <v>212.4770023105996</v>
      </c>
      <c r="AE368">
        <v>225.67762167824799</v>
      </c>
      <c r="AF368">
        <v>242.28744479608707</v>
      </c>
      <c r="AG368">
        <v>272.80534153382922</v>
      </c>
      <c r="AH368">
        <v>306.09846302912416</v>
      </c>
      <c r="AI368">
        <v>340.29650143214457</v>
      </c>
      <c r="AJ368">
        <v>374.69200352273003</v>
      </c>
      <c r="AK368">
        <v>416.65750791727589</v>
      </c>
    </row>
    <row r="369" spans="1:37" hidden="1">
      <c r="A369" t="s">
        <v>4684</v>
      </c>
      <c r="B369" t="s">
        <v>1403</v>
      </c>
      <c r="C369" t="s">
        <v>4891</v>
      </c>
      <c r="D369" t="s">
        <v>4892</v>
      </c>
      <c r="E369" t="str">
        <f t="shared" si="5"/>
        <v>EGY.NY.GDP.MKTP.KD</v>
      </c>
      <c r="F369">
        <v>38506344421.766151</v>
      </c>
      <c r="G369">
        <v>39952673865.894501</v>
      </c>
      <c r="H369">
        <v>43910853498.743126</v>
      </c>
      <c r="I369">
        <v>47160756999.056389</v>
      </c>
      <c r="J369">
        <v>50033561716.720192</v>
      </c>
      <c r="K369">
        <v>53336802406.739212</v>
      </c>
      <c r="L369">
        <v>54748401321.241074</v>
      </c>
      <c r="M369">
        <v>56127744342.985016</v>
      </c>
      <c r="N369">
        <v>59102918305.738739</v>
      </c>
      <c r="O369">
        <v>62041739159.831902</v>
      </c>
      <c r="P369">
        <v>65579206064.034569</v>
      </c>
      <c r="Q369">
        <v>66286699444.875107</v>
      </c>
      <c r="R369">
        <v>69224523386.205887</v>
      </c>
      <c r="S369">
        <v>71232581990.543365</v>
      </c>
      <c r="T369">
        <v>74062775121.365448</v>
      </c>
      <c r="U369">
        <v>77501108924.926163</v>
      </c>
      <c r="V369">
        <v>81367430435.978897</v>
      </c>
      <c r="W369">
        <v>85835423038.145386</v>
      </c>
      <c r="X369">
        <v>89300055775.4207</v>
      </c>
      <c r="Y369">
        <v>94752235333.477722</v>
      </c>
      <c r="Z369">
        <v>99838540997.320999</v>
      </c>
      <c r="AA369">
        <v>103368058729.0704</v>
      </c>
      <c r="AB369">
        <v>105818387281.58394</v>
      </c>
      <c r="AC369">
        <v>109197716207.21042</v>
      </c>
      <c r="AD369">
        <v>113666164952.26543</v>
      </c>
      <c r="AE369">
        <v>118749025399.76231</v>
      </c>
      <c r="AF369">
        <v>126876016554.826</v>
      </c>
      <c r="AG369">
        <v>135868769654.24358</v>
      </c>
      <c r="AH369">
        <v>145591924088.41544</v>
      </c>
      <c r="AI369">
        <v>152414550276.74612</v>
      </c>
      <c r="AJ369">
        <v>160258746161.72528</v>
      </c>
      <c r="AK369">
        <v>163143403592.63635</v>
      </c>
    </row>
    <row r="370" spans="1:37" hidden="1">
      <c r="A370" t="s">
        <v>4684</v>
      </c>
      <c r="B370" t="s">
        <v>1403</v>
      </c>
      <c r="C370" t="s">
        <v>4893</v>
      </c>
      <c r="D370" t="s">
        <v>4894</v>
      </c>
      <c r="E370" t="str">
        <f t="shared" si="5"/>
        <v>EGY.NY.GDP.MKTP.CD</v>
      </c>
      <c r="F370">
        <v>22912499711.761284</v>
      </c>
      <c r="G370">
        <v>23405404411.876579</v>
      </c>
      <c r="H370">
        <v>25592366135.426311</v>
      </c>
      <c r="I370">
        <v>28137368590.493896</v>
      </c>
      <c r="J370">
        <v>30642873685.563423</v>
      </c>
      <c r="K370">
        <v>34689560501.840912</v>
      </c>
      <c r="L370">
        <v>35880262453.406448</v>
      </c>
      <c r="M370">
        <v>40507934104.27121</v>
      </c>
      <c r="N370">
        <v>35044633281.416527</v>
      </c>
      <c r="O370">
        <v>39648442465.408173</v>
      </c>
      <c r="P370">
        <v>43130415154.460548</v>
      </c>
      <c r="Q370">
        <v>36970555121.628662</v>
      </c>
      <c r="R370">
        <v>41855483504.025871</v>
      </c>
      <c r="S370">
        <v>46578631212.612488</v>
      </c>
      <c r="T370">
        <v>51897983715.558434</v>
      </c>
      <c r="U370">
        <v>60159244485.208168</v>
      </c>
      <c r="V370">
        <v>67629717779.735382</v>
      </c>
      <c r="W370">
        <v>78436575743.857147</v>
      </c>
      <c r="X370">
        <v>84828807269.542892</v>
      </c>
      <c r="Y370">
        <v>90710703939.460953</v>
      </c>
      <c r="Z370">
        <v>99838540997.320999</v>
      </c>
      <c r="AA370">
        <v>97632008050.942398</v>
      </c>
      <c r="AB370">
        <v>87850680572.78952</v>
      </c>
      <c r="AC370">
        <v>82923680621.543259</v>
      </c>
      <c r="AD370">
        <v>78845185709.411713</v>
      </c>
      <c r="AE370">
        <v>89685724889.16275</v>
      </c>
      <c r="AF370">
        <v>107484034648.24513</v>
      </c>
      <c r="AG370">
        <v>130477817194.41161</v>
      </c>
      <c r="AH370">
        <v>162818181818.18182</v>
      </c>
      <c r="AI370">
        <v>188984088127.29498</v>
      </c>
      <c r="AJ370">
        <v>218894280919.76962</v>
      </c>
      <c r="AK370">
        <v>229530568259.72983</v>
      </c>
    </row>
    <row r="371" spans="1:37">
      <c r="A371" t="s">
        <v>4684</v>
      </c>
      <c r="B371" t="s">
        <v>1403</v>
      </c>
      <c r="C371" t="s">
        <v>4895</v>
      </c>
      <c r="D371" t="s">
        <v>4896</v>
      </c>
      <c r="E371" t="str">
        <f t="shared" si="5"/>
        <v>EGY.SL.TLF.TERT.ZS</v>
      </c>
      <c r="F371" t="s">
        <v>1768</v>
      </c>
      <c r="G371" t="s">
        <v>1768</v>
      </c>
      <c r="H371" t="s">
        <v>1768</v>
      </c>
      <c r="I371" t="s">
        <v>1768</v>
      </c>
      <c r="J371" t="s">
        <v>1768</v>
      </c>
      <c r="K371" t="s">
        <v>1768</v>
      </c>
      <c r="L371" t="s">
        <v>1768</v>
      </c>
      <c r="M371" t="s">
        <v>1768</v>
      </c>
      <c r="N371" t="s">
        <v>1768</v>
      </c>
      <c r="O371" t="s">
        <v>1768</v>
      </c>
      <c r="P371" t="s">
        <v>1768</v>
      </c>
      <c r="Q371" t="s">
        <v>1768</v>
      </c>
      <c r="R371" t="s">
        <v>1768</v>
      </c>
      <c r="S371" t="s">
        <v>1768</v>
      </c>
      <c r="T371" t="s">
        <v>1768</v>
      </c>
      <c r="U371" t="s">
        <v>1768</v>
      </c>
      <c r="V371" t="s">
        <v>1768</v>
      </c>
      <c r="W371" t="s">
        <v>1768</v>
      </c>
      <c r="X371" t="s">
        <v>1768</v>
      </c>
      <c r="Y371" t="s">
        <v>1768</v>
      </c>
      <c r="Z371" t="s">
        <v>1768</v>
      </c>
      <c r="AA371" t="s">
        <v>1768</v>
      </c>
      <c r="AB371" t="s">
        <v>1768</v>
      </c>
      <c r="AC371" t="s">
        <v>1768</v>
      </c>
      <c r="AD371" t="s">
        <v>1768</v>
      </c>
      <c r="AE371" t="s">
        <v>1768</v>
      </c>
      <c r="AF371" t="s">
        <v>1768</v>
      </c>
      <c r="AG371" t="s">
        <v>1768</v>
      </c>
      <c r="AH371" t="s">
        <v>1768</v>
      </c>
      <c r="AI371" t="s">
        <v>1768</v>
      </c>
      <c r="AJ371" t="s">
        <v>1768</v>
      </c>
      <c r="AK371" t="s">
        <v>1768</v>
      </c>
    </row>
    <row r="372" spans="1:37" hidden="1">
      <c r="A372" t="s">
        <v>4684</v>
      </c>
      <c r="B372" t="s">
        <v>1403</v>
      </c>
      <c r="C372" t="s">
        <v>4897</v>
      </c>
      <c r="D372" t="s">
        <v>4898</v>
      </c>
      <c r="E372" t="str">
        <f t="shared" si="5"/>
        <v>EGY.SP.DYN.LE00.IN</v>
      </c>
      <c r="F372">
        <v>56.150195121951228</v>
      </c>
      <c r="G372">
        <v>56.733512195121953</v>
      </c>
      <c r="H372">
        <v>57.307414634146348</v>
      </c>
      <c r="I372">
        <v>57.874365853658539</v>
      </c>
      <c r="J372">
        <v>58.437317073170739</v>
      </c>
      <c r="K372">
        <v>59.001219512195135</v>
      </c>
      <c r="L372">
        <v>59.571000000000012</v>
      </c>
      <c r="M372">
        <v>60.152146341463421</v>
      </c>
      <c r="N372">
        <v>60.750634146341476</v>
      </c>
      <c r="O372">
        <v>61.368512195121959</v>
      </c>
      <c r="P372">
        <v>62.012829268292691</v>
      </c>
      <c r="Q372">
        <v>62.687658536585374</v>
      </c>
      <c r="R372">
        <v>63.389585365853655</v>
      </c>
      <c r="S372">
        <v>64.112707317073173</v>
      </c>
      <c r="T372">
        <v>64.8499756097561</v>
      </c>
      <c r="U372">
        <v>65.593463414634158</v>
      </c>
      <c r="V372">
        <v>66.335585365853674</v>
      </c>
      <c r="W372">
        <v>67.065317073170746</v>
      </c>
      <c r="X372">
        <v>67.773585365853677</v>
      </c>
      <c r="Y372">
        <v>68.449365853658549</v>
      </c>
      <c r="Z372">
        <v>69.08265853658537</v>
      </c>
      <c r="AA372">
        <v>69.667439024390248</v>
      </c>
      <c r="AB372">
        <v>70.203243902439027</v>
      </c>
      <c r="AC372">
        <v>70.691560975609761</v>
      </c>
      <c r="AD372">
        <v>71.133878048780502</v>
      </c>
      <c r="AE372">
        <v>71.528682926829276</v>
      </c>
      <c r="AF372">
        <v>71.878975609756111</v>
      </c>
      <c r="AG372">
        <v>72.192219512195123</v>
      </c>
      <c r="AH372">
        <v>72.475439024390255</v>
      </c>
      <c r="AI372">
        <v>72.734121951219521</v>
      </c>
      <c r="AJ372">
        <v>72.975268292682927</v>
      </c>
      <c r="AK372" t="s">
        <v>1768</v>
      </c>
    </row>
    <row r="373" spans="1:37" hidden="1">
      <c r="A373" t="s">
        <v>4684</v>
      </c>
      <c r="B373" t="s">
        <v>1403</v>
      </c>
      <c r="C373" t="s">
        <v>1688</v>
      </c>
      <c r="D373" t="s">
        <v>1689</v>
      </c>
      <c r="E373" t="str">
        <f t="shared" si="5"/>
        <v>EGY.SP.POP.TOTL</v>
      </c>
      <c r="F373">
        <v>44952497</v>
      </c>
      <c r="G373">
        <v>46025305</v>
      </c>
      <c r="H373">
        <v>47133557</v>
      </c>
      <c r="I373">
        <v>48276547</v>
      </c>
      <c r="J373">
        <v>49453054</v>
      </c>
      <c r="K373">
        <v>50659625</v>
      </c>
      <c r="L373">
        <v>51899728</v>
      </c>
      <c r="M373">
        <v>53166492</v>
      </c>
      <c r="N373">
        <v>54433720</v>
      </c>
      <c r="O373">
        <v>55667119</v>
      </c>
      <c r="P373">
        <v>56843275</v>
      </c>
      <c r="Q373">
        <v>57952386</v>
      </c>
      <c r="R373">
        <v>59004372</v>
      </c>
      <c r="S373">
        <v>60020423</v>
      </c>
      <c r="T373">
        <v>61032081</v>
      </c>
      <c r="U373">
        <v>62063810</v>
      </c>
      <c r="V373">
        <v>63120498</v>
      </c>
      <c r="W373">
        <v>64199588</v>
      </c>
      <c r="X373">
        <v>65309201</v>
      </c>
      <c r="Y373">
        <v>66457136</v>
      </c>
      <c r="Z373">
        <v>67648419</v>
      </c>
      <c r="AA373">
        <v>68888032</v>
      </c>
      <c r="AB373">
        <v>70174632</v>
      </c>
      <c r="AC373">
        <v>71498433</v>
      </c>
      <c r="AD373">
        <v>72844998</v>
      </c>
      <c r="AE373">
        <v>74203215</v>
      </c>
      <c r="AF373">
        <v>75568453</v>
      </c>
      <c r="AG373">
        <v>76941572</v>
      </c>
      <c r="AH373">
        <v>78323298</v>
      </c>
      <c r="AI373">
        <v>79716203</v>
      </c>
      <c r="AJ373">
        <v>81121077</v>
      </c>
      <c r="AK373">
        <v>82536770</v>
      </c>
    </row>
    <row r="374" spans="1:37" hidden="1">
      <c r="A374" t="s">
        <v>4341</v>
      </c>
      <c r="B374" t="s">
        <v>1404</v>
      </c>
      <c r="C374" t="s">
        <v>4889</v>
      </c>
      <c r="D374" t="s">
        <v>4890</v>
      </c>
      <c r="E374" t="str">
        <f t="shared" si="5"/>
        <v>SLV.NY.GDP.DEFL.ZS</v>
      </c>
      <c r="F374">
        <v>71.612066681789301</v>
      </c>
      <c r="G374">
        <v>76.909557032738732</v>
      </c>
      <c r="H374">
        <v>81.177949257388633</v>
      </c>
      <c r="I374">
        <v>82.471122888544045</v>
      </c>
      <c r="J374">
        <v>84.988440015769498</v>
      </c>
      <c r="K374">
        <v>87.666802437898156</v>
      </c>
      <c r="L374">
        <v>86.840156362768056</v>
      </c>
      <c r="M374">
        <v>88.89699404545739</v>
      </c>
      <c r="N374">
        <v>92.369744926458793</v>
      </c>
      <c r="O374">
        <v>95.470881167224491</v>
      </c>
      <c r="P374">
        <v>100</v>
      </c>
      <c r="Q374">
        <v>106.80624272708894</v>
      </c>
      <c r="R374">
        <v>111.34964701375117</v>
      </c>
      <c r="S374">
        <v>120.83210193793977</v>
      </c>
      <c r="T374">
        <v>132.78436190566737</v>
      </c>
      <c r="U374">
        <v>146.64289399027345</v>
      </c>
      <c r="V374">
        <v>156.55234287836691</v>
      </c>
      <c r="W374">
        <v>162.10159990179756</v>
      </c>
      <c r="X374">
        <v>168.50319231849841</v>
      </c>
      <c r="Y374">
        <v>169.07400798728759</v>
      </c>
      <c r="Z374">
        <v>174.40055628081984</v>
      </c>
      <c r="AA374">
        <v>180.32897336898873</v>
      </c>
      <c r="AB374">
        <v>182.50669728281667</v>
      </c>
      <c r="AC374">
        <v>187.63108999538613</v>
      </c>
      <c r="AD374">
        <v>193.42409735910965</v>
      </c>
      <c r="AE374">
        <v>202.08542683863953</v>
      </c>
      <c r="AF374">
        <v>211.05283516883588</v>
      </c>
      <c r="AG374">
        <v>220.27697735315706</v>
      </c>
      <c r="AH374">
        <v>231.85191596165913</v>
      </c>
      <c r="AI374">
        <v>230.75118943912082</v>
      </c>
      <c r="AJ374">
        <v>236.09409431467606</v>
      </c>
      <c r="AK374">
        <v>250.32955100711223</v>
      </c>
    </row>
    <row r="375" spans="1:37" hidden="1">
      <c r="A375" t="s">
        <v>4341</v>
      </c>
      <c r="B375" t="s">
        <v>1404</v>
      </c>
      <c r="C375" t="s">
        <v>4891</v>
      </c>
      <c r="D375" t="s">
        <v>4892</v>
      </c>
      <c r="E375" t="str">
        <f t="shared" si="5"/>
        <v>SLV.NY.GDP.MKTP.KD</v>
      </c>
      <c r="F375">
        <v>8703848679.6382065</v>
      </c>
      <c r="G375">
        <v>7794215003.0306511</v>
      </c>
      <c r="H375">
        <v>7302727945.3064451</v>
      </c>
      <c r="I375">
        <v>7414825706.2032766</v>
      </c>
      <c r="J375">
        <v>7513958616.7495737</v>
      </c>
      <c r="K375">
        <v>7560289381.4922771</v>
      </c>
      <c r="L375">
        <v>7574608193.2688389</v>
      </c>
      <c r="M375">
        <v>7765002615.5677605</v>
      </c>
      <c r="N375">
        <v>7910787275.1170807</v>
      </c>
      <c r="O375">
        <v>7986904251.3078127</v>
      </c>
      <c r="P375">
        <v>8372810074.9508476</v>
      </c>
      <c r="Q375">
        <v>8672159450.8302307</v>
      </c>
      <c r="R375">
        <v>9326459853.6243114</v>
      </c>
      <c r="S375">
        <v>10013804572.345287</v>
      </c>
      <c r="T375">
        <v>10619662925.888206</v>
      </c>
      <c r="U375">
        <v>11298815407.952303</v>
      </c>
      <c r="V375">
        <v>11491596864.967457</v>
      </c>
      <c r="W375">
        <v>11979528543.225956</v>
      </c>
      <c r="X375">
        <v>12428695150.127058</v>
      </c>
      <c r="Y375">
        <v>12857344602.309351</v>
      </c>
      <c r="Z375">
        <v>13134147767.999998</v>
      </c>
      <c r="AA375">
        <v>13358642293.198128</v>
      </c>
      <c r="AB375">
        <v>13671259606.853466</v>
      </c>
      <c r="AC375">
        <v>13985703809.827784</v>
      </c>
      <c r="AD375">
        <v>14244514235.34852</v>
      </c>
      <c r="AE375">
        <v>14752019854.125706</v>
      </c>
      <c r="AF375">
        <v>15329111294.858938</v>
      </c>
      <c r="AG375">
        <v>15917713172.306705</v>
      </c>
      <c r="AH375">
        <v>16120541019.261299</v>
      </c>
      <c r="AI375">
        <v>15615477008.272045</v>
      </c>
      <c r="AJ375">
        <v>15828594488.047205</v>
      </c>
      <c r="AK375">
        <v>16061419230.6821</v>
      </c>
    </row>
    <row r="376" spans="1:37" hidden="1">
      <c r="A376" t="s">
        <v>4341</v>
      </c>
      <c r="B376" t="s">
        <v>1404</v>
      </c>
      <c r="C376" t="s">
        <v>4893</v>
      </c>
      <c r="D376" t="s">
        <v>4894</v>
      </c>
      <c r="E376" t="str">
        <f t="shared" si="5"/>
        <v>SLV.NY.GDP.MKTP.CD</v>
      </c>
      <c r="F376">
        <v>3573959884.8000002</v>
      </c>
      <c r="G376">
        <v>3437200179.1999998</v>
      </c>
      <c r="H376">
        <v>3399189149.5462928</v>
      </c>
      <c r="I376">
        <v>3506347772.3590145</v>
      </c>
      <c r="J376">
        <v>3661683395.9653316</v>
      </c>
      <c r="K376">
        <v>3800368586.6311321</v>
      </c>
      <c r="L376">
        <v>3771663198.3157897</v>
      </c>
      <c r="M376">
        <v>3958045811.3194909</v>
      </c>
      <c r="N376">
        <v>4189880000.1155906</v>
      </c>
      <c r="O376">
        <v>4372215335.3846149</v>
      </c>
      <c r="P376">
        <v>4800907894.7368431</v>
      </c>
      <c r="Q376">
        <v>5310996633.4164591</v>
      </c>
      <c r="R376">
        <v>5954671445.6391888</v>
      </c>
      <c r="S376">
        <v>6937988505.7471266</v>
      </c>
      <c r="T376">
        <v>8085554285.7142859</v>
      </c>
      <c r="U376">
        <v>9500491428.5714283</v>
      </c>
      <c r="V376">
        <v>10315542857.142857</v>
      </c>
      <c r="W376">
        <v>11134716450.097376</v>
      </c>
      <c r="X376">
        <v>12008418171.428572</v>
      </c>
      <c r="Y376">
        <v>12464655104.000002</v>
      </c>
      <c r="Z376">
        <v>13134147767.999998</v>
      </c>
      <c r="AA376">
        <v>13812744074.37714</v>
      </c>
      <c r="AB376">
        <v>14306700000</v>
      </c>
      <c r="AC376">
        <v>15046700000</v>
      </c>
      <c r="AD376">
        <v>15798300000</v>
      </c>
      <c r="AE376">
        <v>17093800000</v>
      </c>
      <c r="AF376">
        <v>18550700000</v>
      </c>
      <c r="AG376">
        <v>20104900000</v>
      </c>
      <c r="AH376">
        <v>21431000000</v>
      </c>
      <c r="AI376">
        <v>20661000000</v>
      </c>
      <c r="AJ376">
        <v>21427900000</v>
      </c>
      <c r="AK376">
        <v>23054100000</v>
      </c>
    </row>
    <row r="377" spans="1:37">
      <c r="A377" t="s">
        <v>4341</v>
      </c>
      <c r="B377" t="s">
        <v>1404</v>
      </c>
      <c r="C377" t="s">
        <v>4895</v>
      </c>
      <c r="D377" t="s">
        <v>4896</v>
      </c>
      <c r="E377" t="str">
        <f t="shared" si="5"/>
        <v>SLV.SL.TLF.TERT.ZS</v>
      </c>
      <c r="F377" t="s">
        <v>1768</v>
      </c>
      <c r="G377" t="s">
        <v>1768</v>
      </c>
      <c r="H377" t="s">
        <v>1768</v>
      </c>
      <c r="I377" t="s">
        <v>1768</v>
      </c>
      <c r="J377" t="s">
        <v>1768</v>
      </c>
      <c r="K377" t="s">
        <v>1768</v>
      </c>
      <c r="L377" t="s">
        <v>1768</v>
      </c>
      <c r="M377" t="s">
        <v>1768</v>
      </c>
      <c r="N377" t="s">
        <v>1768</v>
      </c>
      <c r="O377" t="s">
        <v>1768</v>
      </c>
      <c r="P377" t="s">
        <v>1768</v>
      </c>
      <c r="Q377" t="s">
        <v>1768</v>
      </c>
      <c r="R377" t="s">
        <v>1768</v>
      </c>
      <c r="S377" t="s">
        <v>1768</v>
      </c>
      <c r="T377" t="s">
        <v>1768</v>
      </c>
      <c r="U377" t="s">
        <v>1768</v>
      </c>
      <c r="V377">
        <v>24.799999237060547</v>
      </c>
      <c r="W377" t="s">
        <v>1768</v>
      </c>
      <c r="X377" t="s">
        <v>1768</v>
      </c>
      <c r="Y377" t="s">
        <v>1768</v>
      </c>
      <c r="Z377" t="s">
        <v>1768</v>
      </c>
      <c r="AA377" t="s">
        <v>1768</v>
      </c>
      <c r="AB377" t="s">
        <v>1768</v>
      </c>
      <c r="AC377" t="s">
        <v>1768</v>
      </c>
      <c r="AD377" t="s">
        <v>1768</v>
      </c>
      <c r="AE377" t="s">
        <v>1768</v>
      </c>
      <c r="AF377" t="s">
        <v>1768</v>
      </c>
      <c r="AG377" t="s">
        <v>1768</v>
      </c>
      <c r="AH377" t="s">
        <v>1768</v>
      </c>
      <c r="AI377" t="s">
        <v>1768</v>
      </c>
      <c r="AJ377" t="s">
        <v>1768</v>
      </c>
      <c r="AK377" t="s">
        <v>1768</v>
      </c>
    </row>
    <row r="378" spans="1:37" hidden="1">
      <c r="A378" t="s">
        <v>4341</v>
      </c>
      <c r="B378" t="s">
        <v>1404</v>
      </c>
      <c r="C378" t="s">
        <v>4897</v>
      </c>
      <c r="D378" t="s">
        <v>4898</v>
      </c>
      <c r="E378" t="str">
        <f t="shared" si="5"/>
        <v>SLV.SP.DYN.LE00.IN</v>
      </c>
      <c r="F378">
        <v>56.827609756097566</v>
      </c>
      <c r="G378">
        <v>56.97743902439025</v>
      </c>
      <c r="H378">
        <v>57.350926829268296</v>
      </c>
      <c r="I378">
        <v>57.96829268292683</v>
      </c>
      <c r="J378">
        <v>58.822048780487812</v>
      </c>
      <c r="K378">
        <v>59.887000000000008</v>
      </c>
      <c r="L378">
        <v>61.114292682926838</v>
      </c>
      <c r="M378">
        <v>62.41463414634147</v>
      </c>
      <c r="N378">
        <v>63.70126829268294</v>
      </c>
      <c r="O378">
        <v>64.913170731707325</v>
      </c>
      <c r="P378">
        <v>65.990853658536594</v>
      </c>
      <c r="Q378">
        <v>66.89246341463415</v>
      </c>
      <c r="R378">
        <v>67.622512195121956</v>
      </c>
      <c r="S378">
        <v>68.196560975609771</v>
      </c>
      <c r="T378">
        <v>68.620121951219517</v>
      </c>
      <c r="U378">
        <v>68.913804878048794</v>
      </c>
      <c r="V378">
        <v>69.111292682926845</v>
      </c>
      <c r="W378">
        <v>69.255951219512198</v>
      </c>
      <c r="X378">
        <v>69.389048780487812</v>
      </c>
      <c r="Y378">
        <v>69.53324390243904</v>
      </c>
      <c r="Z378">
        <v>69.701609756097568</v>
      </c>
      <c r="AA378">
        <v>69.895682926829281</v>
      </c>
      <c r="AB378">
        <v>70.098829268292704</v>
      </c>
      <c r="AC378">
        <v>70.299975609756117</v>
      </c>
      <c r="AD378">
        <v>70.499634146341464</v>
      </c>
      <c r="AE378">
        <v>70.698804878048776</v>
      </c>
      <c r="AF378">
        <v>70.900487804878054</v>
      </c>
      <c r="AG378">
        <v>71.104170731707327</v>
      </c>
      <c r="AH378">
        <v>71.310878048780495</v>
      </c>
      <c r="AI378">
        <v>71.520609756097571</v>
      </c>
      <c r="AJ378">
        <v>71.73236585365855</v>
      </c>
      <c r="AK378" t="s">
        <v>1768</v>
      </c>
    </row>
    <row r="379" spans="1:37" hidden="1">
      <c r="A379" t="s">
        <v>4341</v>
      </c>
      <c r="B379" t="s">
        <v>1404</v>
      </c>
      <c r="C379" t="s">
        <v>1688</v>
      </c>
      <c r="D379" t="s">
        <v>1689</v>
      </c>
      <c r="E379" t="str">
        <f t="shared" si="5"/>
        <v>SLV.SP.POP.TOTL</v>
      </c>
      <c r="F379">
        <v>4656263</v>
      </c>
      <c r="G379">
        <v>4729467</v>
      </c>
      <c r="H379">
        <v>4798918</v>
      </c>
      <c r="I379">
        <v>4865611</v>
      </c>
      <c r="J379">
        <v>4930893</v>
      </c>
      <c r="K379">
        <v>4995888</v>
      </c>
      <c r="L379">
        <v>5060307</v>
      </c>
      <c r="M379">
        <v>5124240</v>
      </c>
      <c r="N379">
        <v>5189565</v>
      </c>
      <c r="O379">
        <v>5258654</v>
      </c>
      <c r="P379">
        <v>5332842</v>
      </c>
      <c r="Q379">
        <v>5413269</v>
      </c>
      <c r="R379">
        <v>5498489</v>
      </c>
      <c r="S379">
        <v>5584047</v>
      </c>
      <c r="T379">
        <v>5663820</v>
      </c>
      <c r="U379">
        <v>5733401</v>
      </c>
      <c r="V379">
        <v>5791403</v>
      </c>
      <c r="W379">
        <v>5839103</v>
      </c>
      <c r="X379">
        <v>5878097</v>
      </c>
      <c r="Y379">
        <v>5911094</v>
      </c>
      <c r="Z379">
        <v>5940305</v>
      </c>
      <c r="AA379">
        <v>5966027</v>
      </c>
      <c r="AB379">
        <v>5988233</v>
      </c>
      <c r="AC379">
        <v>6008523</v>
      </c>
      <c r="AD379">
        <v>6028792</v>
      </c>
      <c r="AE379">
        <v>6050513</v>
      </c>
      <c r="AF379">
        <v>6074487</v>
      </c>
      <c r="AG379">
        <v>6100868</v>
      </c>
      <c r="AH379">
        <v>6129628</v>
      </c>
      <c r="AI379">
        <v>6160423</v>
      </c>
      <c r="AJ379">
        <v>6192993</v>
      </c>
      <c r="AK379">
        <v>6227491</v>
      </c>
    </row>
    <row r="380" spans="1:37" hidden="1">
      <c r="A380" t="s">
        <v>4324</v>
      </c>
      <c r="B380" t="s">
        <v>1405</v>
      </c>
      <c r="C380" t="s">
        <v>4889</v>
      </c>
      <c r="D380" t="s">
        <v>4890</v>
      </c>
      <c r="E380" t="str">
        <f t="shared" si="5"/>
        <v>GNQ.NY.GDP.DEFL.ZS</v>
      </c>
      <c r="F380" t="s">
        <v>1768</v>
      </c>
      <c r="G380" t="s">
        <v>1768</v>
      </c>
      <c r="H380" t="s">
        <v>1768</v>
      </c>
      <c r="I380" t="s">
        <v>1768</v>
      </c>
      <c r="J380" t="s">
        <v>1768</v>
      </c>
      <c r="K380">
        <v>25.848593831412263</v>
      </c>
      <c r="L380">
        <v>25.336445391136479</v>
      </c>
      <c r="M380">
        <v>25.497988976299052</v>
      </c>
      <c r="N380">
        <v>26.156049129136182</v>
      </c>
      <c r="O380">
        <v>24.974672269356212</v>
      </c>
      <c r="P380">
        <v>24.351248510654557</v>
      </c>
      <c r="Q380">
        <v>25.224707264428996</v>
      </c>
      <c r="R380">
        <v>25.242199854491492</v>
      </c>
      <c r="S380">
        <v>25.06570816231276</v>
      </c>
      <c r="T380">
        <v>38.646097797335429</v>
      </c>
      <c r="U380">
        <v>39.653629498318018</v>
      </c>
      <c r="V380">
        <v>49.717300375609966</v>
      </c>
      <c r="W380">
        <v>63.663749341096917</v>
      </c>
      <c r="X380">
        <v>48.335791942049774</v>
      </c>
      <c r="Y380">
        <v>68.230629439947137</v>
      </c>
      <c r="Z380">
        <v>100</v>
      </c>
      <c r="AA380">
        <v>88.028472570712808</v>
      </c>
      <c r="AB380">
        <v>86.635078442474196</v>
      </c>
      <c r="AC380">
        <v>87.185749973623246</v>
      </c>
      <c r="AD380">
        <v>101.93998825300056</v>
      </c>
      <c r="AE380">
        <v>145.4122684823806</v>
      </c>
      <c r="AF380">
        <v>166.36604077399403</v>
      </c>
      <c r="AG380">
        <v>164.41889081939576</v>
      </c>
      <c r="AH380">
        <v>203.36374116006448</v>
      </c>
      <c r="AI380">
        <v>134.65622253757189</v>
      </c>
      <c r="AJ380">
        <v>168.69927415612335</v>
      </c>
      <c r="AK380">
        <v>204.82341553572917</v>
      </c>
    </row>
    <row r="381" spans="1:37" hidden="1">
      <c r="A381" t="s">
        <v>4324</v>
      </c>
      <c r="B381" t="s">
        <v>1405</v>
      </c>
      <c r="C381" t="s">
        <v>4891</v>
      </c>
      <c r="D381" t="s">
        <v>4892</v>
      </c>
      <c r="E381" t="str">
        <f t="shared" si="5"/>
        <v>GNQ.NY.GDP.MKTP.KD</v>
      </c>
      <c r="F381" t="s">
        <v>1768</v>
      </c>
      <c r="G381" t="s">
        <v>1768</v>
      </c>
      <c r="H381" t="s">
        <v>1768</v>
      </c>
      <c r="I381" t="s">
        <v>1768</v>
      </c>
      <c r="J381" t="s">
        <v>1768</v>
      </c>
      <c r="K381">
        <v>194293740.81372124</v>
      </c>
      <c r="L381">
        <v>189765615.69867229</v>
      </c>
      <c r="M381">
        <v>198185017.82779527</v>
      </c>
      <c r="N381">
        <v>203447349.50097141</v>
      </c>
      <c r="O381">
        <v>200946619.40236977</v>
      </c>
      <c r="P381">
        <v>207499790.53967619</v>
      </c>
      <c r="Q381">
        <v>205141003.67989188</v>
      </c>
      <c r="R381">
        <v>227081761.95618293</v>
      </c>
      <c r="S381">
        <v>241379315.62228534</v>
      </c>
      <c r="T381">
        <v>253727370.23229998</v>
      </c>
      <c r="U381">
        <v>289915456.22704524</v>
      </c>
      <c r="V381">
        <v>374402170.18784302</v>
      </c>
      <c r="W381">
        <v>640931532.3453095</v>
      </c>
      <c r="X381">
        <v>781365388.08236623</v>
      </c>
      <c r="Y381">
        <v>1105213629.5963371</v>
      </c>
      <c r="Z381">
        <v>1254223037.3370938</v>
      </c>
      <c r="AA381">
        <v>2030554289.5862408</v>
      </c>
      <c r="AB381">
        <v>2425757700.9106684</v>
      </c>
      <c r="AC381">
        <v>2764278260.2307348</v>
      </c>
      <c r="AD381">
        <v>3814668805.8459382</v>
      </c>
      <c r="AE381">
        <v>4186550476.5619097</v>
      </c>
      <c r="AF381">
        <v>4239290429.1129746</v>
      </c>
      <c r="AG381">
        <v>5148299306.7824612</v>
      </c>
      <c r="AH381">
        <v>5697997257.5133791</v>
      </c>
      <c r="AI381">
        <v>6024744205.6992521</v>
      </c>
      <c r="AJ381">
        <v>5979285834.971097</v>
      </c>
      <c r="AK381">
        <v>6403432391.1773262</v>
      </c>
    </row>
    <row r="382" spans="1:37" hidden="1">
      <c r="A382" t="s">
        <v>4324</v>
      </c>
      <c r="B382" t="s">
        <v>1405</v>
      </c>
      <c r="C382" t="s">
        <v>4893</v>
      </c>
      <c r="D382" t="s">
        <v>4894</v>
      </c>
      <c r="E382" t="str">
        <f t="shared" si="5"/>
        <v>GNQ.NY.GDP.MKTP.CD</v>
      </c>
      <c r="F382" t="s">
        <v>1768</v>
      </c>
      <c r="G382" t="s">
        <v>1768</v>
      </c>
      <c r="H382" t="s">
        <v>1768</v>
      </c>
      <c r="I382" t="s">
        <v>1768</v>
      </c>
      <c r="J382" t="s">
        <v>1768</v>
      </c>
      <c r="K382">
        <v>79591332.161315188</v>
      </c>
      <c r="L382">
        <v>98848991.082235381</v>
      </c>
      <c r="M382">
        <v>119715252.67601509</v>
      </c>
      <c r="N382">
        <v>127202126.136158</v>
      </c>
      <c r="O382">
        <v>112006699.29737985</v>
      </c>
      <c r="P382">
        <v>132136515.30680501</v>
      </c>
      <c r="Q382">
        <v>130595413.30627269</v>
      </c>
      <c r="R382">
        <v>154184144.87833109</v>
      </c>
      <c r="S382">
        <v>152130369.83249527</v>
      </c>
      <c r="T382">
        <v>125745167.44257492</v>
      </c>
      <c r="U382">
        <v>163980056.85639942</v>
      </c>
      <c r="V382">
        <v>259074043.42337513</v>
      </c>
      <c r="W382">
        <v>497741982.0271368</v>
      </c>
      <c r="X382">
        <v>455800102.92369741</v>
      </c>
      <c r="Y382">
        <v>872015592.00909531</v>
      </c>
      <c r="Z382">
        <v>1254223037.3370938</v>
      </c>
      <c r="AA382">
        <v>1736112613.0646143</v>
      </c>
      <c r="AB382">
        <v>2146760325.0789335</v>
      </c>
      <c r="AC382">
        <v>2952360964.2701688</v>
      </c>
      <c r="AD382">
        <v>5240842261.1540442</v>
      </c>
      <c r="AE382">
        <v>8217298403.8068123</v>
      </c>
      <c r="AF382">
        <v>9603185319.304863</v>
      </c>
      <c r="AG382">
        <v>12574935589.671356</v>
      </c>
      <c r="AH382">
        <v>18423594508.83073</v>
      </c>
      <c r="AI382">
        <v>12232619307.832571</v>
      </c>
      <c r="AJ382">
        <v>14500472161.871233</v>
      </c>
      <c r="AK382">
        <v>19789801404.174511</v>
      </c>
    </row>
    <row r="383" spans="1:37">
      <c r="A383" t="s">
        <v>4324</v>
      </c>
      <c r="B383" t="s">
        <v>1405</v>
      </c>
      <c r="C383" t="s">
        <v>4895</v>
      </c>
      <c r="D383" t="s">
        <v>4896</v>
      </c>
      <c r="E383" t="str">
        <f t="shared" si="5"/>
        <v>GNQ.SL.TLF.TERT.ZS</v>
      </c>
      <c r="F383" t="s">
        <v>1768</v>
      </c>
      <c r="G383" t="s">
        <v>1768</v>
      </c>
      <c r="H383" t="s">
        <v>1768</v>
      </c>
      <c r="I383" t="s">
        <v>1768</v>
      </c>
      <c r="J383" t="s">
        <v>1768</v>
      </c>
      <c r="K383" t="s">
        <v>1768</v>
      </c>
      <c r="L383" t="s">
        <v>1768</v>
      </c>
      <c r="M383" t="s">
        <v>1768</v>
      </c>
      <c r="N383" t="s">
        <v>1768</v>
      </c>
      <c r="O383" t="s">
        <v>1768</v>
      </c>
      <c r="P383" t="s">
        <v>1768</v>
      </c>
      <c r="Q383" t="s">
        <v>1768</v>
      </c>
      <c r="R383" t="s">
        <v>1768</v>
      </c>
      <c r="S383" t="s">
        <v>1768</v>
      </c>
      <c r="T383" t="s">
        <v>1768</v>
      </c>
      <c r="U383" t="s">
        <v>1768</v>
      </c>
      <c r="V383" t="s">
        <v>1768</v>
      </c>
      <c r="W383" t="s">
        <v>1768</v>
      </c>
      <c r="X383" t="s">
        <v>1768</v>
      </c>
      <c r="Y383" t="s">
        <v>1768</v>
      </c>
      <c r="Z383" t="s">
        <v>1768</v>
      </c>
      <c r="AA383" t="s">
        <v>1768</v>
      </c>
      <c r="AB383" t="s">
        <v>1768</v>
      </c>
      <c r="AC383" t="s">
        <v>1768</v>
      </c>
      <c r="AD383" t="s">
        <v>1768</v>
      </c>
      <c r="AE383" t="s">
        <v>1768</v>
      </c>
      <c r="AF383" t="s">
        <v>1768</v>
      </c>
      <c r="AG383" t="s">
        <v>1768</v>
      </c>
      <c r="AH383" t="s">
        <v>1768</v>
      </c>
      <c r="AI383" t="s">
        <v>1768</v>
      </c>
      <c r="AJ383" t="s">
        <v>1768</v>
      </c>
      <c r="AK383" t="s">
        <v>1768</v>
      </c>
    </row>
    <row r="384" spans="1:37" hidden="1">
      <c r="A384" t="s">
        <v>4324</v>
      </c>
      <c r="B384" t="s">
        <v>1405</v>
      </c>
      <c r="C384" t="s">
        <v>4897</v>
      </c>
      <c r="D384" t="s">
        <v>4898</v>
      </c>
      <c r="E384" t="str">
        <f t="shared" si="5"/>
        <v>GNQ.SP.DYN.LE00.IN</v>
      </c>
      <c r="F384">
        <v>42.814170731707321</v>
      </c>
      <c r="G384">
        <v>43.160390243902441</v>
      </c>
      <c r="H384">
        <v>43.522707317073177</v>
      </c>
      <c r="I384">
        <v>43.90017073170732</v>
      </c>
      <c r="J384">
        <v>44.289756097560982</v>
      </c>
      <c r="K384">
        <v>44.692926829268302</v>
      </c>
      <c r="L384">
        <v>45.108146341463417</v>
      </c>
      <c r="M384">
        <v>45.530829268292685</v>
      </c>
      <c r="N384">
        <v>45.953951219512199</v>
      </c>
      <c r="O384">
        <v>46.368463414634149</v>
      </c>
      <c r="P384">
        <v>46.76543902439024</v>
      </c>
      <c r="Q384">
        <v>47.134853658536592</v>
      </c>
      <c r="R384">
        <v>47.472292682926827</v>
      </c>
      <c r="S384">
        <v>47.772292682926832</v>
      </c>
      <c r="T384">
        <v>48.031390243902443</v>
      </c>
      <c r="U384">
        <v>48.242609756097565</v>
      </c>
      <c r="V384">
        <v>48.4</v>
      </c>
      <c r="W384">
        <v>48.51153658536586</v>
      </c>
      <c r="X384">
        <v>48.587195121951225</v>
      </c>
      <c r="Y384">
        <v>48.640951219512203</v>
      </c>
      <c r="Z384">
        <v>48.69026829268293</v>
      </c>
      <c r="AA384">
        <v>48.755560975609768</v>
      </c>
      <c r="AB384">
        <v>48.851780487804888</v>
      </c>
      <c r="AC384">
        <v>48.988926829268301</v>
      </c>
      <c r="AD384">
        <v>49.171926829268294</v>
      </c>
      <c r="AE384">
        <v>49.400292682926832</v>
      </c>
      <c r="AF384">
        <v>49.665512195121956</v>
      </c>
      <c r="AG384">
        <v>49.95263414634146</v>
      </c>
      <c r="AH384">
        <v>50.247219512195123</v>
      </c>
      <c r="AI384">
        <v>50.544756097560978</v>
      </c>
      <c r="AJ384">
        <v>50.840804878048779</v>
      </c>
      <c r="AK384" t="s">
        <v>1768</v>
      </c>
    </row>
    <row r="385" spans="1:37" hidden="1">
      <c r="A385" t="s">
        <v>4324</v>
      </c>
      <c r="B385" t="s">
        <v>1405</v>
      </c>
      <c r="C385" t="s">
        <v>1688</v>
      </c>
      <c r="D385" t="s">
        <v>1689</v>
      </c>
      <c r="E385" t="str">
        <f t="shared" si="5"/>
        <v>GNQ.SP.POP.TOTL</v>
      </c>
      <c r="F385">
        <v>220582</v>
      </c>
      <c r="G385">
        <v>232676</v>
      </c>
      <c r="H385">
        <v>250712</v>
      </c>
      <c r="I385">
        <v>272217</v>
      </c>
      <c r="J385">
        <v>293701</v>
      </c>
      <c r="K385">
        <v>312634</v>
      </c>
      <c r="L385">
        <v>328119</v>
      </c>
      <c r="M385">
        <v>340825</v>
      </c>
      <c r="N385">
        <v>351694</v>
      </c>
      <c r="O385">
        <v>362325</v>
      </c>
      <c r="P385">
        <v>373887</v>
      </c>
      <c r="Q385">
        <v>386536</v>
      </c>
      <c r="R385">
        <v>399843</v>
      </c>
      <c r="S385">
        <v>413730</v>
      </c>
      <c r="T385">
        <v>428005</v>
      </c>
      <c r="U385">
        <v>442527</v>
      </c>
      <c r="V385">
        <v>457321</v>
      </c>
      <c r="W385">
        <v>472486</v>
      </c>
      <c r="X385">
        <v>488039</v>
      </c>
      <c r="Y385">
        <v>504001</v>
      </c>
      <c r="Z385">
        <v>520380</v>
      </c>
      <c r="AA385">
        <v>537195</v>
      </c>
      <c r="AB385">
        <v>554429</v>
      </c>
      <c r="AC385">
        <v>571999</v>
      </c>
      <c r="AD385">
        <v>589794</v>
      </c>
      <c r="AE385">
        <v>607739</v>
      </c>
      <c r="AF385">
        <v>625777</v>
      </c>
      <c r="AG385">
        <v>643936</v>
      </c>
      <c r="AH385">
        <v>662327</v>
      </c>
      <c r="AI385">
        <v>681115</v>
      </c>
      <c r="AJ385">
        <v>700401</v>
      </c>
      <c r="AK385">
        <v>720213</v>
      </c>
    </row>
    <row r="386" spans="1:37" hidden="1">
      <c r="A386" t="s">
        <v>4134</v>
      </c>
      <c r="B386" t="s">
        <v>1406</v>
      </c>
      <c r="C386" t="s">
        <v>4889</v>
      </c>
      <c r="D386" t="s">
        <v>4890</v>
      </c>
      <c r="E386" t="str">
        <f t="shared" si="5"/>
        <v>ERI.NY.GDP.DEFL.ZS</v>
      </c>
      <c r="F386" t="s">
        <v>1768</v>
      </c>
      <c r="G386" t="s">
        <v>1768</v>
      </c>
      <c r="H386" t="s">
        <v>1768</v>
      </c>
      <c r="I386" t="s">
        <v>1768</v>
      </c>
      <c r="J386" t="s">
        <v>1768</v>
      </c>
      <c r="K386" t="s">
        <v>1768</v>
      </c>
      <c r="L386" t="s">
        <v>1768</v>
      </c>
      <c r="M386" t="s">
        <v>1768</v>
      </c>
      <c r="N386" t="s">
        <v>1768</v>
      </c>
      <c r="O386" t="s">
        <v>1768</v>
      </c>
      <c r="P386" t="s">
        <v>1768</v>
      </c>
      <c r="Q386" t="s">
        <v>1768</v>
      </c>
      <c r="R386">
        <v>52.885344304709349</v>
      </c>
      <c r="S386">
        <v>52.15385008015032</v>
      </c>
      <c r="T386">
        <v>57.594616836173905</v>
      </c>
      <c r="U386">
        <v>63.244672142799033</v>
      </c>
      <c r="V386">
        <v>68.984020874853513</v>
      </c>
      <c r="W386">
        <v>71.672432963554584</v>
      </c>
      <c r="X386">
        <v>78.20119864494599</v>
      </c>
      <c r="Y386">
        <v>80.014341604974987</v>
      </c>
      <c r="Z386">
        <v>100</v>
      </c>
      <c r="AA386">
        <v>105.17078555797401</v>
      </c>
      <c r="AB386">
        <v>123.79431945033315</v>
      </c>
      <c r="AC386">
        <v>162.89452387375235</v>
      </c>
      <c r="AD386">
        <v>203.28370114331292</v>
      </c>
      <c r="AE386">
        <v>218.79455605962411</v>
      </c>
      <c r="AF386">
        <v>243.71155607904726</v>
      </c>
      <c r="AG386">
        <v>261.47096774193545</v>
      </c>
      <c r="AH386">
        <v>303.53311400371905</v>
      </c>
      <c r="AI386">
        <v>393.10107408427433</v>
      </c>
      <c r="AJ386">
        <v>438.54756130423061</v>
      </c>
      <c r="AK386">
        <v>497.07522617424712</v>
      </c>
    </row>
    <row r="387" spans="1:37" hidden="1">
      <c r="A387" t="s">
        <v>4134</v>
      </c>
      <c r="B387" t="s">
        <v>1406</v>
      </c>
      <c r="C387" t="s">
        <v>4891</v>
      </c>
      <c r="D387" t="s">
        <v>4892</v>
      </c>
      <c r="E387" t="str">
        <f t="shared" ref="E387:E450" si="6">CONCATENATE(B387,".",D387)</f>
        <v>ERI.NY.GDP.MKTP.KD</v>
      </c>
      <c r="F387" t="s">
        <v>1768</v>
      </c>
      <c r="G387" t="s">
        <v>1768</v>
      </c>
      <c r="H387" t="s">
        <v>1768</v>
      </c>
      <c r="I387" t="s">
        <v>1768</v>
      </c>
      <c r="J387" t="s">
        <v>1768</v>
      </c>
      <c r="K387" t="s">
        <v>1768</v>
      </c>
      <c r="L387" t="s">
        <v>1768</v>
      </c>
      <c r="M387" t="s">
        <v>1768</v>
      </c>
      <c r="N387" t="s">
        <v>1768</v>
      </c>
      <c r="O387" t="s">
        <v>1768</v>
      </c>
      <c r="P387" t="s">
        <v>1768</v>
      </c>
      <c r="Q387" t="s">
        <v>1768</v>
      </c>
      <c r="R387">
        <v>429588978.52798814</v>
      </c>
      <c r="S387">
        <v>487389152.28993422</v>
      </c>
      <c r="T387">
        <v>590820007.44694054</v>
      </c>
      <c r="U387">
        <v>607707881.34541392</v>
      </c>
      <c r="V387">
        <v>663974581.10959411</v>
      </c>
      <c r="W387">
        <v>716486235.57155263</v>
      </c>
      <c r="X387">
        <v>729186545.86074221</v>
      </c>
      <c r="Y387">
        <v>729284845.47598362</v>
      </c>
      <c r="Z387">
        <v>633600000</v>
      </c>
      <c r="AA387">
        <v>768210748.88391876</v>
      </c>
      <c r="AB387">
        <v>791298774.82813954</v>
      </c>
      <c r="AC387">
        <v>770285714.28571427</v>
      </c>
      <c r="AD387">
        <v>781506493.50649357</v>
      </c>
      <c r="AE387">
        <v>801558441.55844164</v>
      </c>
      <c r="AF387">
        <v>793870129.87012994</v>
      </c>
      <c r="AG387">
        <v>805194805.19480538</v>
      </c>
      <c r="AH387">
        <v>726337662.33766246</v>
      </c>
      <c r="AI387">
        <v>754493506.49350667</v>
      </c>
      <c r="AJ387">
        <v>771116883.11688328</v>
      </c>
      <c r="AK387">
        <v>838337662.33766246</v>
      </c>
    </row>
    <row r="388" spans="1:37" hidden="1">
      <c r="A388" t="s">
        <v>4134</v>
      </c>
      <c r="B388" t="s">
        <v>1406</v>
      </c>
      <c r="C388" t="s">
        <v>4893</v>
      </c>
      <c r="D388" t="s">
        <v>4894</v>
      </c>
      <c r="E388" t="str">
        <f t="shared" si="6"/>
        <v>ERI.NY.GDP.MKTP.CD</v>
      </c>
      <c r="F388" t="s">
        <v>1768</v>
      </c>
      <c r="G388" t="s">
        <v>1768</v>
      </c>
      <c r="H388" t="s">
        <v>1768</v>
      </c>
      <c r="I388" t="s">
        <v>1768</v>
      </c>
      <c r="J388" t="s">
        <v>1768</v>
      </c>
      <c r="K388" t="s">
        <v>1768</v>
      </c>
      <c r="L388" t="s">
        <v>1768</v>
      </c>
      <c r="M388" t="s">
        <v>1768</v>
      </c>
      <c r="N388" t="s">
        <v>1768</v>
      </c>
      <c r="O388" t="s">
        <v>1768</v>
      </c>
      <c r="P388" t="s">
        <v>1768</v>
      </c>
      <c r="Q388" t="s">
        <v>1768</v>
      </c>
      <c r="R388">
        <v>477101651.64837557</v>
      </c>
      <c r="S388">
        <v>467876293.70682859</v>
      </c>
      <c r="T388">
        <v>531688311.6883117</v>
      </c>
      <c r="U388">
        <v>578015625</v>
      </c>
      <c r="V388">
        <v>693535954.19006717</v>
      </c>
      <c r="W388">
        <v>686494476.13798833</v>
      </c>
      <c r="X388">
        <v>745526149.49944985</v>
      </c>
      <c r="Y388">
        <v>688921325.71204281</v>
      </c>
      <c r="Z388">
        <v>633600000</v>
      </c>
      <c r="AA388">
        <v>687595191.09305191</v>
      </c>
      <c r="AB388">
        <v>675480056.97397947</v>
      </c>
      <c r="AC388">
        <v>870232527.97613466</v>
      </c>
      <c r="AD388">
        <v>1109048050.7706256</v>
      </c>
      <c r="AE388">
        <v>1098393404.4339175</v>
      </c>
      <c r="AF388">
        <v>1211186991.8699186</v>
      </c>
      <c r="AG388">
        <v>1317983739.8373983</v>
      </c>
      <c r="AH388">
        <v>1380162601.6260164</v>
      </c>
      <c r="AI388">
        <v>1856715447.1544716</v>
      </c>
      <c r="AJ388">
        <v>2117008130.0813007</v>
      </c>
      <c r="AK388">
        <v>2608715447.1544714</v>
      </c>
    </row>
    <row r="389" spans="1:37">
      <c r="A389" t="s">
        <v>4134</v>
      </c>
      <c r="B389" t="s">
        <v>1406</v>
      </c>
      <c r="C389" t="s">
        <v>4895</v>
      </c>
      <c r="D389" t="s">
        <v>4896</v>
      </c>
      <c r="E389" t="str">
        <f t="shared" si="6"/>
        <v>ERI.SL.TLF.TERT.ZS</v>
      </c>
      <c r="F389" t="s">
        <v>1768</v>
      </c>
      <c r="G389" t="s">
        <v>1768</v>
      </c>
      <c r="H389" t="s">
        <v>1768</v>
      </c>
      <c r="I389" t="s">
        <v>1768</v>
      </c>
      <c r="J389" t="s">
        <v>1768</v>
      </c>
      <c r="K389" t="s">
        <v>1768</v>
      </c>
      <c r="L389" t="s">
        <v>1768</v>
      </c>
      <c r="M389" t="s">
        <v>1768</v>
      </c>
      <c r="N389" t="s">
        <v>1768</v>
      </c>
      <c r="O389" t="s">
        <v>1768</v>
      </c>
      <c r="P389" t="s">
        <v>1768</v>
      </c>
      <c r="Q389" t="s">
        <v>1768</v>
      </c>
      <c r="R389" t="s">
        <v>1768</v>
      </c>
      <c r="S389" t="s">
        <v>1768</v>
      </c>
      <c r="T389" t="s">
        <v>1768</v>
      </c>
      <c r="U389" t="s">
        <v>1768</v>
      </c>
      <c r="V389" t="s">
        <v>1768</v>
      </c>
      <c r="W389" t="s">
        <v>1768</v>
      </c>
      <c r="X389" t="s">
        <v>1768</v>
      </c>
      <c r="Y389" t="s">
        <v>1768</v>
      </c>
      <c r="Z389" t="s">
        <v>1768</v>
      </c>
      <c r="AA389" t="s">
        <v>1768</v>
      </c>
      <c r="AB389" t="s">
        <v>1768</v>
      </c>
      <c r="AC389" t="s">
        <v>1768</v>
      </c>
      <c r="AD389" t="s">
        <v>1768</v>
      </c>
      <c r="AE389" t="s">
        <v>1768</v>
      </c>
      <c r="AF389" t="s">
        <v>1768</v>
      </c>
      <c r="AG389" t="s">
        <v>1768</v>
      </c>
      <c r="AH389" t="s">
        <v>1768</v>
      </c>
      <c r="AI389" t="s">
        <v>1768</v>
      </c>
      <c r="AJ389" t="s">
        <v>1768</v>
      </c>
      <c r="AK389" t="s">
        <v>1768</v>
      </c>
    </row>
    <row r="390" spans="1:37" hidden="1">
      <c r="A390" t="s">
        <v>4134</v>
      </c>
      <c r="B390" t="s">
        <v>1406</v>
      </c>
      <c r="C390" t="s">
        <v>4897</v>
      </c>
      <c r="D390" t="s">
        <v>4898</v>
      </c>
      <c r="E390" t="str">
        <f t="shared" si="6"/>
        <v>ERI.SP.DYN.LE00.IN</v>
      </c>
      <c r="F390">
        <v>43.978365853658545</v>
      </c>
      <c r="G390">
        <v>43.943292682926838</v>
      </c>
      <c r="H390">
        <v>44.003609756097568</v>
      </c>
      <c r="I390">
        <v>44.177902439024393</v>
      </c>
      <c r="J390">
        <v>44.478682926829272</v>
      </c>
      <c r="K390">
        <v>44.906975609756103</v>
      </c>
      <c r="L390">
        <v>45.449804878048788</v>
      </c>
      <c r="M390">
        <v>46.076170731707322</v>
      </c>
      <c r="N390">
        <v>46.758073170731713</v>
      </c>
      <c r="O390">
        <v>47.4790243902439</v>
      </c>
      <c r="P390">
        <v>48.233536585365854</v>
      </c>
      <c r="Q390">
        <v>49.021585365853667</v>
      </c>
      <c r="R390">
        <v>49.842658536585368</v>
      </c>
      <c r="S390">
        <v>50.692243902439031</v>
      </c>
      <c r="T390">
        <v>51.552878048780492</v>
      </c>
      <c r="U390">
        <v>52.404609756097564</v>
      </c>
      <c r="V390">
        <v>53.227000000000011</v>
      </c>
      <c r="W390">
        <v>54.006536585365865</v>
      </c>
      <c r="X390">
        <v>54.735756097560987</v>
      </c>
      <c r="Y390">
        <v>55.407585365853663</v>
      </c>
      <c r="Z390">
        <v>56.024975609756105</v>
      </c>
      <c r="AA390">
        <v>56.594292682926842</v>
      </c>
      <c r="AB390">
        <v>57.132463414634152</v>
      </c>
      <c r="AC390">
        <v>57.6539268292683</v>
      </c>
      <c r="AD390">
        <v>58.162682926829277</v>
      </c>
      <c r="AE390">
        <v>58.664268292682934</v>
      </c>
      <c r="AF390">
        <v>59.157731707317083</v>
      </c>
      <c r="AG390">
        <v>59.639219512195126</v>
      </c>
      <c r="AH390">
        <v>60.105268292682936</v>
      </c>
      <c r="AI390">
        <v>60.556926829268299</v>
      </c>
      <c r="AJ390">
        <v>60.994195121951229</v>
      </c>
      <c r="AK390" t="s">
        <v>1768</v>
      </c>
    </row>
    <row r="391" spans="1:37" hidden="1">
      <c r="A391" t="s">
        <v>4134</v>
      </c>
      <c r="B391" t="s">
        <v>1406</v>
      </c>
      <c r="C391" t="s">
        <v>1688</v>
      </c>
      <c r="D391" t="s">
        <v>1689</v>
      </c>
      <c r="E391" t="str">
        <f t="shared" si="6"/>
        <v>ERI.SP.POP.TOTL</v>
      </c>
      <c r="F391">
        <v>2468902</v>
      </c>
      <c r="G391">
        <v>2537333</v>
      </c>
      <c r="H391">
        <v>2602966</v>
      </c>
      <c r="I391">
        <v>2667868</v>
      </c>
      <c r="J391">
        <v>2735121</v>
      </c>
      <c r="K391">
        <v>2806456</v>
      </c>
      <c r="L391">
        <v>2884388</v>
      </c>
      <c r="M391">
        <v>2967048</v>
      </c>
      <c r="N391">
        <v>3046674</v>
      </c>
      <c r="O391">
        <v>3112654</v>
      </c>
      <c r="P391">
        <v>3158295</v>
      </c>
      <c r="Q391">
        <v>3180430</v>
      </c>
      <c r="R391">
        <v>3184019</v>
      </c>
      <c r="S391">
        <v>3180541</v>
      </c>
      <c r="T391">
        <v>3186063</v>
      </c>
      <c r="U391">
        <v>3212503</v>
      </c>
      <c r="V391">
        <v>3263016</v>
      </c>
      <c r="W391">
        <v>3335157</v>
      </c>
      <c r="X391">
        <v>3428264</v>
      </c>
      <c r="Y391">
        <v>3539885</v>
      </c>
      <c r="Z391">
        <v>3667576</v>
      </c>
      <c r="AA391">
        <v>3812473</v>
      </c>
      <c r="AB391">
        <v>3973973</v>
      </c>
      <c r="AC391">
        <v>4145500</v>
      </c>
      <c r="AD391">
        <v>4318343</v>
      </c>
      <c r="AE391">
        <v>4486155</v>
      </c>
      <c r="AF391">
        <v>4645837</v>
      </c>
      <c r="AG391">
        <v>4798561</v>
      </c>
      <c r="AH391">
        <v>4947521</v>
      </c>
      <c r="AI391">
        <v>5097998</v>
      </c>
      <c r="AJ391">
        <v>5253676</v>
      </c>
      <c r="AK391">
        <v>5415280</v>
      </c>
    </row>
    <row r="392" spans="1:37" hidden="1">
      <c r="A392" t="s">
        <v>4182</v>
      </c>
      <c r="B392" t="s">
        <v>1407</v>
      </c>
      <c r="C392" t="s">
        <v>4889</v>
      </c>
      <c r="D392" t="s">
        <v>4890</v>
      </c>
      <c r="E392" t="str">
        <f t="shared" si="6"/>
        <v>EST.NY.GDP.DEFL.ZS</v>
      </c>
      <c r="F392" t="s">
        <v>1768</v>
      </c>
      <c r="G392" t="s">
        <v>1768</v>
      </c>
      <c r="H392" t="s">
        <v>1768</v>
      </c>
      <c r="I392" t="s">
        <v>1768</v>
      </c>
      <c r="J392" t="s">
        <v>1768</v>
      </c>
      <c r="K392" t="s">
        <v>1768</v>
      </c>
      <c r="L392" t="s">
        <v>1768</v>
      </c>
      <c r="M392" t="s">
        <v>1768</v>
      </c>
      <c r="N392" t="s">
        <v>1768</v>
      </c>
      <c r="O392" t="s">
        <v>1768</v>
      </c>
      <c r="P392" t="s">
        <v>1768</v>
      </c>
      <c r="Q392" t="s">
        <v>1768</v>
      </c>
      <c r="R392" t="s">
        <v>1768</v>
      </c>
      <c r="S392" t="s">
        <v>1768</v>
      </c>
      <c r="T392" t="s">
        <v>1768</v>
      </c>
      <c r="U392">
        <v>48.341084041220228</v>
      </c>
      <c r="V392">
        <v>60.008780097043214</v>
      </c>
      <c r="W392">
        <v>66.152447878797773</v>
      </c>
      <c r="X392">
        <v>69.559490953755315</v>
      </c>
      <c r="Y392">
        <v>74.26968674897067</v>
      </c>
      <c r="Z392">
        <v>77.829422431484957</v>
      </c>
      <c r="AA392">
        <v>82.871160724264243</v>
      </c>
      <c r="AB392">
        <v>86.754863890894853</v>
      </c>
      <c r="AC392">
        <v>90.26156441617502</v>
      </c>
      <c r="AD392">
        <v>94.285502391808294</v>
      </c>
      <c r="AE392">
        <v>100</v>
      </c>
      <c r="AF392">
        <v>108.77254948878625</v>
      </c>
      <c r="AG392">
        <v>121.43295194149832</v>
      </c>
      <c r="AH392">
        <v>127.90222398679705</v>
      </c>
      <c r="AI392">
        <v>126.62122525330095</v>
      </c>
      <c r="AJ392">
        <v>127.98504642436576</v>
      </c>
      <c r="AK392">
        <v>132.76811310260101</v>
      </c>
    </row>
    <row r="393" spans="1:37" hidden="1">
      <c r="A393" t="s">
        <v>4182</v>
      </c>
      <c r="B393" t="s">
        <v>1407</v>
      </c>
      <c r="C393" t="s">
        <v>4891</v>
      </c>
      <c r="D393" t="s">
        <v>4892</v>
      </c>
      <c r="E393" t="str">
        <f t="shared" si="6"/>
        <v>EST.NY.GDP.MKTP.KD</v>
      </c>
      <c r="F393" t="s">
        <v>1768</v>
      </c>
      <c r="G393" t="s">
        <v>1768</v>
      </c>
      <c r="H393" t="s">
        <v>1768</v>
      </c>
      <c r="I393" t="s">
        <v>1768</v>
      </c>
      <c r="J393" t="s">
        <v>1768</v>
      </c>
      <c r="K393" t="s">
        <v>1768</v>
      </c>
      <c r="L393" t="s">
        <v>1768</v>
      </c>
      <c r="M393" t="s">
        <v>1768</v>
      </c>
      <c r="N393" t="s">
        <v>1768</v>
      </c>
      <c r="O393" t="s">
        <v>1768</v>
      </c>
      <c r="P393" t="s">
        <v>1768</v>
      </c>
      <c r="Q393" t="s">
        <v>1768</v>
      </c>
      <c r="R393" t="s">
        <v>1768</v>
      </c>
      <c r="S393" t="s">
        <v>1768</v>
      </c>
      <c r="T393" t="s">
        <v>1768</v>
      </c>
      <c r="U393">
        <v>4104911008.6447711</v>
      </c>
      <c r="V393">
        <v>4346685996.9767466</v>
      </c>
      <c r="W393">
        <v>4856828569.9327927</v>
      </c>
      <c r="X393">
        <v>5187563538.9222174</v>
      </c>
      <c r="Y393">
        <v>5173492087.6222897</v>
      </c>
      <c r="Z393">
        <v>5675174661.8758068</v>
      </c>
      <c r="AA393">
        <v>6031668952.5482244</v>
      </c>
      <c r="AB393">
        <v>6427372283.5995188</v>
      </c>
      <c r="AC393">
        <v>6926482596.8757906</v>
      </c>
      <c r="AD393">
        <v>7365818095.2668304</v>
      </c>
      <c r="AE393">
        <v>8017950551.904273</v>
      </c>
      <c r="AF393">
        <v>8827550544.9336414</v>
      </c>
      <c r="AG393">
        <v>9488928631.4303989</v>
      </c>
      <c r="AH393">
        <v>9140619357.9431858</v>
      </c>
      <c r="AI393">
        <v>7837361480.9562321</v>
      </c>
      <c r="AJ393">
        <v>8014762096.8752146</v>
      </c>
      <c r="AK393">
        <v>8626739894.255928</v>
      </c>
    </row>
    <row r="394" spans="1:37" hidden="1">
      <c r="A394" t="s">
        <v>4182</v>
      </c>
      <c r="B394" t="s">
        <v>1407</v>
      </c>
      <c r="C394" t="s">
        <v>4893</v>
      </c>
      <c r="D394" t="s">
        <v>4894</v>
      </c>
      <c r="E394" t="str">
        <f t="shared" si="6"/>
        <v>EST.NY.GDP.MKTP.CD</v>
      </c>
      <c r="F394" t="s">
        <v>1768</v>
      </c>
      <c r="G394" t="s">
        <v>1768</v>
      </c>
      <c r="H394" t="s">
        <v>1768</v>
      </c>
      <c r="I394" t="s">
        <v>1768</v>
      </c>
      <c r="J394" t="s">
        <v>1768</v>
      </c>
      <c r="K394" t="s">
        <v>1768</v>
      </c>
      <c r="L394" t="s">
        <v>1768</v>
      </c>
      <c r="M394" t="s">
        <v>1768</v>
      </c>
      <c r="N394" t="s">
        <v>1768</v>
      </c>
      <c r="O394" t="s">
        <v>1768</v>
      </c>
      <c r="P394" t="s">
        <v>1768</v>
      </c>
      <c r="Q394" t="s">
        <v>1768</v>
      </c>
      <c r="R394" t="s">
        <v>1768</v>
      </c>
      <c r="S394" t="s">
        <v>1768</v>
      </c>
      <c r="T394" t="s">
        <v>1768</v>
      </c>
      <c r="U394">
        <v>3776938816.7053366</v>
      </c>
      <c r="V394">
        <v>4727884886.9248772</v>
      </c>
      <c r="W394">
        <v>5052078017.8148603</v>
      </c>
      <c r="X394">
        <v>5593921751.8897295</v>
      </c>
      <c r="Y394">
        <v>5709010492.2224588</v>
      </c>
      <c r="Z394">
        <v>5675174661.8758068</v>
      </c>
      <c r="AA394">
        <v>6237914200.4474277</v>
      </c>
      <c r="AB394">
        <v>7318186726.8962917</v>
      </c>
      <c r="AC394">
        <v>9840743037.2460499</v>
      </c>
      <c r="AD394">
        <v>12025943709.994846</v>
      </c>
      <c r="AE394">
        <v>13905561150.077105</v>
      </c>
      <c r="AF394">
        <v>16798495347.749018</v>
      </c>
      <c r="AG394">
        <v>21993658963.809711</v>
      </c>
      <c r="AH394">
        <v>23882826894.20295</v>
      </c>
      <c r="AI394">
        <v>19225808565.201023</v>
      </c>
      <c r="AJ394">
        <v>18822715730.263157</v>
      </c>
      <c r="AK394">
        <v>22184722472.222221</v>
      </c>
    </row>
    <row r="395" spans="1:37">
      <c r="A395" t="s">
        <v>4182</v>
      </c>
      <c r="B395" t="s">
        <v>1407</v>
      </c>
      <c r="C395" t="s">
        <v>4895</v>
      </c>
      <c r="D395" t="s">
        <v>4896</v>
      </c>
      <c r="E395" t="str">
        <f t="shared" si="6"/>
        <v>EST.SL.TLF.TERT.ZS</v>
      </c>
      <c r="F395" t="s">
        <v>1768</v>
      </c>
      <c r="G395" t="s">
        <v>1768</v>
      </c>
      <c r="H395" t="s">
        <v>1768</v>
      </c>
      <c r="I395" t="s">
        <v>1768</v>
      </c>
      <c r="J395" t="s">
        <v>1768</v>
      </c>
      <c r="K395" t="s">
        <v>1768</v>
      </c>
      <c r="L395" t="s">
        <v>1768</v>
      </c>
      <c r="M395" t="s">
        <v>1768</v>
      </c>
      <c r="N395" t="s">
        <v>1768</v>
      </c>
      <c r="O395" t="s">
        <v>1768</v>
      </c>
      <c r="P395" t="s">
        <v>1768</v>
      </c>
      <c r="Q395" t="s">
        <v>1768</v>
      </c>
      <c r="R395" t="s">
        <v>1768</v>
      </c>
      <c r="S395" t="s">
        <v>1768</v>
      </c>
      <c r="T395" t="s">
        <v>1768</v>
      </c>
      <c r="U395">
        <v>17.399999618530273</v>
      </c>
      <c r="V395" t="s">
        <v>1768</v>
      </c>
      <c r="W395">
        <v>43.5</v>
      </c>
      <c r="X395">
        <v>30.399999618530273</v>
      </c>
      <c r="Y395">
        <v>30.100000381469727</v>
      </c>
      <c r="Z395">
        <v>29.600000381469727</v>
      </c>
      <c r="AA395">
        <v>30</v>
      </c>
      <c r="AB395">
        <v>30.200000762939453</v>
      </c>
      <c r="AC395">
        <v>30.100000381469727</v>
      </c>
      <c r="AD395">
        <v>31.799999237060547</v>
      </c>
      <c r="AE395">
        <v>34.400001525878906</v>
      </c>
      <c r="AF395">
        <v>34.200000762939453</v>
      </c>
      <c r="AG395">
        <v>33.700000762939453</v>
      </c>
      <c r="AH395">
        <v>33.799999237060547</v>
      </c>
      <c r="AI395">
        <v>35.599998474121094</v>
      </c>
      <c r="AJ395">
        <v>35.299999237060547</v>
      </c>
      <c r="AK395" t="s">
        <v>1768</v>
      </c>
    </row>
    <row r="396" spans="1:37" hidden="1">
      <c r="A396" t="s">
        <v>4182</v>
      </c>
      <c r="B396" t="s">
        <v>1407</v>
      </c>
      <c r="C396" t="s">
        <v>4897</v>
      </c>
      <c r="D396" t="s">
        <v>4898</v>
      </c>
      <c r="E396" t="str">
        <f t="shared" si="6"/>
        <v>EST.SP.DYN.LE00.IN</v>
      </c>
      <c r="F396">
        <v>69.033048780487817</v>
      </c>
      <c r="G396">
        <v>68.978048780487796</v>
      </c>
      <c r="H396">
        <v>69.126829268292695</v>
      </c>
      <c r="I396">
        <v>69.37560975609756</v>
      </c>
      <c r="J396">
        <v>69.278048780487822</v>
      </c>
      <c r="K396">
        <v>69.380487804878058</v>
      </c>
      <c r="L396">
        <v>70.085365853658544</v>
      </c>
      <c r="M396">
        <v>70.643902439024387</v>
      </c>
      <c r="N396">
        <v>70.697560975609761</v>
      </c>
      <c r="O396">
        <v>70.039024390243895</v>
      </c>
      <c r="P396">
        <v>69.475609756097569</v>
      </c>
      <c r="Q396">
        <v>69.373170731707319</v>
      </c>
      <c r="R396">
        <v>68.863414634146352</v>
      </c>
      <c r="S396">
        <v>67.909756097560987</v>
      </c>
      <c r="T396">
        <v>66.5</v>
      </c>
      <c r="U396">
        <v>67.543902439024379</v>
      </c>
      <c r="V396">
        <v>69.612195121951217</v>
      </c>
      <c r="W396">
        <v>69.809756097560992</v>
      </c>
      <c r="X396">
        <v>69.358536585365854</v>
      </c>
      <c r="Y396">
        <v>70.063414634146341</v>
      </c>
      <c r="Z396">
        <v>70.417073170731726</v>
      </c>
      <c r="AA396">
        <v>70.25853658536586</v>
      </c>
      <c r="AB396">
        <v>70.904878048780503</v>
      </c>
      <c r="AC396">
        <v>71.317073170731703</v>
      </c>
      <c r="AD396">
        <v>71.909756097560972</v>
      </c>
      <c r="AE396">
        <v>72.568292682926824</v>
      </c>
      <c r="AF396">
        <v>72.691463414634143</v>
      </c>
      <c r="AG396">
        <v>72.814634146341476</v>
      </c>
      <c r="AH396">
        <v>73.770731707317083</v>
      </c>
      <c r="AI396">
        <v>74.824390243902442</v>
      </c>
      <c r="AJ396">
        <v>75.429268292682934</v>
      </c>
      <c r="AK396" t="s">
        <v>1768</v>
      </c>
    </row>
    <row r="397" spans="1:37" hidden="1">
      <c r="A397" t="s">
        <v>4182</v>
      </c>
      <c r="B397" t="s">
        <v>1407</v>
      </c>
      <c r="C397" t="s">
        <v>1688</v>
      </c>
      <c r="D397" t="s">
        <v>1689</v>
      </c>
      <c r="E397" t="str">
        <f t="shared" si="6"/>
        <v>EST.SP.POP.TOTL</v>
      </c>
      <c r="F397">
        <v>1477219</v>
      </c>
      <c r="G397">
        <v>1487666</v>
      </c>
      <c r="H397">
        <v>1498414</v>
      </c>
      <c r="I397">
        <v>1508745</v>
      </c>
      <c r="J397">
        <v>1518617</v>
      </c>
      <c r="K397">
        <v>1528781</v>
      </c>
      <c r="L397">
        <v>1540190</v>
      </c>
      <c r="M397">
        <v>1552221</v>
      </c>
      <c r="N397">
        <v>1561900</v>
      </c>
      <c r="O397">
        <v>1568131</v>
      </c>
      <c r="P397">
        <v>1569174</v>
      </c>
      <c r="Q397">
        <v>1561314</v>
      </c>
      <c r="R397">
        <v>1533091</v>
      </c>
      <c r="S397">
        <v>1494128</v>
      </c>
      <c r="T397">
        <v>1462514</v>
      </c>
      <c r="U397">
        <v>1436634</v>
      </c>
      <c r="V397">
        <v>1415594</v>
      </c>
      <c r="W397">
        <v>1399535</v>
      </c>
      <c r="X397">
        <v>1386156</v>
      </c>
      <c r="Y397">
        <v>1375654</v>
      </c>
      <c r="Z397">
        <v>1369515</v>
      </c>
      <c r="AA397">
        <v>1364101</v>
      </c>
      <c r="AB397">
        <v>1358644</v>
      </c>
      <c r="AC397">
        <v>1353557</v>
      </c>
      <c r="AD397">
        <v>1349290</v>
      </c>
      <c r="AE397">
        <v>1346097</v>
      </c>
      <c r="AF397">
        <v>1343547</v>
      </c>
      <c r="AG397">
        <v>1341672</v>
      </c>
      <c r="AH397">
        <v>1340675</v>
      </c>
      <c r="AI397">
        <v>1340271</v>
      </c>
      <c r="AJ397">
        <v>1340161</v>
      </c>
      <c r="AK397">
        <v>1340000</v>
      </c>
    </row>
    <row r="398" spans="1:37" hidden="1">
      <c r="A398" t="s">
        <v>4071</v>
      </c>
      <c r="B398" t="s">
        <v>1408</v>
      </c>
      <c r="C398" t="s">
        <v>4889</v>
      </c>
      <c r="D398" t="s">
        <v>4890</v>
      </c>
      <c r="E398" t="str">
        <f t="shared" si="6"/>
        <v>ETH.NY.GDP.DEFL.ZS</v>
      </c>
      <c r="F398" t="s">
        <v>1768</v>
      </c>
      <c r="G398">
        <v>35.87811987547628</v>
      </c>
      <c r="H398">
        <v>37.410343011774884</v>
      </c>
      <c r="I398">
        <v>38.421776018535681</v>
      </c>
      <c r="J398">
        <v>37.371371099813068</v>
      </c>
      <c r="K398">
        <v>49.250804127615332</v>
      </c>
      <c r="L398">
        <v>46.653974774711301</v>
      </c>
      <c r="M398">
        <v>43.798297786381426</v>
      </c>
      <c r="N398">
        <v>45.158706054850143</v>
      </c>
      <c r="O398">
        <v>47.680744156956678</v>
      </c>
      <c r="P398">
        <v>49.240730975703769</v>
      </c>
      <c r="Q398">
        <v>58.637718685820687</v>
      </c>
      <c r="R398">
        <v>67.745618216398455</v>
      </c>
      <c r="S398">
        <v>76.807511096870641</v>
      </c>
      <c r="T398">
        <v>79.058601654574389</v>
      </c>
      <c r="U398">
        <v>89.104356934536298</v>
      </c>
      <c r="V398">
        <v>89.317310509042784</v>
      </c>
      <c r="W398">
        <v>93.355173730122985</v>
      </c>
      <c r="X398">
        <v>92.94680468286937</v>
      </c>
      <c r="Y398">
        <v>93.562901650601859</v>
      </c>
      <c r="Z398">
        <v>99.999503363407541</v>
      </c>
      <c r="AA398">
        <v>94.244896278037984</v>
      </c>
      <c r="AB398">
        <v>90.831951268789041</v>
      </c>
      <c r="AC398">
        <v>102.42890578623648</v>
      </c>
      <c r="AD398">
        <v>106.43554151345853</v>
      </c>
      <c r="AE398">
        <v>116.94636071863135</v>
      </c>
      <c r="AF398">
        <v>130.45611036343928</v>
      </c>
      <c r="AG398">
        <v>152.92174741981472</v>
      </c>
      <c r="AH398">
        <v>199.27613011767377</v>
      </c>
      <c r="AI398">
        <v>247.39349273322873</v>
      </c>
      <c r="AJ398">
        <v>256.93275721240008</v>
      </c>
      <c r="AK398">
        <v>319.6308665838954</v>
      </c>
    </row>
    <row r="399" spans="1:37" hidden="1">
      <c r="A399" t="s">
        <v>4071</v>
      </c>
      <c r="B399" t="s">
        <v>1408</v>
      </c>
      <c r="C399" t="s">
        <v>4891</v>
      </c>
      <c r="D399" t="s">
        <v>4892</v>
      </c>
      <c r="E399" t="str">
        <f t="shared" si="6"/>
        <v>ETH.NY.GDP.MKTP.KD</v>
      </c>
      <c r="F399" t="s">
        <v>1768</v>
      </c>
      <c r="G399">
        <v>5147105049.2748995</v>
      </c>
      <c r="H399">
        <v>5194255336.466938</v>
      </c>
      <c r="I399">
        <v>5622006404.2882433</v>
      </c>
      <c r="J399">
        <v>5461892869.7067251</v>
      </c>
      <c r="K399">
        <v>4853203034.8992434</v>
      </c>
      <c r="L399">
        <v>5322089426.9022055</v>
      </c>
      <c r="M399">
        <v>6059709673.4606228</v>
      </c>
      <c r="N399">
        <v>6090215652.839674</v>
      </c>
      <c r="O399">
        <v>6068236778.7437811</v>
      </c>
      <c r="P399">
        <v>6233682737.9628029</v>
      </c>
      <c r="Q399">
        <v>5788766562.7138081</v>
      </c>
      <c r="R399">
        <v>5286719782.1269693</v>
      </c>
      <c r="S399">
        <v>5981544745.4886189</v>
      </c>
      <c r="T399">
        <v>6172368103.0383348</v>
      </c>
      <c r="U399">
        <v>6550580456.5046015</v>
      </c>
      <c r="V399">
        <v>7364550132.9285145</v>
      </c>
      <c r="W399">
        <v>7595359797.5427856</v>
      </c>
      <c r="X399">
        <v>7332697406.7261448</v>
      </c>
      <c r="Y399">
        <v>7711240982.3920507</v>
      </c>
      <c r="Z399">
        <v>8179533779.1745958</v>
      </c>
      <c r="AA399">
        <v>8858552228.8529339</v>
      </c>
      <c r="AB399">
        <v>8992734182.8254776</v>
      </c>
      <c r="AC399">
        <v>8798393779.7697353</v>
      </c>
      <c r="AD399">
        <v>9992543571.7793179</v>
      </c>
      <c r="AE399">
        <v>11173546750.440712</v>
      </c>
      <c r="AF399">
        <v>12384159131.252298</v>
      </c>
      <c r="AG399">
        <v>13802890302.184408</v>
      </c>
      <c r="AH399">
        <v>15292022591.4704</v>
      </c>
      <c r="AI399">
        <v>16638100822.278835</v>
      </c>
      <c r="AJ399">
        <v>18291486355.486534</v>
      </c>
      <c r="AK399">
        <v>19626589433.741379</v>
      </c>
    </row>
    <row r="400" spans="1:37" hidden="1">
      <c r="A400" t="s">
        <v>4071</v>
      </c>
      <c r="B400" t="s">
        <v>1408</v>
      </c>
      <c r="C400" t="s">
        <v>4893</v>
      </c>
      <c r="D400" t="s">
        <v>4894</v>
      </c>
      <c r="E400" t="str">
        <f t="shared" si="6"/>
        <v>ETH.NY.GDP.MKTP.CD</v>
      </c>
      <c r="F400" t="s">
        <v>1768</v>
      </c>
      <c r="G400">
        <v>7269140970.8369942</v>
      </c>
      <c r="H400">
        <v>7649012444.1108341</v>
      </c>
      <c r="I400">
        <v>8502744998.1074057</v>
      </c>
      <c r="J400">
        <v>8034754137.6223469</v>
      </c>
      <c r="K400">
        <v>9408755194.7956944</v>
      </c>
      <c r="L400">
        <v>9773749423.8611794</v>
      </c>
      <c r="M400">
        <v>10447188525.306181</v>
      </c>
      <c r="N400">
        <v>10825913263.638947</v>
      </c>
      <c r="O400">
        <v>11389270973.501591</v>
      </c>
      <c r="P400">
        <v>12082576935.269121</v>
      </c>
      <c r="Q400">
        <v>13361446739.171062</v>
      </c>
      <c r="R400">
        <v>14098012280.753531</v>
      </c>
      <c r="S400">
        <v>8763557094.0718842</v>
      </c>
      <c r="T400">
        <v>6875170145.307725</v>
      </c>
      <c r="U400">
        <v>7605674115.7515554</v>
      </c>
      <c r="V400">
        <v>8482883272.6188812</v>
      </c>
      <c r="W400">
        <v>8890826692.7928238</v>
      </c>
      <c r="X400">
        <v>8069437010.9536695</v>
      </c>
      <c r="Y400">
        <v>7827068144.6749868</v>
      </c>
      <c r="Z400">
        <v>8179533779.1745958</v>
      </c>
      <c r="AA400">
        <v>8168590426.7295074</v>
      </c>
      <c r="AB400">
        <v>7789548644.4027338</v>
      </c>
      <c r="AC400">
        <v>8556184065.6850195</v>
      </c>
      <c r="AD400">
        <v>10053969882.401911</v>
      </c>
      <c r="AE400">
        <v>12306605472.932825</v>
      </c>
      <c r="AF400">
        <v>15164485977.360729</v>
      </c>
      <c r="AG400">
        <v>19552720846.344959</v>
      </c>
      <c r="AH400">
        <v>26642461516.188625</v>
      </c>
      <c r="AI400">
        <v>31963408038.479015</v>
      </c>
      <c r="AJ400">
        <v>29684016194.4398</v>
      </c>
      <c r="AK400">
        <v>31708848032.841202</v>
      </c>
    </row>
    <row r="401" spans="1:37">
      <c r="A401" t="s">
        <v>4071</v>
      </c>
      <c r="B401" t="s">
        <v>1408</v>
      </c>
      <c r="C401" t="s">
        <v>4895</v>
      </c>
      <c r="D401" t="s">
        <v>4896</v>
      </c>
      <c r="E401" t="str">
        <f t="shared" si="6"/>
        <v>ETH.SL.TLF.TERT.ZS</v>
      </c>
      <c r="F401" t="s">
        <v>1768</v>
      </c>
      <c r="G401" t="s">
        <v>1768</v>
      </c>
      <c r="H401" t="s">
        <v>1768</v>
      </c>
      <c r="I401" t="s">
        <v>1768</v>
      </c>
      <c r="J401" t="s">
        <v>1768</v>
      </c>
      <c r="K401" t="s">
        <v>1768</v>
      </c>
      <c r="L401" t="s">
        <v>1768</v>
      </c>
      <c r="M401" t="s">
        <v>1768</v>
      </c>
      <c r="N401" t="s">
        <v>1768</v>
      </c>
      <c r="O401" t="s">
        <v>1768</v>
      </c>
      <c r="P401" t="s">
        <v>1768</v>
      </c>
      <c r="Q401" t="s">
        <v>1768</v>
      </c>
      <c r="R401" t="s">
        <v>1768</v>
      </c>
      <c r="S401" t="s">
        <v>1768</v>
      </c>
      <c r="T401" t="s">
        <v>1768</v>
      </c>
      <c r="U401" t="s">
        <v>1768</v>
      </c>
      <c r="V401" t="s">
        <v>1768</v>
      </c>
      <c r="W401" t="s">
        <v>1768</v>
      </c>
      <c r="X401" t="s">
        <v>1768</v>
      </c>
      <c r="Y401">
        <v>1.2999999523162842</v>
      </c>
      <c r="Z401" t="s">
        <v>1768</v>
      </c>
      <c r="AA401" t="s">
        <v>1768</v>
      </c>
      <c r="AB401" t="s">
        <v>1768</v>
      </c>
      <c r="AC401" t="s">
        <v>1768</v>
      </c>
      <c r="AD401" t="s">
        <v>1768</v>
      </c>
      <c r="AE401" t="s">
        <v>1768</v>
      </c>
      <c r="AF401" t="s">
        <v>1768</v>
      </c>
      <c r="AG401" t="s">
        <v>1768</v>
      </c>
      <c r="AH401" t="s">
        <v>1768</v>
      </c>
      <c r="AI401" t="s">
        <v>1768</v>
      </c>
      <c r="AJ401" t="s">
        <v>1768</v>
      </c>
      <c r="AK401" t="s">
        <v>1768</v>
      </c>
    </row>
    <row r="402" spans="1:37" hidden="1">
      <c r="A402" t="s">
        <v>4071</v>
      </c>
      <c r="B402" t="s">
        <v>1408</v>
      </c>
      <c r="C402" t="s">
        <v>4897</v>
      </c>
      <c r="D402" t="s">
        <v>4898</v>
      </c>
      <c r="E402" t="str">
        <f t="shared" si="6"/>
        <v>ETH.SP.DYN.LE00.IN</v>
      </c>
      <c r="F402">
        <v>43.914243902439033</v>
      </c>
      <c r="G402">
        <v>43.778463414634153</v>
      </c>
      <c r="H402">
        <v>43.742146341463425</v>
      </c>
      <c r="I402">
        <v>43.842243902439023</v>
      </c>
      <c r="J402">
        <v>44.090268292682936</v>
      </c>
      <c r="K402">
        <v>44.475219512195132</v>
      </c>
      <c r="L402">
        <v>44.964121951219518</v>
      </c>
      <c r="M402">
        <v>45.501536585365855</v>
      </c>
      <c r="N402">
        <v>46.039951219512197</v>
      </c>
      <c r="O402">
        <v>46.557902439024396</v>
      </c>
      <c r="P402">
        <v>47.045390243902446</v>
      </c>
      <c r="Q402">
        <v>47.502902439024396</v>
      </c>
      <c r="R402">
        <v>47.948951219512203</v>
      </c>
      <c r="S402">
        <v>48.398000000000003</v>
      </c>
      <c r="T402">
        <v>48.853048780487811</v>
      </c>
      <c r="U402">
        <v>49.313634146341471</v>
      </c>
      <c r="V402">
        <v>49.775268292682931</v>
      </c>
      <c r="W402">
        <v>50.238951219512202</v>
      </c>
      <c r="X402">
        <v>50.708682926829269</v>
      </c>
      <c r="Y402">
        <v>51.192926829268302</v>
      </c>
      <c r="Z402">
        <v>51.71012195121952</v>
      </c>
      <c r="AA402">
        <v>52.282219512195127</v>
      </c>
      <c r="AB402">
        <v>52.91868292682927</v>
      </c>
      <c r="AC402">
        <v>53.618000000000002</v>
      </c>
      <c r="AD402">
        <v>54.370658536585374</v>
      </c>
      <c r="AE402">
        <v>55.156658536585375</v>
      </c>
      <c r="AF402">
        <v>55.951560975609766</v>
      </c>
      <c r="AG402">
        <v>56.723926829268301</v>
      </c>
      <c r="AH402">
        <v>57.450780487804884</v>
      </c>
      <c r="AI402">
        <v>58.118170731707316</v>
      </c>
      <c r="AJ402">
        <v>58.715097560975614</v>
      </c>
      <c r="AK402" t="s">
        <v>1768</v>
      </c>
    </row>
    <row r="403" spans="1:37" hidden="1">
      <c r="A403" t="s">
        <v>4071</v>
      </c>
      <c r="B403" t="s">
        <v>1408</v>
      </c>
      <c r="C403" t="s">
        <v>1688</v>
      </c>
      <c r="D403" t="s">
        <v>1689</v>
      </c>
      <c r="E403" t="str">
        <f t="shared" si="6"/>
        <v>ETH.SP.POP.TOTL</v>
      </c>
      <c r="F403">
        <v>35426282</v>
      </c>
      <c r="G403">
        <v>36282554</v>
      </c>
      <c r="H403">
        <v>37319328</v>
      </c>
      <c r="I403">
        <v>38500829</v>
      </c>
      <c r="J403">
        <v>39768079</v>
      </c>
      <c r="K403">
        <v>41077517</v>
      </c>
      <c r="L403">
        <v>42417873</v>
      </c>
      <c r="M403">
        <v>43802479</v>
      </c>
      <c r="N403">
        <v>45240322</v>
      </c>
      <c r="O403">
        <v>46747612</v>
      </c>
      <c r="P403">
        <v>48333261</v>
      </c>
      <c r="Q403">
        <v>49998845</v>
      </c>
      <c r="R403">
        <v>51730288</v>
      </c>
      <c r="S403">
        <v>53502211</v>
      </c>
      <c r="T403">
        <v>55281054</v>
      </c>
      <c r="U403">
        <v>57042197</v>
      </c>
      <c r="V403">
        <v>58774378</v>
      </c>
      <c r="W403">
        <v>60481739</v>
      </c>
      <c r="X403">
        <v>62174171</v>
      </c>
      <c r="Y403">
        <v>63868806</v>
      </c>
      <c r="Z403">
        <v>65577897</v>
      </c>
      <c r="AA403">
        <v>67303731</v>
      </c>
      <c r="AB403">
        <v>69040669</v>
      </c>
      <c r="AC403">
        <v>70784012</v>
      </c>
      <c r="AD403">
        <v>72526620</v>
      </c>
      <c r="AE403">
        <v>74263861</v>
      </c>
      <c r="AF403">
        <v>75993403</v>
      </c>
      <c r="AG403">
        <v>77718436</v>
      </c>
      <c r="AH403">
        <v>79446419</v>
      </c>
      <c r="AI403">
        <v>81187751</v>
      </c>
      <c r="AJ403">
        <v>82949541</v>
      </c>
      <c r="AK403">
        <v>84734262</v>
      </c>
    </row>
    <row r="404" spans="1:37" hidden="1">
      <c r="A404" t="s">
        <v>1409</v>
      </c>
      <c r="B404" t="s">
        <v>1410</v>
      </c>
      <c r="C404" t="s">
        <v>4889</v>
      </c>
      <c r="D404" t="s">
        <v>4890</v>
      </c>
      <c r="E404" t="str">
        <f t="shared" si="6"/>
        <v>EMU.NY.GDP.DEFL.ZS</v>
      </c>
      <c r="F404" t="s">
        <v>1768</v>
      </c>
      <c r="G404" t="s">
        <v>1768</v>
      </c>
      <c r="H404" t="s">
        <v>1768</v>
      </c>
      <c r="I404" t="s">
        <v>1768</v>
      </c>
      <c r="J404" t="s">
        <v>1768</v>
      </c>
      <c r="K404" t="s">
        <v>1768</v>
      </c>
      <c r="L404" t="s">
        <v>1768</v>
      </c>
      <c r="M404" t="s">
        <v>1768</v>
      </c>
      <c r="N404" t="s">
        <v>1768</v>
      </c>
      <c r="O404" t="s">
        <v>1768</v>
      </c>
      <c r="P404" t="s">
        <v>1768</v>
      </c>
      <c r="Q404" t="s">
        <v>1768</v>
      </c>
      <c r="R404" t="s">
        <v>1768</v>
      </c>
      <c r="S404" t="s">
        <v>1768</v>
      </c>
      <c r="T404" t="s">
        <v>1768</v>
      </c>
      <c r="U404" t="s">
        <v>1768</v>
      </c>
      <c r="V404" t="s">
        <v>1768</v>
      </c>
      <c r="W404" t="s">
        <v>1768</v>
      </c>
      <c r="X404" t="s">
        <v>1768</v>
      </c>
      <c r="Y404" t="s">
        <v>1768</v>
      </c>
      <c r="Z404" t="s">
        <v>1768</v>
      </c>
      <c r="AA404" t="s">
        <v>1768</v>
      </c>
      <c r="AB404" t="s">
        <v>1768</v>
      </c>
      <c r="AC404" t="s">
        <v>1768</v>
      </c>
      <c r="AD404" t="s">
        <v>1768</v>
      </c>
      <c r="AE404" t="s">
        <v>1768</v>
      </c>
      <c r="AF404" t="s">
        <v>1768</v>
      </c>
      <c r="AG404" t="s">
        <v>1768</v>
      </c>
      <c r="AH404" t="s">
        <v>1768</v>
      </c>
      <c r="AI404" t="s">
        <v>1768</v>
      </c>
      <c r="AJ404" t="s">
        <v>1768</v>
      </c>
      <c r="AK404" t="s">
        <v>1768</v>
      </c>
    </row>
    <row r="405" spans="1:37" hidden="1">
      <c r="A405" t="s">
        <v>1409</v>
      </c>
      <c r="B405" t="s">
        <v>1410</v>
      </c>
      <c r="C405" t="s">
        <v>4891</v>
      </c>
      <c r="D405" t="s">
        <v>4892</v>
      </c>
      <c r="E405" t="str">
        <f t="shared" si="6"/>
        <v>EMU.NY.GDP.MKTP.KD</v>
      </c>
      <c r="F405">
        <v>4014672535098.0654</v>
      </c>
      <c r="G405">
        <v>4034268596922.3867</v>
      </c>
      <c r="H405">
        <v>4061705567338.3677</v>
      </c>
      <c r="I405">
        <v>4118613242085.2905</v>
      </c>
      <c r="J405">
        <v>4215357082160.395</v>
      </c>
      <c r="K405">
        <v>4311942978434.1973</v>
      </c>
      <c r="L405">
        <v>4420128449246.0137</v>
      </c>
      <c r="M405">
        <v>4527769414648.0859</v>
      </c>
      <c r="N405">
        <v>4720245661234.1182</v>
      </c>
      <c r="O405">
        <v>4910291248353.8809</v>
      </c>
      <c r="P405">
        <v>5081639449793.542</v>
      </c>
      <c r="Q405">
        <v>5212284090054.5273</v>
      </c>
      <c r="R405">
        <v>5280561536667.8447</v>
      </c>
      <c r="S405">
        <v>5241538282503.8125</v>
      </c>
      <c r="T405">
        <v>5368853562599.9746</v>
      </c>
      <c r="U405">
        <v>5494490723730.8359</v>
      </c>
      <c r="V405">
        <v>5574726445053.3086</v>
      </c>
      <c r="W405">
        <v>5714114968731.7842</v>
      </c>
      <c r="X405">
        <v>5869526133972.376</v>
      </c>
      <c r="Y405">
        <v>6033012418994.9551</v>
      </c>
      <c r="Z405">
        <v>6255865873138.2842</v>
      </c>
      <c r="AA405">
        <v>6379343808487.5967</v>
      </c>
      <c r="AB405">
        <v>6437606696517.1865</v>
      </c>
      <c r="AC405">
        <v>6483251285984.6465</v>
      </c>
      <c r="AD405">
        <v>6625416220016.9785</v>
      </c>
      <c r="AE405">
        <v>6736349585518.8945</v>
      </c>
      <c r="AF405">
        <v>6955293398150.2695</v>
      </c>
      <c r="AG405">
        <v>7162882912812.6787</v>
      </c>
      <c r="AH405">
        <v>7190544285452.7363</v>
      </c>
      <c r="AI405">
        <v>6871378872995.998</v>
      </c>
      <c r="AJ405">
        <v>7011462860964.6562</v>
      </c>
      <c r="AK405">
        <v>7119172382377.6055</v>
      </c>
    </row>
    <row r="406" spans="1:37" hidden="1">
      <c r="A406" t="s">
        <v>1409</v>
      </c>
      <c r="B406" t="s">
        <v>1410</v>
      </c>
      <c r="C406" t="s">
        <v>4893</v>
      </c>
      <c r="D406" t="s">
        <v>4894</v>
      </c>
      <c r="E406" t="str">
        <f t="shared" si="6"/>
        <v>EMU.NY.GDP.MKTP.CD</v>
      </c>
      <c r="F406">
        <v>2870930031866.9526</v>
      </c>
      <c r="G406">
        <v>2494601484665.1064</v>
      </c>
      <c r="H406">
        <v>2414423839494.125</v>
      </c>
      <c r="I406">
        <v>2355544331539.8662</v>
      </c>
      <c r="J406">
        <v>2259324894457.4678</v>
      </c>
      <c r="K406">
        <v>2321026805468.3472</v>
      </c>
      <c r="L406">
        <v>3257667885593.7681</v>
      </c>
      <c r="M406">
        <v>4028250723043.9199</v>
      </c>
      <c r="N406">
        <v>4430005479654.1562</v>
      </c>
      <c r="O406">
        <v>4524221160847.7119</v>
      </c>
      <c r="P406">
        <v>5686015447724.0801</v>
      </c>
      <c r="Q406">
        <v>5905958529985.7187</v>
      </c>
      <c r="R406">
        <v>6519955694553.1426</v>
      </c>
      <c r="S406">
        <v>5970921864476.5215</v>
      </c>
      <c r="T406">
        <v>6315651441273.3672</v>
      </c>
      <c r="U406">
        <v>7293902712584.0674</v>
      </c>
      <c r="V406">
        <v>7375215076256.5537</v>
      </c>
      <c r="W406">
        <v>6732159634673.208</v>
      </c>
      <c r="X406">
        <v>6909387748781.168</v>
      </c>
      <c r="Y406">
        <v>6870992974959.5273</v>
      </c>
      <c r="Z406">
        <v>6255865873138.2842</v>
      </c>
      <c r="AA406">
        <v>6347945262114.7461</v>
      </c>
      <c r="AB406">
        <v>6907873921725.6514</v>
      </c>
      <c r="AC406">
        <v>8528906683635.3232</v>
      </c>
      <c r="AD406">
        <v>9772004963300.6348</v>
      </c>
      <c r="AE406">
        <v>10143258875446.723</v>
      </c>
      <c r="AF406">
        <v>10757988026823.008</v>
      </c>
      <c r="AG406">
        <v>12368830084902.98</v>
      </c>
      <c r="AH406">
        <v>13545315688710.533</v>
      </c>
      <c r="AI406">
        <v>12391480580751.115</v>
      </c>
      <c r="AJ406">
        <v>12057572587020.607</v>
      </c>
      <c r="AK406">
        <v>13075792400510.32</v>
      </c>
    </row>
    <row r="407" spans="1:37">
      <c r="A407" t="s">
        <v>1409</v>
      </c>
      <c r="B407" t="s">
        <v>1410</v>
      </c>
      <c r="C407" t="s">
        <v>4895</v>
      </c>
      <c r="D407" t="s">
        <v>4896</v>
      </c>
      <c r="E407" t="str">
        <f t="shared" si="6"/>
        <v>EMU.SL.TLF.TERT.ZS</v>
      </c>
      <c r="F407" t="s">
        <v>1768</v>
      </c>
      <c r="G407" t="s">
        <v>1768</v>
      </c>
      <c r="H407" t="s">
        <v>1768</v>
      </c>
      <c r="I407" t="s">
        <v>1768</v>
      </c>
      <c r="J407" t="s">
        <v>1768</v>
      </c>
      <c r="K407" t="s">
        <v>1768</v>
      </c>
      <c r="L407" t="s">
        <v>1768</v>
      </c>
      <c r="M407" t="s">
        <v>1768</v>
      </c>
      <c r="N407" t="s">
        <v>1768</v>
      </c>
      <c r="O407" t="s">
        <v>1768</v>
      </c>
      <c r="P407" t="s">
        <v>1768</v>
      </c>
      <c r="Q407" t="s">
        <v>1768</v>
      </c>
      <c r="R407">
        <v>16.38060977119256</v>
      </c>
      <c r="S407">
        <v>17.11926969929803</v>
      </c>
      <c r="T407">
        <v>17.740292741127838</v>
      </c>
      <c r="U407">
        <v>19.178624644461248</v>
      </c>
      <c r="V407">
        <v>18.951895111569115</v>
      </c>
      <c r="W407">
        <v>20.200959015680471</v>
      </c>
      <c r="X407">
        <v>20.1958382065887</v>
      </c>
      <c r="Y407">
        <v>20.791889333690659</v>
      </c>
      <c r="Z407">
        <v>21.355296101291618</v>
      </c>
      <c r="AA407">
        <v>21.818446065788962</v>
      </c>
      <c r="AB407">
        <v>21.98998078802245</v>
      </c>
      <c r="AC407">
        <v>22.732135122024449</v>
      </c>
      <c r="AD407">
        <v>23.776017923385243</v>
      </c>
      <c r="AE407">
        <v>24.573265846877138</v>
      </c>
      <c r="AF407">
        <v>24.777342119711001</v>
      </c>
      <c r="AG407">
        <v>25.283101416608428</v>
      </c>
      <c r="AH407">
        <v>25.954968303560229</v>
      </c>
      <c r="AI407">
        <v>26.81258018297023</v>
      </c>
      <c r="AJ407">
        <v>27.332706823308605</v>
      </c>
      <c r="AK407" t="s">
        <v>1768</v>
      </c>
    </row>
    <row r="408" spans="1:37" hidden="1">
      <c r="A408" t="s">
        <v>1409</v>
      </c>
      <c r="B408" t="s">
        <v>1410</v>
      </c>
      <c r="C408" t="s">
        <v>4897</v>
      </c>
      <c r="D408" t="s">
        <v>4898</v>
      </c>
      <c r="E408" t="str">
        <f t="shared" si="6"/>
        <v>EMU.SP.DYN.LE00.IN</v>
      </c>
      <c r="F408">
        <v>73.663256439131857</v>
      </c>
      <c r="G408">
        <v>73.944155678806467</v>
      </c>
      <c r="H408">
        <v>74.283014546771128</v>
      </c>
      <c r="I408">
        <v>74.371936378955951</v>
      </c>
      <c r="J408">
        <v>74.735125616396857</v>
      </c>
      <c r="K408">
        <v>74.918414548550629</v>
      </c>
      <c r="L408">
        <v>75.200270249627266</v>
      </c>
      <c r="M408">
        <v>75.479324797343381</v>
      </c>
      <c r="N408">
        <v>75.677132472692264</v>
      </c>
      <c r="O408">
        <v>75.889475129023751</v>
      </c>
      <c r="P408">
        <v>76.022893608515105</v>
      </c>
      <c r="Q408">
        <v>76.120597868802477</v>
      </c>
      <c r="R408">
        <v>76.484778303172234</v>
      </c>
      <c r="S408">
        <v>76.617751677355855</v>
      </c>
      <c r="T408">
        <v>76.947145943888117</v>
      </c>
      <c r="U408">
        <v>77.098327660596937</v>
      </c>
      <c r="V408">
        <v>77.325105628528405</v>
      </c>
      <c r="W408">
        <v>77.681469983735397</v>
      </c>
      <c r="X408">
        <v>77.820172185812808</v>
      </c>
      <c r="Y408">
        <v>78.03079119814339</v>
      </c>
      <c r="Z408">
        <v>78.33414333650957</v>
      </c>
      <c r="AA408">
        <v>78.673166510048361</v>
      </c>
      <c r="AB408">
        <v>78.786764871933869</v>
      </c>
      <c r="AC408">
        <v>78.869381357102853</v>
      </c>
      <c r="AD408">
        <v>79.393229823135158</v>
      </c>
      <c r="AE408">
        <v>79.526555886316345</v>
      </c>
      <c r="AF408">
        <v>79.926754628301651</v>
      </c>
      <c r="AG408">
        <v>80.14778743978809</v>
      </c>
      <c r="AH408">
        <v>80.327811329649577</v>
      </c>
      <c r="AI408">
        <v>80.494276511895961</v>
      </c>
      <c r="AJ408">
        <v>80.731376729368193</v>
      </c>
      <c r="AK408" t="s">
        <v>1768</v>
      </c>
    </row>
    <row r="409" spans="1:37" hidden="1">
      <c r="A409" t="s">
        <v>1409</v>
      </c>
      <c r="B409" t="s">
        <v>1410</v>
      </c>
      <c r="C409" t="s">
        <v>1688</v>
      </c>
      <c r="D409" t="s">
        <v>1689</v>
      </c>
      <c r="E409" t="str">
        <f t="shared" si="6"/>
        <v>EMU.SP.POP.TOTL</v>
      </c>
      <c r="F409">
        <v>296211821</v>
      </c>
      <c r="G409">
        <v>297382910</v>
      </c>
      <c r="H409">
        <v>298160968</v>
      </c>
      <c r="I409">
        <v>298734335</v>
      </c>
      <c r="J409">
        <v>299206179</v>
      </c>
      <c r="K409">
        <v>299744263</v>
      </c>
      <c r="L409">
        <v>300456022</v>
      </c>
      <c r="M409">
        <v>301234732</v>
      </c>
      <c r="N409">
        <v>302198784</v>
      </c>
      <c r="O409">
        <v>303490506</v>
      </c>
      <c r="P409">
        <v>304884760</v>
      </c>
      <c r="Q409">
        <v>306257534</v>
      </c>
      <c r="R409">
        <v>307703324</v>
      </c>
      <c r="S409">
        <v>309006694</v>
      </c>
      <c r="T409">
        <v>309964115</v>
      </c>
      <c r="U409">
        <v>310813284</v>
      </c>
      <c r="V409">
        <v>311664948</v>
      </c>
      <c r="W409">
        <v>312445578</v>
      </c>
      <c r="X409">
        <v>313160141</v>
      </c>
      <c r="Y409">
        <v>313933869</v>
      </c>
      <c r="Z409">
        <v>315148901</v>
      </c>
      <c r="AA409">
        <v>316606502</v>
      </c>
      <c r="AB409">
        <v>318369329</v>
      </c>
      <c r="AC409">
        <v>320359847</v>
      </c>
      <c r="AD409">
        <v>322426026</v>
      </c>
      <c r="AE409">
        <v>324371384</v>
      </c>
      <c r="AF409">
        <v>326143212</v>
      </c>
      <c r="AG409">
        <v>327996772</v>
      </c>
      <c r="AH409">
        <v>329705806</v>
      </c>
      <c r="AI409">
        <v>330929819</v>
      </c>
      <c r="AJ409">
        <v>331943805</v>
      </c>
      <c r="AK409">
        <v>332990116</v>
      </c>
    </row>
    <row r="410" spans="1:37" hidden="1">
      <c r="A410" t="s">
        <v>4321</v>
      </c>
      <c r="B410" t="s">
        <v>4828</v>
      </c>
      <c r="C410" t="s">
        <v>4889</v>
      </c>
      <c r="D410" t="s">
        <v>4890</v>
      </c>
      <c r="E410" t="str">
        <f t="shared" si="6"/>
        <v>ECS.NY.GDP.DEFL.ZS</v>
      </c>
      <c r="F410" t="s">
        <v>1768</v>
      </c>
      <c r="G410" t="s">
        <v>1768</v>
      </c>
      <c r="H410" t="s">
        <v>1768</v>
      </c>
      <c r="I410" t="s">
        <v>1768</v>
      </c>
      <c r="J410" t="s">
        <v>1768</v>
      </c>
      <c r="K410" t="s">
        <v>1768</v>
      </c>
      <c r="L410" t="s">
        <v>1768</v>
      </c>
      <c r="M410" t="s">
        <v>1768</v>
      </c>
      <c r="N410" t="s">
        <v>1768</v>
      </c>
      <c r="O410" t="s">
        <v>1768</v>
      </c>
      <c r="P410" t="s">
        <v>1768</v>
      </c>
      <c r="Q410" t="s">
        <v>1768</v>
      </c>
      <c r="R410" t="s">
        <v>1768</v>
      </c>
      <c r="S410" t="s">
        <v>1768</v>
      </c>
      <c r="T410" t="s">
        <v>1768</v>
      </c>
      <c r="U410" t="s">
        <v>1768</v>
      </c>
      <c r="V410" t="s">
        <v>1768</v>
      </c>
      <c r="W410" t="s">
        <v>1768</v>
      </c>
      <c r="X410" t="s">
        <v>1768</v>
      </c>
      <c r="Y410" t="s">
        <v>1768</v>
      </c>
      <c r="Z410" t="s">
        <v>1768</v>
      </c>
      <c r="AA410" t="s">
        <v>1768</v>
      </c>
      <c r="AB410" t="s">
        <v>1768</v>
      </c>
      <c r="AC410" t="s">
        <v>1768</v>
      </c>
      <c r="AD410" t="s">
        <v>1768</v>
      </c>
      <c r="AE410" t="s">
        <v>1768</v>
      </c>
      <c r="AF410" t="s">
        <v>1768</v>
      </c>
      <c r="AG410" t="s">
        <v>1768</v>
      </c>
      <c r="AH410" t="s">
        <v>1768</v>
      </c>
      <c r="AI410" t="s">
        <v>1768</v>
      </c>
      <c r="AJ410" t="s">
        <v>1768</v>
      </c>
      <c r="AK410" t="s">
        <v>1768</v>
      </c>
    </row>
    <row r="411" spans="1:37" hidden="1">
      <c r="A411" t="s">
        <v>4321</v>
      </c>
      <c r="B411" t="s">
        <v>4828</v>
      </c>
      <c r="C411" t="s">
        <v>4891</v>
      </c>
      <c r="D411" t="s">
        <v>4892</v>
      </c>
      <c r="E411" t="str">
        <f t="shared" si="6"/>
        <v>ECS.NY.GDP.MKTP.KD</v>
      </c>
      <c r="F411">
        <v>6262067632964.8271</v>
      </c>
      <c r="G411">
        <v>6285336226300.5166</v>
      </c>
      <c r="H411">
        <v>6349518684207.6924</v>
      </c>
      <c r="I411">
        <v>6471623738697.9873</v>
      </c>
      <c r="J411">
        <v>6647226797112.8242</v>
      </c>
      <c r="K411">
        <v>6821908843048.0596</v>
      </c>
      <c r="L411">
        <v>7019967584836.9844</v>
      </c>
      <c r="M411">
        <v>7223628135976.8428</v>
      </c>
      <c r="N411">
        <v>7514847487454.5215</v>
      </c>
      <c r="O411">
        <v>7768452854580.9092</v>
      </c>
      <c r="P411">
        <v>7958242562967.6846</v>
      </c>
      <c r="Q411">
        <v>8005252958958.5625</v>
      </c>
      <c r="R411">
        <v>8001424721805.6846</v>
      </c>
      <c r="S411">
        <v>7956818604685.0977</v>
      </c>
      <c r="T411">
        <v>8101267382238.9883</v>
      </c>
      <c r="U411">
        <v>8296174530257.7773</v>
      </c>
      <c r="V411">
        <v>8447712993931.4629</v>
      </c>
      <c r="W411">
        <v>8722728143107.0771</v>
      </c>
      <c r="X411">
        <v>8957326388470.8379</v>
      </c>
      <c r="Y411">
        <v>9209494430034.4824</v>
      </c>
      <c r="Z411">
        <v>9588427250677.5645</v>
      </c>
      <c r="AA411">
        <v>9787424464588.3437</v>
      </c>
      <c r="AB411">
        <v>9943923893365.7871</v>
      </c>
      <c r="AC411">
        <v>10115338049773.25</v>
      </c>
      <c r="AD411">
        <v>10419972610702.854</v>
      </c>
      <c r="AE411">
        <v>10669659121951.672</v>
      </c>
      <c r="AF411">
        <v>11062788526083.623</v>
      </c>
      <c r="AG411">
        <v>11454823513255.562</v>
      </c>
      <c r="AH411">
        <v>11523772651374.518</v>
      </c>
      <c r="AI411">
        <v>11016394695883.486</v>
      </c>
      <c r="AJ411">
        <v>11295414059664.303</v>
      </c>
      <c r="AK411">
        <v>11515937532144.299</v>
      </c>
    </row>
    <row r="412" spans="1:37" hidden="1">
      <c r="A412" t="s">
        <v>4321</v>
      </c>
      <c r="B412" t="s">
        <v>4828</v>
      </c>
      <c r="C412" t="s">
        <v>4893</v>
      </c>
      <c r="D412" t="s">
        <v>4894</v>
      </c>
      <c r="E412" t="str">
        <f t="shared" si="6"/>
        <v>ECS.NY.GDP.MKTP.CD</v>
      </c>
      <c r="F412">
        <v>4498183947929.9844</v>
      </c>
      <c r="G412">
        <v>4001424632373.4043</v>
      </c>
      <c r="H412">
        <v>3857141632366.5723</v>
      </c>
      <c r="I412">
        <v>3739306882009.5029</v>
      </c>
      <c r="J412">
        <v>3593167626318.7124</v>
      </c>
      <c r="K412">
        <v>3717414657660.042</v>
      </c>
      <c r="L412">
        <v>5043800622596.6797</v>
      </c>
      <c r="M412">
        <v>6190383143284.1201</v>
      </c>
      <c r="N412">
        <v>6879592603554.7393</v>
      </c>
      <c r="O412">
        <v>7037193093445.0771</v>
      </c>
      <c r="P412">
        <v>8556116512572.2197</v>
      </c>
      <c r="Q412">
        <v>8807252238763.7734</v>
      </c>
      <c r="R412">
        <v>9444513404941.6074</v>
      </c>
      <c r="S412">
        <v>8683262002931.8711</v>
      </c>
      <c r="T412">
        <v>9093186631401.4258</v>
      </c>
      <c r="U412">
        <v>10407181065736.27</v>
      </c>
      <c r="V412">
        <v>10608771475957.527</v>
      </c>
      <c r="W412">
        <v>10051899367572.488</v>
      </c>
      <c r="X412">
        <v>10303291100473.17</v>
      </c>
      <c r="Y412">
        <v>10195707137256.525</v>
      </c>
      <c r="Z412">
        <v>9588427250677.5645</v>
      </c>
      <c r="AA412">
        <v>9692275954995.998</v>
      </c>
      <c r="AB412">
        <v>10617265558772.09</v>
      </c>
      <c r="AC412">
        <v>12945459094174.9</v>
      </c>
      <c r="AD412">
        <v>15093334069006.17</v>
      </c>
      <c r="AE412">
        <v>16056575799230.76</v>
      </c>
      <c r="AF412">
        <v>17387569947158.002</v>
      </c>
      <c r="AG412">
        <v>20332663151816.559</v>
      </c>
      <c r="AH412">
        <v>22328419852113.445</v>
      </c>
      <c r="AI412">
        <v>19612201752396.477</v>
      </c>
      <c r="AJ412">
        <v>19990408970930.875</v>
      </c>
      <c r="AK412">
        <v>22093026830763.324</v>
      </c>
    </row>
    <row r="413" spans="1:37">
      <c r="A413" t="s">
        <v>4321</v>
      </c>
      <c r="B413" t="s">
        <v>4828</v>
      </c>
      <c r="C413" t="s">
        <v>4895</v>
      </c>
      <c r="D413" t="s">
        <v>4896</v>
      </c>
      <c r="E413" t="str">
        <f t="shared" si="6"/>
        <v>ECS.SL.TLF.TERT.ZS</v>
      </c>
      <c r="F413" t="s">
        <v>1768</v>
      </c>
      <c r="G413" t="s">
        <v>1768</v>
      </c>
      <c r="H413" t="s">
        <v>1768</v>
      </c>
      <c r="I413" t="s">
        <v>1768</v>
      </c>
      <c r="J413" t="s">
        <v>1768</v>
      </c>
      <c r="K413" t="s">
        <v>1768</v>
      </c>
      <c r="L413" t="s">
        <v>1768</v>
      </c>
      <c r="M413" t="s">
        <v>1768</v>
      </c>
      <c r="N413" t="s">
        <v>1768</v>
      </c>
      <c r="O413" t="s">
        <v>1768</v>
      </c>
      <c r="P413" t="s">
        <v>1768</v>
      </c>
      <c r="Q413" t="s">
        <v>1768</v>
      </c>
      <c r="R413" t="s">
        <v>1768</v>
      </c>
      <c r="S413" t="s">
        <v>1768</v>
      </c>
      <c r="T413">
        <v>17.71160931039087</v>
      </c>
      <c r="U413">
        <v>18.945314258230749</v>
      </c>
      <c r="V413">
        <v>26.504764399305976</v>
      </c>
      <c r="W413" t="s">
        <v>1768</v>
      </c>
      <c r="X413">
        <v>26.079528031193185</v>
      </c>
      <c r="Y413" t="s">
        <v>1768</v>
      </c>
      <c r="Z413" t="s">
        <v>1768</v>
      </c>
      <c r="AA413" t="s">
        <v>1768</v>
      </c>
      <c r="AB413">
        <v>24.822993395307343</v>
      </c>
      <c r="AC413">
        <v>22.580679759006237</v>
      </c>
      <c r="AD413">
        <v>28.866674869967408</v>
      </c>
      <c r="AE413">
        <v>29.895929813438133</v>
      </c>
      <c r="AF413">
        <v>29.324109282674829</v>
      </c>
      <c r="AG413">
        <v>30.126311295891504</v>
      </c>
      <c r="AH413">
        <v>31.113996229359078</v>
      </c>
      <c r="AI413">
        <v>25.948482256687104</v>
      </c>
      <c r="AJ413">
        <v>26.67565162171887</v>
      </c>
      <c r="AK413" t="s">
        <v>1768</v>
      </c>
    </row>
    <row r="414" spans="1:37" hidden="1">
      <c r="A414" t="s">
        <v>4321</v>
      </c>
      <c r="B414" t="s">
        <v>4828</v>
      </c>
      <c r="C414" t="s">
        <v>4897</v>
      </c>
      <c r="D414" t="s">
        <v>4898</v>
      </c>
      <c r="E414" t="str">
        <f t="shared" si="6"/>
        <v>ECS.SP.DYN.LE00.IN</v>
      </c>
      <c r="F414">
        <v>70.110919473082802</v>
      </c>
      <c r="G414">
        <v>70.38555025498998</v>
      </c>
      <c r="H414">
        <v>70.685109011354442</v>
      </c>
      <c r="I414">
        <v>70.766165158868006</v>
      </c>
      <c r="J414">
        <v>70.917858878308351</v>
      </c>
      <c r="K414">
        <v>71.133154883977625</v>
      </c>
      <c r="L414">
        <v>71.61868306597286</v>
      </c>
      <c r="M414">
        <v>71.819257632887826</v>
      </c>
      <c r="N414">
        <v>71.944835047507055</v>
      </c>
      <c r="O414">
        <v>71.994383281953517</v>
      </c>
      <c r="P414">
        <v>71.981506376341798</v>
      </c>
      <c r="Q414">
        <v>71.874204606926298</v>
      </c>
      <c r="R414">
        <v>71.786997522425196</v>
      </c>
      <c r="S414">
        <v>71.443920884038533</v>
      </c>
      <c r="T414">
        <v>71.555985272322431</v>
      </c>
      <c r="U414">
        <v>71.75288404886345</v>
      </c>
      <c r="V414">
        <v>72.138996094627018</v>
      </c>
      <c r="W414">
        <v>72.512578689600218</v>
      </c>
      <c r="X414">
        <v>72.711216896050644</v>
      </c>
      <c r="Y414">
        <v>72.80918732795466</v>
      </c>
      <c r="Z414">
        <v>72.965036731861517</v>
      </c>
      <c r="AA414">
        <v>73.28035059309515</v>
      </c>
      <c r="AB414">
        <v>73.35256470068316</v>
      </c>
      <c r="AC414">
        <v>73.486785492242618</v>
      </c>
      <c r="AD414">
        <v>73.8957184372087</v>
      </c>
      <c r="AE414">
        <v>74.038994897079149</v>
      </c>
      <c r="AF414">
        <v>74.506966831267718</v>
      </c>
      <c r="AG414">
        <v>74.841610115817886</v>
      </c>
      <c r="AH414">
        <v>75.083120601319479</v>
      </c>
      <c r="AI414">
        <v>75.460800460359266</v>
      </c>
      <c r="AJ414">
        <v>75.745588446819085</v>
      </c>
      <c r="AK414" t="s">
        <v>1768</v>
      </c>
    </row>
    <row r="415" spans="1:37" hidden="1">
      <c r="A415" t="s">
        <v>4321</v>
      </c>
      <c r="B415" t="s">
        <v>4828</v>
      </c>
      <c r="C415" t="s">
        <v>1688</v>
      </c>
      <c r="D415" t="s">
        <v>1689</v>
      </c>
      <c r="E415" t="str">
        <f t="shared" si="6"/>
        <v>ECS.SP.POP.TOTL</v>
      </c>
      <c r="F415">
        <v>793927686.24720526</v>
      </c>
      <c r="G415">
        <v>799192710.42070329</v>
      </c>
      <c r="H415">
        <v>803960379.30308306</v>
      </c>
      <c r="I415">
        <v>808546978.94041872</v>
      </c>
      <c r="J415">
        <v>813339227.6453172</v>
      </c>
      <c r="K415">
        <v>818237575</v>
      </c>
      <c r="L415">
        <v>823206515.19491112</v>
      </c>
      <c r="M415">
        <v>828210597.39711714</v>
      </c>
      <c r="N415">
        <v>833268039.88920999</v>
      </c>
      <c r="O415">
        <v>838208791</v>
      </c>
      <c r="P415">
        <v>842508567</v>
      </c>
      <c r="Q415">
        <v>846048961.73864758</v>
      </c>
      <c r="R415">
        <v>849436609.25393569</v>
      </c>
      <c r="S415">
        <v>852426154.47929907</v>
      </c>
      <c r="T415">
        <v>854310674.47334957</v>
      </c>
      <c r="U415">
        <v>855783532.58537829</v>
      </c>
      <c r="V415">
        <v>856901577.44296157</v>
      </c>
      <c r="W415">
        <v>858206810.81140113</v>
      </c>
      <c r="X415">
        <v>859221435.25514054</v>
      </c>
      <c r="Y415">
        <v>860242983.84557402</v>
      </c>
      <c r="Z415">
        <v>862185113.64251649</v>
      </c>
      <c r="AA415">
        <v>863766544.91303515</v>
      </c>
      <c r="AB415">
        <v>865530927.29560935</v>
      </c>
      <c r="AC415">
        <v>867992858.74859583</v>
      </c>
      <c r="AD415">
        <v>870686832.20861554</v>
      </c>
      <c r="AE415">
        <v>873529537</v>
      </c>
      <c r="AF415">
        <v>876407812</v>
      </c>
      <c r="AG415">
        <v>879828885</v>
      </c>
      <c r="AH415">
        <v>883610814</v>
      </c>
      <c r="AI415">
        <v>887378154</v>
      </c>
      <c r="AJ415">
        <v>891039428</v>
      </c>
      <c r="AK415">
        <v>894649080</v>
      </c>
    </row>
    <row r="416" spans="1:37" hidden="1">
      <c r="A416" t="s">
        <v>4320</v>
      </c>
      <c r="B416" t="s">
        <v>1412</v>
      </c>
      <c r="C416" t="s">
        <v>4889</v>
      </c>
      <c r="D416" t="s">
        <v>4890</v>
      </c>
      <c r="E416" t="str">
        <f t="shared" si="6"/>
        <v>ECA.NY.GDP.DEFL.ZS</v>
      </c>
      <c r="F416" t="s">
        <v>1768</v>
      </c>
      <c r="G416" t="s">
        <v>1768</v>
      </c>
      <c r="H416" t="s">
        <v>1768</v>
      </c>
      <c r="I416" t="s">
        <v>1768</v>
      </c>
      <c r="J416" t="s">
        <v>1768</v>
      </c>
      <c r="K416" t="s">
        <v>1768</v>
      </c>
      <c r="L416" t="s">
        <v>1768</v>
      </c>
      <c r="M416" t="s">
        <v>1768</v>
      </c>
      <c r="N416" t="s">
        <v>1768</v>
      </c>
      <c r="O416" t="s">
        <v>1768</v>
      </c>
      <c r="P416" t="s">
        <v>1768</v>
      </c>
      <c r="Q416" t="s">
        <v>1768</v>
      </c>
      <c r="R416" t="s">
        <v>1768</v>
      </c>
      <c r="S416" t="s">
        <v>1768</v>
      </c>
      <c r="T416" t="s">
        <v>1768</v>
      </c>
      <c r="U416" t="s">
        <v>1768</v>
      </c>
      <c r="V416" t="s">
        <v>1768</v>
      </c>
      <c r="W416" t="s">
        <v>1768</v>
      </c>
      <c r="X416" t="s">
        <v>1768</v>
      </c>
      <c r="Y416" t="s">
        <v>1768</v>
      </c>
      <c r="Z416" t="s">
        <v>1768</v>
      </c>
      <c r="AA416" t="s">
        <v>1768</v>
      </c>
      <c r="AB416" t="s">
        <v>1768</v>
      </c>
      <c r="AC416" t="s">
        <v>1768</v>
      </c>
      <c r="AD416" t="s">
        <v>1768</v>
      </c>
      <c r="AE416" t="s">
        <v>1768</v>
      </c>
      <c r="AF416" t="s">
        <v>1768</v>
      </c>
      <c r="AG416" t="s">
        <v>1768</v>
      </c>
      <c r="AH416" t="s">
        <v>1768</v>
      </c>
      <c r="AI416" t="s">
        <v>1768</v>
      </c>
      <c r="AJ416" t="s">
        <v>1768</v>
      </c>
      <c r="AK416" t="s">
        <v>1768</v>
      </c>
    </row>
    <row r="417" spans="1:37" hidden="1">
      <c r="A417" t="s">
        <v>4320</v>
      </c>
      <c r="B417" t="s">
        <v>1412</v>
      </c>
      <c r="C417" t="s">
        <v>4891</v>
      </c>
      <c r="D417" t="s">
        <v>4892</v>
      </c>
      <c r="E417" t="str">
        <f t="shared" si="6"/>
        <v>ECA.NY.GDP.MKTP.KD</v>
      </c>
      <c r="F417" t="s">
        <v>1768</v>
      </c>
      <c r="G417" t="s">
        <v>1768</v>
      </c>
      <c r="H417" t="s">
        <v>1768</v>
      </c>
      <c r="I417" t="s">
        <v>1768</v>
      </c>
      <c r="J417" t="s">
        <v>1768</v>
      </c>
      <c r="K417" t="s">
        <v>1768</v>
      </c>
      <c r="L417" t="s">
        <v>1768</v>
      </c>
      <c r="M417" t="s">
        <v>1768</v>
      </c>
      <c r="N417" t="s">
        <v>1768</v>
      </c>
      <c r="O417">
        <v>848398272821.87878</v>
      </c>
      <c r="P417">
        <v>839140703461.51697</v>
      </c>
      <c r="Q417">
        <v>796976314210.08948</v>
      </c>
      <c r="R417">
        <v>720716361813.698</v>
      </c>
      <c r="S417">
        <v>688956891249.72607</v>
      </c>
      <c r="T417">
        <v>624496806039.96423</v>
      </c>
      <c r="U417">
        <v>626055056040.23669</v>
      </c>
      <c r="V417">
        <v>634058486918.63464</v>
      </c>
      <c r="W417">
        <v>656567801120.74646</v>
      </c>
      <c r="X417">
        <v>652232502867.81873</v>
      </c>
      <c r="Y417">
        <v>660015962343.75085</v>
      </c>
      <c r="Z417">
        <v>709910973024.59497</v>
      </c>
      <c r="AA417">
        <v>721375048484.97876</v>
      </c>
      <c r="AB417">
        <v>761406726588.1947</v>
      </c>
      <c r="AC417">
        <v>811646315900.87134</v>
      </c>
      <c r="AD417">
        <v>880493230383.89111</v>
      </c>
      <c r="AE417">
        <v>944277008467.22656</v>
      </c>
      <c r="AF417">
        <v>1019412113602.6514</v>
      </c>
      <c r="AG417">
        <v>1093595749780.8232</v>
      </c>
      <c r="AH417">
        <v>1136219463999.749</v>
      </c>
      <c r="AI417">
        <v>1067920980874.7023</v>
      </c>
      <c r="AJ417">
        <v>1130250613374.9307</v>
      </c>
      <c r="AK417">
        <v>1195132110757.4294</v>
      </c>
    </row>
    <row r="418" spans="1:37" hidden="1">
      <c r="A418" t="s">
        <v>4320</v>
      </c>
      <c r="B418" t="s">
        <v>1412</v>
      </c>
      <c r="C418" t="s">
        <v>4893</v>
      </c>
      <c r="D418" t="s">
        <v>4894</v>
      </c>
      <c r="E418" t="str">
        <f t="shared" si="6"/>
        <v>ECA.NY.GDP.MKTP.CD</v>
      </c>
      <c r="F418" t="s">
        <v>1768</v>
      </c>
      <c r="G418" t="s">
        <v>1768</v>
      </c>
      <c r="H418" t="s">
        <v>1768</v>
      </c>
      <c r="I418" t="s">
        <v>1768</v>
      </c>
      <c r="J418" t="s">
        <v>1768</v>
      </c>
      <c r="K418" t="s">
        <v>1768</v>
      </c>
      <c r="L418" t="s">
        <v>1768</v>
      </c>
      <c r="M418" t="s">
        <v>1768</v>
      </c>
      <c r="N418" t="s">
        <v>1768</v>
      </c>
      <c r="O418">
        <v>895971464956.58875</v>
      </c>
      <c r="P418">
        <v>951784876977.60242</v>
      </c>
      <c r="Q418">
        <v>915106181587.52307</v>
      </c>
      <c r="R418">
        <v>846992522719.01074</v>
      </c>
      <c r="S418">
        <v>830626608943.56226</v>
      </c>
      <c r="T418">
        <v>722256963663.35217</v>
      </c>
      <c r="U418">
        <v>769118493114.11328</v>
      </c>
      <c r="V418">
        <v>774350597762.10205</v>
      </c>
      <c r="W418">
        <v>807943487850.41565</v>
      </c>
      <c r="X418">
        <v>754312220786.11731</v>
      </c>
      <c r="Y418">
        <v>637560917684.09241</v>
      </c>
      <c r="Z418">
        <v>709910973024.59497</v>
      </c>
      <c r="AA418">
        <v>708077343899.17834</v>
      </c>
      <c r="AB418">
        <v>809179974151.74927</v>
      </c>
      <c r="AC418">
        <v>1021148070634.3652</v>
      </c>
      <c r="AD418">
        <v>1346946809849.9404</v>
      </c>
      <c r="AE418">
        <v>1701543378403.8977</v>
      </c>
      <c r="AF418">
        <v>2087842914042.7571</v>
      </c>
      <c r="AG418">
        <v>2699746967120.8599</v>
      </c>
      <c r="AH418">
        <v>3334322107230.2466</v>
      </c>
      <c r="AI418">
        <v>2609928463096.1084</v>
      </c>
      <c r="AJ418">
        <v>3063297102542.7061</v>
      </c>
      <c r="AK418">
        <v>3615904997158.8384</v>
      </c>
    </row>
    <row r="419" spans="1:37">
      <c r="A419" t="s">
        <v>4320</v>
      </c>
      <c r="B419" t="s">
        <v>1412</v>
      </c>
      <c r="C419" t="s">
        <v>4895</v>
      </c>
      <c r="D419" t="s">
        <v>4896</v>
      </c>
      <c r="E419" t="str">
        <f t="shared" si="6"/>
        <v>ECA.SL.TLF.TERT.ZS</v>
      </c>
      <c r="F419" t="s">
        <v>1768</v>
      </c>
      <c r="G419" t="s">
        <v>1768</v>
      </c>
      <c r="H419" t="s">
        <v>1768</v>
      </c>
      <c r="I419" t="s">
        <v>1768</v>
      </c>
      <c r="J419" t="s">
        <v>1768</v>
      </c>
      <c r="K419" t="s">
        <v>1768</v>
      </c>
      <c r="L419" t="s">
        <v>1768</v>
      </c>
      <c r="M419" t="s">
        <v>1768</v>
      </c>
      <c r="N419" t="s">
        <v>1768</v>
      </c>
      <c r="O419" t="s">
        <v>1768</v>
      </c>
      <c r="P419" t="s">
        <v>1768</v>
      </c>
      <c r="Q419" t="s">
        <v>1768</v>
      </c>
      <c r="R419" t="s">
        <v>1768</v>
      </c>
      <c r="S419" t="s">
        <v>1768</v>
      </c>
      <c r="T419" t="s">
        <v>1768</v>
      </c>
      <c r="U419" t="s">
        <v>1768</v>
      </c>
      <c r="V419" t="s">
        <v>1768</v>
      </c>
      <c r="W419" t="s">
        <v>1768</v>
      </c>
      <c r="X419" t="s">
        <v>1768</v>
      </c>
      <c r="Y419" t="s">
        <v>1768</v>
      </c>
      <c r="Z419" t="s">
        <v>1768</v>
      </c>
      <c r="AA419" t="s">
        <v>1768</v>
      </c>
      <c r="AB419">
        <v>29.101011692440835</v>
      </c>
      <c r="AC419" t="s">
        <v>1768</v>
      </c>
      <c r="AD419">
        <v>37.618200263631344</v>
      </c>
      <c r="AE419">
        <v>38.330224036609167</v>
      </c>
      <c r="AF419" t="s">
        <v>1768</v>
      </c>
      <c r="AG419">
        <v>38.064773643197285</v>
      </c>
      <c r="AH419" t="s">
        <v>1768</v>
      </c>
      <c r="AI419" t="s">
        <v>1768</v>
      </c>
      <c r="AJ419" t="s">
        <v>1768</v>
      </c>
      <c r="AK419" t="s">
        <v>1768</v>
      </c>
    </row>
    <row r="420" spans="1:37" hidden="1">
      <c r="A420" t="s">
        <v>4320</v>
      </c>
      <c r="B420" t="s">
        <v>1412</v>
      </c>
      <c r="C420" t="s">
        <v>4897</v>
      </c>
      <c r="D420" t="s">
        <v>4898</v>
      </c>
      <c r="E420" t="str">
        <f t="shared" si="6"/>
        <v>ECA.SP.DYN.LE00.IN</v>
      </c>
      <c r="F420">
        <v>66.170634881885434</v>
      </c>
      <c r="G420">
        <v>66.409211208452149</v>
      </c>
      <c r="H420">
        <v>66.766825277068335</v>
      </c>
      <c r="I420">
        <v>66.90018238250461</v>
      </c>
      <c r="J420">
        <v>66.902029737309903</v>
      </c>
      <c r="K420">
        <v>67.304122260618186</v>
      </c>
      <c r="L420">
        <v>68.070927044464398</v>
      </c>
      <c r="M420">
        <v>68.218644660360482</v>
      </c>
      <c r="N420">
        <v>68.28271807604203</v>
      </c>
      <c r="O420">
        <v>68.222327724987096</v>
      </c>
      <c r="P420">
        <v>68.080645570416735</v>
      </c>
      <c r="Q420">
        <v>67.818741310997069</v>
      </c>
      <c r="R420">
        <v>67.148680137545753</v>
      </c>
      <c r="S420">
        <v>66.226845743984228</v>
      </c>
      <c r="T420">
        <v>66.066526656400399</v>
      </c>
      <c r="U420">
        <v>66.334523255538627</v>
      </c>
      <c r="V420">
        <v>66.851612494388789</v>
      </c>
      <c r="W420">
        <v>67.386948701341964</v>
      </c>
      <c r="X420">
        <v>67.54192437200706</v>
      </c>
      <c r="Y420">
        <v>67.517149162996049</v>
      </c>
      <c r="Z420">
        <v>67.547904813252856</v>
      </c>
      <c r="AA420">
        <v>67.791495696272705</v>
      </c>
      <c r="AB420">
        <v>67.757921297656623</v>
      </c>
      <c r="AC420">
        <v>67.886610338388749</v>
      </c>
      <c r="AD420">
        <v>68.194016011711795</v>
      </c>
      <c r="AE420">
        <v>68.299443992233066</v>
      </c>
      <c r="AF420">
        <v>68.880151827023838</v>
      </c>
      <c r="AG420">
        <v>69.360290008654417</v>
      </c>
      <c r="AH420">
        <v>69.640337558327943</v>
      </c>
      <c r="AI420">
        <v>70.227764058316382</v>
      </c>
      <c r="AJ420">
        <v>70.523097005636515</v>
      </c>
      <c r="AK420" t="s">
        <v>1768</v>
      </c>
    </row>
    <row r="421" spans="1:37" hidden="1">
      <c r="A421" t="s">
        <v>4320</v>
      </c>
      <c r="B421" t="s">
        <v>1412</v>
      </c>
      <c r="C421" t="s">
        <v>1688</v>
      </c>
      <c r="D421" t="s">
        <v>1689</v>
      </c>
      <c r="E421" t="str">
        <f t="shared" si="6"/>
        <v>ECA.SP.POP.TOTL</v>
      </c>
      <c r="F421">
        <v>356077912.24720538</v>
      </c>
      <c r="G421">
        <v>359748064.42070329</v>
      </c>
      <c r="H421">
        <v>363336569.30308306</v>
      </c>
      <c r="I421">
        <v>366927177.94041878</v>
      </c>
      <c r="J421">
        <v>370772461.6453172</v>
      </c>
      <c r="K421">
        <v>374639927</v>
      </c>
      <c r="L421">
        <v>378427289.19491112</v>
      </c>
      <c r="M421">
        <v>382213545.39711726</v>
      </c>
      <c r="N421">
        <v>385896414.8892101</v>
      </c>
      <c r="O421">
        <v>389223251</v>
      </c>
      <c r="P421">
        <v>391770277</v>
      </c>
      <c r="Q421">
        <v>393740506.73864758</v>
      </c>
      <c r="R421">
        <v>395271878.25393552</v>
      </c>
      <c r="S421">
        <v>396394497.47929895</v>
      </c>
      <c r="T421">
        <v>396931327.47334963</v>
      </c>
      <c r="U421">
        <v>397206052.58537829</v>
      </c>
      <c r="V421">
        <v>397400734.44296169</v>
      </c>
      <c r="W421">
        <v>397633647.81140113</v>
      </c>
      <c r="X421">
        <v>397779314.25514048</v>
      </c>
      <c r="Y421">
        <v>397727874.84557402</v>
      </c>
      <c r="Z421">
        <v>398510208.64251655</v>
      </c>
      <c r="AA421">
        <v>398560911.91303515</v>
      </c>
      <c r="AB421">
        <v>398291923.29560935</v>
      </c>
      <c r="AC421">
        <v>398440786.74859583</v>
      </c>
      <c r="AD421">
        <v>398671301.20861554</v>
      </c>
      <c r="AE421">
        <v>399089106</v>
      </c>
      <c r="AF421">
        <v>399671049</v>
      </c>
      <c r="AG421">
        <v>400606671</v>
      </c>
      <c r="AH421">
        <v>401931535</v>
      </c>
      <c r="AI421">
        <v>403722093</v>
      </c>
      <c r="AJ421">
        <v>405670230</v>
      </c>
      <c r="AK421">
        <v>407559523</v>
      </c>
    </row>
    <row r="422" spans="1:37" hidden="1">
      <c r="A422" t="s">
        <v>4322</v>
      </c>
      <c r="B422" t="s">
        <v>4829</v>
      </c>
      <c r="C422" t="s">
        <v>4889</v>
      </c>
      <c r="D422" t="s">
        <v>4890</v>
      </c>
      <c r="E422" t="str">
        <f t="shared" si="6"/>
        <v>EUU.NY.GDP.DEFL.ZS</v>
      </c>
      <c r="F422" t="s">
        <v>1768</v>
      </c>
      <c r="G422" t="s">
        <v>1768</v>
      </c>
      <c r="H422" t="s">
        <v>1768</v>
      </c>
      <c r="I422" t="s">
        <v>1768</v>
      </c>
      <c r="J422" t="s">
        <v>1768</v>
      </c>
      <c r="K422" t="s">
        <v>1768</v>
      </c>
      <c r="L422" t="s">
        <v>1768</v>
      </c>
      <c r="M422" t="s">
        <v>1768</v>
      </c>
      <c r="N422" t="s">
        <v>1768</v>
      </c>
      <c r="O422" t="s">
        <v>1768</v>
      </c>
      <c r="P422" t="s">
        <v>1768</v>
      </c>
      <c r="Q422" t="s">
        <v>1768</v>
      </c>
      <c r="R422" t="s">
        <v>1768</v>
      </c>
      <c r="S422" t="s">
        <v>1768</v>
      </c>
      <c r="T422" t="s">
        <v>1768</v>
      </c>
      <c r="U422" t="s">
        <v>1768</v>
      </c>
      <c r="V422" t="s">
        <v>1768</v>
      </c>
      <c r="W422" t="s">
        <v>1768</v>
      </c>
      <c r="X422" t="s">
        <v>1768</v>
      </c>
      <c r="Y422" t="s">
        <v>1768</v>
      </c>
      <c r="Z422" t="s">
        <v>1768</v>
      </c>
      <c r="AA422" t="s">
        <v>1768</v>
      </c>
      <c r="AB422" t="s">
        <v>1768</v>
      </c>
      <c r="AC422" t="s">
        <v>1768</v>
      </c>
      <c r="AD422" t="s">
        <v>1768</v>
      </c>
      <c r="AE422" t="s">
        <v>1768</v>
      </c>
      <c r="AF422" t="s">
        <v>1768</v>
      </c>
      <c r="AG422" t="s">
        <v>1768</v>
      </c>
      <c r="AH422" t="s">
        <v>1768</v>
      </c>
      <c r="AI422" t="s">
        <v>1768</v>
      </c>
      <c r="AJ422" t="s">
        <v>1768</v>
      </c>
      <c r="AK422" t="s">
        <v>1768</v>
      </c>
    </row>
    <row r="423" spans="1:37" hidden="1">
      <c r="A423" t="s">
        <v>4322</v>
      </c>
      <c r="B423" t="s">
        <v>4829</v>
      </c>
      <c r="C423" t="s">
        <v>4891</v>
      </c>
      <c r="D423" t="s">
        <v>4892</v>
      </c>
      <c r="E423" t="str">
        <f t="shared" si="6"/>
        <v>EUU.NY.GDP.MKTP.KD</v>
      </c>
      <c r="F423">
        <v>5372105680550.252</v>
      </c>
      <c r="G423">
        <v>5382561288965.6797</v>
      </c>
      <c r="H423">
        <v>5439287819502.7627</v>
      </c>
      <c r="I423">
        <v>5540472036140.6025</v>
      </c>
      <c r="J423">
        <v>5681476492369.5605</v>
      </c>
      <c r="K423">
        <v>5823529196872.8906</v>
      </c>
      <c r="L423">
        <v>5987984231872.4277</v>
      </c>
      <c r="M423">
        <v>6155221941222.9404</v>
      </c>
      <c r="N423">
        <v>6413108861304.9736</v>
      </c>
      <c r="O423">
        <v>6637071591848.0723</v>
      </c>
      <c r="P423">
        <v>6818695511870.8369</v>
      </c>
      <c r="Q423">
        <v>6902813392015.9961</v>
      </c>
      <c r="R423">
        <v>6963219570738.2109</v>
      </c>
      <c r="S423">
        <v>6946948174799.0342</v>
      </c>
      <c r="T423">
        <v>7146473012249.4795</v>
      </c>
      <c r="U423">
        <v>7335345511276.625</v>
      </c>
      <c r="V423">
        <v>7469707045782.4922</v>
      </c>
      <c r="W423">
        <v>7705944096052.4668</v>
      </c>
      <c r="X423">
        <v>7933128508744.4951</v>
      </c>
      <c r="Y423">
        <v>8170492986231.0332</v>
      </c>
      <c r="Z423">
        <v>8486101737370.4023</v>
      </c>
      <c r="AA423">
        <v>8670026538255.7187</v>
      </c>
      <c r="AB423">
        <v>8785732801514.9209</v>
      </c>
      <c r="AC423">
        <v>8909093731295.4668</v>
      </c>
      <c r="AD423">
        <v>9135818761988.002</v>
      </c>
      <c r="AE423">
        <v>9313201273956.2012</v>
      </c>
      <c r="AF423">
        <v>9621807118676.7637</v>
      </c>
      <c r="AG423">
        <v>9928707001111.7461</v>
      </c>
      <c r="AH423">
        <v>9954238840115.5527</v>
      </c>
      <c r="AI423">
        <v>9515463883494.0898</v>
      </c>
      <c r="AJ423">
        <v>9724240947424.2832</v>
      </c>
      <c r="AK423">
        <v>9871995216727.0332</v>
      </c>
    </row>
    <row r="424" spans="1:37" hidden="1">
      <c r="A424" t="s">
        <v>4322</v>
      </c>
      <c r="B424" t="s">
        <v>4829</v>
      </c>
      <c r="C424" t="s">
        <v>4893</v>
      </c>
      <c r="D424" t="s">
        <v>4894</v>
      </c>
      <c r="E424" t="str">
        <f t="shared" si="6"/>
        <v>EUU.NY.GDP.MKTP.CD</v>
      </c>
      <c r="F424">
        <v>3801540969665.7612</v>
      </c>
      <c r="G424">
        <v>3361565422950.5635</v>
      </c>
      <c r="H424">
        <v>3236955211957.5317</v>
      </c>
      <c r="I424">
        <v>3135574017405.7974</v>
      </c>
      <c r="J424">
        <v>3009909936982.8955</v>
      </c>
      <c r="K424">
        <v>3109555448507.3052</v>
      </c>
      <c r="L424">
        <v>4237543970076.7871</v>
      </c>
      <c r="M424">
        <v>5205172577583.3066</v>
      </c>
      <c r="N424">
        <v>5795292450510.6357</v>
      </c>
      <c r="O424">
        <v>5920651628179.6465</v>
      </c>
      <c r="P424">
        <v>7292215465657.6592</v>
      </c>
      <c r="Q424">
        <v>7559298417795.1504</v>
      </c>
      <c r="R424">
        <v>8241220757751.2266</v>
      </c>
      <c r="S424">
        <v>7515973889269.5791</v>
      </c>
      <c r="T424">
        <v>7995589270787.6709</v>
      </c>
      <c r="U424">
        <v>9190782038241.8437</v>
      </c>
      <c r="V424">
        <v>9381393684081.752</v>
      </c>
      <c r="W424">
        <v>8839420210261.1367</v>
      </c>
      <c r="X424">
        <v>9151559662934.8594</v>
      </c>
      <c r="Y424">
        <v>9151838665361.0625</v>
      </c>
      <c r="Z424">
        <v>8486101737370.4023</v>
      </c>
      <c r="AA424">
        <v>8588418487043.0977</v>
      </c>
      <c r="AB424">
        <v>9372754675014.293</v>
      </c>
      <c r="AC424">
        <v>11422156257634.91</v>
      </c>
      <c r="AD424">
        <v>13185996893284.502</v>
      </c>
      <c r="AE424">
        <v>13766152204233.129</v>
      </c>
      <c r="AF424">
        <v>14684442188735.109</v>
      </c>
      <c r="AG424">
        <v>16976835779314.387</v>
      </c>
      <c r="AH424">
        <v>18253212065235.398</v>
      </c>
      <c r="AI424">
        <v>16305855993921.354</v>
      </c>
      <c r="AJ424">
        <v>16149366578223.873</v>
      </c>
      <c r="AK424">
        <v>17552216141775.834</v>
      </c>
    </row>
    <row r="425" spans="1:37">
      <c r="A425" t="s">
        <v>4322</v>
      </c>
      <c r="B425" t="s">
        <v>4829</v>
      </c>
      <c r="C425" t="s">
        <v>4895</v>
      </c>
      <c r="D425" t="s">
        <v>4896</v>
      </c>
      <c r="E425" t="str">
        <f t="shared" si="6"/>
        <v>EUU.SL.TLF.TERT.ZS</v>
      </c>
      <c r="F425" t="s">
        <v>1768</v>
      </c>
      <c r="G425" t="s">
        <v>1768</v>
      </c>
      <c r="H425" t="s">
        <v>1768</v>
      </c>
      <c r="I425" t="s">
        <v>1768</v>
      </c>
      <c r="J425" t="s">
        <v>1768</v>
      </c>
      <c r="K425" t="s">
        <v>1768</v>
      </c>
      <c r="L425" t="s">
        <v>1768</v>
      </c>
      <c r="M425" t="s">
        <v>1768</v>
      </c>
      <c r="N425" t="s">
        <v>1768</v>
      </c>
      <c r="O425" t="s">
        <v>1768</v>
      </c>
      <c r="P425" t="s">
        <v>1768</v>
      </c>
      <c r="Q425" t="s">
        <v>1768</v>
      </c>
      <c r="R425">
        <v>16.403768550312673</v>
      </c>
      <c r="S425">
        <v>16.998294542014253</v>
      </c>
      <c r="T425">
        <v>17.73326550641109</v>
      </c>
      <c r="U425">
        <v>18.860607112345555</v>
      </c>
      <c r="V425">
        <v>18.86248061725551</v>
      </c>
      <c r="W425">
        <v>19.784908320504055</v>
      </c>
      <c r="X425">
        <v>19.43023929242964</v>
      </c>
      <c r="Y425">
        <v>20.109681680843369</v>
      </c>
      <c r="Z425">
        <v>20.615524122504656</v>
      </c>
      <c r="AA425">
        <v>20.958402153671759</v>
      </c>
      <c r="AB425">
        <v>21.328230349557291</v>
      </c>
      <c r="AC425">
        <v>22.164800544516289</v>
      </c>
      <c r="AD425">
        <v>23.292101809774881</v>
      </c>
      <c r="AE425">
        <v>24.167762115287616</v>
      </c>
      <c r="AF425">
        <v>24.62784006958875</v>
      </c>
      <c r="AG425">
        <v>25.19080159900474</v>
      </c>
      <c r="AH425">
        <v>25.896439148993753</v>
      </c>
      <c r="AI425">
        <v>26.90986882368793</v>
      </c>
      <c r="AJ425">
        <v>27.703039086138229</v>
      </c>
      <c r="AK425" t="s">
        <v>1768</v>
      </c>
    </row>
    <row r="426" spans="1:37" hidden="1">
      <c r="A426" t="s">
        <v>4322</v>
      </c>
      <c r="B426" t="s">
        <v>4829</v>
      </c>
      <c r="C426" t="s">
        <v>4897</v>
      </c>
      <c r="D426" t="s">
        <v>4898</v>
      </c>
      <c r="E426" t="str">
        <f t="shared" si="6"/>
        <v>EUU.SP.DYN.LE00.IN</v>
      </c>
      <c r="F426">
        <v>72.92831607582626</v>
      </c>
      <c r="G426">
        <v>73.264214038619869</v>
      </c>
      <c r="H426">
        <v>73.52559370500316</v>
      </c>
      <c r="I426">
        <v>73.598015538360698</v>
      </c>
      <c r="J426">
        <v>73.871504356892189</v>
      </c>
      <c r="K426">
        <v>73.948042911163469</v>
      </c>
      <c r="L426">
        <v>74.217272767268938</v>
      </c>
      <c r="M426">
        <v>74.449529799219576</v>
      </c>
      <c r="N426">
        <v>74.642812745616197</v>
      </c>
      <c r="O426">
        <v>74.789586763219717</v>
      </c>
      <c r="P426">
        <v>74.892748678348369</v>
      </c>
      <c r="Q426">
        <v>74.973604850939466</v>
      </c>
      <c r="R426">
        <v>75.301743015327986</v>
      </c>
      <c r="S426">
        <v>75.405829920618231</v>
      </c>
      <c r="T426">
        <v>75.704698559886765</v>
      </c>
      <c r="U426">
        <v>75.828606584343547</v>
      </c>
      <c r="V426">
        <v>76.074206597106581</v>
      </c>
      <c r="W426">
        <v>76.370753893115534</v>
      </c>
      <c r="X426">
        <v>76.557742073407951</v>
      </c>
      <c r="Y426">
        <v>76.78202955085743</v>
      </c>
      <c r="Z426">
        <v>77.150669753431245</v>
      </c>
      <c r="AA426">
        <v>77.481789905131876</v>
      </c>
      <c r="AB426">
        <v>77.611411900312078</v>
      </c>
      <c r="AC426">
        <v>77.743096623237221</v>
      </c>
      <c r="AD426">
        <v>78.204054689494811</v>
      </c>
      <c r="AE426">
        <v>78.360785969280542</v>
      </c>
      <c r="AF426">
        <v>78.704889024144649</v>
      </c>
      <c r="AG426">
        <v>78.916756766345571</v>
      </c>
      <c r="AH426">
        <v>79.12301642981808</v>
      </c>
      <c r="AI426">
        <v>79.366405625440123</v>
      </c>
      <c r="AJ426">
        <v>79.646133925783644</v>
      </c>
      <c r="AK426" t="s">
        <v>1768</v>
      </c>
    </row>
    <row r="427" spans="1:37" hidden="1">
      <c r="A427" t="s">
        <v>4322</v>
      </c>
      <c r="B427" t="s">
        <v>4829</v>
      </c>
      <c r="C427" t="s">
        <v>1688</v>
      </c>
      <c r="D427" t="s">
        <v>1689</v>
      </c>
      <c r="E427" t="str">
        <f t="shared" si="6"/>
        <v>EUU.SP.POP.TOTL</v>
      </c>
      <c r="F427">
        <v>459578151</v>
      </c>
      <c r="G427">
        <v>461328494</v>
      </c>
      <c r="H427">
        <v>462589629</v>
      </c>
      <c r="I427">
        <v>463655371</v>
      </c>
      <c r="J427">
        <v>464671788</v>
      </c>
      <c r="K427">
        <v>465785714</v>
      </c>
      <c r="L427">
        <v>467052937</v>
      </c>
      <c r="M427">
        <v>468353453</v>
      </c>
      <c r="N427">
        <v>469816957</v>
      </c>
      <c r="O427">
        <v>471386731</v>
      </c>
      <c r="P427">
        <v>472931358</v>
      </c>
      <c r="Q427">
        <v>474370512</v>
      </c>
      <c r="R427">
        <v>475824194</v>
      </c>
      <c r="S427">
        <v>477262779</v>
      </c>
      <c r="T427">
        <v>478388067</v>
      </c>
      <c r="U427">
        <v>479348337</v>
      </c>
      <c r="V427">
        <v>480227484</v>
      </c>
      <c r="W427">
        <v>481011896</v>
      </c>
      <c r="X427">
        <v>481750379</v>
      </c>
      <c r="Y427">
        <v>482575053</v>
      </c>
      <c r="Z427">
        <v>483675854</v>
      </c>
      <c r="AA427">
        <v>484629903</v>
      </c>
      <c r="AB427">
        <v>486069143</v>
      </c>
      <c r="AC427">
        <v>488161510</v>
      </c>
      <c r="AD427">
        <v>490411791</v>
      </c>
      <c r="AE427">
        <v>492622120</v>
      </c>
      <c r="AF427">
        <v>494707108</v>
      </c>
      <c r="AG427">
        <v>496961806</v>
      </c>
      <c r="AH427">
        <v>499162094</v>
      </c>
      <c r="AI427">
        <v>500883709</v>
      </c>
      <c r="AJ427">
        <v>502302566</v>
      </c>
      <c r="AK427">
        <v>503680116</v>
      </c>
    </row>
    <row r="428" spans="1:37" hidden="1">
      <c r="A428" t="s">
        <v>1413</v>
      </c>
      <c r="B428" t="s">
        <v>1414</v>
      </c>
      <c r="C428" t="s">
        <v>4889</v>
      </c>
      <c r="D428" t="s">
        <v>4890</v>
      </c>
      <c r="E428" t="str">
        <f t="shared" si="6"/>
        <v>FRO.NY.GDP.DEFL.ZS</v>
      </c>
      <c r="F428" t="s">
        <v>1768</v>
      </c>
      <c r="G428" t="s">
        <v>1768</v>
      </c>
      <c r="H428" t="s">
        <v>1768</v>
      </c>
      <c r="I428" t="s">
        <v>1768</v>
      </c>
      <c r="J428" t="s">
        <v>1768</v>
      </c>
      <c r="K428" t="s">
        <v>1768</v>
      </c>
      <c r="L428" t="s">
        <v>1768</v>
      </c>
      <c r="M428" t="s">
        <v>1768</v>
      </c>
      <c r="N428" t="s">
        <v>1768</v>
      </c>
      <c r="O428" t="s">
        <v>1768</v>
      </c>
      <c r="P428" t="s">
        <v>1768</v>
      </c>
      <c r="Q428" t="s">
        <v>1768</v>
      </c>
      <c r="R428" t="s">
        <v>1768</v>
      </c>
      <c r="S428" t="s">
        <v>1768</v>
      </c>
      <c r="T428" t="s">
        <v>1768</v>
      </c>
      <c r="U428" t="s">
        <v>1768</v>
      </c>
      <c r="V428" t="s">
        <v>1768</v>
      </c>
      <c r="W428" t="s">
        <v>1768</v>
      </c>
      <c r="X428" t="s">
        <v>1768</v>
      </c>
      <c r="Y428" t="s">
        <v>1768</v>
      </c>
      <c r="Z428" t="s">
        <v>1768</v>
      </c>
      <c r="AA428" t="s">
        <v>1768</v>
      </c>
      <c r="AB428" t="s">
        <v>1768</v>
      </c>
      <c r="AC428" t="s">
        <v>1768</v>
      </c>
      <c r="AD428" t="s">
        <v>1768</v>
      </c>
      <c r="AE428" t="s">
        <v>1768</v>
      </c>
      <c r="AF428" t="s">
        <v>1768</v>
      </c>
      <c r="AG428" t="s">
        <v>1768</v>
      </c>
      <c r="AH428" t="s">
        <v>1768</v>
      </c>
      <c r="AI428" t="s">
        <v>1768</v>
      </c>
      <c r="AJ428" t="s">
        <v>1768</v>
      </c>
      <c r="AK428" t="s">
        <v>1768</v>
      </c>
    </row>
    <row r="429" spans="1:37" hidden="1">
      <c r="A429" t="s">
        <v>1413</v>
      </c>
      <c r="B429" t="s">
        <v>1414</v>
      </c>
      <c r="C429" t="s">
        <v>4891</v>
      </c>
      <c r="D429" t="s">
        <v>4892</v>
      </c>
      <c r="E429" t="str">
        <f t="shared" si="6"/>
        <v>FRO.NY.GDP.MKTP.KD</v>
      </c>
      <c r="F429" t="s">
        <v>1768</v>
      </c>
      <c r="G429" t="s">
        <v>1768</v>
      </c>
      <c r="H429" t="s">
        <v>1768</v>
      </c>
      <c r="I429" t="s">
        <v>1768</v>
      </c>
      <c r="J429" t="s">
        <v>1768</v>
      </c>
      <c r="K429" t="s">
        <v>1768</v>
      </c>
      <c r="L429" t="s">
        <v>1768</v>
      </c>
      <c r="M429" t="s">
        <v>1768</v>
      </c>
      <c r="N429" t="s">
        <v>1768</v>
      </c>
      <c r="O429" t="s">
        <v>1768</v>
      </c>
      <c r="P429" t="s">
        <v>1768</v>
      </c>
      <c r="Q429" t="s">
        <v>1768</v>
      </c>
      <c r="R429" t="s">
        <v>1768</v>
      </c>
      <c r="S429" t="s">
        <v>1768</v>
      </c>
      <c r="T429" t="s">
        <v>1768</v>
      </c>
      <c r="U429" t="s">
        <v>1768</v>
      </c>
      <c r="V429" t="s">
        <v>1768</v>
      </c>
      <c r="W429" t="s">
        <v>1768</v>
      </c>
      <c r="X429" t="s">
        <v>1768</v>
      </c>
      <c r="Y429" t="s">
        <v>1768</v>
      </c>
      <c r="Z429">
        <v>1062339943.8334303</v>
      </c>
      <c r="AA429" t="s">
        <v>1768</v>
      </c>
      <c r="AB429" t="s">
        <v>1768</v>
      </c>
      <c r="AC429" t="s">
        <v>1768</v>
      </c>
      <c r="AD429" t="s">
        <v>1768</v>
      </c>
      <c r="AE429" t="s">
        <v>1768</v>
      </c>
      <c r="AF429" t="s">
        <v>1768</v>
      </c>
      <c r="AG429" t="s">
        <v>1768</v>
      </c>
      <c r="AH429" t="s">
        <v>1768</v>
      </c>
      <c r="AI429" t="s">
        <v>1768</v>
      </c>
      <c r="AJ429" t="s">
        <v>1768</v>
      </c>
      <c r="AK429" t="s">
        <v>1768</v>
      </c>
    </row>
    <row r="430" spans="1:37" hidden="1">
      <c r="A430" t="s">
        <v>1413</v>
      </c>
      <c r="B430" t="s">
        <v>1414</v>
      </c>
      <c r="C430" t="s">
        <v>4893</v>
      </c>
      <c r="D430" t="s">
        <v>4894</v>
      </c>
      <c r="E430" t="str">
        <f t="shared" si="6"/>
        <v>FRO.NY.GDP.MKTP.CD</v>
      </c>
      <c r="F430" t="s">
        <v>1768</v>
      </c>
      <c r="G430" t="s">
        <v>1768</v>
      </c>
      <c r="H430" t="s">
        <v>1768</v>
      </c>
      <c r="I430" t="s">
        <v>1768</v>
      </c>
      <c r="J430" t="s">
        <v>1768</v>
      </c>
      <c r="K430" t="s">
        <v>1768</v>
      </c>
      <c r="L430" t="s">
        <v>1768</v>
      </c>
      <c r="M430" t="s">
        <v>1768</v>
      </c>
      <c r="N430" t="s">
        <v>1768</v>
      </c>
      <c r="O430" t="s">
        <v>1768</v>
      </c>
      <c r="P430" t="s">
        <v>1768</v>
      </c>
      <c r="Q430" t="s">
        <v>1768</v>
      </c>
      <c r="R430" t="s">
        <v>1768</v>
      </c>
      <c r="S430" t="s">
        <v>1768</v>
      </c>
      <c r="T430" t="s">
        <v>1768</v>
      </c>
      <c r="U430" t="s">
        <v>1768</v>
      </c>
      <c r="V430" t="s">
        <v>1768</v>
      </c>
      <c r="W430" t="s">
        <v>1768</v>
      </c>
      <c r="X430">
        <v>1105688872.9703915</v>
      </c>
      <c r="Y430">
        <v>1125684470.055331</v>
      </c>
      <c r="Z430">
        <v>1062339943.8334303</v>
      </c>
      <c r="AA430">
        <v>1154899793.3387802</v>
      </c>
      <c r="AB430">
        <v>1268445919.4142907</v>
      </c>
      <c r="AC430">
        <v>1486861878.9562366</v>
      </c>
      <c r="AD430">
        <v>1683997930.2632236</v>
      </c>
      <c r="AE430">
        <v>1730894295.3859494</v>
      </c>
      <c r="AF430">
        <v>1970135198.7623596</v>
      </c>
      <c r="AG430">
        <v>2278229880.4122195</v>
      </c>
      <c r="AH430">
        <v>2412859692.8267393</v>
      </c>
      <c r="AI430">
        <v>2198138372.2882352</v>
      </c>
      <c r="AJ430" t="s">
        <v>1768</v>
      </c>
      <c r="AK430" t="s">
        <v>1768</v>
      </c>
    </row>
    <row r="431" spans="1:37">
      <c r="A431" t="s">
        <v>1413</v>
      </c>
      <c r="B431" t="s">
        <v>1414</v>
      </c>
      <c r="C431" t="s">
        <v>4895</v>
      </c>
      <c r="D431" t="s">
        <v>4896</v>
      </c>
      <c r="E431" t="str">
        <f t="shared" si="6"/>
        <v>FRO.SL.TLF.TERT.ZS</v>
      </c>
      <c r="F431" t="s">
        <v>1768</v>
      </c>
      <c r="G431" t="s">
        <v>1768</v>
      </c>
      <c r="H431" t="s">
        <v>1768</v>
      </c>
      <c r="I431" t="s">
        <v>1768</v>
      </c>
      <c r="J431" t="s">
        <v>1768</v>
      </c>
      <c r="K431" t="s">
        <v>1768</v>
      </c>
      <c r="L431" t="s">
        <v>1768</v>
      </c>
      <c r="M431" t="s">
        <v>1768</v>
      </c>
      <c r="N431" t="s">
        <v>1768</v>
      </c>
      <c r="O431" t="s">
        <v>1768</v>
      </c>
      <c r="P431" t="s">
        <v>1768</v>
      </c>
      <c r="Q431" t="s">
        <v>1768</v>
      </c>
      <c r="R431" t="s">
        <v>1768</v>
      </c>
      <c r="S431" t="s">
        <v>1768</v>
      </c>
      <c r="T431" t="s">
        <v>1768</v>
      </c>
      <c r="U431" t="s">
        <v>1768</v>
      </c>
      <c r="V431" t="s">
        <v>1768</v>
      </c>
      <c r="W431" t="s">
        <v>1768</v>
      </c>
      <c r="X431" t="s">
        <v>1768</v>
      </c>
      <c r="Y431" t="s">
        <v>1768</v>
      </c>
      <c r="Z431" t="s">
        <v>1768</v>
      </c>
      <c r="AA431" t="s">
        <v>1768</v>
      </c>
      <c r="AB431" t="s">
        <v>1768</v>
      </c>
      <c r="AC431" t="s">
        <v>1768</v>
      </c>
      <c r="AD431" t="s">
        <v>1768</v>
      </c>
      <c r="AE431" t="s">
        <v>1768</v>
      </c>
      <c r="AF431" t="s">
        <v>1768</v>
      </c>
      <c r="AG431" t="s">
        <v>1768</v>
      </c>
      <c r="AH431" t="s">
        <v>1768</v>
      </c>
      <c r="AI431" t="s">
        <v>1768</v>
      </c>
      <c r="AJ431" t="s">
        <v>1768</v>
      </c>
      <c r="AK431" t="s">
        <v>1768</v>
      </c>
    </row>
    <row r="432" spans="1:37" hidden="1">
      <c r="A432" t="s">
        <v>1413</v>
      </c>
      <c r="B432" t="s">
        <v>1414</v>
      </c>
      <c r="C432" t="s">
        <v>4897</v>
      </c>
      <c r="D432" t="s">
        <v>4898</v>
      </c>
      <c r="E432" t="str">
        <f t="shared" si="6"/>
        <v>FRO.SP.DYN.LE00.IN</v>
      </c>
      <c r="F432" t="s">
        <v>1768</v>
      </c>
      <c r="G432" t="s">
        <v>1768</v>
      </c>
      <c r="H432" t="s">
        <v>1768</v>
      </c>
      <c r="I432">
        <v>76.221951219512206</v>
      </c>
      <c r="J432">
        <v>75.878048780487816</v>
      </c>
      <c r="K432">
        <v>75.773170731707324</v>
      </c>
      <c r="L432">
        <v>75.463414634146346</v>
      </c>
      <c r="M432">
        <v>75.609756097560975</v>
      </c>
      <c r="N432">
        <v>75.763414634146343</v>
      </c>
      <c r="O432">
        <v>75.907317073170745</v>
      </c>
      <c r="P432">
        <v>76.009756097560981</v>
      </c>
      <c r="Q432">
        <v>76.460975609756105</v>
      </c>
      <c r="R432">
        <v>76.719512195121951</v>
      </c>
      <c r="S432">
        <v>76.91463414634147</v>
      </c>
      <c r="T432">
        <v>77.11951219512197</v>
      </c>
      <c r="U432">
        <v>77.468292682926844</v>
      </c>
      <c r="V432">
        <v>77.760975609756116</v>
      </c>
      <c r="W432">
        <v>77.81219512195122</v>
      </c>
      <c r="X432">
        <v>78.173170731707316</v>
      </c>
      <c r="Y432">
        <v>78.621951219512212</v>
      </c>
      <c r="Z432">
        <v>78.582926829268317</v>
      </c>
      <c r="AA432">
        <v>78.743902439024396</v>
      </c>
      <c r="AB432">
        <v>79.097560975609767</v>
      </c>
      <c r="AC432">
        <v>79.095121951219525</v>
      </c>
      <c r="AD432">
        <v>78.841463414634148</v>
      </c>
      <c r="AE432">
        <v>79.182926829268297</v>
      </c>
      <c r="AF432">
        <v>79.482926829268294</v>
      </c>
      <c r="AG432">
        <v>79.631707317073179</v>
      </c>
      <c r="AH432">
        <v>79.980487804878067</v>
      </c>
      <c r="AI432" t="s">
        <v>1768</v>
      </c>
      <c r="AJ432" t="s">
        <v>1768</v>
      </c>
      <c r="AK432" t="s">
        <v>1768</v>
      </c>
    </row>
    <row r="433" spans="1:37" hidden="1">
      <c r="A433" t="s">
        <v>1413</v>
      </c>
      <c r="B433" t="s">
        <v>1414</v>
      </c>
      <c r="C433" t="s">
        <v>1688</v>
      </c>
      <c r="D433" t="s">
        <v>1689</v>
      </c>
      <c r="E433" t="str">
        <f t="shared" si="6"/>
        <v>FRO.SP.POP.TOTL</v>
      </c>
      <c r="F433">
        <v>42779</v>
      </c>
      <c r="G433">
        <v>43305</v>
      </c>
      <c r="H433">
        <v>43831</v>
      </c>
      <c r="I433">
        <v>44364</v>
      </c>
      <c r="J433">
        <v>44920</v>
      </c>
      <c r="K433">
        <v>45497</v>
      </c>
      <c r="L433">
        <v>46133</v>
      </c>
      <c r="M433">
        <v>46802</v>
      </c>
      <c r="N433">
        <v>47370</v>
      </c>
      <c r="O433">
        <v>47659</v>
      </c>
      <c r="P433">
        <v>47558</v>
      </c>
      <c r="Q433">
        <v>46995</v>
      </c>
      <c r="R433">
        <v>46050</v>
      </c>
      <c r="S433">
        <v>44953</v>
      </c>
      <c r="T433">
        <v>44022</v>
      </c>
      <c r="U433">
        <v>43483</v>
      </c>
      <c r="V433">
        <v>43416</v>
      </c>
      <c r="W433">
        <v>43746</v>
      </c>
      <c r="X433">
        <v>44358</v>
      </c>
      <c r="Y433">
        <v>45070</v>
      </c>
      <c r="Z433">
        <v>45743</v>
      </c>
      <c r="AA433">
        <v>46358</v>
      </c>
      <c r="AB433">
        <v>46944</v>
      </c>
      <c r="AC433">
        <v>47472</v>
      </c>
      <c r="AD433">
        <v>47915</v>
      </c>
      <c r="AE433">
        <v>48258</v>
      </c>
      <c r="AF433">
        <v>48475</v>
      </c>
      <c r="AG433">
        <v>48572</v>
      </c>
      <c r="AH433">
        <v>48597</v>
      </c>
      <c r="AI433">
        <v>48625</v>
      </c>
      <c r="AJ433">
        <v>48708</v>
      </c>
      <c r="AK433">
        <v>48863</v>
      </c>
    </row>
    <row r="434" spans="1:37" hidden="1">
      <c r="A434" t="s">
        <v>62</v>
      </c>
      <c r="B434" t="s">
        <v>1415</v>
      </c>
      <c r="C434" t="s">
        <v>4889</v>
      </c>
      <c r="D434" t="s">
        <v>4890</v>
      </c>
      <c r="E434" t="str">
        <f t="shared" si="6"/>
        <v>FJI.NY.GDP.DEFL.ZS</v>
      </c>
      <c r="F434">
        <v>31.533987140750035</v>
      </c>
      <c r="G434">
        <v>31.842455774698365</v>
      </c>
      <c r="H434">
        <v>35.698120831772862</v>
      </c>
      <c r="I434">
        <v>38.134997887553901</v>
      </c>
      <c r="J434">
        <v>39.281907841870712</v>
      </c>
      <c r="K434">
        <v>42.512246849345118</v>
      </c>
      <c r="L434">
        <v>43.806095024159539</v>
      </c>
      <c r="M434">
        <v>47.021466430895273</v>
      </c>
      <c r="N434">
        <v>50.467206325854555</v>
      </c>
      <c r="O434">
        <v>51.904662082290031</v>
      </c>
      <c r="P434">
        <v>55.371619510545734</v>
      </c>
      <c r="Q434">
        <v>58.690111308633334</v>
      </c>
      <c r="R434">
        <v>62.367125088442634</v>
      </c>
      <c r="S434">
        <v>66.880469951576927</v>
      </c>
      <c r="T434">
        <v>67.443343251309614</v>
      </c>
      <c r="U434">
        <v>68.223597247036111</v>
      </c>
      <c r="V434">
        <v>70.199347062995884</v>
      </c>
      <c r="W434">
        <v>72.621654342709192</v>
      </c>
      <c r="X434">
        <v>78.059259463857813</v>
      </c>
      <c r="Y434">
        <v>83.375947913081845</v>
      </c>
      <c r="Z434">
        <v>79.485189234694118</v>
      </c>
      <c r="AA434">
        <v>82.156738324344943</v>
      </c>
      <c r="AB434">
        <v>84.883533478927603</v>
      </c>
      <c r="AC434">
        <v>91.567118897299395</v>
      </c>
      <c r="AD434">
        <v>93.617410173763872</v>
      </c>
      <c r="AE434">
        <v>100</v>
      </c>
      <c r="AF434">
        <v>103.73381236614156</v>
      </c>
      <c r="AG434">
        <v>106.79938614403429</v>
      </c>
      <c r="AH434">
        <v>110.31697898002939</v>
      </c>
      <c r="AI434">
        <v>110.06347331776074</v>
      </c>
      <c r="AJ434">
        <v>119.09985703829618</v>
      </c>
      <c r="AK434">
        <v>131.15152552222042</v>
      </c>
    </row>
    <row r="435" spans="1:37" hidden="1">
      <c r="A435" t="s">
        <v>62</v>
      </c>
      <c r="B435" t="s">
        <v>1415</v>
      </c>
      <c r="C435" t="s">
        <v>4891</v>
      </c>
      <c r="D435" t="s">
        <v>4892</v>
      </c>
      <c r="E435" t="str">
        <f t="shared" si="6"/>
        <v>FJI.NY.GDP.MKTP.KD</v>
      </c>
      <c r="F435">
        <v>1164866034.8343246</v>
      </c>
      <c r="G435">
        <v>1238601961.8320143</v>
      </c>
      <c r="H435">
        <v>1164552296.2807846</v>
      </c>
      <c r="I435">
        <v>1118434636.6083183</v>
      </c>
      <c r="J435">
        <v>1212305127.3199456</v>
      </c>
      <c r="K435">
        <v>1156375706.555649</v>
      </c>
      <c r="L435">
        <v>1245993741.0948162</v>
      </c>
      <c r="M435">
        <v>1163571018.595386</v>
      </c>
      <c r="N435">
        <v>1174691917.1134353</v>
      </c>
      <c r="O435">
        <v>1262072928.8065646</v>
      </c>
      <c r="P435">
        <v>1335273158.6773434</v>
      </c>
      <c r="Q435">
        <v>1299220783.3930545</v>
      </c>
      <c r="R435">
        <v>1378473251.1800315</v>
      </c>
      <c r="S435">
        <v>1407835172.2783353</v>
      </c>
      <c r="T435">
        <v>1479634766.0645297</v>
      </c>
      <c r="U435">
        <v>1516625635.2161434</v>
      </c>
      <c r="V435">
        <v>1589423665.7065146</v>
      </c>
      <c r="W435">
        <v>1554456345.0609722</v>
      </c>
      <c r="X435">
        <v>1574664277.5467639</v>
      </c>
      <c r="Y435">
        <v>1713234733.9708819</v>
      </c>
      <c r="Z435">
        <v>1684109743.4933758</v>
      </c>
      <c r="AA435">
        <v>1717791938.3632419</v>
      </c>
      <c r="AB435">
        <v>1772761280.3908668</v>
      </c>
      <c r="AC435">
        <v>1790488893.1947763</v>
      </c>
      <c r="AD435">
        <v>1885384804.5340986</v>
      </c>
      <c r="AE435">
        <v>1898582498.165838</v>
      </c>
      <c r="AF435">
        <v>1933591136.761909</v>
      </c>
      <c r="AG435">
        <v>1917139709.0563798</v>
      </c>
      <c r="AH435">
        <v>1936934579.7175124</v>
      </c>
      <c r="AI435">
        <v>1912289652.2481897</v>
      </c>
      <c r="AJ435">
        <v>1908465072.9436934</v>
      </c>
      <c r="AK435">
        <v>1946634374.4025676</v>
      </c>
    </row>
    <row r="436" spans="1:37" hidden="1">
      <c r="A436" t="s">
        <v>62</v>
      </c>
      <c r="B436" t="s">
        <v>1415</v>
      </c>
      <c r="C436" t="s">
        <v>4893</v>
      </c>
      <c r="D436" t="s">
        <v>4894</v>
      </c>
      <c r="E436" t="str">
        <f t="shared" si="6"/>
        <v>FJI.NY.GDP.MKTP.CD</v>
      </c>
      <c r="F436">
        <v>1202567354.5232275</v>
      </c>
      <c r="G436">
        <v>1235899836.1806693</v>
      </c>
      <c r="H436">
        <v>1194015409.6954098</v>
      </c>
      <c r="I436">
        <v>1123107240.9046216</v>
      </c>
      <c r="J436">
        <v>1177997413.6338444</v>
      </c>
      <c r="K436">
        <v>1141210124.8266296</v>
      </c>
      <c r="L436">
        <v>1290228616.8240798</v>
      </c>
      <c r="M436">
        <v>1177908191.9768469</v>
      </c>
      <c r="N436">
        <v>1109976927.9172204</v>
      </c>
      <c r="O436">
        <v>1182686577.2264545</v>
      </c>
      <c r="P436">
        <v>1337024782.2270241</v>
      </c>
      <c r="Q436">
        <v>1383843860.1246951</v>
      </c>
      <c r="R436">
        <v>1531803060.5455756</v>
      </c>
      <c r="S436">
        <v>1635426125.3080814</v>
      </c>
      <c r="T436">
        <v>1825285158.117615</v>
      </c>
      <c r="U436">
        <v>1970347720.9699209</v>
      </c>
      <c r="V436">
        <v>2129266728.4258533</v>
      </c>
      <c r="W436">
        <v>2093994597.215488</v>
      </c>
      <c r="X436">
        <v>1656784779.544997</v>
      </c>
      <c r="Y436">
        <v>1942170999.1876523</v>
      </c>
      <c r="Z436">
        <v>1684109743.4933758</v>
      </c>
      <c r="AA436">
        <v>1660102345.6030922</v>
      </c>
      <c r="AB436">
        <v>1842691481.0919566</v>
      </c>
      <c r="AC436">
        <v>2315935752.7165313</v>
      </c>
      <c r="AD436">
        <v>2727507212.9255624</v>
      </c>
      <c r="AE436">
        <v>3006725014.7841511</v>
      </c>
      <c r="AF436">
        <v>3103099942.2299247</v>
      </c>
      <c r="AG436">
        <v>3379863773.6546874</v>
      </c>
      <c r="AH436">
        <v>3589854454.2032619</v>
      </c>
      <c r="AI436">
        <v>2878524079.4647875</v>
      </c>
      <c r="AJ436">
        <v>3173108250.7591381</v>
      </c>
      <c r="AK436">
        <v>3812749215.9154162</v>
      </c>
    </row>
    <row r="437" spans="1:37">
      <c r="A437" t="s">
        <v>62</v>
      </c>
      <c r="B437" t="s">
        <v>1415</v>
      </c>
      <c r="C437" t="s">
        <v>4895</v>
      </c>
      <c r="D437" t="s">
        <v>4896</v>
      </c>
      <c r="E437" t="str">
        <f t="shared" si="6"/>
        <v>FJI.SL.TLF.TERT.ZS</v>
      </c>
      <c r="F437" t="s">
        <v>1768</v>
      </c>
      <c r="G437" t="s">
        <v>1768</v>
      </c>
      <c r="H437" t="s">
        <v>1768</v>
      </c>
      <c r="I437" t="s">
        <v>1768</v>
      </c>
      <c r="J437" t="s">
        <v>1768</v>
      </c>
      <c r="K437" t="s">
        <v>1768</v>
      </c>
      <c r="L437" t="s">
        <v>1768</v>
      </c>
      <c r="M437" t="s">
        <v>1768</v>
      </c>
      <c r="N437" t="s">
        <v>1768</v>
      </c>
      <c r="O437" t="s">
        <v>1768</v>
      </c>
      <c r="P437" t="s">
        <v>1768</v>
      </c>
      <c r="Q437" t="s">
        <v>1768</v>
      </c>
      <c r="R437" t="s">
        <v>1768</v>
      </c>
      <c r="S437" t="s">
        <v>1768</v>
      </c>
      <c r="T437" t="s">
        <v>1768</v>
      </c>
      <c r="U437" t="s">
        <v>1768</v>
      </c>
      <c r="V437" t="s">
        <v>1768</v>
      </c>
      <c r="W437" t="s">
        <v>1768</v>
      </c>
      <c r="X437" t="s">
        <v>1768</v>
      </c>
      <c r="Y437" t="s">
        <v>1768</v>
      </c>
      <c r="Z437" t="s">
        <v>1768</v>
      </c>
      <c r="AA437" t="s">
        <v>1768</v>
      </c>
      <c r="AB437" t="s">
        <v>1768</v>
      </c>
      <c r="AC437" t="s">
        <v>1768</v>
      </c>
      <c r="AD437" t="s">
        <v>1768</v>
      </c>
      <c r="AE437" t="s">
        <v>1768</v>
      </c>
      <c r="AF437" t="s">
        <v>1768</v>
      </c>
      <c r="AG437" t="s">
        <v>1768</v>
      </c>
      <c r="AH437" t="s">
        <v>1768</v>
      </c>
      <c r="AI437" t="s">
        <v>1768</v>
      </c>
      <c r="AJ437" t="s">
        <v>1768</v>
      </c>
      <c r="AK437" t="s">
        <v>1768</v>
      </c>
    </row>
    <row r="438" spans="1:37" hidden="1">
      <c r="A438" t="s">
        <v>62</v>
      </c>
      <c r="B438" t="s">
        <v>1415</v>
      </c>
      <c r="C438" t="s">
        <v>4897</v>
      </c>
      <c r="D438" t="s">
        <v>4898</v>
      </c>
      <c r="E438" t="str">
        <f t="shared" si="6"/>
        <v>FJI.SP.DYN.LE00.IN</v>
      </c>
      <c r="F438">
        <v>63.009146341463413</v>
      </c>
      <c r="G438">
        <v>63.296463414634147</v>
      </c>
      <c r="H438">
        <v>63.578682926829273</v>
      </c>
      <c r="I438">
        <v>63.853341463414637</v>
      </c>
      <c r="J438">
        <v>64.119975609756096</v>
      </c>
      <c r="K438">
        <v>64.379097560975609</v>
      </c>
      <c r="L438">
        <v>64.629707317073184</v>
      </c>
      <c r="M438">
        <v>64.873292682926831</v>
      </c>
      <c r="N438">
        <v>65.111341463414647</v>
      </c>
      <c r="O438">
        <v>65.343853658536602</v>
      </c>
      <c r="P438">
        <v>65.570853658536592</v>
      </c>
      <c r="Q438">
        <v>65.793317073170741</v>
      </c>
      <c r="R438">
        <v>66.011243902439048</v>
      </c>
      <c r="S438">
        <v>66.224146341463424</v>
      </c>
      <c r="T438">
        <v>66.433536585365871</v>
      </c>
      <c r="U438">
        <v>66.638902439024406</v>
      </c>
      <c r="V438">
        <v>66.840243902439028</v>
      </c>
      <c r="W438">
        <v>67.037560975609779</v>
      </c>
      <c r="X438">
        <v>67.230853658536589</v>
      </c>
      <c r="Y438">
        <v>67.420121951219528</v>
      </c>
      <c r="Z438">
        <v>67.607317073170748</v>
      </c>
      <c r="AA438">
        <v>67.792902439024388</v>
      </c>
      <c r="AB438">
        <v>67.977365853658554</v>
      </c>
      <c r="AC438">
        <v>68.160268292682943</v>
      </c>
      <c r="AD438">
        <v>68.340658536585366</v>
      </c>
      <c r="AE438">
        <v>68.515243902439039</v>
      </c>
      <c r="AF438">
        <v>68.679195121951224</v>
      </c>
      <c r="AG438">
        <v>68.831634146341472</v>
      </c>
      <c r="AH438">
        <v>68.97158536585367</v>
      </c>
      <c r="AI438">
        <v>69.102024390243912</v>
      </c>
      <c r="AJ438">
        <v>69.225829268292685</v>
      </c>
      <c r="AK438" t="s">
        <v>1768</v>
      </c>
    </row>
    <row r="439" spans="1:37" hidden="1">
      <c r="A439" t="s">
        <v>62</v>
      </c>
      <c r="B439" t="s">
        <v>1415</v>
      </c>
      <c r="C439" t="s">
        <v>1688</v>
      </c>
      <c r="D439" t="s">
        <v>1689</v>
      </c>
      <c r="E439" t="str">
        <f t="shared" si="6"/>
        <v>FJI.SP.POP.TOTL</v>
      </c>
      <c r="F439">
        <v>635297</v>
      </c>
      <c r="G439">
        <v>651006</v>
      </c>
      <c r="H439">
        <v>668259</v>
      </c>
      <c r="I439">
        <v>685461</v>
      </c>
      <c r="J439">
        <v>700434</v>
      </c>
      <c r="K439">
        <v>711703</v>
      </c>
      <c r="L439">
        <v>718535</v>
      </c>
      <c r="M439">
        <v>721637</v>
      </c>
      <c r="N439">
        <v>722753</v>
      </c>
      <c r="O439">
        <v>724404</v>
      </c>
      <c r="P439">
        <v>728390</v>
      </c>
      <c r="Q439">
        <v>735262</v>
      </c>
      <c r="R439">
        <v>744396</v>
      </c>
      <c r="S439">
        <v>754981</v>
      </c>
      <c r="T439">
        <v>765725</v>
      </c>
      <c r="U439">
        <v>775651</v>
      </c>
      <c r="V439">
        <v>784713</v>
      </c>
      <c r="W439">
        <v>793165</v>
      </c>
      <c r="X439">
        <v>800685</v>
      </c>
      <c r="Y439">
        <v>806927</v>
      </c>
      <c r="Z439">
        <v>811718</v>
      </c>
      <c r="AA439">
        <v>814780</v>
      </c>
      <c r="AB439">
        <v>816336</v>
      </c>
      <c r="AC439">
        <v>817339</v>
      </c>
      <c r="AD439">
        <v>819102</v>
      </c>
      <c r="AE439">
        <v>822553</v>
      </c>
      <c r="AF439">
        <v>828046</v>
      </c>
      <c r="AG439">
        <v>835267</v>
      </c>
      <c r="AH439">
        <v>843651</v>
      </c>
      <c r="AI439">
        <v>852323</v>
      </c>
      <c r="AJ439">
        <v>860623</v>
      </c>
      <c r="AK439">
        <v>868406</v>
      </c>
    </row>
    <row r="440" spans="1:37" hidden="1">
      <c r="A440" t="s">
        <v>4165</v>
      </c>
      <c r="B440" t="s">
        <v>1416</v>
      </c>
      <c r="C440" t="s">
        <v>4889</v>
      </c>
      <c r="D440" t="s">
        <v>4890</v>
      </c>
      <c r="E440" t="str">
        <f t="shared" si="6"/>
        <v>FIN.NY.GDP.DEFL.ZS</v>
      </c>
      <c r="F440">
        <v>39.872493193976219</v>
      </c>
      <c r="G440">
        <v>44.494977996790617</v>
      </c>
      <c r="H440">
        <v>48.588615815062262</v>
      </c>
      <c r="I440">
        <v>52.522083456348327</v>
      </c>
      <c r="J440">
        <v>56.966508453926089</v>
      </c>
      <c r="K440">
        <v>59.991985871654265</v>
      </c>
      <c r="L440">
        <v>62.883213668585171</v>
      </c>
      <c r="M440">
        <v>65.602134031075394</v>
      </c>
      <c r="N440">
        <v>70.618408730343518</v>
      </c>
      <c r="O440">
        <v>75.127623045802039</v>
      </c>
      <c r="P440">
        <v>79.206168878998568</v>
      </c>
      <c r="Q440">
        <v>80.394768151250574</v>
      </c>
      <c r="R440">
        <v>81.133547257497042</v>
      </c>
      <c r="S440">
        <v>82.694430771246346</v>
      </c>
      <c r="T440">
        <v>84.048273754708404</v>
      </c>
      <c r="U440">
        <v>87.849850651078924</v>
      </c>
      <c r="V440">
        <v>87.530254172788062</v>
      </c>
      <c r="W440">
        <v>89.273778148177158</v>
      </c>
      <c r="X440">
        <v>92.320222197194539</v>
      </c>
      <c r="Y440">
        <v>93.182278701623829</v>
      </c>
      <c r="Z440">
        <v>95.613895787942482</v>
      </c>
      <c r="AA440">
        <v>98.494744009576934</v>
      </c>
      <c r="AB440">
        <v>99.746929236965926</v>
      </c>
      <c r="AC440">
        <v>99.062299276795386</v>
      </c>
      <c r="AD440">
        <v>99.540851886358098</v>
      </c>
      <c r="AE440">
        <v>100</v>
      </c>
      <c r="AF440">
        <v>100.84712963794462</v>
      </c>
      <c r="AG440">
        <v>103.86260709610326</v>
      </c>
      <c r="AH440">
        <v>106.9216668329817</v>
      </c>
      <c r="AI440">
        <v>108.40426433196156</v>
      </c>
      <c r="AJ440">
        <v>108.86794283427506</v>
      </c>
      <c r="AK440">
        <v>112.82530400926368</v>
      </c>
    </row>
    <row r="441" spans="1:37" hidden="1">
      <c r="A441" t="s">
        <v>4165</v>
      </c>
      <c r="B441" t="s">
        <v>1416</v>
      </c>
      <c r="C441" t="s">
        <v>4891</v>
      </c>
      <c r="D441" t="s">
        <v>4892</v>
      </c>
      <c r="E441" t="str">
        <f t="shared" si="6"/>
        <v>FIN.NY.GDP.MKTP.KD</v>
      </c>
      <c r="F441">
        <v>73475216510.042374</v>
      </c>
      <c r="G441">
        <v>74420490141.883163</v>
      </c>
      <c r="H441">
        <v>76689699649.898636</v>
      </c>
      <c r="I441">
        <v>79008660401.695221</v>
      </c>
      <c r="J441">
        <v>81463976414.225159</v>
      </c>
      <c r="K441">
        <v>84154228855.72139</v>
      </c>
      <c r="L441">
        <v>86377372397.272888</v>
      </c>
      <c r="M441">
        <v>89391929242.675476</v>
      </c>
      <c r="N441">
        <v>94059332964.805557</v>
      </c>
      <c r="O441">
        <v>98835452367.79068</v>
      </c>
      <c r="P441">
        <v>99334807444.260223</v>
      </c>
      <c r="Q441">
        <v>93374792703.150909</v>
      </c>
      <c r="R441">
        <v>90120692832.13562</v>
      </c>
      <c r="S441">
        <v>89390086604.016937</v>
      </c>
      <c r="T441">
        <v>92656163626.312836</v>
      </c>
      <c r="U441">
        <v>96327621153.491806</v>
      </c>
      <c r="V441">
        <v>99765984890.362961</v>
      </c>
      <c r="W441">
        <v>105957250783.12143</v>
      </c>
      <c r="X441">
        <v>111288004422.33276</v>
      </c>
      <c r="Y441">
        <v>115637552975.86143</v>
      </c>
      <c r="Z441">
        <v>121793808734.10725</v>
      </c>
      <c r="AA441">
        <v>124575271789.20213</v>
      </c>
      <c r="AB441">
        <v>126860143725.8154</v>
      </c>
      <c r="AC441">
        <v>129413119587.2489</v>
      </c>
      <c r="AD441">
        <v>134751243781.09456</v>
      </c>
      <c r="AE441">
        <v>138680670720.47171</v>
      </c>
      <c r="AF441">
        <v>144797309747.55847</v>
      </c>
      <c r="AG441">
        <v>152522572323.56729</v>
      </c>
      <c r="AH441">
        <v>152970333517.59714</v>
      </c>
      <c r="AI441">
        <v>140190713101.1608</v>
      </c>
      <c r="AJ441">
        <v>145421964252.81003</v>
      </c>
      <c r="AK441">
        <v>149573429150.54355</v>
      </c>
    </row>
    <row r="442" spans="1:37" hidden="1">
      <c r="A442" t="s">
        <v>4165</v>
      </c>
      <c r="B442" t="s">
        <v>1416</v>
      </c>
      <c r="C442" t="s">
        <v>4893</v>
      </c>
      <c r="D442" t="s">
        <v>4894</v>
      </c>
      <c r="E442" t="str">
        <f t="shared" si="6"/>
        <v>FIN.NY.GDP.MKTP.CD</v>
      </c>
      <c r="F442">
        <v>53007650621.613007</v>
      </c>
      <c r="G442">
        <v>51791127032.240288</v>
      </c>
      <c r="H442">
        <v>52177130874.552856</v>
      </c>
      <c r="I442">
        <v>50285012809.564476</v>
      </c>
      <c r="J442">
        <v>52118124258.013458</v>
      </c>
      <c r="K442">
        <v>54979854182.655411</v>
      </c>
      <c r="L442">
        <v>72319962467.745712</v>
      </c>
      <c r="M442">
        <v>90045989449.479248</v>
      </c>
      <c r="N442">
        <v>107182658137.88202</v>
      </c>
      <c r="O442">
        <v>116795067202.43869</v>
      </c>
      <c r="P442">
        <v>138883532887.57581</v>
      </c>
      <c r="Q442">
        <v>125300691074.84193</v>
      </c>
      <c r="R442">
        <v>110171223785.50571</v>
      </c>
      <c r="S442">
        <v>87346726345.373169</v>
      </c>
      <c r="T442">
        <v>100630620375.6403</v>
      </c>
      <c r="U442">
        <v>130806100217.86491</v>
      </c>
      <c r="V442">
        <v>128308309603.93477</v>
      </c>
      <c r="W442">
        <v>122987057610.81206</v>
      </c>
      <c r="X442">
        <v>129763017356.4753</v>
      </c>
      <c r="Y442">
        <v>130322821223.09824</v>
      </c>
      <c r="Z442">
        <v>121793808734.10725</v>
      </c>
      <c r="AA442">
        <v>124642505592.84117</v>
      </c>
      <c r="AB442">
        <v>135183512140.03387</v>
      </c>
      <c r="AC442">
        <v>164256207674.94357</v>
      </c>
      <c r="AD442">
        <v>189064585622.66797</v>
      </c>
      <c r="AE442">
        <v>195777993334.32822</v>
      </c>
      <c r="AF442">
        <v>207949409201.13254</v>
      </c>
      <c r="AG442">
        <v>246127357186.45895</v>
      </c>
      <c r="AH442">
        <v>271974219064.70868</v>
      </c>
      <c r="AI442">
        <v>239660592657.00992</v>
      </c>
      <c r="AJ442">
        <v>236475000000</v>
      </c>
      <c r="AK442">
        <v>266070833333.33334</v>
      </c>
    </row>
    <row r="443" spans="1:37">
      <c r="A443" t="s">
        <v>4165</v>
      </c>
      <c r="B443" t="s">
        <v>1416</v>
      </c>
      <c r="C443" t="s">
        <v>4895</v>
      </c>
      <c r="D443" t="s">
        <v>4896</v>
      </c>
      <c r="E443" t="str">
        <f t="shared" si="6"/>
        <v>FIN.SL.TLF.TERT.ZS</v>
      </c>
      <c r="F443" t="s">
        <v>1768</v>
      </c>
      <c r="G443" t="s">
        <v>1768</v>
      </c>
      <c r="H443" t="s">
        <v>1768</v>
      </c>
      <c r="I443" t="s">
        <v>1768</v>
      </c>
      <c r="J443" t="s">
        <v>1768</v>
      </c>
      <c r="K443" t="s">
        <v>1768</v>
      </c>
      <c r="L443" t="s">
        <v>1768</v>
      </c>
      <c r="M443" t="s">
        <v>1768</v>
      </c>
      <c r="N443" t="s">
        <v>1768</v>
      </c>
      <c r="O443" t="s">
        <v>1768</v>
      </c>
      <c r="P443" t="s">
        <v>1768</v>
      </c>
      <c r="Q443" t="s">
        <v>1768</v>
      </c>
      <c r="R443" t="s">
        <v>1768</v>
      </c>
      <c r="S443" t="s">
        <v>1768</v>
      </c>
      <c r="T443" t="s">
        <v>1768</v>
      </c>
      <c r="U443">
        <v>21.700000762939453</v>
      </c>
      <c r="V443">
        <v>21.100000381469727</v>
      </c>
      <c r="W443">
        <v>20.899999618530273</v>
      </c>
      <c r="X443">
        <v>29</v>
      </c>
      <c r="Y443">
        <v>30.299999237060547</v>
      </c>
      <c r="Z443">
        <v>31.399999618530273</v>
      </c>
      <c r="AA443">
        <v>31.299999237060547</v>
      </c>
      <c r="AB443">
        <v>31.100000381469727</v>
      </c>
      <c r="AC443">
        <v>31.399999618530273</v>
      </c>
      <c r="AD443">
        <v>32.799999237060547</v>
      </c>
      <c r="AE443">
        <v>33.599998474121094</v>
      </c>
      <c r="AF443">
        <v>34</v>
      </c>
      <c r="AG443">
        <v>35.099998474121094</v>
      </c>
      <c r="AH443">
        <v>35.299999237060547</v>
      </c>
      <c r="AI443">
        <v>36.200000762939453</v>
      </c>
      <c r="AJ443">
        <v>37.299999237060547</v>
      </c>
      <c r="AK443" t="s">
        <v>1768</v>
      </c>
    </row>
    <row r="444" spans="1:37" hidden="1">
      <c r="A444" t="s">
        <v>4165</v>
      </c>
      <c r="B444" t="s">
        <v>1416</v>
      </c>
      <c r="C444" t="s">
        <v>4897</v>
      </c>
      <c r="D444" t="s">
        <v>4898</v>
      </c>
      <c r="E444" t="str">
        <f t="shared" si="6"/>
        <v>FIN.SP.DYN.LE00.IN</v>
      </c>
      <c r="F444">
        <v>73.44</v>
      </c>
      <c r="G444">
        <v>73.746585365853662</v>
      </c>
      <c r="H444">
        <v>74.298048780487818</v>
      </c>
      <c r="I444">
        <v>74.2009756097561</v>
      </c>
      <c r="J444">
        <v>74.519024390243914</v>
      </c>
      <c r="K444">
        <v>74.222926829268303</v>
      </c>
      <c r="L444">
        <v>74.56</v>
      </c>
      <c r="M444">
        <v>74.591951219512197</v>
      </c>
      <c r="N444">
        <v>74.577073170731708</v>
      </c>
      <c r="O444">
        <v>74.792195121951238</v>
      </c>
      <c r="P444">
        <v>74.813170731707316</v>
      </c>
      <c r="Q444">
        <v>75.227560975609762</v>
      </c>
      <c r="R444">
        <v>75.455365853658549</v>
      </c>
      <c r="S444">
        <v>75.705121951219525</v>
      </c>
      <c r="T444">
        <v>76.395609756097556</v>
      </c>
      <c r="U444">
        <v>76.409512195121962</v>
      </c>
      <c r="V444">
        <v>76.69341463414635</v>
      </c>
      <c r="W444">
        <v>76.878536585365865</v>
      </c>
      <c r="X444">
        <v>77.090731707317076</v>
      </c>
      <c r="Y444">
        <v>77.291219512195127</v>
      </c>
      <c r="Z444">
        <v>77.465853658536602</v>
      </c>
      <c r="AA444">
        <v>77.965853658536588</v>
      </c>
      <c r="AB444">
        <v>78.119512195121956</v>
      </c>
      <c r="AC444">
        <v>78.368292682926835</v>
      </c>
      <c r="AD444">
        <v>78.714634146341481</v>
      </c>
      <c r="AE444">
        <v>78.817073170731703</v>
      </c>
      <c r="AF444">
        <v>79.214634146341467</v>
      </c>
      <c r="AG444">
        <v>79.263414634146358</v>
      </c>
      <c r="AH444">
        <v>79.568292682926838</v>
      </c>
      <c r="AI444">
        <v>79.719512195121965</v>
      </c>
      <c r="AJ444">
        <v>79.870731707317091</v>
      </c>
      <c r="AK444" t="s">
        <v>1768</v>
      </c>
    </row>
    <row r="445" spans="1:37" hidden="1">
      <c r="A445" t="s">
        <v>4165</v>
      </c>
      <c r="B445" t="s">
        <v>1416</v>
      </c>
      <c r="C445" t="s">
        <v>1688</v>
      </c>
      <c r="D445" t="s">
        <v>1689</v>
      </c>
      <c r="E445" t="str">
        <f t="shared" si="6"/>
        <v>FIN.SP.POP.TOTL</v>
      </c>
      <c r="F445">
        <v>4779535</v>
      </c>
      <c r="G445">
        <v>4799964</v>
      </c>
      <c r="H445">
        <v>4826933</v>
      </c>
      <c r="I445">
        <v>4855787</v>
      </c>
      <c r="J445">
        <v>4881803</v>
      </c>
      <c r="K445">
        <v>4902206</v>
      </c>
      <c r="L445">
        <v>4918154</v>
      </c>
      <c r="M445">
        <v>4932123</v>
      </c>
      <c r="N445">
        <v>4946481</v>
      </c>
      <c r="O445">
        <v>4964371</v>
      </c>
      <c r="P445">
        <v>4986431</v>
      </c>
      <c r="Q445">
        <v>5013740</v>
      </c>
      <c r="R445">
        <v>5041992</v>
      </c>
      <c r="S445">
        <v>5066447</v>
      </c>
      <c r="T445">
        <v>5088333</v>
      </c>
      <c r="U445">
        <v>5107790</v>
      </c>
      <c r="V445">
        <v>5124573</v>
      </c>
      <c r="W445">
        <v>5139835</v>
      </c>
      <c r="X445">
        <v>5153498</v>
      </c>
      <c r="Y445">
        <v>5165474</v>
      </c>
      <c r="Z445">
        <v>5176209</v>
      </c>
      <c r="AA445">
        <v>5188008</v>
      </c>
      <c r="AB445">
        <v>5200598</v>
      </c>
      <c r="AC445">
        <v>5213014</v>
      </c>
      <c r="AD445">
        <v>5228172</v>
      </c>
      <c r="AE445">
        <v>5246096</v>
      </c>
      <c r="AF445">
        <v>5266268</v>
      </c>
      <c r="AG445">
        <v>5288720</v>
      </c>
      <c r="AH445">
        <v>5313399</v>
      </c>
      <c r="AI445">
        <v>5338871</v>
      </c>
      <c r="AJ445">
        <v>5363352</v>
      </c>
      <c r="AK445">
        <v>5387000</v>
      </c>
    </row>
    <row r="446" spans="1:37" hidden="1">
      <c r="A446" t="s">
        <v>4147</v>
      </c>
      <c r="B446" t="s">
        <v>1417</v>
      </c>
      <c r="C446" t="s">
        <v>4889</v>
      </c>
      <c r="D446" t="s">
        <v>4890</v>
      </c>
      <c r="E446" t="str">
        <f t="shared" si="6"/>
        <v>FRA.NY.GDP.DEFL.ZS</v>
      </c>
      <c r="F446">
        <v>43.083162408030162</v>
      </c>
      <c r="G446">
        <v>48.107218222604871</v>
      </c>
      <c r="H446">
        <v>53.92828735563576</v>
      </c>
      <c r="I446">
        <v>59.172019341932284</v>
      </c>
      <c r="J446">
        <v>63.36971933898301</v>
      </c>
      <c r="K446">
        <v>66.800306345327968</v>
      </c>
      <c r="L446">
        <v>70.280544248182906</v>
      </c>
      <c r="M446">
        <v>72.081852664305799</v>
      </c>
      <c r="N446">
        <v>74.442224116008177</v>
      </c>
      <c r="O446">
        <v>76.972202436053607</v>
      </c>
      <c r="P446">
        <v>79.093720169471155</v>
      </c>
      <c r="Q446">
        <v>81.190225151589885</v>
      </c>
      <c r="R446">
        <v>82.757309805104711</v>
      </c>
      <c r="S446">
        <v>84.204213961352707</v>
      </c>
      <c r="T446">
        <v>85.151566524010249</v>
      </c>
      <c r="U446">
        <v>86.203405318652287</v>
      </c>
      <c r="V446">
        <v>87.462439508193597</v>
      </c>
      <c r="W446">
        <v>88.261398133678554</v>
      </c>
      <c r="X446">
        <v>89.174783696359682</v>
      </c>
      <c r="Y446">
        <v>89.332398791740431</v>
      </c>
      <c r="Z446">
        <v>90.737489849241243</v>
      </c>
      <c r="AA446">
        <v>92.564715847462921</v>
      </c>
      <c r="AB446">
        <v>94.617967153911891</v>
      </c>
      <c r="AC446">
        <v>96.507869770041012</v>
      </c>
      <c r="AD446">
        <v>98.123660179283078</v>
      </c>
      <c r="AE446">
        <v>100</v>
      </c>
      <c r="AF446">
        <v>102.14071156267765</v>
      </c>
      <c r="AG446">
        <v>104.78320310771898</v>
      </c>
      <c r="AH446">
        <v>107.44686969715407</v>
      </c>
      <c r="AI446">
        <v>108.2161593552688</v>
      </c>
      <c r="AJ446">
        <v>109.3528252337764</v>
      </c>
      <c r="AK446">
        <v>110.81998522416816</v>
      </c>
    </row>
    <row r="447" spans="1:37" hidden="1">
      <c r="A447" t="s">
        <v>4147</v>
      </c>
      <c r="B447" t="s">
        <v>1417</v>
      </c>
      <c r="C447" t="s">
        <v>4891</v>
      </c>
      <c r="D447" t="s">
        <v>4892</v>
      </c>
      <c r="E447" t="str">
        <f t="shared" si="6"/>
        <v>FRA.NY.GDP.MKTP.KD</v>
      </c>
      <c r="F447">
        <v>862905694751.18408</v>
      </c>
      <c r="G447">
        <v>871351830989.84399</v>
      </c>
      <c r="H447">
        <v>892413505746.2262</v>
      </c>
      <c r="I447">
        <v>903407336383.31897</v>
      </c>
      <c r="J447">
        <v>916909603122.40894</v>
      </c>
      <c r="K447">
        <v>931672923881.78723</v>
      </c>
      <c r="L447">
        <v>952690141655.37708</v>
      </c>
      <c r="M447">
        <v>975443949951.02869</v>
      </c>
      <c r="N447">
        <v>1020973645763.2843</v>
      </c>
      <c r="O447">
        <v>1063728514428.4156</v>
      </c>
      <c r="P447">
        <v>1091598599816.9288</v>
      </c>
      <c r="Q447">
        <v>1102943385636.2051</v>
      </c>
      <c r="R447">
        <v>1119243188168.4558</v>
      </c>
      <c r="S447">
        <v>1111773755003.0273</v>
      </c>
      <c r="T447">
        <v>1136759530932.3872</v>
      </c>
      <c r="U447">
        <v>1160031311021.3071</v>
      </c>
      <c r="V447">
        <v>1172414702759.8728</v>
      </c>
      <c r="W447">
        <v>1198016965929.9568</v>
      </c>
      <c r="X447">
        <v>1238488425750.8101</v>
      </c>
      <c r="Y447">
        <v>1279258855127.5339</v>
      </c>
      <c r="Z447">
        <v>1326334899576.1931</v>
      </c>
      <c r="AA447">
        <v>1350682881886.6943</v>
      </c>
      <c r="AB447">
        <v>1363229017958.5259</v>
      </c>
      <c r="AC447">
        <v>1375491323088.3684</v>
      </c>
      <c r="AD447">
        <v>1410493938384.3074</v>
      </c>
      <c r="AE447">
        <v>1436256423650.4456</v>
      </c>
      <c r="AF447">
        <v>1471687515757.3596</v>
      </c>
      <c r="AG447">
        <v>1505321677069.4629</v>
      </c>
      <c r="AH447">
        <v>1504107370104.4282</v>
      </c>
      <c r="AI447">
        <v>1456772338299.0923</v>
      </c>
      <c r="AJ447">
        <v>1480999829194.9985</v>
      </c>
      <c r="AK447">
        <v>1506143156817.0896</v>
      </c>
    </row>
    <row r="448" spans="1:37" hidden="1">
      <c r="A448" t="s">
        <v>4147</v>
      </c>
      <c r="B448" t="s">
        <v>1417</v>
      </c>
      <c r="C448" t="s">
        <v>4893</v>
      </c>
      <c r="D448" t="s">
        <v>4894</v>
      </c>
      <c r="E448" t="str">
        <f t="shared" si="6"/>
        <v>FRA.NY.GDP.MKTP.CD</v>
      </c>
      <c r="F448">
        <v>690324433405.77466</v>
      </c>
      <c r="G448">
        <v>605221484610.74231</v>
      </c>
      <c r="H448">
        <v>574594470506.03857</v>
      </c>
      <c r="I448">
        <v>550344091574.14587</v>
      </c>
      <c r="J448">
        <v>521686181790.88794</v>
      </c>
      <c r="K448">
        <v>543485326325.01099</v>
      </c>
      <c r="L448">
        <v>758520030305.90015</v>
      </c>
      <c r="M448">
        <v>917896322165.22974</v>
      </c>
      <c r="N448">
        <v>1001159453804.6471</v>
      </c>
      <c r="O448">
        <v>1007009356364.3842</v>
      </c>
      <c r="P448">
        <v>1244163956149.8616</v>
      </c>
      <c r="Q448">
        <v>1245406348099.0583</v>
      </c>
      <c r="R448">
        <v>1372967781908.3022</v>
      </c>
      <c r="S448">
        <v>1297003822098.6797</v>
      </c>
      <c r="T448">
        <v>1368008034026.4648</v>
      </c>
      <c r="U448">
        <v>1572061768957.813</v>
      </c>
      <c r="V448">
        <v>1572776381587.3828</v>
      </c>
      <c r="W448">
        <v>1421492020678.8042</v>
      </c>
      <c r="X448">
        <v>1468872804091.6167</v>
      </c>
      <c r="Y448">
        <v>1456431067547.4111</v>
      </c>
      <c r="Z448">
        <v>1326334899576.1931</v>
      </c>
      <c r="AA448">
        <v>1338302818791.9463</v>
      </c>
      <c r="AB448">
        <v>1452030303030.303</v>
      </c>
      <c r="AC448">
        <v>1792214221218.9617</v>
      </c>
      <c r="AD448">
        <v>2055678853687.4585</v>
      </c>
      <c r="AE448">
        <v>2136555489230.4634</v>
      </c>
      <c r="AF448">
        <v>2255705477450.0371</v>
      </c>
      <c r="AG448">
        <v>2582389733356.3267</v>
      </c>
      <c r="AH448">
        <v>2831794045482.8433</v>
      </c>
      <c r="AI448">
        <v>2619685000757.1094</v>
      </c>
      <c r="AJ448">
        <v>2549027263157.8945</v>
      </c>
      <c r="AK448">
        <v>2773032125000</v>
      </c>
    </row>
    <row r="449" spans="1:37">
      <c r="A449" t="s">
        <v>4147</v>
      </c>
      <c r="B449" t="s">
        <v>1417</v>
      </c>
      <c r="C449" t="s">
        <v>4895</v>
      </c>
      <c r="D449" t="s">
        <v>4896</v>
      </c>
      <c r="E449" t="str">
        <f t="shared" si="6"/>
        <v>FRA.SL.TLF.TERT.ZS</v>
      </c>
      <c r="F449" t="s">
        <v>1768</v>
      </c>
      <c r="G449" t="s">
        <v>1768</v>
      </c>
      <c r="H449" t="s">
        <v>1768</v>
      </c>
      <c r="I449" t="s">
        <v>1768</v>
      </c>
      <c r="J449" t="s">
        <v>1768</v>
      </c>
      <c r="K449" t="s">
        <v>1768</v>
      </c>
      <c r="L449" t="s">
        <v>1768</v>
      </c>
      <c r="M449" t="s">
        <v>1768</v>
      </c>
      <c r="N449" t="s">
        <v>1768</v>
      </c>
      <c r="O449" t="s">
        <v>1768</v>
      </c>
      <c r="P449" t="s">
        <v>1768</v>
      </c>
      <c r="Q449">
        <v>16.799999237060547</v>
      </c>
      <c r="R449">
        <v>17.799999237060547</v>
      </c>
      <c r="S449">
        <v>18.799999237060547</v>
      </c>
      <c r="T449">
        <v>19.5</v>
      </c>
      <c r="U449">
        <v>20.399999618530273</v>
      </c>
      <c r="V449">
        <v>19.600000381469727</v>
      </c>
      <c r="W449">
        <v>20.5</v>
      </c>
      <c r="X449">
        <v>22.399999618530273</v>
      </c>
      <c r="Y449">
        <v>23.200000762939453</v>
      </c>
      <c r="Z449">
        <v>24</v>
      </c>
      <c r="AA449">
        <v>25.200000762939453</v>
      </c>
      <c r="AB449">
        <v>26.100000381469727</v>
      </c>
      <c r="AC449">
        <v>26.100000381469727</v>
      </c>
      <c r="AD449">
        <v>26.5</v>
      </c>
      <c r="AE449">
        <v>27.899999618530273</v>
      </c>
      <c r="AF449">
        <v>28.600000381469727</v>
      </c>
      <c r="AG449">
        <v>29.299999237060547</v>
      </c>
      <c r="AH449">
        <v>30</v>
      </c>
      <c r="AI449">
        <v>31.200000762939453</v>
      </c>
      <c r="AJ449">
        <v>31.700000762939453</v>
      </c>
      <c r="AK449" t="s">
        <v>1768</v>
      </c>
    </row>
    <row r="450" spans="1:37" hidden="1">
      <c r="A450" t="s">
        <v>4147</v>
      </c>
      <c r="B450" t="s">
        <v>1417</v>
      </c>
      <c r="C450" t="s">
        <v>4897</v>
      </c>
      <c r="D450" t="s">
        <v>4898</v>
      </c>
      <c r="E450" t="str">
        <f t="shared" si="6"/>
        <v>FRA.SP.DYN.LE00.IN</v>
      </c>
      <c r="F450">
        <v>74.051219512195132</v>
      </c>
      <c r="G450">
        <v>74.3</v>
      </c>
      <c r="H450">
        <v>74.5</v>
      </c>
      <c r="I450">
        <v>74.8</v>
      </c>
      <c r="J450">
        <v>75</v>
      </c>
      <c r="K450">
        <v>75.3</v>
      </c>
      <c r="L450">
        <v>75.599999999999994</v>
      </c>
      <c r="M450">
        <v>75.8</v>
      </c>
      <c r="N450">
        <v>76.099999999999994</v>
      </c>
      <c r="O450">
        <v>76.348780487804873</v>
      </c>
      <c r="P450">
        <v>76.599999999999994</v>
      </c>
      <c r="Q450">
        <v>76.848780487804888</v>
      </c>
      <c r="R450">
        <v>77.099999999999994</v>
      </c>
      <c r="S450">
        <v>77.3</v>
      </c>
      <c r="T450">
        <v>77.648780487804885</v>
      </c>
      <c r="U450">
        <v>77.751219512195121</v>
      </c>
      <c r="V450">
        <v>77.95365853658538</v>
      </c>
      <c r="W450">
        <v>78.304878048780495</v>
      </c>
      <c r="X450">
        <v>78.456097560975621</v>
      </c>
      <c r="Y450">
        <v>78.607317073170748</v>
      </c>
      <c r="Z450">
        <v>78.958536585365863</v>
      </c>
      <c r="AA450">
        <v>79.058536585365871</v>
      </c>
      <c r="AB450">
        <v>79.260975609756116</v>
      </c>
      <c r="AC450">
        <v>79.263414634146358</v>
      </c>
      <c r="AD450">
        <v>80.163414634146349</v>
      </c>
      <c r="AE450">
        <v>80.114634146341473</v>
      </c>
      <c r="AF450">
        <v>80.514634146341479</v>
      </c>
      <c r="AG450">
        <v>80.814634146341476</v>
      </c>
      <c r="AH450">
        <v>80.868292682926835</v>
      </c>
      <c r="AI450">
        <v>81.068292682926838</v>
      </c>
      <c r="AJ450">
        <v>81.368292682926835</v>
      </c>
      <c r="AK450" t="s">
        <v>1768</v>
      </c>
    </row>
    <row r="451" spans="1:37" hidden="1">
      <c r="A451" t="s">
        <v>4147</v>
      </c>
      <c r="B451" t="s">
        <v>1417</v>
      </c>
      <c r="C451" t="s">
        <v>1688</v>
      </c>
      <c r="D451" t="s">
        <v>1689</v>
      </c>
      <c r="E451" t="str">
        <f t="shared" ref="E451:E514" si="7">CONCATENATE(B451,".",D451)</f>
        <v>FRA.SP.POP.TOTL</v>
      </c>
      <c r="F451">
        <v>55166046</v>
      </c>
      <c r="G451">
        <v>55440422</v>
      </c>
      <c r="H451">
        <v>55737037.000000007</v>
      </c>
      <c r="I451">
        <v>56050842</v>
      </c>
      <c r="J451">
        <v>56372684</v>
      </c>
      <c r="K451">
        <v>56695275.999999993</v>
      </c>
      <c r="L451">
        <v>57019263.999999993</v>
      </c>
      <c r="M451">
        <v>57345892</v>
      </c>
      <c r="N451">
        <v>57668932</v>
      </c>
      <c r="O451">
        <v>57980574</v>
      </c>
      <c r="P451">
        <v>58275587</v>
      </c>
      <c r="Q451">
        <v>58552795</v>
      </c>
      <c r="R451">
        <v>58814873</v>
      </c>
      <c r="S451">
        <v>59065591</v>
      </c>
      <c r="T451">
        <v>59310647.000000007</v>
      </c>
      <c r="U451">
        <v>59555438.999999993</v>
      </c>
      <c r="V451">
        <v>59798609.000000015</v>
      </c>
      <c r="W451">
        <v>60042230</v>
      </c>
      <c r="X451">
        <v>60299147.999999993</v>
      </c>
      <c r="Y451">
        <v>60495363</v>
      </c>
      <c r="Z451">
        <v>60910922</v>
      </c>
      <c r="AA451">
        <v>61355563</v>
      </c>
      <c r="AB451">
        <v>61803045</v>
      </c>
      <c r="AC451">
        <v>62242266</v>
      </c>
      <c r="AD451">
        <v>62701871</v>
      </c>
      <c r="AE451">
        <v>63175933.999999993</v>
      </c>
      <c r="AF451">
        <v>63617566.999999993</v>
      </c>
      <c r="AG451">
        <v>64012051</v>
      </c>
      <c r="AH451">
        <v>64370515</v>
      </c>
      <c r="AI451">
        <v>64720232</v>
      </c>
      <c r="AJ451">
        <v>65075569</v>
      </c>
      <c r="AK451">
        <v>65436552</v>
      </c>
    </row>
    <row r="452" spans="1:37" hidden="1">
      <c r="A452" t="s">
        <v>1418</v>
      </c>
      <c r="B452" t="s">
        <v>1419</v>
      </c>
      <c r="C452" t="s">
        <v>4889</v>
      </c>
      <c r="D452" t="s">
        <v>4890</v>
      </c>
      <c r="E452" t="str">
        <f t="shared" si="7"/>
        <v>PYF.NY.GDP.DEFL.ZS</v>
      </c>
      <c r="F452">
        <v>58.100707523743303</v>
      </c>
      <c r="G452">
        <v>64.712500771240627</v>
      </c>
      <c r="H452">
        <v>71.52199685142898</v>
      </c>
      <c r="I452">
        <v>81.7119965784252</v>
      </c>
      <c r="J452">
        <v>91.761743118793959</v>
      </c>
      <c r="K452">
        <v>97.824420052554743</v>
      </c>
      <c r="L452">
        <v>106.22679582851077</v>
      </c>
      <c r="M452">
        <v>95.108939115356279</v>
      </c>
      <c r="N452">
        <v>97.274067416163433</v>
      </c>
      <c r="O452">
        <v>99.228828888595459</v>
      </c>
      <c r="P452">
        <v>99.987298298065568</v>
      </c>
      <c r="Q452">
        <v>101.43728884691225</v>
      </c>
      <c r="R452">
        <v>102.72713486264075</v>
      </c>
      <c r="S452">
        <v>104.7845986085602</v>
      </c>
      <c r="T452">
        <v>105.69341999206144</v>
      </c>
      <c r="U452">
        <v>106.89997805703155</v>
      </c>
      <c r="V452">
        <v>108.469631039302</v>
      </c>
      <c r="W452">
        <v>109.53702018722582</v>
      </c>
      <c r="X452">
        <v>110.33216516741572</v>
      </c>
      <c r="Y452">
        <v>111.35890884853686</v>
      </c>
      <c r="Z452">
        <v>112.42966267557036</v>
      </c>
      <c r="AA452" t="s">
        <v>1768</v>
      </c>
      <c r="AB452" t="s">
        <v>1768</v>
      </c>
      <c r="AC452" t="s">
        <v>1768</v>
      </c>
      <c r="AD452" t="s">
        <v>1768</v>
      </c>
      <c r="AE452" t="s">
        <v>1768</v>
      </c>
      <c r="AF452" t="s">
        <v>1768</v>
      </c>
      <c r="AG452" t="s">
        <v>1768</v>
      </c>
      <c r="AH452" t="s">
        <v>1768</v>
      </c>
      <c r="AI452" t="s">
        <v>1768</v>
      </c>
      <c r="AJ452" t="s">
        <v>1768</v>
      </c>
      <c r="AK452" t="s">
        <v>1768</v>
      </c>
    </row>
    <row r="453" spans="1:37" hidden="1">
      <c r="A453" t="s">
        <v>1418</v>
      </c>
      <c r="B453" t="s">
        <v>1419</v>
      </c>
      <c r="C453" t="s">
        <v>4891</v>
      </c>
      <c r="D453" t="s">
        <v>4892</v>
      </c>
      <c r="E453" t="str">
        <f t="shared" si="7"/>
        <v>PYF.NY.GDP.MKTP.KD</v>
      </c>
      <c r="F453">
        <v>1564521690.5681198</v>
      </c>
      <c r="G453">
        <v>1697580026.402348</v>
      </c>
      <c r="H453">
        <v>1866856569.2697129</v>
      </c>
      <c r="I453">
        <v>1967784808.4087205</v>
      </c>
      <c r="J453">
        <v>2074157077.9364555</v>
      </c>
      <c r="K453">
        <v>2186297273.1127462</v>
      </c>
      <c r="L453">
        <v>2369946312.3625317</v>
      </c>
      <c r="M453">
        <v>2538212603.7142887</v>
      </c>
      <c r="N453">
        <v>2599129674.3262177</v>
      </c>
      <c r="O453">
        <v>2677103615.78724</v>
      </c>
      <c r="P453">
        <v>2735999898.7499752</v>
      </c>
      <c r="Q453">
        <v>2870063789.9031615</v>
      </c>
      <c r="R453">
        <v>2895894294.5655026</v>
      </c>
      <c r="S453">
        <v>2898790282.4993834</v>
      </c>
      <c r="T453">
        <v>2921980670.7907491</v>
      </c>
      <c r="U453">
        <v>2936590396.2584662</v>
      </c>
      <c r="V453">
        <v>2945400176.555017</v>
      </c>
      <c r="W453">
        <v>3001362902.0106754</v>
      </c>
      <c r="X453">
        <v>3187447274.9957185</v>
      </c>
      <c r="Y453">
        <v>3314945313.9968963</v>
      </c>
      <c r="Z453">
        <v>3447543137.9414911</v>
      </c>
      <c r="AA453" t="s">
        <v>1768</v>
      </c>
      <c r="AB453" t="s">
        <v>1768</v>
      </c>
      <c r="AC453" t="s">
        <v>1768</v>
      </c>
      <c r="AD453" t="s">
        <v>1768</v>
      </c>
      <c r="AE453" t="s">
        <v>1768</v>
      </c>
      <c r="AF453" t="s">
        <v>1768</v>
      </c>
      <c r="AG453" t="s">
        <v>1768</v>
      </c>
      <c r="AH453" t="s">
        <v>1768</v>
      </c>
      <c r="AI453" t="s">
        <v>1768</v>
      </c>
      <c r="AJ453" t="s">
        <v>1768</v>
      </c>
      <c r="AK453" t="s">
        <v>1768</v>
      </c>
    </row>
    <row r="454" spans="1:37" hidden="1">
      <c r="A454" t="s">
        <v>1418</v>
      </c>
      <c r="B454" t="s">
        <v>1419</v>
      </c>
      <c r="C454" t="s">
        <v>4893</v>
      </c>
      <c r="D454" t="s">
        <v>4894</v>
      </c>
      <c r="E454" t="str">
        <f t="shared" si="7"/>
        <v>PYF.NY.GDP.MKTP.CD</v>
      </c>
      <c r="F454">
        <v>1362151523.6899333</v>
      </c>
      <c r="G454">
        <v>1279972866.3817172</v>
      </c>
      <c r="H454">
        <v>1286462642.6369781</v>
      </c>
      <c r="I454">
        <v>1335895286.3917971</v>
      </c>
      <c r="J454">
        <v>1378991403.3788171</v>
      </c>
      <c r="K454">
        <v>1507230778.89921</v>
      </c>
      <c r="L454">
        <v>2301514717.29807</v>
      </c>
      <c r="M454">
        <v>2543199148.3892903</v>
      </c>
      <c r="N454">
        <v>2687472829.6298862</v>
      </c>
      <c r="O454">
        <v>2636461517.1052017</v>
      </c>
      <c r="P454">
        <v>3181206304.8154931</v>
      </c>
      <c r="Q454">
        <v>3267367609.8952732</v>
      </c>
      <c r="R454">
        <v>3558215110.2480879</v>
      </c>
      <c r="S454">
        <v>3694600399.8922486</v>
      </c>
      <c r="T454">
        <v>3522272321.4076767</v>
      </c>
      <c r="U454">
        <v>3982374845.9270864</v>
      </c>
      <c r="V454">
        <v>3954696873.7489166</v>
      </c>
      <c r="W454">
        <v>3567062511.8729415</v>
      </c>
      <c r="X454">
        <v>3775160797.3892775</v>
      </c>
      <c r="Y454">
        <v>3797016068.696888</v>
      </c>
      <c r="Z454">
        <v>3447543137.9414911</v>
      </c>
      <c r="AA454" t="s">
        <v>1768</v>
      </c>
      <c r="AB454" t="s">
        <v>1768</v>
      </c>
      <c r="AC454" t="s">
        <v>1768</v>
      </c>
      <c r="AD454" t="s">
        <v>1768</v>
      </c>
      <c r="AE454" t="s">
        <v>1768</v>
      </c>
      <c r="AF454" t="s">
        <v>1768</v>
      </c>
      <c r="AG454" t="s">
        <v>1768</v>
      </c>
      <c r="AH454" t="s">
        <v>1768</v>
      </c>
      <c r="AI454" t="s">
        <v>1768</v>
      </c>
      <c r="AJ454" t="s">
        <v>1768</v>
      </c>
      <c r="AK454" t="s">
        <v>1768</v>
      </c>
    </row>
    <row r="455" spans="1:37">
      <c r="A455" t="s">
        <v>1418</v>
      </c>
      <c r="B455" t="s">
        <v>1419</v>
      </c>
      <c r="C455" t="s">
        <v>4895</v>
      </c>
      <c r="D455" t="s">
        <v>4896</v>
      </c>
      <c r="E455" t="str">
        <f t="shared" si="7"/>
        <v>PYF.SL.TLF.TERT.ZS</v>
      </c>
      <c r="F455" t="s">
        <v>1768</v>
      </c>
      <c r="G455" t="s">
        <v>1768</v>
      </c>
      <c r="H455" t="s">
        <v>1768</v>
      </c>
      <c r="I455" t="s">
        <v>1768</v>
      </c>
      <c r="J455" t="s">
        <v>1768</v>
      </c>
      <c r="K455" t="s">
        <v>1768</v>
      </c>
      <c r="L455" t="s">
        <v>1768</v>
      </c>
      <c r="M455" t="s">
        <v>1768</v>
      </c>
      <c r="N455" t="s">
        <v>1768</v>
      </c>
      <c r="O455" t="s">
        <v>1768</v>
      </c>
      <c r="P455" t="s">
        <v>1768</v>
      </c>
      <c r="Q455" t="s">
        <v>1768</v>
      </c>
      <c r="R455" t="s">
        <v>1768</v>
      </c>
      <c r="S455" t="s">
        <v>1768</v>
      </c>
      <c r="T455" t="s">
        <v>1768</v>
      </c>
      <c r="U455" t="s">
        <v>1768</v>
      </c>
      <c r="V455" t="s">
        <v>1768</v>
      </c>
      <c r="W455" t="s">
        <v>1768</v>
      </c>
      <c r="X455" t="s">
        <v>1768</v>
      </c>
      <c r="Y455" t="s">
        <v>1768</v>
      </c>
      <c r="Z455" t="s">
        <v>1768</v>
      </c>
      <c r="AA455" t="s">
        <v>1768</v>
      </c>
      <c r="AB455" t="s">
        <v>1768</v>
      </c>
      <c r="AC455" t="s">
        <v>1768</v>
      </c>
      <c r="AD455" t="s">
        <v>1768</v>
      </c>
      <c r="AE455" t="s">
        <v>1768</v>
      </c>
      <c r="AF455" t="s">
        <v>1768</v>
      </c>
      <c r="AG455" t="s">
        <v>1768</v>
      </c>
      <c r="AH455" t="s">
        <v>1768</v>
      </c>
      <c r="AI455" t="s">
        <v>1768</v>
      </c>
      <c r="AJ455" t="s">
        <v>1768</v>
      </c>
      <c r="AK455" t="s">
        <v>1768</v>
      </c>
    </row>
    <row r="456" spans="1:37" hidden="1">
      <c r="A456" t="s">
        <v>1418</v>
      </c>
      <c r="B456" t="s">
        <v>1419</v>
      </c>
      <c r="C456" t="s">
        <v>4897</v>
      </c>
      <c r="D456" t="s">
        <v>4898</v>
      </c>
      <c r="E456" t="str">
        <f t="shared" si="7"/>
        <v>PYF.SP.DYN.LE00.IN</v>
      </c>
      <c r="F456">
        <v>64.499707317073174</v>
      </c>
      <c r="G456">
        <v>65.231780487804883</v>
      </c>
      <c r="H456">
        <v>65.930000000000007</v>
      </c>
      <c r="I456">
        <v>66.558341463414635</v>
      </c>
      <c r="J456">
        <v>67.102341463414632</v>
      </c>
      <c r="K456">
        <v>67.561536585365857</v>
      </c>
      <c r="L456">
        <v>67.950463414634157</v>
      </c>
      <c r="M456">
        <v>68.304121951219514</v>
      </c>
      <c r="N456">
        <v>68.647512195121948</v>
      </c>
      <c r="O456">
        <v>68.990073170731705</v>
      </c>
      <c r="P456">
        <v>69.333780487804887</v>
      </c>
      <c r="Q456">
        <v>69.671536585365857</v>
      </c>
      <c r="R456">
        <v>69.995268292682923</v>
      </c>
      <c r="S456">
        <v>70.299439024390253</v>
      </c>
      <c r="T456">
        <v>70.587024390243897</v>
      </c>
      <c r="U456">
        <v>70.867512195121975</v>
      </c>
      <c r="V456">
        <v>71.150390243902436</v>
      </c>
      <c r="W456">
        <v>71.444756097560983</v>
      </c>
      <c r="X456">
        <v>71.756121951219527</v>
      </c>
      <c r="Y456">
        <v>72.082536585365872</v>
      </c>
      <c r="Z456">
        <v>72.421073170731717</v>
      </c>
      <c r="AA456">
        <v>72.764292682926836</v>
      </c>
      <c r="AB456">
        <v>73.101219512195129</v>
      </c>
      <c r="AC456">
        <v>73.422292682926823</v>
      </c>
      <c r="AD456">
        <v>73.722512195121951</v>
      </c>
      <c r="AE456">
        <v>73.998756097560985</v>
      </c>
      <c r="AF456">
        <v>74.249414634146348</v>
      </c>
      <c r="AG456">
        <v>74.478878048780501</v>
      </c>
      <c r="AH456">
        <v>74.691097560975621</v>
      </c>
      <c r="AI456">
        <v>74.889585365853662</v>
      </c>
      <c r="AJ456">
        <v>75.0768780487805</v>
      </c>
      <c r="AK456" t="s">
        <v>1768</v>
      </c>
    </row>
    <row r="457" spans="1:37" hidden="1">
      <c r="A457" t="s">
        <v>1418</v>
      </c>
      <c r="B457" t="s">
        <v>1419</v>
      </c>
      <c r="C457" t="s">
        <v>1688</v>
      </c>
      <c r="D457" t="s">
        <v>1689</v>
      </c>
      <c r="E457" t="str">
        <f t="shared" si="7"/>
        <v>PYF.SP.POP.TOTL</v>
      </c>
      <c r="F457">
        <v>151098</v>
      </c>
      <c r="G457">
        <v>155637</v>
      </c>
      <c r="H457">
        <v>160251</v>
      </c>
      <c r="I457">
        <v>164893</v>
      </c>
      <c r="J457">
        <v>169500</v>
      </c>
      <c r="K457">
        <v>174024</v>
      </c>
      <c r="L457">
        <v>178450</v>
      </c>
      <c r="M457">
        <v>182788</v>
      </c>
      <c r="N457">
        <v>187044</v>
      </c>
      <c r="O457">
        <v>191237</v>
      </c>
      <c r="P457">
        <v>195383</v>
      </c>
      <c r="Q457">
        <v>199464</v>
      </c>
      <c r="R457">
        <v>203481</v>
      </c>
      <c r="S457">
        <v>207494</v>
      </c>
      <c r="T457">
        <v>211583</v>
      </c>
      <c r="U457">
        <v>215798</v>
      </c>
      <c r="V457">
        <v>220172</v>
      </c>
      <c r="W457">
        <v>224667</v>
      </c>
      <c r="X457">
        <v>229171</v>
      </c>
      <c r="Y457">
        <v>233532</v>
      </c>
      <c r="Z457">
        <v>237638</v>
      </c>
      <c r="AA457">
        <v>241448</v>
      </c>
      <c r="AB457">
        <v>245000</v>
      </c>
      <c r="AC457">
        <v>248357</v>
      </c>
      <c r="AD457">
        <v>251622</v>
      </c>
      <c r="AE457">
        <v>254870</v>
      </c>
      <c r="AF457">
        <v>258119</v>
      </c>
      <c r="AG457">
        <v>261345</v>
      </c>
      <c r="AH457">
        <v>264541</v>
      </c>
      <c r="AI457">
        <v>267685</v>
      </c>
      <c r="AJ457">
        <v>270764</v>
      </c>
      <c r="AK457">
        <v>273777</v>
      </c>
    </row>
    <row r="458" spans="1:37" hidden="1">
      <c r="A458" t="s">
        <v>4072</v>
      </c>
      <c r="B458" t="s">
        <v>1420</v>
      </c>
      <c r="C458" t="s">
        <v>4889</v>
      </c>
      <c r="D458" t="s">
        <v>4890</v>
      </c>
      <c r="E458" t="str">
        <f t="shared" si="7"/>
        <v>GAB.NY.GDP.DEFL.ZS</v>
      </c>
      <c r="F458">
        <v>75.280992423611693</v>
      </c>
      <c r="G458">
        <v>83.141883862790138</v>
      </c>
      <c r="H458">
        <v>97.195879659908428</v>
      </c>
      <c r="I458">
        <v>100.03870568199412</v>
      </c>
      <c r="J458">
        <v>112.05357142857142</v>
      </c>
      <c r="K458">
        <v>110.62370984099061</v>
      </c>
      <c r="L458">
        <v>87.60312151616499</v>
      </c>
      <c r="M458">
        <v>88.473268631150646</v>
      </c>
      <c r="N458">
        <v>90.786963517296144</v>
      </c>
      <c r="O458">
        <v>97.803002563163673</v>
      </c>
      <c r="P458">
        <v>112.82372598162071</v>
      </c>
      <c r="Q458">
        <v>100.00006560818791</v>
      </c>
      <c r="R458">
        <v>100.21393270597794</v>
      </c>
      <c r="S458">
        <v>99.703361980099871</v>
      </c>
      <c r="T458">
        <v>146.11671564933434</v>
      </c>
      <c r="U458">
        <v>148.07338721973758</v>
      </c>
      <c r="V458">
        <v>168.15610206673594</v>
      </c>
      <c r="W458">
        <v>169.74776151998253</v>
      </c>
      <c r="X458">
        <v>139.55574315411806</v>
      </c>
      <c r="Y458">
        <v>166.33835457705678</v>
      </c>
      <c r="Z458">
        <v>213.06170652494831</v>
      </c>
      <c r="AA458">
        <v>199.73982423681775</v>
      </c>
      <c r="AB458">
        <v>199.26036213883842</v>
      </c>
      <c r="AC458">
        <v>199.08061732165109</v>
      </c>
      <c r="AD458">
        <v>211.67544085856562</v>
      </c>
      <c r="AE458">
        <v>247.66471608149109</v>
      </c>
      <c r="AF458">
        <v>267.29677626646674</v>
      </c>
      <c r="AG458">
        <v>281.34137750426368</v>
      </c>
      <c r="AH458">
        <v>322.60524045493833</v>
      </c>
      <c r="AI458">
        <v>259.92594749442372</v>
      </c>
      <c r="AJ458">
        <v>308.38812685430554</v>
      </c>
      <c r="AK458">
        <v>362.12185226836795</v>
      </c>
    </row>
    <row r="459" spans="1:37" hidden="1">
      <c r="A459" t="s">
        <v>4072</v>
      </c>
      <c r="B459" t="s">
        <v>1420</v>
      </c>
      <c r="C459" t="s">
        <v>4891</v>
      </c>
      <c r="D459" t="s">
        <v>4892</v>
      </c>
      <c r="E459" t="str">
        <f t="shared" si="7"/>
        <v>GAB.NY.GDP.MKTP.KD</v>
      </c>
      <c r="F459">
        <v>3594320285.7821202</v>
      </c>
      <c r="G459">
        <v>3777462739.7741823</v>
      </c>
      <c r="H459">
        <v>3660455060.8348093</v>
      </c>
      <c r="I459">
        <v>3865742190.6363692</v>
      </c>
      <c r="J459">
        <v>4156016995.1662717</v>
      </c>
      <c r="K459">
        <v>4059059224.6396823</v>
      </c>
      <c r="L459">
        <v>4026440716.44313</v>
      </c>
      <c r="M459">
        <v>3336065491.5919371</v>
      </c>
      <c r="N459">
        <v>3764594888.3806949</v>
      </c>
      <c r="O459">
        <v>4086291191.6039333</v>
      </c>
      <c r="P459">
        <v>4298461126.0489855</v>
      </c>
      <c r="Q459">
        <v>4561204712.0049181</v>
      </c>
      <c r="R459">
        <v>4420256843.0012236</v>
      </c>
      <c r="S459">
        <v>4594704710.832778</v>
      </c>
      <c r="T459">
        <v>4765294832.3032627</v>
      </c>
      <c r="U459">
        <v>5002313342.7137823</v>
      </c>
      <c r="V459">
        <v>5183649653.6772861</v>
      </c>
      <c r="W459">
        <v>5481106515.2264853</v>
      </c>
      <c r="X459">
        <v>5671730278.6136484</v>
      </c>
      <c r="Y459">
        <v>5165096006.3774376</v>
      </c>
      <c r="Z459">
        <v>5067838984.2411299</v>
      </c>
      <c r="AA459">
        <v>5175869091.9063826</v>
      </c>
      <c r="AB459">
        <v>5162041537.3776064</v>
      </c>
      <c r="AC459">
        <v>5289811986.0180254</v>
      </c>
      <c r="AD459">
        <v>5361013680.584075</v>
      </c>
      <c r="AE459">
        <v>5523001847.8390484</v>
      </c>
      <c r="AF459">
        <v>5588238865.7643251</v>
      </c>
      <c r="AG459">
        <v>5898573546.0085058</v>
      </c>
      <c r="AH459">
        <v>6035623995.8101959</v>
      </c>
      <c r="AI459">
        <v>5950756011.3593407</v>
      </c>
      <c r="AJ459">
        <v>6343809583.4576521</v>
      </c>
      <c r="AK459">
        <v>6649166795.6496868</v>
      </c>
    </row>
    <row r="460" spans="1:37" hidden="1">
      <c r="A460" t="s">
        <v>4072</v>
      </c>
      <c r="B460" t="s">
        <v>1420</v>
      </c>
      <c r="C460" t="s">
        <v>4893</v>
      </c>
      <c r="D460" t="s">
        <v>4894</v>
      </c>
      <c r="E460" t="str">
        <f t="shared" si="7"/>
        <v>GAB.NY.GDP.MKTP.CD</v>
      </c>
      <c r="F460">
        <v>4279223852.3426404</v>
      </c>
      <c r="G460">
        <v>3862289772.9363704</v>
      </c>
      <c r="H460">
        <v>3617856490.779624</v>
      </c>
      <c r="I460">
        <v>3391240454.5096703</v>
      </c>
      <c r="J460">
        <v>3561424386.6715488</v>
      </c>
      <c r="K460">
        <v>3339936784.9352269</v>
      </c>
      <c r="L460">
        <v>3403696217.1527576</v>
      </c>
      <c r="M460">
        <v>3281759501.2710452</v>
      </c>
      <c r="N460">
        <v>3834519069.4551234</v>
      </c>
      <c r="O460">
        <v>4186428510.9731135</v>
      </c>
      <c r="P460">
        <v>5952310992.2722063</v>
      </c>
      <c r="Q460">
        <v>5402937193.8207626</v>
      </c>
      <c r="R460">
        <v>5592407750.9246635</v>
      </c>
      <c r="S460">
        <v>4378645081.0176907</v>
      </c>
      <c r="T460">
        <v>4190854791.0662823</v>
      </c>
      <c r="U460">
        <v>4958830011.0187321</v>
      </c>
      <c r="V460">
        <v>5694067051.1191473</v>
      </c>
      <c r="W460">
        <v>5326811383.1445856</v>
      </c>
      <c r="X460">
        <v>4483354803.7155056</v>
      </c>
      <c r="Y460">
        <v>4662985220.0747118</v>
      </c>
      <c r="Z460">
        <v>5067838984.2411299</v>
      </c>
      <c r="AA460">
        <v>4712839681.3270769</v>
      </c>
      <c r="AB460">
        <v>4931503861.901823</v>
      </c>
      <c r="AC460">
        <v>6054886441.8444595</v>
      </c>
      <c r="AD460">
        <v>7178135732.8471308</v>
      </c>
      <c r="AE460">
        <v>8665738964.2594433</v>
      </c>
      <c r="AF460">
        <v>9545984815.1618881</v>
      </c>
      <c r="AG460">
        <v>11570855623.274794</v>
      </c>
      <c r="AH460">
        <v>14529885763.295221</v>
      </c>
      <c r="AI460">
        <v>10946387018.815825</v>
      </c>
      <c r="AJ460">
        <v>13199637409.64295</v>
      </c>
      <c r="AK460">
        <v>17051616748.813866</v>
      </c>
    </row>
    <row r="461" spans="1:37">
      <c r="A461" t="s">
        <v>4072</v>
      </c>
      <c r="B461" t="s">
        <v>1420</v>
      </c>
      <c r="C461" t="s">
        <v>4895</v>
      </c>
      <c r="D461" t="s">
        <v>4896</v>
      </c>
      <c r="E461" t="str">
        <f t="shared" si="7"/>
        <v>GAB.SL.TLF.TERT.ZS</v>
      </c>
      <c r="F461" t="s">
        <v>1768</v>
      </c>
      <c r="G461" t="s">
        <v>1768</v>
      </c>
      <c r="H461" t="s">
        <v>1768</v>
      </c>
      <c r="I461" t="s">
        <v>1768</v>
      </c>
      <c r="J461" t="s">
        <v>1768</v>
      </c>
      <c r="K461" t="s">
        <v>1768</v>
      </c>
      <c r="L461" t="s">
        <v>1768</v>
      </c>
      <c r="M461" t="s">
        <v>1768</v>
      </c>
      <c r="N461" t="s">
        <v>1768</v>
      </c>
      <c r="O461" t="s">
        <v>1768</v>
      </c>
      <c r="P461" t="s">
        <v>1768</v>
      </c>
      <c r="Q461" t="s">
        <v>1768</v>
      </c>
      <c r="R461" t="s">
        <v>1768</v>
      </c>
      <c r="S461" t="s">
        <v>1768</v>
      </c>
      <c r="T461" t="s">
        <v>1768</v>
      </c>
      <c r="U461" t="s">
        <v>1768</v>
      </c>
      <c r="V461" t="s">
        <v>1768</v>
      </c>
      <c r="W461" t="s">
        <v>1768</v>
      </c>
      <c r="X461" t="s">
        <v>1768</v>
      </c>
      <c r="Y461" t="s">
        <v>1768</v>
      </c>
      <c r="Z461" t="s">
        <v>1768</v>
      </c>
      <c r="AA461" t="s">
        <v>1768</v>
      </c>
      <c r="AB461" t="s">
        <v>1768</v>
      </c>
      <c r="AC461" t="s">
        <v>1768</v>
      </c>
      <c r="AD461" t="s">
        <v>1768</v>
      </c>
      <c r="AE461" t="s">
        <v>1768</v>
      </c>
      <c r="AF461" t="s">
        <v>1768</v>
      </c>
      <c r="AG461" t="s">
        <v>1768</v>
      </c>
      <c r="AH461" t="s">
        <v>1768</v>
      </c>
      <c r="AI461" t="s">
        <v>1768</v>
      </c>
      <c r="AJ461" t="s">
        <v>1768</v>
      </c>
      <c r="AK461" t="s">
        <v>1768</v>
      </c>
    </row>
    <row r="462" spans="1:37" hidden="1">
      <c r="A462" t="s">
        <v>4072</v>
      </c>
      <c r="B462" t="s">
        <v>1420</v>
      </c>
      <c r="C462" t="s">
        <v>4897</v>
      </c>
      <c r="D462" t="s">
        <v>4898</v>
      </c>
      <c r="E462" t="str">
        <f t="shared" si="7"/>
        <v>GAB.SP.DYN.LE00.IN</v>
      </c>
      <c r="F462">
        <v>54.843829268292687</v>
      </c>
      <c r="G462">
        <v>55.69826829268294</v>
      </c>
      <c r="H462">
        <v>56.557707317073174</v>
      </c>
      <c r="I462">
        <v>57.407634146341472</v>
      </c>
      <c r="J462">
        <v>58.229097560975617</v>
      </c>
      <c r="K462">
        <v>58.995097560975623</v>
      </c>
      <c r="L462">
        <v>59.677658536585376</v>
      </c>
      <c r="M462">
        <v>60.257780487804887</v>
      </c>
      <c r="N462">
        <v>60.723487804878054</v>
      </c>
      <c r="O462">
        <v>61.067268292682932</v>
      </c>
      <c r="P462">
        <v>61.289121951219521</v>
      </c>
      <c r="Q462">
        <v>61.396536585365858</v>
      </c>
      <c r="R462">
        <v>61.412975609756103</v>
      </c>
      <c r="S462">
        <v>61.360951219512202</v>
      </c>
      <c r="T462">
        <v>61.255487804878058</v>
      </c>
      <c r="U462">
        <v>61.097609756097569</v>
      </c>
      <c r="V462">
        <v>60.879439024390251</v>
      </c>
      <c r="W462">
        <v>60.604951219512202</v>
      </c>
      <c r="X462">
        <v>60.292682926829272</v>
      </c>
      <c r="Y462">
        <v>59.97204878048781</v>
      </c>
      <c r="Z462">
        <v>59.690951219512208</v>
      </c>
      <c r="AA462">
        <v>59.497780487804881</v>
      </c>
      <c r="AB462">
        <v>59.423902439024396</v>
      </c>
      <c r="AC462">
        <v>59.483756097560978</v>
      </c>
      <c r="AD462">
        <v>59.681804878048787</v>
      </c>
      <c r="AE462">
        <v>60.005585365853662</v>
      </c>
      <c r="AF462">
        <v>60.427170731707321</v>
      </c>
      <c r="AG462">
        <v>60.899146341463421</v>
      </c>
      <c r="AH462">
        <v>61.381121951219519</v>
      </c>
      <c r="AI462">
        <v>61.849121951219523</v>
      </c>
      <c r="AJ462">
        <v>62.286682926829279</v>
      </c>
      <c r="AK462" t="s">
        <v>1768</v>
      </c>
    </row>
    <row r="463" spans="1:37" hidden="1">
      <c r="A463" t="s">
        <v>4072</v>
      </c>
      <c r="B463" t="s">
        <v>1420</v>
      </c>
      <c r="C463" t="s">
        <v>1688</v>
      </c>
      <c r="D463" t="s">
        <v>1689</v>
      </c>
      <c r="E463" t="str">
        <f t="shared" si="7"/>
        <v>GAB.SP.POP.TOTL</v>
      </c>
      <c r="F463">
        <v>682641</v>
      </c>
      <c r="G463">
        <v>702923</v>
      </c>
      <c r="H463">
        <v>724185</v>
      </c>
      <c r="I463">
        <v>746424</v>
      </c>
      <c r="J463">
        <v>769635</v>
      </c>
      <c r="K463">
        <v>793810</v>
      </c>
      <c r="L463">
        <v>818863</v>
      </c>
      <c r="M463">
        <v>844775</v>
      </c>
      <c r="N463">
        <v>871675</v>
      </c>
      <c r="O463">
        <v>899739</v>
      </c>
      <c r="P463">
        <v>929044</v>
      </c>
      <c r="Q463">
        <v>959631</v>
      </c>
      <c r="R463">
        <v>991289</v>
      </c>
      <c r="S463">
        <v>1023531</v>
      </c>
      <c r="T463">
        <v>1055707</v>
      </c>
      <c r="U463">
        <v>1087327</v>
      </c>
      <c r="V463">
        <v>1118215</v>
      </c>
      <c r="W463">
        <v>1148416</v>
      </c>
      <c r="X463">
        <v>1177936</v>
      </c>
      <c r="Y463">
        <v>1206862</v>
      </c>
      <c r="Z463">
        <v>1235274</v>
      </c>
      <c r="AA463">
        <v>1263165</v>
      </c>
      <c r="AB463">
        <v>1290532</v>
      </c>
      <c r="AC463">
        <v>1317484</v>
      </c>
      <c r="AD463">
        <v>1344171</v>
      </c>
      <c r="AE463">
        <v>1370729</v>
      </c>
      <c r="AF463">
        <v>1397192</v>
      </c>
      <c r="AG463">
        <v>1423637</v>
      </c>
      <c r="AH463">
        <v>1450310</v>
      </c>
      <c r="AI463">
        <v>1477514</v>
      </c>
      <c r="AJ463">
        <v>1505463</v>
      </c>
      <c r="AK463">
        <v>1534262</v>
      </c>
    </row>
    <row r="464" spans="1:37" hidden="1">
      <c r="A464" t="s">
        <v>4323</v>
      </c>
      <c r="B464" t="s">
        <v>1421</v>
      </c>
      <c r="C464" t="s">
        <v>4889</v>
      </c>
      <c r="D464" t="s">
        <v>4890</v>
      </c>
      <c r="E464" t="str">
        <f t="shared" si="7"/>
        <v>GMB.NY.GDP.DEFL.ZS</v>
      </c>
      <c r="F464">
        <v>5.5118856343494729</v>
      </c>
      <c r="G464">
        <v>5.5980644456986663</v>
      </c>
      <c r="H464">
        <v>6.4090798759557464</v>
      </c>
      <c r="I464">
        <v>6.5810411300702389</v>
      </c>
      <c r="J464">
        <v>7.173440968818384</v>
      </c>
      <c r="K464">
        <v>10.001147136723423</v>
      </c>
      <c r="L464">
        <v>14.053291544524257</v>
      </c>
      <c r="M464">
        <v>16.652870988538929</v>
      </c>
      <c r="N464">
        <v>18.269223810245713</v>
      </c>
      <c r="O464">
        <v>20.778788774531552</v>
      </c>
      <c r="P464">
        <v>23.264873896233073</v>
      </c>
      <c r="Q464">
        <v>54.448150698740264</v>
      </c>
      <c r="R464">
        <v>55.509905923372379</v>
      </c>
      <c r="S464">
        <v>58.364405041605863</v>
      </c>
      <c r="T464">
        <v>60.569059947672358</v>
      </c>
      <c r="U464">
        <v>62.969563143578725</v>
      </c>
      <c r="V464">
        <v>68.239214582454309</v>
      </c>
      <c r="W464">
        <v>64.165934619068892</v>
      </c>
      <c r="X464">
        <v>67.638480969942734</v>
      </c>
      <c r="Y464">
        <v>65.991148969783737</v>
      </c>
      <c r="Z464">
        <v>67.454161093748368</v>
      </c>
      <c r="AA464">
        <v>68.672003888435427</v>
      </c>
      <c r="AB464">
        <v>75.807948884526752</v>
      </c>
      <c r="AC464">
        <v>85.582580658211953</v>
      </c>
      <c r="AD464">
        <v>100</v>
      </c>
      <c r="AE464">
        <v>104.3036667240489</v>
      </c>
      <c r="AF464">
        <v>103.96446418656302</v>
      </c>
      <c r="AG464">
        <v>108.53805458069247</v>
      </c>
      <c r="AH464">
        <v>113.39312111954271</v>
      </c>
      <c r="AI464">
        <v>120.97579005729071</v>
      </c>
      <c r="AJ464">
        <v>128.07819575060955</v>
      </c>
      <c r="AK464">
        <v>135.55371215263378</v>
      </c>
    </row>
    <row r="465" spans="1:37" hidden="1">
      <c r="A465" t="s">
        <v>4323</v>
      </c>
      <c r="B465" t="s">
        <v>1421</v>
      </c>
      <c r="C465" t="s">
        <v>4891</v>
      </c>
      <c r="D465" t="s">
        <v>4892</v>
      </c>
      <c r="E465" t="str">
        <f t="shared" si="7"/>
        <v>GMB.NY.GDP.MKTP.KD</v>
      </c>
      <c r="F465">
        <v>398967950.10547233</v>
      </c>
      <c r="G465">
        <v>412221242.672113</v>
      </c>
      <c r="H465">
        <v>409069472.01655263</v>
      </c>
      <c r="I465">
        <v>453589434.34158432</v>
      </c>
      <c r="J465">
        <v>469624990.30141616</v>
      </c>
      <c r="K465">
        <v>465810387.9855749</v>
      </c>
      <c r="L465">
        <v>484867022.28589767</v>
      </c>
      <c r="M465">
        <v>496767274.5881716</v>
      </c>
      <c r="N465">
        <v>519006682.30333388</v>
      </c>
      <c r="O465">
        <v>549605876.09847713</v>
      </c>
      <c r="P465">
        <v>569165683.95971727</v>
      </c>
      <c r="Q465">
        <v>586849885.99381125</v>
      </c>
      <c r="R465">
        <v>606677719.02364326</v>
      </c>
      <c r="S465">
        <v>624951462.35803986</v>
      </c>
      <c r="T465">
        <v>625916051.4926722</v>
      </c>
      <c r="U465">
        <v>631435683.35037422</v>
      </c>
      <c r="V465">
        <v>645475940.83291197</v>
      </c>
      <c r="W465">
        <v>677104255.13022816</v>
      </c>
      <c r="X465">
        <v>700802893.63784242</v>
      </c>
      <c r="Y465">
        <v>745654278.83066452</v>
      </c>
      <c r="Z465">
        <v>786665264.16634905</v>
      </c>
      <c r="AA465">
        <v>832291849.4879967</v>
      </c>
      <c r="AB465">
        <v>805242361.22978997</v>
      </c>
      <c r="AC465">
        <v>860562511.44627595</v>
      </c>
      <c r="AD465">
        <v>921232168.50323951</v>
      </c>
      <c r="AE465">
        <v>923671344.60422683</v>
      </c>
      <c r="AF465">
        <v>954571694.28600025</v>
      </c>
      <c r="AG465">
        <v>1011867196.8691854</v>
      </c>
      <c r="AH465">
        <v>1075628981.8900661</v>
      </c>
      <c r="AI465">
        <v>1147182107.2252188</v>
      </c>
      <c r="AJ465">
        <v>1217357172.3687315</v>
      </c>
      <c r="AK465">
        <v>1277885816.1707642</v>
      </c>
    </row>
    <row r="466" spans="1:37" hidden="1">
      <c r="A466" t="s">
        <v>4323</v>
      </c>
      <c r="B466" t="s">
        <v>1421</v>
      </c>
      <c r="C466" t="s">
        <v>4893</v>
      </c>
      <c r="D466" t="s">
        <v>4894</v>
      </c>
      <c r="E466" t="str">
        <f t="shared" si="7"/>
        <v>GMB.NY.GDP.MKTP.CD</v>
      </c>
      <c r="F466">
        <v>241083134.12572491</v>
      </c>
      <c r="G466">
        <v>218767700.85335085</v>
      </c>
      <c r="H466">
        <v>216050530.10597059</v>
      </c>
      <c r="I466">
        <v>213448602.61322293</v>
      </c>
      <c r="J466">
        <v>177340913.22575602</v>
      </c>
      <c r="K466">
        <v>225726358.20125827</v>
      </c>
      <c r="L466">
        <v>185297244.05902231</v>
      </c>
      <c r="M466">
        <v>220625704.56256163</v>
      </c>
      <c r="N466">
        <v>266666172.17516389</v>
      </c>
      <c r="O466">
        <v>284081609.74955875</v>
      </c>
      <c r="P466">
        <v>316935545.86482382</v>
      </c>
      <c r="Q466">
        <v>684860131.09688556</v>
      </c>
      <c r="R466">
        <v>714914463.57243323</v>
      </c>
      <c r="S466">
        <v>753848775.7106607</v>
      </c>
      <c r="T466">
        <v>746978934.89146841</v>
      </c>
      <c r="U466">
        <v>785836430.3260442</v>
      </c>
      <c r="V466">
        <v>848951914.81620347</v>
      </c>
      <c r="W466">
        <v>803634022.93592107</v>
      </c>
      <c r="X466">
        <v>840285268.85963678</v>
      </c>
      <c r="Y466">
        <v>814724059.75964558</v>
      </c>
      <c r="Z466">
        <v>786665264.16634905</v>
      </c>
      <c r="AA466">
        <v>688491766.83762658</v>
      </c>
      <c r="AB466">
        <v>584065483.11766231</v>
      </c>
      <c r="AC466">
        <v>511699619.68557286</v>
      </c>
      <c r="AD466">
        <v>578801112.14242518</v>
      </c>
      <c r="AE466">
        <v>636115485.56430447</v>
      </c>
      <c r="AF466">
        <v>667141737.33342838</v>
      </c>
      <c r="AG466">
        <v>833005025.12562811</v>
      </c>
      <c r="AH466">
        <v>1036950252.3431867</v>
      </c>
      <c r="AI466">
        <v>983436619.71830988</v>
      </c>
      <c r="AJ466">
        <v>1050158837.2593861</v>
      </c>
      <c r="AK466">
        <v>1109306595.9346972</v>
      </c>
    </row>
    <row r="467" spans="1:37">
      <c r="A467" t="s">
        <v>4323</v>
      </c>
      <c r="B467" t="s">
        <v>1421</v>
      </c>
      <c r="C467" t="s">
        <v>4895</v>
      </c>
      <c r="D467" t="s">
        <v>4896</v>
      </c>
      <c r="E467" t="str">
        <f t="shared" si="7"/>
        <v>GMB.SL.TLF.TERT.ZS</v>
      </c>
      <c r="F467" t="s">
        <v>1768</v>
      </c>
      <c r="G467" t="s">
        <v>1768</v>
      </c>
      <c r="H467" t="s">
        <v>1768</v>
      </c>
      <c r="I467" t="s">
        <v>1768</v>
      </c>
      <c r="J467" t="s">
        <v>1768</v>
      </c>
      <c r="K467" t="s">
        <v>1768</v>
      </c>
      <c r="L467" t="s">
        <v>1768</v>
      </c>
      <c r="M467" t="s">
        <v>1768</v>
      </c>
      <c r="N467" t="s">
        <v>1768</v>
      </c>
      <c r="O467" t="s">
        <v>1768</v>
      </c>
      <c r="P467" t="s">
        <v>1768</v>
      </c>
      <c r="Q467" t="s">
        <v>1768</v>
      </c>
      <c r="R467" t="s">
        <v>1768</v>
      </c>
      <c r="S467" t="s">
        <v>1768</v>
      </c>
      <c r="T467" t="s">
        <v>1768</v>
      </c>
      <c r="U467" t="s">
        <v>1768</v>
      </c>
      <c r="V467" t="s">
        <v>1768</v>
      </c>
      <c r="W467" t="s">
        <v>1768</v>
      </c>
      <c r="X467" t="s">
        <v>1768</v>
      </c>
      <c r="Y467" t="s">
        <v>1768</v>
      </c>
      <c r="Z467" t="s">
        <v>1768</v>
      </c>
      <c r="AA467" t="s">
        <v>1768</v>
      </c>
      <c r="AB467" t="s">
        <v>1768</v>
      </c>
      <c r="AC467" t="s">
        <v>1768</v>
      </c>
      <c r="AD467" t="s">
        <v>1768</v>
      </c>
      <c r="AE467" t="s">
        <v>1768</v>
      </c>
      <c r="AF467" t="s">
        <v>1768</v>
      </c>
      <c r="AG467" t="s">
        <v>1768</v>
      </c>
      <c r="AH467" t="s">
        <v>1768</v>
      </c>
      <c r="AI467" t="s">
        <v>1768</v>
      </c>
      <c r="AJ467" t="s">
        <v>1768</v>
      </c>
      <c r="AK467" t="s">
        <v>1768</v>
      </c>
    </row>
    <row r="468" spans="1:37" hidden="1">
      <c r="A468" t="s">
        <v>4323</v>
      </c>
      <c r="B468" t="s">
        <v>1421</v>
      </c>
      <c r="C468" t="s">
        <v>4897</v>
      </c>
      <c r="D468" t="s">
        <v>4898</v>
      </c>
      <c r="E468" t="str">
        <f t="shared" si="7"/>
        <v>GMB.SP.DYN.LE00.IN</v>
      </c>
      <c r="F468">
        <v>47.541170731707318</v>
      </c>
      <c r="G468">
        <v>48.3959756097561</v>
      </c>
      <c r="H468">
        <v>49.230780487804886</v>
      </c>
      <c r="I468">
        <v>50.031585365853665</v>
      </c>
      <c r="J468">
        <v>50.781365853658542</v>
      </c>
      <c r="K468">
        <v>51.452121951219517</v>
      </c>
      <c r="L468">
        <v>52.012829268292691</v>
      </c>
      <c r="M468">
        <v>52.45346341463415</v>
      </c>
      <c r="N468">
        <v>52.776048780487812</v>
      </c>
      <c r="O468">
        <v>52.991560975609758</v>
      </c>
      <c r="P468">
        <v>53.125048780487809</v>
      </c>
      <c r="Q468">
        <v>53.209000000000003</v>
      </c>
      <c r="R468">
        <v>53.283463414634149</v>
      </c>
      <c r="S468">
        <v>53.380439024390249</v>
      </c>
      <c r="T468">
        <v>53.52046341463415</v>
      </c>
      <c r="U468">
        <v>53.713536585365858</v>
      </c>
      <c r="V468">
        <v>53.959634146341465</v>
      </c>
      <c r="W468">
        <v>54.240268292682934</v>
      </c>
      <c r="X468">
        <v>54.537414634146351</v>
      </c>
      <c r="Y468">
        <v>54.845073170731716</v>
      </c>
      <c r="Z468">
        <v>55.156756097560979</v>
      </c>
      <c r="AA468">
        <v>55.465487804878052</v>
      </c>
      <c r="AB468">
        <v>55.768756097560981</v>
      </c>
      <c r="AC468">
        <v>56.065560975609756</v>
      </c>
      <c r="AD468">
        <v>56.354853658536591</v>
      </c>
      <c r="AE468">
        <v>56.640073170731711</v>
      </c>
      <c r="AF468">
        <v>56.926658536585371</v>
      </c>
      <c r="AG468">
        <v>57.220048780487808</v>
      </c>
      <c r="AH468">
        <v>57.524243902439032</v>
      </c>
      <c r="AI468">
        <v>57.838219512195131</v>
      </c>
      <c r="AJ468">
        <v>58.160024390243905</v>
      </c>
      <c r="AK468" t="s">
        <v>1768</v>
      </c>
    </row>
    <row r="469" spans="1:37" hidden="1">
      <c r="A469" t="s">
        <v>4323</v>
      </c>
      <c r="B469" t="s">
        <v>1421</v>
      </c>
      <c r="C469" t="s">
        <v>1688</v>
      </c>
      <c r="D469" t="s">
        <v>1689</v>
      </c>
      <c r="E469" t="str">
        <f t="shared" si="7"/>
        <v>GMB.SP.POP.TOTL</v>
      </c>
      <c r="F469">
        <v>629786</v>
      </c>
      <c r="G469">
        <v>652817</v>
      </c>
      <c r="H469">
        <v>677685</v>
      </c>
      <c r="I469">
        <v>704894</v>
      </c>
      <c r="J469">
        <v>735056</v>
      </c>
      <c r="K469">
        <v>768460</v>
      </c>
      <c r="L469">
        <v>805491</v>
      </c>
      <c r="M469">
        <v>845642</v>
      </c>
      <c r="N469">
        <v>887224</v>
      </c>
      <c r="O469">
        <v>927937</v>
      </c>
      <c r="P469">
        <v>966151</v>
      </c>
      <c r="Q469">
        <v>1001252</v>
      </c>
      <c r="R469">
        <v>1033748</v>
      </c>
      <c r="S469">
        <v>1064522</v>
      </c>
      <c r="T469">
        <v>1094974</v>
      </c>
      <c r="U469">
        <v>1126183</v>
      </c>
      <c r="V469">
        <v>1158308</v>
      </c>
      <c r="W469">
        <v>1191155</v>
      </c>
      <c r="X469">
        <v>1225044</v>
      </c>
      <c r="Y469">
        <v>1260283</v>
      </c>
      <c r="Z469">
        <v>1297084</v>
      </c>
      <c r="AA469">
        <v>1335674</v>
      </c>
      <c r="AB469">
        <v>1376035</v>
      </c>
      <c r="AC469">
        <v>1417818</v>
      </c>
      <c r="AD469">
        <v>1460493</v>
      </c>
      <c r="AE469">
        <v>1503678</v>
      </c>
      <c r="AF469">
        <v>1547259</v>
      </c>
      <c r="AG469">
        <v>1591357</v>
      </c>
      <c r="AH469">
        <v>1636107</v>
      </c>
      <c r="AI469">
        <v>1681734</v>
      </c>
      <c r="AJ469">
        <v>1728394</v>
      </c>
      <c r="AK469">
        <v>1776103</v>
      </c>
    </row>
    <row r="470" spans="1:37" hidden="1">
      <c r="A470" t="s">
        <v>4189</v>
      </c>
      <c r="B470" t="s">
        <v>1422</v>
      </c>
      <c r="C470" t="s">
        <v>4889</v>
      </c>
      <c r="D470" t="s">
        <v>4890</v>
      </c>
      <c r="E470" t="str">
        <f t="shared" si="7"/>
        <v>GEO.NY.GDP.DEFL.ZS</v>
      </c>
      <c r="F470">
        <v>8.8049686229164012E-5</v>
      </c>
      <c r="G470">
        <v>9.1288278070427426E-5</v>
      </c>
      <c r="H470">
        <v>9.4444761587241777E-5</v>
      </c>
      <c r="I470">
        <v>9.1805120667490979E-5</v>
      </c>
      <c r="J470">
        <v>9.2968496833252038E-5</v>
      </c>
      <c r="K470">
        <v>8.8779813485787601E-5</v>
      </c>
      <c r="L470">
        <v>9.4211963299028933E-5</v>
      </c>
      <c r="M470">
        <v>9.6409334452409565E-5</v>
      </c>
      <c r="N470">
        <v>9.4225509822228542E-5</v>
      </c>
      <c r="O470">
        <v>9.9316145064256149E-5</v>
      </c>
      <c r="P470">
        <v>1.2158784079341707E-4</v>
      </c>
      <c r="Q470">
        <v>1.9713335910028748E-4</v>
      </c>
      <c r="R470">
        <v>2.787833153262656E-3</v>
      </c>
      <c r="S470">
        <v>0.43329341219134188</v>
      </c>
      <c r="T470">
        <v>26.611127633670456</v>
      </c>
      <c r="U470">
        <v>69.914115672844858</v>
      </c>
      <c r="V470">
        <v>100</v>
      </c>
      <c r="W470">
        <v>106.53797903675878</v>
      </c>
      <c r="X470">
        <v>113.92769868659971</v>
      </c>
      <c r="Y470">
        <v>125.00900401842105</v>
      </c>
      <c r="Z470">
        <v>130.85896970137122</v>
      </c>
      <c r="AA470">
        <v>137.8951591288544</v>
      </c>
      <c r="AB470">
        <v>146.05808333469415</v>
      </c>
      <c r="AC470">
        <v>151.05993946398567</v>
      </c>
      <c r="AD470">
        <v>163.69990293268529</v>
      </c>
      <c r="AE470">
        <v>176.67667851583559</v>
      </c>
      <c r="AF470">
        <v>191.66750098765206</v>
      </c>
      <c r="AG470">
        <v>210.24565300236065</v>
      </c>
      <c r="AH470">
        <v>230.6550590472209</v>
      </c>
      <c r="AI470">
        <v>226.02265034338592</v>
      </c>
      <c r="AJ470">
        <v>245.33259573028886</v>
      </c>
      <c r="AK470">
        <v>267.92868946288661</v>
      </c>
    </row>
    <row r="471" spans="1:37" hidden="1">
      <c r="A471" t="s">
        <v>4189</v>
      </c>
      <c r="B471" t="s">
        <v>1422</v>
      </c>
      <c r="C471" t="s">
        <v>4891</v>
      </c>
      <c r="D471" t="s">
        <v>4892</v>
      </c>
      <c r="E471" t="str">
        <f t="shared" si="7"/>
        <v>GEO.NY.GDP.MKTP.KD</v>
      </c>
      <c r="F471">
        <v>8474279303.0745802</v>
      </c>
      <c r="G471">
        <v>8920655470.8250999</v>
      </c>
      <c r="H471">
        <v>9099205810.5417404</v>
      </c>
      <c r="I471">
        <v>9490643363.2319641</v>
      </c>
      <c r="J471">
        <v>10005693277.496235</v>
      </c>
      <c r="K471">
        <v>10500140176.12154</v>
      </c>
      <c r="L471">
        <v>9641724713.8773079</v>
      </c>
      <c r="M471">
        <v>9765335801.6158791</v>
      </c>
      <c r="N471">
        <v>10307854704.951447</v>
      </c>
      <c r="O471">
        <v>9566183720.0957489</v>
      </c>
      <c r="P471">
        <v>8151514859.9803343</v>
      </c>
      <c r="Q471">
        <v>6431545204.7800484</v>
      </c>
      <c r="R471">
        <v>3543781426.3044243</v>
      </c>
      <c r="S471">
        <v>2505453416.4884324</v>
      </c>
      <c r="T471">
        <v>2244886380.9141726</v>
      </c>
      <c r="U471">
        <v>2303253365.0369153</v>
      </c>
      <c r="V471">
        <v>2561217795.4221416</v>
      </c>
      <c r="W471">
        <v>2830633309.5152993</v>
      </c>
      <c r="X471">
        <v>2918521769.4884114</v>
      </c>
      <c r="Y471">
        <v>3002261649.6141062</v>
      </c>
      <c r="Z471">
        <v>3057453460.8497453</v>
      </c>
      <c r="AA471">
        <v>3204377911.4422045</v>
      </c>
      <c r="AB471">
        <v>3379780411.8751216</v>
      </c>
      <c r="AC471">
        <v>3753519943.7974725</v>
      </c>
      <c r="AD471">
        <v>3973376002.4389501</v>
      </c>
      <c r="AE471">
        <v>4354805817.3696308</v>
      </c>
      <c r="AF471">
        <v>4763429293.1461029</v>
      </c>
      <c r="AG471">
        <v>5351427005.0920601</v>
      </c>
      <c r="AH471">
        <v>5475261546.2949333</v>
      </c>
      <c r="AI471">
        <v>5268528046.527339</v>
      </c>
      <c r="AJ471">
        <v>5597970558.3813896</v>
      </c>
      <c r="AK471">
        <v>5987225425.1580009</v>
      </c>
    </row>
    <row r="472" spans="1:37" hidden="1">
      <c r="A472" t="s">
        <v>4189</v>
      </c>
      <c r="B472" t="s">
        <v>1422</v>
      </c>
      <c r="C472" t="s">
        <v>4893</v>
      </c>
      <c r="D472" t="s">
        <v>4894</v>
      </c>
      <c r="E472" t="str">
        <f t="shared" si="7"/>
        <v>GEO.NY.GDP.MKTP.CD</v>
      </c>
      <c r="F472" t="s">
        <v>1768</v>
      </c>
      <c r="G472" t="s">
        <v>1768</v>
      </c>
      <c r="H472" t="s">
        <v>1768</v>
      </c>
      <c r="I472" t="s">
        <v>1768</v>
      </c>
      <c r="J472" t="s">
        <v>1768</v>
      </c>
      <c r="K472" t="s">
        <v>1768</v>
      </c>
      <c r="L472" t="s">
        <v>1768</v>
      </c>
      <c r="M472" t="s">
        <v>1768</v>
      </c>
      <c r="N472" t="s">
        <v>1768</v>
      </c>
      <c r="O472" t="s">
        <v>1768</v>
      </c>
      <c r="P472">
        <v>7737994864.025424</v>
      </c>
      <c r="Q472">
        <v>6337314651.841423</v>
      </c>
      <c r="R472">
        <v>3691110627.6764345</v>
      </c>
      <c r="S472">
        <v>2701180603.9003978</v>
      </c>
      <c r="T472">
        <v>2513870708.8017683</v>
      </c>
      <c r="U472">
        <v>2693731879.9719439</v>
      </c>
      <c r="V472">
        <v>3094915506.0954819</v>
      </c>
      <c r="W472">
        <v>3510540843.5830593</v>
      </c>
      <c r="X472">
        <v>3613500141.7083297</v>
      </c>
      <c r="Y472">
        <v>2800024342.1349177</v>
      </c>
      <c r="Z472">
        <v>3057453460.8497453</v>
      </c>
      <c r="AA472">
        <v>3219487823.0487194</v>
      </c>
      <c r="AB472">
        <v>3395778661.4036245</v>
      </c>
      <c r="AC472">
        <v>3991374539.8205533</v>
      </c>
      <c r="AD472">
        <v>5125763952.1564503</v>
      </c>
      <c r="AE472">
        <v>6411141777.6276169</v>
      </c>
      <c r="AF472">
        <v>7745401717.7124805</v>
      </c>
      <c r="AG472">
        <v>10172869673.584255</v>
      </c>
      <c r="AH472">
        <v>12795044475.200964</v>
      </c>
      <c r="AI472">
        <v>10766836276.563902</v>
      </c>
      <c r="AJ472">
        <v>11638264782.103415</v>
      </c>
      <c r="AK472">
        <v>14366566609.229925</v>
      </c>
    </row>
    <row r="473" spans="1:37">
      <c r="A473" t="s">
        <v>4189</v>
      </c>
      <c r="B473" t="s">
        <v>1422</v>
      </c>
      <c r="C473" t="s">
        <v>4895</v>
      </c>
      <c r="D473" t="s">
        <v>4896</v>
      </c>
      <c r="E473" t="str">
        <f t="shared" si="7"/>
        <v>GEO.SL.TLF.TERT.ZS</v>
      </c>
      <c r="F473" t="s">
        <v>1768</v>
      </c>
      <c r="G473" t="s">
        <v>1768</v>
      </c>
      <c r="H473" t="s">
        <v>1768</v>
      </c>
      <c r="I473" t="s">
        <v>1768</v>
      </c>
      <c r="J473" t="s">
        <v>1768</v>
      </c>
      <c r="K473" t="s">
        <v>1768</v>
      </c>
      <c r="L473" t="s">
        <v>1768</v>
      </c>
      <c r="M473" t="s">
        <v>1768</v>
      </c>
      <c r="N473" t="s">
        <v>1768</v>
      </c>
      <c r="O473" t="s">
        <v>1768</v>
      </c>
      <c r="P473" t="s">
        <v>1768</v>
      </c>
      <c r="Q473" t="s">
        <v>1768</v>
      </c>
      <c r="R473" t="s">
        <v>1768</v>
      </c>
      <c r="S473" t="s">
        <v>1768</v>
      </c>
      <c r="T473" t="s">
        <v>1768</v>
      </c>
      <c r="U473" t="s">
        <v>1768</v>
      </c>
      <c r="V473" t="s">
        <v>1768</v>
      </c>
      <c r="W473" t="s">
        <v>1768</v>
      </c>
      <c r="X473" t="s">
        <v>1768</v>
      </c>
      <c r="Y473">
        <v>41.700000762939453</v>
      </c>
      <c r="Z473" t="s">
        <v>1768</v>
      </c>
      <c r="AA473" t="s">
        <v>1768</v>
      </c>
      <c r="AB473">
        <v>27.200000762939453</v>
      </c>
      <c r="AC473" t="s">
        <v>1768</v>
      </c>
      <c r="AD473">
        <v>26.600000381469727</v>
      </c>
      <c r="AE473" t="s">
        <v>1768</v>
      </c>
      <c r="AF473" t="s">
        <v>1768</v>
      </c>
      <c r="AG473">
        <v>29.899999618530273</v>
      </c>
      <c r="AH473" t="s">
        <v>1768</v>
      </c>
      <c r="AI473" t="s">
        <v>1768</v>
      </c>
      <c r="AJ473" t="s">
        <v>1768</v>
      </c>
      <c r="AK473" t="s">
        <v>1768</v>
      </c>
    </row>
    <row r="474" spans="1:37" hidden="1">
      <c r="A474" t="s">
        <v>4189</v>
      </c>
      <c r="B474" t="s">
        <v>1422</v>
      </c>
      <c r="C474" t="s">
        <v>4897</v>
      </c>
      <c r="D474" t="s">
        <v>4898</v>
      </c>
      <c r="E474" t="str">
        <f t="shared" si="7"/>
        <v>GEO.SP.DYN.LE00.IN</v>
      </c>
      <c r="F474">
        <v>69.362780487804883</v>
      </c>
      <c r="G474">
        <v>69.386560975609768</v>
      </c>
      <c r="H474">
        <v>69.424365853658543</v>
      </c>
      <c r="I474">
        <v>69.494170731707328</v>
      </c>
      <c r="J474">
        <v>69.599926829268298</v>
      </c>
      <c r="K474">
        <v>69.734073170731705</v>
      </c>
      <c r="L474">
        <v>69.880512195121966</v>
      </c>
      <c r="M474">
        <v>70.014707317073174</v>
      </c>
      <c r="N474">
        <v>70.121707317073188</v>
      </c>
      <c r="O474">
        <v>70.198560975609766</v>
      </c>
      <c r="P474">
        <v>70.247878048780493</v>
      </c>
      <c r="Q474">
        <v>70.276829268292687</v>
      </c>
      <c r="R474">
        <v>70.302048780487809</v>
      </c>
      <c r="S474">
        <v>70.338609756097568</v>
      </c>
      <c r="T474">
        <v>70.396512195121957</v>
      </c>
      <c r="U474">
        <v>70.490268292682941</v>
      </c>
      <c r="V474">
        <v>70.629292682926845</v>
      </c>
      <c r="W474">
        <v>70.813951219512219</v>
      </c>
      <c r="X474">
        <v>71.038121951219523</v>
      </c>
      <c r="Y474">
        <v>71.293195121951229</v>
      </c>
      <c r="Z474">
        <v>71.563097560975606</v>
      </c>
      <c r="AA474">
        <v>71.82673170731708</v>
      </c>
      <c r="AB474">
        <v>72.068634146341466</v>
      </c>
      <c r="AC474">
        <v>72.275829268292682</v>
      </c>
      <c r="AD474">
        <v>72.447341463414631</v>
      </c>
      <c r="AE474">
        <v>72.588780487804897</v>
      </c>
      <c r="AF474">
        <v>72.714243902439051</v>
      </c>
      <c r="AG474">
        <v>72.841341463414636</v>
      </c>
      <c r="AH474">
        <v>72.984634146341463</v>
      </c>
      <c r="AI474">
        <v>73.147146341463426</v>
      </c>
      <c r="AJ474">
        <v>73.327341463414641</v>
      </c>
      <c r="AK474" t="s">
        <v>1768</v>
      </c>
    </row>
    <row r="475" spans="1:37" hidden="1">
      <c r="A475" t="s">
        <v>4189</v>
      </c>
      <c r="B475" t="s">
        <v>1422</v>
      </c>
      <c r="C475" t="s">
        <v>1688</v>
      </c>
      <c r="D475" t="s">
        <v>1689</v>
      </c>
      <c r="E475" t="str">
        <f t="shared" si="7"/>
        <v>GEO.SP.POP.TOTL</v>
      </c>
      <c r="F475">
        <v>4467700</v>
      </c>
      <c r="G475">
        <v>4504500</v>
      </c>
      <c r="H475">
        <v>4542800</v>
      </c>
      <c r="I475">
        <v>4582900</v>
      </c>
      <c r="J475">
        <v>4622200</v>
      </c>
      <c r="K475">
        <v>4662900</v>
      </c>
      <c r="L475">
        <v>4704500</v>
      </c>
      <c r="M475">
        <v>4743500</v>
      </c>
      <c r="N475">
        <v>4790700</v>
      </c>
      <c r="O475">
        <v>4803300</v>
      </c>
      <c r="P475">
        <v>4802000</v>
      </c>
      <c r="Q475">
        <v>4835900</v>
      </c>
      <c r="R475">
        <v>4873500</v>
      </c>
      <c r="S475">
        <v>4911100</v>
      </c>
      <c r="T475">
        <v>4861600</v>
      </c>
      <c r="U475">
        <v>4734000</v>
      </c>
      <c r="V475">
        <v>4616100</v>
      </c>
      <c r="W475">
        <v>4531600</v>
      </c>
      <c r="X475">
        <v>4487300</v>
      </c>
      <c r="Y475">
        <v>4452500</v>
      </c>
      <c r="Z475">
        <v>4418300</v>
      </c>
      <c r="AA475">
        <v>4386400</v>
      </c>
      <c r="AB475">
        <v>4357000</v>
      </c>
      <c r="AC475">
        <v>4328900</v>
      </c>
      <c r="AD475">
        <v>4318300</v>
      </c>
      <c r="AE475">
        <v>4361200</v>
      </c>
      <c r="AF475">
        <v>4398000</v>
      </c>
      <c r="AG475">
        <v>4388400</v>
      </c>
      <c r="AH475">
        <v>4383700</v>
      </c>
      <c r="AI475">
        <v>4410800</v>
      </c>
      <c r="AJ475">
        <v>4452800</v>
      </c>
      <c r="AK475">
        <v>4486000</v>
      </c>
    </row>
    <row r="476" spans="1:37" hidden="1">
      <c r="A476" t="s">
        <v>4146</v>
      </c>
      <c r="B476" t="s">
        <v>1423</v>
      </c>
      <c r="C476" t="s">
        <v>4889</v>
      </c>
      <c r="D476" t="s">
        <v>4890</v>
      </c>
      <c r="E476" t="str">
        <f t="shared" si="7"/>
        <v>DEU.NY.GDP.DEFL.ZS</v>
      </c>
      <c r="F476">
        <v>60.370192096470795</v>
      </c>
      <c r="G476">
        <v>62.890791765343913</v>
      </c>
      <c r="H476">
        <v>65.771855755739054</v>
      </c>
      <c r="I476">
        <v>67.618689038998639</v>
      </c>
      <c r="J476">
        <v>68.96372371943076</v>
      </c>
      <c r="K476">
        <v>70.429013668589377</v>
      </c>
      <c r="L476">
        <v>72.541562307036315</v>
      </c>
      <c r="M476">
        <v>73.469850264168088</v>
      </c>
      <c r="N476">
        <v>74.71182964316354</v>
      </c>
      <c r="O476">
        <v>76.862833084677504</v>
      </c>
      <c r="P476">
        <v>79.473589518621452</v>
      </c>
      <c r="Q476">
        <v>81.925413130757079</v>
      </c>
      <c r="R476">
        <v>86.349774797021453</v>
      </c>
      <c r="S476">
        <v>89.79018358618724</v>
      </c>
      <c r="T476">
        <v>92.029039659672463</v>
      </c>
      <c r="U476">
        <v>93.878288477472822</v>
      </c>
      <c r="V476">
        <v>94.477015752538307</v>
      </c>
      <c r="W476">
        <v>94.725941299791273</v>
      </c>
      <c r="X476">
        <v>95.284622367937956</v>
      </c>
      <c r="Y476">
        <v>95.467541713569162</v>
      </c>
      <c r="Z476">
        <v>94.825686259627915</v>
      </c>
      <c r="AA476">
        <v>95.892933794376148</v>
      </c>
      <c r="AB476">
        <v>97.265410491325795</v>
      </c>
      <c r="AC476">
        <v>98.332540201456112</v>
      </c>
      <c r="AD476">
        <v>99.385586418503578</v>
      </c>
      <c r="AE476">
        <v>100</v>
      </c>
      <c r="AF476">
        <v>100.31201245344654</v>
      </c>
      <c r="AG476">
        <v>101.94743486988315</v>
      </c>
      <c r="AH476">
        <v>102.73626995659725</v>
      </c>
      <c r="AI476">
        <v>103.94146744953335</v>
      </c>
      <c r="AJ476">
        <v>104.56087900980712</v>
      </c>
      <c r="AK476">
        <v>105.37266476664684</v>
      </c>
    </row>
    <row r="477" spans="1:37" hidden="1">
      <c r="A477" t="s">
        <v>4146</v>
      </c>
      <c r="B477" t="s">
        <v>1423</v>
      </c>
      <c r="C477" t="s">
        <v>4891</v>
      </c>
      <c r="D477" t="s">
        <v>4892</v>
      </c>
      <c r="E477" t="str">
        <f t="shared" si="7"/>
        <v>DEU.NY.GDP.MKTP.KD</v>
      </c>
      <c r="F477">
        <v>1236857362256.4009</v>
      </c>
      <c r="G477">
        <v>1243403312837.2761</v>
      </c>
      <c r="H477">
        <v>1238493849901.6196</v>
      </c>
      <c r="I477">
        <v>1257968052879.7239</v>
      </c>
      <c r="J477">
        <v>1293479834780.9729</v>
      </c>
      <c r="K477">
        <v>1323591207452.9998</v>
      </c>
      <c r="L477">
        <v>1353866228889.5483</v>
      </c>
      <c r="M477">
        <v>1372849485574.0869</v>
      </c>
      <c r="N477">
        <v>1423744251340.3928</v>
      </c>
      <c r="O477">
        <v>1479221182513.3115</v>
      </c>
      <c r="P477">
        <v>1556954345661.2065</v>
      </c>
      <c r="Q477">
        <v>1636487645218.8423</v>
      </c>
      <c r="R477">
        <v>1667775438934.5806</v>
      </c>
      <c r="S477">
        <v>1651062704403.1924</v>
      </c>
      <c r="T477">
        <v>1691872870119.3728</v>
      </c>
      <c r="U477">
        <v>1720245651998.2415</v>
      </c>
      <c r="V477">
        <v>1733849040570.3018</v>
      </c>
      <c r="W477">
        <v>1763970829551.2922</v>
      </c>
      <c r="X477">
        <v>1796813296246.6948</v>
      </c>
      <c r="Y477">
        <v>1830433099431.9294</v>
      </c>
      <c r="Z477">
        <v>1886401326699.8342</v>
      </c>
      <c r="AA477">
        <v>1914968442701.1606</v>
      </c>
      <c r="AB477">
        <v>1915162776823.6189</v>
      </c>
      <c r="AC477">
        <v>1907972414292.6726</v>
      </c>
      <c r="AD477">
        <v>1930126504252.885</v>
      </c>
      <c r="AE477">
        <v>1943341224580.0291</v>
      </c>
      <c r="AF477">
        <v>2015244849889.49</v>
      </c>
      <c r="AG477">
        <v>2081124117402.7532</v>
      </c>
      <c r="AH477">
        <v>2103666875607.8816</v>
      </c>
      <c r="AI477">
        <v>1995811437643.6899</v>
      </c>
      <c r="AJ477">
        <v>2069464070055.2732</v>
      </c>
      <c r="AK477">
        <v>2131456655119.3762</v>
      </c>
    </row>
    <row r="478" spans="1:37" hidden="1">
      <c r="A478" t="s">
        <v>4146</v>
      </c>
      <c r="B478" t="s">
        <v>1423</v>
      </c>
      <c r="C478" t="s">
        <v>4893</v>
      </c>
      <c r="D478" t="s">
        <v>4894</v>
      </c>
      <c r="E478" t="str">
        <f t="shared" si="7"/>
        <v>DEU.NY.GDP.MKTP.CD</v>
      </c>
      <c r="F478">
        <v>919609249883.10937</v>
      </c>
      <c r="G478">
        <v>774627579736.36108</v>
      </c>
      <c r="H478">
        <v>751503470607.30518</v>
      </c>
      <c r="I478">
        <v>745801590616.89771</v>
      </c>
      <c r="J478">
        <v>701699792252.97437</v>
      </c>
      <c r="K478">
        <v>708883867563.95691</v>
      </c>
      <c r="L478">
        <v>1012479276703.4664</v>
      </c>
      <c r="M478">
        <v>1256262486740.272</v>
      </c>
      <c r="N478">
        <v>1355992248617.7781</v>
      </c>
      <c r="O478">
        <v>1353799613924.5386</v>
      </c>
      <c r="P478">
        <v>1714470068623.3958</v>
      </c>
      <c r="Q478">
        <v>1808603417796.1106</v>
      </c>
      <c r="R478">
        <v>2064370695053.2249</v>
      </c>
      <c r="S478">
        <v>2007452975275.05</v>
      </c>
      <c r="T478">
        <v>2148005303121.6104</v>
      </c>
      <c r="U478">
        <v>2522860652381.6021</v>
      </c>
      <c r="V478">
        <v>2436963867949.0513</v>
      </c>
      <c r="W478">
        <v>2157229866907.2861</v>
      </c>
      <c r="X478">
        <v>2178170501278.2036</v>
      </c>
      <c r="Y478">
        <v>2131046239079.48</v>
      </c>
      <c r="Z478">
        <v>1886401326699.8342</v>
      </c>
      <c r="AA478">
        <v>1880894854586.1299</v>
      </c>
      <c r="AB478">
        <v>2006587615283.2676</v>
      </c>
      <c r="AC478">
        <v>2423814898419.8647</v>
      </c>
      <c r="AD478">
        <v>2726341472500.0464</v>
      </c>
      <c r="AE478">
        <v>2766253792966.2241</v>
      </c>
      <c r="AF478">
        <v>2902748698160.0493</v>
      </c>
      <c r="AG478">
        <v>3323807412152.1191</v>
      </c>
      <c r="AH478">
        <v>3623686234298.8975</v>
      </c>
      <c r="AI478">
        <v>3298635952561.8779</v>
      </c>
      <c r="AJ478">
        <v>3258947368421.0527</v>
      </c>
      <c r="AK478">
        <v>3570555555555.5557</v>
      </c>
    </row>
    <row r="479" spans="1:37">
      <c r="A479" t="s">
        <v>4146</v>
      </c>
      <c r="B479" t="s">
        <v>1423</v>
      </c>
      <c r="C479" t="s">
        <v>4895</v>
      </c>
      <c r="D479" t="s">
        <v>4896</v>
      </c>
      <c r="E479" t="str">
        <f t="shared" si="7"/>
        <v>DEU.SL.TLF.TERT.ZS</v>
      </c>
      <c r="F479" t="s">
        <v>1768</v>
      </c>
      <c r="G479" t="s">
        <v>1768</v>
      </c>
      <c r="H479" t="s">
        <v>1768</v>
      </c>
      <c r="I479" t="s">
        <v>1768</v>
      </c>
      <c r="J479" t="s">
        <v>1768</v>
      </c>
      <c r="K479" t="s">
        <v>1768</v>
      </c>
      <c r="L479" t="s">
        <v>1768</v>
      </c>
      <c r="M479" t="s">
        <v>1768</v>
      </c>
      <c r="N479" t="s">
        <v>1768</v>
      </c>
      <c r="O479" t="s">
        <v>1768</v>
      </c>
      <c r="P479" t="s">
        <v>1768</v>
      </c>
      <c r="Q479" t="s">
        <v>1768</v>
      </c>
      <c r="R479">
        <v>19.899999618530273</v>
      </c>
      <c r="S479">
        <v>20.5</v>
      </c>
      <c r="T479">
        <v>20.399999618530273</v>
      </c>
      <c r="U479">
        <v>22.5</v>
      </c>
      <c r="V479">
        <v>22.200000762939453</v>
      </c>
      <c r="W479">
        <v>23</v>
      </c>
      <c r="X479">
        <v>23.399999618530273</v>
      </c>
      <c r="Y479">
        <v>23</v>
      </c>
      <c r="Z479">
        <v>23.5</v>
      </c>
      <c r="AA479">
        <v>23.299999237060547</v>
      </c>
      <c r="AB479">
        <v>22.100000381469727</v>
      </c>
      <c r="AC479">
        <v>23.600000381469727</v>
      </c>
      <c r="AD479">
        <v>24.399999618530273</v>
      </c>
      <c r="AE479">
        <v>24.5</v>
      </c>
      <c r="AF479">
        <v>23.799999237060547</v>
      </c>
      <c r="AG479">
        <v>24.100000381469727</v>
      </c>
      <c r="AH479">
        <v>25</v>
      </c>
      <c r="AI479">
        <v>26.200000762939453</v>
      </c>
      <c r="AJ479">
        <v>26.5</v>
      </c>
      <c r="AK479" t="s">
        <v>1768</v>
      </c>
    </row>
    <row r="480" spans="1:37" hidden="1">
      <c r="A480" t="s">
        <v>4146</v>
      </c>
      <c r="B480" t="s">
        <v>1423</v>
      </c>
      <c r="C480" t="s">
        <v>4897</v>
      </c>
      <c r="D480" t="s">
        <v>4898</v>
      </c>
      <c r="E480" t="str">
        <f t="shared" si="7"/>
        <v>DEU.SP.DYN.LE00.IN</v>
      </c>
      <c r="F480">
        <v>72.818634146341466</v>
      </c>
      <c r="G480">
        <v>73.089195121951235</v>
      </c>
      <c r="H480">
        <v>73.361414634146342</v>
      </c>
      <c r="I480">
        <v>73.637707317073179</v>
      </c>
      <c r="J480">
        <v>73.917000000000016</v>
      </c>
      <c r="K480">
        <v>74.191731707317089</v>
      </c>
      <c r="L480">
        <v>74.453317073170737</v>
      </c>
      <c r="M480">
        <v>74.69626829268293</v>
      </c>
      <c r="N480">
        <v>74.918609756097567</v>
      </c>
      <c r="O480">
        <v>75.122878048780493</v>
      </c>
      <c r="P480">
        <v>75.316121951219529</v>
      </c>
      <c r="Q480">
        <v>75.319512195121959</v>
      </c>
      <c r="R480">
        <v>75.819512195121959</v>
      </c>
      <c r="S480">
        <v>75.870731707317091</v>
      </c>
      <c r="T480">
        <v>76.270731707317069</v>
      </c>
      <c r="U480">
        <v>76.421951219512209</v>
      </c>
      <c r="V480">
        <v>76.67317073170733</v>
      </c>
      <c r="W480">
        <v>77.073170731707322</v>
      </c>
      <c r="X480">
        <v>77.475609756097569</v>
      </c>
      <c r="Y480">
        <v>77.72682926829269</v>
      </c>
      <c r="Z480">
        <v>77.926829268292693</v>
      </c>
      <c r="AA480">
        <v>78.329268292682926</v>
      </c>
      <c r="AB480">
        <v>78.229268292682931</v>
      </c>
      <c r="AC480">
        <v>78.380487804878058</v>
      </c>
      <c r="AD480">
        <v>78.680487804878069</v>
      </c>
      <c r="AE480">
        <v>78.931707317073176</v>
      </c>
      <c r="AF480">
        <v>79.131707317073193</v>
      </c>
      <c r="AG480">
        <v>79.534146341463426</v>
      </c>
      <c r="AH480">
        <v>79.736585365853671</v>
      </c>
      <c r="AI480">
        <v>79.836585365853679</v>
      </c>
      <c r="AJ480">
        <v>79.987804878048792</v>
      </c>
      <c r="AK480" t="s">
        <v>1768</v>
      </c>
    </row>
    <row r="481" spans="1:37" hidden="1">
      <c r="A481" t="s">
        <v>4146</v>
      </c>
      <c r="B481" t="s">
        <v>1423</v>
      </c>
      <c r="C481" t="s">
        <v>1688</v>
      </c>
      <c r="D481" t="s">
        <v>1689</v>
      </c>
      <c r="E481" t="str">
        <f t="shared" si="7"/>
        <v>DEU.SP.POP.TOTL</v>
      </c>
      <c r="F481">
        <v>78288576</v>
      </c>
      <c r="G481">
        <v>78407907</v>
      </c>
      <c r="H481">
        <v>78333366</v>
      </c>
      <c r="I481">
        <v>78128282</v>
      </c>
      <c r="J481">
        <v>77858685</v>
      </c>
      <c r="K481">
        <v>77684873</v>
      </c>
      <c r="L481">
        <v>77720436</v>
      </c>
      <c r="M481">
        <v>77839920</v>
      </c>
      <c r="N481">
        <v>78144619</v>
      </c>
      <c r="O481">
        <v>78751283</v>
      </c>
      <c r="P481">
        <v>79433029</v>
      </c>
      <c r="Q481">
        <v>80013896</v>
      </c>
      <c r="R481">
        <v>80624598</v>
      </c>
      <c r="S481">
        <v>81156363</v>
      </c>
      <c r="T481">
        <v>81438348</v>
      </c>
      <c r="U481">
        <v>81678051</v>
      </c>
      <c r="V481">
        <v>81914831</v>
      </c>
      <c r="W481">
        <v>82034771</v>
      </c>
      <c r="X481">
        <v>82047195</v>
      </c>
      <c r="Y481">
        <v>82100243</v>
      </c>
      <c r="Z481">
        <v>82211508</v>
      </c>
      <c r="AA481">
        <v>82349925</v>
      </c>
      <c r="AB481">
        <v>82488495</v>
      </c>
      <c r="AC481">
        <v>82534176</v>
      </c>
      <c r="AD481">
        <v>82516260</v>
      </c>
      <c r="AE481">
        <v>82469422</v>
      </c>
      <c r="AF481">
        <v>82376451</v>
      </c>
      <c r="AG481">
        <v>82266372</v>
      </c>
      <c r="AH481">
        <v>82110097</v>
      </c>
      <c r="AI481">
        <v>81902307</v>
      </c>
      <c r="AJ481">
        <v>81776930</v>
      </c>
      <c r="AK481">
        <v>81726000</v>
      </c>
    </row>
    <row r="482" spans="1:37" hidden="1">
      <c r="A482" t="s">
        <v>4075</v>
      </c>
      <c r="B482" t="s">
        <v>1424</v>
      </c>
      <c r="C482" t="s">
        <v>4889</v>
      </c>
      <c r="D482" t="s">
        <v>4890</v>
      </c>
      <c r="E482" t="str">
        <f t="shared" si="7"/>
        <v>GHA.NY.GDP.DEFL.ZS</v>
      </c>
      <c r="F482">
        <v>5.8763341333291828E-2</v>
      </c>
      <c r="G482">
        <v>0.10320815856857909</v>
      </c>
      <c r="H482">
        <v>0.13199350944959831</v>
      </c>
      <c r="I482">
        <v>0.29442631093089722</v>
      </c>
      <c r="J482">
        <v>0.39839538517602691</v>
      </c>
      <c r="K482">
        <v>0.48065770532419916</v>
      </c>
      <c r="L482">
        <v>0.68111984558199845</v>
      </c>
      <c r="M482">
        <v>0.94812904169608681</v>
      </c>
      <c r="N482">
        <v>1.2648311492028097</v>
      </c>
      <c r="O482">
        <v>1.6227064536634466</v>
      </c>
      <c r="P482">
        <v>2.1284489946590557</v>
      </c>
      <c r="Q482">
        <v>2.5550191343521331</v>
      </c>
      <c r="R482">
        <v>2.8399054491658813</v>
      </c>
      <c r="S482">
        <v>3.7417801329536338</v>
      </c>
      <c r="T482">
        <v>4.8691383242548119</v>
      </c>
      <c r="U482">
        <v>6.9650750144377467</v>
      </c>
      <c r="V482">
        <v>9.7398037037678336</v>
      </c>
      <c r="W482">
        <v>11.63499098238912</v>
      </c>
      <c r="X482">
        <v>13.618578374951678</v>
      </c>
      <c r="Y482">
        <v>15.521252479893469</v>
      </c>
      <c r="Z482">
        <v>19.747707215663077</v>
      </c>
      <c r="AA482">
        <v>26.623452901182908</v>
      </c>
      <c r="AB482">
        <v>32.698547919654175</v>
      </c>
      <c r="AC482">
        <v>42.084472318176623</v>
      </c>
      <c r="AD482">
        <v>48.123657691801277</v>
      </c>
      <c r="AE482">
        <v>55.324746299137729</v>
      </c>
      <c r="AF482">
        <v>99.999555206594948</v>
      </c>
      <c r="AG482">
        <v>116.27613357162625</v>
      </c>
      <c r="AH482">
        <v>139.76635639841484</v>
      </c>
      <c r="AI482">
        <v>162.99317329925404</v>
      </c>
      <c r="AJ482">
        <v>189.85083206983043</v>
      </c>
      <c r="AK482">
        <v>213.62554970802395</v>
      </c>
    </row>
    <row r="483" spans="1:37" hidden="1">
      <c r="A483" t="s">
        <v>4075</v>
      </c>
      <c r="B483" t="s">
        <v>1424</v>
      </c>
      <c r="C483" t="s">
        <v>4891</v>
      </c>
      <c r="D483" t="s">
        <v>4892</v>
      </c>
      <c r="E483" t="str">
        <f t="shared" si="7"/>
        <v>GHA.NY.GDP.MKTP.KD</v>
      </c>
      <c r="F483">
        <v>2639865251.1172652</v>
      </c>
      <c r="G483">
        <v>2547388990.2557712</v>
      </c>
      <c r="H483">
        <v>2371016684.8050151</v>
      </c>
      <c r="I483">
        <v>2262809702.0294642</v>
      </c>
      <c r="J483">
        <v>2458487738.153966</v>
      </c>
      <c r="K483">
        <v>2583664541.6606746</v>
      </c>
      <c r="L483">
        <v>2717993396.8795381</v>
      </c>
      <c r="M483">
        <v>2848318427.7740741</v>
      </c>
      <c r="N483">
        <v>3008626623.6834059</v>
      </c>
      <c r="O483">
        <v>3161641538.1368494</v>
      </c>
      <c r="P483">
        <v>3266886838.000133</v>
      </c>
      <c r="Q483">
        <v>3439438120.9808145</v>
      </c>
      <c r="R483">
        <v>3572868342.7853417</v>
      </c>
      <c r="S483">
        <v>3746152457.4104166</v>
      </c>
      <c r="T483">
        <v>3869775488.5049906</v>
      </c>
      <c r="U483">
        <v>4028916868.5706801</v>
      </c>
      <c r="V483">
        <v>4214346194.3958225</v>
      </c>
      <c r="W483">
        <v>4391195242.9334049</v>
      </c>
      <c r="X483">
        <v>4597598579.9058428</v>
      </c>
      <c r="Y483">
        <v>4799892758.1717777</v>
      </c>
      <c r="Z483">
        <v>4977488790.224122</v>
      </c>
      <c r="AA483">
        <v>5176588341.8330908</v>
      </c>
      <c r="AB483">
        <v>5409534817.2156048</v>
      </c>
      <c r="AC483">
        <v>5690830627.7108164</v>
      </c>
      <c r="AD483">
        <v>6009517142.8625822</v>
      </c>
      <c r="AE483">
        <v>6364078885.5457582</v>
      </c>
      <c r="AF483">
        <v>6771379934.2206945</v>
      </c>
      <c r="AG483">
        <v>7208793173.0977316</v>
      </c>
      <c r="AH483">
        <v>7816530775.8675489</v>
      </c>
      <c r="AI483">
        <v>8128525458.2035646</v>
      </c>
      <c r="AJ483">
        <v>8779397392.4074326</v>
      </c>
      <c r="AK483">
        <v>10042802344.555788</v>
      </c>
    </row>
    <row r="484" spans="1:37" hidden="1">
      <c r="A484" t="s">
        <v>4075</v>
      </c>
      <c r="B484" t="s">
        <v>1424</v>
      </c>
      <c r="C484" t="s">
        <v>4893</v>
      </c>
      <c r="D484" t="s">
        <v>4894</v>
      </c>
      <c r="E484" t="str">
        <f t="shared" si="7"/>
        <v>GHA.NY.GDP.MKTP.CD</v>
      </c>
      <c r="F484">
        <v>4445228030.8975191</v>
      </c>
      <c r="G484">
        <v>4222441903.868156</v>
      </c>
      <c r="H484">
        <v>4035994541.7403469</v>
      </c>
      <c r="I484">
        <v>4057275046.6409988</v>
      </c>
      <c r="J484">
        <v>4412279889.4083672</v>
      </c>
      <c r="K484">
        <v>4504342092.4821157</v>
      </c>
      <c r="L484">
        <v>5727602711.1169806</v>
      </c>
      <c r="M484">
        <v>5074830092.1904755</v>
      </c>
      <c r="N484">
        <v>5195042325.299962</v>
      </c>
      <c r="O484">
        <v>5248940866.3703699</v>
      </c>
      <c r="P484">
        <v>5886003649.3171415</v>
      </c>
      <c r="Q484">
        <v>6599578348.8935223</v>
      </c>
      <c r="R484">
        <v>6412625105.005661</v>
      </c>
      <c r="S484">
        <v>5965704271.661644</v>
      </c>
      <c r="T484">
        <v>5440519990.8617306</v>
      </c>
      <c r="U484">
        <v>6457441706.3236742</v>
      </c>
      <c r="V484">
        <v>6925530171.9590588</v>
      </c>
      <c r="W484">
        <v>6884024595.9384985</v>
      </c>
      <c r="X484">
        <v>7474018853.5249023</v>
      </c>
      <c r="Y484">
        <v>7709811561.0834303</v>
      </c>
      <c r="Z484">
        <v>4977488790.224122</v>
      </c>
      <c r="AA484">
        <v>5309158304.0012493</v>
      </c>
      <c r="AB484">
        <v>6159567360.419529</v>
      </c>
      <c r="AC484">
        <v>7624164925.547718</v>
      </c>
      <c r="AD484">
        <v>8871872034.9611759</v>
      </c>
      <c r="AE484">
        <v>10720345993.400087</v>
      </c>
      <c r="AF484">
        <v>20388317031.721809</v>
      </c>
      <c r="AG484">
        <v>24632480407.076832</v>
      </c>
      <c r="AH484">
        <v>28526922399.336922</v>
      </c>
      <c r="AI484">
        <v>25978537278.719765</v>
      </c>
      <c r="AJ484">
        <v>32174576819.814663</v>
      </c>
      <c r="AK484">
        <v>39199656050.534119</v>
      </c>
    </row>
    <row r="485" spans="1:37">
      <c r="A485" t="s">
        <v>4075</v>
      </c>
      <c r="B485" t="s">
        <v>1424</v>
      </c>
      <c r="C485" t="s">
        <v>4895</v>
      </c>
      <c r="D485" t="s">
        <v>4896</v>
      </c>
      <c r="E485" t="str">
        <f t="shared" si="7"/>
        <v>GHA.SL.TLF.TERT.ZS</v>
      </c>
      <c r="F485" t="s">
        <v>1768</v>
      </c>
      <c r="G485" t="s">
        <v>1768</v>
      </c>
      <c r="H485" t="s">
        <v>1768</v>
      </c>
      <c r="I485" t="s">
        <v>1768</v>
      </c>
      <c r="J485" t="s">
        <v>1768</v>
      </c>
      <c r="K485" t="s">
        <v>1768</v>
      </c>
      <c r="L485" t="s">
        <v>1768</v>
      </c>
      <c r="M485" t="s">
        <v>1768</v>
      </c>
      <c r="N485">
        <v>0.5</v>
      </c>
      <c r="O485">
        <v>1.7000000476837158</v>
      </c>
      <c r="P485" t="s">
        <v>1768</v>
      </c>
      <c r="Q485" t="s">
        <v>1768</v>
      </c>
      <c r="R485">
        <v>31</v>
      </c>
      <c r="S485" t="s">
        <v>1768</v>
      </c>
      <c r="T485" t="s">
        <v>1768</v>
      </c>
      <c r="U485" t="s">
        <v>1768</v>
      </c>
      <c r="V485" t="s">
        <v>1768</v>
      </c>
      <c r="W485" t="s">
        <v>1768</v>
      </c>
      <c r="X485" t="s">
        <v>1768</v>
      </c>
      <c r="Y485" t="s">
        <v>1768</v>
      </c>
      <c r="Z485" t="s">
        <v>1768</v>
      </c>
      <c r="AA485" t="s">
        <v>1768</v>
      </c>
      <c r="AB485" t="s">
        <v>1768</v>
      </c>
      <c r="AC485" t="s">
        <v>1768</v>
      </c>
      <c r="AD485" t="s">
        <v>1768</v>
      </c>
      <c r="AE485" t="s">
        <v>1768</v>
      </c>
      <c r="AF485" t="s">
        <v>1768</v>
      </c>
      <c r="AG485" t="s">
        <v>1768</v>
      </c>
      <c r="AH485" t="s">
        <v>1768</v>
      </c>
      <c r="AI485" t="s">
        <v>1768</v>
      </c>
      <c r="AJ485" t="s">
        <v>1768</v>
      </c>
      <c r="AK485" t="s">
        <v>1768</v>
      </c>
    </row>
    <row r="486" spans="1:37" hidden="1">
      <c r="A486" t="s">
        <v>4075</v>
      </c>
      <c r="B486" t="s">
        <v>1424</v>
      </c>
      <c r="C486" t="s">
        <v>4897</v>
      </c>
      <c r="D486" t="s">
        <v>4898</v>
      </c>
      <c r="E486" t="str">
        <f t="shared" si="7"/>
        <v>GHA.SP.DYN.LE00.IN</v>
      </c>
      <c r="F486">
        <v>53.110439024390246</v>
      </c>
      <c r="G486">
        <v>53.409073170731716</v>
      </c>
      <c r="H486">
        <v>53.689463414634155</v>
      </c>
      <c r="I486">
        <v>53.964658536585368</v>
      </c>
      <c r="J486">
        <v>54.245536585365862</v>
      </c>
      <c r="K486">
        <v>54.555414634146345</v>
      </c>
      <c r="L486">
        <v>54.920560975609767</v>
      </c>
      <c r="M486">
        <v>55.345853658536591</v>
      </c>
      <c r="N486">
        <v>55.824682926829283</v>
      </c>
      <c r="O486">
        <v>56.33804878048781</v>
      </c>
      <c r="P486">
        <v>56.843024390243905</v>
      </c>
      <c r="Q486">
        <v>57.286292682926842</v>
      </c>
      <c r="R486">
        <v>57.630048780487819</v>
      </c>
      <c r="S486">
        <v>57.855951219512207</v>
      </c>
      <c r="T486">
        <v>57.969073170731711</v>
      </c>
      <c r="U486">
        <v>57.992926829268299</v>
      </c>
      <c r="V486">
        <v>57.968487804878052</v>
      </c>
      <c r="W486">
        <v>57.95512195121951</v>
      </c>
      <c r="X486">
        <v>58.001243902439029</v>
      </c>
      <c r="Y486">
        <v>58.134804878048783</v>
      </c>
      <c r="Z486">
        <v>58.382243902439036</v>
      </c>
      <c r="AA486">
        <v>58.75553658536586</v>
      </c>
      <c r="AB486">
        <v>59.232195121951229</v>
      </c>
      <c r="AC486">
        <v>59.785731707317076</v>
      </c>
      <c r="AD486">
        <v>60.396609756097568</v>
      </c>
      <c r="AE486">
        <v>61.038317073170738</v>
      </c>
      <c r="AF486">
        <v>61.681365853658541</v>
      </c>
      <c r="AG486">
        <v>62.300243902439036</v>
      </c>
      <c r="AH486">
        <v>62.873512195121947</v>
      </c>
      <c r="AI486">
        <v>63.388170731707326</v>
      </c>
      <c r="AJ486">
        <v>63.837268292682928</v>
      </c>
      <c r="AK486" t="s">
        <v>1768</v>
      </c>
    </row>
    <row r="487" spans="1:37" hidden="1">
      <c r="A487" t="s">
        <v>4075</v>
      </c>
      <c r="B487" t="s">
        <v>1424</v>
      </c>
      <c r="C487" t="s">
        <v>1688</v>
      </c>
      <c r="D487" t="s">
        <v>1689</v>
      </c>
      <c r="E487" t="str">
        <f t="shared" si="7"/>
        <v>GHA.SP.POP.TOTL</v>
      </c>
      <c r="F487">
        <v>10922708</v>
      </c>
      <c r="G487">
        <v>11246007</v>
      </c>
      <c r="H487">
        <v>11624726</v>
      </c>
      <c r="I487">
        <v>12039663</v>
      </c>
      <c r="J487">
        <v>12462279</v>
      </c>
      <c r="K487">
        <v>12871965</v>
      </c>
      <c r="L487">
        <v>13261929</v>
      </c>
      <c r="M487">
        <v>13638708</v>
      </c>
      <c r="N487">
        <v>14010951</v>
      </c>
      <c r="O487">
        <v>14392619</v>
      </c>
      <c r="P487">
        <v>14793415</v>
      </c>
      <c r="Q487">
        <v>15216133</v>
      </c>
      <c r="R487">
        <v>15655847</v>
      </c>
      <c r="S487">
        <v>16105502</v>
      </c>
      <c r="T487">
        <v>16554855</v>
      </c>
      <c r="U487">
        <v>16996901</v>
      </c>
      <c r="V487">
        <v>17429209</v>
      </c>
      <c r="W487">
        <v>17855250</v>
      </c>
      <c r="X487">
        <v>18281113</v>
      </c>
      <c r="Y487">
        <v>18715676</v>
      </c>
      <c r="Z487">
        <v>19165490</v>
      </c>
      <c r="AA487">
        <v>19632265</v>
      </c>
      <c r="AB487">
        <v>20114361</v>
      </c>
      <c r="AC487">
        <v>20610897</v>
      </c>
      <c r="AD487">
        <v>21119911</v>
      </c>
      <c r="AE487">
        <v>21639806</v>
      </c>
      <c r="AF487">
        <v>22170556</v>
      </c>
      <c r="AG487">
        <v>22712403</v>
      </c>
      <c r="AH487">
        <v>23264176</v>
      </c>
      <c r="AI487">
        <v>23824402</v>
      </c>
      <c r="AJ487">
        <v>24391823</v>
      </c>
      <c r="AK487">
        <v>24965816</v>
      </c>
    </row>
    <row r="488" spans="1:37" hidden="1">
      <c r="A488" t="s">
        <v>4153</v>
      </c>
      <c r="B488" t="s">
        <v>1425</v>
      </c>
      <c r="C488" t="s">
        <v>4889</v>
      </c>
      <c r="D488" t="s">
        <v>4890</v>
      </c>
      <c r="E488" t="str">
        <f t="shared" si="7"/>
        <v>GRC.NY.GDP.DEFL.ZS</v>
      </c>
      <c r="F488">
        <v>5.7773586655366476</v>
      </c>
      <c r="G488">
        <v>7.0259634351962417</v>
      </c>
      <c r="H488">
        <v>8.9379212221528022</v>
      </c>
      <c r="I488">
        <v>10.780224030740362</v>
      </c>
      <c r="J488">
        <v>13.143082547230748</v>
      </c>
      <c r="K488">
        <v>15.643679230123785</v>
      </c>
      <c r="L488">
        <v>18.597518802246242</v>
      </c>
      <c r="M488">
        <v>21.434138738649676</v>
      </c>
      <c r="N488">
        <v>25.009325240965563</v>
      </c>
      <c r="O488">
        <v>28.635420537384647</v>
      </c>
      <c r="P488">
        <v>34.560260180721038</v>
      </c>
      <c r="Q488">
        <v>41.398955651290152</v>
      </c>
      <c r="R488">
        <v>47.525510211430706</v>
      </c>
      <c r="S488">
        <v>54.382845919861708</v>
      </c>
      <c r="T488">
        <v>60.463875242492129</v>
      </c>
      <c r="U488">
        <v>66.384398773951531</v>
      </c>
      <c r="V488">
        <v>71.257829880804579</v>
      </c>
      <c r="W488">
        <v>76.086391281976105</v>
      </c>
      <c r="X488">
        <v>80.040835447127961</v>
      </c>
      <c r="Y488">
        <v>82.464952614435887</v>
      </c>
      <c r="Z488">
        <v>85.266162413723947</v>
      </c>
      <c r="AA488">
        <v>87.924400851721344</v>
      </c>
      <c r="AB488">
        <v>90.914865412587716</v>
      </c>
      <c r="AC488">
        <v>94.480637927036199</v>
      </c>
      <c r="AD488">
        <v>97.264929678253793</v>
      </c>
      <c r="AE488">
        <v>100</v>
      </c>
      <c r="AF488">
        <v>102.5239362089675</v>
      </c>
      <c r="AG488">
        <v>106.15474119974179</v>
      </c>
      <c r="AH488">
        <v>111.16541483501766</v>
      </c>
      <c r="AI488">
        <v>114.26978206251597</v>
      </c>
      <c r="AJ488">
        <v>116.22392530537027</v>
      </c>
      <c r="AK488">
        <v>118.13066578125544</v>
      </c>
    </row>
    <row r="489" spans="1:37" hidden="1">
      <c r="A489" t="s">
        <v>4153</v>
      </c>
      <c r="B489" t="s">
        <v>1425</v>
      </c>
      <c r="C489" t="s">
        <v>4891</v>
      </c>
      <c r="D489" t="s">
        <v>4892</v>
      </c>
      <c r="E489" t="str">
        <f t="shared" si="7"/>
        <v>GRC.NY.GDP.MKTP.KD</v>
      </c>
      <c r="F489">
        <v>92180659096.363144</v>
      </c>
      <c r="G489">
        <v>90748428631.652573</v>
      </c>
      <c r="H489">
        <v>89720568797.569366</v>
      </c>
      <c r="I489">
        <v>88752822668.699677</v>
      </c>
      <c r="J489">
        <v>90537269528.312759</v>
      </c>
      <c r="K489">
        <v>92809353505.749405</v>
      </c>
      <c r="L489">
        <v>93289790480.779068</v>
      </c>
      <c r="M489">
        <v>91182501476.067383</v>
      </c>
      <c r="N489">
        <v>95092281000.606583</v>
      </c>
      <c r="O489">
        <v>98705787677.164398</v>
      </c>
      <c r="P489">
        <v>98705787677.164398</v>
      </c>
      <c r="Q489">
        <v>101765667096.73741</v>
      </c>
      <c r="R489">
        <v>102478026766.30659</v>
      </c>
      <c r="S489">
        <v>100838378338.19998</v>
      </c>
      <c r="T489">
        <v>102855145905.73509</v>
      </c>
      <c r="U489">
        <v>105014815743.46552</v>
      </c>
      <c r="V489">
        <v>107491487302.21823</v>
      </c>
      <c r="W489">
        <v>111401606431.58073</v>
      </c>
      <c r="X489">
        <v>115148803930.55312</v>
      </c>
      <c r="Y489">
        <v>119086192481.67558</v>
      </c>
      <c r="Z489">
        <v>124418164455.20306</v>
      </c>
      <c r="AA489">
        <v>129640052496.61418</v>
      </c>
      <c r="AB489">
        <v>134098566244.52226</v>
      </c>
      <c r="AC489">
        <v>142068547965.04126</v>
      </c>
      <c r="AD489">
        <v>148273579289.30032</v>
      </c>
      <c r="AE489">
        <v>151654726496.38953</v>
      </c>
      <c r="AF489">
        <v>160060884678.57687</v>
      </c>
      <c r="AG489">
        <v>164856617855.66025</v>
      </c>
      <c r="AH489">
        <v>164598016076.39532</v>
      </c>
      <c r="AI489">
        <v>159247577305.26373</v>
      </c>
      <c r="AJ489">
        <v>153647288779.67972</v>
      </c>
      <c r="AK489">
        <v>143034499786.79236</v>
      </c>
    </row>
    <row r="490" spans="1:37" hidden="1">
      <c r="A490" t="s">
        <v>4153</v>
      </c>
      <c r="B490" t="s">
        <v>1425</v>
      </c>
      <c r="C490" t="s">
        <v>4893</v>
      </c>
      <c r="D490" t="s">
        <v>4894</v>
      </c>
      <c r="E490" t="str">
        <f t="shared" si="7"/>
        <v>GRC.NY.GDP.MKTP.CD</v>
      </c>
      <c r="F490">
        <v>54190721017.867561</v>
      </c>
      <c r="G490">
        <v>49915745054.840225</v>
      </c>
      <c r="H490">
        <v>52081750118.590508</v>
      </c>
      <c r="I490">
        <v>47133593425.517799</v>
      </c>
      <c r="J490">
        <v>45790167009.710953</v>
      </c>
      <c r="K490">
        <v>45600241862.81118</v>
      </c>
      <c r="L490">
        <v>53761550993.33152</v>
      </c>
      <c r="M490">
        <v>62604100106.999649</v>
      </c>
      <c r="N490">
        <v>72720009814.396851</v>
      </c>
      <c r="O490">
        <v>75492750064.584824</v>
      </c>
      <c r="P490">
        <v>93345420404.002716</v>
      </c>
      <c r="Q490">
        <v>100260801399.53667</v>
      </c>
      <c r="R490">
        <v>110827664281.75768</v>
      </c>
      <c r="S490">
        <v>103756401538.3474</v>
      </c>
      <c r="T490">
        <v>111187280893.80772</v>
      </c>
      <c r="U490">
        <v>130522282543.40553</v>
      </c>
      <c r="V490">
        <v>138028597014.99963</v>
      </c>
      <c r="W490">
        <v>134653112718.30362</v>
      </c>
      <c r="X490">
        <v>135274145128.78416</v>
      </c>
      <c r="Y490">
        <v>133187471440.32559</v>
      </c>
      <c r="Z490">
        <v>124418164455.20306</v>
      </c>
      <c r="AA490">
        <v>129841697351.14417</v>
      </c>
      <c r="AB490">
        <v>146050256230.41437</v>
      </c>
      <c r="AC490">
        <v>192850219244.13589</v>
      </c>
      <c r="AD490">
        <v>227950420085.70847</v>
      </c>
      <c r="AE490">
        <v>240075690332.28873</v>
      </c>
      <c r="AF490">
        <v>262052578738.26587</v>
      </c>
      <c r="AG490">
        <v>304899439480.28979</v>
      </c>
      <c r="AH490">
        <v>341187719027.35559</v>
      </c>
      <c r="AI490">
        <v>321795189413.5249</v>
      </c>
      <c r="AJ490">
        <v>299102434665.78949</v>
      </c>
      <c r="AK490">
        <v>298733589250</v>
      </c>
    </row>
    <row r="491" spans="1:37">
      <c r="A491" t="s">
        <v>4153</v>
      </c>
      <c r="B491" t="s">
        <v>1425</v>
      </c>
      <c r="C491" t="s">
        <v>4895</v>
      </c>
      <c r="D491" t="s">
        <v>4896</v>
      </c>
      <c r="E491" t="str">
        <f t="shared" si="7"/>
        <v>GRC.SL.TLF.TERT.ZS</v>
      </c>
      <c r="F491" t="s">
        <v>1768</v>
      </c>
      <c r="G491" t="s">
        <v>1768</v>
      </c>
      <c r="H491" t="s">
        <v>1768</v>
      </c>
      <c r="I491" t="s">
        <v>1768</v>
      </c>
      <c r="J491" t="s">
        <v>1768</v>
      </c>
      <c r="K491" t="s">
        <v>1768</v>
      </c>
      <c r="L491" t="s">
        <v>1768</v>
      </c>
      <c r="M491" t="s">
        <v>1768</v>
      </c>
      <c r="N491" t="s">
        <v>1768</v>
      </c>
      <c r="O491" t="s">
        <v>1768</v>
      </c>
      <c r="P491" t="s">
        <v>1768</v>
      </c>
      <c r="Q491" t="s">
        <v>1768</v>
      </c>
      <c r="R491">
        <v>14.5</v>
      </c>
      <c r="S491">
        <v>15.300000190734863</v>
      </c>
      <c r="T491">
        <v>16.200000762939453</v>
      </c>
      <c r="U491">
        <v>16.5</v>
      </c>
      <c r="V491">
        <v>17.299999237060547</v>
      </c>
      <c r="W491">
        <v>17.700000762939453</v>
      </c>
      <c r="X491">
        <v>18.600000381469727</v>
      </c>
      <c r="Y491">
        <v>18.899999618530273</v>
      </c>
      <c r="Z491">
        <v>19</v>
      </c>
      <c r="AA491">
        <v>19.299999237060547</v>
      </c>
      <c r="AB491">
        <v>20.200000762939453</v>
      </c>
      <c r="AC491">
        <v>20.799999237060547</v>
      </c>
      <c r="AD491">
        <v>23.200000762939453</v>
      </c>
      <c r="AE491">
        <v>23.200000762939453</v>
      </c>
      <c r="AF491">
        <v>24.600000381469727</v>
      </c>
      <c r="AG491">
        <v>25.100000381469727</v>
      </c>
      <c r="AH491">
        <v>25.799999237060547</v>
      </c>
      <c r="AI491">
        <v>25.799999237060547</v>
      </c>
      <c r="AJ491">
        <v>26.799999237060547</v>
      </c>
      <c r="AK491" t="s">
        <v>1768</v>
      </c>
    </row>
    <row r="492" spans="1:37" hidden="1">
      <c r="A492" t="s">
        <v>4153</v>
      </c>
      <c r="B492" t="s">
        <v>1425</v>
      </c>
      <c r="C492" t="s">
        <v>4897</v>
      </c>
      <c r="D492" t="s">
        <v>4898</v>
      </c>
      <c r="E492" t="str">
        <f t="shared" si="7"/>
        <v>GRC.SP.DYN.LE00.IN</v>
      </c>
      <c r="F492">
        <v>74.415292682926847</v>
      </c>
      <c r="G492">
        <v>74.697048780487805</v>
      </c>
      <c r="H492">
        <v>74.976000000000013</v>
      </c>
      <c r="I492">
        <v>75.249170731707338</v>
      </c>
      <c r="J492">
        <v>75.514512195121966</v>
      </c>
      <c r="K492">
        <v>75.769975609756088</v>
      </c>
      <c r="L492">
        <v>76.01600000000002</v>
      </c>
      <c r="M492">
        <v>76.251487804878067</v>
      </c>
      <c r="N492">
        <v>76.47736585365854</v>
      </c>
      <c r="O492">
        <v>76.687804878048794</v>
      </c>
      <c r="P492">
        <v>76.939024390243915</v>
      </c>
      <c r="Q492">
        <v>77.136585365853662</v>
      </c>
      <c r="R492">
        <v>77.3829268292683</v>
      </c>
      <c r="S492">
        <v>77.390243902439039</v>
      </c>
      <c r="T492">
        <v>77.639024390243918</v>
      </c>
      <c r="U492">
        <v>77.585365853658544</v>
      </c>
      <c r="V492">
        <v>77.685365853658539</v>
      </c>
      <c r="W492">
        <v>78.136585365853662</v>
      </c>
      <c r="X492">
        <v>77.839024390243921</v>
      </c>
      <c r="Y492">
        <v>77.987804878048792</v>
      </c>
      <c r="Z492">
        <v>77.887804878048797</v>
      </c>
      <c r="AA492">
        <v>78.387804878048783</v>
      </c>
      <c r="AB492">
        <v>78.641463414634146</v>
      </c>
      <c r="AC492">
        <v>78.841463414634148</v>
      </c>
      <c r="AD492">
        <v>79.039024390243895</v>
      </c>
      <c r="AE492">
        <v>79.239024390243912</v>
      </c>
      <c r="AF492">
        <v>79.439024390243915</v>
      </c>
      <c r="AG492">
        <v>79.439024390243915</v>
      </c>
      <c r="AH492">
        <v>79.939024390243915</v>
      </c>
      <c r="AI492">
        <v>80.18780487804878</v>
      </c>
      <c r="AJ492">
        <v>80.387804878048797</v>
      </c>
      <c r="AK492" t="s">
        <v>1768</v>
      </c>
    </row>
    <row r="493" spans="1:37" hidden="1">
      <c r="A493" t="s">
        <v>4153</v>
      </c>
      <c r="B493" t="s">
        <v>1425</v>
      </c>
      <c r="C493" t="s">
        <v>1688</v>
      </c>
      <c r="D493" t="s">
        <v>1689</v>
      </c>
      <c r="E493" t="str">
        <f t="shared" si="7"/>
        <v>GRC.SP.POP.TOTL</v>
      </c>
      <c r="F493">
        <v>9642505</v>
      </c>
      <c r="G493">
        <v>9729350</v>
      </c>
      <c r="H493">
        <v>9789513</v>
      </c>
      <c r="I493">
        <v>9846627</v>
      </c>
      <c r="J493">
        <v>9895801</v>
      </c>
      <c r="K493">
        <v>9934300</v>
      </c>
      <c r="L493">
        <v>9967213</v>
      </c>
      <c r="M493">
        <v>10000595</v>
      </c>
      <c r="N493">
        <v>10036983</v>
      </c>
      <c r="O493">
        <v>10089498</v>
      </c>
      <c r="P493">
        <v>10156902</v>
      </c>
      <c r="Q493">
        <v>10256292</v>
      </c>
      <c r="R493">
        <v>10369866</v>
      </c>
      <c r="S493">
        <v>10465528</v>
      </c>
      <c r="T493">
        <v>10553035</v>
      </c>
      <c r="U493">
        <v>10634385</v>
      </c>
      <c r="V493">
        <v>10709173</v>
      </c>
      <c r="W493">
        <v>10776504</v>
      </c>
      <c r="X493">
        <v>10834880</v>
      </c>
      <c r="Y493">
        <v>10882580</v>
      </c>
      <c r="Z493">
        <v>10917482</v>
      </c>
      <c r="AA493">
        <v>10949957</v>
      </c>
      <c r="AB493">
        <v>10987543</v>
      </c>
      <c r="AC493">
        <v>11023514</v>
      </c>
      <c r="AD493">
        <v>11061701</v>
      </c>
      <c r="AE493">
        <v>11103965</v>
      </c>
      <c r="AF493">
        <v>11148460</v>
      </c>
      <c r="AG493">
        <v>11192763</v>
      </c>
      <c r="AH493">
        <v>11237094</v>
      </c>
      <c r="AI493">
        <v>11282760</v>
      </c>
      <c r="AJ493">
        <v>11315508</v>
      </c>
      <c r="AK493">
        <v>11304000</v>
      </c>
    </row>
    <row r="494" spans="1:37" hidden="1">
      <c r="A494" t="s">
        <v>50</v>
      </c>
      <c r="B494" t="s">
        <v>1426</v>
      </c>
      <c r="C494" t="s">
        <v>4889</v>
      </c>
      <c r="D494" t="s">
        <v>4890</v>
      </c>
      <c r="E494" t="str">
        <f t="shared" si="7"/>
        <v>GRL.NY.GDP.DEFL.ZS</v>
      </c>
      <c r="F494">
        <v>46.7749224742564</v>
      </c>
      <c r="G494">
        <v>53.75692367228131</v>
      </c>
      <c r="H494">
        <v>60.754392587104022</v>
      </c>
      <c r="I494">
        <v>66.65797594737451</v>
      </c>
      <c r="J494">
        <v>72.571091653149082</v>
      </c>
      <c r="K494">
        <v>77.95852518847191</v>
      </c>
      <c r="L494">
        <v>81.177890545159869</v>
      </c>
      <c r="M494">
        <v>84.928899415505626</v>
      </c>
      <c r="N494">
        <v>90.322087317012759</v>
      </c>
      <c r="O494">
        <v>95.154192392755192</v>
      </c>
      <c r="P494">
        <v>100</v>
      </c>
      <c r="Q494">
        <v>103.22527495555762</v>
      </c>
      <c r="R494">
        <v>104.82080558198544</v>
      </c>
      <c r="S494">
        <v>105.91305599309173</v>
      </c>
      <c r="T494">
        <v>106.40912560310085</v>
      </c>
      <c r="U494">
        <v>108.5967596492218</v>
      </c>
      <c r="V494">
        <v>109.66111848757909</v>
      </c>
      <c r="W494">
        <v>110.20580910557365</v>
      </c>
      <c r="X494">
        <v>111.28409328407815</v>
      </c>
      <c r="Y494">
        <v>112.46421192853451</v>
      </c>
      <c r="Z494">
        <v>114.83731149610148</v>
      </c>
      <c r="AA494">
        <v>118.74437123573284</v>
      </c>
      <c r="AB494">
        <v>122.42910920869672</v>
      </c>
      <c r="AC494">
        <v>125.11922642793481</v>
      </c>
      <c r="AD494">
        <v>127.80810875477468</v>
      </c>
      <c r="AE494">
        <v>129.84172581038175</v>
      </c>
      <c r="AF494">
        <v>125.84636226235621</v>
      </c>
      <c r="AG494">
        <v>133.25559056999128</v>
      </c>
      <c r="AH494">
        <v>101.9648702671585</v>
      </c>
      <c r="AI494">
        <v>82.606596387122778</v>
      </c>
      <c r="AJ494" t="s">
        <v>1768</v>
      </c>
      <c r="AK494" t="s">
        <v>1768</v>
      </c>
    </row>
    <row r="495" spans="1:37" hidden="1">
      <c r="A495" t="s">
        <v>50</v>
      </c>
      <c r="B495" t="s">
        <v>1426</v>
      </c>
      <c r="C495" t="s">
        <v>4891</v>
      </c>
      <c r="D495" t="s">
        <v>4892</v>
      </c>
      <c r="E495" t="str">
        <f t="shared" si="7"/>
        <v>GRL.NY.GDP.MKTP.KD</v>
      </c>
      <c r="F495">
        <v>814911202.58206487</v>
      </c>
      <c r="G495">
        <v>820332649.25204909</v>
      </c>
      <c r="H495">
        <v>784076724.64652729</v>
      </c>
      <c r="I495">
        <v>811183957.99644971</v>
      </c>
      <c r="J495">
        <v>769167746.30406821</v>
      </c>
      <c r="K495">
        <v>797291500.90461433</v>
      </c>
      <c r="L495">
        <v>853877850.522578</v>
      </c>
      <c r="M495">
        <v>900976668.46806967</v>
      </c>
      <c r="N495">
        <v>951463890.58230233</v>
      </c>
      <c r="O495">
        <v>1014827048.537748</v>
      </c>
      <c r="P495">
        <v>895894062.21495974</v>
      </c>
      <c r="Q495">
        <v>894877540.96433747</v>
      </c>
      <c r="R495">
        <v>849134084.68634224</v>
      </c>
      <c r="S495">
        <v>806440192.16021395</v>
      </c>
      <c r="T495">
        <v>854216690.93945229</v>
      </c>
      <c r="U495">
        <v>886067690.12561226</v>
      </c>
      <c r="V495">
        <v>899621306.8005749</v>
      </c>
      <c r="W495">
        <v>912836083.05866194</v>
      </c>
      <c r="X495">
        <v>983653730.18533647</v>
      </c>
      <c r="Y495">
        <v>997207346.8602978</v>
      </c>
      <c r="Z495">
        <v>1068024993.9869722</v>
      </c>
      <c r="AA495">
        <v>1081578610.6619334</v>
      </c>
      <c r="AB495">
        <v>1071074557.7388377</v>
      </c>
      <c r="AC495">
        <v>1067008472.7363499</v>
      </c>
      <c r="AD495">
        <v>1095471067.7537687</v>
      </c>
      <c r="AE495">
        <v>1117156854.433707</v>
      </c>
      <c r="AF495">
        <v>1167082380.788888</v>
      </c>
      <c r="AG495">
        <v>1231424330.114536</v>
      </c>
      <c r="AH495">
        <v>1235683938.7385161</v>
      </c>
      <c r="AI495">
        <v>1168808893.340049</v>
      </c>
      <c r="AJ495" t="s">
        <v>1768</v>
      </c>
      <c r="AK495" t="s">
        <v>1768</v>
      </c>
    </row>
    <row r="496" spans="1:37" hidden="1">
      <c r="A496" t="s">
        <v>50</v>
      </c>
      <c r="B496" t="s">
        <v>1426</v>
      </c>
      <c r="C496" t="s">
        <v>4893</v>
      </c>
      <c r="D496" t="s">
        <v>4894</v>
      </c>
      <c r="E496" t="str">
        <f t="shared" si="7"/>
        <v>GRL.NY.GDP.MKTP.CD</v>
      </c>
      <c r="F496">
        <v>476051769.01394176</v>
      </c>
      <c r="G496">
        <v>435749013.87018508</v>
      </c>
      <c r="H496">
        <v>402403057.15125924</v>
      </c>
      <c r="I496">
        <v>416184086.23097003</v>
      </c>
      <c r="J496">
        <v>379371913.71595752</v>
      </c>
      <c r="K496">
        <v>412876395.82686925</v>
      </c>
      <c r="L496">
        <v>603016317.53630292</v>
      </c>
      <c r="M496">
        <v>787390447.32334483</v>
      </c>
      <c r="N496">
        <v>898607670.62441266</v>
      </c>
      <c r="O496">
        <v>929799902.19112396</v>
      </c>
      <c r="P496">
        <v>1018977225.444268</v>
      </c>
      <c r="Q496">
        <v>1016500016.2850541</v>
      </c>
      <c r="R496">
        <v>1037916105.2329311</v>
      </c>
      <c r="S496">
        <v>927214127.93431723</v>
      </c>
      <c r="T496">
        <v>1005887592.0353863</v>
      </c>
      <c r="U496">
        <v>1208953358.9970896</v>
      </c>
      <c r="V496">
        <v>1197515637.9205232</v>
      </c>
      <c r="W496">
        <v>1072154406.7890489</v>
      </c>
      <c r="X496">
        <v>1149858126.9574695</v>
      </c>
      <c r="Y496">
        <v>1131555107.0490694</v>
      </c>
      <c r="Z496">
        <v>1068024993.9869722</v>
      </c>
      <c r="AA496">
        <v>1086170638.7290123</v>
      </c>
      <c r="AB496">
        <v>1169136691.3537185</v>
      </c>
      <c r="AC496">
        <v>1426452030.1047113</v>
      </c>
      <c r="AD496">
        <v>1644951892.1815119</v>
      </c>
      <c r="AE496">
        <v>1702543476.5570936</v>
      </c>
      <c r="AF496">
        <v>1738432116.4372764</v>
      </c>
      <c r="AG496">
        <v>2121759848.4241967</v>
      </c>
      <c r="AH496">
        <v>1739579593.5667284</v>
      </c>
      <c r="AI496">
        <v>1267711816.1242578</v>
      </c>
      <c r="AJ496" t="s">
        <v>1768</v>
      </c>
      <c r="AK496" t="s">
        <v>1768</v>
      </c>
    </row>
    <row r="497" spans="1:37">
      <c r="A497" t="s">
        <v>50</v>
      </c>
      <c r="B497" t="s">
        <v>1426</v>
      </c>
      <c r="C497" t="s">
        <v>4895</v>
      </c>
      <c r="D497" t="s">
        <v>4896</v>
      </c>
      <c r="E497" t="str">
        <f t="shared" si="7"/>
        <v>GRL.SL.TLF.TERT.ZS</v>
      </c>
      <c r="F497" t="s">
        <v>1768</v>
      </c>
      <c r="G497" t="s">
        <v>1768</v>
      </c>
      <c r="H497" t="s">
        <v>1768</v>
      </c>
      <c r="I497" t="s">
        <v>1768</v>
      </c>
      <c r="J497" t="s">
        <v>1768</v>
      </c>
      <c r="K497" t="s">
        <v>1768</v>
      </c>
      <c r="L497" t="s">
        <v>1768</v>
      </c>
      <c r="M497" t="s">
        <v>1768</v>
      </c>
      <c r="N497" t="s">
        <v>1768</v>
      </c>
      <c r="O497" t="s">
        <v>1768</v>
      </c>
      <c r="P497" t="s">
        <v>1768</v>
      </c>
      <c r="Q497" t="s">
        <v>1768</v>
      </c>
      <c r="R497" t="s">
        <v>1768</v>
      </c>
      <c r="S497" t="s">
        <v>1768</v>
      </c>
      <c r="T497" t="s">
        <v>1768</v>
      </c>
      <c r="U497" t="s">
        <v>1768</v>
      </c>
      <c r="V497" t="s">
        <v>1768</v>
      </c>
      <c r="W497" t="s">
        <v>1768</v>
      </c>
      <c r="X497" t="s">
        <v>1768</v>
      </c>
      <c r="Y497" t="s">
        <v>1768</v>
      </c>
      <c r="Z497" t="s">
        <v>1768</v>
      </c>
      <c r="AA497" t="s">
        <v>1768</v>
      </c>
      <c r="AB497" t="s">
        <v>1768</v>
      </c>
      <c r="AC497" t="s">
        <v>1768</v>
      </c>
      <c r="AD497" t="s">
        <v>1768</v>
      </c>
      <c r="AE497" t="s">
        <v>1768</v>
      </c>
      <c r="AF497" t="s">
        <v>1768</v>
      </c>
      <c r="AG497" t="s">
        <v>1768</v>
      </c>
      <c r="AH497" t="s">
        <v>1768</v>
      </c>
      <c r="AI497" t="s">
        <v>1768</v>
      </c>
      <c r="AJ497" t="s">
        <v>1768</v>
      </c>
      <c r="AK497" t="s">
        <v>1768</v>
      </c>
    </row>
    <row r="498" spans="1:37" hidden="1">
      <c r="A498" t="s">
        <v>50</v>
      </c>
      <c r="B498" t="s">
        <v>1426</v>
      </c>
      <c r="C498" t="s">
        <v>4897</v>
      </c>
      <c r="D498" t="s">
        <v>4898</v>
      </c>
      <c r="E498" t="str">
        <f t="shared" si="7"/>
        <v>GRL.SP.DYN.LE00.IN</v>
      </c>
      <c r="F498" t="s">
        <v>1768</v>
      </c>
      <c r="G498" t="s">
        <v>1768</v>
      </c>
      <c r="H498" t="s">
        <v>1768</v>
      </c>
      <c r="I498" t="s">
        <v>1768</v>
      </c>
      <c r="J498" t="s">
        <v>1768</v>
      </c>
      <c r="K498" t="s">
        <v>1768</v>
      </c>
      <c r="L498" t="s">
        <v>1768</v>
      </c>
      <c r="M498" t="s">
        <v>1768</v>
      </c>
      <c r="N498" t="s">
        <v>1768</v>
      </c>
      <c r="O498" t="s">
        <v>1768</v>
      </c>
      <c r="P498" t="s">
        <v>1768</v>
      </c>
      <c r="Q498" t="s">
        <v>1768</v>
      </c>
      <c r="R498">
        <v>65.341463414634148</v>
      </c>
      <c r="S498" t="s">
        <v>1768</v>
      </c>
      <c r="T498" t="s">
        <v>1768</v>
      </c>
      <c r="U498" t="s">
        <v>1768</v>
      </c>
      <c r="V498" t="s">
        <v>1768</v>
      </c>
      <c r="W498">
        <v>65.285365853658547</v>
      </c>
      <c r="X498">
        <v>65.336585365853665</v>
      </c>
      <c r="Y498">
        <v>65.439024390243915</v>
      </c>
      <c r="Z498">
        <v>65.926829268292693</v>
      </c>
      <c r="AA498">
        <v>66.926829268292678</v>
      </c>
      <c r="AB498">
        <v>68.863414634146352</v>
      </c>
      <c r="AC498" t="s">
        <v>1768</v>
      </c>
      <c r="AD498" t="s">
        <v>1768</v>
      </c>
      <c r="AE498" t="s">
        <v>1768</v>
      </c>
      <c r="AF498" t="s">
        <v>1768</v>
      </c>
      <c r="AG498">
        <v>68.439024390243915</v>
      </c>
      <c r="AH498">
        <v>68.354146341463419</v>
      </c>
      <c r="AI498" t="s">
        <v>1768</v>
      </c>
      <c r="AJ498" t="s">
        <v>1768</v>
      </c>
      <c r="AK498" t="s">
        <v>1768</v>
      </c>
    </row>
    <row r="499" spans="1:37" hidden="1">
      <c r="A499" t="s">
        <v>50</v>
      </c>
      <c r="B499" t="s">
        <v>1426</v>
      </c>
      <c r="C499" t="s">
        <v>1688</v>
      </c>
      <c r="D499" t="s">
        <v>1689</v>
      </c>
      <c r="E499" t="str">
        <f t="shared" si="7"/>
        <v>GRL.SP.POP.TOTL</v>
      </c>
      <c r="F499">
        <v>50200</v>
      </c>
      <c r="G499">
        <v>51000</v>
      </c>
      <c r="H499">
        <v>51500</v>
      </c>
      <c r="I499">
        <v>52100</v>
      </c>
      <c r="J499">
        <v>52700</v>
      </c>
      <c r="K499">
        <v>53200</v>
      </c>
      <c r="L499">
        <v>53500</v>
      </c>
      <c r="M499">
        <v>54100</v>
      </c>
      <c r="N499">
        <v>54800</v>
      </c>
      <c r="O499">
        <v>55300</v>
      </c>
      <c r="P499">
        <v>55600</v>
      </c>
      <c r="Q499">
        <v>55500</v>
      </c>
      <c r="R499">
        <v>55300</v>
      </c>
      <c r="S499">
        <v>55200</v>
      </c>
      <c r="T499">
        <v>55500</v>
      </c>
      <c r="U499">
        <v>55800</v>
      </c>
      <c r="V499">
        <v>55900</v>
      </c>
      <c r="W499">
        <v>56000</v>
      </c>
      <c r="X499">
        <v>56100</v>
      </c>
      <c r="Y499">
        <v>56100</v>
      </c>
      <c r="Z499">
        <v>56200</v>
      </c>
      <c r="AA499">
        <v>56350</v>
      </c>
      <c r="AB499">
        <v>56609</v>
      </c>
      <c r="AC499">
        <v>56765</v>
      </c>
      <c r="AD499">
        <v>56911</v>
      </c>
      <c r="AE499">
        <v>56935</v>
      </c>
      <c r="AF499">
        <v>56774</v>
      </c>
      <c r="AG499">
        <v>56555</v>
      </c>
      <c r="AH499">
        <v>56328</v>
      </c>
      <c r="AI499">
        <v>56323</v>
      </c>
      <c r="AJ499">
        <v>56533</v>
      </c>
      <c r="AK499">
        <v>56744</v>
      </c>
    </row>
    <row r="500" spans="1:37" hidden="1">
      <c r="A500" t="s">
        <v>4250</v>
      </c>
      <c r="B500" t="s">
        <v>1427</v>
      </c>
      <c r="C500" t="s">
        <v>4889</v>
      </c>
      <c r="D500" t="s">
        <v>4890</v>
      </c>
      <c r="E500" t="str">
        <f t="shared" si="7"/>
        <v>GRD.NY.GDP.DEFL.ZS</v>
      </c>
      <c r="F500">
        <v>33.600112754871169</v>
      </c>
      <c r="G500">
        <v>35.019158156342932</v>
      </c>
      <c r="H500">
        <v>36.162876254626511</v>
      </c>
      <c r="I500">
        <v>37.341656759932818</v>
      </c>
      <c r="J500">
        <v>38.766328287365212</v>
      </c>
      <c r="K500">
        <v>41.767812837217541</v>
      </c>
      <c r="L500">
        <v>43.339698361101178</v>
      </c>
      <c r="M500">
        <v>45.278749484867006</v>
      </c>
      <c r="N500">
        <v>48.307772746682431</v>
      </c>
      <c r="O500">
        <v>52.584377844761455</v>
      </c>
      <c r="P500">
        <v>51.863181384176826</v>
      </c>
      <c r="Q500">
        <v>55.400002335433172</v>
      </c>
      <c r="R500">
        <v>57.714071188298156</v>
      </c>
      <c r="S500">
        <v>59.123953977706975</v>
      </c>
      <c r="T500">
        <v>60.187995209405265</v>
      </c>
      <c r="U500">
        <v>61.974297688870038</v>
      </c>
      <c r="V500">
        <v>63.514477101165269</v>
      </c>
      <c r="W500">
        <v>62.836296162914159</v>
      </c>
      <c r="X500">
        <v>65.916342807039754</v>
      </c>
      <c r="Y500">
        <v>66.704581294425097</v>
      </c>
      <c r="Z500">
        <v>81.094296707969448</v>
      </c>
      <c r="AA500">
        <v>84.331068414735498</v>
      </c>
      <c r="AB500">
        <v>85.866178732876421</v>
      </c>
      <c r="AC500">
        <v>86.34772644326587</v>
      </c>
      <c r="AD500">
        <v>93.072610993085689</v>
      </c>
      <c r="AE500">
        <v>97.563818749698399</v>
      </c>
      <c r="AF500">
        <v>99.99993353843422</v>
      </c>
      <c r="AG500">
        <v>102.5270177699398</v>
      </c>
      <c r="AH500">
        <v>109.85886831535629</v>
      </c>
      <c r="AI500">
        <v>108.5200212456986</v>
      </c>
      <c r="AJ500">
        <v>111.06113220256357</v>
      </c>
      <c r="AK500">
        <v>114.38821147342924</v>
      </c>
    </row>
    <row r="501" spans="1:37" hidden="1">
      <c r="A501" t="s">
        <v>4250</v>
      </c>
      <c r="B501" t="s">
        <v>1427</v>
      </c>
      <c r="C501" t="s">
        <v>4891</v>
      </c>
      <c r="D501" t="s">
        <v>4892</v>
      </c>
      <c r="E501" t="str">
        <f t="shared" si="7"/>
        <v>GRD.NY.GDP.MKTP.KD</v>
      </c>
      <c r="F501">
        <v>201805408.55596614</v>
      </c>
      <c r="G501">
        <v>203525381.02706876</v>
      </c>
      <c r="H501">
        <v>213549930.31566611</v>
      </c>
      <c r="I501">
        <v>219798608.9090988</v>
      </c>
      <c r="J501">
        <v>230315399.59727192</v>
      </c>
      <c r="K501">
        <v>248928265.93636245</v>
      </c>
      <c r="L501">
        <v>269463805.46293843</v>
      </c>
      <c r="M501">
        <v>299508469.60954762</v>
      </c>
      <c r="N501">
        <v>309776248.63873047</v>
      </c>
      <c r="O501">
        <v>328586015.24400932</v>
      </c>
      <c r="P501">
        <v>345669990.39620125</v>
      </c>
      <c r="Q501">
        <v>353609713.33692282</v>
      </c>
      <c r="R501">
        <v>352561518.24458021</v>
      </c>
      <c r="S501">
        <v>343255075.80914003</v>
      </c>
      <c r="T501">
        <v>352706288.58617669</v>
      </c>
      <c r="U501">
        <v>361537835.37725538</v>
      </c>
      <c r="V501">
        <v>376206895.94238615</v>
      </c>
      <c r="W501">
        <v>393545720.26734245</v>
      </c>
      <c r="X501">
        <v>419291120.38062644</v>
      </c>
      <c r="Y501">
        <v>461524207.51292527</v>
      </c>
      <c r="Z501">
        <v>519752999.70971984</v>
      </c>
      <c r="AA501">
        <v>499420151.63363183</v>
      </c>
      <c r="AB501">
        <v>510116469.03509426</v>
      </c>
      <c r="AC501">
        <v>553191297.85592687</v>
      </c>
      <c r="AD501">
        <v>517390196.51546079</v>
      </c>
      <c r="AE501">
        <v>579680174.84254801</v>
      </c>
      <c r="AF501">
        <v>568497397.95991457</v>
      </c>
      <c r="AG501">
        <v>604222784.92714608</v>
      </c>
      <c r="AH501">
        <v>614414707.20959496</v>
      </c>
      <c r="AI501">
        <v>579518270.55954993</v>
      </c>
      <c r="AJ501">
        <v>572168317.37696338</v>
      </c>
      <c r="AK501">
        <v>578532803.58319533</v>
      </c>
    </row>
    <row r="502" spans="1:37" hidden="1">
      <c r="A502" t="s">
        <v>4250</v>
      </c>
      <c r="B502" t="s">
        <v>1427</v>
      </c>
      <c r="C502" t="s">
        <v>4893</v>
      </c>
      <c r="D502" t="s">
        <v>4894</v>
      </c>
      <c r="E502" t="str">
        <f t="shared" si="7"/>
        <v>GRD.NY.GDP.MKTP.CD</v>
      </c>
      <c r="F502">
        <v>83614813.338123947</v>
      </c>
      <c r="G502">
        <v>87888887.336715162</v>
      </c>
      <c r="H502">
        <v>95229627.947813734</v>
      </c>
      <c r="I502">
        <v>101211115.24958427</v>
      </c>
      <c r="J502">
        <v>110100003.98148972</v>
      </c>
      <c r="K502">
        <v>128211102.92089544</v>
      </c>
      <c r="L502">
        <v>144011114.49370903</v>
      </c>
      <c r="M502">
        <v>167229626.67624789</v>
      </c>
      <c r="N502">
        <v>184533330.07435718</v>
      </c>
      <c r="O502">
        <v>213066662.9037737</v>
      </c>
      <c r="P502">
        <v>221070360.54020107</v>
      </c>
      <c r="Q502">
        <v>241570366.10408384</v>
      </c>
      <c r="R502">
        <v>250914816.30942526</v>
      </c>
      <c r="S502">
        <v>250259242.98766977</v>
      </c>
      <c r="T502">
        <v>261777773.15461555</v>
      </c>
      <c r="U502">
        <v>276296291.41672778</v>
      </c>
      <c r="V502">
        <v>294651846.64811254</v>
      </c>
      <c r="W502">
        <v>304940747.20714474</v>
      </c>
      <c r="X502">
        <v>340814808.7958082</v>
      </c>
      <c r="Y502">
        <v>379629397.7399475</v>
      </c>
      <c r="Z502">
        <v>519752999.70971984</v>
      </c>
      <c r="AA502">
        <v>519353847.12417656</v>
      </c>
      <c r="AB502">
        <v>540133568.97941566</v>
      </c>
      <c r="AC502">
        <v>589027993.30109417</v>
      </c>
      <c r="AD502">
        <v>593813109.51288223</v>
      </c>
      <c r="AE502">
        <v>697408002.86851561</v>
      </c>
      <c r="AF502">
        <v>701032061.69340134</v>
      </c>
      <c r="AG502">
        <v>763915129.94205439</v>
      </c>
      <c r="AH502">
        <v>832350820.59381962</v>
      </c>
      <c r="AI502">
        <v>775508729.79224515</v>
      </c>
      <c r="AJ502">
        <v>783602099.25929809</v>
      </c>
      <c r="AK502">
        <v>816054092.17497933</v>
      </c>
    </row>
    <row r="503" spans="1:37">
      <c r="A503" t="s">
        <v>4250</v>
      </c>
      <c r="B503" t="s">
        <v>1427</v>
      </c>
      <c r="C503" t="s">
        <v>4895</v>
      </c>
      <c r="D503" t="s">
        <v>4896</v>
      </c>
      <c r="E503" t="str">
        <f t="shared" si="7"/>
        <v>GRD.SL.TLF.TERT.ZS</v>
      </c>
      <c r="F503" t="s">
        <v>1768</v>
      </c>
      <c r="G503" t="s">
        <v>1768</v>
      </c>
      <c r="H503" t="s">
        <v>1768</v>
      </c>
      <c r="I503" t="s">
        <v>1768</v>
      </c>
      <c r="J503" t="s">
        <v>1768</v>
      </c>
      <c r="K503" t="s">
        <v>1768</v>
      </c>
      <c r="L503" t="s">
        <v>1768</v>
      </c>
      <c r="M503" t="s">
        <v>1768</v>
      </c>
      <c r="N503" t="s">
        <v>1768</v>
      </c>
      <c r="O503" t="s">
        <v>1768</v>
      </c>
      <c r="P503" t="s">
        <v>1768</v>
      </c>
      <c r="Q503" t="s">
        <v>1768</v>
      </c>
      <c r="R503" t="s">
        <v>1768</v>
      </c>
      <c r="S503" t="s">
        <v>1768</v>
      </c>
      <c r="T503" t="s">
        <v>1768</v>
      </c>
      <c r="U503" t="s">
        <v>1768</v>
      </c>
      <c r="V503" t="s">
        <v>1768</v>
      </c>
      <c r="W503" t="s">
        <v>1768</v>
      </c>
      <c r="X503" t="s">
        <v>1768</v>
      </c>
      <c r="Y503" t="s">
        <v>1768</v>
      </c>
      <c r="Z503" t="s">
        <v>1768</v>
      </c>
      <c r="AA503" t="s">
        <v>1768</v>
      </c>
      <c r="AB503" t="s">
        <v>1768</v>
      </c>
      <c r="AC503" t="s">
        <v>1768</v>
      </c>
      <c r="AD503" t="s">
        <v>1768</v>
      </c>
      <c r="AE503" t="s">
        <v>1768</v>
      </c>
      <c r="AF503" t="s">
        <v>1768</v>
      </c>
      <c r="AG503" t="s">
        <v>1768</v>
      </c>
      <c r="AH503" t="s">
        <v>1768</v>
      </c>
      <c r="AI503" t="s">
        <v>1768</v>
      </c>
      <c r="AJ503" t="s">
        <v>1768</v>
      </c>
      <c r="AK503" t="s">
        <v>1768</v>
      </c>
    </row>
    <row r="504" spans="1:37" hidden="1">
      <c r="A504" t="s">
        <v>4250</v>
      </c>
      <c r="B504" t="s">
        <v>1427</v>
      </c>
      <c r="C504" t="s">
        <v>4897</v>
      </c>
      <c r="D504" t="s">
        <v>4898</v>
      </c>
      <c r="E504" t="str">
        <f t="shared" si="7"/>
        <v>GRD.SP.DYN.LE00.IN</v>
      </c>
      <c r="F504">
        <v>65.009317073170735</v>
      </c>
      <c r="G504">
        <v>65.125317073170748</v>
      </c>
      <c r="H504">
        <v>65.27917073170731</v>
      </c>
      <c r="I504">
        <v>65.48336585365854</v>
      </c>
      <c r="J504">
        <v>65.746780487804884</v>
      </c>
      <c r="K504">
        <v>66.087170731707332</v>
      </c>
      <c r="L504">
        <v>66.517195121951232</v>
      </c>
      <c r="M504">
        <v>67.034146341463426</v>
      </c>
      <c r="N504">
        <v>67.621414634146348</v>
      </c>
      <c r="O504">
        <v>68.262073170731711</v>
      </c>
      <c r="P504">
        <v>68.927365853658557</v>
      </c>
      <c r="Q504">
        <v>69.583195121951235</v>
      </c>
      <c r="R504">
        <v>70.201926829268302</v>
      </c>
      <c r="S504">
        <v>70.764292682926836</v>
      </c>
      <c r="T504">
        <v>71.258317073170744</v>
      </c>
      <c r="U504">
        <v>71.685365853658539</v>
      </c>
      <c r="V504">
        <v>72.059682926829282</v>
      </c>
      <c r="W504">
        <v>72.405878048780494</v>
      </c>
      <c r="X504">
        <v>72.74368292682928</v>
      </c>
      <c r="Y504">
        <v>73.077463414634167</v>
      </c>
      <c r="Z504">
        <v>73.407707317073175</v>
      </c>
      <c r="AA504">
        <v>73.727000000000018</v>
      </c>
      <c r="AB504">
        <v>74.026512195121953</v>
      </c>
      <c r="AC504">
        <v>74.298951219512219</v>
      </c>
      <c r="AD504">
        <v>74.544341463414639</v>
      </c>
      <c r="AE504">
        <v>74.764268292682928</v>
      </c>
      <c r="AF504">
        <v>74.962756097560984</v>
      </c>
      <c r="AG504">
        <v>75.146756097560981</v>
      </c>
      <c r="AH504">
        <v>75.321780487804887</v>
      </c>
      <c r="AI504">
        <v>75.492341463414633</v>
      </c>
      <c r="AJ504">
        <v>75.660439024390257</v>
      </c>
      <c r="AK504" t="s">
        <v>1768</v>
      </c>
    </row>
    <row r="505" spans="1:37" hidden="1">
      <c r="A505" t="s">
        <v>4250</v>
      </c>
      <c r="B505" t="s">
        <v>1427</v>
      </c>
      <c r="C505" t="s">
        <v>1688</v>
      </c>
      <c r="D505" t="s">
        <v>1689</v>
      </c>
      <c r="E505" t="str">
        <f t="shared" si="7"/>
        <v>GRD.SP.POP.TOTL</v>
      </c>
      <c r="F505">
        <v>88936</v>
      </c>
      <c r="G505">
        <v>90504</v>
      </c>
      <c r="H505">
        <v>93015</v>
      </c>
      <c r="I505">
        <v>95903</v>
      </c>
      <c r="J505">
        <v>98359</v>
      </c>
      <c r="K505">
        <v>99824</v>
      </c>
      <c r="L505">
        <v>100062</v>
      </c>
      <c r="M505">
        <v>99296</v>
      </c>
      <c r="N505">
        <v>97978</v>
      </c>
      <c r="O505">
        <v>96785</v>
      </c>
      <c r="P505">
        <v>96200</v>
      </c>
      <c r="Q505">
        <v>96368</v>
      </c>
      <c r="R505">
        <v>97113</v>
      </c>
      <c r="S505">
        <v>98212</v>
      </c>
      <c r="T505">
        <v>99313</v>
      </c>
      <c r="U505">
        <v>100163</v>
      </c>
      <c r="V505">
        <v>100707</v>
      </c>
      <c r="W505">
        <v>101039</v>
      </c>
      <c r="X505">
        <v>101219</v>
      </c>
      <c r="Y505">
        <v>101354</v>
      </c>
      <c r="Z505">
        <v>101522</v>
      </c>
      <c r="AA505">
        <v>101731</v>
      </c>
      <c r="AB505">
        <v>101954</v>
      </c>
      <c r="AC505">
        <v>102195</v>
      </c>
      <c r="AD505">
        <v>102455</v>
      </c>
      <c r="AE505">
        <v>102734</v>
      </c>
      <c r="AF505">
        <v>103037</v>
      </c>
      <c r="AG505">
        <v>103368</v>
      </c>
      <c r="AH505">
        <v>103723</v>
      </c>
      <c r="AI505">
        <v>104097</v>
      </c>
      <c r="AJ505">
        <v>104487</v>
      </c>
      <c r="AK505">
        <v>104890</v>
      </c>
    </row>
    <row r="506" spans="1:37" hidden="1">
      <c r="A506" t="s">
        <v>1428</v>
      </c>
      <c r="B506" t="s">
        <v>1429</v>
      </c>
      <c r="C506" t="s">
        <v>4889</v>
      </c>
      <c r="D506" t="s">
        <v>4890</v>
      </c>
      <c r="E506" t="str">
        <f t="shared" si="7"/>
        <v>GUM.NY.GDP.DEFL.ZS</v>
      </c>
      <c r="F506" t="s">
        <v>1768</v>
      </c>
      <c r="G506" t="s">
        <v>1768</v>
      </c>
      <c r="H506" t="s">
        <v>1768</v>
      </c>
      <c r="I506" t="s">
        <v>1768</v>
      </c>
      <c r="J506" t="s">
        <v>1768</v>
      </c>
      <c r="K506" t="s">
        <v>1768</v>
      </c>
      <c r="L506" t="s">
        <v>1768</v>
      </c>
      <c r="M506" t="s">
        <v>1768</v>
      </c>
      <c r="N506" t="s">
        <v>1768</v>
      </c>
      <c r="O506" t="s">
        <v>1768</v>
      </c>
      <c r="P506" t="s">
        <v>1768</v>
      </c>
      <c r="Q506" t="s">
        <v>1768</v>
      </c>
      <c r="R506" t="s">
        <v>1768</v>
      </c>
      <c r="S506" t="s">
        <v>1768</v>
      </c>
      <c r="T506" t="s">
        <v>1768</v>
      </c>
      <c r="U506" t="s">
        <v>1768</v>
      </c>
      <c r="V506" t="s">
        <v>1768</v>
      </c>
      <c r="W506" t="s">
        <v>1768</v>
      </c>
      <c r="X506" t="s">
        <v>1768</v>
      </c>
      <c r="Y506" t="s">
        <v>1768</v>
      </c>
      <c r="Z506" t="s">
        <v>1768</v>
      </c>
      <c r="AA506" t="s">
        <v>1768</v>
      </c>
      <c r="AB506" t="s">
        <v>1768</v>
      </c>
      <c r="AC506" t="s">
        <v>1768</v>
      </c>
      <c r="AD506" t="s">
        <v>1768</v>
      </c>
      <c r="AE506" t="s">
        <v>1768</v>
      </c>
      <c r="AF506" t="s">
        <v>1768</v>
      </c>
      <c r="AG506" t="s">
        <v>1768</v>
      </c>
      <c r="AH506" t="s">
        <v>1768</v>
      </c>
      <c r="AI506" t="s">
        <v>1768</v>
      </c>
      <c r="AJ506" t="s">
        <v>1768</v>
      </c>
      <c r="AK506" t="s">
        <v>1768</v>
      </c>
    </row>
    <row r="507" spans="1:37" hidden="1">
      <c r="A507" t="s">
        <v>1428</v>
      </c>
      <c r="B507" t="s">
        <v>1429</v>
      </c>
      <c r="C507" t="s">
        <v>4891</v>
      </c>
      <c r="D507" t="s">
        <v>4892</v>
      </c>
      <c r="E507" t="str">
        <f t="shared" si="7"/>
        <v>GUM.NY.GDP.MKTP.KD</v>
      </c>
      <c r="F507" t="s">
        <v>1768</v>
      </c>
      <c r="G507" t="s">
        <v>1768</v>
      </c>
      <c r="H507" t="s">
        <v>1768</v>
      </c>
      <c r="I507" t="s">
        <v>1768</v>
      </c>
      <c r="J507" t="s">
        <v>1768</v>
      </c>
      <c r="K507" t="s">
        <v>1768</v>
      </c>
      <c r="L507" t="s">
        <v>1768</v>
      </c>
      <c r="M507" t="s">
        <v>1768</v>
      </c>
      <c r="N507" t="s">
        <v>1768</v>
      </c>
      <c r="O507" t="s">
        <v>1768</v>
      </c>
      <c r="P507" t="s">
        <v>1768</v>
      </c>
      <c r="Q507" t="s">
        <v>1768</v>
      </c>
      <c r="R507" t="s">
        <v>1768</v>
      </c>
      <c r="S507" t="s">
        <v>1768</v>
      </c>
      <c r="T507" t="s">
        <v>1768</v>
      </c>
      <c r="U507" t="s">
        <v>1768</v>
      </c>
      <c r="V507" t="s">
        <v>1768</v>
      </c>
      <c r="W507" t="s">
        <v>1768</v>
      </c>
      <c r="X507" t="s">
        <v>1768</v>
      </c>
      <c r="Y507" t="s">
        <v>1768</v>
      </c>
      <c r="Z507" t="s">
        <v>1768</v>
      </c>
      <c r="AA507" t="s">
        <v>1768</v>
      </c>
      <c r="AB507" t="s">
        <v>1768</v>
      </c>
      <c r="AC507" t="s">
        <v>1768</v>
      </c>
      <c r="AD507" t="s">
        <v>1768</v>
      </c>
      <c r="AE507" t="s">
        <v>1768</v>
      </c>
      <c r="AF507" t="s">
        <v>1768</v>
      </c>
      <c r="AG507" t="s">
        <v>1768</v>
      </c>
      <c r="AH507" t="s">
        <v>1768</v>
      </c>
      <c r="AI507" t="s">
        <v>1768</v>
      </c>
      <c r="AJ507" t="s">
        <v>1768</v>
      </c>
      <c r="AK507" t="s">
        <v>1768</v>
      </c>
    </row>
    <row r="508" spans="1:37" hidden="1">
      <c r="A508" t="s">
        <v>1428</v>
      </c>
      <c r="B508" t="s">
        <v>1429</v>
      </c>
      <c r="C508" t="s">
        <v>4893</v>
      </c>
      <c r="D508" t="s">
        <v>4894</v>
      </c>
      <c r="E508" t="str">
        <f t="shared" si="7"/>
        <v>GUM.NY.GDP.MKTP.CD</v>
      </c>
      <c r="F508" t="s">
        <v>1768</v>
      </c>
      <c r="G508" t="s">
        <v>1768</v>
      </c>
      <c r="H508" t="s">
        <v>1768</v>
      </c>
      <c r="I508" t="s">
        <v>1768</v>
      </c>
      <c r="J508" t="s">
        <v>1768</v>
      </c>
      <c r="K508" t="s">
        <v>1768</v>
      </c>
      <c r="L508" t="s">
        <v>1768</v>
      </c>
      <c r="M508" t="s">
        <v>1768</v>
      </c>
      <c r="N508" t="s">
        <v>1768</v>
      </c>
      <c r="O508" t="s">
        <v>1768</v>
      </c>
      <c r="P508" t="s">
        <v>1768</v>
      </c>
      <c r="Q508" t="s">
        <v>1768</v>
      </c>
      <c r="R508" t="s">
        <v>1768</v>
      </c>
      <c r="S508" t="s">
        <v>1768</v>
      </c>
      <c r="T508" t="s">
        <v>1768</v>
      </c>
      <c r="U508" t="s">
        <v>1768</v>
      </c>
      <c r="V508" t="s">
        <v>1768</v>
      </c>
      <c r="W508" t="s">
        <v>1768</v>
      </c>
      <c r="X508" t="s">
        <v>1768</v>
      </c>
      <c r="Y508" t="s">
        <v>1768</v>
      </c>
      <c r="Z508" t="s">
        <v>1768</v>
      </c>
      <c r="AA508" t="s">
        <v>1768</v>
      </c>
      <c r="AB508" t="s">
        <v>1768</v>
      </c>
      <c r="AC508" t="s">
        <v>1768</v>
      </c>
      <c r="AD508" t="s">
        <v>1768</v>
      </c>
      <c r="AE508" t="s">
        <v>1768</v>
      </c>
      <c r="AF508" t="s">
        <v>1768</v>
      </c>
      <c r="AG508" t="s">
        <v>1768</v>
      </c>
      <c r="AH508" t="s">
        <v>1768</v>
      </c>
      <c r="AI508" t="s">
        <v>1768</v>
      </c>
      <c r="AJ508" t="s">
        <v>1768</v>
      </c>
      <c r="AK508" t="s">
        <v>1768</v>
      </c>
    </row>
    <row r="509" spans="1:37">
      <c r="A509" t="s">
        <v>1428</v>
      </c>
      <c r="B509" t="s">
        <v>1429</v>
      </c>
      <c r="C509" t="s">
        <v>4895</v>
      </c>
      <c r="D509" t="s">
        <v>4896</v>
      </c>
      <c r="E509" t="str">
        <f t="shared" si="7"/>
        <v>GUM.SL.TLF.TERT.ZS</v>
      </c>
      <c r="F509" t="s">
        <v>1768</v>
      </c>
      <c r="G509" t="s">
        <v>1768</v>
      </c>
      <c r="H509" t="s">
        <v>1768</v>
      </c>
      <c r="I509" t="s">
        <v>1768</v>
      </c>
      <c r="J509" t="s">
        <v>1768</v>
      </c>
      <c r="K509" t="s">
        <v>1768</v>
      </c>
      <c r="L509" t="s">
        <v>1768</v>
      </c>
      <c r="M509" t="s">
        <v>1768</v>
      </c>
      <c r="N509" t="s">
        <v>1768</v>
      </c>
      <c r="O509" t="s">
        <v>1768</v>
      </c>
      <c r="P509" t="s">
        <v>1768</v>
      </c>
      <c r="Q509" t="s">
        <v>1768</v>
      </c>
      <c r="R509" t="s">
        <v>1768</v>
      </c>
      <c r="S509" t="s">
        <v>1768</v>
      </c>
      <c r="T509" t="s">
        <v>1768</v>
      </c>
      <c r="U509" t="s">
        <v>1768</v>
      </c>
      <c r="V509" t="s">
        <v>1768</v>
      </c>
      <c r="W509" t="s">
        <v>1768</v>
      </c>
      <c r="X509" t="s">
        <v>1768</v>
      </c>
      <c r="Y509" t="s">
        <v>1768</v>
      </c>
      <c r="Z509" t="s">
        <v>1768</v>
      </c>
      <c r="AA509" t="s">
        <v>1768</v>
      </c>
      <c r="AB509" t="s">
        <v>1768</v>
      </c>
      <c r="AC509" t="s">
        <v>1768</v>
      </c>
      <c r="AD509" t="s">
        <v>1768</v>
      </c>
      <c r="AE509" t="s">
        <v>1768</v>
      </c>
      <c r="AF509" t="s">
        <v>1768</v>
      </c>
      <c r="AG509" t="s">
        <v>1768</v>
      </c>
      <c r="AH509" t="s">
        <v>1768</v>
      </c>
      <c r="AI509" t="s">
        <v>1768</v>
      </c>
      <c r="AJ509" t="s">
        <v>1768</v>
      </c>
      <c r="AK509" t="s">
        <v>1768</v>
      </c>
    </row>
    <row r="510" spans="1:37" hidden="1">
      <c r="A510" t="s">
        <v>1428</v>
      </c>
      <c r="B510" t="s">
        <v>1429</v>
      </c>
      <c r="C510" t="s">
        <v>4897</v>
      </c>
      <c r="D510" t="s">
        <v>4898</v>
      </c>
      <c r="E510" t="str">
        <f t="shared" si="7"/>
        <v>GUM.SP.DYN.LE00.IN</v>
      </c>
      <c r="F510">
        <v>69.390536585365865</v>
      </c>
      <c r="G510">
        <v>69.686536585365872</v>
      </c>
      <c r="H510">
        <v>69.975536585365859</v>
      </c>
      <c r="I510">
        <v>70.25853658536586</v>
      </c>
      <c r="J510">
        <v>70.535536585365861</v>
      </c>
      <c r="K510">
        <v>70.807536585365881</v>
      </c>
      <c r="L510">
        <v>71.075536585365853</v>
      </c>
      <c r="M510">
        <v>71.337536585365868</v>
      </c>
      <c r="N510">
        <v>71.593536585365854</v>
      </c>
      <c r="O510">
        <v>71.843536585365854</v>
      </c>
      <c r="P510">
        <v>72.085536585365858</v>
      </c>
      <c r="Q510">
        <v>72.320048780487809</v>
      </c>
      <c r="R510">
        <v>72.546048780487808</v>
      </c>
      <c r="S510">
        <v>72.762560975609759</v>
      </c>
      <c r="T510">
        <v>72.971560975609762</v>
      </c>
      <c r="U510">
        <v>73.175073170731721</v>
      </c>
      <c r="V510">
        <v>73.374560975609768</v>
      </c>
      <c r="W510">
        <v>73.572536585365867</v>
      </c>
      <c r="X510">
        <v>73.77</v>
      </c>
      <c r="Y510">
        <v>73.967951219512202</v>
      </c>
      <c r="Z510">
        <v>74.165390243902451</v>
      </c>
      <c r="AA510">
        <v>74.360804878048796</v>
      </c>
      <c r="AB510">
        <v>74.553219512195128</v>
      </c>
      <c r="AC510">
        <v>74.741121951219512</v>
      </c>
      <c r="AD510">
        <v>74.924048780487809</v>
      </c>
      <c r="AE510">
        <v>75.103951219512197</v>
      </c>
      <c r="AF510">
        <v>75.282390243902441</v>
      </c>
      <c r="AG510">
        <v>75.459829268292694</v>
      </c>
      <c r="AH510">
        <v>75.637804878048783</v>
      </c>
      <c r="AI510">
        <v>75.816780487804877</v>
      </c>
      <c r="AJ510">
        <v>75.994268292682932</v>
      </c>
      <c r="AK510" t="s">
        <v>1768</v>
      </c>
    </row>
    <row r="511" spans="1:37" hidden="1">
      <c r="A511" t="s">
        <v>1428</v>
      </c>
      <c r="B511" t="s">
        <v>1429</v>
      </c>
      <c r="C511" t="s">
        <v>1688</v>
      </c>
      <c r="D511" t="s">
        <v>1689</v>
      </c>
      <c r="E511" t="str">
        <f t="shared" si="7"/>
        <v>GUM.SP.POP.TOTL</v>
      </c>
      <c r="F511">
        <v>106572</v>
      </c>
      <c r="G511">
        <v>109001</v>
      </c>
      <c r="H511">
        <v>111489</v>
      </c>
      <c r="I511">
        <v>114050</v>
      </c>
      <c r="J511">
        <v>116705</v>
      </c>
      <c r="K511">
        <v>119464</v>
      </c>
      <c r="L511">
        <v>122333</v>
      </c>
      <c r="M511">
        <v>125288</v>
      </c>
      <c r="N511">
        <v>128260</v>
      </c>
      <c r="O511">
        <v>131157</v>
      </c>
      <c r="P511">
        <v>133914</v>
      </c>
      <c r="Q511">
        <v>136518</v>
      </c>
      <c r="R511">
        <v>138981</v>
      </c>
      <c r="S511">
        <v>141304</v>
      </c>
      <c r="T511">
        <v>143492</v>
      </c>
      <c r="U511">
        <v>145559</v>
      </c>
      <c r="V511">
        <v>147481</v>
      </c>
      <c r="W511">
        <v>149279</v>
      </c>
      <c r="X511">
        <v>151065</v>
      </c>
      <c r="Y511">
        <v>152987</v>
      </c>
      <c r="Z511">
        <v>155147</v>
      </c>
      <c r="AA511">
        <v>157596</v>
      </c>
      <c r="AB511">
        <v>160292</v>
      </c>
      <c r="AC511">
        <v>163121</v>
      </c>
      <c r="AD511">
        <v>165918</v>
      </c>
      <c r="AE511">
        <v>168565</v>
      </c>
      <c r="AF511">
        <v>171024</v>
      </c>
      <c r="AG511">
        <v>173334</v>
      </c>
      <c r="AH511">
        <v>175538</v>
      </c>
      <c r="AI511">
        <v>177707</v>
      </c>
      <c r="AJ511">
        <v>179896</v>
      </c>
      <c r="AK511">
        <v>182111</v>
      </c>
    </row>
    <row r="512" spans="1:37" hidden="1">
      <c r="A512" t="s">
        <v>4253</v>
      </c>
      <c r="B512" t="s">
        <v>1430</v>
      </c>
      <c r="C512" t="s">
        <v>4889</v>
      </c>
      <c r="D512" t="s">
        <v>4890</v>
      </c>
      <c r="E512" t="str">
        <f t="shared" si="7"/>
        <v>GTM.NY.GDP.DEFL.ZS</v>
      </c>
      <c r="F512">
        <v>8.9567277482778493</v>
      </c>
      <c r="G512">
        <v>9.7223584550621336</v>
      </c>
      <c r="H512">
        <v>10.206333031674399</v>
      </c>
      <c r="I512">
        <v>10.875968056999552</v>
      </c>
      <c r="J512">
        <v>11.32446043651589</v>
      </c>
      <c r="K512">
        <v>13.451164073617569</v>
      </c>
      <c r="L512">
        <v>19.028365484630982</v>
      </c>
      <c r="M512">
        <v>20.550355857255472</v>
      </c>
      <c r="N512">
        <v>22.9455611273888</v>
      </c>
      <c r="O512">
        <v>25.448668727526041</v>
      </c>
      <c r="P512">
        <v>35.763334561975533</v>
      </c>
      <c r="Q512">
        <v>47.55631274562549</v>
      </c>
      <c r="R512">
        <v>51.770460652299974</v>
      </c>
      <c r="S512">
        <v>59.279430294048787</v>
      </c>
      <c r="T512">
        <v>66.228330032256423</v>
      </c>
      <c r="U512">
        <v>71.968881314744351</v>
      </c>
      <c r="V512">
        <v>78.374114975237731</v>
      </c>
      <c r="W512">
        <v>84.845731736131597</v>
      </c>
      <c r="X512">
        <v>92.908142422754452</v>
      </c>
      <c r="Y512">
        <v>97.59216025415212</v>
      </c>
      <c r="Z512">
        <v>104.25781672387583</v>
      </c>
      <c r="AA512">
        <v>100</v>
      </c>
      <c r="AB512">
        <v>106.44952309333955</v>
      </c>
      <c r="AC512">
        <v>111.19288034780497</v>
      </c>
      <c r="AD512">
        <v>117.95009482330411</v>
      </c>
      <c r="AE512">
        <v>124.59597413658665</v>
      </c>
      <c r="AF512">
        <v>130.81814523542147</v>
      </c>
      <c r="AG512">
        <v>140.15336764705094</v>
      </c>
      <c r="AH512">
        <v>153.38482251215561</v>
      </c>
      <c r="AI512">
        <v>158.81967679784808</v>
      </c>
      <c r="AJ512">
        <v>166.92982240745911</v>
      </c>
      <c r="AK512">
        <v>176.16324482623034</v>
      </c>
    </row>
    <row r="513" spans="1:37" hidden="1">
      <c r="A513" t="s">
        <v>4253</v>
      </c>
      <c r="B513" t="s">
        <v>1430</v>
      </c>
      <c r="C513" t="s">
        <v>4891</v>
      </c>
      <c r="D513" t="s">
        <v>4892</v>
      </c>
      <c r="E513" t="str">
        <f t="shared" si="7"/>
        <v>GTM.NY.GDP.MKTP.KD</v>
      </c>
      <c r="F513">
        <v>11814414541.313398</v>
      </c>
      <c r="G513">
        <v>11890837105.802668</v>
      </c>
      <c r="H513">
        <v>11471079977.406853</v>
      </c>
      <c r="I513">
        <v>11176033300.201099</v>
      </c>
      <c r="J513">
        <v>11231544416.234819</v>
      </c>
      <c r="K513">
        <v>11163106240.671303</v>
      </c>
      <c r="L513">
        <v>11179075018.522806</v>
      </c>
      <c r="M513">
        <v>11575259559.937777</v>
      </c>
      <c r="N513">
        <v>12025813477.997231</v>
      </c>
      <c r="O513">
        <v>12499941929.737253</v>
      </c>
      <c r="P513">
        <v>12887760529.080194</v>
      </c>
      <c r="Q513">
        <v>13359226868.945059</v>
      </c>
      <c r="R513">
        <v>14005591525.633245</v>
      </c>
      <c r="S513">
        <v>14555609587.186804</v>
      </c>
      <c r="T513">
        <v>15142745250.745241</v>
      </c>
      <c r="U513">
        <v>15892091189.822926</v>
      </c>
      <c r="V513">
        <v>16362144271.312565</v>
      </c>
      <c r="W513">
        <v>17076202965.731346</v>
      </c>
      <c r="X513">
        <v>17928907904.433823</v>
      </c>
      <c r="Y513">
        <v>18618644148.916615</v>
      </c>
      <c r="Z513">
        <v>19290566570.048309</v>
      </c>
      <c r="AA513">
        <v>19740527581.163902</v>
      </c>
      <c r="AB513">
        <v>20503822393.690098</v>
      </c>
      <c r="AC513">
        <v>21022740913.10313</v>
      </c>
      <c r="AD513">
        <v>21685384121.310001</v>
      </c>
      <c r="AE513">
        <v>22392362924.10696</v>
      </c>
      <c r="AF513">
        <v>23597025900.649902</v>
      </c>
      <c r="AG513">
        <v>25084585159.789299</v>
      </c>
      <c r="AH513">
        <v>25907634307.465836</v>
      </c>
      <c r="AI513">
        <v>26043918245.153069</v>
      </c>
      <c r="AJ513">
        <v>26801786950.374088</v>
      </c>
      <c r="AK513">
        <v>27838549512.506058</v>
      </c>
    </row>
    <row r="514" spans="1:37" hidden="1">
      <c r="A514" t="s">
        <v>4253</v>
      </c>
      <c r="B514" t="s">
        <v>1430</v>
      </c>
      <c r="C514" t="s">
        <v>4893</v>
      </c>
      <c r="D514" t="s">
        <v>4894</v>
      </c>
      <c r="E514" t="str">
        <f t="shared" si="7"/>
        <v>GTM.NY.GDP.MKTP.CD</v>
      </c>
      <c r="F514">
        <v>7878700032</v>
      </c>
      <c r="G514">
        <v>8607500288</v>
      </c>
      <c r="H514">
        <v>8716999680</v>
      </c>
      <c r="I514">
        <v>9050000384</v>
      </c>
      <c r="J514">
        <v>9470000128</v>
      </c>
      <c r="K514">
        <v>9721652291.9845676</v>
      </c>
      <c r="L514">
        <v>7231963339.809926</v>
      </c>
      <c r="M514">
        <v>7084399820.8000002</v>
      </c>
      <c r="N514">
        <v>7841603176.1069717</v>
      </c>
      <c r="O514">
        <v>8410724409.2107496</v>
      </c>
      <c r="P514">
        <v>7650125576.4627943</v>
      </c>
      <c r="Q514">
        <v>9406097461.1055489</v>
      </c>
      <c r="R514">
        <v>10440842291.646986</v>
      </c>
      <c r="S514">
        <v>11399942820.384878</v>
      </c>
      <c r="T514">
        <v>12983235118.703014</v>
      </c>
      <c r="U514">
        <v>14656917900.172117</v>
      </c>
      <c r="V514">
        <v>15781579950.413221</v>
      </c>
      <c r="W514">
        <v>17788657193.898586</v>
      </c>
      <c r="X514">
        <v>19393672243.940578</v>
      </c>
      <c r="Y514">
        <v>18317089473.090378</v>
      </c>
      <c r="Z514">
        <v>19290566570.048309</v>
      </c>
      <c r="AA514">
        <v>18702816768.483753</v>
      </c>
      <c r="AB514">
        <v>20776640958.336266</v>
      </c>
      <c r="AC514">
        <v>21917582105.078346</v>
      </c>
      <c r="AD514">
        <v>23965280312.087082</v>
      </c>
      <c r="AE514">
        <v>27211230373.830551</v>
      </c>
      <c r="AF514">
        <v>30231130542.98315</v>
      </c>
      <c r="AG514">
        <v>34113106486.12722</v>
      </c>
      <c r="AH514">
        <v>39136286496.217606</v>
      </c>
      <c r="AI514">
        <v>37733791088.958488</v>
      </c>
      <c r="AJ514">
        <v>41340507361.217804</v>
      </c>
      <c r="AK514">
        <v>46900000256.890442</v>
      </c>
    </row>
    <row r="515" spans="1:37">
      <c r="A515" t="s">
        <v>4253</v>
      </c>
      <c r="B515" t="s">
        <v>1430</v>
      </c>
      <c r="C515" t="s">
        <v>4895</v>
      </c>
      <c r="D515" t="s">
        <v>4896</v>
      </c>
      <c r="E515" t="str">
        <f t="shared" ref="E515:E578" si="8">CONCATENATE(B515,".",D515)</f>
        <v>GTM.SL.TLF.TERT.ZS</v>
      </c>
      <c r="F515" t="s">
        <v>1768</v>
      </c>
      <c r="G515" t="s">
        <v>1768</v>
      </c>
      <c r="H515" t="s">
        <v>1768</v>
      </c>
      <c r="I515" t="s">
        <v>1768</v>
      </c>
      <c r="J515" t="s">
        <v>1768</v>
      </c>
      <c r="K515" t="s">
        <v>1768</v>
      </c>
      <c r="L515" t="s">
        <v>1768</v>
      </c>
      <c r="M515" t="s">
        <v>1768</v>
      </c>
      <c r="N515" t="s">
        <v>1768</v>
      </c>
      <c r="O515" t="s">
        <v>1768</v>
      </c>
      <c r="P515" t="s">
        <v>1768</v>
      </c>
      <c r="Q515" t="s">
        <v>1768</v>
      </c>
      <c r="R515" t="s">
        <v>1768</v>
      </c>
      <c r="S515" t="s">
        <v>1768</v>
      </c>
      <c r="T515" t="s">
        <v>1768</v>
      </c>
      <c r="U515" t="s">
        <v>1768</v>
      </c>
      <c r="V515" t="s">
        <v>1768</v>
      </c>
      <c r="W515" t="s">
        <v>1768</v>
      </c>
      <c r="X515" t="s">
        <v>1768</v>
      </c>
      <c r="Y515" t="s">
        <v>1768</v>
      </c>
      <c r="Z515" t="s">
        <v>1768</v>
      </c>
      <c r="AA515" t="s">
        <v>1768</v>
      </c>
      <c r="AB515" t="s">
        <v>1768</v>
      </c>
      <c r="AC515" t="s">
        <v>1768</v>
      </c>
      <c r="AD515">
        <v>5.1999998092651367</v>
      </c>
      <c r="AE515" t="s">
        <v>1768</v>
      </c>
      <c r="AF515">
        <v>6.9000000953674316</v>
      </c>
      <c r="AG515" t="s">
        <v>1768</v>
      </c>
      <c r="AH515" t="s">
        <v>1768</v>
      </c>
      <c r="AI515" t="s">
        <v>1768</v>
      </c>
      <c r="AJ515" t="s">
        <v>1768</v>
      </c>
      <c r="AK515" t="s">
        <v>1768</v>
      </c>
    </row>
    <row r="516" spans="1:37" hidden="1">
      <c r="A516" t="s">
        <v>4253</v>
      </c>
      <c r="B516" t="s">
        <v>1430</v>
      </c>
      <c r="C516" t="s">
        <v>4897</v>
      </c>
      <c r="D516" t="s">
        <v>4898</v>
      </c>
      <c r="E516" t="str">
        <f t="shared" si="8"/>
        <v>GTM.SP.DYN.LE00.IN</v>
      </c>
      <c r="F516">
        <v>57.312000000000005</v>
      </c>
      <c r="G516">
        <v>57.741317073170734</v>
      </c>
      <c r="H516">
        <v>58.187634146341466</v>
      </c>
      <c r="I516">
        <v>58.652975609756105</v>
      </c>
      <c r="J516">
        <v>59.139365853658546</v>
      </c>
      <c r="K516">
        <v>59.644780487804887</v>
      </c>
      <c r="L516">
        <v>60.165195121951228</v>
      </c>
      <c r="M516">
        <v>60.69460975609757</v>
      </c>
      <c r="N516">
        <v>61.22548780487805</v>
      </c>
      <c r="O516">
        <v>61.756365853658544</v>
      </c>
      <c r="P516">
        <v>62.286682926829279</v>
      </c>
      <c r="Q516">
        <v>62.818463414634152</v>
      </c>
      <c r="R516">
        <v>63.353707317073166</v>
      </c>
      <c r="S516">
        <v>63.893463414634148</v>
      </c>
      <c r="T516">
        <v>64.436829268292698</v>
      </c>
      <c r="U516">
        <v>64.986390243902449</v>
      </c>
      <c r="V516">
        <v>65.543804878048789</v>
      </c>
      <c r="W516">
        <v>66.106146341463429</v>
      </c>
      <c r="X516">
        <v>66.667414634146354</v>
      </c>
      <c r="Y516">
        <v>67.21812195121953</v>
      </c>
      <c r="Z516">
        <v>67.744170731707328</v>
      </c>
      <c r="AA516">
        <v>68.228951219512197</v>
      </c>
      <c r="AB516">
        <v>68.662317073170726</v>
      </c>
      <c r="AC516">
        <v>69.042121951219514</v>
      </c>
      <c r="AD516">
        <v>69.367804878048787</v>
      </c>
      <c r="AE516">
        <v>69.64785365853659</v>
      </c>
      <c r="AF516">
        <v>69.894731707317078</v>
      </c>
      <c r="AG516">
        <v>70.125048780487816</v>
      </c>
      <c r="AH516">
        <v>70.352341463414646</v>
      </c>
      <c r="AI516">
        <v>70.584634146341472</v>
      </c>
      <c r="AJ516">
        <v>70.825414634146341</v>
      </c>
      <c r="AK516" t="s">
        <v>1768</v>
      </c>
    </row>
    <row r="517" spans="1:37" hidden="1">
      <c r="A517" t="s">
        <v>4253</v>
      </c>
      <c r="B517" t="s">
        <v>1430</v>
      </c>
      <c r="C517" t="s">
        <v>1688</v>
      </c>
      <c r="D517" t="s">
        <v>1689</v>
      </c>
      <c r="E517" t="str">
        <f t="shared" si="8"/>
        <v>GTM.SP.POP.TOTL</v>
      </c>
      <c r="F517">
        <v>7036484</v>
      </c>
      <c r="G517">
        <v>7211938</v>
      </c>
      <c r="H517">
        <v>7393131</v>
      </c>
      <c r="I517">
        <v>7578625</v>
      </c>
      <c r="J517">
        <v>7766291</v>
      </c>
      <c r="K517">
        <v>7954682</v>
      </c>
      <c r="L517">
        <v>8143365</v>
      </c>
      <c r="M517">
        <v>8333124</v>
      </c>
      <c r="N517">
        <v>8525211</v>
      </c>
      <c r="O517">
        <v>8721429</v>
      </c>
      <c r="P517">
        <v>8923131</v>
      </c>
      <c r="Q517">
        <v>9131088</v>
      </c>
      <c r="R517">
        <v>9345130</v>
      </c>
      <c r="S517">
        <v>9564571</v>
      </c>
      <c r="T517">
        <v>9788284</v>
      </c>
      <c r="U517">
        <v>10015675</v>
      </c>
      <c r="V517">
        <v>10246429</v>
      </c>
      <c r="W517">
        <v>10481515</v>
      </c>
      <c r="X517">
        <v>10723154</v>
      </c>
      <c r="Y517">
        <v>10974314</v>
      </c>
      <c r="Z517">
        <v>11237101</v>
      </c>
      <c r="AA517">
        <v>11512637</v>
      </c>
      <c r="AB517">
        <v>11800351</v>
      </c>
      <c r="AC517">
        <v>12098576</v>
      </c>
      <c r="AD517">
        <v>12404764</v>
      </c>
      <c r="AE517">
        <v>12717154</v>
      </c>
      <c r="AF517">
        <v>13034904</v>
      </c>
      <c r="AG517">
        <v>13358842</v>
      </c>
      <c r="AH517">
        <v>13690846</v>
      </c>
      <c r="AI517">
        <v>14033623</v>
      </c>
      <c r="AJ517">
        <v>14388929</v>
      </c>
      <c r="AK517">
        <v>14757316</v>
      </c>
    </row>
    <row r="518" spans="1:37" hidden="1">
      <c r="A518" t="s">
        <v>4076</v>
      </c>
      <c r="B518" t="s">
        <v>1431</v>
      </c>
      <c r="C518" t="s">
        <v>4889</v>
      </c>
      <c r="D518" t="s">
        <v>4890</v>
      </c>
      <c r="E518" t="str">
        <f t="shared" si="8"/>
        <v>GIN.NY.GDP.DEFL.ZS</v>
      </c>
      <c r="F518" t="s">
        <v>1768</v>
      </c>
      <c r="G518" t="s">
        <v>1768</v>
      </c>
      <c r="H518" t="s">
        <v>1768</v>
      </c>
      <c r="I518" t="s">
        <v>1768</v>
      </c>
      <c r="J518" t="s">
        <v>1768</v>
      </c>
      <c r="K518" t="s">
        <v>1768</v>
      </c>
      <c r="L518">
        <v>25.996489167820641</v>
      </c>
      <c r="M518">
        <v>33.083129543919434</v>
      </c>
      <c r="N518">
        <v>40.246831030352467</v>
      </c>
      <c r="O518">
        <v>49.228142156152479</v>
      </c>
      <c r="P518">
        <v>57.734362026992905</v>
      </c>
      <c r="Q518">
        <v>72.640606761925937</v>
      </c>
      <c r="R518">
        <v>91.687129035650315</v>
      </c>
      <c r="S518">
        <v>92.304877738806837</v>
      </c>
      <c r="T518">
        <v>93.622992906094012</v>
      </c>
      <c r="U518">
        <v>99.194813942089738</v>
      </c>
      <c r="V518">
        <v>100</v>
      </c>
      <c r="W518">
        <v>101.94867220859794</v>
      </c>
      <c r="X518">
        <v>104.14351664078015</v>
      </c>
      <c r="Y518">
        <v>107.65433445063439</v>
      </c>
      <c r="Z518">
        <v>119.63125378275537</v>
      </c>
      <c r="AA518">
        <v>120.48690082611672</v>
      </c>
      <c r="AB518">
        <v>124.36297976520569</v>
      </c>
      <c r="AC518">
        <v>133.74477117817975</v>
      </c>
      <c r="AD518">
        <v>155.84426064290676</v>
      </c>
      <c r="AE518">
        <v>148.43777735865802</v>
      </c>
      <c r="AF518">
        <v>204.22654314556664</v>
      </c>
      <c r="AG518">
        <v>230.74917362734385</v>
      </c>
      <c r="AH518">
        <v>263.30060870843323</v>
      </c>
      <c r="AI518">
        <v>281.23217124247617</v>
      </c>
      <c r="AJ518">
        <v>338.02894149997695</v>
      </c>
      <c r="AK518">
        <v>408.81627034123574</v>
      </c>
    </row>
    <row r="519" spans="1:37" hidden="1">
      <c r="A519" t="s">
        <v>4076</v>
      </c>
      <c r="B519" t="s">
        <v>1431</v>
      </c>
      <c r="C519" t="s">
        <v>4891</v>
      </c>
      <c r="D519" t="s">
        <v>4892</v>
      </c>
      <c r="E519" t="str">
        <f t="shared" si="8"/>
        <v>GIN.NY.GDP.MKTP.KD</v>
      </c>
      <c r="F519" t="s">
        <v>1768</v>
      </c>
      <c r="G519" t="s">
        <v>1768</v>
      </c>
      <c r="H519" t="s">
        <v>1768</v>
      </c>
      <c r="I519" t="s">
        <v>1768</v>
      </c>
      <c r="J519" t="s">
        <v>1768</v>
      </c>
      <c r="K519" t="s">
        <v>1768</v>
      </c>
      <c r="L519">
        <v>1752616479.3517683</v>
      </c>
      <c r="M519">
        <v>1810451751.3676481</v>
      </c>
      <c r="N519">
        <v>1924657160.5918987</v>
      </c>
      <c r="O519">
        <v>2001710348.3888164</v>
      </c>
      <c r="P519">
        <v>2088265559.9580898</v>
      </c>
      <c r="Q519">
        <v>2142840772.5009251</v>
      </c>
      <c r="R519">
        <v>2212931964.92979</v>
      </c>
      <c r="S519">
        <v>2324555451.8700528</v>
      </c>
      <c r="T519">
        <v>2416842607.0770764</v>
      </c>
      <c r="U519">
        <v>2528202816.2043157</v>
      </c>
      <c r="V519">
        <v>2660235794.4302959</v>
      </c>
      <c r="W519">
        <v>2783956470.576755</v>
      </c>
      <c r="X519">
        <v>2918504398.1513014</v>
      </c>
      <c r="Y519">
        <v>3054862705.8264308</v>
      </c>
      <c r="Z519">
        <v>3112362568.4796238</v>
      </c>
      <c r="AA519">
        <v>3202122564.2440472</v>
      </c>
      <c r="AB519">
        <v>3322809563.6831498</v>
      </c>
      <c r="AC519">
        <v>3502841591.6966801</v>
      </c>
      <c r="AD519">
        <v>3584767429.2454996</v>
      </c>
      <c r="AE519">
        <v>4938241628.0375471</v>
      </c>
      <c r="AF519">
        <v>5061531939.3858976</v>
      </c>
      <c r="AG519">
        <v>5150498469.1157446</v>
      </c>
      <c r="AH519">
        <v>5404776603.8912983</v>
      </c>
      <c r="AI519">
        <v>5389634967.5867262</v>
      </c>
      <c r="AJ519">
        <v>5493989673.1539192</v>
      </c>
      <c r="AK519">
        <v>5691015849.7629328</v>
      </c>
    </row>
    <row r="520" spans="1:37" hidden="1">
      <c r="A520" t="s">
        <v>4076</v>
      </c>
      <c r="B520" t="s">
        <v>1431</v>
      </c>
      <c r="C520" t="s">
        <v>4893</v>
      </c>
      <c r="D520" t="s">
        <v>4894</v>
      </c>
      <c r="E520" t="str">
        <f t="shared" si="8"/>
        <v>GIN.NY.GDP.MKTP.CD</v>
      </c>
      <c r="F520" t="s">
        <v>1768</v>
      </c>
      <c r="G520" t="s">
        <v>1768</v>
      </c>
      <c r="H520" t="s">
        <v>1768</v>
      </c>
      <c r="I520" t="s">
        <v>1768</v>
      </c>
      <c r="J520" t="s">
        <v>1768</v>
      </c>
      <c r="K520" t="s">
        <v>1768</v>
      </c>
      <c r="L520">
        <v>1922600899.3841019</v>
      </c>
      <c r="M520">
        <v>2041538057.0289268</v>
      </c>
      <c r="N520">
        <v>2384295763.7254901</v>
      </c>
      <c r="O520">
        <v>2432029380.4369421</v>
      </c>
      <c r="P520">
        <v>2666616176.9160857</v>
      </c>
      <c r="Q520">
        <v>3014890569.040987</v>
      </c>
      <c r="R520">
        <v>3284625277.1618624</v>
      </c>
      <c r="S520">
        <v>3279063317.6347461</v>
      </c>
      <c r="T520">
        <v>3383218922.7933645</v>
      </c>
      <c r="U520">
        <v>3693753379.0599155</v>
      </c>
      <c r="V520">
        <v>3869032270.9163346</v>
      </c>
      <c r="W520">
        <v>3783788551.0818954</v>
      </c>
      <c r="X520">
        <v>3588375984.4837408</v>
      </c>
      <c r="Y520">
        <v>3461282189.6964331</v>
      </c>
      <c r="Z520">
        <v>3112362568.4796238</v>
      </c>
      <c r="AA520">
        <v>2892340075.9831605</v>
      </c>
      <c r="AB520">
        <v>3053354383.6212568</v>
      </c>
      <c r="AC520">
        <v>3446417029.1057978</v>
      </c>
      <c r="AD520">
        <v>3666340827.6311502</v>
      </c>
      <c r="AE520">
        <v>2937072435.4772191</v>
      </c>
      <c r="AF520">
        <v>2821345794.3925233</v>
      </c>
      <c r="AG520">
        <v>4209331037.1592121</v>
      </c>
      <c r="AH520">
        <v>3778181818.181818</v>
      </c>
      <c r="AI520">
        <v>4164722264.037333</v>
      </c>
      <c r="AJ520">
        <v>4735882580.1034937</v>
      </c>
      <c r="AK520">
        <v>5131221608.0018625</v>
      </c>
    </row>
    <row r="521" spans="1:37">
      <c r="A521" t="s">
        <v>4076</v>
      </c>
      <c r="B521" t="s">
        <v>1431</v>
      </c>
      <c r="C521" t="s">
        <v>4895</v>
      </c>
      <c r="D521" t="s">
        <v>4896</v>
      </c>
      <c r="E521" t="str">
        <f t="shared" si="8"/>
        <v>GIN.SL.TLF.TERT.ZS</v>
      </c>
      <c r="F521" t="s">
        <v>1768</v>
      </c>
      <c r="G521" t="s">
        <v>1768</v>
      </c>
      <c r="H521" t="s">
        <v>1768</v>
      </c>
      <c r="I521" t="s">
        <v>1768</v>
      </c>
      <c r="J521" t="s">
        <v>1768</v>
      </c>
      <c r="K521" t="s">
        <v>1768</v>
      </c>
      <c r="L521" t="s">
        <v>1768</v>
      </c>
      <c r="M521" t="s">
        <v>1768</v>
      </c>
      <c r="N521" t="s">
        <v>1768</v>
      </c>
      <c r="O521" t="s">
        <v>1768</v>
      </c>
      <c r="P521" t="s">
        <v>1768</v>
      </c>
      <c r="Q521" t="s">
        <v>1768</v>
      </c>
      <c r="R521" t="s">
        <v>1768</v>
      </c>
      <c r="S521" t="s">
        <v>1768</v>
      </c>
      <c r="T521" t="s">
        <v>1768</v>
      </c>
      <c r="U521" t="s">
        <v>1768</v>
      </c>
      <c r="V521" t="s">
        <v>1768</v>
      </c>
      <c r="W521" t="s">
        <v>1768</v>
      </c>
      <c r="X521">
        <v>3.2000000476837158</v>
      </c>
      <c r="Y521" t="s">
        <v>1768</v>
      </c>
      <c r="Z521" t="s">
        <v>1768</v>
      </c>
      <c r="AA521" t="s">
        <v>1768</v>
      </c>
      <c r="AB521" t="s">
        <v>1768</v>
      </c>
      <c r="AC521" t="s">
        <v>1768</v>
      </c>
      <c r="AD521" t="s">
        <v>1768</v>
      </c>
      <c r="AE521" t="s">
        <v>1768</v>
      </c>
      <c r="AF521" t="s">
        <v>1768</v>
      </c>
      <c r="AG521" t="s">
        <v>1768</v>
      </c>
      <c r="AH521" t="s">
        <v>1768</v>
      </c>
      <c r="AI521" t="s">
        <v>1768</v>
      </c>
      <c r="AJ521" t="s">
        <v>1768</v>
      </c>
      <c r="AK521" t="s">
        <v>1768</v>
      </c>
    </row>
    <row r="522" spans="1:37" hidden="1">
      <c r="A522" t="s">
        <v>4076</v>
      </c>
      <c r="B522" t="s">
        <v>1431</v>
      </c>
      <c r="C522" t="s">
        <v>4897</v>
      </c>
      <c r="D522" t="s">
        <v>4898</v>
      </c>
      <c r="E522" t="str">
        <f t="shared" si="8"/>
        <v>GIN.SP.DYN.LE00.IN</v>
      </c>
      <c r="F522">
        <v>38.834731707317076</v>
      </c>
      <c r="G522">
        <v>39.329682926829271</v>
      </c>
      <c r="H522">
        <v>39.819560975609761</v>
      </c>
      <c r="I522">
        <v>40.307414634146348</v>
      </c>
      <c r="J522">
        <v>40.792707317073166</v>
      </c>
      <c r="K522">
        <v>41.276487804878052</v>
      </c>
      <c r="L522">
        <v>41.760731707317078</v>
      </c>
      <c r="M522">
        <v>42.245463414634152</v>
      </c>
      <c r="N522">
        <v>42.727682926829274</v>
      </c>
      <c r="O522">
        <v>43.205926829268293</v>
      </c>
      <c r="P522">
        <v>43.670682926829272</v>
      </c>
      <c r="Q522">
        <v>44.109951219512197</v>
      </c>
      <c r="R522">
        <v>44.521756097560981</v>
      </c>
      <c r="S522">
        <v>44.908585365853661</v>
      </c>
      <c r="T522">
        <v>45.278951219512201</v>
      </c>
      <c r="U522">
        <v>45.651853658536588</v>
      </c>
      <c r="V522">
        <v>46.048829268292693</v>
      </c>
      <c r="W522">
        <v>46.488341463414642</v>
      </c>
      <c r="X522">
        <v>46.978902439024388</v>
      </c>
      <c r="Y522">
        <v>47.521999999999998</v>
      </c>
      <c r="Z522">
        <v>48.11014634146342</v>
      </c>
      <c r="AA522">
        <v>48.72982926829269</v>
      </c>
      <c r="AB522">
        <v>49.357024390243915</v>
      </c>
      <c r="AC522">
        <v>49.973731707317079</v>
      </c>
      <c r="AD522">
        <v>50.568951219512194</v>
      </c>
      <c r="AE522">
        <v>51.135658536585375</v>
      </c>
      <c r="AF522">
        <v>51.673365853658538</v>
      </c>
      <c r="AG522">
        <v>52.188560975609768</v>
      </c>
      <c r="AH522">
        <v>52.687243902439029</v>
      </c>
      <c r="AI522">
        <v>53.169926829268299</v>
      </c>
      <c r="AJ522">
        <v>53.638585365853665</v>
      </c>
      <c r="AK522" t="s">
        <v>1768</v>
      </c>
    </row>
    <row r="523" spans="1:37" hidden="1">
      <c r="A523" t="s">
        <v>4076</v>
      </c>
      <c r="B523" t="s">
        <v>1431</v>
      </c>
      <c r="C523" t="s">
        <v>1688</v>
      </c>
      <c r="D523" t="s">
        <v>1689</v>
      </c>
      <c r="E523" t="str">
        <f t="shared" si="8"/>
        <v>GIN.SP.POP.TOTL</v>
      </c>
      <c r="F523">
        <v>4406831</v>
      </c>
      <c r="G523">
        <v>4477191</v>
      </c>
      <c r="H523">
        <v>4569938</v>
      </c>
      <c r="I523">
        <v>4679999</v>
      </c>
      <c r="J523">
        <v>4799450</v>
      </c>
      <c r="K523">
        <v>4923603</v>
      </c>
      <c r="L523">
        <v>5045781</v>
      </c>
      <c r="M523">
        <v>5170120</v>
      </c>
      <c r="N523">
        <v>5315182</v>
      </c>
      <c r="O523">
        <v>5506436</v>
      </c>
      <c r="P523">
        <v>5759374</v>
      </c>
      <c r="Q523">
        <v>6083795</v>
      </c>
      <c r="R523">
        <v>6466435</v>
      </c>
      <c r="S523">
        <v>6871525</v>
      </c>
      <c r="T523">
        <v>7249558</v>
      </c>
      <c r="U523">
        <v>7565235</v>
      </c>
      <c r="V523">
        <v>7805735</v>
      </c>
      <c r="W523">
        <v>7982155</v>
      </c>
      <c r="X523">
        <v>8112650</v>
      </c>
      <c r="Y523">
        <v>8226138.0000000009</v>
      </c>
      <c r="Z523">
        <v>8344486.0000000009</v>
      </c>
      <c r="AA523">
        <v>8472339</v>
      </c>
      <c r="AB523">
        <v>8604936</v>
      </c>
      <c r="AC523">
        <v>8743954</v>
      </c>
      <c r="AD523">
        <v>8889321</v>
      </c>
      <c r="AE523">
        <v>9041448</v>
      </c>
      <c r="AF523">
        <v>9201941</v>
      </c>
      <c r="AG523">
        <v>9373619</v>
      </c>
      <c r="AH523">
        <v>9559110</v>
      </c>
      <c r="AI523">
        <v>9761217</v>
      </c>
      <c r="AJ523">
        <v>9981590</v>
      </c>
      <c r="AK523">
        <v>10221808</v>
      </c>
    </row>
    <row r="524" spans="1:37" hidden="1">
      <c r="A524" t="s">
        <v>1432</v>
      </c>
      <c r="B524" t="s">
        <v>1433</v>
      </c>
      <c r="C524" t="s">
        <v>4889</v>
      </c>
      <c r="D524" t="s">
        <v>4890</v>
      </c>
      <c r="E524" t="str">
        <f t="shared" si="8"/>
        <v>GNB.NY.GDP.DEFL.ZS</v>
      </c>
      <c r="F524">
        <v>5.1689694195197679E-2</v>
      </c>
      <c r="G524">
        <v>5.2628899730530962E-2</v>
      </c>
      <c r="H524">
        <v>6.1334949184695772E-2</v>
      </c>
      <c r="I524">
        <v>7.5630316242876763E-2</v>
      </c>
      <c r="J524">
        <v>0.12055610981204577</v>
      </c>
      <c r="K524">
        <v>0.1595120207398443</v>
      </c>
      <c r="L524">
        <v>0.33959283574912102</v>
      </c>
      <c r="M524">
        <v>0.65970476888424945</v>
      </c>
      <c r="N524">
        <v>1.1844658337492828</v>
      </c>
      <c r="O524">
        <v>2.3600875685936225</v>
      </c>
      <c r="P524">
        <v>3.073920522183232</v>
      </c>
      <c r="Q524">
        <v>5.1609393984961622</v>
      </c>
      <c r="R524">
        <v>8.5145792342111779</v>
      </c>
      <c r="S524">
        <v>12.691736905580894</v>
      </c>
      <c r="T524">
        <v>15.642499827089118</v>
      </c>
      <c r="U524">
        <v>22.639395960041981</v>
      </c>
      <c r="V524">
        <v>31.52167172411346</v>
      </c>
      <c r="W524">
        <v>42.282601428102758</v>
      </c>
      <c r="X524">
        <v>45.696851533546543</v>
      </c>
      <c r="Y524">
        <v>48.095218559835615</v>
      </c>
      <c r="Z524">
        <v>49.663477354900294</v>
      </c>
      <c r="AA524">
        <v>47.141057148793273</v>
      </c>
      <c r="AB524">
        <v>49.358491412640213</v>
      </c>
      <c r="AC524">
        <v>96.670073202908583</v>
      </c>
      <c r="AD524">
        <v>94.542533205554776</v>
      </c>
      <c r="AE524">
        <v>100</v>
      </c>
      <c r="AF524">
        <v>98.018160454518991</v>
      </c>
      <c r="AG524">
        <v>103.93730287276777</v>
      </c>
      <c r="AH524">
        <v>114.81036203236046</v>
      </c>
      <c r="AI524">
        <v>116.09528467548446</v>
      </c>
      <c r="AJ524">
        <v>118.09026785328969</v>
      </c>
      <c r="AK524">
        <v>124.50024416192915</v>
      </c>
    </row>
    <row r="525" spans="1:37" hidden="1">
      <c r="A525" t="s">
        <v>1432</v>
      </c>
      <c r="B525" t="s">
        <v>1433</v>
      </c>
      <c r="C525" t="s">
        <v>4891</v>
      </c>
      <c r="D525" t="s">
        <v>4892</v>
      </c>
      <c r="E525" t="str">
        <f t="shared" si="8"/>
        <v>GNB.NY.GDP.MKTP.KD</v>
      </c>
      <c r="F525">
        <v>114543576.34024224</v>
      </c>
      <c r="G525">
        <v>135353312.76512608</v>
      </c>
      <c r="H525">
        <v>141038263.08738372</v>
      </c>
      <c r="I525">
        <v>136245377.53472129</v>
      </c>
      <c r="J525">
        <v>148656272.81198981</v>
      </c>
      <c r="K525">
        <v>154850025.84508225</v>
      </c>
      <c r="L525">
        <v>153620752.5933921</v>
      </c>
      <c r="M525">
        <v>158075754.4186005</v>
      </c>
      <c r="N525">
        <v>165347239.12185597</v>
      </c>
      <c r="O525">
        <v>175433420.7082893</v>
      </c>
      <c r="P525">
        <v>186134859.37149477</v>
      </c>
      <c r="Q525">
        <v>195627737.19944099</v>
      </c>
      <c r="R525">
        <v>197779642.308635</v>
      </c>
      <c r="S525">
        <v>201933014.7971161</v>
      </c>
      <c r="T525">
        <v>208394871.27062333</v>
      </c>
      <c r="U525">
        <v>217564245.60653105</v>
      </c>
      <c r="V525">
        <v>242801698.0968892</v>
      </c>
      <c r="W525">
        <v>258583808.47318715</v>
      </c>
      <c r="X525">
        <v>185921810.69401753</v>
      </c>
      <c r="Y525">
        <v>200423711.92815074</v>
      </c>
      <c r="Z525">
        <v>215455490.32276186</v>
      </c>
      <c r="AA525">
        <v>215886401.30340695</v>
      </c>
      <c r="AB525">
        <v>200558466.81086561</v>
      </c>
      <c r="AC525">
        <v>199296368.42844287</v>
      </c>
      <c r="AD525">
        <v>203714836.15832552</v>
      </c>
      <c r="AE525">
        <v>210770185.18092328</v>
      </c>
      <c r="AF525">
        <v>215273017.14173183</v>
      </c>
      <c r="AG525">
        <v>222166391.49701372</v>
      </c>
      <c r="AH525">
        <v>229323638.92871448</v>
      </c>
      <c r="AI525">
        <v>236193584.77548277</v>
      </c>
      <c r="AJ525">
        <v>244395462.71402815</v>
      </c>
      <c r="AK525">
        <v>257348422.23787162</v>
      </c>
    </row>
    <row r="526" spans="1:37" hidden="1">
      <c r="A526" t="s">
        <v>1432</v>
      </c>
      <c r="B526" t="s">
        <v>1433</v>
      </c>
      <c r="C526" t="s">
        <v>4893</v>
      </c>
      <c r="D526" t="s">
        <v>4894</v>
      </c>
      <c r="E526" t="str">
        <f t="shared" si="8"/>
        <v>GNB.NY.GDP.MKTP.CD</v>
      </c>
      <c r="F526">
        <v>110653830.7260329</v>
      </c>
      <c r="G526">
        <v>154731919.81351969</v>
      </c>
      <c r="H526">
        <v>165523638.93223834</v>
      </c>
      <c r="I526">
        <v>163577519.31856877</v>
      </c>
      <c r="J526">
        <v>138478894.55703342</v>
      </c>
      <c r="K526">
        <v>143856252.40000027</v>
      </c>
      <c r="L526">
        <v>130225023.34851332</v>
      </c>
      <c r="M526">
        <v>173836468.02907977</v>
      </c>
      <c r="N526">
        <v>164457624.15405846</v>
      </c>
      <c r="O526">
        <v>213143606.24040127</v>
      </c>
      <c r="P526">
        <v>243961622.9077633</v>
      </c>
      <c r="Q526">
        <v>257150338.21587977</v>
      </c>
      <c r="R526">
        <v>226313574.42626244</v>
      </c>
      <c r="S526">
        <v>236880892.39131466</v>
      </c>
      <c r="T526">
        <v>235620756.35466671</v>
      </c>
      <c r="U526">
        <v>253960479.16781935</v>
      </c>
      <c r="V526">
        <v>270419112.95395398</v>
      </c>
      <c r="W526">
        <v>268550722.15464222</v>
      </c>
      <c r="X526">
        <v>206457614.48905301</v>
      </c>
      <c r="Y526">
        <v>224446335.71219748</v>
      </c>
      <c r="Z526">
        <v>215455490.32276186</v>
      </c>
      <c r="AA526">
        <v>199034150.79188585</v>
      </c>
      <c r="AB526">
        <v>203613702.24639666</v>
      </c>
      <c r="AC526">
        <v>475221954.57673776</v>
      </c>
      <c r="AD526">
        <v>522654072.39497805</v>
      </c>
      <c r="AE526">
        <v>572851536.58027947</v>
      </c>
      <c r="AF526">
        <v>578517470.21362042</v>
      </c>
      <c r="AG526">
        <v>690721455.88993192</v>
      </c>
      <c r="AH526">
        <v>846854479.4220264</v>
      </c>
      <c r="AI526">
        <v>834691371.56923175</v>
      </c>
      <c r="AJ526">
        <v>835390892.98831928</v>
      </c>
      <c r="AK526">
        <v>973427456.50054383</v>
      </c>
    </row>
    <row r="527" spans="1:37">
      <c r="A527" t="s">
        <v>1432</v>
      </c>
      <c r="B527" t="s">
        <v>1433</v>
      </c>
      <c r="C527" t="s">
        <v>4895</v>
      </c>
      <c r="D527" t="s">
        <v>4896</v>
      </c>
      <c r="E527" t="str">
        <f t="shared" si="8"/>
        <v>GNB.SL.TLF.TERT.ZS</v>
      </c>
      <c r="F527" t="s">
        <v>1768</v>
      </c>
      <c r="G527" t="s">
        <v>1768</v>
      </c>
      <c r="H527" t="s">
        <v>1768</v>
      </c>
      <c r="I527" t="s">
        <v>1768</v>
      </c>
      <c r="J527" t="s">
        <v>1768</v>
      </c>
      <c r="K527" t="s">
        <v>1768</v>
      </c>
      <c r="L527" t="s">
        <v>1768</v>
      </c>
      <c r="M527" t="s">
        <v>1768</v>
      </c>
      <c r="N527" t="s">
        <v>1768</v>
      </c>
      <c r="O527" t="s">
        <v>1768</v>
      </c>
      <c r="P527" t="s">
        <v>1768</v>
      </c>
      <c r="Q527" t="s">
        <v>1768</v>
      </c>
      <c r="R527" t="s">
        <v>1768</v>
      </c>
      <c r="S527" t="s">
        <v>1768</v>
      </c>
      <c r="T527" t="s">
        <v>1768</v>
      </c>
      <c r="U527" t="s">
        <v>1768</v>
      </c>
      <c r="V527" t="s">
        <v>1768</v>
      </c>
      <c r="W527" t="s">
        <v>1768</v>
      </c>
      <c r="X527" t="s">
        <v>1768</v>
      </c>
      <c r="Y527" t="s">
        <v>1768</v>
      </c>
      <c r="Z527" t="s">
        <v>1768</v>
      </c>
      <c r="AA527" t="s">
        <v>1768</v>
      </c>
      <c r="AB527" t="s">
        <v>1768</v>
      </c>
      <c r="AC527" t="s">
        <v>1768</v>
      </c>
      <c r="AD527" t="s">
        <v>1768</v>
      </c>
      <c r="AE527" t="s">
        <v>1768</v>
      </c>
      <c r="AF527" t="s">
        <v>1768</v>
      </c>
      <c r="AG527" t="s">
        <v>1768</v>
      </c>
      <c r="AH527" t="s">
        <v>1768</v>
      </c>
      <c r="AI527" t="s">
        <v>1768</v>
      </c>
      <c r="AJ527" t="s">
        <v>1768</v>
      </c>
      <c r="AK527" t="s">
        <v>1768</v>
      </c>
    </row>
    <row r="528" spans="1:37" hidden="1">
      <c r="A528" t="s">
        <v>1432</v>
      </c>
      <c r="B528" t="s">
        <v>1433</v>
      </c>
      <c r="C528" t="s">
        <v>4897</v>
      </c>
      <c r="D528" t="s">
        <v>4898</v>
      </c>
      <c r="E528" t="str">
        <f t="shared" si="8"/>
        <v>GNB.SP.DYN.LE00.IN</v>
      </c>
      <c r="F528">
        <v>40.056731707317077</v>
      </c>
      <c r="G528">
        <v>40.464048780487808</v>
      </c>
      <c r="H528">
        <v>40.858756097560985</v>
      </c>
      <c r="I528">
        <v>41.225341463414637</v>
      </c>
      <c r="J528">
        <v>41.554317073170736</v>
      </c>
      <c r="K528">
        <v>41.840756097560977</v>
      </c>
      <c r="L528">
        <v>42.084195121951218</v>
      </c>
      <c r="M528">
        <v>42.295219512195118</v>
      </c>
      <c r="N528">
        <v>42.484878048780487</v>
      </c>
      <c r="O528">
        <v>42.659682926829269</v>
      </c>
      <c r="P528">
        <v>42.824146341463418</v>
      </c>
      <c r="Q528">
        <v>42.984756097560982</v>
      </c>
      <c r="R528">
        <v>43.144975609756109</v>
      </c>
      <c r="S528">
        <v>43.310243902439026</v>
      </c>
      <c r="T528">
        <v>43.485024390243915</v>
      </c>
      <c r="U528">
        <v>43.675292682926845</v>
      </c>
      <c r="V528">
        <v>43.885512195121954</v>
      </c>
      <c r="W528">
        <v>44.115195121951224</v>
      </c>
      <c r="X528">
        <v>44.360317073170734</v>
      </c>
      <c r="Y528">
        <v>44.619365853658543</v>
      </c>
      <c r="Z528">
        <v>44.884878048780493</v>
      </c>
      <c r="AA528">
        <v>45.146853658536592</v>
      </c>
      <c r="AB528">
        <v>45.398804878048793</v>
      </c>
      <c r="AC528">
        <v>45.639780487804877</v>
      </c>
      <c r="AD528">
        <v>45.873243902439029</v>
      </c>
      <c r="AE528">
        <v>46.109658536585371</v>
      </c>
      <c r="AF528">
        <v>46.361975609756094</v>
      </c>
      <c r="AG528">
        <v>46.642682926829274</v>
      </c>
      <c r="AH528">
        <v>46.959268292682935</v>
      </c>
      <c r="AI528">
        <v>47.313243902439034</v>
      </c>
      <c r="AJ528">
        <v>47.700658536585372</v>
      </c>
      <c r="AK528" t="s">
        <v>1768</v>
      </c>
    </row>
    <row r="529" spans="1:37" hidden="1">
      <c r="A529" t="s">
        <v>1432</v>
      </c>
      <c r="B529" t="s">
        <v>1433</v>
      </c>
      <c r="C529" t="s">
        <v>1688</v>
      </c>
      <c r="D529" t="s">
        <v>1689</v>
      </c>
      <c r="E529" t="str">
        <f t="shared" si="8"/>
        <v>GNB.SP.POP.TOTL</v>
      </c>
      <c r="F529">
        <v>834611</v>
      </c>
      <c r="G529">
        <v>856143</v>
      </c>
      <c r="H529">
        <v>874270</v>
      </c>
      <c r="I529">
        <v>890152</v>
      </c>
      <c r="J529">
        <v>905580</v>
      </c>
      <c r="K529">
        <v>921889</v>
      </c>
      <c r="L529">
        <v>939371</v>
      </c>
      <c r="M529">
        <v>957688</v>
      </c>
      <c r="N529">
        <v>976802</v>
      </c>
      <c r="O529">
        <v>996520</v>
      </c>
      <c r="P529">
        <v>1016695</v>
      </c>
      <c r="Q529">
        <v>1037431</v>
      </c>
      <c r="R529">
        <v>1058839</v>
      </c>
      <c r="S529">
        <v>1080767</v>
      </c>
      <c r="T529">
        <v>1103003</v>
      </c>
      <c r="U529">
        <v>1125392</v>
      </c>
      <c r="V529">
        <v>1147908</v>
      </c>
      <c r="W529">
        <v>1170619</v>
      </c>
      <c r="X529">
        <v>1193585</v>
      </c>
      <c r="Y529">
        <v>1216902</v>
      </c>
      <c r="Z529">
        <v>1240655</v>
      </c>
      <c r="AA529">
        <v>1264855</v>
      </c>
      <c r="AB529">
        <v>1289526</v>
      </c>
      <c r="AC529">
        <v>1314795</v>
      </c>
      <c r="AD529">
        <v>1340814</v>
      </c>
      <c r="AE529">
        <v>1367695</v>
      </c>
      <c r="AF529">
        <v>1395492</v>
      </c>
      <c r="AG529">
        <v>1424191</v>
      </c>
      <c r="AH529">
        <v>1453757</v>
      </c>
      <c r="AI529">
        <v>1484120</v>
      </c>
      <c r="AJ529">
        <v>1515224</v>
      </c>
      <c r="AK529">
        <v>1547061</v>
      </c>
    </row>
    <row r="530" spans="1:37" hidden="1">
      <c r="A530" t="s">
        <v>4255</v>
      </c>
      <c r="B530" t="s">
        <v>1434</v>
      </c>
      <c r="C530" t="s">
        <v>4889</v>
      </c>
      <c r="D530" t="s">
        <v>4890</v>
      </c>
      <c r="E530" t="str">
        <f t="shared" si="8"/>
        <v>GUY.NY.GDP.DEFL.ZS</v>
      </c>
      <c r="F530">
        <v>0.64265978139817537</v>
      </c>
      <c r="G530">
        <v>0.67055598392885218</v>
      </c>
      <c r="H530">
        <v>0.69940599915959156</v>
      </c>
      <c r="I530">
        <v>0.76179080871506699</v>
      </c>
      <c r="J530">
        <v>0.90867740502482519</v>
      </c>
      <c r="K530">
        <v>1.0405274177519555</v>
      </c>
      <c r="L530">
        <v>1.1684432118363943</v>
      </c>
      <c r="M530">
        <v>1.854445820742803</v>
      </c>
      <c r="N530">
        <v>2.2929487865352751</v>
      </c>
      <c r="O530">
        <v>6.0218027945357164</v>
      </c>
      <c r="P530">
        <v>9.4179294472751884</v>
      </c>
      <c r="Q530">
        <v>21.353940249531902</v>
      </c>
      <c r="R530">
        <v>24.236722047961383</v>
      </c>
      <c r="S530">
        <v>27.993412800745691</v>
      </c>
      <c r="T530">
        <v>33.508116613864011</v>
      </c>
      <c r="U530">
        <v>37.66312577918643</v>
      </c>
      <c r="V530">
        <v>39.169647271073686</v>
      </c>
      <c r="W530">
        <v>39.717652219734362</v>
      </c>
      <c r="X530">
        <v>40.909562255554157</v>
      </c>
      <c r="Y530">
        <v>45.491432876257157</v>
      </c>
      <c r="Z530">
        <v>48.493891528958891</v>
      </c>
      <c r="AA530">
        <v>47.578540074879292</v>
      </c>
      <c r="AB530">
        <v>49.726165104362977</v>
      </c>
      <c r="AC530">
        <v>52.454078384812405</v>
      </c>
      <c r="AD530">
        <v>55.021133290931843</v>
      </c>
      <c r="AE530">
        <v>59.367024981784297</v>
      </c>
      <c r="AF530">
        <v>100</v>
      </c>
      <c r="AG530">
        <v>112.70246173752571</v>
      </c>
      <c r="AH530">
        <v>122.86864271082682</v>
      </c>
      <c r="AI530">
        <v>125.48593373599242</v>
      </c>
      <c r="AJ530">
        <v>133.89724314813847</v>
      </c>
      <c r="AK530" t="s">
        <v>1768</v>
      </c>
    </row>
    <row r="531" spans="1:37" hidden="1">
      <c r="A531" t="s">
        <v>4255</v>
      </c>
      <c r="B531" t="s">
        <v>1434</v>
      </c>
      <c r="C531" t="s">
        <v>4891</v>
      </c>
      <c r="D531" t="s">
        <v>4892</v>
      </c>
      <c r="E531" t="str">
        <f t="shared" si="8"/>
        <v>GUY.NY.GDP.MKTP.KD</v>
      </c>
      <c r="F531">
        <v>623750409.27010548</v>
      </c>
      <c r="G531">
        <v>633082750.19486678</v>
      </c>
      <c r="H531">
        <v>549578284.15726757</v>
      </c>
      <c r="I531">
        <v>512248801.74578381</v>
      </c>
      <c r="J531">
        <v>486489152.29918063</v>
      </c>
      <c r="K531">
        <v>498163274.1412496</v>
      </c>
      <c r="L531">
        <v>493676804.63258982</v>
      </c>
      <c r="M531">
        <v>498116916.93403041</v>
      </c>
      <c r="N531">
        <v>479718803.86507267</v>
      </c>
      <c r="O531">
        <v>455999524.4545238</v>
      </c>
      <c r="P531">
        <v>442145871.92041421</v>
      </c>
      <c r="Q531">
        <v>468606577.67235082</v>
      </c>
      <c r="R531">
        <v>505305251.86396074</v>
      </c>
      <c r="S531">
        <v>546810206.87344527</v>
      </c>
      <c r="T531">
        <v>593416532.14470983</v>
      </c>
      <c r="U531">
        <v>623006141.63717198</v>
      </c>
      <c r="V531">
        <v>672120623.3082478</v>
      </c>
      <c r="W531">
        <v>713973227.69376647</v>
      </c>
      <c r="X531">
        <v>701774515.58613682</v>
      </c>
      <c r="Y531">
        <v>722616383.55704045</v>
      </c>
      <c r="Z531">
        <v>712667925.07666481</v>
      </c>
      <c r="AA531">
        <v>728702948.34561121</v>
      </c>
      <c r="AB531">
        <v>736361621.95672536</v>
      </c>
      <c r="AC531">
        <v>728959307.85646856</v>
      </c>
      <c r="AD531">
        <v>752970679.22185159</v>
      </c>
      <c r="AE531">
        <v>738235712.18482995</v>
      </c>
      <c r="AF531">
        <v>776104320.27609265</v>
      </c>
      <c r="AG531">
        <v>830589276.26626039</v>
      </c>
      <c r="AH531">
        <v>847007094.75779772</v>
      </c>
      <c r="AI531">
        <v>875116076.9296962</v>
      </c>
      <c r="AJ531">
        <v>913366257.90008962</v>
      </c>
      <c r="AK531" t="s">
        <v>1768</v>
      </c>
    </row>
    <row r="532" spans="1:37" hidden="1">
      <c r="A532" t="s">
        <v>4255</v>
      </c>
      <c r="B532" t="s">
        <v>1434</v>
      </c>
      <c r="C532" t="s">
        <v>4893</v>
      </c>
      <c r="D532" t="s">
        <v>4894</v>
      </c>
      <c r="E532" t="str">
        <f t="shared" si="8"/>
        <v>GUY.NY.GDP.MKTP.CD</v>
      </c>
      <c r="F532">
        <v>603200000</v>
      </c>
      <c r="G532">
        <v>570357129.71312487</v>
      </c>
      <c r="H532">
        <v>482000000</v>
      </c>
      <c r="I532">
        <v>489333333.33333331</v>
      </c>
      <c r="J532">
        <v>437631601.28102702</v>
      </c>
      <c r="K532">
        <v>453488351.97766578</v>
      </c>
      <c r="L532">
        <v>504651110.6384747</v>
      </c>
      <c r="M532">
        <v>354591836.36397713</v>
      </c>
      <c r="N532">
        <v>413799987.19999999</v>
      </c>
      <c r="O532">
        <v>379779377.5827688</v>
      </c>
      <c r="P532">
        <v>396582263.89873415</v>
      </c>
      <c r="Q532">
        <v>336708410.12922555</v>
      </c>
      <c r="R532">
        <v>368281383.48483479</v>
      </c>
      <c r="S532">
        <v>442273443.73050326</v>
      </c>
      <c r="T532">
        <v>540874922.20810282</v>
      </c>
      <c r="U532">
        <v>621626786.25352108</v>
      </c>
      <c r="V532">
        <v>705406032.2610898</v>
      </c>
      <c r="W532">
        <v>749138004.17426515</v>
      </c>
      <c r="X532">
        <v>717530696.5270257</v>
      </c>
      <c r="Y532">
        <v>694754983.97015274</v>
      </c>
      <c r="Z532">
        <v>712667925.07666481</v>
      </c>
      <c r="AA532">
        <v>696281468.79593778</v>
      </c>
      <c r="AB532">
        <v>722460911.62251318</v>
      </c>
      <c r="AC532">
        <v>741929343.01569593</v>
      </c>
      <c r="AD532">
        <v>785918769.74900091</v>
      </c>
      <c r="AE532">
        <v>824880550.34396493</v>
      </c>
      <c r="AF532">
        <v>1458449057.8855877</v>
      </c>
      <c r="AG532">
        <v>1740335068.5292537</v>
      </c>
      <c r="AH532">
        <v>1922597806.514981</v>
      </c>
      <c r="AI532">
        <v>2025565089.4827166</v>
      </c>
      <c r="AJ532">
        <v>2259288026.4197154</v>
      </c>
      <c r="AK532" t="s">
        <v>1768</v>
      </c>
    </row>
    <row r="533" spans="1:37">
      <c r="A533" t="s">
        <v>4255</v>
      </c>
      <c r="B533" t="s">
        <v>1434</v>
      </c>
      <c r="C533" t="s">
        <v>4895</v>
      </c>
      <c r="D533" t="s">
        <v>4896</v>
      </c>
      <c r="E533" t="str">
        <f t="shared" si="8"/>
        <v>GUY.SL.TLF.TERT.ZS</v>
      </c>
      <c r="F533" t="s">
        <v>1768</v>
      </c>
      <c r="G533" t="s">
        <v>1768</v>
      </c>
      <c r="H533" t="s">
        <v>1768</v>
      </c>
      <c r="I533" t="s">
        <v>1768</v>
      </c>
      <c r="J533" t="s">
        <v>1768</v>
      </c>
      <c r="K533" t="s">
        <v>1768</v>
      </c>
      <c r="L533" t="s">
        <v>1768</v>
      </c>
      <c r="M533" t="s">
        <v>1768</v>
      </c>
      <c r="N533" t="s">
        <v>1768</v>
      </c>
      <c r="O533" t="s">
        <v>1768</v>
      </c>
      <c r="P533" t="s">
        <v>1768</v>
      </c>
      <c r="Q533" t="s">
        <v>1768</v>
      </c>
      <c r="R533" t="s">
        <v>1768</v>
      </c>
      <c r="S533" t="s">
        <v>1768</v>
      </c>
      <c r="T533" t="s">
        <v>1768</v>
      </c>
      <c r="U533" t="s">
        <v>1768</v>
      </c>
      <c r="V533" t="s">
        <v>1768</v>
      </c>
      <c r="W533" t="s">
        <v>1768</v>
      </c>
      <c r="X533" t="s">
        <v>1768</v>
      </c>
      <c r="Y533" t="s">
        <v>1768</v>
      </c>
      <c r="Z533" t="s">
        <v>1768</v>
      </c>
      <c r="AA533" t="s">
        <v>1768</v>
      </c>
      <c r="AB533" t="s">
        <v>1768</v>
      </c>
      <c r="AC533" t="s">
        <v>1768</v>
      </c>
      <c r="AD533" t="s">
        <v>1768</v>
      </c>
      <c r="AE533" t="s">
        <v>1768</v>
      </c>
      <c r="AF533" t="s">
        <v>1768</v>
      </c>
      <c r="AG533" t="s">
        <v>1768</v>
      </c>
      <c r="AH533" t="s">
        <v>1768</v>
      </c>
      <c r="AI533" t="s">
        <v>1768</v>
      </c>
      <c r="AJ533" t="s">
        <v>1768</v>
      </c>
      <c r="AK533" t="s">
        <v>1768</v>
      </c>
    </row>
    <row r="534" spans="1:37" hidden="1">
      <c r="A534" t="s">
        <v>4255</v>
      </c>
      <c r="B534" t="s">
        <v>1434</v>
      </c>
      <c r="C534" t="s">
        <v>4897</v>
      </c>
      <c r="D534" t="s">
        <v>4898</v>
      </c>
      <c r="E534" t="str">
        <f t="shared" si="8"/>
        <v>GUY.SP.DYN.LE00.IN</v>
      </c>
      <c r="F534">
        <v>59.52358536585367</v>
      </c>
      <c r="G534">
        <v>59.768243902439032</v>
      </c>
      <c r="H534">
        <v>59.98575609756098</v>
      </c>
      <c r="I534">
        <v>60.174414634146345</v>
      </c>
      <c r="J534">
        <v>60.337390243902441</v>
      </c>
      <c r="K534">
        <v>60.477341463414646</v>
      </c>
      <c r="L534">
        <v>60.598804878048789</v>
      </c>
      <c r="M534">
        <v>60.712243902439027</v>
      </c>
      <c r="N534">
        <v>60.827585365853665</v>
      </c>
      <c r="O534">
        <v>60.954341463414643</v>
      </c>
      <c r="P534">
        <v>61.101463414634154</v>
      </c>
      <c r="Q534">
        <v>61.274439024390247</v>
      </c>
      <c r="R534">
        <v>61.477170731707325</v>
      </c>
      <c r="S534">
        <v>61.711121951219518</v>
      </c>
      <c r="T534">
        <v>61.981219512195132</v>
      </c>
      <c r="U534">
        <v>62.292487804878057</v>
      </c>
      <c r="V534">
        <v>62.647878048780498</v>
      </c>
      <c r="W534">
        <v>63.044439024390243</v>
      </c>
      <c r="X534">
        <v>63.47863414634147</v>
      </c>
      <c r="Y534">
        <v>63.946439024390251</v>
      </c>
      <c r="Z534">
        <v>64.448268292682926</v>
      </c>
      <c r="AA534">
        <v>64.985560975609772</v>
      </c>
      <c r="AB534">
        <v>65.551756097560983</v>
      </c>
      <c r="AC534">
        <v>66.136878048780503</v>
      </c>
      <c r="AD534">
        <v>66.726878048780492</v>
      </c>
      <c r="AE534">
        <v>67.303317073170732</v>
      </c>
      <c r="AF534">
        <v>67.847219512195139</v>
      </c>
      <c r="AG534">
        <v>68.348170731707327</v>
      </c>
      <c r="AH534">
        <v>68.799219512195137</v>
      </c>
      <c r="AI534">
        <v>69.19787804878051</v>
      </c>
      <c r="AJ534">
        <v>69.549146341463427</v>
      </c>
      <c r="AK534" t="s">
        <v>1768</v>
      </c>
    </row>
    <row r="535" spans="1:37" hidden="1">
      <c r="A535" t="s">
        <v>4255</v>
      </c>
      <c r="B535" t="s">
        <v>1434</v>
      </c>
      <c r="C535" t="s">
        <v>1688</v>
      </c>
      <c r="D535" t="s">
        <v>1689</v>
      </c>
      <c r="E535" t="str">
        <f t="shared" si="8"/>
        <v>GUY.SP.POP.TOTL</v>
      </c>
      <c r="F535">
        <v>776856</v>
      </c>
      <c r="G535">
        <v>775589</v>
      </c>
      <c r="H535">
        <v>771521</v>
      </c>
      <c r="I535">
        <v>765434</v>
      </c>
      <c r="J535">
        <v>758499</v>
      </c>
      <c r="K535">
        <v>751636</v>
      </c>
      <c r="L535">
        <v>745015</v>
      </c>
      <c r="M535">
        <v>738589</v>
      </c>
      <c r="N535">
        <v>732806</v>
      </c>
      <c r="O535">
        <v>728147</v>
      </c>
      <c r="P535">
        <v>724931</v>
      </c>
      <c r="Q535">
        <v>723448</v>
      </c>
      <c r="R535">
        <v>723615</v>
      </c>
      <c r="S535">
        <v>724909</v>
      </c>
      <c r="T535">
        <v>726552</v>
      </c>
      <c r="U535">
        <v>727979</v>
      </c>
      <c r="V535">
        <v>728990</v>
      </c>
      <c r="W535">
        <v>729743</v>
      </c>
      <c r="X535">
        <v>730458</v>
      </c>
      <c r="Y535">
        <v>731496</v>
      </c>
      <c r="Z535">
        <v>733101</v>
      </c>
      <c r="AA535">
        <v>735327</v>
      </c>
      <c r="AB535">
        <v>738011</v>
      </c>
      <c r="AC535">
        <v>740925</v>
      </c>
      <c r="AD535">
        <v>743743</v>
      </c>
      <c r="AE535">
        <v>746235</v>
      </c>
      <c r="AF535">
        <v>748321</v>
      </c>
      <c r="AG535">
        <v>750068</v>
      </c>
      <c r="AH535">
        <v>751578</v>
      </c>
      <c r="AI535">
        <v>753013</v>
      </c>
      <c r="AJ535">
        <v>754493</v>
      </c>
      <c r="AK535">
        <v>756040</v>
      </c>
    </row>
    <row r="536" spans="1:37" hidden="1">
      <c r="A536" t="s">
        <v>4258</v>
      </c>
      <c r="B536" t="s">
        <v>1435</v>
      </c>
      <c r="C536" t="s">
        <v>4889</v>
      </c>
      <c r="D536" t="s">
        <v>4890</v>
      </c>
      <c r="E536" t="str">
        <f t="shared" si="8"/>
        <v>HTI.NY.GDP.DEFL.ZS</v>
      </c>
      <c r="F536" t="s">
        <v>1768</v>
      </c>
      <c r="G536" t="s">
        <v>1768</v>
      </c>
      <c r="H536" t="s">
        <v>1768</v>
      </c>
      <c r="I536" t="s">
        <v>1768</v>
      </c>
      <c r="J536" t="s">
        <v>1768</v>
      </c>
      <c r="K536" t="s">
        <v>1768</v>
      </c>
      <c r="L536" t="s">
        <v>1768</v>
      </c>
      <c r="M536" t="s">
        <v>1768</v>
      </c>
      <c r="N536" t="s">
        <v>1768</v>
      </c>
      <c r="O536" t="s">
        <v>1768</v>
      </c>
      <c r="P536" t="s">
        <v>1768</v>
      </c>
      <c r="Q536">
        <v>135.00373412994773</v>
      </c>
      <c r="R536">
        <v>163.23053868601625</v>
      </c>
      <c r="S536">
        <v>193.1615378200317</v>
      </c>
      <c r="T536">
        <v>302.69937488160639</v>
      </c>
      <c r="U536">
        <v>351.02128759803497</v>
      </c>
      <c r="V536">
        <v>386.04651162790702</v>
      </c>
      <c r="W536">
        <v>435.17324738114428</v>
      </c>
      <c r="X536">
        <v>496.78258812396496</v>
      </c>
      <c r="Y536">
        <v>531.70057581573894</v>
      </c>
      <c r="Z536">
        <v>590.50083726594607</v>
      </c>
      <c r="AA536">
        <v>659.18006307207145</v>
      </c>
      <c r="AB536">
        <v>725.07711289327574</v>
      </c>
      <c r="AC536">
        <v>920.15366884364198</v>
      </c>
      <c r="AD536">
        <v>1117.9979294417458</v>
      </c>
      <c r="AE536">
        <v>1314.5192834232964</v>
      </c>
      <c r="AF536">
        <v>1508.5532859000841</v>
      </c>
      <c r="AG536">
        <v>1629.4788273615634</v>
      </c>
      <c r="AH536">
        <v>1839.5977095874323</v>
      </c>
      <c r="AI536">
        <v>1902.0907663764806</v>
      </c>
      <c r="AJ536">
        <v>1991.9954734062617</v>
      </c>
      <c r="AK536">
        <v>2126.9434124035438</v>
      </c>
    </row>
    <row r="537" spans="1:37" hidden="1">
      <c r="A537" t="s">
        <v>4258</v>
      </c>
      <c r="B537" t="s">
        <v>1435</v>
      </c>
      <c r="C537" t="s">
        <v>4891</v>
      </c>
      <c r="D537" t="s">
        <v>4892</v>
      </c>
      <c r="E537" t="str">
        <f t="shared" si="8"/>
        <v>HTI.NY.GDP.MKTP.KD</v>
      </c>
      <c r="F537" t="s">
        <v>1768</v>
      </c>
      <c r="G537" t="s">
        <v>1768</v>
      </c>
      <c r="H537" t="s">
        <v>1768</v>
      </c>
      <c r="I537" t="s">
        <v>1768</v>
      </c>
      <c r="J537" t="s">
        <v>1768</v>
      </c>
      <c r="K537" t="s">
        <v>1768</v>
      </c>
      <c r="L537" t="s">
        <v>1768</v>
      </c>
      <c r="M537" t="s">
        <v>1768</v>
      </c>
      <c r="N537" t="s">
        <v>1768</v>
      </c>
      <c r="O537" t="s">
        <v>1768</v>
      </c>
      <c r="P537" t="s">
        <v>1768</v>
      </c>
      <c r="Q537">
        <v>3734792699.9671078</v>
      </c>
      <c r="R537">
        <v>3536477717.9150829</v>
      </c>
      <c r="S537">
        <v>3344577988.4470196</v>
      </c>
      <c r="T537">
        <v>2944879860.063684</v>
      </c>
      <c r="U537">
        <v>3236355466.5958443</v>
      </c>
      <c r="V537">
        <v>3370238998.7828655</v>
      </c>
      <c r="W537">
        <v>3461447155.0852737</v>
      </c>
      <c r="X537">
        <v>3537035565.9658628</v>
      </c>
      <c r="Y537">
        <v>3632985430.6998944</v>
      </c>
      <c r="Z537">
        <v>3664503845.568922</v>
      </c>
      <c r="AA537">
        <v>3626291254.0905433</v>
      </c>
      <c r="AB537">
        <v>3617086761.2526855</v>
      </c>
      <c r="AC537">
        <v>3630196190.4459977</v>
      </c>
      <c r="AD537">
        <v>3502448986.8175483</v>
      </c>
      <c r="AE537">
        <v>3565485816.555604</v>
      </c>
      <c r="AF537">
        <v>3645815935.8678169</v>
      </c>
      <c r="AG537">
        <v>3767705734.9630842</v>
      </c>
      <c r="AH537">
        <v>3799503073.8575015</v>
      </c>
      <c r="AI537">
        <v>3908841291.8102355</v>
      </c>
      <c r="AJ537">
        <v>3697137956.5395088</v>
      </c>
      <c r="AK537">
        <v>3903820659.3532224</v>
      </c>
    </row>
    <row r="538" spans="1:37" hidden="1">
      <c r="A538" t="s">
        <v>4258</v>
      </c>
      <c r="B538" t="s">
        <v>1435</v>
      </c>
      <c r="C538" t="s">
        <v>4893</v>
      </c>
      <c r="D538" t="s">
        <v>4894</v>
      </c>
      <c r="E538" t="str">
        <f t="shared" si="8"/>
        <v>HTI.NY.GDP.MKTP.CD</v>
      </c>
      <c r="F538" t="s">
        <v>1768</v>
      </c>
      <c r="G538" t="s">
        <v>1768</v>
      </c>
      <c r="H538" t="s">
        <v>1768</v>
      </c>
      <c r="I538" t="s">
        <v>1768</v>
      </c>
      <c r="J538" t="s">
        <v>1768</v>
      </c>
      <c r="K538" t="s">
        <v>1768</v>
      </c>
      <c r="L538" t="s">
        <v>1768</v>
      </c>
      <c r="M538" t="s">
        <v>1768</v>
      </c>
      <c r="N538" t="s">
        <v>1768</v>
      </c>
      <c r="O538" t="s">
        <v>1768</v>
      </c>
      <c r="P538" t="s">
        <v>1768</v>
      </c>
      <c r="Q538">
        <v>3476346281.3577733</v>
      </c>
      <c r="R538">
        <v>2111405825.6832793</v>
      </c>
      <c r="S538">
        <v>1806285587.0455627</v>
      </c>
      <c r="T538">
        <v>2124933516.0279148</v>
      </c>
      <c r="U538">
        <v>2695499730.3392797</v>
      </c>
      <c r="V538">
        <v>2970865202.6631241</v>
      </c>
      <c r="W538">
        <v>3242667331.2143202</v>
      </c>
      <c r="X538">
        <v>3757500381.2270255</v>
      </c>
      <c r="Y538">
        <v>4088703119.6581373</v>
      </c>
      <c r="Z538">
        <v>3664503845.568922</v>
      </c>
      <c r="AA538">
        <v>3507981945.5361772</v>
      </c>
      <c r="AB538">
        <v>3214632478.6324787</v>
      </c>
      <c r="AC538">
        <v>2826481071.9614677</v>
      </c>
      <c r="AD538">
        <v>3660678111.7536249</v>
      </c>
      <c r="AE538">
        <v>4154243480.6440125</v>
      </c>
      <c r="AF538">
        <v>4879740567.5490799</v>
      </c>
      <c r="AG538">
        <v>5971284337.50737</v>
      </c>
      <c r="AH538">
        <v>6407707284.4552078</v>
      </c>
      <c r="AI538">
        <v>6470254240.0823078</v>
      </c>
      <c r="AJ538">
        <v>6634579143.3611231</v>
      </c>
      <c r="AK538">
        <v>7346156702.6443796</v>
      </c>
    </row>
    <row r="539" spans="1:37">
      <c r="A539" t="s">
        <v>4258</v>
      </c>
      <c r="B539" t="s">
        <v>1435</v>
      </c>
      <c r="C539" t="s">
        <v>4895</v>
      </c>
      <c r="D539" t="s">
        <v>4896</v>
      </c>
      <c r="E539" t="str">
        <f t="shared" si="8"/>
        <v>HTI.SL.TLF.TERT.ZS</v>
      </c>
      <c r="F539" t="s">
        <v>1768</v>
      </c>
      <c r="G539" t="s">
        <v>1768</v>
      </c>
      <c r="H539" t="s">
        <v>1768</v>
      </c>
      <c r="I539" t="s">
        <v>1768</v>
      </c>
      <c r="J539" t="s">
        <v>1768</v>
      </c>
      <c r="K539" t="s">
        <v>1768</v>
      </c>
      <c r="L539" t="s">
        <v>1768</v>
      </c>
      <c r="M539" t="s">
        <v>1768</v>
      </c>
      <c r="N539" t="s">
        <v>1768</v>
      </c>
      <c r="O539" t="s">
        <v>1768</v>
      </c>
      <c r="P539" t="s">
        <v>1768</v>
      </c>
      <c r="Q539" t="s">
        <v>1768</v>
      </c>
      <c r="R539" t="s">
        <v>1768</v>
      </c>
      <c r="S539" t="s">
        <v>1768</v>
      </c>
      <c r="T539" t="s">
        <v>1768</v>
      </c>
      <c r="U539" t="s">
        <v>1768</v>
      </c>
      <c r="V539" t="s">
        <v>1768</v>
      </c>
      <c r="W539" t="s">
        <v>1768</v>
      </c>
      <c r="X539" t="s">
        <v>1768</v>
      </c>
      <c r="Y539" t="s">
        <v>1768</v>
      </c>
      <c r="Z539" t="s">
        <v>1768</v>
      </c>
      <c r="AA539" t="s">
        <v>1768</v>
      </c>
      <c r="AB539" t="s">
        <v>1768</v>
      </c>
      <c r="AC539" t="s">
        <v>1768</v>
      </c>
      <c r="AD539" t="s">
        <v>1768</v>
      </c>
      <c r="AE539" t="s">
        <v>1768</v>
      </c>
      <c r="AF539" t="s">
        <v>1768</v>
      </c>
      <c r="AG539" t="s">
        <v>1768</v>
      </c>
      <c r="AH539" t="s">
        <v>1768</v>
      </c>
      <c r="AI539" t="s">
        <v>1768</v>
      </c>
      <c r="AJ539" t="s">
        <v>1768</v>
      </c>
      <c r="AK539" t="s">
        <v>1768</v>
      </c>
    </row>
    <row r="540" spans="1:37" hidden="1">
      <c r="A540" t="s">
        <v>4258</v>
      </c>
      <c r="B540" t="s">
        <v>1435</v>
      </c>
      <c r="C540" t="s">
        <v>4897</v>
      </c>
      <c r="D540" t="s">
        <v>4898</v>
      </c>
      <c r="E540" t="str">
        <f t="shared" si="8"/>
        <v>HTI.SP.DYN.LE00.IN</v>
      </c>
      <c r="F540">
        <v>50.879731707317077</v>
      </c>
      <c r="G540">
        <v>51.298268292682934</v>
      </c>
      <c r="H540">
        <v>51.714414634146351</v>
      </c>
      <c r="I540">
        <v>52.125560975609766</v>
      </c>
      <c r="J540">
        <v>52.532170731707332</v>
      </c>
      <c r="K540">
        <v>52.937707317073176</v>
      </c>
      <c r="L540">
        <v>53.349731707317076</v>
      </c>
      <c r="M540">
        <v>53.770756097560984</v>
      </c>
      <c r="N540">
        <v>54.203317073170737</v>
      </c>
      <c r="O540">
        <v>54.644390243902443</v>
      </c>
      <c r="P540">
        <v>55.090414634146349</v>
      </c>
      <c r="Q540">
        <v>55.534804878048789</v>
      </c>
      <c r="R540">
        <v>55.971536585365854</v>
      </c>
      <c r="S540">
        <v>56.390073170731711</v>
      </c>
      <c r="T540">
        <v>56.785414634146349</v>
      </c>
      <c r="U540">
        <v>57.146073170731711</v>
      </c>
      <c r="V540">
        <v>57.461073170731709</v>
      </c>
      <c r="W540">
        <v>57.73148780487805</v>
      </c>
      <c r="X540">
        <v>57.964878048780491</v>
      </c>
      <c r="Y540">
        <v>58.171853658536584</v>
      </c>
      <c r="Z540">
        <v>58.372073170731717</v>
      </c>
      <c r="AA540">
        <v>58.589707317073177</v>
      </c>
      <c r="AB540">
        <v>58.84329268292683</v>
      </c>
      <c r="AC540">
        <v>59.141780487804894</v>
      </c>
      <c r="AD540">
        <v>59.48807317073171</v>
      </c>
      <c r="AE540">
        <v>59.873439024390258</v>
      </c>
      <c r="AF540">
        <v>60.281073170731716</v>
      </c>
      <c r="AG540">
        <v>60.687731707317084</v>
      </c>
      <c r="AH540">
        <v>61.074780487804887</v>
      </c>
      <c r="AI540">
        <v>61.434682926829275</v>
      </c>
      <c r="AJ540">
        <v>61.763000000000005</v>
      </c>
      <c r="AK540" t="s">
        <v>1768</v>
      </c>
    </row>
    <row r="541" spans="1:37" hidden="1">
      <c r="A541" t="s">
        <v>4258</v>
      </c>
      <c r="B541" t="s">
        <v>1435</v>
      </c>
      <c r="C541" t="s">
        <v>1688</v>
      </c>
      <c r="D541" t="s">
        <v>1689</v>
      </c>
      <c r="E541" t="str">
        <f t="shared" si="8"/>
        <v>HTI.SP.POP.TOTL</v>
      </c>
      <c r="F541">
        <v>5687812</v>
      </c>
      <c r="G541">
        <v>5819084</v>
      </c>
      <c r="H541">
        <v>5957920</v>
      </c>
      <c r="I541">
        <v>6102119</v>
      </c>
      <c r="J541">
        <v>6248634</v>
      </c>
      <c r="K541">
        <v>6395193</v>
      </c>
      <c r="L541">
        <v>6540928</v>
      </c>
      <c r="M541">
        <v>6686182</v>
      </c>
      <c r="N541">
        <v>6831374</v>
      </c>
      <c r="O541">
        <v>6977397</v>
      </c>
      <c r="P541">
        <v>7124877</v>
      </c>
      <c r="Q541">
        <v>7273530</v>
      </c>
      <c r="R541">
        <v>7422881</v>
      </c>
      <c r="S541">
        <v>7573160</v>
      </c>
      <c r="T541">
        <v>7724690</v>
      </c>
      <c r="U541">
        <v>7877569</v>
      </c>
      <c r="V541">
        <v>8031903</v>
      </c>
      <c r="W541">
        <v>8187204</v>
      </c>
      <c r="X541">
        <v>8342233</v>
      </c>
      <c r="Y541">
        <v>8495358</v>
      </c>
      <c r="Z541">
        <v>8645371</v>
      </c>
      <c r="AA541">
        <v>8791931</v>
      </c>
      <c r="AB541">
        <v>8935252</v>
      </c>
      <c r="AC541">
        <v>9075399</v>
      </c>
      <c r="AD541">
        <v>9212634</v>
      </c>
      <c r="AE541">
        <v>9347262</v>
      </c>
      <c r="AF541">
        <v>9479136</v>
      </c>
      <c r="AG541">
        <v>9608453</v>
      </c>
      <c r="AH541">
        <v>9736332</v>
      </c>
      <c r="AI541">
        <v>9864241</v>
      </c>
      <c r="AJ541">
        <v>9993247</v>
      </c>
      <c r="AK541">
        <v>10123787</v>
      </c>
    </row>
    <row r="542" spans="1:37" hidden="1">
      <c r="A542" t="s">
        <v>4325</v>
      </c>
      <c r="B542" t="s">
        <v>4830</v>
      </c>
      <c r="C542" t="s">
        <v>4889</v>
      </c>
      <c r="D542" t="s">
        <v>4890</v>
      </c>
      <c r="E542" t="str">
        <f t="shared" si="8"/>
        <v>HPC.NY.GDP.DEFL.ZS</v>
      </c>
      <c r="F542" t="s">
        <v>1768</v>
      </c>
      <c r="G542" t="s">
        <v>1768</v>
      </c>
      <c r="H542" t="s">
        <v>1768</v>
      </c>
      <c r="I542" t="s">
        <v>1768</v>
      </c>
      <c r="J542" t="s">
        <v>1768</v>
      </c>
      <c r="K542" t="s">
        <v>1768</v>
      </c>
      <c r="L542" t="s">
        <v>1768</v>
      </c>
      <c r="M542" t="s">
        <v>1768</v>
      </c>
      <c r="N542" t="s">
        <v>1768</v>
      </c>
      <c r="O542" t="s">
        <v>1768</v>
      </c>
      <c r="P542" t="s">
        <v>1768</v>
      </c>
      <c r="Q542" t="s">
        <v>1768</v>
      </c>
      <c r="R542" t="s">
        <v>1768</v>
      </c>
      <c r="S542" t="s">
        <v>1768</v>
      </c>
      <c r="T542" t="s">
        <v>1768</v>
      </c>
      <c r="U542" t="s">
        <v>1768</v>
      </c>
      <c r="V542" t="s">
        <v>1768</v>
      </c>
      <c r="W542" t="s">
        <v>1768</v>
      </c>
      <c r="X542" t="s">
        <v>1768</v>
      </c>
      <c r="Y542" t="s">
        <v>1768</v>
      </c>
      <c r="Z542" t="s">
        <v>1768</v>
      </c>
      <c r="AA542" t="s">
        <v>1768</v>
      </c>
      <c r="AB542" t="s">
        <v>1768</v>
      </c>
      <c r="AC542" t="s">
        <v>1768</v>
      </c>
      <c r="AD542" t="s">
        <v>1768</v>
      </c>
      <c r="AE542" t="s">
        <v>1768</v>
      </c>
      <c r="AF542" t="s">
        <v>1768</v>
      </c>
      <c r="AG542" t="s">
        <v>1768</v>
      </c>
      <c r="AH542" t="s">
        <v>1768</v>
      </c>
      <c r="AI542" t="s">
        <v>1768</v>
      </c>
      <c r="AJ542" t="s">
        <v>1768</v>
      </c>
      <c r="AK542" t="s">
        <v>1768</v>
      </c>
    </row>
    <row r="543" spans="1:37" hidden="1">
      <c r="A543" t="s">
        <v>4325</v>
      </c>
      <c r="B543" t="s">
        <v>4830</v>
      </c>
      <c r="C543" t="s">
        <v>4891</v>
      </c>
      <c r="D543" t="s">
        <v>4892</v>
      </c>
      <c r="E543" t="str">
        <f t="shared" si="8"/>
        <v>HPC.NY.GDP.MKTP.KD</v>
      </c>
      <c r="F543">
        <v>91866587350.753235</v>
      </c>
      <c r="G543">
        <v>95546704555.918945</v>
      </c>
      <c r="H543">
        <v>96731534667.210297</v>
      </c>
      <c r="I543">
        <v>97320610012.314224</v>
      </c>
      <c r="J543">
        <v>98327696810.062347</v>
      </c>
      <c r="K543">
        <v>99313515674.477646</v>
      </c>
      <c r="L543">
        <v>102302142357.80582</v>
      </c>
      <c r="M543">
        <v>105648864862.96736</v>
      </c>
      <c r="N543">
        <v>106619115501.81923</v>
      </c>
      <c r="O543">
        <v>108915740402.9697</v>
      </c>
      <c r="P543">
        <v>108272281785.13771</v>
      </c>
      <c r="Q543">
        <v>109045032664.42194</v>
      </c>
      <c r="R543">
        <v>108426497124.51039</v>
      </c>
      <c r="S543">
        <v>109791802694.31731</v>
      </c>
      <c r="T543">
        <v>109495700336.83496</v>
      </c>
      <c r="U543">
        <v>114873845777.1053</v>
      </c>
      <c r="V543">
        <v>121094876270.02231</v>
      </c>
      <c r="W543">
        <v>126676062293.24957</v>
      </c>
      <c r="X543">
        <v>131377435821.45496</v>
      </c>
      <c r="Y543">
        <v>135685531863.82028</v>
      </c>
      <c r="Z543">
        <v>139796111156.05215</v>
      </c>
      <c r="AA543">
        <v>146109422566.64368</v>
      </c>
      <c r="AB543">
        <v>151181186193.37805</v>
      </c>
      <c r="AC543">
        <v>157296506266.29245</v>
      </c>
      <c r="AD543">
        <v>165622920826.38065</v>
      </c>
      <c r="AE543">
        <v>176605728463.13766</v>
      </c>
      <c r="AF543">
        <v>187538434517.53436</v>
      </c>
      <c r="AG543">
        <v>198460327441.05832</v>
      </c>
      <c r="AH543">
        <v>210160696891.26285</v>
      </c>
      <c r="AI543">
        <v>217978202246.65378</v>
      </c>
      <c r="AJ543">
        <v>229750097668.72083</v>
      </c>
      <c r="AK543">
        <v>238848076704.5975</v>
      </c>
    </row>
    <row r="544" spans="1:37" hidden="1">
      <c r="A544" t="s">
        <v>4325</v>
      </c>
      <c r="B544" t="s">
        <v>4830</v>
      </c>
      <c r="C544" t="s">
        <v>4893</v>
      </c>
      <c r="D544" t="s">
        <v>4894</v>
      </c>
      <c r="E544" t="str">
        <f t="shared" si="8"/>
        <v>HPC.NY.GDP.MKTP.CD</v>
      </c>
      <c r="F544">
        <v>108840849735.9236</v>
      </c>
      <c r="G544">
        <v>108256016662.02969</v>
      </c>
      <c r="H544">
        <v>108479958942.08063</v>
      </c>
      <c r="I544">
        <v>102763746248.86884</v>
      </c>
      <c r="J544">
        <v>102685817572.70515</v>
      </c>
      <c r="K544">
        <v>107232789228.00774</v>
      </c>
      <c r="L544">
        <v>122934308253.55995</v>
      </c>
      <c r="M544">
        <v>135676279346.39452</v>
      </c>
      <c r="N544">
        <v>134799382328.56143</v>
      </c>
      <c r="O544">
        <v>129812289740.55164</v>
      </c>
      <c r="P544">
        <v>131869803836.10315</v>
      </c>
      <c r="Q544">
        <v>134989780655.14307</v>
      </c>
      <c r="R544">
        <v>127600760119.75455</v>
      </c>
      <c r="S544">
        <v>125741671286.90411</v>
      </c>
      <c r="T544">
        <v>110587306438.74962</v>
      </c>
      <c r="U544">
        <v>126595026923.59032</v>
      </c>
      <c r="V544">
        <v>132903378589.92879</v>
      </c>
      <c r="W544">
        <v>139537944677.64984</v>
      </c>
      <c r="X544">
        <v>143871618504.10522</v>
      </c>
      <c r="Y544">
        <v>142933856732.48178</v>
      </c>
      <c r="Z544">
        <v>139796111156.05215</v>
      </c>
      <c r="AA544">
        <v>140955536382.29373</v>
      </c>
      <c r="AB544">
        <v>152740325331.27573</v>
      </c>
      <c r="AC544">
        <v>174410633092.06796</v>
      </c>
      <c r="AD544">
        <v>201510851123.09406</v>
      </c>
      <c r="AE544">
        <v>228973049349.11057</v>
      </c>
      <c r="AF544">
        <v>273178281801.94669</v>
      </c>
      <c r="AG544">
        <v>325016068919.93707</v>
      </c>
      <c r="AH544">
        <v>394352572497.37915</v>
      </c>
      <c r="AI544">
        <v>391010028638.7406</v>
      </c>
      <c r="AJ544">
        <v>430784251577.69348</v>
      </c>
      <c r="AK544">
        <v>468049010948.6524</v>
      </c>
    </row>
    <row r="545" spans="1:37">
      <c r="A545" t="s">
        <v>4325</v>
      </c>
      <c r="B545" t="s">
        <v>4830</v>
      </c>
      <c r="C545" t="s">
        <v>4895</v>
      </c>
      <c r="D545" t="s">
        <v>4896</v>
      </c>
      <c r="E545" t="str">
        <f t="shared" si="8"/>
        <v>HPC.SL.TLF.TERT.ZS</v>
      </c>
      <c r="F545" t="s">
        <v>1768</v>
      </c>
      <c r="G545" t="s">
        <v>1768</v>
      </c>
      <c r="H545" t="s">
        <v>1768</v>
      </c>
      <c r="I545" t="s">
        <v>1768</v>
      </c>
      <c r="J545" t="s">
        <v>1768</v>
      </c>
      <c r="K545" t="s">
        <v>1768</v>
      </c>
      <c r="L545" t="s">
        <v>1768</v>
      </c>
      <c r="M545" t="s">
        <v>1768</v>
      </c>
      <c r="N545" t="s">
        <v>1768</v>
      </c>
      <c r="O545" t="s">
        <v>1768</v>
      </c>
      <c r="P545" t="s">
        <v>1768</v>
      </c>
      <c r="Q545" t="s">
        <v>1768</v>
      </c>
      <c r="R545" t="s">
        <v>1768</v>
      </c>
      <c r="S545" t="s">
        <v>1768</v>
      </c>
      <c r="T545" t="s">
        <v>1768</v>
      </c>
      <c r="U545" t="s">
        <v>1768</v>
      </c>
      <c r="V545" t="s">
        <v>1768</v>
      </c>
      <c r="W545" t="s">
        <v>1768</v>
      </c>
      <c r="X545" t="s">
        <v>1768</v>
      </c>
      <c r="Y545" t="s">
        <v>1768</v>
      </c>
      <c r="Z545" t="s">
        <v>1768</v>
      </c>
      <c r="AA545" t="s">
        <v>1768</v>
      </c>
      <c r="AB545" t="s">
        <v>1768</v>
      </c>
      <c r="AC545" t="s">
        <v>1768</v>
      </c>
      <c r="AD545" t="s">
        <v>1768</v>
      </c>
      <c r="AE545" t="s">
        <v>1768</v>
      </c>
      <c r="AF545" t="s">
        <v>1768</v>
      </c>
      <c r="AG545" t="s">
        <v>1768</v>
      </c>
      <c r="AH545" t="s">
        <v>1768</v>
      </c>
      <c r="AI545" t="s">
        <v>1768</v>
      </c>
      <c r="AJ545" t="s">
        <v>1768</v>
      </c>
      <c r="AK545" t="s">
        <v>1768</v>
      </c>
    </row>
    <row r="546" spans="1:37" hidden="1">
      <c r="A546" t="s">
        <v>4325</v>
      </c>
      <c r="B546" t="s">
        <v>4830</v>
      </c>
      <c r="C546" t="s">
        <v>4897</v>
      </c>
      <c r="D546" t="s">
        <v>4898</v>
      </c>
      <c r="E546" t="str">
        <f t="shared" si="8"/>
        <v>HPC.SP.DYN.LE00.IN</v>
      </c>
      <c r="F546">
        <v>46.932295230209427</v>
      </c>
      <c r="G546">
        <v>47.204079703115724</v>
      </c>
      <c r="H546">
        <v>47.465908862721797</v>
      </c>
      <c r="I546">
        <v>47.7173268992074</v>
      </c>
      <c r="J546">
        <v>47.955938215990834</v>
      </c>
      <c r="K546">
        <v>48.172650241294413</v>
      </c>
      <c r="L546">
        <v>48.356395812812153</v>
      </c>
      <c r="M546">
        <v>48.499518897843835</v>
      </c>
      <c r="N546">
        <v>48.602392808751887</v>
      </c>
      <c r="O546">
        <v>48.675440850175249</v>
      </c>
      <c r="P546">
        <v>48.738502816968868</v>
      </c>
      <c r="Q546">
        <v>48.810688852372522</v>
      </c>
      <c r="R546">
        <v>48.912851988022574</v>
      </c>
      <c r="S546">
        <v>49.046572674353982</v>
      </c>
      <c r="T546">
        <v>49.203408382296296</v>
      </c>
      <c r="U546">
        <v>49.380158526821624</v>
      </c>
      <c r="V546">
        <v>49.584353463904385</v>
      </c>
      <c r="W546">
        <v>49.822621284689212</v>
      </c>
      <c r="X546">
        <v>50.099625588141485</v>
      </c>
      <c r="Y546">
        <v>50.417868415275841</v>
      </c>
      <c r="Z546">
        <v>50.776329490739016</v>
      </c>
      <c r="AA546">
        <v>51.172933339473829</v>
      </c>
      <c r="AB546">
        <v>51.602355341501323</v>
      </c>
      <c r="AC546">
        <v>52.058694477584019</v>
      </c>
      <c r="AD546">
        <v>52.535055943700364</v>
      </c>
      <c r="AE546">
        <v>53.024652032659652</v>
      </c>
      <c r="AF546">
        <v>53.519869849156699</v>
      </c>
      <c r="AG546">
        <v>54.013504718746937</v>
      </c>
      <c r="AH546">
        <v>54.500016101299444</v>
      </c>
      <c r="AI546">
        <v>54.973537248727816</v>
      </c>
      <c r="AJ546">
        <v>55.431248181908238</v>
      </c>
      <c r="AK546" t="s">
        <v>1768</v>
      </c>
    </row>
    <row r="547" spans="1:37" hidden="1">
      <c r="A547" t="s">
        <v>4325</v>
      </c>
      <c r="B547" t="s">
        <v>4830</v>
      </c>
      <c r="C547" t="s">
        <v>1688</v>
      </c>
      <c r="D547" t="s">
        <v>1689</v>
      </c>
      <c r="E547" t="str">
        <f t="shared" si="8"/>
        <v>HPC.SP.POP.TOTL</v>
      </c>
      <c r="F547">
        <v>275939919</v>
      </c>
      <c r="G547">
        <v>283606166</v>
      </c>
      <c r="H547">
        <v>291523186</v>
      </c>
      <c r="I547">
        <v>299694627</v>
      </c>
      <c r="J547">
        <v>308122046</v>
      </c>
      <c r="K547">
        <v>316807253</v>
      </c>
      <c r="L547">
        <v>325727989</v>
      </c>
      <c r="M547">
        <v>334933908</v>
      </c>
      <c r="N547">
        <v>344414340</v>
      </c>
      <c r="O547">
        <v>354155944</v>
      </c>
      <c r="P547">
        <v>364147284</v>
      </c>
      <c r="Q547">
        <v>374701395</v>
      </c>
      <c r="R547">
        <v>385607321</v>
      </c>
      <c r="S547">
        <v>396790208</v>
      </c>
      <c r="T547">
        <v>408166505</v>
      </c>
      <c r="U547">
        <v>419645286</v>
      </c>
      <c r="V547">
        <v>431143127</v>
      </c>
      <c r="W547">
        <v>442858528</v>
      </c>
      <c r="X547">
        <v>454809866</v>
      </c>
      <c r="Y547">
        <v>467018232</v>
      </c>
      <c r="Z547">
        <v>479507602</v>
      </c>
      <c r="AA547">
        <v>492276043</v>
      </c>
      <c r="AB547">
        <v>505330568</v>
      </c>
      <c r="AC547">
        <v>518683091</v>
      </c>
      <c r="AD547">
        <v>532349277</v>
      </c>
      <c r="AE547">
        <v>546338602</v>
      </c>
      <c r="AF547">
        <v>560567912</v>
      </c>
      <c r="AG547">
        <v>575020646</v>
      </c>
      <c r="AH547">
        <v>589765122</v>
      </c>
      <c r="AI547">
        <v>604874910</v>
      </c>
      <c r="AJ547">
        <v>620267812</v>
      </c>
      <c r="AK547">
        <v>636376666</v>
      </c>
    </row>
    <row r="548" spans="1:37" hidden="1">
      <c r="A548" t="s">
        <v>1436</v>
      </c>
      <c r="B548" t="s">
        <v>1437</v>
      </c>
      <c r="C548" t="s">
        <v>4889</v>
      </c>
      <c r="D548" t="s">
        <v>4890</v>
      </c>
      <c r="E548" t="str">
        <f t="shared" si="8"/>
        <v>HIC.NY.GDP.DEFL.ZS</v>
      </c>
      <c r="F548" t="s">
        <v>1768</v>
      </c>
      <c r="G548" t="s">
        <v>1768</v>
      </c>
      <c r="H548" t="s">
        <v>1768</v>
      </c>
      <c r="I548" t="s">
        <v>1768</v>
      </c>
      <c r="J548" t="s">
        <v>1768</v>
      </c>
      <c r="K548" t="s">
        <v>1768</v>
      </c>
      <c r="L548" t="s">
        <v>1768</v>
      </c>
      <c r="M548" t="s">
        <v>1768</v>
      </c>
      <c r="N548" t="s">
        <v>1768</v>
      </c>
      <c r="O548" t="s">
        <v>1768</v>
      </c>
      <c r="P548" t="s">
        <v>1768</v>
      </c>
      <c r="Q548" t="s">
        <v>1768</v>
      </c>
      <c r="R548" t="s">
        <v>1768</v>
      </c>
      <c r="S548" t="s">
        <v>1768</v>
      </c>
      <c r="T548" t="s">
        <v>1768</v>
      </c>
      <c r="U548" t="s">
        <v>1768</v>
      </c>
      <c r="V548" t="s">
        <v>1768</v>
      </c>
      <c r="W548" t="s">
        <v>1768</v>
      </c>
      <c r="X548" t="s">
        <v>1768</v>
      </c>
      <c r="Y548" t="s">
        <v>1768</v>
      </c>
      <c r="Z548" t="s">
        <v>1768</v>
      </c>
      <c r="AA548" t="s">
        <v>1768</v>
      </c>
      <c r="AB548" t="s">
        <v>1768</v>
      </c>
      <c r="AC548" t="s">
        <v>1768</v>
      </c>
      <c r="AD548" t="s">
        <v>1768</v>
      </c>
      <c r="AE548" t="s">
        <v>1768</v>
      </c>
      <c r="AF548" t="s">
        <v>1768</v>
      </c>
      <c r="AG548" t="s">
        <v>1768</v>
      </c>
      <c r="AH548" t="s">
        <v>1768</v>
      </c>
      <c r="AI548" t="s">
        <v>1768</v>
      </c>
      <c r="AJ548" t="s">
        <v>1768</v>
      </c>
      <c r="AK548" t="s">
        <v>1768</v>
      </c>
    </row>
    <row r="549" spans="1:37" hidden="1">
      <c r="A549" t="s">
        <v>1436</v>
      </c>
      <c r="B549" t="s">
        <v>1437</v>
      </c>
      <c r="C549" t="s">
        <v>4891</v>
      </c>
      <c r="D549" t="s">
        <v>4892</v>
      </c>
      <c r="E549" t="str">
        <f t="shared" si="8"/>
        <v>HIC.NY.GDP.MKTP.KD</v>
      </c>
      <c r="F549">
        <v>14728612852929.836</v>
      </c>
      <c r="G549">
        <v>15048062955349.859</v>
      </c>
      <c r="H549">
        <v>15079969976743.098</v>
      </c>
      <c r="I549">
        <v>15533430598901.016</v>
      </c>
      <c r="J549">
        <v>16283383674654.986</v>
      </c>
      <c r="K549">
        <v>16924712892368.74</v>
      </c>
      <c r="L549">
        <v>17466961397943.037</v>
      </c>
      <c r="M549">
        <v>18062159550586.953</v>
      </c>
      <c r="N549">
        <v>18945768883705.828</v>
      </c>
      <c r="O549">
        <v>19704209427561.195</v>
      </c>
      <c r="P549">
        <v>20340538033249.891</v>
      </c>
      <c r="Q549">
        <v>20613583968610.691</v>
      </c>
      <c r="R549">
        <v>21032761231549.207</v>
      </c>
      <c r="S549">
        <v>21332089470789.391</v>
      </c>
      <c r="T549">
        <v>22010308512573.957</v>
      </c>
      <c r="U549">
        <v>22597784915202.168</v>
      </c>
      <c r="V549">
        <v>23264178373704.555</v>
      </c>
      <c r="W549">
        <v>24077399473702</v>
      </c>
      <c r="X549">
        <v>24627250268609.906</v>
      </c>
      <c r="Y549">
        <v>25441314777590.141</v>
      </c>
      <c r="Z549">
        <v>26442233374115.055</v>
      </c>
      <c r="AA549">
        <v>26804423934095.234</v>
      </c>
      <c r="AB549">
        <v>27230351851031.078</v>
      </c>
      <c r="AC549">
        <v>27799093774986.508</v>
      </c>
      <c r="AD549">
        <v>28677641947696.48</v>
      </c>
      <c r="AE549">
        <v>29402694008855.773</v>
      </c>
      <c r="AF549">
        <v>30264170193879.332</v>
      </c>
      <c r="AG549">
        <v>31067593081852.031</v>
      </c>
      <c r="AH549">
        <v>31085815260921.234</v>
      </c>
      <c r="AI549">
        <v>29920342960601.727</v>
      </c>
      <c r="AJ549">
        <v>30901578709655.703</v>
      </c>
      <c r="AK549">
        <v>31377028090851.152</v>
      </c>
    </row>
    <row r="550" spans="1:37" hidden="1">
      <c r="A550" t="s">
        <v>1436</v>
      </c>
      <c r="B550" t="s">
        <v>1437</v>
      </c>
      <c r="C550" t="s">
        <v>4893</v>
      </c>
      <c r="D550" t="s">
        <v>4894</v>
      </c>
      <c r="E550" t="str">
        <f t="shared" si="8"/>
        <v>HIC.NY.GDP.MKTP.CD</v>
      </c>
      <c r="F550">
        <v>8664377195362.1191</v>
      </c>
      <c r="G550">
        <v>8791815531719.0771</v>
      </c>
      <c r="H550">
        <v>8710164471233.2266</v>
      </c>
      <c r="I550">
        <v>8992809392959.4336</v>
      </c>
      <c r="J550">
        <v>9383171958989.8574</v>
      </c>
      <c r="K550">
        <v>9851979361196</v>
      </c>
      <c r="L550">
        <v>11960858073550.426</v>
      </c>
      <c r="M550">
        <v>13826416543557.889</v>
      </c>
      <c r="N550">
        <v>15561017521906.738</v>
      </c>
      <c r="O550">
        <v>16289838003707.008</v>
      </c>
      <c r="P550">
        <v>18273446686452.828</v>
      </c>
      <c r="Q550">
        <v>19301805195812.461</v>
      </c>
      <c r="R550">
        <v>20738216407421.992</v>
      </c>
      <c r="S550">
        <v>20929484619453.406</v>
      </c>
      <c r="T550">
        <v>22437792944048.137</v>
      </c>
      <c r="U550">
        <v>24794709768835.707</v>
      </c>
      <c r="V550">
        <v>24963930222000.66</v>
      </c>
      <c r="W550">
        <v>24572260622239.043</v>
      </c>
      <c r="X550">
        <v>24649399642942.223</v>
      </c>
      <c r="Y550">
        <v>25922592013325.691</v>
      </c>
      <c r="Z550">
        <v>26442233374115.055</v>
      </c>
      <c r="AA550">
        <v>26195982976850.062</v>
      </c>
      <c r="AB550">
        <v>27334189044883.398</v>
      </c>
      <c r="AC550">
        <v>30644365560807.035</v>
      </c>
      <c r="AD550">
        <v>34053951283910.969</v>
      </c>
      <c r="AE550">
        <v>35914482166162.336</v>
      </c>
      <c r="AF550">
        <v>37890044049339.57</v>
      </c>
      <c r="AG550">
        <v>41450895562698.156</v>
      </c>
      <c r="AH550">
        <v>44034588490709.07</v>
      </c>
      <c r="AI550">
        <v>41197520185717.242</v>
      </c>
      <c r="AJ550">
        <v>43119536666909.125</v>
      </c>
      <c r="AK550">
        <v>46643523391782.422</v>
      </c>
    </row>
    <row r="551" spans="1:37">
      <c r="A551" t="s">
        <v>1436</v>
      </c>
      <c r="B551" t="s">
        <v>1437</v>
      </c>
      <c r="C551" t="s">
        <v>4895</v>
      </c>
      <c r="D551" t="s">
        <v>4896</v>
      </c>
      <c r="E551" t="str">
        <f t="shared" si="8"/>
        <v>HIC.SL.TLF.TERT.ZS</v>
      </c>
      <c r="F551" t="s">
        <v>1768</v>
      </c>
      <c r="G551" t="s">
        <v>1768</v>
      </c>
      <c r="H551" t="s">
        <v>1768</v>
      </c>
      <c r="I551" t="s">
        <v>1768</v>
      </c>
      <c r="J551" t="s">
        <v>1768</v>
      </c>
      <c r="K551" t="s">
        <v>1768</v>
      </c>
      <c r="L551" t="s">
        <v>1768</v>
      </c>
      <c r="M551" t="s">
        <v>1768</v>
      </c>
      <c r="N551" t="s">
        <v>1768</v>
      </c>
      <c r="O551" t="s">
        <v>1768</v>
      </c>
      <c r="P551" t="s">
        <v>1768</v>
      </c>
      <c r="Q551" t="s">
        <v>1768</v>
      </c>
      <c r="R551" t="s">
        <v>1768</v>
      </c>
      <c r="S551" t="s">
        <v>1768</v>
      </c>
      <c r="T551" t="s">
        <v>1768</v>
      </c>
      <c r="U551" t="s">
        <v>1768</v>
      </c>
      <c r="V551" t="s">
        <v>1768</v>
      </c>
      <c r="W551">
        <v>26.796402519950295</v>
      </c>
      <c r="X551">
        <v>26.912731727671002</v>
      </c>
      <c r="Y551">
        <v>27.642007585426089</v>
      </c>
      <c r="Z551">
        <v>28.308519617272371</v>
      </c>
      <c r="AA551">
        <v>28.934459599854584</v>
      </c>
      <c r="AB551">
        <v>36.249358497602785</v>
      </c>
      <c r="AC551">
        <v>37.186989863174581</v>
      </c>
      <c r="AD551">
        <v>37.810025210377503</v>
      </c>
      <c r="AE551">
        <v>38.387892840547288</v>
      </c>
      <c r="AF551">
        <v>38.85307044781996</v>
      </c>
      <c r="AG551">
        <v>39.609323757957334</v>
      </c>
      <c r="AH551" t="s">
        <v>1768</v>
      </c>
      <c r="AI551" t="s">
        <v>1768</v>
      </c>
      <c r="AJ551" t="s">
        <v>1768</v>
      </c>
      <c r="AK551" t="s">
        <v>1768</v>
      </c>
    </row>
    <row r="552" spans="1:37" hidden="1">
      <c r="A552" t="s">
        <v>1436</v>
      </c>
      <c r="B552" t="s">
        <v>1437</v>
      </c>
      <c r="C552" t="s">
        <v>4897</v>
      </c>
      <c r="D552" t="s">
        <v>4898</v>
      </c>
      <c r="E552" t="str">
        <f t="shared" si="8"/>
        <v>HIC.SP.DYN.LE00.IN</v>
      </c>
      <c r="F552">
        <v>73.282522199166465</v>
      </c>
      <c r="G552">
        <v>73.62365074000607</v>
      </c>
      <c r="H552">
        <v>73.94573205050574</v>
      </c>
      <c r="I552">
        <v>74.046411064383918</v>
      </c>
      <c r="J552">
        <v>74.327765095762146</v>
      </c>
      <c r="K552">
        <v>74.451744302251214</v>
      </c>
      <c r="L552">
        <v>74.693547746573358</v>
      </c>
      <c r="M552">
        <v>74.965092856522475</v>
      </c>
      <c r="N552">
        <v>75.079491341814759</v>
      </c>
      <c r="O552">
        <v>75.326142092918161</v>
      </c>
      <c r="P552">
        <v>75.477267039810386</v>
      </c>
      <c r="Q552">
        <v>75.644456792715403</v>
      </c>
      <c r="R552">
        <v>75.903567370399571</v>
      </c>
      <c r="S552">
        <v>75.982803517125902</v>
      </c>
      <c r="T552">
        <v>76.25620520062381</v>
      </c>
      <c r="U552">
        <v>76.324428046004186</v>
      </c>
      <c r="V552">
        <v>76.679370069145463</v>
      </c>
      <c r="W552">
        <v>77.014907184779247</v>
      </c>
      <c r="X552">
        <v>77.175168028754854</v>
      </c>
      <c r="Y552">
        <v>77.31642801038322</v>
      </c>
      <c r="Z552">
        <v>77.608384745093616</v>
      </c>
      <c r="AA552">
        <v>77.887390436832391</v>
      </c>
      <c r="AB552">
        <v>78.035371775784668</v>
      </c>
      <c r="AC552">
        <v>78.190577846788059</v>
      </c>
      <c r="AD552">
        <v>78.576438945574367</v>
      </c>
      <c r="AE552">
        <v>78.667353207718847</v>
      </c>
      <c r="AF552">
        <v>78.990896755379225</v>
      </c>
      <c r="AG552">
        <v>79.205035262353732</v>
      </c>
      <c r="AH552">
        <v>79.36332014135003</v>
      </c>
      <c r="AI552">
        <v>79.565162820747872</v>
      </c>
      <c r="AJ552">
        <v>79.762835652435328</v>
      </c>
      <c r="AK552" t="s">
        <v>1768</v>
      </c>
    </row>
    <row r="553" spans="1:37" hidden="1">
      <c r="A553" t="s">
        <v>1436</v>
      </c>
      <c r="B553" t="s">
        <v>1437</v>
      </c>
      <c r="C553" t="s">
        <v>1688</v>
      </c>
      <c r="D553" t="s">
        <v>1689</v>
      </c>
      <c r="E553" t="str">
        <f t="shared" si="8"/>
        <v>HIC.SP.POP.TOTL</v>
      </c>
      <c r="F553">
        <v>911752210.97973478</v>
      </c>
      <c r="G553">
        <v>919264638.89458263</v>
      </c>
      <c r="H553">
        <v>926281112.44612324</v>
      </c>
      <c r="I553">
        <v>932847869.23753512</v>
      </c>
      <c r="J553">
        <v>939048244.82135856</v>
      </c>
      <c r="K553">
        <v>945241749.67320919</v>
      </c>
      <c r="L553">
        <v>951658580.0117017</v>
      </c>
      <c r="M553">
        <v>958025777.91923845</v>
      </c>
      <c r="N553">
        <v>964552549.3209213</v>
      </c>
      <c r="O553">
        <v>971548133.21506763</v>
      </c>
      <c r="P553">
        <v>979080292</v>
      </c>
      <c r="Q553">
        <v>986845746.963727</v>
      </c>
      <c r="R553">
        <v>992892115.49819648</v>
      </c>
      <c r="S553">
        <v>1000699387.6383522</v>
      </c>
      <c r="T553">
        <v>1007832709.6784019</v>
      </c>
      <c r="U553">
        <v>1016713520</v>
      </c>
      <c r="V553">
        <v>1023443718</v>
      </c>
      <c r="W553">
        <v>1030183509</v>
      </c>
      <c r="X553">
        <v>1036665412</v>
      </c>
      <c r="Y553">
        <v>1043066605</v>
      </c>
      <c r="Z553">
        <v>1049735157</v>
      </c>
      <c r="AA553">
        <v>1056695344</v>
      </c>
      <c r="AB553">
        <v>1063909974</v>
      </c>
      <c r="AC553">
        <v>1071209524</v>
      </c>
      <c r="AD553">
        <v>1078911760</v>
      </c>
      <c r="AE553">
        <v>1086710746</v>
      </c>
      <c r="AF553">
        <v>1094899575</v>
      </c>
      <c r="AG553">
        <v>1103699968</v>
      </c>
      <c r="AH553">
        <v>1112698356</v>
      </c>
      <c r="AI553">
        <v>1120688810</v>
      </c>
      <c r="AJ553">
        <v>1127916328</v>
      </c>
      <c r="AK553">
        <v>1135003957</v>
      </c>
    </row>
    <row r="554" spans="1:37" hidden="1">
      <c r="A554" t="s">
        <v>1438</v>
      </c>
      <c r="B554" t="s">
        <v>1439</v>
      </c>
      <c r="C554" t="s">
        <v>4889</v>
      </c>
      <c r="D554" t="s">
        <v>4890</v>
      </c>
      <c r="E554" t="str">
        <f t="shared" si="8"/>
        <v>NOC.NY.GDP.DEFL.ZS</v>
      </c>
      <c r="F554" t="s">
        <v>1768</v>
      </c>
      <c r="G554" t="s">
        <v>1768</v>
      </c>
      <c r="H554" t="s">
        <v>1768</v>
      </c>
      <c r="I554" t="s">
        <v>1768</v>
      </c>
      <c r="J554" t="s">
        <v>1768</v>
      </c>
      <c r="K554" t="s">
        <v>1768</v>
      </c>
      <c r="L554" t="s">
        <v>1768</v>
      </c>
      <c r="M554" t="s">
        <v>1768</v>
      </c>
      <c r="N554" t="s">
        <v>1768</v>
      </c>
      <c r="O554" t="s">
        <v>1768</v>
      </c>
      <c r="P554" t="s">
        <v>1768</v>
      </c>
      <c r="Q554" t="s">
        <v>1768</v>
      </c>
      <c r="R554" t="s">
        <v>1768</v>
      </c>
      <c r="S554" t="s">
        <v>1768</v>
      </c>
      <c r="T554" t="s">
        <v>1768</v>
      </c>
      <c r="U554" t="s">
        <v>1768</v>
      </c>
      <c r="V554" t="s">
        <v>1768</v>
      </c>
      <c r="W554" t="s">
        <v>1768</v>
      </c>
      <c r="X554" t="s">
        <v>1768</v>
      </c>
      <c r="Y554" t="s">
        <v>1768</v>
      </c>
      <c r="Z554" t="s">
        <v>1768</v>
      </c>
      <c r="AA554" t="s">
        <v>1768</v>
      </c>
      <c r="AB554" t="s">
        <v>1768</v>
      </c>
      <c r="AC554" t="s">
        <v>1768</v>
      </c>
      <c r="AD554" t="s">
        <v>1768</v>
      </c>
      <c r="AE554" t="s">
        <v>1768</v>
      </c>
      <c r="AF554" t="s">
        <v>1768</v>
      </c>
      <c r="AG554" t="s">
        <v>1768</v>
      </c>
      <c r="AH554" t="s">
        <v>1768</v>
      </c>
      <c r="AI554" t="s">
        <v>1768</v>
      </c>
      <c r="AJ554" t="s">
        <v>1768</v>
      </c>
      <c r="AK554" t="s">
        <v>1768</v>
      </c>
    </row>
    <row r="555" spans="1:37" hidden="1">
      <c r="A555" t="s">
        <v>1438</v>
      </c>
      <c r="B555" t="s">
        <v>1439</v>
      </c>
      <c r="C555" t="s">
        <v>4891</v>
      </c>
      <c r="D555" t="s">
        <v>4892</v>
      </c>
      <c r="E555" t="str">
        <f t="shared" si="8"/>
        <v>NOC.NY.GDP.MKTP.KD</v>
      </c>
      <c r="F555">
        <v>507275027012.40869</v>
      </c>
      <c r="G555">
        <v>533689443616.66589</v>
      </c>
      <c r="H555">
        <v>517705250630.43304</v>
      </c>
      <c r="I555">
        <v>518983734280.1413</v>
      </c>
      <c r="J555">
        <v>543477788851.94348</v>
      </c>
      <c r="K555">
        <v>542828693554.19489</v>
      </c>
      <c r="L555">
        <v>568545571854.85278</v>
      </c>
      <c r="M555">
        <v>600384639574.67407</v>
      </c>
      <c r="N555">
        <v>638358659220.68066</v>
      </c>
      <c r="O555">
        <v>675030723299.58594</v>
      </c>
      <c r="P555">
        <v>723901240099.87268</v>
      </c>
      <c r="Q555">
        <v>761061200629.66736</v>
      </c>
      <c r="R555">
        <v>800819047423.7937</v>
      </c>
      <c r="S555">
        <v>841454859244.23474</v>
      </c>
      <c r="T555">
        <v>888087785985.47839</v>
      </c>
      <c r="U555">
        <v>926208903055.94165</v>
      </c>
      <c r="V555">
        <v>968047789521.65344</v>
      </c>
      <c r="W555">
        <v>1017484787889.505</v>
      </c>
      <c r="X555">
        <v>1028837745442.5172</v>
      </c>
      <c r="Y555">
        <v>1062648559143.1925</v>
      </c>
      <c r="Z555">
        <v>1130708470413.4482</v>
      </c>
      <c r="AA555">
        <v>1137277068642.6404</v>
      </c>
      <c r="AB555">
        <v>1171904215240.6104</v>
      </c>
      <c r="AC555">
        <v>1231351649000.4087</v>
      </c>
      <c r="AD555">
        <v>1319179606708.7568</v>
      </c>
      <c r="AE555">
        <v>1391862859489.595</v>
      </c>
      <c r="AF555">
        <v>1476579979573.562</v>
      </c>
      <c r="AG555">
        <v>1553696206207.9192</v>
      </c>
      <c r="AH555">
        <v>1596221223911.7024</v>
      </c>
      <c r="AI555">
        <v>1575745784537.1016</v>
      </c>
      <c r="AJ555">
        <v>1691269940146.5195</v>
      </c>
      <c r="AK555">
        <v>1786624208681.4407</v>
      </c>
    </row>
    <row r="556" spans="1:37" hidden="1">
      <c r="A556" t="s">
        <v>1438</v>
      </c>
      <c r="B556" t="s">
        <v>1439</v>
      </c>
      <c r="C556" t="s">
        <v>4893</v>
      </c>
      <c r="D556" t="s">
        <v>4894</v>
      </c>
      <c r="E556" t="str">
        <f t="shared" si="8"/>
        <v>NOC.NY.GDP.MKTP.CD</v>
      </c>
      <c r="F556">
        <v>397929698793.73755</v>
      </c>
      <c r="G556">
        <v>437114571395.68646</v>
      </c>
      <c r="H556">
        <v>402875941806.90051</v>
      </c>
      <c r="I556">
        <v>376020183240.36292</v>
      </c>
      <c r="J556">
        <v>382801159337.82886</v>
      </c>
      <c r="K556">
        <v>370874001394.29425</v>
      </c>
      <c r="L556">
        <v>359911440585.42761</v>
      </c>
      <c r="M556">
        <v>413288018029.58588</v>
      </c>
      <c r="N556">
        <v>454462892589.52234</v>
      </c>
      <c r="O556">
        <v>523464729009.2691</v>
      </c>
      <c r="P556">
        <v>590540307956.91223</v>
      </c>
      <c r="Q556">
        <v>634644936654.53235</v>
      </c>
      <c r="R556">
        <v>709222356427.24841</v>
      </c>
      <c r="S556">
        <v>751958243681.16052</v>
      </c>
      <c r="T556">
        <v>815979910549.53137</v>
      </c>
      <c r="U556">
        <v>895868226012.58081</v>
      </c>
      <c r="V556">
        <v>975246568389.98584</v>
      </c>
      <c r="W556">
        <v>1032168621169.1823</v>
      </c>
      <c r="X556">
        <v>968236696020.48022</v>
      </c>
      <c r="Y556">
        <v>1016493138192.749</v>
      </c>
      <c r="Z556">
        <v>1130708470413.4482</v>
      </c>
      <c r="AA556">
        <v>1092146491186.2517</v>
      </c>
      <c r="AB556">
        <v>1125084106352.8071</v>
      </c>
      <c r="AC556">
        <v>1213560276506.3889</v>
      </c>
      <c r="AD556">
        <v>1378022969333.9751</v>
      </c>
      <c r="AE556">
        <v>1591766728880.2183</v>
      </c>
      <c r="AF556">
        <v>1785254110567.2073</v>
      </c>
      <c r="AG556">
        <v>1989184531371.6174</v>
      </c>
      <c r="AH556">
        <v>2285733194589.4731</v>
      </c>
      <c r="AI556">
        <v>2014392029577.2151</v>
      </c>
      <c r="AJ556">
        <v>2303365370995.3623</v>
      </c>
      <c r="AK556">
        <v>2746331442277.8311</v>
      </c>
    </row>
    <row r="557" spans="1:37">
      <c r="A557" t="s">
        <v>1438</v>
      </c>
      <c r="B557" t="s">
        <v>1439</v>
      </c>
      <c r="C557" t="s">
        <v>4895</v>
      </c>
      <c r="D557" t="s">
        <v>4896</v>
      </c>
      <c r="E557" t="str">
        <f t="shared" si="8"/>
        <v>NOC.SL.TLF.TERT.ZS</v>
      </c>
      <c r="F557" t="s">
        <v>1768</v>
      </c>
      <c r="G557" t="s">
        <v>1768</v>
      </c>
      <c r="H557" t="s">
        <v>1768</v>
      </c>
      <c r="I557" t="s">
        <v>1768</v>
      </c>
      <c r="J557" t="s">
        <v>1768</v>
      </c>
      <c r="K557" t="s">
        <v>1768</v>
      </c>
      <c r="L557" t="s">
        <v>1768</v>
      </c>
      <c r="M557" t="s">
        <v>1768</v>
      </c>
      <c r="N557" t="s">
        <v>1768</v>
      </c>
      <c r="O557" t="s">
        <v>1768</v>
      </c>
      <c r="P557" t="s">
        <v>1768</v>
      </c>
      <c r="Q557" t="s">
        <v>1768</v>
      </c>
      <c r="R557" t="s">
        <v>1768</v>
      </c>
      <c r="S557" t="s">
        <v>1768</v>
      </c>
      <c r="T557" t="s">
        <v>1768</v>
      </c>
      <c r="U557" t="s">
        <v>1768</v>
      </c>
      <c r="V557" t="s">
        <v>1768</v>
      </c>
      <c r="W557" t="s">
        <v>1768</v>
      </c>
      <c r="X557" t="s">
        <v>1768</v>
      </c>
      <c r="Y557" t="s">
        <v>1768</v>
      </c>
      <c r="Z557" t="s">
        <v>1768</v>
      </c>
      <c r="AA557" t="s">
        <v>1768</v>
      </c>
      <c r="AB557" t="s">
        <v>1768</v>
      </c>
      <c r="AC557" t="s">
        <v>1768</v>
      </c>
      <c r="AD557" t="s">
        <v>1768</v>
      </c>
      <c r="AE557" t="s">
        <v>1768</v>
      </c>
      <c r="AF557" t="s">
        <v>1768</v>
      </c>
      <c r="AG557" t="s">
        <v>1768</v>
      </c>
      <c r="AH557" t="s">
        <v>1768</v>
      </c>
      <c r="AI557" t="s">
        <v>1768</v>
      </c>
      <c r="AJ557" t="s">
        <v>1768</v>
      </c>
      <c r="AK557" t="s">
        <v>1768</v>
      </c>
    </row>
    <row r="558" spans="1:37" hidden="1">
      <c r="A558" t="s">
        <v>1438</v>
      </c>
      <c r="B558" t="s">
        <v>1439</v>
      </c>
      <c r="C558" t="s">
        <v>4897</v>
      </c>
      <c r="D558" t="s">
        <v>4898</v>
      </c>
      <c r="E558" t="str">
        <f t="shared" si="8"/>
        <v>NOC.SP.DYN.LE00.IN</v>
      </c>
      <c r="F558">
        <v>69.695045556926814</v>
      </c>
      <c r="G558">
        <v>69.983056240415593</v>
      </c>
      <c r="H558">
        <v>70.258634273055108</v>
      </c>
      <c r="I558">
        <v>70.436915513179329</v>
      </c>
      <c r="J558">
        <v>70.841848492550128</v>
      </c>
      <c r="K558">
        <v>71.207086497294952</v>
      </c>
      <c r="L558">
        <v>71.500781042309058</v>
      </c>
      <c r="M558">
        <v>71.779434324981025</v>
      </c>
      <c r="N558">
        <v>71.949126113108449</v>
      </c>
      <c r="O558">
        <v>72.209057549532744</v>
      </c>
      <c r="P558">
        <v>72.506857859261871</v>
      </c>
      <c r="Q558">
        <v>72.839158117179181</v>
      </c>
      <c r="R558">
        <v>72.898814301898298</v>
      </c>
      <c r="S558">
        <v>73.115963318562848</v>
      </c>
      <c r="T558">
        <v>73.319610304077585</v>
      </c>
      <c r="U558">
        <v>73.455154107969349</v>
      </c>
      <c r="V558">
        <v>73.829932762105045</v>
      </c>
      <c r="W558">
        <v>74.148870149232991</v>
      </c>
      <c r="X558">
        <v>74.323956646182083</v>
      </c>
      <c r="Y558">
        <v>74.510260339598972</v>
      </c>
      <c r="Z558">
        <v>74.880457372105411</v>
      </c>
      <c r="AA558">
        <v>75.209495368244703</v>
      </c>
      <c r="AB558">
        <v>75.444355114733341</v>
      </c>
      <c r="AC558">
        <v>75.547417414329416</v>
      </c>
      <c r="AD558">
        <v>75.771808439616976</v>
      </c>
      <c r="AE558">
        <v>75.806912252098968</v>
      </c>
      <c r="AF558">
        <v>76.119234436042134</v>
      </c>
      <c r="AG558">
        <v>76.322357063794499</v>
      </c>
      <c r="AH558">
        <v>76.473703532064093</v>
      </c>
      <c r="AI558">
        <v>76.745757240133742</v>
      </c>
      <c r="AJ558">
        <v>76.93583207999292</v>
      </c>
      <c r="AK558" t="s">
        <v>1768</v>
      </c>
    </row>
    <row r="559" spans="1:37" hidden="1">
      <c r="A559" t="s">
        <v>1438</v>
      </c>
      <c r="B559" t="s">
        <v>1439</v>
      </c>
      <c r="C559" t="s">
        <v>1688</v>
      </c>
      <c r="D559" t="s">
        <v>1689</v>
      </c>
      <c r="E559" t="str">
        <f t="shared" si="8"/>
        <v>NOC.SP.POP.TOTL</v>
      </c>
      <c r="F559">
        <v>51165139.979734734</v>
      </c>
      <c r="G559">
        <v>52753514.894582659</v>
      </c>
      <c r="H559">
        <v>54359522.446123272</v>
      </c>
      <c r="I559">
        <v>55880017.237535089</v>
      </c>
      <c r="J559">
        <v>57369427.821358554</v>
      </c>
      <c r="K559">
        <v>58782843.67320922</v>
      </c>
      <c r="L559">
        <v>60134348.011701711</v>
      </c>
      <c r="M559">
        <v>61483212.919238374</v>
      </c>
      <c r="N559">
        <v>62808225.320921309</v>
      </c>
      <c r="O559">
        <v>64101799.21506758</v>
      </c>
      <c r="P559">
        <v>65345962</v>
      </c>
      <c r="Q559">
        <v>66215099</v>
      </c>
      <c r="R559">
        <v>65380669.140685163</v>
      </c>
      <c r="S559">
        <v>66743075.277807809</v>
      </c>
      <c r="T559">
        <v>67879041.274275839</v>
      </c>
      <c r="U559">
        <v>70673796</v>
      </c>
      <c r="V559">
        <v>71693861</v>
      </c>
      <c r="W559">
        <v>72722850</v>
      </c>
      <c r="X559">
        <v>73812676</v>
      </c>
      <c r="Y559">
        <v>74818215</v>
      </c>
      <c r="Z559">
        <v>75803291</v>
      </c>
      <c r="AA559">
        <v>77090578</v>
      </c>
      <c r="AB559">
        <v>78361437</v>
      </c>
      <c r="AC559">
        <v>79623237</v>
      </c>
      <c r="AD559">
        <v>81233697</v>
      </c>
      <c r="AE559">
        <v>83058573</v>
      </c>
      <c r="AF559">
        <v>85147284</v>
      </c>
      <c r="AG559">
        <v>87486168</v>
      </c>
      <c r="AH559">
        <v>89910834</v>
      </c>
      <c r="AI559">
        <v>92084054</v>
      </c>
      <c r="AJ559">
        <v>93970547</v>
      </c>
      <c r="AK559">
        <v>95507932</v>
      </c>
    </row>
    <row r="560" spans="1:37" hidden="1">
      <c r="A560" t="s">
        <v>1440</v>
      </c>
      <c r="B560" t="s">
        <v>1441</v>
      </c>
      <c r="C560" t="s">
        <v>4889</v>
      </c>
      <c r="D560" t="s">
        <v>4890</v>
      </c>
      <c r="E560" t="str">
        <f t="shared" si="8"/>
        <v>OEC.NY.GDP.DEFL.ZS</v>
      </c>
      <c r="F560" t="s">
        <v>1768</v>
      </c>
      <c r="G560" t="s">
        <v>1768</v>
      </c>
      <c r="H560" t="s">
        <v>1768</v>
      </c>
      <c r="I560" t="s">
        <v>1768</v>
      </c>
      <c r="J560" t="s">
        <v>1768</v>
      </c>
      <c r="K560" t="s">
        <v>1768</v>
      </c>
      <c r="L560" t="s">
        <v>1768</v>
      </c>
      <c r="M560" t="s">
        <v>1768</v>
      </c>
      <c r="N560" t="s">
        <v>1768</v>
      </c>
      <c r="O560" t="s">
        <v>1768</v>
      </c>
      <c r="P560" t="s">
        <v>1768</v>
      </c>
      <c r="Q560" t="s">
        <v>1768</v>
      </c>
      <c r="R560" t="s">
        <v>1768</v>
      </c>
      <c r="S560" t="s">
        <v>1768</v>
      </c>
      <c r="T560" t="s">
        <v>1768</v>
      </c>
      <c r="U560" t="s">
        <v>1768</v>
      </c>
      <c r="V560" t="s">
        <v>1768</v>
      </c>
      <c r="W560" t="s">
        <v>1768</v>
      </c>
      <c r="X560" t="s">
        <v>1768</v>
      </c>
      <c r="Y560" t="s">
        <v>1768</v>
      </c>
      <c r="Z560" t="s">
        <v>1768</v>
      </c>
      <c r="AA560" t="s">
        <v>1768</v>
      </c>
      <c r="AB560" t="s">
        <v>1768</v>
      </c>
      <c r="AC560" t="s">
        <v>1768</v>
      </c>
      <c r="AD560" t="s">
        <v>1768</v>
      </c>
      <c r="AE560" t="s">
        <v>1768</v>
      </c>
      <c r="AF560" t="s">
        <v>1768</v>
      </c>
      <c r="AG560" t="s">
        <v>1768</v>
      </c>
      <c r="AH560" t="s">
        <v>1768</v>
      </c>
      <c r="AI560" t="s">
        <v>1768</v>
      </c>
      <c r="AJ560" t="s">
        <v>1768</v>
      </c>
      <c r="AK560" t="s">
        <v>1768</v>
      </c>
    </row>
    <row r="561" spans="1:37" hidden="1">
      <c r="A561" t="s">
        <v>1440</v>
      </c>
      <c r="B561" t="s">
        <v>1441</v>
      </c>
      <c r="C561" t="s">
        <v>4891</v>
      </c>
      <c r="D561" t="s">
        <v>4892</v>
      </c>
      <c r="E561" t="str">
        <f t="shared" si="8"/>
        <v>OEC.NY.GDP.MKTP.KD</v>
      </c>
      <c r="F561">
        <v>14216809232892.816</v>
      </c>
      <c r="G561">
        <v>14511064126074.252</v>
      </c>
      <c r="H561">
        <v>14557485261555.492</v>
      </c>
      <c r="I561">
        <v>15008375591700.904</v>
      </c>
      <c r="J561">
        <v>15733496301155.83</v>
      </c>
      <c r="K561">
        <v>16373438688979.824</v>
      </c>
      <c r="L561">
        <v>16890369957142.246</v>
      </c>
      <c r="M561">
        <v>17454458409087.604</v>
      </c>
      <c r="N561">
        <v>18300416699012.926</v>
      </c>
      <c r="O561">
        <v>19022785113504.707</v>
      </c>
      <c r="P561">
        <v>19612179343971</v>
      </c>
      <c r="Q561">
        <v>19849467686768.941</v>
      </c>
      <c r="R561">
        <v>20230118764238.754</v>
      </c>
      <c r="S561">
        <v>20489517222198.91</v>
      </c>
      <c r="T561">
        <v>21121565502464.18</v>
      </c>
      <c r="U561">
        <v>21671264225971.531</v>
      </c>
      <c r="V561">
        <v>22296175937133.59</v>
      </c>
      <c r="W561">
        <v>23060355002688.062</v>
      </c>
      <c r="X561">
        <v>23598563204616.312</v>
      </c>
      <c r="Y561">
        <v>24378818022703.277</v>
      </c>
      <c r="Z561">
        <v>25312194562513.797</v>
      </c>
      <c r="AA561">
        <v>25667709834179.836</v>
      </c>
      <c r="AB561">
        <v>26059234611403.461</v>
      </c>
      <c r="AC561">
        <v>26568999816565.937</v>
      </c>
      <c r="AD561">
        <v>27360467720830.027</v>
      </c>
      <c r="AE561">
        <v>28013456483248.383</v>
      </c>
      <c r="AF561">
        <v>28790928385192.855</v>
      </c>
      <c r="AG561">
        <v>29517872463435.801</v>
      </c>
      <c r="AH561">
        <v>29494420863567.121</v>
      </c>
      <c r="AI561">
        <v>28350115486406</v>
      </c>
      <c r="AJ561">
        <v>29217841509392.773</v>
      </c>
      <c r="AK561">
        <v>29603510527731.754</v>
      </c>
    </row>
    <row r="562" spans="1:37" hidden="1">
      <c r="A562" t="s">
        <v>1440</v>
      </c>
      <c r="B562" t="s">
        <v>1441</v>
      </c>
      <c r="C562" t="s">
        <v>4893</v>
      </c>
      <c r="D562" t="s">
        <v>4894</v>
      </c>
      <c r="E562" t="str">
        <f t="shared" si="8"/>
        <v>OEC.NY.GDP.MKTP.CD</v>
      </c>
      <c r="F562">
        <v>8271407023636.5898</v>
      </c>
      <c r="G562">
        <v>8361340407780.7529</v>
      </c>
      <c r="H562">
        <v>8312411347298.0273</v>
      </c>
      <c r="I562">
        <v>8620227375973.6182</v>
      </c>
      <c r="J562">
        <v>9003515924443.5625</v>
      </c>
      <c r="K562">
        <v>9482968186473.4766</v>
      </c>
      <c r="L562">
        <v>11598392218232.035</v>
      </c>
      <c r="M562">
        <v>13410028602100.967</v>
      </c>
      <c r="N562">
        <v>15102496820581.027</v>
      </c>
      <c r="O562">
        <v>15764668865063.723</v>
      </c>
      <c r="P562">
        <v>17681172106988.648</v>
      </c>
      <c r="Q562">
        <v>18665484247609.254</v>
      </c>
      <c r="R562">
        <v>20027547807693.449</v>
      </c>
      <c r="S562">
        <v>20176535961162.031</v>
      </c>
      <c r="T562">
        <v>21620904773873.484</v>
      </c>
      <c r="U562">
        <v>23897746922268.457</v>
      </c>
      <c r="V562">
        <v>23988662330223.648</v>
      </c>
      <c r="W562">
        <v>23541136422679.961</v>
      </c>
      <c r="X562">
        <v>23681219746285.75</v>
      </c>
      <c r="Y562">
        <v>24906145500399.32</v>
      </c>
      <c r="Z562">
        <v>25312194562513.797</v>
      </c>
      <c r="AA562">
        <v>25104162102795.637</v>
      </c>
      <c r="AB562">
        <v>26209269778226.785</v>
      </c>
      <c r="AC562">
        <v>29430333252133.246</v>
      </c>
      <c r="AD562">
        <v>32675808521700.164</v>
      </c>
      <c r="AE562">
        <v>34324492785310.43</v>
      </c>
      <c r="AF562">
        <v>36108121508477.117</v>
      </c>
      <c r="AG562">
        <v>39465852804854.062</v>
      </c>
      <c r="AH562">
        <v>41756980273330.594</v>
      </c>
      <c r="AI562">
        <v>39187746619759.102</v>
      </c>
      <c r="AJ562">
        <v>40827087310941.805</v>
      </c>
      <c r="AK562">
        <v>43931322074570.312</v>
      </c>
    </row>
    <row r="563" spans="1:37">
      <c r="A563" t="s">
        <v>1440</v>
      </c>
      <c r="B563" t="s">
        <v>1441</v>
      </c>
      <c r="C563" t="s">
        <v>4895</v>
      </c>
      <c r="D563" t="s">
        <v>4896</v>
      </c>
      <c r="E563" t="str">
        <f t="shared" si="8"/>
        <v>OEC.SL.TLF.TERT.ZS</v>
      </c>
      <c r="F563" t="s">
        <v>1768</v>
      </c>
      <c r="G563" t="s">
        <v>1768</v>
      </c>
      <c r="H563" t="s">
        <v>1768</v>
      </c>
      <c r="I563" t="s">
        <v>1768</v>
      </c>
      <c r="J563" t="s">
        <v>1768</v>
      </c>
      <c r="K563" t="s">
        <v>1768</v>
      </c>
      <c r="L563" t="s">
        <v>1768</v>
      </c>
      <c r="M563" t="s">
        <v>1768</v>
      </c>
      <c r="N563" t="s">
        <v>1768</v>
      </c>
      <c r="O563" t="s">
        <v>1768</v>
      </c>
      <c r="P563" t="s">
        <v>1768</v>
      </c>
      <c r="Q563" t="s">
        <v>1768</v>
      </c>
      <c r="R563" t="s">
        <v>1768</v>
      </c>
      <c r="S563" t="s">
        <v>1768</v>
      </c>
      <c r="T563" t="s">
        <v>1768</v>
      </c>
      <c r="U563" t="s">
        <v>1768</v>
      </c>
      <c r="V563">
        <v>23.291481457305451</v>
      </c>
      <c r="W563">
        <v>26.821911975194393</v>
      </c>
      <c r="X563">
        <v>26.961214491012083</v>
      </c>
      <c r="Y563">
        <v>27.67614707571818</v>
      </c>
      <c r="Z563">
        <v>28.337064797042402</v>
      </c>
      <c r="AA563">
        <v>28.984703148500977</v>
      </c>
      <c r="AB563">
        <v>36.486418590568206</v>
      </c>
      <c r="AC563">
        <v>37.323021324940754</v>
      </c>
      <c r="AD563">
        <v>38.062177734399029</v>
      </c>
      <c r="AE563">
        <v>38.794520184011503</v>
      </c>
      <c r="AF563">
        <v>39.172704389866013</v>
      </c>
      <c r="AG563">
        <v>39.929679078605872</v>
      </c>
      <c r="AH563" t="s">
        <v>1768</v>
      </c>
      <c r="AI563" t="s">
        <v>1768</v>
      </c>
      <c r="AJ563" t="s">
        <v>1768</v>
      </c>
      <c r="AK563" t="s">
        <v>1768</v>
      </c>
    </row>
    <row r="564" spans="1:37" hidden="1">
      <c r="A564" t="s">
        <v>1440</v>
      </c>
      <c r="B564" t="s">
        <v>1441</v>
      </c>
      <c r="C564" t="s">
        <v>4897</v>
      </c>
      <c r="D564" t="s">
        <v>4898</v>
      </c>
      <c r="E564" t="str">
        <f t="shared" si="8"/>
        <v>OEC.SP.DYN.LE00.IN</v>
      </c>
      <c r="F564">
        <v>73.494304131506908</v>
      </c>
      <c r="G564">
        <v>73.843511183218084</v>
      </c>
      <c r="H564">
        <v>74.173962992851955</v>
      </c>
      <c r="I564">
        <v>74.274766990252942</v>
      </c>
      <c r="J564">
        <v>74.552975880528251</v>
      </c>
      <c r="K564">
        <v>74.665375223253776</v>
      </c>
      <c r="L564">
        <v>74.907367249612008</v>
      </c>
      <c r="M564">
        <v>75.182143149728006</v>
      </c>
      <c r="N564">
        <v>75.295953815229012</v>
      </c>
      <c r="O564">
        <v>75.544734363432894</v>
      </c>
      <c r="P564">
        <v>75.688146559151377</v>
      </c>
      <c r="Q564">
        <v>75.844924365134304</v>
      </c>
      <c r="R564">
        <v>76.114076509468987</v>
      </c>
      <c r="S564">
        <v>76.186121151065265</v>
      </c>
      <c r="T564">
        <v>76.466886231076984</v>
      </c>
      <c r="U564">
        <v>76.537189504986117</v>
      </c>
      <c r="V564">
        <v>76.892505655542124</v>
      </c>
      <c r="W564">
        <v>77.231360461308981</v>
      </c>
      <c r="X564">
        <v>77.391870200637541</v>
      </c>
      <c r="Y564">
        <v>77.531427382400423</v>
      </c>
      <c r="Z564">
        <v>77.819097778326338</v>
      </c>
      <c r="AA564">
        <v>78.09637604986186</v>
      </c>
      <c r="AB564">
        <v>78.240000416957173</v>
      </c>
      <c r="AC564">
        <v>78.40089989111334</v>
      </c>
      <c r="AD564">
        <v>78.802735192104265</v>
      </c>
      <c r="AE564">
        <v>78.902125004681736</v>
      </c>
      <c r="AF564">
        <v>79.231076333366985</v>
      </c>
      <c r="AG564">
        <v>79.451375568083478</v>
      </c>
      <c r="AH564">
        <v>79.615499121419447</v>
      </c>
      <c r="AI564">
        <v>79.815483922671064</v>
      </c>
      <c r="AJ564">
        <v>80.017679497432241</v>
      </c>
      <c r="AK564" t="s">
        <v>1768</v>
      </c>
    </row>
    <row r="565" spans="1:37" hidden="1">
      <c r="A565" t="s">
        <v>1440</v>
      </c>
      <c r="B565" t="s">
        <v>1441</v>
      </c>
      <c r="C565" t="s">
        <v>1688</v>
      </c>
      <c r="D565" t="s">
        <v>1689</v>
      </c>
      <c r="E565" t="str">
        <f t="shared" si="8"/>
        <v>OEC.SP.POP.TOTL</v>
      </c>
      <c r="F565">
        <v>860587071</v>
      </c>
      <c r="G565">
        <v>866511124</v>
      </c>
      <c r="H565">
        <v>871921590</v>
      </c>
      <c r="I565">
        <v>876967852</v>
      </c>
      <c r="J565">
        <v>881678817</v>
      </c>
      <c r="K565">
        <v>886458906</v>
      </c>
      <c r="L565">
        <v>891524232</v>
      </c>
      <c r="M565">
        <v>896542565</v>
      </c>
      <c r="N565">
        <v>901744324</v>
      </c>
      <c r="O565">
        <v>907446334</v>
      </c>
      <c r="P565">
        <v>913734330</v>
      </c>
      <c r="Q565">
        <v>920630647.963727</v>
      </c>
      <c r="R565">
        <v>927511446.35751128</v>
      </c>
      <c r="S565">
        <v>933956312.36054432</v>
      </c>
      <c r="T565">
        <v>939953668.40412605</v>
      </c>
      <c r="U565">
        <v>946039724</v>
      </c>
      <c r="V565">
        <v>951749857</v>
      </c>
      <c r="W565">
        <v>957460659</v>
      </c>
      <c r="X565">
        <v>962852736</v>
      </c>
      <c r="Y565">
        <v>968248390</v>
      </c>
      <c r="Z565">
        <v>973931866</v>
      </c>
      <c r="AA565">
        <v>979604766</v>
      </c>
      <c r="AB565">
        <v>985548537</v>
      </c>
      <c r="AC565">
        <v>991586287</v>
      </c>
      <c r="AD565">
        <v>997678063</v>
      </c>
      <c r="AE565">
        <v>1003652173</v>
      </c>
      <c r="AF565">
        <v>1009752291</v>
      </c>
      <c r="AG565">
        <v>1016213800</v>
      </c>
      <c r="AH565">
        <v>1022787522</v>
      </c>
      <c r="AI565">
        <v>1028604756</v>
      </c>
      <c r="AJ565">
        <v>1033945781</v>
      </c>
      <c r="AK565">
        <v>1039496025</v>
      </c>
    </row>
    <row r="566" spans="1:37" hidden="1">
      <c r="A566" t="s">
        <v>4259</v>
      </c>
      <c r="B566" t="s">
        <v>1442</v>
      </c>
      <c r="C566" t="s">
        <v>4889</v>
      </c>
      <c r="D566" t="s">
        <v>4890</v>
      </c>
      <c r="E566" t="str">
        <f t="shared" si="8"/>
        <v>HND.NY.GDP.DEFL.ZS</v>
      </c>
      <c r="F566">
        <v>8.4473011014016066</v>
      </c>
      <c r="G566">
        <v>9.0525075400949913</v>
      </c>
      <c r="H566">
        <v>9.4537264080107786</v>
      </c>
      <c r="I566">
        <v>10.112109561468571</v>
      </c>
      <c r="J566">
        <v>10.453145779808761</v>
      </c>
      <c r="K566">
        <v>11.00177591370243</v>
      </c>
      <c r="L566">
        <v>11.430040872764861</v>
      </c>
      <c r="M566">
        <v>11.753548470328814</v>
      </c>
      <c r="N566">
        <v>12.51542089865427</v>
      </c>
      <c r="O566">
        <v>13.400879374877498</v>
      </c>
      <c r="P566">
        <v>16.241940624193653</v>
      </c>
      <c r="Q566">
        <v>20.469448213091049</v>
      </c>
      <c r="R566">
        <v>22.332621253667988</v>
      </c>
      <c r="S566">
        <v>25.371719076755923</v>
      </c>
      <c r="T566">
        <v>32.70078216375034</v>
      </c>
      <c r="U566">
        <v>40.836433407036552</v>
      </c>
      <c r="V566">
        <v>50.198094456783068</v>
      </c>
      <c r="W566">
        <v>61.382072155231413</v>
      </c>
      <c r="X566">
        <v>68.519986239424441</v>
      </c>
      <c r="Y566">
        <v>76.441070825004829</v>
      </c>
      <c r="Z566">
        <v>100</v>
      </c>
      <c r="AA566">
        <v>108.08439327717193</v>
      </c>
      <c r="AB566">
        <v>113.63119273570081</v>
      </c>
      <c r="AC566">
        <v>120.17605700803958</v>
      </c>
      <c r="AD566">
        <v>127.92970277457607</v>
      </c>
      <c r="AE566">
        <v>137.24256117148894</v>
      </c>
      <c r="AF566">
        <v>144.58266474962446</v>
      </c>
      <c r="AG566">
        <v>154.16191974871049</v>
      </c>
      <c r="AH566">
        <v>166.17188023402221</v>
      </c>
      <c r="AI566">
        <v>173.30530107576854</v>
      </c>
      <c r="AJ566">
        <v>183.19640153009695</v>
      </c>
      <c r="AK566">
        <v>199.50088126627583</v>
      </c>
    </row>
    <row r="567" spans="1:37" hidden="1">
      <c r="A567" t="s">
        <v>4259</v>
      </c>
      <c r="B567" t="s">
        <v>1442</v>
      </c>
      <c r="C567" t="s">
        <v>4891</v>
      </c>
      <c r="D567" t="s">
        <v>4892</v>
      </c>
      <c r="E567" t="str">
        <f t="shared" si="8"/>
        <v>HND.NY.GDP.MKTP.KD</v>
      </c>
      <c r="F567">
        <v>4047510519.1821842</v>
      </c>
      <c r="G567">
        <v>4150042144.8678184</v>
      </c>
      <c r="H567">
        <v>4092306080.7542777</v>
      </c>
      <c r="I567">
        <v>4054478751.6270719</v>
      </c>
      <c r="J567">
        <v>4230673875.3781128</v>
      </c>
      <c r="K567">
        <v>4407864388.0967426</v>
      </c>
      <c r="L567">
        <v>4439719001.1645908</v>
      </c>
      <c r="M567">
        <v>4707495771.159112</v>
      </c>
      <c r="N567">
        <v>4924504390.9401245</v>
      </c>
      <c r="O567">
        <v>5137531200.0148983</v>
      </c>
      <c r="P567">
        <v>5142508463.3976955</v>
      </c>
      <c r="Q567">
        <v>5309744576.7686729</v>
      </c>
      <c r="R567">
        <v>5608380316.0275669</v>
      </c>
      <c r="S567">
        <v>5957784205.4999714</v>
      </c>
      <c r="T567">
        <v>5880138960.4372978</v>
      </c>
      <c r="U567">
        <v>6119047602.8115911</v>
      </c>
      <c r="V567">
        <v>6339042644.331254</v>
      </c>
      <c r="W567">
        <v>6655596595.4771919</v>
      </c>
      <c r="X567">
        <v>6848714414.7297459</v>
      </c>
      <c r="Y567">
        <v>6719305566.7770033</v>
      </c>
      <c r="Z567">
        <v>7105541205.2821112</v>
      </c>
      <c r="AA567">
        <v>7299040639.5736179</v>
      </c>
      <c r="AB567">
        <v>7573072089.8678408</v>
      </c>
      <c r="AC567">
        <v>7917422407.603981</v>
      </c>
      <c r="AD567">
        <v>8410861673.3126593</v>
      </c>
      <c r="AE567">
        <v>8919792791.1341858</v>
      </c>
      <c r="AF567">
        <v>9505547333.3840885</v>
      </c>
      <c r="AG567">
        <v>10093784782.434649</v>
      </c>
      <c r="AH567">
        <v>10520914743.157213</v>
      </c>
      <c r="AI567">
        <v>10296774093.786266</v>
      </c>
      <c r="AJ567">
        <v>10582329896.715288</v>
      </c>
      <c r="AK567">
        <v>10942129113.203596</v>
      </c>
    </row>
    <row r="568" spans="1:37" hidden="1">
      <c r="A568" t="s">
        <v>4259</v>
      </c>
      <c r="B568" t="s">
        <v>1442</v>
      </c>
      <c r="C568" t="s">
        <v>4893</v>
      </c>
      <c r="D568" t="s">
        <v>4894</v>
      </c>
      <c r="E568" t="str">
        <f t="shared" si="8"/>
        <v>HND.NY.GDP.MKTP.CD</v>
      </c>
      <c r="F568">
        <v>2566000032</v>
      </c>
      <c r="G568">
        <v>2819500000</v>
      </c>
      <c r="H568">
        <v>2903500032</v>
      </c>
      <c r="I568">
        <v>3076999968</v>
      </c>
      <c r="J568">
        <v>3319000000</v>
      </c>
      <c r="K568">
        <v>3639499936</v>
      </c>
      <c r="L568">
        <v>3808500032</v>
      </c>
      <c r="M568">
        <v>4152499968</v>
      </c>
      <c r="N568">
        <v>3970386396.1014776</v>
      </c>
      <c r="O568">
        <v>3563448320</v>
      </c>
      <c r="P568">
        <v>3048896180.8427649</v>
      </c>
      <c r="Q568">
        <v>3068462060.1235981</v>
      </c>
      <c r="R568">
        <v>3419474978.8681221</v>
      </c>
      <c r="S568">
        <v>3481990761.3449764</v>
      </c>
      <c r="T568">
        <v>3432356578.8221865</v>
      </c>
      <c r="U568">
        <v>3911053180.396246</v>
      </c>
      <c r="V568">
        <v>4034037162.1621623</v>
      </c>
      <c r="W568">
        <v>4663193916.3498096</v>
      </c>
      <c r="X568">
        <v>5202215657.3116693</v>
      </c>
      <c r="Y568">
        <v>5372543554.0069685</v>
      </c>
      <c r="Z568">
        <v>7105541205.2821112</v>
      </c>
      <c r="AA568">
        <v>7566501475.5887337</v>
      </c>
      <c r="AB568">
        <v>7776438040.8304558</v>
      </c>
      <c r="AC568">
        <v>8233948656.8234758</v>
      </c>
      <c r="AD568">
        <v>8871111446.5087776</v>
      </c>
      <c r="AE568">
        <v>9714443493.8891544</v>
      </c>
      <c r="AF568">
        <v>10877302306.406023</v>
      </c>
      <c r="AG568">
        <v>12315697003.033266</v>
      </c>
      <c r="AH568">
        <v>13835990547.22505</v>
      </c>
      <c r="AI568">
        <v>14123452608.403044</v>
      </c>
      <c r="AJ568">
        <v>15343558028.372202</v>
      </c>
      <c r="AK568">
        <v>17259407972.363125</v>
      </c>
    </row>
    <row r="569" spans="1:37">
      <c r="A569" t="s">
        <v>4259</v>
      </c>
      <c r="B569" t="s">
        <v>1442</v>
      </c>
      <c r="C569" t="s">
        <v>4895</v>
      </c>
      <c r="D569" t="s">
        <v>4896</v>
      </c>
      <c r="E569" t="str">
        <f t="shared" si="8"/>
        <v>HND.SL.TLF.TERT.ZS</v>
      </c>
      <c r="F569" t="s">
        <v>1768</v>
      </c>
      <c r="G569" t="s">
        <v>1768</v>
      </c>
      <c r="H569" t="s">
        <v>1768</v>
      </c>
      <c r="I569" t="s">
        <v>1768</v>
      </c>
      <c r="J569" t="s">
        <v>1768</v>
      </c>
      <c r="K569" t="s">
        <v>1768</v>
      </c>
      <c r="L569" t="s">
        <v>1768</v>
      </c>
      <c r="M569" t="s">
        <v>1768</v>
      </c>
      <c r="N569" t="s">
        <v>1768</v>
      </c>
      <c r="O569" t="s">
        <v>1768</v>
      </c>
      <c r="P569" t="s">
        <v>1768</v>
      </c>
      <c r="Q569" t="s">
        <v>1768</v>
      </c>
      <c r="R569" t="s">
        <v>1768</v>
      </c>
      <c r="S569" t="s">
        <v>1768</v>
      </c>
      <c r="T569" t="s">
        <v>1768</v>
      </c>
      <c r="U569" t="s">
        <v>1768</v>
      </c>
      <c r="V569" t="s">
        <v>1768</v>
      </c>
      <c r="W569" t="s">
        <v>1768</v>
      </c>
      <c r="X569" t="s">
        <v>1768</v>
      </c>
      <c r="Y569" t="s">
        <v>1768</v>
      </c>
      <c r="Z569" t="s">
        <v>1768</v>
      </c>
      <c r="AA569" t="s">
        <v>1768</v>
      </c>
      <c r="AB569" t="s">
        <v>1768</v>
      </c>
      <c r="AC569" t="s">
        <v>1768</v>
      </c>
      <c r="AD569" t="s">
        <v>1768</v>
      </c>
      <c r="AE569" t="s">
        <v>1768</v>
      </c>
      <c r="AF569" t="s">
        <v>1768</v>
      </c>
      <c r="AG569" t="s">
        <v>1768</v>
      </c>
      <c r="AH569" t="s">
        <v>1768</v>
      </c>
      <c r="AI569" t="s">
        <v>1768</v>
      </c>
      <c r="AJ569" t="s">
        <v>1768</v>
      </c>
      <c r="AK569" t="s">
        <v>1768</v>
      </c>
    </row>
    <row r="570" spans="1:37" hidden="1">
      <c r="A570" t="s">
        <v>4259</v>
      </c>
      <c r="B570" t="s">
        <v>1442</v>
      </c>
      <c r="C570" t="s">
        <v>4897</v>
      </c>
      <c r="D570" t="s">
        <v>4898</v>
      </c>
      <c r="E570" t="str">
        <f t="shared" si="8"/>
        <v>HND.SP.DYN.LE00.IN</v>
      </c>
      <c r="F570">
        <v>59.418682926829277</v>
      </c>
      <c r="G570">
        <v>60.202487804878054</v>
      </c>
      <c r="H570">
        <v>60.999341463414645</v>
      </c>
      <c r="I570">
        <v>61.801731707317082</v>
      </c>
      <c r="J570">
        <v>62.598146341463419</v>
      </c>
      <c r="K570">
        <v>63.367536585365869</v>
      </c>
      <c r="L570">
        <v>64.088390243902452</v>
      </c>
      <c r="M570">
        <v>64.74714634146342</v>
      </c>
      <c r="N570">
        <v>65.338317073170742</v>
      </c>
      <c r="O570">
        <v>65.864390243902434</v>
      </c>
      <c r="P570">
        <v>66.339390243902443</v>
      </c>
      <c r="Q570">
        <v>66.785853658536595</v>
      </c>
      <c r="R570">
        <v>67.227341463414632</v>
      </c>
      <c r="S570">
        <v>67.678365853658548</v>
      </c>
      <c r="T570">
        <v>68.141926829268286</v>
      </c>
      <c r="U570">
        <v>68.607000000000028</v>
      </c>
      <c r="V570">
        <v>69.054536585365867</v>
      </c>
      <c r="W570">
        <v>69.464000000000013</v>
      </c>
      <c r="X570">
        <v>69.821365853658548</v>
      </c>
      <c r="Y570">
        <v>70.125682926829285</v>
      </c>
      <c r="Z570">
        <v>70.382024390243899</v>
      </c>
      <c r="AA570">
        <v>70.600975609756105</v>
      </c>
      <c r="AB570">
        <v>70.802609756097567</v>
      </c>
      <c r="AC570">
        <v>71.003463414634169</v>
      </c>
      <c r="AD570">
        <v>71.212048780487819</v>
      </c>
      <c r="AE570">
        <v>71.438853658536601</v>
      </c>
      <c r="AF570">
        <v>71.689829268292684</v>
      </c>
      <c r="AG570">
        <v>71.958902439024399</v>
      </c>
      <c r="AH570">
        <v>72.240975609756106</v>
      </c>
      <c r="AI570">
        <v>72.532000000000011</v>
      </c>
      <c r="AJ570">
        <v>72.825926829268312</v>
      </c>
      <c r="AK570" t="s">
        <v>1768</v>
      </c>
    </row>
    <row r="571" spans="1:37" hidden="1">
      <c r="A571" t="s">
        <v>4259</v>
      </c>
      <c r="B571" t="s">
        <v>1442</v>
      </c>
      <c r="C571" t="s">
        <v>1688</v>
      </c>
      <c r="D571" t="s">
        <v>1689</v>
      </c>
      <c r="E571" t="str">
        <f t="shared" si="8"/>
        <v>HND.SP.POP.TOTL</v>
      </c>
      <c r="F571">
        <v>3627640</v>
      </c>
      <c r="G571">
        <v>3741932</v>
      </c>
      <c r="H571">
        <v>3858691</v>
      </c>
      <c r="I571">
        <v>3978080</v>
      </c>
      <c r="J571">
        <v>4100422</v>
      </c>
      <c r="K571">
        <v>4225870</v>
      </c>
      <c r="L571">
        <v>4354245</v>
      </c>
      <c r="M571">
        <v>4485151</v>
      </c>
      <c r="N571">
        <v>4618245</v>
      </c>
      <c r="O571">
        <v>4753109</v>
      </c>
      <c r="P571">
        <v>4889311</v>
      </c>
      <c r="Q571">
        <v>5026843</v>
      </c>
      <c r="R571">
        <v>5165380</v>
      </c>
      <c r="S571">
        <v>5303798</v>
      </c>
      <c r="T571">
        <v>5440691</v>
      </c>
      <c r="U571">
        <v>5575099</v>
      </c>
      <c r="V571">
        <v>5706605</v>
      </c>
      <c r="W571">
        <v>5835607</v>
      </c>
      <c r="X571">
        <v>5963008</v>
      </c>
      <c r="Y571">
        <v>6090164</v>
      </c>
      <c r="Z571">
        <v>6218151</v>
      </c>
      <c r="AA571">
        <v>6347272</v>
      </c>
      <c r="AB571">
        <v>6477525</v>
      </c>
      <c r="AC571">
        <v>6609337</v>
      </c>
      <c r="AD571">
        <v>6743128</v>
      </c>
      <c r="AE571">
        <v>6879243</v>
      </c>
      <c r="AF571">
        <v>7017769</v>
      </c>
      <c r="AG571">
        <v>7158819</v>
      </c>
      <c r="AH571">
        <v>7302742</v>
      </c>
      <c r="AI571">
        <v>7449923</v>
      </c>
      <c r="AJ571">
        <v>7600524</v>
      </c>
      <c r="AK571">
        <v>7754687</v>
      </c>
    </row>
    <row r="572" spans="1:37" hidden="1">
      <c r="A572" t="s">
        <v>4794</v>
      </c>
      <c r="B572" t="s">
        <v>1443</v>
      </c>
      <c r="C572" t="s">
        <v>4889</v>
      </c>
      <c r="D572" t="s">
        <v>4890</v>
      </c>
      <c r="E572" t="str">
        <f t="shared" si="8"/>
        <v>HKG.NY.GDP.DEFL.ZS</v>
      </c>
      <c r="F572">
        <v>34.505144419099317</v>
      </c>
      <c r="G572">
        <v>38.071350903992354</v>
      </c>
      <c r="H572">
        <v>41.790814951688034</v>
      </c>
      <c r="I572">
        <v>43.671213081403565</v>
      </c>
      <c r="J572">
        <v>47.877065328552256</v>
      </c>
      <c r="K572">
        <v>50.48704644312928</v>
      </c>
      <c r="L572">
        <v>52.405709548472892</v>
      </c>
      <c r="M572">
        <v>56.964836020606526</v>
      </c>
      <c r="N572">
        <v>62.099817269073618</v>
      </c>
      <c r="O572">
        <v>70.02377790574235</v>
      </c>
      <c r="P572">
        <v>75.274006432128971</v>
      </c>
      <c r="Q572">
        <v>82.083319461025155</v>
      </c>
      <c r="R572">
        <v>90.230844149658111</v>
      </c>
      <c r="S572">
        <v>98.079514504310552</v>
      </c>
      <c r="T572">
        <v>104.42713967118715</v>
      </c>
      <c r="U572">
        <v>108.73949628971235</v>
      </c>
      <c r="V572">
        <v>115.00278742255081</v>
      </c>
      <c r="W572">
        <v>121.5359740157985</v>
      </c>
      <c r="X572">
        <v>122.48358297195819</v>
      </c>
      <c r="Y572">
        <v>117.02012867273446</v>
      </c>
      <c r="Z572">
        <v>112.76364862482519</v>
      </c>
      <c r="AA572">
        <v>110.63605483016936</v>
      </c>
      <c r="AB572">
        <v>106.80454472480132</v>
      </c>
      <c r="AC572">
        <v>100.23338198502134</v>
      </c>
      <c r="AD572">
        <v>96.687434748930727</v>
      </c>
      <c r="AE572">
        <v>96.629543302243832</v>
      </c>
      <c r="AF572">
        <v>96.349530287248044</v>
      </c>
      <c r="AG572">
        <v>99.170212609232635</v>
      </c>
      <c r="AH572">
        <v>100.6208209933136</v>
      </c>
      <c r="AI572">
        <v>100</v>
      </c>
      <c r="AJ572">
        <v>100.48743833550671</v>
      </c>
      <c r="AK572">
        <v>103.92866399232436</v>
      </c>
    </row>
    <row r="573" spans="1:37" hidden="1">
      <c r="A573" t="s">
        <v>4794</v>
      </c>
      <c r="B573" t="s">
        <v>1443</v>
      </c>
      <c r="C573" t="s">
        <v>4891</v>
      </c>
      <c r="D573" t="s">
        <v>4892</v>
      </c>
      <c r="E573" t="str">
        <f t="shared" si="8"/>
        <v>HKG.NY.GDP.MKTP.KD</v>
      </c>
      <c r="F573">
        <v>60150325771.342957</v>
      </c>
      <c r="G573">
        <v>65754664875.949211</v>
      </c>
      <c r="H573">
        <v>67674978166.582848</v>
      </c>
      <c r="I573">
        <v>71712441202.120682</v>
      </c>
      <c r="J573">
        <v>78828223756.688278</v>
      </c>
      <c r="K573">
        <v>79357655925.601288</v>
      </c>
      <c r="L573">
        <v>88164639927.339081</v>
      </c>
      <c r="M573">
        <v>99988432056.147079</v>
      </c>
      <c r="N573">
        <v>108432137013.60612</v>
      </c>
      <c r="O573">
        <v>110841646786.1769</v>
      </c>
      <c r="P573">
        <v>115162785888.16348</v>
      </c>
      <c r="Q573">
        <v>121720768667.1732</v>
      </c>
      <c r="R573">
        <v>129137305745.25125</v>
      </c>
      <c r="S573">
        <v>136941292226.33096</v>
      </c>
      <c r="T573">
        <v>145176003183.81451</v>
      </c>
      <c r="U573">
        <v>148505289182.03925</v>
      </c>
      <c r="V573">
        <v>154731978840.5892</v>
      </c>
      <c r="W573">
        <v>162555648967.09601</v>
      </c>
      <c r="X573">
        <v>152759417049.9617</v>
      </c>
      <c r="Y573">
        <v>156663870746.17993</v>
      </c>
      <c r="Z573">
        <v>169121013113.14087</v>
      </c>
      <c r="AA573">
        <v>169962054757.08661</v>
      </c>
      <c r="AB573">
        <v>173091030716.55365</v>
      </c>
      <c r="AC573">
        <v>178294170812.89667</v>
      </c>
      <c r="AD573">
        <v>193389645330.51785</v>
      </c>
      <c r="AE573">
        <v>207085699497.88757</v>
      </c>
      <c r="AF573">
        <v>221622650576.51608</v>
      </c>
      <c r="AG573">
        <v>235782862470.97824</v>
      </c>
      <c r="AH573">
        <v>241220758985.57632</v>
      </c>
      <c r="AI573">
        <v>234803022180.23437</v>
      </c>
      <c r="AJ573">
        <v>251168960224.02246</v>
      </c>
      <c r="AK573">
        <v>264136719510.59113</v>
      </c>
    </row>
    <row r="574" spans="1:37" hidden="1">
      <c r="A574" t="s">
        <v>4794</v>
      </c>
      <c r="B574" t="s">
        <v>1443</v>
      </c>
      <c r="C574" t="s">
        <v>4893</v>
      </c>
      <c r="D574" t="s">
        <v>4894</v>
      </c>
      <c r="E574" t="str">
        <f t="shared" si="8"/>
        <v>HKG.NY.GDP.MKTP.CD</v>
      </c>
      <c r="F574">
        <v>28818266930.226112</v>
      </c>
      <c r="G574">
        <v>30945568417.482971</v>
      </c>
      <c r="H574">
        <v>32192845699.983772</v>
      </c>
      <c r="I574">
        <v>29783610996.099693</v>
      </c>
      <c r="J574">
        <v>33353926835.507805</v>
      </c>
      <c r="K574">
        <v>35531125657.810295</v>
      </c>
      <c r="L574">
        <v>40911444316.288605</v>
      </c>
      <c r="M574">
        <v>50466914593.485512</v>
      </c>
      <c r="N574">
        <v>59600947988.726624</v>
      </c>
      <c r="O574">
        <v>68752307692.307693</v>
      </c>
      <c r="P574">
        <v>76887034659.820282</v>
      </c>
      <c r="Q574">
        <v>88833354780.594513</v>
      </c>
      <c r="R574">
        <v>104002325280.97145</v>
      </c>
      <c r="S574">
        <v>119958117890.38263</v>
      </c>
      <c r="T574">
        <v>135542184265.01036</v>
      </c>
      <c r="U574">
        <v>144229968760.09915</v>
      </c>
      <c r="V574">
        <v>158965769143.74374</v>
      </c>
      <c r="W574">
        <v>176312232926.10739</v>
      </c>
      <c r="X574">
        <v>166908762265.45023</v>
      </c>
      <c r="Y574">
        <v>163283016435.70737</v>
      </c>
      <c r="Z574">
        <v>169121013113.14087</v>
      </c>
      <c r="AA574">
        <v>166593107869.85092</v>
      </c>
      <c r="AB574">
        <v>163780952482.71655</v>
      </c>
      <c r="AC574">
        <v>158572061514.75262</v>
      </c>
      <c r="AD574">
        <v>165886363636.36362</v>
      </c>
      <c r="AE574">
        <v>177771729813.13223</v>
      </c>
      <c r="AF574">
        <v>189931598257.77252</v>
      </c>
      <c r="AG574">
        <v>207087259792.55896</v>
      </c>
      <c r="AH574">
        <v>215365875584.32217</v>
      </c>
      <c r="AI574">
        <v>209283263242.08569</v>
      </c>
      <c r="AJ574">
        <v>224457859239.04651</v>
      </c>
      <c r="AK574">
        <v>243665853031.86023</v>
      </c>
    </row>
    <row r="575" spans="1:37">
      <c r="A575" t="s">
        <v>4794</v>
      </c>
      <c r="B575" t="s">
        <v>1443</v>
      </c>
      <c r="C575" t="s">
        <v>4895</v>
      </c>
      <c r="D575" t="s">
        <v>4896</v>
      </c>
      <c r="E575" t="str">
        <f t="shared" si="8"/>
        <v>HKG.SL.TLF.TERT.ZS</v>
      </c>
      <c r="F575" t="s">
        <v>1768</v>
      </c>
      <c r="G575" t="s">
        <v>1768</v>
      </c>
      <c r="H575" t="s">
        <v>1768</v>
      </c>
      <c r="I575" t="s">
        <v>1768</v>
      </c>
      <c r="J575" t="s">
        <v>1768</v>
      </c>
      <c r="K575" t="s">
        <v>1768</v>
      </c>
      <c r="L575" t="s">
        <v>1768</v>
      </c>
      <c r="M575" t="s">
        <v>1768</v>
      </c>
      <c r="N575" t="s">
        <v>1768</v>
      </c>
      <c r="O575" t="s">
        <v>1768</v>
      </c>
      <c r="P575" t="s">
        <v>1768</v>
      </c>
      <c r="Q575" t="s">
        <v>1768</v>
      </c>
      <c r="R575" t="s">
        <v>1768</v>
      </c>
      <c r="S575" t="s">
        <v>1768</v>
      </c>
      <c r="T575" t="s">
        <v>1768</v>
      </c>
      <c r="U575" t="s">
        <v>1768</v>
      </c>
      <c r="V575" t="s">
        <v>1768</v>
      </c>
      <c r="W575" t="s">
        <v>1768</v>
      </c>
      <c r="X575" t="s">
        <v>1768</v>
      </c>
      <c r="Y575" t="s">
        <v>1768</v>
      </c>
      <c r="Z575" t="s">
        <v>1768</v>
      </c>
      <c r="AA575" t="s">
        <v>1768</v>
      </c>
      <c r="AB575">
        <v>21</v>
      </c>
      <c r="AC575" t="s">
        <v>1768</v>
      </c>
      <c r="AD575">
        <v>22.700000762939453</v>
      </c>
      <c r="AE575">
        <v>24</v>
      </c>
      <c r="AF575">
        <v>25</v>
      </c>
      <c r="AG575">
        <v>25.799999237060547</v>
      </c>
      <c r="AH575">
        <v>26.200000762939453</v>
      </c>
      <c r="AI575" t="s">
        <v>1768</v>
      </c>
      <c r="AJ575" t="s">
        <v>1768</v>
      </c>
      <c r="AK575" t="s">
        <v>1768</v>
      </c>
    </row>
    <row r="576" spans="1:37" hidden="1">
      <c r="A576" t="s">
        <v>4794</v>
      </c>
      <c r="B576" t="s">
        <v>1443</v>
      </c>
      <c r="C576" t="s">
        <v>4897</v>
      </c>
      <c r="D576" t="s">
        <v>4898</v>
      </c>
      <c r="E576" t="str">
        <f t="shared" si="8"/>
        <v>HKG.SP.DYN.LE00.IN</v>
      </c>
      <c r="F576">
        <v>74.673170731707316</v>
      </c>
      <c r="G576">
        <v>75.324390243902457</v>
      </c>
      <c r="H576">
        <v>75.429268292682934</v>
      </c>
      <c r="I576">
        <v>75.275609756097566</v>
      </c>
      <c r="J576">
        <v>76.029268292682943</v>
      </c>
      <c r="K576">
        <v>76.434146341463418</v>
      </c>
      <c r="L576">
        <v>76.685365853658539</v>
      </c>
      <c r="M576">
        <v>76.8829268292683</v>
      </c>
      <c r="N576">
        <v>77.082926829268303</v>
      </c>
      <c r="O576">
        <v>77.029268292682943</v>
      </c>
      <c r="P576">
        <v>77.380487804878058</v>
      </c>
      <c r="Q576">
        <v>77.882926829268314</v>
      </c>
      <c r="R576">
        <v>77.678048780487813</v>
      </c>
      <c r="S576">
        <v>78.031707317073185</v>
      </c>
      <c r="T576">
        <v>78.529268292682943</v>
      </c>
      <c r="U576">
        <v>78.682926829268311</v>
      </c>
      <c r="V576">
        <v>79.626829268292695</v>
      </c>
      <c r="W576">
        <v>80.126829268292681</v>
      </c>
      <c r="X576">
        <v>80.131707317073179</v>
      </c>
      <c r="Y576">
        <v>80.382926829268314</v>
      </c>
      <c r="Z576">
        <v>80.878048780487816</v>
      </c>
      <c r="AA576">
        <v>81.424390243902451</v>
      </c>
      <c r="AB576">
        <v>81.478048780487811</v>
      </c>
      <c r="AC576">
        <v>81.329268292682926</v>
      </c>
      <c r="AD576">
        <v>81.780487804878064</v>
      </c>
      <c r="AE576">
        <v>81.580487804878061</v>
      </c>
      <c r="AF576">
        <v>82.375609756097575</v>
      </c>
      <c r="AG576">
        <v>82.375609756097575</v>
      </c>
      <c r="AH576">
        <v>82.339756097560979</v>
      </c>
      <c r="AI576">
        <v>82.724390243902448</v>
      </c>
      <c r="AJ576">
        <v>82.878048780487816</v>
      </c>
      <c r="AK576" t="s">
        <v>1768</v>
      </c>
    </row>
    <row r="577" spans="1:37" hidden="1">
      <c r="A577" t="s">
        <v>4794</v>
      </c>
      <c r="B577" t="s">
        <v>1443</v>
      </c>
      <c r="C577" t="s">
        <v>1688</v>
      </c>
      <c r="D577" t="s">
        <v>1689</v>
      </c>
      <c r="E577" t="str">
        <f t="shared" si="8"/>
        <v>HKG.SP.POP.TOTL</v>
      </c>
      <c r="F577">
        <v>5063100</v>
      </c>
      <c r="G577">
        <v>5183400</v>
      </c>
      <c r="H577">
        <v>5264500</v>
      </c>
      <c r="I577">
        <v>5345100</v>
      </c>
      <c r="J577">
        <v>5397900</v>
      </c>
      <c r="K577">
        <v>5456200</v>
      </c>
      <c r="L577">
        <v>5524600</v>
      </c>
      <c r="M577">
        <v>5590500</v>
      </c>
      <c r="N577">
        <v>5627600</v>
      </c>
      <c r="O577">
        <v>5686200</v>
      </c>
      <c r="P577">
        <v>5704500</v>
      </c>
      <c r="Q577">
        <v>5752000</v>
      </c>
      <c r="R577">
        <v>5800500</v>
      </c>
      <c r="S577">
        <v>5901000</v>
      </c>
      <c r="T577">
        <v>6035400</v>
      </c>
      <c r="U577">
        <v>6156100</v>
      </c>
      <c r="V577">
        <v>6435500</v>
      </c>
      <c r="W577">
        <v>6489300</v>
      </c>
      <c r="X577">
        <v>6543700</v>
      </c>
      <c r="Y577">
        <v>6606500</v>
      </c>
      <c r="Z577">
        <v>6665000</v>
      </c>
      <c r="AA577">
        <v>6714300</v>
      </c>
      <c r="AB577">
        <v>6744100</v>
      </c>
      <c r="AC577">
        <v>6730800</v>
      </c>
      <c r="AD577">
        <v>6783500</v>
      </c>
      <c r="AE577">
        <v>6813200</v>
      </c>
      <c r="AF577">
        <v>6857100</v>
      </c>
      <c r="AG577">
        <v>6925900</v>
      </c>
      <c r="AH577">
        <v>6977700</v>
      </c>
      <c r="AI577">
        <v>7003700</v>
      </c>
      <c r="AJ577">
        <v>7067800</v>
      </c>
      <c r="AK577">
        <v>7071600</v>
      </c>
    </row>
    <row r="578" spans="1:37" hidden="1">
      <c r="A578" t="s">
        <v>4167</v>
      </c>
      <c r="B578" t="s">
        <v>1444</v>
      </c>
      <c r="C578" t="s">
        <v>4889</v>
      </c>
      <c r="D578" t="s">
        <v>4890</v>
      </c>
      <c r="E578" t="str">
        <f t="shared" si="8"/>
        <v>HUN.NY.GDP.DEFL.ZS</v>
      </c>
      <c r="F578">
        <v>4.6135526504678355</v>
      </c>
      <c r="G578">
        <v>4.8512331698546864</v>
      </c>
      <c r="H578">
        <v>5.128255598406394</v>
      </c>
      <c r="I578">
        <v>5.3826635633896212</v>
      </c>
      <c r="J578">
        <v>5.7234734972605521</v>
      </c>
      <c r="K578">
        <v>6.0617175573899669</v>
      </c>
      <c r="L578">
        <v>6.2885625421920484</v>
      </c>
      <c r="M578">
        <v>6.807342056172935</v>
      </c>
      <c r="N578">
        <v>8.0004025673195098</v>
      </c>
      <c r="O578">
        <v>9.4994012114863597</v>
      </c>
      <c r="P578">
        <v>11.937522678241297</v>
      </c>
      <c r="Q578">
        <v>16.529428523381277</v>
      </c>
      <c r="R578">
        <v>20.084773002032893</v>
      </c>
      <c r="S578">
        <v>24.358502405596855</v>
      </c>
      <c r="T578">
        <v>29.106232851443064</v>
      </c>
      <c r="U578">
        <v>36.887140652916358</v>
      </c>
      <c r="V578">
        <v>45.079295761035986</v>
      </c>
      <c r="W578">
        <v>54.191145180669444</v>
      </c>
      <c r="X578">
        <v>61.589257663367725</v>
      </c>
      <c r="Y578">
        <v>66.42959303669322</v>
      </c>
      <c r="Z578">
        <v>72.901892124501728</v>
      </c>
      <c r="AA578">
        <v>81.112905380680928</v>
      </c>
      <c r="AB578">
        <v>87.972748009667782</v>
      </c>
      <c r="AC578">
        <v>92.721224910374488</v>
      </c>
      <c r="AD578">
        <v>97.574679188200747</v>
      </c>
      <c r="AE578">
        <v>100</v>
      </c>
      <c r="AF578">
        <v>103.494780706258</v>
      </c>
      <c r="AG578">
        <v>109.12226595687686</v>
      </c>
      <c r="AH578">
        <v>114.87945777453929</v>
      </c>
      <c r="AI578">
        <v>118.97464372611022</v>
      </c>
      <c r="AJ578">
        <v>122.65423082311939</v>
      </c>
      <c r="AK578">
        <v>126.95670603301723</v>
      </c>
    </row>
    <row r="579" spans="1:37" hidden="1">
      <c r="A579" t="s">
        <v>4167</v>
      </c>
      <c r="B579" t="s">
        <v>1444</v>
      </c>
      <c r="C579" t="s">
        <v>4891</v>
      </c>
      <c r="D579" t="s">
        <v>4892</v>
      </c>
      <c r="E579" t="str">
        <f t="shared" ref="E579:E642" si="9">CONCATENATE(B579,".",D579)</f>
        <v>HUN.NY.GDP.MKTP.KD</v>
      </c>
      <c r="F579">
        <v>40376838403.93084</v>
      </c>
      <c r="G579">
        <v>41534339383.705963</v>
      </c>
      <c r="H579">
        <v>42714366741.118202</v>
      </c>
      <c r="I579">
        <v>43023177035.025421</v>
      </c>
      <c r="J579">
        <v>44166753595.211273</v>
      </c>
      <c r="K579">
        <v>44054981902.830856</v>
      </c>
      <c r="L579">
        <v>44731203329.844833</v>
      </c>
      <c r="M579">
        <v>46543367079.277359</v>
      </c>
      <c r="N579">
        <v>46512991414.921844</v>
      </c>
      <c r="O579">
        <v>46855524628.917511</v>
      </c>
      <c r="P579">
        <v>45217146353.029793</v>
      </c>
      <c r="Q579">
        <v>39839904832.167969</v>
      </c>
      <c r="R579">
        <v>38619138294.901665</v>
      </c>
      <c r="S579">
        <v>38396650152.987534</v>
      </c>
      <c r="T579">
        <v>39528258777.306511</v>
      </c>
      <c r="U579">
        <v>40117042261.806961</v>
      </c>
      <c r="V579">
        <v>40181583040.599464</v>
      </c>
      <c r="W579">
        <v>41438134545.477936</v>
      </c>
      <c r="X579">
        <v>43126100242.653137</v>
      </c>
      <c r="Y579">
        <v>44505141590.278847</v>
      </c>
      <c r="Z579">
        <v>46385589533.836304</v>
      </c>
      <c r="AA579">
        <v>48107516796.35994</v>
      </c>
      <c r="AB579">
        <v>50275293599.180595</v>
      </c>
      <c r="AC579">
        <v>52211105382.572845</v>
      </c>
      <c r="AD579">
        <v>54715769279.898552</v>
      </c>
      <c r="AE579">
        <v>56884939841.392097</v>
      </c>
      <c r="AF579">
        <v>59101837692.083748</v>
      </c>
      <c r="AG579">
        <v>59169627000.780762</v>
      </c>
      <c r="AH579">
        <v>59698693167.749725</v>
      </c>
      <c r="AI579">
        <v>55640003180.214996</v>
      </c>
      <c r="AJ579">
        <v>56340039480.168221</v>
      </c>
      <c r="AK579">
        <v>57293181825.515808</v>
      </c>
    </row>
    <row r="580" spans="1:37" hidden="1">
      <c r="A580" t="s">
        <v>4167</v>
      </c>
      <c r="B580" t="s">
        <v>1444</v>
      </c>
      <c r="C580" t="s">
        <v>4893</v>
      </c>
      <c r="D580" t="s">
        <v>4894</v>
      </c>
      <c r="E580" t="str">
        <f t="shared" si="9"/>
        <v>HUN.NY.GDP.MKTP.CD</v>
      </c>
      <c r="F580">
        <v>22163405824.944286</v>
      </c>
      <c r="G580">
        <v>22728019816.406822</v>
      </c>
      <c r="H580">
        <v>23145848309.750195</v>
      </c>
      <c r="I580">
        <v>21006550141.587753</v>
      </c>
      <c r="J580">
        <v>20366467190.508404</v>
      </c>
      <c r="K580">
        <v>20623320309.252651</v>
      </c>
      <c r="L580">
        <v>23756068292.150764</v>
      </c>
      <c r="M580">
        <v>26108718021.502304</v>
      </c>
      <c r="N580">
        <v>28570620030.745308</v>
      </c>
      <c r="O580">
        <v>29167601580.135426</v>
      </c>
      <c r="P580">
        <v>33056134799.46207</v>
      </c>
      <c r="Q580">
        <v>34106585134.98468</v>
      </c>
      <c r="R580">
        <v>38009547806.342896</v>
      </c>
      <c r="S580">
        <v>39377951796.066231</v>
      </c>
      <c r="T580">
        <v>42363086240.890228</v>
      </c>
      <c r="U580">
        <v>45561413230.809906</v>
      </c>
      <c r="V580">
        <v>45930691793.684662</v>
      </c>
      <c r="W580">
        <v>46533207225.61525</v>
      </c>
      <c r="X580">
        <v>47951604853.817909</v>
      </c>
      <c r="Y580">
        <v>48255011859.790985</v>
      </c>
      <c r="Z580">
        <v>46385589533.836304</v>
      </c>
      <c r="AA580">
        <v>52720966883.371872</v>
      </c>
      <c r="AB580">
        <v>66389489264.339073</v>
      </c>
      <c r="AC580">
        <v>83538373060.690598</v>
      </c>
      <c r="AD580">
        <v>101925734602.02652</v>
      </c>
      <c r="AE580">
        <v>110321711572.90845</v>
      </c>
      <c r="AF580">
        <v>112533152716.38387</v>
      </c>
      <c r="AG580">
        <v>136102020866.70837</v>
      </c>
      <c r="AH580">
        <v>154233541852.26819</v>
      </c>
      <c r="AI580">
        <v>126631684032.78262</v>
      </c>
      <c r="AJ580">
        <v>128631634125.22844</v>
      </c>
      <c r="AK580">
        <v>140029344474.28629</v>
      </c>
    </row>
    <row r="581" spans="1:37">
      <c r="A581" t="s">
        <v>4167</v>
      </c>
      <c r="B581" t="s">
        <v>1444</v>
      </c>
      <c r="C581" t="s">
        <v>4895</v>
      </c>
      <c r="D581" t="s">
        <v>4896</v>
      </c>
      <c r="E581" t="str">
        <f t="shared" si="9"/>
        <v>HUN.SL.TLF.TERT.ZS</v>
      </c>
      <c r="F581" t="s">
        <v>1768</v>
      </c>
      <c r="G581" t="s">
        <v>1768</v>
      </c>
      <c r="H581" t="s">
        <v>1768</v>
      </c>
      <c r="I581" t="s">
        <v>1768</v>
      </c>
      <c r="J581" t="s">
        <v>1768</v>
      </c>
      <c r="K581" t="s">
        <v>1768</v>
      </c>
      <c r="L581" t="s">
        <v>1768</v>
      </c>
      <c r="M581" t="s">
        <v>1768</v>
      </c>
      <c r="N581" t="s">
        <v>1768</v>
      </c>
      <c r="O581" t="s">
        <v>1768</v>
      </c>
      <c r="P581" t="s">
        <v>1768</v>
      </c>
      <c r="Q581" t="s">
        <v>1768</v>
      </c>
      <c r="R581">
        <v>13.399999618530273</v>
      </c>
      <c r="S581">
        <v>13.5</v>
      </c>
      <c r="T581">
        <v>13.5</v>
      </c>
      <c r="U581" t="s">
        <v>1768</v>
      </c>
      <c r="V581">
        <v>15</v>
      </c>
      <c r="W581">
        <v>14</v>
      </c>
      <c r="X581">
        <v>15</v>
      </c>
      <c r="Y581">
        <v>16.5</v>
      </c>
      <c r="Z581">
        <v>16.200000762939453</v>
      </c>
      <c r="AA581">
        <v>16.399999618530273</v>
      </c>
      <c r="AB581">
        <v>16.700000762939453</v>
      </c>
      <c r="AC581">
        <v>17.899999618530273</v>
      </c>
      <c r="AD581">
        <v>19.899999618530273</v>
      </c>
      <c r="AE581">
        <v>20.200000762939453</v>
      </c>
      <c r="AF581">
        <v>20.399999618530273</v>
      </c>
      <c r="AG581">
        <v>20.600000381469727</v>
      </c>
      <c r="AH581">
        <v>21.899999618530273</v>
      </c>
      <c r="AI581">
        <v>22.5</v>
      </c>
      <c r="AJ581">
        <v>22.700000762939453</v>
      </c>
      <c r="AK581" t="s">
        <v>1768</v>
      </c>
    </row>
    <row r="582" spans="1:37" hidden="1">
      <c r="A582" t="s">
        <v>4167</v>
      </c>
      <c r="B582" t="s">
        <v>1444</v>
      </c>
      <c r="C582" t="s">
        <v>4897</v>
      </c>
      <c r="D582" t="s">
        <v>4898</v>
      </c>
      <c r="E582" t="str">
        <f t="shared" si="9"/>
        <v>HUN.SP.DYN.LE00.IN</v>
      </c>
      <c r="F582">
        <v>69.061707317073186</v>
      </c>
      <c r="G582">
        <v>69.139268292682928</v>
      </c>
      <c r="H582">
        <v>69.357804878048796</v>
      </c>
      <c r="I582">
        <v>68.973658536585376</v>
      </c>
      <c r="J582">
        <v>69.02585365853659</v>
      </c>
      <c r="K582">
        <v>68.972195121951231</v>
      </c>
      <c r="L582">
        <v>69.17341463414634</v>
      </c>
      <c r="M582">
        <v>69.651219512195127</v>
      </c>
      <c r="N582">
        <v>70.023414634146349</v>
      </c>
      <c r="O582">
        <v>69.461707317073177</v>
      </c>
      <c r="P582">
        <v>69.315609756097572</v>
      </c>
      <c r="Q582">
        <v>69.37707317073172</v>
      </c>
      <c r="R582">
        <v>69.117073170731715</v>
      </c>
      <c r="S582">
        <v>69.101219512195129</v>
      </c>
      <c r="T582">
        <v>69.469756097560989</v>
      </c>
      <c r="U582">
        <v>69.791707317073175</v>
      </c>
      <c r="V582">
        <v>70.328780487804892</v>
      </c>
      <c r="W582">
        <v>70.702439024390245</v>
      </c>
      <c r="X582">
        <v>70.557804878048799</v>
      </c>
      <c r="Y582">
        <v>70.677073170731703</v>
      </c>
      <c r="Z582">
        <v>71.246341463414637</v>
      </c>
      <c r="AA582">
        <v>72.248780487804893</v>
      </c>
      <c r="AB582">
        <v>72.348780487804888</v>
      </c>
      <c r="AC582">
        <v>72.3</v>
      </c>
      <c r="AD582">
        <v>72.648780487804885</v>
      </c>
      <c r="AE582">
        <v>72.648780487804885</v>
      </c>
      <c r="AF582">
        <v>73.097560975609767</v>
      </c>
      <c r="AG582">
        <v>73.151219512195127</v>
      </c>
      <c r="AH582">
        <v>73.702439024390259</v>
      </c>
      <c r="AI582">
        <v>73.904878048780489</v>
      </c>
      <c r="AJ582">
        <v>74.207317073170742</v>
      </c>
      <c r="AK582" t="s">
        <v>1768</v>
      </c>
    </row>
    <row r="583" spans="1:37" hidden="1">
      <c r="A583" t="s">
        <v>4167</v>
      </c>
      <c r="B583" t="s">
        <v>1444</v>
      </c>
      <c r="C583" t="s">
        <v>1688</v>
      </c>
      <c r="D583" t="s">
        <v>1689</v>
      </c>
      <c r="E583" t="str">
        <f t="shared" si="9"/>
        <v>HUN.SP.POP.TOTL</v>
      </c>
      <c r="F583">
        <v>10711122</v>
      </c>
      <c r="G583">
        <v>10711848</v>
      </c>
      <c r="H583">
        <v>10705535</v>
      </c>
      <c r="I583">
        <v>10689463</v>
      </c>
      <c r="J583">
        <v>10668095</v>
      </c>
      <c r="K583">
        <v>10648713</v>
      </c>
      <c r="L583">
        <v>10630564</v>
      </c>
      <c r="M583">
        <v>10612741</v>
      </c>
      <c r="N583">
        <v>10596487</v>
      </c>
      <c r="O583">
        <v>10481719</v>
      </c>
      <c r="P583">
        <v>10373988</v>
      </c>
      <c r="Q583">
        <v>10373400</v>
      </c>
      <c r="R583">
        <v>10369341</v>
      </c>
      <c r="S583">
        <v>10357523</v>
      </c>
      <c r="T583">
        <v>10343355</v>
      </c>
      <c r="U583">
        <v>10328965</v>
      </c>
      <c r="V583">
        <v>10311238</v>
      </c>
      <c r="W583">
        <v>10290486</v>
      </c>
      <c r="X583">
        <v>10266570</v>
      </c>
      <c r="Y583">
        <v>10237530</v>
      </c>
      <c r="Z583">
        <v>10210971</v>
      </c>
      <c r="AA583">
        <v>10187576</v>
      </c>
      <c r="AB583">
        <v>10158608</v>
      </c>
      <c r="AC583">
        <v>10129552</v>
      </c>
      <c r="AD583">
        <v>10107146</v>
      </c>
      <c r="AE583">
        <v>10087065</v>
      </c>
      <c r="AF583">
        <v>10071370</v>
      </c>
      <c r="AG583">
        <v>10055780</v>
      </c>
      <c r="AH583">
        <v>10038188</v>
      </c>
      <c r="AI583">
        <v>10022650</v>
      </c>
      <c r="AJ583">
        <v>10000023</v>
      </c>
      <c r="AK583">
        <v>9971000</v>
      </c>
    </row>
    <row r="584" spans="1:37" hidden="1">
      <c r="A584" t="s">
        <v>4169</v>
      </c>
      <c r="B584" t="s">
        <v>1445</v>
      </c>
      <c r="C584" t="s">
        <v>4889</v>
      </c>
      <c r="D584" t="s">
        <v>4890</v>
      </c>
      <c r="E584" t="str">
        <f t="shared" si="9"/>
        <v>ISL.NY.GDP.DEFL.ZS</v>
      </c>
      <c r="F584">
        <v>3.236502991205239</v>
      </c>
      <c r="G584">
        <v>4.8283902013918985</v>
      </c>
      <c r="H584">
        <v>7.418646913742637</v>
      </c>
      <c r="I584">
        <v>13.153636908306646</v>
      </c>
      <c r="J584">
        <v>16.689434550569711</v>
      </c>
      <c r="K584">
        <v>22.044163588994124</v>
      </c>
      <c r="L584">
        <v>27.463991221638551</v>
      </c>
      <c r="M584">
        <v>32.942093152302043</v>
      </c>
      <c r="N584">
        <v>40.563342978332692</v>
      </c>
      <c r="O584">
        <v>49.83953578814905</v>
      </c>
      <c r="P584">
        <v>57.400966976123883</v>
      </c>
      <c r="Q584">
        <v>62.202754282502895</v>
      </c>
      <c r="R584">
        <v>64.348307358088917</v>
      </c>
      <c r="S584">
        <v>65.527070219784335</v>
      </c>
      <c r="T584">
        <v>67.232986879090504</v>
      </c>
      <c r="U584">
        <v>69.248342530189561</v>
      </c>
      <c r="V584">
        <v>70.961810347925578</v>
      </c>
      <c r="W584">
        <v>73.023646291457155</v>
      </c>
      <c r="X584">
        <v>76.781757091800813</v>
      </c>
      <c r="Y584">
        <v>79.281975137065743</v>
      </c>
      <c r="Z584">
        <v>82.165947906860097</v>
      </c>
      <c r="AA584">
        <v>89.258192775541573</v>
      </c>
      <c r="AB584">
        <v>94.279474248366171</v>
      </c>
      <c r="AC584">
        <v>94.861659569490413</v>
      </c>
      <c r="AD584">
        <v>97.236082130751669</v>
      </c>
      <c r="AE584">
        <v>100</v>
      </c>
      <c r="AF584">
        <v>108.80408987894677</v>
      </c>
      <c r="AG584">
        <v>114.95241764355568</v>
      </c>
      <c r="AH584">
        <v>128.55810316976536</v>
      </c>
      <c r="AI584">
        <v>139.193382855793</v>
      </c>
      <c r="AJ584">
        <v>148.79870567305275</v>
      </c>
      <c r="AK584">
        <v>153.42061793237212</v>
      </c>
    </row>
    <row r="585" spans="1:37" hidden="1">
      <c r="A585" t="s">
        <v>4169</v>
      </c>
      <c r="B585" t="s">
        <v>1445</v>
      </c>
      <c r="C585" t="s">
        <v>4891</v>
      </c>
      <c r="D585" t="s">
        <v>4892</v>
      </c>
      <c r="E585" t="str">
        <f t="shared" si="9"/>
        <v>ISL.NY.GDP.MKTP.KD</v>
      </c>
      <c r="F585">
        <v>5161143799.7945662</v>
      </c>
      <c r="G585">
        <v>5381266949.490653</v>
      </c>
      <c r="H585">
        <v>5497209910.5693836</v>
      </c>
      <c r="I585">
        <v>5378956036.3341379</v>
      </c>
      <c r="J585">
        <v>5601059490.5069771</v>
      </c>
      <c r="K585">
        <v>5785493495.5314713</v>
      </c>
      <c r="L585">
        <v>6148275292.7562523</v>
      </c>
      <c r="M585">
        <v>6673703195.0181761</v>
      </c>
      <c r="N585">
        <v>6667715145.9510136</v>
      </c>
      <c r="O585">
        <v>6684947179.2555723</v>
      </c>
      <c r="P585">
        <v>6763118968.2562389</v>
      </c>
      <c r="Q585">
        <v>6748001672.0266924</v>
      </c>
      <c r="R585">
        <v>6520331238.8138828</v>
      </c>
      <c r="S585">
        <v>6605972494.6309175</v>
      </c>
      <c r="T585">
        <v>6844372657.1565905</v>
      </c>
      <c r="U585">
        <v>6852352080.4654026</v>
      </c>
      <c r="V585">
        <v>7180241405.2743692</v>
      </c>
      <c r="W585">
        <v>7533020280.5149927</v>
      </c>
      <c r="X585">
        <v>8008865739.7072945</v>
      </c>
      <c r="Y585">
        <v>8336761572.0622606</v>
      </c>
      <c r="Z585">
        <v>8697298233.8200874</v>
      </c>
      <c r="AA585">
        <v>9038371651.100111</v>
      </c>
      <c r="AB585">
        <v>9050931398.3584385</v>
      </c>
      <c r="AC585">
        <v>9271268440.5675831</v>
      </c>
      <c r="AD585">
        <v>9997746575.2741985</v>
      </c>
      <c r="AE585">
        <v>10720581749.067678</v>
      </c>
      <c r="AF585">
        <v>11225410811.327679</v>
      </c>
      <c r="AG585">
        <v>11897251671.857471</v>
      </c>
      <c r="AH585">
        <v>12048292689.432465</v>
      </c>
      <c r="AI585">
        <v>11228149347.500746</v>
      </c>
      <c r="AJ585">
        <v>10776345914.629669</v>
      </c>
      <c r="AK585">
        <v>11105155829.850269</v>
      </c>
    </row>
    <row r="586" spans="1:37" hidden="1">
      <c r="A586" t="s">
        <v>4169</v>
      </c>
      <c r="B586" t="s">
        <v>1445</v>
      </c>
      <c r="C586" t="s">
        <v>4893</v>
      </c>
      <c r="D586" t="s">
        <v>4894</v>
      </c>
      <c r="E586" t="str">
        <f t="shared" si="9"/>
        <v>ISL.NY.GDP.MKTP.CD</v>
      </c>
      <c r="F586">
        <v>3331325043.355011</v>
      </c>
      <c r="G586">
        <v>3441249878.0487804</v>
      </c>
      <c r="H586">
        <v>3159121962.8385215</v>
      </c>
      <c r="I586">
        <v>2724974071.8437538</v>
      </c>
      <c r="J586">
        <v>2822006038.013864</v>
      </c>
      <c r="K586">
        <v>2939845037.860445</v>
      </c>
      <c r="L586">
        <v>3930518364.7656446</v>
      </c>
      <c r="M586">
        <v>5438537481.280962</v>
      </c>
      <c r="N586">
        <v>6016168895.4991398</v>
      </c>
      <c r="O586">
        <v>5588533006.6021757</v>
      </c>
      <c r="P586">
        <v>6372905073.6396732</v>
      </c>
      <c r="Q586">
        <v>6807365897.1494827</v>
      </c>
      <c r="R586">
        <v>6976080330.431881</v>
      </c>
      <c r="S586">
        <v>6126456174.7224979</v>
      </c>
      <c r="T586">
        <v>6294803496.2055578</v>
      </c>
      <c r="U586">
        <v>7018100152.9407949</v>
      </c>
      <c r="V586">
        <v>7330965238.4661655</v>
      </c>
      <c r="W586">
        <v>7422994705.8641014</v>
      </c>
      <c r="X586">
        <v>8291725774.2646036</v>
      </c>
      <c r="Y586">
        <v>8742600398.270277</v>
      </c>
      <c r="Z586">
        <v>8697298233.8200874</v>
      </c>
      <c r="AA586">
        <v>7922983042.6606836</v>
      </c>
      <c r="AB586">
        <v>8907207933.0298271</v>
      </c>
      <c r="AC586">
        <v>10969898924.063669</v>
      </c>
      <c r="AD586">
        <v>13251434311.421436</v>
      </c>
      <c r="AE586">
        <v>16286323127.432255</v>
      </c>
      <c r="AF586">
        <v>16651492783.542318</v>
      </c>
      <c r="AG586">
        <v>20428232684.271328</v>
      </c>
      <c r="AH586">
        <v>16850723969.611553</v>
      </c>
      <c r="AI586">
        <v>12094665798.46002</v>
      </c>
      <c r="AJ586">
        <v>12550944496.564137</v>
      </c>
      <c r="AK586">
        <v>14059073612.565762</v>
      </c>
    </row>
    <row r="587" spans="1:37">
      <c r="A587" t="s">
        <v>4169</v>
      </c>
      <c r="B587" t="s">
        <v>1445</v>
      </c>
      <c r="C587" t="s">
        <v>4895</v>
      </c>
      <c r="D587" t="s">
        <v>4896</v>
      </c>
      <c r="E587" t="str">
        <f t="shared" si="9"/>
        <v>ISL.SL.TLF.TERT.ZS</v>
      </c>
      <c r="F587" t="s">
        <v>1768</v>
      </c>
      <c r="G587" t="s">
        <v>1768</v>
      </c>
      <c r="H587" t="s">
        <v>1768</v>
      </c>
      <c r="I587" t="s">
        <v>1768</v>
      </c>
      <c r="J587" t="s">
        <v>1768</v>
      </c>
      <c r="K587" t="s">
        <v>1768</v>
      </c>
      <c r="L587" t="s">
        <v>1768</v>
      </c>
      <c r="M587" t="s">
        <v>1768</v>
      </c>
      <c r="N587" t="s">
        <v>1768</v>
      </c>
      <c r="O587" t="s">
        <v>1768</v>
      </c>
      <c r="P587" t="s">
        <v>1768</v>
      </c>
      <c r="Q587" t="s">
        <v>1768</v>
      </c>
      <c r="R587" t="s">
        <v>1768</v>
      </c>
      <c r="S587" t="s">
        <v>1768</v>
      </c>
      <c r="T587" t="s">
        <v>1768</v>
      </c>
      <c r="U587">
        <v>20.100000381469727</v>
      </c>
      <c r="V587">
        <v>29</v>
      </c>
      <c r="W587">
        <v>28.399999618530273</v>
      </c>
      <c r="X587">
        <v>28.899999618530273</v>
      </c>
      <c r="Y587">
        <v>18.600000381469727</v>
      </c>
      <c r="Z587">
        <v>20.100000381469727</v>
      </c>
      <c r="AA587">
        <v>20.100000381469727</v>
      </c>
      <c r="AB587">
        <v>22.299999237060547</v>
      </c>
      <c r="AC587">
        <v>24.399999618530273</v>
      </c>
      <c r="AD587">
        <v>23.799999237060547</v>
      </c>
      <c r="AE587">
        <v>25.399999618530273</v>
      </c>
      <c r="AF587">
        <v>18.700000762939453</v>
      </c>
      <c r="AG587">
        <v>26.100000381469727</v>
      </c>
      <c r="AH587">
        <v>26.899999618530273</v>
      </c>
      <c r="AI587">
        <v>28.399999618530273</v>
      </c>
      <c r="AJ587">
        <v>28.100000381469727</v>
      </c>
      <c r="AK587" t="s">
        <v>1768</v>
      </c>
    </row>
    <row r="588" spans="1:37" hidden="1">
      <c r="A588" t="s">
        <v>4169</v>
      </c>
      <c r="B588" t="s">
        <v>1445</v>
      </c>
      <c r="C588" t="s">
        <v>4897</v>
      </c>
      <c r="D588" t="s">
        <v>4898</v>
      </c>
      <c r="E588" t="str">
        <f t="shared" si="9"/>
        <v>ISL.SP.DYN.LE00.IN</v>
      </c>
      <c r="F588">
        <v>76.612780487804898</v>
      </c>
      <c r="G588">
        <v>76.720268292682931</v>
      </c>
      <c r="H588">
        <v>76.807804878048799</v>
      </c>
      <c r="I588">
        <v>76.899000000000001</v>
      </c>
      <c r="J588">
        <v>77.006317073170749</v>
      </c>
      <c r="K588">
        <v>77.138097560975623</v>
      </c>
      <c r="L588">
        <v>77.296073170731717</v>
      </c>
      <c r="M588">
        <v>77.472439024390255</v>
      </c>
      <c r="N588">
        <v>77.657975609756107</v>
      </c>
      <c r="O588">
        <v>77.849073170731714</v>
      </c>
      <c r="P588">
        <v>78.032731707317083</v>
      </c>
      <c r="Q588">
        <v>78.196512195121954</v>
      </c>
      <c r="R588">
        <v>78.335097560975612</v>
      </c>
      <c r="S588">
        <v>78.447682926829273</v>
      </c>
      <c r="T588">
        <v>78.542829268292707</v>
      </c>
      <c r="U588">
        <v>78.637097560975619</v>
      </c>
      <c r="V588">
        <v>78.754024390243913</v>
      </c>
      <c r="W588">
        <v>78.911609756097562</v>
      </c>
      <c r="X588">
        <v>79.118292682926835</v>
      </c>
      <c r="Y588">
        <v>79.372560975609758</v>
      </c>
      <c r="Z588">
        <v>79.660853658536595</v>
      </c>
      <c r="AA588">
        <v>80.099999999999994</v>
      </c>
      <c r="AB588">
        <v>80.448780487804896</v>
      </c>
      <c r="AC588">
        <v>80.658536585365866</v>
      </c>
      <c r="AD588">
        <v>80.907317073170745</v>
      </c>
      <c r="AE588">
        <v>81.10243902439025</v>
      </c>
      <c r="AF588">
        <v>81.156097560975624</v>
      </c>
      <c r="AG588">
        <v>81.107317073170748</v>
      </c>
      <c r="AH588">
        <v>81.258536585365846</v>
      </c>
      <c r="AI588">
        <v>81.456097560975621</v>
      </c>
      <c r="AJ588">
        <v>81.451219512195138</v>
      </c>
      <c r="AK588" t="s">
        <v>1768</v>
      </c>
    </row>
    <row r="589" spans="1:37" hidden="1">
      <c r="A589" t="s">
        <v>4169</v>
      </c>
      <c r="B589" t="s">
        <v>1445</v>
      </c>
      <c r="C589" t="s">
        <v>1688</v>
      </c>
      <c r="D589" t="s">
        <v>1689</v>
      </c>
      <c r="E589" t="str">
        <f t="shared" si="9"/>
        <v>ISL.SP.POP.TOTL</v>
      </c>
      <c r="F589">
        <v>228138</v>
      </c>
      <c r="G589">
        <v>230755</v>
      </c>
      <c r="H589">
        <v>233860</v>
      </c>
      <c r="I589">
        <v>236977</v>
      </c>
      <c r="J589">
        <v>239511</v>
      </c>
      <c r="K589">
        <v>241405</v>
      </c>
      <c r="L589">
        <v>243180</v>
      </c>
      <c r="M589">
        <v>245859</v>
      </c>
      <c r="N589">
        <v>249740</v>
      </c>
      <c r="O589">
        <v>252852</v>
      </c>
      <c r="P589">
        <v>254826</v>
      </c>
      <c r="Q589">
        <v>257797</v>
      </c>
      <c r="R589">
        <v>261057</v>
      </c>
      <c r="S589">
        <v>263725</v>
      </c>
      <c r="T589">
        <v>266021</v>
      </c>
      <c r="U589">
        <v>267468</v>
      </c>
      <c r="V589">
        <v>268916</v>
      </c>
      <c r="W589">
        <v>271128</v>
      </c>
      <c r="X589">
        <v>274047</v>
      </c>
      <c r="Y589">
        <v>277381</v>
      </c>
      <c r="Z589">
        <v>281205</v>
      </c>
      <c r="AA589">
        <v>284968</v>
      </c>
      <c r="AB589">
        <v>287523</v>
      </c>
      <c r="AC589">
        <v>289521</v>
      </c>
      <c r="AD589">
        <v>292074</v>
      </c>
      <c r="AE589">
        <v>296734</v>
      </c>
      <c r="AF589">
        <v>303782</v>
      </c>
      <c r="AG589">
        <v>311566</v>
      </c>
      <c r="AH589">
        <v>317414</v>
      </c>
      <c r="AI589">
        <v>318499</v>
      </c>
      <c r="AJ589">
        <v>318041</v>
      </c>
      <c r="AK589">
        <v>319000</v>
      </c>
    </row>
    <row r="590" spans="1:37" hidden="1">
      <c r="A590" t="s">
        <v>3997</v>
      </c>
      <c r="B590" t="s">
        <v>1446</v>
      </c>
      <c r="C590" t="s">
        <v>4889</v>
      </c>
      <c r="D590" t="s">
        <v>4890</v>
      </c>
      <c r="E590" t="str">
        <f t="shared" si="9"/>
        <v>IND.NY.GDP.DEFL.ZS</v>
      </c>
      <c r="F590">
        <v>17.272883104572127</v>
      </c>
      <c r="G590">
        <v>19.14311868324808</v>
      </c>
      <c r="H590">
        <v>20.692919364434093</v>
      </c>
      <c r="I590">
        <v>22.462755706229963</v>
      </c>
      <c r="J590">
        <v>24.242532144274893</v>
      </c>
      <c r="K590">
        <v>25.986487893443371</v>
      </c>
      <c r="L590">
        <v>27.750814620173585</v>
      </c>
      <c r="M590">
        <v>30.339380999303284</v>
      </c>
      <c r="N590">
        <v>32.837075201686766</v>
      </c>
      <c r="O590">
        <v>35.607476476033121</v>
      </c>
      <c r="P590">
        <v>39.40619025895262</v>
      </c>
      <c r="Q590">
        <v>44.825258195733106</v>
      </c>
      <c r="R590">
        <v>48.843910888800401</v>
      </c>
      <c r="S590">
        <v>53.660791317485668</v>
      </c>
      <c r="T590">
        <v>59.016162317622175</v>
      </c>
      <c r="U590">
        <v>64.364621370711163</v>
      </c>
      <c r="V590">
        <v>69.240253210615805</v>
      </c>
      <c r="W590">
        <v>73.724439831909052</v>
      </c>
      <c r="X590">
        <v>79.629890968169704</v>
      </c>
      <c r="Y590">
        <v>81.917784001726901</v>
      </c>
      <c r="Z590">
        <v>84.911857843821721</v>
      </c>
      <c r="AA590">
        <v>87.615096354848092</v>
      </c>
      <c r="AB590">
        <v>90.867178379556563</v>
      </c>
      <c r="AC590">
        <v>94.399884477597055</v>
      </c>
      <c r="AD590">
        <v>100</v>
      </c>
      <c r="AE590">
        <v>104.23693654741248</v>
      </c>
      <c r="AF590">
        <v>110.9316337977455</v>
      </c>
      <c r="AG590">
        <v>117.31715309553377</v>
      </c>
      <c r="AH590">
        <v>127.48226476615305</v>
      </c>
      <c r="AI590">
        <v>135.0859873657451</v>
      </c>
      <c r="AJ590">
        <v>146.54205421875056</v>
      </c>
      <c r="AK590">
        <v>158.25634183581565</v>
      </c>
    </row>
    <row r="591" spans="1:37" hidden="1">
      <c r="A591" t="s">
        <v>3997</v>
      </c>
      <c r="B591" t="s">
        <v>1446</v>
      </c>
      <c r="C591" t="s">
        <v>4891</v>
      </c>
      <c r="D591" t="s">
        <v>4892</v>
      </c>
      <c r="E591" t="str">
        <f t="shared" si="9"/>
        <v>IND.NY.GDP.MKTP.KD</v>
      </c>
      <c r="F591">
        <v>161019450820.8414</v>
      </c>
      <c r="G591">
        <v>170690606911.09409</v>
      </c>
      <c r="H591">
        <v>176623357073.59384</v>
      </c>
      <c r="I591">
        <v>189497244409.27365</v>
      </c>
      <c r="J591">
        <v>196737437362.44476</v>
      </c>
      <c r="K591">
        <v>207074611005.73828</v>
      </c>
      <c r="L591">
        <v>216965662681.21838</v>
      </c>
      <c r="M591">
        <v>225569122809.9902</v>
      </c>
      <c r="N591">
        <v>247286428288.34097</v>
      </c>
      <c r="O591">
        <v>261993401182.85321</v>
      </c>
      <c r="P591">
        <v>276490686995.53442</v>
      </c>
      <c r="Q591">
        <v>279412727485.24738</v>
      </c>
      <c r="R591">
        <v>294731239740.52692</v>
      </c>
      <c r="S591">
        <v>308733261390.15137</v>
      </c>
      <c r="T591">
        <v>329291574836.76154</v>
      </c>
      <c r="U591">
        <v>354233738303.67822</v>
      </c>
      <c r="V591">
        <v>380976693189.90204</v>
      </c>
      <c r="W591">
        <v>396405566740.79413</v>
      </c>
      <c r="X591">
        <v>420920935324.48547</v>
      </c>
      <c r="Y591">
        <v>456543772247.50641</v>
      </c>
      <c r="Z591">
        <v>474691627708.13275</v>
      </c>
      <c r="AA591">
        <v>498161456344.54846</v>
      </c>
      <c r="AB591">
        <v>517627284474.35889</v>
      </c>
      <c r="AC591">
        <v>558747568020.88977</v>
      </c>
      <c r="AD591">
        <v>602602553781.74573</v>
      </c>
      <c r="AE591">
        <v>658553437817.19434</v>
      </c>
      <c r="AF591">
        <v>719561619358.26367</v>
      </c>
      <c r="AG591">
        <v>790088337362.22742</v>
      </c>
      <c r="AH591">
        <v>820830424070.13611</v>
      </c>
      <c r="AI591">
        <v>888452309192.24231</v>
      </c>
      <c r="AJ591">
        <v>973324950212.33423</v>
      </c>
      <c r="AK591">
        <v>1040055442506.9153</v>
      </c>
    </row>
    <row r="592" spans="1:37" hidden="1">
      <c r="A592" t="s">
        <v>3997</v>
      </c>
      <c r="B592" t="s">
        <v>1446</v>
      </c>
      <c r="C592" t="s">
        <v>4893</v>
      </c>
      <c r="D592" t="s">
        <v>4894</v>
      </c>
      <c r="E592" t="str">
        <f t="shared" si="9"/>
        <v>IND.NY.GDP.MKTP.CD</v>
      </c>
      <c r="F592">
        <v>189594121347.87747</v>
      </c>
      <c r="G592">
        <v>196883474526.44052</v>
      </c>
      <c r="H592">
        <v>204234366470.42307</v>
      </c>
      <c r="I592">
        <v>222090283349.14062</v>
      </c>
      <c r="J592">
        <v>215878233652.13416</v>
      </c>
      <c r="K592">
        <v>236589100978.4404</v>
      </c>
      <c r="L592">
        <v>253352444883.5498</v>
      </c>
      <c r="M592">
        <v>283926977522.35254</v>
      </c>
      <c r="N592">
        <v>301790951202.89459</v>
      </c>
      <c r="O592">
        <v>301233728790.8623</v>
      </c>
      <c r="P592">
        <v>326608014285.81506</v>
      </c>
      <c r="Q592">
        <v>274842348144.39539</v>
      </c>
      <c r="R592">
        <v>293262352360.48682</v>
      </c>
      <c r="S592">
        <v>284193716755.32043</v>
      </c>
      <c r="T592">
        <v>333014463391.51062</v>
      </c>
      <c r="U592">
        <v>366599645609.09674</v>
      </c>
      <c r="V592">
        <v>399786888515.03009</v>
      </c>
      <c r="W592">
        <v>423160419439.97668</v>
      </c>
      <c r="X592">
        <v>428741030147.28125</v>
      </c>
      <c r="Y592">
        <v>464344395616.42114</v>
      </c>
      <c r="Z592">
        <v>474691627708.13275</v>
      </c>
      <c r="AA592">
        <v>492378579615.65814</v>
      </c>
      <c r="AB592">
        <v>522798457731.01996</v>
      </c>
      <c r="AC592">
        <v>617572578402.85303</v>
      </c>
      <c r="AD592">
        <v>721585293250.31848</v>
      </c>
      <c r="AE592">
        <v>834216944755.11865</v>
      </c>
      <c r="AF592">
        <v>949116785820.83765</v>
      </c>
      <c r="AG592">
        <v>1238700303025.2854</v>
      </c>
      <c r="AH592">
        <v>1224096604710.0015</v>
      </c>
      <c r="AI592">
        <v>1361057169926.8501</v>
      </c>
      <c r="AJ592">
        <v>1684323716502.5166</v>
      </c>
      <c r="AK592">
        <v>1847981853637.5676</v>
      </c>
    </row>
    <row r="593" spans="1:37">
      <c r="A593" t="s">
        <v>3997</v>
      </c>
      <c r="B593" t="s">
        <v>1446</v>
      </c>
      <c r="C593" t="s">
        <v>4895</v>
      </c>
      <c r="D593" t="s">
        <v>4896</v>
      </c>
      <c r="E593" t="str">
        <f t="shared" si="9"/>
        <v>IND.SL.TLF.TERT.ZS</v>
      </c>
      <c r="F593" t="s">
        <v>1768</v>
      </c>
      <c r="G593" t="s">
        <v>1768</v>
      </c>
      <c r="H593" t="s">
        <v>1768</v>
      </c>
      <c r="I593" t="s">
        <v>1768</v>
      </c>
      <c r="J593" t="s">
        <v>1768</v>
      </c>
      <c r="K593" t="s">
        <v>1768</v>
      </c>
      <c r="L593" t="s">
        <v>1768</v>
      </c>
      <c r="M593" t="s">
        <v>1768</v>
      </c>
      <c r="N593" t="s">
        <v>1768</v>
      </c>
      <c r="O593" t="s">
        <v>1768</v>
      </c>
      <c r="P593" t="s">
        <v>1768</v>
      </c>
      <c r="Q593" t="s">
        <v>1768</v>
      </c>
      <c r="R593" t="s">
        <v>1768</v>
      </c>
      <c r="S593" t="s">
        <v>1768</v>
      </c>
      <c r="T593" t="s">
        <v>1768</v>
      </c>
      <c r="U593" t="s">
        <v>1768</v>
      </c>
      <c r="V593" t="s">
        <v>1768</v>
      </c>
      <c r="W593" t="s">
        <v>1768</v>
      </c>
      <c r="X593" t="s">
        <v>1768</v>
      </c>
      <c r="Y593" t="s">
        <v>1768</v>
      </c>
      <c r="Z593" t="s">
        <v>1768</v>
      </c>
      <c r="AA593" t="s">
        <v>1768</v>
      </c>
      <c r="AB593" t="s">
        <v>1768</v>
      </c>
      <c r="AC593" t="s">
        <v>1768</v>
      </c>
      <c r="AD593" t="s">
        <v>1768</v>
      </c>
      <c r="AE593" t="s">
        <v>1768</v>
      </c>
      <c r="AF593" t="s">
        <v>1768</v>
      </c>
      <c r="AG593" t="s">
        <v>1768</v>
      </c>
      <c r="AH593" t="s">
        <v>1768</v>
      </c>
      <c r="AI593" t="s">
        <v>1768</v>
      </c>
      <c r="AJ593" t="s">
        <v>1768</v>
      </c>
      <c r="AK593" t="s">
        <v>1768</v>
      </c>
    </row>
    <row r="594" spans="1:37" hidden="1">
      <c r="A594" t="s">
        <v>3997</v>
      </c>
      <c r="B594" t="s">
        <v>1446</v>
      </c>
      <c r="C594" t="s">
        <v>4897</v>
      </c>
      <c r="D594" t="s">
        <v>4898</v>
      </c>
      <c r="E594" t="str">
        <f t="shared" si="9"/>
        <v>IND.SP.DYN.LE00.IN</v>
      </c>
      <c r="F594">
        <v>55.347073170731711</v>
      </c>
      <c r="G594">
        <v>55.737585365853661</v>
      </c>
      <c r="H594">
        <v>56.090365853658547</v>
      </c>
      <c r="I594">
        <v>56.419756097560978</v>
      </c>
      <c r="J594">
        <v>56.732658536585376</v>
      </c>
      <c r="K594">
        <v>57.031926829268293</v>
      </c>
      <c r="L594">
        <v>57.317365853658544</v>
      </c>
      <c r="M594">
        <v>57.588439024390247</v>
      </c>
      <c r="N594">
        <v>57.84709756097562</v>
      </c>
      <c r="O594">
        <v>58.099390243902448</v>
      </c>
      <c r="P594">
        <v>58.352853658536588</v>
      </c>
      <c r="Q594">
        <v>58.615682926829273</v>
      </c>
      <c r="R594">
        <v>58.892512195121952</v>
      </c>
      <c r="S594">
        <v>59.186487804878055</v>
      </c>
      <c r="T594">
        <v>59.499170731707324</v>
      </c>
      <c r="U594">
        <v>59.831560975609761</v>
      </c>
      <c r="V594">
        <v>60.178609756097572</v>
      </c>
      <c r="W594">
        <v>60.535731707317083</v>
      </c>
      <c r="X594">
        <v>60.895341463414645</v>
      </c>
      <c r="Y594">
        <v>61.255878048780495</v>
      </c>
      <c r="Z594">
        <v>61.613878048780499</v>
      </c>
      <c r="AA594">
        <v>61.968780487804885</v>
      </c>
      <c r="AB594">
        <v>62.32112195121951</v>
      </c>
      <c r="AC594">
        <v>62.670951219512197</v>
      </c>
      <c r="AD594">
        <v>63.019317073170747</v>
      </c>
      <c r="AE594">
        <v>63.367243902439029</v>
      </c>
      <c r="AF594">
        <v>63.716804878048784</v>
      </c>
      <c r="AG594">
        <v>64.068536585365862</v>
      </c>
      <c r="AH594">
        <v>64.4229512195122</v>
      </c>
      <c r="AI594">
        <v>64.778560975609764</v>
      </c>
      <c r="AJ594">
        <v>65.131341463414643</v>
      </c>
      <c r="AK594" t="s">
        <v>1768</v>
      </c>
    </row>
    <row r="595" spans="1:37" hidden="1">
      <c r="A595" t="s">
        <v>3997</v>
      </c>
      <c r="B595" t="s">
        <v>1446</v>
      </c>
      <c r="C595" t="s">
        <v>1688</v>
      </c>
      <c r="D595" t="s">
        <v>1689</v>
      </c>
      <c r="E595" t="str">
        <f t="shared" si="9"/>
        <v>IND.SP.POP.TOTL</v>
      </c>
      <c r="F595">
        <v>700058589</v>
      </c>
      <c r="G595">
        <v>716493309</v>
      </c>
      <c r="H595">
        <v>733151769</v>
      </c>
      <c r="I595">
        <v>750033539</v>
      </c>
      <c r="J595">
        <v>767146806</v>
      </c>
      <c r="K595">
        <v>784490842</v>
      </c>
      <c r="L595">
        <v>802051806</v>
      </c>
      <c r="M595">
        <v>819800055</v>
      </c>
      <c r="N595">
        <v>837699675</v>
      </c>
      <c r="O595">
        <v>855707358</v>
      </c>
      <c r="P595">
        <v>873785449</v>
      </c>
      <c r="Q595">
        <v>891910180</v>
      </c>
      <c r="R595">
        <v>910064576</v>
      </c>
      <c r="S595">
        <v>928226051</v>
      </c>
      <c r="T595">
        <v>946373316</v>
      </c>
      <c r="U595">
        <v>964486155</v>
      </c>
      <c r="V595">
        <v>982553253</v>
      </c>
      <c r="W595">
        <v>1000558144</v>
      </c>
      <c r="X595">
        <v>1018471141</v>
      </c>
      <c r="Y595">
        <v>1036258683</v>
      </c>
      <c r="Z595">
        <v>1053898107.0000001</v>
      </c>
      <c r="AA595">
        <v>1071374264</v>
      </c>
      <c r="AB595">
        <v>1088694080</v>
      </c>
      <c r="AC595">
        <v>1105885689</v>
      </c>
      <c r="AD595">
        <v>1122991192</v>
      </c>
      <c r="AE595">
        <v>1140042863</v>
      </c>
      <c r="AF595">
        <v>1157038539</v>
      </c>
      <c r="AG595">
        <v>1173971629</v>
      </c>
      <c r="AH595">
        <v>1190863679</v>
      </c>
      <c r="AI595">
        <v>1207740408</v>
      </c>
      <c r="AJ595">
        <v>1224614327</v>
      </c>
      <c r="AK595">
        <v>1241491960</v>
      </c>
    </row>
    <row r="596" spans="1:37" hidden="1">
      <c r="A596" t="s">
        <v>3998</v>
      </c>
      <c r="B596" t="s">
        <v>1447</v>
      </c>
      <c r="C596" t="s">
        <v>4889</v>
      </c>
      <c r="D596" t="s">
        <v>4890</v>
      </c>
      <c r="E596" t="str">
        <f t="shared" si="9"/>
        <v>IDN.NY.GDP.DEFL.ZS</v>
      </c>
      <c r="F596">
        <v>9.8739440230173674</v>
      </c>
      <c r="G596">
        <v>10.904703817062012</v>
      </c>
      <c r="H596">
        <v>11.56567115148107</v>
      </c>
      <c r="I596">
        <v>13.213995009921891</v>
      </c>
      <c r="J596">
        <v>14.277447920969388</v>
      </c>
      <c r="K596">
        <v>14.889297442808891</v>
      </c>
      <c r="L596">
        <v>14.874870326466699</v>
      </c>
      <c r="M596">
        <v>17.171227139434482</v>
      </c>
      <c r="N596">
        <v>19.359759670347508</v>
      </c>
      <c r="O596">
        <v>21.294412476912953</v>
      </c>
      <c r="P596">
        <v>22.939173845882383</v>
      </c>
      <c r="Q596">
        <v>24.964182231263472</v>
      </c>
      <c r="R596">
        <v>26.303339902065247</v>
      </c>
      <c r="S596">
        <v>28.639104230539154</v>
      </c>
      <c r="T596">
        <v>30.866189154016034</v>
      </c>
      <c r="U596">
        <v>33.861220943958301</v>
      </c>
      <c r="V596">
        <v>36.859155052561874</v>
      </c>
      <c r="W596">
        <v>41.492833302472611</v>
      </c>
      <c r="X596">
        <v>72.725021717669975</v>
      </c>
      <c r="Y596">
        <v>83.023752081004773</v>
      </c>
      <c r="Z596">
        <v>100</v>
      </c>
      <c r="AA596">
        <v>114.29571543628296</v>
      </c>
      <c r="AB596">
        <v>121.03464990150255</v>
      </c>
      <c r="AC596">
        <v>127.67633801096937</v>
      </c>
      <c r="AD596">
        <v>138.59360037881899</v>
      </c>
      <c r="AE596">
        <v>158.45653840051199</v>
      </c>
      <c r="AF596">
        <v>180.7789795903015</v>
      </c>
      <c r="AG596">
        <v>201.13212294101905</v>
      </c>
      <c r="AH596">
        <v>237.63710539761536</v>
      </c>
      <c r="AI596">
        <v>257.3009819952066</v>
      </c>
      <c r="AJ596">
        <v>278.16428352593329</v>
      </c>
      <c r="AK596">
        <v>301.51670363264486</v>
      </c>
    </row>
    <row r="597" spans="1:37" hidden="1">
      <c r="A597" t="s">
        <v>3998</v>
      </c>
      <c r="B597" t="s">
        <v>1447</v>
      </c>
      <c r="C597" t="s">
        <v>4891</v>
      </c>
      <c r="D597" t="s">
        <v>4892</v>
      </c>
      <c r="E597" t="str">
        <f t="shared" si="9"/>
        <v>IDN.NY.GDP.MKTP.KD</v>
      </c>
      <c r="F597">
        <v>58821272858.998528</v>
      </c>
      <c r="G597">
        <v>63614142518.226578</v>
      </c>
      <c r="H597">
        <v>64316489535.69471</v>
      </c>
      <c r="I597">
        <v>69751173550.127838</v>
      </c>
      <c r="J597">
        <v>74753833726.795563</v>
      </c>
      <c r="K597">
        <v>77353427294.981567</v>
      </c>
      <c r="L597">
        <v>81967185137.449539</v>
      </c>
      <c r="M597">
        <v>86311448523.557816</v>
      </c>
      <c r="N597">
        <v>91797126913.315414</v>
      </c>
      <c r="O597">
        <v>100136633662.21576</v>
      </c>
      <c r="P597">
        <v>109150506063.01631</v>
      </c>
      <c r="Q597">
        <v>118895240735.92992</v>
      </c>
      <c r="R597">
        <v>127480073499.84961</v>
      </c>
      <c r="S597">
        <v>136727574166.94237</v>
      </c>
      <c r="T597">
        <v>147036924428.25903</v>
      </c>
      <c r="U597">
        <v>159382671061.23401</v>
      </c>
      <c r="V597">
        <v>171563947984.59146</v>
      </c>
      <c r="W597">
        <v>179627234868.46436</v>
      </c>
      <c r="X597">
        <v>156048063635.72705</v>
      </c>
      <c r="Y597">
        <v>157282606425.04956</v>
      </c>
      <c r="Z597">
        <v>165021012261.50867</v>
      </c>
      <c r="AA597">
        <v>171033497474.11206</v>
      </c>
      <c r="AB597">
        <v>178729107603.08157</v>
      </c>
      <c r="AC597">
        <v>187273018674.38599</v>
      </c>
      <c r="AD597">
        <v>196694488176.92416</v>
      </c>
      <c r="AE597">
        <v>207891462167.10815</v>
      </c>
      <c r="AF597">
        <v>219327471266.47372</v>
      </c>
      <c r="AG597">
        <v>233243848106.73782</v>
      </c>
      <c r="AH597">
        <v>247270439237.56982</v>
      </c>
      <c r="AI597">
        <v>258716276502.15714</v>
      </c>
      <c r="AJ597">
        <v>274744677419.88599</v>
      </c>
      <c r="AK597">
        <v>292484884332.35181</v>
      </c>
    </row>
    <row r="598" spans="1:37" hidden="1">
      <c r="A598" t="s">
        <v>3998</v>
      </c>
      <c r="B598" t="s">
        <v>1447</v>
      </c>
      <c r="C598" t="s">
        <v>4893</v>
      </c>
      <c r="D598" t="s">
        <v>4894</v>
      </c>
      <c r="E598" t="str">
        <f t="shared" si="9"/>
        <v>IDN.NY.GDP.MKTP.CD</v>
      </c>
      <c r="F598">
        <v>78013206037.569519</v>
      </c>
      <c r="G598">
        <v>92473878831.718964</v>
      </c>
      <c r="H598">
        <v>94715163814.259277</v>
      </c>
      <c r="I598">
        <v>85369201879.097717</v>
      </c>
      <c r="J598">
        <v>87612439197.276016</v>
      </c>
      <c r="K598">
        <v>87338874330.074295</v>
      </c>
      <c r="L598">
        <v>80060657611.890152</v>
      </c>
      <c r="M598">
        <v>75929617715.011856</v>
      </c>
      <c r="N598">
        <v>88787623309.659332</v>
      </c>
      <c r="O598">
        <v>101455197785.78325</v>
      </c>
      <c r="P598">
        <v>114426498044.99562</v>
      </c>
      <c r="Q598">
        <v>128167999846.51942</v>
      </c>
      <c r="R598">
        <v>139116270052.44562</v>
      </c>
      <c r="S598">
        <v>158006849878.89969</v>
      </c>
      <c r="T598">
        <v>176892148243.48953</v>
      </c>
      <c r="U598">
        <v>202132032844.15887</v>
      </c>
      <c r="V598">
        <v>227369671349.349</v>
      </c>
      <c r="W598">
        <v>215748854646.70441</v>
      </c>
      <c r="X598">
        <v>95445548017.354919</v>
      </c>
      <c r="Y598">
        <v>140001352527.22061</v>
      </c>
      <c r="Z598">
        <v>165021012261.50867</v>
      </c>
      <c r="AA598">
        <v>160446947638.31348</v>
      </c>
      <c r="AB598">
        <v>195660611033.84912</v>
      </c>
      <c r="AC598">
        <v>234772458818.09644</v>
      </c>
      <c r="AD598">
        <v>256836883304.55344</v>
      </c>
      <c r="AE598">
        <v>285868610016.59149</v>
      </c>
      <c r="AF598">
        <v>364570525997.05414</v>
      </c>
      <c r="AG598">
        <v>432216737774.86053</v>
      </c>
      <c r="AH598">
        <v>510244548959.96661</v>
      </c>
      <c r="AI598">
        <v>539579959052.69891</v>
      </c>
      <c r="AJ598">
        <v>708026840494.95276</v>
      </c>
      <c r="AK598">
        <v>846832283153.24634</v>
      </c>
    </row>
    <row r="599" spans="1:37">
      <c r="A599" t="s">
        <v>3998</v>
      </c>
      <c r="B599" t="s">
        <v>1447</v>
      </c>
      <c r="C599" t="s">
        <v>4895</v>
      </c>
      <c r="D599" t="s">
        <v>4896</v>
      </c>
      <c r="E599" t="str">
        <f t="shared" si="9"/>
        <v>IDN.SL.TLF.TERT.ZS</v>
      </c>
      <c r="F599" t="s">
        <v>1768</v>
      </c>
      <c r="G599" t="s">
        <v>1768</v>
      </c>
      <c r="H599" t="s">
        <v>1768</v>
      </c>
      <c r="I599" t="s">
        <v>1768</v>
      </c>
      <c r="J599" t="s">
        <v>1768</v>
      </c>
      <c r="K599" t="s">
        <v>1768</v>
      </c>
      <c r="L599" t="s">
        <v>1768</v>
      </c>
      <c r="M599" t="s">
        <v>1768</v>
      </c>
      <c r="N599" t="s">
        <v>1768</v>
      </c>
      <c r="O599" t="s">
        <v>1768</v>
      </c>
      <c r="P599" t="s">
        <v>1768</v>
      </c>
      <c r="Q599" t="s">
        <v>1768</v>
      </c>
      <c r="R599" t="s">
        <v>1768</v>
      </c>
      <c r="S599" t="s">
        <v>1768</v>
      </c>
      <c r="T599">
        <v>15.199999809265137</v>
      </c>
      <c r="U599" t="s">
        <v>1768</v>
      </c>
      <c r="V599">
        <v>3</v>
      </c>
      <c r="W599" t="s">
        <v>1768</v>
      </c>
      <c r="X599">
        <v>4.1999998092651367</v>
      </c>
      <c r="Y599">
        <v>11.699999809265137</v>
      </c>
      <c r="Z599">
        <v>4.5999999046325684</v>
      </c>
      <c r="AA599">
        <v>5</v>
      </c>
      <c r="AB599">
        <v>4.9000000953674316</v>
      </c>
      <c r="AC599">
        <v>4.5</v>
      </c>
      <c r="AD599">
        <v>5.3000001907348633</v>
      </c>
      <c r="AE599">
        <v>5.5999999046325684</v>
      </c>
      <c r="AF599">
        <v>6.1999998092651367</v>
      </c>
      <c r="AG599">
        <v>6.5</v>
      </c>
      <c r="AH599">
        <v>7.0999999046325684</v>
      </c>
      <c r="AI599" t="s">
        <v>1768</v>
      </c>
      <c r="AJ599" t="s">
        <v>1768</v>
      </c>
      <c r="AK599" t="s">
        <v>1768</v>
      </c>
    </row>
    <row r="600" spans="1:37" hidden="1">
      <c r="A600" t="s">
        <v>3998</v>
      </c>
      <c r="B600" t="s">
        <v>1447</v>
      </c>
      <c r="C600" t="s">
        <v>4897</v>
      </c>
      <c r="D600" t="s">
        <v>4898</v>
      </c>
      <c r="E600" t="str">
        <f t="shared" si="9"/>
        <v>IDN.SP.DYN.LE00.IN</v>
      </c>
      <c r="F600">
        <v>57.59112195121952</v>
      </c>
      <c r="G600">
        <v>58.093609756097571</v>
      </c>
      <c r="H600">
        <v>58.584097560975621</v>
      </c>
      <c r="I600">
        <v>59.063121951219522</v>
      </c>
      <c r="J600">
        <v>59.53063414634147</v>
      </c>
      <c r="K600">
        <v>59.986658536585367</v>
      </c>
      <c r="L600">
        <v>60.431195121951227</v>
      </c>
      <c r="M600">
        <v>60.865219512195132</v>
      </c>
      <c r="N600">
        <v>61.288268292682936</v>
      </c>
      <c r="O600">
        <v>61.700804878048793</v>
      </c>
      <c r="P600">
        <v>62.103853658536593</v>
      </c>
      <c r="Q600">
        <v>62.496902439024396</v>
      </c>
      <c r="R600">
        <v>62.880463414634143</v>
      </c>
      <c r="S600">
        <v>63.254536585365869</v>
      </c>
      <c r="T600">
        <v>63.620609756097579</v>
      </c>
      <c r="U600">
        <v>63.977707317073182</v>
      </c>
      <c r="V600">
        <v>64.327804878048795</v>
      </c>
      <c r="W600">
        <v>64.669439024390257</v>
      </c>
      <c r="X600">
        <v>65.003560975609759</v>
      </c>
      <c r="Y600">
        <v>65.330707317073177</v>
      </c>
      <c r="Z600">
        <v>65.646365853658551</v>
      </c>
      <c r="AA600">
        <v>65.949073170731722</v>
      </c>
      <c r="AB600">
        <v>66.237804878048777</v>
      </c>
      <c r="AC600">
        <v>66.516536585365856</v>
      </c>
      <c r="AD600">
        <v>66.791243902439035</v>
      </c>
      <c r="AE600">
        <v>67.073365853658544</v>
      </c>
      <c r="AF600">
        <v>67.376829268292695</v>
      </c>
      <c r="AG600">
        <v>67.709585365853656</v>
      </c>
      <c r="AH600">
        <v>68.075146341463423</v>
      </c>
      <c r="AI600">
        <v>68.470975609756096</v>
      </c>
      <c r="AJ600">
        <v>68.889658536585358</v>
      </c>
      <c r="AK600" t="s">
        <v>1768</v>
      </c>
    </row>
    <row r="601" spans="1:37" hidden="1">
      <c r="A601" t="s">
        <v>3998</v>
      </c>
      <c r="B601" t="s">
        <v>1447</v>
      </c>
      <c r="C601" t="s">
        <v>1688</v>
      </c>
      <c r="D601" t="s">
        <v>1689</v>
      </c>
      <c r="E601" t="str">
        <f t="shared" si="9"/>
        <v>IDN.SP.POP.TOTL</v>
      </c>
      <c r="F601">
        <v>150820044</v>
      </c>
      <c r="G601">
        <v>154275429</v>
      </c>
      <c r="H601">
        <v>157758440</v>
      </c>
      <c r="I601">
        <v>161245684</v>
      </c>
      <c r="J601">
        <v>164706919</v>
      </c>
      <c r="K601">
        <v>168119209</v>
      </c>
      <c r="L601">
        <v>171472345</v>
      </c>
      <c r="M601">
        <v>174767379</v>
      </c>
      <c r="N601">
        <v>178006800</v>
      </c>
      <c r="O601">
        <v>181197879</v>
      </c>
      <c r="P601">
        <v>184345939</v>
      </c>
      <c r="Q601">
        <v>187451800</v>
      </c>
      <c r="R601">
        <v>190512441</v>
      </c>
      <c r="S601">
        <v>193525648</v>
      </c>
      <c r="T601">
        <v>196488446</v>
      </c>
      <c r="U601">
        <v>199400339</v>
      </c>
      <c r="V601">
        <v>202257039</v>
      </c>
      <c r="W601">
        <v>205063468</v>
      </c>
      <c r="X601">
        <v>207839287</v>
      </c>
      <c r="Y601">
        <v>210610776</v>
      </c>
      <c r="Z601">
        <v>213395411</v>
      </c>
      <c r="AA601">
        <v>216203499</v>
      </c>
      <c r="AB601">
        <v>219026365</v>
      </c>
      <c r="AC601">
        <v>221839235</v>
      </c>
      <c r="AD601">
        <v>224606531</v>
      </c>
      <c r="AE601">
        <v>227303175</v>
      </c>
      <c r="AF601">
        <v>229918547</v>
      </c>
      <c r="AG601">
        <v>232461746</v>
      </c>
      <c r="AH601">
        <v>234951154</v>
      </c>
      <c r="AI601">
        <v>237414495</v>
      </c>
      <c r="AJ601">
        <v>239870937</v>
      </c>
      <c r="AK601">
        <v>242325638</v>
      </c>
    </row>
    <row r="602" spans="1:37" hidden="1">
      <c r="A602" t="s">
        <v>4686</v>
      </c>
      <c r="B602" t="s">
        <v>1448</v>
      </c>
      <c r="C602" t="s">
        <v>4889</v>
      </c>
      <c r="D602" t="s">
        <v>4890</v>
      </c>
      <c r="E602" t="str">
        <f t="shared" si="9"/>
        <v>IRN.NY.GDP.DEFL.ZS</v>
      </c>
      <c r="F602">
        <v>3.5356500485614006</v>
      </c>
      <c r="G602">
        <v>4.4961810978402852</v>
      </c>
      <c r="H602">
        <v>5.2580082545519682</v>
      </c>
      <c r="I602">
        <v>5.842520192446699</v>
      </c>
      <c r="J602">
        <v>6.5022865433993466</v>
      </c>
      <c r="K602">
        <v>6.7812356278543415</v>
      </c>
      <c r="L602">
        <v>7.5868816206235881</v>
      </c>
      <c r="M602">
        <v>9.3691569854011068</v>
      </c>
      <c r="N602">
        <v>11.171204298132995</v>
      </c>
      <c r="O602">
        <v>13.096111636802865</v>
      </c>
      <c r="P602">
        <v>15.789257830915723</v>
      </c>
      <c r="Q602">
        <v>19.763506108752381</v>
      </c>
      <c r="R602">
        <v>25.312398273218438</v>
      </c>
      <c r="S602">
        <v>38.717626980382867</v>
      </c>
      <c r="T602">
        <v>50.705413242703237</v>
      </c>
      <c r="U602">
        <v>70.34027168494849</v>
      </c>
      <c r="V602">
        <v>87.725815870673927</v>
      </c>
      <c r="W602">
        <v>99.999977070741352</v>
      </c>
      <c r="X602">
        <v>109.45632368233673</v>
      </c>
      <c r="Y602">
        <v>142.44866377874479</v>
      </c>
      <c r="Z602">
        <v>180.11537333078178</v>
      </c>
      <c r="AA602">
        <v>201.05534691057292</v>
      </c>
      <c r="AB602">
        <v>257.91712830886649</v>
      </c>
      <c r="AC602">
        <v>288.36090104393446</v>
      </c>
      <c r="AD602">
        <v>347.74023455855803</v>
      </c>
      <c r="AE602">
        <v>406.87946175005675</v>
      </c>
      <c r="AF602">
        <v>456.29507925913197</v>
      </c>
      <c r="AG602">
        <v>549.66370677393775</v>
      </c>
      <c r="AH602">
        <v>645.30765084941049</v>
      </c>
      <c r="AI602">
        <v>649.12999822477457</v>
      </c>
      <c r="AJ602" t="s">
        <v>1768</v>
      </c>
      <c r="AK602" t="s">
        <v>1768</v>
      </c>
    </row>
    <row r="603" spans="1:37" hidden="1">
      <c r="A603" t="s">
        <v>4686</v>
      </c>
      <c r="B603" t="s">
        <v>1448</v>
      </c>
      <c r="C603" t="s">
        <v>4891</v>
      </c>
      <c r="D603" t="s">
        <v>4892</v>
      </c>
      <c r="E603" t="str">
        <f t="shared" si="9"/>
        <v>IRN.NY.GDP.MKTP.KD</v>
      </c>
      <c r="F603">
        <v>57286706114.833549</v>
      </c>
      <c r="G603">
        <v>54308583000.019234</v>
      </c>
      <c r="H603">
        <v>61345233936.490303</v>
      </c>
      <c r="I603">
        <v>69079769936.937515</v>
      </c>
      <c r="J603">
        <v>67992647698.804413</v>
      </c>
      <c r="K603">
        <v>69396785740.538696</v>
      </c>
      <c r="L603">
        <v>63032547031.571907</v>
      </c>
      <c r="M603">
        <v>62147762741.43528</v>
      </c>
      <c r="N603">
        <v>58232934197.850853</v>
      </c>
      <c r="O603">
        <v>61830541299.121132</v>
      </c>
      <c r="P603">
        <v>70293760715.403748</v>
      </c>
      <c r="Q603">
        <v>79146807858.044693</v>
      </c>
      <c r="R603">
        <v>82511394660.7845</v>
      </c>
      <c r="S603">
        <v>81211188533.704895</v>
      </c>
      <c r="T603">
        <v>80926500190.341537</v>
      </c>
      <c r="U603">
        <v>83073225988.581116</v>
      </c>
      <c r="V603">
        <v>88972035743.838409</v>
      </c>
      <c r="W603">
        <v>91983567240.330566</v>
      </c>
      <c r="X603">
        <v>94504455313.229477</v>
      </c>
      <c r="Y603">
        <v>96332003464.987839</v>
      </c>
      <c r="Z603">
        <v>101286514977.45734</v>
      </c>
      <c r="AA603">
        <v>105003397805.04303</v>
      </c>
      <c r="AB603">
        <v>112895031236.6313</v>
      </c>
      <c r="AC603">
        <v>120927152818.69691</v>
      </c>
      <c r="AD603">
        <v>127075151562.25497</v>
      </c>
      <c r="AE603">
        <v>132950350984.77399</v>
      </c>
      <c r="AF603">
        <v>140786359714.93692</v>
      </c>
      <c r="AG603">
        <v>151802594344.13</v>
      </c>
      <c r="AH603">
        <v>155294054014.04498</v>
      </c>
      <c r="AI603">
        <v>158089346986.29779</v>
      </c>
      <c r="AJ603" t="s">
        <v>1768</v>
      </c>
      <c r="AK603" t="s">
        <v>1768</v>
      </c>
    </row>
    <row r="604" spans="1:37" hidden="1">
      <c r="A604" t="s">
        <v>4686</v>
      </c>
      <c r="B604" t="s">
        <v>1448</v>
      </c>
      <c r="C604" t="s">
        <v>4893</v>
      </c>
      <c r="D604" t="s">
        <v>4894</v>
      </c>
      <c r="E604" t="str">
        <f t="shared" si="9"/>
        <v>IRN.NY.GDP.MKTP.CD</v>
      </c>
      <c r="F604">
        <v>90041228621.614014</v>
      </c>
      <c r="G604">
        <v>97085719579.148361</v>
      </c>
      <c r="H604">
        <v>121526715239.23747</v>
      </c>
      <c r="I604">
        <v>147222717993.25449</v>
      </c>
      <c r="J604">
        <v>153067404656.37906</v>
      </c>
      <c r="K604">
        <v>170673002206.26794</v>
      </c>
      <c r="L604">
        <v>198775373326.42328</v>
      </c>
      <c r="M604">
        <v>127851925591.66562</v>
      </c>
      <c r="N604">
        <v>116305831422.60555</v>
      </c>
      <c r="O604">
        <v>114003085003.8938</v>
      </c>
      <c r="P604">
        <v>116035029649.09662</v>
      </c>
      <c r="Q604" t="s">
        <v>1768</v>
      </c>
      <c r="R604" t="s">
        <v>1768</v>
      </c>
      <c r="S604">
        <v>60088309490.623421</v>
      </c>
      <c r="T604">
        <v>67128216022.671463</v>
      </c>
      <c r="U604">
        <v>90829495171.439178</v>
      </c>
      <c r="V604">
        <v>110573439131.01335</v>
      </c>
      <c r="W604">
        <v>105298720965.1002</v>
      </c>
      <c r="X604">
        <v>102661888397.33499</v>
      </c>
      <c r="Y604">
        <v>104656040167.70087</v>
      </c>
      <c r="Z604">
        <v>101286514977.45734</v>
      </c>
      <c r="AA604">
        <v>115438386681.92885</v>
      </c>
      <c r="AB604">
        <v>116420833373.6758</v>
      </c>
      <c r="AC604">
        <v>135409681532.10822</v>
      </c>
      <c r="AD604">
        <v>163226579221.09576</v>
      </c>
      <c r="AE604">
        <v>192014940324.05362</v>
      </c>
      <c r="AF604">
        <v>222880533511.28671</v>
      </c>
      <c r="AG604">
        <v>286057933325.51819</v>
      </c>
      <c r="AH604">
        <v>338187289004.7547</v>
      </c>
      <c r="AI604">
        <v>331014973186.13586</v>
      </c>
      <c r="AJ604" t="s">
        <v>1768</v>
      </c>
      <c r="AK604" t="s">
        <v>1768</v>
      </c>
    </row>
    <row r="605" spans="1:37">
      <c r="A605" t="s">
        <v>4686</v>
      </c>
      <c r="B605" t="s">
        <v>1448</v>
      </c>
      <c r="C605" t="s">
        <v>4895</v>
      </c>
      <c r="D605" t="s">
        <v>4896</v>
      </c>
      <c r="E605" t="str">
        <f t="shared" si="9"/>
        <v>IRN.SL.TLF.TERT.ZS</v>
      </c>
      <c r="F605" t="s">
        <v>1768</v>
      </c>
      <c r="G605" t="s">
        <v>1768</v>
      </c>
      <c r="H605" t="s">
        <v>1768</v>
      </c>
      <c r="I605" t="s">
        <v>1768</v>
      </c>
      <c r="J605" t="s">
        <v>1768</v>
      </c>
      <c r="K605" t="s">
        <v>1768</v>
      </c>
      <c r="L605" t="s">
        <v>1768</v>
      </c>
      <c r="M605" t="s">
        <v>1768</v>
      </c>
      <c r="N605" t="s">
        <v>1768</v>
      </c>
      <c r="O605" t="s">
        <v>1768</v>
      </c>
      <c r="P605" t="s">
        <v>1768</v>
      </c>
      <c r="Q605" t="s">
        <v>1768</v>
      </c>
      <c r="R605" t="s">
        <v>1768</v>
      </c>
      <c r="S605" t="s">
        <v>1768</v>
      </c>
      <c r="T605" t="s">
        <v>1768</v>
      </c>
      <c r="U605" t="s">
        <v>1768</v>
      </c>
      <c r="V605">
        <v>9.3000001907348633</v>
      </c>
      <c r="W605" t="s">
        <v>1768</v>
      </c>
      <c r="X605" t="s">
        <v>1768</v>
      </c>
      <c r="Y605" t="s">
        <v>1768</v>
      </c>
      <c r="Z605" t="s">
        <v>1768</v>
      </c>
      <c r="AA605" t="s">
        <v>1768</v>
      </c>
      <c r="AB605" t="s">
        <v>1768</v>
      </c>
      <c r="AC605" t="s">
        <v>1768</v>
      </c>
      <c r="AD605" t="s">
        <v>1768</v>
      </c>
      <c r="AE605">
        <v>14.399999618530273</v>
      </c>
      <c r="AF605" t="s">
        <v>1768</v>
      </c>
      <c r="AG605">
        <v>17.5</v>
      </c>
      <c r="AH605">
        <v>18.799999237060547</v>
      </c>
      <c r="AI605" t="s">
        <v>1768</v>
      </c>
      <c r="AJ605" t="s">
        <v>1768</v>
      </c>
      <c r="AK605" t="s">
        <v>1768</v>
      </c>
    </row>
    <row r="606" spans="1:37" hidden="1">
      <c r="A606" t="s">
        <v>4686</v>
      </c>
      <c r="B606" t="s">
        <v>1448</v>
      </c>
      <c r="C606" t="s">
        <v>4897</v>
      </c>
      <c r="D606" t="s">
        <v>4898</v>
      </c>
      <c r="E606" t="str">
        <f t="shared" si="9"/>
        <v>IRN.SP.DYN.LE00.IN</v>
      </c>
      <c r="F606">
        <v>52.344243902439032</v>
      </c>
      <c r="G606">
        <v>51.15490243902439</v>
      </c>
      <c r="H606">
        <v>50.340414634146349</v>
      </c>
      <c r="I606">
        <v>50.105756097560985</v>
      </c>
      <c r="J606">
        <v>50.531439024390245</v>
      </c>
      <c r="K606">
        <v>51.635097560975616</v>
      </c>
      <c r="L606">
        <v>53.340560975609762</v>
      </c>
      <c r="M606">
        <v>55.414219512195132</v>
      </c>
      <c r="N606">
        <v>57.627073170731713</v>
      </c>
      <c r="O606">
        <v>59.840707317073175</v>
      </c>
      <c r="P606">
        <v>61.910463414634151</v>
      </c>
      <c r="Q606">
        <v>63.72548780487805</v>
      </c>
      <c r="R606">
        <v>65.264048780487812</v>
      </c>
      <c r="S606">
        <v>66.51985365853659</v>
      </c>
      <c r="T606">
        <v>67.477487804878052</v>
      </c>
      <c r="U606">
        <v>68.154463414634165</v>
      </c>
      <c r="V606">
        <v>68.603195121951231</v>
      </c>
      <c r="W606">
        <v>68.919658536585374</v>
      </c>
      <c r="X606">
        <v>69.188024390243896</v>
      </c>
      <c r="Y606">
        <v>69.451829268292684</v>
      </c>
      <c r="Z606">
        <v>69.739658536585381</v>
      </c>
      <c r="AA606">
        <v>70.058536585365857</v>
      </c>
      <c r="AB606">
        <v>70.386780487804884</v>
      </c>
      <c r="AC606">
        <v>70.707390243902452</v>
      </c>
      <c r="AD606">
        <v>71.022463414634146</v>
      </c>
      <c r="AE606">
        <v>71.333097560975602</v>
      </c>
      <c r="AF606">
        <v>71.638463414634145</v>
      </c>
      <c r="AG606">
        <v>71.93463414634148</v>
      </c>
      <c r="AH606">
        <v>72.219658536585371</v>
      </c>
      <c r="AI606">
        <v>72.4920731707317</v>
      </c>
      <c r="AJ606">
        <v>72.751853658536589</v>
      </c>
      <c r="AK606" t="s">
        <v>1768</v>
      </c>
    </row>
    <row r="607" spans="1:37" hidden="1">
      <c r="A607" t="s">
        <v>4686</v>
      </c>
      <c r="B607" t="s">
        <v>1448</v>
      </c>
      <c r="C607" t="s">
        <v>1688</v>
      </c>
      <c r="D607" t="s">
        <v>1689</v>
      </c>
      <c r="E607" t="str">
        <f t="shared" si="9"/>
        <v>IRN.SP.POP.TOTL</v>
      </c>
      <c r="F607">
        <v>38576541</v>
      </c>
      <c r="G607">
        <v>40012129</v>
      </c>
      <c r="H607">
        <v>41533339</v>
      </c>
      <c r="I607">
        <v>43130529</v>
      </c>
      <c r="J607">
        <v>44790735</v>
      </c>
      <c r="K607">
        <v>46497235</v>
      </c>
      <c r="L607">
        <v>48257311</v>
      </c>
      <c r="M607">
        <v>50052662</v>
      </c>
      <c r="N607">
        <v>51810746</v>
      </c>
      <c r="O607">
        <v>53437770</v>
      </c>
      <c r="P607">
        <v>54870583</v>
      </c>
      <c r="Q607">
        <v>56071545</v>
      </c>
      <c r="R607">
        <v>57067645</v>
      </c>
      <c r="S607">
        <v>57940444</v>
      </c>
      <c r="T607">
        <v>58808655</v>
      </c>
      <c r="U607">
        <v>59757114</v>
      </c>
      <c r="V607">
        <v>60815686</v>
      </c>
      <c r="W607">
        <v>61955730</v>
      </c>
      <c r="X607">
        <v>63133032</v>
      </c>
      <c r="Y607">
        <v>64278307</v>
      </c>
      <c r="Z607">
        <v>65342319</v>
      </c>
      <c r="AA607">
        <v>66313553</v>
      </c>
      <c r="AB607">
        <v>67212850</v>
      </c>
      <c r="AC607">
        <v>68061695</v>
      </c>
      <c r="AD607">
        <v>68893323</v>
      </c>
      <c r="AE607">
        <v>69732007</v>
      </c>
      <c r="AF607">
        <v>70582086</v>
      </c>
      <c r="AG607">
        <v>71435498</v>
      </c>
      <c r="AH607">
        <v>72289291</v>
      </c>
      <c r="AI607">
        <v>73137148</v>
      </c>
      <c r="AJ607">
        <v>73973630</v>
      </c>
      <c r="AK607">
        <v>74798599</v>
      </c>
    </row>
    <row r="608" spans="1:37" hidden="1">
      <c r="A608" t="s">
        <v>4000</v>
      </c>
      <c r="B608" t="s">
        <v>1449</v>
      </c>
      <c r="C608" t="s">
        <v>4889</v>
      </c>
      <c r="D608" t="s">
        <v>4890</v>
      </c>
      <c r="E608" t="str">
        <f t="shared" si="9"/>
        <v>IRQ.NY.GDP.DEFL.ZS</v>
      </c>
      <c r="F608" t="s">
        <v>1768</v>
      </c>
      <c r="G608" t="s">
        <v>1768</v>
      </c>
      <c r="H608" t="s">
        <v>1768</v>
      </c>
      <c r="I608" t="s">
        <v>1768</v>
      </c>
      <c r="J608" t="s">
        <v>1768</v>
      </c>
      <c r="K608" t="s">
        <v>1768</v>
      </c>
      <c r="L608" t="s">
        <v>1768</v>
      </c>
      <c r="M608" t="s">
        <v>1768</v>
      </c>
      <c r="N608" t="s">
        <v>1768</v>
      </c>
      <c r="O608" t="s">
        <v>1768</v>
      </c>
      <c r="P608" t="s">
        <v>1768</v>
      </c>
      <c r="Q608" t="s">
        <v>1768</v>
      </c>
      <c r="R608" t="s">
        <v>1768</v>
      </c>
      <c r="S608" t="s">
        <v>1768</v>
      </c>
      <c r="T608" t="s">
        <v>1768</v>
      </c>
      <c r="U608" t="s">
        <v>1768</v>
      </c>
      <c r="V608" t="s">
        <v>1768</v>
      </c>
      <c r="W608">
        <v>100</v>
      </c>
      <c r="X608">
        <v>84.564751501904283</v>
      </c>
      <c r="Y608">
        <v>141.36838838944382</v>
      </c>
      <c r="Z608">
        <v>208.34883060771574</v>
      </c>
      <c r="AA608">
        <v>163.27872566086316</v>
      </c>
      <c r="AB608">
        <v>179.98024162697689</v>
      </c>
      <c r="AC608">
        <v>203.6972780085479</v>
      </c>
      <c r="AD608">
        <v>211.03207445678365</v>
      </c>
      <c r="AE608">
        <v>261.72096896776924</v>
      </c>
      <c r="AF608">
        <v>353.63859609803183</v>
      </c>
      <c r="AG608">
        <v>376.58567857406405</v>
      </c>
      <c r="AH608">
        <v>496.58119895382089</v>
      </c>
      <c r="AI608">
        <v>346.90570656943908</v>
      </c>
      <c r="AJ608">
        <v>434.41066371181989</v>
      </c>
      <c r="AK608">
        <v>562.29694676006466</v>
      </c>
    </row>
    <row r="609" spans="1:37" hidden="1">
      <c r="A609" t="s">
        <v>4000</v>
      </c>
      <c r="B609" t="s">
        <v>1449</v>
      </c>
      <c r="C609" t="s">
        <v>4891</v>
      </c>
      <c r="D609" t="s">
        <v>4892</v>
      </c>
      <c r="E609" t="str">
        <f t="shared" si="9"/>
        <v>IRQ.NY.GDP.MKTP.KD</v>
      </c>
      <c r="F609" t="s">
        <v>1768</v>
      </c>
      <c r="G609" t="s">
        <v>1768</v>
      </c>
      <c r="H609" t="s">
        <v>1768</v>
      </c>
      <c r="I609" t="s">
        <v>1768</v>
      </c>
      <c r="J609" t="s">
        <v>1768</v>
      </c>
      <c r="K609" t="s">
        <v>1768</v>
      </c>
      <c r="L609" t="s">
        <v>1768</v>
      </c>
      <c r="M609" t="s">
        <v>1768</v>
      </c>
      <c r="N609" t="s">
        <v>1768</v>
      </c>
      <c r="O609" t="s">
        <v>1768</v>
      </c>
      <c r="P609" t="s">
        <v>1768</v>
      </c>
      <c r="Q609" t="s">
        <v>1768</v>
      </c>
      <c r="R609" t="s">
        <v>1768</v>
      </c>
      <c r="S609" t="s">
        <v>1768</v>
      </c>
      <c r="T609" t="s">
        <v>1768</v>
      </c>
      <c r="U609" t="s">
        <v>1768</v>
      </c>
      <c r="V609" t="s">
        <v>1768</v>
      </c>
      <c r="W609">
        <v>16060664605.826309</v>
      </c>
      <c r="X609">
        <v>21649775888.653862</v>
      </c>
      <c r="Y609">
        <v>27018920309.04002</v>
      </c>
      <c r="Z609">
        <v>25857106735.751297</v>
      </c>
      <c r="AA609">
        <v>24150537691.191715</v>
      </c>
      <c r="AB609">
        <v>22266795751.278767</v>
      </c>
      <c r="AC609">
        <v>13070609106.000635</v>
      </c>
      <c r="AD609">
        <v>19148442340.290928</v>
      </c>
      <c r="AE609">
        <v>19014403324.584694</v>
      </c>
      <c r="AF609">
        <v>20193296330.708923</v>
      </c>
      <c r="AG609">
        <v>20496195775.669582</v>
      </c>
      <c r="AH609">
        <v>22443334374.358154</v>
      </c>
      <c r="AI609">
        <v>23385954418.081223</v>
      </c>
      <c r="AJ609">
        <v>23583402031.233082</v>
      </c>
      <c r="AK609">
        <v>25918884455.866653</v>
      </c>
    </row>
    <row r="610" spans="1:37" hidden="1">
      <c r="A610" t="s">
        <v>4000</v>
      </c>
      <c r="B610" t="s">
        <v>1449</v>
      </c>
      <c r="C610" t="s">
        <v>4893</v>
      </c>
      <c r="D610" t="s">
        <v>4894</v>
      </c>
      <c r="E610" t="str">
        <f t="shared" si="9"/>
        <v>IRQ.NY.GDP.MKTP.CD</v>
      </c>
      <c r="F610">
        <v>47562146134.157333</v>
      </c>
      <c r="G610">
        <v>32579844010.470589</v>
      </c>
      <c r="H610">
        <v>36776549880.70594</v>
      </c>
      <c r="I610">
        <v>37495016505.397789</v>
      </c>
      <c r="J610">
        <v>42530668954.029442</v>
      </c>
      <c r="K610">
        <v>44204431807.735374</v>
      </c>
      <c r="L610">
        <v>39991570164.723755</v>
      </c>
      <c r="M610">
        <v>43702264739.965637</v>
      </c>
      <c r="N610">
        <v>43410815201.197334</v>
      </c>
      <c r="O610">
        <v>48422432259.92099</v>
      </c>
      <c r="P610" t="s">
        <v>1768</v>
      </c>
      <c r="Q610" t="s">
        <v>1768</v>
      </c>
      <c r="R610" t="s">
        <v>1768</v>
      </c>
      <c r="S610" t="s">
        <v>1768</v>
      </c>
      <c r="T610" t="s">
        <v>1768</v>
      </c>
      <c r="U610" t="s">
        <v>1768</v>
      </c>
      <c r="V610" t="s">
        <v>1768</v>
      </c>
      <c r="W610">
        <v>10113863358.259687</v>
      </c>
      <c r="X610">
        <v>10468730246.91358</v>
      </c>
      <c r="Y610">
        <v>17942362576.064907</v>
      </c>
      <c r="Z610">
        <v>25857106735.751297</v>
      </c>
      <c r="AA610">
        <v>18936094867.807156</v>
      </c>
      <c r="AB610">
        <v>18969591211.0373</v>
      </c>
      <c r="AC610" t="s">
        <v>1768</v>
      </c>
      <c r="AD610">
        <v>25755086058.74749</v>
      </c>
      <c r="AE610">
        <v>31316963994.565216</v>
      </c>
      <c r="AF610">
        <v>45080072236.608971</v>
      </c>
      <c r="AG610">
        <v>56989916307.98661</v>
      </c>
      <c r="AH610">
        <v>86530068728.522339</v>
      </c>
      <c r="AI610">
        <v>64231331196.5812</v>
      </c>
      <c r="AJ610">
        <v>81112411282.051285</v>
      </c>
      <c r="AK610">
        <v>115388468974.35899</v>
      </c>
    </row>
    <row r="611" spans="1:37">
      <c r="A611" t="s">
        <v>4000</v>
      </c>
      <c r="B611" t="s">
        <v>1449</v>
      </c>
      <c r="C611" t="s">
        <v>4895</v>
      </c>
      <c r="D611" t="s">
        <v>4896</v>
      </c>
      <c r="E611" t="str">
        <f t="shared" si="9"/>
        <v>IRQ.SL.TLF.TERT.ZS</v>
      </c>
      <c r="F611" t="s">
        <v>1768</v>
      </c>
      <c r="G611" t="s">
        <v>1768</v>
      </c>
      <c r="H611" t="s">
        <v>1768</v>
      </c>
      <c r="I611" t="s">
        <v>1768</v>
      </c>
      <c r="J611" t="s">
        <v>1768</v>
      </c>
      <c r="K611" t="s">
        <v>1768</v>
      </c>
      <c r="L611" t="s">
        <v>1768</v>
      </c>
      <c r="M611" t="s">
        <v>1768</v>
      </c>
      <c r="N611" t="s">
        <v>1768</v>
      </c>
      <c r="O611" t="s">
        <v>1768</v>
      </c>
      <c r="P611" t="s">
        <v>1768</v>
      </c>
      <c r="Q611" t="s">
        <v>1768</v>
      </c>
      <c r="R611" t="s">
        <v>1768</v>
      </c>
      <c r="S611" t="s">
        <v>1768</v>
      </c>
      <c r="T611" t="s">
        <v>1768</v>
      </c>
      <c r="U611" t="s">
        <v>1768</v>
      </c>
      <c r="V611" t="s">
        <v>1768</v>
      </c>
      <c r="W611" t="s">
        <v>1768</v>
      </c>
      <c r="X611" t="s">
        <v>1768</v>
      </c>
      <c r="Y611" t="s">
        <v>1768</v>
      </c>
      <c r="Z611" t="s">
        <v>1768</v>
      </c>
      <c r="AA611" t="s">
        <v>1768</v>
      </c>
      <c r="AB611" t="s">
        <v>1768</v>
      </c>
      <c r="AC611" t="s">
        <v>1768</v>
      </c>
      <c r="AD611" t="s">
        <v>1768</v>
      </c>
      <c r="AE611" t="s">
        <v>1768</v>
      </c>
      <c r="AF611" t="s">
        <v>1768</v>
      </c>
      <c r="AG611" t="s">
        <v>1768</v>
      </c>
      <c r="AH611" t="s">
        <v>1768</v>
      </c>
      <c r="AI611" t="s">
        <v>1768</v>
      </c>
      <c r="AJ611" t="s">
        <v>1768</v>
      </c>
      <c r="AK611" t="s">
        <v>1768</v>
      </c>
    </row>
    <row r="612" spans="1:37" hidden="1">
      <c r="A612" t="s">
        <v>4000</v>
      </c>
      <c r="B612" t="s">
        <v>1449</v>
      </c>
      <c r="C612" t="s">
        <v>4897</v>
      </c>
      <c r="D612" t="s">
        <v>4898</v>
      </c>
      <c r="E612" t="str">
        <f t="shared" si="9"/>
        <v>IRQ.SP.DYN.LE00.IN</v>
      </c>
      <c r="F612">
        <v>57.284707317073178</v>
      </c>
      <c r="G612">
        <v>56.328219512195126</v>
      </c>
      <c r="H612">
        <v>55.832121951219513</v>
      </c>
      <c r="I612">
        <v>55.950170731707331</v>
      </c>
      <c r="J612">
        <v>56.722414634146347</v>
      </c>
      <c r="K612">
        <v>58.105317073170745</v>
      </c>
      <c r="L612">
        <v>59.96019512195123</v>
      </c>
      <c r="M612">
        <v>62.025365853658542</v>
      </c>
      <c r="N612">
        <v>64.06248780487806</v>
      </c>
      <c r="O612">
        <v>65.93641463414636</v>
      </c>
      <c r="P612">
        <v>67.534195121951242</v>
      </c>
      <c r="Q612">
        <v>68.799268292682939</v>
      </c>
      <c r="R612">
        <v>69.77192682926831</v>
      </c>
      <c r="S612">
        <v>70.496097560975613</v>
      </c>
      <c r="T612">
        <v>70.976170731707327</v>
      </c>
      <c r="U612">
        <v>71.234707317073173</v>
      </c>
      <c r="V612">
        <v>71.311780487804882</v>
      </c>
      <c r="W612">
        <v>71.264243902439034</v>
      </c>
      <c r="X612">
        <v>71.140658536585363</v>
      </c>
      <c r="Y612">
        <v>70.968878048780496</v>
      </c>
      <c r="Z612">
        <v>70.743487804878058</v>
      </c>
      <c r="AA612">
        <v>70.434585365853664</v>
      </c>
      <c r="AB612">
        <v>70.025878048780484</v>
      </c>
      <c r="AC612">
        <v>69.526097560975614</v>
      </c>
      <c r="AD612">
        <v>68.978780487804883</v>
      </c>
      <c r="AE612">
        <v>68.463634146341477</v>
      </c>
      <c r="AF612">
        <v>68.071804878048795</v>
      </c>
      <c r="AG612">
        <v>67.864073170731714</v>
      </c>
      <c r="AH612">
        <v>67.871121951219521</v>
      </c>
      <c r="AI612">
        <v>68.091512195121965</v>
      </c>
      <c r="AJ612">
        <v>68.486048780487806</v>
      </c>
      <c r="AK612" t="s">
        <v>1768</v>
      </c>
    </row>
    <row r="613" spans="1:37" hidden="1">
      <c r="A613" t="s">
        <v>4000</v>
      </c>
      <c r="B613" t="s">
        <v>1449</v>
      </c>
      <c r="C613" t="s">
        <v>1688</v>
      </c>
      <c r="D613" t="s">
        <v>1689</v>
      </c>
      <c r="E613" t="str">
        <f t="shared" si="9"/>
        <v>IRQ.SP.POP.TOTL</v>
      </c>
      <c r="F613">
        <v>13774183</v>
      </c>
      <c r="G613">
        <v>14137046</v>
      </c>
      <c r="H613">
        <v>14509468</v>
      </c>
      <c r="I613">
        <v>14891701</v>
      </c>
      <c r="J613">
        <v>15284004</v>
      </c>
      <c r="K613">
        <v>15686642</v>
      </c>
      <c r="L613">
        <v>16158857</v>
      </c>
      <c r="M613">
        <v>16645287</v>
      </c>
      <c r="N613">
        <v>17146360</v>
      </c>
      <c r="O613">
        <v>17662517</v>
      </c>
      <c r="P613">
        <v>18194213</v>
      </c>
      <c r="Q613">
        <v>18706561</v>
      </c>
      <c r="R613">
        <v>19233337</v>
      </c>
      <c r="S613">
        <v>19774947</v>
      </c>
      <c r="T613">
        <v>20331808</v>
      </c>
      <c r="U613">
        <v>20904351</v>
      </c>
      <c r="V613">
        <v>21545638</v>
      </c>
      <c r="W613">
        <v>22206597</v>
      </c>
      <c r="X613">
        <v>22887833</v>
      </c>
      <c r="Y613">
        <v>23589967</v>
      </c>
      <c r="Z613">
        <v>24313641</v>
      </c>
      <c r="AA613">
        <v>24937728</v>
      </c>
      <c r="AB613">
        <v>25577836</v>
      </c>
      <c r="AC613">
        <v>26234373</v>
      </c>
      <c r="AD613">
        <v>26907763</v>
      </c>
      <c r="AE613">
        <v>27598437</v>
      </c>
      <c r="AF613">
        <v>28432904</v>
      </c>
      <c r="AG613">
        <v>29292601</v>
      </c>
      <c r="AH613">
        <v>30178292</v>
      </c>
      <c r="AI613">
        <v>31090763</v>
      </c>
      <c r="AJ613">
        <v>32030823</v>
      </c>
      <c r="AK613">
        <v>32961959.000000004</v>
      </c>
    </row>
    <row r="614" spans="1:37" hidden="1">
      <c r="A614" t="s">
        <v>4148</v>
      </c>
      <c r="B614" t="s">
        <v>1450</v>
      </c>
      <c r="C614" t="s">
        <v>4889</v>
      </c>
      <c r="D614" t="s">
        <v>4890</v>
      </c>
      <c r="E614" t="str">
        <f t="shared" si="9"/>
        <v>IRL.NY.GDP.DEFL.ZS</v>
      </c>
      <c r="F614" t="s">
        <v>1768</v>
      </c>
      <c r="G614" t="s">
        <v>1768</v>
      </c>
      <c r="H614" t="s">
        <v>1768</v>
      </c>
      <c r="I614" t="s">
        <v>1768</v>
      </c>
      <c r="J614" t="s">
        <v>1768</v>
      </c>
      <c r="K614" t="s">
        <v>1768</v>
      </c>
      <c r="L614" t="s">
        <v>1768</v>
      </c>
      <c r="M614" t="s">
        <v>1768</v>
      </c>
      <c r="N614" t="s">
        <v>1768</v>
      </c>
      <c r="O614" t="s">
        <v>1768</v>
      </c>
      <c r="P614" t="s">
        <v>1768</v>
      </c>
      <c r="Q614" t="s">
        <v>1768</v>
      </c>
      <c r="R614" t="s">
        <v>1768</v>
      </c>
      <c r="S614" t="s">
        <v>1768</v>
      </c>
      <c r="T614" t="s">
        <v>1768</v>
      </c>
      <c r="U614" t="s">
        <v>1768</v>
      </c>
      <c r="V614" t="s">
        <v>1768</v>
      </c>
      <c r="W614" t="s">
        <v>1768</v>
      </c>
      <c r="X614" t="s">
        <v>1768</v>
      </c>
      <c r="Y614" t="s">
        <v>1768</v>
      </c>
      <c r="Z614">
        <v>82.384067042690532</v>
      </c>
      <c r="AA614">
        <v>87.728399317197855</v>
      </c>
      <c r="AB614">
        <v>92.131386365128805</v>
      </c>
      <c r="AC614">
        <v>94.948185056852324</v>
      </c>
      <c r="AD614">
        <v>97.025632701560525</v>
      </c>
      <c r="AE614">
        <v>100</v>
      </c>
      <c r="AF614">
        <v>103.57432566268183</v>
      </c>
      <c r="AG614">
        <v>104.89753839450337</v>
      </c>
      <c r="AH614">
        <v>102.45119613616576</v>
      </c>
      <c r="AI614">
        <v>98.287038008172019</v>
      </c>
      <c r="AJ614">
        <v>95.880615004697461</v>
      </c>
      <c r="AK614">
        <v>96.832588514278712</v>
      </c>
    </row>
    <row r="615" spans="1:37" hidden="1">
      <c r="A615" t="s">
        <v>4148</v>
      </c>
      <c r="B615" t="s">
        <v>1450</v>
      </c>
      <c r="C615" t="s">
        <v>4891</v>
      </c>
      <c r="D615" t="s">
        <v>4892</v>
      </c>
      <c r="E615" t="str">
        <f t="shared" si="9"/>
        <v>IRL.NY.GDP.MKTP.KD</v>
      </c>
      <c r="F615" t="s">
        <v>1768</v>
      </c>
      <c r="G615" t="s">
        <v>1768</v>
      </c>
      <c r="H615" t="s">
        <v>1768</v>
      </c>
      <c r="I615" t="s">
        <v>1768</v>
      </c>
      <c r="J615" t="s">
        <v>1768</v>
      </c>
      <c r="K615" t="s">
        <v>1768</v>
      </c>
      <c r="L615" t="s">
        <v>1768</v>
      </c>
      <c r="M615" t="s">
        <v>1768</v>
      </c>
      <c r="N615" t="s">
        <v>1768</v>
      </c>
      <c r="O615" t="s">
        <v>1768</v>
      </c>
      <c r="P615" t="s">
        <v>1768</v>
      </c>
      <c r="Q615" t="s">
        <v>1768</v>
      </c>
      <c r="R615" t="s">
        <v>1768</v>
      </c>
      <c r="S615" t="s">
        <v>1768</v>
      </c>
      <c r="T615" t="s">
        <v>1768</v>
      </c>
      <c r="U615" t="s">
        <v>1768</v>
      </c>
      <c r="V615" t="s">
        <v>1768</v>
      </c>
      <c r="W615" t="s">
        <v>1768</v>
      </c>
      <c r="X615" t="s">
        <v>1768</v>
      </c>
      <c r="Y615" t="s">
        <v>1768</v>
      </c>
      <c r="Z615">
        <v>97524453299.244522</v>
      </c>
      <c r="AA615">
        <v>102198450878.67079</v>
      </c>
      <c r="AB615">
        <v>108200659648.50719</v>
      </c>
      <c r="AC615">
        <v>112701245355.47226</v>
      </c>
      <c r="AD615">
        <v>117781524286.22809</v>
      </c>
      <c r="AE615">
        <v>124070602722.96779</v>
      </c>
      <c r="AF615">
        <v>130660880328.94946</v>
      </c>
      <c r="AG615">
        <v>137432137278.76808</v>
      </c>
      <c r="AH615">
        <v>133347535202.82579</v>
      </c>
      <c r="AI615">
        <v>124020518836.96173</v>
      </c>
      <c r="AJ615">
        <v>123488033779.06039</v>
      </c>
      <c r="AK615">
        <v>122623617542.60696</v>
      </c>
    </row>
    <row r="616" spans="1:37" hidden="1">
      <c r="A616" t="s">
        <v>4148</v>
      </c>
      <c r="B616" t="s">
        <v>1450</v>
      </c>
      <c r="C616" t="s">
        <v>4893</v>
      </c>
      <c r="D616" t="s">
        <v>4894</v>
      </c>
      <c r="E616" t="str">
        <f t="shared" si="9"/>
        <v>IRL.NY.GDP.MKTP.CD</v>
      </c>
      <c r="F616">
        <v>21086249120.927044</v>
      </c>
      <c r="G616">
        <v>20041367187.129395</v>
      </c>
      <c r="H616">
        <v>20821454739.003723</v>
      </c>
      <c r="I616">
        <v>20134309232.499451</v>
      </c>
      <c r="J616">
        <v>19494970025.669651</v>
      </c>
      <c r="K616">
        <v>20622942884.085758</v>
      </c>
      <c r="L616">
        <v>27841024983.306816</v>
      </c>
      <c r="M616">
        <v>32888598328.175114</v>
      </c>
      <c r="N616">
        <v>36623780684.045807</v>
      </c>
      <c r="O616">
        <v>38044693437.316727</v>
      </c>
      <c r="P616">
        <v>47805670364.526016</v>
      </c>
      <c r="Q616">
        <v>48272881160.750916</v>
      </c>
      <c r="R616">
        <v>54217399945.564125</v>
      </c>
      <c r="S616">
        <v>50822847748.21891</v>
      </c>
      <c r="T616">
        <v>55360647552.284035</v>
      </c>
      <c r="U616">
        <v>67036471511.363632</v>
      </c>
      <c r="V616">
        <v>73984024688.760086</v>
      </c>
      <c r="W616">
        <v>81150642625.35817</v>
      </c>
      <c r="X616">
        <v>88116381512.840637</v>
      </c>
      <c r="Y616">
        <v>96421133557.425949</v>
      </c>
      <c r="Z616">
        <v>97524453299.244522</v>
      </c>
      <c r="AA616">
        <v>105702090291.7226</v>
      </c>
      <c r="AB616">
        <v>123598810898.73895</v>
      </c>
      <c r="AC616">
        <v>159121275019.18735</v>
      </c>
      <c r="AD616">
        <v>186946565723.616</v>
      </c>
      <c r="AE616">
        <v>203279983761.13019</v>
      </c>
      <c r="AF616">
        <v>223670720424.61749</v>
      </c>
      <c r="AG616">
        <v>259954853775.74121</v>
      </c>
      <c r="AH616">
        <v>263654152741.78781</v>
      </c>
      <c r="AI616">
        <v>223099498857.38974</v>
      </c>
      <c r="AJ616">
        <v>205252607859.21051</v>
      </c>
      <c r="AK616">
        <v>217275000000</v>
      </c>
    </row>
    <row r="617" spans="1:37">
      <c r="A617" t="s">
        <v>4148</v>
      </c>
      <c r="B617" t="s">
        <v>1450</v>
      </c>
      <c r="C617" t="s">
        <v>4895</v>
      </c>
      <c r="D617" t="s">
        <v>4896</v>
      </c>
      <c r="E617" t="str">
        <f t="shared" si="9"/>
        <v>IRL.SL.TLF.TERT.ZS</v>
      </c>
      <c r="F617" t="s">
        <v>1768</v>
      </c>
      <c r="G617" t="s">
        <v>1768</v>
      </c>
      <c r="H617" t="s">
        <v>1768</v>
      </c>
      <c r="I617" t="s">
        <v>1768</v>
      </c>
      <c r="J617" t="s">
        <v>1768</v>
      </c>
      <c r="K617" t="s">
        <v>1768</v>
      </c>
      <c r="L617" t="s">
        <v>1768</v>
      </c>
      <c r="M617" t="s">
        <v>1768</v>
      </c>
      <c r="N617" t="s">
        <v>1768</v>
      </c>
      <c r="O617" t="s">
        <v>1768</v>
      </c>
      <c r="P617" t="s">
        <v>1768</v>
      </c>
      <c r="Q617" t="s">
        <v>1768</v>
      </c>
      <c r="R617">
        <v>20.100000381469727</v>
      </c>
      <c r="S617">
        <v>21.799999237060547</v>
      </c>
      <c r="T617">
        <v>22.399999618530273</v>
      </c>
      <c r="U617">
        <v>24.200000762939453</v>
      </c>
      <c r="V617">
        <v>27</v>
      </c>
      <c r="W617">
        <v>26.799999237060547</v>
      </c>
      <c r="X617">
        <v>24.799999237060547</v>
      </c>
      <c r="Y617">
        <v>22.5</v>
      </c>
      <c r="Z617">
        <v>23.600000381469727</v>
      </c>
      <c r="AA617">
        <v>25.299999237060547</v>
      </c>
      <c r="AB617">
        <v>27</v>
      </c>
      <c r="AC617">
        <v>29.299999237060547</v>
      </c>
      <c r="AD617">
        <v>30.600000381469727</v>
      </c>
      <c r="AE617">
        <v>30.799999237060547</v>
      </c>
      <c r="AF617">
        <v>32.200000762939453</v>
      </c>
      <c r="AG617">
        <v>33.200000762939453</v>
      </c>
      <c r="AH617">
        <v>34.799999237060547</v>
      </c>
      <c r="AI617">
        <v>37.5</v>
      </c>
      <c r="AJ617">
        <v>39.200000762939453</v>
      </c>
      <c r="AK617" t="s">
        <v>1768</v>
      </c>
    </row>
    <row r="618" spans="1:37" hidden="1">
      <c r="A618" t="s">
        <v>4148</v>
      </c>
      <c r="B618" t="s">
        <v>1450</v>
      </c>
      <c r="C618" t="s">
        <v>4897</v>
      </c>
      <c r="D618" t="s">
        <v>4898</v>
      </c>
      <c r="E618" t="str">
        <f t="shared" si="9"/>
        <v>IRL.SP.DYN.LE00.IN</v>
      </c>
      <c r="F618">
        <v>72.549365853658543</v>
      </c>
      <c r="G618">
        <v>72.77778048780489</v>
      </c>
      <c r="H618">
        <v>73.003780487804875</v>
      </c>
      <c r="I618">
        <v>73.222390243902453</v>
      </c>
      <c r="J618">
        <v>73.434585365853664</v>
      </c>
      <c r="K618">
        <v>73.640902439024387</v>
      </c>
      <c r="L618">
        <v>73.848804878048782</v>
      </c>
      <c r="M618">
        <v>74.063317073170722</v>
      </c>
      <c r="N618">
        <v>74.286439024390262</v>
      </c>
      <c r="O618">
        <v>74.515609756097575</v>
      </c>
      <c r="P618">
        <v>74.741317073170748</v>
      </c>
      <c r="Q618">
        <v>74.950536585365853</v>
      </c>
      <c r="R618">
        <v>75.136243902439034</v>
      </c>
      <c r="S618">
        <v>75.296439024390267</v>
      </c>
      <c r="T618">
        <v>75.43763414634148</v>
      </c>
      <c r="U618">
        <v>75.570853658536592</v>
      </c>
      <c r="V618">
        <v>75.785365853658547</v>
      </c>
      <c r="W618">
        <v>75.969756097560989</v>
      </c>
      <c r="X618">
        <v>76.195365853658544</v>
      </c>
      <c r="Y618">
        <v>76.073658536585384</v>
      </c>
      <c r="Z618">
        <v>76.540731707317079</v>
      </c>
      <c r="AA618">
        <v>77.139756097560991</v>
      </c>
      <c r="AB618">
        <v>77.636585365853662</v>
      </c>
      <c r="AC618">
        <v>77.91756097560976</v>
      </c>
      <c r="AD618">
        <v>78.198536585365872</v>
      </c>
      <c r="AE618">
        <v>78.479512195121956</v>
      </c>
      <c r="AF618">
        <v>78.760487804878053</v>
      </c>
      <c r="AG618">
        <v>79.041463414634165</v>
      </c>
      <c r="AH618">
        <v>79.14146341463416</v>
      </c>
      <c r="AI618">
        <v>80.038414634146349</v>
      </c>
      <c r="AJ618">
        <v>80.2919512195122</v>
      </c>
      <c r="AK618" t="s">
        <v>1768</v>
      </c>
    </row>
    <row r="619" spans="1:37" hidden="1">
      <c r="A619" t="s">
        <v>4148</v>
      </c>
      <c r="B619" t="s">
        <v>1450</v>
      </c>
      <c r="C619" t="s">
        <v>1688</v>
      </c>
      <c r="D619" t="s">
        <v>1689</v>
      </c>
      <c r="E619" t="str">
        <f t="shared" si="9"/>
        <v>IRL.SP.POP.TOTL</v>
      </c>
      <c r="F619">
        <v>3412800</v>
      </c>
      <c r="G619">
        <v>3453000</v>
      </c>
      <c r="H619">
        <v>3485800</v>
      </c>
      <c r="I619">
        <v>3510600</v>
      </c>
      <c r="J619">
        <v>3532423</v>
      </c>
      <c r="K619">
        <v>3538082</v>
      </c>
      <c r="L619">
        <v>3539690</v>
      </c>
      <c r="M619">
        <v>3540057</v>
      </c>
      <c r="N619">
        <v>3524949</v>
      </c>
      <c r="O619">
        <v>3511009</v>
      </c>
      <c r="P619">
        <v>3513974</v>
      </c>
      <c r="Q619">
        <v>3534235</v>
      </c>
      <c r="R619">
        <v>3558430</v>
      </c>
      <c r="S619">
        <v>3576261</v>
      </c>
      <c r="T619">
        <v>3590386</v>
      </c>
      <c r="U619">
        <v>3608841</v>
      </c>
      <c r="V619">
        <v>3637510</v>
      </c>
      <c r="W619">
        <v>3674171</v>
      </c>
      <c r="X619">
        <v>3712696</v>
      </c>
      <c r="Y619">
        <v>3754786</v>
      </c>
      <c r="Z619">
        <v>3805174</v>
      </c>
      <c r="AA619">
        <v>3866243</v>
      </c>
      <c r="AB619">
        <v>3931947</v>
      </c>
      <c r="AC619">
        <v>3996521</v>
      </c>
      <c r="AD619">
        <v>4070262</v>
      </c>
      <c r="AE619">
        <v>4159914</v>
      </c>
      <c r="AF619">
        <v>4260341</v>
      </c>
      <c r="AG619">
        <v>4356931</v>
      </c>
      <c r="AH619">
        <v>4425683</v>
      </c>
      <c r="AI619">
        <v>4458942</v>
      </c>
      <c r="AJ619">
        <v>4474356</v>
      </c>
      <c r="AK619">
        <v>4487000</v>
      </c>
    </row>
    <row r="620" spans="1:37" hidden="1">
      <c r="A620" t="s">
        <v>1451</v>
      </c>
      <c r="B620" t="s">
        <v>1452</v>
      </c>
      <c r="C620" t="s">
        <v>4889</v>
      </c>
      <c r="D620" t="s">
        <v>4890</v>
      </c>
      <c r="E620" t="str">
        <f t="shared" si="9"/>
        <v>IMY.NY.GDP.DEFL.ZS</v>
      </c>
      <c r="F620" t="s">
        <v>1768</v>
      </c>
      <c r="G620" t="s">
        <v>1768</v>
      </c>
      <c r="H620" t="s">
        <v>1768</v>
      </c>
      <c r="I620" t="s">
        <v>1768</v>
      </c>
      <c r="J620">
        <v>49.476673661817223</v>
      </c>
      <c r="K620">
        <v>52.109879673982242</v>
      </c>
      <c r="L620">
        <v>53.241464814401063</v>
      </c>
      <c r="M620">
        <v>56.100944586516668</v>
      </c>
      <c r="N620">
        <v>58.590247910610302</v>
      </c>
      <c r="O620">
        <v>62.972137978894125</v>
      </c>
      <c r="P620">
        <v>68.670713294147973</v>
      </c>
      <c r="Q620">
        <v>73.40243973544581</v>
      </c>
      <c r="R620">
        <v>76.159093645291463</v>
      </c>
      <c r="S620">
        <v>77.825423514365113</v>
      </c>
      <c r="T620">
        <v>79.800458181082661</v>
      </c>
      <c r="U620">
        <v>82.145698342867576</v>
      </c>
      <c r="V620">
        <v>84.244102368708468</v>
      </c>
      <c r="W620">
        <v>86.486415032212392</v>
      </c>
      <c r="X620">
        <v>88.543726734903899</v>
      </c>
      <c r="Y620">
        <v>90.580293829797725</v>
      </c>
      <c r="Z620">
        <v>93.539601225231266</v>
      </c>
      <c r="AA620">
        <v>94.631515455554421</v>
      </c>
      <c r="AB620">
        <v>97.418444347067464</v>
      </c>
      <c r="AC620">
        <v>100</v>
      </c>
      <c r="AD620">
        <v>105.96284938516489</v>
      </c>
      <c r="AE620">
        <v>109.3134909680836</v>
      </c>
      <c r="AF620">
        <v>112.89559344450871</v>
      </c>
      <c r="AG620">
        <v>117.3037606993377</v>
      </c>
      <c r="AH620" t="s">
        <v>1768</v>
      </c>
      <c r="AI620" t="s">
        <v>1768</v>
      </c>
      <c r="AJ620" t="s">
        <v>1768</v>
      </c>
      <c r="AK620" t="s">
        <v>1768</v>
      </c>
    </row>
    <row r="621" spans="1:37" hidden="1">
      <c r="A621" t="s">
        <v>1451</v>
      </c>
      <c r="B621" t="s">
        <v>1452</v>
      </c>
      <c r="C621" t="s">
        <v>4891</v>
      </c>
      <c r="D621" t="s">
        <v>4892</v>
      </c>
      <c r="E621" t="str">
        <f t="shared" si="9"/>
        <v>IMY.NY.GDP.MKTP.KD</v>
      </c>
      <c r="F621" t="s">
        <v>1768</v>
      </c>
      <c r="G621" t="s">
        <v>1768</v>
      </c>
      <c r="H621" t="s">
        <v>1768</v>
      </c>
      <c r="I621" t="s">
        <v>1768</v>
      </c>
      <c r="J621">
        <v>527610625.24696636</v>
      </c>
      <c r="K621">
        <v>529820907.82948661</v>
      </c>
      <c r="L621">
        <v>631046044.48862195</v>
      </c>
      <c r="M621">
        <v>693496549.05127478</v>
      </c>
      <c r="N621">
        <v>775532728.35547197</v>
      </c>
      <c r="O621">
        <v>828619596.76178217</v>
      </c>
      <c r="P621">
        <v>863313707.16745794</v>
      </c>
      <c r="Q621">
        <v>877169787.59721589</v>
      </c>
      <c r="R621">
        <v>884075711.16336429</v>
      </c>
      <c r="S621">
        <v>906781215.66647708</v>
      </c>
      <c r="T621">
        <v>943085694.55785394</v>
      </c>
      <c r="U621">
        <v>983458254.52512634</v>
      </c>
      <c r="V621">
        <v>1059341858.6105633</v>
      </c>
      <c r="W621">
        <v>1150249578.6368461</v>
      </c>
      <c r="X621">
        <v>1305639770.3279111</v>
      </c>
      <c r="Y621">
        <v>1484423847.2138307</v>
      </c>
      <c r="Z621">
        <v>1563667799.6157823</v>
      </c>
      <c r="AA621">
        <v>1647733181.4410176</v>
      </c>
      <c r="AB621">
        <v>1744438228.0158246</v>
      </c>
      <c r="AC621">
        <v>1854822421.830544</v>
      </c>
      <c r="AD621">
        <v>1951273187.7657323</v>
      </c>
      <c r="AE621">
        <v>2066398305.8439105</v>
      </c>
      <c r="AF621">
        <v>2225510975.3938913</v>
      </c>
      <c r="AG621">
        <v>2392424298.5484333</v>
      </c>
      <c r="AH621" t="s">
        <v>1768</v>
      </c>
      <c r="AI621" t="s">
        <v>1768</v>
      </c>
      <c r="AJ621" t="s">
        <v>1768</v>
      </c>
      <c r="AK621" t="s">
        <v>1768</v>
      </c>
    </row>
    <row r="622" spans="1:37" hidden="1">
      <c r="A622" t="s">
        <v>1451</v>
      </c>
      <c r="B622" t="s">
        <v>1452</v>
      </c>
      <c r="C622" t="s">
        <v>4893</v>
      </c>
      <c r="D622" t="s">
        <v>4894</v>
      </c>
      <c r="E622" t="str">
        <f t="shared" si="9"/>
        <v>IMY.NY.GDP.MKTP.CD</v>
      </c>
      <c r="F622" t="s">
        <v>1768</v>
      </c>
      <c r="G622" t="s">
        <v>1768</v>
      </c>
      <c r="H622" t="s">
        <v>1768</v>
      </c>
      <c r="I622" t="s">
        <v>1768</v>
      </c>
      <c r="J622" t="s">
        <v>1768</v>
      </c>
      <c r="K622" t="s">
        <v>1768</v>
      </c>
      <c r="L622" t="s">
        <v>1768</v>
      </c>
      <c r="M622" t="s">
        <v>1768</v>
      </c>
      <c r="N622" t="s">
        <v>1768</v>
      </c>
      <c r="O622" t="s">
        <v>1768</v>
      </c>
      <c r="P622" t="s">
        <v>1768</v>
      </c>
      <c r="Q622" t="s">
        <v>1768</v>
      </c>
      <c r="R622" t="s">
        <v>1768</v>
      </c>
      <c r="S622" t="s">
        <v>1768</v>
      </c>
      <c r="T622" t="s">
        <v>1768</v>
      </c>
      <c r="U622">
        <v>914727080.64326799</v>
      </c>
      <c r="V622">
        <v>1023086918.627684</v>
      </c>
      <c r="W622">
        <v>1180919719.4076383</v>
      </c>
      <c r="X622">
        <v>1382548249.7830307</v>
      </c>
      <c r="Y622">
        <v>1567465656.8505015</v>
      </c>
      <c r="Z622">
        <v>1563667799.6157823</v>
      </c>
      <c r="AA622">
        <v>1614595290.9181993</v>
      </c>
      <c r="AB622">
        <v>1897606791.4335325</v>
      </c>
      <c r="AC622">
        <v>2264911806.9035363</v>
      </c>
      <c r="AD622">
        <v>2758117365.0486336</v>
      </c>
      <c r="AE622">
        <v>2915710378.2829862</v>
      </c>
      <c r="AF622">
        <v>3437450711.5502815</v>
      </c>
      <c r="AG622">
        <v>4075664785.2545762</v>
      </c>
      <c r="AH622" t="s">
        <v>1768</v>
      </c>
      <c r="AI622" t="s">
        <v>1768</v>
      </c>
      <c r="AJ622" t="s">
        <v>1768</v>
      </c>
      <c r="AK622" t="s">
        <v>1768</v>
      </c>
    </row>
    <row r="623" spans="1:37">
      <c r="A623" t="s">
        <v>1451</v>
      </c>
      <c r="B623" t="s">
        <v>1452</v>
      </c>
      <c r="C623" t="s">
        <v>4895</v>
      </c>
      <c r="D623" t="s">
        <v>4896</v>
      </c>
      <c r="E623" t="str">
        <f t="shared" si="9"/>
        <v>IMY.SL.TLF.TERT.ZS</v>
      </c>
      <c r="F623" t="s">
        <v>1768</v>
      </c>
      <c r="G623" t="s">
        <v>1768</v>
      </c>
      <c r="H623" t="s">
        <v>1768</v>
      </c>
      <c r="I623" t="s">
        <v>1768</v>
      </c>
      <c r="J623" t="s">
        <v>1768</v>
      </c>
      <c r="K623" t="s">
        <v>1768</v>
      </c>
      <c r="L623" t="s">
        <v>1768</v>
      </c>
      <c r="M623" t="s">
        <v>1768</v>
      </c>
      <c r="N623" t="s">
        <v>1768</v>
      </c>
      <c r="O623" t="s">
        <v>1768</v>
      </c>
      <c r="P623" t="s">
        <v>1768</v>
      </c>
      <c r="Q623" t="s">
        <v>1768</v>
      </c>
      <c r="R623" t="s">
        <v>1768</v>
      </c>
      <c r="S623" t="s">
        <v>1768</v>
      </c>
      <c r="T623" t="s">
        <v>1768</v>
      </c>
      <c r="U623" t="s">
        <v>1768</v>
      </c>
      <c r="V623" t="s">
        <v>1768</v>
      </c>
      <c r="W623" t="s">
        <v>1768</v>
      </c>
      <c r="X623" t="s">
        <v>1768</v>
      </c>
      <c r="Y623" t="s">
        <v>1768</v>
      </c>
      <c r="Z623" t="s">
        <v>1768</v>
      </c>
      <c r="AA623" t="s">
        <v>1768</v>
      </c>
      <c r="AB623" t="s">
        <v>1768</v>
      </c>
      <c r="AC623" t="s">
        <v>1768</v>
      </c>
      <c r="AD623" t="s">
        <v>1768</v>
      </c>
      <c r="AE623" t="s">
        <v>1768</v>
      </c>
      <c r="AF623" t="s">
        <v>1768</v>
      </c>
      <c r="AG623" t="s">
        <v>1768</v>
      </c>
      <c r="AH623" t="s">
        <v>1768</v>
      </c>
      <c r="AI623" t="s">
        <v>1768</v>
      </c>
      <c r="AJ623" t="s">
        <v>1768</v>
      </c>
      <c r="AK623" t="s">
        <v>1768</v>
      </c>
    </row>
    <row r="624" spans="1:37" hidden="1">
      <c r="A624" t="s">
        <v>1451</v>
      </c>
      <c r="B624" t="s">
        <v>1452</v>
      </c>
      <c r="C624" t="s">
        <v>4897</v>
      </c>
      <c r="D624" t="s">
        <v>4898</v>
      </c>
      <c r="E624" t="str">
        <f t="shared" si="9"/>
        <v>IMY.SP.DYN.LE00.IN</v>
      </c>
      <c r="F624" t="s">
        <v>1768</v>
      </c>
      <c r="G624" t="s">
        <v>1768</v>
      </c>
      <c r="H624" t="s">
        <v>1768</v>
      </c>
      <c r="I624" t="s">
        <v>1768</v>
      </c>
      <c r="J624" t="s">
        <v>1768</v>
      </c>
      <c r="K624" t="s">
        <v>1768</v>
      </c>
      <c r="L624" t="s">
        <v>1768</v>
      </c>
      <c r="M624" t="s">
        <v>1768</v>
      </c>
      <c r="N624" t="s">
        <v>1768</v>
      </c>
      <c r="O624" t="s">
        <v>1768</v>
      </c>
      <c r="P624" t="s">
        <v>1768</v>
      </c>
      <c r="Q624" t="s">
        <v>1768</v>
      </c>
      <c r="R624" t="s">
        <v>1768</v>
      </c>
      <c r="S624" t="s">
        <v>1768</v>
      </c>
      <c r="T624">
        <v>76.529268292682929</v>
      </c>
      <c r="U624" t="s">
        <v>1768</v>
      </c>
      <c r="V624" t="s">
        <v>1768</v>
      </c>
      <c r="W624" t="s">
        <v>1768</v>
      </c>
      <c r="X624" t="s">
        <v>1768</v>
      </c>
      <c r="Y624" t="s">
        <v>1768</v>
      </c>
      <c r="Z624" t="s">
        <v>1768</v>
      </c>
      <c r="AA624" t="s">
        <v>1768</v>
      </c>
      <c r="AB624">
        <v>77.965853658536588</v>
      </c>
      <c r="AC624" t="s">
        <v>1768</v>
      </c>
      <c r="AD624" t="s">
        <v>1768</v>
      </c>
      <c r="AE624" t="s">
        <v>1768</v>
      </c>
      <c r="AF624" t="s">
        <v>1768</v>
      </c>
      <c r="AG624" t="s">
        <v>1768</v>
      </c>
      <c r="AH624" t="s">
        <v>1768</v>
      </c>
      <c r="AI624" t="s">
        <v>1768</v>
      </c>
      <c r="AJ624" t="s">
        <v>1768</v>
      </c>
      <c r="AK624" t="s">
        <v>1768</v>
      </c>
    </row>
    <row r="625" spans="1:37" hidden="1">
      <c r="A625" t="s">
        <v>1451</v>
      </c>
      <c r="B625" t="s">
        <v>1452</v>
      </c>
      <c r="C625" t="s">
        <v>1688</v>
      </c>
      <c r="D625" t="s">
        <v>1689</v>
      </c>
      <c r="E625" t="str">
        <f t="shared" si="9"/>
        <v>IMY.SP.POP.TOTL</v>
      </c>
      <c r="F625">
        <v>65112</v>
      </c>
      <c r="G625">
        <v>65132</v>
      </c>
      <c r="H625">
        <v>64820</v>
      </c>
      <c r="I625">
        <v>64407</v>
      </c>
      <c r="J625">
        <v>64209</v>
      </c>
      <c r="K625">
        <v>64448</v>
      </c>
      <c r="L625">
        <v>65226</v>
      </c>
      <c r="M625">
        <v>66450</v>
      </c>
      <c r="N625">
        <v>67904</v>
      </c>
      <c r="O625">
        <v>69265</v>
      </c>
      <c r="P625">
        <v>70313</v>
      </c>
      <c r="Q625">
        <v>70963</v>
      </c>
      <c r="R625">
        <v>71305</v>
      </c>
      <c r="S625">
        <v>71484</v>
      </c>
      <c r="T625">
        <v>71724</v>
      </c>
      <c r="U625">
        <v>72183</v>
      </c>
      <c r="V625">
        <v>72908</v>
      </c>
      <c r="W625">
        <v>73832</v>
      </c>
      <c r="X625">
        <v>74870</v>
      </c>
      <c r="Y625">
        <v>75892</v>
      </c>
      <c r="Z625">
        <v>76803</v>
      </c>
      <c r="AA625">
        <v>77577</v>
      </c>
      <c r="AB625">
        <v>78246</v>
      </c>
      <c r="AC625">
        <v>78840</v>
      </c>
      <c r="AD625">
        <v>79410</v>
      </c>
      <c r="AE625">
        <v>79994</v>
      </c>
      <c r="AF625">
        <v>80598</v>
      </c>
      <c r="AG625">
        <v>81203</v>
      </c>
      <c r="AH625">
        <v>81798</v>
      </c>
      <c r="AI625">
        <v>82358</v>
      </c>
      <c r="AJ625">
        <v>82869</v>
      </c>
      <c r="AK625">
        <v>83327</v>
      </c>
    </row>
    <row r="626" spans="1:37" hidden="1">
      <c r="A626" t="s">
        <v>4001</v>
      </c>
      <c r="B626" t="s">
        <v>1453</v>
      </c>
      <c r="C626" t="s">
        <v>4889</v>
      </c>
      <c r="D626" t="s">
        <v>4890</v>
      </c>
      <c r="E626" t="str">
        <f t="shared" si="9"/>
        <v>ISR.NY.GDP.DEFL.ZS</v>
      </c>
      <c r="F626">
        <v>5.1525374000413654E-2</v>
      </c>
      <c r="G626">
        <v>0.11641211693465073</v>
      </c>
      <c r="H626">
        <v>0.25715414252675711</v>
      </c>
      <c r="I626">
        <v>0.64253955246973093</v>
      </c>
      <c r="J626">
        <v>3.1528055198190899</v>
      </c>
      <c r="K626">
        <v>11.349943618707377</v>
      </c>
      <c r="L626">
        <v>16.831311517817792</v>
      </c>
      <c r="M626">
        <v>20.102069116854771</v>
      </c>
      <c r="N626">
        <v>24.443076530768373</v>
      </c>
      <c r="O626">
        <v>29.511873716088843</v>
      </c>
      <c r="P626">
        <v>34.20388305030751</v>
      </c>
      <c r="Q626">
        <v>40.468431816874855</v>
      </c>
      <c r="R626">
        <v>45.949751984073615</v>
      </c>
      <c r="S626">
        <v>50.2157971075642</v>
      </c>
      <c r="T626">
        <v>56.590992566756903</v>
      </c>
      <c r="U626">
        <v>68.291910717112557</v>
      </c>
      <c r="V626">
        <v>75.132538216025537</v>
      </c>
      <c r="W626">
        <v>81.070704269296769</v>
      </c>
      <c r="X626">
        <v>86.846634244200686</v>
      </c>
      <c r="Y626">
        <v>92.349045719681783</v>
      </c>
      <c r="Z626">
        <v>93.847097979809163</v>
      </c>
      <c r="AA626">
        <v>95.500821927928953</v>
      </c>
      <c r="AB626">
        <v>99.43450976603863</v>
      </c>
      <c r="AC626">
        <v>98.904899768316042</v>
      </c>
      <c r="AD626">
        <v>99.02025641249422</v>
      </c>
      <c r="AE626">
        <v>99.99983366849132</v>
      </c>
      <c r="AF626">
        <v>102.1085561446785</v>
      </c>
      <c r="AG626">
        <v>102.5045614852375</v>
      </c>
      <c r="AH626">
        <v>103.85307090253289</v>
      </c>
      <c r="AI626">
        <v>109.07039936004463</v>
      </c>
      <c r="AJ626">
        <v>110.37572937058951</v>
      </c>
      <c r="AK626">
        <v>112.6981328029479</v>
      </c>
    </row>
    <row r="627" spans="1:37" hidden="1">
      <c r="A627" t="s">
        <v>4001</v>
      </c>
      <c r="B627" t="s">
        <v>1453</v>
      </c>
      <c r="C627" t="s">
        <v>4891</v>
      </c>
      <c r="D627" t="s">
        <v>4892</v>
      </c>
      <c r="E627" t="str">
        <f t="shared" si="9"/>
        <v>ISR.NY.GDP.MKTP.KD</v>
      </c>
      <c r="F627">
        <v>49858351834.681732</v>
      </c>
      <c r="G627">
        <v>52424989128.03286</v>
      </c>
      <c r="H627">
        <v>53373271440.484413</v>
      </c>
      <c r="I627">
        <v>55247111455.666016</v>
      </c>
      <c r="J627">
        <v>55746409834.666756</v>
      </c>
      <c r="K627">
        <v>57668447133.414093</v>
      </c>
      <c r="L627">
        <v>60431592243.8256</v>
      </c>
      <c r="M627">
        <v>64775226074.089821</v>
      </c>
      <c r="N627">
        <v>66086368111.71244</v>
      </c>
      <c r="O627">
        <v>66660749911.568161</v>
      </c>
      <c r="P627">
        <v>71217325346.328857</v>
      </c>
      <c r="Q627">
        <v>76700617159.862518</v>
      </c>
      <c r="R627">
        <v>81017170729.102524</v>
      </c>
      <c r="S627">
        <v>85519191327.97818</v>
      </c>
      <c r="T627">
        <v>91447232750.994232</v>
      </c>
      <c r="U627">
        <v>97416800092.895905</v>
      </c>
      <c r="V627">
        <v>102765023595.35794</v>
      </c>
      <c r="W627">
        <v>106229768318.31203</v>
      </c>
      <c r="X627">
        <v>110603683416.31883</v>
      </c>
      <c r="Y627">
        <v>114315400243.68596</v>
      </c>
      <c r="Z627">
        <v>124895151203.00198</v>
      </c>
      <c r="AA627">
        <v>124616185508.17569</v>
      </c>
      <c r="AB627">
        <v>123898976675.60248</v>
      </c>
      <c r="AC627">
        <v>125772558157.35667</v>
      </c>
      <c r="AD627">
        <v>131865380688.50116</v>
      </c>
      <c r="AE627">
        <v>138380104307.61313</v>
      </c>
      <c r="AF627">
        <v>146121402339.04306</v>
      </c>
      <c r="AG627">
        <v>154153404720.77466</v>
      </c>
      <c r="AH627">
        <v>160363153467.24234</v>
      </c>
      <c r="AI627">
        <v>161705503246.30753</v>
      </c>
      <c r="AJ627">
        <v>169541631200.40118</v>
      </c>
      <c r="AK627">
        <v>177521385056.78165</v>
      </c>
    </row>
    <row r="628" spans="1:37" hidden="1">
      <c r="A628" t="s">
        <v>4001</v>
      </c>
      <c r="B628" t="s">
        <v>1453</v>
      </c>
      <c r="C628" t="s">
        <v>4893</v>
      </c>
      <c r="D628" t="s">
        <v>4894</v>
      </c>
      <c r="E628" t="str">
        <f t="shared" si="9"/>
        <v>ISR.NY.GDP.MKTP.CD</v>
      </c>
      <c r="F628">
        <v>21780968646.118813</v>
      </c>
      <c r="G628">
        <v>23196333205.493164</v>
      </c>
      <c r="H628">
        <v>24572712048.969402</v>
      </c>
      <c r="I628">
        <v>27435501836.746403</v>
      </c>
      <c r="J628">
        <v>26042767126.686085</v>
      </c>
      <c r="K628">
        <v>24122660958.988583</v>
      </c>
      <c r="L628">
        <v>29701444276.44313</v>
      </c>
      <c r="M628">
        <v>35476344266.205055</v>
      </c>
      <c r="N628">
        <v>43892480101.534119</v>
      </c>
      <c r="O628">
        <v>44599772801.900291</v>
      </c>
      <c r="P628">
        <v>52490325648.230896</v>
      </c>
      <c r="Q628">
        <v>59170288069.86869</v>
      </c>
      <c r="R628">
        <v>65771216221.022209</v>
      </c>
      <c r="S628">
        <v>65925582472.992554</v>
      </c>
      <c r="T628">
        <v>74669718186.61705</v>
      </c>
      <c r="U628">
        <v>95984455767.191116</v>
      </c>
      <c r="V628">
        <v>105100103996.12758</v>
      </c>
      <c r="W628">
        <v>108472199694.88171</v>
      </c>
      <c r="X628">
        <v>109819478434.77803</v>
      </c>
      <c r="Y628">
        <v>110794986859.07404</v>
      </c>
      <c r="Z628">
        <v>124895151203.00198</v>
      </c>
      <c r="AA628">
        <v>122940533086.0499</v>
      </c>
      <c r="AB628">
        <v>112974376292.79413</v>
      </c>
      <c r="AC628">
        <v>118673283414.94479</v>
      </c>
      <c r="AD628">
        <v>126571173583.22177</v>
      </c>
      <c r="AE628">
        <v>133959001782.53119</v>
      </c>
      <c r="AF628">
        <v>145479599622.96332</v>
      </c>
      <c r="AG628">
        <v>167111803510.13849</v>
      </c>
      <c r="AH628">
        <v>201661649944.25864</v>
      </c>
      <c r="AI628">
        <v>194866363197.11108</v>
      </c>
      <c r="AJ628">
        <v>217443434073.28165</v>
      </c>
      <c r="AK628">
        <v>242928731134.71213</v>
      </c>
    </row>
    <row r="629" spans="1:37">
      <c r="A629" t="s">
        <v>4001</v>
      </c>
      <c r="B629" t="s">
        <v>1453</v>
      </c>
      <c r="C629" t="s">
        <v>4895</v>
      </c>
      <c r="D629" t="s">
        <v>4896</v>
      </c>
      <c r="E629" t="str">
        <f t="shared" si="9"/>
        <v>ISR.SL.TLF.TERT.ZS</v>
      </c>
      <c r="F629" t="s">
        <v>1768</v>
      </c>
      <c r="G629" t="s">
        <v>1768</v>
      </c>
      <c r="H629" t="s">
        <v>1768</v>
      </c>
      <c r="I629" t="s">
        <v>1768</v>
      </c>
      <c r="J629" t="s">
        <v>1768</v>
      </c>
      <c r="K629" t="s">
        <v>1768</v>
      </c>
      <c r="L629" t="s">
        <v>1768</v>
      </c>
      <c r="M629" t="s">
        <v>1768</v>
      </c>
      <c r="N629" t="s">
        <v>1768</v>
      </c>
      <c r="O629" t="s">
        <v>1768</v>
      </c>
      <c r="P629" t="s">
        <v>1768</v>
      </c>
      <c r="Q629" t="s">
        <v>1768</v>
      </c>
      <c r="R629" t="s">
        <v>1768</v>
      </c>
      <c r="S629" t="s">
        <v>1768</v>
      </c>
      <c r="T629" t="s">
        <v>1768</v>
      </c>
      <c r="U629" t="s">
        <v>1768</v>
      </c>
      <c r="V629">
        <v>43.799999237060547</v>
      </c>
      <c r="W629" t="s">
        <v>1768</v>
      </c>
      <c r="X629">
        <v>46.200000762939453</v>
      </c>
      <c r="Y629">
        <v>47.5</v>
      </c>
      <c r="Z629">
        <v>40.900001525878906</v>
      </c>
      <c r="AA629">
        <v>41.599998474121094</v>
      </c>
      <c r="AB629">
        <v>42.400001525878906</v>
      </c>
      <c r="AC629">
        <v>43</v>
      </c>
      <c r="AD629">
        <v>44</v>
      </c>
      <c r="AE629">
        <v>44.5</v>
      </c>
      <c r="AF629">
        <v>44.200000762939453</v>
      </c>
      <c r="AG629">
        <v>44.700000762939453</v>
      </c>
      <c r="AH629">
        <v>45.099998474121094</v>
      </c>
      <c r="AI629" t="s">
        <v>1768</v>
      </c>
      <c r="AJ629" t="s">
        <v>1768</v>
      </c>
      <c r="AK629" t="s">
        <v>1768</v>
      </c>
    </row>
    <row r="630" spans="1:37" hidden="1">
      <c r="A630" t="s">
        <v>4001</v>
      </c>
      <c r="B630" t="s">
        <v>1453</v>
      </c>
      <c r="C630" t="s">
        <v>4897</v>
      </c>
      <c r="D630" t="s">
        <v>4898</v>
      </c>
      <c r="E630" t="str">
        <f t="shared" si="9"/>
        <v>ISR.SP.DYN.LE00.IN</v>
      </c>
      <c r="F630">
        <v>73.87560975609756</v>
      </c>
      <c r="G630">
        <v>74.260975609756116</v>
      </c>
      <c r="H630">
        <v>74.109756097560989</v>
      </c>
      <c r="I630">
        <v>74.458536585365849</v>
      </c>
      <c r="J630">
        <v>74.807317073170736</v>
      </c>
      <c r="K630">
        <v>75.207317073170742</v>
      </c>
      <c r="L630">
        <v>74.956097560975621</v>
      </c>
      <c r="M630">
        <v>75.25853658536586</v>
      </c>
      <c r="N630">
        <v>74.436585365853674</v>
      </c>
      <c r="O630">
        <v>76.307317073170736</v>
      </c>
      <c r="P630">
        <v>76.607317073170748</v>
      </c>
      <c r="Q630">
        <v>76.758536585365874</v>
      </c>
      <c r="R630">
        <v>76.504878048780498</v>
      </c>
      <c r="S630">
        <v>77.153658536585368</v>
      </c>
      <c r="T630">
        <v>77.402439024390262</v>
      </c>
      <c r="U630">
        <v>77.451219512195138</v>
      </c>
      <c r="V630">
        <v>78.104878048780506</v>
      </c>
      <c r="W630">
        <v>78</v>
      </c>
      <c r="X630">
        <v>78.148780487804871</v>
      </c>
      <c r="Y630">
        <v>78.658536585365866</v>
      </c>
      <c r="Z630">
        <v>78.95365853658538</v>
      </c>
      <c r="AA630">
        <v>79.407317073170745</v>
      </c>
      <c r="AB630">
        <v>79.451219512195124</v>
      </c>
      <c r="AC630">
        <v>79.648780487804885</v>
      </c>
      <c r="AD630">
        <v>80.146341463414643</v>
      </c>
      <c r="AE630">
        <v>80.151219512195127</v>
      </c>
      <c r="AF630">
        <v>80.304878048780495</v>
      </c>
      <c r="AG630">
        <v>80.604878048780506</v>
      </c>
      <c r="AH630">
        <v>81.002439024390256</v>
      </c>
      <c r="AI630">
        <v>81.553658536585374</v>
      </c>
      <c r="AJ630">
        <v>81.504878048780498</v>
      </c>
      <c r="AK630" t="s">
        <v>1768</v>
      </c>
    </row>
    <row r="631" spans="1:37" hidden="1">
      <c r="A631" t="s">
        <v>4001</v>
      </c>
      <c r="B631" t="s">
        <v>1453</v>
      </c>
      <c r="C631" t="s">
        <v>1688</v>
      </c>
      <c r="D631" t="s">
        <v>1689</v>
      </c>
      <c r="E631" t="str">
        <f t="shared" si="9"/>
        <v>ISR.SP.POP.TOTL</v>
      </c>
      <c r="F631">
        <v>3878000</v>
      </c>
      <c r="G631">
        <v>3956000</v>
      </c>
      <c r="H631">
        <v>4031000</v>
      </c>
      <c r="I631">
        <v>4105000</v>
      </c>
      <c r="J631">
        <v>4159000</v>
      </c>
      <c r="K631">
        <v>4233000</v>
      </c>
      <c r="L631">
        <v>4299000</v>
      </c>
      <c r="M631">
        <v>4369000</v>
      </c>
      <c r="N631">
        <v>4442000</v>
      </c>
      <c r="O631">
        <v>4518000</v>
      </c>
      <c r="P631">
        <v>4660000</v>
      </c>
      <c r="Q631">
        <v>4949000</v>
      </c>
      <c r="R631">
        <v>5123000</v>
      </c>
      <c r="S631">
        <v>5261000</v>
      </c>
      <c r="T631">
        <v>5399000</v>
      </c>
      <c r="U631">
        <v>5545000</v>
      </c>
      <c r="V631">
        <v>5692000</v>
      </c>
      <c r="W631">
        <v>5836000</v>
      </c>
      <c r="X631">
        <v>5971000</v>
      </c>
      <c r="Y631">
        <v>6125000</v>
      </c>
      <c r="Z631">
        <v>6289000</v>
      </c>
      <c r="AA631">
        <v>6439000</v>
      </c>
      <c r="AB631">
        <v>6570000</v>
      </c>
      <c r="AC631">
        <v>6689700</v>
      </c>
      <c r="AD631">
        <v>6809000</v>
      </c>
      <c r="AE631">
        <v>6930100</v>
      </c>
      <c r="AF631">
        <v>7053700</v>
      </c>
      <c r="AG631">
        <v>7180100</v>
      </c>
      <c r="AH631">
        <v>7308800</v>
      </c>
      <c r="AI631">
        <v>7485600</v>
      </c>
      <c r="AJ631">
        <v>7623600</v>
      </c>
      <c r="AK631">
        <v>7765700</v>
      </c>
    </row>
    <row r="632" spans="1:37" hidden="1">
      <c r="A632" t="s">
        <v>4149</v>
      </c>
      <c r="B632" t="s">
        <v>1454</v>
      </c>
      <c r="C632" t="s">
        <v>4889</v>
      </c>
      <c r="D632" t="s">
        <v>4890</v>
      </c>
      <c r="E632" t="str">
        <f t="shared" si="9"/>
        <v>ITA.NY.GDP.DEFL.ZS</v>
      </c>
      <c r="F632">
        <v>22.102483548566543</v>
      </c>
      <c r="G632">
        <v>26.254927073954587</v>
      </c>
      <c r="H632">
        <v>30.860290740045411</v>
      </c>
      <c r="I632">
        <v>35.519188351487045</v>
      </c>
      <c r="J632">
        <v>39.341708401096241</v>
      </c>
      <c r="K632">
        <v>42.951169477411959</v>
      </c>
      <c r="L632">
        <v>46.167532495489759</v>
      </c>
      <c r="M632">
        <v>48.941870162490545</v>
      </c>
      <c r="N632">
        <v>52.19670158555639</v>
      </c>
      <c r="O632">
        <v>55.431533638243764</v>
      </c>
      <c r="P632">
        <v>60.084874448346071</v>
      </c>
      <c r="Q632">
        <v>64.615628573465912</v>
      </c>
      <c r="R632">
        <v>67.786873184606762</v>
      </c>
      <c r="S632">
        <v>70.421038421799437</v>
      </c>
      <c r="T632">
        <v>72.915685092884715</v>
      </c>
      <c r="U632">
        <v>76.506960846732866</v>
      </c>
      <c r="V632">
        <v>80.177168660164639</v>
      </c>
      <c r="W632">
        <v>82.232145596368326</v>
      </c>
      <c r="X632">
        <v>84.421390938025766</v>
      </c>
      <c r="Y632">
        <v>85.935737191310409</v>
      </c>
      <c r="Z632">
        <v>87.607185158442405</v>
      </c>
      <c r="AA632">
        <v>90.128302608694923</v>
      </c>
      <c r="AB632">
        <v>93.019654311699114</v>
      </c>
      <c r="AC632">
        <v>95.920721418631288</v>
      </c>
      <c r="AD632">
        <v>98.215332025349014</v>
      </c>
      <c r="AE632">
        <v>100</v>
      </c>
      <c r="AF632">
        <v>101.70759937821323</v>
      </c>
      <c r="AG632">
        <v>104.12199229157054</v>
      </c>
      <c r="AH632">
        <v>106.75956730878906</v>
      </c>
      <c r="AI632">
        <v>108.98971924358396</v>
      </c>
      <c r="AJ632">
        <v>109.41584557698923</v>
      </c>
      <c r="AK632">
        <v>110.8438952615839</v>
      </c>
    </row>
    <row r="633" spans="1:37" hidden="1">
      <c r="A633" t="s">
        <v>4149</v>
      </c>
      <c r="B633" t="s">
        <v>1454</v>
      </c>
      <c r="C633" t="s">
        <v>4891</v>
      </c>
      <c r="D633" t="s">
        <v>4892</v>
      </c>
      <c r="E633" t="str">
        <f t="shared" si="9"/>
        <v>ITA.NY.GDP.MKTP.KD</v>
      </c>
      <c r="F633">
        <v>742716634590.24512</v>
      </c>
      <c r="G633">
        <v>748986853622.52954</v>
      </c>
      <c r="H633">
        <v>752084555860.86206</v>
      </c>
      <c r="I633">
        <v>760877954787.94824</v>
      </c>
      <c r="J633">
        <v>785422754391.05127</v>
      </c>
      <c r="K633">
        <v>807399556378.25464</v>
      </c>
      <c r="L633">
        <v>830490956711.73889</v>
      </c>
      <c r="M633">
        <v>856999900992.68408</v>
      </c>
      <c r="N633">
        <v>892945710033.50464</v>
      </c>
      <c r="O633">
        <v>923202135232.63147</v>
      </c>
      <c r="P633">
        <v>942151611270.02844</v>
      </c>
      <c r="Q633">
        <v>956601713820.96558</v>
      </c>
      <c r="R633">
        <v>963995710672.75818</v>
      </c>
      <c r="S633">
        <v>955774699780.56091</v>
      </c>
      <c r="T633">
        <v>976333639592.26404</v>
      </c>
      <c r="U633">
        <v>1004518797770.1536</v>
      </c>
      <c r="V633">
        <v>1015916918932.0161</v>
      </c>
      <c r="W633">
        <v>1034874048284.2085</v>
      </c>
      <c r="X633">
        <v>1049860733915.2538</v>
      </c>
      <c r="Y633">
        <v>1065095186669.8397</v>
      </c>
      <c r="Z633">
        <v>1104009462562.1892</v>
      </c>
      <c r="AA633">
        <v>1124573045861.4194</v>
      </c>
      <c r="AB633">
        <v>1129649776279.769</v>
      </c>
      <c r="AC633">
        <v>1129123604611.9243</v>
      </c>
      <c r="AD633">
        <v>1148664954779.1895</v>
      </c>
      <c r="AE633">
        <v>1159362094006.5686</v>
      </c>
      <c r="AF633">
        <v>1184855583061.8887</v>
      </c>
      <c r="AG633">
        <v>1204797445901.4458</v>
      </c>
      <c r="AH633">
        <v>1190867198487.3186</v>
      </c>
      <c r="AI633">
        <v>1125436104018.3716</v>
      </c>
      <c r="AJ633">
        <v>1145744066759.5757</v>
      </c>
      <c r="AK633">
        <v>1150683143964.4956</v>
      </c>
    </row>
    <row r="634" spans="1:37" hidden="1">
      <c r="A634" t="s">
        <v>4149</v>
      </c>
      <c r="B634" t="s">
        <v>1454</v>
      </c>
      <c r="C634" t="s">
        <v>4893</v>
      </c>
      <c r="D634" t="s">
        <v>4894</v>
      </c>
      <c r="E634" t="str">
        <f t="shared" si="9"/>
        <v>ITA.NY.GDP.MKTP.CD</v>
      </c>
      <c r="F634">
        <v>459830080798.10083</v>
      </c>
      <c r="G634">
        <v>414976039558.84863</v>
      </c>
      <c r="H634">
        <v>411671084979.24121</v>
      </c>
      <c r="I634">
        <v>426864993168.02655</v>
      </c>
      <c r="J634">
        <v>421898527725.3692</v>
      </c>
      <c r="K634">
        <v>435705088167.52869</v>
      </c>
      <c r="L634">
        <v>617003094712.30029</v>
      </c>
      <c r="M634">
        <v>776293080273.37915</v>
      </c>
      <c r="N634">
        <v>859052483314.48975</v>
      </c>
      <c r="O634">
        <v>894751916820.49109</v>
      </c>
      <c r="P634">
        <v>1133406604143.5034</v>
      </c>
      <c r="Q634">
        <v>1195264703187.1389</v>
      </c>
      <c r="R634">
        <v>1271956871335.4282</v>
      </c>
      <c r="S634">
        <v>1026071880521.7178</v>
      </c>
      <c r="T634">
        <v>1059079564101.8252</v>
      </c>
      <c r="U634">
        <v>1131770110939.0229</v>
      </c>
      <c r="V634">
        <v>1266354134493.6628</v>
      </c>
      <c r="W634">
        <v>1198654411765.5752</v>
      </c>
      <c r="X634">
        <v>1224579873011.0403</v>
      </c>
      <c r="Y634">
        <v>1208180354708.0759</v>
      </c>
      <c r="Z634">
        <v>1104009462562.1892</v>
      </c>
      <c r="AA634">
        <v>1123702691037.1365</v>
      </c>
      <c r="AB634">
        <v>1225176959595.3323</v>
      </c>
      <c r="AC634">
        <v>1514503536381.4897</v>
      </c>
      <c r="AD634">
        <v>1735521503771.5818</v>
      </c>
      <c r="AE634">
        <v>1786275014006.616</v>
      </c>
      <c r="AF634">
        <v>1872982702430.3103</v>
      </c>
      <c r="AG634">
        <v>2127180496503.0562</v>
      </c>
      <c r="AH634">
        <v>2307311495086.2417</v>
      </c>
      <c r="AI634">
        <v>2111148008711.6218</v>
      </c>
      <c r="AJ634">
        <v>2043639726121.0525</v>
      </c>
      <c r="AK634">
        <v>2194750339252.7778</v>
      </c>
    </row>
    <row r="635" spans="1:37">
      <c r="A635" t="s">
        <v>4149</v>
      </c>
      <c r="B635" t="s">
        <v>1454</v>
      </c>
      <c r="C635" t="s">
        <v>4895</v>
      </c>
      <c r="D635" t="s">
        <v>4896</v>
      </c>
      <c r="E635" t="str">
        <f t="shared" si="9"/>
        <v>ITA.SL.TLF.TERT.ZS</v>
      </c>
      <c r="F635" t="s">
        <v>1768</v>
      </c>
      <c r="G635" t="s">
        <v>1768</v>
      </c>
      <c r="H635" t="s">
        <v>1768</v>
      </c>
      <c r="I635" t="s">
        <v>1768</v>
      </c>
      <c r="J635" t="s">
        <v>1768</v>
      </c>
      <c r="K635" t="s">
        <v>1768</v>
      </c>
      <c r="L635" t="s">
        <v>1768</v>
      </c>
      <c r="M635" t="s">
        <v>1768</v>
      </c>
      <c r="N635" t="s">
        <v>1768</v>
      </c>
      <c r="O635" t="s">
        <v>1768</v>
      </c>
      <c r="P635" t="s">
        <v>1768</v>
      </c>
      <c r="Q635" t="s">
        <v>1768</v>
      </c>
      <c r="R635">
        <v>8.1999998092651367</v>
      </c>
      <c r="S635">
        <v>8.3000001907348633</v>
      </c>
      <c r="T635">
        <v>8.6999998092651367</v>
      </c>
      <c r="U635">
        <v>9.1000003814697266</v>
      </c>
      <c r="V635">
        <v>9.6000003814697266</v>
      </c>
      <c r="W635">
        <v>10</v>
      </c>
      <c r="X635">
        <v>10.5</v>
      </c>
      <c r="Y635">
        <v>11.300000190734863</v>
      </c>
      <c r="Z635">
        <v>11.399999618530273</v>
      </c>
      <c r="AA635">
        <v>12.100000381469727</v>
      </c>
      <c r="AB635">
        <v>12.5</v>
      </c>
      <c r="AC635">
        <v>12.800000190734863</v>
      </c>
      <c r="AD635">
        <v>13.5</v>
      </c>
      <c r="AE635">
        <v>14.399999618530273</v>
      </c>
      <c r="AF635">
        <v>15</v>
      </c>
      <c r="AG635">
        <v>15.699999809265137</v>
      </c>
      <c r="AH635">
        <v>16.600000381469727</v>
      </c>
      <c r="AI635">
        <v>16.799999237060547</v>
      </c>
      <c r="AJ635">
        <v>17</v>
      </c>
      <c r="AK635" t="s">
        <v>1768</v>
      </c>
    </row>
    <row r="636" spans="1:37" hidden="1">
      <c r="A636" t="s">
        <v>4149</v>
      </c>
      <c r="B636" t="s">
        <v>1454</v>
      </c>
      <c r="C636" t="s">
        <v>4897</v>
      </c>
      <c r="D636" t="s">
        <v>4898</v>
      </c>
      <c r="E636" t="str">
        <f t="shared" si="9"/>
        <v>ITA.SP.DYN.LE00.IN</v>
      </c>
      <c r="F636">
        <v>73.943170731707326</v>
      </c>
      <c r="G636">
        <v>74.353902439024395</v>
      </c>
      <c r="H636">
        <v>74.814634146341476</v>
      </c>
      <c r="I636">
        <v>74.640243902439025</v>
      </c>
      <c r="J636">
        <v>75.389512195121952</v>
      </c>
      <c r="K636">
        <v>75.495365853658541</v>
      </c>
      <c r="L636">
        <v>75.810731707317089</v>
      </c>
      <c r="M636">
        <v>76.225121951219521</v>
      </c>
      <c r="N636">
        <v>76.405609756097576</v>
      </c>
      <c r="O636">
        <v>76.804878048780495</v>
      </c>
      <c r="P636">
        <v>76.859024390243917</v>
      </c>
      <c r="Q636">
        <v>76.878048780487802</v>
      </c>
      <c r="R636">
        <v>77.237804878048792</v>
      </c>
      <c r="S636">
        <v>77.510000000000005</v>
      </c>
      <c r="T636">
        <v>77.749756097560976</v>
      </c>
      <c r="U636">
        <v>78.014390243902454</v>
      </c>
      <c r="V636">
        <v>78.331951219512206</v>
      </c>
      <c r="W636">
        <v>78.628536585365865</v>
      </c>
      <c r="X636">
        <v>78.426829268292693</v>
      </c>
      <c r="Y636">
        <v>78.826829268292698</v>
      </c>
      <c r="Z636">
        <v>79.426829268292678</v>
      </c>
      <c r="AA636">
        <v>79.82926829268294</v>
      </c>
      <c r="AB636">
        <v>79.978048780487811</v>
      </c>
      <c r="AC636">
        <v>79.93170731707319</v>
      </c>
      <c r="AD636">
        <v>80.729268292682931</v>
      </c>
      <c r="AE636">
        <v>80.580487804878061</v>
      </c>
      <c r="AF636">
        <v>81.131707317073179</v>
      </c>
      <c r="AG636">
        <v>81.285365853658533</v>
      </c>
      <c r="AH636">
        <v>81.385365853658527</v>
      </c>
      <c r="AI636">
        <v>81.385365853658527</v>
      </c>
      <c r="AJ636">
        <v>81.736585365853671</v>
      </c>
      <c r="AK636" t="s">
        <v>1768</v>
      </c>
    </row>
    <row r="637" spans="1:37" hidden="1">
      <c r="A637" t="s">
        <v>4149</v>
      </c>
      <c r="B637" t="s">
        <v>1454</v>
      </c>
      <c r="C637" t="s">
        <v>1688</v>
      </c>
      <c r="D637" t="s">
        <v>1689</v>
      </c>
      <c r="E637" t="str">
        <f t="shared" si="9"/>
        <v>ITA.SP.POP.TOTL</v>
      </c>
      <c r="F637">
        <v>56433883</v>
      </c>
      <c r="G637">
        <v>56501675</v>
      </c>
      <c r="H637">
        <v>56543548</v>
      </c>
      <c r="I637">
        <v>56564074</v>
      </c>
      <c r="J637">
        <v>56576718</v>
      </c>
      <c r="K637">
        <v>56593071</v>
      </c>
      <c r="L637">
        <v>56596155</v>
      </c>
      <c r="M637">
        <v>56601931</v>
      </c>
      <c r="N637">
        <v>56629288</v>
      </c>
      <c r="O637">
        <v>56671781</v>
      </c>
      <c r="P637">
        <v>56719240</v>
      </c>
      <c r="Q637">
        <v>56758521</v>
      </c>
      <c r="R637">
        <v>56797087</v>
      </c>
      <c r="S637">
        <v>56831821</v>
      </c>
      <c r="T637">
        <v>56843400</v>
      </c>
      <c r="U637">
        <v>56844303</v>
      </c>
      <c r="V637">
        <v>56860281</v>
      </c>
      <c r="W637">
        <v>56890372</v>
      </c>
      <c r="X637">
        <v>56906744</v>
      </c>
      <c r="Y637">
        <v>56916317</v>
      </c>
      <c r="Z637">
        <v>56942108</v>
      </c>
      <c r="AA637">
        <v>56977217</v>
      </c>
      <c r="AB637">
        <v>57157406</v>
      </c>
      <c r="AC637">
        <v>57604658</v>
      </c>
      <c r="AD637">
        <v>58175310</v>
      </c>
      <c r="AE637">
        <v>58607043</v>
      </c>
      <c r="AF637">
        <v>58941499</v>
      </c>
      <c r="AG637">
        <v>59375289</v>
      </c>
      <c r="AH637">
        <v>59832179</v>
      </c>
      <c r="AI637">
        <v>60192698</v>
      </c>
      <c r="AJ637">
        <v>60483385</v>
      </c>
      <c r="AK637">
        <v>60770000</v>
      </c>
    </row>
    <row r="638" spans="1:37" hidden="1">
      <c r="A638" t="s">
        <v>4261</v>
      </c>
      <c r="B638" t="s">
        <v>1455</v>
      </c>
      <c r="C638" t="s">
        <v>4889</v>
      </c>
      <c r="D638" t="s">
        <v>4890</v>
      </c>
      <c r="E638" t="str">
        <f t="shared" si="9"/>
        <v>JAM.NY.GDP.DEFL.ZS</v>
      </c>
      <c r="F638">
        <v>1.467976651774241</v>
      </c>
      <c r="G638">
        <v>1.5901760416876489</v>
      </c>
      <c r="H638">
        <v>1.7223958135262434</v>
      </c>
      <c r="I638">
        <v>2.0145244449968636</v>
      </c>
      <c r="J638">
        <v>2.7381254240397368</v>
      </c>
      <c r="K638">
        <v>3.5192810101592276</v>
      </c>
      <c r="L638">
        <v>4.4645993639117147</v>
      </c>
      <c r="M638">
        <v>4.9477848718664816</v>
      </c>
      <c r="N638">
        <v>5.5442688642749163</v>
      </c>
      <c r="O638">
        <v>6.2300517566552545</v>
      </c>
      <c r="P638">
        <v>7.7948604469459744</v>
      </c>
      <c r="Q638">
        <v>11.212305582284223</v>
      </c>
      <c r="R638">
        <v>17.943695519637224</v>
      </c>
      <c r="S638">
        <v>24.652744177733076</v>
      </c>
      <c r="T638">
        <v>32.556856162554674</v>
      </c>
      <c r="U638">
        <v>39.775189409805776</v>
      </c>
      <c r="V638">
        <v>47.225818820372233</v>
      </c>
      <c r="W638">
        <v>52.161516886595003</v>
      </c>
      <c r="X638">
        <v>64.504377686926532</v>
      </c>
      <c r="Y638">
        <v>68.883748755256917</v>
      </c>
      <c r="Z638">
        <v>76.182350307465356</v>
      </c>
      <c r="AA638">
        <v>81.833752650983868</v>
      </c>
      <c r="AB638">
        <v>90.674742683428292</v>
      </c>
      <c r="AC638">
        <v>100</v>
      </c>
      <c r="AD638">
        <v>112.71595226514191</v>
      </c>
      <c r="AE638">
        <v>128.43396228706737</v>
      </c>
      <c r="AF638">
        <v>142.055999695948</v>
      </c>
      <c r="AG638">
        <v>159.92107199668249</v>
      </c>
      <c r="AH638">
        <v>180.48887173455003</v>
      </c>
      <c r="AI638">
        <v>200.1458749141872</v>
      </c>
      <c r="AJ638">
        <v>217.19287585606341</v>
      </c>
      <c r="AK638">
        <v>232.91673219600204</v>
      </c>
    </row>
    <row r="639" spans="1:37" hidden="1">
      <c r="A639" t="s">
        <v>4261</v>
      </c>
      <c r="B639" t="s">
        <v>1455</v>
      </c>
      <c r="C639" t="s">
        <v>4891</v>
      </c>
      <c r="D639" t="s">
        <v>4892</v>
      </c>
      <c r="E639" t="str">
        <f t="shared" si="9"/>
        <v>JAM.NY.GDP.MKTP.KD</v>
      </c>
      <c r="F639">
        <v>5800931098.2413349</v>
      </c>
      <c r="G639">
        <v>5954043656.6544733</v>
      </c>
      <c r="H639">
        <v>6077246611.9557323</v>
      </c>
      <c r="I639">
        <v>6193266013.7997046</v>
      </c>
      <c r="J639">
        <v>6097744435.4819231</v>
      </c>
      <c r="K639">
        <v>5918249060.7568045</v>
      </c>
      <c r="L639">
        <v>6029665318.7905188</v>
      </c>
      <c r="M639">
        <v>6503015441.6190691</v>
      </c>
      <c r="N639">
        <v>6761464914.4455986</v>
      </c>
      <c r="O639">
        <v>7246485371.6216536</v>
      </c>
      <c r="P639">
        <v>7550876534.5539141</v>
      </c>
      <c r="Q639">
        <v>7916205968.3877535</v>
      </c>
      <c r="R639">
        <v>8071010740.7550716</v>
      </c>
      <c r="S639">
        <v>8831066100.5733948</v>
      </c>
      <c r="T639">
        <v>8953234168.6283493</v>
      </c>
      <c r="U639">
        <v>9163631326.0441895</v>
      </c>
      <c r="V639">
        <v>9153209417.2802906</v>
      </c>
      <c r="W639">
        <v>9048820736.8748741</v>
      </c>
      <c r="X639">
        <v>8837571171.9101524</v>
      </c>
      <c r="Y639">
        <v>8930160095.9468327</v>
      </c>
      <c r="Z639">
        <v>9008629729.4103069</v>
      </c>
      <c r="AA639">
        <v>9129789453.1951218</v>
      </c>
      <c r="AB639">
        <v>9218385750.0604992</v>
      </c>
      <c r="AC639">
        <v>9682307282.0346451</v>
      </c>
      <c r="AD639">
        <v>9817160112.1019688</v>
      </c>
      <c r="AE639">
        <v>9918240838.0851135</v>
      </c>
      <c r="AF639">
        <v>10235624544.903837</v>
      </c>
      <c r="AG639">
        <v>10297038292.17326</v>
      </c>
      <c r="AH639">
        <v>10121988641.206316</v>
      </c>
      <c r="AI639">
        <v>9858816936.5349503</v>
      </c>
      <c r="AJ639">
        <v>9799664034.915741</v>
      </c>
      <c r="AK639">
        <v>9927059667.3696442</v>
      </c>
    </row>
    <row r="640" spans="1:37" hidden="1">
      <c r="A640" t="s">
        <v>4261</v>
      </c>
      <c r="B640" t="s">
        <v>1455</v>
      </c>
      <c r="C640" t="s">
        <v>4893</v>
      </c>
      <c r="D640" t="s">
        <v>4894</v>
      </c>
      <c r="E640" t="str">
        <f t="shared" si="9"/>
        <v>JAM.NY.GDP.MKTP.CD</v>
      </c>
      <c r="F640">
        <v>2679379400.8361983</v>
      </c>
      <c r="G640">
        <v>2979027961.1214066</v>
      </c>
      <c r="H640">
        <v>3293496303.4411349</v>
      </c>
      <c r="I640">
        <v>3619262288.3812661</v>
      </c>
      <c r="J640">
        <v>2373564500.5645347</v>
      </c>
      <c r="K640">
        <v>2100239026.5344865</v>
      </c>
      <c r="L640">
        <v>2754549678.114573</v>
      </c>
      <c r="M640">
        <v>3287007232.3517065</v>
      </c>
      <c r="N640">
        <v>3828342820.4821739</v>
      </c>
      <c r="O640">
        <v>4404938028.3972034</v>
      </c>
      <c r="P640">
        <v>4592208211.5369911</v>
      </c>
      <c r="Q640">
        <v>4106205952.2397323</v>
      </c>
      <c r="R640">
        <v>3535452385.9840045</v>
      </c>
      <c r="S640">
        <v>4891215396.7868376</v>
      </c>
      <c r="T640">
        <v>4938132517.8094492</v>
      </c>
      <c r="U640">
        <v>5813471981.6399593</v>
      </c>
      <c r="V640">
        <v>6527302707.8541927</v>
      </c>
      <c r="W640">
        <v>7472532258.0162916</v>
      </c>
      <c r="X640">
        <v>8742153397.2567482</v>
      </c>
      <c r="Y640">
        <v>8830909008.2705231</v>
      </c>
      <c r="Z640">
        <v>9008629729.4103069</v>
      </c>
      <c r="AA640">
        <v>9104515930.2098389</v>
      </c>
      <c r="AB640">
        <v>9676893928.7883263</v>
      </c>
      <c r="AC640">
        <v>9398942821.3654079</v>
      </c>
      <c r="AD640">
        <v>10134991341.824415</v>
      </c>
      <c r="AE640">
        <v>11297468354.43038</v>
      </c>
      <c r="AF640">
        <v>12292609351.432882</v>
      </c>
      <c r="AG640">
        <v>13242467718.794834</v>
      </c>
      <c r="AH640">
        <v>13420707732.634338</v>
      </c>
      <c r="AI640">
        <v>12440944881.889763</v>
      </c>
      <c r="AJ640">
        <v>13872093023.255814</v>
      </c>
      <c r="AK640">
        <v>15069767441.860466</v>
      </c>
    </row>
    <row r="641" spans="1:37">
      <c r="A641" t="s">
        <v>4261</v>
      </c>
      <c r="B641" t="s">
        <v>1455</v>
      </c>
      <c r="C641" t="s">
        <v>4895</v>
      </c>
      <c r="D641" t="s">
        <v>4896</v>
      </c>
      <c r="E641" t="str">
        <f t="shared" si="9"/>
        <v>JAM.SL.TLF.TERT.ZS</v>
      </c>
      <c r="F641" t="s">
        <v>1768</v>
      </c>
      <c r="G641" t="s">
        <v>1768</v>
      </c>
      <c r="H641" t="s">
        <v>1768</v>
      </c>
      <c r="I641" t="s">
        <v>1768</v>
      </c>
      <c r="J641" t="s">
        <v>1768</v>
      </c>
      <c r="K641" t="s">
        <v>1768</v>
      </c>
      <c r="L641" t="s">
        <v>1768</v>
      </c>
      <c r="M641" t="s">
        <v>1768</v>
      </c>
      <c r="N641" t="s">
        <v>1768</v>
      </c>
      <c r="O641" t="s">
        <v>1768</v>
      </c>
      <c r="P641" t="s">
        <v>1768</v>
      </c>
      <c r="Q641" t="s">
        <v>1768</v>
      </c>
      <c r="R641" t="s">
        <v>1768</v>
      </c>
      <c r="S641" t="s">
        <v>1768</v>
      </c>
      <c r="T641" t="s">
        <v>1768</v>
      </c>
      <c r="U641" t="s">
        <v>1768</v>
      </c>
      <c r="V641" t="s">
        <v>1768</v>
      </c>
      <c r="W641" t="s">
        <v>1768</v>
      </c>
      <c r="X641" t="s">
        <v>1768</v>
      </c>
      <c r="Y641" t="s">
        <v>1768</v>
      </c>
      <c r="Z641" t="s">
        <v>1768</v>
      </c>
      <c r="AA641" t="s">
        <v>1768</v>
      </c>
      <c r="AB641" t="s">
        <v>1768</v>
      </c>
      <c r="AC641" t="s">
        <v>1768</v>
      </c>
      <c r="AD641" t="s">
        <v>1768</v>
      </c>
      <c r="AE641" t="s">
        <v>1768</v>
      </c>
      <c r="AF641" t="s">
        <v>1768</v>
      </c>
      <c r="AG641" t="s">
        <v>1768</v>
      </c>
      <c r="AH641" t="s">
        <v>1768</v>
      </c>
      <c r="AI641" t="s">
        <v>1768</v>
      </c>
      <c r="AJ641" t="s">
        <v>1768</v>
      </c>
      <c r="AK641" t="s">
        <v>1768</v>
      </c>
    </row>
    <row r="642" spans="1:37" hidden="1">
      <c r="A642" t="s">
        <v>4261</v>
      </c>
      <c r="B642" t="s">
        <v>1455</v>
      </c>
      <c r="C642" t="s">
        <v>4897</v>
      </c>
      <c r="D642" t="s">
        <v>4898</v>
      </c>
      <c r="E642" t="str">
        <f t="shared" si="9"/>
        <v>JAM.SP.DYN.LE00.IN</v>
      </c>
      <c r="F642">
        <v>70.485536585365864</v>
      </c>
      <c r="G642">
        <v>70.688341463414645</v>
      </c>
      <c r="H642">
        <v>70.853999999999999</v>
      </c>
      <c r="I642">
        <v>70.973414634146337</v>
      </c>
      <c r="J642">
        <v>71.04256097560976</v>
      </c>
      <c r="K642">
        <v>71.059365853658548</v>
      </c>
      <c r="L642">
        <v>71.026317073170731</v>
      </c>
      <c r="M642">
        <v>70.956439024390249</v>
      </c>
      <c r="N642">
        <v>70.862804878048792</v>
      </c>
      <c r="O642">
        <v>70.755512195121952</v>
      </c>
      <c r="P642">
        <v>70.645634146341479</v>
      </c>
      <c r="Q642">
        <v>70.538804878048794</v>
      </c>
      <c r="R642">
        <v>70.441585365853683</v>
      </c>
      <c r="S642">
        <v>70.359097560975627</v>
      </c>
      <c r="T642">
        <v>70.298390243902446</v>
      </c>
      <c r="U642">
        <v>70.263463414634145</v>
      </c>
      <c r="V642">
        <v>70.255268292682942</v>
      </c>
      <c r="W642">
        <v>70.271292682926841</v>
      </c>
      <c r="X642">
        <v>70.310951219512205</v>
      </c>
      <c r="Y642">
        <v>70.376268292682923</v>
      </c>
      <c r="Z642">
        <v>70.472292682926835</v>
      </c>
      <c r="AA642">
        <v>70.605609756097564</v>
      </c>
      <c r="AB642">
        <v>70.77624390243902</v>
      </c>
      <c r="AC642">
        <v>70.982195121951236</v>
      </c>
      <c r="AD642">
        <v>71.218439024390236</v>
      </c>
      <c r="AE642">
        <v>71.479414634146352</v>
      </c>
      <c r="AF642">
        <v>71.756073170731696</v>
      </c>
      <c r="AG642">
        <v>72.040804878048789</v>
      </c>
      <c r="AH642">
        <v>72.323024390243916</v>
      </c>
      <c r="AI642">
        <v>72.594658536585371</v>
      </c>
      <c r="AJ642">
        <v>72.84712195121952</v>
      </c>
      <c r="AK642" t="s">
        <v>1768</v>
      </c>
    </row>
    <row r="643" spans="1:37" hidden="1">
      <c r="A643" t="s">
        <v>4261</v>
      </c>
      <c r="B643" t="s">
        <v>1455</v>
      </c>
      <c r="C643" t="s">
        <v>1688</v>
      </c>
      <c r="D643" t="s">
        <v>1689</v>
      </c>
      <c r="E643" t="str">
        <f t="shared" ref="E643:E706" si="10">CONCATENATE(B643,".",D643)</f>
        <v>JAM.SP.POP.TOTL</v>
      </c>
      <c r="F643">
        <v>2133000</v>
      </c>
      <c r="G643">
        <v>2162300</v>
      </c>
      <c r="H643">
        <v>2200100</v>
      </c>
      <c r="I643">
        <v>2240800</v>
      </c>
      <c r="J643">
        <v>2279900</v>
      </c>
      <c r="K643">
        <v>2311100</v>
      </c>
      <c r="L643">
        <v>2335800</v>
      </c>
      <c r="M643">
        <v>2350600</v>
      </c>
      <c r="N643">
        <v>2356400</v>
      </c>
      <c r="O643">
        <v>2374900</v>
      </c>
      <c r="P643">
        <v>2390000</v>
      </c>
      <c r="Q643">
        <v>2406041.9876587004</v>
      </c>
      <c r="R643">
        <v>2423043.6084855096</v>
      </c>
      <c r="S643">
        <v>2441023.6456724363</v>
      </c>
      <c r="T643">
        <v>2460002.0546561908</v>
      </c>
      <c r="U643">
        <v>2480000</v>
      </c>
      <c r="V643">
        <v>2509923.4251267505</v>
      </c>
      <c r="W643">
        <v>2534068.6750757173</v>
      </c>
      <c r="X643">
        <v>2556780.0511580971</v>
      </c>
      <c r="Y643">
        <v>2574289.3640770069</v>
      </c>
      <c r="Z643">
        <v>2589388.5513765598</v>
      </c>
      <c r="AA643">
        <v>2604788.619062975</v>
      </c>
      <c r="AB643">
        <v>2617495.224446455</v>
      </c>
      <c r="AC643">
        <v>2625700</v>
      </c>
      <c r="AD643">
        <v>2638100</v>
      </c>
      <c r="AE643">
        <v>2650400</v>
      </c>
      <c r="AF643">
        <v>2663100</v>
      </c>
      <c r="AG643">
        <v>2675800</v>
      </c>
      <c r="AH643">
        <v>2687200</v>
      </c>
      <c r="AI643">
        <v>2695600</v>
      </c>
      <c r="AJ643">
        <v>2702300</v>
      </c>
      <c r="AK643">
        <v>2709300</v>
      </c>
    </row>
    <row r="644" spans="1:37" hidden="1">
      <c r="A644" t="s">
        <v>4002</v>
      </c>
      <c r="B644" t="s">
        <v>1456</v>
      </c>
      <c r="C644" t="s">
        <v>4889</v>
      </c>
      <c r="D644" t="s">
        <v>4890</v>
      </c>
      <c r="E644" t="str">
        <f t="shared" si="10"/>
        <v>JPN.NY.GDP.DEFL.ZS</v>
      </c>
      <c r="F644">
        <v>91.342627972753178</v>
      </c>
      <c r="G644">
        <v>94.26237579556053</v>
      </c>
      <c r="H644">
        <v>95.730412671821412</v>
      </c>
      <c r="I644">
        <v>96.605659603893017</v>
      </c>
      <c r="J644">
        <v>98.289991766242963</v>
      </c>
      <c r="K644">
        <v>99.278043031837143</v>
      </c>
      <c r="L644">
        <v>101.04195487671839</v>
      </c>
      <c r="M644">
        <v>100.93436236942139</v>
      </c>
      <c r="N644">
        <v>101.26982658208723</v>
      </c>
      <c r="O644">
        <v>103.52468614093659</v>
      </c>
      <c r="P644">
        <v>105.869102972674</v>
      </c>
      <c r="Q644">
        <v>108.62777095024938</v>
      </c>
      <c r="R644">
        <v>110.35296890001756</v>
      </c>
      <c r="S644">
        <v>110.83565703563782</v>
      </c>
      <c r="T644">
        <v>110.96316296449722</v>
      </c>
      <c r="U644">
        <v>110.15833111090161</v>
      </c>
      <c r="V644">
        <v>109.54486078508452</v>
      </c>
      <c r="W644">
        <v>110.19671734185812</v>
      </c>
      <c r="X644">
        <v>110.13669594827043</v>
      </c>
      <c r="Y644">
        <v>108.73388511179476</v>
      </c>
      <c r="Z644">
        <v>107.37732322965235</v>
      </c>
      <c r="AA644">
        <v>106.09108512465247</v>
      </c>
      <c r="AB644">
        <v>104.44638367838294</v>
      </c>
      <c r="AC644">
        <v>102.65538301005168</v>
      </c>
      <c r="AD644">
        <v>101.26700401723254</v>
      </c>
      <c r="AE644">
        <v>100</v>
      </c>
      <c r="AF644">
        <v>98.878567812454406</v>
      </c>
      <c r="AG644">
        <v>97.958265064569815</v>
      </c>
      <c r="AH644">
        <v>96.718895723491215</v>
      </c>
      <c r="AI644">
        <v>96.235027141406334</v>
      </c>
      <c r="AJ644">
        <v>94.228111965459959</v>
      </c>
      <c r="AK644">
        <v>92.230261084179418</v>
      </c>
    </row>
    <row r="645" spans="1:37" hidden="1">
      <c r="A645" t="s">
        <v>4002</v>
      </c>
      <c r="B645" t="s">
        <v>1456</v>
      </c>
      <c r="C645" t="s">
        <v>4891</v>
      </c>
      <c r="D645" t="s">
        <v>4892</v>
      </c>
      <c r="E645" t="str">
        <f t="shared" si="10"/>
        <v>JPN.NY.GDP.MKTP.KD</v>
      </c>
      <c r="F645">
        <v>2688523162544.7549</v>
      </c>
      <c r="G645">
        <v>2800818579766.3457</v>
      </c>
      <c r="H645">
        <v>2895391252300.4429</v>
      </c>
      <c r="I645">
        <v>2984011593641.0884</v>
      </c>
      <c r="J645">
        <v>3117214857804.105</v>
      </c>
      <c r="K645">
        <v>3314639199737.1455</v>
      </c>
      <c r="L645">
        <v>3408479175848.9233</v>
      </c>
      <c r="M645">
        <v>3548479971981.5918</v>
      </c>
      <c r="N645">
        <v>3802078966845.4756</v>
      </c>
      <c r="O645">
        <v>4006256406255.4585</v>
      </c>
      <c r="P645">
        <v>4229500970111.0508</v>
      </c>
      <c r="Q645">
        <v>4370103995432.1294</v>
      </c>
      <c r="R645">
        <v>4405896452016.1416</v>
      </c>
      <c r="S645">
        <v>4413433298311.2822</v>
      </c>
      <c r="T645">
        <v>4451546748078.2559</v>
      </c>
      <c r="U645">
        <v>4538011073532.0713</v>
      </c>
      <c r="V645">
        <v>4656455641600.4414</v>
      </c>
      <c r="W645">
        <v>4730755379021.6963</v>
      </c>
      <c r="X645">
        <v>4635991355123.1904</v>
      </c>
      <c r="Y645">
        <v>4626750094249.9004</v>
      </c>
      <c r="Z645">
        <v>4731198760271.1445</v>
      </c>
      <c r="AA645">
        <v>4748016360516.9941</v>
      </c>
      <c r="AB645">
        <v>4761764168336.9033</v>
      </c>
      <c r="AC645">
        <v>4842005214500.7393</v>
      </c>
      <c r="AD645">
        <v>4956311889695.0654</v>
      </c>
      <c r="AE645">
        <v>5020879159600.3838</v>
      </c>
      <c r="AF645">
        <v>5105877836025.1318</v>
      </c>
      <c r="AG645">
        <v>5217808186994.8994</v>
      </c>
      <c r="AH645">
        <v>5163457616711.6436</v>
      </c>
      <c r="AI645">
        <v>4878074528233.7842</v>
      </c>
      <c r="AJ645">
        <v>5094422657991.6807</v>
      </c>
      <c r="AK645">
        <v>5058761701478.4111</v>
      </c>
    </row>
    <row r="646" spans="1:37" hidden="1">
      <c r="A646" t="s">
        <v>4002</v>
      </c>
      <c r="B646" t="s">
        <v>1456</v>
      </c>
      <c r="C646" t="s">
        <v>4893</v>
      </c>
      <c r="D646" t="s">
        <v>4894</v>
      </c>
      <c r="E646" t="str">
        <f t="shared" si="10"/>
        <v>JPN.NY.GDP.MKTP.CD</v>
      </c>
      <c r="F646">
        <v>1086988088500.9832</v>
      </c>
      <c r="G646">
        <v>1201465862931.9839</v>
      </c>
      <c r="H646">
        <v>1116840773461.8445</v>
      </c>
      <c r="I646">
        <v>1218106450431.8389</v>
      </c>
      <c r="J646">
        <v>1294608503864.8093</v>
      </c>
      <c r="K646">
        <v>1384532251034.5762</v>
      </c>
      <c r="L646">
        <v>2051061226984.4875</v>
      </c>
      <c r="M646">
        <v>2485236197212.3848</v>
      </c>
      <c r="N646">
        <v>3015393553892.3955</v>
      </c>
      <c r="O646">
        <v>3017052046398.0684</v>
      </c>
      <c r="P646">
        <v>3103698099973.5449</v>
      </c>
      <c r="Q646">
        <v>3536800942895.4692</v>
      </c>
      <c r="R646">
        <v>3852794371593.9463</v>
      </c>
      <c r="S646">
        <v>4414962786901.4609</v>
      </c>
      <c r="T646">
        <v>4850348016491.8916</v>
      </c>
      <c r="U646">
        <v>5333925511058.9453</v>
      </c>
      <c r="V646">
        <v>4706187126019.6123</v>
      </c>
      <c r="W646">
        <v>4324278106865.8882</v>
      </c>
      <c r="X646">
        <v>3914574887342.2236</v>
      </c>
      <c r="Y646">
        <v>4432599282922.5293</v>
      </c>
      <c r="Z646">
        <v>4731198760271.1445</v>
      </c>
      <c r="AA646">
        <v>4159859918093.5566</v>
      </c>
      <c r="AB646">
        <v>3980819536159.7598</v>
      </c>
      <c r="AC646">
        <v>4302939184963.7939</v>
      </c>
      <c r="AD646">
        <v>4655803055650.5508</v>
      </c>
      <c r="AE646">
        <v>4571875737175.416</v>
      </c>
      <c r="AF646">
        <v>4356761451087.2832</v>
      </c>
      <c r="AG646">
        <v>4356329296669.3276</v>
      </c>
      <c r="AH646">
        <v>4849208099923.5674</v>
      </c>
      <c r="AI646">
        <v>5035141567658.8994</v>
      </c>
      <c r="AJ646">
        <v>5488416495784.917</v>
      </c>
      <c r="AK646">
        <v>5867154491918.3057</v>
      </c>
    </row>
    <row r="647" spans="1:37">
      <c r="A647" t="s">
        <v>4002</v>
      </c>
      <c r="B647" t="s">
        <v>1456</v>
      </c>
      <c r="C647" t="s">
        <v>4895</v>
      </c>
      <c r="D647" t="s">
        <v>4896</v>
      </c>
      <c r="E647" t="str">
        <f t="shared" si="10"/>
        <v>JPN.SL.TLF.TERT.ZS</v>
      </c>
      <c r="F647" t="s">
        <v>1768</v>
      </c>
      <c r="G647" t="s">
        <v>1768</v>
      </c>
      <c r="H647" t="s">
        <v>1768</v>
      </c>
      <c r="I647" t="s">
        <v>1768</v>
      </c>
      <c r="J647" t="s">
        <v>1768</v>
      </c>
      <c r="K647" t="s">
        <v>1768</v>
      </c>
      <c r="L647" t="s">
        <v>1768</v>
      </c>
      <c r="M647" t="s">
        <v>1768</v>
      </c>
      <c r="N647" t="s">
        <v>1768</v>
      </c>
      <c r="O647" t="s">
        <v>1768</v>
      </c>
      <c r="P647">
        <v>21.200000762939453</v>
      </c>
      <c r="Q647" t="s">
        <v>1768</v>
      </c>
      <c r="R647" t="s">
        <v>1768</v>
      </c>
      <c r="S647" t="s">
        <v>1768</v>
      </c>
      <c r="T647" t="s">
        <v>1768</v>
      </c>
      <c r="U647" t="s">
        <v>1768</v>
      </c>
      <c r="V647">
        <v>30.600000381469727</v>
      </c>
      <c r="W647">
        <v>30.899999618530273</v>
      </c>
      <c r="X647">
        <v>32.099998474121094</v>
      </c>
      <c r="Y647">
        <v>33.400001525878906</v>
      </c>
      <c r="Z647">
        <v>35</v>
      </c>
      <c r="AA647">
        <v>35.5</v>
      </c>
      <c r="AB647">
        <v>36.599998474121094</v>
      </c>
      <c r="AC647">
        <v>37.200000762939453</v>
      </c>
      <c r="AD647" t="s">
        <v>1768</v>
      </c>
      <c r="AE647">
        <v>39.5</v>
      </c>
      <c r="AF647">
        <v>38.200000762939453</v>
      </c>
      <c r="AG647">
        <v>39.900001525878906</v>
      </c>
      <c r="AH647">
        <v>41.400001525878906</v>
      </c>
      <c r="AI647" t="s">
        <v>1768</v>
      </c>
      <c r="AJ647" t="s">
        <v>1768</v>
      </c>
      <c r="AK647" t="s">
        <v>1768</v>
      </c>
    </row>
    <row r="648" spans="1:37" hidden="1">
      <c r="A648" t="s">
        <v>4002</v>
      </c>
      <c r="B648" t="s">
        <v>1456</v>
      </c>
      <c r="C648" t="s">
        <v>4897</v>
      </c>
      <c r="D648" t="s">
        <v>4898</v>
      </c>
      <c r="E648" t="str">
        <f t="shared" si="10"/>
        <v>JPN.SP.DYN.LE00.IN</v>
      </c>
      <c r="F648">
        <v>76.091707317073173</v>
      </c>
      <c r="G648">
        <v>76.41439024390246</v>
      </c>
      <c r="H648">
        <v>76.922926829268306</v>
      </c>
      <c r="I648">
        <v>76.961463414634167</v>
      </c>
      <c r="J648">
        <v>77.365365853658531</v>
      </c>
      <c r="K648">
        <v>77.65048780487804</v>
      </c>
      <c r="L648">
        <v>78.064634146341476</v>
      </c>
      <c r="M648">
        <v>78.483658536585381</v>
      </c>
      <c r="N648">
        <v>78.399268292682933</v>
      </c>
      <c r="O648">
        <v>78.818048780487814</v>
      </c>
      <c r="P648">
        <v>78.836829268292689</v>
      </c>
      <c r="Q648">
        <v>79.100731707317081</v>
      </c>
      <c r="R648">
        <v>79.153902439024392</v>
      </c>
      <c r="S648">
        <v>79.293658536585369</v>
      </c>
      <c r="T648">
        <v>79.687073170731708</v>
      </c>
      <c r="U648">
        <v>79.536341463414658</v>
      </c>
      <c r="V648">
        <v>80.200243902439041</v>
      </c>
      <c r="W648">
        <v>80.424146341463413</v>
      </c>
      <c r="X648">
        <v>80.501463414634159</v>
      </c>
      <c r="Y648">
        <v>80.570731707317094</v>
      </c>
      <c r="Z648">
        <v>81.076097560975626</v>
      </c>
      <c r="AA648">
        <v>81.417073170731712</v>
      </c>
      <c r="AB648">
        <v>81.563414634146341</v>
      </c>
      <c r="AC648">
        <v>81.760000000000005</v>
      </c>
      <c r="AD648">
        <v>82.03024390243904</v>
      </c>
      <c r="AE648">
        <v>81.925121951219523</v>
      </c>
      <c r="AF648">
        <v>82.321951219512201</v>
      </c>
      <c r="AG648">
        <v>82.507073170731715</v>
      </c>
      <c r="AH648">
        <v>82.587560975609776</v>
      </c>
      <c r="AI648">
        <v>82.931463414634152</v>
      </c>
      <c r="AJ648">
        <v>82.932682926829273</v>
      </c>
      <c r="AK648" t="s">
        <v>1768</v>
      </c>
    </row>
    <row r="649" spans="1:37" hidden="1">
      <c r="A649" t="s">
        <v>4002</v>
      </c>
      <c r="B649" t="s">
        <v>1456</v>
      </c>
      <c r="C649" t="s">
        <v>1688</v>
      </c>
      <c r="D649" t="s">
        <v>1689</v>
      </c>
      <c r="E649" t="str">
        <f t="shared" si="10"/>
        <v>JPN.SP.POP.TOTL</v>
      </c>
      <c r="F649">
        <v>116782000</v>
      </c>
      <c r="G649">
        <v>117648000</v>
      </c>
      <c r="H649">
        <v>118449000</v>
      </c>
      <c r="I649">
        <v>119259000</v>
      </c>
      <c r="J649">
        <v>120018000</v>
      </c>
      <c r="K649">
        <v>120754000</v>
      </c>
      <c r="L649">
        <v>121492000</v>
      </c>
      <c r="M649">
        <v>122091000</v>
      </c>
      <c r="N649">
        <v>122613000</v>
      </c>
      <c r="O649">
        <v>123116000</v>
      </c>
      <c r="P649">
        <v>123537000</v>
      </c>
      <c r="Q649">
        <v>123921000</v>
      </c>
      <c r="R649">
        <v>124229000</v>
      </c>
      <c r="S649">
        <v>124536000</v>
      </c>
      <c r="T649">
        <v>124961000</v>
      </c>
      <c r="U649">
        <v>125439000</v>
      </c>
      <c r="V649">
        <v>125761000</v>
      </c>
      <c r="W649">
        <v>126091000</v>
      </c>
      <c r="X649">
        <v>126410000</v>
      </c>
      <c r="Y649">
        <v>126650000</v>
      </c>
      <c r="Z649">
        <v>126870000</v>
      </c>
      <c r="AA649">
        <v>127149000</v>
      </c>
      <c r="AB649">
        <v>127445000</v>
      </c>
      <c r="AC649">
        <v>127718000</v>
      </c>
      <c r="AD649">
        <v>127761000</v>
      </c>
      <c r="AE649">
        <v>127773000</v>
      </c>
      <c r="AF649">
        <v>127756000</v>
      </c>
      <c r="AG649">
        <v>127770750</v>
      </c>
      <c r="AH649">
        <v>127704040</v>
      </c>
      <c r="AI649">
        <v>127557958</v>
      </c>
      <c r="AJ649">
        <v>127450459</v>
      </c>
      <c r="AK649">
        <v>127817277</v>
      </c>
    </row>
    <row r="650" spans="1:37" hidden="1">
      <c r="A650" t="s">
        <v>4003</v>
      </c>
      <c r="B650" t="s">
        <v>1457</v>
      </c>
      <c r="C650" t="s">
        <v>4889</v>
      </c>
      <c r="D650" t="s">
        <v>4890</v>
      </c>
      <c r="E650" t="str">
        <f t="shared" si="10"/>
        <v>JOR.NY.GDP.DEFL.ZS</v>
      </c>
      <c r="F650">
        <v>43.760159228871629</v>
      </c>
      <c r="G650">
        <v>52.025840571483073</v>
      </c>
      <c r="H650">
        <v>56.091203046556338</v>
      </c>
      <c r="I650">
        <v>59.121863925500719</v>
      </c>
      <c r="J650">
        <v>58.963801004374915</v>
      </c>
      <c r="K650">
        <v>58.109929626638781</v>
      </c>
      <c r="L650">
        <v>58.155624099262539</v>
      </c>
      <c r="M650">
        <v>57.694578814742378</v>
      </c>
      <c r="N650">
        <v>60.268458135190237</v>
      </c>
      <c r="O650">
        <v>72.948012313373127</v>
      </c>
      <c r="P650">
        <v>81.265579257211868</v>
      </c>
      <c r="Q650">
        <v>85.397189662866154</v>
      </c>
      <c r="R650">
        <v>91.002958347166256</v>
      </c>
      <c r="S650">
        <v>93.565492764762453</v>
      </c>
      <c r="T650">
        <v>100</v>
      </c>
      <c r="U650">
        <v>101.87853103274314</v>
      </c>
      <c r="V650">
        <v>103.98008505470737</v>
      </c>
      <c r="W650">
        <v>105.29317419205593</v>
      </c>
      <c r="X650">
        <v>111.60724961618133</v>
      </c>
      <c r="Y650">
        <v>111.1851653211815</v>
      </c>
      <c r="Z650">
        <v>110.74493353249262</v>
      </c>
      <c r="AA650">
        <v>111.62489666660562</v>
      </c>
      <c r="AB650">
        <v>112.61427000242004</v>
      </c>
      <c r="AC650">
        <v>115.01762524395937</v>
      </c>
      <c r="AD650">
        <v>118.55537069934019</v>
      </c>
      <c r="AE650">
        <v>120.96258723424017</v>
      </c>
      <c r="AF650">
        <v>133.82909420967795</v>
      </c>
      <c r="AG650">
        <v>140.58843763843424</v>
      </c>
      <c r="AH650">
        <v>168.52058577216272</v>
      </c>
      <c r="AI650">
        <v>173.2717885527498</v>
      </c>
      <c r="AJ650">
        <v>187.88906593162733</v>
      </c>
      <c r="AK650">
        <v>199.88676480339137</v>
      </c>
    </row>
    <row r="651" spans="1:37" hidden="1">
      <c r="A651" t="s">
        <v>4003</v>
      </c>
      <c r="B651" t="s">
        <v>1457</v>
      </c>
      <c r="C651" t="s">
        <v>4891</v>
      </c>
      <c r="D651" t="s">
        <v>4892</v>
      </c>
      <c r="E651" t="str">
        <f t="shared" si="10"/>
        <v>JOR.NY.GDP.MKTP.KD</v>
      </c>
      <c r="F651">
        <v>4212997005.4567223</v>
      </c>
      <c r="G651">
        <v>4411324538.511878</v>
      </c>
      <c r="H651">
        <v>4737101896.0876875</v>
      </c>
      <c r="I651">
        <v>4831388756.064744</v>
      </c>
      <c r="J651">
        <v>5248851956.7906532</v>
      </c>
      <c r="K651">
        <v>5430272880.4706068</v>
      </c>
      <c r="L651">
        <v>5811160746.604001</v>
      </c>
      <c r="M651">
        <v>5979428780.6191778</v>
      </c>
      <c r="N651">
        <v>5868683684.7497644</v>
      </c>
      <c r="O651">
        <v>5079221678.5156212</v>
      </c>
      <c r="P651">
        <v>5128680653.3699217</v>
      </c>
      <c r="Q651">
        <v>5222222627.5508833</v>
      </c>
      <c r="R651">
        <v>6196942168.7446022</v>
      </c>
      <c r="S651">
        <v>6483917244.0249557</v>
      </c>
      <c r="T651">
        <v>6807206798.6912317</v>
      </c>
      <c r="U651">
        <v>7228360644.4188957</v>
      </c>
      <c r="V651">
        <v>7379252157.2413902</v>
      </c>
      <c r="W651">
        <v>7623330035.046813</v>
      </c>
      <c r="X651">
        <v>7852971166.0605831</v>
      </c>
      <c r="Y651">
        <v>8119265586.45364</v>
      </c>
      <c r="Z651">
        <v>8463892909.2329693</v>
      </c>
      <c r="AA651">
        <v>8909880504.039875</v>
      </c>
      <c r="AB651">
        <v>9425387991.9638996</v>
      </c>
      <c r="AC651">
        <v>9819187755.0854778</v>
      </c>
      <c r="AD651">
        <v>10659607238.120125</v>
      </c>
      <c r="AE651">
        <v>11525306728.071552</v>
      </c>
      <c r="AF651">
        <v>12459768319.971767</v>
      </c>
      <c r="AG651">
        <v>13478443881.976086</v>
      </c>
      <c r="AH651">
        <v>14453260027.309921</v>
      </c>
      <c r="AI651">
        <v>15245796640.601675</v>
      </c>
      <c r="AJ651">
        <v>15597525669.924482</v>
      </c>
      <c r="AK651">
        <v>16001112166.186651</v>
      </c>
    </row>
    <row r="652" spans="1:37" hidden="1">
      <c r="A652" t="s">
        <v>4003</v>
      </c>
      <c r="B652" t="s">
        <v>1457</v>
      </c>
      <c r="C652" t="s">
        <v>4893</v>
      </c>
      <c r="D652" t="s">
        <v>4894</v>
      </c>
      <c r="E652" t="str">
        <f t="shared" si="10"/>
        <v>JOR.NY.GDP.MKTP.CD</v>
      </c>
      <c r="F652">
        <v>3961735336.0745153</v>
      </c>
      <c r="G652">
        <v>4446589777.6553793</v>
      </c>
      <c r="H652">
        <v>4825925127.3787766</v>
      </c>
      <c r="I652">
        <v>5036644917.4972944</v>
      </c>
      <c r="J652">
        <v>5153655079.1359425</v>
      </c>
      <c r="K652">
        <v>5119290465.6319294</v>
      </c>
      <c r="L652">
        <v>6182314853.4429054</v>
      </c>
      <c r="M652">
        <v>6525458031.8443298</v>
      </c>
      <c r="N652">
        <v>6049822064.0569391</v>
      </c>
      <c r="O652">
        <v>4128435576.8427501</v>
      </c>
      <c r="P652">
        <v>4020267827.0093055</v>
      </c>
      <c r="Q652">
        <v>4193336133.6885672</v>
      </c>
      <c r="R652">
        <v>5310833151.1913557</v>
      </c>
      <c r="S652">
        <v>5605775321.5437374</v>
      </c>
      <c r="T652">
        <v>6237267189.0044327</v>
      </c>
      <c r="U652">
        <v>6727454310.6462317</v>
      </c>
      <c r="V652">
        <v>6928490840.9483442</v>
      </c>
      <c r="W652">
        <v>7248048122.6800709</v>
      </c>
      <c r="X652">
        <v>7914118276.9491415</v>
      </c>
      <c r="Y652">
        <v>8151541084.4783974</v>
      </c>
      <c r="Z652">
        <v>8463892909.2329693</v>
      </c>
      <c r="AA652">
        <v>8980439920.0000019</v>
      </c>
      <c r="AB652">
        <v>9584232160</v>
      </c>
      <c r="AC652">
        <v>10197756160.000002</v>
      </c>
      <c r="AD652">
        <v>11411390546.854368</v>
      </c>
      <c r="AE652">
        <v>12588665467.812952</v>
      </c>
      <c r="AF652">
        <v>15056937190.133608</v>
      </c>
      <c r="AG652">
        <v>17110610000.125765</v>
      </c>
      <c r="AH652">
        <v>21971835255.55283</v>
      </c>
      <c r="AI652">
        <v>23820013058.61565</v>
      </c>
      <c r="AJ652">
        <v>26425379366.613235</v>
      </c>
      <c r="AK652">
        <v>28840197018.762817</v>
      </c>
    </row>
    <row r="653" spans="1:37">
      <c r="A653" t="s">
        <v>4003</v>
      </c>
      <c r="B653" t="s">
        <v>1457</v>
      </c>
      <c r="C653" t="s">
        <v>4895</v>
      </c>
      <c r="D653" t="s">
        <v>4896</v>
      </c>
      <c r="E653" t="str">
        <f t="shared" si="10"/>
        <v>JOR.SL.TLF.TERT.ZS</v>
      </c>
      <c r="F653" t="s">
        <v>1768</v>
      </c>
      <c r="G653" t="s">
        <v>1768</v>
      </c>
      <c r="H653" t="s">
        <v>1768</v>
      </c>
      <c r="I653" t="s">
        <v>1768</v>
      </c>
      <c r="J653" t="s">
        <v>1768</v>
      </c>
      <c r="K653" t="s">
        <v>1768</v>
      </c>
      <c r="L653" t="s">
        <v>1768</v>
      </c>
      <c r="M653" t="s">
        <v>1768</v>
      </c>
      <c r="N653" t="s">
        <v>1768</v>
      </c>
      <c r="O653" t="s">
        <v>1768</v>
      </c>
      <c r="P653" t="s">
        <v>1768</v>
      </c>
      <c r="Q653" t="s">
        <v>1768</v>
      </c>
      <c r="R653" t="s">
        <v>1768</v>
      </c>
      <c r="S653" t="s">
        <v>1768</v>
      </c>
      <c r="T653" t="s">
        <v>1768</v>
      </c>
      <c r="U653" t="s">
        <v>1768</v>
      </c>
      <c r="V653" t="s">
        <v>1768</v>
      </c>
      <c r="W653" t="s">
        <v>1768</v>
      </c>
      <c r="X653" t="s">
        <v>1768</v>
      </c>
      <c r="Y653" t="s">
        <v>1768</v>
      </c>
      <c r="Z653" t="s">
        <v>1768</v>
      </c>
      <c r="AA653" t="s">
        <v>1768</v>
      </c>
      <c r="AB653" t="s">
        <v>1768</v>
      </c>
      <c r="AC653" t="s">
        <v>1768</v>
      </c>
      <c r="AD653" t="s">
        <v>1768</v>
      </c>
      <c r="AE653" t="s">
        <v>1768</v>
      </c>
      <c r="AF653" t="s">
        <v>1768</v>
      </c>
      <c r="AG653" t="s">
        <v>1768</v>
      </c>
      <c r="AH653" t="s">
        <v>1768</v>
      </c>
      <c r="AI653" t="s">
        <v>1768</v>
      </c>
      <c r="AJ653" t="s">
        <v>1768</v>
      </c>
      <c r="AK653" t="s">
        <v>1768</v>
      </c>
    </row>
    <row r="654" spans="1:37" hidden="1">
      <c r="A654" t="s">
        <v>4003</v>
      </c>
      <c r="B654" t="s">
        <v>1457</v>
      </c>
      <c r="C654" t="s">
        <v>4897</v>
      </c>
      <c r="D654" t="s">
        <v>4898</v>
      </c>
      <c r="E654" t="str">
        <f t="shared" si="10"/>
        <v>JOR.SP.DYN.LE00.IN</v>
      </c>
      <c r="F654">
        <v>67.03678048780489</v>
      </c>
      <c r="G654">
        <v>67.482560975609758</v>
      </c>
      <c r="H654">
        <v>67.897512195121948</v>
      </c>
      <c r="I654">
        <v>68.287634146341475</v>
      </c>
      <c r="J654">
        <v>68.653390243902436</v>
      </c>
      <c r="K654">
        <v>68.99775609756098</v>
      </c>
      <c r="L654">
        <v>69.322170731707331</v>
      </c>
      <c r="M654">
        <v>69.627585365853676</v>
      </c>
      <c r="N654">
        <v>69.913951219512199</v>
      </c>
      <c r="O654">
        <v>70.183268292682925</v>
      </c>
      <c r="P654">
        <v>70.434512195121954</v>
      </c>
      <c r="Q654">
        <v>70.667219512195118</v>
      </c>
      <c r="R654">
        <v>70.880414634146348</v>
      </c>
      <c r="S654">
        <v>71.074121951219524</v>
      </c>
      <c r="T654">
        <v>71.250829268292691</v>
      </c>
      <c r="U654">
        <v>71.412487804878054</v>
      </c>
      <c r="V654">
        <v>71.561097560975625</v>
      </c>
      <c r="W654">
        <v>71.698609756097568</v>
      </c>
      <c r="X654">
        <v>71.829024390243916</v>
      </c>
      <c r="Y654">
        <v>71.953317073170737</v>
      </c>
      <c r="Z654">
        <v>72.075024390243911</v>
      </c>
      <c r="AA654">
        <v>72.192658536585384</v>
      </c>
      <c r="AB654">
        <v>72.307780487804891</v>
      </c>
      <c r="AC654">
        <v>72.420365853658538</v>
      </c>
      <c r="AD654">
        <v>72.53146341463416</v>
      </c>
      <c r="AE654">
        <v>72.645024390243918</v>
      </c>
      <c r="AF654">
        <v>72.763512195121976</v>
      </c>
      <c r="AG654">
        <v>72.886926829268305</v>
      </c>
      <c r="AH654">
        <v>73.016219512195121</v>
      </c>
      <c r="AI654">
        <v>73.150951219512208</v>
      </c>
      <c r="AJ654">
        <v>73.289658536585364</v>
      </c>
      <c r="AK654" t="s">
        <v>1768</v>
      </c>
    </row>
    <row r="655" spans="1:37" hidden="1">
      <c r="A655" t="s">
        <v>4003</v>
      </c>
      <c r="B655" t="s">
        <v>1457</v>
      </c>
      <c r="C655" t="s">
        <v>1688</v>
      </c>
      <c r="D655" t="s">
        <v>1689</v>
      </c>
      <c r="E655" t="str">
        <f t="shared" si="10"/>
        <v>JOR.SP.POP.TOTL</v>
      </c>
      <c r="F655">
        <v>2181000</v>
      </c>
      <c r="G655">
        <v>2267246.4</v>
      </c>
      <c r="H655">
        <v>2359755.2000000002</v>
      </c>
      <c r="I655">
        <v>2455896</v>
      </c>
      <c r="J655">
        <v>2551300.7999999998</v>
      </c>
      <c r="K655">
        <v>2644000</v>
      </c>
      <c r="L655">
        <v>2744000</v>
      </c>
      <c r="M655">
        <v>2846000</v>
      </c>
      <c r="N655">
        <v>2948000</v>
      </c>
      <c r="O655">
        <v>3056000</v>
      </c>
      <c r="P655">
        <v>3170000</v>
      </c>
      <c r="Q655">
        <v>3545000</v>
      </c>
      <c r="R655">
        <v>3733000</v>
      </c>
      <c r="S655">
        <v>3905930.6461351272</v>
      </c>
      <c r="T655">
        <v>4060839.7609576872</v>
      </c>
      <c r="U655">
        <v>4195000</v>
      </c>
      <c r="V655">
        <v>4325045</v>
      </c>
      <c r="W655">
        <v>4459121.3950000005</v>
      </c>
      <c r="X655">
        <v>4597400</v>
      </c>
      <c r="Y655">
        <v>4680500</v>
      </c>
      <c r="Z655">
        <v>4797500</v>
      </c>
      <c r="AA655">
        <v>4917500</v>
      </c>
      <c r="AB655">
        <v>5038000</v>
      </c>
      <c r="AC655">
        <v>5164000</v>
      </c>
      <c r="AD655">
        <v>5290000</v>
      </c>
      <c r="AE655">
        <v>5411500</v>
      </c>
      <c r="AF655">
        <v>5537000</v>
      </c>
      <c r="AG655">
        <v>5662000</v>
      </c>
      <c r="AH655">
        <v>5787000</v>
      </c>
      <c r="AI655">
        <v>5915000</v>
      </c>
      <c r="AJ655">
        <v>6047000</v>
      </c>
      <c r="AK655">
        <v>6181000</v>
      </c>
    </row>
    <row r="656" spans="1:37" hidden="1">
      <c r="A656" t="s">
        <v>4036</v>
      </c>
      <c r="B656" t="s">
        <v>1458</v>
      </c>
      <c r="C656" t="s">
        <v>4889</v>
      </c>
      <c r="D656" t="s">
        <v>4890</v>
      </c>
      <c r="E656" t="str">
        <f t="shared" si="10"/>
        <v>KAZ.NY.GDP.DEFL.ZS</v>
      </c>
      <c r="F656" t="s">
        <v>1768</v>
      </c>
      <c r="G656" t="s">
        <v>1768</v>
      </c>
      <c r="H656" t="s">
        <v>1768</v>
      </c>
      <c r="I656" t="s">
        <v>1768</v>
      </c>
      <c r="J656" t="s">
        <v>1768</v>
      </c>
      <c r="K656" t="s">
        <v>1768</v>
      </c>
      <c r="L656" t="s">
        <v>1768</v>
      </c>
      <c r="M656" t="s">
        <v>1768</v>
      </c>
      <c r="N656" t="s">
        <v>1768</v>
      </c>
      <c r="O656" t="s">
        <v>1768</v>
      </c>
      <c r="P656">
        <v>2.4753212869225859E-3</v>
      </c>
      <c r="Q656">
        <v>4.8604541468971908E-3</v>
      </c>
      <c r="R656">
        <v>7.6416855060920288E-2</v>
      </c>
      <c r="S656">
        <v>1.0266311468277938</v>
      </c>
      <c r="T656">
        <v>16.905810396385871</v>
      </c>
      <c r="U656">
        <v>44.105344490346155</v>
      </c>
      <c r="V656">
        <v>61.26216081426864</v>
      </c>
      <c r="W656">
        <v>71.147257662576735</v>
      </c>
      <c r="X656">
        <v>75.176216389151037</v>
      </c>
      <c r="Y656">
        <v>85.159723637233043</v>
      </c>
      <c r="Z656">
        <v>100</v>
      </c>
      <c r="AA656">
        <v>110.15643263674097</v>
      </c>
      <c r="AB656">
        <v>116.5490572792387</v>
      </c>
      <c r="AC656">
        <v>130.23019709470267</v>
      </c>
      <c r="AD656">
        <v>151.23844672648897</v>
      </c>
      <c r="AE656">
        <v>178.27205781400022</v>
      </c>
      <c r="AF656">
        <v>216.69273278115236</v>
      </c>
      <c r="AG656">
        <v>250.33882423183073</v>
      </c>
      <c r="AH656">
        <v>302.75110782668622</v>
      </c>
      <c r="AI656">
        <v>316.95341985562021</v>
      </c>
      <c r="AJ656">
        <v>378.89336174063749</v>
      </c>
      <c r="AK656">
        <v>441.07731080368853</v>
      </c>
    </row>
    <row r="657" spans="1:37" hidden="1">
      <c r="A657" t="s">
        <v>4036</v>
      </c>
      <c r="B657" t="s">
        <v>1458</v>
      </c>
      <c r="C657" t="s">
        <v>4891</v>
      </c>
      <c r="D657" t="s">
        <v>4892</v>
      </c>
      <c r="E657" t="str">
        <f t="shared" si="10"/>
        <v>KAZ.NY.GDP.MKTP.KD</v>
      </c>
      <c r="F657" t="s">
        <v>1768</v>
      </c>
      <c r="G657" t="s">
        <v>1768</v>
      </c>
      <c r="H657" t="s">
        <v>1768</v>
      </c>
      <c r="I657" t="s">
        <v>1768</v>
      </c>
      <c r="J657" t="s">
        <v>1768</v>
      </c>
      <c r="K657" t="s">
        <v>1768</v>
      </c>
      <c r="L657" t="s">
        <v>1768</v>
      </c>
      <c r="M657" t="s">
        <v>1768</v>
      </c>
      <c r="N657" t="s">
        <v>1768</v>
      </c>
      <c r="O657" t="s">
        <v>1768</v>
      </c>
      <c r="P657">
        <v>26348276737.2435</v>
      </c>
      <c r="Q657">
        <v>23449966296.146713</v>
      </c>
      <c r="R657">
        <v>22207118082.450939</v>
      </c>
      <c r="S657">
        <v>20164063218.865452</v>
      </c>
      <c r="T657">
        <v>17623391253.288406</v>
      </c>
      <c r="U657">
        <v>16178273170.518755</v>
      </c>
      <c r="V657">
        <v>16259164536.371347</v>
      </c>
      <c r="W657">
        <v>16535570333.489662</v>
      </c>
      <c r="X657">
        <v>16221394497.153358</v>
      </c>
      <c r="Y657">
        <v>16659372148.576502</v>
      </c>
      <c r="Z657">
        <v>18291990619.137001</v>
      </c>
      <c r="AA657">
        <v>20761409352.720497</v>
      </c>
      <c r="AB657">
        <v>22796027469.287109</v>
      </c>
      <c r="AC657">
        <v>24916058023.930809</v>
      </c>
      <c r="AD657">
        <v>27307999594.228165</v>
      </c>
      <c r="AE657">
        <v>29956875554.868298</v>
      </c>
      <c r="AF657">
        <v>33162261239.239204</v>
      </c>
      <c r="AG657">
        <v>36113702489.531494</v>
      </c>
      <c r="AH657">
        <v>37305454671.686028</v>
      </c>
      <c r="AI657">
        <v>37753120127.746254</v>
      </c>
      <c r="AJ657">
        <v>40509097897.071747</v>
      </c>
      <c r="AK657">
        <v>43547280239.352135</v>
      </c>
    </row>
    <row r="658" spans="1:37" hidden="1">
      <c r="A658" t="s">
        <v>4036</v>
      </c>
      <c r="B658" t="s">
        <v>1458</v>
      </c>
      <c r="C658" t="s">
        <v>4893</v>
      </c>
      <c r="D658" t="s">
        <v>4894</v>
      </c>
      <c r="E658" t="str">
        <f t="shared" si="10"/>
        <v>KAZ.NY.GDP.MKTP.CD</v>
      </c>
      <c r="F658" t="s">
        <v>1768</v>
      </c>
      <c r="G658" t="s">
        <v>1768</v>
      </c>
      <c r="H658" t="s">
        <v>1768</v>
      </c>
      <c r="I658" t="s">
        <v>1768</v>
      </c>
      <c r="J658" t="s">
        <v>1768</v>
      </c>
      <c r="K658" t="s">
        <v>1768</v>
      </c>
      <c r="L658" t="s">
        <v>1768</v>
      </c>
      <c r="M658" t="s">
        <v>1768</v>
      </c>
      <c r="N658" t="s">
        <v>1768</v>
      </c>
      <c r="O658" t="s">
        <v>1768</v>
      </c>
      <c r="P658">
        <v>26932728898.81461</v>
      </c>
      <c r="Q658">
        <v>24881135586.39896</v>
      </c>
      <c r="R658">
        <v>24906939560.10984</v>
      </c>
      <c r="S658">
        <v>23409027475.687862</v>
      </c>
      <c r="T658">
        <v>21250839258.090054</v>
      </c>
      <c r="U658">
        <v>20374307047.114986</v>
      </c>
      <c r="V658">
        <v>21035357832.801918</v>
      </c>
      <c r="W658">
        <v>22165932062.96603</v>
      </c>
      <c r="X658">
        <v>22135245413.231174</v>
      </c>
      <c r="Y658">
        <v>16870817134.77667</v>
      </c>
      <c r="Z658">
        <v>18291990619.137001</v>
      </c>
      <c r="AA658">
        <v>22152689129.55827</v>
      </c>
      <c r="AB658">
        <v>24636598581.020412</v>
      </c>
      <c r="AC658">
        <v>30833692831.395512</v>
      </c>
      <c r="AD658">
        <v>43151647002.609627</v>
      </c>
      <c r="AE658">
        <v>57123671733.895248</v>
      </c>
      <c r="AF658">
        <v>81003864915.543655</v>
      </c>
      <c r="AG658">
        <v>104853480212.15831</v>
      </c>
      <c r="AH658">
        <v>133441571813.64743</v>
      </c>
      <c r="AI658">
        <v>115306081355.93221</v>
      </c>
      <c r="AJ658">
        <v>148047348240.64334</v>
      </c>
      <c r="AK658">
        <v>186198433060.29572</v>
      </c>
    </row>
    <row r="659" spans="1:37">
      <c r="A659" t="s">
        <v>4036</v>
      </c>
      <c r="B659" t="s">
        <v>1458</v>
      </c>
      <c r="C659" t="s">
        <v>4895</v>
      </c>
      <c r="D659" t="s">
        <v>4896</v>
      </c>
      <c r="E659" t="str">
        <f t="shared" si="10"/>
        <v>KAZ.SL.TLF.TERT.ZS</v>
      </c>
      <c r="F659" t="s">
        <v>1768</v>
      </c>
      <c r="G659" t="s">
        <v>1768</v>
      </c>
      <c r="H659" t="s">
        <v>1768</v>
      </c>
      <c r="I659" t="s">
        <v>1768</v>
      </c>
      <c r="J659" t="s">
        <v>1768</v>
      </c>
      <c r="K659" t="s">
        <v>1768</v>
      </c>
      <c r="L659" t="s">
        <v>1768</v>
      </c>
      <c r="M659" t="s">
        <v>1768</v>
      </c>
      <c r="N659" t="s">
        <v>1768</v>
      </c>
      <c r="O659" t="s">
        <v>1768</v>
      </c>
      <c r="P659" t="s">
        <v>1768</v>
      </c>
      <c r="Q659" t="s">
        <v>1768</v>
      </c>
      <c r="R659" t="s">
        <v>1768</v>
      </c>
      <c r="S659" t="s">
        <v>1768</v>
      </c>
      <c r="T659" t="s">
        <v>1768</v>
      </c>
      <c r="U659" t="s">
        <v>1768</v>
      </c>
      <c r="V659" t="s">
        <v>1768</v>
      </c>
      <c r="W659" t="s">
        <v>1768</v>
      </c>
      <c r="X659" t="s">
        <v>1768</v>
      </c>
      <c r="Y659" t="s">
        <v>1768</v>
      </c>
      <c r="Z659" t="s">
        <v>1768</v>
      </c>
      <c r="AA659" t="s">
        <v>1768</v>
      </c>
      <c r="AB659">
        <v>47.400001525878906</v>
      </c>
      <c r="AC659">
        <v>48.900001525878906</v>
      </c>
      <c r="AD659">
        <v>50</v>
      </c>
      <c r="AE659" t="s">
        <v>1768</v>
      </c>
      <c r="AF659" t="s">
        <v>1768</v>
      </c>
      <c r="AG659" t="s">
        <v>1768</v>
      </c>
      <c r="AH659" t="s">
        <v>1768</v>
      </c>
      <c r="AI659" t="s">
        <v>1768</v>
      </c>
      <c r="AJ659" t="s">
        <v>1768</v>
      </c>
      <c r="AK659" t="s">
        <v>1768</v>
      </c>
    </row>
    <row r="660" spans="1:37" hidden="1">
      <c r="A660" t="s">
        <v>4036</v>
      </c>
      <c r="B660" t="s">
        <v>1458</v>
      </c>
      <c r="C660" t="s">
        <v>4897</v>
      </c>
      <c r="D660" t="s">
        <v>4898</v>
      </c>
      <c r="E660" t="str">
        <f t="shared" si="10"/>
        <v>KAZ.SP.DYN.LE00.IN</v>
      </c>
      <c r="F660">
        <v>66.624390243902454</v>
      </c>
      <c r="G660">
        <v>66.706097560975621</v>
      </c>
      <c r="H660">
        <v>66.787804878048803</v>
      </c>
      <c r="I660">
        <v>67.662195121951228</v>
      </c>
      <c r="J660">
        <v>68.536585365853668</v>
      </c>
      <c r="K660">
        <v>68.536585365853668</v>
      </c>
      <c r="L660">
        <v>68.913414634146335</v>
      </c>
      <c r="M660">
        <v>69.290243902439045</v>
      </c>
      <c r="N660">
        <v>68.848780487804873</v>
      </c>
      <c r="O660">
        <v>68.29024390243903</v>
      </c>
      <c r="P660">
        <v>68.336585365853651</v>
      </c>
      <c r="Q660">
        <v>67.982926829268308</v>
      </c>
      <c r="R660">
        <v>67.731707317073187</v>
      </c>
      <c r="S660">
        <v>66.726829268292704</v>
      </c>
      <c r="T660">
        <v>65.673170731707316</v>
      </c>
      <c r="U660">
        <v>64.919512195121968</v>
      </c>
      <c r="V660">
        <v>64.109756097560989</v>
      </c>
      <c r="W660">
        <v>64.463414634146346</v>
      </c>
      <c r="X660">
        <v>64.560975609756113</v>
      </c>
      <c r="Y660">
        <v>65.519512195121962</v>
      </c>
      <c r="Z660">
        <v>65.51707317073172</v>
      </c>
      <c r="AA660">
        <v>65.768292682926827</v>
      </c>
      <c r="AB660">
        <v>65.968292682926844</v>
      </c>
      <c r="AC660">
        <v>65.865853658536594</v>
      </c>
      <c r="AD660">
        <v>65.887804878048783</v>
      </c>
      <c r="AE660">
        <v>65.909756097560987</v>
      </c>
      <c r="AF660">
        <v>66.160975609756107</v>
      </c>
      <c r="AG660">
        <v>66.504878048780498</v>
      </c>
      <c r="AH660">
        <v>67.021951219512204</v>
      </c>
      <c r="AI660">
        <v>68.429268292682934</v>
      </c>
      <c r="AJ660">
        <v>68.295365853658538</v>
      </c>
      <c r="AK660" t="s">
        <v>1768</v>
      </c>
    </row>
    <row r="661" spans="1:37" hidden="1">
      <c r="A661" t="s">
        <v>4036</v>
      </c>
      <c r="B661" t="s">
        <v>1458</v>
      </c>
      <c r="C661" t="s">
        <v>1688</v>
      </c>
      <c r="D661" t="s">
        <v>1689</v>
      </c>
      <c r="E661" t="str">
        <f t="shared" si="10"/>
        <v>KAZ.SP.POP.TOTL</v>
      </c>
      <c r="F661">
        <v>14898332.247205339</v>
      </c>
      <c r="G661">
        <v>15070634.420703318</v>
      </c>
      <c r="H661">
        <v>15244929.303083038</v>
      </c>
      <c r="I661">
        <v>15421239.940418769</v>
      </c>
      <c r="J661">
        <v>15599589.64531721</v>
      </c>
      <c r="K661">
        <v>15780002</v>
      </c>
      <c r="L661">
        <v>15896089.194911135</v>
      </c>
      <c r="M661">
        <v>16013030.397117222</v>
      </c>
      <c r="N661">
        <v>16130831.889210068</v>
      </c>
      <c r="O661">
        <v>16249500</v>
      </c>
      <c r="P661">
        <v>16348000</v>
      </c>
      <c r="Q661">
        <v>16450500</v>
      </c>
      <c r="R661">
        <v>16439095.171267789</v>
      </c>
      <c r="S661">
        <v>16330419.004116213</v>
      </c>
      <c r="T661">
        <v>16095198.937260762</v>
      </c>
      <c r="U661">
        <v>15815626.382157616</v>
      </c>
      <c r="V661">
        <v>15577894.256927026</v>
      </c>
      <c r="W661">
        <v>15333703.040035699</v>
      </c>
      <c r="X661">
        <v>15071300.125072155</v>
      </c>
      <c r="Y661">
        <v>14928425.854054404</v>
      </c>
      <c r="Z661">
        <v>14883626</v>
      </c>
      <c r="AA661">
        <v>14858335</v>
      </c>
      <c r="AB661">
        <v>14858948</v>
      </c>
      <c r="AC661">
        <v>14909019</v>
      </c>
      <c r="AD661">
        <v>15012984</v>
      </c>
      <c r="AE661">
        <v>15147029</v>
      </c>
      <c r="AF661">
        <v>15308085</v>
      </c>
      <c r="AG661">
        <v>15484192</v>
      </c>
      <c r="AH661">
        <v>15673999</v>
      </c>
      <c r="AI661">
        <v>16093481</v>
      </c>
      <c r="AJ661">
        <v>16323287</v>
      </c>
      <c r="AK661">
        <v>16558458.999999998</v>
      </c>
    </row>
    <row r="662" spans="1:37" hidden="1">
      <c r="A662" t="s">
        <v>4079</v>
      </c>
      <c r="B662" t="s">
        <v>1459</v>
      </c>
      <c r="C662" t="s">
        <v>4889</v>
      </c>
      <c r="D662" t="s">
        <v>4890</v>
      </c>
      <c r="E662" t="str">
        <f t="shared" si="10"/>
        <v>KEN.NY.GDP.DEFL.ZS</v>
      </c>
      <c r="F662">
        <v>9.8355891793879646</v>
      </c>
      <c r="G662">
        <v>10.903053272167742</v>
      </c>
      <c r="H662">
        <v>12.166995583067655</v>
      </c>
      <c r="I662">
        <v>13.607329081956449</v>
      </c>
      <c r="J662">
        <v>14.99401388377991</v>
      </c>
      <c r="K662">
        <v>16.239384095229223</v>
      </c>
      <c r="L662">
        <v>17.654114348699395</v>
      </c>
      <c r="M662">
        <v>18.607781147403333</v>
      </c>
      <c r="N662">
        <v>19.809029587423545</v>
      </c>
      <c r="O662">
        <v>21.744175541640548</v>
      </c>
      <c r="P662">
        <v>24.057146708559866</v>
      </c>
      <c r="Q662">
        <v>27.071979166174415</v>
      </c>
      <c r="R662">
        <v>32.187834445611614</v>
      </c>
      <c r="S662">
        <v>40.459619800514112</v>
      </c>
      <c r="T662">
        <v>47.344396525570296</v>
      </c>
      <c r="U662">
        <v>52.656944800891637</v>
      </c>
      <c r="V662">
        <v>74.766950303741623</v>
      </c>
      <c r="W662">
        <v>83.316712814744307</v>
      </c>
      <c r="X662">
        <v>89.091729669731308</v>
      </c>
      <c r="Y662">
        <v>92.828182510470867</v>
      </c>
      <c r="Z662">
        <v>98.471995360454997</v>
      </c>
      <c r="AA662">
        <v>100.02107830738251</v>
      </c>
      <c r="AB662">
        <v>100.95448056911964</v>
      </c>
      <c r="AC662">
        <v>107.21094595887497</v>
      </c>
      <c r="AD662">
        <v>114.85170020449861</v>
      </c>
      <c r="AE662">
        <v>120.479031214896</v>
      </c>
      <c r="AF662">
        <v>129.860420818427</v>
      </c>
      <c r="AG662">
        <v>137.15183988618011</v>
      </c>
      <c r="AH662">
        <v>155.54485602044096</v>
      </c>
      <c r="AI662">
        <v>169.78889197536847</v>
      </c>
      <c r="AJ662">
        <v>173.48746970451188</v>
      </c>
      <c r="AK662">
        <v>194.30596606905328</v>
      </c>
    </row>
    <row r="663" spans="1:37" hidden="1">
      <c r="A663" t="s">
        <v>4079</v>
      </c>
      <c r="B663" t="s">
        <v>1459</v>
      </c>
      <c r="C663" t="s">
        <v>4891</v>
      </c>
      <c r="D663" t="s">
        <v>4892</v>
      </c>
      <c r="E663" t="str">
        <f t="shared" si="10"/>
        <v>KEN.NY.GDP.MKTP.KD</v>
      </c>
      <c r="F663">
        <v>7077581918.1536341</v>
      </c>
      <c r="G663">
        <v>7344657600.1172924</v>
      </c>
      <c r="H663">
        <v>7455303270.0840282</v>
      </c>
      <c r="I663">
        <v>7552896935.1860285</v>
      </c>
      <c r="J663">
        <v>7685466664.9937973</v>
      </c>
      <c r="K663">
        <v>8015984909.5589666</v>
      </c>
      <c r="L663">
        <v>8591336667.4272461</v>
      </c>
      <c r="M663">
        <v>9101413555.8936043</v>
      </c>
      <c r="N663">
        <v>9665990968.0448818</v>
      </c>
      <c r="O663">
        <v>10119359657.618879</v>
      </c>
      <c r="P663">
        <v>10543568372.070591</v>
      </c>
      <c r="Q663">
        <v>10695221449.961117</v>
      </c>
      <c r="R663">
        <v>10609713799.275253</v>
      </c>
      <c r="S663">
        <v>10647187018.214222</v>
      </c>
      <c r="T663">
        <v>10927504509.971592</v>
      </c>
      <c r="U663">
        <v>11408994019.190794</v>
      </c>
      <c r="V663">
        <v>11882106662.829409</v>
      </c>
      <c r="W663">
        <v>11938535015.796259</v>
      </c>
      <c r="X663">
        <v>12331338333.245125</v>
      </c>
      <c r="Y663">
        <v>12615623600.732113</v>
      </c>
      <c r="Z663">
        <v>12691278914.240755</v>
      </c>
      <c r="AA663">
        <v>13170997390.458467</v>
      </c>
      <c r="AB663">
        <v>13243024244.657343</v>
      </c>
      <c r="AC663">
        <v>13631372692.135139</v>
      </c>
      <c r="AD663">
        <v>14327158818.282892</v>
      </c>
      <c r="AE663">
        <v>15173416248.120047</v>
      </c>
      <c r="AF663">
        <v>16133989515.214756</v>
      </c>
      <c r="AG663">
        <v>17262285408.55349</v>
      </c>
      <c r="AH663">
        <v>17526052448.840405</v>
      </c>
      <c r="AI663">
        <v>17989578441.16328</v>
      </c>
      <c r="AJ663">
        <v>18988282812.677006</v>
      </c>
      <c r="AK663">
        <v>19842755539.247475</v>
      </c>
    </row>
    <row r="664" spans="1:37" hidden="1">
      <c r="A664" t="s">
        <v>4079</v>
      </c>
      <c r="B664" t="s">
        <v>1459</v>
      </c>
      <c r="C664" t="s">
        <v>4893</v>
      </c>
      <c r="D664" t="s">
        <v>4894</v>
      </c>
      <c r="E664" t="str">
        <f t="shared" si="10"/>
        <v>KEN.NY.GDP.MKTP.CD</v>
      </c>
      <c r="F664">
        <v>7265312882.8237553</v>
      </c>
      <c r="G664">
        <v>6854490190.6604042</v>
      </c>
      <c r="H664">
        <v>6431594078.1703491</v>
      </c>
      <c r="I664">
        <v>5979205949.7427034</v>
      </c>
      <c r="J664">
        <v>6191426331.5272064</v>
      </c>
      <c r="K664">
        <v>6135040560.8534517</v>
      </c>
      <c r="L664">
        <v>7239145306.5199041</v>
      </c>
      <c r="M664">
        <v>7970816493.9682159</v>
      </c>
      <c r="N664">
        <v>8355380879.1295481</v>
      </c>
      <c r="O664">
        <v>8271729985.9683714</v>
      </c>
      <c r="P664">
        <v>8590574252.4029751</v>
      </c>
      <c r="Q664">
        <v>8152105054.2544918</v>
      </c>
      <c r="R664">
        <v>8220718082.6543894</v>
      </c>
      <c r="S664">
        <v>5751786609.5032291</v>
      </c>
      <c r="T664">
        <v>7148143144.0072908</v>
      </c>
      <c r="U664">
        <v>9046331923.2117844</v>
      </c>
      <c r="V664">
        <v>12045836991.709053</v>
      </c>
      <c r="W664">
        <v>13115729422.006323</v>
      </c>
      <c r="X664">
        <v>14093228424.714262</v>
      </c>
      <c r="Y664">
        <v>12896050251.685011</v>
      </c>
      <c r="Z664">
        <v>12691278914.240755</v>
      </c>
      <c r="AA664">
        <v>12986519857.433807</v>
      </c>
      <c r="AB664">
        <v>13149263398.526798</v>
      </c>
      <c r="AC664">
        <v>14903634448.248617</v>
      </c>
      <c r="AD664">
        <v>16096109637.488947</v>
      </c>
      <c r="AE664">
        <v>18737922545.464172</v>
      </c>
      <c r="AF664">
        <v>22504084548.064522</v>
      </c>
      <c r="AG664">
        <v>27236739895.937271</v>
      </c>
      <c r="AH664">
        <v>30519165008.6856</v>
      </c>
      <c r="AI664">
        <v>30580367979.30899</v>
      </c>
      <c r="AJ664">
        <v>32198151217.221405</v>
      </c>
      <c r="AK664">
        <v>33620684015.840271</v>
      </c>
    </row>
    <row r="665" spans="1:37">
      <c r="A665" t="s">
        <v>4079</v>
      </c>
      <c r="B665" t="s">
        <v>1459</v>
      </c>
      <c r="C665" t="s">
        <v>4895</v>
      </c>
      <c r="D665" t="s">
        <v>4896</v>
      </c>
      <c r="E665" t="str">
        <f t="shared" si="10"/>
        <v>KEN.SL.TLF.TERT.ZS</v>
      </c>
      <c r="F665" t="s">
        <v>1768</v>
      </c>
      <c r="G665" t="s">
        <v>1768</v>
      </c>
      <c r="H665" t="s">
        <v>1768</v>
      </c>
      <c r="I665" t="s">
        <v>1768</v>
      </c>
      <c r="J665" t="s">
        <v>1768</v>
      </c>
      <c r="K665" t="s">
        <v>1768</v>
      </c>
      <c r="L665">
        <v>10.1</v>
      </c>
      <c r="M665" t="s">
        <v>1768</v>
      </c>
      <c r="N665" t="s">
        <v>1768</v>
      </c>
      <c r="O665" t="s">
        <v>1768</v>
      </c>
      <c r="P665" t="s">
        <v>1768</v>
      </c>
      <c r="Q665" t="s">
        <v>1768</v>
      </c>
      <c r="R665" t="s">
        <v>1768</v>
      </c>
      <c r="S665" t="s">
        <v>1768</v>
      </c>
      <c r="T665" t="s">
        <v>1768</v>
      </c>
      <c r="U665" t="s">
        <v>1768</v>
      </c>
      <c r="V665" t="s">
        <v>1768</v>
      </c>
      <c r="W665" t="s">
        <v>1768</v>
      </c>
      <c r="X665" t="s">
        <v>1768</v>
      </c>
      <c r="Y665" t="s">
        <v>1768</v>
      </c>
      <c r="Z665" t="s">
        <v>1768</v>
      </c>
      <c r="AA665" t="s">
        <v>1768</v>
      </c>
      <c r="AB665" t="s">
        <v>1768</v>
      </c>
      <c r="AC665" t="s">
        <v>1768</v>
      </c>
      <c r="AD665" t="s">
        <v>1768</v>
      </c>
      <c r="AE665" t="s">
        <v>1768</v>
      </c>
      <c r="AF665" t="s">
        <v>1768</v>
      </c>
      <c r="AG665" t="s">
        <v>1768</v>
      </c>
      <c r="AH665" t="s">
        <v>1768</v>
      </c>
      <c r="AI665" t="s">
        <v>1768</v>
      </c>
      <c r="AJ665" t="s">
        <v>1768</v>
      </c>
      <c r="AK665" t="s">
        <v>1768</v>
      </c>
    </row>
    <row r="666" spans="1:37" hidden="1">
      <c r="A666" t="s">
        <v>4079</v>
      </c>
      <c r="B666" t="s">
        <v>1459</v>
      </c>
      <c r="C666" t="s">
        <v>4897</v>
      </c>
      <c r="D666" t="s">
        <v>4898</v>
      </c>
      <c r="E666" t="str">
        <f t="shared" si="10"/>
        <v>KEN.SP.DYN.LE00.IN</v>
      </c>
      <c r="F666">
        <v>57.740170731707323</v>
      </c>
      <c r="G666">
        <v>58.228658536585371</v>
      </c>
      <c r="H666">
        <v>58.662512195121955</v>
      </c>
      <c r="I666">
        <v>59.027268292682933</v>
      </c>
      <c r="J666">
        <v>59.31039024390244</v>
      </c>
      <c r="K666">
        <v>59.509926829268302</v>
      </c>
      <c r="L666">
        <v>59.630341463414638</v>
      </c>
      <c r="M666">
        <v>59.678731707317077</v>
      </c>
      <c r="N666">
        <v>59.656146341463419</v>
      </c>
      <c r="O666">
        <v>59.55268292682927</v>
      </c>
      <c r="P666">
        <v>59.339951219512201</v>
      </c>
      <c r="Q666">
        <v>58.979585365853666</v>
      </c>
      <c r="R666">
        <v>58.46312195121952</v>
      </c>
      <c r="S666">
        <v>57.799585365853666</v>
      </c>
      <c r="T666">
        <v>57.01746341463415</v>
      </c>
      <c r="U666">
        <v>56.149219512195131</v>
      </c>
      <c r="V666">
        <v>55.236317073170738</v>
      </c>
      <c r="W666">
        <v>54.337121951219515</v>
      </c>
      <c r="X666">
        <v>53.511975609756107</v>
      </c>
      <c r="Y666">
        <v>52.813219512195126</v>
      </c>
      <c r="Z666">
        <v>52.299634146341461</v>
      </c>
      <c r="AA666">
        <v>52.018073170731711</v>
      </c>
      <c r="AB666">
        <v>51.965951219512206</v>
      </c>
      <c r="AC666">
        <v>52.127243902439027</v>
      </c>
      <c r="AD666">
        <v>52.483926829268299</v>
      </c>
      <c r="AE666">
        <v>53.009560975609759</v>
      </c>
      <c r="AF666">
        <v>53.662195121951228</v>
      </c>
      <c r="AG666">
        <v>54.386024390243904</v>
      </c>
      <c r="AH666">
        <v>55.124219512195126</v>
      </c>
      <c r="AI666">
        <v>55.839365853658535</v>
      </c>
      <c r="AJ666">
        <v>56.49707317073171</v>
      </c>
      <c r="AK666" t="s">
        <v>1768</v>
      </c>
    </row>
    <row r="667" spans="1:37" hidden="1">
      <c r="A667" t="s">
        <v>4079</v>
      </c>
      <c r="B667" t="s">
        <v>1459</v>
      </c>
      <c r="C667" t="s">
        <v>1688</v>
      </c>
      <c r="D667" t="s">
        <v>1689</v>
      </c>
      <c r="E667" t="str">
        <f t="shared" si="10"/>
        <v>KEN.SP.POP.TOTL</v>
      </c>
      <c r="F667">
        <v>16267558</v>
      </c>
      <c r="G667">
        <v>16899958</v>
      </c>
      <c r="H667">
        <v>17557466</v>
      </c>
      <c r="I667">
        <v>18237830</v>
      </c>
      <c r="J667">
        <v>18937969</v>
      </c>
      <c r="K667">
        <v>19655192</v>
      </c>
      <c r="L667">
        <v>20387701</v>
      </c>
      <c r="M667">
        <v>21134404</v>
      </c>
      <c r="N667">
        <v>21894026</v>
      </c>
      <c r="O667">
        <v>22665447</v>
      </c>
      <c r="P667">
        <v>23447177</v>
      </c>
      <c r="Q667">
        <v>24240108</v>
      </c>
      <c r="R667">
        <v>25042330</v>
      </c>
      <c r="S667">
        <v>25846436</v>
      </c>
      <c r="T667">
        <v>26642887</v>
      </c>
      <c r="U667">
        <v>27425720</v>
      </c>
      <c r="V667">
        <v>28191597</v>
      </c>
      <c r="W667">
        <v>28944780</v>
      </c>
      <c r="X667">
        <v>29696410</v>
      </c>
      <c r="Y667">
        <v>30462154</v>
      </c>
      <c r="Z667">
        <v>31253701</v>
      </c>
      <c r="AA667">
        <v>32076186</v>
      </c>
      <c r="AB667">
        <v>32927864</v>
      </c>
      <c r="AC667">
        <v>33805301</v>
      </c>
      <c r="AD667">
        <v>34702176</v>
      </c>
      <c r="AE667">
        <v>35614576</v>
      </c>
      <c r="AF667">
        <v>36540948</v>
      </c>
      <c r="AG667">
        <v>37485246</v>
      </c>
      <c r="AH667">
        <v>38455418</v>
      </c>
      <c r="AI667">
        <v>39462188</v>
      </c>
      <c r="AJ667">
        <v>40512682</v>
      </c>
      <c r="AK667">
        <v>41609728</v>
      </c>
    </row>
    <row r="668" spans="1:37" hidden="1">
      <c r="A668" t="s">
        <v>90</v>
      </c>
      <c r="B668" t="s">
        <v>1460</v>
      </c>
      <c r="C668" t="s">
        <v>4889</v>
      </c>
      <c r="D668" t="s">
        <v>4890</v>
      </c>
      <c r="E668" t="str">
        <f t="shared" si="10"/>
        <v>KIR.NY.GDP.DEFL.ZS</v>
      </c>
      <c r="F668">
        <v>30.470621727697338</v>
      </c>
      <c r="G668">
        <v>32.814314754326979</v>
      </c>
      <c r="H668">
        <v>35.232856284986831</v>
      </c>
      <c r="I668">
        <v>36.119673833874799</v>
      </c>
      <c r="J668">
        <v>36.536376530854128</v>
      </c>
      <c r="K668">
        <v>35.779173124112219</v>
      </c>
      <c r="L668">
        <v>35.560060233248983</v>
      </c>
      <c r="M668">
        <v>40.726612339454022</v>
      </c>
      <c r="N668">
        <v>39.791613871553395</v>
      </c>
      <c r="O668">
        <v>41.206553096730573</v>
      </c>
      <c r="P668">
        <v>39.289188193984117</v>
      </c>
      <c r="Q668">
        <v>69.219524337052206</v>
      </c>
      <c r="R668">
        <v>74.018123344269327</v>
      </c>
      <c r="S668">
        <v>76.160274041004826</v>
      </c>
      <c r="T668">
        <v>78.039064045493518</v>
      </c>
      <c r="U668">
        <v>79.883383876211212</v>
      </c>
      <c r="V668">
        <v>84.075450092855505</v>
      </c>
      <c r="W668">
        <v>85.63773344556229</v>
      </c>
      <c r="X668">
        <v>88.457267881078195</v>
      </c>
      <c r="Y668">
        <v>89.37977193993774</v>
      </c>
      <c r="Z668">
        <v>89.647833709647045</v>
      </c>
      <c r="AA668">
        <v>96.948342730272486</v>
      </c>
      <c r="AB668">
        <v>101.02922539205474</v>
      </c>
      <c r="AC668">
        <v>102.10851570468857</v>
      </c>
      <c r="AD668">
        <v>97.718583726852472</v>
      </c>
      <c r="AE668">
        <v>99.807818747675057</v>
      </c>
      <c r="AF668">
        <v>100</v>
      </c>
      <c r="AG668">
        <v>104.48437200215149</v>
      </c>
      <c r="AH668">
        <v>109.22392312934139</v>
      </c>
      <c r="AI668">
        <v>114.22494552751654</v>
      </c>
      <c r="AJ668">
        <v>112.65407201338566</v>
      </c>
      <c r="AK668">
        <v>115.86327445777489</v>
      </c>
    </row>
    <row r="669" spans="1:37" hidden="1">
      <c r="A669" t="s">
        <v>90</v>
      </c>
      <c r="B669" t="s">
        <v>1460</v>
      </c>
      <c r="C669" t="s">
        <v>4891</v>
      </c>
      <c r="D669" t="s">
        <v>4892</v>
      </c>
      <c r="E669" t="str">
        <f t="shared" si="10"/>
        <v>KIR.NY.GDP.MKTP.KD</v>
      </c>
      <c r="F669">
        <v>41847584.900809683</v>
      </c>
      <c r="G669">
        <v>40395127.88729462</v>
      </c>
      <c r="H669">
        <v>43136551.646898098</v>
      </c>
      <c r="I669">
        <v>47011744.869742945</v>
      </c>
      <c r="J669">
        <v>46437159.509584047</v>
      </c>
      <c r="K669">
        <v>44295200.063878313</v>
      </c>
      <c r="L669">
        <v>44984702.496068992</v>
      </c>
      <c r="M669">
        <v>43606882.343770444</v>
      </c>
      <c r="N669">
        <v>51562223.979784854</v>
      </c>
      <c r="O669">
        <v>47149171.471347965</v>
      </c>
      <c r="P669">
        <v>48154992.029646739</v>
      </c>
      <c r="Q669">
        <v>46075822.324329495</v>
      </c>
      <c r="R669">
        <v>47542408.774090759</v>
      </c>
      <c r="S669">
        <v>48789248.928038172</v>
      </c>
      <c r="T669">
        <v>51197762.360023998</v>
      </c>
      <c r="U669">
        <v>50565832.041974768</v>
      </c>
      <c r="V669">
        <v>53614894.719748095</v>
      </c>
      <c r="W669">
        <v>56550586.770050846</v>
      </c>
      <c r="X669">
        <v>62756555.234717257</v>
      </c>
      <c r="Y669">
        <v>63631538.128331289</v>
      </c>
      <c r="Z669">
        <v>68239320.704977408</v>
      </c>
      <c r="AA669">
        <v>66141846.026512004</v>
      </c>
      <c r="AB669">
        <v>70236686.917364672</v>
      </c>
      <c r="AC669">
        <v>73398500.290925071</v>
      </c>
      <c r="AD669">
        <v>74066588.158128098</v>
      </c>
      <c r="AE669">
        <v>74288814.53005226</v>
      </c>
      <c r="AF669">
        <v>75699705.565708086</v>
      </c>
      <c r="AG669">
        <v>76008011.329922959</v>
      </c>
      <c r="AH669">
        <v>75173029.044483528</v>
      </c>
      <c r="AI669">
        <v>74681961.202014208</v>
      </c>
      <c r="AJ669">
        <v>76026236.503650472</v>
      </c>
      <c r="AK669">
        <v>77394708.760716319</v>
      </c>
    </row>
    <row r="670" spans="1:37" hidden="1">
      <c r="A670" t="s">
        <v>90</v>
      </c>
      <c r="B670" t="s">
        <v>1460</v>
      </c>
      <c r="C670" t="s">
        <v>4893</v>
      </c>
      <c r="D670" t="s">
        <v>4894</v>
      </c>
      <c r="E670" t="str">
        <f t="shared" si="10"/>
        <v>KIR.NY.GDP.MKTP.CD</v>
      </c>
      <c r="F670">
        <v>27935549.988613073</v>
      </c>
      <c r="G670">
        <v>29307055.849230062</v>
      </c>
      <c r="H670">
        <v>29659194.644487269</v>
      </c>
      <c r="I670">
        <v>29432432.432432428</v>
      </c>
      <c r="J670">
        <v>28646774.901272491</v>
      </c>
      <c r="K670">
        <v>21294783.155248273</v>
      </c>
      <c r="L670">
        <v>20572860.962566845</v>
      </c>
      <c r="M670">
        <v>23924520.37529758</v>
      </c>
      <c r="N670">
        <v>30842253.301039144</v>
      </c>
      <c r="O670">
        <v>29558753.756128423</v>
      </c>
      <c r="P670">
        <v>28413863.08641012</v>
      </c>
      <c r="Q670">
        <v>47797290.475704871</v>
      </c>
      <c r="R670">
        <v>49724297.119709827</v>
      </c>
      <c r="S670">
        <v>48613513.776368514</v>
      </c>
      <c r="T670">
        <v>56200396.147131935</v>
      </c>
      <c r="U670">
        <v>57610362.173934363</v>
      </c>
      <c r="V670">
        <v>67866700.010400534</v>
      </c>
      <c r="W670">
        <v>69151989.758813649</v>
      </c>
      <c r="X670">
        <v>67096993.686780922</v>
      </c>
      <c r="Y670">
        <v>70595807.352037713</v>
      </c>
      <c r="Z670">
        <v>68239320.704977408</v>
      </c>
      <c r="AA670">
        <v>63810762.051791042</v>
      </c>
      <c r="AB670">
        <v>74173806.513134554</v>
      </c>
      <c r="AC670">
        <v>93517283.94828029</v>
      </c>
      <c r="AD670">
        <v>102405530.24037004</v>
      </c>
      <c r="AE670">
        <v>108938510.69547655</v>
      </c>
      <c r="AF670">
        <v>109671822.17622669</v>
      </c>
      <c r="AG670">
        <v>127854317.32057533</v>
      </c>
      <c r="AH670">
        <v>132506609.31113404</v>
      </c>
      <c r="AI670">
        <v>128004027.81442678</v>
      </c>
      <c r="AJ670">
        <v>151175993.97967246</v>
      </c>
      <c r="AK670">
        <v>177960936.88039073</v>
      </c>
    </row>
    <row r="671" spans="1:37">
      <c r="A671" t="s">
        <v>90</v>
      </c>
      <c r="B671" t="s">
        <v>1460</v>
      </c>
      <c r="C671" t="s">
        <v>4895</v>
      </c>
      <c r="D671" t="s">
        <v>4896</v>
      </c>
      <c r="E671" t="str">
        <f t="shared" si="10"/>
        <v>KIR.SL.TLF.TERT.ZS</v>
      </c>
      <c r="F671" t="s">
        <v>1768</v>
      </c>
      <c r="G671" t="s">
        <v>1768</v>
      </c>
      <c r="H671" t="s">
        <v>1768</v>
      </c>
      <c r="I671" t="s">
        <v>1768</v>
      </c>
      <c r="J671" t="s">
        <v>1768</v>
      </c>
      <c r="K671" t="s">
        <v>1768</v>
      </c>
      <c r="L671" t="s">
        <v>1768</v>
      </c>
      <c r="M671" t="s">
        <v>1768</v>
      </c>
      <c r="N671" t="s">
        <v>1768</v>
      </c>
      <c r="O671" t="s">
        <v>1768</v>
      </c>
      <c r="P671" t="s">
        <v>1768</v>
      </c>
      <c r="Q671" t="s">
        <v>1768</v>
      </c>
      <c r="R671" t="s">
        <v>1768</v>
      </c>
      <c r="S671" t="s">
        <v>1768</v>
      </c>
      <c r="T671" t="s">
        <v>1768</v>
      </c>
      <c r="U671" t="s">
        <v>1768</v>
      </c>
      <c r="V671" t="s">
        <v>1768</v>
      </c>
      <c r="W671" t="s">
        <v>1768</v>
      </c>
      <c r="X671" t="s">
        <v>1768</v>
      </c>
      <c r="Y671" t="s">
        <v>1768</v>
      </c>
      <c r="Z671" t="s">
        <v>1768</v>
      </c>
      <c r="AA671" t="s">
        <v>1768</v>
      </c>
      <c r="AB671" t="s">
        <v>1768</v>
      </c>
      <c r="AC671" t="s">
        <v>1768</v>
      </c>
      <c r="AD671" t="s">
        <v>1768</v>
      </c>
      <c r="AE671" t="s">
        <v>1768</v>
      </c>
      <c r="AF671" t="s">
        <v>1768</v>
      </c>
      <c r="AG671" t="s">
        <v>1768</v>
      </c>
      <c r="AH671" t="s">
        <v>1768</v>
      </c>
      <c r="AI671" t="s">
        <v>1768</v>
      </c>
      <c r="AJ671" t="s">
        <v>1768</v>
      </c>
      <c r="AK671" t="s">
        <v>1768</v>
      </c>
    </row>
    <row r="672" spans="1:37" hidden="1">
      <c r="A672" t="s">
        <v>90</v>
      </c>
      <c r="B672" t="s">
        <v>1460</v>
      </c>
      <c r="C672" t="s">
        <v>4897</v>
      </c>
      <c r="D672" t="s">
        <v>4898</v>
      </c>
      <c r="E672" t="str">
        <f t="shared" si="10"/>
        <v>KIR.SP.DYN.LE00.IN</v>
      </c>
      <c r="F672" t="s">
        <v>1768</v>
      </c>
      <c r="G672" t="s">
        <v>1768</v>
      </c>
      <c r="H672">
        <v>51.904878048780496</v>
      </c>
      <c r="I672" t="s">
        <v>1768</v>
      </c>
      <c r="J672" t="s">
        <v>1768</v>
      </c>
      <c r="K672" t="s">
        <v>1768</v>
      </c>
      <c r="L672" t="s">
        <v>1768</v>
      </c>
      <c r="M672">
        <v>54.695121951219519</v>
      </c>
      <c r="N672" t="s">
        <v>1768</v>
      </c>
      <c r="O672" t="s">
        <v>1768</v>
      </c>
      <c r="P672" t="s">
        <v>1768</v>
      </c>
      <c r="Q672" t="s">
        <v>1768</v>
      </c>
      <c r="R672">
        <v>58.195121951219519</v>
      </c>
      <c r="S672" t="s">
        <v>1768</v>
      </c>
      <c r="T672" t="s">
        <v>1768</v>
      </c>
      <c r="U672">
        <v>59.439024390243908</v>
      </c>
      <c r="V672" t="s">
        <v>1768</v>
      </c>
      <c r="W672">
        <v>60.439024390243908</v>
      </c>
      <c r="X672" t="s">
        <v>1768</v>
      </c>
      <c r="Y672" t="s">
        <v>1768</v>
      </c>
      <c r="Z672">
        <v>59.536585365853668</v>
      </c>
      <c r="AA672" t="s">
        <v>1768</v>
      </c>
      <c r="AB672">
        <v>62.824390243902442</v>
      </c>
      <c r="AC672" t="s">
        <v>1768</v>
      </c>
      <c r="AD672" t="s">
        <v>1768</v>
      </c>
      <c r="AE672">
        <v>60.948780487804882</v>
      </c>
      <c r="AF672" t="s">
        <v>1768</v>
      </c>
      <c r="AG672" t="s">
        <v>1768</v>
      </c>
      <c r="AH672" t="s">
        <v>1768</v>
      </c>
      <c r="AI672" t="s">
        <v>1768</v>
      </c>
      <c r="AJ672" t="s">
        <v>1768</v>
      </c>
      <c r="AK672" t="s">
        <v>1768</v>
      </c>
    </row>
    <row r="673" spans="1:37" hidden="1">
      <c r="A673" t="s">
        <v>90</v>
      </c>
      <c r="B673" t="s">
        <v>1460</v>
      </c>
      <c r="C673" t="s">
        <v>1688</v>
      </c>
      <c r="D673" t="s">
        <v>1689</v>
      </c>
      <c r="E673" t="str">
        <f t="shared" si="10"/>
        <v>KIR.SP.POP.TOTL</v>
      </c>
      <c r="F673">
        <v>58100</v>
      </c>
      <c r="G673">
        <v>59351.44</v>
      </c>
      <c r="H673">
        <v>60702.32</v>
      </c>
      <c r="I673">
        <v>62117.48</v>
      </c>
      <c r="J673">
        <v>63561.760000000002</v>
      </c>
      <c r="K673">
        <v>65000</v>
      </c>
      <c r="L673">
        <v>66448.828229363906</v>
      </c>
      <c r="M673">
        <v>67907.512926430194</v>
      </c>
      <c r="N673">
        <v>69375.296269525148</v>
      </c>
      <c r="O673">
        <v>70851.394817063599</v>
      </c>
      <c r="P673">
        <v>71845</v>
      </c>
      <c r="Q673">
        <v>73163</v>
      </c>
      <c r="R673">
        <v>74263</v>
      </c>
      <c r="S673">
        <v>75227</v>
      </c>
      <c r="T673">
        <v>76188</v>
      </c>
      <c r="U673">
        <v>77248</v>
      </c>
      <c r="V673">
        <v>78431</v>
      </c>
      <c r="W673">
        <v>79713</v>
      </c>
      <c r="X673">
        <v>81085</v>
      </c>
      <c r="Y673">
        <v>82524</v>
      </c>
      <c r="Z673">
        <v>84010</v>
      </c>
      <c r="AA673">
        <v>85550</v>
      </c>
      <c r="AB673">
        <v>87147</v>
      </c>
      <c r="AC673">
        <v>88776</v>
      </c>
      <c r="AD673">
        <v>90398</v>
      </c>
      <c r="AE673">
        <v>91988</v>
      </c>
      <c r="AF673">
        <v>93534</v>
      </c>
      <c r="AG673">
        <v>95043</v>
      </c>
      <c r="AH673">
        <v>96532</v>
      </c>
      <c r="AI673">
        <v>98027</v>
      </c>
      <c r="AJ673">
        <v>99546</v>
      </c>
      <c r="AK673">
        <v>101093</v>
      </c>
    </row>
    <row r="674" spans="1:37" hidden="1">
      <c r="A674" t="s">
        <v>4338</v>
      </c>
      <c r="B674" t="s">
        <v>1461</v>
      </c>
      <c r="C674" t="s">
        <v>4889</v>
      </c>
      <c r="D674" t="s">
        <v>4890</v>
      </c>
      <c r="E674" t="str">
        <f t="shared" si="10"/>
        <v>PRK.NY.GDP.DEFL.ZS</v>
      </c>
      <c r="F674" t="s">
        <v>1768</v>
      </c>
      <c r="G674" t="s">
        <v>1768</v>
      </c>
      <c r="H674" t="s">
        <v>1768</v>
      </c>
      <c r="I674" t="s">
        <v>1768</v>
      </c>
      <c r="J674" t="s">
        <v>1768</v>
      </c>
      <c r="K674" t="s">
        <v>1768</v>
      </c>
      <c r="L674" t="s">
        <v>1768</v>
      </c>
      <c r="M674" t="s">
        <v>1768</v>
      </c>
      <c r="N674" t="s">
        <v>1768</v>
      </c>
      <c r="O674" t="s">
        <v>1768</v>
      </c>
      <c r="P674" t="s">
        <v>1768</v>
      </c>
      <c r="Q674" t="s">
        <v>1768</v>
      </c>
      <c r="R674" t="s">
        <v>1768</v>
      </c>
      <c r="S674" t="s">
        <v>1768</v>
      </c>
      <c r="T674" t="s">
        <v>1768</v>
      </c>
      <c r="U674" t="s">
        <v>1768</v>
      </c>
      <c r="V674" t="s">
        <v>1768</v>
      </c>
      <c r="W674" t="s">
        <v>1768</v>
      </c>
      <c r="X674" t="s">
        <v>1768</v>
      </c>
      <c r="Y674" t="s">
        <v>1768</v>
      </c>
      <c r="Z674" t="s">
        <v>1768</v>
      </c>
      <c r="AA674" t="s">
        <v>1768</v>
      </c>
      <c r="AB674" t="s">
        <v>1768</v>
      </c>
      <c r="AC674" t="s">
        <v>1768</v>
      </c>
      <c r="AD674" t="s">
        <v>1768</v>
      </c>
      <c r="AE674" t="s">
        <v>1768</v>
      </c>
      <c r="AF674" t="s">
        <v>1768</v>
      </c>
      <c r="AG674" t="s">
        <v>1768</v>
      </c>
      <c r="AH674" t="s">
        <v>1768</v>
      </c>
      <c r="AI674" t="s">
        <v>1768</v>
      </c>
      <c r="AJ674" t="s">
        <v>1768</v>
      </c>
      <c r="AK674" t="s">
        <v>1768</v>
      </c>
    </row>
    <row r="675" spans="1:37" hidden="1">
      <c r="A675" t="s">
        <v>4338</v>
      </c>
      <c r="B675" t="s">
        <v>1461</v>
      </c>
      <c r="C675" t="s">
        <v>4891</v>
      </c>
      <c r="D675" t="s">
        <v>4892</v>
      </c>
      <c r="E675" t="str">
        <f t="shared" si="10"/>
        <v>PRK.NY.GDP.MKTP.KD</v>
      </c>
      <c r="F675" t="s">
        <v>1768</v>
      </c>
      <c r="G675" t="s">
        <v>1768</v>
      </c>
      <c r="H675" t="s">
        <v>1768</v>
      </c>
      <c r="I675" t="s">
        <v>1768</v>
      </c>
      <c r="J675" t="s">
        <v>1768</v>
      </c>
      <c r="K675" t="s">
        <v>1768</v>
      </c>
      <c r="L675" t="s">
        <v>1768</v>
      </c>
      <c r="M675" t="s">
        <v>1768</v>
      </c>
      <c r="N675" t="s">
        <v>1768</v>
      </c>
      <c r="O675" t="s">
        <v>1768</v>
      </c>
      <c r="P675" t="s">
        <v>1768</v>
      </c>
      <c r="Q675" t="s">
        <v>1768</v>
      </c>
      <c r="R675" t="s">
        <v>1768</v>
      </c>
      <c r="S675" t="s">
        <v>1768</v>
      </c>
      <c r="T675" t="s">
        <v>1768</v>
      </c>
      <c r="U675" t="s">
        <v>1768</v>
      </c>
      <c r="V675" t="s">
        <v>1768</v>
      </c>
      <c r="W675" t="s">
        <v>1768</v>
      </c>
      <c r="X675" t="s">
        <v>1768</v>
      </c>
      <c r="Y675" t="s">
        <v>1768</v>
      </c>
      <c r="Z675" t="s">
        <v>1768</v>
      </c>
      <c r="AA675" t="s">
        <v>1768</v>
      </c>
      <c r="AB675" t="s">
        <v>1768</v>
      </c>
      <c r="AC675" t="s">
        <v>1768</v>
      </c>
      <c r="AD675" t="s">
        <v>1768</v>
      </c>
      <c r="AE675" t="s">
        <v>1768</v>
      </c>
      <c r="AF675" t="s">
        <v>1768</v>
      </c>
      <c r="AG675" t="s">
        <v>1768</v>
      </c>
      <c r="AH675" t="s">
        <v>1768</v>
      </c>
      <c r="AI675" t="s">
        <v>1768</v>
      </c>
      <c r="AJ675" t="s">
        <v>1768</v>
      </c>
      <c r="AK675" t="s">
        <v>1768</v>
      </c>
    </row>
    <row r="676" spans="1:37" hidden="1">
      <c r="A676" t="s">
        <v>4338</v>
      </c>
      <c r="B676" t="s">
        <v>1461</v>
      </c>
      <c r="C676" t="s">
        <v>4893</v>
      </c>
      <c r="D676" t="s">
        <v>4894</v>
      </c>
      <c r="E676" t="str">
        <f t="shared" si="10"/>
        <v>PRK.NY.GDP.MKTP.CD</v>
      </c>
      <c r="F676" t="s">
        <v>1768</v>
      </c>
      <c r="G676" t="s">
        <v>1768</v>
      </c>
      <c r="H676" t="s">
        <v>1768</v>
      </c>
      <c r="I676" t="s">
        <v>1768</v>
      </c>
      <c r="J676" t="s">
        <v>1768</v>
      </c>
      <c r="K676" t="s">
        <v>1768</v>
      </c>
      <c r="L676" t="s">
        <v>1768</v>
      </c>
      <c r="M676" t="s">
        <v>1768</v>
      </c>
      <c r="N676" t="s">
        <v>1768</v>
      </c>
      <c r="O676" t="s">
        <v>1768</v>
      </c>
      <c r="P676" t="s">
        <v>1768</v>
      </c>
      <c r="Q676" t="s">
        <v>1768</v>
      </c>
      <c r="R676" t="s">
        <v>1768</v>
      </c>
      <c r="S676" t="s">
        <v>1768</v>
      </c>
      <c r="T676" t="s">
        <v>1768</v>
      </c>
      <c r="U676" t="s">
        <v>1768</v>
      </c>
      <c r="V676" t="s">
        <v>1768</v>
      </c>
      <c r="W676" t="s">
        <v>1768</v>
      </c>
      <c r="X676" t="s">
        <v>1768</v>
      </c>
      <c r="Y676" t="s">
        <v>1768</v>
      </c>
      <c r="Z676" t="s">
        <v>1768</v>
      </c>
      <c r="AA676" t="s">
        <v>1768</v>
      </c>
      <c r="AB676" t="s">
        <v>1768</v>
      </c>
      <c r="AC676" t="s">
        <v>1768</v>
      </c>
      <c r="AD676" t="s">
        <v>1768</v>
      </c>
      <c r="AE676" t="s">
        <v>1768</v>
      </c>
      <c r="AF676" t="s">
        <v>1768</v>
      </c>
      <c r="AG676" t="s">
        <v>1768</v>
      </c>
      <c r="AH676" t="s">
        <v>1768</v>
      </c>
      <c r="AI676" t="s">
        <v>1768</v>
      </c>
      <c r="AJ676" t="s">
        <v>1768</v>
      </c>
      <c r="AK676" t="s">
        <v>1768</v>
      </c>
    </row>
    <row r="677" spans="1:37">
      <c r="A677" t="s">
        <v>4338</v>
      </c>
      <c r="B677" t="s">
        <v>1461</v>
      </c>
      <c r="C677" t="s">
        <v>4895</v>
      </c>
      <c r="D677" t="s">
        <v>4896</v>
      </c>
      <c r="E677" t="str">
        <f t="shared" si="10"/>
        <v>PRK.SL.TLF.TERT.ZS</v>
      </c>
      <c r="F677" t="s">
        <v>1768</v>
      </c>
      <c r="G677" t="s">
        <v>1768</v>
      </c>
      <c r="H677" t="s">
        <v>1768</v>
      </c>
      <c r="I677" t="s">
        <v>1768</v>
      </c>
      <c r="J677" t="s">
        <v>1768</v>
      </c>
      <c r="K677" t="s">
        <v>1768</v>
      </c>
      <c r="L677" t="s">
        <v>1768</v>
      </c>
      <c r="M677" t="s">
        <v>1768</v>
      </c>
      <c r="N677" t="s">
        <v>1768</v>
      </c>
      <c r="O677" t="s">
        <v>1768</v>
      </c>
      <c r="P677" t="s">
        <v>1768</v>
      </c>
      <c r="Q677" t="s">
        <v>1768</v>
      </c>
      <c r="R677" t="s">
        <v>1768</v>
      </c>
      <c r="S677" t="s">
        <v>1768</v>
      </c>
      <c r="T677" t="s">
        <v>1768</v>
      </c>
      <c r="U677" t="s">
        <v>1768</v>
      </c>
      <c r="V677" t="s">
        <v>1768</v>
      </c>
      <c r="W677" t="s">
        <v>1768</v>
      </c>
      <c r="X677" t="s">
        <v>1768</v>
      </c>
      <c r="Y677" t="s">
        <v>1768</v>
      </c>
      <c r="Z677" t="s">
        <v>1768</v>
      </c>
      <c r="AA677" t="s">
        <v>1768</v>
      </c>
      <c r="AB677" t="s">
        <v>1768</v>
      </c>
      <c r="AC677" t="s">
        <v>1768</v>
      </c>
      <c r="AD677" t="s">
        <v>1768</v>
      </c>
      <c r="AE677" t="s">
        <v>1768</v>
      </c>
      <c r="AF677" t="s">
        <v>1768</v>
      </c>
      <c r="AG677" t="s">
        <v>1768</v>
      </c>
      <c r="AH677" t="s">
        <v>1768</v>
      </c>
      <c r="AI677" t="s">
        <v>1768</v>
      </c>
      <c r="AJ677" t="s">
        <v>1768</v>
      </c>
      <c r="AK677" t="s">
        <v>1768</v>
      </c>
    </row>
    <row r="678" spans="1:37" hidden="1">
      <c r="A678" t="s">
        <v>4338</v>
      </c>
      <c r="B678" t="s">
        <v>1461</v>
      </c>
      <c r="C678" t="s">
        <v>4897</v>
      </c>
      <c r="D678" t="s">
        <v>4898</v>
      </c>
      <c r="E678" t="str">
        <f t="shared" si="10"/>
        <v>PRK.SP.DYN.LE00.IN</v>
      </c>
      <c r="F678">
        <v>67.698634146341462</v>
      </c>
      <c r="G678">
        <v>68.082902439024394</v>
      </c>
      <c r="H678">
        <v>68.45443902439024</v>
      </c>
      <c r="I678">
        <v>68.814609756097568</v>
      </c>
      <c r="J678">
        <v>69.15924390243903</v>
      </c>
      <c r="K678">
        <v>69.493073170731719</v>
      </c>
      <c r="L678">
        <v>69.817292682926833</v>
      </c>
      <c r="M678">
        <v>70.114804878048787</v>
      </c>
      <c r="N678">
        <v>70.355121951219516</v>
      </c>
      <c r="O678">
        <v>70.502829268292686</v>
      </c>
      <c r="P678">
        <v>70.466268292682926</v>
      </c>
      <c r="Q678">
        <v>70.13931707317073</v>
      </c>
      <c r="R678">
        <v>69.496341463414637</v>
      </c>
      <c r="S678">
        <v>68.570609756097568</v>
      </c>
      <c r="T678">
        <v>67.440170731707312</v>
      </c>
      <c r="U678">
        <v>66.271902439024387</v>
      </c>
      <c r="V678">
        <v>65.272073170731716</v>
      </c>
      <c r="W678">
        <v>64.601804878048782</v>
      </c>
      <c r="X678">
        <v>64.356829268292685</v>
      </c>
      <c r="Y678">
        <v>64.549560975609751</v>
      </c>
      <c r="Z678">
        <v>65.110512195121956</v>
      </c>
      <c r="AA678">
        <v>65.898268292682943</v>
      </c>
      <c r="AB678">
        <v>66.715073170731714</v>
      </c>
      <c r="AC678">
        <v>67.405585365853653</v>
      </c>
      <c r="AD678">
        <v>67.905365853658552</v>
      </c>
      <c r="AE678">
        <v>68.195487804878056</v>
      </c>
      <c r="AF678">
        <v>68.308024390243915</v>
      </c>
      <c r="AG678">
        <v>68.340926829268312</v>
      </c>
      <c r="AH678">
        <v>68.374097560975613</v>
      </c>
      <c r="AI678">
        <v>68.432390243902447</v>
      </c>
      <c r="AJ678">
        <v>68.532146341463431</v>
      </c>
      <c r="AK678" t="s">
        <v>1768</v>
      </c>
    </row>
    <row r="679" spans="1:37" hidden="1">
      <c r="A679" t="s">
        <v>4338</v>
      </c>
      <c r="B679" t="s">
        <v>1461</v>
      </c>
      <c r="C679" t="s">
        <v>1688</v>
      </c>
      <c r="D679" t="s">
        <v>1689</v>
      </c>
      <c r="E679" t="str">
        <f t="shared" si="10"/>
        <v>PRK.SP.POP.TOTL</v>
      </c>
      <c r="F679">
        <v>17239340</v>
      </c>
      <c r="G679">
        <v>17508435</v>
      </c>
      <c r="H679">
        <v>17802273</v>
      </c>
      <c r="I679">
        <v>18111491</v>
      </c>
      <c r="J679">
        <v>18421195</v>
      </c>
      <c r="K679">
        <v>18720888</v>
      </c>
      <c r="L679">
        <v>19006458</v>
      </c>
      <c r="M679">
        <v>19282372</v>
      </c>
      <c r="N679">
        <v>19556657</v>
      </c>
      <c r="O679">
        <v>19841107</v>
      </c>
      <c r="P679">
        <v>20143212</v>
      </c>
      <c r="Q679">
        <v>20466180</v>
      </c>
      <c r="R679">
        <v>20804249</v>
      </c>
      <c r="S679">
        <v>21145052</v>
      </c>
      <c r="T679">
        <v>21471407</v>
      </c>
      <c r="U679">
        <v>21770898</v>
      </c>
      <c r="V679">
        <v>22038893</v>
      </c>
      <c r="W679">
        <v>22278723</v>
      </c>
      <c r="X679">
        <v>22495715</v>
      </c>
      <c r="Y679">
        <v>22698674</v>
      </c>
      <c r="Z679">
        <v>22894095</v>
      </c>
      <c r="AA679">
        <v>23083419</v>
      </c>
      <c r="AB679">
        <v>23264576</v>
      </c>
      <c r="AC679">
        <v>23436550</v>
      </c>
      <c r="AD679">
        <v>23597383</v>
      </c>
      <c r="AE679">
        <v>23745941</v>
      </c>
      <c r="AF679">
        <v>23882465</v>
      </c>
      <c r="AG679">
        <v>24008606</v>
      </c>
      <c r="AH679">
        <v>24126329</v>
      </c>
      <c r="AI679">
        <v>24238179</v>
      </c>
      <c r="AJ679">
        <v>24346229</v>
      </c>
      <c r="AK679">
        <v>24451285</v>
      </c>
    </row>
    <row r="680" spans="1:37" hidden="1">
      <c r="A680" t="s">
        <v>4795</v>
      </c>
      <c r="B680" t="s">
        <v>1462</v>
      </c>
      <c r="C680" t="s">
        <v>4889</v>
      </c>
      <c r="D680" t="s">
        <v>4890</v>
      </c>
      <c r="E680" t="str">
        <f t="shared" si="10"/>
        <v>KOR.NY.GDP.DEFL.ZS</v>
      </c>
      <c r="F680">
        <v>23.25570843301676</v>
      </c>
      <c r="G680">
        <v>27.49736491607274</v>
      </c>
      <c r="H680">
        <v>29.331081842268009</v>
      </c>
      <c r="I680">
        <v>31.152733036771892</v>
      </c>
      <c r="J680">
        <v>33.023237614316074</v>
      </c>
      <c r="K680">
        <v>34.597263373442487</v>
      </c>
      <c r="L680">
        <v>36.503303364737867</v>
      </c>
      <c r="M680">
        <v>38.566092104063394</v>
      </c>
      <c r="N680">
        <v>41.49963873106605</v>
      </c>
      <c r="O680">
        <v>43.879884222292581</v>
      </c>
      <c r="P680">
        <v>48.495733729004186</v>
      </c>
      <c r="Q680">
        <v>53.667726516111323</v>
      </c>
      <c r="R680">
        <v>57.758266656880686</v>
      </c>
      <c r="S680">
        <v>61.425522372403087</v>
      </c>
      <c r="T680">
        <v>66.238323851542091</v>
      </c>
      <c r="U680">
        <v>71.131447534366131</v>
      </c>
      <c r="V680">
        <v>74.772697660977997</v>
      </c>
      <c r="W680">
        <v>78.224855998124269</v>
      </c>
      <c r="X680">
        <v>82.778888469551021</v>
      </c>
      <c r="Y680">
        <v>82.696620520842927</v>
      </c>
      <c r="Z680">
        <v>86.843017148312882</v>
      </c>
      <c r="AA680">
        <v>90.195104322867124</v>
      </c>
      <c r="AB680">
        <v>93.108699992311344</v>
      </c>
      <c r="AC680">
        <v>96.424573786735678</v>
      </c>
      <c r="AD680">
        <v>99.349685746324084</v>
      </c>
      <c r="AE680">
        <v>100.00002311494984</v>
      </c>
      <c r="AF680">
        <v>99.856579151232523</v>
      </c>
      <c r="AG680">
        <v>101.93394872738469</v>
      </c>
      <c r="AH680">
        <v>104.90067029208416</v>
      </c>
      <c r="AI680">
        <v>108.497307169509</v>
      </c>
      <c r="AJ680">
        <v>112.41858628567387</v>
      </c>
      <c r="AK680">
        <v>114.38010144103067</v>
      </c>
    </row>
    <row r="681" spans="1:37" hidden="1">
      <c r="A681" t="s">
        <v>4795</v>
      </c>
      <c r="B681" t="s">
        <v>1462</v>
      </c>
      <c r="C681" t="s">
        <v>4891</v>
      </c>
      <c r="D681" t="s">
        <v>4892</v>
      </c>
      <c r="E681" t="str">
        <f t="shared" si="10"/>
        <v>KOR.NY.GDP.MKTP.KD</v>
      </c>
      <c r="F681">
        <v>128029123165.73721</v>
      </c>
      <c r="G681">
        <v>135919578694.83885</v>
      </c>
      <c r="H681">
        <v>145875767888.21378</v>
      </c>
      <c r="I681">
        <v>161593723429.36377</v>
      </c>
      <c r="J681">
        <v>174686535301.84766</v>
      </c>
      <c r="K681">
        <v>186569642627.01443</v>
      </c>
      <c r="L681">
        <v>206381181576.49078</v>
      </c>
      <c r="M681">
        <v>229298003709.03207</v>
      </c>
      <c r="N681">
        <v>253698105754.36011</v>
      </c>
      <c r="O681">
        <v>270808733194.7337</v>
      </c>
      <c r="P681">
        <v>295601777215.46637</v>
      </c>
      <c r="Q681">
        <v>323368202010.91254</v>
      </c>
      <c r="R681">
        <v>342368324537.80225</v>
      </c>
      <c r="S681">
        <v>363368459962.25903</v>
      </c>
      <c r="T681">
        <v>394387463572.17944</v>
      </c>
      <c r="U681">
        <v>430548633258.07867</v>
      </c>
      <c r="V681">
        <v>460681097829.89331</v>
      </c>
      <c r="W681">
        <v>482107173875.59045</v>
      </c>
      <c r="X681">
        <v>449061334446.48816</v>
      </c>
      <c r="Y681">
        <v>491660742719.7818</v>
      </c>
      <c r="Z681">
        <v>533384027728.65527</v>
      </c>
      <c r="AA681">
        <v>554577928768.55823</v>
      </c>
      <c r="AB681">
        <v>594230347811.05579</v>
      </c>
      <c r="AC681">
        <v>610885292931.51514</v>
      </c>
      <c r="AD681">
        <v>639102209101.39783</v>
      </c>
      <c r="AE681">
        <v>664392465835.41113</v>
      </c>
      <c r="AF681">
        <v>698799258265.58826</v>
      </c>
      <c r="AG681">
        <v>734478718311.07996</v>
      </c>
      <c r="AH681">
        <v>751359801124.7395</v>
      </c>
      <c r="AI681">
        <v>753760392874.3219</v>
      </c>
      <c r="AJ681">
        <v>801399964525.85608</v>
      </c>
      <c r="AK681">
        <v>830523427930.34741</v>
      </c>
    </row>
    <row r="682" spans="1:37" hidden="1">
      <c r="A682" t="s">
        <v>4795</v>
      </c>
      <c r="B682" t="s">
        <v>1462</v>
      </c>
      <c r="C682" t="s">
        <v>4893</v>
      </c>
      <c r="D682" t="s">
        <v>4894</v>
      </c>
      <c r="E682" t="str">
        <f t="shared" si="10"/>
        <v>KOR.NY.GDP.MKTP.CD</v>
      </c>
      <c r="F682">
        <v>63834351283.275444</v>
      </c>
      <c r="G682">
        <v>71469245114.018478</v>
      </c>
      <c r="H682">
        <v>76218197734.858017</v>
      </c>
      <c r="I682">
        <v>84510602642.603928</v>
      </c>
      <c r="J682">
        <v>93210997791.508469</v>
      </c>
      <c r="K682">
        <v>96619732879.703918</v>
      </c>
      <c r="L682">
        <v>111305576039.48039</v>
      </c>
      <c r="M682">
        <v>140005592229.23276</v>
      </c>
      <c r="N682">
        <v>187446511818.6665</v>
      </c>
      <c r="O682">
        <v>230473148065.4097</v>
      </c>
      <c r="P682">
        <v>263776986549.1127</v>
      </c>
      <c r="Q682">
        <v>308185041249.0625</v>
      </c>
      <c r="R682">
        <v>329885864343.81604</v>
      </c>
      <c r="S682">
        <v>362135746944.57251</v>
      </c>
      <c r="T682">
        <v>423434190055.38611</v>
      </c>
      <c r="U682">
        <v>517118129837.79999</v>
      </c>
      <c r="V682">
        <v>557643607433.65027</v>
      </c>
      <c r="W682">
        <v>516282942110.18726</v>
      </c>
      <c r="X682">
        <v>345432412375.84198</v>
      </c>
      <c r="Y682">
        <v>445399303511.04462</v>
      </c>
      <c r="Z682">
        <v>533384027728.65527</v>
      </c>
      <c r="AA682">
        <v>504585783003.74133</v>
      </c>
      <c r="AB682">
        <v>575928909990.48828</v>
      </c>
      <c r="AC682">
        <v>643762388701.00122</v>
      </c>
      <c r="AD682">
        <v>721975255823.69995</v>
      </c>
      <c r="AE682">
        <v>844863004335.42957</v>
      </c>
      <c r="AF682">
        <v>951773478984.90771</v>
      </c>
      <c r="AG682">
        <v>1049235951186.9659</v>
      </c>
      <c r="AH682">
        <v>931402204981.62524</v>
      </c>
      <c r="AI682">
        <v>834060441840.97791</v>
      </c>
      <c r="AJ682">
        <v>1014890141871.1439</v>
      </c>
      <c r="AK682">
        <v>1116247397318.6448</v>
      </c>
    </row>
    <row r="683" spans="1:37">
      <c r="A683" t="s">
        <v>4795</v>
      </c>
      <c r="B683" t="s">
        <v>1462</v>
      </c>
      <c r="C683" t="s">
        <v>4895</v>
      </c>
      <c r="D683" t="s">
        <v>4896</v>
      </c>
      <c r="E683" t="str">
        <f t="shared" si="10"/>
        <v>KOR.SL.TLF.TERT.ZS</v>
      </c>
      <c r="F683" t="s">
        <v>1768</v>
      </c>
      <c r="G683" t="s">
        <v>1768</v>
      </c>
      <c r="H683" t="s">
        <v>1768</v>
      </c>
      <c r="I683" t="s">
        <v>1768</v>
      </c>
      <c r="J683" t="s">
        <v>1768</v>
      </c>
      <c r="K683" t="s">
        <v>1768</v>
      </c>
      <c r="L683" t="s">
        <v>1768</v>
      </c>
      <c r="M683" t="s">
        <v>1768</v>
      </c>
      <c r="N683" t="s">
        <v>1768</v>
      </c>
      <c r="O683" t="s">
        <v>1768</v>
      </c>
      <c r="P683" t="s">
        <v>1768</v>
      </c>
      <c r="Q683">
        <v>14.600000381469727</v>
      </c>
      <c r="R683">
        <v>16.200000762939453</v>
      </c>
      <c r="S683">
        <v>17.799999237060547</v>
      </c>
      <c r="T683">
        <v>18.200000762939453</v>
      </c>
      <c r="U683">
        <v>19.200000762939453</v>
      </c>
      <c r="V683">
        <v>20</v>
      </c>
      <c r="W683">
        <v>20.299999237060547</v>
      </c>
      <c r="X683">
        <v>23.200000762939453</v>
      </c>
      <c r="Y683">
        <v>23.5</v>
      </c>
      <c r="Z683">
        <v>24</v>
      </c>
      <c r="AA683">
        <v>24.899999618530273</v>
      </c>
      <c r="AB683">
        <v>26.700000762939453</v>
      </c>
      <c r="AC683">
        <v>30.299999237060547</v>
      </c>
      <c r="AD683">
        <v>31.200000762939453</v>
      </c>
      <c r="AE683">
        <v>32.299999237060547</v>
      </c>
      <c r="AF683">
        <v>33.700000762939453</v>
      </c>
      <c r="AG683">
        <v>35</v>
      </c>
      <c r="AH683" t="s">
        <v>1768</v>
      </c>
      <c r="AI683" t="s">
        <v>1768</v>
      </c>
      <c r="AJ683" t="s">
        <v>1768</v>
      </c>
      <c r="AK683" t="s">
        <v>1768</v>
      </c>
    </row>
    <row r="684" spans="1:37" hidden="1">
      <c r="A684" t="s">
        <v>4795</v>
      </c>
      <c r="B684" t="s">
        <v>1462</v>
      </c>
      <c r="C684" t="s">
        <v>4897</v>
      </c>
      <c r="D684" t="s">
        <v>4898</v>
      </c>
      <c r="E684" t="str">
        <f t="shared" si="10"/>
        <v>KOR.SP.DYN.LE00.IN</v>
      </c>
      <c r="F684">
        <v>65.801951219512205</v>
      </c>
      <c r="G684">
        <v>66.309268292682944</v>
      </c>
      <c r="H684">
        <v>66.774268292682933</v>
      </c>
      <c r="I684">
        <v>67.239268292682937</v>
      </c>
      <c r="J684">
        <v>67.886097560975614</v>
      </c>
      <c r="K684">
        <v>68.532926829268305</v>
      </c>
      <c r="L684">
        <v>69.171097560975625</v>
      </c>
      <c r="M684">
        <v>69.809268292682944</v>
      </c>
      <c r="N684">
        <v>70.334390243902448</v>
      </c>
      <c r="O684">
        <v>70.859512195121951</v>
      </c>
      <c r="P684">
        <v>71.29487804878049</v>
      </c>
      <c r="Q684">
        <v>71.730243902439028</v>
      </c>
      <c r="R684">
        <v>72.206097560975621</v>
      </c>
      <c r="S684">
        <v>72.6819512195122</v>
      </c>
      <c r="T684">
        <v>73.038170731707325</v>
      </c>
      <c r="U684">
        <v>73.394390243902436</v>
      </c>
      <c r="V684">
        <v>73.82109756097563</v>
      </c>
      <c r="W684">
        <v>74.247804878048797</v>
      </c>
      <c r="X684">
        <v>74.810609756097563</v>
      </c>
      <c r="Y684">
        <v>75.373414634146329</v>
      </c>
      <c r="Z684">
        <v>75.855487804878067</v>
      </c>
      <c r="AA684">
        <v>76.337560975609776</v>
      </c>
      <c r="AB684">
        <v>76.82390243902438</v>
      </c>
      <c r="AC684">
        <v>77.260243902439029</v>
      </c>
      <c r="AD684">
        <v>77.84658536585367</v>
      </c>
      <c r="AE684">
        <v>78.432682926829273</v>
      </c>
      <c r="AF684">
        <v>78.969268292682941</v>
      </c>
      <c r="AG684">
        <v>79.349512195121946</v>
      </c>
      <c r="AH684">
        <v>79.832682926829278</v>
      </c>
      <c r="AI684">
        <v>80.297317073170731</v>
      </c>
      <c r="AJ684">
        <v>80.761951219512184</v>
      </c>
      <c r="AK684" t="s">
        <v>1768</v>
      </c>
    </row>
    <row r="685" spans="1:37" hidden="1">
      <c r="A685" t="s">
        <v>4795</v>
      </c>
      <c r="B685" t="s">
        <v>1462</v>
      </c>
      <c r="C685" t="s">
        <v>1688</v>
      </c>
      <c r="D685" t="s">
        <v>1689</v>
      </c>
      <c r="E685" t="str">
        <f t="shared" si="10"/>
        <v>KOR.SP.POP.TOTL</v>
      </c>
      <c r="F685">
        <v>38124000</v>
      </c>
      <c r="G685">
        <v>38723000</v>
      </c>
      <c r="H685">
        <v>39326000</v>
      </c>
      <c r="I685">
        <v>39910000</v>
      </c>
      <c r="J685">
        <v>40406000</v>
      </c>
      <c r="K685">
        <v>40806000</v>
      </c>
      <c r="L685">
        <v>41184000</v>
      </c>
      <c r="M685">
        <v>41575000</v>
      </c>
      <c r="N685">
        <v>41975000</v>
      </c>
      <c r="O685">
        <v>42380000</v>
      </c>
      <c r="P685">
        <v>42869000</v>
      </c>
      <c r="Q685">
        <v>43268000</v>
      </c>
      <c r="R685">
        <v>43663000</v>
      </c>
      <c r="S685">
        <v>44056000</v>
      </c>
      <c r="T685">
        <v>44453000</v>
      </c>
      <c r="U685">
        <v>45093000</v>
      </c>
      <c r="V685">
        <v>45525000</v>
      </c>
      <c r="W685">
        <v>45954000</v>
      </c>
      <c r="X685">
        <v>46287000</v>
      </c>
      <c r="Y685">
        <v>46617000</v>
      </c>
      <c r="Z685">
        <v>47008000</v>
      </c>
      <c r="AA685">
        <v>47357000</v>
      </c>
      <c r="AB685">
        <v>47622000</v>
      </c>
      <c r="AC685">
        <v>47859000</v>
      </c>
      <c r="AD685">
        <v>48039000</v>
      </c>
      <c r="AE685">
        <v>48138000</v>
      </c>
      <c r="AF685">
        <v>48372000</v>
      </c>
      <c r="AG685">
        <v>48598000</v>
      </c>
      <c r="AH685">
        <v>48949000</v>
      </c>
      <c r="AI685">
        <v>49182000</v>
      </c>
      <c r="AJ685">
        <v>49410000</v>
      </c>
      <c r="AK685">
        <v>49779000</v>
      </c>
    </row>
    <row r="686" spans="1:37" hidden="1">
      <c r="A686" t="s">
        <v>4326</v>
      </c>
      <c r="B686" t="s">
        <v>4715</v>
      </c>
      <c r="C686" t="s">
        <v>4889</v>
      </c>
      <c r="D686" t="s">
        <v>4890</v>
      </c>
      <c r="E686" t="str">
        <f t="shared" si="10"/>
        <v>KSV.NY.GDP.DEFL.ZS</v>
      </c>
      <c r="F686" t="s">
        <v>1768</v>
      </c>
      <c r="G686" t="s">
        <v>1768</v>
      </c>
      <c r="H686" t="s">
        <v>1768</v>
      </c>
      <c r="I686" t="s">
        <v>1768</v>
      </c>
      <c r="J686" t="s">
        <v>1768</v>
      </c>
      <c r="K686" t="s">
        <v>1768</v>
      </c>
      <c r="L686" t="s">
        <v>1768</v>
      </c>
      <c r="M686" t="s">
        <v>1768</v>
      </c>
      <c r="N686" t="s">
        <v>1768</v>
      </c>
      <c r="O686" t="s">
        <v>1768</v>
      </c>
      <c r="P686" t="s">
        <v>1768</v>
      </c>
      <c r="Q686" t="s">
        <v>1768</v>
      </c>
      <c r="R686" t="s">
        <v>1768</v>
      </c>
      <c r="S686" t="s">
        <v>1768</v>
      </c>
      <c r="T686" t="s">
        <v>1768</v>
      </c>
      <c r="U686" t="s">
        <v>1768</v>
      </c>
      <c r="V686" t="s">
        <v>1768</v>
      </c>
      <c r="W686" t="s">
        <v>1768</v>
      </c>
      <c r="X686" t="s">
        <v>1768</v>
      </c>
      <c r="Y686" t="s">
        <v>1768</v>
      </c>
      <c r="Z686">
        <v>88.64260196599399</v>
      </c>
      <c r="AA686">
        <v>98.74868751781618</v>
      </c>
      <c r="AB686">
        <v>100.53130592745354</v>
      </c>
      <c r="AC686">
        <v>98.871724585196361</v>
      </c>
      <c r="AD686">
        <v>95.078485295820698</v>
      </c>
      <c r="AE686">
        <v>93.96682587949195</v>
      </c>
      <c r="AF686">
        <v>92.002562467116363</v>
      </c>
      <c r="AG686">
        <v>94.718432789457395</v>
      </c>
      <c r="AH686">
        <v>100</v>
      </c>
      <c r="AI686">
        <v>98.708495031708139</v>
      </c>
      <c r="AJ686">
        <v>102.37632428727208</v>
      </c>
      <c r="AK686">
        <v>107.2569382316465</v>
      </c>
    </row>
    <row r="687" spans="1:37" hidden="1">
      <c r="A687" t="s">
        <v>4326</v>
      </c>
      <c r="B687" t="s">
        <v>4715</v>
      </c>
      <c r="C687" t="s">
        <v>4891</v>
      </c>
      <c r="D687" t="s">
        <v>4892</v>
      </c>
      <c r="E687" t="str">
        <f t="shared" si="10"/>
        <v>KSV.NY.GDP.MKTP.KD</v>
      </c>
      <c r="F687" t="s">
        <v>1768</v>
      </c>
      <c r="G687" t="s">
        <v>1768</v>
      </c>
      <c r="H687" t="s">
        <v>1768</v>
      </c>
      <c r="I687" t="s">
        <v>1768</v>
      </c>
      <c r="J687" t="s">
        <v>1768</v>
      </c>
      <c r="K687" t="s">
        <v>1768</v>
      </c>
      <c r="L687" t="s">
        <v>1768</v>
      </c>
      <c r="M687" t="s">
        <v>1768</v>
      </c>
      <c r="N687" t="s">
        <v>1768</v>
      </c>
      <c r="O687" t="s">
        <v>1768</v>
      </c>
      <c r="P687" t="s">
        <v>1768</v>
      </c>
      <c r="Q687" t="s">
        <v>1768</v>
      </c>
      <c r="R687" t="s">
        <v>1768</v>
      </c>
      <c r="S687" t="s">
        <v>1768</v>
      </c>
      <c r="T687" t="s">
        <v>1768</v>
      </c>
      <c r="U687" t="s">
        <v>1768</v>
      </c>
      <c r="V687" t="s">
        <v>1768</v>
      </c>
      <c r="W687" t="s">
        <v>1768</v>
      </c>
      <c r="X687" t="s">
        <v>1768</v>
      </c>
      <c r="Y687" t="s">
        <v>1768</v>
      </c>
      <c r="Z687">
        <v>1849196082.055073</v>
      </c>
      <c r="AA687">
        <v>2347996681.9114866</v>
      </c>
      <c r="AB687">
        <v>2331538380.5114546</v>
      </c>
      <c r="AC687">
        <v>2457908803.6374426</v>
      </c>
      <c r="AD687">
        <v>2522112474.445488</v>
      </c>
      <c r="AE687">
        <v>2619069794.5743895</v>
      </c>
      <c r="AF687">
        <v>2776213982.2488527</v>
      </c>
      <c r="AG687">
        <v>2951115463.1305304</v>
      </c>
      <c r="AH687">
        <v>3154742430.0865369</v>
      </c>
      <c r="AI687">
        <v>3246229960.5590463</v>
      </c>
      <c r="AJ687">
        <v>3372832929.0208488</v>
      </c>
      <c r="AK687">
        <v>3541474575.4718914</v>
      </c>
    </row>
    <row r="688" spans="1:37" hidden="1">
      <c r="A688" t="s">
        <v>4326</v>
      </c>
      <c r="B688" t="s">
        <v>4715</v>
      </c>
      <c r="C688" t="s">
        <v>4893</v>
      </c>
      <c r="D688" t="s">
        <v>4894</v>
      </c>
      <c r="E688" t="str">
        <f t="shared" si="10"/>
        <v>KSV.NY.GDP.MKTP.CD</v>
      </c>
      <c r="F688" t="s">
        <v>1768</v>
      </c>
      <c r="G688" t="s">
        <v>1768</v>
      </c>
      <c r="H688" t="s">
        <v>1768</v>
      </c>
      <c r="I688" t="s">
        <v>1768</v>
      </c>
      <c r="J688" t="s">
        <v>1768</v>
      </c>
      <c r="K688" t="s">
        <v>1768</v>
      </c>
      <c r="L688" t="s">
        <v>1768</v>
      </c>
      <c r="M688" t="s">
        <v>1768</v>
      </c>
      <c r="N688" t="s">
        <v>1768</v>
      </c>
      <c r="O688" t="s">
        <v>1768</v>
      </c>
      <c r="P688" t="s">
        <v>1768</v>
      </c>
      <c r="Q688" t="s">
        <v>1768</v>
      </c>
      <c r="R688" t="s">
        <v>1768</v>
      </c>
      <c r="S688" t="s">
        <v>1768</v>
      </c>
      <c r="T688" t="s">
        <v>1768</v>
      </c>
      <c r="U688" t="s">
        <v>1768</v>
      </c>
      <c r="V688" t="s">
        <v>1768</v>
      </c>
      <c r="W688" t="s">
        <v>1768</v>
      </c>
      <c r="X688" t="s">
        <v>1768</v>
      </c>
      <c r="Y688" t="s">
        <v>1768</v>
      </c>
      <c r="Z688">
        <v>1849196082.055073</v>
      </c>
      <c r="AA688">
        <v>2535333631.8853559</v>
      </c>
      <c r="AB688">
        <v>2702427046.9354992</v>
      </c>
      <c r="AC688">
        <v>3355083116.5893927</v>
      </c>
      <c r="AD688">
        <v>3639935347.5071492</v>
      </c>
      <c r="AE688">
        <v>3743116980.1918526</v>
      </c>
      <c r="AF688">
        <v>3915494726.2682071</v>
      </c>
      <c r="AG688">
        <v>4677361256.464571</v>
      </c>
      <c r="AH688">
        <v>5641557748.4818363</v>
      </c>
      <c r="AI688">
        <v>5434843011.9477634</v>
      </c>
      <c r="AJ688">
        <v>5583576158.9403982</v>
      </c>
      <c r="AK688">
        <v>6446205170.9758129</v>
      </c>
    </row>
    <row r="689" spans="1:37">
      <c r="A689" t="s">
        <v>4326</v>
      </c>
      <c r="B689" t="s">
        <v>4715</v>
      </c>
      <c r="C689" t="s">
        <v>4895</v>
      </c>
      <c r="D689" t="s">
        <v>4896</v>
      </c>
      <c r="E689" t="str">
        <f t="shared" si="10"/>
        <v>KSV.SL.TLF.TERT.ZS</v>
      </c>
      <c r="F689" t="s">
        <v>1768</v>
      </c>
      <c r="G689" t="s">
        <v>1768</v>
      </c>
      <c r="H689" t="s">
        <v>1768</v>
      </c>
      <c r="I689" t="s">
        <v>1768</v>
      </c>
      <c r="J689" t="s">
        <v>1768</v>
      </c>
      <c r="K689" t="s">
        <v>1768</v>
      </c>
      <c r="L689" t="s">
        <v>1768</v>
      </c>
      <c r="M689" t="s">
        <v>1768</v>
      </c>
      <c r="N689" t="s">
        <v>1768</v>
      </c>
      <c r="O689" t="s">
        <v>1768</v>
      </c>
      <c r="P689" t="s">
        <v>1768</v>
      </c>
      <c r="Q689" t="s">
        <v>1768</v>
      </c>
      <c r="R689" t="s">
        <v>1768</v>
      </c>
      <c r="S689" t="s">
        <v>1768</v>
      </c>
      <c r="T689" t="s">
        <v>1768</v>
      </c>
      <c r="U689" t="s">
        <v>1768</v>
      </c>
      <c r="V689" t="s">
        <v>1768</v>
      </c>
      <c r="W689" t="s">
        <v>1768</v>
      </c>
      <c r="X689" t="s">
        <v>1768</v>
      </c>
      <c r="Y689" t="s">
        <v>1768</v>
      </c>
      <c r="Z689" t="s">
        <v>1768</v>
      </c>
      <c r="AA689" t="s">
        <v>1768</v>
      </c>
      <c r="AB689" t="s">
        <v>1768</v>
      </c>
      <c r="AC689" t="s">
        <v>1768</v>
      </c>
      <c r="AD689" t="s">
        <v>1768</v>
      </c>
      <c r="AE689" t="s">
        <v>1768</v>
      </c>
      <c r="AF689" t="s">
        <v>1768</v>
      </c>
      <c r="AG689" t="s">
        <v>1768</v>
      </c>
      <c r="AH689" t="s">
        <v>1768</v>
      </c>
      <c r="AI689" t="s">
        <v>1768</v>
      </c>
      <c r="AJ689" t="s">
        <v>1768</v>
      </c>
      <c r="AK689" t="s">
        <v>1768</v>
      </c>
    </row>
    <row r="690" spans="1:37" hidden="1">
      <c r="A690" t="s">
        <v>4326</v>
      </c>
      <c r="B690" t="s">
        <v>4715</v>
      </c>
      <c r="C690" t="s">
        <v>4897</v>
      </c>
      <c r="D690" t="s">
        <v>4898</v>
      </c>
      <c r="E690" t="str">
        <f t="shared" si="10"/>
        <v>KSV.SP.DYN.LE00.IN</v>
      </c>
      <c r="F690" t="s">
        <v>1768</v>
      </c>
      <c r="G690">
        <v>65.932682926829273</v>
      </c>
      <c r="H690">
        <v>66.162682926829277</v>
      </c>
      <c r="I690">
        <v>66.382682926829276</v>
      </c>
      <c r="J690">
        <v>66.597804878048791</v>
      </c>
      <c r="K690">
        <v>66.812926829268292</v>
      </c>
      <c r="L690">
        <v>67.018048780487817</v>
      </c>
      <c r="M690">
        <v>67.213170731707322</v>
      </c>
      <c r="N690">
        <v>67.398292682926822</v>
      </c>
      <c r="O690">
        <v>67.578536585365853</v>
      </c>
      <c r="P690">
        <v>67.758780487804884</v>
      </c>
      <c r="Q690">
        <v>67.92902439024391</v>
      </c>
      <c r="R690">
        <v>68.089268292682931</v>
      </c>
      <c r="S690">
        <v>68.249512195121966</v>
      </c>
      <c r="T690">
        <v>68.400000000000006</v>
      </c>
      <c r="U690">
        <v>68.545121951219514</v>
      </c>
      <c r="V690">
        <v>68.685609756097563</v>
      </c>
      <c r="W690">
        <v>68.820975609756104</v>
      </c>
      <c r="X690">
        <v>68.951219512195138</v>
      </c>
      <c r="Y690">
        <v>66.951219512195124</v>
      </c>
      <c r="Z690">
        <v>67.951219512195138</v>
      </c>
      <c r="AA690">
        <v>67.947560975609775</v>
      </c>
      <c r="AB690">
        <v>67.938780487804877</v>
      </c>
      <c r="AC690">
        <v>68.189512195121964</v>
      </c>
      <c r="AD690">
        <v>68.440243902439036</v>
      </c>
      <c r="AE690">
        <v>68.690975609756109</v>
      </c>
      <c r="AF690">
        <v>68.936829268292698</v>
      </c>
      <c r="AG690">
        <v>69.182439024390263</v>
      </c>
      <c r="AH690">
        <v>69.418048780487823</v>
      </c>
      <c r="AI690">
        <v>69.648780487804885</v>
      </c>
      <c r="AJ690">
        <v>69.884390243902445</v>
      </c>
      <c r="AK690" t="s">
        <v>1768</v>
      </c>
    </row>
    <row r="691" spans="1:37" hidden="1">
      <c r="A691" t="s">
        <v>4326</v>
      </c>
      <c r="B691" t="s">
        <v>4715</v>
      </c>
      <c r="C691" t="s">
        <v>1688</v>
      </c>
      <c r="D691" t="s">
        <v>1689</v>
      </c>
      <c r="E691" t="str">
        <f t="shared" si="10"/>
        <v>KSV.SP.POP.TOTL</v>
      </c>
      <c r="F691">
        <v>1521000</v>
      </c>
      <c r="G691">
        <v>1552000</v>
      </c>
      <c r="H691">
        <v>1582000</v>
      </c>
      <c r="I691">
        <v>1614000</v>
      </c>
      <c r="J691">
        <v>1647000</v>
      </c>
      <c r="K691">
        <v>1682000</v>
      </c>
      <c r="L691">
        <v>1717000</v>
      </c>
      <c r="M691">
        <v>1753000</v>
      </c>
      <c r="N691">
        <v>1791000</v>
      </c>
      <c r="O691">
        <v>1827000</v>
      </c>
      <c r="P691">
        <v>1862000</v>
      </c>
      <c r="Q691">
        <v>1898000</v>
      </c>
      <c r="R691">
        <v>1932000</v>
      </c>
      <c r="S691">
        <v>1965000</v>
      </c>
      <c r="T691">
        <v>1997000</v>
      </c>
      <c r="U691">
        <v>2029000</v>
      </c>
      <c r="V691">
        <v>2059000</v>
      </c>
      <c r="W691">
        <v>2086000</v>
      </c>
      <c r="X691">
        <v>1966000</v>
      </c>
      <c r="Y691">
        <v>1762000</v>
      </c>
      <c r="Z691">
        <v>1700000</v>
      </c>
      <c r="AA691">
        <v>1701154</v>
      </c>
      <c r="AB691">
        <v>1702310</v>
      </c>
      <c r="AC691">
        <v>1703466</v>
      </c>
      <c r="AD691">
        <v>1704622</v>
      </c>
      <c r="AE691">
        <v>1705780</v>
      </c>
      <c r="AF691">
        <v>1719536</v>
      </c>
      <c r="AG691">
        <v>1733404</v>
      </c>
      <c r="AH691">
        <v>1747383</v>
      </c>
      <c r="AI691">
        <v>1761474</v>
      </c>
      <c r="AJ691">
        <v>1775680</v>
      </c>
      <c r="AK691">
        <v>1794303</v>
      </c>
    </row>
    <row r="692" spans="1:37" hidden="1">
      <c r="A692" t="s">
        <v>4004</v>
      </c>
      <c r="B692" t="s">
        <v>1463</v>
      </c>
      <c r="C692" t="s">
        <v>4889</v>
      </c>
      <c r="D692" t="s">
        <v>4890</v>
      </c>
      <c r="E692" t="str">
        <f t="shared" si="10"/>
        <v>KWT.NY.GDP.DEFL.ZS</v>
      </c>
      <c r="F692">
        <v>117.4023109704909</v>
      </c>
      <c r="G692">
        <v>130.84887560367432</v>
      </c>
      <c r="H692">
        <v>132.70281221664223</v>
      </c>
      <c r="I692">
        <v>117.69339074099194</v>
      </c>
      <c r="J692">
        <v>118.10450520088736</v>
      </c>
      <c r="K692">
        <v>123.84381123463581</v>
      </c>
      <c r="L692">
        <v>92.016523412273429</v>
      </c>
      <c r="M692">
        <v>101.94158120582695</v>
      </c>
      <c r="N692">
        <v>104.96513084525591</v>
      </c>
      <c r="O692">
        <v>103.15587061124711</v>
      </c>
      <c r="P692" t="s">
        <v>1768</v>
      </c>
      <c r="Q692" t="s">
        <v>1768</v>
      </c>
      <c r="R692">
        <v>109.40157788464302</v>
      </c>
      <c r="S692">
        <v>101.3207162924292</v>
      </c>
      <c r="T692">
        <v>95.372709008483255</v>
      </c>
      <c r="U692">
        <v>100</v>
      </c>
      <c r="V692">
        <v>115.51126253506634</v>
      </c>
      <c r="W692">
        <v>110.05977286312014</v>
      </c>
      <c r="X692">
        <v>91.186694932207772</v>
      </c>
      <c r="Y692">
        <v>107.66656640285572</v>
      </c>
      <c r="Z692">
        <v>129.766711529834</v>
      </c>
      <c r="AA692">
        <v>119.15154214452734</v>
      </c>
      <c r="AB692">
        <v>125.29147293693374</v>
      </c>
      <c r="AC692">
        <v>131.4615310228136</v>
      </c>
      <c r="AD692">
        <v>146.46847508608676</v>
      </c>
      <c r="AE692">
        <v>178.36616337392346</v>
      </c>
      <c r="AF692">
        <v>211.78426942988358</v>
      </c>
      <c r="AG692">
        <v>224.3312656335541</v>
      </c>
      <c r="AH692">
        <v>259.88108465457231</v>
      </c>
      <c r="AI692">
        <v>210.77025889604525</v>
      </c>
      <c r="AJ692">
        <v>238.30047158740663</v>
      </c>
      <c r="AK692">
        <v>301.24724719087703</v>
      </c>
    </row>
    <row r="693" spans="1:37" hidden="1">
      <c r="A693" t="s">
        <v>4004</v>
      </c>
      <c r="B693" t="s">
        <v>1463</v>
      </c>
      <c r="C693" t="s">
        <v>4891</v>
      </c>
      <c r="D693" t="s">
        <v>4892</v>
      </c>
      <c r="E693" t="str">
        <f t="shared" si="10"/>
        <v>KWT.NY.GDP.MKTP.KD</v>
      </c>
      <c r="F693" t="s">
        <v>1768</v>
      </c>
      <c r="G693" t="s">
        <v>1768</v>
      </c>
      <c r="H693" t="s">
        <v>1768</v>
      </c>
      <c r="I693" t="s">
        <v>1768</v>
      </c>
      <c r="J693" t="s">
        <v>1768</v>
      </c>
      <c r="K693" t="s">
        <v>1768</v>
      </c>
      <c r="L693" t="s">
        <v>1768</v>
      </c>
      <c r="M693" t="s">
        <v>1768</v>
      </c>
      <c r="N693" t="s">
        <v>1768</v>
      </c>
      <c r="O693" t="s">
        <v>1768</v>
      </c>
      <c r="P693" t="s">
        <v>1768</v>
      </c>
      <c r="Q693" t="s">
        <v>1768</v>
      </c>
      <c r="R693">
        <v>22530088649.372707</v>
      </c>
      <c r="S693">
        <v>30188171187.392971</v>
      </c>
      <c r="T693">
        <v>32734895320.558372</v>
      </c>
      <c r="U693">
        <v>34325251800.809406</v>
      </c>
      <c r="V693">
        <v>34532963147.052902</v>
      </c>
      <c r="W693">
        <v>35387075587.105087</v>
      </c>
      <c r="X693">
        <v>36682969799.614342</v>
      </c>
      <c r="Y693">
        <v>36026708083.072853</v>
      </c>
      <c r="Z693">
        <v>37718011468.574898</v>
      </c>
      <c r="AA693">
        <v>37992985755.862625</v>
      </c>
      <c r="AB693">
        <v>39132775328.538506</v>
      </c>
      <c r="AC693">
        <v>45910572015.441376</v>
      </c>
      <c r="AD693">
        <v>50593450361.016403</v>
      </c>
      <c r="AE693">
        <v>55956356099.284149</v>
      </c>
      <c r="AF693">
        <v>58866086616.44693</v>
      </c>
      <c r="AG693">
        <v>61440300584.184158</v>
      </c>
      <c r="AH693">
        <v>64493883523.218117</v>
      </c>
      <c r="AI693">
        <v>61172448521.772385</v>
      </c>
      <c r="AJ693">
        <v>63258429016.364822</v>
      </c>
      <c r="AK693">
        <v>68439294352.805107</v>
      </c>
    </row>
    <row r="694" spans="1:37" hidden="1">
      <c r="A694" t="s">
        <v>4004</v>
      </c>
      <c r="B694" t="s">
        <v>1463</v>
      </c>
      <c r="C694" t="s">
        <v>4893</v>
      </c>
      <c r="D694" t="s">
        <v>4894</v>
      </c>
      <c r="E694" t="str">
        <f t="shared" si="10"/>
        <v>KWT.NY.GDP.MKTP.CD</v>
      </c>
      <c r="F694">
        <v>28638869293.525043</v>
      </c>
      <c r="G694">
        <v>25058021180.463306</v>
      </c>
      <c r="H694">
        <v>21577153432.871487</v>
      </c>
      <c r="I694">
        <v>20871081551.933731</v>
      </c>
      <c r="J694">
        <v>21700083143.390202</v>
      </c>
      <c r="K694">
        <v>21445970692.875355</v>
      </c>
      <c r="L694">
        <v>17903989900.477585</v>
      </c>
      <c r="M694">
        <v>22368703292.576698</v>
      </c>
      <c r="N694">
        <v>20690321183.021996</v>
      </c>
      <c r="O694">
        <v>24313856915.388397</v>
      </c>
      <c r="P694">
        <v>18427778571.053085</v>
      </c>
      <c r="Q694">
        <v>11009955543.001162</v>
      </c>
      <c r="R694">
        <v>19858555904.671719</v>
      </c>
      <c r="S694">
        <v>23941392354.530529</v>
      </c>
      <c r="T694">
        <v>24848484744.528404</v>
      </c>
      <c r="U694">
        <v>27191687674.073669</v>
      </c>
      <c r="V694">
        <v>31492937200.880135</v>
      </c>
      <c r="W694">
        <v>30350433059.966885</v>
      </c>
      <c r="X694">
        <v>25946185993.552101</v>
      </c>
      <c r="Y694">
        <v>30120888963.680573</v>
      </c>
      <c r="Z694">
        <v>37718011468.574898</v>
      </c>
      <c r="AA694">
        <v>34890773740.217804</v>
      </c>
      <c r="AB694">
        <v>38138801497.245819</v>
      </c>
      <c r="AC694">
        <v>47875837662.153885</v>
      </c>
      <c r="AD694">
        <v>59440511981.757591</v>
      </c>
      <c r="AE694">
        <v>80797945205.479462</v>
      </c>
      <c r="AF694">
        <v>101561153806.38936</v>
      </c>
      <c r="AG694">
        <v>114721830985.9155</v>
      </c>
      <c r="AH694">
        <v>147402413798.23502</v>
      </c>
      <c r="AI694">
        <v>105911338608.39771</v>
      </c>
      <c r="AJ694">
        <v>124348317665.04051</v>
      </c>
      <c r="AK694">
        <v>176590075214.55969</v>
      </c>
    </row>
    <row r="695" spans="1:37">
      <c r="A695" t="s">
        <v>4004</v>
      </c>
      <c r="B695" t="s">
        <v>1463</v>
      </c>
      <c r="C695" t="s">
        <v>4895</v>
      </c>
      <c r="D695" t="s">
        <v>4896</v>
      </c>
      <c r="E695" t="str">
        <f t="shared" si="10"/>
        <v>KWT.SL.TLF.TERT.ZS</v>
      </c>
      <c r="F695" t="s">
        <v>1768</v>
      </c>
      <c r="G695" t="s">
        <v>1768</v>
      </c>
      <c r="H695" t="s">
        <v>1768</v>
      </c>
      <c r="I695" t="s">
        <v>1768</v>
      </c>
      <c r="J695" t="s">
        <v>1768</v>
      </c>
      <c r="K695" t="s">
        <v>1768</v>
      </c>
      <c r="L695" t="s">
        <v>1768</v>
      </c>
      <c r="M695" t="s">
        <v>1768</v>
      </c>
      <c r="N695">
        <v>19</v>
      </c>
      <c r="O695" t="s">
        <v>1768</v>
      </c>
      <c r="P695" t="s">
        <v>1768</v>
      </c>
      <c r="Q695" t="s">
        <v>1768</v>
      </c>
      <c r="R695" t="s">
        <v>1768</v>
      </c>
      <c r="S695" t="s">
        <v>1768</v>
      </c>
      <c r="T695" t="s">
        <v>1768</v>
      </c>
      <c r="U695">
        <v>13.699999809265137</v>
      </c>
      <c r="V695" t="s">
        <v>1768</v>
      </c>
      <c r="W695" t="s">
        <v>1768</v>
      </c>
      <c r="X695" t="s">
        <v>1768</v>
      </c>
      <c r="Y695" t="s">
        <v>1768</v>
      </c>
      <c r="Z695" t="s">
        <v>1768</v>
      </c>
      <c r="AA695" t="s">
        <v>1768</v>
      </c>
      <c r="AB695" t="s">
        <v>1768</v>
      </c>
      <c r="AC695">
        <v>16.700000762939453</v>
      </c>
      <c r="AD695" t="s">
        <v>1768</v>
      </c>
      <c r="AE695" t="s">
        <v>1768</v>
      </c>
      <c r="AF695" t="s">
        <v>1768</v>
      </c>
      <c r="AG695" t="s">
        <v>1768</v>
      </c>
      <c r="AH695" t="s">
        <v>1768</v>
      </c>
      <c r="AI695" t="s">
        <v>1768</v>
      </c>
      <c r="AJ695" t="s">
        <v>1768</v>
      </c>
      <c r="AK695" t="s">
        <v>1768</v>
      </c>
    </row>
    <row r="696" spans="1:37" hidden="1">
      <c r="A696" t="s">
        <v>4004</v>
      </c>
      <c r="B696" t="s">
        <v>1463</v>
      </c>
      <c r="C696" t="s">
        <v>4897</v>
      </c>
      <c r="D696" t="s">
        <v>4898</v>
      </c>
      <c r="E696" t="str">
        <f t="shared" si="10"/>
        <v>KWT.SP.DYN.LE00.IN</v>
      </c>
      <c r="F696">
        <v>70.456707317073182</v>
      </c>
      <c r="G696">
        <v>70.750829268292691</v>
      </c>
      <c r="H696">
        <v>71.030487804878064</v>
      </c>
      <c r="I696">
        <v>71.294146341463417</v>
      </c>
      <c r="J696">
        <v>71.541292682926837</v>
      </c>
      <c r="K696">
        <v>71.771878048780493</v>
      </c>
      <c r="L696">
        <v>71.984902439024395</v>
      </c>
      <c r="M696">
        <v>72.1808780487805</v>
      </c>
      <c r="N696">
        <v>72.361780487804893</v>
      </c>
      <c r="O696">
        <v>72.528097560975624</v>
      </c>
      <c r="P696">
        <v>72.681853658536596</v>
      </c>
      <c r="Q696">
        <v>72.822536585365867</v>
      </c>
      <c r="R696">
        <v>72.952658536585375</v>
      </c>
      <c r="S696">
        <v>73.07373170731708</v>
      </c>
      <c r="T696">
        <v>73.18724390243905</v>
      </c>
      <c r="U696">
        <v>73.294219512195127</v>
      </c>
      <c r="V696">
        <v>73.395658536585373</v>
      </c>
      <c r="W696">
        <v>73.491048780487816</v>
      </c>
      <c r="X696">
        <v>73.582390243902452</v>
      </c>
      <c r="Y696">
        <v>73.669707317073176</v>
      </c>
      <c r="Z696">
        <v>73.752487804878058</v>
      </c>
      <c r="AA696">
        <v>73.830780487804873</v>
      </c>
      <c r="AB696">
        <v>73.903560975609764</v>
      </c>
      <c r="AC696">
        <v>73.973829268292675</v>
      </c>
      <c r="AD696">
        <v>74.042585365853668</v>
      </c>
      <c r="AE696">
        <v>74.11329268292684</v>
      </c>
      <c r="AF696">
        <v>74.191902439024403</v>
      </c>
      <c r="AG696">
        <v>74.279902439024397</v>
      </c>
      <c r="AH696">
        <v>74.37829268292684</v>
      </c>
      <c r="AI696">
        <v>74.487560975609767</v>
      </c>
      <c r="AJ696">
        <v>74.604731707317086</v>
      </c>
      <c r="AK696" t="s">
        <v>1768</v>
      </c>
    </row>
    <row r="697" spans="1:37" hidden="1">
      <c r="A697" t="s">
        <v>4004</v>
      </c>
      <c r="B697" t="s">
        <v>1463</v>
      </c>
      <c r="C697" t="s">
        <v>1688</v>
      </c>
      <c r="D697" t="s">
        <v>1689</v>
      </c>
      <c r="E697" t="str">
        <f t="shared" si="10"/>
        <v>KWT.SP.POP.TOTL</v>
      </c>
      <c r="F697">
        <v>1376963</v>
      </c>
      <c r="G697">
        <v>1445699</v>
      </c>
      <c r="H697">
        <v>1514013</v>
      </c>
      <c r="I697">
        <v>1584310</v>
      </c>
      <c r="J697">
        <v>1659961</v>
      </c>
      <c r="K697">
        <v>1742083</v>
      </c>
      <c r="L697">
        <v>1835819</v>
      </c>
      <c r="M697">
        <v>1937316</v>
      </c>
      <c r="N697">
        <v>2028166</v>
      </c>
      <c r="O697">
        <v>2083550</v>
      </c>
      <c r="P697">
        <v>2087687</v>
      </c>
      <c r="Q697">
        <v>2031004</v>
      </c>
      <c r="R697" t="s">
        <v>1768</v>
      </c>
      <c r="S697" t="s">
        <v>1768</v>
      </c>
      <c r="T697" t="s">
        <v>1768</v>
      </c>
      <c r="U697">
        <v>1627911</v>
      </c>
      <c r="V697">
        <v>1628120</v>
      </c>
      <c r="W697">
        <v>1678812</v>
      </c>
      <c r="X697">
        <v>1763693</v>
      </c>
      <c r="Y697">
        <v>1857217</v>
      </c>
      <c r="Z697">
        <v>1940786</v>
      </c>
      <c r="AA697">
        <v>2009588</v>
      </c>
      <c r="AB697">
        <v>2069816</v>
      </c>
      <c r="AC697">
        <v>2126786</v>
      </c>
      <c r="AD697">
        <v>2189485</v>
      </c>
      <c r="AE697">
        <v>2264014</v>
      </c>
      <c r="AF697">
        <v>2351441</v>
      </c>
      <c r="AG697">
        <v>2447818</v>
      </c>
      <c r="AH697">
        <v>2548351</v>
      </c>
      <c r="AI697">
        <v>2646286</v>
      </c>
      <c r="AJ697">
        <v>2736732</v>
      </c>
      <c r="AK697">
        <v>2818042</v>
      </c>
    </row>
    <row r="698" spans="1:37" hidden="1">
      <c r="A698" t="s">
        <v>1464</v>
      </c>
      <c r="B698" t="s">
        <v>1465</v>
      </c>
      <c r="C698" t="s">
        <v>4889</v>
      </c>
      <c r="D698" t="s">
        <v>4890</v>
      </c>
      <c r="E698" t="str">
        <f t="shared" si="10"/>
        <v>KGZ.NY.GDP.DEFL.ZS</v>
      </c>
      <c r="F698" t="s">
        <v>1768</v>
      </c>
      <c r="G698" t="s">
        <v>1768</v>
      </c>
      <c r="H698" t="s">
        <v>1768</v>
      </c>
      <c r="I698" t="s">
        <v>1768</v>
      </c>
      <c r="J698" t="s">
        <v>1768</v>
      </c>
      <c r="K698" t="s">
        <v>1768</v>
      </c>
      <c r="L698" t="s">
        <v>1768</v>
      </c>
      <c r="M698">
        <v>0.11857845886659647</v>
      </c>
      <c r="N698">
        <v>0.11635237774420108</v>
      </c>
      <c r="O698">
        <v>0.12448079060584326</v>
      </c>
      <c r="P698">
        <v>0.13435875714709611</v>
      </c>
      <c r="Q698">
        <v>0.31540654341062152</v>
      </c>
      <c r="R698">
        <v>2.9337841364345061</v>
      </c>
      <c r="S698">
        <v>25.067071829209919</v>
      </c>
      <c r="T698">
        <v>70.407120426630911</v>
      </c>
      <c r="U698">
        <v>100</v>
      </c>
      <c r="V698">
        <v>135.34290787730856</v>
      </c>
      <c r="W698">
        <v>161.47713779456262</v>
      </c>
      <c r="X698">
        <v>176.13523518071645</v>
      </c>
      <c r="Y698">
        <v>242.31716865142846</v>
      </c>
      <c r="Z698">
        <v>308.1843432141016</v>
      </c>
      <c r="AA698">
        <v>330.78151381530637</v>
      </c>
      <c r="AB698">
        <v>337.48130731303138</v>
      </c>
      <c r="AC698">
        <v>350.89610098634478</v>
      </c>
      <c r="AD698">
        <v>368.82136861820311</v>
      </c>
      <c r="AE698">
        <v>395.1132507846973</v>
      </c>
      <c r="AF698">
        <v>432.22077718565453</v>
      </c>
      <c r="AG698">
        <v>496.52032696110444</v>
      </c>
      <c r="AH698">
        <v>606.82722500568366</v>
      </c>
      <c r="AI698">
        <v>631.31454748808756</v>
      </c>
      <c r="AJ698">
        <v>700.90107450760479</v>
      </c>
      <c r="AK698">
        <v>811.8129217865386</v>
      </c>
    </row>
    <row r="699" spans="1:37" hidden="1">
      <c r="A699" t="s">
        <v>1464</v>
      </c>
      <c r="B699" t="s">
        <v>1465</v>
      </c>
      <c r="C699" t="s">
        <v>4891</v>
      </c>
      <c r="D699" t="s">
        <v>4892</v>
      </c>
      <c r="E699" t="str">
        <f t="shared" si="10"/>
        <v>KGZ.NY.GDP.MKTP.KD</v>
      </c>
      <c r="F699" t="s">
        <v>1768</v>
      </c>
      <c r="G699" t="s">
        <v>1768</v>
      </c>
      <c r="H699" t="s">
        <v>1768</v>
      </c>
      <c r="I699" t="s">
        <v>1768</v>
      </c>
      <c r="J699" t="s">
        <v>1768</v>
      </c>
      <c r="K699" t="s">
        <v>1768</v>
      </c>
      <c r="L699">
        <v>1618704665.4526703</v>
      </c>
      <c r="M699">
        <v>1672121410.2960925</v>
      </c>
      <c r="N699">
        <v>1892841939.6962886</v>
      </c>
      <c r="O699">
        <v>1945647514.8150151</v>
      </c>
      <c r="P699">
        <v>2056603836.4796932</v>
      </c>
      <c r="Q699">
        <v>1895138515.6416383</v>
      </c>
      <c r="R699">
        <v>1631928245.7328577</v>
      </c>
      <c r="S699">
        <v>1379643161.6745753</v>
      </c>
      <c r="T699">
        <v>1102539641.3315144</v>
      </c>
      <c r="U699">
        <v>1042739854.97435</v>
      </c>
      <c r="V699">
        <v>1116612785.2206576</v>
      </c>
      <c r="W699">
        <v>1227326823.2788393</v>
      </c>
      <c r="X699">
        <v>1253368676.4754996</v>
      </c>
      <c r="Y699">
        <v>1299189195.7673922</v>
      </c>
      <c r="Z699">
        <v>1369691955.022125</v>
      </c>
      <c r="AA699">
        <v>1442581267.7049575</v>
      </c>
      <c r="AB699">
        <v>1442330935.9732502</v>
      </c>
      <c r="AC699">
        <v>1543731070.6346769</v>
      </c>
      <c r="AD699">
        <v>1652206886.9020333</v>
      </c>
      <c r="AE699">
        <v>1649306467.6261673</v>
      </c>
      <c r="AF699">
        <v>1700482777.1394634</v>
      </c>
      <c r="AG699">
        <v>1845752890.8106682</v>
      </c>
      <c r="AH699">
        <v>2000825962.73768</v>
      </c>
      <c r="AI699">
        <v>2058575693.8368106</v>
      </c>
      <c r="AJ699">
        <v>2030624399.4726951</v>
      </c>
      <c r="AK699">
        <v>2172768107.4357839</v>
      </c>
    </row>
    <row r="700" spans="1:37" hidden="1">
      <c r="A700" t="s">
        <v>1464</v>
      </c>
      <c r="B700" t="s">
        <v>1465</v>
      </c>
      <c r="C700" t="s">
        <v>4893</v>
      </c>
      <c r="D700" t="s">
        <v>4894</v>
      </c>
      <c r="E700" t="str">
        <f t="shared" si="10"/>
        <v>KGZ.NY.GDP.MKTP.CD</v>
      </c>
      <c r="F700" t="s">
        <v>1768</v>
      </c>
      <c r="G700" t="s">
        <v>1768</v>
      </c>
      <c r="H700" t="s">
        <v>1768</v>
      </c>
      <c r="I700" t="s">
        <v>1768</v>
      </c>
      <c r="J700" t="s">
        <v>1768</v>
      </c>
      <c r="K700" t="s">
        <v>1768</v>
      </c>
      <c r="L700" t="s">
        <v>1768</v>
      </c>
      <c r="M700" t="s">
        <v>1768</v>
      </c>
      <c r="N700" t="s">
        <v>1768</v>
      </c>
      <c r="O700" t="s">
        <v>1768</v>
      </c>
      <c r="P700">
        <v>2674000000</v>
      </c>
      <c r="Q700">
        <v>2570833333.3333335</v>
      </c>
      <c r="R700">
        <v>2316562400</v>
      </c>
      <c r="S700">
        <v>2028295454.5454545</v>
      </c>
      <c r="T700">
        <v>1681006993.0069928</v>
      </c>
      <c r="U700">
        <v>1661018518.5185184</v>
      </c>
      <c r="V700">
        <v>1827570586.1678448</v>
      </c>
      <c r="W700">
        <v>1767864035.7194295</v>
      </c>
      <c r="X700">
        <v>1645963749.8314617</v>
      </c>
      <c r="Y700">
        <v>1249062025.1380541</v>
      </c>
      <c r="Z700">
        <v>1369691955.022125</v>
      </c>
      <c r="AA700">
        <v>1525113501.1103437</v>
      </c>
      <c r="AB700">
        <v>1605640633.4218886</v>
      </c>
      <c r="AC700">
        <v>1919012780.9708598</v>
      </c>
      <c r="AD700">
        <v>2211535311.6283431</v>
      </c>
      <c r="AE700">
        <v>2459876151.9332976</v>
      </c>
      <c r="AF700">
        <v>2834168889.4201913</v>
      </c>
      <c r="AG700">
        <v>3802566170.8154349</v>
      </c>
      <c r="AH700">
        <v>5139957784.91084</v>
      </c>
      <c r="AI700">
        <v>4690029460.8478384</v>
      </c>
      <c r="AJ700">
        <v>4794361821.2061129</v>
      </c>
      <c r="AK700">
        <v>5918610958.4144421</v>
      </c>
    </row>
    <row r="701" spans="1:37">
      <c r="A701" t="s">
        <v>1464</v>
      </c>
      <c r="B701" t="s">
        <v>1465</v>
      </c>
      <c r="C701" t="s">
        <v>4895</v>
      </c>
      <c r="D701" t="s">
        <v>4896</v>
      </c>
      <c r="E701" t="str">
        <f t="shared" si="10"/>
        <v>KGZ.SL.TLF.TERT.ZS</v>
      </c>
      <c r="F701" t="s">
        <v>1768</v>
      </c>
      <c r="G701" t="s">
        <v>1768</v>
      </c>
      <c r="H701" t="s">
        <v>1768</v>
      </c>
      <c r="I701" t="s">
        <v>1768</v>
      </c>
      <c r="J701" t="s">
        <v>1768</v>
      </c>
      <c r="K701" t="s">
        <v>1768</v>
      </c>
      <c r="L701" t="s">
        <v>1768</v>
      </c>
      <c r="M701" t="s">
        <v>1768</v>
      </c>
      <c r="N701" t="s">
        <v>1768</v>
      </c>
      <c r="O701" t="s">
        <v>1768</v>
      </c>
      <c r="P701" t="s">
        <v>1768</v>
      </c>
      <c r="Q701" t="s">
        <v>1768</v>
      </c>
      <c r="R701" t="s">
        <v>1768</v>
      </c>
      <c r="S701" t="s">
        <v>1768</v>
      </c>
      <c r="T701" t="s">
        <v>1768</v>
      </c>
      <c r="U701" t="s">
        <v>1768</v>
      </c>
      <c r="V701" t="s">
        <v>1768</v>
      </c>
      <c r="W701" t="s">
        <v>1768</v>
      </c>
      <c r="X701" t="s">
        <v>1768</v>
      </c>
      <c r="Y701" t="s">
        <v>1768</v>
      </c>
      <c r="Z701" t="s">
        <v>1768</v>
      </c>
      <c r="AA701" t="s">
        <v>1768</v>
      </c>
      <c r="AB701" t="s">
        <v>1768</v>
      </c>
      <c r="AC701" t="s">
        <v>1768</v>
      </c>
      <c r="AD701">
        <v>16</v>
      </c>
      <c r="AE701">
        <v>2.4000000953674316</v>
      </c>
      <c r="AF701">
        <v>2.5</v>
      </c>
      <c r="AG701" t="s">
        <v>1768</v>
      </c>
      <c r="AH701" t="s">
        <v>1768</v>
      </c>
      <c r="AI701" t="s">
        <v>1768</v>
      </c>
      <c r="AJ701" t="s">
        <v>1768</v>
      </c>
      <c r="AK701" t="s">
        <v>1768</v>
      </c>
    </row>
    <row r="702" spans="1:37" hidden="1">
      <c r="A702" t="s">
        <v>1464</v>
      </c>
      <c r="B702" t="s">
        <v>1465</v>
      </c>
      <c r="C702" t="s">
        <v>4897</v>
      </c>
      <c r="D702" t="s">
        <v>4898</v>
      </c>
      <c r="E702" t="str">
        <f t="shared" si="10"/>
        <v>KGZ.SP.DYN.LE00.IN</v>
      </c>
      <c r="F702">
        <v>62.870243902439036</v>
      </c>
      <c r="G702">
        <v>63.229048780487815</v>
      </c>
      <c r="H702">
        <v>63.623731707317084</v>
      </c>
      <c r="I702">
        <v>64.042268292682934</v>
      </c>
      <c r="J702">
        <v>64.469634146341477</v>
      </c>
      <c r="K702">
        <v>64.882121951219517</v>
      </c>
      <c r="L702">
        <v>65.254512195121961</v>
      </c>
      <c r="M702">
        <v>65.567609756097568</v>
      </c>
      <c r="N702">
        <v>65.809780487804886</v>
      </c>
      <c r="O702">
        <v>67.907317073170745</v>
      </c>
      <c r="P702">
        <v>68.297560975609755</v>
      </c>
      <c r="Q702">
        <v>68.551219512195132</v>
      </c>
      <c r="R702">
        <v>68.10243902439025</v>
      </c>
      <c r="S702">
        <v>67.192682926829278</v>
      </c>
      <c r="T702">
        <v>66.03902439024391</v>
      </c>
      <c r="U702">
        <v>65.79024390243903</v>
      </c>
      <c r="V702">
        <v>66.543902439024407</v>
      </c>
      <c r="W702">
        <v>66.892682926829266</v>
      </c>
      <c r="X702">
        <v>67.051219512195132</v>
      </c>
      <c r="Y702">
        <v>67.002439024390256</v>
      </c>
      <c r="Z702">
        <v>68.558536585365871</v>
      </c>
      <c r="AA702">
        <v>68.707317073170728</v>
      </c>
      <c r="AB702">
        <v>68.107317073170734</v>
      </c>
      <c r="AC702">
        <v>68.256097560975618</v>
      </c>
      <c r="AD702">
        <v>68.153658536585368</v>
      </c>
      <c r="AE702">
        <v>67.956097560975621</v>
      </c>
      <c r="AF702">
        <v>67.695121951219505</v>
      </c>
      <c r="AG702">
        <v>67.895121951219522</v>
      </c>
      <c r="AH702">
        <v>68.451219512195124</v>
      </c>
      <c r="AI702">
        <v>69.102439024390264</v>
      </c>
      <c r="AJ702">
        <v>69.368463414634178</v>
      </c>
      <c r="AK702" t="s">
        <v>1768</v>
      </c>
    </row>
    <row r="703" spans="1:37" hidden="1">
      <c r="A703" t="s">
        <v>1464</v>
      </c>
      <c r="B703" t="s">
        <v>1465</v>
      </c>
      <c r="C703" t="s">
        <v>1688</v>
      </c>
      <c r="D703" t="s">
        <v>1689</v>
      </c>
      <c r="E703" t="str">
        <f t="shared" si="10"/>
        <v>KGZ.SP.POP.TOTL</v>
      </c>
      <c r="F703">
        <v>3617400</v>
      </c>
      <c r="G703">
        <v>3685800</v>
      </c>
      <c r="H703">
        <v>3759300</v>
      </c>
      <c r="I703">
        <v>3838300</v>
      </c>
      <c r="J703">
        <v>3916400</v>
      </c>
      <c r="K703">
        <v>3990300</v>
      </c>
      <c r="L703">
        <v>4066500</v>
      </c>
      <c r="M703">
        <v>4144600</v>
      </c>
      <c r="N703">
        <v>4218400</v>
      </c>
      <c r="O703">
        <v>4307500</v>
      </c>
      <c r="P703">
        <v>4391200</v>
      </c>
      <c r="Q703">
        <v>4463600</v>
      </c>
      <c r="R703">
        <v>4515400</v>
      </c>
      <c r="S703">
        <v>4516700</v>
      </c>
      <c r="T703">
        <v>4515100</v>
      </c>
      <c r="U703">
        <v>4560400</v>
      </c>
      <c r="V703">
        <v>4628400</v>
      </c>
      <c r="W703">
        <v>4696400</v>
      </c>
      <c r="X703">
        <v>4769000</v>
      </c>
      <c r="Y703">
        <v>4840400</v>
      </c>
      <c r="Z703">
        <v>4898400</v>
      </c>
      <c r="AA703">
        <v>4945100</v>
      </c>
      <c r="AB703">
        <v>4990700</v>
      </c>
      <c r="AC703">
        <v>5043300</v>
      </c>
      <c r="AD703">
        <v>5104700</v>
      </c>
      <c r="AE703">
        <v>5162600</v>
      </c>
      <c r="AF703">
        <v>5218400</v>
      </c>
      <c r="AG703">
        <v>5268400</v>
      </c>
      <c r="AH703">
        <v>5318700</v>
      </c>
      <c r="AI703">
        <v>5383300</v>
      </c>
      <c r="AJ703">
        <v>5447900</v>
      </c>
      <c r="AK703">
        <v>5507000</v>
      </c>
    </row>
    <row r="704" spans="1:37" hidden="1">
      <c r="A704" t="s">
        <v>4687</v>
      </c>
      <c r="B704" t="s">
        <v>1466</v>
      </c>
      <c r="C704" t="s">
        <v>4889</v>
      </c>
      <c r="D704" t="s">
        <v>4890</v>
      </c>
      <c r="E704" t="str">
        <f t="shared" si="10"/>
        <v>LAO.NY.GDP.DEFL.ZS</v>
      </c>
      <c r="F704" t="s">
        <v>1768</v>
      </c>
      <c r="G704" t="s">
        <v>1768</v>
      </c>
      <c r="H704" t="s">
        <v>1768</v>
      </c>
      <c r="I704" t="s">
        <v>1768</v>
      </c>
      <c r="J704">
        <v>0.92003487165381215</v>
      </c>
      <c r="K704">
        <v>1.5163526009768198</v>
      </c>
      <c r="L704">
        <v>2.2914431885611286</v>
      </c>
      <c r="M704">
        <v>2.6220461208764592</v>
      </c>
      <c r="N704">
        <v>3.2998227209605129</v>
      </c>
      <c r="O704">
        <v>5.1235199419650863</v>
      </c>
      <c r="P704">
        <v>7.0657121548205319</v>
      </c>
      <c r="Q704">
        <v>7.9822594050979081</v>
      </c>
      <c r="R704">
        <v>8.4607033806219345</v>
      </c>
      <c r="S704">
        <v>9.4068282486682495</v>
      </c>
      <c r="T704">
        <v>10.13121004258838</v>
      </c>
      <c r="U704">
        <v>12.125575659462843</v>
      </c>
      <c r="V704">
        <v>13.789836655829168</v>
      </c>
      <c r="W704">
        <v>16.458558470944244</v>
      </c>
      <c r="X704">
        <v>30.366774249615698</v>
      </c>
      <c r="Y704">
        <v>69.228339725134617</v>
      </c>
      <c r="Z704">
        <v>86.395428759021158</v>
      </c>
      <c r="AA704">
        <v>94.057039143658216</v>
      </c>
      <c r="AB704">
        <v>99.999994910073298</v>
      </c>
      <c r="AC704">
        <v>113.45008984157168</v>
      </c>
      <c r="AD704">
        <v>125.57839062888831</v>
      </c>
      <c r="AE704">
        <v>136.42876854257221</v>
      </c>
      <c r="AF704">
        <v>151.17003508501926</v>
      </c>
      <c r="AG704">
        <v>162.41449464972112</v>
      </c>
      <c r="AH704">
        <v>176.81002321258052</v>
      </c>
      <c r="AI704">
        <v>171.62582331845965</v>
      </c>
      <c r="AJ704">
        <v>188.82008291766874</v>
      </c>
      <c r="AK704">
        <v>197.03640607896941</v>
      </c>
    </row>
    <row r="705" spans="1:37" hidden="1">
      <c r="A705" t="s">
        <v>4687</v>
      </c>
      <c r="B705" t="s">
        <v>1466</v>
      </c>
      <c r="C705" t="s">
        <v>4891</v>
      </c>
      <c r="D705" t="s">
        <v>4892</v>
      </c>
      <c r="E705" t="str">
        <f t="shared" si="10"/>
        <v>LAO.NY.GDP.MKTP.KD</v>
      </c>
      <c r="F705" t="s">
        <v>1768</v>
      </c>
      <c r="G705" t="s">
        <v>1768</v>
      </c>
      <c r="H705" t="s">
        <v>1768</v>
      </c>
      <c r="I705" t="s">
        <v>1768</v>
      </c>
      <c r="J705">
        <v>733070262.4826597</v>
      </c>
      <c r="K705">
        <v>770236660.49956036</v>
      </c>
      <c r="L705">
        <v>807863747.79342067</v>
      </c>
      <c r="M705">
        <v>796345288.01472294</v>
      </c>
      <c r="N705">
        <v>780337146.68221664</v>
      </c>
      <c r="O705">
        <v>891071955.64504898</v>
      </c>
      <c r="P705">
        <v>950814576.07908273</v>
      </c>
      <c r="Q705">
        <v>991666929.44293833</v>
      </c>
      <c r="R705">
        <v>1046802200.2494926</v>
      </c>
      <c r="S705">
        <v>1108694972.3767347</v>
      </c>
      <c r="T705">
        <v>1199153600.6202912</v>
      </c>
      <c r="U705">
        <v>1283469140.061703</v>
      </c>
      <c r="V705">
        <v>1372392036.9938967</v>
      </c>
      <c r="W705">
        <v>1466704070.4002261</v>
      </c>
      <c r="X705">
        <v>1524897139.7685268</v>
      </c>
      <c r="Y705">
        <v>1636311859.5385795</v>
      </c>
      <c r="Z705">
        <v>1731198022.452122</v>
      </c>
      <c r="AA705">
        <v>1830766368.5207508</v>
      </c>
      <c r="AB705">
        <v>1939124835.9893854</v>
      </c>
      <c r="AC705">
        <v>2056771479.7733915</v>
      </c>
      <c r="AD705">
        <v>2187534747.1794896</v>
      </c>
      <c r="AE705">
        <v>2343015274.9362512</v>
      </c>
      <c r="AF705">
        <v>2544965998.7952428</v>
      </c>
      <c r="AG705">
        <v>2738302708.7487416</v>
      </c>
      <c r="AH705">
        <v>2952572233.0512328</v>
      </c>
      <c r="AI705">
        <v>3174067556.1140504</v>
      </c>
      <c r="AJ705">
        <v>3444717297.6695371</v>
      </c>
      <c r="AK705">
        <v>3721626157.0706525</v>
      </c>
    </row>
    <row r="706" spans="1:37" hidden="1">
      <c r="A706" t="s">
        <v>4687</v>
      </c>
      <c r="B706" t="s">
        <v>1466</v>
      </c>
      <c r="C706" t="s">
        <v>4893</v>
      </c>
      <c r="D706" t="s">
        <v>4894</v>
      </c>
      <c r="E706" t="str">
        <f t="shared" si="10"/>
        <v>LAO.NY.GDP.MKTP.CD</v>
      </c>
      <c r="F706" t="s">
        <v>1768</v>
      </c>
      <c r="G706" t="s">
        <v>1768</v>
      </c>
      <c r="H706" t="s">
        <v>1768</v>
      </c>
      <c r="I706" t="s">
        <v>1768</v>
      </c>
      <c r="J706">
        <v>1757142805.942857</v>
      </c>
      <c r="K706">
        <v>2366666615.4666667</v>
      </c>
      <c r="L706">
        <v>1776842040.5894737</v>
      </c>
      <c r="M706">
        <v>1087273076.3886132</v>
      </c>
      <c r="N706">
        <v>598961279.42060745</v>
      </c>
      <c r="O706">
        <v>714046803.1943084</v>
      </c>
      <c r="P706">
        <v>865559856.19780993</v>
      </c>
      <c r="Q706">
        <v>1028087947.2626159</v>
      </c>
      <c r="R706">
        <v>1127806917.7381797</v>
      </c>
      <c r="S706">
        <v>1327748654.6429319</v>
      </c>
      <c r="T706">
        <v>1543606381.8690934</v>
      </c>
      <c r="U706">
        <v>1763536299.2239146</v>
      </c>
      <c r="V706">
        <v>1873671510.5739868</v>
      </c>
      <c r="W706">
        <v>1747011884.411916</v>
      </c>
      <c r="X706">
        <v>1280177847.1948245</v>
      </c>
      <c r="Y706">
        <v>1454430642.0169237</v>
      </c>
      <c r="Z706">
        <v>1731198022.452122</v>
      </c>
      <c r="AA706">
        <v>1768619058.3464744</v>
      </c>
      <c r="AB706">
        <v>1758176653.0774584</v>
      </c>
      <c r="AC706">
        <v>2023324407.301764</v>
      </c>
      <c r="AD706">
        <v>2366398119.8855591</v>
      </c>
      <c r="AE706">
        <v>2735550176.9965549</v>
      </c>
      <c r="AF706">
        <v>3452895836.2730103</v>
      </c>
      <c r="AG706">
        <v>4222945529.6418076</v>
      </c>
      <c r="AH706">
        <v>5443930124.5507631</v>
      </c>
      <c r="AI706">
        <v>5832882921.5059443</v>
      </c>
      <c r="AJ706">
        <v>7181441151.8978863</v>
      </c>
      <c r="AK706">
        <v>8297664740.9726419</v>
      </c>
    </row>
    <row r="707" spans="1:37">
      <c r="A707" t="s">
        <v>4687</v>
      </c>
      <c r="B707" t="s">
        <v>1466</v>
      </c>
      <c r="C707" t="s">
        <v>4895</v>
      </c>
      <c r="D707" t="s">
        <v>4896</v>
      </c>
      <c r="E707" t="str">
        <f t="shared" ref="E707:E770" si="11">CONCATENATE(B707,".",D707)</f>
        <v>LAO.SL.TLF.TERT.ZS</v>
      </c>
      <c r="F707" t="s">
        <v>1768</v>
      </c>
      <c r="G707" t="s">
        <v>1768</v>
      </c>
      <c r="H707" t="s">
        <v>1768</v>
      </c>
      <c r="I707" t="s">
        <v>1768</v>
      </c>
      <c r="J707" t="s">
        <v>1768</v>
      </c>
      <c r="K707" t="s">
        <v>1768</v>
      </c>
      <c r="L707" t="s">
        <v>1768</v>
      </c>
      <c r="M707" t="s">
        <v>1768</v>
      </c>
      <c r="N707" t="s">
        <v>1768</v>
      </c>
      <c r="O707" t="s">
        <v>1768</v>
      </c>
      <c r="P707" t="s">
        <v>1768</v>
      </c>
      <c r="Q707" t="s">
        <v>1768</v>
      </c>
      <c r="R707" t="s">
        <v>1768</v>
      </c>
      <c r="S707" t="s">
        <v>1768</v>
      </c>
      <c r="T707" t="s">
        <v>1768</v>
      </c>
      <c r="U707" t="s">
        <v>1768</v>
      </c>
      <c r="V707" t="s">
        <v>1768</v>
      </c>
      <c r="W707" t="s">
        <v>1768</v>
      </c>
      <c r="X707" t="s">
        <v>1768</v>
      </c>
      <c r="Y707" t="s">
        <v>1768</v>
      </c>
      <c r="Z707" t="s">
        <v>1768</v>
      </c>
      <c r="AA707" t="s">
        <v>1768</v>
      </c>
      <c r="AB707" t="s">
        <v>1768</v>
      </c>
      <c r="AC707" t="s">
        <v>1768</v>
      </c>
      <c r="AD707" t="s">
        <v>1768</v>
      </c>
      <c r="AE707" t="s">
        <v>1768</v>
      </c>
      <c r="AF707" t="s">
        <v>1768</v>
      </c>
      <c r="AG707" t="s">
        <v>1768</v>
      </c>
      <c r="AH707" t="s">
        <v>1768</v>
      </c>
      <c r="AI707" t="s">
        <v>1768</v>
      </c>
      <c r="AJ707" t="s">
        <v>1768</v>
      </c>
      <c r="AK707" t="s">
        <v>1768</v>
      </c>
    </row>
    <row r="708" spans="1:37" hidden="1">
      <c r="A708" t="s">
        <v>4687</v>
      </c>
      <c r="B708" t="s">
        <v>1466</v>
      </c>
      <c r="C708" t="s">
        <v>4897</v>
      </c>
      <c r="D708" t="s">
        <v>4898</v>
      </c>
      <c r="E708" t="str">
        <f t="shared" si="11"/>
        <v>LAO.SP.DYN.LE00.IN</v>
      </c>
      <c r="F708">
        <v>48.762219512195124</v>
      </c>
      <c r="G708">
        <v>49.126707317073176</v>
      </c>
      <c r="H708">
        <v>49.522682926829276</v>
      </c>
      <c r="I708">
        <v>49.956707317073175</v>
      </c>
      <c r="J708">
        <v>50.432780487804884</v>
      </c>
      <c r="K708">
        <v>50.957414634146346</v>
      </c>
      <c r="L708">
        <v>51.536560975609753</v>
      </c>
      <c r="M708">
        <v>52.167682926829279</v>
      </c>
      <c r="N708">
        <v>52.844268292682933</v>
      </c>
      <c r="O708">
        <v>53.560268292682935</v>
      </c>
      <c r="P708">
        <v>54.30821951219513</v>
      </c>
      <c r="Q708">
        <v>55.080609756097566</v>
      </c>
      <c r="R708">
        <v>55.866487804878048</v>
      </c>
      <c r="S708">
        <v>56.65436585365854</v>
      </c>
      <c r="T708">
        <v>57.430756097560973</v>
      </c>
      <c r="U708">
        <v>58.182146341463422</v>
      </c>
      <c r="V708">
        <v>58.895585365853663</v>
      </c>
      <c r="W708">
        <v>59.569560975609761</v>
      </c>
      <c r="X708">
        <v>60.206560975609761</v>
      </c>
      <c r="Y708">
        <v>60.81107317073171</v>
      </c>
      <c r="Z708">
        <v>61.394609756097573</v>
      </c>
      <c r="AA708">
        <v>61.978170731707323</v>
      </c>
      <c r="AB708">
        <v>62.575243902439027</v>
      </c>
      <c r="AC708">
        <v>63.192317073170727</v>
      </c>
      <c r="AD708">
        <v>63.825853658536602</v>
      </c>
      <c r="AE708">
        <v>64.462268292682936</v>
      </c>
      <c r="AF708">
        <v>65.080512195121955</v>
      </c>
      <c r="AG708">
        <v>65.659560975609764</v>
      </c>
      <c r="AH708">
        <v>66.184390243902442</v>
      </c>
      <c r="AI708">
        <v>66.651512195121967</v>
      </c>
      <c r="AJ708">
        <v>67.064000000000007</v>
      </c>
      <c r="AK708" t="s">
        <v>1768</v>
      </c>
    </row>
    <row r="709" spans="1:37" hidden="1">
      <c r="A709" t="s">
        <v>4687</v>
      </c>
      <c r="B709" t="s">
        <v>1466</v>
      </c>
      <c r="C709" t="s">
        <v>1688</v>
      </c>
      <c r="D709" t="s">
        <v>1689</v>
      </c>
      <c r="E709" t="str">
        <f t="shared" si="11"/>
        <v>LAO.SP.POP.TOTL</v>
      </c>
      <c r="F709">
        <v>3234555</v>
      </c>
      <c r="G709">
        <v>3296978</v>
      </c>
      <c r="H709">
        <v>3372093</v>
      </c>
      <c r="I709">
        <v>3457860</v>
      </c>
      <c r="J709">
        <v>3550669</v>
      </c>
      <c r="K709">
        <v>3647754</v>
      </c>
      <c r="L709">
        <v>3748525</v>
      </c>
      <c r="M709">
        <v>3853600</v>
      </c>
      <c r="N709">
        <v>3962714</v>
      </c>
      <c r="O709">
        <v>4075767</v>
      </c>
      <c r="P709">
        <v>4192414</v>
      </c>
      <c r="Q709">
        <v>4312348</v>
      </c>
      <c r="R709">
        <v>4434570</v>
      </c>
      <c r="S709">
        <v>4557216</v>
      </c>
      <c r="T709">
        <v>4677981</v>
      </c>
      <c r="U709">
        <v>4795112</v>
      </c>
      <c r="V709">
        <v>4907960</v>
      </c>
      <c r="W709">
        <v>5016576</v>
      </c>
      <c r="X709">
        <v>5120845</v>
      </c>
      <c r="Y709">
        <v>5220920</v>
      </c>
      <c r="Z709">
        <v>5317060</v>
      </c>
      <c r="AA709">
        <v>5408912</v>
      </c>
      <c r="AB709">
        <v>5496700</v>
      </c>
      <c r="AC709">
        <v>5582028</v>
      </c>
      <c r="AD709">
        <v>5667055</v>
      </c>
      <c r="AE709">
        <v>5753341</v>
      </c>
      <c r="AF709">
        <v>5841572</v>
      </c>
      <c r="AG709">
        <v>5931385</v>
      </c>
      <c r="AH709">
        <v>6022001</v>
      </c>
      <c r="AI709">
        <v>6112143</v>
      </c>
      <c r="AJ709">
        <v>6200894</v>
      </c>
      <c r="AK709">
        <v>6288037</v>
      </c>
    </row>
    <row r="710" spans="1:37" hidden="1">
      <c r="A710" t="s">
        <v>4328</v>
      </c>
      <c r="B710" t="s">
        <v>4831</v>
      </c>
      <c r="C710" t="s">
        <v>4889</v>
      </c>
      <c r="D710" t="s">
        <v>4890</v>
      </c>
      <c r="E710" t="str">
        <f t="shared" si="11"/>
        <v>LCN.NY.GDP.DEFL.ZS</v>
      </c>
      <c r="F710" t="s">
        <v>1768</v>
      </c>
      <c r="G710" t="s">
        <v>1768</v>
      </c>
      <c r="H710" t="s">
        <v>1768</v>
      </c>
      <c r="I710" t="s">
        <v>1768</v>
      </c>
      <c r="J710" t="s">
        <v>1768</v>
      </c>
      <c r="K710" t="s">
        <v>1768</v>
      </c>
      <c r="L710" t="s">
        <v>1768</v>
      </c>
      <c r="M710" t="s">
        <v>1768</v>
      </c>
      <c r="N710" t="s">
        <v>1768</v>
      </c>
      <c r="O710" t="s">
        <v>1768</v>
      </c>
      <c r="P710" t="s">
        <v>1768</v>
      </c>
      <c r="Q710" t="s">
        <v>1768</v>
      </c>
      <c r="R710" t="s">
        <v>1768</v>
      </c>
      <c r="S710" t="s">
        <v>1768</v>
      </c>
      <c r="T710" t="s">
        <v>1768</v>
      </c>
      <c r="U710" t="s">
        <v>1768</v>
      </c>
      <c r="V710" t="s">
        <v>1768</v>
      </c>
      <c r="W710" t="s">
        <v>1768</v>
      </c>
      <c r="X710" t="s">
        <v>1768</v>
      </c>
      <c r="Y710" t="s">
        <v>1768</v>
      </c>
      <c r="Z710" t="s">
        <v>1768</v>
      </c>
      <c r="AA710" t="s">
        <v>1768</v>
      </c>
      <c r="AB710" t="s">
        <v>1768</v>
      </c>
      <c r="AC710" t="s">
        <v>1768</v>
      </c>
      <c r="AD710" t="s">
        <v>1768</v>
      </c>
      <c r="AE710" t="s">
        <v>1768</v>
      </c>
      <c r="AF710" t="s">
        <v>1768</v>
      </c>
      <c r="AG710" t="s">
        <v>1768</v>
      </c>
      <c r="AH710" t="s">
        <v>1768</v>
      </c>
      <c r="AI710" t="s">
        <v>1768</v>
      </c>
      <c r="AJ710" t="s">
        <v>1768</v>
      </c>
      <c r="AK710" t="s">
        <v>1768</v>
      </c>
    </row>
    <row r="711" spans="1:37" hidden="1">
      <c r="A711" t="s">
        <v>4328</v>
      </c>
      <c r="B711" t="s">
        <v>4831</v>
      </c>
      <c r="C711" t="s">
        <v>4891</v>
      </c>
      <c r="D711" t="s">
        <v>4892</v>
      </c>
      <c r="E711" t="str">
        <f t="shared" si="11"/>
        <v>LCN.NY.GDP.MKTP.KD</v>
      </c>
      <c r="F711">
        <v>1367216772199.9243</v>
      </c>
      <c r="G711">
        <v>1378081170509.2549</v>
      </c>
      <c r="H711">
        <v>1362592715064.4172</v>
      </c>
      <c r="I711">
        <v>1331206544823.4456</v>
      </c>
      <c r="J711">
        <v>1383059620864.5955</v>
      </c>
      <c r="K711">
        <v>1417751534035.834</v>
      </c>
      <c r="L711">
        <v>1474839891566.0996</v>
      </c>
      <c r="M711">
        <v>1522416674517.8491</v>
      </c>
      <c r="N711">
        <v>1533644778876.3806</v>
      </c>
      <c r="O711">
        <v>1549733761016.1545</v>
      </c>
      <c r="P711">
        <v>1555008610953.0334</v>
      </c>
      <c r="Q711">
        <v>1619702313321.9851</v>
      </c>
      <c r="R711">
        <v>1677535339084.1919</v>
      </c>
      <c r="S711">
        <v>1734465172639.2126</v>
      </c>
      <c r="T711">
        <v>1815075688682.9009</v>
      </c>
      <c r="U711">
        <v>1829484387976.0852</v>
      </c>
      <c r="V711">
        <v>1894727712940.7878</v>
      </c>
      <c r="W711">
        <v>1997776226014.5366</v>
      </c>
      <c r="X711">
        <v>2047198210114.8162</v>
      </c>
      <c r="Y711">
        <v>2056226141633.196</v>
      </c>
      <c r="Z711">
        <v>2137982363500.7324</v>
      </c>
      <c r="AA711">
        <v>2148618030162.7288</v>
      </c>
      <c r="AB711">
        <v>2142291726926.5544</v>
      </c>
      <c r="AC711">
        <v>2187623533419.7043</v>
      </c>
      <c r="AD711">
        <v>2318979978738.3271</v>
      </c>
      <c r="AE711">
        <v>2429376891573.4512</v>
      </c>
      <c r="AF711">
        <v>2568241010343.4985</v>
      </c>
      <c r="AG711">
        <v>2714207829219.2783</v>
      </c>
      <c r="AH711">
        <v>2825345137190.644</v>
      </c>
      <c r="AI711">
        <v>2778256051145.6489</v>
      </c>
      <c r="AJ711">
        <v>2944844390310.5854</v>
      </c>
      <c r="AK711">
        <v>3081278171077.5615</v>
      </c>
    </row>
    <row r="712" spans="1:37" hidden="1">
      <c r="A712" t="s">
        <v>4328</v>
      </c>
      <c r="B712" t="s">
        <v>4831</v>
      </c>
      <c r="C712" t="s">
        <v>4893</v>
      </c>
      <c r="D712" t="s">
        <v>4894</v>
      </c>
      <c r="E712" t="str">
        <f t="shared" si="11"/>
        <v>LCN.NY.GDP.MKTP.CD</v>
      </c>
      <c r="F712">
        <v>768817542915.92065</v>
      </c>
      <c r="G712">
        <v>884636949015.86707</v>
      </c>
      <c r="H712">
        <v>828337327411.22021</v>
      </c>
      <c r="I712">
        <v>735072067887.65613</v>
      </c>
      <c r="J712">
        <v>725859673183.30981</v>
      </c>
      <c r="K712">
        <v>746473665831.82251</v>
      </c>
      <c r="L712">
        <v>760611990028.52551</v>
      </c>
      <c r="M712">
        <v>800975236180.15649</v>
      </c>
      <c r="N712">
        <v>909214325336.36072</v>
      </c>
      <c r="O712">
        <v>995013057222.60034</v>
      </c>
      <c r="P712">
        <v>1159447936173.575</v>
      </c>
      <c r="Q712">
        <v>1231362206600.5505</v>
      </c>
      <c r="R712">
        <v>1334700286848.4763</v>
      </c>
      <c r="S712">
        <v>1452470076270.4697</v>
      </c>
      <c r="T712">
        <v>1665318528860.7319</v>
      </c>
      <c r="U712">
        <v>1827661624311.7356</v>
      </c>
      <c r="V712">
        <v>1972168054564.6108</v>
      </c>
      <c r="W712">
        <v>2150250681883.3672</v>
      </c>
      <c r="X712">
        <v>2156894755458.8623</v>
      </c>
      <c r="Y712">
        <v>1929102129515.3882</v>
      </c>
      <c r="Z712">
        <v>2137982363500.7324</v>
      </c>
      <c r="AA712">
        <v>2084236928346.7537</v>
      </c>
      <c r="AB712">
        <v>1871402505761.377</v>
      </c>
      <c r="AC712">
        <v>2006500405505.0493</v>
      </c>
      <c r="AD712">
        <v>2308249508251.6318</v>
      </c>
      <c r="AE712">
        <v>2790625186673.8506</v>
      </c>
      <c r="AF712">
        <v>3274255662273.7715</v>
      </c>
      <c r="AG712">
        <v>3854671890300.374</v>
      </c>
      <c r="AH712">
        <v>4474060694950.3525</v>
      </c>
      <c r="AI712">
        <v>4193786678943.9458</v>
      </c>
      <c r="AJ712">
        <v>5180423646080.8721</v>
      </c>
      <c r="AK712">
        <v>5806206298289.1943</v>
      </c>
    </row>
    <row r="713" spans="1:37">
      <c r="A713" t="s">
        <v>4328</v>
      </c>
      <c r="B713" t="s">
        <v>4831</v>
      </c>
      <c r="C713" t="s">
        <v>4895</v>
      </c>
      <c r="D713" t="s">
        <v>4896</v>
      </c>
      <c r="E713" t="str">
        <f t="shared" si="11"/>
        <v>LCN.SL.TLF.TERT.ZS</v>
      </c>
      <c r="F713" t="s">
        <v>1768</v>
      </c>
      <c r="G713" t="s">
        <v>1768</v>
      </c>
      <c r="H713" t="s">
        <v>1768</v>
      </c>
      <c r="I713" t="s">
        <v>1768</v>
      </c>
      <c r="J713" t="s">
        <v>1768</v>
      </c>
      <c r="K713" t="s">
        <v>1768</v>
      </c>
      <c r="L713" t="s">
        <v>1768</v>
      </c>
      <c r="M713" t="s">
        <v>1768</v>
      </c>
      <c r="N713" t="s">
        <v>1768</v>
      </c>
      <c r="O713" t="s">
        <v>1768</v>
      </c>
      <c r="P713" t="s">
        <v>1768</v>
      </c>
      <c r="Q713" t="s">
        <v>1768</v>
      </c>
      <c r="R713" t="s">
        <v>1768</v>
      </c>
      <c r="S713" t="s">
        <v>1768</v>
      </c>
      <c r="T713" t="s">
        <v>1768</v>
      </c>
      <c r="U713" t="s">
        <v>1768</v>
      </c>
      <c r="V713">
        <v>11.472247405933144</v>
      </c>
      <c r="W713">
        <v>12.272185731522431</v>
      </c>
      <c r="X713">
        <v>12.696926188533956</v>
      </c>
      <c r="Y713" t="s">
        <v>1768</v>
      </c>
      <c r="Z713" t="s">
        <v>1768</v>
      </c>
      <c r="AA713" t="s">
        <v>1768</v>
      </c>
      <c r="AB713" t="s">
        <v>1768</v>
      </c>
      <c r="AC713" t="s">
        <v>1768</v>
      </c>
      <c r="AD713" t="s">
        <v>1768</v>
      </c>
      <c r="AE713" t="s">
        <v>1768</v>
      </c>
      <c r="AF713">
        <v>15.790928497960811</v>
      </c>
      <c r="AG713">
        <v>15.1006718991406</v>
      </c>
      <c r="AH713" t="s">
        <v>1768</v>
      </c>
      <c r="AI713" t="s">
        <v>1768</v>
      </c>
      <c r="AJ713" t="s">
        <v>1768</v>
      </c>
      <c r="AK713" t="s">
        <v>1768</v>
      </c>
    </row>
    <row r="714" spans="1:37" hidden="1">
      <c r="A714" t="s">
        <v>4328</v>
      </c>
      <c r="B714" t="s">
        <v>4831</v>
      </c>
      <c r="C714" t="s">
        <v>4897</v>
      </c>
      <c r="D714" t="s">
        <v>4898</v>
      </c>
      <c r="E714" t="str">
        <f t="shared" si="11"/>
        <v>LCN.SP.DYN.LE00.IN</v>
      </c>
      <c r="F714">
        <v>64.48535612894193</v>
      </c>
      <c r="G714">
        <v>64.902062594799034</v>
      </c>
      <c r="H714">
        <v>65.310151702758276</v>
      </c>
      <c r="I714">
        <v>65.702992064636518</v>
      </c>
      <c r="J714">
        <v>66.087929492907122</v>
      </c>
      <c r="K714">
        <v>66.462853729016587</v>
      </c>
      <c r="L714">
        <v>66.828770118425581</v>
      </c>
      <c r="M714">
        <v>67.189282339622977</v>
      </c>
      <c r="N714">
        <v>67.541643933439488</v>
      </c>
      <c r="O714">
        <v>67.89160705791187</v>
      </c>
      <c r="P714">
        <v>68.240006978231619</v>
      </c>
      <c r="Q714">
        <v>68.58895447237245</v>
      </c>
      <c r="R714">
        <v>68.940399191674459</v>
      </c>
      <c r="S714">
        <v>69.298805258276261</v>
      </c>
      <c r="T714">
        <v>69.658995685499846</v>
      </c>
      <c r="U714">
        <v>70.001863608809259</v>
      </c>
      <c r="V714">
        <v>70.345760346001896</v>
      </c>
      <c r="W714">
        <v>70.681364110991879</v>
      </c>
      <c r="X714">
        <v>71.002409518498055</v>
      </c>
      <c r="Y714">
        <v>71.309998696754022</v>
      </c>
      <c r="Z714">
        <v>71.622861908116946</v>
      </c>
      <c r="AA714">
        <v>71.901388678331088</v>
      </c>
      <c r="AB714">
        <v>72.172598307665169</v>
      </c>
      <c r="AC714">
        <v>72.381385760342212</v>
      </c>
      <c r="AD714">
        <v>72.634167662111778</v>
      </c>
      <c r="AE714">
        <v>72.884312646201721</v>
      </c>
      <c r="AF714">
        <v>73.13397548618704</v>
      </c>
      <c r="AG714">
        <v>73.384445738053017</v>
      </c>
      <c r="AH714">
        <v>73.63724614886597</v>
      </c>
      <c r="AI714">
        <v>73.890770593380381</v>
      </c>
      <c r="AJ714">
        <v>74.140899937798096</v>
      </c>
      <c r="AK714" t="s">
        <v>1768</v>
      </c>
    </row>
    <row r="715" spans="1:37" hidden="1">
      <c r="A715" t="s">
        <v>4328</v>
      </c>
      <c r="B715" t="s">
        <v>4831</v>
      </c>
      <c r="C715" t="s">
        <v>1688</v>
      </c>
      <c r="D715" t="s">
        <v>1689</v>
      </c>
      <c r="E715" t="str">
        <f t="shared" si="11"/>
        <v>LCN.SP.POP.TOTL</v>
      </c>
      <c r="F715">
        <v>361418206</v>
      </c>
      <c r="G715">
        <v>369449375.23679996</v>
      </c>
      <c r="H715">
        <v>377455147.62400001</v>
      </c>
      <c r="I715">
        <v>385481369</v>
      </c>
      <c r="J715">
        <v>393538538.20639998</v>
      </c>
      <c r="K715">
        <v>401615053</v>
      </c>
      <c r="L715">
        <v>409718804.41170168</v>
      </c>
      <c r="M715">
        <v>417833987.31923836</v>
      </c>
      <c r="N715">
        <v>425938244.72092128</v>
      </c>
      <c r="O715">
        <v>434025287.6150676</v>
      </c>
      <c r="P715">
        <v>442065667</v>
      </c>
      <c r="Q715">
        <v>450027213.98765874</v>
      </c>
      <c r="R715">
        <v>457939041.74917066</v>
      </c>
      <c r="S715">
        <v>465815840.92348027</v>
      </c>
      <c r="T715">
        <v>473678355.32893199</v>
      </c>
      <c r="U715">
        <v>481536721</v>
      </c>
      <c r="V715">
        <v>489402526.42512679</v>
      </c>
      <c r="W715">
        <v>497250700.42817289</v>
      </c>
      <c r="X715">
        <v>505203262.94779336</v>
      </c>
      <c r="Y715">
        <v>512864435.42219931</v>
      </c>
      <c r="Z715">
        <v>520370162.95927149</v>
      </c>
      <c r="AA715">
        <v>527739174.04385269</v>
      </c>
      <c r="AB715">
        <v>534965369.90018815</v>
      </c>
      <c r="AC715">
        <v>542049968.56833959</v>
      </c>
      <c r="AD715">
        <v>549020343</v>
      </c>
      <c r="AE715">
        <v>555876167</v>
      </c>
      <c r="AF715">
        <v>562612227</v>
      </c>
      <c r="AG715">
        <v>569226101</v>
      </c>
      <c r="AH715">
        <v>575760287</v>
      </c>
      <c r="AI715">
        <v>582256973</v>
      </c>
      <c r="AJ715">
        <v>588757676</v>
      </c>
      <c r="AK715">
        <v>595271833</v>
      </c>
    </row>
    <row r="716" spans="1:37" hidden="1">
      <c r="A716" t="s">
        <v>4327</v>
      </c>
      <c r="B716" t="s">
        <v>1468</v>
      </c>
      <c r="C716" t="s">
        <v>4889</v>
      </c>
      <c r="D716" t="s">
        <v>4890</v>
      </c>
      <c r="E716" t="str">
        <f t="shared" si="11"/>
        <v>LAC.NY.GDP.DEFL.ZS</v>
      </c>
      <c r="F716" t="s">
        <v>1768</v>
      </c>
      <c r="G716" t="s">
        <v>1768</v>
      </c>
      <c r="H716" t="s">
        <v>1768</v>
      </c>
      <c r="I716" t="s">
        <v>1768</v>
      </c>
      <c r="J716" t="s">
        <v>1768</v>
      </c>
      <c r="K716" t="s">
        <v>1768</v>
      </c>
      <c r="L716" t="s">
        <v>1768</v>
      </c>
      <c r="M716" t="s">
        <v>1768</v>
      </c>
      <c r="N716" t="s">
        <v>1768</v>
      </c>
      <c r="O716" t="s">
        <v>1768</v>
      </c>
      <c r="P716" t="s">
        <v>1768</v>
      </c>
      <c r="Q716" t="s">
        <v>1768</v>
      </c>
      <c r="R716" t="s">
        <v>1768</v>
      </c>
      <c r="S716" t="s">
        <v>1768</v>
      </c>
      <c r="T716" t="s">
        <v>1768</v>
      </c>
      <c r="U716" t="s">
        <v>1768</v>
      </c>
      <c r="V716" t="s">
        <v>1768</v>
      </c>
      <c r="W716" t="s">
        <v>1768</v>
      </c>
      <c r="X716" t="s">
        <v>1768</v>
      </c>
      <c r="Y716" t="s">
        <v>1768</v>
      </c>
      <c r="Z716" t="s">
        <v>1768</v>
      </c>
      <c r="AA716" t="s">
        <v>1768</v>
      </c>
      <c r="AB716" t="s">
        <v>1768</v>
      </c>
      <c r="AC716" t="s">
        <v>1768</v>
      </c>
      <c r="AD716" t="s">
        <v>1768</v>
      </c>
      <c r="AE716" t="s">
        <v>1768</v>
      </c>
      <c r="AF716" t="s">
        <v>1768</v>
      </c>
      <c r="AG716" t="s">
        <v>1768</v>
      </c>
      <c r="AH716" t="s">
        <v>1768</v>
      </c>
      <c r="AI716" t="s">
        <v>1768</v>
      </c>
      <c r="AJ716" t="s">
        <v>1768</v>
      </c>
      <c r="AK716" t="s">
        <v>1768</v>
      </c>
    </row>
    <row r="717" spans="1:37" hidden="1">
      <c r="A717" t="s">
        <v>4327</v>
      </c>
      <c r="B717" t="s">
        <v>1468</v>
      </c>
      <c r="C717" t="s">
        <v>4891</v>
      </c>
      <c r="D717" t="s">
        <v>4892</v>
      </c>
      <c r="E717" t="str">
        <f t="shared" si="11"/>
        <v>LAC.NY.GDP.MKTP.KD</v>
      </c>
      <c r="F717">
        <v>1322317528868.5032</v>
      </c>
      <c r="G717">
        <v>1332918991429.4714</v>
      </c>
      <c r="H717">
        <v>1317901883142.6484</v>
      </c>
      <c r="I717">
        <v>1287058535593.7041</v>
      </c>
      <c r="J717">
        <v>1336539749136.146</v>
      </c>
      <c r="K717">
        <v>1370596083529.8086</v>
      </c>
      <c r="L717">
        <v>1424968115836.8096</v>
      </c>
      <c r="M717">
        <v>1470914228122.6638</v>
      </c>
      <c r="N717">
        <v>1479665780746.4194</v>
      </c>
      <c r="O717">
        <v>1493374827788.6746</v>
      </c>
      <c r="P717">
        <v>1497119433339.2871</v>
      </c>
      <c r="Q717">
        <v>1560852055859.6628</v>
      </c>
      <c r="R717">
        <v>1617027058232.3555</v>
      </c>
      <c r="S717">
        <v>1671823915045.9204</v>
      </c>
      <c r="T717">
        <v>1749865995773.8606</v>
      </c>
      <c r="U717">
        <v>1761423033016.2234</v>
      </c>
      <c r="V717">
        <v>1824872540775.4639</v>
      </c>
      <c r="W717">
        <v>1924707302845.2229</v>
      </c>
      <c r="X717">
        <v>1970092913591.7117</v>
      </c>
      <c r="Y717">
        <v>1975222145169.1335</v>
      </c>
      <c r="Z717">
        <v>2054053272154.8135</v>
      </c>
      <c r="AA717">
        <v>2060413470020.0937</v>
      </c>
      <c r="AB717">
        <v>2052768263087.3286</v>
      </c>
      <c r="AC717">
        <v>2096686316553.3994</v>
      </c>
      <c r="AD717">
        <v>2224743356963.8857</v>
      </c>
      <c r="AE717">
        <v>2333351364514.7393</v>
      </c>
      <c r="AF717">
        <v>2470144995060.9404</v>
      </c>
      <c r="AG717">
        <v>2616718635069.2075</v>
      </c>
      <c r="AH717">
        <v>2728627169974.6099</v>
      </c>
      <c r="AI717">
        <v>2684126410528.0239</v>
      </c>
      <c r="AJ717">
        <v>2851530010934.4956</v>
      </c>
      <c r="AK717">
        <v>2984731774360.2388</v>
      </c>
    </row>
    <row r="718" spans="1:37" hidden="1">
      <c r="A718" t="s">
        <v>4327</v>
      </c>
      <c r="B718" t="s">
        <v>1468</v>
      </c>
      <c r="C718" t="s">
        <v>4893</v>
      </c>
      <c r="D718" t="s">
        <v>4894</v>
      </c>
      <c r="E718" t="str">
        <f t="shared" si="11"/>
        <v>LAC.NY.GDP.MKTP.CD</v>
      </c>
      <c r="F718">
        <v>744638061127.21936</v>
      </c>
      <c r="G718">
        <v>857966943871.40234</v>
      </c>
      <c r="H718">
        <v>799537584226.96118</v>
      </c>
      <c r="I718">
        <v>705705130055.39966</v>
      </c>
      <c r="J718">
        <v>694167441290.08594</v>
      </c>
      <c r="K718">
        <v>713673470166.7937</v>
      </c>
      <c r="L718">
        <v>728375797840.83923</v>
      </c>
      <c r="M718">
        <v>766294637292.27258</v>
      </c>
      <c r="N718">
        <v>872190512166.31628</v>
      </c>
      <c r="O718">
        <v>955452254629.83032</v>
      </c>
      <c r="P718">
        <v>1116347993698.6931</v>
      </c>
      <c r="Q718">
        <v>1186200999177.4285</v>
      </c>
      <c r="R718">
        <v>1286923242642.4285</v>
      </c>
      <c r="S718">
        <v>1402945970928.6699</v>
      </c>
      <c r="T718">
        <v>1611931678408.2</v>
      </c>
      <c r="U718">
        <v>1770326190259.7717</v>
      </c>
      <c r="V718">
        <v>1911131850093.374</v>
      </c>
      <c r="W718">
        <v>2084401511453.8931</v>
      </c>
      <c r="X718">
        <v>2084120731599.6211</v>
      </c>
      <c r="Y718">
        <v>1851276701984.0347</v>
      </c>
      <c r="Z718">
        <v>2054053272154.8135</v>
      </c>
      <c r="AA718">
        <v>1991949055760.6401</v>
      </c>
      <c r="AB718">
        <v>1776412065455.5327</v>
      </c>
      <c r="AC718">
        <v>1905544087226.4177</v>
      </c>
      <c r="AD718">
        <v>2200225249197.1182</v>
      </c>
      <c r="AE718">
        <v>2673809171094.9741</v>
      </c>
      <c r="AF718">
        <v>3150034062032.1797</v>
      </c>
      <c r="AG718">
        <v>3722864251343.6812</v>
      </c>
      <c r="AH718">
        <v>4330043925830.7412</v>
      </c>
      <c r="AI718">
        <v>4056741280524.8379</v>
      </c>
      <c r="AJ718">
        <v>5038582311393.2139</v>
      </c>
      <c r="AK718">
        <v>5650157077625.8936</v>
      </c>
    </row>
    <row r="719" spans="1:37">
      <c r="A719" t="s">
        <v>4327</v>
      </c>
      <c r="B719" t="s">
        <v>1468</v>
      </c>
      <c r="C719" t="s">
        <v>4895</v>
      </c>
      <c r="D719" t="s">
        <v>4896</v>
      </c>
      <c r="E719" t="str">
        <f t="shared" si="11"/>
        <v>LAC.SL.TLF.TERT.ZS</v>
      </c>
      <c r="F719" t="s">
        <v>1768</v>
      </c>
      <c r="G719" t="s">
        <v>1768</v>
      </c>
      <c r="H719" t="s">
        <v>1768</v>
      </c>
      <c r="I719" t="s">
        <v>1768</v>
      </c>
      <c r="J719" t="s">
        <v>1768</v>
      </c>
      <c r="K719" t="s">
        <v>1768</v>
      </c>
      <c r="L719" t="s">
        <v>1768</v>
      </c>
      <c r="M719" t="s">
        <v>1768</v>
      </c>
      <c r="N719" t="s">
        <v>1768</v>
      </c>
      <c r="O719" t="s">
        <v>1768</v>
      </c>
      <c r="P719" t="s">
        <v>1768</v>
      </c>
      <c r="Q719" t="s">
        <v>1768</v>
      </c>
      <c r="R719" t="s">
        <v>1768</v>
      </c>
      <c r="S719" t="s">
        <v>1768</v>
      </c>
      <c r="T719" t="s">
        <v>1768</v>
      </c>
      <c r="U719" t="s">
        <v>1768</v>
      </c>
      <c r="V719">
        <v>11.490513605570863</v>
      </c>
      <c r="W719">
        <v>12.286927928972696</v>
      </c>
      <c r="X719">
        <v>12.718341869438134</v>
      </c>
      <c r="Y719" t="s">
        <v>1768</v>
      </c>
      <c r="Z719" t="s">
        <v>1768</v>
      </c>
      <c r="AA719" t="s">
        <v>1768</v>
      </c>
      <c r="AB719" t="s">
        <v>1768</v>
      </c>
      <c r="AC719" t="s">
        <v>1768</v>
      </c>
      <c r="AD719" t="s">
        <v>1768</v>
      </c>
      <c r="AE719" t="s">
        <v>1768</v>
      </c>
      <c r="AF719">
        <v>15.803257835659783</v>
      </c>
      <c r="AG719">
        <v>15.118986849890636</v>
      </c>
      <c r="AH719" t="s">
        <v>1768</v>
      </c>
      <c r="AI719" t="s">
        <v>1768</v>
      </c>
      <c r="AJ719" t="s">
        <v>1768</v>
      </c>
      <c r="AK719" t="s">
        <v>1768</v>
      </c>
    </row>
    <row r="720" spans="1:37" hidden="1">
      <c r="A720" t="s">
        <v>4327</v>
      </c>
      <c r="B720" t="s">
        <v>1468</v>
      </c>
      <c r="C720" t="s">
        <v>4897</v>
      </c>
      <c r="D720" t="s">
        <v>4898</v>
      </c>
      <c r="E720" t="str">
        <f t="shared" si="11"/>
        <v>LAC.SP.DYN.LE00.IN</v>
      </c>
      <c r="F720">
        <v>64.382954084694006</v>
      </c>
      <c r="G720">
        <v>64.804402754178625</v>
      </c>
      <c r="H720">
        <v>65.217122071677068</v>
      </c>
      <c r="I720">
        <v>65.613884575382187</v>
      </c>
      <c r="J720">
        <v>66.002717810583391</v>
      </c>
      <c r="K720">
        <v>66.381540663212149</v>
      </c>
      <c r="L720">
        <v>66.751461386924163</v>
      </c>
      <c r="M720">
        <v>67.116418286690859</v>
      </c>
      <c r="N720">
        <v>67.473207479156542</v>
      </c>
      <c r="O720">
        <v>67.828026675501462</v>
      </c>
      <c r="P720">
        <v>68.18145837629956</v>
      </c>
      <c r="Q720">
        <v>68.535630654187329</v>
      </c>
      <c r="R720">
        <v>68.892354432262863</v>
      </c>
      <c r="S720">
        <v>69.25552443657341</v>
      </c>
      <c r="T720">
        <v>69.620126553953128</v>
      </c>
      <c r="U720">
        <v>69.966532893486203</v>
      </c>
      <c r="V720">
        <v>70.313065299420415</v>
      </c>
      <c r="W720">
        <v>70.650471018701793</v>
      </c>
      <c r="X720">
        <v>70.972377576776992</v>
      </c>
      <c r="Y720">
        <v>71.280121486043981</v>
      </c>
      <c r="Z720">
        <v>71.589817989394305</v>
      </c>
      <c r="AA720">
        <v>71.869011678303323</v>
      </c>
      <c r="AB720">
        <v>72.138451057067613</v>
      </c>
      <c r="AC720">
        <v>72.347255697146281</v>
      </c>
      <c r="AD720">
        <v>72.60190221862932</v>
      </c>
      <c r="AE720">
        <v>72.853635709359367</v>
      </c>
      <c r="AF720">
        <v>73.104835084059545</v>
      </c>
      <c r="AG720">
        <v>73.357565038218269</v>
      </c>
      <c r="AH720">
        <v>73.611770346168058</v>
      </c>
      <c r="AI720">
        <v>73.865949244012469</v>
      </c>
      <c r="AJ720">
        <v>74.117617523046817</v>
      </c>
      <c r="AK720" t="s">
        <v>1768</v>
      </c>
    </row>
    <row r="721" spans="1:37" hidden="1">
      <c r="A721" t="s">
        <v>4327</v>
      </c>
      <c r="B721" t="s">
        <v>1468</v>
      </c>
      <c r="C721" t="s">
        <v>1688</v>
      </c>
      <c r="D721" t="s">
        <v>1689</v>
      </c>
      <c r="E721" t="str">
        <f t="shared" si="11"/>
        <v>LAC.SP.POP.TOTL</v>
      </c>
      <c r="F721">
        <v>356441145</v>
      </c>
      <c r="G721">
        <v>364408143.23679996</v>
      </c>
      <c r="H721">
        <v>372345766.824</v>
      </c>
      <c r="I721">
        <v>380306302.39999998</v>
      </c>
      <c r="J721">
        <v>388298593.8064</v>
      </c>
      <c r="K721">
        <v>396318503</v>
      </c>
      <c r="L721">
        <v>404368620.39999998</v>
      </c>
      <c r="M721">
        <v>412433771.39999998</v>
      </c>
      <c r="N721">
        <v>420491276.39999998</v>
      </c>
      <c r="O721">
        <v>428531796.39999998</v>
      </c>
      <c r="P721">
        <v>436521776</v>
      </c>
      <c r="Q721">
        <v>444437025.98765874</v>
      </c>
      <c r="R721">
        <v>452303026.60848552</v>
      </c>
      <c r="S721">
        <v>460126477.64567244</v>
      </c>
      <c r="T721">
        <v>467933612.05465615</v>
      </c>
      <c r="U721">
        <v>475739008</v>
      </c>
      <c r="V721">
        <v>483547017.42512679</v>
      </c>
      <c r="W721">
        <v>491346309.42817289</v>
      </c>
      <c r="X721">
        <v>499089224.94779336</v>
      </c>
      <c r="Y721">
        <v>506721765.42219931</v>
      </c>
      <c r="Z721">
        <v>514207310.95927149</v>
      </c>
      <c r="AA721">
        <v>521555468.04385269</v>
      </c>
      <c r="AB721">
        <v>528758890.90018815</v>
      </c>
      <c r="AC721">
        <v>535820885.56833953</v>
      </c>
      <c r="AD721">
        <v>542768328</v>
      </c>
      <c r="AE721">
        <v>549607684</v>
      </c>
      <c r="AF721">
        <v>556338704</v>
      </c>
      <c r="AG721">
        <v>562955164</v>
      </c>
      <c r="AH721">
        <v>569493711</v>
      </c>
      <c r="AI721">
        <v>575996974</v>
      </c>
      <c r="AJ721">
        <v>582501932</v>
      </c>
      <c r="AK721">
        <v>589018078</v>
      </c>
    </row>
    <row r="722" spans="1:37" hidden="1">
      <c r="A722" t="s">
        <v>4184</v>
      </c>
      <c r="B722" t="s">
        <v>1469</v>
      </c>
      <c r="C722" t="s">
        <v>4889</v>
      </c>
      <c r="D722" t="s">
        <v>4890</v>
      </c>
      <c r="E722" t="str">
        <f t="shared" si="11"/>
        <v>LVA.NY.GDP.DEFL.ZS</v>
      </c>
      <c r="F722">
        <v>0.81037944752307234</v>
      </c>
      <c r="G722">
        <v>0.83256434089432463</v>
      </c>
      <c r="H722">
        <v>0.85160060190423248</v>
      </c>
      <c r="I722">
        <v>0.815110796854151</v>
      </c>
      <c r="J722">
        <v>0.8025462433655034</v>
      </c>
      <c r="K722">
        <v>0.78285670860122147</v>
      </c>
      <c r="L722">
        <v>0.77207958934772325</v>
      </c>
      <c r="M722">
        <v>0.7655232156177757</v>
      </c>
      <c r="N722">
        <v>0.76642882975066151</v>
      </c>
      <c r="O722">
        <v>0.79599841918210479</v>
      </c>
      <c r="P722">
        <v>0.98812118189041642</v>
      </c>
      <c r="Q722">
        <v>2.5949804487030348</v>
      </c>
      <c r="R722">
        <v>26.79375504440678</v>
      </c>
      <c r="S722">
        <v>41.180334263591419</v>
      </c>
      <c r="T722">
        <v>56.106579701697044</v>
      </c>
      <c r="U722">
        <v>71.550194120909595</v>
      </c>
      <c r="V722">
        <v>82.189328559596007</v>
      </c>
      <c r="W722">
        <v>87.914230019493175</v>
      </c>
      <c r="X722">
        <v>91.960604132796121</v>
      </c>
      <c r="Y722">
        <v>95.982251964314884</v>
      </c>
      <c r="Z722">
        <v>100</v>
      </c>
      <c r="AA722">
        <v>101.6953630152879</v>
      </c>
      <c r="AB722">
        <v>105.36521680258953</v>
      </c>
      <c r="AC722">
        <v>109.12201606725141</v>
      </c>
      <c r="AD722">
        <v>116.76992703032032</v>
      </c>
      <c r="AE722">
        <v>128.64955107354942</v>
      </c>
      <c r="AF722">
        <v>141.35693855611851</v>
      </c>
      <c r="AG722">
        <v>170.0459613449957</v>
      </c>
      <c r="AH722">
        <v>194.50414709147296</v>
      </c>
      <c r="AI722">
        <v>191.59220257454868</v>
      </c>
      <c r="AJ722">
        <v>187.15546488370393</v>
      </c>
      <c r="AK722">
        <v>197.30434793703074</v>
      </c>
    </row>
    <row r="723" spans="1:37" hidden="1">
      <c r="A723" t="s">
        <v>4184</v>
      </c>
      <c r="B723" t="s">
        <v>1469</v>
      </c>
      <c r="C723" t="s">
        <v>4891</v>
      </c>
      <c r="D723" t="s">
        <v>4892</v>
      </c>
      <c r="E723" t="str">
        <f t="shared" si="11"/>
        <v>LVA.NY.GDP.MKTP.KD</v>
      </c>
      <c r="F723">
        <v>8040771350.9131727</v>
      </c>
      <c r="G723">
        <v>8381023297.4665098</v>
      </c>
      <c r="H723">
        <v>8577998697.6832628</v>
      </c>
      <c r="I723">
        <v>9025725371.1997509</v>
      </c>
      <c r="J723">
        <v>9545052777.0781002</v>
      </c>
      <c r="K723">
        <v>9509215112.2895107</v>
      </c>
      <c r="L723">
        <v>9956941785.8059807</v>
      </c>
      <c r="M723">
        <v>10189755819.606346</v>
      </c>
      <c r="N723">
        <v>10709082256.689709</v>
      </c>
      <c r="O723">
        <v>11317947634.429329</v>
      </c>
      <c r="P723">
        <v>10418900247.32069</v>
      </c>
      <c r="Q723">
        <v>9106616652.9266262</v>
      </c>
      <c r="R723">
        <v>6181701566.3643847</v>
      </c>
      <c r="S723">
        <v>5873668623.3466597</v>
      </c>
      <c r="T723">
        <v>6002296784.8309965</v>
      </c>
      <c r="U723">
        <v>5945589447.6504517</v>
      </c>
      <c r="V723">
        <v>6170981038.7469072</v>
      </c>
      <c r="W723">
        <v>6682110469.9093142</v>
      </c>
      <c r="X723">
        <v>6997691673.536685</v>
      </c>
      <c r="Y723">
        <v>7326519373.4542446</v>
      </c>
      <c r="Z723">
        <v>7833068425.3915901</v>
      </c>
      <c r="AA723">
        <v>8463121187.1393223</v>
      </c>
      <c r="AB723">
        <v>9010898598.5160732</v>
      </c>
      <c r="AC723">
        <v>9659317394.8887043</v>
      </c>
      <c r="AD723">
        <v>10497533388.293486</v>
      </c>
      <c r="AE723">
        <v>11610367683.429512</v>
      </c>
      <c r="AF723">
        <v>13030690849.134377</v>
      </c>
      <c r="AG723">
        <v>14330842539.159109</v>
      </c>
      <c r="AH723">
        <v>13722705688.375927</v>
      </c>
      <c r="AI723">
        <v>11258794723.825226</v>
      </c>
      <c r="AJ723">
        <v>11220120362.737015</v>
      </c>
      <c r="AK723">
        <v>11833860946.57873</v>
      </c>
    </row>
    <row r="724" spans="1:37" hidden="1">
      <c r="A724" t="s">
        <v>4184</v>
      </c>
      <c r="B724" t="s">
        <v>1469</v>
      </c>
      <c r="C724" t="s">
        <v>4893</v>
      </c>
      <c r="D724" t="s">
        <v>4894</v>
      </c>
      <c r="E724" t="str">
        <f t="shared" si="11"/>
        <v>LVA.NY.GDP.MKTP.CD</v>
      </c>
      <c r="F724" t="s">
        <v>1768</v>
      </c>
      <c r="G724" t="s">
        <v>1768</v>
      </c>
      <c r="H724" t="s">
        <v>1768</v>
      </c>
      <c r="I724" t="s">
        <v>1768</v>
      </c>
      <c r="J724" t="s">
        <v>1768</v>
      </c>
      <c r="K724" t="s">
        <v>1768</v>
      </c>
      <c r="L724" t="s">
        <v>1768</v>
      </c>
      <c r="M724">
        <v>5715853652.8778267</v>
      </c>
      <c r="N724">
        <v>6827011058.9670134</v>
      </c>
      <c r="O724">
        <v>7690315589.1466532</v>
      </c>
      <c r="P724">
        <v>7447002856.7553034</v>
      </c>
      <c r="Q724">
        <v>6756418263.6945095</v>
      </c>
      <c r="R724">
        <v>4848056772.313653</v>
      </c>
      <c r="S724">
        <v>4467987271.302022</v>
      </c>
      <c r="T724">
        <v>5060854731.0547667</v>
      </c>
      <c r="U724">
        <v>5235719778.6715956</v>
      </c>
      <c r="V724">
        <v>5585292782.5692244</v>
      </c>
      <c r="W724">
        <v>6133234179.7537336</v>
      </c>
      <c r="X724">
        <v>6616957681.2419777</v>
      </c>
      <c r="Y724">
        <v>7288524472.5010128</v>
      </c>
      <c r="Z724">
        <v>7833068425.3915901</v>
      </c>
      <c r="AA724">
        <v>8313047743.5712051</v>
      </c>
      <c r="AB724">
        <v>9314784080.0269184</v>
      </c>
      <c r="AC724">
        <v>11186452600.726192</v>
      </c>
      <c r="AD724">
        <v>13761569544.992624</v>
      </c>
      <c r="AE724">
        <v>16041840426.266607</v>
      </c>
      <c r="AF724">
        <v>19935046397.216274</v>
      </c>
      <c r="AG724">
        <v>28765687041.650444</v>
      </c>
      <c r="AH724">
        <v>33669367720.465889</v>
      </c>
      <c r="AI724">
        <v>25875781249.999996</v>
      </c>
      <c r="AJ724">
        <v>24009680459.986805</v>
      </c>
      <c r="AK724">
        <v>28252498852.82206</v>
      </c>
    </row>
    <row r="725" spans="1:37">
      <c r="A725" t="s">
        <v>4184</v>
      </c>
      <c r="B725" t="s">
        <v>1469</v>
      </c>
      <c r="C725" t="s">
        <v>4895</v>
      </c>
      <c r="D725" t="s">
        <v>4896</v>
      </c>
      <c r="E725" t="str">
        <f t="shared" si="11"/>
        <v>LVA.SL.TLF.TERT.ZS</v>
      </c>
      <c r="F725" t="s">
        <v>1768</v>
      </c>
      <c r="G725" t="s">
        <v>1768</v>
      </c>
      <c r="H725" t="s">
        <v>1768</v>
      </c>
      <c r="I725" t="s">
        <v>1768</v>
      </c>
      <c r="J725" t="s">
        <v>1768</v>
      </c>
      <c r="K725" t="s">
        <v>1768</v>
      </c>
      <c r="L725" t="s">
        <v>1768</v>
      </c>
      <c r="M725" t="s">
        <v>1768</v>
      </c>
      <c r="N725" t="s">
        <v>1768</v>
      </c>
      <c r="O725" t="s">
        <v>1768</v>
      </c>
      <c r="P725" t="s">
        <v>1768</v>
      </c>
      <c r="Q725" t="s">
        <v>1768</v>
      </c>
      <c r="R725" t="s">
        <v>1768</v>
      </c>
      <c r="S725" t="s">
        <v>1768</v>
      </c>
      <c r="T725" t="s">
        <v>1768</v>
      </c>
      <c r="U725" t="s">
        <v>1768</v>
      </c>
      <c r="V725">
        <v>17.100000381469727</v>
      </c>
      <c r="W725">
        <v>16.399999618530273</v>
      </c>
      <c r="X725">
        <v>17.600000381469727</v>
      </c>
      <c r="Y725">
        <v>18.600000381469727</v>
      </c>
      <c r="Z725">
        <v>19.299999237060547</v>
      </c>
      <c r="AA725">
        <v>19.5</v>
      </c>
      <c r="AB725">
        <v>20.5</v>
      </c>
      <c r="AC725">
        <v>18.799999237060547</v>
      </c>
      <c r="AD725">
        <v>20.700000762939453</v>
      </c>
      <c r="AE725">
        <v>22</v>
      </c>
      <c r="AF725">
        <v>22.600000381469727</v>
      </c>
      <c r="AG725">
        <v>23.5</v>
      </c>
      <c r="AH725">
        <v>26</v>
      </c>
      <c r="AI725">
        <v>26.600000381469727</v>
      </c>
      <c r="AJ725">
        <v>27.799999237060547</v>
      </c>
      <c r="AK725" t="s">
        <v>1768</v>
      </c>
    </row>
    <row r="726" spans="1:37" hidden="1">
      <c r="A726" t="s">
        <v>4184</v>
      </c>
      <c r="B726" t="s">
        <v>1469</v>
      </c>
      <c r="C726" t="s">
        <v>4897</v>
      </c>
      <c r="D726" t="s">
        <v>4898</v>
      </c>
      <c r="E726" t="str">
        <f t="shared" si="11"/>
        <v>LVA.SP.DYN.LE00.IN</v>
      </c>
      <c r="F726">
        <v>68.808536585365857</v>
      </c>
      <c r="G726">
        <v>68.786341463414644</v>
      </c>
      <c r="H726">
        <v>69.328292682926843</v>
      </c>
      <c r="I726">
        <v>69.119024390243922</v>
      </c>
      <c r="J726">
        <v>69.162926829268301</v>
      </c>
      <c r="K726">
        <v>69.291463414634165</v>
      </c>
      <c r="L726">
        <v>70.62243902439026</v>
      </c>
      <c r="M726">
        <v>70.692926829268302</v>
      </c>
      <c r="N726">
        <v>70.615365853658545</v>
      </c>
      <c r="O726">
        <v>70.155365853658552</v>
      </c>
      <c r="P726">
        <v>69.273170731707324</v>
      </c>
      <c r="Q726">
        <v>69.032439024390257</v>
      </c>
      <c r="R726">
        <v>68.396097560975605</v>
      </c>
      <c r="S726">
        <v>66.722682926829265</v>
      </c>
      <c r="T726">
        <v>65.66439024390246</v>
      </c>
      <c r="U726">
        <v>66.391219512195136</v>
      </c>
      <c r="V726">
        <v>68.776585365853677</v>
      </c>
      <c r="W726">
        <v>69.349268292682936</v>
      </c>
      <c r="X726">
        <v>69.012195121951223</v>
      </c>
      <c r="Y726">
        <v>69.742926829268299</v>
      </c>
      <c r="Z726">
        <v>70.314634146341476</v>
      </c>
      <c r="AA726">
        <v>70.760975609756102</v>
      </c>
      <c r="AB726">
        <v>70.960975609756119</v>
      </c>
      <c r="AC726">
        <v>71.265853658536599</v>
      </c>
      <c r="AD726">
        <v>72.026829268292687</v>
      </c>
      <c r="AE726">
        <v>71.356097560975613</v>
      </c>
      <c r="AF726">
        <v>70.865853658536594</v>
      </c>
      <c r="AG726">
        <v>71.019512195121962</v>
      </c>
      <c r="AH726">
        <v>72.419512195121968</v>
      </c>
      <c r="AI726">
        <v>73.080487804878061</v>
      </c>
      <c r="AJ726">
        <v>73.482926829268294</v>
      </c>
      <c r="AK726" t="s">
        <v>1768</v>
      </c>
    </row>
    <row r="727" spans="1:37" hidden="1">
      <c r="A727" t="s">
        <v>4184</v>
      </c>
      <c r="B727" t="s">
        <v>1469</v>
      </c>
      <c r="C727" t="s">
        <v>1688</v>
      </c>
      <c r="D727" t="s">
        <v>1689</v>
      </c>
      <c r="E727" t="str">
        <f t="shared" si="11"/>
        <v>LVA.SP.POP.TOTL</v>
      </c>
      <c r="F727">
        <v>2511701</v>
      </c>
      <c r="G727">
        <v>2519421</v>
      </c>
      <c r="H727">
        <v>2531080</v>
      </c>
      <c r="I727">
        <v>2546011</v>
      </c>
      <c r="J727">
        <v>2562047</v>
      </c>
      <c r="K727">
        <v>2578873</v>
      </c>
      <c r="L727">
        <v>2599892</v>
      </c>
      <c r="M727">
        <v>2626583</v>
      </c>
      <c r="N727">
        <v>2653434</v>
      </c>
      <c r="O727">
        <v>2666955</v>
      </c>
      <c r="P727">
        <v>2663151</v>
      </c>
      <c r="Q727">
        <v>2650581</v>
      </c>
      <c r="R727">
        <v>2614338</v>
      </c>
      <c r="S727">
        <v>2563290</v>
      </c>
      <c r="T727">
        <v>2520742</v>
      </c>
      <c r="U727">
        <v>2485056</v>
      </c>
      <c r="V727">
        <v>2457222</v>
      </c>
      <c r="W727">
        <v>2432851</v>
      </c>
      <c r="X727">
        <v>2410019</v>
      </c>
      <c r="Y727">
        <v>2390482</v>
      </c>
      <c r="Z727">
        <v>2372985</v>
      </c>
      <c r="AA727">
        <v>2355011</v>
      </c>
      <c r="AB727">
        <v>2338624</v>
      </c>
      <c r="AC727">
        <v>2325342</v>
      </c>
      <c r="AD727">
        <v>2312819</v>
      </c>
      <c r="AE727">
        <v>2300512</v>
      </c>
      <c r="AF727">
        <v>2287948</v>
      </c>
      <c r="AG727">
        <v>2276100</v>
      </c>
      <c r="AH727">
        <v>2266094</v>
      </c>
      <c r="AI727">
        <v>2254834</v>
      </c>
      <c r="AJ727">
        <v>2239008</v>
      </c>
      <c r="AK727">
        <v>2220000</v>
      </c>
    </row>
    <row r="728" spans="1:37" hidden="1">
      <c r="A728" t="s">
        <v>4329</v>
      </c>
      <c r="B728" t="s">
        <v>4832</v>
      </c>
      <c r="C728" t="s">
        <v>4889</v>
      </c>
      <c r="D728" t="s">
        <v>4890</v>
      </c>
      <c r="E728" t="str">
        <f t="shared" si="11"/>
        <v>LDC.NY.GDP.DEFL.ZS</v>
      </c>
      <c r="F728" t="s">
        <v>1768</v>
      </c>
      <c r="G728" t="s">
        <v>1768</v>
      </c>
      <c r="H728" t="s">
        <v>1768</v>
      </c>
      <c r="I728" t="s">
        <v>1768</v>
      </c>
      <c r="J728" t="s">
        <v>1768</v>
      </c>
      <c r="K728" t="s">
        <v>1768</v>
      </c>
      <c r="L728" t="s">
        <v>1768</v>
      </c>
      <c r="M728" t="s">
        <v>1768</v>
      </c>
      <c r="N728" t="s">
        <v>1768</v>
      </c>
      <c r="O728" t="s">
        <v>1768</v>
      </c>
      <c r="P728" t="s">
        <v>1768</v>
      </c>
      <c r="Q728" t="s">
        <v>1768</v>
      </c>
      <c r="R728" t="s">
        <v>1768</v>
      </c>
      <c r="S728" t="s">
        <v>1768</v>
      </c>
      <c r="T728" t="s">
        <v>1768</v>
      </c>
      <c r="U728" t="s">
        <v>1768</v>
      </c>
      <c r="V728" t="s">
        <v>1768</v>
      </c>
      <c r="W728" t="s">
        <v>1768</v>
      </c>
      <c r="X728" t="s">
        <v>1768</v>
      </c>
      <c r="Y728" t="s">
        <v>1768</v>
      </c>
      <c r="Z728" t="s">
        <v>1768</v>
      </c>
      <c r="AA728" t="s">
        <v>1768</v>
      </c>
      <c r="AB728" t="s">
        <v>1768</v>
      </c>
      <c r="AC728" t="s">
        <v>1768</v>
      </c>
      <c r="AD728" t="s">
        <v>1768</v>
      </c>
      <c r="AE728" t="s">
        <v>1768</v>
      </c>
      <c r="AF728" t="s">
        <v>1768</v>
      </c>
      <c r="AG728" t="s">
        <v>1768</v>
      </c>
      <c r="AH728" t="s">
        <v>1768</v>
      </c>
      <c r="AI728" t="s">
        <v>1768</v>
      </c>
      <c r="AJ728" t="s">
        <v>1768</v>
      </c>
      <c r="AK728" t="s">
        <v>1768</v>
      </c>
    </row>
    <row r="729" spans="1:37" hidden="1">
      <c r="A729" t="s">
        <v>4329</v>
      </c>
      <c r="B729" t="s">
        <v>4832</v>
      </c>
      <c r="C729" t="s">
        <v>4891</v>
      </c>
      <c r="D729" t="s">
        <v>4892</v>
      </c>
      <c r="E729" t="str">
        <f t="shared" si="11"/>
        <v>LDC.NY.GDP.MKTP.KD</v>
      </c>
      <c r="F729" t="s">
        <v>1768</v>
      </c>
      <c r="G729">
        <v>107804559613.71968</v>
      </c>
      <c r="H729">
        <v>109555453291.37706</v>
      </c>
      <c r="I729">
        <v>111360858625.61044</v>
      </c>
      <c r="J729">
        <v>113513034260.26093</v>
      </c>
      <c r="K729">
        <v>114565185150.33354</v>
      </c>
      <c r="L729">
        <v>118984197513.42328</v>
      </c>
      <c r="M729">
        <v>124642249763.05128</v>
      </c>
      <c r="N729">
        <v>128281271051.21643</v>
      </c>
      <c r="O729">
        <v>131447779722.08588</v>
      </c>
      <c r="P729">
        <v>133460520315.19162</v>
      </c>
      <c r="Q729">
        <v>135607645378.40875</v>
      </c>
      <c r="R729">
        <v>136525065561.21304</v>
      </c>
      <c r="S729">
        <v>137473263790.23935</v>
      </c>
      <c r="T729">
        <v>140001537219.93936</v>
      </c>
      <c r="U729">
        <v>147315217185.93106</v>
      </c>
      <c r="V729">
        <v>155379956844.32077</v>
      </c>
      <c r="W729">
        <v>163476205554.91147</v>
      </c>
      <c r="X729">
        <v>170542785214.49915</v>
      </c>
      <c r="Y729">
        <v>178387546587.6499</v>
      </c>
      <c r="Z729">
        <v>186455436920.73529</v>
      </c>
      <c r="AA729">
        <v>196980850221.92999</v>
      </c>
      <c r="AB729">
        <v>206469794286.60657</v>
      </c>
      <c r="AC729">
        <v>216840653829.04834</v>
      </c>
      <c r="AD729">
        <v>231404464858.80865</v>
      </c>
      <c r="AE729">
        <v>249685508687.57733</v>
      </c>
      <c r="AF729">
        <v>268541314120.09647</v>
      </c>
      <c r="AG729">
        <v>289965373992.85736</v>
      </c>
      <c r="AH729">
        <v>310330162691.31781</v>
      </c>
      <c r="AI729">
        <v>324313807220.24359</v>
      </c>
      <c r="AJ729">
        <v>342756112618.31555</v>
      </c>
      <c r="AK729">
        <v>357033856885.49408</v>
      </c>
    </row>
    <row r="730" spans="1:37" hidden="1">
      <c r="A730" t="s">
        <v>4329</v>
      </c>
      <c r="B730" t="s">
        <v>4832</v>
      </c>
      <c r="C730" t="s">
        <v>4893</v>
      </c>
      <c r="D730" t="s">
        <v>4894</v>
      </c>
      <c r="E730" t="str">
        <f t="shared" si="11"/>
        <v>LDC.NY.GDP.MKTP.CD</v>
      </c>
      <c r="F730">
        <v>120760129912.34831</v>
      </c>
      <c r="G730">
        <v>121309516930.98836</v>
      </c>
      <c r="H730">
        <v>121508011791.45393</v>
      </c>
      <c r="I730">
        <v>113621819879.33691</v>
      </c>
      <c r="J730">
        <v>114267537763.31784</v>
      </c>
      <c r="K730">
        <v>123848315351.21997</v>
      </c>
      <c r="L730">
        <v>134385970126.55792</v>
      </c>
      <c r="M730">
        <v>148111553438.82712</v>
      </c>
      <c r="N730">
        <v>151438841597.35004</v>
      </c>
      <c r="O730">
        <v>153343604270.73392</v>
      </c>
      <c r="P730">
        <v>159294038477.50229</v>
      </c>
      <c r="Q730">
        <v>163965930891.59259</v>
      </c>
      <c r="R730">
        <v>149000208601.9595</v>
      </c>
      <c r="S730">
        <v>146460642990.25403</v>
      </c>
      <c r="T730">
        <v>136289381783.10597</v>
      </c>
      <c r="U730">
        <v>155336185035.39001</v>
      </c>
      <c r="V730">
        <v>165684815368.26379</v>
      </c>
      <c r="W730">
        <v>175911298513.80334</v>
      </c>
      <c r="X730">
        <v>176856049955.87473</v>
      </c>
      <c r="Y730">
        <v>178621236389.121</v>
      </c>
      <c r="Z730">
        <v>186455436920.73529</v>
      </c>
      <c r="AA730">
        <v>189098724833.66711</v>
      </c>
      <c r="AB730">
        <v>203426523557.84604</v>
      </c>
      <c r="AC730">
        <v>229694541505.79053</v>
      </c>
      <c r="AD730">
        <v>269265279246.5354</v>
      </c>
      <c r="AE730">
        <v>313977282201.00671</v>
      </c>
      <c r="AF730">
        <v>366302593782.92993</v>
      </c>
      <c r="AG730">
        <v>445462940047.06818</v>
      </c>
      <c r="AH730">
        <v>555161803547.47974</v>
      </c>
      <c r="AI730">
        <v>551474344061.40881</v>
      </c>
      <c r="AJ730">
        <v>616066354342.91187</v>
      </c>
      <c r="AK730">
        <v>680412807866.82092</v>
      </c>
    </row>
    <row r="731" spans="1:37">
      <c r="A731" t="s">
        <v>4329</v>
      </c>
      <c r="B731" t="s">
        <v>4832</v>
      </c>
      <c r="C731" t="s">
        <v>4895</v>
      </c>
      <c r="D731" t="s">
        <v>4896</v>
      </c>
      <c r="E731" t="str">
        <f t="shared" si="11"/>
        <v>LDC.SL.TLF.TERT.ZS</v>
      </c>
      <c r="F731" t="s">
        <v>1768</v>
      </c>
      <c r="G731" t="s">
        <v>1768</v>
      </c>
      <c r="H731" t="s">
        <v>1768</v>
      </c>
      <c r="I731" t="s">
        <v>1768</v>
      </c>
      <c r="J731" t="s">
        <v>1768</v>
      </c>
      <c r="K731" t="s">
        <v>1768</v>
      </c>
      <c r="L731" t="s">
        <v>1768</v>
      </c>
      <c r="M731" t="s">
        <v>1768</v>
      </c>
      <c r="N731" t="s">
        <v>1768</v>
      </c>
      <c r="O731" t="s">
        <v>1768</v>
      </c>
      <c r="P731" t="s">
        <v>1768</v>
      </c>
      <c r="Q731" t="s">
        <v>1768</v>
      </c>
      <c r="R731" t="s">
        <v>1768</v>
      </c>
      <c r="S731" t="s">
        <v>1768</v>
      </c>
      <c r="T731" t="s">
        <v>1768</v>
      </c>
      <c r="U731" t="s">
        <v>1768</v>
      </c>
      <c r="V731" t="s">
        <v>1768</v>
      </c>
      <c r="W731" t="s">
        <v>1768</v>
      </c>
      <c r="X731" t="s">
        <v>1768</v>
      </c>
      <c r="Y731" t="s">
        <v>1768</v>
      </c>
      <c r="Z731" t="s">
        <v>1768</v>
      </c>
      <c r="AA731" t="s">
        <v>1768</v>
      </c>
      <c r="AB731" t="s">
        <v>1768</v>
      </c>
      <c r="AC731" t="s">
        <v>1768</v>
      </c>
      <c r="AD731" t="s">
        <v>1768</v>
      </c>
      <c r="AE731" t="s">
        <v>1768</v>
      </c>
      <c r="AF731" t="s">
        <v>1768</v>
      </c>
      <c r="AG731" t="s">
        <v>1768</v>
      </c>
      <c r="AH731" t="s">
        <v>1768</v>
      </c>
      <c r="AI731" t="s">
        <v>1768</v>
      </c>
      <c r="AJ731" t="s">
        <v>1768</v>
      </c>
      <c r="AK731" t="s">
        <v>1768</v>
      </c>
    </row>
    <row r="732" spans="1:37" hidden="1">
      <c r="A732" t="s">
        <v>4329</v>
      </c>
      <c r="B732" t="s">
        <v>4832</v>
      </c>
      <c r="C732" t="s">
        <v>4897</v>
      </c>
      <c r="D732" t="s">
        <v>4898</v>
      </c>
      <c r="E732" t="str">
        <f t="shared" si="11"/>
        <v>LDC.SP.DYN.LE00.IN</v>
      </c>
      <c r="F732">
        <v>48.461200139645676</v>
      </c>
      <c r="G732">
        <v>48.838029217090252</v>
      </c>
      <c r="H732">
        <v>49.140593515089051</v>
      </c>
      <c r="I732">
        <v>49.420029723330359</v>
      </c>
      <c r="J732">
        <v>49.695252515179774</v>
      </c>
      <c r="K732">
        <v>49.970574857458821</v>
      </c>
      <c r="L732">
        <v>50.240325751910191</v>
      </c>
      <c r="M732">
        <v>50.491152258564099</v>
      </c>
      <c r="N732">
        <v>50.715050752401169</v>
      </c>
      <c r="O732">
        <v>50.922282361814169</v>
      </c>
      <c r="P732">
        <v>51.127711881284966</v>
      </c>
      <c r="Q732">
        <v>51.344512303755224</v>
      </c>
      <c r="R732">
        <v>51.588741626506106</v>
      </c>
      <c r="S732">
        <v>51.858337319777512</v>
      </c>
      <c r="T732">
        <v>52.14979221033375</v>
      </c>
      <c r="U732">
        <v>52.460370407869192</v>
      </c>
      <c r="V732">
        <v>52.791342961546839</v>
      </c>
      <c r="W732">
        <v>53.146567986215636</v>
      </c>
      <c r="X732">
        <v>53.52203687115189</v>
      </c>
      <c r="Y732">
        <v>53.918882759097059</v>
      </c>
      <c r="Z732">
        <v>54.333534845127254</v>
      </c>
      <c r="AA732">
        <v>54.7613617918784</v>
      </c>
      <c r="AB732">
        <v>55.202531139800406</v>
      </c>
      <c r="AC732">
        <v>55.649590602673285</v>
      </c>
      <c r="AD732">
        <v>56.100324042559627</v>
      </c>
      <c r="AE732">
        <v>56.549471227908207</v>
      </c>
      <c r="AF732">
        <v>56.990574843083067</v>
      </c>
      <c r="AG732">
        <v>57.421998183445851</v>
      </c>
      <c r="AH732">
        <v>57.841674909218611</v>
      </c>
      <c r="AI732">
        <v>58.247819055005486</v>
      </c>
      <c r="AJ732">
        <v>58.641205312638441</v>
      </c>
      <c r="AK732" t="s">
        <v>1768</v>
      </c>
    </row>
    <row r="733" spans="1:37" hidden="1">
      <c r="A733" t="s">
        <v>4329</v>
      </c>
      <c r="B733" t="s">
        <v>4832</v>
      </c>
      <c r="C733" t="s">
        <v>1688</v>
      </c>
      <c r="D733" t="s">
        <v>1689</v>
      </c>
      <c r="E733" t="str">
        <f t="shared" si="11"/>
        <v>LDC.SP.POP.TOTL</v>
      </c>
      <c r="F733">
        <v>389915459</v>
      </c>
      <c r="G733">
        <v>400378818.44</v>
      </c>
      <c r="H733">
        <v>411228349.31999999</v>
      </c>
      <c r="I733">
        <v>422448627.48000002</v>
      </c>
      <c r="J733">
        <v>434021441.75999999</v>
      </c>
      <c r="K733">
        <v>445930350</v>
      </c>
      <c r="L733">
        <v>458139649.82822937</v>
      </c>
      <c r="M733">
        <v>470685798.51292646</v>
      </c>
      <c r="N733">
        <v>483541165.29626954</v>
      </c>
      <c r="O733">
        <v>496675061.39481705</v>
      </c>
      <c r="P733">
        <v>510061233</v>
      </c>
      <c r="Q733">
        <v>523999632</v>
      </c>
      <c r="R733">
        <v>538271859</v>
      </c>
      <c r="S733">
        <v>552804826</v>
      </c>
      <c r="T733">
        <v>567521662</v>
      </c>
      <c r="U733">
        <v>582334139</v>
      </c>
      <c r="V733">
        <v>597151789</v>
      </c>
      <c r="W733">
        <v>612161471</v>
      </c>
      <c r="X733">
        <v>627373970</v>
      </c>
      <c r="Y733">
        <v>642801897</v>
      </c>
      <c r="Z733">
        <v>658459645</v>
      </c>
      <c r="AA733">
        <v>674354219</v>
      </c>
      <c r="AB733">
        <v>690485062</v>
      </c>
      <c r="AC733">
        <v>706819726</v>
      </c>
      <c r="AD733">
        <v>723315996</v>
      </c>
      <c r="AE733">
        <v>739921393</v>
      </c>
      <c r="AF733">
        <v>756584412</v>
      </c>
      <c r="AG733">
        <v>773293962</v>
      </c>
      <c r="AH733">
        <v>790204674</v>
      </c>
      <c r="AI733">
        <v>807509321</v>
      </c>
      <c r="AJ733">
        <v>825210584</v>
      </c>
      <c r="AK733">
        <v>843773370</v>
      </c>
    </row>
    <row r="734" spans="1:37" hidden="1">
      <c r="A734" t="s">
        <v>4006</v>
      </c>
      <c r="B734" t="s">
        <v>1470</v>
      </c>
      <c r="C734" t="s">
        <v>4889</v>
      </c>
      <c r="D734" t="s">
        <v>4890</v>
      </c>
      <c r="E734" t="str">
        <f t="shared" si="11"/>
        <v>LBN.NY.GDP.DEFL.ZS</v>
      </c>
      <c r="F734" t="s">
        <v>1768</v>
      </c>
      <c r="G734" t="s">
        <v>1768</v>
      </c>
      <c r="H734" t="s">
        <v>1768</v>
      </c>
      <c r="I734" t="s">
        <v>1768</v>
      </c>
      <c r="J734" t="s">
        <v>1768</v>
      </c>
      <c r="K734" t="s">
        <v>1768</v>
      </c>
      <c r="L734" t="s">
        <v>1768</v>
      </c>
      <c r="M734" t="s">
        <v>1768</v>
      </c>
      <c r="N734">
        <v>7.437489155439156</v>
      </c>
      <c r="O734">
        <v>12.866592617870543</v>
      </c>
      <c r="P734">
        <v>14.861152298453916</v>
      </c>
      <c r="Q734">
        <v>22.520366298792926</v>
      </c>
      <c r="R734">
        <v>49.542393382031271</v>
      </c>
      <c r="S734">
        <v>63.960284504894751</v>
      </c>
      <c r="T734">
        <v>72.78703799565173</v>
      </c>
      <c r="U734">
        <v>80.494875245884671</v>
      </c>
      <c r="V734">
        <v>86.683940723042852</v>
      </c>
      <c r="W734">
        <v>100</v>
      </c>
      <c r="X734">
        <v>104.09129876515533</v>
      </c>
      <c r="Y734">
        <v>104.86096855649166</v>
      </c>
      <c r="Z734">
        <v>102.66926554558988</v>
      </c>
      <c r="AA734">
        <v>100.99267816618267</v>
      </c>
      <c r="AB734">
        <v>106.01322489872067</v>
      </c>
      <c r="AC734">
        <v>107.67882569146359</v>
      </c>
      <c r="AD734">
        <v>108.69737372119586</v>
      </c>
      <c r="AE734">
        <v>107.9750174144333</v>
      </c>
      <c r="AF734">
        <v>110.16714412198181</v>
      </c>
      <c r="AG734">
        <v>114.43819984918669</v>
      </c>
      <c r="AH734">
        <v>125.72105987139071</v>
      </c>
      <c r="AI734">
        <v>134.53615636330329</v>
      </c>
      <c r="AJ734">
        <v>140.42884853032689</v>
      </c>
      <c r="AK734">
        <v>147.45029195766733</v>
      </c>
    </row>
    <row r="735" spans="1:37" hidden="1">
      <c r="A735" t="s">
        <v>4006</v>
      </c>
      <c r="B735" t="s">
        <v>1470</v>
      </c>
      <c r="C735" t="s">
        <v>4891</v>
      </c>
      <c r="D735" t="s">
        <v>4892</v>
      </c>
      <c r="E735" t="str">
        <f t="shared" si="11"/>
        <v>LBN.NY.GDP.MKTP.KD</v>
      </c>
      <c r="F735" t="s">
        <v>1768</v>
      </c>
      <c r="G735" t="s">
        <v>1768</v>
      </c>
      <c r="H735" t="s">
        <v>1768</v>
      </c>
      <c r="I735" t="s">
        <v>1768</v>
      </c>
      <c r="J735" t="s">
        <v>1768</v>
      </c>
      <c r="K735" t="s">
        <v>1768</v>
      </c>
      <c r="L735" t="s">
        <v>1768</v>
      </c>
      <c r="M735" t="s">
        <v>1768</v>
      </c>
      <c r="N735">
        <v>12416994225.313726</v>
      </c>
      <c r="O735">
        <v>7145841327.9745312</v>
      </c>
      <c r="P735">
        <v>9041858847.5341377</v>
      </c>
      <c r="Q735">
        <v>12495913043.274763</v>
      </c>
      <c r="R735">
        <v>13058221252.19408</v>
      </c>
      <c r="S735">
        <v>13972031151.051767</v>
      </c>
      <c r="T735">
        <v>15090233489.363192</v>
      </c>
      <c r="U735">
        <v>16076372043.340277</v>
      </c>
      <c r="V735">
        <v>16902135516.399385</v>
      </c>
      <c r="W735">
        <v>16515619830.716785</v>
      </c>
      <c r="X735">
        <v>17108967139.848238</v>
      </c>
      <c r="Y735">
        <v>17031450812.560738</v>
      </c>
      <c r="Z735">
        <v>17260364842.454395</v>
      </c>
      <c r="AA735">
        <v>17942756149.902187</v>
      </c>
      <c r="AB735">
        <v>18548122591.697796</v>
      </c>
      <c r="AC735">
        <v>19148597728.193516</v>
      </c>
      <c r="AD735">
        <v>20580683498.635971</v>
      </c>
      <c r="AE735">
        <v>20786490333.62233</v>
      </c>
      <c r="AF735">
        <v>20911331542.733158</v>
      </c>
      <c r="AG735">
        <v>22479859653.518242</v>
      </c>
      <c r="AH735">
        <v>24564306468.4729</v>
      </c>
      <c r="AI735">
        <v>26652272518.293091</v>
      </c>
      <c r="AJ735">
        <v>28517931594.573616</v>
      </c>
      <c r="AK735">
        <v>29373469542.410831</v>
      </c>
    </row>
    <row r="736" spans="1:37" hidden="1">
      <c r="A736" t="s">
        <v>4006</v>
      </c>
      <c r="B736" t="s">
        <v>1470</v>
      </c>
      <c r="C736" t="s">
        <v>4893</v>
      </c>
      <c r="D736" t="s">
        <v>4894</v>
      </c>
      <c r="E736" t="str">
        <f t="shared" si="11"/>
        <v>LBN.NY.GDP.MKTP.CD</v>
      </c>
      <c r="F736" t="s">
        <v>1768</v>
      </c>
      <c r="G736" t="s">
        <v>1768</v>
      </c>
      <c r="H736" t="s">
        <v>1768</v>
      </c>
      <c r="I736" t="s">
        <v>1768</v>
      </c>
      <c r="J736" t="s">
        <v>1768</v>
      </c>
      <c r="K736" t="s">
        <v>1768</v>
      </c>
      <c r="L736" t="s">
        <v>1768</v>
      </c>
      <c r="M736" t="s">
        <v>1768</v>
      </c>
      <c r="N736">
        <v>3313539979.093328</v>
      </c>
      <c r="O736">
        <v>2717998713.0455961</v>
      </c>
      <c r="P736">
        <v>2838485397.8865185</v>
      </c>
      <c r="Q736">
        <v>4451497337.4198732</v>
      </c>
      <c r="R736">
        <v>5545921820.955534</v>
      </c>
      <c r="S736">
        <v>7535259914.4276791</v>
      </c>
      <c r="T736">
        <v>9599127189.4512501</v>
      </c>
      <c r="U736">
        <v>11718795352.057894</v>
      </c>
      <c r="V736">
        <v>13690217120.560455</v>
      </c>
      <c r="W736">
        <v>15751867489.444624</v>
      </c>
      <c r="X736">
        <v>17247179483.215706</v>
      </c>
      <c r="Y736">
        <v>17391056436.806938</v>
      </c>
      <c r="Z736">
        <v>17260364842.454395</v>
      </c>
      <c r="AA736">
        <v>17649751243.781094</v>
      </c>
      <c r="AB736">
        <v>19152238805.97015</v>
      </c>
      <c r="AC736">
        <v>20082918739.635159</v>
      </c>
      <c r="AD736">
        <v>21789054726.36816</v>
      </c>
      <c r="AE736">
        <v>21860696517.412937</v>
      </c>
      <c r="AF736">
        <v>22438474295.190712</v>
      </c>
      <c r="AG736">
        <v>25056716417.910446</v>
      </c>
      <c r="AH736">
        <v>30079601990.049751</v>
      </c>
      <c r="AI736">
        <v>34924709784.411942</v>
      </c>
      <c r="AJ736">
        <v>39006223284.165924</v>
      </c>
      <c r="AK736">
        <v>42185230768.159203</v>
      </c>
    </row>
    <row r="737" spans="1:37">
      <c r="A737" t="s">
        <v>4006</v>
      </c>
      <c r="B737" t="s">
        <v>1470</v>
      </c>
      <c r="C737" t="s">
        <v>4895</v>
      </c>
      <c r="D737" t="s">
        <v>4896</v>
      </c>
      <c r="E737" t="str">
        <f t="shared" si="11"/>
        <v>LBN.SL.TLF.TERT.ZS</v>
      </c>
      <c r="F737" t="s">
        <v>1768</v>
      </c>
      <c r="G737" t="s">
        <v>1768</v>
      </c>
      <c r="H737" t="s">
        <v>1768</v>
      </c>
      <c r="I737" t="s">
        <v>1768</v>
      </c>
      <c r="J737" t="s">
        <v>1768</v>
      </c>
      <c r="K737" t="s">
        <v>1768</v>
      </c>
      <c r="L737" t="s">
        <v>1768</v>
      </c>
      <c r="M737" t="s">
        <v>1768</v>
      </c>
      <c r="N737" t="s">
        <v>1768</v>
      </c>
      <c r="O737" t="s">
        <v>1768</v>
      </c>
      <c r="P737" t="s">
        <v>1768</v>
      </c>
      <c r="Q737" t="s">
        <v>1768</v>
      </c>
      <c r="R737" t="s">
        <v>1768</v>
      </c>
      <c r="S737" t="s">
        <v>1768</v>
      </c>
      <c r="T737" t="s">
        <v>1768</v>
      </c>
      <c r="U737" t="s">
        <v>1768</v>
      </c>
      <c r="V737" t="s">
        <v>1768</v>
      </c>
      <c r="W737" t="s">
        <v>1768</v>
      </c>
      <c r="X737" t="s">
        <v>1768</v>
      </c>
      <c r="Y737" t="s">
        <v>1768</v>
      </c>
      <c r="Z737" t="s">
        <v>1768</v>
      </c>
      <c r="AA737" t="s">
        <v>1768</v>
      </c>
      <c r="AB737" t="s">
        <v>1768</v>
      </c>
      <c r="AC737" t="s">
        <v>1768</v>
      </c>
      <c r="AD737" t="s">
        <v>1768</v>
      </c>
      <c r="AE737" t="s">
        <v>1768</v>
      </c>
      <c r="AF737" t="s">
        <v>1768</v>
      </c>
      <c r="AG737">
        <v>24.100000381469727</v>
      </c>
      <c r="AH737" t="s">
        <v>1768</v>
      </c>
      <c r="AI737" t="s">
        <v>1768</v>
      </c>
      <c r="AJ737" t="s">
        <v>1768</v>
      </c>
      <c r="AK737" t="s">
        <v>1768</v>
      </c>
    </row>
    <row r="738" spans="1:37" hidden="1">
      <c r="A738" t="s">
        <v>4006</v>
      </c>
      <c r="B738" t="s">
        <v>1470</v>
      </c>
      <c r="C738" t="s">
        <v>4897</v>
      </c>
      <c r="D738" t="s">
        <v>4898</v>
      </c>
      <c r="E738" t="str">
        <f t="shared" si="11"/>
        <v>LBN.SP.DYN.LE00.IN</v>
      </c>
      <c r="F738">
        <v>66.574390243902442</v>
      </c>
      <c r="G738">
        <v>66.748853658536589</v>
      </c>
      <c r="H738">
        <v>66.927853658536591</v>
      </c>
      <c r="I738">
        <v>67.108390243902448</v>
      </c>
      <c r="J738">
        <v>67.290975609756117</v>
      </c>
      <c r="K738">
        <v>67.481707317073173</v>
      </c>
      <c r="L738">
        <v>67.686682926829278</v>
      </c>
      <c r="M738">
        <v>67.90946341463416</v>
      </c>
      <c r="N738">
        <v>68.151048780487812</v>
      </c>
      <c r="O738">
        <v>68.406926829268301</v>
      </c>
      <c r="P738">
        <v>68.672024390243905</v>
      </c>
      <c r="Q738">
        <v>68.936219512195137</v>
      </c>
      <c r="R738">
        <v>69.190439024390244</v>
      </c>
      <c r="S738">
        <v>69.427512195121963</v>
      </c>
      <c r="T738">
        <v>69.644414634146344</v>
      </c>
      <c r="U738">
        <v>69.840073170731728</v>
      </c>
      <c r="V738">
        <v>70.015487804878049</v>
      </c>
      <c r="W738">
        <v>70.177195121951229</v>
      </c>
      <c r="X738">
        <v>70.331756097560969</v>
      </c>
      <c r="Y738">
        <v>70.483682926829275</v>
      </c>
      <c r="Z738">
        <v>70.637024390243909</v>
      </c>
      <c r="AA738">
        <v>70.795317073170736</v>
      </c>
      <c r="AB738">
        <v>70.959073170731713</v>
      </c>
      <c r="AC738">
        <v>71.129341463414647</v>
      </c>
      <c r="AD738">
        <v>71.306658536585374</v>
      </c>
      <c r="AE738">
        <v>71.489512195121947</v>
      </c>
      <c r="AF738">
        <v>71.67641463414634</v>
      </c>
      <c r="AG738">
        <v>71.862853658536594</v>
      </c>
      <c r="AH738">
        <v>72.047317073170746</v>
      </c>
      <c r="AI738">
        <v>72.229780487804888</v>
      </c>
      <c r="AJ738">
        <v>72.408756097560982</v>
      </c>
      <c r="AK738" t="s">
        <v>1768</v>
      </c>
    </row>
    <row r="739" spans="1:37" hidden="1">
      <c r="A739" t="s">
        <v>4006</v>
      </c>
      <c r="B739" t="s">
        <v>1470</v>
      </c>
      <c r="C739" t="s">
        <v>1688</v>
      </c>
      <c r="D739" t="s">
        <v>1689</v>
      </c>
      <c r="E739" t="str">
        <f t="shared" si="11"/>
        <v>LBN.SP.POP.TOTL</v>
      </c>
      <c r="F739">
        <v>2794638</v>
      </c>
      <c r="G739">
        <v>2807342</v>
      </c>
      <c r="H739">
        <v>2827767</v>
      </c>
      <c r="I739">
        <v>2851609</v>
      </c>
      <c r="J739">
        <v>2872204</v>
      </c>
      <c r="K739">
        <v>2885481</v>
      </c>
      <c r="L739">
        <v>2888455</v>
      </c>
      <c r="M739">
        <v>2884778</v>
      </c>
      <c r="N739">
        <v>2884840</v>
      </c>
      <c r="O739">
        <v>2902893</v>
      </c>
      <c r="P739">
        <v>2948372</v>
      </c>
      <c r="Q739">
        <v>3026061</v>
      </c>
      <c r="R739">
        <v>3130785</v>
      </c>
      <c r="S739">
        <v>3249799</v>
      </c>
      <c r="T739">
        <v>3364891</v>
      </c>
      <c r="U739">
        <v>3462974</v>
      </c>
      <c r="V739">
        <v>3539137</v>
      </c>
      <c r="W739">
        <v>3597350</v>
      </c>
      <c r="X739">
        <v>3644171</v>
      </c>
      <c r="Y739">
        <v>3690033</v>
      </c>
      <c r="Z739">
        <v>3742329</v>
      </c>
      <c r="AA739">
        <v>3802903</v>
      </c>
      <c r="AB739">
        <v>3868504</v>
      </c>
      <c r="AC739">
        <v>3935421</v>
      </c>
      <c r="AD739">
        <v>3998042</v>
      </c>
      <c r="AE739">
        <v>4052420</v>
      </c>
      <c r="AF739">
        <v>4097457</v>
      </c>
      <c r="AG739">
        <v>4134872</v>
      </c>
      <c r="AH739">
        <v>4166915</v>
      </c>
      <c r="AI739">
        <v>4196990</v>
      </c>
      <c r="AJ739">
        <v>4227597</v>
      </c>
      <c r="AK739">
        <v>4259405</v>
      </c>
    </row>
    <row r="740" spans="1:37" hidden="1">
      <c r="A740" t="s">
        <v>4129</v>
      </c>
      <c r="B740" t="s">
        <v>1471</v>
      </c>
      <c r="C740" t="s">
        <v>4889</v>
      </c>
      <c r="D740" t="s">
        <v>4890</v>
      </c>
      <c r="E740" t="str">
        <f t="shared" si="11"/>
        <v>LSO.NY.GDP.DEFL.ZS</v>
      </c>
      <c r="F740">
        <v>9.3771221344799649</v>
      </c>
      <c r="G740">
        <v>10.556493611042091</v>
      </c>
      <c r="H740">
        <v>11.790032063083002</v>
      </c>
      <c r="I740">
        <v>12.996518684490486</v>
      </c>
      <c r="J740">
        <v>13.627609946672417</v>
      </c>
      <c r="K740">
        <v>15.557816715712985</v>
      </c>
      <c r="L740">
        <v>17.681599547993589</v>
      </c>
      <c r="M740">
        <v>19.120668374723241</v>
      </c>
      <c r="N740">
        <v>22.812448650279606</v>
      </c>
      <c r="O740">
        <v>26.107477993840632</v>
      </c>
      <c r="P740">
        <v>29.148804646922422</v>
      </c>
      <c r="Q740">
        <v>33.667569234909209</v>
      </c>
      <c r="R740">
        <v>38.295728725558725</v>
      </c>
      <c r="S740">
        <v>42.343501543569737</v>
      </c>
      <c r="T740">
        <v>45.535336161085255</v>
      </c>
      <c r="U740">
        <v>50.406501801676463</v>
      </c>
      <c r="V740">
        <v>55.80293446968647</v>
      </c>
      <c r="W740">
        <v>60.846043484588549</v>
      </c>
      <c r="X740">
        <v>66.095049184860855</v>
      </c>
      <c r="Y740">
        <v>71.226259497150451</v>
      </c>
      <c r="Z740">
        <v>72.9296545034193</v>
      </c>
      <c r="AA740">
        <v>79.939967067568261</v>
      </c>
      <c r="AB740">
        <v>90.088991505684575</v>
      </c>
      <c r="AC740">
        <v>91.900574058375057</v>
      </c>
      <c r="AD740">
        <v>100</v>
      </c>
      <c r="AE740">
        <v>106.27716141285823</v>
      </c>
      <c r="AF740">
        <v>113.29167587136453</v>
      </c>
      <c r="AG740">
        <v>125.81941727180444</v>
      </c>
      <c r="AH740">
        <v>142.48510300800339</v>
      </c>
      <c r="AI740">
        <v>149.53618285853835</v>
      </c>
      <c r="AJ740">
        <v>155.79254984368504</v>
      </c>
      <c r="AK740">
        <v>162.59830139078923</v>
      </c>
    </row>
    <row r="741" spans="1:37" hidden="1">
      <c r="A741" t="s">
        <v>4129</v>
      </c>
      <c r="B741" t="s">
        <v>1471</v>
      </c>
      <c r="C741" t="s">
        <v>4891</v>
      </c>
      <c r="D741" t="s">
        <v>4892</v>
      </c>
      <c r="E741" t="str">
        <f t="shared" si="11"/>
        <v>LSO.NY.GDP.MKTP.KD</v>
      </c>
      <c r="F741">
        <v>376654900.26950598</v>
      </c>
      <c r="G741">
        <v>379271289.80252069</v>
      </c>
      <c r="H741">
        <v>388968505.16199005</v>
      </c>
      <c r="I741">
        <v>376551068.72266662</v>
      </c>
      <c r="J741">
        <v>415713707.71813303</v>
      </c>
      <c r="K741">
        <v>436478629.46317726</v>
      </c>
      <c r="L741">
        <v>438908116.87487024</v>
      </c>
      <c r="M741">
        <v>407546340.29752845</v>
      </c>
      <c r="N741">
        <v>443525167.98217762</v>
      </c>
      <c r="O741">
        <v>473693114.87588912</v>
      </c>
      <c r="P741">
        <v>504361452.54285336</v>
      </c>
      <c r="Q741">
        <v>516223230.89598328</v>
      </c>
      <c r="R741">
        <v>554232468.79857492</v>
      </c>
      <c r="S741">
        <v>572489678.67862391</v>
      </c>
      <c r="T741">
        <v>604961065.7261641</v>
      </c>
      <c r="U741">
        <v>615714943.77199852</v>
      </c>
      <c r="V741">
        <v>644484498.05160248</v>
      </c>
      <c r="W741">
        <v>666637145.17994511</v>
      </c>
      <c r="X741">
        <v>703230504.97243237</v>
      </c>
      <c r="Y741">
        <v>705877380.57703173</v>
      </c>
      <c r="Z741">
        <v>745832990.09221077</v>
      </c>
      <c r="AA741">
        <v>776897959.92262816</v>
      </c>
      <c r="AB741">
        <v>785207642.15412688</v>
      </c>
      <c r="AC741">
        <v>819332552.60349262</v>
      </c>
      <c r="AD741">
        <v>837801746.24166882</v>
      </c>
      <c r="AE741">
        <v>860460091.09524715</v>
      </c>
      <c r="AF741">
        <v>897523944.55854714</v>
      </c>
      <c r="AG741">
        <v>940007924.92012298</v>
      </c>
      <c r="AH741">
        <v>990722465.86952484</v>
      </c>
      <c r="AI741">
        <v>1019081740.3060648</v>
      </c>
      <c r="AJ741">
        <v>1076239050.1143968</v>
      </c>
      <c r="AK741">
        <v>1138569691.9254863</v>
      </c>
    </row>
    <row r="742" spans="1:37" hidden="1">
      <c r="A742" t="s">
        <v>4129</v>
      </c>
      <c r="B742" t="s">
        <v>1471</v>
      </c>
      <c r="C742" t="s">
        <v>4893</v>
      </c>
      <c r="D742" t="s">
        <v>4894</v>
      </c>
      <c r="E742" t="str">
        <f t="shared" si="11"/>
        <v>LSO.NY.GDP.MKTP.CD</v>
      </c>
      <c r="F742">
        <v>431450586.37887686</v>
      </c>
      <c r="G742">
        <v>433940764.11795038</v>
      </c>
      <c r="H742">
        <v>401841633.32977855</v>
      </c>
      <c r="I742">
        <v>418043101.92854798</v>
      </c>
      <c r="J742">
        <v>365491541.21084875</v>
      </c>
      <c r="K742">
        <v>289905775.44115514</v>
      </c>
      <c r="L742">
        <v>323194722.21443063</v>
      </c>
      <c r="M742">
        <v>364214815.66531849</v>
      </c>
      <c r="N742">
        <v>423590347.45128626</v>
      </c>
      <c r="O742">
        <v>448661739.37948757</v>
      </c>
      <c r="P742">
        <v>540781148.18595362</v>
      </c>
      <c r="Q742">
        <v>599015735.04381013</v>
      </c>
      <c r="R742">
        <v>708187243.68644309</v>
      </c>
      <c r="S742">
        <v>705874860.40876245</v>
      </c>
      <c r="T742">
        <v>738211154.69249403</v>
      </c>
      <c r="U742">
        <v>814280442.52511835</v>
      </c>
      <c r="V742">
        <v>796081272.53857136</v>
      </c>
      <c r="W742">
        <v>837654100.1840297</v>
      </c>
      <c r="X742">
        <v>800117786.22047508</v>
      </c>
      <c r="Y742">
        <v>783167363.67055202</v>
      </c>
      <c r="Z742">
        <v>745832990.09221077</v>
      </c>
      <c r="AA742">
        <v>686484199.48592162</v>
      </c>
      <c r="AB742">
        <v>638601203.29092085</v>
      </c>
      <c r="AC742">
        <v>947163200.75159359</v>
      </c>
      <c r="AD742">
        <v>1234197704.4382062</v>
      </c>
      <c r="AE742">
        <v>1368405301.244437</v>
      </c>
      <c r="AF742">
        <v>1428931225.347996</v>
      </c>
      <c r="AG742">
        <v>1597463724.029479</v>
      </c>
      <c r="AH742">
        <v>1626044500.3304243</v>
      </c>
      <c r="AI742">
        <v>1711350115.4782972</v>
      </c>
      <c r="AJ742">
        <v>2179350966.5341315</v>
      </c>
      <c r="AK742">
        <v>2426200016.9695134</v>
      </c>
    </row>
    <row r="743" spans="1:37">
      <c r="A743" t="s">
        <v>4129</v>
      </c>
      <c r="B743" t="s">
        <v>1471</v>
      </c>
      <c r="C743" t="s">
        <v>4895</v>
      </c>
      <c r="D743" t="s">
        <v>4896</v>
      </c>
      <c r="E743" t="str">
        <f t="shared" si="11"/>
        <v>LSO.SL.TLF.TERT.ZS</v>
      </c>
      <c r="F743" t="s">
        <v>1768</v>
      </c>
      <c r="G743" t="s">
        <v>1768</v>
      </c>
      <c r="H743" t="s">
        <v>1768</v>
      </c>
      <c r="I743" t="s">
        <v>1768</v>
      </c>
      <c r="J743" t="s">
        <v>1768</v>
      </c>
      <c r="K743" t="s">
        <v>1768</v>
      </c>
      <c r="L743" t="s">
        <v>1768</v>
      </c>
      <c r="M743" t="s">
        <v>1768</v>
      </c>
      <c r="N743" t="s">
        <v>1768</v>
      </c>
      <c r="O743" t="s">
        <v>1768</v>
      </c>
      <c r="P743" t="s">
        <v>1768</v>
      </c>
      <c r="Q743" t="s">
        <v>1768</v>
      </c>
      <c r="R743" t="s">
        <v>1768</v>
      </c>
      <c r="S743" t="s">
        <v>1768</v>
      </c>
      <c r="T743" t="s">
        <v>1768</v>
      </c>
      <c r="U743" t="s">
        <v>1768</v>
      </c>
      <c r="V743" t="s">
        <v>1768</v>
      </c>
      <c r="W743" t="s">
        <v>1768</v>
      </c>
      <c r="X743" t="s">
        <v>1768</v>
      </c>
      <c r="Y743" t="s">
        <v>1768</v>
      </c>
      <c r="Z743" t="s">
        <v>1768</v>
      </c>
      <c r="AA743" t="s">
        <v>1768</v>
      </c>
      <c r="AB743" t="s">
        <v>1768</v>
      </c>
      <c r="AC743" t="s">
        <v>1768</v>
      </c>
      <c r="AD743" t="s">
        <v>1768</v>
      </c>
      <c r="AE743" t="s">
        <v>1768</v>
      </c>
      <c r="AF743" t="s">
        <v>1768</v>
      </c>
      <c r="AG743" t="s">
        <v>1768</v>
      </c>
      <c r="AH743" t="s">
        <v>1768</v>
      </c>
      <c r="AI743" t="s">
        <v>1768</v>
      </c>
      <c r="AJ743" t="s">
        <v>1768</v>
      </c>
      <c r="AK743" t="s">
        <v>1768</v>
      </c>
    </row>
    <row r="744" spans="1:37" hidden="1">
      <c r="A744" t="s">
        <v>4129</v>
      </c>
      <c r="B744" t="s">
        <v>1471</v>
      </c>
      <c r="C744" t="s">
        <v>4897</v>
      </c>
      <c r="D744" t="s">
        <v>4898</v>
      </c>
      <c r="E744" t="str">
        <f t="shared" si="11"/>
        <v>LSO.SP.DYN.LE00.IN</v>
      </c>
      <c r="F744">
        <v>53.658731707317081</v>
      </c>
      <c r="G744">
        <v>54.243975609756106</v>
      </c>
      <c r="H744">
        <v>54.793707317073178</v>
      </c>
      <c r="I744">
        <v>55.301439024390255</v>
      </c>
      <c r="J744">
        <v>55.76865853658537</v>
      </c>
      <c r="K744">
        <v>56.238341463414642</v>
      </c>
      <c r="L744">
        <v>56.772390243902443</v>
      </c>
      <c r="M744">
        <v>57.391829268292689</v>
      </c>
      <c r="N744">
        <v>58.072707317073174</v>
      </c>
      <c r="O744">
        <v>58.756146341463413</v>
      </c>
      <c r="P744">
        <v>59.326853658536585</v>
      </c>
      <c r="Q744">
        <v>59.64200000000001</v>
      </c>
      <c r="R744">
        <v>59.598268292682931</v>
      </c>
      <c r="S744">
        <v>59.135780487804887</v>
      </c>
      <c r="T744">
        <v>58.246121951219514</v>
      </c>
      <c r="U744">
        <v>56.93787804878049</v>
      </c>
      <c r="V744">
        <v>55.251609756097572</v>
      </c>
      <c r="W744">
        <v>53.328170731707324</v>
      </c>
      <c r="X744">
        <v>51.321829268292689</v>
      </c>
      <c r="Y744">
        <v>49.357829268292683</v>
      </c>
      <c r="Z744">
        <v>47.586365853658542</v>
      </c>
      <c r="AA744">
        <v>46.135585365853665</v>
      </c>
      <c r="AB744">
        <v>45.054780487804884</v>
      </c>
      <c r="AC744">
        <v>44.36375609756098</v>
      </c>
      <c r="AD744">
        <v>44.075902439024389</v>
      </c>
      <c r="AE744">
        <v>44.171170731707321</v>
      </c>
      <c r="AF744">
        <v>44.590121951219515</v>
      </c>
      <c r="AG744">
        <v>45.215024390243904</v>
      </c>
      <c r="AH744">
        <v>45.931560975609763</v>
      </c>
      <c r="AI744">
        <v>46.66936585365854</v>
      </c>
      <c r="AJ744">
        <v>47.365073170731712</v>
      </c>
      <c r="AK744" t="s">
        <v>1768</v>
      </c>
    </row>
    <row r="745" spans="1:37" hidden="1">
      <c r="A745" t="s">
        <v>4129</v>
      </c>
      <c r="B745" t="s">
        <v>1471</v>
      </c>
      <c r="C745" t="s">
        <v>1688</v>
      </c>
      <c r="D745" t="s">
        <v>1689</v>
      </c>
      <c r="E745" t="str">
        <f t="shared" si="11"/>
        <v>LSO.SP.POP.TOTL</v>
      </c>
      <c r="F745">
        <v>1309981</v>
      </c>
      <c r="G745">
        <v>1345398</v>
      </c>
      <c r="H745">
        <v>1381537</v>
      </c>
      <c r="I745">
        <v>1417720</v>
      </c>
      <c r="J745">
        <v>1453098</v>
      </c>
      <c r="K745">
        <v>1487079</v>
      </c>
      <c r="L745">
        <v>1519369</v>
      </c>
      <c r="M745">
        <v>1550144</v>
      </c>
      <c r="N745">
        <v>1579900</v>
      </c>
      <c r="O745">
        <v>1609386</v>
      </c>
      <c r="P745">
        <v>1639177</v>
      </c>
      <c r="Q745">
        <v>1669190</v>
      </c>
      <c r="R745">
        <v>1699284</v>
      </c>
      <c r="S745">
        <v>1729896</v>
      </c>
      <c r="T745">
        <v>1761558</v>
      </c>
      <c r="U745">
        <v>1794531</v>
      </c>
      <c r="V745">
        <v>1829222</v>
      </c>
      <c r="W745">
        <v>1865218</v>
      </c>
      <c r="X745">
        <v>1900962</v>
      </c>
      <c r="Y745">
        <v>1934337</v>
      </c>
      <c r="Z745">
        <v>1963878</v>
      </c>
      <c r="AA745">
        <v>1988983</v>
      </c>
      <c r="AB745">
        <v>2010261</v>
      </c>
      <c r="AC745">
        <v>2028976</v>
      </c>
      <c r="AD745">
        <v>2047006</v>
      </c>
      <c r="AE745">
        <v>2065752</v>
      </c>
      <c r="AF745">
        <v>2085561</v>
      </c>
      <c r="AG745">
        <v>2106128</v>
      </c>
      <c r="AH745">
        <v>2127412</v>
      </c>
      <c r="AI745">
        <v>2149201</v>
      </c>
      <c r="AJ745">
        <v>2171318</v>
      </c>
      <c r="AK745">
        <v>2193843</v>
      </c>
    </row>
    <row r="746" spans="1:37" hidden="1">
      <c r="A746" t="s">
        <v>4080</v>
      </c>
      <c r="B746" t="s">
        <v>1472</v>
      </c>
      <c r="C746" t="s">
        <v>4889</v>
      </c>
      <c r="D746" t="s">
        <v>4890</v>
      </c>
      <c r="E746" t="str">
        <f t="shared" si="11"/>
        <v>LBR.NY.GDP.DEFL.ZS</v>
      </c>
      <c r="F746">
        <v>1.5908360617034878</v>
      </c>
      <c r="G746">
        <v>1.6099805758635011</v>
      </c>
      <c r="H746">
        <v>1.68408172746769</v>
      </c>
      <c r="I746">
        <v>1.6360543171461233</v>
      </c>
      <c r="J746">
        <v>1.7222277976633682</v>
      </c>
      <c r="K746">
        <v>1.7426433253616904</v>
      </c>
      <c r="L746">
        <v>1.7508842190627378</v>
      </c>
      <c r="M746">
        <v>2.0458565199465975</v>
      </c>
      <c r="N746">
        <v>2.2291233530729744</v>
      </c>
      <c r="O746">
        <v>2.3020178435995202</v>
      </c>
      <c r="P746">
        <v>2.2981657022212052</v>
      </c>
      <c r="Q746">
        <v>2.4255908705512215</v>
      </c>
      <c r="R746">
        <v>2.3998015423298433</v>
      </c>
      <c r="S746">
        <v>2.5696139345107265</v>
      </c>
      <c r="T746">
        <v>2.7069433779522636</v>
      </c>
      <c r="U746">
        <v>2.8831840276832699</v>
      </c>
      <c r="V746">
        <v>3.0407660242239829</v>
      </c>
      <c r="W746">
        <v>2.7364211035660913</v>
      </c>
      <c r="X746">
        <v>106.42514824539381</v>
      </c>
      <c r="Y746">
        <v>107.40185393373952</v>
      </c>
      <c r="Z746">
        <v>100</v>
      </c>
      <c r="AA746">
        <v>94.581122284409574</v>
      </c>
      <c r="AB746">
        <v>94.868194332514605</v>
      </c>
      <c r="AC746">
        <v>103.6293685243181</v>
      </c>
      <c r="AD746">
        <v>115.30333029574389</v>
      </c>
      <c r="AE746">
        <v>127.10720723933828</v>
      </c>
      <c r="AF746">
        <v>131.10239205739526</v>
      </c>
      <c r="AG746">
        <v>146.4419371815319</v>
      </c>
      <c r="AH746">
        <v>157.33218878675848</v>
      </c>
      <c r="AI746">
        <v>155.3910101482947</v>
      </c>
      <c r="AJ746">
        <v>165.32475355471757</v>
      </c>
      <c r="AK746">
        <v>181.75208978786162</v>
      </c>
    </row>
    <row r="747" spans="1:37" hidden="1">
      <c r="A747" t="s">
        <v>4080</v>
      </c>
      <c r="B747" t="s">
        <v>1472</v>
      </c>
      <c r="C747" t="s">
        <v>4891</v>
      </c>
      <c r="D747" t="s">
        <v>4892</v>
      </c>
      <c r="E747" t="str">
        <f t="shared" si="11"/>
        <v>LBR.NY.GDP.MKTP.KD</v>
      </c>
      <c r="F747">
        <v>1311939202.88362</v>
      </c>
      <c r="G747">
        <v>1283906361.2435892</v>
      </c>
      <c r="H747">
        <v>1252669673.2425895</v>
      </c>
      <c r="I747">
        <v>1228908409.6789315</v>
      </c>
      <c r="J747">
        <v>1203011422.1985626</v>
      </c>
      <c r="K747">
        <v>1192866147.5009058</v>
      </c>
      <c r="L747">
        <v>1172842726.3988698</v>
      </c>
      <c r="M747">
        <v>1161095593.6422038</v>
      </c>
      <c r="N747">
        <v>1137387208.7168055</v>
      </c>
      <c r="O747">
        <v>834063617.79284871</v>
      </c>
      <c r="P747">
        <v>408433755.33967257</v>
      </c>
      <c r="Q747">
        <v>350333188.74800515</v>
      </c>
      <c r="R747">
        <v>227416403.38419738</v>
      </c>
      <c r="S747">
        <v>152424954.03558287</v>
      </c>
      <c r="T747">
        <v>119253702.35627712</v>
      </c>
      <c r="U747">
        <v>114166087.06804004</v>
      </c>
      <c r="V747">
        <v>128004400.65204489</v>
      </c>
      <c r="W747">
        <v>264047233.45950443</v>
      </c>
      <c r="X747">
        <v>342469249.58670056</v>
      </c>
      <c r="Y747">
        <v>420894717.15210825</v>
      </c>
      <c r="Z747">
        <v>529064646.6638301</v>
      </c>
      <c r="AA747">
        <v>645965986.76064515</v>
      </c>
      <c r="AB747">
        <v>851981179.20999181</v>
      </c>
      <c r="AC747">
        <v>572257782.09746599</v>
      </c>
      <c r="AD747">
        <v>543016606.24829435</v>
      </c>
      <c r="AE747">
        <v>594501950.2123673</v>
      </c>
      <c r="AF747">
        <v>652639709.30625606</v>
      </c>
      <c r="AG747">
        <v>755026240.68348742</v>
      </c>
      <c r="AH747">
        <v>834546393.20172203</v>
      </c>
      <c r="AI747">
        <v>943558441.42229772</v>
      </c>
      <c r="AJ747">
        <v>1040653198.5971503</v>
      </c>
      <c r="AK747">
        <v>1128929889.2159622</v>
      </c>
    </row>
    <row r="748" spans="1:37" hidden="1">
      <c r="A748" t="s">
        <v>4080</v>
      </c>
      <c r="B748" t="s">
        <v>1472</v>
      </c>
      <c r="C748" t="s">
        <v>4893</v>
      </c>
      <c r="D748" t="s">
        <v>4894</v>
      </c>
      <c r="E748" t="str">
        <f t="shared" si="11"/>
        <v>LBR.NY.GDP.MKTP.CD</v>
      </c>
      <c r="F748">
        <v>854711504</v>
      </c>
      <c r="G748">
        <v>846514496</v>
      </c>
      <c r="H748">
        <v>863933152</v>
      </c>
      <c r="I748">
        <v>823374944</v>
      </c>
      <c r="J748">
        <v>848478336</v>
      </c>
      <c r="K748">
        <v>851296080</v>
      </c>
      <c r="L748">
        <v>840964416</v>
      </c>
      <c r="M748">
        <v>972800000</v>
      </c>
      <c r="N748">
        <v>1038300000</v>
      </c>
      <c r="O748">
        <v>786300000</v>
      </c>
      <c r="P748">
        <v>384400000</v>
      </c>
      <c r="Q748">
        <v>348000000</v>
      </c>
      <c r="R748">
        <v>223500000</v>
      </c>
      <c r="S748">
        <v>160400000</v>
      </c>
      <c r="T748">
        <v>132200000</v>
      </c>
      <c r="U748">
        <v>134800000</v>
      </c>
      <c r="V748">
        <v>159400000</v>
      </c>
      <c r="W748">
        <v>295900000</v>
      </c>
      <c r="X748">
        <v>359600001.68020767</v>
      </c>
      <c r="Y748">
        <v>441800017.76950455</v>
      </c>
      <c r="Z748">
        <v>529064646.6638301</v>
      </c>
      <c r="AA748">
        <v>515000000</v>
      </c>
      <c r="AB748">
        <v>536000000</v>
      </c>
      <c r="AC748">
        <v>409000000</v>
      </c>
      <c r="AD748">
        <v>467000000</v>
      </c>
      <c r="AE748">
        <v>542000000</v>
      </c>
      <c r="AF748">
        <v>604000000</v>
      </c>
      <c r="AG748">
        <v>739000000</v>
      </c>
      <c r="AH748">
        <v>850700000</v>
      </c>
      <c r="AI748">
        <v>879300000</v>
      </c>
      <c r="AJ748">
        <v>987900000.00000012</v>
      </c>
      <c r="AK748">
        <v>1161000000</v>
      </c>
    </row>
    <row r="749" spans="1:37">
      <c r="A749" t="s">
        <v>4080</v>
      </c>
      <c r="B749" t="s">
        <v>1472</v>
      </c>
      <c r="C749" t="s">
        <v>4895</v>
      </c>
      <c r="D749" t="s">
        <v>4896</v>
      </c>
      <c r="E749" t="str">
        <f t="shared" si="11"/>
        <v>LBR.SL.TLF.TERT.ZS</v>
      </c>
      <c r="F749" t="s">
        <v>1768</v>
      </c>
      <c r="G749" t="s">
        <v>1768</v>
      </c>
      <c r="H749" t="s">
        <v>1768</v>
      </c>
      <c r="I749" t="s">
        <v>1768</v>
      </c>
      <c r="J749" t="s">
        <v>1768</v>
      </c>
      <c r="K749" t="s">
        <v>1768</v>
      </c>
      <c r="L749" t="s">
        <v>1768</v>
      </c>
      <c r="M749" t="s">
        <v>1768</v>
      </c>
      <c r="N749" t="s">
        <v>1768</v>
      </c>
      <c r="O749" t="s">
        <v>1768</v>
      </c>
      <c r="P749" t="s">
        <v>1768</v>
      </c>
      <c r="Q749" t="s">
        <v>1768</v>
      </c>
      <c r="R749" t="s">
        <v>1768</v>
      </c>
      <c r="S749" t="s">
        <v>1768</v>
      </c>
      <c r="T749" t="s">
        <v>1768</v>
      </c>
      <c r="U749" t="s">
        <v>1768</v>
      </c>
      <c r="V749" t="s">
        <v>1768</v>
      </c>
      <c r="W749" t="s">
        <v>1768</v>
      </c>
      <c r="X749" t="s">
        <v>1768</v>
      </c>
      <c r="Y749" t="s">
        <v>1768</v>
      </c>
      <c r="Z749" t="s">
        <v>1768</v>
      </c>
      <c r="AA749" t="s">
        <v>1768</v>
      </c>
      <c r="AB749" t="s">
        <v>1768</v>
      </c>
      <c r="AC749" t="s">
        <v>1768</v>
      </c>
      <c r="AD749" t="s">
        <v>1768</v>
      </c>
      <c r="AE749" t="s">
        <v>1768</v>
      </c>
      <c r="AF749" t="s">
        <v>1768</v>
      </c>
      <c r="AG749" t="s">
        <v>1768</v>
      </c>
      <c r="AH749" t="s">
        <v>1768</v>
      </c>
      <c r="AI749" t="s">
        <v>1768</v>
      </c>
      <c r="AJ749" t="s">
        <v>1768</v>
      </c>
      <c r="AK749" t="s">
        <v>1768</v>
      </c>
    </row>
    <row r="750" spans="1:37" hidden="1">
      <c r="A750" t="s">
        <v>4080</v>
      </c>
      <c r="B750" t="s">
        <v>1472</v>
      </c>
      <c r="C750" t="s">
        <v>4897</v>
      </c>
      <c r="D750" t="s">
        <v>4898</v>
      </c>
      <c r="E750" t="str">
        <f t="shared" si="11"/>
        <v>LBR.SP.DYN.LE00.IN</v>
      </c>
      <c r="F750">
        <v>43.848170731707313</v>
      </c>
      <c r="G750">
        <v>43.796536585365857</v>
      </c>
      <c r="H750">
        <v>43.698487804878056</v>
      </c>
      <c r="I750">
        <v>43.569560975609761</v>
      </c>
      <c r="J750">
        <v>43.420243902439033</v>
      </c>
      <c r="K750">
        <v>43.253512195121957</v>
      </c>
      <c r="L750">
        <v>43.068341463414633</v>
      </c>
      <c r="M750">
        <v>42.865658536585372</v>
      </c>
      <c r="N750">
        <v>42.655926829268296</v>
      </c>
      <c r="O750">
        <v>42.455634146341474</v>
      </c>
      <c r="P750">
        <v>42.276804878048786</v>
      </c>
      <c r="Q750">
        <v>42.127951219512198</v>
      </c>
      <c r="R750">
        <v>42.023609756097571</v>
      </c>
      <c r="S750">
        <v>41.987804878048777</v>
      </c>
      <c r="T750">
        <v>42.048585365853661</v>
      </c>
      <c r="U750">
        <v>42.247000000000007</v>
      </c>
      <c r="V750">
        <v>42.627073170731713</v>
      </c>
      <c r="W750">
        <v>43.19934146341464</v>
      </c>
      <c r="X750">
        <v>43.958756097560986</v>
      </c>
      <c r="Y750">
        <v>44.888756097560979</v>
      </c>
      <c r="Z750">
        <v>45.964317073170733</v>
      </c>
      <c r="AA750">
        <v>47.148829268292687</v>
      </c>
      <c r="AB750">
        <v>48.387219512195131</v>
      </c>
      <c r="AC750">
        <v>49.625926829268295</v>
      </c>
      <c r="AD750">
        <v>50.823365853658544</v>
      </c>
      <c r="AE750">
        <v>51.943024390243913</v>
      </c>
      <c r="AF750">
        <v>52.962829268292687</v>
      </c>
      <c r="AG750">
        <v>53.88885365853659</v>
      </c>
      <c r="AH750">
        <v>54.727634146341472</v>
      </c>
      <c r="AI750">
        <v>55.479195121951221</v>
      </c>
      <c r="AJ750">
        <v>56.147585365853665</v>
      </c>
      <c r="AK750" t="s">
        <v>1768</v>
      </c>
    </row>
    <row r="751" spans="1:37" hidden="1">
      <c r="A751" t="s">
        <v>4080</v>
      </c>
      <c r="B751" t="s">
        <v>1472</v>
      </c>
      <c r="C751" t="s">
        <v>1688</v>
      </c>
      <c r="D751" t="s">
        <v>1689</v>
      </c>
      <c r="E751" t="str">
        <f t="shared" si="11"/>
        <v>LBR.SP.POP.TOTL</v>
      </c>
      <c r="F751">
        <v>1922536</v>
      </c>
      <c r="G751">
        <v>1988931</v>
      </c>
      <c r="H751">
        <v>2059483</v>
      </c>
      <c r="I751">
        <v>2126455</v>
      </c>
      <c r="J751">
        <v>2179471</v>
      </c>
      <c r="K751">
        <v>2211509</v>
      </c>
      <c r="L751">
        <v>2221350</v>
      </c>
      <c r="M751">
        <v>2212690</v>
      </c>
      <c r="N751">
        <v>2189831</v>
      </c>
      <c r="O751">
        <v>2159264</v>
      </c>
      <c r="P751">
        <v>2127098</v>
      </c>
      <c r="Q751">
        <v>2091355</v>
      </c>
      <c r="R751">
        <v>2054179</v>
      </c>
      <c r="S751">
        <v>2030591</v>
      </c>
      <c r="T751">
        <v>2039922</v>
      </c>
      <c r="U751">
        <v>2094591</v>
      </c>
      <c r="V751">
        <v>2203809</v>
      </c>
      <c r="W751">
        <v>2360511</v>
      </c>
      <c r="X751">
        <v>2540835</v>
      </c>
      <c r="Y751">
        <v>2710963</v>
      </c>
      <c r="Z751">
        <v>2847290</v>
      </c>
      <c r="AA751">
        <v>2939296</v>
      </c>
      <c r="AB751">
        <v>2996082</v>
      </c>
      <c r="AC751">
        <v>3037412</v>
      </c>
      <c r="AD751">
        <v>3092721</v>
      </c>
      <c r="AE751">
        <v>3182539</v>
      </c>
      <c r="AF751">
        <v>3313718</v>
      </c>
      <c r="AG751">
        <v>3477197</v>
      </c>
      <c r="AH751">
        <v>3658460</v>
      </c>
      <c r="AI751">
        <v>3835929</v>
      </c>
      <c r="AJ751">
        <v>3994122</v>
      </c>
      <c r="AK751">
        <v>4128572</v>
      </c>
    </row>
    <row r="752" spans="1:37" hidden="1">
      <c r="A752" t="s">
        <v>4688</v>
      </c>
      <c r="B752" t="s">
        <v>1473</v>
      </c>
      <c r="C752" t="s">
        <v>4889</v>
      </c>
      <c r="D752" t="s">
        <v>4890</v>
      </c>
      <c r="E752" t="str">
        <f t="shared" si="11"/>
        <v>LBY.NY.GDP.DEFL.ZS</v>
      </c>
      <c r="F752" t="s">
        <v>1768</v>
      </c>
      <c r="G752" t="s">
        <v>1768</v>
      </c>
      <c r="H752" t="s">
        <v>1768</v>
      </c>
      <c r="I752" t="s">
        <v>1768</v>
      </c>
      <c r="J752" t="s">
        <v>1768</v>
      </c>
      <c r="K752" t="s">
        <v>1768</v>
      </c>
      <c r="L752" t="s">
        <v>1768</v>
      </c>
      <c r="M752" t="s">
        <v>1768</v>
      </c>
      <c r="N752" t="s">
        <v>1768</v>
      </c>
      <c r="O752" t="s">
        <v>1768</v>
      </c>
      <c r="P752" t="s">
        <v>1768</v>
      </c>
      <c r="Q752" t="s">
        <v>1768</v>
      </c>
      <c r="R752" t="s">
        <v>1768</v>
      </c>
      <c r="S752" t="s">
        <v>1768</v>
      </c>
      <c r="T752" t="s">
        <v>1768</v>
      </c>
      <c r="U752" t="s">
        <v>1768</v>
      </c>
      <c r="V752" t="s">
        <v>1768</v>
      </c>
      <c r="W752" t="s">
        <v>1768</v>
      </c>
      <c r="X752" t="s">
        <v>1768</v>
      </c>
      <c r="Y752">
        <v>100.12037954963886</v>
      </c>
      <c r="Z752">
        <v>118.55292705514162</v>
      </c>
      <c r="AA752">
        <v>122.69886209687503</v>
      </c>
      <c r="AB752">
        <v>182.17823357763808</v>
      </c>
      <c r="AC752">
        <v>197.04627033962822</v>
      </c>
      <c r="AD752">
        <v>265.95412663394615</v>
      </c>
      <c r="AE752">
        <v>331.21176608094504</v>
      </c>
      <c r="AF752">
        <v>380.68139194355149</v>
      </c>
      <c r="AG752">
        <v>435.13257045140926</v>
      </c>
      <c r="AH752">
        <v>545.53797071401641</v>
      </c>
      <c r="AI752">
        <v>366.52292480571242</v>
      </c>
      <c r="AJ752" t="s">
        <v>1768</v>
      </c>
      <c r="AK752" t="s">
        <v>1768</v>
      </c>
    </row>
    <row r="753" spans="1:37" hidden="1">
      <c r="A753" t="s">
        <v>4688</v>
      </c>
      <c r="B753" t="s">
        <v>1473</v>
      </c>
      <c r="C753" t="s">
        <v>4891</v>
      </c>
      <c r="D753" t="s">
        <v>4892</v>
      </c>
      <c r="E753" t="str">
        <f t="shared" si="11"/>
        <v>LBY.NY.GDP.MKTP.KD</v>
      </c>
      <c r="F753" t="s">
        <v>1768</v>
      </c>
      <c r="G753" t="s">
        <v>1768</v>
      </c>
      <c r="H753" t="s">
        <v>1768</v>
      </c>
      <c r="I753" t="s">
        <v>1768</v>
      </c>
      <c r="J753" t="s">
        <v>1768</v>
      </c>
      <c r="K753" t="s">
        <v>1768</v>
      </c>
      <c r="L753" t="s">
        <v>1768</v>
      </c>
      <c r="M753" t="s">
        <v>1768</v>
      </c>
      <c r="N753" t="s">
        <v>1768</v>
      </c>
      <c r="O753" t="s">
        <v>1768</v>
      </c>
      <c r="P753" t="s">
        <v>1768</v>
      </c>
      <c r="Q753" t="s">
        <v>1768</v>
      </c>
      <c r="R753" t="s">
        <v>1768</v>
      </c>
      <c r="S753" t="s">
        <v>1768</v>
      </c>
      <c r="T753" t="s">
        <v>1768</v>
      </c>
      <c r="U753" t="s">
        <v>1768</v>
      </c>
      <c r="V753" t="s">
        <v>1768</v>
      </c>
      <c r="W753" t="s">
        <v>1768</v>
      </c>
      <c r="X753" t="s">
        <v>1768</v>
      </c>
      <c r="Y753">
        <v>32687175381.649578</v>
      </c>
      <c r="Z753">
        <v>33896600870.770611</v>
      </c>
      <c r="AA753">
        <v>32439047033.327473</v>
      </c>
      <c r="AB753">
        <v>32017339421.894215</v>
      </c>
      <c r="AC753">
        <v>36179593546.740456</v>
      </c>
      <c r="AD753">
        <v>37771495662.797035</v>
      </c>
      <c r="AE753">
        <v>41510873733.413933</v>
      </c>
      <c r="AF753">
        <v>43960015283.685356</v>
      </c>
      <c r="AG753">
        <v>46597616200.706482</v>
      </c>
      <c r="AH753">
        <v>48368325616.333328</v>
      </c>
      <c r="AI753">
        <v>49384060454.276321</v>
      </c>
      <c r="AJ753" t="s">
        <v>1768</v>
      </c>
      <c r="AK753" t="s">
        <v>1768</v>
      </c>
    </row>
    <row r="754" spans="1:37" hidden="1">
      <c r="A754" t="s">
        <v>4688</v>
      </c>
      <c r="B754" t="s">
        <v>1473</v>
      </c>
      <c r="C754" t="s">
        <v>4893</v>
      </c>
      <c r="D754" t="s">
        <v>4894</v>
      </c>
      <c r="E754" t="str">
        <f t="shared" si="11"/>
        <v>LBY.NY.GDP.MKTP.CD</v>
      </c>
      <c r="F754" t="s">
        <v>1768</v>
      </c>
      <c r="G754" t="s">
        <v>1768</v>
      </c>
      <c r="H754" t="s">
        <v>1768</v>
      </c>
      <c r="I754" t="s">
        <v>1768</v>
      </c>
      <c r="J754" t="s">
        <v>1768</v>
      </c>
      <c r="K754" t="s">
        <v>1768</v>
      </c>
      <c r="L754" t="s">
        <v>1768</v>
      </c>
      <c r="M754" t="s">
        <v>1768</v>
      </c>
      <c r="N754" t="s">
        <v>1768</v>
      </c>
      <c r="O754" t="s">
        <v>1768</v>
      </c>
      <c r="P754">
        <v>28904898117.738464</v>
      </c>
      <c r="Q754">
        <v>31992732972.356792</v>
      </c>
      <c r="R754">
        <v>33887047909.274632</v>
      </c>
      <c r="S754">
        <v>30660051910.503666</v>
      </c>
      <c r="T754">
        <v>28610549763.468513</v>
      </c>
      <c r="U754">
        <v>25541379186.645782</v>
      </c>
      <c r="V754">
        <v>27884615384.615383</v>
      </c>
      <c r="W754">
        <v>30700897874.870354</v>
      </c>
      <c r="X754">
        <v>27251534529.589153</v>
      </c>
      <c r="Y754">
        <v>30484399895.647152</v>
      </c>
      <c r="Z754">
        <v>33896600870.770611</v>
      </c>
      <c r="AA754">
        <v>28420321951.541992</v>
      </c>
      <c r="AB754">
        <v>19842519685.039371</v>
      </c>
      <c r="AC754">
        <v>24062500000</v>
      </c>
      <c r="AD754">
        <v>33384615384.615383</v>
      </c>
      <c r="AE754">
        <v>44000000000</v>
      </c>
      <c r="AF754">
        <v>56484375000</v>
      </c>
      <c r="AG754">
        <v>71803278688.524597</v>
      </c>
      <c r="AH754">
        <v>93167701863.354034</v>
      </c>
      <c r="AI754">
        <v>62360446570.972885</v>
      </c>
      <c r="AJ754" t="s">
        <v>1768</v>
      </c>
      <c r="AK754" t="s">
        <v>1768</v>
      </c>
    </row>
    <row r="755" spans="1:37">
      <c r="A755" t="s">
        <v>4688</v>
      </c>
      <c r="B755" t="s">
        <v>1473</v>
      </c>
      <c r="C755" t="s">
        <v>4895</v>
      </c>
      <c r="D755" t="s">
        <v>4896</v>
      </c>
      <c r="E755" t="str">
        <f t="shared" si="11"/>
        <v>LBY.SL.TLF.TERT.ZS</v>
      </c>
      <c r="F755" t="s">
        <v>1768</v>
      </c>
      <c r="G755" t="s">
        <v>1768</v>
      </c>
      <c r="H755" t="s">
        <v>1768</v>
      </c>
      <c r="I755" t="s">
        <v>1768</v>
      </c>
      <c r="J755" t="s">
        <v>1768</v>
      </c>
      <c r="K755" t="s">
        <v>1768</v>
      </c>
      <c r="L755" t="s">
        <v>1768</v>
      </c>
      <c r="M755" t="s">
        <v>1768</v>
      </c>
      <c r="N755" t="s">
        <v>1768</v>
      </c>
      <c r="O755" t="s">
        <v>1768</v>
      </c>
      <c r="P755" t="s">
        <v>1768</v>
      </c>
      <c r="Q755" t="s">
        <v>1768</v>
      </c>
      <c r="R755" t="s">
        <v>1768</v>
      </c>
      <c r="S755" t="s">
        <v>1768</v>
      </c>
      <c r="T755" t="s">
        <v>1768</v>
      </c>
      <c r="U755" t="s">
        <v>1768</v>
      </c>
      <c r="V755" t="s">
        <v>1768</v>
      </c>
      <c r="W755" t="s">
        <v>1768</v>
      </c>
      <c r="X755" t="s">
        <v>1768</v>
      </c>
      <c r="Y755" t="s">
        <v>1768</v>
      </c>
      <c r="Z755" t="s">
        <v>1768</v>
      </c>
      <c r="AA755" t="s">
        <v>1768</v>
      </c>
      <c r="AB755" t="s">
        <v>1768</v>
      </c>
      <c r="AC755" t="s">
        <v>1768</v>
      </c>
      <c r="AD755" t="s">
        <v>1768</v>
      </c>
      <c r="AE755" t="s">
        <v>1768</v>
      </c>
      <c r="AF755" t="s">
        <v>1768</v>
      </c>
      <c r="AG755" t="s">
        <v>1768</v>
      </c>
      <c r="AH755" t="s">
        <v>1768</v>
      </c>
      <c r="AI755" t="s">
        <v>1768</v>
      </c>
      <c r="AJ755" t="s">
        <v>1768</v>
      </c>
      <c r="AK755" t="s">
        <v>1768</v>
      </c>
    </row>
    <row r="756" spans="1:37" hidden="1">
      <c r="A756" t="s">
        <v>4688</v>
      </c>
      <c r="B756" t="s">
        <v>1473</v>
      </c>
      <c r="C756" t="s">
        <v>4897</v>
      </c>
      <c r="D756" t="s">
        <v>4898</v>
      </c>
      <c r="E756" t="str">
        <f t="shared" si="11"/>
        <v>LBY.SP.DYN.LE00.IN</v>
      </c>
      <c r="F756">
        <v>60.012463414634155</v>
      </c>
      <c r="G756">
        <v>60.977048780487806</v>
      </c>
      <c r="H756">
        <v>61.930341463414642</v>
      </c>
      <c r="I756">
        <v>62.871365853658546</v>
      </c>
      <c r="J756">
        <v>63.789658536585371</v>
      </c>
      <c r="K756">
        <v>64.666317073170731</v>
      </c>
      <c r="L756">
        <v>65.48343902439025</v>
      </c>
      <c r="M756">
        <v>66.232170731707328</v>
      </c>
      <c r="N756">
        <v>66.911073170731726</v>
      </c>
      <c r="O756">
        <v>67.522195121951228</v>
      </c>
      <c r="P756">
        <v>68.080024390243906</v>
      </c>
      <c r="Q756">
        <v>68.605000000000004</v>
      </c>
      <c r="R756">
        <v>69.118024390243903</v>
      </c>
      <c r="S756">
        <v>69.631048780487816</v>
      </c>
      <c r="T756">
        <v>70.146073170731697</v>
      </c>
      <c r="U756">
        <v>70.653121951219518</v>
      </c>
      <c r="V756">
        <v>71.133780487804884</v>
      </c>
      <c r="W756">
        <v>71.56809756097563</v>
      </c>
      <c r="X756">
        <v>71.944121951219529</v>
      </c>
      <c r="Y756">
        <v>72.262853658536585</v>
      </c>
      <c r="Z756">
        <v>72.530756097560968</v>
      </c>
      <c r="AA756">
        <v>72.762804878048783</v>
      </c>
      <c r="AB756">
        <v>72.976926829268308</v>
      </c>
      <c r="AC756">
        <v>73.189560975609766</v>
      </c>
      <c r="AD756">
        <v>73.407195121951233</v>
      </c>
      <c r="AE756">
        <v>73.635292682926845</v>
      </c>
      <c r="AF756">
        <v>73.869365853658536</v>
      </c>
      <c r="AG756">
        <v>74.102926829268299</v>
      </c>
      <c r="AH756">
        <v>74.329000000000008</v>
      </c>
      <c r="AI756">
        <v>74.54556097560976</v>
      </c>
      <c r="AJ756">
        <v>74.753121951219512</v>
      </c>
      <c r="AK756" t="s">
        <v>1768</v>
      </c>
    </row>
    <row r="757" spans="1:37" hidden="1">
      <c r="A757" t="s">
        <v>4688</v>
      </c>
      <c r="B757" t="s">
        <v>1473</v>
      </c>
      <c r="C757" t="s">
        <v>1688</v>
      </c>
      <c r="D757" t="s">
        <v>1689</v>
      </c>
      <c r="E757" t="str">
        <f t="shared" si="11"/>
        <v>LBY.SP.POP.TOTL</v>
      </c>
      <c r="F757">
        <v>3063000</v>
      </c>
      <c r="G757">
        <v>3216430</v>
      </c>
      <c r="H757">
        <v>3381390</v>
      </c>
      <c r="I757">
        <v>3549220</v>
      </c>
      <c r="J757">
        <v>3708142</v>
      </c>
      <c r="K757">
        <v>3849801</v>
      </c>
      <c r="L757">
        <v>3970886</v>
      </c>
      <c r="M757">
        <v>4074021</v>
      </c>
      <c r="N757">
        <v>4164147</v>
      </c>
      <c r="O757">
        <v>4249018</v>
      </c>
      <c r="P757">
        <v>4334459</v>
      </c>
      <c r="Q757">
        <v>4421885</v>
      </c>
      <c r="R757">
        <v>4509970</v>
      </c>
      <c r="S757">
        <v>4598629</v>
      </c>
      <c r="T757">
        <v>4687106</v>
      </c>
      <c r="U757">
        <v>4775009</v>
      </c>
      <c r="V757">
        <v>4862665</v>
      </c>
      <c r="W757">
        <v>4951076</v>
      </c>
      <c r="X757">
        <v>5041233</v>
      </c>
      <c r="Y757">
        <v>5134324</v>
      </c>
      <c r="Z757">
        <v>5231189</v>
      </c>
      <c r="AA757">
        <v>5331311</v>
      </c>
      <c r="AB757">
        <v>5434293</v>
      </c>
      <c r="AC757">
        <v>5541062</v>
      </c>
      <c r="AD757">
        <v>5652797</v>
      </c>
      <c r="AE757">
        <v>5769709</v>
      </c>
      <c r="AF757">
        <v>5893738</v>
      </c>
      <c r="AG757">
        <v>6023053</v>
      </c>
      <c r="AH757">
        <v>6149620</v>
      </c>
      <c r="AI757">
        <v>6262667</v>
      </c>
      <c r="AJ757">
        <v>6355112</v>
      </c>
      <c r="AK757">
        <v>6422772</v>
      </c>
    </row>
    <row r="758" spans="1:37" hidden="1">
      <c r="A758" t="s">
        <v>4170</v>
      </c>
      <c r="B758" t="s">
        <v>1549</v>
      </c>
      <c r="C758" t="s">
        <v>4889</v>
      </c>
      <c r="D758" t="s">
        <v>4890</v>
      </c>
      <c r="E758" t="str">
        <f t="shared" si="11"/>
        <v>LIE.NY.GDP.DEFL.ZS</v>
      </c>
      <c r="F758">
        <v>67.333729444494566</v>
      </c>
      <c r="G758">
        <v>72.055651687458763</v>
      </c>
      <c r="H758">
        <v>77.226986776280711</v>
      </c>
      <c r="I758">
        <v>79.711884779293953</v>
      </c>
      <c r="J758">
        <v>82.064526958383809</v>
      </c>
      <c r="K758">
        <v>84.407639421663589</v>
      </c>
      <c r="L758">
        <v>87.529223725212617</v>
      </c>
      <c r="M758">
        <v>89.734557086275174</v>
      </c>
      <c r="N758">
        <v>91.982684009785586</v>
      </c>
      <c r="O758">
        <v>94.874458905937615</v>
      </c>
      <c r="P758">
        <v>100</v>
      </c>
      <c r="Q758">
        <v>105.87012988522817</v>
      </c>
      <c r="R758">
        <v>110.12987015136034</v>
      </c>
      <c r="S758">
        <v>113.76623382503148</v>
      </c>
      <c r="T758">
        <v>114.73593072606224</v>
      </c>
      <c r="U758">
        <v>116.79653683084921</v>
      </c>
      <c r="V758">
        <v>117.74891777187055</v>
      </c>
      <c r="W758">
        <v>118.35497835749591</v>
      </c>
      <c r="X758">
        <v>118.37229439351822</v>
      </c>
      <c r="Y758">
        <v>119.34199135251036</v>
      </c>
      <c r="Z758">
        <v>121.19480521682402</v>
      </c>
      <c r="AA758">
        <v>122.38961041773446</v>
      </c>
      <c r="AB758">
        <v>123.18614722290056</v>
      </c>
      <c r="AC758">
        <v>123.96536799933895</v>
      </c>
      <c r="AD758">
        <v>124.96969699411416</v>
      </c>
      <c r="AE758">
        <v>126.42424244255213</v>
      </c>
      <c r="AF758">
        <v>127.75757578164078</v>
      </c>
      <c r="AG758">
        <v>136.58005263038783</v>
      </c>
      <c r="AH758">
        <v>129.66256007061187</v>
      </c>
      <c r="AI758">
        <v>129.03238607902875</v>
      </c>
      <c r="AJ758" t="s">
        <v>1768</v>
      </c>
      <c r="AK758" t="s">
        <v>1768</v>
      </c>
    </row>
    <row r="759" spans="1:37" hidden="1">
      <c r="A759" t="s">
        <v>4170</v>
      </c>
      <c r="B759" t="s">
        <v>1549</v>
      </c>
      <c r="C759" t="s">
        <v>4891</v>
      </c>
      <c r="D759" t="s">
        <v>4892</v>
      </c>
      <c r="E759" t="str">
        <f t="shared" si="11"/>
        <v>LIE.NY.GDP.MKTP.KD</v>
      </c>
      <c r="F759">
        <v>954927049.73968863</v>
      </c>
      <c r="G759">
        <v>1000905018.6740308</v>
      </c>
      <c r="H759">
        <v>984989567.70687556</v>
      </c>
      <c r="I759">
        <v>990294717.83189106</v>
      </c>
      <c r="J759">
        <v>1032735920.0162253</v>
      </c>
      <c r="K759">
        <v>1105239640.7598693</v>
      </c>
      <c r="L759">
        <v>1149449226.319211</v>
      </c>
      <c r="M759">
        <v>1255552231.7800498</v>
      </c>
      <c r="N759">
        <v>1326287568.5565708</v>
      </c>
      <c r="O759">
        <v>1385864181.532619</v>
      </c>
      <c r="P759">
        <v>1417085934.8932774</v>
      </c>
      <c r="Q759">
        <v>1442610029.0583611</v>
      </c>
      <c r="R759">
        <v>1494663645.0705147</v>
      </c>
      <c r="S759">
        <v>1559413977.3247063</v>
      </c>
      <c r="T759">
        <v>1666485603.0091639</v>
      </c>
      <c r="U759">
        <v>1764400811.7986104</v>
      </c>
      <c r="V759">
        <v>1886238025.1562834</v>
      </c>
      <c r="W759">
        <v>2022521257.0147901</v>
      </c>
      <c r="X759">
        <v>2179494437.7584038</v>
      </c>
      <c r="Y759">
        <v>2406399936.6429939</v>
      </c>
      <c r="Z759">
        <v>2483890593.705452</v>
      </c>
      <c r="AA759">
        <v>2465681398.946321</v>
      </c>
      <c r="AB759">
        <v>2441174518.6422057</v>
      </c>
      <c r="AC759">
        <v>2393875185.5190735</v>
      </c>
      <c r="AD759">
        <v>2466629164.057632</v>
      </c>
      <c r="AE759">
        <v>2585719908.7540717</v>
      </c>
      <c r="AF759">
        <v>2809254591.2363095</v>
      </c>
      <c r="AG759">
        <v>2902689337.8156943</v>
      </c>
      <c r="AH759">
        <v>2954882284.1680012</v>
      </c>
      <c r="AI759">
        <v>2920680062.2938805</v>
      </c>
      <c r="AJ759" t="s">
        <v>1768</v>
      </c>
      <c r="AK759" t="s">
        <v>1768</v>
      </c>
    </row>
    <row r="760" spans="1:37" hidden="1">
      <c r="A760" t="s">
        <v>4170</v>
      </c>
      <c r="B760" t="s">
        <v>1549</v>
      </c>
      <c r="C760" t="s">
        <v>4893</v>
      </c>
      <c r="D760" t="s">
        <v>4894</v>
      </c>
      <c r="E760" t="str">
        <f t="shared" si="11"/>
        <v>LIE.NY.GDP.MKTP.CD</v>
      </c>
      <c r="F760">
        <v>534699256.77262425</v>
      </c>
      <c r="G760">
        <v>511647837.14685524</v>
      </c>
      <c r="H760">
        <v>522096760.52682042</v>
      </c>
      <c r="I760">
        <v>524023708.33174914</v>
      </c>
      <c r="J760">
        <v>502620920.65653336</v>
      </c>
      <c r="K760">
        <v>529073612.45357889</v>
      </c>
      <c r="L760">
        <v>779357946.98469985</v>
      </c>
      <c r="M760">
        <v>1052849231.319468</v>
      </c>
      <c r="N760">
        <v>1161757671.0175631</v>
      </c>
      <c r="O760">
        <v>1119983791.4329813</v>
      </c>
      <c r="P760">
        <v>1421508901.193172</v>
      </c>
      <c r="Q760">
        <v>1484160640.1710806</v>
      </c>
      <c r="R760">
        <v>1631176617.1919761</v>
      </c>
      <c r="S760">
        <v>1673085622.7934587</v>
      </c>
      <c r="T760">
        <v>1948128895.9323826</v>
      </c>
      <c r="U760">
        <v>2428524749.6939597</v>
      </c>
      <c r="V760">
        <v>2504013003.9400973</v>
      </c>
      <c r="W760">
        <v>2298390584.3848243</v>
      </c>
      <c r="X760">
        <v>2479698578.6624069</v>
      </c>
      <c r="Y760">
        <v>2664105901.1886258</v>
      </c>
      <c r="Z760">
        <v>2483890593.705452</v>
      </c>
      <c r="AA760">
        <v>2491800558.7767353</v>
      </c>
      <c r="AB760">
        <v>2688617884.8748002</v>
      </c>
      <c r="AC760">
        <v>3070803431.4759965</v>
      </c>
      <c r="AD760">
        <v>3454374260.7367096</v>
      </c>
      <c r="AE760">
        <v>3658356377.8098326</v>
      </c>
      <c r="AF760">
        <v>3988775843.8720517</v>
      </c>
      <c r="AG760">
        <v>4602346923.4032249</v>
      </c>
      <c r="AH760">
        <v>4929414914.7346935</v>
      </c>
      <c r="AI760">
        <v>4826167676.3641043</v>
      </c>
      <c r="AJ760" t="s">
        <v>1768</v>
      </c>
      <c r="AK760" t="s">
        <v>1768</v>
      </c>
    </row>
    <row r="761" spans="1:37">
      <c r="A761" t="s">
        <v>4170</v>
      </c>
      <c r="B761" t="s">
        <v>1549</v>
      </c>
      <c r="C761" t="s">
        <v>4895</v>
      </c>
      <c r="D761" t="s">
        <v>4896</v>
      </c>
      <c r="E761" t="str">
        <f t="shared" si="11"/>
        <v>LIE.SL.TLF.TERT.ZS</v>
      </c>
      <c r="F761" t="s">
        <v>1768</v>
      </c>
      <c r="G761" t="s">
        <v>1768</v>
      </c>
      <c r="H761" t="s">
        <v>1768</v>
      </c>
      <c r="I761" t="s">
        <v>1768</v>
      </c>
      <c r="J761" t="s">
        <v>1768</v>
      </c>
      <c r="K761" t="s">
        <v>1768</v>
      </c>
      <c r="L761" t="s">
        <v>1768</v>
      </c>
      <c r="M761" t="s">
        <v>1768</v>
      </c>
      <c r="N761" t="s">
        <v>1768</v>
      </c>
      <c r="O761" t="s">
        <v>1768</v>
      </c>
      <c r="P761" t="s">
        <v>1768</v>
      </c>
      <c r="Q761" t="s">
        <v>1768</v>
      </c>
      <c r="R761" t="s">
        <v>1768</v>
      </c>
      <c r="S761" t="s">
        <v>1768</v>
      </c>
      <c r="T761" t="s">
        <v>1768</v>
      </c>
      <c r="U761" t="s">
        <v>1768</v>
      </c>
      <c r="V761" t="s">
        <v>1768</v>
      </c>
      <c r="W761" t="s">
        <v>1768</v>
      </c>
      <c r="X761" t="s">
        <v>1768</v>
      </c>
      <c r="Y761" t="s">
        <v>1768</v>
      </c>
      <c r="Z761" t="s">
        <v>1768</v>
      </c>
      <c r="AA761" t="s">
        <v>1768</v>
      </c>
      <c r="AB761" t="s">
        <v>1768</v>
      </c>
      <c r="AC761" t="s">
        <v>1768</v>
      </c>
      <c r="AD761" t="s">
        <v>1768</v>
      </c>
      <c r="AE761" t="s">
        <v>1768</v>
      </c>
      <c r="AF761" t="s">
        <v>1768</v>
      </c>
      <c r="AG761" t="s">
        <v>1768</v>
      </c>
      <c r="AH761" t="s">
        <v>1768</v>
      </c>
      <c r="AI761" t="s">
        <v>1768</v>
      </c>
      <c r="AJ761" t="s">
        <v>1768</v>
      </c>
      <c r="AK761" t="s">
        <v>1768</v>
      </c>
    </row>
    <row r="762" spans="1:37" hidden="1">
      <c r="A762" t="s">
        <v>4170</v>
      </c>
      <c r="B762" t="s">
        <v>1549</v>
      </c>
      <c r="C762" t="s">
        <v>4897</v>
      </c>
      <c r="D762" t="s">
        <v>4898</v>
      </c>
      <c r="E762" t="str">
        <f t="shared" si="11"/>
        <v>LIE.SP.DYN.LE00.IN</v>
      </c>
      <c r="F762" t="s">
        <v>1768</v>
      </c>
      <c r="G762" t="s">
        <v>1768</v>
      </c>
      <c r="H762" t="s">
        <v>1768</v>
      </c>
      <c r="I762" t="s">
        <v>1768</v>
      </c>
      <c r="J762" t="s">
        <v>1768</v>
      </c>
      <c r="K762" t="s">
        <v>1768</v>
      </c>
      <c r="L762" t="s">
        <v>1768</v>
      </c>
      <c r="M762" t="s">
        <v>1768</v>
      </c>
      <c r="N762" t="s">
        <v>1768</v>
      </c>
      <c r="O762" t="s">
        <v>1768</v>
      </c>
      <c r="P762" t="s">
        <v>1768</v>
      </c>
      <c r="Q762" t="s">
        <v>1768</v>
      </c>
      <c r="R762" t="s">
        <v>1768</v>
      </c>
      <c r="S762" t="s">
        <v>1768</v>
      </c>
      <c r="T762" t="s">
        <v>1768</v>
      </c>
      <c r="U762" t="s">
        <v>1768</v>
      </c>
      <c r="V762" t="s">
        <v>1768</v>
      </c>
      <c r="W762" t="s">
        <v>1768</v>
      </c>
      <c r="X762" t="s">
        <v>1768</v>
      </c>
      <c r="Y762" t="s">
        <v>1768</v>
      </c>
      <c r="Z762" t="s">
        <v>1768</v>
      </c>
      <c r="AA762" t="s">
        <v>1768</v>
      </c>
      <c r="AB762" t="s">
        <v>1768</v>
      </c>
      <c r="AC762" t="s">
        <v>1768</v>
      </c>
      <c r="AD762" t="s">
        <v>1768</v>
      </c>
      <c r="AE762" t="s">
        <v>1768</v>
      </c>
      <c r="AF762" t="s">
        <v>1768</v>
      </c>
      <c r="AG762" t="s">
        <v>1768</v>
      </c>
      <c r="AH762" t="s">
        <v>1768</v>
      </c>
      <c r="AI762" t="s">
        <v>1768</v>
      </c>
      <c r="AJ762" t="s">
        <v>1768</v>
      </c>
      <c r="AK762" t="s">
        <v>1768</v>
      </c>
    </row>
    <row r="763" spans="1:37" hidden="1">
      <c r="A763" t="s">
        <v>4170</v>
      </c>
      <c r="B763" t="s">
        <v>1549</v>
      </c>
      <c r="C763" t="s">
        <v>1688</v>
      </c>
      <c r="D763" t="s">
        <v>1689</v>
      </c>
      <c r="E763" t="str">
        <f t="shared" si="11"/>
        <v>LIE.SP.POP.TOTL</v>
      </c>
      <c r="F763">
        <v>25213</v>
      </c>
      <c r="G763">
        <v>25600</v>
      </c>
      <c r="H763">
        <v>25990</v>
      </c>
      <c r="I763">
        <v>26377</v>
      </c>
      <c r="J763">
        <v>26761</v>
      </c>
      <c r="K763">
        <v>27140</v>
      </c>
      <c r="L763">
        <v>27511</v>
      </c>
      <c r="M763">
        <v>27878</v>
      </c>
      <c r="N763">
        <v>28243</v>
      </c>
      <c r="O763">
        <v>28611</v>
      </c>
      <c r="P763">
        <v>28986</v>
      </c>
      <c r="Q763">
        <v>29370</v>
      </c>
      <c r="R763">
        <v>29760</v>
      </c>
      <c r="S763">
        <v>30154</v>
      </c>
      <c r="T763">
        <v>30549</v>
      </c>
      <c r="U763">
        <v>30941</v>
      </c>
      <c r="V763">
        <v>31328</v>
      </c>
      <c r="W763">
        <v>31710</v>
      </c>
      <c r="X763">
        <v>32090</v>
      </c>
      <c r="Y763">
        <v>32470</v>
      </c>
      <c r="Z763">
        <v>32853</v>
      </c>
      <c r="AA763">
        <v>33239</v>
      </c>
      <c r="AB763">
        <v>33626</v>
      </c>
      <c r="AC763">
        <v>34006</v>
      </c>
      <c r="AD763">
        <v>34365</v>
      </c>
      <c r="AE763">
        <v>34696</v>
      </c>
      <c r="AF763">
        <v>34995</v>
      </c>
      <c r="AG763">
        <v>35266</v>
      </c>
      <c r="AH763">
        <v>35521</v>
      </c>
      <c r="AI763">
        <v>35772</v>
      </c>
      <c r="AJ763">
        <v>36032</v>
      </c>
      <c r="AK763">
        <v>36304</v>
      </c>
    </row>
    <row r="764" spans="1:37" hidden="1">
      <c r="A764" t="s">
        <v>4186</v>
      </c>
      <c r="B764" t="s">
        <v>1550</v>
      </c>
      <c r="C764" t="s">
        <v>4889</v>
      </c>
      <c r="D764" t="s">
        <v>4890</v>
      </c>
      <c r="E764" t="str">
        <f t="shared" si="11"/>
        <v>LTU.NY.GDP.DEFL.ZS</v>
      </c>
      <c r="F764" t="s">
        <v>1768</v>
      </c>
      <c r="G764" t="s">
        <v>1768</v>
      </c>
      <c r="H764" t="s">
        <v>1768</v>
      </c>
      <c r="I764" t="s">
        <v>1768</v>
      </c>
      <c r="J764" t="s">
        <v>1768</v>
      </c>
      <c r="K764" t="s">
        <v>1768</v>
      </c>
      <c r="L764" t="s">
        <v>1768</v>
      </c>
      <c r="M764" t="s">
        <v>1768</v>
      </c>
      <c r="N764" t="s">
        <v>1768</v>
      </c>
      <c r="O764" t="s">
        <v>1768</v>
      </c>
      <c r="P764">
        <v>0.21113521042714989</v>
      </c>
      <c r="Q764">
        <v>0.69323455509218479</v>
      </c>
      <c r="R764">
        <v>7.2256290355592698</v>
      </c>
      <c r="S764">
        <v>29.35010583987831</v>
      </c>
      <c r="T764">
        <v>47.440117991465172</v>
      </c>
      <c r="U764">
        <v>73.154946308371066</v>
      </c>
      <c r="V764">
        <v>87.069458057047925</v>
      </c>
      <c r="W764">
        <v>97.383056889316222</v>
      </c>
      <c r="X764">
        <v>100.53330699266387</v>
      </c>
      <c r="Y764">
        <v>99.071416685703014</v>
      </c>
      <c r="Z764">
        <v>100</v>
      </c>
      <c r="AA764">
        <v>99.630050699032111</v>
      </c>
      <c r="AB764">
        <v>99.812145736570812</v>
      </c>
      <c r="AC764">
        <v>99.036401824959668</v>
      </c>
      <c r="AD764">
        <v>101.54920612296795</v>
      </c>
      <c r="AE764">
        <v>108.2662620101114</v>
      </c>
      <c r="AF764">
        <v>115.34259590776806</v>
      </c>
      <c r="AG764">
        <v>125.14646214180351</v>
      </c>
      <c r="AH764">
        <v>137.37682666451923</v>
      </c>
      <c r="AI764">
        <v>132.28594318605235</v>
      </c>
      <c r="AJ764">
        <v>134.97027519134582</v>
      </c>
      <c r="AK764">
        <v>142.81974886384396</v>
      </c>
    </row>
    <row r="765" spans="1:37" hidden="1">
      <c r="A765" t="s">
        <v>4186</v>
      </c>
      <c r="B765" t="s">
        <v>1550</v>
      </c>
      <c r="C765" t="s">
        <v>4891</v>
      </c>
      <c r="D765" t="s">
        <v>4892</v>
      </c>
      <c r="E765" t="str">
        <f t="shared" si="11"/>
        <v>LTU.NY.GDP.MKTP.KD</v>
      </c>
      <c r="F765" t="s">
        <v>1768</v>
      </c>
      <c r="G765" t="s">
        <v>1768</v>
      </c>
      <c r="H765" t="s">
        <v>1768</v>
      </c>
      <c r="I765" t="s">
        <v>1768</v>
      </c>
      <c r="J765" t="s">
        <v>1768</v>
      </c>
      <c r="K765" t="s">
        <v>1768</v>
      </c>
      <c r="L765" t="s">
        <v>1768</v>
      </c>
      <c r="M765" t="s">
        <v>1768</v>
      </c>
      <c r="N765" t="s">
        <v>1768</v>
      </c>
      <c r="O765" t="s">
        <v>1768</v>
      </c>
      <c r="P765">
        <v>15866609805.264505</v>
      </c>
      <c r="Q765">
        <v>14966074503.629381</v>
      </c>
      <c r="R765">
        <v>11784441130.447454</v>
      </c>
      <c r="S765">
        <v>9872196086.1317768</v>
      </c>
      <c r="T765">
        <v>8908072279.1631527</v>
      </c>
      <c r="U765">
        <v>9201155000.0000019</v>
      </c>
      <c r="V765">
        <v>9678020500.0000019</v>
      </c>
      <c r="W765">
        <v>10400885250.000002</v>
      </c>
      <c r="X765">
        <v>11194349750</v>
      </c>
      <c r="Y765">
        <v>11074208250</v>
      </c>
      <c r="Z765">
        <v>11434200000</v>
      </c>
      <c r="AA765">
        <v>12204375000</v>
      </c>
      <c r="AB765">
        <v>13042025000</v>
      </c>
      <c r="AC765">
        <v>14378400000</v>
      </c>
      <c r="AD765">
        <v>15435325000.000002</v>
      </c>
      <c r="AE765">
        <v>16639625000.000004</v>
      </c>
      <c r="AF765">
        <v>17944975000.000004</v>
      </c>
      <c r="AG765">
        <v>19710725000.000004</v>
      </c>
      <c r="AH765">
        <v>20287746250.000004</v>
      </c>
      <c r="AI765">
        <v>17296985000.000004</v>
      </c>
      <c r="AJ765">
        <v>17527068250.000004</v>
      </c>
      <c r="AK765">
        <v>18555907156.275005</v>
      </c>
    </row>
    <row r="766" spans="1:37" hidden="1">
      <c r="A766" t="s">
        <v>4186</v>
      </c>
      <c r="B766" t="s">
        <v>1550</v>
      </c>
      <c r="C766" t="s">
        <v>4893</v>
      </c>
      <c r="D766" t="s">
        <v>4894</v>
      </c>
      <c r="E766" t="str">
        <f t="shared" si="11"/>
        <v>LTU.NY.GDP.MKTP.CD</v>
      </c>
      <c r="F766" t="s">
        <v>1768</v>
      </c>
      <c r="G766" t="s">
        <v>1768</v>
      </c>
      <c r="H766" t="s">
        <v>1768</v>
      </c>
      <c r="I766" t="s">
        <v>1768</v>
      </c>
      <c r="J766" t="s">
        <v>1768</v>
      </c>
      <c r="K766" t="s">
        <v>1768</v>
      </c>
      <c r="L766" t="s">
        <v>1768</v>
      </c>
      <c r="M766" t="s">
        <v>1768</v>
      </c>
      <c r="N766" t="s">
        <v>1768</v>
      </c>
      <c r="O766" t="s">
        <v>1768</v>
      </c>
      <c r="P766">
        <v>10506695073.805399</v>
      </c>
      <c r="Q766">
        <v>10287023246.233986</v>
      </c>
      <c r="R766">
        <v>8562311026.8887358</v>
      </c>
      <c r="S766">
        <v>7424597884.3497124</v>
      </c>
      <c r="T766">
        <v>6958636949.8062859</v>
      </c>
      <c r="U766">
        <v>7904895790.9877281</v>
      </c>
      <c r="V766">
        <v>8426600000</v>
      </c>
      <c r="W766">
        <v>10128700000</v>
      </c>
      <c r="X766">
        <v>11254050000</v>
      </c>
      <c r="Y766">
        <v>10971375000</v>
      </c>
      <c r="Z766">
        <v>11434200000</v>
      </c>
      <c r="AA766">
        <v>12159225000</v>
      </c>
      <c r="AB766">
        <v>14163949141.899889</v>
      </c>
      <c r="AC766">
        <v>18608709856.578129</v>
      </c>
      <c r="AD766">
        <v>22551543054.456516</v>
      </c>
      <c r="AE766">
        <v>25962254180.802864</v>
      </c>
      <c r="AF766">
        <v>30088510798.099277</v>
      </c>
      <c r="AG766">
        <v>39103973050.62915</v>
      </c>
      <c r="AH766">
        <v>47252926428.66983</v>
      </c>
      <c r="AI766">
        <v>36846183172.302734</v>
      </c>
      <c r="AJ766">
        <v>36306384146.107506</v>
      </c>
      <c r="AK766">
        <v>42725404054.653175</v>
      </c>
    </row>
    <row r="767" spans="1:37">
      <c r="A767" t="s">
        <v>4186</v>
      </c>
      <c r="B767" t="s">
        <v>1550</v>
      </c>
      <c r="C767" t="s">
        <v>4895</v>
      </c>
      <c r="D767" t="s">
        <v>4896</v>
      </c>
      <c r="E767" t="str">
        <f t="shared" si="11"/>
        <v>LTU.SL.TLF.TERT.ZS</v>
      </c>
      <c r="F767" t="s">
        <v>1768</v>
      </c>
      <c r="G767" t="s">
        <v>1768</v>
      </c>
      <c r="H767" t="s">
        <v>1768</v>
      </c>
      <c r="I767" t="s">
        <v>1768</v>
      </c>
      <c r="J767" t="s">
        <v>1768</v>
      </c>
      <c r="K767" t="s">
        <v>1768</v>
      </c>
      <c r="L767" t="s">
        <v>1768</v>
      </c>
      <c r="M767" t="s">
        <v>1768</v>
      </c>
      <c r="N767" t="s">
        <v>1768</v>
      </c>
      <c r="O767" t="s">
        <v>1768</v>
      </c>
      <c r="P767" t="s">
        <v>1768</v>
      </c>
      <c r="Q767" t="s">
        <v>1768</v>
      </c>
      <c r="R767" t="s">
        <v>1768</v>
      </c>
      <c r="S767" t="s">
        <v>1768</v>
      </c>
      <c r="T767" t="s">
        <v>1768</v>
      </c>
      <c r="U767" t="s">
        <v>1768</v>
      </c>
      <c r="V767">
        <v>40.5</v>
      </c>
      <c r="W767">
        <v>43.200000762939453</v>
      </c>
      <c r="X767">
        <v>41.700000762939453</v>
      </c>
      <c r="Y767">
        <v>43.200000762939453</v>
      </c>
      <c r="Z767">
        <v>42.5</v>
      </c>
      <c r="AA767">
        <v>25</v>
      </c>
      <c r="AB767">
        <v>23.899999618530273</v>
      </c>
      <c r="AC767">
        <v>24.700000762939453</v>
      </c>
      <c r="AD767">
        <v>26.799999237060547</v>
      </c>
      <c r="AE767">
        <v>29.100000381469727</v>
      </c>
      <c r="AF767">
        <v>30</v>
      </c>
      <c r="AG767">
        <v>32.099998474121094</v>
      </c>
      <c r="AH767">
        <v>33.700000762939453</v>
      </c>
      <c r="AI767">
        <v>33.599998474121094</v>
      </c>
      <c r="AJ767">
        <v>35.5</v>
      </c>
      <c r="AK767" t="s">
        <v>1768</v>
      </c>
    </row>
    <row r="768" spans="1:37" hidden="1">
      <c r="A768" t="s">
        <v>4186</v>
      </c>
      <c r="B768" t="s">
        <v>1550</v>
      </c>
      <c r="C768" t="s">
        <v>4897</v>
      </c>
      <c r="D768" t="s">
        <v>4898</v>
      </c>
      <c r="E768" t="str">
        <f t="shared" si="11"/>
        <v>LTU.SP.DYN.LE00.IN</v>
      </c>
      <c r="F768">
        <v>70.482195121951221</v>
      </c>
      <c r="G768">
        <v>70.46073170731708</v>
      </c>
      <c r="H768">
        <v>70.836829268292703</v>
      </c>
      <c r="I768">
        <v>70.777804878048784</v>
      </c>
      <c r="J768">
        <v>70.319999999999993</v>
      </c>
      <c r="K768">
        <v>70.501219512195135</v>
      </c>
      <c r="L768">
        <v>72.080731707317071</v>
      </c>
      <c r="M768">
        <v>71.93463414634148</v>
      </c>
      <c r="N768">
        <v>71.762195121951237</v>
      </c>
      <c r="O768">
        <v>71.425365853658548</v>
      </c>
      <c r="P768">
        <v>71.160731707317083</v>
      </c>
      <c r="Q768">
        <v>70.364146341463425</v>
      </c>
      <c r="R768">
        <v>70.234390243902453</v>
      </c>
      <c r="S768">
        <v>68.910487804878059</v>
      </c>
      <c r="T768">
        <v>68.530243902439025</v>
      </c>
      <c r="U768">
        <v>69.006341463414657</v>
      </c>
      <c r="V768">
        <v>70.108048780487806</v>
      </c>
      <c r="W768">
        <v>70.9090243902439</v>
      </c>
      <c r="X768">
        <v>71.219512195121951</v>
      </c>
      <c r="Y768">
        <v>71.570731707317094</v>
      </c>
      <c r="Z768">
        <v>72.019512195121948</v>
      </c>
      <c r="AA768">
        <v>71.658536585365852</v>
      </c>
      <c r="AB768">
        <v>71.760975609756116</v>
      </c>
      <c r="AC768">
        <v>72.060975609756113</v>
      </c>
      <c r="AD768">
        <v>71.960975609756105</v>
      </c>
      <c r="AE768">
        <v>71.253658536585377</v>
      </c>
      <c r="AF768">
        <v>71.056097560975616</v>
      </c>
      <c r="AG768">
        <v>70.900000000000006</v>
      </c>
      <c r="AH768">
        <v>71.81219512195122</v>
      </c>
      <c r="AI768">
        <v>72.91463414634147</v>
      </c>
      <c r="AJ768">
        <v>73.268292682926827</v>
      </c>
      <c r="AK768" t="s">
        <v>1768</v>
      </c>
    </row>
    <row r="769" spans="1:37" hidden="1">
      <c r="A769" t="s">
        <v>4186</v>
      </c>
      <c r="B769" t="s">
        <v>1550</v>
      </c>
      <c r="C769" t="s">
        <v>1688</v>
      </c>
      <c r="D769" t="s">
        <v>1689</v>
      </c>
      <c r="E769" t="str">
        <f t="shared" si="11"/>
        <v>LTU.SP.POP.TOTL</v>
      </c>
      <c r="F769">
        <v>3413202</v>
      </c>
      <c r="G769">
        <v>3432947</v>
      </c>
      <c r="H769">
        <v>3457179</v>
      </c>
      <c r="I769">
        <v>3485192</v>
      </c>
      <c r="J769">
        <v>3514205</v>
      </c>
      <c r="K769">
        <v>3544543</v>
      </c>
      <c r="L769">
        <v>3578914</v>
      </c>
      <c r="M769">
        <v>3616367</v>
      </c>
      <c r="N769">
        <v>3655049</v>
      </c>
      <c r="O769">
        <v>3684255</v>
      </c>
      <c r="P769">
        <v>3697838</v>
      </c>
      <c r="Q769">
        <v>3704134</v>
      </c>
      <c r="R769">
        <v>3700114</v>
      </c>
      <c r="S769">
        <v>3682613</v>
      </c>
      <c r="T769">
        <v>3657144</v>
      </c>
      <c r="U769">
        <v>3629102</v>
      </c>
      <c r="V769">
        <v>3601613</v>
      </c>
      <c r="W769">
        <v>3575137</v>
      </c>
      <c r="X769">
        <v>3549331</v>
      </c>
      <c r="Y769">
        <v>3524238</v>
      </c>
      <c r="Z769">
        <v>3499536</v>
      </c>
      <c r="AA769">
        <v>3481292</v>
      </c>
      <c r="AB769">
        <v>3469070</v>
      </c>
      <c r="AC769">
        <v>3454205</v>
      </c>
      <c r="AD769">
        <v>3435591</v>
      </c>
      <c r="AE769">
        <v>3414304</v>
      </c>
      <c r="AF769">
        <v>3394082</v>
      </c>
      <c r="AG769">
        <v>3375618</v>
      </c>
      <c r="AH769">
        <v>3358115</v>
      </c>
      <c r="AI769">
        <v>3339456</v>
      </c>
      <c r="AJ769">
        <v>3286820</v>
      </c>
      <c r="AK769">
        <v>3203000</v>
      </c>
    </row>
    <row r="770" spans="1:37" hidden="1">
      <c r="A770" t="s">
        <v>1551</v>
      </c>
      <c r="B770" t="s">
        <v>1552</v>
      </c>
      <c r="C770" t="s">
        <v>4889</v>
      </c>
      <c r="D770" t="s">
        <v>4890</v>
      </c>
      <c r="E770" t="str">
        <f t="shared" si="11"/>
        <v>LMY.NY.GDP.DEFL.ZS</v>
      </c>
      <c r="F770" t="s">
        <v>1768</v>
      </c>
      <c r="G770" t="s">
        <v>1768</v>
      </c>
      <c r="H770" t="s">
        <v>1768</v>
      </c>
      <c r="I770" t="s">
        <v>1768</v>
      </c>
      <c r="J770" t="s">
        <v>1768</v>
      </c>
      <c r="K770" t="s">
        <v>1768</v>
      </c>
      <c r="L770" t="s">
        <v>1768</v>
      </c>
      <c r="M770" t="s">
        <v>1768</v>
      </c>
      <c r="N770" t="s">
        <v>1768</v>
      </c>
      <c r="O770" t="s">
        <v>1768</v>
      </c>
      <c r="P770" t="s">
        <v>1768</v>
      </c>
      <c r="Q770" t="s">
        <v>1768</v>
      </c>
      <c r="R770" t="s">
        <v>1768</v>
      </c>
      <c r="S770" t="s">
        <v>1768</v>
      </c>
      <c r="T770" t="s">
        <v>1768</v>
      </c>
      <c r="U770" t="s">
        <v>1768</v>
      </c>
      <c r="V770" t="s">
        <v>1768</v>
      </c>
      <c r="W770" t="s">
        <v>1768</v>
      </c>
      <c r="X770" t="s">
        <v>1768</v>
      </c>
      <c r="Y770" t="s">
        <v>1768</v>
      </c>
      <c r="Z770" t="s">
        <v>1768</v>
      </c>
      <c r="AA770" t="s">
        <v>1768</v>
      </c>
      <c r="AB770" t="s">
        <v>1768</v>
      </c>
      <c r="AC770" t="s">
        <v>1768</v>
      </c>
      <c r="AD770" t="s">
        <v>1768</v>
      </c>
      <c r="AE770" t="s">
        <v>1768</v>
      </c>
      <c r="AF770" t="s">
        <v>1768</v>
      </c>
      <c r="AG770" t="s">
        <v>1768</v>
      </c>
      <c r="AH770" t="s">
        <v>1768</v>
      </c>
      <c r="AI770" t="s">
        <v>1768</v>
      </c>
      <c r="AJ770" t="s">
        <v>1768</v>
      </c>
      <c r="AK770" t="s">
        <v>1768</v>
      </c>
    </row>
    <row r="771" spans="1:37" hidden="1">
      <c r="A771" t="s">
        <v>1551</v>
      </c>
      <c r="B771" t="s">
        <v>1552</v>
      </c>
      <c r="C771" t="s">
        <v>4891</v>
      </c>
      <c r="D771" t="s">
        <v>4892</v>
      </c>
      <c r="E771" t="str">
        <f t="shared" ref="E771:E834" si="12">CONCATENATE(B771,".",D771)</f>
        <v>LMY.NY.GDP.MKTP.KD</v>
      </c>
      <c r="F771">
        <v>2993612822165.9355</v>
      </c>
      <c r="G771">
        <v>3062226084028.4204</v>
      </c>
      <c r="H771">
        <v>3112684550054.1489</v>
      </c>
      <c r="I771">
        <v>3161981696030.3892</v>
      </c>
      <c r="J771">
        <v>3313525498912.0361</v>
      </c>
      <c r="K771">
        <v>3439084069104.4473</v>
      </c>
      <c r="L771">
        <v>3580883868638.417</v>
      </c>
      <c r="M771">
        <v>3740086022245.4487</v>
      </c>
      <c r="N771">
        <v>3880938649529.0288</v>
      </c>
      <c r="O771">
        <v>3978383034904.3442</v>
      </c>
      <c r="P771">
        <v>4055708451784.6284</v>
      </c>
      <c r="Q771">
        <v>4167364162390.3774</v>
      </c>
      <c r="R771">
        <v>4269837158141.0796</v>
      </c>
      <c r="S771">
        <v>4419731296476.9141</v>
      </c>
      <c r="T771">
        <v>4587981296318.0869</v>
      </c>
      <c r="U771">
        <v>4765269532595.7344</v>
      </c>
      <c r="V771">
        <v>5018273892183.1523</v>
      </c>
      <c r="W771">
        <v>5282665710794.627</v>
      </c>
      <c r="X771">
        <v>5414713878835.3799</v>
      </c>
      <c r="Y771">
        <v>5587941450194.8477</v>
      </c>
      <c r="Z771">
        <v>5888609106577.8828</v>
      </c>
      <c r="AA771">
        <v>6071605963114.1768</v>
      </c>
      <c r="AB771">
        <v>6299819894510.5908</v>
      </c>
      <c r="AC771">
        <v>6648434865982.2217</v>
      </c>
      <c r="AD771">
        <v>7146919147195.1553</v>
      </c>
      <c r="AE771">
        <v>7664018244918.2451</v>
      </c>
      <c r="AF771">
        <v>8286654733853.0127</v>
      </c>
      <c r="AG771">
        <v>9003603411492.0879</v>
      </c>
      <c r="AH771">
        <v>9521158037066.7695</v>
      </c>
      <c r="AI771">
        <v>9776837476006.4453</v>
      </c>
      <c r="AJ771">
        <v>10526559879591.049</v>
      </c>
      <c r="AK771">
        <v>11184952288107.568</v>
      </c>
    </row>
    <row r="772" spans="1:37" hidden="1">
      <c r="A772" t="s">
        <v>1551</v>
      </c>
      <c r="B772" t="s">
        <v>1552</v>
      </c>
      <c r="C772" t="s">
        <v>4893</v>
      </c>
      <c r="D772" t="s">
        <v>4894</v>
      </c>
      <c r="E772" t="str">
        <f t="shared" si="12"/>
        <v>LMY.NY.GDP.MKTP.CD</v>
      </c>
      <c r="F772">
        <v>2473229316003.6313</v>
      </c>
      <c r="G772">
        <v>2663200866266.8735</v>
      </c>
      <c r="H772">
        <v>2632595329576.666</v>
      </c>
      <c r="I772">
        <v>2572061696331.4233</v>
      </c>
      <c r="J772">
        <v>2608229013410.3018</v>
      </c>
      <c r="K772">
        <v>2741948378259.9814</v>
      </c>
      <c r="L772">
        <v>2862298853681.5562</v>
      </c>
      <c r="M772">
        <v>2948935054369.1826</v>
      </c>
      <c r="N772">
        <v>3185400815512.6924</v>
      </c>
      <c r="O772">
        <v>3390137317224.7266</v>
      </c>
      <c r="P772">
        <v>3702862323814.0752</v>
      </c>
      <c r="Q772">
        <v>3749927893896.5864</v>
      </c>
      <c r="R772">
        <v>3914120062789.6953</v>
      </c>
      <c r="S772">
        <v>4062908248345.8594</v>
      </c>
      <c r="T772">
        <v>4399374708350.2891</v>
      </c>
      <c r="U772">
        <v>4980967603460.6836</v>
      </c>
      <c r="V772">
        <v>5422601655325.2539</v>
      </c>
      <c r="W772">
        <v>5736037496418.0342</v>
      </c>
      <c r="X772">
        <v>5547501512529.9551</v>
      </c>
      <c r="Y772">
        <v>5397273365700.3164</v>
      </c>
      <c r="Z772">
        <v>5888609106577.8828</v>
      </c>
      <c r="AA772">
        <v>5942580559243.334</v>
      </c>
      <c r="AB772">
        <v>6062482243869.1748</v>
      </c>
      <c r="AC772">
        <v>6924462064056.9199</v>
      </c>
      <c r="AD772">
        <v>8220355818026.6777</v>
      </c>
      <c r="AE772">
        <v>9767850486854.0547</v>
      </c>
      <c r="AF772">
        <v>11608071896445.807</v>
      </c>
      <c r="AG772">
        <v>14362084922937.541</v>
      </c>
      <c r="AH772">
        <v>17202764326304.854</v>
      </c>
      <c r="AI772">
        <v>16703709169366.834</v>
      </c>
      <c r="AJ772">
        <v>20099059655824.277</v>
      </c>
      <c r="AK772">
        <v>23452438245977.531</v>
      </c>
    </row>
    <row r="773" spans="1:37">
      <c r="A773" t="s">
        <v>1551</v>
      </c>
      <c r="B773" t="s">
        <v>1552</v>
      </c>
      <c r="C773" t="s">
        <v>4895</v>
      </c>
      <c r="D773" t="s">
        <v>4896</v>
      </c>
      <c r="E773" t="str">
        <f t="shared" si="12"/>
        <v>LMY.SL.TLF.TERT.ZS</v>
      </c>
      <c r="F773" t="s">
        <v>1768</v>
      </c>
      <c r="G773" t="s">
        <v>1768</v>
      </c>
      <c r="H773" t="s">
        <v>1768</v>
      </c>
      <c r="I773" t="s">
        <v>1768</v>
      </c>
      <c r="J773" t="s">
        <v>1768</v>
      </c>
      <c r="K773" t="s">
        <v>1768</v>
      </c>
      <c r="L773" t="s">
        <v>1768</v>
      </c>
      <c r="M773" t="s">
        <v>1768</v>
      </c>
      <c r="N773" t="s">
        <v>1768</v>
      </c>
      <c r="O773" t="s">
        <v>1768</v>
      </c>
      <c r="P773" t="s">
        <v>1768</v>
      </c>
      <c r="Q773" t="s">
        <v>1768</v>
      </c>
      <c r="R773" t="s">
        <v>1768</v>
      </c>
      <c r="S773" t="s">
        <v>1768</v>
      </c>
      <c r="T773" t="s">
        <v>1768</v>
      </c>
      <c r="U773" t="s">
        <v>1768</v>
      </c>
      <c r="V773" t="s">
        <v>1768</v>
      </c>
      <c r="W773" t="s">
        <v>1768</v>
      </c>
      <c r="X773" t="s">
        <v>1768</v>
      </c>
      <c r="Y773" t="s">
        <v>1768</v>
      </c>
      <c r="Z773" t="s">
        <v>1768</v>
      </c>
      <c r="AA773" t="s">
        <v>1768</v>
      </c>
      <c r="AB773" t="s">
        <v>1768</v>
      </c>
      <c r="AC773" t="s">
        <v>1768</v>
      </c>
      <c r="AD773" t="s">
        <v>1768</v>
      </c>
      <c r="AE773" t="s">
        <v>1768</v>
      </c>
      <c r="AF773" t="s">
        <v>1768</v>
      </c>
      <c r="AG773" t="s">
        <v>1768</v>
      </c>
      <c r="AH773" t="s">
        <v>1768</v>
      </c>
      <c r="AI773" t="s">
        <v>1768</v>
      </c>
      <c r="AJ773" t="s">
        <v>1768</v>
      </c>
      <c r="AK773" t="s">
        <v>1768</v>
      </c>
    </row>
    <row r="774" spans="1:37" hidden="1">
      <c r="A774" t="s">
        <v>1551</v>
      </c>
      <c r="B774" t="s">
        <v>1552</v>
      </c>
      <c r="C774" t="s">
        <v>4897</v>
      </c>
      <c r="D774" t="s">
        <v>4898</v>
      </c>
      <c r="E774" t="str">
        <f t="shared" si="12"/>
        <v>LMY.SP.DYN.LE00.IN</v>
      </c>
      <c r="F774">
        <v>60.263279169324193</v>
      </c>
      <c r="G774">
        <v>60.576693942574927</v>
      </c>
      <c r="H774">
        <v>60.889888684023489</v>
      </c>
      <c r="I774">
        <v>61.174102911492355</v>
      </c>
      <c r="J774">
        <v>61.442959287377093</v>
      </c>
      <c r="K774">
        <v>61.750967967640541</v>
      </c>
      <c r="L774">
        <v>62.092701602549027</v>
      </c>
      <c r="M774">
        <v>62.371637211809997</v>
      </c>
      <c r="N774">
        <v>62.631812956712913</v>
      </c>
      <c r="O774">
        <v>62.868566045206016</v>
      </c>
      <c r="P774">
        <v>63.091357243371014</v>
      </c>
      <c r="Q774">
        <v>63.292152933763866</v>
      </c>
      <c r="R774">
        <v>63.431213280794623</v>
      </c>
      <c r="S774">
        <v>63.550191750636273</v>
      </c>
      <c r="T774">
        <v>63.731255717497497</v>
      </c>
      <c r="U774">
        <v>63.944172108511275</v>
      </c>
      <c r="V774">
        <v>64.177650751504771</v>
      </c>
      <c r="W774">
        <v>64.420240331273646</v>
      </c>
      <c r="X774">
        <v>64.625523327016992</v>
      </c>
      <c r="Y774">
        <v>64.827903184721535</v>
      </c>
      <c r="Z774">
        <v>65.046612920854827</v>
      </c>
      <c r="AA774">
        <v>65.282938968695063</v>
      </c>
      <c r="AB774">
        <v>65.504531688978304</v>
      </c>
      <c r="AC774">
        <v>65.737424079601311</v>
      </c>
      <c r="AD774">
        <v>65.993993968992612</v>
      </c>
      <c r="AE774">
        <v>66.240158419443887</v>
      </c>
      <c r="AF774">
        <v>66.527203823496279</v>
      </c>
      <c r="AG774">
        <v>66.8114419581579</v>
      </c>
      <c r="AH774">
        <v>67.076008048037849</v>
      </c>
      <c r="AI774">
        <v>67.382560928077922</v>
      </c>
      <c r="AJ774">
        <v>67.657623258872221</v>
      </c>
      <c r="AK774" t="s">
        <v>1768</v>
      </c>
    </row>
    <row r="775" spans="1:37" hidden="1">
      <c r="A775" t="s">
        <v>1551</v>
      </c>
      <c r="B775" t="s">
        <v>1552</v>
      </c>
      <c r="C775" t="s">
        <v>1688</v>
      </c>
      <c r="D775" t="s">
        <v>1689</v>
      </c>
      <c r="E775" t="str">
        <f t="shared" si="12"/>
        <v>LMY.SP.POP.TOTL</v>
      </c>
      <c r="F775">
        <v>3534757409.2472053</v>
      </c>
      <c r="G775">
        <v>3605967395.6925669</v>
      </c>
      <c r="H775">
        <v>3680508334.5400238</v>
      </c>
      <c r="I775">
        <v>3755940459.1509213</v>
      </c>
      <c r="J775">
        <v>3831420843.7262263</v>
      </c>
      <c r="K775">
        <v>3908730725.9694843</v>
      </c>
      <c r="L775">
        <v>3988588538.6441875</v>
      </c>
      <c r="M775">
        <v>4070666279.5311794</v>
      </c>
      <c r="N775">
        <v>4153366671.5253367</v>
      </c>
      <c r="O775">
        <v>4235146966.7140141</v>
      </c>
      <c r="P775">
        <v>4317249291</v>
      </c>
      <c r="Q775">
        <v>4396166160.4763432</v>
      </c>
      <c r="R775">
        <v>4472753965.6159134</v>
      </c>
      <c r="S775">
        <v>4548207536.5766172</v>
      </c>
      <c r="T775">
        <v>4623231212.5732079</v>
      </c>
      <c r="U775">
        <v>4698003429.5853786</v>
      </c>
      <c r="V775">
        <v>4772752463.8218451</v>
      </c>
      <c r="W775">
        <v>4847799654.6729164</v>
      </c>
      <c r="X775">
        <v>4922284924.9801674</v>
      </c>
      <c r="Y775">
        <v>4995568770.8019142</v>
      </c>
      <c r="Z775">
        <v>5068396104.6017876</v>
      </c>
      <c r="AA775">
        <v>5138969916.9568882</v>
      </c>
      <c r="AB775">
        <v>5208544896.1957979</v>
      </c>
      <c r="AC775">
        <v>5277968466.3169355</v>
      </c>
      <c r="AD775">
        <v>5347181494.2086153</v>
      </c>
      <c r="AE775">
        <v>5416475284</v>
      </c>
      <c r="AF775">
        <v>5485645604</v>
      </c>
      <c r="AG775">
        <v>5554768752</v>
      </c>
      <c r="AH775">
        <v>5624489676</v>
      </c>
      <c r="AI775">
        <v>5695160789</v>
      </c>
      <c r="AJ775">
        <v>5766461466</v>
      </c>
      <c r="AK775">
        <v>5838734476</v>
      </c>
    </row>
    <row r="776" spans="1:37" hidden="1">
      <c r="A776" t="s">
        <v>1553</v>
      </c>
      <c r="B776" t="s">
        <v>1554</v>
      </c>
      <c r="C776" t="s">
        <v>4889</v>
      </c>
      <c r="D776" t="s">
        <v>4890</v>
      </c>
      <c r="E776" t="str">
        <f t="shared" si="12"/>
        <v>LIC.NY.GDP.DEFL.ZS</v>
      </c>
      <c r="F776" t="s">
        <v>1768</v>
      </c>
      <c r="G776" t="s">
        <v>1768</v>
      </c>
      <c r="H776" t="s">
        <v>1768</v>
      </c>
      <c r="I776" t="s">
        <v>1768</v>
      </c>
      <c r="J776" t="s">
        <v>1768</v>
      </c>
      <c r="K776" t="s">
        <v>1768</v>
      </c>
      <c r="L776" t="s">
        <v>1768</v>
      </c>
      <c r="M776" t="s">
        <v>1768</v>
      </c>
      <c r="N776" t="s">
        <v>1768</v>
      </c>
      <c r="O776" t="s">
        <v>1768</v>
      </c>
      <c r="P776" t="s">
        <v>1768</v>
      </c>
      <c r="Q776" t="s">
        <v>1768</v>
      </c>
      <c r="R776" t="s">
        <v>1768</v>
      </c>
      <c r="S776" t="s">
        <v>1768</v>
      </c>
      <c r="T776" t="s">
        <v>1768</v>
      </c>
      <c r="U776" t="s">
        <v>1768</v>
      </c>
      <c r="V776" t="s">
        <v>1768</v>
      </c>
      <c r="W776" t="s">
        <v>1768</v>
      </c>
      <c r="X776" t="s">
        <v>1768</v>
      </c>
      <c r="Y776" t="s">
        <v>1768</v>
      </c>
      <c r="Z776" t="s">
        <v>1768</v>
      </c>
      <c r="AA776" t="s">
        <v>1768</v>
      </c>
      <c r="AB776" t="s">
        <v>1768</v>
      </c>
      <c r="AC776" t="s">
        <v>1768</v>
      </c>
      <c r="AD776" t="s">
        <v>1768</v>
      </c>
      <c r="AE776" t="s">
        <v>1768</v>
      </c>
      <c r="AF776" t="s">
        <v>1768</v>
      </c>
      <c r="AG776" t="s">
        <v>1768</v>
      </c>
      <c r="AH776" t="s">
        <v>1768</v>
      </c>
      <c r="AI776" t="s">
        <v>1768</v>
      </c>
      <c r="AJ776" t="s">
        <v>1768</v>
      </c>
      <c r="AK776" t="s">
        <v>1768</v>
      </c>
    </row>
    <row r="777" spans="1:37" hidden="1">
      <c r="A777" t="s">
        <v>1553</v>
      </c>
      <c r="B777" t="s">
        <v>1554</v>
      </c>
      <c r="C777" t="s">
        <v>4891</v>
      </c>
      <c r="D777" t="s">
        <v>4892</v>
      </c>
      <c r="E777" t="str">
        <f t="shared" si="12"/>
        <v>LIC.NY.GDP.MKTP.KD</v>
      </c>
      <c r="F777">
        <v>96398147883.966324</v>
      </c>
      <c r="G777">
        <v>99433818256.039368</v>
      </c>
      <c r="H777">
        <v>100611180154.84299</v>
      </c>
      <c r="I777">
        <v>102629984513.45346</v>
      </c>
      <c r="J777">
        <v>104939498592.43468</v>
      </c>
      <c r="K777">
        <v>107063103079.06577</v>
      </c>
      <c r="L777">
        <v>111601935443.08461</v>
      </c>
      <c r="M777">
        <v>115710390627.14232</v>
      </c>
      <c r="N777">
        <v>120356610293.77002</v>
      </c>
      <c r="O777">
        <v>123105864171.7765</v>
      </c>
      <c r="P777">
        <v>126610664471.56427</v>
      </c>
      <c r="Q777">
        <v>127889782555.63623</v>
      </c>
      <c r="R777">
        <v>126379522591.37219</v>
      </c>
      <c r="S777">
        <v>128030736133.7765</v>
      </c>
      <c r="T777">
        <v>130172543374.03094</v>
      </c>
      <c r="U777">
        <v>135990649383.16258</v>
      </c>
      <c r="V777">
        <v>143074409171.37534</v>
      </c>
      <c r="W777">
        <v>148824878413.82172</v>
      </c>
      <c r="X777">
        <v>154636063508.80981</v>
      </c>
      <c r="Y777">
        <v>161077155322.67715</v>
      </c>
      <c r="Z777">
        <v>166728432175.46521</v>
      </c>
      <c r="AA777">
        <v>175432156796.60202</v>
      </c>
      <c r="AB777">
        <v>181091929433.07422</v>
      </c>
      <c r="AC777">
        <v>188042302768.37158</v>
      </c>
      <c r="AD777">
        <v>199536773178.1261</v>
      </c>
      <c r="AE777">
        <v>213494707179.00061</v>
      </c>
      <c r="AF777">
        <v>226821165355.58069</v>
      </c>
      <c r="AG777">
        <v>241150540669.83191</v>
      </c>
      <c r="AH777">
        <v>254992950309.27435</v>
      </c>
      <c r="AI777">
        <v>266866050634.44647</v>
      </c>
      <c r="AJ777">
        <v>283009693447.71844</v>
      </c>
      <c r="AK777">
        <v>299922041301.58136</v>
      </c>
    </row>
    <row r="778" spans="1:37" hidden="1">
      <c r="A778" t="s">
        <v>1553</v>
      </c>
      <c r="B778" t="s">
        <v>1554</v>
      </c>
      <c r="C778" t="s">
        <v>4893</v>
      </c>
      <c r="D778" t="s">
        <v>4894</v>
      </c>
      <c r="E778" t="str">
        <f t="shared" si="12"/>
        <v>LIC.NY.GDP.MKTP.CD</v>
      </c>
      <c r="F778">
        <v>113179117030.57094</v>
      </c>
      <c r="G778">
        <v>112545888705.15364</v>
      </c>
      <c r="H778">
        <v>113584982816.42642</v>
      </c>
      <c r="I778">
        <v>106597013963.05733</v>
      </c>
      <c r="J778">
        <v>104251649252.46878</v>
      </c>
      <c r="K778">
        <v>108890579417.86909</v>
      </c>
      <c r="L778">
        <v>118006172014.77609</v>
      </c>
      <c r="M778">
        <v>125270598890.89941</v>
      </c>
      <c r="N778">
        <v>135281033931.98016</v>
      </c>
      <c r="O778">
        <v>135943324046.76947</v>
      </c>
      <c r="P778">
        <v>145150820669.68912</v>
      </c>
      <c r="Q778">
        <v>147313824109.87045</v>
      </c>
      <c r="R778">
        <v>140110901701.12155</v>
      </c>
      <c r="S778">
        <v>133376457681.25534</v>
      </c>
      <c r="T778">
        <v>123823159790.69096</v>
      </c>
      <c r="U778">
        <v>141630142814.64539</v>
      </c>
      <c r="V778">
        <v>158157514345.67419</v>
      </c>
      <c r="W778">
        <v>164706510231.05292</v>
      </c>
      <c r="X778">
        <v>168273403269.50064</v>
      </c>
      <c r="Y778">
        <v>167235605178.83377</v>
      </c>
      <c r="Z778">
        <v>166728432175.46521</v>
      </c>
      <c r="AA778">
        <v>168168019794.27039</v>
      </c>
      <c r="AB778">
        <v>176298678596.63751</v>
      </c>
      <c r="AC778">
        <v>193985083121.91196</v>
      </c>
      <c r="AD778">
        <v>217822538093.48233</v>
      </c>
      <c r="AE778">
        <v>241222705118.90427</v>
      </c>
      <c r="AF778">
        <v>264751104899.46005</v>
      </c>
      <c r="AG778">
        <v>310173654256.10522</v>
      </c>
      <c r="AH778">
        <v>369515955710.3952</v>
      </c>
      <c r="AI778">
        <v>391518498123.35175</v>
      </c>
      <c r="AJ778">
        <v>425101830050.5542</v>
      </c>
      <c r="AK778">
        <v>474357761151.51575</v>
      </c>
    </row>
    <row r="779" spans="1:37">
      <c r="A779" t="s">
        <v>1553</v>
      </c>
      <c r="B779" t="s">
        <v>1554</v>
      </c>
      <c r="C779" t="s">
        <v>4895</v>
      </c>
      <c r="D779" t="s">
        <v>4896</v>
      </c>
      <c r="E779" t="str">
        <f t="shared" si="12"/>
        <v>LIC.SL.TLF.TERT.ZS</v>
      </c>
      <c r="F779" t="s">
        <v>1768</v>
      </c>
      <c r="G779" t="s">
        <v>1768</v>
      </c>
      <c r="H779" t="s">
        <v>1768</v>
      </c>
      <c r="I779" t="s">
        <v>1768</v>
      </c>
      <c r="J779" t="s">
        <v>1768</v>
      </c>
      <c r="K779" t="s">
        <v>1768</v>
      </c>
      <c r="L779" t="s">
        <v>1768</v>
      </c>
      <c r="M779" t="s">
        <v>1768</v>
      </c>
      <c r="N779" t="s">
        <v>1768</v>
      </c>
      <c r="O779" t="s">
        <v>1768</v>
      </c>
      <c r="P779" t="s">
        <v>1768</v>
      </c>
      <c r="Q779" t="s">
        <v>1768</v>
      </c>
      <c r="R779" t="s">
        <v>1768</v>
      </c>
      <c r="S779" t="s">
        <v>1768</v>
      </c>
      <c r="T779" t="s">
        <v>1768</v>
      </c>
      <c r="U779" t="s">
        <v>1768</v>
      </c>
      <c r="V779" t="s">
        <v>1768</v>
      </c>
      <c r="W779" t="s">
        <v>1768</v>
      </c>
      <c r="X779" t="s">
        <v>1768</v>
      </c>
      <c r="Y779" t="s">
        <v>1768</v>
      </c>
      <c r="Z779" t="s">
        <v>1768</v>
      </c>
      <c r="AA779" t="s">
        <v>1768</v>
      </c>
      <c r="AB779" t="s">
        <v>1768</v>
      </c>
      <c r="AC779" t="s">
        <v>1768</v>
      </c>
      <c r="AD779" t="s">
        <v>1768</v>
      </c>
      <c r="AE779" t="s">
        <v>1768</v>
      </c>
      <c r="AF779" t="s">
        <v>1768</v>
      </c>
      <c r="AG779" t="s">
        <v>1768</v>
      </c>
      <c r="AH779" t="s">
        <v>1768</v>
      </c>
      <c r="AI779" t="s">
        <v>1768</v>
      </c>
      <c r="AJ779" t="s">
        <v>1768</v>
      </c>
      <c r="AK779" t="s">
        <v>1768</v>
      </c>
    </row>
    <row r="780" spans="1:37" hidden="1">
      <c r="A780" t="s">
        <v>1553</v>
      </c>
      <c r="B780" t="s">
        <v>1554</v>
      </c>
      <c r="C780" t="s">
        <v>4897</v>
      </c>
      <c r="D780" t="s">
        <v>4898</v>
      </c>
      <c r="E780" t="str">
        <f t="shared" si="12"/>
        <v>LIC.SP.DYN.LE00.IN</v>
      </c>
      <c r="F780">
        <v>50.249556735419787</v>
      </c>
      <c r="G780">
        <v>50.618460286113809</v>
      </c>
      <c r="H780">
        <v>50.915252055594074</v>
      </c>
      <c r="I780">
        <v>51.190431848854374</v>
      </c>
      <c r="J780">
        <v>51.458884368132274</v>
      </c>
      <c r="K780">
        <v>51.723856927049795</v>
      </c>
      <c r="L780">
        <v>51.979146059793209</v>
      </c>
      <c r="M780">
        <v>52.208959180089444</v>
      </c>
      <c r="N780">
        <v>52.404561551499228</v>
      </c>
      <c r="O780">
        <v>52.589165759347786</v>
      </c>
      <c r="P780">
        <v>52.74062928182699</v>
      </c>
      <c r="Q780">
        <v>52.877966031734864</v>
      </c>
      <c r="R780">
        <v>53.010490900391616</v>
      </c>
      <c r="S780">
        <v>53.142345552823215</v>
      </c>
      <c r="T780">
        <v>53.275185634401936</v>
      </c>
      <c r="U780">
        <v>53.424439715865105</v>
      </c>
      <c r="V780">
        <v>53.603718444182945</v>
      </c>
      <c r="W780">
        <v>53.811200264776552</v>
      </c>
      <c r="X780">
        <v>54.056744064132268</v>
      </c>
      <c r="Y780">
        <v>54.342962383447855</v>
      </c>
      <c r="Z780">
        <v>54.682176633172574</v>
      </c>
      <c r="AA780">
        <v>55.047841836799947</v>
      </c>
      <c r="AB780">
        <v>55.437059695098945</v>
      </c>
      <c r="AC780">
        <v>55.852520159652833</v>
      </c>
      <c r="AD780">
        <v>56.279764342618776</v>
      </c>
      <c r="AE780">
        <v>56.713991958912423</v>
      </c>
      <c r="AF780">
        <v>57.149861060179944</v>
      </c>
      <c r="AG780">
        <v>57.586540467214384</v>
      </c>
      <c r="AH780">
        <v>58.018953110929083</v>
      </c>
      <c r="AI780">
        <v>58.440774932717488</v>
      </c>
      <c r="AJ780">
        <v>58.84457572476731</v>
      </c>
      <c r="AK780" t="s">
        <v>1768</v>
      </c>
    </row>
    <row r="781" spans="1:37" hidden="1">
      <c r="A781" t="s">
        <v>1553</v>
      </c>
      <c r="B781" t="s">
        <v>1554</v>
      </c>
      <c r="C781" t="s">
        <v>1688</v>
      </c>
      <c r="D781" t="s">
        <v>1689</v>
      </c>
      <c r="E781" t="str">
        <f t="shared" si="12"/>
        <v>LIC.SP.POP.TOTL</v>
      </c>
      <c r="F781">
        <v>389634597</v>
      </c>
      <c r="G781">
        <v>399857287</v>
      </c>
      <c r="H781">
        <v>410438784</v>
      </c>
      <c r="I781">
        <v>421384814</v>
      </c>
      <c r="J781">
        <v>432698220</v>
      </c>
      <c r="K781">
        <v>444374357</v>
      </c>
      <c r="L781">
        <v>456382278</v>
      </c>
      <c r="M781">
        <v>468732607</v>
      </c>
      <c r="N781">
        <v>481350123</v>
      </c>
      <c r="O781">
        <v>494164651</v>
      </c>
      <c r="P781">
        <v>507089416</v>
      </c>
      <c r="Q781">
        <v>520332927</v>
      </c>
      <c r="R781">
        <v>533659366</v>
      </c>
      <c r="S781">
        <v>547070222</v>
      </c>
      <c r="T781">
        <v>560666086</v>
      </c>
      <c r="U781">
        <v>574533139</v>
      </c>
      <c r="V781">
        <v>588547329</v>
      </c>
      <c r="W781">
        <v>602763952</v>
      </c>
      <c r="X781">
        <v>617161785</v>
      </c>
      <c r="Y781">
        <v>631698430</v>
      </c>
      <c r="Z781">
        <v>646335366</v>
      </c>
      <c r="AA781">
        <v>661074503</v>
      </c>
      <c r="AB781">
        <v>675948130</v>
      </c>
      <c r="AC781">
        <v>690945266</v>
      </c>
      <c r="AD781">
        <v>706043690</v>
      </c>
      <c r="AE781">
        <v>721225803</v>
      </c>
      <c r="AF781">
        <v>736457823</v>
      </c>
      <c r="AG781">
        <v>751786878</v>
      </c>
      <c r="AH781">
        <v>767345589</v>
      </c>
      <c r="AI781">
        <v>783316600</v>
      </c>
      <c r="AJ781">
        <v>799803865</v>
      </c>
      <c r="AK781">
        <v>816810477</v>
      </c>
    </row>
    <row r="782" spans="1:37" hidden="1">
      <c r="A782" t="s">
        <v>1555</v>
      </c>
      <c r="B782" t="s">
        <v>1556</v>
      </c>
      <c r="C782" t="s">
        <v>4889</v>
      </c>
      <c r="D782" t="s">
        <v>4890</v>
      </c>
      <c r="E782" t="str">
        <f t="shared" si="12"/>
        <v>LMC.NY.GDP.DEFL.ZS</v>
      </c>
      <c r="F782" t="s">
        <v>1768</v>
      </c>
      <c r="G782" t="s">
        <v>1768</v>
      </c>
      <c r="H782" t="s">
        <v>1768</v>
      </c>
      <c r="I782" t="s">
        <v>1768</v>
      </c>
      <c r="J782" t="s">
        <v>1768</v>
      </c>
      <c r="K782" t="s">
        <v>1768</v>
      </c>
      <c r="L782" t="s">
        <v>1768</v>
      </c>
      <c r="M782" t="s">
        <v>1768</v>
      </c>
      <c r="N782" t="s">
        <v>1768</v>
      </c>
      <c r="O782" t="s">
        <v>1768</v>
      </c>
      <c r="P782" t="s">
        <v>1768</v>
      </c>
      <c r="Q782" t="s">
        <v>1768</v>
      </c>
      <c r="R782" t="s">
        <v>1768</v>
      </c>
      <c r="S782" t="s">
        <v>1768</v>
      </c>
      <c r="T782" t="s">
        <v>1768</v>
      </c>
      <c r="U782" t="s">
        <v>1768</v>
      </c>
      <c r="V782" t="s">
        <v>1768</v>
      </c>
      <c r="W782" t="s">
        <v>1768</v>
      </c>
      <c r="X782" t="s">
        <v>1768</v>
      </c>
      <c r="Y782" t="s">
        <v>1768</v>
      </c>
      <c r="Z782" t="s">
        <v>1768</v>
      </c>
      <c r="AA782" t="s">
        <v>1768</v>
      </c>
      <c r="AB782" t="s">
        <v>1768</v>
      </c>
      <c r="AC782" t="s">
        <v>1768</v>
      </c>
      <c r="AD782" t="s">
        <v>1768</v>
      </c>
      <c r="AE782" t="s">
        <v>1768</v>
      </c>
      <c r="AF782" t="s">
        <v>1768</v>
      </c>
      <c r="AG782" t="s">
        <v>1768</v>
      </c>
      <c r="AH782" t="s">
        <v>1768</v>
      </c>
      <c r="AI782" t="s">
        <v>1768</v>
      </c>
      <c r="AJ782" t="s">
        <v>1768</v>
      </c>
      <c r="AK782" t="s">
        <v>1768</v>
      </c>
    </row>
    <row r="783" spans="1:37" hidden="1">
      <c r="A783" t="s">
        <v>1555</v>
      </c>
      <c r="B783" t="s">
        <v>1556</v>
      </c>
      <c r="C783" t="s">
        <v>4891</v>
      </c>
      <c r="D783" t="s">
        <v>4892</v>
      </c>
      <c r="E783" t="str">
        <f t="shared" si="12"/>
        <v>LMC.NY.GDP.MKTP.KD</v>
      </c>
      <c r="F783">
        <v>586659372657.38843</v>
      </c>
      <c r="G783">
        <v>609697436509.5448</v>
      </c>
      <c r="H783">
        <v>630306016807.18567</v>
      </c>
      <c r="I783">
        <v>658943547652.32043</v>
      </c>
      <c r="J783">
        <v>675758570999.25781</v>
      </c>
      <c r="K783">
        <v>701351550325.91431</v>
      </c>
      <c r="L783">
        <v>728916497772.60229</v>
      </c>
      <c r="M783">
        <v>753943755516.55518</v>
      </c>
      <c r="N783">
        <v>804288546604.91858</v>
      </c>
      <c r="O783">
        <v>845857544783.04858</v>
      </c>
      <c r="P783">
        <v>877797048592.22852</v>
      </c>
      <c r="Q783">
        <v>892428431286.03357</v>
      </c>
      <c r="R783">
        <v>917908268349.62378</v>
      </c>
      <c r="S783">
        <v>943198012676.87073</v>
      </c>
      <c r="T783">
        <v>978475015515.3219</v>
      </c>
      <c r="U783">
        <v>1029052638035.0721</v>
      </c>
      <c r="V783">
        <v>1090570884942.391</v>
      </c>
      <c r="W783">
        <v>1132316250193.9363</v>
      </c>
      <c r="X783">
        <v>1155758151862.9866</v>
      </c>
      <c r="Y783">
        <v>1214988284804.7505</v>
      </c>
      <c r="Z783">
        <v>1264028572618.47</v>
      </c>
      <c r="AA783">
        <v>1314120404945.134</v>
      </c>
      <c r="AB783">
        <v>1360112462503.7249</v>
      </c>
      <c r="AC783">
        <v>1433552272162.521</v>
      </c>
      <c r="AD783">
        <v>1535051106654.9849</v>
      </c>
      <c r="AE783">
        <v>1639337824555.6147</v>
      </c>
      <c r="AF783">
        <v>1760326693456.3645</v>
      </c>
      <c r="AG783">
        <v>1895880570149.4453</v>
      </c>
      <c r="AH783">
        <v>1983835426282.0481</v>
      </c>
      <c r="AI783">
        <v>2085833569023.9946</v>
      </c>
      <c r="AJ783">
        <v>2238081219390.542</v>
      </c>
      <c r="AK783">
        <v>2361325514499.2231</v>
      </c>
    </row>
    <row r="784" spans="1:37" hidden="1">
      <c r="A784" t="s">
        <v>1555</v>
      </c>
      <c r="B784" t="s">
        <v>1556</v>
      </c>
      <c r="C784" t="s">
        <v>4893</v>
      </c>
      <c r="D784" t="s">
        <v>4894</v>
      </c>
      <c r="E784" t="str">
        <f t="shared" si="12"/>
        <v>LMC.NY.GDP.MKTP.CD</v>
      </c>
      <c r="F784">
        <v>630758411496.2334</v>
      </c>
      <c r="G784">
        <v>647048475738.92688</v>
      </c>
      <c r="H784">
        <v>656988161322.34583</v>
      </c>
      <c r="I784">
        <v>645958247546.6145</v>
      </c>
      <c r="J784">
        <v>644787482544.64893</v>
      </c>
      <c r="K784">
        <v>673548478655.83105</v>
      </c>
      <c r="L784">
        <v>694457988680.7533</v>
      </c>
      <c r="M784">
        <v>763323023777.16589</v>
      </c>
      <c r="N784">
        <v>796936196740.95581</v>
      </c>
      <c r="O784">
        <v>813062190766.20056</v>
      </c>
      <c r="P784">
        <v>868215326067.09937</v>
      </c>
      <c r="Q784">
        <v>835031142819.72754</v>
      </c>
      <c r="R784">
        <v>877930614138.03235</v>
      </c>
      <c r="S784">
        <v>883809997216.04602</v>
      </c>
      <c r="T784">
        <v>960447357456.52527</v>
      </c>
      <c r="U784">
        <v>1071076171044.5212</v>
      </c>
      <c r="V784">
        <v>1169632818232.7744</v>
      </c>
      <c r="W784">
        <v>1206873185730.2244</v>
      </c>
      <c r="X784">
        <v>1085724582874.1373</v>
      </c>
      <c r="Y784">
        <v>1187823762871.8879</v>
      </c>
      <c r="Z784">
        <v>1264028572618.47</v>
      </c>
      <c r="AA784">
        <v>1272971994934.5083</v>
      </c>
      <c r="AB784">
        <v>1362911708006.2976</v>
      </c>
      <c r="AC784">
        <v>1563390805581.3914</v>
      </c>
      <c r="AD784">
        <v>1794144809686.4187</v>
      </c>
      <c r="AE784">
        <v>2071498426510.844</v>
      </c>
      <c r="AF784">
        <v>2462755516903.8081</v>
      </c>
      <c r="AG784">
        <v>3039054425329.9995</v>
      </c>
      <c r="AH784">
        <v>3416542127557.7051</v>
      </c>
      <c r="AI784">
        <v>3467563679856.3452</v>
      </c>
      <c r="AJ784">
        <v>4181266871836.3916</v>
      </c>
      <c r="AK784">
        <v>4753306981935.3389</v>
      </c>
    </row>
    <row r="785" spans="1:37">
      <c r="A785" t="s">
        <v>1555</v>
      </c>
      <c r="B785" t="s">
        <v>1556</v>
      </c>
      <c r="C785" t="s">
        <v>4895</v>
      </c>
      <c r="D785" t="s">
        <v>4896</v>
      </c>
      <c r="E785" t="str">
        <f t="shared" si="12"/>
        <v>LMC.SL.TLF.TERT.ZS</v>
      </c>
      <c r="F785" t="s">
        <v>1768</v>
      </c>
      <c r="G785" t="s">
        <v>1768</v>
      </c>
      <c r="H785" t="s">
        <v>1768</v>
      </c>
      <c r="I785" t="s">
        <v>1768</v>
      </c>
      <c r="J785" t="s">
        <v>1768</v>
      </c>
      <c r="K785" t="s">
        <v>1768</v>
      </c>
      <c r="L785" t="s">
        <v>1768</v>
      </c>
      <c r="M785" t="s">
        <v>1768</v>
      </c>
      <c r="N785" t="s">
        <v>1768</v>
      </c>
      <c r="O785" t="s">
        <v>1768</v>
      </c>
      <c r="P785" t="s">
        <v>1768</v>
      </c>
      <c r="Q785" t="s">
        <v>1768</v>
      </c>
      <c r="R785" t="s">
        <v>1768</v>
      </c>
      <c r="S785" t="s">
        <v>1768</v>
      </c>
      <c r="T785" t="s">
        <v>1768</v>
      </c>
      <c r="U785" t="s">
        <v>1768</v>
      </c>
      <c r="V785" t="s">
        <v>1768</v>
      </c>
      <c r="W785" t="s">
        <v>1768</v>
      </c>
      <c r="X785" t="s">
        <v>1768</v>
      </c>
      <c r="Y785" t="s">
        <v>1768</v>
      </c>
      <c r="Z785" t="s">
        <v>1768</v>
      </c>
      <c r="AA785" t="s">
        <v>1768</v>
      </c>
      <c r="AB785" t="s">
        <v>1768</v>
      </c>
      <c r="AC785" t="s">
        <v>1768</v>
      </c>
      <c r="AD785" t="s">
        <v>1768</v>
      </c>
      <c r="AE785" t="s">
        <v>1768</v>
      </c>
      <c r="AF785" t="s">
        <v>1768</v>
      </c>
      <c r="AG785" t="s">
        <v>1768</v>
      </c>
      <c r="AH785" t="s">
        <v>1768</v>
      </c>
      <c r="AI785" t="s">
        <v>1768</v>
      </c>
      <c r="AJ785" t="s">
        <v>1768</v>
      </c>
      <c r="AK785" t="s">
        <v>1768</v>
      </c>
    </row>
    <row r="786" spans="1:37" hidden="1">
      <c r="A786" t="s">
        <v>1555</v>
      </c>
      <c r="B786" t="s">
        <v>1556</v>
      </c>
      <c r="C786" t="s">
        <v>4897</v>
      </c>
      <c r="D786" t="s">
        <v>4898</v>
      </c>
      <c r="E786" t="str">
        <f t="shared" si="12"/>
        <v>LMC.SP.DYN.LE00.IN</v>
      </c>
      <c r="F786">
        <v>56.297426075891373</v>
      </c>
      <c r="G786">
        <v>56.699852595354955</v>
      </c>
      <c r="H786">
        <v>57.071916068534406</v>
      </c>
      <c r="I786">
        <v>57.428612209983726</v>
      </c>
      <c r="J786">
        <v>57.772355394973808</v>
      </c>
      <c r="K786">
        <v>58.104356765244233</v>
      </c>
      <c r="L786">
        <v>58.424170425347512</v>
      </c>
      <c r="M786">
        <v>58.746076146964036</v>
      </c>
      <c r="N786">
        <v>59.039912773716104</v>
      </c>
      <c r="O786">
        <v>59.327374629081724</v>
      </c>
      <c r="P786">
        <v>59.603052775763892</v>
      </c>
      <c r="Q786">
        <v>59.840052569365341</v>
      </c>
      <c r="R786">
        <v>60.109888055070805</v>
      </c>
      <c r="S786">
        <v>60.350041746768049</v>
      </c>
      <c r="T786">
        <v>60.618395245082738</v>
      </c>
      <c r="U786">
        <v>60.87217365130013</v>
      </c>
      <c r="V786">
        <v>61.160617137223554</v>
      </c>
      <c r="W786">
        <v>61.453791249749955</v>
      </c>
      <c r="X786">
        <v>61.77215763861561</v>
      </c>
      <c r="Y786">
        <v>62.085809091092955</v>
      </c>
      <c r="Z786">
        <v>62.392933214415976</v>
      </c>
      <c r="AA786">
        <v>62.716450651203701</v>
      </c>
      <c r="AB786">
        <v>63.028517411322845</v>
      </c>
      <c r="AC786">
        <v>63.33487972607324</v>
      </c>
      <c r="AD786">
        <v>63.636904748115633</v>
      </c>
      <c r="AE786">
        <v>63.931085231673116</v>
      </c>
      <c r="AF786">
        <v>64.233801268409039</v>
      </c>
      <c r="AG786">
        <v>64.541977751625538</v>
      </c>
      <c r="AH786">
        <v>64.843199017240764</v>
      </c>
      <c r="AI786">
        <v>65.193095414987724</v>
      </c>
      <c r="AJ786">
        <v>65.53706092711397</v>
      </c>
      <c r="AK786" t="s">
        <v>1768</v>
      </c>
    </row>
    <row r="787" spans="1:37" hidden="1">
      <c r="A787" t="s">
        <v>1555</v>
      </c>
      <c r="B787" t="s">
        <v>1556</v>
      </c>
      <c r="C787" t="s">
        <v>1688</v>
      </c>
      <c r="D787" t="s">
        <v>1689</v>
      </c>
      <c r="E787" t="str">
        <f t="shared" si="12"/>
        <v>LMC.SP.POP.TOTL</v>
      </c>
      <c r="F787">
        <v>1401536752</v>
      </c>
      <c r="G787">
        <v>1435164894.7695372</v>
      </c>
      <c r="H787">
        <v>1469602380.0844939</v>
      </c>
      <c r="I787">
        <v>1504496002.3069155</v>
      </c>
      <c r="J787">
        <v>1539914137.5982254</v>
      </c>
      <c r="K787">
        <v>1575900990</v>
      </c>
      <c r="L787">
        <v>1612578205.8282294</v>
      </c>
      <c r="M787">
        <v>1649669993.5129263</v>
      </c>
      <c r="N787">
        <v>1687017038.2962694</v>
      </c>
      <c r="O787">
        <v>1724457183.3948171</v>
      </c>
      <c r="P787">
        <v>1763442256</v>
      </c>
      <c r="Q787">
        <v>1800496492.7386475</v>
      </c>
      <c r="R787">
        <v>1837487300.7333593</v>
      </c>
      <c r="S787">
        <v>1874385836.7011826</v>
      </c>
      <c r="T787">
        <v>1910912958.293102</v>
      </c>
      <c r="U787">
        <v>1947269810.6056728</v>
      </c>
      <c r="V787">
        <v>1983744200.9809849</v>
      </c>
      <c r="W787">
        <v>2020351948.0194585</v>
      </c>
      <c r="X787">
        <v>2056781602.1300683</v>
      </c>
      <c r="Y787">
        <v>2093008199.9915197</v>
      </c>
      <c r="Z787">
        <v>2129026366.6425166</v>
      </c>
      <c r="AA787">
        <v>2164493990.5779071</v>
      </c>
      <c r="AB787">
        <v>2200269229</v>
      </c>
      <c r="AC787">
        <v>2236260459</v>
      </c>
      <c r="AD787">
        <v>2272417126</v>
      </c>
      <c r="AE787">
        <v>2308682004</v>
      </c>
      <c r="AF787">
        <v>2345189934</v>
      </c>
      <c r="AG787">
        <v>2381891249</v>
      </c>
      <c r="AH787">
        <v>2418898374</v>
      </c>
      <c r="AI787">
        <v>2456263021</v>
      </c>
      <c r="AJ787">
        <v>2494159560</v>
      </c>
      <c r="AK787">
        <v>2532825559</v>
      </c>
    </row>
    <row r="788" spans="1:37" hidden="1">
      <c r="A788" t="s">
        <v>4150</v>
      </c>
      <c r="B788" t="s">
        <v>1557</v>
      </c>
      <c r="C788" t="s">
        <v>4889</v>
      </c>
      <c r="D788" t="s">
        <v>4890</v>
      </c>
      <c r="E788" t="str">
        <f t="shared" si="12"/>
        <v>LUX.NY.GDP.DEFL.ZS</v>
      </c>
      <c r="F788">
        <v>45.16467675519575</v>
      </c>
      <c r="G788">
        <v>48.408407685972982</v>
      </c>
      <c r="H788">
        <v>53.642024912831829</v>
      </c>
      <c r="I788">
        <v>57.299711036677422</v>
      </c>
      <c r="J788">
        <v>59.825187678130021</v>
      </c>
      <c r="K788">
        <v>61.675272484143441</v>
      </c>
      <c r="L788">
        <v>61.62360520313733</v>
      </c>
      <c r="M788">
        <v>61.662444849358558</v>
      </c>
      <c r="N788">
        <v>63.374463935066018</v>
      </c>
      <c r="O788">
        <v>65.92274094328954</v>
      </c>
      <c r="P788">
        <v>67.579634611437243</v>
      </c>
      <c r="Q788">
        <v>68.811503036238889</v>
      </c>
      <c r="R788">
        <v>71.377535716402278</v>
      </c>
      <c r="S788">
        <v>75.640751938501523</v>
      </c>
      <c r="T788">
        <v>78.320228923328983</v>
      </c>
      <c r="U788">
        <v>80.146711716251261</v>
      </c>
      <c r="V788">
        <v>82.534457715497879</v>
      </c>
      <c r="W788">
        <v>80.985495238236155</v>
      </c>
      <c r="X788">
        <v>80.653019636902556</v>
      </c>
      <c r="Y788">
        <v>84.951835793160896</v>
      </c>
      <c r="Z788">
        <v>86.663961774356835</v>
      </c>
      <c r="AA788">
        <v>86.732807943101093</v>
      </c>
      <c r="AB788">
        <v>88.554038991045786</v>
      </c>
      <c r="AC788">
        <v>93.899203279927889</v>
      </c>
      <c r="AD788">
        <v>95.588885523397707</v>
      </c>
      <c r="AE788">
        <v>100</v>
      </c>
      <c r="AF788">
        <v>106.70689123637072</v>
      </c>
      <c r="AG788">
        <v>110.59633907105034</v>
      </c>
      <c r="AH788">
        <v>115.46670960941618</v>
      </c>
      <c r="AI788">
        <v>115.60836255031815</v>
      </c>
      <c r="AJ788">
        <v>121.24786211548191</v>
      </c>
      <c r="AK788">
        <v>126.96940046255114</v>
      </c>
    </row>
    <row r="789" spans="1:37" hidden="1">
      <c r="A789" t="s">
        <v>4150</v>
      </c>
      <c r="B789" t="s">
        <v>1557</v>
      </c>
      <c r="C789" t="s">
        <v>4891</v>
      </c>
      <c r="D789" t="s">
        <v>4892</v>
      </c>
      <c r="E789" t="str">
        <f t="shared" si="12"/>
        <v>LUX.NY.GDP.MKTP.KD</v>
      </c>
      <c r="F789">
        <v>7649172559.4428883</v>
      </c>
      <c r="G789">
        <v>7607029403.9309931</v>
      </c>
      <c r="H789">
        <v>7693087499.2706003</v>
      </c>
      <c r="I789">
        <v>7923039792.2589302</v>
      </c>
      <c r="J789">
        <v>8413233452.9678717</v>
      </c>
      <c r="K789">
        <v>8648106210.8856792</v>
      </c>
      <c r="L789">
        <v>9511527495.9029636</v>
      </c>
      <c r="M789">
        <v>9887325849.9825668</v>
      </c>
      <c r="N789">
        <v>10724118201.89234</v>
      </c>
      <c r="O789">
        <v>11774873893.980585</v>
      </c>
      <c r="P789">
        <v>12401289199.257351</v>
      </c>
      <c r="Q789">
        <v>13473280264.501242</v>
      </c>
      <c r="R789">
        <v>13718447180.62924</v>
      </c>
      <c r="S789">
        <v>14294710857.082701</v>
      </c>
      <c r="T789">
        <v>14840900498.663443</v>
      </c>
      <c r="U789">
        <v>15053451911.926308</v>
      </c>
      <c r="V789">
        <v>15281888980.874563</v>
      </c>
      <c r="W789">
        <v>16189489177.566212</v>
      </c>
      <c r="X789">
        <v>17240171942.435165</v>
      </c>
      <c r="Y789">
        <v>18691358145.907558</v>
      </c>
      <c r="Z789">
        <v>20269578035.747192</v>
      </c>
      <c r="AA789">
        <v>20779788755.97765</v>
      </c>
      <c r="AB789">
        <v>21632774847.405193</v>
      </c>
      <c r="AC789">
        <v>21967645545.471947</v>
      </c>
      <c r="AD789">
        <v>22933852106.584431</v>
      </c>
      <c r="AE789">
        <v>24179117582.752544</v>
      </c>
      <c r="AF789">
        <v>25381346505.211075</v>
      </c>
      <c r="AG789">
        <v>27066319404.901745</v>
      </c>
      <c r="AH789">
        <v>27270323847.810795</v>
      </c>
      <c r="AI789">
        <v>25825285723.43977</v>
      </c>
      <c r="AJ789">
        <v>26516904699.752171</v>
      </c>
      <c r="AK789">
        <v>26928586463.994461</v>
      </c>
    </row>
    <row r="790" spans="1:37" hidden="1">
      <c r="A790" t="s">
        <v>4150</v>
      </c>
      <c r="B790" t="s">
        <v>1557</v>
      </c>
      <c r="C790" t="s">
        <v>4893</v>
      </c>
      <c r="D790" t="s">
        <v>4894</v>
      </c>
      <c r="E790" t="str">
        <f t="shared" si="12"/>
        <v>LUX.NY.GDP.MKTP.CD</v>
      </c>
      <c r="F790">
        <v>5968793356.7743988</v>
      </c>
      <c r="G790">
        <v>5010840294.2992191</v>
      </c>
      <c r="H790">
        <v>4563316137.814291</v>
      </c>
      <c r="I790">
        <v>4485879254.4873791</v>
      </c>
      <c r="J790">
        <v>4400823753.5069895</v>
      </c>
      <c r="K790">
        <v>4538423976.9875479</v>
      </c>
      <c r="L790">
        <v>6628940634.4616823</v>
      </c>
      <c r="M790">
        <v>8250389323.8641233</v>
      </c>
      <c r="N790">
        <v>9338357513.5817127</v>
      </c>
      <c r="O790">
        <v>9952613719.5150375</v>
      </c>
      <c r="P790">
        <v>12670503206.831482</v>
      </c>
      <c r="Q790">
        <v>13716986279.548897</v>
      </c>
      <c r="R790">
        <v>15387195183.135283</v>
      </c>
      <c r="S790">
        <v>15790566791.45204</v>
      </c>
      <c r="T790">
        <v>17551791417.866806</v>
      </c>
      <c r="U790">
        <v>20676382047.071701</v>
      </c>
      <c r="V790">
        <v>20581889250.814335</v>
      </c>
      <c r="W790">
        <v>18516801984.66396</v>
      </c>
      <c r="X790">
        <v>19353856412.536118</v>
      </c>
      <c r="Y790">
        <v>21187726401.0228</v>
      </c>
      <c r="Z790">
        <v>20269578035.747192</v>
      </c>
      <c r="AA790">
        <v>20198926174.496647</v>
      </c>
      <c r="AB790">
        <v>22578863165.819687</v>
      </c>
      <c r="AC790">
        <v>29158352144.469524</v>
      </c>
      <c r="AD790">
        <v>34091250550.992409</v>
      </c>
      <c r="AE790">
        <v>37659180221.857437</v>
      </c>
      <c r="AF790">
        <v>42552321358.454773</v>
      </c>
      <c r="AG790">
        <v>51312004029.355164</v>
      </c>
      <c r="AH790">
        <v>57767605375.910934</v>
      </c>
      <c r="AI790">
        <v>51945493670.147514</v>
      </c>
      <c r="AJ790">
        <v>52982763157.894737</v>
      </c>
      <c r="AK790">
        <v>59474583333.333336</v>
      </c>
    </row>
    <row r="791" spans="1:37">
      <c r="A791" t="s">
        <v>4150</v>
      </c>
      <c r="B791" t="s">
        <v>1557</v>
      </c>
      <c r="C791" t="s">
        <v>4895</v>
      </c>
      <c r="D791" t="s">
        <v>4896</v>
      </c>
      <c r="E791" t="str">
        <f t="shared" si="12"/>
        <v>LUX.SL.TLF.TERT.ZS</v>
      </c>
      <c r="F791" t="s">
        <v>1768</v>
      </c>
      <c r="G791" t="s">
        <v>1768</v>
      </c>
      <c r="H791" t="s">
        <v>1768</v>
      </c>
      <c r="I791" t="s">
        <v>1768</v>
      </c>
      <c r="J791" t="s">
        <v>1768</v>
      </c>
      <c r="K791" t="s">
        <v>1768</v>
      </c>
      <c r="L791" t="s">
        <v>1768</v>
      </c>
      <c r="M791" t="s">
        <v>1768</v>
      </c>
      <c r="N791" t="s">
        <v>1768</v>
      </c>
      <c r="O791" t="s">
        <v>1768</v>
      </c>
      <c r="P791" t="s">
        <v>1768</v>
      </c>
      <c r="Q791" t="s">
        <v>1768</v>
      </c>
      <c r="R791">
        <v>13.800000190734863</v>
      </c>
      <c r="S791">
        <v>24.700000762939453</v>
      </c>
      <c r="T791">
        <v>25.200000762939453</v>
      </c>
      <c r="U791">
        <v>18.399999618530273</v>
      </c>
      <c r="V791">
        <v>20.100000381469727</v>
      </c>
      <c r="W791">
        <v>23</v>
      </c>
      <c r="X791" t="s">
        <v>1768</v>
      </c>
      <c r="Y791">
        <v>20.299999237060547</v>
      </c>
      <c r="Z791">
        <v>20.700000762939453</v>
      </c>
      <c r="AA791">
        <v>20.600000381469727</v>
      </c>
      <c r="AB791">
        <v>20.700000762939453</v>
      </c>
      <c r="AC791">
        <v>16.299999237060547</v>
      </c>
      <c r="AD791">
        <v>26.899999618530273</v>
      </c>
      <c r="AE791">
        <v>29.600000381469727</v>
      </c>
      <c r="AF791">
        <v>26.799999237060547</v>
      </c>
      <c r="AG791">
        <v>29.299999237060547</v>
      </c>
      <c r="AH791">
        <v>30.5</v>
      </c>
      <c r="AI791">
        <v>37.799999237060547</v>
      </c>
      <c r="AJ791">
        <v>37.200000762939453</v>
      </c>
      <c r="AK791" t="s">
        <v>1768</v>
      </c>
    </row>
    <row r="792" spans="1:37" hidden="1">
      <c r="A792" t="s">
        <v>4150</v>
      </c>
      <c r="B792" t="s">
        <v>1557</v>
      </c>
      <c r="C792" t="s">
        <v>4897</v>
      </c>
      <c r="D792" t="s">
        <v>4898</v>
      </c>
      <c r="E792" t="str">
        <f t="shared" si="12"/>
        <v>LUX.SP.DYN.LE00.IN</v>
      </c>
      <c r="F792">
        <v>71.96026829268294</v>
      </c>
      <c r="G792">
        <v>72.238658536585362</v>
      </c>
      <c r="H792">
        <v>72.525707317073184</v>
      </c>
      <c r="I792">
        <v>72.823292682926848</v>
      </c>
      <c r="J792">
        <v>73.126439024390251</v>
      </c>
      <c r="K792">
        <v>73.433317073170741</v>
      </c>
      <c r="L792">
        <v>73.736682926829261</v>
      </c>
      <c r="M792">
        <v>74.032853658536595</v>
      </c>
      <c r="N792">
        <v>74.318512195121968</v>
      </c>
      <c r="O792">
        <v>74.591682926829279</v>
      </c>
      <c r="P792">
        <v>74.853292682926835</v>
      </c>
      <c r="Q792">
        <v>75.463414634146346</v>
      </c>
      <c r="R792">
        <v>75.770731707317069</v>
      </c>
      <c r="S792">
        <v>75.712195121951225</v>
      </c>
      <c r="T792">
        <v>76.370731707317077</v>
      </c>
      <c r="U792">
        <v>76.512195121951237</v>
      </c>
      <c r="V792">
        <v>76.519512195121962</v>
      </c>
      <c r="W792">
        <v>76.880487804878044</v>
      </c>
      <c r="X792">
        <v>77.017073170731706</v>
      </c>
      <c r="Y792">
        <v>77.770731707317083</v>
      </c>
      <c r="Z792">
        <v>77.873170731707319</v>
      </c>
      <c r="AA792">
        <v>77.824390243902457</v>
      </c>
      <c r="AB792">
        <v>78.201626829268292</v>
      </c>
      <c r="AC792">
        <v>78.578860975609757</v>
      </c>
      <c r="AD792">
        <v>78.956097560975621</v>
      </c>
      <c r="AE792">
        <v>79.333334146341485</v>
      </c>
      <c r="AF792">
        <v>79.71056829268295</v>
      </c>
      <c r="AG792">
        <v>80.087804878048786</v>
      </c>
      <c r="AH792">
        <v>80.087804878048786</v>
      </c>
      <c r="AI792">
        <v>80.087804878048786</v>
      </c>
      <c r="AJ792">
        <v>80.087804878048786</v>
      </c>
      <c r="AK792" t="s">
        <v>1768</v>
      </c>
    </row>
    <row r="793" spans="1:37" hidden="1">
      <c r="A793" t="s">
        <v>4150</v>
      </c>
      <c r="B793" t="s">
        <v>1557</v>
      </c>
      <c r="C793" t="s">
        <v>1688</v>
      </c>
      <c r="D793" t="s">
        <v>1689</v>
      </c>
      <c r="E793" t="str">
        <f t="shared" si="12"/>
        <v>LUX.SP.POP.TOTL</v>
      </c>
      <c r="F793">
        <v>364150</v>
      </c>
      <c r="G793">
        <v>365225</v>
      </c>
      <c r="H793">
        <v>365525</v>
      </c>
      <c r="I793">
        <v>365622</v>
      </c>
      <c r="J793">
        <v>365998</v>
      </c>
      <c r="K793">
        <v>366706</v>
      </c>
      <c r="L793">
        <v>368355</v>
      </c>
      <c r="M793">
        <v>370750</v>
      </c>
      <c r="N793">
        <v>373450</v>
      </c>
      <c r="O793">
        <v>377100</v>
      </c>
      <c r="P793">
        <v>381850</v>
      </c>
      <c r="Q793">
        <v>387000</v>
      </c>
      <c r="R793">
        <v>392175</v>
      </c>
      <c r="S793">
        <v>397475</v>
      </c>
      <c r="T793">
        <v>402925</v>
      </c>
      <c r="U793">
        <v>408625</v>
      </c>
      <c r="V793">
        <v>414225</v>
      </c>
      <c r="W793">
        <v>419450</v>
      </c>
      <c r="X793">
        <v>424700</v>
      </c>
      <c r="Y793">
        <v>430475</v>
      </c>
      <c r="Z793">
        <v>436300</v>
      </c>
      <c r="AA793">
        <v>441525</v>
      </c>
      <c r="AB793">
        <v>446175</v>
      </c>
      <c r="AC793">
        <v>451630</v>
      </c>
      <c r="AD793">
        <v>458095</v>
      </c>
      <c r="AE793">
        <v>465158</v>
      </c>
      <c r="AF793">
        <v>472637</v>
      </c>
      <c r="AG793">
        <v>479993</v>
      </c>
      <c r="AH793">
        <v>488650</v>
      </c>
      <c r="AI793">
        <v>497783</v>
      </c>
      <c r="AJ793">
        <v>506953</v>
      </c>
      <c r="AK793">
        <v>517000</v>
      </c>
    </row>
    <row r="794" spans="1:37" hidden="1">
      <c r="A794" t="s">
        <v>4796</v>
      </c>
      <c r="B794" t="s">
        <v>1558</v>
      </c>
      <c r="C794" t="s">
        <v>4889</v>
      </c>
      <c r="D794" t="s">
        <v>4890</v>
      </c>
      <c r="E794" t="str">
        <f t="shared" si="12"/>
        <v>MAC.NY.GDP.DEFL.ZS</v>
      </c>
      <c r="F794" t="s">
        <v>1768</v>
      </c>
      <c r="G794" t="s">
        <v>1768</v>
      </c>
      <c r="H794">
        <v>20.838276549794841</v>
      </c>
      <c r="I794">
        <v>22.599185961119595</v>
      </c>
      <c r="J794">
        <v>26.086435304240062</v>
      </c>
      <c r="K794">
        <v>26.646026394251948</v>
      </c>
      <c r="L794">
        <v>28.170189089366595</v>
      </c>
      <c r="M794">
        <v>31.987460965263274</v>
      </c>
      <c r="N794">
        <v>34.794841481953206</v>
      </c>
      <c r="O794">
        <v>39.32402289423311</v>
      </c>
      <c r="P794">
        <v>43.852188803861836</v>
      </c>
      <c r="Q794">
        <v>48.899476355385353</v>
      </c>
      <c r="R794">
        <v>56.835665810608795</v>
      </c>
      <c r="S794">
        <v>62.232616198599708</v>
      </c>
      <c r="T794">
        <v>66.254614024144374</v>
      </c>
      <c r="U794">
        <v>71.769721747736497</v>
      </c>
      <c r="V794">
        <v>72.790798023737963</v>
      </c>
      <c r="W794">
        <v>73.598849130172212</v>
      </c>
      <c r="X794">
        <v>71.537370138437211</v>
      </c>
      <c r="Y794">
        <v>70.218220096481176</v>
      </c>
      <c r="Z794">
        <v>68.798733431267607</v>
      </c>
      <c r="AA794">
        <v>71.447060879442532</v>
      </c>
      <c r="AB794">
        <v>70.57799513086735</v>
      </c>
      <c r="AC794">
        <v>70.795330793025812</v>
      </c>
      <c r="AD794">
        <v>72.219931337824221</v>
      </c>
      <c r="AE794">
        <v>76.370876026723309</v>
      </c>
      <c r="AF794">
        <v>82.358511202790609</v>
      </c>
      <c r="AG794">
        <v>89.656934667282741</v>
      </c>
      <c r="AH794">
        <v>99.377583448711235</v>
      </c>
      <c r="AI794">
        <v>100.00002585780324</v>
      </c>
      <c r="AJ794">
        <v>104.65045629263794</v>
      </c>
      <c r="AK794">
        <v>111.91251652305181</v>
      </c>
    </row>
    <row r="795" spans="1:37" hidden="1">
      <c r="A795" t="s">
        <v>4796</v>
      </c>
      <c r="B795" t="s">
        <v>1558</v>
      </c>
      <c r="C795" t="s">
        <v>4891</v>
      </c>
      <c r="D795" t="s">
        <v>4892</v>
      </c>
      <c r="E795" t="str">
        <f t="shared" si="12"/>
        <v>MAC.NY.GDP.MKTP.KD</v>
      </c>
      <c r="F795" t="s">
        <v>1768</v>
      </c>
      <c r="G795" t="s">
        <v>1768</v>
      </c>
      <c r="H795">
        <v>2616534929.8582315</v>
      </c>
      <c r="I795">
        <v>2878188422.8440552</v>
      </c>
      <c r="J795">
        <v>3122834438.7858</v>
      </c>
      <c r="K795">
        <v>3144694279.8573003</v>
      </c>
      <c r="L795">
        <v>3355388796.6077394</v>
      </c>
      <c r="M795">
        <v>3835209394.5226464</v>
      </c>
      <c r="N795">
        <v>4134355727.295413</v>
      </c>
      <c r="O795">
        <v>4341073513.6601839</v>
      </c>
      <c r="P795">
        <v>4688359394.7529993</v>
      </c>
      <c r="Q795">
        <v>4861828692.35886</v>
      </c>
      <c r="R795">
        <v>5508451908.4425888</v>
      </c>
      <c r="S795">
        <v>5794891407.6816034</v>
      </c>
      <c r="T795">
        <v>6044071738.2119122</v>
      </c>
      <c r="U795">
        <v>6243526105.5729046</v>
      </c>
      <c r="V795">
        <v>6218552001.1506128</v>
      </c>
      <c r="W795">
        <v>6199896345.1471605</v>
      </c>
      <c r="X795">
        <v>5914701113.2703905</v>
      </c>
      <c r="Y795">
        <v>5772748286.5519009</v>
      </c>
      <c r="Z795">
        <v>6101794938.8853588</v>
      </c>
      <c r="AA795">
        <v>6278746992.1130333</v>
      </c>
      <c r="AB795">
        <v>6837767239.3110657</v>
      </c>
      <c r="AC795">
        <v>7698199298.8803244</v>
      </c>
      <c r="AD795">
        <v>9767827453.0036488</v>
      </c>
      <c r="AE795">
        <v>10602157499.926573</v>
      </c>
      <c r="AF795">
        <v>12132224050.105453</v>
      </c>
      <c r="AG795">
        <v>13876944294.43108</v>
      </c>
      <c r="AH795">
        <v>14339082785.659042</v>
      </c>
      <c r="AI795">
        <v>14586387568.85994</v>
      </c>
      <c r="AJ795">
        <v>18529951645.020164</v>
      </c>
      <c r="AK795">
        <v>22373067975.962086</v>
      </c>
    </row>
    <row r="796" spans="1:37" hidden="1">
      <c r="A796" t="s">
        <v>4796</v>
      </c>
      <c r="B796" t="s">
        <v>1558</v>
      </c>
      <c r="C796" t="s">
        <v>4893</v>
      </c>
      <c r="D796" t="s">
        <v>4894</v>
      </c>
      <c r="E796" t="str">
        <f t="shared" si="12"/>
        <v>MAC.NY.GDP.MKTP.CD</v>
      </c>
      <c r="F796" t="s">
        <v>1768</v>
      </c>
      <c r="G796" t="s">
        <v>1768</v>
      </c>
      <c r="H796">
        <v>1021654718.3806257</v>
      </c>
      <c r="I796">
        <v>1016585687.2628412</v>
      </c>
      <c r="J796">
        <v>1182693473.2152302</v>
      </c>
      <c r="K796">
        <v>1222072820.9605343</v>
      </c>
      <c r="L796">
        <v>1376075267.8667073</v>
      </c>
      <c r="M796">
        <v>1786734514.038518</v>
      </c>
      <c r="N796">
        <v>2087122775.9980342</v>
      </c>
      <c r="O796">
        <v>2478807840.9569478</v>
      </c>
      <c r="P796">
        <v>2990180515.9170871</v>
      </c>
      <c r="Q796">
        <v>3464946372.2397475</v>
      </c>
      <c r="R796">
        <v>4581185870.7343388</v>
      </c>
      <c r="S796">
        <v>5280218134.8093204</v>
      </c>
      <c r="T796">
        <v>5868546010.7157011</v>
      </c>
      <c r="U796">
        <v>6560672250.9781637</v>
      </c>
      <c r="V796">
        <v>6628525682.8680458</v>
      </c>
      <c r="W796">
        <v>6674552884.6907349</v>
      </c>
      <c r="X796">
        <v>6186475687.5540476</v>
      </c>
      <c r="Y796">
        <v>5916957024.9691868</v>
      </c>
      <c r="Z796">
        <v>6101794938.8853588</v>
      </c>
      <c r="AA796">
        <v>6514271488.1433992</v>
      </c>
      <c r="AB796">
        <v>7008026539.0887289</v>
      </c>
      <c r="AC796">
        <v>7926208510.4992142</v>
      </c>
      <c r="AD796">
        <v>10258324479.139084</v>
      </c>
      <c r="AE796">
        <v>11790849395.536543</v>
      </c>
      <c r="AF796">
        <v>14567828106.143654</v>
      </c>
      <c r="AG796">
        <v>18061715594.27821</v>
      </c>
      <c r="AH796">
        <v>20727302459.352196</v>
      </c>
      <c r="AI796">
        <v>21312049797.832001</v>
      </c>
      <c r="AJ796">
        <v>28269518237.654976</v>
      </c>
      <c r="AK796">
        <v>36428443915.093163</v>
      </c>
    </row>
    <row r="797" spans="1:37">
      <c r="A797" t="s">
        <v>4796</v>
      </c>
      <c r="B797" t="s">
        <v>1558</v>
      </c>
      <c r="C797" t="s">
        <v>4895</v>
      </c>
      <c r="D797" t="s">
        <v>4896</v>
      </c>
      <c r="E797" t="str">
        <f t="shared" si="12"/>
        <v>MAC.SL.TLF.TERT.ZS</v>
      </c>
      <c r="F797" t="s">
        <v>1768</v>
      </c>
      <c r="G797" t="s">
        <v>1768</v>
      </c>
      <c r="H797" t="s">
        <v>1768</v>
      </c>
      <c r="I797" t="s">
        <v>1768</v>
      </c>
      <c r="J797" t="s">
        <v>1768</v>
      </c>
      <c r="K797" t="s">
        <v>1768</v>
      </c>
      <c r="L797" t="s">
        <v>1768</v>
      </c>
      <c r="M797" t="s">
        <v>1768</v>
      </c>
      <c r="N797" t="s">
        <v>1768</v>
      </c>
      <c r="O797" t="s">
        <v>1768</v>
      </c>
      <c r="P797" t="s">
        <v>1768</v>
      </c>
      <c r="Q797" t="s">
        <v>1768</v>
      </c>
      <c r="R797" t="s">
        <v>1768</v>
      </c>
      <c r="S797" t="s">
        <v>1768</v>
      </c>
      <c r="T797" t="s">
        <v>1768</v>
      </c>
      <c r="U797" t="s">
        <v>1768</v>
      </c>
      <c r="V797">
        <v>8.6000003814697266</v>
      </c>
      <c r="W797">
        <v>9</v>
      </c>
      <c r="X797">
        <v>9.6999998092651367</v>
      </c>
      <c r="Y797">
        <v>11</v>
      </c>
      <c r="Z797">
        <v>12.199999809265137</v>
      </c>
      <c r="AA797">
        <v>11.899999618530273</v>
      </c>
      <c r="AB797">
        <v>13</v>
      </c>
      <c r="AC797">
        <v>14.899999618530273</v>
      </c>
      <c r="AD797" t="s">
        <v>1768</v>
      </c>
      <c r="AE797">
        <v>15.300000190734863</v>
      </c>
      <c r="AF797">
        <v>16.799999237060547</v>
      </c>
      <c r="AG797">
        <v>18.899999618530273</v>
      </c>
      <c r="AH797">
        <v>20.899999618530273</v>
      </c>
      <c r="AI797" t="s">
        <v>1768</v>
      </c>
      <c r="AJ797" t="s">
        <v>1768</v>
      </c>
      <c r="AK797" t="s">
        <v>1768</v>
      </c>
    </row>
    <row r="798" spans="1:37" hidden="1">
      <c r="A798" t="s">
        <v>4796</v>
      </c>
      <c r="B798" t="s">
        <v>1558</v>
      </c>
      <c r="C798" t="s">
        <v>4897</v>
      </c>
      <c r="D798" t="s">
        <v>4898</v>
      </c>
      <c r="E798" t="str">
        <f t="shared" si="12"/>
        <v>MAC.SP.DYN.LE00.IN</v>
      </c>
      <c r="F798">
        <v>73.244048780487816</v>
      </c>
      <c r="G798">
        <v>73.561707317073186</v>
      </c>
      <c r="H798">
        <v>73.872390243902444</v>
      </c>
      <c r="I798">
        <v>74.176585365853668</v>
      </c>
      <c r="J798">
        <v>74.473292682926839</v>
      </c>
      <c r="K798">
        <v>74.765024390243909</v>
      </c>
      <c r="L798">
        <v>75.050756097560978</v>
      </c>
      <c r="M798">
        <v>75.331024390243911</v>
      </c>
      <c r="N798">
        <v>75.605829268292695</v>
      </c>
      <c r="O798">
        <v>75.875634146341469</v>
      </c>
      <c r="P798">
        <v>76.140439024390261</v>
      </c>
      <c r="Q798">
        <v>76.400268292682938</v>
      </c>
      <c r="R798">
        <v>76.655097560975605</v>
      </c>
      <c r="S798">
        <v>76.905439024390247</v>
      </c>
      <c r="T798">
        <v>77.150268292682938</v>
      </c>
      <c r="U798">
        <v>77.391097560975609</v>
      </c>
      <c r="V798">
        <v>77.628439024390246</v>
      </c>
      <c r="W798">
        <v>77.861292682926845</v>
      </c>
      <c r="X798">
        <v>78.090170731707332</v>
      </c>
      <c r="Y798">
        <v>78.315560975609756</v>
      </c>
      <c r="Z798">
        <v>78.536975609756112</v>
      </c>
      <c r="AA798">
        <v>78.752390243902454</v>
      </c>
      <c r="AB798">
        <v>78.961292682926839</v>
      </c>
      <c r="AC798">
        <v>79.166219512195127</v>
      </c>
      <c r="AD798">
        <v>79.368634146341464</v>
      </c>
      <c r="AE798">
        <v>79.574585365853665</v>
      </c>
      <c r="AF798">
        <v>79.791585365853678</v>
      </c>
      <c r="AG798">
        <v>80.022682926829262</v>
      </c>
      <c r="AH798">
        <v>80.267341463414638</v>
      </c>
      <c r="AI798">
        <v>80.521048780487817</v>
      </c>
      <c r="AJ798">
        <v>80.775317073170726</v>
      </c>
      <c r="AK798" t="s">
        <v>1768</v>
      </c>
    </row>
    <row r="799" spans="1:37" hidden="1">
      <c r="A799" t="s">
        <v>4796</v>
      </c>
      <c r="B799" t="s">
        <v>1558</v>
      </c>
      <c r="C799" t="s">
        <v>1688</v>
      </c>
      <c r="D799" t="s">
        <v>1689</v>
      </c>
      <c r="E799" t="str">
        <f t="shared" si="12"/>
        <v>MAC.SP.POP.TOTL</v>
      </c>
      <c r="F799">
        <v>246230</v>
      </c>
      <c r="G799">
        <v>252251</v>
      </c>
      <c r="H799">
        <v>260913</v>
      </c>
      <c r="I799">
        <v>271665</v>
      </c>
      <c r="J799">
        <v>283662</v>
      </c>
      <c r="K799">
        <v>296210</v>
      </c>
      <c r="L799">
        <v>309212</v>
      </c>
      <c r="M799">
        <v>322637</v>
      </c>
      <c r="N799">
        <v>335931</v>
      </c>
      <c r="O799">
        <v>348443</v>
      </c>
      <c r="P799">
        <v>359709</v>
      </c>
      <c r="Q799">
        <v>369493</v>
      </c>
      <c r="R799">
        <v>377886</v>
      </c>
      <c r="S799">
        <v>385193</v>
      </c>
      <c r="T799">
        <v>391906</v>
      </c>
      <c r="U799">
        <v>398426</v>
      </c>
      <c r="V799">
        <v>404808</v>
      </c>
      <c r="W799">
        <v>411050</v>
      </c>
      <c r="X799">
        <v>417435</v>
      </c>
      <c r="Y799">
        <v>424292</v>
      </c>
      <c r="Z799">
        <v>431867</v>
      </c>
      <c r="AA799">
        <v>440265</v>
      </c>
      <c r="AB799">
        <v>449472</v>
      </c>
      <c r="AC799">
        <v>459456</v>
      </c>
      <c r="AD799">
        <v>470127</v>
      </c>
      <c r="AE799">
        <v>481390</v>
      </c>
      <c r="AF799">
        <v>493267</v>
      </c>
      <c r="AG799">
        <v>505709</v>
      </c>
      <c r="AH799">
        <v>518463</v>
      </c>
      <c r="AI799">
        <v>531195</v>
      </c>
      <c r="AJ799">
        <v>543656</v>
      </c>
      <c r="AK799">
        <v>555731</v>
      </c>
    </row>
    <row r="800" spans="1:37" hidden="1">
      <c r="A800" t="s">
        <v>4333</v>
      </c>
      <c r="B800" t="s">
        <v>1559</v>
      </c>
      <c r="C800" t="s">
        <v>4889</v>
      </c>
      <c r="D800" t="s">
        <v>4890</v>
      </c>
      <c r="E800" t="str">
        <f t="shared" si="12"/>
        <v>MKD.NY.GDP.DEFL.ZS</v>
      </c>
      <c r="F800" t="s">
        <v>1768</v>
      </c>
      <c r="G800" t="s">
        <v>1768</v>
      </c>
      <c r="H800" t="s">
        <v>1768</v>
      </c>
      <c r="I800" t="s">
        <v>1768</v>
      </c>
      <c r="J800" t="s">
        <v>1768</v>
      </c>
      <c r="K800" t="s">
        <v>1768</v>
      </c>
      <c r="L800" t="s">
        <v>1768</v>
      </c>
      <c r="M800" t="s">
        <v>1768</v>
      </c>
      <c r="N800" t="s">
        <v>1768</v>
      </c>
      <c r="O800" t="s">
        <v>1768</v>
      </c>
      <c r="P800">
        <v>0.23532597745306716</v>
      </c>
      <c r="Q800">
        <v>0.45589801861644197</v>
      </c>
      <c r="R800">
        <v>6.2538527025832096</v>
      </c>
      <c r="S800">
        <v>33.905234954363465</v>
      </c>
      <c r="T800">
        <v>85.403589207445862</v>
      </c>
      <c r="U800">
        <v>100</v>
      </c>
      <c r="V800">
        <v>102.86508737070457</v>
      </c>
      <c r="W800">
        <v>106.90720962453794</v>
      </c>
      <c r="X800">
        <v>108.39447586519597</v>
      </c>
      <c r="Y800">
        <v>111.36254310132114</v>
      </c>
      <c r="Z800">
        <v>120.470557575068</v>
      </c>
      <c r="AA800">
        <v>124.82004917486999</v>
      </c>
      <c r="AB800">
        <v>129.12455200494475</v>
      </c>
      <c r="AC800">
        <v>132.99946823280905</v>
      </c>
      <c r="AD800">
        <v>134.05127241487301</v>
      </c>
      <c r="AE800">
        <v>139.11119874983513</v>
      </c>
      <c r="AF800">
        <v>143.67379648162594</v>
      </c>
      <c r="AG800">
        <v>154.3518857241358</v>
      </c>
      <c r="AH800">
        <v>165.90538967195729</v>
      </c>
      <c r="AI800">
        <v>167.04201192013605</v>
      </c>
      <c r="AJ800">
        <v>169.73353619016032</v>
      </c>
      <c r="AK800">
        <v>174.37035333496723</v>
      </c>
    </row>
    <row r="801" spans="1:37" hidden="1">
      <c r="A801" t="s">
        <v>4333</v>
      </c>
      <c r="B801" t="s">
        <v>1559</v>
      </c>
      <c r="C801" t="s">
        <v>4891</v>
      </c>
      <c r="D801" t="s">
        <v>4892</v>
      </c>
      <c r="E801" t="str">
        <f t="shared" si="12"/>
        <v>MKD.NY.GDP.MKTP.KD</v>
      </c>
      <c r="F801" t="s">
        <v>1768</v>
      </c>
      <c r="G801" t="s">
        <v>1768</v>
      </c>
      <c r="H801" t="s">
        <v>1768</v>
      </c>
      <c r="I801" t="s">
        <v>1768</v>
      </c>
      <c r="J801" t="s">
        <v>1768</v>
      </c>
      <c r="K801" t="s">
        <v>1768</v>
      </c>
      <c r="L801" t="s">
        <v>1768</v>
      </c>
      <c r="M801" t="s">
        <v>1768</v>
      </c>
      <c r="N801" t="s">
        <v>1768</v>
      </c>
      <c r="O801" t="s">
        <v>1768</v>
      </c>
      <c r="P801">
        <v>3932157067.542305</v>
      </c>
      <c r="Q801">
        <v>3689516997.7160144</v>
      </c>
      <c r="R801">
        <v>3447300380.9296055</v>
      </c>
      <c r="S801">
        <v>3189802353.1120734</v>
      </c>
      <c r="T801">
        <v>3133724417.22472</v>
      </c>
      <c r="U801">
        <v>3098797308.4098554</v>
      </c>
      <c r="V801">
        <v>3135512238.7442999</v>
      </c>
      <c r="W801">
        <v>3180668431.5986404</v>
      </c>
      <c r="X801">
        <v>3288135721.7834477</v>
      </c>
      <c r="Y801">
        <v>3430814902.6160469</v>
      </c>
      <c r="Z801">
        <v>3586883988.9564552</v>
      </c>
      <c r="AA801">
        <v>3424565368.1209397</v>
      </c>
      <c r="AB801">
        <v>3453793697.165853</v>
      </c>
      <c r="AC801">
        <v>3551069283.2015347</v>
      </c>
      <c r="AD801">
        <v>3715387792.0602441</v>
      </c>
      <c r="AE801">
        <v>3877087656.4018774</v>
      </c>
      <c r="AF801">
        <v>4072129927.20151</v>
      </c>
      <c r="AG801">
        <v>4322519752.1004372</v>
      </c>
      <c r="AH801">
        <v>4536485006.8374252</v>
      </c>
      <c r="AI801">
        <v>4494737198.354866</v>
      </c>
      <c r="AJ801">
        <v>4574540277.9580746</v>
      </c>
      <c r="AK801">
        <v>4713514754.0662746</v>
      </c>
    </row>
    <row r="802" spans="1:37" hidden="1">
      <c r="A802" t="s">
        <v>4333</v>
      </c>
      <c r="B802" t="s">
        <v>1559</v>
      </c>
      <c r="C802" t="s">
        <v>4893</v>
      </c>
      <c r="D802" t="s">
        <v>4894</v>
      </c>
      <c r="E802" t="str">
        <f t="shared" si="12"/>
        <v>MKD.NY.GDP.MKTP.CD</v>
      </c>
      <c r="F802" t="s">
        <v>1768</v>
      </c>
      <c r="G802" t="s">
        <v>1768</v>
      </c>
      <c r="H802" t="s">
        <v>1768</v>
      </c>
      <c r="I802" t="s">
        <v>1768</v>
      </c>
      <c r="J802" t="s">
        <v>1768</v>
      </c>
      <c r="K802" t="s">
        <v>1768</v>
      </c>
      <c r="L802" t="s">
        <v>1768</v>
      </c>
      <c r="M802" t="s">
        <v>1768</v>
      </c>
      <c r="N802" t="s">
        <v>1768</v>
      </c>
      <c r="O802" t="s">
        <v>1768</v>
      </c>
      <c r="P802">
        <v>4471828621.9081278</v>
      </c>
      <c r="Q802">
        <v>4694744806.586587</v>
      </c>
      <c r="R802">
        <v>2316618514.7524734</v>
      </c>
      <c r="S802">
        <v>2550194959.2394629</v>
      </c>
      <c r="T802">
        <v>3381270266.7137332</v>
      </c>
      <c r="U802">
        <v>4449375525.5599012</v>
      </c>
      <c r="V802">
        <v>4422159848.9392881</v>
      </c>
      <c r="W802">
        <v>3735312200.7331977</v>
      </c>
      <c r="X802">
        <v>3571043201.5084152</v>
      </c>
      <c r="Y802">
        <v>3673288165.8700366</v>
      </c>
      <c r="Z802">
        <v>3586883988.9564552</v>
      </c>
      <c r="AA802">
        <v>3436961384.8124127</v>
      </c>
      <c r="AB802">
        <v>3791306757.6623836</v>
      </c>
      <c r="AC802">
        <v>4756221628.6111107</v>
      </c>
      <c r="AD802">
        <v>5514253043.3814678</v>
      </c>
      <c r="AE802">
        <v>5985809059.9700794</v>
      </c>
      <c r="AF802">
        <v>6560546900.0410872</v>
      </c>
      <c r="AG802">
        <v>8159825620.3890009</v>
      </c>
      <c r="AH802">
        <v>9834038366.8883686</v>
      </c>
      <c r="AI802">
        <v>9313573964.9800682</v>
      </c>
      <c r="AJ802">
        <v>9137543772.8661861</v>
      </c>
      <c r="AK802">
        <v>10165373218.10586</v>
      </c>
    </row>
    <row r="803" spans="1:37">
      <c r="A803" t="s">
        <v>4333</v>
      </c>
      <c r="B803" t="s">
        <v>1559</v>
      </c>
      <c r="C803" t="s">
        <v>4895</v>
      </c>
      <c r="D803" t="s">
        <v>4896</v>
      </c>
      <c r="E803" t="str">
        <f t="shared" si="12"/>
        <v>MKD.SL.TLF.TERT.ZS</v>
      </c>
      <c r="F803" t="s">
        <v>1768</v>
      </c>
      <c r="G803" t="s">
        <v>1768</v>
      </c>
      <c r="H803" t="s">
        <v>1768</v>
      </c>
      <c r="I803" t="s">
        <v>1768</v>
      </c>
      <c r="J803" t="s">
        <v>1768</v>
      </c>
      <c r="K803" t="s">
        <v>1768</v>
      </c>
      <c r="L803" t="s">
        <v>1768</v>
      </c>
      <c r="M803" t="s">
        <v>1768</v>
      </c>
      <c r="N803" t="s">
        <v>1768</v>
      </c>
      <c r="O803" t="s">
        <v>1768</v>
      </c>
      <c r="P803" t="s">
        <v>1768</v>
      </c>
      <c r="Q803" t="s">
        <v>1768</v>
      </c>
      <c r="R803" t="s">
        <v>1768</v>
      </c>
      <c r="S803" t="s">
        <v>1768</v>
      </c>
      <c r="T803" t="s">
        <v>1768</v>
      </c>
      <c r="U803" t="s">
        <v>1768</v>
      </c>
      <c r="V803" t="s">
        <v>1768</v>
      </c>
      <c r="W803" t="s">
        <v>1768</v>
      </c>
      <c r="X803" t="s">
        <v>1768</v>
      </c>
      <c r="Y803" t="s">
        <v>1768</v>
      </c>
      <c r="Z803" t="s">
        <v>1768</v>
      </c>
      <c r="AA803" t="s">
        <v>1768</v>
      </c>
      <c r="AB803" t="s">
        <v>1768</v>
      </c>
      <c r="AC803" t="s">
        <v>1768</v>
      </c>
      <c r="AD803" t="s">
        <v>1768</v>
      </c>
      <c r="AE803" t="s">
        <v>1768</v>
      </c>
      <c r="AF803">
        <v>15.300000190734863</v>
      </c>
      <c r="AG803">
        <v>16.200000762939453</v>
      </c>
      <c r="AH803">
        <v>15.399999618530273</v>
      </c>
      <c r="AI803">
        <v>17.399999618530273</v>
      </c>
      <c r="AJ803">
        <v>18.700000762939453</v>
      </c>
      <c r="AK803" t="s">
        <v>1768</v>
      </c>
    </row>
    <row r="804" spans="1:37" hidden="1">
      <c r="A804" t="s">
        <v>4333</v>
      </c>
      <c r="B804" t="s">
        <v>1559</v>
      </c>
      <c r="C804" t="s">
        <v>4897</v>
      </c>
      <c r="D804" t="s">
        <v>4898</v>
      </c>
      <c r="E804" t="str">
        <f t="shared" si="12"/>
        <v>MKD.SP.DYN.LE00.IN</v>
      </c>
      <c r="F804">
        <v>69.656585365853658</v>
      </c>
      <c r="G804">
        <v>69.671902439024407</v>
      </c>
      <c r="H804">
        <v>69.705926829268307</v>
      </c>
      <c r="I804">
        <v>69.789634146341484</v>
      </c>
      <c r="J804">
        <v>69.932951219512205</v>
      </c>
      <c r="K804">
        <v>70.134243902439025</v>
      </c>
      <c r="L804">
        <v>70.375829268292676</v>
      </c>
      <c r="M804">
        <v>70.629097560975609</v>
      </c>
      <c r="N804">
        <v>70.868560975609768</v>
      </c>
      <c r="O804">
        <v>71.086731707317085</v>
      </c>
      <c r="P804">
        <v>71.279780487804899</v>
      </c>
      <c r="Q804">
        <v>71.451414634146346</v>
      </c>
      <c r="R804">
        <v>71.611341463414632</v>
      </c>
      <c r="S804">
        <v>71.768682926829271</v>
      </c>
      <c r="T804">
        <v>71.926951219512205</v>
      </c>
      <c r="U804">
        <v>72.08751219512196</v>
      </c>
      <c r="V804">
        <v>72.250195121951222</v>
      </c>
      <c r="W804">
        <v>72.414756097560968</v>
      </c>
      <c r="X804">
        <v>72.579609756097582</v>
      </c>
      <c r="Y804">
        <v>72.74421951219513</v>
      </c>
      <c r="Z804">
        <v>72.910219512195141</v>
      </c>
      <c r="AA804">
        <v>73.076317073170728</v>
      </c>
      <c r="AB804">
        <v>73.242682926829275</v>
      </c>
      <c r="AC804">
        <v>73.409975609756103</v>
      </c>
      <c r="AD804">
        <v>73.577170731707312</v>
      </c>
      <c r="AE804">
        <v>73.745707317073169</v>
      </c>
      <c r="AF804">
        <v>73.916926829268291</v>
      </c>
      <c r="AG804">
        <v>74.090609756097564</v>
      </c>
      <c r="AH804">
        <v>74.267121951219522</v>
      </c>
      <c r="AI804">
        <v>74.443878048780491</v>
      </c>
      <c r="AJ804">
        <v>74.618853658536594</v>
      </c>
      <c r="AK804" t="s">
        <v>1768</v>
      </c>
    </row>
    <row r="805" spans="1:37" hidden="1">
      <c r="A805" t="s">
        <v>4333</v>
      </c>
      <c r="B805" t="s">
        <v>1559</v>
      </c>
      <c r="C805" t="s">
        <v>1688</v>
      </c>
      <c r="D805" t="s">
        <v>1689</v>
      </c>
      <c r="E805" t="str">
        <f t="shared" si="12"/>
        <v>MKD.SP.POP.TOTL</v>
      </c>
      <c r="F805">
        <v>1794830</v>
      </c>
      <c r="G805">
        <v>1806228</v>
      </c>
      <c r="H805">
        <v>1812327</v>
      </c>
      <c r="I805">
        <v>1815719</v>
      </c>
      <c r="J805">
        <v>1820117</v>
      </c>
      <c r="K805">
        <v>1828148</v>
      </c>
      <c r="L805">
        <v>1840767</v>
      </c>
      <c r="M805">
        <v>1857034</v>
      </c>
      <c r="N805">
        <v>1875387</v>
      </c>
      <c r="O805">
        <v>1893409</v>
      </c>
      <c r="P805">
        <v>1909353</v>
      </c>
      <c r="Q805">
        <v>1922774</v>
      </c>
      <c r="R805">
        <v>1934265</v>
      </c>
      <c r="S805">
        <v>1944343</v>
      </c>
      <c r="T805">
        <v>1953874</v>
      </c>
      <c r="U805">
        <v>1963484</v>
      </c>
      <c r="V805">
        <v>1973283</v>
      </c>
      <c r="W805">
        <v>1982994</v>
      </c>
      <c r="X805">
        <v>1992404</v>
      </c>
      <c r="Y805">
        <v>2001178</v>
      </c>
      <c r="Z805">
        <v>2009091</v>
      </c>
      <c r="AA805">
        <v>2016075</v>
      </c>
      <c r="AB805">
        <v>2022255</v>
      </c>
      <c r="AC805">
        <v>2027819</v>
      </c>
      <c r="AD805">
        <v>2033039</v>
      </c>
      <c r="AE805">
        <v>2038109</v>
      </c>
      <c r="AF805">
        <v>2043091</v>
      </c>
      <c r="AG805">
        <v>2047922</v>
      </c>
      <c r="AH805">
        <v>2052524</v>
      </c>
      <c r="AI805">
        <v>2056769</v>
      </c>
      <c r="AJ805">
        <v>2060563</v>
      </c>
      <c r="AK805">
        <v>2063893</v>
      </c>
    </row>
    <row r="806" spans="1:37" hidden="1">
      <c r="A806" t="s">
        <v>4082</v>
      </c>
      <c r="B806" t="s">
        <v>1560</v>
      </c>
      <c r="C806" t="s">
        <v>4889</v>
      </c>
      <c r="D806" t="s">
        <v>4890</v>
      </c>
      <c r="E806" t="str">
        <f t="shared" si="12"/>
        <v>MDG.NY.GDP.DEFL.ZS</v>
      </c>
      <c r="F806">
        <v>45.844664780627113</v>
      </c>
      <c r="G806">
        <v>58.069661264817427</v>
      </c>
      <c r="H806">
        <v>74.663526448667724</v>
      </c>
      <c r="I806">
        <v>90.6953719871114</v>
      </c>
      <c r="J806">
        <v>99.999646399395374</v>
      </c>
      <c r="K806">
        <v>110.41955076014315</v>
      </c>
      <c r="L806">
        <v>126.05455863354192</v>
      </c>
      <c r="M806">
        <v>155.08722870472747</v>
      </c>
      <c r="N806">
        <v>187.90786346518212</v>
      </c>
      <c r="O806">
        <v>210.413731939532</v>
      </c>
      <c r="P806">
        <v>234.52371368116081</v>
      </c>
      <c r="Q806">
        <v>264.74060699970408</v>
      </c>
      <c r="R806">
        <v>302.90302708329926</v>
      </c>
      <c r="S806">
        <v>339.49831431733128</v>
      </c>
      <c r="T806">
        <v>480.91004532961784</v>
      </c>
      <c r="U806">
        <v>697.91327709408563</v>
      </c>
      <c r="V806">
        <v>822.41426737808854</v>
      </c>
      <c r="W806">
        <v>882.39717704360703</v>
      </c>
      <c r="X806">
        <v>956.84223216304508</v>
      </c>
      <c r="Y806">
        <v>1049.7961935031815</v>
      </c>
      <c r="Z806">
        <v>1125.7297246046087</v>
      </c>
      <c r="AA806">
        <v>1207.5374281783606</v>
      </c>
      <c r="AB806">
        <v>1391.9992771687257</v>
      </c>
      <c r="AC806">
        <v>1430.4824321219385</v>
      </c>
      <c r="AD806">
        <v>1635.0959356227811</v>
      </c>
      <c r="AE806">
        <v>1934.3702823062256</v>
      </c>
      <c r="AF806">
        <v>2156.2827795694116</v>
      </c>
      <c r="AG806">
        <v>2363.6407032771099</v>
      </c>
      <c r="AH806">
        <v>2573.6011684068189</v>
      </c>
      <c r="AI806">
        <v>2790.2221019783665</v>
      </c>
      <c r="AJ806">
        <v>3015.448964705025</v>
      </c>
      <c r="AK806">
        <v>3300.1911191375411</v>
      </c>
    </row>
    <row r="807" spans="1:37" hidden="1">
      <c r="A807" t="s">
        <v>4082</v>
      </c>
      <c r="B807" t="s">
        <v>1560</v>
      </c>
      <c r="C807" t="s">
        <v>4891</v>
      </c>
      <c r="D807" t="s">
        <v>4892</v>
      </c>
      <c r="E807" t="str">
        <f t="shared" si="12"/>
        <v>MDG.NY.GDP.MKTP.KD</v>
      </c>
      <c r="F807">
        <v>3098663595.5533218</v>
      </c>
      <c r="G807">
        <v>2798130770.5155463</v>
      </c>
      <c r="H807">
        <v>2747479170.7900786</v>
      </c>
      <c r="I807">
        <v>2772264354.2353811</v>
      </c>
      <c r="J807">
        <v>2819522557.8813977</v>
      </c>
      <c r="K807">
        <v>2852112775.6236062</v>
      </c>
      <c r="L807">
        <v>2907988681.1156564</v>
      </c>
      <c r="M807">
        <v>2942247274.9881601</v>
      </c>
      <c r="N807">
        <v>3042384219.1899209</v>
      </c>
      <c r="O807">
        <v>3166479809.705493</v>
      </c>
      <c r="P807">
        <v>3265591559.324069</v>
      </c>
      <c r="Q807">
        <v>3059547936.2974439</v>
      </c>
      <c r="R807">
        <v>3095838834.6940689</v>
      </c>
      <c r="S807">
        <v>3160744947.5999532</v>
      </c>
      <c r="T807">
        <v>3158481593.5094442</v>
      </c>
      <c r="U807">
        <v>3212561531.5428381</v>
      </c>
      <c r="V807">
        <v>3281596748.9568653</v>
      </c>
      <c r="W807">
        <v>3402802282.5697098</v>
      </c>
      <c r="X807">
        <v>3536611916.7000499</v>
      </c>
      <c r="Y807">
        <v>3701386758.1498852</v>
      </c>
      <c r="Z807">
        <v>3877575177.2596846</v>
      </c>
      <c r="AA807">
        <v>4110920842.4368243</v>
      </c>
      <c r="AB807">
        <v>3589911444.4162436</v>
      </c>
      <c r="AC807">
        <v>3941180406.5164728</v>
      </c>
      <c r="AD807">
        <v>4148368403.2247205</v>
      </c>
      <c r="AE807">
        <v>4339312825.2375221</v>
      </c>
      <c r="AF807">
        <v>4557258851.965353</v>
      </c>
      <c r="AG807">
        <v>4841663812.6613894</v>
      </c>
      <c r="AH807">
        <v>5186794027.8804502</v>
      </c>
      <c r="AI807">
        <v>4949331454.5666485</v>
      </c>
      <c r="AJ807">
        <v>5026822442.5929165</v>
      </c>
      <c r="AK807">
        <v>5076555381.0574818</v>
      </c>
    </row>
    <row r="808" spans="1:37" hidden="1">
      <c r="A808" t="s">
        <v>4082</v>
      </c>
      <c r="B808" t="s">
        <v>1560</v>
      </c>
      <c r="C808" t="s">
        <v>4893</v>
      </c>
      <c r="D808" t="s">
        <v>4894</v>
      </c>
      <c r="E808" t="str">
        <f t="shared" si="12"/>
        <v>MDG.NY.GDP.MKTP.CD</v>
      </c>
      <c r="F808">
        <v>4042043932.4305773</v>
      </c>
      <c r="G808">
        <v>3594792625.0322008</v>
      </c>
      <c r="H808">
        <v>3526116842.4182816</v>
      </c>
      <c r="I808">
        <v>3511496135.4306784</v>
      </c>
      <c r="J808">
        <v>2939421709.5448546</v>
      </c>
      <c r="K808">
        <v>2857827399.3020458</v>
      </c>
      <c r="L808">
        <v>3258214584.5713916</v>
      </c>
      <c r="M808">
        <v>2565584503.0602026</v>
      </c>
      <c r="N808">
        <v>2442446702.5944166</v>
      </c>
      <c r="O808">
        <v>2497998766.9599538</v>
      </c>
      <c r="P808">
        <v>3081403411.6356111</v>
      </c>
      <c r="Q808">
        <v>2653082107.0017767</v>
      </c>
      <c r="R808">
        <v>3024385657.3879623</v>
      </c>
      <c r="S808">
        <v>3370770572.247098</v>
      </c>
      <c r="T808">
        <v>2977008504.1711807</v>
      </c>
      <c r="U808">
        <v>3159853282.9326162</v>
      </c>
      <c r="V808">
        <v>3994890762.5828023</v>
      </c>
      <c r="W808">
        <v>3545686958.2075648</v>
      </c>
      <c r="X808">
        <v>3738620505.5306854</v>
      </c>
      <c r="Y808">
        <v>3717416630.3933811</v>
      </c>
      <c r="Z808">
        <v>3877575177.2596846</v>
      </c>
      <c r="AA808">
        <v>4529469041.236022</v>
      </c>
      <c r="AB808">
        <v>4397127092.2403221</v>
      </c>
      <c r="AC808">
        <v>5473940630.4093504</v>
      </c>
      <c r="AD808">
        <v>4363835956.1872416</v>
      </c>
      <c r="AE808">
        <v>5038577100.2514076</v>
      </c>
      <c r="AF808">
        <v>5515222624.3942032</v>
      </c>
      <c r="AG808">
        <v>7342683288.4001284</v>
      </c>
      <c r="AH808">
        <v>9394736595.6450481</v>
      </c>
      <c r="AI808">
        <v>8487968571.8813419</v>
      </c>
      <c r="AJ808">
        <v>8720543553.6735344</v>
      </c>
      <c r="AK808">
        <v>9946995389.8452587</v>
      </c>
    </row>
    <row r="809" spans="1:37">
      <c r="A809" t="s">
        <v>4082</v>
      </c>
      <c r="B809" t="s">
        <v>1560</v>
      </c>
      <c r="C809" t="s">
        <v>4895</v>
      </c>
      <c r="D809" t="s">
        <v>4896</v>
      </c>
      <c r="E809" t="str">
        <f t="shared" si="12"/>
        <v>MDG.SL.TLF.TERT.ZS</v>
      </c>
      <c r="F809" t="s">
        <v>1768</v>
      </c>
      <c r="G809" t="s">
        <v>1768</v>
      </c>
      <c r="H809" t="s">
        <v>1768</v>
      </c>
      <c r="I809" t="s">
        <v>1768</v>
      </c>
      <c r="J809" t="s">
        <v>1768</v>
      </c>
      <c r="K809" t="s">
        <v>1768</v>
      </c>
      <c r="L809" t="s">
        <v>1768</v>
      </c>
      <c r="M809" t="s">
        <v>1768</v>
      </c>
      <c r="N809" t="s">
        <v>1768</v>
      </c>
      <c r="O809" t="s">
        <v>1768</v>
      </c>
      <c r="P809" t="s">
        <v>1768</v>
      </c>
      <c r="Q809" t="s">
        <v>1768</v>
      </c>
      <c r="R809" t="s">
        <v>1768</v>
      </c>
      <c r="S809" t="s">
        <v>1768</v>
      </c>
      <c r="T809" t="s">
        <v>1768</v>
      </c>
      <c r="U809" t="s">
        <v>1768</v>
      </c>
      <c r="V809" t="s">
        <v>1768</v>
      </c>
      <c r="W809" t="s">
        <v>1768</v>
      </c>
      <c r="X809" t="s">
        <v>1768</v>
      </c>
      <c r="Y809" t="s">
        <v>1768</v>
      </c>
      <c r="Z809" t="s">
        <v>1768</v>
      </c>
      <c r="AA809" t="s">
        <v>1768</v>
      </c>
      <c r="AB809" t="s">
        <v>1768</v>
      </c>
      <c r="AC809">
        <v>3.7999999523162842</v>
      </c>
      <c r="AD809" t="s">
        <v>1768</v>
      </c>
      <c r="AE809">
        <v>3.4000000953674316</v>
      </c>
      <c r="AF809" t="s">
        <v>1768</v>
      </c>
      <c r="AG809" t="s">
        <v>1768</v>
      </c>
      <c r="AH809" t="s">
        <v>1768</v>
      </c>
      <c r="AI809" t="s">
        <v>1768</v>
      </c>
      <c r="AJ809" t="s">
        <v>1768</v>
      </c>
      <c r="AK809" t="s">
        <v>1768</v>
      </c>
    </row>
    <row r="810" spans="1:37" hidden="1">
      <c r="A810" t="s">
        <v>4082</v>
      </c>
      <c r="B810" t="s">
        <v>1560</v>
      </c>
      <c r="C810" t="s">
        <v>4897</v>
      </c>
      <c r="D810" t="s">
        <v>4898</v>
      </c>
      <c r="E810" t="str">
        <f t="shared" si="12"/>
        <v>MDG.SP.DYN.LE00.IN</v>
      </c>
      <c r="F810">
        <v>48.208121951219518</v>
      </c>
      <c r="G810">
        <v>48.588390243902445</v>
      </c>
      <c r="H810">
        <v>48.877170731707324</v>
      </c>
      <c r="I810">
        <v>49.072975609756107</v>
      </c>
      <c r="J810">
        <v>49.192780487804882</v>
      </c>
      <c r="K810">
        <v>49.273536585365861</v>
      </c>
      <c r="L810">
        <v>49.367707317073176</v>
      </c>
      <c r="M810">
        <v>49.528219512195122</v>
      </c>
      <c r="N810">
        <v>49.798585365853668</v>
      </c>
      <c r="O810">
        <v>50.199804878048788</v>
      </c>
      <c r="P810">
        <v>50.742390243902449</v>
      </c>
      <c r="Q810">
        <v>51.420414634146347</v>
      </c>
      <c r="R810">
        <v>52.19739024390244</v>
      </c>
      <c r="S810">
        <v>53.039926829268303</v>
      </c>
      <c r="T810">
        <v>53.931024390243913</v>
      </c>
      <c r="U810">
        <v>54.854731707317079</v>
      </c>
      <c r="V810">
        <v>55.803073170731707</v>
      </c>
      <c r="W810">
        <v>56.770048780487812</v>
      </c>
      <c r="X810">
        <v>57.746121951219514</v>
      </c>
      <c r="Y810">
        <v>58.716292682926841</v>
      </c>
      <c r="Z810">
        <v>59.674560975609765</v>
      </c>
      <c r="AA810">
        <v>60.620926829268292</v>
      </c>
      <c r="AB810">
        <v>61.551365853658552</v>
      </c>
      <c r="AC810">
        <v>62.457317073170735</v>
      </c>
      <c r="AD810">
        <v>63.320780487804889</v>
      </c>
      <c r="AE810">
        <v>64.112170731707337</v>
      </c>
      <c r="AF810">
        <v>64.801439024390248</v>
      </c>
      <c r="AG810">
        <v>65.375560975609758</v>
      </c>
      <c r="AH810">
        <v>65.835536585365858</v>
      </c>
      <c r="AI810">
        <v>66.191365853658539</v>
      </c>
      <c r="AJ810">
        <v>66.467073170731709</v>
      </c>
      <c r="AK810" t="s">
        <v>1768</v>
      </c>
    </row>
    <row r="811" spans="1:37" hidden="1">
      <c r="A811" t="s">
        <v>4082</v>
      </c>
      <c r="B811" t="s">
        <v>1560</v>
      </c>
      <c r="C811" t="s">
        <v>1688</v>
      </c>
      <c r="D811" t="s">
        <v>1689</v>
      </c>
      <c r="E811" t="str">
        <f t="shared" si="12"/>
        <v>MDG.SP.POP.TOTL</v>
      </c>
      <c r="F811">
        <v>8608964</v>
      </c>
      <c r="G811">
        <v>8833875</v>
      </c>
      <c r="H811">
        <v>9059559</v>
      </c>
      <c r="I811">
        <v>9289882</v>
      </c>
      <c r="J811">
        <v>9530197</v>
      </c>
      <c r="K811">
        <v>9784559</v>
      </c>
      <c r="L811">
        <v>10054543</v>
      </c>
      <c r="M811">
        <v>10339739</v>
      </c>
      <c r="N811">
        <v>10639804</v>
      </c>
      <c r="O811">
        <v>10953663</v>
      </c>
      <c r="P811">
        <v>11280625</v>
      </c>
      <c r="Q811">
        <v>11620718</v>
      </c>
      <c r="R811">
        <v>11974724</v>
      </c>
      <c r="S811">
        <v>12343496</v>
      </c>
      <c r="T811">
        <v>12728117</v>
      </c>
      <c r="U811">
        <v>13129227</v>
      </c>
      <c r="V811">
        <v>13547271</v>
      </c>
      <c r="W811">
        <v>13981666</v>
      </c>
      <c r="X811">
        <v>14430739</v>
      </c>
      <c r="Y811">
        <v>14892172</v>
      </c>
      <c r="Z811">
        <v>15364272</v>
      </c>
      <c r="AA811">
        <v>15846412</v>
      </c>
      <c r="AB811">
        <v>16338968</v>
      </c>
      <c r="AC811">
        <v>16842482</v>
      </c>
      <c r="AD811">
        <v>17357913</v>
      </c>
      <c r="AE811">
        <v>17885967</v>
      </c>
      <c r="AF811">
        <v>18426870</v>
      </c>
      <c r="AG811">
        <v>18980391</v>
      </c>
      <c r="AH811">
        <v>19546282</v>
      </c>
      <c r="AI811">
        <v>20124150</v>
      </c>
      <c r="AJ811">
        <v>20713819</v>
      </c>
      <c r="AK811">
        <v>21315135</v>
      </c>
    </row>
    <row r="812" spans="1:37" hidden="1">
      <c r="A812" t="s">
        <v>4084</v>
      </c>
      <c r="B812" t="s">
        <v>1561</v>
      </c>
      <c r="C812" t="s">
        <v>4889</v>
      </c>
      <c r="D812" t="s">
        <v>4890</v>
      </c>
      <c r="E812" t="str">
        <f t="shared" si="12"/>
        <v>MWI.NY.GDP.DEFL.ZS</v>
      </c>
      <c r="F812">
        <v>0.45538650007598974</v>
      </c>
      <c r="G812">
        <v>0.53009598809830538</v>
      </c>
      <c r="H812">
        <v>0.5813205498999745</v>
      </c>
      <c r="I812">
        <v>0.64660152150432471</v>
      </c>
      <c r="J812">
        <v>0.72918582710472846</v>
      </c>
      <c r="K812">
        <v>0.79430818834120387</v>
      </c>
      <c r="L812">
        <v>0.90161354183827835</v>
      </c>
      <c r="M812">
        <v>1.0523982172969872</v>
      </c>
      <c r="N812">
        <v>1.3796078123255033</v>
      </c>
      <c r="O812">
        <v>1.6901504129345231</v>
      </c>
      <c r="P812">
        <v>1.8703345337728612</v>
      </c>
      <c r="Q812">
        <v>2.0703176313703158</v>
      </c>
      <c r="R812">
        <v>2.3451817213796575</v>
      </c>
      <c r="S812">
        <v>3.0059288438395901</v>
      </c>
      <c r="T812">
        <v>3.7926368810354627</v>
      </c>
      <c r="U812">
        <v>6.7212953115946243</v>
      </c>
      <c r="V812">
        <v>10.239598242210132</v>
      </c>
      <c r="W812">
        <v>12.373002174214839</v>
      </c>
      <c r="X812">
        <v>14.791736633891754</v>
      </c>
      <c r="Y812">
        <v>20.662692018694255</v>
      </c>
      <c r="Z812">
        <v>26.971828374706931</v>
      </c>
      <c r="AA812">
        <v>33.882676279240876</v>
      </c>
      <c r="AB812">
        <v>54.945725234952569</v>
      </c>
      <c r="AC812">
        <v>60.199487119777913</v>
      </c>
      <c r="AD812">
        <v>69.048559698966272</v>
      </c>
      <c r="AE812">
        <v>76.804036946145658</v>
      </c>
      <c r="AF812">
        <v>92.668926346591689</v>
      </c>
      <c r="AG812">
        <v>100</v>
      </c>
      <c r="AH812">
        <v>109.16370544216716</v>
      </c>
      <c r="AI812">
        <v>116.72750310023088</v>
      </c>
      <c r="AJ812">
        <v>124.90042058388373</v>
      </c>
      <c r="AK812">
        <v>139.53220804948927</v>
      </c>
    </row>
    <row r="813" spans="1:37" hidden="1">
      <c r="A813" t="s">
        <v>4084</v>
      </c>
      <c r="B813" t="s">
        <v>1561</v>
      </c>
      <c r="C813" t="s">
        <v>4891</v>
      </c>
      <c r="D813" t="s">
        <v>4892</v>
      </c>
      <c r="E813" t="str">
        <f t="shared" si="12"/>
        <v>MWI.NY.GDP.MKTP.KD</v>
      </c>
      <c r="F813">
        <v>999776611.35937822</v>
      </c>
      <c r="G813">
        <v>946887236.73937953</v>
      </c>
      <c r="H813">
        <v>970592121.13519883</v>
      </c>
      <c r="I813">
        <v>1006685618.4268906</v>
      </c>
      <c r="J813">
        <v>1060647028.6885395</v>
      </c>
      <c r="K813">
        <v>1109129016.5743935</v>
      </c>
      <c r="L813">
        <v>1106746579.257715</v>
      </c>
      <c r="M813">
        <v>1124733858.6969268</v>
      </c>
      <c r="N813">
        <v>1160469929.2402618</v>
      </c>
      <c r="O813">
        <v>1176074649.0610847</v>
      </c>
      <c r="P813">
        <v>1243020281.5477757</v>
      </c>
      <c r="Q813">
        <v>1351538833.7019532</v>
      </c>
      <c r="R813">
        <v>1252430786.646945</v>
      </c>
      <c r="S813">
        <v>1373814378.0094757</v>
      </c>
      <c r="T813">
        <v>1233133288.9852705</v>
      </c>
      <c r="U813">
        <v>1439421907.4837549</v>
      </c>
      <c r="V813">
        <v>1544739823.8793352</v>
      </c>
      <c r="W813">
        <v>1603322832.3207223</v>
      </c>
      <c r="X813">
        <v>1665776322.9880292</v>
      </c>
      <c r="Y813">
        <v>1716453871.1772206</v>
      </c>
      <c r="Z813">
        <v>1743506520.28913</v>
      </c>
      <c r="AA813">
        <v>1656767701.3089113</v>
      </c>
      <c r="AB813">
        <v>1684932752.2311625</v>
      </c>
      <c r="AC813">
        <v>1777604053.603879</v>
      </c>
      <c r="AD813">
        <v>1875372276.5520864</v>
      </c>
      <c r="AE813">
        <v>1924131955.742444</v>
      </c>
      <c r="AF813">
        <v>2072290116.33461</v>
      </c>
      <c r="AG813">
        <v>2192482943.0820255</v>
      </c>
      <c r="AH813">
        <v>2375260855.5527673</v>
      </c>
      <c r="AI813">
        <v>2589842235.5293908</v>
      </c>
      <c r="AJ813">
        <v>2758392725.1761184</v>
      </c>
      <c r="AK813">
        <v>2882733193.5996289</v>
      </c>
    </row>
    <row r="814" spans="1:37" hidden="1">
      <c r="A814" t="s">
        <v>4084</v>
      </c>
      <c r="B814" t="s">
        <v>1561</v>
      </c>
      <c r="C814" t="s">
        <v>4893</v>
      </c>
      <c r="D814" t="s">
        <v>4894</v>
      </c>
      <c r="E814" t="str">
        <f t="shared" si="12"/>
        <v>MWI.NY.GDP.MKTP.CD</v>
      </c>
      <c r="F814">
        <v>1237655510.873383</v>
      </c>
      <c r="G814">
        <v>1237685696.1516552</v>
      </c>
      <c r="H814">
        <v>1180092986.2913451</v>
      </c>
      <c r="I814">
        <v>1223228536.5109224</v>
      </c>
      <c r="J814">
        <v>1208026081.8774695</v>
      </c>
      <c r="K814">
        <v>1131347780.6563323</v>
      </c>
      <c r="L814">
        <v>1183673867.3647399</v>
      </c>
      <c r="M814">
        <v>1183072718.7373114</v>
      </c>
      <c r="N814">
        <v>1379924236.0445368</v>
      </c>
      <c r="O814">
        <v>1590204039.2336338</v>
      </c>
      <c r="P814">
        <v>1880785391.1894295</v>
      </c>
      <c r="Q814">
        <v>2203538071.0310946</v>
      </c>
      <c r="R814">
        <v>1799527046.0893874</v>
      </c>
      <c r="S814">
        <v>2070646319.8352637</v>
      </c>
      <c r="T814">
        <v>1181801219.651598</v>
      </c>
      <c r="U814">
        <v>1397457933.8070316</v>
      </c>
      <c r="V814">
        <v>2281034088.6886005</v>
      </c>
      <c r="W814">
        <v>2663348222.1095352</v>
      </c>
      <c r="X814">
        <v>1750585419.5031755</v>
      </c>
      <c r="Y814">
        <v>1775921700.0144038</v>
      </c>
      <c r="Z814">
        <v>1743506520.28913</v>
      </c>
      <c r="AA814">
        <v>1716502772.1174948</v>
      </c>
      <c r="AB814">
        <v>2665159241.8459163</v>
      </c>
      <c r="AC814">
        <v>2424655975.577795</v>
      </c>
      <c r="AD814">
        <v>2625187646.9312797</v>
      </c>
      <c r="AE814">
        <v>2755429810.9138999</v>
      </c>
      <c r="AF814">
        <v>3116942711.1570349</v>
      </c>
      <c r="AG814">
        <v>3458333499.3020091</v>
      </c>
      <c r="AH814">
        <v>4073514638.9764533</v>
      </c>
      <c r="AI814">
        <v>4727588360.5236225</v>
      </c>
      <c r="AJ814">
        <v>5054150505.8685837</v>
      </c>
      <c r="AK814">
        <v>5700383782.9727964</v>
      </c>
    </row>
    <row r="815" spans="1:37">
      <c r="A815" t="s">
        <v>4084</v>
      </c>
      <c r="B815" t="s">
        <v>1561</v>
      </c>
      <c r="C815" t="s">
        <v>4895</v>
      </c>
      <c r="D815" t="s">
        <v>4896</v>
      </c>
      <c r="E815" t="str">
        <f t="shared" si="12"/>
        <v>MWI.SL.TLF.TERT.ZS</v>
      </c>
      <c r="F815" t="s">
        <v>1768</v>
      </c>
      <c r="G815" t="s">
        <v>1768</v>
      </c>
      <c r="H815" t="s">
        <v>1768</v>
      </c>
      <c r="I815" t="s">
        <v>1768</v>
      </c>
      <c r="J815" t="s">
        <v>1768</v>
      </c>
      <c r="K815" t="s">
        <v>1768</v>
      </c>
      <c r="L815" t="s">
        <v>1768</v>
      </c>
      <c r="M815" t="s">
        <v>1768</v>
      </c>
      <c r="N815" t="s">
        <v>1768</v>
      </c>
      <c r="O815" t="s">
        <v>1768</v>
      </c>
      <c r="P815" t="s">
        <v>1768</v>
      </c>
      <c r="Q815" t="s">
        <v>1768</v>
      </c>
      <c r="R815" t="s">
        <v>1768</v>
      </c>
      <c r="S815" t="s">
        <v>1768</v>
      </c>
      <c r="T815" t="s">
        <v>1768</v>
      </c>
      <c r="U815" t="s">
        <v>1768</v>
      </c>
      <c r="V815" t="s">
        <v>1768</v>
      </c>
      <c r="W815" t="s">
        <v>1768</v>
      </c>
      <c r="X815" t="s">
        <v>1768</v>
      </c>
      <c r="Y815" t="s">
        <v>1768</v>
      </c>
      <c r="Z815" t="s">
        <v>1768</v>
      </c>
      <c r="AA815" t="s">
        <v>1768</v>
      </c>
      <c r="AB815" t="s">
        <v>1768</v>
      </c>
      <c r="AC815" t="s">
        <v>1768</v>
      </c>
      <c r="AD815" t="s">
        <v>1768</v>
      </c>
      <c r="AE815" t="s">
        <v>1768</v>
      </c>
      <c r="AF815" t="s">
        <v>1768</v>
      </c>
      <c r="AG815" t="s">
        <v>1768</v>
      </c>
      <c r="AH815" t="s">
        <v>1768</v>
      </c>
      <c r="AI815" t="s">
        <v>1768</v>
      </c>
      <c r="AJ815" t="s">
        <v>1768</v>
      </c>
      <c r="AK815" t="s">
        <v>1768</v>
      </c>
    </row>
    <row r="816" spans="1:37" hidden="1">
      <c r="A816" t="s">
        <v>4084</v>
      </c>
      <c r="B816" t="s">
        <v>1561</v>
      </c>
      <c r="C816" t="s">
        <v>4897</v>
      </c>
      <c r="D816" t="s">
        <v>4898</v>
      </c>
      <c r="E816" t="str">
        <f t="shared" si="12"/>
        <v>MWI.SP.DYN.LE00.IN</v>
      </c>
      <c r="F816">
        <v>44.336195121951235</v>
      </c>
      <c r="G816">
        <v>44.71139024390245</v>
      </c>
      <c r="H816">
        <v>45.077560975609757</v>
      </c>
      <c r="I816">
        <v>45.424731707317079</v>
      </c>
      <c r="J816">
        <v>45.746439024390249</v>
      </c>
      <c r="K816">
        <v>46.041195121951226</v>
      </c>
      <c r="L816">
        <v>46.311024390243908</v>
      </c>
      <c r="M816">
        <v>46.556439024390244</v>
      </c>
      <c r="N816">
        <v>46.776000000000003</v>
      </c>
      <c r="O816">
        <v>46.961243902439037</v>
      </c>
      <c r="P816">
        <v>47.094268292682933</v>
      </c>
      <c r="Q816">
        <v>47.150146341463426</v>
      </c>
      <c r="R816">
        <v>47.122414634146352</v>
      </c>
      <c r="S816">
        <v>47.01758536585367</v>
      </c>
      <c r="T816">
        <v>46.852170731707325</v>
      </c>
      <c r="U816">
        <v>46.642682926829274</v>
      </c>
      <c r="V816">
        <v>46.412146341463419</v>
      </c>
      <c r="W816">
        <v>46.196463414634152</v>
      </c>
      <c r="X816">
        <v>46.035024390243912</v>
      </c>
      <c r="Y816">
        <v>45.963682926829271</v>
      </c>
      <c r="Z816">
        <v>46.029731707317076</v>
      </c>
      <c r="AA816">
        <v>46.276487804878059</v>
      </c>
      <c r="AB816">
        <v>46.707317073170735</v>
      </c>
      <c r="AC816">
        <v>47.308634146341461</v>
      </c>
      <c r="AD816">
        <v>48.062902439024398</v>
      </c>
      <c r="AE816">
        <v>48.938048780487811</v>
      </c>
      <c r="AF816">
        <v>49.889146341463423</v>
      </c>
      <c r="AG816">
        <v>50.862317073170736</v>
      </c>
      <c r="AH816">
        <v>51.804731707317082</v>
      </c>
      <c r="AI816">
        <v>52.680951219512195</v>
      </c>
      <c r="AJ816">
        <v>53.462634146341465</v>
      </c>
      <c r="AK816" t="s">
        <v>1768</v>
      </c>
    </row>
    <row r="817" spans="1:37" hidden="1">
      <c r="A817" t="s">
        <v>4084</v>
      </c>
      <c r="B817" t="s">
        <v>1561</v>
      </c>
      <c r="C817" t="s">
        <v>1688</v>
      </c>
      <c r="D817" t="s">
        <v>1689</v>
      </c>
      <c r="E817" t="str">
        <f t="shared" si="12"/>
        <v>MWI.SP.POP.TOTL</v>
      </c>
      <c r="F817">
        <v>6239898</v>
      </c>
      <c r="G817">
        <v>6409111</v>
      </c>
      <c r="H817">
        <v>6567327</v>
      </c>
      <c r="I817">
        <v>6741249</v>
      </c>
      <c r="J817">
        <v>6967388</v>
      </c>
      <c r="K817">
        <v>7268257</v>
      </c>
      <c r="L817">
        <v>7661008</v>
      </c>
      <c r="M817">
        <v>8128340</v>
      </c>
      <c r="N817">
        <v>8616602</v>
      </c>
      <c r="O817">
        <v>9051225</v>
      </c>
      <c r="P817">
        <v>9380892</v>
      </c>
      <c r="Q817">
        <v>9583696</v>
      </c>
      <c r="R817">
        <v>9681728</v>
      </c>
      <c r="S817">
        <v>9721620</v>
      </c>
      <c r="T817">
        <v>9772164</v>
      </c>
      <c r="U817">
        <v>9883350</v>
      </c>
      <c r="V817">
        <v>10070605</v>
      </c>
      <c r="W817">
        <v>10319125</v>
      </c>
      <c r="X817">
        <v>10612353</v>
      </c>
      <c r="Y817">
        <v>10922265</v>
      </c>
      <c r="Z817">
        <v>11228756</v>
      </c>
      <c r="AA817">
        <v>11529337</v>
      </c>
      <c r="AB817">
        <v>11833102</v>
      </c>
      <c r="AC817">
        <v>12144945</v>
      </c>
      <c r="AD817">
        <v>12472794</v>
      </c>
      <c r="AE817">
        <v>12822587</v>
      </c>
      <c r="AF817">
        <v>13195329</v>
      </c>
      <c r="AG817">
        <v>13589404</v>
      </c>
      <c r="AH817">
        <v>14005113</v>
      </c>
      <c r="AI817">
        <v>14442290</v>
      </c>
      <c r="AJ817">
        <v>14900841</v>
      </c>
      <c r="AK817">
        <v>15380888</v>
      </c>
    </row>
    <row r="818" spans="1:37" hidden="1">
      <c r="A818" t="s">
        <v>4008</v>
      </c>
      <c r="B818" t="s">
        <v>1562</v>
      </c>
      <c r="C818" t="s">
        <v>4889</v>
      </c>
      <c r="D818" t="s">
        <v>4890</v>
      </c>
      <c r="E818" t="str">
        <f t="shared" si="12"/>
        <v>MYS.NY.GDP.DEFL.ZS</v>
      </c>
      <c r="F818">
        <v>54.081653579719813</v>
      </c>
      <c r="G818">
        <v>54.655007420207426</v>
      </c>
      <c r="H818">
        <v>56.036928405952281</v>
      </c>
      <c r="I818">
        <v>58.945082970470864</v>
      </c>
      <c r="J818">
        <v>62.214275882712265</v>
      </c>
      <c r="K818">
        <v>61.275288069933524</v>
      </c>
      <c r="L818">
        <v>55.982435156848965</v>
      </c>
      <c r="M818">
        <v>59.078678230420046</v>
      </c>
      <c r="N818">
        <v>61.217342415787279</v>
      </c>
      <c r="O818">
        <v>63.949333080592965</v>
      </c>
      <c r="P818">
        <v>66.383723557120987</v>
      </c>
      <c r="Q818">
        <v>68.762872861486713</v>
      </c>
      <c r="R818">
        <v>70.42349399075411</v>
      </c>
      <c r="S818">
        <v>73.230836536284045</v>
      </c>
      <c r="T818">
        <v>76.114231285184303</v>
      </c>
      <c r="U818">
        <v>78.879827846555969</v>
      </c>
      <c r="V818">
        <v>81.783219037770138</v>
      </c>
      <c r="W818">
        <v>84.630864568324142</v>
      </c>
      <c r="X818">
        <v>91.823400154698845</v>
      </c>
      <c r="Y818">
        <v>91.865143699505722</v>
      </c>
      <c r="Z818">
        <v>100</v>
      </c>
      <c r="AA818">
        <v>98.418126092126641</v>
      </c>
      <c r="AB818">
        <v>101.49751429577893</v>
      </c>
      <c r="AC818">
        <v>104.84584916903263</v>
      </c>
      <c r="AD818">
        <v>111.14633254241421</v>
      </c>
      <c r="AE818">
        <v>116.29271007234279</v>
      </c>
      <c r="AF818">
        <v>120.80117596093589</v>
      </c>
      <c r="AG818">
        <v>126.801700830073</v>
      </c>
      <c r="AH818">
        <v>139.90839307423207</v>
      </c>
      <c r="AI818">
        <v>130.25603306156881</v>
      </c>
      <c r="AJ818">
        <v>136.8885165486646</v>
      </c>
      <c r="AK818">
        <v>144.94963855002271</v>
      </c>
    </row>
    <row r="819" spans="1:37" hidden="1">
      <c r="A819" t="s">
        <v>4008</v>
      </c>
      <c r="B819" t="s">
        <v>1562</v>
      </c>
      <c r="C819" t="s">
        <v>4891</v>
      </c>
      <c r="D819" t="s">
        <v>4892</v>
      </c>
      <c r="E819" t="str">
        <f t="shared" si="12"/>
        <v>MYS.NY.GDP.MKTP.KD</v>
      </c>
      <c r="F819">
        <v>26414956133.720531</v>
      </c>
      <c r="G819">
        <v>28248669795.117901</v>
      </c>
      <c r="H819">
        <v>29926902602.109478</v>
      </c>
      <c r="I819">
        <v>31797409275.663422</v>
      </c>
      <c r="J819">
        <v>34265500440.817371</v>
      </c>
      <c r="K819">
        <v>33880956356.707634</v>
      </c>
      <c r="L819">
        <v>34271437387.239742</v>
      </c>
      <c r="M819">
        <v>36118203573.132378</v>
      </c>
      <c r="N819">
        <v>39707531040.806061</v>
      </c>
      <c r="O819">
        <v>43304430213.352119</v>
      </c>
      <c r="P819">
        <v>47206007491.919228</v>
      </c>
      <c r="Q819">
        <v>51712040356.194221</v>
      </c>
      <c r="R819">
        <v>56306715078.180801</v>
      </c>
      <c r="S819">
        <v>61878234603.031334</v>
      </c>
      <c r="T819">
        <v>67578484057.749489</v>
      </c>
      <c r="U819">
        <v>74220828751.237396</v>
      </c>
      <c r="V819">
        <v>81644916394.870285</v>
      </c>
      <c r="W819">
        <v>87623563753.928436</v>
      </c>
      <c r="X819">
        <v>81174981724.876343</v>
      </c>
      <c r="Y819">
        <v>86157185424.748428</v>
      </c>
      <c r="Z819">
        <v>93789736842.10527</v>
      </c>
      <c r="AA819">
        <v>94275263157.894745</v>
      </c>
      <c r="AB819">
        <v>99357631578.947372</v>
      </c>
      <c r="AC819">
        <v>105108947368.42107</v>
      </c>
      <c r="AD819">
        <v>112238947368.42107</v>
      </c>
      <c r="AE819">
        <v>118223684210.52632</v>
      </c>
      <c r="AF819">
        <v>125138421052.63158</v>
      </c>
      <c r="AG819">
        <v>133247631578.94737</v>
      </c>
      <c r="AH819">
        <v>139653485880.97736</v>
      </c>
      <c r="AI819">
        <v>137368729997.69394</v>
      </c>
      <c r="AJ819">
        <v>147250929612.0455</v>
      </c>
      <c r="AK819">
        <v>154815013649.81052</v>
      </c>
    </row>
    <row r="820" spans="1:37" hidden="1">
      <c r="A820" t="s">
        <v>4008</v>
      </c>
      <c r="B820" t="s">
        <v>1562</v>
      </c>
      <c r="C820" t="s">
        <v>4893</v>
      </c>
      <c r="D820" t="s">
        <v>4894</v>
      </c>
      <c r="E820" t="str">
        <f t="shared" si="12"/>
        <v>MYS.NY.GDP.MKTP.CD</v>
      </c>
      <c r="F820">
        <v>24937045114.15493</v>
      </c>
      <c r="G820">
        <v>25463038428.677475</v>
      </c>
      <c r="H820">
        <v>27287163523.110268</v>
      </c>
      <c r="I820">
        <v>30682563370.116474</v>
      </c>
      <c r="J820">
        <v>34565849168.838432</v>
      </c>
      <c r="K820">
        <v>31772244236.56237</v>
      </c>
      <c r="L820">
        <v>28243103019.741207</v>
      </c>
      <c r="M820">
        <v>32181695658.795361</v>
      </c>
      <c r="N820">
        <v>35271881995.824692</v>
      </c>
      <c r="O820">
        <v>38848565930.165077</v>
      </c>
      <c r="P820">
        <v>44024178269.51886</v>
      </c>
      <c r="Q820">
        <v>49133852000.250137</v>
      </c>
      <c r="R820">
        <v>59151288902.954643</v>
      </c>
      <c r="S820">
        <v>66894450252.189995</v>
      </c>
      <c r="T820">
        <v>74480816088.36734</v>
      </c>
      <c r="U820">
        <v>88832452511.743805</v>
      </c>
      <c r="V820">
        <v>100851784847.52417</v>
      </c>
      <c r="W820">
        <v>100168847815.18956</v>
      </c>
      <c r="X820">
        <v>72175310308.035172</v>
      </c>
      <c r="Y820">
        <v>79148423191.076645</v>
      </c>
      <c r="Z820">
        <v>93789736842.10527</v>
      </c>
      <c r="AA820">
        <v>92783947368.421051</v>
      </c>
      <c r="AB820">
        <v>100845526315.78947</v>
      </c>
      <c r="AC820">
        <v>110202368421.05264</v>
      </c>
      <c r="AD820">
        <v>124749473684.21053</v>
      </c>
      <c r="AE820">
        <v>137952929780.61621</v>
      </c>
      <c r="AF820">
        <v>156601423249.38025</v>
      </c>
      <c r="AG820">
        <v>186777261970.73645</v>
      </c>
      <c r="AH820">
        <v>222744224712.37924</v>
      </c>
      <c r="AI820">
        <v>192911631102.08331</v>
      </c>
      <c r="AJ820">
        <v>237796914597.17938</v>
      </c>
      <c r="AK820">
        <v>278671114816.93951</v>
      </c>
    </row>
    <row r="821" spans="1:37">
      <c r="A821" t="s">
        <v>4008</v>
      </c>
      <c r="B821" t="s">
        <v>1562</v>
      </c>
      <c r="C821" t="s">
        <v>4895</v>
      </c>
      <c r="D821" t="s">
        <v>4896</v>
      </c>
      <c r="E821" t="str">
        <f t="shared" si="12"/>
        <v>MYS.SL.TLF.TERT.ZS</v>
      </c>
      <c r="F821" t="s">
        <v>1768</v>
      </c>
      <c r="G821" t="s">
        <v>1768</v>
      </c>
      <c r="H821" t="s">
        <v>1768</v>
      </c>
      <c r="I821" t="s">
        <v>1768</v>
      </c>
      <c r="J821" t="s">
        <v>1768</v>
      </c>
      <c r="K821" t="s">
        <v>1768</v>
      </c>
      <c r="L821" t="s">
        <v>1768</v>
      </c>
      <c r="M821" t="s">
        <v>1768</v>
      </c>
      <c r="N821" t="s">
        <v>1768</v>
      </c>
      <c r="O821" t="s">
        <v>1768</v>
      </c>
      <c r="P821" t="s">
        <v>1768</v>
      </c>
      <c r="Q821" t="s">
        <v>1768</v>
      </c>
      <c r="R821" t="s">
        <v>1768</v>
      </c>
      <c r="S821" t="s">
        <v>1768</v>
      </c>
      <c r="T821" t="s">
        <v>1768</v>
      </c>
      <c r="U821" t="s">
        <v>1768</v>
      </c>
      <c r="V821" t="s">
        <v>1768</v>
      </c>
      <c r="W821" t="s">
        <v>1768</v>
      </c>
      <c r="X821" t="s">
        <v>1768</v>
      </c>
      <c r="Y821" t="s">
        <v>1768</v>
      </c>
      <c r="Z821" t="s">
        <v>1768</v>
      </c>
      <c r="AA821" t="s">
        <v>1768</v>
      </c>
      <c r="AB821" t="s">
        <v>1768</v>
      </c>
      <c r="AC821" t="s">
        <v>1768</v>
      </c>
      <c r="AD821" t="s">
        <v>1768</v>
      </c>
      <c r="AE821" t="s">
        <v>1768</v>
      </c>
      <c r="AF821" t="s">
        <v>1768</v>
      </c>
      <c r="AG821">
        <v>20.299999237060547</v>
      </c>
      <c r="AH821">
        <v>21.200000762939453</v>
      </c>
      <c r="AI821" t="s">
        <v>1768</v>
      </c>
      <c r="AJ821" t="s">
        <v>1768</v>
      </c>
      <c r="AK821" t="s">
        <v>1768</v>
      </c>
    </row>
    <row r="822" spans="1:37" hidden="1">
      <c r="A822" t="s">
        <v>4008</v>
      </c>
      <c r="B822" t="s">
        <v>1562</v>
      </c>
      <c r="C822" t="s">
        <v>4897</v>
      </c>
      <c r="D822" t="s">
        <v>4898</v>
      </c>
      <c r="E822" t="str">
        <f t="shared" si="12"/>
        <v>MYS.SP.DYN.LE00.IN</v>
      </c>
      <c r="F822">
        <v>67.402853658536586</v>
      </c>
      <c r="G822">
        <v>67.70112195121952</v>
      </c>
      <c r="H822">
        <v>67.991390243902444</v>
      </c>
      <c r="I822">
        <v>68.274195121951237</v>
      </c>
      <c r="J822">
        <v>68.550512195121954</v>
      </c>
      <c r="K822">
        <v>68.819853658536587</v>
      </c>
      <c r="L822">
        <v>69.082707317073172</v>
      </c>
      <c r="M822">
        <v>69.337585365853656</v>
      </c>
      <c r="N822">
        <v>69.586487804878061</v>
      </c>
      <c r="O822">
        <v>69.82941463414636</v>
      </c>
      <c r="P822">
        <v>70.065365853658548</v>
      </c>
      <c r="Q822">
        <v>70.295829268292692</v>
      </c>
      <c r="R822">
        <v>70.520829268292687</v>
      </c>
      <c r="S822">
        <v>70.739853658536603</v>
      </c>
      <c r="T822">
        <v>70.953878048780481</v>
      </c>
      <c r="U822">
        <v>71.163439024390271</v>
      </c>
      <c r="V822">
        <v>71.368512195121966</v>
      </c>
      <c r="W822">
        <v>71.569097560975621</v>
      </c>
      <c r="X822">
        <v>71.764707317073174</v>
      </c>
      <c r="Y822">
        <v>71.956341463414645</v>
      </c>
      <c r="Z822">
        <v>72.142487804878058</v>
      </c>
      <c r="AA822">
        <v>72.321121951219524</v>
      </c>
      <c r="AB822">
        <v>72.492268292682937</v>
      </c>
      <c r="AC822">
        <v>72.657902439024397</v>
      </c>
      <c r="AD822">
        <v>72.821560975609756</v>
      </c>
      <c r="AE822">
        <v>72.988292682926826</v>
      </c>
      <c r="AF822">
        <v>73.166609756097557</v>
      </c>
      <c r="AG822">
        <v>73.359048780487811</v>
      </c>
      <c r="AH822">
        <v>73.568121951219538</v>
      </c>
      <c r="AI822">
        <v>73.790804878048789</v>
      </c>
      <c r="AJ822">
        <v>74.024560975609774</v>
      </c>
      <c r="AK822" t="s">
        <v>1768</v>
      </c>
    </row>
    <row r="823" spans="1:37" hidden="1">
      <c r="A823" t="s">
        <v>4008</v>
      </c>
      <c r="B823" t="s">
        <v>1562</v>
      </c>
      <c r="C823" t="s">
        <v>1688</v>
      </c>
      <c r="D823" t="s">
        <v>1689</v>
      </c>
      <c r="E823" t="str">
        <f t="shared" si="12"/>
        <v>MYS.SP.POP.TOTL</v>
      </c>
      <c r="F823">
        <v>13832586</v>
      </c>
      <c r="G823">
        <v>14178739</v>
      </c>
      <c r="H823">
        <v>14542156</v>
      </c>
      <c r="I823">
        <v>14925545</v>
      </c>
      <c r="J823">
        <v>15331937</v>
      </c>
      <c r="K823">
        <v>15762856</v>
      </c>
      <c r="L823">
        <v>16220169</v>
      </c>
      <c r="M823">
        <v>16701744.999999998</v>
      </c>
      <c r="N823">
        <v>17200067</v>
      </c>
      <c r="O823">
        <v>17704839</v>
      </c>
      <c r="P823">
        <v>18208562</v>
      </c>
      <c r="Q823">
        <v>18707774</v>
      </c>
      <c r="R823">
        <v>19204087</v>
      </c>
      <c r="S823">
        <v>19701263</v>
      </c>
      <c r="T823">
        <v>20205446</v>
      </c>
      <c r="U823">
        <v>20720810</v>
      </c>
      <c r="V823">
        <v>21247102</v>
      </c>
      <c r="W823">
        <v>21781499</v>
      </c>
      <c r="X823">
        <v>22322448</v>
      </c>
      <c r="Y823">
        <v>22867698</v>
      </c>
      <c r="Z823">
        <v>23414909</v>
      </c>
      <c r="AA823">
        <v>23964621</v>
      </c>
      <c r="AB823">
        <v>24515323</v>
      </c>
      <c r="AC823">
        <v>25060184</v>
      </c>
      <c r="AD823">
        <v>25590453</v>
      </c>
      <c r="AE823">
        <v>26100241</v>
      </c>
      <c r="AF823">
        <v>26586287</v>
      </c>
      <c r="AG823">
        <v>27051142</v>
      </c>
      <c r="AH823">
        <v>27502008</v>
      </c>
      <c r="AI823">
        <v>27949395</v>
      </c>
      <c r="AJ823">
        <v>28401017</v>
      </c>
      <c r="AK823">
        <v>28859154</v>
      </c>
    </row>
    <row r="824" spans="1:37" hidden="1">
      <c r="A824" t="s">
        <v>4010</v>
      </c>
      <c r="B824" t="s">
        <v>1563</v>
      </c>
      <c r="C824" t="s">
        <v>4889</v>
      </c>
      <c r="D824" t="s">
        <v>4890</v>
      </c>
      <c r="E824" t="str">
        <f t="shared" si="12"/>
        <v>MDV.NY.GDP.DEFL.ZS</v>
      </c>
      <c r="F824" t="s">
        <v>1768</v>
      </c>
      <c r="G824" t="s">
        <v>1768</v>
      </c>
      <c r="H824" t="s">
        <v>1768</v>
      </c>
      <c r="I824" t="s">
        <v>1768</v>
      </c>
      <c r="J824" t="s">
        <v>1768</v>
      </c>
      <c r="K824" t="s">
        <v>1768</v>
      </c>
      <c r="L824" t="s">
        <v>1768</v>
      </c>
      <c r="M824" t="s">
        <v>1768</v>
      </c>
      <c r="N824" t="s">
        <v>1768</v>
      </c>
      <c r="O824" t="s">
        <v>1768</v>
      </c>
      <c r="P824" t="s">
        <v>1768</v>
      </c>
      <c r="Q824" t="s">
        <v>1768</v>
      </c>
      <c r="R824" t="s">
        <v>1768</v>
      </c>
      <c r="S824" t="s">
        <v>1768</v>
      </c>
      <c r="T824" t="s">
        <v>1768</v>
      </c>
      <c r="U824">
        <v>73.097089824616077</v>
      </c>
      <c r="V824">
        <v>75.642059128096321</v>
      </c>
      <c r="W824">
        <v>77.312838352060169</v>
      </c>
      <c r="X824">
        <v>74.834381639186006</v>
      </c>
      <c r="Y824">
        <v>76.140802389471787</v>
      </c>
      <c r="Z824">
        <v>77.004094051923829</v>
      </c>
      <c r="AA824">
        <v>97.744261896562207</v>
      </c>
      <c r="AB824">
        <v>99.582577132486378</v>
      </c>
      <c r="AC824">
        <v>98.132140184071787</v>
      </c>
      <c r="AD824">
        <v>101.09355652031211</v>
      </c>
      <c r="AE824">
        <v>101.71585504507823</v>
      </c>
      <c r="AF824">
        <v>111.70165043018312</v>
      </c>
      <c r="AG824">
        <v>119.53161904531196</v>
      </c>
      <c r="AH824">
        <v>130.69403661801539</v>
      </c>
      <c r="AI824">
        <v>140.85129530155709</v>
      </c>
      <c r="AJ824">
        <v>142.38229225286062</v>
      </c>
      <c r="AK824">
        <v>149.29755177968511</v>
      </c>
    </row>
    <row r="825" spans="1:37" hidden="1">
      <c r="A825" t="s">
        <v>4010</v>
      </c>
      <c r="B825" t="s">
        <v>1563</v>
      </c>
      <c r="C825" t="s">
        <v>4891</v>
      </c>
      <c r="D825" t="s">
        <v>4892</v>
      </c>
      <c r="E825" t="str">
        <f t="shared" si="12"/>
        <v>MDV.NY.GDP.MKTP.KD</v>
      </c>
      <c r="F825" t="s">
        <v>1768</v>
      </c>
      <c r="G825" t="s">
        <v>1768</v>
      </c>
      <c r="H825" t="s">
        <v>1768</v>
      </c>
      <c r="I825" t="s">
        <v>1768</v>
      </c>
      <c r="J825" t="s">
        <v>1768</v>
      </c>
      <c r="K825" t="s">
        <v>1768</v>
      </c>
      <c r="L825" t="s">
        <v>1768</v>
      </c>
      <c r="M825" t="s">
        <v>1768</v>
      </c>
      <c r="N825" t="s">
        <v>1768</v>
      </c>
      <c r="O825" t="s">
        <v>1768</v>
      </c>
      <c r="P825" t="s">
        <v>1768</v>
      </c>
      <c r="Q825" t="s">
        <v>1768</v>
      </c>
      <c r="R825" t="s">
        <v>1768</v>
      </c>
      <c r="S825" t="s">
        <v>1768</v>
      </c>
      <c r="T825" t="s">
        <v>1768</v>
      </c>
      <c r="U825">
        <v>420314722.34975988</v>
      </c>
      <c r="V825">
        <v>458492055.09122276</v>
      </c>
      <c r="W825">
        <v>506194041.98055571</v>
      </c>
      <c r="X825">
        <v>555755697.91322279</v>
      </c>
      <c r="Y825">
        <v>595920613.44174111</v>
      </c>
      <c r="Z825">
        <v>624337143.58538663</v>
      </c>
      <c r="AA825">
        <v>645905368.68056357</v>
      </c>
      <c r="AB825">
        <v>684924265.61562502</v>
      </c>
      <c r="AC825">
        <v>795445094.91206932</v>
      </c>
      <c r="AD825">
        <v>877061583.72241342</v>
      </c>
      <c r="AE825">
        <v>817106994.26686287</v>
      </c>
      <c r="AF825">
        <v>977140736.37426388</v>
      </c>
      <c r="AG825">
        <v>1080294818.8650613</v>
      </c>
      <c r="AH825">
        <v>1212071918.4737146</v>
      </c>
      <c r="AI825">
        <v>1154629612.1206226</v>
      </c>
      <c r="AJ825">
        <v>1220714434.0423288</v>
      </c>
      <c r="AK825">
        <v>1311837035.7377574</v>
      </c>
    </row>
    <row r="826" spans="1:37" hidden="1">
      <c r="A826" t="s">
        <v>4010</v>
      </c>
      <c r="B826" t="s">
        <v>1563</v>
      </c>
      <c r="C826" t="s">
        <v>4893</v>
      </c>
      <c r="D826" t="s">
        <v>4894</v>
      </c>
      <c r="E826" t="str">
        <f t="shared" si="12"/>
        <v>MDV.NY.GDP.MKTP.CD</v>
      </c>
      <c r="F826">
        <v>42463576.158940397</v>
      </c>
      <c r="G826">
        <v>44781456.953642383</v>
      </c>
      <c r="H826">
        <v>47935843.793584377</v>
      </c>
      <c r="I826">
        <v>57829787.234042555</v>
      </c>
      <c r="J826">
        <v>109503546.09929079</v>
      </c>
      <c r="K826">
        <v>127154929.57746479</v>
      </c>
      <c r="L826">
        <v>141902097.90209788</v>
      </c>
      <c r="M826">
        <v>141268980.47722343</v>
      </c>
      <c r="N826">
        <v>168610478.35990891</v>
      </c>
      <c r="O826">
        <v>189535398.2300885</v>
      </c>
      <c r="P826">
        <v>215089005.23560208</v>
      </c>
      <c r="Q826">
        <v>244468292.68292683</v>
      </c>
      <c r="R826">
        <v>284853358.56196785</v>
      </c>
      <c r="S826">
        <v>322326642.33576638</v>
      </c>
      <c r="T826">
        <v>355884383.08886969</v>
      </c>
      <c r="U826">
        <v>398988954.97026342</v>
      </c>
      <c r="V826">
        <v>450382327.95242143</v>
      </c>
      <c r="W826">
        <v>508223603.22854716</v>
      </c>
      <c r="X826">
        <v>540096400.16992354</v>
      </c>
      <c r="Y826">
        <v>589239757.00934577</v>
      </c>
      <c r="Z826">
        <v>624337143.58538663</v>
      </c>
      <c r="AA826">
        <v>788390522.87581694</v>
      </c>
      <c r="AB826">
        <v>814476562.5</v>
      </c>
      <c r="AC826">
        <v>932125000</v>
      </c>
      <c r="AD826">
        <v>1058781250</v>
      </c>
      <c r="AE826">
        <v>992476562.5</v>
      </c>
      <c r="AF826">
        <v>1303375000</v>
      </c>
      <c r="AG826">
        <v>1541976562.5</v>
      </c>
      <c r="AH826">
        <v>1891632812.5</v>
      </c>
      <c r="AI826">
        <v>1942031250</v>
      </c>
      <c r="AJ826">
        <v>2075500000</v>
      </c>
      <c r="AK826">
        <v>2050135787.651093</v>
      </c>
    </row>
    <row r="827" spans="1:37">
      <c r="A827" t="s">
        <v>4010</v>
      </c>
      <c r="B827" t="s">
        <v>1563</v>
      </c>
      <c r="C827" t="s">
        <v>4895</v>
      </c>
      <c r="D827" t="s">
        <v>4896</v>
      </c>
      <c r="E827" t="str">
        <f t="shared" si="12"/>
        <v>MDV.SL.TLF.TERT.ZS</v>
      </c>
      <c r="F827" t="s">
        <v>1768</v>
      </c>
      <c r="G827" t="s">
        <v>1768</v>
      </c>
      <c r="H827" t="s">
        <v>1768</v>
      </c>
      <c r="I827" t="s">
        <v>1768</v>
      </c>
      <c r="J827" t="s">
        <v>1768</v>
      </c>
      <c r="K827" t="s">
        <v>1768</v>
      </c>
      <c r="L827" t="s">
        <v>1768</v>
      </c>
      <c r="M827" t="s">
        <v>1768</v>
      </c>
      <c r="N827" t="s">
        <v>1768</v>
      </c>
      <c r="O827" t="s">
        <v>1768</v>
      </c>
      <c r="P827" t="s">
        <v>1768</v>
      </c>
      <c r="Q827" t="s">
        <v>1768</v>
      </c>
      <c r="R827" t="s">
        <v>1768</v>
      </c>
      <c r="S827" t="s">
        <v>1768</v>
      </c>
      <c r="T827" t="s">
        <v>1768</v>
      </c>
      <c r="U827" t="s">
        <v>1768</v>
      </c>
      <c r="V827" t="s">
        <v>1768</v>
      </c>
      <c r="W827" t="s">
        <v>1768</v>
      </c>
      <c r="X827" t="s">
        <v>1768</v>
      </c>
      <c r="Y827" t="s">
        <v>1768</v>
      </c>
      <c r="Z827" t="s">
        <v>1768</v>
      </c>
      <c r="AA827" t="s">
        <v>1768</v>
      </c>
      <c r="AB827" t="s">
        <v>1768</v>
      </c>
      <c r="AC827" t="s">
        <v>1768</v>
      </c>
      <c r="AD827" t="s">
        <v>1768</v>
      </c>
      <c r="AE827" t="s">
        <v>1768</v>
      </c>
      <c r="AF827" t="s">
        <v>1768</v>
      </c>
      <c r="AG827" t="s">
        <v>1768</v>
      </c>
      <c r="AH827" t="s">
        <v>1768</v>
      </c>
      <c r="AI827" t="s">
        <v>1768</v>
      </c>
      <c r="AJ827" t="s">
        <v>1768</v>
      </c>
      <c r="AK827" t="s">
        <v>1768</v>
      </c>
    </row>
    <row r="828" spans="1:37" hidden="1">
      <c r="A828" t="s">
        <v>4010</v>
      </c>
      <c r="B828" t="s">
        <v>1563</v>
      </c>
      <c r="C828" t="s">
        <v>4897</v>
      </c>
      <c r="D828" t="s">
        <v>4898</v>
      </c>
      <c r="E828" t="str">
        <f t="shared" si="12"/>
        <v>MDV.SP.DYN.LE00.IN</v>
      </c>
      <c r="F828">
        <v>52.628829268292684</v>
      </c>
      <c r="G828">
        <v>53.688902439024396</v>
      </c>
      <c r="H828">
        <v>54.704853658536585</v>
      </c>
      <c r="I828">
        <v>55.651219512195134</v>
      </c>
      <c r="J828">
        <v>56.518365853658544</v>
      </c>
      <c r="K828">
        <v>57.30807317073171</v>
      </c>
      <c r="L828">
        <v>58.034000000000006</v>
      </c>
      <c r="M828">
        <v>58.729000000000006</v>
      </c>
      <c r="N828">
        <v>59.424585365853666</v>
      </c>
      <c r="O828">
        <v>60.137341463414643</v>
      </c>
      <c r="P828">
        <v>60.884634146341469</v>
      </c>
      <c r="Q828">
        <v>61.676341463414637</v>
      </c>
      <c r="R828">
        <v>62.511414634146341</v>
      </c>
      <c r="S828">
        <v>63.386121951219522</v>
      </c>
      <c r="T828">
        <v>64.299073170731717</v>
      </c>
      <c r="U828">
        <v>65.253731707317073</v>
      </c>
      <c r="V828">
        <v>66.251853658536604</v>
      </c>
      <c r="W828">
        <v>67.281609756097566</v>
      </c>
      <c r="X828">
        <v>68.325731707317075</v>
      </c>
      <c r="Y828">
        <v>69.364219512195135</v>
      </c>
      <c r="Z828">
        <v>70.374121951219522</v>
      </c>
      <c r="AA828">
        <v>71.330682926829269</v>
      </c>
      <c r="AB828">
        <v>72.218073170731714</v>
      </c>
      <c r="AC828">
        <v>73.024414634146339</v>
      </c>
      <c r="AD828">
        <v>73.743146341463415</v>
      </c>
      <c r="AE828">
        <v>74.371146341463415</v>
      </c>
      <c r="AF828">
        <v>74.912682926829277</v>
      </c>
      <c r="AG828">
        <v>75.387024390243923</v>
      </c>
      <c r="AH828">
        <v>75.811048780487809</v>
      </c>
      <c r="AI828">
        <v>76.19565853658537</v>
      </c>
      <c r="AJ828">
        <v>76.55141463414634</v>
      </c>
      <c r="AK828" t="s">
        <v>1768</v>
      </c>
    </row>
    <row r="829" spans="1:37" hidden="1">
      <c r="A829" t="s">
        <v>4010</v>
      </c>
      <c r="B829" t="s">
        <v>1563</v>
      </c>
      <c r="C829" t="s">
        <v>1688</v>
      </c>
      <c r="D829" t="s">
        <v>1689</v>
      </c>
      <c r="E829" t="str">
        <f t="shared" si="12"/>
        <v>MDV.SP.POP.TOTL</v>
      </c>
      <c r="F829">
        <v>156626</v>
      </c>
      <c r="G829">
        <v>161931</v>
      </c>
      <c r="H829">
        <v>167708</v>
      </c>
      <c r="I829">
        <v>173861</v>
      </c>
      <c r="J829">
        <v>180238</v>
      </c>
      <c r="K829">
        <v>186720</v>
      </c>
      <c r="L829">
        <v>193275</v>
      </c>
      <c r="M829">
        <v>199898</v>
      </c>
      <c r="N829">
        <v>206522</v>
      </c>
      <c r="O829">
        <v>213067</v>
      </c>
      <c r="P829">
        <v>219474</v>
      </c>
      <c r="Q829">
        <v>225709</v>
      </c>
      <c r="R829">
        <v>231756</v>
      </c>
      <c r="S829">
        <v>237606</v>
      </c>
      <c r="T829">
        <v>243256</v>
      </c>
      <c r="U829">
        <v>248712</v>
      </c>
      <c r="V829">
        <v>253960</v>
      </c>
      <c r="W829">
        <v>259002</v>
      </c>
      <c r="X829">
        <v>263867</v>
      </c>
      <c r="Y829">
        <v>268600</v>
      </c>
      <c r="Z829">
        <v>273236</v>
      </c>
      <c r="AA829">
        <v>277791</v>
      </c>
      <c r="AB829">
        <v>282266</v>
      </c>
      <c r="AC829">
        <v>286665</v>
      </c>
      <c r="AD829">
        <v>290988</v>
      </c>
      <c r="AE829">
        <v>295240</v>
      </c>
      <c r="AF829">
        <v>299419</v>
      </c>
      <c r="AG829">
        <v>303539</v>
      </c>
      <c r="AH829">
        <v>307632</v>
      </c>
      <c r="AI829">
        <v>311739</v>
      </c>
      <c r="AJ829">
        <v>315885</v>
      </c>
      <c r="AK829">
        <v>320081</v>
      </c>
    </row>
    <row r="830" spans="1:37" hidden="1">
      <c r="A830" t="s">
        <v>4085</v>
      </c>
      <c r="B830" t="s">
        <v>1564</v>
      </c>
      <c r="C830" t="s">
        <v>4889</v>
      </c>
      <c r="D830" t="s">
        <v>4890</v>
      </c>
      <c r="E830" t="str">
        <f t="shared" si="12"/>
        <v>MLI.NY.GDP.DEFL.ZS</v>
      </c>
      <c r="F830">
        <v>62.020205890672408</v>
      </c>
      <c r="G830">
        <v>69.73529680020809</v>
      </c>
      <c r="H830">
        <v>78.588208205785207</v>
      </c>
      <c r="I830">
        <v>84.805111135698525</v>
      </c>
      <c r="J830">
        <v>94.387480589827433</v>
      </c>
      <c r="K830">
        <v>109.67404081789233</v>
      </c>
      <c r="L830">
        <v>99.604295660201686</v>
      </c>
      <c r="M830">
        <v>100</v>
      </c>
      <c r="N830">
        <v>98.480223447602853</v>
      </c>
      <c r="O830">
        <v>97.281281320339346</v>
      </c>
      <c r="P830">
        <v>102.01144797398851</v>
      </c>
      <c r="Q830">
        <v>104.08972087530771</v>
      </c>
      <c r="R830">
        <v>106.14171839911086</v>
      </c>
      <c r="S830">
        <v>108.92830161325018</v>
      </c>
      <c r="T830">
        <v>139.31197348169709</v>
      </c>
      <c r="U830">
        <v>164.98551225687314</v>
      </c>
      <c r="V830">
        <v>173.97131613311146</v>
      </c>
      <c r="W830">
        <v>175.71114918519987</v>
      </c>
      <c r="X830">
        <v>175.72877780359028</v>
      </c>
      <c r="Y830">
        <v>170.07923977940408</v>
      </c>
      <c r="Z830">
        <v>179.60709216380431</v>
      </c>
      <c r="AA830">
        <v>179.07344109258432</v>
      </c>
      <c r="AB830">
        <v>207.80576476074231</v>
      </c>
      <c r="AC830">
        <v>210.47585155689808</v>
      </c>
      <c r="AD830">
        <v>209.18337437674924</v>
      </c>
      <c r="AE830">
        <v>214.30513097302071</v>
      </c>
      <c r="AF830">
        <v>223.07764816087663</v>
      </c>
      <c r="AG830">
        <v>238.82118358599698</v>
      </c>
      <c r="AH830">
        <v>259.85604209162562</v>
      </c>
      <c r="AI830">
        <v>269.00165346864787</v>
      </c>
      <c r="AJ830">
        <v>280.30425100730997</v>
      </c>
      <c r="AK830">
        <v>292.25520808623992</v>
      </c>
    </row>
    <row r="831" spans="1:37" hidden="1">
      <c r="A831" t="s">
        <v>4085</v>
      </c>
      <c r="B831" t="s">
        <v>1564</v>
      </c>
      <c r="C831" t="s">
        <v>4891</v>
      </c>
      <c r="D831" t="s">
        <v>4892</v>
      </c>
      <c r="E831" t="str">
        <f t="shared" si="12"/>
        <v>MLI.NY.GDP.MKTP.KD</v>
      </c>
      <c r="F831">
        <v>1535983932.3336849</v>
      </c>
      <c r="G831">
        <v>1468223290.4214575</v>
      </c>
      <c r="H831">
        <v>1400132166.0511034</v>
      </c>
      <c r="I831">
        <v>1467310041.2475247</v>
      </c>
      <c r="J831">
        <v>1531425622.0107892</v>
      </c>
      <c r="K831">
        <v>1357512080.2587531</v>
      </c>
      <c r="L831">
        <v>1472022433.4368405</v>
      </c>
      <c r="M831">
        <v>1464393893.1340199</v>
      </c>
      <c r="N831">
        <v>1486088686.0555453</v>
      </c>
      <c r="O831">
        <v>1660907789.4205825</v>
      </c>
      <c r="P831">
        <v>1630136549.5587809</v>
      </c>
      <c r="Q831">
        <v>1656480580.9432569</v>
      </c>
      <c r="R831">
        <v>1794519416.9799943</v>
      </c>
      <c r="S831">
        <v>1756127407.0382495</v>
      </c>
      <c r="T831">
        <v>1772146134.8097687</v>
      </c>
      <c r="U831">
        <v>1882178773.0618274</v>
      </c>
      <c r="V831">
        <v>1942754934.6424839</v>
      </c>
      <c r="W831">
        <v>2074106419.287914</v>
      </c>
      <c r="X831">
        <v>2199239626.7929516</v>
      </c>
      <c r="Y831">
        <v>2347354303.753056</v>
      </c>
      <c r="Z831">
        <v>2422469641.4731541</v>
      </c>
      <c r="AA831">
        <v>2715588468.0914059</v>
      </c>
      <c r="AB831">
        <v>2828375518.2618318</v>
      </c>
      <c r="AC831">
        <v>3038846112.5787697</v>
      </c>
      <c r="AD831">
        <v>3105260709.441134</v>
      </c>
      <c r="AE831">
        <v>3294054174.6350589</v>
      </c>
      <c r="AF831">
        <v>3468639045.8907166</v>
      </c>
      <c r="AG831">
        <v>3617790524.8640184</v>
      </c>
      <c r="AH831">
        <v>3798680051.1072097</v>
      </c>
      <c r="AI831">
        <v>3969620653.4070535</v>
      </c>
      <c r="AJ831">
        <v>4199858651.3046627</v>
      </c>
      <c r="AK831">
        <v>4313254834.8898878</v>
      </c>
    </row>
    <row r="832" spans="1:37" hidden="1">
      <c r="A832" t="s">
        <v>4085</v>
      </c>
      <c r="B832" t="s">
        <v>1564</v>
      </c>
      <c r="C832" t="s">
        <v>4893</v>
      </c>
      <c r="D832" t="s">
        <v>4894</v>
      </c>
      <c r="E832" t="str">
        <f t="shared" si="12"/>
        <v>MLI.NY.GDP.MKTP.CD</v>
      </c>
      <c r="F832">
        <v>1787342744.9943213</v>
      </c>
      <c r="G832">
        <v>1493659030.0304413</v>
      </c>
      <c r="H832">
        <v>1327383915.3297265</v>
      </c>
      <c r="I832">
        <v>1294461580.9473276</v>
      </c>
      <c r="J832">
        <v>1311347870.8435214</v>
      </c>
      <c r="K832">
        <v>1313690786.6932945</v>
      </c>
      <c r="L832">
        <v>1678332703.0348272</v>
      </c>
      <c r="M832">
        <v>1931555358.2725241</v>
      </c>
      <c r="N832">
        <v>1947802224.831321</v>
      </c>
      <c r="O832">
        <v>2007792923.6118314</v>
      </c>
      <c r="P832">
        <v>2421179436.3545818</v>
      </c>
      <c r="Q832">
        <v>2422848180.8940582</v>
      </c>
      <c r="R832">
        <v>2846471287.8022652</v>
      </c>
      <c r="S832">
        <v>2677991265.831696</v>
      </c>
      <c r="T832">
        <v>1762717928.7363961</v>
      </c>
      <c r="U832">
        <v>2466152468.3085246</v>
      </c>
      <c r="V832">
        <v>2619098932.8656487</v>
      </c>
      <c r="W832">
        <v>2475182970.2066069</v>
      </c>
      <c r="X832">
        <v>2596836146.9475379</v>
      </c>
      <c r="Y832">
        <v>2570426031.0572839</v>
      </c>
      <c r="Z832">
        <v>2422469641.4731541</v>
      </c>
      <c r="AA832">
        <v>2629733711.6664848</v>
      </c>
      <c r="AB832">
        <v>3342815644.1912842</v>
      </c>
      <c r="AC832">
        <v>4362442242.5587845</v>
      </c>
      <c r="AD832">
        <v>4874185884.1922626</v>
      </c>
      <c r="AE832">
        <v>5305318991.4216976</v>
      </c>
      <c r="AF832">
        <v>5866095675.4904575</v>
      </c>
      <c r="AG832">
        <v>7146284975.066247</v>
      </c>
      <c r="AH832">
        <v>8738080882.5171394</v>
      </c>
      <c r="AI832">
        <v>8964687644.275774</v>
      </c>
      <c r="AJ832">
        <v>9422377318.8853016</v>
      </c>
      <c r="AK832">
        <v>10589925352.087177</v>
      </c>
    </row>
    <row r="833" spans="1:37">
      <c r="A833" t="s">
        <v>4085</v>
      </c>
      <c r="B833" t="s">
        <v>1564</v>
      </c>
      <c r="C833" t="s">
        <v>4895</v>
      </c>
      <c r="D833" t="s">
        <v>4896</v>
      </c>
      <c r="E833" t="str">
        <f t="shared" si="12"/>
        <v>MLI.SL.TLF.TERT.ZS</v>
      </c>
      <c r="F833" t="s">
        <v>1768</v>
      </c>
      <c r="G833" t="s">
        <v>1768</v>
      </c>
      <c r="H833" t="s">
        <v>1768</v>
      </c>
      <c r="I833" t="s">
        <v>1768</v>
      </c>
      <c r="J833" t="s">
        <v>1768</v>
      </c>
      <c r="K833" t="s">
        <v>1768</v>
      </c>
      <c r="L833" t="s">
        <v>1768</v>
      </c>
      <c r="M833" t="s">
        <v>1768</v>
      </c>
      <c r="N833" t="s">
        <v>1768</v>
      </c>
      <c r="O833" t="s">
        <v>1768</v>
      </c>
      <c r="P833" t="s">
        <v>1768</v>
      </c>
      <c r="Q833" t="s">
        <v>1768</v>
      </c>
      <c r="R833" t="s">
        <v>1768</v>
      </c>
      <c r="S833" t="s">
        <v>1768</v>
      </c>
      <c r="T833" t="s">
        <v>1768</v>
      </c>
      <c r="U833" t="s">
        <v>1768</v>
      </c>
      <c r="V833" t="s">
        <v>1768</v>
      </c>
      <c r="W833" t="s">
        <v>1768</v>
      </c>
      <c r="X833" t="s">
        <v>1768</v>
      </c>
      <c r="Y833" t="s">
        <v>1768</v>
      </c>
      <c r="Z833" t="s">
        <v>1768</v>
      </c>
      <c r="AA833" t="s">
        <v>1768</v>
      </c>
      <c r="AB833" t="s">
        <v>1768</v>
      </c>
      <c r="AC833" t="s">
        <v>1768</v>
      </c>
      <c r="AD833" t="s">
        <v>1768</v>
      </c>
      <c r="AE833" t="s">
        <v>1768</v>
      </c>
      <c r="AF833" t="s">
        <v>1768</v>
      </c>
      <c r="AG833" t="s">
        <v>1768</v>
      </c>
      <c r="AH833" t="s">
        <v>1768</v>
      </c>
      <c r="AI833" t="s">
        <v>1768</v>
      </c>
      <c r="AJ833" t="s">
        <v>1768</v>
      </c>
      <c r="AK833" t="s">
        <v>1768</v>
      </c>
    </row>
    <row r="834" spans="1:37" hidden="1">
      <c r="A834" t="s">
        <v>4085</v>
      </c>
      <c r="B834" t="s">
        <v>1564</v>
      </c>
      <c r="C834" t="s">
        <v>4897</v>
      </c>
      <c r="D834" t="s">
        <v>4898</v>
      </c>
      <c r="E834" t="str">
        <f t="shared" si="12"/>
        <v>MLI.SP.DYN.LE00.IN</v>
      </c>
      <c r="F834">
        <v>39.609829268292692</v>
      </c>
      <c r="G834">
        <v>40.111439024390243</v>
      </c>
      <c r="H834">
        <v>40.620560975609763</v>
      </c>
      <c r="I834">
        <v>41.133195121951218</v>
      </c>
      <c r="J834">
        <v>41.643317073170735</v>
      </c>
      <c r="K834">
        <v>42.142926829268298</v>
      </c>
      <c r="L834">
        <v>42.617024390243905</v>
      </c>
      <c r="M834">
        <v>43.058097560975618</v>
      </c>
      <c r="N834">
        <v>43.462146341463416</v>
      </c>
      <c r="O834">
        <v>43.828195121951225</v>
      </c>
      <c r="P834">
        <v>44.162219512195129</v>
      </c>
      <c r="Q834">
        <v>44.474268292682936</v>
      </c>
      <c r="R834">
        <v>44.775317073170733</v>
      </c>
      <c r="S834">
        <v>45.076878048780493</v>
      </c>
      <c r="T834">
        <v>45.383951219512205</v>
      </c>
      <c r="U834">
        <v>45.697512195121959</v>
      </c>
      <c r="V834">
        <v>46.013048780487814</v>
      </c>
      <c r="W834">
        <v>46.326536585365858</v>
      </c>
      <c r="X834">
        <v>46.633975609756099</v>
      </c>
      <c r="Y834">
        <v>46.938390243902447</v>
      </c>
      <c r="Z834">
        <v>47.243268292682934</v>
      </c>
      <c r="AA834">
        <v>47.552658536585362</v>
      </c>
      <c r="AB834">
        <v>47.873097560975609</v>
      </c>
      <c r="AC834">
        <v>48.20758536585366</v>
      </c>
      <c r="AD834">
        <v>48.557634146341464</v>
      </c>
      <c r="AE834">
        <v>48.926195121951224</v>
      </c>
      <c r="AF834">
        <v>49.311243902439031</v>
      </c>
      <c r="AG834">
        <v>49.710756097560981</v>
      </c>
      <c r="AH834">
        <v>50.12019512195122</v>
      </c>
      <c r="AI834">
        <v>50.53604878048781</v>
      </c>
      <c r="AJ834">
        <v>50.954829268292691</v>
      </c>
      <c r="AK834" t="s">
        <v>1768</v>
      </c>
    </row>
    <row r="835" spans="1:37" hidden="1">
      <c r="A835" t="s">
        <v>4085</v>
      </c>
      <c r="B835" t="s">
        <v>1564</v>
      </c>
      <c r="C835" t="s">
        <v>1688</v>
      </c>
      <c r="D835" t="s">
        <v>1689</v>
      </c>
      <c r="E835" t="str">
        <f t="shared" ref="E835:E898" si="13">CONCATENATE(B835,".",D835)</f>
        <v>MLI.SP.POP.TOTL</v>
      </c>
      <c r="F835">
        <v>7245598</v>
      </c>
      <c r="G835">
        <v>7394730</v>
      </c>
      <c r="H835">
        <v>7552338</v>
      </c>
      <c r="I835">
        <v>7712392</v>
      </c>
      <c r="J835">
        <v>7866571</v>
      </c>
      <c r="K835">
        <v>8009705</v>
      </c>
      <c r="L835">
        <v>8139016</v>
      </c>
      <c r="M835">
        <v>8258615</v>
      </c>
      <c r="N835">
        <v>8378673.0000000009</v>
      </c>
      <c r="O835">
        <v>8513337</v>
      </c>
      <c r="P835">
        <v>8672868</v>
      </c>
      <c r="Q835">
        <v>8861362</v>
      </c>
      <c r="R835">
        <v>9076261</v>
      </c>
      <c r="S835">
        <v>9313042</v>
      </c>
      <c r="T835">
        <v>9564231</v>
      </c>
      <c r="U835">
        <v>9824510</v>
      </c>
      <c r="V835">
        <v>10092753</v>
      </c>
      <c r="W835">
        <v>10371338</v>
      </c>
      <c r="X835">
        <v>10662517</v>
      </c>
      <c r="Y835">
        <v>10969725</v>
      </c>
      <c r="Z835">
        <v>11295324</v>
      </c>
      <c r="AA835">
        <v>11639798</v>
      </c>
      <c r="AB835">
        <v>12001887</v>
      </c>
      <c r="AC835">
        <v>12380104</v>
      </c>
      <c r="AD835">
        <v>12772264</v>
      </c>
      <c r="AE835">
        <v>13176642</v>
      </c>
      <c r="AF835">
        <v>13592796</v>
      </c>
      <c r="AG835">
        <v>14020786</v>
      </c>
      <c r="AH835">
        <v>14459990</v>
      </c>
      <c r="AI835">
        <v>14909813</v>
      </c>
      <c r="AJ835">
        <v>15369809</v>
      </c>
      <c r="AK835">
        <v>15839538</v>
      </c>
    </row>
    <row r="836" spans="1:37" hidden="1">
      <c r="A836" t="s">
        <v>4172</v>
      </c>
      <c r="B836" t="s">
        <v>1565</v>
      </c>
      <c r="C836" t="s">
        <v>4889</v>
      </c>
      <c r="D836" t="s">
        <v>4890</v>
      </c>
      <c r="E836" t="str">
        <f t="shared" si="13"/>
        <v>MLT.NY.GDP.DEFL.ZS</v>
      </c>
      <c r="F836">
        <v>53.666599452675655</v>
      </c>
      <c r="G836">
        <v>57.8420423461789</v>
      </c>
      <c r="H836">
        <v>59.832792111933955</v>
      </c>
      <c r="I836">
        <v>59.650010364013461</v>
      </c>
      <c r="J836">
        <v>59.544640844754937</v>
      </c>
      <c r="K836">
        <v>59.923649979294034</v>
      </c>
      <c r="L836">
        <v>62.031588249495108</v>
      </c>
      <c r="M836">
        <v>63.924462546438221</v>
      </c>
      <c r="N836">
        <v>65.113175899533118</v>
      </c>
      <c r="O836">
        <v>66.511183170209989</v>
      </c>
      <c r="P836">
        <v>68.606984362089804</v>
      </c>
      <c r="Q836">
        <v>70.905918028531531</v>
      </c>
      <c r="R836">
        <v>73.426206972703369</v>
      </c>
      <c r="S836">
        <v>75.522165926328825</v>
      </c>
      <c r="T836">
        <v>78.21207214308518</v>
      </c>
      <c r="U836">
        <v>82.484514367215525</v>
      </c>
      <c r="V836">
        <v>82.773826633016327</v>
      </c>
      <c r="W836">
        <v>83.325487007390279</v>
      </c>
      <c r="X836">
        <v>83.642419798099198</v>
      </c>
      <c r="Y836">
        <v>84.135786179395879</v>
      </c>
      <c r="Z836">
        <v>87.650502366519873</v>
      </c>
      <c r="AA836">
        <v>90.527071765682692</v>
      </c>
      <c r="AB836">
        <v>93.03619929780271</v>
      </c>
      <c r="AC836">
        <v>96.324339211516275</v>
      </c>
      <c r="AD836">
        <v>97.504458917865293</v>
      </c>
      <c r="AE836">
        <v>100</v>
      </c>
      <c r="AF836">
        <v>103.04345931796381</v>
      </c>
      <c r="AG836">
        <v>106.23258802897266</v>
      </c>
      <c r="AH836">
        <v>108.96928101675493</v>
      </c>
      <c r="AI836">
        <v>111.75645110055808</v>
      </c>
      <c r="AJ836">
        <v>115.02787093842896</v>
      </c>
      <c r="AK836">
        <v>116.85318420878927</v>
      </c>
    </row>
    <row r="837" spans="1:37" hidden="1">
      <c r="A837" t="s">
        <v>4172</v>
      </c>
      <c r="B837" t="s">
        <v>1565</v>
      </c>
      <c r="C837" t="s">
        <v>4891</v>
      </c>
      <c r="D837" t="s">
        <v>4892</v>
      </c>
      <c r="E837" t="str">
        <f t="shared" si="13"/>
        <v>MLT.NY.GDP.MKTP.KD</v>
      </c>
      <c r="F837">
        <v>1609765263.4616315</v>
      </c>
      <c r="G837">
        <v>1663076865.247232</v>
      </c>
      <c r="H837">
        <v>1701069041.0071347</v>
      </c>
      <c r="I837">
        <v>1690651832.0935018</v>
      </c>
      <c r="J837">
        <v>1706584034.7683144</v>
      </c>
      <c r="K837">
        <v>1750703980.9384944</v>
      </c>
      <c r="L837">
        <v>1818722232.1006954</v>
      </c>
      <c r="M837">
        <v>1893481029.3424826</v>
      </c>
      <c r="N837">
        <v>2052803058.0501957</v>
      </c>
      <c r="O837">
        <v>2220703964.7444258</v>
      </c>
      <c r="P837">
        <v>2360417127.9432707</v>
      </c>
      <c r="Q837">
        <v>2508096392.4795265</v>
      </c>
      <c r="R837">
        <v>2625749583.5730877</v>
      </c>
      <c r="S837">
        <v>2743402773.686851</v>
      </c>
      <c r="T837">
        <v>2898435362.9114032</v>
      </c>
      <c r="U837">
        <v>3082268472.280437</v>
      </c>
      <c r="V837">
        <v>3198696108.1161823</v>
      </c>
      <c r="W837">
        <v>3366850884.3071904</v>
      </c>
      <c r="X837">
        <v>3539422299.7660375</v>
      </c>
      <c r="Y837">
        <v>3706482063.5664806</v>
      </c>
      <c r="Z837">
        <v>3957418082.7992473</v>
      </c>
      <c r="AA837">
        <v>3896082511.6224113</v>
      </c>
      <c r="AB837">
        <v>4005624314.4589877</v>
      </c>
      <c r="AC837">
        <v>4010915242.3240891</v>
      </c>
      <c r="AD837">
        <v>3990731332.3202066</v>
      </c>
      <c r="AE837">
        <v>4137015689.7754993</v>
      </c>
      <c r="AF837">
        <v>4229019046.5407524</v>
      </c>
      <c r="AG837">
        <v>4409988375.5561056</v>
      </c>
      <c r="AH837">
        <v>4602421381.6125011</v>
      </c>
      <c r="AI837">
        <v>4480338120.1327248</v>
      </c>
      <c r="AJ837">
        <v>4601833500.7385969</v>
      </c>
      <c r="AK837">
        <v>4698472004.2541075</v>
      </c>
    </row>
    <row r="838" spans="1:37" hidden="1">
      <c r="A838" t="s">
        <v>4172</v>
      </c>
      <c r="B838" t="s">
        <v>1565</v>
      </c>
      <c r="C838" t="s">
        <v>4893</v>
      </c>
      <c r="D838" t="s">
        <v>4894</v>
      </c>
      <c r="E838" t="str">
        <f t="shared" si="13"/>
        <v>MLT.NY.GDP.MKTP.CD</v>
      </c>
      <c r="F838">
        <v>1250199056.4183404</v>
      </c>
      <c r="G838">
        <v>1243509858.2947881</v>
      </c>
      <c r="H838">
        <v>1234474742.0442555</v>
      </c>
      <c r="I838">
        <v>1165730172.8741825</v>
      </c>
      <c r="J838">
        <v>1101807300.909271</v>
      </c>
      <c r="K838">
        <v>1117797224.8450949</v>
      </c>
      <c r="L838">
        <v>1435038037.4222736</v>
      </c>
      <c r="M838">
        <v>1751293215.6536338</v>
      </c>
      <c r="N838">
        <v>2019503791.2340691</v>
      </c>
      <c r="O838">
        <v>2118655299.6357172</v>
      </c>
      <c r="P838">
        <v>2547330284.0441804</v>
      </c>
      <c r="Q838">
        <v>2750215016.0226436</v>
      </c>
      <c r="R838">
        <v>3021944632.3329549</v>
      </c>
      <c r="S838">
        <v>2709194765.6923909</v>
      </c>
      <c r="T838">
        <v>2998504391.778266</v>
      </c>
      <c r="U838">
        <v>3599683395.4688869</v>
      </c>
      <c r="V838">
        <v>3671827860.9798026</v>
      </c>
      <c r="W838">
        <v>3633464750.3067799</v>
      </c>
      <c r="X838">
        <v>3809619583.8410974</v>
      </c>
      <c r="Y838">
        <v>3907947937.469141</v>
      </c>
      <c r="Z838">
        <v>3957418082.7992473</v>
      </c>
      <c r="AA838">
        <v>3917620727.9224091</v>
      </c>
      <c r="AB838">
        <v>4296164768.2816124</v>
      </c>
      <c r="AC838">
        <v>5119621569.3204927</v>
      </c>
      <c r="AD838">
        <v>5643525281.9344091</v>
      </c>
      <c r="AE838">
        <v>5980795755.7410297</v>
      </c>
      <c r="AF838">
        <v>6390123590.1384058</v>
      </c>
      <c r="AG838">
        <v>7513834699.606966</v>
      </c>
      <c r="AH838">
        <v>8554293727.0867443</v>
      </c>
      <c r="AI838">
        <v>8099400960.9762745</v>
      </c>
      <c r="AJ838">
        <v>8163841059.6026487</v>
      </c>
      <c r="AK838">
        <v>8886572143.452877</v>
      </c>
    </row>
    <row r="839" spans="1:37">
      <c r="A839" t="s">
        <v>4172</v>
      </c>
      <c r="B839" t="s">
        <v>1565</v>
      </c>
      <c r="C839" t="s">
        <v>4895</v>
      </c>
      <c r="D839" t="s">
        <v>4896</v>
      </c>
      <c r="E839" t="str">
        <f t="shared" si="13"/>
        <v>MLT.SL.TLF.TERT.ZS</v>
      </c>
      <c r="F839" t="s">
        <v>1768</v>
      </c>
      <c r="G839" t="s">
        <v>1768</v>
      </c>
      <c r="H839" t="s">
        <v>1768</v>
      </c>
      <c r="I839" t="s">
        <v>1768</v>
      </c>
      <c r="J839" t="s">
        <v>1768</v>
      </c>
      <c r="K839" t="s">
        <v>1768</v>
      </c>
      <c r="L839" t="s">
        <v>1768</v>
      </c>
      <c r="M839" t="s">
        <v>1768</v>
      </c>
      <c r="N839" t="s">
        <v>1768</v>
      </c>
      <c r="O839" t="s">
        <v>1768</v>
      </c>
      <c r="P839" t="s">
        <v>1768</v>
      </c>
      <c r="Q839" t="s">
        <v>1768</v>
      </c>
      <c r="R839" t="s">
        <v>1768</v>
      </c>
      <c r="S839" t="s">
        <v>1768</v>
      </c>
      <c r="T839" t="s">
        <v>1768</v>
      </c>
      <c r="U839" t="s">
        <v>1768</v>
      </c>
      <c r="V839" t="s">
        <v>1768</v>
      </c>
      <c r="W839" t="s">
        <v>1768</v>
      </c>
      <c r="X839" t="s">
        <v>1768</v>
      </c>
      <c r="Y839" t="s">
        <v>1768</v>
      </c>
      <c r="Z839">
        <v>7.5</v>
      </c>
      <c r="AA839">
        <v>12.699999809265137</v>
      </c>
      <c r="AB839">
        <v>12</v>
      </c>
      <c r="AC839">
        <v>12.399999618530273</v>
      </c>
      <c r="AD839">
        <v>15.199999809265137</v>
      </c>
      <c r="AE839">
        <v>15</v>
      </c>
      <c r="AF839">
        <v>16.200000762939453</v>
      </c>
      <c r="AG839">
        <v>17.5</v>
      </c>
      <c r="AH839">
        <v>17.100000381469727</v>
      </c>
      <c r="AI839">
        <v>17.5</v>
      </c>
      <c r="AJ839">
        <v>18.100000381469727</v>
      </c>
      <c r="AK839" t="s">
        <v>1768</v>
      </c>
    </row>
    <row r="840" spans="1:37" hidden="1">
      <c r="A840" t="s">
        <v>4172</v>
      </c>
      <c r="B840" t="s">
        <v>1565</v>
      </c>
      <c r="C840" t="s">
        <v>4897</v>
      </c>
      <c r="D840" t="s">
        <v>4898</v>
      </c>
      <c r="E840" t="str">
        <f t="shared" si="13"/>
        <v>MLT.SP.DYN.LE00.IN</v>
      </c>
      <c r="F840">
        <v>72.932439024390263</v>
      </c>
      <c r="G840">
        <v>73.166829268292702</v>
      </c>
      <c r="H840">
        <v>73.398756097560977</v>
      </c>
      <c r="I840">
        <v>73.628682926829285</v>
      </c>
      <c r="J840">
        <v>73.85512195121953</v>
      </c>
      <c r="K840">
        <v>74.080560975609757</v>
      </c>
      <c r="L840">
        <v>74.303512195121968</v>
      </c>
      <c r="M840">
        <v>74.524463414634155</v>
      </c>
      <c r="N840">
        <v>74.742902439024405</v>
      </c>
      <c r="O840">
        <v>74.960341463414636</v>
      </c>
      <c r="P840">
        <v>75.175780487804872</v>
      </c>
      <c r="Q840">
        <v>75.390195121951237</v>
      </c>
      <c r="R840">
        <v>75.833414634146337</v>
      </c>
      <c r="S840">
        <v>76.60243902439025</v>
      </c>
      <c r="T840">
        <v>76.900000000000006</v>
      </c>
      <c r="U840">
        <v>77.143902439024401</v>
      </c>
      <c r="V840">
        <v>77.29024390243903</v>
      </c>
      <c r="W840">
        <v>77.436585365853674</v>
      </c>
      <c r="X840">
        <v>77.180487804878055</v>
      </c>
      <c r="Y840">
        <v>77.148780487804885</v>
      </c>
      <c r="Z840">
        <v>78.2</v>
      </c>
      <c r="AA840">
        <v>78.441463414634157</v>
      </c>
      <c r="AB840">
        <v>78.092682926829283</v>
      </c>
      <c r="AC840">
        <v>78.351219512195129</v>
      </c>
      <c r="AD840">
        <v>78.553658536585388</v>
      </c>
      <c r="AE840">
        <v>79.504878048780498</v>
      </c>
      <c r="AF840">
        <v>78.548780487804891</v>
      </c>
      <c r="AG840">
        <v>79.443902439024399</v>
      </c>
      <c r="AH840">
        <v>79.431707317073176</v>
      </c>
      <c r="AI840">
        <v>79.892682926829281</v>
      </c>
      <c r="AJ840">
        <v>80.948780487804882</v>
      </c>
      <c r="AK840" t="s">
        <v>1768</v>
      </c>
    </row>
    <row r="841" spans="1:37" hidden="1">
      <c r="A841" t="s">
        <v>4172</v>
      </c>
      <c r="B841" t="s">
        <v>1565</v>
      </c>
      <c r="C841" t="s">
        <v>1688</v>
      </c>
      <c r="D841" t="s">
        <v>1689</v>
      </c>
      <c r="E841" t="str">
        <f t="shared" si="13"/>
        <v>MLT.SP.POP.TOTL</v>
      </c>
      <c r="F841">
        <v>316645</v>
      </c>
      <c r="G841">
        <v>318982</v>
      </c>
      <c r="H841">
        <v>325898</v>
      </c>
      <c r="I841">
        <v>330524</v>
      </c>
      <c r="J841">
        <v>330593</v>
      </c>
      <c r="K841">
        <v>336452</v>
      </c>
      <c r="L841">
        <v>342121</v>
      </c>
      <c r="M841">
        <v>344485</v>
      </c>
      <c r="N841">
        <v>347325</v>
      </c>
      <c r="O841">
        <v>350722</v>
      </c>
      <c r="P841">
        <v>354170</v>
      </c>
      <c r="Q841">
        <v>357727</v>
      </c>
      <c r="R841">
        <v>361260</v>
      </c>
      <c r="S841">
        <v>364704</v>
      </c>
      <c r="T841">
        <v>367941</v>
      </c>
      <c r="U841">
        <v>370433</v>
      </c>
      <c r="V841">
        <v>372687</v>
      </c>
      <c r="W841">
        <v>375236</v>
      </c>
      <c r="X841">
        <v>377516</v>
      </c>
      <c r="Y841">
        <v>379360</v>
      </c>
      <c r="Z841">
        <v>381363</v>
      </c>
      <c r="AA841">
        <v>393028</v>
      </c>
      <c r="AB841">
        <v>395969</v>
      </c>
      <c r="AC841">
        <v>398582</v>
      </c>
      <c r="AD841">
        <v>401268</v>
      </c>
      <c r="AE841">
        <v>403837</v>
      </c>
      <c r="AF841">
        <v>406408</v>
      </c>
      <c r="AG841">
        <v>409050</v>
      </c>
      <c r="AH841">
        <v>411950</v>
      </c>
      <c r="AI841">
        <v>413991</v>
      </c>
      <c r="AJ841">
        <v>415995</v>
      </c>
      <c r="AK841">
        <v>419000</v>
      </c>
    </row>
    <row r="842" spans="1:37" hidden="1">
      <c r="A842" t="s">
        <v>4332</v>
      </c>
      <c r="B842" t="s">
        <v>1566</v>
      </c>
      <c r="C842" t="s">
        <v>4889</v>
      </c>
      <c r="D842" t="s">
        <v>4890</v>
      </c>
      <c r="E842" t="str">
        <f t="shared" si="13"/>
        <v>MHL.NY.GDP.DEFL.ZS</v>
      </c>
      <c r="F842" t="s">
        <v>1768</v>
      </c>
      <c r="G842">
        <v>49.10696237385757</v>
      </c>
      <c r="H842">
        <v>52.730264907656498</v>
      </c>
      <c r="I842">
        <v>54.581436398208297</v>
      </c>
      <c r="J842">
        <v>56.823125224043068</v>
      </c>
      <c r="K842">
        <v>58.917555727505267</v>
      </c>
      <c r="L842">
        <v>60.363313528042163</v>
      </c>
      <c r="M842">
        <v>62.089766804664457</v>
      </c>
      <c r="N842">
        <v>64.649920135356808</v>
      </c>
      <c r="O842">
        <v>67.72531922587892</v>
      </c>
      <c r="P842">
        <v>71.104704420260305</v>
      </c>
      <c r="Q842">
        <v>74.691436821547441</v>
      </c>
      <c r="R842">
        <v>76.942672537764807</v>
      </c>
      <c r="S842">
        <v>79.276889248423927</v>
      </c>
      <c r="T842">
        <v>81.35762241420764</v>
      </c>
      <c r="U842">
        <v>83.641478054998856</v>
      </c>
      <c r="V842">
        <v>85.980037329547429</v>
      </c>
      <c r="W842">
        <v>88.116097950296009</v>
      </c>
      <c r="X842">
        <v>92.754684956997608</v>
      </c>
      <c r="Y842">
        <v>94.400525887516025</v>
      </c>
      <c r="Z842">
        <v>91.591905482405025</v>
      </c>
      <c r="AA842">
        <v>90.231910047489507</v>
      </c>
      <c r="AB842">
        <v>95.249354005653601</v>
      </c>
      <c r="AC842">
        <v>96.728540524086569</v>
      </c>
      <c r="AD842">
        <v>100</v>
      </c>
      <c r="AE842">
        <v>102.23932790598712</v>
      </c>
      <c r="AF842">
        <v>104.57786444508427</v>
      </c>
      <c r="AG842">
        <v>106.00468170679321</v>
      </c>
      <c r="AH842">
        <v>110.1319047782119</v>
      </c>
      <c r="AI842">
        <v>110.8826655142054</v>
      </c>
      <c r="AJ842">
        <v>113.31009842716071</v>
      </c>
      <c r="AK842">
        <v>115.04360601617685</v>
      </c>
    </row>
    <row r="843" spans="1:37" hidden="1">
      <c r="A843" t="s">
        <v>4332</v>
      </c>
      <c r="B843" t="s">
        <v>1566</v>
      </c>
      <c r="C843" t="s">
        <v>4891</v>
      </c>
      <c r="D843" t="s">
        <v>4892</v>
      </c>
      <c r="E843" t="str">
        <f t="shared" si="13"/>
        <v>MHL.NY.GDP.MKTP.KD</v>
      </c>
      <c r="F843" t="s">
        <v>1768</v>
      </c>
      <c r="G843">
        <v>57856987.496679828</v>
      </c>
      <c r="H843">
        <v>60652192.080495991</v>
      </c>
      <c r="I843">
        <v>70058076.780669913</v>
      </c>
      <c r="J843">
        <v>72766588.687173456</v>
      </c>
      <c r="K843">
        <v>68213305.372853845</v>
      </c>
      <c r="L843">
        <v>84954567.539968878</v>
      </c>
      <c r="M843">
        <v>92909561.10604918</v>
      </c>
      <c r="N843">
        <v>100146273.98123257</v>
      </c>
      <c r="O843">
        <v>98452212.725197241</v>
      </c>
      <c r="P843">
        <v>101087071.99110672</v>
      </c>
      <c r="Q843">
        <v>101175900.03914225</v>
      </c>
      <c r="R843">
        <v>108400623.65718478</v>
      </c>
      <c r="S843">
        <v>114911452.72664183</v>
      </c>
      <c r="T843">
        <v>121665659.88118666</v>
      </c>
      <c r="U843">
        <v>131658299.83191478</v>
      </c>
      <c r="V843">
        <v>118093638.63208157</v>
      </c>
      <c r="W843">
        <v>110481765.33653787</v>
      </c>
      <c r="X843">
        <v>107339370.96475853</v>
      </c>
      <c r="Y843">
        <v>104766286.85621209</v>
      </c>
      <c r="Z843">
        <v>110937729.41264094</v>
      </c>
      <c r="AA843">
        <v>116887741.46686098</v>
      </c>
      <c r="AB843">
        <v>119945411.02738558</v>
      </c>
      <c r="AC843">
        <v>120149396.14119466</v>
      </c>
      <c r="AD843">
        <v>120082818.4064592</v>
      </c>
      <c r="AE843">
        <v>123231360.84518185</v>
      </c>
      <c r="AF843">
        <v>125551289.07531942</v>
      </c>
      <c r="AG843">
        <v>129379964.28080301</v>
      </c>
      <c r="AH843">
        <v>126882296.15547396</v>
      </c>
      <c r="AI843">
        <v>125193062.63053988</v>
      </c>
      <c r="AJ843">
        <v>131705868.78374094</v>
      </c>
      <c r="AK843">
        <v>138291162.22292826</v>
      </c>
    </row>
    <row r="844" spans="1:37" hidden="1">
      <c r="A844" t="s">
        <v>4332</v>
      </c>
      <c r="B844" t="s">
        <v>1566</v>
      </c>
      <c r="C844" t="s">
        <v>4893</v>
      </c>
      <c r="D844" t="s">
        <v>4894</v>
      </c>
      <c r="E844" t="str">
        <f t="shared" si="13"/>
        <v>MHL.NY.GDP.MKTP.CD</v>
      </c>
      <c r="F844" t="s">
        <v>1768</v>
      </c>
      <c r="G844">
        <v>31020000</v>
      </c>
      <c r="H844">
        <v>34918000</v>
      </c>
      <c r="I844">
        <v>41749000</v>
      </c>
      <c r="J844">
        <v>45144000</v>
      </c>
      <c r="K844">
        <v>43879000</v>
      </c>
      <c r="L844">
        <v>55989000</v>
      </c>
      <c r="M844">
        <v>62983000</v>
      </c>
      <c r="N844">
        <v>70688000</v>
      </c>
      <c r="O844">
        <v>72798000</v>
      </c>
      <c r="P844">
        <v>78476000</v>
      </c>
      <c r="Q844">
        <v>82507000</v>
      </c>
      <c r="R844">
        <v>91063000</v>
      </c>
      <c r="S844">
        <v>99461000</v>
      </c>
      <c r="T844">
        <v>108071000</v>
      </c>
      <c r="U844">
        <v>120230000</v>
      </c>
      <c r="V844">
        <v>110858000</v>
      </c>
      <c r="W844">
        <v>106289109.33604436</v>
      </c>
      <c r="X844">
        <v>108702067.99258131</v>
      </c>
      <c r="Y844">
        <v>107978893.13929237</v>
      </c>
      <c r="Z844">
        <v>110937729.41264094</v>
      </c>
      <c r="AA844">
        <v>115152142.73730887</v>
      </c>
      <c r="AB844">
        <v>124735071.90540744</v>
      </c>
      <c r="AC844">
        <v>126887585.4517587</v>
      </c>
      <c r="AD844">
        <v>131106365.53961343</v>
      </c>
      <c r="AE844">
        <v>137556822.77154806</v>
      </c>
      <c r="AF844">
        <v>143352031.17208451</v>
      </c>
      <c r="AG844">
        <v>149739017.44469601</v>
      </c>
      <c r="AH844">
        <v>152565763.14945132</v>
      </c>
      <c r="AI844">
        <v>151560778.38153315</v>
      </c>
      <c r="AJ844">
        <v>162935849.808117</v>
      </c>
      <c r="AK844">
        <v>173700000</v>
      </c>
    </row>
    <row r="845" spans="1:37">
      <c r="A845" t="s">
        <v>4332</v>
      </c>
      <c r="B845" t="s">
        <v>1566</v>
      </c>
      <c r="C845" t="s">
        <v>4895</v>
      </c>
      <c r="D845" t="s">
        <v>4896</v>
      </c>
      <c r="E845" t="str">
        <f t="shared" si="13"/>
        <v>MHL.SL.TLF.TERT.ZS</v>
      </c>
      <c r="F845" t="s">
        <v>1768</v>
      </c>
      <c r="G845" t="s">
        <v>1768</v>
      </c>
      <c r="H845" t="s">
        <v>1768</v>
      </c>
      <c r="I845" t="s">
        <v>1768</v>
      </c>
      <c r="J845" t="s">
        <v>1768</v>
      </c>
      <c r="K845" t="s">
        <v>1768</v>
      </c>
      <c r="L845" t="s">
        <v>1768</v>
      </c>
      <c r="M845" t="s">
        <v>1768</v>
      </c>
      <c r="N845" t="s">
        <v>1768</v>
      </c>
      <c r="O845" t="s">
        <v>1768</v>
      </c>
      <c r="P845" t="s">
        <v>1768</v>
      </c>
      <c r="Q845" t="s">
        <v>1768</v>
      </c>
      <c r="R845" t="s">
        <v>1768</v>
      </c>
      <c r="S845" t="s">
        <v>1768</v>
      </c>
      <c r="T845" t="s">
        <v>1768</v>
      </c>
      <c r="U845" t="s">
        <v>1768</v>
      </c>
      <c r="V845" t="s">
        <v>1768</v>
      </c>
      <c r="W845" t="s">
        <v>1768</v>
      </c>
      <c r="X845" t="s">
        <v>1768</v>
      </c>
      <c r="Y845" t="s">
        <v>1768</v>
      </c>
      <c r="Z845" t="s">
        <v>1768</v>
      </c>
      <c r="AA845" t="s">
        <v>1768</v>
      </c>
      <c r="AB845" t="s">
        <v>1768</v>
      </c>
      <c r="AC845" t="s">
        <v>1768</v>
      </c>
      <c r="AD845" t="s">
        <v>1768</v>
      </c>
      <c r="AE845" t="s">
        <v>1768</v>
      </c>
      <c r="AF845" t="s">
        <v>1768</v>
      </c>
      <c r="AG845" t="s">
        <v>1768</v>
      </c>
      <c r="AH845" t="s">
        <v>1768</v>
      </c>
      <c r="AI845" t="s">
        <v>1768</v>
      </c>
      <c r="AJ845" t="s">
        <v>1768</v>
      </c>
      <c r="AK845" t="s">
        <v>1768</v>
      </c>
    </row>
    <row r="846" spans="1:37" hidden="1">
      <c r="A846" t="s">
        <v>4332</v>
      </c>
      <c r="B846" t="s">
        <v>1566</v>
      </c>
      <c r="C846" t="s">
        <v>4897</v>
      </c>
      <c r="D846" t="s">
        <v>4898</v>
      </c>
      <c r="E846" t="str">
        <f t="shared" si="13"/>
        <v>MHL.SP.DYN.LE00.IN</v>
      </c>
      <c r="F846" t="s">
        <v>1768</v>
      </c>
      <c r="G846" t="s">
        <v>1768</v>
      </c>
      <c r="H846" t="s">
        <v>1768</v>
      </c>
      <c r="I846" t="s">
        <v>1768</v>
      </c>
      <c r="J846" t="s">
        <v>1768</v>
      </c>
      <c r="K846" t="s">
        <v>1768</v>
      </c>
      <c r="L846" t="s">
        <v>1768</v>
      </c>
      <c r="M846">
        <v>72.141463414634146</v>
      </c>
      <c r="N846" t="s">
        <v>1768</v>
      </c>
      <c r="O846" t="s">
        <v>1768</v>
      </c>
      <c r="P846" t="s">
        <v>1768</v>
      </c>
      <c r="Q846" t="s">
        <v>1768</v>
      </c>
      <c r="R846" t="s">
        <v>1768</v>
      </c>
      <c r="S846" t="s">
        <v>1768</v>
      </c>
      <c r="T846" t="s">
        <v>1768</v>
      </c>
      <c r="U846" t="s">
        <v>1768</v>
      </c>
      <c r="V846" t="s">
        <v>1768</v>
      </c>
      <c r="W846" t="s">
        <v>1768</v>
      </c>
      <c r="X846" t="s">
        <v>1768</v>
      </c>
      <c r="Y846">
        <v>67.504878048780483</v>
      </c>
      <c r="Z846">
        <v>65.239024390243912</v>
      </c>
      <c r="AA846" t="s">
        <v>1768</v>
      </c>
      <c r="AB846" t="s">
        <v>1768</v>
      </c>
      <c r="AC846" t="s">
        <v>1768</v>
      </c>
      <c r="AD846" t="s">
        <v>1768</v>
      </c>
      <c r="AE846" t="s">
        <v>1768</v>
      </c>
      <c r="AF846" t="s">
        <v>1768</v>
      </c>
      <c r="AG846" t="s">
        <v>1768</v>
      </c>
      <c r="AH846" t="s">
        <v>1768</v>
      </c>
      <c r="AI846" t="s">
        <v>1768</v>
      </c>
      <c r="AJ846" t="s">
        <v>1768</v>
      </c>
      <c r="AK846" t="s">
        <v>1768</v>
      </c>
    </row>
    <row r="847" spans="1:37" hidden="1">
      <c r="A847" t="s">
        <v>4332</v>
      </c>
      <c r="B847" t="s">
        <v>1566</v>
      </c>
      <c r="C847" t="s">
        <v>1688</v>
      </c>
      <c r="D847" t="s">
        <v>1689</v>
      </c>
      <c r="E847" t="str">
        <f t="shared" si="13"/>
        <v>MHL.SP.POP.TOTL</v>
      </c>
      <c r="F847">
        <v>30578</v>
      </c>
      <c r="G847">
        <v>31891</v>
      </c>
      <c r="H847">
        <v>33330</v>
      </c>
      <c r="I847">
        <v>34890</v>
      </c>
      <c r="J847">
        <v>36562</v>
      </c>
      <c r="K847">
        <v>38327</v>
      </c>
      <c r="L847">
        <v>40196</v>
      </c>
      <c r="M847">
        <v>42140</v>
      </c>
      <c r="N847">
        <v>44054</v>
      </c>
      <c r="O847">
        <v>45802</v>
      </c>
      <c r="P847">
        <v>47288</v>
      </c>
      <c r="Q847">
        <v>48469</v>
      </c>
      <c r="R847">
        <v>49369</v>
      </c>
      <c r="S847">
        <v>50040</v>
      </c>
      <c r="T847">
        <v>50565</v>
      </c>
      <c r="U847">
        <v>51008</v>
      </c>
      <c r="V847">
        <v>51389</v>
      </c>
      <c r="W847">
        <v>51697</v>
      </c>
      <c r="X847">
        <v>51930</v>
      </c>
      <c r="Y847">
        <v>52080</v>
      </c>
      <c r="Z847">
        <v>52145</v>
      </c>
      <c r="AA847">
        <v>52131</v>
      </c>
      <c r="AB847">
        <v>52066</v>
      </c>
      <c r="AC847">
        <v>51992</v>
      </c>
      <c r="AD847">
        <v>51968</v>
      </c>
      <c r="AE847">
        <v>52037</v>
      </c>
      <c r="AF847">
        <v>52210</v>
      </c>
      <c r="AG847">
        <v>52487</v>
      </c>
      <c r="AH847">
        <v>52880</v>
      </c>
      <c r="AI847">
        <v>53396</v>
      </c>
      <c r="AJ847">
        <v>54038</v>
      </c>
      <c r="AK847">
        <v>54816</v>
      </c>
    </row>
    <row r="848" spans="1:37" hidden="1">
      <c r="A848" t="s">
        <v>4086</v>
      </c>
      <c r="B848" t="s">
        <v>1567</v>
      </c>
      <c r="C848" t="s">
        <v>4889</v>
      </c>
      <c r="D848" t="s">
        <v>4890</v>
      </c>
      <c r="E848" t="str">
        <f t="shared" si="13"/>
        <v>MRT.NY.GDP.DEFL.ZS</v>
      </c>
      <c r="F848">
        <v>12.084443010312375</v>
      </c>
      <c r="G848">
        <v>12.962390235230492</v>
      </c>
      <c r="H848">
        <v>14.269771455368563</v>
      </c>
      <c r="I848">
        <v>15.305157356462335</v>
      </c>
      <c r="J848">
        <v>16.975348985259146</v>
      </c>
      <c r="K848">
        <v>18.714460896320698</v>
      </c>
      <c r="L848">
        <v>20.073177867155962</v>
      </c>
      <c r="M848">
        <v>22.173259385957564</v>
      </c>
      <c r="N848">
        <v>23.366889149525978</v>
      </c>
      <c r="O848">
        <v>25.23066140274442</v>
      </c>
      <c r="P848">
        <v>25.897375961638847</v>
      </c>
      <c r="Q848">
        <v>36.622283619751656</v>
      </c>
      <c r="R848">
        <v>38.725113796909511</v>
      </c>
      <c r="S848">
        <v>43.338391979908359</v>
      </c>
      <c r="T848">
        <v>48.145747046556828</v>
      </c>
      <c r="U848">
        <v>49.51401068444622</v>
      </c>
      <c r="V848">
        <v>50.433517405801695</v>
      </c>
      <c r="W848">
        <v>56.524405265733677</v>
      </c>
      <c r="X848">
        <v>65.838193752921342</v>
      </c>
      <c r="Y848">
        <v>69.456013659797463</v>
      </c>
      <c r="Z848">
        <v>73.209172108490677</v>
      </c>
      <c r="AA848">
        <v>76.897374812503188</v>
      </c>
      <c r="AB848">
        <v>83.014367862489252</v>
      </c>
      <c r="AC848">
        <v>89.482802525589989</v>
      </c>
      <c r="AD848">
        <v>100</v>
      </c>
      <c r="AE848">
        <v>109.55534317262325</v>
      </c>
      <c r="AF848">
        <v>129.77613161662239</v>
      </c>
      <c r="AG848">
        <v>135.7324359698078</v>
      </c>
      <c r="AH848">
        <v>129.0081516732516</v>
      </c>
      <c r="AI848">
        <v>121.45072806169213</v>
      </c>
      <c r="AJ848">
        <v>144.95676593805223</v>
      </c>
      <c r="AK848">
        <v>159.02102655074287</v>
      </c>
    </row>
    <row r="849" spans="1:37" hidden="1">
      <c r="A849" t="s">
        <v>4086</v>
      </c>
      <c r="B849" t="s">
        <v>1567</v>
      </c>
      <c r="C849" t="s">
        <v>4891</v>
      </c>
      <c r="D849" t="s">
        <v>4892</v>
      </c>
      <c r="E849" t="str">
        <f t="shared" si="13"/>
        <v>MRT.NY.GDP.MKTP.KD</v>
      </c>
      <c r="F849">
        <v>825463738.19922864</v>
      </c>
      <c r="G849">
        <v>853944618.40909982</v>
      </c>
      <c r="H849">
        <v>833962962.06940949</v>
      </c>
      <c r="I849">
        <v>865114331.37454963</v>
      </c>
      <c r="J849">
        <v>837198264.30281198</v>
      </c>
      <c r="K849">
        <v>862270347.67131042</v>
      </c>
      <c r="L849">
        <v>911536847.63809431</v>
      </c>
      <c r="M849">
        <v>928859549.89317095</v>
      </c>
      <c r="N849">
        <v>944839630.55891156</v>
      </c>
      <c r="O849">
        <v>989980151.10309041</v>
      </c>
      <c r="P849">
        <v>972444587.66296887</v>
      </c>
      <c r="Q849">
        <v>989832744.39712453</v>
      </c>
      <c r="R849">
        <v>1008383455.8391289</v>
      </c>
      <c r="S849">
        <v>1067612242.4755833</v>
      </c>
      <c r="T849">
        <v>1034935491.5729634</v>
      </c>
      <c r="U849">
        <v>1136564091.5952625</v>
      </c>
      <c r="V849">
        <v>1202698785.3824632</v>
      </c>
      <c r="W849">
        <v>1154053268.2668457</v>
      </c>
      <c r="X849">
        <v>1206212447.0418701</v>
      </c>
      <c r="Y849">
        <v>1299245507.1681867</v>
      </c>
      <c r="Z849">
        <v>1293653473.2201421</v>
      </c>
      <c r="AA849">
        <v>1319640344.4055479</v>
      </c>
      <c r="AB849">
        <v>1328412943.4155488</v>
      </c>
      <c r="AC849">
        <v>1407835146.1187344</v>
      </c>
      <c r="AD849">
        <v>1488746515.1226048</v>
      </c>
      <c r="AE849">
        <v>1622278157.5455265</v>
      </c>
      <c r="AF849">
        <v>1928387627.9255786</v>
      </c>
      <c r="AG849">
        <v>1959519170.3431852</v>
      </c>
      <c r="AH849">
        <v>2028435534.8374906</v>
      </c>
      <c r="AI849">
        <v>2003684748.7644422</v>
      </c>
      <c r="AJ849">
        <v>2107593972.4898107</v>
      </c>
      <c r="AK849">
        <v>2207705289.6664248</v>
      </c>
    </row>
    <row r="850" spans="1:37" hidden="1">
      <c r="A850" t="s">
        <v>4086</v>
      </c>
      <c r="B850" t="s">
        <v>1567</v>
      </c>
      <c r="C850" t="s">
        <v>4893</v>
      </c>
      <c r="D850" t="s">
        <v>4894</v>
      </c>
      <c r="E850" t="str">
        <f t="shared" si="13"/>
        <v>MRT.NY.GDP.MKTP.CD</v>
      </c>
      <c r="F850">
        <v>709041451.69500363</v>
      </c>
      <c r="G850">
        <v>747994681.04842365</v>
      </c>
      <c r="H850">
        <v>750214409.95092392</v>
      </c>
      <c r="I850">
        <v>788371855.36130989</v>
      </c>
      <c r="J850">
        <v>726937320.34459352</v>
      </c>
      <c r="K850">
        <v>683193885.00334287</v>
      </c>
      <c r="L850">
        <v>802890746.83697474</v>
      </c>
      <c r="M850">
        <v>909820553.07588172</v>
      </c>
      <c r="N850">
        <v>957377507.37038922</v>
      </c>
      <c r="O850">
        <v>981529400.58253586</v>
      </c>
      <c r="P850">
        <v>1019600770.3556879</v>
      </c>
      <c r="Q850">
        <v>1443688856.1501229</v>
      </c>
      <c r="R850">
        <v>1464392409.3344102</v>
      </c>
      <c r="S850">
        <v>1249945001.9584167</v>
      </c>
      <c r="T850">
        <v>1315932677.5999219</v>
      </c>
      <c r="U850">
        <v>1415296645.1895437</v>
      </c>
      <c r="V850">
        <v>1442598429.5659142</v>
      </c>
      <c r="W850">
        <v>1401946882.2215858</v>
      </c>
      <c r="X850">
        <v>1375114088.0198557</v>
      </c>
      <c r="Y850">
        <v>1405662577.9730253</v>
      </c>
      <c r="Z850">
        <v>1293653473.2201421</v>
      </c>
      <c r="AA850">
        <v>1295536829.0655391</v>
      </c>
      <c r="AB850">
        <v>1324424463.4100699</v>
      </c>
      <c r="AC850">
        <v>1563072653.3095086</v>
      </c>
      <c r="AD850">
        <v>1833445283.018868</v>
      </c>
      <c r="AE850">
        <v>2184444848.9489532</v>
      </c>
      <c r="AF850">
        <v>3040718540.5807891</v>
      </c>
      <c r="AG850">
        <v>3356758533.5670786</v>
      </c>
      <c r="AH850">
        <v>3585284289.7411742</v>
      </c>
      <c r="AI850">
        <v>3027020111.5162992</v>
      </c>
      <c r="AJ850">
        <v>3613898829.3663864</v>
      </c>
      <c r="AK850">
        <v>4075675052.7713823</v>
      </c>
    </row>
    <row r="851" spans="1:37">
      <c r="A851" t="s">
        <v>4086</v>
      </c>
      <c r="B851" t="s">
        <v>1567</v>
      </c>
      <c r="C851" t="s">
        <v>4895</v>
      </c>
      <c r="D851" t="s">
        <v>4896</v>
      </c>
      <c r="E851" t="str">
        <f t="shared" si="13"/>
        <v>MRT.SL.TLF.TERT.ZS</v>
      </c>
      <c r="F851" t="s">
        <v>1768</v>
      </c>
      <c r="G851" t="s">
        <v>1768</v>
      </c>
      <c r="H851" t="s">
        <v>1768</v>
      </c>
      <c r="I851" t="s">
        <v>1768</v>
      </c>
      <c r="J851" t="s">
        <v>1768</v>
      </c>
      <c r="K851" t="s">
        <v>1768</v>
      </c>
      <c r="L851" t="s">
        <v>1768</v>
      </c>
      <c r="M851" t="s">
        <v>1768</v>
      </c>
      <c r="N851" t="s">
        <v>1768</v>
      </c>
      <c r="O851" t="s">
        <v>1768</v>
      </c>
      <c r="P851" t="s">
        <v>1768</v>
      </c>
      <c r="Q851" t="s">
        <v>1768</v>
      </c>
      <c r="R851" t="s">
        <v>1768</v>
      </c>
      <c r="S851" t="s">
        <v>1768</v>
      </c>
      <c r="T851" t="s">
        <v>1768</v>
      </c>
      <c r="U851" t="s">
        <v>1768</v>
      </c>
      <c r="V851" t="s">
        <v>1768</v>
      </c>
      <c r="W851" t="s">
        <v>1768</v>
      </c>
      <c r="X851" t="s">
        <v>1768</v>
      </c>
      <c r="Y851" t="s">
        <v>1768</v>
      </c>
      <c r="Z851" t="s">
        <v>1768</v>
      </c>
      <c r="AA851" t="s">
        <v>1768</v>
      </c>
      <c r="AB851" t="s">
        <v>1768</v>
      </c>
      <c r="AC851" t="s">
        <v>1768</v>
      </c>
      <c r="AD851" t="s">
        <v>1768</v>
      </c>
      <c r="AE851" t="s">
        <v>1768</v>
      </c>
      <c r="AF851" t="s">
        <v>1768</v>
      </c>
      <c r="AG851" t="s">
        <v>1768</v>
      </c>
      <c r="AH851" t="s">
        <v>1768</v>
      </c>
      <c r="AI851" t="s">
        <v>1768</v>
      </c>
      <c r="AJ851" t="s">
        <v>1768</v>
      </c>
      <c r="AK851" t="s">
        <v>1768</v>
      </c>
    </row>
    <row r="852" spans="1:37" hidden="1">
      <c r="A852" t="s">
        <v>4086</v>
      </c>
      <c r="B852" t="s">
        <v>1567</v>
      </c>
      <c r="C852" t="s">
        <v>4897</v>
      </c>
      <c r="D852" t="s">
        <v>4898</v>
      </c>
      <c r="E852" t="str">
        <f t="shared" si="13"/>
        <v>MRT.SP.DYN.LE00.IN</v>
      </c>
      <c r="F852">
        <v>52.994804878048789</v>
      </c>
      <c r="G852">
        <v>53.471560975609755</v>
      </c>
      <c r="H852">
        <v>53.899829268292692</v>
      </c>
      <c r="I852">
        <v>54.272585365853665</v>
      </c>
      <c r="J852">
        <v>54.591853658536586</v>
      </c>
      <c r="K852">
        <v>54.863609756097574</v>
      </c>
      <c r="L852">
        <v>55.101365853658535</v>
      </c>
      <c r="M852">
        <v>55.319634146341464</v>
      </c>
      <c r="N852">
        <v>55.529414634146349</v>
      </c>
      <c r="O852">
        <v>55.736195121951226</v>
      </c>
      <c r="P852">
        <v>55.936975609756111</v>
      </c>
      <c r="Q852">
        <v>56.126731707317077</v>
      </c>
      <c r="R852">
        <v>56.296000000000006</v>
      </c>
      <c r="S852">
        <v>56.439243902439031</v>
      </c>
      <c r="T852">
        <v>56.556975609756101</v>
      </c>
      <c r="U852">
        <v>56.65270731707318</v>
      </c>
      <c r="V852">
        <v>56.731463414634149</v>
      </c>
      <c r="W852">
        <v>56.800756097560985</v>
      </c>
      <c r="X852">
        <v>56.866073170731717</v>
      </c>
      <c r="Y852">
        <v>56.93141463414635</v>
      </c>
      <c r="Z852">
        <v>56.994780487804888</v>
      </c>
      <c r="AA852">
        <v>57.050170731707325</v>
      </c>
      <c r="AB852">
        <v>57.095048780487808</v>
      </c>
      <c r="AC852">
        <v>57.1329268292683</v>
      </c>
      <c r="AD852">
        <v>57.173756097560982</v>
      </c>
      <c r="AE852">
        <v>57.23102439024391</v>
      </c>
      <c r="AF852">
        <v>57.326195121951223</v>
      </c>
      <c r="AG852">
        <v>57.470268292682938</v>
      </c>
      <c r="AH852">
        <v>57.668243902439031</v>
      </c>
      <c r="AI852">
        <v>57.919634146341473</v>
      </c>
      <c r="AJ852">
        <v>58.216951219512204</v>
      </c>
      <c r="AK852" t="s">
        <v>1768</v>
      </c>
    </row>
    <row r="853" spans="1:37" hidden="1">
      <c r="A853" t="s">
        <v>4086</v>
      </c>
      <c r="B853" t="s">
        <v>1567</v>
      </c>
      <c r="C853" t="s">
        <v>1688</v>
      </c>
      <c r="D853" t="s">
        <v>1689</v>
      </c>
      <c r="E853" t="str">
        <f t="shared" si="13"/>
        <v>MRT.SP.POP.TOTL</v>
      </c>
      <c r="F853">
        <v>1517817</v>
      </c>
      <c r="G853">
        <v>1562144</v>
      </c>
      <c r="H853">
        <v>1607553</v>
      </c>
      <c r="I853">
        <v>1653818</v>
      </c>
      <c r="J853">
        <v>1700638</v>
      </c>
      <c r="K853">
        <v>1747839</v>
      </c>
      <c r="L853">
        <v>1795343</v>
      </c>
      <c r="M853">
        <v>1843352</v>
      </c>
      <c r="N853">
        <v>1892328</v>
      </c>
      <c r="O853">
        <v>1942900</v>
      </c>
      <c r="P853">
        <v>1995548</v>
      </c>
      <c r="Q853">
        <v>2050456</v>
      </c>
      <c r="R853">
        <v>2107590</v>
      </c>
      <c r="S853">
        <v>2166948</v>
      </c>
      <c r="T853">
        <v>2228453</v>
      </c>
      <c r="U853">
        <v>2292053</v>
      </c>
      <c r="V853">
        <v>2357678</v>
      </c>
      <c r="W853">
        <v>2425374</v>
      </c>
      <c r="X853">
        <v>2495316</v>
      </c>
      <c r="Y853">
        <v>2567741</v>
      </c>
      <c r="Z853">
        <v>2642743</v>
      </c>
      <c r="AA853">
        <v>2720367</v>
      </c>
      <c r="AB853">
        <v>2800333</v>
      </c>
      <c r="AC853">
        <v>2882003</v>
      </c>
      <c r="AD853">
        <v>2964526</v>
      </c>
      <c r="AE853">
        <v>3047249</v>
      </c>
      <c r="AF853">
        <v>3129959</v>
      </c>
      <c r="AG853">
        <v>3212672</v>
      </c>
      <c r="AH853">
        <v>3295254</v>
      </c>
      <c r="AI853">
        <v>3377630</v>
      </c>
      <c r="AJ853">
        <v>3459773</v>
      </c>
      <c r="AK853">
        <v>3541540</v>
      </c>
    </row>
    <row r="854" spans="1:37" hidden="1">
      <c r="A854" t="s">
        <v>4087</v>
      </c>
      <c r="B854" t="s">
        <v>1568</v>
      </c>
      <c r="C854" t="s">
        <v>4889</v>
      </c>
      <c r="D854" t="s">
        <v>4890</v>
      </c>
      <c r="E854" t="str">
        <f t="shared" si="13"/>
        <v>MUS.NY.GDP.DEFL.ZS</v>
      </c>
      <c r="F854">
        <v>15.425372871830707</v>
      </c>
      <c r="G854">
        <v>17.101169867162589</v>
      </c>
      <c r="H854">
        <v>18.61722920800845</v>
      </c>
      <c r="I854">
        <v>20.187909633119105</v>
      </c>
      <c r="J854">
        <v>21.694669433336145</v>
      </c>
      <c r="K854">
        <v>23.473529209308378</v>
      </c>
      <c r="L854">
        <v>25.356707369867703</v>
      </c>
      <c r="M854">
        <v>28.631525452468608</v>
      </c>
      <c r="N854">
        <v>31.748484345040286</v>
      </c>
      <c r="O854">
        <v>35.255916582985733</v>
      </c>
      <c r="P854">
        <v>38.824166625663061</v>
      </c>
      <c r="Q854">
        <v>42.149176615762372</v>
      </c>
      <c r="R854">
        <v>44.406433265598103</v>
      </c>
      <c r="S854">
        <v>48.500803239964846</v>
      </c>
      <c r="T854">
        <v>51.680239573491484</v>
      </c>
      <c r="U854">
        <v>54.472627105901729</v>
      </c>
      <c r="V854">
        <v>58.286823702717271</v>
      </c>
      <c r="W854">
        <v>61.271557513499197</v>
      </c>
      <c r="X854">
        <v>65.53906177984139</v>
      </c>
      <c r="Y854">
        <v>69.001538610991219</v>
      </c>
      <c r="Z854">
        <v>70.440897778446015</v>
      </c>
      <c r="AA854">
        <v>75.442078278268795</v>
      </c>
      <c r="AB854">
        <v>79.858329940049018</v>
      </c>
      <c r="AC854">
        <v>84.422065896969784</v>
      </c>
      <c r="AD854">
        <v>89.563862656250166</v>
      </c>
      <c r="AE854">
        <v>93.378348005635658</v>
      </c>
      <c r="AF854">
        <v>100</v>
      </c>
      <c r="AG854">
        <v>111.69521039100619</v>
      </c>
      <c r="AH854">
        <v>119.00840921098812</v>
      </c>
      <c r="AI854">
        <v>118.763410220908</v>
      </c>
      <c r="AJ854">
        <v>120.9246699205455</v>
      </c>
      <c r="AK854">
        <v>126.13566564826502</v>
      </c>
    </row>
    <row r="855" spans="1:37" hidden="1">
      <c r="A855" t="s">
        <v>4087</v>
      </c>
      <c r="B855" t="s">
        <v>1568</v>
      </c>
      <c r="C855" t="s">
        <v>4891</v>
      </c>
      <c r="D855" t="s">
        <v>4892</v>
      </c>
      <c r="E855" t="str">
        <f t="shared" si="13"/>
        <v>MUS.NY.GDP.MKTP.KD</v>
      </c>
      <c r="F855">
        <v>1519348473.0671368</v>
      </c>
      <c r="G855">
        <v>1608721912.6593213</v>
      </c>
      <c r="H855">
        <v>1697154579.2031672</v>
      </c>
      <c r="I855">
        <v>1703668178.8674862</v>
      </c>
      <c r="J855">
        <v>1783713081.4090087</v>
      </c>
      <c r="K855">
        <v>1907760968.3494875</v>
      </c>
      <c r="L855">
        <v>2093615678.771395</v>
      </c>
      <c r="M855">
        <v>2279759882.5117168</v>
      </c>
      <c r="N855">
        <v>2434586280.2795219</v>
      </c>
      <c r="O855">
        <v>2543294176.5845761</v>
      </c>
      <c r="P855">
        <v>2726074033.4022522</v>
      </c>
      <c r="Q855">
        <v>2846987581.8198967</v>
      </c>
      <c r="R855">
        <v>3032403303.2849345</v>
      </c>
      <c r="S855">
        <v>3186511947.3965921</v>
      </c>
      <c r="T855">
        <v>3318310635.1786952</v>
      </c>
      <c r="U855">
        <v>3460591055.4648314</v>
      </c>
      <c r="V855">
        <v>3653963480.9228024</v>
      </c>
      <c r="W855">
        <v>3861781830.2021737</v>
      </c>
      <c r="X855">
        <v>4096216243.3722429</v>
      </c>
      <c r="Y855">
        <v>4203159418.8072662</v>
      </c>
      <c r="Z855">
        <v>4582562397.9431467</v>
      </c>
      <c r="AA855">
        <v>4700497863.3952513</v>
      </c>
      <c r="AB855">
        <v>4799834108.8468895</v>
      </c>
      <c r="AC855">
        <v>4975357150.4409733</v>
      </c>
      <c r="AD855">
        <v>5261229604.2451878</v>
      </c>
      <c r="AE855">
        <v>5326541854.3561954</v>
      </c>
      <c r="AF855">
        <v>5536815244.9748755</v>
      </c>
      <c r="AG855">
        <v>5862115925.6808004</v>
      </c>
      <c r="AH855">
        <v>6185513728.3186607</v>
      </c>
      <c r="AI855">
        <v>6373107273.8217678</v>
      </c>
      <c r="AJ855">
        <v>6636426092.7491903</v>
      </c>
      <c r="AK855">
        <v>6909269806.4043608</v>
      </c>
    </row>
    <row r="856" spans="1:37" hidden="1">
      <c r="A856" t="s">
        <v>4087</v>
      </c>
      <c r="B856" t="s">
        <v>1568</v>
      </c>
      <c r="C856" t="s">
        <v>4893</v>
      </c>
      <c r="D856" t="s">
        <v>4894</v>
      </c>
      <c r="E856" t="str">
        <f t="shared" si="13"/>
        <v>MUS.NY.GDP.MKTP.CD</v>
      </c>
      <c r="F856">
        <v>1136544231.3645103</v>
      </c>
      <c r="G856">
        <v>1147187567.6520779</v>
      </c>
      <c r="H856">
        <v>1082934402.1935658</v>
      </c>
      <c r="I856">
        <v>1094857359.6951361</v>
      </c>
      <c r="J856">
        <v>1044926097.4665112</v>
      </c>
      <c r="K856">
        <v>1080643202.283087</v>
      </c>
      <c r="L856">
        <v>1469050658.086391</v>
      </c>
      <c r="M856">
        <v>1888752207.1070042</v>
      </c>
      <c r="N856">
        <v>2143480497.1850252</v>
      </c>
      <c r="O856">
        <v>2191101651.2330461</v>
      </c>
      <c r="P856">
        <v>2653485952.1331887</v>
      </c>
      <c r="Q856">
        <v>2856889162.0905809</v>
      </c>
      <c r="R856">
        <v>3224265824.1873198</v>
      </c>
      <c r="S856">
        <v>3263363787.8261828</v>
      </c>
      <c r="T856">
        <v>3558143642.1425548</v>
      </c>
      <c r="U856">
        <v>4040342059.5674114</v>
      </c>
      <c r="V856">
        <v>4421952121.4866982</v>
      </c>
      <c r="W856">
        <v>4187375887.6594768</v>
      </c>
      <c r="X856">
        <v>4169672974.231266</v>
      </c>
      <c r="Y856">
        <v>4291171395.7108479</v>
      </c>
      <c r="Z856">
        <v>4582562397.9431467</v>
      </c>
      <c r="AA856">
        <v>4536544699.0572844</v>
      </c>
      <c r="AB856">
        <v>4767303153.0443907</v>
      </c>
      <c r="AC856">
        <v>5609836353.5636969</v>
      </c>
      <c r="AD856">
        <v>6385691315.2253647</v>
      </c>
      <c r="AE856">
        <v>6283845864.3198462</v>
      </c>
      <c r="AF856">
        <v>6507112279.8546677</v>
      </c>
      <c r="AG856">
        <v>7792060059.6114721</v>
      </c>
      <c r="AH856">
        <v>9641063862.250948</v>
      </c>
      <c r="AI856">
        <v>8825248711.7386913</v>
      </c>
      <c r="AJ856">
        <v>9714391396.6006222</v>
      </c>
      <c r="AK856">
        <v>11313454890.802202</v>
      </c>
    </row>
    <row r="857" spans="1:37">
      <c r="A857" t="s">
        <v>4087</v>
      </c>
      <c r="B857" t="s">
        <v>1568</v>
      </c>
      <c r="C857" t="s">
        <v>4895</v>
      </c>
      <c r="D857" t="s">
        <v>4896</v>
      </c>
      <c r="E857" t="str">
        <f t="shared" si="13"/>
        <v>MUS.SL.TLF.TERT.ZS</v>
      </c>
      <c r="F857" t="s">
        <v>1768</v>
      </c>
      <c r="G857" t="s">
        <v>1768</v>
      </c>
      <c r="H857" t="s">
        <v>1768</v>
      </c>
      <c r="I857" t="s">
        <v>1768</v>
      </c>
      <c r="J857" t="s">
        <v>1768</v>
      </c>
      <c r="K857" t="s">
        <v>1768</v>
      </c>
      <c r="L857" t="s">
        <v>1768</v>
      </c>
      <c r="M857" t="s">
        <v>1768</v>
      </c>
      <c r="N857" t="s">
        <v>1768</v>
      </c>
      <c r="O857" t="s">
        <v>1768</v>
      </c>
      <c r="P857" t="s">
        <v>1768</v>
      </c>
      <c r="Q857" t="s">
        <v>1768</v>
      </c>
      <c r="R857" t="s">
        <v>1768</v>
      </c>
      <c r="S857" t="s">
        <v>1768</v>
      </c>
      <c r="T857" t="s">
        <v>1768</v>
      </c>
      <c r="U857">
        <v>2.5</v>
      </c>
      <c r="V857" t="s">
        <v>1768</v>
      </c>
      <c r="W857" t="s">
        <v>1768</v>
      </c>
      <c r="X857" t="s">
        <v>1768</v>
      </c>
      <c r="Y857" t="s">
        <v>1768</v>
      </c>
      <c r="Z857">
        <v>3.4000000953674316</v>
      </c>
      <c r="AA857" t="s">
        <v>1768</v>
      </c>
      <c r="AB857" t="s">
        <v>1768</v>
      </c>
      <c r="AC857" t="s">
        <v>1768</v>
      </c>
      <c r="AD857">
        <v>9.1999998092651367</v>
      </c>
      <c r="AE857">
        <v>10.199999809265137</v>
      </c>
      <c r="AF857">
        <v>9.3999996185302734</v>
      </c>
      <c r="AG857">
        <v>11.199999809265137</v>
      </c>
      <c r="AH857" t="s">
        <v>1768</v>
      </c>
      <c r="AI857" t="s">
        <v>1768</v>
      </c>
      <c r="AJ857" t="s">
        <v>1768</v>
      </c>
      <c r="AK857" t="s">
        <v>1768</v>
      </c>
    </row>
    <row r="858" spans="1:37" hidden="1">
      <c r="A858" t="s">
        <v>4087</v>
      </c>
      <c r="B858" t="s">
        <v>1568</v>
      </c>
      <c r="C858" t="s">
        <v>4897</v>
      </c>
      <c r="D858" t="s">
        <v>4898</v>
      </c>
      <c r="E858" t="str">
        <f t="shared" si="13"/>
        <v>MUS.SP.DYN.LE00.IN</v>
      </c>
      <c r="F858">
        <v>66.987975609756106</v>
      </c>
      <c r="G858">
        <v>67.423585365853654</v>
      </c>
      <c r="H858">
        <v>67.77517073170732</v>
      </c>
      <c r="I858">
        <v>68.042000000000016</v>
      </c>
      <c r="J858">
        <v>68.229853658536598</v>
      </c>
      <c r="K858">
        <v>68.366731707317072</v>
      </c>
      <c r="L858">
        <v>68.494951219512203</v>
      </c>
      <c r="M858">
        <v>68.653097560975624</v>
      </c>
      <c r="N858">
        <v>68.864097560975623</v>
      </c>
      <c r="O858">
        <v>69.13007317073172</v>
      </c>
      <c r="P858">
        <v>69.404878048780489</v>
      </c>
      <c r="Q858">
        <v>69.956097560975621</v>
      </c>
      <c r="R858">
        <v>70.058536585365857</v>
      </c>
      <c r="S858">
        <v>70.107317073170748</v>
      </c>
      <c r="T858">
        <v>70.158536585365852</v>
      </c>
      <c r="U858">
        <v>70.325853658536602</v>
      </c>
      <c r="V858">
        <v>70.322926829268297</v>
      </c>
      <c r="W858">
        <v>70.404878048780489</v>
      </c>
      <c r="X858">
        <v>70.607317073170734</v>
      </c>
      <c r="Y858">
        <v>70.960975609756119</v>
      </c>
      <c r="Z858">
        <v>71.663414634146349</v>
      </c>
      <c r="AA858">
        <v>71.765853658536599</v>
      </c>
      <c r="AB858">
        <v>71.965853658536588</v>
      </c>
      <c r="AC858">
        <v>72.121300813008119</v>
      </c>
      <c r="AD858">
        <v>72.276747967479679</v>
      </c>
      <c r="AE858">
        <v>72.432195121951224</v>
      </c>
      <c r="AF858">
        <v>72.432195121951224</v>
      </c>
      <c r="AG858">
        <v>72.57073170731708</v>
      </c>
      <c r="AH858">
        <v>72.57073170731708</v>
      </c>
      <c r="AI858">
        <v>72.882439024390251</v>
      </c>
      <c r="AJ858">
        <v>72.967317073170733</v>
      </c>
      <c r="AK858" t="s">
        <v>1768</v>
      </c>
    </row>
    <row r="859" spans="1:37" hidden="1">
      <c r="A859" t="s">
        <v>4087</v>
      </c>
      <c r="B859" t="s">
        <v>1568</v>
      </c>
      <c r="C859" t="s">
        <v>1688</v>
      </c>
      <c r="D859" t="s">
        <v>1689</v>
      </c>
      <c r="E859" t="str">
        <f t="shared" si="13"/>
        <v>MUS.SP.POP.TOTL</v>
      </c>
      <c r="F859">
        <v>966000</v>
      </c>
      <c r="G859">
        <v>979133.04635960842</v>
      </c>
      <c r="H859">
        <v>990753.59698277153</v>
      </c>
      <c r="I859">
        <v>1000803.8653592109</v>
      </c>
      <c r="J859">
        <v>1009233.4990836795</v>
      </c>
      <c r="K859">
        <v>1016000</v>
      </c>
      <c r="L859">
        <v>1024680</v>
      </c>
      <c r="M859">
        <v>1032760</v>
      </c>
      <c r="N859">
        <v>1040840.6531377817</v>
      </c>
      <c r="O859">
        <v>1048920.9815970599</v>
      </c>
      <c r="P859">
        <v>1058775</v>
      </c>
      <c r="Q859">
        <v>1070266</v>
      </c>
      <c r="R859">
        <v>1084441</v>
      </c>
      <c r="S859">
        <v>1097374</v>
      </c>
      <c r="T859">
        <v>1112846</v>
      </c>
      <c r="U859">
        <v>1122457</v>
      </c>
      <c r="V859">
        <v>1133996</v>
      </c>
      <c r="W859">
        <v>1148284</v>
      </c>
      <c r="X859">
        <v>1160421</v>
      </c>
      <c r="Y859">
        <v>1175267</v>
      </c>
      <c r="Z859">
        <v>1186873</v>
      </c>
      <c r="AA859">
        <v>1199881</v>
      </c>
      <c r="AB859">
        <v>1210196</v>
      </c>
      <c r="AC859">
        <v>1222811</v>
      </c>
      <c r="AD859">
        <v>1233386</v>
      </c>
      <c r="AE859">
        <v>1243253</v>
      </c>
      <c r="AF859">
        <v>1252698</v>
      </c>
      <c r="AG859">
        <v>1260403</v>
      </c>
      <c r="AH859">
        <v>1268565</v>
      </c>
      <c r="AI859">
        <v>1275032</v>
      </c>
      <c r="AJ859">
        <v>1280924</v>
      </c>
      <c r="AK859">
        <v>1286051</v>
      </c>
    </row>
    <row r="860" spans="1:37" hidden="1">
      <c r="A860" t="s">
        <v>0</v>
      </c>
      <c r="B860" t="s">
        <v>1570</v>
      </c>
      <c r="C860" t="s">
        <v>4889</v>
      </c>
      <c r="D860" t="s">
        <v>4890</v>
      </c>
      <c r="E860" t="str">
        <f t="shared" si="13"/>
        <v>MEX.NY.GDP.DEFL.ZS</v>
      </c>
      <c r="F860">
        <v>0.10156351466406512</v>
      </c>
      <c r="G860">
        <v>0.1279796346971914</v>
      </c>
      <c r="H860">
        <v>0.20594780658588452</v>
      </c>
      <c r="I860">
        <v>0.39226991802347178</v>
      </c>
      <c r="J860">
        <v>0.62407585687574496</v>
      </c>
      <c r="K860">
        <v>0.97818094533585875</v>
      </c>
      <c r="L860">
        <v>1.6983125246869724</v>
      </c>
      <c r="M860">
        <v>4.0701547113833456</v>
      </c>
      <c r="N860">
        <v>8.6574472517715879</v>
      </c>
      <c r="O860">
        <v>10.954116457054862</v>
      </c>
      <c r="P860">
        <v>14.035563410345336</v>
      </c>
      <c r="Q860">
        <v>17.29891884563791</v>
      </c>
      <c r="R860">
        <v>19.791871864891426</v>
      </c>
      <c r="S860">
        <v>21.670715494529897</v>
      </c>
      <c r="T860">
        <v>23.506561393859279</v>
      </c>
      <c r="U860">
        <v>32.409551439094322</v>
      </c>
      <c r="V860">
        <v>42.373182299170828</v>
      </c>
      <c r="W860">
        <v>49.867939252929716</v>
      </c>
      <c r="X860">
        <v>57.540236843206102</v>
      </c>
      <c r="Y860">
        <v>66.223492426972371</v>
      </c>
      <c r="Z860">
        <v>74.238084525214404</v>
      </c>
      <c r="AA860">
        <v>78.60209312051677</v>
      </c>
      <c r="AB860">
        <v>84.070235662774877</v>
      </c>
      <c r="AC860">
        <v>100.0000066174312</v>
      </c>
      <c r="AD860">
        <v>109.06569398752059</v>
      </c>
      <c r="AE860">
        <v>114.02070897030787</v>
      </c>
      <c r="AF860">
        <v>121.64936540264115</v>
      </c>
      <c r="AG860">
        <v>128.49785698406885</v>
      </c>
      <c r="AH860">
        <v>136.63729456575481</v>
      </c>
      <c r="AI860">
        <v>142.65027678027664</v>
      </c>
      <c r="AJ860">
        <v>148.40428290541712</v>
      </c>
      <c r="AK860">
        <v>156.56664668922585</v>
      </c>
    </row>
    <row r="861" spans="1:37" hidden="1">
      <c r="A861" t="s">
        <v>0</v>
      </c>
      <c r="B861" t="s">
        <v>1570</v>
      </c>
      <c r="C861" t="s">
        <v>4891</v>
      </c>
      <c r="D861" t="s">
        <v>4892</v>
      </c>
      <c r="E861" t="str">
        <f t="shared" si="13"/>
        <v>MEX.NY.GDP.MKTP.KD</v>
      </c>
      <c r="F861">
        <v>345563280746.97498</v>
      </c>
      <c r="G861">
        <v>375878167054.00739</v>
      </c>
      <c r="H861">
        <v>373518018233.03516</v>
      </c>
      <c r="I861">
        <v>357844094428.58826</v>
      </c>
      <c r="J861">
        <v>370762913620.17468</v>
      </c>
      <c r="K861">
        <v>380378220215.40967</v>
      </c>
      <c r="L861">
        <v>366099126583.80267</v>
      </c>
      <c r="M861">
        <v>372893000112.5777</v>
      </c>
      <c r="N861">
        <v>377537151452.89563</v>
      </c>
      <c r="O861">
        <v>393387268233.08636</v>
      </c>
      <c r="P861">
        <v>413325339980.80408</v>
      </c>
      <c r="Q861">
        <v>430776972106.14246</v>
      </c>
      <c r="R861">
        <v>446408398241.76019</v>
      </c>
      <c r="S861">
        <v>455115704020.58136</v>
      </c>
      <c r="T861">
        <v>475405936893.86987</v>
      </c>
      <c r="U861">
        <v>445845258682.30255</v>
      </c>
      <c r="V861">
        <v>468760936466.25214</v>
      </c>
      <c r="W861">
        <v>500522064862.54913</v>
      </c>
      <c r="X861">
        <v>525080308657.69446</v>
      </c>
      <c r="Y861">
        <v>545418010283.76508</v>
      </c>
      <c r="Z861">
        <v>581426421971.45312</v>
      </c>
      <c r="AA861">
        <v>580513674391.54541</v>
      </c>
      <c r="AB861">
        <v>585312691416.45239</v>
      </c>
      <c r="AC861">
        <v>593223360014.08826</v>
      </c>
      <c r="AD861">
        <v>617269309006.40039</v>
      </c>
      <c r="AE861">
        <v>637055457596.05249</v>
      </c>
      <c r="AF861">
        <v>669864782183.05762</v>
      </c>
      <c r="AG861">
        <v>691704027302.2865</v>
      </c>
      <c r="AH861">
        <v>699939486221.45862</v>
      </c>
      <c r="AI861">
        <v>656259080282.98877</v>
      </c>
      <c r="AJ861">
        <v>692479257708.90381</v>
      </c>
      <c r="AK861">
        <v>719742387372.1814</v>
      </c>
    </row>
    <row r="862" spans="1:37" hidden="1">
      <c r="A862" t="s">
        <v>0</v>
      </c>
      <c r="B862" t="s">
        <v>1570</v>
      </c>
      <c r="C862" t="s">
        <v>4893</v>
      </c>
      <c r="D862" t="s">
        <v>4894</v>
      </c>
      <c r="E862" t="str">
        <f t="shared" si="13"/>
        <v>MEX.NY.GDP.MKTP.CD</v>
      </c>
      <c r="F862">
        <v>194356825709.19867</v>
      </c>
      <c r="G862">
        <v>250083027275.12958</v>
      </c>
      <c r="H862">
        <v>173720847690.77283</v>
      </c>
      <c r="I862">
        <v>148866911934.17511</v>
      </c>
      <c r="J862">
        <v>175632163244.41626</v>
      </c>
      <c r="K862">
        <v>184473097296.04077</v>
      </c>
      <c r="L862">
        <v>129440191340.19701</v>
      </c>
      <c r="M862">
        <v>140263673924.0307</v>
      </c>
      <c r="N862">
        <v>183144276294.08984</v>
      </c>
      <c r="O862">
        <v>222977042346.50153</v>
      </c>
      <c r="P862">
        <v>262709785592.71109</v>
      </c>
      <c r="Q862">
        <v>314453895611.75214</v>
      </c>
      <c r="R862">
        <v>363609268789.41638</v>
      </c>
      <c r="S862">
        <v>403195508733.86603</v>
      </c>
      <c r="T862">
        <v>421725049057.94427</v>
      </c>
      <c r="U862">
        <v>286698251724.02063</v>
      </c>
      <c r="V862">
        <v>332908981435.71918</v>
      </c>
      <c r="W862">
        <v>401480129436.30127</v>
      </c>
      <c r="X862">
        <v>421214803220.42297</v>
      </c>
      <c r="Y862">
        <v>481202434426.85052</v>
      </c>
      <c r="Z862">
        <v>581426421971.45312</v>
      </c>
      <c r="AA862">
        <v>622092637151.15723</v>
      </c>
      <c r="AB862">
        <v>649075575301.6814</v>
      </c>
      <c r="AC862">
        <v>700324664926.97156</v>
      </c>
      <c r="AD862">
        <v>759777472170.45361</v>
      </c>
      <c r="AE862">
        <v>848947464608.98022</v>
      </c>
      <c r="AF862">
        <v>952276430546.77332</v>
      </c>
      <c r="AG862">
        <v>1035929522496.4788</v>
      </c>
      <c r="AH862">
        <v>1094480339421.6384</v>
      </c>
      <c r="AI862">
        <v>882354745911.02539</v>
      </c>
      <c r="AJ862">
        <v>1035870880242.3759</v>
      </c>
      <c r="AK862">
        <v>1155316052667.0598</v>
      </c>
    </row>
    <row r="863" spans="1:37">
      <c r="A863" t="s">
        <v>0</v>
      </c>
      <c r="B863" t="s">
        <v>1570</v>
      </c>
      <c r="C863" t="s">
        <v>4895</v>
      </c>
      <c r="D863" t="s">
        <v>4896</v>
      </c>
      <c r="E863" t="str">
        <f t="shared" si="13"/>
        <v>MEX.SL.TLF.TERT.ZS</v>
      </c>
      <c r="F863" t="s">
        <v>1768</v>
      </c>
      <c r="G863" t="s">
        <v>1768</v>
      </c>
      <c r="H863" t="s">
        <v>1768</v>
      </c>
      <c r="I863" t="s">
        <v>1768</v>
      </c>
      <c r="J863" t="s">
        <v>1768</v>
      </c>
      <c r="K863" t="s">
        <v>1768</v>
      </c>
      <c r="L863" t="s">
        <v>1768</v>
      </c>
      <c r="M863" t="s">
        <v>1768</v>
      </c>
      <c r="N863" t="s">
        <v>1768</v>
      </c>
      <c r="O863" t="s">
        <v>1768</v>
      </c>
      <c r="P863" t="s">
        <v>1768</v>
      </c>
      <c r="Q863" t="s">
        <v>1768</v>
      </c>
      <c r="R863" t="s">
        <v>1768</v>
      </c>
      <c r="S863" t="s">
        <v>1768</v>
      </c>
      <c r="T863" t="s">
        <v>1768</v>
      </c>
      <c r="U863">
        <v>19.700000762939453</v>
      </c>
      <c r="V863">
        <v>13.800000190734863</v>
      </c>
      <c r="W863">
        <v>13.699999809265137</v>
      </c>
      <c r="X863">
        <v>14.100000381469727</v>
      </c>
      <c r="Y863">
        <v>23.600000381469727</v>
      </c>
      <c r="Z863">
        <v>25.399999618530273</v>
      </c>
      <c r="AA863">
        <v>15.800000190734863</v>
      </c>
      <c r="AB863">
        <v>32.5</v>
      </c>
      <c r="AC863">
        <v>32.799999237060547</v>
      </c>
      <c r="AD863">
        <v>17.600000381469727</v>
      </c>
      <c r="AE863">
        <v>16.299999237060547</v>
      </c>
      <c r="AF863">
        <v>16.600000381469727</v>
      </c>
      <c r="AG863">
        <v>17.299999237060547</v>
      </c>
      <c r="AH863">
        <v>17.299999237060547</v>
      </c>
      <c r="AI863" t="s">
        <v>1768</v>
      </c>
      <c r="AJ863" t="s">
        <v>1768</v>
      </c>
      <c r="AK863" t="s">
        <v>1768</v>
      </c>
    </row>
    <row r="864" spans="1:37" hidden="1">
      <c r="A864" t="s">
        <v>0</v>
      </c>
      <c r="B864" t="s">
        <v>1570</v>
      </c>
      <c r="C864" t="s">
        <v>4897</v>
      </c>
      <c r="D864" t="s">
        <v>4898</v>
      </c>
      <c r="E864" t="str">
        <f t="shared" si="13"/>
        <v>MEX.SP.DYN.LE00.IN</v>
      </c>
      <c r="F864">
        <v>66.571853658536597</v>
      </c>
      <c r="G864">
        <v>67.03995121951219</v>
      </c>
      <c r="H864">
        <v>67.491097560975618</v>
      </c>
      <c r="I864">
        <v>67.930243902439031</v>
      </c>
      <c r="J864">
        <v>68.358878048780497</v>
      </c>
      <c r="K864">
        <v>68.778902439024407</v>
      </c>
      <c r="L864">
        <v>69.191707317073181</v>
      </c>
      <c r="M864">
        <v>69.598219512195129</v>
      </c>
      <c r="N864">
        <v>69.999317073170744</v>
      </c>
      <c r="O864">
        <v>70.395951219512199</v>
      </c>
      <c r="P864">
        <v>70.791097560975615</v>
      </c>
      <c r="Q864">
        <v>71.186341463414649</v>
      </c>
      <c r="R864">
        <v>71.581707317073182</v>
      </c>
      <c r="S864">
        <v>71.974195121951226</v>
      </c>
      <c r="T864">
        <v>72.362219512195139</v>
      </c>
      <c r="U864">
        <v>72.737634146341463</v>
      </c>
      <c r="V864">
        <v>73.094292682926834</v>
      </c>
      <c r="W864">
        <v>73.426048780487818</v>
      </c>
      <c r="X864">
        <v>73.731878048780501</v>
      </c>
      <c r="Y864">
        <v>74.013243902439029</v>
      </c>
      <c r="Z864">
        <v>74.274243902439039</v>
      </c>
      <c r="AA864">
        <v>74.52046341463415</v>
      </c>
      <c r="AB864">
        <v>74.762073170731711</v>
      </c>
      <c r="AC864">
        <v>75.004731707317077</v>
      </c>
      <c r="AD864">
        <v>75.25</v>
      </c>
      <c r="AE864">
        <v>75.498902439024391</v>
      </c>
      <c r="AF864">
        <v>75.749975609756106</v>
      </c>
      <c r="AG864">
        <v>75.99714634146342</v>
      </c>
      <c r="AH864">
        <v>76.236341463414647</v>
      </c>
      <c r="AI864">
        <v>76.465560975609762</v>
      </c>
      <c r="AJ864">
        <v>76.683780487804881</v>
      </c>
      <c r="AK864" t="s">
        <v>1768</v>
      </c>
    </row>
    <row r="865" spans="1:37" hidden="1">
      <c r="A865" t="s">
        <v>0</v>
      </c>
      <c r="B865" t="s">
        <v>1570</v>
      </c>
      <c r="C865" t="s">
        <v>1688</v>
      </c>
      <c r="D865" t="s">
        <v>1689</v>
      </c>
      <c r="E865" t="str">
        <f t="shared" si="13"/>
        <v>MEX.SP.POP.TOTL</v>
      </c>
      <c r="F865">
        <v>68776411</v>
      </c>
      <c r="G865">
        <v>70318386</v>
      </c>
      <c r="H865">
        <v>71788766</v>
      </c>
      <c r="I865">
        <v>73223336</v>
      </c>
      <c r="J865">
        <v>74673296</v>
      </c>
      <c r="K865">
        <v>76175154</v>
      </c>
      <c r="L865">
        <v>77741110</v>
      </c>
      <c r="M865">
        <v>79358780</v>
      </c>
      <c r="N865">
        <v>81010093</v>
      </c>
      <c r="O865">
        <v>82666457</v>
      </c>
      <c r="P865">
        <v>84306602</v>
      </c>
      <c r="Q865">
        <v>85923799</v>
      </c>
      <c r="R865">
        <v>87523328</v>
      </c>
      <c r="S865">
        <v>89109703</v>
      </c>
      <c r="T865">
        <v>90691331</v>
      </c>
      <c r="U865">
        <v>92272749</v>
      </c>
      <c r="V865">
        <v>93858373</v>
      </c>
      <c r="W865">
        <v>95441345</v>
      </c>
      <c r="X865">
        <v>97001933</v>
      </c>
      <c r="Y865">
        <v>98513690</v>
      </c>
      <c r="Z865">
        <v>99959594</v>
      </c>
      <c r="AA865">
        <v>101329543</v>
      </c>
      <c r="AB865">
        <v>102634153</v>
      </c>
      <c r="AC865">
        <v>103902569</v>
      </c>
      <c r="AD865">
        <v>105175967</v>
      </c>
      <c r="AE865">
        <v>106483757</v>
      </c>
      <c r="AF865">
        <v>107835259</v>
      </c>
      <c r="AG865">
        <v>109220753</v>
      </c>
      <c r="AH865">
        <v>110627158</v>
      </c>
      <c r="AI865">
        <v>112033369</v>
      </c>
      <c r="AJ865">
        <v>113423047</v>
      </c>
      <c r="AK865">
        <v>114793341</v>
      </c>
    </row>
    <row r="866" spans="1:37" hidden="1">
      <c r="A866" t="s">
        <v>1571</v>
      </c>
      <c r="B866" t="s">
        <v>1572</v>
      </c>
      <c r="C866" t="s">
        <v>4889</v>
      </c>
      <c r="D866" t="s">
        <v>4890</v>
      </c>
      <c r="E866" t="str">
        <f t="shared" si="13"/>
        <v>FSM.NY.GDP.DEFL.ZS</v>
      </c>
      <c r="F866" t="s">
        <v>1768</v>
      </c>
      <c r="G866" t="s">
        <v>1768</v>
      </c>
      <c r="H866" t="s">
        <v>1768</v>
      </c>
      <c r="I866" t="s">
        <v>1768</v>
      </c>
      <c r="J866" t="s">
        <v>1768</v>
      </c>
      <c r="K866" t="s">
        <v>1768</v>
      </c>
      <c r="L866">
        <v>67.312537492501505</v>
      </c>
      <c r="M866">
        <v>69.176052163604027</v>
      </c>
      <c r="N866">
        <v>72.080924855491318</v>
      </c>
      <c r="O866">
        <v>75.488553880513678</v>
      </c>
      <c r="P866">
        <v>79.224973089343379</v>
      </c>
      <c r="Q866">
        <v>83.266533066132268</v>
      </c>
      <c r="R866">
        <v>85.789980732177256</v>
      </c>
      <c r="S866">
        <v>88.374164810690431</v>
      </c>
      <c r="T866">
        <v>90.685176892073443</v>
      </c>
      <c r="U866">
        <v>92.852991654942741</v>
      </c>
      <c r="V866">
        <v>94.374871081149251</v>
      </c>
      <c r="W866">
        <v>94.901144047288994</v>
      </c>
      <c r="X866">
        <v>98.050448410163028</v>
      </c>
      <c r="Y866">
        <v>96.923087830270731</v>
      </c>
      <c r="Z866">
        <v>98.017859786226623</v>
      </c>
      <c r="AA866">
        <v>99.212615446269965</v>
      </c>
      <c r="AB866">
        <v>99.279101485990608</v>
      </c>
      <c r="AC866">
        <v>98.933205205274021</v>
      </c>
      <c r="AD866">
        <v>100</v>
      </c>
      <c r="AE866">
        <v>102.16275600537503</v>
      </c>
      <c r="AF866">
        <v>103.8294505950017</v>
      </c>
      <c r="AG866">
        <v>107.31893440164089</v>
      </c>
      <c r="AH866">
        <v>112.51879133904468</v>
      </c>
      <c r="AI866">
        <v>118.70614852815081</v>
      </c>
      <c r="AJ866">
        <v>122.37593429985789</v>
      </c>
      <c r="AK866">
        <v>129.06416301913072</v>
      </c>
    </row>
    <row r="867" spans="1:37" hidden="1">
      <c r="A867" t="s">
        <v>1571</v>
      </c>
      <c r="B867" t="s">
        <v>1572</v>
      </c>
      <c r="C867" t="s">
        <v>4891</v>
      </c>
      <c r="D867" t="s">
        <v>4892</v>
      </c>
      <c r="E867" t="str">
        <f t="shared" si="13"/>
        <v>FSM.NY.GDP.MKTP.KD</v>
      </c>
      <c r="F867" t="s">
        <v>1768</v>
      </c>
      <c r="G867" t="s">
        <v>1768</v>
      </c>
      <c r="H867" t="s">
        <v>1768</v>
      </c>
      <c r="I867" t="s">
        <v>1768</v>
      </c>
      <c r="J867" t="s">
        <v>1768</v>
      </c>
      <c r="K867" t="s">
        <v>1768</v>
      </c>
      <c r="L867">
        <v>163395772.26363981</v>
      </c>
      <c r="M867">
        <v>165356129.45936435</v>
      </c>
      <c r="N867">
        <v>169570897.43017209</v>
      </c>
      <c r="O867">
        <v>175549986.87713188</v>
      </c>
      <c r="P867">
        <v>182117183.48280907</v>
      </c>
      <c r="Q867">
        <v>195643648.13330832</v>
      </c>
      <c r="R867">
        <v>203485076.91620645</v>
      </c>
      <c r="S867">
        <v>220050095.22007874</v>
      </c>
      <c r="T867">
        <v>218873880.90264401</v>
      </c>
      <c r="U867">
        <v>235010116.90195799</v>
      </c>
      <c r="V867">
        <v>227728371.70988494</v>
      </c>
      <c r="W867">
        <v>214180760.22369131</v>
      </c>
      <c r="X867">
        <v>220012603.97397953</v>
      </c>
      <c r="Y867">
        <v>223593594.09240425</v>
      </c>
      <c r="Z867">
        <v>233611434.3600378</v>
      </c>
      <c r="AA867">
        <v>237472671.3743425</v>
      </c>
      <c r="AB867">
        <v>238667142.84207454</v>
      </c>
      <c r="AC867">
        <v>242853327.62052608</v>
      </c>
      <c r="AD867">
        <v>234979963.06418854</v>
      </c>
      <c r="AE867">
        <v>239902742.97635773</v>
      </c>
      <c r="AF867">
        <v>240271104.6613248</v>
      </c>
      <c r="AG867">
        <v>235138826.94049686</v>
      </c>
      <c r="AH867">
        <v>229491005.21034628</v>
      </c>
      <c r="AI867">
        <v>231026154.29883263</v>
      </c>
      <c r="AJ867">
        <v>238245803.83123645</v>
      </c>
      <c r="AK867">
        <v>241581245.08487356</v>
      </c>
    </row>
    <row r="868" spans="1:37" hidden="1">
      <c r="A868" t="s">
        <v>1571</v>
      </c>
      <c r="B868" t="s">
        <v>1572</v>
      </c>
      <c r="C868" t="s">
        <v>4893</v>
      </c>
      <c r="D868" t="s">
        <v>4894</v>
      </c>
      <c r="E868" t="str">
        <f t="shared" si="13"/>
        <v>FSM.NY.GDP.MKTP.CD</v>
      </c>
      <c r="F868" t="s">
        <v>1768</v>
      </c>
      <c r="G868" t="s">
        <v>1768</v>
      </c>
      <c r="H868" t="s">
        <v>1768</v>
      </c>
      <c r="I868">
        <v>106500000</v>
      </c>
      <c r="J868" t="s">
        <v>1768</v>
      </c>
      <c r="K868" t="s">
        <v>1768</v>
      </c>
      <c r="L868">
        <v>112210000</v>
      </c>
      <c r="M868">
        <v>116700000</v>
      </c>
      <c r="N868">
        <v>124700000</v>
      </c>
      <c r="O868">
        <v>135200000</v>
      </c>
      <c r="P868">
        <v>147200000</v>
      </c>
      <c r="Q868">
        <v>166200000</v>
      </c>
      <c r="R868">
        <v>178100000</v>
      </c>
      <c r="S868">
        <v>198400000</v>
      </c>
      <c r="T868">
        <v>202500000</v>
      </c>
      <c r="U868">
        <v>222626697.53365654</v>
      </c>
      <c r="V868">
        <v>219264486.78346315</v>
      </c>
      <c r="W868">
        <v>207370363.14072415</v>
      </c>
      <c r="X868">
        <v>220085752.96976271</v>
      </c>
      <c r="Y868">
        <v>221096253.33350974</v>
      </c>
      <c r="Z868">
        <v>233611434.3600378</v>
      </c>
      <c r="AA868">
        <v>240367264.45002171</v>
      </c>
      <c r="AB868">
        <v>241738184.72742543</v>
      </c>
      <c r="AC868">
        <v>245121227.38310689</v>
      </c>
      <c r="AD868">
        <v>239731783.14306319</v>
      </c>
      <c r="AE868">
        <v>250047546.93856144</v>
      </c>
      <c r="AF868">
        <v>254517052.76210356</v>
      </c>
      <c r="AG868">
        <v>257451533.81987995</v>
      </c>
      <c r="AH868">
        <v>263442301.08438933</v>
      </c>
      <c r="AI868">
        <v>279788041.13756359</v>
      </c>
      <c r="AJ868">
        <v>297451432.83535701</v>
      </c>
      <c r="AK868">
        <v>318100000</v>
      </c>
    </row>
    <row r="869" spans="1:37">
      <c r="A869" t="s">
        <v>1571</v>
      </c>
      <c r="B869" t="s">
        <v>1572</v>
      </c>
      <c r="C869" t="s">
        <v>4895</v>
      </c>
      <c r="D869" t="s">
        <v>4896</v>
      </c>
      <c r="E869" t="str">
        <f t="shared" si="13"/>
        <v>FSM.SL.TLF.TERT.ZS</v>
      </c>
      <c r="F869" t="s">
        <v>1768</v>
      </c>
      <c r="G869" t="s">
        <v>1768</v>
      </c>
      <c r="H869" t="s">
        <v>1768</v>
      </c>
      <c r="I869" t="s">
        <v>1768</v>
      </c>
      <c r="J869" t="s">
        <v>1768</v>
      </c>
      <c r="K869" t="s">
        <v>1768</v>
      </c>
      <c r="L869" t="s">
        <v>1768</v>
      </c>
      <c r="M869" t="s">
        <v>1768</v>
      </c>
      <c r="N869" t="s">
        <v>1768</v>
      </c>
      <c r="O869" t="s">
        <v>1768</v>
      </c>
      <c r="P869" t="s">
        <v>1768</v>
      </c>
      <c r="Q869" t="s">
        <v>1768</v>
      </c>
      <c r="R869" t="s">
        <v>1768</v>
      </c>
      <c r="S869" t="s">
        <v>1768</v>
      </c>
      <c r="T869" t="s">
        <v>1768</v>
      </c>
      <c r="U869" t="s">
        <v>1768</v>
      </c>
      <c r="V869" t="s">
        <v>1768</v>
      </c>
      <c r="W869" t="s">
        <v>1768</v>
      </c>
      <c r="X869" t="s">
        <v>1768</v>
      </c>
      <c r="Y869" t="s">
        <v>1768</v>
      </c>
      <c r="Z869" t="s">
        <v>1768</v>
      </c>
      <c r="AA869" t="s">
        <v>1768</v>
      </c>
      <c r="AB869" t="s">
        <v>1768</v>
      </c>
      <c r="AC869" t="s">
        <v>1768</v>
      </c>
      <c r="AD869" t="s">
        <v>1768</v>
      </c>
      <c r="AE869" t="s">
        <v>1768</v>
      </c>
      <c r="AF869" t="s">
        <v>1768</v>
      </c>
      <c r="AG869" t="s">
        <v>1768</v>
      </c>
      <c r="AH869" t="s">
        <v>1768</v>
      </c>
      <c r="AI869" t="s">
        <v>1768</v>
      </c>
      <c r="AJ869" t="s">
        <v>1768</v>
      </c>
      <c r="AK869" t="s">
        <v>1768</v>
      </c>
    </row>
    <row r="870" spans="1:37" hidden="1">
      <c r="A870" t="s">
        <v>1571</v>
      </c>
      <c r="B870" t="s">
        <v>1572</v>
      </c>
      <c r="C870" t="s">
        <v>4897</v>
      </c>
      <c r="D870" t="s">
        <v>4898</v>
      </c>
      <c r="E870" t="str">
        <f t="shared" si="13"/>
        <v>FSM.SP.DYN.LE00.IN</v>
      </c>
      <c r="F870">
        <v>65.183585365853659</v>
      </c>
      <c r="G870">
        <v>65.289585365853668</v>
      </c>
      <c r="H870">
        <v>65.373585365853671</v>
      </c>
      <c r="I870">
        <v>65.453585365853655</v>
      </c>
      <c r="J870">
        <v>65.539585365853668</v>
      </c>
      <c r="K870">
        <v>65.636585365853662</v>
      </c>
      <c r="L870">
        <v>65.745585365853671</v>
      </c>
      <c r="M870">
        <v>65.858585365853671</v>
      </c>
      <c r="N870">
        <v>65.972585365853675</v>
      </c>
      <c r="O870">
        <v>66.08458536585367</v>
      </c>
      <c r="P870">
        <v>66.197585365853669</v>
      </c>
      <c r="Q870">
        <v>66.310121951219529</v>
      </c>
      <c r="R870">
        <v>66.422658536585374</v>
      </c>
      <c r="S870">
        <v>66.535707317073175</v>
      </c>
      <c r="T870">
        <v>66.64824390243902</v>
      </c>
      <c r="U870">
        <v>66.759756097560995</v>
      </c>
      <c r="V870">
        <v>66.867707317073183</v>
      </c>
      <c r="W870">
        <v>66.971609756097578</v>
      </c>
      <c r="X870">
        <v>67.072902439024404</v>
      </c>
      <c r="Y870">
        <v>67.172634146341451</v>
      </c>
      <c r="Z870">
        <v>67.273731707317083</v>
      </c>
      <c r="AA870">
        <v>67.379268292682937</v>
      </c>
      <c r="AB870">
        <v>67.493731707317068</v>
      </c>
      <c r="AC870">
        <v>67.617146341463439</v>
      </c>
      <c r="AD870">
        <v>67.752512195121952</v>
      </c>
      <c r="AE870">
        <v>67.8998536585366</v>
      </c>
      <c r="AF870">
        <v>68.059170731707326</v>
      </c>
      <c r="AG870">
        <v>68.227487804878066</v>
      </c>
      <c r="AH870">
        <v>68.402756097560982</v>
      </c>
      <c r="AI870">
        <v>68.583048780487815</v>
      </c>
      <c r="AJ870">
        <v>68.764829268292686</v>
      </c>
      <c r="AK870" t="s">
        <v>1768</v>
      </c>
    </row>
    <row r="871" spans="1:37" hidden="1">
      <c r="A871" t="s">
        <v>1571</v>
      </c>
      <c r="B871" t="s">
        <v>1572</v>
      </c>
      <c r="C871" t="s">
        <v>1688</v>
      </c>
      <c r="D871" t="s">
        <v>1689</v>
      </c>
      <c r="E871" t="str">
        <f t="shared" si="13"/>
        <v>FSM.SP.POP.TOTL</v>
      </c>
      <c r="F871">
        <v>72962</v>
      </c>
      <c r="G871">
        <v>75456</v>
      </c>
      <c r="H871">
        <v>78048</v>
      </c>
      <c r="I871">
        <v>80667</v>
      </c>
      <c r="J871">
        <v>83232</v>
      </c>
      <c r="K871">
        <v>85682</v>
      </c>
      <c r="L871">
        <v>87950</v>
      </c>
      <c r="M871">
        <v>90037</v>
      </c>
      <c r="N871">
        <v>92040</v>
      </c>
      <c r="O871">
        <v>94105</v>
      </c>
      <c r="P871">
        <v>96319</v>
      </c>
      <c r="Q871">
        <v>98749</v>
      </c>
      <c r="R871">
        <v>101314</v>
      </c>
      <c r="S871">
        <v>103780</v>
      </c>
      <c r="T871">
        <v>105825</v>
      </c>
      <c r="U871">
        <v>107233</v>
      </c>
      <c r="V871">
        <v>107904</v>
      </c>
      <c r="W871">
        <v>107947</v>
      </c>
      <c r="X871">
        <v>107605</v>
      </c>
      <c r="Y871">
        <v>107237</v>
      </c>
      <c r="Z871">
        <v>107103</v>
      </c>
      <c r="AA871">
        <v>107290</v>
      </c>
      <c r="AB871">
        <v>107728</v>
      </c>
      <c r="AC871">
        <v>108325</v>
      </c>
      <c r="AD871">
        <v>108926</v>
      </c>
      <c r="AE871">
        <v>109419</v>
      </c>
      <c r="AF871">
        <v>109789</v>
      </c>
      <c r="AG871">
        <v>110092</v>
      </c>
      <c r="AH871">
        <v>110367</v>
      </c>
      <c r="AI871">
        <v>110676</v>
      </c>
      <c r="AJ871">
        <v>111064</v>
      </c>
      <c r="AK871">
        <v>111542</v>
      </c>
    </row>
    <row r="872" spans="1:37" hidden="1">
      <c r="A872" t="s">
        <v>4331</v>
      </c>
      <c r="B872" t="s">
        <v>4833</v>
      </c>
      <c r="C872" t="s">
        <v>4889</v>
      </c>
      <c r="D872" t="s">
        <v>4890</v>
      </c>
      <c r="E872" t="str">
        <f t="shared" si="13"/>
        <v>MEA.NY.GDP.DEFL.ZS</v>
      </c>
      <c r="F872" t="s">
        <v>1768</v>
      </c>
      <c r="G872" t="s">
        <v>1768</v>
      </c>
      <c r="H872" t="s">
        <v>1768</v>
      </c>
      <c r="I872" t="s">
        <v>1768</v>
      </c>
      <c r="J872" t="s">
        <v>1768</v>
      </c>
      <c r="K872" t="s">
        <v>1768</v>
      </c>
      <c r="L872" t="s">
        <v>1768</v>
      </c>
      <c r="M872" t="s">
        <v>1768</v>
      </c>
      <c r="N872" t="s">
        <v>1768</v>
      </c>
      <c r="O872" t="s">
        <v>1768</v>
      </c>
      <c r="P872" t="s">
        <v>1768</v>
      </c>
      <c r="Q872" t="s">
        <v>1768</v>
      </c>
      <c r="R872" t="s">
        <v>1768</v>
      </c>
      <c r="S872" t="s">
        <v>1768</v>
      </c>
      <c r="T872" t="s">
        <v>1768</v>
      </c>
      <c r="U872" t="s">
        <v>1768</v>
      </c>
      <c r="V872" t="s">
        <v>1768</v>
      </c>
      <c r="W872" t="s">
        <v>1768</v>
      </c>
      <c r="X872" t="s">
        <v>1768</v>
      </c>
      <c r="Y872" t="s">
        <v>1768</v>
      </c>
      <c r="Z872" t="s">
        <v>1768</v>
      </c>
      <c r="AA872" t="s">
        <v>1768</v>
      </c>
      <c r="AB872" t="s">
        <v>1768</v>
      </c>
      <c r="AC872" t="s">
        <v>1768</v>
      </c>
      <c r="AD872" t="s">
        <v>1768</v>
      </c>
      <c r="AE872" t="s">
        <v>1768</v>
      </c>
      <c r="AF872" t="s">
        <v>1768</v>
      </c>
      <c r="AG872" t="s">
        <v>1768</v>
      </c>
      <c r="AH872" t="s">
        <v>1768</v>
      </c>
      <c r="AI872" t="s">
        <v>1768</v>
      </c>
      <c r="AJ872" t="s">
        <v>1768</v>
      </c>
      <c r="AK872" t="s">
        <v>1768</v>
      </c>
    </row>
    <row r="873" spans="1:37" hidden="1">
      <c r="A873" t="s">
        <v>4331</v>
      </c>
      <c r="B873" t="s">
        <v>4833</v>
      </c>
      <c r="C873" t="s">
        <v>4891</v>
      </c>
      <c r="D873" t="s">
        <v>4892</v>
      </c>
      <c r="E873" t="str">
        <f t="shared" si="13"/>
        <v>MEA.NY.GDP.MKTP.KD</v>
      </c>
      <c r="F873">
        <v>526509758839.16412</v>
      </c>
      <c r="G873">
        <v>542884839307.57544</v>
      </c>
      <c r="H873">
        <v>536907405070.12073</v>
      </c>
      <c r="I873">
        <v>539561496000.15631</v>
      </c>
      <c r="J873">
        <v>546460563177.8233</v>
      </c>
      <c r="K873">
        <v>551812873051.05164</v>
      </c>
      <c r="L873">
        <v>548833835286.67822</v>
      </c>
      <c r="M873">
        <v>550786115897.2041</v>
      </c>
      <c r="N873">
        <v>566745218445.8988</v>
      </c>
      <c r="O873">
        <v>578715866209.32349</v>
      </c>
      <c r="P873">
        <v>628192878949.88086</v>
      </c>
      <c r="Q873">
        <v>669775039387.8877</v>
      </c>
      <c r="R873">
        <v>699152192731.83179</v>
      </c>
      <c r="S873">
        <v>717277583102.19238</v>
      </c>
      <c r="T873">
        <v>743198901602.65796</v>
      </c>
      <c r="U873">
        <v>767560512020.57446</v>
      </c>
      <c r="V873">
        <v>805876392144.63647</v>
      </c>
      <c r="W873">
        <v>834293042900.94226</v>
      </c>
      <c r="X873">
        <v>868623896748.64844</v>
      </c>
      <c r="Y873">
        <v>890512432649.78491</v>
      </c>
      <c r="Z873">
        <v>938461963249.18347</v>
      </c>
      <c r="AA873">
        <v>954579124829.15576</v>
      </c>
      <c r="AB873">
        <v>974981537376.95508</v>
      </c>
      <c r="AC873">
        <v>1025103782434.5088</v>
      </c>
      <c r="AD873">
        <v>1092935120449.3682</v>
      </c>
      <c r="AE873">
        <v>1150427491253.1787</v>
      </c>
      <c r="AF873">
        <v>1217759099048.3765</v>
      </c>
      <c r="AG873">
        <v>1279265207245.8125</v>
      </c>
      <c r="AH873">
        <v>1342575545596.1741</v>
      </c>
      <c r="AI873">
        <v>1366304410656.2932</v>
      </c>
      <c r="AJ873">
        <v>1427499073703.2734</v>
      </c>
      <c r="AK873">
        <v>1501554193864.4844</v>
      </c>
    </row>
    <row r="874" spans="1:37" hidden="1">
      <c r="A874" t="s">
        <v>4331</v>
      </c>
      <c r="B874" t="s">
        <v>4833</v>
      </c>
      <c r="C874" t="s">
        <v>4893</v>
      </c>
      <c r="D874" t="s">
        <v>4894</v>
      </c>
      <c r="E874" t="str">
        <f t="shared" si="13"/>
        <v>MEA.NY.GDP.MKTP.CD</v>
      </c>
      <c r="F874">
        <v>464442866383.35217</v>
      </c>
      <c r="G874">
        <v>481589833611.81256</v>
      </c>
      <c r="H874">
        <v>478260489921.01697</v>
      </c>
      <c r="I874">
        <v>483888324348.83881</v>
      </c>
      <c r="J874">
        <v>490212611772.45166</v>
      </c>
      <c r="K874">
        <v>497594683412.91003</v>
      </c>
      <c r="L874">
        <v>504598657814.65393</v>
      </c>
      <c r="M874">
        <v>464040270845.01459</v>
      </c>
      <c r="N874">
        <v>453941109555.84869</v>
      </c>
      <c r="O874">
        <v>471180904076.85614</v>
      </c>
      <c r="P874">
        <v>525619315674.14764</v>
      </c>
      <c r="Q874">
        <v>526291363172.93121</v>
      </c>
      <c r="R874">
        <v>572424422929.41235</v>
      </c>
      <c r="S874">
        <v>576612813530.11182</v>
      </c>
      <c r="T874">
        <v>599240191164.73267</v>
      </c>
      <c r="U874">
        <v>678527792874.54883</v>
      </c>
      <c r="V874">
        <v>765053204168.06628</v>
      </c>
      <c r="W874">
        <v>795210590238.75403</v>
      </c>
      <c r="X874">
        <v>777917073810.62512</v>
      </c>
      <c r="Y874">
        <v>833825211918.83215</v>
      </c>
      <c r="Z874">
        <v>938461963249.18347</v>
      </c>
      <c r="AA874">
        <v>930376895135.72473</v>
      </c>
      <c r="AB874">
        <v>929811130978.96753</v>
      </c>
      <c r="AC874">
        <v>1042013483460.8776</v>
      </c>
      <c r="AD874">
        <v>1207064272077.1357</v>
      </c>
      <c r="AE874">
        <v>1438944562019.0818</v>
      </c>
      <c r="AF874">
        <v>1688246411057.5217</v>
      </c>
      <c r="AG874">
        <v>1976346372555.3943</v>
      </c>
      <c r="AH874">
        <v>2468826727623.0088</v>
      </c>
      <c r="AI874">
        <v>2181721419535.7012</v>
      </c>
      <c r="AJ874">
        <v>2519300000195.8271</v>
      </c>
      <c r="AK874">
        <v>3051461693243.665</v>
      </c>
    </row>
    <row r="875" spans="1:37">
      <c r="A875" t="s">
        <v>4331</v>
      </c>
      <c r="B875" t="s">
        <v>4833</v>
      </c>
      <c r="C875" t="s">
        <v>4895</v>
      </c>
      <c r="D875" t="s">
        <v>4896</v>
      </c>
      <c r="E875" t="str">
        <f t="shared" si="13"/>
        <v>MEA.SL.TLF.TERT.ZS</v>
      </c>
      <c r="F875" t="s">
        <v>1768</v>
      </c>
      <c r="G875" t="s">
        <v>1768</v>
      </c>
      <c r="H875" t="s">
        <v>1768</v>
      </c>
      <c r="I875" t="s">
        <v>1768</v>
      </c>
      <c r="J875" t="s">
        <v>1768</v>
      </c>
      <c r="K875" t="s">
        <v>1768</v>
      </c>
      <c r="L875" t="s">
        <v>1768</v>
      </c>
      <c r="M875" t="s">
        <v>1768</v>
      </c>
      <c r="N875" t="s">
        <v>1768</v>
      </c>
      <c r="O875" t="s">
        <v>1768</v>
      </c>
      <c r="P875" t="s">
        <v>1768</v>
      </c>
      <c r="Q875" t="s">
        <v>1768</v>
      </c>
      <c r="R875" t="s">
        <v>1768</v>
      </c>
      <c r="S875" t="s">
        <v>1768</v>
      </c>
      <c r="T875" t="s">
        <v>1768</v>
      </c>
      <c r="U875" t="s">
        <v>1768</v>
      </c>
      <c r="V875" t="s">
        <v>1768</v>
      </c>
      <c r="W875" t="s">
        <v>1768</v>
      </c>
      <c r="X875" t="s">
        <v>1768</v>
      </c>
      <c r="Y875" t="s">
        <v>1768</v>
      </c>
      <c r="Z875" t="s">
        <v>1768</v>
      </c>
      <c r="AA875" t="s">
        <v>1768</v>
      </c>
      <c r="AB875" t="s">
        <v>1768</v>
      </c>
      <c r="AC875" t="s">
        <v>1768</v>
      </c>
      <c r="AD875" t="s">
        <v>1768</v>
      </c>
      <c r="AE875" t="s">
        <v>1768</v>
      </c>
      <c r="AF875" t="s">
        <v>1768</v>
      </c>
      <c r="AG875" t="s">
        <v>1768</v>
      </c>
      <c r="AH875" t="s">
        <v>1768</v>
      </c>
      <c r="AI875" t="s">
        <v>1768</v>
      </c>
      <c r="AJ875" t="s">
        <v>1768</v>
      </c>
      <c r="AK875" t="s">
        <v>1768</v>
      </c>
    </row>
    <row r="876" spans="1:37" hidden="1">
      <c r="A876" t="s">
        <v>4331</v>
      </c>
      <c r="B876" t="s">
        <v>4833</v>
      </c>
      <c r="C876" t="s">
        <v>4897</v>
      </c>
      <c r="D876" t="s">
        <v>4898</v>
      </c>
      <c r="E876" t="str">
        <f t="shared" si="13"/>
        <v>MEA.SP.DYN.LE00.IN</v>
      </c>
      <c r="F876">
        <v>57.631233270299099</v>
      </c>
      <c r="G876">
        <v>57.803994614768932</v>
      </c>
      <c r="H876">
        <v>58.070432256020162</v>
      </c>
      <c r="I876">
        <v>58.503097401647082</v>
      </c>
      <c r="J876">
        <v>59.105679809263307</v>
      </c>
      <c r="K876">
        <v>59.885025692678305</v>
      </c>
      <c r="L876">
        <v>60.796197000067146</v>
      </c>
      <c r="M876">
        <v>61.79611465998974</v>
      </c>
      <c r="N876">
        <v>62.790813790151788</v>
      </c>
      <c r="O876">
        <v>63.81167760235892</v>
      </c>
      <c r="P876">
        <v>64.822903178468067</v>
      </c>
      <c r="Q876">
        <v>65.653636931679046</v>
      </c>
      <c r="R876">
        <v>66.326994556399228</v>
      </c>
      <c r="S876">
        <v>66.97427633510334</v>
      </c>
      <c r="T876">
        <v>67.528393718166768</v>
      </c>
      <c r="U876">
        <v>68.033661046686134</v>
      </c>
      <c r="V876">
        <v>68.448153440095993</v>
      </c>
      <c r="W876">
        <v>68.813593449083498</v>
      </c>
      <c r="X876">
        <v>69.158173720007369</v>
      </c>
      <c r="Y876">
        <v>69.51016611963604</v>
      </c>
      <c r="Z876">
        <v>69.841849701381008</v>
      </c>
      <c r="AA876">
        <v>70.169042227121821</v>
      </c>
      <c r="AB876">
        <v>70.464286883062869</v>
      </c>
      <c r="AC876">
        <v>70.736497193862945</v>
      </c>
      <c r="AD876">
        <v>71.001965911524792</v>
      </c>
      <c r="AE876">
        <v>71.24420440182061</v>
      </c>
      <c r="AF876">
        <v>71.486850257606449</v>
      </c>
      <c r="AG876">
        <v>71.733727840493984</v>
      </c>
      <c r="AH876">
        <v>71.980978200823458</v>
      </c>
      <c r="AI876">
        <v>72.239078264086942</v>
      </c>
      <c r="AJ876">
        <v>72.487222642709725</v>
      </c>
      <c r="AK876" t="s">
        <v>1768</v>
      </c>
    </row>
    <row r="877" spans="1:37" hidden="1">
      <c r="A877" t="s">
        <v>4331</v>
      </c>
      <c r="B877" t="s">
        <v>4833</v>
      </c>
      <c r="C877" t="s">
        <v>1688</v>
      </c>
      <c r="D877" t="s">
        <v>1689</v>
      </c>
      <c r="E877" t="str">
        <f t="shared" si="13"/>
        <v>MEA.SP.POP.TOTL</v>
      </c>
      <c r="F877">
        <v>185446033</v>
      </c>
      <c r="G877">
        <v>191517347.93756628</v>
      </c>
      <c r="H877">
        <v>197869827.53146309</v>
      </c>
      <c r="I877">
        <v>204431006.98862755</v>
      </c>
      <c r="J877">
        <v>211048346.94039962</v>
      </c>
      <c r="K877">
        <v>217815061.96948412</v>
      </c>
      <c r="L877">
        <v>224684724.57944697</v>
      </c>
      <c r="M877">
        <v>231531451.36353534</v>
      </c>
      <c r="N877">
        <v>238295855.98111999</v>
      </c>
      <c r="O877">
        <v>244835752.40000001</v>
      </c>
      <c r="P877">
        <v>253292672</v>
      </c>
      <c r="Q877">
        <v>259945012</v>
      </c>
      <c r="R877">
        <v>264145130</v>
      </c>
      <c r="S877">
        <v>270162220.64613509</v>
      </c>
      <c r="T877">
        <v>276035571.76095772</v>
      </c>
      <c r="U877">
        <v>283432640</v>
      </c>
      <c r="V877">
        <v>289169296</v>
      </c>
      <c r="W877">
        <v>294902240.39499998</v>
      </c>
      <c r="X877">
        <v>300658350</v>
      </c>
      <c r="Y877">
        <v>306517532</v>
      </c>
      <c r="Z877">
        <v>312596989</v>
      </c>
      <c r="AA877">
        <v>318759417</v>
      </c>
      <c r="AB877">
        <v>325087019</v>
      </c>
      <c r="AC877">
        <v>331569557</v>
      </c>
      <c r="AD877">
        <v>338311496</v>
      </c>
      <c r="AE877">
        <v>345276759</v>
      </c>
      <c r="AF877">
        <v>352561549</v>
      </c>
      <c r="AG877">
        <v>360108364</v>
      </c>
      <c r="AH877">
        <v>367757864</v>
      </c>
      <c r="AI877">
        <v>375274587</v>
      </c>
      <c r="AJ877">
        <v>382556328</v>
      </c>
      <c r="AK877">
        <v>389648588</v>
      </c>
    </row>
    <row r="878" spans="1:37" hidden="1">
      <c r="A878" t="s">
        <v>4334</v>
      </c>
      <c r="B878" t="s">
        <v>1574</v>
      </c>
      <c r="C878" t="s">
        <v>4889</v>
      </c>
      <c r="D878" t="s">
        <v>4890</v>
      </c>
      <c r="E878" t="str">
        <f t="shared" si="13"/>
        <v>MNA.NY.GDP.DEFL.ZS</v>
      </c>
      <c r="F878" t="s">
        <v>1768</v>
      </c>
      <c r="G878" t="s">
        <v>1768</v>
      </c>
      <c r="H878" t="s">
        <v>1768</v>
      </c>
      <c r="I878" t="s">
        <v>1768</v>
      </c>
      <c r="J878" t="s">
        <v>1768</v>
      </c>
      <c r="K878" t="s">
        <v>1768</v>
      </c>
      <c r="L878" t="s">
        <v>1768</v>
      </c>
      <c r="M878" t="s">
        <v>1768</v>
      </c>
      <c r="N878" t="s">
        <v>1768</v>
      </c>
      <c r="O878" t="s">
        <v>1768</v>
      </c>
      <c r="P878" t="s">
        <v>1768</v>
      </c>
      <c r="Q878" t="s">
        <v>1768</v>
      </c>
      <c r="R878" t="s">
        <v>1768</v>
      </c>
      <c r="S878" t="s">
        <v>1768</v>
      </c>
      <c r="T878" t="s">
        <v>1768</v>
      </c>
      <c r="U878" t="s">
        <v>1768</v>
      </c>
      <c r="V878" t="s">
        <v>1768</v>
      </c>
      <c r="W878" t="s">
        <v>1768</v>
      </c>
      <c r="X878" t="s">
        <v>1768</v>
      </c>
      <c r="Y878" t="s">
        <v>1768</v>
      </c>
      <c r="Z878" t="s">
        <v>1768</v>
      </c>
      <c r="AA878" t="s">
        <v>1768</v>
      </c>
      <c r="AB878" t="s">
        <v>1768</v>
      </c>
      <c r="AC878" t="s">
        <v>1768</v>
      </c>
      <c r="AD878" t="s">
        <v>1768</v>
      </c>
      <c r="AE878" t="s">
        <v>1768</v>
      </c>
      <c r="AF878" t="s">
        <v>1768</v>
      </c>
      <c r="AG878" t="s">
        <v>1768</v>
      </c>
      <c r="AH878" t="s">
        <v>1768</v>
      </c>
      <c r="AI878" t="s">
        <v>1768</v>
      </c>
      <c r="AJ878" t="s">
        <v>1768</v>
      </c>
      <c r="AK878" t="s">
        <v>1768</v>
      </c>
    </row>
    <row r="879" spans="1:37" hidden="1">
      <c r="A879" t="s">
        <v>4334</v>
      </c>
      <c r="B879" t="s">
        <v>1574</v>
      </c>
      <c r="C879" t="s">
        <v>4891</v>
      </c>
      <c r="D879" t="s">
        <v>4892</v>
      </c>
      <c r="E879" t="str">
        <f t="shared" si="13"/>
        <v>MNA.NY.GDP.MKTP.KD</v>
      </c>
      <c r="F879">
        <v>216776151671.70795</v>
      </c>
      <c r="G879">
        <v>217519167063.7594</v>
      </c>
      <c r="H879">
        <v>237028294374.57666</v>
      </c>
      <c r="I879">
        <v>254017183408.95456</v>
      </c>
      <c r="J879">
        <v>260945653970.96524</v>
      </c>
      <c r="K879">
        <v>272310997378.51306</v>
      </c>
      <c r="L879">
        <v>268403220806.34103</v>
      </c>
      <c r="M879">
        <v>269236922793.13358</v>
      </c>
      <c r="N879">
        <v>272364652540.1796</v>
      </c>
      <c r="O879">
        <v>274958597479.53314</v>
      </c>
      <c r="P879">
        <v>295289185522.81866</v>
      </c>
      <c r="Q879">
        <v>314061118891.71997</v>
      </c>
      <c r="R879">
        <v>326337384943.52985</v>
      </c>
      <c r="S879">
        <v>328538306137.51068</v>
      </c>
      <c r="T879">
        <v>338585814713.02032</v>
      </c>
      <c r="U879">
        <v>348157732718.18683</v>
      </c>
      <c r="V879">
        <v>369480575702.39191</v>
      </c>
      <c r="W879">
        <v>379930879348.18964</v>
      </c>
      <c r="X879">
        <v>402168194043.51398</v>
      </c>
      <c r="Y879">
        <v>419369377104.28387</v>
      </c>
      <c r="Z879">
        <v>433513681235.06738</v>
      </c>
      <c r="AA879">
        <v>444760711005.6759</v>
      </c>
      <c r="AB879">
        <v>459517804280.46161</v>
      </c>
      <c r="AC879">
        <v>475531862282.38739</v>
      </c>
      <c r="AD879">
        <v>505055967145.63641</v>
      </c>
      <c r="AE879">
        <v>528760744621.76892</v>
      </c>
      <c r="AF879">
        <v>557812864817.15393</v>
      </c>
      <c r="AG879">
        <v>590763492835.81909</v>
      </c>
      <c r="AH879">
        <v>618707523315.83337</v>
      </c>
      <c r="AI879">
        <v>640965481065.76831</v>
      </c>
      <c r="AJ879">
        <v>667753744459.95081</v>
      </c>
      <c r="AK879" t="s">
        <v>1768</v>
      </c>
    </row>
    <row r="880" spans="1:37" hidden="1">
      <c r="A880" t="s">
        <v>4334</v>
      </c>
      <c r="B880" t="s">
        <v>1574</v>
      </c>
      <c r="C880" t="s">
        <v>4893</v>
      </c>
      <c r="D880" t="s">
        <v>4894</v>
      </c>
      <c r="E880" t="str">
        <f t="shared" si="13"/>
        <v>MNA.NY.GDP.MKTP.CD</v>
      </c>
      <c r="F880">
        <v>201475300371.50626</v>
      </c>
      <c r="G880">
        <v>196300246451.52365</v>
      </c>
      <c r="H880">
        <v>222918096379.75269</v>
      </c>
      <c r="I880">
        <v>249615601635.11273</v>
      </c>
      <c r="J880">
        <v>263479434683.84506</v>
      </c>
      <c r="K880">
        <v>285223454925.55103</v>
      </c>
      <c r="L880">
        <v>312518905429.78967</v>
      </c>
      <c r="M880">
        <v>264722731539.98294</v>
      </c>
      <c r="N880">
        <v>246558663095.65417</v>
      </c>
      <c r="O880">
        <v>247590277336.03342</v>
      </c>
      <c r="P880">
        <v>266302590658.53256</v>
      </c>
      <c r="Q880">
        <v>247624862610.20361</v>
      </c>
      <c r="R880">
        <v>268038456175.27991</v>
      </c>
      <c r="S880">
        <v>271437985751.46713</v>
      </c>
      <c r="T880">
        <v>277073048434.36371</v>
      </c>
      <c r="U880">
        <v>315633622743.15643</v>
      </c>
      <c r="V880">
        <v>363085833560.80615</v>
      </c>
      <c r="W880">
        <v>375437169955.14069</v>
      </c>
      <c r="X880">
        <v>386369842690.81598</v>
      </c>
      <c r="Y880">
        <v>408874383743.15411</v>
      </c>
      <c r="Z880">
        <v>433513681235.06738</v>
      </c>
      <c r="AA880">
        <v>436887375399.60455</v>
      </c>
      <c r="AB880">
        <v>428130053494.92224</v>
      </c>
      <c r="AC880">
        <v>476453960170.16565</v>
      </c>
      <c r="AD880">
        <v>549377023617.82629</v>
      </c>
      <c r="AE880">
        <v>634318575304.42029</v>
      </c>
      <c r="AF880">
        <v>742582430054.83179</v>
      </c>
      <c r="AG880">
        <v>903766282688.80566</v>
      </c>
      <c r="AH880">
        <v>1122206309262.3916</v>
      </c>
      <c r="AI880">
        <v>1061991088810.0662</v>
      </c>
      <c r="AJ880">
        <v>1204544957733.238</v>
      </c>
      <c r="AK880" t="s">
        <v>1768</v>
      </c>
    </row>
    <row r="881" spans="1:37">
      <c r="A881" t="s">
        <v>4334</v>
      </c>
      <c r="B881" t="s">
        <v>1574</v>
      </c>
      <c r="C881" t="s">
        <v>4895</v>
      </c>
      <c r="D881" t="s">
        <v>4896</v>
      </c>
      <c r="E881" t="str">
        <f t="shared" si="13"/>
        <v>MNA.SL.TLF.TERT.ZS</v>
      </c>
      <c r="F881" t="s">
        <v>1768</v>
      </c>
      <c r="G881" t="s">
        <v>1768</v>
      </c>
      <c r="H881" t="s">
        <v>1768</v>
      </c>
      <c r="I881" t="s">
        <v>1768</v>
      </c>
      <c r="J881" t="s">
        <v>1768</v>
      </c>
      <c r="K881" t="s">
        <v>1768</v>
      </c>
      <c r="L881" t="s">
        <v>1768</v>
      </c>
      <c r="M881" t="s">
        <v>1768</v>
      </c>
      <c r="N881" t="s">
        <v>1768</v>
      </c>
      <c r="O881" t="s">
        <v>1768</v>
      </c>
      <c r="P881" t="s">
        <v>1768</v>
      </c>
      <c r="Q881" t="s">
        <v>1768</v>
      </c>
      <c r="R881" t="s">
        <v>1768</v>
      </c>
      <c r="S881" t="s">
        <v>1768</v>
      </c>
      <c r="T881" t="s">
        <v>1768</v>
      </c>
      <c r="U881" t="s">
        <v>1768</v>
      </c>
      <c r="V881" t="s">
        <v>1768</v>
      </c>
      <c r="W881" t="s">
        <v>1768</v>
      </c>
      <c r="X881" t="s">
        <v>1768</v>
      </c>
      <c r="Y881" t="s">
        <v>1768</v>
      </c>
      <c r="Z881" t="s">
        <v>1768</v>
      </c>
      <c r="AA881" t="s">
        <v>1768</v>
      </c>
      <c r="AB881" t="s">
        <v>1768</v>
      </c>
      <c r="AC881" t="s">
        <v>1768</v>
      </c>
      <c r="AD881" t="s">
        <v>1768</v>
      </c>
      <c r="AE881" t="s">
        <v>1768</v>
      </c>
      <c r="AF881" t="s">
        <v>1768</v>
      </c>
      <c r="AG881" t="s">
        <v>1768</v>
      </c>
      <c r="AH881" t="s">
        <v>1768</v>
      </c>
      <c r="AI881" t="s">
        <v>1768</v>
      </c>
      <c r="AJ881" t="s">
        <v>1768</v>
      </c>
      <c r="AK881" t="s">
        <v>1768</v>
      </c>
    </row>
    <row r="882" spans="1:37" hidden="1">
      <c r="A882" t="s">
        <v>4334</v>
      </c>
      <c r="B882" t="s">
        <v>1574</v>
      </c>
      <c r="C882" t="s">
        <v>4897</v>
      </c>
      <c r="D882" t="s">
        <v>4898</v>
      </c>
      <c r="E882" t="str">
        <f t="shared" si="13"/>
        <v>MNA.SP.DYN.LE00.IN</v>
      </c>
      <c r="F882">
        <v>56.713231551990361</v>
      </c>
      <c r="G882">
        <v>56.818818232457367</v>
      </c>
      <c r="H882">
        <v>57.042190956864083</v>
      </c>
      <c r="I882">
        <v>57.441928913004418</v>
      </c>
      <c r="J882">
        <v>58.036637006495262</v>
      </c>
      <c r="K882">
        <v>58.830646075100383</v>
      </c>
      <c r="L882">
        <v>59.792177947624388</v>
      </c>
      <c r="M882">
        <v>60.845905218559182</v>
      </c>
      <c r="N882">
        <v>61.922484877778018</v>
      </c>
      <c r="O882">
        <v>62.977550376491074</v>
      </c>
      <c r="P882">
        <v>64.064420779521342</v>
      </c>
      <c r="Q882">
        <v>64.944422914192117</v>
      </c>
      <c r="R882">
        <v>65.721387581775701</v>
      </c>
      <c r="S882">
        <v>66.393332991522684</v>
      </c>
      <c r="T882">
        <v>66.976009389337747</v>
      </c>
      <c r="U882">
        <v>67.47907773230402</v>
      </c>
      <c r="V882">
        <v>67.907766847117685</v>
      </c>
      <c r="W882">
        <v>68.299329396246463</v>
      </c>
      <c r="X882">
        <v>68.662859045344234</v>
      </c>
      <c r="Y882">
        <v>69.025302417612295</v>
      </c>
      <c r="Z882">
        <v>69.367289707467478</v>
      </c>
      <c r="AA882">
        <v>69.701594039483439</v>
      </c>
      <c r="AB882">
        <v>70.010943857786145</v>
      </c>
      <c r="AC882">
        <v>70.289418402241665</v>
      </c>
      <c r="AD882">
        <v>70.551388638882258</v>
      </c>
      <c r="AE882">
        <v>70.794341788248062</v>
      </c>
      <c r="AF882">
        <v>71.033641719339542</v>
      </c>
      <c r="AG882">
        <v>71.269722172996637</v>
      </c>
      <c r="AH882">
        <v>71.505045377470594</v>
      </c>
      <c r="AI882">
        <v>71.749547981344264</v>
      </c>
      <c r="AJ882">
        <v>72.000793372685123</v>
      </c>
      <c r="AK882" t="s">
        <v>1768</v>
      </c>
    </row>
    <row r="883" spans="1:37" hidden="1">
      <c r="A883" t="s">
        <v>4334</v>
      </c>
      <c r="B883" t="s">
        <v>1574</v>
      </c>
      <c r="C883" t="s">
        <v>1688</v>
      </c>
      <c r="D883" t="s">
        <v>1689</v>
      </c>
      <c r="E883" t="str">
        <f t="shared" si="13"/>
        <v>MNA.SP.POP.TOTL</v>
      </c>
      <c r="F883">
        <v>167295834</v>
      </c>
      <c r="G883">
        <v>172395989.93756628</v>
      </c>
      <c r="H883">
        <v>177734855.53146309</v>
      </c>
      <c r="I883">
        <v>183261651.98862755</v>
      </c>
      <c r="J883">
        <v>188866644.94039962</v>
      </c>
      <c r="K883">
        <v>194610537.96948412</v>
      </c>
      <c r="L883">
        <v>200485330.57944697</v>
      </c>
      <c r="M883">
        <v>206359636.36353534</v>
      </c>
      <c r="N883">
        <v>212186114.98111999</v>
      </c>
      <c r="O883">
        <v>217839168.40000001</v>
      </c>
      <c r="P883">
        <v>225408452</v>
      </c>
      <c r="Q883">
        <v>231091052</v>
      </c>
      <c r="R883">
        <v>236418423</v>
      </c>
      <c r="S883">
        <v>241597912.64613512</v>
      </c>
      <c r="T883">
        <v>246694607.76095769</v>
      </c>
      <c r="U883">
        <v>251756454</v>
      </c>
      <c r="V883">
        <v>256869973</v>
      </c>
      <c r="W883">
        <v>261991701.39499998</v>
      </c>
      <c r="X883">
        <v>267110961</v>
      </c>
      <c r="Y883">
        <v>272223961</v>
      </c>
      <c r="Z883">
        <v>277413760</v>
      </c>
      <c r="AA883">
        <v>282557047</v>
      </c>
      <c r="AB883">
        <v>287764354</v>
      </c>
      <c r="AC883">
        <v>292982528</v>
      </c>
      <c r="AD883">
        <v>298274692</v>
      </c>
      <c r="AE883">
        <v>303593040</v>
      </c>
      <c r="AF883">
        <v>309007470</v>
      </c>
      <c r="AG883">
        <v>314496567</v>
      </c>
      <c r="AH883">
        <v>320030119</v>
      </c>
      <c r="AI883">
        <v>325501306</v>
      </c>
      <c r="AJ883">
        <v>331017162</v>
      </c>
      <c r="AK883">
        <v>336632660</v>
      </c>
    </row>
    <row r="884" spans="1:37" hidden="1">
      <c r="A884" t="s">
        <v>1575</v>
      </c>
      <c r="B884" t="s">
        <v>1576</v>
      </c>
      <c r="C884" t="s">
        <v>4889</v>
      </c>
      <c r="D884" t="s">
        <v>4890</v>
      </c>
      <c r="E884" t="str">
        <f t="shared" si="13"/>
        <v>MIC.NY.GDP.DEFL.ZS</v>
      </c>
      <c r="F884" t="s">
        <v>1768</v>
      </c>
      <c r="G884" t="s">
        <v>1768</v>
      </c>
      <c r="H884" t="s">
        <v>1768</v>
      </c>
      <c r="I884" t="s">
        <v>1768</v>
      </c>
      <c r="J884" t="s">
        <v>1768</v>
      </c>
      <c r="K884" t="s">
        <v>1768</v>
      </c>
      <c r="L884" t="s">
        <v>1768</v>
      </c>
      <c r="M884" t="s">
        <v>1768</v>
      </c>
      <c r="N884" t="s">
        <v>1768</v>
      </c>
      <c r="O884" t="s">
        <v>1768</v>
      </c>
      <c r="P884" t="s">
        <v>1768</v>
      </c>
      <c r="Q884" t="s">
        <v>1768</v>
      </c>
      <c r="R884" t="s">
        <v>1768</v>
      </c>
      <c r="S884" t="s">
        <v>1768</v>
      </c>
      <c r="T884" t="s">
        <v>1768</v>
      </c>
      <c r="U884" t="s">
        <v>1768</v>
      </c>
      <c r="V884" t="s">
        <v>1768</v>
      </c>
      <c r="W884" t="s">
        <v>1768</v>
      </c>
      <c r="X884" t="s">
        <v>1768</v>
      </c>
      <c r="Y884" t="s">
        <v>1768</v>
      </c>
      <c r="Z884" t="s">
        <v>1768</v>
      </c>
      <c r="AA884" t="s">
        <v>1768</v>
      </c>
      <c r="AB884" t="s">
        <v>1768</v>
      </c>
      <c r="AC884" t="s">
        <v>1768</v>
      </c>
      <c r="AD884" t="s">
        <v>1768</v>
      </c>
      <c r="AE884" t="s">
        <v>1768</v>
      </c>
      <c r="AF884" t="s">
        <v>1768</v>
      </c>
      <c r="AG884" t="s">
        <v>1768</v>
      </c>
      <c r="AH884" t="s">
        <v>1768</v>
      </c>
      <c r="AI884" t="s">
        <v>1768</v>
      </c>
      <c r="AJ884" t="s">
        <v>1768</v>
      </c>
      <c r="AK884" t="s">
        <v>1768</v>
      </c>
    </row>
    <row r="885" spans="1:37" hidden="1">
      <c r="A885" t="s">
        <v>1575</v>
      </c>
      <c r="B885" t="s">
        <v>1576</v>
      </c>
      <c r="C885" t="s">
        <v>4891</v>
      </c>
      <c r="D885" t="s">
        <v>4892</v>
      </c>
      <c r="E885" t="str">
        <f t="shared" si="13"/>
        <v>MIC.NY.GDP.MKTP.KD</v>
      </c>
      <c r="F885">
        <v>2897978154465.1182</v>
      </c>
      <c r="G885">
        <v>2963776642507.5229</v>
      </c>
      <c r="H885">
        <v>3012989077045.1772</v>
      </c>
      <c r="I885">
        <v>3060347384471.2227</v>
      </c>
      <c r="J885">
        <v>3209227845645.6572</v>
      </c>
      <c r="K885">
        <v>3332394841831.4722</v>
      </c>
      <c r="L885">
        <v>3469688219779.5454</v>
      </c>
      <c r="M885">
        <v>3624714254123.8105</v>
      </c>
      <c r="N885">
        <v>3760969732829.9077</v>
      </c>
      <c r="O885">
        <v>3855657203194.6816</v>
      </c>
      <c r="P885">
        <v>3929670315838.7817</v>
      </c>
      <c r="Q885">
        <v>4039658068318.9619</v>
      </c>
      <c r="R885">
        <v>4142929605361.4751</v>
      </c>
      <c r="S885">
        <v>4290734995505.4365</v>
      </c>
      <c r="T885">
        <v>4456443155935.4844</v>
      </c>
      <c r="U885">
        <v>4627965952806.0947</v>
      </c>
      <c r="V885">
        <v>4873798576944.54</v>
      </c>
      <c r="W885">
        <v>5132126800875.8184</v>
      </c>
      <c r="X885">
        <v>5258606959865.332</v>
      </c>
      <c r="Y885">
        <v>5425550731227.4854</v>
      </c>
      <c r="Z885">
        <v>5720068114507.1377</v>
      </c>
      <c r="AA885">
        <v>5894806176395.1963</v>
      </c>
      <c r="AB885">
        <v>6117175986624.6738</v>
      </c>
      <c r="AC885">
        <v>6458317715451.0068</v>
      </c>
      <c r="AD885">
        <v>6944781322907.2832</v>
      </c>
      <c r="AE885">
        <v>7447666115430.959</v>
      </c>
      <c r="AF885">
        <v>8056173944010.8965</v>
      </c>
      <c r="AG885">
        <v>8757725438758.8682</v>
      </c>
      <c r="AH885">
        <v>9261163118279.7793</v>
      </c>
      <c r="AI885">
        <v>9505548114750.6582</v>
      </c>
      <c r="AJ885">
        <v>10238257816702.936</v>
      </c>
      <c r="AK885">
        <v>10879316002742.486</v>
      </c>
    </row>
    <row r="886" spans="1:37" hidden="1">
      <c r="A886" t="s">
        <v>1575</v>
      </c>
      <c r="B886" t="s">
        <v>1576</v>
      </c>
      <c r="C886" t="s">
        <v>4893</v>
      </c>
      <c r="D886" t="s">
        <v>4894</v>
      </c>
      <c r="E886" t="str">
        <f t="shared" si="13"/>
        <v>MIC.NY.GDP.MKTP.CD</v>
      </c>
      <c r="F886">
        <v>2364813816931.7637</v>
      </c>
      <c r="G886">
        <v>2554727263963.4751</v>
      </c>
      <c r="H886">
        <v>2523202519124.8696</v>
      </c>
      <c r="I886">
        <v>2469247502885.4678</v>
      </c>
      <c r="J886">
        <v>2507538458961.3335</v>
      </c>
      <c r="K886">
        <v>2636749759670.4556</v>
      </c>
      <c r="L886">
        <v>2748504488001.8408</v>
      </c>
      <c r="M886">
        <v>2828232736240.9009</v>
      </c>
      <c r="N886">
        <v>3055050705121.0547</v>
      </c>
      <c r="O886">
        <v>3258943709909.6821</v>
      </c>
      <c r="P886">
        <v>3562241388623.373</v>
      </c>
      <c r="Q886">
        <v>3607255496440.2319</v>
      </c>
      <c r="R886">
        <v>3776866911948.2886</v>
      </c>
      <c r="S886">
        <v>3930785055527.3633</v>
      </c>
      <c r="T886">
        <v>4274104718051.3354</v>
      </c>
      <c r="U886">
        <v>4837896251442.0693</v>
      </c>
      <c r="V886">
        <v>5263418815717.3623</v>
      </c>
      <c r="W886">
        <v>5569891314040.8945</v>
      </c>
      <c r="X886">
        <v>5379109500282.6992</v>
      </c>
      <c r="Y886">
        <v>5230421488332.3535</v>
      </c>
      <c r="Z886">
        <v>5720068114507.1377</v>
      </c>
      <c r="AA886">
        <v>5772883715626.4727</v>
      </c>
      <c r="AB886">
        <v>5885180955123.3994</v>
      </c>
      <c r="AC886">
        <v>6728485102267.3799</v>
      </c>
      <c r="AD886">
        <v>7998730275603.0762</v>
      </c>
      <c r="AE886">
        <v>9520027432241.3926</v>
      </c>
      <c r="AF886">
        <v>11332893938954.172</v>
      </c>
      <c r="AG886">
        <v>14036961190921.424</v>
      </c>
      <c r="AH886">
        <v>16815104778446.643</v>
      </c>
      <c r="AI886">
        <v>16298325114344.393</v>
      </c>
      <c r="AJ886">
        <v>19653013982855.535</v>
      </c>
      <c r="AK886">
        <v>22951703586735.387</v>
      </c>
    </row>
    <row r="887" spans="1:37">
      <c r="A887" t="s">
        <v>1575</v>
      </c>
      <c r="B887" t="s">
        <v>1576</v>
      </c>
      <c r="C887" t="s">
        <v>4895</v>
      </c>
      <c r="D887" t="s">
        <v>4896</v>
      </c>
      <c r="E887" t="str">
        <f t="shared" si="13"/>
        <v>MIC.SL.TLF.TERT.ZS</v>
      </c>
      <c r="F887" t="s">
        <v>1768</v>
      </c>
      <c r="G887" t="s">
        <v>1768</v>
      </c>
      <c r="H887" t="s">
        <v>1768</v>
      </c>
      <c r="I887" t="s">
        <v>1768</v>
      </c>
      <c r="J887" t="s">
        <v>1768</v>
      </c>
      <c r="K887" t="s">
        <v>1768</v>
      </c>
      <c r="L887" t="s">
        <v>1768</v>
      </c>
      <c r="M887" t="s">
        <v>1768</v>
      </c>
      <c r="N887" t="s">
        <v>1768</v>
      </c>
      <c r="O887" t="s">
        <v>1768</v>
      </c>
      <c r="P887" t="s">
        <v>1768</v>
      </c>
      <c r="Q887" t="s">
        <v>1768</v>
      </c>
      <c r="R887" t="s">
        <v>1768</v>
      </c>
      <c r="S887" t="s">
        <v>1768</v>
      </c>
      <c r="T887" t="s">
        <v>1768</v>
      </c>
      <c r="U887" t="s">
        <v>1768</v>
      </c>
      <c r="V887" t="s">
        <v>1768</v>
      </c>
      <c r="W887" t="s">
        <v>1768</v>
      </c>
      <c r="X887" t="s">
        <v>1768</v>
      </c>
      <c r="Y887" t="s">
        <v>1768</v>
      </c>
      <c r="Z887" t="s">
        <v>1768</v>
      </c>
      <c r="AA887" t="s">
        <v>1768</v>
      </c>
      <c r="AB887" t="s">
        <v>1768</v>
      </c>
      <c r="AC887" t="s">
        <v>1768</v>
      </c>
      <c r="AD887" t="s">
        <v>1768</v>
      </c>
      <c r="AE887" t="s">
        <v>1768</v>
      </c>
      <c r="AF887" t="s">
        <v>1768</v>
      </c>
      <c r="AG887" t="s">
        <v>1768</v>
      </c>
      <c r="AH887" t="s">
        <v>1768</v>
      </c>
      <c r="AI887" t="s">
        <v>1768</v>
      </c>
      <c r="AJ887" t="s">
        <v>1768</v>
      </c>
      <c r="AK887" t="s">
        <v>1768</v>
      </c>
    </row>
    <row r="888" spans="1:37" hidden="1">
      <c r="A888" t="s">
        <v>1575</v>
      </c>
      <c r="B888" t="s">
        <v>1576</v>
      </c>
      <c r="C888" t="s">
        <v>4897</v>
      </c>
      <c r="D888" t="s">
        <v>4898</v>
      </c>
      <c r="E888" t="str">
        <f t="shared" si="13"/>
        <v>MIC.SP.DYN.LE00.IN</v>
      </c>
      <c r="F888">
        <v>61.509462174881079</v>
      </c>
      <c r="G888">
        <v>61.823671498595608</v>
      </c>
      <c r="H888">
        <v>62.146773097218528</v>
      </c>
      <c r="I888">
        <v>62.440782039113863</v>
      </c>
      <c r="J888">
        <v>62.719115218023852</v>
      </c>
      <c r="K888">
        <v>63.042237062367299</v>
      </c>
      <c r="L888">
        <v>63.404558383562616</v>
      </c>
      <c r="M888">
        <v>63.699148550118572</v>
      </c>
      <c r="N888">
        <v>63.977576968000221</v>
      </c>
      <c r="O888">
        <v>64.231519484453912</v>
      </c>
      <c r="P888">
        <v>64.474003599909381</v>
      </c>
      <c r="Q888">
        <v>64.692570280605224</v>
      </c>
      <c r="R888">
        <v>64.847883072232705</v>
      </c>
      <c r="S888">
        <v>64.978161585495172</v>
      </c>
      <c r="T888">
        <v>65.179164080231118</v>
      </c>
      <c r="U888">
        <v>65.414787254244033</v>
      </c>
      <c r="V888">
        <v>65.66993228756975</v>
      </c>
      <c r="W888">
        <v>65.928815642808829</v>
      </c>
      <c r="X888">
        <v>66.145626868083113</v>
      </c>
      <c r="Y888">
        <v>66.350674607231966</v>
      </c>
      <c r="Z888">
        <v>66.56387194150642</v>
      </c>
      <c r="AA888">
        <v>66.796413069070141</v>
      </c>
      <c r="AB888">
        <v>67.008270474572001</v>
      </c>
      <c r="AC888">
        <v>67.228855960942099</v>
      </c>
      <c r="AD888">
        <v>67.47427717064474</v>
      </c>
      <c r="AE888">
        <v>67.705919009090621</v>
      </c>
      <c r="AF888">
        <v>67.983915679175155</v>
      </c>
      <c r="AG888">
        <v>68.258031137902492</v>
      </c>
      <c r="AH888">
        <v>68.506985675885659</v>
      </c>
      <c r="AI888">
        <v>68.81143615308757</v>
      </c>
      <c r="AJ888">
        <v>69.079794784147396</v>
      </c>
      <c r="AK888" t="s">
        <v>1768</v>
      </c>
    </row>
    <row r="889" spans="1:37" hidden="1">
      <c r="A889" t="s">
        <v>1575</v>
      </c>
      <c r="B889" t="s">
        <v>1576</v>
      </c>
      <c r="C889" t="s">
        <v>1688</v>
      </c>
      <c r="D889" t="s">
        <v>1689</v>
      </c>
      <c r="E889" t="str">
        <f t="shared" si="13"/>
        <v>MIC.SP.POP.TOTL</v>
      </c>
      <c r="F889">
        <v>3145122812.2472053</v>
      </c>
      <c r="G889">
        <v>3206110108.6925669</v>
      </c>
      <c r="H889">
        <v>3270069550.5400238</v>
      </c>
      <c r="I889">
        <v>3334555645.1509213</v>
      </c>
      <c r="J889">
        <v>3398722623.7262263</v>
      </c>
      <c r="K889">
        <v>3464356368.9694843</v>
      </c>
      <c r="L889">
        <v>3532206260.6441875</v>
      </c>
      <c r="M889">
        <v>3601933672.5311794</v>
      </c>
      <c r="N889">
        <v>3672016548.5253367</v>
      </c>
      <c r="O889">
        <v>3740982315.7140141</v>
      </c>
      <c r="P889">
        <v>3810159875</v>
      </c>
      <c r="Q889">
        <v>3875833233.4763427</v>
      </c>
      <c r="R889">
        <v>3939094599.6159134</v>
      </c>
      <c r="S889">
        <v>4001137314.5766177</v>
      </c>
      <c r="T889">
        <v>4062565126.5732069</v>
      </c>
      <c r="U889">
        <v>4123470290.5853782</v>
      </c>
      <c r="V889">
        <v>4184205134.8218446</v>
      </c>
      <c r="W889">
        <v>4245035702.6729159</v>
      </c>
      <c r="X889">
        <v>4305123139.9801683</v>
      </c>
      <c r="Y889">
        <v>4363870340.8019133</v>
      </c>
      <c r="Z889">
        <v>4422060738.6017885</v>
      </c>
      <c r="AA889">
        <v>4477895413.9568872</v>
      </c>
      <c r="AB889">
        <v>4532596766.1957979</v>
      </c>
      <c r="AC889">
        <v>4587023200.3169355</v>
      </c>
      <c r="AD889">
        <v>4641137804.2086153</v>
      </c>
      <c r="AE889">
        <v>4695249481</v>
      </c>
      <c r="AF889">
        <v>4749187781</v>
      </c>
      <c r="AG889">
        <v>4802981874</v>
      </c>
      <c r="AH889">
        <v>4857144087</v>
      </c>
      <c r="AI889">
        <v>4911844189</v>
      </c>
      <c r="AJ889">
        <v>4966657601</v>
      </c>
      <c r="AK889">
        <v>5021923999</v>
      </c>
    </row>
    <row r="890" spans="1:37" hidden="1">
      <c r="A890" t="s">
        <v>4330</v>
      </c>
      <c r="B890" t="s">
        <v>1577</v>
      </c>
      <c r="C890" t="s">
        <v>4889</v>
      </c>
      <c r="D890" t="s">
        <v>4890</v>
      </c>
      <c r="E890" t="str">
        <f t="shared" si="13"/>
        <v>MDA.NY.GDP.DEFL.ZS</v>
      </c>
      <c r="F890" t="s">
        <v>1768</v>
      </c>
      <c r="G890" t="s">
        <v>1768</v>
      </c>
      <c r="H890" t="s">
        <v>1768</v>
      </c>
      <c r="I890" t="s">
        <v>1768</v>
      </c>
      <c r="J890" t="s">
        <v>1768</v>
      </c>
      <c r="K890" t="s">
        <v>1768</v>
      </c>
      <c r="L890" t="s">
        <v>1768</v>
      </c>
      <c r="M890" t="s">
        <v>1768</v>
      </c>
      <c r="N890" t="s">
        <v>1768</v>
      </c>
      <c r="O890">
        <v>5.5201843049695276E-2</v>
      </c>
      <c r="P890">
        <v>6.266247820801496E-2</v>
      </c>
      <c r="Q890">
        <v>0.15028142014393253</v>
      </c>
      <c r="R890">
        <v>1.5704867111555603</v>
      </c>
      <c r="S890">
        <v>15.083853301999358</v>
      </c>
      <c r="T890">
        <v>56.781826588247476</v>
      </c>
      <c r="U890">
        <v>78.777514602646988</v>
      </c>
      <c r="V890">
        <v>100.00000082076537</v>
      </c>
      <c r="W890">
        <v>112.55393664434605</v>
      </c>
      <c r="X890">
        <v>118.8553389512077</v>
      </c>
      <c r="Y890">
        <v>172.19592188086585</v>
      </c>
      <c r="Z890">
        <v>219.26953631729572</v>
      </c>
      <c r="AA890">
        <v>245.77655717098335</v>
      </c>
      <c r="AB890">
        <v>269.93305300920809</v>
      </c>
      <c r="AC890">
        <v>310.0603056490944</v>
      </c>
      <c r="AD890">
        <v>334.79238484167593</v>
      </c>
      <c r="AE890">
        <v>366.07241107045246</v>
      </c>
      <c r="AF890">
        <v>415.25817723623703</v>
      </c>
      <c r="AG890">
        <v>480.99531991306907</v>
      </c>
      <c r="AH890">
        <v>525.63155265080002</v>
      </c>
      <c r="AI890">
        <v>536.98066691879194</v>
      </c>
      <c r="AJ890">
        <v>596.42365786339133</v>
      </c>
      <c r="AK890">
        <v>640.78064406947919</v>
      </c>
    </row>
    <row r="891" spans="1:37" hidden="1">
      <c r="A891" t="s">
        <v>4330</v>
      </c>
      <c r="B891" t="s">
        <v>1577</v>
      </c>
      <c r="C891" t="s">
        <v>4891</v>
      </c>
      <c r="D891" t="s">
        <v>4892</v>
      </c>
      <c r="E891" t="str">
        <f t="shared" si="13"/>
        <v>MDA.NY.GDP.MKTP.KD</v>
      </c>
      <c r="F891">
        <v>2804577458.9582906</v>
      </c>
      <c r="G891">
        <v>2784631719.7066698</v>
      </c>
      <c r="H891">
        <v>3111294419.1598749</v>
      </c>
      <c r="I891">
        <v>3246858773.0640621</v>
      </c>
      <c r="J891">
        <v>3355864082.7782984</v>
      </c>
      <c r="K891">
        <v>3178309459.2402816</v>
      </c>
      <c r="L891">
        <v>3429668862.0540128</v>
      </c>
      <c r="M891">
        <v>3470900663.0293951</v>
      </c>
      <c r="N891">
        <v>3529644421.8016624</v>
      </c>
      <c r="O891">
        <v>3707266120.9894619</v>
      </c>
      <c r="P891">
        <v>3618291734.0857244</v>
      </c>
      <c r="Q891">
        <v>3039365056.6319966</v>
      </c>
      <c r="R891">
        <v>2154909825.1520844</v>
      </c>
      <c r="S891">
        <v>2129050907.250272</v>
      </c>
      <c r="T891">
        <v>1471174176.9099333</v>
      </c>
      <c r="U891">
        <v>1450577738.4331942</v>
      </c>
      <c r="V891">
        <v>1375147696.0346684</v>
      </c>
      <c r="W891">
        <v>1397150059.1712232</v>
      </c>
      <c r="X891">
        <v>1306335305.3250937</v>
      </c>
      <c r="Y891">
        <v>1261919904.9440405</v>
      </c>
      <c r="Z891">
        <v>1288420222.9478662</v>
      </c>
      <c r="AA891">
        <v>1367013856.5476844</v>
      </c>
      <c r="AB891">
        <v>1473640937.3584039</v>
      </c>
      <c r="AC891">
        <v>1570901239.2240586</v>
      </c>
      <c r="AD891">
        <v>1687306011.4082386</v>
      </c>
      <c r="AE891">
        <v>1813877408.6943207</v>
      </c>
      <c r="AF891">
        <v>1900665177.8829026</v>
      </c>
      <c r="AG891">
        <v>1958976512.1717577</v>
      </c>
      <c r="AH891">
        <v>2111088029.6061373</v>
      </c>
      <c r="AI891">
        <v>1984642726.1655247</v>
      </c>
      <c r="AJ891">
        <v>2125552359.7232769</v>
      </c>
      <c r="AK891">
        <v>2261587710.7455668</v>
      </c>
    </row>
    <row r="892" spans="1:37" hidden="1">
      <c r="A892" t="s">
        <v>4330</v>
      </c>
      <c r="B892" t="s">
        <v>1577</v>
      </c>
      <c r="C892" t="s">
        <v>4893</v>
      </c>
      <c r="D892" t="s">
        <v>4894</v>
      </c>
      <c r="E892" t="str">
        <f t="shared" si="13"/>
        <v>MDA.NY.GDP.MKTP.CD</v>
      </c>
      <c r="F892" t="s">
        <v>1768</v>
      </c>
      <c r="G892" t="s">
        <v>1768</v>
      </c>
      <c r="H892" t="s">
        <v>1768</v>
      </c>
      <c r="I892" t="s">
        <v>1768</v>
      </c>
      <c r="J892" t="s">
        <v>1768</v>
      </c>
      <c r="K892" t="s">
        <v>1768</v>
      </c>
      <c r="L892" t="s">
        <v>1768</v>
      </c>
      <c r="M892" t="s">
        <v>1768</v>
      </c>
      <c r="N892" t="s">
        <v>1768</v>
      </c>
      <c r="O892" t="s">
        <v>1768</v>
      </c>
      <c r="P892">
        <v>3592856080.0291495</v>
      </c>
      <c r="Q892">
        <v>3094567110.1128554</v>
      </c>
      <c r="R892">
        <v>2319243406.6660228</v>
      </c>
      <c r="S892">
        <v>2371812923.8837872</v>
      </c>
      <c r="T892">
        <v>1702314352.7443893</v>
      </c>
      <c r="U892">
        <v>1752995313.7668908</v>
      </c>
      <c r="V892">
        <v>1695130483.8391821</v>
      </c>
      <c r="W892">
        <v>1930071445.2119374</v>
      </c>
      <c r="X892">
        <v>1639497206.7039106</v>
      </c>
      <c r="Y892">
        <v>1170785047.7946067</v>
      </c>
      <c r="Z892">
        <v>1288420222.9478662</v>
      </c>
      <c r="AA892">
        <v>1480656884.3846178</v>
      </c>
      <c r="AB892">
        <v>1661818168.4226036</v>
      </c>
      <c r="AC892">
        <v>1980901553.5122573</v>
      </c>
      <c r="AD892">
        <v>2598231467.4367104</v>
      </c>
      <c r="AE892">
        <v>2988172424.466084</v>
      </c>
      <c r="AF892">
        <v>3408454197.8919148</v>
      </c>
      <c r="AG892">
        <v>4402495921.2933207</v>
      </c>
      <c r="AH892">
        <v>6054806100.8468056</v>
      </c>
      <c r="AI892">
        <v>5439439763.8078775</v>
      </c>
      <c r="AJ892">
        <v>5811584073.1848993</v>
      </c>
      <c r="AK892">
        <v>7000318676.6052275</v>
      </c>
    </row>
    <row r="893" spans="1:37">
      <c r="A893" t="s">
        <v>4330</v>
      </c>
      <c r="B893" t="s">
        <v>1577</v>
      </c>
      <c r="C893" t="s">
        <v>4895</v>
      </c>
      <c r="D893" t="s">
        <v>4896</v>
      </c>
      <c r="E893" t="str">
        <f t="shared" si="13"/>
        <v>MDA.SL.TLF.TERT.ZS</v>
      </c>
      <c r="F893" t="s">
        <v>1768</v>
      </c>
      <c r="G893" t="s">
        <v>1768</v>
      </c>
      <c r="H893" t="s">
        <v>1768</v>
      </c>
      <c r="I893" t="s">
        <v>1768</v>
      </c>
      <c r="J893" t="s">
        <v>1768</v>
      </c>
      <c r="K893" t="s">
        <v>1768</v>
      </c>
      <c r="L893" t="s">
        <v>1768</v>
      </c>
      <c r="M893" t="s">
        <v>1768</v>
      </c>
      <c r="N893" t="s">
        <v>1768</v>
      </c>
      <c r="O893" t="s">
        <v>1768</v>
      </c>
      <c r="P893" t="s">
        <v>1768</v>
      </c>
      <c r="Q893" t="s">
        <v>1768</v>
      </c>
      <c r="R893" t="s">
        <v>1768</v>
      </c>
      <c r="S893" t="s">
        <v>1768</v>
      </c>
      <c r="T893" t="s">
        <v>1768</v>
      </c>
      <c r="U893" t="s">
        <v>1768</v>
      </c>
      <c r="V893" t="s">
        <v>1768</v>
      </c>
      <c r="W893" t="s">
        <v>1768</v>
      </c>
      <c r="X893" t="s">
        <v>1768</v>
      </c>
      <c r="Y893" t="s">
        <v>1768</v>
      </c>
      <c r="Z893" t="s">
        <v>1768</v>
      </c>
      <c r="AA893" t="s">
        <v>1768</v>
      </c>
      <c r="AB893" t="s">
        <v>1768</v>
      </c>
      <c r="AC893" t="s">
        <v>1768</v>
      </c>
      <c r="AD893" t="s">
        <v>1768</v>
      </c>
      <c r="AE893" t="s">
        <v>1768</v>
      </c>
      <c r="AF893" t="s">
        <v>1768</v>
      </c>
      <c r="AG893" t="s">
        <v>1768</v>
      </c>
      <c r="AH893" t="s">
        <v>1768</v>
      </c>
      <c r="AI893" t="s">
        <v>1768</v>
      </c>
      <c r="AJ893" t="s">
        <v>1768</v>
      </c>
      <c r="AK893" t="s">
        <v>1768</v>
      </c>
    </row>
    <row r="894" spans="1:37" hidden="1">
      <c r="A894" t="s">
        <v>4330</v>
      </c>
      <c r="B894" t="s">
        <v>1577</v>
      </c>
      <c r="C894" t="s">
        <v>4897</v>
      </c>
      <c r="D894" t="s">
        <v>4898</v>
      </c>
      <c r="E894" t="str">
        <f t="shared" si="13"/>
        <v>MDA.SP.DYN.LE00.IN</v>
      </c>
      <c r="F894">
        <v>64.768707317073165</v>
      </c>
      <c r="G894">
        <v>64.841463414634163</v>
      </c>
      <c r="H894">
        <v>65.02270731707317</v>
      </c>
      <c r="I894">
        <v>65.313341463414645</v>
      </c>
      <c r="J894">
        <v>65.695780487804896</v>
      </c>
      <c r="K894">
        <v>66.132439024390251</v>
      </c>
      <c r="L894">
        <v>66.568707317073176</v>
      </c>
      <c r="M894">
        <v>66.949097560975616</v>
      </c>
      <c r="N894">
        <v>67.232121951219526</v>
      </c>
      <c r="O894">
        <v>67.399292682926827</v>
      </c>
      <c r="P894">
        <v>67.443682926829268</v>
      </c>
      <c r="Q894">
        <v>67.372390243902444</v>
      </c>
      <c r="R894">
        <v>67.227487804878052</v>
      </c>
      <c r="S894">
        <v>67.051121951219514</v>
      </c>
      <c r="T894">
        <v>66.869390243902444</v>
      </c>
      <c r="U894">
        <v>66.715878048780496</v>
      </c>
      <c r="V894">
        <v>66.618121951219521</v>
      </c>
      <c r="W894">
        <v>66.585146341463414</v>
      </c>
      <c r="X894">
        <v>66.621926829268304</v>
      </c>
      <c r="Y894">
        <v>66.72697560975611</v>
      </c>
      <c r="Z894">
        <v>66.888268292682923</v>
      </c>
      <c r="AA894">
        <v>67.080829268292689</v>
      </c>
      <c r="AB894">
        <v>67.279073170731706</v>
      </c>
      <c r="AC894">
        <v>67.462463414634144</v>
      </c>
      <c r="AD894">
        <v>67.626463414634159</v>
      </c>
      <c r="AE894">
        <v>67.779536585365875</v>
      </c>
      <c r="AF894">
        <v>67.938682926829273</v>
      </c>
      <c r="AG894">
        <v>68.123902439024391</v>
      </c>
      <c r="AH894">
        <v>68.348658536585376</v>
      </c>
      <c r="AI894">
        <v>68.611439024390265</v>
      </c>
      <c r="AJ894">
        <v>68.90370731707317</v>
      </c>
      <c r="AK894" t="s">
        <v>1768</v>
      </c>
    </row>
    <row r="895" spans="1:37" hidden="1">
      <c r="A895" t="s">
        <v>4330</v>
      </c>
      <c r="B895" t="s">
        <v>1577</v>
      </c>
      <c r="C895" t="s">
        <v>1688</v>
      </c>
      <c r="D895" t="s">
        <v>1689</v>
      </c>
      <c r="E895" t="str">
        <f t="shared" si="13"/>
        <v>MDA.SP.POP.TOTL</v>
      </c>
      <c r="F895">
        <v>3397000</v>
      </c>
      <c r="G895">
        <v>3429000</v>
      </c>
      <c r="H895">
        <v>3464000</v>
      </c>
      <c r="I895">
        <v>3500000</v>
      </c>
      <c r="J895">
        <v>3536000</v>
      </c>
      <c r="K895">
        <v>3570000</v>
      </c>
      <c r="L895">
        <v>3602000</v>
      </c>
      <c r="M895">
        <v>3632000</v>
      </c>
      <c r="N895">
        <v>3659000</v>
      </c>
      <c r="O895">
        <v>3681000</v>
      </c>
      <c r="P895">
        <v>3696000</v>
      </c>
      <c r="Q895">
        <v>3706000</v>
      </c>
      <c r="R895">
        <v>3709000</v>
      </c>
      <c r="S895">
        <v>3705000</v>
      </c>
      <c r="T895">
        <v>3694000</v>
      </c>
      <c r="U895">
        <v>3675099</v>
      </c>
      <c r="V895">
        <v>3667748</v>
      </c>
      <c r="W895">
        <v>3659655</v>
      </c>
      <c r="X895">
        <v>3652771</v>
      </c>
      <c r="Y895">
        <v>3646999</v>
      </c>
      <c r="Z895">
        <v>3639588</v>
      </c>
      <c r="AA895">
        <v>3631460</v>
      </c>
      <c r="AB895">
        <v>3623059</v>
      </c>
      <c r="AC895">
        <v>3612869</v>
      </c>
      <c r="AD895">
        <v>3603934</v>
      </c>
      <c r="AE895">
        <v>3595182</v>
      </c>
      <c r="AF895">
        <v>3585520</v>
      </c>
      <c r="AG895">
        <v>3576904</v>
      </c>
      <c r="AH895">
        <v>3570107</v>
      </c>
      <c r="AI895">
        <v>3565603</v>
      </c>
      <c r="AJ895">
        <v>3562062</v>
      </c>
      <c r="AK895">
        <v>3559000</v>
      </c>
    </row>
    <row r="896" spans="1:37" hidden="1">
      <c r="A896" t="s">
        <v>4173</v>
      </c>
      <c r="B896" t="s">
        <v>1578</v>
      </c>
      <c r="C896" t="s">
        <v>4889</v>
      </c>
      <c r="D896" t="s">
        <v>4890</v>
      </c>
      <c r="E896" t="str">
        <f t="shared" si="13"/>
        <v>MCO.NY.GDP.DEFL.ZS</v>
      </c>
      <c r="F896">
        <v>54.647446114873418</v>
      </c>
      <c r="G896">
        <v>60.900549232016388</v>
      </c>
      <c r="H896">
        <v>68.203427124815818</v>
      </c>
      <c r="I896">
        <v>74.693093471378475</v>
      </c>
      <c r="J896">
        <v>80.128571455851372</v>
      </c>
      <c r="K896">
        <v>84.557014153508774</v>
      </c>
      <c r="L896">
        <v>89.020680084474918</v>
      </c>
      <c r="M896">
        <v>91.495855168077526</v>
      </c>
      <c r="N896">
        <v>94.307320209182606</v>
      </c>
      <c r="O896">
        <v>97.427370628709028</v>
      </c>
      <c r="P896">
        <v>100</v>
      </c>
      <c r="Q896">
        <v>102.53981616189884</v>
      </c>
      <c r="R896">
        <v>104.72994757861223</v>
      </c>
      <c r="S896">
        <v>106.35329249771928</v>
      </c>
      <c r="T896">
        <v>107.784448188499</v>
      </c>
      <c r="U896">
        <v>109.19417546308374</v>
      </c>
      <c r="V896">
        <v>110.94628280127246</v>
      </c>
      <c r="W896">
        <v>112.0713359654147</v>
      </c>
      <c r="X896">
        <v>113.08100697649168</v>
      </c>
      <c r="Y896">
        <v>113.13330616419859</v>
      </c>
      <c r="Z896">
        <v>114.71786877998933</v>
      </c>
      <c r="AA896">
        <v>116.60945353845875</v>
      </c>
      <c r="AB896">
        <v>119.38495103035629</v>
      </c>
      <c r="AC896">
        <v>121.62781087593319</v>
      </c>
      <c r="AD896">
        <v>123.56143307879471</v>
      </c>
      <c r="AE896">
        <v>126.07498065582723</v>
      </c>
      <c r="AF896">
        <v>129.63118997784153</v>
      </c>
      <c r="AG896">
        <v>132.84330641162708</v>
      </c>
      <c r="AH896">
        <v>124.29789964571347</v>
      </c>
      <c r="AI896">
        <v>124.94332666346824</v>
      </c>
      <c r="AJ896" t="s">
        <v>1768</v>
      </c>
      <c r="AK896" t="s">
        <v>1768</v>
      </c>
    </row>
    <row r="897" spans="1:37" hidden="1">
      <c r="A897" t="s">
        <v>4173</v>
      </c>
      <c r="B897" t="s">
        <v>1578</v>
      </c>
      <c r="C897" t="s">
        <v>4891</v>
      </c>
      <c r="D897" t="s">
        <v>4892</v>
      </c>
      <c r="E897" t="str">
        <f t="shared" si="13"/>
        <v>MCO.NY.GDP.MKTP.KD</v>
      </c>
      <c r="F897">
        <v>1717006711.9597154</v>
      </c>
      <c r="G897">
        <v>1732844010.4692569</v>
      </c>
      <c r="H897">
        <v>1774993525.7404928</v>
      </c>
      <c r="I897">
        <v>1796204225.3207548</v>
      </c>
      <c r="J897">
        <v>1822869157.8610377</v>
      </c>
      <c r="K897">
        <v>1854016517.4002552</v>
      </c>
      <c r="L897">
        <v>1899483763.6787047</v>
      </c>
      <c r="M897">
        <v>1946677846.6634121</v>
      </c>
      <c r="N897">
        <v>2036197802.8086495</v>
      </c>
      <c r="O897">
        <v>2120978142.1763573</v>
      </c>
      <c r="P897">
        <v>2177045227.377604</v>
      </c>
      <c r="Q897">
        <v>2199145064.8416452</v>
      </c>
      <c r="R897">
        <v>2229199373.8104467</v>
      </c>
      <c r="S897">
        <v>2208826373.0526628</v>
      </c>
      <c r="T897">
        <v>2257765662.9156241</v>
      </c>
      <c r="U897">
        <v>2305565976.3175154</v>
      </c>
      <c r="V897">
        <v>2331174598.6313853</v>
      </c>
      <c r="W897">
        <v>2383328745.0642381</v>
      </c>
      <c r="X897">
        <v>2466823142.9095817</v>
      </c>
      <c r="Y897">
        <v>2548241661.5674291</v>
      </c>
      <c r="Z897">
        <v>2647883820.1862526</v>
      </c>
      <c r="AA897">
        <v>2705812352.2723279</v>
      </c>
      <c r="AB897">
        <v>2733587430.4500546</v>
      </c>
      <c r="AC897">
        <v>2763316163.8442426</v>
      </c>
      <c r="AD897">
        <v>2831583508.7037845</v>
      </c>
      <c r="AE897">
        <v>2885253732.8375664</v>
      </c>
      <c r="AF897">
        <v>3030940182.6207123</v>
      </c>
      <c r="AG897">
        <v>3472925286.4341359</v>
      </c>
      <c r="AH897">
        <v>3820217815.0775499</v>
      </c>
      <c r="AI897">
        <v>3719800903.4015417</v>
      </c>
      <c r="AJ897" t="s">
        <v>1768</v>
      </c>
      <c r="AK897" t="s">
        <v>1768</v>
      </c>
    </row>
    <row r="898" spans="1:37" hidden="1">
      <c r="A898" t="s">
        <v>4173</v>
      </c>
      <c r="B898" t="s">
        <v>1578</v>
      </c>
      <c r="C898" t="s">
        <v>4893</v>
      </c>
      <c r="D898" t="s">
        <v>4894</v>
      </c>
      <c r="E898" t="str">
        <f t="shared" si="13"/>
        <v>MCO.NY.GDP.MKTP.CD</v>
      </c>
      <c r="F898">
        <v>1378130995.659126</v>
      </c>
      <c r="G898">
        <v>1205166025.5159183</v>
      </c>
      <c r="H898">
        <v>1143229071.7794309</v>
      </c>
      <c r="I898">
        <v>1092551781.0148635</v>
      </c>
      <c r="J898">
        <v>1037314956.2508339</v>
      </c>
      <c r="K898">
        <v>1082851076.5215755</v>
      </c>
      <c r="L898">
        <v>1515209588.2377975</v>
      </c>
      <c r="M898">
        <v>1839095595.2565525</v>
      </c>
      <c r="N898">
        <v>2000674667.0826108</v>
      </c>
      <c r="O898">
        <v>2010116851.2028396</v>
      </c>
      <c r="P898">
        <v>2481316053.8531604</v>
      </c>
      <c r="Q898">
        <v>2480497547.8488088</v>
      </c>
      <c r="R898">
        <v>2737066955.9126616</v>
      </c>
      <c r="S898">
        <v>2574439973.1738749</v>
      </c>
      <c r="T898">
        <v>2720297738.9390364</v>
      </c>
      <c r="U898">
        <v>3130270918.7906127</v>
      </c>
      <c r="V898">
        <v>3137848783.0840411</v>
      </c>
      <c r="W898">
        <v>2840182191.7710547</v>
      </c>
      <c r="X898">
        <v>2934578788.8647819</v>
      </c>
      <c r="Y898">
        <v>2906009307.6650968</v>
      </c>
      <c r="Z898">
        <v>2647883820.1862526</v>
      </c>
      <c r="AA898">
        <v>2671401082.76436</v>
      </c>
      <c r="AB898">
        <v>2905973022.1745992</v>
      </c>
      <c r="AC898">
        <v>3588988600.7029438</v>
      </c>
      <c r="AD898">
        <v>4110348444.4941115</v>
      </c>
      <c r="AE898">
        <v>4280072625.9762225</v>
      </c>
      <c r="AF898">
        <v>4663488363.0976982</v>
      </c>
      <c r="AG898">
        <v>5974371695.9504538</v>
      </c>
      <c r="AH898">
        <v>6581080163.1135511</v>
      </c>
      <c r="AI898">
        <v>6108770905.8115492</v>
      </c>
      <c r="AJ898" t="s">
        <v>1768</v>
      </c>
      <c r="AK898" t="s">
        <v>1768</v>
      </c>
    </row>
    <row r="899" spans="1:37">
      <c r="A899" t="s">
        <v>4173</v>
      </c>
      <c r="B899" t="s">
        <v>1578</v>
      </c>
      <c r="C899" t="s">
        <v>4895</v>
      </c>
      <c r="D899" t="s">
        <v>4896</v>
      </c>
      <c r="E899" t="str">
        <f t="shared" ref="E899:E962" si="14">CONCATENATE(B899,".",D899)</f>
        <v>MCO.SL.TLF.TERT.ZS</v>
      </c>
      <c r="F899" t="s">
        <v>1768</v>
      </c>
      <c r="G899" t="s">
        <v>1768</v>
      </c>
      <c r="H899" t="s">
        <v>1768</v>
      </c>
      <c r="I899" t="s">
        <v>1768</v>
      </c>
      <c r="J899" t="s">
        <v>1768</v>
      </c>
      <c r="K899" t="s">
        <v>1768</v>
      </c>
      <c r="L899" t="s">
        <v>1768</v>
      </c>
      <c r="M899" t="s">
        <v>1768</v>
      </c>
      <c r="N899" t="s">
        <v>1768</v>
      </c>
      <c r="O899" t="s">
        <v>1768</v>
      </c>
      <c r="P899" t="s">
        <v>1768</v>
      </c>
      <c r="Q899" t="s">
        <v>1768</v>
      </c>
      <c r="R899" t="s">
        <v>1768</v>
      </c>
      <c r="S899" t="s">
        <v>1768</v>
      </c>
      <c r="T899" t="s">
        <v>1768</v>
      </c>
      <c r="U899" t="s">
        <v>1768</v>
      </c>
      <c r="V899" t="s">
        <v>1768</v>
      </c>
      <c r="W899" t="s">
        <v>1768</v>
      </c>
      <c r="X899" t="s">
        <v>1768</v>
      </c>
      <c r="Y899" t="s">
        <v>1768</v>
      </c>
      <c r="Z899" t="s">
        <v>1768</v>
      </c>
      <c r="AA899" t="s">
        <v>1768</v>
      </c>
      <c r="AB899" t="s">
        <v>1768</v>
      </c>
      <c r="AC899" t="s">
        <v>1768</v>
      </c>
      <c r="AD899" t="s">
        <v>1768</v>
      </c>
      <c r="AE899" t="s">
        <v>1768</v>
      </c>
      <c r="AF899" t="s">
        <v>1768</v>
      </c>
      <c r="AG899" t="s">
        <v>1768</v>
      </c>
      <c r="AH899" t="s">
        <v>1768</v>
      </c>
      <c r="AI899" t="s">
        <v>1768</v>
      </c>
      <c r="AJ899" t="s">
        <v>1768</v>
      </c>
      <c r="AK899" t="s">
        <v>1768</v>
      </c>
    </row>
    <row r="900" spans="1:37" hidden="1">
      <c r="A900" t="s">
        <v>4173</v>
      </c>
      <c r="B900" t="s">
        <v>1578</v>
      </c>
      <c r="C900" t="s">
        <v>4897</v>
      </c>
      <c r="D900" t="s">
        <v>4898</v>
      </c>
      <c r="E900" t="str">
        <f t="shared" si="14"/>
        <v>MCO.SP.DYN.LE00.IN</v>
      </c>
      <c r="F900" t="s">
        <v>1768</v>
      </c>
      <c r="G900" t="s">
        <v>1768</v>
      </c>
      <c r="H900" t="s">
        <v>1768</v>
      </c>
      <c r="I900" t="s">
        <v>1768</v>
      </c>
      <c r="J900" t="s">
        <v>1768</v>
      </c>
      <c r="K900" t="s">
        <v>1768</v>
      </c>
      <c r="L900" t="s">
        <v>1768</v>
      </c>
      <c r="M900" t="s">
        <v>1768</v>
      </c>
      <c r="N900" t="s">
        <v>1768</v>
      </c>
      <c r="O900" t="s">
        <v>1768</v>
      </c>
      <c r="P900" t="s">
        <v>1768</v>
      </c>
      <c r="Q900" t="s">
        <v>1768</v>
      </c>
      <c r="R900" t="s">
        <v>1768</v>
      </c>
      <c r="S900" t="s">
        <v>1768</v>
      </c>
      <c r="T900" t="s">
        <v>1768</v>
      </c>
      <c r="U900" t="s">
        <v>1768</v>
      </c>
      <c r="V900" t="s">
        <v>1768</v>
      </c>
      <c r="W900" t="s">
        <v>1768</v>
      </c>
      <c r="X900" t="s">
        <v>1768</v>
      </c>
      <c r="Y900" t="s">
        <v>1768</v>
      </c>
      <c r="Z900" t="s">
        <v>1768</v>
      </c>
      <c r="AA900" t="s">
        <v>1768</v>
      </c>
      <c r="AB900" t="s">
        <v>1768</v>
      </c>
      <c r="AC900" t="s">
        <v>1768</v>
      </c>
      <c r="AD900" t="s">
        <v>1768</v>
      </c>
      <c r="AE900" t="s">
        <v>1768</v>
      </c>
      <c r="AF900" t="s">
        <v>1768</v>
      </c>
      <c r="AG900" t="s">
        <v>1768</v>
      </c>
      <c r="AH900" t="s">
        <v>1768</v>
      </c>
      <c r="AI900" t="s">
        <v>1768</v>
      </c>
      <c r="AJ900" t="s">
        <v>1768</v>
      </c>
      <c r="AK900" t="s">
        <v>1768</v>
      </c>
    </row>
    <row r="901" spans="1:37" hidden="1">
      <c r="A901" t="s">
        <v>4173</v>
      </c>
      <c r="B901" t="s">
        <v>1578</v>
      </c>
      <c r="C901" t="s">
        <v>1688</v>
      </c>
      <c r="D901" t="s">
        <v>1689</v>
      </c>
      <c r="E901" t="str">
        <f t="shared" si="14"/>
        <v>MCO.SP.POP.TOTL</v>
      </c>
      <c r="F901">
        <v>26078</v>
      </c>
      <c r="G901">
        <v>26459</v>
      </c>
      <c r="H901">
        <v>26930</v>
      </c>
      <c r="I901">
        <v>27459</v>
      </c>
      <c r="J901">
        <v>28004</v>
      </c>
      <c r="K901">
        <v>28533</v>
      </c>
      <c r="L901">
        <v>29036</v>
      </c>
      <c r="M901">
        <v>29521</v>
      </c>
      <c r="N901">
        <v>29990</v>
      </c>
      <c r="O901">
        <v>30447</v>
      </c>
      <c r="P901">
        <v>30896</v>
      </c>
      <c r="Q901">
        <v>31330</v>
      </c>
      <c r="R901">
        <v>31745</v>
      </c>
      <c r="S901">
        <v>32154</v>
      </c>
      <c r="T901">
        <v>32574</v>
      </c>
      <c r="U901">
        <v>33014</v>
      </c>
      <c r="V901">
        <v>33485</v>
      </c>
      <c r="W901">
        <v>33974</v>
      </c>
      <c r="X901">
        <v>34444</v>
      </c>
      <c r="Y901">
        <v>34840</v>
      </c>
      <c r="Z901">
        <v>35126</v>
      </c>
      <c r="AA901">
        <v>35288</v>
      </c>
      <c r="AB901">
        <v>35341</v>
      </c>
      <c r="AC901">
        <v>35323</v>
      </c>
      <c r="AD901">
        <v>35282</v>
      </c>
      <c r="AE901">
        <v>35260</v>
      </c>
      <c r="AF901">
        <v>35267</v>
      </c>
      <c r="AG901">
        <v>35295</v>
      </c>
      <c r="AH901">
        <v>35336</v>
      </c>
      <c r="AI901">
        <v>35377</v>
      </c>
      <c r="AJ901">
        <v>35407</v>
      </c>
      <c r="AK901">
        <v>35427</v>
      </c>
    </row>
    <row r="902" spans="1:37" hidden="1">
      <c r="A902" t="s">
        <v>4011</v>
      </c>
      <c r="B902" t="s">
        <v>1579</v>
      </c>
      <c r="C902" t="s">
        <v>4889</v>
      </c>
      <c r="D902" t="s">
        <v>4890</v>
      </c>
      <c r="E902" t="str">
        <f t="shared" si="14"/>
        <v>MNG.NY.GDP.DEFL.ZS</v>
      </c>
      <c r="F902" t="s">
        <v>1768</v>
      </c>
      <c r="G902">
        <v>0.47928858955373443</v>
      </c>
      <c r="H902">
        <v>0.48878530963337824</v>
      </c>
      <c r="I902">
        <v>0.49320515189238601</v>
      </c>
      <c r="J902">
        <v>0.477976981090804</v>
      </c>
      <c r="K902">
        <v>0.47105558442476048</v>
      </c>
      <c r="L902">
        <v>0.42784867007435279</v>
      </c>
      <c r="M902">
        <v>0.43131333968060342</v>
      </c>
      <c r="N902">
        <v>0.43532881635459564</v>
      </c>
      <c r="O902">
        <v>0.46644498230930792</v>
      </c>
      <c r="P902">
        <v>0.57486044267756731</v>
      </c>
      <c r="Q902">
        <v>1.1113199238372582</v>
      </c>
      <c r="R902">
        <v>3.0415790859919718</v>
      </c>
      <c r="S902">
        <v>12.741090407796083</v>
      </c>
      <c r="T902">
        <v>20.936081825392037</v>
      </c>
      <c r="U902">
        <v>33.554766126887273</v>
      </c>
      <c r="V902">
        <v>37.181221873032122</v>
      </c>
      <c r="W902">
        <v>45.239186187968045</v>
      </c>
      <c r="X902">
        <v>44.365256950432972</v>
      </c>
      <c r="Y902">
        <v>49.192976398918056</v>
      </c>
      <c r="Z902">
        <v>55.095981748408541</v>
      </c>
      <c r="AA902">
        <v>60.852710007417819</v>
      </c>
      <c r="AB902">
        <v>64.728837378033816</v>
      </c>
      <c r="AC902">
        <v>71.35485306288642</v>
      </c>
      <c r="AD902">
        <v>83.26502910530229</v>
      </c>
      <c r="AE902">
        <v>100</v>
      </c>
      <c r="AF902">
        <v>121.98677157804352</v>
      </c>
      <c r="AG902">
        <v>136.17208583687594</v>
      </c>
      <c r="AH902">
        <v>165.37930120645569</v>
      </c>
      <c r="AI902">
        <v>168.40029100254262</v>
      </c>
      <c r="AJ902">
        <v>202.13642609179726</v>
      </c>
      <c r="AK902">
        <v>221.8579498879356</v>
      </c>
    </row>
    <row r="903" spans="1:37" hidden="1">
      <c r="A903" t="s">
        <v>4011</v>
      </c>
      <c r="B903" t="s">
        <v>1579</v>
      </c>
      <c r="C903" t="s">
        <v>4891</v>
      </c>
      <c r="D903" t="s">
        <v>4892</v>
      </c>
      <c r="E903" t="str">
        <f t="shared" si="14"/>
        <v>MNG.NY.GDP.MKTP.KD</v>
      </c>
      <c r="F903" t="s">
        <v>1768</v>
      </c>
      <c r="G903">
        <v>739932438.06975496</v>
      </c>
      <c r="H903">
        <v>801658609.18708467</v>
      </c>
      <c r="I903">
        <v>848427676.71730089</v>
      </c>
      <c r="J903">
        <v>898768449.54846072</v>
      </c>
      <c r="K903">
        <v>950113942.98411739</v>
      </c>
      <c r="L903">
        <v>1039187072.9652857</v>
      </c>
      <c r="M903">
        <v>1075128900.7959824</v>
      </c>
      <c r="N903">
        <v>1130046187.4038968</v>
      </c>
      <c r="O903">
        <v>1177261729.0806448</v>
      </c>
      <c r="P903">
        <v>1139772298.0985153</v>
      </c>
      <c r="Q903">
        <v>1040685683.5531133</v>
      </c>
      <c r="R903">
        <v>944354970.160972</v>
      </c>
      <c r="S903">
        <v>914430329.69536841</v>
      </c>
      <c r="T903">
        <v>933947772.37826502</v>
      </c>
      <c r="U903">
        <v>993500269.23882854</v>
      </c>
      <c r="V903">
        <v>1015705932.5865237</v>
      </c>
      <c r="W903">
        <v>1055285083.632964</v>
      </c>
      <c r="X903">
        <v>1090530936.4034812</v>
      </c>
      <c r="Y903">
        <v>1124014260.3155322</v>
      </c>
      <c r="Z903">
        <v>1136896162.1421821</v>
      </c>
      <c r="AA903">
        <v>1170465415.0059843</v>
      </c>
      <c r="AB903">
        <v>1225863291.056926</v>
      </c>
      <c r="AC903">
        <v>1311730534.9808469</v>
      </c>
      <c r="AD903">
        <v>1451107229.3902643</v>
      </c>
      <c r="AE903">
        <v>1556365693.0225055</v>
      </c>
      <c r="AF903">
        <v>1689531996.1799238</v>
      </c>
      <c r="AG903">
        <v>1862675511.5340419</v>
      </c>
      <c r="AH903">
        <v>2028460485.7537291</v>
      </c>
      <c r="AI903">
        <v>2002727457.4926231</v>
      </c>
      <c r="AJ903">
        <v>2130204298.2708898</v>
      </c>
      <c r="AK903">
        <v>2497918714.2348795</v>
      </c>
    </row>
    <row r="904" spans="1:37" hidden="1">
      <c r="A904" t="s">
        <v>4011</v>
      </c>
      <c r="B904" t="s">
        <v>1579</v>
      </c>
      <c r="C904" t="s">
        <v>4893</v>
      </c>
      <c r="D904" t="s">
        <v>4894</v>
      </c>
      <c r="E904" t="str">
        <f t="shared" si="14"/>
        <v>MNG.NY.GDP.MKTP.CD</v>
      </c>
      <c r="F904" t="s">
        <v>1768</v>
      </c>
      <c r="G904">
        <v>2310099114.6666665</v>
      </c>
      <c r="H904">
        <v>2552401920</v>
      </c>
      <c r="I904">
        <v>2725736618.6666665</v>
      </c>
      <c r="J904">
        <v>2098734592</v>
      </c>
      <c r="K904">
        <v>2186505472</v>
      </c>
      <c r="L904">
        <v>2896178858.6666665</v>
      </c>
      <c r="M904">
        <v>3020611584</v>
      </c>
      <c r="N904">
        <v>3204461568</v>
      </c>
      <c r="O904">
        <v>3576966794.6666665</v>
      </c>
      <c r="P904">
        <v>2560785662.9153266</v>
      </c>
      <c r="Q904">
        <v>2379018323.2262564</v>
      </c>
      <c r="R904">
        <v>1317611862.7755618</v>
      </c>
      <c r="S904">
        <v>768401665.82030666</v>
      </c>
      <c r="T904">
        <v>925817089.52782857</v>
      </c>
      <c r="U904">
        <v>1452165052.5471356</v>
      </c>
      <c r="V904">
        <v>1345719435.1495771</v>
      </c>
      <c r="W904">
        <v>1180934217.4011869</v>
      </c>
      <c r="X904">
        <v>1124440238.1255121</v>
      </c>
      <c r="Y904">
        <v>1057408608.4357866</v>
      </c>
      <c r="Z904">
        <v>1136896162.1421821</v>
      </c>
      <c r="AA904">
        <v>1267997923.0327013</v>
      </c>
      <c r="AB904">
        <v>1396555772.0379393</v>
      </c>
      <c r="AC904">
        <v>1595297301.456512</v>
      </c>
      <c r="AD904">
        <v>1992066758.8442407</v>
      </c>
      <c r="AE904">
        <v>2523359940.7120848</v>
      </c>
      <c r="AF904">
        <v>3395917892.1925712</v>
      </c>
      <c r="AG904">
        <v>4234894168.1565938</v>
      </c>
      <c r="AH904">
        <v>5623236707.5247154</v>
      </c>
      <c r="AI904">
        <v>4583834427.3647394</v>
      </c>
      <c r="AJ904">
        <v>6200357070.1147928</v>
      </c>
      <c r="AK904">
        <v>8557529910.1073866</v>
      </c>
    </row>
    <row r="905" spans="1:37">
      <c r="A905" t="s">
        <v>4011</v>
      </c>
      <c r="B905" t="s">
        <v>1579</v>
      </c>
      <c r="C905" t="s">
        <v>4895</v>
      </c>
      <c r="D905" t="s">
        <v>4896</v>
      </c>
      <c r="E905" t="str">
        <f t="shared" si="14"/>
        <v>MNG.SL.TLF.TERT.ZS</v>
      </c>
      <c r="F905" t="s">
        <v>1768</v>
      </c>
      <c r="G905" t="s">
        <v>1768</v>
      </c>
      <c r="H905" t="s">
        <v>1768</v>
      </c>
      <c r="I905" t="s">
        <v>1768</v>
      </c>
      <c r="J905" t="s">
        <v>1768</v>
      </c>
      <c r="K905" t="s">
        <v>1768</v>
      </c>
      <c r="L905" t="s">
        <v>1768</v>
      </c>
      <c r="M905" t="s">
        <v>1768</v>
      </c>
      <c r="N905" t="s">
        <v>1768</v>
      </c>
      <c r="O905" t="s">
        <v>1768</v>
      </c>
      <c r="P905" t="s">
        <v>1768</v>
      </c>
      <c r="Q905" t="s">
        <v>1768</v>
      </c>
      <c r="R905" t="s">
        <v>1768</v>
      </c>
      <c r="S905" t="s">
        <v>1768</v>
      </c>
      <c r="T905" t="s">
        <v>1768</v>
      </c>
      <c r="U905" t="s">
        <v>1768</v>
      </c>
      <c r="V905" t="s">
        <v>1768</v>
      </c>
      <c r="W905" t="s">
        <v>1768</v>
      </c>
      <c r="X905" t="s">
        <v>1768</v>
      </c>
      <c r="Y905" t="s">
        <v>1768</v>
      </c>
      <c r="Z905" t="s">
        <v>1768</v>
      </c>
      <c r="AA905" t="s">
        <v>1768</v>
      </c>
      <c r="AB905" t="s">
        <v>1768</v>
      </c>
      <c r="AC905" t="s">
        <v>1768</v>
      </c>
      <c r="AD905" t="s">
        <v>1768</v>
      </c>
      <c r="AE905" t="s">
        <v>1768</v>
      </c>
      <c r="AF905" t="s">
        <v>1768</v>
      </c>
      <c r="AG905" t="s">
        <v>1768</v>
      </c>
      <c r="AH905" t="s">
        <v>1768</v>
      </c>
      <c r="AI905" t="s">
        <v>1768</v>
      </c>
      <c r="AJ905" t="s">
        <v>1768</v>
      </c>
      <c r="AK905" t="s">
        <v>1768</v>
      </c>
    </row>
    <row r="906" spans="1:37" hidden="1">
      <c r="A906" t="s">
        <v>4011</v>
      </c>
      <c r="B906" t="s">
        <v>1579</v>
      </c>
      <c r="C906" t="s">
        <v>4897</v>
      </c>
      <c r="D906" t="s">
        <v>4898</v>
      </c>
      <c r="E906" t="str">
        <f t="shared" si="14"/>
        <v>MNG.SP.DYN.LE00.IN</v>
      </c>
      <c r="F906">
        <v>57.332902439024402</v>
      </c>
      <c r="G906">
        <v>57.478365853658538</v>
      </c>
      <c r="H906">
        <v>57.709000000000003</v>
      </c>
      <c r="I906">
        <v>58.01924390243903</v>
      </c>
      <c r="J906">
        <v>58.4</v>
      </c>
      <c r="K906">
        <v>58.826000000000008</v>
      </c>
      <c r="L906">
        <v>59.262439024390247</v>
      </c>
      <c r="M906">
        <v>59.671170731707328</v>
      </c>
      <c r="N906">
        <v>60.025731707317078</v>
      </c>
      <c r="O906">
        <v>60.316756097560983</v>
      </c>
      <c r="P906">
        <v>60.538268292682936</v>
      </c>
      <c r="Q906">
        <v>60.698414634146346</v>
      </c>
      <c r="R906">
        <v>60.824634146341467</v>
      </c>
      <c r="S906">
        <v>60.947024390243911</v>
      </c>
      <c r="T906">
        <v>61.08439024390244</v>
      </c>
      <c r="U906">
        <v>61.261560975609761</v>
      </c>
      <c r="V906">
        <v>61.49907317073172</v>
      </c>
      <c r="W906">
        <v>61.803609756097558</v>
      </c>
      <c r="X906">
        <v>62.175756097560985</v>
      </c>
      <c r="Y906">
        <v>62.616512195121963</v>
      </c>
      <c r="Z906">
        <v>63.121341463414645</v>
      </c>
      <c r="AA906">
        <v>63.681975609756101</v>
      </c>
      <c r="AB906">
        <v>64.276926829268291</v>
      </c>
      <c r="AC906">
        <v>64.882439024390251</v>
      </c>
      <c r="AD906">
        <v>65.480878048780482</v>
      </c>
      <c r="AE906">
        <v>66.052365853658543</v>
      </c>
      <c r="AF906">
        <v>66.57926829268294</v>
      </c>
      <c r="AG906">
        <v>67.057560975609761</v>
      </c>
      <c r="AH906">
        <v>67.486243902439028</v>
      </c>
      <c r="AI906">
        <v>67.864121951219502</v>
      </c>
      <c r="AJ906">
        <v>68.194975609756085</v>
      </c>
      <c r="AK906" t="s">
        <v>1768</v>
      </c>
    </row>
    <row r="907" spans="1:37" hidden="1">
      <c r="A907" t="s">
        <v>4011</v>
      </c>
      <c r="B907" t="s">
        <v>1579</v>
      </c>
      <c r="C907" t="s">
        <v>1688</v>
      </c>
      <c r="D907" t="s">
        <v>1689</v>
      </c>
      <c r="E907" t="str">
        <f t="shared" si="14"/>
        <v>MNG.SP.POP.TOTL</v>
      </c>
      <c r="F907">
        <v>1693122</v>
      </c>
      <c r="G907">
        <v>1736994</v>
      </c>
      <c r="H907">
        <v>1781213</v>
      </c>
      <c r="I907">
        <v>1826717</v>
      </c>
      <c r="J907">
        <v>1874774</v>
      </c>
      <c r="K907">
        <v>1926002</v>
      </c>
      <c r="L907">
        <v>1981170</v>
      </c>
      <c r="M907">
        <v>2039204</v>
      </c>
      <c r="N907">
        <v>2096653</v>
      </c>
      <c r="O907">
        <v>2148850</v>
      </c>
      <c r="P907">
        <v>2192553</v>
      </c>
      <c r="Q907">
        <v>2226469</v>
      </c>
      <c r="R907">
        <v>2251861</v>
      </c>
      <c r="S907">
        <v>2271236</v>
      </c>
      <c r="T907">
        <v>2288370</v>
      </c>
      <c r="U907">
        <v>2306131</v>
      </c>
      <c r="V907">
        <v>2325369</v>
      </c>
      <c r="W907">
        <v>2345618</v>
      </c>
      <c r="X907">
        <v>2366895</v>
      </c>
      <c r="Y907">
        <v>2388862</v>
      </c>
      <c r="Z907">
        <v>2411369</v>
      </c>
      <c r="AA907">
        <v>2434515</v>
      </c>
      <c r="AB907">
        <v>2458853</v>
      </c>
      <c r="AC907">
        <v>2485177</v>
      </c>
      <c r="AD907">
        <v>2514462</v>
      </c>
      <c r="AE907">
        <v>2547339</v>
      </c>
      <c r="AF907">
        <v>2584143</v>
      </c>
      <c r="AG907">
        <v>2624509</v>
      </c>
      <c r="AH907">
        <v>2667474</v>
      </c>
      <c r="AI907">
        <v>2711659</v>
      </c>
      <c r="AJ907">
        <v>2756001</v>
      </c>
      <c r="AK907">
        <v>2800114</v>
      </c>
    </row>
    <row r="908" spans="1:37" hidden="1">
      <c r="A908" t="s">
        <v>1580</v>
      </c>
      <c r="B908" t="s">
        <v>1581</v>
      </c>
      <c r="C908" t="s">
        <v>4889</v>
      </c>
      <c r="D908" t="s">
        <v>4890</v>
      </c>
      <c r="E908" t="str">
        <f t="shared" si="14"/>
        <v>MNE.NY.GDP.DEFL.ZS</v>
      </c>
      <c r="F908" t="s">
        <v>1768</v>
      </c>
      <c r="G908" t="s">
        <v>1768</v>
      </c>
      <c r="H908" t="s">
        <v>1768</v>
      </c>
      <c r="I908" t="s">
        <v>1768</v>
      </c>
      <c r="J908" t="s">
        <v>1768</v>
      </c>
      <c r="K908" t="s">
        <v>1768</v>
      </c>
      <c r="L908" t="s">
        <v>1768</v>
      </c>
      <c r="M908" t="s">
        <v>1768</v>
      </c>
      <c r="N908" t="s">
        <v>1768</v>
      </c>
      <c r="O908" t="s">
        <v>1768</v>
      </c>
      <c r="P908" t="s">
        <v>1768</v>
      </c>
      <c r="Q908" t="s">
        <v>1768</v>
      </c>
      <c r="R908" t="s">
        <v>1768</v>
      </c>
      <c r="S908" t="s">
        <v>1768</v>
      </c>
      <c r="T908" t="s">
        <v>1768</v>
      </c>
      <c r="U908" t="s">
        <v>1768</v>
      </c>
      <c r="V908" t="s">
        <v>1768</v>
      </c>
      <c r="W908" t="s">
        <v>1768</v>
      </c>
      <c r="X908" t="s">
        <v>1768</v>
      </c>
      <c r="Y908" t="s">
        <v>1768</v>
      </c>
      <c r="Z908">
        <v>100</v>
      </c>
      <c r="AA908">
        <v>120.20363180195828</v>
      </c>
      <c r="AB908">
        <v>123.88278004293487</v>
      </c>
      <c r="AC908">
        <v>134.19055352302775</v>
      </c>
      <c r="AD908">
        <v>142.12818000733159</v>
      </c>
      <c r="AE908">
        <v>148.26022282330393</v>
      </c>
      <c r="AF908">
        <v>161.63462491565426</v>
      </c>
      <c r="AG908">
        <v>182.12981139687275</v>
      </c>
      <c r="AH908">
        <v>196.12612572056787</v>
      </c>
      <c r="AI908">
        <v>200.92702009522188</v>
      </c>
      <c r="AJ908">
        <v>204.10739231071582</v>
      </c>
      <c r="AK908">
        <v>209.92445299157123</v>
      </c>
    </row>
    <row r="909" spans="1:37" hidden="1">
      <c r="A909" t="s">
        <v>1580</v>
      </c>
      <c r="B909" t="s">
        <v>1581</v>
      </c>
      <c r="C909" t="s">
        <v>4891</v>
      </c>
      <c r="D909" t="s">
        <v>4892</v>
      </c>
      <c r="E909" t="str">
        <f t="shared" si="14"/>
        <v>MNE.NY.GDP.MKTP.KD</v>
      </c>
      <c r="F909" t="s">
        <v>1768</v>
      </c>
      <c r="G909" t="s">
        <v>1768</v>
      </c>
      <c r="H909" t="s">
        <v>1768</v>
      </c>
      <c r="I909" t="s">
        <v>1768</v>
      </c>
      <c r="J909" t="s">
        <v>1768</v>
      </c>
      <c r="K909" t="s">
        <v>1768</v>
      </c>
      <c r="L909" t="s">
        <v>1768</v>
      </c>
      <c r="M909" t="s">
        <v>1768</v>
      </c>
      <c r="N909" t="s">
        <v>1768</v>
      </c>
      <c r="O909" t="s">
        <v>1768</v>
      </c>
      <c r="P909" t="s">
        <v>1768</v>
      </c>
      <c r="Q909" t="s">
        <v>1768</v>
      </c>
      <c r="R909" t="s">
        <v>1768</v>
      </c>
      <c r="S909" t="s">
        <v>1768</v>
      </c>
      <c r="T909" t="s">
        <v>1768</v>
      </c>
      <c r="U909" t="s">
        <v>1768</v>
      </c>
      <c r="V909" t="s">
        <v>1768</v>
      </c>
      <c r="W909">
        <v>1004514317.8527657</v>
      </c>
      <c r="X909">
        <v>1053735519.4275509</v>
      </c>
      <c r="Y909">
        <v>954684380.6013552</v>
      </c>
      <c r="Z909">
        <v>984279596.39999986</v>
      </c>
      <c r="AA909">
        <v>995106671.96039975</v>
      </c>
      <c r="AB909">
        <v>1014013698.7276474</v>
      </c>
      <c r="AC909">
        <v>1039364041.1958338</v>
      </c>
      <c r="AD909">
        <v>1085096059.0084562</v>
      </c>
      <c r="AE909">
        <v>1130670093.4868076</v>
      </c>
      <c r="AF909">
        <v>1227907721.5266764</v>
      </c>
      <c r="AG909">
        <v>1359293847.7300308</v>
      </c>
      <c r="AH909">
        <v>1453085123.2234027</v>
      </c>
      <c r="AI909">
        <v>1370259271.1996686</v>
      </c>
      <c r="AJ909">
        <v>1404515752.9796603</v>
      </c>
      <c r="AK909">
        <v>1440190453.1053438</v>
      </c>
    </row>
    <row r="910" spans="1:37" hidden="1">
      <c r="A910" t="s">
        <v>1580</v>
      </c>
      <c r="B910" t="s">
        <v>1581</v>
      </c>
      <c r="C910" t="s">
        <v>4893</v>
      </c>
      <c r="D910" t="s">
        <v>4894</v>
      </c>
      <c r="E910" t="str">
        <f t="shared" si="14"/>
        <v>MNE.NY.GDP.MKTP.CD</v>
      </c>
      <c r="F910" t="s">
        <v>1768</v>
      </c>
      <c r="G910" t="s">
        <v>1768</v>
      </c>
      <c r="H910" t="s">
        <v>1768</v>
      </c>
      <c r="I910" t="s">
        <v>1768</v>
      </c>
      <c r="J910" t="s">
        <v>1768</v>
      </c>
      <c r="K910" t="s">
        <v>1768</v>
      </c>
      <c r="L910" t="s">
        <v>1768</v>
      </c>
      <c r="M910" t="s">
        <v>1768</v>
      </c>
      <c r="N910" t="s">
        <v>1768</v>
      </c>
      <c r="O910" t="s">
        <v>1768</v>
      </c>
      <c r="P910" t="s">
        <v>1768</v>
      </c>
      <c r="Q910" t="s">
        <v>1768</v>
      </c>
      <c r="R910" t="s">
        <v>1768</v>
      </c>
      <c r="S910" t="s">
        <v>1768</v>
      </c>
      <c r="T910" t="s">
        <v>1768</v>
      </c>
      <c r="U910" t="s">
        <v>1768</v>
      </c>
      <c r="V910" t="s">
        <v>1768</v>
      </c>
      <c r="W910" t="s">
        <v>1768</v>
      </c>
      <c r="X910" t="s">
        <v>1768</v>
      </c>
      <c r="Y910" t="s">
        <v>1768</v>
      </c>
      <c r="Z910">
        <v>984279596.39999986</v>
      </c>
      <c r="AA910">
        <v>1159891559.9999995</v>
      </c>
      <c r="AB910">
        <v>1284504508.5833318</v>
      </c>
      <c r="AC910">
        <v>1707662607.7499995</v>
      </c>
      <c r="AD910">
        <v>2073255525.2048671</v>
      </c>
      <c r="AE910">
        <v>2257181942.5444593</v>
      </c>
      <c r="AF910">
        <v>2695897628.9047799</v>
      </c>
      <c r="AG910">
        <v>3668857103.7503419</v>
      </c>
      <c r="AH910">
        <v>4519731946.682291</v>
      </c>
      <c r="AI910">
        <v>4141382328.4245625</v>
      </c>
      <c r="AJ910">
        <v>4110821470.7219</v>
      </c>
      <c r="AK910">
        <v>4550463277.6520052</v>
      </c>
    </row>
    <row r="911" spans="1:37">
      <c r="A911" t="s">
        <v>1580</v>
      </c>
      <c r="B911" t="s">
        <v>1581</v>
      </c>
      <c r="C911" t="s">
        <v>4895</v>
      </c>
      <c r="D911" t="s">
        <v>4896</v>
      </c>
      <c r="E911" t="str">
        <f t="shared" si="14"/>
        <v>MNE.SL.TLF.TERT.ZS</v>
      </c>
      <c r="F911" t="s">
        <v>1768</v>
      </c>
      <c r="G911" t="s">
        <v>1768</v>
      </c>
      <c r="H911" t="s">
        <v>1768</v>
      </c>
      <c r="I911" t="s">
        <v>1768</v>
      </c>
      <c r="J911" t="s">
        <v>1768</v>
      </c>
      <c r="K911" t="s">
        <v>1768</v>
      </c>
      <c r="L911" t="s">
        <v>1768</v>
      </c>
      <c r="M911" t="s">
        <v>1768</v>
      </c>
      <c r="N911" t="s">
        <v>1768</v>
      </c>
      <c r="O911" t="s">
        <v>1768</v>
      </c>
      <c r="P911" t="s">
        <v>1768</v>
      </c>
      <c r="Q911" t="s">
        <v>1768</v>
      </c>
      <c r="R911" t="s">
        <v>1768</v>
      </c>
      <c r="S911" t="s">
        <v>1768</v>
      </c>
      <c r="T911" t="s">
        <v>1768</v>
      </c>
      <c r="U911" t="s">
        <v>1768</v>
      </c>
      <c r="V911" t="s">
        <v>1768</v>
      </c>
      <c r="W911" t="s">
        <v>1768</v>
      </c>
      <c r="X911" t="s">
        <v>1768</v>
      </c>
      <c r="Y911" t="s">
        <v>1768</v>
      </c>
      <c r="Z911" t="s">
        <v>1768</v>
      </c>
      <c r="AA911" t="s">
        <v>1768</v>
      </c>
      <c r="AB911" t="s">
        <v>1768</v>
      </c>
      <c r="AC911" t="s">
        <v>1768</v>
      </c>
      <c r="AD911" t="s">
        <v>1768</v>
      </c>
      <c r="AE911">
        <v>11.899999618530273</v>
      </c>
      <c r="AF911" t="s">
        <v>1768</v>
      </c>
      <c r="AG911" t="s">
        <v>1768</v>
      </c>
      <c r="AH911" t="s">
        <v>1768</v>
      </c>
      <c r="AI911" t="s">
        <v>1768</v>
      </c>
      <c r="AJ911" t="s">
        <v>1768</v>
      </c>
      <c r="AK911" t="s">
        <v>1768</v>
      </c>
    </row>
    <row r="912" spans="1:37" hidden="1">
      <c r="A912" t="s">
        <v>1580</v>
      </c>
      <c r="B912" t="s">
        <v>1581</v>
      </c>
      <c r="C912" t="s">
        <v>4897</v>
      </c>
      <c r="D912" t="s">
        <v>4898</v>
      </c>
      <c r="E912" t="str">
        <f t="shared" si="14"/>
        <v>MNE.SP.DYN.LE00.IN</v>
      </c>
      <c r="F912">
        <v>73.60197560975611</v>
      </c>
      <c r="G912">
        <v>73.793902439024393</v>
      </c>
      <c r="H912">
        <v>73.956926829268312</v>
      </c>
      <c r="I912">
        <v>74.102463414634158</v>
      </c>
      <c r="J912">
        <v>74.242390243902449</v>
      </c>
      <c r="K912">
        <v>74.390975609756111</v>
      </c>
      <c r="L912">
        <v>74.563000000000002</v>
      </c>
      <c r="M912">
        <v>74.759878048780507</v>
      </c>
      <c r="N912">
        <v>74.975073170731719</v>
      </c>
      <c r="O912">
        <v>75.200682926829288</v>
      </c>
      <c r="P912">
        <v>75.420317073170736</v>
      </c>
      <c r="Q912">
        <v>75.612634146341463</v>
      </c>
      <c r="R912">
        <v>75.757439024390251</v>
      </c>
      <c r="S912">
        <v>75.841024390243916</v>
      </c>
      <c r="T912">
        <v>75.857634146341468</v>
      </c>
      <c r="U912">
        <v>75.804121951219514</v>
      </c>
      <c r="V912">
        <v>75.684317073170732</v>
      </c>
      <c r="W912">
        <v>75.516682926829276</v>
      </c>
      <c r="X912">
        <v>75.319658536585379</v>
      </c>
      <c r="Y912">
        <v>75.107048780487816</v>
      </c>
      <c r="Z912">
        <v>74.890024390243894</v>
      </c>
      <c r="AA912">
        <v>74.675170731707325</v>
      </c>
      <c r="AB912">
        <v>74.469585365853661</v>
      </c>
      <c r="AC912">
        <v>74.282902439024383</v>
      </c>
      <c r="AD912">
        <v>74.126487804878053</v>
      </c>
      <c r="AE912">
        <v>74.015268292682933</v>
      </c>
      <c r="AF912">
        <v>73.96236585365854</v>
      </c>
      <c r="AG912">
        <v>73.969536585365844</v>
      </c>
      <c r="AH912">
        <v>74.033585365853654</v>
      </c>
      <c r="AI912">
        <v>74.150073170731716</v>
      </c>
      <c r="AJ912">
        <v>74.311097560975611</v>
      </c>
      <c r="AK912" t="s">
        <v>1768</v>
      </c>
    </row>
    <row r="913" spans="1:37" hidden="1">
      <c r="A913" t="s">
        <v>1580</v>
      </c>
      <c r="B913" t="s">
        <v>1581</v>
      </c>
      <c r="C913" t="s">
        <v>1688</v>
      </c>
      <c r="D913" t="s">
        <v>1689</v>
      </c>
      <c r="E913" t="str">
        <f t="shared" si="14"/>
        <v>MNE.SP.POP.TOTL</v>
      </c>
      <c r="F913">
        <v>576069</v>
      </c>
      <c r="G913">
        <v>577041</v>
      </c>
      <c r="H913">
        <v>576292</v>
      </c>
      <c r="I913">
        <v>574920</v>
      </c>
      <c r="J913">
        <v>574459</v>
      </c>
      <c r="K913">
        <v>575997</v>
      </c>
      <c r="L913">
        <v>579821</v>
      </c>
      <c r="M913">
        <v>585546</v>
      </c>
      <c r="N913">
        <v>592740</v>
      </c>
      <c r="O913">
        <v>600697</v>
      </c>
      <c r="P913">
        <v>608816</v>
      </c>
      <c r="Q913">
        <v>617144</v>
      </c>
      <c r="R913">
        <v>625630</v>
      </c>
      <c r="S913">
        <v>633443</v>
      </c>
      <c r="T913">
        <v>639542</v>
      </c>
      <c r="U913">
        <v>643227</v>
      </c>
      <c r="V913">
        <v>644121</v>
      </c>
      <c r="W913">
        <v>642533</v>
      </c>
      <c r="X913">
        <v>639309</v>
      </c>
      <c r="Y913">
        <v>635689</v>
      </c>
      <c r="Z913">
        <v>632606</v>
      </c>
      <c r="AA913">
        <v>630299</v>
      </c>
      <c r="AB913">
        <v>628594</v>
      </c>
      <c r="AC913">
        <v>627500</v>
      </c>
      <c r="AD913">
        <v>626912</v>
      </c>
      <c r="AE913">
        <v>626739</v>
      </c>
      <c r="AF913">
        <v>627074</v>
      </c>
      <c r="AG913">
        <v>627962</v>
      </c>
      <c r="AH913">
        <v>629185</v>
      </c>
      <c r="AI913">
        <v>630435</v>
      </c>
      <c r="AJ913">
        <v>631490</v>
      </c>
      <c r="AK913">
        <v>632261</v>
      </c>
    </row>
    <row r="914" spans="1:37" hidden="1">
      <c r="A914" t="s">
        <v>4088</v>
      </c>
      <c r="B914" t="s">
        <v>1582</v>
      </c>
      <c r="C914" t="s">
        <v>4889</v>
      </c>
      <c r="D914" t="s">
        <v>4890</v>
      </c>
      <c r="E914" t="str">
        <f t="shared" si="14"/>
        <v>MAR.NY.GDP.DEFL.ZS</v>
      </c>
      <c r="F914">
        <v>34.784238344448745</v>
      </c>
      <c r="G914">
        <v>38.160402884802672</v>
      </c>
      <c r="H914">
        <v>40.918200194134293</v>
      </c>
      <c r="I914">
        <v>43.913742761321636</v>
      </c>
      <c r="J914">
        <v>47.693302004880103</v>
      </c>
      <c r="K914">
        <v>51.708391560201804</v>
      </c>
      <c r="L914">
        <v>57.043185271758801</v>
      </c>
      <c r="M914">
        <v>59.280367859514449</v>
      </c>
      <c r="N914">
        <v>62.435269757586894</v>
      </c>
      <c r="O914">
        <v>64.908120064020125</v>
      </c>
      <c r="P914">
        <v>68.468974532357279</v>
      </c>
      <c r="Q914">
        <v>72.940162961447299</v>
      </c>
      <c r="R914">
        <v>76.176653133821674</v>
      </c>
      <c r="S914">
        <v>78.955195559641325</v>
      </c>
      <c r="T914">
        <v>80.185288663873479</v>
      </c>
      <c r="U914">
        <v>86.563733001887812</v>
      </c>
      <c r="V914">
        <v>87.446186200910574</v>
      </c>
      <c r="W914">
        <v>89.159257229815907</v>
      </c>
      <c r="X914">
        <v>100</v>
      </c>
      <c r="Y914">
        <v>100.81491641219398</v>
      </c>
      <c r="Z914">
        <v>100.20556633908511</v>
      </c>
      <c r="AA914">
        <v>100.99023970858863</v>
      </c>
      <c r="AB914">
        <v>102.10993484968662</v>
      </c>
      <c r="AC914">
        <v>102.85546101798705</v>
      </c>
      <c r="AD914">
        <v>103.9022894858121</v>
      </c>
      <c r="AE914">
        <v>105.42510364117676</v>
      </c>
      <c r="AF914">
        <v>107.0414283462961</v>
      </c>
      <c r="AG914">
        <v>111.24541707960336</v>
      </c>
      <c r="AH914">
        <v>117.76925983358095</v>
      </c>
      <c r="AI914">
        <v>119.53647625995323</v>
      </c>
      <c r="AJ914">
        <v>120.31003798343085</v>
      </c>
      <c r="AK914">
        <v>122.07262926760308</v>
      </c>
    </row>
    <row r="915" spans="1:37" hidden="1">
      <c r="A915" t="s">
        <v>4088</v>
      </c>
      <c r="B915" t="s">
        <v>1582</v>
      </c>
      <c r="C915" t="s">
        <v>4891</v>
      </c>
      <c r="D915" t="s">
        <v>4892</v>
      </c>
      <c r="E915" t="str">
        <f t="shared" si="14"/>
        <v>MAR.NY.GDP.MKTP.KD</v>
      </c>
      <c r="F915">
        <v>20086262400.770912</v>
      </c>
      <c r="G915">
        <v>19531009680.794952</v>
      </c>
      <c r="H915">
        <v>21409694693.058716</v>
      </c>
      <c r="I915">
        <v>21290326609.17345</v>
      </c>
      <c r="J915">
        <v>22213551848.471401</v>
      </c>
      <c r="K915">
        <v>23618587123.383476</v>
      </c>
      <c r="L915">
        <v>25578766675.76968</v>
      </c>
      <c r="M915">
        <v>24927867669.182953</v>
      </c>
      <c r="N915">
        <v>27524008273.52932</v>
      </c>
      <c r="O915">
        <v>28175395271.374268</v>
      </c>
      <c r="P915">
        <v>29312116686.142689</v>
      </c>
      <c r="Q915">
        <v>31334081353.944412</v>
      </c>
      <c r="R915">
        <v>30071024424.548386</v>
      </c>
      <c r="S915">
        <v>29766626321.922047</v>
      </c>
      <c r="T915">
        <v>32849863533.846565</v>
      </c>
      <c r="U915">
        <v>30688523140.572632</v>
      </c>
      <c r="V915">
        <v>34437705756.212273</v>
      </c>
      <c r="W915">
        <v>33670529277.042328</v>
      </c>
      <c r="X915">
        <v>36248368734.471321</v>
      </c>
      <c r="Y915">
        <v>36440273804.582405</v>
      </c>
      <c r="Z915">
        <v>37020609824.957649</v>
      </c>
      <c r="AA915">
        <v>39816388504.851166</v>
      </c>
      <c r="AB915">
        <v>41136714247.664574</v>
      </c>
      <c r="AC915">
        <v>43735306931.684738</v>
      </c>
      <c r="AD915">
        <v>45835417944.644859</v>
      </c>
      <c r="AE915">
        <v>47200631556.437569</v>
      </c>
      <c r="AF915">
        <v>50863330781.555267</v>
      </c>
      <c r="AG915">
        <v>52239577756.101295</v>
      </c>
      <c r="AH915">
        <v>55158232262.213371</v>
      </c>
      <c r="AI915">
        <v>57782852366.061867</v>
      </c>
      <c r="AJ915">
        <v>59908047776.392776</v>
      </c>
      <c r="AK915">
        <v>62633129053.64222</v>
      </c>
    </row>
    <row r="916" spans="1:37" hidden="1">
      <c r="A916" t="s">
        <v>4088</v>
      </c>
      <c r="B916" t="s">
        <v>1582</v>
      </c>
      <c r="C916" t="s">
        <v>4893</v>
      </c>
      <c r="D916" t="s">
        <v>4894</v>
      </c>
      <c r="E916" t="str">
        <f t="shared" si="14"/>
        <v>MAR.NY.GDP.MKTP.CD</v>
      </c>
      <c r="F916">
        <v>18820809835.898998</v>
      </c>
      <c r="G916">
        <v>15280300833.285</v>
      </c>
      <c r="H916">
        <v>15423825336.211191</v>
      </c>
      <c r="I916">
        <v>13941571864.497347</v>
      </c>
      <c r="J916">
        <v>12751251347.82362</v>
      </c>
      <c r="K916">
        <v>12869611447.878368</v>
      </c>
      <c r="L916">
        <v>16994563068.406485</v>
      </c>
      <c r="M916">
        <v>18745983476.927273</v>
      </c>
      <c r="N916">
        <v>22198388383.693806</v>
      </c>
      <c r="O916">
        <v>22847197923.698509</v>
      </c>
      <c r="P916">
        <v>25820725667.710865</v>
      </c>
      <c r="Q916">
        <v>27836559831.391304</v>
      </c>
      <c r="R916">
        <v>28450632466.619816</v>
      </c>
      <c r="S916">
        <v>26801064630.605446</v>
      </c>
      <c r="T916">
        <v>30351265891.557102</v>
      </c>
      <c r="U916">
        <v>32986182669.78923</v>
      </c>
      <c r="V916">
        <v>36638763638.866898</v>
      </c>
      <c r="W916">
        <v>33414747559.567547</v>
      </c>
      <c r="X916">
        <v>40021694630.899139</v>
      </c>
      <c r="Y916">
        <v>39734023742.792061</v>
      </c>
      <c r="Z916">
        <v>37020609824.957649</v>
      </c>
      <c r="AA916">
        <v>37724674865.080063</v>
      </c>
      <c r="AB916">
        <v>40416114690.137009</v>
      </c>
      <c r="AC916">
        <v>49822651701.728989</v>
      </c>
      <c r="AD916">
        <v>56948015336.039688</v>
      </c>
      <c r="AE916">
        <v>59523857868.020302</v>
      </c>
      <c r="AF916">
        <v>65637107776.26194</v>
      </c>
      <c r="AG916">
        <v>75226318359.375</v>
      </c>
      <c r="AH916">
        <v>88882967741.935486</v>
      </c>
      <c r="AI916">
        <v>90908402631.252319</v>
      </c>
      <c r="AJ916">
        <v>90802867575.488342</v>
      </c>
      <c r="AK916">
        <v>100221001988.21437</v>
      </c>
    </row>
    <row r="917" spans="1:37">
      <c r="A917" t="s">
        <v>4088</v>
      </c>
      <c r="B917" t="s">
        <v>1582</v>
      </c>
      <c r="C917" t="s">
        <v>4895</v>
      </c>
      <c r="D917" t="s">
        <v>4896</v>
      </c>
      <c r="E917" t="str">
        <f t="shared" si="14"/>
        <v>MAR.SL.TLF.TERT.ZS</v>
      </c>
      <c r="F917" t="s">
        <v>1768</v>
      </c>
      <c r="G917" t="s">
        <v>1768</v>
      </c>
      <c r="H917" t="s">
        <v>1768</v>
      </c>
      <c r="I917" t="s">
        <v>1768</v>
      </c>
      <c r="J917" t="s">
        <v>1768</v>
      </c>
      <c r="K917" t="s">
        <v>1768</v>
      </c>
      <c r="L917" t="s">
        <v>1768</v>
      </c>
      <c r="M917" t="s">
        <v>1768</v>
      </c>
      <c r="N917" t="s">
        <v>1768</v>
      </c>
      <c r="O917" t="s">
        <v>1768</v>
      </c>
      <c r="P917" t="s">
        <v>1768</v>
      </c>
      <c r="Q917" t="s">
        <v>1768</v>
      </c>
      <c r="R917" t="s">
        <v>1768</v>
      </c>
      <c r="S917" t="s">
        <v>1768</v>
      </c>
      <c r="T917" t="s">
        <v>1768</v>
      </c>
      <c r="U917">
        <v>9.8000001907348633</v>
      </c>
      <c r="V917">
        <v>10.899999618530273</v>
      </c>
      <c r="W917" t="s">
        <v>1768</v>
      </c>
      <c r="X917" t="s">
        <v>1768</v>
      </c>
      <c r="Y917" t="s">
        <v>1768</v>
      </c>
      <c r="Z917" t="s">
        <v>1768</v>
      </c>
      <c r="AA917" t="s">
        <v>1768</v>
      </c>
      <c r="AB917">
        <v>7.4000000953674316</v>
      </c>
      <c r="AC917">
        <v>7.5999999046325684</v>
      </c>
      <c r="AD917" t="s">
        <v>1768</v>
      </c>
      <c r="AE917">
        <v>7.4000000953674316</v>
      </c>
      <c r="AF917">
        <v>8.6999998092651367</v>
      </c>
      <c r="AG917" t="s">
        <v>1768</v>
      </c>
      <c r="AH917" t="s">
        <v>1768</v>
      </c>
      <c r="AI917" t="s">
        <v>1768</v>
      </c>
      <c r="AJ917" t="s">
        <v>1768</v>
      </c>
      <c r="AK917" t="s">
        <v>1768</v>
      </c>
    </row>
    <row r="918" spans="1:37" hidden="1">
      <c r="A918" t="s">
        <v>4088</v>
      </c>
      <c r="B918" t="s">
        <v>1582</v>
      </c>
      <c r="C918" t="s">
        <v>4897</v>
      </c>
      <c r="D918" t="s">
        <v>4898</v>
      </c>
      <c r="E918" t="str">
        <f t="shared" si="14"/>
        <v>MAR.SP.DYN.LE00.IN</v>
      </c>
      <c r="F918">
        <v>57.631243902439024</v>
      </c>
      <c r="G918">
        <v>58.429439024390248</v>
      </c>
      <c r="H918">
        <v>59.208585365853665</v>
      </c>
      <c r="I918">
        <v>59.950195121951218</v>
      </c>
      <c r="J918">
        <v>60.644195121951228</v>
      </c>
      <c r="K918">
        <v>61.290121951219518</v>
      </c>
      <c r="L918">
        <v>61.894463414634153</v>
      </c>
      <c r="M918">
        <v>62.473243902439037</v>
      </c>
      <c r="N918">
        <v>63.04</v>
      </c>
      <c r="O918">
        <v>63.598243902439023</v>
      </c>
      <c r="P918">
        <v>64.146000000000015</v>
      </c>
      <c r="Q918">
        <v>64.680268292682939</v>
      </c>
      <c r="R918">
        <v>65.196585365853679</v>
      </c>
      <c r="S918">
        <v>65.690439024390258</v>
      </c>
      <c r="T918">
        <v>66.162341463414649</v>
      </c>
      <c r="U918">
        <v>66.613317073170734</v>
      </c>
      <c r="V918">
        <v>67.048365853658538</v>
      </c>
      <c r="W918">
        <v>67.47</v>
      </c>
      <c r="X918">
        <v>67.881170731707329</v>
      </c>
      <c r="Y918">
        <v>68.283902439024402</v>
      </c>
      <c r="Z918">
        <v>68.675146341463417</v>
      </c>
      <c r="AA918">
        <v>69.054878048780495</v>
      </c>
      <c r="AB918">
        <v>69.419585365853663</v>
      </c>
      <c r="AC918">
        <v>69.767243902439034</v>
      </c>
      <c r="AD918">
        <v>70.099878048780482</v>
      </c>
      <c r="AE918">
        <v>70.417463414634142</v>
      </c>
      <c r="AF918">
        <v>70.723536585365864</v>
      </c>
      <c r="AG918">
        <v>71.019121951219518</v>
      </c>
      <c r="AH918">
        <v>71.307756097560983</v>
      </c>
      <c r="AI918">
        <v>71.589414634146351</v>
      </c>
      <c r="AJ918">
        <v>71.864634146341459</v>
      </c>
      <c r="AK918" t="s">
        <v>1768</v>
      </c>
    </row>
    <row r="919" spans="1:37" hidden="1">
      <c r="A919" t="s">
        <v>4088</v>
      </c>
      <c r="B919" t="s">
        <v>1582</v>
      </c>
      <c r="C919" t="s">
        <v>1688</v>
      </c>
      <c r="D919" t="s">
        <v>1689</v>
      </c>
      <c r="E919" t="str">
        <f t="shared" si="14"/>
        <v>MAR.SP.POP.TOTL</v>
      </c>
      <c r="F919">
        <v>19566920</v>
      </c>
      <c r="G919">
        <v>20088209</v>
      </c>
      <c r="H919">
        <v>20633004</v>
      </c>
      <c r="I919">
        <v>21190800</v>
      </c>
      <c r="J919">
        <v>21747150</v>
      </c>
      <c r="K919">
        <v>22291062</v>
      </c>
      <c r="L919">
        <v>22818601</v>
      </c>
      <c r="M919">
        <v>23330761</v>
      </c>
      <c r="N919">
        <v>23827539</v>
      </c>
      <c r="O919">
        <v>24310585</v>
      </c>
      <c r="P919">
        <v>24781105</v>
      </c>
      <c r="Q919">
        <v>25237951</v>
      </c>
      <c r="R919">
        <v>25679802</v>
      </c>
      <c r="S919">
        <v>26107772</v>
      </c>
      <c r="T919">
        <v>26523600</v>
      </c>
      <c r="U919">
        <v>26928600</v>
      </c>
      <c r="V919">
        <v>27323664</v>
      </c>
      <c r="W919">
        <v>27708647</v>
      </c>
      <c r="X919">
        <v>28082684</v>
      </c>
      <c r="Y919">
        <v>28444414</v>
      </c>
      <c r="Z919">
        <v>28793236</v>
      </c>
      <c r="AA919">
        <v>29129204</v>
      </c>
      <c r="AB919">
        <v>29453931</v>
      </c>
      <c r="AC919">
        <v>29770316</v>
      </c>
      <c r="AD919">
        <v>30082152</v>
      </c>
      <c r="AE919">
        <v>30392473</v>
      </c>
      <c r="AF919">
        <v>30702084</v>
      </c>
      <c r="AG919">
        <v>31011199</v>
      </c>
      <c r="AH919">
        <v>31321453</v>
      </c>
      <c r="AI919">
        <v>31634524</v>
      </c>
      <c r="AJ919">
        <v>31951412</v>
      </c>
      <c r="AK919">
        <v>32272974</v>
      </c>
    </row>
    <row r="920" spans="1:37" hidden="1">
      <c r="A920" t="s">
        <v>4090</v>
      </c>
      <c r="B920" t="s">
        <v>1583</v>
      </c>
      <c r="C920" t="s">
        <v>4889</v>
      </c>
      <c r="D920" t="s">
        <v>4890</v>
      </c>
      <c r="E920" t="str">
        <f t="shared" si="14"/>
        <v>MOZ.NY.GDP.DEFL.ZS</v>
      </c>
      <c r="F920">
        <v>0.22936017710222995</v>
      </c>
      <c r="G920">
        <v>0.23871943282288435</v>
      </c>
      <c r="H920">
        <v>0.28039909217730014</v>
      </c>
      <c r="I920">
        <v>0.31694288179693636</v>
      </c>
      <c r="J920">
        <v>0.37296458815070366</v>
      </c>
      <c r="K920">
        <v>0.49660152354166454</v>
      </c>
      <c r="L920">
        <v>0.55971837658454138</v>
      </c>
      <c r="M920">
        <v>1.5753273542368964</v>
      </c>
      <c r="N920">
        <v>2.3366120229804279</v>
      </c>
      <c r="O920">
        <v>3.4435957900267122</v>
      </c>
      <c r="P920">
        <v>4.6163136396109676</v>
      </c>
      <c r="Q920">
        <v>7.4350244912601919</v>
      </c>
      <c r="R920">
        <v>10.040182388180046</v>
      </c>
      <c r="S920">
        <v>14.65017973330753</v>
      </c>
      <c r="T920">
        <v>22.812817108145278</v>
      </c>
      <c r="U920">
        <v>34.485534549486125</v>
      </c>
      <c r="V920">
        <v>56.850674067382364</v>
      </c>
      <c r="W920">
        <v>61.952240377038969</v>
      </c>
      <c r="X920">
        <v>65.293569159175021</v>
      </c>
      <c r="Y920">
        <v>68.153176723198641</v>
      </c>
      <c r="Z920">
        <v>76.351421151891358</v>
      </c>
      <c r="AA920">
        <v>87.712791530436192</v>
      </c>
      <c r="AB920">
        <v>95.042542673887667</v>
      </c>
      <c r="AC920">
        <v>100</v>
      </c>
      <c r="AD920">
        <v>107.47294167042365</v>
      </c>
      <c r="AE920">
        <v>115.65351732083661</v>
      </c>
      <c r="AF920">
        <v>129.23755029340336</v>
      </c>
      <c r="AG920">
        <v>138.77944759251557</v>
      </c>
      <c r="AH920">
        <v>150.37411816737924</v>
      </c>
      <c r="AI920">
        <v>156.62699730126249</v>
      </c>
      <c r="AJ920">
        <v>172.29188274869733</v>
      </c>
      <c r="AK920">
        <v>191.34608414365593</v>
      </c>
    </row>
    <row r="921" spans="1:37" hidden="1">
      <c r="A921" t="s">
        <v>4090</v>
      </c>
      <c r="B921" t="s">
        <v>1583</v>
      </c>
      <c r="C921" t="s">
        <v>4891</v>
      </c>
      <c r="D921" t="s">
        <v>4892</v>
      </c>
      <c r="E921" t="str">
        <f t="shared" si="14"/>
        <v>MOZ.NY.GDP.MKTP.KD</v>
      </c>
      <c r="F921">
        <v>2462152426.5806556</v>
      </c>
      <c r="G921">
        <v>2585260119.6241908</v>
      </c>
      <c r="H921">
        <v>2406877184.565588</v>
      </c>
      <c r="I921">
        <v>2028997418.1097896</v>
      </c>
      <c r="J921">
        <v>1897112587.3669455</v>
      </c>
      <c r="K921">
        <v>1916083654.4347224</v>
      </c>
      <c r="L921">
        <v>1872013803.1012285</v>
      </c>
      <c r="M921">
        <v>2147199839.328557</v>
      </c>
      <c r="N921">
        <v>2323270125.179482</v>
      </c>
      <c r="O921">
        <v>2474282790.8878994</v>
      </c>
      <c r="P921">
        <v>2499025440.9448156</v>
      </c>
      <c r="Q921">
        <v>2621477663.4550433</v>
      </c>
      <c r="R921">
        <v>2487658528.1216955</v>
      </c>
      <c r="S921">
        <v>2702957512.838068</v>
      </c>
      <c r="T921">
        <v>2885825834.3897738</v>
      </c>
      <c r="U921">
        <v>2963765703.3172641</v>
      </c>
      <c r="V921">
        <v>3183084365.3627434</v>
      </c>
      <c r="W921">
        <v>3508986383.3940587</v>
      </c>
      <c r="X921">
        <v>3887330273.7541237</v>
      </c>
      <c r="Y921">
        <v>4202894942.168817</v>
      </c>
      <c r="Z921">
        <v>4248747769.4626884</v>
      </c>
      <c r="AA921">
        <v>4754303084.3978643</v>
      </c>
      <c r="AB921">
        <v>5173488004.6499825</v>
      </c>
      <c r="AC921">
        <v>5485124961.335537</v>
      </c>
      <c r="AD921">
        <v>5917558733.1090364</v>
      </c>
      <c r="AE921">
        <v>6483607269.6748934</v>
      </c>
      <c r="AF921">
        <v>6893450298.3969297</v>
      </c>
      <c r="AG921">
        <v>7395431382.9154911</v>
      </c>
      <c r="AH921">
        <v>7900511175.2611704</v>
      </c>
      <c r="AI921">
        <v>8401035414.9564943</v>
      </c>
      <c r="AJ921">
        <v>8972305823.1735382</v>
      </c>
      <c r="AK921">
        <v>9609339536.6188564</v>
      </c>
    </row>
    <row r="922" spans="1:37" hidden="1">
      <c r="A922" t="s">
        <v>4090</v>
      </c>
      <c r="B922" t="s">
        <v>1583</v>
      </c>
      <c r="C922" t="s">
        <v>4893</v>
      </c>
      <c r="D922" t="s">
        <v>4894</v>
      </c>
      <c r="E922" t="str">
        <f t="shared" si="14"/>
        <v>MOZ.NY.GDP.MKTP.CD</v>
      </c>
      <c r="F922">
        <v>3526287699.6083951</v>
      </c>
      <c r="G922">
        <v>3532095547.7666221</v>
      </c>
      <c r="H922">
        <v>3615042148.8261828</v>
      </c>
      <c r="I922">
        <v>3237799680.7513452</v>
      </c>
      <c r="J922">
        <v>3372752281.1268306</v>
      </c>
      <c r="K922">
        <v>4458200973.9567833</v>
      </c>
      <c r="L922">
        <v>5243429413.1324167</v>
      </c>
      <c r="M922">
        <v>2353866232.0715485</v>
      </c>
      <c r="N922">
        <v>2093392107.2142792</v>
      </c>
      <c r="O922">
        <v>2314103817.3249359</v>
      </c>
      <c r="P922">
        <v>2463238802.8501563</v>
      </c>
      <c r="Q922">
        <v>2695475825.1332946</v>
      </c>
      <c r="R922">
        <v>1968901449.8240635</v>
      </c>
      <c r="S922">
        <v>2027650517.8222733</v>
      </c>
      <c r="T922">
        <v>2162771442.3877492</v>
      </c>
      <c r="U922">
        <v>2246791389.0015707</v>
      </c>
      <c r="V922">
        <v>3178648857.4822955</v>
      </c>
      <c r="W922">
        <v>3751832732.0462985</v>
      </c>
      <c r="X922">
        <v>4240336762.5480361</v>
      </c>
      <c r="Y922">
        <v>4448023241.5789919</v>
      </c>
      <c r="Z922">
        <v>4248747769.4626884</v>
      </c>
      <c r="AA922">
        <v>4075057668.8024979</v>
      </c>
      <c r="AB922">
        <v>4201325196.3848295</v>
      </c>
      <c r="AC922">
        <v>4666190665.5175714</v>
      </c>
      <c r="AD922">
        <v>5697991419.0841494</v>
      </c>
      <c r="AE922">
        <v>6578515375.7694235</v>
      </c>
      <c r="AF922">
        <v>7096128500.8612194</v>
      </c>
      <c r="AG922">
        <v>8030015309.9263821</v>
      </c>
      <c r="AH922">
        <v>9891264915.123457</v>
      </c>
      <c r="AI922">
        <v>9674140562.5408821</v>
      </c>
      <c r="AJ922">
        <v>9209366610.960453</v>
      </c>
      <c r="AK922">
        <v>12797754230.501839</v>
      </c>
    </row>
    <row r="923" spans="1:37">
      <c r="A923" t="s">
        <v>4090</v>
      </c>
      <c r="B923" t="s">
        <v>1583</v>
      </c>
      <c r="C923" t="s">
        <v>4895</v>
      </c>
      <c r="D923" t="s">
        <v>4896</v>
      </c>
      <c r="E923" t="str">
        <f t="shared" si="14"/>
        <v>MOZ.SL.TLF.TERT.ZS</v>
      </c>
      <c r="F923" t="s">
        <v>1768</v>
      </c>
      <c r="G923" t="s">
        <v>1768</v>
      </c>
      <c r="H923" t="s">
        <v>1768</v>
      </c>
      <c r="I923" t="s">
        <v>1768</v>
      </c>
      <c r="J923" t="s">
        <v>1768</v>
      </c>
      <c r="K923" t="s">
        <v>1768</v>
      </c>
      <c r="L923" t="s">
        <v>1768</v>
      </c>
      <c r="M923" t="s">
        <v>1768</v>
      </c>
      <c r="N923" t="s">
        <v>1768</v>
      </c>
      <c r="O923" t="s">
        <v>1768</v>
      </c>
      <c r="P923" t="s">
        <v>1768</v>
      </c>
      <c r="Q923" t="s">
        <v>1768</v>
      </c>
      <c r="R923" t="s">
        <v>1768</v>
      </c>
      <c r="S923" t="s">
        <v>1768</v>
      </c>
      <c r="T923" t="s">
        <v>1768</v>
      </c>
      <c r="U923" t="s">
        <v>1768</v>
      </c>
      <c r="V923" t="s">
        <v>1768</v>
      </c>
      <c r="W923" t="s">
        <v>1768</v>
      </c>
      <c r="X923" t="s">
        <v>1768</v>
      </c>
      <c r="Y923" t="s">
        <v>1768</v>
      </c>
      <c r="Z923" t="s">
        <v>1768</v>
      </c>
      <c r="AA923" t="s">
        <v>1768</v>
      </c>
      <c r="AB923" t="s">
        <v>1768</v>
      </c>
      <c r="AC923" t="s">
        <v>1768</v>
      </c>
      <c r="AD923" t="s">
        <v>1768</v>
      </c>
      <c r="AE923" t="s">
        <v>1768</v>
      </c>
      <c r="AF923" t="s">
        <v>1768</v>
      </c>
      <c r="AG923" t="s">
        <v>1768</v>
      </c>
      <c r="AH923" t="s">
        <v>1768</v>
      </c>
      <c r="AI923" t="s">
        <v>1768</v>
      </c>
      <c r="AJ923" t="s">
        <v>1768</v>
      </c>
      <c r="AK923" t="s">
        <v>1768</v>
      </c>
    </row>
    <row r="924" spans="1:37" hidden="1">
      <c r="A924" t="s">
        <v>4090</v>
      </c>
      <c r="B924" t="s">
        <v>1583</v>
      </c>
      <c r="C924" t="s">
        <v>4897</v>
      </c>
      <c r="D924" t="s">
        <v>4898</v>
      </c>
      <c r="E924" t="str">
        <f t="shared" si="14"/>
        <v>MOZ.SP.DYN.LE00.IN</v>
      </c>
      <c r="F924">
        <v>42.805902439024393</v>
      </c>
      <c r="G924">
        <v>42.82673170731708</v>
      </c>
      <c r="H924">
        <v>42.799024390243908</v>
      </c>
      <c r="I924">
        <v>42.748707317073176</v>
      </c>
      <c r="J924">
        <v>42.696780487804887</v>
      </c>
      <c r="K924">
        <v>42.662731707317072</v>
      </c>
      <c r="L924">
        <v>42.662073170731709</v>
      </c>
      <c r="M924">
        <v>42.702829268292682</v>
      </c>
      <c r="N924">
        <v>42.794536585365861</v>
      </c>
      <c r="O924">
        <v>42.946682926829276</v>
      </c>
      <c r="P924">
        <v>43.176268292682927</v>
      </c>
      <c r="Q924">
        <v>43.49668292682928</v>
      </c>
      <c r="R924">
        <v>43.900463414634146</v>
      </c>
      <c r="S924">
        <v>44.369634146341468</v>
      </c>
      <c r="T924">
        <v>44.884756097560981</v>
      </c>
      <c r="U924">
        <v>45.410951219512206</v>
      </c>
      <c r="V924">
        <v>45.910829268292687</v>
      </c>
      <c r="W924">
        <v>46.355487804878052</v>
      </c>
      <c r="X924">
        <v>46.727536585365854</v>
      </c>
      <c r="Y924">
        <v>47.0209756097561</v>
      </c>
      <c r="Z924">
        <v>47.237853658536594</v>
      </c>
      <c r="AA924">
        <v>47.395658536585373</v>
      </c>
      <c r="AB924">
        <v>47.526780487804885</v>
      </c>
      <c r="AC924">
        <v>47.662121951219518</v>
      </c>
      <c r="AD924">
        <v>47.81960975609757</v>
      </c>
      <c r="AE924">
        <v>48.017146341463416</v>
      </c>
      <c r="AF924">
        <v>48.265146341463428</v>
      </c>
      <c r="AG924">
        <v>48.560585365853662</v>
      </c>
      <c r="AH924">
        <v>48.898390243902448</v>
      </c>
      <c r="AI924">
        <v>49.278024390243907</v>
      </c>
      <c r="AJ924">
        <v>49.6969268292683</v>
      </c>
      <c r="AK924" t="s">
        <v>1768</v>
      </c>
    </row>
    <row r="925" spans="1:37" hidden="1">
      <c r="A925" t="s">
        <v>4090</v>
      </c>
      <c r="B925" t="s">
        <v>1583</v>
      </c>
      <c r="C925" t="s">
        <v>1688</v>
      </c>
      <c r="D925" t="s">
        <v>1689</v>
      </c>
      <c r="E925" t="str">
        <f t="shared" si="14"/>
        <v>MOZ.SP.POP.TOTL</v>
      </c>
      <c r="F925">
        <v>12145501</v>
      </c>
      <c r="G925">
        <v>12441643</v>
      </c>
      <c r="H925">
        <v>12731231</v>
      </c>
      <c r="I925">
        <v>12992962</v>
      </c>
      <c r="J925">
        <v>13199259</v>
      </c>
      <c r="K925">
        <v>13334972</v>
      </c>
      <c r="L925">
        <v>13384409</v>
      </c>
      <c r="M925">
        <v>13365201</v>
      </c>
      <c r="N925">
        <v>13336217</v>
      </c>
      <c r="O925">
        <v>13378100</v>
      </c>
      <c r="P925">
        <v>13547076</v>
      </c>
      <c r="Q925">
        <v>13867422</v>
      </c>
      <c r="R925">
        <v>14318167</v>
      </c>
      <c r="S925">
        <v>14854590</v>
      </c>
      <c r="T925">
        <v>15409381</v>
      </c>
      <c r="U925">
        <v>15933452</v>
      </c>
      <c r="V925">
        <v>16412893</v>
      </c>
      <c r="W925">
        <v>16862385</v>
      </c>
      <c r="X925">
        <v>17295521</v>
      </c>
      <c r="Y925">
        <v>17735992</v>
      </c>
      <c r="Z925">
        <v>18200656</v>
      </c>
      <c r="AA925">
        <v>18691461</v>
      </c>
      <c r="AB925">
        <v>19200021</v>
      </c>
      <c r="AC925">
        <v>19721009</v>
      </c>
      <c r="AD925">
        <v>20246287</v>
      </c>
      <c r="AE925">
        <v>20770013</v>
      </c>
      <c r="AF925">
        <v>21290952</v>
      </c>
      <c r="AG925">
        <v>21811326</v>
      </c>
      <c r="AH925">
        <v>22332900</v>
      </c>
      <c r="AI925">
        <v>22858607</v>
      </c>
      <c r="AJ925">
        <v>23390765</v>
      </c>
      <c r="AK925">
        <v>23929708</v>
      </c>
    </row>
    <row r="926" spans="1:37" hidden="1">
      <c r="A926" t="s">
        <v>3992</v>
      </c>
      <c r="B926" t="s">
        <v>1584</v>
      </c>
      <c r="C926" t="s">
        <v>4889</v>
      </c>
      <c r="D926" t="s">
        <v>4890</v>
      </c>
      <c r="E926" t="str">
        <f t="shared" si="14"/>
        <v>MMR.NY.GDP.DEFL.ZS</v>
      </c>
      <c r="F926">
        <v>1.3045281742501866</v>
      </c>
      <c r="G926">
        <v>1.3622559432271717</v>
      </c>
      <c r="H926">
        <v>1.4082248409425502</v>
      </c>
      <c r="I926">
        <v>1.4357885721579715</v>
      </c>
      <c r="J926">
        <v>1.4719401310935276</v>
      </c>
      <c r="K926">
        <v>1.4950091268184245</v>
      </c>
      <c r="L926">
        <v>1.5929996427853612</v>
      </c>
      <c r="M926">
        <v>1.9313276229868486</v>
      </c>
      <c r="N926">
        <v>2.4179376153273853</v>
      </c>
      <c r="O926">
        <v>3.812712306013271</v>
      </c>
      <c r="P926">
        <v>4.5195737419525734</v>
      </c>
      <c r="Q926">
        <v>5.592920292675589</v>
      </c>
      <c r="R926">
        <v>6.8091268394056739</v>
      </c>
      <c r="S926">
        <v>9.2773964002076568</v>
      </c>
      <c r="T926">
        <v>11.325859487466213</v>
      </c>
      <c r="U926">
        <v>13.545823495123443</v>
      </c>
      <c r="V926">
        <v>16.666441646594926</v>
      </c>
      <c r="W926">
        <v>22.29873634572602</v>
      </c>
      <c r="X926">
        <v>30.28731210529585</v>
      </c>
      <c r="Y926">
        <v>37.144507987487458</v>
      </c>
      <c r="Z926">
        <v>38.058929277791854</v>
      </c>
      <c r="AA926">
        <v>47.514438600159814</v>
      </c>
      <c r="AB926">
        <v>67.237176957600965</v>
      </c>
      <c r="AC926">
        <v>81.018466315667041</v>
      </c>
      <c r="AD926">
        <v>83.878999005363454</v>
      </c>
      <c r="AE926" t="s">
        <v>1768</v>
      </c>
      <c r="AF926" t="s">
        <v>1768</v>
      </c>
      <c r="AG926" t="s">
        <v>1768</v>
      </c>
      <c r="AH926" t="s">
        <v>1768</v>
      </c>
      <c r="AI926" t="s">
        <v>1768</v>
      </c>
      <c r="AJ926" t="s">
        <v>1768</v>
      </c>
      <c r="AK926" t="s">
        <v>1768</v>
      </c>
    </row>
    <row r="927" spans="1:37" hidden="1">
      <c r="A927" t="s">
        <v>3992</v>
      </c>
      <c r="B927" t="s">
        <v>1584</v>
      </c>
      <c r="C927" t="s">
        <v>4891</v>
      </c>
      <c r="D927" t="s">
        <v>4892</v>
      </c>
      <c r="E927" t="str">
        <f t="shared" si="14"/>
        <v>MMR.NY.GDP.MKTP.KD</v>
      </c>
      <c r="F927" t="s">
        <v>1768</v>
      </c>
      <c r="G927" t="s">
        <v>1768</v>
      </c>
      <c r="H927" t="s">
        <v>1768</v>
      </c>
      <c r="I927" t="s">
        <v>1768</v>
      </c>
      <c r="J927" t="s">
        <v>1768</v>
      </c>
      <c r="K927" t="s">
        <v>1768</v>
      </c>
      <c r="L927" t="s">
        <v>1768</v>
      </c>
      <c r="M927" t="s">
        <v>1768</v>
      </c>
      <c r="N927" t="s">
        <v>1768</v>
      </c>
      <c r="O927" t="s">
        <v>1768</v>
      </c>
      <c r="P927" t="s">
        <v>1768</v>
      </c>
      <c r="Q927" t="s">
        <v>1768</v>
      </c>
      <c r="R927" t="s">
        <v>1768</v>
      </c>
      <c r="S927" t="s">
        <v>1768</v>
      </c>
      <c r="T927" t="s">
        <v>1768</v>
      </c>
      <c r="U927" t="s">
        <v>1768</v>
      </c>
      <c r="V927" t="s">
        <v>1768</v>
      </c>
      <c r="W927" t="s">
        <v>1768</v>
      </c>
      <c r="X927" t="s">
        <v>1768</v>
      </c>
      <c r="Y927" t="s">
        <v>1768</v>
      </c>
      <c r="Z927" t="s">
        <v>1768</v>
      </c>
      <c r="AA927" t="s">
        <v>1768</v>
      </c>
      <c r="AB927" t="s">
        <v>1768</v>
      </c>
      <c r="AC927" t="s">
        <v>1768</v>
      </c>
      <c r="AD927" t="s">
        <v>1768</v>
      </c>
      <c r="AE927" t="s">
        <v>1768</v>
      </c>
      <c r="AF927" t="s">
        <v>1768</v>
      </c>
      <c r="AG927" t="s">
        <v>1768</v>
      </c>
      <c r="AH927" t="s">
        <v>1768</v>
      </c>
      <c r="AI927" t="s">
        <v>1768</v>
      </c>
      <c r="AJ927" t="s">
        <v>1768</v>
      </c>
      <c r="AK927" t="s">
        <v>1768</v>
      </c>
    </row>
    <row r="928" spans="1:37" hidden="1">
      <c r="A928" t="s">
        <v>3992</v>
      </c>
      <c r="B928" t="s">
        <v>1584</v>
      </c>
      <c r="C928" t="s">
        <v>4893</v>
      </c>
      <c r="D928" t="s">
        <v>4894</v>
      </c>
      <c r="E928" t="str">
        <f t="shared" si="14"/>
        <v>MMR.NY.GDP.MKTP.CD</v>
      </c>
      <c r="F928" t="s">
        <v>1768</v>
      </c>
      <c r="G928" t="s">
        <v>1768</v>
      </c>
      <c r="H928" t="s">
        <v>1768</v>
      </c>
      <c r="I928" t="s">
        <v>1768</v>
      </c>
      <c r="J928" t="s">
        <v>1768</v>
      </c>
      <c r="K928" t="s">
        <v>1768</v>
      </c>
      <c r="L928" t="s">
        <v>1768</v>
      </c>
      <c r="M928" t="s">
        <v>1768</v>
      </c>
      <c r="N928" t="s">
        <v>1768</v>
      </c>
      <c r="O928" t="s">
        <v>1768</v>
      </c>
      <c r="P928" t="s">
        <v>1768</v>
      </c>
      <c r="Q928" t="s">
        <v>1768</v>
      </c>
      <c r="R928" t="s">
        <v>1768</v>
      </c>
      <c r="S928" t="s">
        <v>1768</v>
      </c>
      <c r="T928" t="s">
        <v>1768</v>
      </c>
      <c r="U928" t="s">
        <v>1768</v>
      </c>
      <c r="V928" t="s">
        <v>1768</v>
      </c>
      <c r="W928" t="s">
        <v>1768</v>
      </c>
      <c r="X928" t="s">
        <v>1768</v>
      </c>
      <c r="Y928" t="s">
        <v>1768</v>
      </c>
      <c r="Z928" t="s">
        <v>1768</v>
      </c>
      <c r="AA928" t="s">
        <v>1768</v>
      </c>
      <c r="AB928" t="s">
        <v>1768</v>
      </c>
      <c r="AC928" t="s">
        <v>1768</v>
      </c>
      <c r="AD928" t="s">
        <v>1768</v>
      </c>
      <c r="AE928" t="s">
        <v>1768</v>
      </c>
      <c r="AF928" t="s">
        <v>1768</v>
      </c>
      <c r="AG928" t="s">
        <v>1768</v>
      </c>
      <c r="AH928" t="s">
        <v>1768</v>
      </c>
      <c r="AI928" t="s">
        <v>1768</v>
      </c>
      <c r="AJ928" t="s">
        <v>1768</v>
      </c>
      <c r="AK928" t="s">
        <v>1768</v>
      </c>
    </row>
    <row r="929" spans="1:37">
      <c r="A929" t="s">
        <v>3992</v>
      </c>
      <c r="B929" t="s">
        <v>1584</v>
      </c>
      <c r="C929" t="s">
        <v>4895</v>
      </c>
      <c r="D929" t="s">
        <v>4896</v>
      </c>
      <c r="E929" t="str">
        <f t="shared" si="14"/>
        <v>MMR.SL.TLF.TERT.ZS</v>
      </c>
      <c r="F929" t="s">
        <v>1768</v>
      </c>
      <c r="G929" t="s">
        <v>1768</v>
      </c>
      <c r="H929" t="s">
        <v>1768</v>
      </c>
      <c r="I929" t="s">
        <v>1768</v>
      </c>
      <c r="J929" t="s">
        <v>1768</v>
      </c>
      <c r="K929" t="s">
        <v>1768</v>
      </c>
      <c r="L929" t="s">
        <v>1768</v>
      </c>
      <c r="M929" t="s">
        <v>1768</v>
      </c>
      <c r="N929" t="s">
        <v>1768</v>
      </c>
      <c r="O929" t="s">
        <v>1768</v>
      </c>
      <c r="P929" t="s">
        <v>1768</v>
      </c>
      <c r="Q929" t="s">
        <v>1768</v>
      </c>
      <c r="R929" t="s">
        <v>1768</v>
      </c>
      <c r="S929" t="s">
        <v>1768</v>
      </c>
      <c r="T929" t="s">
        <v>1768</v>
      </c>
      <c r="U929" t="s">
        <v>1768</v>
      </c>
      <c r="V929" t="s">
        <v>1768</v>
      </c>
      <c r="W929" t="s">
        <v>1768</v>
      </c>
      <c r="X929" t="s">
        <v>1768</v>
      </c>
      <c r="Y929" t="s">
        <v>1768</v>
      </c>
      <c r="Z929" t="s">
        <v>1768</v>
      </c>
      <c r="AA929" t="s">
        <v>1768</v>
      </c>
      <c r="AB929" t="s">
        <v>1768</v>
      </c>
      <c r="AC929" t="s">
        <v>1768</v>
      </c>
      <c r="AD929" t="s">
        <v>1768</v>
      </c>
      <c r="AE929" t="s">
        <v>1768</v>
      </c>
      <c r="AF929" t="s">
        <v>1768</v>
      </c>
      <c r="AG929" t="s">
        <v>1768</v>
      </c>
      <c r="AH929" t="s">
        <v>1768</v>
      </c>
      <c r="AI929" t="s">
        <v>1768</v>
      </c>
      <c r="AJ929" t="s">
        <v>1768</v>
      </c>
      <c r="AK929" t="s">
        <v>1768</v>
      </c>
    </row>
    <row r="930" spans="1:37" hidden="1">
      <c r="A930" t="s">
        <v>3992</v>
      </c>
      <c r="B930" t="s">
        <v>1584</v>
      </c>
      <c r="C930" t="s">
        <v>4897</v>
      </c>
      <c r="D930" t="s">
        <v>4898</v>
      </c>
      <c r="E930" t="str">
        <f t="shared" si="14"/>
        <v>MMR.SP.DYN.LE00.IN</v>
      </c>
      <c r="F930">
        <v>55.035585365853663</v>
      </c>
      <c r="G930">
        <v>55.174585365853666</v>
      </c>
      <c r="H930">
        <v>55.264097560975621</v>
      </c>
      <c r="I930">
        <v>55.332121951219513</v>
      </c>
      <c r="J930">
        <v>55.403634146341467</v>
      </c>
      <c r="K930">
        <v>55.514658536585365</v>
      </c>
      <c r="L930">
        <v>55.696170731707326</v>
      </c>
      <c r="M930">
        <v>55.962195121951225</v>
      </c>
      <c r="N930">
        <v>56.316707317073181</v>
      </c>
      <c r="O930">
        <v>56.756707317073179</v>
      </c>
      <c r="P930">
        <v>57.273707317073175</v>
      </c>
      <c r="Q930">
        <v>57.84470731707318</v>
      </c>
      <c r="R930">
        <v>58.437731707317084</v>
      </c>
      <c r="S930">
        <v>59.020756097560977</v>
      </c>
      <c r="T930">
        <v>59.573292682926834</v>
      </c>
      <c r="U930">
        <v>60.078341463414638</v>
      </c>
      <c r="V930">
        <v>60.526414634146349</v>
      </c>
      <c r="W930">
        <v>60.923487804878057</v>
      </c>
      <c r="X930">
        <v>61.276585365853656</v>
      </c>
      <c r="Y930">
        <v>61.587146341463416</v>
      </c>
      <c r="Z930">
        <v>61.855707317073183</v>
      </c>
      <c r="AA930">
        <v>62.08378048780488</v>
      </c>
      <c r="AB930">
        <v>62.282829268292694</v>
      </c>
      <c r="AC930">
        <v>62.466829268292699</v>
      </c>
      <c r="AD930">
        <v>62.651707317073182</v>
      </c>
      <c r="AE930">
        <v>62.858878048780497</v>
      </c>
      <c r="AF930">
        <v>63.11121951219512</v>
      </c>
      <c r="AG930">
        <v>63.41817073170732</v>
      </c>
      <c r="AH930">
        <v>63.781756097560979</v>
      </c>
      <c r="AI930">
        <v>64.19951219512194</v>
      </c>
      <c r="AJ930">
        <v>64.66209756097561</v>
      </c>
      <c r="AK930" t="s">
        <v>1768</v>
      </c>
    </row>
    <row r="931" spans="1:37" hidden="1">
      <c r="A931" t="s">
        <v>3992</v>
      </c>
      <c r="B931" t="s">
        <v>1584</v>
      </c>
      <c r="C931" t="s">
        <v>1688</v>
      </c>
      <c r="D931" t="s">
        <v>1689</v>
      </c>
      <c r="E931" t="str">
        <f t="shared" si="14"/>
        <v>MMR.SP.POP.TOTL</v>
      </c>
      <c r="F931">
        <v>32864900.999999996</v>
      </c>
      <c r="G931">
        <v>33524053</v>
      </c>
      <c r="H931">
        <v>34179992</v>
      </c>
      <c r="I931">
        <v>34832636</v>
      </c>
      <c r="J931">
        <v>35481981</v>
      </c>
      <c r="K931">
        <v>36127741</v>
      </c>
      <c r="L931">
        <v>36770437</v>
      </c>
      <c r="M931">
        <v>37409257</v>
      </c>
      <c r="N931">
        <v>38041034</v>
      </c>
      <c r="O931">
        <v>38661616</v>
      </c>
      <c r="P931">
        <v>39268304</v>
      </c>
      <c r="Q931">
        <v>39855885</v>
      </c>
      <c r="R931">
        <v>40425088</v>
      </c>
      <c r="S931">
        <v>40985963</v>
      </c>
      <c r="T931">
        <v>41552659</v>
      </c>
      <c r="U931">
        <v>42133199</v>
      </c>
      <c r="V931">
        <v>42735941</v>
      </c>
      <c r="W931">
        <v>43352191</v>
      </c>
      <c r="X931">
        <v>43952526</v>
      </c>
      <c r="Y931">
        <v>44496687</v>
      </c>
      <c r="Z931">
        <v>44957660</v>
      </c>
      <c r="AA931">
        <v>45323903</v>
      </c>
      <c r="AB931">
        <v>45609292</v>
      </c>
      <c r="AC931">
        <v>45843675</v>
      </c>
      <c r="AD931">
        <v>46070248</v>
      </c>
      <c r="AE931">
        <v>46321162</v>
      </c>
      <c r="AF931">
        <v>46605278</v>
      </c>
      <c r="AG931">
        <v>46915826</v>
      </c>
      <c r="AH931">
        <v>47250315</v>
      </c>
      <c r="AI931">
        <v>47601374</v>
      </c>
      <c r="AJ931">
        <v>47963012</v>
      </c>
      <c r="AK931">
        <v>48336763</v>
      </c>
    </row>
    <row r="932" spans="1:37" hidden="1">
      <c r="A932" t="s">
        <v>4091</v>
      </c>
      <c r="B932" t="s">
        <v>1585</v>
      </c>
      <c r="C932" t="s">
        <v>4889</v>
      </c>
      <c r="D932" t="s">
        <v>4890</v>
      </c>
      <c r="E932" t="str">
        <f t="shared" si="14"/>
        <v>NAM.NY.GDP.DEFL.ZS</v>
      </c>
      <c r="F932">
        <v>8.3721579996499571</v>
      </c>
      <c r="G932">
        <v>8.4111364215825457</v>
      </c>
      <c r="H932">
        <v>9.6553153839489223</v>
      </c>
      <c r="I932">
        <v>10.78865630137793</v>
      </c>
      <c r="J932">
        <v>12.068243585719713</v>
      </c>
      <c r="K932">
        <v>15.115829372496547</v>
      </c>
      <c r="L932">
        <v>16.682532756169088</v>
      </c>
      <c r="M932">
        <v>18.189868292973454</v>
      </c>
      <c r="N932">
        <v>22.154191226545482</v>
      </c>
      <c r="O932">
        <v>25.580479225029055</v>
      </c>
      <c r="P932">
        <v>26.672932028488116</v>
      </c>
      <c r="Q932">
        <v>27.905612377630774</v>
      </c>
      <c r="R932">
        <v>30.614670104460977</v>
      </c>
      <c r="S932">
        <v>35.909428318624684</v>
      </c>
      <c r="T932">
        <v>41.537081042214901</v>
      </c>
      <c r="U932">
        <v>43.900453541109435</v>
      </c>
      <c r="V932">
        <v>50.258519532153265</v>
      </c>
      <c r="W932">
        <v>53.814599141392172</v>
      </c>
      <c r="X932">
        <v>58.437521897549061</v>
      </c>
      <c r="Y932">
        <v>62.232676378884754</v>
      </c>
      <c r="Z932">
        <v>78.860914059774387</v>
      </c>
      <c r="AA932">
        <v>87.739210390207461</v>
      </c>
      <c r="AB932">
        <v>97.153668970055946</v>
      </c>
      <c r="AC932">
        <v>98.1322670595044</v>
      </c>
      <c r="AD932">
        <v>100</v>
      </c>
      <c r="AE932">
        <v>105.52813199872024</v>
      </c>
      <c r="AF932">
        <v>115.31385396879602</v>
      </c>
      <c r="AG932">
        <v>125.7438577302465</v>
      </c>
      <c r="AH932">
        <v>142.92767991849053</v>
      </c>
      <c r="AI932">
        <v>148.92750314861459</v>
      </c>
      <c r="AJ932">
        <v>150.46889422189403</v>
      </c>
      <c r="AK932">
        <v>158.84790495838374</v>
      </c>
    </row>
    <row r="933" spans="1:37" hidden="1">
      <c r="A933" t="s">
        <v>4091</v>
      </c>
      <c r="B933" t="s">
        <v>1585</v>
      </c>
      <c r="C933" t="s">
        <v>4891</v>
      </c>
      <c r="D933" t="s">
        <v>4892</v>
      </c>
      <c r="E933" t="str">
        <f t="shared" si="14"/>
        <v>NAM.NY.GDP.MKTP.KD</v>
      </c>
      <c r="F933">
        <v>2292422011.9959226</v>
      </c>
      <c r="G933">
        <v>2312871046.8548346</v>
      </c>
      <c r="H933">
        <v>2304350615.6636214</v>
      </c>
      <c r="I933">
        <v>2263452545.9457979</v>
      </c>
      <c r="J933">
        <v>2257914265.6715093</v>
      </c>
      <c r="K933">
        <v>2270268890.8987684</v>
      </c>
      <c r="L933">
        <v>2377200302.3484945</v>
      </c>
      <c r="M933">
        <v>2460700528.0223842</v>
      </c>
      <c r="N933">
        <v>2482001606.0004172</v>
      </c>
      <c r="O933">
        <v>2527585912.8734078</v>
      </c>
      <c r="P933">
        <v>2590637103.688386</v>
      </c>
      <c r="Q933">
        <v>2802369818.7900352</v>
      </c>
      <c r="R933">
        <v>3003878016.4622288</v>
      </c>
      <c r="S933">
        <v>2943541614.9779568</v>
      </c>
      <c r="T933">
        <v>3158897455.9612188</v>
      </c>
      <c r="U933">
        <v>3288835715.7852545</v>
      </c>
      <c r="V933">
        <v>3393925224.7266064</v>
      </c>
      <c r="W933">
        <v>3537064383.4570684</v>
      </c>
      <c r="X933">
        <v>3653542903.2196503</v>
      </c>
      <c r="Y933">
        <v>3776751293.0129585</v>
      </c>
      <c r="Z933">
        <v>3908501440.9221902</v>
      </c>
      <c r="AA933">
        <v>3954636211.9715681</v>
      </c>
      <c r="AB933">
        <v>4143947858.6914296</v>
      </c>
      <c r="AC933">
        <v>4319623612.4902925</v>
      </c>
      <c r="AD933">
        <v>4849718949.7941074</v>
      </c>
      <c r="AE933">
        <v>4972328353.6420851</v>
      </c>
      <c r="AF933">
        <v>5324020758.5628366</v>
      </c>
      <c r="AG933">
        <v>5610147245.0217876</v>
      </c>
      <c r="AH933">
        <v>5799458891.7416487</v>
      </c>
      <c r="AI933">
        <v>5774346122.2788095</v>
      </c>
      <c r="AJ933">
        <v>6155469329.4207163</v>
      </c>
      <c r="AK933">
        <v>6389324893.0158405</v>
      </c>
    </row>
    <row r="934" spans="1:37" hidden="1">
      <c r="A934" t="s">
        <v>4091</v>
      </c>
      <c r="B934" t="s">
        <v>1585</v>
      </c>
      <c r="C934" t="s">
        <v>4893</v>
      </c>
      <c r="D934" t="s">
        <v>4894</v>
      </c>
      <c r="E934" t="str">
        <f t="shared" si="14"/>
        <v>NAM.NY.GDP.MKTP.CD</v>
      </c>
      <c r="F934">
        <v>2168626433.8742275</v>
      </c>
      <c r="G934">
        <v>1950821521.481257</v>
      </c>
      <c r="H934">
        <v>1803245473.4670572</v>
      </c>
      <c r="I934">
        <v>1928911228.7945426</v>
      </c>
      <c r="J934">
        <v>1625454151.076406</v>
      </c>
      <c r="K934">
        <v>1355068269.4162886</v>
      </c>
      <c r="L934">
        <v>1527332245.0908742</v>
      </c>
      <c r="M934">
        <v>1934647328.3792481</v>
      </c>
      <c r="N934">
        <v>2128464417.8282537</v>
      </c>
      <c r="O934">
        <v>2169536504.6441045</v>
      </c>
      <c r="P934">
        <v>2350307518.8583093</v>
      </c>
      <c r="Q934">
        <v>2492290810.7188058</v>
      </c>
      <c r="R934">
        <v>2837643854.4831829</v>
      </c>
      <c r="S934">
        <v>2846613961.5673451</v>
      </c>
      <c r="T934">
        <v>3251945055.7311344</v>
      </c>
      <c r="U934">
        <v>3503088568.3682628</v>
      </c>
      <c r="V934">
        <v>3491458823.1846261</v>
      </c>
      <c r="W934">
        <v>3635229630.7999072</v>
      </c>
      <c r="X934">
        <v>3398703829.253345</v>
      </c>
      <c r="Y934">
        <v>3385824193.812408</v>
      </c>
      <c r="Z934">
        <v>3908501440.9221902</v>
      </c>
      <c r="AA934">
        <v>3546869555.1167383</v>
      </c>
      <c r="AB934" t="s">
        <v>1768</v>
      </c>
      <c r="AC934">
        <v>4934391534.3915348</v>
      </c>
      <c r="AD934">
        <v>6605804204.8239393</v>
      </c>
      <c r="AE934">
        <v>7261676364.208209</v>
      </c>
      <c r="AF934">
        <v>7980502215.6573124</v>
      </c>
      <c r="AG934">
        <v>8805815602.8368797</v>
      </c>
      <c r="AH934">
        <v>8839796412.9907894</v>
      </c>
      <c r="AI934">
        <v>8930729289.591692</v>
      </c>
      <c r="AJ934">
        <v>11133250765.0355</v>
      </c>
      <c r="AK934">
        <v>12300698895.472651</v>
      </c>
    </row>
    <row r="935" spans="1:37">
      <c r="A935" t="s">
        <v>4091</v>
      </c>
      <c r="B935" t="s">
        <v>1585</v>
      </c>
      <c r="C935" t="s">
        <v>4895</v>
      </c>
      <c r="D935" t="s">
        <v>4896</v>
      </c>
      <c r="E935" t="str">
        <f t="shared" si="14"/>
        <v>NAM.SL.TLF.TERT.ZS</v>
      </c>
      <c r="F935" t="s">
        <v>1768</v>
      </c>
      <c r="G935" t="s">
        <v>1768</v>
      </c>
      <c r="H935" t="s">
        <v>1768</v>
      </c>
      <c r="I935" t="s">
        <v>1768</v>
      </c>
      <c r="J935" t="s">
        <v>1768</v>
      </c>
      <c r="K935" t="s">
        <v>1768</v>
      </c>
      <c r="L935" t="s">
        <v>1768</v>
      </c>
      <c r="M935" t="s">
        <v>1768</v>
      </c>
      <c r="N935" t="s">
        <v>1768</v>
      </c>
      <c r="O935" t="s">
        <v>1768</v>
      </c>
      <c r="P935" t="s">
        <v>1768</v>
      </c>
      <c r="Q935" t="s">
        <v>1768</v>
      </c>
      <c r="R935" t="s">
        <v>1768</v>
      </c>
      <c r="S935" t="s">
        <v>1768</v>
      </c>
      <c r="T935" t="s">
        <v>1768</v>
      </c>
      <c r="U935" t="s">
        <v>1768</v>
      </c>
      <c r="V935" t="s">
        <v>1768</v>
      </c>
      <c r="W935">
        <v>4.6999998092651367</v>
      </c>
      <c r="X935" t="s">
        <v>1768</v>
      </c>
      <c r="Y935" t="s">
        <v>1768</v>
      </c>
      <c r="Z935" t="s">
        <v>1768</v>
      </c>
      <c r="AA935" t="s">
        <v>1768</v>
      </c>
      <c r="AB935" t="s">
        <v>1768</v>
      </c>
      <c r="AC935" t="s">
        <v>1768</v>
      </c>
      <c r="AD935">
        <v>8</v>
      </c>
      <c r="AE935" t="s">
        <v>1768</v>
      </c>
      <c r="AF935" t="s">
        <v>1768</v>
      </c>
      <c r="AG935" t="s">
        <v>1768</v>
      </c>
      <c r="AH935" t="s">
        <v>1768</v>
      </c>
      <c r="AI935" t="s">
        <v>1768</v>
      </c>
      <c r="AJ935" t="s">
        <v>1768</v>
      </c>
      <c r="AK935" t="s">
        <v>1768</v>
      </c>
    </row>
    <row r="936" spans="1:37" hidden="1">
      <c r="A936" t="s">
        <v>4091</v>
      </c>
      <c r="B936" t="s">
        <v>1585</v>
      </c>
      <c r="C936" t="s">
        <v>4897</v>
      </c>
      <c r="D936" t="s">
        <v>4898</v>
      </c>
      <c r="E936" t="str">
        <f t="shared" si="14"/>
        <v>NAM.SP.DYN.LE00.IN</v>
      </c>
      <c r="F936">
        <v>57.802902439024393</v>
      </c>
      <c r="G936">
        <v>58.28717073170732</v>
      </c>
      <c r="H936">
        <v>58.731487804878057</v>
      </c>
      <c r="I936">
        <v>59.128365853658543</v>
      </c>
      <c r="J936">
        <v>59.472341463414644</v>
      </c>
      <c r="K936">
        <v>59.769414634146344</v>
      </c>
      <c r="L936">
        <v>60.029048780487813</v>
      </c>
      <c r="M936">
        <v>60.260243902439029</v>
      </c>
      <c r="N936">
        <v>60.466000000000001</v>
      </c>
      <c r="O936">
        <v>60.642878048780496</v>
      </c>
      <c r="P936">
        <v>60.777414634146353</v>
      </c>
      <c r="Q936">
        <v>60.85521951219512</v>
      </c>
      <c r="R936">
        <v>60.861317073170738</v>
      </c>
      <c r="S936">
        <v>60.78624390243904</v>
      </c>
      <c r="T936">
        <v>60.628024390243908</v>
      </c>
      <c r="U936">
        <v>60.360731707317079</v>
      </c>
      <c r="V936">
        <v>59.957902439024402</v>
      </c>
      <c r="W936">
        <v>59.434487804878053</v>
      </c>
      <c r="X936">
        <v>58.831853658536588</v>
      </c>
      <c r="Y936">
        <v>58.20585365853659</v>
      </c>
      <c r="Z936">
        <v>57.657731707317083</v>
      </c>
      <c r="AA936">
        <v>57.301219512195125</v>
      </c>
      <c r="AB936">
        <v>57.20165853658537</v>
      </c>
      <c r="AC936">
        <v>57.388951219512201</v>
      </c>
      <c r="AD936">
        <v>57.853585365853668</v>
      </c>
      <c r="AE936">
        <v>58.544121951219509</v>
      </c>
      <c r="AF936">
        <v>59.374268292682935</v>
      </c>
      <c r="AG936">
        <v>60.223268292682931</v>
      </c>
      <c r="AH936">
        <v>60.98934146341464</v>
      </c>
      <c r="AI936">
        <v>61.618585365853654</v>
      </c>
      <c r="AJ936">
        <v>62.070097560975626</v>
      </c>
      <c r="AK936" t="s">
        <v>1768</v>
      </c>
    </row>
    <row r="937" spans="1:37" hidden="1">
      <c r="A937" t="s">
        <v>4091</v>
      </c>
      <c r="B937" t="s">
        <v>1585</v>
      </c>
      <c r="C937" t="s">
        <v>1688</v>
      </c>
      <c r="D937" t="s">
        <v>1689</v>
      </c>
      <c r="E937" t="str">
        <f t="shared" si="14"/>
        <v>NAM.SP.POP.TOTL</v>
      </c>
      <c r="F937">
        <v>1012824</v>
      </c>
      <c r="G937">
        <v>1034636</v>
      </c>
      <c r="H937">
        <v>1057115</v>
      </c>
      <c r="I937">
        <v>1082264</v>
      </c>
      <c r="J937">
        <v>1112679</v>
      </c>
      <c r="K937">
        <v>1150038</v>
      </c>
      <c r="L937">
        <v>1195331</v>
      </c>
      <c r="M937">
        <v>1247573</v>
      </c>
      <c r="N937">
        <v>1304005</v>
      </c>
      <c r="O937">
        <v>1360710</v>
      </c>
      <c r="P937">
        <v>1414830</v>
      </c>
      <c r="Q937">
        <v>1465201</v>
      </c>
      <c r="R937">
        <v>1512524</v>
      </c>
      <c r="S937">
        <v>1558055</v>
      </c>
      <c r="T937">
        <v>1603865</v>
      </c>
      <c r="U937">
        <v>1651352</v>
      </c>
      <c r="V937">
        <v>1700975</v>
      </c>
      <c r="W937">
        <v>1751872</v>
      </c>
      <c r="X937">
        <v>1802579</v>
      </c>
      <c r="Y937">
        <v>1851034</v>
      </c>
      <c r="Z937">
        <v>1895839</v>
      </c>
      <c r="AA937">
        <v>1936399</v>
      </c>
      <c r="AB937">
        <v>1973408</v>
      </c>
      <c r="AC937">
        <v>2008342</v>
      </c>
      <c r="AD937">
        <v>2043339</v>
      </c>
      <c r="AE937">
        <v>2079951</v>
      </c>
      <c r="AF937">
        <v>2118653</v>
      </c>
      <c r="AG937">
        <v>2158984</v>
      </c>
      <c r="AH937">
        <v>2200422</v>
      </c>
      <c r="AI937">
        <v>2242078</v>
      </c>
      <c r="AJ937">
        <v>2283289</v>
      </c>
      <c r="AK937">
        <v>2324004</v>
      </c>
    </row>
    <row r="938" spans="1:37" hidden="1">
      <c r="A938" t="s">
        <v>4012</v>
      </c>
      <c r="B938" t="s">
        <v>1586</v>
      </c>
      <c r="C938" t="s">
        <v>4889</v>
      </c>
      <c r="D938" t="s">
        <v>4890</v>
      </c>
      <c r="E938" t="str">
        <f t="shared" si="14"/>
        <v>NPL.NY.GDP.DEFL.ZS</v>
      </c>
      <c r="F938">
        <v>14.32258589447575</v>
      </c>
      <c r="G938">
        <v>15.459420560773513</v>
      </c>
      <c r="H938">
        <v>16.904475952175137</v>
      </c>
      <c r="I938">
        <v>18.981814764193985</v>
      </c>
      <c r="J938">
        <v>20.192465412264745</v>
      </c>
      <c r="K938">
        <v>22.498815033287389</v>
      </c>
      <c r="L938">
        <v>25.736972760380816</v>
      </c>
      <c r="M938">
        <v>29.004745197184629</v>
      </c>
      <c r="N938">
        <v>32.431745817089521</v>
      </c>
      <c r="O938">
        <v>36.083032691882671</v>
      </c>
      <c r="P938">
        <v>39.94964903551638</v>
      </c>
      <c r="Q938">
        <v>44.961187971444581</v>
      </c>
      <c r="R938">
        <v>53.274104565403377</v>
      </c>
      <c r="S938">
        <v>59.014341012011847</v>
      </c>
      <c r="T938">
        <v>61.856463523284653</v>
      </c>
      <c r="U938">
        <v>65.753953641159526</v>
      </c>
      <c r="V938">
        <v>70.897908817387005</v>
      </c>
      <c r="W938">
        <v>76.058633539278304</v>
      </c>
      <c r="X938">
        <v>79.183008619158841</v>
      </c>
      <c r="Y938">
        <v>86.220040164975813</v>
      </c>
      <c r="Z938">
        <v>90.076174298274793</v>
      </c>
      <c r="AA938">
        <v>100.00022649133217</v>
      </c>
      <c r="AB938">
        <v>103.93485790036851</v>
      </c>
      <c r="AC938">
        <v>107.12597499825893</v>
      </c>
      <c r="AD938">
        <v>111.58930071267599</v>
      </c>
      <c r="AE938">
        <v>118.41788567904061</v>
      </c>
      <c r="AF938">
        <v>127.13348856917391</v>
      </c>
      <c r="AG938">
        <v>136.79981505080465</v>
      </c>
      <c r="AH938">
        <v>144.4877656474473</v>
      </c>
      <c r="AI938">
        <v>167.47327138640716</v>
      </c>
      <c r="AJ938">
        <v>192.98674758984623</v>
      </c>
      <c r="AK938">
        <v>213.1232754340887</v>
      </c>
    </row>
    <row r="939" spans="1:37" hidden="1">
      <c r="A939" t="s">
        <v>4012</v>
      </c>
      <c r="B939" t="s">
        <v>1586</v>
      </c>
      <c r="C939" t="s">
        <v>4891</v>
      </c>
      <c r="D939" t="s">
        <v>4892</v>
      </c>
      <c r="E939" t="str">
        <f t="shared" si="14"/>
        <v>NPL.NY.GDP.MKTP.KD</v>
      </c>
      <c r="F939">
        <v>2126201925.6063712</v>
      </c>
      <c r="G939">
        <v>2303569140.4495888</v>
      </c>
      <c r="H939">
        <v>2390629647.8388519</v>
      </c>
      <c r="I939">
        <v>2319450900.6433635</v>
      </c>
      <c r="J939">
        <v>2543999958.4517131</v>
      </c>
      <c r="K939">
        <v>2700326345.7855511</v>
      </c>
      <c r="L939">
        <v>2823613809.6200304</v>
      </c>
      <c r="M939">
        <v>2871491521.2598882</v>
      </c>
      <c r="N939">
        <v>3092504730.4933915</v>
      </c>
      <c r="O939">
        <v>3226399298.605526</v>
      </c>
      <c r="P939">
        <v>3375944078.746685</v>
      </c>
      <c r="Q939">
        <v>3590929275.134182</v>
      </c>
      <c r="R939">
        <v>3738387432.3051062</v>
      </c>
      <c r="S939">
        <v>3882309740.9011827</v>
      </c>
      <c r="T939">
        <v>4201280414.3417807</v>
      </c>
      <c r="U939">
        <v>4346999804.9774504</v>
      </c>
      <c r="V939">
        <v>4578620307.6801348</v>
      </c>
      <c r="W939">
        <v>4809777105.6726952</v>
      </c>
      <c r="X939">
        <v>4954858716.8500671</v>
      </c>
      <c r="Y939">
        <v>5173495487.6695194</v>
      </c>
      <c r="Z939">
        <v>5494252207.9050245</v>
      </c>
      <c r="AA939">
        <v>5757963272.5967417</v>
      </c>
      <c r="AB939">
        <v>5764888196.3773108</v>
      </c>
      <c r="AC939">
        <v>5992315212.9673815</v>
      </c>
      <c r="AD939">
        <v>6272911559.6014748</v>
      </c>
      <c r="AE939">
        <v>6491157509.6350098</v>
      </c>
      <c r="AF939">
        <v>6709559955.1212139</v>
      </c>
      <c r="AG939">
        <v>6938460637.2239094</v>
      </c>
      <c r="AH939">
        <v>7362028621.1581306</v>
      </c>
      <c r="AI939">
        <v>7695759086.359396</v>
      </c>
      <c r="AJ939">
        <v>8066414653.6177254</v>
      </c>
      <c r="AK939">
        <v>8379718549.8594732</v>
      </c>
    </row>
    <row r="940" spans="1:37" hidden="1">
      <c r="A940" t="s">
        <v>4012</v>
      </c>
      <c r="B940" t="s">
        <v>1586</v>
      </c>
      <c r="C940" t="s">
        <v>4893</v>
      </c>
      <c r="D940" t="s">
        <v>4894</v>
      </c>
      <c r="E940" t="str">
        <f t="shared" si="14"/>
        <v>NPL.NY.GDP.MKTP.CD</v>
      </c>
      <c r="F940">
        <v>1945916586.6666667</v>
      </c>
      <c r="G940">
        <v>2275583317.3333335</v>
      </c>
      <c r="H940">
        <v>2395425212.0717459</v>
      </c>
      <c r="I940">
        <v>2447174838.5656281</v>
      </c>
      <c r="J940">
        <v>2581215829.8640404</v>
      </c>
      <c r="K940">
        <v>2619913975.7495542</v>
      </c>
      <c r="L940">
        <v>2850780936.9394836</v>
      </c>
      <c r="M940">
        <v>2957252078.5605297</v>
      </c>
      <c r="N940">
        <v>3487009700.1065235</v>
      </c>
      <c r="O940">
        <v>3525228045.6894789</v>
      </c>
      <c r="P940">
        <v>3627559252.2057695</v>
      </c>
      <c r="Q940">
        <v>3921476084.8907189</v>
      </c>
      <c r="R940">
        <v>3401211581.2917595</v>
      </c>
      <c r="S940">
        <v>3660041666.6666665</v>
      </c>
      <c r="T940">
        <v>4066775510.2040815</v>
      </c>
      <c r="U940">
        <v>4401104417.6706829</v>
      </c>
      <c r="V940">
        <v>4521580381.4713898</v>
      </c>
      <c r="W940">
        <v>4918691916.5351572</v>
      </c>
      <c r="X940">
        <v>4856255044.3906374</v>
      </c>
      <c r="Y940">
        <v>5033642384.1059599</v>
      </c>
      <c r="Z940">
        <v>5494252207.9050245</v>
      </c>
      <c r="AA940">
        <v>6007061224.4897957</v>
      </c>
      <c r="AB940">
        <v>6050875806.664032</v>
      </c>
      <c r="AC940">
        <v>6330476434.5493689</v>
      </c>
      <c r="AD940">
        <v>7273933992.7454815</v>
      </c>
      <c r="AE940">
        <v>8130258976.0298538</v>
      </c>
      <c r="AF940">
        <v>9074827536.2521534</v>
      </c>
      <c r="AG940">
        <v>10277619341.861841</v>
      </c>
      <c r="AH940">
        <v>12572606352.881674</v>
      </c>
      <c r="AI940">
        <v>12900039159.378672</v>
      </c>
      <c r="AJ940">
        <v>16013938824.792057</v>
      </c>
      <c r="AK940">
        <v>18884495627.760693</v>
      </c>
    </row>
    <row r="941" spans="1:37">
      <c r="A941" t="s">
        <v>4012</v>
      </c>
      <c r="B941" t="s">
        <v>1586</v>
      </c>
      <c r="C941" t="s">
        <v>4895</v>
      </c>
      <c r="D941" t="s">
        <v>4896</v>
      </c>
      <c r="E941" t="str">
        <f t="shared" si="14"/>
        <v>NPL.SL.TLF.TERT.ZS</v>
      </c>
      <c r="F941" t="s">
        <v>1768</v>
      </c>
      <c r="G941" t="s">
        <v>1768</v>
      </c>
      <c r="H941" t="s">
        <v>1768</v>
      </c>
      <c r="I941" t="s">
        <v>1768</v>
      </c>
      <c r="J941" t="s">
        <v>1768</v>
      </c>
      <c r="K941" t="s">
        <v>1768</v>
      </c>
      <c r="L941" t="s">
        <v>1768</v>
      </c>
      <c r="M941" t="s">
        <v>1768</v>
      </c>
      <c r="N941" t="s">
        <v>1768</v>
      </c>
      <c r="O941" t="s">
        <v>1768</v>
      </c>
      <c r="P941" t="s">
        <v>1768</v>
      </c>
      <c r="Q941" t="s">
        <v>1768</v>
      </c>
      <c r="R941" t="s">
        <v>1768</v>
      </c>
      <c r="S941" t="s">
        <v>1768</v>
      </c>
      <c r="T941" t="s">
        <v>1768</v>
      </c>
      <c r="U941">
        <v>10.399999618530273</v>
      </c>
      <c r="V941" t="s">
        <v>1768</v>
      </c>
      <c r="W941" t="s">
        <v>1768</v>
      </c>
      <c r="X941" t="s">
        <v>1768</v>
      </c>
      <c r="Y941" t="s">
        <v>1768</v>
      </c>
      <c r="Z941" t="s">
        <v>1768</v>
      </c>
      <c r="AA941" t="s">
        <v>1768</v>
      </c>
      <c r="AB941" t="s">
        <v>1768</v>
      </c>
      <c r="AC941" t="s">
        <v>1768</v>
      </c>
      <c r="AD941" t="s">
        <v>1768</v>
      </c>
      <c r="AE941" t="s">
        <v>1768</v>
      </c>
      <c r="AF941" t="s">
        <v>1768</v>
      </c>
      <c r="AG941" t="s">
        <v>1768</v>
      </c>
      <c r="AH941" t="s">
        <v>1768</v>
      </c>
      <c r="AI941" t="s">
        <v>1768</v>
      </c>
      <c r="AJ941" t="s">
        <v>1768</v>
      </c>
      <c r="AK941" t="s">
        <v>1768</v>
      </c>
    </row>
    <row r="942" spans="1:37" hidden="1">
      <c r="A942" t="s">
        <v>4012</v>
      </c>
      <c r="B942" t="s">
        <v>1586</v>
      </c>
      <c r="C942" t="s">
        <v>4897</v>
      </c>
      <c r="D942" t="s">
        <v>4898</v>
      </c>
      <c r="E942" t="str">
        <f t="shared" si="14"/>
        <v>NPL.SP.DYN.LE00.IN</v>
      </c>
      <c r="F942">
        <v>48.154609756097564</v>
      </c>
      <c r="G942">
        <v>48.726317073170733</v>
      </c>
      <c r="H942">
        <v>49.30221951219513</v>
      </c>
      <c r="I942">
        <v>49.88173170731708</v>
      </c>
      <c r="J942">
        <v>50.465804878048786</v>
      </c>
      <c r="K942">
        <v>51.04982926829269</v>
      </c>
      <c r="L942">
        <v>51.630634146341471</v>
      </c>
      <c r="M942">
        <v>52.206634146341472</v>
      </c>
      <c r="N942">
        <v>52.781731707317078</v>
      </c>
      <c r="O942">
        <v>53.361439024390251</v>
      </c>
      <c r="P942">
        <v>53.956731707317076</v>
      </c>
      <c r="Q942">
        <v>54.580707317073177</v>
      </c>
      <c r="R942">
        <v>55.242487804878053</v>
      </c>
      <c r="S942">
        <v>55.945682926829271</v>
      </c>
      <c r="T942">
        <v>56.689365853658543</v>
      </c>
      <c r="U942">
        <v>57.468634146341465</v>
      </c>
      <c r="V942">
        <v>58.27351219512196</v>
      </c>
      <c r="W942">
        <v>59.09</v>
      </c>
      <c r="X942">
        <v>59.906097560975617</v>
      </c>
      <c r="Y942">
        <v>60.715804878048786</v>
      </c>
      <c r="Z942">
        <v>61.521634146341469</v>
      </c>
      <c r="AA942">
        <v>62.332609756097561</v>
      </c>
      <c r="AB942">
        <v>63.153658536585375</v>
      </c>
      <c r="AC942">
        <v>63.980292682926837</v>
      </c>
      <c r="AD942">
        <v>64.798951219512205</v>
      </c>
      <c r="AE942">
        <v>65.586585365853665</v>
      </c>
      <c r="AF942">
        <v>66.315146341463432</v>
      </c>
      <c r="AG942">
        <v>66.966097560975626</v>
      </c>
      <c r="AH942">
        <v>67.527951219512204</v>
      </c>
      <c r="AI942">
        <v>68.001682926829289</v>
      </c>
      <c r="AJ942">
        <v>68.394829268292696</v>
      </c>
      <c r="AK942" t="s">
        <v>1768</v>
      </c>
    </row>
    <row r="943" spans="1:37" hidden="1">
      <c r="A943" t="s">
        <v>4012</v>
      </c>
      <c r="B943" t="s">
        <v>1586</v>
      </c>
      <c r="C943" t="s">
        <v>1688</v>
      </c>
      <c r="D943" t="s">
        <v>1689</v>
      </c>
      <c r="E943" t="str">
        <f t="shared" si="14"/>
        <v>NPL.SP.POP.TOTL</v>
      </c>
      <c r="F943">
        <v>15045329</v>
      </c>
      <c r="G943">
        <v>15405456</v>
      </c>
      <c r="H943">
        <v>15774532</v>
      </c>
      <c r="I943">
        <v>16152598</v>
      </c>
      <c r="J943">
        <v>16539682</v>
      </c>
      <c r="K943">
        <v>16936006</v>
      </c>
      <c r="L943">
        <v>17341408</v>
      </c>
      <c r="M943">
        <v>17756510</v>
      </c>
      <c r="N943">
        <v>18183258</v>
      </c>
      <c r="O943">
        <v>18624187</v>
      </c>
      <c r="P943">
        <v>19081064</v>
      </c>
      <c r="Q943">
        <v>19554170</v>
      </c>
      <c r="R943">
        <v>20042806</v>
      </c>
      <c r="S943">
        <v>20546441</v>
      </c>
      <c r="T943">
        <v>21064150</v>
      </c>
      <c r="U943">
        <v>21594872</v>
      </c>
      <c r="V943">
        <v>22137784</v>
      </c>
      <c r="W943">
        <v>22691788</v>
      </c>
      <c r="X943">
        <v>23255046</v>
      </c>
      <c r="Y943">
        <v>23825372</v>
      </c>
      <c r="Z943">
        <v>24400606</v>
      </c>
      <c r="AA943">
        <v>24980184</v>
      </c>
      <c r="AB943">
        <v>25562573</v>
      </c>
      <c r="AC943">
        <v>26143530</v>
      </c>
      <c r="AD943">
        <v>26717875</v>
      </c>
      <c r="AE943">
        <v>27281945</v>
      </c>
      <c r="AF943">
        <v>27833665</v>
      </c>
      <c r="AG943">
        <v>28373838</v>
      </c>
      <c r="AH943">
        <v>28905358</v>
      </c>
      <c r="AI943">
        <v>29432743</v>
      </c>
      <c r="AJ943">
        <v>29959364</v>
      </c>
      <c r="AK943">
        <v>30485798</v>
      </c>
    </row>
    <row r="944" spans="1:37" hidden="1">
      <c r="A944" t="s">
        <v>4152</v>
      </c>
      <c r="B944" t="s">
        <v>1587</v>
      </c>
      <c r="C944" t="s">
        <v>4889</v>
      </c>
      <c r="D944" t="s">
        <v>4890</v>
      </c>
      <c r="E944" t="str">
        <f t="shared" si="14"/>
        <v>NLD.NY.GDP.DEFL.ZS</v>
      </c>
      <c r="F944">
        <v>57.749484162200027</v>
      </c>
      <c r="G944">
        <v>61.439729483880342</v>
      </c>
      <c r="H944">
        <v>64.280490780885231</v>
      </c>
      <c r="I944">
        <v>65.173393390285781</v>
      </c>
      <c r="J944">
        <v>66.677014253298111</v>
      </c>
      <c r="K944">
        <v>67.254359509461253</v>
      </c>
      <c r="L944">
        <v>67.396737116306809</v>
      </c>
      <c r="M944">
        <v>66.690665710754999</v>
      </c>
      <c r="N944">
        <v>67.237287716609401</v>
      </c>
      <c r="O944">
        <v>68.1436041298616</v>
      </c>
      <c r="P944">
        <v>69.206538565321736</v>
      </c>
      <c r="Q944">
        <v>71.363807770371437</v>
      </c>
      <c r="R944">
        <v>73.144858985019283</v>
      </c>
      <c r="S944">
        <v>74.313307378748476</v>
      </c>
      <c r="T944">
        <v>75.846198903811555</v>
      </c>
      <c r="U944">
        <v>77.412180599089098</v>
      </c>
      <c r="V944">
        <v>78.416489890010183</v>
      </c>
      <c r="W944">
        <v>80.48639381389475</v>
      </c>
      <c r="X944">
        <v>82.025101042331414</v>
      </c>
      <c r="Y944">
        <v>83.484221585234565</v>
      </c>
      <c r="Z944">
        <v>86.925596630790821</v>
      </c>
      <c r="AA944">
        <v>91.357825683299836</v>
      </c>
      <c r="AB944">
        <v>94.852780762510221</v>
      </c>
      <c r="AC944">
        <v>96.919356641367187</v>
      </c>
      <c r="AD944">
        <v>97.629350183160383</v>
      </c>
      <c r="AE944">
        <v>100</v>
      </c>
      <c r="AF944">
        <v>101.76759922612194</v>
      </c>
      <c r="AG944">
        <v>103.6487233637575</v>
      </c>
      <c r="AH944">
        <v>105.85544438449637</v>
      </c>
      <c r="AI944">
        <v>105.42885359077778</v>
      </c>
      <c r="AJ944">
        <v>106.81191095104631</v>
      </c>
      <c r="AK944">
        <v>108.02957556445479</v>
      </c>
    </row>
    <row r="945" spans="1:37" hidden="1">
      <c r="A945" t="s">
        <v>4152</v>
      </c>
      <c r="B945" t="s">
        <v>1587</v>
      </c>
      <c r="C945" t="s">
        <v>4891</v>
      </c>
      <c r="D945" t="s">
        <v>4892</v>
      </c>
      <c r="E945" t="str">
        <f t="shared" si="14"/>
        <v>NLD.NY.GDP.MKTP.KD</v>
      </c>
      <c r="F945">
        <v>226172474358.96844</v>
      </c>
      <c r="G945">
        <v>224400160606.33691</v>
      </c>
      <c r="H945">
        <v>221615900425.47552</v>
      </c>
      <c r="I945">
        <v>226203256620.85172</v>
      </c>
      <c r="J945">
        <v>233128874303.45145</v>
      </c>
      <c r="K945">
        <v>239144018447.46567</v>
      </c>
      <c r="L945">
        <v>245808904499.71713</v>
      </c>
      <c r="M945">
        <v>250556085328.74289</v>
      </c>
      <c r="N945">
        <v>259178268693.96591</v>
      </c>
      <c r="O945">
        <v>270634604236.65491</v>
      </c>
      <c r="P945">
        <v>281955594046.6131</v>
      </c>
      <c r="Q945">
        <v>288832598821.52185</v>
      </c>
      <c r="R945">
        <v>293760304700.17719</v>
      </c>
      <c r="S945">
        <v>297454682600.10199</v>
      </c>
      <c r="T945">
        <v>306262566437.81567</v>
      </c>
      <c r="U945">
        <v>315805641888.82458</v>
      </c>
      <c r="V945">
        <v>326563625485.11548</v>
      </c>
      <c r="W945">
        <v>340535469587.02051</v>
      </c>
      <c r="X945">
        <v>353896255735.82727</v>
      </c>
      <c r="Y945">
        <v>370474105839.54358</v>
      </c>
      <c r="Z945">
        <v>385074626865.67169</v>
      </c>
      <c r="AA945">
        <v>392490611984.53229</v>
      </c>
      <c r="AB945">
        <v>392790134493.65259</v>
      </c>
      <c r="AC945">
        <v>394108353878.71143</v>
      </c>
      <c r="AD945">
        <v>402922644615.01581</v>
      </c>
      <c r="AE945">
        <v>411168323101.38599</v>
      </c>
      <c r="AF945">
        <v>425124149956.81403</v>
      </c>
      <c r="AG945">
        <v>441791696640.8017</v>
      </c>
      <c r="AH945">
        <v>449761878487.76715</v>
      </c>
      <c r="AI945">
        <v>433855151011.43799</v>
      </c>
      <c r="AJ945">
        <v>441185443861.64648</v>
      </c>
      <c r="AK945">
        <v>446362217923.01953</v>
      </c>
    </row>
    <row r="946" spans="1:37" hidden="1">
      <c r="A946" t="s">
        <v>4152</v>
      </c>
      <c r="B946" t="s">
        <v>1587</v>
      </c>
      <c r="C946" t="s">
        <v>4893</v>
      </c>
      <c r="D946" t="s">
        <v>4894</v>
      </c>
      <c r="E946" t="str">
        <f t="shared" si="14"/>
        <v>NLD.NY.GDP.MKTP.CD</v>
      </c>
      <c r="F946">
        <v>180770339170.91553</v>
      </c>
      <c r="G946">
        <v>152038329064.73547</v>
      </c>
      <c r="H946">
        <v>146800363126.18634</v>
      </c>
      <c r="I946">
        <v>142137286696.00803</v>
      </c>
      <c r="J946">
        <v>133307005494.50549</v>
      </c>
      <c r="K946">
        <v>133245090233.54564</v>
      </c>
      <c r="L946">
        <v>186059543083.28839</v>
      </c>
      <c r="M946">
        <v>226987597911.22714</v>
      </c>
      <c r="N946">
        <v>242608986509.08685</v>
      </c>
      <c r="O946">
        <v>239298555544.00912</v>
      </c>
      <c r="P946">
        <v>294871112186.85706</v>
      </c>
      <c r="Q946">
        <v>303365157944.36584</v>
      </c>
      <c r="R946">
        <v>336214285714.28571</v>
      </c>
      <c r="S946">
        <v>327495253915.51971</v>
      </c>
      <c r="T946">
        <v>351190216733.26068</v>
      </c>
      <c r="U946">
        <v>418969256107.60364</v>
      </c>
      <c r="V946">
        <v>417980392156.86273</v>
      </c>
      <c r="W946">
        <v>386533770047.43622</v>
      </c>
      <c r="X946">
        <v>402648300377.69385</v>
      </c>
      <c r="Y946">
        <v>411456424461.96466</v>
      </c>
      <c r="Z946">
        <v>385074626865.67169</v>
      </c>
      <c r="AA946">
        <v>400654138702.46088</v>
      </c>
      <c r="AB946">
        <v>437807265198.56958</v>
      </c>
      <c r="AC946">
        <v>538312641083.52142</v>
      </c>
      <c r="AD946">
        <v>609889925685.86914</v>
      </c>
      <c r="AE946">
        <v>638470626274.68542</v>
      </c>
      <c r="AF946">
        <v>677691901432.74524</v>
      </c>
      <c r="AG946">
        <v>782566743038.27612</v>
      </c>
      <c r="AH946">
        <v>870811147324.86169</v>
      </c>
      <c r="AI946">
        <v>793429956254.34985</v>
      </c>
      <c r="AJ946">
        <v>774228947368.42102</v>
      </c>
      <c r="AK946">
        <v>836256944444.44446</v>
      </c>
    </row>
    <row r="947" spans="1:37">
      <c r="A947" t="s">
        <v>4152</v>
      </c>
      <c r="B947" t="s">
        <v>1587</v>
      </c>
      <c r="C947" t="s">
        <v>4895</v>
      </c>
      <c r="D947" t="s">
        <v>4896</v>
      </c>
      <c r="E947" t="str">
        <f t="shared" si="14"/>
        <v>NLD.SL.TLF.TERT.ZS</v>
      </c>
      <c r="F947" t="s">
        <v>1768</v>
      </c>
      <c r="G947" t="s">
        <v>1768</v>
      </c>
      <c r="H947" t="s">
        <v>1768</v>
      </c>
      <c r="I947" t="s">
        <v>1768</v>
      </c>
      <c r="J947" t="s">
        <v>1768</v>
      </c>
      <c r="K947" t="s">
        <v>1768</v>
      </c>
      <c r="L947" t="s">
        <v>1768</v>
      </c>
      <c r="M947" t="s">
        <v>1768</v>
      </c>
      <c r="N947" t="s">
        <v>1768</v>
      </c>
      <c r="O947" t="s">
        <v>1768</v>
      </c>
      <c r="P947" t="s">
        <v>1768</v>
      </c>
      <c r="Q947" t="s">
        <v>1768</v>
      </c>
      <c r="R947" t="s">
        <v>1768</v>
      </c>
      <c r="S947" t="s">
        <v>1768</v>
      </c>
      <c r="T947" t="s">
        <v>1768</v>
      </c>
      <c r="U947">
        <v>23.399999618530273</v>
      </c>
      <c r="V947">
        <v>23.200000762939453</v>
      </c>
      <c r="W947">
        <v>24.399999618530273</v>
      </c>
      <c r="X947">
        <v>22.700000762939453</v>
      </c>
      <c r="Y947">
        <v>23.299999237060547</v>
      </c>
      <c r="Z947">
        <v>24.100000381469727</v>
      </c>
      <c r="AA947">
        <v>23.799999237060547</v>
      </c>
      <c r="AB947">
        <v>24.399999618530273</v>
      </c>
      <c r="AC947">
        <v>26.799999237060547</v>
      </c>
      <c r="AD947">
        <v>28.799999237060547</v>
      </c>
      <c r="AE947">
        <v>29.700000762939453</v>
      </c>
      <c r="AF947">
        <v>29.600000381469727</v>
      </c>
      <c r="AG947">
        <v>30</v>
      </c>
      <c r="AH947">
        <v>31.100000381469727</v>
      </c>
      <c r="AI947">
        <v>31.600000381469727</v>
      </c>
      <c r="AJ947">
        <v>31.399999618530273</v>
      </c>
      <c r="AK947" t="s">
        <v>1768</v>
      </c>
    </row>
    <row r="948" spans="1:37" hidden="1">
      <c r="A948" t="s">
        <v>4152</v>
      </c>
      <c r="B948" t="s">
        <v>1587</v>
      </c>
      <c r="C948" t="s">
        <v>4897</v>
      </c>
      <c r="D948" t="s">
        <v>4898</v>
      </c>
      <c r="E948" t="str">
        <f t="shared" si="14"/>
        <v>NLD.SP.DYN.LE00.IN</v>
      </c>
      <c r="F948">
        <v>75.743170731707323</v>
      </c>
      <c r="G948">
        <v>75.934390243902456</v>
      </c>
      <c r="H948">
        <v>75.988536585365864</v>
      </c>
      <c r="I948">
        <v>76.164146341463422</v>
      </c>
      <c r="J948">
        <v>76.233170731707318</v>
      </c>
      <c r="K948">
        <v>76.284634146341475</v>
      </c>
      <c r="L948">
        <v>76.270487804878059</v>
      </c>
      <c r="M948">
        <v>76.70512195121951</v>
      </c>
      <c r="N948">
        <v>76.890243902439025</v>
      </c>
      <c r="O948">
        <v>76.734146341463429</v>
      </c>
      <c r="P948">
        <v>76.878048780487802</v>
      </c>
      <c r="Q948">
        <v>77</v>
      </c>
      <c r="R948">
        <v>77.217073170731723</v>
      </c>
      <c r="S948">
        <v>76.916585365853663</v>
      </c>
      <c r="T948">
        <v>77.375121951219512</v>
      </c>
      <c r="U948">
        <v>77.404634146341479</v>
      </c>
      <c r="V948">
        <v>77.435609756097563</v>
      </c>
      <c r="W948">
        <v>77.794390243902441</v>
      </c>
      <c r="X948">
        <v>77.882926829268314</v>
      </c>
      <c r="Y948">
        <v>77.836585365853665</v>
      </c>
      <c r="Z948">
        <v>77.987804878048792</v>
      </c>
      <c r="AA948">
        <v>78.190243902439036</v>
      </c>
      <c r="AB948">
        <v>78.292682926829272</v>
      </c>
      <c r="AC948">
        <v>78.492682926829289</v>
      </c>
      <c r="AD948">
        <v>79.095121951219525</v>
      </c>
      <c r="AE948">
        <v>79.346341463414646</v>
      </c>
      <c r="AF948">
        <v>79.697560975609761</v>
      </c>
      <c r="AG948">
        <v>80.097560975609753</v>
      </c>
      <c r="AH948">
        <v>80.251219512195121</v>
      </c>
      <c r="AI948">
        <v>80.548780487804891</v>
      </c>
      <c r="AJ948">
        <v>80.702439024390245</v>
      </c>
      <c r="AK948" t="s">
        <v>1768</v>
      </c>
    </row>
    <row r="949" spans="1:37" hidden="1">
      <c r="A949" t="s">
        <v>4152</v>
      </c>
      <c r="B949" t="s">
        <v>1587</v>
      </c>
      <c r="C949" t="s">
        <v>1688</v>
      </c>
      <c r="D949" t="s">
        <v>1689</v>
      </c>
      <c r="E949" t="str">
        <f t="shared" si="14"/>
        <v>NLD.SP.POP.TOTL</v>
      </c>
      <c r="F949">
        <v>14149800</v>
      </c>
      <c r="G949">
        <v>14247208</v>
      </c>
      <c r="H949">
        <v>14312690</v>
      </c>
      <c r="I949">
        <v>14367070</v>
      </c>
      <c r="J949">
        <v>14424211</v>
      </c>
      <c r="K949">
        <v>14491632</v>
      </c>
      <c r="L949">
        <v>14572278</v>
      </c>
      <c r="M949">
        <v>14665037</v>
      </c>
      <c r="N949">
        <v>14760094</v>
      </c>
      <c r="O949">
        <v>14848907</v>
      </c>
      <c r="P949">
        <v>14951510</v>
      </c>
      <c r="Q949">
        <v>15069798</v>
      </c>
      <c r="R949">
        <v>15184166</v>
      </c>
      <c r="S949">
        <v>15290368</v>
      </c>
      <c r="T949">
        <v>15382838</v>
      </c>
      <c r="U949">
        <v>15459006</v>
      </c>
      <c r="V949">
        <v>15530498</v>
      </c>
      <c r="W949">
        <v>15610650</v>
      </c>
      <c r="X949">
        <v>15707209</v>
      </c>
      <c r="Y949">
        <v>15812088</v>
      </c>
      <c r="Z949">
        <v>15925513</v>
      </c>
      <c r="AA949">
        <v>16046180</v>
      </c>
      <c r="AB949">
        <v>16148929</v>
      </c>
      <c r="AC949">
        <v>16225302</v>
      </c>
      <c r="AD949">
        <v>16281779</v>
      </c>
      <c r="AE949">
        <v>16319868</v>
      </c>
      <c r="AF949">
        <v>16346101</v>
      </c>
      <c r="AG949">
        <v>16381696</v>
      </c>
      <c r="AH949">
        <v>16445593</v>
      </c>
      <c r="AI949">
        <v>16530387.999999998</v>
      </c>
      <c r="AJ949">
        <v>16615394</v>
      </c>
      <c r="AK949">
        <v>16696000</v>
      </c>
    </row>
    <row r="950" spans="1:37" hidden="1">
      <c r="A950" t="s">
        <v>70</v>
      </c>
      <c r="B950" t="s">
        <v>1590</v>
      </c>
      <c r="C950" t="s">
        <v>4889</v>
      </c>
      <c r="D950" t="s">
        <v>4890</v>
      </c>
      <c r="E950" t="str">
        <f t="shared" si="14"/>
        <v>NCL.NY.GDP.DEFL.ZS</v>
      </c>
      <c r="F950">
        <v>58.336512375962101</v>
      </c>
      <c r="G950">
        <v>66.354486639740145</v>
      </c>
      <c r="H950">
        <v>72.886071561102867</v>
      </c>
      <c r="I950">
        <v>78.548638521807561</v>
      </c>
      <c r="J950">
        <v>85.492080693222974</v>
      </c>
      <c r="K950">
        <v>90.32288282628997</v>
      </c>
      <c r="L950">
        <v>98.833918354375569</v>
      </c>
      <c r="M950">
        <v>100.51694616946617</v>
      </c>
      <c r="N950">
        <v>103.08941629988841</v>
      </c>
      <c r="O950">
        <v>104.86093775555001</v>
      </c>
      <c r="P950">
        <v>100</v>
      </c>
      <c r="Q950">
        <v>103.63040906115096</v>
      </c>
      <c r="R950">
        <v>106.57529092543936</v>
      </c>
      <c r="S950">
        <v>109.46911157830705</v>
      </c>
      <c r="T950">
        <v>112.63462299605234</v>
      </c>
      <c r="U950">
        <v>114.13438790842731</v>
      </c>
      <c r="V950">
        <v>115.7576962923859</v>
      </c>
      <c r="W950">
        <v>118.14051786189714</v>
      </c>
      <c r="X950">
        <v>118.38487887908404</v>
      </c>
      <c r="Y950">
        <v>118.50207261171319</v>
      </c>
      <c r="Z950">
        <v>117.77179150966329</v>
      </c>
      <c r="AA950" t="s">
        <v>1768</v>
      </c>
      <c r="AB950" t="s">
        <v>1768</v>
      </c>
      <c r="AC950" t="s">
        <v>1768</v>
      </c>
      <c r="AD950" t="s">
        <v>1768</v>
      </c>
      <c r="AE950" t="s">
        <v>1768</v>
      </c>
      <c r="AF950" t="s">
        <v>1768</v>
      </c>
      <c r="AG950" t="s">
        <v>1768</v>
      </c>
      <c r="AH950" t="s">
        <v>1768</v>
      </c>
      <c r="AI950" t="s">
        <v>1768</v>
      </c>
      <c r="AJ950" t="s">
        <v>1768</v>
      </c>
      <c r="AK950" t="s">
        <v>1768</v>
      </c>
    </row>
    <row r="951" spans="1:37" hidden="1">
      <c r="A951" t="s">
        <v>70</v>
      </c>
      <c r="B951" t="s">
        <v>1590</v>
      </c>
      <c r="C951" t="s">
        <v>4891</v>
      </c>
      <c r="D951" t="s">
        <v>4892</v>
      </c>
      <c r="E951" t="str">
        <f t="shared" si="14"/>
        <v>NCL.NY.GDP.MKTP.KD</v>
      </c>
      <c r="F951">
        <v>1416912104.6093478</v>
      </c>
      <c r="G951">
        <v>1317728266.2309442</v>
      </c>
      <c r="H951">
        <v>1349353645.6374466</v>
      </c>
      <c r="I951">
        <v>1322366605.5202832</v>
      </c>
      <c r="J951">
        <v>1346169194.282831</v>
      </c>
      <c r="K951">
        <v>1406746814.7337463</v>
      </c>
      <c r="L951">
        <v>1392679297.3930306</v>
      </c>
      <c r="M951">
        <v>1472062055.6556399</v>
      </c>
      <c r="N951">
        <v>1981395536.4530253</v>
      </c>
      <c r="O951">
        <v>2199349035.0278993</v>
      </c>
      <c r="P951">
        <v>2278525628.3142219</v>
      </c>
      <c r="Q951">
        <v>2390174025.2553158</v>
      </c>
      <c r="R951">
        <v>2402602806.8156133</v>
      </c>
      <c r="S951">
        <v>2415331667.9834781</v>
      </c>
      <c r="T951">
        <v>2477893272.2878985</v>
      </c>
      <c r="U951">
        <v>2625080903.6263871</v>
      </c>
      <c r="V951">
        <v>2636890593.9744515</v>
      </c>
      <c r="W951">
        <v>2689817004.3220525</v>
      </c>
      <c r="X951">
        <v>2603735449.5739846</v>
      </c>
      <c r="Y951">
        <v>2627173560.1246591</v>
      </c>
      <c r="Z951">
        <v>2682347064.364193</v>
      </c>
      <c r="AA951" t="s">
        <v>1768</v>
      </c>
      <c r="AB951" t="s">
        <v>1768</v>
      </c>
      <c r="AC951" t="s">
        <v>1768</v>
      </c>
      <c r="AD951" t="s">
        <v>1768</v>
      </c>
      <c r="AE951" t="s">
        <v>1768</v>
      </c>
      <c r="AF951" t="s">
        <v>1768</v>
      </c>
      <c r="AG951" t="s">
        <v>1768</v>
      </c>
      <c r="AH951" t="s">
        <v>1768</v>
      </c>
      <c r="AI951" t="s">
        <v>1768</v>
      </c>
      <c r="AJ951" t="s">
        <v>1768</v>
      </c>
      <c r="AK951" t="s">
        <v>1768</v>
      </c>
    </row>
    <row r="952" spans="1:37" hidden="1">
      <c r="A952" t="s">
        <v>70</v>
      </c>
      <c r="B952" t="s">
        <v>1590</v>
      </c>
      <c r="C952" t="s">
        <v>4893</v>
      </c>
      <c r="D952" t="s">
        <v>4894</v>
      </c>
      <c r="E952" t="str">
        <f t="shared" si="14"/>
        <v>NCL.NY.GDP.MKTP.CD</v>
      </c>
      <c r="F952">
        <v>1182457142.6064794</v>
      </c>
      <c r="G952">
        <v>972563810.23032475</v>
      </c>
      <c r="H952">
        <v>904619629.79727185</v>
      </c>
      <c r="I952">
        <v>823832940.45051134</v>
      </c>
      <c r="J952">
        <v>796018978.47130203</v>
      </c>
      <c r="K952">
        <v>854823821.72317541</v>
      </c>
      <c r="L952">
        <v>1201262517.8764427</v>
      </c>
      <c r="M952">
        <v>1488113532.2858384</v>
      </c>
      <c r="N952">
        <v>2072735787.3177924</v>
      </c>
      <c r="O952">
        <v>2185072798.3318448</v>
      </c>
      <c r="P952">
        <v>2529310103.8360844</v>
      </c>
      <c r="Q952">
        <v>2653781596.4600778</v>
      </c>
      <c r="R952">
        <v>2923764926.3971763</v>
      </c>
      <c r="S952">
        <v>3070161471.0445056</v>
      </c>
      <c r="T952">
        <v>3038727617.0390167</v>
      </c>
      <c r="U952">
        <v>3628440274.6700058</v>
      </c>
      <c r="V952">
        <v>3606968433.9268165</v>
      </c>
      <c r="W952">
        <v>3291489840.5714264</v>
      </c>
      <c r="X952">
        <v>3158806480.2610722</v>
      </c>
      <c r="Y952">
        <v>3056999988.0914645</v>
      </c>
      <c r="Z952">
        <v>2682347064.364193</v>
      </c>
      <c r="AA952" t="s">
        <v>1768</v>
      </c>
      <c r="AB952" t="s">
        <v>1768</v>
      </c>
      <c r="AC952" t="s">
        <v>1768</v>
      </c>
      <c r="AD952" t="s">
        <v>1768</v>
      </c>
      <c r="AE952" t="s">
        <v>1768</v>
      </c>
      <c r="AF952" t="s">
        <v>1768</v>
      </c>
      <c r="AG952" t="s">
        <v>1768</v>
      </c>
      <c r="AH952" t="s">
        <v>1768</v>
      </c>
      <c r="AI952" t="s">
        <v>1768</v>
      </c>
      <c r="AJ952" t="s">
        <v>1768</v>
      </c>
      <c r="AK952" t="s">
        <v>1768</v>
      </c>
    </row>
    <row r="953" spans="1:37">
      <c r="A953" t="s">
        <v>70</v>
      </c>
      <c r="B953" t="s">
        <v>1590</v>
      </c>
      <c r="C953" t="s">
        <v>4895</v>
      </c>
      <c r="D953" t="s">
        <v>4896</v>
      </c>
      <c r="E953" t="str">
        <f t="shared" si="14"/>
        <v>NCL.SL.TLF.TERT.ZS</v>
      </c>
      <c r="F953" t="s">
        <v>1768</v>
      </c>
      <c r="G953" t="s">
        <v>1768</v>
      </c>
      <c r="H953" t="s">
        <v>1768</v>
      </c>
      <c r="I953" t="s">
        <v>1768</v>
      </c>
      <c r="J953" t="s">
        <v>1768</v>
      </c>
      <c r="K953" t="s">
        <v>1768</v>
      </c>
      <c r="L953" t="s">
        <v>1768</v>
      </c>
      <c r="M953" t="s">
        <v>1768</v>
      </c>
      <c r="N953" t="s">
        <v>1768</v>
      </c>
      <c r="O953" t="s">
        <v>1768</v>
      </c>
      <c r="P953" t="s">
        <v>1768</v>
      </c>
      <c r="Q953" t="s">
        <v>1768</v>
      </c>
      <c r="R953" t="s">
        <v>1768</v>
      </c>
      <c r="S953" t="s">
        <v>1768</v>
      </c>
      <c r="T953" t="s">
        <v>1768</v>
      </c>
      <c r="U953" t="s">
        <v>1768</v>
      </c>
      <c r="V953" t="s">
        <v>1768</v>
      </c>
      <c r="W953" t="s">
        <v>1768</v>
      </c>
      <c r="X953" t="s">
        <v>1768</v>
      </c>
      <c r="Y953" t="s">
        <v>1768</v>
      </c>
      <c r="Z953" t="s">
        <v>1768</v>
      </c>
      <c r="AA953" t="s">
        <v>1768</v>
      </c>
      <c r="AB953" t="s">
        <v>1768</v>
      </c>
      <c r="AC953" t="s">
        <v>1768</v>
      </c>
      <c r="AD953">
        <v>38.799999237060547</v>
      </c>
      <c r="AE953" t="s">
        <v>1768</v>
      </c>
      <c r="AF953" t="s">
        <v>1768</v>
      </c>
      <c r="AG953" t="s">
        <v>1768</v>
      </c>
      <c r="AH953" t="s">
        <v>1768</v>
      </c>
      <c r="AI953" t="s">
        <v>1768</v>
      </c>
      <c r="AJ953" t="s">
        <v>1768</v>
      </c>
      <c r="AK953" t="s">
        <v>1768</v>
      </c>
    </row>
    <row r="954" spans="1:37" hidden="1">
      <c r="A954" t="s">
        <v>70</v>
      </c>
      <c r="B954" t="s">
        <v>1590</v>
      </c>
      <c r="C954" t="s">
        <v>4897</v>
      </c>
      <c r="D954" t="s">
        <v>4898</v>
      </c>
      <c r="E954" t="str">
        <f t="shared" si="14"/>
        <v>NCL.SP.DYN.LE00.IN</v>
      </c>
      <c r="F954">
        <v>66.569512195121945</v>
      </c>
      <c r="G954">
        <v>66.702439024390259</v>
      </c>
      <c r="H954">
        <v>68.317073170731717</v>
      </c>
      <c r="I954">
        <v>68.466666666666683</v>
      </c>
      <c r="J954">
        <v>68.616260162601634</v>
      </c>
      <c r="K954">
        <v>68.765853658536599</v>
      </c>
      <c r="L954">
        <v>69.413414634146349</v>
      </c>
      <c r="M954">
        <v>70.060975609756099</v>
      </c>
      <c r="N954">
        <v>70.202439024390259</v>
      </c>
      <c r="O954">
        <v>70.343902439024404</v>
      </c>
      <c r="P954">
        <v>70.48536585365855</v>
      </c>
      <c r="Q954">
        <v>70.358536585365869</v>
      </c>
      <c r="R954">
        <v>71.512195121951237</v>
      </c>
      <c r="S954">
        <v>71.656097560975624</v>
      </c>
      <c r="T954">
        <v>70.673170731707316</v>
      </c>
      <c r="U954">
        <v>72.009756097560981</v>
      </c>
      <c r="V954">
        <v>71.997560975609773</v>
      </c>
      <c r="W954">
        <v>71.739024390243912</v>
      </c>
      <c r="X954">
        <v>74.375609756097575</v>
      </c>
      <c r="Y954">
        <v>73.87560975609756</v>
      </c>
      <c r="Z954">
        <v>74.919512195121968</v>
      </c>
      <c r="AA954">
        <v>74.831707317073182</v>
      </c>
      <c r="AB954">
        <v>75.10243902439025</v>
      </c>
      <c r="AC954">
        <v>75.270731707317083</v>
      </c>
      <c r="AD954">
        <v>75.514634146341479</v>
      </c>
      <c r="AE954">
        <v>75.168292682926833</v>
      </c>
      <c r="AF954">
        <v>76.460975609756105</v>
      </c>
      <c r="AG954">
        <v>75.94634146341464</v>
      </c>
      <c r="AH954">
        <v>76.115121951219521</v>
      </c>
      <c r="AI954">
        <v>76.283902439024402</v>
      </c>
      <c r="AJ954">
        <v>76.301682926829272</v>
      </c>
      <c r="AK954" t="s">
        <v>1768</v>
      </c>
    </row>
    <row r="955" spans="1:37" hidden="1">
      <c r="A955" t="s">
        <v>70</v>
      </c>
      <c r="B955" t="s">
        <v>1590</v>
      </c>
      <c r="C955" t="s">
        <v>1688</v>
      </c>
      <c r="D955" t="s">
        <v>1689</v>
      </c>
      <c r="E955" t="str">
        <f t="shared" si="14"/>
        <v>NCL.SP.POP.TOTL</v>
      </c>
      <c r="F955">
        <v>143000</v>
      </c>
      <c r="G955">
        <v>144000</v>
      </c>
      <c r="H955">
        <v>144500</v>
      </c>
      <c r="I955">
        <v>145400</v>
      </c>
      <c r="J955">
        <v>150616</v>
      </c>
      <c r="K955">
        <v>153000</v>
      </c>
      <c r="L955">
        <v>154000</v>
      </c>
      <c r="M955">
        <v>156751</v>
      </c>
      <c r="N955">
        <v>159710</v>
      </c>
      <c r="O955">
        <v>164200</v>
      </c>
      <c r="P955">
        <v>168000</v>
      </c>
      <c r="Q955">
        <v>172167</v>
      </c>
      <c r="R955">
        <v>176724</v>
      </c>
      <c r="S955">
        <v>181696</v>
      </c>
      <c r="T955">
        <v>187111</v>
      </c>
      <c r="U955">
        <v>193000</v>
      </c>
      <c r="V955">
        <v>197000</v>
      </c>
      <c r="W955">
        <v>201642</v>
      </c>
      <c r="X955">
        <v>205000</v>
      </c>
      <c r="Y955">
        <v>209214</v>
      </c>
      <c r="Z955">
        <v>213230</v>
      </c>
      <c r="AA955">
        <v>217324</v>
      </c>
      <c r="AB955">
        <v>221490</v>
      </c>
      <c r="AC955">
        <v>225735</v>
      </c>
      <c r="AD955">
        <v>230068</v>
      </c>
      <c r="AE955">
        <v>234393</v>
      </c>
      <c r="AF955">
        <v>238459</v>
      </c>
      <c r="AG955">
        <v>242400</v>
      </c>
      <c r="AH955">
        <v>243985</v>
      </c>
      <c r="AI955">
        <v>245580</v>
      </c>
      <c r="AJ955">
        <v>247000</v>
      </c>
      <c r="AK955">
        <v>249000</v>
      </c>
    </row>
    <row r="956" spans="1:37" hidden="1">
      <c r="A956" t="s">
        <v>133</v>
      </c>
      <c r="B956" t="s">
        <v>1591</v>
      </c>
      <c r="C956" t="s">
        <v>4889</v>
      </c>
      <c r="D956" t="s">
        <v>4890</v>
      </c>
      <c r="E956" t="str">
        <f t="shared" si="14"/>
        <v>NZL.NY.GDP.DEFL.ZS</v>
      </c>
      <c r="F956">
        <v>28.517884049045605</v>
      </c>
      <c r="G956">
        <v>33.16315277409916</v>
      </c>
      <c r="H956">
        <v>37.225791191325456</v>
      </c>
      <c r="I956">
        <v>40.371570867105476</v>
      </c>
      <c r="J956">
        <v>43.444320497436678</v>
      </c>
      <c r="K956">
        <v>49.752236048307395</v>
      </c>
      <c r="L956">
        <v>58.390537572400135</v>
      </c>
      <c r="M956">
        <v>64.656921886642451</v>
      </c>
      <c r="N956">
        <v>69.655510898069167</v>
      </c>
      <c r="O956">
        <v>73.320067547114476</v>
      </c>
      <c r="P956">
        <v>75.127031601005825</v>
      </c>
      <c r="Q956">
        <v>75.9639994737976</v>
      </c>
      <c r="R956">
        <v>77.45583660226616</v>
      </c>
      <c r="S956">
        <v>78.734113076871594</v>
      </c>
      <c r="T956">
        <v>80.209913085321318</v>
      </c>
      <c r="U956">
        <v>81.784231513422768</v>
      </c>
      <c r="V956">
        <v>82.88795219096815</v>
      </c>
      <c r="W956">
        <v>84.500612517818013</v>
      </c>
      <c r="X956">
        <v>85.680739828340108</v>
      </c>
      <c r="Y956">
        <v>86.362463837500911</v>
      </c>
      <c r="Z956">
        <v>88.948294410221919</v>
      </c>
      <c r="AA956">
        <v>92.309352945686555</v>
      </c>
      <c r="AB956">
        <v>92.511039444290716</v>
      </c>
      <c r="AC956">
        <v>94.802765486845757</v>
      </c>
      <c r="AD956">
        <v>97.81143627869595</v>
      </c>
      <c r="AE956">
        <v>100</v>
      </c>
      <c r="AF956">
        <v>104.23516763978951</v>
      </c>
      <c r="AG956">
        <v>109.37923761252225</v>
      </c>
      <c r="AH956">
        <v>113.10278530976892</v>
      </c>
      <c r="AI956">
        <v>115.01010959359472</v>
      </c>
      <c r="AJ956">
        <v>119.02026169052726</v>
      </c>
      <c r="AK956" t="s">
        <v>1768</v>
      </c>
    </row>
    <row r="957" spans="1:37" hidden="1">
      <c r="A957" t="s">
        <v>133</v>
      </c>
      <c r="B957" t="s">
        <v>1591</v>
      </c>
      <c r="C957" t="s">
        <v>4891</v>
      </c>
      <c r="D957" t="s">
        <v>4892</v>
      </c>
      <c r="E957" t="str">
        <f t="shared" si="14"/>
        <v>NZL.NY.GDP.MKTP.KD</v>
      </c>
      <c r="F957">
        <v>32457368889.46526</v>
      </c>
      <c r="G957">
        <v>33922769242.07114</v>
      </c>
      <c r="H957">
        <v>34122076179.233089</v>
      </c>
      <c r="I957">
        <v>35085826695.222473</v>
      </c>
      <c r="J957">
        <v>36847845727.15554</v>
      </c>
      <c r="K957">
        <v>37135617884.467705</v>
      </c>
      <c r="L957">
        <v>37974476324.950912</v>
      </c>
      <c r="M957">
        <v>38551087262.805489</v>
      </c>
      <c r="N957">
        <v>38493205665.924599</v>
      </c>
      <c r="O957">
        <v>38702098237.944603</v>
      </c>
      <c r="P957">
        <v>38715939298.547432</v>
      </c>
      <c r="Q957">
        <v>38214854046.733055</v>
      </c>
      <c r="R957">
        <v>38643270230.899559</v>
      </c>
      <c r="S957">
        <v>41106184617.653511</v>
      </c>
      <c r="T957">
        <v>43279635658.683456</v>
      </c>
      <c r="U957">
        <v>45152836111.078094</v>
      </c>
      <c r="V957">
        <v>46778305308.304955</v>
      </c>
      <c r="W957">
        <v>47605110082.768517</v>
      </c>
      <c r="X957">
        <v>47808215118.822716</v>
      </c>
      <c r="Y957">
        <v>50282008367.842209</v>
      </c>
      <c r="Z957">
        <v>51599748517.981827</v>
      </c>
      <c r="AA957">
        <v>53451262720.785812</v>
      </c>
      <c r="AB957">
        <v>56077241190.435844</v>
      </c>
      <c r="AC957">
        <v>58513885618.56134</v>
      </c>
      <c r="AD957">
        <v>60712724762.831055</v>
      </c>
      <c r="AE957">
        <v>62717853637.315598</v>
      </c>
      <c r="AF957">
        <v>63200977861.28167</v>
      </c>
      <c r="AG957">
        <v>65084119223.757072</v>
      </c>
      <c r="AH957">
        <v>64081242758.235268</v>
      </c>
      <c r="AI957">
        <v>63779599883.9907</v>
      </c>
      <c r="AJ957">
        <v>64991412281.786514</v>
      </c>
      <c r="AK957" t="s">
        <v>1768</v>
      </c>
    </row>
    <row r="958" spans="1:37" hidden="1">
      <c r="A958" t="s">
        <v>133</v>
      </c>
      <c r="B958" t="s">
        <v>1591</v>
      </c>
      <c r="C958" t="s">
        <v>4893</v>
      </c>
      <c r="D958" t="s">
        <v>4894</v>
      </c>
      <c r="E958" t="str">
        <f t="shared" si="14"/>
        <v>NZL.NY.GDP.MKTP.CD</v>
      </c>
      <c r="F958">
        <v>22870183207.874928</v>
      </c>
      <c r="G958">
        <v>23980076488.219131</v>
      </c>
      <c r="H958">
        <v>23685986052.439911</v>
      </c>
      <c r="I958">
        <v>23833591081.756046</v>
      </c>
      <c r="J958">
        <v>21251303323.654465</v>
      </c>
      <c r="K958">
        <v>24195751652.173912</v>
      </c>
      <c r="L958">
        <v>29979793942.754543</v>
      </c>
      <c r="M958">
        <v>39502748641.287529</v>
      </c>
      <c r="N958">
        <v>44217132450.885666</v>
      </c>
      <c r="O958">
        <v>42996230709.593422</v>
      </c>
      <c r="P958">
        <v>44503568893.802666</v>
      </c>
      <c r="Q958">
        <v>41820222974.341667</v>
      </c>
      <c r="R958">
        <v>40744409331.135689</v>
      </c>
      <c r="S958">
        <v>45827934439.466843</v>
      </c>
      <c r="T958">
        <v>54263384779.290558</v>
      </c>
      <c r="U958">
        <v>62795370403.825714</v>
      </c>
      <c r="V958">
        <v>68870620813.098373</v>
      </c>
      <c r="W958">
        <v>64924816049.927505</v>
      </c>
      <c r="X958">
        <v>55199814253.38176</v>
      </c>
      <c r="Y958">
        <v>57698043178.161812</v>
      </c>
      <c r="Z958">
        <v>51599748517.981827</v>
      </c>
      <c r="AA958">
        <v>52872980328.143311</v>
      </c>
      <c r="AB958">
        <v>65463945931.292824</v>
      </c>
      <c r="AC958">
        <v>86737675644.314163</v>
      </c>
      <c r="AD958">
        <v>102210381042.0168</v>
      </c>
      <c r="AE958">
        <v>113079912605.6338</v>
      </c>
      <c r="AF958">
        <v>109521647337.66234</v>
      </c>
      <c r="AG958">
        <v>134015069779.41176</v>
      </c>
      <c r="AH958">
        <v>130676803521.12677</v>
      </c>
      <c r="AI958">
        <v>117376308375</v>
      </c>
      <c r="AJ958">
        <v>142476978417.2662</v>
      </c>
      <c r="AK958" t="s">
        <v>1768</v>
      </c>
    </row>
    <row r="959" spans="1:37">
      <c r="A959" t="s">
        <v>133</v>
      </c>
      <c r="B959" t="s">
        <v>1591</v>
      </c>
      <c r="C959" t="s">
        <v>4895</v>
      </c>
      <c r="D959" t="s">
        <v>4896</v>
      </c>
      <c r="E959" t="str">
        <f t="shared" si="14"/>
        <v>NZL.SL.TLF.TERT.ZS</v>
      </c>
      <c r="F959" t="s">
        <v>1768</v>
      </c>
      <c r="G959" t="s">
        <v>1768</v>
      </c>
      <c r="H959" t="s">
        <v>1768</v>
      </c>
      <c r="I959" t="s">
        <v>1768</v>
      </c>
      <c r="J959" t="s">
        <v>1768</v>
      </c>
      <c r="K959" t="s">
        <v>1768</v>
      </c>
      <c r="L959" t="s">
        <v>1768</v>
      </c>
      <c r="M959" t="s">
        <v>1768</v>
      </c>
      <c r="N959" t="s">
        <v>1768</v>
      </c>
      <c r="O959" t="s">
        <v>1768</v>
      </c>
      <c r="P959" t="s">
        <v>1768</v>
      </c>
      <c r="Q959" t="s">
        <v>1768</v>
      </c>
      <c r="R959" t="s">
        <v>1768</v>
      </c>
      <c r="S959" t="s">
        <v>1768</v>
      </c>
      <c r="T959" t="s">
        <v>1768</v>
      </c>
      <c r="U959">
        <v>57.099998474121094</v>
      </c>
      <c r="V959" t="s">
        <v>1768</v>
      </c>
      <c r="W959">
        <v>51.400001525878906</v>
      </c>
      <c r="X959" t="s">
        <v>1768</v>
      </c>
      <c r="Y959">
        <v>32.200000762939453</v>
      </c>
      <c r="Z959">
        <v>33.200000762939453</v>
      </c>
      <c r="AA959">
        <v>27.200000762939453</v>
      </c>
      <c r="AB959">
        <v>27.299999237060547</v>
      </c>
      <c r="AC959" t="s">
        <v>1768</v>
      </c>
      <c r="AD959">
        <v>23.200000762939453</v>
      </c>
      <c r="AE959">
        <v>24.799999237060547</v>
      </c>
      <c r="AF959">
        <v>35.099998474121094</v>
      </c>
      <c r="AG959">
        <v>37.299999237060547</v>
      </c>
      <c r="AH959">
        <v>36.200000762939453</v>
      </c>
      <c r="AI959" t="s">
        <v>1768</v>
      </c>
      <c r="AJ959" t="s">
        <v>1768</v>
      </c>
      <c r="AK959" t="s">
        <v>1768</v>
      </c>
    </row>
    <row r="960" spans="1:37" hidden="1">
      <c r="A960" t="s">
        <v>133</v>
      </c>
      <c r="B960" t="s">
        <v>1591</v>
      </c>
      <c r="C960" t="s">
        <v>4897</v>
      </c>
      <c r="D960" t="s">
        <v>4898</v>
      </c>
      <c r="E960" t="str">
        <f t="shared" si="14"/>
        <v>NZL.SP.DYN.LE00.IN</v>
      </c>
      <c r="F960">
        <v>72.82926829268294</v>
      </c>
      <c r="G960">
        <v>73.621951219512212</v>
      </c>
      <c r="H960">
        <v>73.724390243902434</v>
      </c>
      <c r="I960">
        <v>73.775609756097566</v>
      </c>
      <c r="J960">
        <v>74.370731707317077</v>
      </c>
      <c r="K960">
        <v>73.829268292682926</v>
      </c>
      <c r="L960">
        <v>74.121951219512198</v>
      </c>
      <c r="M960">
        <v>74.178048780487813</v>
      </c>
      <c r="N960">
        <v>74.424390243902437</v>
      </c>
      <c r="O960">
        <v>74.824390243902442</v>
      </c>
      <c r="P960">
        <v>75.378048780487816</v>
      </c>
      <c r="Q960">
        <v>76.031707317073185</v>
      </c>
      <c r="R960">
        <v>76.124390243902454</v>
      </c>
      <c r="S960">
        <v>76.434146341463418</v>
      </c>
      <c r="T960">
        <v>76.8829268292683</v>
      </c>
      <c r="U960">
        <v>76.734146341463429</v>
      </c>
      <c r="V960">
        <v>76.787804878048803</v>
      </c>
      <c r="W960">
        <v>77.334146341463423</v>
      </c>
      <c r="X960">
        <v>78.085365853658544</v>
      </c>
      <c r="Y960">
        <v>77.890243902439039</v>
      </c>
      <c r="Z960">
        <v>78.636585365853662</v>
      </c>
      <c r="AA960">
        <v>78.692682926829278</v>
      </c>
      <c r="AB960">
        <v>78.846341463414632</v>
      </c>
      <c r="AC960">
        <v>79.146341463414643</v>
      </c>
      <c r="AD960">
        <v>79.548780487804876</v>
      </c>
      <c r="AE960">
        <v>79.851219512195144</v>
      </c>
      <c r="AF960">
        <v>80.048780487804891</v>
      </c>
      <c r="AG960">
        <v>80.151219512195127</v>
      </c>
      <c r="AH960">
        <v>80.351219512195144</v>
      </c>
      <c r="AI960">
        <v>80.702439024390245</v>
      </c>
      <c r="AJ960">
        <v>80.702439024390245</v>
      </c>
      <c r="AK960" t="s">
        <v>1768</v>
      </c>
    </row>
    <row r="961" spans="1:37" hidden="1">
      <c r="A961" t="s">
        <v>133</v>
      </c>
      <c r="B961" t="s">
        <v>1591</v>
      </c>
      <c r="C961" t="s">
        <v>1688</v>
      </c>
      <c r="D961" t="s">
        <v>1689</v>
      </c>
      <c r="E961" t="str">
        <f t="shared" si="14"/>
        <v>NZL.SP.POP.TOTL</v>
      </c>
      <c r="F961">
        <v>3113000</v>
      </c>
      <c r="G961">
        <v>3145000</v>
      </c>
      <c r="H961">
        <v>3180800</v>
      </c>
      <c r="I961">
        <v>3221700</v>
      </c>
      <c r="J961">
        <v>3252800</v>
      </c>
      <c r="K961">
        <v>3271500</v>
      </c>
      <c r="L961">
        <v>3277000</v>
      </c>
      <c r="M961">
        <v>3305000</v>
      </c>
      <c r="N961">
        <v>3350000</v>
      </c>
      <c r="O961">
        <v>3398000</v>
      </c>
      <c r="P961">
        <v>3448000</v>
      </c>
      <c r="Q961">
        <v>3495100</v>
      </c>
      <c r="R961">
        <v>3531700</v>
      </c>
      <c r="S961">
        <v>3572200</v>
      </c>
      <c r="T961">
        <v>3620100</v>
      </c>
      <c r="U961">
        <v>3673400</v>
      </c>
      <c r="V961">
        <v>3732000</v>
      </c>
      <c r="W961">
        <v>3781400</v>
      </c>
      <c r="X961">
        <v>3815000</v>
      </c>
      <c r="Y961">
        <v>3835100</v>
      </c>
      <c r="Z961">
        <v>3857800</v>
      </c>
      <c r="AA961">
        <v>3880500</v>
      </c>
      <c r="AB961">
        <v>3948500</v>
      </c>
      <c r="AC961">
        <v>4027200</v>
      </c>
      <c r="AD961">
        <v>4087500</v>
      </c>
      <c r="AE961">
        <v>4133900</v>
      </c>
      <c r="AF961">
        <v>4184600</v>
      </c>
      <c r="AG961">
        <v>4228300</v>
      </c>
      <c r="AH961">
        <v>4268900</v>
      </c>
      <c r="AI961">
        <v>4315800</v>
      </c>
      <c r="AJ961">
        <v>4367800</v>
      </c>
      <c r="AK961">
        <v>4405200</v>
      </c>
    </row>
    <row r="962" spans="1:37" hidden="1">
      <c r="A962" t="s">
        <v>4</v>
      </c>
      <c r="B962" t="s">
        <v>1592</v>
      </c>
      <c r="C962" t="s">
        <v>4889</v>
      </c>
      <c r="D962" t="s">
        <v>4890</v>
      </c>
      <c r="E962" t="str">
        <f t="shared" si="14"/>
        <v>NIC.NY.GDP.DEFL.ZS</v>
      </c>
      <c r="F962">
        <v>1.8703044713670392E-8</v>
      </c>
      <c r="G962">
        <v>2.089525077734888E-8</v>
      </c>
      <c r="H962">
        <v>2.4394310107691351E-8</v>
      </c>
      <c r="I962">
        <v>2.7078169038402863E-8</v>
      </c>
      <c r="J962">
        <v>3.7628364897190905E-8</v>
      </c>
      <c r="K962">
        <v>1.0053884086058488E-7</v>
      </c>
      <c r="L962">
        <v>3.8351565930009738E-7</v>
      </c>
      <c r="M962">
        <v>2.3896130221383154E-6</v>
      </c>
      <c r="N962">
        <v>3.2765501117494009E-4</v>
      </c>
      <c r="O962">
        <v>1.5757763715351095E-2</v>
      </c>
      <c r="P962">
        <v>0.80649943198132656</v>
      </c>
      <c r="Q962">
        <v>37.290098525641355</v>
      </c>
      <c r="R962">
        <v>46.115320662402276</v>
      </c>
      <c r="S962">
        <v>55.517982180730527</v>
      </c>
      <c r="T962">
        <v>99.999750104955922</v>
      </c>
      <c r="U962">
        <v>113.39250238069847</v>
      </c>
      <c r="V962">
        <v>124.2860762515603</v>
      </c>
      <c r="W962">
        <v>136.43889078819493</v>
      </c>
      <c r="X962">
        <v>155.57906797008297</v>
      </c>
      <c r="Y962">
        <v>169.93369564590515</v>
      </c>
      <c r="Z962">
        <v>184.49008354720894</v>
      </c>
      <c r="AA962">
        <v>197.84986736544184</v>
      </c>
      <c r="AB962">
        <v>204.27691729280477</v>
      </c>
      <c r="AC962">
        <v>215.16730044625029</v>
      </c>
      <c r="AD962">
        <v>234.64181604737973</v>
      </c>
      <c r="AE962">
        <v>257.79359228997134</v>
      </c>
      <c r="AF962">
        <v>279.00850109349483</v>
      </c>
      <c r="AG962">
        <v>305.99263553515408</v>
      </c>
      <c r="AH962">
        <v>351.90057812695989</v>
      </c>
      <c r="AI962">
        <v>365.66483621402989</v>
      </c>
      <c r="AJ962">
        <v>389.7642857221976</v>
      </c>
      <c r="AK962">
        <v>432.99323417890656</v>
      </c>
    </row>
    <row r="963" spans="1:37" hidden="1">
      <c r="A963" t="s">
        <v>4</v>
      </c>
      <c r="B963" t="s">
        <v>1592</v>
      </c>
      <c r="C963" t="s">
        <v>4891</v>
      </c>
      <c r="D963" t="s">
        <v>4892</v>
      </c>
      <c r="E963" t="str">
        <f t="shared" ref="E963:E1026" si="15">CONCATENATE(B963,".",D963)</f>
        <v>NIC.NY.GDP.MKTP.KD</v>
      </c>
      <c r="F963">
        <v>3233459067.6140618</v>
      </c>
      <c r="G963">
        <v>3406878860.5792084</v>
      </c>
      <c r="H963">
        <v>3379066398.9373751</v>
      </c>
      <c r="I963">
        <v>3534949882.9410973</v>
      </c>
      <c r="J963">
        <v>3479589248.001708</v>
      </c>
      <c r="K963">
        <v>3337557582.5127273</v>
      </c>
      <c r="L963">
        <v>3303604303.4597573</v>
      </c>
      <c r="M963">
        <v>3280269197.2974367</v>
      </c>
      <c r="N963">
        <v>2871881519.8970399</v>
      </c>
      <c r="O963">
        <v>2823128093.5645704</v>
      </c>
      <c r="P963">
        <v>2820500756.4949956</v>
      </c>
      <c r="Q963">
        <v>2815121711.3703032</v>
      </c>
      <c r="R963">
        <v>2825973079.8588438</v>
      </c>
      <c r="S963">
        <v>2814919608.5187974</v>
      </c>
      <c r="T963">
        <v>2908866341.7225962</v>
      </c>
      <c r="U963">
        <v>3080833197.6915889</v>
      </c>
      <c r="V963">
        <v>3276286557.2043571</v>
      </c>
      <c r="W963">
        <v>3406249571.6142802</v>
      </c>
      <c r="X963">
        <v>3532675435.7226243</v>
      </c>
      <c r="Y963">
        <v>3781225302.9683409</v>
      </c>
      <c r="Z963">
        <v>3936327817.1788812</v>
      </c>
      <c r="AA963">
        <v>4052872049.3103113</v>
      </c>
      <c r="AB963">
        <v>4083427038.1669831</v>
      </c>
      <c r="AC963">
        <v>4186354768.1510277</v>
      </c>
      <c r="AD963">
        <v>4408746005.9777937</v>
      </c>
      <c r="AE963">
        <v>4597552924.8683968</v>
      </c>
      <c r="AF963">
        <v>4788455383.6047449</v>
      </c>
      <c r="AG963">
        <v>4962899553.225152</v>
      </c>
      <c r="AH963">
        <v>5099835100.6586552</v>
      </c>
      <c r="AI963">
        <v>5024905085.638772</v>
      </c>
      <c r="AJ963">
        <v>5250044048.1141129</v>
      </c>
      <c r="AK963">
        <v>5494417083.1294813</v>
      </c>
    </row>
    <row r="964" spans="1:37" hidden="1">
      <c r="A964" t="s">
        <v>4</v>
      </c>
      <c r="B964" t="s">
        <v>1592</v>
      </c>
      <c r="C964" t="s">
        <v>4893</v>
      </c>
      <c r="D964" t="s">
        <v>4894</v>
      </c>
      <c r="E964" t="str">
        <f t="shared" si="15"/>
        <v>NIC.NY.GDP.MKTP.CD</v>
      </c>
      <c r="F964">
        <v>2144300006.1913726</v>
      </c>
      <c r="G964">
        <v>2474700227.0308499</v>
      </c>
      <c r="H964">
        <v>2454499872.0509133</v>
      </c>
      <c r="I964">
        <v>2753100057.782527</v>
      </c>
      <c r="J964">
        <v>3117599872.0961342</v>
      </c>
      <c r="K964">
        <v>2683699935.3203902</v>
      </c>
      <c r="L964">
        <v>2885799993.9217896</v>
      </c>
      <c r="M964">
        <v>3851200117.7378306</v>
      </c>
      <c r="N964">
        <v>2630900095.5920281</v>
      </c>
      <c r="O964">
        <v>1013199986.9499623</v>
      </c>
      <c r="P964">
        <v>1009455501.9137759</v>
      </c>
      <c r="Q964">
        <v>1488804123.7113404</v>
      </c>
      <c r="R964">
        <v>1792800000</v>
      </c>
      <c r="S964">
        <v>1756454281.2108235</v>
      </c>
      <c r="T964">
        <v>2977433035.7142859</v>
      </c>
      <c r="U964">
        <v>3191142098.2735724</v>
      </c>
      <c r="V964">
        <v>3320533491.4048605</v>
      </c>
      <c r="W964">
        <v>3383442173.5587049</v>
      </c>
      <c r="X964">
        <v>3572495062.4167223</v>
      </c>
      <c r="Y964">
        <v>3742404741.7442842</v>
      </c>
      <c r="Z964">
        <v>3936327817.1788812</v>
      </c>
      <c r="AA964">
        <v>4102656986.8638334</v>
      </c>
      <c r="AB964">
        <v>4026408421.0526314</v>
      </c>
      <c r="AC964">
        <v>4102111946.1292157</v>
      </c>
      <c r="AD964">
        <v>4466767106.0891399</v>
      </c>
      <c r="AE964">
        <v>4872944996.2125998</v>
      </c>
      <c r="AF964">
        <v>5230337507.4083319</v>
      </c>
      <c r="AG964">
        <v>5662053825.5142698</v>
      </c>
      <c r="AH964">
        <v>6372245365.7101269</v>
      </c>
      <c r="AI964">
        <v>6213677482.7925272</v>
      </c>
      <c r="AJ964">
        <v>6590593827.0143156</v>
      </c>
      <c r="AK964">
        <v>7297481501.1649733</v>
      </c>
    </row>
    <row r="965" spans="1:37">
      <c r="A965" t="s">
        <v>4</v>
      </c>
      <c r="B965" t="s">
        <v>1592</v>
      </c>
      <c r="C965" t="s">
        <v>4895</v>
      </c>
      <c r="D965" t="s">
        <v>4896</v>
      </c>
      <c r="E965" t="str">
        <f t="shared" si="15"/>
        <v>NIC.SL.TLF.TERT.ZS</v>
      </c>
      <c r="F965" t="s">
        <v>1768</v>
      </c>
      <c r="G965" t="s">
        <v>1768</v>
      </c>
      <c r="H965" t="s">
        <v>1768</v>
      </c>
      <c r="I965" t="s">
        <v>1768</v>
      </c>
      <c r="J965" t="s">
        <v>1768</v>
      </c>
      <c r="K965" t="s">
        <v>1768</v>
      </c>
      <c r="L965" t="s">
        <v>1768</v>
      </c>
      <c r="M965" t="s">
        <v>1768</v>
      </c>
      <c r="N965" t="s">
        <v>1768</v>
      </c>
      <c r="O965" t="s">
        <v>1768</v>
      </c>
      <c r="P965" t="s">
        <v>1768</v>
      </c>
      <c r="Q965" t="s">
        <v>1768</v>
      </c>
      <c r="R965" t="s">
        <v>1768</v>
      </c>
      <c r="S965" t="s">
        <v>1768</v>
      </c>
      <c r="T965" t="s">
        <v>1768</v>
      </c>
      <c r="U965">
        <v>6.3000001907348633</v>
      </c>
      <c r="V965" t="s">
        <v>1768</v>
      </c>
      <c r="W965" t="s">
        <v>1768</v>
      </c>
      <c r="X965" t="s">
        <v>1768</v>
      </c>
      <c r="Y965" t="s">
        <v>1768</v>
      </c>
      <c r="Z965" t="s">
        <v>1768</v>
      </c>
      <c r="AA965" t="s">
        <v>1768</v>
      </c>
      <c r="AB965" t="s">
        <v>1768</v>
      </c>
      <c r="AC965" t="s">
        <v>1768</v>
      </c>
      <c r="AD965" t="s">
        <v>1768</v>
      </c>
      <c r="AE965" t="s">
        <v>1768</v>
      </c>
      <c r="AF965" t="s">
        <v>1768</v>
      </c>
      <c r="AG965" t="s">
        <v>1768</v>
      </c>
      <c r="AH965" t="s">
        <v>1768</v>
      </c>
      <c r="AI965" t="s">
        <v>1768</v>
      </c>
      <c r="AJ965" t="s">
        <v>1768</v>
      </c>
      <c r="AK965" t="s">
        <v>1768</v>
      </c>
    </row>
    <row r="966" spans="1:37" hidden="1">
      <c r="A966" t="s">
        <v>4</v>
      </c>
      <c r="B966" t="s">
        <v>1592</v>
      </c>
      <c r="C966" t="s">
        <v>4897</v>
      </c>
      <c r="D966" t="s">
        <v>4898</v>
      </c>
      <c r="E966" t="str">
        <f t="shared" si="15"/>
        <v>NIC.SP.DYN.LE00.IN</v>
      </c>
      <c r="F966">
        <v>58.460439024390254</v>
      </c>
      <c r="G966">
        <v>58.83909756097561</v>
      </c>
      <c r="H966">
        <v>59.240829268292693</v>
      </c>
      <c r="I966">
        <v>59.676609756097569</v>
      </c>
      <c r="J966">
        <v>60.155585365853668</v>
      </c>
      <c r="K966">
        <v>60.690853658536589</v>
      </c>
      <c r="L966">
        <v>61.293585365853659</v>
      </c>
      <c r="M966">
        <v>61.956170731707324</v>
      </c>
      <c r="N966">
        <v>62.666000000000011</v>
      </c>
      <c r="O966">
        <v>63.407878048780496</v>
      </c>
      <c r="P966">
        <v>64.158024390243909</v>
      </c>
      <c r="Q966">
        <v>64.887682926829271</v>
      </c>
      <c r="R966">
        <v>65.577560975609771</v>
      </c>
      <c r="S966">
        <v>66.211463414634153</v>
      </c>
      <c r="T966">
        <v>66.785707317073175</v>
      </c>
      <c r="U966">
        <v>67.304195121951238</v>
      </c>
      <c r="V966">
        <v>67.781902439024392</v>
      </c>
      <c r="W966">
        <v>68.241487804878062</v>
      </c>
      <c r="X966">
        <v>68.701658536585356</v>
      </c>
      <c r="Y966">
        <v>69.168536585365857</v>
      </c>
      <c r="Z966">
        <v>69.645731707317083</v>
      </c>
      <c r="AA966">
        <v>70.130902439024396</v>
      </c>
      <c r="AB966">
        <v>70.614170731707318</v>
      </c>
      <c r="AC966">
        <v>71.08558536585366</v>
      </c>
      <c r="AD966">
        <v>71.539780487804876</v>
      </c>
      <c r="AE966">
        <v>71.972804878048791</v>
      </c>
      <c r="AF966">
        <v>72.379195121951227</v>
      </c>
      <c r="AG966">
        <v>72.759390243902445</v>
      </c>
      <c r="AH966">
        <v>73.110804878048796</v>
      </c>
      <c r="AI966">
        <v>73.434439024390258</v>
      </c>
      <c r="AJ966">
        <v>73.729219512195129</v>
      </c>
      <c r="AK966" t="s">
        <v>1768</v>
      </c>
    </row>
    <row r="967" spans="1:37" hidden="1">
      <c r="A967" t="s">
        <v>4</v>
      </c>
      <c r="B967" t="s">
        <v>1592</v>
      </c>
      <c r="C967" t="s">
        <v>1688</v>
      </c>
      <c r="D967" t="s">
        <v>1689</v>
      </c>
      <c r="E967" t="str">
        <f t="shared" si="15"/>
        <v>NIC.SP.POP.TOTL</v>
      </c>
      <c r="F967">
        <v>3242190</v>
      </c>
      <c r="G967">
        <v>3334287</v>
      </c>
      <c r="H967">
        <v>3426782</v>
      </c>
      <c r="I967">
        <v>3518721</v>
      </c>
      <c r="J967">
        <v>3608911</v>
      </c>
      <c r="K967">
        <v>3696667</v>
      </c>
      <c r="L967">
        <v>3781070</v>
      </c>
      <c r="M967">
        <v>3862724</v>
      </c>
      <c r="N967">
        <v>3944304</v>
      </c>
      <c r="O967">
        <v>4029509</v>
      </c>
      <c r="P967">
        <v>4120797</v>
      </c>
      <c r="Q967">
        <v>4219176</v>
      </c>
      <c r="R967">
        <v>4323263</v>
      </c>
      <c r="S967">
        <v>4430182</v>
      </c>
      <c r="T967">
        <v>4535802</v>
      </c>
      <c r="U967">
        <v>4637040</v>
      </c>
      <c r="V967">
        <v>4733164</v>
      </c>
      <c r="W967">
        <v>4824799</v>
      </c>
      <c r="X967">
        <v>4911886</v>
      </c>
      <c r="Y967">
        <v>4994730</v>
      </c>
      <c r="Z967">
        <v>5073704</v>
      </c>
      <c r="AA967">
        <v>5148635</v>
      </c>
      <c r="AB967">
        <v>5219724</v>
      </c>
      <c r="AC967">
        <v>5288271</v>
      </c>
      <c r="AD967">
        <v>5356012</v>
      </c>
      <c r="AE967">
        <v>5424336</v>
      </c>
      <c r="AF967">
        <v>5493527</v>
      </c>
      <c r="AG967">
        <v>5563654</v>
      </c>
      <c r="AH967">
        <v>5635577</v>
      </c>
      <c r="AI967">
        <v>5710230</v>
      </c>
      <c r="AJ967">
        <v>5788163</v>
      </c>
      <c r="AK967">
        <v>5869859</v>
      </c>
    </row>
    <row r="968" spans="1:37" hidden="1">
      <c r="A968" t="s">
        <v>4092</v>
      </c>
      <c r="B968" t="s">
        <v>1593</v>
      </c>
      <c r="C968" t="s">
        <v>4889</v>
      </c>
      <c r="D968" t="s">
        <v>4890</v>
      </c>
      <c r="E968" t="str">
        <f t="shared" si="15"/>
        <v>NER.NY.GDP.DEFL.ZS</v>
      </c>
      <c r="F968">
        <v>73.346247655881768</v>
      </c>
      <c r="G968">
        <v>81.141678550888201</v>
      </c>
      <c r="H968">
        <v>89.740120656144185</v>
      </c>
      <c r="I968">
        <v>97.641039300179472</v>
      </c>
      <c r="J968">
        <v>109.0893608521091</v>
      </c>
      <c r="K968">
        <v>102.64868329815387</v>
      </c>
      <c r="L968">
        <v>98.329858146713079</v>
      </c>
      <c r="M968">
        <v>100</v>
      </c>
      <c r="N968">
        <v>94.675222705018101</v>
      </c>
      <c r="O968">
        <v>96.022649879096448</v>
      </c>
      <c r="P968">
        <v>94.487971099613077</v>
      </c>
      <c r="Q968">
        <v>89.632995724999247</v>
      </c>
      <c r="R968">
        <v>90.619073557281212</v>
      </c>
      <c r="S968">
        <v>90.49018688759412</v>
      </c>
      <c r="T968">
        <v>120.08983044822547</v>
      </c>
      <c r="U968">
        <v>126.60122149164941</v>
      </c>
      <c r="V968">
        <v>132.5929856282178</v>
      </c>
      <c r="W968">
        <v>136.70044173582261</v>
      </c>
      <c r="X968">
        <v>140.80139823145353</v>
      </c>
      <c r="Y968">
        <v>143.62080766390838</v>
      </c>
      <c r="Z968">
        <v>150.10551077571651</v>
      </c>
      <c r="AA968">
        <v>156.0858108618242</v>
      </c>
      <c r="AB968">
        <v>160.76514346439959</v>
      </c>
      <c r="AC968">
        <v>160.21225727222358</v>
      </c>
      <c r="AD968">
        <v>162.60295831946289</v>
      </c>
      <c r="AE968">
        <v>173.28547068285494</v>
      </c>
      <c r="AF968">
        <v>173.80764136279808</v>
      </c>
      <c r="AG968">
        <v>181.34763930574613</v>
      </c>
      <c r="AH968">
        <v>195.09978477456997</v>
      </c>
      <c r="AI968">
        <v>203.12294020973147</v>
      </c>
      <c r="AJ968">
        <v>203.13495077121232</v>
      </c>
      <c r="AK968">
        <v>210.38696546203232</v>
      </c>
    </row>
    <row r="969" spans="1:37" hidden="1">
      <c r="A969" t="s">
        <v>4092</v>
      </c>
      <c r="B969" t="s">
        <v>1593</v>
      </c>
      <c r="C969" t="s">
        <v>4891</v>
      </c>
      <c r="D969" t="s">
        <v>4892</v>
      </c>
      <c r="E969" t="str">
        <f t="shared" si="15"/>
        <v>NER.NY.GDP.MKTP.KD</v>
      </c>
      <c r="F969">
        <v>1523445073.1354091</v>
      </c>
      <c r="G969">
        <v>1532721562.2963693</v>
      </c>
      <c r="H969">
        <v>1557599199.778286</v>
      </c>
      <c r="I969">
        <v>1483598545.9959145</v>
      </c>
      <c r="J969">
        <v>1233977823.9975736</v>
      </c>
      <c r="K969">
        <v>1329272302.9343472</v>
      </c>
      <c r="L969">
        <v>1413814377.7096782</v>
      </c>
      <c r="M969">
        <v>1414868464.5416086</v>
      </c>
      <c r="N969">
        <v>1512481962.1423116</v>
      </c>
      <c r="O969">
        <v>1526607471.799614</v>
      </c>
      <c r="P969">
        <v>1507000406.6457629</v>
      </c>
      <c r="Q969">
        <v>1544738760.1213968</v>
      </c>
      <c r="R969">
        <v>1444076714.6297894</v>
      </c>
      <c r="S969">
        <v>1465007709.5285027</v>
      </c>
      <c r="T969">
        <v>1523674847.2082229</v>
      </c>
      <c r="U969">
        <v>1563378093.7021921</v>
      </c>
      <c r="V969">
        <v>1616831446.272083</v>
      </c>
      <c r="W969">
        <v>1661358428.4425957</v>
      </c>
      <c r="X969">
        <v>1834509565.2652287</v>
      </c>
      <c r="Y969">
        <v>1824075639.2985168</v>
      </c>
      <c r="Z969">
        <v>1798365122.6158037</v>
      </c>
      <c r="AA969">
        <v>1926127106.3633175</v>
      </c>
      <c r="AB969">
        <v>1983894008.8197596</v>
      </c>
      <c r="AC969">
        <v>2089040391.2872066</v>
      </c>
      <c r="AD969">
        <v>2091129431.6784937</v>
      </c>
      <c r="AE969">
        <v>2185230256.1040258</v>
      </c>
      <c r="AF969">
        <v>2311973610.9580593</v>
      </c>
      <c r="AG969">
        <v>2390580713.7306333</v>
      </c>
      <c r="AH969">
        <v>2598561235.8251982</v>
      </c>
      <c r="AI969">
        <v>2575174184.7027712</v>
      </c>
      <c r="AJ969">
        <v>2781188119.4789934</v>
      </c>
      <c r="AK969">
        <v>2845155446.2270103</v>
      </c>
    </row>
    <row r="970" spans="1:37" hidden="1">
      <c r="A970" t="s">
        <v>4092</v>
      </c>
      <c r="B970" t="s">
        <v>1593</v>
      </c>
      <c r="C970" t="s">
        <v>4893</v>
      </c>
      <c r="D970" t="s">
        <v>4894</v>
      </c>
      <c r="E970" t="str">
        <f t="shared" si="15"/>
        <v>NER.NY.GDP.MKTP.CD</v>
      </c>
      <c r="F970">
        <v>2508531310.2012033</v>
      </c>
      <c r="G970">
        <v>2170905022.4855552</v>
      </c>
      <c r="H970">
        <v>2017619909.2284048</v>
      </c>
      <c r="I970">
        <v>1803104463.2910397</v>
      </c>
      <c r="J970">
        <v>1461248897.5569568</v>
      </c>
      <c r="K970">
        <v>1440587946.8015251</v>
      </c>
      <c r="L970">
        <v>1904101968.657686</v>
      </c>
      <c r="M970">
        <v>2233017710.8423309</v>
      </c>
      <c r="N970">
        <v>2280365525.6557899</v>
      </c>
      <c r="O970">
        <v>2179575989.5425491</v>
      </c>
      <c r="P970">
        <v>2480680484.0008225</v>
      </c>
      <c r="Q970">
        <v>2327993642.7867541</v>
      </c>
      <c r="R970">
        <v>2344994701.8976846</v>
      </c>
      <c r="S970">
        <v>1606581743.7134316</v>
      </c>
      <c r="T970">
        <v>1563220457.867435</v>
      </c>
      <c r="U970">
        <v>1880797332.9379947</v>
      </c>
      <c r="V970">
        <v>1987780224.4629068</v>
      </c>
      <c r="W970">
        <v>1845597711.2546475</v>
      </c>
      <c r="X970">
        <v>2076743693.0180521</v>
      </c>
      <c r="Y970">
        <v>2018190752.9511125</v>
      </c>
      <c r="Z970">
        <v>1798365122.6158037</v>
      </c>
      <c r="AA970">
        <v>1945323583.9790463</v>
      </c>
      <c r="AB970">
        <v>2170481508.8691602</v>
      </c>
      <c r="AC970">
        <v>2731417756.3678594</v>
      </c>
      <c r="AD970">
        <v>3052898739.467802</v>
      </c>
      <c r="AE970">
        <v>3405135477.412848</v>
      </c>
      <c r="AF970">
        <v>3645126125.9538336</v>
      </c>
      <c r="AG970">
        <v>4290510300.1041174</v>
      </c>
      <c r="AH970">
        <v>5369911346.329917</v>
      </c>
      <c r="AI970">
        <v>5254406102.6798763</v>
      </c>
      <c r="AJ970">
        <v>5410507419.6508045</v>
      </c>
      <c r="AK970">
        <v>6016960987.8963346</v>
      </c>
    </row>
    <row r="971" spans="1:37">
      <c r="A971" t="s">
        <v>4092</v>
      </c>
      <c r="B971" t="s">
        <v>1593</v>
      </c>
      <c r="C971" t="s">
        <v>4895</v>
      </c>
      <c r="D971" t="s">
        <v>4896</v>
      </c>
      <c r="E971" t="str">
        <f t="shared" si="15"/>
        <v>NER.SL.TLF.TERT.ZS</v>
      </c>
      <c r="F971" t="s">
        <v>1768</v>
      </c>
      <c r="G971" t="s">
        <v>1768</v>
      </c>
      <c r="H971" t="s">
        <v>1768</v>
      </c>
      <c r="I971" t="s">
        <v>1768</v>
      </c>
      <c r="J971" t="s">
        <v>1768</v>
      </c>
      <c r="K971" t="s">
        <v>1768</v>
      </c>
      <c r="L971" t="s">
        <v>1768</v>
      </c>
      <c r="M971" t="s">
        <v>1768</v>
      </c>
      <c r="N971" t="s">
        <v>1768</v>
      </c>
      <c r="O971" t="s">
        <v>1768</v>
      </c>
      <c r="P971" t="s">
        <v>1768</v>
      </c>
      <c r="Q971" t="s">
        <v>1768</v>
      </c>
      <c r="R971" t="s">
        <v>1768</v>
      </c>
      <c r="S971" t="s">
        <v>1768</v>
      </c>
      <c r="T971" t="s">
        <v>1768</v>
      </c>
      <c r="U971" t="s">
        <v>1768</v>
      </c>
      <c r="V971" t="s">
        <v>1768</v>
      </c>
      <c r="W971" t="s">
        <v>1768</v>
      </c>
      <c r="X971" t="s">
        <v>1768</v>
      </c>
      <c r="Y971" t="s">
        <v>1768</v>
      </c>
      <c r="Z971" t="s">
        <v>1768</v>
      </c>
      <c r="AA971">
        <v>0.40000000596046448</v>
      </c>
      <c r="AB971" t="s">
        <v>1768</v>
      </c>
      <c r="AC971" t="s">
        <v>1768</v>
      </c>
      <c r="AD971" t="s">
        <v>1768</v>
      </c>
      <c r="AE971" t="s">
        <v>1768</v>
      </c>
      <c r="AF971" t="s">
        <v>1768</v>
      </c>
      <c r="AG971" t="s">
        <v>1768</v>
      </c>
      <c r="AH971" t="s">
        <v>1768</v>
      </c>
      <c r="AI971" t="s">
        <v>1768</v>
      </c>
      <c r="AJ971" t="s">
        <v>1768</v>
      </c>
      <c r="AK971" t="s">
        <v>1768</v>
      </c>
    </row>
    <row r="972" spans="1:37" hidden="1">
      <c r="A972" t="s">
        <v>4092</v>
      </c>
      <c r="B972" t="s">
        <v>1593</v>
      </c>
      <c r="C972" t="s">
        <v>4897</v>
      </c>
      <c r="D972" t="s">
        <v>4898</v>
      </c>
      <c r="E972" t="str">
        <f t="shared" si="15"/>
        <v>NER.SP.DYN.LE00.IN</v>
      </c>
      <c r="F972">
        <v>39.529585365853663</v>
      </c>
      <c r="G972">
        <v>39.661390243902446</v>
      </c>
      <c r="H972">
        <v>39.778219512195129</v>
      </c>
      <c r="I972">
        <v>39.887073170731711</v>
      </c>
      <c r="J972">
        <v>39.996000000000002</v>
      </c>
      <c r="K972">
        <v>40.118439024390248</v>
      </c>
      <c r="L972">
        <v>40.269414634146344</v>
      </c>
      <c r="M972">
        <v>40.463414634146339</v>
      </c>
      <c r="N972">
        <v>40.715902439024397</v>
      </c>
      <c r="O972">
        <v>41.035390243902448</v>
      </c>
      <c r="P972">
        <v>41.432853658536594</v>
      </c>
      <c r="Q972">
        <v>41.913317073170738</v>
      </c>
      <c r="R972">
        <v>42.468756097560977</v>
      </c>
      <c r="S972">
        <v>43.08819512195123</v>
      </c>
      <c r="T972">
        <v>43.762121951219527</v>
      </c>
      <c r="U972">
        <v>44.477512195121953</v>
      </c>
      <c r="V972">
        <v>45.225341463414637</v>
      </c>
      <c r="W972">
        <v>45.99060975609757</v>
      </c>
      <c r="X972">
        <v>46.76034146341464</v>
      </c>
      <c r="Y972">
        <v>47.522024390243907</v>
      </c>
      <c r="Z972">
        <v>48.266682926829269</v>
      </c>
      <c r="AA972">
        <v>48.990829268292686</v>
      </c>
      <c r="AB972">
        <v>49.696024390243906</v>
      </c>
      <c r="AC972">
        <v>50.38226829268293</v>
      </c>
      <c r="AD972">
        <v>51.043560975609758</v>
      </c>
      <c r="AE972">
        <v>51.672902439024398</v>
      </c>
      <c r="AF972">
        <v>52.265268292682933</v>
      </c>
      <c r="AG972">
        <v>52.818146341463418</v>
      </c>
      <c r="AH972">
        <v>53.334487804878052</v>
      </c>
      <c r="AI972">
        <v>53.815829268292688</v>
      </c>
      <c r="AJ972">
        <v>54.265634146341469</v>
      </c>
      <c r="AK972" t="s">
        <v>1768</v>
      </c>
    </row>
    <row r="973" spans="1:37" hidden="1">
      <c r="A973" t="s">
        <v>4092</v>
      </c>
      <c r="B973" t="s">
        <v>1593</v>
      </c>
      <c r="C973" t="s">
        <v>1688</v>
      </c>
      <c r="D973" t="s">
        <v>1689</v>
      </c>
      <c r="E973" t="str">
        <f t="shared" si="15"/>
        <v>NER.SP.POP.TOTL</v>
      </c>
      <c r="F973">
        <v>5871030</v>
      </c>
      <c r="G973">
        <v>6038229</v>
      </c>
      <c r="H973">
        <v>6208128</v>
      </c>
      <c r="I973">
        <v>6381552</v>
      </c>
      <c r="J973">
        <v>6559627</v>
      </c>
      <c r="K973">
        <v>6743501</v>
      </c>
      <c r="L973">
        <v>6933529</v>
      </c>
      <c r="M973">
        <v>7130570</v>
      </c>
      <c r="N973">
        <v>7336924</v>
      </c>
      <c r="O973">
        <v>7555416</v>
      </c>
      <c r="P973">
        <v>7788198</v>
      </c>
      <c r="Q973">
        <v>8036341</v>
      </c>
      <c r="R973">
        <v>8299868</v>
      </c>
      <c r="S973">
        <v>8578542</v>
      </c>
      <c r="T973">
        <v>8871631</v>
      </c>
      <c r="U973">
        <v>9178575</v>
      </c>
      <c r="V973">
        <v>9499892</v>
      </c>
      <c r="W973">
        <v>9835945</v>
      </c>
      <c r="X973">
        <v>10185812</v>
      </c>
      <c r="Y973">
        <v>10548219</v>
      </c>
      <c r="Z973">
        <v>10922421</v>
      </c>
      <c r="AA973">
        <v>11308134</v>
      </c>
      <c r="AB973">
        <v>11706182</v>
      </c>
      <c r="AC973">
        <v>12118322</v>
      </c>
      <c r="AD973">
        <v>12546945</v>
      </c>
      <c r="AE973">
        <v>12993884</v>
      </c>
      <c r="AF973">
        <v>13460138</v>
      </c>
      <c r="AG973">
        <v>13945662</v>
      </c>
      <c r="AH973">
        <v>14450007</v>
      </c>
      <c r="AI973">
        <v>14972257</v>
      </c>
      <c r="AJ973">
        <v>15511953</v>
      </c>
      <c r="AK973">
        <v>16068994</v>
      </c>
    </row>
    <row r="974" spans="1:37" hidden="1">
      <c r="A974" t="s">
        <v>4093</v>
      </c>
      <c r="B974" t="s">
        <v>1594</v>
      </c>
      <c r="C974" t="s">
        <v>4889</v>
      </c>
      <c r="D974" t="s">
        <v>4890</v>
      </c>
      <c r="E974" t="str">
        <f t="shared" si="15"/>
        <v>NGA.NY.GDP.DEFL.ZS</v>
      </c>
      <c r="F974">
        <v>1.0794926628809638</v>
      </c>
      <c r="G974">
        <v>1.2545125072344523</v>
      </c>
      <c r="H974">
        <v>1.2872458163043607</v>
      </c>
      <c r="I974">
        <v>1.4950173154469688</v>
      </c>
      <c r="J974">
        <v>1.7483728327854182</v>
      </c>
      <c r="K974">
        <v>1.8128647671456264</v>
      </c>
      <c r="L974">
        <v>1.7856939387568094</v>
      </c>
      <c r="M974">
        <v>2.6800064180229226</v>
      </c>
      <c r="N974">
        <v>3.2528746874728105</v>
      </c>
      <c r="O974">
        <v>4.6964076659759701</v>
      </c>
      <c r="P974">
        <v>5.0326977449991501</v>
      </c>
      <c r="Q974">
        <v>6.0480314230721302</v>
      </c>
      <c r="R974">
        <v>11.105570385526384</v>
      </c>
      <c r="S974">
        <v>16.951133897876648</v>
      </c>
      <c r="T974">
        <v>21.658331609265119</v>
      </c>
      <c r="U974">
        <v>33.779805286008347</v>
      </c>
      <c r="V974">
        <v>46.244334049402916</v>
      </c>
      <c r="W974">
        <v>46.87374193769061</v>
      </c>
      <c r="X974">
        <v>44.271826831080439</v>
      </c>
      <c r="Y974">
        <v>49.711300463678278</v>
      </c>
      <c r="Z974">
        <v>68.685495258142311</v>
      </c>
      <c r="AA974">
        <v>76.060697024121282</v>
      </c>
      <c r="AB974">
        <v>100</v>
      </c>
      <c r="AC974">
        <v>111.19553481079268</v>
      </c>
      <c r="AD974">
        <v>134.24378436536105</v>
      </c>
      <c r="AE974">
        <v>160.77124388433043</v>
      </c>
      <c r="AF974">
        <v>192.21537723907491</v>
      </c>
      <c r="AG974">
        <v>201.45983236465077</v>
      </c>
      <c r="AH974">
        <v>223.55166135280541</v>
      </c>
      <c r="AI974">
        <v>213.58132759365174</v>
      </c>
      <c r="AJ974">
        <v>233.47246927952042</v>
      </c>
      <c r="AK974">
        <v>268.61766548810857</v>
      </c>
    </row>
    <row r="975" spans="1:37" hidden="1">
      <c r="A975" t="s">
        <v>4093</v>
      </c>
      <c r="B975" t="s">
        <v>1594</v>
      </c>
      <c r="C975" t="s">
        <v>4891</v>
      </c>
      <c r="D975" t="s">
        <v>4892</v>
      </c>
      <c r="E975" t="str">
        <f t="shared" si="15"/>
        <v>NGA.NY.GDP.MKTP.KD</v>
      </c>
      <c r="F975">
        <v>31451738766.99353</v>
      </c>
      <c r="G975">
        <v>27322792091.263187</v>
      </c>
      <c r="H975">
        <v>27258666776.868301</v>
      </c>
      <c r="I975">
        <v>25815460905.908886</v>
      </c>
      <c r="J975">
        <v>24571584325.478157</v>
      </c>
      <c r="K975">
        <v>26956196167.403324</v>
      </c>
      <c r="L975">
        <v>27633761236.370861</v>
      </c>
      <c r="M975">
        <v>27440226401.96225</v>
      </c>
      <c r="N975">
        <v>30156667431.027191</v>
      </c>
      <c r="O975">
        <v>32328043287.735619</v>
      </c>
      <c r="P975">
        <v>34977654922.883034</v>
      </c>
      <c r="Q975">
        <v>36641050126.403152</v>
      </c>
      <c r="R975">
        <v>37710320429.083961</v>
      </c>
      <c r="S975">
        <v>38539752619.647575</v>
      </c>
      <c r="T975">
        <v>38578292372.267181</v>
      </c>
      <c r="U975">
        <v>39542749681.573875</v>
      </c>
      <c r="V975">
        <v>41243087917.881561</v>
      </c>
      <c r="W975">
        <v>42356651291.66436</v>
      </c>
      <c r="X975">
        <v>43152718561.731224</v>
      </c>
      <c r="Y975">
        <v>43627561283.531433</v>
      </c>
      <c r="Z975">
        <v>45983449592.84211</v>
      </c>
      <c r="AA975">
        <v>47408936530.220245</v>
      </c>
      <c r="AB975">
        <v>48143264348.183891</v>
      </c>
      <c r="AC975">
        <v>53102020576.046844</v>
      </c>
      <c r="AD975">
        <v>58730834757.107765</v>
      </c>
      <c r="AE975">
        <v>61902299833.991638</v>
      </c>
      <c r="AF975">
        <v>65740242423.699081</v>
      </c>
      <c r="AG975">
        <v>69980375056.998428</v>
      </c>
      <c r="AH975">
        <v>74179197560.418335</v>
      </c>
      <c r="AI975">
        <v>79371741389.647629</v>
      </c>
      <c r="AJ975">
        <v>85581744176.464615</v>
      </c>
      <c r="AK975">
        <v>91293024018.316345</v>
      </c>
    </row>
    <row r="976" spans="1:37" hidden="1">
      <c r="A976" t="s">
        <v>4093</v>
      </c>
      <c r="B976" t="s">
        <v>1594</v>
      </c>
      <c r="C976" t="s">
        <v>4893</v>
      </c>
      <c r="D976" t="s">
        <v>4894</v>
      </c>
      <c r="E976" t="str">
        <f t="shared" si="15"/>
        <v>NGA.NY.GDP.MKTP.CD</v>
      </c>
      <c r="F976">
        <v>64201788076.628349</v>
      </c>
      <c r="G976">
        <v>59918536009.445099</v>
      </c>
      <c r="H976">
        <v>49763409961.685822</v>
      </c>
      <c r="I976">
        <v>34950458715.596329</v>
      </c>
      <c r="J976">
        <v>28182543198.936642</v>
      </c>
      <c r="K976">
        <v>28407930899.096973</v>
      </c>
      <c r="L976">
        <v>20210788381.742737</v>
      </c>
      <c r="M976">
        <v>23441334768.568356</v>
      </c>
      <c r="N976">
        <v>22847726915.211578</v>
      </c>
      <c r="O976">
        <v>23843508697.496815</v>
      </c>
      <c r="P976">
        <v>28472471050.906708</v>
      </c>
      <c r="Q976">
        <v>27313352201.781403</v>
      </c>
      <c r="R976">
        <v>32710369045.787601</v>
      </c>
      <c r="S976">
        <v>21352759381.898457</v>
      </c>
      <c r="T976">
        <v>23663389441.469013</v>
      </c>
      <c r="U976">
        <v>28108826037.52132</v>
      </c>
      <c r="V976">
        <v>35299150000</v>
      </c>
      <c r="W976">
        <v>36229368991.865913</v>
      </c>
      <c r="X976">
        <v>32143818181.81818</v>
      </c>
      <c r="Y976">
        <v>34776040200.134293</v>
      </c>
      <c r="Z976">
        <v>45983449592.84211</v>
      </c>
      <c r="AA976">
        <v>47999667359.667358</v>
      </c>
      <c r="AB976">
        <v>59116868249.004166</v>
      </c>
      <c r="AC976">
        <v>67655840076.764351</v>
      </c>
      <c r="AD976">
        <v>87845403965.695175</v>
      </c>
      <c r="AE976">
        <v>112248609249.75166</v>
      </c>
      <c r="AF976">
        <v>146867334823.51892</v>
      </c>
      <c r="AG976">
        <v>165920866365.37503</v>
      </c>
      <c r="AH976">
        <v>207117912034.14706</v>
      </c>
      <c r="AI976">
        <v>168567538022.41699</v>
      </c>
      <c r="AJ976">
        <v>196837602739.8251</v>
      </c>
      <c r="AK976">
        <v>235922915395.18015</v>
      </c>
    </row>
    <row r="977" spans="1:37">
      <c r="A977" t="s">
        <v>4093</v>
      </c>
      <c r="B977" t="s">
        <v>1594</v>
      </c>
      <c r="C977" t="s">
        <v>4895</v>
      </c>
      <c r="D977" t="s">
        <v>4896</v>
      </c>
      <c r="E977" t="str">
        <f t="shared" si="15"/>
        <v>NGA.SL.TLF.TERT.ZS</v>
      </c>
      <c r="F977" t="s">
        <v>1768</v>
      </c>
      <c r="G977" t="s">
        <v>1768</v>
      </c>
      <c r="H977" t="s">
        <v>1768</v>
      </c>
      <c r="I977" t="s">
        <v>1768</v>
      </c>
      <c r="J977" t="s">
        <v>1768</v>
      </c>
      <c r="K977" t="s">
        <v>1768</v>
      </c>
      <c r="L977" t="s">
        <v>1768</v>
      </c>
      <c r="M977" t="s">
        <v>1768</v>
      </c>
      <c r="N977" t="s">
        <v>1768</v>
      </c>
      <c r="O977" t="s">
        <v>1768</v>
      </c>
      <c r="P977" t="s">
        <v>1768</v>
      </c>
      <c r="Q977" t="s">
        <v>1768</v>
      </c>
      <c r="R977" t="s">
        <v>1768</v>
      </c>
      <c r="S977" t="s">
        <v>1768</v>
      </c>
      <c r="T977" t="s">
        <v>1768</v>
      </c>
      <c r="U977">
        <v>27.299999237060547</v>
      </c>
      <c r="V977" t="s">
        <v>1768</v>
      </c>
      <c r="W977" t="s">
        <v>1768</v>
      </c>
      <c r="X977" t="s">
        <v>1768</v>
      </c>
      <c r="Y977" t="s">
        <v>1768</v>
      </c>
      <c r="Z977" t="s">
        <v>1768</v>
      </c>
      <c r="AA977" t="s">
        <v>1768</v>
      </c>
      <c r="AB977" t="s">
        <v>1768</v>
      </c>
      <c r="AC977" t="s">
        <v>1768</v>
      </c>
      <c r="AD977" t="s">
        <v>1768</v>
      </c>
      <c r="AE977" t="s">
        <v>1768</v>
      </c>
      <c r="AF977" t="s">
        <v>1768</v>
      </c>
      <c r="AG977" t="s">
        <v>1768</v>
      </c>
      <c r="AH977" t="s">
        <v>1768</v>
      </c>
      <c r="AI977" t="s">
        <v>1768</v>
      </c>
      <c r="AJ977" t="s">
        <v>1768</v>
      </c>
      <c r="AK977" t="s">
        <v>1768</v>
      </c>
    </row>
    <row r="978" spans="1:37" hidden="1">
      <c r="A978" t="s">
        <v>4093</v>
      </c>
      <c r="B978" t="s">
        <v>1594</v>
      </c>
      <c r="C978" t="s">
        <v>4897</v>
      </c>
      <c r="D978" t="s">
        <v>4898</v>
      </c>
      <c r="E978" t="str">
        <f t="shared" si="15"/>
        <v>NGA.SP.DYN.LE00.IN</v>
      </c>
      <c r="F978">
        <v>45.488268292682932</v>
      </c>
      <c r="G978">
        <v>45.643902439024394</v>
      </c>
      <c r="H978">
        <v>45.762512195121957</v>
      </c>
      <c r="I978">
        <v>45.84404878048781</v>
      </c>
      <c r="J978">
        <v>45.890536585365865</v>
      </c>
      <c r="K978">
        <v>45.904024390243904</v>
      </c>
      <c r="L978">
        <v>45.887560975609766</v>
      </c>
      <c r="M978">
        <v>45.846682926829274</v>
      </c>
      <c r="N978">
        <v>45.788414634146349</v>
      </c>
      <c r="O978">
        <v>45.719804878048784</v>
      </c>
      <c r="P978">
        <v>45.637341463414636</v>
      </c>
      <c r="Q978">
        <v>45.534536585365856</v>
      </c>
      <c r="R978">
        <v>45.415365853658543</v>
      </c>
      <c r="S978">
        <v>45.290268292682924</v>
      </c>
      <c r="T978">
        <v>45.179731707317075</v>
      </c>
      <c r="U978">
        <v>45.115707317073173</v>
      </c>
      <c r="V978">
        <v>45.133219512195126</v>
      </c>
      <c r="W978">
        <v>45.253707317073172</v>
      </c>
      <c r="X978">
        <v>45.486146341463417</v>
      </c>
      <c r="Y978">
        <v>45.829536585365851</v>
      </c>
      <c r="Z978">
        <v>46.272317073170733</v>
      </c>
      <c r="AA978">
        <v>46.791463414634151</v>
      </c>
      <c r="AB978">
        <v>47.35048780487805</v>
      </c>
      <c r="AC978">
        <v>47.91636585365854</v>
      </c>
      <c r="AD978">
        <v>48.472609756097569</v>
      </c>
      <c r="AE978">
        <v>49.004707317073184</v>
      </c>
      <c r="AF978">
        <v>49.510658536585368</v>
      </c>
      <c r="AG978">
        <v>49.999487804878058</v>
      </c>
      <c r="AH978">
        <v>50.479731707317079</v>
      </c>
      <c r="AI978">
        <v>50.949414634146351</v>
      </c>
      <c r="AJ978">
        <v>51.410024390243912</v>
      </c>
      <c r="AK978" t="s">
        <v>1768</v>
      </c>
    </row>
    <row r="979" spans="1:37" hidden="1">
      <c r="A979" t="s">
        <v>4093</v>
      </c>
      <c r="B979" t="s">
        <v>1594</v>
      </c>
      <c r="C979" t="s">
        <v>1688</v>
      </c>
      <c r="D979" t="s">
        <v>1689</v>
      </c>
      <c r="E979" t="str">
        <f t="shared" si="15"/>
        <v>NGA.SP.POP.TOTL</v>
      </c>
      <c r="F979">
        <v>75543388</v>
      </c>
      <c r="G979">
        <v>77604166</v>
      </c>
      <c r="H979">
        <v>79623647</v>
      </c>
      <c r="I979">
        <v>81635550</v>
      </c>
      <c r="J979">
        <v>83691577</v>
      </c>
      <c r="K979">
        <v>85828707</v>
      </c>
      <c r="L979">
        <v>88057486</v>
      </c>
      <c r="M979">
        <v>90363921</v>
      </c>
      <c r="N979">
        <v>92731304</v>
      </c>
      <c r="O979">
        <v>95133496</v>
      </c>
      <c r="P979">
        <v>97552057</v>
      </c>
      <c r="Q979">
        <v>99986136</v>
      </c>
      <c r="R979">
        <v>102444773</v>
      </c>
      <c r="S979">
        <v>104931559</v>
      </c>
      <c r="T979">
        <v>107452627</v>
      </c>
      <c r="U979">
        <v>110014688</v>
      </c>
      <c r="V979">
        <v>112618306</v>
      </c>
      <c r="W979">
        <v>115268715</v>
      </c>
      <c r="X979">
        <v>117983368</v>
      </c>
      <c r="Y979">
        <v>120784408</v>
      </c>
      <c r="Z979">
        <v>123688536</v>
      </c>
      <c r="AA979">
        <v>126704722</v>
      </c>
      <c r="AB979">
        <v>129832447</v>
      </c>
      <c r="AC979">
        <v>133067097.00000001</v>
      </c>
      <c r="AD979">
        <v>136399438</v>
      </c>
      <c r="AE979">
        <v>139823340</v>
      </c>
      <c r="AF979">
        <v>143338939</v>
      </c>
      <c r="AG979">
        <v>146951477</v>
      </c>
      <c r="AH979">
        <v>150665730</v>
      </c>
      <c r="AI979">
        <v>154488072</v>
      </c>
      <c r="AJ979">
        <v>158423182</v>
      </c>
      <c r="AK979">
        <v>162470737</v>
      </c>
    </row>
    <row r="980" spans="1:37" hidden="1">
      <c r="A980" t="s">
        <v>4335</v>
      </c>
      <c r="B980" t="s">
        <v>4836</v>
      </c>
      <c r="C980" t="s">
        <v>4889</v>
      </c>
      <c r="D980" t="s">
        <v>4890</v>
      </c>
      <c r="E980" t="str">
        <f t="shared" si="15"/>
        <v>NAC.NY.GDP.DEFL.ZS</v>
      </c>
      <c r="F980" t="s">
        <v>1768</v>
      </c>
      <c r="G980" t="s">
        <v>1768</v>
      </c>
      <c r="H980" t="s">
        <v>1768</v>
      </c>
      <c r="I980" t="s">
        <v>1768</v>
      </c>
      <c r="J980" t="s">
        <v>1768</v>
      </c>
      <c r="K980" t="s">
        <v>1768</v>
      </c>
      <c r="L980" t="s">
        <v>1768</v>
      </c>
      <c r="M980" t="s">
        <v>1768</v>
      </c>
      <c r="N980" t="s">
        <v>1768</v>
      </c>
      <c r="O980" t="s">
        <v>1768</v>
      </c>
      <c r="P980" t="s">
        <v>1768</v>
      </c>
      <c r="Q980" t="s">
        <v>1768</v>
      </c>
      <c r="R980" t="s">
        <v>1768</v>
      </c>
      <c r="S980" t="s">
        <v>1768</v>
      </c>
      <c r="T980" t="s">
        <v>1768</v>
      </c>
      <c r="U980" t="s">
        <v>1768</v>
      </c>
      <c r="V980" t="s">
        <v>1768</v>
      </c>
      <c r="W980" t="s">
        <v>1768</v>
      </c>
      <c r="X980" t="s">
        <v>1768</v>
      </c>
      <c r="Y980" t="s">
        <v>1768</v>
      </c>
      <c r="Z980" t="s">
        <v>1768</v>
      </c>
      <c r="AA980" t="s">
        <v>1768</v>
      </c>
      <c r="AB980" t="s">
        <v>1768</v>
      </c>
      <c r="AC980" t="s">
        <v>1768</v>
      </c>
      <c r="AD980" t="s">
        <v>1768</v>
      </c>
      <c r="AE980" t="s">
        <v>1768</v>
      </c>
      <c r="AF980" t="s">
        <v>1768</v>
      </c>
      <c r="AG980" t="s">
        <v>1768</v>
      </c>
      <c r="AH980" t="s">
        <v>1768</v>
      </c>
      <c r="AI980" t="s">
        <v>1768</v>
      </c>
      <c r="AJ980" t="s">
        <v>1768</v>
      </c>
      <c r="AK980" t="s">
        <v>1768</v>
      </c>
    </row>
    <row r="981" spans="1:37" hidden="1">
      <c r="A981" t="s">
        <v>4335</v>
      </c>
      <c r="B981" t="s">
        <v>4836</v>
      </c>
      <c r="C981" t="s">
        <v>4891</v>
      </c>
      <c r="D981" t="s">
        <v>4892</v>
      </c>
      <c r="E981" t="str">
        <f t="shared" si="15"/>
        <v>NAC.NY.GDP.MKTP.KD</v>
      </c>
      <c r="F981">
        <v>5556535422026.9209</v>
      </c>
      <c r="G981">
        <v>5701698783619.9805</v>
      </c>
      <c r="H981">
        <v>5584964495328.5801</v>
      </c>
      <c r="I981">
        <v>5829674211985.7207</v>
      </c>
      <c r="J981">
        <v>6243080025686.5166</v>
      </c>
      <c r="K981">
        <v>6502661700035.4287</v>
      </c>
      <c r="L981">
        <v>6720848631876.2295</v>
      </c>
      <c r="M981">
        <v>6938966688135.1924</v>
      </c>
      <c r="N981">
        <v>7227872198417.4316</v>
      </c>
      <c r="O981">
        <v>7480463357134.6836</v>
      </c>
      <c r="P981">
        <v>7610235267835.0342</v>
      </c>
      <c r="Q981">
        <v>7580315240557.3662</v>
      </c>
      <c r="R981">
        <v>7824854835716.457</v>
      </c>
      <c r="S981">
        <v>8046764335899.6855</v>
      </c>
      <c r="T981">
        <v>8381548477519.2686</v>
      </c>
      <c r="U981">
        <v>8596734976309.21</v>
      </c>
      <c r="V981">
        <v>8909349412459.4668</v>
      </c>
      <c r="W981">
        <v>9309100365541.3574</v>
      </c>
      <c r="X981">
        <v>9716912155084.418</v>
      </c>
      <c r="Y981">
        <v>10194300280841.117</v>
      </c>
      <c r="Z981">
        <v>10627199079682.781</v>
      </c>
      <c r="AA981">
        <v>10748588226018.611</v>
      </c>
      <c r="AB981">
        <v>10953038889567.039</v>
      </c>
      <c r="AC981">
        <v>11227560696914.859</v>
      </c>
      <c r="AD981">
        <v>11615437233348.041</v>
      </c>
      <c r="AE981">
        <v>11972190373164.248</v>
      </c>
      <c r="AF981">
        <v>12292009772583.59</v>
      </c>
      <c r="AG981">
        <v>12528962047313.723</v>
      </c>
      <c r="AH981">
        <v>12493077941008.676</v>
      </c>
      <c r="AI981">
        <v>12058921504622.158</v>
      </c>
      <c r="AJ981">
        <v>12424738823744.252</v>
      </c>
      <c r="AK981">
        <v>12642591575769.832</v>
      </c>
    </row>
    <row r="982" spans="1:37" hidden="1">
      <c r="A982" t="s">
        <v>4335</v>
      </c>
      <c r="B982" t="s">
        <v>4836</v>
      </c>
      <c r="C982" t="s">
        <v>4893</v>
      </c>
      <c r="D982" t="s">
        <v>4894</v>
      </c>
      <c r="E982" t="str">
        <f t="shared" si="15"/>
        <v>NAC.NY.GDP.MKTP.CD</v>
      </c>
      <c r="F982">
        <v>3037006560316.9565</v>
      </c>
      <c r="G982">
        <v>3405207212468.3999</v>
      </c>
      <c r="H982">
        <v>3536387745310.4302</v>
      </c>
      <c r="I982">
        <v>3841598228302.4985</v>
      </c>
      <c r="J982">
        <v>4248526461299.1714</v>
      </c>
      <c r="K982">
        <v>4541543637710.5059</v>
      </c>
      <c r="L982">
        <v>4795040718455.8936</v>
      </c>
      <c r="M982">
        <v>5121726665880.5186</v>
      </c>
      <c r="N982">
        <v>5561481996919.9502</v>
      </c>
      <c r="O982">
        <v>5996715013545.5137</v>
      </c>
      <c r="P982">
        <v>6335115231676.3799</v>
      </c>
      <c r="Q982">
        <v>6530542982363.042</v>
      </c>
      <c r="R982">
        <v>6843011628335.1357</v>
      </c>
      <c r="S982">
        <v>7148385192119.5518</v>
      </c>
      <c r="T982">
        <v>7559661155377.415</v>
      </c>
      <c r="U982">
        <v>7930948091834.834</v>
      </c>
      <c r="V982">
        <v>8367557032830.9512</v>
      </c>
      <c r="W982">
        <v>8896969299627.4727</v>
      </c>
      <c r="X982">
        <v>9360897178738.1191</v>
      </c>
      <c r="Y982">
        <v>9965589156699.2656</v>
      </c>
      <c r="Z982">
        <v>10627199079682.781</v>
      </c>
      <c r="AA982">
        <v>10953004036719.008</v>
      </c>
      <c r="AB982">
        <v>11328799179188.43</v>
      </c>
      <c r="AC982">
        <v>11959359767452.361</v>
      </c>
      <c r="AD982">
        <v>12794510802521.916</v>
      </c>
      <c r="AE982">
        <v>13702928121475.674</v>
      </c>
      <c r="AF982">
        <v>14598525075644.807</v>
      </c>
      <c r="AG982">
        <v>15391760777447.912</v>
      </c>
      <c r="AH982">
        <v>15728088365546.861</v>
      </c>
      <c r="AI982">
        <v>15206984017751.555</v>
      </c>
      <c r="AJ982">
        <v>16029904666217.766</v>
      </c>
      <c r="AK982">
        <v>16836105010275.926</v>
      </c>
    </row>
    <row r="983" spans="1:37">
      <c r="A983" t="s">
        <v>4335</v>
      </c>
      <c r="B983" t="s">
        <v>4836</v>
      </c>
      <c r="C983" t="s">
        <v>4895</v>
      </c>
      <c r="D983" t="s">
        <v>4896</v>
      </c>
      <c r="E983" t="str">
        <f t="shared" si="15"/>
        <v>NAC.SL.TLF.TERT.ZS</v>
      </c>
      <c r="F983" t="s">
        <v>1768</v>
      </c>
      <c r="G983" t="s">
        <v>1768</v>
      </c>
      <c r="H983" t="s">
        <v>1768</v>
      </c>
      <c r="I983" t="s">
        <v>1768</v>
      </c>
      <c r="J983" t="s">
        <v>1768</v>
      </c>
      <c r="K983" t="s">
        <v>1768</v>
      </c>
      <c r="L983" t="s">
        <v>1768</v>
      </c>
      <c r="M983" t="s">
        <v>1768</v>
      </c>
      <c r="N983" t="s">
        <v>1768</v>
      </c>
      <c r="O983" t="s">
        <v>1768</v>
      </c>
      <c r="P983" t="s">
        <v>1768</v>
      </c>
      <c r="Q983" t="s">
        <v>1768</v>
      </c>
      <c r="R983" t="s">
        <v>1768</v>
      </c>
      <c r="S983" t="s">
        <v>1768</v>
      </c>
      <c r="T983" t="s">
        <v>1768</v>
      </c>
      <c r="U983" t="s">
        <v>1768</v>
      </c>
      <c r="V983" t="s">
        <v>1768</v>
      </c>
      <c r="W983">
        <v>34.687147447627254</v>
      </c>
      <c r="X983">
        <v>34.255351163588713</v>
      </c>
      <c r="Y983">
        <v>34.676601720583179</v>
      </c>
      <c r="Z983">
        <v>35.257785935576223</v>
      </c>
      <c r="AA983">
        <v>36.231158244219394</v>
      </c>
      <c r="AB983">
        <v>57.133598526905118</v>
      </c>
      <c r="AC983">
        <v>57.644458343226248</v>
      </c>
      <c r="AD983">
        <v>58.00496980109817</v>
      </c>
      <c r="AE983">
        <v>58.267013416425208</v>
      </c>
      <c r="AF983">
        <v>58.835372707944636</v>
      </c>
      <c r="AG983">
        <v>59.536859404252063</v>
      </c>
      <c r="AH983" t="s">
        <v>1768</v>
      </c>
      <c r="AI983" t="s">
        <v>1768</v>
      </c>
      <c r="AJ983" t="s">
        <v>1768</v>
      </c>
      <c r="AK983" t="s">
        <v>1768</v>
      </c>
    </row>
    <row r="984" spans="1:37" hidden="1">
      <c r="A984" t="s">
        <v>4335</v>
      </c>
      <c r="B984" t="s">
        <v>4836</v>
      </c>
      <c r="C984" t="s">
        <v>4897</v>
      </c>
      <c r="D984" t="s">
        <v>4898</v>
      </c>
      <c r="E984" t="str">
        <f t="shared" si="15"/>
        <v>NAC.SP.DYN.LE00.IN</v>
      </c>
      <c r="F984">
        <v>73.796848714871842</v>
      </c>
      <c r="G984">
        <v>74.151335400516615</v>
      </c>
      <c r="H984">
        <v>74.490437455004056</v>
      </c>
      <c r="I984">
        <v>74.617862982314321</v>
      </c>
      <c r="J984">
        <v>74.735806277335371</v>
      </c>
      <c r="K984">
        <v>74.734482827850741</v>
      </c>
      <c r="L984">
        <v>74.794225742061442</v>
      </c>
      <c r="M984">
        <v>74.960768213888841</v>
      </c>
      <c r="N984">
        <v>74.968354954016107</v>
      </c>
      <c r="O984">
        <v>75.22162201197321</v>
      </c>
      <c r="P984">
        <v>75.431264680225226</v>
      </c>
      <c r="Q984">
        <v>75.58471127180097</v>
      </c>
      <c r="R984">
        <v>75.81014440234587</v>
      </c>
      <c r="S984">
        <v>75.645744958799497</v>
      </c>
      <c r="T984">
        <v>75.802270541277679</v>
      </c>
      <c r="U984">
        <v>75.855845279629122</v>
      </c>
      <c r="V984">
        <v>76.218222569495026</v>
      </c>
      <c r="W984">
        <v>76.632511340975611</v>
      </c>
      <c r="X984">
        <v>76.786218812404258</v>
      </c>
      <c r="Y984">
        <v>76.809548077885594</v>
      </c>
      <c r="Z984">
        <v>76.892428746214478</v>
      </c>
      <c r="AA984">
        <v>77.007152992560762</v>
      </c>
      <c r="AB984">
        <v>77.107317987474588</v>
      </c>
      <c r="AC984">
        <v>77.268475290726883</v>
      </c>
      <c r="AD984">
        <v>77.615083362903377</v>
      </c>
      <c r="AE984">
        <v>77.630331507520879</v>
      </c>
      <c r="AF984">
        <v>77.888777325703714</v>
      </c>
      <c r="AG984">
        <v>78.131384799807847</v>
      </c>
      <c r="AH984">
        <v>78.237969191129096</v>
      </c>
      <c r="AI984">
        <v>78.345129095462141</v>
      </c>
      <c r="AJ984">
        <v>78.495598028143945</v>
      </c>
      <c r="AK984" t="s">
        <v>1768</v>
      </c>
    </row>
    <row r="985" spans="1:37" hidden="1">
      <c r="A985" t="s">
        <v>4335</v>
      </c>
      <c r="B985" t="s">
        <v>4836</v>
      </c>
      <c r="C985" t="s">
        <v>1688</v>
      </c>
      <c r="D985" t="s">
        <v>1689</v>
      </c>
      <c r="E985" t="str">
        <f t="shared" si="15"/>
        <v>NAC.SP.POP.TOTL</v>
      </c>
      <c r="F985">
        <v>251872000</v>
      </c>
      <c r="G985">
        <v>254420400</v>
      </c>
      <c r="H985">
        <v>256920800</v>
      </c>
      <c r="I985">
        <v>259303200</v>
      </c>
      <c r="J985">
        <v>261582600</v>
      </c>
      <c r="K985">
        <v>263922000</v>
      </c>
      <c r="L985">
        <v>266393900</v>
      </c>
      <c r="M985">
        <v>268896800</v>
      </c>
      <c r="N985">
        <v>271452700</v>
      </c>
      <c r="O985">
        <v>274257600</v>
      </c>
      <c r="P985">
        <v>277474500</v>
      </c>
      <c r="Q985">
        <v>281213681.963727</v>
      </c>
      <c r="R985">
        <v>285094597.35751122</v>
      </c>
      <c r="S985">
        <v>288813410.36054432</v>
      </c>
      <c r="T985">
        <v>292299206.40412605</v>
      </c>
      <c r="U985">
        <v>295693700</v>
      </c>
      <c r="V985">
        <v>299127700</v>
      </c>
      <c r="W985">
        <v>302706100</v>
      </c>
      <c r="X985">
        <v>306163900</v>
      </c>
      <c r="Y985">
        <v>309601200</v>
      </c>
      <c r="Z985">
        <v>312994211</v>
      </c>
      <c r="AA985">
        <v>316113355</v>
      </c>
      <c r="AB985">
        <v>319049993</v>
      </c>
      <c r="AC985">
        <v>321846933</v>
      </c>
      <c r="AD985">
        <v>324863598</v>
      </c>
      <c r="AE985">
        <v>327892199</v>
      </c>
      <c r="AF985">
        <v>331019786</v>
      </c>
      <c r="AG985">
        <v>334224940</v>
      </c>
      <c r="AH985">
        <v>337477264</v>
      </c>
      <c r="AI985">
        <v>340565619</v>
      </c>
      <c r="AJ985">
        <v>343540107</v>
      </c>
      <c r="AK985">
        <v>346139396</v>
      </c>
    </row>
    <row r="986" spans="1:37" hidden="1">
      <c r="A986" t="s">
        <v>1595</v>
      </c>
      <c r="B986" t="s">
        <v>1596</v>
      </c>
      <c r="C986" t="s">
        <v>4889</v>
      </c>
      <c r="D986" t="s">
        <v>4890</v>
      </c>
      <c r="E986" t="str">
        <f t="shared" si="15"/>
        <v>MNP.NY.GDP.DEFL.ZS</v>
      </c>
      <c r="F986" t="s">
        <v>1768</v>
      </c>
      <c r="G986" t="s">
        <v>1768</v>
      </c>
      <c r="H986" t="s">
        <v>1768</v>
      </c>
      <c r="I986" t="s">
        <v>1768</v>
      </c>
      <c r="J986" t="s">
        <v>1768</v>
      </c>
      <c r="K986" t="s">
        <v>1768</v>
      </c>
      <c r="L986" t="s">
        <v>1768</v>
      </c>
      <c r="M986" t="s">
        <v>1768</v>
      </c>
      <c r="N986" t="s">
        <v>1768</v>
      </c>
      <c r="O986" t="s">
        <v>1768</v>
      </c>
      <c r="P986" t="s">
        <v>1768</v>
      </c>
      <c r="Q986" t="s">
        <v>1768</v>
      </c>
      <c r="R986" t="s">
        <v>1768</v>
      </c>
      <c r="S986" t="s">
        <v>1768</v>
      </c>
      <c r="T986" t="s">
        <v>1768</v>
      </c>
      <c r="U986" t="s">
        <v>1768</v>
      </c>
      <c r="V986" t="s">
        <v>1768</v>
      </c>
      <c r="W986" t="s">
        <v>1768</v>
      </c>
      <c r="X986" t="s">
        <v>1768</v>
      </c>
      <c r="Y986" t="s">
        <v>1768</v>
      </c>
      <c r="Z986" t="s">
        <v>1768</v>
      </c>
      <c r="AA986" t="s">
        <v>1768</v>
      </c>
      <c r="AB986" t="s">
        <v>1768</v>
      </c>
      <c r="AC986" t="s">
        <v>1768</v>
      </c>
      <c r="AD986" t="s">
        <v>1768</v>
      </c>
      <c r="AE986" t="s">
        <v>1768</v>
      </c>
      <c r="AF986" t="s">
        <v>1768</v>
      </c>
      <c r="AG986" t="s">
        <v>1768</v>
      </c>
      <c r="AH986" t="s">
        <v>1768</v>
      </c>
      <c r="AI986" t="s">
        <v>1768</v>
      </c>
      <c r="AJ986" t="s">
        <v>1768</v>
      </c>
      <c r="AK986" t="s">
        <v>1768</v>
      </c>
    </row>
    <row r="987" spans="1:37" hidden="1">
      <c r="A987" t="s">
        <v>1595</v>
      </c>
      <c r="B987" t="s">
        <v>1596</v>
      </c>
      <c r="C987" t="s">
        <v>4891</v>
      </c>
      <c r="D987" t="s">
        <v>4892</v>
      </c>
      <c r="E987" t="str">
        <f t="shared" si="15"/>
        <v>MNP.NY.GDP.MKTP.KD</v>
      </c>
      <c r="F987" t="s">
        <v>1768</v>
      </c>
      <c r="G987" t="s">
        <v>1768</v>
      </c>
      <c r="H987" t="s">
        <v>1768</v>
      </c>
      <c r="I987" t="s">
        <v>1768</v>
      </c>
      <c r="J987" t="s">
        <v>1768</v>
      </c>
      <c r="K987" t="s">
        <v>1768</v>
      </c>
      <c r="L987" t="s">
        <v>1768</v>
      </c>
      <c r="M987" t="s">
        <v>1768</v>
      </c>
      <c r="N987" t="s">
        <v>1768</v>
      </c>
      <c r="O987" t="s">
        <v>1768</v>
      </c>
      <c r="P987" t="s">
        <v>1768</v>
      </c>
      <c r="Q987" t="s">
        <v>1768</v>
      </c>
      <c r="R987" t="s">
        <v>1768</v>
      </c>
      <c r="S987" t="s">
        <v>1768</v>
      </c>
      <c r="T987" t="s">
        <v>1768</v>
      </c>
      <c r="U987" t="s">
        <v>1768</v>
      </c>
      <c r="V987" t="s">
        <v>1768</v>
      </c>
      <c r="W987" t="s">
        <v>1768</v>
      </c>
      <c r="X987" t="s">
        <v>1768</v>
      </c>
      <c r="Y987" t="s">
        <v>1768</v>
      </c>
      <c r="Z987" t="s">
        <v>1768</v>
      </c>
      <c r="AA987" t="s">
        <v>1768</v>
      </c>
      <c r="AB987" t="s">
        <v>1768</v>
      </c>
      <c r="AC987" t="s">
        <v>1768</v>
      </c>
      <c r="AD987" t="s">
        <v>1768</v>
      </c>
      <c r="AE987" t="s">
        <v>1768</v>
      </c>
      <c r="AF987" t="s">
        <v>1768</v>
      </c>
      <c r="AG987" t="s">
        <v>1768</v>
      </c>
      <c r="AH987" t="s">
        <v>1768</v>
      </c>
      <c r="AI987" t="s">
        <v>1768</v>
      </c>
      <c r="AJ987" t="s">
        <v>1768</v>
      </c>
      <c r="AK987" t="s">
        <v>1768</v>
      </c>
    </row>
    <row r="988" spans="1:37" hidden="1">
      <c r="A988" t="s">
        <v>1595</v>
      </c>
      <c r="B988" t="s">
        <v>1596</v>
      </c>
      <c r="C988" t="s">
        <v>4893</v>
      </c>
      <c r="D988" t="s">
        <v>4894</v>
      </c>
      <c r="E988" t="str">
        <f t="shared" si="15"/>
        <v>MNP.NY.GDP.MKTP.CD</v>
      </c>
      <c r="F988" t="s">
        <v>1768</v>
      </c>
      <c r="G988" t="s">
        <v>1768</v>
      </c>
      <c r="H988" t="s">
        <v>1768</v>
      </c>
      <c r="I988" t="s">
        <v>1768</v>
      </c>
      <c r="J988" t="s">
        <v>1768</v>
      </c>
      <c r="K988" t="s">
        <v>1768</v>
      </c>
      <c r="L988" t="s">
        <v>1768</v>
      </c>
      <c r="M988" t="s">
        <v>1768</v>
      </c>
      <c r="N988" t="s">
        <v>1768</v>
      </c>
      <c r="O988" t="s">
        <v>1768</v>
      </c>
      <c r="P988" t="s">
        <v>1768</v>
      </c>
      <c r="Q988" t="s">
        <v>1768</v>
      </c>
      <c r="R988" t="s">
        <v>1768</v>
      </c>
      <c r="S988" t="s">
        <v>1768</v>
      </c>
      <c r="T988" t="s">
        <v>1768</v>
      </c>
      <c r="U988" t="s">
        <v>1768</v>
      </c>
      <c r="V988" t="s">
        <v>1768</v>
      </c>
      <c r="W988" t="s">
        <v>1768</v>
      </c>
      <c r="X988" t="s">
        <v>1768</v>
      </c>
      <c r="Y988" t="s">
        <v>1768</v>
      </c>
      <c r="Z988" t="s">
        <v>1768</v>
      </c>
      <c r="AA988" t="s">
        <v>1768</v>
      </c>
      <c r="AB988" t="s">
        <v>1768</v>
      </c>
      <c r="AC988" t="s">
        <v>1768</v>
      </c>
      <c r="AD988" t="s">
        <v>1768</v>
      </c>
      <c r="AE988" t="s">
        <v>1768</v>
      </c>
      <c r="AF988" t="s">
        <v>1768</v>
      </c>
      <c r="AG988" t="s">
        <v>1768</v>
      </c>
      <c r="AH988" t="s">
        <v>1768</v>
      </c>
      <c r="AI988" t="s">
        <v>1768</v>
      </c>
      <c r="AJ988" t="s">
        <v>1768</v>
      </c>
      <c r="AK988" t="s">
        <v>1768</v>
      </c>
    </row>
    <row r="989" spans="1:37">
      <c r="A989" t="s">
        <v>1595</v>
      </c>
      <c r="B989" t="s">
        <v>1596</v>
      </c>
      <c r="C989" t="s">
        <v>4895</v>
      </c>
      <c r="D989" t="s">
        <v>4896</v>
      </c>
      <c r="E989" t="str">
        <f t="shared" si="15"/>
        <v>MNP.SL.TLF.TERT.ZS</v>
      </c>
      <c r="F989" t="s">
        <v>1768</v>
      </c>
      <c r="G989" t="s">
        <v>1768</v>
      </c>
      <c r="H989" t="s">
        <v>1768</v>
      </c>
      <c r="I989" t="s">
        <v>1768</v>
      </c>
      <c r="J989" t="s">
        <v>1768</v>
      </c>
      <c r="K989" t="s">
        <v>1768</v>
      </c>
      <c r="L989" t="s">
        <v>1768</v>
      </c>
      <c r="M989" t="s">
        <v>1768</v>
      </c>
      <c r="N989" t="s">
        <v>1768</v>
      </c>
      <c r="O989" t="s">
        <v>1768</v>
      </c>
      <c r="P989" t="s">
        <v>1768</v>
      </c>
      <c r="Q989" t="s">
        <v>1768</v>
      </c>
      <c r="R989" t="s">
        <v>1768</v>
      </c>
      <c r="S989" t="s">
        <v>1768</v>
      </c>
      <c r="T989" t="s">
        <v>1768</v>
      </c>
      <c r="U989" t="s">
        <v>1768</v>
      </c>
      <c r="V989" t="s">
        <v>1768</v>
      </c>
      <c r="W989" t="s">
        <v>1768</v>
      </c>
      <c r="X989" t="s">
        <v>1768</v>
      </c>
      <c r="Y989" t="s">
        <v>1768</v>
      </c>
      <c r="Z989" t="s">
        <v>1768</v>
      </c>
      <c r="AA989" t="s">
        <v>1768</v>
      </c>
      <c r="AB989" t="s">
        <v>1768</v>
      </c>
      <c r="AC989" t="s">
        <v>1768</v>
      </c>
      <c r="AD989" t="s">
        <v>1768</v>
      </c>
      <c r="AE989" t="s">
        <v>1768</v>
      </c>
      <c r="AF989" t="s">
        <v>1768</v>
      </c>
      <c r="AG989" t="s">
        <v>1768</v>
      </c>
      <c r="AH989" t="s">
        <v>1768</v>
      </c>
      <c r="AI989" t="s">
        <v>1768</v>
      </c>
      <c r="AJ989" t="s">
        <v>1768</v>
      </c>
      <c r="AK989" t="s">
        <v>1768</v>
      </c>
    </row>
    <row r="990" spans="1:37" hidden="1">
      <c r="A990" t="s">
        <v>1595</v>
      </c>
      <c r="B990" t="s">
        <v>1596</v>
      </c>
      <c r="C990" t="s">
        <v>4897</v>
      </c>
      <c r="D990" t="s">
        <v>4898</v>
      </c>
      <c r="E990" t="str">
        <f t="shared" si="15"/>
        <v>MNP.SP.DYN.LE00.IN</v>
      </c>
      <c r="F990" t="s">
        <v>1768</v>
      </c>
      <c r="G990" t="s">
        <v>1768</v>
      </c>
      <c r="H990" t="s">
        <v>1768</v>
      </c>
      <c r="I990" t="s">
        <v>1768</v>
      </c>
      <c r="J990" t="s">
        <v>1768</v>
      </c>
      <c r="K990" t="s">
        <v>1768</v>
      </c>
      <c r="L990" t="s">
        <v>1768</v>
      </c>
      <c r="M990" t="s">
        <v>1768</v>
      </c>
      <c r="N990" t="s">
        <v>1768</v>
      </c>
      <c r="O990" t="s">
        <v>1768</v>
      </c>
      <c r="P990" t="s">
        <v>1768</v>
      </c>
      <c r="Q990" t="s">
        <v>1768</v>
      </c>
      <c r="R990" t="s">
        <v>1768</v>
      </c>
      <c r="S990" t="s">
        <v>1768</v>
      </c>
      <c r="T990" t="s">
        <v>1768</v>
      </c>
      <c r="U990" t="s">
        <v>1768</v>
      </c>
      <c r="V990" t="s">
        <v>1768</v>
      </c>
      <c r="W990" t="s">
        <v>1768</v>
      </c>
      <c r="X990" t="s">
        <v>1768</v>
      </c>
      <c r="Y990" t="s">
        <v>1768</v>
      </c>
      <c r="Z990" t="s">
        <v>1768</v>
      </c>
      <c r="AA990" t="s">
        <v>1768</v>
      </c>
      <c r="AB990" t="s">
        <v>1768</v>
      </c>
      <c r="AC990" t="s">
        <v>1768</v>
      </c>
      <c r="AD990" t="s">
        <v>1768</v>
      </c>
      <c r="AE990" t="s">
        <v>1768</v>
      </c>
      <c r="AF990" t="s">
        <v>1768</v>
      </c>
      <c r="AG990" t="s">
        <v>1768</v>
      </c>
      <c r="AH990" t="s">
        <v>1768</v>
      </c>
      <c r="AI990" t="s">
        <v>1768</v>
      </c>
      <c r="AJ990" t="s">
        <v>1768</v>
      </c>
      <c r="AK990" t="s">
        <v>1768</v>
      </c>
    </row>
    <row r="991" spans="1:37" hidden="1">
      <c r="A991" t="s">
        <v>1595</v>
      </c>
      <c r="B991" t="s">
        <v>1596</v>
      </c>
      <c r="C991" t="s">
        <v>1688</v>
      </c>
      <c r="D991" t="s">
        <v>1689</v>
      </c>
      <c r="E991" t="str">
        <f t="shared" si="15"/>
        <v>MNP.SP.POP.TOTL</v>
      </c>
      <c r="F991">
        <v>17048</v>
      </c>
      <c r="G991">
        <v>18906</v>
      </c>
      <c r="H991">
        <v>21392</v>
      </c>
      <c r="I991">
        <v>24308</v>
      </c>
      <c r="J991">
        <v>27362</v>
      </c>
      <c r="K991">
        <v>30341</v>
      </c>
      <c r="L991">
        <v>33174</v>
      </c>
      <c r="M991">
        <v>35906</v>
      </c>
      <c r="N991">
        <v>38571</v>
      </c>
      <c r="O991">
        <v>41244</v>
      </c>
      <c r="P991">
        <v>43973</v>
      </c>
      <c r="Q991">
        <v>46727</v>
      </c>
      <c r="R991">
        <v>49456</v>
      </c>
      <c r="S991">
        <v>52161</v>
      </c>
      <c r="T991">
        <v>54852</v>
      </c>
      <c r="U991">
        <v>57517</v>
      </c>
      <c r="V991">
        <v>60173</v>
      </c>
      <c r="W991">
        <v>62766</v>
      </c>
      <c r="X991">
        <v>65138</v>
      </c>
      <c r="Y991">
        <v>67075</v>
      </c>
      <c r="Z991">
        <v>68432</v>
      </c>
      <c r="AA991">
        <v>69184</v>
      </c>
      <c r="AB991">
        <v>69393</v>
      </c>
      <c r="AC991">
        <v>69105</v>
      </c>
      <c r="AD991">
        <v>68404</v>
      </c>
      <c r="AE991">
        <v>67381</v>
      </c>
      <c r="AF991">
        <v>66006</v>
      </c>
      <c r="AG991">
        <v>64349</v>
      </c>
      <c r="AH991">
        <v>62707</v>
      </c>
      <c r="AI991">
        <v>61473</v>
      </c>
      <c r="AJ991">
        <v>60917</v>
      </c>
      <c r="AK991">
        <v>61174</v>
      </c>
    </row>
    <row r="992" spans="1:37" hidden="1">
      <c r="A992" t="s">
        <v>4174</v>
      </c>
      <c r="B992" t="s">
        <v>1597</v>
      </c>
      <c r="C992" t="s">
        <v>4889</v>
      </c>
      <c r="D992" t="s">
        <v>4890</v>
      </c>
      <c r="E992" t="str">
        <f t="shared" si="15"/>
        <v>NOR.NY.GDP.DEFL.ZS</v>
      </c>
      <c r="F992">
        <v>33.039957920243744</v>
      </c>
      <c r="G992">
        <v>37.305692517811408</v>
      </c>
      <c r="H992">
        <v>41.21987637671851</v>
      </c>
      <c r="I992">
        <v>44.088524009965461</v>
      </c>
      <c r="J992">
        <v>46.815082414771105</v>
      </c>
      <c r="K992">
        <v>49.228027339398857</v>
      </c>
      <c r="L992">
        <v>48.898714260140693</v>
      </c>
      <c r="M992">
        <v>52.417483743323331</v>
      </c>
      <c r="N992">
        <v>54.970254428536869</v>
      </c>
      <c r="O992">
        <v>58.074720798624448</v>
      </c>
      <c r="P992">
        <v>60.295018441723499</v>
      </c>
      <c r="Q992">
        <v>61.611305523300608</v>
      </c>
      <c r="R992">
        <v>61.170684926251994</v>
      </c>
      <c r="S992">
        <v>62.571412790185597</v>
      </c>
      <c r="T992">
        <v>62.440858221018125</v>
      </c>
      <c r="U992">
        <v>64.339492424004774</v>
      </c>
      <c r="V992">
        <v>67.028372834856683</v>
      </c>
      <c r="W992">
        <v>68.905000464835936</v>
      </c>
      <c r="X992">
        <v>68.374981937315141</v>
      </c>
      <c r="Y992">
        <v>72.898097014026291</v>
      </c>
      <c r="Z992">
        <v>84.307530488898095</v>
      </c>
      <c r="AA992">
        <v>85.76780384794823</v>
      </c>
      <c r="AB992">
        <v>84.246758359210745</v>
      </c>
      <c r="AC992">
        <v>86.687239583191541</v>
      </c>
      <c r="AD992">
        <v>91.795637746979281</v>
      </c>
      <c r="AE992">
        <v>100</v>
      </c>
      <c r="AF992">
        <v>108.66309771403002</v>
      </c>
      <c r="AG992">
        <v>111.95345848085265</v>
      </c>
      <c r="AH992">
        <v>124.21310055533856</v>
      </c>
      <c r="AI992">
        <v>116.28642217525673</v>
      </c>
      <c r="AJ992">
        <v>123.67196877648257</v>
      </c>
      <c r="AK992">
        <v>131.43910533443426</v>
      </c>
    </row>
    <row r="993" spans="1:37" hidden="1">
      <c r="A993" t="s">
        <v>4174</v>
      </c>
      <c r="B993" t="s">
        <v>1597</v>
      </c>
      <c r="C993" t="s">
        <v>4891</v>
      </c>
      <c r="D993" t="s">
        <v>4892</v>
      </c>
      <c r="E993" t="str">
        <f t="shared" si="15"/>
        <v>NOR.NY.GDP.MKTP.KD</v>
      </c>
      <c r="F993">
        <v>91232456676.445892</v>
      </c>
      <c r="G993">
        <v>92644319022.109695</v>
      </c>
      <c r="H993">
        <v>92760122385.468414</v>
      </c>
      <c r="I993">
        <v>96347057332.579529</v>
      </c>
      <c r="J993">
        <v>102025828220.46075</v>
      </c>
      <c r="K993">
        <v>107488317888.7688</v>
      </c>
      <c r="L993">
        <v>111828214158.76071</v>
      </c>
      <c r="M993">
        <v>113818805967.95915</v>
      </c>
      <c r="N993">
        <v>113622064769.99487</v>
      </c>
      <c r="O993">
        <v>114755481807.73163</v>
      </c>
      <c r="P993">
        <v>116966569350.96794</v>
      </c>
      <c r="Q993">
        <v>120598906112.99388</v>
      </c>
      <c r="R993">
        <v>124847807184.31683</v>
      </c>
      <c r="S993">
        <v>128326793090.48067</v>
      </c>
      <c r="T993">
        <v>134809195259.23837</v>
      </c>
      <c r="U993">
        <v>140452717480.68784</v>
      </c>
      <c r="V993">
        <v>147615476382.23047</v>
      </c>
      <c r="W993">
        <v>155575832146.21152</v>
      </c>
      <c r="X993">
        <v>159749542448.108</v>
      </c>
      <c r="Y993">
        <v>162985714850.45514</v>
      </c>
      <c r="Z993">
        <v>168288531891.20407</v>
      </c>
      <c r="AA993">
        <v>171637634124.3204</v>
      </c>
      <c r="AB993">
        <v>174215767563.66144</v>
      </c>
      <c r="AC993">
        <v>175929063477.96863</v>
      </c>
      <c r="AD993">
        <v>182897667360.87756</v>
      </c>
      <c r="AE993">
        <v>187632770146.35178</v>
      </c>
      <c r="AF993">
        <v>192233391606.63519</v>
      </c>
      <c r="AG993">
        <v>197333337246.56213</v>
      </c>
      <c r="AH993">
        <v>197402589381.97021</v>
      </c>
      <c r="AI993">
        <v>194111628291.58237</v>
      </c>
      <c r="AJ993">
        <v>195424832685.0051</v>
      </c>
      <c r="AK993">
        <v>198252580321.95804</v>
      </c>
    </row>
    <row r="994" spans="1:37" hidden="1">
      <c r="A994" t="s">
        <v>4174</v>
      </c>
      <c r="B994" t="s">
        <v>1597</v>
      </c>
      <c r="C994" t="s">
        <v>4893</v>
      </c>
      <c r="D994" t="s">
        <v>4894</v>
      </c>
      <c r="E994" t="str">
        <f t="shared" si="15"/>
        <v>NOR.NY.GDP.MKTP.CD</v>
      </c>
      <c r="F994">
        <v>63714366699.060585</v>
      </c>
      <c r="G994">
        <v>62867322937.538116</v>
      </c>
      <c r="H994">
        <v>61850635264.951973</v>
      </c>
      <c r="I994">
        <v>60779973685.653198</v>
      </c>
      <c r="J994">
        <v>61098572566.317467</v>
      </c>
      <c r="K994">
        <v>64257200018.610703</v>
      </c>
      <c r="L994">
        <v>77202861508.918549</v>
      </c>
      <c r="M994">
        <v>92447792207.792206</v>
      </c>
      <c r="N994">
        <v>100057081479.20822</v>
      </c>
      <c r="O994">
        <v>100770511984.93736</v>
      </c>
      <c r="P994">
        <v>117623688036.16788</v>
      </c>
      <c r="Q994">
        <v>119657406407.62622</v>
      </c>
      <c r="R994">
        <v>128298978196.15416</v>
      </c>
      <c r="S994">
        <v>118168337068.83185</v>
      </c>
      <c r="T994">
        <v>124519241668.55588</v>
      </c>
      <c r="U994">
        <v>148919844677.35825</v>
      </c>
      <c r="V994">
        <v>160158299482.15448</v>
      </c>
      <c r="W994">
        <v>158223061045.60748</v>
      </c>
      <c r="X994">
        <v>151139149911.86334</v>
      </c>
      <c r="Y994">
        <v>159045286696.07138</v>
      </c>
      <c r="Z994">
        <v>168288531891.20407</v>
      </c>
      <c r="AA994">
        <v>170922851073.76804</v>
      </c>
      <c r="AB994">
        <v>191927027230.14105</v>
      </c>
      <c r="AC994">
        <v>224880794327.84387</v>
      </c>
      <c r="AD994">
        <v>260029106207.98923</v>
      </c>
      <c r="AE994">
        <v>304060069848.66125</v>
      </c>
      <c r="AF994">
        <v>340041912703.69684</v>
      </c>
      <c r="AG994">
        <v>393479162081.79578</v>
      </c>
      <c r="AH994">
        <v>453885460992.90784</v>
      </c>
      <c r="AI994">
        <v>374757527038.18024</v>
      </c>
      <c r="AJ994">
        <v>417752649006.6225</v>
      </c>
      <c r="AK994">
        <v>485803392857.14288</v>
      </c>
    </row>
    <row r="995" spans="1:37">
      <c r="A995" t="s">
        <v>4174</v>
      </c>
      <c r="B995" t="s">
        <v>1597</v>
      </c>
      <c r="C995" t="s">
        <v>4895</v>
      </c>
      <c r="D995" t="s">
        <v>4896</v>
      </c>
      <c r="E995" t="str">
        <f t="shared" si="15"/>
        <v>NOR.SL.TLF.TERT.ZS</v>
      </c>
      <c r="F995" t="s">
        <v>1768</v>
      </c>
      <c r="G995" t="s">
        <v>1768</v>
      </c>
      <c r="H995" t="s">
        <v>1768</v>
      </c>
      <c r="I995" t="s">
        <v>1768</v>
      </c>
      <c r="J995" t="s">
        <v>1768</v>
      </c>
      <c r="K995" t="s">
        <v>1768</v>
      </c>
      <c r="L995" t="s">
        <v>1768</v>
      </c>
      <c r="M995" t="s">
        <v>1768</v>
      </c>
      <c r="N995" t="s">
        <v>1768</v>
      </c>
      <c r="O995" t="s">
        <v>1768</v>
      </c>
      <c r="P995" t="s">
        <v>1768</v>
      </c>
      <c r="Q995" t="s">
        <v>1768</v>
      </c>
      <c r="R995" t="s">
        <v>1768</v>
      </c>
      <c r="S995" t="s">
        <v>1768</v>
      </c>
      <c r="T995" t="s">
        <v>1768</v>
      </c>
      <c r="U995" t="s">
        <v>1768</v>
      </c>
      <c r="V995">
        <v>26.799999237060547</v>
      </c>
      <c r="W995">
        <v>27.899999618530273</v>
      </c>
      <c r="X995">
        <v>28.299999237060547</v>
      </c>
      <c r="Y995">
        <v>29.200000762939453</v>
      </c>
      <c r="Z995">
        <v>31.100000381469727</v>
      </c>
      <c r="AA995">
        <v>33</v>
      </c>
      <c r="AB995">
        <v>33.200000762939453</v>
      </c>
      <c r="AC995">
        <v>31.100000381469727</v>
      </c>
      <c r="AD995">
        <v>32</v>
      </c>
      <c r="AE995">
        <v>32.5</v>
      </c>
      <c r="AF995">
        <v>32.700000762939453</v>
      </c>
      <c r="AG995">
        <v>33.900001525878906</v>
      </c>
      <c r="AH995">
        <v>34.099998474121094</v>
      </c>
      <c r="AI995">
        <v>34.599998474121094</v>
      </c>
      <c r="AJ995">
        <v>35.799999237060547</v>
      </c>
      <c r="AK995" t="s">
        <v>1768</v>
      </c>
    </row>
    <row r="996" spans="1:37" hidden="1">
      <c r="A996" t="s">
        <v>4174</v>
      </c>
      <c r="B996" t="s">
        <v>1597</v>
      </c>
      <c r="C996" t="s">
        <v>4897</v>
      </c>
      <c r="D996" t="s">
        <v>4898</v>
      </c>
      <c r="E996" t="str">
        <f t="shared" si="15"/>
        <v>NOR.SP.DYN.LE00.IN</v>
      </c>
      <c r="F996">
        <v>75.671707317073185</v>
      </c>
      <c r="G996">
        <v>75.869024390243908</v>
      </c>
      <c r="H996">
        <v>76.010975609756116</v>
      </c>
      <c r="I996">
        <v>76.066829268292693</v>
      </c>
      <c r="J996">
        <v>76.224390243902448</v>
      </c>
      <c r="K996">
        <v>75.916829268292688</v>
      </c>
      <c r="L996">
        <v>76.241219512195144</v>
      </c>
      <c r="M996">
        <v>76.081707317073182</v>
      </c>
      <c r="N996">
        <v>76.220487804878061</v>
      </c>
      <c r="O996">
        <v>76.500487804878048</v>
      </c>
      <c r="P996">
        <v>76.53731707317074</v>
      </c>
      <c r="Q996">
        <v>76.980731707317076</v>
      </c>
      <c r="R996">
        <v>77.184390243902456</v>
      </c>
      <c r="S996">
        <v>77.151707317073175</v>
      </c>
      <c r="T996">
        <v>77.689756097560988</v>
      </c>
      <c r="U996">
        <v>77.736585365853671</v>
      </c>
      <c r="V996">
        <v>78.150487804878068</v>
      </c>
      <c r="W996">
        <v>78.142682926829266</v>
      </c>
      <c r="X996">
        <v>78.329268292682926</v>
      </c>
      <c r="Y996">
        <v>78.282926829268291</v>
      </c>
      <c r="Z996">
        <v>78.634146341463421</v>
      </c>
      <c r="AA996">
        <v>78.785365853658533</v>
      </c>
      <c r="AB996">
        <v>78.987804878048792</v>
      </c>
      <c r="AC996">
        <v>79.390243902439025</v>
      </c>
      <c r="AD996">
        <v>79.841463414634163</v>
      </c>
      <c r="AE996">
        <v>80.041463414634151</v>
      </c>
      <c r="AF996">
        <v>80.34390243902439</v>
      </c>
      <c r="AG996">
        <v>80.395121951219522</v>
      </c>
      <c r="AH996">
        <v>80.592682926829283</v>
      </c>
      <c r="AI996">
        <v>80.795121951219514</v>
      </c>
      <c r="AJ996">
        <v>80.997560975609773</v>
      </c>
      <c r="AK996" t="s">
        <v>1768</v>
      </c>
    </row>
    <row r="997" spans="1:37" hidden="1">
      <c r="A997" t="s">
        <v>4174</v>
      </c>
      <c r="B997" t="s">
        <v>1597</v>
      </c>
      <c r="C997" t="s">
        <v>1688</v>
      </c>
      <c r="D997" t="s">
        <v>1689</v>
      </c>
      <c r="E997" t="str">
        <f t="shared" si="15"/>
        <v>NOR.SP.POP.TOTL</v>
      </c>
      <c r="F997">
        <v>4085620</v>
      </c>
      <c r="G997">
        <v>4099702</v>
      </c>
      <c r="H997">
        <v>4114787</v>
      </c>
      <c r="I997">
        <v>4128432</v>
      </c>
      <c r="J997">
        <v>4140099</v>
      </c>
      <c r="K997">
        <v>4152516</v>
      </c>
      <c r="L997">
        <v>4167354</v>
      </c>
      <c r="M997">
        <v>4186905</v>
      </c>
      <c r="N997">
        <v>4209488</v>
      </c>
      <c r="O997">
        <v>4226901</v>
      </c>
      <c r="P997">
        <v>4241473</v>
      </c>
      <c r="Q997">
        <v>4261732</v>
      </c>
      <c r="R997">
        <v>4286401</v>
      </c>
      <c r="S997">
        <v>4311991</v>
      </c>
      <c r="T997">
        <v>4336613</v>
      </c>
      <c r="U997">
        <v>4359184</v>
      </c>
      <c r="V997">
        <v>4381336</v>
      </c>
      <c r="W997">
        <v>4405157</v>
      </c>
      <c r="X997">
        <v>4431464</v>
      </c>
      <c r="Y997">
        <v>4461913</v>
      </c>
      <c r="Z997">
        <v>4490967</v>
      </c>
      <c r="AA997">
        <v>4513751</v>
      </c>
      <c r="AB997">
        <v>4538159</v>
      </c>
      <c r="AC997">
        <v>4564855</v>
      </c>
      <c r="AD997">
        <v>4591910</v>
      </c>
      <c r="AE997">
        <v>4623291</v>
      </c>
      <c r="AF997">
        <v>4660677</v>
      </c>
      <c r="AG997">
        <v>4709153</v>
      </c>
      <c r="AH997">
        <v>4768212</v>
      </c>
      <c r="AI997">
        <v>4828726</v>
      </c>
      <c r="AJ997">
        <v>4889252</v>
      </c>
      <c r="AK997">
        <v>4952000</v>
      </c>
    </row>
    <row r="998" spans="1:37" hidden="1">
      <c r="A998" t="s">
        <v>4899</v>
      </c>
      <c r="B998" t="s">
        <v>4900</v>
      </c>
      <c r="C998" t="s">
        <v>4889</v>
      </c>
      <c r="D998" t="s">
        <v>4890</v>
      </c>
      <c r="E998" t="str">
        <f t="shared" si="15"/>
        <v>INX.NY.GDP.DEFL.ZS</v>
      </c>
      <c r="F998" t="s">
        <v>1768</v>
      </c>
      <c r="G998" t="s">
        <v>1768</v>
      </c>
      <c r="H998" t="s">
        <v>1768</v>
      </c>
      <c r="I998" t="s">
        <v>1768</v>
      </c>
      <c r="J998" t="s">
        <v>1768</v>
      </c>
      <c r="K998" t="s">
        <v>1768</v>
      </c>
      <c r="L998" t="s">
        <v>1768</v>
      </c>
      <c r="M998" t="s">
        <v>1768</v>
      </c>
      <c r="N998" t="s">
        <v>1768</v>
      </c>
      <c r="O998" t="s">
        <v>1768</v>
      </c>
      <c r="P998" t="s">
        <v>1768</v>
      </c>
      <c r="Q998" t="s">
        <v>1768</v>
      </c>
      <c r="R998" t="s">
        <v>1768</v>
      </c>
      <c r="S998" t="s">
        <v>1768</v>
      </c>
      <c r="T998" t="s">
        <v>1768</v>
      </c>
      <c r="U998" t="s">
        <v>1768</v>
      </c>
      <c r="V998" t="s">
        <v>1768</v>
      </c>
      <c r="W998" t="s">
        <v>1768</v>
      </c>
      <c r="X998" t="s">
        <v>1768</v>
      </c>
      <c r="Y998" t="s">
        <v>1768</v>
      </c>
      <c r="Z998" t="s">
        <v>1768</v>
      </c>
      <c r="AA998" t="s">
        <v>1768</v>
      </c>
      <c r="AB998" t="s">
        <v>1768</v>
      </c>
      <c r="AC998" t="s">
        <v>1768</v>
      </c>
      <c r="AD998" t="s">
        <v>1768</v>
      </c>
      <c r="AE998" t="s">
        <v>1768</v>
      </c>
      <c r="AF998" t="s">
        <v>1768</v>
      </c>
      <c r="AG998" t="s">
        <v>1768</v>
      </c>
      <c r="AH998" t="s">
        <v>1768</v>
      </c>
      <c r="AI998" t="s">
        <v>1768</v>
      </c>
      <c r="AJ998" t="s">
        <v>1768</v>
      </c>
      <c r="AK998" t="s">
        <v>1768</v>
      </c>
    </row>
    <row r="999" spans="1:37" hidden="1">
      <c r="A999" t="s">
        <v>4899</v>
      </c>
      <c r="B999" t="s">
        <v>4900</v>
      </c>
      <c r="C999" t="s">
        <v>4891</v>
      </c>
      <c r="D999" t="s">
        <v>4892</v>
      </c>
      <c r="E999" t="str">
        <f t="shared" si="15"/>
        <v>INX.NY.GDP.MKTP.KD</v>
      </c>
      <c r="F999" t="s">
        <v>1768</v>
      </c>
      <c r="G999" t="s">
        <v>1768</v>
      </c>
      <c r="H999" t="s">
        <v>1768</v>
      </c>
      <c r="I999" t="s">
        <v>1768</v>
      </c>
      <c r="J999" t="s">
        <v>1768</v>
      </c>
      <c r="K999" t="s">
        <v>1768</v>
      </c>
      <c r="L999" t="s">
        <v>1768</v>
      </c>
      <c r="M999" t="s">
        <v>1768</v>
      </c>
      <c r="N999" t="s">
        <v>1768</v>
      </c>
      <c r="O999" t="s">
        <v>1768</v>
      </c>
      <c r="P999" t="s">
        <v>1768</v>
      </c>
      <c r="Q999" t="s">
        <v>1768</v>
      </c>
      <c r="R999" t="s">
        <v>1768</v>
      </c>
      <c r="S999" t="s">
        <v>1768</v>
      </c>
      <c r="T999" t="s">
        <v>1768</v>
      </c>
      <c r="U999" t="s">
        <v>1768</v>
      </c>
      <c r="V999" t="s">
        <v>1768</v>
      </c>
      <c r="W999" t="s">
        <v>1768</v>
      </c>
      <c r="X999" t="s">
        <v>1768</v>
      </c>
      <c r="Y999" t="s">
        <v>1768</v>
      </c>
      <c r="Z999" t="s">
        <v>1768</v>
      </c>
      <c r="AA999" t="s">
        <v>1768</v>
      </c>
      <c r="AB999" t="s">
        <v>1768</v>
      </c>
      <c r="AC999" t="s">
        <v>1768</v>
      </c>
      <c r="AD999" t="s">
        <v>1768</v>
      </c>
      <c r="AE999" t="s">
        <v>1768</v>
      </c>
      <c r="AF999" t="s">
        <v>1768</v>
      </c>
      <c r="AG999" t="s">
        <v>1768</v>
      </c>
      <c r="AH999" t="s">
        <v>1768</v>
      </c>
      <c r="AI999" t="s">
        <v>1768</v>
      </c>
      <c r="AJ999" t="s">
        <v>1768</v>
      </c>
      <c r="AK999" t="s">
        <v>1768</v>
      </c>
    </row>
    <row r="1000" spans="1:37" hidden="1">
      <c r="A1000" t="s">
        <v>4899</v>
      </c>
      <c r="B1000" t="s">
        <v>4900</v>
      </c>
      <c r="C1000" t="s">
        <v>4893</v>
      </c>
      <c r="D1000" t="s">
        <v>4894</v>
      </c>
      <c r="E1000" t="str">
        <f t="shared" si="15"/>
        <v>INX.NY.GDP.MKTP.CD</v>
      </c>
      <c r="F1000" t="s">
        <v>1768</v>
      </c>
      <c r="G1000" t="s">
        <v>1768</v>
      </c>
      <c r="H1000" t="s">
        <v>1768</v>
      </c>
      <c r="I1000" t="s">
        <v>1768</v>
      </c>
      <c r="J1000" t="s">
        <v>1768</v>
      </c>
      <c r="K1000" t="s">
        <v>1768</v>
      </c>
      <c r="L1000" t="s">
        <v>1768</v>
      </c>
      <c r="M1000" t="s">
        <v>1768</v>
      </c>
      <c r="N1000" t="s">
        <v>1768</v>
      </c>
      <c r="O1000" t="s">
        <v>1768</v>
      </c>
      <c r="P1000" t="s">
        <v>1768</v>
      </c>
      <c r="Q1000" t="s">
        <v>1768</v>
      </c>
      <c r="R1000" t="s">
        <v>1768</v>
      </c>
      <c r="S1000" t="s">
        <v>1768</v>
      </c>
      <c r="T1000" t="s">
        <v>1768</v>
      </c>
      <c r="U1000" t="s">
        <v>1768</v>
      </c>
      <c r="V1000" t="s">
        <v>1768</v>
      </c>
      <c r="W1000" t="s">
        <v>1768</v>
      </c>
      <c r="X1000" t="s">
        <v>1768</v>
      </c>
      <c r="Y1000" t="s">
        <v>1768</v>
      </c>
      <c r="Z1000" t="s">
        <v>1768</v>
      </c>
      <c r="AA1000" t="s">
        <v>1768</v>
      </c>
      <c r="AB1000" t="s">
        <v>1768</v>
      </c>
      <c r="AC1000" t="s">
        <v>1768</v>
      </c>
      <c r="AD1000" t="s">
        <v>1768</v>
      </c>
      <c r="AE1000" t="s">
        <v>1768</v>
      </c>
      <c r="AF1000" t="s">
        <v>1768</v>
      </c>
      <c r="AG1000" t="s">
        <v>1768</v>
      </c>
      <c r="AH1000" t="s">
        <v>1768</v>
      </c>
      <c r="AI1000" t="s">
        <v>1768</v>
      </c>
      <c r="AJ1000" t="s">
        <v>1768</v>
      </c>
      <c r="AK1000" t="s">
        <v>1768</v>
      </c>
    </row>
    <row r="1001" spans="1:37">
      <c r="A1001" t="s">
        <v>4899</v>
      </c>
      <c r="B1001" t="s">
        <v>4900</v>
      </c>
      <c r="C1001" t="s">
        <v>4895</v>
      </c>
      <c r="D1001" t="s">
        <v>4896</v>
      </c>
      <c r="E1001" t="str">
        <f t="shared" si="15"/>
        <v>INX.SL.TLF.TERT.ZS</v>
      </c>
      <c r="F1001" t="s">
        <v>1768</v>
      </c>
      <c r="G1001" t="s">
        <v>1768</v>
      </c>
      <c r="H1001" t="s">
        <v>1768</v>
      </c>
      <c r="I1001" t="s">
        <v>1768</v>
      </c>
      <c r="J1001" t="s">
        <v>1768</v>
      </c>
      <c r="K1001" t="s">
        <v>1768</v>
      </c>
      <c r="L1001" t="s">
        <v>1768</v>
      </c>
      <c r="M1001" t="s">
        <v>1768</v>
      </c>
      <c r="N1001" t="s">
        <v>1768</v>
      </c>
      <c r="O1001" t="s">
        <v>1768</v>
      </c>
      <c r="P1001" t="s">
        <v>1768</v>
      </c>
      <c r="Q1001" t="s">
        <v>1768</v>
      </c>
      <c r="R1001" t="s">
        <v>1768</v>
      </c>
      <c r="S1001" t="s">
        <v>1768</v>
      </c>
      <c r="T1001" t="s">
        <v>1768</v>
      </c>
      <c r="U1001" t="s">
        <v>1768</v>
      </c>
      <c r="V1001" t="s">
        <v>1768</v>
      </c>
      <c r="W1001" t="s">
        <v>1768</v>
      </c>
      <c r="X1001" t="s">
        <v>1768</v>
      </c>
      <c r="Y1001" t="s">
        <v>1768</v>
      </c>
      <c r="Z1001" t="s">
        <v>1768</v>
      </c>
      <c r="AA1001" t="s">
        <v>1768</v>
      </c>
      <c r="AB1001" t="s">
        <v>1768</v>
      </c>
      <c r="AC1001" t="s">
        <v>1768</v>
      </c>
      <c r="AD1001" t="s">
        <v>1768</v>
      </c>
      <c r="AE1001" t="s">
        <v>1768</v>
      </c>
      <c r="AF1001" t="s">
        <v>1768</v>
      </c>
      <c r="AG1001" t="s">
        <v>1768</v>
      </c>
      <c r="AH1001" t="s">
        <v>1768</v>
      </c>
      <c r="AI1001" t="s">
        <v>1768</v>
      </c>
      <c r="AJ1001" t="s">
        <v>1768</v>
      </c>
      <c r="AK1001" t="s">
        <v>1768</v>
      </c>
    </row>
    <row r="1002" spans="1:37" hidden="1">
      <c r="A1002" t="s">
        <v>4899</v>
      </c>
      <c r="B1002" t="s">
        <v>4900</v>
      </c>
      <c r="C1002" t="s">
        <v>4897</v>
      </c>
      <c r="D1002" t="s">
        <v>4898</v>
      </c>
      <c r="E1002" t="str">
        <f t="shared" si="15"/>
        <v>INX.SP.DYN.LE00.IN</v>
      </c>
      <c r="F1002" t="s">
        <v>1768</v>
      </c>
      <c r="G1002" t="s">
        <v>1768</v>
      </c>
      <c r="H1002" t="s">
        <v>1768</v>
      </c>
      <c r="I1002" t="s">
        <v>1768</v>
      </c>
      <c r="J1002" t="s">
        <v>1768</v>
      </c>
      <c r="K1002" t="s">
        <v>1768</v>
      </c>
      <c r="L1002" t="s">
        <v>1768</v>
      </c>
      <c r="M1002" t="s">
        <v>1768</v>
      </c>
      <c r="N1002" t="s">
        <v>1768</v>
      </c>
      <c r="O1002" t="s">
        <v>1768</v>
      </c>
      <c r="P1002" t="s">
        <v>1768</v>
      </c>
      <c r="Q1002" t="s">
        <v>1768</v>
      </c>
      <c r="R1002" t="s">
        <v>1768</v>
      </c>
      <c r="S1002" t="s">
        <v>1768</v>
      </c>
      <c r="T1002" t="s">
        <v>1768</v>
      </c>
      <c r="U1002" t="s">
        <v>1768</v>
      </c>
      <c r="V1002" t="s">
        <v>1768</v>
      </c>
      <c r="W1002" t="s">
        <v>1768</v>
      </c>
      <c r="X1002" t="s">
        <v>1768</v>
      </c>
      <c r="Y1002" t="s">
        <v>1768</v>
      </c>
      <c r="Z1002" t="s">
        <v>1768</v>
      </c>
      <c r="AA1002" t="s">
        <v>1768</v>
      </c>
      <c r="AB1002" t="s">
        <v>1768</v>
      </c>
      <c r="AC1002" t="s">
        <v>1768</v>
      </c>
      <c r="AD1002" t="s">
        <v>1768</v>
      </c>
      <c r="AE1002" t="s">
        <v>1768</v>
      </c>
      <c r="AF1002" t="s">
        <v>1768</v>
      </c>
      <c r="AG1002" t="s">
        <v>1768</v>
      </c>
      <c r="AH1002" t="s">
        <v>1768</v>
      </c>
      <c r="AI1002" t="s">
        <v>1768</v>
      </c>
      <c r="AJ1002" t="s">
        <v>1768</v>
      </c>
      <c r="AK1002" t="s">
        <v>1768</v>
      </c>
    </row>
    <row r="1003" spans="1:37" hidden="1">
      <c r="A1003" t="s">
        <v>4899</v>
      </c>
      <c r="B1003" t="s">
        <v>4900</v>
      </c>
      <c r="C1003" t="s">
        <v>1688</v>
      </c>
      <c r="D1003" t="s">
        <v>1689</v>
      </c>
      <c r="E1003" t="str">
        <f t="shared" si="15"/>
        <v>INX.SP.POP.TOTL</v>
      </c>
      <c r="F1003" t="s">
        <v>1768</v>
      </c>
      <c r="G1003" t="s">
        <v>1768</v>
      </c>
      <c r="H1003" t="s">
        <v>1768</v>
      </c>
      <c r="I1003" t="s">
        <v>1768</v>
      </c>
      <c r="J1003" t="s">
        <v>1768</v>
      </c>
      <c r="K1003" t="s">
        <v>1768</v>
      </c>
      <c r="L1003" t="s">
        <v>1768</v>
      </c>
      <c r="M1003" t="s">
        <v>1768</v>
      </c>
      <c r="N1003" t="s">
        <v>1768</v>
      </c>
      <c r="O1003" t="s">
        <v>1768</v>
      </c>
      <c r="P1003" t="s">
        <v>1768</v>
      </c>
      <c r="Q1003" t="s">
        <v>1768</v>
      </c>
      <c r="R1003" t="s">
        <v>1768</v>
      </c>
      <c r="S1003" t="s">
        <v>1768</v>
      </c>
      <c r="T1003" t="s">
        <v>1768</v>
      </c>
      <c r="U1003" t="s">
        <v>1768</v>
      </c>
      <c r="V1003" t="s">
        <v>1768</v>
      </c>
      <c r="W1003" t="s">
        <v>1768</v>
      </c>
      <c r="X1003" t="s">
        <v>1768</v>
      </c>
      <c r="Y1003" t="s">
        <v>1768</v>
      </c>
      <c r="Z1003" t="s">
        <v>1768</v>
      </c>
      <c r="AA1003" t="s">
        <v>1768</v>
      </c>
      <c r="AB1003" t="s">
        <v>1768</v>
      </c>
      <c r="AC1003" t="s">
        <v>1768</v>
      </c>
      <c r="AD1003" t="s">
        <v>1768</v>
      </c>
      <c r="AE1003" t="s">
        <v>1768</v>
      </c>
      <c r="AF1003" t="s">
        <v>1768</v>
      </c>
      <c r="AG1003" t="s">
        <v>1768</v>
      </c>
      <c r="AH1003" t="s">
        <v>1768</v>
      </c>
      <c r="AI1003" t="s">
        <v>1768</v>
      </c>
      <c r="AJ1003" t="s">
        <v>1768</v>
      </c>
      <c r="AK1003" t="s">
        <v>1768</v>
      </c>
    </row>
    <row r="1004" spans="1:37" hidden="1">
      <c r="A1004" t="s">
        <v>4336</v>
      </c>
      <c r="B1004" t="s">
        <v>4837</v>
      </c>
      <c r="C1004" t="s">
        <v>4889</v>
      </c>
      <c r="D1004" t="s">
        <v>4890</v>
      </c>
      <c r="E1004" t="str">
        <f t="shared" si="15"/>
        <v>OED.NY.GDP.DEFL.ZS</v>
      </c>
      <c r="F1004" t="s">
        <v>1768</v>
      </c>
      <c r="G1004" t="s">
        <v>1768</v>
      </c>
      <c r="H1004" t="s">
        <v>1768</v>
      </c>
      <c r="I1004" t="s">
        <v>1768</v>
      </c>
      <c r="J1004" t="s">
        <v>1768</v>
      </c>
      <c r="K1004" t="s">
        <v>1768</v>
      </c>
      <c r="L1004" t="s">
        <v>1768</v>
      </c>
      <c r="M1004" t="s">
        <v>1768</v>
      </c>
      <c r="N1004" t="s">
        <v>1768</v>
      </c>
      <c r="O1004" t="s">
        <v>1768</v>
      </c>
      <c r="P1004" t="s">
        <v>1768</v>
      </c>
      <c r="Q1004" t="s">
        <v>1768</v>
      </c>
      <c r="R1004" t="s">
        <v>1768</v>
      </c>
      <c r="S1004" t="s">
        <v>1768</v>
      </c>
      <c r="T1004" t="s">
        <v>1768</v>
      </c>
      <c r="U1004" t="s">
        <v>1768</v>
      </c>
      <c r="V1004" t="s">
        <v>1768</v>
      </c>
      <c r="W1004" t="s">
        <v>1768</v>
      </c>
      <c r="X1004" t="s">
        <v>1768</v>
      </c>
      <c r="Y1004" t="s">
        <v>1768</v>
      </c>
      <c r="Z1004" t="s">
        <v>1768</v>
      </c>
      <c r="AA1004" t="s">
        <v>1768</v>
      </c>
      <c r="AB1004" t="s">
        <v>1768</v>
      </c>
      <c r="AC1004" t="s">
        <v>1768</v>
      </c>
      <c r="AD1004" t="s">
        <v>1768</v>
      </c>
      <c r="AE1004" t="s">
        <v>1768</v>
      </c>
      <c r="AF1004" t="s">
        <v>1768</v>
      </c>
      <c r="AG1004" t="s">
        <v>1768</v>
      </c>
      <c r="AH1004" t="s">
        <v>1768</v>
      </c>
      <c r="AI1004" t="s">
        <v>1768</v>
      </c>
      <c r="AJ1004" t="s">
        <v>1768</v>
      </c>
      <c r="AK1004" t="s">
        <v>1768</v>
      </c>
    </row>
    <row r="1005" spans="1:37" hidden="1">
      <c r="A1005" t="s">
        <v>4336</v>
      </c>
      <c r="B1005" t="s">
        <v>4837</v>
      </c>
      <c r="C1005" t="s">
        <v>4891</v>
      </c>
      <c r="D1005" t="s">
        <v>4892</v>
      </c>
      <c r="E1005" t="str">
        <f t="shared" si="15"/>
        <v>OED.NY.GDP.MKTP.KD</v>
      </c>
      <c r="F1005">
        <v>14702453728041.725</v>
      </c>
      <c r="G1005">
        <v>15034199905966.193</v>
      </c>
      <c r="H1005">
        <v>15079383316120.605</v>
      </c>
      <c r="I1005">
        <v>15519263175003.951</v>
      </c>
      <c r="J1005">
        <v>16267874577831.963</v>
      </c>
      <c r="K1005">
        <v>16925097073818.393</v>
      </c>
      <c r="L1005">
        <v>17439074330679.275</v>
      </c>
      <c r="M1005">
        <v>18026469364883.812</v>
      </c>
      <c r="N1005">
        <v>18883100734541.992</v>
      </c>
      <c r="O1005">
        <v>19625482025231.199</v>
      </c>
      <c r="P1005">
        <v>20252319102373.199</v>
      </c>
      <c r="Q1005">
        <v>20511680192485.871</v>
      </c>
      <c r="R1005">
        <v>20922857079364.656</v>
      </c>
      <c r="S1005">
        <v>21209566454109.078</v>
      </c>
      <c r="T1005">
        <v>21854939789638.738</v>
      </c>
      <c r="U1005">
        <v>22396828241144.094</v>
      </c>
      <c r="V1005">
        <v>23065414104416.105</v>
      </c>
      <c r="W1005">
        <v>23883592282615.695</v>
      </c>
      <c r="X1005">
        <v>24454506098773.523</v>
      </c>
      <c r="Y1005">
        <v>25245787625829.141</v>
      </c>
      <c r="Z1005">
        <v>26235399028254.656</v>
      </c>
      <c r="AA1005">
        <v>26577353817599.453</v>
      </c>
      <c r="AB1005">
        <v>26990870421256.414</v>
      </c>
      <c r="AC1005">
        <v>27525709877677.57</v>
      </c>
      <c r="AD1005">
        <v>28372513865928.613</v>
      </c>
      <c r="AE1005">
        <v>29074840785167.012</v>
      </c>
      <c r="AF1005">
        <v>29913278392585.254</v>
      </c>
      <c r="AG1005">
        <v>30683661296019.434</v>
      </c>
      <c r="AH1005">
        <v>30674240824686.719</v>
      </c>
      <c r="AI1005">
        <v>29467068183081.273</v>
      </c>
      <c r="AJ1005">
        <v>30410024235747.238</v>
      </c>
      <c r="AK1005">
        <v>30862732861252.613</v>
      </c>
    </row>
    <row r="1006" spans="1:37" hidden="1">
      <c r="A1006" t="s">
        <v>4336</v>
      </c>
      <c r="B1006" t="s">
        <v>4837</v>
      </c>
      <c r="C1006" t="s">
        <v>4893</v>
      </c>
      <c r="D1006" t="s">
        <v>4894</v>
      </c>
      <c r="E1006" t="str">
        <f t="shared" si="15"/>
        <v>OED.NY.GDP.MKTP.CD</v>
      </c>
      <c r="F1006">
        <v>8562839350587.6963</v>
      </c>
      <c r="G1006">
        <v>8716511049445.4033</v>
      </c>
      <c r="H1006">
        <v>8575399314342.0967</v>
      </c>
      <c r="I1006">
        <v>8850491235949.9375</v>
      </c>
      <c r="J1006">
        <v>9258468895645.459</v>
      </c>
      <c r="K1006">
        <v>9751263161445.6758</v>
      </c>
      <c r="L1006">
        <v>11821063544132.504</v>
      </c>
      <c r="M1006">
        <v>13658082931568.785</v>
      </c>
      <c r="N1006">
        <v>15400876540424.227</v>
      </c>
      <c r="O1006">
        <v>16123057219675.133</v>
      </c>
      <c r="P1006">
        <v>18126125561621.277</v>
      </c>
      <c r="Q1006">
        <v>19167417460995.547</v>
      </c>
      <c r="R1006">
        <v>20594739369217.727</v>
      </c>
      <c r="S1006">
        <v>20807876511403.824</v>
      </c>
      <c r="T1006">
        <v>22228494373152.816</v>
      </c>
      <c r="U1006">
        <v>24425280317349.152</v>
      </c>
      <c r="V1006">
        <v>24578815875116.168</v>
      </c>
      <c r="W1006">
        <v>24215260187419.121</v>
      </c>
      <c r="X1006">
        <v>24451095246701.348</v>
      </c>
      <c r="Y1006">
        <v>25710094692459.734</v>
      </c>
      <c r="Z1006">
        <v>26235399028254.656</v>
      </c>
      <c r="AA1006">
        <v>25990828321851.977</v>
      </c>
      <c r="AB1006">
        <v>27158145317676.711</v>
      </c>
      <c r="AC1006">
        <v>30507652828407.848</v>
      </c>
      <c r="AD1006">
        <v>33923405003339.887</v>
      </c>
      <c r="AE1006">
        <v>35779475571980.578</v>
      </c>
      <c r="AF1006">
        <v>37745967586651.484</v>
      </c>
      <c r="AG1006">
        <v>41322016814809.016</v>
      </c>
      <c r="AH1006">
        <v>43761424839797.594</v>
      </c>
      <c r="AI1006">
        <v>40857245882579.531</v>
      </c>
      <c r="AJ1006">
        <v>42810411459110.219</v>
      </c>
      <c r="AK1006">
        <v>46108457879819.539</v>
      </c>
    </row>
    <row r="1007" spans="1:37">
      <c r="A1007" t="s">
        <v>4336</v>
      </c>
      <c r="B1007" t="s">
        <v>4837</v>
      </c>
      <c r="C1007" t="s">
        <v>4895</v>
      </c>
      <c r="D1007" t="s">
        <v>4896</v>
      </c>
      <c r="E1007" t="str">
        <f t="shared" si="15"/>
        <v>OED.SL.TLF.TERT.ZS</v>
      </c>
      <c r="F1007" t="s">
        <v>1768</v>
      </c>
      <c r="G1007" t="s">
        <v>1768</v>
      </c>
      <c r="H1007" t="s">
        <v>1768</v>
      </c>
      <c r="I1007" t="s">
        <v>1768</v>
      </c>
      <c r="J1007" t="s">
        <v>1768</v>
      </c>
      <c r="K1007" t="s">
        <v>1768</v>
      </c>
      <c r="L1007" t="s">
        <v>1768</v>
      </c>
      <c r="M1007" t="s">
        <v>1768</v>
      </c>
      <c r="N1007" t="s">
        <v>1768</v>
      </c>
      <c r="O1007" t="s">
        <v>1768</v>
      </c>
      <c r="P1007" t="s">
        <v>1768</v>
      </c>
      <c r="Q1007" t="s">
        <v>1768</v>
      </c>
      <c r="R1007" t="s">
        <v>1768</v>
      </c>
      <c r="S1007" t="s">
        <v>1768</v>
      </c>
      <c r="T1007" t="s">
        <v>1768</v>
      </c>
      <c r="U1007" t="s">
        <v>1768</v>
      </c>
      <c r="V1007">
        <v>22.300977165628822</v>
      </c>
      <c r="W1007">
        <v>25.108151175167254</v>
      </c>
      <c r="X1007">
        <v>25.240293784379631</v>
      </c>
      <c r="Y1007">
        <v>26.563835377262741</v>
      </c>
      <c r="Z1007">
        <v>27.36845141051068</v>
      </c>
      <c r="AA1007">
        <v>27.223262597901176</v>
      </c>
      <c r="AB1007">
        <v>35.141676138943453</v>
      </c>
      <c r="AC1007">
        <v>35.916111931991544</v>
      </c>
      <c r="AD1007">
        <v>35.010395226952113</v>
      </c>
      <c r="AE1007">
        <v>35.935779005251412</v>
      </c>
      <c r="AF1007">
        <v>36.187300597942809</v>
      </c>
      <c r="AG1007">
        <v>36.903299059141737</v>
      </c>
      <c r="AH1007">
        <v>28.450870997946058</v>
      </c>
      <c r="AI1007" t="s">
        <v>1768</v>
      </c>
      <c r="AJ1007" t="s">
        <v>1768</v>
      </c>
      <c r="AK1007" t="s">
        <v>1768</v>
      </c>
    </row>
    <row r="1008" spans="1:37" hidden="1">
      <c r="A1008" t="s">
        <v>4336</v>
      </c>
      <c r="B1008" t="s">
        <v>4837</v>
      </c>
      <c r="C1008" t="s">
        <v>4897</v>
      </c>
      <c r="D1008" t="s">
        <v>4898</v>
      </c>
      <c r="E1008" t="str">
        <f t="shared" si="15"/>
        <v>OED.SP.DYN.LE00.IN</v>
      </c>
      <c r="F1008">
        <v>72.203825812697758</v>
      </c>
      <c r="G1008">
        <v>72.565244772754681</v>
      </c>
      <c r="H1008">
        <v>72.908051185687995</v>
      </c>
      <c r="I1008">
        <v>73.049500966096133</v>
      </c>
      <c r="J1008">
        <v>73.343815668414294</v>
      </c>
      <c r="K1008">
        <v>73.493376215341513</v>
      </c>
      <c r="L1008">
        <v>73.754366805495579</v>
      </c>
      <c r="M1008">
        <v>74.042552436755855</v>
      </c>
      <c r="N1008">
        <v>74.19163682875589</v>
      </c>
      <c r="O1008">
        <v>74.45721015262346</v>
      </c>
      <c r="P1008">
        <v>74.633211506200396</v>
      </c>
      <c r="Q1008">
        <v>74.822426720964174</v>
      </c>
      <c r="R1008">
        <v>75.10924247155809</v>
      </c>
      <c r="S1008">
        <v>75.22866175856241</v>
      </c>
      <c r="T1008">
        <v>75.527491873788122</v>
      </c>
      <c r="U1008">
        <v>75.648268109317272</v>
      </c>
      <c r="V1008">
        <v>76.012018510929906</v>
      </c>
      <c r="W1008">
        <v>76.361246716287042</v>
      </c>
      <c r="X1008">
        <v>76.557838386944411</v>
      </c>
      <c r="Y1008">
        <v>76.735400334157347</v>
      </c>
      <c r="Z1008">
        <v>77.03637840639847</v>
      </c>
      <c r="AA1008">
        <v>77.325829185431616</v>
      </c>
      <c r="AB1008">
        <v>77.500133871387007</v>
      </c>
      <c r="AC1008">
        <v>77.686467796944342</v>
      </c>
      <c r="AD1008">
        <v>78.072501818055812</v>
      </c>
      <c r="AE1008">
        <v>78.200925801999105</v>
      </c>
      <c r="AF1008">
        <v>78.519379220379392</v>
      </c>
      <c r="AG1008">
        <v>78.744042868234772</v>
      </c>
      <c r="AH1008">
        <v>78.919350154486921</v>
      </c>
      <c r="AI1008">
        <v>79.122231666779257</v>
      </c>
      <c r="AJ1008">
        <v>79.324697269452855</v>
      </c>
      <c r="AK1008" t="s">
        <v>1768</v>
      </c>
    </row>
    <row r="1009" spans="1:37" hidden="1">
      <c r="A1009" t="s">
        <v>4336</v>
      </c>
      <c r="B1009" t="s">
        <v>4837</v>
      </c>
      <c r="C1009" t="s">
        <v>1688</v>
      </c>
      <c r="D1009" t="s">
        <v>1689</v>
      </c>
      <c r="E1009" t="str">
        <f t="shared" si="15"/>
        <v>OED.SP.POP.TOTL</v>
      </c>
      <c r="F1009">
        <v>984647515</v>
      </c>
      <c r="G1009">
        <v>993307960</v>
      </c>
      <c r="H1009">
        <v>1001435657</v>
      </c>
      <c r="I1009">
        <v>1009191362</v>
      </c>
      <c r="J1009">
        <v>1016620981</v>
      </c>
      <c r="K1009">
        <v>1024140915</v>
      </c>
      <c r="L1009">
        <v>1031969546</v>
      </c>
      <c r="M1009">
        <v>1039769429</v>
      </c>
      <c r="N1009">
        <v>1047766325</v>
      </c>
      <c r="O1009">
        <v>1056269681</v>
      </c>
      <c r="P1009">
        <v>1065359021</v>
      </c>
      <c r="Q1009">
        <v>1075052641.963727</v>
      </c>
      <c r="R1009">
        <v>1084725256.3575113</v>
      </c>
      <c r="S1009">
        <v>1093955393.3605442</v>
      </c>
      <c r="T1009">
        <v>1102731162.4041262</v>
      </c>
      <c r="U1009">
        <v>1111586538</v>
      </c>
      <c r="V1009">
        <v>1120060977</v>
      </c>
      <c r="W1009">
        <v>1128525259</v>
      </c>
      <c r="X1009">
        <v>1136636505</v>
      </c>
      <c r="Y1009">
        <v>1144686253</v>
      </c>
      <c r="Z1009">
        <v>1152939142</v>
      </c>
      <c r="AA1009">
        <v>1161083423</v>
      </c>
      <c r="AB1009">
        <v>1169412846</v>
      </c>
      <c r="AC1009">
        <v>1177788082</v>
      </c>
      <c r="AD1009">
        <v>1186222166</v>
      </c>
      <c r="AE1009">
        <v>1194580842</v>
      </c>
      <c r="AF1009">
        <v>1203119765</v>
      </c>
      <c r="AG1009">
        <v>1212060561</v>
      </c>
      <c r="AH1009">
        <v>1221134003</v>
      </c>
      <c r="AI1009">
        <v>1229440074</v>
      </c>
      <c r="AJ1009">
        <v>1237234841</v>
      </c>
      <c r="AK1009">
        <v>1245198487</v>
      </c>
    </row>
    <row r="1010" spans="1:37" hidden="1">
      <c r="A1010" t="s">
        <v>4013</v>
      </c>
      <c r="B1010" t="s">
        <v>1598</v>
      </c>
      <c r="C1010" t="s">
        <v>4889</v>
      </c>
      <c r="D1010" t="s">
        <v>4890</v>
      </c>
      <c r="E1010" t="str">
        <f t="shared" si="15"/>
        <v>OMN.NY.GDP.DEFL.ZS</v>
      </c>
      <c r="F1010">
        <v>135.56605508854383</v>
      </c>
      <c r="G1010">
        <v>140.55469767731296</v>
      </c>
      <c r="H1010">
        <v>131.10912343525163</v>
      </c>
      <c r="I1010">
        <v>117.99949291973924</v>
      </c>
      <c r="J1010">
        <v>112.43192259349894</v>
      </c>
      <c r="K1010">
        <v>111.85626896171384</v>
      </c>
      <c r="L1010">
        <v>88.775058129850663</v>
      </c>
      <c r="M1010">
        <v>98.698202113484967</v>
      </c>
      <c r="N1010">
        <v>100</v>
      </c>
      <c r="O1010">
        <v>100</v>
      </c>
      <c r="P1010">
        <v>124.84092361557822</v>
      </c>
      <c r="Q1010">
        <v>114.23182713817943</v>
      </c>
      <c r="R1010">
        <v>115.68608505086138</v>
      </c>
      <c r="S1010">
        <v>109.45133072821729</v>
      </c>
      <c r="T1010">
        <v>108.95830143236307</v>
      </c>
      <c r="U1010">
        <v>110.87179069087263</v>
      </c>
      <c r="V1010">
        <v>119.0937659604663</v>
      </c>
      <c r="W1010">
        <v>116.43174153549174</v>
      </c>
      <c r="X1010">
        <v>100.88530760510726</v>
      </c>
      <c r="Y1010">
        <v>112.66323463272808</v>
      </c>
      <c r="Z1010">
        <v>135.17836937287655</v>
      </c>
      <c r="AA1010">
        <v>126.28416218307541</v>
      </c>
      <c r="AB1010">
        <v>123.73996789727127</v>
      </c>
      <c r="AC1010">
        <v>132.55578369226191</v>
      </c>
      <c r="AD1010">
        <v>146.83154958718421</v>
      </c>
      <c r="AE1010">
        <v>176.851315874611</v>
      </c>
      <c r="AF1010">
        <v>199.62589201600443</v>
      </c>
      <c r="AG1010">
        <v>212.80458642497751</v>
      </c>
      <c r="AH1010">
        <v>272.69776523027065</v>
      </c>
      <c r="AI1010">
        <v>208.71469017080909</v>
      </c>
      <c r="AJ1010">
        <v>247.71839267636958</v>
      </c>
      <c r="AK1010">
        <v>291.35435496157157</v>
      </c>
    </row>
    <row r="1011" spans="1:37" hidden="1">
      <c r="A1011" t="s">
        <v>4013</v>
      </c>
      <c r="B1011" t="s">
        <v>1598</v>
      </c>
      <c r="C1011" t="s">
        <v>4891</v>
      </c>
      <c r="D1011" t="s">
        <v>4892</v>
      </c>
      <c r="E1011" t="str">
        <f t="shared" si="15"/>
        <v>OMN.NY.GDP.MKTP.KD</v>
      </c>
      <c r="F1011">
        <v>5358105187.8110437</v>
      </c>
      <c r="G1011">
        <v>6271505603.5651188</v>
      </c>
      <c r="H1011">
        <v>6997108649.5908813</v>
      </c>
      <c r="I1011">
        <v>8163293642.8518715</v>
      </c>
      <c r="J1011">
        <v>9527510186.0036488</v>
      </c>
      <c r="K1011">
        <v>10862047279.190481</v>
      </c>
      <c r="L1011">
        <v>11079522788.908676</v>
      </c>
      <c r="M1011">
        <v>10698300396.59087</v>
      </c>
      <c r="N1011">
        <v>11336349949.453211</v>
      </c>
      <c r="O1011">
        <v>12669148915.444128</v>
      </c>
      <c r="P1011">
        <v>12652625161.444464</v>
      </c>
      <c r="Q1011">
        <v>13421155506.911966</v>
      </c>
      <c r="R1011">
        <v>14550395886.432627</v>
      </c>
      <c r="S1011">
        <v>15429670540.598619</v>
      </c>
      <c r="T1011">
        <v>16027689807.586367</v>
      </c>
      <c r="U1011">
        <v>16828564522.576424</v>
      </c>
      <c r="V1011">
        <v>17341152465.708778</v>
      </c>
      <c r="W1011">
        <v>18387433053.088875</v>
      </c>
      <c r="X1011">
        <v>18873291187.362278</v>
      </c>
      <c r="Y1011">
        <v>18849736048.6861</v>
      </c>
      <c r="Z1011">
        <v>19867880550.271351</v>
      </c>
      <c r="AA1011">
        <v>21354315271.508385</v>
      </c>
      <c r="AB1011">
        <v>21902763276.505966</v>
      </c>
      <c r="AC1011">
        <v>21968471566.335484</v>
      </c>
      <c r="AD1011">
        <v>22715399599.590889</v>
      </c>
      <c r="AE1011">
        <v>23622652659.598553</v>
      </c>
      <c r="AF1011">
        <v>24921898555.876472</v>
      </c>
      <c r="AG1011">
        <v>26616587657.676075</v>
      </c>
      <c r="AH1011">
        <v>30023510877.858608</v>
      </c>
      <c r="AI1011">
        <v>30353769497.515049</v>
      </c>
      <c r="AJ1011">
        <v>31567920277.415653</v>
      </c>
      <c r="AK1011">
        <v>33304155892.673512</v>
      </c>
    </row>
    <row r="1012" spans="1:37" hidden="1">
      <c r="A1012" t="s">
        <v>4013</v>
      </c>
      <c r="B1012" t="s">
        <v>1598</v>
      </c>
      <c r="C1012" t="s">
        <v>4893</v>
      </c>
      <c r="D1012" t="s">
        <v>4894</v>
      </c>
      <c r="E1012" t="str">
        <f t="shared" si="15"/>
        <v>OMN.NY.GDP.MKTP.CD</v>
      </c>
      <c r="F1012">
        <v>5981760088.673399</v>
      </c>
      <c r="G1012">
        <v>7259120021.71803</v>
      </c>
      <c r="H1012">
        <v>7554719229.4506693</v>
      </c>
      <c r="I1012">
        <v>7932541574.2454901</v>
      </c>
      <c r="J1012">
        <v>8821443172.0730801</v>
      </c>
      <c r="K1012">
        <v>10005645467.127497</v>
      </c>
      <c r="L1012">
        <v>7324167383.9424133</v>
      </c>
      <c r="M1012">
        <v>7811183251.5222521</v>
      </c>
      <c r="N1012">
        <v>8386215932.3604317</v>
      </c>
      <c r="O1012">
        <v>9372171727.0442085</v>
      </c>
      <c r="P1012">
        <v>11685045607.846855</v>
      </c>
      <c r="Q1012">
        <v>11341482538.757509</v>
      </c>
      <c r="R1012">
        <v>12452275788.283747</v>
      </c>
      <c r="S1012">
        <v>12493108040.888577</v>
      </c>
      <c r="T1012">
        <v>12918855771.23859</v>
      </c>
      <c r="U1012">
        <v>13802600904.500271</v>
      </c>
      <c r="V1012">
        <v>15277763467.756916</v>
      </c>
      <c r="W1012">
        <v>15837451381.241234</v>
      </c>
      <c r="X1012">
        <v>14085373242.709396</v>
      </c>
      <c r="Y1012">
        <v>15710148340.080713</v>
      </c>
      <c r="Z1012">
        <v>19867880550.271351</v>
      </c>
      <c r="AA1012">
        <v>19949284974.854725</v>
      </c>
      <c r="AB1012">
        <v>20049414986.064991</v>
      </c>
      <c r="AC1012">
        <v>21542262852.455093</v>
      </c>
      <c r="AD1012">
        <v>24673602279.517262</v>
      </c>
      <c r="AE1012">
        <v>30905071770.581177</v>
      </c>
      <c r="AF1012">
        <v>36803641389.00061</v>
      </c>
      <c r="AG1012">
        <v>41901170688.869255</v>
      </c>
      <c r="AH1012">
        <v>60566970579.255615</v>
      </c>
      <c r="AI1012">
        <v>46866060195.731117</v>
      </c>
      <c r="AJ1012">
        <v>57849155212.744019</v>
      </c>
      <c r="AK1012">
        <v>71781535038.966629</v>
      </c>
    </row>
    <row r="1013" spans="1:37">
      <c r="A1013" t="s">
        <v>4013</v>
      </c>
      <c r="B1013" t="s">
        <v>1598</v>
      </c>
      <c r="C1013" t="s">
        <v>4895</v>
      </c>
      <c r="D1013" t="s">
        <v>4896</v>
      </c>
      <c r="E1013" t="str">
        <f t="shared" si="15"/>
        <v>OMN.SL.TLF.TERT.ZS</v>
      </c>
      <c r="F1013" t="s">
        <v>1768</v>
      </c>
      <c r="G1013" t="s">
        <v>1768</v>
      </c>
      <c r="H1013" t="s">
        <v>1768</v>
      </c>
      <c r="I1013" t="s">
        <v>1768</v>
      </c>
      <c r="J1013" t="s">
        <v>1768</v>
      </c>
      <c r="K1013" t="s">
        <v>1768</v>
      </c>
      <c r="L1013" t="s">
        <v>1768</v>
      </c>
      <c r="M1013" t="s">
        <v>1768</v>
      </c>
      <c r="N1013" t="s">
        <v>1768</v>
      </c>
      <c r="O1013" t="s">
        <v>1768</v>
      </c>
      <c r="P1013" t="s">
        <v>1768</v>
      </c>
      <c r="Q1013" t="s">
        <v>1768</v>
      </c>
      <c r="R1013" t="s">
        <v>1768</v>
      </c>
      <c r="S1013" t="s">
        <v>1768</v>
      </c>
      <c r="T1013" t="s">
        <v>1768</v>
      </c>
      <c r="U1013" t="s">
        <v>1768</v>
      </c>
      <c r="V1013">
        <v>17.200000762939453</v>
      </c>
      <c r="W1013" t="s">
        <v>1768</v>
      </c>
      <c r="X1013" t="s">
        <v>1768</v>
      </c>
      <c r="Y1013" t="s">
        <v>1768</v>
      </c>
      <c r="Z1013">
        <v>13.800000190734863</v>
      </c>
      <c r="AA1013" t="s">
        <v>1768</v>
      </c>
      <c r="AB1013" t="s">
        <v>1768</v>
      </c>
      <c r="AC1013" t="s">
        <v>1768</v>
      </c>
      <c r="AD1013" t="s">
        <v>1768</v>
      </c>
      <c r="AE1013" t="s">
        <v>1768</v>
      </c>
      <c r="AF1013" t="s">
        <v>1768</v>
      </c>
      <c r="AG1013" t="s">
        <v>1768</v>
      </c>
      <c r="AH1013" t="s">
        <v>1768</v>
      </c>
      <c r="AI1013" t="s">
        <v>1768</v>
      </c>
      <c r="AJ1013" t="s">
        <v>1768</v>
      </c>
      <c r="AK1013" t="s">
        <v>1768</v>
      </c>
    </row>
    <row r="1014" spans="1:37" hidden="1">
      <c r="A1014" t="s">
        <v>4013</v>
      </c>
      <c r="B1014" t="s">
        <v>1598</v>
      </c>
      <c r="C1014" t="s">
        <v>4897</v>
      </c>
      <c r="D1014" t="s">
        <v>4898</v>
      </c>
      <c r="E1014" t="str">
        <f t="shared" si="15"/>
        <v>OMN.SP.DYN.LE00.IN</v>
      </c>
      <c r="F1014">
        <v>60.768390243902445</v>
      </c>
      <c r="G1014">
        <v>61.825390243902447</v>
      </c>
      <c r="H1014">
        <v>62.88878048780488</v>
      </c>
      <c r="I1014">
        <v>63.951121951219527</v>
      </c>
      <c r="J1014">
        <v>65.003414634146353</v>
      </c>
      <c r="K1014">
        <v>66.038731707317098</v>
      </c>
      <c r="L1014">
        <v>67.051682926829287</v>
      </c>
      <c r="M1014">
        <v>68.031804878048789</v>
      </c>
      <c r="N1014">
        <v>68.966634146341462</v>
      </c>
      <c r="O1014">
        <v>69.840707317073182</v>
      </c>
      <c r="P1014">
        <v>70.632951219512208</v>
      </c>
      <c r="Q1014">
        <v>71.321292682926838</v>
      </c>
      <c r="R1014">
        <v>71.901658536585373</v>
      </c>
      <c r="S1014">
        <v>72.374975609756106</v>
      </c>
      <c r="T1014">
        <v>72.747731707317087</v>
      </c>
      <c r="U1014">
        <v>73.043024390243914</v>
      </c>
      <c r="V1014">
        <v>73.290536585365871</v>
      </c>
      <c r="W1014">
        <v>73.514829268292686</v>
      </c>
      <c r="X1014">
        <v>73.730804878048787</v>
      </c>
      <c r="Y1014">
        <v>73.93826829268292</v>
      </c>
      <c r="Z1014">
        <v>74.11029268292684</v>
      </c>
      <c r="AA1014">
        <v>74.205853658536597</v>
      </c>
      <c r="AB1014">
        <v>74.19565853658537</v>
      </c>
      <c r="AC1014">
        <v>74.073073170731718</v>
      </c>
      <c r="AD1014">
        <v>73.855170731707318</v>
      </c>
      <c r="AE1014">
        <v>73.584707317073182</v>
      </c>
      <c r="AF1014">
        <v>73.31758536585366</v>
      </c>
      <c r="AG1014">
        <v>73.108878048780497</v>
      </c>
      <c r="AH1014">
        <v>72.998609756097579</v>
      </c>
      <c r="AI1014">
        <v>73.004097560975623</v>
      </c>
      <c r="AJ1014">
        <v>73.124609756097556</v>
      </c>
      <c r="AK1014" t="s">
        <v>1768</v>
      </c>
    </row>
    <row r="1015" spans="1:37" hidden="1">
      <c r="A1015" t="s">
        <v>4013</v>
      </c>
      <c r="B1015" t="s">
        <v>1598</v>
      </c>
      <c r="C1015" t="s">
        <v>1688</v>
      </c>
      <c r="D1015" t="s">
        <v>1689</v>
      </c>
      <c r="E1015" t="str">
        <f t="shared" si="15"/>
        <v>OMN.SP.POP.TOTL</v>
      </c>
      <c r="F1015">
        <v>1181337</v>
      </c>
      <c r="G1015">
        <v>1249858</v>
      </c>
      <c r="H1015">
        <v>1321650</v>
      </c>
      <c r="I1015">
        <v>1395032</v>
      </c>
      <c r="J1015">
        <v>1467846</v>
      </c>
      <c r="K1015">
        <v>1538575</v>
      </c>
      <c r="L1015">
        <v>1605464</v>
      </c>
      <c r="M1015">
        <v>1668734</v>
      </c>
      <c r="N1015">
        <v>1731168</v>
      </c>
      <c r="O1015">
        <v>1796822</v>
      </c>
      <c r="P1015">
        <v>1868055</v>
      </c>
      <c r="Q1015">
        <v>1947042</v>
      </c>
      <c r="R1015">
        <v>2031377</v>
      </c>
      <c r="S1015">
        <v>2113398</v>
      </c>
      <c r="T1015">
        <v>2182619</v>
      </c>
      <c r="U1015">
        <v>2232018</v>
      </c>
      <c r="V1015">
        <v>2258730</v>
      </c>
      <c r="W1015">
        <v>2266469</v>
      </c>
      <c r="X1015">
        <v>2262969</v>
      </c>
      <c r="Y1015">
        <v>2259398</v>
      </c>
      <c r="Z1015">
        <v>2264163</v>
      </c>
      <c r="AA1015">
        <v>2279171</v>
      </c>
      <c r="AB1015">
        <v>2302874</v>
      </c>
      <c r="AC1015">
        <v>2335967</v>
      </c>
      <c r="AD1015">
        <v>2378336</v>
      </c>
      <c r="AE1015">
        <v>2429510</v>
      </c>
      <c r="AF1015">
        <v>2490620</v>
      </c>
      <c r="AG1015">
        <v>2561187</v>
      </c>
      <c r="AH1015">
        <v>2636963</v>
      </c>
      <c r="AI1015">
        <v>2712141</v>
      </c>
      <c r="AJ1015">
        <v>2782435</v>
      </c>
      <c r="AK1015">
        <v>2846145</v>
      </c>
    </row>
    <row r="1016" spans="1:37" hidden="1">
      <c r="A1016" t="s">
        <v>4799</v>
      </c>
      <c r="B1016" t="s">
        <v>4838</v>
      </c>
      <c r="C1016" t="s">
        <v>4889</v>
      </c>
      <c r="D1016" t="s">
        <v>4890</v>
      </c>
      <c r="E1016" t="str">
        <f t="shared" si="15"/>
        <v>OSS.NY.GDP.DEFL.ZS</v>
      </c>
      <c r="F1016" t="s">
        <v>1768</v>
      </c>
      <c r="G1016" t="s">
        <v>1768</v>
      </c>
      <c r="H1016" t="s">
        <v>1768</v>
      </c>
      <c r="I1016" t="s">
        <v>1768</v>
      </c>
      <c r="J1016" t="s">
        <v>1768</v>
      </c>
      <c r="K1016" t="s">
        <v>1768</v>
      </c>
      <c r="L1016" t="s">
        <v>1768</v>
      </c>
      <c r="M1016" t="s">
        <v>1768</v>
      </c>
      <c r="N1016" t="s">
        <v>1768</v>
      </c>
      <c r="O1016" t="s">
        <v>1768</v>
      </c>
      <c r="P1016" t="s">
        <v>1768</v>
      </c>
      <c r="Q1016" t="s">
        <v>1768</v>
      </c>
      <c r="R1016" t="s">
        <v>1768</v>
      </c>
      <c r="S1016" t="s">
        <v>1768</v>
      </c>
      <c r="T1016" t="s">
        <v>1768</v>
      </c>
      <c r="U1016" t="s">
        <v>1768</v>
      </c>
      <c r="V1016" t="s">
        <v>1768</v>
      </c>
      <c r="W1016" t="s">
        <v>1768</v>
      </c>
      <c r="X1016" t="s">
        <v>1768</v>
      </c>
      <c r="Y1016" t="s">
        <v>1768</v>
      </c>
      <c r="Z1016" t="s">
        <v>1768</v>
      </c>
      <c r="AA1016" t="s">
        <v>1768</v>
      </c>
      <c r="AB1016" t="s">
        <v>1768</v>
      </c>
      <c r="AC1016" t="s">
        <v>1768</v>
      </c>
      <c r="AD1016" t="s">
        <v>1768</v>
      </c>
      <c r="AE1016" t="s">
        <v>1768</v>
      </c>
      <c r="AF1016" t="s">
        <v>1768</v>
      </c>
      <c r="AG1016" t="s">
        <v>1768</v>
      </c>
      <c r="AH1016" t="s">
        <v>1768</v>
      </c>
      <c r="AI1016" t="s">
        <v>1768</v>
      </c>
      <c r="AJ1016" t="s">
        <v>1768</v>
      </c>
      <c r="AK1016" t="s">
        <v>1768</v>
      </c>
    </row>
    <row r="1017" spans="1:37" hidden="1">
      <c r="A1017" t="s">
        <v>4799</v>
      </c>
      <c r="B1017" t="s">
        <v>4838</v>
      </c>
      <c r="C1017" t="s">
        <v>4891</v>
      </c>
      <c r="D1017" t="s">
        <v>4892</v>
      </c>
      <c r="E1017" t="str">
        <f t="shared" si="15"/>
        <v>OSS.NY.GDP.MKTP.KD</v>
      </c>
      <c r="F1017">
        <v>11943623808.903723</v>
      </c>
      <c r="G1017">
        <v>12502449631.798174</v>
      </c>
      <c r="H1017">
        <v>12680865327.54162</v>
      </c>
      <c r="I1017">
        <v>13154309563.066198</v>
      </c>
      <c r="J1017">
        <v>13887137763.388453</v>
      </c>
      <c r="K1017">
        <v>14185755594.597988</v>
      </c>
      <c r="L1017">
        <v>14764290352.483231</v>
      </c>
      <c r="M1017">
        <v>14725973321.935106</v>
      </c>
      <c r="N1017">
        <v>16086943389.869598</v>
      </c>
      <c r="O1017">
        <v>17263379083.188278</v>
      </c>
      <c r="P1017">
        <v>18356355092.870819</v>
      </c>
      <c r="Q1017">
        <v>19296782109.598049</v>
      </c>
      <c r="R1017">
        <v>19856250074.114006</v>
      </c>
      <c r="S1017">
        <v>20334813516.40654</v>
      </c>
      <c r="T1017">
        <v>21127785304.260525</v>
      </c>
      <c r="U1017">
        <v>22005201444.285389</v>
      </c>
      <c r="V1017">
        <v>23018932613.683102</v>
      </c>
      <c r="W1017">
        <v>24686064333.164845</v>
      </c>
      <c r="X1017">
        <v>26074743200.188683</v>
      </c>
      <c r="Y1017">
        <v>26513806814.769718</v>
      </c>
      <c r="Z1017">
        <v>27710105611.237953</v>
      </c>
      <c r="AA1017">
        <v>29154885262.350998</v>
      </c>
      <c r="AB1017">
        <v>30505683227.550541</v>
      </c>
      <c r="AC1017">
        <v>32043038557.756092</v>
      </c>
      <c r="AD1017">
        <v>34722787126.1082</v>
      </c>
      <c r="AE1017">
        <v>35787190550.521538</v>
      </c>
      <c r="AF1017">
        <v>37433123827.598114</v>
      </c>
      <c r="AG1017">
        <v>40325816396.098038</v>
      </c>
      <c r="AH1017">
        <v>42279680289.403038</v>
      </c>
      <c r="AI1017">
        <v>42409463960.282799</v>
      </c>
      <c r="AJ1017">
        <v>44434428901.722908</v>
      </c>
      <c r="AK1017">
        <v>46599632898.550156</v>
      </c>
    </row>
    <row r="1018" spans="1:37" hidden="1">
      <c r="A1018" t="s">
        <v>4799</v>
      </c>
      <c r="B1018" t="s">
        <v>4838</v>
      </c>
      <c r="C1018" t="s">
        <v>4893</v>
      </c>
      <c r="D1018" t="s">
        <v>4894</v>
      </c>
      <c r="E1018" t="str">
        <f t="shared" si="15"/>
        <v>OSS.NY.GDP.MKTP.CD</v>
      </c>
      <c r="F1018">
        <v>11439672655.522236</v>
      </c>
      <c r="G1018">
        <v>10827781570.679585</v>
      </c>
      <c r="H1018">
        <v>10203422562.844084</v>
      </c>
      <c r="I1018">
        <v>10332556333.618429</v>
      </c>
      <c r="J1018">
        <v>10088462603.733984</v>
      </c>
      <c r="K1018">
        <v>9340808155.573164</v>
      </c>
      <c r="L1018">
        <v>10587248503.215317</v>
      </c>
      <c r="M1018">
        <v>12420249553.684177</v>
      </c>
      <c r="N1018">
        <v>14552425175.682896</v>
      </c>
      <c r="O1018">
        <v>15603457971.182854</v>
      </c>
      <c r="P1018">
        <v>19705141082.847332</v>
      </c>
      <c r="Q1018">
        <v>20167779240.29187</v>
      </c>
      <c r="R1018">
        <v>21758813743.244534</v>
      </c>
      <c r="S1018">
        <v>20878223715.441326</v>
      </c>
      <c r="T1018">
        <v>21592111512.211941</v>
      </c>
      <c r="U1018">
        <v>24309538396.151009</v>
      </c>
      <c r="V1018">
        <v>25632180653.570316</v>
      </c>
      <c r="W1018">
        <v>26045012425.358963</v>
      </c>
      <c r="X1018">
        <v>24802077216.928284</v>
      </c>
      <c r="Y1018">
        <v>26393005659.170479</v>
      </c>
      <c r="Z1018">
        <v>27710105611.237953</v>
      </c>
      <c r="AA1018">
        <v>27947864868.864201</v>
      </c>
      <c r="AB1018">
        <v>29143727724.726173</v>
      </c>
      <c r="AC1018">
        <v>37002854503.401543</v>
      </c>
      <c r="AD1018">
        <v>46497612439.215851</v>
      </c>
      <c r="AE1018">
        <v>52673299754.75325</v>
      </c>
      <c r="AF1018">
        <v>58459162349.43277</v>
      </c>
      <c r="AG1018">
        <v>69066976271.369553</v>
      </c>
      <c r="AH1018">
        <v>82763147651.63942</v>
      </c>
      <c r="AI1018">
        <v>70070883148.806351</v>
      </c>
      <c r="AJ1018">
        <v>82989621560.554321</v>
      </c>
      <c r="AK1018">
        <v>99474471358.425491</v>
      </c>
    </row>
    <row r="1019" spans="1:37">
      <c r="A1019" t="s">
        <v>4799</v>
      </c>
      <c r="B1019" t="s">
        <v>4838</v>
      </c>
      <c r="C1019" t="s">
        <v>4895</v>
      </c>
      <c r="D1019" t="s">
        <v>4896</v>
      </c>
      <c r="E1019" t="str">
        <f t="shared" si="15"/>
        <v>OSS.SL.TLF.TERT.ZS</v>
      </c>
      <c r="F1019" t="s">
        <v>1768</v>
      </c>
      <c r="G1019" t="s">
        <v>1768</v>
      </c>
      <c r="H1019" t="s">
        <v>1768</v>
      </c>
      <c r="I1019" t="s">
        <v>1768</v>
      </c>
      <c r="J1019" t="s">
        <v>1768</v>
      </c>
      <c r="K1019" t="s">
        <v>1768</v>
      </c>
      <c r="L1019" t="s">
        <v>1768</v>
      </c>
      <c r="M1019" t="s">
        <v>1768</v>
      </c>
      <c r="N1019" t="s">
        <v>1768</v>
      </c>
      <c r="O1019" t="s">
        <v>1768</v>
      </c>
      <c r="P1019" t="s">
        <v>1768</v>
      </c>
      <c r="Q1019" t="s">
        <v>1768</v>
      </c>
      <c r="R1019" t="s">
        <v>1768</v>
      </c>
      <c r="S1019" t="s">
        <v>1768</v>
      </c>
      <c r="T1019" t="s">
        <v>1768</v>
      </c>
      <c r="U1019" t="s">
        <v>1768</v>
      </c>
      <c r="V1019" t="s">
        <v>1768</v>
      </c>
      <c r="W1019" t="s">
        <v>1768</v>
      </c>
      <c r="X1019" t="s">
        <v>1768</v>
      </c>
      <c r="Y1019" t="s">
        <v>1768</v>
      </c>
      <c r="Z1019" t="s">
        <v>1768</v>
      </c>
      <c r="AA1019" t="s">
        <v>1768</v>
      </c>
      <c r="AB1019" t="s">
        <v>1768</v>
      </c>
      <c r="AC1019" t="s">
        <v>1768</v>
      </c>
      <c r="AD1019" t="s">
        <v>1768</v>
      </c>
      <c r="AE1019" t="s">
        <v>1768</v>
      </c>
      <c r="AF1019" t="s">
        <v>1768</v>
      </c>
      <c r="AG1019" t="s">
        <v>1768</v>
      </c>
      <c r="AH1019" t="s">
        <v>1768</v>
      </c>
      <c r="AI1019" t="s">
        <v>1768</v>
      </c>
      <c r="AJ1019" t="s">
        <v>1768</v>
      </c>
      <c r="AK1019" t="s">
        <v>1768</v>
      </c>
    </row>
    <row r="1020" spans="1:37" hidden="1">
      <c r="A1020" t="s">
        <v>4799</v>
      </c>
      <c r="B1020" t="s">
        <v>4838</v>
      </c>
      <c r="C1020" t="s">
        <v>4897</v>
      </c>
      <c r="D1020" t="s">
        <v>4898</v>
      </c>
      <c r="E1020" t="str">
        <f t="shared" si="15"/>
        <v>OSS.SP.DYN.LE00.IN</v>
      </c>
      <c r="F1020">
        <v>55.291032676912216</v>
      </c>
      <c r="G1020">
        <v>55.77877133451323</v>
      </c>
      <c r="H1020">
        <v>56.324406314650112</v>
      </c>
      <c r="I1020">
        <v>56.678057157832029</v>
      </c>
      <c r="J1020">
        <v>57.079090270310168</v>
      </c>
      <c r="K1020">
        <v>57.451947645538276</v>
      </c>
      <c r="L1020">
        <v>57.809250584461303</v>
      </c>
      <c r="M1020">
        <v>58.22107266791798</v>
      </c>
      <c r="N1020">
        <v>58.477872907567146</v>
      </c>
      <c r="O1020">
        <v>58.773342504764841</v>
      </c>
      <c r="P1020">
        <v>59.00945637408369</v>
      </c>
      <c r="Q1020">
        <v>59.176950702975844</v>
      </c>
      <c r="R1020">
        <v>59.25840203483132</v>
      </c>
      <c r="S1020">
        <v>59.085240689981298</v>
      </c>
      <c r="T1020">
        <v>58.8522425466466</v>
      </c>
      <c r="U1020">
        <v>58.499091055835684</v>
      </c>
      <c r="V1020">
        <v>58.01797403875576</v>
      </c>
      <c r="W1020">
        <v>57.543127679592864</v>
      </c>
      <c r="X1020">
        <v>56.909321243207103</v>
      </c>
      <c r="Y1020">
        <v>56.387946660016425</v>
      </c>
      <c r="Z1020">
        <v>55.979112276901226</v>
      </c>
      <c r="AA1020">
        <v>55.673190079079824</v>
      </c>
      <c r="AB1020">
        <v>55.633447678639634</v>
      </c>
      <c r="AC1020">
        <v>55.664252683553812</v>
      </c>
      <c r="AD1020">
        <v>55.876852889631571</v>
      </c>
      <c r="AE1020">
        <v>56.216835066616284</v>
      </c>
      <c r="AF1020">
        <v>56.643315200042686</v>
      </c>
      <c r="AG1020">
        <v>57.116864877865744</v>
      </c>
      <c r="AH1020">
        <v>57.556580689644107</v>
      </c>
      <c r="AI1020">
        <v>57.974345374023173</v>
      </c>
      <c r="AJ1020">
        <v>58.316385309368336</v>
      </c>
      <c r="AK1020" t="s">
        <v>1768</v>
      </c>
    </row>
    <row r="1021" spans="1:37" hidden="1">
      <c r="A1021" t="s">
        <v>4799</v>
      </c>
      <c r="B1021" t="s">
        <v>4838</v>
      </c>
      <c r="C1021" t="s">
        <v>1688</v>
      </c>
      <c r="D1021" t="s">
        <v>1689</v>
      </c>
      <c r="E1021" t="str">
        <f t="shared" si="15"/>
        <v>OSS.SP.POP.TOTL</v>
      </c>
      <c r="F1021">
        <v>9547478</v>
      </c>
      <c r="G1021">
        <v>9799248.5727596078</v>
      </c>
      <c r="H1021">
        <v>10052008.628982771</v>
      </c>
      <c r="I1021">
        <v>10311536.802959211</v>
      </c>
      <c r="J1021">
        <v>10585930.31028368</v>
      </c>
      <c r="K1021">
        <v>10880164</v>
      </c>
      <c r="L1021">
        <v>11200935.2096</v>
      </c>
      <c r="M1021">
        <v>11541609.3456</v>
      </c>
      <c r="N1021">
        <v>11891714.16673778</v>
      </c>
      <c r="O1021">
        <v>12235900.527197061</v>
      </c>
      <c r="P1021">
        <v>12565115</v>
      </c>
      <c r="Q1021">
        <v>12874282.986086808</v>
      </c>
      <c r="R1021">
        <v>13167962.989015117</v>
      </c>
      <c r="S1021">
        <v>13450243.408342356</v>
      </c>
      <c r="T1021">
        <v>13737124.611920208</v>
      </c>
      <c r="U1021">
        <v>14028728</v>
      </c>
      <c r="V1021">
        <v>14335469</v>
      </c>
      <c r="W1021">
        <v>14654439</v>
      </c>
      <c r="X1021">
        <v>14954560</v>
      </c>
      <c r="Y1021">
        <v>15253595</v>
      </c>
      <c r="Z1021">
        <v>15539577</v>
      </c>
      <c r="AA1021">
        <v>15815753</v>
      </c>
      <c r="AB1021">
        <v>16083465</v>
      </c>
      <c r="AC1021">
        <v>16345493</v>
      </c>
      <c r="AD1021">
        <v>16606849</v>
      </c>
      <c r="AE1021">
        <v>16872913</v>
      </c>
      <c r="AF1021">
        <v>17145547</v>
      </c>
      <c r="AG1021">
        <v>17419832</v>
      </c>
      <c r="AH1021">
        <v>17710498</v>
      </c>
      <c r="AI1021">
        <v>18001016</v>
      </c>
      <c r="AJ1021">
        <v>18292166</v>
      </c>
      <c r="AK1021">
        <v>18585275</v>
      </c>
    </row>
    <row r="1022" spans="1:37" hidden="1">
      <c r="A1022" t="s">
        <v>4801</v>
      </c>
      <c r="B1022" t="s">
        <v>4840</v>
      </c>
      <c r="C1022" t="s">
        <v>4889</v>
      </c>
      <c r="D1022" t="s">
        <v>4890</v>
      </c>
      <c r="E1022" t="str">
        <f t="shared" si="15"/>
        <v>PSS.NY.GDP.DEFL.ZS</v>
      </c>
      <c r="F1022" t="s">
        <v>1768</v>
      </c>
      <c r="G1022" t="s">
        <v>1768</v>
      </c>
      <c r="H1022" t="s">
        <v>1768</v>
      </c>
      <c r="I1022" t="s">
        <v>1768</v>
      </c>
      <c r="J1022" t="s">
        <v>1768</v>
      </c>
      <c r="K1022" t="s">
        <v>1768</v>
      </c>
      <c r="L1022" t="s">
        <v>1768</v>
      </c>
      <c r="M1022" t="s">
        <v>1768</v>
      </c>
      <c r="N1022" t="s">
        <v>1768</v>
      </c>
      <c r="O1022" t="s">
        <v>1768</v>
      </c>
      <c r="P1022" t="s">
        <v>1768</v>
      </c>
      <c r="Q1022" t="s">
        <v>1768</v>
      </c>
      <c r="R1022" t="s">
        <v>1768</v>
      </c>
      <c r="S1022" t="s">
        <v>1768</v>
      </c>
      <c r="T1022" t="s">
        <v>1768</v>
      </c>
      <c r="U1022" t="s">
        <v>1768</v>
      </c>
      <c r="V1022" t="s">
        <v>1768</v>
      </c>
      <c r="W1022" t="s">
        <v>1768</v>
      </c>
      <c r="X1022" t="s">
        <v>1768</v>
      </c>
      <c r="Y1022" t="s">
        <v>1768</v>
      </c>
      <c r="Z1022" t="s">
        <v>1768</v>
      </c>
      <c r="AA1022" t="s">
        <v>1768</v>
      </c>
      <c r="AB1022" t="s">
        <v>1768</v>
      </c>
      <c r="AC1022" t="s">
        <v>1768</v>
      </c>
      <c r="AD1022" t="s">
        <v>1768</v>
      </c>
      <c r="AE1022" t="s">
        <v>1768</v>
      </c>
      <c r="AF1022" t="s">
        <v>1768</v>
      </c>
      <c r="AG1022" t="s">
        <v>1768</v>
      </c>
      <c r="AH1022" t="s">
        <v>1768</v>
      </c>
      <c r="AI1022" t="s">
        <v>1768</v>
      </c>
      <c r="AJ1022" t="s">
        <v>1768</v>
      </c>
      <c r="AK1022" t="s">
        <v>1768</v>
      </c>
    </row>
    <row r="1023" spans="1:37" hidden="1">
      <c r="A1023" t="s">
        <v>4801</v>
      </c>
      <c r="B1023" t="s">
        <v>4840</v>
      </c>
      <c r="C1023" t="s">
        <v>4891</v>
      </c>
      <c r="D1023" t="s">
        <v>4892</v>
      </c>
      <c r="E1023" t="str">
        <f t="shared" si="15"/>
        <v>PSS.NY.GDP.MKTP.KD</v>
      </c>
      <c r="F1023" t="s">
        <v>1768</v>
      </c>
      <c r="G1023" t="s">
        <v>1768</v>
      </c>
      <c r="H1023">
        <v>2437533017.6494617</v>
      </c>
      <c r="I1023">
        <v>2423595081.8607364</v>
      </c>
      <c r="J1023">
        <v>2588772157.1392813</v>
      </c>
      <c r="K1023">
        <v>2524405529.0673833</v>
      </c>
      <c r="L1023">
        <v>2695101503.0691624</v>
      </c>
      <c r="M1023">
        <v>2598360772.9721551</v>
      </c>
      <c r="N1023">
        <v>2627078552.0417719</v>
      </c>
      <c r="O1023">
        <v>2754942751.0489535</v>
      </c>
      <c r="P1023">
        <v>2875353266.151885</v>
      </c>
      <c r="Q1023">
        <v>2883400886.3583159</v>
      </c>
      <c r="R1023">
        <v>3034764008.7424698</v>
      </c>
      <c r="S1023">
        <v>3112955827.403347</v>
      </c>
      <c r="T1023">
        <v>3273265653.8506107</v>
      </c>
      <c r="U1023">
        <v>3415520789.1623387</v>
      </c>
      <c r="V1023">
        <v>3516965693.3624229</v>
      </c>
      <c r="W1023">
        <v>3469829177.0664377</v>
      </c>
      <c r="X1023">
        <v>3537841717.9493914</v>
      </c>
      <c r="Y1023">
        <v>3693292786.3223243</v>
      </c>
      <c r="Z1023">
        <v>3688257967.0732198</v>
      </c>
      <c r="AA1023">
        <v>3673756253.8669119</v>
      </c>
      <c r="AB1023">
        <v>3736536577.308445</v>
      </c>
      <c r="AC1023">
        <v>3813076669.7716684</v>
      </c>
      <c r="AD1023">
        <v>3965869860.873919</v>
      </c>
      <c r="AE1023">
        <v>4060129916.0864544</v>
      </c>
      <c r="AF1023">
        <v>4152985184.0427132</v>
      </c>
      <c r="AG1023">
        <v>4265754883.7082295</v>
      </c>
      <c r="AH1023">
        <v>4373684509.032855</v>
      </c>
      <c r="AI1023">
        <v>4394158766.2620668</v>
      </c>
      <c r="AJ1023">
        <v>4504350709.6300831</v>
      </c>
      <c r="AK1023">
        <v>4692991889.1302929</v>
      </c>
    </row>
    <row r="1024" spans="1:37" hidden="1">
      <c r="A1024" t="s">
        <v>4801</v>
      </c>
      <c r="B1024" t="s">
        <v>4840</v>
      </c>
      <c r="C1024" t="s">
        <v>4893</v>
      </c>
      <c r="D1024" t="s">
        <v>4894</v>
      </c>
      <c r="E1024" t="str">
        <f t="shared" si="15"/>
        <v>PSS.NY.GDP.MKTP.CD</v>
      </c>
      <c r="F1024">
        <v>2050053961.5956488</v>
      </c>
      <c r="G1024">
        <v>2112380383.6042416</v>
      </c>
      <c r="H1024">
        <v>2064498357.1223409</v>
      </c>
      <c r="I1024">
        <v>1980132955.9478471</v>
      </c>
      <c r="J1024">
        <v>2168534809.3799915</v>
      </c>
      <c r="K1024">
        <v>2055286316.9186609</v>
      </c>
      <c r="L1024">
        <v>2231925277.1678929</v>
      </c>
      <c r="M1024">
        <v>2192873546.1188612</v>
      </c>
      <c r="N1024">
        <v>2293256943.8588052</v>
      </c>
      <c r="O1024">
        <v>2397942279.7878036</v>
      </c>
      <c r="P1024">
        <v>2584976528.3952994</v>
      </c>
      <c r="Q1024">
        <v>2763852386.8010383</v>
      </c>
      <c r="R1024">
        <v>3032756993.2034039</v>
      </c>
      <c r="S1024">
        <v>3197688597.7580271</v>
      </c>
      <c r="T1024">
        <v>3676451941.9508743</v>
      </c>
      <c r="U1024">
        <v>3973907237.4448171</v>
      </c>
      <c r="V1024">
        <v>4266131220.2166905</v>
      </c>
      <c r="W1024">
        <v>4258099752.0984845</v>
      </c>
      <c r="X1024">
        <v>3658691268.9464197</v>
      </c>
      <c r="Y1024">
        <v>3986266646.4385791</v>
      </c>
      <c r="Z1024">
        <v>3688257967.0732198</v>
      </c>
      <c r="AA1024">
        <v>3562311044.1197114</v>
      </c>
      <c r="AB1024">
        <v>3742728104.3856258</v>
      </c>
      <c r="AC1024">
        <v>4376087493.8576975</v>
      </c>
      <c r="AD1024">
        <v>5017499751.6173992</v>
      </c>
      <c r="AE1024">
        <v>5604172653.673254</v>
      </c>
      <c r="AF1024">
        <v>5875308365.7865982</v>
      </c>
      <c r="AG1024">
        <v>6580479579.7442427</v>
      </c>
      <c r="AH1024">
        <v>7154376394.9495592</v>
      </c>
      <c r="AI1024">
        <v>6451895376.6962223</v>
      </c>
      <c r="AJ1024">
        <v>7182380142.8038921</v>
      </c>
      <c r="AK1024">
        <v>8494460319.536952</v>
      </c>
    </row>
    <row r="1025" spans="1:37">
      <c r="A1025" t="s">
        <v>4801</v>
      </c>
      <c r="B1025" t="s">
        <v>4840</v>
      </c>
      <c r="C1025" t="s">
        <v>4895</v>
      </c>
      <c r="D1025" t="s">
        <v>4896</v>
      </c>
      <c r="E1025" t="str">
        <f t="shared" si="15"/>
        <v>PSS.SL.TLF.TERT.ZS</v>
      </c>
      <c r="F1025" t="s">
        <v>1768</v>
      </c>
      <c r="G1025" t="s">
        <v>1768</v>
      </c>
      <c r="H1025" t="s">
        <v>1768</v>
      </c>
      <c r="I1025" t="s">
        <v>1768</v>
      </c>
      <c r="J1025" t="s">
        <v>1768</v>
      </c>
      <c r="K1025" t="s">
        <v>1768</v>
      </c>
      <c r="L1025" t="s">
        <v>1768</v>
      </c>
      <c r="M1025" t="s">
        <v>1768</v>
      </c>
      <c r="N1025" t="s">
        <v>1768</v>
      </c>
      <c r="O1025" t="s">
        <v>1768</v>
      </c>
      <c r="P1025" t="s">
        <v>1768</v>
      </c>
      <c r="Q1025" t="s">
        <v>1768</v>
      </c>
      <c r="R1025" t="s">
        <v>1768</v>
      </c>
      <c r="S1025" t="s">
        <v>1768</v>
      </c>
      <c r="T1025" t="s">
        <v>1768</v>
      </c>
      <c r="U1025" t="s">
        <v>1768</v>
      </c>
      <c r="V1025" t="s">
        <v>1768</v>
      </c>
      <c r="W1025" t="s">
        <v>1768</v>
      </c>
      <c r="X1025" t="s">
        <v>1768</v>
      </c>
      <c r="Y1025" t="s">
        <v>1768</v>
      </c>
      <c r="Z1025" t="s">
        <v>1768</v>
      </c>
      <c r="AA1025" t="s">
        <v>1768</v>
      </c>
      <c r="AB1025" t="s">
        <v>1768</v>
      </c>
      <c r="AC1025" t="s">
        <v>1768</v>
      </c>
      <c r="AD1025" t="s">
        <v>1768</v>
      </c>
      <c r="AE1025" t="s">
        <v>1768</v>
      </c>
      <c r="AF1025" t="s">
        <v>1768</v>
      </c>
      <c r="AG1025" t="s">
        <v>1768</v>
      </c>
      <c r="AH1025" t="s">
        <v>1768</v>
      </c>
      <c r="AI1025" t="s">
        <v>1768</v>
      </c>
      <c r="AJ1025" t="s">
        <v>1768</v>
      </c>
      <c r="AK1025" t="s">
        <v>1768</v>
      </c>
    </row>
    <row r="1026" spans="1:37" hidden="1">
      <c r="A1026" t="s">
        <v>4801</v>
      </c>
      <c r="B1026" t="s">
        <v>4840</v>
      </c>
      <c r="C1026" t="s">
        <v>4897</v>
      </c>
      <c r="D1026" t="s">
        <v>4898</v>
      </c>
      <c r="E1026" t="str">
        <f t="shared" si="15"/>
        <v>PSS.SP.DYN.LE00.IN</v>
      </c>
      <c r="F1026">
        <v>53.54272138557171</v>
      </c>
      <c r="G1026">
        <v>54.328919792850606</v>
      </c>
      <c r="H1026">
        <v>54.916625210304375</v>
      </c>
      <c r="I1026">
        <v>55.550874661994399</v>
      </c>
      <c r="J1026">
        <v>55.968960782549651</v>
      </c>
      <c r="K1026">
        <v>56.292266285122153</v>
      </c>
      <c r="L1026">
        <v>56.557385202198695</v>
      </c>
      <c r="M1026">
        <v>57.0398320332407</v>
      </c>
      <c r="N1026">
        <v>57.129552537094327</v>
      </c>
      <c r="O1026">
        <v>57.495386082427451</v>
      </c>
      <c r="P1026">
        <v>57.99698942114486</v>
      </c>
      <c r="Q1026">
        <v>58.403729534387146</v>
      </c>
      <c r="R1026">
        <v>58.892760213825255</v>
      </c>
      <c r="S1026">
        <v>59.446012415645939</v>
      </c>
      <c r="T1026">
        <v>60.002770294724975</v>
      </c>
      <c r="U1026">
        <v>60.622563395502183</v>
      </c>
      <c r="V1026">
        <v>61.183769349194719</v>
      </c>
      <c r="W1026">
        <v>61.758198344990774</v>
      </c>
      <c r="X1026">
        <v>62.404584673386942</v>
      </c>
      <c r="Y1026">
        <v>63.056922243967541</v>
      </c>
      <c r="Z1026">
        <v>63.431041076905395</v>
      </c>
      <c r="AA1026">
        <v>63.89976993575609</v>
      </c>
      <c r="AB1026">
        <v>64.228626456216318</v>
      </c>
      <c r="AC1026">
        <v>64.607772754796514</v>
      </c>
      <c r="AD1026">
        <v>64.922532134175086</v>
      </c>
      <c r="AE1026">
        <v>65.175595136413392</v>
      </c>
      <c r="AF1026">
        <v>65.580221750459387</v>
      </c>
      <c r="AG1026">
        <v>65.865942354477923</v>
      </c>
      <c r="AH1026">
        <v>66.146753591295777</v>
      </c>
      <c r="AI1026">
        <v>66.426512877240128</v>
      </c>
      <c r="AJ1026">
        <v>66.708123022283601</v>
      </c>
      <c r="AK1026" t="s">
        <v>1768</v>
      </c>
    </row>
    <row r="1027" spans="1:37" hidden="1">
      <c r="A1027" t="s">
        <v>4801</v>
      </c>
      <c r="B1027" t="s">
        <v>4840</v>
      </c>
      <c r="C1027" t="s">
        <v>1688</v>
      </c>
      <c r="D1027" t="s">
        <v>1689</v>
      </c>
      <c r="E1027" t="str">
        <f t="shared" ref="E1027:E1090" si="16">CONCATENATE(B1027,".",D1027)</f>
        <v>PSS.SP.POP.TOTL</v>
      </c>
      <c r="F1027">
        <v>1990783</v>
      </c>
      <c r="G1027">
        <v>2026510.44</v>
      </c>
      <c r="H1027">
        <v>2074176.32</v>
      </c>
      <c r="I1027">
        <v>2128910.48</v>
      </c>
      <c r="J1027">
        <v>2183464.7599999998</v>
      </c>
      <c r="K1027">
        <v>2232659</v>
      </c>
      <c r="L1027">
        <v>2274451.828229364</v>
      </c>
      <c r="M1027">
        <v>2310657.5129264304</v>
      </c>
      <c r="N1027">
        <v>2344598.2962695253</v>
      </c>
      <c r="O1027">
        <v>2381326.3948170636</v>
      </c>
      <c r="P1027">
        <v>2423701</v>
      </c>
      <c r="Q1027">
        <v>2474408</v>
      </c>
      <c r="R1027">
        <v>2530915</v>
      </c>
      <c r="S1027">
        <v>2588192</v>
      </c>
      <c r="T1027">
        <v>2639188</v>
      </c>
      <c r="U1027">
        <v>2679269</v>
      </c>
      <c r="V1027">
        <v>2705986</v>
      </c>
      <c r="W1027">
        <v>2722032</v>
      </c>
      <c r="X1027">
        <v>2734139</v>
      </c>
      <c r="Y1027">
        <v>2751870</v>
      </c>
      <c r="Z1027">
        <v>2781946</v>
      </c>
      <c r="AA1027">
        <v>2827043</v>
      </c>
      <c r="AB1027">
        <v>2884682</v>
      </c>
      <c r="AC1027">
        <v>2950156</v>
      </c>
      <c r="AD1027">
        <v>3016332</v>
      </c>
      <c r="AE1027">
        <v>3050860</v>
      </c>
      <c r="AF1027">
        <v>3109871</v>
      </c>
      <c r="AG1027">
        <v>3171197</v>
      </c>
      <c r="AH1027">
        <v>3234336</v>
      </c>
      <c r="AI1027">
        <v>3298480</v>
      </c>
      <c r="AJ1027">
        <v>3363010</v>
      </c>
      <c r="AK1027">
        <v>3428462</v>
      </c>
    </row>
    <row r="1028" spans="1:37" hidden="1">
      <c r="A1028" t="s">
        <v>4014</v>
      </c>
      <c r="B1028" t="s">
        <v>1599</v>
      </c>
      <c r="C1028" t="s">
        <v>4889</v>
      </c>
      <c r="D1028" t="s">
        <v>4890</v>
      </c>
      <c r="E1028" t="str">
        <f t="shared" si="16"/>
        <v>PAK.NY.GDP.DEFL.ZS</v>
      </c>
      <c r="F1028">
        <v>16.591598419701356</v>
      </c>
      <c r="G1028">
        <v>18.236411978853717</v>
      </c>
      <c r="H1028">
        <v>19.945465445976119</v>
      </c>
      <c r="I1028">
        <v>20.997405631229903</v>
      </c>
      <c r="J1028">
        <v>23.024400483165294</v>
      </c>
      <c r="K1028">
        <v>24.06854427042542</v>
      </c>
      <c r="L1028">
        <v>24.860881960970463</v>
      </c>
      <c r="M1028">
        <v>25.984146048687691</v>
      </c>
      <c r="N1028">
        <v>28.483187253337185</v>
      </c>
      <c r="O1028">
        <v>30.928484502398085</v>
      </c>
      <c r="P1028">
        <v>32.923989697201506</v>
      </c>
      <c r="Q1028">
        <v>37.224322339109364</v>
      </c>
      <c r="R1028">
        <v>40.968003889342761</v>
      </c>
      <c r="S1028">
        <v>44.530775767345517</v>
      </c>
      <c r="T1028">
        <v>50.270495547242234</v>
      </c>
      <c r="U1028">
        <v>57.245347662855096</v>
      </c>
      <c r="V1028">
        <v>62.038849818111863</v>
      </c>
      <c r="W1028">
        <v>70.341828361836619</v>
      </c>
      <c r="X1028">
        <v>75.635780320241537</v>
      </c>
      <c r="Y1028">
        <v>80.069766216668583</v>
      </c>
      <c r="Z1028">
        <v>100.00005227242612</v>
      </c>
      <c r="AA1028">
        <v>107.89121162410389</v>
      </c>
      <c r="AB1028">
        <v>110.54867238181261</v>
      </c>
      <c r="AC1028">
        <v>115.45526188166828</v>
      </c>
      <c r="AD1028">
        <v>124.40217557914394</v>
      </c>
      <c r="AE1028">
        <v>133.14325301589824</v>
      </c>
      <c r="AF1028">
        <v>147.07041035650352</v>
      </c>
      <c r="AG1028">
        <v>158.32583660889077</v>
      </c>
      <c r="AH1028">
        <v>184.04510028524584</v>
      </c>
      <c r="AI1028">
        <v>220.69298773560524</v>
      </c>
      <c r="AJ1028">
        <v>247.09419168094092</v>
      </c>
      <c r="AK1028">
        <v>293.90087661464946</v>
      </c>
    </row>
    <row r="1029" spans="1:37" hidden="1">
      <c r="A1029" t="s">
        <v>4014</v>
      </c>
      <c r="B1029" t="s">
        <v>1599</v>
      </c>
      <c r="C1029" t="s">
        <v>4891</v>
      </c>
      <c r="D1029" t="s">
        <v>4892</v>
      </c>
      <c r="E1029" t="str">
        <f t="shared" si="16"/>
        <v>PAK.NY.GDP.MKTP.KD</v>
      </c>
      <c r="F1029">
        <v>27321293468.69838</v>
      </c>
      <c r="G1029">
        <v>29485348529.233982</v>
      </c>
      <c r="H1029">
        <v>31412949297.8312</v>
      </c>
      <c r="I1029">
        <v>33542237848.280876</v>
      </c>
      <c r="J1029">
        <v>35241221159.264572</v>
      </c>
      <c r="K1029">
        <v>37916775091.556961</v>
      </c>
      <c r="L1029">
        <v>40002824737.79863</v>
      </c>
      <c r="M1029">
        <v>42583944208.700211</v>
      </c>
      <c r="N1029">
        <v>45831088670.584892</v>
      </c>
      <c r="O1029">
        <v>48104204750.348396</v>
      </c>
      <c r="P1029">
        <v>50248972481.20388</v>
      </c>
      <c r="Q1029">
        <v>52792358268.539658</v>
      </c>
      <c r="R1029">
        <v>56860483455.34259</v>
      </c>
      <c r="S1029">
        <v>57859947293.801003</v>
      </c>
      <c r="T1029">
        <v>60022413963.585464</v>
      </c>
      <c r="U1029">
        <v>63001091770.164253</v>
      </c>
      <c r="V1029">
        <v>66054490892.343445</v>
      </c>
      <c r="W1029">
        <v>66724545016.069229</v>
      </c>
      <c r="X1029">
        <v>68426177245.809509</v>
      </c>
      <c r="Y1029">
        <v>70930666164.449402</v>
      </c>
      <c r="Z1029">
        <v>73952374969.799469</v>
      </c>
      <c r="AA1029">
        <v>75418468995.403351</v>
      </c>
      <c r="AB1029">
        <v>77850284714.506042</v>
      </c>
      <c r="AC1029">
        <v>81623159361.237183</v>
      </c>
      <c r="AD1029">
        <v>87637620103.593826</v>
      </c>
      <c r="AE1029">
        <v>94357063094.14267</v>
      </c>
      <c r="AF1029">
        <v>100186010330.49095</v>
      </c>
      <c r="AG1029">
        <v>105879697771.56454</v>
      </c>
      <c r="AH1029">
        <v>107569517451.68465</v>
      </c>
      <c r="AI1029">
        <v>111437023701.39735</v>
      </c>
      <c r="AJ1029">
        <v>116055243076.06992</v>
      </c>
      <c r="AK1029">
        <v>118790417252.85143</v>
      </c>
    </row>
    <row r="1030" spans="1:37" hidden="1">
      <c r="A1030" t="s">
        <v>4014</v>
      </c>
      <c r="B1030" t="s">
        <v>1599</v>
      </c>
      <c r="C1030" t="s">
        <v>4893</v>
      </c>
      <c r="D1030" t="s">
        <v>4894</v>
      </c>
      <c r="E1030" t="str">
        <f t="shared" si="16"/>
        <v>PAK.NY.GDP.MKTP.CD</v>
      </c>
      <c r="F1030">
        <v>23689697675.646725</v>
      </c>
      <c r="G1030">
        <v>28100606600.356647</v>
      </c>
      <c r="H1030">
        <v>30725972227.818752</v>
      </c>
      <c r="I1030">
        <v>28691890864.924801</v>
      </c>
      <c r="J1030">
        <v>31151825048.139732</v>
      </c>
      <c r="K1030">
        <v>31144920866.513065</v>
      </c>
      <c r="L1030">
        <v>31899072715.360645</v>
      </c>
      <c r="M1030">
        <v>33351526336.25209</v>
      </c>
      <c r="N1030">
        <v>38472741071.321808</v>
      </c>
      <c r="O1030">
        <v>40171021119.775719</v>
      </c>
      <c r="P1030">
        <v>40010425587.142845</v>
      </c>
      <c r="Q1030">
        <v>45451961233.990463</v>
      </c>
      <c r="R1030">
        <v>48635242274.156731</v>
      </c>
      <c r="S1030">
        <v>51478354558.329887</v>
      </c>
      <c r="T1030">
        <v>51894795657.770859</v>
      </c>
      <c r="U1030">
        <v>60636071684.191795</v>
      </c>
      <c r="V1030">
        <v>63320170084.407555</v>
      </c>
      <c r="W1030">
        <v>62433340468.022774</v>
      </c>
      <c r="X1030">
        <v>62191955814.347801</v>
      </c>
      <c r="Y1030">
        <v>62973855718.88736</v>
      </c>
      <c r="Z1030">
        <v>73952374969.799469</v>
      </c>
      <c r="AA1030">
        <v>72309738921.33287</v>
      </c>
      <c r="AB1030">
        <v>72306820396.232544</v>
      </c>
      <c r="AC1030">
        <v>83244801092.709579</v>
      </c>
      <c r="AD1030">
        <v>97977766197.672394</v>
      </c>
      <c r="AE1030">
        <v>109600000000</v>
      </c>
      <c r="AF1030">
        <v>127500000000</v>
      </c>
      <c r="AG1030">
        <v>143171182643.09671</v>
      </c>
      <c r="AH1030">
        <v>163891692022.27054</v>
      </c>
      <c r="AI1030">
        <v>161819031346.24908</v>
      </c>
      <c r="AJ1030">
        <v>176869569654.04333</v>
      </c>
      <c r="AK1030">
        <v>211091994819.37698</v>
      </c>
    </row>
    <row r="1031" spans="1:37">
      <c r="A1031" t="s">
        <v>4014</v>
      </c>
      <c r="B1031" t="s">
        <v>1599</v>
      </c>
      <c r="C1031" t="s">
        <v>4895</v>
      </c>
      <c r="D1031" t="s">
        <v>4896</v>
      </c>
      <c r="E1031" t="str">
        <f t="shared" si="16"/>
        <v>PAK.SL.TLF.TERT.ZS</v>
      </c>
      <c r="F1031" t="s">
        <v>1768</v>
      </c>
      <c r="G1031" t="s">
        <v>1768</v>
      </c>
      <c r="H1031" t="s">
        <v>1768</v>
      </c>
      <c r="I1031" t="s">
        <v>1768</v>
      </c>
      <c r="J1031" t="s">
        <v>1768</v>
      </c>
      <c r="K1031" t="s">
        <v>1768</v>
      </c>
      <c r="L1031" t="s">
        <v>1768</v>
      </c>
      <c r="M1031" t="s">
        <v>1768</v>
      </c>
      <c r="N1031" t="s">
        <v>1768</v>
      </c>
      <c r="O1031" t="s">
        <v>1768</v>
      </c>
      <c r="P1031" t="s">
        <v>1768</v>
      </c>
      <c r="Q1031" t="s">
        <v>1768</v>
      </c>
      <c r="R1031" t="s">
        <v>1768</v>
      </c>
      <c r="S1031" t="s">
        <v>1768</v>
      </c>
      <c r="T1031" t="s">
        <v>1768</v>
      </c>
      <c r="U1031" t="s">
        <v>1768</v>
      </c>
      <c r="V1031" t="s">
        <v>1768</v>
      </c>
      <c r="W1031" t="s">
        <v>1768</v>
      </c>
      <c r="X1031" t="s">
        <v>1768</v>
      </c>
      <c r="Y1031" t="s">
        <v>1768</v>
      </c>
      <c r="Z1031" t="s">
        <v>1768</v>
      </c>
      <c r="AA1031" t="s">
        <v>1768</v>
      </c>
      <c r="AB1031">
        <v>22.200000762939453</v>
      </c>
      <c r="AC1031" t="s">
        <v>1768</v>
      </c>
      <c r="AD1031">
        <v>23.299999237060547</v>
      </c>
      <c r="AE1031" t="s">
        <v>1768</v>
      </c>
      <c r="AF1031">
        <v>23.5</v>
      </c>
      <c r="AG1031">
        <v>24.200000762939453</v>
      </c>
      <c r="AH1031">
        <v>25.100000381469727</v>
      </c>
      <c r="AI1031" t="s">
        <v>1768</v>
      </c>
      <c r="AJ1031" t="s">
        <v>1768</v>
      </c>
      <c r="AK1031" t="s">
        <v>1768</v>
      </c>
    </row>
    <row r="1032" spans="1:37" hidden="1">
      <c r="A1032" t="s">
        <v>4014</v>
      </c>
      <c r="B1032" t="s">
        <v>1599</v>
      </c>
      <c r="C1032" t="s">
        <v>4897</v>
      </c>
      <c r="D1032" t="s">
        <v>4898</v>
      </c>
      <c r="E1032" t="str">
        <f t="shared" si="16"/>
        <v>PAK.SP.DYN.LE00.IN</v>
      </c>
      <c r="F1032">
        <v>57.914829268292692</v>
      </c>
      <c r="G1032">
        <v>58.242365853658541</v>
      </c>
      <c r="H1032">
        <v>58.551975609756106</v>
      </c>
      <c r="I1032">
        <v>58.848146341463419</v>
      </c>
      <c r="J1032">
        <v>59.133878048780495</v>
      </c>
      <c r="K1032">
        <v>59.413170731707318</v>
      </c>
      <c r="L1032">
        <v>59.688048780487811</v>
      </c>
      <c r="M1032">
        <v>59.961000000000006</v>
      </c>
      <c r="N1032">
        <v>60.23051219512196</v>
      </c>
      <c r="O1032">
        <v>60.499073170731712</v>
      </c>
      <c r="P1032">
        <v>60.767195121951225</v>
      </c>
      <c r="Q1032">
        <v>61.033341463414637</v>
      </c>
      <c r="R1032">
        <v>61.295024390243903</v>
      </c>
      <c r="S1032">
        <v>61.551731707317082</v>
      </c>
      <c r="T1032">
        <v>61.801975609756106</v>
      </c>
      <c r="U1032">
        <v>62.045731707317081</v>
      </c>
      <c r="V1032">
        <v>62.282000000000004</v>
      </c>
      <c r="W1032">
        <v>62.512317073170735</v>
      </c>
      <c r="X1032">
        <v>62.735170731707321</v>
      </c>
      <c r="Y1032">
        <v>62.95253658536587</v>
      </c>
      <c r="Z1032">
        <v>63.161951219512197</v>
      </c>
      <c r="AA1032">
        <v>63.362390243902446</v>
      </c>
      <c r="AB1032">
        <v>63.553365853658548</v>
      </c>
      <c r="AC1032">
        <v>63.738853658536591</v>
      </c>
      <c r="AD1032">
        <v>63.920804878048777</v>
      </c>
      <c r="AE1032">
        <v>64.104682926829284</v>
      </c>
      <c r="AF1032">
        <v>64.297439024390258</v>
      </c>
      <c r="AG1032">
        <v>64.50253658536586</v>
      </c>
      <c r="AH1032">
        <v>64.721951219512206</v>
      </c>
      <c r="AI1032">
        <v>64.955219512195143</v>
      </c>
      <c r="AJ1032">
        <v>65.198853658536592</v>
      </c>
      <c r="AK1032" t="s">
        <v>1768</v>
      </c>
    </row>
    <row r="1033" spans="1:37" hidden="1">
      <c r="A1033" t="s">
        <v>4014</v>
      </c>
      <c r="B1033" t="s">
        <v>1599</v>
      </c>
      <c r="C1033" t="s">
        <v>1688</v>
      </c>
      <c r="D1033" t="s">
        <v>1689</v>
      </c>
      <c r="E1033" t="str">
        <f t="shared" si="16"/>
        <v>PAK.SP.POP.TOTL</v>
      </c>
      <c r="F1033">
        <v>80492664</v>
      </c>
      <c r="G1033">
        <v>83280137</v>
      </c>
      <c r="H1033">
        <v>86187238</v>
      </c>
      <c r="I1033">
        <v>89200001</v>
      </c>
      <c r="J1033">
        <v>92300277</v>
      </c>
      <c r="K1033">
        <v>95470380</v>
      </c>
      <c r="L1033">
        <v>98710951</v>
      </c>
      <c r="M1033">
        <v>102011892</v>
      </c>
      <c r="N1033">
        <v>105332464</v>
      </c>
      <c r="O1033">
        <v>108621443</v>
      </c>
      <c r="P1033">
        <v>111844679</v>
      </c>
      <c r="Q1033">
        <v>114970102</v>
      </c>
      <c r="R1033">
        <v>118010303</v>
      </c>
      <c r="S1033">
        <v>121029915</v>
      </c>
      <c r="T1033">
        <v>124121817</v>
      </c>
      <c r="U1033">
        <v>127346713</v>
      </c>
      <c r="V1033">
        <v>130737306</v>
      </c>
      <c r="W1033">
        <v>134255952</v>
      </c>
      <c r="X1033">
        <v>137808222</v>
      </c>
      <c r="Y1033">
        <v>141261069</v>
      </c>
      <c r="Z1033">
        <v>144522192</v>
      </c>
      <c r="AA1033">
        <v>147557907</v>
      </c>
      <c r="AB1033">
        <v>150407242</v>
      </c>
      <c r="AC1033">
        <v>153139895</v>
      </c>
      <c r="AD1033">
        <v>155860066</v>
      </c>
      <c r="AE1033">
        <v>158645463</v>
      </c>
      <c r="AF1033">
        <v>161513324</v>
      </c>
      <c r="AG1033">
        <v>164445596</v>
      </c>
      <c r="AH1033">
        <v>167442258</v>
      </c>
      <c r="AI1033">
        <v>170494367</v>
      </c>
      <c r="AJ1033">
        <v>173593383</v>
      </c>
      <c r="AK1033">
        <v>176745364</v>
      </c>
    </row>
    <row r="1034" spans="1:37" hidden="1">
      <c r="A1034" t="s">
        <v>100</v>
      </c>
      <c r="B1034" t="s">
        <v>1600</v>
      </c>
      <c r="C1034" t="s">
        <v>4889</v>
      </c>
      <c r="D1034" t="s">
        <v>4890</v>
      </c>
      <c r="E1034" t="str">
        <f t="shared" si="16"/>
        <v>PLW.NY.GDP.DEFL.ZS</v>
      </c>
      <c r="F1034" t="s">
        <v>1768</v>
      </c>
      <c r="G1034" t="s">
        <v>1768</v>
      </c>
      <c r="H1034" t="s">
        <v>1768</v>
      </c>
      <c r="I1034" t="s">
        <v>1768</v>
      </c>
      <c r="J1034" t="s">
        <v>1768</v>
      </c>
      <c r="K1034" t="s">
        <v>1768</v>
      </c>
      <c r="L1034" t="s">
        <v>1768</v>
      </c>
      <c r="M1034" t="s">
        <v>1768</v>
      </c>
      <c r="N1034" t="s">
        <v>1768</v>
      </c>
      <c r="O1034" t="s">
        <v>1768</v>
      </c>
      <c r="P1034" t="s">
        <v>1768</v>
      </c>
      <c r="Q1034">
        <v>86.006241045888586</v>
      </c>
      <c r="R1034">
        <v>90.348528219430463</v>
      </c>
      <c r="S1034">
        <v>94.843459998739988</v>
      </c>
      <c r="T1034">
        <v>97.264133687537424</v>
      </c>
      <c r="U1034">
        <v>100</v>
      </c>
      <c r="V1034">
        <v>102.91164544044432</v>
      </c>
      <c r="W1034">
        <v>105.2557651966666</v>
      </c>
      <c r="X1034">
        <v>106.93539279305766</v>
      </c>
      <c r="Y1034">
        <v>109.34444895765967</v>
      </c>
      <c r="Z1034">
        <v>115.14431183615268</v>
      </c>
      <c r="AA1034">
        <v>118.21186984004378</v>
      </c>
      <c r="AB1034">
        <v>117.38832863266593</v>
      </c>
      <c r="AC1034">
        <v>122.19321478860891</v>
      </c>
      <c r="AD1034">
        <v>126.76645808333613</v>
      </c>
      <c r="AE1034">
        <v>130.83487312902241</v>
      </c>
      <c r="AF1034">
        <v>136.79456514316038</v>
      </c>
      <c r="AG1034">
        <v>140.54681407332552</v>
      </c>
      <c r="AH1034">
        <v>149.68235698809167</v>
      </c>
      <c r="AI1034">
        <v>151.32886291496069</v>
      </c>
      <c r="AJ1034">
        <v>154.35544017325989</v>
      </c>
      <c r="AK1034">
        <v>153.18829128726108</v>
      </c>
    </row>
    <row r="1035" spans="1:37" hidden="1">
      <c r="A1035" t="s">
        <v>100</v>
      </c>
      <c r="B1035" t="s">
        <v>1600</v>
      </c>
      <c r="C1035" t="s">
        <v>4891</v>
      </c>
      <c r="D1035" t="s">
        <v>4892</v>
      </c>
      <c r="E1035" t="str">
        <f t="shared" si="16"/>
        <v>PLW.NY.GDP.MKTP.KD</v>
      </c>
      <c r="F1035" t="s">
        <v>1768</v>
      </c>
      <c r="G1035" t="s">
        <v>1768</v>
      </c>
      <c r="H1035" t="s">
        <v>1768</v>
      </c>
      <c r="I1035" t="s">
        <v>1768</v>
      </c>
      <c r="J1035" t="s">
        <v>1768</v>
      </c>
      <c r="K1035" t="s">
        <v>1768</v>
      </c>
      <c r="L1035" t="s">
        <v>1768</v>
      </c>
      <c r="M1035" t="s">
        <v>1768</v>
      </c>
      <c r="N1035" t="s">
        <v>1768</v>
      </c>
      <c r="O1035" t="s">
        <v>1768</v>
      </c>
      <c r="P1035" t="s">
        <v>1768</v>
      </c>
      <c r="Q1035">
        <v>112264251.42646252</v>
      </c>
      <c r="R1035">
        <v>105079339.33516891</v>
      </c>
      <c r="S1035">
        <v>92154580.59694314</v>
      </c>
      <c r="T1035">
        <v>98881864.98051998</v>
      </c>
      <c r="U1035">
        <v>109659988.26339668</v>
      </c>
      <c r="V1035">
        <v>121064627.04278995</v>
      </c>
      <c r="W1035">
        <v>123849111.27242644</v>
      </c>
      <c r="X1035">
        <v>126326095.70864576</v>
      </c>
      <c r="Y1035">
        <v>119504486.54037888</v>
      </c>
      <c r="Z1035">
        <v>119863000</v>
      </c>
      <c r="AA1035">
        <v>121421218.99999999</v>
      </c>
      <c r="AB1035">
        <v>117171476.33499999</v>
      </c>
      <c r="AC1035">
        <v>115648247.14264499</v>
      </c>
      <c r="AD1035">
        <v>121315011.25263458</v>
      </c>
      <c r="AE1035">
        <v>127987336.87152947</v>
      </c>
      <c r="AF1035">
        <v>131826956.97767536</v>
      </c>
      <c r="AG1035">
        <v>134595323.07420653</v>
      </c>
      <c r="AH1035">
        <v>128000152.24357042</v>
      </c>
      <c r="AI1035">
        <v>125312149.04645544</v>
      </c>
      <c r="AJ1035">
        <v>127818392.02738455</v>
      </c>
      <c r="AK1035">
        <v>135231858.76497334</v>
      </c>
    </row>
    <row r="1036" spans="1:37" hidden="1">
      <c r="A1036" t="s">
        <v>100</v>
      </c>
      <c r="B1036" t="s">
        <v>1600</v>
      </c>
      <c r="C1036" t="s">
        <v>4893</v>
      </c>
      <c r="D1036" t="s">
        <v>4894</v>
      </c>
      <c r="E1036" t="str">
        <f t="shared" si="16"/>
        <v>PLW.NY.GDP.MKTP.CD</v>
      </c>
      <c r="F1036" t="s">
        <v>1768</v>
      </c>
      <c r="G1036" t="s">
        <v>1768</v>
      </c>
      <c r="H1036" t="s">
        <v>1768</v>
      </c>
      <c r="I1036" t="s">
        <v>1768</v>
      </c>
      <c r="J1036" t="s">
        <v>1768</v>
      </c>
      <c r="K1036" t="s">
        <v>1768</v>
      </c>
      <c r="L1036" t="s">
        <v>1768</v>
      </c>
      <c r="M1036" t="s">
        <v>1768</v>
      </c>
      <c r="N1036" t="s">
        <v>1768</v>
      </c>
      <c r="O1036" t="s">
        <v>1768</v>
      </c>
      <c r="P1036">
        <v>76888000</v>
      </c>
      <c r="Q1036">
        <v>83855000</v>
      </c>
      <c r="R1036">
        <v>82451000</v>
      </c>
      <c r="S1036">
        <v>75907000</v>
      </c>
      <c r="T1036">
        <v>83527000</v>
      </c>
      <c r="U1036">
        <v>95237000</v>
      </c>
      <c r="V1036">
        <v>108203000</v>
      </c>
      <c r="W1036">
        <v>113213000</v>
      </c>
      <c r="X1036">
        <v>117320000</v>
      </c>
      <c r="Y1036">
        <v>113485000</v>
      </c>
      <c r="Z1036">
        <v>119863000</v>
      </c>
      <c r="AA1036">
        <v>124656000</v>
      </c>
      <c r="AB1036">
        <v>119455000</v>
      </c>
      <c r="AC1036">
        <v>122728000</v>
      </c>
      <c r="AD1036">
        <v>133560000</v>
      </c>
      <c r="AE1036">
        <v>145428000</v>
      </c>
      <c r="AF1036">
        <v>156614000</v>
      </c>
      <c r="AG1036">
        <v>164289000</v>
      </c>
      <c r="AH1036">
        <v>166394363.535</v>
      </c>
      <c r="AI1036">
        <v>164691982.80167341</v>
      </c>
      <c r="AJ1036">
        <v>171345538.90686101</v>
      </c>
      <c r="AK1036">
        <v>179912815.85220399</v>
      </c>
    </row>
    <row r="1037" spans="1:37">
      <c r="A1037" t="s">
        <v>100</v>
      </c>
      <c r="B1037" t="s">
        <v>1600</v>
      </c>
      <c r="C1037" t="s">
        <v>4895</v>
      </c>
      <c r="D1037" t="s">
        <v>4896</v>
      </c>
      <c r="E1037" t="str">
        <f t="shared" si="16"/>
        <v>PLW.SL.TLF.TERT.ZS</v>
      </c>
      <c r="F1037" t="s">
        <v>1768</v>
      </c>
      <c r="G1037" t="s">
        <v>1768</v>
      </c>
      <c r="H1037" t="s">
        <v>1768</v>
      </c>
      <c r="I1037" t="s">
        <v>1768</v>
      </c>
      <c r="J1037" t="s">
        <v>1768</v>
      </c>
      <c r="K1037" t="s">
        <v>1768</v>
      </c>
      <c r="L1037" t="s">
        <v>1768</v>
      </c>
      <c r="M1037" t="s">
        <v>1768</v>
      </c>
      <c r="N1037" t="s">
        <v>1768</v>
      </c>
      <c r="O1037" t="s">
        <v>1768</v>
      </c>
      <c r="P1037" t="s">
        <v>1768</v>
      </c>
      <c r="Q1037" t="s">
        <v>1768</v>
      </c>
      <c r="R1037" t="s">
        <v>1768</v>
      </c>
      <c r="S1037" t="s">
        <v>1768</v>
      </c>
      <c r="T1037" t="s">
        <v>1768</v>
      </c>
      <c r="U1037" t="s">
        <v>1768</v>
      </c>
      <c r="V1037" t="s">
        <v>1768</v>
      </c>
      <c r="W1037" t="s">
        <v>1768</v>
      </c>
      <c r="X1037" t="s">
        <v>1768</v>
      </c>
      <c r="Y1037" t="s">
        <v>1768</v>
      </c>
      <c r="Z1037" t="s">
        <v>1768</v>
      </c>
      <c r="AA1037" t="s">
        <v>1768</v>
      </c>
      <c r="AB1037" t="s">
        <v>1768</v>
      </c>
      <c r="AC1037" t="s">
        <v>1768</v>
      </c>
      <c r="AD1037" t="s">
        <v>1768</v>
      </c>
      <c r="AE1037" t="s">
        <v>1768</v>
      </c>
      <c r="AF1037" t="s">
        <v>1768</v>
      </c>
      <c r="AG1037" t="s">
        <v>1768</v>
      </c>
      <c r="AH1037" t="s">
        <v>1768</v>
      </c>
      <c r="AI1037" t="s">
        <v>1768</v>
      </c>
      <c r="AJ1037" t="s">
        <v>1768</v>
      </c>
      <c r="AK1037" t="s">
        <v>1768</v>
      </c>
    </row>
    <row r="1038" spans="1:37" hidden="1">
      <c r="A1038" t="s">
        <v>100</v>
      </c>
      <c r="B1038" t="s">
        <v>1600</v>
      </c>
      <c r="C1038" t="s">
        <v>4897</v>
      </c>
      <c r="D1038" t="s">
        <v>4898</v>
      </c>
      <c r="E1038" t="str">
        <f t="shared" si="16"/>
        <v>PLW.SP.DYN.LE00.IN</v>
      </c>
      <c r="F1038" t="s">
        <v>1768</v>
      </c>
      <c r="G1038" t="s">
        <v>1768</v>
      </c>
      <c r="H1038" t="s">
        <v>1768</v>
      </c>
      <c r="I1038" t="s">
        <v>1768</v>
      </c>
      <c r="J1038" t="s">
        <v>1768</v>
      </c>
      <c r="K1038" t="s">
        <v>1768</v>
      </c>
      <c r="L1038" t="s">
        <v>1768</v>
      </c>
      <c r="M1038" t="s">
        <v>1768</v>
      </c>
      <c r="N1038" t="s">
        <v>1768</v>
      </c>
      <c r="O1038" t="s">
        <v>1768</v>
      </c>
      <c r="P1038">
        <v>69.069268292682921</v>
      </c>
      <c r="Q1038" t="s">
        <v>1768</v>
      </c>
      <c r="R1038" t="s">
        <v>1768</v>
      </c>
      <c r="S1038" t="s">
        <v>1768</v>
      </c>
      <c r="T1038" t="s">
        <v>1768</v>
      </c>
      <c r="U1038">
        <v>71.844634146341463</v>
      </c>
      <c r="V1038" t="s">
        <v>1768</v>
      </c>
      <c r="W1038" t="s">
        <v>1768</v>
      </c>
      <c r="X1038" t="s">
        <v>1768</v>
      </c>
      <c r="Y1038" t="s">
        <v>1768</v>
      </c>
      <c r="Z1038">
        <v>70.493658536585372</v>
      </c>
      <c r="AA1038" t="s">
        <v>1768</v>
      </c>
      <c r="AB1038" t="s">
        <v>1768</v>
      </c>
      <c r="AC1038" t="s">
        <v>1768</v>
      </c>
      <c r="AD1038" t="s">
        <v>1768</v>
      </c>
      <c r="AE1038">
        <v>69.129268292682923</v>
      </c>
      <c r="AF1038" t="s">
        <v>1768</v>
      </c>
      <c r="AG1038" t="s">
        <v>1768</v>
      </c>
      <c r="AH1038" t="s">
        <v>1768</v>
      </c>
      <c r="AI1038" t="s">
        <v>1768</v>
      </c>
      <c r="AJ1038" t="s">
        <v>1768</v>
      </c>
      <c r="AK1038" t="s">
        <v>1768</v>
      </c>
    </row>
    <row r="1039" spans="1:37" hidden="1">
      <c r="A1039" t="s">
        <v>100</v>
      </c>
      <c r="B1039" t="s">
        <v>1600</v>
      </c>
      <c r="C1039" t="s">
        <v>1688</v>
      </c>
      <c r="D1039" t="s">
        <v>1689</v>
      </c>
      <c r="E1039" t="str">
        <f t="shared" si="16"/>
        <v>PLW.SP.POP.TOTL</v>
      </c>
      <c r="F1039">
        <v>12197</v>
      </c>
      <c r="G1039">
        <v>12383</v>
      </c>
      <c r="H1039">
        <v>12667</v>
      </c>
      <c r="I1039">
        <v>13015</v>
      </c>
      <c r="J1039">
        <v>13371</v>
      </c>
      <c r="K1039">
        <v>13698</v>
      </c>
      <c r="L1039">
        <v>13982</v>
      </c>
      <c r="M1039">
        <v>14237</v>
      </c>
      <c r="N1039">
        <v>14485</v>
      </c>
      <c r="O1039">
        <v>14762</v>
      </c>
      <c r="P1039">
        <v>15089</v>
      </c>
      <c r="Q1039">
        <v>15471</v>
      </c>
      <c r="R1039">
        <v>15894</v>
      </c>
      <c r="S1039">
        <v>16345</v>
      </c>
      <c r="T1039">
        <v>16804</v>
      </c>
      <c r="U1039">
        <v>17254</v>
      </c>
      <c r="V1039">
        <v>17694</v>
      </c>
      <c r="W1039">
        <v>18122</v>
      </c>
      <c r="X1039">
        <v>18522</v>
      </c>
      <c r="Y1039">
        <v>18876</v>
      </c>
      <c r="Z1039">
        <v>19172</v>
      </c>
      <c r="AA1039">
        <v>19402</v>
      </c>
      <c r="AB1039">
        <v>19573</v>
      </c>
      <c r="AC1039">
        <v>19698</v>
      </c>
      <c r="AD1039">
        <v>19803</v>
      </c>
      <c r="AE1039">
        <v>19906</v>
      </c>
      <c r="AF1039">
        <v>20011</v>
      </c>
      <c r="AG1039">
        <v>20118</v>
      </c>
      <c r="AH1039">
        <v>20228</v>
      </c>
      <c r="AI1039">
        <v>20346</v>
      </c>
      <c r="AJ1039">
        <v>20472</v>
      </c>
      <c r="AK1039">
        <v>20609</v>
      </c>
    </row>
    <row r="1040" spans="1:37" hidden="1">
      <c r="A1040" t="s">
        <v>5</v>
      </c>
      <c r="B1040" t="s">
        <v>1601</v>
      </c>
      <c r="C1040" t="s">
        <v>4889</v>
      </c>
      <c r="D1040" t="s">
        <v>4890</v>
      </c>
      <c r="E1040" t="str">
        <f t="shared" si="16"/>
        <v>PAN.NY.GDP.DEFL.ZS</v>
      </c>
      <c r="F1040">
        <v>62.88935577340623</v>
      </c>
      <c r="G1040">
        <v>65.180472769424895</v>
      </c>
      <c r="H1040">
        <v>68.355842567661753</v>
      </c>
      <c r="I1040">
        <v>73.48099111273973</v>
      </c>
      <c r="J1040">
        <v>74.678099893720884</v>
      </c>
      <c r="K1040">
        <v>75.282010509787753</v>
      </c>
      <c r="L1040">
        <v>75.537242799622675</v>
      </c>
      <c r="M1040">
        <v>77.266042611264353</v>
      </c>
      <c r="N1040">
        <v>77.117262155684784</v>
      </c>
      <c r="O1040">
        <v>76.133535515575204</v>
      </c>
      <c r="P1040">
        <v>76.563846599734546</v>
      </c>
      <c r="Q1040">
        <v>76.941148858093896</v>
      </c>
      <c r="R1040">
        <v>80.835186842981585</v>
      </c>
      <c r="S1040">
        <v>83.70863982954512</v>
      </c>
      <c r="T1040">
        <v>86.788903983392643</v>
      </c>
      <c r="U1040">
        <v>87.193954005193788</v>
      </c>
      <c r="V1040">
        <v>100</v>
      </c>
      <c r="W1040">
        <v>101.60815767200033</v>
      </c>
      <c r="X1040">
        <v>102.62367408241811</v>
      </c>
      <c r="Y1040">
        <v>103.48680704226625</v>
      </c>
      <c r="Z1040">
        <v>102.19507690684115</v>
      </c>
      <c r="AA1040">
        <v>103.24670782252848</v>
      </c>
      <c r="AB1040">
        <v>104.97215830845686</v>
      </c>
      <c r="AC1040">
        <v>106.15950356239945</v>
      </c>
      <c r="AD1040">
        <v>108.24554171247098</v>
      </c>
      <c r="AE1040">
        <v>110.13802239124861</v>
      </c>
      <c r="AF1040">
        <v>112.45783733413835</v>
      </c>
      <c r="AG1040">
        <v>115.85809153624582</v>
      </c>
      <c r="AH1040">
        <v>122.26504154064499</v>
      </c>
      <c r="AI1040">
        <v>124.03407832451671</v>
      </c>
      <c r="AJ1040">
        <v>127.35959438377536</v>
      </c>
      <c r="AK1040">
        <v>131.92279905046959</v>
      </c>
    </row>
    <row r="1041" spans="1:37" hidden="1">
      <c r="A1041" t="s">
        <v>5</v>
      </c>
      <c r="B1041" t="s">
        <v>1601</v>
      </c>
      <c r="C1041" t="s">
        <v>4891</v>
      </c>
      <c r="D1041" t="s">
        <v>4892</v>
      </c>
      <c r="E1041" t="str">
        <f t="shared" si="16"/>
        <v>PAN.NY.GDP.MKTP.KD</v>
      </c>
      <c r="F1041">
        <v>6191729852.3639536</v>
      </c>
      <c r="G1041">
        <v>6761790601.5385056</v>
      </c>
      <c r="H1041">
        <v>7123442044.5632191</v>
      </c>
      <c r="I1041">
        <v>6803502363.6732264</v>
      </c>
      <c r="J1041">
        <v>6987841441.4944201</v>
      </c>
      <c r="K1041">
        <v>7333196891.4270725</v>
      </c>
      <c r="L1041">
        <v>7594829808.0427122</v>
      </c>
      <c r="M1041">
        <v>7457435150.6885529</v>
      </c>
      <c r="N1041">
        <v>6459641958.9783812</v>
      </c>
      <c r="O1041">
        <v>6560557512.5301256</v>
      </c>
      <c r="P1041">
        <v>7091896590.0455523</v>
      </c>
      <c r="Q1041">
        <v>7759882802.2962399</v>
      </c>
      <c r="R1041">
        <v>8396323560.029273</v>
      </c>
      <c r="S1041">
        <v>8854405420.8923149</v>
      </c>
      <c r="T1041">
        <v>9106769057.0335827</v>
      </c>
      <c r="U1041">
        <v>9266290383.9072342</v>
      </c>
      <c r="V1041">
        <v>9526727264.3326378</v>
      </c>
      <c r="W1041">
        <v>10142248212.542543</v>
      </c>
      <c r="X1041">
        <v>10886841542.885788</v>
      </c>
      <c r="Y1041">
        <v>11313301598.818035</v>
      </c>
      <c r="Z1041">
        <v>11620500000</v>
      </c>
      <c r="AA1041">
        <v>11687233385.220167</v>
      </c>
      <c r="AB1041">
        <v>11947728636.255707</v>
      </c>
      <c r="AC1041">
        <v>12450221829.406645</v>
      </c>
      <c r="AD1041">
        <v>13386737514.180937</v>
      </c>
      <c r="AE1041">
        <v>14349415138.643381</v>
      </c>
      <c r="AF1041">
        <v>15573098989.525894</v>
      </c>
      <c r="AG1041">
        <v>17459415719.072376</v>
      </c>
      <c r="AH1041">
        <v>19225857623.407124</v>
      </c>
      <c r="AI1041">
        <v>19840254425.771053</v>
      </c>
      <c r="AJ1041">
        <v>21486310529.509544</v>
      </c>
      <c r="AK1041">
        <v>23764034403.609222</v>
      </c>
    </row>
    <row r="1042" spans="1:37" hidden="1">
      <c r="A1042" t="s">
        <v>5</v>
      </c>
      <c r="B1042" t="s">
        <v>1601</v>
      </c>
      <c r="C1042" t="s">
        <v>4893</v>
      </c>
      <c r="D1042" t="s">
        <v>4894</v>
      </c>
      <c r="E1042" t="str">
        <f t="shared" si="16"/>
        <v>PAN.NY.GDP.MKTP.CD</v>
      </c>
      <c r="F1042">
        <v>3810300000</v>
      </c>
      <c r="G1042">
        <v>4312700000</v>
      </c>
      <c r="H1042">
        <v>4764700000</v>
      </c>
      <c r="I1042">
        <v>4891900000</v>
      </c>
      <c r="J1042">
        <v>5106300000</v>
      </c>
      <c r="K1042">
        <v>5402000000</v>
      </c>
      <c r="L1042">
        <v>5613700000</v>
      </c>
      <c r="M1042">
        <v>5638300000</v>
      </c>
      <c r="N1042">
        <v>4874500000</v>
      </c>
      <c r="O1042">
        <v>4887500000</v>
      </c>
      <c r="P1042">
        <v>5313200000</v>
      </c>
      <c r="Q1042">
        <v>5842300000</v>
      </c>
      <c r="R1042">
        <v>6641400000</v>
      </c>
      <c r="S1042">
        <v>7252700000</v>
      </c>
      <c r="T1042">
        <v>7733900000</v>
      </c>
      <c r="U1042">
        <v>7906100000</v>
      </c>
      <c r="V1042">
        <v>9322100000</v>
      </c>
      <c r="W1042">
        <v>10084000000</v>
      </c>
      <c r="X1042">
        <v>10932500000</v>
      </c>
      <c r="Y1042">
        <v>11456300000</v>
      </c>
      <c r="Z1042">
        <v>11620500000</v>
      </c>
      <c r="AA1042">
        <v>11807500000</v>
      </c>
      <c r="AB1042">
        <v>12272400000</v>
      </c>
      <c r="AC1042">
        <v>12933200000</v>
      </c>
      <c r="AD1042">
        <v>14179300000</v>
      </c>
      <c r="AE1042">
        <v>15464700000</v>
      </c>
      <c r="AF1042">
        <v>17137000000</v>
      </c>
      <c r="AG1042">
        <v>19793659790.418385</v>
      </c>
      <c r="AH1042">
        <v>23001600000</v>
      </c>
      <c r="AI1042">
        <v>24080100000</v>
      </c>
      <c r="AJ1042">
        <v>26777100000</v>
      </c>
      <c r="AK1042">
        <v>30676800000</v>
      </c>
    </row>
    <row r="1043" spans="1:37">
      <c r="A1043" t="s">
        <v>5</v>
      </c>
      <c r="B1043" t="s">
        <v>1601</v>
      </c>
      <c r="C1043" t="s">
        <v>4895</v>
      </c>
      <c r="D1043" t="s">
        <v>4896</v>
      </c>
      <c r="E1043" t="str">
        <f t="shared" si="16"/>
        <v>PAN.SL.TLF.TERT.ZS</v>
      </c>
      <c r="F1043" t="s">
        <v>1768</v>
      </c>
      <c r="G1043" t="s">
        <v>1768</v>
      </c>
      <c r="H1043">
        <v>6.0999999046325684</v>
      </c>
      <c r="I1043">
        <v>7.4000000953674316</v>
      </c>
      <c r="J1043" t="s">
        <v>1768</v>
      </c>
      <c r="K1043">
        <v>7</v>
      </c>
      <c r="L1043">
        <v>7.8000001907348633</v>
      </c>
      <c r="M1043">
        <v>7.8000001907348633</v>
      </c>
      <c r="N1043">
        <v>8</v>
      </c>
      <c r="O1043">
        <v>9.1000003814697266</v>
      </c>
      <c r="P1043" t="s">
        <v>1768</v>
      </c>
      <c r="Q1043">
        <v>10.199999809265137</v>
      </c>
      <c r="R1043">
        <v>9.6000003814697266</v>
      </c>
      <c r="S1043">
        <v>10.300000190734863</v>
      </c>
      <c r="T1043">
        <v>11.199999809265137</v>
      </c>
      <c r="U1043">
        <v>10.899999618530273</v>
      </c>
      <c r="V1043">
        <v>11.199999809265137</v>
      </c>
      <c r="W1043">
        <v>11.899999618530273</v>
      </c>
      <c r="X1043">
        <v>11.5</v>
      </c>
      <c r="Y1043">
        <v>12.800000190734863</v>
      </c>
      <c r="Z1043">
        <v>12.899999618530273</v>
      </c>
      <c r="AA1043">
        <v>16</v>
      </c>
      <c r="AB1043" t="s">
        <v>1768</v>
      </c>
      <c r="AC1043">
        <v>25.200000762939453</v>
      </c>
      <c r="AD1043">
        <v>26.799999237060547</v>
      </c>
      <c r="AE1043">
        <v>26.299999237060547</v>
      </c>
      <c r="AF1043">
        <v>26.399999618530273</v>
      </c>
      <c r="AG1043">
        <v>24</v>
      </c>
      <c r="AH1043">
        <v>24.799999237060547</v>
      </c>
      <c r="AI1043" t="s">
        <v>1768</v>
      </c>
      <c r="AJ1043" t="s">
        <v>1768</v>
      </c>
      <c r="AK1043" t="s">
        <v>1768</v>
      </c>
    </row>
    <row r="1044" spans="1:37" hidden="1">
      <c r="A1044" t="s">
        <v>5</v>
      </c>
      <c r="B1044" t="s">
        <v>1601</v>
      </c>
      <c r="C1044" t="s">
        <v>4897</v>
      </c>
      <c r="D1044" t="s">
        <v>4898</v>
      </c>
      <c r="E1044" t="str">
        <f t="shared" si="16"/>
        <v>PAN.SP.DYN.LE00.IN</v>
      </c>
      <c r="F1044">
        <v>69.960707317073172</v>
      </c>
      <c r="G1044">
        <v>70.302951219512209</v>
      </c>
      <c r="H1044">
        <v>70.608341463414646</v>
      </c>
      <c r="I1044">
        <v>70.88339024390244</v>
      </c>
      <c r="J1044">
        <v>71.131073170731696</v>
      </c>
      <c r="K1044">
        <v>71.356926829268303</v>
      </c>
      <c r="L1044">
        <v>71.567439024390239</v>
      </c>
      <c r="M1044">
        <v>71.767097560975614</v>
      </c>
      <c r="N1044">
        <v>71.961439024390245</v>
      </c>
      <c r="O1044">
        <v>72.154463414634151</v>
      </c>
      <c r="P1044">
        <v>72.348170731707327</v>
      </c>
      <c r="Q1044">
        <v>72.541097560975615</v>
      </c>
      <c r="R1044">
        <v>72.731756097560975</v>
      </c>
      <c r="S1044">
        <v>72.917609756097562</v>
      </c>
      <c r="T1044">
        <v>73.101121951219525</v>
      </c>
      <c r="U1044">
        <v>73.283219512195117</v>
      </c>
      <c r="V1044">
        <v>73.465853658536602</v>
      </c>
      <c r="W1044">
        <v>73.651463414634151</v>
      </c>
      <c r="X1044">
        <v>73.84</v>
      </c>
      <c r="Y1044">
        <v>74.030902439024402</v>
      </c>
      <c r="Z1044">
        <v>74.223146341463419</v>
      </c>
      <c r="AA1044">
        <v>74.413731707317083</v>
      </c>
      <c r="AB1044">
        <v>74.59965853658538</v>
      </c>
      <c r="AC1044">
        <v>74.78</v>
      </c>
      <c r="AD1044">
        <v>74.95426829268294</v>
      </c>
      <c r="AE1044">
        <v>75.124487804878058</v>
      </c>
      <c r="AF1044">
        <v>75.292219512195132</v>
      </c>
      <c r="AG1044">
        <v>75.459487804878052</v>
      </c>
      <c r="AH1044">
        <v>75.629317073170739</v>
      </c>
      <c r="AI1044">
        <v>75.80124390243904</v>
      </c>
      <c r="AJ1044">
        <v>75.974243902439042</v>
      </c>
      <c r="AK1044" t="s">
        <v>1768</v>
      </c>
    </row>
    <row r="1045" spans="1:37" hidden="1">
      <c r="A1045" t="s">
        <v>5</v>
      </c>
      <c r="B1045" t="s">
        <v>1601</v>
      </c>
      <c r="C1045" t="s">
        <v>1688</v>
      </c>
      <c r="D1045" t="s">
        <v>1689</v>
      </c>
      <c r="E1045" t="str">
        <f t="shared" si="16"/>
        <v>PAN.SP.POP.TOTL</v>
      </c>
      <c r="F1045">
        <v>1953029</v>
      </c>
      <c r="G1045">
        <v>1998261</v>
      </c>
      <c r="H1045">
        <v>2043413</v>
      </c>
      <c r="I1045">
        <v>2088590</v>
      </c>
      <c r="J1045">
        <v>2133947</v>
      </c>
      <c r="K1045">
        <v>2179624</v>
      </c>
      <c r="L1045">
        <v>2225634</v>
      </c>
      <c r="M1045">
        <v>2272029</v>
      </c>
      <c r="N1045">
        <v>2319035</v>
      </c>
      <c r="O1045">
        <v>2366933</v>
      </c>
      <c r="P1045">
        <v>2415926</v>
      </c>
      <c r="Q1045">
        <v>2466083</v>
      </c>
      <c r="R1045">
        <v>2517356</v>
      </c>
      <c r="S1045">
        <v>2569672</v>
      </c>
      <c r="T1045">
        <v>2622903</v>
      </c>
      <c r="U1045">
        <v>2676926</v>
      </c>
      <c r="V1045">
        <v>2731717</v>
      </c>
      <c r="W1045">
        <v>2787228</v>
      </c>
      <c r="X1045">
        <v>2843276</v>
      </c>
      <c r="Y1045">
        <v>2899636</v>
      </c>
      <c r="Z1045">
        <v>2956126</v>
      </c>
      <c r="AA1045">
        <v>3012635</v>
      </c>
      <c r="AB1045">
        <v>3069123</v>
      </c>
      <c r="AC1045">
        <v>3125565</v>
      </c>
      <c r="AD1045">
        <v>3181969</v>
      </c>
      <c r="AE1045">
        <v>3238321</v>
      </c>
      <c r="AF1045">
        <v>3294583</v>
      </c>
      <c r="AG1045">
        <v>3350673</v>
      </c>
      <c r="AH1045">
        <v>3406487</v>
      </c>
      <c r="AI1045">
        <v>3461901</v>
      </c>
      <c r="AJ1045">
        <v>3516820</v>
      </c>
      <c r="AK1045">
        <v>3571185</v>
      </c>
    </row>
    <row r="1046" spans="1:37" hidden="1">
      <c r="A1046" t="s">
        <v>4337</v>
      </c>
      <c r="B1046" t="s">
        <v>1602</v>
      </c>
      <c r="C1046" t="s">
        <v>4889</v>
      </c>
      <c r="D1046" t="s">
        <v>4890</v>
      </c>
      <c r="E1046" t="str">
        <f t="shared" si="16"/>
        <v>PNG.NY.GDP.DEFL.ZS</v>
      </c>
      <c r="F1046">
        <v>37.319350992754472</v>
      </c>
      <c r="G1046">
        <v>36.832855789997616</v>
      </c>
      <c r="H1046">
        <v>38.187863068906296</v>
      </c>
      <c r="I1046">
        <v>45.313702598800539</v>
      </c>
      <c r="J1046">
        <v>48.684268845791806</v>
      </c>
      <c r="K1046">
        <v>49.473021319970833</v>
      </c>
      <c r="L1046">
        <v>50.144306409787418</v>
      </c>
      <c r="M1046">
        <v>54.141609853927051</v>
      </c>
      <c r="N1046">
        <v>58.43191791112227</v>
      </c>
      <c r="O1046">
        <v>56.947366281349765</v>
      </c>
      <c r="P1046">
        <v>59.303980532332737</v>
      </c>
      <c r="Q1046">
        <v>63.452207122880907</v>
      </c>
      <c r="R1046">
        <v>65.277081352846096</v>
      </c>
      <c r="S1046">
        <v>63.647894687567351</v>
      </c>
      <c r="T1046">
        <v>68.264332637763403</v>
      </c>
      <c r="U1046">
        <v>79.085137890161988</v>
      </c>
      <c r="V1046">
        <v>80.518063437277149</v>
      </c>
      <c r="W1046">
        <v>87.302806973778956</v>
      </c>
      <c r="X1046">
        <v>100</v>
      </c>
      <c r="Y1046">
        <v>111.06889436867797</v>
      </c>
      <c r="Z1046">
        <v>125.62160488251763</v>
      </c>
      <c r="AA1046">
        <v>134.30697482139857</v>
      </c>
      <c r="AB1046">
        <v>150.81388126908547</v>
      </c>
      <c r="AC1046">
        <v>159.16797204850971</v>
      </c>
      <c r="AD1046">
        <v>155.99675378465727</v>
      </c>
      <c r="AE1046">
        <v>180.8451518507301</v>
      </c>
      <c r="AF1046">
        <v>198.76302193299244</v>
      </c>
      <c r="AG1046">
        <v>203.44348794788533</v>
      </c>
      <c r="AH1046">
        <v>219.37346209819654</v>
      </c>
      <c r="AI1046">
        <v>210.01630020775247</v>
      </c>
      <c r="AJ1046">
        <v>229.46225393069165</v>
      </c>
      <c r="AK1046">
        <v>250.51383686011323</v>
      </c>
    </row>
    <row r="1047" spans="1:37" hidden="1">
      <c r="A1047" t="s">
        <v>4337</v>
      </c>
      <c r="B1047" t="s">
        <v>1602</v>
      </c>
      <c r="C1047" t="s">
        <v>4891</v>
      </c>
      <c r="D1047" t="s">
        <v>4892</v>
      </c>
      <c r="E1047" t="str">
        <f t="shared" si="16"/>
        <v>PNG.NY.GDP.MKTP.KD</v>
      </c>
      <c r="F1047">
        <v>2079605041.357017</v>
      </c>
      <c r="G1047">
        <v>2073889669.0386131</v>
      </c>
      <c r="H1047">
        <v>2081209365.4004953</v>
      </c>
      <c r="I1047">
        <v>2148290132.3818955</v>
      </c>
      <c r="J1047">
        <v>2140669593.1753783</v>
      </c>
      <c r="K1047">
        <v>2226300453.1689234</v>
      </c>
      <c r="L1047">
        <v>2330781992.3274021</v>
      </c>
      <c r="M1047">
        <v>2395356163.4232736</v>
      </c>
      <c r="N1047">
        <v>2465042866.0349746</v>
      </c>
      <c r="O1047">
        <v>2430049606.6904998</v>
      </c>
      <c r="P1047">
        <v>2356852386.3798256</v>
      </c>
      <c r="Q1047">
        <v>2581858705.1315436</v>
      </c>
      <c r="R1047">
        <v>2939422490.4944344</v>
      </c>
      <c r="S1047">
        <v>3474464558.9940038</v>
      </c>
      <c r="T1047">
        <v>3680921041.4254279</v>
      </c>
      <c r="U1047">
        <v>3558992414.1211791</v>
      </c>
      <c r="V1047">
        <v>3834234097.3977933</v>
      </c>
      <c r="W1047">
        <v>3684530642.1773267</v>
      </c>
      <c r="X1047">
        <v>3545656502.5962577</v>
      </c>
      <c r="Y1047">
        <v>3611448068.229547</v>
      </c>
      <c r="Z1047">
        <v>3521348154.7966647</v>
      </c>
      <c r="AA1047">
        <v>3517077155.3701944</v>
      </c>
      <c r="AB1047">
        <v>3511488507.184494</v>
      </c>
      <c r="AC1047">
        <v>3587480704.5142026</v>
      </c>
      <c r="AD1047">
        <v>3685102349.031352</v>
      </c>
      <c r="AE1047">
        <v>3817622469.9678526</v>
      </c>
      <c r="AF1047">
        <v>3916288942.3542285</v>
      </c>
      <c r="AG1047">
        <v>4198261746.2037349</v>
      </c>
      <c r="AH1047">
        <v>4479545283.1993837</v>
      </c>
      <c r="AI1047">
        <v>4725920273.7753429</v>
      </c>
      <c r="AJ1047">
        <v>5103993895.6773911</v>
      </c>
      <c r="AK1047">
        <v>5563353346.2883472</v>
      </c>
    </row>
    <row r="1048" spans="1:37" hidden="1">
      <c r="A1048" t="s">
        <v>4337</v>
      </c>
      <c r="B1048" t="s">
        <v>1602</v>
      </c>
      <c r="C1048" t="s">
        <v>4893</v>
      </c>
      <c r="D1048" t="s">
        <v>4894</v>
      </c>
      <c r="E1048" t="str">
        <f t="shared" si="16"/>
        <v>PNG.NY.GDP.MKTP.CD</v>
      </c>
      <c r="F1048">
        <v>2545982960.2027125</v>
      </c>
      <c r="G1048">
        <v>2498068350.6686478</v>
      </c>
      <c r="H1048">
        <v>2368584969.5328369</v>
      </c>
      <c r="I1048">
        <v>2562492486.544672</v>
      </c>
      <c r="J1048">
        <v>2552526258.624527</v>
      </c>
      <c r="K1048">
        <v>2423373084.0747776</v>
      </c>
      <c r="L1048">
        <v>2648033798.6411362</v>
      </c>
      <c r="M1048">
        <v>3143848335.7197928</v>
      </c>
      <c r="N1048">
        <v>3655979665.5518394</v>
      </c>
      <c r="O1048">
        <v>3546460176.9911504</v>
      </c>
      <c r="P1048">
        <v>3219730365.0000005</v>
      </c>
      <c r="Q1048">
        <v>3787352286.6666656</v>
      </c>
      <c r="R1048">
        <v>4377984099.9999981</v>
      </c>
      <c r="S1048">
        <v>4974662909.999999</v>
      </c>
      <c r="T1048">
        <v>5502648500.0000038</v>
      </c>
      <c r="U1048">
        <v>4636113480.0000153</v>
      </c>
      <c r="V1048">
        <v>5155485419.699996</v>
      </c>
      <c r="W1048">
        <v>4936605079.9999828</v>
      </c>
      <c r="X1048">
        <v>3789428160.0000076</v>
      </c>
      <c r="Y1048">
        <v>3477060138.3333278</v>
      </c>
      <c r="Z1048">
        <v>3521348154.7966647</v>
      </c>
      <c r="AA1048">
        <v>3081029665.9823341</v>
      </c>
      <c r="AB1048">
        <v>2999542369.4211683</v>
      </c>
      <c r="AC1048">
        <v>3536459119.8820996</v>
      </c>
      <c r="AD1048">
        <v>3927114456.8431091</v>
      </c>
      <c r="AE1048">
        <v>4901584516.1290321</v>
      </c>
      <c r="AF1048">
        <v>5598700444.4444447</v>
      </c>
      <c r="AG1048">
        <v>6329292929.2929287</v>
      </c>
      <c r="AH1048">
        <v>8010370370.3703699</v>
      </c>
      <c r="AI1048">
        <v>7914594202.898551</v>
      </c>
      <c r="AJ1048">
        <v>9480047958.8083858</v>
      </c>
      <c r="AK1048">
        <v>12937183216.187433</v>
      </c>
    </row>
    <row r="1049" spans="1:37">
      <c r="A1049" t="s">
        <v>4337</v>
      </c>
      <c r="B1049" t="s">
        <v>1602</v>
      </c>
      <c r="C1049" t="s">
        <v>4895</v>
      </c>
      <c r="D1049" t="s">
        <v>4896</v>
      </c>
      <c r="E1049" t="str">
        <f t="shared" si="16"/>
        <v>PNG.SL.TLF.TERT.ZS</v>
      </c>
      <c r="F1049" t="s">
        <v>1768</v>
      </c>
      <c r="G1049" t="s">
        <v>1768</v>
      </c>
      <c r="H1049" t="s">
        <v>1768</v>
      </c>
      <c r="I1049" t="s">
        <v>1768</v>
      </c>
      <c r="J1049" t="s">
        <v>1768</v>
      </c>
      <c r="K1049" t="s">
        <v>1768</v>
      </c>
      <c r="L1049" t="s">
        <v>1768</v>
      </c>
      <c r="M1049" t="s">
        <v>1768</v>
      </c>
      <c r="N1049" t="s">
        <v>1768</v>
      </c>
      <c r="O1049" t="s">
        <v>1768</v>
      </c>
      <c r="P1049" t="s">
        <v>1768</v>
      </c>
      <c r="Q1049" t="s">
        <v>1768</v>
      </c>
      <c r="R1049" t="s">
        <v>1768</v>
      </c>
      <c r="S1049" t="s">
        <v>1768</v>
      </c>
      <c r="T1049" t="s">
        <v>1768</v>
      </c>
      <c r="U1049" t="s">
        <v>1768</v>
      </c>
      <c r="V1049" t="s">
        <v>1768</v>
      </c>
      <c r="W1049" t="s">
        <v>1768</v>
      </c>
      <c r="X1049" t="s">
        <v>1768</v>
      </c>
      <c r="Y1049" t="s">
        <v>1768</v>
      </c>
      <c r="Z1049" t="s">
        <v>1768</v>
      </c>
      <c r="AA1049" t="s">
        <v>1768</v>
      </c>
      <c r="AB1049" t="s">
        <v>1768</v>
      </c>
      <c r="AC1049" t="s">
        <v>1768</v>
      </c>
      <c r="AD1049" t="s">
        <v>1768</v>
      </c>
      <c r="AE1049" t="s">
        <v>1768</v>
      </c>
      <c r="AF1049" t="s">
        <v>1768</v>
      </c>
      <c r="AG1049" t="s">
        <v>1768</v>
      </c>
      <c r="AH1049" t="s">
        <v>1768</v>
      </c>
      <c r="AI1049" t="s">
        <v>1768</v>
      </c>
      <c r="AJ1049" t="s">
        <v>1768</v>
      </c>
      <c r="AK1049" t="s">
        <v>1768</v>
      </c>
    </row>
    <row r="1050" spans="1:37" hidden="1">
      <c r="A1050" t="s">
        <v>4337</v>
      </c>
      <c r="B1050" t="s">
        <v>1602</v>
      </c>
      <c r="C1050" t="s">
        <v>4897</v>
      </c>
      <c r="D1050" t="s">
        <v>4898</v>
      </c>
      <c r="E1050" t="str">
        <f t="shared" si="16"/>
        <v>PNG.SP.DYN.LE00.IN</v>
      </c>
      <c r="F1050">
        <v>52.883707317073174</v>
      </c>
      <c r="G1050">
        <v>53.531292682926832</v>
      </c>
      <c r="H1050">
        <v>54.058121951219519</v>
      </c>
      <c r="I1050">
        <v>54.445634146341469</v>
      </c>
      <c r="J1050">
        <v>54.700439024390242</v>
      </c>
      <c r="K1050">
        <v>54.852268292682929</v>
      </c>
      <c r="L1050">
        <v>54.949073170731715</v>
      </c>
      <c r="M1050">
        <v>55.051609756097569</v>
      </c>
      <c r="N1050">
        <v>55.202804878048788</v>
      </c>
      <c r="O1050">
        <v>55.422024390243905</v>
      </c>
      <c r="P1050">
        <v>55.709341463414638</v>
      </c>
      <c r="Q1050">
        <v>56.047073170731714</v>
      </c>
      <c r="R1050">
        <v>56.399195121951223</v>
      </c>
      <c r="S1050">
        <v>56.738463414634154</v>
      </c>
      <c r="T1050">
        <v>57.055926829268302</v>
      </c>
      <c r="U1050">
        <v>57.351951219512202</v>
      </c>
      <c r="V1050">
        <v>57.630853658536587</v>
      </c>
      <c r="W1050">
        <v>57.906292682926832</v>
      </c>
      <c r="X1050">
        <v>58.189512195121956</v>
      </c>
      <c r="Y1050">
        <v>58.484878048780494</v>
      </c>
      <c r="Z1050">
        <v>58.795780487804883</v>
      </c>
      <c r="AA1050">
        <v>59.124756097560976</v>
      </c>
      <c r="AB1050">
        <v>59.46890243902439</v>
      </c>
      <c r="AC1050">
        <v>59.825317073170737</v>
      </c>
      <c r="AD1050">
        <v>60.192536585365858</v>
      </c>
      <c r="AE1050">
        <v>60.56660975609757</v>
      </c>
      <c r="AF1050">
        <v>60.944560975609761</v>
      </c>
      <c r="AG1050">
        <v>61.323902439024394</v>
      </c>
      <c r="AH1050">
        <v>61.701170731707329</v>
      </c>
      <c r="AI1050">
        <v>62.073902439024394</v>
      </c>
      <c r="AJ1050">
        <v>62.440609756097572</v>
      </c>
      <c r="AK1050" t="s">
        <v>1768</v>
      </c>
    </row>
    <row r="1051" spans="1:37" hidden="1">
      <c r="A1051" t="s">
        <v>4337</v>
      </c>
      <c r="B1051" t="s">
        <v>1602</v>
      </c>
      <c r="C1051" t="s">
        <v>1688</v>
      </c>
      <c r="D1051" t="s">
        <v>1689</v>
      </c>
      <c r="E1051" t="str">
        <f t="shared" si="16"/>
        <v>PNG.SP.POP.TOTL</v>
      </c>
      <c r="F1051">
        <v>3215339</v>
      </c>
      <c r="G1051">
        <v>3304033</v>
      </c>
      <c r="H1051">
        <v>3395633</v>
      </c>
      <c r="I1051">
        <v>3489227</v>
      </c>
      <c r="J1051">
        <v>3583521</v>
      </c>
      <c r="K1051">
        <v>3677658</v>
      </c>
      <c r="L1051">
        <v>3771385</v>
      </c>
      <c r="M1051">
        <v>3865230</v>
      </c>
      <c r="N1051">
        <v>3960087</v>
      </c>
      <c r="O1051">
        <v>4057228</v>
      </c>
      <c r="P1051">
        <v>4157654</v>
      </c>
      <c r="Q1051">
        <v>4261537</v>
      </c>
      <c r="R1051">
        <v>4368815</v>
      </c>
      <c r="S1051">
        <v>4479959</v>
      </c>
      <c r="T1051">
        <v>4595463</v>
      </c>
      <c r="U1051">
        <v>4715617</v>
      </c>
      <c r="V1051">
        <v>4840693</v>
      </c>
      <c r="W1051">
        <v>4970478</v>
      </c>
      <c r="X1051">
        <v>5104153</v>
      </c>
      <c r="Y1051">
        <v>5240560</v>
      </c>
      <c r="Z1051">
        <v>5378824</v>
      </c>
      <c r="AA1051">
        <v>5518586</v>
      </c>
      <c r="AB1051">
        <v>5659946</v>
      </c>
      <c r="AC1051">
        <v>5803029</v>
      </c>
      <c r="AD1051">
        <v>5948135</v>
      </c>
      <c r="AE1051">
        <v>6095437</v>
      </c>
      <c r="AF1051">
        <v>6244916</v>
      </c>
      <c r="AG1051">
        <v>6396307</v>
      </c>
      <c r="AH1051">
        <v>6549268</v>
      </c>
      <c r="AI1051">
        <v>6703361</v>
      </c>
      <c r="AJ1051">
        <v>6858266</v>
      </c>
      <c r="AK1051">
        <v>7013829</v>
      </c>
    </row>
    <row r="1052" spans="1:37" hidden="1">
      <c r="A1052" t="s">
        <v>7</v>
      </c>
      <c r="B1052" t="s">
        <v>1603</v>
      </c>
      <c r="C1052" t="s">
        <v>4889</v>
      </c>
      <c r="D1052" t="s">
        <v>4890</v>
      </c>
      <c r="E1052" t="str">
        <f t="shared" si="16"/>
        <v>PRY.NY.GDP.DEFL.ZS</v>
      </c>
      <c r="F1052">
        <v>6.5523731403593786</v>
      </c>
      <c r="G1052">
        <v>7.6225296671752236</v>
      </c>
      <c r="H1052">
        <v>8.0119206888281287</v>
      </c>
      <c r="I1052">
        <v>9.1684883507065873</v>
      </c>
      <c r="J1052">
        <v>11.638322753150069</v>
      </c>
      <c r="K1052">
        <v>14.575484952107606</v>
      </c>
      <c r="L1052">
        <v>19.175490353758498</v>
      </c>
      <c r="M1052">
        <v>24.991900397754417</v>
      </c>
      <c r="N1052">
        <v>31.2779665562934</v>
      </c>
      <c r="O1052">
        <v>41.047396126128824</v>
      </c>
      <c r="P1052">
        <v>55.93915633102494</v>
      </c>
      <c r="Q1052">
        <v>69.823106411639742</v>
      </c>
      <c r="R1052">
        <v>78.838880367016088</v>
      </c>
      <c r="S1052">
        <v>94.085104554103921</v>
      </c>
      <c r="T1052">
        <v>100</v>
      </c>
      <c r="U1052">
        <v>113.56918618453382</v>
      </c>
      <c r="V1052">
        <v>128.49016354517985</v>
      </c>
      <c r="W1052">
        <v>134.03190274708822</v>
      </c>
      <c r="X1052">
        <v>148.83285582682194</v>
      </c>
      <c r="Y1052">
        <v>159.21964239836984</v>
      </c>
      <c r="Z1052">
        <v>178.55462782864538</v>
      </c>
      <c r="AA1052">
        <v>187.80440464419232</v>
      </c>
      <c r="AB1052">
        <v>204.76414261150236</v>
      </c>
      <c r="AC1052">
        <v>243.84897887090031</v>
      </c>
      <c r="AD1052">
        <v>272.61518988261162</v>
      </c>
      <c r="AE1052">
        <v>294.7041979774018</v>
      </c>
      <c r="AF1052">
        <v>319.76664108292209</v>
      </c>
      <c r="AG1052">
        <v>352.47097275239145</v>
      </c>
      <c r="AH1052">
        <v>398.95169093791606</v>
      </c>
      <c r="AI1052">
        <v>399.70901977477973</v>
      </c>
      <c r="AJ1052">
        <v>424.90525056261765</v>
      </c>
      <c r="AK1052">
        <v>469.09934439901753</v>
      </c>
    </row>
    <row r="1053" spans="1:37" hidden="1">
      <c r="A1053" t="s">
        <v>7</v>
      </c>
      <c r="B1053" t="s">
        <v>1603</v>
      </c>
      <c r="C1053" t="s">
        <v>4891</v>
      </c>
      <c r="D1053" t="s">
        <v>4892</v>
      </c>
      <c r="E1053" t="str">
        <f t="shared" si="16"/>
        <v>PRY.NY.GDP.MKTP.KD</v>
      </c>
      <c r="F1053">
        <v>4509372595.789217</v>
      </c>
      <c r="G1053">
        <v>4894303894.2553921</v>
      </c>
      <c r="H1053">
        <v>4712404602.9441519</v>
      </c>
      <c r="I1053">
        <v>4569856275.9969864</v>
      </c>
      <c r="J1053">
        <v>4710487179.2070799</v>
      </c>
      <c r="K1053">
        <v>4897781397.9568205</v>
      </c>
      <c r="L1053">
        <v>4897781397.9568205</v>
      </c>
      <c r="M1053">
        <v>5110005895.6213837</v>
      </c>
      <c r="N1053">
        <v>5434734613.1429682</v>
      </c>
      <c r="O1053">
        <v>5749875374.1274433</v>
      </c>
      <c r="P1053">
        <v>5927581217.4141941</v>
      </c>
      <c r="Q1053">
        <v>6073964810.7613792</v>
      </c>
      <c r="R1053">
        <v>6281869444.1406384</v>
      </c>
      <c r="S1053">
        <v>6527603718.8607273</v>
      </c>
      <c r="T1053">
        <v>6770891592.8818407</v>
      </c>
      <c r="U1053">
        <v>7140058290.0974302</v>
      </c>
      <c r="V1053">
        <v>7168801118.7514153</v>
      </c>
      <c r="W1053">
        <v>7383288950.2254353</v>
      </c>
      <c r="X1053">
        <v>7426066465.5743399</v>
      </c>
      <c r="Y1053">
        <v>7316030415.9286776</v>
      </c>
      <c r="Z1053">
        <v>7071265939.0775585</v>
      </c>
      <c r="AA1053">
        <v>7217236773.8758554</v>
      </c>
      <c r="AB1053">
        <v>7213731473.6601191</v>
      </c>
      <c r="AC1053">
        <v>7490710349.4366369</v>
      </c>
      <c r="AD1053">
        <v>7800472022.8664246</v>
      </c>
      <c r="AE1053">
        <v>8023446451.2407351</v>
      </c>
      <c r="AF1053">
        <v>8371707752.4899044</v>
      </c>
      <c r="AG1053">
        <v>8937744399.2013454</v>
      </c>
      <c r="AH1053">
        <v>9458532784.8782082</v>
      </c>
      <c r="AI1053">
        <v>9094701457.0090008</v>
      </c>
      <c r="AJ1053">
        <v>10463076858.984764</v>
      </c>
      <c r="AK1053">
        <v>10886238238.175571</v>
      </c>
    </row>
    <row r="1054" spans="1:37" hidden="1">
      <c r="A1054" t="s">
        <v>7</v>
      </c>
      <c r="B1054" t="s">
        <v>1603</v>
      </c>
      <c r="C1054" t="s">
        <v>4893</v>
      </c>
      <c r="D1054" t="s">
        <v>4894</v>
      </c>
      <c r="E1054" t="str">
        <f t="shared" si="16"/>
        <v>PRY.NY.GDP.MKTP.CD</v>
      </c>
      <c r="F1054">
        <v>4578785507.5555553</v>
      </c>
      <c r="G1054">
        <v>5781301410.5396824</v>
      </c>
      <c r="H1054">
        <v>5420588092.2352943</v>
      </c>
      <c r="I1054">
        <v>5603424508.4931507</v>
      </c>
      <c r="J1054">
        <v>4392449744.1636963</v>
      </c>
      <c r="K1054">
        <v>3162899920.7042928</v>
      </c>
      <c r="L1054">
        <v>3544259671.2760396</v>
      </c>
      <c r="M1054">
        <v>3732934091.8802395</v>
      </c>
      <c r="N1054">
        <v>3951333336.9904761</v>
      </c>
      <c r="O1054">
        <v>4363188571.8613901</v>
      </c>
      <c r="P1054">
        <v>5264595869.2470322</v>
      </c>
      <c r="Q1054">
        <v>6248792635.0739508</v>
      </c>
      <c r="R1054">
        <v>6445510897.8204365</v>
      </c>
      <c r="S1054">
        <v>6874792180.2442245</v>
      </c>
      <c r="T1054">
        <v>6940688924.2965145</v>
      </c>
      <c r="U1054">
        <v>8065811597.5547628</v>
      </c>
      <c r="V1054">
        <v>8744408795.7020607</v>
      </c>
      <c r="W1054">
        <v>8872095650.397171</v>
      </c>
      <c r="X1054">
        <v>7915133552.9066572</v>
      </c>
      <c r="Y1054">
        <v>7292038448.9115448</v>
      </c>
      <c r="Z1054">
        <v>7071265939.0775585</v>
      </c>
      <c r="AA1054">
        <v>6445764900.7525759</v>
      </c>
      <c r="AB1054">
        <v>5045545608.5670586</v>
      </c>
      <c r="AC1054">
        <v>5551643681.1119804</v>
      </c>
      <c r="AD1054">
        <v>6949760482.9588909</v>
      </c>
      <c r="AE1054">
        <v>7473231061.9598055</v>
      </c>
      <c r="AF1054">
        <v>9275210016.3917313</v>
      </c>
      <c r="AG1054">
        <v>12222355340.719158</v>
      </c>
      <c r="AH1054">
        <v>16886549387.375746</v>
      </c>
      <c r="AI1054">
        <v>14295003243.206465</v>
      </c>
      <c r="AJ1054">
        <v>18331385476.166496</v>
      </c>
      <c r="AK1054">
        <v>23877089240.440136</v>
      </c>
    </row>
    <row r="1055" spans="1:37">
      <c r="A1055" t="s">
        <v>7</v>
      </c>
      <c r="B1055" t="s">
        <v>1603</v>
      </c>
      <c r="C1055" t="s">
        <v>4895</v>
      </c>
      <c r="D1055" t="s">
        <v>4896</v>
      </c>
      <c r="E1055" t="str">
        <f t="shared" si="16"/>
        <v>PRY.SL.TLF.TERT.ZS</v>
      </c>
      <c r="F1055" t="s">
        <v>1768</v>
      </c>
      <c r="G1055" t="s">
        <v>1768</v>
      </c>
      <c r="H1055" t="s">
        <v>1768</v>
      </c>
      <c r="I1055" t="s">
        <v>1768</v>
      </c>
      <c r="J1055" t="s">
        <v>1768</v>
      </c>
      <c r="K1055" t="s">
        <v>1768</v>
      </c>
      <c r="L1055" t="s">
        <v>1768</v>
      </c>
      <c r="M1055" t="s">
        <v>1768</v>
      </c>
      <c r="N1055" t="s">
        <v>1768</v>
      </c>
      <c r="O1055" t="s">
        <v>1768</v>
      </c>
      <c r="P1055" t="s">
        <v>1768</v>
      </c>
      <c r="Q1055" t="s">
        <v>1768</v>
      </c>
      <c r="R1055" t="s">
        <v>1768</v>
      </c>
      <c r="S1055" t="s">
        <v>1768</v>
      </c>
      <c r="T1055" t="s">
        <v>1768</v>
      </c>
      <c r="U1055">
        <v>7</v>
      </c>
      <c r="V1055" t="s">
        <v>1768</v>
      </c>
      <c r="W1055" t="s">
        <v>1768</v>
      </c>
      <c r="X1055" t="s">
        <v>1768</v>
      </c>
      <c r="Y1055" t="s">
        <v>1768</v>
      </c>
      <c r="Z1055" t="s">
        <v>1768</v>
      </c>
      <c r="AA1055" t="s">
        <v>1768</v>
      </c>
      <c r="AB1055" t="s">
        <v>1768</v>
      </c>
      <c r="AC1055" t="s">
        <v>1768</v>
      </c>
      <c r="AD1055" t="s">
        <v>1768</v>
      </c>
      <c r="AE1055" t="s">
        <v>1768</v>
      </c>
      <c r="AF1055" t="s">
        <v>1768</v>
      </c>
      <c r="AG1055">
        <v>14</v>
      </c>
      <c r="AH1055">
        <v>15.5</v>
      </c>
      <c r="AI1055" t="s">
        <v>1768</v>
      </c>
      <c r="AJ1055" t="s">
        <v>1768</v>
      </c>
      <c r="AK1055" t="s">
        <v>1768</v>
      </c>
    </row>
    <row r="1056" spans="1:37" hidden="1">
      <c r="A1056" t="s">
        <v>7</v>
      </c>
      <c r="B1056" t="s">
        <v>1603</v>
      </c>
      <c r="C1056" t="s">
        <v>4897</v>
      </c>
      <c r="D1056" t="s">
        <v>4898</v>
      </c>
      <c r="E1056" t="str">
        <f t="shared" si="16"/>
        <v>PRY.SP.DYN.LE00.IN</v>
      </c>
      <c r="F1056">
        <v>66.725731707317081</v>
      </c>
      <c r="G1056">
        <v>66.834073170731727</v>
      </c>
      <c r="H1056">
        <v>66.939390243902452</v>
      </c>
      <c r="I1056">
        <v>67.042195121951238</v>
      </c>
      <c r="J1056">
        <v>67.14546341463415</v>
      </c>
      <c r="K1056">
        <v>67.252243902439034</v>
      </c>
      <c r="L1056">
        <v>67.36904878048783</v>
      </c>
      <c r="M1056">
        <v>67.498878048780497</v>
      </c>
      <c r="N1056">
        <v>67.642756097560977</v>
      </c>
      <c r="O1056">
        <v>67.80117073170733</v>
      </c>
      <c r="P1056">
        <v>67.972609756097569</v>
      </c>
      <c r="Q1056">
        <v>68.150536585365856</v>
      </c>
      <c r="R1056">
        <v>68.331463414634143</v>
      </c>
      <c r="S1056">
        <v>68.512365853658551</v>
      </c>
      <c r="T1056">
        <v>68.693756097560993</v>
      </c>
      <c r="U1056">
        <v>68.880219512195126</v>
      </c>
      <c r="V1056">
        <v>69.07980487804879</v>
      </c>
      <c r="W1056">
        <v>69.29556097560976</v>
      </c>
      <c r="X1056">
        <v>69.530975609756098</v>
      </c>
      <c r="Y1056">
        <v>69.782536585365861</v>
      </c>
      <c r="Z1056">
        <v>70.045195121951224</v>
      </c>
      <c r="AA1056">
        <v>70.30934146341464</v>
      </c>
      <c r="AB1056">
        <v>70.566390243902447</v>
      </c>
      <c r="AC1056">
        <v>70.80980487804878</v>
      </c>
      <c r="AD1056">
        <v>71.038560975609769</v>
      </c>
      <c r="AE1056">
        <v>71.252658536585372</v>
      </c>
      <c r="AF1056">
        <v>71.457170731707322</v>
      </c>
      <c r="AG1056">
        <v>71.658658536585378</v>
      </c>
      <c r="AH1056">
        <v>71.861707317073183</v>
      </c>
      <c r="AI1056">
        <v>72.068317073170732</v>
      </c>
      <c r="AJ1056">
        <v>72.277000000000001</v>
      </c>
      <c r="AK1056" t="s">
        <v>1768</v>
      </c>
    </row>
    <row r="1057" spans="1:37" hidden="1">
      <c r="A1057" t="s">
        <v>7</v>
      </c>
      <c r="B1057" t="s">
        <v>1603</v>
      </c>
      <c r="C1057" t="s">
        <v>1688</v>
      </c>
      <c r="D1057" t="s">
        <v>1689</v>
      </c>
      <c r="E1057" t="str">
        <f t="shared" si="16"/>
        <v>PRY.SP.POP.TOTL</v>
      </c>
      <c r="F1057">
        <v>3194768</v>
      </c>
      <c r="G1057">
        <v>3287677</v>
      </c>
      <c r="H1057">
        <v>3385626</v>
      </c>
      <c r="I1057">
        <v>3487626</v>
      </c>
      <c r="J1057">
        <v>3592275</v>
      </c>
      <c r="K1057">
        <v>3698465</v>
      </c>
      <c r="L1057">
        <v>3805813</v>
      </c>
      <c r="M1057">
        <v>3914302</v>
      </c>
      <c r="N1057">
        <v>4023628</v>
      </c>
      <c r="O1057">
        <v>4133551</v>
      </c>
      <c r="P1057">
        <v>4243860</v>
      </c>
      <c r="Q1057">
        <v>4354331</v>
      </c>
      <c r="R1057">
        <v>4464780</v>
      </c>
      <c r="S1057">
        <v>4575121</v>
      </c>
      <c r="T1057">
        <v>4685320</v>
      </c>
      <c r="U1057">
        <v>4795365</v>
      </c>
      <c r="V1057">
        <v>4905150</v>
      </c>
      <c r="W1057">
        <v>5014650</v>
      </c>
      <c r="X1057">
        <v>5124050</v>
      </c>
      <c r="Y1057">
        <v>5233615</v>
      </c>
      <c r="Z1057">
        <v>5343539</v>
      </c>
      <c r="AA1057">
        <v>5453921</v>
      </c>
      <c r="AB1057">
        <v>5564709</v>
      </c>
      <c r="AC1057">
        <v>5675754</v>
      </c>
      <c r="AD1057">
        <v>5786836</v>
      </c>
      <c r="AE1057">
        <v>5897816</v>
      </c>
      <c r="AF1057">
        <v>6008597</v>
      </c>
      <c r="AG1057">
        <v>6119295</v>
      </c>
      <c r="AH1057">
        <v>6230242</v>
      </c>
      <c r="AI1057">
        <v>6341892</v>
      </c>
      <c r="AJ1057">
        <v>6454548</v>
      </c>
      <c r="AK1057">
        <v>6568290</v>
      </c>
    </row>
    <row r="1058" spans="1:37" hidden="1">
      <c r="A1058" t="s">
        <v>8</v>
      </c>
      <c r="B1058" t="s">
        <v>1604</v>
      </c>
      <c r="C1058" t="s">
        <v>4889</v>
      </c>
      <c r="D1058" t="s">
        <v>4890</v>
      </c>
      <c r="E1058" t="str">
        <f t="shared" si="16"/>
        <v>PER.NY.GDP.DEFL.ZS</v>
      </c>
      <c r="F1058">
        <v>6.7206368393174273E-6</v>
      </c>
      <c r="G1058">
        <v>1.1077871274535145E-5</v>
      </c>
      <c r="H1058">
        <v>1.829823821961725E-5</v>
      </c>
      <c r="I1058">
        <v>3.7335529468146119E-5</v>
      </c>
      <c r="J1058">
        <v>7.8378402925904976E-5</v>
      </c>
      <c r="K1058">
        <v>2.0875222214124784E-4</v>
      </c>
      <c r="L1058">
        <v>3.6220438268684107E-4</v>
      </c>
      <c r="M1058">
        <v>6.6893743382656699E-4</v>
      </c>
      <c r="N1058">
        <v>3.1608693199476168E-3</v>
      </c>
      <c r="O1058">
        <v>9.5706144484513492E-2</v>
      </c>
      <c r="P1058">
        <v>6.6390209608504422</v>
      </c>
      <c r="Q1058">
        <v>31.859730714622618</v>
      </c>
      <c r="R1058">
        <v>53.900668792895466</v>
      </c>
      <c r="S1058">
        <v>79.269922517174876</v>
      </c>
      <c r="T1058">
        <v>100</v>
      </c>
      <c r="U1058">
        <v>112.94911676522416</v>
      </c>
      <c r="V1058">
        <v>124.89144177613566</v>
      </c>
      <c r="W1058">
        <v>134.30600155146914</v>
      </c>
      <c r="X1058">
        <v>142.70444056821765</v>
      </c>
      <c r="Y1058">
        <v>148.3335317105701</v>
      </c>
      <c r="Z1058">
        <v>153.76322573884281</v>
      </c>
      <c r="AA1058">
        <v>155.9654370863685</v>
      </c>
      <c r="AB1058">
        <v>156.70192758856976</v>
      </c>
      <c r="AC1058">
        <v>161.02086878516971</v>
      </c>
      <c r="AD1058">
        <v>170.97857917060125</v>
      </c>
      <c r="AE1058">
        <v>176.03149747230543</v>
      </c>
      <c r="AF1058">
        <v>188.7378577266478</v>
      </c>
      <c r="AG1058">
        <v>192.38217460140424</v>
      </c>
      <c r="AH1058">
        <v>193.76651661809973</v>
      </c>
      <c r="AI1058">
        <v>197.98519003555509</v>
      </c>
      <c r="AJ1058">
        <v>206.87738691953075</v>
      </c>
      <c r="AK1058">
        <v>216.56109030952163</v>
      </c>
    </row>
    <row r="1059" spans="1:37" hidden="1">
      <c r="A1059" t="s">
        <v>8</v>
      </c>
      <c r="B1059" t="s">
        <v>1604</v>
      </c>
      <c r="C1059" t="s">
        <v>4891</v>
      </c>
      <c r="D1059" t="s">
        <v>4892</v>
      </c>
      <c r="E1059" t="str">
        <f t="shared" si="16"/>
        <v>PER.NY.GDP.MKTP.KD</v>
      </c>
      <c r="F1059">
        <v>39092384025.816902</v>
      </c>
      <c r="G1059">
        <v>41899446418.716911</v>
      </c>
      <c r="H1059">
        <v>41648049740.204613</v>
      </c>
      <c r="I1059">
        <v>36733579870.860466</v>
      </c>
      <c r="J1059">
        <v>38643726024.14521</v>
      </c>
      <c r="K1059">
        <v>39725750352.821274</v>
      </c>
      <c r="L1059">
        <v>43698325388.103409</v>
      </c>
      <c r="M1059">
        <v>47194191419.151688</v>
      </c>
      <c r="N1059">
        <v>43088296765.685493</v>
      </c>
      <c r="O1059">
        <v>38046966044.100288</v>
      </c>
      <c r="P1059">
        <v>36090118316.659264</v>
      </c>
      <c r="Q1059">
        <v>36871793988.54435</v>
      </c>
      <c r="R1059">
        <v>36713699865.891937</v>
      </c>
      <c r="S1059">
        <v>38463105665.489296</v>
      </c>
      <c r="T1059">
        <v>43394706495.338753</v>
      </c>
      <c r="U1059">
        <v>47130518411.539734</v>
      </c>
      <c r="V1059">
        <v>48317368875.58316</v>
      </c>
      <c r="W1059">
        <v>51633902574.437599</v>
      </c>
      <c r="X1059">
        <v>51294176778.68058</v>
      </c>
      <c r="Y1059">
        <v>51763072745.782486</v>
      </c>
      <c r="Z1059">
        <v>53290390318.024948</v>
      </c>
      <c r="AA1059">
        <v>53404908563.408051</v>
      </c>
      <c r="AB1059">
        <v>56085932802.145912</v>
      </c>
      <c r="AC1059">
        <v>58347474126.217972</v>
      </c>
      <c r="AD1059">
        <v>61251271117.754478</v>
      </c>
      <c r="AE1059">
        <v>65432704695.75975</v>
      </c>
      <c r="AF1059">
        <v>70497520780.10704</v>
      </c>
      <c r="AG1059">
        <v>76775759558.470627</v>
      </c>
      <c r="AH1059">
        <v>84302372401.808044</v>
      </c>
      <c r="AI1059">
        <v>85006410418.174133</v>
      </c>
      <c r="AJ1059">
        <v>92506872120.970734</v>
      </c>
      <c r="AK1059">
        <v>98901255440.380951</v>
      </c>
    </row>
    <row r="1060" spans="1:37" hidden="1">
      <c r="A1060" t="s">
        <v>8</v>
      </c>
      <c r="B1060" t="s">
        <v>1604</v>
      </c>
      <c r="C1060" t="s">
        <v>4893</v>
      </c>
      <c r="D1060" t="s">
        <v>4894</v>
      </c>
      <c r="E1060" t="str">
        <f t="shared" si="16"/>
        <v>PER.NY.GDP.MKTP.CD</v>
      </c>
      <c r="F1060">
        <v>20661220078.296448</v>
      </c>
      <c r="G1060">
        <v>24966849816.694012</v>
      </c>
      <c r="H1060">
        <v>24817438679.379383</v>
      </c>
      <c r="I1060">
        <v>19129866510.707012</v>
      </c>
      <c r="J1060">
        <v>19845514734.244396</v>
      </c>
      <c r="K1060">
        <v>18838400475.898026</v>
      </c>
      <c r="L1060">
        <v>17977500454.14986</v>
      </c>
      <c r="M1060">
        <v>23905267270.564514</v>
      </c>
      <c r="N1060">
        <v>12375610633.689674</v>
      </c>
      <c r="O1060">
        <v>20576647134.677692</v>
      </c>
      <c r="P1060">
        <v>26294371425.060356</v>
      </c>
      <c r="Q1060">
        <v>34544482512.937447</v>
      </c>
      <c r="R1060">
        <v>36084008138.771935</v>
      </c>
      <c r="S1060">
        <v>34834667901.880615</v>
      </c>
      <c r="T1060">
        <v>44909998632.376244</v>
      </c>
      <c r="U1060">
        <v>53674086051.430473</v>
      </c>
      <c r="V1060">
        <v>55876101187.229477</v>
      </c>
      <c r="W1060">
        <v>59222879292.052444</v>
      </c>
      <c r="X1060">
        <v>56751679594.340157</v>
      </c>
      <c r="Y1060">
        <v>51509515206.370369</v>
      </c>
      <c r="Z1060">
        <v>53290390318.024948</v>
      </c>
      <c r="AA1060">
        <v>53935760985.210205</v>
      </c>
      <c r="AB1060">
        <v>56772338815.445709</v>
      </c>
      <c r="AC1060">
        <v>61346725170.052254</v>
      </c>
      <c r="AD1060">
        <v>69725009964.830017</v>
      </c>
      <c r="AE1060">
        <v>79385073422.330109</v>
      </c>
      <c r="AF1060">
        <v>92303809835.526962</v>
      </c>
      <c r="AG1060">
        <v>107233299364.52298</v>
      </c>
      <c r="AH1060">
        <v>126822739599.82317</v>
      </c>
      <c r="AI1060">
        <v>126923120548.98056</v>
      </c>
      <c r="AJ1060">
        <v>153882824181.02518</v>
      </c>
      <c r="AK1060">
        <v>176662074712.55444</v>
      </c>
    </row>
    <row r="1061" spans="1:37">
      <c r="A1061" t="s">
        <v>8</v>
      </c>
      <c r="B1061" t="s">
        <v>1604</v>
      </c>
      <c r="C1061" t="s">
        <v>4895</v>
      </c>
      <c r="D1061" t="s">
        <v>4896</v>
      </c>
      <c r="E1061" t="str">
        <f t="shared" si="16"/>
        <v>PER.SL.TLF.TERT.ZS</v>
      </c>
      <c r="F1061" t="s">
        <v>1768</v>
      </c>
      <c r="G1061" t="s">
        <v>1768</v>
      </c>
      <c r="H1061" t="s">
        <v>1768</v>
      </c>
      <c r="I1061" t="s">
        <v>1768</v>
      </c>
      <c r="J1061" t="s">
        <v>1768</v>
      </c>
      <c r="K1061" t="s">
        <v>1768</v>
      </c>
      <c r="L1061" t="s">
        <v>1768</v>
      </c>
      <c r="M1061" t="s">
        <v>1768</v>
      </c>
      <c r="N1061" t="s">
        <v>1768</v>
      </c>
      <c r="O1061" t="s">
        <v>1768</v>
      </c>
      <c r="P1061" t="s">
        <v>1768</v>
      </c>
      <c r="Q1061" t="s">
        <v>1768</v>
      </c>
      <c r="R1061" t="s">
        <v>1768</v>
      </c>
      <c r="S1061" t="s">
        <v>1768</v>
      </c>
      <c r="T1061" t="s">
        <v>1768</v>
      </c>
      <c r="U1061">
        <v>19.299999237060547</v>
      </c>
      <c r="V1061">
        <v>19.600000381469727</v>
      </c>
      <c r="W1061">
        <v>28.5</v>
      </c>
      <c r="X1061">
        <v>28.600000381469727</v>
      </c>
      <c r="Y1061">
        <v>31.399999618530273</v>
      </c>
      <c r="Z1061">
        <v>29.899999618530273</v>
      </c>
      <c r="AA1061">
        <v>29.600000381469727</v>
      </c>
      <c r="AB1061" t="s">
        <v>1768</v>
      </c>
      <c r="AC1061">
        <v>33</v>
      </c>
      <c r="AD1061">
        <v>33.799999237060547</v>
      </c>
      <c r="AE1061">
        <v>36</v>
      </c>
      <c r="AF1061">
        <v>36.099998474121094</v>
      </c>
      <c r="AG1061">
        <v>39.799999237060547</v>
      </c>
      <c r="AH1061">
        <v>39.200000762939453</v>
      </c>
      <c r="AI1061" t="s">
        <v>1768</v>
      </c>
      <c r="AJ1061" t="s">
        <v>1768</v>
      </c>
      <c r="AK1061" t="s">
        <v>1768</v>
      </c>
    </row>
    <row r="1062" spans="1:37" hidden="1">
      <c r="A1062" t="s">
        <v>8</v>
      </c>
      <c r="B1062" t="s">
        <v>1604</v>
      </c>
      <c r="C1062" t="s">
        <v>4897</v>
      </c>
      <c r="D1062" t="s">
        <v>4898</v>
      </c>
      <c r="E1062" t="str">
        <f t="shared" si="16"/>
        <v>PER.SP.DYN.LE00.IN</v>
      </c>
      <c r="F1062">
        <v>60.01619512195122</v>
      </c>
      <c r="G1062">
        <v>60.618000000000002</v>
      </c>
      <c r="H1062">
        <v>61.218829268292694</v>
      </c>
      <c r="I1062">
        <v>61.813170731707324</v>
      </c>
      <c r="J1062">
        <v>62.398048780487805</v>
      </c>
      <c r="K1062">
        <v>62.969048780487803</v>
      </c>
      <c r="L1062">
        <v>63.521658536585377</v>
      </c>
      <c r="M1062">
        <v>64.054439024390248</v>
      </c>
      <c r="N1062">
        <v>64.567853658536592</v>
      </c>
      <c r="O1062">
        <v>65.064390243902452</v>
      </c>
      <c r="P1062">
        <v>65.549512195121949</v>
      </c>
      <c r="Q1062">
        <v>66.028170731707334</v>
      </c>
      <c r="R1062">
        <v>66.508804878048792</v>
      </c>
      <c r="S1062">
        <v>66.993390243902454</v>
      </c>
      <c r="T1062">
        <v>67.485390243902458</v>
      </c>
      <c r="U1062">
        <v>67.984780487804883</v>
      </c>
      <c r="V1062">
        <v>68.492097560975608</v>
      </c>
      <c r="W1062">
        <v>69.000878048780493</v>
      </c>
      <c r="X1062">
        <v>69.504634146341473</v>
      </c>
      <c r="Y1062">
        <v>69.998926829268285</v>
      </c>
      <c r="Z1062">
        <v>70.476268292682946</v>
      </c>
      <c r="AA1062">
        <v>70.930707317073171</v>
      </c>
      <c r="AB1062">
        <v>71.359243902439033</v>
      </c>
      <c r="AC1062">
        <v>71.759390243902445</v>
      </c>
      <c r="AD1062">
        <v>72.128682926829285</v>
      </c>
      <c r="AE1062">
        <v>72.466609756097569</v>
      </c>
      <c r="AF1062">
        <v>72.772195121951228</v>
      </c>
      <c r="AG1062">
        <v>73.050390243902442</v>
      </c>
      <c r="AH1062">
        <v>73.305707317073185</v>
      </c>
      <c r="AI1062">
        <v>73.543073170731702</v>
      </c>
      <c r="AJ1062">
        <v>73.764975609756107</v>
      </c>
      <c r="AK1062" t="s">
        <v>1768</v>
      </c>
    </row>
    <row r="1063" spans="1:37" hidden="1">
      <c r="A1063" t="s">
        <v>8</v>
      </c>
      <c r="B1063" t="s">
        <v>1604</v>
      </c>
      <c r="C1063" t="s">
        <v>1688</v>
      </c>
      <c r="D1063" t="s">
        <v>1689</v>
      </c>
      <c r="E1063" t="str">
        <f t="shared" si="16"/>
        <v>PER.SP.POP.TOTL</v>
      </c>
      <c r="F1063">
        <v>17286832</v>
      </c>
      <c r="G1063">
        <v>17720017</v>
      </c>
      <c r="H1063">
        <v>18152344</v>
      </c>
      <c r="I1063">
        <v>18585148</v>
      </c>
      <c r="J1063">
        <v>19020616</v>
      </c>
      <c r="K1063">
        <v>19460111</v>
      </c>
      <c r="L1063">
        <v>19903833</v>
      </c>
      <c r="M1063">
        <v>20350457</v>
      </c>
      <c r="N1063">
        <v>20797983</v>
      </c>
      <c r="O1063">
        <v>21243700</v>
      </c>
      <c r="P1063">
        <v>21685537</v>
      </c>
      <c r="Q1063">
        <v>22122065</v>
      </c>
      <c r="R1063">
        <v>22553275</v>
      </c>
      <c r="S1063">
        <v>22980182</v>
      </c>
      <c r="T1063">
        <v>23404523</v>
      </c>
      <c r="U1063">
        <v>23827163</v>
      </c>
      <c r="V1063">
        <v>24248671</v>
      </c>
      <c r="W1063">
        <v>24667356</v>
      </c>
      <c r="X1063">
        <v>25079136</v>
      </c>
      <c r="Y1063">
        <v>25478577</v>
      </c>
      <c r="Z1063">
        <v>25861887</v>
      </c>
      <c r="AA1063">
        <v>26228274</v>
      </c>
      <c r="AB1063">
        <v>26579252</v>
      </c>
      <c r="AC1063">
        <v>26916342</v>
      </c>
      <c r="AD1063">
        <v>27242033</v>
      </c>
      <c r="AE1063">
        <v>27558769</v>
      </c>
      <c r="AF1063">
        <v>27866387</v>
      </c>
      <c r="AG1063">
        <v>28166078</v>
      </c>
      <c r="AH1063">
        <v>28463338</v>
      </c>
      <c r="AI1063">
        <v>28765162</v>
      </c>
      <c r="AJ1063">
        <v>29076512</v>
      </c>
      <c r="AK1063">
        <v>29399817</v>
      </c>
    </row>
    <row r="1064" spans="1:37" hidden="1">
      <c r="A1064" t="s">
        <v>4016</v>
      </c>
      <c r="B1064" t="s">
        <v>1605</v>
      </c>
      <c r="C1064" t="s">
        <v>4889</v>
      </c>
      <c r="D1064" t="s">
        <v>4890</v>
      </c>
      <c r="E1064" t="str">
        <f t="shared" si="16"/>
        <v>PHL.NY.GDP.DEFL.ZS</v>
      </c>
      <c r="F1064">
        <v>10.669675076888439</v>
      </c>
      <c r="G1064">
        <v>11.918361974932397</v>
      </c>
      <c r="H1064">
        <v>12.955405389893947</v>
      </c>
      <c r="I1064">
        <v>14.797907735056992</v>
      </c>
      <c r="J1064">
        <v>22.690513530628689</v>
      </c>
      <c r="K1064">
        <v>26.691499995011707</v>
      </c>
      <c r="L1064">
        <v>27.479667441852435</v>
      </c>
      <c r="M1064">
        <v>29.540145694996255</v>
      </c>
      <c r="N1064">
        <v>32.389890308122233</v>
      </c>
      <c r="O1064">
        <v>35.315689688702541</v>
      </c>
      <c r="P1064">
        <v>39.896587131951918</v>
      </c>
      <c r="Q1064">
        <v>46.490248171409334</v>
      </c>
      <c r="R1064">
        <v>50.178160713824958</v>
      </c>
      <c r="S1064">
        <v>53.606411999826989</v>
      </c>
      <c r="T1064">
        <v>58.962397268094648</v>
      </c>
      <c r="U1064">
        <v>63.414571375317323</v>
      </c>
      <c r="V1064">
        <v>68.272785683272247</v>
      </c>
      <c r="W1064">
        <v>72.522351508753502</v>
      </c>
      <c r="X1064">
        <v>88.75410334126768</v>
      </c>
      <c r="Y1064">
        <v>94.598608129105557</v>
      </c>
      <c r="Z1064">
        <v>99.999999405408744</v>
      </c>
      <c r="AA1064">
        <v>105.54947719210486</v>
      </c>
      <c r="AB1064">
        <v>109.94268900411032</v>
      </c>
      <c r="AC1064">
        <v>113.46232386862489</v>
      </c>
      <c r="AD1064">
        <v>119.72189390984676</v>
      </c>
      <c r="AE1064">
        <v>126.6993106442315</v>
      </c>
      <c r="AF1064">
        <v>132.96969820208324</v>
      </c>
      <c r="AG1064">
        <v>137.07889248482317</v>
      </c>
      <c r="AH1064">
        <v>147.42705982455598</v>
      </c>
      <c r="AI1064">
        <v>151.51557591165391</v>
      </c>
      <c r="AJ1064">
        <v>157.91315271799016</v>
      </c>
      <c r="AK1064">
        <v>164.61828590580717</v>
      </c>
    </row>
    <row r="1065" spans="1:37" hidden="1">
      <c r="A1065" t="s">
        <v>4016</v>
      </c>
      <c r="B1065" t="s">
        <v>1605</v>
      </c>
      <c r="C1065" t="s">
        <v>4891</v>
      </c>
      <c r="D1065" t="s">
        <v>4892</v>
      </c>
      <c r="E1065" t="str">
        <f t="shared" si="16"/>
        <v>PHL.NY.GDP.MKTP.KD</v>
      </c>
      <c r="F1065">
        <v>51694932893.345177</v>
      </c>
      <c r="G1065">
        <v>53464589597.560043</v>
      </c>
      <c r="H1065">
        <v>55399648248.211769</v>
      </c>
      <c r="I1065">
        <v>56438179177.915337</v>
      </c>
      <c r="J1065">
        <v>52304826077.695168</v>
      </c>
      <c r="K1065">
        <v>48483117034.421158</v>
      </c>
      <c r="L1065">
        <v>50139679839.842186</v>
      </c>
      <c r="M1065">
        <v>52301519734.327126</v>
      </c>
      <c r="N1065">
        <v>55833203119.599846</v>
      </c>
      <c r="O1065">
        <v>59297827079.125992</v>
      </c>
      <c r="P1065">
        <v>61098682100.249504</v>
      </c>
      <c r="Q1065">
        <v>60745327250.045052</v>
      </c>
      <c r="R1065">
        <v>60950405316.898354</v>
      </c>
      <c r="S1065">
        <v>62240303120.607704</v>
      </c>
      <c r="T1065">
        <v>64971173186.535141</v>
      </c>
      <c r="U1065">
        <v>68010974412.286217</v>
      </c>
      <c r="V1065">
        <v>71986809923.331741</v>
      </c>
      <c r="W1065">
        <v>75719586807.809097</v>
      </c>
      <c r="X1065">
        <v>75282895149.123123</v>
      </c>
      <c r="Y1065">
        <v>77603058843.26442</v>
      </c>
      <c r="Z1065">
        <v>81026294681.243866</v>
      </c>
      <c r="AA1065">
        <v>83371189499.755112</v>
      </c>
      <c r="AB1065">
        <v>86410818146.852905</v>
      </c>
      <c r="AC1065">
        <v>90705750112.11734</v>
      </c>
      <c r="AD1065">
        <v>96780891472.246521</v>
      </c>
      <c r="AE1065">
        <v>101404756761.12502</v>
      </c>
      <c r="AF1065">
        <v>106721360538.83351</v>
      </c>
      <c r="AG1065">
        <v>113782759189.14296</v>
      </c>
      <c r="AH1065">
        <v>118507880851.95915</v>
      </c>
      <c r="AI1065">
        <v>119868742884.67714</v>
      </c>
      <c r="AJ1065">
        <v>129017441693.53575</v>
      </c>
      <c r="AK1065">
        <v>133814916391.099</v>
      </c>
    </row>
    <row r="1066" spans="1:37" hidden="1">
      <c r="A1066" t="s">
        <v>4016</v>
      </c>
      <c r="B1066" t="s">
        <v>1605</v>
      </c>
      <c r="C1066" t="s">
        <v>4893</v>
      </c>
      <c r="D1066" t="s">
        <v>4894</v>
      </c>
      <c r="E1066" t="str">
        <f t="shared" si="16"/>
        <v>PHL.NY.GDP.MKTP.CD</v>
      </c>
      <c r="F1066">
        <v>32450398739.968079</v>
      </c>
      <c r="G1066">
        <v>35646642135.54763</v>
      </c>
      <c r="H1066">
        <v>37140164100.32608</v>
      </c>
      <c r="I1066">
        <v>33212130822.770782</v>
      </c>
      <c r="J1066">
        <v>31408478618.451878</v>
      </c>
      <c r="K1066">
        <v>30734266462.175732</v>
      </c>
      <c r="L1066">
        <v>29868363901.130302</v>
      </c>
      <c r="M1066">
        <v>33195974365.37788</v>
      </c>
      <c r="N1066">
        <v>37885485202.878769</v>
      </c>
      <c r="O1066">
        <v>42575217414.942879</v>
      </c>
      <c r="P1066">
        <v>44311595229.858994</v>
      </c>
      <c r="Q1066">
        <v>45417505303.289818</v>
      </c>
      <c r="R1066">
        <v>52976363147.641785</v>
      </c>
      <c r="S1066">
        <v>54368183871.67469</v>
      </c>
      <c r="T1066">
        <v>64084543195.215225</v>
      </c>
      <c r="U1066">
        <v>74119868201.904831</v>
      </c>
      <c r="V1066">
        <v>82848194394.7603</v>
      </c>
      <c r="W1066">
        <v>82344374413.933929</v>
      </c>
      <c r="X1066">
        <v>72207022471.594116</v>
      </c>
      <c r="Y1066">
        <v>82995145600.728775</v>
      </c>
      <c r="Z1066">
        <v>81026294681.243866</v>
      </c>
      <c r="AA1066">
        <v>76261998622.891907</v>
      </c>
      <c r="AB1066">
        <v>81357657790.413651</v>
      </c>
      <c r="AC1066">
        <v>83908205719.801254</v>
      </c>
      <c r="AD1066">
        <v>91371236939.218964</v>
      </c>
      <c r="AE1066">
        <v>103065972407.85881</v>
      </c>
      <c r="AF1066">
        <v>122210719245.94229</v>
      </c>
      <c r="AG1066">
        <v>149359920006.39975</v>
      </c>
      <c r="AH1066">
        <v>173602533345.57751</v>
      </c>
      <c r="AI1066">
        <v>168333540385.11411</v>
      </c>
      <c r="AJ1066">
        <v>199589447423.74707</v>
      </c>
      <c r="AK1066">
        <v>224753569096.73511</v>
      </c>
    </row>
    <row r="1067" spans="1:37">
      <c r="A1067" t="s">
        <v>4016</v>
      </c>
      <c r="B1067" t="s">
        <v>1605</v>
      </c>
      <c r="C1067" t="s">
        <v>4895</v>
      </c>
      <c r="D1067" t="s">
        <v>4896</v>
      </c>
      <c r="E1067" t="str">
        <f t="shared" si="16"/>
        <v>PHL.SL.TLF.TERT.ZS</v>
      </c>
      <c r="F1067" t="s">
        <v>1768</v>
      </c>
      <c r="G1067" t="s">
        <v>1768</v>
      </c>
      <c r="H1067" t="s">
        <v>1768</v>
      </c>
      <c r="I1067" t="s">
        <v>1768</v>
      </c>
      <c r="J1067" t="s">
        <v>1768</v>
      </c>
      <c r="K1067" t="s">
        <v>1768</v>
      </c>
      <c r="L1067" t="s">
        <v>1768</v>
      </c>
      <c r="M1067" t="s">
        <v>1768</v>
      </c>
      <c r="N1067" t="s">
        <v>1768</v>
      </c>
      <c r="O1067" t="s">
        <v>1768</v>
      </c>
      <c r="P1067" t="s">
        <v>1768</v>
      </c>
      <c r="Q1067" t="s">
        <v>1768</v>
      </c>
      <c r="R1067" t="s">
        <v>1768</v>
      </c>
      <c r="S1067" t="s">
        <v>1768</v>
      </c>
      <c r="T1067" t="s">
        <v>1768</v>
      </c>
      <c r="U1067" t="s">
        <v>1768</v>
      </c>
      <c r="V1067" t="s">
        <v>1768</v>
      </c>
      <c r="W1067" t="s">
        <v>1768</v>
      </c>
      <c r="X1067" t="s">
        <v>1768</v>
      </c>
      <c r="Y1067" t="s">
        <v>1768</v>
      </c>
      <c r="Z1067" t="s">
        <v>1768</v>
      </c>
      <c r="AA1067" t="s">
        <v>1768</v>
      </c>
      <c r="AB1067" t="s">
        <v>1768</v>
      </c>
      <c r="AC1067" t="s">
        <v>1768</v>
      </c>
      <c r="AD1067">
        <v>26.5</v>
      </c>
      <c r="AE1067" t="s">
        <v>1768</v>
      </c>
      <c r="AF1067">
        <v>27.5</v>
      </c>
      <c r="AG1067">
        <v>27.700000762939453</v>
      </c>
      <c r="AH1067">
        <v>28</v>
      </c>
      <c r="AI1067" t="s">
        <v>1768</v>
      </c>
      <c r="AJ1067" t="s">
        <v>1768</v>
      </c>
      <c r="AK1067" t="s">
        <v>1768</v>
      </c>
    </row>
    <row r="1068" spans="1:37" hidden="1">
      <c r="A1068" t="s">
        <v>4016</v>
      </c>
      <c r="B1068" t="s">
        <v>1605</v>
      </c>
      <c r="C1068" t="s">
        <v>4897</v>
      </c>
      <c r="D1068" t="s">
        <v>4898</v>
      </c>
      <c r="E1068" t="str">
        <f t="shared" si="16"/>
        <v>PHL.SP.DYN.LE00.IN</v>
      </c>
      <c r="F1068">
        <v>63.169731707317084</v>
      </c>
      <c r="G1068">
        <v>63.387000000000008</v>
      </c>
      <c r="H1068">
        <v>63.599804878048779</v>
      </c>
      <c r="I1068">
        <v>63.80912195121951</v>
      </c>
      <c r="J1068">
        <v>64.013463414634145</v>
      </c>
      <c r="K1068">
        <v>64.214341463414655</v>
      </c>
      <c r="L1068">
        <v>64.411219512195132</v>
      </c>
      <c r="M1068">
        <v>64.603609756097583</v>
      </c>
      <c r="N1068">
        <v>64.792536585365866</v>
      </c>
      <c r="O1068">
        <v>64.977951219512192</v>
      </c>
      <c r="P1068">
        <v>65.15939024390245</v>
      </c>
      <c r="Q1068">
        <v>65.33736585365854</v>
      </c>
      <c r="R1068">
        <v>65.512365853658537</v>
      </c>
      <c r="S1068">
        <v>65.684390243902456</v>
      </c>
      <c r="T1068">
        <v>65.852951219512207</v>
      </c>
      <c r="U1068">
        <v>66.018536585365851</v>
      </c>
      <c r="V1068">
        <v>66.180634146341461</v>
      </c>
      <c r="W1068">
        <v>66.339756097560979</v>
      </c>
      <c r="X1068">
        <v>66.495390243902463</v>
      </c>
      <c r="Y1068">
        <v>66.648024390243904</v>
      </c>
      <c r="Z1068">
        <v>66.795146341463422</v>
      </c>
      <c r="AA1068">
        <v>66.934243902439036</v>
      </c>
      <c r="AB1068">
        <v>67.063804878048785</v>
      </c>
      <c r="AC1068">
        <v>67.189365853658543</v>
      </c>
      <c r="AD1068">
        <v>67.313951219512205</v>
      </c>
      <c r="AE1068">
        <v>67.447146341463423</v>
      </c>
      <c r="AF1068">
        <v>67.599999999999994</v>
      </c>
      <c r="AG1068">
        <v>67.780097560975619</v>
      </c>
      <c r="AH1068">
        <v>67.988926829268308</v>
      </c>
      <c r="AI1068">
        <v>68.225512195121965</v>
      </c>
      <c r="AJ1068">
        <v>68.484317073170743</v>
      </c>
      <c r="AK1068" t="s">
        <v>1768</v>
      </c>
    </row>
    <row r="1069" spans="1:37" hidden="1">
      <c r="A1069" t="s">
        <v>4016</v>
      </c>
      <c r="B1069" t="s">
        <v>1605</v>
      </c>
      <c r="C1069" t="s">
        <v>1688</v>
      </c>
      <c r="D1069" t="s">
        <v>1689</v>
      </c>
      <c r="E1069" t="str">
        <f t="shared" si="16"/>
        <v>PHL.SP.POP.TOTL</v>
      </c>
      <c r="F1069">
        <v>47063923</v>
      </c>
      <c r="G1069">
        <v>48399114</v>
      </c>
      <c r="H1069">
        <v>49767259</v>
      </c>
      <c r="I1069">
        <v>51166963</v>
      </c>
      <c r="J1069">
        <v>52596291</v>
      </c>
      <c r="K1069">
        <v>54052849</v>
      </c>
      <c r="L1069">
        <v>55537110</v>
      </c>
      <c r="M1069">
        <v>57046529</v>
      </c>
      <c r="N1069">
        <v>58572071</v>
      </c>
      <c r="O1069">
        <v>60102139</v>
      </c>
      <c r="P1069">
        <v>61628668</v>
      </c>
      <c r="Q1069">
        <v>63146876</v>
      </c>
      <c r="R1069">
        <v>64659225</v>
      </c>
      <c r="S1069">
        <v>66173873.999999993</v>
      </c>
      <c r="T1069">
        <v>67703053</v>
      </c>
      <c r="U1069">
        <v>69255386</v>
      </c>
      <c r="V1069">
        <v>70831419</v>
      </c>
      <c r="W1069">
        <v>72427130</v>
      </c>
      <c r="X1069">
        <v>74040838</v>
      </c>
      <c r="Y1069">
        <v>75669587</v>
      </c>
      <c r="Z1069">
        <v>77309965</v>
      </c>
      <c r="AA1069">
        <v>78964389</v>
      </c>
      <c r="AB1069">
        <v>80630416</v>
      </c>
      <c r="AC1069">
        <v>82293990</v>
      </c>
      <c r="AD1069">
        <v>83936698</v>
      </c>
      <c r="AE1069">
        <v>85546427</v>
      </c>
      <c r="AF1069">
        <v>87116275</v>
      </c>
      <c r="AG1069">
        <v>88652631</v>
      </c>
      <c r="AH1069">
        <v>90173139</v>
      </c>
      <c r="AI1069">
        <v>91703090</v>
      </c>
      <c r="AJ1069">
        <v>93260798</v>
      </c>
      <c r="AK1069">
        <v>94852030</v>
      </c>
    </row>
    <row r="1070" spans="1:37" hidden="1">
      <c r="A1070" t="s">
        <v>4175</v>
      </c>
      <c r="B1070" t="s">
        <v>1606</v>
      </c>
      <c r="C1070" t="s">
        <v>4889</v>
      </c>
      <c r="D1070" t="s">
        <v>4890</v>
      </c>
      <c r="E1070" t="str">
        <f t="shared" si="16"/>
        <v>POL.NY.GDP.DEFL.ZS</v>
      </c>
      <c r="F1070" t="s">
        <v>1768</v>
      </c>
      <c r="G1070" t="s">
        <v>1768</v>
      </c>
      <c r="H1070" t="s">
        <v>1768</v>
      </c>
      <c r="I1070" t="s">
        <v>1768</v>
      </c>
      <c r="J1070" t="s">
        <v>1768</v>
      </c>
      <c r="K1070" t="s">
        <v>1768</v>
      </c>
      <c r="L1070" t="s">
        <v>1768</v>
      </c>
      <c r="M1070" t="s">
        <v>1768</v>
      </c>
      <c r="N1070" t="s">
        <v>1768</v>
      </c>
      <c r="O1070" t="s">
        <v>1768</v>
      </c>
      <c r="P1070">
        <v>10.521278449894131</v>
      </c>
      <c r="Q1070">
        <v>16.334915530124231</v>
      </c>
      <c r="R1070">
        <v>22.644352943053462</v>
      </c>
      <c r="S1070">
        <v>29.583215891542608</v>
      </c>
      <c r="T1070">
        <v>40.598240805613393</v>
      </c>
      <c r="U1070">
        <v>51.956942440519057</v>
      </c>
      <c r="V1070">
        <v>61.263947057606096</v>
      </c>
      <c r="W1070">
        <v>69.793507780075061</v>
      </c>
      <c r="X1070">
        <v>77.517639470365225</v>
      </c>
      <c r="Y1070">
        <v>82.158172714245055</v>
      </c>
      <c r="Z1070">
        <v>88.116384800193586</v>
      </c>
      <c r="AA1070">
        <v>91.182533218793566</v>
      </c>
      <c r="AB1070">
        <v>93.230406459401138</v>
      </c>
      <c r="AC1070">
        <v>93.597734573827807</v>
      </c>
      <c r="AD1070">
        <v>97.424697600523331</v>
      </c>
      <c r="AE1070">
        <v>100</v>
      </c>
      <c r="AF1070">
        <v>101.48333663623212</v>
      </c>
      <c r="AG1070">
        <v>105.49799780672373</v>
      </c>
      <c r="AH1070">
        <v>108.77014536741214</v>
      </c>
      <c r="AI1070">
        <v>112.81414581214302</v>
      </c>
      <c r="AJ1070">
        <v>114.39745746113603</v>
      </c>
      <c r="AK1070">
        <v>118.00868831195569</v>
      </c>
    </row>
    <row r="1071" spans="1:37" hidden="1">
      <c r="A1071" t="s">
        <v>4175</v>
      </c>
      <c r="B1071" t="s">
        <v>1606</v>
      </c>
      <c r="C1071" t="s">
        <v>4891</v>
      </c>
      <c r="D1071" t="s">
        <v>4892</v>
      </c>
      <c r="E1071" t="str">
        <f t="shared" si="16"/>
        <v>POL.NY.GDP.MKTP.KD</v>
      </c>
      <c r="F1071" t="s">
        <v>1768</v>
      </c>
      <c r="G1071" t="s">
        <v>1768</v>
      </c>
      <c r="H1071" t="s">
        <v>1768</v>
      </c>
      <c r="I1071" t="s">
        <v>1768</v>
      </c>
      <c r="J1071" t="s">
        <v>1768</v>
      </c>
      <c r="K1071" t="s">
        <v>1768</v>
      </c>
      <c r="L1071" t="s">
        <v>1768</v>
      </c>
      <c r="M1071" t="s">
        <v>1768</v>
      </c>
      <c r="N1071" t="s">
        <v>1768</v>
      </c>
      <c r="O1071" t="s">
        <v>1768</v>
      </c>
      <c r="P1071">
        <v>118170362821.50227</v>
      </c>
      <c r="Q1071">
        <v>109880027887.57838</v>
      </c>
      <c r="R1071">
        <v>112643487102.40923</v>
      </c>
      <c r="S1071">
        <v>116854450200.42508</v>
      </c>
      <c r="T1071">
        <v>123039324940.62527</v>
      </c>
      <c r="U1071">
        <v>131592842398.7648</v>
      </c>
      <c r="V1071">
        <v>139802810346.35873</v>
      </c>
      <c r="W1071">
        <v>149709629669.79355</v>
      </c>
      <c r="X1071">
        <v>157167615404.72177</v>
      </c>
      <c r="Y1071">
        <v>164278190494.17047</v>
      </c>
      <c r="Z1071">
        <v>171276118424.23154</v>
      </c>
      <c r="AA1071">
        <v>173340512232.89078</v>
      </c>
      <c r="AB1071">
        <v>175842681117.19305</v>
      </c>
      <c r="AC1071">
        <v>182642797860.36575</v>
      </c>
      <c r="AD1071">
        <v>192404689711.39435</v>
      </c>
      <c r="AE1071">
        <v>199364063180.75861</v>
      </c>
      <c r="AF1071">
        <v>211779433442.25891</v>
      </c>
      <c r="AG1071">
        <v>226149246711.66006</v>
      </c>
      <c r="AH1071">
        <v>237742898867.64951</v>
      </c>
      <c r="AI1071">
        <v>241612593968.93344</v>
      </c>
      <c r="AJ1071">
        <v>251030838904.17255</v>
      </c>
      <c r="AK1071">
        <v>261950140322.32208</v>
      </c>
    </row>
    <row r="1072" spans="1:37" hidden="1">
      <c r="A1072" t="s">
        <v>4175</v>
      </c>
      <c r="B1072" t="s">
        <v>1606</v>
      </c>
      <c r="C1072" t="s">
        <v>4893</v>
      </c>
      <c r="D1072" t="s">
        <v>4894</v>
      </c>
      <c r="E1072" t="str">
        <f t="shared" si="16"/>
        <v>POL.NY.GDP.MKTP.CD</v>
      </c>
      <c r="F1072" t="s">
        <v>1768</v>
      </c>
      <c r="G1072" t="s">
        <v>1768</v>
      </c>
      <c r="H1072" t="s">
        <v>1768</v>
      </c>
      <c r="I1072" t="s">
        <v>1768</v>
      </c>
      <c r="J1072" t="s">
        <v>1768</v>
      </c>
      <c r="K1072">
        <v>71004758667.573074</v>
      </c>
      <c r="L1072">
        <v>73890473474.044495</v>
      </c>
      <c r="M1072">
        <v>63877404752.923431</v>
      </c>
      <c r="N1072">
        <v>68823925667.82811</v>
      </c>
      <c r="O1072">
        <v>82211436909.394119</v>
      </c>
      <c r="P1072">
        <v>64549596205.785522</v>
      </c>
      <c r="Q1072">
        <v>83650183224.302032</v>
      </c>
      <c r="R1072">
        <v>92295029650.74826</v>
      </c>
      <c r="S1072">
        <v>93964209358.8284</v>
      </c>
      <c r="T1072">
        <v>108405182432.02144</v>
      </c>
      <c r="U1072">
        <v>139061765457.85944</v>
      </c>
      <c r="V1072">
        <v>156684099254.4787</v>
      </c>
      <c r="W1072">
        <v>157153835128.94559</v>
      </c>
      <c r="X1072">
        <v>172901536513.78259</v>
      </c>
      <c r="Y1072">
        <v>167801749888.45786</v>
      </c>
      <c r="Z1072">
        <v>171276118424.23154</v>
      </c>
      <c r="AA1072">
        <v>190420870074.98962</v>
      </c>
      <c r="AB1072">
        <v>198179425151.28568</v>
      </c>
      <c r="AC1072">
        <v>216800888642.04388</v>
      </c>
      <c r="AD1072">
        <v>252768998589.2543</v>
      </c>
      <c r="AE1072">
        <v>303912247950.84503</v>
      </c>
      <c r="AF1072">
        <v>341669943593.87592</v>
      </c>
      <c r="AG1072">
        <v>425321502150.57648</v>
      </c>
      <c r="AH1072">
        <v>529400630914.82654</v>
      </c>
      <c r="AI1072">
        <v>430878337232.78101</v>
      </c>
      <c r="AJ1072">
        <v>469781791044.77612</v>
      </c>
      <c r="AK1072">
        <v>514496456772.62604</v>
      </c>
    </row>
    <row r="1073" spans="1:37">
      <c r="A1073" t="s">
        <v>4175</v>
      </c>
      <c r="B1073" t="s">
        <v>1606</v>
      </c>
      <c r="C1073" t="s">
        <v>4895</v>
      </c>
      <c r="D1073" t="s">
        <v>4896</v>
      </c>
      <c r="E1073" t="str">
        <f t="shared" si="16"/>
        <v>POL.SL.TLF.TERT.ZS</v>
      </c>
      <c r="F1073" t="s">
        <v>1768</v>
      </c>
      <c r="G1073" t="s">
        <v>1768</v>
      </c>
      <c r="H1073" t="s">
        <v>1768</v>
      </c>
      <c r="I1073" t="s">
        <v>1768</v>
      </c>
      <c r="J1073" t="s">
        <v>1768</v>
      </c>
      <c r="K1073" t="s">
        <v>1768</v>
      </c>
      <c r="L1073" t="s">
        <v>1768</v>
      </c>
      <c r="M1073" t="s">
        <v>1768</v>
      </c>
      <c r="N1073" t="s">
        <v>1768</v>
      </c>
      <c r="O1073" t="s">
        <v>1768</v>
      </c>
      <c r="P1073" t="s">
        <v>1768</v>
      </c>
      <c r="Q1073" t="s">
        <v>1768</v>
      </c>
      <c r="R1073">
        <v>13</v>
      </c>
      <c r="S1073">
        <v>12.699999809265137</v>
      </c>
      <c r="T1073">
        <v>13.5</v>
      </c>
      <c r="U1073">
        <v>13.800000190734863</v>
      </c>
      <c r="V1073">
        <v>13.699999809265137</v>
      </c>
      <c r="W1073">
        <v>13.899999618530273</v>
      </c>
      <c r="X1073">
        <v>11.5</v>
      </c>
      <c r="Y1073">
        <v>12.199999809265137</v>
      </c>
      <c r="Z1073">
        <v>12.300000190734863</v>
      </c>
      <c r="AA1073">
        <v>12.699999809265137</v>
      </c>
      <c r="AB1073">
        <v>13.5</v>
      </c>
      <c r="AC1073">
        <v>15.5</v>
      </c>
      <c r="AD1073">
        <v>17</v>
      </c>
      <c r="AE1073">
        <v>18.899999618530273</v>
      </c>
      <c r="AF1073">
        <v>20.399999618530273</v>
      </c>
      <c r="AG1073">
        <v>21.5</v>
      </c>
      <c r="AH1073">
        <v>22.600000381469727</v>
      </c>
      <c r="AI1073">
        <v>24.5</v>
      </c>
      <c r="AJ1073">
        <v>26.299999237060547</v>
      </c>
      <c r="AK1073" t="s">
        <v>1768</v>
      </c>
    </row>
    <row r="1074" spans="1:37" hidden="1">
      <c r="A1074" t="s">
        <v>4175</v>
      </c>
      <c r="B1074" t="s">
        <v>1606</v>
      </c>
      <c r="C1074" t="s">
        <v>4897</v>
      </c>
      <c r="D1074" t="s">
        <v>4898</v>
      </c>
      <c r="E1074" t="str">
        <f t="shared" si="16"/>
        <v>POL.SP.DYN.LE00.IN</v>
      </c>
      <c r="F1074">
        <v>70.097560975609753</v>
      </c>
      <c r="G1074">
        <v>71.051219512195132</v>
      </c>
      <c r="H1074">
        <v>71.10243902439025</v>
      </c>
      <c r="I1074">
        <v>71</v>
      </c>
      <c r="J1074">
        <v>70.8</v>
      </c>
      <c r="K1074">
        <v>70.548780487804891</v>
      </c>
      <c r="L1074">
        <v>70.848780487804888</v>
      </c>
      <c r="M1074">
        <v>70.897560975609764</v>
      </c>
      <c r="N1074">
        <v>71.331707317073182</v>
      </c>
      <c r="O1074">
        <v>71.043902439024393</v>
      </c>
      <c r="P1074">
        <v>70.890243902439025</v>
      </c>
      <c r="Q1074">
        <v>70.587804878048786</v>
      </c>
      <c r="R1074">
        <v>71.090243902439042</v>
      </c>
      <c r="S1074">
        <v>71.595121951219525</v>
      </c>
      <c r="T1074">
        <v>71.695121951219519</v>
      </c>
      <c r="U1074">
        <v>71.892682926829266</v>
      </c>
      <c r="V1074">
        <v>72.246341463414637</v>
      </c>
      <c r="W1074">
        <v>72.646341463414643</v>
      </c>
      <c r="X1074">
        <v>72.997560975609773</v>
      </c>
      <c r="Y1074">
        <v>73.043902439024407</v>
      </c>
      <c r="Z1074">
        <v>73.748780487804879</v>
      </c>
      <c r="AA1074">
        <v>74.2</v>
      </c>
      <c r="AB1074">
        <v>74.497560975609773</v>
      </c>
      <c r="AC1074">
        <v>74.597560975609767</v>
      </c>
      <c r="AD1074">
        <v>74.846341463414646</v>
      </c>
      <c r="AE1074">
        <v>74.995121951219517</v>
      </c>
      <c r="AF1074">
        <v>75.143902439024401</v>
      </c>
      <c r="AG1074">
        <v>75.243902439024396</v>
      </c>
      <c r="AH1074">
        <v>75.543902439024407</v>
      </c>
      <c r="AI1074">
        <v>75.695121951219519</v>
      </c>
      <c r="AJ1074">
        <v>76.246341463414637</v>
      </c>
      <c r="AK1074" t="s">
        <v>1768</v>
      </c>
    </row>
    <row r="1075" spans="1:37" hidden="1">
      <c r="A1075" t="s">
        <v>4175</v>
      </c>
      <c r="B1075" t="s">
        <v>1606</v>
      </c>
      <c r="C1075" t="s">
        <v>1688</v>
      </c>
      <c r="D1075" t="s">
        <v>1689</v>
      </c>
      <c r="E1075" t="str">
        <f t="shared" si="16"/>
        <v>POL.SP.POP.TOTL</v>
      </c>
      <c r="F1075">
        <v>35574150</v>
      </c>
      <c r="G1075">
        <v>35898587</v>
      </c>
      <c r="H1075">
        <v>36230481</v>
      </c>
      <c r="I1075">
        <v>36571808</v>
      </c>
      <c r="J1075">
        <v>36904134</v>
      </c>
      <c r="K1075">
        <v>37201885</v>
      </c>
      <c r="L1075">
        <v>37456119</v>
      </c>
      <c r="M1075">
        <v>37668045</v>
      </c>
      <c r="N1075">
        <v>37824487</v>
      </c>
      <c r="O1075">
        <v>37961529</v>
      </c>
      <c r="P1075">
        <v>38110782</v>
      </c>
      <c r="Q1075">
        <v>38246193</v>
      </c>
      <c r="R1075">
        <v>38363667</v>
      </c>
      <c r="S1075">
        <v>38461408</v>
      </c>
      <c r="T1075">
        <v>38542652</v>
      </c>
      <c r="U1075">
        <v>38594998</v>
      </c>
      <c r="V1075">
        <v>38624370</v>
      </c>
      <c r="W1075">
        <v>38649660</v>
      </c>
      <c r="X1075">
        <v>38663481</v>
      </c>
      <c r="Y1075">
        <v>38660271</v>
      </c>
      <c r="Z1075">
        <v>38453757</v>
      </c>
      <c r="AA1075">
        <v>38248076</v>
      </c>
      <c r="AB1075">
        <v>38230364</v>
      </c>
      <c r="AC1075">
        <v>38204570</v>
      </c>
      <c r="AD1075">
        <v>38182222</v>
      </c>
      <c r="AE1075">
        <v>38165445</v>
      </c>
      <c r="AF1075">
        <v>38141267</v>
      </c>
      <c r="AG1075">
        <v>38120560</v>
      </c>
      <c r="AH1075">
        <v>38125759</v>
      </c>
      <c r="AI1075">
        <v>38151603</v>
      </c>
      <c r="AJ1075">
        <v>38183683</v>
      </c>
      <c r="AK1075">
        <v>38216000</v>
      </c>
    </row>
    <row r="1076" spans="1:37" hidden="1">
      <c r="A1076" t="s">
        <v>4154</v>
      </c>
      <c r="B1076" t="s">
        <v>1607</v>
      </c>
      <c r="C1076" t="s">
        <v>4889</v>
      </c>
      <c r="D1076" t="s">
        <v>4890</v>
      </c>
      <c r="E1076" t="str">
        <f t="shared" si="16"/>
        <v>PRT.NY.GDP.DEFL.ZS</v>
      </c>
      <c r="F1076">
        <v>10.098433138564696</v>
      </c>
      <c r="G1076">
        <v>11.876657408491804</v>
      </c>
      <c r="H1076">
        <v>14.333977192471318</v>
      </c>
      <c r="I1076">
        <v>17.860889721811148</v>
      </c>
      <c r="J1076">
        <v>22.268193582283903</v>
      </c>
      <c r="K1076">
        <v>27.108086752947969</v>
      </c>
      <c r="L1076">
        <v>32.651997668236518</v>
      </c>
      <c r="M1076">
        <v>35.948798614485654</v>
      </c>
      <c r="N1076">
        <v>39.962622842487932</v>
      </c>
      <c r="O1076">
        <v>44.164215008494452</v>
      </c>
      <c r="P1076">
        <v>49.969446706235182</v>
      </c>
      <c r="Q1076">
        <v>55.009458316588379</v>
      </c>
      <c r="R1076">
        <v>61.305858332370036</v>
      </c>
      <c r="S1076">
        <v>65.828042071805456</v>
      </c>
      <c r="T1076">
        <v>70.61876137485838</v>
      </c>
      <c r="U1076">
        <v>73.040008692680601</v>
      </c>
      <c r="V1076">
        <v>74.752709891462615</v>
      </c>
      <c r="W1076">
        <v>77.687830401086217</v>
      </c>
      <c r="X1076">
        <v>80.634387908381285</v>
      </c>
      <c r="Y1076">
        <v>83.294136835205919</v>
      </c>
      <c r="Z1076">
        <v>86.002410137083899</v>
      </c>
      <c r="AA1076">
        <v>89.075860346806465</v>
      </c>
      <c r="AB1076">
        <v>92.407537096146598</v>
      </c>
      <c r="AC1076">
        <v>95.184437410360061</v>
      </c>
      <c r="AD1076">
        <v>97.537468511335106</v>
      </c>
      <c r="AE1076">
        <v>100</v>
      </c>
      <c r="AF1076">
        <v>102.78105668875151</v>
      </c>
      <c r="AG1076">
        <v>105.68927319790313</v>
      </c>
      <c r="AH1076">
        <v>107.36121141410098</v>
      </c>
      <c r="AI1076">
        <v>108.34003553073926</v>
      </c>
      <c r="AJ1076">
        <v>109.48436619411656</v>
      </c>
      <c r="AK1076">
        <v>110.20972604046845</v>
      </c>
    </row>
    <row r="1077" spans="1:37" hidden="1">
      <c r="A1077" t="s">
        <v>4154</v>
      </c>
      <c r="B1077" t="s">
        <v>1607</v>
      </c>
      <c r="C1077" t="s">
        <v>4891</v>
      </c>
      <c r="D1077" t="s">
        <v>4892</v>
      </c>
      <c r="E1077" t="str">
        <f t="shared" si="16"/>
        <v>PRT.NY.GDP.MKTP.KD</v>
      </c>
      <c r="F1077">
        <v>63592042133.698738</v>
      </c>
      <c r="G1077">
        <v>64621027188.746338</v>
      </c>
      <c r="H1077">
        <v>66000928625.153481</v>
      </c>
      <c r="I1077">
        <v>65886672393.922905</v>
      </c>
      <c r="J1077">
        <v>64648016404.145958</v>
      </c>
      <c r="K1077">
        <v>66462970413.315735</v>
      </c>
      <c r="L1077">
        <v>69215172549.717728</v>
      </c>
      <c r="M1077">
        <v>73632065331.6297</v>
      </c>
      <c r="N1077">
        <v>79146450269.390121</v>
      </c>
      <c r="O1077">
        <v>84243987334.422272</v>
      </c>
      <c r="P1077">
        <v>87572065709.844879</v>
      </c>
      <c r="Q1077">
        <v>91397394349.190903</v>
      </c>
      <c r="R1077">
        <v>92393147457.591537</v>
      </c>
      <c r="S1077">
        <v>90505299487.745316</v>
      </c>
      <c r="T1077">
        <v>91378529219.205704</v>
      </c>
      <c r="U1077">
        <v>95292070961.448944</v>
      </c>
      <c r="V1077">
        <v>98806759496.481979</v>
      </c>
      <c r="W1077">
        <v>103161131028.6763</v>
      </c>
      <c r="X1077">
        <v>108461880496.34183</v>
      </c>
      <c r="Y1077">
        <v>112879698512.80566</v>
      </c>
      <c r="Z1077">
        <v>117299520913.94878</v>
      </c>
      <c r="AA1077">
        <v>119616127052.83026</v>
      </c>
      <c r="AB1077">
        <v>120530280649.99683</v>
      </c>
      <c r="AC1077">
        <v>119432109120.93311</v>
      </c>
      <c r="AD1077">
        <v>121295724322.30809</v>
      </c>
      <c r="AE1077">
        <v>122235857828.58627</v>
      </c>
      <c r="AF1077">
        <v>124006192050.65858</v>
      </c>
      <c r="AG1077">
        <v>126939300661.84073</v>
      </c>
      <c r="AH1077">
        <v>126928507821.26027</v>
      </c>
      <c r="AI1077">
        <v>123236970884.1442</v>
      </c>
      <c r="AJ1077">
        <v>124963902468.73926</v>
      </c>
      <c r="AK1077">
        <v>122952502443.13011</v>
      </c>
    </row>
    <row r="1078" spans="1:37" hidden="1">
      <c r="A1078" t="s">
        <v>4154</v>
      </c>
      <c r="B1078" t="s">
        <v>1607</v>
      </c>
      <c r="C1078" t="s">
        <v>4893</v>
      </c>
      <c r="D1078" t="s">
        <v>4894</v>
      </c>
      <c r="E1078" t="str">
        <f t="shared" si="16"/>
        <v>PRT.NY.GDP.MKTP.CD</v>
      </c>
      <c r="F1078">
        <v>32457675862.713623</v>
      </c>
      <c r="G1078">
        <v>31550693220.130089</v>
      </c>
      <c r="H1078">
        <v>30120508850.31953</v>
      </c>
      <c r="I1078">
        <v>26876268902.057224</v>
      </c>
      <c r="J1078">
        <v>24881557289.94878</v>
      </c>
      <c r="K1078">
        <v>26754077446.565159</v>
      </c>
      <c r="L1078">
        <v>38229024650.400642</v>
      </c>
      <c r="M1078">
        <v>47540156277.922379</v>
      </c>
      <c r="N1078">
        <v>55595568640.668343</v>
      </c>
      <c r="O1078">
        <v>59785756351.65329</v>
      </c>
      <c r="P1078">
        <v>77663802714.899445</v>
      </c>
      <c r="Q1078">
        <v>88043207532.514343</v>
      </c>
      <c r="R1078">
        <v>106156800911.78302</v>
      </c>
      <c r="S1078">
        <v>93742304698.262527</v>
      </c>
      <c r="T1078">
        <v>98358776510.038193</v>
      </c>
      <c r="U1078">
        <v>116546238556.45482</v>
      </c>
      <c r="V1078">
        <v>121154795944.89214</v>
      </c>
      <c r="W1078">
        <v>115661406518.01028</v>
      </c>
      <c r="X1078">
        <v>122858971504.8976</v>
      </c>
      <c r="Y1078">
        <v>126423822714.68144</v>
      </c>
      <c r="Z1078">
        <v>117299520913.94878</v>
      </c>
      <c r="AA1078">
        <v>120332080536.91277</v>
      </c>
      <c r="AB1078">
        <v>132285714285.71429</v>
      </c>
      <c r="AC1078">
        <v>161931941309.25507</v>
      </c>
      <c r="AD1078">
        <v>185397304327.85135</v>
      </c>
      <c r="AE1078">
        <v>191847858528.57785</v>
      </c>
      <c r="AF1078">
        <v>201790398436.41214</v>
      </c>
      <c r="AG1078">
        <v>231741573802.62183</v>
      </c>
      <c r="AH1078">
        <v>251925293880.68991</v>
      </c>
      <c r="AI1078">
        <v>234083821055.42459</v>
      </c>
      <c r="AJ1078">
        <v>227196842105.26315</v>
      </c>
      <c r="AK1078">
        <v>237522083333.33334</v>
      </c>
    </row>
    <row r="1079" spans="1:37">
      <c r="A1079" t="s">
        <v>4154</v>
      </c>
      <c r="B1079" t="s">
        <v>1607</v>
      </c>
      <c r="C1079" t="s">
        <v>4895</v>
      </c>
      <c r="D1079" t="s">
        <v>4896</v>
      </c>
      <c r="E1079" t="str">
        <f t="shared" si="16"/>
        <v>PRT.SL.TLF.TERT.ZS</v>
      </c>
      <c r="F1079" t="s">
        <v>1768</v>
      </c>
      <c r="G1079" t="s">
        <v>1768</v>
      </c>
      <c r="H1079" t="s">
        <v>1768</v>
      </c>
      <c r="I1079" t="s">
        <v>1768</v>
      </c>
      <c r="J1079" t="s">
        <v>1768</v>
      </c>
      <c r="K1079" t="s">
        <v>1768</v>
      </c>
      <c r="L1079" t="s">
        <v>1768</v>
      </c>
      <c r="M1079" t="s">
        <v>1768</v>
      </c>
      <c r="N1079" t="s">
        <v>1768</v>
      </c>
      <c r="O1079" t="s">
        <v>1768</v>
      </c>
      <c r="P1079" t="s">
        <v>1768</v>
      </c>
      <c r="Q1079" t="s">
        <v>1768</v>
      </c>
      <c r="R1079">
        <v>11.300000190734863</v>
      </c>
      <c r="S1079">
        <v>11.100000381469727</v>
      </c>
      <c r="T1079">
        <v>11.5</v>
      </c>
      <c r="U1079">
        <v>12.100000381469727</v>
      </c>
      <c r="V1079">
        <v>11.800000190734863</v>
      </c>
      <c r="W1079">
        <v>11.600000381469727</v>
      </c>
      <c r="X1079">
        <v>8.6999998092651367</v>
      </c>
      <c r="Y1079">
        <v>9.5</v>
      </c>
      <c r="Z1079">
        <v>9.5</v>
      </c>
      <c r="AA1079">
        <v>9.6999998092651367</v>
      </c>
      <c r="AB1079">
        <v>10</v>
      </c>
      <c r="AC1079">
        <v>11</v>
      </c>
      <c r="AD1079">
        <v>13.300000190734863</v>
      </c>
      <c r="AE1079">
        <v>13.399999618530273</v>
      </c>
      <c r="AF1079">
        <v>13.800000190734863</v>
      </c>
      <c r="AG1079">
        <v>14.300000190734863</v>
      </c>
      <c r="AH1079">
        <v>15.100000381469727</v>
      </c>
      <c r="AI1079">
        <v>15.5</v>
      </c>
      <c r="AJ1079">
        <v>16.200000762939453</v>
      </c>
      <c r="AK1079" t="s">
        <v>1768</v>
      </c>
    </row>
    <row r="1080" spans="1:37" hidden="1">
      <c r="A1080" t="s">
        <v>4154</v>
      </c>
      <c r="B1080" t="s">
        <v>1607</v>
      </c>
      <c r="C1080" t="s">
        <v>4897</v>
      </c>
      <c r="D1080" t="s">
        <v>4898</v>
      </c>
      <c r="E1080" t="str">
        <f t="shared" si="16"/>
        <v>PRT.SP.DYN.LE00.IN</v>
      </c>
      <c r="F1080">
        <v>71.214634146341467</v>
      </c>
      <c r="G1080">
        <v>71.614634146341473</v>
      </c>
      <c r="H1080">
        <v>72.41463414634147</v>
      </c>
      <c r="I1080">
        <v>72.265853658536599</v>
      </c>
      <c r="J1080">
        <v>72.51463414634145</v>
      </c>
      <c r="K1080">
        <v>72.814634146341476</v>
      </c>
      <c r="L1080">
        <v>73.265853658536585</v>
      </c>
      <c r="M1080">
        <v>73.665853658536591</v>
      </c>
      <c r="N1080">
        <v>73.714634146341467</v>
      </c>
      <c r="O1080">
        <v>74.265853658536599</v>
      </c>
      <c r="P1080">
        <v>73.965853658536588</v>
      </c>
      <c r="Q1080">
        <v>74.014634146341464</v>
      </c>
      <c r="R1080">
        <v>74.312195121951234</v>
      </c>
      <c r="S1080">
        <v>74.512195121951223</v>
      </c>
      <c r="T1080">
        <v>74.91463414634147</v>
      </c>
      <c r="U1080">
        <v>75.31219512195122</v>
      </c>
      <c r="V1080">
        <v>75.260975609756116</v>
      </c>
      <c r="W1080">
        <v>75.412195121951228</v>
      </c>
      <c r="X1080">
        <v>75.712195121951225</v>
      </c>
      <c r="Y1080">
        <v>75.963414634146346</v>
      </c>
      <c r="Z1080">
        <v>76.314634146341476</v>
      </c>
      <c r="AA1080">
        <v>76.81463414634149</v>
      </c>
      <c r="AB1080">
        <v>77.065853658536597</v>
      </c>
      <c r="AC1080">
        <v>77.219512195121965</v>
      </c>
      <c r="AD1080">
        <v>77.670731707317088</v>
      </c>
      <c r="AE1080">
        <v>78.070731707317094</v>
      </c>
      <c r="AF1080">
        <v>78.419512195121953</v>
      </c>
      <c r="AG1080">
        <v>78.321951219512201</v>
      </c>
      <c r="AH1080">
        <v>78.524390243902459</v>
      </c>
      <c r="AI1080">
        <v>78.72682926829269</v>
      </c>
      <c r="AJ1080">
        <v>79.026829268292687</v>
      </c>
      <c r="AK1080" t="s">
        <v>1768</v>
      </c>
    </row>
    <row r="1081" spans="1:37" hidden="1">
      <c r="A1081" t="s">
        <v>4154</v>
      </c>
      <c r="B1081" t="s">
        <v>1607</v>
      </c>
      <c r="C1081" t="s">
        <v>1688</v>
      </c>
      <c r="D1081" t="s">
        <v>1689</v>
      </c>
      <c r="E1081" t="str">
        <f t="shared" si="16"/>
        <v>PRT.SP.POP.TOTL</v>
      </c>
      <c r="F1081">
        <v>9766312</v>
      </c>
      <c r="G1081">
        <v>9851362</v>
      </c>
      <c r="H1081">
        <v>9911771</v>
      </c>
      <c r="I1081">
        <v>9957865</v>
      </c>
      <c r="J1081">
        <v>9996232</v>
      </c>
      <c r="K1081">
        <v>10023613</v>
      </c>
      <c r="L1081">
        <v>10032734</v>
      </c>
      <c r="M1081">
        <v>10030031</v>
      </c>
      <c r="N1081">
        <v>10019610</v>
      </c>
      <c r="O1081">
        <v>10005000</v>
      </c>
      <c r="P1081">
        <v>9983218</v>
      </c>
      <c r="Q1081">
        <v>9967878</v>
      </c>
      <c r="R1081">
        <v>9969953</v>
      </c>
      <c r="S1081">
        <v>9982591</v>
      </c>
      <c r="T1081">
        <v>10004081</v>
      </c>
      <c r="U1081">
        <v>10030376</v>
      </c>
      <c r="V1081">
        <v>10057861</v>
      </c>
      <c r="W1081">
        <v>10091120</v>
      </c>
      <c r="X1081">
        <v>10129290</v>
      </c>
      <c r="Y1081">
        <v>10171949</v>
      </c>
      <c r="Z1081">
        <v>10225836</v>
      </c>
      <c r="AA1081">
        <v>10292999</v>
      </c>
      <c r="AB1081">
        <v>10368403</v>
      </c>
      <c r="AC1081">
        <v>10441075</v>
      </c>
      <c r="AD1081">
        <v>10501970</v>
      </c>
      <c r="AE1081">
        <v>10549424</v>
      </c>
      <c r="AF1081">
        <v>10584344</v>
      </c>
      <c r="AG1081">
        <v>10608335</v>
      </c>
      <c r="AH1081">
        <v>10622413</v>
      </c>
      <c r="AI1081">
        <v>10632482</v>
      </c>
      <c r="AJ1081">
        <v>10637346</v>
      </c>
      <c r="AK1081">
        <v>10637000</v>
      </c>
    </row>
    <row r="1082" spans="1:37" hidden="1">
      <c r="A1082" t="s">
        <v>11</v>
      </c>
      <c r="B1082" t="s">
        <v>1608</v>
      </c>
      <c r="C1082" t="s">
        <v>4889</v>
      </c>
      <c r="D1082" t="s">
        <v>4890</v>
      </c>
      <c r="E1082" t="str">
        <f t="shared" si="16"/>
        <v>PRI.NY.GDP.DEFL.ZS</v>
      </c>
      <c r="F1082">
        <v>309.62809059711736</v>
      </c>
      <c r="G1082">
        <v>338.59685511637639</v>
      </c>
      <c r="H1082">
        <v>366.93589616867951</v>
      </c>
      <c r="I1082">
        <v>376.3965106364372</v>
      </c>
      <c r="J1082">
        <v>389.01724142590433</v>
      </c>
      <c r="K1082">
        <v>403.58046612950778</v>
      </c>
      <c r="L1082">
        <v>404.01265339968546</v>
      </c>
      <c r="M1082">
        <v>418.52314118324028</v>
      </c>
      <c r="N1082">
        <v>430.81379731523771</v>
      </c>
      <c r="O1082">
        <v>443.28950883377843</v>
      </c>
      <c r="P1082">
        <v>462.44672985134451</v>
      </c>
      <c r="Q1082">
        <v>476.89173350983066</v>
      </c>
      <c r="R1082">
        <v>489.18010519157758</v>
      </c>
      <c r="S1082">
        <v>498.40627431034051</v>
      </c>
      <c r="T1082">
        <v>514.2493103605093</v>
      </c>
      <c r="U1082">
        <v>528.51330568943581</v>
      </c>
      <c r="V1082">
        <v>549.18836601197518</v>
      </c>
      <c r="W1082">
        <v>556.50345811155103</v>
      </c>
      <c r="X1082">
        <v>591.90050244305166</v>
      </c>
      <c r="Y1082">
        <v>600.61329199446368</v>
      </c>
      <c r="Z1082">
        <v>620.40397879506986</v>
      </c>
      <c r="AA1082">
        <v>654.56027975631866</v>
      </c>
      <c r="AB1082">
        <v>671.24626257852742</v>
      </c>
      <c r="AC1082">
        <v>700.90028170401865</v>
      </c>
      <c r="AD1082">
        <v>720.16217821952205</v>
      </c>
      <c r="AE1082">
        <v>746.71633063630429</v>
      </c>
      <c r="AF1082">
        <v>778.0728435183463</v>
      </c>
      <c r="AG1082">
        <v>818.27929543473556</v>
      </c>
      <c r="AH1082">
        <v>873.55692750263381</v>
      </c>
      <c r="AI1082">
        <v>919.04599004151419</v>
      </c>
      <c r="AJ1082">
        <v>948.84101731867361</v>
      </c>
      <c r="AK1082" t="s">
        <v>1768</v>
      </c>
    </row>
    <row r="1083" spans="1:37" hidden="1">
      <c r="A1083" t="s">
        <v>11</v>
      </c>
      <c r="B1083" t="s">
        <v>1608</v>
      </c>
      <c r="C1083" t="s">
        <v>4891</v>
      </c>
      <c r="D1083" t="s">
        <v>4892</v>
      </c>
      <c r="E1083" t="str">
        <f t="shared" si="16"/>
        <v>PRI.NY.GDP.MKTP.KD</v>
      </c>
      <c r="F1083">
        <v>28925715107.341331</v>
      </c>
      <c r="G1083">
        <v>29235296891.289345</v>
      </c>
      <c r="H1083">
        <v>28344395983.622532</v>
      </c>
      <c r="I1083">
        <v>28476543420.810791</v>
      </c>
      <c r="J1083">
        <v>30560478201.761425</v>
      </c>
      <c r="K1083">
        <v>31189568233.318169</v>
      </c>
      <c r="L1083">
        <v>33736327161.859753</v>
      </c>
      <c r="M1083">
        <v>35395908003.66584</v>
      </c>
      <c r="N1083">
        <v>37698847572.95314</v>
      </c>
      <c r="O1083">
        <v>39560680508.904961</v>
      </c>
      <c r="P1083">
        <v>41057095699.875763</v>
      </c>
      <c r="Q1083">
        <v>42003209980.774788</v>
      </c>
      <c r="R1083">
        <v>43920097565.804893</v>
      </c>
      <c r="S1083">
        <v>45960227805.634811</v>
      </c>
      <c r="T1083">
        <v>47883790341.888931</v>
      </c>
      <c r="U1083">
        <v>50062266271.377228</v>
      </c>
      <c r="V1083">
        <v>51220336159.011292</v>
      </c>
      <c r="W1083">
        <v>53720073236.643753</v>
      </c>
      <c r="X1083">
        <v>56690976980.426071</v>
      </c>
      <c r="Y1083">
        <v>59746907062.816727</v>
      </c>
      <c r="Z1083">
        <v>61701800000</v>
      </c>
      <c r="AA1083">
        <v>65596986165.61483</v>
      </c>
      <c r="AB1083">
        <v>66198512904.241753</v>
      </c>
      <c r="AC1083">
        <v>66233696710.788544</v>
      </c>
      <c r="AD1083">
        <v>68237156795.17804</v>
      </c>
      <c r="AE1083">
        <v>68800856188.95369</v>
      </c>
      <c r="AF1083">
        <v>68698523857.137917</v>
      </c>
      <c r="AG1083">
        <v>67026665309.600235</v>
      </c>
      <c r="AH1083">
        <v>65768976159.747086</v>
      </c>
      <c r="AI1083">
        <v>64272661027.529984</v>
      </c>
      <c r="AJ1083">
        <v>62940362095.186935</v>
      </c>
      <c r="AK1083" t="s">
        <v>1768</v>
      </c>
    </row>
    <row r="1084" spans="1:37" hidden="1">
      <c r="A1084" t="s">
        <v>11</v>
      </c>
      <c r="B1084" t="s">
        <v>1608</v>
      </c>
      <c r="C1084" t="s">
        <v>4893</v>
      </c>
      <c r="D1084" t="s">
        <v>4894</v>
      </c>
      <c r="E1084" t="str">
        <f t="shared" si="16"/>
        <v>PRI.NY.GDP.MKTP.CD</v>
      </c>
      <c r="F1084">
        <v>14436100096</v>
      </c>
      <c r="G1084">
        <v>15955699712</v>
      </c>
      <c r="H1084">
        <v>16764199936</v>
      </c>
      <c r="I1084">
        <v>17276600320</v>
      </c>
      <c r="J1084">
        <v>19162599424</v>
      </c>
      <c r="K1084">
        <v>20289200128</v>
      </c>
      <c r="L1084">
        <v>21969399808</v>
      </c>
      <c r="M1084">
        <v>23878000640</v>
      </c>
      <c r="N1084">
        <v>26178400256</v>
      </c>
      <c r="O1084">
        <v>28266799104</v>
      </c>
      <c r="P1084">
        <v>30603800576</v>
      </c>
      <c r="Q1084">
        <v>32287000576</v>
      </c>
      <c r="R1084">
        <v>34630400000</v>
      </c>
      <c r="S1084">
        <v>36922500000</v>
      </c>
      <c r="T1084">
        <v>39690600000</v>
      </c>
      <c r="U1084">
        <v>42647331000</v>
      </c>
      <c r="V1084">
        <v>45340800000</v>
      </c>
      <c r="W1084">
        <v>48187000000</v>
      </c>
      <c r="X1084">
        <v>54086400000</v>
      </c>
      <c r="Y1084">
        <v>57841000000</v>
      </c>
      <c r="Z1084">
        <v>61701800000</v>
      </c>
      <c r="AA1084">
        <v>69208424000</v>
      </c>
      <c r="AB1084">
        <v>71623500000</v>
      </c>
      <c r="AC1084">
        <v>74827400000</v>
      </c>
      <c r="AD1084">
        <v>79209388000</v>
      </c>
      <c r="AE1084">
        <v>82808500000</v>
      </c>
      <c r="AF1084">
        <v>86157500000</v>
      </c>
      <c r="AG1084">
        <v>88404546617.190933</v>
      </c>
      <c r="AH1084">
        <v>92605700000</v>
      </c>
      <c r="AI1084">
        <v>95211400000</v>
      </c>
      <c r="AJ1084">
        <v>96260500000</v>
      </c>
      <c r="AK1084" t="s">
        <v>1768</v>
      </c>
    </row>
    <row r="1085" spans="1:37">
      <c r="A1085" t="s">
        <v>11</v>
      </c>
      <c r="B1085" t="s">
        <v>1608</v>
      </c>
      <c r="C1085" t="s">
        <v>4895</v>
      </c>
      <c r="D1085" t="s">
        <v>4896</v>
      </c>
      <c r="E1085" t="str">
        <f t="shared" si="16"/>
        <v>PRI.SL.TLF.TERT.ZS</v>
      </c>
      <c r="F1085" t="s">
        <v>1768</v>
      </c>
      <c r="G1085" t="s">
        <v>1768</v>
      </c>
      <c r="H1085" t="s">
        <v>1768</v>
      </c>
      <c r="I1085" t="s">
        <v>1768</v>
      </c>
      <c r="J1085" t="s">
        <v>1768</v>
      </c>
      <c r="K1085" t="s">
        <v>1768</v>
      </c>
      <c r="L1085" t="s">
        <v>1768</v>
      </c>
      <c r="M1085" t="s">
        <v>1768</v>
      </c>
      <c r="N1085" t="s">
        <v>1768</v>
      </c>
      <c r="O1085" t="s">
        <v>1768</v>
      </c>
      <c r="P1085" t="s">
        <v>1768</v>
      </c>
      <c r="Q1085" t="s">
        <v>1768</v>
      </c>
      <c r="R1085" t="s">
        <v>1768</v>
      </c>
      <c r="S1085" t="s">
        <v>1768</v>
      </c>
      <c r="T1085" t="s">
        <v>1768</v>
      </c>
      <c r="U1085" t="s">
        <v>1768</v>
      </c>
      <c r="V1085" t="s">
        <v>1768</v>
      </c>
      <c r="W1085" t="s">
        <v>1768</v>
      </c>
      <c r="X1085" t="s">
        <v>1768</v>
      </c>
      <c r="Y1085" t="s">
        <v>1768</v>
      </c>
      <c r="Z1085" t="s">
        <v>1768</v>
      </c>
      <c r="AA1085" t="s">
        <v>1768</v>
      </c>
      <c r="AB1085" t="s">
        <v>1768</v>
      </c>
      <c r="AC1085" t="s">
        <v>1768</v>
      </c>
      <c r="AD1085" t="s">
        <v>1768</v>
      </c>
      <c r="AE1085" t="s">
        <v>1768</v>
      </c>
      <c r="AF1085" t="s">
        <v>1768</v>
      </c>
      <c r="AG1085" t="s">
        <v>1768</v>
      </c>
      <c r="AH1085" t="s">
        <v>1768</v>
      </c>
      <c r="AI1085" t="s">
        <v>1768</v>
      </c>
      <c r="AJ1085" t="s">
        <v>1768</v>
      </c>
      <c r="AK1085" t="s">
        <v>1768</v>
      </c>
    </row>
    <row r="1086" spans="1:37" hidden="1">
      <c r="A1086" t="s">
        <v>11</v>
      </c>
      <c r="B1086" t="s">
        <v>1608</v>
      </c>
      <c r="C1086" t="s">
        <v>4897</v>
      </c>
      <c r="D1086" t="s">
        <v>4898</v>
      </c>
      <c r="E1086" t="str">
        <f t="shared" si="16"/>
        <v>PRI.SP.DYN.LE00.IN</v>
      </c>
      <c r="F1086">
        <v>73.7759268292683</v>
      </c>
      <c r="G1086">
        <v>73.876999999999995</v>
      </c>
      <c r="H1086">
        <v>73.984365853658545</v>
      </c>
      <c r="I1086">
        <v>74.101512195121956</v>
      </c>
      <c r="J1086">
        <v>74.225975609756105</v>
      </c>
      <c r="K1086">
        <v>74.344292682926834</v>
      </c>
      <c r="L1086">
        <v>74.437512195121954</v>
      </c>
      <c r="M1086">
        <v>74.489902439024391</v>
      </c>
      <c r="N1086">
        <v>74.496707317073188</v>
      </c>
      <c r="O1086">
        <v>74.463682926829279</v>
      </c>
      <c r="P1086">
        <v>74.398585365853663</v>
      </c>
      <c r="Q1086">
        <v>74.315146341463418</v>
      </c>
      <c r="R1086">
        <v>74.237487804878057</v>
      </c>
      <c r="S1086">
        <v>74.191658536585379</v>
      </c>
      <c r="T1086">
        <v>74.197682926829287</v>
      </c>
      <c r="U1086">
        <v>74.288585365853677</v>
      </c>
      <c r="V1086">
        <v>74.49182926829269</v>
      </c>
      <c r="W1086">
        <v>74.810219512195133</v>
      </c>
      <c r="X1086">
        <v>75.22951219512197</v>
      </c>
      <c r="Y1086">
        <v>75.731000000000009</v>
      </c>
      <c r="Z1086">
        <v>76.689268292682939</v>
      </c>
      <c r="AA1086">
        <v>77.066829268292707</v>
      </c>
      <c r="AB1086">
        <v>77.760487804878053</v>
      </c>
      <c r="AC1086">
        <v>78.071219512195128</v>
      </c>
      <c r="AD1086">
        <v>78.175853658536582</v>
      </c>
      <c r="AE1086">
        <v>78.296097560975625</v>
      </c>
      <c r="AF1086">
        <v>78.416341463414639</v>
      </c>
      <c r="AG1086">
        <v>78.425853658536596</v>
      </c>
      <c r="AH1086">
        <v>78.558926829268287</v>
      </c>
      <c r="AI1086">
        <v>78.806975609756108</v>
      </c>
      <c r="AJ1086">
        <v>78.913292682926823</v>
      </c>
      <c r="AK1086" t="s">
        <v>1768</v>
      </c>
    </row>
    <row r="1087" spans="1:37" hidden="1">
      <c r="A1087" t="s">
        <v>11</v>
      </c>
      <c r="B1087" t="s">
        <v>1608</v>
      </c>
      <c r="C1087" t="s">
        <v>1688</v>
      </c>
      <c r="D1087" t="s">
        <v>1689</v>
      </c>
      <c r="E1087" t="str">
        <f t="shared" si="16"/>
        <v>PRI.SP.POP.TOTL</v>
      </c>
      <c r="F1087">
        <v>3206000</v>
      </c>
      <c r="G1087">
        <v>3242552</v>
      </c>
      <c r="H1087">
        <v>3277452.8</v>
      </c>
      <c r="I1087">
        <v>3311137.6</v>
      </c>
      <c r="J1087">
        <v>3344190.4</v>
      </c>
      <c r="K1087">
        <v>3377000</v>
      </c>
      <c r="L1087">
        <v>3409553.6</v>
      </c>
      <c r="M1087">
        <v>3441849.6</v>
      </c>
      <c r="N1087">
        <v>3473897.6</v>
      </c>
      <c r="O1087">
        <v>3505649.6</v>
      </c>
      <c r="P1087">
        <v>3537000</v>
      </c>
      <c r="Q1087">
        <v>3562110</v>
      </c>
      <c r="R1087">
        <v>3585176</v>
      </c>
      <c r="S1087">
        <v>3615497</v>
      </c>
      <c r="T1087">
        <v>3649237</v>
      </c>
      <c r="U1087">
        <v>3683103</v>
      </c>
      <c r="V1087">
        <v>3724655</v>
      </c>
      <c r="W1087">
        <v>3759430</v>
      </c>
      <c r="X1087">
        <v>3781101</v>
      </c>
      <c r="Y1087">
        <v>3800081</v>
      </c>
      <c r="Z1087">
        <v>3810605</v>
      </c>
      <c r="AA1087">
        <v>3818774</v>
      </c>
      <c r="AB1087">
        <v>3823701</v>
      </c>
      <c r="AC1087">
        <v>3826095</v>
      </c>
      <c r="AD1087">
        <v>3826878</v>
      </c>
      <c r="AE1087">
        <v>3821362</v>
      </c>
      <c r="AF1087">
        <v>3805214</v>
      </c>
      <c r="AG1087">
        <v>3782995</v>
      </c>
      <c r="AH1087">
        <v>3760866</v>
      </c>
      <c r="AI1087">
        <v>3740410</v>
      </c>
      <c r="AJ1087">
        <v>3721978</v>
      </c>
      <c r="AK1087">
        <v>3706690</v>
      </c>
    </row>
    <row r="1088" spans="1:37" hidden="1">
      <c r="A1088" t="s">
        <v>4017</v>
      </c>
      <c r="B1088" t="s">
        <v>1609</v>
      </c>
      <c r="C1088" t="s">
        <v>4889</v>
      </c>
      <c r="D1088" t="s">
        <v>4890</v>
      </c>
      <c r="E1088" t="str">
        <f t="shared" si="16"/>
        <v>QAT.NY.GDP.DEFL.ZS</v>
      </c>
      <c r="F1088" t="s">
        <v>1768</v>
      </c>
      <c r="G1088" t="s">
        <v>1768</v>
      </c>
      <c r="H1088" t="s">
        <v>1768</v>
      </c>
      <c r="I1088" t="s">
        <v>1768</v>
      </c>
      <c r="J1088" t="s">
        <v>1768</v>
      </c>
      <c r="K1088" t="s">
        <v>1768</v>
      </c>
      <c r="L1088" t="s">
        <v>1768</v>
      </c>
      <c r="M1088" t="s">
        <v>1768</v>
      </c>
      <c r="N1088" t="s">
        <v>1768</v>
      </c>
      <c r="O1088" t="s">
        <v>1768</v>
      </c>
      <c r="P1088" t="s">
        <v>1768</v>
      </c>
      <c r="Q1088" t="s">
        <v>1768</v>
      </c>
      <c r="R1088" t="s">
        <v>1768</v>
      </c>
      <c r="S1088" t="s">
        <v>1768</v>
      </c>
      <c r="T1088" t="s">
        <v>1768</v>
      </c>
      <c r="U1088" t="s">
        <v>1768</v>
      </c>
      <c r="V1088" t="s">
        <v>1768</v>
      </c>
      <c r="W1088" t="s">
        <v>1768</v>
      </c>
      <c r="X1088" t="s">
        <v>1768</v>
      </c>
      <c r="Y1088" t="s">
        <v>1768</v>
      </c>
      <c r="Z1088">
        <v>104.6322672536579</v>
      </c>
      <c r="AA1088">
        <v>100</v>
      </c>
      <c r="AB1088">
        <v>103.0558236102582</v>
      </c>
      <c r="AC1088">
        <v>121.02541642531189</v>
      </c>
      <c r="AD1088">
        <v>134.79785816166668</v>
      </c>
      <c r="AE1088">
        <v>170.22514058410911</v>
      </c>
      <c r="AF1088">
        <v>201.74247749702761</v>
      </c>
      <c r="AG1088">
        <v>224.80570027221506</v>
      </c>
      <c r="AH1088">
        <v>276.17203764573748</v>
      </c>
      <c r="AI1088">
        <v>209.20189410956493</v>
      </c>
      <c r="AJ1088">
        <v>234.11518451572152</v>
      </c>
      <c r="AK1088">
        <v>267.7158291653102</v>
      </c>
    </row>
    <row r="1089" spans="1:37" hidden="1">
      <c r="A1089" t="s">
        <v>4017</v>
      </c>
      <c r="B1089" t="s">
        <v>1609</v>
      </c>
      <c r="C1089" t="s">
        <v>4891</v>
      </c>
      <c r="D1089" t="s">
        <v>4892</v>
      </c>
      <c r="E1089" t="str">
        <f t="shared" si="16"/>
        <v>QAT.NY.GDP.MKTP.KD</v>
      </c>
      <c r="F1089" t="s">
        <v>1768</v>
      </c>
      <c r="G1089" t="s">
        <v>1768</v>
      </c>
      <c r="H1089" t="s">
        <v>1768</v>
      </c>
      <c r="I1089" t="s">
        <v>1768</v>
      </c>
      <c r="J1089" t="s">
        <v>1768</v>
      </c>
      <c r="K1089" t="s">
        <v>1768</v>
      </c>
      <c r="L1089" t="s">
        <v>1768</v>
      </c>
      <c r="M1089" t="s">
        <v>1768</v>
      </c>
      <c r="N1089" t="s">
        <v>1768</v>
      </c>
      <c r="O1089" t="s">
        <v>1768</v>
      </c>
      <c r="P1089" t="s">
        <v>1768</v>
      </c>
      <c r="Q1089" t="s">
        <v>1768</v>
      </c>
      <c r="R1089" t="s">
        <v>1768</v>
      </c>
      <c r="S1089" t="s">
        <v>1768</v>
      </c>
      <c r="T1089" t="s">
        <v>1768</v>
      </c>
      <c r="U1089" t="s">
        <v>1768</v>
      </c>
      <c r="V1089" t="s">
        <v>1768</v>
      </c>
      <c r="W1089" t="s">
        <v>1768</v>
      </c>
      <c r="X1089" t="s">
        <v>1768</v>
      </c>
      <c r="Y1089" t="s">
        <v>1768</v>
      </c>
      <c r="Z1089">
        <v>17759889598.053143</v>
      </c>
      <c r="AA1089">
        <v>18350889420.233597</v>
      </c>
      <c r="AB1089">
        <v>19659942528.31229</v>
      </c>
      <c r="AC1089">
        <v>20346088722.643394</v>
      </c>
      <c r="AD1089">
        <v>24586857388.318619</v>
      </c>
      <c r="AE1089">
        <v>26455458549.830837</v>
      </c>
      <c r="AF1089">
        <v>31376173840.099373</v>
      </c>
      <c r="AG1089">
        <v>37023885131.317261</v>
      </c>
      <c r="AH1089">
        <v>43577112799.560417</v>
      </c>
      <c r="AI1089">
        <v>48806366335.507675</v>
      </c>
      <c r="AJ1089">
        <v>56908223147.201942</v>
      </c>
      <c r="AK1089">
        <v>67606969098.875908</v>
      </c>
    </row>
    <row r="1090" spans="1:37" hidden="1">
      <c r="A1090" t="s">
        <v>4017</v>
      </c>
      <c r="B1090" t="s">
        <v>1609</v>
      </c>
      <c r="C1090" t="s">
        <v>4893</v>
      </c>
      <c r="D1090" t="s">
        <v>4894</v>
      </c>
      <c r="E1090" t="str">
        <f t="shared" si="16"/>
        <v>QAT.NY.GDP.MKTP.CD</v>
      </c>
      <c r="F1090">
        <v>7829094485.1748343</v>
      </c>
      <c r="G1090">
        <v>8661263504.2300282</v>
      </c>
      <c r="H1090">
        <v>7596703007.4379501</v>
      </c>
      <c r="I1090">
        <v>6467582125.693306</v>
      </c>
      <c r="J1090">
        <v>6704395622.1650848</v>
      </c>
      <c r="K1090">
        <v>6153296279.8059149</v>
      </c>
      <c r="L1090">
        <v>5053021814.8123398</v>
      </c>
      <c r="M1090">
        <v>5446428537.5403595</v>
      </c>
      <c r="N1090">
        <v>6038186867.7387333</v>
      </c>
      <c r="O1090">
        <v>6487911900.9315815</v>
      </c>
      <c r="P1090">
        <v>7360439207.6536264</v>
      </c>
      <c r="Q1090">
        <v>6883516285.1347265</v>
      </c>
      <c r="R1090">
        <v>7646153766.4523487</v>
      </c>
      <c r="S1090">
        <v>7156593446.4954586</v>
      </c>
      <c r="T1090">
        <v>7374450565.4915791</v>
      </c>
      <c r="U1090">
        <v>8137911747.8843632</v>
      </c>
      <c r="V1090">
        <v>9059340116.9333515</v>
      </c>
      <c r="W1090">
        <v>11297801801.87182</v>
      </c>
      <c r="X1090">
        <v>10255494737.405436</v>
      </c>
      <c r="Y1090">
        <v>12393131510.963947</v>
      </c>
      <c r="Z1090">
        <v>17759889598.053143</v>
      </c>
      <c r="AA1090">
        <v>17538461033.006104</v>
      </c>
      <c r="AB1090">
        <v>19363735705.676727</v>
      </c>
      <c r="AC1090">
        <v>23533790530.551407</v>
      </c>
      <c r="AD1090">
        <v>31675273812.398773</v>
      </c>
      <c r="AE1090">
        <v>43040108649.701355</v>
      </c>
      <c r="AF1090">
        <v>60496701553.198746</v>
      </c>
      <c r="AG1090">
        <v>79546975729.447845</v>
      </c>
      <c r="AH1090">
        <v>115019776904.93001</v>
      </c>
      <c r="AI1090">
        <v>97583513671.176376</v>
      </c>
      <c r="AJ1090">
        <v>127332413912.71928</v>
      </c>
      <c r="AK1090">
        <v>172981588421.29373</v>
      </c>
    </row>
    <row r="1091" spans="1:37">
      <c r="A1091" t="s">
        <v>4017</v>
      </c>
      <c r="B1091" t="s">
        <v>1609</v>
      </c>
      <c r="C1091" t="s">
        <v>4895</v>
      </c>
      <c r="D1091" t="s">
        <v>4896</v>
      </c>
      <c r="E1091" t="str">
        <f t="shared" ref="E1091:E1154" si="17">CONCATENATE(B1091,".",D1091)</f>
        <v>QAT.SL.TLF.TERT.ZS</v>
      </c>
      <c r="F1091" t="s">
        <v>1768</v>
      </c>
      <c r="G1091" t="s">
        <v>1768</v>
      </c>
      <c r="H1091" t="s">
        <v>1768</v>
      </c>
      <c r="I1091" t="s">
        <v>1768</v>
      </c>
      <c r="J1091" t="s">
        <v>1768</v>
      </c>
      <c r="K1091" t="s">
        <v>1768</v>
      </c>
      <c r="L1091" t="s">
        <v>1768</v>
      </c>
      <c r="M1091" t="s">
        <v>1768</v>
      </c>
      <c r="N1091" t="s">
        <v>1768</v>
      </c>
      <c r="O1091" t="s">
        <v>1768</v>
      </c>
      <c r="P1091" t="s">
        <v>1768</v>
      </c>
      <c r="Q1091" t="s">
        <v>1768</v>
      </c>
      <c r="R1091" t="s">
        <v>1768</v>
      </c>
      <c r="S1091" t="s">
        <v>1768</v>
      </c>
      <c r="T1091" t="s">
        <v>1768</v>
      </c>
      <c r="U1091" t="s">
        <v>1768</v>
      </c>
      <c r="V1091" t="s">
        <v>1768</v>
      </c>
      <c r="W1091">
        <v>14.5</v>
      </c>
      <c r="X1091" t="s">
        <v>1768</v>
      </c>
      <c r="Y1091" t="s">
        <v>1768</v>
      </c>
      <c r="Z1091" t="s">
        <v>1768</v>
      </c>
      <c r="AA1091" t="s">
        <v>1768</v>
      </c>
      <c r="AB1091" t="s">
        <v>1768</v>
      </c>
      <c r="AC1091" t="s">
        <v>1768</v>
      </c>
      <c r="AD1091">
        <v>18.600000000000001</v>
      </c>
      <c r="AE1091" t="s">
        <v>1768</v>
      </c>
      <c r="AF1091" t="s">
        <v>1768</v>
      </c>
      <c r="AG1091" t="s">
        <v>1768</v>
      </c>
      <c r="AH1091" t="s">
        <v>1768</v>
      </c>
      <c r="AI1091" t="s">
        <v>1768</v>
      </c>
      <c r="AJ1091" t="s">
        <v>1768</v>
      </c>
      <c r="AK1091" t="s">
        <v>1768</v>
      </c>
    </row>
    <row r="1092" spans="1:37" hidden="1">
      <c r="A1092" t="s">
        <v>4017</v>
      </c>
      <c r="B1092" t="s">
        <v>1609</v>
      </c>
      <c r="C1092" t="s">
        <v>4897</v>
      </c>
      <c r="D1092" t="s">
        <v>4898</v>
      </c>
      <c r="E1092" t="str">
        <f t="shared" si="17"/>
        <v>QAT.SP.DYN.LE00.IN</v>
      </c>
      <c r="F1092">
        <v>71.249878048780502</v>
      </c>
      <c r="G1092">
        <v>71.596146341463438</v>
      </c>
      <c r="H1092">
        <v>71.920878048780494</v>
      </c>
      <c r="I1092">
        <v>72.229097560975617</v>
      </c>
      <c r="J1092">
        <v>72.525804878048802</v>
      </c>
      <c r="K1092">
        <v>72.813000000000002</v>
      </c>
      <c r="L1092">
        <v>73.091682926829279</v>
      </c>
      <c r="M1092">
        <v>73.362853658536594</v>
      </c>
      <c r="N1092">
        <v>73.624512195121952</v>
      </c>
      <c r="O1092">
        <v>73.880146341463416</v>
      </c>
      <c r="P1092">
        <v>74.128780487804889</v>
      </c>
      <c r="Q1092">
        <v>74.371390243902454</v>
      </c>
      <c r="R1092">
        <v>74.608487804878067</v>
      </c>
      <c r="S1092">
        <v>74.838585365853675</v>
      </c>
      <c r="T1092">
        <v>75.063146341463437</v>
      </c>
      <c r="U1092">
        <v>75.282731707317097</v>
      </c>
      <c r="V1092">
        <v>75.495804878048787</v>
      </c>
      <c r="W1092">
        <v>75.704390243902452</v>
      </c>
      <c r="X1092">
        <v>75.907975609756107</v>
      </c>
      <c r="Y1092">
        <v>76.107073170731709</v>
      </c>
      <c r="Z1092">
        <v>76.303195121951219</v>
      </c>
      <c r="AA1092">
        <v>76.496390243902439</v>
      </c>
      <c r="AB1092">
        <v>76.68763414634148</v>
      </c>
      <c r="AC1092">
        <v>76.876390243902463</v>
      </c>
      <c r="AD1092">
        <v>77.063609756097563</v>
      </c>
      <c r="AE1092">
        <v>77.247682926829285</v>
      </c>
      <c r="AF1092">
        <v>77.42848780487806</v>
      </c>
      <c r="AG1092">
        <v>77.604439024390246</v>
      </c>
      <c r="AH1092">
        <v>77.774512195121957</v>
      </c>
      <c r="AI1092">
        <v>77.939195121951229</v>
      </c>
      <c r="AJ1092">
        <v>78.097585365853675</v>
      </c>
      <c r="AK1092" t="s">
        <v>1768</v>
      </c>
    </row>
    <row r="1093" spans="1:37" hidden="1">
      <c r="A1093" t="s">
        <v>4017</v>
      </c>
      <c r="B1093" t="s">
        <v>1609</v>
      </c>
      <c r="C1093" t="s">
        <v>1688</v>
      </c>
      <c r="D1093" t="s">
        <v>1689</v>
      </c>
      <c r="E1093" t="str">
        <f t="shared" si="17"/>
        <v>QAT.SP.POP.TOTL</v>
      </c>
      <c r="F1093">
        <v>221594</v>
      </c>
      <c r="G1093">
        <v>245740</v>
      </c>
      <c r="H1093">
        <v>274720</v>
      </c>
      <c r="I1093">
        <v>306542</v>
      </c>
      <c r="J1093">
        <v>338365</v>
      </c>
      <c r="K1093">
        <v>368006</v>
      </c>
      <c r="L1093">
        <v>395144</v>
      </c>
      <c r="M1093">
        <v>420058</v>
      </c>
      <c r="N1093">
        <v>441932</v>
      </c>
      <c r="O1093">
        <v>459949</v>
      </c>
      <c r="P1093">
        <v>473722</v>
      </c>
      <c r="Q1093">
        <v>482926</v>
      </c>
      <c r="R1093">
        <v>488204</v>
      </c>
      <c r="S1093">
        <v>491420</v>
      </c>
      <c r="T1093">
        <v>495126</v>
      </c>
      <c r="U1093">
        <v>501371</v>
      </c>
      <c r="V1093">
        <v>512422</v>
      </c>
      <c r="W1093">
        <v>528787</v>
      </c>
      <c r="X1093">
        <v>548828</v>
      </c>
      <c r="Y1093">
        <v>569870</v>
      </c>
      <c r="Z1093">
        <v>590957</v>
      </c>
      <c r="AA1093">
        <v>608057</v>
      </c>
      <c r="AB1093">
        <v>624173</v>
      </c>
      <c r="AC1093">
        <v>653500</v>
      </c>
      <c r="AD1093">
        <v>715146</v>
      </c>
      <c r="AE1093">
        <v>820986</v>
      </c>
      <c r="AF1093">
        <v>978336</v>
      </c>
      <c r="AG1093">
        <v>1178192</v>
      </c>
      <c r="AH1093">
        <v>1396060</v>
      </c>
      <c r="AI1093">
        <v>1597765</v>
      </c>
      <c r="AJ1093">
        <v>1758793</v>
      </c>
      <c r="AK1093">
        <v>1870041</v>
      </c>
    </row>
    <row r="1094" spans="1:37" hidden="1">
      <c r="A1094" t="s">
        <v>4176</v>
      </c>
      <c r="B1094" t="s">
        <v>1610</v>
      </c>
      <c r="C1094" t="s">
        <v>4889</v>
      </c>
      <c r="D1094" t="s">
        <v>4890</v>
      </c>
      <c r="E1094" t="str">
        <f t="shared" si="17"/>
        <v>ROM.NY.GDP.DEFL.ZS</v>
      </c>
      <c r="F1094" t="s">
        <v>1768</v>
      </c>
      <c r="G1094">
        <v>2.5648367031759267E-2</v>
      </c>
      <c r="H1094">
        <v>2.8762172220876153E-2</v>
      </c>
      <c r="I1094">
        <v>2.8647708606052858E-2</v>
      </c>
      <c r="J1094">
        <v>2.8719735360360359E-2</v>
      </c>
      <c r="K1094">
        <v>2.8797585526832946E-2</v>
      </c>
      <c r="L1094">
        <v>2.8848278964422616E-2</v>
      </c>
      <c r="M1094">
        <v>2.8840930702491521E-2</v>
      </c>
      <c r="N1094">
        <v>2.9393762328384615E-2</v>
      </c>
      <c r="O1094">
        <v>2.9128093427756602E-2</v>
      </c>
      <c r="P1094">
        <v>3.3089237483521591E-2</v>
      </c>
      <c r="Q1094">
        <v>9.759416241742265E-2</v>
      </c>
      <c r="R1094">
        <v>0.29287971052640371</v>
      </c>
      <c r="S1094">
        <v>0.95878614818982966</v>
      </c>
      <c r="T1094">
        <v>2.2908762809244902</v>
      </c>
      <c r="U1094">
        <v>3.0982953066064289</v>
      </c>
      <c r="V1094">
        <v>4.4978948356237014</v>
      </c>
      <c r="W1094">
        <v>11.123551187101738</v>
      </c>
      <c r="X1094">
        <v>17.26636089755776</v>
      </c>
      <c r="Y1094">
        <v>25.514360744713819</v>
      </c>
      <c r="Z1094">
        <v>36.805647095399998</v>
      </c>
      <c r="AA1094">
        <v>50.586242138526607</v>
      </c>
      <c r="AB1094">
        <v>62.437351982112645</v>
      </c>
      <c r="AC1094">
        <v>77.410006462603661</v>
      </c>
      <c r="AD1094">
        <v>89.053089914689295</v>
      </c>
      <c r="AE1094">
        <v>100</v>
      </c>
      <c r="AF1094">
        <v>110.78317433509193</v>
      </c>
      <c r="AG1094">
        <v>125.22120988392815</v>
      </c>
      <c r="AH1094">
        <v>139.71858543577665</v>
      </c>
      <c r="AI1094">
        <v>148.85430370154265</v>
      </c>
      <c r="AJ1094">
        <v>154.16985577716747</v>
      </c>
      <c r="AK1094">
        <v>165.1240452615271</v>
      </c>
    </row>
    <row r="1095" spans="1:37" hidden="1">
      <c r="A1095" t="s">
        <v>4176</v>
      </c>
      <c r="B1095" t="s">
        <v>1610</v>
      </c>
      <c r="C1095" t="s">
        <v>4891</v>
      </c>
      <c r="D1095" t="s">
        <v>4892</v>
      </c>
      <c r="E1095" t="str">
        <f t="shared" si="17"/>
        <v>ROM.NY.GDP.MKTP.KD</v>
      </c>
      <c r="F1095">
        <v>40945223259.840797</v>
      </c>
      <c r="G1095">
        <v>41258753229.470634</v>
      </c>
      <c r="H1095">
        <v>42909325745.959785</v>
      </c>
      <c r="I1095">
        <v>45526793810.309334</v>
      </c>
      <c r="J1095">
        <v>48212873919.578987</v>
      </c>
      <c r="K1095">
        <v>48165021730.078354</v>
      </c>
      <c r="L1095">
        <v>49321357908.244843</v>
      </c>
      <c r="M1095">
        <v>49716312211.711273</v>
      </c>
      <c r="N1095">
        <v>49468155771.79483</v>
      </c>
      <c r="O1095">
        <v>46599150980.411797</v>
      </c>
      <c r="P1095">
        <v>43989597124.468681</v>
      </c>
      <c r="Q1095">
        <v>38314937346.891991</v>
      </c>
      <c r="R1095">
        <v>34927739544.180809</v>
      </c>
      <c r="S1095">
        <v>35455614743.032532</v>
      </c>
      <c r="T1095">
        <v>36863281939.970459</v>
      </c>
      <c r="U1095">
        <v>39502657934.229065</v>
      </c>
      <c r="V1095">
        <v>41086280750.942848</v>
      </c>
      <c r="W1095">
        <v>38578877726.159241</v>
      </c>
      <c r="X1095">
        <v>36731311750.336838</v>
      </c>
      <c r="Y1095">
        <v>36290534541.576546</v>
      </c>
      <c r="Z1095">
        <v>37052636395.193802</v>
      </c>
      <c r="AA1095">
        <v>39164637562.048927</v>
      </c>
      <c r="AB1095">
        <v>41162034208.365967</v>
      </c>
      <c r="AC1095">
        <v>43302459253.322868</v>
      </c>
      <c r="AD1095">
        <v>46939862239.046928</v>
      </c>
      <c r="AE1095">
        <v>48898332853.401825</v>
      </c>
      <c r="AF1095">
        <v>52761301148.820564</v>
      </c>
      <c r="AG1095">
        <v>55926979217.749802</v>
      </c>
      <c r="AH1095">
        <v>61198545646.643913</v>
      </c>
      <c r="AI1095">
        <v>55996669266.67923</v>
      </c>
      <c r="AJ1095">
        <v>56527456853.239487</v>
      </c>
      <c r="AK1095">
        <v>56320357839.314529</v>
      </c>
    </row>
    <row r="1096" spans="1:37" hidden="1">
      <c r="A1096" t="s">
        <v>4176</v>
      </c>
      <c r="B1096" t="s">
        <v>1610</v>
      </c>
      <c r="C1096" t="s">
        <v>4893</v>
      </c>
      <c r="D1096" t="s">
        <v>4894</v>
      </c>
      <c r="E1096" t="str">
        <f t="shared" si="17"/>
        <v>ROM.NY.GDP.MKTP.CD</v>
      </c>
      <c r="F1096" t="s">
        <v>1768</v>
      </c>
      <c r="G1096" t="s">
        <v>1768</v>
      </c>
      <c r="H1096" t="s">
        <v>1768</v>
      </c>
      <c r="I1096" t="s">
        <v>1768</v>
      </c>
      <c r="J1096" t="s">
        <v>1768</v>
      </c>
      <c r="K1096" t="s">
        <v>1768</v>
      </c>
      <c r="L1096" t="s">
        <v>1768</v>
      </c>
      <c r="M1096">
        <v>38067565160.583885</v>
      </c>
      <c r="N1096">
        <v>40424526825.790344</v>
      </c>
      <c r="O1096">
        <v>41450779108.672424</v>
      </c>
      <c r="P1096">
        <v>38299106119.926315</v>
      </c>
      <c r="Q1096">
        <v>28846858763.085384</v>
      </c>
      <c r="R1096">
        <v>25090303816.805599</v>
      </c>
      <c r="S1096">
        <v>26361161947.642654</v>
      </c>
      <c r="T1096">
        <v>30072623842.28244</v>
      </c>
      <c r="U1096">
        <v>35477055618.924644</v>
      </c>
      <c r="V1096">
        <v>35333677695.259315</v>
      </c>
      <c r="W1096">
        <v>35285888482.047905</v>
      </c>
      <c r="X1096">
        <v>42115494069.273415</v>
      </c>
      <c r="Y1096">
        <v>35592337082.86042</v>
      </c>
      <c r="Z1096">
        <v>37052636395.193802</v>
      </c>
      <c r="AA1096">
        <v>40180746113.183678</v>
      </c>
      <c r="AB1096">
        <v>45824529874.337173</v>
      </c>
      <c r="AC1096">
        <v>59507345650.253036</v>
      </c>
      <c r="AD1096">
        <v>75489440362.10025</v>
      </c>
      <c r="AE1096">
        <v>98913392471.967285</v>
      </c>
      <c r="AF1096">
        <v>122641508767.76041</v>
      </c>
      <c r="AG1096">
        <v>169282491900.09433</v>
      </c>
      <c r="AH1096">
        <v>200071062765.49289</v>
      </c>
      <c r="AI1096">
        <v>161110320401.40359</v>
      </c>
      <c r="AJ1096">
        <v>161628748544.63638</v>
      </c>
      <c r="AK1096">
        <v>179793512340.33035</v>
      </c>
    </row>
    <row r="1097" spans="1:37">
      <c r="A1097" t="s">
        <v>4176</v>
      </c>
      <c r="B1097" t="s">
        <v>1610</v>
      </c>
      <c r="C1097" t="s">
        <v>4895</v>
      </c>
      <c r="D1097" t="s">
        <v>4896</v>
      </c>
      <c r="E1097" t="str">
        <f t="shared" si="17"/>
        <v>ROM.SL.TLF.TERT.ZS</v>
      </c>
      <c r="F1097" t="s">
        <v>1768</v>
      </c>
      <c r="G1097" t="s">
        <v>1768</v>
      </c>
      <c r="H1097" t="s">
        <v>1768</v>
      </c>
      <c r="I1097" t="s">
        <v>1768</v>
      </c>
      <c r="J1097" t="s">
        <v>1768</v>
      </c>
      <c r="K1097" t="s">
        <v>1768</v>
      </c>
      <c r="L1097" t="s">
        <v>1768</v>
      </c>
      <c r="M1097" t="s">
        <v>1768</v>
      </c>
      <c r="N1097" t="s">
        <v>1768</v>
      </c>
      <c r="O1097" t="s">
        <v>1768</v>
      </c>
      <c r="P1097" t="s">
        <v>1768</v>
      </c>
      <c r="Q1097" t="s">
        <v>1768</v>
      </c>
      <c r="R1097" t="s">
        <v>1768</v>
      </c>
      <c r="S1097" t="s">
        <v>1768</v>
      </c>
      <c r="T1097" t="s">
        <v>1768</v>
      </c>
      <c r="U1097">
        <v>13</v>
      </c>
      <c r="V1097">
        <v>12.300000190734863</v>
      </c>
      <c r="W1097">
        <v>12.699999809265137</v>
      </c>
      <c r="X1097">
        <v>8.1999998092651367</v>
      </c>
      <c r="Y1097">
        <v>8.3000001907348633</v>
      </c>
      <c r="Z1097">
        <v>8.6000003814697266</v>
      </c>
      <c r="AA1097">
        <v>9.3000001907348633</v>
      </c>
      <c r="AB1097">
        <v>10.199999809265137</v>
      </c>
      <c r="AC1097">
        <v>10</v>
      </c>
      <c r="AD1097">
        <v>11.300000190734863</v>
      </c>
      <c r="AE1097">
        <v>12.199999809265137</v>
      </c>
      <c r="AF1097">
        <v>13</v>
      </c>
      <c r="AG1097">
        <v>13.300000190734863</v>
      </c>
      <c r="AH1097">
        <v>14.300000190734863</v>
      </c>
      <c r="AI1097">
        <v>15</v>
      </c>
      <c r="AJ1097">
        <v>15.699999809265137</v>
      </c>
      <c r="AK1097" t="s">
        <v>1768</v>
      </c>
    </row>
    <row r="1098" spans="1:37" hidden="1">
      <c r="A1098" t="s">
        <v>4176</v>
      </c>
      <c r="B1098" t="s">
        <v>1610</v>
      </c>
      <c r="C1098" t="s">
        <v>4897</v>
      </c>
      <c r="D1098" t="s">
        <v>4898</v>
      </c>
      <c r="E1098" t="str">
        <f t="shared" si="17"/>
        <v>ROM.SP.DYN.LE00.IN</v>
      </c>
      <c r="F1098">
        <v>69.090975609756114</v>
      </c>
      <c r="G1098">
        <v>69.368292682926835</v>
      </c>
      <c r="H1098">
        <v>69.531707317073185</v>
      </c>
      <c r="I1098">
        <v>69.726341463414656</v>
      </c>
      <c r="J1098">
        <v>69.65878048780489</v>
      </c>
      <c r="K1098">
        <v>69.706829268292694</v>
      </c>
      <c r="L1098">
        <v>69.496341463414637</v>
      </c>
      <c r="M1098">
        <v>69.22682926829269</v>
      </c>
      <c r="N1098">
        <v>69.388048780487807</v>
      </c>
      <c r="O1098">
        <v>69.530731707317088</v>
      </c>
      <c r="P1098">
        <v>69.74121951219513</v>
      </c>
      <c r="Q1098">
        <v>69.784390243902436</v>
      </c>
      <c r="R1098">
        <v>69.784390243902436</v>
      </c>
      <c r="S1098">
        <v>69.563414634146355</v>
      </c>
      <c r="T1098">
        <v>69.509756097560981</v>
      </c>
      <c r="U1098">
        <v>69.456097560975607</v>
      </c>
      <c r="V1098">
        <v>69.104878048780492</v>
      </c>
      <c r="W1098">
        <v>69.004878048780498</v>
      </c>
      <c r="X1098">
        <v>69.807317073170751</v>
      </c>
      <c r="Y1098">
        <v>70.512195121951237</v>
      </c>
      <c r="Z1098">
        <v>71.163414634146349</v>
      </c>
      <c r="AA1098">
        <v>71.160975609756107</v>
      </c>
      <c r="AB1098">
        <v>71.009756097560981</v>
      </c>
      <c r="AC1098">
        <v>71.309756097560978</v>
      </c>
      <c r="AD1098">
        <v>71.594275609756096</v>
      </c>
      <c r="AE1098">
        <v>71.878895121951217</v>
      </c>
      <c r="AF1098">
        <v>72.163414634146349</v>
      </c>
      <c r="AG1098">
        <v>72.565853658536582</v>
      </c>
      <c r="AH1098">
        <v>72.565853658536582</v>
      </c>
      <c r="AI1098">
        <v>73.309756097560978</v>
      </c>
      <c r="AJ1098">
        <v>73.458536585365863</v>
      </c>
      <c r="AK1098" t="s">
        <v>1768</v>
      </c>
    </row>
    <row r="1099" spans="1:37" hidden="1">
      <c r="A1099" t="s">
        <v>4176</v>
      </c>
      <c r="B1099" t="s">
        <v>1610</v>
      </c>
      <c r="C1099" t="s">
        <v>1688</v>
      </c>
      <c r="D1099" t="s">
        <v>1689</v>
      </c>
      <c r="E1099" t="str">
        <f t="shared" si="17"/>
        <v>ROM.SP.POP.TOTL</v>
      </c>
      <c r="F1099">
        <v>22242653</v>
      </c>
      <c r="G1099">
        <v>22415169</v>
      </c>
      <c r="H1099">
        <v>22515389</v>
      </c>
      <c r="I1099">
        <v>22588790</v>
      </c>
      <c r="J1099">
        <v>22655940</v>
      </c>
      <c r="K1099">
        <v>22755427</v>
      </c>
      <c r="L1099">
        <v>22859269</v>
      </c>
      <c r="M1099">
        <v>22949430</v>
      </c>
      <c r="N1099">
        <v>23057662</v>
      </c>
      <c r="O1099">
        <v>23161458</v>
      </c>
      <c r="P1099">
        <v>23201835</v>
      </c>
      <c r="Q1099">
        <v>23001155</v>
      </c>
      <c r="R1099">
        <v>22794284</v>
      </c>
      <c r="S1099">
        <v>22763280</v>
      </c>
      <c r="T1099">
        <v>22730211</v>
      </c>
      <c r="U1099">
        <v>22684270</v>
      </c>
      <c r="V1099">
        <v>22619004</v>
      </c>
      <c r="W1099">
        <v>22553978</v>
      </c>
      <c r="X1099">
        <v>22507344</v>
      </c>
      <c r="Y1099">
        <v>22472040</v>
      </c>
      <c r="Z1099">
        <v>22442971</v>
      </c>
      <c r="AA1099">
        <v>22131970</v>
      </c>
      <c r="AB1099">
        <v>21803129</v>
      </c>
      <c r="AC1099">
        <v>21742013</v>
      </c>
      <c r="AD1099">
        <v>21684890</v>
      </c>
      <c r="AE1099">
        <v>21634371</v>
      </c>
      <c r="AF1099">
        <v>21587666</v>
      </c>
      <c r="AG1099">
        <v>21546873</v>
      </c>
      <c r="AH1099">
        <v>21513622</v>
      </c>
      <c r="AI1099">
        <v>21480401</v>
      </c>
      <c r="AJ1099">
        <v>21438001</v>
      </c>
      <c r="AK1099">
        <v>21390000</v>
      </c>
    </row>
    <row r="1100" spans="1:37" hidden="1">
      <c r="A1100" t="s">
        <v>4339</v>
      </c>
      <c r="B1100" t="s">
        <v>1611</v>
      </c>
      <c r="C1100" t="s">
        <v>4889</v>
      </c>
      <c r="D1100" t="s">
        <v>4890</v>
      </c>
      <c r="E1100" t="str">
        <f t="shared" si="17"/>
        <v>RUS.NY.GDP.DEFL.ZS</v>
      </c>
      <c r="F1100" t="s">
        <v>1768</v>
      </c>
      <c r="G1100" t="s">
        <v>1768</v>
      </c>
      <c r="H1100" t="s">
        <v>1768</v>
      </c>
      <c r="I1100" t="s">
        <v>1768</v>
      </c>
      <c r="J1100" t="s">
        <v>1768</v>
      </c>
      <c r="K1100" t="s">
        <v>1768</v>
      </c>
      <c r="L1100" t="s">
        <v>1768</v>
      </c>
      <c r="M1100" t="s">
        <v>1768</v>
      </c>
      <c r="N1100" t="s">
        <v>1768</v>
      </c>
      <c r="O1100">
        <v>5.1202421893235071E-3</v>
      </c>
      <c r="P1100">
        <v>5.9345098509779393E-3</v>
      </c>
      <c r="Q1100">
        <v>1.3568056322925542E-2</v>
      </c>
      <c r="R1100">
        <v>0.21578886765379904</v>
      </c>
      <c r="S1100">
        <v>2.1316503389270469</v>
      </c>
      <c r="T1100">
        <v>8.6821704101439199</v>
      </c>
      <c r="U1100">
        <v>21.184764275181731</v>
      </c>
      <c r="V1100">
        <v>30.887787955992131</v>
      </c>
      <c r="W1100">
        <v>35.539229002409151</v>
      </c>
      <c r="X1100">
        <v>42.127735435830054</v>
      </c>
      <c r="Y1100">
        <v>72.622645641699577</v>
      </c>
      <c r="Z1100">
        <v>100</v>
      </c>
      <c r="AA1100">
        <v>116.48952797749297</v>
      </c>
      <c r="AB1100">
        <v>134.53719631231189</v>
      </c>
      <c r="AC1100">
        <v>153.07650466261856</v>
      </c>
      <c r="AD1100">
        <v>184.12359909731791</v>
      </c>
      <c r="AE1100">
        <v>219.67067575426049</v>
      </c>
      <c r="AF1100">
        <v>252.99482074226498</v>
      </c>
      <c r="AG1100">
        <v>287.91929009548278</v>
      </c>
      <c r="AH1100">
        <v>339.6287712549103</v>
      </c>
      <c r="AI1100">
        <v>346.44228070312397</v>
      </c>
      <c r="AJ1100">
        <v>386.64337689733685</v>
      </c>
      <c r="AK1100">
        <v>447.94843673946485</v>
      </c>
    </row>
    <row r="1101" spans="1:37" hidden="1">
      <c r="A1101" t="s">
        <v>4339</v>
      </c>
      <c r="B1101" t="s">
        <v>1611</v>
      </c>
      <c r="C1101" t="s">
        <v>4891</v>
      </c>
      <c r="D1101" t="s">
        <v>4892</v>
      </c>
      <c r="E1101" t="str">
        <f t="shared" si="17"/>
        <v>RUS.NY.GDP.MKTP.KD</v>
      </c>
      <c r="F1101" t="s">
        <v>1768</v>
      </c>
      <c r="G1101" t="s">
        <v>1768</v>
      </c>
      <c r="H1101" t="s">
        <v>1768</v>
      </c>
      <c r="I1101" t="s">
        <v>1768</v>
      </c>
      <c r="J1101" t="s">
        <v>1768</v>
      </c>
      <c r="K1101" t="s">
        <v>1768</v>
      </c>
      <c r="L1101" t="s">
        <v>1768</v>
      </c>
      <c r="M1101" t="s">
        <v>1768</v>
      </c>
      <c r="N1101" t="s">
        <v>1768</v>
      </c>
      <c r="O1101">
        <v>397827114198.70593</v>
      </c>
      <c r="P1101">
        <v>385892318110.2666</v>
      </c>
      <c r="Q1101">
        <v>366416566464.75995</v>
      </c>
      <c r="R1101">
        <v>313172304874.56836</v>
      </c>
      <c r="S1101">
        <v>286024837286.7063</v>
      </c>
      <c r="T1101">
        <v>250072213201.15247</v>
      </c>
      <c r="U1101">
        <v>239710400009.98965</v>
      </c>
      <c r="V1101">
        <v>231080825609.62988</v>
      </c>
      <c r="W1101">
        <v>234315957168.16455</v>
      </c>
      <c r="X1101">
        <v>221897211438.25201</v>
      </c>
      <c r="Y1101">
        <v>236098632970.30002</v>
      </c>
      <c r="Z1101">
        <v>259708496267.33026</v>
      </c>
      <c r="AA1101">
        <v>272932811944.54321</v>
      </c>
      <c r="AB1101">
        <v>285879843583.36298</v>
      </c>
      <c r="AC1101">
        <v>306737220531.81445</v>
      </c>
      <c r="AD1101">
        <v>328748527632.25916</v>
      </c>
      <c r="AE1101">
        <v>349710148602.65094</v>
      </c>
      <c r="AF1101">
        <v>378223527671.33887</v>
      </c>
      <c r="AG1101">
        <v>410505209127.68988</v>
      </c>
      <c r="AH1101">
        <v>432048331749.88116</v>
      </c>
      <c r="AI1101">
        <v>398209755703.90582</v>
      </c>
      <c r="AJ1101">
        <v>415332775199.17377</v>
      </c>
      <c r="AK1101">
        <v>433192084532.73822</v>
      </c>
    </row>
    <row r="1102" spans="1:37" hidden="1">
      <c r="A1102" t="s">
        <v>4339</v>
      </c>
      <c r="B1102" t="s">
        <v>1611</v>
      </c>
      <c r="C1102" t="s">
        <v>4893</v>
      </c>
      <c r="D1102" t="s">
        <v>4894</v>
      </c>
      <c r="E1102" t="str">
        <f t="shared" si="17"/>
        <v>RUS.NY.GDP.MKTP.CD</v>
      </c>
      <c r="F1102" t="s">
        <v>1768</v>
      </c>
      <c r="G1102" t="s">
        <v>1768</v>
      </c>
      <c r="H1102" t="s">
        <v>1768</v>
      </c>
      <c r="I1102" t="s">
        <v>1768</v>
      </c>
      <c r="J1102" t="s">
        <v>1768</v>
      </c>
      <c r="K1102" t="s">
        <v>1768</v>
      </c>
      <c r="L1102" t="s">
        <v>1768</v>
      </c>
      <c r="M1102" t="s">
        <v>1768</v>
      </c>
      <c r="N1102" t="s">
        <v>1768</v>
      </c>
      <c r="O1102">
        <v>506500146307.61395</v>
      </c>
      <c r="P1102">
        <v>516814258695.56842</v>
      </c>
      <c r="Q1102">
        <v>509381638906.29327</v>
      </c>
      <c r="R1102">
        <v>460205414725.77142</v>
      </c>
      <c r="S1102">
        <v>435060123490.73212</v>
      </c>
      <c r="T1102">
        <v>395086555837.01459</v>
      </c>
      <c r="U1102">
        <v>395528488655.67078</v>
      </c>
      <c r="V1102">
        <v>391721392325.08966</v>
      </c>
      <c r="W1102">
        <v>404926534140.01727</v>
      </c>
      <c r="X1102">
        <v>270953116950.02576</v>
      </c>
      <c r="Y1102">
        <v>195905767668.56213</v>
      </c>
      <c r="Z1102">
        <v>259708496267.33026</v>
      </c>
      <c r="AA1102">
        <v>306602673980.11652</v>
      </c>
      <c r="AB1102">
        <v>345110438693.57251</v>
      </c>
      <c r="AC1102">
        <v>430347770733.15393</v>
      </c>
      <c r="AD1102">
        <v>591016690742.93799</v>
      </c>
      <c r="AE1102">
        <v>764000901160.57886</v>
      </c>
      <c r="AF1102">
        <v>989930542278.68481</v>
      </c>
      <c r="AG1102">
        <v>1299705764824.4819</v>
      </c>
      <c r="AH1102">
        <v>1660846387626.0032</v>
      </c>
      <c r="AI1102">
        <v>1222648134225.4539</v>
      </c>
      <c r="AJ1102">
        <v>1487515608183.4353</v>
      </c>
      <c r="AK1102">
        <v>1857769676143.634</v>
      </c>
    </row>
    <row r="1103" spans="1:37">
      <c r="A1103" t="s">
        <v>4339</v>
      </c>
      <c r="B1103" t="s">
        <v>1611</v>
      </c>
      <c r="C1103" t="s">
        <v>4895</v>
      </c>
      <c r="D1103" t="s">
        <v>4896</v>
      </c>
      <c r="E1103" t="str">
        <f t="shared" si="17"/>
        <v>RUS.SL.TLF.TERT.ZS</v>
      </c>
      <c r="F1103" t="s">
        <v>1768</v>
      </c>
      <c r="G1103" t="s">
        <v>1768</v>
      </c>
      <c r="H1103" t="s">
        <v>1768</v>
      </c>
      <c r="I1103" t="s">
        <v>1768</v>
      </c>
      <c r="J1103" t="s">
        <v>1768</v>
      </c>
      <c r="K1103" t="s">
        <v>1768</v>
      </c>
      <c r="L1103" t="s">
        <v>1768</v>
      </c>
      <c r="M1103" t="s">
        <v>1768</v>
      </c>
      <c r="N1103" t="s">
        <v>1768</v>
      </c>
      <c r="O1103" t="s">
        <v>1768</v>
      </c>
      <c r="P1103" t="s">
        <v>1768</v>
      </c>
      <c r="Q1103" t="s">
        <v>1768</v>
      </c>
      <c r="R1103">
        <v>16.100000381469727</v>
      </c>
      <c r="S1103">
        <v>16.799999237060547</v>
      </c>
      <c r="T1103">
        <v>17.5</v>
      </c>
      <c r="U1103">
        <v>19.100000381469727</v>
      </c>
      <c r="V1103">
        <v>50.599998474121094</v>
      </c>
      <c r="W1103" t="s">
        <v>1768</v>
      </c>
      <c r="X1103">
        <v>54</v>
      </c>
      <c r="Y1103" t="s">
        <v>1768</v>
      </c>
      <c r="Z1103" t="s">
        <v>1768</v>
      </c>
      <c r="AA1103" t="s">
        <v>1768</v>
      </c>
      <c r="AB1103">
        <v>24.799999237060547</v>
      </c>
      <c r="AC1103">
        <v>24.299999237060547</v>
      </c>
      <c r="AD1103">
        <v>51.5</v>
      </c>
      <c r="AE1103">
        <v>50.400001525878906</v>
      </c>
      <c r="AF1103">
        <v>51.299999237060547</v>
      </c>
      <c r="AG1103">
        <v>52.5</v>
      </c>
      <c r="AH1103">
        <v>54</v>
      </c>
      <c r="AI1103" t="s">
        <v>1768</v>
      </c>
      <c r="AJ1103" t="s">
        <v>1768</v>
      </c>
      <c r="AK1103" t="s">
        <v>1768</v>
      </c>
    </row>
    <row r="1104" spans="1:37" hidden="1">
      <c r="A1104" t="s">
        <v>4339</v>
      </c>
      <c r="B1104" t="s">
        <v>1611</v>
      </c>
      <c r="C1104" t="s">
        <v>4897</v>
      </c>
      <c r="D1104" t="s">
        <v>4898</v>
      </c>
      <c r="E1104" t="str">
        <f t="shared" si="17"/>
        <v>RUS.SP.DYN.LE00.IN</v>
      </c>
      <c r="F1104">
        <v>67.033902439024402</v>
      </c>
      <c r="G1104">
        <v>67.263902439024392</v>
      </c>
      <c r="H1104">
        <v>67.806097560975616</v>
      </c>
      <c r="I1104">
        <v>67.652682926829272</v>
      </c>
      <c r="J1104">
        <v>67.202682926829269</v>
      </c>
      <c r="K1104">
        <v>67.856829268292685</v>
      </c>
      <c r="L1104">
        <v>69.389756097560991</v>
      </c>
      <c r="M1104">
        <v>69.44</v>
      </c>
      <c r="N1104">
        <v>69.464390243902443</v>
      </c>
      <c r="O1104">
        <v>69.171707317073171</v>
      </c>
      <c r="P1104">
        <v>68.902439024390247</v>
      </c>
      <c r="Q1104">
        <v>68.474390243902448</v>
      </c>
      <c r="R1104">
        <v>66.873170731707319</v>
      </c>
      <c r="S1104">
        <v>64.935853658536601</v>
      </c>
      <c r="T1104">
        <v>64.467073170731709</v>
      </c>
      <c r="U1104">
        <v>65.221219512195134</v>
      </c>
      <c r="V1104">
        <v>66.194146341463423</v>
      </c>
      <c r="W1104">
        <v>66.950731707317075</v>
      </c>
      <c r="X1104">
        <v>66.783902439024402</v>
      </c>
      <c r="Y1104">
        <v>66.043658536585369</v>
      </c>
      <c r="Z1104">
        <v>65.341463414634148</v>
      </c>
      <c r="AA1104">
        <v>65.487804878048792</v>
      </c>
      <c r="AB1104">
        <v>65.085365853658544</v>
      </c>
      <c r="AC1104">
        <v>65.007560975609763</v>
      </c>
      <c r="AD1104">
        <v>65.421219512195123</v>
      </c>
      <c r="AE1104">
        <v>65.47</v>
      </c>
      <c r="AF1104">
        <v>66.643170731707329</v>
      </c>
      <c r="AG1104">
        <v>67.497560975609758</v>
      </c>
      <c r="AH1104">
        <v>67.848780487804888</v>
      </c>
      <c r="AI1104">
        <v>68.604878048780492</v>
      </c>
      <c r="AJ1104">
        <v>68.804878048780495</v>
      </c>
      <c r="AK1104" t="s">
        <v>1768</v>
      </c>
    </row>
    <row r="1105" spans="1:37" hidden="1">
      <c r="A1105" t="s">
        <v>4339</v>
      </c>
      <c r="B1105" t="s">
        <v>1611</v>
      </c>
      <c r="C1105" t="s">
        <v>1688</v>
      </c>
      <c r="D1105" t="s">
        <v>1689</v>
      </c>
      <c r="E1105" t="str">
        <f t="shared" si="17"/>
        <v>RUS.SP.POP.TOTL</v>
      </c>
      <c r="F1105">
        <v>139010000</v>
      </c>
      <c r="G1105">
        <v>139941000</v>
      </c>
      <c r="H1105">
        <v>140823000</v>
      </c>
      <c r="I1105">
        <v>141668000</v>
      </c>
      <c r="J1105">
        <v>142745000</v>
      </c>
      <c r="K1105">
        <v>143858000</v>
      </c>
      <c r="L1105">
        <v>144894000</v>
      </c>
      <c r="M1105">
        <v>145908000</v>
      </c>
      <c r="N1105">
        <v>146857000</v>
      </c>
      <c r="O1105">
        <v>147721000</v>
      </c>
      <c r="P1105">
        <v>148292000</v>
      </c>
      <c r="Q1105">
        <v>148624000</v>
      </c>
      <c r="R1105">
        <v>148689000</v>
      </c>
      <c r="S1105">
        <v>148520000</v>
      </c>
      <c r="T1105">
        <v>148336000</v>
      </c>
      <c r="U1105">
        <v>148141000</v>
      </c>
      <c r="V1105">
        <v>147739000</v>
      </c>
      <c r="W1105">
        <v>147304000</v>
      </c>
      <c r="X1105">
        <v>146899000</v>
      </c>
      <c r="Y1105">
        <v>146309000</v>
      </c>
      <c r="Z1105">
        <v>146303000</v>
      </c>
      <c r="AA1105">
        <v>145949580.33512804</v>
      </c>
      <c r="AB1105">
        <v>145299690.29560935</v>
      </c>
      <c r="AC1105">
        <v>144599446.74859583</v>
      </c>
      <c r="AD1105">
        <v>143849574.20861554</v>
      </c>
      <c r="AE1105">
        <v>143150000</v>
      </c>
      <c r="AF1105">
        <v>142500000</v>
      </c>
      <c r="AG1105">
        <v>142100000</v>
      </c>
      <c r="AH1105">
        <v>141950000</v>
      </c>
      <c r="AI1105">
        <v>141910000</v>
      </c>
      <c r="AJ1105">
        <v>141920000</v>
      </c>
      <c r="AK1105">
        <v>141930000</v>
      </c>
    </row>
    <row r="1106" spans="1:37" hidden="1">
      <c r="A1106" t="s">
        <v>4098</v>
      </c>
      <c r="B1106" t="s">
        <v>1612</v>
      </c>
      <c r="C1106" t="s">
        <v>4889</v>
      </c>
      <c r="D1106" t="s">
        <v>4890</v>
      </c>
      <c r="E1106" t="str">
        <f t="shared" si="17"/>
        <v>RWA.NY.GDP.DEFL.ZS</v>
      </c>
      <c r="F1106">
        <v>24.843100153268281</v>
      </c>
      <c r="G1106">
        <v>26.758677519204927</v>
      </c>
      <c r="H1106">
        <v>28.065352003956729</v>
      </c>
      <c r="I1106">
        <v>28.752732138509895</v>
      </c>
      <c r="J1106">
        <v>33.599490854161687</v>
      </c>
      <c r="K1106">
        <v>35.133015308599425</v>
      </c>
      <c r="L1106">
        <v>32.66606893732181</v>
      </c>
      <c r="M1106">
        <v>32.883388607677368</v>
      </c>
      <c r="N1106">
        <v>33.615167751818099</v>
      </c>
      <c r="O1106">
        <v>35.395792353386334</v>
      </c>
      <c r="P1106">
        <v>40.160585934198366</v>
      </c>
      <c r="Q1106">
        <v>46.176214578406423</v>
      </c>
      <c r="R1106">
        <v>49.539359034205809</v>
      </c>
      <c r="S1106">
        <v>56.410717097087336</v>
      </c>
      <c r="T1106">
        <v>66.1084543727479</v>
      </c>
      <c r="U1106">
        <v>100</v>
      </c>
      <c r="V1106">
        <v>110.92141577494795</v>
      </c>
      <c r="W1106">
        <v>128.24900743805168</v>
      </c>
      <c r="X1106">
        <v>131.10665266670563</v>
      </c>
      <c r="Y1106">
        <v>126.49686640311207</v>
      </c>
      <c r="Z1106">
        <v>122.67947133764554</v>
      </c>
      <c r="AA1106">
        <v>124.06831991996098</v>
      </c>
      <c r="AB1106">
        <v>117.73901840345621</v>
      </c>
      <c r="AC1106">
        <v>146.3296579349452</v>
      </c>
      <c r="AD1106">
        <v>165.57102350844738</v>
      </c>
      <c r="AE1106">
        <v>180.82812323970177</v>
      </c>
      <c r="AF1106">
        <v>197.40348366997662</v>
      </c>
      <c r="AG1106">
        <v>222.88874669744382</v>
      </c>
      <c r="AH1106">
        <v>252.57124484760385</v>
      </c>
      <c r="AI1106">
        <v>281.09127401610527</v>
      </c>
      <c r="AJ1106">
        <v>288.09940604472001</v>
      </c>
      <c r="AK1106">
        <v>309.6675694526046</v>
      </c>
    </row>
    <row r="1107" spans="1:37" hidden="1">
      <c r="A1107" t="s">
        <v>4098</v>
      </c>
      <c r="B1107" t="s">
        <v>1612</v>
      </c>
      <c r="C1107" t="s">
        <v>4891</v>
      </c>
      <c r="D1107" t="s">
        <v>4892</v>
      </c>
      <c r="E1107" t="str">
        <f t="shared" si="17"/>
        <v>RWA.NY.GDP.MKTP.KD</v>
      </c>
      <c r="F1107">
        <v>1368419410.4764521</v>
      </c>
      <c r="G1107">
        <v>1442809419.3163993</v>
      </c>
      <c r="H1107">
        <v>1468936482.4200885</v>
      </c>
      <c r="I1107">
        <v>1556784024.3577034</v>
      </c>
      <c r="J1107">
        <v>1490764343.4226463</v>
      </c>
      <c r="K1107">
        <v>1556398945.7425556</v>
      </c>
      <c r="L1107">
        <v>1641567235.906466</v>
      </c>
      <c r="M1107">
        <v>1641172667.0066693</v>
      </c>
      <c r="N1107">
        <v>1715006153.1761844</v>
      </c>
      <c r="O1107">
        <v>1714379588.0788341</v>
      </c>
      <c r="P1107">
        <v>1673246631.3059874</v>
      </c>
      <c r="Q1107">
        <v>1631174858.4397943</v>
      </c>
      <c r="R1107">
        <v>1726969275.9074848</v>
      </c>
      <c r="S1107">
        <v>1586934658.68664</v>
      </c>
      <c r="T1107">
        <v>789530666.43129599</v>
      </c>
      <c r="U1107">
        <v>1067635566.6836054</v>
      </c>
      <c r="V1107">
        <v>1203713147.8270118</v>
      </c>
      <c r="W1107">
        <v>1370424439.4190273</v>
      </c>
      <c r="X1107">
        <v>1491825811.1295507</v>
      </c>
      <c r="Y1107">
        <v>1604922564.8408496</v>
      </c>
      <c r="Z1107">
        <v>1734921292.5929585</v>
      </c>
      <c r="AA1107">
        <v>1882389602.4633598</v>
      </c>
      <c r="AB1107">
        <v>2089452458.7343297</v>
      </c>
      <c r="AC1107">
        <v>2135420412.8264849</v>
      </c>
      <c r="AD1107">
        <v>2293441523.3756452</v>
      </c>
      <c r="AE1107">
        <v>2506731585.0495801</v>
      </c>
      <c r="AF1107">
        <v>2737350890.8741417</v>
      </c>
      <c r="AG1107">
        <v>2887905189.8722191</v>
      </c>
      <c r="AH1107">
        <v>3211350571.137908</v>
      </c>
      <c r="AI1107">
        <v>3343015944.5545611</v>
      </c>
      <c r="AJ1107">
        <v>3583713092.56249</v>
      </c>
      <c r="AK1107">
        <v>3891912418.5228643</v>
      </c>
    </row>
    <row r="1108" spans="1:37" hidden="1">
      <c r="A1108" t="s">
        <v>4098</v>
      </c>
      <c r="B1108" t="s">
        <v>1612</v>
      </c>
      <c r="C1108" t="s">
        <v>4893</v>
      </c>
      <c r="D1108" t="s">
        <v>4894</v>
      </c>
      <c r="E1108" t="str">
        <f t="shared" si="17"/>
        <v>RWA.NY.GDP.MKTP.CD</v>
      </c>
      <c r="F1108">
        <v>1163184014.1717696</v>
      </c>
      <c r="G1108">
        <v>1320982376.2772722</v>
      </c>
      <c r="H1108">
        <v>1410577394.3740704</v>
      </c>
      <c r="I1108">
        <v>1507165402.7735944</v>
      </c>
      <c r="J1108">
        <v>1588378077.8406281</v>
      </c>
      <c r="K1108">
        <v>1715332717.5463135</v>
      </c>
      <c r="L1108">
        <v>1943621557.6710687</v>
      </c>
      <c r="M1108">
        <v>2151682622.6916552</v>
      </c>
      <c r="N1108">
        <v>2395578494.9057822</v>
      </c>
      <c r="O1108">
        <v>2410194296.3299847</v>
      </c>
      <c r="P1108">
        <v>2584367370.2982612</v>
      </c>
      <c r="Q1108">
        <v>1911970651.358273</v>
      </c>
      <c r="R1108">
        <v>2037982629.5998588</v>
      </c>
      <c r="S1108">
        <v>1971348322.0519931</v>
      </c>
      <c r="T1108">
        <v>753636370.61818182</v>
      </c>
      <c r="U1108">
        <v>1293447629.5455544</v>
      </c>
      <c r="V1108">
        <v>1382334846.4489837</v>
      </c>
      <c r="W1108">
        <v>1851557080.9279392</v>
      </c>
      <c r="X1108">
        <v>1989343578.5589755</v>
      </c>
      <c r="Y1108">
        <v>1931185215.7069902</v>
      </c>
      <c r="Z1108">
        <v>1734921292.5929585</v>
      </c>
      <c r="AA1108">
        <v>1674685045.5782588</v>
      </c>
      <c r="AB1108">
        <v>1640603016.6489134</v>
      </c>
      <c r="AC1108">
        <v>1846148215.562206</v>
      </c>
      <c r="AD1108">
        <v>2088892750.2707107</v>
      </c>
      <c r="AE1108">
        <v>2581298626.7971745</v>
      </c>
      <c r="AF1108">
        <v>3111235975.4218698</v>
      </c>
      <c r="AG1108">
        <v>3738298961.532836</v>
      </c>
      <c r="AH1108">
        <v>4711529669.9277678</v>
      </c>
      <c r="AI1108">
        <v>5252683091.6395235</v>
      </c>
      <c r="AJ1108">
        <v>5624294584.5138407</v>
      </c>
      <c r="AK1108">
        <v>6377408664.549861</v>
      </c>
    </row>
    <row r="1109" spans="1:37">
      <c r="A1109" t="s">
        <v>4098</v>
      </c>
      <c r="B1109" t="s">
        <v>1612</v>
      </c>
      <c r="C1109" t="s">
        <v>4895</v>
      </c>
      <c r="D1109" t="s">
        <v>4896</v>
      </c>
      <c r="E1109" t="str">
        <f t="shared" si="17"/>
        <v>RWA.SL.TLF.TERT.ZS</v>
      </c>
      <c r="F1109" t="s">
        <v>1768</v>
      </c>
      <c r="G1109" t="s">
        <v>1768</v>
      </c>
      <c r="H1109" t="s">
        <v>1768</v>
      </c>
      <c r="I1109" t="s">
        <v>1768</v>
      </c>
      <c r="J1109" t="s">
        <v>1768</v>
      </c>
      <c r="K1109" t="s">
        <v>1768</v>
      </c>
      <c r="L1109" t="s">
        <v>1768</v>
      </c>
      <c r="M1109" t="s">
        <v>1768</v>
      </c>
      <c r="N1109" t="s">
        <v>1768</v>
      </c>
      <c r="O1109" t="s">
        <v>1768</v>
      </c>
      <c r="P1109" t="s">
        <v>1768</v>
      </c>
      <c r="Q1109" t="s">
        <v>1768</v>
      </c>
      <c r="R1109" t="s">
        <v>1768</v>
      </c>
      <c r="S1109" t="s">
        <v>1768</v>
      </c>
      <c r="T1109" t="s">
        <v>1768</v>
      </c>
      <c r="U1109" t="s">
        <v>1768</v>
      </c>
      <c r="V1109">
        <v>0.30000001192092896</v>
      </c>
      <c r="W1109" t="s">
        <v>1768</v>
      </c>
      <c r="X1109" t="s">
        <v>1768</v>
      </c>
      <c r="Y1109" t="s">
        <v>1768</v>
      </c>
      <c r="Z1109" t="s">
        <v>1768</v>
      </c>
      <c r="AA1109" t="s">
        <v>1768</v>
      </c>
      <c r="AB1109" t="s">
        <v>1768</v>
      </c>
      <c r="AC1109" t="s">
        <v>1768</v>
      </c>
      <c r="AD1109" t="s">
        <v>1768</v>
      </c>
      <c r="AE1109" t="s">
        <v>1768</v>
      </c>
      <c r="AF1109" t="s">
        <v>1768</v>
      </c>
      <c r="AG1109" t="s">
        <v>1768</v>
      </c>
      <c r="AH1109" t="s">
        <v>1768</v>
      </c>
      <c r="AI1109" t="s">
        <v>1768</v>
      </c>
      <c r="AJ1109" t="s">
        <v>1768</v>
      </c>
      <c r="AK1109" t="s">
        <v>1768</v>
      </c>
    </row>
    <row r="1110" spans="1:37" hidden="1">
      <c r="A1110" t="s">
        <v>4098</v>
      </c>
      <c r="B1110" t="s">
        <v>1612</v>
      </c>
      <c r="C1110" t="s">
        <v>4897</v>
      </c>
      <c r="D1110" t="s">
        <v>4898</v>
      </c>
      <c r="E1110" t="str">
        <f t="shared" si="17"/>
        <v>RWA.SP.DYN.LE00.IN</v>
      </c>
      <c r="F1110">
        <v>48.200146341463416</v>
      </c>
      <c r="G1110">
        <v>49.002097560975614</v>
      </c>
      <c r="H1110">
        <v>49.656536585365856</v>
      </c>
      <c r="I1110">
        <v>50.031975609756103</v>
      </c>
      <c r="J1110">
        <v>50.005390243902447</v>
      </c>
      <c r="K1110">
        <v>49.279658536585373</v>
      </c>
      <c r="L1110">
        <v>47.537609756097567</v>
      </c>
      <c r="M1110">
        <v>44.766195121951228</v>
      </c>
      <c r="N1110">
        <v>41.141975609756102</v>
      </c>
      <c r="O1110">
        <v>36.965609756097571</v>
      </c>
      <c r="P1110">
        <v>32.826975609756097</v>
      </c>
      <c r="Q1110">
        <v>29.44004878048781</v>
      </c>
      <c r="R1110">
        <v>27.334585365853659</v>
      </c>
      <c r="S1110">
        <v>26.818707317073176</v>
      </c>
      <c r="T1110">
        <v>27.936341463414639</v>
      </c>
      <c r="U1110">
        <v>30.47317073170732</v>
      </c>
      <c r="V1110">
        <v>33.975804878048784</v>
      </c>
      <c r="W1110">
        <v>37.764195121951225</v>
      </c>
      <c r="X1110">
        <v>41.273926829268291</v>
      </c>
      <c r="Y1110">
        <v>44.234804878048791</v>
      </c>
      <c r="Z1110">
        <v>46.510219512195128</v>
      </c>
      <c r="AA1110">
        <v>48.136707317073174</v>
      </c>
      <c r="AB1110">
        <v>49.377585365853669</v>
      </c>
      <c r="AC1110">
        <v>50.449097560975616</v>
      </c>
      <c r="AD1110">
        <v>51.396414634146346</v>
      </c>
      <c r="AE1110">
        <v>52.247634146341468</v>
      </c>
      <c r="AF1110">
        <v>53.006390243902445</v>
      </c>
      <c r="AG1110">
        <v>53.659731707317086</v>
      </c>
      <c r="AH1110">
        <v>54.206195121951225</v>
      </c>
      <c r="AI1110">
        <v>54.665804878048782</v>
      </c>
      <c r="AJ1110">
        <v>55.057121951219514</v>
      </c>
      <c r="AK1110" t="s">
        <v>1768</v>
      </c>
    </row>
    <row r="1111" spans="1:37" hidden="1">
      <c r="A1111" t="s">
        <v>4098</v>
      </c>
      <c r="B1111" t="s">
        <v>1612</v>
      </c>
      <c r="C1111" t="s">
        <v>1688</v>
      </c>
      <c r="D1111" t="s">
        <v>1689</v>
      </c>
      <c r="E1111" t="str">
        <f t="shared" si="17"/>
        <v>RWA.SP.POP.TOTL</v>
      </c>
      <c r="F1111">
        <v>5178927</v>
      </c>
      <c r="G1111">
        <v>5343129</v>
      </c>
      <c r="H1111">
        <v>5502531</v>
      </c>
      <c r="I1111">
        <v>5669024</v>
      </c>
      <c r="J1111">
        <v>5859270</v>
      </c>
      <c r="K1111">
        <v>6080907</v>
      </c>
      <c r="L1111">
        <v>6356230</v>
      </c>
      <c r="M1111">
        <v>6672124</v>
      </c>
      <c r="N1111">
        <v>6959599</v>
      </c>
      <c r="O1111">
        <v>7124870</v>
      </c>
      <c r="P1111">
        <v>7109538</v>
      </c>
      <c r="Q1111">
        <v>6871192</v>
      </c>
      <c r="R1111">
        <v>6452688</v>
      </c>
      <c r="S1111">
        <v>5984449</v>
      </c>
      <c r="T1111">
        <v>5648306</v>
      </c>
      <c r="U1111">
        <v>5570206</v>
      </c>
      <c r="V1111">
        <v>5803830</v>
      </c>
      <c r="W1111">
        <v>6297733</v>
      </c>
      <c r="X1111">
        <v>6944116</v>
      </c>
      <c r="Y1111">
        <v>7582861</v>
      </c>
      <c r="Z1111">
        <v>8098344</v>
      </c>
      <c r="AA1111">
        <v>8456968</v>
      </c>
      <c r="AB1111">
        <v>8696378</v>
      </c>
      <c r="AC1111">
        <v>8857859</v>
      </c>
      <c r="AD1111">
        <v>9009655</v>
      </c>
      <c r="AE1111">
        <v>9201727</v>
      </c>
      <c r="AF1111">
        <v>9441406</v>
      </c>
      <c r="AG1111">
        <v>9710531</v>
      </c>
      <c r="AH1111">
        <v>10004092</v>
      </c>
      <c r="AI1111">
        <v>10311275</v>
      </c>
      <c r="AJ1111">
        <v>10624005</v>
      </c>
      <c r="AK1111">
        <v>10942950</v>
      </c>
    </row>
    <row r="1112" spans="1:37" hidden="1">
      <c r="A1112" t="s">
        <v>89</v>
      </c>
      <c r="B1112" t="s">
        <v>1613</v>
      </c>
      <c r="C1112" t="s">
        <v>4889</v>
      </c>
      <c r="D1112" t="s">
        <v>4890</v>
      </c>
      <c r="E1112" t="str">
        <f t="shared" si="17"/>
        <v>WSM.NY.GDP.DEFL.ZS</v>
      </c>
      <c r="F1112" t="s">
        <v>1768</v>
      </c>
      <c r="G1112" t="s">
        <v>1768</v>
      </c>
      <c r="H1112">
        <v>22.882772168941642</v>
      </c>
      <c r="I1112">
        <v>26.978040662770507</v>
      </c>
      <c r="J1112">
        <v>31.258290280731966</v>
      </c>
      <c r="K1112">
        <v>31.739340116012578</v>
      </c>
      <c r="L1112">
        <v>31.641039715607768</v>
      </c>
      <c r="M1112">
        <v>33.070411027110602</v>
      </c>
      <c r="N1112">
        <v>39.146762392505643</v>
      </c>
      <c r="O1112">
        <v>38.053740401351227</v>
      </c>
      <c r="P1112">
        <v>41.481034889630173</v>
      </c>
      <c r="Q1112">
        <v>44.01608456597296</v>
      </c>
      <c r="R1112">
        <v>47.786501246424848</v>
      </c>
      <c r="S1112">
        <v>48.099368436008596</v>
      </c>
      <c r="T1112">
        <v>80.916576477099156</v>
      </c>
      <c r="U1112">
        <v>75.354887165300767</v>
      </c>
      <c r="V1112">
        <v>78.743656076530485</v>
      </c>
      <c r="W1112">
        <v>87.924250190596652</v>
      </c>
      <c r="X1112">
        <v>90.748324314325956</v>
      </c>
      <c r="Y1112">
        <v>92.913129520181386</v>
      </c>
      <c r="Z1112">
        <v>95.504958774247612</v>
      </c>
      <c r="AA1112">
        <v>97.683991760454063</v>
      </c>
      <c r="AB1112">
        <v>100</v>
      </c>
      <c r="AC1112">
        <v>102.37434295922169</v>
      </c>
      <c r="AD1112">
        <v>109.38141622133173</v>
      </c>
      <c r="AE1112">
        <v>110.32921116107089</v>
      </c>
      <c r="AF1112">
        <v>120.52716454215162</v>
      </c>
      <c r="AG1112">
        <v>129.78627470292338</v>
      </c>
      <c r="AH1112">
        <v>134.31232084969434</v>
      </c>
      <c r="AI1112">
        <v>135.56661759398753</v>
      </c>
      <c r="AJ1112">
        <v>138.74499224666494</v>
      </c>
      <c r="AK1112">
        <v>138.36277478051829</v>
      </c>
    </row>
    <row r="1113" spans="1:37" hidden="1">
      <c r="A1113" t="s">
        <v>89</v>
      </c>
      <c r="B1113" t="s">
        <v>1613</v>
      </c>
      <c r="C1113" t="s">
        <v>4891</v>
      </c>
      <c r="D1113" t="s">
        <v>4892</v>
      </c>
      <c r="E1113" t="str">
        <f t="shared" si="17"/>
        <v>WSM.NY.GDP.MKTP.KD</v>
      </c>
      <c r="F1113" t="s">
        <v>1768</v>
      </c>
      <c r="G1113" t="s">
        <v>1768</v>
      </c>
      <c r="H1113">
        <v>175593116.04924101</v>
      </c>
      <c r="I1113">
        <v>176349982.98128825</v>
      </c>
      <c r="J1113">
        <v>178620583.77742994</v>
      </c>
      <c r="K1113">
        <v>185621605.94529548</v>
      </c>
      <c r="L1113">
        <v>195839303.43507558</v>
      </c>
      <c r="M1113">
        <v>196785390.14656332</v>
      </c>
      <c r="N1113">
        <v>193947142.19781491</v>
      </c>
      <c r="O1113">
        <v>201137371.95940611</v>
      </c>
      <c r="P1113">
        <v>192244188.55427995</v>
      </c>
      <c r="Q1113">
        <v>187822577.56706032</v>
      </c>
      <c r="R1113">
        <v>187446928.53686887</v>
      </c>
      <c r="S1113">
        <v>195132251.70513761</v>
      </c>
      <c r="T1113">
        <v>190171788.40938762</v>
      </c>
      <c r="U1113">
        <v>202640783.93293554</v>
      </c>
      <c r="V1113">
        <v>217381536.90019169</v>
      </c>
      <c r="W1113">
        <v>219128135.90114805</v>
      </c>
      <c r="X1113">
        <v>224375383.72622761</v>
      </c>
      <c r="Y1113">
        <v>229494645.87234592</v>
      </c>
      <c r="Z1113">
        <v>245617502.95131129</v>
      </c>
      <c r="AA1113">
        <v>263035595.62329963</v>
      </c>
      <c r="AB1113">
        <v>274630824.869932</v>
      </c>
      <c r="AC1113">
        <v>287713853.51901305</v>
      </c>
      <c r="AD1113">
        <v>301501274.72307181</v>
      </c>
      <c r="AE1113">
        <v>314000699.04182577</v>
      </c>
      <c r="AF1113">
        <v>320241629.40425748</v>
      </c>
      <c r="AG1113">
        <v>341011349.51286364</v>
      </c>
      <c r="AH1113">
        <v>328406851.76399273</v>
      </c>
      <c r="AI1113">
        <v>322746752.53285283</v>
      </c>
      <c r="AJ1113">
        <v>328269116.21190393</v>
      </c>
      <c r="AK1113">
        <v>335162767.65235388</v>
      </c>
    </row>
    <row r="1114" spans="1:37" hidden="1">
      <c r="A1114" t="s">
        <v>89</v>
      </c>
      <c r="B1114" t="s">
        <v>1613</v>
      </c>
      <c r="C1114" t="s">
        <v>4893</v>
      </c>
      <c r="D1114" t="s">
        <v>4894</v>
      </c>
      <c r="E1114" t="str">
        <f t="shared" si="17"/>
        <v>WSM.NY.GDP.MKTP.CD</v>
      </c>
      <c r="F1114" t="s">
        <v>1768</v>
      </c>
      <c r="G1114" t="s">
        <v>1768</v>
      </c>
      <c r="H1114">
        <v>108006925.40091065</v>
      </c>
      <c r="I1114">
        <v>99668848.770346597</v>
      </c>
      <c r="J1114">
        <v>97298513.646199003</v>
      </c>
      <c r="K1114">
        <v>85156795.763561815</v>
      </c>
      <c r="L1114">
        <v>89947043.681458637</v>
      </c>
      <c r="M1114">
        <v>99540468.207205877</v>
      </c>
      <c r="N1114">
        <v>118518518.73598474</v>
      </c>
      <c r="O1114">
        <v>109494843.26022431</v>
      </c>
      <c r="P1114">
        <v>112058888.22303054</v>
      </c>
      <c r="Q1114">
        <v>111908235.96706551</v>
      </c>
      <c r="R1114">
        <v>117883207.84936588</v>
      </c>
      <c r="S1114">
        <v>118613703.55305876</v>
      </c>
      <c r="T1114">
        <v>197000394.47731754</v>
      </c>
      <c r="U1114">
        <v>200357402.76542413</v>
      </c>
      <c r="V1114">
        <v>222670196.52693099</v>
      </c>
      <c r="W1114">
        <v>254361347.16066098</v>
      </c>
      <c r="X1114">
        <v>240113812.8601107</v>
      </c>
      <c r="Y1114">
        <v>230621434.54260901</v>
      </c>
      <c r="Z1114">
        <v>245617502.95131129</v>
      </c>
      <c r="AA1114">
        <v>243336183.69104961</v>
      </c>
      <c r="AB1114">
        <v>256677700.10898793</v>
      </c>
      <c r="AC1114">
        <v>301905953.02349198</v>
      </c>
      <c r="AD1114">
        <v>374507187.85692811</v>
      </c>
      <c r="AE1114">
        <v>412220560.2599228</v>
      </c>
      <c r="AF1114">
        <v>453082900.11290848</v>
      </c>
      <c r="AG1114">
        <v>530170249.52174658</v>
      </c>
      <c r="AH1114">
        <v>568303118</v>
      </c>
      <c r="AI1114">
        <v>525385200</v>
      </c>
      <c r="AJ1114">
        <v>594897906.29699445</v>
      </c>
      <c r="AK1114">
        <v>649414531.14804661</v>
      </c>
    </row>
    <row r="1115" spans="1:37">
      <c r="A1115" t="s">
        <v>89</v>
      </c>
      <c r="B1115" t="s">
        <v>1613</v>
      </c>
      <c r="C1115" t="s">
        <v>4895</v>
      </c>
      <c r="D1115" t="s">
        <v>4896</v>
      </c>
      <c r="E1115" t="str">
        <f t="shared" si="17"/>
        <v>WSM.SL.TLF.TERT.ZS</v>
      </c>
      <c r="F1115" t="s">
        <v>1768</v>
      </c>
      <c r="G1115" t="s">
        <v>1768</v>
      </c>
      <c r="H1115" t="s">
        <v>1768</v>
      </c>
      <c r="I1115" t="s">
        <v>1768</v>
      </c>
      <c r="J1115" t="s">
        <v>1768</v>
      </c>
      <c r="K1115" t="s">
        <v>1768</v>
      </c>
      <c r="L1115" t="s">
        <v>1768</v>
      </c>
      <c r="M1115" t="s">
        <v>1768</v>
      </c>
      <c r="N1115" t="s">
        <v>1768</v>
      </c>
      <c r="O1115" t="s">
        <v>1768</v>
      </c>
      <c r="P1115" t="s">
        <v>1768</v>
      </c>
      <c r="Q1115" t="s">
        <v>1768</v>
      </c>
      <c r="R1115" t="s">
        <v>1768</v>
      </c>
      <c r="S1115" t="s">
        <v>1768</v>
      </c>
      <c r="T1115" t="s">
        <v>1768</v>
      </c>
      <c r="U1115" t="s">
        <v>1768</v>
      </c>
      <c r="V1115" t="s">
        <v>1768</v>
      </c>
      <c r="W1115" t="s">
        <v>1768</v>
      </c>
      <c r="X1115" t="s">
        <v>1768</v>
      </c>
      <c r="Y1115" t="s">
        <v>1768</v>
      </c>
      <c r="Z1115" t="s">
        <v>1768</v>
      </c>
      <c r="AA1115" t="s">
        <v>1768</v>
      </c>
      <c r="AB1115" t="s">
        <v>1768</v>
      </c>
      <c r="AC1115" t="s">
        <v>1768</v>
      </c>
      <c r="AD1115" t="s">
        <v>1768</v>
      </c>
      <c r="AE1115" t="s">
        <v>1768</v>
      </c>
      <c r="AF1115" t="s">
        <v>1768</v>
      </c>
      <c r="AG1115" t="s">
        <v>1768</v>
      </c>
      <c r="AH1115" t="s">
        <v>1768</v>
      </c>
      <c r="AI1115" t="s">
        <v>1768</v>
      </c>
      <c r="AJ1115" t="s">
        <v>1768</v>
      </c>
      <c r="AK1115" t="s">
        <v>1768</v>
      </c>
    </row>
    <row r="1116" spans="1:37" hidden="1">
      <c r="A1116" t="s">
        <v>89</v>
      </c>
      <c r="B1116" t="s">
        <v>1613</v>
      </c>
      <c r="C1116" t="s">
        <v>4897</v>
      </c>
      <c r="D1116" t="s">
        <v>4898</v>
      </c>
      <c r="E1116" t="str">
        <f t="shared" si="17"/>
        <v>WSM.SP.DYN.LE00.IN</v>
      </c>
      <c r="F1116">
        <v>59.969512195121958</v>
      </c>
      <c r="G1116">
        <v>60.46851219512196</v>
      </c>
      <c r="H1116">
        <v>60.96651219512195</v>
      </c>
      <c r="I1116">
        <v>61.464512195121955</v>
      </c>
      <c r="J1116">
        <v>61.962512195121967</v>
      </c>
      <c r="K1116">
        <v>62.463000000000001</v>
      </c>
      <c r="L1116">
        <v>62.969000000000015</v>
      </c>
      <c r="M1116">
        <v>63.480975609756101</v>
      </c>
      <c r="N1116">
        <v>63.998951219512207</v>
      </c>
      <c r="O1116">
        <v>64.519414634146344</v>
      </c>
      <c r="P1116">
        <v>65.040414634146344</v>
      </c>
      <c r="Q1116">
        <v>65.558951219512196</v>
      </c>
      <c r="R1116">
        <v>66.070024390243915</v>
      </c>
      <c r="S1116">
        <v>66.569146341463423</v>
      </c>
      <c r="T1116">
        <v>67.051804878048799</v>
      </c>
      <c r="U1116">
        <v>67.515024390243909</v>
      </c>
      <c r="V1116">
        <v>67.95426829268294</v>
      </c>
      <c r="W1116">
        <v>68.370536585365869</v>
      </c>
      <c r="X1116">
        <v>68.764804878048793</v>
      </c>
      <c r="Y1116">
        <v>69.137048780487817</v>
      </c>
      <c r="Z1116">
        <v>69.487804878048792</v>
      </c>
      <c r="AA1116">
        <v>69.820073170731717</v>
      </c>
      <c r="AB1116">
        <v>70.135829268292696</v>
      </c>
      <c r="AC1116">
        <v>70.439609756097582</v>
      </c>
      <c r="AD1116">
        <v>70.732390243902444</v>
      </c>
      <c r="AE1116">
        <v>71.015707317073179</v>
      </c>
      <c r="AF1116">
        <v>71.290536585365857</v>
      </c>
      <c r="AG1116">
        <v>71.556365853658548</v>
      </c>
      <c r="AH1116">
        <v>71.813707317073167</v>
      </c>
      <c r="AI1116">
        <v>72.063560975609761</v>
      </c>
      <c r="AJ1116">
        <v>72.306390243902442</v>
      </c>
      <c r="AK1116" t="s">
        <v>1768</v>
      </c>
    </row>
    <row r="1117" spans="1:37" hidden="1">
      <c r="A1117" t="s">
        <v>89</v>
      </c>
      <c r="B1117" t="s">
        <v>1613</v>
      </c>
      <c r="C1117" t="s">
        <v>1688</v>
      </c>
      <c r="D1117" t="s">
        <v>1689</v>
      </c>
      <c r="E1117" t="str">
        <f t="shared" si="17"/>
        <v>WSM.SP.POP.TOTL</v>
      </c>
      <c r="F1117">
        <v>155016</v>
      </c>
      <c r="G1117">
        <v>155488</v>
      </c>
      <c r="H1117">
        <v>155831</v>
      </c>
      <c r="I1117">
        <v>156122</v>
      </c>
      <c r="J1117">
        <v>156459</v>
      </c>
      <c r="K1117">
        <v>156919</v>
      </c>
      <c r="L1117">
        <v>157531</v>
      </c>
      <c r="M1117">
        <v>158290</v>
      </c>
      <c r="N1117">
        <v>159187</v>
      </c>
      <c r="O1117">
        <v>160198</v>
      </c>
      <c r="P1117">
        <v>161308</v>
      </c>
      <c r="Q1117">
        <v>162504</v>
      </c>
      <c r="R1117">
        <v>163790</v>
      </c>
      <c r="S1117">
        <v>165172</v>
      </c>
      <c r="T1117">
        <v>166662</v>
      </c>
      <c r="U1117">
        <v>168257</v>
      </c>
      <c r="V1117">
        <v>169969</v>
      </c>
      <c r="W1117">
        <v>171766</v>
      </c>
      <c r="X1117">
        <v>173543</v>
      </c>
      <c r="Y1117">
        <v>175169</v>
      </c>
      <c r="Z1117">
        <v>176549</v>
      </c>
      <c r="AA1117">
        <v>177645</v>
      </c>
      <c r="AB1117">
        <v>178488</v>
      </c>
      <c r="AC1117">
        <v>179141</v>
      </c>
      <c r="AD1117">
        <v>179699</v>
      </c>
      <c r="AE1117">
        <v>180237</v>
      </c>
      <c r="AF1117">
        <v>180766</v>
      </c>
      <c r="AG1117">
        <v>181277</v>
      </c>
      <c r="AH1117">
        <v>181809</v>
      </c>
      <c r="AI1117">
        <v>182401</v>
      </c>
      <c r="AJ1117">
        <v>183081</v>
      </c>
      <c r="AK1117">
        <v>183874</v>
      </c>
    </row>
    <row r="1118" spans="1:37" hidden="1">
      <c r="A1118" t="s">
        <v>1614</v>
      </c>
      <c r="B1118" t="s">
        <v>1615</v>
      </c>
      <c r="C1118" t="s">
        <v>4889</v>
      </c>
      <c r="D1118" t="s">
        <v>4890</v>
      </c>
      <c r="E1118" t="str">
        <f t="shared" si="17"/>
        <v>SMR.NY.GDP.DEFL.ZS</v>
      </c>
      <c r="F1118">
        <v>36.785614816521864</v>
      </c>
      <c r="G1118">
        <v>43.696489014125405</v>
      </c>
      <c r="H1118">
        <v>51.361313227975018</v>
      </c>
      <c r="I1118">
        <v>59.115280804190903</v>
      </c>
      <c r="J1118">
        <v>65.477210245151753</v>
      </c>
      <c r="K1118">
        <v>71.484433235573391</v>
      </c>
      <c r="L1118">
        <v>76.837518220108095</v>
      </c>
      <c r="M1118">
        <v>81.454883628034239</v>
      </c>
      <c r="N1118">
        <v>86.871964298225649</v>
      </c>
      <c r="O1118">
        <v>92.255693103949966</v>
      </c>
      <c r="P1118">
        <v>100</v>
      </c>
      <c r="Q1118">
        <v>107.54144731171402</v>
      </c>
      <c r="R1118">
        <v>112.2730207872531</v>
      </c>
      <c r="S1118">
        <v>117.05625013789867</v>
      </c>
      <c r="T1118">
        <v>121.58770726961399</v>
      </c>
      <c r="U1118">
        <v>128.06851663213558</v>
      </c>
      <c r="V1118">
        <v>133.18874757424746</v>
      </c>
      <c r="W1118">
        <v>135.44526319014659</v>
      </c>
      <c r="X1118">
        <v>137.78800226939595</v>
      </c>
      <c r="Y1118">
        <v>139.94936128559422</v>
      </c>
      <c r="Z1118">
        <v>143.62824295192775</v>
      </c>
      <c r="AA1118">
        <v>147.49736871286419</v>
      </c>
      <c r="AB1118">
        <v>151.00134054356474</v>
      </c>
      <c r="AC1118">
        <v>154.64584229244517</v>
      </c>
      <c r="AD1118">
        <v>157.63421826762857</v>
      </c>
      <c r="AE1118">
        <v>160.59385418950336</v>
      </c>
      <c r="AF1118">
        <v>163.72077835833059</v>
      </c>
      <c r="AG1118">
        <v>166.57012764496108</v>
      </c>
      <c r="AH1118">
        <v>171.95120711374719</v>
      </c>
      <c r="AI1118" t="s">
        <v>1768</v>
      </c>
      <c r="AJ1118" t="s">
        <v>1768</v>
      </c>
      <c r="AK1118" t="s">
        <v>1768</v>
      </c>
    </row>
    <row r="1119" spans="1:37" hidden="1">
      <c r="A1119" t="s">
        <v>1614</v>
      </c>
      <c r="B1119" t="s">
        <v>1615</v>
      </c>
      <c r="C1119" t="s">
        <v>4891</v>
      </c>
      <c r="D1119" t="s">
        <v>4892</v>
      </c>
      <c r="E1119" t="str">
        <f t="shared" si="17"/>
        <v>SMR.NY.GDP.MKTP.KD</v>
      </c>
      <c r="F1119">
        <v>364399494.97675943</v>
      </c>
      <c r="G1119">
        <v>367475954.54188263</v>
      </c>
      <c r="H1119">
        <v>368995789.29405993</v>
      </c>
      <c r="I1119">
        <v>373310009.25789022</v>
      </c>
      <c r="J1119">
        <v>385352399.64431226</v>
      </c>
      <c r="K1119">
        <v>396135226.9282046</v>
      </c>
      <c r="L1119">
        <v>407464484.67036873</v>
      </c>
      <c r="M1119">
        <v>420470739.31162739</v>
      </c>
      <c r="N1119">
        <v>438106445.40803105</v>
      </c>
      <c r="O1119">
        <v>452951398.18245137</v>
      </c>
      <c r="P1119">
        <v>462250274.61071259</v>
      </c>
      <c r="Q1119">
        <v>469336170.91815352</v>
      </c>
      <c r="R1119">
        <v>472965422.68968344</v>
      </c>
      <c r="S1119">
        <v>514357505.10562468</v>
      </c>
      <c r="T1119">
        <v>550271224.47772622</v>
      </c>
      <c r="U1119">
        <v>601402621.49733436</v>
      </c>
      <c r="V1119">
        <v>630620563.24182737</v>
      </c>
      <c r="W1119">
        <v>645784080.786672</v>
      </c>
      <c r="X1119">
        <v>694347043.66182935</v>
      </c>
      <c r="Y1119">
        <v>757375569.94660914</v>
      </c>
      <c r="Z1119">
        <v>773907642.41474771</v>
      </c>
      <c r="AA1119">
        <v>817304332.64361179</v>
      </c>
      <c r="AB1119">
        <v>819370841.70212901</v>
      </c>
      <c r="AC1119">
        <v>851401732.10914886</v>
      </c>
      <c r="AD1119">
        <v>890665404.22097826</v>
      </c>
      <c r="AE1119">
        <v>911330494.80615163</v>
      </c>
      <c r="AF1119">
        <v>946461148.80094624</v>
      </c>
      <c r="AG1119">
        <v>979525293.7372247</v>
      </c>
      <c r="AH1119">
        <v>998123875.26388073</v>
      </c>
      <c r="AI1119" t="s">
        <v>1768</v>
      </c>
      <c r="AJ1119" t="s">
        <v>1768</v>
      </c>
      <c r="AK1119" t="s">
        <v>1768</v>
      </c>
    </row>
    <row r="1120" spans="1:37" hidden="1">
      <c r="A1120" t="s">
        <v>1614</v>
      </c>
      <c r="B1120" t="s">
        <v>1615</v>
      </c>
      <c r="C1120" t="s">
        <v>4893</v>
      </c>
      <c r="D1120" t="s">
        <v>4894</v>
      </c>
      <c r="E1120" t="str">
        <f t="shared" si="17"/>
        <v>SMR.NY.GDP.MKTP.CD</v>
      </c>
      <c r="F1120" t="s">
        <v>1768</v>
      </c>
      <c r="G1120" t="s">
        <v>1768</v>
      </c>
      <c r="H1120" t="s">
        <v>1768</v>
      </c>
      <c r="I1120" t="s">
        <v>1768</v>
      </c>
      <c r="J1120" t="s">
        <v>1768</v>
      </c>
      <c r="K1120" t="s">
        <v>1768</v>
      </c>
      <c r="L1120" t="s">
        <v>1768</v>
      </c>
      <c r="M1120" t="s">
        <v>1768</v>
      </c>
      <c r="N1120" t="s">
        <v>1768</v>
      </c>
      <c r="O1120" t="s">
        <v>1768</v>
      </c>
      <c r="P1120" t="s">
        <v>1768</v>
      </c>
      <c r="Q1120" t="s">
        <v>1768</v>
      </c>
      <c r="R1120" t="s">
        <v>1768</v>
      </c>
      <c r="S1120" t="s">
        <v>1768</v>
      </c>
      <c r="T1120" t="s">
        <v>1768</v>
      </c>
      <c r="U1120" t="s">
        <v>1768</v>
      </c>
      <c r="V1120" t="s">
        <v>1768</v>
      </c>
      <c r="W1120" t="s">
        <v>1768</v>
      </c>
      <c r="X1120" t="s">
        <v>1768</v>
      </c>
      <c r="Y1120">
        <v>853373879.73181939</v>
      </c>
      <c r="Z1120">
        <v>773907642.41474771</v>
      </c>
      <c r="AA1120">
        <v>815205233.06279135</v>
      </c>
      <c r="AB1120">
        <v>879957209.92390692</v>
      </c>
      <c r="AC1120">
        <v>1122981525.3550227</v>
      </c>
      <c r="AD1120">
        <v>1317357834.6163397</v>
      </c>
      <c r="AE1120">
        <v>1375416604.4868927</v>
      </c>
      <c r="AF1120">
        <v>1469075398.3189061</v>
      </c>
      <c r="AG1120">
        <v>1687653983.0276484</v>
      </c>
      <c r="AH1120">
        <v>1899809579.6103706</v>
      </c>
      <c r="AI1120" t="s">
        <v>1768</v>
      </c>
      <c r="AJ1120" t="s">
        <v>1768</v>
      </c>
      <c r="AK1120" t="s">
        <v>1768</v>
      </c>
    </row>
    <row r="1121" spans="1:37">
      <c r="A1121" t="s">
        <v>1614</v>
      </c>
      <c r="B1121" t="s">
        <v>1615</v>
      </c>
      <c r="C1121" t="s">
        <v>4895</v>
      </c>
      <c r="D1121" t="s">
        <v>4896</v>
      </c>
      <c r="E1121" t="str">
        <f t="shared" si="17"/>
        <v>SMR.SL.TLF.TERT.ZS</v>
      </c>
      <c r="F1121" t="s">
        <v>1768</v>
      </c>
      <c r="G1121" t="s">
        <v>1768</v>
      </c>
      <c r="H1121" t="s">
        <v>1768</v>
      </c>
      <c r="I1121" t="s">
        <v>1768</v>
      </c>
      <c r="J1121" t="s">
        <v>1768</v>
      </c>
      <c r="K1121" t="s">
        <v>1768</v>
      </c>
      <c r="L1121" t="s">
        <v>1768</v>
      </c>
      <c r="M1121" t="s">
        <v>1768</v>
      </c>
      <c r="N1121" t="s">
        <v>1768</v>
      </c>
      <c r="O1121" t="s">
        <v>1768</v>
      </c>
      <c r="P1121" t="s">
        <v>1768</v>
      </c>
      <c r="Q1121" t="s">
        <v>1768</v>
      </c>
      <c r="R1121" t="s">
        <v>1768</v>
      </c>
      <c r="S1121" t="s">
        <v>1768</v>
      </c>
      <c r="T1121" t="s">
        <v>1768</v>
      </c>
      <c r="U1121">
        <v>30</v>
      </c>
      <c r="V1121">
        <v>31.5</v>
      </c>
      <c r="W1121">
        <v>32.799999237060547</v>
      </c>
      <c r="X1121">
        <v>34.200000762939453</v>
      </c>
      <c r="Y1121">
        <v>35.299999237060547</v>
      </c>
      <c r="Z1121" t="s">
        <v>1768</v>
      </c>
      <c r="AA1121">
        <v>9</v>
      </c>
      <c r="AB1121">
        <v>9.5</v>
      </c>
      <c r="AC1121" t="s">
        <v>1768</v>
      </c>
      <c r="AD1121" t="s">
        <v>1768</v>
      </c>
      <c r="AE1121" t="s">
        <v>1768</v>
      </c>
      <c r="AF1121" t="s">
        <v>1768</v>
      </c>
      <c r="AG1121" t="s">
        <v>1768</v>
      </c>
      <c r="AH1121">
        <v>12.199999809265137</v>
      </c>
      <c r="AI1121" t="s">
        <v>1768</v>
      </c>
      <c r="AJ1121" t="s">
        <v>1768</v>
      </c>
      <c r="AK1121" t="s">
        <v>1768</v>
      </c>
    </row>
    <row r="1122" spans="1:37" hidden="1">
      <c r="A1122" t="s">
        <v>1614</v>
      </c>
      <c r="B1122" t="s">
        <v>1615</v>
      </c>
      <c r="C1122" t="s">
        <v>4897</v>
      </c>
      <c r="D1122" t="s">
        <v>4898</v>
      </c>
      <c r="E1122" t="str">
        <f t="shared" si="17"/>
        <v>SMR.SP.DYN.LE00.IN</v>
      </c>
      <c r="F1122" t="s">
        <v>1768</v>
      </c>
      <c r="G1122" t="s">
        <v>1768</v>
      </c>
      <c r="H1122" t="s">
        <v>1768</v>
      </c>
      <c r="I1122" t="s">
        <v>1768</v>
      </c>
      <c r="J1122" t="s">
        <v>1768</v>
      </c>
      <c r="K1122" t="s">
        <v>1768</v>
      </c>
      <c r="L1122" t="s">
        <v>1768</v>
      </c>
      <c r="M1122" t="s">
        <v>1768</v>
      </c>
      <c r="N1122" t="s">
        <v>1768</v>
      </c>
      <c r="O1122" t="s">
        <v>1768</v>
      </c>
      <c r="P1122" t="s">
        <v>1768</v>
      </c>
      <c r="Q1122" t="s">
        <v>1768</v>
      </c>
      <c r="R1122" t="s">
        <v>1768</v>
      </c>
      <c r="S1122" t="s">
        <v>1768</v>
      </c>
      <c r="T1122" t="s">
        <v>1768</v>
      </c>
      <c r="U1122" t="s">
        <v>1768</v>
      </c>
      <c r="V1122">
        <v>79.119512195121956</v>
      </c>
      <c r="W1122">
        <v>79.473170731707327</v>
      </c>
      <c r="X1122">
        <v>80.17317073170733</v>
      </c>
      <c r="Y1122">
        <v>80.524390243902445</v>
      </c>
      <c r="Z1122">
        <v>80.619512195121956</v>
      </c>
      <c r="AA1122">
        <v>80.973170731707327</v>
      </c>
      <c r="AB1122">
        <v>81.11951219512197</v>
      </c>
      <c r="AC1122">
        <v>81.219512195121965</v>
      </c>
      <c r="AD1122">
        <v>81.721951219512206</v>
      </c>
      <c r="AE1122">
        <v>81.975609756097569</v>
      </c>
      <c r="AF1122">
        <v>82.180487804878055</v>
      </c>
      <c r="AG1122">
        <v>82.506097560975618</v>
      </c>
      <c r="AH1122">
        <v>82.831707317073182</v>
      </c>
      <c r="AI1122">
        <v>82.995543237250558</v>
      </c>
      <c r="AJ1122">
        <v>83.159379157427935</v>
      </c>
      <c r="AK1122" t="s">
        <v>1768</v>
      </c>
    </row>
    <row r="1123" spans="1:37" hidden="1">
      <c r="A1123" t="s">
        <v>1614</v>
      </c>
      <c r="B1123" t="s">
        <v>1615</v>
      </c>
      <c r="C1123" t="s">
        <v>1688</v>
      </c>
      <c r="D1123" t="s">
        <v>1689</v>
      </c>
      <c r="E1123" t="str">
        <f t="shared" si="17"/>
        <v>SMR.SP.POP.TOTL</v>
      </c>
      <c r="F1123">
        <v>21398</v>
      </c>
      <c r="G1123">
        <v>21707</v>
      </c>
      <c r="H1123">
        <v>21990</v>
      </c>
      <c r="I1123">
        <v>22255</v>
      </c>
      <c r="J1123">
        <v>22515</v>
      </c>
      <c r="K1123">
        <v>22776</v>
      </c>
      <c r="L1123">
        <v>23041</v>
      </c>
      <c r="M1123">
        <v>23304</v>
      </c>
      <c r="N1123">
        <v>23571</v>
      </c>
      <c r="O1123">
        <v>23847</v>
      </c>
      <c r="P1123">
        <v>24134</v>
      </c>
      <c r="Q1123">
        <v>24442</v>
      </c>
      <c r="R1123">
        <v>24769</v>
      </c>
      <c r="S1123">
        <v>25098</v>
      </c>
      <c r="T1123">
        <v>25406</v>
      </c>
      <c r="U1123">
        <v>25678</v>
      </c>
      <c r="V1123">
        <v>25897</v>
      </c>
      <c r="W1123">
        <v>26077</v>
      </c>
      <c r="X1123">
        <v>26271</v>
      </c>
      <c r="Y1123">
        <v>26551</v>
      </c>
      <c r="Z1123">
        <v>26967</v>
      </c>
      <c r="AA1123">
        <v>27543</v>
      </c>
      <c r="AB1123">
        <v>28251</v>
      </c>
      <c r="AC1123">
        <v>29013</v>
      </c>
      <c r="AD1123">
        <v>29722</v>
      </c>
      <c r="AE1123">
        <v>30301</v>
      </c>
      <c r="AF1123">
        <v>30721</v>
      </c>
      <c r="AG1123">
        <v>31007</v>
      </c>
      <c r="AH1123">
        <v>31198</v>
      </c>
      <c r="AI1123">
        <v>31359</v>
      </c>
      <c r="AJ1123">
        <v>31534</v>
      </c>
      <c r="AK1123">
        <v>31735</v>
      </c>
    </row>
    <row r="1124" spans="1:37" hidden="1">
      <c r="A1124" t="s">
        <v>1616</v>
      </c>
      <c r="B1124" t="s">
        <v>1617</v>
      </c>
      <c r="C1124" t="s">
        <v>4889</v>
      </c>
      <c r="D1124" t="s">
        <v>4890</v>
      </c>
      <c r="E1124" t="str">
        <f t="shared" si="17"/>
        <v>STP.NY.GDP.DEFL.ZS</v>
      </c>
      <c r="F1124" t="s">
        <v>1768</v>
      </c>
      <c r="G1124" t="s">
        <v>1768</v>
      </c>
      <c r="H1124" t="s">
        <v>1768</v>
      </c>
      <c r="I1124" t="s">
        <v>1768</v>
      </c>
      <c r="J1124" t="s">
        <v>1768</v>
      </c>
      <c r="K1124" t="s">
        <v>1768</v>
      </c>
      <c r="L1124" t="s">
        <v>1768</v>
      </c>
      <c r="M1124" t="s">
        <v>1768</v>
      </c>
      <c r="N1124" t="s">
        <v>1768</v>
      </c>
      <c r="O1124" t="s">
        <v>1768</v>
      </c>
      <c r="P1124" t="s">
        <v>1768</v>
      </c>
      <c r="Q1124" t="s">
        <v>1768</v>
      </c>
      <c r="R1124" t="s">
        <v>1768</v>
      </c>
      <c r="S1124" t="s">
        <v>1768</v>
      </c>
      <c r="T1124" t="s">
        <v>1768</v>
      </c>
      <c r="U1124" t="s">
        <v>1768</v>
      </c>
      <c r="V1124" t="s">
        <v>1768</v>
      </c>
      <c r="W1124" t="s">
        <v>1768</v>
      </c>
      <c r="X1124" t="s">
        <v>1768</v>
      </c>
      <c r="Y1124" t="s">
        <v>1768</v>
      </c>
      <c r="Z1124" t="s">
        <v>1768</v>
      </c>
      <c r="AA1124">
        <v>100</v>
      </c>
      <c r="AB1124">
        <v>109.28342598999467</v>
      </c>
      <c r="AC1124">
        <v>115.175527218992</v>
      </c>
      <c r="AD1124">
        <v>124.69886396074124</v>
      </c>
      <c r="AE1124">
        <v>143.7600003048376</v>
      </c>
      <c r="AF1124">
        <v>173.38441525732614</v>
      </c>
      <c r="AG1124">
        <v>206.61965927946903</v>
      </c>
      <c r="AH1124">
        <v>261.52826378426187</v>
      </c>
      <c r="AI1124">
        <v>296.96636036216296</v>
      </c>
      <c r="AJ1124">
        <v>331.82886617315069</v>
      </c>
      <c r="AK1124">
        <v>372.02642889713877</v>
      </c>
    </row>
    <row r="1125" spans="1:37" hidden="1">
      <c r="A1125" t="s">
        <v>1616</v>
      </c>
      <c r="B1125" t="s">
        <v>1617</v>
      </c>
      <c r="C1125" t="s">
        <v>4891</v>
      </c>
      <c r="D1125" t="s">
        <v>4892</v>
      </c>
      <c r="E1125" t="str">
        <f t="shared" si="17"/>
        <v>STP.NY.GDP.MKTP.KD</v>
      </c>
      <c r="F1125" t="s">
        <v>1768</v>
      </c>
      <c r="G1125" t="s">
        <v>1768</v>
      </c>
      <c r="H1125" t="s">
        <v>1768</v>
      </c>
      <c r="I1125" t="s">
        <v>1768</v>
      </c>
      <c r="J1125" t="s">
        <v>1768</v>
      </c>
      <c r="K1125" t="s">
        <v>1768</v>
      </c>
      <c r="L1125" t="s">
        <v>1768</v>
      </c>
      <c r="M1125" t="s">
        <v>1768</v>
      </c>
      <c r="N1125" t="s">
        <v>1768</v>
      </c>
      <c r="O1125" t="s">
        <v>1768</v>
      </c>
      <c r="P1125" t="s">
        <v>1768</v>
      </c>
      <c r="Q1125" t="s">
        <v>1768</v>
      </c>
      <c r="R1125" t="s">
        <v>1768</v>
      </c>
      <c r="S1125" t="s">
        <v>1768</v>
      </c>
      <c r="T1125" t="s">
        <v>1768</v>
      </c>
      <c r="U1125" t="s">
        <v>1768</v>
      </c>
      <c r="V1125" t="s">
        <v>1768</v>
      </c>
      <c r="W1125" t="s">
        <v>1768</v>
      </c>
      <c r="X1125" t="s">
        <v>1768</v>
      </c>
      <c r="Y1125" t="s">
        <v>1768</v>
      </c>
      <c r="Z1125" t="s">
        <v>1768</v>
      </c>
      <c r="AA1125" t="s">
        <v>1768</v>
      </c>
      <c r="AB1125" t="s">
        <v>1768</v>
      </c>
      <c r="AC1125" t="s">
        <v>1768</v>
      </c>
      <c r="AD1125" t="s">
        <v>1768</v>
      </c>
      <c r="AE1125" t="s">
        <v>1768</v>
      </c>
      <c r="AF1125" t="s">
        <v>1768</v>
      </c>
      <c r="AG1125" t="s">
        <v>1768</v>
      </c>
      <c r="AH1125" t="s">
        <v>1768</v>
      </c>
      <c r="AI1125" t="s">
        <v>1768</v>
      </c>
      <c r="AJ1125" t="s">
        <v>1768</v>
      </c>
      <c r="AK1125" t="s">
        <v>1768</v>
      </c>
    </row>
    <row r="1126" spans="1:37" hidden="1">
      <c r="A1126" t="s">
        <v>1616</v>
      </c>
      <c r="B1126" t="s">
        <v>1617</v>
      </c>
      <c r="C1126" t="s">
        <v>4893</v>
      </c>
      <c r="D1126" t="s">
        <v>4894</v>
      </c>
      <c r="E1126" t="str">
        <f t="shared" si="17"/>
        <v>STP.NY.GDP.MKTP.CD</v>
      </c>
      <c r="F1126" t="s">
        <v>1768</v>
      </c>
      <c r="G1126" t="s">
        <v>1768</v>
      </c>
      <c r="H1126" t="s">
        <v>1768</v>
      </c>
      <c r="I1126" t="s">
        <v>1768</v>
      </c>
      <c r="J1126" t="s">
        <v>1768</v>
      </c>
      <c r="K1126" t="s">
        <v>1768</v>
      </c>
      <c r="L1126" t="s">
        <v>1768</v>
      </c>
      <c r="M1126" t="s">
        <v>1768</v>
      </c>
      <c r="N1126" t="s">
        <v>1768</v>
      </c>
      <c r="O1126" t="s">
        <v>1768</v>
      </c>
      <c r="P1126" t="s">
        <v>1768</v>
      </c>
      <c r="Q1126" t="s">
        <v>1768</v>
      </c>
      <c r="R1126" t="s">
        <v>1768</v>
      </c>
      <c r="S1126" t="s">
        <v>1768</v>
      </c>
      <c r="T1126" t="s">
        <v>1768</v>
      </c>
      <c r="U1126" t="s">
        <v>1768</v>
      </c>
      <c r="V1126" t="s">
        <v>1768</v>
      </c>
      <c r="W1126" t="s">
        <v>1768</v>
      </c>
      <c r="X1126" t="s">
        <v>1768</v>
      </c>
      <c r="Y1126" t="s">
        <v>1768</v>
      </c>
      <c r="Z1126" t="s">
        <v>1768</v>
      </c>
      <c r="AA1126">
        <v>76460459.604321033</v>
      </c>
      <c r="AB1126">
        <v>90713554.539076746</v>
      </c>
      <c r="AC1126">
        <v>97993841.015752077</v>
      </c>
      <c r="AD1126">
        <v>106764516.41057579</v>
      </c>
      <c r="AE1126">
        <v>113808429.62682323</v>
      </c>
      <c r="AF1126">
        <v>124185330.70894544</v>
      </c>
      <c r="AG1126">
        <v>144258777.09238616</v>
      </c>
      <c r="AH1126">
        <v>183347850.783463</v>
      </c>
      <c r="AI1126">
        <v>196473854.05870149</v>
      </c>
      <c r="AJ1126">
        <v>201037916.58370778</v>
      </c>
      <c r="AK1126">
        <v>248286777.46250489</v>
      </c>
    </row>
    <row r="1127" spans="1:37">
      <c r="A1127" t="s">
        <v>1616</v>
      </c>
      <c r="B1127" t="s">
        <v>1617</v>
      </c>
      <c r="C1127" t="s">
        <v>4895</v>
      </c>
      <c r="D1127" t="s">
        <v>4896</v>
      </c>
      <c r="E1127" t="str">
        <f t="shared" si="17"/>
        <v>STP.SL.TLF.TERT.ZS</v>
      </c>
      <c r="F1127" t="s">
        <v>1768</v>
      </c>
      <c r="G1127" t="s">
        <v>1768</v>
      </c>
      <c r="H1127" t="s">
        <v>1768</v>
      </c>
      <c r="I1127" t="s">
        <v>1768</v>
      </c>
      <c r="J1127" t="s">
        <v>1768</v>
      </c>
      <c r="K1127" t="s">
        <v>1768</v>
      </c>
      <c r="L1127" t="s">
        <v>1768</v>
      </c>
      <c r="M1127" t="s">
        <v>1768</v>
      </c>
      <c r="N1127" t="s">
        <v>1768</v>
      </c>
      <c r="O1127" t="s">
        <v>1768</v>
      </c>
      <c r="P1127" t="s">
        <v>1768</v>
      </c>
      <c r="Q1127" t="s">
        <v>1768</v>
      </c>
      <c r="R1127" t="s">
        <v>1768</v>
      </c>
      <c r="S1127" t="s">
        <v>1768</v>
      </c>
      <c r="T1127" t="s">
        <v>1768</v>
      </c>
      <c r="U1127" t="s">
        <v>1768</v>
      </c>
      <c r="V1127" t="s">
        <v>1768</v>
      </c>
      <c r="W1127" t="s">
        <v>1768</v>
      </c>
      <c r="X1127" t="s">
        <v>1768</v>
      </c>
      <c r="Y1127" t="s">
        <v>1768</v>
      </c>
      <c r="Z1127" t="s">
        <v>1768</v>
      </c>
      <c r="AA1127" t="s">
        <v>1768</v>
      </c>
      <c r="AB1127" t="s">
        <v>1768</v>
      </c>
      <c r="AC1127" t="s">
        <v>1768</v>
      </c>
      <c r="AD1127" t="s">
        <v>1768</v>
      </c>
      <c r="AE1127" t="s">
        <v>1768</v>
      </c>
      <c r="AF1127" t="s">
        <v>1768</v>
      </c>
      <c r="AG1127" t="s">
        <v>1768</v>
      </c>
      <c r="AH1127" t="s">
        <v>1768</v>
      </c>
      <c r="AI1127" t="s">
        <v>1768</v>
      </c>
      <c r="AJ1127" t="s">
        <v>1768</v>
      </c>
      <c r="AK1127" t="s">
        <v>1768</v>
      </c>
    </row>
    <row r="1128" spans="1:37" hidden="1">
      <c r="A1128" t="s">
        <v>1616</v>
      </c>
      <c r="B1128" t="s">
        <v>1617</v>
      </c>
      <c r="C1128" t="s">
        <v>4897</v>
      </c>
      <c r="D1128" t="s">
        <v>4898</v>
      </c>
      <c r="E1128" t="str">
        <f t="shared" si="17"/>
        <v>STP.SP.DYN.LE00.IN</v>
      </c>
      <c r="F1128">
        <v>59.488024390243908</v>
      </c>
      <c r="G1128">
        <v>59.644000000000013</v>
      </c>
      <c r="H1128">
        <v>59.772195121951228</v>
      </c>
      <c r="I1128">
        <v>59.894731707317078</v>
      </c>
      <c r="J1128">
        <v>60.02119512195123</v>
      </c>
      <c r="K1128">
        <v>60.15812195121952</v>
      </c>
      <c r="L1128">
        <v>60.30702439024391</v>
      </c>
      <c r="M1128">
        <v>60.459878048780496</v>
      </c>
      <c r="N1128">
        <v>60.612219512195132</v>
      </c>
      <c r="O1128">
        <v>60.76400000000001</v>
      </c>
      <c r="P1128">
        <v>60.915756097560987</v>
      </c>
      <c r="Q1128">
        <v>61.066975609756099</v>
      </c>
      <c r="R1128">
        <v>61.217634146341467</v>
      </c>
      <c r="S1128">
        <v>61.366731707317086</v>
      </c>
      <c r="T1128">
        <v>61.515268292682933</v>
      </c>
      <c r="U1128">
        <v>61.661243902439033</v>
      </c>
      <c r="V1128">
        <v>61.803634146341473</v>
      </c>
      <c r="W1128">
        <v>61.942975609756104</v>
      </c>
      <c r="X1128">
        <v>62.080268292682931</v>
      </c>
      <c r="Y1128">
        <v>62.217536585365863</v>
      </c>
      <c r="Z1128">
        <v>62.357780487804881</v>
      </c>
      <c r="AA1128">
        <v>62.504536585365855</v>
      </c>
      <c r="AB1128">
        <v>62.661317073170743</v>
      </c>
      <c r="AC1128">
        <v>62.829609756097568</v>
      </c>
      <c r="AD1128">
        <v>63.0109268292683</v>
      </c>
      <c r="AE1128">
        <v>63.206268292682942</v>
      </c>
      <c r="AF1128">
        <v>63.416121951219516</v>
      </c>
      <c r="AG1128">
        <v>63.638951219512208</v>
      </c>
      <c r="AH1128">
        <v>63.86975609756098</v>
      </c>
      <c r="AI1128">
        <v>64.107536585365864</v>
      </c>
      <c r="AJ1128">
        <v>64.349292682926844</v>
      </c>
      <c r="AK1128" t="s">
        <v>1768</v>
      </c>
    </row>
    <row r="1129" spans="1:37" hidden="1">
      <c r="A1129" t="s">
        <v>1616</v>
      </c>
      <c r="B1129" t="s">
        <v>1617</v>
      </c>
      <c r="C1129" t="s">
        <v>1688</v>
      </c>
      <c r="D1129" t="s">
        <v>1689</v>
      </c>
      <c r="E1129" t="str">
        <f t="shared" si="17"/>
        <v>STP.SP.POP.TOTL</v>
      </c>
      <c r="F1129">
        <v>94688</v>
      </c>
      <c r="G1129">
        <v>96721</v>
      </c>
      <c r="H1129">
        <v>98502</v>
      </c>
      <c r="I1129">
        <v>100162</v>
      </c>
      <c r="J1129">
        <v>101899</v>
      </c>
      <c r="K1129">
        <v>103852</v>
      </c>
      <c r="L1129">
        <v>106067</v>
      </c>
      <c r="M1129">
        <v>108493</v>
      </c>
      <c r="N1129">
        <v>111050</v>
      </c>
      <c r="O1129">
        <v>113620</v>
      </c>
      <c r="P1129">
        <v>116117</v>
      </c>
      <c r="Q1129">
        <v>118512</v>
      </c>
      <c r="R1129">
        <v>120835</v>
      </c>
      <c r="S1129">
        <v>123137</v>
      </c>
      <c r="T1129">
        <v>125488</v>
      </c>
      <c r="U1129">
        <v>127935</v>
      </c>
      <c r="V1129">
        <v>130499</v>
      </c>
      <c r="W1129">
        <v>133152</v>
      </c>
      <c r="X1129">
        <v>135838</v>
      </c>
      <c r="Y1129">
        <v>138475</v>
      </c>
      <c r="Z1129">
        <v>141010</v>
      </c>
      <c r="AA1129">
        <v>143430</v>
      </c>
      <c r="AB1129">
        <v>145761</v>
      </c>
      <c r="AC1129">
        <v>148038</v>
      </c>
      <c r="AD1129">
        <v>150311</v>
      </c>
      <c r="AE1129">
        <v>152622</v>
      </c>
      <c r="AF1129">
        <v>154970</v>
      </c>
      <c r="AG1129">
        <v>157361</v>
      </c>
      <c r="AH1129">
        <v>159852</v>
      </c>
      <c r="AI1129">
        <v>162515</v>
      </c>
      <c r="AJ1129">
        <v>165397</v>
      </c>
      <c r="AK1129">
        <v>168526</v>
      </c>
    </row>
    <row r="1130" spans="1:37" hidden="1">
      <c r="A1130" t="s">
        <v>1618</v>
      </c>
      <c r="B1130" t="s">
        <v>1619</v>
      </c>
      <c r="C1130" t="s">
        <v>4889</v>
      </c>
      <c r="D1130" t="s">
        <v>4890</v>
      </c>
      <c r="E1130" t="str">
        <f t="shared" si="17"/>
        <v>SAU.NY.GDP.DEFL.ZS</v>
      </c>
      <c r="F1130">
        <v>105.86186577633111</v>
      </c>
      <c r="G1130">
        <v>115.09865625606757</v>
      </c>
      <c r="H1130">
        <v>109.0790899315478</v>
      </c>
      <c r="I1130">
        <v>100.93634109328546</v>
      </c>
      <c r="J1130">
        <v>98.346268446651095</v>
      </c>
      <c r="K1130">
        <v>92.015140579650691</v>
      </c>
      <c r="L1130">
        <v>74.924618092831835</v>
      </c>
      <c r="M1130">
        <v>77.769404977366037</v>
      </c>
      <c r="N1130">
        <v>74.006505791342903</v>
      </c>
      <c r="O1130">
        <v>79.900511141407378</v>
      </c>
      <c r="P1130">
        <v>90.338480911709368</v>
      </c>
      <c r="Q1130">
        <v>93.122583670296748</v>
      </c>
      <c r="R1130">
        <v>92.369871974581812</v>
      </c>
      <c r="S1130">
        <v>89.532331521665682</v>
      </c>
      <c r="T1130">
        <v>90.404668719024286</v>
      </c>
      <c r="U1130">
        <v>95.68445688899881</v>
      </c>
      <c r="V1130">
        <v>102.48336965802491</v>
      </c>
      <c r="W1130">
        <v>104.48511654627275</v>
      </c>
      <c r="X1130">
        <v>89.888366769958921</v>
      </c>
      <c r="Y1130">
        <v>100</v>
      </c>
      <c r="Z1130">
        <v>111.64481584615389</v>
      </c>
      <c r="AA1130">
        <v>107.83763628189162</v>
      </c>
      <c r="AB1130">
        <v>110.95929365252162</v>
      </c>
      <c r="AC1130">
        <v>117.28930072284732</v>
      </c>
      <c r="AD1130">
        <v>129.99307642244901</v>
      </c>
      <c r="AE1130">
        <v>155.12864746017522</v>
      </c>
      <c r="AF1130">
        <v>169.84604780580608</v>
      </c>
      <c r="AG1130">
        <v>179.82473417185025</v>
      </c>
      <c r="AH1130">
        <v>213.61948398161536</v>
      </c>
      <c r="AI1130">
        <v>168.78151360909982</v>
      </c>
      <c r="AJ1130">
        <v>193.02229986640634</v>
      </c>
      <c r="AK1130">
        <v>231.3168363418599</v>
      </c>
    </row>
    <row r="1131" spans="1:37" hidden="1">
      <c r="A1131" t="s">
        <v>1618</v>
      </c>
      <c r="B1131" t="s">
        <v>1619</v>
      </c>
      <c r="C1131" t="s">
        <v>4891</v>
      </c>
      <c r="D1131" t="s">
        <v>4892</v>
      </c>
      <c r="E1131" t="str">
        <f t="shared" si="17"/>
        <v>SAU.NY.GDP.MKTP.KD</v>
      </c>
      <c r="F1131">
        <v>153723600651.11133</v>
      </c>
      <c r="G1131">
        <v>160934662342.54871</v>
      </c>
      <c r="H1131">
        <v>143073869142.6962</v>
      </c>
      <c r="I1131">
        <v>131318117489.84583</v>
      </c>
      <c r="J1131">
        <v>127262586721.72685</v>
      </c>
      <c r="K1131">
        <v>121759538480.41457</v>
      </c>
      <c r="L1131">
        <v>127957463788.79665</v>
      </c>
      <c r="M1131">
        <v>122859910090.25905</v>
      </c>
      <c r="N1131">
        <v>132963919014.08922</v>
      </c>
      <c r="O1131">
        <v>133046978812.89072</v>
      </c>
      <c r="P1131">
        <v>144127803749.68716</v>
      </c>
      <c r="Q1131">
        <v>157248891087.48755</v>
      </c>
      <c r="R1131">
        <v>164527237654.69821</v>
      </c>
      <c r="S1131">
        <v>164570123592.62766</v>
      </c>
      <c r="T1131">
        <v>165665432008.25342</v>
      </c>
      <c r="U1131">
        <v>165998276055.17722</v>
      </c>
      <c r="V1131">
        <v>171615358356.64816</v>
      </c>
      <c r="W1131">
        <v>176064764661.15558</v>
      </c>
      <c r="X1131">
        <v>181055435207.74707</v>
      </c>
      <c r="Y1131">
        <v>179700216155.56161</v>
      </c>
      <c r="Z1131">
        <v>188441864874.66666</v>
      </c>
      <c r="AA1131">
        <v>189473468746.46182</v>
      </c>
      <c r="AB1131">
        <v>189716092330.6987</v>
      </c>
      <c r="AC1131">
        <v>204246598743.06091</v>
      </c>
      <c r="AD1131">
        <v>215004097758.97842</v>
      </c>
      <c r="AE1131">
        <v>226944734103.35626</v>
      </c>
      <c r="AF1131">
        <v>234111140402.64365</v>
      </c>
      <c r="AG1131">
        <v>238833567253.18152</v>
      </c>
      <c r="AH1131">
        <v>248933106154.37906</v>
      </c>
      <c r="AI1131">
        <v>249173365798.08002</v>
      </c>
      <c r="AJ1131">
        <v>260739768719.74152</v>
      </c>
      <c r="AK1131">
        <v>278403467184.14764</v>
      </c>
    </row>
    <row r="1132" spans="1:37" hidden="1">
      <c r="A1132" t="s">
        <v>1618</v>
      </c>
      <c r="B1132" t="s">
        <v>1619</v>
      </c>
      <c r="C1132" t="s">
        <v>4893</v>
      </c>
      <c r="D1132" t="s">
        <v>4894</v>
      </c>
      <c r="E1132" t="str">
        <f t="shared" si="17"/>
        <v>SAU.NY.GDP.MKTP.CD</v>
      </c>
      <c r="F1132">
        <v>164308171946.83539</v>
      </c>
      <c r="G1132">
        <v>183939395923.51202</v>
      </c>
      <c r="H1132">
        <v>152907357293.15619</v>
      </c>
      <c r="I1132">
        <v>128859626986.74655</v>
      </c>
      <c r="J1132">
        <v>119293133794.19496</v>
      </c>
      <c r="K1132">
        <v>103897847413.54599</v>
      </c>
      <c r="L1132">
        <v>86961925508.182129</v>
      </c>
      <c r="M1132">
        <v>85695864946.091705</v>
      </c>
      <c r="N1132">
        <v>88256073925.796021</v>
      </c>
      <c r="O1132">
        <v>95344461902.084839</v>
      </c>
      <c r="P1132">
        <v>116778111979.75816</v>
      </c>
      <c r="Q1132">
        <v>131335915472.95132</v>
      </c>
      <c r="R1132">
        <v>136304139411.15376</v>
      </c>
      <c r="S1132">
        <v>132151405582.78456</v>
      </c>
      <c r="T1132">
        <v>134327104601.47321</v>
      </c>
      <c r="U1132">
        <v>142457681255.8045</v>
      </c>
      <c r="V1132">
        <v>157743126866.8273</v>
      </c>
      <c r="W1132">
        <v>164993858632.32272</v>
      </c>
      <c r="X1132">
        <v>145772799590.39999</v>
      </c>
      <c r="Y1132">
        <v>160957062621.86667</v>
      </c>
      <c r="Z1132">
        <v>188441864874.66666</v>
      </c>
      <c r="AA1132">
        <v>183012268441.60001</v>
      </c>
      <c r="AB1132">
        <v>188551196398.93332</v>
      </c>
      <c r="AC1132">
        <v>214572800000</v>
      </c>
      <c r="AD1132">
        <v>250338933333.33334</v>
      </c>
      <c r="AE1132">
        <v>315580048570.89484</v>
      </c>
      <c r="AF1132">
        <v>356630440587.44995</v>
      </c>
      <c r="AG1132">
        <v>384891141942.36926</v>
      </c>
      <c r="AH1132">
        <v>476304800000</v>
      </c>
      <c r="AI1132">
        <v>376693333333.33331</v>
      </c>
      <c r="AJ1132">
        <v>450792000000</v>
      </c>
      <c r="AK1132">
        <v>576824000000</v>
      </c>
    </row>
    <row r="1133" spans="1:37">
      <c r="A1133" t="s">
        <v>1618</v>
      </c>
      <c r="B1133" t="s">
        <v>1619</v>
      </c>
      <c r="C1133" t="s">
        <v>4895</v>
      </c>
      <c r="D1133" t="s">
        <v>4896</v>
      </c>
      <c r="E1133" t="str">
        <f t="shared" si="17"/>
        <v>SAU.SL.TLF.TERT.ZS</v>
      </c>
      <c r="F1133" t="s">
        <v>1768</v>
      </c>
      <c r="G1133" t="s">
        <v>1768</v>
      </c>
      <c r="H1133" t="s">
        <v>1768</v>
      </c>
      <c r="I1133" t="s">
        <v>1768</v>
      </c>
      <c r="J1133" t="s">
        <v>1768</v>
      </c>
      <c r="K1133" t="s">
        <v>1768</v>
      </c>
      <c r="L1133" t="s">
        <v>1768</v>
      </c>
      <c r="M1133" t="s">
        <v>1768</v>
      </c>
      <c r="N1133" t="s">
        <v>1768</v>
      </c>
      <c r="O1133" t="s">
        <v>1768</v>
      </c>
      <c r="P1133" t="s">
        <v>1768</v>
      </c>
      <c r="Q1133" t="s">
        <v>1768</v>
      </c>
      <c r="R1133" t="s">
        <v>1768</v>
      </c>
      <c r="S1133" t="s">
        <v>1768</v>
      </c>
      <c r="T1133" t="s">
        <v>1768</v>
      </c>
      <c r="U1133" t="s">
        <v>1768</v>
      </c>
      <c r="V1133" t="s">
        <v>1768</v>
      </c>
      <c r="W1133" t="s">
        <v>1768</v>
      </c>
      <c r="X1133" t="s">
        <v>1768</v>
      </c>
      <c r="Y1133" t="s">
        <v>1768</v>
      </c>
      <c r="Z1133" t="s">
        <v>1768</v>
      </c>
      <c r="AA1133" t="s">
        <v>1768</v>
      </c>
      <c r="AB1133" t="s">
        <v>1768</v>
      </c>
      <c r="AC1133" t="s">
        <v>1768</v>
      </c>
      <c r="AD1133" t="s">
        <v>1768</v>
      </c>
      <c r="AE1133" t="s">
        <v>1768</v>
      </c>
      <c r="AF1133" t="s">
        <v>1768</v>
      </c>
      <c r="AG1133" t="s">
        <v>1768</v>
      </c>
      <c r="AH1133" t="s">
        <v>1768</v>
      </c>
      <c r="AI1133" t="s">
        <v>1768</v>
      </c>
      <c r="AJ1133" t="s">
        <v>1768</v>
      </c>
      <c r="AK1133" t="s">
        <v>1768</v>
      </c>
    </row>
    <row r="1134" spans="1:37" hidden="1">
      <c r="A1134" t="s">
        <v>1618</v>
      </c>
      <c r="B1134" t="s">
        <v>1619</v>
      </c>
      <c r="C1134" t="s">
        <v>4897</v>
      </c>
      <c r="D1134" t="s">
        <v>4898</v>
      </c>
      <c r="E1134" t="str">
        <f t="shared" si="17"/>
        <v>SAU.SP.DYN.LE00.IN</v>
      </c>
      <c r="F1134">
        <v>62.297707317073176</v>
      </c>
      <c r="G1134">
        <v>63.141829268292682</v>
      </c>
      <c r="H1134">
        <v>63.936634146341468</v>
      </c>
      <c r="I1134">
        <v>64.683756097560973</v>
      </c>
      <c r="J1134">
        <v>65.383243902439034</v>
      </c>
      <c r="K1134">
        <v>66.037195121951228</v>
      </c>
      <c r="L1134">
        <v>66.650634146341474</v>
      </c>
      <c r="M1134">
        <v>67.229560975609772</v>
      </c>
      <c r="N1134">
        <v>67.776512195121953</v>
      </c>
      <c r="O1134">
        <v>68.292000000000016</v>
      </c>
      <c r="P1134">
        <v>68.770487804878059</v>
      </c>
      <c r="Q1134">
        <v>69.205487804878061</v>
      </c>
      <c r="R1134">
        <v>69.590951219512206</v>
      </c>
      <c r="S1134">
        <v>69.927878048780485</v>
      </c>
      <c r="T1134">
        <v>70.219780487804897</v>
      </c>
      <c r="U1134">
        <v>70.472682926829265</v>
      </c>
      <c r="V1134">
        <v>70.695609756097568</v>
      </c>
      <c r="W1134">
        <v>70.899121951219527</v>
      </c>
      <c r="X1134">
        <v>71.094268292682926</v>
      </c>
      <c r="Y1134">
        <v>71.289073170731726</v>
      </c>
      <c r="Z1134">
        <v>71.492097560975623</v>
      </c>
      <c r="AA1134">
        <v>71.707951219512211</v>
      </c>
      <c r="AB1134">
        <v>71.935121951219514</v>
      </c>
      <c r="AC1134">
        <v>72.171024390243915</v>
      </c>
      <c r="AD1134">
        <v>72.415121951219533</v>
      </c>
      <c r="AE1134">
        <v>72.664780487804876</v>
      </c>
      <c r="AF1134">
        <v>72.915829268292697</v>
      </c>
      <c r="AG1134">
        <v>73.163121951219509</v>
      </c>
      <c r="AH1134">
        <v>73.402073170731725</v>
      </c>
      <c r="AI1134">
        <v>73.632170731707319</v>
      </c>
      <c r="AJ1134">
        <v>73.850414634146347</v>
      </c>
      <c r="AK1134" t="s">
        <v>1768</v>
      </c>
    </row>
    <row r="1135" spans="1:37" hidden="1">
      <c r="A1135" t="s">
        <v>1618</v>
      </c>
      <c r="B1135" t="s">
        <v>1619</v>
      </c>
      <c r="C1135" t="s">
        <v>1688</v>
      </c>
      <c r="D1135" t="s">
        <v>1689</v>
      </c>
      <c r="E1135" t="str">
        <f t="shared" si="17"/>
        <v>SAU.SP.POP.TOTL</v>
      </c>
      <c r="F1135">
        <v>9801475</v>
      </c>
      <c r="G1135">
        <v>10440852</v>
      </c>
      <c r="H1135">
        <v>11126570</v>
      </c>
      <c r="I1135">
        <v>11836762</v>
      </c>
      <c r="J1135">
        <v>12542098</v>
      </c>
      <c r="K1135">
        <v>13220479</v>
      </c>
      <c r="L1135">
        <v>13862213</v>
      </c>
      <c r="M1135">
        <v>14469298</v>
      </c>
      <c r="N1135">
        <v>15045709</v>
      </c>
      <c r="O1135">
        <v>15600314</v>
      </c>
      <c r="P1135">
        <v>16139053</v>
      </c>
      <c r="Q1135">
        <v>16669764</v>
      </c>
      <c r="R1135">
        <v>17189075</v>
      </c>
      <c r="S1135">
        <v>17679720</v>
      </c>
      <c r="T1135">
        <v>18117969</v>
      </c>
      <c r="U1135">
        <v>18491845</v>
      </c>
      <c r="V1135">
        <v>18786467</v>
      </c>
      <c r="W1135">
        <v>19020639</v>
      </c>
      <c r="X1135">
        <v>19256649</v>
      </c>
      <c r="Y1135">
        <v>19578923</v>
      </c>
      <c r="Z1135">
        <v>20045276</v>
      </c>
      <c r="AA1135">
        <v>20681576</v>
      </c>
      <c r="AB1135">
        <v>21463072</v>
      </c>
      <c r="AC1135">
        <v>22334371</v>
      </c>
      <c r="AD1135">
        <v>23213767</v>
      </c>
      <c r="AE1135">
        <v>24041116</v>
      </c>
      <c r="AF1135">
        <v>24799436</v>
      </c>
      <c r="AG1135">
        <v>25504176</v>
      </c>
      <c r="AH1135">
        <v>26166639</v>
      </c>
      <c r="AI1135">
        <v>26809105</v>
      </c>
      <c r="AJ1135">
        <v>27448086</v>
      </c>
      <c r="AK1135">
        <v>28082541</v>
      </c>
    </row>
    <row r="1136" spans="1:37" hidden="1">
      <c r="A1136" t="s">
        <v>4102</v>
      </c>
      <c r="B1136" t="s">
        <v>1620</v>
      </c>
      <c r="C1136" t="s">
        <v>4889</v>
      </c>
      <c r="D1136" t="s">
        <v>4890</v>
      </c>
      <c r="E1136" t="str">
        <f t="shared" si="17"/>
        <v>SEN.NY.GDP.DEFL.ZS</v>
      </c>
      <c r="F1136">
        <v>39.610750527138258</v>
      </c>
      <c r="G1136">
        <v>43.967277154051359</v>
      </c>
      <c r="H1136">
        <v>48.261706145650535</v>
      </c>
      <c r="I1136">
        <v>52.737599495907162</v>
      </c>
      <c r="J1136">
        <v>56.846511885723395</v>
      </c>
      <c r="K1136">
        <v>61.957847820221964</v>
      </c>
      <c r="L1136">
        <v>65.51276197016702</v>
      </c>
      <c r="M1136">
        <v>64.470795032080048</v>
      </c>
      <c r="N1136">
        <v>63.56647705438008</v>
      </c>
      <c r="O1136">
        <v>64.530985481440993</v>
      </c>
      <c r="P1136">
        <v>64.519452999459389</v>
      </c>
      <c r="Q1136">
        <v>64.052201148478858</v>
      </c>
      <c r="R1136">
        <v>63.456978596880596</v>
      </c>
      <c r="S1136">
        <v>63.37471218597306</v>
      </c>
      <c r="T1136">
        <v>84.853087636476076</v>
      </c>
      <c r="U1136">
        <v>91.1049723393742</v>
      </c>
      <c r="V1136">
        <v>95.03762167678758</v>
      </c>
      <c r="W1136">
        <v>96.986546445662853</v>
      </c>
      <c r="X1136">
        <v>99.659476499794096</v>
      </c>
      <c r="Y1136">
        <v>100.01196761462414</v>
      </c>
      <c r="Z1136">
        <v>101.94781804824756</v>
      </c>
      <c r="AA1136">
        <v>104.6125844814357</v>
      </c>
      <c r="AB1136">
        <v>108.06461391467327</v>
      </c>
      <c r="AC1136">
        <v>108.62492040622212</v>
      </c>
      <c r="AD1136">
        <v>109.16763565922696</v>
      </c>
      <c r="AE1136">
        <v>111.78987673467074</v>
      </c>
      <c r="AF1136">
        <v>116.4190125023194</v>
      </c>
      <c r="AG1136">
        <v>122.94556600474327</v>
      </c>
      <c r="AH1136">
        <v>130.99469728003453</v>
      </c>
      <c r="AI1136">
        <v>129.05842493295188</v>
      </c>
      <c r="AJ1136">
        <v>130.87410573450859</v>
      </c>
      <c r="AK1136">
        <v>135.06303077233918</v>
      </c>
    </row>
    <row r="1137" spans="1:37" hidden="1">
      <c r="A1137" t="s">
        <v>4102</v>
      </c>
      <c r="B1137" t="s">
        <v>1620</v>
      </c>
      <c r="C1137" t="s">
        <v>4891</v>
      </c>
      <c r="D1137" t="s">
        <v>4892</v>
      </c>
      <c r="E1137" t="str">
        <f t="shared" si="17"/>
        <v>SEN.NY.GDP.MKTP.KD</v>
      </c>
      <c r="F1137">
        <v>2682655747.9017744</v>
      </c>
      <c r="G1137">
        <v>2818653422.5945845</v>
      </c>
      <c r="H1137">
        <v>3039722231.5740733</v>
      </c>
      <c r="I1137">
        <v>2877814688.0393014</v>
      </c>
      <c r="J1137">
        <v>2985610844.8868308</v>
      </c>
      <c r="K1137">
        <v>3083642502.4140601</v>
      </c>
      <c r="L1137">
        <v>3179646769.1989655</v>
      </c>
      <c r="M1137">
        <v>3373426353.9099112</v>
      </c>
      <c r="N1137">
        <v>3353441130.2251434</v>
      </c>
      <c r="O1137">
        <v>3486836192.2896209</v>
      </c>
      <c r="P1137">
        <v>3463277796.826993</v>
      </c>
      <c r="Q1137">
        <v>3551793131.4684811</v>
      </c>
      <c r="R1137">
        <v>3595929390.6118846</v>
      </c>
      <c r="S1137">
        <v>3642704535.6672754</v>
      </c>
      <c r="T1137">
        <v>3642073303.9959874</v>
      </c>
      <c r="U1137">
        <v>3837414918.1387973</v>
      </c>
      <c r="V1137">
        <v>3914628506.4040933</v>
      </c>
      <c r="W1137">
        <v>4036922805.3329034</v>
      </c>
      <c r="X1137">
        <v>4275047661.2591271</v>
      </c>
      <c r="Y1137">
        <v>4546389886.4155798</v>
      </c>
      <c r="Z1137">
        <v>4691828356.9328022</v>
      </c>
      <c r="AA1137">
        <v>4906757092.5168276</v>
      </c>
      <c r="AB1137">
        <v>4938886719.1782913</v>
      </c>
      <c r="AC1137">
        <v>5267878967.8330927</v>
      </c>
      <c r="AD1137">
        <v>5578711667.5951834</v>
      </c>
      <c r="AE1137">
        <v>5892630724.9470606</v>
      </c>
      <c r="AF1137">
        <v>6041595931.7540493</v>
      </c>
      <c r="AG1137">
        <v>6334999295.4446783</v>
      </c>
      <c r="AH1137">
        <v>6569659706.6414452</v>
      </c>
      <c r="AI1137">
        <v>6707035904.1432743</v>
      </c>
      <c r="AJ1137">
        <v>6984284543.7813196</v>
      </c>
      <c r="AK1137">
        <v>7168101437.5057783</v>
      </c>
    </row>
    <row r="1138" spans="1:37" hidden="1">
      <c r="A1138" t="s">
        <v>4102</v>
      </c>
      <c r="B1138" t="s">
        <v>1620</v>
      </c>
      <c r="C1138" t="s">
        <v>4893</v>
      </c>
      <c r="D1138" t="s">
        <v>4894</v>
      </c>
      <c r="E1138" t="str">
        <f t="shared" si="17"/>
        <v>SEN.NY.GDP.MKTP.CD</v>
      </c>
      <c r="F1138">
        <v>3503275490.8462377</v>
      </c>
      <c r="G1138">
        <v>3176788511.2237606</v>
      </c>
      <c r="H1138">
        <v>3109547861.0328255</v>
      </c>
      <c r="I1138">
        <v>2774170019.7261596</v>
      </c>
      <c r="J1138">
        <v>2705515376.2370887</v>
      </c>
      <c r="K1138">
        <v>2962219552.1005878</v>
      </c>
      <c r="L1138">
        <v>4189931947.4889131</v>
      </c>
      <c r="M1138">
        <v>5040650946.3625355</v>
      </c>
      <c r="N1138">
        <v>4985122973.4778118</v>
      </c>
      <c r="O1138">
        <v>4913038778.5261736</v>
      </c>
      <c r="P1138">
        <v>5716744852.5046816</v>
      </c>
      <c r="Q1138">
        <v>5617174598.7081842</v>
      </c>
      <c r="R1138">
        <v>6004926101.4652042</v>
      </c>
      <c r="S1138">
        <v>5678880068.9626904</v>
      </c>
      <c r="T1138">
        <v>3877229737.0766578</v>
      </c>
      <c r="U1138">
        <v>4879192244.8467236</v>
      </c>
      <c r="V1138">
        <v>5065832118.5366039</v>
      </c>
      <c r="W1138">
        <v>4672258968.0319271</v>
      </c>
      <c r="X1138">
        <v>5058224886.7778664</v>
      </c>
      <c r="Y1138">
        <v>5150798886.5769777</v>
      </c>
      <c r="Z1138">
        <v>4691828356.9328022</v>
      </c>
      <c r="AA1138">
        <v>4877598732.4984522</v>
      </c>
      <c r="AB1138">
        <v>5333863901.8126097</v>
      </c>
      <c r="AC1138">
        <v>6857946284.0989943</v>
      </c>
      <c r="AD1138">
        <v>8029978032.2428722</v>
      </c>
      <c r="AE1138">
        <v>8714125149.3246765</v>
      </c>
      <c r="AF1138">
        <v>9378279041.4549122</v>
      </c>
      <c r="AG1138">
        <v>11319748339.889145</v>
      </c>
      <c r="AH1138">
        <v>13386346544.013037</v>
      </c>
      <c r="AI1138">
        <v>12769040890.450209</v>
      </c>
      <c r="AJ1138">
        <v>12855297513.209482</v>
      </c>
      <c r="AK1138">
        <v>14291456854.715193</v>
      </c>
    </row>
    <row r="1139" spans="1:37">
      <c r="A1139" t="s">
        <v>4102</v>
      </c>
      <c r="B1139" t="s">
        <v>1620</v>
      </c>
      <c r="C1139" t="s">
        <v>4895</v>
      </c>
      <c r="D1139" t="s">
        <v>4896</v>
      </c>
      <c r="E1139" t="str">
        <f t="shared" si="17"/>
        <v>SEN.SL.TLF.TERT.ZS</v>
      </c>
      <c r="F1139" t="s">
        <v>1768</v>
      </c>
      <c r="G1139" t="s">
        <v>1768</v>
      </c>
      <c r="H1139" t="s">
        <v>1768</v>
      </c>
      <c r="I1139" t="s">
        <v>1768</v>
      </c>
      <c r="J1139" t="s">
        <v>1768</v>
      </c>
      <c r="K1139" t="s">
        <v>1768</v>
      </c>
      <c r="L1139" t="s">
        <v>1768</v>
      </c>
      <c r="M1139" t="s">
        <v>1768</v>
      </c>
      <c r="N1139" t="s">
        <v>1768</v>
      </c>
      <c r="O1139" t="s">
        <v>1768</v>
      </c>
      <c r="P1139" t="s">
        <v>1768</v>
      </c>
      <c r="Q1139" t="s">
        <v>1768</v>
      </c>
      <c r="R1139" t="s">
        <v>1768</v>
      </c>
      <c r="S1139" t="s">
        <v>1768</v>
      </c>
      <c r="T1139" t="s">
        <v>1768</v>
      </c>
      <c r="U1139" t="s">
        <v>1768</v>
      </c>
      <c r="V1139" t="s">
        <v>1768</v>
      </c>
      <c r="W1139" t="s">
        <v>1768</v>
      </c>
      <c r="X1139" t="s">
        <v>1768</v>
      </c>
      <c r="Y1139" t="s">
        <v>1768</v>
      </c>
      <c r="Z1139" t="s">
        <v>1768</v>
      </c>
      <c r="AA1139" t="s">
        <v>1768</v>
      </c>
      <c r="AB1139" t="s">
        <v>1768</v>
      </c>
      <c r="AC1139" t="s">
        <v>1768</v>
      </c>
      <c r="AD1139" t="s">
        <v>1768</v>
      </c>
      <c r="AE1139" t="s">
        <v>1768</v>
      </c>
      <c r="AF1139" t="s">
        <v>1768</v>
      </c>
      <c r="AG1139" t="s">
        <v>1768</v>
      </c>
      <c r="AH1139" t="s">
        <v>1768</v>
      </c>
      <c r="AI1139" t="s">
        <v>1768</v>
      </c>
      <c r="AJ1139" t="s">
        <v>1768</v>
      </c>
      <c r="AK1139" t="s">
        <v>1768</v>
      </c>
    </row>
    <row r="1140" spans="1:37" hidden="1">
      <c r="A1140" t="s">
        <v>4102</v>
      </c>
      <c r="B1140" t="s">
        <v>1620</v>
      </c>
      <c r="C1140" t="s">
        <v>4897</v>
      </c>
      <c r="D1140" t="s">
        <v>4898</v>
      </c>
      <c r="E1140" t="str">
        <f t="shared" si="17"/>
        <v>SEN.SP.DYN.LE00.IN</v>
      </c>
      <c r="F1140">
        <v>47.333268292682931</v>
      </c>
      <c r="G1140">
        <v>48.131219512195123</v>
      </c>
      <c r="H1140">
        <v>48.914682926829279</v>
      </c>
      <c r="I1140">
        <v>49.672170731707332</v>
      </c>
      <c r="J1140">
        <v>50.389195121951225</v>
      </c>
      <c r="K1140">
        <v>51.047731707317084</v>
      </c>
      <c r="L1140">
        <v>51.633268292682928</v>
      </c>
      <c r="M1140">
        <v>52.142317073170737</v>
      </c>
      <c r="N1140">
        <v>52.577829268292689</v>
      </c>
      <c r="O1140">
        <v>52.94385365853659</v>
      </c>
      <c r="P1140">
        <v>53.24834146341464</v>
      </c>
      <c r="Q1140">
        <v>53.501804878048787</v>
      </c>
      <c r="R1140">
        <v>53.724243902439035</v>
      </c>
      <c r="S1140">
        <v>53.93268292682928</v>
      </c>
      <c r="T1140">
        <v>54.142121951219515</v>
      </c>
      <c r="U1140">
        <v>54.36307317073171</v>
      </c>
      <c r="V1140">
        <v>54.604536585365857</v>
      </c>
      <c r="W1140">
        <v>54.863536585365857</v>
      </c>
      <c r="X1140">
        <v>55.138560975609764</v>
      </c>
      <c r="Y1140">
        <v>55.431121951219524</v>
      </c>
      <c r="Z1140">
        <v>55.739243902439036</v>
      </c>
      <c r="AA1140">
        <v>56.058439024390253</v>
      </c>
      <c r="AB1140">
        <v>56.382658536585375</v>
      </c>
      <c r="AC1140">
        <v>56.707414634146346</v>
      </c>
      <c r="AD1140">
        <v>57.029170731707325</v>
      </c>
      <c r="AE1140">
        <v>57.349341463414646</v>
      </c>
      <c r="AF1140">
        <v>57.667878048780494</v>
      </c>
      <c r="AG1140">
        <v>57.987219512195125</v>
      </c>
      <c r="AH1140">
        <v>58.309365853658541</v>
      </c>
      <c r="AI1140">
        <v>58.632317073170739</v>
      </c>
      <c r="AJ1140">
        <v>58.954073170731711</v>
      </c>
      <c r="AK1140" t="s">
        <v>1768</v>
      </c>
    </row>
    <row r="1141" spans="1:37" hidden="1">
      <c r="A1141" t="s">
        <v>4102</v>
      </c>
      <c r="B1141" t="s">
        <v>1620</v>
      </c>
      <c r="C1141" t="s">
        <v>1688</v>
      </c>
      <c r="D1141" t="s">
        <v>1689</v>
      </c>
      <c r="E1141" t="str">
        <f t="shared" si="17"/>
        <v>SEN.SP.POP.TOTL</v>
      </c>
      <c r="F1141">
        <v>5414070</v>
      </c>
      <c r="G1141">
        <v>5559400</v>
      </c>
      <c r="H1141">
        <v>5714508</v>
      </c>
      <c r="I1141">
        <v>5879044</v>
      </c>
      <c r="J1141">
        <v>6051962</v>
      </c>
      <c r="K1141">
        <v>6232395</v>
      </c>
      <c r="L1141">
        <v>6420323</v>
      </c>
      <c r="M1141">
        <v>6615896</v>
      </c>
      <c r="N1141">
        <v>6818495</v>
      </c>
      <c r="O1141">
        <v>7027320</v>
      </c>
      <c r="P1141">
        <v>7241573</v>
      </c>
      <c r="Q1141">
        <v>7461567</v>
      </c>
      <c r="R1141">
        <v>7686866</v>
      </c>
      <c r="S1141">
        <v>7915080</v>
      </c>
      <c r="T1141">
        <v>8143140</v>
      </c>
      <c r="U1141">
        <v>8369125</v>
      </c>
      <c r="V1141">
        <v>8591861</v>
      </c>
      <c r="W1141">
        <v>8812695</v>
      </c>
      <c r="X1141">
        <v>9035367</v>
      </c>
      <c r="Y1141">
        <v>9265135</v>
      </c>
      <c r="Z1141">
        <v>9505862</v>
      </c>
      <c r="AA1141">
        <v>9758841</v>
      </c>
      <c r="AB1141">
        <v>10023194</v>
      </c>
      <c r="AC1141">
        <v>10297956</v>
      </c>
      <c r="AD1141">
        <v>10581316</v>
      </c>
      <c r="AE1141">
        <v>10871908</v>
      </c>
      <c r="AF1141">
        <v>11169549</v>
      </c>
      <c r="AG1141">
        <v>11474661</v>
      </c>
      <c r="AH1141">
        <v>11787123</v>
      </c>
      <c r="AI1141">
        <v>12106865</v>
      </c>
      <c r="AJ1141">
        <v>12433728</v>
      </c>
      <c r="AK1141">
        <v>12767556</v>
      </c>
    </row>
    <row r="1142" spans="1:37" hidden="1">
      <c r="A1142" t="s">
        <v>746</v>
      </c>
      <c r="B1142" t="s">
        <v>1621</v>
      </c>
      <c r="C1142" t="s">
        <v>4889</v>
      </c>
      <c r="D1142" t="s">
        <v>4890</v>
      </c>
      <c r="E1142" t="str">
        <f t="shared" si="17"/>
        <v>SRB.NY.GDP.DEFL.ZS</v>
      </c>
      <c r="F1142" t="s">
        <v>1768</v>
      </c>
      <c r="G1142" t="s">
        <v>1768</v>
      </c>
      <c r="H1142" t="s">
        <v>1768</v>
      </c>
      <c r="I1142" t="s">
        <v>1768</v>
      </c>
      <c r="J1142" t="s">
        <v>1768</v>
      </c>
      <c r="K1142" t="s">
        <v>1768</v>
      </c>
      <c r="L1142" t="s">
        <v>1768</v>
      </c>
      <c r="M1142" t="s">
        <v>1768</v>
      </c>
      <c r="N1142" t="s">
        <v>1768</v>
      </c>
      <c r="O1142" t="s">
        <v>1768</v>
      </c>
      <c r="P1142" t="s">
        <v>1768</v>
      </c>
      <c r="Q1142" t="s">
        <v>1768</v>
      </c>
      <c r="R1142" t="s">
        <v>1768</v>
      </c>
      <c r="S1142" t="s">
        <v>1768</v>
      </c>
      <c r="T1142" t="s">
        <v>1768</v>
      </c>
      <c r="U1142" t="s">
        <v>1768</v>
      </c>
      <c r="V1142" t="s">
        <v>1768</v>
      </c>
      <c r="W1142">
        <v>13.423484018732276</v>
      </c>
      <c r="X1142">
        <v>17.140141882935527</v>
      </c>
      <c r="Y1142">
        <v>24.418146885730234</v>
      </c>
      <c r="Z1142">
        <v>43.314592763078885</v>
      </c>
      <c r="AA1142">
        <v>81.597505440404845</v>
      </c>
      <c r="AB1142">
        <v>100</v>
      </c>
      <c r="AC1142">
        <v>112.74274164865415</v>
      </c>
      <c r="AD1142">
        <v>126.50126922529527</v>
      </c>
      <c r="AE1142">
        <v>146.33900946644863</v>
      </c>
      <c r="AF1142">
        <v>164.62912974811269</v>
      </c>
      <c r="AG1142">
        <v>181.25594383951281</v>
      </c>
      <c r="AH1142">
        <v>204.10872080552792</v>
      </c>
      <c r="AI1142">
        <v>215.62988640491128</v>
      </c>
      <c r="AJ1142">
        <v>235.24335516023203</v>
      </c>
      <c r="AK1142">
        <v>255.48603420324966</v>
      </c>
    </row>
    <row r="1143" spans="1:37" hidden="1">
      <c r="A1143" t="s">
        <v>746</v>
      </c>
      <c r="B1143" t="s">
        <v>1621</v>
      </c>
      <c r="C1143" t="s">
        <v>4891</v>
      </c>
      <c r="D1143" t="s">
        <v>4892</v>
      </c>
      <c r="E1143" t="str">
        <f t="shared" si="17"/>
        <v>SRB.NY.GDP.MKTP.KD</v>
      </c>
      <c r="F1143" t="s">
        <v>1768</v>
      </c>
      <c r="G1143" t="s">
        <v>1768</v>
      </c>
      <c r="H1143" t="s">
        <v>1768</v>
      </c>
      <c r="I1143" t="s">
        <v>1768</v>
      </c>
      <c r="J1143" t="s">
        <v>1768</v>
      </c>
      <c r="K1143" t="s">
        <v>1768</v>
      </c>
      <c r="L1143" t="s">
        <v>1768</v>
      </c>
      <c r="M1143" t="s">
        <v>1768</v>
      </c>
      <c r="N1143" t="s">
        <v>1768</v>
      </c>
      <c r="O1143">
        <v>11908238671.05512</v>
      </c>
      <c r="P1143">
        <v>10955579577.370758</v>
      </c>
      <c r="Q1143">
        <v>9883838096.9757862</v>
      </c>
      <c r="R1143">
        <v>7199338860.7601213</v>
      </c>
      <c r="S1143">
        <v>5002930394.7655106</v>
      </c>
      <c r="T1143">
        <v>5128003654.6346502</v>
      </c>
      <c r="U1143">
        <v>5440811877.5673599</v>
      </c>
      <c r="V1143">
        <v>5865195204.0176115</v>
      </c>
      <c r="W1143">
        <v>6457579919.623395</v>
      </c>
      <c r="X1143">
        <v>6502782979.0607538</v>
      </c>
      <c r="Y1143">
        <v>5774471285.4059505</v>
      </c>
      <c r="Z1143">
        <v>6082791506.1765919</v>
      </c>
      <c r="AA1143">
        <v>6405179456.0039511</v>
      </c>
      <c r="AB1143">
        <v>6669246165.2786436</v>
      </c>
      <c r="AC1143">
        <v>6847617226.9274244</v>
      </c>
      <c r="AD1143">
        <v>7484445629.0316734</v>
      </c>
      <c r="AE1143">
        <v>7888605692.9993839</v>
      </c>
      <c r="AF1143">
        <v>8172595497.9473639</v>
      </c>
      <c r="AG1143">
        <v>8613915654.8365192</v>
      </c>
      <c r="AH1143">
        <v>8941244449.7203064</v>
      </c>
      <c r="AI1143">
        <v>8628300893.9800968</v>
      </c>
      <c r="AJ1143">
        <v>8710614884.5086651</v>
      </c>
      <c r="AK1143">
        <v>8865794488.6761856</v>
      </c>
    </row>
    <row r="1144" spans="1:37" hidden="1">
      <c r="A1144" t="s">
        <v>746</v>
      </c>
      <c r="B1144" t="s">
        <v>1621</v>
      </c>
      <c r="C1144" t="s">
        <v>4893</v>
      </c>
      <c r="D1144" t="s">
        <v>4894</v>
      </c>
      <c r="E1144" t="str">
        <f t="shared" si="17"/>
        <v>SRB.NY.GDP.MKTP.CD</v>
      </c>
      <c r="F1144" t="s">
        <v>1768</v>
      </c>
      <c r="G1144" t="s">
        <v>1768</v>
      </c>
      <c r="H1144" t="s">
        <v>1768</v>
      </c>
      <c r="I1144" t="s">
        <v>1768</v>
      </c>
      <c r="J1144" t="s">
        <v>1768</v>
      </c>
      <c r="K1144" t="s">
        <v>1768</v>
      </c>
      <c r="L1144" t="s">
        <v>1768</v>
      </c>
      <c r="M1144" t="s">
        <v>1768</v>
      </c>
      <c r="N1144" t="s">
        <v>1768</v>
      </c>
      <c r="O1144" t="s">
        <v>1768</v>
      </c>
      <c r="P1144" t="s">
        <v>1768</v>
      </c>
      <c r="Q1144" t="s">
        <v>1768</v>
      </c>
      <c r="R1144" t="s">
        <v>1768</v>
      </c>
      <c r="S1144" t="s">
        <v>1768</v>
      </c>
      <c r="T1144" t="s">
        <v>1768</v>
      </c>
      <c r="U1144" t="s">
        <v>1768</v>
      </c>
      <c r="V1144" t="s">
        <v>1768</v>
      </c>
      <c r="W1144">
        <v>21380951575.52898</v>
      </c>
      <c r="X1144">
        <v>16204161183.554653</v>
      </c>
      <c r="Y1144">
        <v>17632705912.618446</v>
      </c>
      <c r="Z1144">
        <v>6082791506.1765919</v>
      </c>
      <c r="AA1144">
        <v>11390468618.534021</v>
      </c>
      <c r="AB1144">
        <v>15102567924.929689</v>
      </c>
      <c r="AC1144">
        <v>19550781969.040764</v>
      </c>
      <c r="AD1144">
        <v>23649854234.396572</v>
      </c>
      <c r="AE1144">
        <v>25234408772.99749</v>
      </c>
      <c r="AF1144">
        <v>29221081586.636845</v>
      </c>
      <c r="AG1144">
        <v>38952093544.441307</v>
      </c>
      <c r="AH1144">
        <v>47760580365.554924</v>
      </c>
      <c r="AI1144">
        <v>40147697712.065292</v>
      </c>
      <c r="AJ1144">
        <v>38444296921.430679</v>
      </c>
      <c r="AK1144">
        <v>45043430298.918022</v>
      </c>
    </row>
    <row r="1145" spans="1:37">
      <c r="A1145" t="s">
        <v>746</v>
      </c>
      <c r="B1145" t="s">
        <v>1621</v>
      </c>
      <c r="C1145" t="s">
        <v>4895</v>
      </c>
      <c r="D1145" t="s">
        <v>4896</v>
      </c>
      <c r="E1145" t="str">
        <f t="shared" si="17"/>
        <v>SRB.SL.TLF.TERT.ZS</v>
      </c>
      <c r="F1145" t="s">
        <v>1768</v>
      </c>
      <c r="G1145" t="s">
        <v>1768</v>
      </c>
      <c r="H1145" t="s">
        <v>1768</v>
      </c>
      <c r="I1145" t="s">
        <v>1768</v>
      </c>
      <c r="J1145" t="s">
        <v>1768</v>
      </c>
      <c r="K1145" t="s">
        <v>1768</v>
      </c>
      <c r="L1145" t="s">
        <v>1768</v>
      </c>
      <c r="M1145" t="s">
        <v>1768</v>
      </c>
      <c r="N1145" t="s">
        <v>1768</v>
      </c>
      <c r="O1145" t="s">
        <v>1768</v>
      </c>
      <c r="P1145" t="s">
        <v>1768</v>
      </c>
      <c r="Q1145" t="s">
        <v>1768</v>
      </c>
      <c r="R1145" t="s">
        <v>1768</v>
      </c>
      <c r="S1145" t="s">
        <v>1768</v>
      </c>
      <c r="T1145" t="s">
        <v>1768</v>
      </c>
      <c r="U1145" t="s">
        <v>1768</v>
      </c>
      <c r="V1145" t="s">
        <v>1768</v>
      </c>
      <c r="W1145" t="s">
        <v>1768</v>
      </c>
      <c r="X1145" t="s">
        <v>1768</v>
      </c>
      <c r="Y1145" t="s">
        <v>1768</v>
      </c>
      <c r="Z1145" t="s">
        <v>1768</v>
      </c>
      <c r="AA1145" t="s">
        <v>1768</v>
      </c>
      <c r="AB1145" t="s">
        <v>1768</v>
      </c>
      <c r="AC1145" t="s">
        <v>1768</v>
      </c>
      <c r="AD1145" t="s">
        <v>1768</v>
      </c>
      <c r="AE1145" t="s">
        <v>1768</v>
      </c>
      <c r="AF1145" t="s">
        <v>1768</v>
      </c>
      <c r="AG1145" t="s">
        <v>1768</v>
      </c>
      <c r="AH1145" t="s">
        <v>1768</v>
      </c>
      <c r="AI1145" t="s">
        <v>1768</v>
      </c>
      <c r="AJ1145" t="s">
        <v>1768</v>
      </c>
      <c r="AK1145" t="s">
        <v>1768</v>
      </c>
    </row>
    <row r="1146" spans="1:37" hidden="1">
      <c r="A1146" t="s">
        <v>746</v>
      </c>
      <c r="B1146" t="s">
        <v>1621</v>
      </c>
      <c r="C1146" t="s">
        <v>4897</v>
      </c>
      <c r="D1146" t="s">
        <v>4898</v>
      </c>
      <c r="E1146" t="str">
        <f t="shared" si="17"/>
        <v>SRB.SP.DYN.LE00.IN</v>
      </c>
      <c r="F1146" t="s">
        <v>1768</v>
      </c>
      <c r="G1146" t="s">
        <v>1768</v>
      </c>
      <c r="H1146" t="s">
        <v>1768</v>
      </c>
      <c r="I1146" t="s">
        <v>1768</v>
      </c>
      <c r="J1146" t="s">
        <v>1768</v>
      </c>
      <c r="K1146" t="s">
        <v>1768</v>
      </c>
      <c r="L1146" t="s">
        <v>1768</v>
      </c>
      <c r="M1146" t="s">
        <v>1768</v>
      </c>
      <c r="N1146" t="s">
        <v>1768</v>
      </c>
      <c r="O1146" t="s">
        <v>1768</v>
      </c>
      <c r="P1146" t="s">
        <v>1768</v>
      </c>
      <c r="Q1146">
        <v>71.487804878048792</v>
      </c>
      <c r="R1146" t="s">
        <v>1768</v>
      </c>
      <c r="S1146" t="s">
        <v>1768</v>
      </c>
      <c r="T1146" t="s">
        <v>1768</v>
      </c>
      <c r="U1146" t="s">
        <v>1768</v>
      </c>
      <c r="V1146" t="s">
        <v>1768</v>
      </c>
      <c r="W1146">
        <v>72.03902439024391</v>
      </c>
      <c r="X1146" t="s">
        <v>1768</v>
      </c>
      <c r="Y1146" t="s">
        <v>1768</v>
      </c>
      <c r="Z1146">
        <v>72.136585365853662</v>
      </c>
      <c r="AA1146">
        <v>72.185365853658553</v>
      </c>
      <c r="AB1146">
        <v>72.285365853658547</v>
      </c>
      <c r="AC1146">
        <v>72.436585365853674</v>
      </c>
      <c r="AD1146">
        <v>72.582926829268303</v>
      </c>
      <c r="AE1146">
        <v>72.634146341463421</v>
      </c>
      <c r="AF1146">
        <v>73.155121951219527</v>
      </c>
      <c r="AG1146">
        <v>73.3829268292683</v>
      </c>
      <c r="AH1146">
        <v>73.636585365853662</v>
      </c>
      <c r="AI1146">
        <v>73.685365853658553</v>
      </c>
      <c r="AJ1146">
        <v>73.936585365853659</v>
      </c>
      <c r="AK1146" t="s">
        <v>1768</v>
      </c>
    </row>
    <row r="1147" spans="1:37" hidden="1">
      <c r="A1147" t="s">
        <v>746</v>
      </c>
      <c r="B1147" t="s">
        <v>1621</v>
      </c>
      <c r="C1147" t="s">
        <v>1688</v>
      </c>
      <c r="D1147" t="s">
        <v>1689</v>
      </c>
      <c r="E1147" t="str">
        <f t="shared" si="17"/>
        <v>SRB.SP.POP.TOTL</v>
      </c>
      <c r="F1147" t="s">
        <v>1768</v>
      </c>
      <c r="G1147" t="s">
        <v>1768</v>
      </c>
      <c r="H1147" t="s">
        <v>1768</v>
      </c>
      <c r="I1147" t="s">
        <v>1768</v>
      </c>
      <c r="J1147" t="s">
        <v>1768</v>
      </c>
      <c r="K1147" t="s">
        <v>1768</v>
      </c>
      <c r="L1147" t="s">
        <v>1768</v>
      </c>
      <c r="M1147" t="s">
        <v>1768</v>
      </c>
      <c r="N1147" t="s">
        <v>1768</v>
      </c>
      <c r="O1147" t="s">
        <v>1768</v>
      </c>
      <c r="P1147">
        <v>7586000</v>
      </c>
      <c r="Q1147">
        <v>7595636</v>
      </c>
      <c r="R1147">
        <v>7646424.3493083622</v>
      </c>
      <c r="S1147">
        <v>7699306.7740000095</v>
      </c>
      <c r="T1147">
        <v>7734639.2429869389</v>
      </c>
      <c r="U1147">
        <v>7738986.5975478403</v>
      </c>
      <c r="V1147">
        <v>7708878.20504981</v>
      </c>
      <c r="W1147">
        <v>7649630.7519069137</v>
      </c>
      <c r="X1147">
        <v>7567745</v>
      </c>
      <c r="Y1147">
        <v>7540401</v>
      </c>
      <c r="Z1147">
        <v>7516346</v>
      </c>
      <c r="AA1147">
        <v>7503433</v>
      </c>
      <c r="AB1147">
        <v>7500031</v>
      </c>
      <c r="AC1147">
        <v>7480591</v>
      </c>
      <c r="AD1147">
        <v>7463157</v>
      </c>
      <c r="AE1147">
        <v>7440769</v>
      </c>
      <c r="AF1147">
        <v>7411569</v>
      </c>
      <c r="AG1147">
        <v>7381579</v>
      </c>
      <c r="AH1147">
        <v>7350221</v>
      </c>
      <c r="AI1147">
        <v>7320807</v>
      </c>
      <c r="AJ1147">
        <v>7291436</v>
      </c>
      <c r="AK1147">
        <v>7261000</v>
      </c>
    </row>
    <row r="1148" spans="1:37" hidden="1">
      <c r="A1148" t="s">
        <v>4104</v>
      </c>
      <c r="B1148" t="s">
        <v>1622</v>
      </c>
      <c r="C1148" t="s">
        <v>4889</v>
      </c>
      <c r="D1148" t="s">
        <v>4890</v>
      </c>
      <c r="E1148" t="str">
        <f t="shared" si="17"/>
        <v>SYC.NY.GDP.DEFL.ZS</v>
      </c>
      <c r="F1148">
        <v>37.456599932500808</v>
      </c>
      <c r="G1148">
        <v>42.104603934260389</v>
      </c>
      <c r="H1148">
        <v>42.422777121696726</v>
      </c>
      <c r="I1148">
        <v>44.26157411015987</v>
      </c>
      <c r="J1148">
        <v>45.558634469254784</v>
      </c>
      <c r="K1148">
        <v>46.248232355153306</v>
      </c>
      <c r="L1148">
        <v>49.367809470637468</v>
      </c>
      <c r="M1148">
        <v>51.410209555959256</v>
      </c>
      <c r="N1148">
        <v>53.393848383427652</v>
      </c>
      <c r="O1148">
        <v>54.709965810553676</v>
      </c>
      <c r="P1148">
        <v>57.773465411202892</v>
      </c>
      <c r="Q1148">
        <v>56.593064049562457</v>
      </c>
      <c r="R1148">
        <v>59.241371364764952</v>
      </c>
      <c r="S1148">
        <v>61.671462042070168</v>
      </c>
      <c r="T1148">
        <v>62.264200313890136</v>
      </c>
      <c r="U1148">
        <v>61.781877284676966</v>
      </c>
      <c r="V1148">
        <v>60.832625548786481</v>
      </c>
      <c r="W1148">
        <v>61.491901958055969</v>
      </c>
      <c r="X1148">
        <v>64.176548549643343</v>
      </c>
      <c r="Y1148">
        <v>65.496424547025413</v>
      </c>
      <c r="Z1148">
        <v>66.316407299204798</v>
      </c>
      <c r="AA1148">
        <v>70.399348836184743</v>
      </c>
      <c r="AB1148">
        <v>72.942992710340292</v>
      </c>
      <c r="AC1148">
        <v>77.280790009264607</v>
      </c>
      <c r="AD1148">
        <v>80.333052527241861</v>
      </c>
      <c r="AE1148">
        <v>97.942678390967316</v>
      </c>
      <c r="AF1148">
        <v>100</v>
      </c>
      <c r="AG1148">
        <v>110.68901750713252</v>
      </c>
      <c r="AH1148">
        <v>149.01450139783253</v>
      </c>
      <c r="AI1148">
        <v>186.51210244457934</v>
      </c>
      <c r="AJ1148">
        <v>177.39102116525223</v>
      </c>
      <c r="AK1148">
        <v>181.36668267532568</v>
      </c>
    </row>
    <row r="1149" spans="1:37" hidden="1">
      <c r="A1149" t="s">
        <v>4104</v>
      </c>
      <c r="B1149" t="s">
        <v>1622</v>
      </c>
      <c r="C1149" t="s">
        <v>4891</v>
      </c>
      <c r="D1149" t="s">
        <v>4892</v>
      </c>
      <c r="E1149" t="str">
        <f t="shared" si="17"/>
        <v>SYC.NY.GDP.MKTP.KD</v>
      </c>
      <c r="F1149">
        <v>291858536.23294216</v>
      </c>
      <c r="G1149">
        <v>267881834.13207111</v>
      </c>
      <c r="H1149">
        <v>264887789.09815642</v>
      </c>
      <c r="I1149">
        <v>260360208.80296534</v>
      </c>
      <c r="J1149">
        <v>272105407.23146117</v>
      </c>
      <c r="K1149">
        <v>302379135.86073029</v>
      </c>
      <c r="L1149">
        <v>301844520.99509692</v>
      </c>
      <c r="M1149">
        <v>315138082.83931863</v>
      </c>
      <c r="N1149">
        <v>332145280.44892091</v>
      </c>
      <c r="O1149">
        <v>369341648.47986394</v>
      </c>
      <c r="P1149">
        <v>395179106.89357305</v>
      </c>
      <c r="Q1149">
        <v>406087733.55777782</v>
      </c>
      <c r="R1149">
        <v>435169568.00523752</v>
      </c>
      <c r="S1149">
        <v>462135505.03938156</v>
      </c>
      <c r="T1149">
        <v>458444439.55170882</v>
      </c>
      <c r="U1149">
        <v>454659334.17899984</v>
      </c>
      <c r="V1149">
        <v>477017316.84636784</v>
      </c>
      <c r="W1149">
        <v>534076017.09211129</v>
      </c>
      <c r="X1149">
        <v>578956552.22566056</v>
      </c>
      <c r="Y1149">
        <v>589794648.97608817</v>
      </c>
      <c r="Z1149">
        <v>614879764.78000629</v>
      </c>
      <c r="AA1149">
        <v>600914842.38651669</v>
      </c>
      <c r="AB1149">
        <v>608202933.19793415</v>
      </c>
      <c r="AC1149">
        <v>572397248.3405534</v>
      </c>
      <c r="AD1149">
        <v>556081328.91112113</v>
      </c>
      <c r="AE1149">
        <v>597623469.40535581</v>
      </c>
      <c r="AF1149">
        <v>653242423.26641333</v>
      </c>
      <c r="AG1149">
        <v>715953695.89998901</v>
      </c>
      <c r="AH1149">
        <v>708840351.2975409</v>
      </c>
      <c r="AI1149">
        <v>712543437.4569627</v>
      </c>
      <c r="AJ1149">
        <v>760361490.45927763</v>
      </c>
      <c r="AK1149">
        <v>798003689.83287811</v>
      </c>
    </row>
    <row r="1150" spans="1:37" hidden="1">
      <c r="A1150" t="s">
        <v>4104</v>
      </c>
      <c r="B1150" t="s">
        <v>1622</v>
      </c>
      <c r="C1150" t="s">
        <v>4893</v>
      </c>
      <c r="D1150" t="s">
        <v>4894</v>
      </c>
      <c r="E1150" t="str">
        <f t="shared" si="17"/>
        <v>SYC.NY.GDP.MKTP.CD</v>
      </c>
      <c r="F1150">
        <v>147357222.75674874</v>
      </c>
      <c r="G1150">
        <v>153889518.79042014</v>
      </c>
      <c r="H1150">
        <v>147759494.79133284</v>
      </c>
      <c r="I1150">
        <v>146712886.6192646</v>
      </c>
      <c r="J1150">
        <v>151313170.5216274</v>
      </c>
      <c r="K1150">
        <v>168887618.03841424</v>
      </c>
      <c r="L1150">
        <v>207858774.54146898</v>
      </c>
      <c r="M1150">
        <v>249267412.02247852</v>
      </c>
      <c r="N1150">
        <v>283826531.46518016</v>
      </c>
      <c r="O1150">
        <v>308375193.95223284</v>
      </c>
      <c r="P1150">
        <v>368584758.94245726</v>
      </c>
      <c r="Q1150">
        <v>375018939.39393938</v>
      </c>
      <c r="R1150">
        <v>433658727.05974227</v>
      </c>
      <c r="S1150">
        <v>473914075.57227302</v>
      </c>
      <c r="T1150">
        <v>487009900.99009901</v>
      </c>
      <c r="U1150">
        <v>508234503.54107279</v>
      </c>
      <c r="V1150">
        <v>503060037.08932662</v>
      </c>
      <c r="W1150">
        <v>562954169.78219712</v>
      </c>
      <c r="X1150">
        <v>608358684.51516521</v>
      </c>
      <c r="Y1150">
        <v>622976165.07380331</v>
      </c>
      <c r="Z1150">
        <v>614879764.78000629</v>
      </c>
      <c r="AA1150">
        <v>622262057.19163465</v>
      </c>
      <c r="AB1150">
        <v>697518248.17518246</v>
      </c>
      <c r="AC1150">
        <v>705704816.04236495</v>
      </c>
      <c r="AD1150">
        <v>699800000</v>
      </c>
      <c r="AE1150">
        <v>916940120.73308682</v>
      </c>
      <c r="AF1150">
        <v>1019677770.5155458</v>
      </c>
      <c r="AG1150">
        <v>1018952362.6814338</v>
      </c>
      <c r="AH1150">
        <v>962317618.42621267</v>
      </c>
      <c r="AI1150">
        <v>841332125.83739781</v>
      </c>
      <c r="AJ1150">
        <v>963006565.45249522</v>
      </c>
      <c r="AK1150">
        <v>1007186292.344519</v>
      </c>
    </row>
    <row r="1151" spans="1:37">
      <c r="A1151" t="s">
        <v>4104</v>
      </c>
      <c r="B1151" t="s">
        <v>1622</v>
      </c>
      <c r="C1151" t="s">
        <v>4895</v>
      </c>
      <c r="D1151" t="s">
        <v>4896</v>
      </c>
      <c r="E1151" t="str">
        <f t="shared" si="17"/>
        <v>SYC.SL.TLF.TERT.ZS</v>
      </c>
      <c r="F1151" t="s">
        <v>1768</v>
      </c>
      <c r="G1151" t="s">
        <v>1768</v>
      </c>
      <c r="H1151" t="s">
        <v>1768</v>
      </c>
      <c r="I1151" t="s">
        <v>1768</v>
      </c>
      <c r="J1151" t="s">
        <v>1768</v>
      </c>
      <c r="K1151" t="s">
        <v>1768</v>
      </c>
      <c r="L1151" t="s">
        <v>1768</v>
      </c>
      <c r="M1151" t="s">
        <v>1768</v>
      </c>
      <c r="N1151" t="s">
        <v>1768</v>
      </c>
      <c r="O1151" t="s">
        <v>1768</v>
      </c>
      <c r="P1151" t="s">
        <v>1768</v>
      </c>
      <c r="Q1151" t="s">
        <v>1768</v>
      </c>
      <c r="R1151" t="s">
        <v>1768</v>
      </c>
      <c r="S1151" t="s">
        <v>1768</v>
      </c>
      <c r="T1151" t="s">
        <v>1768</v>
      </c>
      <c r="U1151" t="s">
        <v>1768</v>
      </c>
      <c r="V1151" t="s">
        <v>1768</v>
      </c>
      <c r="W1151" t="s">
        <v>1768</v>
      </c>
      <c r="X1151" t="s">
        <v>1768</v>
      </c>
      <c r="Y1151" t="s">
        <v>1768</v>
      </c>
      <c r="Z1151" t="s">
        <v>1768</v>
      </c>
      <c r="AA1151" t="s">
        <v>1768</v>
      </c>
      <c r="AB1151" t="s">
        <v>1768</v>
      </c>
      <c r="AC1151" t="s">
        <v>1768</v>
      </c>
      <c r="AD1151" t="s">
        <v>1768</v>
      </c>
      <c r="AE1151" t="s">
        <v>1768</v>
      </c>
      <c r="AF1151" t="s">
        <v>1768</v>
      </c>
      <c r="AG1151" t="s">
        <v>1768</v>
      </c>
      <c r="AH1151" t="s">
        <v>1768</v>
      </c>
      <c r="AI1151" t="s">
        <v>1768</v>
      </c>
      <c r="AJ1151" t="s">
        <v>1768</v>
      </c>
      <c r="AK1151" t="s">
        <v>1768</v>
      </c>
    </row>
    <row r="1152" spans="1:37" hidden="1">
      <c r="A1152" t="s">
        <v>4104</v>
      </c>
      <c r="B1152" t="s">
        <v>1622</v>
      </c>
      <c r="C1152" t="s">
        <v>4897</v>
      </c>
      <c r="D1152" t="s">
        <v>4898</v>
      </c>
      <c r="E1152" t="str">
        <f t="shared" si="17"/>
        <v>SYC.SP.DYN.LE00.IN</v>
      </c>
      <c r="F1152" t="s">
        <v>1768</v>
      </c>
      <c r="G1152" t="s">
        <v>1768</v>
      </c>
      <c r="H1152">
        <v>68.682926829268311</v>
      </c>
      <c r="I1152" t="s">
        <v>1768</v>
      </c>
      <c r="J1152" t="s">
        <v>1768</v>
      </c>
      <c r="K1152" t="s">
        <v>1768</v>
      </c>
      <c r="L1152" t="s">
        <v>1768</v>
      </c>
      <c r="M1152">
        <v>69.731951219512197</v>
      </c>
      <c r="N1152" t="s">
        <v>1768</v>
      </c>
      <c r="O1152" t="s">
        <v>1768</v>
      </c>
      <c r="P1152" t="s">
        <v>1768</v>
      </c>
      <c r="Q1152" t="s">
        <v>1768</v>
      </c>
      <c r="R1152">
        <v>70.670731707317074</v>
      </c>
      <c r="S1152" t="s">
        <v>1768</v>
      </c>
      <c r="T1152" t="s">
        <v>1768</v>
      </c>
      <c r="U1152" t="s">
        <v>1768</v>
      </c>
      <c r="V1152" t="s">
        <v>1768</v>
      </c>
      <c r="W1152">
        <v>71.41463414634147</v>
      </c>
      <c r="X1152" t="s">
        <v>1768</v>
      </c>
      <c r="Y1152" t="s">
        <v>1768</v>
      </c>
      <c r="Z1152" t="s">
        <v>1768</v>
      </c>
      <c r="AA1152" t="s">
        <v>1768</v>
      </c>
      <c r="AB1152">
        <v>72.95365853658538</v>
      </c>
      <c r="AC1152">
        <v>71.029268292682943</v>
      </c>
      <c r="AD1152">
        <v>72.609756097560989</v>
      </c>
      <c r="AE1152">
        <v>72.131707317073179</v>
      </c>
      <c r="AF1152">
        <v>72.217073170731723</v>
      </c>
      <c r="AG1152">
        <v>73.192682926829278</v>
      </c>
      <c r="AH1152">
        <v>73.163414634146349</v>
      </c>
      <c r="AI1152">
        <v>73.03414634146344</v>
      </c>
      <c r="AJ1152">
        <v>73.03414634146344</v>
      </c>
      <c r="AK1152" t="s">
        <v>1768</v>
      </c>
    </row>
    <row r="1153" spans="1:37" hidden="1">
      <c r="A1153" t="s">
        <v>4104</v>
      </c>
      <c r="B1153" t="s">
        <v>1622</v>
      </c>
      <c r="C1153" t="s">
        <v>1688</v>
      </c>
      <c r="D1153" t="s">
        <v>1689</v>
      </c>
      <c r="E1153" t="str">
        <f t="shared" si="17"/>
        <v>SYC.SP.POP.TOTL</v>
      </c>
      <c r="F1153">
        <v>64400</v>
      </c>
      <c r="G1153">
        <v>65127.52640000001</v>
      </c>
      <c r="H1153">
        <v>65780.032000000007</v>
      </c>
      <c r="I1153">
        <v>66366.937600000005</v>
      </c>
      <c r="J1153">
        <v>66901.811200000026</v>
      </c>
      <c r="K1153">
        <v>67400</v>
      </c>
      <c r="L1153">
        <v>67877.209600000002</v>
      </c>
      <c r="M1153">
        <v>68352.345600000001</v>
      </c>
      <c r="N1153">
        <v>68847.51360000002</v>
      </c>
      <c r="O1153">
        <v>69387.545599999998</v>
      </c>
      <c r="P1153">
        <v>70000</v>
      </c>
      <c r="Q1153">
        <v>70754.986086808975</v>
      </c>
      <c r="R1153">
        <v>71656.989015117724</v>
      </c>
      <c r="S1153">
        <v>72711.408342356226</v>
      </c>
      <c r="T1153">
        <v>73924.611920208496</v>
      </c>
      <c r="U1153">
        <v>75304</v>
      </c>
      <c r="V1153">
        <v>76417</v>
      </c>
      <c r="W1153">
        <v>77319</v>
      </c>
      <c r="X1153">
        <v>78846</v>
      </c>
      <c r="Y1153">
        <v>80410</v>
      </c>
      <c r="Z1153">
        <v>81131</v>
      </c>
      <c r="AA1153">
        <v>81202</v>
      </c>
      <c r="AB1153">
        <v>83700</v>
      </c>
      <c r="AC1153">
        <v>82800</v>
      </c>
      <c r="AD1153">
        <v>82500</v>
      </c>
      <c r="AE1153">
        <v>82900</v>
      </c>
      <c r="AF1153">
        <v>84600</v>
      </c>
      <c r="AG1153">
        <v>85033</v>
      </c>
      <c r="AH1153">
        <v>86956</v>
      </c>
      <c r="AI1153">
        <v>87298</v>
      </c>
      <c r="AJ1153">
        <v>86525</v>
      </c>
      <c r="AK1153">
        <v>86000</v>
      </c>
    </row>
    <row r="1154" spans="1:37" hidden="1">
      <c r="A1154" t="s">
        <v>4106</v>
      </c>
      <c r="B1154" t="s">
        <v>1623</v>
      </c>
      <c r="C1154" t="s">
        <v>4889</v>
      </c>
      <c r="D1154" t="s">
        <v>4890</v>
      </c>
      <c r="E1154" t="str">
        <f t="shared" si="17"/>
        <v>SLE.NY.GDP.DEFL.ZS</v>
      </c>
      <c r="F1154">
        <v>1.2828750075592457</v>
      </c>
      <c r="G1154">
        <v>1.3944634773009916</v>
      </c>
      <c r="H1154">
        <v>1.6524619049203972</v>
      </c>
      <c r="I1154">
        <v>1.9736831746725931</v>
      </c>
      <c r="J1154">
        <v>2.7585628813090688</v>
      </c>
      <c r="K1154">
        <v>4.6589290144821254</v>
      </c>
      <c r="L1154">
        <v>8.3163651496050193</v>
      </c>
      <c r="M1154">
        <v>22.094639488007935</v>
      </c>
      <c r="N1154">
        <v>36.298896175441165</v>
      </c>
      <c r="O1154">
        <v>58.619550904796036</v>
      </c>
      <c r="P1154">
        <v>99.999998048502874</v>
      </c>
      <c r="Q1154">
        <v>228.7700183496014</v>
      </c>
      <c r="R1154">
        <v>416.41525620938882</v>
      </c>
      <c r="S1154">
        <v>527.69666451983483</v>
      </c>
      <c r="T1154">
        <v>659.95870517188257</v>
      </c>
      <c r="U1154">
        <v>881.6876027309313</v>
      </c>
      <c r="V1154">
        <v>1107.1746943306075</v>
      </c>
      <c r="W1154">
        <v>1279.8287977064304</v>
      </c>
      <c r="X1154">
        <v>1625.9915388655809</v>
      </c>
      <c r="Y1154">
        <v>2032.9639790933784</v>
      </c>
      <c r="Z1154">
        <v>2157.2068286615449</v>
      </c>
      <c r="AA1154">
        <v>2195.8120598650316</v>
      </c>
      <c r="AB1154">
        <v>2114.7354444161283</v>
      </c>
      <c r="AC1154">
        <v>2292.3442373520929</v>
      </c>
      <c r="AD1154">
        <v>2712.7351738956067</v>
      </c>
      <c r="AE1154">
        <v>3061.6247986435937</v>
      </c>
      <c r="AF1154">
        <v>3356.2711887574656</v>
      </c>
      <c r="AG1154">
        <v>3718.0727270051157</v>
      </c>
      <c r="AH1154">
        <v>4134.4968724296887</v>
      </c>
      <c r="AI1154">
        <v>4351.3263670563319</v>
      </c>
      <c r="AJ1154">
        <v>4975.9349016882616</v>
      </c>
      <c r="AK1154">
        <v>5863.1534832156976</v>
      </c>
    </row>
    <row r="1155" spans="1:37" hidden="1">
      <c r="A1155" t="s">
        <v>4106</v>
      </c>
      <c r="B1155" t="s">
        <v>1623</v>
      </c>
      <c r="C1155" t="s">
        <v>4891</v>
      </c>
      <c r="D1155" t="s">
        <v>4892</v>
      </c>
      <c r="E1155" t="str">
        <f t="shared" ref="E1155:E1218" si="18">CONCATENATE(B1155,".",D1155)</f>
        <v>SLE.NY.GDP.MKTP.KD</v>
      </c>
      <c r="F1155">
        <v>928741740.00285554</v>
      </c>
      <c r="G1155">
        <v>955502769.79604542</v>
      </c>
      <c r="H1155">
        <v>1001192576.375578</v>
      </c>
      <c r="I1155">
        <v>980139482.68283272</v>
      </c>
      <c r="J1155">
        <v>1020256927.5812727</v>
      </c>
      <c r="K1155">
        <v>966067608.19596159</v>
      </c>
      <c r="L1155">
        <v>978008657.02170026</v>
      </c>
      <c r="M1155">
        <v>1048731091.2182269</v>
      </c>
      <c r="N1155">
        <v>974480929.95997643</v>
      </c>
      <c r="O1155">
        <v>981594640.74868453</v>
      </c>
      <c r="P1155">
        <v>1014478061.2137655</v>
      </c>
      <c r="Q1155">
        <v>1038318295.6522888</v>
      </c>
      <c r="R1155">
        <v>840933987.64878857</v>
      </c>
      <c r="S1155">
        <v>852538876.67834175</v>
      </c>
      <c r="T1155">
        <v>835914368.58311427</v>
      </c>
      <c r="U1155">
        <v>769057937.38383675</v>
      </c>
      <c r="V1155">
        <v>807510834.25302863</v>
      </c>
      <c r="W1155">
        <v>672333654.0719099</v>
      </c>
      <c r="X1155">
        <v>666703294.85034037</v>
      </c>
      <c r="Y1155">
        <v>612555159.65190089</v>
      </c>
      <c r="Z1155">
        <v>635876870.1304909</v>
      </c>
      <c r="AA1155">
        <v>751415299.60196638</v>
      </c>
      <c r="AB1155">
        <v>957766830.81208277</v>
      </c>
      <c r="AC1155">
        <v>1046724724.8850504</v>
      </c>
      <c r="AD1155">
        <v>1125375032.2018528</v>
      </c>
      <c r="AE1155">
        <v>1206157644.07058</v>
      </c>
      <c r="AF1155">
        <v>1293976843.3001542</v>
      </c>
      <c r="AG1155">
        <v>1377335079.3511245</v>
      </c>
      <c r="AH1155">
        <v>1453557724.7471809</v>
      </c>
      <c r="AI1155">
        <v>1500071571.9390907</v>
      </c>
      <c r="AJ1155">
        <v>1574302613.6764967</v>
      </c>
      <c r="AK1155">
        <v>1668760770.4970865</v>
      </c>
    </row>
    <row r="1156" spans="1:37" hidden="1">
      <c r="A1156" t="s">
        <v>4106</v>
      </c>
      <c r="B1156" t="s">
        <v>1623</v>
      </c>
      <c r="C1156" t="s">
        <v>4893</v>
      </c>
      <c r="D1156" t="s">
        <v>4894</v>
      </c>
      <c r="E1156" t="str">
        <f t="shared" si="18"/>
        <v>SLE.NY.GDP.MKTP.CD</v>
      </c>
      <c r="F1156">
        <v>1100685875.404839</v>
      </c>
      <c r="G1156">
        <v>1114830499.5254939</v>
      </c>
      <c r="H1156">
        <v>1295361911.7587695</v>
      </c>
      <c r="I1156">
        <v>995104288.37391865</v>
      </c>
      <c r="J1156">
        <v>1087471849.2400248</v>
      </c>
      <c r="K1156">
        <v>856890497.05535924</v>
      </c>
      <c r="L1156">
        <v>490181456.62440968</v>
      </c>
      <c r="M1156">
        <v>701307601.90993357</v>
      </c>
      <c r="N1156">
        <v>1055083946.1155194</v>
      </c>
      <c r="O1156">
        <v>932974412.38526738</v>
      </c>
      <c r="P1156">
        <v>649644826.80044734</v>
      </c>
      <c r="Q1156">
        <v>779995081.67031026</v>
      </c>
      <c r="R1156">
        <v>680034040.84901881</v>
      </c>
      <c r="S1156">
        <v>768817621.14537442</v>
      </c>
      <c r="T1156">
        <v>911912391.34140098</v>
      </c>
      <c r="U1156">
        <v>870768008.47457623</v>
      </c>
      <c r="V1156">
        <v>941753014.01107848</v>
      </c>
      <c r="W1156">
        <v>850231278.65511966</v>
      </c>
      <c r="X1156">
        <v>672381683.29496038</v>
      </c>
      <c r="Y1156">
        <v>669392528.54450727</v>
      </c>
      <c r="Z1156">
        <v>635876870.1304909</v>
      </c>
      <c r="AA1156">
        <v>805663721.26979327</v>
      </c>
      <c r="AB1156">
        <v>935823725.58361125</v>
      </c>
      <c r="AC1156">
        <v>991113463.09468031</v>
      </c>
      <c r="AD1156">
        <v>1096030169.23015</v>
      </c>
      <c r="AE1156">
        <v>1239397077.9306393</v>
      </c>
      <c r="AF1156">
        <v>1422009797.5825188</v>
      </c>
      <c r="AG1156">
        <v>1663712059.1446013</v>
      </c>
      <c r="AH1156">
        <v>1954828246.015219</v>
      </c>
      <c r="AI1156">
        <v>1856392961.876833</v>
      </c>
      <c r="AJ1156">
        <v>1909761901.7495494</v>
      </c>
      <c r="AK1156">
        <v>2242960926.8807993</v>
      </c>
    </row>
    <row r="1157" spans="1:37">
      <c r="A1157" t="s">
        <v>4106</v>
      </c>
      <c r="B1157" t="s">
        <v>1623</v>
      </c>
      <c r="C1157" t="s">
        <v>4895</v>
      </c>
      <c r="D1157" t="s">
        <v>4896</v>
      </c>
      <c r="E1157" t="str">
        <f t="shared" si="18"/>
        <v>SLE.SL.TLF.TERT.ZS</v>
      </c>
      <c r="F1157" t="s">
        <v>1768</v>
      </c>
      <c r="G1157" t="s">
        <v>1768</v>
      </c>
      <c r="H1157" t="s">
        <v>1768</v>
      </c>
      <c r="I1157" t="s">
        <v>1768</v>
      </c>
      <c r="J1157" t="s">
        <v>1768</v>
      </c>
      <c r="K1157" t="s">
        <v>1768</v>
      </c>
      <c r="L1157" t="s">
        <v>1768</v>
      </c>
      <c r="M1157" t="s">
        <v>1768</v>
      </c>
      <c r="N1157" t="s">
        <v>1768</v>
      </c>
      <c r="O1157" t="s">
        <v>1768</v>
      </c>
      <c r="P1157" t="s">
        <v>1768</v>
      </c>
      <c r="Q1157" t="s">
        <v>1768</v>
      </c>
      <c r="R1157" t="s">
        <v>1768</v>
      </c>
      <c r="S1157" t="s">
        <v>1768</v>
      </c>
      <c r="T1157" t="s">
        <v>1768</v>
      </c>
      <c r="U1157" t="s">
        <v>1768</v>
      </c>
      <c r="V1157" t="s">
        <v>1768</v>
      </c>
      <c r="W1157" t="s">
        <v>1768</v>
      </c>
      <c r="X1157" t="s">
        <v>1768</v>
      </c>
      <c r="Y1157" t="s">
        <v>1768</v>
      </c>
      <c r="Z1157" t="s">
        <v>1768</v>
      </c>
      <c r="AA1157" t="s">
        <v>1768</v>
      </c>
      <c r="AB1157" t="s">
        <v>1768</v>
      </c>
      <c r="AC1157" t="s">
        <v>1768</v>
      </c>
      <c r="AD1157" t="s">
        <v>1768</v>
      </c>
      <c r="AE1157" t="s">
        <v>1768</v>
      </c>
      <c r="AF1157" t="s">
        <v>1768</v>
      </c>
      <c r="AG1157" t="s">
        <v>1768</v>
      </c>
      <c r="AH1157" t="s">
        <v>1768</v>
      </c>
      <c r="AI1157" t="s">
        <v>1768</v>
      </c>
      <c r="AJ1157" t="s">
        <v>1768</v>
      </c>
      <c r="AK1157" t="s">
        <v>1768</v>
      </c>
    </row>
    <row r="1158" spans="1:37" hidden="1">
      <c r="A1158" t="s">
        <v>4106</v>
      </c>
      <c r="B1158" t="s">
        <v>1623</v>
      </c>
      <c r="C1158" t="s">
        <v>4897</v>
      </c>
      <c r="D1158" t="s">
        <v>4898</v>
      </c>
      <c r="E1158" t="str">
        <f t="shared" si="18"/>
        <v>SLE.SP.DYN.LE00.IN</v>
      </c>
      <c r="F1158">
        <v>43.043658536585369</v>
      </c>
      <c r="G1158">
        <v>43.559829268292688</v>
      </c>
      <c r="H1158">
        <v>43.806146341463425</v>
      </c>
      <c r="I1158">
        <v>43.766414634146344</v>
      </c>
      <c r="J1158">
        <v>43.44558536585366</v>
      </c>
      <c r="K1158">
        <v>42.87207317073171</v>
      </c>
      <c r="L1158">
        <v>42.0959024390244</v>
      </c>
      <c r="M1158">
        <v>41.210756097560981</v>
      </c>
      <c r="N1158">
        <v>40.310341463414638</v>
      </c>
      <c r="O1158">
        <v>39.462341463414639</v>
      </c>
      <c r="P1158">
        <v>38.721463414634144</v>
      </c>
      <c r="Q1158">
        <v>38.122390243902444</v>
      </c>
      <c r="R1158">
        <v>37.663243902439028</v>
      </c>
      <c r="S1158">
        <v>37.345634146341467</v>
      </c>
      <c r="T1158">
        <v>37.187609756097565</v>
      </c>
      <c r="U1158">
        <v>37.208707317073177</v>
      </c>
      <c r="V1158">
        <v>37.418878048780485</v>
      </c>
      <c r="W1158">
        <v>37.799024390243908</v>
      </c>
      <c r="X1158">
        <v>38.325487804878051</v>
      </c>
      <c r="Y1158">
        <v>38.974682926829274</v>
      </c>
      <c r="Z1158">
        <v>39.731585365853661</v>
      </c>
      <c r="AA1158">
        <v>40.577682926829276</v>
      </c>
      <c r="AB1158">
        <v>41.489439024390251</v>
      </c>
      <c r="AC1158">
        <v>42.430780487804888</v>
      </c>
      <c r="AD1158">
        <v>43.36860975609757</v>
      </c>
      <c r="AE1158">
        <v>44.260243902439029</v>
      </c>
      <c r="AF1158">
        <v>45.073024390243908</v>
      </c>
      <c r="AG1158">
        <v>45.795878048780494</v>
      </c>
      <c r="AH1158">
        <v>46.425268292682937</v>
      </c>
      <c r="AI1158">
        <v>46.957682926829271</v>
      </c>
      <c r="AJ1158">
        <v>47.402195121951223</v>
      </c>
      <c r="AK1158" t="s">
        <v>1768</v>
      </c>
    </row>
    <row r="1159" spans="1:37" hidden="1">
      <c r="A1159" t="s">
        <v>4106</v>
      </c>
      <c r="B1159" t="s">
        <v>1623</v>
      </c>
      <c r="C1159" t="s">
        <v>1688</v>
      </c>
      <c r="D1159" t="s">
        <v>1689</v>
      </c>
      <c r="E1159" t="str">
        <f t="shared" si="18"/>
        <v>SLE.SP.POP.TOTL</v>
      </c>
      <c r="F1159">
        <v>3161751</v>
      </c>
      <c r="G1159">
        <v>3230990</v>
      </c>
      <c r="H1159">
        <v>3300789</v>
      </c>
      <c r="I1159">
        <v>3373661</v>
      </c>
      <c r="J1159">
        <v>3453115</v>
      </c>
      <c r="K1159">
        <v>3540728</v>
      </c>
      <c r="L1159">
        <v>3639732</v>
      </c>
      <c r="M1159">
        <v>3746944</v>
      </c>
      <c r="N1159">
        <v>3849915</v>
      </c>
      <c r="O1159">
        <v>3931817</v>
      </c>
      <c r="P1159">
        <v>3981567</v>
      </c>
      <c r="Q1159">
        <v>3995290</v>
      </c>
      <c r="R1159">
        <v>3979553</v>
      </c>
      <c r="S1159">
        <v>3946835</v>
      </c>
      <c r="T1159">
        <v>3915066</v>
      </c>
      <c r="U1159">
        <v>3898363</v>
      </c>
      <c r="V1159">
        <v>3898177</v>
      </c>
      <c r="W1159">
        <v>3913681</v>
      </c>
      <c r="X1159">
        <v>3953705</v>
      </c>
      <c r="Y1159">
        <v>4028260</v>
      </c>
      <c r="Z1159">
        <v>4143115</v>
      </c>
      <c r="AA1159">
        <v>4303850</v>
      </c>
      <c r="AB1159">
        <v>4505515</v>
      </c>
      <c r="AC1159">
        <v>4730020</v>
      </c>
      <c r="AD1159">
        <v>4952134</v>
      </c>
      <c r="AE1159">
        <v>5153435</v>
      </c>
      <c r="AF1159">
        <v>5327364</v>
      </c>
      <c r="AG1159">
        <v>5478289</v>
      </c>
      <c r="AH1159">
        <v>5612129</v>
      </c>
      <c r="AI1159">
        <v>5739293</v>
      </c>
      <c r="AJ1159">
        <v>5867536</v>
      </c>
      <c r="AK1159">
        <v>5997486</v>
      </c>
    </row>
    <row r="1160" spans="1:37" hidden="1">
      <c r="A1160" t="s">
        <v>4019</v>
      </c>
      <c r="B1160" t="s">
        <v>1624</v>
      </c>
      <c r="C1160" t="s">
        <v>4889</v>
      </c>
      <c r="D1160" t="s">
        <v>4890</v>
      </c>
      <c r="E1160" t="str">
        <f t="shared" si="18"/>
        <v>SGP.NY.GDP.DEFL.ZS</v>
      </c>
      <c r="F1160">
        <v>65.535474264864689</v>
      </c>
      <c r="G1160">
        <v>69.438796818563574</v>
      </c>
      <c r="H1160">
        <v>72.445375020873755</v>
      </c>
      <c r="I1160">
        <v>74.730681327435903</v>
      </c>
      <c r="J1160">
        <v>75.165891720091466</v>
      </c>
      <c r="K1160">
        <v>74.090198603265861</v>
      </c>
      <c r="L1160">
        <v>73.446393811325379</v>
      </c>
      <c r="M1160">
        <v>73.782387967988754</v>
      </c>
      <c r="N1160">
        <v>77.985534438398432</v>
      </c>
      <c r="O1160">
        <v>81.320826113799754</v>
      </c>
      <c r="P1160">
        <v>84.88117460363398</v>
      </c>
      <c r="Q1160">
        <v>88.395131071297939</v>
      </c>
      <c r="R1160">
        <v>89.640779636843774</v>
      </c>
      <c r="S1160">
        <v>92.735878245123189</v>
      </c>
      <c r="T1160">
        <v>96.012215438728404</v>
      </c>
      <c r="U1160">
        <v>98.729160032707085</v>
      </c>
      <c r="V1160">
        <v>99.767396047442574</v>
      </c>
      <c r="W1160">
        <v>101.00757168851669</v>
      </c>
      <c r="X1160">
        <v>99.636686790819681</v>
      </c>
      <c r="Y1160">
        <v>94.871071187643309</v>
      </c>
      <c r="Z1160">
        <v>98.321953036697749</v>
      </c>
      <c r="AA1160">
        <v>96.137106148669318</v>
      </c>
      <c r="AB1160">
        <v>95.291985995616429</v>
      </c>
      <c r="AC1160">
        <v>93.855178922417636</v>
      </c>
      <c r="AD1160">
        <v>97.968968262621814</v>
      </c>
      <c r="AE1160">
        <v>100</v>
      </c>
      <c r="AF1160">
        <v>101.99137669063987</v>
      </c>
      <c r="AG1160">
        <v>108.27808447239649</v>
      </c>
      <c r="AH1160">
        <v>100</v>
      </c>
      <c r="AI1160">
        <v>100</v>
      </c>
      <c r="AJ1160">
        <v>108.53407127741693</v>
      </c>
      <c r="AK1160">
        <v>109.08059315537071</v>
      </c>
    </row>
    <row r="1161" spans="1:37" hidden="1">
      <c r="A1161" t="s">
        <v>4019</v>
      </c>
      <c r="B1161" t="s">
        <v>1624</v>
      </c>
      <c r="C1161" t="s">
        <v>4891</v>
      </c>
      <c r="D1161" t="s">
        <v>4892</v>
      </c>
      <c r="E1161" t="str">
        <f t="shared" si="18"/>
        <v>SGP.NY.GDP.MKTP.KD</v>
      </c>
      <c r="F1161">
        <v>22830334871.703617</v>
      </c>
      <c r="G1161">
        <v>25278942771.424583</v>
      </c>
      <c r="H1161">
        <v>27095545197.040222</v>
      </c>
      <c r="I1161">
        <v>29416997888.019665</v>
      </c>
      <c r="J1161">
        <v>32013064063.571358</v>
      </c>
      <c r="K1161">
        <v>31804986630.288586</v>
      </c>
      <c r="L1161">
        <v>32214412480.333138</v>
      </c>
      <c r="M1161">
        <v>35684612707.219673</v>
      </c>
      <c r="N1161">
        <v>39636111641.646538</v>
      </c>
      <c r="O1161">
        <v>43690170069.255432</v>
      </c>
      <c r="P1161">
        <v>48105739108.578362</v>
      </c>
      <c r="Q1161">
        <v>51225740432.557701</v>
      </c>
      <c r="R1161">
        <v>54827446525.419159</v>
      </c>
      <c r="S1161">
        <v>61121397323.072014</v>
      </c>
      <c r="T1161">
        <v>67585023752.827492</v>
      </c>
      <c r="U1161">
        <v>72504108855.962646</v>
      </c>
      <c r="V1161">
        <v>78033678182.088577</v>
      </c>
      <c r="W1161">
        <v>84672375058.916092</v>
      </c>
      <c r="X1161">
        <v>82834715452.290787</v>
      </c>
      <c r="Y1161">
        <v>87967794882.546143</v>
      </c>
      <c r="Z1161">
        <v>95922652585.621994</v>
      </c>
      <c r="AA1161">
        <v>94815323306.576874</v>
      </c>
      <c r="AB1161">
        <v>98799423165.872681</v>
      </c>
      <c r="AC1161">
        <v>103324686776.24042</v>
      </c>
      <c r="AD1161">
        <v>112788294399.09648</v>
      </c>
      <c r="AE1161">
        <v>121101240196.86276</v>
      </c>
      <c r="AF1161">
        <v>131714117434.49393</v>
      </c>
      <c r="AG1161">
        <v>143379969740.13425</v>
      </c>
      <c r="AH1161">
        <v>145818948185.17862</v>
      </c>
      <c r="AI1161">
        <v>144390308367.25607</v>
      </c>
      <c r="AJ1161">
        <v>165706962574.31494</v>
      </c>
      <c r="AK1161">
        <v>173808582448.06418</v>
      </c>
    </row>
    <row r="1162" spans="1:37" hidden="1">
      <c r="A1162" t="s">
        <v>4019</v>
      </c>
      <c r="B1162" t="s">
        <v>1624</v>
      </c>
      <c r="C1162" t="s">
        <v>4893</v>
      </c>
      <c r="D1162" t="s">
        <v>4894</v>
      </c>
      <c r="E1162" t="str">
        <f t="shared" si="18"/>
        <v>SGP.NY.GDP.MKTP.CD</v>
      </c>
      <c r="F1162">
        <v>11861065764.69565</v>
      </c>
      <c r="G1162">
        <v>14132149056.29575</v>
      </c>
      <c r="H1162">
        <v>16016926501.14023</v>
      </c>
      <c r="I1162">
        <v>17708667154.224419</v>
      </c>
      <c r="J1162">
        <v>19631102110.467907</v>
      </c>
      <c r="K1162">
        <v>19043841075.126022</v>
      </c>
      <c r="L1162">
        <v>18539281155.423935</v>
      </c>
      <c r="M1162">
        <v>20844839067.702522</v>
      </c>
      <c r="N1162">
        <v>25302099573.437626</v>
      </c>
      <c r="O1162">
        <v>30434923040.61021</v>
      </c>
      <c r="P1162">
        <v>36092962043.490028</v>
      </c>
      <c r="Q1162">
        <v>43066242459.908859</v>
      </c>
      <c r="R1162">
        <v>49043269369.916939</v>
      </c>
      <c r="S1162">
        <v>59983977572.694221</v>
      </c>
      <c r="T1162">
        <v>69230583563.268631</v>
      </c>
      <c r="U1162">
        <v>80788992427.383804</v>
      </c>
      <c r="V1162">
        <v>94688546180.394501</v>
      </c>
      <c r="W1162">
        <v>104561712489.06671</v>
      </c>
      <c r="X1162">
        <v>95823611617.791275</v>
      </c>
      <c r="Y1162">
        <v>85963561402.372971</v>
      </c>
      <c r="Z1162">
        <v>95922652585.621994</v>
      </c>
      <c r="AA1162">
        <v>91148432628.398972</v>
      </c>
      <c r="AB1162">
        <v>90582818233.824951</v>
      </c>
      <c r="AC1162">
        <v>93362870572.904709</v>
      </c>
      <c r="AD1162">
        <v>109336483913.86308</v>
      </c>
      <c r="AE1162">
        <v>123506892267.64481</v>
      </c>
      <c r="AF1162">
        <v>139125048811.99124</v>
      </c>
      <c r="AG1162">
        <v>168434001846.10257</v>
      </c>
      <c r="AH1162">
        <v>166792256694.664</v>
      </c>
      <c r="AI1162">
        <v>175934878515.6821</v>
      </c>
      <c r="AJ1162">
        <v>213154518683.18179</v>
      </c>
      <c r="AK1162">
        <v>239699598462.30066</v>
      </c>
    </row>
    <row r="1163" spans="1:37">
      <c r="A1163" t="s">
        <v>4019</v>
      </c>
      <c r="B1163" t="s">
        <v>1624</v>
      </c>
      <c r="C1163" t="s">
        <v>4895</v>
      </c>
      <c r="D1163" t="s">
        <v>4896</v>
      </c>
      <c r="E1163" t="str">
        <f t="shared" si="18"/>
        <v>SGP.SL.TLF.TERT.ZS</v>
      </c>
      <c r="F1163" t="s">
        <v>1768</v>
      </c>
      <c r="G1163" t="s">
        <v>1768</v>
      </c>
      <c r="H1163" t="s">
        <v>1768</v>
      </c>
      <c r="I1163" t="s">
        <v>1768</v>
      </c>
      <c r="J1163" t="s">
        <v>1768</v>
      </c>
      <c r="K1163" t="s">
        <v>1768</v>
      </c>
      <c r="L1163" t="s">
        <v>1768</v>
      </c>
      <c r="M1163" t="s">
        <v>1768</v>
      </c>
      <c r="N1163" t="s">
        <v>1768</v>
      </c>
      <c r="O1163" t="s">
        <v>1768</v>
      </c>
      <c r="P1163" t="s">
        <v>1768</v>
      </c>
      <c r="Q1163" t="s">
        <v>1768</v>
      </c>
      <c r="R1163" t="s">
        <v>1768</v>
      </c>
      <c r="S1163" t="s">
        <v>1768</v>
      </c>
      <c r="T1163">
        <v>26.600000381469727</v>
      </c>
      <c r="U1163">
        <v>33.299999237060547</v>
      </c>
      <c r="V1163">
        <v>30.600000381469727</v>
      </c>
      <c r="W1163">
        <v>31.899999618530273</v>
      </c>
      <c r="X1163">
        <v>33.900001525878906</v>
      </c>
      <c r="Y1163" t="s">
        <v>1768</v>
      </c>
      <c r="Z1163">
        <v>36.599998474121094</v>
      </c>
      <c r="AA1163">
        <v>37.900001525878906</v>
      </c>
      <c r="AB1163">
        <v>38.799999237060547</v>
      </c>
      <c r="AC1163">
        <v>40.900001525878906</v>
      </c>
      <c r="AD1163" t="s">
        <v>1768</v>
      </c>
      <c r="AE1163">
        <v>19.399999999999999</v>
      </c>
      <c r="AF1163">
        <v>23.399999618530273</v>
      </c>
      <c r="AG1163">
        <v>23.700000762939453</v>
      </c>
      <c r="AH1163">
        <v>25.799999237060547</v>
      </c>
      <c r="AI1163" t="s">
        <v>1768</v>
      </c>
      <c r="AJ1163" t="s">
        <v>1768</v>
      </c>
      <c r="AK1163" t="s">
        <v>1768</v>
      </c>
    </row>
    <row r="1164" spans="1:37" hidden="1">
      <c r="A1164" t="s">
        <v>4019</v>
      </c>
      <c r="B1164" t="s">
        <v>1624</v>
      </c>
      <c r="C1164" t="s">
        <v>4897</v>
      </c>
      <c r="D1164" t="s">
        <v>4898</v>
      </c>
      <c r="E1164" t="str">
        <f t="shared" si="18"/>
        <v>SGP.SP.DYN.LE00.IN</v>
      </c>
      <c r="F1164">
        <v>71.681756097560992</v>
      </c>
      <c r="G1164">
        <v>71.912146341463426</v>
      </c>
      <c r="H1164">
        <v>72.164048780487818</v>
      </c>
      <c r="I1164">
        <v>72.45104878048781</v>
      </c>
      <c r="J1164">
        <v>72.782097560975629</v>
      </c>
      <c r="K1164">
        <v>73.164146341463422</v>
      </c>
      <c r="L1164">
        <v>73.599121951219516</v>
      </c>
      <c r="M1164">
        <v>74.074414634146351</v>
      </c>
      <c r="N1164">
        <v>74.573463414634148</v>
      </c>
      <c r="O1164">
        <v>75.08273170731708</v>
      </c>
      <c r="P1164">
        <v>75.582195121951244</v>
      </c>
      <c r="Q1164">
        <v>76.051341463414644</v>
      </c>
      <c r="R1164">
        <v>76.478756097560989</v>
      </c>
      <c r="S1164">
        <v>76.856999999999999</v>
      </c>
      <c r="T1164">
        <v>76.29756097560977</v>
      </c>
      <c r="U1164">
        <v>76.395121951219522</v>
      </c>
      <c r="V1164">
        <v>76.746341463414637</v>
      </c>
      <c r="W1164">
        <v>77.048780487804876</v>
      </c>
      <c r="X1164">
        <v>77.400000000000006</v>
      </c>
      <c r="Y1164">
        <v>77.551219512195118</v>
      </c>
      <c r="Z1164">
        <v>78.051219512195132</v>
      </c>
      <c r="AA1164">
        <v>78.351219512195129</v>
      </c>
      <c r="AB1164">
        <v>78.695121951219519</v>
      </c>
      <c r="AC1164">
        <v>79.039024390243895</v>
      </c>
      <c r="AD1164">
        <v>79.490243902439019</v>
      </c>
      <c r="AE1164">
        <v>79.990243902439033</v>
      </c>
      <c r="AF1164">
        <v>80.141463414634146</v>
      </c>
      <c r="AG1164">
        <v>80.441463414634157</v>
      </c>
      <c r="AH1164">
        <v>80.79024390243903</v>
      </c>
      <c r="AI1164">
        <v>81.241463414634154</v>
      </c>
      <c r="AJ1164">
        <v>81.64146341463416</v>
      </c>
      <c r="AK1164" t="s">
        <v>1768</v>
      </c>
    </row>
    <row r="1165" spans="1:37" hidden="1">
      <c r="A1165" t="s">
        <v>4019</v>
      </c>
      <c r="B1165" t="s">
        <v>1624</v>
      </c>
      <c r="C1165" t="s">
        <v>1688</v>
      </c>
      <c r="D1165" t="s">
        <v>1689</v>
      </c>
      <c r="E1165" t="str">
        <f t="shared" si="18"/>
        <v>SGP.SP.POP.TOTL</v>
      </c>
      <c r="F1165">
        <v>2414000</v>
      </c>
      <c r="G1165">
        <v>2533000</v>
      </c>
      <c r="H1165">
        <v>2647000</v>
      </c>
      <c r="I1165">
        <v>2681000</v>
      </c>
      <c r="J1165">
        <v>2732000</v>
      </c>
      <c r="K1165">
        <v>2736000</v>
      </c>
      <c r="L1165">
        <v>2733000</v>
      </c>
      <c r="M1165">
        <v>2775000</v>
      </c>
      <c r="N1165">
        <v>2846000</v>
      </c>
      <c r="O1165">
        <v>2931000</v>
      </c>
      <c r="P1165">
        <v>3047000</v>
      </c>
      <c r="Q1165">
        <v>3135100</v>
      </c>
      <c r="R1165">
        <v>3230700</v>
      </c>
      <c r="S1165">
        <v>3313500</v>
      </c>
      <c r="T1165">
        <v>3419000</v>
      </c>
      <c r="U1165">
        <v>3524500</v>
      </c>
      <c r="V1165">
        <v>3670700</v>
      </c>
      <c r="W1165">
        <v>3796000</v>
      </c>
      <c r="X1165">
        <v>3927200</v>
      </c>
      <c r="Y1165">
        <v>3958700</v>
      </c>
      <c r="Z1165">
        <v>4027900</v>
      </c>
      <c r="AA1165">
        <v>4138000</v>
      </c>
      <c r="AB1165">
        <v>4176000</v>
      </c>
      <c r="AC1165">
        <v>4114800</v>
      </c>
      <c r="AD1165">
        <v>4166700</v>
      </c>
      <c r="AE1165">
        <v>4265800</v>
      </c>
      <c r="AF1165">
        <v>4401400</v>
      </c>
      <c r="AG1165">
        <v>4588600</v>
      </c>
      <c r="AH1165">
        <v>4839400</v>
      </c>
      <c r="AI1165">
        <v>4987600</v>
      </c>
      <c r="AJ1165">
        <v>5076700</v>
      </c>
      <c r="AK1165">
        <v>5183700</v>
      </c>
    </row>
    <row r="1166" spans="1:37" hidden="1">
      <c r="A1166" t="s">
        <v>4802</v>
      </c>
      <c r="B1166" t="s">
        <v>4841</v>
      </c>
      <c r="C1166" t="s">
        <v>4889</v>
      </c>
      <c r="D1166" t="s">
        <v>4890</v>
      </c>
      <c r="E1166" t="str">
        <f t="shared" si="18"/>
        <v>SXM.NY.GDP.DEFL.ZS</v>
      </c>
      <c r="F1166" t="s">
        <v>1768</v>
      </c>
      <c r="G1166" t="s">
        <v>1768</v>
      </c>
      <c r="H1166" t="s">
        <v>1768</v>
      </c>
      <c r="I1166" t="s">
        <v>1768</v>
      </c>
      <c r="J1166" t="s">
        <v>1768</v>
      </c>
      <c r="K1166" t="s">
        <v>1768</v>
      </c>
      <c r="L1166" t="s">
        <v>1768</v>
      </c>
      <c r="M1166" t="s">
        <v>1768</v>
      </c>
      <c r="N1166" t="s">
        <v>1768</v>
      </c>
      <c r="O1166" t="s">
        <v>1768</v>
      </c>
      <c r="P1166" t="s">
        <v>1768</v>
      </c>
      <c r="Q1166" t="s">
        <v>1768</v>
      </c>
      <c r="R1166" t="s">
        <v>1768</v>
      </c>
      <c r="S1166" t="s">
        <v>1768</v>
      </c>
      <c r="T1166" t="s">
        <v>1768</v>
      </c>
      <c r="U1166" t="s">
        <v>1768</v>
      </c>
      <c r="V1166" t="s">
        <v>1768</v>
      </c>
      <c r="W1166" t="s">
        <v>1768</v>
      </c>
      <c r="X1166" t="s">
        <v>1768</v>
      </c>
      <c r="Y1166" t="s">
        <v>1768</v>
      </c>
      <c r="Z1166" t="s">
        <v>1768</v>
      </c>
      <c r="AA1166" t="s">
        <v>1768</v>
      </c>
      <c r="AB1166" t="s">
        <v>1768</v>
      </c>
      <c r="AC1166" t="s">
        <v>1768</v>
      </c>
      <c r="AD1166" t="s">
        <v>1768</v>
      </c>
      <c r="AE1166" t="s">
        <v>1768</v>
      </c>
      <c r="AF1166" t="s">
        <v>1768</v>
      </c>
      <c r="AG1166" t="s">
        <v>1768</v>
      </c>
      <c r="AH1166" t="s">
        <v>1768</v>
      </c>
      <c r="AI1166" t="s">
        <v>1768</v>
      </c>
      <c r="AJ1166" t="s">
        <v>1768</v>
      </c>
      <c r="AK1166" t="s">
        <v>1768</v>
      </c>
    </row>
    <row r="1167" spans="1:37" hidden="1">
      <c r="A1167" t="s">
        <v>4802</v>
      </c>
      <c r="B1167" t="s">
        <v>4841</v>
      </c>
      <c r="C1167" t="s">
        <v>4891</v>
      </c>
      <c r="D1167" t="s">
        <v>4892</v>
      </c>
      <c r="E1167" t="str">
        <f t="shared" si="18"/>
        <v>SXM.NY.GDP.MKTP.KD</v>
      </c>
      <c r="F1167" t="s">
        <v>1768</v>
      </c>
      <c r="G1167" t="s">
        <v>1768</v>
      </c>
      <c r="H1167" t="s">
        <v>1768</v>
      </c>
      <c r="I1167" t="s">
        <v>1768</v>
      </c>
      <c r="J1167" t="s">
        <v>1768</v>
      </c>
      <c r="K1167" t="s">
        <v>1768</v>
      </c>
      <c r="L1167" t="s">
        <v>1768</v>
      </c>
      <c r="M1167" t="s">
        <v>1768</v>
      </c>
      <c r="N1167" t="s">
        <v>1768</v>
      </c>
      <c r="O1167" t="s">
        <v>1768</v>
      </c>
      <c r="P1167" t="s">
        <v>1768</v>
      </c>
      <c r="Q1167" t="s">
        <v>1768</v>
      </c>
      <c r="R1167" t="s">
        <v>1768</v>
      </c>
      <c r="S1167" t="s">
        <v>1768</v>
      </c>
      <c r="T1167" t="s">
        <v>1768</v>
      </c>
      <c r="U1167" t="s">
        <v>1768</v>
      </c>
      <c r="V1167" t="s">
        <v>1768</v>
      </c>
      <c r="W1167" t="s">
        <v>1768</v>
      </c>
      <c r="X1167" t="s">
        <v>1768</v>
      </c>
      <c r="Y1167" t="s">
        <v>1768</v>
      </c>
      <c r="Z1167" t="s">
        <v>1768</v>
      </c>
      <c r="AA1167" t="s">
        <v>1768</v>
      </c>
      <c r="AB1167" t="s">
        <v>1768</v>
      </c>
      <c r="AC1167" t="s">
        <v>1768</v>
      </c>
      <c r="AD1167" t="s">
        <v>1768</v>
      </c>
      <c r="AE1167" t="s">
        <v>1768</v>
      </c>
      <c r="AF1167" t="s">
        <v>1768</v>
      </c>
      <c r="AG1167" t="s">
        <v>1768</v>
      </c>
      <c r="AH1167" t="s">
        <v>1768</v>
      </c>
      <c r="AI1167" t="s">
        <v>1768</v>
      </c>
      <c r="AJ1167" t="s">
        <v>1768</v>
      </c>
      <c r="AK1167" t="s">
        <v>1768</v>
      </c>
    </row>
    <row r="1168" spans="1:37" hidden="1">
      <c r="A1168" t="s">
        <v>4802</v>
      </c>
      <c r="B1168" t="s">
        <v>4841</v>
      </c>
      <c r="C1168" t="s">
        <v>4893</v>
      </c>
      <c r="D1168" t="s">
        <v>4894</v>
      </c>
      <c r="E1168" t="str">
        <f t="shared" si="18"/>
        <v>SXM.NY.GDP.MKTP.CD</v>
      </c>
      <c r="F1168" t="s">
        <v>1768</v>
      </c>
      <c r="G1168" t="s">
        <v>1768</v>
      </c>
      <c r="H1168" t="s">
        <v>1768</v>
      </c>
      <c r="I1168" t="s">
        <v>1768</v>
      </c>
      <c r="J1168" t="s">
        <v>1768</v>
      </c>
      <c r="K1168" t="s">
        <v>1768</v>
      </c>
      <c r="L1168" t="s">
        <v>1768</v>
      </c>
      <c r="M1168" t="s">
        <v>1768</v>
      </c>
      <c r="N1168" t="s">
        <v>1768</v>
      </c>
      <c r="O1168" t="s">
        <v>1768</v>
      </c>
      <c r="P1168" t="s">
        <v>1768</v>
      </c>
      <c r="Q1168" t="s">
        <v>1768</v>
      </c>
      <c r="R1168" t="s">
        <v>1768</v>
      </c>
      <c r="S1168" t="s">
        <v>1768</v>
      </c>
      <c r="T1168" t="s">
        <v>1768</v>
      </c>
      <c r="U1168" t="s">
        <v>1768</v>
      </c>
      <c r="V1168" t="s">
        <v>1768</v>
      </c>
      <c r="W1168" t="s">
        <v>1768</v>
      </c>
      <c r="X1168" t="s">
        <v>1768</v>
      </c>
      <c r="Y1168" t="s">
        <v>1768</v>
      </c>
      <c r="Z1168" t="s">
        <v>1768</v>
      </c>
      <c r="AA1168" t="s">
        <v>1768</v>
      </c>
      <c r="AB1168" t="s">
        <v>1768</v>
      </c>
      <c r="AC1168" t="s">
        <v>1768</v>
      </c>
      <c r="AD1168" t="s">
        <v>1768</v>
      </c>
      <c r="AE1168" t="s">
        <v>1768</v>
      </c>
      <c r="AF1168" t="s">
        <v>1768</v>
      </c>
      <c r="AG1168" t="s">
        <v>1768</v>
      </c>
      <c r="AH1168" t="s">
        <v>1768</v>
      </c>
      <c r="AI1168" t="s">
        <v>1768</v>
      </c>
      <c r="AJ1168" t="s">
        <v>1768</v>
      </c>
      <c r="AK1168" t="s">
        <v>1768</v>
      </c>
    </row>
    <row r="1169" spans="1:37">
      <c r="A1169" t="s">
        <v>4802</v>
      </c>
      <c r="B1169" t="s">
        <v>4841</v>
      </c>
      <c r="C1169" t="s">
        <v>4895</v>
      </c>
      <c r="D1169" t="s">
        <v>4896</v>
      </c>
      <c r="E1169" t="str">
        <f t="shared" si="18"/>
        <v>SXM.SL.TLF.TERT.ZS</v>
      </c>
      <c r="F1169" t="s">
        <v>1768</v>
      </c>
      <c r="G1169" t="s">
        <v>1768</v>
      </c>
      <c r="H1169" t="s">
        <v>1768</v>
      </c>
      <c r="I1169" t="s">
        <v>1768</v>
      </c>
      <c r="J1169" t="s">
        <v>1768</v>
      </c>
      <c r="K1169" t="s">
        <v>1768</v>
      </c>
      <c r="L1169" t="s">
        <v>1768</v>
      </c>
      <c r="M1169" t="s">
        <v>1768</v>
      </c>
      <c r="N1169" t="s">
        <v>1768</v>
      </c>
      <c r="O1169" t="s">
        <v>1768</v>
      </c>
      <c r="P1169" t="s">
        <v>1768</v>
      </c>
      <c r="Q1169" t="s">
        <v>1768</v>
      </c>
      <c r="R1169" t="s">
        <v>1768</v>
      </c>
      <c r="S1169" t="s">
        <v>1768</v>
      </c>
      <c r="T1169" t="s">
        <v>1768</v>
      </c>
      <c r="U1169" t="s">
        <v>1768</v>
      </c>
      <c r="V1169" t="s">
        <v>1768</v>
      </c>
      <c r="W1169" t="s">
        <v>1768</v>
      </c>
      <c r="X1169" t="s">
        <v>1768</v>
      </c>
      <c r="Y1169" t="s">
        <v>1768</v>
      </c>
      <c r="Z1169" t="s">
        <v>1768</v>
      </c>
      <c r="AA1169" t="s">
        <v>1768</v>
      </c>
      <c r="AB1169" t="s">
        <v>1768</v>
      </c>
      <c r="AC1169" t="s">
        <v>1768</v>
      </c>
      <c r="AD1169" t="s">
        <v>1768</v>
      </c>
      <c r="AE1169" t="s">
        <v>1768</v>
      </c>
      <c r="AF1169" t="s">
        <v>1768</v>
      </c>
      <c r="AG1169" t="s">
        <v>1768</v>
      </c>
      <c r="AH1169" t="s">
        <v>1768</v>
      </c>
      <c r="AI1169" t="s">
        <v>1768</v>
      </c>
      <c r="AJ1169" t="s">
        <v>1768</v>
      </c>
      <c r="AK1169" t="s">
        <v>1768</v>
      </c>
    </row>
    <row r="1170" spans="1:37" hidden="1">
      <c r="A1170" t="s">
        <v>4802</v>
      </c>
      <c r="B1170" t="s">
        <v>4841</v>
      </c>
      <c r="C1170" t="s">
        <v>4897</v>
      </c>
      <c r="D1170" t="s">
        <v>4898</v>
      </c>
      <c r="E1170" t="str">
        <f t="shared" si="18"/>
        <v>SXM.SP.DYN.LE00.IN</v>
      </c>
      <c r="F1170" t="s">
        <v>1768</v>
      </c>
      <c r="G1170" t="s">
        <v>1768</v>
      </c>
      <c r="H1170" t="s">
        <v>1768</v>
      </c>
      <c r="I1170" t="s">
        <v>1768</v>
      </c>
      <c r="J1170" t="s">
        <v>1768</v>
      </c>
      <c r="K1170" t="s">
        <v>1768</v>
      </c>
      <c r="L1170" t="s">
        <v>1768</v>
      </c>
      <c r="M1170" t="s">
        <v>1768</v>
      </c>
      <c r="N1170" t="s">
        <v>1768</v>
      </c>
      <c r="O1170" t="s">
        <v>1768</v>
      </c>
      <c r="P1170" t="s">
        <v>1768</v>
      </c>
      <c r="Q1170" t="s">
        <v>1768</v>
      </c>
      <c r="R1170" t="s">
        <v>1768</v>
      </c>
      <c r="S1170" t="s">
        <v>1768</v>
      </c>
      <c r="T1170" t="s">
        <v>1768</v>
      </c>
      <c r="U1170" t="s">
        <v>1768</v>
      </c>
      <c r="V1170" t="s">
        <v>1768</v>
      </c>
      <c r="W1170" t="s">
        <v>1768</v>
      </c>
      <c r="X1170" t="s">
        <v>1768</v>
      </c>
      <c r="Y1170" t="s">
        <v>1768</v>
      </c>
      <c r="Z1170" t="s">
        <v>1768</v>
      </c>
      <c r="AA1170" t="s">
        <v>1768</v>
      </c>
      <c r="AB1170" t="s">
        <v>1768</v>
      </c>
      <c r="AC1170" t="s">
        <v>1768</v>
      </c>
      <c r="AD1170" t="s">
        <v>1768</v>
      </c>
      <c r="AE1170" t="s">
        <v>1768</v>
      </c>
      <c r="AF1170" t="s">
        <v>1768</v>
      </c>
      <c r="AG1170" t="s">
        <v>1768</v>
      </c>
      <c r="AH1170" t="s">
        <v>1768</v>
      </c>
      <c r="AI1170" t="s">
        <v>1768</v>
      </c>
      <c r="AJ1170" t="s">
        <v>1768</v>
      </c>
      <c r="AK1170" t="s">
        <v>1768</v>
      </c>
    </row>
    <row r="1171" spans="1:37" hidden="1">
      <c r="A1171" t="s">
        <v>4802</v>
      </c>
      <c r="B1171" t="s">
        <v>4841</v>
      </c>
      <c r="C1171" t="s">
        <v>1688</v>
      </c>
      <c r="D1171" t="s">
        <v>1689</v>
      </c>
      <c r="E1171" t="str">
        <f t="shared" si="18"/>
        <v>SXM.SP.POP.TOTL</v>
      </c>
      <c r="F1171" t="s">
        <v>1768</v>
      </c>
      <c r="G1171" t="s">
        <v>1768</v>
      </c>
      <c r="H1171" t="s">
        <v>1768</v>
      </c>
      <c r="I1171" t="s">
        <v>1768</v>
      </c>
      <c r="J1171" t="s">
        <v>1768</v>
      </c>
      <c r="K1171" t="s">
        <v>1768</v>
      </c>
      <c r="L1171" t="s">
        <v>1768</v>
      </c>
      <c r="M1171" t="s">
        <v>1768</v>
      </c>
      <c r="N1171" t="s">
        <v>1768</v>
      </c>
      <c r="O1171" t="s">
        <v>1768</v>
      </c>
      <c r="P1171" t="s">
        <v>1768</v>
      </c>
      <c r="Q1171" t="s">
        <v>1768</v>
      </c>
      <c r="R1171" t="s">
        <v>1768</v>
      </c>
      <c r="S1171" t="s">
        <v>1768</v>
      </c>
      <c r="T1171" t="s">
        <v>1768</v>
      </c>
      <c r="U1171" t="s">
        <v>1768</v>
      </c>
      <c r="V1171" t="s">
        <v>1768</v>
      </c>
      <c r="W1171" t="s">
        <v>1768</v>
      </c>
      <c r="X1171">
        <v>31240</v>
      </c>
      <c r="Y1171">
        <v>31084</v>
      </c>
      <c r="Z1171">
        <v>30519</v>
      </c>
      <c r="AA1171">
        <v>31189</v>
      </c>
      <c r="AB1171">
        <v>32566</v>
      </c>
      <c r="AC1171">
        <v>33791</v>
      </c>
      <c r="AD1171">
        <v>35318</v>
      </c>
      <c r="AE1171">
        <v>36936</v>
      </c>
      <c r="AF1171">
        <v>38272</v>
      </c>
      <c r="AG1171">
        <v>39464</v>
      </c>
      <c r="AH1171">
        <v>40459</v>
      </c>
      <c r="AI1171">
        <v>39133</v>
      </c>
      <c r="AJ1171">
        <v>37850</v>
      </c>
      <c r="AK1171">
        <v>36609</v>
      </c>
    </row>
    <row r="1172" spans="1:37" hidden="1">
      <c r="A1172" t="s">
        <v>4344</v>
      </c>
      <c r="B1172" t="s">
        <v>1625</v>
      </c>
      <c r="C1172" t="s">
        <v>4889</v>
      </c>
      <c r="D1172" t="s">
        <v>4890</v>
      </c>
      <c r="E1172" t="str">
        <f t="shared" si="18"/>
        <v>SVK.NY.GDP.DEFL.ZS</v>
      </c>
      <c r="F1172" t="s">
        <v>1768</v>
      </c>
      <c r="G1172" t="s">
        <v>1768</v>
      </c>
      <c r="H1172" t="s">
        <v>1768</v>
      </c>
      <c r="I1172" t="s">
        <v>1768</v>
      </c>
      <c r="J1172">
        <v>21.314362079071525</v>
      </c>
      <c r="K1172">
        <v>21.681734134172927</v>
      </c>
      <c r="L1172">
        <v>21.684724267276827</v>
      </c>
      <c r="M1172">
        <v>21.689491423414971</v>
      </c>
      <c r="N1172">
        <v>22.066643831556195</v>
      </c>
      <c r="O1172">
        <v>22.685852159666723</v>
      </c>
      <c r="P1172">
        <v>24.241451476536163</v>
      </c>
      <c r="Q1172">
        <v>32.633630044852339</v>
      </c>
      <c r="R1172">
        <v>36.36398474989592</v>
      </c>
      <c r="S1172">
        <v>47.192020655294563</v>
      </c>
      <c r="T1172">
        <v>53.538633481412887</v>
      </c>
      <c r="U1172">
        <v>58.834178325498833</v>
      </c>
      <c r="V1172">
        <v>61.30432841189748</v>
      </c>
      <c r="W1172">
        <v>65.077399699896404</v>
      </c>
      <c r="X1172">
        <v>68.378943496139627</v>
      </c>
      <c r="Y1172">
        <v>73.412734188899748</v>
      </c>
      <c r="Z1172">
        <v>80.326120119891414</v>
      </c>
      <c r="AA1172">
        <v>84.355852148475748</v>
      </c>
      <c r="AB1172">
        <v>87.62387576365083</v>
      </c>
      <c r="AC1172">
        <v>92.276704114454873</v>
      </c>
      <c r="AD1172">
        <v>97.673571202036953</v>
      </c>
      <c r="AE1172">
        <v>100</v>
      </c>
      <c r="AF1172">
        <v>102.94194631124336</v>
      </c>
      <c r="AG1172">
        <v>104.08753217814551</v>
      </c>
      <c r="AH1172">
        <v>107.06525203799492</v>
      </c>
      <c r="AI1172">
        <v>105.80020083366189</v>
      </c>
      <c r="AJ1172">
        <v>106.32035831983239</v>
      </c>
      <c r="AK1172">
        <v>108.06171540342298</v>
      </c>
    </row>
    <row r="1173" spans="1:37" hidden="1">
      <c r="A1173" t="s">
        <v>4344</v>
      </c>
      <c r="B1173" t="s">
        <v>1625</v>
      </c>
      <c r="C1173" t="s">
        <v>4891</v>
      </c>
      <c r="D1173" t="s">
        <v>4892</v>
      </c>
      <c r="E1173" t="str">
        <f t="shared" si="18"/>
        <v>SVK.NY.GDP.MKTP.KD</v>
      </c>
      <c r="F1173" t="s">
        <v>1768</v>
      </c>
      <c r="G1173" t="s">
        <v>1768</v>
      </c>
      <c r="H1173" t="s">
        <v>1768</v>
      </c>
      <c r="I1173" t="s">
        <v>1768</v>
      </c>
      <c r="J1173">
        <v>25397205025.392647</v>
      </c>
      <c r="K1173">
        <v>26285694970.212749</v>
      </c>
      <c r="L1173">
        <v>27380932820.400177</v>
      </c>
      <c r="M1173">
        <v>28054474187.787102</v>
      </c>
      <c r="N1173">
        <v>28599163478.92136</v>
      </c>
      <c r="O1173">
        <v>28944720185.717426</v>
      </c>
      <c r="P1173">
        <v>28171611566.569511</v>
      </c>
      <c r="Q1173">
        <v>24065936364.529991</v>
      </c>
      <c r="R1173">
        <v>22448347451.467861</v>
      </c>
      <c r="S1173">
        <v>21617758595.763523</v>
      </c>
      <c r="T1173">
        <v>22959255151.884678</v>
      </c>
      <c r="U1173">
        <v>24300878164.868866</v>
      </c>
      <c r="V1173">
        <v>25987692368.133541</v>
      </c>
      <c r="W1173">
        <v>27141951768.68784</v>
      </c>
      <c r="X1173">
        <v>28325599406.084499</v>
      </c>
      <c r="Y1173">
        <v>28336290313.871971</v>
      </c>
      <c r="Z1173">
        <v>28724041827.897552</v>
      </c>
      <c r="AA1173">
        <v>29724210072.160583</v>
      </c>
      <c r="AB1173">
        <v>31086438645.080097</v>
      </c>
      <c r="AC1173">
        <v>32570824493.579762</v>
      </c>
      <c r="AD1173">
        <v>34218193031.483185</v>
      </c>
      <c r="AE1173">
        <v>36495488120.906868</v>
      </c>
      <c r="AF1173">
        <v>39541185361.999275</v>
      </c>
      <c r="AG1173">
        <v>43690611893.467644</v>
      </c>
      <c r="AH1173">
        <v>46203030728.028336</v>
      </c>
      <c r="AI1173">
        <v>43924489377.44487</v>
      </c>
      <c r="AJ1173">
        <v>45761806913.623695</v>
      </c>
      <c r="AK1173">
        <v>47294463920.322556</v>
      </c>
    </row>
    <row r="1174" spans="1:37" hidden="1">
      <c r="A1174" t="s">
        <v>4344</v>
      </c>
      <c r="B1174" t="s">
        <v>1625</v>
      </c>
      <c r="C1174" t="s">
        <v>4893</v>
      </c>
      <c r="D1174" t="s">
        <v>4894</v>
      </c>
      <c r="E1174" t="str">
        <f t="shared" si="18"/>
        <v>SVK.NY.GDP.MKTP.CD</v>
      </c>
      <c r="F1174" t="s">
        <v>1768</v>
      </c>
      <c r="G1174" t="s">
        <v>1768</v>
      </c>
      <c r="H1174">
        <v>6106406925.5677948</v>
      </c>
      <c r="I1174">
        <v>6130945238.933567</v>
      </c>
      <c r="J1174">
        <v>5750481089.695817</v>
      </c>
      <c r="K1174">
        <v>5827019554.192009</v>
      </c>
      <c r="L1174">
        <v>7874148638.1400728</v>
      </c>
      <c r="M1174">
        <v>9480149423.0783596</v>
      </c>
      <c r="N1174">
        <v>10073854641.692133</v>
      </c>
      <c r="O1174">
        <v>9769581997.9926338</v>
      </c>
      <c r="P1174">
        <v>11716492829.99552</v>
      </c>
      <c r="Q1174">
        <v>13119169441.779207</v>
      </c>
      <c r="R1174">
        <v>14271366595.744469</v>
      </c>
      <c r="S1174">
        <v>16145671514.304287</v>
      </c>
      <c r="T1174">
        <v>19705254560.243088</v>
      </c>
      <c r="U1174">
        <v>25253597385.620914</v>
      </c>
      <c r="V1174">
        <v>27284429657.794674</v>
      </c>
      <c r="W1174">
        <v>27039033646.765606</v>
      </c>
      <c r="X1174">
        <v>29278281686.989594</v>
      </c>
      <c r="Y1174">
        <v>29947934157.255486</v>
      </c>
      <c r="Z1174">
        <v>28724041827.897552</v>
      </c>
      <c r="AA1174">
        <v>30318731991.051456</v>
      </c>
      <c r="AB1174">
        <v>34638306041.784302</v>
      </c>
      <c r="AC1174">
        <v>45837416478.555305</v>
      </c>
      <c r="AD1174">
        <v>56073225726.347153</v>
      </c>
      <c r="AE1174">
        <v>61328471583.136421</v>
      </c>
      <c r="AF1174">
        <v>69002095094.718353</v>
      </c>
      <c r="AG1174">
        <v>84108560087.599228</v>
      </c>
      <c r="AH1174">
        <v>97908891167.423462</v>
      </c>
      <c r="AI1174">
        <v>87239747151.986664</v>
      </c>
      <c r="AJ1174">
        <v>87077443708.609268</v>
      </c>
      <c r="AK1174">
        <v>95994147901.028625</v>
      </c>
    </row>
    <row r="1175" spans="1:37">
      <c r="A1175" t="s">
        <v>4344</v>
      </c>
      <c r="B1175" t="s">
        <v>1625</v>
      </c>
      <c r="C1175" t="s">
        <v>4895</v>
      </c>
      <c r="D1175" t="s">
        <v>4896</v>
      </c>
      <c r="E1175" t="str">
        <f t="shared" si="18"/>
        <v>SVK.SL.TLF.TERT.ZS</v>
      </c>
      <c r="F1175" t="s">
        <v>1768</v>
      </c>
      <c r="G1175" t="s">
        <v>1768</v>
      </c>
      <c r="H1175" t="s">
        <v>1768</v>
      </c>
      <c r="I1175" t="s">
        <v>1768</v>
      </c>
      <c r="J1175" t="s">
        <v>1768</v>
      </c>
      <c r="K1175" t="s">
        <v>1768</v>
      </c>
      <c r="L1175" t="s">
        <v>1768</v>
      </c>
      <c r="M1175" t="s">
        <v>1768</v>
      </c>
      <c r="N1175" t="s">
        <v>1768</v>
      </c>
      <c r="O1175" t="s">
        <v>1768</v>
      </c>
      <c r="P1175" t="s">
        <v>1768</v>
      </c>
      <c r="Q1175" t="s">
        <v>1768</v>
      </c>
      <c r="R1175" t="s">
        <v>1768</v>
      </c>
      <c r="S1175" t="s">
        <v>1768</v>
      </c>
      <c r="T1175">
        <v>41.400001525878906</v>
      </c>
      <c r="U1175">
        <v>41.400001525878906</v>
      </c>
      <c r="V1175" t="s">
        <v>1768</v>
      </c>
      <c r="W1175">
        <v>44</v>
      </c>
      <c r="X1175">
        <v>10.899999618530273</v>
      </c>
      <c r="Y1175">
        <v>10.300000190734863</v>
      </c>
      <c r="Z1175">
        <v>10.600000381469727</v>
      </c>
      <c r="AA1175">
        <v>10.899999618530273</v>
      </c>
      <c r="AB1175">
        <v>11.100000381469727</v>
      </c>
      <c r="AC1175">
        <v>12.199999809265137</v>
      </c>
      <c r="AD1175">
        <v>13.100000381469727</v>
      </c>
      <c r="AE1175">
        <v>14.5</v>
      </c>
      <c r="AF1175">
        <v>15.100000381469727</v>
      </c>
      <c r="AG1175">
        <v>15.100000381469727</v>
      </c>
      <c r="AH1175">
        <v>15.699999809265137</v>
      </c>
      <c r="AI1175">
        <v>16.600000381469727</v>
      </c>
      <c r="AJ1175">
        <v>18.299999237060547</v>
      </c>
      <c r="AK1175" t="s">
        <v>1768</v>
      </c>
    </row>
    <row r="1176" spans="1:37" hidden="1">
      <c r="A1176" t="s">
        <v>4344</v>
      </c>
      <c r="B1176" t="s">
        <v>1625</v>
      </c>
      <c r="C1176" t="s">
        <v>4897</v>
      </c>
      <c r="D1176" t="s">
        <v>4898</v>
      </c>
      <c r="E1176" t="str">
        <f t="shared" si="18"/>
        <v>SVK.SP.DYN.LE00.IN</v>
      </c>
      <c r="F1176">
        <v>70.408536585365866</v>
      </c>
      <c r="G1176">
        <v>70.629268292682937</v>
      </c>
      <c r="H1176">
        <v>70.689024390243901</v>
      </c>
      <c r="I1176">
        <v>70.479024390243922</v>
      </c>
      <c r="J1176">
        <v>70.750975609756111</v>
      </c>
      <c r="K1176">
        <v>70.734634146341463</v>
      </c>
      <c r="L1176">
        <v>71.021219512195131</v>
      </c>
      <c r="M1176">
        <v>71.088780487804883</v>
      </c>
      <c r="N1176">
        <v>71.20780487804879</v>
      </c>
      <c r="O1176">
        <v>71.026341463414639</v>
      </c>
      <c r="P1176">
        <v>70.932682926829273</v>
      </c>
      <c r="Q1176">
        <v>70.8829268292683</v>
      </c>
      <c r="R1176">
        <v>71.795121951219528</v>
      </c>
      <c r="S1176">
        <v>72.448780487804896</v>
      </c>
      <c r="T1176">
        <v>72.3</v>
      </c>
      <c r="U1176">
        <v>72.253658536585377</v>
      </c>
      <c r="V1176">
        <v>72.653658536585368</v>
      </c>
      <c r="W1176">
        <v>72.7048780487805</v>
      </c>
      <c r="X1176">
        <v>72.551219512195132</v>
      </c>
      <c r="Y1176">
        <v>72.902439024390247</v>
      </c>
      <c r="Z1176">
        <v>73.051219512195132</v>
      </c>
      <c r="AA1176">
        <v>73.402439024390262</v>
      </c>
      <c r="AB1176">
        <v>73.604878048780492</v>
      </c>
      <c r="AC1176">
        <v>73.604878048780492</v>
      </c>
      <c r="AD1176">
        <v>73.958536585365863</v>
      </c>
      <c r="AE1176">
        <v>73.904878048780489</v>
      </c>
      <c r="AF1176">
        <v>74.2048780487805</v>
      </c>
      <c r="AG1176">
        <v>74.207317073170742</v>
      </c>
      <c r="AH1176">
        <v>74.7048780487805</v>
      </c>
      <c r="AI1176">
        <v>74.909756097560987</v>
      </c>
      <c r="AJ1176">
        <v>75.112195121951217</v>
      </c>
      <c r="AK1176" t="s">
        <v>1768</v>
      </c>
    </row>
    <row r="1177" spans="1:37" hidden="1">
      <c r="A1177" t="s">
        <v>4344</v>
      </c>
      <c r="B1177" t="s">
        <v>1625</v>
      </c>
      <c r="C1177" t="s">
        <v>1688</v>
      </c>
      <c r="D1177" t="s">
        <v>1689</v>
      </c>
      <c r="E1177" t="str">
        <f t="shared" si="18"/>
        <v>SVK.SP.POP.TOTL</v>
      </c>
      <c r="F1177">
        <v>4979815</v>
      </c>
      <c r="G1177">
        <v>5016105</v>
      </c>
      <c r="H1177">
        <v>5055099</v>
      </c>
      <c r="I1177">
        <v>5091971</v>
      </c>
      <c r="J1177">
        <v>5127097</v>
      </c>
      <c r="K1177">
        <v>5161768</v>
      </c>
      <c r="L1177">
        <v>5193838</v>
      </c>
      <c r="M1177">
        <v>5222840</v>
      </c>
      <c r="N1177">
        <v>5250596</v>
      </c>
      <c r="O1177">
        <v>5275942</v>
      </c>
      <c r="P1177">
        <v>5299187</v>
      </c>
      <c r="Q1177">
        <v>5303294</v>
      </c>
      <c r="R1177">
        <v>5305016</v>
      </c>
      <c r="S1177">
        <v>5325305</v>
      </c>
      <c r="T1177">
        <v>5346331</v>
      </c>
      <c r="U1177">
        <v>5361999</v>
      </c>
      <c r="V1177">
        <v>5373361</v>
      </c>
      <c r="W1177">
        <v>5383291</v>
      </c>
      <c r="X1177">
        <v>5390516</v>
      </c>
      <c r="Y1177">
        <v>5396020</v>
      </c>
      <c r="Z1177">
        <v>5388720</v>
      </c>
      <c r="AA1177">
        <v>5378867</v>
      </c>
      <c r="AB1177">
        <v>5379056</v>
      </c>
      <c r="AC1177">
        <v>5379607</v>
      </c>
      <c r="AD1177">
        <v>5382438</v>
      </c>
      <c r="AE1177">
        <v>5387001</v>
      </c>
      <c r="AF1177">
        <v>5391409</v>
      </c>
      <c r="AG1177">
        <v>5397318</v>
      </c>
      <c r="AH1177">
        <v>5406626</v>
      </c>
      <c r="AI1177">
        <v>5418590</v>
      </c>
      <c r="AJ1177">
        <v>5430099</v>
      </c>
      <c r="AK1177">
        <v>5440000</v>
      </c>
    </row>
    <row r="1178" spans="1:37" hidden="1">
      <c r="A1178" t="s">
        <v>4203</v>
      </c>
      <c r="B1178" t="s">
        <v>1626</v>
      </c>
      <c r="C1178" t="s">
        <v>4889</v>
      </c>
      <c r="D1178" t="s">
        <v>4890</v>
      </c>
      <c r="E1178" t="str">
        <f t="shared" si="18"/>
        <v>SVN.NY.GDP.DEFL.ZS</v>
      </c>
      <c r="F1178" t="s">
        <v>1768</v>
      </c>
      <c r="G1178" t="s">
        <v>1768</v>
      </c>
      <c r="H1178" t="s">
        <v>1768</v>
      </c>
      <c r="I1178" t="s">
        <v>1768</v>
      </c>
      <c r="J1178" t="s">
        <v>1768</v>
      </c>
      <c r="K1178" t="s">
        <v>1768</v>
      </c>
      <c r="L1178" t="s">
        <v>1768</v>
      </c>
      <c r="M1178" t="s">
        <v>1768</v>
      </c>
      <c r="N1178" t="s">
        <v>1768</v>
      </c>
      <c r="O1178" t="s">
        <v>1768</v>
      </c>
      <c r="P1178">
        <v>4.0831237244291696</v>
      </c>
      <c r="Q1178">
        <v>7.9591423170200999</v>
      </c>
      <c r="R1178">
        <v>24.528119730373881</v>
      </c>
      <c r="S1178">
        <v>33.623194423509901</v>
      </c>
      <c r="T1178">
        <v>41.218418083414967</v>
      </c>
      <c r="U1178">
        <v>53.267799093494773</v>
      </c>
      <c r="V1178">
        <v>59.281278107880986</v>
      </c>
      <c r="W1178">
        <v>64.334578140983126</v>
      </c>
      <c r="X1178">
        <v>68.858523496760355</v>
      </c>
      <c r="Y1178">
        <v>73.381348263196017</v>
      </c>
      <c r="Z1178">
        <v>77.214334681362047</v>
      </c>
      <c r="AA1178">
        <v>83.894576112615354</v>
      </c>
      <c r="AB1178">
        <v>90.257773090817977</v>
      </c>
      <c r="AC1178">
        <v>95.251545898666606</v>
      </c>
      <c r="AD1178">
        <v>98.367049007834893</v>
      </c>
      <c r="AE1178">
        <v>100</v>
      </c>
      <c r="AF1178">
        <v>102.11364440044083</v>
      </c>
      <c r="AG1178">
        <v>106.37481556025743</v>
      </c>
      <c r="AH1178">
        <v>110.7620933339302</v>
      </c>
      <c r="AI1178">
        <v>114.04476155835575</v>
      </c>
      <c r="AJ1178">
        <v>112.8279263160082</v>
      </c>
      <c r="AK1178">
        <v>113.73618653387625</v>
      </c>
    </row>
    <row r="1179" spans="1:37" hidden="1">
      <c r="A1179" t="s">
        <v>4203</v>
      </c>
      <c r="B1179" t="s">
        <v>1626</v>
      </c>
      <c r="C1179" t="s">
        <v>4891</v>
      </c>
      <c r="D1179" t="s">
        <v>4892</v>
      </c>
      <c r="E1179" t="str">
        <f t="shared" si="18"/>
        <v>SVN.NY.GDP.MKTP.KD</v>
      </c>
      <c r="F1179" t="s">
        <v>1768</v>
      </c>
      <c r="G1179" t="s">
        <v>1768</v>
      </c>
      <c r="H1179" t="s">
        <v>1768</v>
      </c>
      <c r="I1179" t="s">
        <v>1768</v>
      </c>
      <c r="J1179" t="s">
        <v>1768</v>
      </c>
      <c r="K1179" t="s">
        <v>1768</v>
      </c>
      <c r="L1179" t="s">
        <v>1768</v>
      </c>
      <c r="M1179" t="s">
        <v>1768</v>
      </c>
      <c r="N1179" t="s">
        <v>1768</v>
      </c>
      <c r="O1179" t="s">
        <v>1768</v>
      </c>
      <c r="P1179">
        <v>16709399038.273952</v>
      </c>
      <c r="Q1179">
        <v>15222244612.816578</v>
      </c>
      <c r="R1179">
        <v>14390547008.153645</v>
      </c>
      <c r="S1179">
        <v>14799730411.464182</v>
      </c>
      <c r="T1179">
        <v>15588184207.844976</v>
      </c>
      <c r="U1179">
        <v>16155992416.913181</v>
      </c>
      <c r="V1179">
        <v>16745318458.072836</v>
      </c>
      <c r="W1179">
        <v>17575439822.387566</v>
      </c>
      <c r="X1179">
        <v>18193202384.645058</v>
      </c>
      <c r="Y1179">
        <v>19162102396.075821</v>
      </c>
      <c r="Z1179">
        <v>19979467790.439793</v>
      </c>
      <c r="AA1179">
        <v>20566790943.166157</v>
      </c>
      <c r="AB1179">
        <v>21353851323.209938</v>
      </c>
      <c r="AC1179">
        <v>21979529730.568909</v>
      </c>
      <c r="AD1179">
        <v>22947026191.530529</v>
      </c>
      <c r="AE1179">
        <v>23866572257.77417</v>
      </c>
      <c r="AF1179">
        <v>25262671896.79504</v>
      </c>
      <c r="AG1179">
        <v>26998265241.54446</v>
      </c>
      <c r="AH1179">
        <v>27967310657.218563</v>
      </c>
      <c r="AI1179">
        <v>25727727934.256126</v>
      </c>
      <c r="AJ1179">
        <v>26082652065.48576</v>
      </c>
      <c r="AK1179">
        <v>26037113239.01561</v>
      </c>
    </row>
    <row r="1180" spans="1:37" hidden="1">
      <c r="A1180" t="s">
        <v>4203</v>
      </c>
      <c r="B1180" t="s">
        <v>1626</v>
      </c>
      <c r="C1180" t="s">
        <v>4893</v>
      </c>
      <c r="D1180" t="s">
        <v>4894</v>
      </c>
      <c r="E1180" t="str">
        <f t="shared" si="18"/>
        <v>SVN.NY.GDP.MKTP.CD</v>
      </c>
      <c r="F1180" t="s">
        <v>1768</v>
      </c>
      <c r="G1180" t="s">
        <v>1768</v>
      </c>
      <c r="H1180" t="s">
        <v>1768</v>
      </c>
      <c r="I1180" t="s">
        <v>1768</v>
      </c>
      <c r="J1180" t="s">
        <v>1768</v>
      </c>
      <c r="K1180" t="s">
        <v>1768</v>
      </c>
      <c r="L1180" t="s">
        <v>1768</v>
      </c>
      <c r="M1180" t="s">
        <v>1768</v>
      </c>
      <c r="N1180" t="s">
        <v>1768</v>
      </c>
      <c r="O1180" t="s">
        <v>1768</v>
      </c>
      <c r="P1180">
        <v>17381802758.348534</v>
      </c>
      <c r="Q1180">
        <v>12673485227.130867</v>
      </c>
      <c r="R1180">
        <v>12522536278.50906</v>
      </c>
      <c r="S1180">
        <v>12673039187.283653</v>
      </c>
      <c r="T1180">
        <v>14385505626.209148</v>
      </c>
      <c r="U1180">
        <v>20940864809.017872</v>
      </c>
      <c r="V1180">
        <v>21149908175.763279</v>
      </c>
      <c r="W1180">
        <v>20420238057.062565</v>
      </c>
      <c r="X1180">
        <v>21747365515.418289</v>
      </c>
      <c r="Y1180">
        <v>22309684226.386623</v>
      </c>
      <c r="Z1180">
        <v>19979467790.439793</v>
      </c>
      <c r="AA1180">
        <v>20498926980.999298</v>
      </c>
      <c r="AB1180">
        <v>23136352386.375256</v>
      </c>
      <c r="AC1180">
        <v>29152072067.930279</v>
      </c>
      <c r="AD1180">
        <v>33837749815.171574</v>
      </c>
      <c r="AE1180">
        <v>35717733757.455109</v>
      </c>
      <c r="AF1180">
        <v>38945146499.531494</v>
      </c>
      <c r="AG1180">
        <v>47306799054.202026</v>
      </c>
      <c r="AH1180">
        <v>54606018255.456276</v>
      </c>
      <c r="AI1180">
        <v>49056152691.025284</v>
      </c>
      <c r="AJ1180">
        <v>46908328071.270103</v>
      </c>
      <c r="AK1180">
        <v>49539271105.464165</v>
      </c>
    </row>
    <row r="1181" spans="1:37">
      <c r="A1181" t="s">
        <v>4203</v>
      </c>
      <c r="B1181" t="s">
        <v>1626</v>
      </c>
      <c r="C1181" t="s">
        <v>4895</v>
      </c>
      <c r="D1181" t="s">
        <v>4896</v>
      </c>
      <c r="E1181" t="str">
        <f t="shared" si="18"/>
        <v>SVN.SL.TLF.TERT.ZS</v>
      </c>
      <c r="F1181" t="s">
        <v>1768</v>
      </c>
      <c r="G1181" t="s">
        <v>1768</v>
      </c>
      <c r="H1181" t="s">
        <v>1768</v>
      </c>
      <c r="I1181" t="s">
        <v>1768</v>
      </c>
      <c r="J1181" t="s">
        <v>1768</v>
      </c>
      <c r="K1181" t="s">
        <v>1768</v>
      </c>
      <c r="L1181" t="s">
        <v>1768</v>
      </c>
      <c r="M1181" t="s">
        <v>1768</v>
      </c>
      <c r="N1181" t="s">
        <v>1768</v>
      </c>
      <c r="O1181" t="s">
        <v>1768</v>
      </c>
      <c r="P1181" t="s">
        <v>1768</v>
      </c>
      <c r="Q1181" t="s">
        <v>1768</v>
      </c>
      <c r="R1181" t="s">
        <v>1768</v>
      </c>
      <c r="S1181">
        <v>15.100000381469727</v>
      </c>
      <c r="T1181">
        <v>15.300000190734863</v>
      </c>
      <c r="U1181">
        <v>14.699999809265137</v>
      </c>
      <c r="V1181">
        <v>14.100000381469727</v>
      </c>
      <c r="W1181">
        <v>13.600000381469727</v>
      </c>
      <c r="X1181">
        <v>14.399999618530273</v>
      </c>
      <c r="Y1181">
        <v>15.899999618530273</v>
      </c>
      <c r="Z1181">
        <v>16.5</v>
      </c>
      <c r="AA1181">
        <v>14.300000190734863</v>
      </c>
      <c r="AB1181">
        <v>14.899999618530273</v>
      </c>
      <c r="AC1181">
        <v>18.899999618530273</v>
      </c>
      <c r="AD1181">
        <v>19.600000381469727</v>
      </c>
      <c r="AE1181">
        <v>21</v>
      </c>
      <c r="AF1181">
        <v>22.600000381469727</v>
      </c>
      <c r="AG1181">
        <v>23.200000762939453</v>
      </c>
      <c r="AH1181">
        <v>23.700000762939453</v>
      </c>
      <c r="AI1181">
        <v>24.600000381469727</v>
      </c>
      <c r="AJ1181">
        <v>25.5</v>
      </c>
      <c r="AK1181" t="s">
        <v>1768</v>
      </c>
    </row>
    <row r="1182" spans="1:37" hidden="1">
      <c r="A1182" t="s">
        <v>4203</v>
      </c>
      <c r="B1182" t="s">
        <v>1626</v>
      </c>
      <c r="C1182" t="s">
        <v>4897</v>
      </c>
      <c r="D1182" t="s">
        <v>4898</v>
      </c>
      <c r="E1182" t="str">
        <f t="shared" si="18"/>
        <v>SVN.SP.DYN.LE00.IN</v>
      </c>
      <c r="F1182">
        <v>71.104878048780492</v>
      </c>
      <c r="G1182">
        <v>71.2048780487805</v>
      </c>
      <c r="H1182">
        <v>71.053658536585374</v>
      </c>
      <c r="I1182">
        <v>70.541463414634165</v>
      </c>
      <c r="J1182">
        <v>70.902439024390262</v>
      </c>
      <c r="K1182">
        <v>71.351219512195129</v>
      </c>
      <c r="L1182">
        <v>71.802439024390267</v>
      </c>
      <c r="M1182">
        <v>72.002439024390242</v>
      </c>
      <c r="N1182">
        <v>72.44634146341464</v>
      </c>
      <c r="O1182">
        <v>72.7048780487805</v>
      </c>
      <c r="P1182">
        <v>73.204878048780486</v>
      </c>
      <c r="Q1182">
        <v>73.353658536585371</v>
      </c>
      <c r="R1182">
        <v>73.304878048780495</v>
      </c>
      <c r="S1182">
        <v>73.253658536585377</v>
      </c>
      <c r="T1182">
        <v>73.404878048780503</v>
      </c>
      <c r="U1182">
        <v>73.958536585365863</v>
      </c>
      <c r="V1182">
        <v>74.458536585365849</v>
      </c>
      <c r="W1182">
        <v>74.707317073170728</v>
      </c>
      <c r="X1182">
        <v>74.807317073170751</v>
      </c>
      <c r="Y1182">
        <v>75.009756097560981</v>
      </c>
      <c r="Z1182">
        <v>75.412195121951228</v>
      </c>
      <c r="AA1182">
        <v>75.75853658536586</v>
      </c>
      <c r="AB1182">
        <v>76.007317073170739</v>
      </c>
      <c r="AC1182">
        <v>76.858536585365854</v>
      </c>
      <c r="AD1182">
        <v>77.207317073170728</v>
      </c>
      <c r="AE1182">
        <v>77.612195121951217</v>
      </c>
      <c r="AF1182">
        <v>78.086585365853665</v>
      </c>
      <c r="AG1182">
        <v>78.560975609756113</v>
      </c>
      <c r="AH1182">
        <v>78.765853658536599</v>
      </c>
      <c r="AI1182">
        <v>78.970731707317071</v>
      </c>
      <c r="AJ1182">
        <v>79.421951219512195</v>
      </c>
      <c r="AK1182" t="s">
        <v>1768</v>
      </c>
    </row>
    <row r="1183" spans="1:37" hidden="1">
      <c r="A1183" t="s">
        <v>4203</v>
      </c>
      <c r="B1183" t="s">
        <v>1626</v>
      </c>
      <c r="C1183" t="s">
        <v>1688</v>
      </c>
      <c r="D1183" t="s">
        <v>1689</v>
      </c>
      <c r="E1183" t="str">
        <f t="shared" si="18"/>
        <v>SVN.SP.POP.TOTL</v>
      </c>
      <c r="F1183">
        <v>1901315</v>
      </c>
      <c r="G1183">
        <v>1906531</v>
      </c>
      <c r="H1183">
        <v>1910334</v>
      </c>
      <c r="I1183">
        <v>1922321</v>
      </c>
      <c r="J1183">
        <v>1932154</v>
      </c>
      <c r="K1183">
        <v>1941641</v>
      </c>
      <c r="L1183">
        <v>1965964</v>
      </c>
      <c r="M1183">
        <v>1989776</v>
      </c>
      <c r="N1183">
        <v>1995196</v>
      </c>
      <c r="O1183">
        <v>1996351</v>
      </c>
      <c r="P1183">
        <v>1998161</v>
      </c>
      <c r="Q1183">
        <v>1999429</v>
      </c>
      <c r="R1183">
        <v>1996498</v>
      </c>
      <c r="S1183">
        <v>1991746</v>
      </c>
      <c r="T1183">
        <v>1989443</v>
      </c>
      <c r="U1183">
        <v>1989872</v>
      </c>
      <c r="V1183">
        <v>1988628</v>
      </c>
      <c r="W1183">
        <v>1985956</v>
      </c>
      <c r="X1183">
        <v>1981629</v>
      </c>
      <c r="Y1183">
        <v>1983045</v>
      </c>
      <c r="Z1183">
        <v>1988925</v>
      </c>
      <c r="AA1183">
        <v>1992060</v>
      </c>
      <c r="AB1183">
        <v>1994530</v>
      </c>
      <c r="AC1183">
        <v>1995733</v>
      </c>
      <c r="AD1183">
        <v>1997012</v>
      </c>
      <c r="AE1183">
        <v>2000474</v>
      </c>
      <c r="AF1183">
        <v>2006868</v>
      </c>
      <c r="AG1183">
        <v>2018122</v>
      </c>
      <c r="AH1183">
        <v>2021316</v>
      </c>
      <c r="AI1183">
        <v>2039669</v>
      </c>
      <c r="AJ1183">
        <v>2048583</v>
      </c>
      <c r="AK1183">
        <v>2052000</v>
      </c>
    </row>
    <row r="1184" spans="1:37" hidden="1">
      <c r="A1184" t="s">
        <v>4803</v>
      </c>
      <c r="B1184" t="s">
        <v>4842</v>
      </c>
      <c r="C1184" t="s">
        <v>4889</v>
      </c>
      <c r="D1184" t="s">
        <v>4890</v>
      </c>
      <c r="E1184" t="str">
        <f t="shared" si="18"/>
        <v>SST.NY.GDP.DEFL.ZS</v>
      </c>
      <c r="F1184" t="s">
        <v>1768</v>
      </c>
      <c r="G1184" t="s">
        <v>1768</v>
      </c>
      <c r="H1184" t="s">
        <v>1768</v>
      </c>
      <c r="I1184" t="s">
        <v>1768</v>
      </c>
      <c r="J1184" t="s">
        <v>1768</v>
      </c>
      <c r="K1184" t="s">
        <v>1768</v>
      </c>
      <c r="L1184" t="s">
        <v>1768</v>
      </c>
      <c r="M1184" t="s">
        <v>1768</v>
      </c>
      <c r="N1184" t="s">
        <v>1768</v>
      </c>
      <c r="O1184" t="s">
        <v>1768</v>
      </c>
      <c r="P1184" t="s">
        <v>1768</v>
      </c>
      <c r="Q1184" t="s">
        <v>1768</v>
      </c>
      <c r="R1184" t="s">
        <v>1768</v>
      </c>
      <c r="S1184" t="s">
        <v>1768</v>
      </c>
      <c r="T1184" t="s">
        <v>1768</v>
      </c>
      <c r="U1184" t="s">
        <v>1768</v>
      </c>
      <c r="V1184" t="s">
        <v>1768</v>
      </c>
      <c r="W1184" t="s">
        <v>1768</v>
      </c>
      <c r="X1184" t="s">
        <v>1768</v>
      </c>
      <c r="Y1184" t="s">
        <v>1768</v>
      </c>
      <c r="Z1184" t="s">
        <v>1768</v>
      </c>
      <c r="AA1184" t="s">
        <v>1768</v>
      </c>
      <c r="AB1184" t="s">
        <v>1768</v>
      </c>
      <c r="AC1184" t="s">
        <v>1768</v>
      </c>
      <c r="AD1184" t="s">
        <v>1768</v>
      </c>
      <c r="AE1184" t="s">
        <v>1768</v>
      </c>
      <c r="AF1184" t="s">
        <v>1768</v>
      </c>
      <c r="AG1184" t="s">
        <v>1768</v>
      </c>
      <c r="AH1184" t="s">
        <v>1768</v>
      </c>
      <c r="AI1184" t="s">
        <v>1768</v>
      </c>
      <c r="AJ1184" t="s">
        <v>1768</v>
      </c>
      <c r="AK1184" t="s">
        <v>1768</v>
      </c>
    </row>
    <row r="1185" spans="1:37" hidden="1">
      <c r="A1185" t="s">
        <v>4803</v>
      </c>
      <c r="B1185" t="s">
        <v>4842</v>
      </c>
      <c r="C1185" t="s">
        <v>4891</v>
      </c>
      <c r="D1185" t="s">
        <v>4892</v>
      </c>
      <c r="E1185" t="str">
        <f t="shared" si="18"/>
        <v>SST.NY.GDP.MKTP.KD</v>
      </c>
      <c r="F1185">
        <v>36809915468.624359</v>
      </c>
      <c r="G1185">
        <v>37589729710.367813</v>
      </c>
      <c r="H1185">
        <v>38209388544.877876</v>
      </c>
      <c r="I1185">
        <v>38086828878.487648</v>
      </c>
      <c r="J1185">
        <v>39084509128.451515</v>
      </c>
      <c r="K1185">
        <v>39116032162.107849</v>
      </c>
      <c r="L1185">
        <v>40117470230.997375</v>
      </c>
      <c r="M1185">
        <v>40413254704.150948</v>
      </c>
      <c r="N1185">
        <v>42248853645.567574</v>
      </c>
      <c r="O1185">
        <v>44628145385.021912</v>
      </c>
      <c r="P1185">
        <v>46185106446.671005</v>
      </c>
      <c r="Q1185">
        <v>47503732974.437775</v>
      </c>
      <c r="R1185">
        <v>48123882275.275566</v>
      </c>
      <c r="S1185">
        <v>49471328756.515823</v>
      </c>
      <c r="T1185">
        <v>51119648560.441086</v>
      </c>
      <c r="U1185">
        <v>52891392208.870552</v>
      </c>
      <c r="V1185">
        <v>54687091734.675102</v>
      </c>
      <c r="W1185">
        <v>56849915953.279793</v>
      </c>
      <c r="X1185">
        <v>59146485752.471558</v>
      </c>
      <c r="Y1185">
        <v>60821110966.852386</v>
      </c>
      <c r="Z1185">
        <v>63036827857.566338</v>
      </c>
      <c r="AA1185">
        <v>65032450146.051193</v>
      </c>
      <c r="AB1185">
        <v>67467432723.363632</v>
      </c>
      <c r="AC1185">
        <v>71107629265.503632</v>
      </c>
      <c r="AD1185">
        <v>75346448885.216812</v>
      </c>
      <c r="AE1185">
        <v>77798739713.228271</v>
      </c>
      <c r="AF1185">
        <v>82082390882.08667</v>
      </c>
      <c r="AG1185">
        <v>85990813929.654465</v>
      </c>
      <c r="AH1185">
        <v>88324095593.407471</v>
      </c>
      <c r="AI1185">
        <v>86982802328.958435</v>
      </c>
      <c r="AJ1185">
        <v>89164672699.237579</v>
      </c>
      <c r="AK1185">
        <v>91682652967.457291</v>
      </c>
    </row>
    <row r="1186" spans="1:37" hidden="1">
      <c r="A1186" t="s">
        <v>4803</v>
      </c>
      <c r="B1186" t="s">
        <v>4842</v>
      </c>
      <c r="C1186" t="s">
        <v>4893</v>
      </c>
      <c r="D1186" t="s">
        <v>4894</v>
      </c>
      <c r="E1186" t="str">
        <f t="shared" si="18"/>
        <v>SST.NY.GDP.MKTP.CD</v>
      </c>
      <c r="F1186">
        <v>26709147364.021015</v>
      </c>
      <c r="G1186">
        <v>27468587834.56498</v>
      </c>
      <c r="H1186">
        <v>28512101237.570877</v>
      </c>
      <c r="I1186">
        <v>28962293484.099525</v>
      </c>
      <c r="J1186">
        <v>28015574000.878983</v>
      </c>
      <c r="K1186">
        <v>26952766485.387135</v>
      </c>
      <c r="L1186">
        <v>26829858705.251911</v>
      </c>
      <c r="M1186">
        <v>29638404697.845158</v>
      </c>
      <c r="N1186">
        <v>32749179414.965233</v>
      </c>
      <c r="O1186">
        <v>34099643499.250324</v>
      </c>
      <c r="P1186">
        <v>39458638494.322052</v>
      </c>
      <c r="Q1186">
        <v>39926556793.44268</v>
      </c>
      <c r="R1186">
        <v>41423819973.184952</v>
      </c>
      <c r="S1186">
        <v>41393331962.879097</v>
      </c>
      <c r="T1186">
        <v>43641590867.594299</v>
      </c>
      <c r="U1186">
        <v>48494583689.390411</v>
      </c>
      <c r="V1186">
        <v>51941327950.564133</v>
      </c>
      <c r="W1186">
        <v>55149007898.842651</v>
      </c>
      <c r="X1186">
        <v>55754835889.26474</v>
      </c>
      <c r="Y1186">
        <v>59396339607.232452</v>
      </c>
      <c r="Z1186">
        <v>63036827857.566338</v>
      </c>
      <c r="AA1186">
        <v>64017948645.843353</v>
      </c>
      <c r="AB1186">
        <v>67043149415.2649</v>
      </c>
      <c r="AC1186">
        <v>77746006152.839783</v>
      </c>
      <c r="AD1186">
        <v>91062032465.665253</v>
      </c>
      <c r="AE1186">
        <v>103644083622.90509</v>
      </c>
      <c r="AF1186">
        <v>115431292361.13298</v>
      </c>
      <c r="AG1186">
        <v>132603475390.80974</v>
      </c>
      <c r="AH1186">
        <v>154594890724.01685</v>
      </c>
      <c r="AI1186">
        <v>131610332761.07327</v>
      </c>
      <c r="AJ1186">
        <v>149115314314.27856</v>
      </c>
      <c r="AK1186">
        <v>170204822766.02948</v>
      </c>
    </row>
    <row r="1187" spans="1:37">
      <c r="A1187" t="s">
        <v>4803</v>
      </c>
      <c r="B1187" t="s">
        <v>4842</v>
      </c>
      <c r="C1187" t="s">
        <v>4895</v>
      </c>
      <c r="D1187" t="s">
        <v>4896</v>
      </c>
      <c r="E1187" t="str">
        <f t="shared" si="18"/>
        <v>SST.SL.TLF.TERT.ZS</v>
      </c>
      <c r="F1187" t="s">
        <v>1768</v>
      </c>
      <c r="G1187" t="s">
        <v>1768</v>
      </c>
      <c r="H1187" t="s">
        <v>1768</v>
      </c>
      <c r="I1187" t="s">
        <v>1768</v>
      </c>
      <c r="J1187" t="s">
        <v>1768</v>
      </c>
      <c r="K1187" t="s">
        <v>1768</v>
      </c>
      <c r="L1187" t="s">
        <v>1768</v>
      </c>
      <c r="M1187" t="s">
        <v>1768</v>
      </c>
      <c r="N1187" t="s">
        <v>1768</v>
      </c>
      <c r="O1187" t="s">
        <v>1768</v>
      </c>
      <c r="P1187" t="s">
        <v>1768</v>
      </c>
      <c r="Q1187" t="s">
        <v>1768</v>
      </c>
      <c r="R1187" t="s">
        <v>1768</v>
      </c>
      <c r="S1187" t="s">
        <v>1768</v>
      </c>
      <c r="T1187" t="s">
        <v>1768</v>
      </c>
      <c r="U1187" t="s">
        <v>1768</v>
      </c>
      <c r="V1187" t="s">
        <v>1768</v>
      </c>
      <c r="W1187" t="s">
        <v>1768</v>
      </c>
      <c r="X1187" t="s">
        <v>1768</v>
      </c>
      <c r="Y1187" t="s">
        <v>1768</v>
      </c>
      <c r="Z1187" t="s">
        <v>1768</v>
      </c>
      <c r="AA1187" t="s">
        <v>1768</v>
      </c>
      <c r="AB1187" t="s">
        <v>1768</v>
      </c>
      <c r="AC1187" t="s">
        <v>1768</v>
      </c>
      <c r="AD1187" t="s">
        <v>1768</v>
      </c>
      <c r="AE1187" t="s">
        <v>1768</v>
      </c>
      <c r="AF1187" t="s">
        <v>1768</v>
      </c>
      <c r="AG1187" t="s">
        <v>1768</v>
      </c>
      <c r="AH1187" t="s">
        <v>1768</v>
      </c>
      <c r="AI1187" t="s">
        <v>1768</v>
      </c>
      <c r="AJ1187" t="s">
        <v>1768</v>
      </c>
      <c r="AK1187" t="s">
        <v>1768</v>
      </c>
    </row>
    <row r="1188" spans="1:37" hidden="1">
      <c r="A1188" t="s">
        <v>4803</v>
      </c>
      <c r="B1188" t="s">
        <v>4842</v>
      </c>
      <c r="C1188" t="s">
        <v>4897</v>
      </c>
      <c r="D1188" t="s">
        <v>4898</v>
      </c>
      <c r="E1188" t="str">
        <f t="shared" si="18"/>
        <v>SST.SP.DYN.LE00.IN</v>
      </c>
      <c r="F1188">
        <v>58.998889604193643</v>
      </c>
      <c r="G1188">
        <v>59.412518730623034</v>
      </c>
      <c r="H1188">
        <v>59.913572425007487</v>
      </c>
      <c r="I1188">
        <v>60.144209636785526</v>
      </c>
      <c r="J1188">
        <v>60.445606629940976</v>
      </c>
      <c r="K1188">
        <v>60.704124175026841</v>
      </c>
      <c r="L1188">
        <v>60.933016799899633</v>
      </c>
      <c r="M1188">
        <v>61.261848047588117</v>
      </c>
      <c r="N1188">
        <v>61.339474988384723</v>
      </c>
      <c r="O1188">
        <v>61.531551948616148</v>
      </c>
      <c r="P1188">
        <v>61.702481980954765</v>
      </c>
      <c r="Q1188">
        <v>61.832258149205863</v>
      </c>
      <c r="R1188">
        <v>61.984774861085967</v>
      </c>
      <c r="S1188">
        <v>61.856498274838088</v>
      </c>
      <c r="T1188">
        <v>61.76579845089762</v>
      </c>
      <c r="U1188">
        <v>61.596837769115155</v>
      </c>
      <c r="V1188">
        <v>61.356755658049039</v>
      </c>
      <c r="W1188">
        <v>61.206285756288963</v>
      </c>
      <c r="X1188">
        <v>60.77660899329215</v>
      </c>
      <c r="Y1188">
        <v>60.512305192846988</v>
      </c>
      <c r="Z1188">
        <v>60.304675353417025</v>
      </c>
      <c r="AA1188">
        <v>60.169149823458689</v>
      </c>
      <c r="AB1188">
        <v>60.311904760924584</v>
      </c>
      <c r="AC1188">
        <v>60.278881587894865</v>
      </c>
      <c r="AD1188">
        <v>60.490154748879384</v>
      </c>
      <c r="AE1188">
        <v>60.795991533310392</v>
      </c>
      <c r="AF1188">
        <v>61.151871850439939</v>
      </c>
      <c r="AG1188">
        <v>61.542987782685579</v>
      </c>
      <c r="AH1188">
        <v>61.907357490277214</v>
      </c>
      <c r="AI1188">
        <v>62.253379746533021</v>
      </c>
      <c r="AJ1188">
        <v>62.545621084040725</v>
      </c>
      <c r="AK1188" t="s">
        <v>1768</v>
      </c>
    </row>
    <row r="1189" spans="1:37" hidden="1">
      <c r="A1189" t="s">
        <v>4803</v>
      </c>
      <c r="B1189" t="s">
        <v>4842</v>
      </c>
      <c r="C1189" t="s">
        <v>1688</v>
      </c>
      <c r="D1189" t="s">
        <v>1689</v>
      </c>
      <c r="E1189" t="str">
        <f t="shared" si="18"/>
        <v>SST.SP.POP.TOTL</v>
      </c>
      <c r="F1189">
        <v>16992288</v>
      </c>
      <c r="G1189">
        <v>17341406.849559605</v>
      </c>
      <c r="H1189">
        <v>17711751.37298277</v>
      </c>
      <c r="I1189">
        <v>18095708.282959212</v>
      </c>
      <c r="J1189">
        <v>18491684.47668368</v>
      </c>
      <c r="K1189">
        <v>18890593</v>
      </c>
      <c r="L1189">
        <v>19299195.449531071</v>
      </c>
      <c r="M1189">
        <v>19709553.177764803</v>
      </c>
      <c r="N1189">
        <v>20116742.183928609</v>
      </c>
      <c r="O1189">
        <v>20533651.537081707</v>
      </c>
      <c r="P1189">
        <v>20943662</v>
      </c>
      <c r="Q1189">
        <v>21346139.97374551</v>
      </c>
      <c r="R1189">
        <v>21742577.738185789</v>
      </c>
      <c r="S1189">
        <v>22133969.3318226</v>
      </c>
      <c r="T1189">
        <v>22524552.940852251</v>
      </c>
      <c r="U1189">
        <v>22907722</v>
      </c>
      <c r="V1189">
        <v>23299351.42512675</v>
      </c>
      <c r="W1189">
        <v>23688596.675075717</v>
      </c>
      <c r="X1189">
        <v>24052286.051158097</v>
      </c>
      <c r="Y1189">
        <v>24413560.364077009</v>
      </c>
      <c r="Z1189">
        <v>24774901.551376559</v>
      </c>
      <c r="AA1189">
        <v>25142740.619062975</v>
      </c>
      <c r="AB1189">
        <v>25510930.224446453</v>
      </c>
      <c r="AC1189">
        <v>25877224</v>
      </c>
      <c r="AD1189">
        <v>26250091</v>
      </c>
      <c r="AE1189">
        <v>26594582</v>
      </c>
      <c r="AF1189">
        <v>26970489</v>
      </c>
      <c r="AG1189">
        <v>27350274</v>
      </c>
      <c r="AH1189">
        <v>27747033</v>
      </c>
      <c r="AI1189">
        <v>28141839</v>
      </c>
      <c r="AJ1189">
        <v>28535667</v>
      </c>
      <c r="AK1189">
        <v>28933140</v>
      </c>
    </row>
    <row r="1190" spans="1:37" hidden="1">
      <c r="A1190" t="s">
        <v>4340</v>
      </c>
      <c r="B1190" t="s">
        <v>1627</v>
      </c>
      <c r="C1190" t="s">
        <v>4889</v>
      </c>
      <c r="D1190" t="s">
        <v>4890</v>
      </c>
      <c r="E1190" t="str">
        <f t="shared" si="18"/>
        <v>SLB.NY.GDP.DEFL.ZS</v>
      </c>
      <c r="F1190" t="s">
        <v>1768</v>
      </c>
      <c r="G1190" t="s">
        <v>1768</v>
      </c>
      <c r="H1190" t="s">
        <v>1768</v>
      </c>
      <c r="I1190" t="s">
        <v>1768</v>
      </c>
      <c r="J1190" t="s">
        <v>1768</v>
      </c>
      <c r="K1190" t="s">
        <v>1768</v>
      </c>
      <c r="L1190" t="s">
        <v>1768</v>
      </c>
      <c r="M1190" t="s">
        <v>1768</v>
      </c>
      <c r="N1190" t="s">
        <v>1768</v>
      </c>
      <c r="O1190" t="s">
        <v>1768</v>
      </c>
      <c r="P1190">
        <v>34.755370084731268</v>
      </c>
      <c r="Q1190">
        <v>37.274082394376116</v>
      </c>
      <c r="R1190">
        <v>42.181410421050138</v>
      </c>
      <c r="S1190">
        <v>47.913015996225958</v>
      </c>
      <c r="T1190">
        <v>51.241705401224145</v>
      </c>
      <c r="U1190">
        <v>54.748735590279928</v>
      </c>
      <c r="V1190">
        <v>61.402191646889648</v>
      </c>
      <c r="W1190">
        <v>65.244671829949681</v>
      </c>
      <c r="X1190">
        <v>68.902176011267272</v>
      </c>
      <c r="Y1190">
        <v>71.189208389569487</v>
      </c>
      <c r="Z1190">
        <v>78.808071330014599</v>
      </c>
      <c r="AA1190">
        <v>81.751762290122258</v>
      </c>
      <c r="AB1190">
        <v>91.753231254449616</v>
      </c>
      <c r="AC1190">
        <v>93.315647885218937</v>
      </c>
      <c r="AD1190">
        <v>100.00356188780053</v>
      </c>
      <c r="AE1190">
        <v>105.30459168158934</v>
      </c>
      <c r="AF1190">
        <v>109.7937004391369</v>
      </c>
      <c r="AG1190">
        <v>127.984792381006</v>
      </c>
      <c r="AH1190">
        <v>133.08175310480482</v>
      </c>
      <c r="AI1190">
        <v>130.38779049134723</v>
      </c>
      <c r="AJ1190">
        <v>137.69925537871245</v>
      </c>
      <c r="AK1190">
        <v>147.80562274595727</v>
      </c>
    </row>
    <row r="1191" spans="1:37" hidden="1">
      <c r="A1191" t="s">
        <v>4340</v>
      </c>
      <c r="B1191" t="s">
        <v>1627</v>
      </c>
      <c r="C1191" t="s">
        <v>4891</v>
      </c>
      <c r="D1191" t="s">
        <v>4892</v>
      </c>
      <c r="E1191" t="str">
        <f t="shared" si="18"/>
        <v>SLB.NY.GDP.MKTP.KD</v>
      </c>
      <c r="F1191" t="s">
        <v>1768</v>
      </c>
      <c r="G1191" t="s">
        <v>1768</v>
      </c>
      <c r="H1191" t="s">
        <v>1768</v>
      </c>
      <c r="I1191" t="s">
        <v>1768</v>
      </c>
      <c r="J1191" t="s">
        <v>1768</v>
      </c>
      <c r="K1191" t="s">
        <v>1768</v>
      </c>
      <c r="L1191" t="s">
        <v>1768</v>
      </c>
      <c r="M1191" t="s">
        <v>1768</v>
      </c>
      <c r="N1191" t="s">
        <v>1768</v>
      </c>
      <c r="O1191" t="s">
        <v>1768</v>
      </c>
      <c r="P1191">
        <v>340865987.83856446</v>
      </c>
      <c r="Q1191">
        <v>361332195.73462874</v>
      </c>
      <c r="R1191">
        <v>407186864.05872208</v>
      </c>
      <c r="S1191">
        <v>423378484.22965896</v>
      </c>
      <c r="T1191">
        <v>462303139.12059128</v>
      </c>
      <c r="U1191">
        <v>500321063.28195119</v>
      </c>
      <c r="V1191">
        <v>508352106.88673592</v>
      </c>
      <c r="W1191">
        <v>501033494.56947243</v>
      </c>
      <c r="X1191">
        <v>509971268.90382957</v>
      </c>
      <c r="Y1191">
        <v>507510142.63784719</v>
      </c>
      <c r="Z1191">
        <v>435101217.23341721</v>
      </c>
      <c r="AA1191">
        <v>400386383.58692843</v>
      </c>
      <c r="AB1191">
        <v>389175564.84649456</v>
      </c>
      <c r="AC1191">
        <v>414471976.56151658</v>
      </c>
      <c r="AD1191">
        <v>434774351.44091225</v>
      </c>
      <c r="AE1191">
        <v>458344309.1574952</v>
      </c>
      <c r="AF1191">
        <v>490183884.10184133</v>
      </c>
      <c r="AG1191">
        <v>542633559.70073843</v>
      </c>
      <c r="AH1191">
        <v>582245809.55889237</v>
      </c>
      <c r="AI1191">
        <v>575258859.84418571</v>
      </c>
      <c r="AJ1191">
        <v>615526980.03327894</v>
      </c>
      <c r="AK1191">
        <v>670924408.23627424</v>
      </c>
    </row>
    <row r="1192" spans="1:37" hidden="1">
      <c r="A1192" t="s">
        <v>4340</v>
      </c>
      <c r="B1192" t="s">
        <v>1627</v>
      </c>
      <c r="C1192" t="s">
        <v>4893</v>
      </c>
      <c r="D1192" t="s">
        <v>4894</v>
      </c>
      <c r="E1192" t="str">
        <f t="shared" si="18"/>
        <v>SLB.NY.GDP.MKTP.CD</v>
      </c>
      <c r="F1192">
        <v>168715353.09713185</v>
      </c>
      <c r="G1192">
        <v>187313261.31923696</v>
      </c>
      <c r="H1192">
        <v>188446092.06054989</v>
      </c>
      <c r="I1192">
        <v>180219397.52742469</v>
      </c>
      <c r="J1192">
        <v>252806783.3869828</v>
      </c>
      <c r="K1192">
        <v>232306861.15613183</v>
      </c>
      <c r="L1192">
        <v>210737869.65259832</v>
      </c>
      <c r="M1192">
        <v>238606299.60565069</v>
      </c>
      <c r="N1192">
        <v>310684273.7094838</v>
      </c>
      <c r="O1192">
        <v>332286760.8581894</v>
      </c>
      <c r="P1192">
        <v>302515026.89022464</v>
      </c>
      <c r="Q1192">
        <v>320355090.61440992</v>
      </c>
      <c r="R1192">
        <v>378778047.19784158</v>
      </c>
      <c r="S1192">
        <v>410923236.18910187</v>
      </c>
      <c r="T1192">
        <v>464756638.51248711</v>
      </c>
      <c r="U1192">
        <v>519334096.71452481</v>
      </c>
      <c r="V1192">
        <v>565163750.56078959</v>
      </c>
      <c r="W1192">
        <v>567919502.81148267</v>
      </c>
      <c r="X1192">
        <v>471177008.05714762</v>
      </c>
      <c r="Y1192">
        <v>482214092.30896425</v>
      </c>
      <c r="Z1192">
        <v>435101217.23341721</v>
      </c>
      <c r="AA1192">
        <v>400464593.02551943</v>
      </c>
      <c r="AB1192">
        <v>341663053.74746823</v>
      </c>
      <c r="AC1192">
        <v>332736306.53924853</v>
      </c>
      <c r="AD1192">
        <v>375109694.52592087</v>
      </c>
      <c r="AE1192">
        <v>413909879.28126538</v>
      </c>
      <c r="AF1192">
        <v>456735444.86791962</v>
      </c>
      <c r="AG1192">
        <v>586218381.04473639</v>
      </c>
      <c r="AH1192">
        <v>645796657.49939466</v>
      </c>
      <c r="AI1192">
        <v>601299089.75392115</v>
      </c>
      <c r="AJ1192">
        <v>678625481.68675172</v>
      </c>
      <c r="AK1192">
        <v>838022104.89748514</v>
      </c>
    </row>
    <row r="1193" spans="1:37">
      <c r="A1193" t="s">
        <v>4340</v>
      </c>
      <c r="B1193" t="s">
        <v>1627</v>
      </c>
      <c r="C1193" t="s">
        <v>4895</v>
      </c>
      <c r="D1193" t="s">
        <v>4896</v>
      </c>
      <c r="E1193" t="str">
        <f t="shared" si="18"/>
        <v>SLB.SL.TLF.TERT.ZS</v>
      </c>
      <c r="F1193" t="s">
        <v>1768</v>
      </c>
      <c r="G1193" t="s">
        <v>1768</v>
      </c>
      <c r="H1193" t="s">
        <v>1768</v>
      </c>
      <c r="I1193" t="s">
        <v>1768</v>
      </c>
      <c r="J1193" t="s">
        <v>1768</v>
      </c>
      <c r="K1193" t="s">
        <v>1768</v>
      </c>
      <c r="L1193" t="s">
        <v>1768</v>
      </c>
      <c r="M1193" t="s">
        <v>1768</v>
      </c>
      <c r="N1193" t="s">
        <v>1768</v>
      </c>
      <c r="O1193" t="s">
        <v>1768</v>
      </c>
      <c r="P1193" t="s">
        <v>1768</v>
      </c>
      <c r="Q1193" t="s">
        <v>1768</v>
      </c>
      <c r="R1193" t="s">
        <v>1768</v>
      </c>
      <c r="S1193" t="s">
        <v>1768</v>
      </c>
      <c r="T1193" t="s">
        <v>1768</v>
      </c>
      <c r="U1193" t="s">
        <v>1768</v>
      </c>
      <c r="V1193" t="s">
        <v>1768</v>
      </c>
      <c r="W1193" t="s">
        <v>1768</v>
      </c>
      <c r="X1193" t="s">
        <v>1768</v>
      </c>
      <c r="Y1193" t="s">
        <v>1768</v>
      </c>
      <c r="Z1193" t="s">
        <v>1768</v>
      </c>
      <c r="AA1193" t="s">
        <v>1768</v>
      </c>
      <c r="AB1193" t="s">
        <v>1768</v>
      </c>
      <c r="AC1193" t="s">
        <v>1768</v>
      </c>
      <c r="AD1193" t="s">
        <v>1768</v>
      </c>
      <c r="AE1193" t="s">
        <v>1768</v>
      </c>
      <c r="AF1193" t="s">
        <v>1768</v>
      </c>
      <c r="AG1193" t="s">
        <v>1768</v>
      </c>
      <c r="AH1193" t="s">
        <v>1768</v>
      </c>
      <c r="AI1193" t="s">
        <v>1768</v>
      </c>
      <c r="AJ1193" t="s">
        <v>1768</v>
      </c>
      <c r="AK1193" t="s">
        <v>1768</v>
      </c>
    </row>
    <row r="1194" spans="1:37" hidden="1">
      <c r="A1194" t="s">
        <v>4340</v>
      </c>
      <c r="B1194" t="s">
        <v>1627</v>
      </c>
      <c r="C1194" t="s">
        <v>4897</v>
      </c>
      <c r="D1194" t="s">
        <v>4898</v>
      </c>
      <c r="E1194" t="str">
        <f t="shared" si="18"/>
        <v>SLB.SP.DYN.LE00.IN</v>
      </c>
      <c r="F1194">
        <v>58.89073170731708</v>
      </c>
      <c r="G1194">
        <v>58.883365853658546</v>
      </c>
      <c r="H1194">
        <v>58.678756097560978</v>
      </c>
      <c r="I1194">
        <v>58.301390243902446</v>
      </c>
      <c r="J1194">
        <v>57.794682926829275</v>
      </c>
      <c r="K1194">
        <v>57.245048780487814</v>
      </c>
      <c r="L1194">
        <v>56.753853658536599</v>
      </c>
      <c r="M1194">
        <v>56.4109756097561</v>
      </c>
      <c r="N1194">
        <v>56.277292682926834</v>
      </c>
      <c r="O1194">
        <v>56.377731707317082</v>
      </c>
      <c r="P1194">
        <v>56.704756097560988</v>
      </c>
      <c r="Q1194">
        <v>57.213853658536586</v>
      </c>
      <c r="R1194">
        <v>57.821121951219517</v>
      </c>
      <c r="S1194">
        <v>58.45458536585366</v>
      </c>
      <c r="T1194">
        <v>59.083731707317078</v>
      </c>
      <c r="U1194">
        <v>59.695951219512203</v>
      </c>
      <c r="V1194">
        <v>60.296585365853666</v>
      </c>
      <c r="W1194">
        <v>60.908609756097569</v>
      </c>
      <c r="X1194">
        <v>61.543634146341461</v>
      </c>
      <c r="Y1194">
        <v>62.19087804878049</v>
      </c>
      <c r="Z1194">
        <v>62.834243902439034</v>
      </c>
      <c r="AA1194">
        <v>63.45314634146343</v>
      </c>
      <c r="AB1194">
        <v>64.033926829268296</v>
      </c>
      <c r="AC1194">
        <v>64.567219512195123</v>
      </c>
      <c r="AD1194">
        <v>65.049536585365857</v>
      </c>
      <c r="AE1194">
        <v>65.487658536585386</v>
      </c>
      <c r="AF1194">
        <v>65.892731707317083</v>
      </c>
      <c r="AG1194">
        <v>66.28378048780489</v>
      </c>
      <c r="AH1194">
        <v>66.673463414634142</v>
      </c>
      <c r="AI1194">
        <v>67.067121951219505</v>
      </c>
      <c r="AJ1194">
        <v>67.465195121951226</v>
      </c>
      <c r="AK1194" t="s">
        <v>1768</v>
      </c>
    </row>
    <row r="1195" spans="1:37" hidden="1">
      <c r="A1195" t="s">
        <v>4340</v>
      </c>
      <c r="B1195" t="s">
        <v>1627</v>
      </c>
      <c r="C1195" t="s">
        <v>1688</v>
      </c>
      <c r="D1195" t="s">
        <v>1689</v>
      </c>
      <c r="E1195" t="str">
        <f t="shared" si="18"/>
        <v>SLB.SP.POP.TOTL</v>
      </c>
      <c r="F1195">
        <v>229235</v>
      </c>
      <c r="G1195">
        <v>236984</v>
      </c>
      <c r="H1195">
        <v>244877</v>
      </c>
      <c r="I1195">
        <v>252860</v>
      </c>
      <c r="J1195">
        <v>260869</v>
      </c>
      <c r="K1195">
        <v>268862</v>
      </c>
      <c r="L1195">
        <v>276815</v>
      </c>
      <c r="M1195">
        <v>284761</v>
      </c>
      <c r="N1195">
        <v>292787</v>
      </c>
      <c r="O1195">
        <v>301012</v>
      </c>
      <c r="P1195">
        <v>309527</v>
      </c>
      <c r="Q1195">
        <v>318371</v>
      </c>
      <c r="R1195">
        <v>327529</v>
      </c>
      <c r="S1195">
        <v>336960</v>
      </c>
      <c r="T1195">
        <v>346599</v>
      </c>
      <c r="U1195">
        <v>356404</v>
      </c>
      <c r="V1195">
        <v>366363</v>
      </c>
      <c r="W1195">
        <v>376511</v>
      </c>
      <c r="X1195">
        <v>386906</v>
      </c>
      <c r="Y1195">
        <v>397627</v>
      </c>
      <c r="Z1195">
        <v>408732</v>
      </c>
      <c r="AA1195">
        <v>420232</v>
      </c>
      <c r="AB1195">
        <v>432107</v>
      </c>
      <c r="AC1195">
        <v>444344</v>
      </c>
      <c r="AD1195">
        <v>456919</v>
      </c>
      <c r="AE1195">
        <v>469805</v>
      </c>
      <c r="AF1195">
        <v>483000</v>
      </c>
      <c r="AG1195">
        <v>496490</v>
      </c>
      <c r="AH1195">
        <v>510221</v>
      </c>
      <c r="AI1195">
        <v>524125</v>
      </c>
      <c r="AJ1195">
        <v>538148</v>
      </c>
      <c r="AK1195">
        <v>552267</v>
      </c>
    </row>
    <row r="1196" spans="1:37" hidden="1">
      <c r="A1196" t="s">
        <v>4108</v>
      </c>
      <c r="B1196" t="s">
        <v>1628</v>
      </c>
      <c r="C1196" t="s">
        <v>4889</v>
      </c>
      <c r="D1196" t="s">
        <v>4890</v>
      </c>
      <c r="E1196" t="str">
        <f t="shared" si="18"/>
        <v>SOM.NY.GDP.DEFL.ZS</v>
      </c>
      <c r="F1196">
        <v>22.346607994766483</v>
      </c>
      <c r="G1196">
        <v>26.844090381786096</v>
      </c>
      <c r="H1196">
        <v>34.046518913104975</v>
      </c>
      <c r="I1196">
        <v>44.943231512591275</v>
      </c>
      <c r="J1196">
        <v>77.154279249128422</v>
      </c>
      <c r="K1196">
        <v>99.998865361019156</v>
      </c>
      <c r="L1196">
        <v>133.52530260905527</v>
      </c>
      <c r="M1196">
        <v>177.12768235082049</v>
      </c>
      <c r="N1196">
        <v>300.84671017816191</v>
      </c>
      <c r="O1196">
        <v>593.92156494431242</v>
      </c>
      <c r="P1196">
        <v>1873.6253593595191</v>
      </c>
      <c r="Q1196" t="s">
        <v>1768</v>
      </c>
      <c r="R1196" t="s">
        <v>1768</v>
      </c>
      <c r="S1196" t="s">
        <v>1768</v>
      </c>
      <c r="T1196" t="s">
        <v>1768</v>
      </c>
      <c r="U1196" t="s">
        <v>1768</v>
      </c>
      <c r="V1196" t="s">
        <v>1768</v>
      </c>
      <c r="W1196" t="s">
        <v>1768</v>
      </c>
      <c r="X1196" t="s">
        <v>1768</v>
      </c>
      <c r="Y1196" t="s">
        <v>1768</v>
      </c>
      <c r="Z1196" t="s">
        <v>1768</v>
      </c>
      <c r="AA1196" t="s">
        <v>1768</v>
      </c>
      <c r="AB1196" t="s">
        <v>1768</v>
      </c>
      <c r="AC1196" t="s">
        <v>1768</v>
      </c>
      <c r="AD1196" t="s">
        <v>1768</v>
      </c>
      <c r="AE1196" t="s">
        <v>1768</v>
      </c>
      <c r="AF1196" t="s">
        <v>1768</v>
      </c>
      <c r="AG1196" t="s">
        <v>1768</v>
      </c>
      <c r="AH1196" t="s">
        <v>1768</v>
      </c>
      <c r="AI1196" t="s">
        <v>1768</v>
      </c>
      <c r="AJ1196" t="s">
        <v>1768</v>
      </c>
      <c r="AK1196" t="s">
        <v>1768</v>
      </c>
    </row>
    <row r="1197" spans="1:37" hidden="1">
      <c r="A1197" t="s">
        <v>4108</v>
      </c>
      <c r="B1197" t="s">
        <v>1628</v>
      </c>
      <c r="C1197" t="s">
        <v>4891</v>
      </c>
      <c r="D1197" t="s">
        <v>4892</v>
      </c>
      <c r="E1197" t="str">
        <f t="shared" si="18"/>
        <v>SOM.NY.GDP.MKTP.KD</v>
      </c>
      <c r="F1197" t="s">
        <v>1768</v>
      </c>
      <c r="G1197" t="s">
        <v>1768</v>
      </c>
      <c r="H1197" t="s">
        <v>1768</v>
      </c>
      <c r="I1197" t="s">
        <v>1768</v>
      </c>
      <c r="J1197" t="s">
        <v>1768</v>
      </c>
      <c r="K1197" t="s">
        <v>1768</v>
      </c>
      <c r="L1197" t="s">
        <v>1768</v>
      </c>
      <c r="M1197" t="s">
        <v>1768</v>
      </c>
      <c r="N1197" t="s">
        <v>1768</v>
      </c>
      <c r="O1197" t="s">
        <v>1768</v>
      </c>
      <c r="P1197" t="s">
        <v>1768</v>
      </c>
      <c r="Q1197" t="s">
        <v>1768</v>
      </c>
      <c r="R1197" t="s">
        <v>1768</v>
      </c>
      <c r="S1197" t="s">
        <v>1768</v>
      </c>
      <c r="T1197" t="s">
        <v>1768</v>
      </c>
      <c r="U1197" t="s">
        <v>1768</v>
      </c>
      <c r="V1197" t="s">
        <v>1768</v>
      </c>
      <c r="W1197" t="s">
        <v>1768</v>
      </c>
      <c r="X1197" t="s">
        <v>1768</v>
      </c>
      <c r="Y1197" t="s">
        <v>1768</v>
      </c>
      <c r="Z1197" t="s">
        <v>1768</v>
      </c>
      <c r="AA1197" t="s">
        <v>1768</v>
      </c>
      <c r="AB1197" t="s">
        <v>1768</v>
      </c>
      <c r="AC1197" t="s">
        <v>1768</v>
      </c>
      <c r="AD1197" t="s">
        <v>1768</v>
      </c>
      <c r="AE1197" t="s">
        <v>1768</v>
      </c>
      <c r="AF1197" t="s">
        <v>1768</v>
      </c>
      <c r="AG1197" t="s">
        <v>1768</v>
      </c>
      <c r="AH1197" t="s">
        <v>1768</v>
      </c>
      <c r="AI1197" t="s">
        <v>1768</v>
      </c>
      <c r="AJ1197" t="s">
        <v>1768</v>
      </c>
      <c r="AK1197" t="s">
        <v>1768</v>
      </c>
    </row>
    <row r="1198" spans="1:37" hidden="1">
      <c r="A1198" t="s">
        <v>4108</v>
      </c>
      <c r="B1198" t="s">
        <v>1628</v>
      </c>
      <c r="C1198" t="s">
        <v>4893</v>
      </c>
      <c r="D1198" t="s">
        <v>4894</v>
      </c>
      <c r="E1198" t="str">
        <f t="shared" si="18"/>
        <v>SOM.NY.GDP.MKTP.CD</v>
      </c>
      <c r="F1198">
        <v>603592653.942155</v>
      </c>
      <c r="G1198">
        <v>699112246.54228354</v>
      </c>
      <c r="H1198">
        <v>774419565.92607141</v>
      </c>
      <c r="I1198">
        <v>733901342.02308095</v>
      </c>
      <c r="J1198">
        <v>788307226.82736731</v>
      </c>
      <c r="K1198">
        <v>876404614.97334003</v>
      </c>
      <c r="L1198">
        <v>930318731.62226212</v>
      </c>
      <c r="M1198">
        <v>1009792742.9116424</v>
      </c>
      <c r="N1198">
        <v>1038291312.3090835</v>
      </c>
      <c r="O1198">
        <v>1092393020.4793944</v>
      </c>
      <c r="P1198">
        <v>917044253.99025702</v>
      </c>
      <c r="Q1198" t="s">
        <v>1768</v>
      </c>
      <c r="R1198" t="s">
        <v>1768</v>
      </c>
      <c r="S1198" t="s">
        <v>1768</v>
      </c>
      <c r="T1198" t="s">
        <v>1768</v>
      </c>
      <c r="U1198" t="s">
        <v>1768</v>
      </c>
      <c r="V1198" t="s">
        <v>1768</v>
      </c>
      <c r="W1198" t="s">
        <v>1768</v>
      </c>
      <c r="X1198" t="s">
        <v>1768</v>
      </c>
      <c r="Y1198" t="s">
        <v>1768</v>
      </c>
      <c r="Z1198" t="s">
        <v>1768</v>
      </c>
      <c r="AA1198" t="s">
        <v>1768</v>
      </c>
      <c r="AB1198" t="s">
        <v>1768</v>
      </c>
      <c r="AC1198" t="s">
        <v>1768</v>
      </c>
      <c r="AD1198" t="s">
        <v>1768</v>
      </c>
      <c r="AE1198" t="s">
        <v>1768</v>
      </c>
      <c r="AF1198" t="s">
        <v>1768</v>
      </c>
      <c r="AG1198" t="s">
        <v>1768</v>
      </c>
      <c r="AH1198" t="s">
        <v>1768</v>
      </c>
      <c r="AI1198" t="s">
        <v>1768</v>
      </c>
      <c r="AJ1198" t="s">
        <v>1768</v>
      </c>
      <c r="AK1198" t="s">
        <v>1768</v>
      </c>
    </row>
    <row r="1199" spans="1:37">
      <c r="A1199" t="s">
        <v>4108</v>
      </c>
      <c r="B1199" t="s">
        <v>1628</v>
      </c>
      <c r="C1199" t="s">
        <v>4895</v>
      </c>
      <c r="D1199" t="s">
        <v>4896</v>
      </c>
      <c r="E1199" t="str">
        <f t="shared" si="18"/>
        <v>SOM.SL.TLF.TERT.ZS</v>
      </c>
      <c r="F1199" t="s">
        <v>1768</v>
      </c>
      <c r="G1199" t="s">
        <v>1768</v>
      </c>
      <c r="H1199" t="s">
        <v>1768</v>
      </c>
      <c r="I1199" t="s">
        <v>1768</v>
      </c>
      <c r="J1199" t="s">
        <v>1768</v>
      </c>
      <c r="K1199" t="s">
        <v>1768</v>
      </c>
      <c r="L1199" t="s">
        <v>1768</v>
      </c>
      <c r="M1199" t="s">
        <v>1768</v>
      </c>
      <c r="N1199" t="s">
        <v>1768</v>
      </c>
      <c r="O1199" t="s">
        <v>1768</v>
      </c>
      <c r="P1199" t="s">
        <v>1768</v>
      </c>
      <c r="Q1199" t="s">
        <v>1768</v>
      </c>
      <c r="R1199" t="s">
        <v>1768</v>
      </c>
      <c r="S1199" t="s">
        <v>1768</v>
      </c>
      <c r="T1199" t="s">
        <v>1768</v>
      </c>
      <c r="U1199" t="s">
        <v>1768</v>
      </c>
      <c r="V1199" t="s">
        <v>1768</v>
      </c>
      <c r="W1199" t="s">
        <v>1768</v>
      </c>
      <c r="X1199" t="s">
        <v>1768</v>
      </c>
      <c r="Y1199" t="s">
        <v>1768</v>
      </c>
      <c r="Z1199" t="s">
        <v>1768</v>
      </c>
      <c r="AA1199" t="s">
        <v>1768</v>
      </c>
      <c r="AB1199" t="s">
        <v>1768</v>
      </c>
      <c r="AC1199" t="s">
        <v>1768</v>
      </c>
      <c r="AD1199" t="s">
        <v>1768</v>
      </c>
      <c r="AE1199" t="s">
        <v>1768</v>
      </c>
      <c r="AF1199" t="s">
        <v>1768</v>
      </c>
      <c r="AG1199" t="s">
        <v>1768</v>
      </c>
      <c r="AH1199" t="s">
        <v>1768</v>
      </c>
      <c r="AI1199" t="s">
        <v>1768</v>
      </c>
      <c r="AJ1199" t="s">
        <v>1768</v>
      </c>
      <c r="AK1199" t="s">
        <v>1768</v>
      </c>
    </row>
    <row r="1200" spans="1:37" hidden="1">
      <c r="A1200" t="s">
        <v>4108</v>
      </c>
      <c r="B1200" t="s">
        <v>1628</v>
      </c>
      <c r="C1200" t="s">
        <v>4897</v>
      </c>
      <c r="D1200" t="s">
        <v>4898</v>
      </c>
      <c r="E1200" t="str">
        <f t="shared" si="18"/>
        <v>SOM.SP.DYN.LE00.IN</v>
      </c>
      <c r="F1200">
        <v>42.915634146341461</v>
      </c>
      <c r="G1200">
        <v>43.361560975609756</v>
      </c>
      <c r="H1200">
        <v>43.860487804878055</v>
      </c>
      <c r="I1200">
        <v>44.378414634146345</v>
      </c>
      <c r="J1200">
        <v>44.881878048780486</v>
      </c>
      <c r="K1200">
        <v>45.292365853658538</v>
      </c>
      <c r="L1200">
        <v>45.522414634146351</v>
      </c>
      <c r="M1200">
        <v>45.535536585365854</v>
      </c>
      <c r="N1200">
        <v>45.338219512195131</v>
      </c>
      <c r="O1200">
        <v>44.967951219512202</v>
      </c>
      <c r="P1200">
        <v>44.521170731707322</v>
      </c>
      <c r="Q1200">
        <v>44.123853658536589</v>
      </c>
      <c r="R1200">
        <v>43.893463414634148</v>
      </c>
      <c r="S1200">
        <v>43.905951219512197</v>
      </c>
      <c r="T1200">
        <v>44.184853658536582</v>
      </c>
      <c r="U1200">
        <v>44.712170731707324</v>
      </c>
      <c r="V1200">
        <v>45.427926829268301</v>
      </c>
      <c r="W1200">
        <v>46.221682926829267</v>
      </c>
      <c r="X1200">
        <v>46.994975609756096</v>
      </c>
      <c r="Y1200">
        <v>47.69934146341464</v>
      </c>
      <c r="Z1200">
        <v>48.295780487804883</v>
      </c>
      <c r="AA1200">
        <v>48.766365853658534</v>
      </c>
      <c r="AB1200">
        <v>49.137536585365865</v>
      </c>
      <c r="AC1200">
        <v>49.43629268292684</v>
      </c>
      <c r="AD1200">
        <v>49.673585365853661</v>
      </c>
      <c r="AE1200">
        <v>49.866878048780492</v>
      </c>
      <c r="AF1200">
        <v>50.038097560975615</v>
      </c>
      <c r="AG1200">
        <v>50.21117073170732</v>
      </c>
      <c r="AH1200">
        <v>50.40512195121952</v>
      </c>
      <c r="AI1200">
        <v>50.630902439024396</v>
      </c>
      <c r="AJ1200">
        <v>50.895536585365861</v>
      </c>
      <c r="AK1200" t="s">
        <v>1768</v>
      </c>
    </row>
    <row r="1201" spans="1:37" hidden="1">
      <c r="A1201" t="s">
        <v>4108</v>
      </c>
      <c r="B1201" t="s">
        <v>1628</v>
      </c>
      <c r="C1201" t="s">
        <v>1688</v>
      </c>
      <c r="D1201" t="s">
        <v>1689</v>
      </c>
      <c r="E1201" t="str">
        <f t="shared" si="18"/>
        <v>SOM.SP.POP.TOTL</v>
      </c>
      <c r="F1201">
        <v>6435589</v>
      </c>
      <c r="G1201">
        <v>6597719</v>
      </c>
      <c r="H1201">
        <v>6608106</v>
      </c>
      <c r="I1201">
        <v>6521168</v>
      </c>
      <c r="J1201">
        <v>6419685</v>
      </c>
      <c r="K1201">
        <v>6363791</v>
      </c>
      <c r="L1201">
        <v>6372348</v>
      </c>
      <c r="M1201">
        <v>6426592</v>
      </c>
      <c r="N1201">
        <v>6504572</v>
      </c>
      <c r="O1201">
        <v>6570210</v>
      </c>
      <c r="P1201">
        <v>6599249</v>
      </c>
      <c r="Q1201">
        <v>6585079</v>
      </c>
      <c r="R1201">
        <v>6543380</v>
      </c>
      <c r="S1201">
        <v>6498410</v>
      </c>
      <c r="T1201">
        <v>6484228</v>
      </c>
      <c r="U1201">
        <v>6524697</v>
      </c>
      <c r="V1201">
        <v>6628554</v>
      </c>
      <c r="W1201">
        <v>6786636</v>
      </c>
      <c r="X1201">
        <v>6982940</v>
      </c>
      <c r="Y1201">
        <v>7193120</v>
      </c>
      <c r="Z1201">
        <v>7399033</v>
      </c>
      <c r="AA1201">
        <v>7596920</v>
      </c>
      <c r="AB1201">
        <v>7791254</v>
      </c>
      <c r="AC1201">
        <v>7981955</v>
      </c>
      <c r="AD1201">
        <v>8170899</v>
      </c>
      <c r="AE1201">
        <v>8359859</v>
      </c>
      <c r="AF1201">
        <v>8547497</v>
      </c>
      <c r="AG1201">
        <v>8733493</v>
      </c>
      <c r="AH1201">
        <v>8922260</v>
      </c>
      <c r="AI1201">
        <v>9119848</v>
      </c>
      <c r="AJ1201">
        <v>9330872</v>
      </c>
      <c r="AK1201">
        <v>9556873</v>
      </c>
    </row>
    <row r="1202" spans="1:37" hidden="1">
      <c r="A1202" t="s">
        <v>4691</v>
      </c>
      <c r="B1202" t="s">
        <v>1629</v>
      </c>
      <c r="C1202" t="s">
        <v>4889</v>
      </c>
      <c r="D1202" t="s">
        <v>4890</v>
      </c>
      <c r="E1202" t="str">
        <f t="shared" si="18"/>
        <v>ZAF.NY.GDP.DEFL.ZS</v>
      </c>
      <c r="F1202">
        <v>6.7046663683964693</v>
      </c>
      <c r="G1202">
        <v>7.3702562387081008</v>
      </c>
      <c r="H1202">
        <v>8.3974035588812157</v>
      </c>
      <c r="I1202">
        <v>9.7887558608554546</v>
      </c>
      <c r="J1202">
        <v>10.916388345611933</v>
      </c>
      <c r="K1202">
        <v>12.750403170463368</v>
      </c>
      <c r="L1202">
        <v>14.925842578840362</v>
      </c>
      <c r="M1202">
        <v>17.089717526826377</v>
      </c>
      <c r="N1202">
        <v>19.684485212008294</v>
      </c>
      <c r="O1202">
        <v>23.081790908373886</v>
      </c>
      <c r="P1202">
        <v>26.66443274741674</v>
      </c>
      <c r="Q1202">
        <v>30.857950403826617</v>
      </c>
      <c r="R1202">
        <v>35.354309175355844</v>
      </c>
      <c r="S1202">
        <v>39.981328738729445</v>
      </c>
      <c r="T1202">
        <v>43.81714147777879</v>
      </c>
      <c r="U1202">
        <v>48.308541302435607</v>
      </c>
      <c r="V1202">
        <v>52.21653877282003</v>
      </c>
      <c r="W1202">
        <v>56.44945966834819</v>
      </c>
      <c r="X1202">
        <v>60.801946039688694</v>
      </c>
      <c r="Y1202">
        <v>65.102607192080313</v>
      </c>
      <c r="Z1202">
        <v>70.83785053400247</v>
      </c>
      <c r="AA1202">
        <v>76.268936070023372</v>
      </c>
      <c r="AB1202">
        <v>84.467429053651983</v>
      </c>
      <c r="AC1202">
        <v>89.155565457549173</v>
      </c>
      <c r="AD1202">
        <v>94.836463784819713</v>
      </c>
      <c r="AE1202">
        <v>100</v>
      </c>
      <c r="AF1202">
        <v>106.52761311561964</v>
      </c>
      <c r="AG1202">
        <v>115.13392512984213</v>
      </c>
      <c r="AH1202">
        <v>124.68790850753804</v>
      </c>
      <c r="AI1202">
        <v>134.22732205814611</v>
      </c>
      <c r="AJ1202">
        <v>144.779748719444</v>
      </c>
      <c r="AK1202">
        <v>156.37026103727024</v>
      </c>
    </row>
    <row r="1203" spans="1:37" hidden="1">
      <c r="A1203" t="s">
        <v>4691</v>
      </c>
      <c r="B1203" t="s">
        <v>1629</v>
      </c>
      <c r="C1203" t="s">
        <v>4891</v>
      </c>
      <c r="D1203" t="s">
        <v>4892</v>
      </c>
      <c r="E1203" t="str">
        <f t="shared" si="18"/>
        <v>ZAF.NY.GDP.MKTP.KD</v>
      </c>
      <c r="F1203">
        <v>95502508097.580307</v>
      </c>
      <c r="G1203">
        <v>100622149784.44815</v>
      </c>
      <c r="H1203">
        <v>100236410771.47516</v>
      </c>
      <c r="I1203">
        <v>98385496370.247498</v>
      </c>
      <c r="J1203">
        <v>103402247100.49275</v>
      </c>
      <c r="K1203">
        <v>102149590533.35736</v>
      </c>
      <c r="L1203">
        <v>102167759769.74509</v>
      </c>
      <c r="M1203">
        <v>104314077373.8158</v>
      </c>
      <c r="N1203">
        <v>108695313127.93777</v>
      </c>
      <c r="O1203">
        <v>111298413500.74471</v>
      </c>
      <c r="P1203">
        <v>110944725837.35454</v>
      </c>
      <c r="Q1203">
        <v>109814966801.74059</v>
      </c>
      <c r="R1203">
        <v>107468175151.23459</v>
      </c>
      <c r="S1203">
        <v>108793916961.36777</v>
      </c>
      <c r="T1203">
        <v>112312420210.15823</v>
      </c>
      <c r="U1203">
        <v>115811733478.9437</v>
      </c>
      <c r="V1203">
        <v>120799393016.09627</v>
      </c>
      <c r="W1203">
        <v>123996668248.52634</v>
      </c>
      <c r="X1203">
        <v>124638205611.99162</v>
      </c>
      <c r="Y1203">
        <v>127577334783.60962</v>
      </c>
      <c r="Z1203">
        <v>132877648090.73737</v>
      </c>
      <c r="AA1203">
        <v>136512414037.5369</v>
      </c>
      <c r="AB1203">
        <v>141519467703.41791</v>
      </c>
      <c r="AC1203">
        <v>145692982131.42184</v>
      </c>
      <c r="AD1203">
        <v>152328632238.68527</v>
      </c>
      <c r="AE1203">
        <v>160367192373.54886</v>
      </c>
      <c r="AF1203">
        <v>169353717105.78745</v>
      </c>
      <c r="AG1203">
        <v>178749049656.74973</v>
      </c>
      <c r="AH1203">
        <v>185217195736.41629</v>
      </c>
      <c r="AI1203">
        <v>182369831415.99243</v>
      </c>
      <c r="AJ1203">
        <v>187639624488.96329</v>
      </c>
      <c r="AK1203">
        <v>193499101149.64124</v>
      </c>
    </row>
    <row r="1204" spans="1:37" hidden="1">
      <c r="A1204" t="s">
        <v>4691</v>
      </c>
      <c r="B1204" t="s">
        <v>1629</v>
      </c>
      <c r="C1204" t="s">
        <v>4893</v>
      </c>
      <c r="D1204" t="s">
        <v>4894</v>
      </c>
      <c r="E1204" t="str">
        <f t="shared" si="18"/>
        <v>ZAF.NY.GDP.MKTP.CD</v>
      </c>
      <c r="F1204">
        <v>80710215085.372787</v>
      </c>
      <c r="G1204">
        <v>86830012488.977875</v>
      </c>
      <c r="H1204">
        <v>80086547269.92131</v>
      </c>
      <c r="I1204">
        <v>86013096939.640305</v>
      </c>
      <c r="J1204">
        <v>85171208723.909378</v>
      </c>
      <c r="K1204">
        <v>67066232217.380096</v>
      </c>
      <c r="L1204">
        <v>79501624654.027954</v>
      </c>
      <c r="M1204">
        <v>104022118644.51991</v>
      </c>
      <c r="N1204">
        <v>114631068119.22919</v>
      </c>
      <c r="O1204">
        <v>124908313644.76854</v>
      </c>
      <c r="P1204">
        <v>112013925352.81616</v>
      </c>
      <c r="Q1204">
        <v>120225327665.38495</v>
      </c>
      <c r="R1204">
        <v>130513036525.14131</v>
      </c>
      <c r="S1204">
        <v>130405952096.51189</v>
      </c>
      <c r="T1204">
        <v>135777933839.56148</v>
      </c>
      <c r="U1204">
        <v>151113089034.78378</v>
      </c>
      <c r="V1204">
        <v>143732002576.50693</v>
      </c>
      <c r="W1204">
        <v>148814150953.26382</v>
      </c>
      <c r="X1204">
        <v>134295556521.53177</v>
      </c>
      <c r="Y1204">
        <v>133183580945.0919</v>
      </c>
      <c r="Z1204">
        <v>132877648090.73737</v>
      </c>
      <c r="AA1204">
        <v>118478978977.56049</v>
      </c>
      <c r="AB1204">
        <v>111100827740.93811</v>
      </c>
      <c r="AC1204">
        <v>168219302326.31729</v>
      </c>
      <c r="AD1204">
        <v>219092936699.38623</v>
      </c>
      <c r="AE1204">
        <v>247064310285.62997</v>
      </c>
      <c r="AF1204">
        <v>261007039378.85199</v>
      </c>
      <c r="AG1204">
        <v>286171830700.04181</v>
      </c>
      <c r="AH1204">
        <v>273870092686.03088</v>
      </c>
      <c r="AI1204">
        <v>283012416481.16296</v>
      </c>
      <c r="AJ1204">
        <v>363523195188.15698</v>
      </c>
      <c r="AK1204">
        <v>408236752338.21838</v>
      </c>
    </row>
    <row r="1205" spans="1:37">
      <c r="A1205" t="s">
        <v>4691</v>
      </c>
      <c r="B1205" t="s">
        <v>1629</v>
      </c>
      <c r="C1205" t="s">
        <v>4895</v>
      </c>
      <c r="D1205" t="s">
        <v>4896</v>
      </c>
      <c r="E1205" t="str">
        <f t="shared" si="18"/>
        <v>ZAF.SL.TLF.TERT.ZS</v>
      </c>
      <c r="F1205" t="s">
        <v>1768</v>
      </c>
      <c r="G1205" t="s">
        <v>1768</v>
      </c>
      <c r="H1205" t="s">
        <v>1768</v>
      </c>
      <c r="I1205" t="s">
        <v>1768</v>
      </c>
      <c r="J1205" t="s">
        <v>1768</v>
      </c>
      <c r="K1205" t="s">
        <v>1768</v>
      </c>
      <c r="L1205" t="s">
        <v>1768</v>
      </c>
      <c r="M1205" t="s">
        <v>1768</v>
      </c>
      <c r="N1205" t="s">
        <v>1768</v>
      </c>
      <c r="O1205" t="s">
        <v>1768</v>
      </c>
      <c r="P1205" t="s">
        <v>1768</v>
      </c>
      <c r="Q1205" t="s">
        <v>1768</v>
      </c>
      <c r="R1205" t="s">
        <v>1768</v>
      </c>
      <c r="S1205" t="s">
        <v>1768</v>
      </c>
      <c r="T1205" t="s">
        <v>1768</v>
      </c>
      <c r="U1205" t="s">
        <v>1768</v>
      </c>
      <c r="V1205" t="s">
        <v>1768</v>
      </c>
      <c r="W1205" t="s">
        <v>1768</v>
      </c>
      <c r="X1205" t="s">
        <v>1768</v>
      </c>
      <c r="Y1205" t="s">
        <v>1768</v>
      </c>
      <c r="Z1205" t="s">
        <v>1768</v>
      </c>
      <c r="AA1205">
        <v>11.899999618530273</v>
      </c>
      <c r="AB1205" t="s">
        <v>1768</v>
      </c>
      <c r="AC1205" t="s">
        <v>1768</v>
      </c>
      <c r="AD1205" t="s">
        <v>1768</v>
      </c>
      <c r="AE1205" t="s">
        <v>1768</v>
      </c>
      <c r="AF1205" t="s">
        <v>1768</v>
      </c>
      <c r="AG1205">
        <v>13.399999618530273</v>
      </c>
      <c r="AH1205">
        <v>5.1999998092651367</v>
      </c>
      <c r="AI1205" t="s">
        <v>1768</v>
      </c>
      <c r="AJ1205" t="s">
        <v>1768</v>
      </c>
      <c r="AK1205" t="s">
        <v>1768</v>
      </c>
    </row>
    <row r="1206" spans="1:37" hidden="1">
      <c r="A1206" t="s">
        <v>4691</v>
      </c>
      <c r="B1206" t="s">
        <v>1629</v>
      </c>
      <c r="C1206" t="s">
        <v>4897</v>
      </c>
      <c r="D1206" t="s">
        <v>4898</v>
      </c>
      <c r="E1206" t="str">
        <f t="shared" si="18"/>
        <v>ZAF.SP.DYN.LE00.IN</v>
      </c>
      <c r="F1206">
        <v>56.970024390243914</v>
      </c>
      <c r="G1206">
        <v>57.559609756097572</v>
      </c>
      <c r="H1206">
        <v>58.16575609756098</v>
      </c>
      <c r="I1206">
        <v>58.767926829268305</v>
      </c>
      <c r="J1206">
        <v>59.345707317073177</v>
      </c>
      <c r="K1206">
        <v>59.885073170731708</v>
      </c>
      <c r="L1206">
        <v>60.376024390243906</v>
      </c>
      <c r="M1206">
        <v>60.807146341463422</v>
      </c>
      <c r="N1206">
        <v>61.162487804878054</v>
      </c>
      <c r="O1206">
        <v>61.418609756097567</v>
      </c>
      <c r="P1206">
        <v>61.549609756097574</v>
      </c>
      <c r="Q1206">
        <v>61.531536585365863</v>
      </c>
      <c r="R1206">
        <v>61.356926829268296</v>
      </c>
      <c r="S1206">
        <v>61.0248536585366</v>
      </c>
      <c r="T1206">
        <v>60.538829268292687</v>
      </c>
      <c r="U1206">
        <v>59.887414634146353</v>
      </c>
      <c r="V1206">
        <v>59.062707317073176</v>
      </c>
      <c r="W1206">
        <v>58.091121951219513</v>
      </c>
      <c r="X1206">
        <v>57.017609756097563</v>
      </c>
      <c r="Y1206">
        <v>55.89253658536586</v>
      </c>
      <c r="Z1206">
        <v>54.776317073170738</v>
      </c>
      <c r="AA1206">
        <v>53.727317073170738</v>
      </c>
      <c r="AB1206">
        <v>52.792414634146347</v>
      </c>
      <c r="AC1206">
        <v>52.013439024390252</v>
      </c>
      <c r="AD1206">
        <v>51.425243902439028</v>
      </c>
      <c r="AE1206">
        <v>51.059682926829268</v>
      </c>
      <c r="AF1206">
        <v>50.929658536585372</v>
      </c>
      <c r="AG1206">
        <v>51.00365853658537</v>
      </c>
      <c r="AH1206">
        <v>51.240219512195125</v>
      </c>
      <c r="AI1206">
        <v>51.611317073170738</v>
      </c>
      <c r="AJ1206">
        <v>52.081487804878051</v>
      </c>
      <c r="AK1206" t="s">
        <v>1768</v>
      </c>
    </row>
    <row r="1207" spans="1:37" hidden="1">
      <c r="A1207" t="s">
        <v>4691</v>
      </c>
      <c r="B1207" t="s">
        <v>1629</v>
      </c>
      <c r="C1207" t="s">
        <v>1688</v>
      </c>
      <c r="D1207" t="s">
        <v>1689</v>
      </c>
      <c r="E1207" t="str">
        <f t="shared" si="18"/>
        <v>ZAF.SP.POP.TOTL</v>
      </c>
      <c r="F1207">
        <v>27576000</v>
      </c>
      <c r="G1207">
        <v>28254654.592</v>
      </c>
      <c r="H1207">
        <v>28971838.592</v>
      </c>
      <c r="I1207">
        <v>29724003.712000005</v>
      </c>
      <c r="J1207">
        <v>30505360.831999999</v>
      </c>
      <c r="K1207">
        <v>31307880</v>
      </c>
      <c r="L1207">
        <v>32121290.432</v>
      </c>
      <c r="M1207">
        <v>32933080.512000009</v>
      </c>
      <c r="N1207">
        <v>33728497.791999996</v>
      </c>
      <c r="O1207">
        <v>34490548.992000006</v>
      </c>
      <c r="P1207">
        <v>35200000</v>
      </c>
      <c r="Q1207">
        <v>35933107.763949797</v>
      </c>
      <c r="R1207">
        <v>36690738.764477231</v>
      </c>
      <c r="S1207">
        <v>37473796.397168502</v>
      </c>
      <c r="T1207">
        <v>38283222.672322571</v>
      </c>
      <c r="U1207">
        <v>39120000</v>
      </c>
      <c r="V1207">
        <v>40000246.953756422</v>
      </c>
      <c r="W1207">
        <v>40926063.03834188</v>
      </c>
      <c r="X1207">
        <v>41899682.777234219</v>
      </c>
      <c r="Y1207">
        <v>42923484.534140058</v>
      </c>
      <c r="Z1207">
        <v>44000000</v>
      </c>
      <c r="AA1207">
        <v>44909738</v>
      </c>
      <c r="AB1207">
        <v>45533292</v>
      </c>
      <c r="AC1207">
        <v>46116494</v>
      </c>
      <c r="AD1207">
        <v>46664771</v>
      </c>
      <c r="AE1207">
        <v>47198469</v>
      </c>
      <c r="AF1207">
        <v>47730946</v>
      </c>
      <c r="AG1207">
        <v>48257282</v>
      </c>
      <c r="AH1207">
        <v>48793022</v>
      </c>
      <c r="AI1207">
        <v>49320150</v>
      </c>
      <c r="AJ1207">
        <v>49991300</v>
      </c>
      <c r="AK1207">
        <v>50586757</v>
      </c>
    </row>
    <row r="1208" spans="1:37" hidden="1">
      <c r="A1208" t="s">
        <v>1630</v>
      </c>
      <c r="B1208" t="s">
        <v>1631</v>
      </c>
      <c r="C1208" t="s">
        <v>4889</v>
      </c>
      <c r="D1208" t="s">
        <v>4890</v>
      </c>
      <c r="E1208" t="str">
        <f t="shared" si="18"/>
        <v>SAS.NY.GDP.DEFL.ZS</v>
      </c>
      <c r="F1208" t="s">
        <v>1768</v>
      </c>
      <c r="G1208" t="s">
        <v>1768</v>
      </c>
      <c r="H1208" t="s">
        <v>1768</v>
      </c>
      <c r="I1208" t="s">
        <v>1768</v>
      </c>
      <c r="J1208" t="s">
        <v>1768</v>
      </c>
      <c r="K1208" t="s">
        <v>1768</v>
      </c>
      <c r="L1208" t="s">
        <v>1768</v>
      </c>
      <c r="M1208" t="s">
        <v>1768</v>
      </c>
      <c r="N1208" t="s">
        <v>1768</v>
      </c>
      <c r="O1208" t="s">
        <v>1768</v>
      </c>
      <c r="P1208" t="s">
        <v>1768</v>
      </c>
      <c r="Q1208" t="s">
        <v>1768</v>
      </c>
      <c r="R1208" t="s">
        <v>1768</v>
      </c>
      <c r="S1208" t="s">
        <v>1768</v>
      </c>
      <c r="T1208" t="s">
        <v>1768</v>
      </c>
      <c r="U1208" t="s">
        <v>1768</v>
      </c>
      <c r="V1208" t="s">
        <v>1768</v>
      </c>
      <c r="W1208" t="s">
        <v>1768</v>
      </c>
      <c r="X1208" t="s">
        <v>1768</v>
      </c>
      <c r="Y1208" t="s">
        <v>1768</v>
      </c>
      <c r="Z1208" t="s">
        <v>1768</v>
      </c>
      <c r="AA1208" t="s">
        <v>1768</v>
      </c>
      <c r="AB1208" t="s">
        <v>1768</v>
      </c>
      <c r="AC1208" t="s">
        <v>1768</v>
      </c>
      <c r="AD1208" t="s">
        <v>1768</v>
      </c>
      <c r="AE1208" t="s">
        <v>1768</v>
      </c>
      <c r="AF1208" t="s">
        <v>1768</v>
      </c>
      <c r="AG1208" t="s">
        <v>1768</v>
      </c>
      <c r="AH1208" t="s">
        <v>1768</v>
      </c>
      <c r="AI1208" t="s">
        <v>1768</v>
      </c>
      <c r="AJ1208" t="s">
        <v>1768</v>
      </c>
      <c r="AK1208" t="s">
        <v>1768</v>
      </c>
    </row>
    <row r="1209" spans="1:37" hidden="1">
      <c r="A1209" t="s">
        <v>1630</v>
      </c>
      <c r="B1209" t="s">
        <v>1631</v>
      </c>
      <c r="C1209" t="s">
        <v>4891</v>
      </c>
      <c r="D1209" t="s">
        <v>4892</v>
      </c>
      <c r="E1209" t="str">
        <f t="shared" si="18"/>
        <v>SAS.NY.GDP.MKTP.KD</v>
      </c>
      <c r="F1209">
        <v>219211440881.03479</v>
      </c>
      <c r="G1209">
        <v>232480315645.3389</v>
      </c>
      <c r="H1209">
        <v>241293833734.89874</v>
      </c>
      <c r="I1209">
        <v>257576746524.24222</v>
      </c>
      <c r="J1209">
        <v>268387517139.84113</v>
      </c>
      <c r="K1209">
        <v>282833948514.51007</v>
      </c>
      <c r="L1209">
        <v>296453959742.86395</v>
      </c>
      <c r="M1209">
        <v>308918370126.90198</v>
      </c>
      <c r="N1209">
        <v>335122730433.41412</v>
      </c>
      <c r="O1209">
        <v>353304414893.47028</v>
      </c>
      <c r="P1209">
        <v>372507695143.02881</v>
      </c>
      <c r="Q1209">
        <v>379691798669.40039</v>
      </c>
      <c r="R1209">
        <v>401383516099.13568</v>
      </c>
      <c r="S1209">
        <v>418874585549.44037</v>
      </c>
      <c r="T1209">
        <v>444125024507.31177</v>
      </c>
      <c r="U1209">
        <v>474823884892.84546</v>
      </c>
      <c r="V1209">
        <v>507301821500.83905</v>
      </c>
      <c r="W1209">
        <v>526737537824.52142</v>
      </c>
      <c r="X1209">
        <v>556135394553.75623</v>
      </c>
      <c r="Y1209">
        <v>597524393722.08801</v>
      </c>
      <c r="Z1209">
        <v>622810670489.14221</v>
      </c>
      <c r="AA1209">
        <v>650479781399.40076</v>
      </c>
      <c r="AB1209">
        <v>675459161142.14026</v>
      </c>
      <c r="AC1209">
        <v>724778430587.12317</v>
      </c>
      <c r="AD1209">
        <v>779804302594.12622</v>
      </c>
      <c r="AE1209">
        <v>847754828527.61804</v>
      </c>
      <c r="AF1209">
        <v>921095414019.19995</v>
      </c>
      <c r="AG1209">
        <v>1003983695781.0927</v>
      </c>
      <c r="AH1209">
        <v>1042939065666.7383</v>
      </c>
      <c r="AI1209">
        <v>1120381848603.5745</v>
      </c>
      <c r="AJ1209">
        <v>1217781400524.2307</v>
      </c>
      <c r="AK1209">
        <v>1296014356030.0017</v>
      </c>
    </row>
    <row r="1210" spans="1:37" hidden="1">
      <c r="A1210" t="s">
        <v>1630</v>
      </c>
      <c r="B1210" t="s">
        <v>1631</v>
      </c>
      <c r="C1210" t="s">
        <v>4893</v>
      </c>
      <c r="D1210" t="s">
        <v>4894</v>
      </c>
      <c r="E1210" t="str">
        <f t="shared" si="18"/>
        <v>SAS.NY.GDP.MKTP.CD</v>
      </c>
      <c r="F1210">
        <v>239495361483.67883</v>
      </c>
      <c r="G1210">
        <v>253314308358.90518</v>
      </c>
      <c r="H1210">
        <v>262156766160.02448</v>
      </c>
      <c r="I1210">
        <v>277623017339.48944</v>
      </c>
      <c r="J1210">
        <v>277450938106.37006</v>
      </c>
      <c r="K1210">
        <v>300247399772.8421</v>
      </c>
      <c r="L1210">
        <v>318125578819.89557</v>
      </c>
      <c r="M1210">
        <v>353432488335.12756</v>
      </c>
      <c r="N1210">
        <v>379334731689.84375</v>
      </c>
      <c r="O1210">
        <v>381746022541.86127</v>
      </c>
      <c r="P1210">
        <v>411656315567.30273</v>
      </c>
      <c r="Q1210">
        <v>367116412740.19934</v>
      </c>
      <c r="R1210">
        <v>389840588914.38159</v>
      </c>
      <c r="S1210">
        <v>385967758434.33136</v>
      </c>
      <c r="T1210">
        <v>438000184183.57947</v>
      </c>
      <c r="U1210">
        <v>486545109487.15302</v>
      </c>
      <c r="V1210">
        <v>526464037605.76971</v>
      </c>
      <c r="W1210">
        <v>552468447325.80664</v>
      </c>
      <c r="X1210">
        <v>560318445782.42187</v>
      </c>
      <c r="Y1210">
        <v>598691499378.42114</v>
      </c>
      <c r="Z1210">
        <v>622810670489.14221</v>
      </c>
      <c r="AA1210">
        <v>637135178476.52893</v>
      </c>
      <c r="AB1210">
        <v>671490565920.99255</v>
      </c>
      <c r="AC1210">
        <v>784252548434.6615</v>
      </c>
      <c r="AD1210">
        <v>911513560622.35266</v>
      </c>
      <c r="AE1210">
        <v>1045256654375.3015</v>
      </c>
      <c r="AF1210">
        <v>1185783121109.8721</v>
      </c>
      <c r="AG1210">
        <v>1505361106850.0715</v>
      </c>
      <c r="AH1210">
        <v>1535919911147.1919</v>
      </c>
      <c r="AI1210">
        <v>1684624362553.0317</v>
      </c>
      <c r="AJ1210">
        <v>2047966499289.1343</v>
      </c>
      <c r="AK1210">
        <v>2271825140453.8521</v>
      </c>
    </row>
    <row r="1211" spans="1:37">
      <c r="A1211" t="s">
        <v>1630</v>
      </c>
      <c r="B1211" t="s">
        <v>1631</v>
      </c>
      <c r="C1211" t="s">
        <v>4895</v>
      </c>
      <c r="D1211" t="s">
        <v>4896</v>
      </c>
      <c r="E1211" t="str">
        <f t="shared" si="18"/>
        <v>SAS.SL.TLF.TERT.ZS</v>
      </c>
      <c r="F1211" t="s">
        <v>1768</v>
      </c>
      <c r="G1211" t="s">
        <v>1768</v>
      </c>
      <c r="H1211" t="s">
        <v>1768</v>
      </c>
      <c r="I1211" t="s">
        <v>1768</v>
      </c>
      <c r="J1211" t="s">
        <v>1768</v>
      </c>
      <c r="K1211" t="s">
        <v>1768</v>
      </c>
      <c r="L1211" t="s">
        <v>1768</v>
      </c>
      <c r="M1211" t="s">
        <v>1768</v>
      </c>
      <c r="N1211" t="s">
        <v>1768</v>
      </c>
      <c r="O1211" t="s">
        <v>1768</v>
      </c>
      <c r="P1211" t="s">
        <v>1768</v>
      </c>
      <c r="Q1211" t="s">
        <v>1768</v>
      </c>
      <c r="R1211" t="s">
        <v>1768</v>
      </c>
      <c r="S1211" t="s">
        <v>1768</v>
      </c>
      <c r="T1211" t="s">
        <v>1768</v>
      </c>
      <c r="U1211" t="s">
        <v>1768</v>
      </c>
      <c r="V1211" t="s">
        <v>1768</v>
      </c>
      <c r="W1211" t="s">
        <v>1768</v>
      </c>
      <c r="X1211" t="s">
        <v>1768</v>
      </c>
      <c r="Y1211" t="s">
        <v>1768</v>
      </c>
      <c r="Z1211" t="s">
        <v>1768</v>
      </c>
      <c r="AA1211" t="s">
        <v>1768</v>
      </c>
      <c r="AB1211" t="s">
        <v>1768</v>
      </c>
      <c r="AC1211" t="s">
        <v>1768</v>
      </c>
      <c r="AD1211" t="s">
        <v>1768</v>
      </c>
      <c r="AE1211" t="s">
        <v>1768</v>
      </c>
      <c r="AF1211" t="s">
        <v>1768</v>
      </c>
      <c r="AG1211" t="s">
        <v>1768</v>
      </c>
      <c r="AH1211" t="s">
        <v>1768</v>
      </c>
      <c r="AI1211" t="s">
        <v>1768</v>
      </c>
      <c r="AJ1211" t="s">
        <v>1768</v>
      </c>
      <c r="AK1211" t="s">
        <v>1768</v>
      </c>
    </row>
    <row r="1212" spans="1:37" hidden="1">
      <c r="A1212" t="s">
        <v>1630</v>
      </c>
      <c r="B1212" t="s">
        <v>1631</v>
      </c>
      <c r="C1212" t="s">
        <v>4897</v>
      </c>
      <c r="D1212" t="s">
        <v>4898</v>
      </c>
      <c r="E1212" t="str">
        <f t="shared" si="18"/>
        <v>SAS.SP.DYN.LE00.IN</v>
      </c>
      <c r="F1212">
        <v>55.377988849420113</v>
      </c>
      <c r="G1212">
        <v>55.780749832639692</v>
      </c>
      <c r="H1212">
        <v>56.127680117375796</v>
      </c>
      <c r="I1212">
        <v>56.447979448165476</v>
      </c>
      <c r="J1212">
        <v>56.756737988275653</v>
      </c>
      <c r="K1212">
        <v>57.062638134587907</v>
      </c>
      <c r="L1212">
        <v>57.367231991446751</v>
      </c>
      <c r="M1212">
        <v>57.66412468751632</v>
      </c>
      <c r="N1212">
        <v>57.951251912590621</v>
      </c>
      <c r="O1212">
        <v>58.23405398822581</v>
      </c>
      <c r="P1212">
        <v>58.517728509658298</v>
      </c>
      <c r="Q1212">
        <v>58.805574409766216</v>
      </c>
      <c r="R1212">
        <v>59.102501569043376</v>
      </c>
      <c r="S1212">
        <v>59.412462235110922</v>
      </c>
      <c r="T1212">
        <v>59.736431598017369</v>
      </c>
      <c r="U1212">
        <v>60.075909091111662</v>
      </c>
      <c r="V1212">
        <v>60.428938335370425</v>
      </c>
      <c r="W1212">
        <v>60.791575623601254</v>
      </c>
      <c r="X1212">
        <v>61.15728356281307</v>
      </c>
      <c r="Y1212">
        <v>61.524623727961952</v>
      </c>
      <c r="Z1212">
        <v>61.887820189698644</v>
      </c>
      <c r="AA1212">
        <v>62.244082544429141</v>
      </c>
      <c r="AB1212">
        <v>62.597591494396283</v>
      </c>
      <c r="AC1212">
        <v>62.945737719324761</v>
      </c>
      <c r="AD1212">
        <v>63.287987919103699</v>
      </c>
      <c r="AE1212">
        <v>63.624791925481823</v>
      </c>
      <c r="AF1212">
        <v>63.9587819846234</v>
      </c>
      <c r="AG1212">
        <v>64.291239500610089</v>
      </c>
      <c r="AH1212">
        <v>64.6239292002914</v>
      </c>
      <c r="AI1212">
        <v>64.956863187777742</v>
      </c>
      <c r="AJ1212">
        <v>65.286923719413409</v>
      </c>
      <c r="AK1212" t="s">
        <v>1768</v>
      </c>
    </row>
    <row r="1213" spans="1:37" hidden="1">
      <c r="A1213" t="s">
        <v>1630</v>
      </c>
      <c r="B1213" t="s">
        <v>1631</v>
      </c>
      <c r="C1213" t="s">
        <v>1688</v>
      </c>
      <c r="D1213" t="s">
        <v>1689</v>
      </c>
      <c r="E1213" t="str">
        <f t="shared" si="18"/>
        <v>SAS.SP.POP.TOTL</v>
      </c>
      <c r="F1213">
        <v>906858454</v>
      </c>
      <c r="G1213">
        <v>929171965</v>
      </c>
      <c r="H1213">
        <v>952108203</v>
      </c>
      <c r="I1213">
        <v>975293709</v>
      </c>
      <c r="J1213">
        <v>998847276</v>
      </c>
      <c r="K1213">
        <v>1022860698</v>
      </c>
      <c r="L1213">
        <v>1047274469</v>
      </c>
      <c r="M1213">
        <v>1071977722</v>
      </c>
      <c r="N1213">
        <v>1096879537</v>
      </c>
      <c r="O1213">
        <v>1121861408</v>
      </c>
      <c r="P1213">
        <v>1146783870</v>
      </c>
      <c r="Q1213">
        <v>1171920467</v>
      </c>
      <c r="R1213">
        <v>1196883172</v>
      </c>
      <c r="S1213">
        <v>1221890818</v>
      </c>
      <c r="T1213">
        <v>1247014438</v>
      </c>
      <c r="U1213">
        <v>1272293651</v>
      </c>
      <c r="V1213">
        <v>1297598823</v>
      </c>
      <c r="W1213">
        <v>1323037592</v>
      </c>
      <c r="X1213">
        <v>1348426671</v>
      </c>
      <c r="Y1213">
        <v>1373655194</v>
      </c>
      <c r="Z1213">
        <v>1398310494</v>
      </c>
      <c r="AA1213">
        <v>1422217210</v>
      </c>
      <c r="AB1213">
        <v>1446205138</v>
      </c>
      <c r="AC1213">
        <v>1470023697</v>
      </c>
      <c r="AD1213">
        <v>1493639568</v>
      </c>
      <c r="AE1213">
        <v>1517061688</v>
      </c>
      <c r="AF1213">
        <v>1540322790</v>
      </c>
      <c r="AG1213">
        <v>1563401321</v>
      </c>
      <c r="AH1213">
        <v>1586433246</v>
      </c>
      <c r="AI1213">
        <v>1609611396</v>
      </c>
      <c r="AJ1213">
        <v>1632939098</v>
      </c>
      <c r="AK1213">
        <v>1656464573</v>
      </c>
    </row>
    <row r="1214" spans="1:37" hidden="1">
      <c r="A1214" t="s">
        <v>4806</v>
      </c>
      <c r="B1214" t="s">
        <v>4845</v>
      </c>
      <c r="C1214" t="s">
        <v>4889</v>
      </c>
      <c r="D1214" t="s">
        <v>4890</v>
      </c>
      <c r="E1214" t="str">
        <f t="shared" si="18"/>
        <v>SSD.NY.GDP.DEFL.ZS</v>
      </c>
      <c r="F1214" t="s">
        <v>1768</v>
      </c>
      <c r="G1214" t="s">
        <v>1768</v>
      </c>
      <c r="H1214" t="s">
        <v>1768</v>
      </c>
      <c r="I1214" t="s">
        <v>1768</v>
      </c>
      <c r="J1214" t="s">
        <v>1768</v>
      </c>
      <c r="K1214" t="s">
        <v>1768</v>
      </c>
      <c r="L1214" t="s">
        <v>1768</v>
      </c>
      <c r="M1214" t="s">
        <v>1768</v>
      </c>
      <c r="N1214" t="s">
        <v>1768</v>
      </c>
      <c r="O1214" t="s">
        <v>1768</v>
      </c>
      <c r="P1214" t="s">
        <v>1768</v>
      </c>
      <c r="Q1214" t="s">
        <v>1768</v>
      </c>
      <c r="R1214" t="s">
        <v>1768</v>
      </c>
      <c r="S1214" t="s">
        <v>1768</v>
      </c>
      <c r="T1214" t="s">
        <v>1768</v>
      </c>
      <c r="U1214" t="s">
        <v>1768</v>
      </c>
      <c r="V1214" t="s">
        <v>1768</v>
      </c>
      <c r="W1214" t="s">
        <v>1768</v>
      </c>
      <c r="X1214" t="s">
        <v>1768</v>
      </c>
      <c r="Y1214" t="s">
        <v>1768</v>
      </c>
      <c r="Z1214" t="s">
        <v>1768</v>
      </c>
      <c r="AA1214" t="s">
        <v>1768</v>
      </c>
      <c r="AB1214" t="s">
        <v>1768</v>
      </c>
      <c r="AC1214" t="s">
        <v>1768</v>
      </c>
      <c r="AD1214" t="s">
        <v>1768</v>
      </c>
      <c r="AE1214" t="s">
        <v>1768</v>
      </c>
      <c r="AF1214" t="s">
        <v>1768</v>
      </c>
      <c r="AG1214" t="s">
        <v>1768</v>
      </c>
      <c r="AH1214" t="s">
        <v>1768</v>
      </c>
      <c r="AI1214" t="s">
        <v>1768</v>
      </c>
      <c r="AJ1214" t="s">
        <v>1768</v>
      </c>
      <c r="AK1214" t="s">
        <v>1768</v>
      </c>
    </row>
    <row r="1215" spans="1:37" hidden="1">
      <c r="A1215" t="s">
        <v>4806</v>
      </c>
      <c r="B1215" t="s">
        <v>4845</v>
      </c>
      <c r="C1215" t="s">
        <v>4891</v>
      </c>
      <c r="D1215" t="s">
        <v>4892</v>
      </c>
      <c r="E1215" t="str">
        <f t="shared" si="18"/>
        <v>SSD.NY.GDP.MKTP.KD</v>
      </c>
      <c r="F1215" t="s">
        <v>1768</v>
      </c>
      <c r="G1215" t="s">
        <v>1768</v>
      </c>
      <c r="H1215" t="s">
        <v>1768</v>
      </c>
      <c r="I1215" t="s">
        <v>1768</v>
      </c>
      <c r="J1215" t="s">
        <v>1768</v>
      </c>
      <c r="K1215" t="s">
        <v>1768</v>
      </c>
      <c r="L1215" t="s">
        <v>1768</v>
      </c>
      <c r="M1215" t="s">
        <v>1768</v>
      </c>
      <c r="N1215" t="s">
        <v>1768</v>
      </c>
      <c r="O1215" t="s">
        <v>1768</v>
      </c>
      <c r="P1215" t="s">
        <v>1768</v>
      </c>
      <c r="Q1215" t="s">
        <v>1768</v>
      </c>
      <c r="R1215" t="s">
        <v>1768</v>
      </c>
      <c r="S1215" t="s">
        <v>1768</v>
      </c>
      <c r="T1215" t="s">
        <v>1768</v>
      </c>
      <c r="U1215" t="s">
        <v>1768</v>
      </c>
      <c r="V1215" t="s">
        <v>1768</v>
      </c>
      <c r="W1215" t="s">
        <v>1768</v>
      </c>
      <c r="X1215" t="s">
        <v>1768</v>
      </c>
      <c r="Y1215" t="s">
        <v>1768</v>
      </c>
      <c r="Z1215" t="s">
        <v>1768</v>
      </c>
      <c r="AA1215" t="s">
        <v>1768</v>
      </c>
      <c r="AB1215" t="s">
        <v>1768</v>
      </c>
      <c r="AC1215" t="s">
        <v>1768</v>
      </c>
      <c r="AD1215" t="s">
        <v>1768</v>
      </c>
      <c r="AE1215" t="s">
        <v>1768</v>
      </c>
      <c r="AF1215" t="s">
        <v>1768</v>
      </c>
      <c r="AG1215" t="s">
        <v>1768</v>
      </c>
      <c r="AH1215" t="s">
        <v>1768</v>
      </c>
      <c r="AI1215" t="s">
        <v>1768</v>
      </c>
      <c r="AJ1215" t="s">
        <v>1768</v>
      </c>
      <c r="AK1215" t="s">
        <v>1768</v>
      </c>
    </row>
    <row r="1216" spans="1:37" hidden="1">
      <c r="A1216" t="s">
        <v>4806</v>
      </c>
      <c r="B1216" t="s">
        <v>4845</v>
      </c>
      <c r="C1216" t="s">
        <v>4893</v>
      </c>
      <c r="D1216" t="s">
        <v>4894</v>
      </c>
      <c r="E1216" t="str">
        <f t="shared" si="18"/>
        <v>SSD.NY.GDP.MKTP.CD</v>
      </c>
      <c r="F1216" t="s">
        <v>1768</v>
      </c>
      <c r="G1216" t="s">
        <v>1768</v>
      </c>
      <c r="H1216" t="s">
        <v>1768</v>
      </c>
      <c r="I1216" t="s">
        <v>1768</v>
      </c>
      <c r="J1216" t="s">
        <v>1768</v>
      </c>
      <c r="K1216" t="s">
        <v>1768</v>
      </c>
      <c r="L1216" t="s">
        <v>1768</v>
      </c>
      <c r="M1216" t="s">
        <v>1768</v>
      </c>
      <c r="N1216" t="s">
        <v>1768</v>
      </c>
      <c r="O1216" t="s">
        <v>1768</v>
      </c>
      <c r="P1216" t="s">
        <v>1768</v>
      </c>
      <c r="Q1216" t="s">
        <v>1768</v>
      </c>
      <c r="R1216" t="s">
        <v>1768</v>
      </c>
      <c r="S1216" t="s">
        <v>1768</v>
      </c>
      <c r="T1216" t="s">
        <v>1768</v>
      </c>
      <c r="U1216" t="s">
        <v>1768</v>
      </c>
      <c r="V1216" t="s">
        <v>1768</v>
      </c>
      <c r="W1216" t="s">
        <v>1768</v>
      </c>
      <c r="X1216" t="s">
        <v>1768</v>
      </c>
      <c r="Y1216" t="s">
        <v>1768</v>
      </c>
      <c r="Z1216" t="s">
        <v>1768</v>
      </c>
      <c r="AA1216" t="s">
        <v>1768</v>
      </c>
      <c r="AB1216" t="s">
        <v>1768</v>
      </c>
      <c r="AC1216" t="s">
        <v>1768</v>
      </c>
      <c r="AD1216" t="s">
        <v>1768</v>
      </c>
      <c r="AE1216" t="s">
        <v>1768</v>
      </c>
      <c r="AF1216" t="s">
        <v>1768</v>
      </c>
      <c r="AG1216" t="s">
        <v>1768</v>
      </c>
      <c r="AH1216" t="s">
        <v>1768</v>
      </c>
      <c r="AI1216" t="s">
        <v>1768</v>
      </c>
      <c r="AJ1216" t="s">
        <v>1768</v>
      </c>
      <c r="AK1216" t="s">
        <v>1768</v>
      </c>
    </row>
    <row r="1217" spans="1:37">
      <c r="A1217" t="s">
        <v>4806</v>
      </c>
      <c r="B1217" t="s">
        <v>4845</v>
      </c>
      <c r="C1217" t="s">
        <v>4895</v>
      </c>
      <c r="D1217" t="s">
        <v>4896</v>
      </c>
      <c r="E1217" t="str">
        <f t="shared" si="18"/>
        <v>SSD.SL.TLF.TERT.ZS</v>
      </c>
      <c r="F1217" t="s">
        <v>1768</v>
      </c>
      <c r="G1217" t="s">
        <v>1768</v>
      </c>
      <c r="H1217" t="s">
        <v>1768</v>
      </c>
      <c r="I1217" t="s">
        <v>1768</v>
      </c>
      <c r="J1217" t="s">
        <v>1768</v>
      </c>
      <c r="K1217" t="s">
        <v>1768</v>
      </c>
      <c r="L1217" t="s">
        <v>1768</v>
      </c>
      <c r="M1217" t="s">
        <v>1768</v>
      </c>
      <c r="N1217" t="s">
        <v>1768</v>
      </c>
      <c r="O1217" t="s">
        <v>1768</v>
      </c>
      <c r="P1217" t="s">
        <v>1768</v>
      </c>
      <c r="Q1217" t="s">
        <v>1768</v>
      </c>
      <c r="R1217" t="s">
        <v>1768</v>
      </c>
      <c r="S1217" t="s">
        <v>1768</v>
      </c>
      <c r="T1217" t="s">
        <v>1768</v>
      </c>
      <c r="U1217" t="s">
        <v>1768</v>
      </c>
      <c r="V1217" t="s">
        <v>1768</v>
      </c>
      <c r="W1217" t="s">
        <v>1768</v>
      </c>
      <c r="X1217" t="s">
        <v>1768</v>
      </c>
      <c r="Y1217" t="s">
        <v>1768</v>
      </c>
      <c r="Z1217" t="s">
        <v>1768</v>
      </c>
      <c r="AA1217" t="s">
        <v>1768</v>
      </c>
      <c r="AB1217" t="s">
        <v>1768</v>
      </c>
      <c r="AC1217" t="s">
        <v>1768</v>
      </c>
      <c r="AD1217" t="s">
        <v>1768</v>
      </c>
      <c r="AE1217" t="s">
        <v>1768</v>
      </c>
      <c r="AF1217" t="s">
        <v>1768</v>
      </c>
      <c r="AG1217" t="s">
        <v>1768</v>
      </c>
      <c r="AH1217" t="s">
        <v>1768</v>
      </c>
      <c r="AI1217" t="s">
        <v>1768</v>
      </c>
      <c r="AJ1217" t="s">
        <v>1768</v>
      </c>
      <c r="AK1217" t="s">
        <v>1768</v>
      </c>
    </row>
    <row r="1218" spans="1:37" hidden="1">
      <c r="A1218" t="s">
        <v>4806</v>
      </c>
      <c r="B1218" t="s">
        <v>4845</v>
      </c>
      <c r="C1218" t="s">
        <v>4897</v>
      </c>
      <c r="D1218" t="s">
        <v>4898</v>
      </c>
      <c r="E1218" t="str">
        <f t="shared" si="18"/>
        <v>SSD.SP.DYN.LE00.IN</v>
      </c>
      <c r="F1218" t="s">
        <v>1768</v>
      </c>
      <c r="G1218" t="s">
        <v>1768</v>
      </c>
      <c r="H1218" t="s">
        <v>1768</v>
      </c>
      <c r="I1218" t="s">
        <v>1768</v>
      </c>
      <c r="J1218" t="s">
        <v>1768</v>
      </c>
      <c r="K1218" t="s">
        <v>1768</v>
      </c>
      <c r="L1218" t="s">
        <v>1768</v>
      </c>
      <c r="M1218" t="s">
        <v>1768</v>
      </c>
      <c r="N1218" t="s">
        <v>1768</v>
      </c>
      <c r="O1218" t="s">
        <v>1768</v>
      </c>
      <c r="P1218" t="s">
        <v>1768</v>
      </c>
      <c r="Q1218" t="s">
        <v>1768</v>
      </c>
      <c r="R1218" t="s">
        <v>1768</v>
      </c>
      <c r="S1218" t="s">
        <v>1768</v>
      </c>
      <c r="T1218" t="s">
        <v>1768</v>
      </c>
      <c r="U1218" t="s">
        <v>1768</v>
      </c>
      <c r="V1218" t="s">
        <v>1768</v>
      </c>
      <c r="W1218" t="s">
        <v>1768</v>
      </c>
      <c r="X1218" t="s">
        <v>1768</v>
      </c>
      <c r="Y1218" t="s">
        <v>1768</v>
      </c>
      <c r="Z1218" t="s">
        <v>1768</v>
      </c>
      <c r="AA1218" t="s">
        <v>1768</v>
      </c>
      <c r="AB1218" t="s">
        <v>1768</v>
      </c>
      <c r="AC1218" t="s">
        <v>1768</v>
      </c>
      <c r="AD1218" t="s">
        <v>1768</v>
      </c>
      <c r="AE1218" t="s">
        <v>1768</v>
      </c>
      <c r="AF1218" t="s">
        <v>1768</v>
      </c>
      <c r="AG1218" t="s">
        <v>1768</v>
      </c>
      <c r="AH1218">
        <v>61.51219512195123</v>
      </c>
      <c r="AI1218" t="s">
        <v>1768</v>
      </c>
      <c r="AJ1218" t="s">
        <v>1768</v>
      </c>
      <c r="AK1218" t="s">
        <v>1768</v>
      </c>
    </row>
    <row r="1219" spans="1:37" hidden="1">
      <c r="A1219" t="s">
        <v>4806</v>
      </c>
      <c r="B1219" t="s">
        <v>4845</v>
      </c>
      <c r="C1219" t="s">
        <v>1688</v>
      </c>
      <c r="D1219" t="s">
        <v>1689</v>
      </c>
      <c r="E1219" t="str">
        <f t="shared" ref="E1219:E1282" si="19">CONCATENATE(B1219,".",D1219)</f>
        <v>SSD.SP.POP.TOTL</v>
      </c>
      <c r="F1219">
        <v>4973709</v>
      </c>
      <c r="G1219">
        <v>5130731</v>
      </c>
      <c r="H1219">
        <v>5297654</v>
      </c>
      <c r="I1219">
        <v>5466742</v>
      </c>
      <c r="J1219">
        <v>5628153</v>
      </c>
      <c r="K1219">
        <v>5774011</v>
      </c>
      <c r="L1219">
        <v>5886526</v>
      </c>
      <c r="M1219">
        <v>5957715</v>
      </c>
      <c r="N1219">
        <v>5998046</v>
      </c>
      <c r="O1219">
        <v>6020764</v>
      </c>
      <c r="P1219">
        <v>6037146</v>
      </c>
      <c r="Q1219">
        <v>5984714</v>
      </c>
      <c r="R1219">
        <v>5839103</v>
      </c>
      <c r="S1219">
        <v>5672268</v>
      </c>
      <c r="T1219">
        <v>5563609</v>
      </c>
      <c r="U1219">
        <v>5602332</v>
      </c>
      <c r="V1219">
        <v>5768916</v>
      </c>
      <c r="W1219">
        <v>5970577</v>
      </c>
      <c r="X1219">
        <v>6192700</v>
      </c>
      <c r="Y1219">
        <v>6418803</v>
      </c>
      <c r="Z1219">
        <v>6631346</v>
      </c>
      <c r="AA1219">
        <v>6824267</v>
      </c>
      <c r="AB1219">
        <v>7009780</v>
      </c>
      <c r="AC1219">
        <v>7198267</v>
      </c>
      <c r="AD1219">
        <v>7401951</v>
      </c>
      <c r="AE1219">
        <v>7632757</v>
      </c>
      <c r="AF1219">
        <v>7968599</v>
      </c>
      <c r="AG1219">
        <v>8438853</v>
      </c>
      <c r="AH1219">
        <v>8976845</v>
      </c>
      <c r="AI1219">
        <v>9507428</v>
      </c>
      <c r="AJ1219">
        <v>9948304</v>
      </c>
      <c r="AK1219">
        <v>10314021</v>
      </c>
    </row>
    <row r="1220" spans="1:37" hidden="1">
      <c r="A1220" t="s">
        <v>4155</v>
      </c>
      <c r="B1220" t="s">
        <v>1632</v>
      </c>
      <c r="C1220" t="s">
        <v>4889</v>
      </c>
      <c r="D1220" t="s">
        <v>4890</v>
      </c>
      <c r="E1220" t="str">
        <f t="shared" si="19"/>
        <v>ESP.NY.GDP.DEFL.ZS</v>
      </c>
      <c r="F1220">
        <v>22.127286781661688</v>
      </c>
      <c r="G1220">
        <v>24.860270520978062</v>
      </c>
      <c r="H1220">
        <v>28.236872846116938</v>
      </c>
      <c r="I1220">
        <v>31.592612213614025</v>
      </c>
      <c r="J1220">
        <v>35.025065389493896</v>
      </c>
      <c r="K1220">
        <v>38.035637694686123</v>
      </c>
      <c r="L1220">
        <v>42.173464928350732</v>
      </c>
      <c r="M1220">
        <v>44.68033931582422</v>
      </c>
      <c r="N1220">
        <v>47.332620645850803</v>
      </c>
      <c r="O1220">
        <v>50.596770028478801</v>
      </c>
      <c r="P1220">
        <v>54.303616483282703</v>
      </c>
      <c r="Q1220">
        <v>58.069648038711762</v>
      </c>
      <c r="R1220">
        <v>61.966569252873562</v>
      </c>
      <c r="S1220">
        <v>64.778141988259691</v>
      </c>
      <c r="T1220">
        <v>67.291431553911679</v>
      </c>
      <c r="U1220">
        <v>70.611005166860338</v>
      </c>
      <c r="V1220">
        <v>73.05317709358799</v>
      </c>
      <c r="W1220">
        <v>74.794803711146272</v>
      </c>
      <c r="X1220">
        <v>76.649766332034858</v>
      </c>
      <c r="Y1220">
        <v>78.663342375084213</v>
      </c>
      <c r="Z1220">
        <v>81.333408847692752</v>
      </c>
      <c r="AA1220">
        <v>84.743074693989357</v>
      </c>
      <c r="AB1220">
        <v>88.432016572089466</v>
      </c>
      <c r="AC1220">
        <v>92.113096246953887</v>
      </c>
      <c r="AD1220">
        <v>95.836898354554847</v>
      </c>
      <c r="AE1220">
        <v>100</v>
      </c>
      <c r="AF1220">
        <v>104.14048309158326</v>
      </c>
      <c r="AG1220">
        <v>107.54346317762358</v>
      </c>
      <c r="AH1220">
        <v>110.09702831758166</v>
      </c>
      <c r="AI1220">
        <v>110.17820321399263</v>
      </c>
      <c r="AJ1220">
        <v>110.62423899406788</v>
      </c>
      <c r="AK1220">
        <v>112.14947087857266</v>
      </c>
    </row>
    <row r="1221" spans="1:37" hidden="1">
      <c r="A1221" t="s">
        <v>4155</v>
      </c>
      <c r="B1221" t="s">
        <v>1632</v>
      </c>
      <c r="C1221" t="s">
        <v>4891</v>
      </c>
      <c r="D1221" t="s">
        <v>4892</v>
      </c>
      <c r="E1221" t="str">
        <f t="shared" si="19"/>
        <v>ESP.NY.GDP.MKTP.KD</v>
      </c>
      <c r="F1221">
        <v>329793884331.16565</v>
      </c>
      <c r="G1221">
        <v>329357010934.396</v>
      </c>
      <c r="H1221">
        <v>333462320000.31848</v>
      </c>
      <c r="I1221">
        <v>339364989095.6308</v>
      </c>
      <c r="J1221">
        <v>345421593730.25153</v>
      </c>
      <c r="K1221">
        <v>353440334464.50769</v>
      </c>
      <c r="L1221">
        <v>364938885629.60919</v>
      </c>
      <c r="M1221">
        <v>385182493101.76013</v>
      </c>
      <c r="N1221">
        <v>404804938151.2088</v>
      </c>
      <c r="O1221">
        <v>424344995165.53467</v>
      </c>
      <c r="P1221">
        <v>440391149058.79694</v>
      </c>
      <c r="Q1221">
        <v>451603510207.15601</v>
      </c>
      <c r="R1221">
        <v>455799879732.95105</v>
      </c>
      <c r="S1221">
        <v>451098341465.48187</v>
      </c>
      <c r="T1221">
        <v>461848895995.91571</v>
      </c>
      <c r="U1221">
        <v>474584351740.95319</v>
      </c>
      <c r="V1221">
        <v>486055114048.9953</v>
      </c>
      <c r="W1221">
        <v>504859099130.39398</v>
      </c>
      <c r="X1221">
        <v>527417014906.91437</v>
      </c>
      <c r="Y1221">
        <v>552447896215.24756</v>
      </c>
      <c r="Z1221">
        <v>580345494748.47986</v>
      </c>
      <c r="AA1221">
        <v>601640869725.44678</v>
      </c>
      <c r="AB1221">
        <v>617946434914.20752</v>
      </c>
      <c r="AC1221">
        <v>637037529120.39661</v>
      </c>
      <c r="AD1221">
        <v>657800500119.27014</v>
      </c>
      <c r="AE1221">
        <v>681373742384.27625</v>
      </c>
      <c r="AF1221">
        <v>709148044935.77551</v>
      </c>
      <c r="AG1221">
        <v>733820614902.30457</v>
      </c>
      <c r="AH1221">
        <v>740341770865.04016</v>
      </c>
      <c r="AI1221">
        <v>712647416141.20349</v>
      </c>
      <c r="AJ1221">
        <v>712152291145.90295</v>
      </c>
      <c r="AK1221">
        <v>717193989758.72253</v>
      </c>
    </row>
    <row r="1222" spans="1:37" hidden="1">
      <c r="A1222" t="s">
        <v>4155</v>
      </c>
      <c r="B1222" t="s">
        <v>1632</v>
      </c>
      <c r="C1222" t="s">
        <v>4893</v>
      </c>
      <c r="D1222" t="s">
        <v>4894</v>
      </c>
      <c r="E1222" t="str">
        <f t="shared" si="19"/>
        <v>ESP.NY.GDP.MKTP.CD</v>
      </c>
      <c r="F1222">
        <v>226003471828.90204</v>
      </c>
      <c r="G1222">
        <v>196915036531.13391</v>
      </c>
      <c r="H1222">
        <v>190301806354.18494</v>
      </c>
      <c r="I1222">
        <v>165983970531.24142</v>
      </c>
      <c r="J1222">
        <v>167102230763.62918</v>
      </c>
      <c r="K1222">
        <v>175540268385.16946</v>
      </c>
      <c r="L1222">
        <v>244018605238.97958</v>
      </c>
      <c r="M1222">
        <v>309486288839.28638</v>
      </c>
      <c r="N1222">
        <v>365230566611.46539</v>
      </c>
      <c r="O1222">
        <v>402705736186.54462</v>
      </c>
      <c r="P1222">
        <v>520968164831.63422</v>
      </c>
      <c r="Q1222">
        <v>560395839590.35193</v>
      </c>
      <c r="R1222">
        <v>612583910504.61511</v>
      </c>
      <c r="S1222">
        <v>509818861674.91925</v>
      </c>
      <c r="T1222">
        <v>515146428405.23358</v>
      </c>
      <c r="U1222">
        <v>596750733920.46973</v>
      </c>
      <c r="V1222">
        <v>622428740312.62317</v>
      </c>
      <c r="W1222">
        <v>572637500000</v>
      </c>
      <c r="X1222">
        <v>600838623454.72766</v>
      </c>
      <c r="Y1222">
        <v>617879821010.01489</v>
      </c>
      <c r="Z1222">
        <v>580345494748.47986</v>
      </c>
      <c r="AA1222">
        <v>608856375838.92615</v>
      </c>
      <c r="AB1222">
        <v>686295878035.00842</v>
      </c>
      <c r="AC1222">
        <v>883839729119.63879</v>
      </c>
      <c r="AD1222">
        <v>1044612070303.527</v>
      </c>
      <c r="AE1222">
        <v>1130798885738.447</v>
      </c>
      <c r="AF1222">
        <v>1236352163544.467</v>
      </c>
      <c r="AG1222">
        <v>1441426534070.2236</v>
      </c>
      <c r="AH1222">
        <v>1593362873988.3545</v>
      </c>
      <c r="AI1222">
        <v>1455638243339.1726</v>
      </c>
      <c r="AJ1222">
        <v>1383344736842.1052</v>
      </c>
      <c r="AK1222">
        <v>1490809722222.2222</v>
      </c>
    </row>
    <row r="1223" spans="1:37">
      <c r="A1223" t="s">
        <v>4155</v>
      </c>
      <c r="B1223" t="s">
        <v>1632</v>
      </c>
      <c r="C1223" t="s">
        <v>4895</v>
      </c>
      <c r="D1223" t="s">
        <v>4896</v>
      </c>
      <c r="E1223" t="str">
        <f t="shared" si="19"/>
        <v>ESP.SL.TLF.TERT.ZS</v>
      </c>
      <c r="F1223" t="s">
        <v>1768</v>
      </c>
      <c r="G1223" t="s">
        <v>1768</v>
      </c>
      <c r="H1223" t="s">
        <v>1768</v>
      </c>
      <c r="I1223" t="s">
        <v>1768</v>
      </c>
      <c r="J1223" t="s">
        <v>1768</v>
      </c>
      <c r="K1223" t="s">
        <v>1768</v>
      </c>
      <c r="L1223" t="s">
        <v>1768</v>
      </c>
      <c r="M1223" t="s">
        <v>1768</v>
      </c>
      <c r="N1223" t="s">
        <v>1768</v>
      </c>
      <c r="O1223" t="s">
        <v>1768</v>
      </c>
      <c r="P1223" t="s">
        <v>1768</v>
      </c>
      <c r="Q1223" t="s">
        <v>1768</v>
      </c>
      <c r="R1223">
        <v>16.299999237060547</v>
      </c>
      <c r="S1223">
        <v>17.899999618530273</v>
      </c>
      <c r="T1223">
        <v>19.100000381469727</v>
      </c>
      <c r="U1223">
        <v>20.399999618530273</v>
      </c>
      <c r="V1223">
        <v>22.399999618530273</v>
      </c>
      <c r="W1223">
        <v>23.299999237060547</v>
      </c>
      <c r="X1223">
        <v>24.399999618530273</v>
      </c>
      <c r="Y1223">
        <v>25.600000381469727</v>
      </c>
      <c r="Z1223">
        <v>26.700000762939453</v>
      </c>
      <c r="AA1223">
        <v>27.799999237060547</v>
      </c>
      <c r="AB1223">
        <v>28.5</v>
      </c>
      <c r="AC1223">
        <v>28.600000381469727</v>
      </c>
      <c r="AD1223">
        <v>29.799999237060547</v>
      </c>
      <c r="AE1223">
        <v>31.399999618530273</v>
      </c>
      <c r="AF1223">
        <v>31.5</v>
      </c>
      <c r="AG1223">
        <v>31.799999237060547</v>
      </c>
      <c r="AH1223">
        <v>31.700000762939453</v>
      </c>
      <c r="AI1223">
        <v>32.099998474121094</v>
      </c>
      <c r="AJ1223">
        <v>33.099998474121094</v>
      </c>
      <c r="AK1223" t="s">
        <v>1768</v>
      </c>
    </row>
    <row r="1224" spans="1:37" hidden="1">
      <c r="A1224" t="s">
        <v>4155</v>
      </c>
      <c r="B1224" t="s">
        <v>1632</v>
      </c>
      <c r="C1224" t="s">
        <v>4897</v>
      </c>
      <c r="D1224" t="s">
        <v>4898</v>
      </c>
      <c r="E1224" t="str">
        <f t="shared" si="19"/>
        <v>ESP.SP.DYN.LE00.IN</v>
      </c>
      <c r="F1224">
        <v>75.349268292682936</v>
      </c>
      <c r="G1224">
        <v>75.52853658536587</v>
      </c>
      <c r="H1224">
        <v>76.134146341463421</v>
      </c>
      <c r="I1224">
        <v>75.9090243902439</v>
      </c>
      <c r="J1224">
        <v>76.295365853658552</v>
      </c>
      <c r="K1224">
        <v>76.259512195121957</v>
      </c>
      <c r="L1224">
        <v>76.510487804878053</v>
      </c>
      <c r="M1224">
        <v>76.728048780487825</v>
      </c>
      <c r="N1224">
        <v>76.74707317073171</v>
      </c>
      <c r="O1224">
        <v>76.813658536585379</v>
      </c>
      <c r="P1224">
        <v>76.837560975609762</v>
      </c>
      <c r="Q1224">
        <v>76.971219512195134</v>
      </c>
      <c r="R1224">
        <v>77.41</v>
      </c>
      <c r="S1224">
        <v>77.546585365853673</v>
      </c>
      <c r="T1224">
        <v>77.901463414634151</v>
      </c>
      <c r="U1224">
        <v>77.980731707317076</v>
      </c>
      <c r="V1224">
        <v>78.120487804878053</v>
      </c>
      <c r="W1224">
        <v>78.604146341463419</v>
      </c>
      <c r="X1224">
        <v>78.665853658536591</v>
      </c>
      <c r="Y1224">
        <v>78.717073170731723</v>
      </c>
      <c r="Z1224">
        <v>78.965853658536588</v>
      </c>
      <c r="AA1224">
        <v>79.368292682926835</v>
      </c>
      <c r="AB1224">
        <v>79.568292682926838</v>
      </c>
      <c r="AC1224">
        <v>79.61951219512197</v>
      </c>
      <c r="AD1224">
        <v>79.870731707317091</v>
      </c>
      <c r="AE1224">
        <v>80.170731707317088</v>
      </c>
      <c r="AF1224">
        <v>80.821951219512201</v>
      </c>
      <c r="AG1224">
        <v>80.873170731707319</v>
      </c>
      <c r="AH1224">
        <v>81.175609756097572</v>
      </c>
      <c r="AI1224">
        <v>81.475609756097555</v>
      </c>
      <c r="AJ1224">
        <v>81.626829268292695</v>
      </c>
      <c r="AK1224" t="s">
        <v>1768</v>
      </c>
    </row>
    <row r="1225" spans="1:37" hidden="1">
      <c r="A1225" t="s">
        <v>4155</v>
      </c>
      <c r="B1225" t="s">
        <v>1632</v>
      </c>
      <c r="C1225" t="s">
        <v>1688</v>
      </c>
      <c r="D1225" t="s">
        <v>1689</v>
      </c>
      <c r="E1225" t="str">
        <f t="shared" si="19"/>
        <v>ESP.SP.POP.TOTL</v>
      </c>
      <c r="F1225">
        <v>37439035</v>
      </c>
      <c r="G1225">
        <v>37740556</v>
      </c>
      <c r="H1225">
        <v>37942805</v>
      </c>
      <c r="I1225">
        <v>38122429</v>
      </c>
      <c r="J1225">
        <v>38278575</v>
      </c>
      <c r="K1225">
        <v>38418817</v>
      </c>
      <c r="L1225">
        <v>38535617</v>
      </c>
      <c r="M1225">
        <v>38630820</v>
      </c>
      <c r="N1225">
        <v>38715849</v>
      </c>
      <c r="O1225">
        <v>38791473</v>
      </c>
      <c r="P1225">
        <v>38850435</v>
      </c>
      <c r="Q1225">
        <v>38939049</v>
      </c>
      <c r="R1225">
        <v>39067745</v>
      </c>
      <c r="S1225">
        <v>39189400</v>
      </c>
      <c r="T1225">
        <v>39294967</v>
      </c>
      <c r="U1225">
        <v>39387017</v>
      </c>
      <c r="V1225">
        <v>39478186</v>
      </c>
      <c r="W1225">
        <v>39582413</v>
      </c>
      <c r="X1225">
        <v>39721108</v>
      </c>
      <c r="Y1225">
        <v>39926268</v>
      </c>
      <c r="Z1225">
        <v>40263216</v>
      </c>
      <c r="AA1225">
        <v>40720484</v>
      </c>
      <c r="AB1225">
        <v>41313973</v>
      </c>
      <c r="AC1225">
        <v>42004522</v>
      </c>
      <c r="AD1225">
        <v>42691689</v>
      </c>
      <c r="AE1225">
        <v>43398143</v>
      </c>
      <c r="AF1225">
        <v>44116441</v>
      </c>
      <c r="AG1225">
        <v>44878945</v>
      </c>
      <c r="AH1225">
        <v>45555716</v>
      </c>
      <c r="AI1225">
        <v>45908594</v>
      </c>
      <c r="AJ1225">
        <v>46070971</v>
      </c>
      <c r="AK1225">
        <v>46235000</v>
      </c>
    </row>
    <row r="1226" spans="1:37" hidden="1">
      <c r="A1226" t="s">
        <v>4692</v>
      </c>
      <c r="B1226" t="s">
        <v>1633</v>
      </c>
      <c r="C1226" t="s">
        <v>4889</v>
      </c>
      <c r="D1226" t="s">
        <v>4890</v>
      </c>
      <c r="E1226" t="str">
        <f t="shared" si="19"/>
        <v>LKA.NY.GDP.DEFL.ZS</v>
      </c>
      <c r="F1226">
        <v>10.433187511505668</v>
      </c>
      <c r="G1226">
        <v>12.612190545055894</v>
      </c>
      <c r="H1226">
        <v>14.13839778603719</v>
      </c>
      <c r="I1226">
        <v>16.528754707715333</v>
      </c>
      <c r="J1226">
        <v>19.884175420414049</v>
      </c>
      <c r="K1226">
        <v>20.0002819848511</v>
      </c>
      <c r="L1226">
        <v>21.183755152714074</v>
      </c>
      <c r="M1226">
        <v>22.825812157971235</v>
      </c>
      <c r="N1226">
        <v>25.1351053898366</v>
      </c>
      <c r="O1226">
        <v>27.880653987172217</v>
      </c>
      <c r="P1226">
        <v>33.474424873595304</v>
      </c>
      <c r="Q1226">
        <v>37.030751010412629</v>
      </c>
      <c r="R1226">
        <v>40.513010613126511</v>
      </c>
      <c r="S1226">
        <v>44.517502669711007</v>
      </c>
      <c r="T1226">
        <v>48.86708541731862</v>
      </c>
      <c r="U1226">
        <v>53.413448360058254</v>
      </c>
      <c r="V1226">
        <v>59.191405825319343</v>
      </c>
      <c r="W1226">
        <v>64.473986946693685</v>
      </c>
      <c r="X1226">
        <v>70.41466165995044</v>
      </c>
      <c r="Y1226">
        <v>73.345857319298219</v>
      </c>
      <c r="Z1226">
        <v>78.683485690421463</v>
      </c>
      <c r="AA1226">
        <v>89.435386586717598</v>
      </c>
      <c r="AB1226">
        <v>100</v>
      </c>
      <c r="AC1226">
        <v>105.14913842542964</v>
      </c>
      <c r="AD1226">
        <v>114.40383191699264</v>
      </c>
      <c r="AE1226">
        <v>126.32325455754348</v>
      </c>
      <c r="AF1226">
        <v>140.56984101776183</v>
      </c>
      <c r="AG1226">
        <v>160.28837402627184</v>
      </c>
      <c r="AH1226">
        <v>186.45880363559502</v>
      </c>
      <c r="AI1226">
        <v>197.42219340572117</v>
      </c>
      <c r="AJ1226">
        <v>211.83197998746573</v>
      </c>
      <c r="AK1226">
        <v>228.45658333141284</v>
      </c>
    </row>
    <row r="1227" spans="1:37" hidden="1">
      <c r="A1227" t="s">
        <v>4692</v>
      </c>
      <c r="B1227" t="s">
        <v>1633</v>
      </c>
      <c r="C1227" t="s">
        <v>4891</v>
      </c>
      <c r="D1227" t="s">
        <v>4892</v>
      </c>
      <c r="E1227" t="str">
        <f t="shared" si="19"/>
        <v>LKA.NY.GDP.MKTP.KD</v>
      </c>
      <c r="F1227">
        <v>6515044618.6321259</v>
      </c>
      <c r="G1227">
        <v>6886370990.9954424</v>
      </c>
      <c r="H1227">
        <v>7171570535.6827507</v>
      </c>
      <c r="I1227">
        <v>7516808381.9500608</v>
      </c>
      <c r="J1227">
        <v>7900102158.2126007</v>
      </c>
      <c r="K1227">
        <v>8295059639.2301416</v>
      </c>
      <c r="L1227">
        <v>8656355059.7424412</v>
      </c>
      <c r="M1227">
        <v>8805730046.2302761</v>
      </c>
      <c r="N1227">
        <v>9023468716.4912682</v>
      </c>
      <c r="O1227">
        <v>9230944960.5047626</v>
      </c>
      <c r="P1227">
        <v>9821725437.9770718</v>
      </c>
      <c r="Q1227">
        <v>10273524808.124046</v>
      </c>
      <c r="R1227">
        <v>10725559899.68148</v>
      </c>
      <c r="S1227">
        <v>11465623532.759464</v>
      </c>
      <c r="T1227">
        <v>12107698450.593992</v>
      </c>
      <c r="U1227">
        <v>12773621865.376753</v>
      </c>
      <c r="V1227">
        <v>13259019496.261019</v>
      </c>
      <c r="W1227">
        <v>14108314847.40802</v>
      </c>
      <c r="X1227">
        <v>14771179511.717976</v>
      </c>
      <c r="Y1227">
        <v>15406424815.014887</v>
      </c>
      <c r="Z1227">
        <v>16330810303.915855</v>
      </c>
      <c r="AA1227">
        <v>16078438392.660366</v>
      </c>
      <c r="AB1227">
        <v>16715893244.838341</v>
      </c>
      <c r="AC1227">
        <v>17708862282.213177</v>
      </c>
      <c r="AD1227">
        <v>18673120685.28207</v>
      </c>
      <c r="AE1227">
        <v>19838649830.41246</v>
      </c>
      <c r="AF1227">
        <v>21359771931.325703</v>
      </c>
      <c r="AG1227">
        <v>22811733077.215122</v>
      </c>
      <c r="AH1227">
        <v>24169041085.663162</v>
      </c>
      <c r="AI1227">
        <v>25024372772.598358</v>
      </c>
      <c r="AJ1227">
        <v>27030316335.593952</v>
      </c>
      <c r="AK1227">
        <v>29260877188.476341</v>
      </c>
    </row>
    <row r="1228" spans="1:37" hidden="1">
      <c r="A1228" t="s">
        <v>4692</v>
      </c>
      <c r="B1228" t="s">
        <v>1633</v>
      </c>
      <c r="C1228" t="s">
        <v>4893</v>
      </c>
      <c r="D1228" t="s">
        <v>4894</v>
      </c>
      <c r="E1228" t="str">
        <f t="shared" si="19"/>
        <v>LKA.NY.GDP.MKTP.CD</v>
      </c>
      <c r="F1228">
        <v>4024621899.5765271</v>
      </c>
      <c r="G1228">
        <v>4415844155.8441563</v>
      </c>
      <c r="H1228">
        <v>4768765016.8188372</v>
      </c>
      <c r="I1228">
        <v>5167913302.1674452</v>
      </c>
      <c r="J1228">
        <v>6043474842.7672949</v>
      </c>
      <c r="K1228">
        <v>5978460972.0176735</v>
      </c>
      <c r="L1228">
        <v>6405210563.8829412</v>
      </c>
      <c r="M1228">
        <v>6682167119.565217</v>
      </c>
      <c r="N1228">
        <v>6978371581.2637539</v>
      </c>
      <c r="O1228">
        <v>6987267683.7725391</v>
      </c>
      <c r="P1228">
        <v>8032551173.240139</v>
      </c>
      <c r="Q1228">
        <v>9000362581.5808563</v>
      </c>
      <c r="R1228">
        <v>9703011635.8658466</v>
      </c>
      <c r="S1228">
        <v>10338679635.761589</v>
      </c>
      <c r="T1228">
        <v>11717604208.822338</v>
      </c>
      <c r="U1228">
        <v>13029697560.975609</v>
      </c>
      <c r="V1228">
        <v>13897738375.248777</v>
      </c>
      <c r="W1228">
        <v>15091930835.734869</v>
      </c>
      <c r="X1228">
        <v>15794972847.168346</v>
      </c>
      <c r="Y1228">
        <v>15656342015.85504</v>
      </c>
      <c r="Z1228">
        <v>16330810303.915855</v>
      </c>
      <c r="AA1228">
        <v>15746224409.799955</v>
      </c>
      <c r="AB1228">
        <v>17102623876.22831</v>
      </c>
      <c r="AC1228">
        <v>18881765437.215084</v>
      </c>
      <c r="AD1228">
        <v>20662525941.29855</v>
      </c>
      <c r="AE1228">
        <v>24405791044.776119</v>
      </c>
      <c r="AF1228">
        <v>28267410542.516354</v>
      </c>
      <c r="AG1228">
        <v>32351184234.315674</v>
      </c>
      <c r="AH1228">
        <v>40715249699.990768</v>
      </c>
      <c r="AI1228">
        <v>42067965895.249695</v>
      </c>
      <c r="AJ1228">
        <v>49567521669.909782</v>
      </c>
      <c r="AK1228">
        <v>59172135298.905678</v>
      </c>
    </row>
    <row r="1229" spans="1:37">
      <c r="A1229" t="s">
        <v>4692</v>
      </c>
      <c r="B1229" t="s">
        <v>1633</v>
      </c>
      <c r="C1229" t="s">
        <v>4895</v>
      </c>
      <c r="D1229" t="s">
        <v>4896</v>
      </c>
      <c r="E1229" t="str">
        <f t="shared" si="19"/>
        <v>LKA.SL.TLF.TERT.ZS</v>
      </c>
      <c r="F1229" t="s">
        <v>1768</v>
      </c>
      <c r="G1229" t="s">
        <v>1768</v>
      </c>
      <c r="H1229" t="s">
        <v>1768</v>
      </c>
      <c r="I1229" t="s">
        <v>1768</v>
      </c>
      <c r="J1229" t="s">
        <v>1768</v>
      </c>
      <c r="K1229" t="s">
        <v>1768</v>
      </c>
      <c r="L1229" t="s">
        <v>1768</v>
      </c>
      <c r="M1229" t="s">
        <v>1768</v>
      </c>
      <c r="N1229" t="s">
        <v>1768</v>
      </c>
      <c r="O1229" t="s">
        <v>1768</v>
      </c>
      <c r="P1229" t="s">
        <v>1768</v>
      </c>
      <c r="Q1229" t="s">
        <v>1768</v>
      </c>
      <c r="R1229" t="s">
        <v>1768</v>
      </c>
      <c r="S1229" t="s">
        <v>1768</v>
      </c>
      <c r="T1229" t="s">
        <v>1768</v>
      </c>
      <c r="U1229" t="s">
        <v>1768</v>
      </c>
      <c r="V1229" t="s">
        <v>1768</v>
      </c>
      <c r="W1229" t="s">
        <v>1768</v>
      </c>
      <c r="X1229" t="s">
        <v>1768</v>
      </c>
      <c r="Y1229" t="s">
        <v>1768</v>
      </c>
      <c r="Z1229">
        <v>12.399999618530273</v>
      </c>
      <c r="AA1229" t="s">
        <v>1768</v>
      </c>
      <c r="AB1229">
        <v>15.399999618530273</v>
      </c>
      <c r="AC1229">
        <v>14.600000381469727</v>
      </c>
      <c r="AD1229">
        <v>16.5</v>
      </c>
      <c r="AE1229">
        <v>16.600000381469727</v>
      </c>
      <c r="AF1229">
        <v>15</v>
      </c>
      <c r="AG1229">
        <v>16.5</v>
      </c>
      <c r="AH1229">
        <v>16.799999237060547</v>
      </c>
      <c r="AI1229" t="s">
        <v>1768</v>
      </c>
      <c r="AJ1229" t="s">
        <v>1768</v>
      </c>
      <c r="AK1229" t="s">
        <v>1768</v>
      </c>
    </row>
    <row r="1230" spans="1:37" hidden="1">
      <c r="A1230" t="s">
        <v>4692</v>
      </c>
      <c r="B1230" t="s">
        <v>1633</v>
      </c>
      <c r="C1230" t="s">
        <v>4897</v>
      </c>
      <c r="D1230" t="s">
        <v>4898</v>
      </c>
      <c r="E1230" t="str">
        <f t="shared" si="19"/>
        <v>LKA.SP.DYN.LE00.IN</v>
      </c>
      <c r="F1230">
        <v>68.221926829268313</v>
      </c>
      <c r="G1230">
        <v>68.645121951219537</v>
      </c>
      <c r="H1230">
        <v>68.972000000000008</v>
      </c>
      <c r="I1230">
        <v>69.194829268292693</v>
      </c>
      <c r="J1230">
        <v>69.319902439024389</v>
      </c>
      <c r="K1230">
        <v>69.372731707317087</v>
      </c>
      <c r="L1230">
        <v>69.393804878048783</v>
      </c>
      <c r="M1230">
        <v>69.422000000000025</v>
      </c>
      <c r="N1230">
        <v>69.48190243902441</v>
      </c>
      <c r="O1230">
        <v>69.578048780487805</v>
      </c>
      <c r="P1230">
        <v>69.678682926829268</v>
      </c>
      <c r="Q1230">
        <v>69.731390243902439</v>
      </c>
      <c r="R1230">
        <v>69.699121951219524</v>
      </c>
      <c r="S1230">
        <v>69.577975609756109</v>
      </c>
      <c r="T1230">
        <v>69.395268292682928</v>
      </c>
      <c r="U1230">
        <v>69.228853658536593</v>
      </c>
      <c r="V1230">
        <v>69.178243902439036</v>
      </c>
      <c r="W1230">
        <v>69.316243902439027</v>
      </c>
      <c r="X1230">
        <v>69.677146341463413</v>
      </c>
      <c r="Y1230">
        <v>70.251707317073169</v>
      </c>
      <c r="Z1230">
        <v>70.984292682926835</v>
      </c>
      <c r="AA1230">
        <v>71.78380487804877</v>
      </c>
      <c r="AB1230">
        <v>72.543902439024407</v>
      </c>
      <c r="AC1230">
        <v>73.181560975609756</v>
      </c>
      <c r="AD1230">
        <v>73.665146341463426</v>
      </c>
      <c r="AE1230">
        <v>73.989341463414647</v>
      </c>
      <c r="AF1230">
        <v>74.182634146341471</v>
      </c>
      <c r="AG1230">
        <v>74.312073170731708</v>
      </c>
      <c r="AH1230">
        <v>74.433268292682953</v>
      </c>
      <c r="AI1230">
        <v>74.566609756097577</v>
      </c>
      <c r="AJ1230">
        <v>74.722609756097569</v>
      </c>
      <c r="AK1230" t="s">
        <v>1768</v>
      </c>
    </row>
    <row r="1231" spans="1:37" hidden="1">
      <c r="A1231" t="s">
        <v>4692</v>
      </c>
      <c r="B1231" t="s">
        <v>1633</v>
      </c>
      <c r="C1231" t="s">
        <v>1688</v>
      </c>
      <c r="D1231" t="s">
        <v>1689</v>
      </c>
      <c r="E1231" t="str">
        <f t="shared" si="19"/>
        <v>LKA.SP.POP.TOTL</v>
      </c>
      <c r="F1231">
        <v>14747000</v>
      </c>
      <c r="G1231">
        <v>14847000</v>
      </c>
      <c r="H1231">
        <v>15196000</v>
      </c>
      <c r="I1231">
        <v>15417000</v>
      </c>
      <c r="J1231">
        <v>15603000</v>
      </c>
      <c r="K1231">
        <v>15842000</v>
      </c>
      <c r="L1231">
        <v>16127000</v>
      </c>
      <c r="M1231">
        <v>16373000</v>
      </c>
      <c r="N1231">
        <v>16599000</v>
      </c>
      <c r="O1231">
        <v>16825000</v>
      </c>
      <c r="P1231">
        <v>17015000</v>
      </c>
      <c r="Q1231">
        <v>17267000</v>
      </c>
      <c r="R1231">
        <v>17426000</v>
      </c>
      <c r="S1231">
        <v>17646000</v>
      </c>
      <c r="T1231">
        <v>17891000</v>
      </c>
      <c r="U1231">
        <v>18136000</v>
      </c>
      <c r="V1231">
        <v>18336000</v>
      </c>
      <c r="W1231">
        <v>18568000</v>
      </c>
      <c r="X1231">
        <v>18784000</v>
      </c>
      <c r="Y1231">
        <v>19056000</v>
      </c>
      <c r="Z1231">
        <v>19102000</v>
      </c>
      <c r="AA1231">
        <v>18797000</v>
      </c>
      <c r="AB1231">
        <v>18921000</v>
      </c>
      <c r="AC1231">
        <v>19173000</v>
      </c>
      <c r="AD1231">
        <v>19435000</v>
      </c>
      <c r="AE1231">
        <v>19644000</v>
      </c>
      <c r="AF1231">
        <v>19858000</v>
      </c>
      <c r="AG1231">
        <v>20039000</v>
      </c>
      <c r="AH1231">
        <v>20217000</v>
      </c>
      <c r="AI1231">
        <v>20450000</v>
      </c>
      <c r="AJ1231">
        <v>20653000</v>
      </c>
      <c r="AK1231">
        <v>20869000</v>
      </c>
    </row>
    <row r="1232" spans="1:37" hidden="1">
      <c r="A1232" t="s">
        <v>1634</v>
      </c>
      <c r="B1232" t="s">
        <v>1635</v>
      </c>
      <c r="C1232" t="s">
        <v>4889</v>
      </c>
      <c r="D1232" t="s">
        <v>4890</v>
      </c>
      <c r="E1232" t="str">
        <f t="shared" si="19"/>
        <v>KNA.NY.GDP.DEFL.ZS</v>
      </c>
      <c r="F1232">
        <v>25.587442311382723</v>
      </c>
      <c r="G1232">
        <v>29.817048448993056</v>
      </c>
      <c r="H1232">
        <v>32.099747382937984</v>
      </c>
      <c r="I1232">
        <v>32.275213359172902</v>
      </c>
      <c r="J1232">
        <v>34.325676865544018</v>
      </c>
      <c r="K1232">
        <v>35.928874517761614</v>
      </c>
      <c r="L1232">
        <v>38.828855197189625</v>
      </c>
      <c r="M1232">
        <v>41.044320737494807</v>
      </c>
      <c r="N1232">
        <v>44.060564351788791</v>
      </c>
      <c r="O1232">
        <v>46.30489422002902</v>
      </c>
      <c r="P1232">
        <v>50.315357324165966</v>
      </c>
      <c r="Q1232">
        <v>51.810133576628878</v>
      </c>
      <c r="R1232">
        <v>55.404395768040928</v>
      </c>
      <c r="S1232">
        <v>56.667456102546524</v>
      </c>
      <c r="T1232">
        <v>60.276209832002635</v>
      </c>
      <c r="U1232">
        <v>60.503526830134348</v>
      </c>
      <c r="V1232">
        <v>60.433762359303223</v>
      </c>
      <c r="W1232">
        <v>63.346128440714999</v>
      </c>
      <c r="X1232">
        <v>65.415301799876957</v>
      </c>
      <c r="Y1232">
        <v>66.002374348263018</v>
      </c>
      <c r="Z1232">
        <v>80.174656619866681</v>
      </c>
      <c r="AA1232">
        <v>84.966571761703321</v>
      </c>
      <c r="AB1232">
        <v>88.580766422277222</v>
      </c>
      <c r="AC1232">
        <v>88.167139382151788</v>
      </c>
      <c r="AD1232">
        <v>89.344003837553998</v>
      </c>
      <c r="AE1232">
        <v>91.481343950894498</v>
      </c>
      <c r="AF1232">
        <v>100.00014993629884</v>
      </c>
      <c r="AG1232">
        <v>122.9686077987955</v>
      </c>
      <c r="AH1232">
        <v>126.87162481151948</v>
      </c>
      <c r="AI1232">
        <v>125.05016476993059</v>
      </c>
      <c r="AJ1232">
        <v>125.62268964761563</v>
      </c>
      <c r="AK1232">
        <v>132.41157877301265</v>
      </c>
    </row>
    <row r="1233" spans="1:37" hidden="1">
      <c r="A1233" t="s">
        <v>1634</v>
      </c>
      <c r="B1233" t="s">
        <v>1635</v>
      </c>
      <c r="C1233" t="s">
        <v>4891</v>
      </c>
      <c r="D1233" t="s">
        <v>4892</v>
      </c>
      <c r="E1233" t="str">
        <f t="shared" si="19"/>
        <v>KNA.NY.GDP.MKTP.KD</v>
      </c>
      <c r="F1233">
        <v>150551812.39478341</v>
      </c>
      <c r="G1233">
        <v>152223691.33481339</v>
      </c>
      <c r="H1233">
        <v>149825165.36431104</v>
      </c>
      <c r="I1233">
        <v>148365963.60393152</v>
      </c>
      <c r="J1233">
        <v>163749612.93198112</v>
      </c>
      <c r="K1233">
        <v>174229871.72920075</v>
      </c>
      <c r="L1233">
        <v>194593721.13305092</v>
      </c>
      <c r="M1233">
        <v>211537003.11187056</v>
      </c>
      <c r="N1233">
        <v>230719293.72413555</v>
      </c>
      <c r="O1233">
        <v>248294690.09015268</v>
      </c>
      <c r="P1233">
        <v>253930654.25552791</v>
      </c>
      <c r="Q1233">
        <v>254929046.00767905</v>
      </c>
      <c r="R1233">
        <v>263365240.80048043</v>
      </c>
      <c r="S1233">
        <v>280899292.72277355</v>
      </c>
      <c r="T1233">
        <v>295237288.70319414</v>
      </c>
      <c r="U1233">
        <v>306066092.31474406</v>
      </c>
      <c r="V1233">
        <v>326093212.30313349</v>
      </c>
      <c r="W1233">
        <v>348170275.63841861</v>
      </c>
      <c r="X1233">
        <v>352152046.15279168</v>
      </c>
      <c r="Y1233">
        <v>370501370.04939729</v>
      </c>
      <c r="Z1233">
        <v>380822120.96187913</v>
      </c>
      <c r="AA1233">
        <v>388620284.21572912</v>
      </c>
      <c r="AB1233">
        <v>392602073.63474041</v>
      </c>
      <c r="AC1233">
        <v>394445749.65587234</v>
      </c>
      <c r="AD1233">
        <v>424562727.57665604</v>
      </c>
      <c r="AE1233">
        <v>448388479.39694178</v>
      </c>
      <c r="AF1233">
        <v>473076755.33469886</v>
      </c>
      <c r="AG1233">
        <v>449975325.8933832</v>
      </c>
      <c r="AH1233">
        <v>468164897.26433456</v>
      </c>
      <c r="AI1233">
        <v>441972417.30302429</v>
      </c>
      <c r="AJ1233">
        <v>430078474.99185157</v>
      </c>
      <c r="AK1233">
        <v>429699134.82719749</v>
      </c>
    </row>
    <row r="1234" spans="1:37" hidden="1">
      <c r="A1234" t="s">
        <v>1634</v>
      </c>
      <c r="B1234" t="s">
        <v>1635</v>
      </c>
      <c r="C1234" t="s">
        <v>4893</v>
      </c>
      <c r="D1234" t="s">
        <v>4894</v>
      </c>
      <c r="E1234" t="str">
        <f t="shared" si="19"/>
        <v>KNA.NY.GDP.MKTP.CD</v>
      </c>
      <c r="F1234">
        <v>47999999.152289443</v>
      </c>
      <c r="G1234">
        <v>56555554.556748435</v>
      </c>
      <c r="H1234">
        <v>59925924.867595918</v>
      </c>
      <c r="I1234">
        <v>59666665.612915345</v>
      </c>
      <c r="J1234">
        <v>70037035.800138369</v>
      </c>
      <c r="K1234">
        <v>77999998.622470334</v>
      </c>
      <c r="L1234">
        <v>94148146.48543191</v>
      </c>
      <c r="M1234">
        <v>108185183.27456594</v>
      </c>
      <c r="N1234">
        <v>126666664.42965269</v>
      </c>
      <c r="O1234">
        <v>143259256.72920954</v>
      </c>
      <c r="P1234">
        <v>159200364.59582755</v>
      </c>
      <c r="Q1234">
        <v>164574444.50091788</v>
      </c>
      <c r="R1234">
        <v>181815558.27050292</v>
      </c>
      <c r="S1234">
        <v>198341104.64531791</v>
      </c>
      <c r="T1234">
        <v>221740748.67650974</v>
      </c>
      <c r="U1234">
        <v>230740736.66571236</v>
      </c>
      <c r="V1234">
        <v>245555551.2188881</v>
      </c>
      <c r="W1234">
        <v>275089909.07689506</v>
      </c>
      <c r="X1234">
        <v>287324365.94958717</v>
      </c>
      <c r="Y1234">
        <v>305008729.1111033</v>
      </c>
      <c r="Z1234">
        <v>380822120.96187913</v>
      </c>
      <c r="AA1234">
        <v>411847517.14530253</v>
      </c>
      <c r="AB1234">
        <v>433765407.27114439</v>
      </c>
      <c r="AC1234">
        <v>433767412.98058927</v>
      </c>
      <c r="AD1234">
        <v>472645623.39351791</v>
      </c>
      <c r="AE1234">
        <v>511111140.12159985</v>
      </c>
      <c r="AF1234">
        <v>589468531.92294359</v>
      </c>
      <c r="AG1234">
        <v>689463566.27155733</v>
      </c>
      <c r="AH1234">
        <v>740102245.72453928</v>
      </c>
      <c r="AI1234">
        <v>688664677.05769157</v>
      </c>
      <c r="AJ1234">
        <v>673200093.31888723</v>
      </c>
      <c r="AK1234">
        <v>708955238.41390598</v>
      </c>
    </row>
    <row r="1235" spans="1:37">
      <c r="A1235" t="s">
        <v>1634</v>
      </c>
      <c r="B1235" t="s">
        <v>1635</v>
      </c>
      <c r="C1235" t="s">
        <v>4895</v>
      </c>
      <c r="D1235" t="s">
        <v>4896</v>
      </c>
      <c r="E1235" t="str">
        <f t="shared" si="19"/>
        <v>KNA.SL.TLF.TERT.ZS</v>
      </c>
      <c r="F1235" t="s">
        <v>1768</v>
      </c>
      <c r="G1235" t="s">
        <v>1768</v>
      </c>
      <c r="H1235" t="s">
        <v>1768</v>
      </c>
      <c r="I1235" t="s">
        <v>1768</v>
      </c>
      <c r="J1235" t="s">
        <v>1768</v>
      </c>
      <c r="K1235" t="s">
        <v>1768</v>
      </c>
      <c r="L1235" t="s">
        <v>1768</v>
      </c>
      <c r="M1235" t="s">
        <v>1768</v>
      </c>
      <c r="N1235" t="s">
        <v>1768</v>
      </c>
      <c r="O1235" t="s">
        <v>1768</v>
      </c>
      <c r="P1235" t="s">
        <v>1768</v>
      </c>
      <c r="Q1235" t="s">
        <v>1768</v>
      </c>
      <c r="R1235" t="s">
        <v>1768</v>
      </c>
      <c r="S1235" t="s">
        <v>1768</v>
      </c>
      <c r="T1235" t="s">
        <v>1768</v>
      </c>
      <c r="U1235" t="s">
        <v>1768</v>
      </c>
      <c r="V1235" t="s">
        <v>1768</v>
      </c>
      <c r="W1235" t="s">
        <v>1768</v>
      </c>
      <c r="X1235" t="s">
        <v>1768</v>
      </c>
      <c r="Y1235" t="s">
        <v>1768</v>
      </c>
      <c r="Z1235" t="s">
        <v>1768</v>
      </c>
      <c r="AA1235">
        <v>18.200000762939453</v>
      </c>
      <c r="AB1235" t="s">
        <v>1768</v>
      </c>
      <c r="AC1235" t="s">
        <v>1768</v>
      </c>
      <c r="AD1235" t="s">
        <v>1768</v>
      </c>
      <c r="AE1235" t="s">
        <v>1768</v>
      </c>
      <c r="AF1235" t="s">
        <v>1768</v>
      </c>
      <c r="AG1235" t="s">
        <v>1768</v>
      </c>
      <c r="AH1235" t="s">
        <v>1768</v>
      </c>
      <c r="AI1235" t="s">
        <v>1768</v>
      </c>
      <c r="AJ1235" t="s">
        <v>1768</v>
      </c>
      <c r="AK1235" t="s">
        <v>1768</v>
      </c>
    </row>
    <row r="1236" spans="1:37" hidden="1">
      <c r="A1236" t="s">
        <v>1634</v>
      </c>
      <c r="B1236" t="s">
        <v>1635</v>
      </c>
      <c r="C1236" t="s">
        <v>4897</v>
      </c>
      <c r="D1236" t="s">
        <v>4898</v>
      </c>
      <c r="E1236" t="str">
        <f t="shared" si="19"/>
        <v>KNA.SP.DYN.LE00.IN</v>
      </c>
      <c r="F1236" t="s">
        <v>1768</v>
      </c>
      <c r="G1236" t="s">
        <v>1768</v>
      </c>
      <c r="H1236">
        <v>63.951219512195138</v>
      </c>
      <c r="I1236" t="s">
        <v>1768</v>
      </c>
      <c r="J1236" t="s">
        <v>1768</v>
      </c>
      <c r="K1236" t="s">
        <v>1768</v>
      </c>
      <c r="L1236" t="s">
        <v>1768</v>
      </c>
      <c r="M1236">
        <v>65.951219512195124</v>
      </c>
      <c r="N1236" t="s">
        <v>1768</v>
      </c>
      <c r="O1236" t="s">
        <v>1768</v>
      </c>
      <c r="P1236" t="s">
        <v>1768</v>
      </c>
      <c r="Q1236" t="s">
        <v>1768</v>
      </c>
      <c r="R1236">
        <v>67.951219512195138</v>
      </c>
      <c r="S1236" t="s">
        <v>1768</v>
      </c>
      <c r="T1236" t="s">
        <v>1768</v>
      </c>
      <c r="U1236" t="s">
        <v>1768</v>
      </c>
      <c r="V1236" t="s">
        <v>1768</v>
      </c>
      <c r="W1236">
        <v>70.036341463414644</v>
      </c>
      <c r="X1236" t="s">
        <v>1768</v>
      </c>
      <c r="Y1236" t="s">
        <v>1768</v>
      </c>
      <c r="Z1236" t="s">
        <v>1768</v>
      </c>
      <c r="AA1236" t="s">
        <v>1768</v>
      </c>
      <c r="AB1236">
        <v>71.336585365853665</v>
      </c>
      <c r="AC1236" t="s">
        <v>1768</v>
      </c>
      <c r="AD1236" t="s">
        <v>1768</v>
      </c>
      <c r="AE1236" t="s">
        <v>1768</v>
      </c>
      <c r="AF1236" t="s">
        <v>1768</v>
      </c>
      <c r="AG1236" t="s">
        <v>1768</v>
      </c>
      <c r="AH1236" t="s">
        <v>1768</v>
      </c>
      <c r="AI1236" t="s">
        <v>1768</v>
      </c>
      <c r="AJ1236" t="s">
        <v>1768</v>
      </c>
      <c r="AK1236" t="s">
        <v>1768</v>
      </c>
    </row>
    <row r="1237" spans="1:37" hidden="1">
      <c r="A1237" t="s">
        <v>1634</v>
      </c>
      <c r="B1237" t="s">
        <v>1635</v>
      </c>
      <c r="C1237" t="s">
        <v>1688</v>
      </c>
      <c r="D1237" t="s">
        <v>1689</v>
      </c>
      <c r="E1237" t="str">
        <f t="shared" si="19"/>
        <v>KNA.SP.POP.TOTL</v>
      </c>
      <c r="F1237">
        <v>44400</v>
      </c>
      <c r="G1237">
        <v>44750</v>
      </c>
      <c r="H1237">
        <v>45093</v>
      </c>
      <c r="I1237">
        <v>44696</v>
      </c>
      <c r="J1237">
        <v>43668</v>
      </c>
      <c r="K1237">
        <v>42748</v>
      </c>
      <c r="L1237">
        <v>42602.411701708865</v>
      </c>
      <c r="M1237">
        <v>42457.319238371405</v>
      </c>
      <c r="N1237">
        <v>42312.72092130586</v>
      </c>
      <c r="O1237">
        <v>42168.615067581697</v>
      </c>
      <c r="P1237">
        <v>42025</v>
      </c>
      <c r="Q1237">
        <v>41800</v>
      </c>
      <c r="R1237">
        <v>41585.140685163926</v>
      </c>
      <c r="S1237">
        <v>41380.277807806066</v>
      </c>
      <c r="T1237">
        <v>41185.274275850483</v>
      </c>
      <c r="U1237">
        <v>41000</v>
      </c>
      <c r="V1237">
        <v>40870</v>
      </c>
      <c r="W1237">
        <v>40740</v>
      </c>
      <c r="X1237">
        <v>40130</v>
      </c>
      <c r="Y1237">
        <v>42260</v>
      </c>
      <c r="Z1237">
        <v>44286</v>
      </c>
      <c r="AA1237">
        <v>46111</v>
      </c>
      <c r="AB1237">
        <v>46710</v>
      </c>
      <c r="AC1237">
        <v>46710</v>
      </c>
      <c r="AD1237">
        <v>48543</v>
      </c>
      <c r="AE1237">
        <v>49173</v>
      </c>
      <c r="AF1237">
        <v>49811</v>
      </c>
      <c r="AG1237">
        <v>50455</v>
      </c>
      <c r="AH1237">
        <v>51102</v>
      </c>
      <c r="AI1237">
        <v>51752</v>
      </c>
      <c r="AJ1237">
        <v>52402</v>
      </c>
      <c r="AK1237">
        <v>53051</v>
      </c>
    </row>
    <row r="1238" spans="1:37" hidden="1">
      <c r="A1238" t="s">
        <v>1636</v>
      </c>
      <c r="B1238" t="s">
        <v>1637</v>
      </c>
      <c r="C1238" t="s">
        <v>4889</v>
      </c>
      <c r="D1238" t="s">
        <v>4890</v>
      </c>
      <c r="E1238" t="str">
        <f t="shared" si="19"/>
        <v>LCA.NY.GDP.DEFL.ZS</v>
      </c>
      <c r="F1238">
        <v>42.534610886874418</v>
      </c>
      <c r="G1238">
        <v>46.891767720340916</v>
      </c>
      <c r="H1238">
        <v>49.592542781141397</v>
      </c>
      <c r="I1238">
        <v>51.186411117502331</v>
      </c>
      <c r="J1238">
        <v>52.869308797919722</v>
      </c>
      <c r="K1238">
        <v>53.872956655121676</v>
      </c>
      <c r="L1238">
        <v>55.972338873762318</v>
      </c>
      <c r="M1238">
        <v>58.948781090750515</v>
      </c>
      <c r="N1238">
        <v>59.404053842180438</v>
      </c>
      <c r="O1238">
        <v>61.928979664993456</v>
      </c>
      <c r="P1238">
        <v>63.914105013919261</v>
      </c>
      <c r="Q1238">
        <v>67.619102235210477</v>
      </c>
      <c r="R1238">
        <v>69.995646164483276</v>
      </c>
      <c r="S1238">
        <v>70.243295572261886</v>
      </c>
      <c r="T1238">
        <v>72.853639622446394</v>
      </c>
      <c r="U1238">
        <v>76.427971443766694</v>
      </c>
      <c r="V1238">
        <v>73.219143156744309</v>
      </c>
      <c r="W1238">
        <v>77.82283315823635</v>
      </c>
      <c r="X1238">
        <v>79.604855915886148</v>
      </c>
      <c r="Y1238">
        <v>81.907635994883393</v>
      </c>
      <c r="Z1238">
        <v>85.288776882548106</v>
      </c>
      <c r="AA1238">
        <v>85.163066576190204</v>
      </c>
      <c r="AB1238">
        <v>84.094350150785317</v>
      </c>
      <c r="AC1238">
        <v>89.70845544713805</v>
      </c>
      <c r="AD1238">
        <v>93.280930082260866</v>
      </c>
      <c r="AE1238">
        <v>94.733208350699798</v>
      </c>
      <c r="AF1238">
        <v>100.00040497617286</v>
      </c>
      <c r="AG1238">
        <v>106.66654648168287</v>
      </c>
      <c r="AH1238">
        <v>107.44150605302268</v>
      </c>
      <c r="AI1238">
        <v>126.72699787706287</v>
      </c>
      <c r="AJ1238">
        <v>131.65426189706574</v>
      </c>
      <c r="AK1238">
        <v>134.36547611646844</v>
      </c>
    </row>
    <row r="1239" spans="1:37" hidden="1">
      <c r="A1239" t="s">
        <v>1636</v>
      </c>
      <c r="B1239" t="s">
        <v>1637</v>
      </c>
      <c r="C1239" t="s">
        <v>4891</v>
      </c>
      <c r="D1239" t="s">
        <v>4892</v>
      </c>
      <c r="E1239" t="str">
        <f t="shared" si="19"/>
        <v>LCA.NY.GDP.MKTP.KD</v>
      </c>
      <c r="F1239">
        <v>267518285.35292736</v>
      </c>
      <c r="G1239">
        <v>276908780.70434344</v>
      </c>
      <c r="H1239">
        <v>246942772.01325747</v>
      </c>
      <c r="I1239">
        <v>257440039.11000642</v>
      </c>
      <c r="J1239">
        <v>317943819.50136679</v>
      </c>
      <c r="K1239">
        <v>299478529.65847474</v>
      </c>
      <c r="L1239">
        <v>344032616.13343674</v>
      </c>
      <c r="M1239">
        <v>350689789.19132191</v>
      </c>
      <c r="N1239">
        <v>393360867.59154606</v>
      </c>
      <c r="O1239">
        <v>429014030.69286513</v>
      </c>
      <c r="P1239">
        <v>530024926.30617297</v>
      </c>
      <c r="Q1239">
        <v>544218686.40941131</v>
      </c>
      <c r="R1239">
        <v>582432186.33156192</v>
      </c>
      <c r="S1239">
        <v>597417934.59550989</v>
      </c>
      <c r="T1239">
        <v>605908337.72709799</v>
      </c>
      <c r="U1239">
        <v>625829659.79978943</v>
      </c>
      <c r="V1239">
        <v>659732321.57193756</v>
      </c>
      <c r="W1239">
        <v>662395345.78298998</v>
      </c>
      <c r="X1239">
        <v>704478316.27678347</v>
      </c>
      <c r="Y1239">
        <v>721094046.96382213</v>
      </c>
      <c r="Z1239">
        <v>721059216.71007943</v>
      </c>
      <c r="AA1239">
        <v>684141271.02569687</v>
      </c>
      <c r="AB1239">
        <v>705388184.82852185</v>
      </c>
      <c r="AC1239">
        <v>719715168.65874064</v>
      </c>
      <c r="AD1239">
        <v>760216629.9854157</v>
      </c>
      <c r="AE1239">
        <v>793196038.3359834</v>
      </c>
      <c r="AF1239">
        <v>839865385.4144206</v>
      </c>
      <c r="AG1239">
        <v>849688217.91567624</v>
      </c>
      <c r="AH1239">
        <v>895572648.55228591</v>
      </c>
      <c r="AI1239">
        <v>743962494.30921614</v>
      </c>
      <c r="AJ1239">
        <v>776681179.07968521</v>
      </c>
      <c r="AK1239">
        <v>782128965.22941148</v>
      </c>
    </row>
    <row r="1240" spans="1:37" hidden="1">
      <c r="A1240" t="s">
        <v>1636</v>
      </c>
      <c r="B1240" t="s">
        <v>1637</v>
      </c>
      <c r="C1240" t="s">
        <v>4893</v>
      </c>
      <c r="D1240" t="s">
        <v>4894</v>
      </c>
      <c r="E1240" t="str">
        <f t="shared" si="19"/>
        <v>LCA.NY.GDP.MKTP.CD</v>
      </c>
      <c r="F1240">
        <v>133414812.45862424</v>
      </c>
      <c r="G1240">
        <v>152244441.75571063</v>
      </c>
      <c r="H1240">
        <v>143588880.42709187</v>
      </c>
      <c r="I1240">
        <v>154503700.97506994</v>
      </c>
      <c r="J1240">
        <v>197088885.40817362</v>
      </c>
      <c r="K1240">
        <v>189166669.25178871</v>
      </c>
      <c r="L1240">
        <v>225777773.79039848</v>
      </c>
      <c r="M1240">
        <v>242385180.9045085</v>
      </c>
      <c r="N1240">
        <v>273977784.79100746</v>
      </c>
      <c r="O1240">
        <v>311511105.60962659</v>
      </c>
      <c r="P1240">
        <v>397192573.72606689</v>
      </c>
      <c r="Q1240">
        <v>431470356.82440311</v>
      </c>
      <c r="R1240">
        <v>477996270.07679993</v>
      </c>
      <c r="S1240">
        <v>492029620.94007313</v>
      </c>
      <c r="T1240">
        <v>517566663.45203567</v>
      </c>
      <c r="U1240">
        <v>560811083.42905235</v>
      </c>
      <c r="V1240">
        <v>566370360.36790907</v>
      </c>
      <c r="W1240">
        <v>604411088.58497441</v>
      </c>
      <c r="X1240">
        <v>657529594.3135345</v>
      </c>
      <c r="Y1240">
        <v>692507395.17728567</v>
      </c>
      <c r="Z1240">
        <v>721059216.71007943</v>
      </c>
      <c r="AA1240">
        <v>683132889.71321583</v>
      </c>
      <c r="AB1240">
        <v>695509575.53167272</v>
      </c>
      <c r="AC1240">
        <v>757010928.07514918</v>
      </c>
      <c r="AD1240">
        <v>831454229.98265529</v>
      </c>
      <c r="AE1240">
        <v>881030404.10710847</v>
      </c>
      <c r="AF1240">
        <v>984735409.94227886</v>
      </c>
      <c r="AG1240">
        <v>1062663941.306752</v>
      </c>
      <c r="AH1240">
        <v>1128186841.8888891</v>
      </c>
      <c r="AI1240">
        <v>1105422525.074074</v>
      </c>
      <c r="AJ1240">
        <v>1198907909.1584656</v>
      </c>
      <c r="AK1240">
        <v>1232180088.5740082</v>
      </c>
    </row>
    <row r="1241" spans="1:37">
      <c r="A1241" t="s">
        <v>1636</v>
      </c>
      <c r="B1241" t="s">
        <v>1637</v>
      </c>
      <c r="C1241" t="s">
        <v>4895</v>
      </c>
      <c r="D1241" t="s">
        <v>4896</v>
      </c>
      <c r="E1241" t="str">
        <f t="shared" si="19"/>
        <v>LCA.SL.TLF.TERT.ZS</v>
      </c>
      <c r="F1241" t="s">
        <v>1768</v>
      </c>
      <c r="G1241" t="s">
        <v>1768</v>
      </c>
      <c r="H1241" t="s">
        <v>1768</v>
      </c>
      <c r="I1241" t="s">
        <v>1768</v>
      </c>
      <c r="J1241" t="s">
        <v>1768</v>
      </c>
      <c r="K1241" t="s">
        <v>1768</v>
      </c>
      <c r="L1241" t="s">
        <v>1768</v>
      </c>
      <c r="M1241" t="s">
        <v>1768</v>
      </c>
      <c r="N1241" t="s">
        <v>1768</v>
      </c>
      <c r="O1241" t="s">
        <v>1768</v>
      </c>
      <c r="P1241" t="s">
        <v>1768</v>
      </c>
      <c r="Q1241" t="s">
        <v>1768</v>
      </c>
      <c r="R1241" t="s">
        <v>1768</v>
      </c>
      <c r="S1241">
        <v>12.600000381469727</v>
      </c>
      <c r="T1241">
        <v>6.1999998092651367</v>
      </c>
      <c r="U1241">
        <v>7</v>
      </c>
      <c r="V1241">
        <v>6.0999999046325684</v>
      </c>
      <c r="W1241">
        <v>9.1000003814697266</v>
      </c>
      <c r="X1241">
        <v>7.8000001907348633</v>
      </c>
      <c r="Y1241">
        <v>8.1000003814697266</v>
      </c>
      <c r="Z1241">
        <v>8.8999996185302734</v>
      </c>
      <c r="AA1241" t="s">
        <v>1768</v>
      </c>
      <c r="AB1241" t="s">
        <v>1768</v>
      </c>
      <c r="AC1241" t="s">
        <v>1768</v>
      </c>
      <c r="AD1241" t="s">
        <v>1768</v>
      </c>
      <c r="AE1241" t="s">
        <v>1768</v>
      </c>
      <c r="AF1241" t="s">
        <v>1768</v>
      </c>
      <c r="AG1241" t="s">
        <v>1768</v>
      </c>
      <c r="AH1241" t="s">
        <v>1768</v>
      </c>
      <c r="AI1241" t="s">
        <v>1768</v>
      </c>
      <c r="AJ1241" t="s">
        <v>1768</v>
      </c>
      <c r="AK1241" t="s">
        <v>1768</v>
      </c>
    </row>
    <row r="1242" spans="1:37" hidden="1">
      <c r="A1242" t="s">
        <v>1636</v>
      </c>
      <c r="B1242" t="s">
        <v>1637</v>
      </c>
      <c r="C1242" t="s">
        <v>4897</v>
      </c>
      <c r="D1242" t="s">
        <v>4898</v>
      </c>
      <c r="E1242" t="str">
        <f t="shared" si="19"/>
        <v>LCA.SP.DYN.LE00.IN</v>
      </c>
      <c r="F1242">
        <v>68.984390243902453</v>
      </c>
      <c r="G1242">
        <v>69.466609756097554</v>
      </c>
      <c r="H1242">
        <v>69.855853658536589</v>
      </c>
      <c r="I1242">
        <v>70.142707317073175</v>
      </c>
      <c r="J1242">
        <v>70.330609756097573</v>
      </c>
      <c r="K1242">
        <v>70.43973170731708</v>
      </c>
      <c r="L1242">
        <v>70.505609756097556</v>
      </c>
      <c r="M1242">
        <v>70.565219512195128</v>
      </c>
      <c r="N1242">
        <v>70.649219512195131</v>
      </c>
      <c r="O1242">
        <v>70.766000000000005</v>
      </c>
      <c r="P1242">
        <v>70.908658536585378</v>
      </c>
      <c r="Q1242">
        <v>71.441463414634143</v>
      </c>
      <c r="R1242">
        <v>71.578048780487819</v>
      </c>
      <c r="S1242">
        <v>71.631707317073193</v>
      </c>
      <c r="T1242">
        <v>72.187804878048794</v>
      </c>
      <c r="U1242">
        <v>71.434146341463418</v>
      </c>
      <c r="V1242">
        <v>71.548780487804891</v>
      </c>
      <c r="W1242">
        <v>71.760000000000005</v>
      </c>
      <c r="X1242">
        <v>71.453658536585365</v>
      </c>
      <c r="Y1242">
        <v>71.304878048780495</v>
      </c>
      <c r="Z1242">
        <v>71.105609756097564</v>
      </c>
      <c r="AA1242">
        <v>73.954390243902452</v>
      </c>
      <c r="AB1242">
        <v>73.707317073170742</v>
      </c>
      <c r="AC1242">
        <v>73.741463414634154</v>
      </c>
      <c r="AD1242">
        <v>73.242926829268299</v>
      </c>
      <c r="AE1242">
        <v>72.739268292682937</v>
      </c>
      <c r="AF1242">
        <v>73.416536585365847</v>
      </c>
      <c r="AG1242">
        <v>73.723219512195129</v>
      </c>
      <c r="AH1242">
        <v>73.999195121951232</v>
      </c>
      <c r="AI1242">
        <v>74.23807317073171</v>
      </c>
      <c r="AJ1242">
        <v>74.439902439024394</v>
      </c>
      <c r="AK1242" t="s">
        <v>1768</v>
      </c>
    </row>
    <row r="1243" spans="1:37" hidden="1">
      <c r="A1243" t="s">
        <v>1636</v>
      </c>
      <c r="B1243" t="s">
        <v>1637</v>
      </c>
      <c r="C1243" t="s">
        <v>1688</v>
      </c>
      <c r="D1243" t="s">
        <v>1689</v>
      </c>
      <c r="E1243" t="str">
        <f t="shared" si="19"/>
        <v>LCA.SP.POP.TOTL</v>
      </c>
      <c r="F1243">
        <v>115500</v>
      </c>
      <c r="G1243">
        <v>117400</v>
      </c>
      <c r="H1243">
        <v>119400</v>
      </c>
      <c r="I1243">
        <v>121100</v>
      </c>
      <c r="J1243">
        <v>122900</v>
      </c>
      <c r="K1243">
        <v>124800</v>
      </c>
      <c r="L1243">
        <v>126700</v>
      </c>
      <c r="M1243">
        <v>128500</v>
      </c>
      <c r="N1243">
        <v>130400</v>
      </c>
      <c r="O1243">
        <v>132200</v>
      </c>
      <c r="P1243">
        <v>134100</v>
      </c>
      <c r="Q1243">
        <v>136000</v>
      </c>
      <c r="R1243">
        <v>137151</v>
      </c>
      <c r="S1243">
        <v>139908</v>
      </c>
      <c r="T1243">
        <v>142689</v>
      </c>
      <c r="U1243">
        <v>145437</v>
      </c>
      <c r="V1243">
        <v>147062</v>
      </c>
      <c r="W1243">
        <v>149666</v>
      </c>
      <c r="X1243">
        <v>151952</v>
      </c>
      <c r="Y1243">
        <v>153703</v>
      </c>
      <c r="Z1243">
        <v>155996</v>
      </c>
      <c r="AA1243">
        <v>157897</v>
      </c>
      <c r="AB1243">
        <v>159133</v>
      </c>
      <c r="AC1243">
        <v>160620</v>
      </c>
      <c r="AD1243">
        <v>162434</v>
      </c>
      <c r="AE1243">
        <v>164330</v>
      </c>
      <c r="AF1243">
        <v>166387</v>
      </c>
      <c r="AG1243">
        <v>168338</v>
      </c>
      <c r="AH1243">
        <v>170331</v>
      </c>
      <c r="AI1243">
        <v>172370</v>
      </c>
      <c r="AJ1243">
        <v>174000</v>
      </c>
      <c r="AK1243">
        <v>176000</v>
      </c>
    </row>
    <row r="1244" spans="1:37" hidden="1">
      <c r="A1244" t="s">
        <v>4809</v>
      </c>
      <c r="B1244" t="s">
        <v>4848</v>
      </c>
      <c r="C1244" t="s">
        <v>4889</v>
      </c>
      <c r="D1244" t="s">
        <v>4890</v>
      </c>
      <c r="E1244" t="str">
        <f t="shared" si="19"/>
        <v>MAF.NY.GDP.DEFL.ZS</v>
      </c>
      <c r="F1244" t="s">
        <v>1768</v>
      </c>
      <c r="G1244" t="s">
        <v>1768</v>
      </c>
      <c r="H1244" t="s">
        <v>1768</v>
      </c>
      <c r="I1244" t="s">
        <v>1768</v>
      </c>
      <c r="J1244" t="s">
        <v>1768</v>
      </c>
      <c r="K1244" t="s">
        <v>1768</v>
      </c>
      <c r="L1244" t="s">
        <v>1768</v>
      </c>
      <c r="M1244" t="s">
        <v>1768</v>
      </c>
      <c r="N1244" t="s">
        <v>1768</v>
      </c>
      <c r="O1244" t="s">
        <v>1768</v>
      </c>
      <c r="P1244" t="s">
        <v>1768</v>
      </c>
      <c r="Q1244" t="s">
        <v>1768</v>
      </c>
      <c r="R1244" t="s">
        <v>1768</v>
      </c>
      <c r="S1244" t="s">
        <v>1768</v>
      </c>
      <c r="T1244" t="s">
        <v>1768</v>
      </c>
      <c r="U1244" t="s">
        <v>1768</v>
      </c>
      <c r="V1244" t="s">
        <v>1768</v>
      </c>
      <c r="W1244" t="s">
        <v>1768</v>
      </c>
      <c r="X1244" t="s">
        <v>1768</v>
      </c>
      <c r="Y1244" t="s">
        <v>1768</v>
      </c>
      <c r="Z1244" t="s">
        <v>1768</v>
      </c>
      <c r="AA1244" t="s">
        <v>1768</v>
      </c>
      <c r="AB1244" t="s">
        <v>1768</v>
      </c>
      <c r="AC1244" t="s">
        <v>1768</v>
      </c>
      <c r="AD1244" t="s">
        <v>1768</v>
      </c>
      <c r="AE1244" t="s">
        <v>1768</v>
      </c>
      <c r="AF1244" t="s">
        <v>1768</v>
      </c>
      <c r="AG1244" t="s">
        <v>1768</v>
      </c>
      <c r="AH1244" t="s">
        <v>1768</v>
      </c>
      <c r="AI1244" t="s">
        <v>1768</v>
      </c>
      <c r="AJ1244" t="s">
        <v>1768</v>
      </c>
      <c r="AK1244" t="s">
        <v>1768</v>
      </c>
    </row>
    <row r="1245" spans="1:37" hidden="1">
      <c r="A1245" t="s">
        <v>4809</v>
      </c>
      <c r="B1245" t="s">
        <v>4848</v>
      </c>
      <c r="C1245" t="s">
        <v>4891</v>
      </c>
      <c r="D1245" t="s">
        <v>4892</v>
      </c>
      <c r="E1245" t="str">
        <f t="shared" si="19"/>
        <v>MAF.NY.GDP.MKTP.KD</v>
      </c>
      <c r="F1245" t="s">
        <v>1768</v>
      </c>
      <c r="G1245" t="s">
        <v>1768</v>
      </c>
      <c r="H1245" t="s">
        <v>1768</v>
      </c>
      <c r="I1245" t="s">
        <v>1768</v>
      </c>
      <c r="J1245" t="s">
        <v>1768</v>
      </c>
      <c r="K1245" t="s">
        <v>1768</v>
      </c>
      <c r="L1245" t="s">
        <v>1768</v>
      </c>
      <c r="M1245" t="s">
        <v>1768</v>
      </c>
      <c r="N1245" t="s">
        <v>1768</v>
      </c>
      <c r="O1245" t="s">
        <v>1768</v>
      </c>
      <c r="P1245" t="s">
        <v>1768</v>
      </c>
      <c r="Q1245" t="s">
        <v>1768</v>
      </c>
      <c r="R1245" t="s">
        <v>1768</v>
      </c>
      <c r="S1245" t="s">
        <v>1768</v>
      </c>
      <c r="T1245" t="s">
        <v>1768</v>
      </c>
      <c r="U1245" t="s">
        <v>1768</v>
      </c>
      <c r="V1245" t="s">
        <v>1768</v>
      </c>
      <c r="W1245" t="s">
        <v>1768</v>
      </c>
      <c r="X1245" t="s">
        <v>1768</v>
      </c>
      <c r="Y1245" t="s">
        <v>1768</v>
      </c>
      <c r="Z1245" t="s">
        <v>1768</v>
      </c>
      <c r="AA1245" t="s">
        <v>1768</v>
      </c>
      <c r="AB1245" t="s">
        <v>1768</v>
      </c>
      <c r="AC1245" t="s">
        <v>1768</v>
      </c>
      <c r="AD1245" t="s">
        <v>1768</v>
      </c>
      <c r="AE1245" t="s">
        <v>1768</v>
      </c>
      <c r="AF1245" t="s">
        <v>1768</v>
      </c>
      <c r="AG1245" t="s">
        <v>1768</v>
      </c>
      <c r="AH1245" t="s">
        <v>1768</v>
      </c>
      <c r="AI1245" t="s">
        <v>1768</v>
      </c>
      <c r="AJ1245" t="s">
        <v>1768</v>
      </c>
      <c r="AK1245" t="s">
        <v>1768</v>
      </c>
    </row>
    <row r="1246" spans="1:37" hidden="1">
      <c r="A1246" t="s">
        <v>4809</v>
      </c>
      <c r="B1246" t="s">
        <v>4848</v>
      </c>
      <c r="C1246" t="s">
        <v>4893</v>
      </c>
      <c r="D1246" t="s">
        <v>4894</v>
      </c>
      <c r="E1246" t="str">
        <f t="shared" si="19"/>
        <v>MAF.NY.GDP.MKTP.CD</v>
      </c>
      <c r="F1246" t="s">
        <v>1768</v>
      </c>
      <c r="G1246" t="s">
        <v>1768</v>
      </c>
      <c r="H1246" t="s">
        <v>1768</v>
      </c>
      <c r="I1246" t="s">
        <v>1768</v>
      </c>
      <c r="J1246" t="s">
        <v>1768</v>
      </c>
      <c r="K1246" t="s">
        <v>1768</v>
      </c>
      <c r="L1246" t="s">
        <v>1768</v>
      </c>
      <c r="M1246" t="s">
        <v>1768</v>
      </c>
      <c r="N1246" t="s">
        <v>1768</v>
      </c>
      <c r="O1246" t="s">
        <v>1768</v>
      </c>
      <c r="P1246" t="s">
        <v>1768</v>
      </c>
      <c r="Q1246" t="s">
        <v>1768</v>
      </c>
      <c r="R1246" t="s">
        <v>1768</v>
      </c>
      <c r="S1246" t="s">
        <v>1768</v>
      </c>
      <c r="T1246" t="s">
        <v>1768</v>
      </c>
      <c r="U1246" t="s">
        <v>1768</v>
      </c>
      <c r="V1246" t="s">
        <v>1768</v>
      </c>
      <c r="W1246" t="s">
        <v>1768</v>
      </c>
      <c r="X1246" t="s">
        <v>1768</v>
      </c>
      <c r="Y1246" t="s">
        <v>1768</v>
      </c>
      <c r="Z1246" t="s">
        <v>1768</v>
      </c>
      <c r="AA1246" t="s">
        <v>1768</v>
      </c>
      <c r="AB1246" t="s">
        <v>1768</v>
      </c>
      <c r="AC1246" t="s">
        <v>1768</v>
      </c>
      <c r="AD1246" t="s">
        <v>1768</v>
      </c>
      <c r="AE1246" t="s">
        <v>1768</v>
      </c>
      <c r="AF1246" t="s">
        <v>1768</v>
      </c>
      <c r="AG1246" t="s">
        <v>1768</v>
      </c>
      <c r="AH1246" t="s">
        <v>1768</v>
      </c>
      <c r="AI1246" t="s">
        <v>1768</v>
      </c>
      <c r="AJ1246" t="s">
        <v>1768</v>
      </c>
      <c r="AK1246" t="s">
        <v>1768</v>
      </c>
    </row>
    <row r="1247" spans="1:37">
      <c r="A1247" t="s">
        <v>4809</v>
      </c>
      <c r="B1247" t="s">
        <v>4848</v>
      </c>
      <c r="C1247" t="s">
        <v>4895</v>
      </c>
      <c r="D1247" t="s">
        <v>4896</v>
      </c>
      <c r="E1247" t="str">
        <f t="shared" si="19"/>
        <v>MAF.SL.TLF.TERT.ZS</v>
      </c>
      <c r="F1247" t="s">
        <v>1768</v>
      </c>
      <c r="G1247" t="s">
        <v>1768</v>
      </c>
      <c r="H1247" t="s">
        <v>1768</v>
      </c>
      <c r="I1247" t="s">
        <v>1768</v>
      </c>
      <c r="J1247" t="s">
        <v>1768</v>
      </c>
      <c r="K1247" t="s">
        <v>1768</v>
      </c>
      <c r="L1247" t="s">
        <v>1768</v>
      </c>
      <c r="M1247" t="s">
        <v>1768</v>
      </c>
      <c r="N1247" t="s">
        <v>1768</v>
      </c>
      <c r="O1247" t="s">
        <v>1768</v>
      </c>
      <c r="P1247" t="s">
        <v>1768</v>
      </c>
      <c r="Q1247" t="s">
        <v>1768</v>
      </c>
      <c r="R1247" t="s">
        <v>1768</v>
      </c>
      <c r="S1247" t="s">
        <v>1768</v>
      </c>
      <c r="T1247" t="s">
        <v>1768</v>
      </c>
      <c r="U1247" t="s">
        <v>1768</v>
      </c>
      <c r="V1247" t="s">
        <v>1768</v>
      </c>
      <c r="W1247" t="s">
        <v>1768</v>
      </c>
      <c r="X1247" t="s">
        <v>1768</v>
      </c>
      <c r="Y1247" t="s">
        <v>1768</v>
      </c>
      <c r="Z1247" t="s">
        <v>1768</v>
      </c>
      <c r="AA1247" t="s">
        <v>1768</v>
      </c>
      <c r="AB1247" t="s">
        <v>1768</v>
      </c>
      <c r="AC1247" t="s">
        <v>1768</v>
      </c>
      <c r="AD1247" t="s">
        <v>1768</v>
      </c>
      <c r="AE1247" t="s">
        <v>1768</v>
      </c>
      <c r="AF1247" t="s">
        <v>1768</v>
      </c>
      <c r="AG1247" t="s">
        <v>1768</v>
      </c>
      <c r="AH1247" t="s">
        <v>1768</v>
      </c>
      <c r="AI1247" t="s">
        <v>1768</v>
      </c>
      <c r="AJ1247" t="s">
        <v>1768</v>
      </c>
      <c r="AK1247" t="s">
        <v>1768</v>
      </c>
    </row>
    <row r="1248" spans="1:37" hidden="1">
      <c r="A1248" t="s">
        <v>4809</v>
      </c>
      <c r="B1248" t="s">
        <v>4848</v>
      </c>
      <c r="C1248" t="s">
        <v>4897</v>
      </c>
      <c r="D1248" t="s">
        <v>4898</v>
      </c>
      <c r="E1248" t="str">
        <f t="shared" si="19"/>
        <v>MAF.SP.DYN.LE00.IN</v>
      </c>
      <c r="F1248" t="s">
        <v>1768</v>
      </c>
      <c r="G1248" t="s">
        <v>1768</v>
      </c>
      <c r="H1248" t="s">
        <v>1768</v>
      </c>
      <c r="I1248" t="s">
        <v>1768</v>
      </c>
      <c r="J1248" t="s">
        <v>1768</v>
      </c>
      <c r="K1248" t="s">
        <v>1768</v>
      </c>
      <c r="L1248" t="s">
        <v>1768</v>
      </c>
      <c r="M1248" t="s">
        <v>1768</v>
      </c>
      <c r="N1248" t="s">
        <v>1768</v>
      </c>
      <c r="O1248" t="s">
        <v>1768</v>
      </c>
      <c r="P1248" t="s">
        <v>1768</v>
      </c>
      <c r="Q1248" t="s">
        <v>1768</v>
      </c>
      <c r="R1248" t="s">
        <v>1768</v>
      </c>
      <c r="S1248" t="s">
        <v>1768</v>
      </c>
      <c r="T1248" t="s">
        <v>1768</v>
      </c>
      <c r="U1248" t="s">
        <v>1768</v>
      </c>
      <c r="V1248" t="s">
        <v>1768</v>
      </c>
      <c r="W1248" t="s">
        <v>1768</v>
      </c>
      <c r="X1248" t="s">
        <v>1768</v>
      </c>
      <c r="Y1248" t="s">
        <v>1768</v>
      </c>
      <c r="Z1248" t="s">
        <v>1768</v>
      </c>
      <c r="AA1248" t="s">
        <v>1768</v>
      </c>
      <c r="AB1248" t="s">
        <v>1768</v>
      </c>
      <c r="AC1248" t="s">
        <v>1768</v>
      </c>
      <c r="AD1248" t="s">
        <v>1768</v>
      </c>
      <c r="AE1248" t="s">
        <v>1768</v>
      </c>
      <c r="AF1248" t="s">
        <v>1768</v>
      </c>
      <c r="AG1248" t="s">
        <v>1768</v>
      </c>
      <c r="AH1248" t="s">
        <v>1768</v>
      </c>
      <c r="AI1248" t="s">
        <v>1768</v>
      </c>
      <c r="AJ1248" t="s">
        <v>1768</v>
      </c>
      <c r="AK1248" t="s">
        <v>1768</v>
      </c>
    </row>
    <row r="1249" spans="1:37" hidden="1">
      <c r="A1249" t="s">
        <v>4809</v>
      </c>
      <c r="B1249" t="s">
        <v>4848</v>
      </c>
      <c r="C1249" t="s">
        <v>1688</v>
      </c>
      <c r="D1249" t="s">
        <v>1689</v>
      </c>
      <c r="E1249" t="str">
        <f t="shared" si="19"/>
        <v>MAF.SP.POP.TOTL</v>
      </c>
      <c r="F1249">
        <v>7580</v>
      </c>
      <c r="G1249">
        <v>7868</v>
      </c>
      <c r="H1249">
        <v>8670</v>
      </c>
      <c r="I1249">
        <v>10547</v>
      </c>
      <c r="J1249">
        <v>12790</v>
      </c>
      <c r="K1249">
        <v>15392</v>
      </c>
      <c r="L1249">
        <v>18337</v>
      </c>
      <c r="M1249">
        <v>21628</v>
      </c>
      <c r="N1249">
        <v>24873</v>
      </c>
      <c r="O1249">
        <v>27676</v>
      </c>
      <c r="P1249">
        <v>30036</v>
      </c>
      <c r="Q1249">
        <v>31821</v>
      </c>
      <c r="R1249">
        <v>32892</v>
      </c>
      <c r="S1249">
        <v>33238</v>
      </c>
      <c r="T1249">
        <v>33098</v>
      </c>
      <c r="U1249">
        <v>32712</v>
      </c>
      <c r="V1249">
        <v>32102</v>
      </c>
      <c r="W1249">
        <v>31304</v>
      </c>
      <c r="X1249">
        <v>30358</v>
      </c>
      <c r="Y1249">
        <v>29305</v>
      </c>
      <c r="Z1249">
        <v>28384</v>
      </c>
      <c r="AA1249">
        <v>27782</v>
      </c>
      <c r="AB1249">
        <v>27450</v>
      </c>
      <c r="AC1249">
        <v>27363</v>
      </c>
      <c r="AD1249">
        <v>27514</v>
      </c>
      <c r="AE1249">
        <v>27906</v>
      </c>
      <c r="AF1249">
        <v>28414</v>
      </c>
      <c r="AG1249">
        <v>28905</v>
      </c>
      <c r="AH1249">
        <v>29376</v>
      </c>
      <c r="AI1249">
        <v>29820</v>
      </c>
      <c r="AJ1249">
        <v>30235</v>
      </c>
      <c r="AK1249">
        <v>30615</v>
      </c>
    </row>
    <row r="1250" spans="1:37" hidden="1">
      <c r="A1250" t="s">
        <v>1638</v>
      </c>
      <c r="B1250" t="s">
        <v>1639</v>
      </c>
      <c r="C1250" t="s">
        <v>4889</v>
      </c>
      <c r="D1250" t="s">
        <v>4890</v>
      </c>
      <c r="E1250" t="str">
        <f t="shared" si="19"/>
        <v>VCT.NY.GDP.DEFL.ZS</v>
      </c>
      <c r="F1250">
        <v>31.481075230168194</v>
      </c>
      <c r="G1250">
        <v>36.791255347805631</v>
      </c>
      <c r="H1250">
        <v>40.104830389883453</v>
      </c>
      <c r="I1250">
        <v>42.279519512943587</v>
      </c>
      <c r="J1250">
        <v>43.94125349511495</v>
      </c>
      <c r="K1250">
        <v>45.161825134756597</v>
      </c>
      <c r="L1250">
        <v>48.001790220244146</v>
      </c>
      <c r="M1250">
        <v>51.068161865206186</v>
      </c>
      <c r="N1250">
        <v>51.522396138938419</v>
      </c>
      <c r="O1250">
        <v>54.15519236157261</v>
      </c>
      <c r="P1250">
        <v>57.634479557306108</v>
      </c>
      <c r="Q1250">
        <v>61.410107803526024</v>
      </c>
      <c r="R1250">
        <v>62.675845288565156</v>
      </c>
      <c r="S1250">
        <v>64.076123897402098</v>
      </c>
      <c r="T1250">
        <v>67.299941867204026</v>
      </c>
      <c r="U1250">
        <v>72.994480078182661</v>
      </c>
      <c r="V1250">
        <v>76.093641271780342</v>
      </c>
      <c r="W1250">
        <v>69.932689968393362</v>
      </c>
      <c r="X1250">
        <v>72.114017219823637</v>
      </c>
      <c r="Y1250">
        <v>72.116962271393575</v>
      </c>
      <c r="Z1250">
        <v>84.842893084775525</v>
      </c>
      <c r="AA1250">
        <v>90.006755124959696</v>
      </c>
      <c r="AB1250">
        <v>93.03656540012696</v>
      </c>
      <c r="AC1250">
        <v>94.11690203154113</v>
      </c>
      <c r="AD1250">
        <v>95.659402604137895</v>
      </c>
      <c r="AE1250">
        <v>98.844605812842417</v>
      </c>
      <c r="AF1250">
        <v>99.999820901762234</v>
      </c>
      <c r="AG1250">
        <v>108.66193229901972</v>
      </c>
      <c r="AH1250">
        <v>111.61865166669132</v>
      </c>
      <c r="AI1250">
        <v>109.85963842424414</v>
      </c>
      <c r="AJ1250">
        <v>112.32387160808734</v>
      </c>
      <c r="AK1250">
        <v>114.48359213014811</v>
      </c>
    </row>
    <row r="1251" spans="1:37" hidden="1">
      <c r="A1251" t="s">
        <v>1638</v>
      </c>
      <c r="B1251" t="s">
        <v>1639</v>
      </c>
      <c r="C1251" t="s">
        <v>4891</v>
      </c>
      <c r="D1251" t="s">
        <v>4892</v>
      </c>
      <c r="E1251" t="str">
        <f t="shared" si="19"/>
        <v>VCT.NY.GDP.MKTP.KD</v>
      </c>
      <c r="F1251">
        <v>162531133.10500935</v>
      </c>
      <c r="G1251">
        <v>172493388.18880323</v>
      </c>
      <c r="H1251">
        <v>180767949.87319988</v>
      </c>
      <c r="I1251">
        <v>188720276.2997371</v>
      </c>
      <c r="J1251">
        <v>199840425.06651571</v>
      </c>
      <c r="K1251">
        <v>212063867.36736378</v>
      </c>
      <c r="L1251">
        <v>226193438.61855158</v>
      </c>
      <c r="M1251">
        <v>236461552.41105846</v>
      </c>
      <c r="N1251">
        <v>271007209.94647741</v>
      </c>
      <c r="O1251">
        <v>277763401.61262047</v>
      </c>
      <c r="P1251">
        <v>291778284.58686113</v>
      </c>
      <c r="Q1251">
        <v>293575213.23937005</v>
      </c>
      <c r="R1251">
        <v>315662581.41857088</v>
      </c>
      <c r="S1251">
        <v>316159610.55904973</v>
      </c>
      <c r="T1251">
        <v>306664532.80576432</v>
      </c>
      <c r="U1251">
        <v>309736577.67607743</v>
      </c>
      <c r="V1251">
        <v>313887517.29432487</v>
      </c>
      <c r="W1251">
        <v>355555287.11617082</v>
      </c>
      <c r="X1251">
        <v>373955982.98048973</v>
      </c>
      <c r="Y1251">
        <v>390428641.6721049</v>
      </c>
      <c r="Z1251">
        <v>397447006.6845364</v>
      </c>
      <c r="AA1251">
        <v>406289600.42393452</v>
      </c>
      <c r="AB1251">
        <v>421897051.46210504</v>
      </c>
      <c r="AC1251">
        <v>434863023.53649396</v>
      </c>
      <c r="AD1251">
        <v>463458928.93885672</v>
      </c>
      <c r="AE1251">
        <v>473319264.65232569</v>
      </c>
      <c r="AF1251">
        <v>518425049.50582671</v>
      </c>
      <c r="AG1251">
        <v>534605272.23883432</v>
      </c>
      <c r="AH1251">
        <v>531422080.39322811</v>
      </c>
      <c r="AI1251">
        <v>519211092.63578588</v>
      </c>
      <c r="AJ1251">
        <v>509682321.57058209</v>
      </c>
      <c r="AK1251">
        <v>509866725.86287284</v>
      </c>
    </row>
    <row r="1252" spans="1:37" hidden="1">
      <c r="A1252" t="s">
        <v>1638</v>
      </c>
      <c r="B1252" t="s">
        <v>1639</v>
      </c>
      <c r="C1252" t="s">
        <v>4893</v>
      </c>
      <c r="D1252" t="s">
        <v>4894</v>
      </c>
      <c r="E1252" t="str">
        <f t="shared" si="19"/>
        <v>VCT.NY.GDP.MKTP.CD</v>
      </c>
      <c r="F1252">
        <v>60307406.342340201</v>
      </c>
      <c r="G1252">
        <v>74799998.678984374</v>
      </c>
      <c r="H1252">
        <v>85448146.639079452</v>
      </c>
      <c r="I1252">
        <v>94044442.78355968</v>
      </c>
      <c r="J1252">
        <v>103499992.24619828</v>
      </c>
      <c r="K1252">
        <v>112881479.48792265</v>
      </c>
      <c r="L1252">
        <v>127974065.88804463</v>
      </c>
      <c r="M1252">
        <v>142329621.19007194</v>
      </c>
      <c r="N1252">
        <v>164574077.09351698</v>
      </c>
      <c r="O1252">
        <v>177296293.16513082</v>
      </c>
      <c r="P1252">
        <v>198207403.9069384</v>
      </c>
      <c r="Q1252">
        <v>212492582.9139123</v>
      </c>
      <c r="R1252">
        <v>233188878.84469882</v>
      </c>
      <c r="S1252">
        <v>238774063.9312461</v>
      </c>
      <c r="T1252">
        <v>243255557.18543339</v>
      </c>
      <c r="U1252">
        <v>266481488.6271005</v>
      </c>
      <c r="V1252">
        <v>281518501.69487059</v>
      </c>
      <c r="W1252">
        <v>293070365.19456106</v>
      </c>
      <c r="X1252">
        <v>317851822.53468251</v>
      </c>
      <c r="Y1252">
        <v>331866660.80569005</v>
      </c>
      <c r="Z1252">
        <v>397447006.6845364</v>
      </c>
      <c r="AA1252">
        <v>431017934.98054129</v>
      </c>
      <c r="AB1252">
        <v>462641609.60723227</v>
      </c>
      <c r="AC1252">
        <v>482397041.11019063</v>
      </c>
      <c r="AD1252">
        <v>522544701.88263881</v>
      </c>
      <c r="AE1252">
        <v>551431645.44655108</v>
      </c>
      <c r="AF1252">
        <v>611040126.24567914</v>
      </c>
      <c r="AG1252">
        <v>684691914.81481481</v>
      </c>
      <c r="AH1252">
        <v>699134776.88343155</v>
      </c>
      <c r="AI1252">
        <v>672305502.9865365</v>
      </c>
      <c r="AJ1252">
        <v>674770632.8550632</v>
      </c>
      <c r="AK1252">
        <v>687993692.73004162</v>
      </c>
    </row>
    <row r="1253" spans="1:37">
      <c r="A1253" t="s">
        <v>1638</v>
      </c>
      <c r="B1253" t="s">
        <v>1639</v>
      </c>
      <c r="C1253" t="s">
        <v>4895</v>
      </c>
      <c r="D1253" t="s">
        <v>4896</v>
      </c>
      <c r="E1253" t="str">
        <f t="shared" si="19"/>
        <v>VCT.SL.TLF.TERT.ZS</v>
      </c>
      <c r="F1253" t="s">
        <v>1768</v>
      </c>
      <c r="G1253" t="s">
        <v>1768</v>
      </c>
      <c r="H1253" t="s">
        <v>1768</v>
      </c>
      <c r="I1253" t="s">
        <v>1768</v>
      </c>
      <c r="J1253" t="s">
        <v>1768</v>
      </c>
      <c r="K1253" t="s">
        <v>1768</v>
      </c>
      <c r="L1253" t="s">
        <v>1768</v>
      </c>
      <c r="M1253" t="s">
        <v>1768</v>
      </c>
      <c r="N1253" t="s">
        <v>1768</v>
      </c>
      <c r="O1253" t="s">
        <v>1768</v>
      </c>
      <c r="P1253" t="s">
        <v>1768</v>
      </c>
      <c r="Q1253">
        <v>6.2</v>
      </c>
      <c r="R1253" t="s">
        <v>1768</v>
      </c>
      <c r="S1253" t="s">
        <v>1768</v>
      </c>
      <c r="T1253" t="s">
        <v>1768</v>
      </c>
      <c r="U1253" t="s">
        <v>1768</v>
      </c>
      <c r="V1253" t="s">
        <v>1768</v>
      </c>
      <c r="W1253" t="s">
        <v>1768</v>
      </c>
      <c r="X1253" t="s">
        <v>1768</v>
      </c>
      <c r="Y1253" t="s">
        <v>1768</v>
      </c>
      <c r="Z1253" t="s">
        <v>1768</v>
      </c>
      <c r="AA1253" t="s">
        <v>1768</v>
      </c>
      <c r="AB1253" t="s">
        <v>1768</v>
      </c>
      <c r="AC1253" t="s">
        <v>1768</v>
      </c>
      <c r="AD1253" t="s">
        <v>1768</v>
      </c>
      <c r="AE1253" t="s">
        <v>1768</v>
      </c>
      <c r="AF1253" t="s">
        <v>1768</v>
      </c>
      <c r="AG1253" t="s">
        <v>1768</v>
      </c>
      <c r="AH1253" t="s">
        <v>1768</v>
      </c>
      <c r="AI1253" t="s">
        <v>1768</v>
      </c>
      <c r="AJ1253" t="s">
        <v>1768</v>
      </c>
      <c r="AK1253" t="s">
        <v>1768</v>
      </c>
    </row>
    <row r="1254" spans="1:37" hidden="1">
      <c r="A1254" t="s">
        <v>1638</v>
      </c>
      <c r="B1254" t="s">
        <v>1639</v>
      </c>
      <c r="C1254" t="s">
        <v>4897</v>
      </c>
      <c r="D1254" t="s">
        <v>4898</v>
      </c>
      <c r="E1254" t="str">
        <f t="shared" si="19"/>
        <v>VCT.SP.DYN.LE00.IN</v>
      </c>
      <c r="F1254">
        <v>65.677024390243915</v>
      </c>
      <c r="G1254">
        <v>66.106439024390241</v>
      </c>
      <c r="H1254">
        <v>66.512195121951237</v>
      </c>
      <c r="I1254">
        <v>66.904975609756093</v>
      </c>
      <c r="J1254">
        <v>67.286878048780508</v>
      </c>
      <c r="K1254">
        <v>67.656975609756103</v>
      </c>
      <c r="L1254">
        <v>68.014341463414638</v>
      </c>
      <c r="M1254">
        <v>68.353414634146347</v>
      </c>
      <c r="N1254">
        <v>68.669707317073176</v>
      </c>
      <c r="O1254">
        <v>68.959219512195133</v>
      </c>
      <c r="P1254">
        <v>69.218414634146342</v>
      </c>
      <c r="Q1254">
        <v>69.44273170731708</v>
      </c>
      <c r="R1254">
        <v>69.631121951219512</v>
      </c>
      <c r="S1254">
        <v>69.787634146341475</v>
      </c>
      <c r="T1254">
        <v>69.915829268292683</v>
      </c>
      <c r="U1254">
        <v>70.018414634146353</v>
      </c>
      <c r="V1254">
        <v>70.100195121951231</v>
      </c>
      <c r="W1254">
        <v>70.168243902439031</v>
      </c>
      <c r="X1254">
        <v>70.231585365853661</v>
      </c>
      <c r="Y1254">
        <v>70.298073170731712</v>
      </c>
      <c r="Z1254">
        <v>70.376951219512208</v>
      </c>
      <c r="AA1254">
        <v>70.47736585365854</v>
      </c>
      <c r="AB1254">
        <v>70.60143902439026</v>
      </c>
      <c r="AC1254">
        <v>70.747926829268309</v>
      </c>
      <c r="AD1254">
        <v>70.91670731707319</v>
      </c>
      <c r="AE1254">
        <v>71.105780487804893</v>
      </c>
      <c r="AF1254">
        <v>71.307780487804877</v>
      </c>
      <c r="AG1254">
        <v>71.515463414634141</v>
      </c>
      <c r="AH1254">
        <v>71.721097560975622</v>
      </c>
      <c r="AI1254">
        <v>71.921268292682939</v>
      </c>
      <c r="AJ1254">
        <v>72.112536585365859</v>
      </c>
      <c r="AK1254" t="s">
        <v>1768</v>
      </c>
    </row>
    <row r="1255" spans="1:37" hidden="1">
      <c r="A1255" t="s">
        <v>1638</v>
      </c>
      <c r="B1255" t="s">
        <v>1639</v>
      </c>
      <c r="C1255" t="s">
        <v>1688</v>
      </c>
      <c r="D1255" t="s">
        <v>1689</v>
      </c>
      <c r="E1255" t="str">
        <f t="shared" si="19"/>
        <v>VCT.SP.POP.TOTL</v>
      </c>
      <c r="F1255">
        <v>100450</v>
      </c>
      <c r="G1255">
        <v>101316</v>
      </c>
      <c r="H1255">
        <v>102135</v>
      </c>
      <c r="I1255">
        <v>102915</v>
      </c>
      <c r="J1255">
        <v>103669</v>
      </c>
      <c r="K1255">
        <v>104402</v>
      </c>
      <c r="L1255">
        <v>105123</v>
      </c>
      <c r="M1255">
        <v>105819</v>
      </c>
      <c r="N1255">
        <v>106465</v>
      </c>
      <c r="O1255">
        <v>107016</v>
      </c>
      <c r="P1255">
        <v>107449</v>
      </c>
      <c r="Q1255">
        <v>107755</v>
      </c>
      <c r="R1255">
        <v>107950</v>
      </c>
      <c r="S1255">
        <v>108051</v>
      </c>
      <c r="T1255">
        <v>108089</v>
      </c>
      <c r="U1255">
        <v>108087</v>
      </c>
      <c r="V1255">
        <v>108049</v>
      </c>
      <c r="W1255">
        <v>107979</v>
      </c>
      <c r="X1255">
        <v>107907</v>
      </c>
      <c r="Y1255">
        <v>107869</v>
      </c>
      <c r="Z1255">
        <v>107891</v>
      </c>
      <c r="AA1255">
        <v>107987</v>
      </c>
      <c r="AB1255">
        <v>108150</v>
      </c>
      <c r="AC1255">
        <v>108354</v>
      </c>
      <c r="AD1255">
        <v>108566</v>
      </c>
      <c r="AE1255">
        <v>108755</v>
      </c>
      <c r="AF1255">
        <v>108918</v>
      </c>
      <c r="AG1255">
        <v>109060</v>
      </c>
      <c r="AH1255">
        <v>109178</v>
      </c>
      <c r="AI1255">
        <v>109269</v>
      </c>
      <c r="AJ1255">
        <v>109333</v>
      </c>
      <c r="AK1255">
        <v>109365</v>
      </c>
    </row>
    <row r="1256" spans="1:37" hidden="1">
      <c r="A1256" t="s">
        <v>4343</v>
      </c>
      <c r="B1256" t="s">
        <v>4849</v>
      </c>
      <c r="C1256" t="s">
        <v>4889</v>
      </c>
      <c r="D1256" t="s">
        <v>4890</v>
      </c>
      <c r="E1256" t="str">
        <f t="shared" si="19"/>
        <v>SSF.NY.GDP.DEFL.ZS</v>
      </c>
      <c r="F1256" t="s">
        <v>1768</v>
      </c>
      <c r="G1256" t="s">
        <v>1768</v>
      </c>
      <c r="H1256" t="s">
        <v>1768</v>
      </c>
      <c r="I1256" t="s">
        <v>1768</v>
      </c>
      <c r="J1256" t="s">
        <v>1768</v>
      </c>
      <c r="K1256" t="s">
        <v>1768</v>
      </c>
      <c r="L1256" t="s">
        <v>1768</v>
      </c>
      <c r="M1256" t="s">
        <v>1768</v>
      </c>
      <c r="N1256" t="s">
        <v>1768</v>
      </c>
      <c r="O1256" t="s">
        <v>1768</v>
      </c>
      <c r="P1256" t="s">
        <v>1768</v>
      </c>
      <c r="Q1256" t="s">
        <v>1768</v>
      </c>
      <c r="R1256" t="s">
        <v>1768</v>
      </c>
      <c r="S1256" t="s">
        <v>1768</v>
      </c>
      <c r="T1256" t="s">
        <v>1768</v>
      </c>
      <c r="U1256" t="s">
        <v>1768</v>
      </c>
      <c r="V1256" t="s">
        <v>1768</v>
      </c>
      <c r="W1256" t="s">
        <v>1768</v>
      </c>
      <c r="X1256" t="s">
        <v>1768</v>
      </c>
      <c r="Y1256" t="s">
        <v>1768</v>
      </c>
      <c r="Z1256" t="s">
        <v>1768</v>
      </c>
      <c r="AA1256" t="s">
        <v>1768</v>
      </c>
      <c r="AB1256" t="s">
        <v>1768</v>
      </c>
      <c r="AC1256" t="s">
        <v>1768</v>
      </c>
      <c r="AD1256" t="s">
        <v>1768</v>
      </c>
      <c r="AE1256" t="s">
        <v>1768</v>
      </c>
      <c r="AF1256" t="s">
        <v>1768</v>
      </c>
      <c r="AG1256" t="s">
        <v>1768</v>
      </c>
      <c r="AH1256" t="s">
        <v>1768</v>
      </c>
      <c r="AI1256" t="s">
        <v>1768</v>
      </c>
      <c r="AJ1256" t="s">
        <v>1768</v>
      </c>
      <c r="AK1256" t="s">
        <v>1768</v>
      </c>
    </row>
    <row r="1257" spans="1:37" hidden="1">
      <c r="A1257" t="s">
        <v>4343</v>
      </c>
      <c r="B1257" t="s">
        <v>4849</v>
      </c>
      <c r="C1257" t="s">
        <v>4891</v>
      </c>
      <c r="D1257" t="s">
        <v>4892</v>
      </c>
      <c r="E1257" t="str">
        <f t="shared" si="19"/>
        <v>SSF.NY.GDP.MKTP.KD</v>
      </c>
      <c r="F1257">
        <v>227134442509.31857</v>
      </c>
      <c r="G1257">
        <v>232331638559.6412</v>
      </c>
      <c r="H1257">
        <v>233710420193.01932</v>
      </c>
      <c r="I1257">
        <v>231424388434.34802</v>
      </c>
      <c r="J1257">
        <v>237005505169.8244</v>
      </c>
      <c r="K1257">
        <v>240099470220.4614</v>
      </c>
      <c r="L1257">
        <v>245000545627.72574</v>
      </c>
      <c r="M1257">
        <v>250694661146.0025</v>
      </c>
      <c r="N1257">
        <v>261555272460.28256</v>
      </c>
      <c r="O1257">
        <v>269910859449.50839</v>
      </c>
      <c r="P1257">
        <v>273077399211.93552</v>
      </c>
      <c r="Q1257">
        <v>275082675088.99573</v>
      </c>
      <c r="R1257">
        <v>272234785280.17499</v>
      </c>
      <c r="S1257">
        <v>273879971796.73376</v>
      </c>
      <c r="T1257">
        <v>278939301199.65717</v>
      </c>
      <c r="U1257">
        <v>289487604287.16626</v>
      </c>
      <c r="V1257">
        <v>304041260026.91693</v>
      </c>
      <c r="W1257">
        <v>315110992800.85046</v>
      </c>
      <c r="X1257">
        <v>322768985883.61261</v>
      </c>
      <c r="Y1257">
        <v>330984416115.33936</v>
      </c>
      <c r="Z1257">
        <v>343044589661.3175</v>
      </c>
      <c r="AA1257">
        <v>355968722709.05792</v>
      </c>
      <c r="AB1257">
        <v>368215849671.44257</v>
      </c>
      <c r="AC1257">
        <v>383564230862.90399</v>
      </c>
      <c r="AD1257">
        <v>406991628806.62622</v>
      </c>
      <c r="AE1257">
        <v>431505103528.72784</v>
      </c>
      <c r="AF1257">
        <v>458685733258.10217</v>
      </c>
      <c r="AG1257">
        <v>488917793946.20367</v>
      </c>
      <c r="AH1257">
        <v>513731894643.43677</v>
      </c>
      <c r="AI1257">
        <v>524769265694.91309</v>
      </c>
      <c r="AJ1257">
        <v>550761959291.17358</v>
      </c>
      <c r="AK1257">
        <v>573643876908.08142</v>
      </c>
    </row>
    <row r="1258" spans="1:37" hidden="1">
      <c r="A1258" t="s">
        <v>4343</v>
      </c>
      <c r="B1258" t="s">
        <v>4849</v>
      </c>
      <c r="C1258" t="s">
        <v>4893</v>
      </c>
      <c r="D1258" t="s">
        <v>4894</v>
      </c>
      <c r="E1258" t="str">
        <f t="shared" si="19"/>
        <v>SSF.NY.GDP.MKTP.CD</v>
      </c>
      <c r="F1258">
        <v>271550964639.13763</v>
      </c>
      <c r="G1258">
        <v>271492599822.63821</v>
      </c>
      <c r="H1258">
        <v>253535169342.07672</v>
      </c>
      <c r="I1258">
        <v>237156591602.07468</v>
      </c>
      <c r="J1258">
        <v>226082998482.06342</v>
      </c>
      <c r="K1258">
        <v>210623837448.02585</v>
      </c>
      <c r="L1258">
        <v>232737909011.25299</v>
      </c>
      <c r="M1258">
        <v>275122623905.27643</v>
      </c>
      <c r="N1258">
        <v>289683008708.20898</v>
      </c>
      <c r="O1258">
        <v>300863983157.28015</v>
      </c>
      <c r="P1258">
        <v>300415453945.51141</v>
      </c>
      <c r="Q1258">
        <v>310933811307.22784</v>
      </c>
      <c r="R1258">
        <v>313167563366.2879</v>
      </c>
      <c r="S1258">
        <v>295902900719.5545</v>
      </c>
      <c r="T1258">
        <v>288353180094.62897</v>
      </c>
      <c r="U1258">
        <v>327112707269.87573</v>
      </c>
      <c r="V1258">
        <v>339798606906.43488</v>
      </c>
      <c r="W1258">
        <v>352245450266.98029</v>
      </c>
      <c r="X1258">
        <v>332328479896.35785</v>
      </c>
      <c r="Y1258">
        <v>332902549414.25159</v>
      </c>
      <c r="Z1258">
        <v>343044589661.3175</v>
      </c>
      <c r="AA1258">
        <v>333436969404.49298</v>
      </c>
      <c r="AB1258">
        <v>350695565483.5166</v>
      </c>
      <c r="AC1258">
        <v>448038767641.10535</v>
      </c>
      <c r="AD1258">
        <v>558699331288.17627</v>
      </c>
      <c r="AE1258">
        <v>651777752604.99011</v>
      </c>
      <c r="AF1258">
        <v>760711437473.82971</v>
      </c>
      <c r="AG1258">
        <v>881782351569.13745</v>
      </c>
      <c r="AH1258">
        <v>1009242354390.5825</v>
      </c>
      <c r="AI1258">
        <v>953417602144.93286</v>
      </c>
      <c r="AJ1258">
        <v>1117458859350.6194</v>
      </c>
      <c r="AK1258">
        <v>1265098166200.5566</v>
      </c>
    </row>
    <row r="1259" spans="1:37">
      <c r="A1259" t="s">
        <v>4343</v>
      </c>
      <c r="B1259" t="s">
        <v>4849</v>
      </c>
      <c r="C1259" t="s">
        <v>4895</v>
      </c>
      <c r="D1259" t="s">
        <v>4896</v>
      </c>
      <c r="E1259" t="str">
        <f t="shared" si="19"/>
        <v>SSF.SL.TLF.TERT.ZS</v>
      </c>
      <c r="F1259" t="s">
        <v>1768</v>
      </c>
      <c r="G1259" t="s">
        <v>1768</v>
      </c>
      <c r="H1259" t="s">
        <v>1768</v>
      </c>
      <c r="I1259" t="s">
        <v>1768</v>
      </c>
      <c r="J1259" t="s">
        <v>1768</v>
      </c>
      <c r="K1259" t="s">
        <v>1768</v>
      </c>
      <c r="L1259" t="s">
        <v>1768</v>
      </c>
      <c r="M1259" t="s">
        <v>1768</v>
      </c>
      <c r="N1259" t="s">
        <v>1768</v>
      </c>
      <c r="O1259" t="s">
        <v>1768</v>
      </c>
      <c r="P1259" t="s">
        <v>1768</v>
      </c>
      <c r="Q1259" t="s">
        <v>1768</v>
      </c>
      <c r="R1259" t="s">
        <v>1768</v>
      </c>
      <c r="S1259" t="s">
        <v>1768</v>
      </c>
      <c r="T1259" t="s">
        <v>1768</v>
      </c>
      <c r="U1259" t="s">
        <v>1768</v>
      </c>
      <c r="V1259" t="s">
        <v>1768</v>
      </c>
      <c r="W1259" t="s">
        <v>1768</v>
      </c>
      <c r="X1259" t="s">
        <v>1768</v>
      </c>
      <c r="Y1259" t="s">
        <v>1768</v>
      </c>
      <c r="Z1259" t="s">
        <v>1768</v>
      </c>
      <c r="AA1259" t="s">
        <v>1768</v>
      </c>
      <c r="AB1259" t="s">
        <v>1768</v>
      </c>
      <c r="AC1259" t="s">
        <v>1768</v>
      </c>
      <c r="AD1259" t="s">
        <v>1768</v>
      </c>
      <c r="AE1259" t="s">
        <v>1768</v>
      </c>
      <c r="AF1259" t="s">
        <v>1768</v>
      </c>
      <c r="AG1259" t="s">
        <v>1768</v>
      </c>
      <c r="AH1259" t="s">
        <v>1768</v>
      </c>
      <c r="AI1259" t="s">
        <v>1768</v>
      </c>
      <c r="AJ1259" t="s">
        <v>1768</v>
      </c>
      <c r="AK1259" t="s">
        <v>1768</v>
      </c>
    </row>
    <row r="1260" spans="1:37" hidden="1">
      <c r="A1260" t="s">
        <v>4343</v>
      </c>
      <c r="B1260" t="s">
        <v>4849</v>
      </c>
      <c r="C1260" t="s">
        <v>4897</v>
      </c>
      <c r="D1260" t="s">
        <v>4898</v>
      </c>
      <c r="E1260" t="str">
        <f t="shared" si="19"/>
        <v>SSF.SP.DYN.LE00.IN</v>
      </c>
      <c r="F1260">
        <v>48.038380339286562</v>
      </c>
      <c r="G1260">
        <v>48.311597503537492</v>
      </c>
      <c r="H1260">
        <v>48.573345711989461</v>
      </c>
      <c r="I1260">
        <v>48.81055492394303</v>
      </c>
      <c r="J1260">
        <v>49.028635129320278</v>
      </c>
      <c r="K1260">
        <v>49.216024112084895</v>
      </c>
      <c r="L1260">
        <v>49.36345100959565</v>
      </c>
      <c r="M1260">
        <v>49.468702256375103</v>
      </c>
      <c r="N1260">
        <v>49.522058958918734</v>
      </c>
      <c r="O1260">
        <v>49.537650503718602</v>
      </c>
      <c r="P1260">
        <v>49.520821865995259</v>
      </c>
      <c r="Q1260">
        <v>49.484343085760138</v>
      </c>
      <c r="R1260">
        <v>49.441941953679581</v>
      </c>
      <c r="S1260">
        <v>49.391374222211454</v>
      </c>
      <c r="T1260">
        <v>49.343557157400049</v>
      </c>
      <c r="U1260">
        <v>49.302870169491428</v>
      </c>
      <c r="V1260">
        <v>49.284535635447149</v>
      </c>
      <c r="W1260">
        <v>49.309007743246511</v>
      </c>
      <c r="X1260">
        <v>49.381127788000768</v>
      </c>
      <c r="Y1260">
        <v>49.519183578109079</v>
      </c>
      <c r="Z1260">
        <v>49.72645365605711</v>
      </c>
      <c r="AA1260">
        <v>50.001485690380875</v>
      </c>
      <c r="AB1260">
        <v>50.340298404756616</v>
      </c>
      <c r="AC1260">
        <v>50.728940939988433</v>
      </c>
      <c r="AD1260">
        <v>51.162739851159046</v>
      </c>
      <c r="AE1260">
        <v>51.632287197682032</v>
      </c>
      <c r="AF1260">
        <v>52.127942136985801</v>
      </c>
      <c r="AG1260">
        <v>52.639122230110061</v>
      </c>
      <c r="AH1260">
        <v>53.247092114275908</v>
      </c>
      <c r="AI1260">
        <v>53.665430216853814</v>
      </c>
      <c r="AJ1260">
        <v>54.162650635395408</v>
      </c>
      <c r="AK1260" t="s">
        <v>1768</v>
      </c>
    </row>
    <row r="1261" spans="1:37" hidden="1">
      <c r="A1261" t="s">
        <v>4343</v>
      </c>
      <c r="B1261" t="s">
        <v>4849</v>
      </c>
      <c r="C1261" t="s">
        <v>1688</v>
      </c>
      <c r="D1261" t="s">
        <v>1689</v>
      </c>
      <c r="E1261" t="str">
        <f t="shared" si="19"/>
        <v>SSF.SP.POP.TOTL</v>
      </c>
      <c r="F1261">
        <v>387394191</v>
      </c>
      <c r="G1261">
        <v>398487571.16475964</v>
      </c>
      <c r="H1261">
        <v>409902684.22098279</v>
      </c>
      <c r="I1261">
        <v>421646193.51495922</v>
      </c>
      <c r="J1261">
        <v>433728164.14228374</v>
      </c>
      <c r="K1261">
        <v>446150360</v>
      </c>
      <c r="L1261">
        <v>458908822.64159995</v>
      </c>
      <c r="M1261">
        <v>471979296.85760003</v>
      </c>
      <c r="N1261">
        <v>485331065.95873779</v>
      </c>
      <c r="O1261">
        <v>498924455.51919705</v>
      </c>
      <c r="P1261">
        <v>512725058</v>
      </c>
      <c r="Q1261">
        <v>526809820.7500366</v>
      </c>
      <c r="R1261">
        <v>541184585.75349236</v>
      </c>
      <c r="S1261">
        <v>555837440.80551088</v>
      </c>
      <c r="T1261">
        <v>570763075.28424287</v>
      </c>
      <c r="U1261">
        <v>585951221</v>
      </c>
      <c r="V1261">
        <v>601425262.95375645</v>
      </c>
      <c r="W1261">
        <v>617203502.03834188</v>
      </c>
      <c r="X1261">
        <v>633296390.7772342</v>
      </c>
      <c r="Y1261">
        <v>649776922.53414011</v>
      </c>
      <c r="Z1261">
        <v>666677969</v>
      </c>
      <c r="AA1261">
        <v>683805392</v>
      </c>
      <c r="AB1261">
        <v>701046326</v>
      </c>
      <c r="AC1261">
        <v>718654922</v>
      </c>
      <c r="AD1261">
        <v>736641187</v>
      </c>
      <c r="AE1261">
        <v>755035063</v>
      </c>
      <c r="AF1261">
        <v>773852702</v>
      </c>
      <c r="AG1261">
        <v>793102078</v>
      </c>
      <c r="AH1261">
        <v>812853225</v>
      </c>
      <c r="AI1261">
        <v>833121622</v>
      </c>
      <c r="AJ1261">
        <v>853931672</v>
      </c>
      <c r="AK1261">
        <v>875561262</v>
      </c>
    </row>
    <row r="1262" spans="1:37" hidden="1">
      <c r="A1262" t="s">
        <v>4342</v>
      </c>
      <c r="B1262" t="s">
        <v>1641</v>
      </c>
      <c r="C1262" t="s">
        <v>4889</v>
      </c>
      <c r="D1262" t="s">
        <v>4890</v>
      </c>
      <c r="E1262" t="str">
        <f t="shared" si="19"/>
        <v>SSA.NY.GDP.DEFL.ZS</v>
      </c>
      <c r="F1262" t="s">
        <v>1768</v>
      </c>
      <c r="G1262" t="s">
        <v>1768</v>
      </c>
      <c r="H1262" t="s">
        <v>1768</v>
      </c>
      <c r="I1262" t="s">
        <v>1768</v>
      </c>
      <c r="J1262" t="s">
        <v>1768</v>
      </c>
      <c r="K1262" t="s">
        <v>1768</v>
      </c>
      <c r="L1262" t="s">
        <v>1768</v>
      </c>
      <c r="M1262" t="s">
        <v>1768</v>
      </c>
      <c r="N1262" t="s">
        <v>1768</v>
      </c>
      <c r="O1262" t="s">
        <v>1768</v>
      </c>
      <c r="P1262" t="s">
        <v>1768</v>
      </c>
      <c r="Q1262" t="s">
        <v>1768</v>
      </c>
      <c r="R1262" t="s">
        <v>1768</v>
      </c>
      <c r="S1262" t="s">
        <v>1768</v>
      </c>
      <c r="T1262" t="s">
        <v>1768</v>
      </c>
      <c r="U1262" t="s">
        <v>1768</v>
      </c>
      <c r="V1262" t="s">
        <v>1768</v>
      </c>
      <c r="W1262" t="s">
        <v>1768</v>
      </c>
      <c r="X1262" t="s">
        <v>1768</v>
      </c>
      <c r="Y1262" t="s">
        <v>1768</v>
      </c>
      <c r="Z1262" t="s">
        <v>1768</v>
      </c>
      <c r="AA1262" t="s">
        <v>1768</v>
      </c>
      <c r="AB1262" t="s">
        <v>1768</v>
      </c>
      <c r="AC1262" t="s">
        <v>1768</v>
      </c>
      <c r="AD1262" t="s">
        <v>1768</v>
      </c>
      <c r="AE1262" t="s">
        <v>1768</v>
      </c>
      <c r="AF1262" t="s">
        <v>1768</v>
      </c>
      <c r="AG1262" t="s">
        <v>1768</v>
      </c>
      <c r="AH1262" t="s">
        <v>1768</v>
      </c>
      <c r="AI1262" t="s">
        <v>1768</v>
      </c>
      <c r="AJ1262" t="s">
        <v>1768</v>
      </c>
      <c r="AK1262" t="s">
        <v>1768</v>
      </c>
    </row>
    <row r="1263" spans="1:37" hidden="1">
      <c r="A1263" t="s">
        <v>4342</v>
      </c>
      <c r="B1263" t="s">
        <v>1641</v>
      </c>
      <c r="C1263" t="s">
        <v>4891</v>
      </c>
      <c r="D1263" t="s">
        <v>4892</v>
      </c>
      <c r="E1263" t="str">
        <f t="shared" si="19"/>
        <v>SSA.NY.GDP.MKTP.KD</v>
      </c>
      <c r="F1263">
        <v>226950596672.16968</v>
      </c>
      <c r="G1263">
        <v>232143586038.3446</v>
      </c>
      <c r="H1263">
        <v>233521251666.32593</v>
      </c>
      <c r="I1263">
        <v>231237070254.16211</v>
      </c>
      <c r="J1263">
        <v>236813669554.64661</v>
      </c>
      <c r="K1263">
        <v>239905130306.11804</v>
      </c>
      <c r="L1263">
        <v>244811075415.58746</v>
      </c>
      <c r="M1263">
        <v>250496647570.13885</v>
      </c>
      <c r="N1263">
        <v>261352112435.01669</v>
      </c>
      <c r="O1263">
        <v>269710260066.00665</v>
      </c>
      <c r="P1263">
        <v>272870227079.90219</v>
      </c>
      <c r="Q1263">
        <v>274877886035.51807</v>
      </c>
      <c r="R1263">
        <v>272007916173.4158</v>
      </c>
      <c r="S1263">
        <v>273638754173.37881</v>
      </c>
      <c r="T1263">
        <v>278685706618.25385</v>
      </c>
      <c r="U1263">
        <v>289197719142.86401</v>
      </c>
      <c r="V1263">
        <v>303666607087.1062</v>
      </c>
      <c r="W1263">
        <v>314468779072.3764</v>
      </c>
      <c r="X1263">
        <v>321985802423.35962</v>
      </c>
      <c r="Y1263">
        <v>329876109431.37469</v>
      </c>
      <c r="Z1263">
        <v>341786721310.67963</v>
      </c>
      <c r="AA1263">
        <v>353931438594.30157</v>
      </c>
      <c r="AB1263">
        <v>365781815465.81177</v>
      </c>
      <c r="AC1263">
        <v>380790371428.65662</v>
      </c>
      <c r="AD1263">
        <v>403163230097.38507</v>
      </c>
      <c r="AE1263">
        <v>427303421685.64435</v>
      </c>
      <c r="AF1263">
        <v>454431211151.73035</v>
      </c>
      <c r="AG1263">
        <v>483750714003.77429</v>
      </c>
      <c r="AH1263">
        <v>508012997743.83673</v>
      </c>
      <c r="AI1263">
        <v>518722346866.9585</v>
      </c>
      <c r="AJ1263">
        <v>544760790539.57782</v>
      </c>
      <c r="AK1263">
        <v>567216942089.44128</v>
      </c>
    </row>
    <row r="1264" spans="1:37" hidden="1">
      <c r="A1264" t="s">
        <v>4342</v>
      </c>
      <c r="B1264" t="s">
        <v>1641</v>
      </c>
      <c r="C1264" t="s">
        <v>4893</v>
      </c>
      <c r="D1264" t="s">
        <v>4894</v>
      </c>
      <c r="E1264" t="str">
        <f t="shared" si="19"/>
        <v>SSA.NY.GDP.MKTP.CD</v>
      </c>
      <c r="F1264">
        <v>271449468927.19305</v>
      </c>
      <c r="G1264">
        <v>271391125925.30441</v>
      </c>
      <c r="H1264">
        <v>253440407268.41013</v>
      </c>
      <c r="I1264">
        <v>237067951235.28757</v>
      </c>
      <c r="J1264">
        <v>225998497015.01837</v>
      </c>
      <c r="K1264">
        <v>210545114043.8844</v>
      </c>
      <c r="L1264">
        <v>232639700720.43973</v>
      </c>
      <c r="M1264">
        <v>275003607242.5332</v>
      </c>
      <c r="N1264">
        <v>289556518517.81567</v>
      </c>
      <c r="O1264">
        <v>300752766187.41534</v>
      </c>
      <c r="P1264">
        <v>300284055187.61206</v>
      </c>
      <c r="Q1264">
        <v>310804013904.89337</v>
      </c>
      <c r="R1264">
        <v>313014056547.03204</v>
      </c>
      <c r="S1264">
        <v>295751384277.03027</v>
      </c>
      <c r="T1264">
        <v>288228124158.07141</v>
      </c>
      <c r="U1264">
        <v>326949422854.69476</v>
      </c>
      <c r="V1264">
        <v>339539896788.24579</v>
      </c>
      <c r="W1264">
        <v>351747159127.8645</v>
      </c>
      <c r="X1264">
        <v>331872217463.78577</v>
      </c>
      <c r="Y1264">
        <v>332028391396.97791</v>
      </c>
      <c r="Z1264">
        <v>341786721310.67963</v>
      </c>
      <c r="AA1264">
        <v>331695415074.37415</v>
      </c>
      <c r="AB1264">
        <v>348538334543.82721</v>
      </c>
      <c r="AC1264">
        <v>445069926121.10803</v>
      </c>
      <c r="AD1264">
        <v>553432467386.14978</v>
      </c>
      <c r="AE1264">
        <v>643522718050.92175</v>
      </c>
      <c r="AF1264">
        <v>751064165173.60742</v>
      </c>
      <c r="AG1264">
        <v>869151248477.96753</v>
      </c>
      <c r="AH1264">
        <v>990740331223.67883</v>
      </c>
      <c r="AI1264">
        <v>941129037410.39087</v>
      </c>
      <c r="AJ1264">
        <v>1102892243595.1096</v>
      </c>
      <c r="AK1264">
        <v>1245221646641.9404</v>
      </c>
    </row>
    <row r="1265" spans="1:37">
      <c r="A1265" t="s">
        <v>4342</v>
      </c>
      <c r="B1265" t="s">
        <v>1641</v>
      </c>
      <c r="C1265" t="s">
        <v>4895</v>
      </c>
      <c r="D1265" t="s">
        <v>4896</v>
      </c>
      <c r="E1265" t="str">
        <f t="shared" si="19"/>
        <v>SSA.SL.TLF.TERT.ZS</v>
      </c>
      <c r="F1265" t="s">
        <v>1768</v>
      </c>
      <c r="G1265" t="s">
        <v>1768</v>
      </c>
      <c r="H1265" t="s">
        <v>1768</v>
      </c>
      <c r="I1265" t="s">
        <v>1768</v>
      </c>
      <c r="J1265" t="s">
        <v>1768</v>
      </c>
      <c r="K1265" t="s">
        <v>1768</v>
      </c>
      <c r="L1265" t="s">
        <v>1768</v>
      </c>
      <c r="M1265" t="s">
        <v>1768</v>
      </c>
      <c r="N1265" t="s">
        <v>1768</v>
      </c>
      <c r="O1265" t="s">
        <v>1768</v>
      </c>
      <c r="P1265" t="s">
        <v>1768</v>
      </c>
      <c r="Q1265" t="s">
        <v>1768</v>
      </c>
      <c r="R1265" t="s">
        <v>1768</v>
      </c>
      <c r="S1265" t="s">
        <v>1768</v>
      </c>
      <c r="T1265" t="s">
        <v>1768</v>
      </c>
      <c r="U1265" t="s">
        <v>1768</v>
      </c>
      <c r="V1265" t="s">
        <v>1768</v>
      </c>
      <c r="W1265" t="s">
        <v>1768</v>
      </c>
      <c r="X1265" t="s">
        <v>1768</v>
      </c>
      <c r="Y1265" t="s">
        <v>1768</v>
      </c>
      <c r="Z1265" t="s">
        <v>1768</v>
      </c>
      <c r="AA1265" t="s">
        <v>1768</v>
      </c>
      <c r="AB1265" t="s">
        <v>1768</v>
      </c>
      <c r="AC1265" t="s">
        <v>1768</v>
      </c>
      <c r="AD1265" t="s">
        <v>1768</v>
      </c>
      <c r="AE1265" t="s">
        <v>1768</v>
      </c>
      <c r="AF1265" t="s">
        <v>1768</v>
      </c>
      <c r="AG1265" t="s">
        <v>1768</v>
      </c>
      <c r="AH1265" t="s">
        <v>1768</v>
      </c>
      <c r="AI1265" t="s">
        <v>1768</v>
      </c>
      <c r="AJ1265" t="s">
        <v>1768</v>
      </c>
      <c r="AK1265" t="s">
        <v>1768</v>
      </c>
    </row>
    <row r="1266" spans="1:37" hidden="1">
      <c r="A1266" t="s">
        <v>4342</v>
      </c>
      <c r="B1266" t="s">
        <v>1641</v>
      </c>
      <c r="C1266" t="s">
        <v>4897</v>
      </c>
      <c r="D1266" t="s">
        <v>4898</v>
      </c>
      <c r="E1266" t="str">
        <f t="shared" si="19"/>
        <v>SSA.SP.DYN.LE00.IN</v>
      </c>
      <c r="F1266">
        <v>48.04139593611977</v>
      </c>
      <c r="G1266">
        <v>48.314646822313115</v>
      </c>
      <c r="H1266">
        <v>48.576477261712562</v>
      </c>
      <c r="I1266">
        <v>48.813769350801657</v>
      </c>
      <c r="J1266">
        <v>49.031889011201173</v>
      </c>
      <c r="K1266">
        <v>49.219237943536903</v>
      </c>
      <c r="L1266">
        <v>49.366535775794759</v>
      </c>
      <c r="M1266">
        <v>49.471584328570273</v>
      </c>
      <c r="N1266">
        <v>49.524679233269026</v>
      </c>
      <c r="O1266">
        <v>49.539982160667769</v>
      </c>
      <c r="P1266">
        <v>49.522856856580091</v>
      </c>
      <c r="Q1266">
        <v>49.486088317147882</v>
      </c>
      <c r="R1266">
        <v>49.443414160227015</v>
      </c>
      <c r="S1266">
        <v>49.392592866061001</v>
      </c>
      <c r="T1266">
        <v>49.344551696889503</v>
      </c>
      <c r="U1266">
        <v>49.303679360122878</v>
      </c>
      <c r="V1266">
        <v>49.285215355416199</v>
      </c>
      <c r="W1266">
        <v>49.309624669185752</v>
      </c>
      <c r="X1266">
        <v>49.381746219513218</v>
      </c>
      <c r="Y1266">
        <v>49.519872203018735</v>
      </c>
      <c r="Z1266">
        <v>49.727271328566289</v>
      </c>
      <c r="AA1266">
        <v>50.002475254854851</v>
      </c>
      <c r="AB1266">
        <v>50.341488453468671</v>
      </c>
      <c r="AC1266">
        <v>50.730341007246778</v>
      </c>
      <c r="AD1266">
        <v>51.164351283910847</v>
      </c>
      <c r="AE1266">
        <v>51.634103587589443</v>
      </c>
      <c r="AF1266">
        <v>52.129955747252261</v>
      </c>
      <c r="AG1266">
        <v>52.641328714586869</v>
      </c>
      <c r="AH1266">
        <v>53.249538456171422</v>
      </c>
      <c r="AI1266">
        <v>53.66801309753636</v>
      </c>
      <c r="AJ1266">
        <v>54.165409642966253</v>
      </c>
      <c r="AK1266" t="s">
        <v>1768</v>
      </c>
    </row>
    <row r="1267" spans="1:37" hidden="1">
      <c r="A1267" t="s">
        <v>4342</v>
      </c>
      <c r="B1267" t="s">
        <v>1641</v>
      </c>
      <c r="C1267" t="s">
        <v>1688</v>
      </c>
      <c r="D1267" t="s">
        <v>1689</v>
      </c>
      <c r="E1267" t="str">
        <f t="shared" si="19"/>
        <v>SSA.SP.POP.TOTL</v>
      </c>
      <c r="F1267">
        <v>387173609</v>
      </c>
      <c r="G1267">
        <v>398254895.16475964</v>
      </c>
      <c r="H1267">
        <v>409651972.22098279</v>
      </c>
      <c r="I1267">
        <v>421373976.51495922</v>
      </c>
      <c r="J1267">
        <v>433434463.14228374</v>
      </c>
      <c r="K1267">
        <v>445837726</v>
      </c>
      <c r="L1267">
        <v>458580703.64159995</v>
      </c>
      <c r="M1267">
        <v>471638471.85760003</v>
      </c>
      <c r="N1267">
        <v>484979371.95873779</v>
      </c>
      <c r="O1267">
        <v>498562130.51919705</v>
      </c>
      <c r="P1267">
        <v>512351171</v>
      </c>
      <c r="Q1267">
        <v>526423284.7500366</v>
      </c>
      <c r="R1267">
        <v>540784742.75349236</v>
      </c>
      <c r="S1267">
        <v>555423710.80551088</v>
      </c>
      <c r="T1267">
        <v>570335070.28424287</v>
      </c>
      <c r="U1267">
        <v>585508694</v>
      </c>
      <c r="V1267">
        <v>600967941.95375645</v>
      </c>
      <c r="W1267">
        <v>616731016.03834188</v>
      </c>
      <c r="X1267">
        <v>632808351.7772342</v>
      </c>
      <c r="Y1267">
        <v>649272921.53414011</v>
      </c>
      <c r="Z1267">
        <v>666157589</v>
      </c>
      <c r="AA1267">
        <v>683268197</v>
      </c>
      <c r="AB1267">
        <v>700491897</v>
      </c>
      <c r="AC1267">
        <v>718082923</v>
      </c>
      <c r="AD1267">
        <v>736051393</v>
      </c>
      <c r="AE1267">
        <v>754427324</v>
      </c>
      <c r="AF1267">
        <v>773226925</v>
      </c>
      <c r="AG1267">
        <v>792458142</v>
      </c>
      <c r="AH1267">
        <v>812190898</v>
      </c>
      <c r="AI1267">
        <v>832440507</v>
      </c>
      <c r="AJ1267">
        <v>853231271</v>
      </c>
      <c r="AK1267">
        <v>874841049</v>
      </c>
    </row>
    <row r="1268" spans="1:37" hidden="1">
      <c r="A1268" t="s">
        <v>4114</v>
      </c>
      <c r="B1268" t="s">
        <v>1642</v>
      </c>
      <c r="C1268" t="s">
        <v>4889</v>
      </c>
      <c r="D1268" t="s">
        <v>4890</v>
      </c>
      <c r="E1268" t="str">
        <f t="shared" si="19"/>
        <v>SDN.NY.GDP.DEFL.ZS</v>
      </c>
      <c r="F1268">
        <v>6.8912505691538478E-2</v>
      </c>
      <c r="G1268">
        <v>8.6125868002691314E-2</v>
      </c>
      <c r="H1268">
        <v>0.11247191857442815</v>
      </c>
      <c r="I1268">
        <v>0.14178059765085613</v>
      </c>
      <c r="J1268">
        <v>0.18947037471526393</v>
      </c>
      <c r="K1268">
        <v>0.27694648160680785</v>
      </c>
      <c r="L1268">
        <v>0.35627199483402461</v>
      </c>
      <c r="M1268">
        <v>0.4485150415785763</v>
      </c>
      <c r="N1268">
        <v>0.80222670930749396</v>
      </c>
      <c r="O1268">
        <v>1.0969539416535006</v>
      </c>
      <c r="P1268">
        <v>1.8235279724156954</v>
      </c>
      <c r="Q1268">
        <v>3.4423256353582921</v>
      </c>
      <c r="R1268">
        <v>7.2025034283400764</v>
      </c>
      <c r="S1268">
        <v>14.22403312204148</v>
      </c>
      <c r="T1268">
        <v>36.878220537692073</v>
      </c>
      <c r="U1268">
        <v>75.436255072210699</v>
      </c>
      <c r="V1268">
        <v>100</v>
      </c>
      <c r="W1268">
        <v>147.5834460419469</v>
      </c>
      <c r="X1268">
        <v>173.65003628271378</v>
      </c>
      <c r="Y1268">
        <v>201.12767977778651</v>
      </c>
      <c r="Z1268">
        <v>218.72287335130824</v>
      </c>
      <c r="AA1268">
        <v>223.98532895594352</v>
      </c>
      <c r="AB1268">
        <v>242.50201858285715</v>
      </c>
      <c r="AC1268">
        <v>266.33258805347236</v>
      </c>
      <c r="AD1268">
        <v>315.30134746574959</v>
      </c>
      <c r="AE1268">
        <v>353.75152447107479</v>
      </c>
      <c r="AF1268">
        <v>376.60679403497068</v>
      </c>
      <c r="AG1268">
        <v>405.72182337168067</v>
      </c>
      <c r="AH1268">
        <v>490.98085252803304</v>
      </c>
      <c r="AI1268">
        <v>489.70485164706804</v>
      </c>
      <c r="AJ1268">
        <v>575.93289841565706</v>
      </c>
      <c r="AK1268">
        <v>575.93289841565718</v>
      </c>
    </row>
    <row r="1269" spans="1:37" hidden="1">
      <c r="A1269" t="s">
        <v>4114</v>
      </c>
      <c r="B1269" t="s">
        <v>1642</v>
      </c>
      <c r="C1269" t="s">
        <v>4891</v>
      </c>
      <c r="D1269" t="s">
        <v>4892</v>
      </c>
      <c r="E1269" t="str">
        <f t="shared" si="19"/>
        <v>SDN.NY.GDP.MKTP.KD</v>
      </c>
      <c r="F1269">
        <v>5525045072.7114353</v>
      </c>
      <c r="G1269">
        <v>5935973821.8817596</v>
      </c>
      <c r="H1269">
        <v>6289678678.704834</v>
      </c>
      <c r="I1269">
        <v>6419403473.4915237</v>
      </c>
      <c r="J1269">
        <v>6097861522.5661488</v>
      </c>
      <c r="K1269">
        <v>5714852210.5591116</v>
      </c>
      <c r="L1269">
        <v>6024243459.3647509</v>
      </c>
      <c r="M1269">
        <v>6880944178.351285</v>
      </c>
      <c r="N1269">
        <v>6858161938.5319738</v>
      </c>
      <c r="O1269">
        <v>7470691384.6580915</v>
      </c>
      <c r="P1269">
        <v>7062040511.0374918</v>
      </c>
      <c r="Q1269">
        <v>7592464085.4128742</v>
      </c>
      <c r="R1269">
        <v>8091885904.2185822</v>
      </c>
      <c r="S1269">
        <v>8461583799.3181171</v>
      </c>
      <c r="T1269">
        <v>8546726693.2883978</v>
      </c>
      <c r="U1269">
        <v>9059281793.0360546</v>
      </c>
      <c r="V1269">
        <v>9595511990.1320724</v>
      </c>
      <c r="W1269">
        <v>10609444484.444187</v>
      </c>
      <c r="X1269">
        <v>11066552696.097534</v>
      </c>
      <c r="Y1269">
        <v>11410069395.203751</v>
      </c>
      <c r="Z1269">
        <v>12366140065.799974</v>
      </c>
      <c r="AA1269">
        <v>13128567103.68063</v>
      </c>
      <c r="AB1269">
        <v>13832329600.44322</v>
      </c>
      <c r="AC1269">
        <v>14820625397.071884</v>
      </c>
      <c r="AD1269">
        <v>15088237416.895428</v>
      </c>
      <c r="AE1269">
        <v>16042683060.564407</v>
      </c>
      <c r="AF1269">
        <v>17854598587.315678</v>
      </c>
      <c r="AG1269">
        <v>19669066107.766598</v>
      </c>
      <c r="AH1269">
        <v>21013966787.481976</v>
      </c>
      <c r="AI1269">
        <v>21846767398.134319</v>
      </c>
      <c r="AJ1269">
        <v>22819076997.700848</v>
      </c>
      <c r="AK1269">
        <v>21700942224.813503</v>
      </c>
    </row>
    <row r="1270" spans="1:37" hidden="1">
      <c r="A1270" t="s">
        <v>4114</v>
      </c>
      <c r="B1270" t="s">
        <v>1642</v>
      </c>
      <c r="C1270" t="s">
        <v>4893</v>
      </c>
      <c r="D1270" t="s">
        <v>4894</v>
      </c>
      <c r="E1270" t="str">
        <f t="shared" si="19"/>
        <v>SDN.NY.GDP.MKTP.CD</v>
      </c>
      <c r="F1270">
        <v>7617171645.2615871</v>
      </c>
      <c r="G1270">
        <v>9538009463.3331032</v>
      </c>
      <c r="H1270">
        <v>9254390431.4789066</v>
      </c>
      <c r="I1270">
        <v>8465262541.3618374</v>
      </c>
      <c r="J1270">
        <v>10044297796.191851</v>
      </c>
      <c r="K1270">
        <v>12459352088.119349</v>
      </c>
      <c r="L1270">
        <v>15966649370.383739</v>
      </c>
      <c r="M1270">
        <v>20631192466.329906</v>
      </c>
      <c r="N1270">
        <v>15510324099.082573</v>
      </c>
      <c r="O1270">
        <v>15295634989.328106</v>
      </c>
      <c r="P1270">
        <v>12408648108.317297</v>
      </c>
      <c r="Q1270">
        <v>11379222223.3522</v>
      </c>
      <c r="R1270">
        <v>7031931224.0022573</v>
      </c>
      <c r="S1270">
        <v>8881004944.188406</v>
      </c>
      <c r="T1270">
        <v>12793795322.424742</v>
      </c>
      <c r="U1270">
        <v>13830459816.294128</v>
      </c>
      <c r="V1270">
        <v>9018315170.6873646</v>
      </c>
      <c r="W1270">
        <v>11681198236.13973</v>
      </c>
      <c r="X1270">
        <v>11250216339.067057</v>
      </c>
      <c r="Y1270">
        <v>10682045000.354019</v>
      </c>
      <c r="Z1270">
        <v>12366140065.799974</v>
      </c>
      <c r="AA1270">
        <v>13362328043.007923</v>
      </c>
      <c r="AB1270">
        <v>14975626178.222057</v>
      </c>
      <c r="AC1270">
        <v>17780302166.588802</v>
      </c>
      <c r="AD1270">
        <v>21684761535.478867</v>
      </c>
      <c r="AE1270">
        <v>27386699507.389164</v>
      </c>
      <c r="AF1270">
        <v>36393186003.683235</v>
      </c>
      <c r="AG1270">
        <v>46533234126.984123</v>
      </c>
      <c r="AH1270">
        <v>58032057416.267944</v>
      </c>
      <c r="AI1270">
        <v>54633362293.657684</v>
      </c>
      <c r="AJ1270">
        <v>66996504055.529037</v>
      </c>
      <c r="AK1270">
        <v>55097394769.119423</v>
      </c>
    </row>
    <row r="1271" spans="1:37">
      <c r="A1271" t="s">
        <v>4114</v>
      </c>
      <c r="B1271" t="s">
        <v>1642</v>
      </c>
      <c r="C1271" t="s">
        <v>4895</v>
      </c>
      <c r="D1271" t="s">
        <v>4896</v>
      </c>
      <c r="E1271" t="str">
        <f t="shared" si="19"/>
        <v>SDN.SL.TLF.TERT.ZS</v>
      </c>
      <c r="F1271" t="s">
        <v>1768</v>
      </c>
      <c r="G1271" t="s">
        <v>1768</v>
      </c>
      <c r="H1271" t="s">
        <v>1768</v>
      </c>
      <c r="I1271" t="s">
        <v>1768</v>
      </c>
      <c r="J1271" t="s">
        <v>1768</v>
      </c>
      <c r="K1271" t="s">
        <v>1768</v>
      </c>
      <c r="L1271" t="s">
        <v>1768</v>
      </c>
      <c r="M1271" t="s">
        <v>1768</v>
      </c>
      <c r="N1271" t="s">
        <v>1768</v>
      </c>
      <c r="O1271" t="s">
        <v>1768</v>
      </c>
      <c r="P1271" t="s">
        <v>1768</v>
      </c>
      <c r="Q1271" t="s">
        <v>1768</v>
      </c>
      <c r="R1271" t="s">
        <v>1768</v>
      </c>
      <c r="S1271" t="s">
        <v>1768</v>
      </c>
      <c r="T1271" t="s">
        <v>1768</v>
      </c>
      <c r="U1271" t="s">
        <v>1768</v>
      </c>
      <c r="V1271" t="s">
        <v>1768</v>
      </c>
      <c r="W1271" t="s">
        <v>1768</v>
      </c>
      <c r="X1271" t="s">
        <v>1768</v>
      </c>
      <c r="Y1271" t="s">
        <v>1768</v>
      </c>
      <c r="Z1271" t="s">
        <v>1768</v>
      </c>
      <c r="AA1271" t="s">
        <v>1768</v>
      </c>
      <c r="AB1271" t="s">
        <v>1768</v>
      </c>
      <c r="AC1271" t="s">
        <v>1768</v>
      </c>
      <c r="AD1271" t="s">
        <v>1768</v>
      </c>
      <c r="AE1271" t="s">
        <v>1768</v>
      </c>
      <c r="AF1271" t="s">
        <v>1768</v>
      </c>
      <c r="AG1271" t="s">
        <v>1768</v>
      </c>
      <c r="AH1271" t="s">
        <v>1768</v>
      </c>
      <c r="AI1271" t="s">
        <v>1768</v>
      </c>
      <c r="AJ1271" t="s">
        <v>1768</v>
      </c>
      <c r="AK1271" t="s">
        <v>1768</v>
      </c>
    </row>
    <row r="1272" spans="1:37" hidden="1">
      <c r="A1272" t="s">
        <v>4114</v>
      </c>
      <c r="B1272" t="s">
        <v>1642</v>
      </c>
      <c r="C1272" t="s">
        <v>4897</v>
      </c>
      <c r="D1272" t="s">
        <v>4898</v>
      </c>
      <c r="E1272" t="str">
        <f t="shared" si="19"/>
        <v>SDN.SP.DYN.LE00.IN</v>
      </c>
      <c r="F1272">
        <v>49.299048780487809</v>
      </c>
      <c r="G1272">
        <v>49.675365853658541</v>
      </c>
      <c r="H1272">
        <v>50.025146341463412</v>
      </c>
      <c r="I1272">
        <v>50.351414634146352</v>
      </c>
      <c r="J1272">
        <v>50.657170731707325</v>
      </c>
      <c r="K1272">
        <v>50.9499268292683</v>
      </c>
      <c r="L1272">
        <v>51.240195121951224</v>
      </c>
      <c r="M1272">
        <v>51.538439024390243</v>
      </c>
      <c r="N1272">
        <v>51.852195121951226</v>
      </c>
      <c r="O1272">
        <v>52.184439024390251</v>
      </c>
      <c r="P1272">
        <v>52.530658536585371</v>
      </c>
      <c r="Q1272">
        <v>52.882292682926838</v>
      </c>
      <c r="R1272">
        <v>53.230365853658547</v>
      </c>
      <c r="S1272">
        <v>53.574365853658541</v>
      </c>
      <c r="T1272">
        <v>53.921365853658536</v>
      </c>
      <c r="U1272">
        <v>54.29097560975611</v>
      </c>
      <c r="V1272">
        <v>54.710341463414636</v>
      </c>
      <c r="W1272">
        <v>55.192512195121964</v>
      </c>
      <c r="X1272">
        <v>55.74002439024391</v>
      </c>
      <c r="Y1272">
        <v>56.342268292682931</v>
      </c>
      <c r="Z1272">
        <v>56.974097560975615</v>
      </c>
      <c r="AA1272">
        <v>57.600268292682941</v>
      </c>
      <c r="AB1272">
        <v>58.187585365853664</v>
      </c>
      <c r="AC1272">
        <v>58.711926829268293</v>
      </c>
      <c r="AD1272">
        <v>59.164780487804883</v>
      </c>
      <c r="AE1272">
        <v>59.548243902439033</v>
      </c>
      <c r="AF1272">
        <v>59.876439024390251</v>
      </c>
      <c r="AG1272">
        <v>60.178609756097572</v>
      </c>
      <c r="AH1272">
        <v>60.477926829268299</v>
      </c>
      <c r="AI1272">
        <v>60.785463414634151</v>
      </c>
      <c r="AJ1272">
        <v>61.108243902439028</v>
      </c>
      <c r="AK1272" t="s">
        <v>1768</v>
      </c>
    </row>
    <row r="1273" spans="1:37" hidden="1">
      <c r="A1273" t="s">
        <v>4114</v>
      </c>
      <c r="B1273" t="s">
        <v>1642</v>
      </c>
      <c r="C1273" t="s">
        <v>1688</v>
      </c>
      <c r="D1273" t="s">
        <v>1689</v>
      </c>
      <c r="E1273" t="str">
        <f t="shared" si="19"/>
        <v>SDN.SP.POP.TOTL</v>
      </c>
      <c r="F1273">
        <v>15097157</v>
      </c>
      <c r="G1273">
        <v>15619826</v>
      </c>
      <c r="H1273">
        <v>16162833</v>
      </c>
      <c r="I1273">
        <v>16712984</v>
      </c>
      <c r="J1273">
        <v>17251979</v>
      </c>
      <c r="K1273">
        <v>17768767</v>
      </c>
      <c r="L1273">
        <v>18271732</v>
      </c>
      <c r="M1273">
        <v>18777923</v>
      </c>
      <c r="N1273">
        <v>19299231</v>
      </c>
      <c r="O1273">
        <v>19854832</v>
      </c>
      <c r="P1273">
        <v>20457023</v>
      </c>
      <c r="Q1273">
        <v>21175179</v>
      </c>
      <c r="R1273">
        <v>22026876</v>
      </c>
      <c r="S1273">
        <v>22933396</v>
      </c>
      <c r="T1273">
        <v>23803467</v>
      </c>
      <c r="U1273">
        <v>24538815</v>
      </c>
      <c r="V1273">
        <v>25160191</v>
      </c>
      <c r="W1273">
        <v>25763173</v>
      </c>
      <c r="X1273">
        <v>26356626</v>
      </c>
      <c r="Y1273">
        <v>26949878</v>
      </c>
      <c r="Z1273">
        <v>27556383</v>
      </c>
      <c r="AA1273">
        <v>28177967</v>
      </c>
      <c r="AB1273">
        <v>28806330</v>
      </c>
      <c r="AC1273">
        <v>29445166</v>
      </c>
      <c r="AD1273">
        <v>30101696</v>
      </c>
      <c r="AE1273">
        <v>30777563</v>
      </c>
      <c r="AF1273">
        <v>31400127</v>
      </c>
      <c r="AG1273">
        <v>31934782</v>
      </c>
      <c r="AH1273">
        <v>32438306</v>
      </c>
      <c r="AI1273">
        <v>32970881</v>
      </c>
      <c r="AJ1273">
        <v>33603637</v>
      </c>
      <c r="AK1273">
        <v>34318385</v>
      </c>
    </row>
    <row r="1274" spans="1:37" hidden="1">
      <c r="A1274" t="s">
        <v>23</v>
      </c>
      <c r="B1274" t="s">
        <v>1643</v>
      </c>
      <c r="C1274" t="s">
        <v>4889</v>
      </c>
      <c r="D1274" t="s">
        <v>4890</v>
      </c>
      <c r="E1274" t="str">
        <f t="shared" si="19"/>
        <v>SUR.NY.GDP.DEFL.ZS</v>
      </c>
      <c r="F1274">
        <v>27.338126069215324</v>
      </c>
      <c r="G1274">
        <v>30.537610572274499</v>
      </c>
      <c r="H1274">
        <v>32.022714155358706</v>
      </c>
      <c r="I1274">
        <v>31.881447212822444</v>
      </c>
      <c r="J1274">
        <v>32.42364854416666</v>
      </c>
      <c r="K1274">
        <v>33.317427249049835</v>
      </c>
      <c r="L1274">
        <v>35.162982135643659</v>
      </c>
      <c r="M1274">
        <v>44.67420732314207</v>
      </c>
      <c r="N1274">
        <v>48.808704371097896</v>
      </c>
      <c r="O1274">
        <v>51.628884986846955</v>
      </c>
      <c r="P1274">
        <v>74.27118223545466</v>
      </c>
      <c r="Q1274">
        <v>83.427138552128085</v>
      </c>
      <c r="R1274">
        <v>113.16891915314444</v>
      </c>
      <c r="S1274">
        <v>293.12386730121642</v>
      </c>
      <c r="T1274">
        <v>1579.9860099254979</v>
      </c>
      <c r="U1274">
        <v>5908.0839411726247</v>
      </c>
      <c r="V1274">
        <v>6563.8796211664539</v>
      </c>
      <c r="W1274">
        <v>6688.5976774394821</v>
      </c>
      <c r="X1274">
        <v>6695.5656773197861</v>
      </c>
      <c r="Y1274">
        <v>13606.353077678767</v>
      </c>
      <c r="Z1274">
        <v>21055.843689699454</v>
      </c>
      <c r="AA1274">
        <v>28462.723773958998</v>
      </c>
      <c r="AB1274">
        <v>41342.801463810443</v>
      </c>
      <c r="AC1274">
        <v>50884.54740796618</v>
      </c>
      <c r="AD1274">
        <v>57444.908570529435</v>
      </c>
      <c r="AE1274">
        <v>66349.825515720659</v>
      </c>
      <c r="AF1274">
        <v>93962.707002216717</v>
      </c>
      <c r="AG1274">
        <v>100000</v>
      </c>
      <c r="AH1274">
        <v>115521.14353782013</v>
      </c>
      <c r="AI1274">
        <v>123531.45235892691</v>
      </c>
      <c r="AJ1274">
        <v>132666.88881483948</v>
      </c>
      <c r="AK1274" t="s">
        <v>1768</v>
      </c>
    </row>
    <row r="1275" spans="1:37" hidden="1">
      <c r="A1275" t="s">
        <v>23</v>
      </c>
      <c r="B1275" t="s">
        <v>1643</v>
      </c>
      <c r="C1275" t="s">
        <v>4891</v>
      </c>
      <c r="D1275" t="s">
        <v>4892</v>
      </c>
      <c r="E1275" t="str">
        <f t="shared" si="19"/>
        <v>SUR.NY.GDP.MKTP.KD</v>
      </c>
      <c r="F1275">
        <v>927624938.9907912</v>
      </c>
      <c r="G1275">
        <v>928794914.70524836</v>
      </c>
      <c r="H1275">
        <v>911722852.14781785</v>
      </c>
      <c r="I1275">
        <v>884191580.1721164</v>
      </c>
      <c r="J1275">
        <v>850268218.37789059</v>
      </c>
      <c r="K1275">
        <v>836172405.56255651</v>
      </c>
      <c r="L1275">
        <v>808389565.53564942</v>
      </c>
      <c r="M1275">
        <v>699731518.73887265</v>
      </c>
      <c r="N1275">
        <v>758798086.20154381</v>
      </c>
      <c r="O1275">
        <v>838092030.72989237</v>
      </c>
      <c r="P1275">
        <v>833961022.22968423</v>
      </c>
      <c r="Q1275">
        <v>857156435.67310584</v>
      </c>
      <c r="R1275">
        <v>855438256.89951909</v>
      </c>
      <c r="S1275">
        <v>793369048.70369649</v>
      </c>
      <c r="T1275">
        <v>819141730.30749834</v>
      </c>
      <c r="U1275">
        <v>828162168.86882889</v>
      </c>
      <c r="V1275">
        <v>838686013.85704792</v>
      </c>
      <c r="W1275">
        <v>886795019.51747775</v>
      </c>
      <c r="X1275">
        <v>900540449.70617211</v>
      </c>
      <c r="Y1275">
        <v>892722736.28635228</v>
      </c>
      <c r="Z1275">
        <v>892164328.18493664</v>
      </c>
      <c r="AA1275">
        <v>932756301.71092439</v>
      </c>
      <c r="AB1275">
        <v>977794062.81356776</v>
      </c>
      <c r="AC1275">
        <v>1036491345.1662263</v>
      </c>
      <c r="AD1275">
        <v>1126695730.7795322</v>
      </c>
      <c r="AE1275">
        <v>1178026321.6404371</v>
      </c>
      <c r="AF1275">
        <v>1223312566.9679923</v>
      </c>
      <c r="AG1275">
        <v>1285842039.6830077</v>
      </c>
      <c r="AH1275">
        <v>1339119702.6595769</v>
      </c>
      <c r="AI1275">
        <v>1379476734.794523</v>
      </c>
      <c r="AJ1275">
        <v>1436104190.9522538</v>
      </c>
      <c r="AK1275" t="s">
        <v>1768</v>
      </c>
    </row>
    <row r="1276" spans="1:37" hidden="1">
      <c r="A1276" t="s">
        <v>23</v>
      </c>
      <c r="B1276" t="s">
        <v>1643</v>
      </c>
      <c r="C1276" t="s">
        <v>4893</v>
      </c>
      <c r="D1276" t="s">
        <v>4894</v>
      </c>
      <c r="E1276" t="str">
        <f t="shared" si="19"/>
        <v>SUR.NY.GDP.MKTP.CD</v>
      </c>
      <c r="F1276">
        <v>890644202.00620377</v>
      </c>
      <c r="G1276">
        <v>996134469.81006396</v>
      </c>
      <c r="H1276">
        <v>1025378167.7596086</v>
      </c>
      <c r="I1276">
        <v>990028027.13477588</v>
      </c>
      <c r="J1276">
        <v>968235309.69728005</v>
      </c>
      <c r="K1276">
        <v>978431388.29271507</v>
      </c>
      <c r="L1276">
        <v>998319343.79480004</v>
      </c>
      <c r="M1276">
        <v>1097871166.1249549</v>
      </c>
      <c r="N1276">
        <v>1300728312.2462215</v>
      </c>
      <c r="O1276">
        <v>551341439.83645022</v>
      </c>
      <c r="P1276">
        <v>399075061.88720441</v>
      </c>
      <c r="Q1276">
        <v>438220953.15656561</v>
      </c>
      <c r="R1276">
        <v>404600009.04351425</v>
      </c>
      <c r="S1276">
        <v>435194019.01032311</v>
      </c>
      <c r="T1276">
        <v>604950779.56158972</v>
      </c>
      <c r="U1276">
        <v>693609699.88060021</v>
      </c>
      <c r="V1276">
        <v>859987492.55911469</v>
      </c>
      <c r="W1276">
        <v>929607506.14776981</v>
      </c>
      <c r="X1276">
        <v>944999985.9184041</v>
      </c>
      <c r="Y1276">
        <v>885444152.71351111</v>
      </c>
      <c r="Z1276">
        <v>892164328.18493664</v>
      </c>
      <c r="AA1276">
        <v>763465547.26292562</v>
      </c>
      <c r="AB1276">
        <v>1078402171.4231675</v>
      </c>
      <c r="AC1276">
        <v>1271049474.7031863</v>
      </c>
      <c r="AD1276">
        <v>1484318751.3337212</v>
      </c>
      <c r="AE1276">
        <v>1793776693.1055501</v>
      </c>
      <c r="AF1276">
        <v>2626332574.0318909</v>
      </c>
      <c r="AG1276">
        <v>2936612021.8579235</v>
      </c>
      <c r="AH1276">
        <v>3532969034.6083789</v>
      </c>
      <c r="AI1276">
        <v>3891803278.6885242</v>
      </c>
      <c r="AJ1276">
        <v>4350523599.9392872</v>
      </c>
      <c r="AK1276" t="s">
        <v>1768</v>
      </c>
    </row>
    <row r="1277" spans="1:37">
      <c r="A1277" t="s">
        <v>23</v>
      </c>
      <c r="B1277" t="s">
        <v>1643</v>
      </c>
      <c r="C1277" t="s">
        <v>4895</v>
      </c>
      <c r="D1277" t="s">
        <v>4896</v>
      </c>
      <c r="E1277" t="str">
        <f t="shared" si="19"/>
        <v>SUR.SL.TLF.TERT.ZS</v>
      </c>
      <c r="F1277" t="s">
        <v>1768</v>
      </c>
      <c r="G1277" t="s">
        <v>1768</v>
      </c>
      <c r="H1277" t="s">
        <v>1768</v>
      </c>
      <c r="I1277" t="s">
        <v>1768</v>
      </c>
      <c r="J1277" t="s">
        <v>1768</v>
      </c>
      <c r="K1277" t="s">
        <v>1768</v>
      </c>
      <c r="L1277" t="s">
        <v>1768</v>
      </c>
      <c r="M1277" t="s">
        <v>1768</v>
      </c>
      <c r="N1277" t="s">
        <v>1768</v>
      </c>
      <c r="O1277" t="s">
        <v>1768</v>
      </c>
      <c r="P1277" t="s">
        <v>1768</v>
      </c>
      <c r="Q1277" t="s">
        <v>1768</v>
      </c>
      <c r="R1277" t="s">
        <v>1768</v>
      </c>
      <c r="S1277" t="s">
        <v>1768</v>
      </c>
      <c r="T1277" t="s">
        <v>1768</v>
      </c>
      <c r="U1277" t="s">
        <v>1768</v>
      </c>
      <c r="V1277" t="s">
        <v>1768</v>
      </c>
      <c r="W1277" t="s">
        <v>1768</v>
      </c>
      <c r="X1277" t="s">
        <v>1768</v>
      </c>
      <c r="Y1277" t="s">
        <v>1768</v>
      </c>
      <c r="Z1277" t="s">
        <v>1768</v>
      </c>
      <c r="AA1277" t="s">
        <v>1768</v>
      </c>
      <c r="AB1277" t="s">
        <v>1768</v>
      </c>
      <c r="AC1277" t="s">
        <v>1768</v>
      </c>
      <c r="AD1277" t="s">
        <v>1768</v>
      </c>
      <c r="AE1277" t="s">
        <v>1768</v>
      </c>
      <c r="AF1277" t="s">
        <v>1768</v>
      </c>
      <c r="AG1277" t="s">
        <v>1768</v>
      </c>
      <c r="AH1277" t="s">
        <v>1768</v>
      </c>
      <c r="AI1277" t="s">
        <v>1768</v>
      </c>
      <c r="AJ1277" t="s">
        <v>1768</v>
      </c>
      <c r="AK1277" t="s">
        <v>1768</v>
      </c>
    </row>
    <row r="1278" spans="1:37" hidden="1">
      <c r="A1278" t="s">
        <v>23</v>
      </c>
      <c r="B1278" t="s">
        <v>1643</v>
      </c>
      <c r="C1278" t="s">
        <v>4897</v>
      </c>
      <c r="D1278" t="s">
        <v>4898</v>
      </c>
      <c r="E1278" t="str">
        <f t="shared" si="19"/>
        <v>SUR.SP.DYN.LE00.IN</v>
      </c>
      <c r="F1278">
        <v>65.935073170731712</v>
      </c>
      <c r="G1278">
        <v>66.212585365853656</v>
      </c>
      <c r="H1278">
        <v>66.466097560975626</v>
      </c>
      <c r="I1278">
        <v>66.685902439024389</v>
      </c>
      <c r="J1278">
        <v>66.870121951219517</v>
      </c>
      <c r="K1278">
        <v>67.018341463414643</v>
      </c>
      <c r="L1278">
        <v>67.137146341463421</v>
      </c>
      <c r="M1278">
        <v>67.237902439024396</v>
      </c>
      <c r="N1278">
        <v>67.32951219512195</v>
      </c>
      <c r="O1278">
        <v>67.415878048780499</v>
      </c>
      <c r="P1278">
        <v>67.498926829268285</v>
      </c>
      <c r="Q1278">
        <v>67.577048780487829</v>
      </c>
      <c r="R1278">
        <v>67.647658536585368</v>
      </c>
      <c r="S1278">
        <v>67.709195121951225</v>
      </c>
      <c r="T1278">
        <v>67.762097560975619</v>
      </c>
      <c r="U1278">
        <v>67.805853658536591</v>
      </c>
      <c r="V1278">
        <v>67.835975609756119</v>
      </c>
      <c r="W1278">
        <v>67.855512195121946</v>
      </c>
      <c r="X1278">
        <v>67.871048780487811</v>
      </c>
      <c r="Y1278">
        <v>67.892634146341464</v>
      </c>
      <c r="Z1278">
        <v>67.935292682926828</v>
      </c>
      <c r="AA1278">
        <v>68.017609756097571</v>
      </c>
      <c r="AB1278">
        <v>68.149585365853667</v>
      </c>
      <c r="AC1278">
        <v>68.334243902439027</v>
      </c>
      <c r="AD1278">
        <v>68.569560975609761</v>
      </c>
      <c r="AE1278">
        <v>68.847048780487825</v>
      </c>
      <c r="AF1278">
        <v>69.153682926829276</v>
      </c>
      <c r="AG1278">
        <v>69.468414634146356</v>
      </c>
      <c r="AH1278">
        <v>69.77570731707317</v>
      </c>
      <c r="AI1278">
        <v>70.067024390243915</v>
      </c>
      <c r="AJ1278">
        <v>70.335317073170742</v>
      </c>
      <c r="AK1278" t="s">
        <v>1768</v>
      </c>
    </row>
    <row r="1279" spans="1:37" hidden="1">
      <c r="A1279" t="s">
        <v>23</v>
      </c>
      <c r="B1279" t="s">
        <v>1643</v>
      </c>
      <c r="C1279" t="s">
        <v>1688</v>
      </c>
      <c r="D1279" t="s">
        <v>1689</v>
      </c>
      <c r="E1279" t="str">
        <f t="shared" si="19"/>
        <v>SUR.SP.POP.TOTL</v>
      </c>
      <c r="F1279">
        <v>365749</v>
      </c>
      <c r="G1279">
        <v>366770</v>
      </c>
      <c r="H1279">
        <v>368027</v>
      </c>
      <c r="I1279">
        <v>369782</v>
      </c>
      <c r="J1279">
        <v>372398</v>
      </c>
      <c r="K1279">
        <v>376102</v>
      </c>
      <c r="L1279">
        <v>381012</v>
      </c>
      <c r="M1279">
        <v>386974</v>
      </c>
      <c r="N1279">
        <v>393605</v>
      </c>
      <c r="O1279">
        <v>400375</v>
      </c>
      <c r="P1279">
        <v>406890</v>
      </c>
      <c r="Q1279">
        <v>413011</v>
      </c>
      <c r="R1279">
        <v>418828</v>
      </c>
      <c r="S1279">
        <v>424455</v>
      </c>
      <c r="T1279">
        <v>430102</v>
      </c>
      <c r="U1279">
        <v>435920</v>
      </c>
      <c r="V1279">
        <v>441896</v>
      </c>
      <c r="W1279">
        <v>447957</v>
      </c>
      <c r="X1279">
        <v>454124</v>
      </c>
      <c r="Y1279">
        <v>460419</v>
      </c>
      <c r="Z1279">
        <v>466846</v>
      </c>
      <c r="AA1279">
        <v>473431</v>
      </c>
      <c r="AB1279">
        <v>480132</v>
      </c>
      <c r="AC1279">
        <v>486800</v>
      </c>
      <c r="AD1279">
        <v>493236</v>
      </c>
      <c r="AE1279">
        <v>499294</v>
      </c>
      <c r="AF1279">
        <v>504913</v>
      </c>
      <c r="AG1279">
        <v>510136</v>
      </c>
      <c r="AH1279">
        <v>515066</v>
      </c>
      <c r="AI1279">
        <v>519861</v>
      </c>
      <c r="AJ1279">
        <v>524636</v>
      </c>
      <c r="AK1279">
        <v>529419</v>
      </c>
    </row>
    <row r="1280" spans="1:37" hidden="1">
      <c r="A1280" t="s">
        <v>4132</v>
      </c>
      <c r="B1280" t="s">
        <v>1644</v>
      </c>
      <c r="C1280" t="s">
        <v>4889</v>
      </c>
      <c r="D1280" t="s">
        <v>4890</v>
      </c>
      <c r="E1280" t="str">
        <f t="shared" si="19"/>
        <v>SWZ.NY.GDP.DEFL.ZS</v>
      </c>
      <c r="F1280">
        <v>12.935806239654458</v>
      </c>
      <c r="G1280">
        <v>13.389897244581533</v>
      </c>
      <c r="H1280">
        <v>15.422440352152575</v>
      </c>
      <c r="I1280">
        <v>16.152991467509587</v>
      </c>
      <c r="J1280">
        <v>17.940313940735152</v>
      </c>
      <c r="K1280">
        <v>19.014465826534494</v>
      </c>
      <c r="L1280">
        <v>21.660630308266075</v>
      </c>
      <c r="M1280">
        <v>21.901737193358375</v>
      </c>
      <c r="N1280">
        <v>27.187198189464901</v>
      </c>
      <c r="O1280">
        <v>27.973380276157052</v>
      </c>
      <c r="P1280">
        <v>36.473066539880051</v>
      </c>
      <c r="Q1280">
        <v>39.674582133677426</v>
      </c>
      <c r="R1280">
        <v>44.113472591748234</v>
      </c>
      <c r="S1280">
        <v>51.784699857381554</v>
      </c>
      <c r="T1280">
        <v>57.465702789067542</v>
      </c>
      <c r="U1280">
        <v>67.033386566529302</v>
      </c>
      <c r="V1280">
        <v>72.183135247112531</v>
      </c>
      <c r="W1280">
        <v>80.372198332382084</v>
      </c>
      <c r="X1280">
        <v>86.323982294750806</v>
      </c>
      <c r="Y1280">
        <v>90.959631421508746</v>
      </c>
      <c r="Z1280">
        <v>100</v>
      </c>
      <c r="AA1280">
        <v>108.54403767449683</v>
      </c>
      <c r="AB1280">
        <v>118.46975873085822</v>
      </c>
      <c r="AC1280">
        <v>125.94016019539529</v>
      </c>
      <c r="AD1280">
        <v>136.44209038315546</v>
      </c>
      <c r="AE1280">
        <v>139.9458373075351</v>
      </c>
      <c r="AF1280">
        <v>164.56447544146016</v>
      </c>
      <c r="AG1280">
        <v>171.36564929272333</v>
      </c>
      <c r="AH1280">
        <v>194.12194970119523</v>
      </c>
      <c r="AI1280">
        <v>192.17462172468939</v>
      </c>
      <c r="AJ1280">
        <v>204.05489665419617</v>
      </c>
      <c r="AK1280">
        <v>214.91937894669903</v>
      </c>
    </row>
    <row r="1281" spans="1:37" hidden="1">
      <c r="A1281" t="s">
        <v>4132</v>
      </c>
      <c r="B1281" t="s">
        <v>1644</v>
      </c>
      <c r="C1281" t="s">
        <v>4891</v>
      </c>
      <c r="D1281" t="s">
        <v>4892</v>
      </c>
      <c r="E1281" t="str">
        <f t="shared" si="19"/>
        <v>SWZ.NY.GDP.MKTP.KD</v>
      </c>
      <c r="F1281">
        <v>470189234.808918</v>
      </c>
      <c r="G1281">
        <v>539031708.71098948</v>
      </c>
      <c r="H1281">
        <v>545352233.61018705</v>
      </c>
      <c r="I1281">
        <v>551909285.42868936</v>
      </c>
      <c r="J1281">
        <v>585916600.27094185</v>
      </c>
      <c r="K1281">
        <v>608136990.30117726</v>
      </c>
      <c r="L1281">
        <v>682721812.18859041</v>
      </c>
      <c r="M1281">
        <v>782444189.44433022</v>
      </c>
      <c r="N1281">
        <v>833849373.23988342</v>
      </c>
      <c r="O1281">
        <v>941508542.67673624</v>
      </c>
      <c r="P1281">
        <v>1139394803.285779</v>
      </c>
      <c r="Q1281">
        <v>1159452440.0080113</v>
      </c>
      <c r="R1281">
        <v>1196858779.7572322</v>
      </c>
      <c r="S1281">
        <v>1234034571.9579215</v>
      </c>
      <c r="T1281">
        <v>1263659931.9442072</v>
      </c>
      <c r="U1281">
        <v>1324639758.5307643</v>
      </c>
      <c r="V1281">
        <v>1375533129.8690724</v>
      </c>
      <c r="W1281">
        <v>1418213244.7909489</v>
      </c>
      <c r="X1281">
        <v>1455144080.2213235</v>
      </c>
      <c r="Y1281">
        <v>1498083561.1352983</v>
      </c>
      <c r="Z1281">
        <v>1524452436.9985778</v>
      </c>
      <c r="AA1281">
        <v>1542103733.6830137</v>
      </c>
      <c r="AB1281">
        <v>1569510073.5146847</v>
      </c>
      <c r="AC1281">
        <v>1604668574.6657243</v>
      </c>
      <c r="AD1281">
        <v>1651311225.5779846</v>
      </c>
      <c r="AE1281">
        <v>1691988458.6719947</v>
      </c>
      <c r="AF1281">
        <v>1747867420.7472944</v>
      </c>
      <c r="AG1281">
        <v>1809106613.3259492</v>
      </c>
      <c r="AH1281">
        <v>1851757909.8042595</v>
      </c>
      <c r="AI1281">
        <v>1874121022.0118062</v>
      </c>
      <c r="AJ1281">
        <v>1911603442.4520423</v>
      </c>
      <c r="AK1281">
        <v>1936454287.2039187</v>
      </c>
    </row>
    <row r="1282" spans="1:37" hidden="1">
      <c r="A1282" t="s">
        <v>4132</v>
      </c>
      <c r="B1282" t="s">
        <v>1644</v>
      </c>
      <c r="C1282" t="s">
        <v>4893</v>
      </c>
      <c r="D1282" t="s">
        <v>4894</v>
      </c>
      <c r="E1282" t="str">
        <f t="shared" si="19"/>
        <v>SWZ.NY.GDP.MKTP.CD</v>
      </c>
      <c r="F1282">
        <v>542580227.03682029</v>
      </c>
      <c r="G1282">
        <v>575584182.41804421</v>
      </c>
      <c r="H1282">
        <v>539630625.88396227</v>
      </c>
      <c r="I1282">
        <v>556273172.6041162</v>
      </c>
      <c r="J1282">
        <v>507294315.37083507</v>
      </c>
      <c r="K1282">
        <v>367384477.81754982</v>
      </c>
      <c r="L1282">
        <v>452393040.38594711</v>
      </c>
      <c r="M1282">
        <v>584422016.28605556</v>
      </c>
      <c r="N1282">
        <v>695870589.16885126</v>
      </c>
      <c r="O1282">
        <v>698585171.53607893</v>
      </c>
      <c r="P1282">
        <v>1114982000.261724</v>
      </c>
      <c r="Q1282">
        <v>1158222660.1752605</v>
      </c>
      <c r="R1282">
        <v>1285751428.0967696</v>
      </c>
      <c r="S1282">
        <v>1358867201.7795141</v>
      </c>
      <c r="T1282">
        <v>1420166988.7942767</v>
      </c>
      <c r="U1282">
        <v>1698967931.4322555</v>
      </c>
      <c r="V1282">
        <v>1613812745.5759876</v>
      </c>
      <c r="W1282">
        <v>1718172156.4343071</v>
      </c>
      <c r="X1282">
        <v>1576989904.5773599</v>
      </c>
      <c r="Y1282">
        <v>1548011078.9195528</v>
      </c>
      <c r="Z1282">
        <v>1524452436.9985778</v>
      </c>
      <c r="AA1282">
        <v>1349355293.534833</v>
      </c>
      <c r="AB1282">
        <v>1224191210.6714575</v>
      </c>
      <c r="AC1282">
        <v>1853959007.7879198</v>
      </c>
      <c r="AD1282">
        <v>2420610578.5995231</v>
      </c>
      <c r="AE1282">
        <v>2584077930.6619658</v>
      </c>
      <c r="AF1282">
        <v>2947922182.7501545</v>
      </c>
      <c r="AG1282">
        <v>3053823329.2384424</v>
      </c>
      <c r="AH1282">
        <v>3019770679.6451063</v>
      </c>
      <c r="AI1282">
        <v>2949723996.1331391</v>
      </c>
      <c r="AJ1282">
        <v>3697606785.2663631</v>
      </c>
      <c r="AK1282">
        <v>3977754360.2890439</v>
      </c>
    </row>
    <row r="1283" spans="1:37">
      <c r="A1283" t="s">
        <v>4132</v>
      </c>
      <c r="B1283" t="s">
        <v>1644</v>
      </c>
      <c r="C1283" t="s">
        <v>4895</v>
      </c>
      <c r="D1283" t="s">
        <v>4896</v>
      </c>
      <c r="E1283" t="str">
        <f t="shared" ref="E1283:E1346" si="20">CONCATENATE(B1283,".",D1283)</f>
        <v>SWZ.SL.TLF.TERT.ZS</v>
      </c>
      <c r="F1283" t="s">
        <v>1768</v>
      </c>
      <c r="G1283" t="s">
        <v>1768</v>
      </c>
      <c r="H1283" t="s">
        <v>1768</v>
      </c>
      <c r="I1283" t="s">
        <v>1768</v>
      </c>
      <c r="J1283" t="s">
        <v>1768</v>
      </c>
      <c r="K1283" t="s">
        <v>1768</v>
      </c>
      <c r="L1283" t="s">
        <v>1768</v>
      </c>
      <c r="M1283" t="s">
        <v>1768</v>
      </c>
      <c r="N1283" t="s">
        <v>1768</v>
      </c>
      <c r="O1283" t="s">
        <v>1768</v>
      </c>
      <c r="P1283" t="s">
        <v>1768</v>
      </c>
      <c r="Q1283" t="s">
        <v>1768</v>
      </c>
      <c r="R1283" t="s">
        <v>1768</v>
      </c>
      <c r="S1283" t="s">
        <v>1768</v>
      </c>
      <c r="T1283" t="s">
        <v>1768</v>
      </c>
      <c r="U1283" t="s">
        <v>1768</v>
      </c>
      <c r="V1283" t="s">
        <v>1768</v>
      </c>
      <c r="W1283" t="s">
        <v>1768</v>
      </c>
      <c r="X1283" t="s">
        <v>1768</v>
      </c>
      <c r="Y1283" t="s">
        <v>1768</v>
      </c>
      <c r="Z1283" t="s">
        <v>1768</v>
      </c>
      <c r="AA1283" t="s">
        <v>1768</v>
      </c>
      <c r="AB1283" t="s">
        <v>1768</v>
      </c>
      <c r="AC1283" t="s">
        <v>1768</v>
      </c>
      <c r="AD1283" t="s">
        <v>1768</v>
      </c>
      <c r="AE1283" t="s">
        <v>1768</v>
      </c>
      <c r="AF1283" t="s">
        <v>1768</v>
      </c>
      <c r="AG1283" t="s">
        <v>1768</v>
      </c>
      <c r="AH1283" t="s">
        <v>1768</v>
      </c>
      <c r="AI1283" t="s">
        <v>1768</v>
      </c>
      <c r="AJ1283" t="s">
        <v>1768</v>
      </c>
      <c r="AK1283" t="s">
        <v>1768</v>
      </c>
    </row>
    <row r="1284" spans="1:37" hidden="1">
      <c r="A1284" t="s">
        <v>4132</v>
      </c>
      <c r="B1284" t="s">
        <v>1644</v>
      </c>
      <c r="C1284" t="s">
        <v>4897</v>
      </c>
      <c r="D1284" t="s">
        <v>4898</v>
      </c>
      <c r="E1284" t="str">
        <f t="shared" si="20"/>
        <v>SWZ.SP.DYN.LE00.IN</v>
      </c>
      <c r="F1284">
        <v>54.226195121951228</v>
      </c>
      <c r="G1284">
        <v>54.903170731707327</v>
      </c>
      <c r="H1284">
        <v>55.570390243902438</v>
      </c>
      <c r="I1284">
        <v>56.211926829268293</v>
      </c>
      <c r="J1284">
        <v>56.812780487804886</v>
      </c>
      <c r="K1284">
        <v>57.374390243902447</v>
      </c>
      <c r="L1284">
        <v>57.904609756097564</v>
      </c>
      <c r="M1284">
        <v>58.398829268292687</v>
      </c>
      <c r="N1284">
        <v>58.831975609756107</v>
      </c>
      <c r="O1284">
        <v>59.168536585365864</v>
      </c>
      <c r="P1284">
        <v>59.344048780487817</v>
      </c>
      <c r="Q1284">
        <v>59.292585365853668</v>
      </c>
      <c r="R1284">
        <v>58.976780487804881</v>
      </c>
      <c r="S1284">
        <v>58.38473170731708</v>
      </c>
      <c r="T1284">
        <v>57.52351219512196</v>
      </c>
      <c r="U1284">
        <v>56.39373170731708</v>
      </c>
      <c r="V1284">
        <v>55.00800000000001</v>
      </c>
      <c r="W1284">
        <v>53.441804878048785</v>
      </c>
      <c r="X1284">
        <v>51.794536585365854</v>
      </c>
      <c r="Y1284">
        <v>50.162073170731709</v>
      </c>
      <c r="Z1284">
        <v>48.670219512195132</v>
      </c>
      <c r="AA1284">
        <v>47.439756097560981</v>
      </c>
      <c r="AB1284">
        <v>46.527975609756105</v>
      </c>
      <c r="AC1284">
        <v>45.961731707317078</v>
      </c>
      <c r="AD1284">
        <v>45.746975609756099</v>
      </c>
      <c r="AE1284">
        <v>45.860195121951229</v>
      </c>
      <c r="AF1284">
        <v>46.23948780487806</v>
      </c>
      <c r="AG1284">
        <v>46.769512195121955</v>
      </c>
      <c r="AH1284">
        <v>47.341926829268296</v>
      </c>
      <c r="AI1284">
        <v>47.888829268292689</v>
      </c>
      <c r="AJ1284">
        <v>48.342804878048781</v>
      </c>
      <c r="AK1284" t="s">
        <v>1768</v>
      </c>
    </row>
    <row r="1285" spans="1:37" hidden="1">
      <c r="A1285" t="s">
        <v>4132</v>
      </c>
      <c r="B1285" t="s">
        <v>1644</v>
      </c>
      <c r="C1285" t="s">
        <v>1688</v>
      </c>
      <c r="D1285" t="s">
        <v>1689</v>
      </c>
      <c r="E1285" t="str">
        <f t="shared" si="20"/>
        <v>SWZ.SP.POP.TOTL</v>
      </c>
      <c r="F1285">
        <v>603385</v>
      </c>
      <c r="G1285">
        <v>621346</v>
      </c>
      <c r="H1285">
        <v>639383</v>
      </c>
      <c r="I1285">
        <v>658564</v>
      </c>
      <c r="J1285">
        <v>680341</v>
      </c>
      <c r="K1285">
        <v>705602</v>
      </c>
      <c r="L1285">
        <v>734925</v>
      </c>
      <c r="M1285">
        <v>767579</v>
      </c>
      <c r="N1285">
        <v>801540</v>
      </c>
      <c r="O1285">
        <v>833994</v>
      </c>
      <c r="P1285">
        <v>862947</v>
      </c>
      <c r="Q1285">
        <v>887467</v>
      </c>
      <c r="R1285">
        <v>908158</v>
      </c>
      <c r="S1285">
        <v>926420</v>
      </c>
      <c r="T1285">
        <v>944404</v>
      </c>
      <c r="U1285">
        <v>963591</v>
      </c>
      <c r="V1285">
        <v>984632</v>
      </c>
      <c r="W1285">
        <v>1006824</v>
      </c>
      <c r="X1285">
        <v>1008143</v>
      </c>
      <c r="Y1285">
        <v>1009464</v>
      </c>
      <c r="Z1285">
        <v>1010787</v>
      </c>
      <c r="AA1285">
        <v>1012111</v>
      </c>
      <c r="AB1285">
        <v>1013437</v>
      </c>
      <c r="AC1285">
        <v>1014765</v>
      </c>
      <c r="AD1285">
        <v>1016094</v>
      </c>
      <c r="AE1285">
        <v>1017425</v>
      </c>
      <c r="AF1285">
        <v>1018758</v>
      </c>
      <c r="AG1285">
        <v>1020102</v>
      </c>
      <c r="AH1285">
        <v>1031747</v>
      </c>
      <c r="AI1285">
        <v>1043509</v>
      </c>
      <c r="AJ1285">
        <v>1055506</v>
      </c>
      <c r="AK1285">
        <v>1067773</v>
      </c>
    </row>
    <row r="1286" spans="1:37" hidden="1">
      <c r="A1286" t="s">
        <v>4180</v>
      </c>
      <c r="B1286" t="s">
        <v>1645</v>
      </c>
      <c r="C1286" t="s">
        <v>4889</v>
      </c>
      <c r="D1286" t="s">
        <v>4890</v>
      </c>
      <c r="E1286" t="str">
        <f t="shared" si="20"/>
        <v>SWE.NY.GDP.DEFL.ZS</v>
      </c>
      <c r="F1286">
        <v>35.198003736692371</v>
      </c>
      <c r="G1286">
        <v>38.535316384162954</v>
      </c>
      <c r="H1286">
        <v>41.660349009235325</v>
      </c>
      <c r="I1286">
        <v>45.905782778834983</v>
      </c>
      <c r="J1286">
        <v>49.375318864806026</v>
      </c>
      <c r="K1286">
        <v>52.615089594973426</v>
      </c>
      <c r="L1286">
        <v>56.051880369839161</v>
      </c>
      <c r="M1286">
        <v>58.777085348913886</v>
      </c>
      <c r="N1286">
        <v>62.50650828137676</v>
      </c>
      <c r="O1286">
        <v>67.477217815153764</v>
      </c>
      <c r="P1286">
        <v>73.358343259718353</v>
      </c>
      <c r="Q1286">
        <v>79.944048556211712</v>
      </c>
      <c r="R1286">
        <v>80.725670901425332</v>
      </c>
      <c r="S1286">
        <v>83.344516312309338</v>
      </c>
      <c r="T1286">
        <v>85.532884995001297</v>
      </c>
      <c r="U1286">
        <v>88.713354250416714</v>
      </c>
      <c r="V1286">
        <v>89.445048598774733</v>
      </c>
      <c r="W1286">
        <v>90.800785222632413</v>
      </c>
      <c r="X1286">
        <v>91.285597016506486</v>
      </c>
      <c r="Y1286">
        <v>92.105430910837271</v>
      </c>
      <c r="Z1286">
        <v>93.417528598061011</v>
      </c>
      <c r="AA1286">
        <v>95.631775847837403</v>
      </c>
      <c r="AB1286">
        <v>97.097597861304237</v>
      </c>
      <c r="AC1286">
        <v>98.812287998707802</v>
      </c>
      <c r="AD1286">
        <v>99.122153172090535</v>
      </c>
      <c r="AE1286">
        <v>100</v>
      </c>
      <c r="AF1286">
        <v>101.94226521441085</v>
      </c>
      <c r="AG1286">
        <v>104.75552493408415</v>
      </c>
      <c r="AH1286">
        <v>108.04224016227646</v>
      </c>
      <c r="AI1286">
        <v>110.26382029971349</v>
      </c>
      <c r="AJ1286">
        <v>111.390966932353</v>
      </c>
      <c r="AK1286">
        <v>112.40306060707491</v>
      </c>
    </row>
    <row r="1287" spans="1:37" hidden="1">
      <c r="A1287" t="s">
        <v>4180</v>
      </c>
      <c r="B1287" t="s">
        <v>1645</v>
      </c>
      <c r="C1287" t="s">
        <v>4891</v>
      </c>
      <c r="D1287" t="s">
        <v>4892</v>
      </c>
      <c r="E1287" t="str">
        <f t="shared" si="20"/>
        <v>SWE.NY.GDP.MKTP.KD</v>
      </c>
      <c r="F1287">
        <v>161806496552.81683</v>
      </c>
      <c r="G1287">
        <v>161479205872.8494</v>
      </c>
      <c r="H1287">
        <v>163405836616.98175</v>
      </c>
      <c r="I1287">
        <v>166363076144.01471</v>
      </c>
      <c r="J1287">
        <v>173468954448.99023</v>
      </c>
      <c r="K1287">
        <v>177267361611.45358</v>
      </c>
      <c r="L1287">
        <v>182339143634.38843</v>
      </c>
      <c r="M1287">
        <v>188642802914.44684</v>
      </c>
      <c r="N1287">
        <v>193672781454.89362</v>
      </c>
      <c r="O1287">
        <v>199055234724.51407</v>
      </c>
      <c r="P1287">
        <v>201066288111.32962</v>
      </c>
      <c r="Q1287">
        <v>198811754928.94949</v>
      </c>
      <c r="R1287">
        <v>196419066334.93201</v>
      </c>
      <c r="S1287">
        <v>192377179376.90408</v>
      </c>
      <c r="T1287">
        <v>200096549277.32016</v>
      </c>
      <c r="U1287">
        <v>207977423363.73883</v>
      </c>
      <c r="V1287">
        <v>211330470498.13431</v>
      </c>
      <c r="W1287">
        <v>217054182928.45602</v>
      </c>
      <c r="X1287">
        <v>226181208631.87228</v>
      </c>
      <c r="Y1287">
        <v>236720886164.2446</v>
      </c>
      <c r="Z1287">
        <v>247260155857.7634</v>
      </c>
      <c r="AA1287">
        <v>250381346603.92029</v>
      </c>
      <c r="AB1287">
        <v>256599359724.73489</v>
      </c>
      <c r="AC1287">
        <v>262592755596.96124</v>
      </c>
      <c r="AD1287">
        <v>273713195656.77737</v>
      </c>
      <c r="AE1287">
        <v>282364681256.96368</v>
      </c>
      <c r="AF1287">
        <v>294498396948.40485</v>
      </c>
      <c r="AG1287">
        <v>304258796391.37183</v>
      </c>
      <c r="AH1287">
        <v>302392423837.85028</v>
      </c>
      <c r="AI1287">
        <v>287188905095.79852</v>
      </c>
      <c r="AJ1287">
        <v>304858727344.93207</v>
      </c>
      <c r="AK1287">
        <v>316798617621.22742</v>
      </c>
    </row>
    <row r="1288" spans="1:37" hidden="1">
      <c r="A1288" t="s">
        <v>4180</v>
      </c>
      <c r="B1288" t="s">
        <v>1645</v>
      </c>
      <c r="C1288" t="s">
        <v>4893</v>
      </c>
      <c r="D1288" t="s">
        <v>4894</v>
      </c>
      <c r="E1288" t="str">
        <f t="shared" si="20"/>
        <v>SWE.NY.GDP.MKTP.CD</v>
      </c>
      <c r="F1288">
        <v>132064497824.85342</v>
      </c>
      <c r="G1288">
        <v>120532646048.10997</v>
      </c>
      <c r="H1288">
        <v>106272880654.50609</v>
      </c>
      <c r="I1288">
        <v>97693260815.693039</v>
      </c>
      <c r="J1288">
        <v>101555405111.34215</v>
      </c>
      <c r="K1288">
        <v>106320040911.6796</v>
      </c>
      <c r="L1288">
        <v>140715509012.29715</v>
      </c>
      <c r="M1288">
        <v>171515361806.82608</v>
      </c>
      <c r="N1288">
        <v>193777418723.07089</v>
      </c>
      <c r="O1288">
        <v>204338984628.27094</v>
      </c>
      <c r="P1288">
        <v>244414239372.84586</v>
      </c>
      <c r="Q1288">
        <v>257764861513.02188</v>
      </c>
      <c r="R1288">
        <v>267030117792.50659</v>
      </c>
      <c r="S1288">
        <v>202037798391.44846</v>
      </c>
      <c r="T1288">
        <v>217546397096.94141</v>
      </c>
      <c r="U1288">
        <v>253679923737.9614</v>
      </c>
      <c r="V1288">
        <v>276456158663.88306</v>
      </c>
      <c r="W1288">
        <v>253177906717.83521</v>
      </c>
      <c r="X1288">
        <v>254723204065.45993</v>
      </c>
      <c r="Y1288">
        <v>258813540859.79861</v>
      </c>
      <c r="Z1288">
        <v>247260155857.7634</v>
      </c>
      <c r="AA1288">
        <v>227359498891.48135</v>
      </c>
      <c r="AB1288">
        <v>250960758336.67108</v>
      </c>
      <c r="AC1288">
        <v>314713404152.70276</v>
      </c>
      <c r="AD1288">
        <v>362089648912.96509</v>
      </c>
      <c r="AE1288">
        <v>370579639747.4137</v>
      </c>
      <c r="AF1288">
        <v>399075661572.86615</v>
      </c>
      <c r="AG1288">
        <v>462512853670.12042</v>
      </c>
      <c r="AH1288">
        <v>486158607819.63556</v>
      </c>
      <c r="AI1288">
        <v>405782994635.35858</v>
      </c>
      <c r="AJ1288">
        <v>461939112343.96674</v>
      </c>
      <c r="AK1288">
        <v>538131124807.396</v>
      </c>
    </row>
    <row r="1289" spans="1:37">
      <c r="A1289" t="s">
        <v>4180</v>
      </c>
      <c r="B1289" t="s">
        <v>1645</v>
      </c>
      <c r="C1289" t="s">
        <v>4895</v>
      </c>
      <c r="D1289" t="s">
        <v>4896</v>
      </c>
      <c r="E1289" t="str">
        <f t="shared" si="20"/>
        <v>SWE.SL.TLF.TERT.ZS</v>
      </c>
      <c r="F1289" t="s">
        <v>1768</v>
      </c>
      <c r="G1289" t="s">
        <v>1768</v>
      </c>
      <c r="H1289" t="s">
        <v>1768</v>
      </c>
      <c r="I1289" t="s">
        <v>1768</v>
      </c>
      <c r="J1289" t="s">
        <v>1768</v>
      </c>
      <c r="K1289" t="s">
        <v>1768</v>
      </c>
      <c r="L1289" t="s">
        <v>1768</v>
      </c>
      <c r="M1289" t="s">
        <v>1768</v>
      </c>
      <c r="N1289" t="s">
        <v>1768</v>
      </c>
      <c r="O1289" t="s">
        <v>1768</v>
      </c>
      <c r="P1289" t="s">
        <v>1768</v>
      </c>
      <c r="Q1289" t="s">
        <v>1768</v>
      </c>
      <c r="R1289" t="s">
        <v>1768</v>
      </c>
      <c r="S1289" t="s">
        <v>1768</v>
      </c>
      <c r="T1289" t="s">
        <v>1768</v>
      </c>
      <c r="U1289">
        <v>26.299999237060547</v>
      </c>
      <c r="V1289">
        <v>25.600000381469727</v>
      </c>
      <c r="W1289">
        <v>26</v>
      </c>
      <c r="X1289">
        <v>27.399999618530273</v>
      </c>
      <c r="Y1289">
        <v>28.299999237060547</v>
      </c>
      <c r="Z1289">
        <v>29.399999618530273</v>
      </c>
      <c r="AA1289">
        <v>24.600000381469727</v>
      </c>
      <c r="AB1289">
        <v>25.299999237060547</v>
      </c>
      <c r="AC1289">
        <v>26.399999618530273</v>
      </c>
      <c r="AD1289">
        <v>27.100000381469727</v>
      </c>
      <c r="AE1289">
        <v>28.600000381469727</v>
      </c>
      <c r="AF1289">
        <v>29.200000762939453</v>
      </c>
      <c r="AG1289">
        <v>29.799999237060547</v>
      </c>
      <c r="AH1289">
        <v>30.399999618530273</v>
      </c>
      <c r="AI1289">
        <v>31.399999618530273</v>
      </c>
      <c r="AJ1289">
        <v>32.299999237060547</v>
      </c>
      <c r="AK1289" t="s">
        <v>1768</v>
      </c>
    </row>
    <row r="1290" spans="1:37" hidden="1">
      <c r="A1290" t="s">
        <v>4180</v>
      </c>
      <c r="B1290" t="s">
        <v>1645</v>
      </c>
      <c r="C1290" t="s">
        <v>4897</v>
      </c>
      <c r="D1290" t="s">
        <v>4898</v>
      </c>
      <c r="E1290" t="str">
        <f t="shared" si="20"/>
        <v>SWE.SP.DYN.LE00.IN</v>
      </c>
      <c r="F1290">
        <v>75.740975609756106</v>
      </c>
      <c r="G1290">
        <v>76.026097560975614</v>
      </c>
      <c r="H1290">
        <v>76.327317073170747</v>
      </c>
      <c r="I1290">
        <v>76.551707317073166</v>
      </c>
      <c r="J1290">
        <v>76.815853658536611</v>
      </c>
      <c r="K1290">
        <v>76.667804878048798</v>
      </c>
      <c r="L1290">
        <v>76.931219512195128</v>
      </c>
      <c r="M1290">
        <v>77.092195121951235</v>
      </c>
      <c r="N1290">
        <v>76.979268292682931</v>
      </c>
      <c r="O1290">
        <v>77.72682926829269</v>
      </c>
      <c r="P1290">
        <v>77.536829268292692</v>
      </c>
      <c r="Q1290">
        <v>77.666829268292688</v>
      </c>
      <c r="R1290">
        <v>77.998780487804879</v>
      </c>
      <c r="S1290">
        <v>78.060487804878051</v>
      </c>
      <c r="T1290">
        <v>78.65024390243903</v>
      </c>
      <c r="U1290">
        <v>78.740487804878057</v>
      </c>
      <c r="V1290">
        <v>78.959024390243897</v>
      </c>
      <c r="W1290">
        <v>79.197560975609775</v>
      </c>
      <c r="X1290">
        <v>79.339024390243921</v>
      </c>
      <c r="Y1290">
        <v>79.441463414634157</v>
      </c>
      <c r="Z1290">
        <v>79.643902439024401</v>
      </c>
      <c r="AA1290">
        <v>79.795121951219514</v>
      </c>
      <c r="AB1290">
        <v>79.846341463414646</v>
      </c>
      <c r="AC1290">
        <v>80.095121951219525</v>
      </c>
      <c r="AD1290">
        <v>80.497560975609773</v>
      </c>
      <c r="AE1290">
        <v>80.546341463414649</v>
      </c>
      <c r="AF1290">
        <v>80.748780487804893</v>
      </c>
      <c r="AG1290">
        <v>80.900000000000006</v>
      </c>
      <c r="AH1290">
        <v>81.099999999999994</v>
      </c>
      <c r="AI1290">
        <v>81.351219512195129</v>
      </c>
      <c r="AJ1290">
        <v>81.451219512195138</v>
      </c>
      <c r="AK1290" t="s">
        <v>1768</v>
      </c>
    </row>
    <row r="1291" spans="1:37" hidden="1">
      <c r="A1291" t="s">
        <v>4180</v>
      </c>
      <c r="B1291" t="s">
        <v>1645</v>
      </c>
      <c r="C1291" t="s">
        <v>1688</v>
      </c>
      <c r="D1291" t="s">
        <v>1689</v>
      </c>
      <c r="E1291" t="str">
        <f t="shared" si="20"/>
        <v>SWE.SP.POP.TOTL</v>
      </c>
      <c r="F1291">
        <v>8310531.0000000009</v>
      </c>
      <c r="G1291">
        <v>8320503.0000000009</v>
      </c>
      <c r="H1291">
        <v>8325263.0000000009</v>
      </c>
      <c r="I1291">
        <v>8329032.9999999991</v>
      </c>
      <c r="J1291">
        <v>8336605</v>
      </c>
      <c r="K1291">
        <v>8350386</v>
      </c>
      <c r="L1291">
        <v>8369829</v>
      </c>
      <c r="M1291">
        <v>8397804</v>
      </c>
      <c r="N1291">
        <v>8436489</v>
      </c>
      <c r="O1291">
        <v>8492964</v>
      </c>
      <c r="P1291">
        <v>8558835</v>
      </c>
      <c r="Q1291">
        <v>8617375</v>
      </c>
      <c r="R1291">
        <v>8668067</v>
      </c>
      <c r="S1291">
        <v>8718561</v>
      </c>
      <c r="T1291">
        <v>8780745</v>
      </c>
      <c r="U1291">
        <v>8826939</v>
      </c>
      <c r="V1291">
        <v>8840998</v>
      </c>
      <c r="W1291">
        <v>8846062</v>
      </c>
      <c r="X1291">
        <v>8850974</v>
      </c>
      <c r="Y1291">
        <v>8857874</v>
      </c>
      <c r="Z1291">
        <v>8872109</v>
      </c>
      <c r="AA1291">
        <v>8895960</v>
      </c>
      <c r="AB1291">
        <v>8924958</v>
      </c>
      <c r="AC1291">
        <v>8958229</v>
      </c>
      <c r="AD1291">
        <v>8993531</v>
      </c>
      <c r="AE1291">
        <v>9029572</v>
      </c>
      <c r="AF1291">
        <v>9080505</v>
      </c>
      <c r="AG1291">
        <v>9148092</v>
      </c>
      <c r="AH1291">
        <v>9219637</v>
      </c>
      <c r="AI1291">
        <v>9298515</v>
      </c>
      <c r="AJ1291">
        <v>9378126</v>
      </c>
      <c r="AK1291">
        <v>9453000</v>
      </c>
    </row>
    <row r="1292" spans="1:37" hidden="1">
      <c r="A1292" t="s">
        <v>4181</v>
      </c>
      <c r="B1292" t="s">
        <v>1646</v>
      </c>
      <c r="C1292" t="s">
        <v>4889</v>
      </c>
      <c r="D1292" t="s">
        <v>4890</v>
      </c>
      <c r="E1292" t="str">
        <f t="shared" si="20"/>
        <v>CHE.NY.GDP.DEFL.ZS</v>
      </c>
      <c r="F1292">
        <v>58.661212173211872</v>
      </c>
      <c r="G1292">
        <v>61.982086368628984</v>
      </c>
      <c r="H1292">
        <v>66.536555484580745</v>
      </c>
      <c r="I1292">
        <v>68.111398654541389</v>
      </c>
      <c r="J1292">
        <v>70.672140638788278</v>
      </c>
      <c r="K1292">
        <v>72.276914562081842</v>
      </c>
      <c r="L1292">
        <v>74.470225431982627</v>
      </c>
      <c r="M1292">
        <v>76.103716738435494</v>
      </c>
      <c r="N1292">
        <v>78.227191902104991</v>
      </c>
      <c r="O1292">
        <v>80.932648361225617</v>
      </c>
      <c r="P1292">
        <v>84.65848097752388</v>
      </c>
      <c r="Q1292">
        <v>89.256348456572383</v>
      </c>
      <c r="R1292">
        <v>91.059732149230896</v>
      </c>
      <c r="S1292">
        <v>93.228432929089905</v>
      </c>
      <c r="T1292">
        <v>94.408436197309882</v>
      </c>
      <c r="U1292">
        <v>95.101619867900965</v>
      </c>
      <c r="V1292">
        <v>95.28533138989323</v>
      </c>
      <c r="W1292">
        <v>95.161282234649221</v>
      </c>
      <c r="X1292">
        <v>95.436470869986522</v>
      </c>
      <c r="Y1292">
        <v>96.023344066801755</v>
      </c>
      <c r="Z1292">
        <v>97.109982575153737</v>
      </c>
      <c r="AA1292">
        <v>97.88232251044424</v>
      </c>
      <c r="AB1292">
        <v>98.342205879855698</v>
      </c>
      <c r="AC1292">
        <v>99.325092898372816</v>
      </c>
      <c r="AD1292">
        <v>99.891932991407998</v>
      </c>
      <c r="AE1292">
        <v>100</v>
      </c>
      <c r="AF1292">
        <v>102.06130402917309</v>
      </c>
      <c r="AG1292">
        <v>104.60631472981339</v>
      </c>
      <c r="AH1292">
        <v>107.16386894469194</v>
      </c>
      <c r="AI1292">
        <v>107.33576672462364</v>
      </c>
      <c r="AJ1292">
        <v>107.41052750616598</v>
      </c>
      <c r="AK1292">
        <v>108.09762770552025</v>
      </c>
    </row>
    <row r="1293" spans="1:37" hidden="1">
      <c r="A1293" t="s">
        <v>4181</v>
      </c>
      <c r="B1293" t="s">
        <v>1646</v>
      </c>
      <c r="C1293" t="s">
        <v>4891</v>
      </c>
      <c r="D1293" t="s">
        <v>4892</v>
      </c>
      <c r="E1293" t="str">
        <f t="shared" si="20"/>
        <v>CHE.NY.GDP.MKTP.KD</v>
      </c>
      <c r="F1293">
        <v>180443573548.08145</v>
      </c>
      <c r="G1293">
        <v>183333081216.2482</v>
      </c>
      <c r="H1293">
        <v>180932485875.17764</v>
      </c>
      <c r="I1293">
        <v>182088788225.36713</v>
      </c>
      <c r="J1293">
        <v>187566850047.96304</v>
      </c>
      <c r="K1293">
        <v>194457298195.76028</v>
      </c>
      <c r="L1293">
        <v>198071545302.58173</v>
      </c>
      <c r="M1293">
        <v>201211926408.10037</v>
      </c>
      <c r="N1293">
        <v>207806840967.55084</v>
      </c>
      <c r="O1293">
        <v>216806527277.94879</v>
      </c>
      <c r="P1293">
        <v>224773355503.90808</v>
      </c>
      <c r="Q1293">
        <v>222646556202.0369</v>
      </c>
      <c r="R1293">
        <v>222868802727.9725</v>
      </c>
      <c r="S1293">
        <v>222455843363.33487</v>
      </c>
      <c r="T1293">
        <v>225104895207.83981</v>
      </c>
      <c r="U1293">
        <v>225893296078.28036</v>
      </c>
      <c r="V1293">
        <v>227312869348.64981</v>
      </c>
      <c r="W1293">
        <v>232031125325.67493</v>
      </c>
      <c r="X1293">
        <v>238153464127.78296</v>
      </c>
      <c r="Y1293">
        <v>241275975775.69867</v>
      </c>
      <c r="Z1293">
        <v>249918732454.99762</v>
      </c>
      <c r="AA1293">
        <v>252797994166.27182</v>
      </c>
      <c r="AB1293">
        <v>253918245869.8483</v>
      </c>
      <c r="AC1293">
        <v>253416009483.06485</v>
      </c>
      <c r="AD1293">
        <v>259834269511.48737</v>
      </c>
      <c r="AE1293">
        <v>266695570075.79337</v>
      </c>
      <c r="AF1293">
        <v>276377653101.61047</v>
      </c>
      <c r="AG1293">
        <v>286450319615.70331</v>
      </c>
      <c r="AH1293">
        <v>292452808698.48407</v>
      </c>
      <c r="AI1293">
        <v>286960456155.85022</v>
      </c>
      <c r="AJ1293">
        <v>294748691280.19891</v>
      </c>
      <c r="AK1293">
        <v>300938413797.08307</v>
      </c>
    </row>
    <row r="1294" spans="1:37" hidden="1">
      <c r="A1294" t="s">
        <v>4181</v>
      </c>
      <c r="B1294" t="s">
        <v>1646</v>
      </c>
      <c r="C1294" t="s">
        <v>4893</v>
      </c>
      <c r="D1294" t="s">
        <v>4894</v>
      </c>
      <c r="E1294" t="str">
        <f t="shared" si="20"/>
        <v>CHE.NY.GDP.MKTP.CD</v>
      </c>
      <c r="F1294">
        <v>109852647178.49257</v>
      </c>
      <c r="G1294">
        <v>100608729753.08014</v>
      </c>
      <c r="H1294">
        <v>103117171972.12234</v>
      </c>
      <c r="I1294">
        <v>102750565265.11362</v>
      </c>
      <c r="J1294">
        <v>98108414761.458908</v>
      </c>
      <c r="K1294">
        <v>99475324411.704849</v>
      </c>
      <c r="L1294">
        <v>142597555517.81644</v>
      </c>
      <c r="M1294">
        <v>178582145126.07294</v>
      </c>
      <c r="N1294">
        <v>193196187848.69815</v>
      </c>
      <c r="O1294">
        <v>186532150378.38501</v>
      </c>
      <c r="P1294">
        <v>238212677230.7803</v>
      </c>
      <c r="Q1294">
        <v>241001802286.6109</v>
      </c>
      <c r="R1294">
        <v>250982186821.93146</v>
      </c>
      <c r="S1294">
        <v>244089818241.74338</v>
      </c>
      <c r="T1294">
        <v>270221089418.00104</v>
      </c>
      <c r="U1294">
        <v>315939881871.45874</v>
      </c>
      <c r="V1294">
        <v>304751566124.59546</v>
      </c>
      <c r="W1294">
        <v>264584062461.93066</v>
      </c>
      <c r="X1294">
        <v>272632435331.7699</v>
      </c>
      <c r="Y1294">
        <v>268211560893.35641</v>
      </c>
      <c r="Z1294">
        <v>249918732454.99762</v>
      </c>
      <c r="AA1294">
        <v>254989746186.89264</v>
      </c>
      <c r="AB1294">
        <v>278620794936.48145</v>
      </c>
      <c r="AC1294">
        <v>325039777288.18591</v>
      </c>
      <c r="AD1294">
        <v>362990618832.32806</v>
      </c>
      <c r="AE1294">
        <v>372475755389.58221</v>
      </c>
      <c r="AF1294">
        <v>391233703828.23962</v>
      </c>
      <c r="AG1294">
        <v>434116631636.91199</v>
      </c>
      <c r="AH1294">
        <v>503215464683.4519</v>
      </c>
      <c r="AI1294">
        <v>492261743767.34607</v>
      </c>
      <c r="AJ1294">
        <v>529394883629.80768</v>
      </c>
      <c r="AK1294">
        <v>635650112359.55054</v>
      </c>
    </row>
    <row r="1295" spans="1:37">
      <c r="A1295" t="s">
        <v>4181</v>
      </c>
      <c r="B1295" t="s">
        <v>1646</v>
      </c>
      <c r="C1295" t="s">
        <v>4895</v>
      </c>
      <c r="D1295" t="s">
        <v>4896</v>
      </c>
      <c r="E1295" t="str">
        <f t="shared" si="20"/>
        <v>CHE.SL.TLF.TERT.ZS</v>
      </c>
      <c r="F1295" t="s">
        <v>1768</v>
      </c>
      <c r="G1295" t="s">
        <v>1768</v>
      </c>
      <c r="H1295" t="s">
        <v>1768</v>
      </c>
      <c r="I1295" t="s">
        <v>1768</v>
      </c>
      <c r="J1295" t="s">
        <v>1768</v>
      </c>
      <c r="K1295" t="s">
        <v>1768</v>
      </c>
      <c r="L1295" t="s">
        <v>1768</v>
      </c>
      <c r="M1295" t="s">
        <v>1768</v>
      </c>
      <c r="N1295" t="s">
        <v>1768</v>
      </c>
      <c r="O1295" t="s">
        <v>1768</v>
      </c>
      <c r="P1295" t="s">
        <v>1768</v>
      </c>
      <c r="Q1295">
        <v>19.100000381469727</v>
      </c>
      <c r="R1295">
        <v>19.899999618530273</v>
      </c>
      <c r="S1295">
        <v>20.399999618530273</v>
      </c>
      <c r="T1295">
        <v>20.5</v>
      </c>
      <c r="U1295">
        <v>20.700000762939453</v>
      </c>
      <c r="V1295">
        <v>21.399999618530273</v>
      </c>
      <c r="W1295">
        <v>21.600000381469727</v>
      </c>
      <c r="X1295">
        <v>22</v>
      </c>
      <c r="Y1295">
        <v>22.799999237060547</v>
      </c>
      <c r="Z1295">
        <v>23.200000762939453</v>
      </c>
      <c r="AA1295">
        <v>24.200000762939453</v>
      </c>
      <c r="AB1295">
        <v>24.200000762939453</v>
      </c>
      <c r="AC1295">
        <v>25.700000762939453</v>
      </c>
      <c r="AD1295">
        <v>27</v>
      </c>
      <c r="AE1295">
        <v>27.600000381469727</v>
      </c>
      <c r="AF1295">
        <v>28.5</v>
      </c>
      <c r="AG1295">
        <v>29.700000762939453</v>
      </c>
      <c r="AH1295">
        <v>31.700000762939453</v>
      </c>
      <c r="AI1295">
        <v>32.900001525878906</v>
      </c>
      <c r="AJ1295">
        <v>32.900001525878906</v>
      </c>
      <c r="AK1295" t="s">
        <v>1768</v>
      </c>
    </row>
    <row r="1296" spans="1:37" hidden="1">
      <c r="A1296" t="s">
        <v>4181</v>
      </c>
      <c r="B1296" t="s">
        <v>1646</v>
      </c>
      <c r="C1296" t="s">
        <v>4897</v>
      </c>
      <c r="D1296" t="s">
        <v>4898</v>
      </c>
      <c r="E1296" t="str">
        <f t="shared" si="20"/>
        <v>CHE.SP.DYN.LE00.IN</v>
      </c>
      <c r="F1296">
        <v>75.45926829268295</v>
      </c>
      <c r="G1296">
        <v>75.693170731707326</v>
      </c>
      <c r="H1296">
        <v>76.033902439024402</v>
      </c>
      <c r="I1296">
        <v>76.031219512195136</v>
      </c>
      <c r="J1296">
        <v>76.608536585365869</v>
      </c>
      <c r="K1296">
        <v>76.733658536585381</v>
      </c>
      <c r="L1296">
        <v>76.899024390243909</v>
      </c>
      <c r="M1296">
        <v>77.197560975609761</v>
      </c>
      <c r="N1296">
        <v>77.226585365853666</v>
      </c>
      <c r="O1296">
        <v>77.421219512195137</v>
      </c>
      <c r="P1296">
        <v>77.242439024390237</v>
      </c>
      <c r="Q1296">
        <v>77.51463414634145</v>
      </c>
      <c r="R1296">
        <v>77.806097560975616</v>
      </c>
      <c r="S1296">
        <v>78.085365853658558</v>
      </c>
      <c r="T1296">
        <v>78.349999999999994</v>
      </c>
      <c r="U1296">
        <v>78.417073170731712</v>
      </c>
      <c r="V1296">
        <v>78.896097560975619</v>
      </c>
      <c r="W1296">
        <v>79.079512195121964</v>
      </c>
      <c r="X1296">
        <v>79.324390243902457</v>
      </c>
      <c r="Y1296">
        <v>79.580487804878047</v>
      </c>
      <c r="Z1296">
        <v>79.680487804878055</v>
      </c>
      <c r="AA1296">
        <v>80.180487804878055</v>
      </c>
      <c r="AB1296">
        <v>80.385365853658541</v>
      </c>
      <c r="AC1296">
        <v>80.536585365853682</v>
      </c>
      <c r="AD1296">
        <v>81.0878048780488</v>
      </c>
      <c r="AE1296">
        <v>81.236585365853671</v>
      </c>
      <c r="AF1296">
        <v>81.490243902439033</v>
      </c>
      <c r="AG1296">
        <v>81.741463414634154</v>
      </c>
      <c r="AH1296">
        <v>81.992682926829275</v>
      </c>
      <c r="AI1296">
        <v>82.043902439024393</v>
      </c>
      <c r="AJ1296">
        <v>82.246341463414652</v>
      </c>
      <c r="AK1296" t="s">
        <v>1768</v>
      </c>
    </row>
    <row r="1297" spans="1:37" hidden="1">
      <c r="A1297" t="s">
        <v>4181</v>
      </c>
      <c r="B1297" t="s">
        <v>1646</v>
      </c>
      <c r="C1297" t="s">
        <v>1688</v>
      </c>
      <c r="D1297" t="s">
        <v>1689</v>
      </c>
      <c r="E1297" t="str">
        <f t="shared" si="20"/>
        <v>CHE.SP.POP.TOTL</v>
      </c>
      <c r="F1297">
        <v>6319408</v>
      </c>
      <c r="G1297">
        <v>6354074</v>
      </c>
      <c r="H1297">
        <v>6391309</v>
      </c>
      <c r="I1297">
        <v>6418773</v>
      </c>
      <c r="J1297">
        <v>6441865</v>
      </c>
      <c r="K1297">
        <v>6470365</v>
      </c>
      <c r="L1297">
        <v>6504124</v>
      </c>
      <c r="M1297">
        <v>6545106</v>
      </c>
      <c r="N1297">
        <v>6593386</v>
      </c>
      <c r="O1297">
        <v>6646912</v>
      </c>
      <c r="P1297">
        <v>6715519</v>
      </c>
      <c r="Q1297">
        <v>6799978</v>
      </c>
      <c r="R1297">
        <v>6875364</v>
      </c>
      <c r="S1297">
        <v>6938265</v>
      </c>
      <c r="T1297">
        <v>6993795</v>
      </c>
      <c r="U1297">
        <v>7040687</v>
      </c>
      <c r="V1297">
        <v>7071850</v>
      </c>
      <c r="W1297">
        <v>7088906</v>
      </c>
      <c r="X1297">
        <v>7110001</v>
      </c>
      <c r="Y1297">
        <v>7143991</v>
      </c>
      <c r="Z1297">
        <v>7184250</v>
      </c>
      <c r="AA1297">
        <v>7229854</v>
      </c>
      <c r="AB1297">
        <v>7284753</v>
      </c>
      <c r="AC1297">
        <v>7339001</v>
      </c>
      <c r="AD1297">
        <v>7389625</v>
      </c>
      <c r="AE1297">
        <v>7437115</v>
      </c>
      <c r="AF1297">
        <v>7483934</v>
      </c>
      <c r="AG1297">
        <v>7551117</v>
      </c>
      <c r="AH1297">
        <v>7647675</v>
      </c>
      <c r="AI1297">
        <v>7743831</v>
      </c>
      <c r="AJ1297">
        <v>7826153</v>
      </c>
      <c r="AK1297">
        <v>7907000</v>
      </c>
    </row>
    <row r="1298" spans="1:37" hidden="1">
      <c r="A1298" t="s">
        <v>4345</v>
      </c>
      <c r="B1298" t="s">
        <v>1647</v>
      </c>
      <c r="C1298" t="s">
        <v>4889</v>
      </c>
      <c r="D1298" t="s">
        <v>4890</v>
      </c>
      <c r="E1298" t="str">
        <f t="shared" si="20"/>
        <v>SYR.NY.GDP.DEFL.ZS</v>
      </c>
      <c r="F1298">
        <v>11.319607229165074</v>
      </c>
      <c r="G1298">
        <v>13.261642458622781</v>
      </c>
      <c r="H1298">
        <v>13.580488864212924</v>
      </c>
      <c r="I1298">
        <v>14.265560493979242</v>
      </c>
      <c r="J1298">
        <v>15.28731421055214</v>
      </c>
      <c r="K1298">
        <v>15.913685218020508</v>
      </c>
      <c r="L1298">
        <v>20.102689167846137</v>
      </c>
      <c r="M1298">
        <v>25.209862471582923</v>
      </c>
      <c r="N1298">
        <v>32.423565704327601</v>
      </c>
      <c r="O1298">
        <v>39.98702878420309</v>
      </c>
      <c r="P1298">
        <v>47.718468879317385</v>
      </c>
      <c r="Q1298">
        <v>51.350091081916162</v>
      </c>
      <c r="R1298">
        <v>53.978694962258288</v>
      </c>
      <c r="S1298">
        <v>57.138111996374498</v>
      </c>
      <c r="T1298">
        <v>64.922306868355335</v>
      </c>
      <c r="U1298">
        <v>69.26174069034488</v>
      </c>
      <c r="V1298">
        <v>80.271979465301911</v>
      </c>
      <c r="W1298">
        <v>85.097321308121408</v>
      </c>
      <c r="X1298">
        <v>84.842539041281142</v>
      </c>
      <c r="Y1298">
        <v>91.156883519262095</v>
      </c>
      <c r="Z1298">
        <v>100</v>
      </c>
      <c r="AA1298">
        <v>104.56357153374182</v>
      </c>
      <c r="AB1298">
        <v>103.19883004632253</v>
      </c>
      <c r="AC1298">
        <v>103.81539508449222</v>
      </c>
      <c r="AD1298">
        <v>114.53883859990526</v>
      </c>
      <c r="AE1298">
        <v>128.24505038783309</v>
      </c>
      <c r="AF1298">
        <v>138.23501581055112</v>
      </c>
      <c r="AG1298">
        <v>154.77783857779613</v>
      </c>
      <c r="AH1298">
        <v>179.47258440315142</v>
      </c>
      <c r="AI1298">
        <v>174.4444305734055</v>
      </c>
      <c r="AJ1298">
        <v>185.3717051575652</v>
      </c>
      <c r="AK1298" t="s">
        <v>1768</v>
      </c>
    </row>
    <row r="1299" spans="1:37" hidden="1">
      <c r="A1299" t="s">
        <v>4345</v>
      </c>
      <c r="B1299" t="s">
        <v>1647</v>
      </c>
      <c r="C1299" t="s">
        <v>4891</v>
      </c>
      <c r="D1299" t="s">
        <v>4892</v>
      </c>
      <c r="E1299" t="str">
        <f t="shared" si="20"/>
        <v>SYR.NY.GDP.MKTP.KD</v>
      </c>
      <c r="F1299">
        <v>9481493125.6214771</v>
      </c>
      <c r="G1299">
        <v>10382966156.427332</v>
      </c>
      <c r="H1299">
        <v>10603308414.04311</v>
      </c>
      <c r="I1299">
        <v>10754848135.751801</v>
      </c>
      <c r="J1299">
        <v>10316938481.202194</v>
      </c>
      <c r="K1299">
        <v>10947826495.38821</v>
      </c>
      <c r="L1299">
        <v>10406379514.888235</v>
      </c>
      <c r="M1299">
        <v>10604886043.572578</v>
      </c>
      <c r="N1299">
        <v>12011760884.023766</v>
      </c>
      <c r="O1299">
        <v>10935721637.120092</v>
      </c>
      <c r="P1299">
        <v>11771295228.980869</v>
      </c>
      <c r="Q1299">
        <v>12701377130.445242</v>
      </c>
      <c r="R1299">
        <v>14412295022.041618</v>
      </c>
      <c r="S1299">
        <v>15158705922.459652</v>
      </c>
      <c r="T1299">
        <v>16318792154.673187</v>
      </c>
      <c r="U1299">
        <v>17257125197.043541</v>
      </c>
      <c r="V1299">
        <v>18016438705.713459</v>
      </c>
      <c r="W1299">
        <v>18340734602.416302</v>
      </c>
      <c r="X1299">
        <v>19503035377.852211</v>
      </c>
      <c r="Y1299">
        <v>18809964412.81139</v>
      </c>
      <c r="Z1299">
        <v>19325894913.125393</v>
      </c>
      <c r="AA1299">
        <v>20331023655.013611</v>
      </c>
      <c r="AB1299">
        <v>21530554050.659412</v>
      </c>
      <c r="AC1299">
        <v>21659737374.963367</v>
      </c>
      <c r="AD1299">
        <v>23154259253.835838</v>
      </c>
      <c r="AE1299">
        <v>24589823327.573662</v>
      </c>
      <c r="AF1299">
        <v>25819314493.952347</v>
      </c>
      <c r="AG1299">
        <v>27291015420.107628</v>
      </c>
      <c r="AH1299">
        <v>28519111114.01247</v>
      </c>
      <c r="AI1299">
        <v>30230257780.853218</v>
      </c>
      <c r="AJ1299">
        <v>31197626029.840523</v>
      </c>
      <c r="AK1299" t="s">
        <v>1768</v>
      </c>
    </row>
    <row r="1300" spans="1:37" hidden="1">
      <c r="A1300" t="s">
        <v>4345</v>
      </c>
      <c r="B1300" t="s">
        <v>1647</v>
      </c>
      <c r="C1300" t="s">
        <v>4893</v>
      </c>
      <c r="D1300" t="s">
        <v>4894</v>
      </c>
      <c r="E1300" t="str">
        <f t="shared" si="20"/>
        <v>SYR.NY.GDP.MKTP.CD</v>
      </c>
      <c r="F1300">
        <v>13062421027.933975</v>
      </c>
      <c r="G1300">
        <v>15518199245.364265</v>
      </c>
      <c r="H1300">
        <v>16298905403.305431</v>
      </c>
      <c r="I1300">
        <v>17589184545.65675</v>
      </c>
      <c r="J1300">
        <v>17503082976.915249</v>
      </c>
      <c r="K1300">
        <v>16403544516.919662</v>
      </c>
      <c r="L1300">
        <v>13293209274.211945</v>
      </c>
      <c r="M1300">
        <v>11356215714.351358</v>
      </c>
      <c r="N1300">
        <v>10577042354.058859</v>
      </c>
      <c r="O1300">
        <v>9853396224.9112282</v>
      </c>
      <c r="P1300">
        <v>12308624283.978674</v>
      </c>
      <c r="Q1300">
        <v>12981833333.333334</v>
      </c>
      <c r="R1300">
        <v>13253565901.06983</v>
      </c>
      <c r="S1300">
        <v>13695962017.18066</v>
      </c>
      <c r="T1300">
        <v>10122020000</v>
      </c>
      <c r="U1300">
        <v>11396706586.826347</v>
      </c>
      <c r="V1300">
        <v>13789560878.243513</v>
      </c>
      <c r="W1300">
        <v>14505233969.805449</v>
      </c>
      <c r="X1300">
        <v>15200846139.076923</v>
      </c>
      <c r="Y1300">
        <v>15873875968.992249</v>
      </c>
      <c r="Z1300">
        <v>19325894913.125393</v>
      </c>
      <c r="AA1300">
        <v>21099833783.50301</v>
      </c>
      <c r="AB1300">
        <v>21582248881.65921</v>
      </c>
      <c r="AC1300">
        <v>21828144686.039421</v>
      </c>
      <c r="AD1300">
        <v>25086930693.069305</v>
      </c>
      <c r="AE1300">
        <v>28858965517.241379</v>
      </c>
      <c r="AF1300">
        <v>33332844574.78006</v>
      </c>
      <c r="AG1300">
        <v>40405006007.208649</v>
      </c>
      <c r="AH1300">
        <v>52581913978.494621</v>
      </c>
      <c r="AI1300">
        <v>53934534350.506935</v>
      </c>
      <c r="AJ1300">
        <v>59147033451.852592</v>
      </c>
      <c r="AK1300" t="s">
        <v>1768</v>
      </c>
    </row>
    <row r="1301" spans="1:37">
      <c r="A1301" t="s">
        <v>4345</v>
      </c>
      <c r="B1301" t="s">
        <v>1647</v>
      </c>
      <c r="C1301" t="s">
        <v>4895</v>
      </c>
      <c r="D1301" t="s">
        <v>4896</v>
      </c>
      <c r="E1301" t="str">
        <f t="shared" si="20"/>
        <v>SYR.SL.TLF.TERT.ZS</v>
      </c>
      <c r="F1301" t="s">
        <v>1768</v>
      </c>
      <c r="G1301" t="s">
        <v>1768</v>
      </c>
      <c r="H1301" t="s">
        <v>1768</v>
      </c>
      <c r="I1301" t="s">
        <v>1768</v>
      </c>
      <c r="J1301" t="s">
        <v>1768</v>
      </c>
      <c r="K1301" t="s">
        <v>1768</v>
      </c>
      <c r="L1301" t="s">
        <v>1768</v>
      </c>
      <c r="M1301" t="s">
        <v>1768</v>
      </c>
      <c r="N1301" t="s">
        <v>1768</v>
      </c>
      <c r="O1301" t="s">
        <v>1768</v>
      </c>
      <c r="P1301" t="s">
        <v>1768</v>
      </c>
      <c r="Q1301" t="s">
        <v>1768</v>
      </c>
      <c r="R1301" t="s">
        <v>1768</v>
      </c>
      <c r="S1301" t="s">
        <v>1768</v>
      </c>
      <c r="T1301" t="s">
        <v>1768</v>
      </c>
      <c r="U1301" t="s">
        <v>1768</v>
      </c>
      <c r="V1301" t="s">
        <v>1768</v>
      </c>
      <c r="W1301" t="s">
        <v>1768</v>
      </c>
      <c r="X1301" t="s">
        <v>1768</v>
      </c>
      <c r="Y1301" t="s">
        <v>1768</v>
      </c>
      <c r="Z1301" t="s">
        <v>1768</v>
      </c>
      <c r="AA1301" t="s">
        <v>1768</v>
      </c>
      <c r="AB1301" t="s">
        <v>1768</v>
      </c>
      <c r="AC1301">
        <v>6.3000001907348633</v>
      </c>
      <c r="AD1301" t="s">
        <v>1768</v>
      </c>
      <c r="AE1301" t="s">
        <v>1768</v>
      </c>
      <c r="AF1301" t="s">
        <v>1768</v>
      </c>
      <c r="AG1301">
        <v>7.5999999046325684</v>
      </c>
      <c r="AH1301" t="s">
        <v>1768</v>
      </c>
      <c r="AI1301" t="s">
        <v>1768</v>
      </c>
      <c r="AJ1301" t="s">
        <v>1768</v>
      </c>
      <c r="AK1301" t="s">
        <v>1768</v>
      </c>
    </row>
    <row r="1302" spans="1:37" hidden="1">
      <c r="A1302" t="s">
        <v>4345</v>
      </c>
      <c r="B1302" t="s">
        <v>1647</v>
      </c>
      <c r="C1302" t="s">
        <v>4897</v>
      </c>
      <c r="D1302" t="s">
        <v>4898</v>
      </c>
      <c r="E1302" t="str">
        <f t="shared" si="20"/>
        <v>SYR.SP.DYN.LE00.IN</v>
      </c>
      <c r="F1302">
        <v>66.201951219512196</v>
      </c>
      <c r="G1302">
        <v>66.737341463414651</v>
      </c>
      <c r="H1302">
        <v>67.263804878048788</v>
      </c>
      <c r="I1302">
        <v>67.78031707317075</v>
      </c>
      <c r="J1302">
        <v>68.285878048780503</v>
      </c>
      <c r="K1302">
        <v>68.780439024390247</v>
      </c>
      <c r="L1302">
        <v>69.265000000000001</v>
      </c>
      <c r="M1302">
        <v>69.737536585365859</v>
      </c>
      <c r="N1302">
        <v>70.196536585365862</v>
      </c>
      <c r="O1302">
        <v>70.639951219512199</v>
      </c>
      <c r="P1302">
        <v>71.064756097560988</v>
      </c>
      <c r="Q1302">
        <v>71.467414634146337</v>
      </c>
      <c r="R1302">
        <v>71.846926829268298</v>
      </c>
      <c r="S1302">
        <v>72.201780487804896</v>
      </c>
      <c r="T1302">
        <v>72.531975609756103</v>
      </c>
      <c r="U1302">
        <v>72.835536585365858</v>
      </c>
      <c r="V1302">
        <v>73.112951219512198</v>
      </c>
      <c r="W1302">
        <v>73.366268292682932</v>
      </c>
      <c r="X1302">
        <v>73.600024390243902</v>
      </c>
      <c r="Y1302">
        <v>73.816219512195133</v>
      </c>
      <c r="Z1302">
        <v>74.018878048780493</v>
      </c>
      <c r="AA1302">
        <v>74.212024390243911</v>
      </c>
      <c r="AB1302">
        <v>74.397658536585368</v>
      </c>
      <c r="AC1302">
        <v>74.578268292682935</v>
      </c>
      <c r="AD1302">
        <v>74.754853658536589</v>
      </c>
      <c r="AE1302">
        <v>74.92841463414635</v>
      </c>
      <c r="AF1302">
        <v>75.09690243902439</v>
      </c>
      <c r="AG1302">
        <v>75.258780487804898</v>
      </c>
      <c r="AH1302">
        <v>75.412609756097567</v>
      </c>
      <c r="AI1302">
        <v>75.56034146341463</v>
      </c>
      <c r="AJ1302">
        <v>75.702560975609757</v>
      </c>
      <c r="AK1302" t="s">
        <v>1768</v>
      </c>
    </row>
    <row r="1303" spans="1:37" hidden="1">
      <c r="A1303" t="s">
        <v>4345</v>
      </c>
      <c r="B1303" t="s">
        <v>1647</v>
      </c>
      <c r="C1303" t="s">
        <v>1688</v>
      </c>
      <c r="D1303" t="s">
        <v>1689</v>
      </c>
      <c r="E1303" t="str">
        <f t="shared" si="20"/>
        <v>SYR.SP.POP.TOTL</v>
      </c>
      <c r="F1303">
        <v>8906543</v>
      </c>
      <c r="G1303">
        <v>9219690</v>
      </c>
      <c r="H1303">
        <v>9547693</v>
      </c>
      <c r="I1303">
        <v>9886629</v>
      </c>
      <c r="J1303">
        <v>10230958</v>
      </c>
      <c r="K1303">
        <v>10576592</v>
      </c>
      <c r="L1303">
        <v>10921760</v>
      </c>
      <c r="M1303">
        <v>11267240</v>
      </c>
      <c r="N1303">
        <v>11614542</v>
      </c>
      <c r="O1303">
        <v>11966274</v>
      </c>
      <c r="P1303">
        <v>12324116</v>
      </c>
      <c r="Q1303">
        <v>12690183</v>
      </c>
      <c r="R1303">
        <v>13063423</v>
      </c>
      <c r="S1303">
        <v>13438799</v>
      </c>
      <c r="T1303">
        <v>13809349</v>
      </c>
      <c r="U1303">
        <v>14171130</v>
      </c>
      <c r="V1303">
        <v>14518843</v>
      </c>
      <c r="W1303">
        <v>14856464</v>
      </c>
      <c r="X1303">
        <v>15200324</v>
      </c>
      <c r="Y1303">
        <v>15572833</v>
      </c>
      <c r="Z1303">
        <v>15988534</v>
      </c>
      <c r="AA1303">
        <v>16454926</v>
      </c>
      <c r="AB1303">
        <v>16962918</v>
      </c>
      <c r="AC1303">
        <v>17490104</v>
      </c>
      <c r="AD1303">
        <v>18004797</v>
      </c>
      <c r="AE1303">
        <v>18484122</v>
      </c>
      <c r="AF1303">
        <v>18860939</v>
      </c>
      <c r="AG1303">
        <v>19245438</v>
      </c>
      <c r="AH1303">
        <v>19637776</v>
      </c>
      <c r="AI1303">
        <v>20038112</v>
      </c>
      <c r="AJ1303">
        <v>20446609</v>
      </c>
      <c r="AK1303">
        <v>20820311</v>
      </c>
    </row>
    <row r="1304" spans="1:37" hidden="1">
      <c r="A1304" t="s">
        <v>4347</v>
      </c>
      <c r="B1304" t="s">
        <v>1648</v>
      </c>
      <c r="C1304" t="s">
        <v>4889</v>
      </c>
      <c r="D1304" t="s">
        <v>4890</v>
      </c>
      <c r="E1304" t="str">
        <f t="shared" si="20"/>
        <v>TJK.NY.GDP.DEFL.ZS</v>
      </c>
      <c r="F1304" t="s">
        <v>1768</v>
      </c>
      <c r="G1304" t="s">
        <v>1768</v>
      </c>
      <c r="H1304" t="s">
        <v>1768</v>
      </c>
      <c r="I1304" t="s">
        <v>1768</v>
      </c>
      <c r="J1304" t="s">
        <v>1768</v>
      </c>
      <c r="K1304">
        <v>1.3780875005543916E-3</v>
      </c>
      <c r="L1304">
        <v>1.3227019748136982E-3</v>
      </c>
      <c r="M1304">
        <v>1.3988776739765822E-3</v>
      </c>
      <c r="N1304">
        <v>1.3630715595125587E-3</v>
      </c>
      <c r="O1304">
        <v>1.4628731817627688E-3</v>
      </c>
      <c r="P1304">
        <v>1.5538957479088358E-3</v>
      </c>
      <c r="Q1304">
        <v>3.1031062285092402E-3</v>
      </c>
      <c r="R1304">
        <v>2.0908581400143081E-2</v>
      </c>
      <c r="S1304">
        <v>0.27331932540402393</v>
      </c>
      <c r="T1304">
        <v>0.87748523669854994</v>
      </c>
      <c r="U1304">
        <v>3.9135876382157506</v>
      </c>
      <c r="V1304">
        <v>20.763648415964948</v>
      </c>
      <c r="W1304">
        <v>34.307914353751784</v>
      </c>
      <c r="X1304">
        <v>64.439748290852478</v>
      </c>
      <c r="Y1304">
        <v>81.520948822354782</v>
      </c>
      <c r="Z1304">
        <v>100</v>
      </c>
      <c r="AA1304">
        <v>130.20816857521285</v>
      </c>
      <c r="AB1304">
        <v>157.12206419341427</v>
      </c>
      <c r="AC1304">
        <v>200.97954990034</v>
      </c>
      <c r="AD1304">
        <v>235.54754426814841</v>
      </c>
      <c r="AE1304">
        <v>249.12324867435353</v>
      </c>
      <c r="AF1304">
        <v>382.64132571852412</v>
      </c>
      <c r="AG1304">
        <v>431.20689655172413</v>
      </c>
      <c r="AH1304">
        <v>491.82006378195371</v>
      </c>
      <c r="AI1304">
        <v>551.31225551484272</v>
      </c>
      <c r="AJ1304">
        <v>620.1275922841146</v>
      </c>
      <c r="AK1304">
        <v>702.77326872999822</v>
      </c>
    </row>
    <row r="1305" spans="1:37" hidden="1">
      <c r="A1305" t="s">
        <v>4347</v>
      </c>
      <c r="B1305" t="s">
        <v>1648</v>
      </c>
      <c r="C1305" t="s">
        <v>4891</v>
      </c>
      <c r="D1305" t="s">
        <v>4892</v>
      </c>
      <c r="E1305" t="str">
        <f t="shared" si="20"/>
        <v>TJK.NY.GDP.MKTP.KD</v>
      </c>
      <c r="F1305" t="s">
        <v>1768</v>
      </c>
      <c r="G1305" t="s">
        <v>1768</v>
      </c>
      <c r="H1305" t="s">
        <v>1768</v>
      </c>
      <c r="I1305" t="s">
        <v>1768</v>
      </c>
      <c r="J1305" t="s">
        <v>1768</v>
      </c>
      <c r="K1305">
        <v>2087356037.2025049</v>
      </c>
      <c r="L1305">
        <v>2160413498.50459</v>
      </c>
      <c r="M1305">
        <v>2134488536.5225353</v>
      </c>
      <c r="N1305">
        <v>2431182443.0991673</v>
      </c>
      <c r="O1305">
        <v>2273155584.2977223</v>
      </c>
      <c r="P1305">
        <v>2259516650.7919335</v>
      </c>
      <c r="Q1305">
        <v>2099090968.585706</v>
      </c>
      <c r="R1305">
        <v>1490354587.6958535</v>
      </c>
      <c r="S1305">
        <v>1245936435.3137314</v>
      </c>
      <c r="T1305">
        <v>980551974.59190881</v>
      </c>
      <c r="U1305">
        <v>858963529.74251318</v>
      </c>
      <c r="V1305">
        <v>715516620.27551425</v>
      </c>
      <c r="W1305">
        <v>727680402.82019472</v>
      </c>
      <c r="X1305">
        <v>766247464.16966724</v>
      </c>
      <c r="Y1305">
        <v>794598620.34394372</v>
      </c>
      <c r="Z1305">
        <v>860550294.2734673</v>
      </c>
      <c r="AA1305">
        <v>948326437.02740467</v>
      </c>
      <c r="AB1305">
        <v>1034624142.7968985</v>
      </c>
      <c r="AC1305">
        <v>1140155805.3621829</v>
      </c>
      <c r="AD1305">
        <v>1261012320.7305737</v>
      </c>
      <c r="AE1305">
        <v>1393235590.9385543</v>
      </c>
      <c r="AF1305">
        <v>1175016606.0034678</v>
      </c>
      <c r="AG1305">
        <v>1430152675.4322593</v>
      </c>
      <c r="AH1305">
        <v>1733997805.1771805</v>
      </c>
      <c r="AI1305">
        <v>1801623719.5790896</v>
      </c>
      <c r="AJ1305">
        <v>1918729261.3517303</v>
      </c>
      <c r="AK1305">
        <v>2060715226.6917586</v>
      </c>
    </row>
    <row r="1306" spans="1:37" hidden="1">
      <c r="A1306" t="s">
        <v>4347</v>
      </c>
      <c r="B1306" t="s">
        <v>1648</v>
      </c>
      <c r="C1306" t="s">
        <v>4893</v>
      </c>
      <c r="D1306" t="s">
        <v>4894</v>
      </c>
      <c r="E1306" t="str">
        <f t="shared" si="20"/>
        <v>TJK.NY.GDP.MKTP.CD</v>
      </c>
      <c r="F1306" t="s">
        <v>1768</v>
      </c>
      <c r="G1306" t="s">
        <v>1768</v>
      </c>
      <c r="H1306" t="s">
        <v>1768</v>
      </c>
      <c r="I1306" t="s">
        <v>1768</v>
      </c>
      <c r="J1306" t="s">
        <v>1768</v>
      </c>
      <c r="K1306" t="s">
        <v>1768</v>
      </c>
      <c r="L1306" t="s">
        <v>1768</v>
      </c>
      <c r="M1306" t="s">
        <v>1768</v>
      </c>
      <c r="N1306" t="s">
        <v>1768</v>
      </c>
      <c r="O1306" t="s">
        <v>1768</v>
      </c>
      <c r="P1306">
        <v>2629395066.2701721</v>
      </c>
      <c r="Q1306">
        <v>2535545389.3564572</v>
      </c>
      <c r="R1306">
        <v>1909246640.8083768</v>
      </c>
      <c r="S1306">
        <v>1646693875.0039411</v>
      </c>
      <c r="T1306">
        <v>1346074460.7830276</v>
      </c>
      <c r="U1306">
        <v>1231523105.3608885</v>
      </c>
      <c r="V1306">
        <v>1043893062.6057531</v>
      </c>
      <c r="W1306">
        <v>921843115.77449751</v>
      </c>
      <c r="X1306">
        <v>1320126664.9497812</v>
      </c>
      <c r="Y1306">
        <v>1086567367.9108095</v>
      </c>
      <c r="Z1306">
        <v>860550294.2734673</v>
      </c>
      <c r="AA1306">
        <v>1080774005.564455</v>
      </c>
      <c r="AB1306">
        <v>1221113794.7252271</v>
      </c>
      <c r="AC1306">
        <v>1554125542.5622265</v>
      </c>
      <c r="AD1306">
        <v>2076148710.3181283</v>
      </c>
      <c r="AE1306">
        <v>2312319579.0284286</v>
      </c>
      <c r="AF1306">
        <v>2830236053.8442883</v>
      </c>
      <c r="AG1306">
        <v>3719497371.0965867</v>
      </c>
      <c r="AH1306">
        <v>5161336170.4608393</v>
      </c>
      <c r="AI1306">
        <v>4978154343.7854548</v>
      </c>
      <c r="AJ1306">
        <v>5641741963.4769201</v>
      </c>
      <c r="AK1306">
        <v>6522200290.6535368</v>
      </c>
    </row>
    <row r="1307" spans="1:37">
      <c r="A1307" t="s">
        <v>4347</v>
      </c>
      <c r="B1307" t="s">
        <v>1648</v>
      </c>
      <c r="C1307" t="s">
        <v>4895</v>
      </c>
      <c r="D1307" t="s">
        <v>4896</v>
      </c>
      <c r="E1307" t="str">
        <f t="shared" si="20"/>
        <v>TJK.SL.TLF.TERT.ZS</v>
      </c>
      <c r="F1307" t="s">
        <v>1768</v>
      </c>
      <c r="G1307" t="s">
        <v>1768</v>
      </c>
      <c r="H1307" t="s">
        <v>1768</v>
      </c>
      <c r="I1307" t="s">
        <v>1768</v>
      </c>
      <c r="J1307" t="s">
        <v>1768</v>
      </c>
      <c r="K1307" t="s">
        <v>1768</v>
      </c>
      <c r="L1307" t="s">
        <v>1768</v>
      </c>
      <c r="M1307" t="s">
        <v>1768</v>
      </c>
      <c r="N1307" t="s">
        <v>1768</v>
      </c>
      <c r="O1307" t="s">
        <v>1768</v>
      </c>
      <c r="P1307" t="s">
        <v>1768</v>
      </c>
      <c r="Q1307" t="s">
        <v>1768</v>
      </c>
      <c r="R1307" t="s">
        <v>1768</v>
      </c>
      <c r="S1307" t="s">
        <v>1768</v>
      </c>
      <c r="T1307" t="s">
        <v>1768</v>
      </c>
      <c r="U1307" t="s">
        <v>1768</v>
      </c>
      <c r="V1307" t="s">
        <v>1768</v>
      </c>
      <c r="W1307" t="s">
        <v>1768</v>
      </c>
      <c r="X1307" t="s">
        <v>1768</v>
      </c>
      <c r="Y1307" t="s">
        <v>1768</v>
      </c>
      <c r="Z1307" t="s">
        <v>1768</v>
      </c>
      <c r="AA1307" t="s">
        <v>1768</v>
      </c>
      <c r="AB1307" t="s">
        <v>1768</v>
      </c>
      <c r="AC1307" t="s">
        <v>1768</v>
      </c>
      <c r="AD1307">
        <v>10.899999618530273</v>
      </c>
      <c r="AE1307" t="s">
        <v>1768</v>
      </c>
      <c r="AF1307" t="s">
        <v>1768</v>
      </c>
      <c r="AG1307" t="s">
        <v>1768</v>
      </c>
      <c r="AH1307" t="s">
        <v>1768</v>
      </c>
      <c r="AI1307" t="s">
        <v>1768</v>
      </c>
      <c r="AJ1307" t="s">
        <v>1768</v>
      </c>
      <c r="AK1307" t="s">
        <v>1768</v>
      </c>
    </row>
    <row r="1308" spans="1:37" hidden="1">
      <c r="A1308" t="s">
        <v>4347</v>
      </c>
      <c r="B1308" t="s">
        <v>1648</v>
      </c>
      <c r="C1308" t="s">
        <v>4897</v>
      </c>
      <c r="D1308" t="s">
        <v>4898</v>
      </c>
      <c r="E1308" t="str">
        <f t="shared" si="20"/>
        <v>TJK.SP.DYN.LE00.IN</v>
      </c>
      <c r="F1308">
        <v>62.244268292682932</v>
      </c>
      <c r="G1308">
        <v>62.450414634146341</v>
      </c>
      <c r="H1308">
        <v>62.669317073170745</v>
      </c>
      <c r="I1308">
        <v>62.891975609756102</v>
      </c>
      <c r="J1308">
        <v>63.106780487804883</v>
      </c>
      <c r="K1308">
        <v>63.279902439024404</v>
      </c>
      <c r="L1308">
        <v>63.374878048780488</v>
      </c>
      <c r="M1308">
        <v>63.372902439024386</v>
      </c>
      <c r="N1308">
        <v>63.273390243902448</v>
      </c>
      <c r="O1308">
        <v>63.090414634146349</v>
      </c>
      <c r="P1308">
        <v>62.856853658536593</v>
      </c>
      <c r="Q1308">
        <v>62.617634146341473</v>
      </c>
      <c r="R1308">
        <v>62.419804878048787</v>
      </c>
      <c r="S1308">
        <v>62.30326829268293</v>
      </c>
      <c r="T1308">
        <v>62.285707317073175</v>
      </c>
      <c r="U1308">
        <v>62.37460975609757</v>
      </c>
      <c r="V1308">
        <v>62.561317073170734</v>
      </c>
      <c r="W1308">
        <v>62.8129512195122</v>
      </c>
      <c r="X1308">
        <v>63.104268292682924</v>
      </c>
      <c r="Y1308">
        <v>63.42070731707318</v>
      </c>
      <c r="Z1308">
        <v>63.755341463414645</v>
      </c>
      <c r="AA1308">
        <v>64.104853658536598</v>
      </c>
      <c r="AB1308">
        <v>64.469902439024395</v>
      </c>
      <c r="AC1308">
        <v>64.847487804878057</v>
      </c>
      <c r="AD1308">
        <v>65.229536585365864</v>
      </c>
      <c r="AE1308">
        <v>65.607853658536598</v>
      </c>
      <c r="AF1308">
        <v>65.973682926829284</v>
      </c>
      <c r="AG1308">
        <v>66.323780487804882</v>
      </c>
      <c r="AH1308">
        <v>66.655975609756098</v>
      </c>
      <c r="AI1308">
        <v>66.967682926829269</v>
      </c>
      <c r="AJ1308">
        <v>67.259902439024401</v>
      </c>
      <c r="AK1308" t="s">
        <v>1768</v>
      </c>
    </row>
    <row r="1309" spans="1:37" hidden="1">
      <c r="A1309" t="s">
        <v>4347</v>
      </c>
      <c r="B1309" t="s">
        <v>1648</v>
      </c>
      <c r="C1309" t="s">
        <v>1688</v>
      </c>
      <c r="D1309" t="s">
        <v>1689</v>
      </c>
      <c r="E1309" t="str">
        <f t="shared" si="20"/>
        <v>TJK.SP.POP.TOTL</v>
      </c>
      <c r="F1309">
        <v>3952691</v>
      </c>
      <c r="G1309">
        <v>4064671</v>
      </c>
      <c r="H1309">
        <v>4180321</v>
      </c>
      <c r="I1309">
        <v>4301334</v>
      </c>
      <c r="J1309">
        <v>4429847</v>
      </c>
      <c r="K1309">
        <v>4566786</v>
      </c>
      <c r="L1309">
        <v>4713454</v>
      </c>
      <c r="M1309">
        <v>4867754</v>
      </c>
      <c r="N1309">
        <v>5023022</v>
      </c>
      <c r="O1309">
        <v>5170285</v>
      </c>
      <c r="P1309">
        <v>5303152</v>
      </c>
      <c r="Q1309">
        <v>5418785</v>
      </c>
      <c r="R1309">
        <v>5519021</v>
      </c>
      <c r="S1309">
        <v>5607922</v>
      </c>
      <c r="T1309">
        <v>5691845</v>
      </c>
      <c r="U1309">
        <v>5775404</v>
      </c>
      <c r="V1309">
        <v>5860334</v>
      </c>
      <c r="W1309">
        <v>5945181</v>
      </c>
      <c r="X1309">
        <v>6027676</v>
      </c>
      <c r="Y1309">
        <v>6104268</v>
      </c>
      <c r="Z1309">
        <v>6172807</v>
      </c>
      <c r="AA1309">
        <v>6232587</v>
      </c>
      <c r="AB1309">
        <v>6285809</v>
      </c>
      <c r="AC1309">
        <v>6336724</v>
      </c>
      <c r="AD1309">
        <v>6391120</v>
      </c>
      <c r="AE1309">
        <v>6453240</v>
      </c>
      <c r="AF1309">
        <v>6524634</v>
      </c>
      <c r="AG1309">
        <v>6604426</v>
      </c>
      <c r="AH1309">
        <v>6691416</v>
      </c>
      <c r="AI1309">
        <v>6783390</v>
      </c>
      <c r="AJ1309">
        <v>6878637</v>
      </c>
      <c r="AK1309">
        <v>6976958</v>
      </c>
    </row>
    <row r="1310" spans="1:37" hidden="1">
      <c r="A1310" t="s">
        <v>4115</v>
      </c>
      <c r="B1310" t="s">
        <v>1649</v>
      </c>
      <c r="C1310" t="s">
        <v>4889</v>
      </c>
      <c r="D1310" t="s">
        <v>4890</v>
      </c>
      <c r="E1310" t="str">
        <f t="shared" si="20"/>
        <v>TZA.NY.GDP.DEFL.ZS</v>
      </c>
      <c r="F1310" t="s">
        <v>1768</v>
      </c>
      <c r="G1310" t="s">
        <v>1768</v>
      </c>
      <c r="H1310" t="s">
        <v>1768</v>
      </c>
      <c r="I1310" t="s">
        <v>1768</v>
      </c>
      <c r="J1310" t="s">
        <v>1768</v>
      </c>
      <c r="K1310" t="s">
        <v>1768</v>
      </c>
      <c r="L1310" t="s">
        <v>1768</v>
      </c>
      <c r="M1310" t="s">
        <v>1768</v>
      </c>
      <c r="N1310">
        <v>8.8432953878987153</v>
      </c>
      <c r="O1310">
        <v>10.665080028454145</v>
      </c>
      <c r="P1310">
        <v>13.059303647275183</v>
      </c>
      <c r="Q1310">
        <v>16.730614014204082</v>
      </c>
      <c r="R1310">
        <v>20.976087814227938</v>
      </c>
      <c r="S1310">
        <v>26.107255547918211</v>
      </c>
      <c r="T1310">
        <v>34.244875164388752</v>
      </c>
      <c r="U1310">
        <v>43.4437168723206</v>
      </c>
      <c r="V1310">
        <v>51.834286834151676</v>
      </c>
      <c r="W1310">
        <v>62.505531796369361</v>
      </c>
      <c r="X1310">
        <v>79.594114226308349</v>
      </c>
      <c r="Y1310">
        <v>88.277342923552638</v>
      </c>
      <c r="Z1310">
        <v>94.961760396210281</v>
      </c>
      <c r="AA1310">
        <v>100</v>
      </c>
      <c r="AB1310">
        <v>107.09923538098212</v>
      </c>
      <c r="AC1310">
        <v>116.1489922900949</v>
      </c>
      <c r="AD1310">
        <v>124.3053506154727</v>
      </c>
      <c r="AE1310">
        <v>132.29346419304665</v>
      </c>
      <c r="AF1310">
        <v>139.28298244498575</v>
      </c>
      <c r="AG1310">
        <v>151.77889493024335</v>
      </c>
      <c r="AH1310">
        <v>167.12370590456169</v>
      </c>
      <c r="AI1310">
        <v>179.45491378056076</v>
      </c>
      <c r="AJ1310">
        <v>191.89682661296317</v>
      </c>
      <c r="AK1310">
        <v>208.28429562340753</v>
      </c>
    </row>
    <row r="1311" spans="1:37" hidden="1">
      <c r="A1311" t="s">
        <v>4115</v>
      </c>
      <c r="B1311" t="s">
        <v>1649</v>
      </c>
      <c r="C1311" t="s">
        <v>4891</v>
      </c>
      <c r="D1311" t="s">
        <v>4892</v>
      </c>
      <c r="E1311" t="str">
        <f t="shared" si="20"/>
        <v>TZA.NY.GDP.MKTP.KD</v>
      </c>
      <c r="F1311" t="s">
        <v>1768</v>
      </c>
      <c r="G1311" t="s">
        <v>1768</v>
      </c>
      <c r="H1311" t="s">
        <v>1768</v>
      </c>
      <c r="I1311" t="s">
        <v>1768</v>
      </c>
      <c r="J1311" t="s">
        <v>1768</v>
      </c>
      <c r="K1311" t="s">
        <v>1768</v>
      </c>
      <c r="L1311" t="s">
        <v>1768</v>
      </c>
      <c r="M1311" t="s">
        <v>1768</v>
      </c>
      <c r="N1311">
        <v>6794262917.1131248</v>
      </c>
      <c r="O1311">
        <v>7050029099.6510487</v>
      </c>
      <c r="P1311">
        <v>7546708700.566246</v>
      </c>
      <c r="Q1311">
        <v>7703075615.2598219</v>
      </c>
      <c r="R1311">
        <v>7748086391.0368414</v>
      </c>
      <c r="S1311">
        <v>7841512879.3862762</v>
      </c>
      <c r="T1311">
        <v>7964441278.5742302</v>
      </c>
      <c r="U1311">
        <v>8248764813.072216</v>
      </c>
      <c r="V1311">
        <v>8623618942.831192</v>
      </c>
      <c r="W1311">
        <v>8927625500.6646938</v>
      </c>
      <c r="X1311">
        <v>9258707527.6669044</v>
      </c>
      <c r="Y1311">
        <v>9706864370.3932915</v>
      </c>
      <c r="Z1311">
        <v>10185786170.732687</v>
      </c>
      <c r="AA1311">
        <v>10796712193.003216</v>
      </c>
      <c r="AB1311">
        <v>11570140451.180428</v>
      </c>
      <c r="AC1311">
        <v>12366886532.693649</v>
      </c>
      <c r="AD1311">
        <v>13335003310.957998</v>
      </c>
      <c r="AE1311">
        <v>14317775888.126883</v>
      </c>
      <c r="AF1311">
        <v>15282420026.271942</v>
      </c>
      <c r="AG1311">
        <v>16374822017.807379</v>
      </c>
      <c r="AH1311">
        <v>17592588001.528419</v>
      </c>
      <c r="AI1311">
        <v>18652005227.024338</v>
      </c>
      <c r="AJ1311">
        <v>19965679448.768169</v>
      </c>
      <c r="AK1311">
        <v>21228077944.051056</v>
      </c>
    </row>
    <row r="1312" spans="1:37" hidden="1">
      <c r="A1312" t="s">
        <v>4115</v>
      </c>
      <c r="B1312" t="s">
        <v>1649</v>
      </c>
      <c r="C1312" t="s">
        <v>4893</v>
      </c>
      <c r="D1312" t="s">
        <v>4894</v>
      </c>
      <c r="E1312" t="str">
        <f t="shared" si="20"/>
        <v>TZA.NY.GDP.MKTP.CD</v>
      </c>
      <c r="F1312" t="s">
        <v>1768</v>
      </c>
      <c r="G1312" t="s">
        <v>1768</v>
      </c>
      <c r="H1312" t="s">
        <v>1768</v>
      </c>
      <c r="I1312" t="s">
        <v>1768</v>
      </c>
      <c r="J1312" t="s">
        <v>1768</v>
      </c>
      <c r="K1312" t="s">
        <v>1768</v>
      </c>
      <c r="L1312" t="s">
        <v>1768</v>
      </c>
      <c r="M1312" t="s">
        <v>1768</v>
      </c>
      <c r="N1312">
        <v>5100405823.8811235</v>
      </c>
      <c r="O1312">
        <v>4420165053.3637838</v>
      </c>
      <c r="P1312">
        <v>4258741084.8153005</v>
      </c>
      <c r="Q1312">
        <v>4956597377.6608305</v>
      </c>
      <c r="R1312">
        <v>4601414688.3907986</v>
      </c>
      <c r="S1312">
        <v>4257702335.0420179</v>
      </c>
      <c r="T1312">
        <v>4510845976.8680496</v>
      </c>
      <c r="U1312">
        <v>5255236879.1831846</v>
      </c>
      <c r="V1312">
        <v>6496158706.9866199</v>
      </c>
      <c r="W1312">
        <v>7683883940.271452</v>
      </c>
      <c r="X1312">
        <v>9345191090.9173031</v>
      </c>
      <c r="Y1312">
        <v>9697835544.3364315</v>
      </c>
      <c r="Z1312">
        <v>10185786170.732687</v>
      </c>
      <c r="AA1312">
        <v>10383560997.78072</v>
      </c>
      <c r="AB1312">
        <v>10805600068.704048</v>
      </c>
      <c r="AC1312">
        <v>11659129814.743292</v>
      </c>
      <c r="AD1312">
        <v>12825801916.606281</v>
      </c>
      <c r="AE1312">
        <v>14141916592.384562</v>
      </c>
      <c r="AF1312">
        <v>14331231238.929577</v>
      </c>
      <c r="AG1312">
        <v>16825547176.032372</v>
      </c>
      <c r="AH1312">
        <v>20715086118.906452</v>
      </c>
      <c r="AI1312">
        <v>21368165399.612026</v>
      </c>
      <c r="AJ1312">
        <v>22915004297.218281</v>
      </c>
      <c r="AK1312">
        <v>23705302063.492355</v>
      </c>
    </row>
    <row r="1313" spans="1:37">
      <c r="A1313" t="s">
        <v>4115</v>
      </c>
      <c r="B1313" t="s">
        <v>1649</v>
      </c>
      <c r="C1313" t="s">
        <v>4895</v>
      </c>
      <c r="D1313" t="s">
        <v>4896</v>
      </c>
      <c r="E1313" t="str">
        <f t="shared" si="20"/>
        <v>TZA.SL.TLF.TERT.ZS</v>
      </c>
      <c r="F1313" t="s">
        <v>1768</v>
      </c>
      <c r="G1313" t="s">
        <v>1768</v>
      </c>
      <c r="H1313" t="s">
        <v>1768</v>
      </c>
      <c r="I1313" t="s">
        <v>1768</v>
      </c>
      <c r="J1313" t="s">
        <v>1768</v>
      </c>
      <c r="K1313" t="s">
        <v>1768</v>
      </c>
      <c r="L1313" t="s">
        <v>1768</v>
      </c>
      <c r="M1313" t="s">
        <v>1768</v>
      </c>
      <c r="N1313" t="s">
        <v>1768</v>
      </c>
      <c r="O1313" t="s">
        <v>1768</v>
      </c>
      <c r="P1313" t="s">
        <v>1768</v>
      </c>
      <c r="Q1313" t="s">
        <v>1768</v>
      </c>
      <c r="R1313" t="s">
        <v>1768</v>
      </c>
      <c r="S1313" t="s">
        <v>1768</v>
      </c>
      <c r="T1313" t="s">
        <v>1768</v>
      </c>
      <c r="U1313" t="s">
        <v>1768</v>
      </c>
      <c r="V1313" t="s">
        <v>1768</v>
      </c>
      <c r="W1313" t="s">
        <v>1768</v>
      </c>
      <c r="X1313" t="s">
        <v>1768</v>
      </c>
      <c r="Y1313" t="s">
        <v>1768</v>
      </c>
      <c r="Z1313" t="s">
        <v>1768</v>
      </c>
      <c r="AA1313" t="s">
        <v>1768</v>
      </c>
      <c r="AB1313" t="s">
        <v>1768</v>
      </c>
      <c r="AC1313" t="s">
        <v>1768</v>
      </c>
      <c r="AD1313" t="s">
        <v>1768</v>
      </c>
      <c r="AE1313" t="s">
        <v>1768</v>
      </c>
      <c r="AF1313" t="s">
        <v>1768</v>
      </c>
      <c r="AG1313" t="s">
        <v>1768</v>
      </c>
      <c r="AH1313" t="s">
        <v>1768</v>
      </c>
      <c r="AI1313" t="s">
        <v>1768</v>
      </c>
      <c r="AJ1313" t="s">
        <v>1768</v>
      </c>
      <c r="AK1313" t="s">
        <v>1768</v>
      </c>
    </row>
    <row r="1314" spans="1:37" hidden="1">
      <c r="A1314" t="s">
        <v>4115</v>
      </c>
      <c r="B1314" t="s">
        <v>1649</v>
      </c>
      <c r="C1314" t="s">
        <v>4897</v>
      </c>
      <c r="D1314" t="s">
        <v>4898</v>
      </c>
      <c r="E1314" t="str">
        <f t="shared" si="20"/>
        <v>TZA.SP.DYN.LE00.IN</v>
      </c>
      <c r="F1314">
        <v>50.453439024390249</v>
      </c>
      <c r="G1314">
        <v>50.640609756097568</v>
      </c>
      <c r="H1314">
        <v>50.803682926829268</v>
      </c>
      <c r="I1314">
        <v>50.950634146341471</v>
      </c>
      <c r="J1314">
        <v>51.076975609756104</v>
      </c>
      <c r="K1314">
        <v>51.166756097560985</v>
      </c>
      <c r="L1314">
        <v>51.195560975609766</v>
      </c>
      <c r="M1314">
        <v>51.148975609756107</v>
      </c>
      <c r="N1314">
        <v>51.026073170731713</v>
      </c>
      <c r="O1314">
        <v>50.836439024390245</v>
      </c>
      <c r="P1314">
        <v>50.597146341463421</v>
      </c>
      <c r="Q1314">
        <v>50.329243902439032</v>
      </c>
      <c r="R1314">
        <v>50.064707317073179</v>
      </c>
      <c r="S1314">
        <v>49.835975609756105</v>
      </c>
      <c r="T1314">
        <v>49.666024390243905</v>
      </c>
      <c r="U1314">
        <v>49.573756097560988</v>
      </c>
      <c r="V1314">
        <v>49.567634146341469</v>
      </c>
      <c r="W1314">
        <v>49.644536585365856</v>
      </c>
      <c r="X1314">
        <v>49.800853658536582</v>
      </c>
      <c r="Y1314">
        <v>50.040975609756103</v>
      </c>
      <c r="Z1314">
        <v>50.373292682926838</v>
      </c>
      <c r="AA1314">
        <v>50.804731707317082</v>
      </c>
      <c r="AB1314">
        <v>51.328268292682928</v>
      </c>
      <c r="AC1314">
        <v>51.935390243902447</v>
      </c>
      <c r="AD1314">
        <v>52.611609756097572</v>
      </c>
      <c r="AE1314">
        <v>53.346926829268298</v>
      </c>
      <c r="AF1314">
        <v>54.129365853658541</v>
      </c>
      <c r="AG1314">
        <v>54.942512195121964</v>
      </c>
      <c r="AH1314">
        <v>55.769439024390245</v>
      </c>
      <c r="AI1314">
        <v>56.589731707317078</v>
      </c>
      <c r="AJ1314">
        <v>57.387487804878056</v>
      </c>
      <c r="AK1314" t="s">
        <v>1768</v>
      </c>
    </row>
    <row r="1315" spans="1:37" hidden="1">
      <c r="A1315" t="s">
        <v>4115</v>
      </c>
      <c r="B1315" t="s">
        <v>1649</v>
      </c>
      <c r="C1315" t="s">
        <v>1688</v>
      </c>
      <c r="D1315" t="s">
        <v>1689</v>
      </c>
      <c r="E1315" t="str">
        <f t="shared" si="20"/>
        <v>TZA.SP.POP.TOTL</v>
      </c>
      <c r="F1315">
        <v>18685789</v>
      </c>
      <c r="G1315">
        <v>19281182</v>
      </c>
      <c r="H1315">
        <v>19897071</v>
      </c>
      <c r="I1315">
        <v>20531760</v>
      </c>
      <c r="J1315">
        <v>21182600</v>
      </c>
      <c r="K1315">
        <v>21848290</v>
      </c>
      <c r="L1315">
        <v>22525148</v>
      </c>
      <c r="M1315">
        <v>23215060</v>
      </c>
      <c r="N1315">
        <v>23928658</v>
      </c>
      <c r="O1315">
        <v>24680404</v>
      </c>
      <c r="P1315">
        <v>25478979</v>
      </c>
      <c r="Q1315">
        <v>26331511</v>
      </c>
      <c r="R1315">
        <v>27230502</v>
      </c>
      <c r="S1315">
        <v>28152305</v>
      </c>
      <c r="T1315">
        <v>29064223</v>
      </c>
      <c r="U1315">
        <v>29943732</v>
      </c>
      <c r="V1315">
        <v>30783155</v>
      </c>
      <c r="W1315">
        <v>31592450</v>
      </c>
      <c r="X1315">
        <v>32388671</v>
      </c>
      <c r="Y1315">
        <v>33197305</v>
      </c>
      <c r="Z1315">
        <v>34038161</v>
      </c>
      <c r="AA1315">
        <v>34917073</v>
      </c>
      <c r="AB1315">
        <v>35832494</v>
      </c>
      <c r="AC1315">
        <v>36788281</v>
      </c>
      <c r="AD1315">
        <v>37786946</v>
      </c>
      <c r="AE1315">
        <v>38831024</v>
      </c>
      <c r="AF1315">
        <v>39923609</v>
      </c>
      <c r="AG1315">
        <v>41068185</v>
      </c>
      <c r="AH1315">
        <v>42267667</v>
      </c>
      <c r="AI1315">
        <v>43524738</v>
      </c>
      <c r="AJ1315">
        <v>44841226</v>
      </c>
      <c r="AK1315">
        <v>46218486</v>
      </c>
    </row>
    <row r="1316" spans="1:37" hidden="1">
      <c r="A1316" t="s">
        <v>4023</v>
      </c>
      <c r="B1316" t="s">
        <v>1650</v>
      </c>
      <c r="C1316" t="s">
        <v>4889</v>
      </c>
      <c r="D1316" t="s">
        <v>4890</v>
      </c>
      <c r="E1316" t="str">
        <f t="shared" si="20"/>
        <v>THA.NY.GDP.DEFL.ZS</v>
      </c>
      <c r="F1316">
        <v>72.502798824798404</v>
      </c>
      <c r="G1316">
        <v>78.573037477527791</v>
      </c>
      <c r="H1316">
        <v>82.547147464080751</v>
      </c>
      <c r="I1316">
        <v>85.559422075392291</v>
      </c>
      <c r="J1316">
        <v>86.798210788693638</v>
      </c>
      <c r="K1316">
        <v>88.68798600965566</v>
      </c>
      <c r="L1316">
        <v>90.154135448484112</v>
      </c>
      <c r="M1316">
        <v>94.412304278096187</v>
      </c>
      <c r="N1316">
        <v>100</v>
      </c>
      <c r="O1316">
        <v>106.11674386644849</v>
      </c>
      <c r="P1316">
        <v>112.24305872317832</v>
      </c>
      <c r="Q1316">
        <v>118.69313170096649</v>
      </c>
      <c r="R1316">
        <v>124.02299168711019</v>
      </c>
      <c r="S1316">
        <v>128.09955180300466</v>
      </c>
      <c r="T1316">
        <v>134.77078524351066</v>
      </c>
      <c r="U1316">
        <v>142.30413536755853</v>
      </c>
      <c r="V1316">
        <v>148.01094675385227</v>
      </c>
      <c r="W1316">
        <v>154.02547679841544</v>
      </c>
      <c r="X1316">
        <v>168.25376396244064</v>
      </c>
      <c r="Y1316">
        <v>161.45930523687412</v>
      </c>
      <c r="Z1316">
        <v>163.63280692966131</v>
      </c>
      <c r="AA1316">
        <v>167.01914139148184</v>
      </c>
      <c r="AB1316">
        <v>168.38345007571726</v>
      </c>
      <c r="AC1316">
        <v>170.61954358586064</v>
      </c>
      <c r="AD1316">
        <v>175.95291347596341</v>
      </c>
      <c r="AE1316">
        <v>183.84805777265484</v>
      </c>
      <c r="AF1316">
        <v>193.48702085384551</v>
      </c>
      <c r="AG1316">
        <v>200.16776136140049</v>
      </c>
      <c r="AH1316">
        <v>208.03696269708371</v>
      </c>
      <c r="AI1316">
        <v>212.08670418675064</v>
      </c>
      <c r="AJ1316">
        <v>219.85584772520772</v>
      </c>
      <c r="AK1316">
        <v>229.19606884159219</v>
      </c>
    </row>
    <row r="1317" spans="1:37" hidden="1">
      <c r="A1317" t="s">
        <v>4023</v>
      </c>
      <c r="B1317" t="s">
        <v>1650</v>
      </c>
      <c r="C1317" t="s">
        <v>4891</v>
      </c>
      <c r="D1317" t="s">
        <v>4892</v>
      </c>
      <c r="E1317" t="str">
        <f t="shared" si="20"/>
        <v>THA.NY.GDP.MKTP.KD</v>
      </c>
      <c r="F1317">
        <v>37274986913.517281</v>
      </c>
      <c r="G1317">
        <v>39476772125.685165</v>
      </c>
      <c r="H1317">
        <v>41589706661.291344</v>
      </c>
      <c r="I1317">
        <v>43912159722.246994</v>
      </c>
      <c r="J1317">
        <v>46438174778.872284</v>
      </c>
      <c r="K1317">
        <v>48596267188.276489</v>
      </c>
      <c r="L1317">
        <v>51285501317.380829</v>
      </c>
      <c r="M1317">
        <v>56167342576.790009</v>
      </c>
      <c r="N1317">
        <v>63630922388.388527</v>
      </c>
      <c r="O1317">
        <v>71387853266.256821</v>
      </c>
      <c r="P1317">
        <v>79359850155.599197</v>
      </c>
      <c r="Q1317">
        <v>86151673510.046799</v>
      </c>
      <c r="R1317">
        <v>93115648058.005905</v>
      </c>
      <c r="S1317">
        <v>100798662359.3087</v>
      </c>
      <c r="T1317">
        <v>109857624322.70311</v>
      </c>
      <c r="U1317">
        <v>120005700843.9299</v>
      </c>
      <c r="V1317">
        <v>127087651038.97678</v>
      </c>
      <c r="W1317">
        <v>125344804675.29573</v>
      </c>
      <c r="X1317">
        <v>112171099813.34238</v>
      </c>
      <c r="Y1317">
        <v>117160062361.44611</v>
      </c>
      <c r="Z1317">
        <v>122725247705.5591</v>
      </c>
      <c r="AA1317">
        <v>125385028150.52054</v>
      </c>
      <c r="AB1317">
        <v>132052469495.68839</v>
      </c>
      <c r="AC1317">
        <v>141480983231.29068</v>
      </c>
      <c r="AD1317">
        <v>150456640790.21326</v>
      </c>
      <c r="AE1317">
        <v>157384716142.48016</v>
      </c>
      <c r="AF1317">
        <v>165400160325.4288</v>
      </c>
      <c r="AG1317">
        <v>173743467321.81537</v>
      </c>
      <c r="AH1317">
        <v>178059776977.33737</v>
      </c>
      <c r="AI1317">
        <v>173911253778.41238</v>
      </c>
      <c r="AJ1317">
        <v>187494613810.6232</v>
      </c>
      <c r="AK1317">
        <v>187589623452.59125</v>
      </c>
    </row>
    <row r="1318" spans="1:37" hidden="1">
      <c r="A1318" t="s">
        <v>4023</v>
      </c>
      <c r="B1318" t="s">
        <v>1650</v>
      </c>
      <c r="C1318" t="s">
        <v>4893</v>
      </c>
      <c r="D1318" t="s">
        <v>4894</v>
      </c>
      <c r="E1318" t="str">
        <f t="shared" si="20"/>
        <v>THA.NY.GDP.MKTP.CD</v>
      </c>
      <c r="F1318">
        <v>32353514503.367424</v>
      </c>
      <c r="G1318">
        <v>34846038519.395241</v>
      </c>
      <c r="H1318">
        <v>36589772335.283798</v>
      </c>
      <c r="I1318">
        <v>40042798314.055977</v>
      </c>
      <c r="J1318">
        <v>41797647302.163872</v>
      </c>
      <c r="K1318">
        <v>38900711298.046135</v>
      </c>
      <c r="L1318">
        <v>43096774495.712212</v>
      </c>
      <c r="M1318">
        <v>50535445680.89917</v>
      </c>
      <c r="N1318">
        <v>61667254411.463699</v>
      </c>
      <c r="O1318">
        <v>72250747142.17337</v>
      </c>
      <c r="P1318">
        <v>85343189319.657516</v>
      </c>
      <c r="Q1318">
        <v>98234713406.791779</v>
      </c>
      <c r="R1318">
        <v>111452745856.77614</v>
      </c>
      <c r="S1318">
        <v>125010690988.82056</v>
      </c>
      <c r="T1318">
        <v>144308067331.74503</v>
      </c>
      <c r="U1318">
        <v>168018557307.61423</v>
      </c>
      <c r="V1318">
        <v>181947631899.93799</v>
      </c>
      <c r="W1318">
        <v>150891449495.04456</v>
      </c>
      <c r="X1318">
        <v>111859654863.98947</v>
      </c>
      <c r="Y1318">
        <v>122629741697.71614</v>
      </c>
      <c r="Z1318">
        <v>122725247705.5591</v>
      </c>
      <c r="AA1318">
        <v>115536405150.35368</v>
      </c>
      <c r="AB1318">
        <v>126876918690.02437</v>
      </c>
      <c r="AC1318">
        <v>142640079033.31223</v>
      </c>
      <c r="AD1318">
        <v>161339790594.62726</v>
      </c>
      <c r="AE1318">
        <v>176351815950.37222</v>
      </c>
      <c r="AF1318">
        <v>207088920189.90363</v>
      </c>
      <c r="AG1318">
        <v>246977009038.81323</v>
      </c>
      <c r="AH1318">
        <v>272577816170.88358</v>
      </c>
      <c r="AI1318">
        <v>263505029603.95151</v>
      </c>
      <c r="AJ1318">
        <v>318907879752.0838</v>
      </c>
      <c r="AK1318">
        <v>345649290736.72467</v>
      </c>
    </row>
    <row r="1319" spans="1:37">
      <c r="A1319" t="s">
        <v>4023</v>
      </c>
      <c r="B1319" t="s">
        <v>1650</v>
      </c>
      <c r="C1319" t="s">
        <v>4895</v>
      </c>
      <c r="D1319" t="s">
        <v>4896</v>
      </c>
      <c r="E1319" t="str">
        <f t="shared" si="20"/>
        <v>THA.SL.TLF.TERT.ZS</v>
      </c>
      <c r="F1319" t="s">
        <v>1768</v>
      </c>
      <c r="G1319" t="s">
        <v>1768</v>
      </c>
      <c r="H1319" t="s">
        <v>1768</v>
      </c>
      <c r="I1319" t="s">
        <v>1768</v>
      </c>
      <c r="J1319" t="s">
        <v>1768</v>
      </c>
      <c r="K1319" t="s">
        <v>1768</v>
      </c>
      <c r="L1319" t="s">
        <v>1768</v>
      </c>
      <c r="M1319" t="s">
        <v>1768</v>
      </c>
      <c r="N1319" t="s">
        <v>1768</v>
      </c>
      <c r="O1319" t="s">
        <v>1768</v>
      </c>
      <c r="P1319" t="s">
        <v>1768</v>
      </c>
      <c r="Q1319" t="s">
        <v>1768</v>
      </c>
      <c r="R1319" t="s">
        <v>1768</v>
      </c>
      <c r="S1319" t="s">
        <v>1768</v>
      </c>
      <c r="T1319" t="s">
        <v>1768</v>
      </c>
      <c r="U1319" t="s">
        <v>1768</v>
      </c>
      <c r="V1319" t="s">
        <v>1768</v>
      </c>
      <c r="W1319" t="s">
        <v>1768</v>
      </c>
      <c r="X1319" t="s">
        <v>1768</v>
      </c>
      <c r="Y1319" t="s">
        <v>1768</v>
      </c>
      <c r="Z1319" t="s">
        <v>1768</v>
      </c>
      <c r="AA1319" t="s">
        <v>1768</v>
      </c>
      <c r="AB1319" t="s">
        <v>1768</v>
      </c>
      <c r="AC1319" t="s">
        <v>1768</v>
      </c>
      <c r="AD1319" t="s">
        <v>1768</v>
      </c>
      <c r="AE1319" t="s">
        <v>1768</v>
      </c>
      <c r="AF1319" t="s">
        <v>1768</v>
      </c>
      <c r="AG1319" t="s">
        <v>1768</v>
      </c>
      <c r="AH1319" t="s">
        <v>1768</v>
      </c>
      <c r="AI1319" t="s">
        <v>1768</v>
      </c>
      <c r="AJ1319" t="s">
        <v>1768</v>
      </c>
      <c r="AK1319" t="s">
        <v>1768</v>
      </c>
    </row>
    <row r="1320" spans="1:37" hidden="1">
      <c r="A1320" t="s">
        <v>4023</v>
      </c>
      <c r="B1320" t="s">
        <v>1650</v>
      </c>
      <c r="C1320" t="s">
        <v>4897</v>
      </c>
      <c r="D1320" t="s">
        <v>4898</v>
      </c>
      <c r="E1320" t="str">
        <f t="shared" si="20"/>
        <v>THA.SP.DYN.LE00.IN</v>
      </c>
      <c r="F1320">
        <v>65.497780487804889</v>
      </c>
      <c r="G1320">
        <v>66.360853658536598</v>
      </c>
      <c r="H1320">
        <v>67.28463414634146</v>
      </c>
      <c r="I1320">
        <v>68.239707317073183</v>
      </c>
      <c r="J1320">
        <v>69.192048780487823</v>
      </c>
      <c r="K1320">
        <v>70.090048780487805</v>
      </c>
      <c r="L1320">
        <v>70.87707317073172</v>
      </c>
      <c r="M1320">
        <v>71.520414634146348</v>
      </c>
      <c r="N1320">
        <v>72.000951219512189</v>
      </c>
      <c r="O1320">
        <v>72.313634146341471</v>
      </c>
      <c r="P1320">
        <v>72.470926829268308</v>
      </c>
      <c r="Q1320">
        <v>72.499780487804884</v>
      </c>
      <c r="R1320">
        <v>72.452878048780491</v>
      </c>
      <c r="S1320">
        <v>72.378853658536585</v>
      </c>
      <c r="T1320">
        <v>72.306390243902456</v>
      </c>
      <c r="U1320">
        <v>72.261170731707324</v>
      </c>
      <c r="V1320">
        <v>72.253926829268309</v>
      </c>
      <c r="W1320">
        <v>72.279292682926837</v>
      </c>
      <c r="X1320">
        <v>72.330292682926839</v>
      </c>
      <c r="Y1320">
        <v>72.409463414634146</v>
      </c>
      <c r="Z1320">
        <v>72.515219512195131</v>
      </c>
      <c r="AA1320">
        <v>72.641439024390237</v>
      </c>
      <c r="AB1320">
        <v>72.776926829268305</v>
      </c>
      <c r="AC1320">
        <v>72.915463414634146</v>
      </c>
      <c r="AD1320">
        <v>73.052951219512209</v>
      </c>
      <c r="AE1320">
        <v>73.188780487804891</v>
      </c>
      <c r="AF1320">
        <v>73.325414634146355</v>
      </c>
      <c r="AG1320">
        <v>73.46590243902439</v>
      </c>
      <c r="AH1320">
        <v>73.613268292682932</v>
      </c>
      <c r="AI1320">
        <v>73.768024390243909</v>
      </c>
      <c r="AJ1320">
        <v>73.927658536585369</v>
      </c>
      <c r="AK1320" t="s">
        <v>1768</v>
      </c>
    </row>
    <row r="1321" spans="1:37" hidden="1">
      <c r="A1321" t="s">
        <v>4023</v>
      </c>
      <c r="B1321" t="s">
        <v>1650</v>
      </c>
      <c r="C1321" t="s">
        <v>1688</v>
      </c>
      <c r="D1321" t="s">
        <v>1689</v>
      </c>
      <c r="E1321" t="str">
        <f t="shared" si="20"/>
        <v>THA.SP.POP.TOTL</v>
      </c>
      <c r="F1321">
        <v>47482643</v>
      </c>
      <c r="G1321">
        <v>48460289</v>
      </c>
      <c r="H1321">
        <v>49422519</v>
      </c>
      <c r="I1321">
        <v>50379788</v>
      </c>
      <c r="J1321">
        <v>51346204</v>
      </c>
      <c r="K1321">
        <v>52328663</v>
      </c>
      <c r="L1321">
        <v>53339762</v>
      </c>
      <c r="M1321">
        <v>54368583</v>
      </c>
      <c r="N1321">
        <v>55370526</v>
      </c>
      <c r="O1321">
        <v>56284973</v>
      </c>
      <c r="P1321">
        <v>57072058</v>
      </c>
      <c r="Q1321">
        <v>57711519</v>
      </c>
      <c r="R1321">
        <v>58225969</v>
      </c>
      <c r="S1321">
        <v>58671177</v>
      </c>
      <c r="T1321">
        <v>59126690</v>
      </c>
      <c r="U1321">
        <v>59650157</v>
      </c>
      <c r="V1321">
        <v>60258113</v>
      </c>
      <c r="W1321">
        <v>60933752</v>
      </c>
      <c r="X1321">
        <v>61660383</v>
      </c>
      <c r="Y1321">
        <v>62408639</v>
      </c>
      <c r="Z1321">
        <v>63155029</v>
      </c>
      <c r="AA1321">
        <v>63898879</v>
      </c>
      <c r="AB1321">
        <v>64642931</v>
      </c>
      <c r="AC1321">
        <v>65370277</v>
      </c>
      <c r="AD1321">
        <v>66060383</v>
      </c>
      <c r="AE1321">
        <v>66698482.999999993</v>
      </c>
      <c r="AF1321">
        <v>67276383</v>
      </c>
      <c r="AG1321">
        <v>67796451</v>
      </c>
      <c r="AH1321">
        <v>68267982</v>
      </c>
      <c r="AI1321">
        <v>68706122</v>
      </c>
      <c r="AJ1321">
        <v>69122234</v>
      </c>
      <c r="AK1321">
        <v>69518555</v>
      </c>
    </row>
    <row r="1322" spans="1:37" hidden="1">
      <c r="A1322" t="s">
        <v>1651</v>
      </c>
      <c r="B1322" t="s">
        <v>1652</v>
      </c>
      <c r="C1322" t="s">
        <v>4889</v>
      </c>
      <c r="D1322" t="s">
        <v>4890</v>
      </c>
      <c r="E1322" t="str">
        <f t="shared" si="20"/>
        <v>TMP.NY.GDP.DEFL.ZS</v>
      </c>
      <c r="F1322" t="s">
        <v>1768</v>
      </c>
      <c r="G1322" t="s">
        <v>1768</v>
      </c>
      <c r="H1322" t="s">
        <v>1768</v>
      </c>
      <c r="I1322" t="s">
        <v>1768</v>
      </c>
      <c r="J1322" t="s">
        <v>1768</v>
      </c>
      <c r="K1322" t="s">
        <v>1768</v>
      </c>
      <c r="L1322" t="s">
        <v>1768</v>
      </c>
      <c r="M1322" t="s">
        <v>1768</v>
      </c>
      <c r="N1322" t="s">
        <v>1768</v>
      </c>
      <c r="O1322" t="s">
        <v>1768</v>
      </c>
      <c r="P1322" t="s">
        <v>1768</v>
      </c>
      <c r="Q1322" t="s">
        <v>1768</v>
      </c>
      <c r="R1322" t="s">
        <v>1768</v>
      </c>
      <c r="S1322" t="s">
        <v>1768</v>
      </c>
      <c r="T1322" t="s">
        <v>1768</v>
      </c>
      <c r="U1322" t="s">
        <v>1768</v>
      </c>
      <c r="V1322" t="s">
        <v>1768</v>
      </c>
      <c r="W1322" t="s">
        <v>1768</v>
      </c>
      <c r="X1322" t="s">
        <v>1768</v>
      </c>
      <c r="Y1322">
        <v>53.313766571315099</v>
      </c>
      <c r="Z1322">
        <v>54.91258741258742</v>
      </c>
      <c r="AA1322">
        <v>54.991912204804947</v>
      </c>
      <c r="AB1322">
        <v>55.009400860070826</v>
      </c>
      <c r="AC1322">
        <v>57.601157208413291</v>
      </c>
      <c r="AD1322">
        <v>57.438157885401708</v>
      </c>
      <c r="AE1322">
        <v>79.4055944055944</v>
      </c>
      <c r="AF1322">
        <v>80.379061371841161</v>
      </c>
      <c r="AG1322">
        <v>84.912677878395854</v>
      </c>
      <c r="AH1322">
        <v>93.807307095500065</v>
      </c>
      <c r="AI1322">
        <v>98.586439829872404</v>
      </c>
      <c r="AJ1322">
        <v>100</v>
      </c>
      <c r="AK1322">
        <v>108.89998001778353</v>
      </c>
    </row>
    <row r="1323" spans="1:37" hidden="1">
      <c r="A1323" t="s">
        <v>1651</v>
      </c>
      <c r="B1323" t="s">
        <v>1652</v>
      </c>
      <c r="C1323" t="s">
        <v>4891</v>
      </c>
      <c r="D1323" t="s">
        <v>4892</v>
      </c>
      <c r="E1323" t="str">
        <f t="shared" si="20"/>
        <v>TMP.NY.GDP.MKTP.KD</v>
      </c>
      <c r="F1323" t="s">
        <v>1768</v>
      </c>
      <c r="G1323" t="s">
        <v>1768</v>
      </c>
      <c r="H1323" t="s">
        <v>1768</v>
      </c>
      <c r="I1323" t="s">
        <v>1768</v>
      </c>
      <c r="J1323" t="s">
        <v>1768</v>
      </c>
      <c r="K1323" t="s">
        <v>1768</v>
      </c>
      <c r="L1323" t="s">
        <v>1768</v>
      </c>
      <c r="M1323" t="s">
        <v>1768</v>
      </c>
      <c r="N1323" t="s">
        <v>1768</v>
      </c>
      <c r="O1323" t="s">
        <v>1768</v>
      </c>
      <c r="P1323" t="s">
        <v>1768</v>
      </c>
      <c r="Q1323" t="s">
        <v>1768</v>
      </c>
      <c r="R1323" t="s">
        <v>1768</v>
      </c>
      <c r="S1323" t="s">
        <v>1768</v>
      </c>
      <c r="T1323" t="s">
        <v>1768</v>
      </c>
      <c r="U1323" t="s">
        <v>1768</v>
      </c>
      <c r="V1323" t="s">
        <v>1768</v>
      </c>
      <c r="W1323" t="s">
        <v>1768</v>
      </c>
      <c r="X1323" t="s">
        <v>1768</v>
      </c>
      <c r="Y1323">
        <v>278200000</v>
      </c>
      <c r="Z1323">
        <v>316200000</v>
      </c>
      <c r="AA1323">
        <v>276900000.00000006</v>
      </c>
      <c r="AB1323">
        <v>283600000.00000006</v>
      </c>
      <c r="AC1323">
        <v>283900000.00000006</v>
      </c>
      <c r="AD1323">
        <v>295700000.00000006</v>
      </c>
      <c r="AE1323">
        <v>314100000.00000006</v>
      </c>
      <c r="AF1323">
        <v>304215734.26573431</v>
      </c>
      <c r="AG1323">
        <v>339579440.55944067</v>
      </c>
      <c r="AH1323">
        <v>389275332.16783231</v>
      </c>
      <c r="AI1323">
        <v>438971223.77622396</v>
      </c>
      <c r="AJ1323">
        <v>480540052.44755262</v>
      </c>
      <c r="AK1323">
        <v>531477298.00699323</v>
      </c>
    </row>
    <row r="1324" spans="1:37" hidden="1">
      <c r="A1324" t="s">
        <v>1651</v>
      </c>
      <c r="B1324" t="s">
        <v>1652</v>
      </c>
      <c r="C1324" t="s">
        <v>4893</v>
      </c>
      <c r="D1324" t="s">
        <v>4894</v>
      </c>
      <c r="E1324" t="str">
        <f t="shared" si="20"/>
        <v>TMP.NY.GDP.MKTP.CD</v>
      </c>
      <c r="F1324" t="s">
        <v>1768</v>
      </c>
      <c r="G1324" t="s">
        <v>1768</v>
      </c>
      <c r="H1324" t="s">
        <v>1768</v>
      </c>
      <c r="I1324" t="s">
        <v>1768</v>
      </c>
      <c r="J1324" t="s">
        <v>1768</v>
      </c>
      <c r="K1324" t="s">
        <v>1768</v>
      </c>
      <c r="L1324" t="s">
        <v>1768</v>
      </c>
      <c r="M1324" t="s">
        <v>1768</v>
      </c>
      <c r="N1324" t="s">
        <v>1768</v>
      </c>
      <c r="O1324" t="s">
        <v>1768</v>
      </c>
      <c r="P1324" t="s">
        <v>1768</v>
      </c>
      <c r="Q1324" t="s">
        <v>1768</v>
      </c>
      <c r="R1324" t="s">
        <v>1768</v>
      </c>
      <c r="S1324" t="s">
        <v>1768</v>
      </c>
      <c r="T1324" t="s">
        <v>1768</v>
      </c>
      <c r="U1324" t="s">
        <v>1768</v>
      </c>
      <c r="V1324" t="s">
        <v>1768</v>
      </c>
      <c r="W1324" t="s">
        <v>1768</v>
      </c>
      <c r="X1324" t="s">
        <v>1768</v>
      </c>
      <c r="Y1324" t="s">
        <v>1768</v>
      </c>
      <c r="Z1324">
        <v>316200000</v>
      </c>
      <c r="AA1324">
        <v>277300000</v>
      </c>
      <c r="AB1324">
        <v>284100000</v>
      </c>
      <c r="AC1324">
        <v>297800000</v>
      </c>
      <c r="AD1324">
        <v>309300000</v>
      </c>
      <c r="AE1324">
        <v>454200000</v>
      </c>
      <c r="AF1324">
        <v>445300000</v>
      </c>
      <c r="AG1324">
        <v>525100000</v>
      </c>
      <c r="AH1324">
        <v>665000000</v>
      </c>
      <c r="AI1324">
        <v>788100000</v>
      </c>
      <c r="AJ1324">
        <v>875100000</v>
      </c>
      <c r="AK1324">
        <v>1054000000</v>
      </c>
    </row>
    <row r="1325" spans="1:37">
      <c r="A1325" t="s">
        <v>1651</v>
      </c>
      <c r="B1325" t="s">
        <v>1652</v>
      </c>
      <c r="C1325" t="s">
        <v>4895</v>
      </c>
      <c r="D1325" t="s">
        <v>4896</v>
      </c>
      <c r="E1325" t="str">
        <f t="shared" si="20"/>
        <v>TMP.SL.TLF.TERT.ZS</v>
      </c>
      <c r="F1325" t="s">
        <v>1768</v>
      </c>
      <c r="G1325" t="s">
        <v>1768</v>
      </c>
      <c r="H1325" t="s">
        <v>1768</v>
      </c>
      <c r="I1325" t="s">
        <v>1768</v>
      </c>
      <c r="J1325" t="s">
        <v>1768</v>
      </c>
      <c r="K1325" t="s">
        <v>1768</v>
      </c>
      <c r="L1325" t="s">
        <v>1768</v>
      </c>
      <c r="M1325" t="s">
        <v>1768</v>
      </c>
      <c r="N1325" t="s">
        <v>1768</v>
      </c>
      <c r="O1325" t="s">
        <v>1768</v>
      </c>
      <c r="P1325" t="s">
        <v>1768</v>
      </c>
      <c r="Q1325" t="s">
        <v>1768</v>
      </c>
      <c r="R1325" t="s">
        <v>1768</v>
      </c>
      <c r="S1325" t="s">
        <v>1768</v>
      </c>
      <c r="T1325" t="s">
        <v>1768</v>
      </c>
      <c r="U1325" t="s">
        <v>1768</v>
      </c>
      <c r="V1325" t="s">
        <v>1768</v>
      </c>
      <c r="W1325" t="s">
        <v>1768</v>
      </c>
      <c r="X1325" t="s">
        <v>1768</v>
      </c>
      <c r="Y1325" t="s">
        <v>1768</v>
      </c>
      <c r="Z1325" t="s">
        <v>1768</v>
      </c>
      <c r="AA1325" t="s">
        <v>1768</v>
      </c>
      <c r="AB1325" t="s">
        <v>1768</v>
      </c>
      <c r="AC1325" t="s">
        <v>1768</v>
      </c>
      <c r="AD1325" t="s">
        <v>1768</v>
      </c>
      <c r="AE1325" t="s">
        <v>1768</v>
      </c>
      <c r="AF1325" t="s">
        <v>1768</v>
      </c>
      <c r="AG1325" t="s">
        <v>1768</v>
      </c>
      <c r="AH1325" t="s">
        <v>1768</v>
      </c>
      <c r="AI1325" t="s">
        <v>1768</v>
      </c>
      <c r="AJ1325" t="s">
        <v>1768</v>
      </c>
      <c r="AK1325" t="s">
        <v>1768</v>
      </c>
    </row>
    <row r="1326" spans="1:37" hidden="1">
      <c r="A1326" t="s">
        <v>1651</v>
      </c>
      <c r="B1326" t="s">
        <v>1652</v>
      </c>
      <c r="C1326" t="s">
        <v>4897</v>
      </c>
      <c r="D1326" t="s">
        <v>4898</v>
      </c>
      <c r="E1326" t="str">
        <f t="shared" si="20"/>
        <v>TMP.SP.DYN.LE00.IN</v>
      </c>
      <c r="F1326">
        <v>34.658146341463414</v>
      </c>
      <c r="G1326">
        <v>36.297829268292688</v>
      </c>
      <c r="H1326">
        <v>38.012902439024394</v>
      </c>
      <c r="I1326">
        <v>39.550512195121961</v>
      </c>
      <c r="J1326">
        <v>40.812512195121954</v>
      </c>
      <c r="K1326">
        <v>41.781902439024392</v>
      </c>
      <c r="L1326">
        <v>42.52824390243903</v>
      </c>
      <c r="M1326">
        <v>43.214341463414634</v>
      </c>
      <c r="N1326">
        <v>43.967414634146337</v>
      </c>
      <c r="O1326">
        <v>44.820048780487809</v>
      </c>
      <c r="P1326">
        <v>45.785804878048786</v>
      </c>
      <c r="Q1326">
        <v>46.850195121951224</v>
      </c>
      <c r="R1326">
        <v>47.963146341463428</v>
      </c>
      <c r="S1326">
        <v>49.080121951219517</v>
      </c>
      <c r="T1326">
        <v>50.184634146341466</v>
      </c>
      <c r="U1326">
        <v>51.264170731707324</v>
      </c>
      <c r="V1326">
        <v>52.314756097560981</v>
      </c>
      <c r="W1326">
        <v>53.33939024390245</v>
      </c>
      <c r="X1326">
        <v>54.33451219512196</v>
      </c>
      <c r="Y1326">
        <v>55.289658536585378</v>
      </c>
      <c r="Z1326">
        <v>56.190243902439029</v>
      </c>
      <c r="AA1326">
        <v>57.02178048780489</v>
      </c>
      <c r="AB1326">
        <v>57.780219512195131</v>
      </c>
      <c r="AC1326">
        <v>58.465536585365861</v>
      </c>
      <c r="AD1326">
        <v>59.082268292682933</v>
      </c>
      <c r="AE1326">
        <v>59.63834146341464</v>
      </c>
      <c r="AF1326">
        <v>60.146317073170735</v>
      </c>
      <c r="AG1326">
        <v>60.623658536585374</v>
      </c>
      <c r="AH1326">
        <v>61.085951219512204</v>
      </c>
      <c r="AI1326">
        <v>61.542170731707323</v>
      </c>
      <c r="AJ1326">
        <v>61.999853658536594</v>
      </c>
      <c r="AK1326" t="s">
        <v>1768</v>
      </c>
    </row>
    <row r="1327" spans="1:37" hidden="1">
      <c r="A1327" t="s">
        <v>1651</v>
      </c>
      <c r="B1327" t="s">
        <v>1652</v>
      </c>
      <c r="C1327" t="s">
        <v>1688</v>
      </c>
      <c r="D1327" t="s">
        <v>1689</v>
      </c>
      <c r="E1327" t="str">
        <f t="shared" si="20"/>
        <v>TMP.SP.POP.TOTL</v>
      </c>
      <c r="F1327">
        <v>580707</v>
      </c>
      <c r="G1327">
        <v>583764</v>
      </c>
      <c r="H1327">
        <v>597067</v>
      </c>
      <c r="I1327">
        <v>617347</v>
      </c>
      <c r="J1327">
        <v>639513</v>
      </c>
      <c r="K1327">
        <v>659846</v>
      </c>
      <c r="L1327">
        <v>677073</v>
      </c>
      <c r="M1327">
        <v>692306</v>
      </c>
      <c r="N1327">
        <v>706986</v>
      </c>
      <c r="O1327">
        <v>723453</v>
      </c>
      <c r="P1327">
        <v>743145</v>
      </c>
      <c r="Q1327">
        <v>767267</v>
      </c>
      <c r="R1327">
        <v>794561</v>
      </c>
      <c r="S1327">
        <v>821141</v>
      </c>
      <c r="T1327">
        <v>841687</v>
      </c>
      <c r="U1327">
        <v>852817</v>
      </c>
      <c r="V1327">
        <v>852280</v>
      </c>
      <c r="W1327">
        <v>842341</v>
      </c>
      <c r="X1327">
        <v>829617</v>
      </c>
      <c r="Y1327">
        <v>823386</v>
      </c>
      <c r="Z1327">
        <v>830089</v>
      </c>
      <c r="AA1327">
        <v>852522</v>
      </c>
      <c r="AB1327">
        <v>888099</v>
      </c>
      <c r="AC1327">
        <v>931324</v>
      </c>
      <c r="AD1327">
        <v>974024</v>
      </c>
      <c r="AE1327">
        <v>983125</v>
      </c>
      <c r="AF1327">
        <v>1014439</v>
      </c>
      <c r="AG1327">
        <v>1046030</v>
      </c>
      <c r="AH1327">
        <v>1077911</v>
      </c>
      <c r="AI1327">
        <v>1110071</v>
      </c>
      <c r="AJ1327">
        <v>1142502</v>
      </c>
      <c r="AK1327">
        <v>1175880</v>
      </c>
    </row>
    <row r="1328" spans="1:37" hidden="1">
      <c r="A1328" t="s">
        <v>4117</v>
      </c>
      <c r="B1328" t="s">
        <v>1653</v>
      </c>
      <c r="C1328" t="s">
        <v>4889</v>
      </c>
      <c r="D1328" t="s">
        <v>4890</v>
      </c>
      <c r="E1328" t="str">
        <f t="shared" si="20"/>
        <v>TGO.NY.GDP.DEFL.ZS</v>
      </c>
      <c r="F1328">
        <v>35.918910757584179</v>
      </c>
      <c r="G1328">
        <v>40.461727076210266</v>
      </c>
      <c r="H1328">
        <v>43.329151717040858</v>
      </c>
      <c r="I1328">
        <v>49.507942344948283</v>
      </c>
      <c r="J1328">
        <v>50.438417041370208</v>
      </c>
      <c r="K1328">
        <v>52.15404820175241</v>
      </c>
      <c r="L1328">
        <v>55.071962865681343</v>
      </c>
      <c r="M1328">
        <v>55.985519536580121</v>
      </c>
      <c r="N1328">
        <v>57.433179919232479</v>
      </c>
      <c r="O1328">
        <v>58.003120679601807</v>
      </c>
      <c r="P1328">
        <v>59.729261335879414</v>
      </c>
      <c r="Q1328">
        <v>61.324685339266374</v>
      </c>
      <c r="R1328">
        <v>63.314937910101456</v>
      </c>
      <c r="S1328">
        <v>58.125155843263798</v>
      </c>
      <c r="T1328">
        <v>78.958595868566661</v>
      </c>
      <c r="U1328">
        <v>87.710532740543641</v>
      </c>
      <c r="V1328">
        <v>92.436312924168234</v>
      </c>
      <c r="W1328">
        <v>94.318348182411015</v>
      </c>
      <c r="X1328">
        <v>103.33200606140842</v>
      </c>
      <c r="Y1328">
        <v>104.48428938453904</v>
      </c>
      <c r="Z1328">
        <v>100</v>
      </c>
      <c r="AA1328">
        <v>107.74018210927578</v>
      </c>
      <c r="AB1328">
        <v>114.43830638127412</v>
      </c>
      <c r="AC1328">
        <v>103.19607807575832</v>
      </c>
      <c r="AD1328">
        <v>106.30895621330208</v>
      </c>
      <c r="AE1328">
        <v>114.55056175760197</v>
      </c>
      <c r="AF1328">
        <v>113.65646224494684</v>
      </c>
      <c r="AG1328">
        <v>116.66643507464754</v>
      </c>
      <c r="AH1328">
        <v>133.47663974163459</v>
      </c>
      <c r="AI1328">
        <v>136.02866520494385</v>
      </c>
      <c r="AJ1328">
        <v>138.45241306913317</v>
      </c>
      <c r="AK1328">
        <v>143.67196303303598</v>
      </c>
    </row>
    <row r="1329" spans="1:37" hidden="1">
      <c r="A1329" t="s">
        <v>4117</v>
      </c>
      <c r="B1329" t="s">
        <v>1653</v>
      </c>
      <c r="C1329" t="s">
        <v>4891</v>
      </c>
      <c r="D1329" t="s">
        <v>4892</v>
      </c>
      <c r="E1329" t="str">
        <f t="shared" si="20"/>
        <v>TGO.NY.GDP.MKTP.KD</v>
      </c>
      <c r="F1329">
        <v>938860827.38891053</v>
      </c>
      <c r="G1329">
        <v>907735843.86019862</v>
      </c>
      <c r="H1329">
        <v>875217091.88814545</v>
      </c>
      <c r="I1329">
        <v>827832770.42955709</v>
      </c>
      <c r="J1329">
        <v>873823475.66940463</v>
      </c>
      <c r="K1329">
        <v>922369194.71847701</v>
      </c>
      <c r="L1329">
        <v>937002621.68905592</v>
      </c>
      <c r="M1329">
        <v>941782854.71024692</v>
      </c>
      <c r="N1329">
        <v>1004339554.337934</v>
      </c>
      <c r="O1329">
        <v>1045115958.1079026</v>
      </c>
      <c r="P1329">
        <v>1042569468.876313</v>
      </c>
      <c r="Q1329">
        <v>1035271821.5222521</v>
      </c>
      <c r="R1329">
        <v>994060892.62979364</v>
      </c>
      <c r="S1329">
        <v>843999175.24075067</v>
      </c>
      <c r="T1329">
        <v>970450628.73563695</v>
      </c>
      <c r="U1329">
        <v>1046590557.8141772</v>
      </c>
      <c r="V1329">
        <v>1139069514.401022</v>
      </c>
      <c r="W1329">
        <v>1302837839.2797263</v>
      </c>
      <c r="X1329">
        <v>1272874177.2291982</v>
      </c>
      <c r="Y1329">
        <v>1304463750.2390239</v>
      </c>
      <c r="Z1329">
        <v>1294243542.7775245</v>
      </c>
      <c r="AA1329">
        <v>1273188707.6510129</v>
      </c>
      <c r="AB1329">
        <v>1261447985.0174575</v>
      </c>
      <c r="AC1329">
        <v>1323945134.4297218</v>
      </c>
      <c r="AD1329">
        <v>1352000396.6656344</v>
      </c>
      <c r="AE1329">
        <v>1367959503.358474</v>
      </c>
      <c r="AF1329">
        <v>1423394865.9337742</v>
      </c>
      <c r="AG1329">
        <v>1455997068.9937403</v>
      </c>
      <c r="AH1329">
        <v>1490639146.8935452</v>
      </c>
      <c r="AI1329">
        <v>1538732720.9613249</v>
      </c>
      <c r="AJ1329">
        <v>1595792895.0649941</v>
      </c>
      <c r="AK1329">
        <v>1658132199.6110649</v>
      </c>
    </row>
    <row r="1330" spans="1:37" hidden="1">
      <c r="A1330" t="s">
        <v>4117</v>
      </c>
      <c r="B1330" t="s">
        <v>1653</v>
      </c>
      <c r="C1330" t="s">
        <v>4893</v>
      </c>
      <c r="D1330" t="s">
        <v>4894</v>
      </c>
      <c r="E1330" t="str">
        <f t="shared" si="20"/>
        <v>TGO.NY.GDP.MKTP.CD</v>
      </c>
      <c r="F1330">
        <v>1136299083.1816857</v>
      </c>
      <c r="G1330">
        <v>962352274.46098053</v>
      </c>
      <c r="H1330">
        <v>821617676.7689265</v>
      </c>
      <c r="I1330">
        <v>765738537.96825588</v>
      </c>
      <c r="J1330">
        <v>718143550.03771651</v>
      </c>
      <c r="K1330">
        <v>762364796.9617399</v>
      </c>
      <c r="L1330">
        <v>1060929847.8048038</v>
      </c>
      <c r="M1330">
        <v>1249084963.594418</v>
      </c>
      <c r="N1330">
        <v>1378853112.8777933</v>
      </c>
      <c r="O1330">
        <v>1352955224.8967333</v>
      </c>
      <c r="P1330">
        <v>1628432255.1473575</v>
      </c>
      <c r="Q1330">
        <v>1602293605.3912187</v>
      </c>
      <c r="R1330">
        <v>1692964166.2182274</v>
      </c>
      <c r="S1330">
        <v>1233508156.3877621</v>
      </c>
      <c r="T1330">
        <v>982632621.16169512</v>
      </c>
      <c r="U1330">
        <v>1309378704.2288167</v>
      </c>
      <c r="V1330">
        <v>1465311925.473896</v>
      </c>
      <c r="W1330">
        <v>1498949402.0950389</v>
      </c>
      <c r="X1330">
        <v>1587350761.3308926</v>
      </c>
      <c r="Y1330">
        <v>1576092231.4513452</v>
      </c>
      <c r="Z1330">
        <v>1294243542.7775245</v>
      </c>
      <c r="AA1330">
        <v>1332326312.7599564</v>
      </c>
      <c r="AB1330">
        <v>1474630164.2911077</v>
      </c>
      <c r="AC1330">
        <v>1673691258.3878813</v>
      </c>
      <c r="AD1330">
        <v>1937074608.5737543</v>
      </c>
      <c r="AE1330">
        <v>2115154592.6125727</v>
      </c>
      <c r="AF1330">
        <v>2202809610.7945681</v>
      </c>
      <c r="AG1330">
        <v>2523461504.2517605</v>
      </c>
      <c r="AH1330">
        <v>3163383040.4163456</v>
      </c>
      <c r="AI1330">
        <v>3156082168.2995596</v>
      </c>
      <c r="AJ1330">
        <v>3176118222.4642267</v>
      </c>
      <c r="AK1330">
        <v>3594513924.5477896</v>
      </c>
    </row>
    <row r="1331" spans="1:37">
      <c r="A1331" t="s">
        <v>4117</v>
      </c>
      <c r="B1331" t="s">
        <v>1653</v>
      </c>
      <c r="C1331" t="s">
        <v>4895</v>
      </c>
      <c r="D1331" t="s">
        <v>4896</v>
      </c>
      <c r="E1331" t="str">
        <f t="shared" si="20"/>
        <v>TGO.SL.TLF.TERT.ZS</v>
      </c>
      <c r="F1331" t="s">
        <v>1768</v>
      </c>
      <c r="G1331" t="s">
        <v>1768</v>
      </c>
      <c r="H1331" t="s">
        <v>1768</v>
      </c>
      <c r="I1331" t="s">
        <v>1768</v>
      </c>
      <c r="J1331" t="s">
        <v>1768</v>
      </c>
      <c r="K1331" t="s">
        <v>1768</v>
      </c>
      <c r="L1331" t="s">
        <v>1768</v>
      </c>
      <c r="M1331" t="s">
        <v>1768</v>
      </c>
      <c r="N1331" t="s">
        <v>1768</v>
      </c>
      <c r="O1331" t="s">
        <v>1768</v>
      </c>
      <c r="P1331" t="s">
        <v>1768</v>
      </c>
      <c r="Q1331" t="s">
        <v>1768</v>
      </c>
      <c r="R1331" t="s">
        <v>1768</v>
      </c>
      <c r="S1331" t="s">
        <v>1768</v>
      </c>
      <c r="T1331" t="s">
        <v>1768</v>
      </c>
      <c r="U1331" t="s">
        <v>1768</v>
      </c>
      <c r="V1331" t="s">
        <v>1768</v>
      </c>
      <c r="W1331" t="s">
        <v>1768</v>
      </c>
      <c r="X1331" t="s">
        <v>1768</v>
      </c>
      <c r="Y1331" t="s">
        <v>1768</v>
      </c>
      <c r="Z1331" t="s">
        <v>1768</v>
      </c>
      <c r="AA1331" t="s">
        <v>1768</v>
      </c>
      <c r="AB1331" t="s">
        <v>1768</v>
      </c>
      <c r="AC1331" t="s">
        <v>1768</v>
      </c>
      <c r="AD1331" t="s">
        <v>1768</v>
      </c>
      <c r="AE1331" t="s">
        <v>1768</v>
      </c>
      <c r="AF1331" t="s">
        <v>1768</v>
      </c>
      <c r="AG1331" t="s">
        <v>1768</v>
      </c>
      <c r="AH1331" t="s">
        <v>1768</v>
      </c>
      <c r="AI1331" t="s">
        <v>1768</v>
      </c>
      <c r="AJ1331" t="s">
        <v>1768</v>
      </c>
      <c r="AK1331" t="s">
        <v>1768</v>
      </c>
    </row>
    <row r="1332" spans="1:37" hidden="1">
      <c r="A1332" t="s">
        <v>4117</v>
      </c>
      <c r="B1332" t="s">
        <v>1653</v>
      </c>
      <c r="C1332" t="s">
        <v>4897</v>
      </c>
      <c r="D1332" t="s">
        <v>4898</v>
      </c>
      <c r="E1332" t="str">
        <f t="shared" si="20"/>
        <v>TGO.SP.DYN.LE00.IN</v>
      </c>
      <c r="F1332">
        <v>49.622682926829263</v>
      </c>
      <c r="G1332">
        <v>49.994682926829277</v>
      </c>
      <c r="H1332">
        <v>50.364195121951226</v>
      </c>
      <c r="I1332">
        <v>50.727731707317076</v>
      </c>
      <c r="J1332">
        <v>51.084780487804885</v>
      </c>
      <c r="K1332">
        <v>51.433878048780493</v>
      </c>
      <c r="L1332">
        <v>51.772951219512201</v>
      </c>
      <c r="M1332">
        <v>52.101536585365864</v>
      </c>
      <c r="N1332">
        <v>52.415146341463426</v>
      </c>
      <c r="O1332">
        <v>52.713268292682933</v>
      </c>
      <c r="P1332">
        <v>52.991975609756111</v>
      </c>
      <c r="Q1332">
        <v>53.246804878048778</v>
      </c>
      <c r="R1332">
        <v>53.478268292682927</v>
      </c>
      <c r="S1332">
        <v>53.68787804878049</v>
      </c>
      <c r="T1332">
        <v>53.877170731707324</v>
      </c>
      <c r="U1332">
        <v>54.050097560975615</v>
      </c>
      <c r="V1332">
        <v>54.211170731707327</v>
      </c>
      <c r="W1332">
        <v>54.365853658536587</v>
      </c>
      <c r="X1332">
        <v>54.517073170731706</v>
      </c>
      <c r="Y1332">
        <v>54.667292682926835</v>
      </c>
      <c r="Z1332">
        <v>54.80948780487806</v>
      </c>
      <c r="AA1332">
        <v>54.934097560975616</v>
      </c>
      <c r="AB1332">
        <v>55.038634146341465</v>
      </c>
      <c r="AC1332">
        <v>55.12656097560977</v>
      </c>
      <c r="AD1332">
        <v>55.208365853658542</v>
      </c>
      <c r="AE1332">
        <v>55.304000000000002</v>
      </c>
      <c r="AF1332">
        <v>55.437439024390244</v>
      </c>
      <c r="AG1332">
        <v>55.626195121951227</v>
      </c>
      <c r="AH1332">
        <v>55.880317073170744</v>
      </c>
      <c r="AI1332">
        <v>56.202804878048795</v>
      </c>
      <c r="AJ1332">
        <v>56.588707317073172</v>
      </c>
      <c r="AK1332" t="s">
        <v>1768</v>
      </c>
    </row>
    <row r="1333" spans="1:37" hidden="1">
      <c r="A1333" t="s">
        <v>4117</v>
      </c>
      <c r="B1333" t="s">
        <v>1653</v>
      </c>
      <c r="C1333" t="s">
        <v>1688</v>
      </c>
      <c r="D1333" t="s">
        <v>1689</v>
      </c>
      <c r="E1333" t="str">
        <f t="shared" si="20"/>
        <v>TGO.SP.POP.TOTL</v>
      </c>
      <c r="F1333">
        <v>2666921</v>
      </c>
      <c r="G1333">
        <v>2751151</v>
      </c>
      <c r="H1333">
        <v>2846305</v>
      </c>
      <c r="I1333">
        <v>2949279</v>
      </c>
      <c r="J1333">
        <v>3055479</v>
      </c>
      <c r="K1333">
        <v>3161327</v>
      </c>
      <c r="L1333">
        <v>3266857</v>
      </c>
      <c r="M1333">
        <v>3372562</v>
      </c>
      <c r="N1333">
        <v>3475964</v>
      </c>
      <c r="O1333">
        <v>3574135</v>
      </c>
      <c r="P1333">
        <v>3665509</v>
      </c>
      <c r="Q1333">
        <v>3747750</v>
      </c>
      <c r="R1333">
        <v>3822591</v>
      </c>
      <c r="S1333">
        <v>3897510</v>
      </c>
      <c r="T1333">
        <v>3982804</v>
      </c>
      <c r="U1333">
        <v>4085492</v>
      </c>
      <c r="V1333">
        <v>4208738</v>
      </c>
      <c r="W1333">
        <v>4349349</v>
      </c>
      <c r="X1333">
        <v>4500173</v>
      </c>
      <c r="Y1333">
        <v>4650754</v>
      </c>
      <c r="Z1333">
        <v>4793504</v>
      </c>
      <c r="AA1333">
        <v>4926142</v>
      </c>
      <c r="AB1333">
        <v>5050919</v>
      </c>
      <c r="AC1333">
        <v>5170252</v>
      </c>
      <c r="AD1333">
        <v>5288273</v>
      </c>
      <c r="AE1333">
        <v>5408044</v>
      </c>
      <c r="AF1333">
        <v>5529908</v>
      </c>
      <c r="AG1333">
        <v>5652811</v>
      </c>
      <c r="AH1333">
        <v>5776837</v>
      </c>
      <c r="AI1333">
        <v>5901859</v>
      </c>
      <c r="AJ1333">
        <v>6027798</v>
      </c>
      <c r="AK1333">
        <v>6154813</v>
      </c>
    </row>
    <row r="1334" spans="1:37" hidden="1">
      <c r="A1334" t="s">
        <v>82</v>
      </c>
      <c r="B1334" t="s">
        <v>1654</v>
      </c>
      <c r="C1334" t="s">
        <v>4889</v>
      </c>
      <c r="D1334" t="s">
        <v>4890</v>
      </c>
      <c r="E1334" t="str">
        <f t="shared" si="20"/>
        <v>TON.NY.GDP.DEFL.ZS</v>
      </c>
      <c r="F1334" t="s">
        <v>1768</v>
      </c>
      <c r="G1334">
        <v>24.845221059850427</v>
      </c>
      <c r="H1334">
        <v>26.79934094067324</v>
      </c>
      <c r="I1334">
        <v>29.012175667594796</v>
      </c>
      <c r="J1334">
        <v>30.902138781573235</v>
      </c>
      <c r="K1334">
        <v>34.06533321996514</v>
      </c>
      <c r="L1334">
        <v>39.573893878775493</v>
      </c>
      <c r="M1334">
        <v>43.931782476914201</v>
      </c>
      <c r="N1334">
        <v>47.916035134654827</v>
      </c>
      <c r="O1334">
        <v>51.176771563366131</v>
      </c>
      <c r="P1334">
        <v>57.44477368151253</v>
      </c>
      <c r="Q1334">
        <v>62.879800328447985</v>
      </c>
      <c r="R1334">
        <v>67.562770619899723</v>
      </c>
      <c r="S1334">
        <v>67.60721929932302</v>
      </c>
      <c r="T1334">
        <v>85.977661210843948</v>
      </c>
      <c r="U1334">
        <v>83.4170381450093</v>
      </c>
      <c r="V1334">
        <v>87.64930360012805</v>
      </c>
      <c r="W1334">
        <v>86.970864727542661</v>
      </c>
      <c r="X1334">
        <v>88.921307136230851</v>
      </c>
      <c r="Y1334">
        <v>94.651934699292923</v>
      </c>
      <c r="Z1334">
        <v>97.56626695178187</v>
      </c>
      <c r="AA1334">
        <v>99.805857005996685</v>
      </c>
      <c r="AB1334">
        <v>108.6539042142763</v>
      </c>
      <c r="AC1334">
        <v>118.55637411416848</v>
      </c>
      <c r="AD1334">
        <v>124.18565400436108</v>
      </c>
      <c r="AE1334">
        <v>134.16671517737737</v>
      </c>
      <c r="AF1334">
        <v>157.76744172916213</v>
      </c>
      <c r="AG1334">
        <v>164.24428266132389</v>
      </c>
      <c r="AH1334">
        <v>173.17609221043088</v>
      </c>
      <c r="AI1334">
        <v>173.85852739088605</v>
      </c>
      <c r="AJ1334">
        <v>179.47902041719462</v>
      </c>
      <c r="AK1334">
        <v>196.10690427318681</v>
      </c>
    </row>
    <row r="1335" spans="1:37" hidden="1">
      <c r="A1335" t="s">
        <v>82</v>
      </c>
      <c r="B1335" t="s">
        <v>1654</v>
      </c>
      <c r="C1335" t="s">
        <v>4891</v>
      </c>
      <c r="D1335" t="s">
        <v>4892</v>
      </c>
      <c r="E1335" t="str">
        <f t="shared" si="20"/>
        <v>TON.NY.GDP.MKTP.KD</v>
      </c>
      <c r="F1335" t="s">
        <v>1768</v>
      </c>
      <c r="G1335">
        <v>120953144.03016011</v>
      </c>
      <c r="H1335">
        <v>126687844.52480058</v>
      </c>
      <c r="I1335">
        <v>129199320.61573501</v>
      </c>
      <c r="J1335">
        <v>131445316.41949542</v>
      </c>
      <c r="K1335">
        <v>140066096.54226834</v>
      </c>
      <c r="L1335">
        <v>143033612.39031148</v>
      </c>
      <c r="M1335">
        <v>147304098.97295094</v>
      </c>
      <c r="N1335">
        <v>144532028.73509723</v>
      </c>
      <c r="O1335">
        <v>145095563.57781017</v>
      </c>
      <c r="P1335">
        <v>142129676.4431853</v>
      </c>
      <c r="Q1335">
        <v>151247214.15852308</v>
      </c>
      <c r="R1335">
        <v>151628333.09839252</v>
      </c>
      <c r="S1335">
        <v>157296255.79388651</v>
      </c>
      <c r="T1335">
        <v>165086392.0733543</v>
      </c>
      <c r="U1335">
        <v>171214197.65448466</v>
      </c>
      <c r="V1335">
        <v>171231689.97200713</v>
      </c>
      <c r="W1335">
        <v>171006374.89223611</v>
      </c>
      <c r="X1335">
        <v>175655710.9250617</v>
      </c>
      <c r="Y1335">
        <v>182474154.76447603</v>
      </c>
      <c r="Z1335">
        <v>188623258.45891386</v>
      </c>
      <c r="AA1335">
        <v>195417047.05181894</v>
      </c>
      <c r="AB1335">
        <v>202718153.05946758</v>
      </c>
      <c r="AC1335">
        <v>207980248.81995961</v>
      </c>
      <c r="AD1335">
        <v>210125331.11213169</v>
      </c>
      <c r="AE1335">
        <v>208129393.61402157</v>
      </c>
      <c r="AF1335">
        <v>208373017.43146193</v>
      </c>
      <c r="AG1335">
        <v>206383106.84952667</v>
      </c>
      <c r="AH1335">
        <v>211928828.50257534</v>
      </c>
      <c r="AI1335">
        <v>211643620.27386853</v>
      </c>
      <c r="AJ1335">
        <v>210629397.15195858</v>
      </c>
      <c r="AK1335">
        <v>213070903.2691417</v>
      </c>
    </row>
    <row r="1336" spans="1:37" hidden="1">
      <c r="A1336" t="s">
        <v>82</v>
      </c>
      <c r="B1336" t="s">
        <v>1654</v>
      </c>
      <c r="C1336" t="s">
        <v>4893</v>
      </c>
      <c r="D1336" t="s">
        <v>4894</v>
      </c>
      <c r="E1336" t="str">
        <f t="shared" si="20"/>
        <v>TON.NY.GDP.MKTP.CD</v>
      </c>
      <c r="F1336">
        <v>53260077.431109086</v>
      </c>
      <c r="G1336">
        <v>62242013.330268905</v>
      </c>
      <c r="H1336">
        <v>62068161.071102545</v>
      </c>
      <c r="I1336">
        <v>60863963.963963956</v>
      </c>
      <c r="J1336">
        <v>64248354.541465558</v>
      </c>
      <c r="K1336">
        <v>60058663.314477272</v>
      </c>
      <c r="L1336">
        <v>68195855.614973262</v>
      </c>
      <c r="M1336">
        <v>81667133.45469822</v>
      </c>
      <c r="N1336">
        <v>106657267.36734171</v>
      </c>
      <c r="O1336">
        <v>106344854.98609456</v>
      </c>
      <c r="P1336">
        <v>113563821.57740392</v>
      </c>
      <c r="Q1336">
        <v>132201141.44686103</v>
      </c>
      <c r="R1336">
        <v>137066290.55007052</v>
      </c>
      <c r="S1336">
        <v>138489884.3930636</v>
      </c>
      <c r="T1336">
        <v>193775943.03893349</v>
      </c>
      <c r="U1336">
        <v>202547013.92713827</v>
      </c>
      <c r="V1336">
        <v>219583570.09497523</v>
      </c>
      <c r="W1336">
        <v>212155124.6537396</v>
      </c>
      <c r="X1336">
        <v>188686997.31903484</v>
      </c>
      <c r="Y1336">
        <v>194669501.59464699</v>
      </c>
      <c r="Z1336">
        <v>188623258.45891386</v>
      </c>
      <c r="AA1336">
        <v>165534469.76831794</v>
      </c>
      <c r="AB1336">
        <v>180845025.51020411</v>
      </c>
      <c r="AC1336">
        <v>207477124.18300655</v>
      </c>
      <c r="AD1336">
        <v>238546865.48995739</v>
      </c>
      <c r="AE1336">
        <v>259662952.07040441</v>
      </c>
      <c r="AF1336">
        <v>294944991.47279757</v>
      </c>
      <c r="AG1336">
        <v>305069407.50575441</v>
      </c>
      <c r="AH1336">
        <v>348011965.56994039</v>
      </c>
      <c r="AI1336">
        <v>317974679.64527464</v>
      </c>
      <c r="AJ1336">
        <v>357482867.85918266</v>
      </c>
      <c r="AK1336">
        <v>435589199.58432454</v>
      </c>
    </row>
    <row r="1337" spans="1:37">
      <c r="A1337" t="s">
        <v>82</v>
      </c>
      <c r="B1337" t="s">
        <v>1654</v>
      </c>
      <c r="C1337" t="s">
        <v>4895</v>
      </c>
      <c r="D1337" t="s">
        <v>4896</v>
      </c>
      <c r="E1337" t="str">
        <f t="shared" si="20"/>
        <v>TON.SL.TLF.TERT.ZS</v>
      </c>
      <c r="F1337" t="s">
        <v>1768</v>
      </c>
      <c r="G1337" t="s">
        <v>1768</v>
      </c>
      <c r="H1337" t="s">
        <v>1768</v>
      </c>
      <c r="I1337" t="s">
        <v>1768</v>
      </c>
      <c r="J1337" t="s">
        <v>1768</v>
      </c>
      <c r="K1337" t="s">
        <v>1768</v>
      </c>
      <c r="L1337" t="s">
        <v>1768</v>
      </c>
      <c r="M1337" t="s">
        <v>1768</v>
      </c>
      <c r="N1337" t="s">
        <v>1768</v>
      </c>
      <c r="O1337" t="s">
        <v>1768</v>
      </c>
      <c r="P1337" t="s">
        <v>1768</v>
      </c>
      <c r="Q1337" t="s">
        <v>1768</v>
      </c>
      <c r="R1337" t="s">
        <v>1768</v>
      </c>
      <c r="S1337" t="s">
        <v>1768</v>
      </c>
      <c r="T1337" t="s">
        <v>1768</v>
      </c>
      <c r="U1337" t="s">
        <v>1768</v>
      </c>
      <c r="V1337" t="s">
        <v>1768</v>
      </c>
      <c r="W1337" t="s">
        <v>1768</v>
      </c>
      <c r="X1337" t="s">
        <v>1768</v>
      </c>
      <c r="Y1337" t="s">
        <v>1768</v>
      </c>
      <c r="Z1337" t="s">
        <v>1768</v>
      </c>
      <c r="AA1337" t="s">
        <v>1768</v>
      </c>
      <c r="AB1337" t="s">
        <v>1768</v>
      </c>
      <c r="AC1337" t="s">
        <v>1768</v>
      </c>
      <c r="AD1337" t="s">
        <v>1768</v>
      </c>
      <c r="AE1337" t="s">
        <v>1768</v>
      </c>
      <c r="AF1337" t="s">
        <v>1768</v>
      </c>
      <c r="AG1337" t="s">
        <v>1768</v>
      </c>
      <c r="AH1337" t="s">
        <v>1768</v>
      </c>
      <c r="AI1337" t="s">
        <v>1768</v>
      </c>
      <c r="AJ1337" t="s">
        <v>1768</v>
      </c>
      <c r="AK1337" t="s">
        <v>1768</v>
      </c>
    </row>
    <row r="1338" spans="1:37" hidden="1">
      <c r="A1338" t="s">
        <v>82</v>
      </c>
      <c r="B1338" t="s">
        <v>1654</v>
      </c>
      <c r="C1338" t="s">
        <v>4897</v>
      </c>
      <c r="D1338" t="s">
        <v>4898</v>
      </c>
      <c r="E1338" t="str">
        <f t="shared" si="20"/>
        <v>TON.SP.DYN.LE00.IN</v>
      </c>
      <c r="F1338">
        <v>67.55</v>
      </c>
      <c r="G1338">
        <v>67.799731707317079</v>
      </c>
      <c r="H1338">
        <v>68.049487804878069</v>
      </c>
      <c r="I1338">
        <v>68.295292682926828</v>
      </c>
      <c r="J1338">
        <v>68.533658536585378</v>
      </c>
      <c r="K1338">
        <v>68.759658536585377</v>
      </c>
      <c r="L1338">
        <v>68.965902439024404</v>
      </c>
      <c r="M1338">
        <v>69.151926829268291</v>
      </c>
      <c r="N1338">
        <v>69.315195121951234</v>
      </c>
      <c r="O1338">
        <v>69.457682926829293</v>
      </c>
      <c r="P1338">
        <v>69.582317073170742</v>
      </c>
      <c r="Q1338">
        <v>69.6930487804878</v>
      </c>
      <c r="R1338">
        <v>69.797219512195127</v>
      </c>
      <c r="S1338">
        <v>69.900731707317078</v>
      </c>
      <c r="T1338">
        <v>70.006463414634155</v>
      </c>
      <c r="U1338">
        <v>70.119268292682946</v>
      </c>
      <c r="V1338">
        <v>70.238512195121956</v>
      </c>
      <c r="W1338">
        <v>70.363682926829284</v>
      </c>
      <c r="X1338">
        <v>70.492853658536603</v>
      </c>
      <c r="Y1338">
        <v>70.625073170731724</v>
      </c>
      <c r="Z1338">
        <v>70.7609268292683</v>
      </c>
      <c r="AA1338">
        <v>70.899048780487817</v>
      </c>
      <c r="AB1338">
        <v>71.039121951219514</v>
      </c>
      <c r="AC1338">
        <v>71.179804878048785</v>
      </c>
      <c r="AD1338">
        <v>71.320268292682925</v>
      </c>
      <c r="AE1338">
        <v>71.459658536585366</v>
      </c>
      <c r="AF1338">
        <v>71.599097560975622</v>
      </c>
      <c r="AG1338">
        <v>71.738048780487802</v>
      </c>
      <c r="AH1338">
        <v>71.876487804878053</v>
      </c>
      <c r="AI1338">
        <v>72.013878048780484</v>
      </c>
      <c r="AJ1338">
        <v>72.150658536585368</v>
      </c>
      <c r="AK1338" t="s">
        <v>1768</v>
      </c>
    </row>
    <row r="1339" spans="1:37" hidden="1">
      <c r="A1339" t="s">
        <v>82</v>
      </c>
      <c r="B1339" t="s">
        <v>1654</v>
      </c>
      <c r="C1339" t="s">
        <v>1688</v>
      </c>
      <c r="D1339" t="s">
        <v>1689</v>
      </c>
      <c r="E1339" t="str">
        <f t="shared" si="20"/>
        <v>TON.SP.POP.TOTL</v>
      </c>
      <c r="F1339">
        <v>92999</v>
      </c>
      <c r="G1339">
        <v>93443</v>
      </c>
      <c r="H1339">
        <v>93673</v>
      </c>
      <c r="I1339">
        <v>93766</v>
      </c>
      <c r="J1339">
        <v>93829</v>
      </c>
      <c r="K1339">
        <v>93944</v>
      </c>
      <c r="L1339">
        <v>94139</v>
      </c>
      <c r="M1339">
        <v>94392</v>
      </c>
      <c r="N1339">
        <v>94674</v>
      </c>
      <c r="O1339">
        <v>94938</v>
      </c>
      <c r="P1339">
        <v>95150</v>
      </c>
      <c r="Q1339">
        <v>95305</v>
      </c>
      <c r="R1339">
        <v>95426</v>
      </c>
      <c r="S1339">
        <v>95541</v>
      </c>
      <c r="T1339">
        <v>95691</v>
      </c>
      <c r="U1339">
        <v>95907</v>
      </c>
      <c r="V1339">
        <v>96196</v>
      </c>
      <c r="W1339">
        <v>96551</v>
      </c>
      <c r="X1339">
        <v>96966</v>
      </c>
      <c r="Y1339">
        <v>97431</v>
      </c>
      <c r="Z1339">
        <v>97935</v>
      </c>
      <c r="AA1339">
        <v>98476</v>
      </c>
      <c r="AB1339">
        <v>99053</v>
      </c>
      <c r="AC1339">
        <v>99659</v>
      </c>
      <c r="AD1339">
        <v>100286</v>
      </c>
      <c r="AE1339">
        <v>100926</v>
      </c>
      <c r="AF1339">
        <v>101584</v>
      </c>
      <c r="AG1339">
        <v>102254</v>
      </c>
      <c r="AH1339">
        <v>102910</v>
      </c>
      <c r="AI1339">
        <v>103519</v>
      </c>
      <c r="AJ1339">
        <v>104058</v>
      </c>
      <c r="AK1339">
        <v>104509</v>
      </c>
    </row>
    <row r="1340" spans="1:37" hidden="1">
      <c r="A1340" t="s">
        <v>1655</v>
      </c>
      <c r="B1340" t="s">
        <v>1656</v>
      </c>
      <c r="C1340" t="s">
        <v>4889</v>
      </c>
      <c r="D1340" t="s">
        <v>4890</v>
      </c>
      <c r="E1340" t="str">
        <f t="shared" si="20"/>
        <v>TTO.NY.GDP.DEFL.ZS</v>
      </c>
      <c r="F1340">
        <v>31.713506839199269</v>
      </c>
      <c r="G1340">
        <v>33.307921262446115</v>
      </c>
      <c r="H1340">
        <v>37.347542016516776</v>
      </c>
      <c r="I1340">
        <v>40.154817998967438</v>
      </c>
      <c r="J1340">
        <v>42.367672719228189</v>
      </c>
      <c r="K1340">
        <v>42.897529882523429</v>
      </c>
      <c r="L1340">
        <v>42.360284899408505</v>
      </c>
      <c r="M1340">
        <v>44.417380952205392</v>
      </c>
      <c r="N1340">
        <v>46.262730444939173</v>
      </c>
      <c r="O1340">
        <v>49.585217506558287</v>
      </c>
      <c r="P1340">
        <v>57.267163591686277</v>
      </c>
      <c r="Q1340">
        <v>59.015075724368579</v>
      </c>
      <c r="R1340">
        <v>61.897656701805658</v>
      </c>
      <c r="S1340">
        <v>65.536253682222323</v>
      </c>
      <c r="T1340">
        <v>75.608950796441775</v>
      </c>
      <c r="U1340">
        <v>78.65151409665684</v>
      </c>
      <c r="V1340">
        <v>82.562881153268549</v>
      </c>
      <c r="W1340">
        <v>83.373397649492418</v>
      </c>
      <c r="X1340">
        <v>82.095638936103697</v>
      </c>
      <c r="Y1340">
        <v>88.610793343241255</v>
      </c>
      <c r="Z1340">
        <v>100</v>
      </c>
      <c r="AA1340">
        <v>102.86718606857541</v>
      </c>
      <c r="AB1340">
        <v>97.456336176304575</v>
      </c>
      <c r="AC1340">
        <v>107.01344401771516</v>
      </c>
      <c r="AD1340">
        <v>113.80212274453257</v>
      </c>
      <c r="AE1340">
        <v>133.47959961887494</v>
      </c>
      <c r="AF1340">
        <v>135.7975335361956</v>
      </c>
      <c r="AG1340">
        <v>153.04717451495245</v>
      </c>
      <c r="AH1340">
        <v>190.73707218858283</v>
      </c>
      <c r="AI1340">
        <v>139.93777254450478</v>
      </c>
      <c r="AJ1340">
        <v>149.64708719140265</v>
      </c>
      <c r="AK1340">
        <v>164.23697175215014</v>
      </c>
    </row>
    <row r="1341" spans="1:37" hidden="1">
      <c r="A1341" t="s">
        <v>1655</v>
      </c>
      <c r="B1341" t="s">
        <v>1656</v>
      </c>
      <c r="C1341" t="s">
        <v>4891</v>
      </c>
      <c r="D1341" t="s">
        <v>4892</v>
      </c>
      <c r="E1341" t="str">
        <f t="shared" si="20"/>
        <v>TTO.NY.GDP.MKTP.KD</v>
      </c>
      <c r="F1341">
        <v>7490962394.6483994</v>
      </c>
      <c r="G1341">
        <v>7833839691.6624355</v>
      </c>
      <c r="H1341">
        <v>8150005669.2440796</v>
      </c>
      <c r="I1341">
        <v>7399928179.0602713</v>
      </c>
      <c r="J1341">
        <v>6974242085.7833567</v>
      </c>
      <c r="K1341">
        <v>6686947973.7109213</v>
      </c>
      <c r="L1341">
        <v>6467666525.7707272</v>
      </c>
      <c r="M1341">
        <v>6172490289.0852184</v>
      </c>
      <c r="N1341">
        <v>5930636563.64011</v>
      </c>
      <c r="O1341">
        <v>5881644247.0646496</v>
      </c>
      <c r="P1341">
        <v>5970341067.7848387</v>
      </c>
      <c r="Q1341">
        <v>6130454891.8663425</v>
      </c>
      <c r="R1341">
        <v>6029472931.7776775</v>
      </c>
      <c r="S1341">
        <v>5942107678.4259253</v>
      </c>
      <c r="T1341">
        <v>6153767073.504694</v>
      </c>
      <c r="U1341">
        <v>6397137667.4412899</v>
      </c>
      <c r="V1341">
        <v>6649611422.8649473</v>
      </c>
      <c r="W1341">
        <v>6829447788.2326813</v>
      </c>
      <c r="X1341">
        <v>7360039023.9718714</v>
      </c>
      <c r="Y1341">
        <v>7683040987.5455847</v>
      </c>
      <c r="Z1341">
        <v>8154315708.3482666</v>
      </c>
      <c r="AA1341">
        <v>8488206225.9841051</v>
      </c>
      <c r="AB1341">
        <v>9168418142.3957081</v>
      </c>
      <c r="AC1341">
        <v>10491745685.97163</v>
      </c>
      <c r="AD1341">
        <v>11320593595.163385</v>
      </c>
      <c r="AE1341">
        <v>11973198488.810099</v>
      </c>
      <c r="AF1341">
        <v>13553660689.333036</v>
      </c>
      <c r="AG1341">
        <v>14204236402.421022</v>
      </c>
      <c r="AH1341">
        <v>14587750785.286388</v>
      </c>
      <c r="AI1341">
        <v>14106355009.371937</v>
      </c>
      <c r="AJ1341">
        <v>14103533738.370064</v>
      </c>
      <c r="AK1341">
        <v>13906084266.032883</v>
      </c>
    </row>
    <row r="1342" spans="1:37" hidden="1">
      <c r="A1342" t="s">
        <v>1655</v>
      </c>
      <c r="B1342" t="s">
        <v>1656</v>
      </c>
      <c r="C1342" t="s">
        <v>4893</v>
      </c>
      <c r="D1342" t="s">
        <v>4894</v>
      </c>
      <c r="E1342" t="str">
        <f t="shared" si="20"/>
        <v>TTO.NY.GDP.MKTP.CD</v>
      </c>
      <c r="F1342">
        <v>6235874738.875268</v>
      </c>
      <c r="G1342">
        <v>6849166234.5052528</v>
      </c>
      <c r="H1342">
        <v>7989791255.8475533</v>
      </c>
      <c r="I1342">
        <v>7799749663.399128</v>
      </c>
      <c r="J1342">
        <v>7756166518.4643002</v>
      </c>
      <c r="K1342">
        <v>7375999751.9530306</v>
      </c>
      <c r="L1342">
        <v>4794361300.3405342</v>
      </c>
      <c r="M1342">
        <v>4797750171.54142</v>
      </c>
      <c r="N1342">
        <v>4496806454.113821</v>
      </c>
      <c r="O1342">
        <v>4323035497.4117651</v>
      </c>
      <c r="P1342">
        <v>5068070430.1176472</v>
      </c>
      <c r="Q1342">
        <v>5362823408.9411764</v>
      </c>
      <c r="R1342">
        <v>5532117353.4117651</v>
      </c>
      <c r="S1342">
        <v>4584646145.0744543</v>
      </c>
      <c r="T1342">
        <v>4947205981.5763741</v>
      </c>
      <c r="U1342">
        <v>5329214154.8528271</v>
      </c>
      <c r="V1342">
        <v>5759537847.6746531</v>
      </c>
      <c r="W1342">
        <v>5737751324.1803236</v>
      </c>
      <c r="X1342">
        <v>6043710211.427187</v>
      </c>
      <c r="Y1342">
        <v>6808976088.5967875</v>
      </c>
      <c r="Z1342">
        <v>8154315708.3482666</v>
      </c>
      <c r="AA1342">
        <v>8824873155.6258392</v>
      </c>
      <c r="AB1342">
        <v>9008273516.3578606</v>
      </c>
      <c r="AC1342">
        <v>11235960523.086939</v>
      </c>
      <c r="AD1342">
        <v>12884712295.994841</v>
      </c>
      <c r="AE1342">
        <v>16088526685.842121</v>
      </c>
      <c r="AF1342">
        <v>18460921205.559711</v>
      </c>
      <c r="AG1342">
        <v>21735387008.205177</v>
      </c>
      <c r="AH1342">
        <v>28017710148.170643</v>
      </c>
      <c r="AI1342">
        <v>19740432084.067497</v>
      </c>
      <c r="AJ1342">
        <v>20945274102.079395</v>
      </c>
      <c r="AK1342">
        <v>22483115868.427223</v>
      </c>
    </row>
    <row r="1343" spans="1:37">
      <c r="A1343" t="s">
        <v>1655</v>
      </c>
      <c r="B1343" t="s">
        <v>1656</v>
      </c>
      <c r="C1343" t="s">
        <v>4895</v>
      </c>
      <c r="D1343" t="s">
        <v>4896</v>
      </c>
      <c r="E1343" t="str">
        <f t="shared" si="20"/>
        <v>TTO.SL.TLF.TERT.ZS</v>
      </c>
      <c r="F1343" t="s">
        <v>1768</v>
      </c>
      <c r="G1343" t="s">
        <v>1768</v>
      </c>
      <c r="H1343" t="s">
        <v>1768</v>
      </c>
      <c r="I1343" t="s">
        <v>1768</v>
      </c>
      <c r="J1343" t="s">
        <v>1768</v>
      </c>
      <c r="K1343" t="s">
        <v>1768</v>
      </c>
      <c r="L1343" t="s">
        <v>1768</v>
      </c>
      <c r="M1343" t="s">
        <v>1768</v>
      </c>
      <c r="N1343" t="s">
        <v>1768</v>
      </c>
      <c r="O1343" t="s">
        <v>1768</v>
      </c>
      <c r="P1343" t="s">
        <v>1768</v>
      </c>
      <c r="Q1343">
        <v>4.9000000953674316</v>
      </c>
      <c r="R1343">
        <v>5.8000001907348633</v>
      </c>
      <c r="S1343">
        <v>5.9000000953674316</v>
      </c>
      <c r="T1343">
        <v>5.5999999046325684</v>
      </c>
      <c r="U1343">
        <v>6.1999998092651367</v>
      </c>
      <c r="V1343">
        <v>6.3000001907348633</v>
      </c>
      <c r="W1343">
        <v>6.5999999046325684</v>
      </c>
      <c r="X1343">
        <v>6.5</v>
      </c>
      <c r="Y1343">
        <v>6.8000001907348633</v>
      </c>
      <c r="Z1343">
        <v>6.6999998092651367</v>
      </c>
      <c r="AA1343">
        <v>7</v>
      </c>
      <c r="AB1343">
        <v>7.5</v>
      </c>
      <c r="AC1343" t="s">
        <v>1768</v>
      </c>
      <c r="AD1343" t="s">
        <v>1768</v>
      </c>
      <c r="AE1343" t="s">
        <v>1768</v>
      </c>
      <c r="AF1343">
        <v>9.5</v>
      </c>
      <c r="AG1343">
        <v>10.199999809265137</v>
      </c>
      <c r="AH1343">
        <v>11.100000381469727</v>
      </c>
      <c r="AI1343" t="s">
        <v>1768</v>
      </c>
      <c r="AJ1343" t="s">
        <v>1768</v>
      </c>
      <c r="AK1343" t="s">
        <v>1768</v>
      </c>
    </row>
    <row r="1344" spans="1:37" hidden="1">
      <c r="A1344" t="s">
        <v>1655</v>
      </c>
      <c r="B1344" t="s">
        <v>1656</v>
      </c>
      <c r="C1344" t="s">
        <v>4897</v>
      </c>
      <c r="D1344" t="s">
        <v>4898</v>
      </c>
      <c r="E1344" t="str">
        <f t="shared" si="20"/>
        <v>TTO.SP.DYN.LE00.IN</v>
      </c>
      <c r="F1344">
        <v>67.288292682926823</v>
      </c>
      <c r="G1344">
        <v>67.499707317073174</v>
      </c>
      <c r="H1344">
        <v>67.704609756097554</v>
      </c>
      <c r="I1344">
        <v>67.903731707317078</v>
      </c>
      <c r="J1344">
        <v>68.093756097560984</v>
      </c>
      <c r="K1344">
        <v>68.273341463414638</v>
      </c>
      <c r="L1344">
        <v>68.440512195121954</v>
      </c>
      <c r="M1344">
        <v>68.593682926829274</v>
      </c>
      <c r="N1344">
        <v>68.731243902439019</v>
      </c>
      <c r="O1344">
        <v>68.850146341463415</v>
      </c>
      <c r="P1344">
        <v>68.944780487804877</v>
      </c>
      <c r="Q1344">
        <v>69.012560975609759</v>
      </c>
      <c r="R1344">
        <v>69.051853658536587</v>
      </c>
      <c r="S1344">
        <v>69.062146341463432</v>
      </c>
      <c r="T1344">
        <v>69.045878048780494</v>
      </c>
      <c r="U1344">
        <v>68.997097560975618</v>
      </c>
      <c r="V1344">
        <v>68.912902439024393</v>
      </c>
      <c r="W1344">
        <v>68.797365853658548</v>
      </c>
      <c r="X1344">
        <v>68.661048780487818</v>
      </c>
      <c r="Y1344">
        <v>68.519975609756116</v>
      </c>
      <c r="Z1344">
        <v>68.395609756097571</v>
      </c>
      <c r="AA1344">
        <v>68.314390243902452</v>
      </c>
      <c r="AB1344">
        <v>68.290219512195137</v>
      </c>
      <c r="AC1344">
        <v>68.333048780487815</v>
      </c>
      <c r="AD1344">
        <v>68.443317073170746</v>
      </c>
      <c r="AE1344">
        <v>68.613512195121942</v>
      </c>
      <c r="AF1344">
        <v>68.829121951219506</v>
      </c>
      <c r="AG1344">
        <v>69.066146341463423</v>
      </c>
      <c r="AH1344">
        <v>69.305146341463427</v>
      </c>
      <c r="AI1344">
        <v>69.53609756097562</v>
      </c>
      <c r="AJ1344">
        <v>69.754999999999995</v>
      </c>
      <c r="AK1344" t="s">
        <v>1768</v>
      </c>
    </row>
    <row r="1345" spans="1:37" hidden="1">
      <c r="A1345" t="s">
        <v>1655</v>
      </c>
      <c r="B1345" t="s">
        <v>1656</v>
      </c>
      <c r="C1345" t="s">
        <v>1688</v>
      </c>
      <c r="D1345" t="s">
        <v>1689</v>
      </c>
      <c r="E1345" t="str">
        <f t="shared" si="20"/>
        <v>TTO.SP.POP.TOTL</v>
      </c>
      <c r="F1345">
        <v>1078200</v>
      </c>
      <c r="G1345">
        <v>1097067</v>
      </c>
      <c r="H1345">
        <v>1117461</v>
      </c>
      <c r="I1345">
        <v>1138006</v>
      </c>
      <c r="J1345">
        <v>1156858</v>
      </c>
      <c r="K1345">
        <v>1172735</v>
      </c>
      <c r="L1345">
        <v>1185012</v>
      </c>
      <c r="M1345">
        <v>1194138</v>
      </c>
      <c r="N1345">
        <v>1201224</v>
      </c>
      <c r="O1345">
        <v>1207942</v>
      </c>
      <c r="P1345">
        <v>1215494</v>
      </c>
      <c r="Q1345">
        <v>1224233</v>
      </c>
      <c r="R1345">
        <v>1233753</v>
      </c>
      <c r="S1345">
        <v>1243590</v>
      </c>
      <c r="T1345">
        <v>1253000</v>
      </c>
      <c r="U1345">
        <v>1261443</v>
      </c>
      <c r="V1345">
        <v>1268851</v>
      </c>
      <c r="W1345">
        <v>1275460</v>
      </c>
      <c r="X1345">
        <v>1281396</v>
      </c>
      <c r="Y1345">
        <v>1286871</v>
      </c>
      <c r="Z1345">
        <v>1292058</v>
      </c>
      <c r="AA1345">
        <v>1296962</v>
      </c>
      <c r="AB1345">
        <v>1301576</v>
      </c>
      <c r="AC1345">
        <v>1306065</v>
      </c>
      <c r="AD1345">
        <v>1310622</v>
      </c>
      <c r="AE1345">
        <v>1315386</v>
      </c>
      <c r="AF1345">
        <v>1320418</v>
      </c>
      <c r="AG1345">
        <v>1325672</v>
      </c>
      <c r="AH1345">
        <v>1331040</v>
      </c>
      <c r="AI1345">
        <v>1336349</v>
      </c>
      <c r="AJ1345">
        <v>1341465</v>
      </c>
      <c r="AK1345">
        <v>1346350</v>
      </c>
    </row>
    <row r="1346" spans="1:37" hidden="1">
      <c r="A1346" t="s">
        <v>4118</v>
      </c>
      <c r="B1346" t="s">
        <v>1657</v>
      </c>
      <c r="C1346" t="s">
        <v>4889</v>
      </c>
      <c r="D1346" t="s">
        <v>4890</v>
      </c>
      <c r="E1346" t="str">
        <f t="shared" si="20"/>
        <v>TUN.NY.GDP.DEFL.ZS</v>
      </c>
      <c r="F1346">
        <v>46.460206218322497</v>
      </c>
      <c r="G1346">
        <v>51.761663159814397</v>
      </c>
      <c r="H1346">
        <v>60.04749454356201</v>
      </c>
      <c r="I1346">
        <v>67.673956652387119</v>
      </c>
      <c r="J1346">
        <v>72.398412476911986</v>
      </c>
      <c r="K1346">
        <v>75.002671169323648</v>
      </c>
      <c r="L1346">
        <v>77.644765757491868</v>
      </c>
      <c r="M1346">
        <v>81.659552845528466</v>
      </c>
      <c r="N1346">
        <v>87.950763515398691</v>
      </c>
      <c r="O1346">
        <v>95.716185454990693</v>
      </c>
      <c r="P1346">
        <v>100.00092459040646</v>
      </c>
      <c r="Q1346">
        <v>107.03779175824664</v>
      </c>
      <c r="R1346">
        <v>113.1298957499319</v>
      </c>
      <c r="S1346">
        <v>118.43720719847501</v>
      </c>
      <c r="T1346">
        <v>123.79774383704272</v>
      </c>
      <c r="U1346">
        <v>130.42227882181072</v>
      </c>
      <c r="V1346">
        <v>136.10425024627727</v>
      </c>
      <c r="W1346">
        <v>155.3294337476643</v>
      </c>
      <c r="X1346">
        <v>160.13393555389104</v>
      </c>
      <c r="Y1346">
        <v>165.57465050424889</v>
      </c>
      <c r="Z1346">
        <v>171.68410195701253</v>
      </c>
      <c r="AA1346">
        <v>176.61027949178737</v>
      </c>
      <c r="AB1346">
        <v>179.97442026671442</v>
      </c>
      <c r="AC1346">
        <v>183.46073065178251</v>
      </c>
      <c r="AD1346">
        <v>190.10436131765405</v>
      </c>
      <c r="AE1346">
        <v>197.06476545491546</v>
      </c>
      <c r="AF1346">
        <v>203.82506447170806</v>
      </c>
      <c r="AG1346">
        <v>209.08248861545835</v>
      </c>
      <c r="AH1346">
        <v>221.78650891971517</v>
      </c>
      <c r="AI1346">
        <v>228.62871369482249</v>
      </c>
      <c r="AJ1346">
        <v>239.17338700160263</v>
      </c>
      <c r="AK1346">
        <v>248.34105807201948</v>
      </c>
    </row>
    <row r="1347" spans="1:37" hidden="1">
      <c r="A1347" t="s">
        <v>4118</v>
      </c>
      <c r="B1347" t="s">
        <v>1657</v>
      </c>
      <c r="C1347" t="s">
        <v>4891</v>
      </c>
      <c r="D1347" t="s">
        <v>4892</v>
      </c>
      <c r="E1347" t="str">
        <f t="shared" ref="E1347:E1410" si="21">CONCATENATE(B1347,".",D1347)</f>
        <v>TUN.NY.GDP.MKTP.KD</v>
      </c>
      <c r="F1347">
        <v>9544894531.7686024</v>
      </c>
      <c r="G1347">
        <v>10071206990.034847</v>
      </c>
      <c r="H1347">
        <v>10021481642.73929</v>
      </c>
      <c r="I1347">
        <v>10490679115.245634</v>
      </c>
      <c r="J1347">
        <v>11093771860.279251</v>
      </c>
      <c r="K1347">
        <v>11720411662.948359</v>
      </c>
      <c r="L1347">
        <v>11550818722.702812</v>
      </c>
      <c r="M1347">
        <v>12324881908.92977</v>
      </c>
      <c r="N1347">
        <v>12333775383.391586</v>
      </c>
      <c r="O1347">
        <v>12549209349.125998</v>
      </c>
      <c r="P1347">
        <v>13546848859.168779</v>
      </c>
      <c r="Q1347">
        <v>14075791707.760349</v>
      </c>
      <c r="R1347">
        <v>15174509838.910063</v>
      </c>
      <c r="S1347">
        <v>15506805689.56444</v>
      </c>
      <c r="T1347">
        <v>15999675713.056702</v>
      </c>
      <c r="U1347">
        <v>16375935319.300859</v>
      </c>
      <c r="V1347">
        <v>17546172836.324547</v>
      </c>
      <c r="W1347">
        <v>18500850172.806889</v>
      </c>
      <c r="X1347">
        <v>19419465919.246456</v>
      </c>
      <c r="Y1347">
        <v>20588036338.473293</v>
      </c>
      <c r="Z1347">
        <v>21473261837.017578</v>
      </c>
      <c r="AA1347">
        <v>22514700517.983517</v>
      </c>
      <c r="AB1347">
        <v>22897529290.367393</v>
      </c>
      <c r="AC1347">
        <v>24150166366.514534</v>
      </c>
      <c r="AD1347">
        <v>25589278230.094574</v>
      </c>
      <c r="AE1347">
        <v>26612888891.120998</v>
      </c>
      <c r="AF1347">
        <v>28117653870.455841</v>
      </c>
      <c r="AG1347">
        <v>29877676522.088581</v>
      </c>
      <c r="AH1347">
        <v>31228376125.979824</v>
      </c>
      <c r="AI1347">
        <v>32195585570.016308</v>
      </c>
      <c r="AJ1347">
        <v>33161453137.116798</v>
      </c>
      <c r="AK1347">
        <v>32564546980.648697</v>
      </c>
    </row>
    <row r="1348" spans="1:37" hidden="1">
      <c r="A1348" t="s">
        <v>4118</v>
      </c>
      <c r="B1348" t="s">
        <v>1657</v>
      </c>
      <c r="C1348" t="s">
        <v>4893</v>
      </c>
      <c r="D1348" t="s">
        <v>4894</v>
      </c>
      <c r="E1348" t="str">
        <f t="shared" si="21"/>
        <v>TUN.NY.GDP.MKTP.CD</v>
      </c>
      <c r="F1348">
        <v>8743054698.110878</v>
      </c>
      <c r="G1348">
        <v>8428513568.246253</v>
      </c>
      <c r="H1348">
        <v>8133538742.8261852</v>
      </c>
      <c r="I1348">
        <v>8350545840.2699003</v>
      </c>
      <c r="J1348">
        <v>8254573072.6156301</v>
      </c>
      <c r="K1348">
        <v>8410185739.9640503</v>
      </c>
      <c r="L1348">
        <v>9017795297.4068985</v>
      </c>
      <c r="M1348">
        <v>9696739314.0733242</v>
      </c>
      <c r="N1348">
        <v>10096292842.154348</v>
      </c>
      <c r="O1348">
        <v>10101862385.707664</v>
      </c>
      <c r="P1348">
        <v>12290568181.818182</v>
      </c>
      <c r="Q1348">
        <v>13074782608.695652</v>
      </c>
      <c r="R1348">
        <v>15497286295.793758</v>
      </c>
      <c r="S1348">
        <v>14608946896.483013</v>
      </c>
      <c r="T1348">
        <v>15632463424.27837</v>
      </c>
      <c r="U1348">
        <v>18030876599.344402</v>
      </c>
      <c r="V1348">
        <v>19587322786.110538</v>
      </c>
      <c r="W1348">
        <v>20746360430.418663</v>
      </c>
      <c r="X1348">
        <v>21803372266.619827</v>
      </c>
      <c r="Y1348">
        <v>22943685719.103016</v>
      </c>
      <c r="Z1348">
        <v>21473261837.017578</v>
      </c>
      <c r="AA1348">
        <v>22066031834.294846</v>
      </c>
      <c r="AB1348">
        <v>23141616604.524197</v>
      </c>
      <c r="AC1348">
        <v>27453084982.537834</v>
      </c>
      <c r="AD1348">
        <v>31183059012.444801</v>
      </c>
      <c r="AE1348">
        <v>32282960678.488815</v>
      </c>
      <c r="AF1348">
        <v>34377235161.532684</v>
      </c>
      <c r="AG1348">
        <v>38933879781.420769</v>
      </c>
      <c r="AH1348">
        <v>44879798717.636559</v>
      </c>
      <c r="AI1348">
        <v>43522032141.005707</v>
      </c>
      <c r="AJ1348">
        <v>44238228307.950256</v>
      </c>
      <c r="AK1348">
        <v>45863804799.507607</v>
      </c>
    </row>
    <row r="1349" spans="1:37">
      <c r="A1349" t="s">
        <v>4118</v>
      </c>
      <c r="B1349" t="s">
        <v>1657</v>
      </c>
      <c r="C1349" t="s">
        <v>4895</v>
      </c>
      <c r="D1349" t="s">
        <v>4896</v>
      </c>
      <c r="E1349" t="str">
        <f t="shared" si="21"/>
        <v>TUN.SL.TLF.TERT.ZS</v>
      </c>
      <c r="F1349" t="s">
        <v>1768</v>
      </c>
      <c r="G1349" t="s">
        <v>1768</v>
      </c>
      <c r="H1349" t="s">
        <v>1768</v>
      </c>
      <c r="I1349" t="s">
        <v>1768</v>
      </c>
      <c r="J1349" t="s">
        <v>1768</v>
      </c>
      <c r="K1349" t="s">
        <v>1768</v>
      </c>
      <c r="L1349" t="s">
        <v>1768</v>
      </c>
      <c r="M1349" t="s">
        <v>1768</v>
      </c>
      <c r="N1349" t="s">
        <v>1768</v>
      </c>
      <c r="O1349" t="s">
        <v>1768</v>
      </c>
      <c r="P1349" t="s">
        <v>1768</v>
      </c>
      <c r="Q1349" t="s">
        <v>1768</v>
      </c>
      <c r="R1349" t="s">
        <v>1768</v>
      </c>
      <c r="S1349" t="s">
        <v>1768</v>
      </c>
      <c r="T1349">
        <v>6</v>
      </c>
      <c r="U1349" t="s">
        <v>1768</v>
      </c>
      <c r="V1349" t="s">
        <v>1768</v>
      </c>
      <c r="W1349">
        <v>7.0999999046325684</v>
      </c>
      <c r="X1349" t="s">
        <v>1768</v>
      </c>
      <c r="Y1349" t="s">
        <v>1768</v>
      </c>
      <c r="Z1349" t="s">
        <v>1768</v>
      </c>
      <c r="AA1349" t="s">
        <v>1768</v>
      </c>
      <c r="AB1349" t="s">
        <v>1768</v>
      </c>
      <c r="AC1349" t="s">
        <v>1768</v>
      </c>
      <c r="AD1349" t="s">
        <v>1768</v>
      </c>
      <c r="AE1349" t="s">
        <v>1768</v>
      </c>
      <c r="AF1349" t="s">
        <v>1768</v>
      </c>
      <c r="AG1349" t="s">
        <v>1768</v>
      </c>
      <c r="AH1349" t="s">
        <v>1768</v>
      </c>
      <c r="AI1349" t="s">
        <v>1768</v>
      </c>
      <c r="AJ1349" t="s">
        <v>1768</v>
      </c>
      <c r="AK1349" t="s">
        <v>1768</v>
      </c>
    </row>
    <row r="1350" spans="1:37" hidden="1">
      <c r="A1350" t="s">
        <v>4118</v>
      </c>
      <c r="B1350" t="s">
        <v>1657</v>
      </c>
      <c r="C1350" t="s">
        <v>4897</v>
      </c>
      <c r="D1350" t="s">
        <v>4898</v>
      </c>
      <c r="E1350" t="str">
        <f t="shared" si="21"/>
        <v>TUN.SP.DYN.LE00.IN</v>
      </c>
      <c r="F1350">
        <v>62.123170731707319</v>
      </c>
      <c r="G1350">
        <v>62.948756097560981</v>
      </c>
      <c r="H1350">
        <v>63.718560975609748</v>
      </c>
      <c r="I1350">
        <v>64.429536585365867</v>
      </c>
      <c r="J1350">
        <v>65.084146341463423</v>
      </c>
      <c r="K1350">
        <v>65.69487804878051</v>
      </c>
      <c r="L1350">
        <v>66.282219512195141</v>
      </c>
      <c r="M1350">
        <v>66.867682926829275</v>
      </c>
      <c r="N1350">
        <v>67.463756097560989</v>
      </c>
      <c r="O1350">
        <v>68.070902439024408</v>
      </c>
      <c r="P1350">
        <v>70.307317073170736</v>
      </c>
      <c r="Q1350">
        <v>70.507317073170739</v>
      </c>
      <c r="R1350">
        <v>70.756097560975618</v>
      </c>
      <c r="S1350">
        <v>70.753658536585377</v>
      </c>
      <c r="T1350">
        <v>70.953658536585365</v>
      </c>
      <c r="U1350">
        <v>71.353658536585371</v>
      </c>
      <c r="V1350">
        <v>71.553658536585374</v>
      </c>
      <c r="W1350">
        <v>71.902439024390247</v>
      </c>
      <c r="X1350">
        <v>72.051219512195118</v>
      </c>
      <c r="Y1350">
        <v>72.5</v>
      </c>
      <c r="Z1350">
        <v>72.599999999999994</v>
      </c>
      <c r="AA1350">
        <v>72.848780487804888</v>
      </c>
      <c r="AB1350">
        <v>73</v>
      </c>
      <c r="AC1350">
        <v>73.051219512195132</v>
      </c>
      <c r="AD1350">
        <v>73.302439024390253</v>
      </c>
      <c r="AE1350">
        <v>73.502439024390256</v>
      </c>
      <c r="AF1350">
        <v>73.900000000000006</v>
      </c>
      <c r="AG1350">
        <v>74.202439024390259</v>
      </c>
      <c r="AH1350">
        <v>74.302439024390253</v>
      </c>
      <c r="AI1350">
        <v>74.451219512195124</v>
      </c>
      <c r="AJ1350">
        <v>74.599999999999994</v>
      </c>
      <c r="AK1350" t="s">
        <v>1768</v>
      </c>
    </row>
    <row r="1351" spans="1:37" hidden="1">
      <c r="A1351" t="s">
        <v>4118</v>
      </c>
      <c r="B1351" t="s">
        <v>1657</v>
      </c>
      <c r="C1351" t="s">
        <v>1688</v>
      </c>
      <c r="D1351" t="s">
        <v>1689</v>
      </c>
      <c r="E1351" t="str">
        <f t="shared" si="21"/>
        <v>TUN.SP.POP.TOTL</v>
      </c>
      <c r="F1351">
        <v>6384000</v>
      </c>
      <c r="G1351">
        <v>6555184.5375662856</v>
      </c>
      <c r="H1351">
        <v>6729178.3314631088</v>
      </c>
      <c r="I1351">
        <v>6905135.9886275511</v>
      </c>
      <c r="J1351">
        <v>7042550.1403995948</v>
      </c>
      <c r="K1351">
        <v>7260360.9694841187</v>
      </c>
      <c r="L1351">
        <v>7492632.5794469751</v>
      </c>
      <c r="M1351">
        <v>7684751.3635353586</v>
      </c>
      <c r="N1351">
        <v>7857618.9811199997</v>
      </c>
      <c r="O1351">
        <v>7958694.3999999994</v>
      </c>
      <c r="P1351">
        <v>8154400</v>
      </c>
      <c r="Q1351">
        <v>8318200.0000000009</v>
      </c>
      <c r="R1351">
        <v>8489900</v>
      </c>
      <c r="S1351">
        <v>8657400</v>
      </c>
      <c r="T1351">
        <v>8815400</v>
      </c>
      <c r="U1351">
        <v>8957500</v>
      </c>
      <c r="V1351">
        <v>9089300</v>
      </c>
      <c r="W1351">
        <v>9215000</v>
      </c>
      <c r="X1351">
        <v>9333300</v>
      </c>
      <c r="Y1351">
        <v>9455900</v>
      </c>
      <c r="Z1351">
        <v>9563500</v>
      </c>
      <c r="AA1351">
        <v>9673600</v>
      </c>
      <c r="AB1351">
        <v>9781900</v>
      </c>
      <c r="AC1351">
        <v>9839800</v>
      </c>
      <c r="AD1351">
        <v>9932400</v>
      </c>
      <c r="AE1351">
        <v>10029000</v>
      </c>
      <c r="AF1351">
        <v>10127900</v>
      </c>
      <c r="AG1351">
        <v>10225100</v>
      </c>
      <c r="AH1351">
        <v>10328900</v>
      </c>
      <c r="AI1351">
        <v>10439600</v>
      </c>
      <c r="AJ1351">
        <v>10549100</v>
      </c>
      <c r="AK1351">
        <v>10673800</v>
      </c>
    </row>
    <row r="1352" spans="1:37" hidden="1">
      <c r="A1352" t="s">
        <v>4024</v>
      </c>
      <c r="B1352" t="s">
        <v>1658</v>
      </c>
      <c r="C1352" t="s">
        <v>4889</v>
      </c>
      <c r="D1352" t="s">
        <v>4890</v>
      </c>
      <c r="E1352" t="str">
        <f t="shared" si="21"/>
        <v>TUR.NY.GDP.DEFL.ZS</v>
      </c>
      <c r="F1352">
        <v>1.7179722689358353E-2</v>
      </c>
      <c r="G1352">
        <v>2.4748605255595881E-2</v>
      </c>
      <c r="H1352">
        <v>3.1734353092791392E-2</v>
      </c>
      <c r="I1352">
        <v>4.0067237358699034E-2</v>
      </c>
      <c r="J1352">
        <v>5.9394403542871434E-2</v>
      </c>
      <c r="K1352">
        <v>9.0905793759741935E-2</v>
      </c>
      <c r="L1352">
        <v>0.12363813882878691</v>
      </c>
      <c r="M1352">
        <v>0.16519567330105422</v>
      </c>
      <c r="N1352">
        <v>0.27921063967669735</v>
      </c>
      <c r="O1352">
        <v>0.48974894958494636</v>
      </c>
      <c r="P1352">
        <v>0.77500027751802159</v>
      </c>
      <c r="Q1352">
        <v>1.2335222699709065</v>
      </c>
      <c r="R1352">
        <v>2.0377718610545577</v>
      </c>
      <c r="S1352">
        <v>3.4311886112356005</v>
      </c>
      <c r="T1352">
        <v>7.0253290773666084</v>
      </c>
      <c r="U1352">
        <v>13.067641965224203</v>
      </c>
      <c r="V1352">
        <v>23.158934054204387</v>
      </c>
      <c r="W1352">
        <v>42.023011962179488</v>
      </c>
      <c r="X1352">
        <v>99.999998575562458</v>
      </c>
      <c r="Y1352">
        <v>154.17900527663608</v>
      </c>
      <c r="Z1352">
        <v>230.07496686852144</v>
      </c>
      <c r="AA1352">
        <v>351.67085467301752</v>
      </c>
      <c r="AB1352">
        <v>483.28310362444171</v>
      </c>
      <c r="AC1352">
        <v>595.74460317320586</v>
      </c>
      <c r="AD1352">
        <v>669.6161796351181</v>
      </c>
      <c r="AE1352">
        <v>717.05374682273919</v>
      </c>
      <c r="AF1352">
        <v>783.96108698187027</v>
      </c>
      <c r="AG1352">
        <v>832.73077254495786</v>
      </c>
      <c r="AH1352">
        <v>932.6119660645478</v>
      </c>
      <c r="AI1352">
        <v>981.98762442585485</v>
      </c>
      <c r="AJ1352">
        <v>1037.7226860812618</v>
      </c>
      <c r="AK1352">
        <v>1127.2290736359541</v>
      </c>
    </row>
    <row r="1353" spans="1:37" hidden="1">
      <c r="A1353" t="s">
        <v>4024</v>
      </c>
      <c r="B1353" t="s">
        <v>1658</v>
      </c>
      <c r="C1353" t="s">
        <v>4891</v>
      </c>
      <c r="D1353" t="s">
        <v>4892</v>
      </c>
      <c r="E1353" t="str">
        <f t="shared" si="21"/>
        <v>TUR.NY.GDP.MKTP.KD</v>
      </c>
      <c r="F1353">
        <v>112043265797.35258</v>
      </c>
      <c r="G1353">
        <v>117484813541.96835</v>
      </c>
      <c r="H1353">
        <v>121671065034.85788</v>
      </c>
      <c r="I1353">
        <v>127719432121.03558</v>
      </c>
      <c r="J1353">
        <v>136291980543.20389</v>
      </c>
      <c r="K1353">
        <v>142072580798.04611</v>
      </c>
      <c r="L1353">
        <v>152034754423.1011</v>
      </c>
      <c r="M1353">
        <v>166456070030.55133</v>
      </c>
      <c r="N1353">
        <v>170319077300.56238</v>
      </c>
      <c r="O1353">
        <v>170813418317.42764</v>
      </c>
      <c r="P1353">
        <v>186641240190.04568</v>
      </c>
      <c r="Q1353">
        <v>187985577936.71619</v>
      </c>
      <c r="R1353">
        <v>197451845375.52893</v>
      </c>
      <c r="S1353">
        <v>212559409689.11829</v>
      </c>
      <c r="T1353">
        <v>202636823219.32776</v>
      </c>
      <c r="U1353">
        <v>218601092942.57843</v>
      </c>
      <c r="V1353">
        <v>234733120142.47125</v>
      </c>
      <c r="W1353">
        <v>252520406456.20914</v>
      </c>
      <c r="X1353">
        <v>258349119484.41953</v>
      </c>
      <c r="Y1353">
        <v>249654780791.61246</v>
      </c>
      <c r="Z1353">
        <v>266567531989.76328</v>
      </c>
      <c r="AA1353">
        <v>251379908800.54651</v>
      </c>
      <c r="AB1353">
        <v>266874563573.82874</v>
      </c>
      <c r="AC1353">
        <v>280926215534.27423</v>
      </c>
      <c r="AD1353">
        <v>307228800117.14532</v>
      </c>
      <c r="AE1353">
        <v>333040988666.58826</v>
      </c>
      <c r="AF1353">
        <v>355999132580.23706</v>
      </c>
      <c r="AG1353">
        <v>372619233719.76257</v>
      </c>
      <c r="AH1353">
        <v>375074194704.61261</v>
      </c>
      <c r="AI1353">
        <v>356973581802.80109</v>
      </c>
      <c r="AJ1353">
        <v>389661484658.40771</v>
      </c>
      <c r="AK1353">
        <v>422738755425.99011</v>
      </c>
    </row>
    <row r="1354" spans="1:37" hidden="1">
      <c r="A1354" t="s">
        <v>4024</v>
      </c>
      <c r="B1354" t="s">
        <v>1658</v>
      </c>
      <c r="C1354" t="s">
        <v>4893</v>
      </c>
      <c r="D1354" t="s">
        <v>4894</v>
      </c>
      <c r="E1354" t="str">
        <f t="shared" si="21"/>
        <v>TUR.NY.GDP.MKTP.CD</v>
      </c>
      <c r="F1354">
        <v>68789289565.743439</v>
      </c>
      <c r="G1354">
        <v>71040020140.443634</v>
      </c>
      <c r="H1354">
        <v>64546332580.758278</v>
      </c>
      <c r="I1354">
        <v>61678280115.498741</v>
      </c>
      <c r="J1354">
        <v>59989909457.837898</v>
      </c>
      <c r="K1354">
        <v>67234948264.598663</v>
      </c>
      <c r="L1354">
        <v>75728009962.787796</v>
      </c>
      <c r="M1354">
        <v>87172789528.331604</v>
      </c>
      <c r="N1354">
        <v>90852814004.991745</v>
      </c>
      <c r="O1354">
        <v>107143348667.09401</v>
      </c>
      <c r="P1354">
        <v>150676291094.20999</v>
      </c>
      <c r="Q1354">
        <v>151041248184.24573</v>
      </c>
      <c r="R1354">
        <v>159095003188.10455</v>
      </c>
      <c r="S1354">
        <v>180422294772.26395</v>
      </c>
      <c r="T1354">
        <v>130690172297.29729</v>
      </c>
      <c r="U1354">
        <v>169485941048.03494</v>
      </c>
      <c r="V1354">
        <v>181475555282.55527</v>
      </c>
      <c r="W1354">
        <v>189834649111.25739</v>
      </c>
      <c r="X1354">
        <v>269287100115.0748</v>
      </c>
      <c r="Y1354">
        <v>249751470869.14996</v>
      </c>
      <c r="Z1354">
        <v>266567531989.76328</v>
      </c>
      <c r="AA1354">
        <v>196005288838.12009</v>
      </c>
      <c r="AB1354">
        <v>232534560774.9469</v>
      </c>
      <c r="AC1354">
        <v>303005302818.30902</v>
      </c>
      <c r="AD1354">
        <v>392166274991.23114</v>
      </c>
      <c r="AE1354">
        <v>482979839237.86847</v>
      </c>
      <c r="AF1354">
        <v>530900094504.72522</v>
      </c>
      <c r="AG1354">
        <v>647155131629.44202</v>
      </c>
      <c r="AH1354">
        <v>730337495197.84863</v>
      </c>
      <c r="AI1354">
        <v>614553921823.29163</v>
      </c>
      <c r="AJ1354">
        <v>731144392556.33948</v>
      </c>
      <c r="AK1354">
        <v>773091360339.81482</v>
      </c>
    </row>
    <row r="1355" spans="1:37">
      <c r="A1355" t="s">
        <v>4024</v>
      </c>
      <c r="B1355" t="s">
        <v>1658</v>
      </c>
      <c r="C1355" t="s">
        <v>4895</v>
      </c>
      <c r="D1355" t="s">
        <v>4896</v>
      </c>
      <c r="E1355" t="str">
        <f t="shared" si="21"/>
        <v>TUR.SL.TLF.TERT.ZS</v>
      </c>
      <c r="F1355" t="s">
        <v>1768</v>
      </c>
      <c r="G1355" t="s">
        <v>1768</v>
      </c>
      <c r="H1355" t="s">
        <v>1768</v>
      </c>
      <c r="I1355" t="s">
        <v>1768</v>
      </c>
      <c r="J1355" t="s">
        <v>1768</v>
      </c>
      <c r="K1355" t="s">
        <v>1768</v>
      </c>
      <c r="L1355" t="s">
        <v>1768</v>
      </c>
      <c r="M1355" t="s">
        <v>1768</v>
      </c>
      <c r="N1355" t="s">
        <v>1768</v>
      </c>
      <c r="O1355" t="s">
        <v>1768</v>
      </c>
      <c r="P1355" t="s">
        <v>1768</v>
      </c>
      <c r="Q1355" t="s">
        <v>1768</v>
      </c>
      <c r="R1355" t="s">
        <v>1768</v>
      </c>
      <c r="S1355" t="s">
        <v>1768</v>
      </c>
      <c r="T1355" t="s">
        <v>1768</v>
      </c>
      <c r="U1355" t="s">
        <v>1768</v>
      </c>
      <c r="V1355" t="s">
        <v>1768</v>
      </c>
      <c r="W1355">
        <v>8.1999998092651367</v>
      </c>
      <c r="X1355">
        <v>8.3000001907348633</v>
      </c>
      <c r="Y1355">
        <v>8.8000001907348633</v>
      </c>
      <c r="Z1355">
        <v>9.6999998092651367</v>
      </c>
      <c r="AA1355">
        <v>9.8000001907348633</v>
      </c>
      <c r="AB1355">
        <v>11</v>
      </c>
      <c r="AC1355">
        <v>11.100000381469727</v>
      </c>
      <c r="AD1355">
        <v>10.5</v>
      </c>
      <c r="AE1355">
        <v>11.5</v>
      </c>
      <c r="AF1355">
        <v>13.100000381469727</v>
      </c>
      <c r="AG1355">
        <v>13.899999618530273</v>
      </c>
      <c r="AH1355">
        <v>14.800000190734863</v>
      </c>
      <c r="AI1355">
        <v>15.399999618530273</v>
      </c>
      <c r="AJ1355">
        <v>15.899999618530273</v>
      </c>
      <c r="AK1355" t="s">
        <v>1768</v>
      </c>
    </row>
    <row r="1356" spans="1:37" hidden="1">
      <c r="A1356" t="s">
        <v>4024</v>
      </c>
      <c r="B1356" t="s">
        <v>1658</v>
      </c>
      <c r="C1356" t="s">
        <v>4897</v>
      </c>
      <c r="D1356" t="s">
        <v>4898</v>
      </c>
      <c r="E1356" t="str">
        <f t="shared" si="21"/>
        <v>TUR.SP.DYN.LE00.IN</v>
      </c>
      <c r="F1356">
        <v>56.56960975609757</v>
      </c>
      <c r="G1356">
        <v>57.311975609756104</v>
      </c>
      <c r="H1356">
        <v>58.043268292682932</v>
      </c>
      <c r="I1356">
        <v>58.759024390243908</v>
      </c>
      <c r="J1356">
        <v>59.45419512195123</v>
      </c>
      <c r="K1356">
        <v>60.121365853658546</v>
      </c>
      <c r="L1356">
        <v>60.755512195121959</v>
      </c>
      <c r="M1356">
        <v>61.360170731707328</v>
      </c>
      <c r="N1356">
        <v>61.940878048780498</v>
      </c>
      <c r="O1356">
        <v>62.504146341463418</v>
      </c>
      <c r="P1356">
        <v>63.060463414634157</v>
      </c>
      <c r="Q1356">
        <v>63.622829268292698</v>
      </c>
      <c r="R1356">
        <v>64.200756097560983</v>
      </c>
      <c r="S1356">
        <v>64.800219512195127</v>
      </c>
      <c r="T1356">
        <v>65.423658536585378</v>
      </c>
      <c r="U1356">
        <v>66.073097560975626</v>
      </c>
      <c r="V1356">
        <v>66.745975609756101</v>
      </c>
      <c r="W1356">
        <v>67.432804878048799</v>
      </c>
      <c r="X1356">
        <v>68.119048780487802</v>
      </c>
      <c r="Y1356">
        <v>68.794731707317084</v>
      </c>
      <c r="Z1356">
        <v>69.446878048780505</v>
      </c>
      <c r="AA1356">
        <v>70.063999999999993</v>
      </c>
      <c r="AB1356">
        <v>70.639146341463416</v>
      </c>
      <c r="AC1356">
        <v>71.168317073170755</v>
      </c>
      <c r="AD1356">
        <v>71.648048780487827</v>
      </c>
      <c r="AE1356">
        <v>72.077853658536611</v>
      </c>
      <c r="AF1356">
        <v>72.46273170731709</v>
      </c>
      <c r="AG1356">
        <v>72.810658536585379</v>
      </c>
      <c r="AH1356">
        <v>73.129634146341473</v>
      </c>
      <c r="AI1356">
        <v>73.424634146341475</v>
      </c>
      <c r="AJ1356">
        <v>73.696658536585375</v>
      </c>
      <c r="AK1356" t="s">
        <v>1768</v>
      </c>
    </row>
    <row r="1357" spans="1:37" hidden="1">
      <c r="A1357" t="s">
        <v>4024</v>
      </c>
      <c r="B1357" t="s">
        <v>1658</v>
      </c>
      <c r="C1357" t="s">
        <v>1688</v>
      </c>
      <c r="D1357" t="s">
        <v>1689</v>
      </c>
      <c r="E1357" t="str">
        <f t="shared" si="21"/>
        <v>TUR.SP.POP.TOTL</v>
      </c>
      <c r="F1357">
        <v>44105216</v>
      </c>
      <c r="G1357">
        <v>45130008</v>
      </c>
      <c r="H1357">
        <v>46198027</v>
      </c>
      <c r="I1357">
        <v>47285732</v>
      </c>
      <c r="J1357">
        <v>48360679</v>
      </c>
      <c r="K1357">
        <v>49399630</v>
      </c>
      <c r="L1357">
        <v>50393538</v>
      </c>
      <c r="M1357">
        <v>51349154</v>
      </c>
      <c r="N1357">
        <v>52278499</v>
      </c>
      <c r="O1357">
        <v>53200802</v>
      </c>
      <c r="P1357">
        <v>54130268</v>
      </c>
      <c r="Q1357">
        <v>55068880</v>
      </c>
      <c r="R1357">
        <v>56012109</v>
      </c>
      <c r="S1357">
        <v>56959988</v>
      </c>
      <c r="T1357">
        <v>57911273</v>
      </c>
      <c r="U1357">
        <v>58864649</v>
      </c>
      <c r="V1357">
        <v>59821978</v>
      </c>
      <c r="W1357">
        <v>60783217</v>
      </c>
      <c r="X1357">
        <v>61742674</v>
      </c>
      <c r="Y1357">
        <v>62692616</v>
      </c>
      <c r="Z1357">
        <v>63627862</v>
      </c>
      <c r="AA1357">
        <v>64544914</v>
      </c>
      <c r="AB1357">
        <v>65446165</v>
      </c>
      <c r="AC1357">
        <v>66339433.000000007</v>
      </c>
      <c r="AD1357">
        <v>67235927</v>
      </c>
      <c r="AE1357">
        <v>68143186</v>
      </c>
      <c r="AF1357">
        <v>69063538</v>
      </c>
      <c r="AG1357">
        <v>69992754</v>
      </c>
      <c r="AH1357">
        <v>70923730</v>
      </c>
      <c r="AI1357">
        <v>71846212</v>
      </c>
      <c r="AJ1357">
        <v>72752325</v>
      </c>
      <c r="AK1357">
        <v>73639596</v>
      </c>
    </row>
    <row r="1358" spans="1:37" hidden="1">
      <c r="A1358" t="s">
        <v>4042</v>
      </c>
      <c r="B1358" t="s">
        <v>1659</v>
      </c>
      <c r="C1358" t="s">
        <v>4889</v>
      </c>
      <c r="D1358" t="s">
        <v>4890</v>
      </c>
      <c r="E1358" t="str">
        <f t="shared" si="21"/>
        <v>TKM.NY.GDP.DEFL.ZS</v>
      </c>
      <c r="F1358" t="s">
        <v>1768</v>
      </c>
      <c r="G1358" t="s">
        <v>1768</v>
      </c>
      <c r="H1358" t="s">
        <v>1768</v>
      </c>
      <c r="I1358" t="s">
        <v>1768</v>
      </c>
      <c r="J1358" t="s">
        <v>1768</v>
      </c>
      <c r="K1358" t="s">
        <v>1768</v>
      </c>
      <c r="L1358" t="s">
        <v>1768</v>
      </c>
      <c r="M1358">
        <v>2.0627883515242708E-5</v>
      </c>
      <c r="N1358">
        <v>1.9603804191790941E-5</v>
      </c>
      <c r="O1358">
        <v>2.1697477475292329E-5</v>
      </c>
      <c r="P1358">
        <v>2.3054693340565381E-5</v>
      </c>
      <c r="Q1358">
        <v>4.6791847366531102E-5</v>
      </c>
      <c r="R1358">
        <v>1.3445063858380168E-3</v>
      </c>
      <c r="S1358">
        <v>1.8711047202912418E-2</v>
      </c>
      <c r="T1358">
        <v>0.19689801969144605</v>
      </c>
      <c r="U1358">
        <v>1.5864430367024722</v>
      </c>
      <c r="V1358">
        <v>20.215859006842766</v>
      </c>
      <c r="W1358">
        <v>32.661698943067016</v>
      </c>
      <c r="X1358">
        <v>38.563825309160137</v>
      </c>
      <c r="Y1358">
        <v>47.455889090717648</v>
      </c>
      <c r="Z1358">
        <v>52.104710683375679</v>
      </c>
      <c r="AA1358">
        <v>59.735188077894122</v>
      </c>
      <c r="AB1358">
        <v>64.726000519833605</v>
      </c>
      <c r="AC1358">
        <v>72.580888659867895</v>
      </c>
      <c r="AD1358">
        <v>76.956571335703899</v>
      </c>
      <c r="AE1358">
        <v>82.393568977777832</v>
      </c>
      <c r="AF1358">
        <v>92.135622222222395</v>
      </c>
      <c r="AG1358">
        <v>100</v>
      </c>
      <c r="AH1358">
        <v>159.74038554683716</v>
      </c>
      <c r="AI1358">
        <v>161.76828678728893</v>
      </c>
      <c r="AJ1358">
        <v>158.86377910437176</v>
      </c>
      <c r="AK1358">
        <v>174.23100719333448</v>
      </c>
    </row>
    <row r="1359" spans="1:37" hidden="1">
      <c r="A1359" t="s">
        <v>4042</v>
      </c>
      <c r="B1359" t="s">
        <v>1659</v>
      </c>
      <c r="C1359" t="s">
        <v>4891</v>
      </c>
      <c r="D1359" t="s">
        <v>4892</v>
      </c>
      <c r="E1359" t="str">
        <f t="shared" si="21"/>
        <v>TKM.NY.GDP.MKTP.KD</v>
      </c>
      <c r="F1359" t="s">
        <v>1768</v>
      </c>
      <c r="G1359" t="s">
        <v>1768</v>
      </c>
      <c r="H1359" t="s">
        <v>1768</v>
      </c>
      <c r="I1359" t="s">
        <v>1768</v>
      </c>
      <c r="J1359" t="s">
        <v>1768</v>
      </c>
      <c r="K1359" t="s">
        <v>1768</v>
      </c>
      <c r="L1359" t="s">
        <v>1768</v>
      </c>
      <c r="M1359">
        <v>3568056335.9881101</v>
      </c>
      <c r="N1359">
        <v>3961385380.9001851</v>
      </c>
      <c r="O1359">
        <v>3792815790.2235813</v>
      </c>
      <c r="P1359">
        <v>3820910722.0030155</v>
      </c>
      <c r="Q1359">
        <v>3641327918.0688696</v>
      </c>
      <c r="R1359">
        <v>3448337538.4112182</v>
      </c>
      <c r="S1359">
        <v>3103503784.5700932</v>
      </c>
      <c r="T1359">
        <v>2566597629.8394785</v>
      </c>
      <c r="U1359">
        <v>2381802600.4910374</v>
      </c>
      <c r="V1359">
        <v>2222221826.2581358</v>
      </c>
      <c r="W1359">
        <v>1971110759.8909686</v>
      </c>
      <c r="X1359">
        <v>2103175180.8036633</v>
      </c>
      <c r="Y1359">
        <v>2449271103.732625</v>
      </c>
      <c r="Z1359">
        <v>2904662604.820529</v>
      </c>
      <c r="AA1359">
        <v>3497984789.2658858</v>
      </c>
      <c r="AB1359">
        <v>4050666385.969893</v>
      </c>
      <c r="AC1359">
        <v>4743330337.9707537</v>
      </c>
      <c r="AD1359">
        <v>5559183156.1017113</v>
      </c>
      <c r="AE1359">
        <v>6281876966.3949471</v>
      </c>
      <c r="AF1359">
        <v>6998010940.563962</v>
      </c>
      <c r="AG1359">
        <v>7823776231.5505238</v>
      </c>
      <c r="AH1359">
        <v>8973871337.5884514</v>
      </c>
      <c r="AI1359">
        <v>9521277489.1813469</v>
      </c>
      <c r="AJ1359">
        <v>10397235018.186031</v>
      </c>
      <c r="AK1359">
        <v>11426561284.986448</v>
      </c>
    </row>
    <row r="1360" spans="1:37" hidden="1">
      <c r="A1360" t="s">
        <v>4042</v>
      </c>
      <c r="B1360" t="s">
        <v>1659</v>
      </c>
      <c r="C1360" t="s">
        <v>4893</v>
      </c>
      <c r="D1360" t="s">
        <v>4894</v>
      </c>
      <c r="E1360" t="str">
        <f t="shared" si="21"/>
        <v>TKM.NY.GDP.MKTP.CD</v>
      </c>
      <c r="F1360" t="s">
        <v>1768</v>
      </c>
      <c r="G1360" t="s">
        <v>1768</v>
      </c>
      <c r="H1360" t="s">
        <v>1768</v>
      </c>
      <c r="I1360" t="s">
        <v>1768</v>
      </c>
      <c r="J1360" t="s">
        <v>1768</v>
      </c>
      <c r="K1360" t="s">
        <v>1768</v>
      </c>
      <c r="L1360" t="s">
        <v>1768</v>
      </c>
      <c r="M1360">
        <v>2368660560.8756962</v>
      </c>
      <c r="N1360">
        <v>2988678840.8054061</v>
      </c>
      <c r="O1360">
        <v>3049945191.0725965</v>
      </c>
      <c r="P1360">
        <v>3232066836.5346661</v>
      </c>
      <c r="Q1360">
        <v>3197224007.4247184</v>
      </c>
      <c r="R1360">
        <v>3200539816.0600963</v>
      </c>
      <c r="S1360">
        <v>3179225948.5811377</v>
      </c>
      <c r="T1360">
        <v>2561118608.3551626</v>
      </c>
      <c r="U1360">
        <v>2482228439.7140694</v>
      </c>
      <c r="V1360">
        <v>2379281767.9558015</v>
      </c>
      <c r="W1360">
        <v>2450084970.2474146</v>
      </c>
      <c r="X1360">
        <v>2605688065.0833807</v>
      </c>
      <c r="Y1360">
        <v>2450686659.7779951</v>
      </c>
      <c r="Z1360">
        <v>2904662604.820529</v>
      </c>
      <c r="AA1360">
        <v>3534771968.5118895</v>
      </c>
      <c r="AB1360">
        <v>4462028988.7294865</v>
      </c>
      <c r="AC1360">
        <v>5977440582.8017139</v>
      </c>
      <c r="AD1360">
        <v>6838351088.4668837</v>
      </c>
      <c r="AE1360">
        <v>8104355716.8784027</v>
      </c>
      <c r="AF1360">
        <v>10277598152.424942</v>
      </c>
      <c r="AG1360">
        <v>12664165103.189493</v>
      </c>
      <c r="AH1360">
        <v>19271523178.807945</v>
      </c>
      <c r="AI1360">
        <v>18650526315.789474</v>
      </c>
      <c r="AJ1360">
        <v>20000701754.385963</v>
      </c>
      <c r="AK1360">
        <v>24107017543.85965</v>
      </c>
    </row>
    <row r="1361" spans="1:37">
      <c r="A1361" t="s">
        <v>4042</v>
      </c>
      <c r="B1361" t="s">
        <v>1659</v>
      </c>
      <c r="C1361" t="s">
        <v>4895</v>
      </c>
      <c r="D1361" t="s">
        <v>4896</v>
      </c>
      <c r="E1361" t="str">
        <f t="shared" si="21"/>
        <v>TKM.SL.TLF.TERT.ZS</v>
      </c>
      <c r="F1361" t="s">
        <v>1768</v>
      </c>
      <c r="G1361" t="s">
        <v>1768</v>
      </c>
      <c r="H1361" t="s">
        <v>1768</v>
      </c>
      <c r="I1361" t="s">
        <v>1768</v>
      </c>
      <c r="J1361" t="s">
        <v>1768</v>
      </c>
      <c r="K1361" t="s">
        <v>1768</v>
      </c>
      <c r="L1361" t="s">
        <v>1768</v>
      </c>
      <c r="M1361" t="s">
        <v>1768</v>
      </c>
      <c r="N1361" t="s">
        <v>1768</v>
      </c>
      <c r="O1361" t="s">
        <v>1768</v>
      </c>
      <c r="P1361" t="s">
        <v>1768</v>
      </c>
      <c r="Q1361" t="s">
        <v>1768</v>
      </c>
      <c r="R1361" t="s">
        <v>1768</v>
      </c>
      <c r="S1361" t="s">
        <v>1768</v>
      </c>
      <c r="T1361" t="s">
        <v>1768</v>
      </c>
      <c r="U1361" t="s">
        <v>1768</v>
      </c>
      <c r="V1361" t="s">
        <v>1768</v>
      </c>
      <c r="W1361" t="s">
        <v>1768</v>
      </c>
      <c r="X1361" t="s">
        <v>1768</v>
      </c>
      <c r="Y1361" t="s">
        <v>1768</v>
      </c>
      <c r="Z1361" t="s">
        <v>1768</v>
      </c>
      <c r="AA1361" t="s">
        <v>1768</v>
      </c>
      <c r="AB1361" t="s">
        <v>1768</v>
      </c>
      <c r="AC1361" t="s">
        <v>1768</v>
      </c>
      <c r="AD1361" t="s">
        <v>1768</v>
      </c>
      <c r="AE1361" t="s">
        <v>1768</v>
      </c>
      <c r="AF1361" t="s">
        <v>1768</v>
      </c>
      <c r="AG1361" t="s">
        <v>1768</v>
      </c>
      <c r="AH1361" t="s">
        <v>1768</v>
      </c>
      <c r="AI1361" t="s">
        <v>1768</v>
      </c>
      <c r="AJ1361" t="s">
        <v>1768</v>
      </c>
      <c r="AK1361" t="s">
        <v>1768</v>
      </c>
    </row>
    <row r="1362" spans="1:37" hidden="1">
      <c r="A1362" t="s">
        <v>4042</v>
      </c>
      <c r="B1362" t="s">
        <v>1659</v>
      </c>
      <c r="C1362" t="s">
        <v>4897</v>
      </c>
      <c r="D1362" t="s">
        <v>4898</v>
      </c>
      <c r="E1362" t="str">
        <f t="shared" si="21"/>
        <v>TKM.SP.DYN.LE00.IN</v>
      </c>
      <c r="F1362">
        <v>60.836195121951228</v>
      </c>
      <c r="G1362">
        <v>61.143853658536585</v>
      </c>
      <c r="H1362">
        <v>61.451170731707322</v>
      </c>
      <c r="I1362">
        <v>61.745585365853664</v>
      </c>
      <c r="J1362">
        <v>62.015048780487817</v>
      </c>
      <c r="K1362">
        <v>62.246390243902447</v>
      </c>
      <c r="L1362">
        <v>62.424414634146352</v>
      </c>
      <c r="M1362">
        <v>62.546512195121956</v>
      </c>
      <c r="N1362">
        <v>62.620121951219517</v>
      </c>
      <c r="O1362">
        <v>62.652317073170742</v>
      </c>
      <c r="P1362">
        <v>62.662707317073178</v>
      </c>
      <c r="Q1362">
        <v>62.673048780487811</v>
      </c>
      <c r="R1362">
        <v>62.70553658536587</v>
      </c>
      <c r="S1362">
        <v>62.773365853658547</v>
      </c>
      <c r="T1362">
        <v>62.882097560975616</v>
      </c>
      <c r="U1362">
        <v>63.030731707317074</v>
      </c>
      <c r="V1362">
        <v>63.207756097560974</v>
      </c>
      <c r="W1362">
        <v>63.395487804878051</v>
      </c>
      <c r="X1362">
        <v>63.577243902439029</v>
      </c>
      <c r="Y1362">
        <v>63.745463414634152</v>
      </c>
      <c r="Z1362">
        <v>63.89551219512196</v>
      </c>
      <c r="AA1362">
        <v>64.025780487804894</v>
      </c>
      <c r="AB1362">
        <v>64.14124390243903</v>
      </c>
      <c r="AC1362">
        <v>64.247951219512203</v>
      </c>
      <c r="AD1362">
        <v>64.346926829268298</v>
      </c>
      <c r="AE1362">
        <v>64.438317073170737</v>
      </c>
      <c r="AF1362">
        <v>64.521219512195131</v>
      </c>
      <c r="AG1362">
        <v>64.598317073170733</v>
      </c>
      <c r="AH1362">
        <v>64.67570731707319</v>
      </c>
      <c r="AI1362">
        <v>64.759951219512203</v>
      </c>
      <c r="AJ1362">
        <v>64.863512195121956</v>
      </c>
      <c r="AK1362" t="s">
        <v>1768</v>
      </c>
    </row>
    <row r="1363" spans="1:37" hidden="1">
      <c r="A1363" t="s">
        <v>4042</v>
      </c>
      <c r="B1363" t="s">
        <v>1659</v>
      </c>
      <c r="C1363" t="s">
        <v>1688</v>
      </c>
      <c r="D1363" t="s">
        <v>1689</v>
      </c>
      <c r="E1363" t="str">
        <f t="shared" si="21"/>
        <v>TKM.SP.POP.TOTL</v>
      </c>
      <c r="F1363">
        <v>2861000</v>
      </c>
      <c r="G1363">
        <v>2931343</v>
      </c>
      <c r="H1363">
        <v>3002785</v>
      </c>
      <c r="I1363">
        <v>3075867</v>
      </c>
      <c r="J1363">
        <v>3151262</v>
      </c>
      <c r="K1363">
        <v>3229499</v>
      </c>
      <c r="L1363">
        <v>3310059</v>
      </c>
      <c r="M1363">
        <v>3392823</v>
      </c>
      <c r="N1363">
        <v>3479088</v>
      </c>
      <c r="O1363">
        <v>3570558</v>
      </c>
      <c r="P1363">
        <v>3668000</v>
      </c>
      <c r="Q1363">
        <v>3772350</v>
      </c>
      <c r="R1363">
        <v>3881973</v>
      </c>
      <c r="S1363">
        <v>3991917</v>
      </c>
      <c r="T1363">
        <v>4095512</v>
      </c>
      <c r="U1363">
        <v>4188010</v>
      </c>
      <c r="V1363">
        <v>4267690</v>
      </c>
      <c r="W1363">
        <v>4335991</v>
      </c>
      <c r="X1363">
        <v>4395293</v>
      </c>
      <c r="Y1363">
        <v>4449427</v>
      </c>
      <c r="Z1363">
        <v>4501419</v>
      </c>
      <c r="AA1363">
        <v>4551737</v>
      </c>
      <c r="AB1363">
        <v>4600093</v>
      </c>
      <c r="AC1363">
        <v>4647912</v>
      </c>
      <c r="AD1363">
        <v>4696771</v>
      </c>
      <c r="AE1363">
        <v>4747839</v>
      </c>
      <c r="AF1363">
        <v>4801847</v>
      </c>
      <c r="AG1363">
        <v>4858843</v>
      </c>
      <c r="AH1363">
        <v>4918396</v>
      </c>
      <c r="AI1363">
        <v>4979672</v>
      </c>
      <c r="AJ1363">
        <v>5041995</v>
      </c>
      <c r="AK1363">
        <v>5105301</v>
      </c>
    </row>
    <row r="1364" spans="1:37" hidden="1">
      <c r="A1364" t="s">
        <v>4346</v>
      </c>
      <c r="B1364" t="s">
        <v>4735</v>
      </c>
      <c r="C1364" t="s">
        <v>4889</v>
      </c>
      <c r="D1364" t="s">
        <v>4890</v>
      </c>
      <c r="E1364" t="str">
        <f t="shared" si="21"/>
        <v>TCA.NY.GDP.DEFL.ZS</v>
      </c>
      <c r="F1364" t="s">
        <v>1768</v>
      </c>
      <c r="G1364" t="s">
        <v>1768</v>
      </c>
      <c r="H1364" t="s">
        <v>1768</v>
      </c>
      <c r="I1364" t="s">
        <v>1768</v>
      </c>
      <c r="J1364" t="s">
        <v>1768</v>
      </c>
      <c r="K1364" t="s">
        <v>1768</v>
      </c>
      <c r="L1364" t="s">
        <v>1768</v>
      </c>
      <c r="M1364" t="s">
        <v>1768</v>
      </c>
      <c r="N1364" t="s">
        <v>1768</v>
      </c>
      <c r="O1364" t="s">
        <v>1768</v>
      </c>
      <c r="P1364" t="s">
        <v>1768</v>
      </c>
      <c r="Q1364" t="s">
        <v>1768</v>
      </c>
      <c r="R1364" t="s">
        <v>1768</v>
      </c>
      <c r="S1364" t="s">
        <v>1768</v>
      </c>
      <c r="T1364" t="s">
        <v>1768</v>
      </c>
      <c r="U1364" t="s">
        <v>1768</v>
      </c>
      <c r="V1364" t="s">
        <v>1768</v>
      </c>
      <c r="W1364" t="s">
        <v>1768</v>
      </c>
      <c r="X1364" t="s">
        <v>1768</v>
      </c>
      <c r="Y1364" t="s">
        <v>1768</v>
      </c>
      <c r="Z1364" t="s">
        <v>1768</v>
      </c>
      <c r="AA1364" t="s">
        <v>1768</v>
      </c>
      <c r="AB1364" t="s">
        <v>1768</v>
      </c>
      <c r="AC1364" t="s">
        <v>1768</v>
      </c>
      <c r="AD1364" t="s">
        <v>1768</v>
      </c>
      <c r="AE1364" t="s">
        <v>1768</v>
      </c>
      <c r="AF1364" t="s">
        <v>1768</v>
      </c>
      <c r="AG1364" t="s">
        <v>1768</v>
      </c>
      <c r="AH1364" t="s">
        <v>1768</v>
      </c>
      <c r="AI1364" t="s">
        <v>1768</v>
      </c>
      <c r="AJ1364" t="s">
        <v>1768</v>
      </c>
      <c r="AK1364" t="s">
        <v>1768</v>
      </c>
    </row>
    <row r="1365" spans="1:37" hidden="1">
      <c r="A1365" t="s">
        <v>4346</v>
      </c>
      <c r="B1365" t="s">
        <v>4735</v>
      </c>
      <c r="C1365" t="s">
        <v>4891</v>
      </c>
      <c r="D1365" t="s">
        <v>4892</v>
      </c>
      <c r="E1365" t="str">
        <f t="shared" si="21"/>
        <v>TCA.NY.GDP.MKTP.KD</v>
      </c>
      <c r="F1365" t="s">
        <v>1768</v>
      </c>
      <c r="G1365" t="s">
        <v>1768</v>
      </c>
      <c r="H1365" t="s">
        <v>1768</v>
      </c>
      <c r="I1365" t="s">
        <v>1768</v>
      </c>
      <c r="J1365" t="s">
        <v>1768</v>
      </c>
      <c r="K1365" t="s">
        <v>1768</v>
      </c>
      <c r="L1365" t="s">
        <v>1768</v>
      </c>
      <c r="M1365" t="s">
        <v>1768</v>
      </c>
      <c r="N1365" t="s">
        <v>1768</v>
      </c>
      <c r="O1365" t="s">
        <v>1768</v>
      </c>
      <c r="P1365" t="s">
        <v>1768</v>
      </c>
      <c r="Q1365" t="s">
        <v>1768</v>
      </c>
      <c r="R1365" t="s">
        <v>1768</v>
      </c>
      <c r="S1365" t="s">
        <v>1768</v>
      </c>
      <c r="T1365" t="s">
        <v>1768</v>
      </c>
      <c r="U1365" t="s">
        <v>1768</v>
      </c>
      <c r="V1365" t="s">
        <v>1768</v>
      </c>
      <c r="W1365" t="s">
        <v>1768</v>
      </c>
      <c r="X1365" t="s">
        <v>1768</v>
      </c>
      <c r="Y1365" t="s">
        <v>1768</v>
      </c>
      <c r="Z1365" t="s">
        <v>1768</v>
      </c>
      <c r="AA1365" t="s">
        <v>1768</v>
      </c>
      <c r="AB1365" t="s">
        <v>1768</v>
      </c>
      <c r="AC1365" t="s">
        <v>1768</v>
      </c>
      <c r="AD1365" t="s">
        <v>1768</v>
      </c>
      <c r="AE1365" t="s">
        <v>1768</v>
      </c>
      <c r="AF1365" t="s">
        <v>1768</v>
      </c>
      <c r="AG1365" t="s">
        <v>1768</v>
      </c>
      <c r="AH1365" t="s">
        <v>1768</v>
      </c>
      <c r="AI1365" t="s">
        <v>1768</v>
      </c>
      <c r="AJ1365" t="s">
        <v>1768</v>
      </c>
      <c r="AK1365" t="s">
        <v>1768</v>
      </c>
    </row>
    <row r="1366" spans="1:37" hidden="1">
      <c r="A1366" t="s">
        <v>4346</v>
      </c>
      <c r="B1366" t="s">
        <v>4735</v>
      </c>
      <c r="C1366" t="s">
        <v>4893</v>
      </c>
      <c r="D1366" t="s">
        <v>4894</v>
      </c>
      <c r="E1366" t="str">
        <f t="shared" si="21"/>
        <v>TCA.NY.GDP.MKTP.CD</v>
      </c>
      <c r="F1366" t="s">
        <v>1768</v>
      </c>
      <c r="G1366" t="s">
        <v>1768</v>
      </c>
      <c r="H1366" t="s">
        <v>1768</v>
      </c>
      <c r="I1366" t="s">
        <v>1768</v>
      </c>
      <c r="J1366" t="s">
        <v>1768</v>
      </c>
      <c r="K1366" t="s">
        <v>1768</v>
      </c>
      <c r="L1366" t="s">
        <v>1768</v>
      </c>
      <c r="M1366" t="s">
        <v>1768</v>
      </c>
      <c r="N1366" t="s">
        <v>1768</v>
      </c>
      <c r="O1366" t="s">
        <v>1768</v>
      </c>
      <c r="P1366" t="s">
        <v>1768</v>
      </c>
      <c r="Q1366" t="s">
        <v>1768</v>
      </c>
      <c r="R1366" t="s">
        <v>1768</v>
      </c>
      <c r="S1366" t="s">
        <v>1768</v>
      </c>
      <c r="T1366" t="s">
        <v>1768</v>
      </c>
      <c r="U1366" t="s">
        <v>1768</v>
      </c>
      <c r="V1366" t="s">
        <v>1768</v>
      </c>
      <c r="W1366" t="s">
        <v>1768</v>
      </c>
      <c r="X1366" t="s">
        <v>1768</v>
      </c>
      <c r="Y1366" t="s">
        <v>1768</v>
      </c>
      <c r="Z1366" t="s">
        <v>1768</v>
      </c>
      <c r="AA1366" t="s">
        <v>1768</v>
      </c>
      <c r="AB1366" t="s">
        <v>1768</v>
      </c>
      <c r="AC1366" t="s">
        <v>1768</v>
      </c>
      <c r="AD1366" t="s">
        <v>1768</v>
      </c>
      <c r="AE1366" t="s">
        <v>1768</v>
      </c>
      <c r="AF1366" t="s">
        <v>1768</v>
      </c>
      <c r="AG1366" t="s">
        <v>1768</v>
      </c>
      <c r="AH1366" t="s">
        <v>1768</v>
      </c>
      <c r="AI1366" t="s">
        <v>1768</v>
      </c>
      <c r="AJ1366" t="s">
        <v>1768</v>
      </c>
      <c r="AK1366" t="s">
        <v>1768</v>
      </c>
    </row>
    <row r="1367" spans="1:37">
      <c r="A1367" t="s">
        <v>4346</v>
      </c>
      <c r="B1367" t="s">
        <v>4735</v>
      </c>
      <c r="C1367" t="s">
        <v>4895</v>
      </c>
      <c r="D1367" t="s">
        <v>4896</v>
      </c>
      <c r="E1367" t="str">
        <f t="shared" si="21"/>
        <v>TCA.SL.TLF.TERT.ZS</v>
      </c>
      <c r="F1367" t="s">
        <v>1768</v>
      </c>
      <c r="G1367" t="s">
        <v>1768</v>
      </c>
      <c r="H1367" t="s">
        <v>1768</v>
      </c>
      <c r="I1367" t="s">
        <v>1768</v>
      </c>
      <c r="J1367" t="s">
        <v>1768</v>
      </c>
      <c r="K1367" t="s">
        <v>1768</v>
      </c>
      <c r="L1367" t="s">
        <v>1768</v>
      </c>
      <c r="M1367" t="s">
        <v>1768</v>
      </c>
      <c r="N1367" t="s">
        <v>1768</v>
      </c>
      <c r="O1367" t="s">
        <v>1768</v>
      </c>
      <c r="P1367" t="s">
        <v>1768</v>
      </c>
      <c r="Q1367" t="s">
        <v>1768</v>
      </c>
      <c r="R1367" t="s">
        <v>1768</v>
      </c>
      <c r="S1367" t="s">
        <v>1768</v>
      </c>
      <c r="T1367" t="s">
        <v>1768</v>
      </c>
      <c r="U1367" t="s">
        <v>1768</v>
      </c>
      <c r="V1367" t="s">
        <v>1768</v>
      </c>
      <c r="W1367" t="s">
        <v>1768</v>
      </c>
      <c r="X1367" t="s">
        <v>1768</v>
      </c>
      <c r="Y1367" t="s">
        <v>1768</v>
      </c>
      <c r="Z1367" t="s">
        <v>1768</v>
      </c>
      <c r="AA1367" t="s">
        <v>1768</v>
      </c>
      <c r="AB1367" t="s">
        <v>1768</v>
      </c>
      <c r="AC1367" t="s">
        <v>1768</v>
      </c>
      <c r="AD1367" t="s">
        <v>1768</v>
      </c>
      <c r="AE1367" t="s">
        <v>1768</v>
      </c>
      <c r="AF1367" t="s">
        <v>1768</v>
      </c>
      <c r="AG1367" t="s">
        <v>1768</v>
      </c>
      <c r="AH1367" t="s">
        <v>1768</v>
      </c>
      <c r="AI1367" t="s">
        <v>1768</v>
      </c>
      <c r="AJ1367" t="s">
        <v>1768</v>
      </c>
      <c r="AK1367" t="s">
        <v>1768</v>
      </c>
    </row>
    <row r="1368" spans="1:37" hidden="1">
      <c r="A1368" t="s">
        <v>4346</v>
      </c>
      <c r="B1368" t="s">
        <v>4735</v>
      </c>
      <c r="C1368" t="s">
        <v>4897</v>
      </c>
      <c r="D1368" t="s">
        <v>4898</v>
      </c>
      <c r="E1368" t="str">
        <f t="shared" si="21"/>
        <v>TCA.SP.DYN.LE00.IN</v>
      </c>
      <c r="F1368" t="s">
        <v>1768</v>
      </c>
      <c r="G1368" t="s">
        <v>1768</v>
      </c>
      <c r="H1368" t="s">
        <v>1768</v>
      </c>
      <c r="I1368" t="s">
        <v>1768</v>
      </c>
      <c r="J1368" t="s">
        <v>1768</v>
      </c>
      <c r="K1368" t="s">
        <v>1768</v>
      </c>
      <c r="L1368" t="s">
        <v>1768</v>
      </c>
      <c r="M1368" t="s">
        <v>1768</v>
      </c>
      <c r="N1368" t="s">
        <v>1768</v>
      </c>
      <c r="O1368" t="s">
        <v>1768</v>
      </c>
      <c r="P1368" t="s">
        <v>1768</v>
      </c>
      <c r="Q1368" t="s">
        <v>1768</v>
      </c>
      <c r="R1368" t="s">
        <v>1768</v>
      </c>
      <c r="S1368" t="s">
        <v>1768</v>
      </c>
      <c r="T1368" t="s">
        <v>1768</v>
      </c>
      <c r="U1368" t="s">
        <v>1768</v>
      </c>
      <c r="V1368" t="s">
        <v>1768</v>
      </c>
      <c r="W1368" t="s">
        <v>1768</v>
      </c>
      <c r="X1368" t="s">
        <v>1768</v>
      </c>
      <c r="Y1368" t="s">
        <v>1768</v>
      </c>
      <c r="Z1368" t="s">
        <v>1768</v>
      </c>
      <c r="AA1368" t="s">
        <v>1768</v>
      </c>
      <c r="AB1368" t="s">
        <v>1768</v>
      </c>
      <c r="AC1368" t="s">
        <v>1768</v>
      </c>
      <c r="AD1368" t="s">
        <v>1768</v>
      </c>
      <c r="AE1368" t="s">
        <v>1768</v>
      </c>
      <c r="AF1368" t="s">
        <v>1768</v>
      </c>
      <c r="AG1368" t="s">
        <v>1768</v>
      </c>
      <c r="AH1368" t="s">
        <v>1768</v>
      </c>
      <c r="AI1368" t="s">
        <v>1768</v>
      </c>
      <c r="AJ1368" t="s">
        <v>1768</v>
      </c>
      <c r="AK1368" t="s">
        <v>1768</v>
      </c>
    </row>
    <row r="1369" spans="1:37" hidden="1">
      <c r="A1369" t="s">
        <v>4346</v>
      </c>
      <c r="B1369" t="s">
        <v>4735</v>
      </c>
      <c r="C1369" t="s">
        <v>1688</v>
      </c>
      <c r="D1369" t="s">
        <v>1689</v>
      </c>
      <c r="E1369" t="str">
        <f t="shared" si="21"/>
        <v>TCA.SP.POP.TOTL</v>
      </c>
      <c r="F1369">
        <v>7525</v>
      </c>
      <c r="G1369">
        <v>7855</v>
      </c>
      <c r="H1369">
        <v>8244</v>
      </c>
      <c r="I1369">
        <v>8670</v>
      </c>
      <c r="J1369">
        <v>9096</v>
      </c>
      <c r="K1369">
        <v>9501</v>
      </c>
      <c r="L1369">
        <v>9872</v>
      </c>
      <c r="M1369">
        <v>10222</v>
      </c>
      <c r="N1369">
        <v>10587</v>
      </c>
      <c r="O1369">
        <v>11018</v>
      </c>
      <c r="P1369">
        <v>11549</v>
      </c>
      <c r="Q1369">
        <v>12216</v>
      </c>
      <c r="R1369">
        <v>13005</v>
      </c>
      <c r="S1369">
        <v>13848</v>
      </c>
      <c r="T1369">
        <v>14644</v>
      </c>
      <c r="U1369">
        <v>15333</v>
      </c>
      <c r="V1369">
        <v>15859</v>
      </c>
      <c r="W1369">
        <v>16275</v>
      </c>
      <c r="X1369">
        <v>16763</v>
      </c>
      <c r="Y1369">
        <v>17573</v>
      </c>
      <c r="Z1369">
        <v>18873</v>
      </c>
      <c r="AA1369">
        <v>20728</v>
      </c>
      <c r="AB1369">
        <v>23044</v>
      </c>
      <c r="AC1369">
        <v>25625</v>
      </c>
      <c r="AD1369">
        <v>28191</v>
      </c>
      <c r="AE1369">
        <v>30531</v>
      </c>
      <c r="AF1369">
        <v>32590</v>
      </c>
      <c r="AG1369">
        <v>34404</v>
      </c>
      <c r="AH1369">
        <v>35960</v>
      </c>
      <c r="AI1369">
        <v>37271</v>
      </c>
      <c r="AJ1369">
        <v>38354</v>
      </c>
      <c r="AK1369">
        <v>39184</v>
      </c>
    </row>
    <row r="1370" spans="1:37" hidden="1">
      <c r="A1370" t="s">
        <v>91</v>
      </c>
      <c r="B1370" t="s">
        <v>4736</v>
      </c>
      <c r="C1370" t="s">
        <v>4889</v>
      </c>
      <c r="D1370" t="s">
        <v>4890</v>
      </c>
      <c r="E1370" t="str">
        <f t="shared" si="21"/>
        <v>TUV.NY.GDP.DEFL.ZS</v>
      </c>
      <c r="F1370" t="s">
        <v>1768</v>
      </c>
      <c r="G1370" t="s">
        <v>1768</v>
      </c>
      <c r="H1370" t="s">
        <v>1768</v>
      </c>
      <c r="I1370" t="s">
        <v>1768</v>
      </c>
      <c r="J1370" t="s">
        <v>1768</v>
      </c>
      <c r="K1370" t="s">
        <v>1768</v>
      </c>
      <c r="L1370" t="s">
        <v>1768</v>
      </c>
      <c r="M1370" t="s">
        <v>1768</v>
      </c>
      <c r="N1370" t="s">
        <v>1768</v>
      </c>
      <c r="O1370" t="s">
        <v>1768</v>
      </c>
      <c r="P1370">
        <v>57.60575761310146</v>
      </c>
      <c r="Q1370">
        <v>59.130211364853359</v>
      </c>
      <c r="R1370">
        <v>63.473298382353107</v>
      </c>
      <c r="S1370">
        <v>65.089494535304752</v>
      </c>
      <c r="T1370">
        <v>62.053935434001815</v>
      </c>
      <c r="U1370">
        <v>65.248366335439627</v>
      </c>
      <c r="V1370">
        <v>73.530240467530234</v>
      </c>
      <c r="W1370">
        <v>72.570752784602618</v>
      </c>
      <c r="X1370">
        <v>74.559460351372365</v>
      </c>
      <c r="Y1370">
        <v>79.123402821756656</v>
      </c>
      <c r="Z1370">
        <v>90.559709186929268</v>
      </c>
      <c r="AA1370">
        <v>87.897623773184236</v>
      </c>
      <c r="AB1370">
        <v>86.685159945273298</v>
      </c>
      <c r="AC1370">
        <v>93.56635611440484</v>
      </c>
      <c r="AD1370">
        <v>98.616933487374155</v>
      </c>
      <c r="AE1370">
        <v>100</v>
      </c>
      <c r="AF1370">
        <v>100.64853698012641</v>
      </c>
      <c r="AG1370">
        <v>102.58009809748057</v>
      </c>
      <c r="AH1370">
        <v>102.46617921030385</v>
      </c>
      <c r="AI1370">
        <v>100.7819059403883</v>
      </c>
      <c r="AJ1370">
        <v>108.27066341293059</v>
      </c>
      <c r="AK1370">
        <v>108.8077816415594</v>
      </c>
    </row>
    <row r="1371" spans="1:37" hidden="1">
      <c r="A1371" t="s">
        <v>91</v>
      </c>
      <c r="B1371" t="s">
        <v>4736</v>
      </c>
      <c r="C1371" t="s">
        <v>4891</v>
      </c>
      <c r="D1371" t="s">
        <v>4892</v>
      </c>
      <c r="E1371" t="str">
        <f t="shared" si="21"/>
        <v>TUV.NY.GDP.MKTP.KD</v>
      </c>
      <c r="F1371" t="s">
        <v>1768</v>
      </c>
      <c r="G1371" t="s">
        <v>1768</v>
      </c>
      <c r="H1371" t="s">
        <v>1768</v>
      </c>
      <c r="I1371" t="s">
        <v>1768</v>
      </c>
      <c r="J1371" t="s">
        <v>1768</v>
      </c>
      <c r="K1371" t="s">
        <v>1768</v>
      </c>
      <c r="L1371" t="s">
        <v>1768</v>
      </c>
      <c r="M1371" t="s">
        <v>1768</v>
      </c>
      <c r="N1371" t="s">
        <v>1768</v>
      </c>
      <c r="O1371" t="s">
        <v>1768</v>
      </c>
      <c r="P1371">
        <v>10303724.432815386</v>
      </c>
      <c r="Q1371">
        <v>10675616.811896475</v>
      </c>
      <c r="R1371">
        <v>10973331.196228234</v>
      </c>
      <c r="S1371">
        <v>11424413.596730901</v>
      </c>
      <c r="T1371">
        <v>12599232.648706736</v>
      </c>
      <c r="U1371">
        <v>11968719.693337452</v>
      </c>
      <c r="V1371">
        <v>11255225.096525125</v>
      </c>
      <c r="W1371">
        <v>12381097.940105624</v>
      </c>
      <c r="X1371">
        <v>14300308.471650429</v>
      </c>
      <c r="Y1371">
        <v>14076705.591226712</v>
      </c>
      <c r="Z1371">
        <v>13940067.407739494</v>
      </c>
      <c r="AA1371">
        <v>15776371.995041329</v>
      </c>
      <c r="AB1371">
        <v>16650385.219090981</v>
      </c>
      <c r="AC1371">
        <v>16117572.89208007</v>
      </c>
      <c r="AD1371">
        <v>15905983.150875162</v>
      </c>
      <c r="AE1371">
        <v>15253887.720164254</v>
      </c>
      <c r="AF1371">
        <v>15648727.422230788</v>
      </c>
      <c r="AG1371">
        <v>16503167.058512351</v>
      </c>
      <c r="AH1371">
        <v>17754310.566011667</v>
      </c>
      <c r="AI1371">
        <v>17446568.52080946</v>
      </c>
      <c r="AJ1371">
        <v>16574240.094768988</v>
      </c>
      <c r="AK1371">
        <v>16739982.495716678</v>
      </c>
    </row>
    <row r="1372" spans="1:37" hidden="1">
      <c r="A1372" t="s">
        <v>91</v>
      </c>
      <c r="B1372" t="s">
        <v>4736</v>
      </c>
      <c r="C1372" t="s">
        <v>4893</v>
      </c>
      <c r="D1372" t="s">
        <v>4894</v>
      </c>
      <c r="E1372" t="str">
        <f t="shared" si="21"/>
        <v>TUV.NY.GDP.MKTP.CD</v>
      </c>
      <c r="F1372" t="s">
        <v>1768</v>
      </c>
      <c r="G1372" t="s">
        <v>1768</v>
      </c>
      <c r="H1372" t="s">
        <v>1768</v>
      </c>
      <c r="I1372" t="s">
        <v>1768</v>
      </c>
      <c r="J1372" t="s">
        <v>1768</v>
      </c>
      <c r="K1372" t="s">
        <v>1768</v>
      </c>
      <c r="L1372" t="s">
        <v>1768</v>
      </c>
      <c r="M1372" t="s">
        <v>1768</v>
      </c>
      <c r="N1372" t="s">
        <v>1768</v>
      </c>
      <c r="O1372" t="s">
        <v>1768</v>
      </c>
      <c r="P1372">
        <v>8824746.2381315194</v>
      </c>
      <c r="Q1372">
        <v>9365488.1152763572</v>
      </c>
      <c r="R1372">
        <v>9742603.6335862782</v>
      </c>
      <c r="S1372">
        <v>9631024.9156783801</v>
      </c>
      <c r="T1372">
        <v>10887216.909025246</v>
      </c>
      <c r="U1372">
        <v>11025679.514763357</v>
      </c>
      <c r="V1372">
        <v>12335200.164858559</v>
      </c>
      <c r="W1372">
        <v>12701093.974973653</v>
      </c>
      <c r="X1372">
        <v>12757405.79229128</v>
      </c>
      <c r="Y1372">
        <v>13686699.570953902</v>
      </c>
      <c r="Z1372">
        <v>13940067.407739494</v>
      </c>
      <c r="AA1372">
        <v>13660401.072180839</v>
      </c>
      <c r="AB1372">
        <v>14935814.458895039</v>
      </c>
      <c r="AC1372">
        <v>18628144.562737726</v>
      </c>
      <c r="AD1372">
        <v>21971645.575205784</v>
      </c>
      <c r="AE1372">
        <v>22186782.472342629</v>
      </c>
      <c r="AF1372">
        <v>22589548.035718489</v>
      </c>
      <c r="AG1372">
        <v>26980288.662726905</v>
      </c>
      <c r="AH1372">
        <v>29063878.475799173</v>
      </c>
      <c r="AI1372">
        <v>26118669.148140866</v>
      </c>
      <c r="AJ1372">
        <v>31351969.218511663</v>
      </c>
      <c r="AK1372">
        <v>35784426.831714906</v>
      </c>
    </row>
    <row r="1373" spans="1:37">
      <c r="A1373" t="s">
        <v>91</v>
      </c>
      <c r="B1373" t="s">
        <v>4736</v>
      </c>
      <c r="C1373" t="s">
        <v>4895</v>
      </c>
      <c r="D1373" t="s">
        <v>4896</v>
      </c>
      <c r="E1373" t="str">
        <f t="shared" si="21"/>
        <v>TUV.SL.TLF.TERT.ZS</v>
      </c>
      <c r="F1373" t="s">
        <v>1768</v>
      </c>
      <c r="G1373" t="s">
        <v>1768</v>
      </c>
      <c r="H1373" t="s">
        <v>1768</v>
      </c>
      <c r="I1373" t="s">
        <v>1768</v>
      </c>
      <c r="J1373" t="s">
        <v>1768</v>
      </c>
      <c r="K1373" t="s">
        <v>1768</v>
      </c>
      <c r="L1373" t="s">
        <v>1768</v>
      </c>
      <c r="M1373" t="s">
        <v>1768</v>
      </c>
      <c r="N1373" t="s">
        <v>1768</v>
      </c>
      <c r="O1373" t="s">
        <v>1768</v>
      </c>
      <c r="P1373" t="s">
        <v>1768</v>
      </c>
      <c r="Q1373" t="s">
        <v>1768</v>
      </c>
      <c r="R1373" t="s">
        <v>1768</v>
      </c>
      <c r="S1373" t="s">
        <v>1768</v>
      </c>
      <c r="T1373" t="s">
        <v>1768</v>
      </c>
      <c r="U1373" t="s">
        <v>1768</v>
      </c>
      <c r="V1373" t="s">
        <v>1768</v>
      </c>
      <c r="W1373" t="s">
        <v>1768</v>
      </c>
      <c r="X1373" t="s">
        <v>1768</v>
      </c>
      <c r="Y1373" t="s">
        <v>1768</v>
      </c>
      <c r="Z1373" t="s">
        <v>1768</v>
      </c>
      <c r="AA1373" t="s">
        <v>1768</v>
      </c>
      <c r="AB1373" t="s">
        <v>1768</v>
      </c>
      <c r="AC1373" t="s">
        <v>1768</v>
      </c>
      <c r="AD1373" t="s">
        <v>1768</v>
      </c>
      <c r="AE1373" t="s">
        <v>1768</v>
      </c>
      <c r="AF1373" t="s">
        <v>1768</v>
      </c>
      <c r="AG1373" t="s">
        <v>1768</v>
      </c>
      <c r="AH1373" t="s">
        <v>1768</v>
      </c>
      <c r="AI1373" t="s">
        <v>1768</v>
      </c>
      <c r="AJ1373" t="s">
        <v>1768</v>
      </c>
      <c r="AK1373" t="s">
        <v>1768</v>
      </c>
    </row>
    <row r="1374" spans="1:37" hidden="1">
      <c r="A1374" t="s">
        <v>91</v>
      </c>
      <c r="B1374" t="s">
        <v>4736</v>
      </c>
      <c r="C1374" t="s">
        <v>4897</v>
      </c>
      <c r="D1374" t="s">
        <v>4898</v>
      </c>
      <c r="E1374" t="str">
        <f t="shared" si="21"/>
        <v>TUV.SP.DYN.LE00.IN</v>
      </c>
      <c r="F1374" t="s">
        <v>1768</v>
      </c>
      <c r="G1374" t="s">
        <v>1768</v>
      </c>
      <c r="H1374" t="s">
        <v>1768</v>
      </c>
      <c r="I1374" t="s">
        <v>1768</v>
      </c>
      <c r="J1374" t="s">
        <v>1768</v>
      </c>
      <c r="K1374" t="s">
        <v>1768</v>
      </c>
      <c r="L1374" t="s">
        <v>1768</v>
      </c>
      <c r="M1374" t="s">
        <v>1768</v>
      </c>
      <c r="N1374" t="s">
        <v>1768</v>
      </c>
      <c r="O1374" t="s">
        <v>1768</v>
      </c>
      <c r="P1374" t="s">
        <v>1768</v>
      </c>
      <c r="Q1374" t="s">
        <v>1768</v>
      </c>
      <c r="R1374" t="s">
        <v>1768</v>
      </c>
      <c r="S1374" t="s">
        <v>1768</v>
      </c>
      <c r="T1374" t="s">
        <v>1768</v>
      </c>
      <c r="U1374" t="s">
        <v>1768</v>
      </c>
      <c r="V1374" t="s">
        <v>1768</v>
      </c>
      <c r="W1374" t="s">
        <v>1768</v>
      </c>
      <c r="X1374" t="s">
        <v>1768</v>
      </c>
      <c r="Y1374" t="s">
        <v>1768</v>
      </c>
      <c r="Z1374" t="s">
        <v>1768</v>
      </c>
      <c r="AA1374" t="s">
        <v>1768</v>
      </c>
      <c r="AB1374" t="s">
        <v>1768</v>
      </c>
      <c r="AC1374" t="s">
        <v>1768</v>
      </c>
      <c r="AD1374" t="s">
        <v>1768</v>
      </c>
      <c r="AE1374" t="s">
        <v>1768</v>
      </c>
      <c r="AF1374" t="s">
        <v>1768</v>
      </c>
      <c r="AG1374" t="s">
        <v>1768</v>
      </c>
      <c r="AH1374" t="s">
        <v>1768</v>
      </c>
      <c r="AI1374" t="s">
        <v>1768</v>
      </c>
      <c r="AJ1374" t="s">
        <v>1768</v>
      </c>
      <c r="AK1374" t="s">
        <v>1768</v>
      </c>
    </row>
    <row r="1375" spans="1:37" hidden="1">
      <c r="A1375" t="s">
        <v>91</v>
      </c>
      <c r="B1375" t="s">
        <v>4736</v>
      </c>
      <c r="C1375" t="s">
        <v>1688</v>
      </c>
      <c r="D1375" t="s">
        <v>1689</v>
      </c>
      <c r="E1375" t="str">
        <f t="shared" si="21"/>
        <v>TUV.SP.POP.TOTL</v>
      </c>
      <c r="F1375">
        <v>8051</v>
      </c>
      <c r="G1375">
        <v>8160</v>
      </c>
      <c r="H1375">
        <v>8284</v>
      </c>
      <c r="I1375">
        <v>8413</v>
      </c>
      <c r="J1375">
        <v>8537</v>
      </c>
      <c r="K1375">
        <v>8648</v>
      </c>
      <c r="L1375">
        <v>8741</v>
      </c>
      <c r="M1375">
        <v>8821</v>
      </c>
      <c r="N1375">
        <v>8889</v>
      </c>
      <c r="O1375">
        <v>8949</v>
      </c>
      <c r="P1375">
        <v>9004</v>
      </c>
      <c r="Q1375">
        <v>9056</v>
      </c>
      <c r="R1375">
        <v>9103</v>
      </c>
      <c r="S1375">
        <v>9148</v>
      </c>
      <c r="T1375">
        <v>9188</v>
      </c>
      <c r="U1375">
        <v>9227</v>
      </c>
      <c r="V1375">
        <v>9264</v>
      </c>
      <c r="W1375">
        <v>9298</v>
      </c>
      <c r="X1375">
        <v>9334</v>
      </c>
      <c r="Y1375">
        <v>9374</v>
      </c>
      <c r="Z1375">
        <v>9419</v>
      </c>
      <c r="AA1375">
        <v>9471</v>
      </c>
      <c r="AB1375">
        <v>9530</v>
      </c>
      <c r="AC1375">
        <v>9590</v>
      </c>
      <c r="AD1375">
        <v>9646</v>
      </c>
      <c r="AE1375">
        <v>9694</v>
      </c>
      <c r="AF1375">
        <v>9732</v>
      </c>
      <c r="AG1375">
        <v>9762</v>
      </c>
      <c r="AH1375">
        <v>9786</v>
      </c>
      <c r="AI1375">
        <v>9806</v>
      </c>
      <c r="AJ1375">
        <v>9827</v>
      </c>
      <c r="AK1375">
        <v>9847</v>
      </c>
    </row>
    <row r="1376" spans="1:37" hidden="1">
      <c r="A1376" t="s">
        <v>4120</v>
      </c>
      <c r="B1376" t="s">
        <v>1660</v>
      </c>
      <c r="C1376" t="s">
        <v>4889</v>
      </c>
      <c r="D1376" t="s">
        <v>4890</v>
      </c>
      <c r="E1376" t="str">
        <f t="shared" si="21"/>
        <v>UGA.NY.GDP.DEFL.ZS</v>
      </c>
      <c r="F1376" t="s">
        <v>1768</v>
      </c>
      <c r="G1376" t="s">
        <v>1768</v>
      </c>
      <c r="H1376">
        <v>0.10627612728149805</v>
      </c>
      <c r="I1376">
        <v>0.15510415472744782</v>
      </c>
      <c r="J1376">
        <v>0.19430953757188493</v>
      </c>
      <c r="K1376">
        <v>0.42813375719783664</v>
      </c>
      <c r="L1376">
        <v>1.0158795259335744</v>
      </c>
      <c r="M1376">
        <v>2.8544996814443384</v>
      </c>
      <c r="N1376">
        <v>8.2773387171418946</v>
      </c>
      <c r="O1376">
        <v>17.833255683643216</v>
      </c>
      <c r="P1376">
        <v>25.747670547781038</v>
      </c>
      <c r="Q1376">
        <v>32.447043640062248</v>
      </c>
      <c r="R1376">
        <v>47.070286708152587</v>
      </c>
      <c r="S1376">
        <v>61.255798502887203</v>
      </c>
      <c r="T1376">
        <v>65.450900362988136</v>
      </c>
      <c r="U1376">
        <v>71.587863219639232</v>
      </c>
      <c r="V1376">
        <v>74.86120486391053</v>
      </c>
      <c r="W1376">
        <v>77.178360171792633</v>
      </c>
      <c r="X1376">
        <v>83.95902465028604</v>
      </c>
      <c r="Y1376">
        <v>83.864041343988944</v>
      </c>
      <c r="Z1376">
        <v>93.187463346404115</v>
      </c>
      <c r="AA1376">
        <v>97.413026330599592</v>
      </c>
      <c r="AB1376">
        <v>94.325465576409073</v>
      </c>
      <c r="AC1376">
        <v>101.6892102523705</v>
      </c>
      <c r="AD1376">
        <v>117.54006673037105</v>
      </c>
      <c r="AE1376">
        <v>115.493476373939</v>
      </c>
      <c r="AF1376">
        <v>118.27181079166122</v>
      </c>
      <c r="AG1376">
        <v>126.93078256755616</v>
      </c>
      <c r="AH1376">
        <v>135.01273623329575</v>
      </c>
      <c r="AI1376">
        <v>154.6800784400572</v>
      </c>
      <c r="AJ1376">
        <v>169.39320245229626</v>
      </c>
      <c r="AK1376">
        <v>177.61592954580249</v>
      </c>
    </row>
    <row r="1377" spans="1:37" hidden="1">
      <c r="A1377" t="s">
        <v>4120</v>
      </c>
      <c r="B1377" t="s">
        <v>1660</v>
      </c>
      <c r="C1377" t="s">
        <v>4891</v>
      </c>
      <c r="D1377" t="s">
        <v>4892</v>
      </c>
      <c r="E1377" t="str">
        <f t="shared" si="21"/>
        <v>UGA.NY.GDP.MKTP.KD</v>
      </c>
      <c r="F1377" t="s">
        <v>1768</v>
      </c>
      <c r="G1377" t="s">
        <v>1768</v>
      </c>
      <c r="H1377">
        <v>2525527942.1919904</v>
      </c>
      <c r="I1377">
        <v>2670608352.2355814</v>
      </c>
      <c r="J1377">
        <v>2661403388.0245204</v>
      </c>
      <c r="K1377">
        <v>2573407278.5972691</v>
      </c>
      <c r="L1377">
        <v>2583445804.4410949</v>
      </c>
      <c r="M1377">
        <v>2685799415.7841086</v>
      </c>
      <c r="N1377">
        <v>2907836428.7191353</v>
      </c>
      <c r="O1377">
        <v>3092831273.8934021</v>
      </c>
      <c r="P1377">
        <v>3293065505.2171416</v>
      </c>
      <c r="Q1377">
        <v>3475965508.0666189</v>
      </c>
      <c r="R1377">
        <v>3594786414.5489192</v>
      </c>
      <c r="S1377">
        <v>3894098846.9705577</v>
      </c>
      <c r="T1377">
        <v>4143462752.5626073</v>
      </c>
      <c r="U1377">
        <v>4620924067.688199</v>
      </c>
      <c r="V1377">
        <v>5040139593.852437</v>
      </c>
      <c r="W1377">
        <v>5297186807.0813456</v>
      </c>
      <c r="X1377">
        <v>5557027883.1141844</v>
      </c>
      <c r="Y1377">
        <v>6004588040.0895243</v>
      </c>
      <c r="Z1377">
        <v>6193246632.3273029</v>
      </c>
      <c r="AA1377">
        <v>6514283550.4746313</v>
      </c>
      <c r="AB1377">
        <v>7083155462.7345791</v>
      </c>
      <c r="AC1377">
        <v>7541666437.9277411</v>
      </c>
      <c r="AD1377">
        <v>8055045270.3980513</v>
      </c>
      <c r="AE1377">
        <v>8565136257.3183146</v>
      </c>
      <c r="AF1377">
        <v>9488864308.979805</v>
      </c>
      <c r="AG1377">
        <v>10287107993.955654</v>
      </c>
      <c r="AH1377">
        <v>11182997488.186361</v>
      </c>
      <c r="AI1377">
        <v>11993479807.825619</v>
      </c>
      <c r="AJ1377">
        <v>12701095116.487329</v>
      </c>
      <c r="AK1377">
        <v>13552068489.291977</v>
      </c>
    </row>
    <row r="1378" spans="1:37" hidden="1">
      <c r="A1378" t="s">
        <v>4120</v>
      </c>
      <c r="B1378" t="s">
        <v>1660</v>
      </c>
      <c r="C1378" t="s">
        <v>4893</v>
      </c>
      <c r="D1378" t="s">
        <v>4894</v>
      </c>
      <c r="E1378" t="str">
        <f t="shared" si="21"/>
        <v>UGA.NY.GDP.MKTP.CD</v>
      </c>
      <c r="F1378">
        <v>1244610000</v>
      </c>
      <c r="G1378">
        <v>1337300000</v>
      </c>
      <c r="H1378">
        <v>2177500000</v>
      </c>
      <c r="I1378">
        <v>2240333333.3333335</v>
      </c>
      <c r="J1378">
        <v>3615647464.0440278</v>
      </c>
      <c r="K1378">
        <v>3519695202.5933709</v>
      </c>
      <c r="L1378">
        <v>3923244143.1176085</v>
      </c>
      <c r="M1378">
        <v>6269521859.219903</v>
      </c>
      <c r="N1378">
        <v>6508931651.3891897</v>
      </c>
      <c r="O1378">
        <v>5276480932.6427879</v>
      </c>
      <c r="P1378">
        <v>4304399516.0768194</v>
      </c>
      <c r="Q1378">
        <v>3321729207.8583622</v>
      </c>
      <c r="R1378">
        <v>2857457785.7085133</v>
      </c>
      <c r="S1378">
        <v>3220439178.1514297</v>
      </c>
      <c r="T1378">
        <v>3990430537.181242</v>
      </c>
      <c r="U1378">
        <v>5755818793.1142044</v>
      </c>
      <c r="V1378">
        <v>6044585326.9380007</v>
      </c>
      <c r="W1378">
        <v>6269333313.1710835</v>
      </c>
      <c r="X1378">
        <v>6584815846.5275364</v>
      </c>
      <c r="Y1378">
        <v>5998563257.9465895</v>
      </c>
      <c r="Z1378">
        <v>6193246632.3273029</v>
      </c>
      <c r="AA1378">
        <v>5840503702.9399872</v>
      </c>
      <c r="AB1378">
        <v>6178563467.087676</v>
      </c>
      <c r="AC1378">
        <v>6336696288.999361</v>
      </c>
      <c r="AD1378">
        <v>7940362663.2013273</v>
      </c>
      <c r="AE1378">
        <v>9237336678.0304565</v>
      </c>
      <c r="AF1378">
        <v>9977209198.9429245</v>
      </c>
      <c r="AG1378">
        <v>11916019462.507149</v>
      </c>
      <c r="AH1378">
        <v>14440830267.249767</v>
      </c>
      <c r="AI1378">
        <v>15803499656.861687</v>
      </c>
      <c r="AJ1378">
        <v>17197398886.644661</v>
      </c>
      <c r="AK1378">
        <v>16809623488.841213</v>
      </c>
    </row>
    <row r="1379" spans="1:37">
      <c r="A1379" t="s">
        <v>4120</v>
      </c>
      <c r="B1379" t="s">
        <v>1660</v>
      </c>
      <c r="C1379" t="s">
        <v>4895</v>
      </c>
      <c r="D1379" t="s">
        <v>4896</v>
      </c>
      <c r="E1379" t="str">
        <f t="shared" si="21"/>
        <v>UGA.SL.TLF.TERT.ZS</v>
      </c>
      <c r="F1379" t="s">
        <v>1768</v>
      </c>
      <c r="G1379" t="s">
        <v>1768</v>
      </c>
      <c r="H1379" t="s">
        <v>1768</v>
      </c>
      <c r="I1379" t="s">
        <v>1768</v>
      </c>
      <c r="J1379" t="s">
        <v>1768</v>
      </c>
      <c r="K1379" t="s">
        <v>1768</v>
      </c>
      <c r="L1379" t="s">
        <v>1768</v>
      </c>
      <c r="M1379" t="s">
        <v>1768</v>
      </c>
      <c r="N1379" t="s">
        <v>1768</v>
      </c>
      <c r="O1379" t="s">
        <v>1768</v>
      </c>
      <c r="P1379" t="s">
        <v>1768</v>
      </c>
      <c r="Q1379">
        <v>0.40000000596046448</v>
      </c>
      <c r="R1379" t="s">
        <v>1768</v>
      </c>
      <c r="S1379">
        <v>1.8999999761581421</v>
      </c>
      <c r="T1379">
        <v>2.4000000953674316</v>
      </c>
      <c r="U1379" t="s">
        <v>1768</v>
      </c>
      <c r="V1379" t="s">
        <v>1768</v>
      </c>
      <c r="W1379" t="s">
        <v>1768</v>
      </c>
      <c r="X1379" t="s">
        <v>1768</v>
      </c>
      <c r="Y1379" t="s">
        <v>1768</v>
      </c>
      <c r="Z1379" t="s">
        <v>1768</v>
      </c>
      <c r="AA1379" t="s">
        <v>1768</v>
      </c>
      <c r="AB1379" t="s">
        <v>1768</v>
      </c>
      <c r="AC1379" t="s">
        <v>1768</v>
      </c>
      <c r="AD1379" t="s">
        <v>1768</v>
      </c>
      <c r="AE1379" t="s">
        <v>1768</v>
      </c>
      <c r="AF1379" t="s">
        <v>1768</v>
      </c>
      <c r="AG1379" t="s">
        <v>1768</v>
      </c>
      <c r="AH1379" t="s">
        <v>1768</v>
      </c>
      <c r="AI1379" t="s">
        <v>1768</v>
      </c>
      <c r="AJ1379" t="s">
        <v>1768</v>
      </c>
      <c r="AK1379" t="s">
        <v>1768</v>
      </c>
    </row>
    <row r="1380" spans="1:37" hidden="1">
      <c r="A1380" t="s">
        <v>4120</v>
      </c>
      <c r="B1380" t="s">
        <v>1660</v>
      </c>
      <c r="C1380" t="s">
        <v>4897</v>
      </c>
      <c r="D1380" t="s">
        <v>4898</v>
      </c>
      <c r="E1380" t="str">
        <f t="shared" si="21"/>
        <v>UGA.SP.DYN.LE00.IN</v>
      </c>
      <c r="F1380">
        <v>50.071609756097565</v>
      </c>
      <c r="G1380">
        <v>49.992219512195135</v>
      </c>
      <c r="H1380">
        <v>49.935512195121959</v>
      </c>
      <c r="I1380">
        <v>49.872024390243908</v>
      </c>
      <c r="J1380">
        <v>49.78536585365854</v>
      </c>
      <c r="K1380">
        <v>49.638634146341474</v>
      </c>
      <c r="L1380">
        <v>49.390463414634148</v>
      </c>
      <c r="M1380">
        <v>49.027999999999999</v>
      </c>
      <c r="N1380">
        <v>48.553902439024398</v>
      </c>
      <c r="O1380">
        <v>47.986756097560978</v>
      </c>
      <c r="P1380">
        <v>47.356731707317074</v>
      </c>
      <c r="Q1380">
        <v>46.702365853658542</v>
      </c>
      <c r="R1380">
        <v>46.079146341463421</v>
      </c>
      <c r="S1380">
        <v>45.539487804878057</v>
      </c>
      <c r="T1380">
        <v>45.122365853658543</v>
      </c>
      <c r="U1380">
        <v>44.865292682926835</v>
      </c>
      <c r="V1380">
        <v>44.791756097560985</v>
      </c>
      <c r="W1380">
        <v>44.890195121951223</v>
      </c>
      <c r="X1380">
        <v>45.144878048780491</v>
      </c>
      <c r="Y1380">
        <v>45.548146341463415</v>
      </c>
      <c r="Z1380">
        <v>46.091682926829279</v>
      </c>
      <c r="AA1380">
        <v>46.766731707317078</v>
      </c>
      <c r="AB1380">
        <v>47.543121951219518</v>
      </c>
      <c r="AC1380">
        <v>48.385243902439029</v>
      </c>
      <c r="AD1380">
        <v>49.257512195121961</v>
      </c>
      <c r="AE1380">
        <v>50.123926829268299</v>
      </c>
      <c r="AF1380">
        <v>50.953073170731713</v>
      </c>
      <c r="AG1380">
        <v>51.729682926829277</v>
      </c>
      <c r="AH1380">
        <v>52.439975609756097</v>
      </c>
      <c r="AI1380">
        <v>53.070585365853667</v>
      </c>
      <c r="AJ1380">
        <v>53.614634146341466</v>
      </c>
      <c r="AK1380" t="s">
        <v>1768</v>
      </c>
    </row>
    <row r="1381" spans="1:37" hidden="1">
      <c r="A1381" t="s">
        <v>4120</v>
      </c>
      <c r="B1381" t="s">
        <v>1660</v>
      </c>
      <c r="C1381" t="s">
        <v>1688</v>
      </c>
      <c r="D1381" t="s">
        <v>1689</v>
      </c>
      <c r="E1381" t="str">
        <f t="shared" si="21"/>
        <v>UGA.SP.POP.TOTL</v>
      </c>
      <c r="F1381">
        <v>12662131</v>
      </c>
      <c r="G1381">
        <v>13049012</v>
      </c>
      <c r="H1381">
        <v>13447769</v>
      </c>
      <c r="I1381">
        <v>13866291</v>
      </c>
      <c r="J1381">
        <v>14315090</v>
      </c>
      <c r="K1381">
        <v>14801113</v>
      </c>
      <c r="L1381">
        <v>15327718</v>
      </c>
      <c r="M1381">
        <v>15891143</v>
      </c>
      <c r="N1381">
        <v>16482365.000000002</v>
      </c>
      <c r="O1381">
        <v>17088426</v>
      </c>
      <c r="P1381">
        <v>17699717</v>
      </c>
      <c r="Q1381">
        <v>18314701</v>
      </c>
      <c r="R1381">
        <v>18935726</v>
      </c>
      <c r="S1381">
        <v>19561967</v>
      </c>
      <c r="T1381">
        <v>20193432</v>
      </c>
      <c r="U1381">
        <v>20831075</v>
      </c>
      <c r="V1381">
        <v>21473592</v>
      </c>
      <c r="W1381">
        <v>22123185</v>
      </c>
      <c r="X1381">
        <v>22788843</v>
      </c>
      <c r="Y1381">
        <v>23482533</v>
      </c>
      <c r="Z1381">
        <v>24213120</v>
      </c>
      <c r="AA1381">
        <v>24984181</v>
      </c>
      <c r="AB1381">
        <v>25794397</v>
      </c>
      <c r="AC1381">
        <v>26641627</v>
      </c>
      <c r="AD1381">
        <v>27521632</v>
      </c>
      <c r="AE1381">
        <v>28431204</v>
      </c>
      <c r="AF1381">
        <v>29370251</v>
      </c>
      <c r="AG1381">
        <v>30339895</v>
      </c>
      <c r="AH1381">
        <v>31339392</v>
      </c>
      <c r="AI1381">
        <v>32367909</v>
      </c>
      <c r="AJ1381">
        <v>33424682.999999996</v>
      </c>
      <c r="AK1381">
        <v>34509205</v>
      </c>
    </row>
    <row r="1382" spans="1:37" hidden="1">
      <c r="A1382" t="s">
        <v>4198</v>
      </c>
      <c r="B1382" t="s">
        <v>1661</v>
      </c>
      <c r="C1382" t="s">
        <v>4889</v>
      </c>
      <c r="D1382" t="s">
        <v>4890</v>
      </c>
      <c r="E1382" t="str">
        <f t="shared" si="21"/>
        <v>UKR.NY.GDP.DEFL.ZS</v>
      </c>
      <c r="F1382" t="s">
        <v>1768</v>
      </c>
      <c r="G1382" t="s">
        <v>1768</v>
      </c>
      <c r="H1382" t="s">
        <v>1768</v>
      </c>
      <c r="I1382" t="s">
        <v>1768</v>
      </c>
      <c r="J1382" t="s">
        <v>1768</v>
      </c>
      <c r="K1382" t="s">
        <v>1768</v>
      </c>
      <c r="L1382" t="s">
        <v>1768</v>
      </c>
      <c r="M1382">
        <v>2.7776594803272748E-4</v>
      </c>
      <c r="N1382">
        <v>2.8253832344979048E-4</v>
      </c>
      <c r="O1382">
        <v>2.934001848015756E-4</v>
      </c>
      <c r="P1382">
        <v>3.4134739888744736E-4</v>
      </c>
      <c r="Q1382">
        <v>6.6773892041630304E-4</v>
      </c>
      <c r="R1382">
        <v>1.242833392652588E-2</v>
      </c>
      <c r="S1382">
        <v>0.42688820805435007</v>
      </c>
      <c r="T1382">
        <v>4.4971015560282455</v>
      </c>
      <c r="U1382">
        <v>23.196493759900676</v>
      </c>
      <c r="V1382">
        <v>38.539968342232392</v>
      </c>
      <c r="W1382">
        <v>45.505603588681495</v>
      </c>
      <c r="X1382">
        <v>50.971745302295247</v>
      </c>
      <c r="Y1382">
        <v>64.937965142617557</v>
      </c>
      <c r="Z1382">
        <v>79.948987895266143</v>
      </c>
      <c r="AA1382">
        <v>87.901662547130329</v>
      </c>
      <c r="AB1382">
        <v>92.40384672930773</v>
      </c>
      <c r="AC1382">
        <v>100</v>
      </c>
      <c r="AD1382">
        <v>115.15565361395082</v>
      </c>
      <c r="AE1382">
        <v>143.42900672996004</v>
      </c>
      <c r="AF1382">
        <v>164.76873521295667</v>
      </c>
      <c r="AG1382">
        <v>202.25791906419551</v>
      </c>
      <c r="AH1382">
        <v>260.07025876494401</v>
      </c>
      <c r="AI1382">
        <v>294.07083826567481</v>
      </c>
      <c r="AJ1382">
        <v>334.82814828096139</v>
      </c>
      <c r="AK1382">
        <v>387.08334497218004</v>
      </c>
    </row>
    <row r="1383" spans="1:37" hidden="1">
      <c r="A1383" t="s">
        <v>4198</v>
      </c>
      <c r="B1383" t="s">
        <v>1661</v>
      </c>
      <c r="C1383" t="s">
        <v>4891</v>
      </c>
      <c r="D1383" t="s">
        <v>4892</v>
      </c>
      <c r="E1383" t="str">
        <f t="shared" si="21"/>
        <v>UKR.NY.GDP.MKTP.KD</v>
      </c>
      <c r="F1383" t="s">
        <v>1768</v>
      </c>
      <c r="G1383" t="s">
        <v>1768</v>
      </c>
      <c r="H1383" t="s">
        <v>1768</v>
      </c>
      <c r="I1383" t="s">
        <v>1768</v>
      </c>
      <c r="J1383" t="s">
        <v>1768</v>
      </c>
      <c r="K1383" t="s">
        <v>1768</v>
      </c>
      <c r="L1383" t="s">
        <v>1768</v>
      </c>
      <c r="M1383">
        <v>72112790854.957672</v>
      </c>
      <c r="N1383">
        <v>73963539143.793655</v>
      </c>
      <c r="O1383">
        <v>76828223357.81633</v>
      </c>
      <c r="P1383">
        <v>71953291930.008972</v>
      </c>
      <c r="Q1383">
        <v>65901556790.232727</v>
      </c>
      <c r="R1383">
        <v>59509765723.315887</v>
      </c>
      <c r="S1383">
        <v>51043842843.853828</v>
      </c>
      <c r="T1383">
        <v>39337424682.619736</v>
      </c>
      <c r="U1383">
        <v>34538258871.340118</v>
      </c>
      <c r="V1383">
        <v>31084432984.206131</v>
      </c>
      <c r="W1383">
        <v>30151899994.679989</v>
      </c>
      <c r="X1383">
        <v>29579013894.781097</v>
      </c>
      <c r="Y1383">
        <v>29519855866.991524</v>
      </c>
      <c r="Z1383">
        <v>31261527363.143963</v>
      </c>
      <c r="AA1383">
        <v>34137587880.553246</v>
      </c>
      <c r="AB1383">
        <v>35912742450.341965</v>
      </c>
      <c r="AC1383">
        <v>39288540240.674187</v>
      </c>
      <c r="AD1383">
        <v>44042453609.795761</v>
      </c>
      <c r="AE1383">
        <v>45231599857.260246</v>
      </c>
      <c r="AF1383">
        <v>48533506646.84024</v>
      </c>
      <c r="AG1383">
        <v>52367654044.591797</v>
      </c>
      <c r="AH1383">
        <v>53572110087.617401</v>
      </c>
      <c r="AI1383">
        <v>45643437794.650024</v>
      </c>
      <c r="AJ1383">
        <v>47514818744.230659</v>
      </c>
      <c r="AK1383">
        <v>49985589318.930664</v>
      </c>
    </row>
    <row r="1384" spans="1:37" hidden="1">
      <c r="A1384" t="s">
        <v>4198</v>
      </c>
      <c r="B1384" t="s">
        <v>1661</v>
      </c>
      <c r="C1384" t="s">
        <v>4893</v>
      </c>
      <c r="D1384" t="s">
        <v>4894</v>
      </c>
      <c r="E1384" t="str">
        <f t="shared" si="21"/>
        <v>UKR.NY.GDP.MKTP.CD</v>
      </c>
      <c r="F1384" t="s">
        <v>1768</v>
      </c>
      <c r="G1384" t="s">
        <v>1768</v>
      </c>
      <c r="H1384" t="s">
        <v>1768</v>
      </c>
      <c r="I1384" t="s">
        <v>1768</v>
      </c>
      <c r="J1384" t="s">
        <v>1768</v>
      </c>
      <c r="K1384" t="s">
        <v>1768</v>
      </c>
      <c r="L1384" t="s">
        <v>1768</v>
      </c>
      <c r="M1384">
        <v>64087694038.233315</v>
      </c>
      <c r="N1384">
        <v>74703517902.664246</v>
      </c>
      <c r="O1384">
        <v>82707004265.925385</v>
      </c>
      <c r="P1384">
        <v>81456431291.923401</v>
      </c>
      <c r="Q1384">
        <v>77464043753.296341</v>
      </c>
      <c r="R1384">
        <v>73942294099.28923</v>
      </c>
      <c r="S1384">
        <v>65648559194.649628</v>
      </c>
      <c r="T1384">
        <v>52549555009.504387</v>
      </c>
      <c r="U1384">
        <v>48213868185.162483</v>
      </c>
      <c r="V1384">
        <v>44558077827.13501</v>
      </c>
      <c r="W1384">
        <v>50150399813.13279</v>
      </c>
      <c r="X1384">
        <v>41883241479.901405</v>
      </c>
      <c r="Y1384">
        <v>31580639053.201347</v>
      </c>
      <c r="Z1384">
        <v>31261527363.143963</v>
      </c>
      <c r="AA1384">
        <v>38009344576.60878</v>
      </c>
      <c r="AB1384">
        <v>42392896031.239441</v>
      </c>
      <c r="AC1384">
        <v>50132953288.202972</v>
      </c>
      <c r="AD1384">
        <v>64883060725.700317</v>
      </c>
      <c r="AE1384">
        <v>86142018069.350403</v>
      </c>
      <c r="AF1384">
        <v>107753069306.93069</v>
      </c>
      <c r="AG1384">
        <v>142719009900.99011</v>
      </c>
      <c r="AH1384">
        <v>179992405832.32077</v>
      </c>
      <c r="AI1384">
        <v>117227769791.55971</v>
      </c>
      <c r="AJ1384">
        <v>136418622767.35455</v>
      </c>
      <c r="AK1384">
        <v>165245009991.24017</v>
      </c>
    </row>
    <row r="1385" spans="1:37">
      <c r="A1385" t="s">
        <v>4198</v>
      </c>
      <c r="B1385" t="s">
        <v>1661</v>
      </c>
      <c r="C1385" t="s">
        <v>4895</v>
      </c>
      <c r="D1385" t="s">
        <v>4896</v>
      </c>
      <c r="E1385" t="str">
        <f t="shared" si="21"/>
        <v>UKR.SL.TLF.TERT.ZS</v>
      </c>
      <c r="F1385" t="s">
        <v>1768</v>
      </c>
      <c r="G1385" t="s">
        <v>1768</v>
      </c>
      <c r="H1385" t="s">
        <v>1768</v>
      </c>
      <c r="I1385" t="s">
        <v>1768</v>
      </c>
      <c r="J1385" t="s">
        <v>1768</v>
      </c>
      <c r="K1385" t="s">
        <v>1768</v>
      </c>
      <c r="L1385" t="s">
        <v>1768</v>
      </c>
      <c r="M1385" t="s">
        <v>1768</v>
      </c>
      <c r="N1385" t="s">
        <v>1768</v>
      </c>
      <c r="O1385" t="s">
        <v>1768</v>
      </c>
      <c r="P1385" t="s">
        <v>1768</v>
      </c>
      <c r="Q1385" t="s">
        <v>1768</v>
      </c>
      <c r="R1385" t="s">
        <v>1768</v>
      </c>
      <c r="S1385" t="s">
        <v>1768</v>
      </c>
      <c r="T1385" t="s">
        <v>1768</v>
      </c>
      <c r="U1385" t="s">
        <v>1768</v>
      </c>
      <c r="V1385" t="s">
        <v>1768</v>
      </c>
      <c r="W1385" t="s">
        <v>1768</v>
      </c>
      <c r="X1385" t="s">
        <v>1768</v>
      </c>
      <c r="Y1385" t="s">
        <v>1768</v>
      </c>
      <c r="Z1385" t="s">
        <v>1768</v>
      </c>
      <c r="AA1385" t="s">
        <v>1768</v>
      </c>
      <c r="AB1385">
        <v>66.099999999999994</v>
      </c>
      <c r="AC1385" t="s">
        <v>1768</v>
      </c>
      <c r="AD1385" t="s">
        <v>1768</v>
      </c>
      <c r="AE1385">
        <v>45.2</v>
      </c>
      <c r="AF1385" t="s">
        <v>1768</v>
      </c>
      <c r="AG1385" t="s">
        <v>1768</v>
      </c>
      <c r="AH1385" t="s">
        <v>1768</v>
      </c>
      <c r="AI1385" t="s">
        <v>1768</v>
      </c>
      <c r="AJ1385" t="s">
        <v>1768</v>
      </c>
      <c r="AK1385" t="s">
        <v>1768</v>
      </c>
    </row>
    <row r="1386" spans="1:37" hidden="1">
      <c r="A1386" t="s">
        <v>4198</v>
      </c>
      <c r="B1386" t="s">
        <v>1661</v>
      </c>
      <c r="C1386" t="s">
        <v>4897</v>
      </c>
      <c r="D1386" t="s">
        <v>4898</v>
      </c>
      <c r="E1386" t="str">
        <f t="shared" si="21"/>
        <v>UKR.SP.DYN.LE00.IN</v>
      </c>
      <c r="F1386">
        <v>68.827512195121969</v>
      </c>
      <c r="G1386">
        <v>68.93202439024391</v>
      </c>
      <c r="H1386">
        <v>69.099365853658554</v>
      </c>
      <c r="I1386">
        <v>69.313878048780509</v>
      </c>
      <c r="J1386">
        <v>69.551829268292693</v>
      </c>
      <c r="K1386">
        <v>69.77324390243902</v>
      </c>
      <c r="L1386">
        <v>69.932073170731712</v>
      </c>
      <c r="M1386">
        <v>70.495121951219517</v>
      </c>
      <c r="N1386">
        <v>70.497560975609773</v>
      </c>
      <c r="O1386">
        <v>70.539024390243924</v>
      </c>
      <c r="P1386">
        <v>70.136585365853662</v>
      </c>
      <c r="Q1386">
        <v>68.878048780487802</v>
      </c>
      <c r="R1386">
        <v>68.878048780487802</v>
      </c>
      <c r="S1386">
        <v>67.878048780487816</v>
      </c>
      <c r="T1386">
        <v>67.873170731707319</v>
      </c>
      <c r="U1386">
        <v>67.117073170731715</v>
      </c>
      <c r="V1386">
        <v>67.310731707317089</v>
      </c>
      <c r="W1386">
        <v>67.295365853658538</v>
      </c>
      <c r="X1386">
        <v>67.968292682926844</v>
      </c>
      <c r="Y1386">
        <v>68.193902439024399</v>
      </c>
      <c r="Z1386">
        <v>67.863414634146352</v>
      </c>
      <c r="AA1386">
        <v>68.287073170731702</v>
      </c>
      <c r="AB1386">
        <v>68.275609756097566</v>
      </c>
      <c r="AC1386">
        <v>68.21073170731708</v>
      </c>
      <c r="AD1386">
        <v>68.185365853658539</v>
      </c>
      <c r="AE1386">
        <v>67.95682926829268</v>
      </c>
      <c r="AF1386">
        <v>68.077560975609771</v>
      </c>
      <c r="AG1386">
        <v>68.222195121951231</v>
      </c>
      <c r="AH1386">
        <v>68.251463414634159</v>
      </c>
      <c r="AI1386">
        <v>69.19</v>
      </c>
      <c r="AJ1386">
        <v>70.275609756097566</v>
      </c>
      <c r="AK1386" t="s">
        <v>1768</v>
      </c>
    </row>
    <row r="1387" spans="1:37" hidden="1">
      <c r="A1387" t="s">
        <v>4198</v>
      </c>
      <c r="B1387" t="s">
        <v>1661</v>
      </c>
      <c r="C1387" t="s">
        <v>1688</v>
      </c>
      <c r="D1387" t="s">
        <v>1689</v>
      </c>
      <c r="E1387" t="str">
        <f t="shared" si="21"/>
        <v>UKR.SP.POP.TOTL</v>
      </c>
      <c r="F1387">
        <v>50043550</v>
      </c>
      <c r="G1387">
        <v>50221000</v>
      </c>
      <c r="H1387">
        <v>50384000</v>
      </c>
      <c r="I1387">
        <v>50564000</v>
      </c>
      <c r="J1387">
        <v>50754000</v>
      </c>
      <c r="K1387">
        <v>50917000</v>
      </c>
      <c r="L1387">
        <v>51097000</v>
      </c>
      <c r="M1387">
        <v>51293000</v>
      </c>
      <c r="N1387">
        <v>51521000</v>
      </c>
      <c r="O1387">
        <v>51773000</v>
      </c>
      <c r="P1387">
        <v>51892000</v>
      </c>
      <c r="Q1387">
        <v>52000469.73864755</v>
      </c>
      <c r="R1387">
        <v>52150265.733359404</v>
      </c>
      <c r="S1387">
        <v>52179209.701182716</v>
      </c>
      <c r="T1387">
        <v>51921041.293101966</v>
      </c>
      <c r="U1387">
        <v>51512298.605672807</v>
      </c>
      <c r="V1387">
        <v>51057188.980984844</v>
      </c>
      <c r="W1387">
        <v>50594105.019458547</v>
      </c>
      <c r="X1387">
        <v>50143939.130068354</v>
      </c>
      <c r="Y1387">
        <v>49673349.9915196</v>
      </c>
      <c r="Z1387">
        <v>49175847.642516546</v>
      </c>
      <c r="AA1387">
        <v>48683864.577907115</v>
      </c>
      <c r="AB1387">
        <v>48202500</v>
      </c>
      <c r="AC1387">
        <v>47812950</v>
      </c>
      <c r="AD1387">
        <v>47451600</v>
      </c>
      <c r="AE1387">
        <v>47105150</v>
      </c>
      <c r="AF1387">
        <v>46787750</v>
      </c>
      <c r="AG1387">
        <v>46509350</v>
      </c>
      <c r="AH1387">
        <v>46258200</v>
      </c>
      <c r="AI1387">
        <v>46053300</v>
      </c>
      <c r="AJ1387">
        <v>45870700</v>
      </c>
      <c r="AK1387">
        <v>45706100</v>
      </c>
    </row>
    <row r="1388" spans="1:37" hidden="1">
      <c r="A1388" t="s">
        <v>4308</v>
      </c>
      <c r="B1388" t="s">
        <v>1662</v>
      </c>
      <c r="C1388" t="s">
        <v>4889</v>
      </c>
      <c r="D1388" t="s">
        <v>4890</v>
      </c>
      <c r="E1388" t="str">
        <f t="shared" si="21"/>
        <v>ARE.NY.GDP.DEFL.ZS</v>
      </c>
      <c r="F1388">
        <v>42.004928690653827</v>
      </c>
      <c r="G1388">
        <v>44.968159654921877</v>
      </c>
      <c r="H1388">
        <v>45.558532561455394</v>
      </c>
      <c r="I1388">
        <v>43.910217014437379</v>
      </c>
      <c r="J1388">
        <v>41.232805934439028</v>
      </c>
      <c r="K1388">
        <v>41.538148429414626</v>
      </c>
      <c r="L1388">
        <v>40.83262907339909</v>
      </c>
      <c r="M1388">
        <v>42.337550249669839</v>
      </c>
      <c r="N1388">
        <v>43.345626690030855</v>
      </c>
      <c r="O1388">
        <v>44.104728499083677</v>
      </c>
      <c r="P1388">
        <v>45.576018371354955</v>
      </c>
      <c r="Q1388">
        <v>45.945570937437083</v>
      </c>
      <c r="R1388">
        <v>46.775727504016054</v>
      </c>
      <c r="S1388">
        <v>47.373538284844017</v>
      </c>
      <c r="T1388">
        <v>47.249194631859375</v>
      </c>
      <c r="U1388">
        <v>49.095447339652736</v>
      </c>
      <c r="V1388">
        <v>51.929749078070884</v>
      </c>
      <c r="W1388">
        <v>51.435221698802771</v>
      </c>
      <c r="X1388">
        <v>49.246938320601402</v>
      </c>
      <c r="Y1388">
        <v>53.40504320592202</v>
      </c>
      <c r="Z1388">
        <v>59.525013251952565</v>
      </c>
      <c r="AA1388">
        <v>58.126587553275911</v>
      </c>
      <c r="AB1388">
        <v>60.318447902987963</v>
      </c>
      <c r="AC1388">
        <v>62.774860473428099</v>
      </c>
      <c r="AD1388">
        <v>68.111616306087924</v>
      </c>
      <c r="AE1388">
        <v>79.367753514807063</v>
      </c>
      <c r="AF1388">
        <v>88.802132947794391</v>
      </c>
      <c r="AG1388">
        <v>100</v>
      </c>
      <c r="AH1388">
        <v>118.07184994041609</v>
      </c>
      <c r="AI1388">
        <v>103.03830705842061</v>
      </c>
      <c r="AJ1388">
        <v>111.84708527015978</v>
      </c>
      <c r="AK1388">
        <v>129.04570967878942</v>
      </c>
    </row>
    <row r="1389" spans="1:37" hidden="1">
      <c r="A1389" t="s">
        <v>4308</v>
      </c>
      <c r="B1389" t="s">
        <v>1662</v>
      </c>
      <c r="C1389" t="s">
        <v>4891</v>
      </c>
      <c r="D1389" t="s">
        <v>4892</v>
      </c>
      <c r="E1389" t="str">
        <f t="shared" si="21"/>
        <v>ARE.NY.GDP.MKTP.KD</v>
      </c>
      <c r="F1389">
        <v>62370744062.632965</v>
      </c>
      <c r="G1389">
        <v>65276707224.362816</v>
      </c>
      <c r="H1389">
        <v>60890558869.644554</v>
      </c>
      <c r="I1389">
        <v>58000802115.137215</v>
      </c>
      <c r="J1389">
        <v>60330666086.791023</v>
      </c>
      <c r="K1389">
        <v>58162094453.684959</v>
      </c>
      <c r="L1389">
        <v>49462128951.19355</v>
      </c>
      <c r="M1389">
        <v>51134929099.613922</v>
      </c>
      <c r="N1389">
        <v>49795752493.740646</v>
      </c>
      <c r="O1389">
        <v>55939498315.265915</v>
      </c>
      <c r="P1389">
        <v>66192081450.266006</v>
      </c>
      <c r="Q1389">
        <v>66761387588.951645</v>
      </c>
      <c r="R1389">
        <v>68994519207.661652</v>
      </c>
      <c r="S1389">
        <v>69864671839.100296</v>
      </c>
      <c r="T1389">
        <v>74682643385.846466</v>
      </c>
      <c r="U1389">
        <v>79677333794.005447</v>
      </c>
      <c r="V1389">
        <v>84297347540.679031</v>
      </c>
      <c r="W1389">
        <v>91201636369.620834</v>
      </c>
      <c r="X1389">
        <v>91467939985.124268</v>
      </c>
      <c r="Y1389">
        <v>94122535023.511749</v>
      </c>
      <c r="Z1389">
        <v>104337375342.52586</v>
      </c>
      <c r="AA1389">
        <v>105797143934.25789</v>
      </c>
      <c r="AB1389">
        <v>108371671742.2957</v>
      </c>
      <c r="AC1389">
        <v>117908964948.07262</v>
      </c>
      <c r="AD1389">
        <v>129188651375.73361</v>
      </c>
      <c r="AE1389">
        <v>135460942808.33543</v>
      </c>
      <c r="AF1389">
        <v>148879963946.28925</v>
      </c>
      <c r="AG1389">
        <v>153663846359.67606</v>
      </c>
      <c r="AH1389">
        <v>158726511688.5643</v>
      </c>
      <c r="AI1389">
        <v>156171920100.64664</v>
      </c>
      <c r="AJ1389">
        <v>158408504665.18414</v>
      </c>
      <c r="AK1389">
        <v>166170521393.77817</v>
      </c>
    </row>
    <row r="1390" spans="1:37" hidden="1">
      <c r="A1390" t="s">
        <v>4308</v>
      </c>
      <c r="B1390" t="s">
        <v>1662</v>
      </c>
      <c r="C1390" t="s">
        <v>4893</v>
      </c>
      <c r="D1390" t="s">
        <v>4894</v>
      </c>
      <c r="E1390" t="str">
        <f t="shared" si="21"/>
        <v>ARE.NY.GDP.MKTP.CD</v>
      </c>
      <c r="F1390">
        <v>43598747466.601692</v>
      </c>
      <c r="G1390">
        <v>49333424083.848518</v>
      </c>
      <c r="H1390">
        <v>46622718556.836952</v>
      </c>
      <c r="I1390">
        <v>42803323300.658752</v>
      </c>
      <c r="J1390">
        <v>41807954192.458542</v>
      </c>
      <c r="K1390">
        <v>40603650189.351501</v>
      </c>
      <c r="L1390">
        <v>33943612059.524761</v>
      </c>
      <c r="M1390">
        <v>36384908706.402229</v>
      </c>
      <c r="N1390">
        <v>36275674165.518738</v>
      </c>
      <c r="O1390">
        <v>41464995870.831818</v>
      </c>
      <c r="P1390">
        <v>50701443695.611374</v>
      </c>
      <c r="Q1390">
        <v>51552165568.876083</v>
      </c>
      <c r="R1390">
        <v>54239171831.406693</v>
      </c>
      <c r="S1390">
        <v>55625170195.534409</v>
      </c>
      <c r="T1390">
        <v>59305093918.215477</v>
      </c>
      <c r="U1390">
        <v>65743666507.54776</v>
      </c>
      <c r="V1390">
        <v>73571233919.735229</v>
      </c>
      <c r="W1390">
        <v>78839008362.640442</v>
      </c>
      <c r="X1390">
        <v>75674338444.807083</v>
      </c>
      <c r="Y1390">
        <v>84445475523.12674</v>
      </c>
      <c r="Z1390">
        <v>104337375342.52586</v>
      </c>
      <c r="AA1390">
        <v>103311643522.8925</v>
      </c>
      <c r="AB1390">
        <v>109816204634.49376</v>
      </c>
      <c r="AC1390">
        <v>124346361618.63919</v>
      </c>
      <c r="AD1390">
        <v>147824374542.51709</v>
      </c>
      <c r="AE1390">
        <v>180617023539.13678</v>
      </c>
      <c r="AF1390">
        <v>222105928740.5961</v>
      </c>
      <c r="AG1390">
        <v>258150041410.76025</v>
      </c>
      <c r="AH1390">
        <v>314844665222.19739</v>
      </c>
      <c r="AI1390">
        <v>270334929437.51196</v>
      </c>
      <c r="AJ1390">
        <v>297648476848.07837</v>
      </c>
      <c r="AK1390">
        <v>360245074960.16675</v>
      </c>
    </row>
    <row r="1391" spans="1:37">
      <c r="A1391" t="s">
        <v>4308</v>
      </c>
      <c r="B1391" t="s">
        <v>1662</v>
      </c>
      <c r="C1391" t="s">
        <v>4895</v>
      </c>
      <c r="D1391" t="s">
        <v>4896</v>
      </c>
      <c r="E1391" t="str">
        <f t="shared" si="21"/>
        <v>ARE.SL.TLF.TERT.ZS</v>
      </c>
      <c r="F1391" t="s">
        <v>1768</v>
      </c>
      <c r="G1391" t="s">
        <v>1768</v>
      </c>
      <c r="H1391" t="s">
        <v>1768</v>
      </c>
      <c r="I1391" t="s">
        <v>1768</v>
      </c>
      <c r="J1391" t="s">
        <v>1768</v>
      </c>
      <c r="K1391">
        <v>14.5</v>
      </c>
      <c r="L1391" t="s">
        <v>1768</v>
      </c>
      <c r="M1391" t="s">
        <v>1768</v>
      </c>
      <c r="N1391" t="s">
        <v>1768</v>
      </c>
      <c r="O1391" t="s">
        <v>1768</v>
      </c>
      <c r="P1391" t="s">
        <v>1768</v>
      </c>
      <c r="Q1391" t="s">
        <v>1768</v>
      </c>
      <c r="R1391" t="s">
        <v>1768</v>
      </c>
      <c r="S1391" t="s">
        <v>1768</v>
      </c>
      <c r="T1391" t="s">
        <v>1768</v>
      </c>
      <c r="U1391">
        <v>16.899999618530273</v>
      </c>
      <c r="V1391" t="s">
        <v>1768</v>
      </c>
      <c r="W1391" t="s">
        <v>1768</v>
      </c>
      <c r="X1391" t="s">
        <v>1768</v>
      </c>
      <c r="Y1391" t="s">
        <v>1768</v>
      </c>
      <c r="Z1391" t="s">
        <v>1768</v>
      </c>
      <c r="AA1391" t="s">
        <v>1768</v>
      </c>
      <c r="AB1391" t="s">
        <v>1768</v>
      </c>
      <c r="AC1391" t="s">
        <v>1768</v>
      </c>
      <c r="AD1391" t="s">
        <v>1768</v>
      </c>
      <c r="AE1391">
        <v>16.600000381469727</v>
      </c>
      <c r="AF1391" t="s">
        <v>1768</v>
      </c>
      <c r="AG1391" t="s">
        <v>1768</v>
      </c>
      <c r="AH1391" t="s">
        <v>1768</v>
      </c>
      <c r="AI1391" t="s">
        <v>1768</v>
      </c>
      <c r="AJ1391" t="s">
        <v>1768</v>
      </c>
      <c r="AK1391" t="s">
        <v>1768</v>
      </c>
    </row>
    <row r="1392" spans="1:37" hidden="1">
      <c r="A1392" t="s">
        <v>4308</v>
      </c>
      <c r="B1392" t="s">
        <v>1662</v>
      </c>
      <c r="C1392" t="s">
        <v>4897</v>
      </c>
      <c r="D1392" t="s">
        <v>4898</v>
      </c>
      <c r="E1392" t="str">
        <f t="shared" si="21"/>
        <v>ARE.SP.DYN.LE00.IN</v>
      </c>
      <c r="F1392">
        <v>68.684048780487814</v>
      </c>
      <c r="G1392">
        <v>69.099609756097564</v>
      </c>
      <c r="H1392">
        <v>69.49614634146343</v>
      </c>
      <c r="I1392">
        <v>69.875682926829271</v>
      </c>
      <c r="J1392">
        <v>70.241195121951222</v>
      </c>
      <c r="K1392">
        <v>70.594170731707322</v>
      </c>
      <c r="L1392">
        <v>70.933634146341475</v>
      </c>
      <c r="M1392">
        <v>71.257536585365855</v>
      </c>
      <c r="N1392">
        <v>71.566902439024403</v>
      </c>
      <c r="O1392">
        <v>71.861243902439028</v>
      </c>
      <c r="P1392">
        <v>72.143536585365865</v>
      </c>
      <c r="Q1392">
        <v>72.415317073170726</v>
      </c>
      <c r="R1392">
        <v>72.678585365853678</v>
      </c>
      <c r="S1392">
        <v>72.935341463414645</v>
      </c>
      <c r="T1392">
        <v>73.187097560975616</v>
      </c>
      <c r="U1392">
        <v>73.434853658536596</v>
      </c>
      <c r="V1392">
        <v>73.680097560975611</v>
      </c>
      <c r="W1392">
        <v>73.920829268292692</v>
      </c>
      <c r="X1392">
        <v>74.157048780487813</v>
      </c>
      <c r="Y1392">
        <v>74.388731707317078</v>
      </c>
      <c r="Z1392">
        <v>74.615902439024396</v>
      </c>
      <c r="AA1392">
        <v>74.837073170731713</v>
      </c>
      <c r="AB1392">
        <v>75.052219512195137</v>
      </c>
      <c r="AC1392">
        <v>75.260878048780498</v>
      </c>
      <c r="AD1392">
        <v>75.463975609756105</v>
      </c>
      <c r="AE1392">
        <v>75.660463414634151</v>
      </c>
      <c r="AF1392">
        <v>75.851804878048782</v>
      </c>
      <c r="AG1392">
        <v>76.038439024390257</v>
      </c>
      <c r="AH1392">
        <v>76.221341463414646</v>
      </c>
      <c r="AI1392">
        <v>76.399560975609759</v>
      </c>
      <c r="AJ1392">
        <v>76.573609756097568</v>
      </c>
      <c r="AK1392" t="s">
        <v>1768</v>
      </c>
    </row>
    <row r="1393" spans="1:37" hidden="1">
      <c r="A1393" t="s">
        <v>4308</v>
      </c>
      <c r="B1393" t="s">
        <v>1662</v>
      </c>
      <c r="C1393" t="s">
        <v>1688</v>
      </c>
      <c r="D1393" t="s">
        <v>1689</v>
      </c>
      <c r="E1393" t="str">
        <f t="shared" si="21"/>
        <v>ARE.SP.POP.TOTL</v>
      </c>
      <c r="F1393">
        <v>1016228</v>
      </c>
      <c r="G1393">
        <v>1092153</v>
      </c>
      <c r="H1393">
        <v>1157336</v>
      </c>
      <c r="I1393">
        <v>1217021</v>
      </c>
      <c r="J1393">
        <v>1279010</v>
      </c>
      <c r="K1393">
        <v>1349000</v>
      </c>
      <c r="L1393">
        <v>1428788</v>
      </c>
      <c r="M1393">
        <v>1516782</v>
      </c>
      <c r="N1393">
        <v>1611257</v>
      </c>
      <c r="O1393">
        <v>1709232</v>
      </c>
      <c r="P1393">
        <v>1808642</v>
      </c>
      <c r="Q1393">
        <v>1909812</v>
      </c>
      <c r="R1393">
        <v>2014095</v>
      </c>
      <c r="S1393">
        <v>2121704</v>
      </c>
      <c r="T1393">
        <v>2232980</v>
      </c>
      <c r="U1393">
        <v>2348539</v>
      </c>
      <c r="V1393">
        <v>2473983</v>
      </c>
      <c r="W1393">
        <v>2611610</v>
      </c>
      <c r="X1393">
        <v>2755497</v>
      </c>
      <c r="Y1393">
        <v>2897038</v>
      </c>
      <c r="Z1393">
        <v>3033491</v>
      </c>
      <c r="AA1393">
        <v>3149440</v>
      </c>
      <c r="AB1393">
        <v>3254691</v>
      </c>
      <c r="AC1393">
        <v>3400959</v>
      </c>
      <c r="AD1393">
        <v>3658042</v>
      </c>
      <c r="AE1393">
        <v>4069349</v>
      </c>
      <c r="AF1393">
        <v>4662728</v>
      </c>
      <c r="AG1393">
        <v>5405541</v>
      </c>
      <c r="AH1393">
        <v>6206623</v>
      </c>
      <c r="AI1393">
        <v>6938815</v>
      </c>
      <c r="AJ1393">
        <v>7511690</v>
      </c>
      <c r="AK1393">
        <v>7890924</v>
      </c>
    </row>
    <row r="1394" spans="1:37" hidden="1">
      <c r="A1394" t="s">
        <v>4144</v>
      </c>
      <c r="B1394" t="s">
        <v>1663</v>
      </c>
      <c r="C1394" t="s">
        <v>4889</v>
      </c>
      <c r="D1394" t="s">
        <v>4890</v>
      </c>
      <c r="E1394" t="str">
        <f t="shared" si="21"/>
        <v>GBR.NY.GDP.DEFL.ZS</v>
      </c>
      <c r="F1394">
        <v>37.446619166973385</v>
      </c>
      <c r="G1394">
        <v>41.66222489673391</v>
      </c>
      <c r="H1394">
        <v>44.700364017542263</v>
      </c>
      <c r="I1394">
        <v>47.125655158448424</v>
      </c>
      <c r="J1394">
        <v>49.28231627658343</v>
      </c>
      <c r="K1394">
        <v>52.14954773128666</v>
      </c>
      <c r="L1394">
        <v>53.933086484310358</v>
      </c>
      <c r="M1394">
        <v>56.817610186064606</v>
      </c>
      <c r="N1394">
        <v>60.385724166276169</v>
      </c>
      <c r="O1394">
        <v>64.80856837724761</v>
      </c>
      <c r="P1394">
        <v>69.817725534432526</v>
      </c>
      <c r="Q1394">
        <v>74.327292354315645</v>
      </c>
      <c r="R1394">
        <v>77.121420906822863</v>
      </c>
      <c r="S1394">
        <v>79.339835615800638</v>
      </c>
      <c r="T1394">
        <v>80.594699863245879</v>
      </c>
      <c r="U1394">
        <v>82.753266060771395</v>
      </c>
      <c r="V1394">
        <v>85.748145248174282</v>
      </c>
      <c r="W1394">
        <v>85.723636685073927</v>
      </c>
      <c r="X1394">
        <v>87.441812374914633</v>
      </c>
      <c r="Y1394">
        <v>89.128671532400503</v>
      </c>
      <c r="Z1394">
        <v>89.680300088332444</v>
      </c>
      <c r="AA1394">
        <v>90.979018401032647</v>
      </c>
      <c r="AB1394">
        <v>93.285927448414085</v>
      </c>
      <c r="AC1394">
        <v>95.478858338719249</v>
      </c>
      <c r="AD1394">
        <v>97.859878143021675</v>
      </c>
      <c r="AE1394">
        <v>100</v>
      </c>
      <c r="AF1394">
        <v>103.23266327523335</v>
      </c>
      <c r="AG1394">
        <v>105.57177474305087</v>
      </c>
      <c r="AH1394">
        <v>108.88087044753452</v>
      </c>
      <c r="AI1394">
        <v>110.68278726820564</v>
      </c>
      <c r="AJ1394">
        <v>113.84987189502004</v>
      </c>
      <c r="AK1394">
        <v>116.49789502032475</v>
      </c>
    </row>
    <row r="1395" spans="1:37" hidden="1">
      <c r="A1395" t="s">
        <v>4144</v>
      </c>
      <c r="B1395" t="s">
        <v>1663</v>
      </c>
      <c r="C1395" t="s">
        <v>4891</v>
      </c>
      <c r="D1395" t="s">
        <v>4892</v>
      </c>
      <c r="E1395" t="str">
        <f t="shared" si="21"/>
        <v>GBR.NY.GDP.MKTP.KD</v>
      </c>
      <c r="F1395">
        <v>844981955753.67407</v>
      </c>
      <c r="G1395">
        <v>834702785337.97949</v>
      </c>
      <c r="H1395">
        <v>853087644936.95203</v>
      </c>
      <c r="I1395">
        <v>884575705039.15112</v>
      </c>
      <c r="J1395">
        <v>908384297621.76868</v>
      </c>
      <c r="K1395">
        <v>941301820438.17737</v>
      </c>
      <c r="L1395">
        <v>979088489570.55603</v>
      </c>
      <c r="M1395">
        <v>1023755772168.6293</v>
      </c>
      <c r="N1395">
        <v>1075271265415.859</v>
      </c>
      <c r="O1395">
        <v>1099802690059.7158</v>
      </c>
      <c r="P1395">
        <v>1108373235034.1011</v>
      </c>
      <c r="Q1395">
        <v>1092939524264.4647</v>
      </c>
      <c r="R1395">
        <v>1094542217420.937</v>
      </c>
      <c r="S1395">
        <v>1118865516281.644</v>
      </c>
      <c r="T1395">
        <v>1166755632863.1055</v>
      </c>
      <c r="U1395">
        <v>1202368820763.0676</v>
      </c>
      <c r="V1395">
        <v>1237061020916.0369</v>
      </c>
      <c r="W1395">
        <v>1313849464800.9807</v>
      </c>
      <c r="X1395">
        <v>1364288187529.3987</v>
      </c>
      <c r="Y1395">
        <v>1414162353492.7451</v>
      </c>
      <c r="Z1395">
        <v>1477200786805.8706</v>
      </c>
      <c r="AA1395">
        <v>1523742447714.469</v>
      </c>
      <c r="AB1395">
        <v>1564235998289.9714</v>
      </c>
      <c r="AC1395">
        <v>1619369390629.9214</v>
      </c>
      <c r="AD1395">
        <v>1667227104394.8437</v>
      </c>
      <c r="AE1395">
        <v>1702001557851.3335</v>
      </c>
      <c r="AF1395">
        <v>1746374722576.2126</v>
      </c>
      <c r="AG1395">
        <v>1806906922656.3164</v>
      </c>
      <c r="AH1395">
        <v>1786979190485.2507</v>
      </c>
      <c r="AI1395">
        <v>1708828582043.522</v>
      </c>
      <c r="AJ1395">
        <v>1744580105044.8589</v>
      </c>
      <c r="AK1395">
        <v>1756002097874.6165</v>
      </c>
    </row>
    <row r="1396" spans="1:37" hidden="1">
      <c r="A1396" t="s">
        <v>4144</v>
      </c>
      <c r="B1396" t="s">
        <v>1663</v>
      </c>
      <c r="C1396" t="s">
        <v>4893</v>
      </c>
      <c r="D1396" t="s">
        <v>4894</v>
      </c>
      <c r="E1396" t="str">
        <f t="shared" si="21"/>
        <v>GBR.NY.GDP.MKTP.CD</v>
      </c>
      <c r="F1396">
        <v>541910295142.92352</v>
      </c>
      <c r="G1396">
        <v>515030144694.53375</v>
      </c>
      <c r="H1396">
        <v>490957372466.8064</v>
      </c>
      <c r="I1396">
        <v>465676822798.24164</v>
      </c>
      <c r="J1396">
        <v>438830806065.44293</v>
      </c>
      <c r="K1396">
        <v>464268480492.81311</v>
      </c>
      <c r="L1396">
        <v>570432424508.94165</v>
      </c>
      <c r="M1396">
        <v>700547475077.62708</v>
      </c>
      <c r="N1396">
        <v>851138384916.39978</v>
      </c>
      <c r="O1396">
        <v>859414267015.70691</v>
      </c>
      <c r="P1396">
        <v>1012576349431.8181</v>
      </c>
      <c r="Q1396">
        <v>1055844797178.1306</v>
      </c>
      <c r="R1396">
        <v>1091751491751.4918</v>
      </c>
      <c r="S1396">
        <v>981097780443.91125</v>
      </c>
      <c r="T1396">
        <v>1060586164677.0739</v>
      </c>
      <c r="U1396">
        <v>1157118510336.1211</v>
      </c>
      <c r="V1396">
        <v>1219541341653.666</v>
      </c>
      <c r="W1396">
        <v>1358894891944.9902</v>
      </c>
      <c r="X1396">
        <v>1456031798608.8108</v>
      </c>
      <c r="Y1396">
        <v>1502784339103.7048</v>
      </c>
      <c r="Z1396">
        <v>1477200786805.8706</v>
      </c>
      <c r="AA1396">
        <v>1470598819634.3745</v>
      </c>
      <c r="AB1396">
        <v>1611762589928.0576</v>
      </c>
      <c r="AC1396">
        <v>1860311836734.6938</v>
      </c>
      <c r="AD1396">
        <v>2201417115236.7354</v>
      </c>
      <c r="AE1396">
        <v>2280539201960.7344</v>
      </c>
      <c r="AF1396">
        <v>2444579171166.9272</v>
      </c>
      <c r="AG1396">
        <v>2812874670849.9077</v>
      </c>
      <c r="AH1396">
        <v>2635955188375.7441</v>
      </c>
      <c r="AI1396">
        <v>2171386109462.4087</v>
      </c>
      <c r="AJ1396">
        <v>2251898461538.4614</v>
      </c>
      <c r="AK1396">
        <v>2431588709677.4194</v>
      </c>
    </row>
    <row r="1397" spans="1:37">
      <c r="A1397" t="s">
        <v>4144</v>
      </c>
      <c r="B1397" t="s">
        <v>1663</v>
      </c>
      <c r="C1397" t="s">
        <v>4895</v>
      </c>
      <c r="D1397" t="s">
        <v>4896</v>
      </c>
      <c r="E1397" t="str">
        <f t="shared" si="21"/>
        <v>GBR.SL.TLF.TERT.ZS</v>
      </c>
      <c r="F1397" t="s">
        <v>1768</v>
      </c>
      <c r="G1397" t="s">
        <v>1768</v>
      </c>
      <c r="H1397" t="s">
        <v>1768</v>
      </c>
      <c r="I1397" t="s">
        <v>1768</v>
      </c>
      <c r="J1397" t="s">
        <v>1768</v>
      </c>
      <c r="K1397" t="s">
        <v>1768</v>
      </c>
      <c r="L1397" t="s">
        <v>1768</v>
      </c>
      <c r="M1397" t="s">
        <v>1768</v>
      </c>
      <c r="N1397" t="s">
        <v>1768</v>
      </c>
      <c r="O1397" t="s">
        <v>1768</v>
      </c>
      <c r="P1397" t="s">
        <v>1768</v>
      </c>
      <c r="Q1397" t="s">
        <v>1768</v>
      </c>
      <c r="R1397">
        <v>18.799999237060547</v>
      </c>
      <c r="S1397">
        <v>20.299999237060547</v>
      </c>
      <c r="T1397">
        <v>21.600000381469727</v>
      </c>
      <c r="U1397">
        <v>22.399999618530273</v>
      </c>
      <c r="V1397">
        <v>23.200000762939453</v>
      </c>
      <c r="W1397">
        <v>24.100000381469727</v>
      </c>
      <c r="X1397">
        <v>24.299999237060547</v>
      </c>
      <c r="Y1397">
        <v>25.299999237060547</v>
      </c>
      <c r="Z1397">
        <v>26</v>
      </c>
      <c r="AA1397">
        <v>26.700000762939453</v>
      </c>
      <c r="AB1397">
        <v>27.100000381469727</v>
      </c>
      <c r="AC1397">
        <v>28</v>
      </c>
      <c r="AD1397">
        <v>29.299999237060547</v>
      </c>
      <c r="AE1397">
        <v>29.799999237060547</v>
      </c>
      <c r="AF1397">
        <v>30.799999237060547</v>
      </c>
      <c r="AG1397">
        <v>31.799999237060547</v>
      </c>
      <c r="AH1397">
        <v>32.200000762939453</v>
      </c>
      <c r="AI1397">
        <v>33.700000762939453</v>
      </c>
      <c r="AJ1397">
        <v>35.400001525878906</v>
      </c>
      <c r="AK1397" t="s">
        <v>1768</v>
      </c>
    </row>
    <row r="1398" spans="1:37" hidden="1">
      <c r="A1398" t="s">
        <v>4144</v>
      </c>
      <c r="B1398" t="s">
        <v>1663</v>
      </c>
      <c r="C1398" t="s">
        <v>4897</v>
      </c>
      <c r="D1398" t="s">
        <v>4898</v>
      </c>
      <c r="E1398" t="str">
        <f t="shared" si="21"/>
        <v>GBR.SP.DYN.LE00.IN</v>
      </c>
      <c r="F1398">
        <v>73.675609756097572</v>
      </c>
      <c r="G1398">
        <v>74.026829268292687</v>
      </c>
      <c r="H1398">
        <v>74.178048780487813</v>
      </c>
      <c r="I1398">
        <v>74.378048780487816</v>
      </c>
      <c r="J1398">
        <v>74.778048780487822</v>
      </c>
      <c r="K1398">
        <v>74.629268292682937</v>
      </c>
      <c r="L1398">
        <v>74.929268292682949</v>
      </c>
      <c r="M1398">
        <v>75.280487804878049</v>
      </c>
      <c r="N1398">
        <v>75.380487804878058</v>
      </c>
      <c r="O1398">
        <v>75.582926829268317</v>
      </c>
      <c r="P1398">
        <v>75.880487804878058</v>
      </c>
      <c r="Q1398">
        <v>76.082926829268317</v>
      </c>
      <c r="R1398">
        <v>76.434146341463418</v>
      </c>
      <c r="S1398">
        <v>76.385365853658527</v>
      </c>
      <c r="T1398">
        <v>76.885365853658541</v>
      </c>
      <c r="U1398">
        <v>76.836585365853665</v>
      </c>
      <c r="V1398">
        <v>77.087804878048786</v>
      </c>
      <c r="W1398">
        <v>77.210975609756119</v>
      </c>
      <c r="X1398">
        <v>77.190243902439036</v>
      </c>
      <c r="Y1398">
        <v>77.390243902439039</v>
      </c>
      <c r="Z1398">
        <v>77.741463414634154</v>
      </c>
      <c r="AA1398">
        <v>77.992682926829275</v>
      </c>
      <c r="AB1398">
        <v>78.143902439024387</v>
      </c>
      <c r="AC1398">
        <v>78.44634146341464</v>
      </c>
      <c r="AD1398">
        <v>78.746341463414637</v>
      </c>
      <c r="AE1398">
        <v>79.048780487804891</v>
      </c>
      <c r="AF1398">
        <v>79.248780487804893</v>
      </c>
      <c r="AG1398">
        <v>79.448780487804882</v>
      </c>
      <c r="AH1398">
        <v>79.599999999999994</v>
      </c>
      <c r="AI1398">
        <v>80.051219512195118</v>
      </c>
      <c r="AJ1398">
        <v>80.402439024390247</v>
      </c>
      <c r="AK1398" t="s">
        <v>1768</v>
      </c>
    </row>
    <row r="1399" spans="1:37" hidden="1">
      <c r="A1399" t="s">
        <v>4144</v>
      </c>
      <c r="B1399" t="s">
        <v>1663</v>
      </c>
      <c r="C1399" t="s">
        <v>1688</v>
      </c>
      <c r="D1399" t="s">
        <v>1689</v>
      </c>
      <c r="E1399" t="str">
        <f t="shared" si="21"/>
        <v>GBR.SP.POP.TOTL</v>
      </c>
      <c r="F1399">
        <v>56314216</v>
      </c>
      <c r="G1399">
        <v>56333829</v>
      </c>
      <c r="H1399">
        <v>56313641</v>
      </c>
      <c r="I1399">
        <v>56332848</v>
      </c>
      <c r="J1399">
        <v>56422072</v>
      </c>
      <c r="K1399">
        <v>56550268</v>
      </c>
      <c r="L1399">
        <v>56681396</v>
      </c>
      <c r="M1399">
        <v>56802050</v>
      </c>
      <c r="N1399">
        <v>56928327</v>
      </c>
      <c r="O1399">
        <v>57076711</v>
      </c>
      <c r="P1399">
        <v>57247586</v>
      </c>
      <c r="Q1399">
        <v>57424897</v>
      </c>
      <c r="R1399">
        <v>57580402</v>
      </c>
      <c r="S1399">
        <v>57718614</v>
      </c>
      <c r="T1399">
        <v>57865745</v>
      </c>
      <c r="U1399">
        <v>58019030</v>
      </c>
      <c r="V1399">
        <v>58166950</v>
      </c>
      <c r="W1399">
        <v>58316954</v>
      </c>
      <c r="X1399">
        <v>58487141</v>
      </c>
      <c r="Y1399">
        <v>58682466</v>
      </c>
      <c r="Z1399">
        <v>58892514</v>
      </c>
      <c r="AA1399">
        <v>59107960</v>
      </c>
      <c r="AB1399">
        <v>59325809</v>
      </c>
      <c r="AC1399">
        <v>59566259</v>
      </c>
      <c r="AD1399">
        <v>59867866</v>
      </c>
      <c r="AE1399">
        <v>60224307</v>
      </c>
      <c r="AF1399">
        <v>60595632</v>
      </c>
      <c r="AG1399">
        <v>60986649</v>
      </c>
      <c r="AH1399">
        <v>61393521</v>
      </c>
      <c r="AI1399">
        <v>61811027</v>
      </c>
      <c r="AJ1399">
        <v>62231336</v>
      </c>
      <c r="AK1399">
        <v>62641000</v>
      </c>
    </row>
    <row r="1400" spans="1:37" hidden="1">
      <c r="A1400" t="s">
        <v>48</v>
      </c>
      <c r="B1400" t="s">
        <v>1664</v>
      </c>
      <c r="C1400" t="s">
        <v>4889</v>
      </c>
      <c r="D1400" t="s">
        <v>4890</v>
      </c>
      <c r="E1400" t="str">
        <f t="shared" si="21"/>
        <v>USA.NY.GDP.DEFL.ZS</v>
      </c>
      <c r="F1400">
        <v>47.745152163411774</v>
      </c>
      <c r="G1400">
        <v>52.219997644564828</v>
      </c>
      <c r="H1400">
        <v>55.401647785787844</v>
      </c>
      <c r="I1400">
        <v>57.593076152469166</v>
      </c>
      <c r="J1400">
        <v>59.756097560975604</v>
      </c>
      <c r="K1400">
        <v>61.58102301489199</v>
      </c>
      <c r="L1400">
        <v>62.957956889805786</v>
      </c>
      <c r="M1400">
        <v>64.802581677262765</v>
      </c>
      <c r="N1400">
        <v>67.059244343172068</v>
      </c>
      <c r="O1400">
        <v>69.583626479053407</v>
      </c>
      <c r="P1400">
        <v>72.222640845954842</v>
      </c>
      <c r="Q1400">
        <v>74.677025359490287</v>
      </c>
      <c r="R1400">
        <v>76.249969557487631</v>
      </c>
      <c r="S1400">
        <v>77.921662859104416</v>
      </c>
      <c r="T1400">
        <v>79.50816876428253</v>
      </c>
      <c r="U1400">
        <v>81.357886451069305</v>
      </c>
      <c r="V1400">
        <v>82.798513042920931</v>
      </c>
      <c r="W1400">
        <v>84.394676588437321</v>
      </c>
      <c r="X1400">
        <v>85.5802933286338</v>
      </c>
      <c r="Y1400">
        <v>86.835152318622733</v>
      </c>
      <c r="Z1400">
        <v>88.714028374006332</v>
      </c>
      <c r="AA1400">
        <v>90.725259527841061</v>
      </c>
      <c r="AB1400">
        <v>92.198532164404554</v>
      </c>
      <c r="AC1400">
        <v>94.140668109851873</v>
      </c>
      <c r="AD1400">
        <v>96.787372635240459</v>
      </c>
      <c r="AE1400">
        <v>100</v>
      </c>
      <c r="AF1400">
        <v>103.22598151708739</v>
      </c>
      <c r="AG1400">
        <v>106.21861781443047</v>
      </c>
      <c r="AH1400">
        <v>108.56748007207648</v>
      </c>
      <c r="AI1400">
        <v>109.72204634671394</v>
      </c>
      <c r="AJ1400">
        <v>110.98640239686563</v>
      </c>
      <c r="AK1400">
        <v>114.01775561781437</v>
      </c>
    </row>
    <row r="1401" spans="1:37" hidden="1">
      <c r="A1401" t="s">
        <v>48</v>
      </c>
      <c r="B1401" t="s">
        <v>1664</v>
      </c>
      <c r="C1401" t="s">
        <v>4891</v>
      </c>
      <c r="D1401" t="s">
        <v>4892</v>
      </c>
      <c r="E1401" t="str">
        <f t="shared" si="21"/>
        <v>USA.NY.GDP.MKTP.KD</v>
      </c>
      <c r="F1401">
        <v>5142219940670.9023</v>
      </c>
      <c r="G1401">
        <v>5272895704465.8135</v>
      </c>
      <c r="H1401">
        <v>5168479293069.6074</v>
      </c>
      <c r="I1401">
        <v>5401885901721.6182</v>
      </c>
      <c r="J1401">
        <v>5790542060028.1396</v>
      </c>
      <c r="K1401">
        <v>6028650512183.9727</v>
      </c>
      <c r="L1401">
        <v>6235265484267.0342</v>
      </c>
      <c r="M1401">
        <v>6432742911427.5713</v>
      </c>
      <c r="N1401">
        <v>6696489717783.4922</v>
      </c>
      <c r="O1401">
        <v>6935219168137.9434</v>
      </c>
      <c r="P1401">
        <v>7063943223308.627</v>
      </c>
      <c r="Q1401">
        <v>7045490705406.834</v>
      </c>
      <c r="R1401">
        <v>7285373438130.1475</v>
      </c>
      <c r="S1401">
        <v>7494649831064.4277</v>
      </c>
      <c r="T1401">
        <v>7803019793692.4756</v>
      </c>
      <c r="U1401">
        <v>8001916645306.9961</v>
      </c>
      <c r="V1401">
        <v>8304875052204.2275</v>
      </c>
      <c r="W1401">
        <v>8679070823885.7871</v>
      </c>
      <c r="X1401">
        <v>9061073430064.2578</v>
      </c>
      <c r="Y1401">
        <v>9502248293168.1914</v>
      </c>
      <c r="Z1401">
        <v>9898800000000</v>
      </c>
      <c r="AA1401">
        <v>10007031114616.287</v>
      </c>
      <c r="AB1401">
        <v>10189959441123.486</v>
      </c>
      <c r="AC1401">
        <v>10450068972316.072</v>
      </c>
      <c r="AD1401">
        <v>10813707774621.123</v>
      </c>
      <c r="AE1401">
        <v>11146296666995.271</v>
      </c>
      <c r="AF1401">
        <v>11442690235792.826</v>
      </c>
      <c r="AG1401">
        <v>11660926745592.883</v>
      </c>
      <c r="AH1401">
        <v>11619053724200.352</v>
      </c>
      <c r="AI1401">
        <v>11209194913112.441</v>
      </c>
      <c r="AJ1401">
        <v>11547905073444.398</v>
      </c>
      <c r="AK1401">
        <v>11744219459692.951</v>
      </c>
    </row>
    <row r="1402" spans="1:37" hidden="1">
      <c r="A1402" t="s">
        <v>48</v>
      </c>
      <c r="B1402" t="s">
        <v>1664</v>
      </c>
      <c r="C1402" t="s">
        <v>4893</v>
      </c>
      <c r="D1402" t="s">
        <v>4894</v>
      </c>
      <c r="E1402" t="str">
        <f t="shared" si="21"/>
        <v>USA.NY.GDP.MKTP.CD</v>
      </c>
      <c r="F1402">
        <v>2767500000000</v>
      </c>
      <c r="G1402">
        <v>3103800000000</v>
      </c>
      <c r="H1402">
        <v>3227700000000</v>
      </c>
      <c r="I1402">
        <v>3506900000000</v>
      </c>
      <c r="J1402">
        <v>3900400000000</v>
      </c>
      <c r="K1402">
        <v>4184800000000</v>
      </c>
      <c r="L1402">
        <v>4425000000000</v>
      </c>
      <c r="M1402">
        <v>4698900000000</v>
      </c>
      <c r="N1402">
        <v>5061900000000</v>
      </c>
      <c r="O1402">
        <v>5439700000000</v>
      </c>
      <c r="P1402">
        <v>5750800000000</v>
      </c>
      <c r="Q1402">
        <v>5930700000000</v>
      </c>
      <c r="R1402">
        <v>6261800000000</v>
      </c>
      <c r="S1402">
        <v>6582900000000</v>
      </c>
      <c r="T1402">
        <v>6993300000000</v>
      </c>
      <c r="U1402">
        <v>7338400000000</v>
      </c>
      <c r="V1402">
        <v>7751100000000</v>
      </c>
      <c r="W1402">
        <v>8256500000000</v>
      </c>
      <c r="X1402">
        <v>8741000000000</v>
      </c>
      <c r="Y1402">
        <v>9301000000000</v>
      </c>
      <c r="Z1402">
        <v>9898800000000</v>
      </c>
      <c r="AA1402">
        <v>10233900000000</v>
      </c>
      <c r="AB1402">
        <v>10590200000000</v>
      </c>
      <c r="AC1402">
        <v>11089300000000</v>
      </c>
      <c r="AD1402">
        <v>11797800000000</v>
      </c>
      <c r="AE1402">
        <v>12564300000000</v>
      </c>
      <c r="AF1402">
        <v>13314500000000</v>
      </c>
      <c r="AG1402">
        <v>13961800000000</v>
      </c>
      <c r="AH1402">
        <v>14219300000000</v>
      </c>
      <c r="AI1402">
        <v>13863600000000</v>
      </c>
      <c r="AJ1402">
        <v>14447100000000</v>
      </c>
      <c r="AK1402">
        <v>15094000000000</v>
      </c>
    </row>
    <row r="1403" spans="1:37">
      <c r="A1403" t="s">
        <v>48</v>
      </c>
      <c r="B1403" t="s">
        <v>1664</v>
      </c>
      <c r="C1403" t="s">
        <v>4895</v>
      </c>
      <c r="D1403" t="s">
        <v>4896</v>
      </c>
      <c r="E1403" t="str">
        <f t="shared" si="21"/>
        <v>USA.SL.TLF.TERT.ZS</v>
      </c>
      <c r="F1403" t="s">
        <v>1768</v>
      </c>
      <c r="G1403" t="s">
        <v>1768</v>
      </c>
      <c r="H1403" t="s">
        <v>1768</v>
      </c>
      <c r="I1403" t="s">
        <v>1768</v>
      </c>
      <c r="J1403" t="s">
        <v>1768</v>
      </c>
      <c r="K1403" t="s">
        <v>1768</v>
      </c>
      <c r="L1403" t="s">
        <v>1768</v>
      </c>
      <c r="M1403" t="s">
        <v>1768</v>
      </c>
      <c r="N1403" t="s">
        <v>1768</v>
      </c>
      <c r="O1403" t="s">
        <v>1768</v>
      </c>
      <c r="P1403" t="s">
        <v>1768</v>
      </c>
      <c r="Q1403" t="s">
        <v>1768</v>
      </c>
      <c r="R1403" t="s">
        <v>1768</v>
      </c>
      <c r="S1403" t="s">
        <v>1768</v>
      </c>
      <c r="T1403" t="s">
        <v>1768</v>
      </c>
      <c r="U1403" t="s">
        <v>1768</v>
      </c>
      <c r="V1403" t="s">
        <v>1768</v>
      </c>
      <c r="W1403">
        <v>33</v>
      </c>
      <c r="X1403">
        <v>33.799999237060547</v>
      </c>
      <c r="Y1403">
        <v>34.200000762939453</v>
      </c>
      <c r="Z1403">
        <v>34.799999237060547</v>
      </c>
      <c r="AA1403">
        <v>35.700000762939453</v>
      </c>
      <c r="AB1403">
        <v>58.9</v>
      </c>
      <c r="AC1403">
        <v>59.4</v>
      </c>
      <c r="AD1403">
        <v>59.8</v>
      </c>
      <c r="AE1403">
        <v>59.9</v>
      </c>
      <c r="AF1403">
        <v>60.4</v>
      </c>
      <c r="AG1403">
        <v>61.1</v>
      </c>
      <c r="AH1403" t="s">
        <v>1768</v>
      </c>
      <c r="AI1403" t="s">
        <v>1768</v>
      </c>
      <c r="AJ1403" t="s">
        <v>1768</v>
      </c>
      <c r="AK1403" t="s">
        <v>1768</v>
      </c>
    </row>
    <row r="1404" spans="1:37" hidden="1">
      <c r="A1404" t="s">
        <v>48</v>
      </c>
      <c r="B1404" t="s">
        <v>1664</v>
      </c>
      <c r="C1404" t="s">
        <v>4897</v>
      </c>
      <c r="D1404" t="s">
        <v>4898</v>
      </c>
      <c r="E1404" t="str">
        <f t="shared" si="21"/>
        <v>USA.SP.DYN.LE00.IN</v>
      </c>
      <c r="F1404">
        <v>73.658536585365866</v>
      </c>
      <c r="G1404">
        <v>74.007317073170739</v>
      </c>
      <c r="H1404">
        <v>74.360975609756096</v>
      </c>
      <c r="I1404">
        <v>74.463414634146332</v>
      </c>
      <c r="J1404">
        <v>74.563414634146355</v>
      </c>
      <c r="K1404">
        <v>74.563414634146355</v>
      </c>
      <c r="L1404">
        <v>74.614634146341473</v>
      </c>
      <c r="M1404">
        <v>74.765853658536599</v>
      </c>
      <c r="N1404">
        <v>74.765853658536599</v>
      </c>
      <c r="O1404">
        <v>75.01707317073172</v>
      </c>
      <c r="P1404">
        <v>75.214634146341467</v>
      </c>
      <c r="Q1404">
        <v>75.365853658536594</v>
      </c>
      <c r="R1404">
        <v>75.642195121951232</v>
      </c>
      <c r="S1404">
        <v>75.419512195121968</v>
      </c>
      <c r="T1404">
        <v>75.574390243902457</v>
      </c>
      <c r="U1404">
        <v>75.621951219512198</v>
      </c>
      <c r="V1404">
        <v>75.996585365853662</v>
      </c>
      <c r="W1404">
        <v>76.429268292682934</v>
      </c>
      <c r="X1404">
        <v>76.580487804878061</v>
      </c>
      <c r="Y1404">
        <v>76.582926829268303</v>
      </c>
      <c r="Z1404">
        <v>76.636585365853662</v>
      </c>
      <c r="AA1404">
        <v>76.736585365853671</v>
      </c>
      <c r="AB1404">
        <v>76.836585365853665</v>
      </c>
      <c r="AC1404">
        <v>76.987804878048777</v>
      </c>
      <c r="AD1404">
        <v>77.339024390243921</v>
      </c>
      <c r="AE1404">
        <v>77.339024390243921</v>
      </c>
      <c r="AF1404">
        <v>77.587804878048786</v>
      </c>
      <c r="AG1404">
        <v>77.839024390243921</v>
      </c>
      <c r="AH1404">
        <v>77.939024390243915</v>
      </c>
      <c r="AI1404">
        <v>78.090243902439028</v>
      </c>
      <c r="AJ1404">
        <v>78.24146341463414</v>
      </c>
      <c r="AK1404" t="s">
        <v>1768</v>
      </c>
    </row>
    <row r="1405" spans="1:37" hidden="1">
      <c r="A1405" t="s">
        <v>48</v>
      </c>
      <c r="B1405" t="s">
        <v>1664</v>
      </c>
      <c r="C1405" t="s">
        <v>1688</v>
      </c>
      <c r="D1405" t="s">
        <v>1689</v>
      </c>
      <c r="E1405" t="str">
        <f t="shared" si="21"/>
        <v>USA.SP.POP.TOTL</v>
      </c>
      <c r="F1405">
        <v>227225000</v>
      </c>
      <c r="G1405">
        <v>229466000</v>
      </c>
      <c r="H1405">
        <v>231664000</v>
      </c>
      <c r="I1405">
        <v>233792000</v>
      </c>
      <c r="J1405">
        <v>235825000</v>
      </c>
      <c r="K1405">
        <v>237924000</v>
      </c>
      <c r="L1405">
        <v>240133000</v>
      </c>
      <c r="M1405">
        <v>242289000</v>
      </c>
      <c r="N1405">
        <v>244499000</v>
      </c>
      <c r="O1405">
        <v>246819000</v>
      </c>
      <c r="P1405">
        <v>249623000</v>
      </c>
      <c r="Q1405">
        <v>252981000</v>
      </c>
      <c r="R1405">
        <v>256514000</v>
      </c>
      <c r="S1405">
        <v>259919000</v>
      </c>
      <c r="T1405">
        <v>263126000</v>
      </c>
      <c r="U1405">
        <v>266278000</v>
      </c>
      <c r="V1405">
        <v>269394000</v>
      </c>
      <c r="W1405">
        <v>272657000</v>
      </c>
      <c r="X1405">
        <v>275854000</v>
      </c>
      <c r="Y1405">
        <v>279040000</v>
      </c>
      <c r="Z1405">
        <v>282162411</v>
      </c>
      <c r="AA1405">
        <v>284968955</v>
      </c>
      <c r="AB1405">
        <v>287625193</v>
      </c>
      <c r="AC1405">
        <v>290107933</v>
      </c>
      <c r="AD1405">
        <v>292805298</v>
      </c>
      <c r="AE1405">
        <v>295516599</v>
      </c>
      <c r="AF1405">
        <v>298379912</v>
      </c>
      <c r="AG1405">
        <v>301231207</v>
      </c>
      <c r="AH1405">
        <v>304093966</v>
      </c>
      <c r="AI1405">
        <v>306771529</v>
      </c>
      <c r="AJ1405">
        <v>309349689</v>
      </c>
      <c r="AK1405">
        <v>311591917</v>
      </c>
    </row>
    <row r="1406" spans="1:37" hidden="1">
      <c r="A1406" t="s">
        <v>1665</v>
      </c>
      <c r="B1406" t="s">
        <v>1666</v>
      </c>
      <c r="C1406" t="s">
        <v>4889</v>
      </c>
      <c r="D1406" t="s">
        <v>4890</v>
      </c>
      <c r="E1406" t="str">
        <f t="shared" si="21"/>
        <v>UMC.NY.GDP.DEFL.ZS</v>
      </c>
      <c r="F1406" t="s">
        <v>1768</v>
      </c>
      <c r="G1406" t="s">
        <v>1768</v>
      </c>
      <c r="H1406" t="s">
        <v>1768</v>
      </c>
      <c r="I1406" t="s">
        <v>1768</v>
      </c>
      <c r="J1406" t="s">
        <v>1768</v>
      </c>
      <c r="K1406" t="s">
        <v>1768</v>
      </c>
      <c r="L1406" t="s">
        <v>1768</v>
      </c>
      <c r="M1406" t="s">
        <v>1768</v>
      </c>
      <c r="N1406" t="s">
        <v>1768</v>
      </c>
      <c r="O1406" t="s">
        <v>1768</v>
      </c>
      <c r="P1406" t="s">
        <v>1768</v>
      </c>
      <c r="Q1406" t="s">
        <v>1768</v>
      </c>
      <c r="R1406" t="s">
        <v>1768</v>
      </c>
      <c r="S1406" t="s">
        <v>1768</v>
      </c>
      <c r="T1406" t="s">
        <v>1768</v>
      </c>
      <c r="U1406" t="s">
        <v>1768</v>
      </c>
      <c r="V1406" t="s">
        <v>1768</v>
      </c>
      <c r="W1406" t="s">
        <v>1768</v>
      </c>
      <c r="X1406" t="s">
        <v>1768</v>
      </c>
      <c r="Y1406" t="s">
        <v>1768</v>
      </c>
      <c r="Z1406" t="s">
        <v>1768</v>
      </c>
      <c r="AA1406" t="s">
        <v>1768</v>
      </c>
      <c r="AB1406" t="s">
        <v>1768</v>
      </c>
      <c r="AC1406" t="s">
        <v>1768</v>
      </c>
      <c r="AD1406" t="s">
        <v>1768</v>
      </c>
      <c r="AE1406" t="s">
        <v>1768</v>
      </c>
      <c r="AF1406" t="s">
        <v>1768</v>
      </c>
      <c r="AG1406" t="s">
        <v>1768</v>
      </c>
      <c r="AH1406" t="s">
        <v>1768</v>
      </c>
      <c r="AI1406" t="s">
        <v>1768</v>
      </c>
      <c r="AJ1406" t="s">
        <v>1768</v>
      </c>
      <c r="AK1406" t="s">
        <v>1768</v>
      </c>
    </row>
    <row r="1407" spans="1:37" hidden="1">
      <c r="A1407" t="s">
        <v>1665</v>
      </c>
      <c r="B1407" t="s">
        <v>1666</v>
      </c>
      <c r="C1407" t="s">
        <v>4891</v>
      </c>
      <c r="D1407" t="s">
        <v>4892</v>
      </c>
      <c r="E1407" t="str">
        <f t="shared" si="21"/>
        <v>UMC.NY.GDP.MKTP.KD</v>
      </c>
      <c r="F1407">
        <v>2317214740068.9595</v>
      </c>
      <c r="G1407">
        <v>2359947338002.6294</v>
      </c>
      <c r="H1407">
        <v>2388449068918.5869</v>
      </c>
      <c r="I1407">
        <v>2406897642169.1836</v>
      </c>
      <c r="J1407">
        <v>2539525591800.5376</v>
      </c>
      <c r="K1407">
        <v>2637346150303.8003</v>
      </c>
      <c r="L1407">
        <v>2747384552842.1533</v>
      </c>
      <c r="M1407">
        <v>2877965906912.6411</v>
      </c>
      <c r="N1407">
        <v>2960369582477.6709</v>
      </c>
      <c r="O1407">
        <v>3010046643982.9746</v>
      </c>
      <c r="P1407">
        <v>3052094619243.4966</v>
      </c>
      <c r="Q1407">
        <v>3147354832720.229</v>
      </c>
      <c r="R1407">
        <v>3225177281237.4111</v>
      </c>
      <c r="S1407">
        <v>3347621409189.8369</v>
      </c>
      <c r="T1407">
        <v>3478043948936.1465</v>
      </c>
      <c r="U1407">
        <v>3599091816496.6436</v>
      </c>
      <c r="V1407">
        <v>3783469433697.1567</v>
      </c>
      <c r="W1407">
        <v>3999939190098.6973</v>
      </c>
      <c r="X1407">
        <v>4103008313317.5034</v>
      </c>
      <c r="Y1407">
        <v>4210587174928.2827</v>
      </c>
      <c r="Z1407">
        <v>4456042294373.4834</v>
      </c>
      <c r="AA1407">
        <v>4580687639000.2451</v>
      </c>
      <c r="AB1407">
        <v>4757065764402.6689</v>
      </c>
      <c r="AC1407">
        <v>5024768012029.9746</v>
      </c>
      <c r="AD1407">
        <v>5409733525671.8721</v>
      </c>
      <c r="AE1407">
        <v>5808332419866.5068</v>
      </c>
      <c r="AF1407">
        <v>6295822973099.1592</v>
      </c>
      <c r="AG1407">
        <v>6861779109285.1309</v>
      </c>
      <c r="AH1407">
        <v>7277211483450.749</v>
      </c>
      <c r="AI1407">
        <v>7419705449674.6641</v>
      </c>
      <c r="AJ1407">
        <v>8000389536978.5371</v>
      </c>
      <c r="AK1407">
        <v>8518523405971.4209</v>
      </c>
    </row>
    <row r="1408" spans="1:37" hidden="1">
      <c r="A1408" t="s">
        <v>1665</v>
      </c>
      <c r="B1408" t="s">
        <v>1666</v>
      </c>
      <c r="C1408" t="s">
        <v>4893</v>
      </c>
      <c r="D1408" t="s">
        <v>4894</v>
      </c>
      <c r="E1408" t="str">
        <f t="shared" si="21"/>
        <v>UMC.NY.GDP.MKTP.CD</v>
      </c>
      <c r="F1408">
        <v>1722046811088.1658</v>
      </c>
      <c r="G1408">
        <v>1901449198130.832</v>
      </c>
      <c r="H1408">
        <v>1856452511435.7021</v>
      </c>
      <c r="I1408">
        <v>1813127629539.9395</v>
      </c>
      <c r="J1408">
        <v>1854686950735.1365</v>
      </c>
      <c r="K1408">
        <v>1955655746152.3499</v>
      </c>
      <c r="L1408">
        <v>2047949264567.6472</v>
      </c>
      <c r="M1408">
        <v>2047346720885.4893</v>
      </c>
      <c r="N1408">
        <v>2247562793094.8496</v>
      </c>
      <c r="O1408">
        <v>2445838125442.6528</v>
      </c>
      <c r="P1408">
        <v>2693303687976.8936</v>
      </c>
      <c r="Q1408">
        <v>2772048553675.0312</v>
      </c>
      <c r="R1408">
        <v>2898706463204.7056</v>
      </c>
      <c r="S1408">
        <v>3047112139035.626</v>
      </c>
      <c r="T1408">
        <v>3313802248758.0605</v>
      </c>
      <c r="U1408">
        <v>3766905161562.8804</v>
      </c>
      <c r="V1408">
        <v>4093899929457.7695</v>
      </c>
      <c r="W1408">
        <v>4362987053522.2817</v>
      </c>
      <c r="X1408">
        <v>4293242512350.835</v>
      </c>
      <c r="Y1408">
        <v>4042645304163.9888</v>
      </c>
      <c r="Z1408">
        <v>4456042294373.4834</v>
      </c>
      <c r="AA1408">
        <v>4499916015085.1592</v>
      </c>
      <c r="AB1408">
        <v>4522214348273.6406</v>
      </c>
      <c r="AC1408">
        <v>5165099030634.46</v>
      </c>
      <c r="AD1408">
        <v>6203691885066.0508</v>
      </c>
      <c r="AE1408">
        <v>7447490381611.5137</v>
      </c>
      <c r="AF1408">
        <v>8868897043217.6816</v>
      </c>
      <c r="AG1408">
        <v>10996351654778.4</v>
      </c>
      <c r="AH1408">
        <v>13396352886655.879</v>
      </c>
      <c r="AI1408">
        <v>12828150917610.203</v>
      </c>
      <c r="AJ1408">
        <v>15468600184042.229</v>
      </c>
      <c r="AK1408">
        <v>18197270719377.242</v>
      </c>
    </row>
    <row r="1409" spans="1:37">
      <c r="A1409" t="s">
        <v>1665</v>
      </c>
      <c r="B1409" t="s">
        <v>1666</v>
      </c>
      <c r="C1409" t="s">
        <v>4895</v>
      </c>
      <c r="D1409" t="s">
        <v>4896</v>
      </c>
      <c r="E1409" t="str">
        <f t="shared" si="21"/>
        <v>UMC.SL.TLF.TERT.ZS</v>
      </c>
      <c r="F1409" t="s">
        <v>1768</v>
      </c>
      <c r="G1409" t="s">
        <v>1768</v>
      </c>
      <c r="H1409" t="s">
        <v>1768</v>
      </c>
      <c r="I1409" t="s">
        <v>1768</v>
      </c>
      <c r="J1409" t="s">
        <v>1768</v>
      </c>
      <c r="K1409" t="s">
        <v>1768</v>
      </c>
      <c r="L1409" t="s">
        <v>1768</v>
      </c>
      <c r="M1409" t="s">
        <v>1768</v>
      </c>
      <c r="N1409" t="s">
        <v>1768</v>
      </c>
      <c r="O1409" t="s">
        <v>1768</v>
      </c>
      <c r="P1409" t="s">
        <v>1768</v>
      </c>
      <c r="Q1409" t="s">
        <v>1768</v>
      </c>
      <c r="R1409" t="s">
        <v>1768</v>
      </c>
      <c r="S1409" t="s">
        <v>1768</v>
      </c>
      <c r="T1409" t="s">
        <v>1768</v>
      </c>
      <c r="U1409" t="s">
        <v>1768</v>
      </c>
      <c r="V1409" t="s">
        <v>1768</v>
      </c>
      <c r="W1409" t="s">
        <v>1768</v>
      </c>
      <c r="X1409" t="s">
        <v>1768</v>
      </c>
      <c r="Y1409" t="s">
        <v>1768</v>
      </c>
      <c r="Z1409" t="s">
        <v>1768</v>
      </c>
      <c r="AA1409" t="s">
        <v>1768</v>
      </c>
      <c r="AB1409" t="s">
        <v>1768</v>
      </c>
      <c r="AC1409" t="s">
        <v>1768</v>
      </c>
      <c r="AD1409" t="s">
        <v>1768</v>
      </c>
      <c r="AE1409" t="s">
        <v>1768</v>
      </c>
      <c r="AF1409" t="s">
        <v>1768</v>
      </c>
      <c r="AG1409" t="s">
        <v>1768</v>
      </c>
      <c r="AH1409" t="s">
        <v>1768</v>
      </c>
      <c r="AI1409" t="s">
        <v>1768</v>
      </c>
      <c r="AJ1409" t="s">
        <v>1768</v>
      </c>
      <c r="AK1409" t="s">
        <v>1768</v>
      </c>
    </row>
    <row r="1410" spans="1:37" hidden="1">
      <c r="A1410" t="s">
        <v>1665</v>
      </c>
      <c r="B1410" t="s">
        <v>1666</v>
      </c>
      <c r="C1410" t="s">
        <v>4897</v>
      </c>
      <c r="D1410" t="s">
        <v>4898</v>
      </c>
      <c r="E1410" t="str">
        <f t="shared" si="21"/>
        <v>UMC.SP.DYN.LE00.IN</v>
      </c>
      <c r="F1410">
        <v>65.697658709616448</v>
      </c>
      <c r="G1410">
        <v>65.978873906730215</v>
      </c>
      <c r="H1410">
        <v>66.291271940453584</v>
      </c>
      <c r="I1410">
        <v>66.563483849662816</v>
      </c>
      <c r="J1410">
        <v>66.819080395927585</v>
      </c>
      <c r="K1410">
        <v>67.164456663218459</v>
      </c>
      <c r="L1410">
        <v>67.589787095999057</v>
      </c>
      <c r="M1410">
        <v>67.885746168545467</v>
      </c>
      <c r="N1410">
        <v>68.175396321155404</v>
      </c>
      <c r="O1410">
        <v>68.426773369556244</v>
      </c>
      <c r="P1410">
        <v>68.672232695064849</v>
      </c>
      <c r="Q1410">
        <v>68.888743996403093</v>
      </c>
      <c r="R1410">
        <v>68.992380515110838</v>
      </c>
      <c r="S1410">
        <v>69.059805118467509</v>
      </c>
      <c r="T1410">
        <v>69.232704125054227</v>
      </c>
      <c r="U1410">
        <v>69.482713795075142</v>
      </c>
      <c r="V1410">
        <v>69.737854349227263</v>
      </c>
      <c r="W1410">
        <v>69.980855715716942</v>
      </c>
      <c r="X1410">
        <v>70.148188290330097</v>
      </c>
      <c r="Y1410">
        <v>70.282901836169401</v>
      </c>
      <c r="Z1410">
        <v>70.424922018177384</v>
      </c>
      <c r="AA1410">
        <v>70.60200303279062</v>
      </c>
      <c r="AB1410">
        <v>70.750779174133598</v>
      </c>
      <c r="AC1410">
        <v>70.921383803015061</v>
      </c>
      <c r="AD1410">
        <v>71.143790899563299</v>
      </c>
      <c r="AE1410">
        <v>71.345750207991699</v>
      </c>
      <c r="AF1410">
        <v>71.630010060412147</v>
      </c>
      <c r="AG1410">
        <v>71.901114961981946</v>
      </c>
      <c r="AH1410">
        <v>72.141850474969033</v>
      </c>
      <c r="AI1410">
        <v>72.416920882796092</v>
      </c>
      <c r="AJ1410">
        <v>72.639459320994902</v>
      </c>
      <c r="AK1410" t="s">
        <v>1768</v>
      </c>
    </row>
    <row r="1411" spans="1:37" hidden="1">
      <c r="A1411" t="s">
        <v>1665</v>
      </c>
      <c r="B1411" t="s">
        <v>1666</v>
      </c>
      <c r="C1411" t="s">
        <v>1688</v>
      </c>
      <c r="D1411" t="s">
        <v>1689</v>
      </c>
      <c r="E1411" t="str">
        <f t="shared" ref="E1411:E1474" si="22">CONCATENATE(B1411,".",D1411)</f>
        <v>UMC.SP.POP.TOTL</v>
      </c>
      <c r="F1411">
        <v>1743586060.2472053</v>
      </c>
      <c r="G1411">
        <v>1770945213.9230294</v>
      </c>
      <c r="H1411">
        <v>1800467170.455529</v>
      </c>
      <c r="I1411">
        <v>1830059642.8440053</v>
      </c>
      <c r="J1411">
        <v>1858808486.1280007</v>
      </c>
      <c r="K1411">
        <v>1888455378.9694841</v>
      </c>
      <c r="L1411">
        <v>1919628054.8159583</v>
      </c>
      <c r="M1411">
        <v>1952263679.0182526</v>
      </c>
      <c r="N1411">
        <v>1984999510.229068</v>
      </c>
      <c r="O1411">
        <v>2016525132.3191972</v>
      </c>
      <c r="P1411">
        <v>2046717619</v>
      </c>
      <c r="Q1411">
        <v>2075336740.7376955</v>
      </c>
      <c r="R1411">
        <v>2101607298.8825538</v>
      </c>
      <c r="S1411">
        <v>2126751477.8754344</v>
      </c>
      <c r="T1411">
        <v>2151652168.2801046</v>
      </c>
      <c r="U1411">
        <v>2176200479.9797053</v>
      </c>
      <c r="V1411">
        <v>2200460933.8408599</v>
      </c>
      <c r="W1411">
        <v>2224683754.6534576</v>
      </c>
      <c r="X1411">
        <v>2248341537.8500996</v>
      </c>
      <c r="Y1411">
        <v>2270862140.8103938</v>
      </c>
      <c r="Z1411">
        <v>2293034371.9592714</v>
      </c>
      <c r="AA1411">
        <v>2313401423.3789811</v>
      </c>
      <c r="AB1411">
        <v>2332327537.1957974</v>
      </c>
      <c r="AC1411">
        <v>2350762741.3169351</v>
      </c>
      <c r="AD1411">
        <v>2368720678.2086153</v>
      </c>
      <c r="AE1411">
        <v>2386567477</v>
      </c>
      <c r="AF1411">
        <v>2403997847</v>
      </c>
      <c r="AG1411">
        <v>2421090625</v>
      </c>
      <c r="AH1411">
        <v>2438245713</v>
      </c>
      <c r="AI1411">
        <v>2455581168</v>
      </c>
      <c r="AJ1411">
        <v>2472498041</v>
      </c>
      <c r="AK1411">
        <v>2489098440</v>
      </c>
    </row>
    <row r="1412" spans="1:37" hidden="1">
      <c r="A1412" t="s">
        <v>29</v>
      </c>
      <c r="B1412" t="s">
        <v>1667</v>
      </c>
      <c r="C1412" t="s">
        <v>4889</v>
      </c>
      <c r="D1412" t="s">
        <v>4890</v>
      </c>
      <c r="E1412" t="str">
        <f t="shared" si="22"/>
        <v>URY.NY.GDP.DEFL.ZS</v>
      </c>
      <c r="F1412">
        <v>3.0510196840471633E-2</v>
      </c>
      <c r="G1412">
        <v>3.8853087983071688E-2</v>
      </c>
      <c r="H1412">
        <v>4.5909690958113224E-2</v>
      </c>
      <c r="I1412">
        <v>7.0577449624497385E-2</v>
      </c>
      <c r="J1412">
        <v>0.11034755992483894</v>
      </c>
      <c r="K1412">
        <v>0.192023691569081</v>
      </c>
      <c r="L1412">
        <v>0.32829011605973124</v>
      </c>
      <c r="M1412">
        <v>0.56723276101042952</v>
      </c>
      <c r="N1412">
        <v>0.99059480788594412</v>
      </c>
      <c r="O1412">
        <v>1.7442340488985333</v>
      </c>
      <c r="P1412">
        <v>3.6077157374433795</v>
      </c>
      <c r="Q1412">
        <v>7.2445878660671381</v>
      </c>
      <c r="R1412">
        <v>11.564073602207769</v>
      </c>
      <c r="S1412">
        <v>17.097705878826996</v>
      </c>
      <c r="T1412">
        <v>23.758490334609679</v>
      </c>
      <c r="U1412">
        <v>33.510953110447154</v>
      </c>
      <c r="V1412">
        <v>42.368480361453798</v>
      </c>
      <c r="W1412">
        <v>54.013527554621589</v>
      </c>
      <c r="X1412">
        <v>60.702511758938293</v>
      </c>
      <c r="Y1412">
        <v>63.328560802950285</v>
      </c>
      <c r="Z1412">
        <v>65.569953943060938</v>
      </c>
      <c r="AA1412">
        <v>68.734765358135917</v>
      </c>
      <c r="AB1412">
        <v>77.406533491191126</v>
      </c>
      <c r="AC1412">
        <v>90.210839846924671</v>
      </c>
      <c r="AD1412">
        <v>99.326695734614518</v>
      </c>
      <c r="AE1412">
        <v>100.00000007544585</v>
      </c>
      <c r="AF1412">
        <v>106.53333463425065</v>
      </c>
      <c r="AG1412">
        <v>116.56608316719266</v>
      </c>
      <c r="AH1412">
        <v>125.91880529563251</v>
      </c>
      <c r="AI1412">
        <v>133.0164999648654</v>
      </c>
      <c r="AJ1412">
        <v>140.31097209570254</v>
      </c>
      <c r="AK1412">
        <v>151.48044350199544</v>
      </c>
    </row>
    <row r="1413" spans="1:37" hidden="1">
      <c r="A1413" t="s">
        <v>29</v>
      </c>
      <c r="B1413" t="s">
        <v>1667</v>
      </c>
      <c r="C1413" t="s">
        <v>4891</v>
      </c>
      <c r="D1413" t="s">
        <v>4892</v>
      </c>
      <c r="E1413" t="str">
        <f t="shared" si="22"/>
        <v>URY.NY.GDP.MKTP.KD</v>
      </c>
      <c r="F1413">
        <v>16377160976.626345</v>
      </c>
      <c r="G1413">
        <v>16632572596.834719</v>
      </c>
      <c r="H1413">
        <v>15009587543.713484</v>
      </c>
      <c r="I1413">
        <v>13467442600.314438</v>
      </c>
      <c r="J1413">
        <v>13313561255.83733</v>
      </c>
      <c r="K1413">
        <v>13508809424.597637</v>
      </c>
      <c r="L1413">
        <v>14698909639.962809</v>
      </c>
      <c r="M1413">
        <v>15873813653.514091</v>
      </c>
      <c r="N1413">
        <v>16108894904.653309</v>
      </c>
      <c r="O1413">
        <v>16286721165.273445</v>
      </c>
      <c r="P1413">
        <v>16335149464.993473</v>
      </c>
      <c r="Q1413">
        <v>16913219121.873432</v>
      </c>
      <c r="R1413">
        <v>18254706048.666428</v>
      </c>
      <c r="S1413">
        <v>18739833279.300819</v>
      </c>
      <c r="T1413">
        <v>20104344754.29668</v>
      </c>
      <c r="U1413">
        <v>19813314465.012455</v>
      </c>
      <c r="V1413">
        <v>20918492778.750031</v>
      </c>
      <c r="W1413">
        <v>22706539276.02927</v>
      </c>
      <c r="X1413">
        <v>23732622829.580994</v>
      </c>
      <c r="Y1413">
        <v>23272396922.882069</v>
      </c>
      <c r="Z1413">
        <v>22823255805.966358</v>
      </c>
      <c r="AA1413">
        <v>21945900192.333755</v>
      </c>
      <c r="AB1413">
        <v>20249041605.078148</v>
      </c>
      <c r="AC1413">
        <v>20412103881.042545</v>
      </c>
      <c r="AD1413">
        <v>21433558291.486778</v>
      </c>
      <c r="AE1413">
        <v>23032530046.243198</v>
      </c>
      <c r="AF1413">
        <v>23976536116.949253</v>
      </c>
      <c r="AG1413">
        <v>25544963828.36742</v>
      </c>
      <c r="AH1413">
        <v>27378107386.299866</v>
      </c>
      <c r="AI1413">
        <v>28040043322.354546</v>
      </c>
      <c r="AJ1413">
        <v>30534154732.594704</v>
      </c>
      <c r="AK1413">
        <v>32274699322.204536</v>
      </c>
    </row>
    <row r="1414" spans="1:37" hidden="1">
      <c r="A1414" t="s">
        <v>29</v>
      </c>
      <c r="B1414" t="s">
        <v>1667</v>
      </c>
      <c r="C1414" t="s">
        <v>4893</v>
      </c>
      <c r="D1414" t="s">
        <v>4894</v>
      </c>
      <c r="E1414" t="str">
        <f t="shared" si="22"/>
        <v>URY.NY.GDP.MKTP.CD</v>
      </c>
      <c r="F1414">
        <v>10163020115.734362</v>
      </c>
      <c r="G1414">
        <v>11048335541.493334</v>
      </c>
      <c r="H1414">
        <v>9178802451.4014702</v>
      </c>
      <c r="I1414">
        <v>5102281488.7217169</v>
      </c>
      <c r="J1414">
        <v>4850241442.1764326</v>
      </c>
      <c r="K1414">
        <v>4732017873.3836851</v>
      </c>
      <c r="L1414">
        <v>5880112946.8943558</v>
      </c>
      <c r="M1414">
        <v>7367494222.293169</v>
      </c>
      <c r="N1414">
        <v>8213515458.5113859</v>
      </c>
      <c r="O1414">
        <v>8438951476.0664415</v>
      </c>
      <c r="P1414">
        <v>9298839655.2313843</v>
      </c>
      <c r="Q1414">
        <v>11206193313.045807</v>
      </c>
      <c r="R1414">
        <v>12878157305.748129</v>
      </c>
      <c r="S1414">
        <v>15002144584.366255</v>
      </c>
      <c r="T1414">
        <v>17474578502.434616</v>
      </c>
      <c r="U1414">
        <v>19297663096.550636</v>
      </c>
      <c r="V1414">
        <v>20515465834.068214</v>
      </c>
      <c r="W1414">
        <v>23969746851.49939</v>
      </c>
      <c r="X1414">
        <v>25385928196.39867</v>
      </c>
      <c r="Y1414">
        <v>23983945190.616673</v>
      </c>
      <c r="Z1414">
        <v>22823255805.966358</v>
      </c>
      <c r="AA1414">
        <v>20898788420.093182</v>
      </c>
      <c r="AB1414">
        <v>13606494599.021008</v>
      </c>
      <c r="AC1414">
        <v>12045627411.01823</v>
      </c>
      <c r="AD1414">
        <v>13686333821.786444</v>
      </c>
      <c r="AE1414">
        <v>17362872709.749584</v>
      </c>
      <c r="AF1414">
        <v>19579479147.195835</v>
      </c>
      <c r="AG1414">
        <v>23410536954.877453</v>
      </c>
      <c r="AH1414">
        <v>30366148247.889343</v>
      </c>
      <c r="AI1414">
        <v>30497048979.370201</v>
      </c>
      <c r="AJ1414">
        <v>39411996710.167267</v>
      </c>
      <c r="AK1414">
        <v>46709797683.824341</v>
      </c>
    </row>
    <row r="1415" spans="1:37">
      <c r="A1415" t="s">
        <v>29</v>
      </c>
      <c r="B1415" t="s">
        <v>1667</v>
      </c>
      <c r="C1415" t="s">
        <v>4895</v>
      </c>
      <c r="D1415" t="s">
        <v>4896</v>
      </c>
      <c r="E1415" t="str">
        <f t="shared" si="22"/>
        <v>URY.SL.TLF.TERT.ZS</v>
      </c>
      <c r="F1415" t="s">
        <v>1768</v>
      </c>
      <c r="G1415" t="s">
        <v>1768</v>
      </c>
      <c r="H1415" t="s">
        <v>1768</v>
      </c>
      <c r="I1415" t="s">
        <v>1768</v>
      </c>
      <c r="J1415" t="s">
        <v>1768</v>
      </c>
      <c r="K1415" t="s">
        <v>1768</v>
      </c>
      <c r="L1415" t="s">
        <v>1768</v>
      </c>
      <c r="M1415" t="s">
        <v>1768</v>
      </c>
      <c r="N1415" t="s">
        <v>1768</v>
      </c>
      <c r="O1415" t="s">
        <v>1768</v>
      </c>
      <c r="P1415" t="s">
        <v>1768</v>
      </c>
      <c r="Q1415" t="s">
        <v>1768</v>
      </c>
      <c r="R1415" t="s">
        <v>1768</v>
      </c>
      <c r="S1415" t="s">
        <v>1768</v>
      </c>
      <c r="T1415" t="s">
        <v>1768</v>
      </c>
      <c r="U1415" t="s">
        <v>1768</v>
      </c>
      <c r="V1415" t="s">
        <v>1768</v>
      </c>
      <c r="W1415" t="s">
        <v>1768</v>
      </c>
      <c r="X1415" t="s">
        <v>1768</v>
      </c>
      <c r="Y1415" t="s">
        <v>1768</v>
      </c>
      <c r="Z1415" t="s">
        <v>1768</v>
      </c>
      <c r="AA1415" t="s">
        <v>1768</v>
      </c>
      <c r="AB1415">
        <v>18.100000381469727</v>
      </c>
      <c r="AC1415">
        <v>18.299999237060547</v>
      </c>
      <c r="AD1415" t="s">
        <v>1768</v>
      </c>
      <c r="AE1415">
        <v>13.300000190734863</v>
      </c>
      <c r="AF1415">
        <v>18.200000762939453</v>
      </c>
      <c r="AG1415">
        <v>18.700000762939453</v>
      </c>
      <c r="AH1415" t="s">
        <v>1768</v>
      </c>
      <c r="AI1415" t="s">
        <v>1768</v>
      </c>
      <c r="AJ1415" t="s">
        <v>1768</v>
      </c>
      <c r="AK1415" t="s">
        <v>1768</v>
      </c>
    </row>
    <row r="1416" spans="1:37" hidden="1">
      <c r="A1416" t="s">
        <v>29</v>
      </c>
      <c r="B1416" t="s">
        <v>1667</v>
      </c>
      <c r="C1416" t="s">
        <v>4897</v>
      </c>
      <c r="D1416" t="s">
        <v>4898</v>
      </c>
      <c r="E1416" t="str">
        <f t="shared" si="22"/>
        <v>URY.SP.DYN.LE00.IN</v>
      </c>
      <c r="F1416">
        <v>70.248219512195121</v>
      </c>
      <c r="G1416">
        <v>70.521902439024402</v>
      </c>
      <c r="H1416">
        <v>70.792585365853668</v>
      </c>
      <c r="I1416">
        <v>71.055243902439031</v>
      </c>
      <c r="J1416">
        <v>71.304804878048785</v>
      </c>
      <c r="K1416">
        <v>71.536756097560982</v>
      </c>
      <c r="L1416">
        <v>71.749487804878058</v>
      </c>
      <c r="M1416">
        <v>71.9460487804878</v>
      </c>
      <c r="N1416">
        <v>72.131975609756097</v>
      </c>
      <c r="O1416">
        <v>72.30980487804878</v>
      </c>
      <c r="P1416">
        <v>72.484682926829279</v>
      </c>
      <c r="Q1416">
        <v>72.663707317073175</v>
      </c>
      <c r="R1416">
        <v>72.849999999999994</v>
      </c>
      <c r="S1416">
        <v>73.047097560975629</v>
      </c>
      <c r="T1416">
        <v>73.256536585365865</v>
      </c>
      <c r="U1416">
        <v>73.476268292682931</v>
      </c>
      <c r="V1416">
        <v>73.528048780487822</v>
      </c>
      <c r="W1416">
        <v>73.663414634146349</v>
      </c>
      <c r="X1416">
        <v>73.954146341463414</v>
      </c>
      <c r="Y1416">
        <v>74.153902439024392</v>
      </c>
      <c r="Z1416">
        <v>74.886829268292686</v>
      </c>
      <c r="AA1416">
        <v>74.872195121951222</v>
      </c>
      <c r="AB1416">
        <v>74.836341463414641</v>
      </c>
      <c r="AC1416">
        <v>74.876829268292695</v>
      </c>
      <c r="AD1416">
        <v>75.216341463414636</v>
      </c>
      <c r="AE1416">
        <v>75.609268292682941</v>
      </c>
      <c r="AF1416">
        <v>75.72975609756098</v>
      </c>
      <c r="AG1416">
        <v>75.855121951219516</v>
      </c>
      <c r="AH1416">
        <v>75.980731707317076</v>
      </c>
      <c r="AI1416">
        <v>76.111219512195134</v>
      </c>
      <c r="AJ1416">
        <v>76.236829268292695</v>
      </c>
      <c r="AK1416" t="s">
        <v>1768</v>
      </c>
    </row>
    <row r="1417" spans="1:37" hidden="1">
      <c r="A1417" t="s">
        <v>29</v>
      </c>
      <c r="B1417" t="s">
        <v>1667</v>
      </c>
      <c r="C1417" t="s">
        <v>1688</v>
      </c>
      <c r="D1417" t="s">
        <v>1689</v>
      </c>
      <c r="E1417" t="str">
        <f t="shared" si="22"/>
        <v>URY.SP.POP.TOTL</v>
      </c>
      <c r="F1417">
        <v>2914683</v>
      </c>
      <c r="G1417">
        <v>2933904</v>
      </c>
      <c r="H1417">
        <v>2953118</v>
      </c>
      <c r="I1417">
        <v>2972284</v>
      </c>
      <c r="J1417">
        <v>2991478</v>
      </c>
      <c r="K1417">
        <v>3010766</v>
      </c>
      <c r="L1417">
        <v>3029948</v>
      </c>
      <c r="M1417">
        <v>3048955</v>
      </c>
      <c r="N1417">
        <v>3068166</v>
      </c>
      <c r="O1417">
        <v>3088110</v>
      </c>
      <c r="P1417">
        <v>3109122</v>
      </c>
      <c r="Q1417">
        <v>3131140</v>
      </c>
      <c r="R1417">
        <v>3153857</v>
      </c>
      <c r="S1417">
        <v>3177035</v>
      </c>
      <c r="T1417">
        <v>3200342</v>
      </c>
      <c r="U1417">
        <v>3223401</v>
      </c>
      <c r="V1417">
        <v>3235549</v>
      </c>
      <c r="W1417">
        <v>3256181.753097205</v>
      </c>
      <c r="X1417">
        <v>3273776.896635294</v>
      </c>
      <c r="Y1417">
        <v>3288819.0581223508</v>
      </c>
      <c r="Z1417">
        <v>3300847.4078949252</v>
      </c>
      <c r="AA1417">
        <v>3308356.4247897165</v>
      </c>
      <c r="AB1417">
        <v>3308526.6757417559</v>
      </c>
      <c r="AC1417">
        <v>3303539.5683395318</v>
      </c>
      <c r="AD1417">
        <v>3301732</v>
      </c>
      <c r="AE1417">
        <v>3305723</v>
      </c>
      <c r="AF1417">
        <v>3314466</v>
      </c>
      <c r="AG1417">
        <v>3323906</v>
      </c>
      <c r="AH1417">
        <v>3334052</v>
      </c>
      <c r="AI1417">
        <v>3344938</v>
      </c>
      <c r="AJ1417">
        <v>3356584</v>
      </c>
      <c r="AK1417">
        <v>3368595</v>
      </c>
    </row>
    <row r="1418" spans="1:37" hidden="1">
      <c r="A1418" t="s">
        <v>4348</v>
      </c>
      <c r="B1418" t="s">
        <v>1668</v>
      </c>
      <c r="C1418" t="s">
        <v>4889</v>
      </c>
      <c r="D1418" t="s">
        <v>4890</v>
      </c>
      <c r="E1418" t="str">
        <f t="shared" si="22"/>
        <v>UZB.NY.GDP.DEFL.ZS</v>
      </c>
      <c r="F1418" t="s">
        <v>1768</v>
      </c>
      <c r="G1418" t="s">
        <v>1768</v>
      </c>
      <c r="H1418" t="s">
        <v>1768</v>
      </c>
      <c r="I1418" t="s">
        <v>1768</v>
      </c>
      <c r="J1418" t="s">
        <v>1768</v>
      </c>
      <c r="K1418" t="s">
        <v>1768</v>
      </c>
      <c r="L1418" t="s">
        <v>1768</v>
      </c>
      <c r="M1418">
        <v>2.7690349744069558E-3</v>
      </c>
      <c r="N1418">
        <v>2.7328414793952125E-3</v>
      </c>
      <c r="O1418">
        <v>2.7705692658109181E-3</v>
      </c>
      <c r="P1418">
        <v>2.8808293160610897E-3</v>
      </c>
      <c r="Q1418">
        <v>5.4945273956410329E-3</v>
      </c>
      <c r="R1418">
        <v>4.4623763602005657E-2</v>
      </c>
      <c r="S1418">
        <v>0.52606189818033366</v>
      </c>
      <c r="T1418">
        <v>7.0418396898758662</v>
      </c>
      <c r="U1418">
        <v>33.163118216393833</v>
      </c>
      <c r="V1418">
        <v>60.209383741285571</v>
      </c>
      <c r="W1418">
        <v>100</v>
      </c>
      <c r="X1418">
        <v>138.99795559371421</v>
      </c>
      <c r="Y1418">
        <v>200.31740866407767</v>
      </c>
      <c r="Z1418">
        <v>295.14924609517402</v>
      </c>
      <c r="AA1418">
        <v>428.52616792884601</v>
      </c>
      <c r="AB1418">
        <v>623.2886240282885</v>
      </c>
      <c r="AC1418">
        <v>790.3471078960647</v>
      </c>
      <c r="AD1418">
        <v>914.02158632076384</v>
      </c>
      <c r="AE1418">
        <v>1109.3857606116815</v>
      </c>
      <c r="AF1418">
        <v>1347.9064935462709</v>
      </c>
      <c r="AG1418">
        <v>1671.5832748985817</v>
      </c>
      <c r="AH1418">
        <v>2004.0981705822815</v>
      </c>
      <c r="AI1418">
        <v>2420.4646144350227</v>
      </c>
      <c r="AJ1418">
        <v>2893.7043891382814</v>
      </c>
      <c r="AK1418">
        <v>3329.8626527379306</v>
      </c>
    </row>
    <row r="1419" spans="1:37" hidden="1">
      <c r="A1419" t="s">
        <v>4348</v>
      </c>
      <c r="B1419" t="s">
        <v>1668</v>
      </c>
      <c r="C1419" t="s">
        <v>4891</v>
      </c>
      <c r="D1419" t="s">
        <v>4892</v>
      </c>
      <c r="E1419" t="str">
        <f t="shared" si="22"/>
        <v>UZB.NY.GDP.MKTP.KD</v>
      </c>
      <c r="F1419" t="s">
        <v>1768</v>
      </c>
      <c r="G1419" t="s">
        <v>1768</v>
      </c>
      <c r="H1419" t="s">
        <v>1768</v>
      </c>
      <c r="I1419" t="s">
        <v>1768</v>
      </c>
      <c r="J1419" t="s">
        <v>1768</v>
      </c>
      <c r="K1419" t="s">
        <v>1768</v>
      </c>
      <c r="L1419" t="s">
        <v>1768</v>
      </c>
      <c r="M1419">
        <v>12285308446.047314</v>
      </c>
      <c r="N1419">
        <v>13408011465.870218</v>
      </c>
      <c r="O1419">
        <v>13822492516.5271</v>
      </c>
      <c r="P1419">
        <v>14043652396.791527</v>
      </c>
      <c r="Q1419">
        <v>13974557626.999292</v>
      </c>
      <c r="R1419">
        <v>12409407172.775402</v>
      </c>
      <c r="S1419">
        <v>12123990807.801573</v>
      </c>
      <c r="T1419">
        <v>11493543285.795883</v>
      </c>
      <c r="U1419">
        <v>11390101396.223728</v>
      </c>
      <c r="V1419">
        <v>11583733119.95953</v>
      </c>
      <c r="W1419">
        <v>12186087242.197424</v>
      </c>
      <c r="X1419">
        <v>12710088993.611912</v>
      </c>
      <c r="Y1419">
        <v>13256622820.337223</v>
      </c>
      <c r="Z1419">
        <v>13760374487.510038</v>
      </c>
      <c r="AA1419">
        <v>14338310215.985495</v>
      </c>
      <c r="AB1419">
        <v>14911842624.62488</v>
      </c>
      <c r="AC1419">
        <v>15538140014.859179</v>
      </c>
      <c r="AD1419">
        <v>16734576796.003244</v>
      </c>
      <c r="AE1419">
        <v>17905997171.723518</v>
      </c>
      <c r="AF1419">
        <v>19213134965.2593</v>
      </c>
      <c r="AG1419">
        <v>21038382786.958961</v>
      </c>
      <c r="AH1419">
        <v>22931837237.785267</v>
      </c>
      <c r="AI1419">
        <v>24789316054.045872</v>
      </c>
      <c r="AJ1419">
        <v>26896407918.639771</v>
      </c>
      <c r="AK1419">
        <v>29128809775.886871</v>
      </c>
    </row>
    <row r="1420" spans="1:37" hidden="1">
      <c r="A1420" t="s">
        <v>4348</v>
      </c>
      <c r="B1420" t="s">
        <v>1668</v>
      </c>
      <c r="C1420" t="s">
        <v>4893</v>
      </c>
      <c r="D1420" t="s">
        <v>4894</v>
      </c>
      <c r="E1420" t="str">
        <f t="shared" si="22"/>
        <v>UZB.NY.GDP.MKTP.CD</v>
      </c>
      <c r="F1420" t="s">
        <v>1768</v>
      </c>
      <c r="G1420" t="s">
        <v>1768</v>
      </c>
      <c r="H1420" t="s">
        <v>1768</v>
      </c>
      <c r="I1420" t="s">
        <v>1768</v>
      </c>
      <c r="J1420" t="s">
        <v>1768</v>
      </c>
      <c r="K1420" t="s">
        <v>1768</v>
      </c>
      <c r="L1420" t="s">
        <v>1768</v>
      </c>
      <c r="M1420" t="s">
        <v>1768</v>
      </c>
      <c r="N1420" t="s">
        <v>1768</v>
      </c>
      <c r="O1420" t="s">
        <v>1768</v>
      </c>
      <c r="P1420">
        <v>13360607990.675097</v>
      </c>
      <c r="Q1420">
        <v>13800157749.287313</v>
      </c>
      <c r="R1420">
        <v>12953800571.031446</v>
      </c>
      <c r="S1420">
        <v>13099928531.859051</v>
      </c>
      <c r="T1420">
        <v>12899074347.328846</v>
      </c>
      <c r="U1420">
        <v>13350461532.662041</v>
      </c>
      <c r="V1420">
        <v>13948892215.568863</v>
      </c>
      <c r="W1420">
        <v>14744603773.584906</v>
      </c>
      <c r="X1420">
        <v>14988971210.838272</v>
      </c>
      <c r="Y1420">
        <v>17078465982.028242</v>
      </c>
      <c r="Z1420">
        <v>13760374487.510038</v>
      </c>
      <c r="AA1420">
        <v>11401351420.171762</v>
      </c>
      <c r="AB1420">
        <v>9687951055.2254143</v>
      </c>
      <c r="AC1420">
        <v>10134453435.460291</v>
      </c>
      <c r="AD1420">
        <v>12030023547.88069</v>
      </c>
      <c r="AE1420">
        <v>14307509838.805326</v>
      </c>
      <c r="AF1420">
        <v>17030896203.196272</v>
      </c>
      <c r="AG1420">
        <v>22311393927.881721</v>
      </c>
      <c r="AH1420">
        <v>27917519210.65794</v>
      </c>
      <c r="AI1420">
        <v>32816828372.975262</v>
      </c>
      <c r="AJ1420">
        <v>39332771014.012955</v>
      </c>
      <c r="AK1420">
        <v>45359432355.171814</v>
      </c>
    </row>
    <row r="1421" spans="1:37">
      <c r="A1421" t="s">
        <v>4348</v>
      </c>
      <c r="B1421" t="s">
        <v>1668</v>
      </c>
      <c r="C1421" t="s">
        <v>4895</v>
      </c>
      <c r="D1421" t="s">
        <v>4896</v>
      </c>
      <c r="E1421" t="str">
        <f t="shared" si="22"/>
        <v>UZB.SL.TLF.TERT.ZS</v>
      </c>
      <c r="F1421" t="s">
        <v>1768</v>
      </c>
      <c r="G1421" t="s">
        <v>1768</v>
      </c>
      <c r="H1421" t="s">
        <v>1768</v>
      </c>
      <c r="I1421" t="s">
        <v>1768</v>
      </c>
      <c r="J1421" t="s">
        <v>1768</v>
      </c>
      <c r="K1421" t="s">
        <v>1768</v>
      </c>
      <c r="L1421" t="s">
        <v>1768</v>
      </c>
      <c r="M1421" t="s">
        <v>1768</v>
      </c>
      <c r="N1421" t="s">
        <v>1768</v>
      </c>
      <c r="O1421" t="s">
        <v>1768</v>
      </c>
      <c r="P1421" t="s">
        <v>1768</v>
      </c>
      <c r="Q1421" t="s">
        <v>1768</v>
      </c>
      <c r="R1421" t="s">
        <v>1768</v>
      </c>
      <c r="S1421" t="s">
        <v>1768</v>
      </c>
      <c r="T1421" t="s">
        <v>1768</v>
      </c>
      <c r="U1421" t="s">
        <v>1768</v>
      </c>
      <c r="V1421" t="s">
        <v>1768</v>
      </c>
      <c r="W1421" t="s">
        <v>1768</v>
      </c>
      <c r="X1421" t="s">
        <v>1768</v>
      </c>
      <c r="Y1421" t="s">
        <v>1768</v>
      </c>
      <c r="Z1421" t="s">
        <v>1768</v>
      </c>
      <c r="AA1421" t="s">
        <v>1768</v>
      </c>
      <c r="AB1421" t="s">
        <v>1768</v>
      </c>
      <c r="AC1421" t="s">
        <v>1768</v>
      </c>
      <c r="AD1421" t="s">
        <v>1768</v>
      </c>
      <c r="AE1421" t="s">
        <v>1768</v>
      </c>
      <c r="AF1421" t="s">
        <v>1768</v>
      </c>
      <c r="AG1421" t="s">
        <v>1768</v>
      </c>
      <c r="AH1421" t="s">
        <v>1768</v>
      </c>
      <c r="AI1421" t="s">
        <v>1768</v>
      </c>
      <c r="AJ1421" t="s">
        <v>1768</v>
      </c>
      <c r="AK1421" t="s">
        <v>1768</v>
      </c>
    </row>
    <row r="1422" spans="1:37" hidden="1">
      <c r="A1422" t="s">
        <v>4348</v>
      </c>
      <c r="B1422" t="s">
        <v>1668</v>
      </c>
      <c r="C1422" t="s">
        <v>4897</v>
      </c>
      <c r="D1422" t="s">
        <v>4898</v>
      </c>
      <c r="E1422" t="str">
        <f t="shared" si="22"/>
        <v>UZB.SP.DYN.LE00.IN</v>
      </c>
      <c r="F1422">
        <v>65.266512195121962</v>
      </c>
      <c r="G1422">
        <v>65.586731707317071</v>
      </c>
      <c r="H1422">
        <v>65.915756097560973</v>
      </c>
      <c r="I1422">
        <v>66.237073170731719</v>
      </c>
      <c r="J1422">
        <v>66.534146341463412</v>
      </c>
      <c r="K1422">
        <v>66.776390243902441</v>
      </c>
      <c r="L1422">
        <v>66.933634146341475</v>
      </c>
      <c r="M1422">
        <v>66.994268292682946</v>
      </c>
      <c r="N1422">
        <v>66.961170731707327</v>
      </c>
      <c r="O1422">
        <v>66.847292682926835</v>
      </c>
      <c r="P1422">
        <v>66.682121951219514</v>
      </c>
      <c r="Q1422">
        <v>66.506731707317073</v>
      </c>
      <c r="R1422">
        <v>66.36021951219513</v>
      </c>
      <c r="S1422">
        <v>66.274170731707329</v>
      </c>
      <c r="T1422">
        <v>66.260121951219531</v>
      </c>
      <c r="U1422">
        <v>66.317609756097568</v>
      </c>
      <c r="V1422">
        <v>66.432634146341471</v>
      </c>
      <c r="W1422">
        <v>66.574195121951234</v>
      </c>
      <c r="X1422">
        <v>66.714756097560979</v>
      </c>
      <c r="Y1422">
        <v>66.844317073170728</v>
      </c>
      <c r="Z1422">
        <v>66.950878048780496</v>
      </c>
      <c r="AA1422">
        <v>67.028926829268315</v>
      </c>
      <c r="AB1422">
        <v>67.085975609756105</v>
      </c>
      <c r="AC1422">
        <v>67.131</v>
      </c>
      <c r="AD1422">
        <v>67.172048780487813</v>
      </c>
      <c r="AE1422">
        <v>67.222585365853675</v>
      </c>
      <c r="AF1422">
        <v>67.29817073170733</v>
      </c>
      <c r="AG1422">
        <v>67.411292682926842</v>
      </c>
      <c r="AH1422">
        <v>67.566975609756113</v>
      </c>
      <c r="AI1422">
        <v>67.76470731707316</v>
      </c>
      <c r="AJ1422">
        <v>68.001000000000005</v>
      </c>
      <c r="AK1422" t="s">
        <v>1768</v>
      </c>
    </row>
    <row r="1423" spans="1:37" hidden="1">
      <c r="A1423" t="s">
        <v>4348</v>
      </c>
      <c r="B1423" t="s">
        <v>1668</v>
      </c>
      <c r="C1423" t="s">
        <v>1688</v>
      </c>
      <c r="D1423" t="s">
        <v>1689</v>
      </c>
      <c r="E1423" t="str">
        <f t="shared" si="22"/>
        <v>UZB.SP.POP.TOTL</v>
      </c>
      <c r="F1423">
        <v>15951899</v>
      </c>
      <c r="G1423">
        <v>16375762</v>
      </c>
      <c r="H1423">
        <v>16812955</v>
      </c>
      <c r="I1423">
        <v>17260951</v>
      </c>
      <c r="J1423">
        <v>17715706</v>
      </c>
      <c r="K1423">
        <v>18174143</v>
      </c>
      <c r="L1423">
        <v>18634041</v>
      </c>
      <c r="M1423">
        <v>19095670</v>
      </c>
      <c r="N1423">
        <v>19561181</v>
      </c>
      <c r="O1423">
        <v>20033912</v>
      </c>
      <c r="P1423">
        <v>20510000</v>
      </c>
      <c r="Q1423">
        <v>20952000</v>
      </c>
      <c r="R1423">
        <v>21449000</v>
      </c>
      <c r="S1423">
        <v>21942000</v>
      </c>
      <c r="T1423">
        <v>22377000</v>
      </c>
      <c r="U1423">
        <v>22785000</v>
      </c>
      <c r="V1423">
        <v>23225000</v>
      </c>
      <c r="W1423">
        <v>23667000</v>
      </c>
      <c r="X1423">
        <v>24051000</v>
      </c>
      <c r="Y1423">
        <v>24311700</v>
      </c>
      <c r="Z1423">
        <v>24650400</v>
      </c>
      <c r="AA1423">
        <v>24964400</v>
      </c>
      <c r="AB1423">
        <v>25271800</v>
      </c>
      <c r="AC1423">
        <v>25567700</v>
      </c>
      <c r="AD1423">
        <v>25864400</v>
      </c>
      <c r="AE1423">
        <v>26167000</v>
      </c>
      <c r="AF1423">
        <v>26488200</v>
      </c>
      <c r="AG1423">
        <v>26868000</v>
      </c>
      <c r="AH1423">
        <v>27302700</v>
      </c>
      <c r="AI1423">
        <v>27767400</v>
      </c>
      <c r="AJ1423">
        <v>28562400</v>
      </c>
      <c r="AK1423">
        <v>29341200</v>
      </c>
    </row>
    <row r="1424" spans="1:37" hidden="1">
      <c r="A1424" t="s">
        <v>71</v>
      </c>
      <c r="B1424" t="s">
        <v>1669</v>
      </c>
      <c r="C1424" t="s">
        <v>4889</v>
      </c>
      <c r="D1424" t="s">
        <v>4890</v>
      </c>
      <c r="E1424" t="str">
        <f t="shared" si="22"/>
        <v>VUT.NY.GDP.DEFL.ZS</v>
      </c>
      <c r="F1424">
        <v>39.681383286985842</v>
      </c>
      <c r="G1424">
        <v>42.637650777362516</v>
      </c>
      <c r="H1424">
        <v>41.935186791898502</v>
      </c>
      <c r="I1424">
        <v>42.69417716496379</v>
      </c>
      <c r="J1424">
        <v>47.888540447458965</v>
      </c>
      <c r="K1424">
        <v>46.240861081392651</v>
      </c>
      <c r="L1424">
        <v>44.865247030719765</v>
      </c>
      <c r="M1424">
        <v>52.248017218567746</v>
      </c>
      <c r="N1424">
        <v>57.374346026415864</v>
      </c>
      <c r="O1424">
        <v>61.07598757233643</v>
      </c>
      <c r="P1424">
        <v>60.467112205374185</v>
      </c>
      <c r="Q1424">
        <v>66.692459374996773</v>
      </c>
      <c r="R1424">
        <v>68.545527634877629</v>
      </c>
      <c r="S1424">
        <v>69.949684690924059</v>
      </c>
      <c r="T1424">
        <v>71.590794545783538</v>
      </c>
      <c r="U1424">
        <v>72.817522458331425</v>
      </c>
      <c r="V1424">
        <v>74.330147252623362</v>
      </c>
      <c r="W1424">
        <v>76.69225450994648</v>
      </c>
      <c r="X1424">
        <v>82.948120226168044</v>
      </c>
      <c r="Y1424">
        <v>85.498900121110253</v>
      </c>
      <c r="Z1424">
        <v>87.366701668416752</v>
      </c>
      <c r="AA1424">
        <v>90.618955512572526</v>
      </c>
      <c r="AB1424">
        <v>92.132217192281431</v>
      </c>
      <c r="AC1424">
        <v>93.344385391779213</v>
      </c>
      <c r="AD1424">
        <v>94.88076905128564</v>
      </c>
      <c r="AE1424">
        <v>95.253508324650269</v>
      </c>
      <c r="AF1424">
        <v>100</v>
      </c>
      <c r="AG1424">
        <v>104.81406801349414</v>
      </c>
      <c r="AH1424">
        <v>109.80789598626785</v>
      </c>
      <c r="AI1424">
        <v>111.24938219303819</v>
      </c>
      <c r="AJ1424">
        <v>114.35462602906344</v>
      </c>
      <c r="AK1424">
        <v>117.09562857050796</v>
      </c>
    </row>
    <row r="1425" spans="1:37" hidden="1">
      <c r="A1425" t="s">
        <v>71</v>
      </c>
      <c r="B1425" t="s">
        <v>1669</v>
      </c>
      <c r="C1425" t="s">
        <v>4891</v>
      </c>
      <c r="D1425" t="s">
        <v>4892</v>
      </c>
      <c r="E1425" t="str">
        <f t="shared" si="22"/>
        <v>VUT.NY.GDP.MKTP.KD</v>
      </c>
      <c r="F1425">
        <v>123901258.82935375</v>
      </c>
      <c r="G1425">
        <v>129104682.02454306</v>
      </c>
      <c r="H1425">
        <v>142919034.08184826</v>
      </c>
      <c r="I1425">
        <v>162689159.41269568</v>
      </c>
      <c r="J1425">
        <v>178284601.99918181</v>
      </c>
      <c r="K1425">
        <v>180038903.45314309</v>
      </c>
      <c r="L1425">
        <v>179801032.06955513</v>
      </c>
      <c r="M1425">
        <v>174597595.55356833</v>
      </c>
      <c r="N1425">
        <v>171609336.29724449</v>
      </c>
      <c r="O1425">
        <v>174240788.47818637</v>
      </c>
      <c r="P1425">
        <v>194638259.62085459</v>
      </c>
      <c r="Q1425">
        <v>200748580.78677052</v>
      </c>
      <c r="R1425">
        <v>205952017.30275732</v>
      </c>
      <c r="S1425">
        <v>207498181.29607913</v>
      </c>
      <c r="T1425">
        <v>226290020.59952858</v>
      </c>
      <c r="U1425">
        <v>228579532.6665628</v>
      </c>
      <c r="V1425">
        <v>233901904.8743436</v>
      </c>
      <c r="W1425">
        <v>245394066.09393728</v>
      </c>
      <c r="X1425">
        <v>255949608.74065334</v>
      </c>
      <c r="Y1425">
        <v>256806497.86821973</v>
      </c>
      <c r="Z1425">
        <v>272014693.05080593</v>
      </c>
      <c r="AA1425">
        <v>262525439.3788667</v>
      </c>
      <c r="AB1425">
        <v>250979651.80076811</v>
      </c>
      <c r="AC1425">
        <v>260354653.58903179</v>
      </c>
      <c r="AD1425">
        <v>272033735.0314185</v>
      </c>
      <c r="AE1425">
        <v>286308873.16398787</v>
      </c>
      <c r="AF1425">
        <v>307381998.37525088</v>
      </c>
      <c r="AG1425">
        <v>327382425.34533817</v>
      </c>
      <c r="AH1425">
        <v>347592314.10216385</v>
      </c>
      <c r="AI1425">
        <v>359588761.88809371</v>
      </c>
      <c r="AJ1425">
        <v>370549549.6009146</v>
      </c>
      <c r="AK1425">
        <v>386483180.23375374</v>
      </c>
    </row>
    <row r="1426" spans="1:37" hidden="1">
      <c r="A1426" t="s">
        <v>71</v>
      </c>
      <c r="B1426" t="s">
        <v>1669</v>
      </c>
      <c r="C1426" t="s">
        <v>4893</v>
      </c>
      <c r="D1426" t="s">
        <v>4894</v>
      </c>
      <c r="E1426" t="str">
        <f t="shared" si="22"/>
        <v>VUT.NY.GDP.MKTP.CD</v>
      </c>
      <c r="F1426">
        <v>113423182.1702162</v>
      </c>
      <c r="G1426">
        <v>98746408.985871464</v>
      </c>
      <c r="H1426">
        <v>98144643.751342699</v>
      </c>
      <c r="I1426">
        <v>110123776.76900487</v>
      </c>
      <c r="J1426">
        <v>135553759.3969065</v>
      </c>
      <c r="K1426">
        <v>123698508.81713443</v>
      </c>
      <c r="L1426">
        <v>118691400.75662653</v>
      </c>
      <c r="M1426">
        <v>130834146.21678597</v>
      </c>
      <c r="N1426">
        <v>148545377.85871235</v>
      </c>
      <c r="O1426">
        <v>144482170.47668496</v>
      </c>
      <c r="P1426">
        <v>158397406.34471568</v>
      </c>
      <c r="Q1426">
        <v>188869985.15724799</v>
      </c>
      <c r="R1426">
        <v>196142587.97097343</v>
      </c>
      <c r="S1426">
        <v>188080372.41781354</v>
      </c>
      <c r="T1426">
        <v>219260343.34995735</v>
      </c>
      <c r="U1426">
        <v>233902114.74095982</v>
      </c>
      <c r="V1426">
        <v>245177629.28446198</v>
      </c>
      <c r="W1426">
        <v>255890215.73467276</v>
      </c>
      <c r="X1426">
        <v>262301249.00278056</v>
      </c>
      <c r="Y1426">
        <v>267999225.25663376</v>
      </c>
      <c r="Z1426">
        <v>272014693.05080593</v>
      </c>
      <c r="AA1426">
        <v>257926881.72043011</v>
      </c>
      <c r="AB1426">
        <v>261712966.32214621</v>
      </c>
      <c r="AC1426">
        <v>313350116.04953629</v>
      </c>
      <c r="AD1426">
        <v>363753466.32078004</v>
      </c>
      <c r="AE1426">
        <v>393296584.39958334</v>
      </c>
      <c r="AF1426">
        <v>435400632.95691574</v>
      </c>
      <c r="AG1426">
        <v>527743610.76944101</v>
      </c>
      <c r="AH1426">
        <v>593437284.12118816</v>
      </c>
      <c r="AI1426">
        <v>590448828.54890144</v>
      </c>
      <c r="AJ1426">
        <v>688904851.45330691</v>
      </c>
      <c r="AK1426">
        <v>819227088.42737043</v>
      </c>
    </row>
    <row r="1427" spans="1:37">
      <c r="A1427" t="s">
        <v>71</v>
      </c>
      <c r="B1427" t="s">
        <v>1669</v>
      </c>
      <c r="C1427" t="s">
        <v>4895</v>
      </c>
      <c r="D1427" t="s">
        <v>4896</v>
      </c>
      <c r="E1427" t="str">
        <f t="shared" si="22"/>
        <v>VUT.SL.TLF.TERT.ZS</v>
      </c>
      <c r="F1427" t="s">
        <v>1768</v>
      </c>
      <c r="G1427" t="s">
        <v>1768</v>
      </c>
      <c r="H1427" t="s">
        <v>1768</v>
      </c>
      <c r="I1427" t="s">
        <v>1768</v>
      </c>
      <c r="J1427" t="s">
        <v>1768</v>
      </c>
      <c r="K1427" t="s">
        <v>1768</v>
      </c>
      <c r="L1427" t="s">
        <v>1768</v>
      </c>
      <c r="M1427" t="s">
        <v>1768</v>
      </c>
      <c r="N1427" t="s">
        <v>1768</v>
      </c>
      <c r="O1427" t="s">
        <v>1768</v>
      </c>
      <c r="P1427" t="s">
        <v>1768</v>
      </c>
      <c r="Q1427" t="s">
        <v>1768</v>
      </c>
      <c r="R1427" t="s">
        <v>1768</v>
      </c>
      <c r="S1427" t="s">
        <v>1768</v>
      </c>
      <c r="T1427" t="s">
        <v>1768</v>
      </c>
      <c r="U1427" t="s">
        <v>1768</v>
      </c>
      <c r="V1427" t="s">
        <v>1768</v>
      </c>
      <c r="W1427" t="s">
        <v>1768</v>
      </c>
      <c r="X1427" t="s">
        <v>1768</v>
      </c>
      <c r="Y1427" t="s">
        <v>1768</v>
      </c>
      <c r="Z1427" t="s">
        <v>1768</v>
      </c>
      <c r="AA1427" t="s">
        <v>1768</v>
      </c>
      <c r="AB1427" t="s">
        <v>1768</v>
      </c>
      <c r="AC1427" t="s">
        <v>1768</v>
      </c>
      <c r="AD1427" t="s">
        <v>1768</v>
      </c>
      <c r="AE1427" t="s">
        <v>1768</v>
      </c>
      <c r="AF1427" t="s">
        <v>1768</v>
      </c>
      <c r="AG1427" t="s">
        <v>1768</v>
      </c>
      <c r="AH1427" t="s">
        <v>1768</v>
      </c>
      <c r="AI1427" t="s">
        <v>1768</v>
      </c>
      <c r="AJ1427" t="s">
        <v>1768</v>
      </c>
      <c r="AK1427" t="s">
        <v>1768</v>
      </c>
    </row>
    <row r="1428" spans="1:37" hidden="1">
      <c r="A1428" t="s">
        <v>71</v>
      </c>
      <c r="B1428" t="s">
        <v>1669</v>
      </c>
      <c r="C1428" t="s">
        <v>4897</v>
      </c>
      <c r="D1428" t="s">
        <v>4898</v>
      </c>
      <c r="E1428" t="str">
        <f t="shared" si="22"/>
        <v>VUT.SP.DYN.LE00.IN</v>
      </c>
      <c r="F1428">
        <v>58.54270731707318</v>
      </c>
      <c r="G1428">
        <v>59.120560975609756</v>
      </c>
      <c r="H1428">
        <v>59.664878048780494</v>
      </c>
      <c r="I1428">
        <v>60.172121951219516</v>
      </c>
      <c r="J1428">
        <v>60.642268292682935</v>
      </c>
      <c r="K1428">
        <v>61.08219512195123</v>
      </c>
      <c r="L1428">
        <v>61.502219512195133</v>
      </c>
      <c r="M1428">
        <v>61.914634146341477</v>
      </c>
      <c r="N1428">
        <v>62.331756097560984</v>
      </c>
      <c r="O1428">
        <v>62.758024390243911</v>
      </c>
      <c r="P1428">
        <v>63.19685365853659</v>
      </c>
      <c r="Q1428">
        <v>63.64778048780488</v>
      </c>
      <c r="R1428">
        <v>64.103414634146347</v>
      </c>
      <c r="S1428">
        <v>64.55934146341464</v>
      </c>
      <c r="T1428">
        <v>65.012146341463421</v>
      </c>
      <c r="U1428">
        <v>65.459341463414631</v>
      </c>
      <c r="V1428">
        <v>65.899487804878063</v>
      </c>
      <c r="W1428">
        <v>66.330097560975616</v>
      </c>
      <c r="X1428">
        <v>66.751195121951213</v>
      </c>
      <c r="Y1428">
        <v>67.159829268292683</v>
      </c>
      <c r="Z1428">
        <v>67.555000000000007</v>
      </c>
      <c r="AA1428">
        <v>67.935707317073181</v>
      </c>
      <c r="AB1428">
        <v>68.301463414634156</v>
      </c>
      <c r="AC1428">
        <v>68.654243902439021</v>
      </c>
      <c r="AD1428">
        <v>68.993560975609768</v>
      </c>
      <c r="AE1428">
        <v>69.320902439024408</v>
      </c>
      <c r="AF1428">
        <v>69.637780487804889</v>
      </c>
      <c r="AG1428">
        <v>69.944658536585365</v>
      </c>
      <c r="AH1428">
        <v>70.243585365853662</v>
      </c>
      <c r="AI1428">
        <v>70.535024390243905</v>
      </c>
      <c r="AJ1428">
        <v>70.819487804878065</v>
      </c>
      <c r="AK1428" t="s">
        <v>1768</v>
      </c>
    </row>
    <row r="1429" spans="1:37" hidden="1">
      <c r="A1429" t="s">
        <v>71</v>
      </c>
      <c r="B1429" t="s">
        <v>1669</v>
      </c>
      <c r="C1429" t="s">
        <v>1688</v>
      </c>
      <c r="D1429" t="s">
        <v>1689</v>
      </c>
      <c r="E1429" t="str">
        <f t="shared" si="22"/>
        <v>VUT.SP.POP.TOTL</v>
      </c>
      <c r="F1429">
        <v>115641</v>
      </c>
      <c r="G1429">
        <v>118584</v>
      </c>
      <c r="H1429">
        <v>121438</v>
      </c>
      <c r="I1429">
        <v>124252</v>
      </c>
      <c r="J1429">
        <v>127097</v>
      </c>
      <c r="K1429">
        <v>130030</v>
      </c>
      <c r="L1429">
        <v>133041</v>
      </c>
      <c r="M1429">
        <v>136129</v>
      </c>
      <c r="N1429">
        <v>139368</v>
      </c>
      <c r="O1429">
        <v>142852</v>
      </c>
      <c r="P1429">
        <v>146636</v>
      </c>
      <c r="Q1429">
        <v>150791</v>
      </c>
      <c r="R1429">
        <v>155270</v>
      </c>
      <c r="S1429">
        <v>159857</v>
      </c>
      <c r="T1429">
        <v>164254</v>
      </c>
      <c r="U1429">
        <v>168263</v>
      </c>
      <c r="V1429">
        <v>171783</v>
      </c>
      <c r="W1429">
        <v>174921</v>
      </c>
      <c r="X1429">
        <v>177946</v>
      </c>
      <c r="Y1429">
        <v>181239</v>
      </c>
      <c r="Z1429">
        <v>185074</v>
      </c>
      <c r="AA1429">
        <v>189544</v>
      </c>
      <c r="AB1429">
        <v>194555</v>
      </c>
      <c r="AC1429">
        <v>199968</v>
      </c>
      <c r="AD1429">
        <v>205561</v>
      </c>
      <c r="AE1429">
        <v>211170</v>
      </c>
      <c r="AF1429">
        <v>216760</v>
      </c>
      <c r="AG1429">
        <v>222377</v>
      </c>
      <c r="AH1429">
        <v>228041</v>
      </c>
      <c r="AI1429">
        <v>233790</v>
      </c>
      <c r="AJ1429">
        <v>239651</v>
      </c>
      <c r="AK1429">
        <v>245619</v>
      </c>
    </row>
    <row r="1430" spans="1:37" hidden="1">
      <c r="A1430" t="s">
        <v>1670</v>
      </c>
      <c r="B1430" t="s">
        <v>1671</v>
      </c>
      <c r="C1430" t="s">
        <v>4889</v>
      </c>
      <c r="D1430" t="s">
        <v>4890</v>
      </c>
      <c r="E1430" t="str">
        <f t="shared" si="22"/>
        <v>VEN.NY.GDP.DEFL.ZS</v>
      </c>
      <c r="F1430">
        <v>0.93717485265408951</v>
      </c>
      <c r="G1430">
        <v>1.0577659649737159</v>
      </c>
      <c r="H1430">
        <v>1.0972294966096698</v>
      </c>
      <c r="I1430">
        <v>1.1696467496803715</v>
      </c>
      <c r="J1430">
        <v>1.3405208827764439</v>
      </c>
      <c r="K1430">
        <v>1.4806231933489133</v>
      </c>
      <c r="L1430">
        <v>1.523568224356336</v>
      </c>
      <c r="M1430">
        <v>2.0307101896964643</v>
      </c>
      <c r="N1430">
        <v>2.4727530695003654</v>
      </c>
      <c r="O1430">
        <v>4.6656868352922807</v>
      </c>
      <c r="P1430">
        <v>6.6131751858604524</v>
      </c>
      <c r="Q1430">
        <v>8.0316758995376123</v>
      </c>
      <c r="R1430">
        <v>10.300147448262852</v>
      </c>
      <c r="S1430">
        <v>13.55971400942145</v>
      </c>
      <c r="T1430">
        <v>22.087510967681492</v>
      </c>
      <c r="U1430">
        <v>33.519984949535086</v>
      </c>
      <c r="V1430">
        <v>72.243853101632311</v>
      </c>
      <c r="W1430">
        <v>100</v>
      </c>
      <c r="X1430">
        <v>118.89028670257159</v>
      </c>
      <c r="Y1430">
        <v>150.03087478992819</v>
      </c>
      <c r="Z1430">
        <v>194.21920595354291</v>
      </c>
      <c r="AA1430">
        <v>209.75072951237013</v>
      </c>
      <c r="AB1430">
        <v>279.01645299327743</v>
      </c>
      <c r="AC1430">
        <v>376.4873791528367</v>
      </c>
      <c r="AD1430">
        <v>504.31886603976449</v>
      </c>
      <c r="AE1430">
        <v>653.61772246196767</v>
      </c>
      <c r="AF1430">
        <v>770.64350197616102</v>
      </c>
      <c r="AG1430">
        <v>889.69619197216582</v>
      </c>
      <c r="AH1430">
        <v>1157.7834775569868</v>
      </c>
      <c r="AI1430">
        <v>1248.457216690764</v>
      </c>
      <c r="AJ1430">
        <v>1822.0392703419307</v>
      </c>
      <c r="AK1430">
        <v>2334.9285837870402</v>
      </c>
    </row>
    <row r="1431" spans="1:37" hidden="1">
      <c r="A1431" t="s">
        <v>1670</v>
      </c>
      <c r="B1431" t="s">
        <v>1671</v>
      </c>
      <c r="C1431" t="s">
        <v>4891</v>
      </c>
      <c r="D1431" t="s">
        <v>4892</v>
      </c>
      <c r="E1431" t="str">
        <f t="shared" si="22"/>
        <v>VEN.NY.GDP.MKTP.KD</v>
      </c>
      <c r="F1431">
        <v>87831090370.217743</v>
      </c>
      <c r="G1431">
        <v>87512429634.73761</v>
      </c>
      <c r="H1431">
        <v>85700041807.052917</v>
      </c>
      <c r="I1431">
        <v>82473592071.033707</v>
      </c>
      <c r="J1431">
        <v>83662996973.90419</v>
      </c>
      <c r="K1431">
        <v>83824717711.165436</v>
      </c>
      <c r="L1431">
        <v>89281995939.854675</v>
      </c>
      <c r="M1431">
        <v>92479764606.685623</v>
      </c>
      <c r="N1431">
        <v>97863352351.647446</v>
      </c>
      <c r="O1431">
        <v>89476578649.588974</v>
      </c>
      <c r="P1431">
        <v>95263870747.295334</v>
      </c>
      <c r="Q1431">
        <v>104532938619.3875</v>
      </c>
      <c r="R1431">
        <v>110868129421.7807</v>
      </c>
      <c r="S1431">
        <v>111173447020.57565</v>
      </c>
      <c r="T1431">
        <v>108561418117.64293</v>
      </c>
      <c r="U1431">
        <v>112851399251.39594</v>
      </c>
      <c r="V1431">
        <v>112628137002.04881</v>
      </c>
      <c r="W1431">
        <v>119803598482.40413</v>
      </c>
      <c r="X1431">
        <v>120155887146.22972</v>
      </c>
      <c r="Y1431">
        <v>112982030193.71645</v>
      </c>
      <c r="Z1431">
        <v>117147614565.56268</v>
      </c>
      <c r="AA1431">
        <v>121123881198.5625</v>
      </c>
      <c r="AB1431">
        <v>110397577419.51128</v>
      </c>
      <c r="AC1431">
        <v>101835914043.14001</v>
      </c>
      <c r="AD1431">
        <v>120458247112.48389</v>
      </c>
      <c r="AE1431">
        <v>132887025219.73854</v>
      </c>
      <c r="AF1431">
        <v>146005830495.29492</v>
      </c>
      <c r="AG1431">
        <v>158786565931.76886</v>
      </c>
      <c r="AH1431">
        <v>167167089250.13736</v>
      </c>
      <c r="AI1431">
        <v>161813893108.6315</v>
      </c>
      <c r="AJ1431">
        <v>159404822025.47806</v>
      </c>
      <c r="AK1431">
        <v>166062245436.40036</v>
      </c>
    </row>
    <row r="1432" spans="1:37" hidden="1">
      <c r="A1432" t="s">
        <v>1670</v>
      </c>
      <c r="B1432" t="s">
        <v>1671</v>
      </c>
      <c r="C1432" t="s">
        <v>4893</v>
      </c>
      <c r="D1432" t="s">
        <v>4894</v>
      </c>
      <c r="E1432" t="str">
        <f t="shared" si="22"/>
        <v>VEN.NY.GDP.MKTP.CD</v>
      </c>
      <c r="F1432">
        <v>67135122863.875237</v>
      </c>
      <c r="G1432">
        <v>75498829319.376877</v>
      </c>
      <c r="H1432">
        <v>76693647866.348801</v>
      </c>
      <c r="I1432">
        <v>78586503425.993073</v>
      </c>
      <c r="J1432">
        <v>55952339079.640205</v>
      </c>
      <c r="K1432">
        <v>57935742246.699669</v>
      </c>
      <c r="L1432">
        <v>58915108093.876976</v>
      </c>
      <c r="M1432">
        <v>45343793675.975906</v>
      </c>
      <c r="N1432">
        <v>58428404473.559189</v>
      </c>
      <c r="O1432">
        <v>42142303738.549255</v>
      </c>
      <c r="P1432">
        <v>47027508385.029518</v>
      </c>
      <c r="Q1432">
        <v>51734363023.784004</v>
      </c>
      <c r="R1432">
        <v>58470358475.867729</v>
      </c>
      <c r="S1432">
        <v>58107555298.463974</v>
      </c>
      <c r="T1432">
        <v>56529904239.460892</v>
      </c>
      <c r="U1432">
        <v>74888742183.684631</v>
      </c>
      <c r="V1432">
        <v>68258588862.784515</v>
      </c>
      <c r="W1432">
        <v>85837385778.751007</v>
      </c>
      <c r="X1432">
        <v>91338542541.76741</v>
      </c>
      <c r="Y1432">
        <v>97974136436.652771</v>
      </c>
      <c r="Z1432">
        <v>117147614565.56268</v>
      </c>
      <c r="AA1432">
        <v>122909734601.32159</v>
      </c>
      <c r="AB1432">
        <v>92889586976.183304</v>
      </c>
      <c r="AC1432">
        <v>83622191418.977432</v>
      </c>
      <c r="AD1432">
        <v>112451400422.98222</v>
      </c>
      <c r="AE1432">
        <v>145513489651.87222</v>
      </c>
      <c r="AF1432">
        <v>183477522123.89383</v>
      </c>
      <c r="AG1432">
        <v>230364012575.68701</v>
      </c>
      <c r="AH1432">
        <v>315600203539.82306</v>
      </c>
      <c r="AI1432">
        <v>329418979506.2879</v>
      </c>
      <c r="AJ1432">
        <v>393807511437.2793</v>
      </c>
      <c r="AK1432">
        <v>316482190800.36371</v>
      </c>
    </row>
    <row r="1433" spans="1:37">
      <c r="A1433" t="s">
        <v>1670</v>
      </c>
      <c r="B1433" t="s">
        <v>1671</v>
      </c>
      <c r="C1433" t="s">
        <v>4895</v>
      </c>
      <c r="D1433" t="s">
        <v>4896</v>
      </c>
      <c r="E1433" t="str">
        <f t="shared" si="22"/>
        <v>VEN.SL.TLF.TERT.ZS</v>
      </c>
      <c r="F1433" t="s">
        <v>1768</v>
      </c>
      <c r="G1433" t="s">
        <v>1768</v>
      </c>
      <c r="H1433" t="s">
        <v>1768</v>
      </c>
      <c r="I1433" t="s">
        <v>1768</v>
      </c>
      <c r="J1433" t="s">
        <v>1768</v>
      </c>
      <c r="K1433" t="s">
        <v>1768</v>
      </c>
      <c r="L1433" t="s">
        <v>1768</v>
      </c>
      <c r="M1433" t="s">
        <v>1768</v>
      </c>
      <c r="N1433" t="s">
        <v>1768</v>
      </c>
      <c r="O1433" t="s">
        <v>1768</v>
      </c>
      <c r="P1433" t="s">
        <v>1768</v>
      </c>
      <c r="Q1433" t="s">
        <v>1768</v>
      </c>
      <c r="R1433" t="s">
        <v>1768</v>
      </c>
      <c r="S1433" t="s">
        <v>1768</v>
      </c>
      <c r="T1433" t="s">
        <v>1768</v>
      </c>
      <c r="U1433" t="s">
        <v>1768</v>
      </c>
      <c r="V1433" t="s">
        <v>1768</v>
      </c>
      <c r="W1433" t="s">
        <v>1768</v>
      </c>
      <c r="X1433" t="s">
        <v>1768</v>
      </c>
      <c r="Y1433" t="s">
        <v>1768</v>
      </c>
      <c r="Z1433" t="s">
        <v>1768</v>
      </c>
      <c r="AA1433" t="s">
        <v>1768</v>
      </c>
      <c r="AB1433" t="s">
        <v>1768</v>
      </c>
      <c r="AC1433" t="s">
        <v>1768</v>
      </c>
      <c r="AD1433" t="s">
        <v>1768</v>
      </c>
      <c r="AE1433" t="s">
        <v>1768</v>
      </c>
      <c r="AF1433" t="s">
        <v>1768</v>
      </c>
      <c r="AG1433" t="s">
        <v>1768</v>
      </c>
      <c r="AH1433" t="s">
        <v>1768</v>
      </c>
      <c r="AI1433" t="s">
        <v>1768</v>
      </c>
      <c r="AJ1433" t="s">
        <v>1768</v>
      </c>
      <c r="AK1433" t="s">
        <v>1768</v>
      </c>
    </row>
    <row r="1434" spans="1:37" hidden="1">
      <c r="A1434" t="s">
        <v>1670</v>
      </c>
      <c r="B1434" t="s">
        <v>1671</v>
      </c>
      <c r="C1434" t="s">
        <v>4897</v>
      </c>
      <c r="D1434" t="s">
        <v>4898</v>
      </c>
      <c r="E1434" t="str">
        <f t="shared" si="22"/>
        <v>VEN.SP.DYN.LE00.IN</v>
      </c>
      <c r="F1434">
        <v>68.222487804878071</v>
      </c>
      <c r="G1434">
        <v>68.534999999999997</v>
      </c>
      <c r="H1434">
        <v>68.840317073170752</v>
      </c>
      <c r="I1434">
        <v>69.146390243902445</v>
      </c>
      <c r="J1434">
        <v>69.454219512195124</v>
      </c>
      <c r="K1434">
        <v>69.762219512195131</v>
      </c>
      <c r="L1434">
        <v>70.063317073170737</v>
      </c>
      <c r="M1434">
        <v>70.348390243902443</v>
      </c>
      <c r="N1434">
        <v>70.612365853658545</v>
      </c>
      <c r="O1434">
        <v>70.850195121951231</v>
      </c>
      <c r="P1434">
        <v>71.062365853658534</v>
      </c>
      <c r="Q1434">
        <v>71.249365853658531</v>
      </c>
      <c r="R1434">
        <v>71.415756097560987</v>
      </c>
      <c r="S1434">
        <v>71.769512195121962</v>
      </c>
      <c r="T1434">
        <v>72.123170731707333</v>
      </c>
      <c r="U1434">
        <v>72.169512195121953</v>
      </c>
      <c r="V1434">
        <v>72.379512195121961</v>
      </c>
      <c r="W1434">
        <v>72.569512195121945</v>
      </c>
      <c r="X1434">
        <v>72.729268292682946</v>
      </c>
      <c r="Y1434">
        <v>72.864146341463439</v>
      </c>
      <c r="Z1434">
        <v>73.269512195121962</v>
      </c>
      <c r="AA1434">
        <v>73.429268292682934</v>
      </c>
      <c r="AB1434">
        <v>73.629268292682937</v>
      </c>
      <c r="AC1434">
        <v>72.782926829268305</v>
      </c>
      <c r="AD1434">
        <v>72.977804878048801</v>
      </c>
      <c r="AE1434">
        <v>73.172682926829282</v>
      </c>
      <c r="AF1434">
        <v>73.367560975609763</v>
      </c>
      <c r="AG1434">
        <v>73.562439024390244</v>
      </c>
      <c r="AH1434">
        <v>73.757560975609763</v>
      </c>
      <c r="AI1434">
        <v>73.942439024390254</v>
      </c>
      <c r="AJ1434">
        <v>74.127317073170744</v>
      </c>
      <c r="AK1434" t="s">
        <v>1768</v>
      </c>
    </row>
    <row r="1435" spans="1:37" hidden="1">
      <c r="A1435" t="s">
        <v>1670</v>
      </c>
      <c r="B1435" t="s">
        <v>1671</v>
      </c>
      <c r="C1435" t="s">
        <v>1688</v>
      </c>
      <c r="D1435" t="s">
        <v>1689</v>
      </c>
      <c r="E1435" t="str">
        <f t="shared" si="22"/>
        <v>VEN.SP.POP.TOTL</v>
      </c>
      <c r="F1435">
        <v>15036273</v>
      </c>
      <c r="G1435">
        <v>15570222.4</v>
      </c>
      <c r="H1435">
        <v>16047654.4</v>
      </c>
      <c r="I1435">
        <v>16522182.400000002</v>
      </c>
      <c r="J1435">
        <v>16993078.400000002</v>
      </c>
      <c r="K1435">
        <v>17460000</v>
      </c>
      <c r="L1435">
        <v>17922990.400000002</v>
      </c>
      <c r="M1435">
        <v>18382478.400000002</v>
      </c>
      <c r="N1435">
        <v>18839278.399999999</v>
      </c>
      <c r="O1435">
        <v>19294590.400000002</v>
      </c>
      <c r="P1435">
        <v>19750000</v>
      </c>
      <c r="Q1435">
        <v>20197000</v>
      </c>
      <c r="R1435">
        <v>20659000</v>
      </c>
      <c r="S1435">
        <v>21121000</v>
      </c>
      <c r="T1435">
        <v>21583000</v>
      </c>
      <c r="U1435">
        <v>22043000</v>
      </c>
      <c r="V1435">
        <v>22502000</v>
      </c>
      <c r="W1435">
        <v>22959000</v>
      </c>
      <c r="X1435">
        <v>23413000</v>
      </c>
      <c r="Y1435">
        <v>23867000</v>
      </c>
      <c r="Z1435">
        <v>24311000</v>
      </c>
      <c r="AA1435">
        <v>24765000</v>
      </c>
      <c r="AB1435">
        <v>25220000</v>
      </c>
      <c r="AC1435">
        <v>25674000</v>
      </c>
      <c r="AD1435">
        <v>26127000</v>
      </c>
      <c r="AE1435">
        <v>26577000</v>
      </c>
      <c r="AF1435">
        <v>27031000</v>
      </c>
      <c r="AG1435">
        <v>27483000</v>
      </c>
      <c r="AH1435">
        <v>27935000</v>
      </c>
      <c r="AI1435">
        <v>28384000</v>
      </c>
      <c r="AJ1435">
        <v>28834000</v>
      </c>
      <c r="AK1435">
        <v>29278000</v>
      </c>
    </row>
    <row r="1436" spans="1:37" hidden="1">
      <c r="A1436" t="s">
        <v>4028</v>
      </c>
      <c r="B1436" t="s">
        <v>1672</v>
      </c>
      <c r="C1436" t="s">
        <v>4889</v>
      </c>
      <c r="D1436" t="s">
        <v>4890</v>
      </c>
      <c r="E1436" t="str">
        <f t="shared" si="22"/>
        <v>VNM.NY.GDP.DEFL.ZS</v>
      </c>
      <c r="F1436" t="s">
        <v>1768</v>
      </c>
      <c r="G1436" t="s">
        <v>1768</v>
      </c>
      <c r="H1436" t="s">
        <v>1768</v>
      </c>
      <c r="I1436" t="s">
        <v>1768</v>
      </c>
      <c r="J1436" t="s">
        <v>1768</v>
      </c>
      <c r="K1436">
        <v>0.11209282624296169</v>
      </c>
      <c r="L1436">
        <v>0.55830421995396828</v>
      </c>
      <c r="M1436">
        <v>2.5824713255125911</v>
      </c>
      <c r="N1436">
        <v>13.197468224108238</v>
      </c>
      <c r="O1436">
        <v>22.394615068934591</v>
      </c>
      <c r="P1436">
        <v>31.821649389360719</v>
      </c>
      <c r="Q1436">
        <v>54.907108367626556</v>
      </c>
      <c r="R1436">
        <v>72.822848763677868</v>
      </c>
      <c r="S1436">
        <v>85.504933034830771</v>
      </c>
      <c r="T1436">
        <v>100</v>
      </c>
      <c r="U1436">
        <v>117.0401885541897</v>
      </c>
      <c r="V1436">
        <v>127.21890332574672</v>
      </c>
      <c r="W1436">
        <v>135.61205412559173</v>
      </c>
      <c r="X1436">
        <v>147.59725902729792</v>
      </c>
      <c r="Y1436">
        <v>156.06151802795182</v>
      </c>
      <c r="Z1436">
        <v>161.38138611330308</v>
      </c>
      <c r="AA1436">
        <v>164.52562231152177</v>
      </c>
      <c r="AB1436">
        <v>171.00627049728809</v>
      </c>
      <c r="AC1436">
        <v>182.44037741729403</v>
      </c>
      <c r="AD1436">
        <v>197.36145791659195</v>
      </c>
      <c r="AE1436">
        <v>213.52285188700128</v>
      </c>
      <c r="AF1436">
        <v>229.038044257628</v>
      </c>
      <c r="AG1436">
        <v>247.90936914753416</v>
      </c>
      <c r="AH1436">
        <v>302.78596740189784</v>
      </c>
      <c r="AI1436">
        <v>321.04001796472102</v>
      </c>
      <c r="AJ1436">
        <v>359.11560543790984</v>
      </c>
      <c r="AK1436">
        <v>434.0223852117141</v>
      </c>
    </row>
    <row r="1437" spans="1:37" hidden="1">
      <c r="A1437" t="s">
        <v>4028</v>
      </c>
      <c r="B1437" t="s">
        <v>1672</v>
      </c>
      <c r="C1437" t="s">
        <v>4891</v>
      </c>
      <c r="D1437" t="s">
        <v>4892</v>
      </c>
      <c r="E1437" t="str">
        <f t="shared" si="22"/>
        <v>VNM.NY.GDP.MKTP.KD</v>
      </c>
      <c r="F1437" t="s">
        <v>1768</v>
      </c>
      <c r="G1437" t="s">
        <v>1768</v>
      </c>
      <c r="H1437" t="s">
        <v>1768</v>
      </c>
      <c r="I1437" t="s">
        <v>1768</v>
      </c>
      <c r="J1437">
        <v>11453473961.755123</v>
      </c>
      <c r="K1437">
        <v>11889376649.741161</v>
      </c>
      <c r="L1437">
        <v>12221006030.964815</v>
      </c>
      <c r="M1437">
        <v>12658942070.887499</v>
      </c>
      <c r="N1437">
        <v>13308980223.656504</v>
      </c>
      <c r="O1437">
        <v>14289121788.17415</v>
      </c>
      <c r="P1437">
        <v>15017998193.56946</v>
      </c>
      <c r="Q1437">
        <v>15913197627.560757</v>
      </c>
      <c r="R1437">
        <v>17289060246.775047</v>
      </c>
      <c r="S1437">
        <v>18684759513.641953</v>
      </c>
      <c r="T1437">
        <v>20336301848.056232</v>
      </c>
      <c r="U1437">
        <v>22276482694.176506</v>
      </c>
      <c r="V1437">
        <v>24357110075.305088</v>
      </c>
      <c r="W1437">
        <v>26342722183.520313</v>
      </c>
      <c r="X1437">
        <v>27861236671.778648</v>
      </c>
      <c r="Y1437">
        <v>29191217010.309734</v>
      </c>
      <c r="Z1437">
        <v>31172517272.20982</v>
      </c>
      <c r="AA1437">
        <v>33321830052.271881</v>
      </c>
      <c r="AB1437">
        <v>35681076633.443352</v>
      </c>
      <c r="AC1437">
        <v>38300485720.402405</v>
      </c>
      <c r="AD1437">
        <v>41283942095.669044</v>
      </c>
      <c r="AE1437">
        <v>44769045610.393311</v>
      </c>
      <c r="AF1437">
        <v>48453031029.180473</v>
      </c>
      <c r="AG1437">
        <v>52550385537.225525</v>
      </c>
      <c r="AH1437">
        <v>55866678638.535568</v>
      </c>
      <c r="AI1437">
        <v>58840794626.555267</v>
      </c>
      <c r="AJ1437">
        <v>62832215474.360634</v>
      </c>
      <c r="AK1437">
        <v>66530108957.572823</v>
      </c>
    </row>
    <row r="1438" spans="1:37" hidden="1">
      <c r="A1438" t="s">
        <v>4028</v>
      </c>
      <c r="B1438" t="s">
        <v>1672</v>
      </c>
      <c r="C1438" t="s">
        <v>4893</v>
      </c>
      <c r="D1438" t="s">
        <v>4894</v>
      </c>
      <c r="E1438" t="str">
        <f t="shared" si="22"/>
        <v>VNM.NY.GDP.MKTP.CD</v>
      </c>
      <c r="F1438" t="s">
        <v>1768</v>
      </c>
      <c r="G1438" t="s">
        <v>1768</v>
      </c>
      <c r="H1438" t="s">
        <v>1768</v>
      </c>
      <c r="I1438" t="s">
        <v>1768</v>
      </c>
      <c r="J1438" t="s">
        <v>1768</v>
      </c>
      <c r="K1438">
        <v>14094688427.670771</v>
      </c>
      <c r="L1438">
        <v>26336617864.201801</v>
      </c>
      <c r="M1438">
        <v>36658108168.747383</v>
      </c>
      <c r="N1438">
        <v>25423812494.360123</v>
      </c>
      <c r="O1438">
        <v>6293304847.1221447</v>
      </c>
      <c r="P1438">
        <v>6471740486.3200798</v>
      </c>
      <c r="Q1438">
        <v>9613369553.8506069</v>
      </c>
      <c r="R1438">
        <v>9866990096.3187141</v>
      </c>
      <c r="S1438">
        <v>13180954014.067999</v>
      </c>
      <c r="T1438">
        <v>16286434094.018452</v>
      </c>
      <c r="U1438">
        <v>20736163915.244923</v>
      </c>
      <c r="V1438">
        <v>24657470331.59621</v>
      </c>
      <c r="W1438">
        <v>26843701136.726643</v>
      </c>
      <c r="X1438">
        <v>27209601995.827557</v>
      </c>
      <c r="Y1438">
        <v>28683658004.771004</v>
      </c>
      <c r="Z1438">
        <v>31172517272.20982</v>
      </c>
      <c r="AA1438">
        <v>32685199370.801929</v>
      </c>
      <c r="AB1438">
        <v>35058216050.567101</v>
      </c>
      <c r="AC1438">
        <v>39552513117.539154</v>
      </c>
      <c r="AD1438">
        <v>45427854693.255432</v>
      </c>
      <c r="AE1438">
        <v>52917296788.872604</v>
      </c>
      <c r="AF1438">
        <v>60913515794.738731</v>
      </c>
      <c r="AG1438">
        <v>71015592862.520477</v>
      </c>
      <c r="AH1438">
        <v>91094051434.61792</v>
      </c>
      <c r="AI1438">
        <v>97180304813.435028</v>
      </c>
      <c r="AJ1438">
        <v>106426845156.81296</v>
      </c>
      <c r="AK1438">
        <v>123960665229.02089</v>
      </c>
    </row>
    <row r="1439" spans="1:37">
      <c r="A1439" t="s">
        <v>4028</v>
      </c>
      <c r="B1439" t="s">
        <v>1672</v>
      </c>
      <c r="C1439" t="s">
        <v>4895</v>
      </c>
      <c r="D1439" t="s">
        <v>4896</v>
      </c>
      <c r="E1439" t="str">
        <f t="shared" si="22"/>
        <v>VNM.SL.TLF.TERT.ZS</v>
      </c>
      <c r="F1439" t="s">
        <v>1768</v>
      </c>
      <c r="G1439" t="s">
        <v>1768</v>
      </c>
      <c r="H1439" t="s">
        <v>1768</v>
      </c>
      <c r="I1439" t="s">
        <v>1768</v>
      </c>
      <c r="J1439" t="s">
        <v>1768</v>
      </c>
      <c r="K1439" t="s">
        <v>1768</v>
      </c>
      <c r="L1439" t="s">
        <v>1768</v>
      </c>
      <c r="M1439" t="s">
        <v>1768</v>
      </c>
      <c r="N1439" t="s">
        <v>1768</v>
      </c>
      <c r="O1439" t="s">
        <v>1768</v>
      </c>
      <c r="P1439" t="s">
        <v>1768</v>
      </c>
      <c r="Q1439" t="s">
        <v>1768</v>
      </c>
      <c r="R1439" t="s">
        <v>1768</v>
      </c>
      <c r="S1439" t="s">
        <v>1768</v>
      </c>
      <c r="T1439" t="s">
        <v>1768</v>
      </c>
      <c r="U1439" t="s">
        <v>1768</v>
      </c>
      <c r="V1439" t="s">
        <v>1768</v>
      </c>
      <c r="W1439" t="s">
        <v>1768</v>
      </c>
      <c r="X1439" t="s">
        <v>1768</v>
      </c>
      <c r="Y1439" t="s">
        <v>1768</v>
      </c>
      <c r="Z1439" t="s">
        <v>1768</v>
      </c>
      <c r="AA1439" t="s">
        <v>1768</v>
      </c>
      <c r="AB1439" t="s">
        <v>1768</v>
      </c>
      <c r="AC1439" t="s">
        <v>1768</v>
      </c>
      <c r="AD1439" t="s">
        <v>1768</v>
      </c>
      <c r="AE1439" t="s">
        <v>1768</v>
      </c>
      <c r="AF1439" t="s">
        <v>1768</v>
      </c>
      <c r="AG1439" t="s">
        <v>1768</v>
      </c>
      <c r="AH1439" t="s">
        <v>1768</v>
      </c>
      <c r="AI1439" t="s">
        <v>1768</v>
      </c>
      <c r="AJ1439" t="s">
        <v>1768</v>
      </c>
      <c r="AK1439" t="s">
        <v>1768</v>
      </c>
    </row>
    <row r="1440" spans="1:37" hidden="1">
      <c r="A1440" t="s">
        <v>4028</v>
      </c>
      <c r="B1440" t="s">
        <v>1672</v>
      </c>
      <c r="C1440" t="s">
        <v>4897</v>
      </c>
      <c r="D1440" t="s">
        <v>4898</v>
      </c>
      <c r="E1440" t="str">
        <f t="shared" si="22"/>
        <v>VNM.SP.DYN.LE00.IN</v>
      </c>
      <c r="F1440">
        <v>55.671073170731709</v>
      </c>
      <c r="G1440">
        <v>56.938292682926836</v>
      </c>
      <c r="H1440">
        <v>58.120024390243906</v>
      </c>
      <c r="I1440">
        <v>59.200536585365853</v>
      </c>
      <c r="J1440">
        <v>60.171682926829277</v>
      </c>
      <c r="K1440">
        <v>61.054902439024396</v>
      </c>
      <c r="L1440">
        <v>61.893243902439032</v>
      </c>
      <c r="M1440">
        <v>62.736317073170738</v>
      </c>
      <c r="N1440">
        <v>63.61575609756099</v>
      </c>
      <c r="O1440">
        <v>64.536097560975605</v>
      </c>
      <c r="P1440">
        <v>65.478365853658545</v>
      </c>
      <c r="Q1440">
        <v>66.41109756097562</v>
      </c>
      <c r="R1440">
        <v>67.292756097560982</v>
      </c>
      <c r="S1440">
        <v>68.093341463414646</v>
      </c>
      <c r="T1440">
        <v>68.804829268292679</v>
      </c>
      <c r="U1440">
        <v>69.431682926829268</v>
      </c>
      <c r="V1440">
        <v>69.989853658536589</v>
      </c>
      <c r="W1440">
        <v>70.506317073170749</v>
      </c>
      <c r="X1440">
        <v>71.001560975609763</v>
      </c>
      <c r="Y1440">
        <v>71.482609756097574</v>
      </c>
      <c r="Z1440">
        <v>71.945512195121964</v>
      </c>
      <c r="AA1440">
        <v>72.381317073170734</v>
      </c>
      <c r="AB1440">
        <v>72.777097560975619</v>
      </c>
      <c r="AC1440">
        <v>73.125902439024387</v>
      </c>
      <c r="AD1440">
        <v>73.431780487804872</v>
      </c>
      <c r="AE1440">
        <v>73.699731707317085</v>
      </c>
      <c r="AF1440">
        <v>73.940756097560978</v>
      </c>
      <c r="AG1440">
        <v>74.165341463414634</v>
      </c>
      <c r="AH1440">
        <v>74.38546341463416</v>
      </c>
      <c r="AI1440">
        <v>74.605585365853656</v>
      </c>
      <c r="AJ1440">
        <v>74.828243902439027</v>
      </c>
      <c r="AK1440" t="s">
        <v>1768</v>
      </c>
    </row>
    <row r="1441" spans="1:37" hidden="1">
      <c r="A1441" t="s">
        <v>4028</v>
      </c>
      <c r="B1441" t="s">
        <v>1672</v>
      </c>
      <c r="C1441" t="s">
        <v>1688</v>
      </c>
      <c r="D1441" t="s">
        <v>1689</v>
      </c>
      <c r="E1441" t="str">
        <f t="shared" si="22"/>
        <v>VNM.SP.POP.TOTL</v>
      </c>
      <c r="F1441">
        <v>53700000</v>
      </c>
      <c r="G1441">
        <v>54722337.492737107</v>
      </c>
      <c r="H1441">
        <v>55686897.340493917</v>
      </c>
      <c r="I1441">
        <v>56654801.826915599</v>
      </c>
      <c r="J1441">
        <v>57691661.431825519</v>
      </c>
      <c r="K1441">
        <v>58868000</v>
      </c>
      <c r="L1441">
        <v>60249000</v>
      </c>
      <c r="M1441">
        <v>61750000</v>
      </c>
      <c r="N1441">
        <v>63263000</v>
      </c>
      <c r="O1441">
        <v>64774000</v>
      </c>
      <c r="P1441">
        <v>66016700</v>
      </c>
      <c r="Q1441">
        <v>67242400</v>
      </c>
      <c r="R1441">
        <v>68450100</v>
      </c>
      <c r="S1441">
        <v>69644500</v>
      </c>
      <c r="T1441">
        <v>70824500</v>
      </c>
      <c r="U1441">
        <v>71995500</v>
      </c>
      <c r="V1441">
        <v>73156700</v>
      </c>
      <c r="W1441">
        <v>74306900</v>
      </c>
      <c r="X1441">
        <v>75456300</v>
      </c>
      <c r="Y1441">
        <v>76596700</v>
      </c>
      <c r="Z1441">
        <v>77630900</v>
      </c>
      <c r="AA1441">
        <v>78621000</v>
      </c>
      <c r="AB1441">
        <v>79538700</v>
      </c>
      <c r="AC1441">
        <v>80468400</v>
      </c>
      <c r="AD1441">
        <v>81437700</v>
      </c>
      <c r="AE1441">
        <v>82393500</v>
      </c>
      <c r="AF1441">
        <v>83313000</v>
      </c>
      <c r="AG1441">
        <v>84221100</v>
      </c>
      <c r="AH1441">
        <v>85122300</v>
      </c>
      <c r="AI1441">
        <v>86025000</v>
      </c>
      <c r="AJ1441">
        <v>86927700</v>
      </c>
      <c r="AK1441">
        <v>87840000</v>
      </c>
    </row>
    <row r="1442" spans="1:37" hidden="1">
      <c r="A1442" t="s">
        <v>1673</v>
      </c>
      <c r="B1442" t="s">
        <v>1674</v>
      </c>
      <c r="C1442" t="s">
        <v>4889</v>
      </c>
      <c r="D1442" t="s">
        <v>4890</v>
      </c>
      <c r="E1442" t="str">
        <f t="shared" si="22"/>
        <v>VIR.NY.GDP.DEFL.ZS</v>
      </c>
      <c r="F1442">
        <v>85.70419218087612</v>
      </c>
      <c r="G1442">
        <v>93.995192716634833</v>
      </c>
      <c r="H1442">
        <v>100</v>
      </c>
      <c r="I1442">
        <v>103.89801713851168</v>
      </c>
      <c r="J1442">
        <v>107.80002565321172</v>
      </c>
      <c r="K1442">
        <v>110.99405631311241</v>
      </c>
      <c r="L1442">
        <v>113.78969744123756</v>
      </c>
      <c r="M1442">
        <v>117.39798522730442</v>
      </c>
      <c r="N1442">
        <v>121.29695148373531</v>
      </c>
      <c r="O1442">
        <v>126.3063939849624</v>
      </c>
      <c r="P1442" t="s">
        <v>1768</v>
      </c>
      <c r="Q1442" t="s">
        <v>1768</v>
      </c>
      <c r="R1442" t="s">
        <v>1768</v>
      </c>
      <c r="S1442" t="s">
        <v>1768</v>
      </c>
      <c r="T1442" t="s">
        <v>1768</v>
      </c>
      <c r="U1442" t="s">
        <v>1768</v>
      </c>
      <c r="V1442" t="s">
        <v>1768</v>
      </c>
      <c r="W1442" t="s">
        <v>1768</v>
      </c>
      <c r="X1442" t="s">
        <v>1768</v>
      </c>
      <c r="Y1442" t="s">
        <v>1768</v>
      </c>
      <c r="Z1442" t="s">
        <v>1768</v>
      </c>
      <c r="AA1442" t="s">
        <v>1768</v>
      </c>
      <c r="AB1442" t="s">
        <v>1768</v>
      </c>
      <c r="AC1442" t="s">
        <v>1768</v>
      </c>
      <c r="AD1442" t="s">
        <v>1768</v>
      </c>
      <c r="AE1442" t="s">
        <v>1768</v>
      </c>
      <c r="AF1442" t="s">
        <v>1768</v>
      </c>
      <c r="AG1442" t="s">
        <v>1768</v>
      </c>
      <c r="AH1442" t="s">
        <v>1768</v>
      </c>
      <c r="AI1442" t="s">
        <v>1768</v>
      </c>
      <c r="AJ1442" t="s">
        <v>1768</v>
      </c>
      <c r="AK1442" t="s">
        <v>1768</v>
      </c>
    </row>
    <row r="1443" spans="1:37" hidden="1">
      <c r="A1443" t="s">
        <v>1673</v>
      </c>
      <c r="B1443" t="s">
        <v>1674</v>
      </c>
      <c r="C1443" t="s">
        <v>4891</v>
      </c>
      <c r="D1443" t="s">
        <v>4892</v>
      </c>
      <c r="E1443" t="str">
        <f t="shared" si="22"/>
        <v>VIR.NY.GDP.MKTP.KD</v>
      </c>
      <c r="F1443" t="s">
        <v>1768</v>
      </c>
      <c r="G1443" t="s">
        <v>1768</v>
      </c>
      <c r="H1443" t="s">
        <v>1768</v>
      </c>
      <c r="I1443" t="s">
        <v>1768</v>
      </c>
      <c r="J1443" t="s">
        <v>1768</v>
      </c>
      <c r="K1443" t="s">
        <v>1768</v>
      </c>
      <c r="L1443" t="s">
        <v>1768</v>
      </c>
      <c r="M1443" t="s">
        <v>1768</v>
      </c>
      <c r="N1443" t="s">
        <v>1768</v>
      </c>
      <c r="O1443" t="s">
        <v>1768</v>
      </c>
      <c r="P1443" t="s">
        <v>1768</v>
      </c>
      <c r="Q1443" t="s">
        <v>1768</v>
      </c>
      <c r="R1443" t="s">
        <v>1768</v>
      </c>
      <c r="S1443" t="s">
        <v>1768</v>
      </c>
      <c r="T1443" t="s">
        <v>1768</v>
      </c>
      <c r="U1443" t="s">
        <v>1768</v>
      </c>
      <c r="V1443" t="s">
        <v>1768</v>
      </c>
      <c r="W1443" t="s">
        <v>1768</v>
      </c>
      <c r="X1443" t="s">
        <v>1768</v>
      </c>
      <c r="Y1443" t="s">
        <v>1768</v>
      </c>
      <c r="Z1443" t="s">
        <v>1768</v>
      </c>
      <c r="AA1443" t="s">
        <v>1768</v>
      </c>
      <c r="AB1443" t="s">
        <v>1768</v>
      </c>
      <c r="AC1443" t="s">
        <v>1768</v>
      </c>
      <c r="AD1443" t="s">
        <v>1768</v>
      </c>
      <c r="AE1443" t="s">
        <v>1768</v>
      </c>
      <c r="AF1443" t="s">
        <v>1768</v>
      </c>
      <c r="AG1443" t="s">
        <v>1768</v>
      </c>
      <c r="AH1443" t="s">
        <v>1768</v>
      </c>
      <c r="AI1443" t="s">
        <v>1768</v>
      </c>
      <c r="AJ1443" t="s">
        <v>1768</v>
      </c>
      <c r="AK1443" t="s">
        <v>1768</v>
      </c>
    </row>
    <row r="1444" spans="1:37" hidden="1">
      <c r="A1444" t="s">
        <v>1673</v>
      </c>
      <c r="B1444" t="s">
        <v>1674</v>
      </c>
      <c r="C1444" t="s">
        <v>4893</v>
      </c>
      <c r="D1444" t="s">
        <v>4894</v>
      </c>
      <c r="E1444" t="str">
        <f t="shared" si="22"/>
        <v>VIR.NY.GDP.MKTP.CD</v>
      </c>
      <c r="F1444">
        <v>727800000</v>
      </c>
      <c r="G1444">
        <v>821800000</v>
      </c>
      <c r="H1444">
        <v>832600000</v>
      </c>
      <c r="I1444">
        <v>916899968</v>
      </c>
      <c r="J1444">
        <v>985400000</v>
      </c>
      <c r="K1444">
        <v>990400000</v>
      </c>
      <c r="L1444">
        <v>1035600000</v>
      </c>
      <c r="M1444">
        <v>1147800064</v>
      </c>
      <c r="N1444">
        <v>1204600064</v>
      </c>
      <c r="O1444">
        <v>1343900032</v>
      </c>
      <c r="P1444">
        <v>1564700032</v>
      </c>
      <c r="Q1444">
        <v>1671200000</v>
      </c>
      <c r="R1444">
        <v>1770899968</v>
      </c>
      <c r="S1444">
        <v>1996000000</v>
      </c>
      <c r="T1444" t="s">
        <v>1768</v>
      </c>
      <c r="U1444" t="s">
        <v>1768</v>
      </c>
      <c r="V1444" t="s">
        <v>1768</v>
      </c>
      <c r="W1444" t="s">
        <v>1768</v>
      </c>
      <c r="X1444" t="s">
        <v>1768</v>
      </c>
      <c r="Y1444" t="s">
        <v>1768</v>
      </c>
      <c r="Z1444" t="s">
        <v>1768</v>
      </c>
      <c r="AA1444" t="s">
        <v>1768</v>
      </c>
      <c r="AB1444" t="s">
        <v>1768</v>
      </c>
      <c r="AC1444" t="s">
        <v>1768</v>
      </c>
      <c r="AD1444" t="s">
        <v>1768</v>
      </c>
      <c r="AE1444" t="s">
        <v>1768</v>
      </c>
      <c r="AF1444" t="s">
        <v>1768</v>
      </c>
      <c r="AG1444" t="s">
        <v>1768</v>
      </c>
      <c r="AH1444" t="s">
        <v>1768</v>
      </c>
      <c r="AI1444" t="s">
        <v>1768</v>
      </c>
      <c r="AJ1444" t="s">
        <v>1768</v>
      </c>
      <c r="AK1444" t="s">
        <v>1768</v>
      </c>
    </row>
    <row r="1445" spans="1:37">
      <c r="A1445" t="s">
        <v>1673</v>
      </c>
      <c r="B1445" t="s">
        <v>1674</v>
      </c>
      <c r="C1445" t="s">
        <v>4895</v>
      </c>
      <c r="D1445" t="s">
        <v>4896</v>
      </c>
      <c r="E1445" t="str">
        <f t="shared" si="22"/>
        <v>VIR.SL.TLF.TERT.ZS</v>
      </c>
      <c r="F1445" t="s">
        <v>1768</v>
      </c>
      <c r="G1445" t="s">
        <v>1768</v>
      </c>
      <c r="H1445" t="s">
        <v>1768</v>
      </c>
      <c r="I1445" t="s">
        <v>1768</v>
      </c>
      <c r="J1445" t="s">
        <v>1768</v>
      </c>
      <c r="K1445" t="s">
        <v>1768</v>
      </c>
      <c r="L1445" t="s">
        <v>1768</v>
      </c>
      <c r="M1445" t="s">
        <v>1768</v>
      </c>
      <c r="N1445" t="s">
        <v>1768</v>
      </c>
      <c r="O1445" t="s">
        <v>1768</v>
      </c>
      <c r="P1445" t="s">
        <v>1768</v>
      </c>
      <c r="Q1445">
        <v>17.700000762939453</v>
      </c>
      <c r="R1445" t="s">
        <v>1768</v>
      </c>
      <c r="S1445" t="s">
        <v>1768</v>
      </c>
      <c r="T1445" t="s">
        <v>1768</v>
      </c>
      <c r="U1445" t="s">
        <v>1768</v>
      </c>
      <c r="V1445" t="s">
        <v>1768</v>
      </c>
      <c r="W1445" t="s">
        <v>1768</v>
      </c>
      <c r="X1445" t="s">
        <v>1768</v>
      </c>
      <c r="Y1445" t="s">
        <v>1768</v>
      </c>
      <c r="Z1445" t="s">
        <v>1768</v>
      </c>
      <c r="AA1445" t="s">
        <v>1768</v>
      </c>
      <c r="AB1445" t="s">
        <v>1768</v>
      </c>
      <c r="AC1445" t="s">
        <v>1768</v>
      </c>
      <c r="AD1445" t="s">
        <v>1768</v>
      </c>
      <c r="AE1445" t="s">
        <v>1768</v>
      </c>
      <c r="AF1445" t="s">
        <v>1768</v>
      </c>
      <c r="AG1445" t="s">
        <v>1768</v>
      </c>
      <c r="AH1445" t="s">
        <v>1768</v>
      </c>
      <c r="AI1445" t="s">
        <v>1768</v>
      </c>
      <c r="AJ1445" t="s">
        <v>1768</v>
      </c>
      <c r="AK1445" t="s">
        <v>1768</v>
      </c>
    </row>
    <row r="1446" spans="1:37" hidden="1">
      <c r="A1446" t="s">
        <v>1673</v>
      </c>
      <c r="B1446" t="s">
        <v>1674</v>
      </c>
      <c r="C1446" t="s">
        <v>4897</v>
      </c>
      <c r="D1446" t="s">
        <v>4898</v>
      </c>
      <c r="E1446" t="str">
        <f t="shared" si="22"/>
        <v>VIR.SP.DYN.LE00.IN</v>
      </c>
      <c r="F1446">
        <v>71.425195121951219</v>
      </c>
      <c r="G1446">
        <v>71.726463414634139</v>
      </c>
      <c r="H1446">
        <v>72.036463414634156</v>
      </c>
      <c r="I1446">
        <v>72.361634146341473</v>
      </c>
      <c r="J1446">
        <v>72.702048780487814</v>
      </c>
      <c r="K1446">
        <v>73.055731707317079</v>
      </c>
      <c r="L1446">
        <v>73.416829268292688</v>
      </c>
      <c r="M1446">
        <v>73.775951219512208</v>
      </c>
      <c r="N1446">
        <v>74.126292682926831</v>
      </c>
      <c r="O1446">
        <v>74.464439024390259</v>
      </c>
      <c r="P1446">
        <v>74.788000000000011</v>
      </c>
      <c r="Q1446">
        <v>75.099024390243898</v>
      </c>
      <c r="R1446">
        <v>75.400512195121962</v>
      </c>
      <c r="S1446">
        <v>75.694902439024403</v>
      </c>
      <c r="T1446">
        <v>75.982195121951221</v>
      </c>
      <c r="U1446">
        <v>76.262902439024401</v>
      </c>
      <c r="V1446">
        <v>76.53656097560976</v>
      </c>
      <c r="W1446">
        <v>76.802560975609751</v>
      </c>
      <c r="X1446">
        <v>77.059292682926838</v>
      </c>
      <c r="Y1446">
        <v>77.306170731707326</v>
      </c>
      <c r="Z1446">
        <v>77.575658536585379</v>
      </c>
      <c r="AA1446">
        <v>77.845146341463433</v>
      </c>
      <c r="AB1446">
        <v>78.114634146341473</v>
      </c>
      <c r="AC1446">
        <v>78.251382113821165</v>
      </c>
      <c r="AD1446">
        <v>78.388130081300829</v>
      </c>
      <c r="AE1446">
        <v>78.524878048780494</v>
      </c>
      <c r="AF1446">
        <v>78.659756097560987</v>
      </c>
      <c r="AG1446">
        <v>78.794390243902455</v>
      </c>
      <c r="AH1446">
        <v>78.944780487804877</v>
      </c>
      <c r="AI1446">
        <v>79.069829268292679</v>
      </c>
      <c r="AJ1446">
        <v>79.189439024390254</v>
      </c>
      <c r="AK1446" t="s">
        <v>1768</v>
      </c>
    </row>
    <row r="1447" spans="1:37" hidden="1">
      <c r="A1447" t="s">
        <v>1673</v>
      </c>
      <c r="B1447" t="s">
        <v>1674</v>
      </c>
      <c r="C1447" t="s">
        <v>1688</v>
      </c>
      <c r="D1447" t="s">
        <v>1689</v>
      </c>
      <c r="E1447" t="str">
        <f t="shared" si="22"/>
        <v>VIR.SP.POP.TOTL</v>
      </c>
      <c r="F1447">
        <v>97000</v>
      </c>
      <c r="G1447">
        <v>98000</v>
      </c>
      <c r="H1447">
        <v>102000</v>
      </c>
      <c r="I1447">
        <v>104000</v>
      </c>
      <c r="J1447">
        <v>108000</v>
      </c>
      <c r="K1447">
        <v>107000</v>
      </c>
      <c r="L1447">
        <v>106500</v>
      </c>
      <c r="M1447">
        <v>106000</v>
      </c>
      <c r="N1447">
        <v>104500</v>
      </c>
      <c r="O1447">
        <v>103000</v>
      </c>
      <c r="P1447">
        <v>103963</v>
      </c>
      <c r="Q1447">
        <v>104807</v>
      </c>
      <c r="R1447">
        <v>105711</v>
      </c>
      <c r="S1447">
        <v>106577</v>
      </c>
      <c r="T1447">
        <v>107317</v>
      </c>
      <c r="U1447">
        <v>107817</v>
      </c>
      <c r="V1447">
        <v>108093</v>
      </c>
      <c r="W1447">
        <v>108355</v>
      </c>
      <c r="X1447">
        <v>108535</v>
      </c>
      <c r="Y1447">
        <v>108596</v>
      </c>
      <c r="Z1447">
        <v>108639</v>
      </c>
      <c r="AA1447">
        <v>108746</v>
      </c>
      <c r="AB1447">
        <v>108923</v>
      </c>
      <c r="AC1447">
        <v>109148</v>
      </c>
      <c r="AD1447">
        <v>109353</v>
      </c>
      <c r="AE1447">
        <v>109599</v>
      </c>
      <c r="AF1447">
        <v>109763</v>
      </c>
      <c r="AG1447">
        <v>109818</v>
      </c>
      <c r="AH1447">
        <v>109832</v>
      </c>
      <c r="AI1447">
        <v>109809</v>
      </c>
      <c r="AJ1447">
        <v>109750</v>
      </c>
      <c r="AK1447">
        <v>109666</v>
      </c>
    </row>
    <row r="1448" spans="1:37" hidden="1">
      <c r="A1448" t="s">
        <v>1675</v>
      </c>
      <c r="B1448" t="s">
        <v>1676</v>
      </c>
      <c r="C1448" t="s">
        <v>4889</v>
      </c>
      <c r="D1448" t="s">
        <v>4890</v>
      </c>
      <c r="E1448" t="str">
        <f t="shared" si="22"/>
        <v>WBG.NY.GDP.DEFL.ZS</v>
      </c>
      <c r="F1448" t="s">
        <v>1768</v>
      </c>
      <c r="G1448" t="s">
        <v>1768</v>
      </c>
      <c r="H1448" t="s">
        <v>1768</v>
      </c>
      <c r="I1448" t="s">
        <v>1768</v>
      </c>
      <c r="J1448" t="s">
        <v>1768</v>
      </c>
      <c r="K1448" t="s">
        <v>1768</v>
      </c>
      <c r="L1448" t="s">
        <v>1768</v>
      </c>
      <c r="M1448" t="s">
        <v>1768</v>
      </c>
      <c r="N1448" t="s">
        <v>1768</v>
      </c>
      <c r="O1448" t="s">
        <v>1768</v>
      </c>
      <c r="P1448" t="s">
        <v>1768</v>
      </c>
      <c r="Q1448" t="s">
        <v>1768</v>
      </c>
      <c r="R1448" t="s">
        <v>1768</v>
      </c>
      <c r="S1448" t="s">
        <v>1768</v>
      </c>
      <c r="T1448">
        <v>81.966931034560915</v>
      </c>
      <c r="U1448">
        <v>88.031902778575727</v>
      </c>
      <c r="V1448">
        <v>94.654826830240935</v>
      </c>
      <c r="W1448">
        <v>100</v>
      </c>
      <c r="X1448">
        <v>104.76218592788598</v>
      </c>
      <c r="Y1448">
        <v>110.8936045671549</v>
      </c>
      <c r="Z1448">
        <v>114.1021146532599</v>
      </c>
      <c r="AA1448">
        <v>111.90122947656491</v>
      </c>
      <c r="AB1448">
        <v>119.16720155867486</v>
      </c>
      <c r="AC1448">
        <v>119.72416880329044</v>
      </c>
      <c r="AD1448">
        <v>127.33577915496956</v>
      </c>
      <c r="AE1448">
        <v>133.56689337619508</v>
      </c>
      <c r="AF1448" t="s">
        <v>1768</v>
      </c>
      <c r="AG1448" t="s">
        <v>1768</v>
      </c>
      <c r="AH1448" t="s">
        <v>1768</v>
      </c>
      <c r="AI1448" t="s">
        <v>1768</v>
      </c>
      <c r="AJ1448" t="s">
        <v>1768</v>
      </c>
      <c r="AK1448" t="s">
        <v>1768</v>
      </c>
    </row>
    <row r="1449" spans="1:37" hidden="1">
      <c r="A1449" t="s">
        <v>1675</v>
      </c>
      <c r="B1449" t="s">
        <v>1676</v>
      </c>
      <c r="C1449" t="s">
        <v>4891</v>
      </c>
      <c r="D1449" t="s">
        <v>4892</v>
      </c>
      <c r="E1449" t="str">
        <f t="shared" si="22"/>
        <v>WBG.NY.GDP.MKTP.KD</v>
      </c>
      <c r="F1449" t="s">
        <v>1768</v>
      </c>
      <c r="G1449" t="s">
        <v>1768</v>
      </c>
      <c r="H1449" t="s">
        <v>1768</v>
      </c>
      <c r="I1449" t="s">
        <v>1768</v>
      </c>
      <c r="J1449" t="s">
        <v>1768</v>
      </c>
      <c r="K1449" t="s">
        <v>1768</v>
      </c>
      <c r="L1449" t="s">
        <v>1768</v>
      </c>
      <c r="M1449" t="s">
        <v>1768</v>
      </c>
      <c r="N1449" t="s">
        <v>1768</v>
      </c>
      <c r="O1449" t="s">
        <v>1768</v>
      </c>
      <c r="P1449" t="s">
        <v>1768</v>
      </c>
      <c r="Q1449" t="s">
        <v>1768</v>
      </c>
      <c r="R1449" t="s">
        <v>1768</v>
      </c>
      <c r="S1449" t="s">
        <v>1768</v>
      </c>
      <c r="T1449">
        <v>2907788315.4174747</v>
      </c>
      <c r="U1449">
        <v>3082508701.5540094</v>
      </c>
      <c r="V1449">
        <v>3171895902.0165205</v>
      </c>
      <c r="W1449">
        <v>3573173158.0027018</v>
      </c>
      <c r="X1449">
        <v>4003988813.3928313</v>
      </c>
      <c r="Y1449">
        <v>4355166734.0116854</v>
      </c>
      <c r="Z1449">
        <v>4113261232.9267135</v>
      </c>
      <c r="AA1449">
        <v>3504929190.6725969</v>
      </c>
      <c r="AB1449">
        <v>3151496301.3416061</v>
      </c>
      <c r="AC1449">
        <v>3344165596.5243607</v>
      </c>
      <c r="AD1449">
        <v>3552819407.4985766</v>
      </c>
      <c r="AE1449">
        <v>3775940953.301826</v>
      </c>
      <c r="AF1449" t="s">
        <v>1768</v>
      </c>
      <c r="AG1449" t="s">
        <v>1768</v>
      </c>
      <c r="AH1449" t="s">
        <v>1768</v>
      </c>
      <c r="AI1449" t="s">
        <v>1768</v>
      </c>
      <c r="AJ1449" t="s">
        <v>1768</v>
      </c>
      <c r="AK1449" t="s">
        <v>1768</v>
      </c>
    </row>
    <row r="1450" spans="1:37" hidden="1">
      <c r="A1450" t="s">
        <v>1675</v>
      </c>
      <c r="B1450" t="s">
        <v>1676</v>
      </c>
      <c r="C1450" t="s">
        <v>4893</v>
      </c>
      <c r="D1450" t="s">
        <v>4894</v>
      </c>
      <c r="E1450" t="str">
        <f t="shared" si="22"/>
        <v>WBG.NY.GDP.MKTP.CD</v>
      </c>
      <c r="F1450" t="s">
        <v>1768</v>
      </c>
      <c r="G1450" t="s">
        <v>1768</v>
      </c>
      <c r="H1450" t="s">
        <v>1768</v>
      </c>
      <c r="I1450" t="s">
        <v>1768</v>
      </c>
      <c r="J1450" t="s">
        <v>1768</v>
      </c>
      <c r="K1450" t="s">
        <v>1768</v>
      </c>
      <c r="L1450" t="s">
        <v>1768</v>
      </c>
      <c r="M1450" t="s">
        <v>1768</v>
      </c>
      <c r="N1450" t="s">
        <v>1768</v>
      </c>
      <c r="O1450" t="s">
        <v>1768</v>
      </c>
      <c r="P1450" t="s">
        <v>1768</v>
      </c>
      <c r="Q1450" t="s">
        <v>1768</v>
      </c>
      <c r="R1450" t="s">
        <v>1768</v>
      </c>
      <c r="S1450" t="s">
        <v>1768</v>
      </c>
      <c r="T1450">
        <v>2828493966.9433565</v>
      </c>
      <c r="U1450">
        <v>3220099898.3600097</v>
      </c>
      <c r="V1450">
        <v>3361387738.6812191</v>
      </c>
      <c r="W1450">
        <v>3701277958.8192811</v>
      </c>
      <c r="X1450">
        <v>3944403662.1197062</v>
      </c>
      <c r="Y1450">
        <v>4168899306.5130062</v>
      </c>
      <c r="Z1450">
        <v>4113261232.9267135</v>
      </c>
      <c r="AA1450">
        <v>3332382199.4935942</v>
      </c>
      <c r="AB1450">
        <v>2832538290.4285154</v>
      </c>
      <c r="AC1450">
        <v>3144395542.9129992</v>
      </c>
      <c r="AD1450">
        <v>3606871947.802568</v>
      </c>
      <c r="AE1450">
        <v>4015865743.746994</v>
      </c>
      <c r="AF1450" t="s">
        <v>1768</v>
      </c>
      <c r="AG1450" t="s">
        <v>1768</v>
      </c>
      <c r="AH1450" t="s">
        <v>1768</v>
      </c>
      <c r="AI1450" t="s">
        <v>1768</v>
      </c>
      <c r="AJ1450" t="s">
        <v>1768</v>
      </c>
      <c r="AK1450" t="s">
        <v>1768</v>
      </c>
    </row>
    <row r="1451" spans="1:37">
      <c r="A1451" t="s">
        <v>1675</v>
      </c>
      <c r="B1451" t="s">
        <v>1676</v>
      </c>
      <c r="C1451" t="s">
        <v>4895</v>
      </c>
      <c r="D1451" t="s">
        <v>4896</v>
      </c>
      <c r="E1451" t="str">
        <f t="shared" si="22"/>
        <v>WBG.SL.TLF.TERT.ZS</v>
      </c>
      <c r="F1451" t="s">
        <v>1768</v>
      </c>
      <c r="G1451" t="s">
        <v>1768</v>
      </c>
      <c r="H1451" t="s">
        <v>1768</v>
      </c>
      <c r="I1451" t="s">
        <v>1768</v>
      </c>
      <c r="J1451" t="s">
        <v>1768</v>
      </c>
      <c r="K1451" t="s">
        <v>1768</v>
      </c>
      <c r="L1451" t="s">
        <v>1768</v>
      </c>
      <c r="M1451" t="s">
        <v>1768</v>
      </c>
      <c r="N1451" t="s">
        <v>1768</v>
      </c>
      <c r="O1451" t="s">
        <v>1768</v>
      </c>
      <c r="P1451" t="s">
        <v>1768</v>
      </c>
      <c r="Q1451" t="s">
        <v>1768</v>
      </c>
      <c r="R1451" t="s">
        <v>1768</v>
      </c>
      <c r="S1451" t="s">
        <v>1768</v>
      </c>
      <c r="T1451" t="s">
        <v>1768</v>
      </c>
      <c r="U1451" t="s">
        <v>1768</v>
      </c>
      <c r="V1451" t="s">
        <v>1768</v>
      </c>
      <c r="W1451" t="s">
        <v>1768</v>
      </c>
      <c r="X1451" t="s">
        <v>1768</v>
      </c>
      <c r="Y1451" t="s">
        <v>1768</v>
      </c>
      <c r="Z1451" t="s">
        <v>1768</v>
      </c>
      <c r="AA1451">
        <v>21.899999618530273</v>
      </c>
      <c r="AB1451">
        <v>22.299999237060547</v>
      </c>
      <c r="AC1451" t="s">
        <v>1768</v>
      </c>
      <c r="AD1451">
        <v>23.299999237060547</v>
      </c>
      <c r="AE1451" t="s">
        <v>1768</v>
      </c>
      <c r="AF1451">
        <v>24</v>
      </c>
      <c r="AG1451">
        <v>22.700000762939453</v>
      </c>
      <c r="AH1451">
        <v>24.200000762939453</v>
      </c>
      <c r="AI1451" t="s">
        <v>1768</v>
      </c>
      <c r="AJ1451" t="s">
        <v>1768</v>
      </c>
      <c r="AK1451" t="s">
        <v>1768</v>
      </c>
    </row>
    <row r="1452" spans="1:37" hidden="1">
      <c r="A1452" t="s">
        <v>1675</v>
      </c>
      <c r="B1452" t="s">
        <v>1676</v>
      </c>
      <c r="C1452" t="s">
        <v>4897</v>
      </c>
      <c r="D1452" t="s">
        <v>4898</v>
      </c>
      <c r="E1452" t="str">
        <f t="shared" si="22"/>
        <v>WBG.SP.DYN.LE00.IN</v>
      </c>
      <c r="F1452" t="s">
        <v>1768</v>
      </c>
      <c r="G1452" t="s">
        <v>1768</v>
      </c>
      <c r="H1452" t="s">
        <v>1768</v>
      </c>
      <c r="I1452" t="s">
        <v>1768</v>
      </c>
      <c r="J1452" t="s">
        <v>1768</v>
      </c>
      <c r="K1452" t="s">
        <v>1768</v>
      </c>
      <c r="L1452" t="s">
        <v>1768</v>
      </c>
      <c r="M1452" t="s">
        <v>1768</v>
      </c>
      <c r="N1452" t="s">
        <v>1768</v>
      </c>
      <c r="O1452" t="s">
        <v>1768</v>
      </c>
      <c r="P1452">
        <v>68.047731707317098</v>
      </c>
      <c r="Q1452">
        <v>68.391975609756102</v>
      </c>
      <c r="R1452">
        <v>68.722682926829279</v>
      </c>
      <c r="S1452">
        <v>69.044365853658547</v>
      </c>
      <c r="T1452">
        <v>69.360487804878062</v>
      </c>
      <c r="U1452">
        <v>69.66756097560976</v>
      </c>
      <c r="V1452">
        <v>69.960609756097568</v>
      </c>
      <c r="W1452">
        <v>70.233609756097579</v>
      </c>
      <c r="X1452">
        <v>70.482097560975603</v>
      </c>
      <c r="Y1452">
        <v>70.706048780487805</v>
      </c>
      <c r="Z1452">
        <v>70.907951219512199</v>
      </c>
      <c r="AA1452">
        <v>71.090317073170738</v>
      </c>
      <c r="AB1452">
        <v>71.260634146341474</v>
      </c>
      <c r="AC1452">
        <v>71.423878048780495</v>
      </c>
      <c r="AD1452">
        <v>71.58558536585366</v>
      </c>
      <c r="AE1452">
        <v>71.749268292682942</v>
      </c>
      <c r="AF1452">
        <v>71.918926829268315</v>
      </c>
      <c r="AG1452">
        <v>72.09358536585367</v>
      </c>
      <c r="AH1452">
        <v>72.272756097560986</v>
      </c>
      <c r="AI1452">
        <v>72.456951219512192</v>
      </c>
      <c r="AJ1452">
        <v>72.643682926829285</v>
      </c>
      <c r="AK1452" t="s">
        <v>1768</v>
      </c>
    </row>
    <row r="1453" spans="1:37" hidden="1">
      <c r="A1453" t="s">
        <v>1675</v>
      </c>
      <c r="B1453" t="s">
        <v>1676</v>
      </c>
      <c r="C1453" t="s">
        <v>1688</v>
      </c>
      <c r="D1453" t="s">
        <v>1689</v>
      </c>
      <c r="E1453" t="str">
        <f t="shared" si="22"/>
        <v>WBG.SP.POP.TOTL</v>
      </c>
      <c r="F1453" t="s">
        <v>1768</v>
      </c>
      <c r="G1453" t="s">
        <v>1768</v>
      </c>
      <c r="H1453" t="s">
        <v>1768</v>
      </c>
      <c r="I1453" t="s">
        <v>1768</v>
      </c>
      <c r="J1453" t="s">
        <v>1768</v>
      </c>
      <c r="K1453" t="s">
        <v>1768</v>
      </c>
      <c r="L1453" t="s">
        <v>1768</v>
      </c>
      <c r="M1453" t="s">
        <v>1768</v>
      </c>
      <c r="N1453" t="s">
        <v>1768</v>
      </c>
      <c r="O1453" t="s">
        <v>1768</v>
      </c>
      <c r="P1453">
        <v>1978248</v>
      </c>
      <c r="Q1453">
        <v>2068845</v>
      </c>
      <c r="R1453">
        <v>2163591</v>
      </c>
      <c r="S1453">
        <v>2262676</v>
      </c>
      <c r="T1453">
        <v>2366298</v>
      </c>
      <c r="U1453">
        <v>2474666</v>
      </c>
      <c r="V1453">
        <v>2587997</v>
      </c>
      <c r="W1453">
        <v>2706518</v>
      </c>
      <c r="X1453">
        <v>2802299</v>
      </c>
      <c r="Y1453">
        <v>2901470</v>
      </c>
      <c r="Z1453">
        <v>3004150</v>
      </c>
      <c r="AA1453">
        <v>3110464</v>
      </c>
      <c r="AB1453">
        <v>3220540</v>
      </c>
      <c r="AC1453">
        <v>3334512</v>
      </c>
      <c r="AD1453">
        <v>3452517</v>
      </c>
      <c r="AE1453">
        <v>3574698</v>
      </c>
      <c r="AF1453">
        <v>3701203</v>
      </c>
      <c r="AG1453">
        <v>3832186</v>
      </c>
      <c r="AH1453">
        <v>3937315</v>
      </c>
      <c r="AI1453">
        <v>3919827</v>
      </c>
      <c r="AJ1453">
        <v>3905364</v>
      </c>
      <c r="AK1453">
        <v>4019433</v>
      </c>
    </row>
    <row r="1454" spans="1:37" hidden="1">
      <c r="A1454" t="s">
        <v>1677</v>
      </c>
      <c r="B1454" t="s">
        <v>1678</v>
      </c>
      <c r="C1454" t="s">
        <v>4889</v>
      </c>
      <c r="D1454" t="s">
        <v>4890</v>
      </c>
      <c r="E1454" t="str">
        <f t="shared" si="22"/>
        <v>WLD.NY.GDP.DEFL.ZS</v>
      </c>
      <c r="F1454" t="s">
        <v>1768</v>
      </c>
      <c r="G1454" t="s">
        <v>1768</v>
      </c>
      <c r="H1454" t="s">
        <v>1768</v>
      </c>
      <c r="I1454" t="s">
        <v>1768</v>
      </c>
      <c r="J1454" t="s">
        <v>1768</v>
      </c>
      <c r="K1454" t="s">
        <v>1768</v>
      </c>
      <c r="L1454" t="s">
        <v>1768</v>
      </c>
      <c r="M1454" t="s">
        <v>1768</v>
      </c>
      <c r="N1454" t="s">
        <v>1768</v>
      </c>
      <c r="O1454" t="s">
        <v>1768</v>
      </c>
      <c r="P1454" t="s">
        <v>1768</v>
      </c>
      <c r="Q1454" t="s">
        <v>1768</v>
      </c>
      <c r="R1454" t="s">
        <v>1768</v>
      </c>
      <c r="S1454" t="s">
        <v>1768</v>
      </c>
      <c r="T1454" t="s">
        <v>1768</v>
      </c>
      <c r="U1454" t="s">
        <v>1768</v>
      </c>
      <c r="V1454" t="s">
        <v>1768</v>
      </c>
      <c r="W1454" t="s">
        <v>1768</v>
      </c>
      <c r="X1454" t="s">
        <v>1768</v>
      </c>
      <c r="Y1454" t="s">
        <v>1768</v>
      </c>
      <c r="Z1454" t="s">
        <v>1768</v>
      </c>
      <c r="AA1454" t="s">
        <v>1768</v>
      </c>
      <c r="AB1454" t="s">
        <v>1768</v>
      </c>
      <c r="AC1454" t="s">
        <v>1768</v>
      </c>
      <c r="AD1454" t="s">
        <v>1768</v>
      </c>
      <c r="AE1454" t="s">
        <v>1768</v>
      </c>
      <c r="AF1454" t="s">
        <v>1768</v>
      </c>
      <c r="AG1454" t="s">
        <v>1768</v>
      </c>
      <c r="AH1454" t="s">
        <v>1768</v>
      </c>
      <c r="AI1454" t="s">
        <v>1768</v>
      </c>
      <c r="AJ1454" t="s">
        <v>1768</v>
      </c>
      <c r="AK1454" t="s">
        <v>1768</v>
      </c>
    </row>
    <row r="1455" spans="1:37" hidden="1">
      <c r="A1455" t="s">
        <v>1677</v>
      </c>
      <c r="B1455" t="s">
        <v>1678</v>
      </c>
      <c r="C1455" t="s">
        <v>4891</v>
      </c>
      <c r="D1455" t="s">
        <v>4892</v>
      </c>
      <c r="E1455" t="str">
        <f t="shared" si="22"/>
        <v>WLD.NY.GDP.MKTP.KD</v>
      </c>
      <c r="F1455">
        <v>17722386536690.285</v>
      </c>
      <c r="G1455">
        <v>18109943255588.684</v>
      </c>
      <c r="H1455">
        <v>18186302456076.297</v>
      </c>
      <c r="I1455">
        <v>18694892261773.426</v>
      </c>
      <c r="J1455">
        <v>19596515821668.809</v>
      </c>
      <c r="K1455">
        <v>20364050256432.727</v>
      </c>
      <c r="L1455">
        <v>21043950446526.465</v>
      </c>
      <c r="M1455">
        <v>21793362780825.707</v>
      </c>
      <c r="N1455">
        <v>22822014827827.465</v>
      </c>
      <c r="O1455">
        <v>23683819255449.672</v>
      </c>
      <c r="P1455">
        <v>24398338701166.012</v>
      </c>
      <c r="Q1455">
        <v>24782579461189.469</v>
      </c>
      <c r="R1455">
        <v>25304125111673.57</v>
      </c>
      <c r="S1455">
        <v>25752604814614.832</v>
      </c>
      <c r="T1455">
        <v>26598872534193.176</v>
      </c>
      <c r="U1455">
        <v>27363247781796.066</v>
      </c>
      <c r="V1455">
        <v>28281811996526.184</v>
      </c>
      <c r="W1455">
        <v>29358738630020.996</v>
      </c>
      <c r="X1455">
        <v>30040552619685.41</v>
      </c>
      <c r="Y1455">
        <v>31027826763126.836</v>
      </c>
      <c r="Z1455">
        <v>32329346815103.586</v>
      </c>
      <c r="AA1455">
        <v>32874181548583.465</v>
      </c>
      <c r="AB1455">
        <v>33527866406081.512</v>
      </c>
      <c r="AC1455">
        <v>34444470641504.379</v>
      </c>
      <c r="AD1455">
        <v>35820485641687.758</v>
      </c>
      <c r="AE1455">
        <v>37061459571078.164</v>
      </c>
      <c r="AF1455">
        <v>38543991282559.148</v>
      </c>
      <c r="AG1455">
        <v>40062399920684.68</v>
      </c>
      <c r="AH1455">
        <v>40596452663583.023</v>
      </c>
      <c r="AI1455">
        <v>39685040878114.43</v>
      </c>
      <c r="AJ1455">
        <v>41407357546509.914</v>
      </c>
      <c r="AK1455">
        <v>42530147492462.539</v>
      </c>
    </row>
    <row r="1456" spans="1:37" hidden="1">
      <c r="A1456" t="s">
        <v>1677</v>
      </c>
      <c r="B1456" t="s">
        <v>1678</v>
      </c>
      <c r="C1456" t="s">
        <v>4893</v>
      </c>
      <c r="D1456" t="s">
        <v>4894</v>
      </c>
      <c r="E1456" t="str">
        <f t="shared" si="22"/>
        <v>WLD.NY.GDP.MKTP.CD</v>
      </c>
      <c r="F1456">
        <v>11020803383049.576</v>
      </c>
      <c r="G1456">
        <v>11308875577328.955</v>
      </c>
      <c r="H1456">
        <v>11199020399104.937</v>
      </c>
      <c r="I1456">
        <v>11442498232165.297</v>
      </c>
      <c r="J1456">
        <v>11877177560887.375</v>
      </c>
      <c r="K1456">
        <v>12473394222674.5</v>
      </c>
      <c r="L1456">
        <v>14758710813732.166</v>
      </c>
      <c r="M1456">
        <v>16763777733269.705</v>
      </c>
      <c r="N1456">
        <v>18752309586823.457</v>
      </c>
      <c r="O1456">
        <v>19678401116770.441</v>
      </c>
      <c r="P1456">
        <v>21976859782975.289</v>
      </c>
      <c r="Q1456">
        <v>23055970408032.359</v>
      </c>
      <c r="R1456">
        <v>24659406436268.223</v>
      </c>
      <c r="S1456">
        <v>24997070239105.957</v>
      </c>
      <c r="T1456">
        <v>26841800668150.742</v>
      </c>
      <c r="U1456">
        <v>29779846602897.66</v>
      </c>
      <c r="V1456">
        <v>30387422778834.687</v>
      </c>
      <c r="W1456">
        <v>30305942291875.852</v>
      </c>
      <c r="X1456">
        <v>30195291027461.727</v>
      </c>
      <c r="Y1456">
        <v>31319866358923.437</v>
      </c>
      <c r="Z1456">
        <v>32329346815103.586</v>
      </c>
      <c r="AA1456">
        <v>32137056641076.094</v>
      </c>
      <c r="AB1456">
        <v>33395534236849.457</v>
      </c>
      <c r="AC1456">
        <v>37566829745595.547</v>
      </c>
      <c r="AD1456">
        <v>42269420333688.82</v>
      </c>
      <c r="AE1456">
        <v>45674383151958.867</v>
      </c>
      <c r="AF1456">
        <v>49485990917678.07</v>
      </c>
      <c r="AG1456">
        <v>55794944297681.391</v>
      </c>
      <c r="AH1456">
        <v>61213153395371.273</v>
      </c>
      <c r="AI1456">
        <v>57875512955651.344</v>
      </c>
      <c r="AJ1456">
        <v>63134667511739.859</v>
      </c>
      <c r="AK1456">
        <v>69971507754454.125</v>
      </c>
    </row>
    <row r="1457" spans="1:37">
      <c r="A1457" t="s">
        <v>1677</v>
      </c>
      <c r="B1457" t="s">
        <v>1678</v>
      </c>
      <c r="C1457" t="s">
        <v>4895</v>
      </c>
      <c r="D1457" t="s">
        <v>4896</v>
      </c>
      <c r="E1457" t="str">
        <f t="shared" si="22"/>
        <v>WLD.SL.TLF.TERT.ZS</v>
      </c>
      <c r="F1457" t="s">
        <v>1768</v>
      </c>
      <c r="G1457" t="s">
        <v>1768</v>
      </c>
      <c r="H1457" t="s">
        <v>1768</v>
      </c>
      <c r="I1457" t="s">
        <v>1768</v>
      </c>
      <c r="J1457" t="s">
        <v>1768</v>
      </c>
      <c r="K1457" t="s">
        <v>1768</v>
      </c>
      <c r="L1457" t="s">
        <v>1768</v>
      </c>
      <c r="M1457" t="s">
        <v>1768</v>
      </c>
      <c r="N1457" t="s">
        <v>1768</v>
      </c>
      <c r="O1457" t="s">
        <v>1768</v>
      </c>
      <c r="P1457" t="s">
        <v>1768</v>
      </c>
      <c r="Q1457" t="s">
        <v>1768</v>
      </c>
      <c r="R1457" t="s">
        <v>1768</v>
      </c>
      <c r="S1457" t="s">
        <v>1768</v>
      </c>
      <c r="T1457" t="s">
        <v>1768</v>
      </c>
      <c r="U1457" t="s">
        <v>1768</v>
      </c>
      <c r="V1457" t="s">
        <v>1768</v>
      </c>
      <c r="W1457" t="s">
        <v>1768</v>
      </c>
      <c r="X1457" t="s">
        <v>1768</v>
      </c>
      <c r="Y1457" t="s">
        <v>1768</v>
      </c>
      <c r="Z1457" t="s">
        <v>1768</v>
      </c>
      <c r="AA1457" t="s">
        <v>1768</v>
      </c>
      <c r="AB1457" t="s">
        <v>1768</v>
      </c>
      <c r="AC1457" t="s">
        <v>1768</v>
      </c>
      <c r="AD1457" t="s">
        <v>1768</v>
      </c>
      <c r="AE1457" t="s">
        <v>1768</v>
      </c>
      <c r="AF1457" t="s">
        <v>1768</v>
      </c>
      <c r="AG1457" t="s">
        <v>1768</v>
      </c>
      <c r="AH1457" t="s">
        <v>1768</v>
      </c>
      <c r="AI1457" t="s">
        <v>1768</v>
      </c>
      <c r="AJ1457" t="s">
        <v>1768</v>
      </c>
      <c r="AK1457" t="s">
        <v>1768</v>
      </c>
    </row>
    <row r="1458" spans="1:37" hidden="1">
      <c r="A1458" t="s">
        <v>1677</v>
      </c>
      <c r="B1458" t="s">
        <v>1678</v>
      </c>
      <c r="C1458" t="s">
        <v>4897</v>
      </c>
      <c r="D1458" t="s">
        <v>4898</v>
      </c>
      <c r="E1458" t="str">
        <f t="shared" si="22"/>
        <v>WLD.SP.DYN.LE00.IN</v>
      </c>
      <c r="F1458">
        <v>62.940575541203515</v>
      </c>
      <c r="G1458">
        <v>63.233674862326446</v>
      </c>
      <c r="H1458">
        <v>63.52145986964095</v>
      </c>
      <c r="I1458">
        <v>63.741491589049367</v>
      </c>
      <c r="J1458">
        <v>63.985586305712722</v>
      </c>
      <c r="K1458">
        <v>64.230355233086883</v>
      </c>
      <c r="L1458">
        <v>64.525963702104491</v>
      </c>
      <c r="M1458">
        <v>64.776528093332416</v>
      </c>
      <c r="N1458">
        <v>64.983291372174861</v>
      </c>
      <c r="O1458">
        <v>65.198454743539685</v>
      </c>
      <c r="P1458">
        <v>65.386176523779426</v>
      </c>
      <c r="Q1458">
        <v>65.558539219792223</v>
      </c>
      <c r="R1458">
        <v>65.701854185198727</v>
      </c>
      <c r="S1458">
        <v>65.796961067500973</v>
      </c>
      <c r="T1458">
        <v>65.977598946333174</v>
      </c>
      <c r="U1458">
        <v>66.151108628095713</v>
      </c>
      <c r="V1458">
        <v>66.389512031678549</v>
      </c>
      <c r="W1458">
        <v>66.629165224395379</v>
      </c>
      <c r="X1458">
        <v>66.812870027816288</v>
      </c>
      <c r="Y1458">
        <v>66.989125540877097</v>
      </c>
      <c r="Z1458">
        <v>67.203399133629716</v>
      </c>
      <c r="AA1458">
        <v>67.434123806237253</v>
      </c>
      <c r="AB1458">
        <v>67.631516585166011</v>
      </c>
      <c r="AC1458">
        <v>67.839808793926196</v>
      </c>
      <c r="AD1458">
        <v>68.107894501188952</v>
      </c>
      <c r="AE1458">
        <v>68.318236969743282</v>
      </c>
      <c r="AF1458">
        <v>68.602508752994922</v>
      </c>
      <c r="AG1458">
        <v>68.867516079092184</v>
      </c>
      <c r="AH1458">
        <v>69.104480752813046</v>
      </c>
      <c r="AI1458">
        <v>69.387454067400256</v>
      </c>
      <c r="AJ1458">
        <v>69.639885001042614</v>
      </c>
      <c r="AK1458" t="s">
        <v>1768</v>
      </c>
    </row>
    <row r="1459" spans="1:37" hidden="1">
      <c r="A1459" t="s">
        <v>1677</v>
      </c>
      <c r="B1459" t="s">
        <v>1678</v>
      </c>
      <c r="C1459" t="s">
        <v>1688</v>
      </c>
      <c r="D1459" t="s">
        <v>1689</v>
      </c>
      <c r="E1459" t="str">
        <f t="shared" si="22"/>
        <v>WLD.SP.POP.TOTL</v>
      </c>
      <c r="F1459">
        <v>4446509620.2269402</v>
      </c>
      <c r="G1459">
        <v>4525232034.5871496</v>
      </c>
      <c r="H1459">
        <v>4606789446.986146</v>
      </c>
      <c r="I1459">
        <v>4688788328.3884554</v>
      </c>
      <c r="J1459">
        <v>4770469088.5475845</v>
      </c>
      <c r="K1459">
        <v>4853972475.6426935</v>
      </c>
      <c r="L1459">
        <v>4940247118.6558895</v>
      </c>
      <c r="M1459">
        <v>5028692057.4504166</v>
      </c>
      <c r="N1459">
        <v>5117919220.8462591</v>
      </c>
      <c r="O1459">
        <v>5206695099.92908</v>
      </c>
      <c r="P1459">
        <v>5296329583</v>
      </c>
      <c r="Q1459">
        <v>5383011907.4400692</v>
      </c>
      <c r="R1459">
        <v>5465646081.11411</v>
      </c>
      <c r="S1459">
        <v>5548906924.2149687</v>
      </c>
      <c r="T1459">
        <v>5631063922.2516079</v>
      </c>
      <c r="U1459">
        <v>5714716949.5853786</v>
      </c>
      <c r="V1459">
        <v>5796196181.8218441</v>
      </c>
      <c r="W1459">
        <v>5877983163.6729164</v>
      </c>
      <c r="X1459">
        <v>5958950336.9801674</v>
      </c>
      <c r="Y1459">
        <v>6038635375.8019142</v>
      </c>
      <c r="Z1459">
        <v>6118131261.6017876</v>
      </c>
      <c r="AA1459">
        <v>6195665260.9568872</v>
      </c>
      <c r="AB1459">
        <v>6272454870.1957979</v>
      </c>
      <c r="AC1459">
        <v>6349177990.3169355</v>
      </c>
      <c r="AD1459">
        <v>6426093254.2086153</v>
      </c>
      <c r="AE1459">
        <v>6503186030</v>
      </c>
      <c r="AF1459">
        <v>6580545179</v>
      </c>
      <c r="AG1459">
        <v>6658468720</v>
      </c>
      <c r="AH1459">
        <v>6737188032</v>
      </c>
      <c r="AI1459">
        <v>6815849599</v>
      </c>
      <c r="AJ1459">
        <v>6894377794</v>
      </c>
      <c r="AK1459">
        <v>6973738433</v>
      </c>
    </row>
    <row r="1460" spans="1:37" hidden="1">
      <c r="A1460" t="s">
        <v>4349</v>
      </c>
      <c r="B1460" t="s">
        <v>1679</v>
      </c>
      <c r="C1460" t="s">
        <v>4889</v>
      </c>
      <c r="D1460" t="s">
        <v>4890</v>
      </c>
      <c r="E1460" t="str">
        <f t="shared" si="22"/>
        <v>YEM.NY.GDP.DEFL.ZS</v>
      </c>
      <c r="F1460" t="s">
        <v>1768</v>
      </c>
      <c r="G1460" t="s">
        <v>1768</v>
      </c>
      <c r="H1460" t="s">
        <v>1768</v>
      </c>
      <c r="I1460" t="s">
        <v>1768</v>
      </c>
      <c r="J1460" t="s">
        <v>1768</v>
      </c>
      <c r="K1460" t="s">
        <v>1768</v>
      </c>
      <c r="L1460" t="s">
        <v>1768</v>
      </c>
      <c r="M1460" t="s">
        <v>1768</v>
      </c>
      <c r="N1460" t="s">
        <v>1768</v>
      </c>
      <c r="O1460" t="s">
        <v>1768</v>
      </c>
      <c r="P1460">
        <v>99.999052048594777</v>
      </c>
      <c r="Q1460">
        <v>111.9925194436332</v>
      </c>
      <c r="R1460">
        <v>126.74388891469425</v>
      </c>
      <c r="S1460">
        <v>147.49935142755336</v>
      </c>
      <c r="T1460">
        <v>178.15615413655797</v>
      </c>
      <c r="U1460">
        <v>259.65073444763738</v>
      </c>
      <c r="V1460">
        <v>355.12453761404902</v>
      </c>
      <c r="W1460">
        <v>402.32233837742228</v>
      </c>
      <c r="X1460">
        <v>368.756779839861</v>
      </c>
      <c r="Y1460">
        <v>492.14613700740301</v>
      </c>
      <c r="Z1460">
        <v>607.04282959702391</v>
      </c>
      <c r="AA1460">
        <v>623.72558335639815</v>
      </c>
      <c r="AB1460">
        <v>678.06381080529127</v>
      </c>
      <c r="AC1460">
        <v>751.92084563996639</v>
      </c>
      <c r="AD1460">
        <v>858.0418407420749</v>
      </c>
      <c r="AE1460">
        <v>1017.0657687947399</v>
      </c>
      <c r="AF1460">
        <v>1155.2712485405632</v>
      </c>
      <c r="AG1460">
        <v>1281.0604450887847</v>
      </c>
      <c r="AH1460">
        <v>1542.1449097448367</v>
      </c>
      <c r="AI1460">
        <v>1407.8570610062218</v>
      </c>
      <c r="AJ1460">
        <v>1748.0096274109439</v>
      </c>
      <c r="AK1460">
        <v>2067.4151469409926</v>
      </c>
    </row>
    <row r="1461" spans="1:37" hidden="1">
      <c r="A1461" t="s">
        <v>4349</v>
      </c>
      <c r="B1461" t="s">
        <v>1679</v>
      </c>
      <c r="C1461" t="s">
        <v>4891</v>
      </c>
      <c r="D1461" t="s">
        <v>4892</v>
      </c>
      <c r="E1461" t="str">
        <f t="shared" si="22"/>
        <v>YEM.NY.GDP.MKTP.KD</v>
      </c>
      <c r="F1461" t="s">
        <v>1768</v>
      </c>
      <c r="G1461" t="s">
        <v>1768</v>
      </c>
      <c r="H1461" t="s">
        <v>1768</v>
      </c>
      <c r="I1461" t="s">
        <v>1768</v>
      </c>
      <c r="J1461" t="s">
        <v>1768</v>
      </c>
      <c r="K1461" t="s">
        <v>1768</v>
      </c>
      <c r="L1461" t="s">
        <v>1768</v>
      </c>
      <c r="M1461" t="s">
        <v>1768</v>
      </c>
      <c r="N1461" t="s">
        <v>1768</v>
      </c>
      <c r="O1461" t="s">
        <v>1768</v>
      </c>
      <c r="P1461">
        <v>5553970146.1564436</v>
      </c>
      <c r="Q1461">
        <v>5903508917.6998253</v>
      </c>
      <c r="R1461">
        <v>6388045205.3767376</v>
      </c>
      <c r="S1461">
        <v>6643692625.0589409</v>
      </c>
      <c r="T1461">
        <v>7090278264.4288597</v>
      </c>
      <c r="U1461">
        <v>7492252464.9613314</v>
      </c>
      <c r="V1461">
        <v>7839515920.5661592</v>
      </c>
      <c r="W1461">
        <v>8249609780.8852673</v>
      </c>
      <c r="X1461">
        <v>8745138645.2285633</v>
      </c>
      <c r="Y1461">
        <v>9075314020.7286968</v>
      </c>
      <c r="Z1461">
        <v>9636342274.8240776</v>
      </c>
      <c r="AA1461">
        <v>10002874610.567047</v>
      </c>
      <c r="AB1461">
        <v>10396510882.431229</v>
      </c>
      <c r="AC1461">
        <v>10786109544.036982</v>
      </c>
      <c r="AD1461">
        <v>11214608928.451731</v>
      </c>
      <c r="AE1461">
        <v>11841701606.403515</v>
      </c>
      <c r="AF1461">
        <v>12217132023.849184</v>
      </c>
      <c r="AG1461">
        <v>12624992173.696251</v>
      </c>
      <c r="AH1461">
        <v>13085486427.361948</v>
      </c>
      <c r="AI1461">
        <v>13591425749.882286</v>
      </c>
      <c r="AJ1461">
        <v>14638265256.569416</v>
      </c>
      <c r="AK1461">
        <v>13104223693.284718</v>
      </c>
    </row>
    <row r="1462" spans="1:37" hidden="1">
      <c r="A1462" t="s">
        <v>4349</v>
      </c>
      <c r="B1462" t="s">
        <v>1679</v>
      </c>
      <c r="C1462" t="s">
        <v>4893</v>
      </c>
      <c r="D1462" t="s">
        <v>4894</v>
      </c>
      <c r="E1462" t="str">
        <f t="shared" si="22"/>
        <v>YEM.NY.GDP.MKTP.CD</v>
      </c>
      <c r="F1462" t="s">
        <v>1768</v>
      </c>
      <c r="G1462" t="s">
        <v>1768</v>
      </c>
      <c r="H1462" t="s">
        <v>1768</v>
      </c>
      <c r="I1462" t="s">
        <v>1768</v>
      </c>
      <c r="J1462" t="s">
        <v>1768</v>
      </c>
      <c r="K1462" t="s">
        <v>1768</v>
      </c>
      <c r="L1462" t="s">
        <v>1768</v>
      </c>
      <c r="M1462" t="s">
        <v>1768</v>
      </c>
      <c r="N1462" t="s">
        <v>1768</v>
      </c>
      <c r="O1462" t="s">
        <v>1768</v>
      </c>
      <c r="P1462">
        <v>5647251908.3969469</v>
      </c>
      <c r="Q1462">
        <v>5930370370.3703709</v>
      </c>
      <c r="R1462">
        <v>6463649985.0164824</v>
      </c>
      <c r="S1462">
        <v>5368270614.8468027</v>
      </c>
      <c r="T1462">
        <v>4167356037.1517029</v>
      </c>
      <c r="U1462">
        <v>4258788725.4499135</v>
      </c>
      <c r="V1462">
        <v>5785685310.8666821</v>
      </c>
      <c r="W1462">
        <v>6839039029.7480001</v>
      </c>
      <c r="X1462">
        <v>6325219772.9381104</v>
      </c>
      <c r="Y1462">
        <v>7641101221.438755</v>
      </c>
      <c r="Z1462">
        <v>9636342274.8240776</v>
      </c>
      <c r="AA1462">
        <v>9854042164.6746349</v>
      </c>
      <c r="AB1462">
        <v>10693278291.814947</v>
      </c>
      <c r="AC1462">
        <v>11777768086.869303</v>
      </c>
      <c r="AD1462">
        <v>13873500887.561153</v>
      </c>
      <c r="AE1462">
        <v>16753787028.285877</v>
      </c>
      <c r="AF1462">
        <v>19081645405.734585</v>
      </c>
      <c r="AG1462">
        <v>21656550140.159687</v>
      </c>
      <c r="AH1462">
        <v>26917363956.0592</v>
      </c>
      <c r="AI1462">
        <v>25130088570.902412</v>
      </c>
      <c r="AJ1462">
        <v>31042729622.779797</v>
      </c>
      <c r="AK1462">
        <v>33757503322.021034</v>
      </c>
    </row>
    <row r="1463" spans="1:37">
      <c r="A1463" t="s">
        <v>4349</v>
      </c>
      <c r="B1463" t="s">
        <v>1679</v>
      </c>
      <c r="C1463" t="s">
        <v>4895</v>
      </c>
      <c r="D1463" t="s">
        <v>4896</v>
      </c>
      <c r="E1463" t="str">
        <f t="shared" si="22"/>
        <v>YEM.SL.TLF.TERT.ZS</v>
      </c>
      <c r="F1463" t="s">
        <v>1768</v>
      </c>
      <c r="G1463" t="s">
        <v>1768</v>
      </c>
      <c r="H1463" t="s">
        <v>1768</v>
      </c>
      <c r="I1463" t="s">
        <v>1768</v>
      </c>
      <c r="J1463" t="s">
        <v>1768</v>
      </c>
      <c r="K1463" t="s">
        <v>1768</v>
      </c>
      <c r="L1463" t="s">
        <v>1768</v>
      </c>
      <c r="M1463" t="s">
        <v>1768</v>
      </c>
      <c r="N1463" t="s">
        <v>1768</v>
      </c>
      <c r="O1463" t="s">
        <v>1768</v>
      </c>
      <c r="P1463" t="s">
        <v>1768</v>
      </c>
      <c r="Q1463" t="s">
        <v>1768</v>
      </c>
      <c r="R1463" t="s">
        <v>1768</v>
      </c>
      <c r="S1463" t="s">
        <v>1768</v>
      </c>
      <c r="T1463" t="s">
        <v>1768</v>
      </c>
      <c r="U1463" t="s">
        <v>1768</v>
      </c>
      <c r="V1463" t="s">
        <v>1768</v>
      </c>
      <c r="W1463" t="s">
        <v>1768</v>
      </c>
      <c r="X1463" t="s">
        <v>1768</v>
      </c>
      <c r="Y1463">
        <v>14.399999618530273</v>
      </c>
      <c r="Z1463" t="s">
        <v>1768</v>
      </c>
      <c r="AA1463" t="s">
        <v>1768</v>
      </c>
      <c r="AB1463" t="s">
        <v>1768</v>
      </c>
      <c r="AC1463" t="s">
        <v>1768</v>
      </c>
      <c r="AD1463" t="s">
        <v>1768</v>
      </c>
      <c r="AE1463" t="s">
        <v>1768</v>
      </c>
      <c r="AF1463" t="s">
        <v>1768</v>
      </c>
      <c r="AG1463" t="s">
        <v>1768</v>
      </c>
      <c r="AH1463" t="s">
        <v>1768</v>
      </c>
      <c r="AI1463" t="s">
        <v>1768</v>
      </c>
      <c r="AJ1463" t="s">
        <v>1768</v>
      </c>
      <c r="AK1463" t="s">
        <v>1768</v>
      </c>
    </row>
    <row r="1464" spans="1:37" hidden="1">
      <c r="A1464" t="s">
        <v>4349</v>
      </c>
      <c r="B1464" t="s">
        <v>1679</v>
      </c>
      <c r="C1464" t="s">
        <v>4897</v>
      </c>
      <c r="D1464" t="s">
        <v>4898</v>
      </c>
      <c r="E1464" t="str">
        <f t="shared" si="22"/>
        <v>YEM.SP.DYN.LE00.IN</v>
      </c>
      <c r="F1464">
        <v>48.835268292682933</v>
      </c>
      <c r="G1464">
        <v>49.886073170731706</v>
      </c>
      <c r="H1464">
        <v>50.892878048780489</v>
      </c>
      <c r="I1464">
        <v>51.846195121951226</v>
      </c>
      <c r="J1464">
        <v>52.731000000000009</v>
      </c>
      <c r="K1464">
        <v>53.527317073170735</v>
      </c>
      <c r="L1464">
        <v>54.21963414634147</v>
      </c>
      <c r="M1464">
        <v>54.810463414634157</v>
      </c>
      <c r="N1464">
        <v>55.309292682926838</v>
      </c>
      <c r="O1464">
        <v>55.725658536585371</v>
      </c>
      <c r="P1464">
        <v>56.069024390243911</v>
      </c>
      <c r="Q1464">
        <v>56.353902439024402</v>
      </c>
      <c r="R1464">
        <v>56.603292682926835</v>
      </c>
      <c r="S1464">
        <v>56.841658536585371</v>
      </c>
      <c r="T1464">
        <v>57.091536585365866</v>
      </c>
      <c r="U1464">
        <v>57.378902439024394</v>
      </c>
      <c r="V1464">
        <v>57.723780487804888</v>
      </c>
      <c r="W1464">
        <v>58.130682926829273</v>
      </c>
      <c r="X1464">
        <v>58.596585365853663</v>
      </c>
      <c r="Y1464">
        <v>59.119487804878055</v>
      </c>
      <c r="Z1464">
        <v>59.689853658536592</v>
      </c>
      <c r="AA1464">
        <v>60.293146341463419</v>
      </c>
      <c r="AB1464">
        <v>60.906853658536598</v>
      </c>
      <c r="AC1464">
        <v>61.511951219512206</v>
      </c>
      <c r="AD1464">
        <v>62.095439024390245</v>
      </c>
      <c r="AE1464">
        <v>62.649317073170742</v>
      </c>
      <c r="AF1464">
        <v>63.170609756097569</v>
      </c>
      <c r="AG1464">
        <v>63.665341463414634</v>
      </c>
      <c r="AH1464">
        <v>64.139560975609754</v>
      </c>
      <c r="AI1464">
        <v>64.593756097560984</v>
      </c>
      <c r="AJ1464">
        <v>65.030463414634156</v>
      </c>
      <c r="AK1464" t="s">
        <v>1768</v>
      </c>
    </row>
    <row r="1465" spans="1:37" hidden="1">
      <c r="A1465" t="s">
        <v>4349</v>
      </c>
      <c r="B1465" t="s">
        <v>1679</v>
      </c>
      <c r="C1465" t="s">
        <v>1688</v>
      </c>
      <c r="D1465" t="s">
        <v>1689</v>
      </c>
      <c r="E1465" t="str">
        <f t="shared" si="22"/>
        <v>YEM.SP.POP.TOTL</v>
      </c>
      <c r="F1465">
        <v>7945180</v>
      </c>
      <c r="G1465">
        <v>8270681.0000000009</v>
      </c>
      <c r="H1465">
        <v>8620116</v>
      </c>
      <c r="I1465">
        <v>8988432</v>
      </c>
      <c r="J1465">
        <v>9369068</v>
      </c>
      <c r="K1465">
        <v>9758220</v>
      </c>
      <c r="L1465">
        <v>10149222</v>
      </c>
      <c r="M1465">
        <v>10544972</v>
      </c>
      <c r="N1465">
        <v>10962489</v>
      </c>
      <c r="O1465">
        <v>11425336</v>
      </c>
      <c r="P1465">
        <v>11948209</v>
      </c>
      <c r="Q1465">
        <v>12540234</v>
      </c>
      <c r="R1465">
        <v>13190192</v>
      </c>
      <c r="S1465">
        <v>13867656</v>
      </c>
      <c r="T1465">
        <v>14530275</v>
      </c>
      <c r="U1465">
        <v>15148172</v>
      </c>
      <c r="V1465">
        <v>15710211</v>
      </c>
      <c r="W1465">
        <v>16226938</v>
      </c>
      <c r="X1465">
        <v>16716849.999999998</v>
      </c>
      <c r="Y1465">
        <v>17208494</v>
      </c>
      <c r="Z1465">
        <v>17723186</v>
      </c>
      <c r="AA1465">
        <v>18266008</v>
      </c>
      <c r="AB1465">
        <v>18831819</v>
      </c>
      <c r="AC1465">
        <v>19419710</v>
      </c>
      <c r="AD1465">
        <v>20026117</v>
      </c>
      <c r="AE1465">
        <v>20648643</v>
      </c>
      <c r="AF1465">
        <v>21288070</v>
      </c>
      <c r="AG1465">
        <v>21946990</v>
      </c>
      <c r="AH1465">
        <v>22626595</v>
      </c>
      <c r="AI1465">
        <v>23328214</v>
      </c>
      <c r="AJ1465">
        <v>24052514</v>
      </c>
      <c r="AK1465">
        <v>24799880</v>
      </c>
    </row>
    <row r="1466" spans="1:37" hidden="1">
      <c r="A1466" t="s">
        <v>4125</v>
      </c>
      <c r="B1466" t="s">
        <v>1680</v>
      </c>
      <c r="C1466" t="s">
        <v>4889</v>
      </c>
      <c r="D1466" t="s">
        <v>4890</v>
      </c>
      <c r="E1466" t="str">
        <f t="shared" si="22"/>
        <v>ZMB.NY.GDP.DEFL.ZS</v>
      </c>
      <c r="F1466">
        <v>0.14540273512859886</v>
      </c>
      <c r="G1466">
        <v>0.15581155739004562</v>
      </c>
      <c r="H1466">
        <v>0.16537620932270303</v>
      </c>
      <c r="I1466">
        <v>0.19618470498116289</v>
      </c>
      <c r="J1466">
        <v>0.23214777571608872</v>
      </c>
      <c r="K1466">
        <v>0.32764723957726383</v>
      </c>
      <c r="L1466">
        <v>0.59627981516123862</v>
      </c>
      <c r="M1466">
        <v>0.96605022222877257</v>
      </c>
      <c r="N1466">
        <v>1.2992438717076886</v>
      </c>
      <c r="O1466">
        <v>2.3500377416259504</v>
      </c>
      <c r="P1466">
        <v>4.8502173191429314</v>
      </c>
      <c r="Q1466">
        <v>9.3441661757924752</v>
      </c>
      <c r="R1466">
        <v>24.811933243124631</v>
      </c>
      <c r="S1466">
        <v>60.456343329466044</v>
      </c>
      <c r="T1466">
        <v>100</v>
      </c>
      <c r="U1466">
        <v>138.04492887316434</v>
      </c>
      <c r="V1466">
        <v>169.67483493125829</v>
      </c>
      <c r="W1466">
        <v>213.73861792583688</v>
      </c>
      <c r="X1466">
        <v>255.39786535114101</v>
      </c>
      <c r="Y1466">
        <v>309.93078885494128</v>
      </c>
      <c r="Z1466">
        <v>403.02957128941716</v>
      </c>
      <c r="AA1466">
        <v>500.96398871133533</v>
      </c>
      <c r="AB1466">
        <v>603.60256767941371</v>
      </c>
      <c r="AC1466">
        <v>727.40550146330656</v>
      </c>
      <c r="AD1466">
        <v>866.65429943740128</v>
      </c>
      <c r="AE1466">
        <v>1014.1472615461073</v>
      </c>
      <c r="AF1466">
        <v>1148.9644139983257</v>
      </c>
      <c r="AG1466">
        <v>1296.1512350630435</v>
      </c>
      <c r="AH1466">
        <v>1455.9825309007251</v>
      </c>
      <c r="AI1466">
        <v>1612.3020516222628</v>
      </c>
      <c r="AJ1466">
        <v>1801.1990933489337</v>
      </c>
      <c r="AK1466">
        <v>2044.0042400649691</v>
      </c>
    </row>
    <row r="1467" spans="1:37" hidden="1">
      <c r="A1467" t="s">
        <v>4125</v>
      </c>
      <c r="B1467" t="s">
        <v>1680</v>
      </c>
      <c r="C1467" t="s">
        <v>4891</v>
      </c>
      <c r="D1467" t="s">
        <v>4892</v>
      </c>
      <c r="E1467" t="str">
        <f t="shared" si="22"/>
        <v>ZMB.NY.GDP.MKTP.KD</v>
      </c>
      <c r="F1467">
        <v>2729759075.1930752</v>
      </c>
      <c r="G1467">
        <v>2898129461.462296</v>
      </c>
      <c r="H1467">
        <v>2816611374.6869092</v>
      </c>
      <c r="I1467">
        <v>2761217379.0357127</v>
      </c>
      <c r="J1467">
        <v>2751916639.4906564</v>
      </c>
      <c r="K1467">
        <v>2796368638.563695</v>
      </c>
      <c r="L1467">
        <v>2816611374.6869092</v>
      </c>
      <c r="M1467">
        <v>2891974365.5055661</v>
      </c>
      <c r="N1467">
        <v>3073612018.1464524</v>
      </c>
      <c r="O1467">
        <v>3042153544.489327</v>
      </c>
      <c r="P1467">
        <v>3027518592.2258239</v>
      </c>
      <c r="Q1467">
        <v>3026424647.289741</v>
      </c>
      <c r="R1467">
        <v>2974039594.5634828</v>
      </c>
      <c r="S1467">
        <v>3176193214.8398714</v>
      </c>
      <c r="T1467">
        <v>2902232519.1378055</v>
      </c>
      <c r="U1467">
        <v>2820351878.4290848</v>
      </c>
      <c r="V1467">
        <v>3016243929.0643401</v>
      </c>
      <c r="W1467">
        <v>3115744351.3041086</v>
      </c>
      <c r="X1467">
        <v>3057831836.9712849</v>
      </c>
      <c r="Y1467">
        <v>3125850011.5255127</v>
      </c>
      <c r="Z1467">
        <v>3237716324.8310294</v>
      </c>
      <c r="AA1467">
        <v>3396364424.7477498</v>
      </c>
      <c r="AB1467">
        <v>3508444450.7644253</v>
      </c>
      <c r="AC1467">
        <v>3687375117.7534108</v>
      </c>
      <c r="AD1467">
        <v>3885776053.157186</v>
      </c>
      <c r="AE1467">
        <v>4093330085.1684742</v>
      </c>
      <c r="AF1467">
        <v>4348147615.2857304</v>
      </c>
      <c r="AG1467">
        <v>4617450196.3559389</v>
      </c>
      <c r="AH1467">
        <v>4879795903.2431059</v>
      </c>
      <c r="AI1467">
        <v>5192250555.002203</v>
      </c>
      <c r="AJ1467">
        <v>5587389858.0704317</v>
      </c>
      <c r="AK1467">
        <v>5917195990.6058664</v>
      </c>
    </row>
    <row r="1468" spans="1:37" hidden="1">
      <c r="A1468" t="s">
        <v>4125</v>
      </c>
      <c r="B1468" t="s">
        <v>1680</v>
      </c>
      <c r="C1468" t="s">
        <v>4893</v>
      </c>
      <c r="D1468" t="s">
        <v>4894</v>
      </c>
      <c r="E1468" t="str">
        <f t="shared" si="22"/>
        <v>ZMB.NY.GDP.MKTP.CD</v>
      </c>
      <c r="F1468">
        <v>3883923701.23878</v>
      </c>
      <c r="G1468">
        <v>4008142069.609345</v>
      </c>
      <c r="H1468">
        <v>3871158775.2208343</v>
      </c>
      <c r="I1468">
        <v>3320520924.8999658</v>
      </c>
      <c r="J1468">
        <v>2719501332.6159639</v>
      </c>
      <c r="K1468">
        <v>2252484416.2362366</v>
      </c>
      <c r="L1468">
        <v>1664402680.7940507</v>
      </c>
      <c r="M1468">
        <v>2265245102.914124</v>
      </c>
      <c r="N1468">
        <v>3728889527.2353697</v>
      </c>
      <c r="O1468">
        <v>3994585267.8372297</v>
      </c>
      <c r="P1468">
        <v>3288381745.332087</v>
      </c>
      <c r="Q1468">
        <v>3376791604.1619768</v>
      </c>
      <c r="R1468">
        <v>3182810919.6153603</v>
      </c>
      <c r="S1468">
        <v>3273505269.577261</v>
      </c>
      <c r="T1468">
        <v>3346574626.6390953</v>
      </c>
      <c r="U1468">
        <v>3477642088.7708569</v>
      </c>
      <c r="V1468">
        <v>3270303736.9042211</v>
      </c>
      <c r="W1468">
        <v>3910384000.0486879</v>
      </c>
      <c r="X1468">
        <v>3237203900.1161418</v>
      </c>
      <c r="Y1468">
        <v>3131338936.0930967</v>
      </c>
      <c r="Z1468">
        <v>3237716324.8310294</v>
      </c>
      <c r="AA1468">
        <v>3636936435.6931281</v>
      </c>
      <c r="AB1468">
        <v>3716091408.8329124</v>
      </c>
      <c r="AC1468">
        <v>4373861968.2398996</v>
      </c>
      <c r="AD1468">
        <v>5439176259.818614</v>
      </c>
      <c r="AE1468">
        <v>7178556949.3010445</v>
      </c>
      <c r="AF1468">
        <v>10702206685.724836</v>
      </c>
      <c r="AG1468">
        <v>11541428666.230101</v>
      </c>
      <c r="AH1468">
        <v>14640794797.858955</v>
      </c>
      <c r="AI1468">
        <v>12805027606.307356</v>
      </c>
      <c r="AJ1468">
        <v>16192867757.805075</v>
      </c>
      <c r="AK1468">
        <v>19206011889.44437</v>
      </c>
    </row>
    <row r="1469" spans="1:37">
      <c r="A1469" t="s">
        <v>4125</v>
      </c>
      <c r="B1469" t="s">
        <v>1680</v>
      </c>
      <c r="C1469" t="s">
        <v>4895</v>
      </c>
      <c r="D1469" t="s">
        <v>4896</v>
      </c>
      <c r="E1469" t="str">
        <f t="shared" si="22"/>
        <v>ZMB.SL.TLF.TERT.ZS</v>
      </c>
      <c r="F1469" t="s">
        <v>1768</v>
      </c>
      <c r="G1469" t="s">
        <v>1768</v>
      </c>
      <c r="H1469" t="s">
        <v>1768</v>
      </c>
      <c r="I1469" t="s">
        <v>1768</v>
      </c>
      <c r="J1469" t="s">
        <v>1768</v>
      </c>
      <c r="K1469" t="s">
        <v>1768</v>
      </c>
      <c r="L1469" t="s">
        <v>1768</v>
      </c>
      <c r="M1469" t="s">
        <v>1768</v>
      </c>
      <c r="N1469" t="s">
        <v>1768</v>
      </c>
      <c r="O1469" t="s">
        <v>1768</v>
      </c>
      <c r="P1469" t="s">
        <v>1768</v>
      </c>
      <c r="Q1469" t="s">
        <v>1768</v>
      </c>
      <c r="R1469" t="s">
        <v>1768</v>
      </c>
      <c r="S1469" t="s">
        <v>1768</v>
      </c>
      <c r="T1469" t="s">
        <v>1768</v>
      </c>
      <c r="U1469" t="s">
        <v>1768</v>
      </c>
      <c r="V1469" t="s">
        <v>1768</v>
      </c>
      <c r="W1469" t="s">
        <v>1768</v>
      </c>
      <c r="X1469" t="s">
        <v>1768</v>
      </c>
      <c r="Y1469" t="s">
        <v>1768</v>
      </c>
      <c r="Z1469" t="s">
        <v>1768</v>
      </c>
      <c r="AA1469" t="s">
        <v>1768</v>
      </c>
      <c r="AB1469" t="s">
        <v>1768</v>
      </c>
      <c r="AC1469" t="s">
        <v>1768</v>
      </c>
      <c r="AD1469" t="s">
        <v>1768</v>
      </c>
      <c r="AE1469" t="s">
        <v>1768</v>
      </c>
      <c r="AF1469" t="s">
        <v>1768</v>
      </c>
      <c r="AG1469" t="s">
        <v>1768</v>
      </c>
      <c r="AH1469" t="s">
        <v>1768</v>
      </c>
      <c r="AI1469" t="s">
        <v>1768</v>
      </c>
      <c r="AJ1469" t="s">
        <v>1768</v>
      </c>
      <c r="AK1469" t="s">
        <v>1768</v>
      </c>
    </row>
    <row r="1470" spans="1:37" hidden="1">
      <c r="A1470" t="s">
        <v>4125</v>
      </c>
      <c r="B1470" t="s">
        <v>1680</v>
      </c>
      <c r="C1470" t="s">
        <v>4897</v>
      </c>
      <c r="D1470" t="s">
        <v>4898</v>
      </c>
      <c r="E1470" t="str">
        <f t="shared" si="22"/>
        <v>ZMB.SP.DYN.LE00.IN</v>
      </c>
      <c r="F1470">
        <v>52.018024390243909</v>
      </c>
      <c r="G1470">
        <v>52.037585365853666</v>
      </c>
      <c r="H1470">
        <v>51.975146341463422</v>
      </c>
      <c r="I1470">
        <v>51.82019512195123</v>
      </c>
      <c r="J1470">
        <v>51.56480487804879</v>
      </c>
      <c r="K1470">
        <v>51.188536585365853</v>
      </c>
      <c r="L1470">
        <v>50.670512195121958</v>
      </c>
      <c r="M1470">
        <v>50.016829268292689</v>
      </c>
      <c r="N1470">
        <v>49.246512195121952</v>
      </c>
      <c r="O1470">
        <v>48.389609756097563</v>
      </c>
      <c r="P1470">
        <v>47.480634146341473</v>
      </c>
      <c r="Q1470">
        <v>46.560097560975613</v>
      </c>
      <c r="R1470">
        <v>45.669390243902448</v>
      </c>
      <c r="S1470">
        <v>44.848414634146344</v>
      </c>
      <c r="T1470">
        <v>44.126560975609763</v>
      </c>
      <c r="U1470">
        <v>43.515268292682933</v>
      </c>
      <c r="V1470">
        <v>43.008487804878051</v>
      </c>
      <c r="W1470">
        <v>42.589609756097566</v>
      </c>
      <c r="X1470">
        <v>42.255073170731713</v>
      </c>
      <c r="Y1470">
        <v>42.021219512195124</v>
      </c>
      <c r="Z1470">
        <v>41.929878048780488</v>
      </c>
      <c r="AA1470">
        <v>42.030829268292685</v>
      </c>
      <c r="AB1470">
        <v>42.342536585365856</v>
      </c>
      <c r="AC1470">
        <v>42.858560975609763</v>
      </c>
      <c r="AD1470">
        <v>43.554951219512205</v>
      </c>
      <c r="AE1470">
        <v>44.384365853658544</v>
      </c>
      <c r="AF1470">
        <v>45.28851219512196</v>
      </c>
      <c r="AG1470">
        <v>46.197634146341471</v>
      </c>
      <c r="AH1470">
        <v>47.052439024390246</v>
      </c>
      <c r="AI1470">
        <v>47.814536585365857</v>
      </c>
      <c r="AJ1470">
        <v>48.455487804878054</v>
      </c>
      <c r="AK1470" t="s">
        <v>1768</v>
      </c>
    </row>
    <row r="1471" spans="1:37" hidden="1">
      <c r="A1471" t="s">
        <v>4125</v>
      </c>
      <c r="B1471" t="s">
        <v>1680</v>
      </c>
      <c r="C1471" t="s">
        <v>1688</v>
      </c>
      <c r="D1471" t="s">
        <v>1689</v>
      </c>
      <c r="E1471" t="str">
        <f t="shared" si="22"/>
        <v>ZMB.SP.POP.TOTL</v>
      </c>
      <c r="F1471">
        <v>5775165</v>
      </c>
      <c r="G1471">
        <v>5967511</v>
      </c>
      <c r="H1471">
        <v>6165560</v>
      </c>
      <c r="I1471">
        <v>6368542</v>
      </c>
      <c r="J1471">
        <v>6575403</v>
      </c>
      <c r="K1471">
        <v>6785211</v>
      </c>
      <c r="L1471">
        <v>6998307</v>
      </c>
      <c r="M1471">
        <v>7214499</v>
      </c>
      <c r="N1471">
        <v>7431752</v>
      </c>
      <c r="O1471">
        <v>7647450</v>
      </c>
      <c r="P1471">
        <v>7860053</v>
      </c>
      <c r="Q1471">
        <v>8067972</v>
      </c>
      <c r="R1471">
        <v>8272498</v>
      </c>
      <c r="S1471">
        <v>8478471</v>
      </c>
      <c r="T1471">
        <v>8692599</v>
      </c>
      <c r="U1471">
        <v>8919456</v>
      </c>
      <c r="V1471">
        <v>9161931</v>
      </c>
      <c r="W1471">
        <v>9418120</v>
      </c>
      <c r="X1471">
        <v>9682058</v>
      </c>
      <c r="Y1471">
        <v>9945115</v>
      </c>
      <c r="Z1471">
        <v>10201562</v>
      </c>
      <c r="AA1471">
        <v>10449825</v>
      </c>
      <c r="AB1471">
        <v>10693471</v>
      </c>
      <c r="AC1471">
        <v>10938261</v>
      </c>
      <c r="AD1471">
        <v>11192422</v>
      </c>
      <c r="AE1471">
        <v>11462365</v>
      </c>
      <c r="AF1471">
        <v>11750105</v>
      </c>
      <c r="AG1471">
        <v>12055384</v>
      </c>
      <c r="AH1471">
        <v>12379612</v>
      </c>
      <c r="AI1471">
        <v>12723746</v>
      </c>
      <c r="AJ1471">
        <v>12926409</v>
      </c>
      <c r="AK1471">
        <v>13474959</v>
      </c>
    </row>
    <row r="1472" spans="1:37" hidden="1">
      <c r="A1472" t="s">
        <v>4127</v>
      </c>
      <c r="B1472" t="s">
        <v>1681</v>
      </c>
      <c r="C1472" t="s">
        <v>4889</v>
      </c>
      <c r="D1472" t="s">
        <v>4890</v>
      </c>
      <c r="E1472" t="str">
        <f t="shared" si="22"/>
        <v>ZWE.NY.GDP.DEFL.ZS</v>
      </c>
      <c r="F1472">
        <v>115.85593003983905</v>
      </c>
      <c r="G1472">
        <v>123.50135572794665</v>
      </c>
      <c r="H1472">
        <v>128.26697842793769</v>
      </c>
      <c r="I1472">
        <v>114.79701651931818</v>
      </c>
      <c r="J1472">
        <v>95.746740802671994</v>
      </c>
      <c r="K1472">
        <v>79.453845025246935</v>
      </c>
      <c r="L1472">
        <v>85.830717480621743</v>
      </c>
      <c r="M1472">
        <v>92.001398161168709</v>
      </c>
      <c r="N1472">
        <v>99.163813608417954</v>
      </c>
      <c r="O1472">
        <v>99.950116543373866</v>
      </c>
      <c r="P1472">
        <v>99.030144189465148</v>
      </c>
      <c r="Q1472">
        <v>92.318574822331115</v>
      </c>
      <c r="R1472">
        <v>79.274275204235735</v>
      </c>
      <c r="S1472">
        <v>76.268890829085862</v>
      </c>
      <c r="T1472">
        <v>73.297704463109909</v>
      </c>
      <c r="U1472">
        <v>75.524883337783947</v>
      </c>
      <c r="V1472">
        <v>82.310328256565114</v>
      </c>
      <c r="W1472">
        <v>79.940574346054376</v>
      </c>
      <c r="X1472">
        <v>58.317728572817764</v>
      </c>
      <c r="Y1472">
        <v>62.987120094607704</v>
      </c>
      <c r="Z1472">
        <v>63.382616675951752</v>
      </c>
      <c r="AA1472">
        <v>63.299655181230683</v>
      </c>
      <c r="AB1472">
        <v>65.01694262017385</v>
      </c>
      <c r="AC1472">
        <v>70.739263265951223</v>
      </c>
      <c r="AD1472">
        <v>76.123600114200912</v>
      </c>
      <c r="AE1472">
        <v>80.03376566129262</v>
      </c>
      <c r="AF1472">
        <v>78.41894090134042</v>
      </c>
      <c r="AG1472">
        <v>79.120702454844931</v>
      </c>
      <c r="AH1472">
        <v>80.188216757029835</v>
      </c>
      <c r="AI1472">
        <v>100</v>
      </c>
      <c r="AJ1472">
        <v>117.50953031612599</v>
      </c>
      <c r="AK1472">
        <v>142.37019105940584</v>
      </c>
    </row>
    <row r="1473" spans="1:37" hidden="1">
      <c r="A1473" t="s">
        <v>4127</v>
      </c>
      <c r="B1473" t="s">
        <v>1681</v>
      </c>
      <c r="C1473" t="s">
        <v>4891</v>
      </c>
      <c r="D1473" t="s">
        <v>4892</v>
      </c>
      <c r="E1473" t="str">
        <f t="shared" si="22"/>
        <v>ZWE.NY.GDP.MKTP.KD</v>
      </c>
      <c r="F1473">
        <v>3653884132.7261257</v>
      </c>
      <c r="G1473">
        <v>4111548671.5031772</v>
      </c>
      <c r="H1473">
        <v>4219859085.8414888</v>
      </c>
      <c r="I1473">
        <v>4286756718.3300815</v>
      </c>
      <c r="J1473">
        <v>4204992856.0098457</v>
      </c>
      <c r="K1473">
        <v>4497003856.8652115</v>
      </c>
      <c r="L1473">
        <v>4591397251.6866875</v>
      </c>
      <c r="M1473">
        <v>4644232161.9464645</v>
      </c>
      <c r="N1473">
        <v>4994981979.0913153</v>
      </c>
      <c r="O1473">
        <v>5254709383.6444187</v>
      </c>
      <c r="P1473">
        <v>5621937534.7080507</v>
      </c>
      <c r="Q1473">
        <v>5932930867.0084763</v>
      </c>
      <c r="R1473">
        <v>5398043355.2106333</v>
      </c>
      <c r="S1473">
        <v>5454801525.2591476</v>
      </c>
      <c r="T1473">
        <v>5958563295.2104015</v>
      </c>
      <c r="U1473">
        <v>5967979332.9720669</v>
      </c>
      <c r="V1473">
        <v>6586303609.9192314</v>
      </c>
      <c r="W1473">
        <v>6762855657.1297979</v>
      </c>
      <c r="X1473">
        <v>6957978372.0569086</v>
      </c>
      <c r="Y1473">
        <v>6901074576.2500343</v>
      </c>
      <c r="Z1473">
        <v>6689957610.0554857</v>
      </c>
      <c r="AA1473">
        <v>6786267276.5926552</v>
      </c>
      <c r="AB1473">
        <v>6182695057.3124018</v>
      </c>
      <c r="AC1473">
        <v>5131941405.4120445</v>
      </c>
      <c r="AD1473">
        <v>4833901971.4518738</v>
      </c>
      <c r="AE1473">
        <v>4557833783.5892763</v>
      </c>
      <c r="AF1473">
        <v>4400064590.2552147</v>
      </c>
      <c r="AG1473">
        <v>4239315809.0832701</v>
      </c>
      <c r="AH1473">
        <v>3490273375.9053202</v>
      </c>
      <c r="AI1473">
        <v>3699144987.0163846</v>
      </c>
      <c r="AJ1473">
        <v>4032423428.5436473</v>
      </c>
      <c r="AK1473">
        <v>4407438807.3982067</v>
      </c>
    </row>
    <row r="1474" spans="1:37" hidden="1">
      <c r="A1474" t="s">
        <v>4127</v>
      </c>
      <c r="B1474" t="s">
        <v>1681</v>
      </c>
      <c r="C1474" t="s">
        <v>4893</v>
      </c>
      <c r="D1474" t="s">
        <v>4894</v>
      </c>
      <c r="E1474" t="str">
        <f t="shared" si="22"/>
        <v>ZWE.NY.GDP.MKTP.CD</v>
      </c>
      <c r="F1474">
        <v>6678868223.7445545</v>
      </c>
      <c r="G1474">
        <v>8011373807.2404261</v>
      </c>
      <c r="H1474">
        <v>8539700673.7642574</v>
      </c>
      <c r="I1474">
        <v>7764066988.9722071</v>
      </c>
      <c r="J1474">
        <v>6352125901.0156879</v>
      </c>
      <c r="K1474">
        <v>5637259334.8117857</v>
      </c>
      <c r="L1474">
        <v>6217523684.2240314</v>
      </c>
      <c r="M1474">
        <v>6741215094.8046331</v>
      </c>
      <c r="N1474">
        <v>7814784051.6649017</v>
      </c>
      <c r="O1474">
        <v>8286322699.2029705</v>
      </c>
      <c r="P1474">
        <v>8783816665.8957081</v>
      </c>
      <c r="Q1474">
        <v>8641481700.9196167</v>
      </c>
      <c r="R1474">
        <v>6751472200.8585787</v>
      </c>
      <c r="S1474">
        <v>6563813295.233819</v>
      </c>
      <c r="T1474">
        <v>6890674988.5379057</v>
      </c>
      <c r="U1474">
        <v>7111270668.8872709</v>
      </c>
      <c r="V1474">
        <v>8553146596.9838972</v>
      </c>
      <c r="W1474">
        <v>8529571573.455409</v>
      </c>
      <c r="X1474">
        <v>6401968164.1055889</v>
      </c>
      <c r="Y1474">
        <v>6858013062.7681713</v>
      </c>
      <c r="Z1474">
        <v>6689957610.0554857</v>
      </c>
      <c r="AA1474">
        <v>6777384732.6654902</v>
      </c>
      <c r="AB1474">
        <v>6342116353.9912615</v>
      </c>
      <c r="AC1474">
        <v>5727591778.0247917</v>
      </c>
      <c r="AD1474">
        <v>5805598442.6667614</v>
      </c>
      <c r="AE1474">
        <v>5755215232.3384533</v>
      </c>
      <c r="AF1474">
        <v>5443896499.7199373</v>
      </c>
      <c r="AG1474">
        <v>5291950101.3573589</v>
      </c>
      <c r="AH1474">
        <v>4415702801.2788858</v>
      </c>
      <c r="AI1474">
        <v>5836213745.999999</v>
      </c>
      <c r="AJ1474">
        <v>7475995911.4103746</v>
      </c>
      <c r="AK1474">
        <v>9900000000</v>
      </c>
    </row>
    <row r="1475" spans="1:37">
      <c r="A1475" t="s">
        <v>4127</v>
      </c>
      <c r="B1475" t="s">
        <v>1681</v>
      </c>
      <c r="C1475" t="s">
        <v>4895</v>
      </c>
      <c r="D1475" t="s">
        <v>4896</v>
      </c>
      <c r="E1475" t="str">
        <f t="shared" ref="E1475:E1477" si="23">CONCATENATE(B1475,".",D1475)</f>
        <v>ZWE.SL.TLF.TERT.ZS</v>
      </c>
      <c r="F1475" t="s">
        <v>1768</v>
      </c>
      <c r="G1475" t="s">
        <v>1768</v>
      </c>
      <c r="H1475" t="s">
        <v>1768</v>
      </c>
      <c r="I1475" t="s">
        <v>1768</v>
      </c>
      <c r="J1475" t="s">
        <v>1768</v>
      </c>
      <c r="K1475" t="s">
        <v>1768</v>
      </c>
      <c r="L1475" t="s">
        <v>1768</v>
      </c>
      <c r="M1475" t="s">
        <v>1768</v>
      </c>
      <c r="N1475" t="s">
        <v>1768</v>
      </c>
      <c r="O1475" t="s">
        <v>1768</v>
      </c>
      <c r="P1475" t="s">
        <v>1768</v>
      </c>
      <c r="Q1475" t="s">
        <v>1768</v>
      </c>
      <c r="R1475" t="s">
        <v>1768</v>
      </c>
      <c r="S1475" t="s">
        <v>1768</v>
      </c>
      <c r="T1475" t="s">
        <v>1768</v>
      </c>
      <c r="U1475" t="s">
        <v>1768</v>
      </c>
      <c r="V1475" t="s">
        <v>1768</v>
      </c>
      <c r="W1475" t="s">
        <v>1768</v>
      </c>
      <c r="X1475" t="s">
        <v>1768</v>
      </c>
      <c r="Y1475" t="s">
        <v>1768</v>
      </c>
      <c r="Z1475" t="s">
        <v>1768</v>
      </c>
      <c r="AA1475" t="s">
        <v>1768</v>
      </c>
      <c r="AB1475" t="s">
        <v>1768</v>
      </c>
      <c r="AC1475" t="s">
        <v>1768</v>
      </c>
      <c r="AD1475" t="s">
        <v>1768</v>
      </c>
      <c r="AE1475" t="s">
        <v>1768</v>
      </c>
      <c r="AF1475" t="s">
        <v>1768</v>
      </c>
      <c r="AG1475" t="s">
        <v>1768</v>
      </c>
      <c r="AH1475" t="s">
        <v>1768</v>
      </c>
      <c r="AI1475" t="s">
        <v>1768</v>
      </c>
      <c r="AJ1475" t="s">
        <v>1768</v>
      </c>
      <c r="AK1475" t="s">
        <v>1768</v>
      </c>
    </row>
    <row r="1476" spans="1:37" hidden="1">
      <c r="A1476" t="s">
        <v>4127</v>
      </c>
      <c r="B1476" t="s">
        <v>1681</v>
      </c>
      <c r="C1476" t="s">
        <v>4897</v>
      </c>
      <c r="D1476" t="s">
        <v>4898</v>
      </c>
      <c r="E1476" t="str">
        <f t="shared" si="23"/>
        <v>ZWE.SP.DYN.LE00.IN</v>
      </c>
      <c r="F1476">
        <v>59.174048780487816</v>
      </c>
      <c r="G1476">
        <v>59.710487804878049</v>
      </c>
      <c r="H1476">
        <v>60.235878048780499</v>
      </c>
      <c r="I1476">
        <v>60.722780487804883</v>
      </c>
      <c r="J1476">
        <v>61.136780487804884</v>
      </c>
      <c r="K1476">
        <v>61.447414634146355</v>
      </c>
      <c r="L1476">
        <v>61.628707317073179</v>
      </c>
      <c r="M1476">
        <v>61.657756097560984</v>
      </c>
      <c r="N1476">
        <v>61.508634146341471</v>
      </c>
      <c r="O1476">
        <v>61.151463414634151</v>
      </c>
      <c r="P1476">
        <v>60.528926829268308</v>
      </c>
      <c r="Q1476">
        <v>59.581707317073182</v>
      </c>
      <c r="R1476">
        <v>58.315341463414633</v>
      </c>
      <c r="S1476">
        <v>56.770804878048793</v>
      </c>
      <c r="T1476">
        <v>55.008024390243911</v>
      </c>
      <c r="U1476">
        <v>53.098390243902443</v>
      </c>
      <c r="V1476">
        <v>51.124268292682935</v>
      </c>
      <c r="W1476">
        <v>49.188902439024403</v>
      </c>
      <c r="X1476">
        <v>47.399560975609766</v>
      </c>
      <c r="Y1476">
        <v>45.84748780487805</v>
      </c>
      <c r="Z1476">
        <v>44.617975609756101</v>
      </c>
      <c r="AA1476">
        <v>43.768439024390247</v>
      </c>
      <c r="AB1476">
        <v>43.284780487804881</v>
      </c>
      <c r="AC1476">
        <v>43.143487804878056</v>
      </c>
      <c r="AD1476">
        <v>43.336975609756102</v>
      </c>
      <c r="AE1476">
        <v>43.861585365853657</v>
      </c>
      <c r="AF1476">
        <v>44.701780487804889</v>
      </c>
      <c r="AG1476">
        <v>45.797073170731714</v>
      </c>
      <c r="AH1476">
        <v>47.070609756097561</v>
      </c>
      <c r="AI1476">
        <v>48.450487804878051</v>
      </c>
      <c r="AJ1476">
        <v>49.860878048780492</v>
      </c>
      <c r="AK1476" t="s">
        <v>1768</v>
      </c>
    </row>
    <row r="1477" spans="1:37" hidden="1">
      <c r="A1477" t="s">
        <v>4127</v>
      </c>
      <c r="B1477" t="s">
        <v>1681</v>
      </c>
      <c r="C1477" t="s">
        <v>1688</v>
      </c>
      <c r="D1477" t="s">
        <v>1689</v>
      </c>
      <c r="E1477" t="str">
        <f t="shared" si="23"/>
        <v>ZWE.SP.POP.TOTL</v>
      </c>
      <c r="F1477">
        <v>7289463</v>
      </c>
      <c r="G1477">
        <v>7571447</v>
      </c>
      <c r="H1477">
        <v>7874642</v>
      </c>
      <c r="I1477">
        <v>8194202.9999999991</v>
      </c>
      <c r="J1477">
        <v>8523090</v>
      </c>
      <c r="K1477">
        <v>8855279</v>
      </c>
      <c r="L1477">
        <v>9189169</v>
      </c>
      <c r="M1477">
        <v>9523376</v>
      </c>
      <c r="N1477">
        <v>9852244</v>
      </c>
      <c r="O1477">
        <v>10169188</v>
      </c>
      <c r="P1477">
        <v>10469202</v>
      </c>
      <c r="Q1477">
        <v>10748215</v>
      </c>
      <c r="R1477">
        <v>11005690</v>
      </c>
      <c r="S1477">
        <v>11244552</v>
      </c>
      <c r="T1477">
        <v>11469872</v>
      </c>
      <c r="U1477">
        <v>11684693</v>
      </c>
      <c r="V1477">
        <v>11891290</v>
      </c>
      <c r="W1477">
        <v>12086519</v>
      </c>
      <c r="X1477">
        <v>12261742</v>
      </c>
      <c r="Y1477">
        <v>12405236</v>
      </c>
      <c r="Z1477">
        <v>12509477</v>
      </c>
      <c r="AA1477">
        <v>12575015</v>
      </c>
      <c r="AB1477">
        <v>12607791</v>
      </c>
      <c r="AC1477">
        <v>12612956</v>
      </c>
      <c r="AD1477">
        <v>12597877</v>
      </c>
      <c r="AE1477">
        <v>12570686</v>
      </c>
      <c r="AF1477">
        <v>12529655</v>
      </c>
      <c r="AG1477">
        <v>12481245</v>
      </c>
      <c r="AH1477">
        <v>12451543</v>
      </c>
      <c r="AI1477">
        <v>12473992</v>
      </c>
      <c r="AJ1477">
        <v>12571454</v>
      </c>
      <c r="AK1477">
        <v>12754378</v>
      </c>
    </row>
  </sheetData>
  <autoFilter ref="A1:AK1477">
    <filterColumn colId="3">
      <filters>
        <filter val="SL.TLF.TERT.ZS"/>
      </filters>
    </filterColumn>
  </autoFilter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35"/>
  <sheetViews>
    <sheetView workbookViewId="0">
      <pane xSplit="1" ySplit="1" topLeftCell="AO2" activePane="bottomRight" state="frozen"/>
      <selection pane="topRight" activeCell="B1" sqref="B1"/>
      <selection pane="bottomLeft" activeCell="A2" sqref="A2"/>
      <selection pane="bottomRight" activeCell="AL113" sqref="AL113"/>
    </sheetView>
  </sheetViews>
  <sheetFormatPr defaultRowHeight="13.5"/>
  <cols>
    <col min="1" max="1" width="37.375" style="120" bestFit="1" customWidth="1"/>
    <col min="2" max="50" width="11.5" style="120" bestFit="1" customWidth="1"/>
    <col min="51" max="51" width="5" style="120" bestFit="1" customWidth="1"/>
    <col min="52" max="16384" width="9" style="120"/>
  </cols>
  <sheetData>
    <row r="1" spans="1:51">
      <c r="A1" s="120" t="s">
        <v>1308</v>
      </c>
      <c r="B1" s="120" t="s">
        <v>4285</v>
      </c>
      <c r="C1" s="120" t="s">
        <v>4286</v>
      </c>
      <c r="D1" s="120" t="s">
        <v>4287</v>
      </c>
      <c r="E1" s="120" t="s">
        <v>4288</v>
      </c>
      <c r="F1" s="120" t="s">
        <v>4289</v>
      </c>
      <c r="G1" s="120" t="s">
        <v>4290</v>
      </c>
      <c r="H1" s="120" t="s">
        <v>4291</v>
      </c>
      <c r="I1" s="120" t="s">
        <v>4292</v>
      </c>
      <c r="J1" s="120" t="s">
        <v>4293</v>
      </c>
      <c r="K1" s="120" t="s">
        <v>4294</v>
      </c>
      <c r="L1" s="120" t="s">
        <v>4295</v>
      </c>
      <c r="M1" s="120" t="s">
        <v>4296</v>
      </c>
      <c r="N1" s="120" t="s">
        <v>4297</v>
      </c>
      <c r="O1" s="120" t="s">
        <v>4298</v>
      </c>
      <c r="P1" s="120" t="s">
        <v>4299</v>
      </c>
      <c r="Q1" s="120" t="s">
        <v>4300</v>
      </c>
      <c r="R1" s="120" t="s">
        <v>4301</v>
      </c>
      <c r="S1" s="120" t="s">
        <v>3128</v>
      </c>
      <c r="T1" s="120" t="s">
        <v>4302</v>
      </c>
      <c r="U1" s="120" t="s">
        <v>4303</v>
      </c>
      <c r="V1" s="120" t="s">
        <v>4304</v>
      </c>
      <c r="W1" s="120" t="s">
        <v>4305</v>
      </c>
      <c r="X1" s="120" t="s">
        <v>4306</v>
      </c>
      <c r="Y1" s="120" t="s">
        <v>1482</v>
      </c>
      <c r="Z1" s="120" t="s">
        <v>1485</v>
      </c>
      <c r="AA1" s="120" t="s">
        <v>1488</v>
      </c>
      <c r="AB1" s="120" t="s">
        <v>1490</v>
      </c>
      <c r="AC1" s="120" t="s">
        <v>1493</v>
      </c>
      <c r="AD1" s="120" t="s">
        <v>1496</v>
      </c>
      <c r="AE1" s="120" t="s">
        <v>1499</v>
      </c>
      <c r="AF1" s="120" t="s">
        <v>3397</v>
      </c>
      <c r="AG1" s="120" t="s">
        <v>1504</v>
      </c>
      <c r="AH1" s="120" t="s">
        <v>1507</v>
      </c>
      <c r="AI1" s="120" t="s">
        <v>2279</v>
      </c>
      <c r="AJ1" s="120" t="s">
        <v>2280</v>
      </c>
      <c r="AK1" s="120" t="s">
        <v>2281</v>
      </c>
      <c r="AL1" s="120" t="s">
        <v>2936</v>
      </c>
      <c r="AM1" s="120" t="s">
        <v>2937</v>
      </c>
      <c r="AN1" s="120" t="s">
        <v>2938</v>
      </c>
      <c r="AO1" s="120" t="s">
        <v>2939</v>
      </c>
      <c r="AP1" s="120" t="s">
        <v>2803</v>
      </c>
      <c r="AQ1" s="120" t="s">
        <v>3467</v>
      </c>
      <c r="AR1" s="120" t="s">
        <v>3245</v>
      </c>
      <c r="AS1" s="120" t="s">
        <v>3246</v>
      </c>
      <c r="AT1" s="120" t="s">
        <v>2822</v>
      </c>
      <c r="AU1" s="120" t="s">
        <v>2823</v>
      </c>
      <c r="AV1" s="120" t="s">
        <v>2668</v>
      </c>
      <c r="AW1" s="120" t="s">
        <v>2669</v>
      </c>
      <c r="AX1" s="120" t="s">
        <v>1540</v>
      </c>
      <c r="AY1" s="120" t="s">
        <v>1542</v>
      </c>
    </row>
    <row r="2" spans="1:51">
      <c r="A2" s="120" t="s">
        <v>1351</v>
      </c>
      <c r="B2" s="120">
        <v>65.569365853658553</v>
      </c>
      <c r="C2" s="120">
        <v>65.988024390243908</v>
      </c>
      <c r="D2" s="120">
        <v>66.365536585365859</v>
      </c>
      <c r="E2" s="120">
        <v>66.713975609756091</v>
      </c>
      <c r="F2" s="120">
        <v>67.044292682926837</v>
      </c>
      <c r="G2" s="120">
        <v>67.36975609756098</v>
      </c>
      <c r="H2" s="120">
        <v>67.699000000000012</v>
      </c>
      <c r="I2" s="120">
        <v>68.034682926829277</v>
      </c>
      <c r="J2" s="120">
        <v>68.37714634146343</v>
      </c>
      <c r="K2" s="120">
        <v>68.728414634146361</v>
      </c>
      <c r="L2" s="120">
        <v>69.086146341463419</v>
      </c>
      <c r="M2" s="120">
        <v>69.446097560975616</v>
      </c>
      <c r="N2" s="120">
        <v>69.798658536585364</v>
      </c>
      <c r="O2" s="120">
        <v>70.139658536585372</v>
      </c>
      <c r="P2" s="120">
        <v>70.46529268292683</v>
      </c>
      <c r="Q2" s="120">
        <v>70.777804878048784</v>
      </c>
      <c r="R2" s="120">
        <v>71.080829268292703</v>
      </c>
      <c r="S2" s="120">
        <v>71.377707317073174</v>
      </c>
      <c r="T2" s="120">
        <v>71.669780487804886</v>
      </c>
      <c r="U2" s="120">
        <v>71.952853658536597</v>
      </c>
      <c r="V2" s="120">
        <v>72.220146341463419</v>
      </c>
      <c r="W2" s="120">
        <v>72.462341463414631</v>
      </c>
      <c r="X2" s="120">
        <v>72.673195121951224</v>
      </c>
      <c r="Y2" s="120">
        <v>72.849024390243912</v>
      </c>
      <c r="Z2" s="120">
        <v>72.989756097560985</v>
      </c>
      <c r="AA2" s="120">
        <v>73.097975609756105</v>
      </c>
      <c r="AB2" s="120">
        <v>73.180902439024393</v>
      </c>
      <c r="AC2" s="120">
        <v>73.246292682926835</v>
      </c>
      <c r="AD2" s="120">
        <v>73.301365853658552</v>
      </c>
      <c r="AE2" s="120">
        <v>73.351658536585376</v>
      </c>
      <c r="AF2" s="120">
        <v>73.39717073170732</v>
      </c>
      <c r="AG2" s="120">
        <v>73.436268292682939</v>
      </c>
      <c r="AH2" s="120">
        <v>73.466292682926849</v>
      </c>
      <c r="AI2" s="120">
        <v>73.486634146341473</v>
      </c>
      <c r="AJ2" s="120">
        <v>73.499756097560976</v>
      </c>
      <c r="AK2" s="120">
        <v>73.509170731707329</v>
      </c>
      <c r="AL2" s="120">
        <v>73.5169268292683</v>
      </c>
      <c r="AM2" s="120">
        <v>73.52809756097561</v>
      </c>
      <c r="AN2" s="120">
        <v>73.546804878048789</v>
      </c>
      <c r="AO2" s="120">
        <v>73.578585365853655</v>
      </c>
      <c r="AP2" s="120">
        <v>73.628000000000014</v>
      </c>
      <c r="AQ2" s="120">
        <v>73.701097560975612</v>
      </c>
      <c r="AR2" s="120">
        <v>73.797853658536582</v>
      </c>
      <c r="AS2" s="120">
        <v>73.916292682926837</v>
      </c>
      <c r="AT2" s="120">
        <v>74.053853658536596</v>
      </c>
      <c r="AU2" s="120">
        <v>74.207048780487824</v>
      </c>
      <c r="AV2" s="120">
        <v>74.367829268292681</v>
      </c>
      <c r="AW2" s="120">
        <v>74.530658536585364</v>
      </c>
      <c r="AX2" s="120">
        <v>74.688975609756113</v>
      </c>
      <c r="AY2" s="120" t="s">
        <v>1768</v>
      </c>
    </row>
    <row r="3" spans="1:51">
      <c r="A3" s="120" t="s">
        <v>3986</v>
      </c>
      <c r="B3" s="120">
        <v>31.126146341463418</v>
      </c>
      <c r="C3" s="120">
        <v>31.467926829268301</v>
      </c>
      <c r="D3" s="120">
        <v>31.823707317073175</v>
      </c>
      <c r="E3" s="120">
        <v>32.194487804878051</v>
      </c>
      <c r="F3" s="120">
        <v>32.579780487804882</v>
      </c>
      <c r="G3" s="120">
        <v>32.97660975609756</v>
      </c>
      <c r="H3" s="120">
        <v>33.381439024390247</v>
      </c>
      <c r="I3" s="120">
        <v>33.790804878048789</v>
      </c>
      <c r="J3" s="120">
        <v>34.201682926829271</v>
      </c>
      <c r="K3" s="120">
        <v>34.614048780487806</v>
      </c>
      <c r="L3" s="120">
        <v>35.032463414634151</v>
      </c>
      <c r="M3" s="120">
        <v>35.464365853658542</v>
      </c>
      <c r="N3" s="120">
        <v>35.912780487804881</v>
      </c>
      <c r="O3" s="120">
        <v>36.376170731707319</v>
      </c>
      <c r="P3" s="120">
        <v>36.848585365853666</v>
      </c>
      <c r="Q3" s="120">
        <v>37.319463414634143</v>
      </c>
      <c r="R3" s="120">
        <v>37.774829268292685</v>
      </c>
      <c r="S3" s="120">
        <v>38.203658536585365</v>
      </c>
      <c r="T3" s="120">
        <v>38.596975609756093</v>
      </c>
      <c r="U3" s="120">
        <v>38.94978048780488</v>
      </c>
      <c r="V3" s="120">
        <v>39.260097560975616</v>
      </c>
      <c r="W3" s="120">
        <v>39.531975609756103</v>
      </c>
      <c r="X3" s="120">
        <v>39.773902439024397</v>
      </c>
      <c r="Y3" s="120">
        <v>39.994878048780492</v>
      </c>
      <c r="Z3" s="120">
        <v>40.200902439024397</v>
      </c>
      <c r="AA3" s="120">
        <v>40.397878048780491</v>
      </c>
      <c r="AB3" s="120">
        <v>40.592731707317078</v>
      </c>
      <c r="AC3" s="120">
        <v>40.785926829268298</v>
      </c>
      <c r="AD3" s="120">
        <v>40.975439024390248</v>
      </c>
      <c r="AE3" s="120">
        <v>41.159780487804881</v>
      </c>
      <c r="AF3" s="120">
        <v>41.331536585365853</v>
      </c>
      <c r="AG3" s="120">
        <v>41.479292682926832</v>
      </c>
      <c r="AH3" s="120">
        <v>41.596634146341465</v>
      </c>
      <c r="AI3" s="120">
        <v>41.681146341463418</v>
      </c>
      <c r="AJ3" s="120">
        <v>41.734853658536586</v>
      </c>
      <c r="AK3" s="120">
        <v>41.761292682926836</v>
      </c>
      <c r="AL3" s="120">
        <v>41.764902439024397</v>
      </c>
      <c r="AM3" s="120">
        <v>41.758658536585372</v>
      </c>
      <c r="AN3" s="120">
        <v>41.757487804878053</v>
      </c>
      <c r="AO3" s="120">
        <v>41.774317073170735</v>
      </c>
      <c r="AP3" s="120">
        <v>41.826634146341469</v>
      </c>
      <c r="AQ3" s="120">
        <v>41.929853658536587</v>
      </c>
      <c r="AR3" s="120">
        <v>42.089000000000006</v>
      </c>
      <c r="AS3" s="120">
        <v>42.303048780487806</v>
      </c>
      <c r="AT3" s="120">
        <v>42.570512195121957</v>
      </c>
      <c r="AU3" s="120">
        <v>42.882878048780498</v>
      </c>
      <c r="AV3" s="120">
        <v>43.227170731707325</v>
      </c>
      <c r="AW3" s="120">
        <v>43.585951219512204</v>
      </c>
      <c r="AX3" s="120">
        <v>43.946219512195128</v>
      </c>
      <c r="AY3" s="120" t="s">
        <v>1768</v>
      </c>
    </row>
    <row r="4" spans="1:51">
      <c r="A4" s="120" t="s">
        <v>4048</v>
      </c>
      <c r="B4" s="120">
        <v>32.984829268292685</v>
      </c>
      <c r="C4" s="120">
        <v>33.38570731707317</v>
      </c>
      <c r="D4" s="120">
        <v>33.786585365853661</v>
      </c>
      <c r="E4" s="120">
        <v>34.186975609756097</v>
      </c>
      <c r="F4" s="120">
        <v>34.58685365853659</v>
      </c>
      <c r="G4" s="120">
        <v>34.986731707317077</v>
      </c>
      <c r="H4" s="120">
        <v>35.385609756097566</v>
      </c>
      <c r="I4" s="120">
        <v>35.78348780487805</v>
      </c>
      <c r="J4" s="120">
        <v>36.182365853658538</v>
      </c>
      <c r="K4" s="120">
        <v>36.58024390243903</v>
      </c>
      <c r="L4" s="120">
        <v>36.983121951219516</v>
      </c>
      <c r="M4" s="120">
        <v>37.394000000000005</v>
      </c>
      <c r="N4" s="120">
        <v>37.813902439024396</v>
      </c>
      <c r="O4" s="120">
        <v>38.237780487804883</v>
      </c>
      <c r="P4" s="120">
        <v>38.65917073170732</v>
      </c>
      <c r="Q4" s="120">
        <v>39.065560975609763</v>
      </c>
      <c r="R4" s="120">
        <v>39.443439024390244</v>
      </c>
      <c r="S4" s="120">
        <v>39.782829268292687</v>
      </c>
      <c r="T4" s="120">
        <v>40.077707317073177</v>
      </c>
      <c r="U4" s="120">
        <v>40.325560975609754</v>
      </c>
      <c r="V4" s="120">
        <v>40.528341463414641</v>
      </c>
      <c r="W4" s="120">
        <v>40.690560975609756</v>
      </c>
      <c r="X4" s="120">
        <v>40.825658536585365</v>
      </c>
      <c r="Y4" s="120">
        <v>40.945682926829271</v>
      </c>
      <c r="Z4" s="120">
        <v>41.060121951219514</v>
      </c>
      <c r="AA4" s="120">
        <v>41.17902439024391</v>
      </c>
      <c r="AB4" s="120">
        <v>41.310926829268297</v>
      </c>
      <c r="AC4" s="120">
        <v>41.457390243902445</v>
      </c>
      <c r="AD4" s="120">
        <v>41.616902439024393</v>
      </c>
      <c r="AE4" s="120">
        <v>41.789536585365859</v>
      </c>
      <c r="AF4" s="120">
        <v>41.967243902439023</v>
      </c>
      <c r="AG4" s="120">
        <v>42.139024390243911</v>
      </c>
      <c r="AH4" s="120">
        <v>42.297317073170731</v>
      </c>
      <c r="AI4" s="120">
        <v>42.438121951219522</v>
      </c>
      <c r="AJ4" s="120">
        <v>42.56541463414635</v>
      </c>
      <c r="AK4" s="120">
        <v>42.684195121951227</v>
      </c>
      <c r="AL4" s="120">
        <v>42.804000000000002</v>
      </c>
      <c r="AM4" s="120">
        <v>42.938829268292686</v>
      </c>
      <c r="AN4" s="120">
        <v>43.100707317073173</v>
      </c>
      <c r="AO4" s="120">
        <v>43.299585365853666</v>
      </c>
      <c r="AP4" s="120">
        <v>43.545463414634156</v>
      </c>
      <c r="AQ4" s="120">
        <v>43.845268292682931</v>
      </c>
      <c r="AR4" s="120">
        <v>44.197000000000003</v>
      </c>
      <c r="AS4" s="120">
        <v>44.593634146341472</v>
      </c>
      <c r="AT4" s="120">
        <v>45.031170731707313</v>
      </c>
      <c r="AU4" s="120">
        <v>45.503609756097561</v>
      </c>
      <c r="AV4" s="120">
        <v>46.002487804878051</v>
      </c>
      <c r="AW4" s="120">
        <v>46.517853658536595</v>
      </c>
      <c r="AX4" s="120">
        <v>47.037731707317079</v>
      </c>
      <c r="AY4" s="120" t="s">
        <v>1768</v>
      </c>
    </row>
    <row r="5" spans="1:51">
      <c r="A5" s="120" t="s">
        <v>4157</v>
      </c>
      <c r="B5" s="120">
        <v>62.254365853658541</v>
      </c>
      <c r="C5" s="120">
        <v>63.273463414634151</v>
      </c>
      <c r="D5" s="120">
        <v>64.162341463414649</v>
      </c>
      <c r="E5" s="120">
        <v>64.887097560975619</v>
      </c>
      <c r="F5" s="120">
        <v>65.437682926829268</v>
      </c>
      <c r="G5" s="120">
        <v>65.829439024390254</v>
      </c>
      <c r="H5" s="120">
        <v>66.100073170731719</v>
      </c>
      <c r="I5" s="120">
        <v>66.31180487804879</v>
      </c>
      <c r="J5" s="120">
        <v>66.516439024390252</v>
      </c>
      <c r="K5" s="120">
        <v>66.738463414634154</v>
      </c>
      <c r="L5" s="120">
        <v>66.989439024390251</v>
      </c>
      <c r="M5" s="120">
        <v>67.265512195121971</v>
      </c>
      <c r="N5" s="120">
        <v>67.544463414634151</v>
      </c>
      <c r="O5" s="120">
        <v>67.813512195121959</v>
      </c>
      <c r="P5" s="120">
        <v>68.072268292682935</v>
      </c>
      <c r="Q5" s="120">
        <v>68.325829268292694</v>
      </c>
      <c r="R5" s="120">
        <v>68.577707317073177</v>
      </c>
      <c r="S5" s="120">
        <v>68.834341463414646</v>
      </c>
      <c r="T5" s="120">
        <v>69.099634146341458</v>
      </c>
      <c r="U5" s="120">
        <v>69.37707317073172</v>
      </c>
      <c r="V5" s="120">
        <v>69.672048780487813</v>
      </c>
      <c r="W5" s="120">
        <v>69.992975609756101</v>
      </c>
      <c r="X5" s="120">
        <v>70.335292682926834</v>
      </c>
      <c r="Y5" s="120">
        <v>70.68748780487806</v>
      </c>
      <c r="Z5" s="120">
        <v>71.038609756097557</v>
      </c>
      <c r="AA5" s="120">
        <v>71.360707317073178</v>
      </c>
      <c r="AB5" s="120">
        <v>71.622414634146352</v>
      </c>
      <c r="AC5" s="120">
        <v>71.807853658536587</v>
      </c>
      <c r="AD5" s="120">
        <v>71.914609756097562</v>
      </c>
      <c r="AE5" s="120">
        <v>71.95119512195123</v>
      </c>
      <c r="AF5" s="120">
        <v>71.937121951219524</v>
      </c>
      <c r="AG5" s="120">
        <v>71.902902439024388</v>
      </c>
      <c r="AH5" s="120">
        <v>71.885902439024406</v>
      </c>
      <c r="AI5" s="120">
        <v>71.919000000000011</v>
      </c>
      <c r="AJ5" s="120">
        <v>72.022658536585382</v>
      </c>
      <c r="AK5" s="120">
        <v>72.21919512195123</v>
      </c>
      <c r="AL5" s="120">
        <v>72.521512195121971</v>
      </c>
      <c r="AM5" s="120">
        <v>72.915073170731716</v>
      </c>
      <c r="AN5" s="120">
        <v>73.375853658536599</v>
      </c>
      <c r="AO5" s="120">
        <v>73.8829268292683</v>
      </c>
      <c r="AP5" s="120">
        <v>74.404365853658547</v>
      </c>
      <c r="AQ5" s="120">
        <v>74.902365853658537</v>
      </c>
      <c r="AR5" s="120">
        <v>75.349536585365854</v>
      </c>
      <c r="AS5" s="120">
        <v>75.725000000000009</v>
      </c>
      <c r="AT5" s="120">
        <v>76.021292682926841</v>
      </c>
      <c r="AU5" s="120">
        <v>76.2389024390244</v>
      </c>
      <c r="AV5" s="120">
        <v>76.394756097560986</v>
      </c>
      <c r="AW5" s="120">
        <v>76.518219512195131</v>
      </c>
      <c r="AX5" s="120">
        <v>76.633707317073174</v>
      </c>
      <c r="AY5" s="120" t="s">
        <v>1768</v>
      </c>
    </row>
    <row r="6" spans="1:51">
      <c r="A6" s="120" t="s">
        <v>1588</v>
      </c>
      <c r="B6" s="120">
        <v>65.562048780487814</v>
      </c>
      <c r="C6" s="120">
        <v>65.980609756097564</v>
      </c>
      <c r="D6" s="120">
        <v>66.361414634146357</v>
      </c>
      <c r="E6" s="120">
        <v>66.716024390243916</v>
      </c>
      <c r="F6" s="120">
        <v>67.057439024390249</v>
      </c>
      <c r="G6" s="120">
        <v>67.399439024390261</v>
      </c>
      <c r="H6" s="120">
        <v>67.751731707317077</v>
      </c>
      <c r="I6" s="120">
        <v>68.118048780487811</v>
      </c>
      <c r="J6" s="120">
        <v>68.497292682926826</v>
      </c>
      <c r="K6" s="120">
        <v>68.891512195121962</v>
      </c>
      <c r="L6" s="120">
        <v>69.297414634146364</v>
      </c>
      <c r="M6" s="120">
        <v>69.708365853658549</v>
      </c>
      <c r="N6" s="120">
        <v>70.115170731707337</v>
      </c>
      <c r="O6" s="120">
        <v>70.509609756097575</v>
      </c>
      <c r="P6" s="120">
        <v>70.888731707317078</v>
      </c>
      <c r="Q6" s="120">
        <v>71.253487804878063</v>
      </c>
      <c r="R6" s="120">
        <v>71.606243902439033</v>
      </c>
      <c r="S6" s="120">
        <v>71.951682926829264</v>
      </c>
      <c r="T6" s="120">
        <v>72.291073170731721</v>
      </c>
      <c r="U6" s="120">
        <v>72.620804878048787</v>
      </c>
      <c r="V6" s="120">
        <v>72.936780487804882</v>
      </c>
      <c r="W6" s="120">
        <v>73.233512195121961</v>
      </c>
      <c r="X6" s="120">
        <v>73.506048780487816</v>
      </c>
      <c r="Y6" s="120">
        <v>73.749487804878058</v>
      </c>
      <c r="Z6" s="120">
        <v>73.959390243902448</v>
      </c>
      <c r="AA6" s="120">
        <v>74.133341463414652</v>
      </c>
      <c r="AB6" s="120">
        <v>74.26892682926831</v>
      </c>
      <c r="AC6" s="120">
        <v>74.369243902439038</v>
      </c>
      <c r="AD6" s="120">
        <v>74.438756097560983</v>
      </c>
      <c r="AE6" s="120">
        <v>74.482951219512188</v>
      </c>
      <c r="AF6" s="120">
        <v>74.501707317073169</v>
      </c>
      <c r="AG6" s="120">
        <v>74.498853658536589</v>
      </c>
      <c r="AH6" s="120">
        <v>74.478780487804883</v>
      </c>
      <c r="AI6" s="120">
        <v>74.450390243902461</v>
      </c>
      <c r="AJ6" s="120">
        <v>74.422682926829282</v>
      </c>
      <c r="AK6" s="120">
        <v>74.408682926829272</v>
      </c>
      <c r="AL6" s="120">
        <v>74.422439024390258</v>
      </c>
      <c r="AM6" s="120">
        <v>74.468121951219516</v>
      </c>
      <c r="AN6" s="120">
        <v>74.548878048780495</v>
      </c>
      <c r="AO6" s="120">
        <v>74.663829268292702</v>
      </c>
      <c r="AP6" s="120">
        <v>74.808121951219519</v>
      </c>
      <c r="AQ6" s="120">
        <v>74.972390243902439</v>
      </c>
      <c r="AR6" s="120">
        <v>75.144121951219532</v>
      </c>
      <c r="AS6" s="120">
        <v>75.312829268292688</v>
      </c>
      <c r="AT6" s="120">
        <v>75.472951219512197</v>
      </c>
      <c r="AU6" s="120">
        <v>75.622414634146352</v>
      </c>
      <c r="AV6" s="120">
        <v>75.762609756097575</v>
      </c>
      <c r="AW6" s="120">
        <v>75.897878048780484</v>
      </c>
      <c r="AX6" s="120">
        <v>76.033121951219513</v>
      </c>
      <c r="AY6" s="120" t="s">
        <v>1768</v>
      </c>
    </row>
    <row r="7" spans="1:51">
      <c r="A7" s="120" t="s">
        <v>4307</v>
      </c>
      <c r="B7" s="120">
        <v>45.749478014937303</v>
      </c>
      <c r="C7" s="120" t="s">
        <v>1768</v>
      </c>
      <c r="D7" s="120" t="s">
        <v>1768</v>
      </c>
      <c r="E7" s="120" t="s">
        <v>1768</v>
      </c>
      <c r="F7" s="120" t="s">
        <v>1768</v>
      </c>
      <c r="G7" s="120">
        <v>48.252073883420508</v>
      </c>
      <c r="H7" s="120" t="s">
        <v>1768</v>
      </c>
      <c r="I7" s="120" t="s">
        <v>1768</v>
      </c>
      <c r="J7" s="120" t="s">
        <v>1768</v>
      </c>
      <c r="K7" s="120" t="s">
        <v>1768</v>
      </c>
      <c r="L7" s="120">
        <v>50.971052336985572</v>
      </c>
      <c r="M7" s="120" t="s">
        <v>1768</v>
      </c>
      <c r="N7" s="120" t="s">
        <v>1768</v>
      </c>
      <c r="O7" s="120" t="s">
        <v>1768</v>
      </c>
      <c r="P7" s="120" t="s">
        <v>1768</v>
      </c>
      <c r="Q7" s="120">
        <v>53.883663942574962</v>
      </c>
      <c r="R7" s="120" t="s">
        <v>1768</v>
      </c>
      <c r="S7" s="120" t="s">
        <v>1768</v>
      </c>
      <c r="T7" s="120" t="s">
        <v>1768</v>
      </c>
      <c r="U7" s="120" t="s">
        <v>1768</v>
      </c>
      <c r="V7" s="120">
        <v>56.843297919134812</v>
      </c>
      <c r="W7" s="120">
        <v>57.260625951937165</v>
      </c>
      <c r="X7" s="120">
        <v>58.120803115141292</v>
      </c>
      <c r="Y7" s="120">
        <v>58.562402035603803</v>
      </c>
      <c r="Z7" s="120">
        <v>59.209501428788862</v>
      </c>
      <c r="AA7" s="120">
        <v>60.029098844983643</v>
      </c>
      <c r="AB7" s="120">
        <v>60.433212981630163</v>
      </c>
      <c r="AC7" s="120">
        <v>61.185066748223328</v>
      </c>
      <c r="AD7" s="120">
        <v>61.528986723924895</v>
      </c>
      <c r="AE7" s="120">
        <v>62.029518308984876</v>
      </c>
      <c r="AF7" s="120">
        <v>62.832464657458907</v>
      </c>
      <c r="AG7" s="120">
        <v>63.251199327667074</v>
      </c>
      <c r="AH7" s="120">
        <v>63.646192864017003</v>
      </c>
      <c r="AI7" s="120">
        <v>64.109010190245385</v>
      </c>
      <c r="AJ7" s="120">
        <v>64.580540406341882</v>
      </c>
      <c r="AK7" s="120">
        <v>65.127291898240912</v>
      </c>
      <c r="AL7" s="120">
        <v>65.576072976346751</v>
      </c>
      <c r="AM7" s="120">
        <v>66.000181676134858</v>
      </c>
      <c r="AN7" s="120">
        <v>66.378652583519653</v>
      </c>
      <c r="AO7" s="120">
        <v>66.728765707589162</v>
      </c>
      <c r="AP7" s="120">
        <v>67.025201797547027</v>
      </c>
      <c r="AQ7" s="120">
        <v>67.282738116781402</v>
      </c>
      <c r="AR7" s="120">
        <v>67.502153168950073</v>
      </c>
      <c r="AS7" s="120">
        <v>67.693809039833994</v>
      </c>
      <c r="AT7" s="120">
        <v>67.876550630863747</v>
      </c>
      <c r="AU7" s="120">
        <v>68.055421389151761</v>
      </c>
      <c r="AV7" s="120">
        <v>68.244726138294311</v>
      </c>
      <c r="AW7" s="120">
        <v>68.446451403930794</v>
      </c>
      <c r="AX7" s="120">
        <v>68.661397362357604</v>
      </c>
      <c r="AY7" s="120" t="s">
        <v>1768</v>
      </c>
    </row>
    <row r="8" spans="1:51">
      <c r="A8" s="120" t="s">
        <v>4308</v>
      </c>
      <c r="B8" s="120">
        <v>52.939000000000007</v>
      </c>
      <c r="C8" s="120">
        <v>53.751439024390251</v>
      </c>
      <c r="D8" s="120">
        <v>54.57778048780488</v>
      </c>
      <c r="E8" s="120">
        <v>55.408024390243924</v>
      </c>
      <c r="F8" s="120">
        <v>56.233170731707318</v>
      </c>
      <c r="G8" s="120">
        <v>57.042756097560975</v>
      </c>
      <c r="H8" s="120">
        <v>57.824878048780491</v>
      </c>
      <c r="I8" s="120">
        <v>58.581560975609769</v>
      </c>
      <c r="J8" s="120">
        <v>59.314365853658536</v>
      </c>
      <c r="K8" s="120">
        <v>60.029756097560977</v>
      </c>
      <c r="L8" s="120">
        <v>60.742682926829275</v>
      </c>
      <c r="M8" s="120">
        <v>61.476560975609765</v>
      </c>
      <c r="N8" s="120">
        <v>62.243341463414637</v>
      </c>
      <c r="O8" s="120">
        <v>63.045439024390255</v>
      </c>
      <c r="P8" s="120">
        <v>63.874902439024403</v>
      </c>
      <c r="Q8" s="120">
        <v>64.709756097560984</v>
      </c>
      <c r="R8" s="120">
        <v>65.519560975609764</v>
      </c>
      <c r="S8" s="120">
        <v>66.276926829268305</v>
      </c>
      <c r="T8" s="120">
        <v>66.962951219512192</v>
      </c>
      <c r="U8" s="120">
        <v>67.57365853658537</v>
      </c>
      <c r="V8" s="120">
        <v>68.110658536585362</v>
      </c>
      <c r="W8" s="120">
        <v>68.587951219512206</v>
      </c>
      <c r="X8" s="120">
        <v>69.031560975609764</v>
      </c>
      <c r="Y8" s="120">
        <v>69.466414634146346</v>
      </c>
      <c r="Z8" s="120">
        <v>69.904951219512185</v>
      </c>
      <c r="AA8" s="120">
        <v>70.361560975609763</v>
      </c>
      <c r="AB8" s="120">
        <v>70.845609756097559</v>
      </c>
      <c r="AC8" s="120">
        <v>71.353000000000009</v>
      </c>
      <c r="AD8" s="120">
        <v>71.878195121951222</v>
      </c>
      <c r="AE8" s="120">
        <v>72.416243902439035</v>
      </c>
      <c r="AF8" s="120">
        <v>72.962268292682936</v>
      </c>
      <c r="AG8" s="120">
        <v>73.508439024390242</v>
      </c>
      <c r="AH8" s="120">
        <v>74.042439024390248</v>
      </c>
      <c r="AI8" s="120">
        <v>74.551853658536587</v>
      </c>
      <c r="AJ8" s="120">
        <v>75.027195121951223</v>
      </c>
      <c r="AK8" s="120">
        <v>75.456878048780496</v>
      </c>
      <c r="AL8" s="120">
        <v>75.828756097560984</v>
      </c>
      <c r="AM8" s="120">
        <v>76.145634146341465</v>
      </c>
      <c r="AN8" s="120">
        <v>76.409902439024393</v>
      </c>
      <c r="AO8" s="120">
        <v>76.624975609756106</v>
      </c>
      <c r="AP8" s="120">
        <v>76.797902439024398</v>
      </c>
      <c r="AQ8" s="120">
        <v>76.936292682926833</v>
      </c>
      <c r="AR8" s="120">
        <v>77.053756097560978</v>
      </c>
      <c r="AS8" s="120">
        <v>77.160317073170745</v>
      </c>
      <c r="AT8" s="120">
        <v>77.265487804878049</v>
      </c>
      <c r="AU8" s="120">
        <v>77.376121951219517</v>
      </c>
      <c r="AV8" s="120">
        <v>77.495097560975623</v>
      </c>
      <c r="AW8" s="120">
        <v>77.61975609756098</v>
      </c>
      <c r="AX8" s="120">
        <v>77.748073170731715</v>
      </c>
      <c r="AY8" s="120" t="s">
        <v>1768</v>
      </c>
    </row>
    <row r="9" spans="1:51">
      <c r="A9" s="120" t="s">
        <v>4220</v>
      </c>
      <c r="B9" s="120">
        <v>65.215536585365854</v>
      </c>
      <c r="C9" s="120">
        <v>65.33851219512195</v>
      </c>
      <c r="D9" s="120">
        <v>65.432609756097563</v>
      </c>
      <c r="E9" s="120">
        <v>65.509390243902445</v>
      </c>
      <c r="F9" s="120">
        <v>65.582414634146346</v>
      </c>
      <c r="G9" s="120">
        <v>65.668682926829277</v>
      </c>
      <c r="H9" s="120">
        <v>65.782243902439049</v>
      </c>
      <c r="I9" s="120">
        <v>65.930024390243915</v>
      </c>
      <c r="J9" s="120">
        <v>66.113487804878048</v>
      </c>
      <c r="K9" s="120">
        <v>66.335097560975626</v>
      </c>
      <c r="L9" s="120">
        <v>66.590829268292694</v>
      </c>
      <c r="M9" s="120">
        <v>66.873121951219517</v>
      </c>
      <c r="N9" s="120">
        <v>67.167951219512204</v>
      </c>
      <c r="O9" s="120">
        <v>67.465317073170738</v>
      </c>
      <c r="P9" s="120">
        <v>67.758658536585372</v>
      </c>
      <c r="Q9" s="120">
        <v>68.047951219512214</v>
      </c>
      <c r="R9" s="120">
        <v>68.336707317073191</v>
      </c>
      <c r="S9" s="120">
        <v>68.629439024390251</v>
      </c>
      <c r="T9" s="120">
        <v>68.92663414634147</v>
      </c>
      <c r="U9" s="120">
        <v>69.224317073170738</v>
      </c>
      <c r="V9" s="120">
        <v>69.514487804878058</v>
      </c>
      <c r="W9" s="120">
        <v>69.786658536585378</v>
      </c>
      <c r="X9" s="120">
        <v>70.034829268292683</v>
      </c>
      <c r="Y9" s="120">
        <v>70.256512195121957</v>
      </c>
      <c r="Z9" s="120">
        <v>70.453707317073167</v>
      </c>
      <c r="AA9" s="120">
        <v>70.630902439024396</v>
      </c>
      <c r="AB9" s="120">
        <v>70.798585365853668</v>
      </c>
      <c r="AC9" s="120">
        <v>70.967756097560979</v>
      </c>
      <c r="AD9" s="120">
        <v>71.146390243902445</v>
      </c>
      <c r="AE9" s="120">
        <v>71.339000000000013</v>
      </c>
      <c r="AF9" s="120">
        <v>71.54609756097561</v>
      </c>
      <c r="AG9" s="120">
        <v>71.766219512195136</v>
      </c>
      <c r="AH9" s="120">
        <v>71.992853658536589</v>
      </c>
      <c r="AI9" s="120">
        <v>72.220048780487815</v>
      </c>
      <c r="AJ9" s="120">
        <v>72.445780487804882</v>
      </c>
      <c r="AK9" s="120">
        <v>72.669000000000011</v>
      </c>
      <c r="AL9" s="120">
        <v>72.890195121951223</v>
      </c>
      <c r="AM9" s="120">
        <v>73.109341463414651</v>
      </c>
      <c r="AN9" s="120">
        <v>73.326414634146332</v>
      </c>
      <c r="AO9" s="120">
        <v>73.541926829268291</v>
      </c>
      <c r="AP9" s="120">
        <v>73.754926829268314</v>
      </c>
      <c r="AQ9" s="120">
        <v>73.964951219512201</v>
      </c>
      <c r="AR9" s="120">
        <v>74.171024390243915</v>
      </c>
      <c r="AS9" s="120">
        <v>74.373707317073169</v>
      </c>
      <c r="AT9" s="120">
        <v>74.573000000000008</v>
      </c>
      <c r="AU9" s="120">
        <v>74.767902439024397</v>
      </c>
      <c r="AV9" s="120">
        <v>74.959390243902448</v>
      </c>
      <c r="AW9" s="120">
        <v>75.1479268292683</v>
      </c>
      <c r="AX9" s="120">
        <v>75.333975609756109</v>
      </c>
      <c r="AY9" s="120" t="s">
        <v>1768</v>
      </c>
    </row>
    <row r="10" spans="1:51">
      <c r="A10" s="120" t="s">
        <v>4191</v>
      </c>
      <c r="B10" s="120">
        <v>65.853951219512211</v>
      </c>
      <c r="C10" s="120">
        <v>66.27546341463416</v>
      </c>
      <c r="D10" s="120">
        <v>66.701487804878042</v>
      </c>
      <c r="E10" s="120">
        <v>67.130024390243918</v>
      </c>
      <c r="F10" s="120">
        <v>67.558097560975611</v>
      </c>
      <c r="G10" s="120">
        <v>67.984731707317067</v>
      </c>
      <c r="H10" s="120">
        <v>68.409390243902465</v>
      </c>
      <c r="I10" s="120">
        <v>68.826634146341476</v>
      </c>
      <c r="J10" s="120">
        <v>69.226414634146352</v>
      </c>
      <c r="K10" s="120">
        <v>69.598707317073178</v>
      </c>
      <c r="L10" s="120">
        <v>69.924439024390253</v>
      </c>
      <c r="M10" s="120">
        <v>70.183048780487809</v>
      </c>
      <c r="N10" s="120">
        <v>70.367512195121961</v>
      </c>
      <c r="O10" s="120">
        <v>70.479317073170733</v>
      </c>
      <c r="P10" s="120">
        <v>70.523975609756107</v>
      </c>
      <c r="Q10" s="120">
        <v>70.527512195121972</v>
      </c>
      <c r="R10" s="120">
        <v>70.523463414634165</v>
      </c>
      <c r="S10" s="120">
        <v>70.53641463414634</v>
      </c>
      <c r="T10" s="120">
        <v>70.576000000000008</v>
      </c>
      <c r="U10" s="120">
        <v>70.635292682926831</v>
      </c>
      <c r="V10" s="120">
        <v>70.680097560975625</v>
      </c>
      <c r="W10" s="120">
        <v>70.658731707317102</v>
      </c>
      <c r="X10" s="120">
        <v>70.535219512195127</v>
      </c>
      <c r="Y10" s="120">
        <v>70.291926829268306</v>
      </c>
      <c r="Z10" s="120">
        <v>69.939048780487809</v>
      </c>
      <c r="AA10" s="120">
        <v>69.504414634146357</v>
      </c>
      <c r="AB10" s="120">
        <v>69.031219512195136</v>
      </c>
      <c r="AC10" s="120">
        <v>68.576926829268288</v>
      </c>
      <c r="AD10" s="120">
        <v>68.193853658536597</v>
      </c>
      <c r="AE10" s="120">
        <v>67.912609756097552</v>
      </c>
      <c r="AF10" s="120">
        <v>67.757243902439043</v>
      </c>
      <c r="AG10" s="120">
        <v>67.736073170731714</v>
      </c>
      <c r="AH10" s="120">
        <v>67.828536585365853</v>
      </c>
      <c r="AI10" s="120">
        <v>68.012756097560981</v>
      </c>
      <c r="AJ10" s="120">
        <v>68.2789268292683</v>
      </c>
      <c r="AK10" s="120">
        <v>68.620463414634159</v>
      </c>
      <c r="AL10" s="120">
        <v>69.029439024390257</v>
      </c>
      <c r="AM10" s="120">
        <v>69.491634146341468</v>
      </c>
      <c r="AN10" s="120">
        <v>69.985536585365864</v>
      </c>
      <c r="AO10" s="120">
        <v>70.492487804878053</v>
      </c>
      <c r="AP10" s="120">
        <v>70.988439024390246</v>
      </c>
      <c r="AQ10" s="120">
        <v>71.453048780487805</v>
      </c>
      <c r="AR10" s="120">
        <v>71.879634146341473</v>
      </c>
      <c r="AS10" s="120">
        <v>72.260902439024392</v>
      </c>
      <c r="AT10" s="120">
        <v>72.592951219512202</v>
      </c>
      <c r="AU10" s="120">
        <v>72.876243902439029</v>
      </c>
      <c r="AV10" s="120">
        <v>73.118243902439033</v>
      </c>
      <c r="AW10" s="120">
        <v>73.334317073170737</v>
      </c>
      <c r="AX10" s="120">
        <v>73.537390243902436</v>
      </c>
      <c r="AY10" s="120" t="s">
        <v>1768</v>
      </c>
    </row>
    <row r="11" spans="1:51">
      <c r="A11" s="120" t="s">
        <v>4309</v>
      </c>
      <c r="B11" s="120" t="s">
        <v>1768</v>
      </c>
      <c r="C11" s="120" t="s">
        <v>1768</v>
      </c>
      <c r="D11" s="120" t="s">
        <v>1768</v>
      </c>
      <c r="E11" s="120" t="s">
        <v>1768</v>
      </c>
      <c r="F11" s="120" t="s">
        <v>1768</v>
      </c>
      <c r="G11" s="120" t="s">
        <v>1768</v>
      </c>
      <c r="H11" s="120" t="s">
        <v>1768</v>
      </c>
      <c r="I11" s="120" t="s">
        <v>1768</v>
      </c>
      <c r="J11" s="120" t="s">
        <v>1768</v>
      </c>
      <c r="K11" s="120" t="s">
        <v>1768</v>
      </c>
      <c r="L11" s="120" t="s">
        <v>1768</v>
      </c>
      <c r="M11" s="120" t="s">
        <v>1768</v>
      </c>
      <c r="N11" s="120" t="s">
        <v>1768</v>
      </c>
      <c r="O11" s="120" t="s">
        <v>1768</v>
      </c>
      <c r="P11" s="120" t="s">
        <v>1768</v>
      </c>
      <c r="Q11" s="120" t="s">
        <v>1768</v>
      </c>
      <c r="R11" s="120" t="s">
        <v>1768</v>
      </c>
      <c r="S11" s="120" t="s">
        <v>1768</v>
      </c>
      <c r="T11" s="120" t="s">
        <v>1768</v>
      </c>
      <c r="U11" s="120" t="s">
        <v>1768</v>
      </c>
      <c r="V11" s="120" t="s">
        <v>1768</v>
      </c>
      <c r="W11" s="120" t="s">
        <v>1768</v>
      </c>
      <c r="X11" s="120" t="s">
        <v>1768</v>
      </c>
      <c r="Y11" s="120" t="s">
        <v>1768</v>
      </c>
      <c r="Z11" s="120" t="s">
        <v>1768</v>
      </c>
      <c r="AA11" s="120" t="s">
        <v>1768</v>
      </c>
      <c r="AB11" s="120" t="s">
        <v>1768</v>
      </c>
      <c r="AC11" s="120" t="s">
        <v>1768</v>
      </c>
      <c r="AD11" s="120" t="s">
        <v>1768</v>
      </c>
      <c r="AE11" s="120" t="s">
        <v>1768</v>
      </c>
      <c r="AF11" s="120" t="s">
        <v>1768</v>
      </c>
      <c r="AG11" s="120" t="s">
        <v>1768</v>
      </c>
      <c r="AH11" s="120" t="s">
        <v>1768</v>
      </c>
      <c r="AI11" s="120" t="s">
        <v>1768</v>
      </c>
      <c r="AJ11" s="120" t="s">
        <v>1768</v>
      </c>
      <c r="AK11" s="120" t="s">
        <v>1768</v>
      </c>
      <c r="AL11" s="120" t="s">
        <v>1768</v>
      </c>
      <c r="AM11" s="120" t="s">
        <v>1768</v>
      </c>
      <c r="AN11" s="120" t="s">
        <v>1768</v>
      </c>
      <c r="AO11" s="120" t="s">
        <v>1768</v>
      </c>
      <c r="AP11" s="120" t="s">
        <v>1768</v>
      </c>
      <c r="AQ11" s="120" t="s">
        <v>1768</v>
      </c>
      <c r="AR11" s="120" t="s">
        <v>1768</v>
      </c>
      <c r="AS11" s="120" t="s">
        <v>1768</v>
      </c>
      <c r="AT11" s="120" t="s">
        <v>1768</v>
      </c>
      <c r="AU11" s="120" t="s">
        <v>1768</v>
      </c>
      <c r="AV11" s="120" t="s">
        <v>1768</v>
      </c>
      <c r="AW11" s="120" t="s">
        <v>1768</v>
      </c>
      <c r="AX11" s="120" t="s">
        <v>1768</v>
      </c>
      <c r="AY11" s="120" t="s">
        <v>1768</v>
      </c>
    </row>
    <row r="12" spans="1:51">
      <c r="A12" s="120" t="s">
        <v>1347</v>
      </c>
      <c r="B12" s="120">
        <v>62.353658536585371</v>
      </c>
      <c r="C12" s="120" t="s">
        <v>1768</v>
      </c>
      <c r="D12" s="120">
        <v>63.253658536585377</v>
      </c>
      <c r="E12" s="120" t="s">
        <v>1768</v>
      </c>
      <c r="F12" s="120" t="s">
        <v>1768</v>
      </c>
      <c r="G12" s="120" t="s">
        <v>1768</v>
      </c>
      <c r="H12" s="120" t="s">
        <v>1768</v>
      </c>
      <c r="I12" s="120">
        <v>65.503658536585377</v>
      </c>
      <c r="J12" s="120" t="s">
        <v>1768</v>
      </c>
      <c r="K12" s="120" t="s">
        <v>1768</v>
      </c>
      <c r="L12" s="120">
        <v>66.853658536585371</v>
      </c>
      <c r="M12" s="120" t="s">
        <v>1768</v>
      </c>
      <c r="N12" s="120">
        <v>67.75272357723577</v>
      </c>
      <c r="O12" s="120" t="s">
        <v>1768</v>
      </c>
      <c r="P12" s="120" t="s">
        <v>1768</v>
      </c>
      <c r="Q12" s="120" t="s">
        <v>1768</v>
      </c>
      <c r="R12" s="120" t="s">
        <v>1768</v>
      </c>
      <c r="S12" s="120">
        <v>70.000386178861788</v>
      </c>
      <c r="T12" s="120" t="s">
        <v>1768</v>
      </c>
      <c r="U12" s="120" t="s">
        <v>1768</v>
      </c>
      <c r="V12" s="120">
        <v>71.348983739837408</v>
      </c>
      <c r="W12" s="120" t="s">
        <v>1768</v>
      </c>
      <c r="X12" s="120">
        <v>72.248048780487807</v>
      </c>
      <c r="Y12" s="120" t="s">
        <v>1768</v>
      </c>
      <c r="Z12" s="120" t="s">
        <v>1768</v>
      </c>
      <c r="AA12" s="120">
        <v>72.704195121951244</v>
      </c>
      <c r="AB12" s="120" t="s">
        <v>1768</v>
      </c>
      <c r="AC12" s="120">
        <v>73.008292682926836</v>
      </c>
      <c r="AD12" s="120" t="s">
        <v>1768</v>
      </c>
      <c r="AE12" s="120" t="s">
        <v>1768</v>
      </c>
      <c r="AF12" s="120">
        <v>73.751121951219517</v>
      </c>
      <c r="AG12" s="120" t="s">
        <v>1768</v>
      </c>
      <c r="AH12" s="120">
        <v>74.246341463414637</v>
      </c>
      <c r="AI12" s="120" t="s">
        <v>1768</v>
      </c>
      <c r="AJ12" s="120" t="s">
        <v>1768</v>
      </c>
      <c r="AK12" s="120">
        <v>74.537560975609765</v>
      </c>
      <c r="AL12" s="120" t="s">
        <v>1768</v>
      </c>
      <c r="AM12" s="120">
        <v>74.731707317073173</v>
      </c>
      <c r="AN12" s="120" t="s">
        <v>1768</v>
      </c>
      <c r="AO12" s="120" t="s">
        <v>1768</v>
      </c>
      <c r="AP12" s="120">
        <v>75.060975609756099</v>
      </c>
      <c r="AQ12" s="120" t="s">
        <v>1768</v>
      </c>
      <c r="AR12" s="120">
        <v>75.280487804878049</v>
      </c>
      <c r="AS12" s="120" t="s">
        <v>1768</v>
      </c>
      <c r="AT12" s="120" t="s">
        <v>1768</v>
      </c>
      <c r="AU12" s="120" t="s">
        <v>1768</v>
      </c>
      <c r="AV12" s="120" t="s">
        <v>1768</v>
      </c>
      <c r="AW12" s="120" t="s">
        <v>1768</v>
      </c>
      <c r="AX12" s="120" t="s">
        <v>1768</v>
      </c>
      <c r="AY12" s="120" t="s">
        <v>1768</v>
      </c>
    </row>
    <row r="13" spans="1:51">
      <c r="A13" s="120" t="s">
        <v>58</v>
      </c>
      <c r="B13" s="120">
        <v>70.817073170731717</v>
      </c>
      <c r="C13" s="120">
        <v>70.973170731707327</v>
      </c>
      <c r="D13" s="120" t="s">
        <v>1768</v>
      </c>
      <c r="E13" s="120" t="s">
        <v>1768</v>
      </c>
      <c r="F13" s="120" t="s">
        <v>1768</v>
      </c>
      <c r="G13" s="120">
        <v>70.850243902439033</v>
      </c>
      <c r="H13" s="120">
        <v>70.819512195121959</v>
      </c>
      <c r="I13" s="120" t="s">
        <v>1768</v>
      </c>
      <c r="J13" s="120" t="s">
        <v>1768</v>
      </c>
      <c r="K13" s="120" t="s">
        <v>1768</v>
      </c>
      <c r="L13" s="120">
        <v>71.018536585365865</v>
      </c>
      <c r="M13" s="120">
        <v>71.068292682926838</v>
      </c>
      <c r="N13" s="120" t="s">
        <v>1768</v>
      </c>
      <c r="O13" s="120" t="s">
        <v>1768</v>
      </c>
      <c r="P13" s="120" t="s">
        <v>1768</v>
      </c>
      <c r="Q13" s="120">
        <v>72.62536585365855</v>
      </c>
      <c r="R13" s="120">
        <v>73.014634146341479</v>
      </c>
      <c r="S13" s="120" t="s">
        <v>1768</v>
      </c>
      <c r="T13" s="120" t="s">
        <v>1768</v>
      </c>
      <c r="U13" s="120" t="s">
        <v>1768</v>
      </c>
      <c r="V13" s="120">
        <v>74.333658536585361</v>
      </c>
      <c r="W13" s="120">
        <v>74.663414634146349</v>
      </c>
      <c r="X13" s="120" t="s">
        <v>1768</v>
      </c>
      <c r="Y13" s="120" t="s">
        <v>1768</v>
      </c>
      <c r="Z13" s="120" t="s">
        <v>1768</v>
      </c>
      <c r="AA13" s="120">
        <v>75.629268292682937</v>
      </c>
      <c r="AB13" s="120">
        <v>75.870731707317091</v>
      </c>
      <c r="AC13" s="120" t="s">
        <v>1768</v>
      </c>
      <c r="AD13" s="120" t="s">
        <v>1768</v>
      </c>
      <c r="AE13" s="120" t="s">
        <v>1768</v>
      </c>
      <c r="AF13" s="120">
        <v>76.994634146341468</v>
      </c>
      <c r="AG13" s="120">
        <v>77.27560975609758</v>
      </c>
      <c r="AH13" s="120">
        <v>77.378048780487816</v>
      </c>
      <c r="AI13" s="120">
        <v>77.878048780487816</v>
      </c>
      <c r="AJ13" s="120">
        <v>77.878048780487816</v>
      </c>
      <c r="AK13" s="120">
        <v>77.82926829268294</v>
      </c>
      <c r="AL13" s="120">
        <v>78.078048780487819</v>
      </c>
      <c r="AM13" s="120">
        <v>78.480487804878052</v>
      </c>
      <c r="AN13" s="120">
        <v>78.631707317073179</v>
      </c>
      <c r="AO13" s="120">
        <v>78.931707317073176</v>
      </c>
      <c r="AP13" s="120">
        <v>79.234146341463429</v>
      </c>
      <c r="AQ13" s="120">
        <v>79.634146341463421</v>
      </c>
      <c r="AR13" s="120">
        <v>79.936585365853674</v>
      </c>
      <c r="AS13" s="120">
        <v>80.239024390243912</v>
      </c>
      <c r="AT13" s="120">
        <v>80.490243902439033</v>
      </c>
      <c r="AU13" s="120">
        <v>80.841463414634148</v>
      </c>
      <c r="AV13" s="120">
        <v>81.041463414634151</v>
      </c>
      <c r="AW13" s="120">
        <v>81.292682926829272</v>
      </c>
      <c r="AX13" s="120">
        <v>81.395121951219522</v>
      </c>
      <c r="AY13" s="120" t="s">
        <v>1768</v>
      </c>
    </row>
    <row r="14" spans="1:51">
      <c r="A14" s="120" t="s">
        <v>4162</v>
      </c>
      <c r="B14" s="120">
        <v>68.585609756097568</v>
      </c>
      <c r="C14" s="120">
        <v>69.577317073170747</v>
      </c>
      <c r="D14" s="120">
        <v>69.309512195121968</v>
      </c>
      <c r="E14" s="120">
        <v>69.443658536585389</v>
      </c>
      <c r="F14" s="120">
        <v>69.921951219512209</v>
      </c>
      <c r="G14" s="120">
        <v>69.722195121951216</v>
      </c>
      <c r="H14" s="120">
        <v>70.045853658536586</v>
      </c>
      <c r="I14" s="120">
        <v>69.917804878048784</v>
      </c>
      <c r="J14" s="120">
        <v>70.057560975609761</v>
      </c>
      <c r="K14" s="120">
        <v>69.833170731707327</v>
      </c>
      <c r="L14" s="120">
        <v>69.890731707317087</v>
      </c>
      <c r="M14" s="120">
        <v>70.069268292682935</v>
      </c>
      <c r="N14" s="120">
        <v>70.413658536585373</v>
      </c>
      <c r="O14" s="120">
        <v>70.979268292682931</v>
      </c>
      <c r="P14" s="120">
        <v>70.96243902439025</v>
      </c>
      <c r="Q14" s="120">
        <v>71.084146341463438</v>
      </c>
      <c r="R14" s="120">
        <v>71.551219512195132</v>
      </c>
      <c r="S14" s="120">
        <v>71.895365853658546</v>
      </c>
      <c r="T14" s="120">
        <v>71.967073170731709</v>
      </c>
      <c r="U14" s="120">
        <v>72.287317073170755</v>
      </c>
      <c r="V14" s="120">
        <v>72.423658536585378</v>
      </c>
      <c r="W14" s="120">
        <v>72.758048780487812</v>
      </c>
      <c r="X14" s="120">
        <v>72.89707317073173</v>
      </c>
      <c r="Y14" s="120">
        <v>72.968536585365854</v>
      </c>
      <c r="Z14" s="120">
        <v>73.527560975609774</v>
      </c>
      <c r="AA14" s="120">
        <v>73.745121951219517</v>
      </c>
      <c r="AB14" s="120">
        <v>74.222926829268289</v>
      </c>
      <c r="AC14" s="120">
        <v>74.669268292682929</v>
      </c>
      <c r="AD14" s="120">
        <v>75.144146341463426</v>
      </c>
      <c r="AE14" s="120">
        <v>75.248048780487807</v>
      </c>
      <c r="AF14" s="120">
        <v>75.53</v>
      </c>
      <c r="AG14" s="120">
        <v>75.567804878048776</v>
      </c>
      <c r="AH14" s="120">
        <v>75.85536585365854</v>
      </c>
      <c r="AI14" s="120">
        <v>76.106341463414623</v>
      </c>
      <c r="AJ14" s="120">
        <v>76.457073170731732</v>
      </c>
      <c r="AK14" s="120">
        <v>76.715609756097564</v>
      </c>
      <c r="AL14" s="120">
        <v>76.983658536585381</v>
      </c>
      <c r="AM14" s="120">
        <v>77.387560975609759</v>
      </c>
      <c r="AN14" s="120">
        <v>77.754390243902449</v>
      </c>
      <c r="AO14" s="120">
        <v>77.740975609756106</v>
      </c>
      <c r="AP14" s="120">
        <v>78.041707317073175</v>
      </c>
      <c r="AQ14" s="120">
        <v>78.531951219512194</v>
      </c>
      <c r="AR14" s="120">
        <v>78.693170731707312</v>
      </c>
      <c r="AS14" s="120">
        <v>78.686341463414635</v>
      </c>
      <c r="AT14" s="120">
        <v>79.215365853658554</v>
      </c>
      <c r="AU14" s="120">
        <v>79.371951219512212</v>
      </c>
      <c r="AV14" s="120">
        <v>79.896341463414657</v>
      </c>
      <c r="AW14" s="120">
        <v>80.181219512195128</v>
      </c>
      <c r="AX14" s="120">
        <v>80.447560975609775</v>
      </c>
      <c r="AY14" s="120" t="s">
        <v>1768</v>
      </c>
    </row>
    <row r="15" spans="1:51">
      <c r="A15" s="120" t="s">
        <v>4192</v>
      </c>
      <c r="B15" s="120">
        <v>60.836243902439037</v>
      </c>
      <c r="C15" s="120">
        <v>61.239170731707326</v>
      </c>
      <c r="D15" s="120">
        <v>61.644585365853665</v>
      </c>
      <c r="E15" s="120">
        <v>62.052000000000007</v>
      </c>
      <c r="F15" s="120">
        <v>62.457414634146346</v>
      </c>
      <c r="G15" s="120">
        <v>62.861829268292688</v>
      </c>
      <c r="H15" s="120">
        <v>63.267268292682935</v>
      </c>
      <c r="I15" s="120">
        <v>63.668731707317086</v>
      </c>
      <c r="J15" s="120">
        <v>64.056707317073176</v>
      </c>
      <c r="K15" s="120">
        <v>64.418682926829277</v>
      </c>
      <c r="L15" s="120">
        <v>64.734609756097569</v>
      </c>
      <c r="M15" s="120">
        <v>64.981439024390255</v>
      </c>
      <c r="N15" s="120">
        <v>65.148121951219522</v>
      </c>
      <c r="O15" s="120">
        <v>65.234170731707323</v>
      </c>
      <c r="P15" s="120">
        <v>65.243585365853662</v>
      </c>
      <c r="Q15" s="120">
        <v>65.187439024390258</v>
      </c>
      <c r="R15" s="120">
        <v>65.082292682926834</v>
      </c>
      <c r="S15" s="120">
        <v>64.953219512195147</v>
      </c>
      <c r="T15" s="120">
        <v>64.828756097560984</v>
      </c>
      <c r="U15" s="120">
        <v>64.727951219512192</v>
      </c>
      <c r="V15" s="120">
        <v>64.676804878048785</v>
      </c>
      <c r="W15" s="120">
        <v>64.698414634146346</v>
      </c>
      <c r="X15" s="120">
        <v>64.78917073170733</v>
      </c>
      <c r="Y15" s="120">
        <v>64.939000000000007</v>
      </c>
      <c r="Z15" s="120">
        <v>65.132756097560986</v>
      </c>
      <c r="AA15" s="120">
        <v>65.337170731707317</v>
      </c>
      <c r="AB15" s="120">
        <v>65.508853658536609</v>
      </c>
      <c r="AC15" s="120">
        <v>65.616707317073178</v>
      </c>
      <c r="AD15" s="120">
        <v>65.644292682926846</v>
      </c>
      <c r="AE15" s="120">
        <v>65.594829268292699</v>
      </c>
      <c r="AF15" s="120">
        <v>65.484243902439033</v>
      </c>
      <c r="AG15" s="120">
        <v>65.344121951219506</v>
      </c>
      <c r="AH15" s="120">
        <v>65.217951219512202</v>
      </c>
      <c r="AI15" s="120">
        <v>65.146097560975619</v>
      </c>
      <c r="AJ15" s="120">
        <v>65.150682926829276</v>
      </c>
      <c r="AK15" s="120">
        <v>65.250731707317087</v>
      </c>
      <c r="AL15" s="120">
        <v>65.458609756097559</v>
      </c>
      <c r="AM15" s="120">
        <v>65.758341463414638</v>
      </c>
      <c r="AN15" s="120">
        <v>66.1299268292683</v>
      </c>
      <c r="AO15" s="120">
        <v>66.559634146341466</v>
      </c>
      <c r="AP15" s="120">
        <v>67.027609756097561</v>
      </c>
      <c r="AQ15" s="120">
        <v>67.51168292682928</v>
      </c>
      <c r="AR15" s="120">
        <v>67.991780487804888</v>
      </c>
      <c r="AS15" s="120">
        <v>68.449878048780491</v>
      </c>
      <c r="AT15" s="120">
        <v>68.871878048780502</v>
      </c>
      <c r="AU15" s="120">
        <v>69.251268292682937</v>
      </c>
      <c r="AV15" s="120">
        <v>69.588097560975612</v>
      </c>
      <c r="AW15" s="120">
        <v>69.893536585365865</v>
      </c>
      <c r="AX15" s="120">
        <v>70.177682926829277</v>
      </c>
      <c r="AY15" s="120" t="s">
        <v>1768</v>
      </c>
    </row>
    <row r="16" spans="1:51">
      <c r="A16" s="120" t="s">
        <v>4052</v>
      </c>
      <c r="B16" s="120">
        <v>41.236536585365855</v>
      </c>
      <c r="C16" s="120">
        <v>41.548463414634149</v>
      </c>
      <c r="D16" s="120">
        <v>41.866878048780492</v>
      </c>
      <c r="E16" s="120">
        <v>42.188292682926836</v>
      </c>
      <c r="F16" s="120">
        <v>42.506707317073172</v>
      </c>
      <c r="G16" s="120">
        <v>42.806146341463418</v>
      </c>
      <c r="H16" s="120">
        <v>43.068585365853671</v>
      </c>
      <c r="I16" s="120">
        <v>43.286024390243909</v>
      </c>
      <c r="J16" s="120">
        <v>43.458487804878054</v>
      </c>
      <c r="K16" s="120">
        <v>43.594463414634149</v>
      </c>
      <c r="L16" s="120">
        <v>43.712951219512206</v>
      </c>
      <c r="M16" s="120">
        <v>43.839926829268293</v>
      </c>
      <c r="N16" s="120">
        <v>43.999926829268297</v>
      </c>
      <c r="O16" s="120">
        <v>44.209414634146349</v>
      </c>
      <c r="P16" s="120">
        <v>44.473365853658542</v>
      </c>
      <c r="Q16" s="120">
        <v>44.791268292682936</v>
      </c>
      <c r="R16" s="120">
        <v>45.155536585365859</v>
      </c>
      <c r="S16" s="120">
        <v>45.542195121951224</v>
      </c>
      <c r="T16" s="120">
        <v>45.929731707317082</v>
      </c>
      <c r="U16" s="120">
        <v>46.304170731707323</v>
      </c>
      <c r="V16" s="120">
        <v>46.663560975609762</v>
      </c>
      <c r="W16" s="120">
        <v>47.010439024390251</v>
      </c>
      <c r="X16" s="120">
        <v>47.345365853658542</v>
      </c>
      <c r="Y16" s="120">
        <v>47.652414634146353</v>
      </c>
      <c r="Z16" s="120">
        <v>47.90863414634147</v>
      </c>
      <c r="AA16" s="120">
        <v>48.05807317073171</v>
      </c>
      <c r="AB16" s="120">
        <v>48.036292682926835</v>
      </c>
      <c r="AC16" s="120">
        <v>47.823292682926834</v>
      </c>
      <c r="AD16" s="120">
        <v>47.428024390243905</v>
      </c>
      <c r="AE16" s="120">
        <v>46.886951219512191</v>
      </c>
      <c r="AF16" s="120">
        <v>46.272048780487808</v>
      </c>
      <c r="AG16" s="120">
        <v>45.676756097560975</v>
      </c>
      <c r="AH16" s="120">
        <v>45.190000000000005</v>
      </c>
      <c r="AI16" s="120">
        <v>44.877707317073174</v>
      </c>
      <c r="AJ16" s="120">
        <v>44.770829268292687</v>
      </c>
      <c r="AK16" s="120">
        <v>44.869829268292683</v>
      </c>
      <c r="AL16" s="120">
        <v>45.144707317073177</v>
      </c>
      <c r="AM16" s="120">
        <v>45.523000000000003</v>
      </c>
      <c r="AN16" s="120">
        <v>45.943682926829275</v>
      </c>
      <c r="AO16" s="120">
        <v>46.379243902439029</v>
      </c>
      <c r="AP16" s="120">
        <v>46.813609756097563</v>
      </c>
      <c r="AQ16" s="120">
        <v>47.243756097560976</v>
      </c>
      <c r="AR16" s="120">
        <v>47.682658536585365</v>
      </c>
      <c r="AS16" s="120">
        <v>48.136292682926836</v>
      </c>
      <c r="AT16" s="120">
        <v>48.599682926829274</v>
      </c>
      <c r="AU16" s="120">
        <v>49.065365853658541</v>
      </c>
      <c r="AV16" s="120">
        <v>49.528390243902443</v>
      </c>
      <c r="AW16" s="120">
        <v>49.98529268292684</v>
      </c>
      <c r="AX16" s="120">
        <v>50.433658536585384</v>
      </c>
      <c r="AY16" s="120" t="s">
        <v>1768</v>
      </c>
    </row>
    <row r="17" spans="1:51">
      <c r="A17" s="120" t="s">
        <v>4140</v>
      </c>
      <c r="B17" s="120">
        <v>70.368292682926835</v>
      </c>
      <c r="C17" s="120" t="s">
        <v>1768</v>
      </c>
      <c r="D17" s="120">
        <v>70.826829268292698</v>
      </c>
      <c r="E17" s="120" t="s">
        <v>1768</v>
      </c>
      <c r="F17" s="120" t="s">
        <v>1768</v>
      </c>
      <c r="G17" s="120">
        <v>70.913170731707325</v>
      </c>
      <c r="H17" s="120" t="s">
        <v>1768</v>
      </c>
      <c r="I17" s="120">
        <v>70.970731707317086</v>
      </c>
      <c r="J17" s="120" t="s">
        <v>1768</v>
      </c>
      <c r="K17" s="120" t="s">
        <v>1768</v>
      </c>
      <c r="L17" s="120">
        <v>71.210731707317095</v>
      </c>
      <c r="M17" s="120" t="s">
        <v>1768</v>
      </c>
      <c r="N17" s="120">
        <v>71.370731707317077</v>
      </c>
      <c r="O17" s="120" t="s">
        <v>1768</v>
      </c>
      <c r="P17" s="120" t="s">
        <v>1768</v>
      </c>
      <c r="Q17" s="120">
        <v>71.94</v>
      </c>
      <c r="R17" s="120" t="s">
        <v>1768</v>
      </c>
      <c r="S17" s="120">
        <v>72.319512195121959</v>
      </c>
      <c r="T17" s="120" t="s">
        <v>1768</v>
      </c>
      <c r="U17" s="120" t="s">
        <v>1768</v>
      </c>
      <c r="V17" s="120">
        <v>73.247317073170734</v>
      </c>
      <c r="W17" s="120" t="s">
        <v>1768</v>
      </c>
      <c r="X17" s="120">
        <v>73.865853658536594</v>
      </c>
      <c r="Y17" s="120" t="s">
        <v>1768</v>
      </c>
      <c r="Z17" s="120" t="s">
        <v>1768</v>
      </c>
      <c r="AA17" s="120">
        <v>75.127317073170744</v>
      </c>
      <c r="AB17" s="120" t="s">
        <v>1768</v>
      </c>
      <c r="AC17" s="120">
        <v>75.968292682926844</v>
      </c>
      <c r="AD17" s="120" t="s">
        <v>1768</v>
      </c>
      <c r="AE17" s="120" t="s">
        <v>1768</v>
      </c>
      <c r="AF17" s="120">
        <v>75.968292682926844</v>
      </c>
      <c r="AG17" s="120">
        <v>76.070731707317094</v>
      </c>
      <c r="AH17" s="120">
        <v>76.270731707317069</v>
      </c>
      <c r="AI17" s="120">
        <v>76.317073170731703</v>
      </c>
      <c r="AJ17" s="120">
        <v>76.570731707317094</v>
      </c>
      <c r="AK17" s="120">
        <v>76.668292682926847</v>
      </c>
      <c r="AL17" s="120">
        <v>76.921951219512195</v>
      </c>
      <c r="AM17" s="120">
        <v>77.221951219512206</v>
      </c>
      <c r="AN17" s="120">
        <v>77.373170731707333</v>
      </c>
      <c r="AO17" s="120">
        <v>77.375609756097575</v>
      </c>
      <c r="AP17" s="120">
        <v>77.62439024390244</v>
      </c>
      <c r="AQ17" s="120">
        <v>77.924390243902451</v>
      </c>
      <c r="AR17" s="120">
        <v>78.026829268292687</v>
      </c>
      <c r="AS17" s="120">
        <v>78.729268292682946</v>
      </c>
      <c r="AT17" s="120">
        <v>79.104878048780506</v>
      </c>
      <c r="AU17" s="120">
        <v>78.945853658536592</v>
      </c>
      <c r="AV17" s="120">
        <v>79.380975609756106</v>
      </c>
      <c r="AW17" s="120">
        <v>79.762439024390247</v>
      </c>
      <c r="AX17" s="120">
        <v>80.109560975609767</v>
      </c>
      <c r="AY17" s="120" t="s">
        <v>1768</v>
      </c>
    </row>
    <row r="18" spans="1:51">
      <c r="A18" s="120" t="s">
        <v>4049</v>
      </c>
      <c r="B18" s="120">
        <v>40.663756097560984</v>
      </c>
      <c r="C18" s="120">
        <v>41.120097560975616</v>
      </c>
      <c r="D18" s="120">
        <v>41.575365853658539</v>
      </c>
      <c r="E18" s="120">
        <v>42.028560975609757</v>
      </c>
      <c r="F18" s="120">
        <v>42.481682926829265</v>
      </c>
      <c r="G18" s="120">
        <v>42.938170731707316</v>
      </c>
      <c r="H18" s="120">
        <v>43.400512195121948</v>
      </c>
      <c r="I18" s="120">
        <v>43.874195121951225</v>
      </c>
      <c r="J18" s="120">
        <v>44.36075609756098</v>
      </c>
      <c r="K18" s="120">
        <v>44.861195121951226</v>
      </c>
      <c r="L18" s="120">
        <v>45.380073170731713</v>
      </c>
      <c r="M18" s="120">
        <v>45.91987804878049</v>
      </c>
      <c r="N18" s="120">
        <v>46.477682926829274</v>
      </c>
      <c r="O18" s="120">
        <v>47.046048780487808</v>
      </c>
      <c r="P18" s="120">
        <v>47.617536585365855</v>
      </c>
      <c r="Q18" s="120">
        <v>48.177707317073171</v>
      </c>
      <c r="R18" s="120">
        <v>48.71365853658537</v>
      </c>
      <c r="S18" s="120">
        <v>49.215853658536595</v>
      </c>
      <c r="T18" s="120">
        <v>49.677853658536591</v>
      </c>
      <c r="U18" s="120">
        <v>50.095609756097566</v>
      </c>
      <c r="V18" s="120">
        <v>50.465609756097564</v>
      </c>
      <c r="W18" s="120">
        <v>50.787829268292683</v>
      </c>
      <c r="X18" s="120">
        <v>51.073146341463421</v>
      </c>
      <c r="Y18" s="120">
        <v>51.337048780487805</v>
      </c>
      <c r="Z18" s="120">
        <v>51.592463414634153</v>
      </c>
      <c r="AA18" s="120">
        <v>51.857853658536598</v>
      </c>
      <c r="AB18" s="120">
        <v>52.152219512195124</v>
      </c>
      <c r="AC18" s="120">
        <v>52.485560975609758</v>
      </c>
      <c r="AD18" s="120">
        <v>52.862878048780495</v>
      </c>
      <c r="AE18" s="120">
        <v>53.285634146341472</v>
      </c>
      <c r="AF18" s="120">
        <v>53.751804878048787</v>
      </c>
      <c r="AG18" s="120">
        <v>54.253853658536599</v>
      </c>
      <c r="AH18" s="120">
        <v>54.77278048780488</v>
      </c>
      <c r="AI18" s="120">
        <v>55.292073170731712</v>
      </c>
      <c r="AJ18" s="120">
        <v>55.801268292682934</v>
      </c>
      <c r="AK18" s="120">
        <v>56.286390243902446</v>
      </c>
      <c r="AL18" s="120">
        <v>56.73702439024391</v>
      </c>
      <c r="AM18" s="120">
        <v>57.153195121951228</v>
      </c>
      <c r="AN18" s="120">
        <v>57.53843902439025</v>
      </c>
      <c r="AO18" s="120">
        <v>57.895756097560984</v>
      </c>
      <c r="AP18" s="120">
        <v>58.236121951219516</v>
      </c>
      <c r="AQ18" s="120">
        <v>58.572487804878051</v>
      </c>
      <c r="AR18" s="120">
        <v>58.916804878048787</v>
      </c>
      <c r="AS18" s="120">
        <v>59.280000000000008</v>
      </c>
      <c r="AT18" s="120">
        <v>59.665585365853659</v>
      </c>
      <c r="AU18" s="120">
        <v>60.075000000000003</v>
      </c>
      <c r="AV18" s="120">
        <v>60.502780487804884</v>
      </c>
      <c r="AW18" s="120">
        <v>60.94041463414635</v>
      </c>
      <c r="AX18" s="120">
        <v>61.377975609756099</v>
      </c>
      <c r="AY18" s="120" t="s">
        <v>1768</v>
      </c>
    </row>
    <row r="19" spans="1:51">
      <c r="A19" s="120" t="s">
        <v>4121</v>
      </c>
      <c r="B19" s="120">
        <v>37.256951219512196</v>
      </c>
      <c r="C19" s="120">
        <v>37.762341463414643</v>
      </c>
      <c r="D19" s="120">
        <v>38.258219512195126</v>
      </c>
      <c r="E19" s="120">
        <v>38.739585365853664</v>
      </c>
      <c r="F19" s="120">
        <v>39.200926829268298</v>
      </c>
      <c r="G19" s="120">
        <v>39.637756097560981</v>
      </c>
      <c r="H19" s="120">
        <v>40.046585365853673</v>
      </c>
      <c r="I19" s="120">
        <v>40.430390243902444</v>
      </c>
      <c r="J19" s="120">
        <v>40.794170731707318</v>
      </c>
      <c r="K19" s="120">
        <v>41.141439024390252</v>
      </c>
      <c r="L19" s="120">
        <v>41.480682926829274</v>
      </c>
      <c r="M19" s="120">
        <v>41.820902439024394</v>
      </c>
      <c r="N19" s="120">
        <v>42.168073170731709</v>
      </c>
      <c r="O19" s="120">
        <v>42.52524390243903</v>
      </c>
      <c r="P19" s="120">
        <v>42.892365853658539</v>
      </c>
      <c r="Q19" s="120">
        <v>43.264487804878051</v>
      </c>
      <c r="R19" s="120">
        <v>43.63360975609757</v>
      </c>
      <c r="S19" s="120">
        <v>43.989731707317077</v>
      </c>
      <c r="T19" s="120">
        <v>44.326853658536592</v>
      </c>
      <c r="U19" s="120">
        <v>44.641487804878054</v>
      </c>
      <c r="V19" s="120">
        <v>44.935609756097563</v>
      </c>
      <c r="W19" s="120">
        <v>45.211731707317078</v>
      </c>
      <c r="X19" s="120">
        <v>45.477341463414639</v>
      </c>
      <c r="Y19" s="120">
        <v>45.73641463414635</v>
      </c>
      <c r="Z19" s="120">
        <v>45.9929512195122</v>
      </c>
      <c r="AA19" s="120">
        <v>46.244463414634154</v>
      </c>
      <c r="AB19" s="120">
        <v>46.487926829268297</v>
      </c>
      <c r="AC19" s="120">
        <v>46.72136585365854</v>
      </c>
      <c r="AD19" s="120">
        <v>46.945756097560981</v>
      </c>
      <c r="AE19" s="120">
        <v>47.164146341463415</v>
      </c>
      <c r="AF19" s="120">
        <v>47.381512195121957</v>
      </c>
      <c r="AG19" s="120">
        <v>47.605390243902441</v>
      </c>
      <c r="AH19" s="120">
        <v>47.83978048780488</v>
      </c>
      <c r="AI19" s="120">
        <v>48.090195121951226</v>
      </c>
      <c r="AJ19" s="120">
        <v>48.359121951219521</v>
      </c>
      <c r="AK19" s="120">
        <v>48.648073170731713</v>
      </c>
      <c r="AL19" s="120">
        <v>48.957536585365858</v>
      </c>
      <c r="AM19" s="120">
        <v>49.282000000000004</v>
      </c>
      <c r="AN19" s="120">
        <v>49.6179512195122</v>
      </c>
      <c r="AO19" s="120">
        <v>49.960878048780494</v>
      </c>
      <c r="AP19" s="120">
        <v>50.307756097560976</v>
      </c>
      <c r="AQ19" s="120">
        <v>50.656073170731709</v>
      </c>
      <c r="AR19" s="120">
        <v>51.001853658536589</v>
      </c>
      <c r="AS19" s="120">
        <v>51.345073170731716</v>
      </c>
      <c r="AT19" s="120">
        <v>51.682756097560983</v>
      </c>
      <c r="AU19" s="120">
        <v>52.015439024390254</v>
      </c>
      <c r="AV19" s="120">
        <v>52.342146341463419</v>
      </c>
      <c r="AW19" s="120">
        <v>52.665878048780485</v>
      </c>
      <c r="AX19" s="120">
        <v>52.987682926829272</v>
      </c>
      <c r="AY19" s="120" t="s">
        <v>1768</v>
      </c>
    </row>
    <row r="20" spans="1:51">
      <c r="A20" s="120" t="s">
        <v>3988</v>
      </c>
      <c r="B20" s="120">
        <v>40.261097560975614</v>
      </c>
      <c r="C20" s="120">
        <v>40.651707317073182</v>
      </c>
      <c r="D20" s="120">
        <v>41.063073170731712</v>
      </c>
      <c r="E20" s="120">
        <v>41.49414634146342</v>
      </c>
      <c r="F20" s="120">
        <v>41.937926829268292</v>
      </c>
      <c r="G20" s="120">
        <v>42.380365853658539</v>
      </c>
      <c r="H20" s="120">
        <v>42.801975609756099</v>
      </c>
      <c r="I20" s="120">
        <v>43.188829268292693</v>
      </c>
      <c r="J20" s="120">
        <v>43.533073170731711</v>
      </c>
      <c r="K20" s="120">
        <v>43.834292682926844</v>
      </c>
      <c r="L20" s="120">
        <v>44.095170731707327</v>
      </c>
      <c r="M20" s="120">
        <v>44.320878048780493</v>
      </c>
      <c r="N20" s="120">
        <v>44.531512195121955</v>
      </c>
      <c r="O20" s="120">
        <v>44.748097560975609</v>
      </c>
      <c r="P20" s="120">
        <v>44.988170731707321</v>
      </c>
      <c r="Q20" s="120">
        <v>45.274609756097568</v>
      </c>
      <c r="R20" s="120">
        <v>45.627829268292686</v>
      </c>
      <c r="S20" s="120">
        <v>46.055121951219519</v>
      </c>
      <c r="T20" s="120">
        <v>46.554390243902439</v>
      </c>
      <c r="U20" s="120">
        <v>47.121048780487811</v>
      </c>
      <c r="V20" s="120">
        <v>47.74360975609757</v>
      </c>
      <c r="W20" s="120">
        <v>48.401146341463424</v>
      </c>
      <c r="X20" s="120">
        <v>49.069219512195133</v>
      </c>
      <c r="Y20" s="120">
        <v>49.729926829268294</v>
      </c>
      <c r="Z20" s="120">
        <v>50.373731707317084</v>
      </c>
      <c r="AA20" s="120">
        <v>50.996097560975613</v>
      </c>
      <c r="AB20" s="120">
        <v>51.599512195121953</v>
      </c>
      <c r="AC20" s="120">
        <v>52.198390243902438</v>
      </c>
      <c r="AD20" s="120">
        <v>52.803682926829275</v>
      </c>
      <c r="AE20" s="120">
        <v>53.420390243902446</v>
      </c>
      <c r="AF20" s="120">
        <v>54.057000000000009</v>
      </c>
      <c r="AG20" s="120">
        <v>54.720048780487815</v>
      </c>
      <c r="AH20" s="120">
        <v>55.409560975609757</v>
      </c>
      <c r="AI20" s="120">
        <v>56.122585365853659</v>
      </c>
      <c r="AJ20" s="120">
        <v>56.857121951219511</v>
      </c>
      <c r="AK20" s="120">
        <v>57.606682926829279</v>
      </c>
      <c r="AL20" s="120">
        <v>58.364243902439036</v>
      </c>
      <c r="AM20" s="120">
        <v>59.120317073170739</v>
      </c>
      <c r="AN20" s="120">
        <v>59.866365853658536</v>
      </c>
      <c r="AO20" s="120">
        <v>60.596390243902441</v>
      </c>
      <c r="AP20" s="120">
        <v>61.306926829268299</v>
      </c>
      <c r="AQ20" s="120">
        <v>62.000975609756104</v>
      </c>
      <c r="AR20" s="120">
        <v>62.68007317073171</v>
      </c>
      <c r="AS20" s="120">
        <v>63.342682926829283</v>
      </c>
      <c r="AT20" s="120">
        <v>63.983804878048787</v>
      </c>
      <c r="AU20" s="120">
        <v>64.593390243902448</v>
      </c>
      <c r="AV20" s="120">
        <v>65.160390243902441</v>
      </c>
      <c r="AW20" s="120">
        <v>65.677780487804895</v>
      </c>
      <c r="AX20" s="120">
        <v>66.14500000000001</v>
      </c>
      <c r="AY20" s="120" t="s">
        <v>1768</v>
      </c>
    </row>
    <row r="21" spans="1:51">
      <c r="A21" s="120" t="s">
        <v>4164</v>
      </c>
      <c r="B21" s="120">
        <v>69.247560975609758</v>
      </c>
      <c r="C21" s="120">
        <v>70.195609756097568</v>
      </c>
      <c r="D21" s="120">
        <v>69.491951219512202</v>
      </c>
      <c r="E21" s="120">
        <v>70.309268292682944</v>
      </c>
      <c r="F21" s="120">
        <v>71.121219512195125</v>
      </c>
      <c r="G21" s="120">
        <v>71.293902439024393</v>
      </c>
      <c r="H21" s="120">
        <v>71.223414634146351</v>
      </c>
      <c r="I21" s="120">
        <v>70.413902439024397</v>
      </c>
      <c r="J21" s="120">
        <v>71.225121951219521</v>
      </c>
      <c r="K21" s="120">
        <v>70.430000000000021</v>
      </c>
      <c r="L21" s="120">
        <v>71.256341463414643</v>
      </c>
      <c r="M21" s="120">
        <v>70.873658536585367</v>
      </c>
      <c r="N21" s="120">
        <v>70.899512195121957</v>
      </c>
      <c r="O21" s="120">
        <v>71.342195121951235</v>
      </c>
      <c r="P21" s="120">
        <v>71.2080487804878</v>
      </c>
      <c r="Q21" s="120">
        <v>71.049756097560973</v>
      </c>
      <c r="R21" s="120">
        <v>71.394878048780498</v>
      </c>
      <c r="S21" s="120">
        <v>70.816097560975621</v>
      </c>
      <c r="T21" s="120">
        <v>71.184634146341466</v>
      </c>
      <c r="U21" s="120">
        <v>71.308292682926847</v>
      </c>
      <c r="V21" s="120">
        <v>71.157560975609755</v>
      </c>
      <c r="W21" s="120">
        <v>71.571951219512215</v>
      </c>
      <c r="X21" s="120">
        <v>71.186097560975625</v>
      </c>
      <c r="Y21" s="120">
        <v>71.386341463414638</v>
      </c>
      <c r="Z21" s="120">
        <v>71.499756097560976</v>
      </c>
      <c r="AA21" s="120">
        <v>71.228048780487796</v>
      </c>
      <c r="AB21" s="120">
        <v>71.730731707317076</v>
      </c>
      <c r="AC21" s="120">
        <v>71.526829268292687</v>
      </c>
      <c r="AD21" s="120">
        <v>71.604390243902444</v>
      </c>
      <c r="AE21" s="120">
        <v>71.722439024390255</v>
      </c>
      <c r="AF21" s="120">
        <v>71.64146341463416</v>
      </c>
      <c r="AG21" s="120">
        <v>71.560975609756099</v>
      </c>
      <c r="AH21" s="120">
        <v>71.494390243902444</v>
      </c>
      <c r="AI21" s="120">
        <v>71.346829268292694</v>
      </c>
      <c r="AJ21" s="120">
        <v>71.208780487804887</v>
      </c>
      <c r="AK21" s="120">
        <v>71.05341463414635</v>
      </c>
      <c r="AL21" s="120">
        <v>70.897317073170726</v>
      </c>
      <c r="AM21" s="120">
        <v>70.351219512195144</v>
      </c>
      <c r="AN21" s="120">
        <v>71.060975609756113</v>
      </c>
      <c r="AO21" s="120">
        <v>71.412195121951228</v>
      </c>
      <c r="AP21" s="120">
        <v>71.663414634146349</v>
      </c>
      <c r="AQ21" s="120">
        <v>71.768292682926841</v>
      </c>
      <c r="AR21" s="120">
        <v>71.865853658536579</v>
      </c>
      <c r="AS21" s="120">
        <v>72.065853658536597</v>
      </c>
      <c r="AT21" s="120">
        <v>72.363414634146366</v>
      </c>
      <c r="AU21" s="120">
        <v>72.526585365853663</v>
      </c>
      <c r="AV21" s="120">
        <v>72.67317073170733</v>
      </c>
      <c r="AW21" s="120">
        <v>72.982682926829284</v>
      </c>
      <c r="AX21" s="120">
        <v>73.316585365853669</v>
      </c>
      <c r="AY21" s="120" t="s">
        <v>1768</v>
      </c>
    </row>
    <row r="22" spans="1:51">
      <c r="A22" s="120" t="s">
        <v>3987</v>
      </c>
      <c r="B22" s="120">
        <v>55.451487804878056</v>
      </c>
      <c r="C22" s="120">
        <v>56.064487804878048</v>
      </c>
      <c r="D22" s="120">
        <v>56.673024390243903</v>
      </c>
      <c r="E22" s="120">
        <v>57.276048780487812</v>
      </c>
      <c r="F22" s="120">
        <v>57.875585365853659</v>
      </c>
      <c r="G22" s="120">
        <v>58.48109756097562</v>
      </c>
      <c r="H22" s="120">
        <v>59.105073170731714</v>
      </c>
      <c r="I22" s="120">
        <v>59.754000000000005</v>
      </c>
      <c r="J22" s="120">
        <v>60.426390243902446</v>
      </c>
      <c r="K22" s="120">
        <v>61.115756097560983</v>
      </c>
      <c r="L22" s="120">
        <v>61.802609756097567</v>
      </c>
      <c r="M22" s="120">
        <v>62.462487804878059</v>
      </c>
      <c r="N22" s="120">
        <v>63.077439024390252</v>
      </c>
      <c r="O22" s="120">
        <v>63.640439024390247</v>
      </c>
      <c r="P22" s="120">
        <v>64.157024390243919</v>
      </c>
      <c r="Q22" s="120">
        <v>64.650658536585368</v>
      </c>
      <c r="R22" s="120">
        <v>65.156292682926832</v>
      </c>
      <c r="S22" s="120">
        <v>65.701926829268302</v>
      </c>
      <c r="T22" s="120">
        <v>66.301000000000016</v>
      </c>
      <c r="U22" s="120">
        <v>66.950048780487819</v>
      </c>
      <c r="V22" s="120">
        <v>67.626073170731701</v>
      </c>
      <c r="W22" s="120">
        <v>68.29309756097561</v>
      </c>
      <c r="X22" s="120">
        <v>68.913146341463417</v>
      </c>
      <c r="Y22" s="120">
        <v>69.461780487804901</v>
      </c>
      <c r="Z22" s="120">
        <v>69.93102439024392</v>
      </c>
      <c r="AA22" s="120">
        <v>70.327951219512201</v>
      </c>
      <c r="AB22" s="120">
        <v>70.674560975609765</v>
      </c>
      <c r="AC22" s="120">
        <v>71.00039024390243</v>
      </c>
      <c r="AD22" s="120">
        <v>71.330439024390245</v>
      </c>
      <c r="AE22" s="120">
        <v>71.671170731707335</v>
      </c>
      <c r="AF22" s="120">
        <v>72.022560975609764</v>
      </c>
      <c r="AG22" s="120">
        <v>72.377097560975614</v>
      </c>
      <c r="AH22" s="120">
        <v>72.718682926829288</v>
      </c>
      <c r="AI22" s="120">
        <v>73.035804878048779</v>
      </c>
      <c r="AJ22" s="120">
        <v>73.324902439024399</v>
      </c>
      <c r="AK22" s="120">
        <v>73.583951219512201</v>
      </c>
      <c r="AL22" s="120">
        <v>73.813951219512205</v>
      </c>
      <c r="AM22" s="120">
        <v>74.021414634146353</v>
      </c>
      <c r="AN22" s="120">
        <v>74.212317073170752</v>
      </c>
      <c r="AO22" s="120">
        <v>74.390609756097561</v>
      </c>
      <c r="AP22" s="120">
        <v>74.561292682926833</v>
      </c>
      <c r="AQ22" s="120">
        <v>74.728780487804897</v>
      </c>
      <c r="AR22" s="120">
        <v>74.894560975609764</v>
      </c>
      <c r="AS22" s="120">
        <v>75.061121951219519</v>
      </c>
      <c r="AT22" s="120">
        <v>75.228999999999999</v>
      </c>
      <c r="AU22" s="120">
        <v>75.399731707317088</v>
      </c>
      <c r="AV22" s="120">
        <v>75.572341463414645</v>
      </c>
      <c r="AW22" s="120">
        <v>75.743414634146347</v>
      </c>
      <c r="AX22" s="120">
        <v>75.91148780487805</v>
      </c>
      <c r="AY22" s="120" t="s">
        <v>1768</v>
      </c>
    </row>
    <row r="23" spans="1:51">
      <c r="A23" s="120" t="s">
        <v>4310</v>
      </c>
      <c r="B23" s="120">
        <v>63.244219512195137</v>
      </c>
      <c r="C23" s="120">
        <v>63.605780487804886</v>
      </c>
      <c r="D23" s="120">
        <v>63.957707317073165</v>
      </c>
      <c r="E23" s="120">
        <v>64.302073170731717</v>
      </c>
      <c r="F23" s="120">
        <v>64.639975609756107</v>
      </c>
      <c r="G23" s="120">
        <v>64.964097560975617</v>
      </c>
      <c r="H23" s="120">
        <v>65.265780487804875</v>
      </c>
      <c r="I23" s="120">
        <v>65.537512195121963</v>
      </c>
      <c r="J23" s="120">
        <v>65.77553658536587</v>
      </c>
      <c r="K23" s="120">
        <v>65.979048780487801</v>
      </c>
      <c r="L23" s="120">
        <v>66.150414634146344</v>
      </c>
      <c r="M23" s="120">
        <v>66.293243902439031</v>
      </c>
      <c r="N23" s="120">
        <v>66.418048780487808</v>
      </c>
      <c r="O23" s="120">
        <v>66.534731707317079</v>
      </c>
      <c r="P23" s="120">
        <v>66.652024390243909</v>
      </c>
      <c r="Q23" s="120">
        <v>66.778609756097566</v>
      </c>
      <c r="R23" s="120">
        <v>66.921146341463427</v>
      </c>
      <c r="S23" s="120">
        <v>67.082146341463414</v>
      </c>
      <c r="T23" s="120">
        <v>67.26363414634146</v>
      </c>
      <c r="U23" s="120">
        <v>67.467170731707327</v>
      </c>
      <c r="V23" s="120">
        <v>67.699804878048795</v>
      </c>
      <c r="W23" s="120">
        <v>67.966536585365859</v>
      </c>
      <c r="X23" s="120">
        <v>68.263268292682937</v>
      </c>
      <c r="Y23" s="120">
        <v>68.577390243902443</v>
      </c>
      <c r="Z23" s="120">
        <v>68.896292682926855</v>
      </c>
      <c r="AA23" s="120">
        <v>69.199853658536611</v>
      </c>
      <c r="AB23" s="120">
        <v>69.464951219512187</v>
      </c>
      <c r="AC23" s="120">
        <v>69.67602439024391</v>
      </c>
      <c r="AD23" s="120">
        <v>69.823975609756104</v>
      </c>
      <c r="AE23" s="120">
        <v>69.90624390243903</v>
      </c>
      <c r="AF23" s="120">
        <v>69.920731707317088</v>
      </c>
      <c r="AG23" s="120">
        <v>69.868439024390256</v>
      </c>
      <c r="AH23" s="120">
        <v>69.772902439024392</v>
      </c>
      <c r="AI23" s="120">
        <v>69.658707317073166</v>
      </c>
      <c r="AJ23" s="120">
        <v>69.549414634146345</v>
      </c>
      <c r="AK23" s="120">
        <v>69.475146341463429</v>
      </c>
      <c r="AL23" s="120">
        <v>69.466000000000008</v>
      </c>
      <c r="AM23" s="120">
        <v>69.535024390243919</v>
      </c>
      <c r="AN23" s="120">
        <v>69.688317073170737</v>
      </c>
      <c r="AO23" s="120">
        <v>69.928365853658548</v>
      </c>
      <c r="AP23" s="120">
        <v>70.247682926829285</v>
      </c>
      <c r="AQ23" s="120">
        <v>70.630243902439048</v>
      </c>
      <c r="AR23" s="120">
        <v>71.0479512195122</v>
      </c>
      <c r="AS23" s="120">
        <v>71.476170731707327</v>
      </c>
      <c r="AT23" s="120">
        <v>71.901341463414639</v>
      </c>
      <c r="AU23" s="120">
        <v>72.313829268292679</v>
      </c>
      <c r="AV23" s="120">
        <v>72.711536585365863</v>
      </c>
      <c r="AW23" s="120">
        <v>73.100926829268303</v>
      </c>
      <c r="AX23" s="120">
        <v>73.485463414634154</v>
      </c>
      <c r="AY23" s="120" t="s">
        <v>1768</v>
      </c>
    </row>
    <row r="24" spans="1:51">
      <c r="A24" s="120" t="s">
        <v>1367</v>
      </c>
      <c r="B24" s="120">
        <v>60.207365853658551</v>
      </c>
      <c r="C24" s="120">
        <v>60.881853658536592</v>
      </c>
      <c r="D24" s="120">
        <v>61.518829268292691</v>
      </c>
      <c r="E24" s="120">
        <v>62.124780487804884</v>
      </c>
      <c r="F24" s="120">
        <v>62.705756097560979</v>
      </c>
      <c r="G24" s="120">
        <v>63.269292682926825</v>
      </c>
      <c r="H24" s="120">
        <v>63.82246341463415</v>
      </c>
      <c r="I24" s="120">
        <v>64.367341463414647</v>
      </c>
      <c r="J24" s="120">
        <v>64.907414634146349</v>
      </c>
      <c r="K24" s="120">
        <v>65.445682926829278</v>
      </c>
      <c r="L24" s="120">
        <v>65.986609756097565</v>
      </c>
      <c r="M24" s="120">
        <v>66.532121951219523</v>
      </c>
      <c r="N24" s="120">
        <v>67.07865853658538</v>
      </c>
      <c r="O24" s="120">
        <v>67.617634146341473</v>
      </c>
      <c r="P24" s="120">
        <v>68.140463414634155</v>
      </c>
      <c r="Q24" s="120">
        <v>68.631585365853667</v>
      </c>
      <c r="R24" s="120">
        <v>69.071902439024399</v>
      </c>
      <c r="S24" s="120">
        <v>69.452926829268293</v>
      </c>
      <c r="T24" s="120">
        <v>69.771731707317073</v>
      </c>
      <c r="U24" s="120">
        <v>70.032414634146335</v>
      </c>
      <c r="V24" s="120">
        <v>70.273585365853677</v>
      </c>
      <c r="W24" s="120">
        <v>70.548073170731726</v>
      </c>
      <c r="X24" s="120">
        <v>70.875487804878063</v>
      </c>
      <c r="Y24" s="120">
        <v>71.239365853658555</v>
      </c>
      <c r="Z24" s="120">
        <v>71.595292682926839</v>
      </c>
      <c r="AA24" s="120">
        <v>71.795073170731726</v>
      </c>
      <c r="AB24" s="120">
        <v>71.6509268292683</v>
      </c>
      <c r="AC24" s="120">
        <v>71.082414634146346</v>
      </c>
      <c r="AD24" s="120">
        <v>70.103365853658545</v>
      </c>
      <c r="AE24" s="120">
        <v>68.814024390243915</v>
      </c>
      <c r="AF24" s="120">
        <v>67.466853658536593</v>
      </c>
      <c r="AG24" s="120">
        <v>66.385682926829276</v>
      </c>
      <c r="AH24" s="120">
        <v>65.829000000000008</v>
      </c>
      <c r="AI24" s="120">
        <v>65.941853658536587</v>
      </c>
      <c r="AJ24" s="120">
        <v>66.730243902439028</v>
      </c>
      <c r="AK24" s="120">
        <v>68.068195121951234</v>
      </c>
      <c r="AL24" s="120">
        <v>69.714195121951235</v>
      </c>
      <c r="AM24" s="120">
        <v>71.347951219512211</v>
      </c>
      <c r="AN24" s="120">
        <v>72.716487804878057</v>
      </c>
      <c r="AO24" s="120">
        <v>73.713999999999999</v>
      </c>
      <c r="AP24" s="120">
        <v>74.308121951219533</v>
      </c>
      <c r="AQ24" s="120">
        <v>74.553170731707326</v>
      </c>
      <c r="AR24" s="120">
        <v>74.615365853658545</v>
      </c>
      <c r="AS24" s="120">
        <v>74.634878048780493</v>
      </c>
      <c r="AT24" s="120">
        <v>74.659634146341475</v>
      </c>
      <c r="AU24" s="120">
        <v>74.723634146341467</v>
      </c>
      <c r="AV24" s="120">
        <v>74.834365853658539</v>
      </c>
      <c r="AW24" s="120">
        <v>74.968609756097578</v>
      </c>
      <c r="AX24" s="120">
        <v>75.106317073170757</v>
      </c>
      <c r="AY24" s="120" t="s">
        <v>1768</v>
      </c>
    </row>
    <row r="25" spans="1:51">
      <c r="A25" s="120" t="s">
        <v>4311</v>
      </c>
      <c r="B25" s="120">
        <v>68.341463414634163</v>
      </c>
      <c r="C25" s="120" t="s">
        <v>1768</v>
      </c>
      <c r="D25" s="120">
        <v>68.941463414634143</v>
      </c>
      <c r="E25" s="120" t="s">
        <v>1768</v>
      </c>
      <c r="F25" s="120" t="s">
        <v>1768</v>
      </c>
      <c r="G25" s="120">
        <v>69.512195121951223</v>
      </c>
      <c r="H25" s="120" t="s">
        <v>1768</v>
      </c>
      <c r="I25" s="120">
        <v>69.892682926829281</v>
      </c>
      <c r="J25" s="120" t="s">
        <v>1768</v>
      </c>
      <c r="K25" s="120" t="s">
        <v>1768</v>
      </c>
      <c r="L25" s="120">
        <v>71.902439024390247</v>
      </c>
      <c r="M25" s="120" t="s">
        <v>1768</v>
      </c>
      <c r="N25" s="120">
        <v>70.941463414634157</v>
      </c>
      <c r="O25" s="120" t="s">
        <v>1768</v>
      </c>
      <c r="P25" s="120" t="s">
        <v>1768</v>
      </c>
      <c r="Q25" s="120">
        <v>70.110243902439024</v>
      </c>
      <c r="R25" s="120" t="s">
        <v>1768</v>
      </c>
      <c r="S25" s="120">
        <v>69.556097560975616</v>
      </c>
      <c r="T25" s="120" t="s">
        <v>1768</v>
      </c>
      <c r="U25" s="120" t="s">
        <v>1768</v>
      </c>
      <c r="V25" s="120">
        <v>70.631707317073179</v>
      </c>
      <c r="W25" s="120" t="s">
        <v>1768</v>
      </c>
      <c r="X25" s="120">
        <v>70.902439024390262</v>
      </c>
      <c r="Y25" s="120" t="s">
        <v>1768</v>
      </c>
      <c r="Z25" s="120" t="s">
        <v>1768</v>
      </c>
      <c r="AA25" s="120">
        <v>70.992682926829289</v>
      </c>
      <c r="AB25" s="120">
        <v>71.549512195121963</v>
      </c>
      <c r="AC25" s="120">
        <v>70.990243902439019</v>
      </c>
      <c r="AD25" s="120">
        <v>71.341463414634148</v>
      </c>
      <c r="AE25" s="120">
        <v>71.587804878048786</v>
      </c>
      <c r="AF25" s="120">
        <v>70.836585365853651</v>
      </c>
      <c r="AG25" s="120">
        <v>70.378048780487816</v>
      </c>
      <c r="AH25" s="120">
        <v>70.021951219512204</v>
      </c>
      <c r="AI25" s="120">
        <v>68.970731707317071</v>
      </c>
      <c r="AJ25" s="120">
        <v>68.768292682926827</v>
      </c>
      <c r="AK25" s="120">
        <v>68.460975609756105</v>
      </c>
      <c r="AL25" s="120">
        <v>68.612195121951245</v>
      </c>
      <c r="AM25" s="120">
        <v>68.460975609756105</v>
      </c>
      <c r="AN25" s="120">
        <v>68.407317073170745</v>
      </c>
      <c r="AO25" s="120">
        <v>67.907317073170745</v>
      </c>
      <c r="AP25" s="120">
        <v>68.912195121951228</v>
      </c>
      <c r="AQ25" s="120">
        <v>68.507317073170739</v>
      </c>
      <c r="AR25" s="120">
        <v>68.056097560975616</v>
      </c>
      <c r="AS25" s="120">
        <v>68.553658536585388</v>
      </c>
      <c r="AT25" s="120">
        <v>68.956097560975621</v>
      </c>
      <c r="AU25" s="120">
        <v>68.851219512195115</v>
      </c>
      <c r="AV25" s="120">
        <v>69.404878048780489</v>
      </c>
      <c r="AW25" s="120">
        <v>70.203414634146355</v>
      </c>
      <c r="AX25" s="120">
        <v>70.632878048780512</v>
      </c>
      <c r="AY25" s="120" t="s">
        <v>1768</v>
      </c>
    </row>
    <row r="26" spans="1:51">
      <c r="A26" s="120" t="s">
        <v>4225</v>
      </c>
      <c r="B26" s="120">
        <v>61.415390243902444</v>
      </c>
      <c r="C26" s="120">
        <v>61.916414634146349</v>
      </c>
      <c r="D26" s="120">
        <v>62.417951219512204</v>
      </c>
      <c r="E26" s="120">
        <v>62.920512195121965</v>
      </c>
      <c r="F26" s="120">
        <v>63.422048780487806</v>
      </c>
      <c r="G26" s="120">
        <v>63.923560975609753</v>
      </c>
      <c r="H26" s="120">
        <v>64.424024390243915</v>
      </c>
      <c r="I26" s="120">
        <v>64.921902439024393</v>
      </c>
      <c r="J26" s="120">
        <v>65.417682926829286</v>
      </c>
      <c r="K26" s="120">
        <v>65.907365853658533</v>
      </c>
      <c r="L26" s="120">
        <v>66.392439024390256</v>
      </c>
      <c r="M26" s="120">
        <v>66.869926829268294</v>
      </c>
      <c r="N26" s="120">
        <v>67.340341463414646</v>
      </c>
      <c r="O26" s="120">
        <v>67.801707317073181</v>
      </c>
      <c r="P26" s="120">
        <v>68.252536585365874</v>
      </c>
      <c r="Q26" s="120">
        <v>68.691317073170751</v>
      </c>
      <c r="R26" s="120">
        <v>69.120585365853671</v>
      </c>
      <c r="S26" s="120">
        <v>69.538341463414653</v>
      </c>
      <c r="T26" s="120">
        <v>69.941536585365867</v>
      </c>
      <c r="U26" s="120">
        <v>70.325195121951225</v>
      </c>
      <c r="V26" s="120">
        <v>70.680756097560987</v>
      </c>
      <c r="W26" s="120">
        <v>70.999195121951232</v>
      </c>
      <c r="X26" s="120">
        <v>71.276975609756093</v>
      </c>
      <c r="Y26" s="120">
        <v>71.51160975609757</v>
      </c>
      <c r="Z26" s="120">
        <v>71.704560975609766</v>
      </c>
      <c r="AA26" s="120">
        <v>71.857853658536598</v>
      </c>
      <c r="AB26" s="120">
        <v>71.975463414634149</v>
      </c>
      <c r="AC26" s="120">
        <v>72.065926829268307</v>
      </c>
      <c r="AD26" s="120">
        <v>72.142804878048779</v>
      </c>
      <c r="AE26" s="120">
        <v>72.216146341463428</v>
      </c>
      <c r="AF26" s="120">
        <v>72.298512195121958</v>
      </c>
      <c r="AG26" s="120">
        <v>72.400439024390252</v>
      </c>
      <c r="AH26" s="120">
        <v>72.526463414634165</v>
      </c>
      <c r="AI26" s="120">
        <v>72.677682926829291</v>
      </c>
      <c r="AJ26" s="120">
        <v>72.855634146341473</v>
      </c>
      <c r="AK26" s="120">
        <v>73.05595121951221</v>
      </c>
      <c r="AL26" s="120">
        <v>73.270731707317083</v>
      </c>
      <c r="AM26" s="120">
        <v>73.489463414634145</v>
      </c>
      <c r="AN26" s="120">
        <v>73.706634146341472</v>
      </c>
      <c r="AO26" s="120">
        <v>73.920146341463408</v>
      </c>
      <c r="AP26" s="120">
        <v>74.134926829268295</v>
      </c>
      <c r="AQ26" s="120">
        <v>74.359268292682941</v>
      </c>
      <c r="AR26" s="120">
        <v>74.601560975609758</v>
      </c>
      <c r="AS26" s="120">
        <v>74.864170731707333</v>
      </c>
      <c r="AT26" s="120">
        <v>75.146024390243909</v>
      </c>
      <c r="AU26" s="120">
        <v>75.441609756097577</v>
      </c>
      <c r="AV26" s="120">
        <v>75.742439024390265</v>
      </c>
      <c r="AW26" s="120">
        <v>76.039146341463422</v>
      </c>
      <c r="AX26" s="120">
        <v>76.323292682926834</v>
      </c>
      <c r="AY26" s="120" t="s">
        <v>1768</v>
      </c>
    </row>
    <row r="27" spans="1:51">
      <c r="A27" s="120" t="s">
        <v>53</v>
      </c>
      <c r="B27" s="120" t="s">
        <v>1768</v>
      </c>
      <c r="C27" s="120" t="s">
        <v>1768</v>
      </c>
      <c r="D27" s="120" t="s">
        <v>1768</v>
      </c>
      <c r="E27" s="120" t="s">
        <v>1768</v>
      </c>
      <c r="F27" s="120" t="s">
        <v>1768</v>
      </c>
      <c r="G27" s="120">
        <v>68.897804878048788</v>
      </c>
      <c r="H27" s="120" t="s">
        <v>1768</v>
      </c>
      <c r="I27" s="120" t="s">
        <v>1768</v>
      </c>
      <c r="J27" s="120" t="s">
        <v>1768</v>
      </c>
      <c r="K27" s="120" t="s">
        <v>1768</v>
      </c>
      <c r="L27" s="120">
        <v>70.289999999999992</v>
      </c>
      <c r="M27" s="120" t="s">
        <v>1768</v>
      </c>
      <c r="N27" s="120" t="s">
        <v>1768</v>
      </c>
      <c r="O27" s="120" t="s">
        <v>1768</v>
      </c>
      <c r="P27" s="120" t="s">
        <v>1768</v>
      </c>
      <c r="Q27" s="120" t="s">
        <v>1768</v>
      </c>
      <c r="R27" s="120" t="s">
        <v>1768</v>
      </c>
      <c r="S27" s="120" t="s">
        <v>1768</v>
      </c>
      <c r="T27" s="120" t="s">
        <v>1768</v>
      </c>
      <c r="U27" s="120" t="s">
        <v>1768</v>
      </c>
      <c r="V27" s="120">
        <v>72.304634146341456</v>
      </c>
      <c r="W27" s="120" t="s">
        <v>1768</v>
      </c>
      <c r="X27" s="120" t="s">
        <v>1768</v>
      </c>
      <c r="Y27" s="120" t="s">
        <v>1768</v>
      </c>
      <c r="Z27" s="120" t="s">
        <v>1768</v>
      </c>
      <c r="AA27" s="120" t="s">
        <v>1768</v>
      </c>
      <c r="AB27" s="120" t="s">
        <v>1768</v>
      </c>
      <c r="AC27" s="120" t="s">
        <v>1768</v>
      </c>
      <c r="AD27" s="120" t="s">
        <v>1768</v>
      </c>
      <c r="AE27" s="120" t="s">
        <v>1768</v>
      </c>
      <c r="AF27" s="120">
        <v>73.872705099778287</v>
      </c>
      <c r="AG27" s="120">
        <v>74.029512195121967</v>
      </c>
      <c r="AH27" s="120" t="s">
        <v>1768</v>
      </c>
      <c r="AI27" s="120" t="s">
        <v>1768</v>
      </c>
      <c r="AJ27" s="120" t="s">
        <v>1768</v>
      </c>
      <c r="AK27" s="120">
        <v>75.734119241192417</v>
      </c>
      <c r="AL27" s="120" t="s">
        <v>1768</v>
      </c>
      <c r="AM27" s="120" t="s">
        <v>1768</v>
      </c>
      <c r="AN27" s="120" t="s">
        <v>1768</v>
      </c>
      <c r="AO27" s="120" t="s">
        <v>1768</v>
      </c>
      <c r="AP27" s="120">
        <v>77.864878048780483</v>
      </c>
      <c r="AQ27" s="120" t="s">
        <v>1768</v>
      </c>
      <c r="AR27" s="120">
        <v>78.149609756097576</v>
      </c>
      <c r="AS27" s="120" t="s">
        <v>1768</v>
      </c>
      <c r="AT27" s="120" t="s">
        <v>1768</v>
      </c>
      <c r="AU27" s="120">
        <v>78.576707317073172</v>
      </c>
      <c r="AV27" s="120">
        <v>78.719073170731718</v>
      </c>
      <c r="AW27" s="120">
        <v>78.861439024390251</v>
      </c>
      <c r="AX27" s="120">
        <v>79.003804878048783</v>
      </c>
      <c r="AY27" s="120" t="s">
        <v>1768</v>
      </c>
    </row>
    <row r="28" spans="1:51">
      <c r="A28" s="120" t="s">
        <v>4226</v>
      </c>
      <c r="B28" s="120">
        <v>42.668121951219518</v>
      </c>
      <c r="C28" s="120">
        <v>42.976878048780499</v>
      </c>
      <c r="D28" s="120">
        <v>43.289146341463422</v>
      </c>
      <c r="E28" s="120">
        <v>43.603414634146347</v>
      </c>
      <c r="F28" s="120">
        <v>43.921170731707321</v>
      </c>
      <c r="G28" s="120">
        <v>44.23641463414635</v>
      </c>
      <c r="H28" s="120">
        <v>44.543121951219518</v>
      </c>
      <c r="I28" s="120">
        <v>44.840780487804878</v>
      </c>
      <c r="J28" s="120">
        <v>45.136414634146348</v>
      </c>
      <c r="K28" s="120">
        <v>45.439560975609758</v>
      </c>
      <c r="L28" s="120">
        <v>45.766268292682938</v>
      </c>
      <c r="M28" s="120">
        <v>46.135634146341467</v>
      </c>
      <c r="N28" s="120">
        <v>46.560170731707323</v>
      </c>
      <c r="O28" s="120">
        <v>47.050414634146343</v>
      </c>
      <c r="P28" s="120">
        <v>47.607878048780492</v>
      </c>
      <c r="Q28" s="120">
        <v>48.232975609756103</v>
      </c>
      <c r="R28" s="120">
        <v>48.920195121951224</v>
      </c>
      <c r="S28" s="120">
        <v>49.652926829268296</v>
      </c>
      <c r="T28" s="120">
        <v>50.413634146341465</v>
      </c>
      <c r="U28" s="120">
        <v>51.189804878048783</v>
      </c>
      <c r="V28" s="120">
        <v>51.96843902439025</v>
      </c>
      <c r="W28" s="120">
        <v>52.743121951219521</v>
      </c>
      <c r="X28" s="120">
        <v>53.508365853658539</v>
      </c>
      <c r="Y28" s="120">
        <v>54.260219512195128</v>
      </c>
      <c r="Z28" s="120">
        <v>54.989658536585374</v>
      </c>
      <c r="AA28" s="120">
        <v>55.692121951219512</v>
      </c>
      <c r="AB28" s="120">
        <v>56.365048780487811</v>
      </c>
      <c r="AC28" s="120">
        <v>57.010365853658541</v>
      </c>
      <c r="AD28" s="120">
        <v>57.629512195121954</v>
      </c>
      <c r="AE28" s="120">
        <v>58.219439024390248</v>
      </c>
      <c r="AF28" s="120">
        <v>58.778585365853665</v>
      </c>
      <c r="AG28" s="120">
        <v>59.302414634146352</v>
      </c>
      <c r="AH28" s="120">
        <v>59.792975609756105</v>
      </c>
      <c r="AI28" s="120">
        <v>60.251780487804886</v>
      </c>
      <c r="AJ28" s="120">
        <v>60.682902439024389</v>
      </c>
      <c r="AK28" s="120">
        <v>61.090878048780496</v>
      </c>
      <c r="AL28" s="120">
        <v>61.48029268292683</v>
      </c>
      <c r="AM28" s="120">
        <v>61.85721951219513</v>
      </c>
      <c r="AN28" s="120">
        <v>62.226219512195129</v>
      </c>
      <c r="AO28" s="120">
        <v>62.591829268292678</v>
      </c>
      <c r="AP28" s="120">
        <v>62.954609756097568</v>
      </c>
      <c r="AQ28" s="120">
        <v>63.314536585365865</v>
      </c>
      <c r="AR28" s="120">
        <v>63.669097560975629</v>
      </c>
      <c r="AS28" s="120">
        <v>64.016731707317092</v>
      </c>
      <c r="AT28" s="120">
        <v>64.357951219512216</v>
      </c>
      <c r="AU28" s="120">
        <v>64.694243902439027</v>
      </c>
      <c r="AV28" s="120">
        <v>65.026560975609769</v>
      </c>
      <c r="AW28" s="120">
        <v>65.355926829268299</v>
      </c>
      <c r="AX28" s="120">
        <v>65.683780487804881</v>
      </c>
      <c r="AY28" s="120" t="s">
        <v>1768</v>
      </c>
    </row>
    <row r="29" spans="1:51">
      <c r="A29" s="120" t="s">
        <v>4231</v>
      </c>
      <c r="B29" s="120">
        <v>54.49660975609757</v>
      </c>
      <c r="C29" s="120">
        <v>54.963609756097561</v>
      </c>
      <c r="D29" s="120">
        <v>55.41663414634148</v>
      </c>
      <c r="E29" s="120">
        <v>55.853121951219521</v>
      </c>
      <c r="F29" s="120">
        <v>56.273000000000003</v>
      </c>
      <c r="G29" s="120">
        <v>56.676195121951224</v>
      </c>
      <c r="H29" s="120">
        <v>57.064609756097568</v>
      </c>
      <c r="I29" s="120">
        <v>57.443243902439029</v>
      </c>
      <c r="J29" s="120">
        <v>57.817121951219519</v>
      </c>
      <c r="K29" s="120">
        <v>58.189292682926833</v>
      </c>
      <c r="L29" s="120">
        <v>58.562926829268299</v>
      </c>
      <c r="M29" s="120">
        <v>58.940756097560985</v>
      </c>
      <c r="N29" s="120">
        <v>59.321878048780491</v>
      </c>
      <c r="O29" s="120">
        <v>59.707317073170742</v>
      </c>
      <c r="P29" s="120">
        <v>60.096975609756107</v>
      </c>
      <c r="Q29" s="120">
        <v>60.492073170731715</v>
      </c>
      <c r="R29" s="120">
        <v>60.89124390243903</v>
      </c>
      <c r="S29" s="120">
        <v>61.292195121951224</v>
      </c>
      <c r="T29" s="120">
        <v>61.693780487804887</v>
      </c>
      <c r="U29" s="120">
        <v>62.09456097560976</v>
      </c>
      <c r="V29" s="120">
        <v>62.492707317073176</v>
      </c>
      <c r="W29" s="120">
        <v>62.887073170731711</v>
      </c>
      <c r="X29" s="120">
        <v>63.27704878048781</v>
      </c>
      <c r="Y29" s="120">
        <v>63.662951219512202</v>
      </c>
      <c r="Z29" s="120">
        <v>64.0449512195122</v>
      </c>
      <c r="AA29" s="120">
        <v>64.422560975609755</v>
      </c>
      <c r="AB29" s="120">
        <v>64.797219512195127</v>
      </c>
      <c r="AC29" s="120">
        <v>65.170682926829272</v>
      </c>
      <c r="AD29" s="120">
        <v>65.544292682926837</v>
      </c>
      <c r="AE29" s="120">
        <v>65.919487804878059</v>
      </c>
      <c r="AF29" s="120">
        <v>66.300268292682929</v>
      </c>
      <c r="AG29" s="120">
        <v>66.690170731707326</v>
      </c>
      <c r="AH29" s="120">
        <v>67.088731707317081</v>
      </c>
      <c r="AI29" s="120">
        <v>67.494512195121942</v>
      </c>
      <c r="AJ29" s="120">
        <v>67.905487804878064</v>
      </c>
      <c r="AK29" s="120">
        <v>68.316170731707331</v>
      </c>
      <c r="AL29" s="120">
        <v>68.721024390243898</v>
      </c>
      <c r="AM29" s="120">
        <v>69.114024390243898</v>
      </c>
      <c r="AN29" s="120">
        <v>69.490658536585372</v>
      </c>
      <c r="AO29" s="120">
        <v>69.848390243902443</v>
      </c>
      <c r="AP29" s="120">
        <v>70.186219512195137</v>
      </c>
      <c r="AQ29" s="120">
        <v>70.504170731707319</v>
      </c>
      <c r="AR29" s="120">
        <v>70.805731707317079</v>
      </c>
      <c r="AS29" s="120">
        <v>71.0959024390244</v>
      </c>
      <c r="AT29" s="120">
        <v>71.375634146341454</v>
      </c>
      <c r="AU29" s="120">
        <v>71.645390243902455</v>
      </c>
      <c r="AV29" s="120">
        <v>71.90556097560976</v>
      </c>
      <c r="AW29" s="120">
        <v>72.157658536585373</v>
      </c>
      <c r="AX29" s="120">
        <v>72.402121951219527</v>
      </c>
      <c r="AY29" s="120" t="s">
        <v>1768</v>
      </c>
    </row>
    <row r="30" spans="1:51">
      <c r="A30" s="120" t="s">
        <v>4224</v>
      </c>
      <c r="B30" s="120">
        <v>64.475268292682927</v>
      </c>
      <c r="C30" s="120">
        <v>65.081780487804878</v>
      </c>
      <c r="D30" s="120">
        <v>65.610804878048782</v>
      </c>
      <c r="E30" s="120">
        <v>66.070780487804896</v>
      </c>
      <c r="F30" s="120">
        <v>66.474707317073182</v>
      </c>
      <c r="G30" s="120">
        <v>66.838024390243902</v>
      </c>
      <c r="H30" s="120">
        <v>67.174243902439031</v>
      </c>
      <c r="I30" s="120">
        <v>67.496878048780502</v>
      </c>
      <c r="J30" s="120">
        <v>67.817463414634148</v>
      </c>
      <c r="K30" s="120">
        <v>68.14500000000001</v>
      </c>
      <c r="L30" s="120">
        <v>68.487512195121965</v>
      </c>
      <c r="M30" s="120">
        <v>68.848512195121955</v>
      </c>
      <c r="N30" s="120">
        <v>69.220000000000013</v>
      </c>
      <c r="O30" s="120">
        <v>69.596024390243912</v>
      </c>
      <c r="P30" s="120">
        <v>69.971609756097564</v>
      </c>
      <c r="Q30" s="120">
        <v>70.343317073170738</v>
      </c>
      <c r="R30" s="120">
        <v>70.703195121951225</v>
      </c>
      <c r="S30" s="120">
        <v>71.048268292682934</v>
      </c>
      <c r="T30" s="120">
        <v>71.375000000000014</v>
      </c>
      <c r="U30" s="120">
        <v>71.682390243902432</v>
      </c>
      <c r="V30" s="120">
        <v>71.974365853658554</v>
      </c>
      <c r="W30" s="120">
        <v>72.255390243902454</v>
      </c>
      <c r="X30" s="120">
        <v>72.532390243902441</v>
      </c>
      <c r="Y30" s="120">
        <v>72.807292682926843</v>
      </c>
      <c r="Z30" s="120">
        <v>73.080536585365877</v>
      </c>
      <c r="AA30" s="120">
        <v>73.348121951219525</v>
      </c>
      <c r="AB30" s="120">
        <v>73.607560975609758</v>
      </c>
      <c r="AC30" s="120">
        <v>73.85136585365855</v>
      </c>
      <c r="AD30" s="120">
        <v>74.073536585365858</v>
      </c>
      <c r="AE30" s="120">
        <v>74.271536585365851</v>
      </c>
      <c r="AF30" s="120">
        <v>74.437756097560978</v>
      </c>
      <c r="AG30" s="120">
        <v>74.566048780487804</v>
      </c>
      <c r="AH30" s="120">
        <v>74.657853658536609</v>
      </c>
      <c r="AI30" s="120">
        <v>74.719243902439018</v>
      </c>
      <c r="AJ30" s="120">
        <v>74.75831707317073</v>
      </c>
      <c r="AK30" s="120">
        <v>74.78678048780489</v>
      </c>
      <c r="AL30" s="120">
        <v>74.818390243902442</v>
      </c>
      <c r="AM30" s="120">
        <v>74.864853658536603</v>
      </c>
      <c r="AN30" s="120">
        <v>74.937365853658548</v>
      </c>
      <c r="AO30" s="120">
        <v>75.041536585365861</v>
      </c>
      <c r="AP30" s="120">
        <v>75.182902439024403</v>
      </c>
      <c r="AQ30" s="120">
        <v>75.360926829268308</v>
      </c>
      <c r="AR30" s="120">
        <v>75.567439024390254</v>
      </c>
      <c r="AS30" s="120">
        <v>75.79278048780489</v>
      </c>
      <c r="AT30" s="120">
        <v>76.031853658536591</v>
      </c>
      <c r="AU30" s="120">
        <v>76.277536585365851</v>
      </c>
      <c r="AV30" s="120">
        <v>76.52531707317074</v>
      </c>
      <c r="AW30" s="120">
        <v>76.770634146341465</v>
      </c>
      <c r="AX30" s="120">
        <v>77.008902439024396</v>
      </c>
      <c r="AY30" s="120" t="s">
        <v>1768</v>
      </c>
    </row>
    <row r="31" spans="1:51">
      <c r="A31" s="120" t="s">
        <v>4312</v>
      </c>
      <c r="B31" s="120">
        <v>62.166243902439028</v>
      </c>
      <c r="C31" s="120">
        <v>62.464902439024385</v>
      </c>
      <c r="D31" s="120">
        <v>62.774560975609759</v>
      </c>
      <c r="E31" s="120">
        <v>63.100707317073173</v>
      </c>
      <c r="F31" s="120">
        <v>63.449390243902457</v>
      </c>
      <c r="G31" s="120">
        <v>63.839634146341467</v>
      </c>
      <c r="H31" s="120">
        <v>64.2960243902439</v>
      </c>
      <c r="I31" s="120">
        <v>64.824707317073177</v>
      </c>
      <c r="J31" s="120">
        <v>65.420317073170736</v>
      </c>
      <c r="K31" s="120">
        <v>66.067000000000007</v>
      </c>
      <c r="L31" s="120">
        <v>66.7299024390244</v>
      </c>
      <c r="M31" s="120">
        <v>67.366097560975618</v>
      </c>
      <c r="N31" s="120">
        <v>67.940634146341466</v>
      </c>
      <c r="O31" s="120">
        <v>68.432536585365852</v>
      </c>
      <c r="P31" s="120">
        <v>68.836268292682931</v>
      </c>
      <c r="Q31" s="120">
        <v>69.167341463414644</v>
      </c>
      <c r="R31" s="120">
        <v>69.453682926829273</v>
      </c>
      <c r="S31" s="120">
        <v>69.735707317073164</v>
      </c>
      <c r="T31" s="120">
        <v>70.042804878048784</v>
      </c>
      <c r="U31" s="120">
        <v>70.3859268292683</v>
      </c>
      <c r="V31" s="120">
        <v>70.763536585365856</v>
      </c>
      <c r="W31" s="120">
        <v>71.165121951219533</v>
      </c>
      <c r="X31" s="120">
        <v>71.56773170731708</v>
      </c>
      <c r="Y31" s="120">
        <v>71.953292682926843</v>
      </c>
      <c r="Z31" s="120">
        <v>72.31580487804878</v>
      </c>
      <c r="AA31" s="120">
        <v>72.652097560975619</v>
      </c>
      <c r="AB31" s="120">
        <v>72.964585365853665</v>
      </c>
      <c r="AC31" s="120">
        <v>73.260707317073184</v>
      </c>
      <c r="AD31" s="120">
        <v>73.544975609756108</v>
      </c>
      <c r="AE31" s="120">
        <v>73.819975609756113</v>
      </c>
      <c r="AF31" s="120">
        <v>74.084390243902448</v>
      </c>
      <c r="AG31" s="120">
        <v>74.338414634146361</v>
      </c>
      <c r="AH31" s="120">
        <v>74.580731707317085</v>
      </c>
      <c r="AI31" s="120">
        <v>74.809975609756108</v>
      </c>
      <c r="AJ31" s="120">
        <v>75.027195121951223</v>
      </c>
      <c r="AK31" s="120">
        <v>75.23236585365855</v>
      </c>
      <c r="AL31" s="120">
        <v>75.425390243902442</v>
      </c>
      <c r="AM31" s="120">
        <v>75.608097560975622</v>
      </c>
      <c r="AN31" s="120">
        <v>75.781829268292682</v>
      </c>
      <c r="AO31" s="120">
        <v>75.948024390243901</v>
      </c>
      <c r="AP31" s="120">
        <v>76.109658536585385</v>
      </c>
      <c r="AQ31" s="120">
        <v>76.26924390243903</v>
      </c>
      <c r="AR31" s="120">
        <v>76.428292682926838</v>
      </c>
      <c r="AS31" s="120">
        <v>76.586878048780505</v>
      </c>
      <c r="AT31" s="120">
        <v>76.746439024390241</v>
      </c>
      <c r="AU31" s="120">
        <v>76.90595121951219</v>
      </c>
      <c r="AV31" s="120">
        <v>77.062829268292674</v>
      </c>
      <c r="AW31" s="120">
        <v>77.216536585365859</v>
      </c>
      <c r="AX31" s="120">
        <v>77.364097560975623</v>
      </c>
      <c r="AY31" s="120" t="s">
        <v>1768</v>
      </c>
    </row>
    <row r="32" spans="1:51">
      <c r="A32" s="120" t="s">
        <v>3990</v>
      </c>
      <c r="B32" s="120">
        <v>37.086268292682931</v>
      </c>
      <c r="C32" s="120">
        <v>37.324487804878046</v>
      </c>
      <c r="D32" s="120">
        <v>37.588219512195124</v>
      </c>
      <c r="E32" s="120">
        <v>37.8769512195122</v>
      </c>
      <c r="F32" s="120">
        <v>38.191682926829273</v>
      </c>
      <c r="G32" s="120">
        <v>38.530926829268303</v>
      </c>
      <c r="H32" s="120">
        <v>38.896170731707322</v>
      </c>
      <c r="I32" s="120">
        <v>39.285878048780489</v>
      </c>
      <c r="J32" s="120">
        <v>39.699560975609764</v>
      </c>
      <c r="K32" s="120">
        <v>40.136219512195126</v>
      </c>
      <c r="L32" s="120">
        <v>40.597365853658545</v>
      </c>
      <c r="M32" s="120">
        <v>41.082487804878049</v>
      </c>
      <c r="N32" s="120">
        <v>41.592121951219518</v>
      </c>
      <c r="O32" s="120">
        <v>42.123756097560978</v>
      </c>
      <c r="P32" s="120">
        <v>42.676878048780495</v>
      </c>
      <c r="Q32" s="120">
        <v>43.250463414634154</v>
      </c>
      <c r="R32" s="120">
        <v>43.845536585365863</v>
      </c>
      <c r="S32" s="120">
        <v>44.459073170731706</v>
      </c>
      <c r="T32" s="120">
        <v>45.087536585365861</v>
      </c>
      <c r="U32" s="120">
        <v>45.724951219512207</v>
      </c>
      <c r="V32" s="120">
        <v>46.36129268292683</v>
      </c>
      <c r="W32" s="120">
        <v>46.985585365853659</v>
      </c>
      <c r="X32" s="120">
        <v>47.594292682926827</v>
      </c>
      <c r="Y32" s="120">
        <v>48.186487804878055</v>
      </c>
      <c r="Z32" s="120">
        <v>48.766658536585375</v>
      </c>
      <c r="AA32" s="120">
        <v>49.344365853658537</v>
      </c>
      <c r="AB32" s="120">
        <v>49.931170731707326</v>
      </c>
      <c r="AC32" s="120">
        <v>50.541585365853663</v>
      </c>
      <c r="AD32" s="120">
        <v>51.185609756097563</v>
      </c>
      <c r="AE32" s="120">
        <v>51.869780487804881</v>
      </c>
      <c r="AF32" s="120">
        <v>52.59756097560976</v>
      </c>
      <c r="AG32" s="120">
        <v>53.367902439024398</v>
      </c>
      <c r="AH32" s="120">
        <v>54.172243902439028</v>
      </c>
      <c r="AI32" s="120">
        <v>55.003097560975611</v>
      </c>
      <c r="AJ32" s="120">
        <v>55.854951219512195</v>
      </c>
      <c r="AK32" s="120">
        <v>56.730341463414639</v>
      </c>
      <c r="AL32" s="120">
        <v>57.636853658536594</v>
      </c>
      <c r="AM32" s="120">
        <v>58.569024390243911</v>
      </c>
      <c r="AN32" s="120">
        <v>59.517878048780496</v>
      </c>
      <c r="AO32" s="120">
        <v>60.464390243902443</v>
      </c>
      <c r="AP32" s="120">
        <v>61.383487804878058</v>
      </c>
      <c r="AQ32" s="120">
        <v>62.246073170731719</v>
      </c>
      <c r="AR32" s="120">
        <v>63.03409756097561</v>
      </c>
      <c r="AS32" s="120">
        <v>63.735439024390246</v>
      </c>
      <c r="AT32" s="120">
        <v>64.348121951219525</v>
      </c>
      <c r="AU32" s="120">
        <v>64.875609756097575</v>
      </c>
      <c r="AV32" s="120">
        <v>65.3319756097561</v>
      </c>
      <c r="AW32" s="120">
        <v>65.744268292682946</v>
      </c>
      <c r="AX32" s="120">
        <v>66.133560975609768</v>
      </c>
      <c r="AY32" s="120" t="s">
        <v>1768</v>
      </c>
    </row>
    <row r="33" spans="1:51">
      <c r="A33" s="120" t="s">
        <v>4051</v>
      </c>
      <c r="B33" s="120">
        <v>50.495000000000005</v>
      </c>
      <c r="C33" s="120">
        <v>50.855390243902448</v>
      </c>
      <c r="D33" s="120">
        <v>51.204268292682933</v>
      </c>
      <c r="E33" s="120">
        <v>51.544634146341473</v>
      </c>
      <c r="F33" s="120">
        <v>51.882951219512201</v>
      </c>
      <c r="G33" s="120">
        <v>52.229707317073171</v>
      </c>
      <c r="H33" s="120">
        <v>52.595365853658549</v>
      </c>
      <c r="I33" s="120">
        <v>52.990390243902446</v>
      </c>
      <c r="J33" s="120">
        <v>53.422292682926837</v>
      </c>
      <c r="K33" s="120">
        <v>53.893536585365858</v>
      </c>
      <c r="L33" s="120">
        <v>54.412146341463419</v>
      </c>
      <c r="M33" s="120">
        <v>54.98109756097562</v>
      </c>
      <c r="N33" s="120">
        <v>55.591951219512204</v>
      </c>
      <c r="O33" s="120">
        <v>56.232707317073178</v>
      </c>
      <c r="P33" s="120">
        <v>56.888926829268293</v>
      </c>
      <c r="Q33" s="120">
        <v>57.543658536585376</v>
      </c>
      <c r="R33" s="120">
        <v>58.175951219512207</v>
      </c>
      <c r="S33" s="120">
        <v>58.773829268292687</v>
      </c>
      <c r="T33" s="120">
        <v>59.328804878048793</v>
      </c>
      <c r="U33" s="120">
        <v>59.836878048780491</v>
      </c>
      <c r="V33" s="120">
        <v>60.310073170731712</v>
      </c>
      <c r="W33" s="120">
        <v>60.767853658536595</v>
      </c>
      <c r="X33" s="120">
        <v>61.227682926829274</v>
      </c>
      <c r="Y33" s="120">
        <v>61.69400000000001</v>
      </c>
      <c r="Z33" s="120">
        <v>62.157292682926844</v>
      </c>
      <c r="AA33" s="120">
        <v>62.617975609756101</v>
      </c>
      <c r="AB33" s="120">
        <v>63.074975609756102</v>
      </c>
      <c r="AC33" s="120">
        <v>63.499292682926836</v>
      </c>
      <c r="AD33" s="120">
        <v>63.847439024390248</v>
      </c>
      <c r="AE33" s="120">
        <v>64.071560975609756</v>
      </c>
      <c r="AF33" s="120">
        <v>64.092682926829269</v>
      </c>
      <c r="AG33" s="120">
        <v>63.827951219512208</v>
      </c>
      <c r="AH33" s="120">
        <v>63.244512195121956</v>
      </c>
      <c r="AI33" s="120">
        <v>62.340512195121967</v>
      </c>
      <c r="AJ33" s="120">
        <v>61.13712195121952</v>
      </c>
      <c r="AK33" s="120">
        <v>59.644073170731716</v>
      </c>
      <c r="AL33" s="120">
        <v>57.880658536585372</v>
      </c>
      <c r="AM33" s="120">
        <v>55.948853658536599</v>
      </c>
      <c r="AN33" s="120">
        <v>53.984048780487818</v>
      </c>
      <c r="AO33" s="120">
        <v>52.11853658536586</v>
      </c>
      <c r="AP33" s="120">
        <v>50.554487804878057</v>
      </c>
      <c r="AQ33" s="120">
        <v>49.493439024390248</v>
      </c>
      <c r="AR33" s="120">
        <v>49.010512195121962</v>
      </c>
      <c r="AS33" s="120">
        <v>49.109414634146354</v>
      </c>
      <c r="AT33" s="120">
        <v>49.747024390243908</v>
      </c>
      <c r="AU33" s="120">
        <v>50.787926829268301</v>
      </c>
      <c r="AV33" s="120">
        <v>52.028853658536597</v>
      </c>
      <c r="AW33" s="120">
        <v>53.239121951219516</v>
      </c>
      <c r="AX33" s="120">
        <v>54.241024390243901</v>
      </c>
      <c r="AY33" s="120" t="s">
        <v>1768</v>
      </c>
    </row>
    <row r="34" spans="1:51">
      <c r="A34" s="120" t="s">
        <v>4313</v>
      </c>
      <c r="B34" s="120">
        <v>36.480195121951226</v>
      </c>
      <c r="C34" s="120">
        <v>36.892292682926829</v>
      </c>
      <c r="D34" s="120">
        <v>37.314878048780486</v>
      </c>
      <c r="E34" s="120">
        <v>37.754926829268292</v>
      </c>
      <c r="F34" s="120">
        <v>38.218951219512199</v>
      </c>
      <c r="G34" s="120">
        <v>38.720414634146337</v>
      </c>
      <c r="H34" s="120">
        <v>39.271292682926827</v>
      </c>
      <c r="I34" s="120">
        <v>39.875585365853667</v>
      </c>
      <c r="J34" s="120">
        <v>40.530292682926827</v>
      </c>
      <c r="K34" s="120">
        <v>41.228902439024395</v>
      </c>
      <c r="L34" s="120">
        <v>41.960975609756105</v>
      </c>
      <c r="M34" s="120">
        <v>42.712024390243911</v>
      </c>
      <c r="N34" s="120">
        <v>43.466073170731704</v>
      </c>
      <c r="O34" s="120">
        <v>44.203146341463416</v>
      </c>
      <c r="P34" s="120">
        <v>44.912268292682931</v>
      </c>
      <c r="Q34" s="120">
        <v>45.584902439024397</v>
      </c>
      <c r="R34" s="120">
        <v>46.223512195121955</v>
      </c>
      <c r="S34" s="120">
        <v>46.830073170731715</v>
      </c>
      <c r="T34" s="120">
        <v>47.403073170731709</v>
      </c>
      <c r="U34" s="120">
        <v>47.932536585365852</v>
      </c>
      <c r="V34" s="120">
        <v>48.404463414634151</v>
      </c>
      <c r="W34" s="120">
        <v>48.803390243902449</v>
      </c>
      <c r="X34" s="120">
        <v>49.120902439024398</v>
      </c>
      <c r="Y34" s="120">
        <v>49.355487804878059</v>
      </c>
      <c r="Z34" s="120">
        <v>49.507682926829276</v>
      </c>
      <c r="AA34" s="120">
        <v>49.584463414634151</v>
      </c>
      <c r="AB34" s="120">
        <v>49.598268292682931</v>
      </c>
      <c r="AC34" s="120">
        <v>49.564609756097568</v>
      </c>
      <c r="AD34" s="120">
        <v>49.497463414634147</v>
      </c>
      <c r="AE34" s="120">
        <v>49.403341463414634</v>
      </c>
      <c r="AF34" s="120">
        <v>49.282317073170738</v>
      </c>
      <c r="AG34" s="120">
        <v>49.128390243902444</v>
      </c>
      <c r="AH34" s="120">
        <v>48.934146341463418</v>
      </c>
      <c r="AI34" s="120">
        <v>48.69865853658537</v>
      </c>
      <c r="AJ34" s="120">
        <v>48.427463414634147</v>
      </c>
      <c r="AK34" s="120">
        <v>48.12160975609757</v>
      </c>
      <c r="AL34" s="120">
        <v>47.781219512195129</v>
      </c>
      <c r="AM34" s="120">
        <v>47.417756097560982</v>
      </c>
      <c r="AN34" s="120">
        <v>47.04914634146342</v>
      </c>
      <c r="AO34" s="120">
        <v>46.695853658536592</v>
      </c>
      <c r="AP34" s="120">
        <v>46.386780487804884</v>
      </c>
      <c r="AQ34" s="120">
        <v>46.148829268292687</v>
      </c>
      <c r="AR34" s="120">
        <v>45.997853658536592</v>
      </c>
      <c r="AS34" s="120">
        <v>45.941756097560976</v>
      </c>
      <c r="AT34" s="120">
        <v>45.984439024390248</v>
      </c>
      <c r="AU34" s="120">
        <v>46.12380487804878</v>
      </c>
      <c r="AV34" s="120">
        <v>46.348853658536591</v>
      </c>
      <c r="AW34" s="120">
        <v>46.635609756097566</v>
      </c>
      <c r="AX34" s="120">
        <v>46.958609756097566</v>
      </c>
      <c r="AY34" s="120" t="s">
        <v>1768</v>
      </c>
    </row>
    <row r="35" spans="1:51">
      <c r="A35" s="120" t="s">
        <v>46</v>
      </c>
      <c r="B35" s="120">
        <v>71.133170731707324</v>
      </c>
      <c r="C35" s="120">
        <v>71.346097560975622</v>
      </c>
      <c r="D35" s="120">
        <v>71.367073170731715</v>
      </c>
      <c r="E35" s="120">
        <v>71.380731707317082</v>
      </c>
      <c r="F35" s="120">
        <v>71.776341463414639</v>
      </c>
      <c r="G35" s="120">
        <v>71.872195121951236</v>
      </c>
      <c r="H35" s="120">
        <v>72.004390243902449</v>
      </c>
      <c r="I35" s="120">
        <v>72.20780487804879</v>
      </c>
      <c r="J35" s="120">
        <v>72.353414634146347</v>
      </c>
      <c r="K35" s="120">
        <v>72.501463414634145</v>
      </c>
      <c r="L35" s="120">
        <v>72.700487804878051</v>
      </c>
      <c r="M35" s="120">
        <v>73.029268292682929</v>
      </c>
      <c r="N35" s="120">
        <v>72.933902439024394</v>
      </c>
      <c r="O35" s="120">
        <v>73.162682926829277</v>
      </c>
      <c r="P35" s="120">
        <v>73.237560975609767</v>
      </c>
      <c r="Q35" s="120">
        <v>73.521707317073165</v>
      </c>
      <c r="R35" s="120">
        <v>73.856097560975613</v>
      </c>
      <c r="S35" s="120">
        <v>74.215609756097564</v>
      </c>
      <c r="T35" s="120">
        <v>74.529756097560977</v>
      </c>
      <c r="U35" s="120">
        <v>74.866341463414642</v>
      </c>
      <c r="V35" s="120">
        <v>75.078048780487805</v>
      </c>
      <c r="W35" s="120">
        <v>75.478536585365859</v>
      </c>
      <c r="X35" s="120">
        <v>75.680487804878055</v>
      </c>
      <c r="Y35" s="120">
        <v>76.036341463414644</v>
      </c>
      <c r="Z35" s="120">
        <v>76.317560975609766</v>
      </c>
      <c r="AA35" s="120">
        <v>76.303414634146364</v>
      </c>
      <c r="AB35" s="120">
        <v>76.440000000000012</v>
      </c>
      <c r="AC35" s="120">
        <v>76.739512195121961</v>
      </c>
      <c r="AD35" s="120">
        <v>76.80926829268293</v>
      </c>
      <c r="AE35" s="120">
        <v>77.065609756097587</v>
      </c>
      <c r="AF35" s="120">
        <v>77.37707317073172</v>
      </c>
      <c r="AG35" s="120">
        <v>77.55341463414635</v>
      </c>
      <c r="AH35" s="120">
        <v>77.32073170731708</v>
      </c>
      <c r="AI35" s="120">
        <v>77.685121951219529</v>
      </c>
      <c r="AJ35" s="120">
        <v>77.861951219512207</v>
      </c>
      <c r="AK35" s="120">
        <v>77.977560975609762</v>
      </c>
      <c r="AL35" s="120">
        <v>78.230487804878052</v>
      </c>
      <c r="AM35" s="120">
        <v>78.480487804878052</v>
      </c>
      <c r="AN35" s="120">
        <v>78.662439024390238</v>
      </c>
      <c r="AO35" s="120">
        <v>78.8829268292683</v>
      </c>
      <c r="AP35" s="120">
        <v>79.236585365853671</v>
      </c>
      <c r="AQ35" s="120">
        <v>79.487804878048777</v>
      </c>
      <c r="AR35" s="120">
        <v>79.590243902439028</v>
      </c>
      <c r="AS35" s="120">
        <v>79.839024390243921</v>
      </c>
      <c r="AT35" s="120">
        <v>80.141463414634146</v>
      </c>
      <c r="AU35" s="120">
        <v>80.292682926829286</v>
      </c>
      <c r="AV35" s="120">
        <v>80.643902439024387</v>
      </c>
      <c r="AW35" s="120">
        <v>80.804390243902446</v>
      </c>
      <c r="AX35" s="120">
        <v>80.964878048780506</v>
      </c>
      <c r="AY35" s="120" t="s">
        <v>1768</v>
      </c>
    </row>
    <row r="36" spans="1:51">
      <c r="A36" s="120" t="s">
        <v>4181</v>
      </c>
      <c r="B36" s="120">
        <v>71.313414634146341</v>
      </c>
      <c r="C36" s="120">
        <v>71.644878048780498</v>
      </c>
      <c r="D36" s="120">
        <v>71.196097560975616</v>
      </c>
      <c r="E36" s="120">
        <v>71.18756097560977</v>
      </c>
      <c r="F36" s="120">
        <v>72.077804878048795</v>
      </c>
      <c r="G36" s="120">
        <v>72.201707317073172</v>
      </c>
      <c r="H36" s="120">
        <v>72.335609756097568</v>
      </c>
      <c r="I36" s="120">
        <v>72.636585365853662</v>
      </c>
      <c r="J36" s="120">
        <v>72.590243902439028</v>
      </c>
      <c r="K36" s="120">
        <v>72.612682926829265</v>
      </c>
      <c r="L36" s="120">
        <v>73.020243902439034</v>
      </c>
      <c r="M36" s="120">
        <v>73.130731707317082</v>
      </c>
      <c r="N36" s="120">
        <v>73.64439024390245</v>
      </c>
      <c r="O36" s="120">
        <v>73.940975609756109</v>
      </c>
      <c r="P36" s="120">
        <v>74.287073170731716</v>
      </c>
      <c r="Q36" s="120">
        <v>74.665609756097567</v>
      </c>
      <c r="R36" s="120">
        <v>74.785365853658547</v>
      </c>
      <c r="S36" s="120">
        <v>75.238048780487816</v>
      </c>
      <c r="T36" s="120">
        <v>75.187317073170746</v>
      </c>
      <c r="U36" s="120">
        <v>75.466097560975612</v>
      </c>
      <c r="V36" s="120">
        <v>75.45926829268295</v>
      </c>
      <c r="W36" s="120">
        <v>75.693170731707326</v>
      </c>
      <c r="X36" s="120">
        <v>76.033902439024402</v>
      </c>
      <c r="Y36" s="120">
        <v>76.031219512195136</v>
      </c>
      <c r="Z36" s="120">
        <v>76.608536585365869</v>
      </c>
      <c r="AA36" s="120">
        <v>76.733658536585381</v>
      </c>
      <c r="AB36" s="120">
        <v>76.899024390243909</v>
      </c>
      <c r="AC36" s="120">
        <v>77.197560975609761</v>
      </c>
      <c r="AD36" s="120">
        <v>77.226585365853666</v>
      </c>
      <c r="AE36" s="120">
        <v>77.421219512195137</v>
      </c>
      <c r="AF36" s="120">
        <v>77.242439024390237</v>
      </c>
      <c r="AG36" s="120">
        <v>77.51463414634145</v>
      </c>
      <c r="AH36" s="120">
        <v>77.806097560975616</v>
      </c>
      <c r="AI36" s="120">
        <v>78.085365853658558</v>
      </c>
      <c r="AJ36" s="120">
        <v>78.350000000000009</v>
      </c>
      <c r="AK36" s="120">
        <v>78.417073170731712</v>
      </c>
      <c r="AL36" s="120">
        <v>78.896097560975619</v>
      </c>
      <c r="AM36" s="120">
        <v>79.079512195121964</v>
      </c>
      <c r="AN36" s="120">
        <v>79.324634146341467</v>
      </c>
      <c r="AO36" s="120">
        <v>79.570243902439032</v>
      </c>
      <c r="AP36" s="120">
        <v>79.680975609756103</v>
      </c>
      <c r="AQ36" s="120">
        <v>80.091463414634148</v>
      </c>
      <c r="AR36" s="120">
        <v>80.29609756097561</v>
      </c>
      <c r="AS36" s="120">
        <v>80.487804878048792</v>
      </c>
      <c r="AT36" s="120">
        <v>81.0878048780488</v>
      </c>
      <c r="AU36" s="120">
        <v>81.286341463414644</v>
      </c>
      <c r="AV36" s="120">
        <v>81.663902439024397</v>
      </c>
      <c r="AW36" s="120">
        <v>81.860487804878062</v>
      </c>
      <c r="AX36" s="120">
        <v>82.16170731707318</v>
      </c>
      <c r="AY36" s="120" t="s">
        <v>1768</v>
      </c>
    </row>
    <row r="37" spans="1:51">
      <c r="A37" s="120" t="s">
        <v>1382</v>
      </c>
      <c r="B37" s="120">
        <v>71.194878048780495</v>
      </c>
      <c r="C37" s="120">
        <v>71.291073170731721</v>
      </c>
      <c r="D37" s="120">
        <v>71.387780487804889</v>
      </c>
      <c r="E37" s="120">
        <v>71.484463414634149</v>
      </c>
      <c r="F37" s="120">
        <v>71.581682926829288</v>
      </c>
      <c r="G37" s="120">
        <v>71.677878048780499</v>
      </c>
      <c r="H37" s="120">
        <v>71.773560975609769</v>
      </c>
      <c r="I37" s="120">
        <v>71.868219512195125</v>
      </c>
      <c r="J37" s="120">
        <v>71.961878048780491</v>
      </c>
      <c r="K37" s="120">
        <v>72.055536585365843</v>
      </c>
      <c r="L37" s="120">
        <v>72.149731707317073</v>
      </c>
      <c r="M37" s="120">
        <v>72.245463414634159</v>
      </c>
      <c r="N37" s="120">
        <v>72.342780487804873</v>
      </c>
      <c r="O37" s="120">
        <v>72.444219512195133</v>
      </c>
      <c r="P37" s="120">
        <v>72.55334146341464</v>
      </c>
      <c r="Q37" s="120">
        <v>72.672731707317084</v>
      </c>
      <c r="R37" s="120">
        <v>72.8039512195122</v>
      </c>
      <c r="S37" s="120">
        <v>72.951024390243902</v>
      </c>
      <c r="T37" s="120">
        <v>73.113487804878062</v>
      </c>
      <c r="U37" s="120">
        <v>73.293317073170741</v>
      </c>
      <c r="V37" s="120">
        <v>73.489975609756101</v>
      </c>
      <c r="W37" s="120">
        <v>73.703951219512192</v>
      </c>
      <c r="X37" s="120">
        <v>73.933658536585384</v>
      </c>
      <c r="Y37" s="120">
        <v>74.175024390243919</v>
      </c>
      <c r="Z37" s="120">
        <v>74.42648780487805</v>
      </c>
      <c r="AA37" s="120">
        <v>74.686536585365857</v>
      </c>
      <c r="AB37" s="120">
        <v>74.955707317073177</v>
      </c>
      <c r="AC37" s="120">
        <v>75.231512195121965</v>
      </c>
      <c r="AD37" s="120">
        <v>75.509878048780493</v>
      </c>
      <c r="AE37" s="120">
        <v>75.787707317073185</v>
      </c>
      <c r="AF37" s="120">
        <v>76.055853658536591</v>
      </c>
      <c r="AG37" s="120">
        <v>76.308146341463427</v>
      </c>
      <c r="AH37" s="120">
        <v>76.540463414634146</v>
      </c>
      <c r="AI37" s="120">
        <v>76.751780487804879</v>
      </c>
      <c r="AJ37" s="120">
        <v>76.942048780487809</v>
      </c>
      <c r="AK37" s="120">
        <v>77.114853658536603</v>
      </c>
      <c r="AL37" s="120">
        <v>77.274268292682933</v>
      </c>
      <c r="AM37" s="120">
        <v>77.428975609756108</v>
      </c>
      <c r="AN37" s="120">
        <v>77.584609756097564</v>
      </c>
      <c r="AO37" s="120">
        <v>77.743268292682941</v>
      </c>
      <c r="AP37" s="120">
        <v>77.905000000000001</v>
      </c>
      <c r="AQ37" s="120">
        <v>78.069317073170737</v>
      </c>
      <c r="AR37" s="120">
        <v>78.231195121951231</v>
      </c>
      <c r="AS37" s="120">
        <v>78.388097560975623</v>
      </c>
      <c r="AT37" s="120">
        <v>78.539512195121958</v>
      </c>
      <c r="AU37" s="120">
        <v>78.685975609756113</v>
      </c>
      <c r="AV37" s="120">
        <v>78.827951219512215</v>
      </c>
      <c r="AW37" s="120">
        <v>78.967439024390259</v>
      </c>
      <c r="AX37" s="120">
        <v>79.104951219512188</v>
      </c>
      <c r="AY37" s="120" t="s">
        <v>1768</v>
      </c>
    </row>
    <row r="38" spans="1:51">
      <c r="A38" s="120" t="s">
        <v>4235</v>
      </c>
      <c r="B38" s="120">
        <v>57.026902439024397</v>
      </c>
      <c r="C38" s="120">
        <v>57.414048780487811</v>
      </c>
      <c r="D38" s="120">
        <v>57.8298780487805</v>
      </c>
      <c r="E38" s="120">
        <v>58.274878048780501</v>
      </c>
      <c r="F38" s="120">
        <v>58.74907317073172</v>
      </c>
      <c r="G38" s="120">
        <v>59.249439024390256</v>
      </c>
      <c r="H38" s="120">
        <v>59.770487804878051</v>
      </c>
      <c r="I38" s="120">
        <v>60.308195121951222</v>
      </c>
      <c r="J38" s="120">
        <v>60.859024390243903</v>
      </c>
      <c r="K38" s="120">
        <v>61.423926829268297</v>
      </c>
      <c r="L38" s="120">
        <v>62.0068780487805</v>
      </c>
      <c r="M38" s="120">
        <v>62.61382926829269</v>
      </c>
      <c r="N38" s="120">
        <v>63.248756097560971</v>
      </c>
      <c r="O38" s="120">
        <v>63.914121951219528</v>
      </c>
      <c r="P38" s="120">
        <v>64.606463414634149</v>
      </c>
      <c r="Q38" s="120">
        <v>65.324756097560979</v>
      </c>
      <c r="R38" s="120">
        <v>66.06848780487806</v>
      </c>
      <c r="S38" s="120">
        <v>66.827707317073177</v>
      </c>
      <c r="T38" s="120">
        <v>67.588975609756119</v>
      </c>
      <c r="U38" s="120">
        <v>68.340341463414646</v>
      </c>
      <c r="V38" s="120">
        <v>69.060390243902447</v>
      </c>
      <c r="W38" s="120">
        <v>69.733219512195134</v>
      </c>
      <c r="X38" s="120">
        <v>70.348853658536584</v>
      </c>
      <c r="Y38" s="120">
        <v>70.902292682926841</v>
      </c>
      <c r="Z38" s="120">
        <v>71.393048780487817</v>
      </c>
      <c r="AA38" s="120">
        <v>71.825560975609761</v>
      </c>
      <c r="AB38" s="120">
        <v>72.210292682926834</v>
      </c>
      <c r="AC38" s="120">
        <v>72.564146341463427</v>
      </c>
      <c r="AD38" s="120">
        <v>72.902024390243923</v>
      </c>
      <c r="AE38" s="120">
        <v>73.231804878048791</v>
      </c>
      <c r="AF38" s="120">
        <v>73.55441463414634</v>
      </c>
      <c r="AG38" s="120">
        <v>73.866731707317086</v>
      </c>
      <c r="AH38" s="120">
        <v>74.16426829268292</v>
      </c>
      <c r="AI38" s="120">
        <v>74.447536585365867</v>
      </c>
      <c r="AJ38" s="120">
        <v>74.721536585365854</v>
      </c>
      <c r="AK38" s="120">
        <v>75.001341463414633</v>
      </c>
      <c r="AL38" s="120">
        <v>75.305000000000007</v>
      </c>
      <c r="AM38" s="120">
        <v>75.641146341463411</v>
      </c>
      <c r="AN38" s="120">
        <v>76.008853658536594</v>
      </c>
      <c r="AO38" s="120">
        <v>76.402146341463407</v>
      </c>
      <c r="AP38" s="120">
        <v>76.803536585365862</v>
      </c>
      <c r="AQ38" s="120">
        <v>77.188512195121959</v>
      </c>
      <c r="AR38" s="120">
        <v>77.536000000000016</v>
      </c>
      <c r="AS38" s="120">
        <v>77.830975609756095</v>
      </c>
      <c r="AT38" s="120">
        <v>78.066926829268297</v>
      </c>
      <c r="AU38" s="120">
        <v>78.249341463414652</v>
      </c>
      <c r="AV38" s="120">
        <v>78.388219512195136</v>
      </c>
      <c r="AW38" s="120">
        <v>78.503585365853667</v>
      </c>
      <c r="AX38" s="120">
        <v>78.613951219512202</v>
      </c>
      <c r="AY38" s="120" t="s">
        <v>1768</v>
      </c>
    </row>
    <row r="39" spans="1:51">
      <c r="A39" s="120" t="s">
        <v>4030</v>
      </c>
      <c r="B39" s="120">
        <v>46.602512195121953</v>
      </c>
      <c r="C39" s="120">
        <v>47.791658536585373</v>
      </c>
      <c r="D39" s="120">
        <v>49.214951219512201</v>
      </c>
      <c r="E39" s="120">
        <v>50.873658536585374</v>
      </c>
      <c r="F39" s="120">
        <v>52.719634146341477</v>
      </c>
      <c r="G39" s="120">
        <v>54.656975609756103</v>
      </c>
      <c r="H39" s="120">
        <v>56.560804878048778</v>
      </c>
      <c r="I39" s="120">
        <v>58.311463414634154</v>
      </c>
      <c r="J39" s="120">
        <v>59.818146341463418</v>
      </c>
      <c r="K39" s="120">
        <v>61.040414634146344</v>
      </c>
      <c r="L39" s="120">
        <v>61.974243902439035</v>
      </c>
      <c r="M39" s="120">
        <v>62.661024390243917</v>
      </c>
      <c r="N39" s="120">
        <v>63.19407317073172</v>
      </c>
      <c r="O39" s="120">
        <v>63.654829268292687</v>
      </c>
      <c r="P39" s="120">
        <v>64.075780487804877</v>
      </c>
      <c r="Q39" s="120">
        <v>64.475951219512197</v>
      </c>
      <c r="R39" s="120">
        <v>64.855414634146342</v>
      </c>
      <c r="S39" s="120">
        <v>65.196780487804872</v>
      </c>
      <c r="T39" s="120">
        <v>65.490634146341478</v>
      </c>
      <c r="U39" s="120">
        <v>65.745000000000005</v>
      </c>
      <c r="V39" s="120">
        <v>65.968390243902434</v>
      </c>
      <c r="W39" s="120">
        <v>66.166731707317069</v>
      </c>
      <c r="X39" s="120">
        <v>66.348487804878062</v>
      </c>
      <c r="Y39" s="120">
        <v>66.521170731707329</v>
      </c>
      <c r="Z39" s="120">
        <v>66.69580487804879</v>
      </c>
      <c r="AA39" s="120">
        <v>66.880439024390256</v>
      </c>
      <c r="AB39" s="120">
        <v>67.081219512195133</v>
      </c>
      <c r="AC39" s="120">
        <v>67.298195121951224</v>
      </c>
      <c r="AD39" s="120">
        <v>67.532926829268291</v>
      </c>
      <c r="AE39" s="120">
        <v>67.786390243902446</v>
      </c>
      <c r="AF39" s="120">
        <v>68.059073170731708</v>
      </c>
      <c r="AG39" s="120">
        <v>68.350390243902453</v>
      </c>
      <c r="AH39" s="120">
        <v>68.655243902439025</v>
      </c>
      <c r="AI39" s="120">
        <v>68.969585365853675</v>
      </c>
      <c r="AJ39" s="120">
        <v>69.290341463414649</v>
      </c>
      <c r="AK39" s="120">
        <v>69.617536585365869</v>
      </c>
      <c r="AL39" s="120">
        <v>69.951634146341462</v>
      </c>
      <c r="AM39" s="120">
        <v>70.291731707317084</v>
      </c>
      <c r="AN39" s="120">
        <v>70.634804878048797</v>
      </c>
      <c r="AO39" s="120">
        <v>70.974902439024405</v>
      </c>
      <c r="AP39" s="120">
        <v>71.304000000000016</v>
      </c>
      <c r="AQ39" s="120">
        <v>71.611585365853657</v>
      </c>
      <c r="AR39" s="120">
        <v>71.893146341463421</v>
      </c>
      <c r="AS39" s="120">
        <v>72.14717073170732</v>
      </c>
      <c r="AT39" s="120">
        <v>72.373682926829289</v>
      </c>
      <c r="AU39" s="120">
        <v>72.57665853658537</v>
      </c>
      <c r="AV39" s="120">
        <v>72.763609756097551</v>
      </c>
      <c r="AW39" s="120">
        <v>72.943073170731708</v>
      </c>
      <c r="AX39" s="120">
        <v>73.124560975609768</v>
      </c>
      <c r="AY39" s="120" t="s">
        <v>1768</v>
      </c>
    </row>
    <row r="40" spans="1:51">
      <c r="A40" s="120" t="s">
        <v>4314</v>
      </c>
      <c r="B40" s="120">
        <v>40.726146341463419</v>
      </c>
      <c r="C40" s="120">
        <v>41.22502439024391</v>
      </c>
      <c r="D40" s="120">
        <v>41.7119268292683</v>
      </c>
      <c r="E40" s="120">
        <v>42.189414634146345</v>
      </c>
      <c r="F40" s="120">
        <v>42.669463414634144</v>
      </c>
      <c r="G40" s="120">
        <v>43.181097560975616</v>
      </c>
      <c r="H40" s="120">
        <v>43.759292682926827</v>
      </c>
      <c r="I40" s="120">
        <v>44.429975609756099</v>
      </c>
      <c r="J40" s="120">
        <v>45.204634146341469</v>
      </c>
      <c r="K40" s="120">
        <v>46.082756097560981</v>
      </c>
      <c r="L40" s="120">
        <v>47.060804878048785</v>
      </c>
      <c r="M40" s="120">
        <v>48.126317073170739</v>
      </c>
      <c r="N40" s="120">
        <v>49.242804878048787</v>
      </c>
      <c r="O40" s="120">
        <v>50.368268292682934</v>
      </c>
      <c r="P40" s="120">
        <v>51.465731707317076</v>
      </c>
      <c r="Q40" s="120">
        <v>52.491658536585369</v>
      </c>
      <c r="R40" s="120">
        <v>53.410048780487813</v>
      </c>
      <c r="S40" s="120">
        <v>54.205390243902443</v>
      </c>
      <c r="T40" s="120">
        <v>54.871195121951224</v>
      </c>
      <c r="U40" s="120">
        <v>55.4049756097561</v>
      </c>
      <c r="V40" s="120">
        <v>55.813780487804884</v>
      </c>
      <c r="W40" s="120">
        <v>56.11914634146342</v>
      </c>
      <c r="X40" s="120">
        <v>56.354097560975617</v>
      </c>
      <c r="Y40" s="120">
        <v>56.550658536585367</v>
      </c>
      <c r="Z40" s="120">
        <v>56.724317073170738</v>
      </c>
      <c r="AA40" s="120">
        <v>56.888560975609764</v>
      </c>
      <c r="AB40" s="120">
        <v>57.050804878048787</v>
      </c>
      <c r="AC40" s="120">
        <v>57.202024390243906</v>
      </c>
      <c r="AD40" s="120">
        <v>57.33219512195123</v>
      </c>
      <c r="AE40" s="120">
        <v>57.438292682926836</v>
      </c>
      <c r="AF40" s="120">
        <v>57.50734146341464</v>
      </c>
      <c r="AG40" s="120">
        <v>57.524853658536593</v>
      </c>
      <c r="AH40" s="120">
        <v>57.483365853658547</v>
      </c>
      <c r="AI40" s="120">
        <v>57.379975609756102</v>
      </c>
      <c r="AJ40" s="120">
        <v>57.22024390243903</v>
      </c>
      <c r="AK40" s="120">
        <v>57.005292682926836</v>
      </c>
      <c r="AL40" s="120">
        <v>56.738682926829277</v>
      </c>
      <c r="AM40" s="120">
        <v>56.439512195121949</v>
      </c>
      <c r="AN40" s="120">
        <v>56.134243902439025</v>
      </c>
      <c r="AO40" s="120">
        <v>55.849829268292694</v>
      </c>
      <c r="AP40" s="120">
        <v>55.621707317073174</v>
      </c>
      <c r="AQ40" s="120">
        <v>55.485780487804888</v>
      </c>
      <c r="AR40" s="120">
        <v>55.457390243902445</v>
      </c>
      <c r="AS40" s="120">
        <v>55.544902439024398</v>
      </c>
      <c r="AT40" s="120">
        <v>55.749731707317082</v>
      </c>
      <c r="AU40" s="120">
        <v>56.065756097560978</v>
      </c>
      <c r="AV40" s="120">
        <v>56.474951219512199</v>
      </c>
      <c r="AW40" s="120">
        <v>56.944341463414645</v>
      </c>
      <c r="AX40" s="120">
        <v>57.442439024390254</v>
      </c>
      <c r="AY40" s="120" t="s">
        <v>1768</v>
      </c>
    </row>
    <row r="41" spans="1:51">
      <c r="A41" s="120" t="s">
        <v>4053</v>
      </c>
      <c r="B41" s="120">
        <v>41.504878048780498</v>
      </c>
      <c r="C41" s="120">
        <v>41.947902439024396</v>
      </c>
      <c r="D41" s="120">
        <v>42.391926829268293</v>
      </c>
      <c r="E41" s="120">
        <v>42.834463414634151</v>
      </c>
      <c r="F41" s="120">
        <v>43.274000000000008</v>
      </c>
      <c r="G41" s="120">
        <v>43.711024390243907</v>
      </c>
      <c r="H41" s="120">
        <v>44.146536585365858</v>
      </c>
      <c r="I41" s="120">
        <v>44.583048780487808</v>
      </c>
      <c r="J41" s="120">
        <v>45.023536585365854</v>
      </c>
      <c r="K41" s="120">
        <v>45.468024390243912</v>
      </c>
      <c r="L41" s="120">
        <v>45.913487804878059</v>
      </c>
      <c r="M41" s="120">
        <v>46.355975609756108</v>
      </c>
      <c r="N41" s="120">
        <v>46.793487804878048</v>
      </c>
      <c r="O41" s="120">
        <v>47.231000000000009</v>
      </c>
      <c r="P41" s="120">
        <v>47.672000000000004</v>
      </c>
      <c r="Q41" s="120">
        <v>48.131902439024394</v>
      </c>
      <c r="R41" s="120">
        <v>48.629658536585367</v>
      </c>
      <c r="S41" s="120">
        <v>49.172707317073169</v>
      </c>
      <c r="T41" s="120">
        <v>49.761073170731713</v>
      </c>
      <c r="U41" s="120">
        <v>50.389268292682935</v>
      </c>
      <c r="V41" s="120">
        <v>51.048878048780495</v>
      </c>
      <c r="W41" s="120">
        <v>51.730487804878059</v>
      </c>
      <c r="X41" s="120">
        <v>52.410219512195127</v>
      </c>
      <c r="Y41" s="120">
        <v>53.061121951219526</v>
      </c>
      <c r="Z41" s="120">
        <v>53.658707317073173</v>
      </c>
      <c r="AA41" s="120">
        <v>54.173463414634149</v>
      </c>
      <c r="AB41" s="120">
        <v>54.582268292682933</v>
      </c>
      <c r="AC41" s="120">
        <v>54.876536585365862</v>
      </c>
      <c r="AD41" s="120">
        <v>55.053756097560978</v>
      </c>
      <c r="AE41" s="120">
        <v>55.1119512195122</v>
      </c>
      <c r="AF41" s="120">
        <v>55.053219512195135</v>
      </c>
      <c r="AG41" s="120">
        <v>54.884682926829271</v>
      </c>
      <c r="AH41" s="120">
        <v>54.629463414634145</v>
      </c>
      <c r="AI41" s="120">
        <v>54.312634146341473</v>
      </c>
      <c r="AJ41" s="120">
        <v>53.953731707317083</v>
      </c>
      <c r="AK41" s="120">
        <v>53.563780487804884</v>
      </c>
      <c r="AL41" s="120">
        <v>53.150780487804887</v>
      </c>
      <c r="AM41" s="120">
        <v>52.719609756097562</v>
      </c>
      <c r="AN41" s="120">
        <v>52.284634146341475</v>
      </c>
      <c r="AO41" s="120">
        <v>51.86675609756098</v>
      </c>
      <c r="AP41" s="120">
        <v>51.485341463414642</v>
      </c>
      <c r="AQ41" s="120">
        <v>51.15975609756098</v>
      </c>
      <c r="AR41" s="120">
        <v>50.897951219512201</v>
      </c>
      <c r="AS41" s="120">
        <v>50.710341463414636</v>
      </c>
      <c r="AT41" s="120">
        <v>50.603853658536586</v>
      </c>
      <c r="AU41" s="120">
        <v>50.588951219512204</v>
      </c>
      <c r="AV41" s="120">
        <v>50.668609756097574</v>
      </c>
      <c r="AW41" s="120">
        <v>50.831390243902447</v>
      </c>
      <c r="AX41" s="120">
        <v>51.064365853658543</v>
      </c>
      <c r="AY41" s="120" t="s">
        <v>1768</v>
      </c>
    </row>
    <row r="42" spans="1:51">
      <c r="A42" s="120" t="s">
        <v>4315</v>
      </c>
      <c r="B42" s="120">
        <v>48.21207317073172</v>
      </c>
      <c r="C42" s="120">
        <v>48.868195121951224</v>
      </c>
      <c r="D42" s="120">
        <v>49.510878048780491</v>
      </c>
      <c r="E42" s="120">
        <v>50.142121951219515</v>
      </c>
      <c r="F42" s="120">
        <v>50.763902439024399</v>
      </c>
      <c r="G42" s="120">
        <v>51.378243902439031</v>
      </c>
      <c r="H42" s="120">
        <v>51.988097560975611</v>
      </c>
      <c r="I42" s="120">
        <v>52.593975609756107</v>
      </c>
      <c r="J42" s="120">
        <v>53.196365853658548</v>
      </c>
      <c r="K42" s="120">
        <v>53.794292682926837</v>
      </c>
      <c r="L42" s="120">
        <v>54.389804878048785</v>
      </c>
      <c r="M42" s="120">
        <v>54.983414634146349</v>
      </c>
      <c r="N42" s="120">
        <v>55.57365853658537</v>
      </c>
      <c r="O42" s="120">
        <v>56.155073170731711</v>
      </c>
      <c r="P42" s="120">
        <v>56.722073170731711</v>
      </c>
      <c r="Q42" s="120">
        <v>57.271195121951223</v>
      </c>
      <c r="R42" s="120">
        <v>57.799878048780492</v>
      </c>
      <c r="S42" s="120">
        <v>58.302048780487809</v>
      </c>
      <c r="T42" s="120">
        <v>58.770170731707317</v>
      </c>
      <c r="U42" s="120">
        <v>59.194195121951225</v>
      </c>
      <c r="V42" s="120">
        <v>59.565121951219524</v>
      </c>
      <c r="W42" s="120">
        <v>59.876414634146357</v>
      </c>
      <c r="X42" s="120">
        <v>60.122097560975618</v>
      </c>
      <c r="Y42" s="120">
        <v>60.297682926829275</v>
      </c>
      <c r="Z42" s="120">
        <v>60.396682926829271</v>
      </c>
      <c r="AA42" s="120">
        <v>60.413048780487813</v>
      </c>
      <c r="AB42" s="120">
        <v>60.342731707317078</v>
      </c>
      <c r="AC42" s="120">
        <v>60.187243902439029</v>
      </c>
      <c r="AD42" s="120">
        <v>59.950658536585379</v>
      </c>
      <c r="AE42" s="120">
        <v>59.636073170731713</v>
      </c>
      <c r="AF42" s="120">
        <v>59.234609756097562</v>
      </c>
      <c r="AG42" s="120">
        <v>58.735439024390246</v>
      </c>
      <c r="AH42" s="120">
        <v>58.145195121951225</v>
      </c>
      <c r="AI42" s="120">
        <v>57.4839512195122</v>
      </c>
      <c r="AJ42" s="120">
        <v>56.779243902439035</v>
      </c>
      <c r="AK42" s="120">
        <v>56.068560975609763</v>
      </c>
      <c r="AL42" s="120">
        <v>55.390853658536592</v>
      </c>
      <c r="AM42" s="120">
        <v>54.778487804878054</v>
      </c>
      <c r="AN42" s="120">
        <v>54.256780487804889</v>
      </c>
      <c r="AO42" s="120">
        <v>53.843658536585373</v>
      </c>
      <c r="AP42" s="120">
        <v>53.54548780487805</v>
      </c>
      <c r="AQ42" s="120">
        <v>53.356195121951224</v>
      </c>
      <c r="AR42" s="120">
        <v>53.249756097560983</v>
      </c>
      <c r="AS42" s="120">
        <v>53.202609756097566</v>
      </c>
      <c r="AT42" s="120">
        <v>53.203195121951225</v>
      </c>
      <c r="AU42" s="120">
        <v>53.242463414634145</v>
      </c>
      <c r="AV42" s="120">
        <v>53.314390243902444</v>
      </c>
      <c r="AW42" s="120">
        <v>53.418024390243907</v>
      </c>
      <c r="AX42" s="120">
        <v>53.551878048780495</v>
      </c>
      <c r="AY42" s="120" t="s">
        <v>1768</v>
      </c>
    </row>
    <row r="43" spans="1:51">
      <c r="A43" s="120" t="s">
        <v>4237</v>
      </c>
      <c r="B43" s="120">
        <v>56.716756097560982</v>
      </c>
      <c r="C43" s="120">
        <v>57.24721951219513</v>
      </c>
      <c r="D43" s="120">
        <v>57.738731707317079</v>
      </c>
      <c r="E43" s="120">
        <v>58.200756097560983</v>
      </c>
      <c r="F43" s="120">
        <v>58.640268292682926</v>
      </c>
      <c r="G43" s="120">
        <v>59.062170731707319</v>
      </c>
      <c r="H43" s="120">
        <v>59.462341463414639</v>
      </c>
      <c r="I43" s="120">
        <v>59.840219512195127</v>
      </c>
      <c r="J43" s="120">
        <v>60.197292682926836</v>
      </c>
      <c r="K43" s="120">
        <v>60.540560975609758</v>
      </c>
      <c r="L43" s="120">
        <v>60.878707317073186</v>
      </c>
      <c r="M43" s="120">
        <v>61.218902439024397</v>
      </c>
      <c r="N43" s="120">
        <v>61.569268292682935</v>
      </c>
      <c r="O43" s="120">
        <v>61.937365853658548</v>
      </c>
      <c r="P43" s="120">
        <v>62.330560975609757</v>
      </c>
      <c r="Q43" s="120">
        <v>62.760585365853665</v>
      </c>
      <c r="R43" s="120">
        <v>63.239536585365862</v>
      </c>
      <c r="S43" s="120">
        <v>63.764170731707317</v>
      </c>
      <c r="T43" s="120">
        <v>64.323390243902452</v>
      </c>
      <c r="U43" s="120">
        <v>64.902756097560996</v>
      </c>
      <c r="V43" s="120">
        <v>65.479609756097574</v>
      </c>
      <c r="W43" s="120">
        <v>66.026390243902455</v>
      </c>
      <c r="X43" s="120">
        <v>66.520536585365861</v>
      </c>
      <c r="Y43" s="120">
        <v>66.947902439024404</v>
      </c>
      <c r="Z43" s="120">
        <v>67.300512195121954</v>
      </c>
      <c r="AA43" s="120">
        <v>67.576243902439018</v>
      </c>
      <c r="AB43" s="120">
        <v>67.779731707317069</v>
      </c>
      <c r="AC43" s="120">
        <v>67.933097560975625</v>
      </c>
      <c r="AD43" s="120">
        <v>68.059121951219524</v>
      </c>
      <c r="AE43" s="120">
        <v>68.175853658536582</v>
      </c>
      <c r="AF43" s="120">
        <v>68.302560975609765</v>
      </c>
      <c r="AG43" s="120">
        <v>68.456682926829288</v>
      </c>
      <c r="AH43" s="120">
        <v>68.6450975609756</v>
      </c>
      <c r="AI43" s="120">
        <v>68.870512195121961</v>
      </c>
      <c r="AJ43" s="120">
        <v>69.133975609756106</v>
      </c>
      <c r="AK43" s="120">
        <v>69.431804878048794</v>
      </c>
      <c r="AL43" s="120">
        <v>69.752243902439034</v>
      </c>
      <c r="AM43" s="120">
        <v>70.079365853658544</v>
      </c>
      <c r="AN43" s="120">
        <v>70.398804878048793</v>
      </c>
      <c r="AO43" s="120">
        <v>70.704902439024394</v>
      </c>
      <c r="AP43" s="120">
        <v>70.993024390243917</v>
      </c>
      <c r="AQ43" s="120">
        <v>71.264682926829281</v>
      </c>
      <c r="AR43" s="120">
        <v>71.524512195121957</v>
      </c>
      <c r="AS43" s="120">
        <v>71.778195121951228</v>
      </c>
      <c r="AT43" s="120">
        <v>72.02624390243902</v>
      </c>
      <c r="AU43" s="120">
        <v>72.270243902439034</v>
      </c>
      <c r="AV43" s="120">
        <v>72.510756097560986</v>
      </c>
      <c r="AW43" s="120">
        <v>72.747341463414656</v>
      </c>
      <c r="AX43" s="120">
        <v>72.980487804878067</v>
      </c>
      <c r="AY43" s="120" t="s">
        <v>1768</v>
      </c>
    </row>
    <row r="44" spans="1:51">
      <c r="A44" s="120" t="s">
        <v>4065</v>
      </c>
      <c r="B44" s="120">
        <v>43.441951219512198</v>
      </c>
      <c r="C44" s="120">
        <v>43.838146341463421</v>
      </c>
      <c r="D44" s="120">
        <v>44.233975609756108</v>
      </c>
      <c r="E44" s="120">
        <v>44.628878048780493</v>
      </c>
      <c r="F44" s="120">
        <v>45.02470731707318</v>
      </c>
      <c r="G44" s="120">
        <v>45.426292682926828</v>
      </c>
      <c r="H44" s="120">
        <v>45.84390243902439</v>
      </c>
      <c r="I44" s="120">
        <v>46.281951219512202</v>
      </c>
      <c r="J44" s="120">
        <v>46.740975609756113</v>
      </c>
      <c r="K44" s="120">
        <v>47.218536585365861</v>
      </c>
      <c r="L44" s="120">
        <v>47.707317073170742</v>
      </c>
      <c r="M44" s="120">
        <v>48.196097560975609</v>
      </c>
      <c r="N44" s="120">
        <v>48.673658536585371</v>
      </c>
      <c r="O44" s="120">
        <v>49.132682926829276</v>
      </c>
      <c r="P44" s="120">
        <v>49.57073170731708</v>
      </c>
      <c r="Q44" s="120">
        <v>49.986829268292695</v>
      </c>
      <c r="R44" s="120">
        <v>50.386341463414638</v>
      </c>
      <c r="S44" s="120">
        <v>50.777560975609759</v>
      </c>
      <c r="T44" s="120">
        <v>51.166829268292688</v>
      </c>
      <c r="U44" s="120">
        <v>51.558048780487809</v>
      </c>
      <c r="V44" s="120">
        <v>51.949170731707326</v>
      </c>
      <c r="W44" s="120">
        <v>52.337195121951218</v>
      </c>
      <c r="X44" s="120">
        <v>52.718658536585373</v>
      </c>
      <c r="Y44" s="120">
        <v>53.096609756097564</v>
      </c>
      <c r="Z44" s="120">
        <v>53.477585365853663</v>
      </c>
      <c r="AA44" s="120">
        <v>53.873585365853671</v>
      </c>
      <c r="AB44" s="120">
        <v>54.301170731707316</v>
      </c>
      <c r="AC44" s="120">
        <v>54.768365853658537</v>
      </c>
      <c r="AD44" s="120">
        <v>55.278146341463419</v>
      </c>
      <c r="AE44" s="120">
        <v>55.829000000000008</v>
      </c>
      <c r="AF44" s="120">
        <v>56.412853658536591</v>
      </c>
      <c r="AG44" s="120">
        <v>57.017170731707324</v>
      </c>
      <c r="AH44" s="120">
        <v>57.624853658536587</v>
      </c>
      <c r="AI44" s="120">
        <v>58.222878048780494</v>
      </c>
      <c r="AJ44" s="120">
        <v>58.80021951219512</v>
      </c>
      <c r="AK44" s="120">
        <v>59.352902439024398</v>
      </c>
      <c r="AL44" s="120">
        <v>59.879951219512201</v>
      </c>
      <c r="AM44" s="120">
        <v>60.387414634146346</v>
      </c>
      <c r="AN44" s="120">
        <v>60.879878048780498</v>
      </c>
      <c r="AO44" s="120">
        <v>61.359317073170736</v>
      </c>
      <c r="AP44" s="120">
        <v>61.828292682926829</v>
      </c>
      <c r="AQ44" s="120">
        <v>62.287292682926839</v>
      </c>
      <c r="AR44" s="120">
        <v>62.739780487804893</v>
      </c>
      <c r="AS44" s="120">
        <v>63.186780487804874</v>
      </c>
      <c r="AT44" s="120">
        <v>63.628268292682932</v>
      </c>
      <c r="AU44" s="120">
        <v>64.065756097560993</v>
      </c>
      <c r="AV44" s="120">
        <v>64.498731707317077</v>
      </c>
      <c r="AW44" s="120">
        <v>64.925731707317084</v>
      </c>
      <c r="AX44" s="120">
        <v>65.345731707317086</v>
      </c>
      <c r="AY44" s="120" t="s">
        <v>1768</v>
      </c>
    </row>
    <row r="45" spans="1:51">
      <c r="A45" s="120" t="s">
        <v>4316</v>
      </c>
      <c r="B45" s="120">
        <v>51.965414634146349</v>
      </c>
      <c r="C45" s="120">
        <v>52.379414634146343</v>
      </c>
      <c r="D45" s="120">
        <v>52.809414634146343</v>
      </c>
      <c r="E45" s="120">
        <v>53.259414634146353</v>
      </c>
      <c r="F45" s="120">
        <v>53.729414634146345</v>
      </c>
      <c r="G45" s="120">
        <v>54.213414634146346</v>
      </c>
      <c r="H45" s="120">
        <v>54.697414634146355</v>
      </c>
      <c r="I45" s="120">
        <v>55.167414634146347</v>
      </c>
      <c r="J45" s="120">
        <v>55.61741463414635</v>
      </c>
      <c r="K45" s="120">
        <v>56.047414634146349</v>
      </c>
      <c r="L45" s="120">
        <v>56.460463414634155</v>
      </c>
      <c r="M45" s="120">
        <v>56.867146341463425</v>
      </c>
      <c r="N45" s="120">
        <v>57.281439024390252</v>
      </c>
      <c r="O45" s="120">
        <v>57.712804878048786</v>
      </c>
      <c r="P45" s="120">
        <v>58.167609756097576</v>
      </c>
      <c r="Q45" s="120">
        <v>58.65165853658538</v>
      </c>
      <c r="R45" s="120">
        <v>59.170658536585371</v>
      </c>
      <c r="S45" s="120">
        <v>59.717487804878054</v>
      </c>
      <c r="T45" s="120">
        <v>60.284097560975617</v>
      </c>
      <c r="U45" s="120">
        <v>60.861560975609763</v>
      </c>
      <c r="V45" s="120">
        <v>61.435560975609768</v>
      </c>
      <c r="W45" s="120">
        <v>61.991878048780492</v>
      </c>
      <c r="X45" s="120">
        <v>62.520317073170737</v>
      </c>
      <c r="Y45" s="120">
        <v>63.01312195121951</v>
      </c>
      <c r="Z45" s="120">
        <v>63.467439024390245</v>
      </c>
      <c r="AA45" s="120">
        <v>63.886317073170737</v>
      </c>
      <c r="AB45" s="120">
        <v>64.277682926829272</v>
      </c>
      <c r="AC45" s="120">
        <v>64.654390243902441</v>
      </c>
      <c r="AD45" s="120">
        <v>65.024268292682947</v>
      </c>
      <c r="AE45" s="120">
        <v>65.390756097560995</v>
      </c>
      <c r="AF45" s="120">
        <v>65.751804878048787</v>
      </c>
      <c r="AG45" s="120">
        <v>66.099853658536603</v>
      </c>
      <c r="AH45" s="120">
        <v>66.429439024390248</v>
      </c>
      <c r="AI45" s="120">
        <v>66.737048780487811</v>
      </c>
      <c r="AJ45" s="120">
        <v>67.024658536585378</v>
      </c>
      <c r="AK45" s="120">
        <v>67.297268292682944</v>
      </c>
      <c r="AL45" s="120">
        <v>67.560878048780495</v>
      </c>
      <c r="AM45" s="120">
        <v>67.823000000000008</v>
      </c>
      <c r="AN45" s="120">
        <v>68.09065853658538</v>
      </c>
      <c r="AO45" s="120">
        <v>68.366853658536613</v>
      </c>
      <c r="AP45" s="120">
        <v>68.653585365853658</v>
      </c>
      <c r="AQ45" s="120">
        <v>68.951365853658544</v>
      </c>
      <c r="AR45" s="120">
        <v>69.255195121951232</v>
      </c>
      <c r="AS45" s="120">
        <v>69.560560975609761</v>
      </c>
      <c r="AT45" s="120">
        <v>69.866463414634154</v>
      </c>
      <c r="AU45" s="120">
        <v>70.168902439024393</v>
      </c>
      <c r="AV45" s="120">
        <v>70.466365853658544</v>
      </c>
      <c r="AW45" s="120">
        <v>70.757341463414633</v>
      </c>
      <c r="AX45" s="120">
        <v>71.040365853658543</v>
      </c>
      <c r="AY45" s="120" t="s">
        <v>1768</v>
      </c>
    </row>
    <row r="46" spans="1:51">
      <c r="A46" s="120" t="s">
        <v>4240</v>
      </c>
      <c r="B46" s="120">
        <v>61.606365853658538</v>
      </c>
      <c r="C46" s="120">
        <v>62.177707317073178</v>
      </c>
      <c r="D46" s="120">
        <v>62.740902439024403</v>
      </c>
      <c r="E46" s="120">
        <v>63.293878048780499</v>
      </c>
      <c r="F46" s="120">
        <v>63.83617073170732</v>
      </c>
      <c r="G46" s="120">
        <v>64.364780487804879</v>
      </c>
      <c r="H46" s="120">
        <v>64.877731707317082</v>
      </c>
      <c r="I46" s="120">
        <v>65.376073170731715</v>
      </c>
      <c r="J46" s="120">
        <v>65.865365853658545</v>
      </c>
      <c r="K46" s="120">
        <v>66.349707317073182</v>
      </c>
      <c r="L46" s="120">
        <v>66.83812195121952</v>
      </c>
      <c r="M46" s="120">
        <v>67.339170731707327</v>
      </c>
      <c r="N46" s="120">
        <v>67.858853658536603</v>
      </c>
      <c r="O46" s="120">
        <v>68.400219512195136</v>
      </c>
      <c r="P46" s="120">
        <v>68.962756097560984</v>
      </c>
      <c r="Q46" s="120">
        <v>69.546487804878055</v>
      </c>
      <c r="R46" s="120">
        <v>70.150902439024392</v>
      </c>
      <c r="S46" s="120">
        <v>70.763975609756102</v>
      </c>
      <c r="T46" s="120">
        <v>71.37514634146342</v>
      </c>
      <c r="U46" s="120">
        <v>71.971414634146356</v>
      </c>
      <c r="V46" s="120">
        <v>72.537731707317079</v>
      </c>
      <c r="W46" s="120">
        <v>73.059585365853664</v>
      </c>
      <c r="X46" s="120">
        <v>73.529951219512199</v>
      </c>
      <c r="Y46" s="120">
        <v>73.945317073170727</v>
      </c>
      <c r="Z46" s="120">
        <v>74.305658536585369</v>
      </c>
      <c r="AA46" s="120">
        <v>74.614000000000019</v>
      </c>
      <c r="AB46" s="120">
        <v>74.877317073170744</v>
      </c>
      <c r="AC46" s="120">
        <v>75.110634146341468</v>
      </c>
      <c r="AD46" s="120">
        <v>75.327463414634153</v>
      </c>
      <c r="AE46" s="120">
        <v>75.536292682926842</v>
      </c>
      <c r="AF46" s="120">
        <v>75.743146341463429</v>
      </c>
      <c r="AG46" s="120">
        <v>75.953487804878066</v>
      </c>
      <c r="AH46" s="120">
        <v>76.164853658536586</v>
      </c>
      <c r="AI46" s="120">
        <v>76.376219512195135</v>
      </c>
      <c r="AJ46" s="120">
        <v>76.588073170731732</v>
      </c>
      <c r="AK46" s="120">
        <v>76.799926829268301</v>
      </c>
      <c r="AL46" s="120">
        <v>77.01078048780488</v>
      </c>
      <c r="AM46" s="120">
        <v>77.216634146341477</v>
      </c>
      <c r="AN46" s="120">
        <v>77.414487804878064</v>
      </c>
      <c r="AO46" s="120">
        <v>77.604341463414642</v>
      </c>
      <c r="AP46" s="120">
        <v>77.784195121951228</v>
      </c>
      <c r="AQ46" s="120">
        <v>77.9520487804878</v>
      </c>
      <c r="AR46" s="120">
        <v>78.1109024390244</v>
      </c>
      <c r="AS46" s="120">
        <v>78.260756097560986</v>
      </c>
      <c r="AT46" s="120">
        <v>78.402609756097561</v>
      </c>
      <c r="AU46" s="120">
        <v>78.537463414634161</v>
      </c>
      <c r="AV46" s="120">
        <v>78.667317073170736</v>
      </c>
      <c r="AW46" s="120">
        <v>78.794170731707325</v>
      </c>
      <c r="AX46" s="120">
        <v>78.9180243902439</v>
      </c>
      <c r="AY46" s="120" t="s">
        <v>1768</v>
      </c>
    </row>
    <row r="47" spans="1:51">
      <c r="A47" s="120" t="s">
        <v>4241</v>
      </c>
      <c r="B47" s="120">
        <v>63.904658536585366</v>
      </c>
      <c r="C47" s="120">
        <v>64.516439024390252</v>
      </c>
      <c r="D47" s="120">
        <v>65.138219512195121</v>
      </c>
      <c r="E47" s="120">
        <v>65.768024390243909</v>
      </c>
      <c r="F47" s="120">
        <v>66.401804878048779</v>
      </c>
      <c r="G47" s="120">
        <v>67.03156097560975</v>
      </c>
      <c r="H47" s="120">
        <v>67.649243902439025</v>
      </c>
      <c r="I47" s="120">
        <v>68.24736585365855</v>
      </c>
      <c r="J47" s="120">
        <v>68.8208780487805</v>
      </c>
      <c r="K47" s="120">
        <v>69.365292682926835</v>
      </c>
      <c r="L47" s="120">
        <v>69.882097560975623</v>
      </c>
      <c r="M47" s="120">
        <v>70.377780487804884</v>
      </c>
      <c r="N47" s="120">
        <v>70.856902439024381</v>
      </c>
      <c r="O47" s="120">
        <v>71.322951219512191</v>
      </c>
      <c r="P47" s="120">
        <v>71.77300000000001</v>
      </c>
      <c r="Q47" s="120">
        <v>72.202609756097573</v>
      </c>
      <c r="R47" s="120">
        <v>72.605341463414646</v>
      </c>
      <c r="S47" s="120">
        <v>72.974756097560984</v>
      </c>
      <c r="T47" s="120">
        <v>73.305341463414649</v>
      </c>
      <c r="U47" s="120">
        <v>73.595536585365863</v>
      </c>
      <c r="V47" s="120">
        <v>73.842756097560994</v>
      </c>
      <c r="W47" s="120">
        <v>74.047365853658548</v>
      </c>
      <c r="X47" s="120">
        <v>74.214268292682931</v>
      </c>
      <c r="Y47" s="120">
        <v>74.349390243902448</v>
      </c>
      <c r="Z47" s="120">
        <v>74.457756097560974</v>
      </c>
      <c r="AA47" s="120">
        <v>74.538926829268306</v>
      </c>
      <c r="AB47" s="120">
        <v>74.591536585365859</v>
      </c>
      <c r="AC47" s="120">
        <v>74.617707317073169</v>
      </c>
      <c r="AD47" s="120">
        <v>74.627560975609768</v>
      </c>
      <c r="AE47" s="120">
        <v>74.633097560975628</v>
      </c>
      <c r="AF47" s="120">
        <v>74.653804878048788</v>
      </c>
      <c r="AG47" s="120">
        <v>74.710073170731704</v>
      </c>
      <c r="AH47" s="120">
        <v>74.813292682926843</v>
      </c>
      <c r="AI47" s="120">
        <v>74.969414634146347</v>
      </c>
      <c r="AJ47" s="120">
        <v>75.175439024390244</v>
      </c>
      <c r="AK47" s="120">
        <v>75.420951219512204</v>
      </c>
      <c r="AL47" s="120">
        <v>75.688073170731712</v>
      </c>
      <c r="AM47" s="120">
        <v>75.955390243902443</v>
      </c>
      <c r="AN47" s="120">
        <v>76.206951219512192</v>
      </c>
      <c r="AO47" s="120">
        <v>76.439731707317094</v>
      </c>
      <c r="AP47" s="120">
        <v>76.660634146341479</v>
      </c>
      <c r="AQ47" s="120">
        <v>76.88300000000001</v>
      </c>
      <c r="AR47" s="120">
        <v>77.12268292682927</v>
      </c>
      <c r="AS47" s="120">
        <v>77.387121951219513</v>
      </c>
      <c r="AT47" s="120">
        <v>77.673292682926842</v>
      </c>
      <c r="AU47" s="120">
        <v>77.967219512195143</v>
      </c>
      <c r="AV47" s="120">
        <v>78.250536585365865</v>
      </c>
      <c r="AW47" s="120">
        <v>78.506365853658551</v>
      </c>
      <c r="AX47" s="120">
        <v>78.72134146341466</v>
      </c>
      <c r="AY47" s="120" t="s">
        <v>1768</v>
      </c>
    </row>
    <row r="48" spans="1:51">
      <c r="A48" s="120" t="s">
        <v>4317</v>
      </c>
      <c r="B48" s="120" t="s">
        <v>1768</v>
      </c>
      <c r="C48" s="120" t="s">
        <v>1768</v>
      </c>
      <c r="D48" s="120" t="s">
        <v>1768</v>
      </c>
      <c r="E48" s="120" t="s">
        <v>1768</v>
      </c>
      <c r="F48" s="120" t="s">
        <v>1768</v>
      </c>
      <c r="G48" s="120" t="s">
        <v>1768</v>
      </c>
      <c r="H48" s="120" t="s">
        <v>1768</v>
      </c>
      <c r="I48" s="120" t="s">
        <v>1768</v>
      </c>
      <c r="J48" s="120" t="s">
        <v>1768</v>
      </c>
      <c r="K48" s="120" t="s">
        <v>1768</v>
      </c>
      <c r="L48" s="120" t="s">
        <v>1768</v>
      </c>
      <c r="M48" s="120" t="s">
        <v>1768</v>
      </c>
      <c r="N48" s="120" t="s">
        <v>1768</v>
      </c>
      <c r="O48" s="120" t="s">
        <v>1768</v>
      </c>
      <c r="P48" s="120" t="s">
        <v>1768</v>
      </c>
      <c r="Q48" s="120" t="s">
        <v>1768</v>
      </c>
      <c r="R48" s="120" t="s">
        <v>1768</v>
      </c>
      <c r="S48" s="120" t="s">
        <v>1768</v>
      </c>
      <c r="T48" s="120" t="s">
        <v>1768</v>
      </c>
      <c r="U48" s="120" t="s">
        <v>1768</v>
      </c>
      <c r="V48" s="120" t="s">
        <v>1768</v>
      </c>
      <c r="W48" s="120" t="s">
        <v>1768</v>
      </c>
      <c r="X48" s="120" t="s">
        <v>1768</v>
      </c>
      <c r="Y48" s="120" t="s">
        <v>1768</v>
      </c>
      <c r="Z48" s="120" t="s">
        <v>1768</v>
      </c>
      <c r="AA48" s="120" t="s">
        <v>1768</v>
      </c>
      <c r="AB48" s="120" t="s">
        <v>1768</v>
      </c>
      <c r="AC48" s="120" t="s">
        <v>1768</v>
      </c>
      <c r="AD48" s="120" t="s">
        <v>1768</v>
      </c>
      <c r="AE48" s="120" t="s">
        <v>1768</v>
      </c>
      <c r="AF48" s="120" t="s">
        <v>1768</v>
      </c>
      <c r="AG48" s="120" t="s">
        <v>1768</v>
      </c>
      <c r="AH48" s="120" t="s">
        <v>1768</v>
      </c>
      <c r="AI48" s="120" t="s">
        <v>1768</v>
      </c>
      <c r="AJ48" s="120" t="s">
        <v>1768</v>
      </c>
      <c r="AK48" s="120" t="s">
        <v>1768</v>
      </c>
      <c r="AL48" s="120" t="s">
        <v>1768</v>
      </c>
      <c r="AM48" s="120" t="s">
        <v>1768</v>
      </c>
      <c r="AN48" s="120" t="s">
        <v>1768</v>
      </c>
      <c r="AO48" s="120" t="s">
        <v>1768</v>
      </c>
      <c r="AP48" s="120" t="s">
        <v>1768</v>
      </c>
      <c r="AQ48" s="120" t="s">
        <v>1768</v>
      </c>
      <c r="AR48" s="120" t="s">
        <v>1768</v>
      </c>
      <c r="AS48" s="120" t="s">
        <v>1768</v>
      </c>
      <c r="AT48" s="120" t="s">
        <v>1768</v>
      </c>
      <c r="AU48" s="120" t="s">
        <v>1768</v>
      </c>
      <c r="AV48" s="120" t="s">
        <v>1768</v>
      </c>
      <c r="AW48" s="120" t="s">
        <v>1768</v>
      </c>
      <c r="AX48" s="120" t="s">
        <v>1768</v>
      </c>
      <c r="AY48" s="120" t="s">
        <v>1768</v>
      </c>
    </row>
    <row r="49" spans="1:51">
      <c r="A49" s="120" t="s">
        <v>3994</v>
      </c>
      <c r="B49" s="120">
        <v>68.654682926829267</v>
      </c>
      <c r="C49" s="120">
        <v>68.87560975609756</v>
      </c>
      <c r="D49" s="120">
        <v>69.096487804878066</v>
      </c>
      <c r="E49" s="120">
        <v>69.31726829268294</v>
      </c>
      <c r="F49" s="120">
        <v>69.537926829268301</v>
      </c>
      <c r="G49" s="120">
        <v>69.754560975609763</v>
      </c>
      <c r="H49" s="120">
        <v>69.962243902439027</v>
      </c>
      <c r="I49" s="120">
        <v>70.162048780487808</v>
      </c>
      <c r="J49" s="120">
        <v>70.356487804878057</v>
      </c>
      <c r="K49" s="120">
        <v>70.554999999999993</v>
      </c>
      <c r="L49" s="120">
        <v>70.773463414634151</v>
      </c>
      <c r="M49" s="120">
        <v>71.030219512195117</v>
      </c>
      <c r="N49" s="120">
        <v>71.336097560975617</v>
      </c>
      <c r="O49" s="120">
        <v>71.693512195121954</v>
      </c>
      <c r="P49" s="120">
        <v>72.096414634146342</v>
      </c>
      <c r="Q49" s="120">
        <v>72.533243902439025</v>
      </c>
      <c r="R49" s="120">
        <v>72.984463414634163</v>
      </c>
      <c r="S49" s="120">
        <v>73.427243902439031</v>
      </c>
      <c r="T49" s="120">
        <v>73.842243902439023</v>
      </c>
      <c r="U49" s="120">
        <v>74.21912195121952</v>
      </c>
      <c r="V49" s="120">
        <v>74.550609756097572</v>
      </c>
      <c r="W49" s="120">
        <v>74.838439024390254</v>
      </c>
      <c r="X49" s="120">
        <v>75.092756097560979</v>
      </c>
      <c r="Y49" s="120">
        <v>75.323609756097582</v>
      </c>
      <c r="Z49" s="120">
        <v>75.535512195121967</v>
      </c>
      <c r="AA49" s="120">
        <v>75.729414634146337</v>
      </c>
      <c r="AB49" s="120">
        <v>75.90670731707317</v>
      </c>
      <c r="AC49" s="120">
        <v>76.070146341463428</v>
      </c>
      <c r="AD49" s="120">
        <v>76.223536585365849</v>
      </c>
      <c r="AE49" s="120">
        <v>76.370268292682937</v>
      </c>
      <c r="AF49" s="120">
        <v>76.517219512195126</v>
      </c>
      <c r="AG49" s="120">
        <v>76.6697804878049</v>
      </c>
      <c r="AH49" s="120">
        <v>76.830512195121955</v>
      </c>
      <c r="AI49" s="120">
        <v>77.001000000000005</v>
      </c>
      <c r="AJ49" s="120">
        <v>77.182829268292693</v>
      </c>
      <c r="AK49" s="120">
        <v>77.378658536585377</v>
      </c>
      <c r="AL49" s="120">
        <v>77.588707317073172</v>
      </c>
      <c r="AM49" s="120">
        <v>77.809609756097572</v>
      </c>
      <c r="AN49" s="120">
        <v>78.035439024390243</v>
      </c>
      <c r="AO49" s="120">
        <v>78.262707317073179</v>
      </c>
      <c r="AP49" s="120">
        <v>78.482804878048782</v>
      </c>
      <c r="AQ49" s="120">
        <v>78.69009756097563</v>
      </c>
      <c r="AR49" s="120">
        <v>78.879365853658541</v>
      </c>
      <c r="AS49" s="120">
        <v>79.049439024390253</v>
      </c>
      <c r="AT49" s="120">
        <v>79.199292682926838</v>
      </c>
      <c r="AU49" s="120">
        <v>79.329902439024409</v>
      </c>
      <c r="AV49" s="120">
        <v>79.446804878048781</v>
      </c>
      <c r="AW49" s="120">
        <v>79.555146341463427</v>
      </c>
      <c r="AX49" s="120">
        <v>79.66148780487805</v>
      </c>
      <c r="AY49" s="120" t="s">
        <v>1768</v>
      </c>
    </row>
    <row r="50" spans="1:51">
      <c r="A50" s="120" t="s">
        <v>4351</v>
      </c>
      <c r="B50" s="120">
        <v>70.348780487804888</v>
      </c>
      <c r="C50" s="120">
        <v>70.512682926829271</v>
      </c>
      <c r="D50" s="120">
        <v>69.786829268292678</v>
      </c>
      <c r="E50" s="120">
        <v>70.304390243902461</v>
      </c>
      <c r="F50" s="120">
        <v>70.45951219512196</v>
      </c>
      <c r="G50" s="120">
        <v>70.163170731707325</v>
      </c>
      <c r="H50" s="120">
        <v>70.384878048780507</v>
      </c>
      <c r="I50" s="120">
        <v>70.264146341463416</v>
      </c>
      <c r="J50" s="120">
        <v>69.840731707317076</v>
      </c>
      <c r="K50" s="120">
        <v>69.3670731707317</v>
      </c>
      <c r="L50" s="120">
        <v>69.440243902439036</v>
      </c>
      <c r="M50" s="120">
        <v>69.677073170731731</v>
      </c>
      <c r="N50" s="120">
        <v>70.176585365853683</v>
      </c>
      <c r="O50" s="120">
        <v>70.022682926829276</v>
      </c>
      <c r="P50" s="120">
        <v>70.086585365853665</v>
      </c>
      <c r="Q50" s="120">
        <v>70.414634146341484</v>
      </c>
      <c r="R50" s="120">
        <v>70.532682926829281</v>
      </c>
      <c r="S50" s="120">
        <v>70.573414634146346</v>
      </c>
      <c r="T50" s="120">
        <v>70.643902439024387</v>
      </c>
      <c r="U50" s="120">
        <v>70.749512195121952</v>
      </c>
      <c r="V50" s="120">
        <v>70.278048780487808</v>
      </c>
      <c r="W50" s="120">
        <v>70.722195121951231</v>
      </c>
      <c r="X50" s="120">
        <v>70.807804878048785</v>
      </c>
      <c r="Y50" s="120">
        <v>70.591463414634148</v>
      </c>
      <c r="Z50" s="120">
        <v>70.837560975609762</v>
      </c>
      <c r="AA50" s="120">
        <v>71.046341463414635</v>
      </c>
      <c r="AB50" s="120">
        <v>70.997317073170734</v>
      </c>
      <c r="AC50" s="120">
        <v>71.445609756097568</v>
      </c>
      <c r="AD50" s="120">
        <v>71.64146341463416</v>
      </c>
      <c r="AE50" s="120">
        <v>71.675609756097572</v>
      </c>
      <c r="AF50" s="120">
        <v>71.383902439024411</v>
      </c>
      <c r="AG50" s="120">
        <v>71.898292682926837</v>
      </c>
      <c r="AH50" s="120">
        <v>72.271707317073179</v>
      </c>
      <c r="AI50" s="120">
        <v>72.767804878048793</v>
      </c>
      <c r="AJ50" s="120">
        <v>72.972682926829265</v>
      </c>
      <c r="AK50" s="120">
        <v>73.074878048780505</v>
      </c>
      <c r="AL50" s="120">
        <v>73.714634146341467</v>
      </c>
      <c r="AM50" s="120">
        <v>73.824878048780505</v>
      </c>
      <c r="AN50" s="120">
        <v>74.420487804878064</v>
      </c>
      <c r="AO50" s="120">
        <v>74.602926829268284</v>
      </c>
      <c r="AP50" s="120">
        <v>74.968292682926844</v>
      </c>
      <c r="AQ50" s="120">
        <v>75.206097560975621</v>
      </c>
      <c r="AR50" s="120">
        <v>75.319512195121959</v>
      </c>
      <c r="AS50" s="120">
        <v>75.319512195121959</v>
      </c>
      <c r="AT50" s="120">
        <v>75.721951219512206</v>
      </c>
      <c r="AU50" s="120">
        <v>76.007804878048788</v>
      </c>
      <c r="AV50" s="120">
        <v>76.626341463414647</v>
      </c>
      <c r="AW50" s="120">
        <v>76.90609756097561</v>
      </c>
      <c r="AX50" s="120">
        <v>77.211219512195143</v>
      </c>
      <c r="AY50" s="120" t="s">
        <v>1768</v>
      </c>
    </row>
    <row r="51" spans="1:51">
      <c r="A51" s="120" t="s">
        <v>4146</v>
      </c>
      <c r="B51" s="120">
        <v>69.543212553866169</v>
      </c>
      <c r="C51" s="120" t="s">
        <v>1768</v>
      </c>
      <c r="D51" s="120">
        <v>69.921252753175906</v>
      </c>
      <c r="E51" s="120" t="s">
        <v>1768</v>
      </c>
      <c r="F51" s="120" t="s">
        <v>1768</v>
      </c>
      <c r="G51" s="120">
        <v>70.169508712682116</v>
      </c>
      <c r="H51" s="120" t="s">
        <v>1768</v>
      </c>
      <c r="I51" s="120">
        <v>70.335012685686266</v>
      </c>
      <c r="J51" s="120" t="s">
        <v>1768</v>
      </c>
      <c r="K51" s="120" t="s">
        <v>1768</v>
      </c>
      <c r="L51" s="120">
        <v>70.458775572351087</v>
      </c>
      <c r="M51" s="120" t="s">
        <v>1768</v>
      </c>
      <c r="N51" s="120">
        <v>70.541284163460972</v>
      </c>
      <c r="O51" s="120" t="s">
        <v>1768</v>
      </c>
      <c r="P51" s="120" t="s">
        <v>1768</v>
      </c>
      <c r="Q51" s="120">
        <v>71.387988537810358</v>
      </c>
      <c r="R51" s="120" t="s">
        <v>1768</v>
      </c>
      <c r="S51" s="120">
        <v>71.952458120709963</v>
      </c>
      <c r="T51" s="120" t="s">
        <v>1768</v>
      </c>
      <c r="U51" s="120" t="s">
        <v>1768</v>
      </c>
      <c r="V51" s="120">
        <v>72.625558239682718</v>
      </c>
      <c r="W51" s="120" t="s">
        <v>1768</v>
      </c>
      <c r="X51" s="120">
        <v>73.074291652331226</v>
      </c>
      <c r="Y51" s="120" t="s">
        <v>1768</v>
      </c>
      <c r="Z51" s="120" t="s">
        <v>1768</v>
      </c>
      <c r="AA51" s="120">
        <v>74.152155685322739</v>
      </c>
      <c r="AB51" s="120" t="s">
        <v>1768</v>
      </c>
      <c r="AC51" s="120">
        <v>74.870731707317091</v>
      </c>
      <c r="AD51" s="120" t="s">
        <v>1768</v>
      </c>
      <c r="AE51" s="120" t="s">
        <v>1768</v>
      </c>
      <c r="AF51" s="120">
        <v>75.207317073170742</v>
      </c>
      <c r="AG51" s="120">
        <v>75.319512195121959</v>
      </c>
      <c r="AH51" s="120">
        <v>75.819512195121959</v>
      </c>
      <c r="AI51" s="120">
        <v>75.870731707317091</v>
      </c>
      <c r="AJ51" s="120">
        <v>76.270731707317069</v>
      </c>
      <c r="AK51" s="120">
        <v>76.421951219512209</v>
      </c>
      <c r="AL51" s="120">
        <v>76.67317073170733</v>
      </c>
      <c r="AM51" s="120">
        <v>77.073170731707322</v>
      </c>
      <c r="AN51" s="120">
        <v>77.475609756097569</v>
      </c>
      <c r="AO51" s="120">
        <v>77.72682926829269</v>
      </c>
      <c r="AP51" s="120">
        <v>77.926829268292693</v>
      </c>
      <c r="AQ51" s="120">
        <v>78.329268292682926</v>
      </c>
      <c r="AR51" s="120">
        <v>78.229268292682931</v>
      </c>
      <c r="AS51" s="120">
        <v>78.480487804878052</v>
      </c>
      <c r="AT51" s="120">
        <v>78.480487804878052</v>
      </c>
      <c r="AU51" s="120">
        <v>79.305121951219505</v>
      </c>
      <c r="AV51" s="120">
        <v>79.756097560975618</v>
      </c>
      <c r="AW51" s="120">
        <v>79.975853658536593</v>
      </c>
      <c r="AX51" s="120">
        <v>80.088536585365858</v>
      </c>
      <c r="AY51" s="120" t="s">
        <v>1768</v>
      </c>
    </row>
    <row r="52" spans="1:51">
      <c r="A52" s="120" t="s">
        <v>4067</v>
      </c>
      <c r="B52" s="120">
        <v>38.517414634146348</v>
      </c>
      <c r="C52" s="120">
        <v>38.989634146341473</v>
      </c>
      <c r="D52" s="120">
        <v>39.462804878048786</v>
      </c>
      <c r="E52" s="120">
        <v>39.935926829268297</v>
      </c>
      <c r="F52" s="120">
        <v>40.410463414634151</v>
      </c>
      <c r="G52" s="120">
        <v>40.886439024390249</v>
      </c>
      <c r="H52" s="120">
        <v>41.362365853658538</v>
      </c>
      <c r="I52" s="120">
        <v>41.836268292682931</v>
      </c>
      <c r="J52" s="120">
        <v>42.307195121951231</v>
      </c>
      <c r="K52" s="120">
        <v>42.773634146341465</v>
      </c>
      <c r="L52" s="120">
        <v>43.234658536585364</v>
      </c>
      <c r="M52" s="120">
        <v>43.690756097560978</v>
      </c>
      <c r="N52" s="120">
        <v>44.141439024390252</v>
      </c>
      <c r="O52" s="120">
        <v>44.58670731707317</v>
      </c>
      <c r="P52" s="120">
        <v>45.026512195121953</v>
      </c>
      <c r="Q52" s="120">
        <v>45.46236585365854</v>
      </c>
      <c r="R52" s="120">
        <v>45.895707317073175</v>
      </c>
      <c r="S52" s="120">
        <v>46.326024390243916</v>
      </c>
      <c r="T52" s="120">
        <v>46.753780487804882</v>
      </c>
      <c r="U52" s="120">
        <v>47.174951219512202</v>
      </c>
      <c r="V52" s="120">
        <v>47.586024390243914</v>
      </c>
      <c r="W52" s="120">
        <v>47.980536585365854</v>
      </c>
      <c r="X52" s="120">
        <v>48.354975609756103</v>
      </c>
      <c r="Y52" s="120">
        <v>48.707878048780493</v>
      </c>
      <c r="Z52" s="120">
        <v>49.041243902439028</v>
      </c>
      <c r="AA52" s="120">
        <v>49.356073170731705</v>
      </c>
      <c r="AB52" s="120">
        <v>49.65639024390245</v>
      </c>
      <c r="AC52" s="120">
        <v>49.949170731707326</v>
      </c>
      <c r="AD52" s="120">
        <v>50.2399512195122</v>
      </c>
      <c r="AE52" s="120">
        <v>50.531707317073177</v>
      </c>
      <c r="AF52" s="120">
        <v>50.832951219512196</v>
      </c>
      <c r="AG52" s="120">
        <v>51.150146341463419</v>
      </c>
      <c r="AH52" s="120">
        <v>51.481317073170736</v>
      </c>
      <c r="AI52" s="120">
        <v>51.822463414634157</v>
      </c>
      <c r="AJ52" s="120">
        <v>52.165609756097567</v>
      </c>
      <c r="AK52" s="120">
        <v>52.495317073170732</v>
      </c>
      <c r="AL52" s="120">
        <v>52.791658536585373</v>
      </c>
      <c r="AM52" s="120">
        <v>53.044170731707318</v>
      </c>
      <c r="AN52" s="120">
        <v>53.249853658536587</v>
      </c>
      <c r="AO52" s="120">
        <v>53.412731707317086</v>
      </c>
      <c r="AP52" s="120">
        <v>53.545243902439033</v>
      </c>
      <c r="AQ52" s="120">
        <v>53.668365853658543</v>
      </c>
      <c r="AR52" s="120">
        <v>53.803024390243905</v>
      </c>
      <c r="AS52" s="120">
        <v>53.969146341463421</v>
      </c>
      <c r="AT52" s="120">
        <v>54.175731707317077</v>
      </c>
      <c r="AU52" s="120">
        <v>54.42721951219513</v>
      </c>
      <c r="AV52" s="120">
        <v>54.721121951219523</v>
      </c>
      <c r="AW52" s="120">
        <v>55.045463414634149</v>
      </c>
      <c r="AX52" s="120">
        <v>55.389243902439034</v>
      </c>
      <c r="AY52" s="120" t="s">
        <v>1768</v>
      </c>
    </row>
    <row r="53" spans="1:51">
      <c r="A53" s="120" t="s">
        <v>4239</v>
      </c>
      <c r="B53" s="120" t="s">
        <v>1768</v>
      </c>
      <c r="C53" s="120" t="s">
        <v>1768</v>
      </c>
      <c r="D53" s="120" t="s">
        <v>1768</v>
      </c>
      <c r="E53" s="120" t="s">
        <v>1768</v>
      </c>
      <c r="F53" s="120" t="s">
        <v>1768</v>
      </c>
      <c r="G53" s="120" t="s">
        <v>1768</v>
      </c>
      <c r="H53" s="120" t="s">
        <v>1768</v>
      </c>
      <c r="I53" s="120" t="s">
        <v>1768</v>
      </c>
      <c r="J53" s="120" t="s">
        <v>1768</v>
      </c>
      <c r="K53" s="120" t="s">
        <v>1768</v>
      </c>
      <c r="L53" s="120" t="s">
        <v>1768</v>
      </c>
      <c r="M53" s="120" t="s">
        <v>1768</v>
      </c>
      <c r="N53" s="120" t="s">
        <v>1768</v>
      </c>
      <c r="O53" s="120" t="s">
        <v>1768</v>
      </c>
      <c r="P53" s="120" t="s">
        <v>1768</v>
      </c>
      <c r="Q53" s="120" t="s">
        <v>1768</v>
      </c>
      <c r="R53" s="120" t="s">
        <v>1768</v>
      </c>
      <c r="S53" s="120" t="s">
        <v>1768</v>
      </c>
      <c r="T53" s="120" t="s">
        <v>1768</v>
      </c>
      <c r="U53" s="120" t="s">
        <v>1768</v>
      </c>
      <c r="V53" s="120" t="s">
        <v>1768</v>
      </c>
      <c r="W53" s="120" t="s">
        <v>1768</v>
      </c>
      <c r="X53" s="120">
        <v>71.463414634146346</v>
      </c>
      <c r="Y53" s="120" t="s">
        <v>1768</v>
      </c>
      <c r="Z53" s="120" t="s">
        <v>1768</v>
      </c>
      <c r="AA53" s="120">
        <v>71.763414634146358</v>
      </c>
      <c r="AB53" s="120" t="s">
        <v>1768</v>
      </c>
      <c r="AC53" s="120">
        <v>71.963414634146346</v>
      </c>
      <c r="AD53" s="120" t="s">
        <v>1768</v>
      </c>
      <c r="AE53" s="120" t="s">
        <v>1768</v>
      </c>
      <c r="AF53" s="120">
        <v>73.156097560975624</v>
      </c>
      <c r="AG53" s="120" t="s">
        <v>1768</v>
      </c>
      <c r="AH53" s="120">
        <v>73.951219512195138</v>
      </c>
      <c r="AI53" s="120" t="s">
        <v>1768</v>
      </c>
      <c r="AJ53" s="120" t="s">
        <v>1768</v>
      </c>
      <c r="AK53" s="120">
        <v>75.151219512195127</v>
      </c>
      <c r="AL53" s="120" t="s">
        <v>1768</v>
      </c>
      <c r="AM53" s="120">
        <v>75.951219512195124</v>
      </c>
      <c r="AN53" s="120" t="s">
        <v>1768</v>
      </c>
      <c r="AO53" s="120" t="s">
        <v>1768</v>
      </c>
      <c r="AP53" s="120">
        <v>76.339024390243907</v>
      </c>
      <c r="AQ53" s="120" t="s">
        <v>1768</v>
      </c>
      <c r="AR53" s="120">
        <v>76.597560975609767</v>
      </c>
      <c r="AS53" s="120" t="s">
        <v>1768</v>
      </c>
      <c r="AT53" s="120" t="s">
        <v>1768</v>
      </c>
      <c r="AU53" s="120" t="s">
        <v>1768</v>
      </c>
      <c r="AV53" s="120" t="s">
        <v>1768</v>
      </c>
      <c r="AW53" s="120" t="s">
        <v>1768</v>
      </c>
      <c r="AX53" s="120" t="s">
        <v>1768</v>
      </c>
      <c r="AY53" s="120" t="s">
        <v>1768</v>
      </c>
    </row>
    <row r="54" spans="1:51">
      <c r="A54" s="120" t="s">
        <v>4142</v>
      </c>
      <c r="B54" s="120">
        <v>72.176585365853654</v>
      </c>
      <c r="C54" s="120">
        <v>72.438292682926843</v>
      </c>
      <c r="D54" s="120">
        <v>72.319756097560983</v>
      </c>
      <c r="E54" s="120">
        <v>72.400487804878054</v>
      </c>
      <c r="F54" s="120">
        <v>72.485121951219526</v>
      </c>
      <c r="G54" s="120">
        <v>72.370731707317091</v>
      </c>
      <c r="H54" s="120">
        <v>72.444146341463423</v>
      </c>
      <c r="I54" s="120">
        <v>72.922195121951219</v>
      </c>
      <c r="J54" s="120">
        <v>73.12146341463415</v>
      </c>
      <c r="K54" s="120">
        <v>73.22097560975611</v>
      </c>
      <c r="L54" s="120">
        <v>73.343414634146342</v>
      </c>
      <c r="M54" s="120">
        <v>73.41463414634147</v>
      </c>
      <c r="N54" s="120">
        <v>73.439024390243915</v>
      </c>
      <c r="O54" s="120">
        <v>73.682195121951224</v>
      </c>
      <c r="P54" s="120">
        <v>73.808292682926833</v>
      </c>
      <c r="Q54" s="120">
        <v>74.075121951219529</v>
      </c>
      <c r="R54" s="120">
        <v>73.739756097560985</v>
      </c>
      <c r="S54" s="120">
        <v>74.632439024390266</v>
      </c>
      <c r="T54" s="120">
        <v>74.392926829268305</v>
      </c>
      <c r="U54" s="120">
        <v>74.219268292682926</v>
      </c>
      <c r="V54" s="120">
        <v>74.101707317073178</v>
      </c>
      <c r="W54" s="120">
        <v>74.230487804878067</v>
      </c>
      <c r="X54" s="120">
        <v>74.551219512195118</v>
      </c>
      <c r="Y54" s="120">
        <v>74.420487804878064</v>
      </c>
      <c r="Z54" s="120">
        <v>74.562195121951234</v>
      </c>
      <c r="AA54" s="120">
        <v>74.427560975609765</v>
      </c>
      <c r="AB54" s="120">
        <v>74.579756097560974</v>
      </c>
      <c r="AC54" s="120">
        <v>74.691219512195133</v>
      </c>
      <c r="AD54" s="120">
        <v>74.771707317073179</v>
      </c>
      <c r="AE54" s="120">
        <v>74.799756097560973</v>
      </c>
      <c r="AF54" s="120">
        <v>74.805365853658543</v>
      </c>
      <c r="AG54" s="120">
        <v>75.157804878048793</v>
      </c>
      <c r="AH54" s="120">
        <v>75.194146341463423</v>
      </c>
      <c r="AI54" s="120">
        <v>75.116829268292705</v>
      </c>
      <c r="AJ54" s="120">
        <v>75.375121951219526</v>
      </c>
      <c r="AK54" s="120">
        <v>75.212682926829274</v>
      </c>
      <c r="AL54" s="120">
        <v>75.591463414634163</v>
      </c>
      <c r="AM54" s="120">
        <v>75.945121951219519</v>
      </c>
      <c r="AN54" s="120">
        <v>76.349756097560984</v>
      </c>
      <c r="AO54" s="120">
        <v>76.482926829268308</v>
      </c>
      <c r="AP54" s="120">
        <v>76.753658536585391</v>
      </c>
      <c r="AQ54" s="120">
        <v>76.943902439024399</v>
      </c>
      <c r="AR54" s="120">
        <v>77.092682926829283</v>
      </c>
      <c r="AS54" s="120">
        <v>77.441463414634157</v>
      </c>
      <c r="AT54" s="120">
        <v>77.492682926829275</v>
      </c>
      <c r="AU54" s="120">
        <v>78.174634146341461</v>
      </c>
      <c r="AV54" s="120">
        <v>78.353170731707323</v>
      </c>
      <c r="AW54" s="120">
        <v>78.326097560975626</v>
      </c>
      <c r="AX54" s="120">
        <v>78.700487804878065</v>
      </c>
      <c r="AY54" s="120" t="s">
        <v>1768</v>
      </c>
    </row>
    <row r="55" spans="1:51">
      <c r="A55" s="120" t="s">
        <v>4352</v>
      </c>
      <c r="B55" s="120">
        <v>51.798073170731712</v>
      </c>
      <c r="C55" s="120">
        <v>52.524073170731711</v>
      </c>
      <c r="D55" s="120">
        <v>53.238097560975618</v>
      </c>
      <c r="E55" s="120">
        <v>53.939146341463427</v>
      </c>
      <c r="F55" s="120">
        <v>54.626707317073176</v>
      </c>
      <c r="G55" s="120">
        <v>55.301731707317074</v>
      </c>
      <c r="H55" s="120">
        <v>55.964195121951228</v>
      </c>
      <c r="I55" s="120">
        <v>56.61607317073171</v>
      </c>
      <c r="J55" s="120">
        <v>57.252853658536587</v>
      </c>
      <c r="K55" s="120">
        <v>57.870585365853671</v>
      </c>
      <c r="L55" s="120">
        <v>58.460317073170735</v>
      </c>
      <c r="M55" s="120">
        <v>59.011146341463416</v>
      </c>
      <c r="N55" s="120">
        <v>59.517121951219515</v>
      </c>
      <c r="O55" s="120">
        <v>59.980268292682936</v>
      </c>
      <c r="P55" s="120">
        <v>60.404560975609762</v>
      </c>
      <c r="Q55" s="120">
        <v>60.799463414634154</v>
      </c>
      <c r="R55" s="120">
        <v>61.178390243902442</v>
      </c>
      <c r="S55" s="120">
        <v>61.554731707317082</v>
      </c>
      <c r="T55" s="120">
        <v>61.941902439024389</v>
      </c>
      <c r="U55" s="120">
        <v>62.346878048780496</v>
      </c>
      <c r="V55" s="120">
        <v>62.776097560975629</v>
      </c>
      <c r="W55" s="120">
        <v>63.230048780487813</v>
      </c>
      <c r="X55" s="120">
        <v>63.702292682926831</v>
      </c>
      <c r="Y55" s="120">
        <v>64.185365853658539</v>
      </c>
      <c r="Z55" s="120">
        <v>64.677341463414635</v>
      </c>
      <c r="AA55" s="120">
        <v>65.178243902439036</v>
      </c>
      <c r="AB55" s="120">
        <v>65.689634146341461</v>
      </c>
      <c r="AC55" s="120">
        <v>66.208560975609771</v>
      </c>
      <c r="AD55" s="120">
        <v>66.728585365853661</v>
      </c>
      <c r="AE55" s="120">
        <v>67.242268292682937</v>
      </c>
      <c r="AF55" s="120">
        <v>67.737682926829279</v>
      </c>
      <c r="AG55" s="120">
        <v>68.200414634146355</v>
      </c>
      <c r="AH55" s="120">
        <v>68.624951219512198</v>
      </c>
      <c r="AI55" s="120">
        <v>69.006780487804889</v>
      </c>
      <c r="AJ55" s="120">
        <v>69.347853658536579</v>
      </c>
      <c r="AK55" s="120">
        <v>69.65309756097561</v>
      </c>
      <c r="AL55" s="120">
        <v>69.933463414634147</v>
      </c>
      <c r="AM55" s="120">
        <v>70.202341463414641</v>
      </c>
      <c r="AN55" s="120">
        <v>70.469146341463414</v>
      </c>
      <c r="AO55" s="120">
        <v>70.736804878048787</v>
      </c>
      <c r="AP55" s="120">
        <v>71.004243902439029</v>
      </c>
      <c r="AQ55" s="120">
        <v>71.264414634146348</v>
      </c>
      <c r="AR55" s="120">
        <v>71.509853658536599</v>
      </c>
      <c r="AS55" s="120">
        <v>71.733585365853671</v>
      </c>
      <c r="AT55" s="120">
        <v>71.935634146341471</v>
      </c>
      <c r="AU55" s="120">
        <v>72.116536585365864</v>
      </c>
      <c r="AV55" s="120">
        <v>72.27831707317074</v>
      </c>
      <c r="AW55" s="120">
        <v>72.428536585365862</v>
      </c>
      <c r="AX55" s="120">
        <v>72.570756097560974</v>
      </c>
      <c r="AY55" s="120" t="s">
        <v>1768</v>
      </c>
    </row>
    <row r="56" spans="1:51">
      <c r="A56" s="120" t="s">
        <v>4047</v>
      </c>
      <c r="B56" s="120">
        <v>46.985390243902451</v>
      </c>
      <c r="C56" s="120">
        <v>47.518365853658544</v>
      </c>
      <c r="D56" s="120">
        <v>48.06885365853659</v>
      </c>
      <c r="E56" s="120">
        <v>48.639829268292686</v>
      </c>
      <c r="F56" s="120">
        <v>49.230804878048787</v>
      </c>
      <c r="G56" s="120">
        <v>49.838292682926834</v>
      </c>
      <c r="H56" s="120">
        <v>50.454341463414636</v>
      </c>
      <c r="I56" s="120">
        <v>51.072926829268297</v>
      </c>
      <c r="J56" s="120">
        <v>51.689585365853667</v>
      </c>
      <c r="K56" s="120">
        <v>52.302780487804881</v>
      </c>
      <c r="L56" s="120">
        <v>52.918024390243907</v>
      </c>
      <c r="M56" s="120">
        <v>53.54129268292683</v>
      </c>
      <c r="N56" s="120">
        <v>54.179073170731712</v>
      </c>
      <c r="O56" s="120">
        <v>54.835317073170742</v>
      </c>
      <c r="P56" s="120">
        <v>55.509512195121957</v>
      </c>
      <c r="Q56" s="120">
        <v>56.195560975609766</v>
      </c>
      <c r="R56" s="120">
        <v>56.883390243902447</v>
      </c>
      <c r="S56" s="120">
        <v>57.56548780487806</v>
      </c>
      <c r="T56" s="120">
        <v>58.240878048780495</v>
      </c>
      <c r="U56" s="120">
        <v>58.914073170731719</v>
      </c>
      <c r="V56" s="120">
        <v>59.603682926829272</v>
      </c>
      <c r="W56" s="120">
        <v>60.336317073170733</v>
      </c>
      <c r="X56" s="120">
        <v>61.125560975609766</v>
      </c>
      <c r="Y56" s="120">
        <v>61.968512195121953</v>
      </c>
      <c r="Z56" s="120">
        <v>62.849170731707325</v>
      </c>
      <c r="AA56" s="120">
        <v>63.735999999999997</v>
      </c>
      <c r="AB56" s="120">
        <v>64.587951219512206</v>
      </c>
      <c r="AC56" s="120">
        <v>65.366902439024415</v>
      </c>
      <c r="AD56" s="120">
        <v>66.046268292682939</v>
      </c>
      <c r="AE56" s="120">
        <v>66.615073170731719</v>
      </c>
      <c r="AF56" s="120">
        <v>67.071780487804872</v>
      </c>
      <c r="AG56" s="120">
        <v>67.428975609756108</v>
      </c>
      <c r="AH56" s="120">
        <v>67.71919512195123</v>
      </c>
      <c r="AI56" s="120">
        <v>67.975999999999999</v>
      </c>
      <c r="AJ56" s="120">
        <v>68.217878048780506</v>
      </c>
      <c r="AK56" s="120">
        <v>68.465878048780496</v>
      </c>
      <c r="AL56" s="120">
        <v>68.734487804878071</v>
      </c>
      <c r="AM56" s="120">
        <v>69.025658536585368</v>
      </c>
      <c r="AN56" s="120">
        <v>69.338365853658544</v>
      </c>
      <c r="AO56" s="120">
        <v>69.673048780487804</v>
      </c>
      <c r="AP56" s="120">
        <v>70.024170731707329</v>
      </c>
      <c r="AQ56" s="120">
        <v>70.381121951219512</v>
      </c>
      <c r="AR56" s="120">
        <v>70.7299024390244</v>
      </c>
      <c r="AS56" s="120">
        <v>71.059000000000012</v>
      </c>
      <c r="AT56" s="120">
        <v>71.364902439024391</v>
      </c>
      <c r="AU56" s="120">
        <v>71.646146341463421</v>
      </c>
      <c r="AV56" s="120">
        <v>71.905292682926827</v>
      </c>
      <c r="AW56" s="120">
        <v>72.150902439024406</v>
      </c>
      <c r="AX56" s="120">
        <v>72.389048780487812</v>
      </c>
      <c r="AY56" s="120" t="s">
        <v>1768</v>
      </c>
    </row>
    <row r="57" spans="1:51">
      <c r="A57" s="120" t="s">
        <v>4318</v>
      </c>
      <c r="B57" s="120">
        <v>46.436932564542126</v>
      </c>
      <c r="C57" s="120" t="s">
        <v>1768</v>
      </c>
      <c r="D57" s="120" t="s">
        <v>1768</v>
      </c>
      <c r="E57" s="120" t="s">
        <v>1768</v>
      </c>
      <c r="F57" s="120" t="s">
        <v>1768</v>
      </c>
      <c r="G57" s="120">
        <v>53.101780709897028</v>
      </c>
      <c r="H57" s="120" t="s">
        <v>1768</v>
      </c>
      <c r="I57" s="120" t="s">
        <v>1768</v>
      </c>
      <c r="J57" s="120" t="s">
        <v>1768</v>
      </c>
      <c r="K57" s="120" t="s">
        <v>1768</v>
      </c>
      <c r="L57" s="120">
        <v>59.248551611862339</v>
      </c>
      <c r="M57" s="120" t="s">
        <v>1768</v>
      </c>
      <c r="N57" s="120" t="s">
        <v>1768</v>
      </c>
      <c r="O57" s="120" t="s">
        <v>1768</v>
      </c>
      <c r="P57" s="120" t="s">
        <v>1768</v>
      </c>
      <c r="Q57" s="120">
        <v>61.857234058404529</v>
      </c>
      <c r="R57" s="120" t="s">
        <v>1768</v>
      </c>
      <c r="S57" s="120" t="s">
        <v>1768</v>
      </c>
      <c r="T57" s="120" t="s">
        <v>1768</v>
      </c>
      <c r="U57" s="120" t="s">
        <v>1768</v>
      </c>
      <c r="V57" s="120">
        <v>63.800766695170196</v>
      </c>
      <c r="W57" s="120">
        <v>64.117213391031257</v>
      </c>
      <c r="X57" s="120">
        <v>64.421450040935269</v>
      </c>
      <c r="Y57" s="120">
        <v>64.715942224305749</v>
      </c>
      <c r="Z57" s="120">
        <v>65.004623175716361</v>
      </c>
      <c r="AA57" s="120">
        <v>65.293415398126157</v>
      </c>
      <c r="AB57" s="120">
        <v>65.587035424710649</v>
      </c>
      <c r="AC57" s="120">
        <v>65.883713218383789</v>
      </c>
      <c r="AD57" s="120">
        <v>66.185722300198833</v>
      </c>
      <c r="AE57" s="120">
        <v>66.492612611223848</v>
      </c>
      <c r="AF57" s="120">
        <v>66.80604604854679</v>
      </c>
      <c r="AG57" s="120">
        <v>67.127988356318667</v>
      </c>
      <c r="AH57" s="120">
        <v>67.454462903598682</v>
      </c>
      <c r="AI57" s="120">
        <v>67.786181907468446</v>
      </c>
      <c r="AJ57" s="120">
        <v>68.121250683133738</v>
      </c>
      <c r="AK57" s="120">
        <v>68.459938035854265</v>
      </c>
      <c r="AL57" s="120">
        <v>68.803822332829895</v>
      </c>
      <c r="AM57" s="120">
        <v>69.149911209322724</v>
      </c>
      <c r="AN57" s="120">
        <v>69.496598727308921</v>
      </c>
      <c r="AO57" s="120">
        <v>69.838238357555483</v>
      </c>
      <c r="AP57" s="120">
        <v>70.167824387533017</v>
      </c>
      <c r="AQ57" s="120">
        <v>70.481210629643826</v>
      </c>
      <c r="AR57" s="120">
        <v>70.772051784671632</v>
      </c>
      <c r="AS57" s="120">
        <v>71.041587797608742</v>
      </c>
      <c r="AT57" s="120">
        <v>71.289017159467591</v>
      </c>
      <c r="AU57" s="120">
        <v>71.517973135686319</v>
      </c>
      <c r="AV57" s="120">
        <v>71.736225658313955</v>
      </c>
      <c r="AW57" s="120">
        <v>71.948896445234027</v>
      </c>
      <c r="AX57" s="120">
        <v>72.163683857741248</v>
      </c>
      <c r="AY57" s="120" t="s">
        <v>1768</v>
      </c>
    </row>
    <row r="58" spans="1:51">
      <c r="A58" s="120" t="s">
        <v>4319</v>
      </c>
      <c r="B58" s="120">
        <v>49.097162752999999</v>
      </c>
      <c r="C58" s="120" t="s">
        <v>1768</v>
      </c>
      <c r="D58" s="120" t="s">
        <v>1768</v>
      </c>
      <c r="E58" s="120" t="s">
        <v>1768</v>
      </c>
      <c r="F58" s="120" t="s">
        <v>1768</v>
      </c>
      <c r="G58" s="120">
        <v>55.119194396799998</v>
      </c>
      <c r="H58" s="120" t="s">
        <v>1768</v>
      </c>
      <c r="I58" s="120" t="s">
        <v>1768</v>
      </c>
      <c r="J58" s="120" t="s">
        <v>1768</v>
      </c>
      <c r="K58" s="120" t="s">
        <v>1768</v>
      </c>
      <c r="L58" s="120">
        <v>60.624445534199999</v>
      </c>
      <c r="M58" s="120" t="s">
        <v>1768</v>
      </c>
      <c r="N58" s="120" t="s">
        <v>1768</v>
      </c>
      <c r="O58" s="120" t="s">
        <v>1768</v>
      </c>
      <c r="P58" s="120" t="s">
        <v>1768</v>
      </c>
      <c r="Q58" s="120">
        <v>63.208829512699999</v>
      </c>
      <c r="R58" s="120" t="s">
        <v>1768</v>
      </c>
      <c r="S58" s="120" t="s">
        <v>1768</v>
      </c>
      <c r="T58" s="120" t="s">
        <v>1768</v>
      </c>
      <c r="U58" s="120" t="s">
        <v>1768</v>
      </c>
      <c r="V58" s="120">
        <v>65.032105174700007</v>
      </c>
      <c r="W58" s="120">
        <v>65.337454680299999</v>
      </c>
      <c r="X58" s="120">
        <v>65.541959717300003</v>
      </c>
      <c r="Y58" s="120">
        <v>65.829115426300007</v>
      </c>
      <c r="Z58" s="120">
        <v>66.087484208000006</v>
      </c>
      <c r="AA58" s="120">
        <v>66.516601587699995</v>
      </c>
      <c r="AB58" s="120">
        <v>66.746263274499995</v>
      </c>
      <c r="AC58" s="120">
        <v>67.030611113299997</v>
      </c>
      <c r="AD58" s="120">
        <v>67.207855144500002</v>
      </c>
      <c r="AE58" s="120">
        <v>67.590063901500002</v>
      </c>
      <c r="AF58" s="120">
        <v>67.971987322499999</v>
      </c>
      <c r="AG58" s="120">
        <v>68.274027156200006</v>
      </c>
      <c r="AH58" s="120">
        <v>68.493129103100003</v>
      </c>
      <c r="AI58" s="120">
        <v>68.882096154899997</v>
      </c>
      <c r="AJ58" s="120">
        <v>69.132098525999993</v>
      </c>
      <c r="AK58" s="120">
        <v>69.515659353100006</v>
      </c>
      <c r="AL58" s="120">
        <v>69.784719189599997</v>
      </c>
      <c r="AM58" s="120">
        <v>70.215942620000007</v>
      </c>
      <c r="AN58" s="120">
        <v>70.440061439100006</v>
      </c>
      <c r="AO58" s="120">
        <v>70.860737245400003</v>
      </c>
      <c r="AP58" s="120">
        <v>71.204084414799993</v>
      </c>
      <c r="AQ58" s="120">
        <v>71.519749458800007</v>
      </c>
      <c r="AR58" s="120">
        <v>71.788308357800005</v>
      </c>
      <c r="AS58" s="120">
        <v>72.064348238299999</v>
      </c>
      <c r="AT58" s="120">
        <v>72.316646430000006</v>
      </c>
      <c r="AU58" s="120">
        <v>72.525277360399997</v>
      </c>
      <c r="AV58" s="120">
        <v>72.761758512200004</v>
      </c>
      <c r="AW58" s="120">
        <v>72.974617980299996</v>
      </c>
      <c r="AX58" s="120">
        <v>73.181637865499994</v>
      </c>
      <c r="AY58" s="120" t="s">
        <v>1768</v>
      </c>
    </row>
    <row r="59" spans="1:51">
      <c r="A59" s="120" t="s">
        <v>4320</v>
      </c>
      <c r="B59" s="120" t="s">
        <v>1768</v>
      </c>
      <c r="C59" s="120" t="s">
        <v>1768</v>
      </c>
      <c r="D59" s="120" t="s">
        <v>1768</v>
      </c>
      <c r="E59" s="120" t="s">
        <v>1768</v>
      </c>
      <c r="F59" s="120" t="s">
        <v>1768</v>
      </c>
      <c r="G59" s="120" t="s">
        <v>1768</v>
      </c>
      <c r="H59" s="120" t="s">
        <v>1768</v>
      </c>
      <c r="I59" s="120" t="s">
        <v>1768</v>
      </c>
      <c r="J59" s="120" t="s">
        <v>1768</v>
      </c>
      <c r="K59" s="120" t="s">
        <v>1768</v>
      </c>
      <c r="L59" s="120">
        <v>66.626824946977919</v>
      </c>
      <c r="M59" s="120" t="s">
        <v>1768</v>
      </c>
      <c r="N59" s="120" t="s">
        <v>1768</v>
      </c>
      <c r="O59" s="120" t="s">
        <v>1768</v>
      </c>
      <c r="P59" s="120" t="s">
        <v>1768</v>
      </c>
      <c r="Q59" s="120">
        <v>66.722827357308432</v>
      </c>
      <c r="R59" s="120" t="s">
        <v>1768</v>
      </c>
      <c r="S59" s="120" t="s">
        <v>1768</v>
      </c>
      <c r="T59" s="120" t="s">
        <v>1768</v>
      </c>
      <c r="U59" s="120" t="s">
        <v>1768</v>
      </c>
      <c r="V59" s="120">
        <v>66.683366086054107</v>
      </c>
      <c r="W59" s="120">
        <v>66.317070771534816</v>
      </c>
      <c r="X59" s="120">
        <v>67.195652507994268</v>
      </c>
      <c r="Y59" s="120">
        <v>66.69354645488248</v>
      </c>
      <c r="Z59" s="120">
        <v>66.547192421149205</v>
      </c>
      <c r="AA59" s="120">
        <v>67.552276010555701</v>
      </c>
      <c r="AB59" s="120">
        <v>67.964593763309111</v>
      </c>
      <c r="AC59" s="120">
        <v>68.385574504538369</v>
      </c>
      <c r="AD59" s="120">
        <v>68.483257738714883</v>
      </c>
      <c r="AE59" s="120">
        <v>68.408081709833127</v>
      </c>
      <c r="AF59" s="120">
        <v>68.290080258469118</v>
      </c>
      <c r="AG59" s="120">
        <v>68.044387325350328</v>
      </c>
      <c r="AH59" s="120">
        <v>67.47811264029059</v>
      </c>
      <c r="AI59" s="120">
        <v>66.494638336076022</v>
      </c>
      <c r="AJ59" s="120">
        <v>66.33977183318315</v>
      </c>
      <c r="AK59" s="120">
        <v>66.693975675475983</v>
      </c>
      <c r="AL59" s="120">
        <v>67.072435749705264</v>
      </c>
      <c r="AM59" s="120">
        <v>67.572896482361728</v>
      </c>
      <c r="AN59" s="120">
        <v>67.674153549405659</v>
      </c>
      <c r="AO59" s="120">
        <v>67.644923437097731</v>
      </c>
      <c r="AP59" s="120">
        <v>67.627443165852043</v>
      </c>
      <c r="AQ59" s="120">
        <v>67.838808734004417</v>
      </c>
      <c r="AR59" s="120">
        <v>67.77490499102295</v>
      </c>
      <c r="AS59" s="120">
        <v>67.864244498881874</v>
      </c>
      <c r="AT59" s="120">
        <v>68.101486434814262</v>
      </c>
      <c r="AU59" s="120">
        <v>68.202460998102254</v>
      </c>
      <c r="AV59" s="120">
        <v>68.761694066683063</v>
      </c>
      <c r="AW59" s="120">
        <v>69.210830619788297</v>
      </c>
      <c r="AX59" s="120">
        <v>69.439388321658811</v>
      </c>
      <c r="AY59" s="120" t="s">
        <v>1768</v>
      </c>
    </row>
    <row r="60" spans="1:51">
      <c r="A60" s="120" t="s">
        <v>4321</v>
      </c>
      <c r="B60" s="120">
        <v>67.928197584599999</v>
      </c>
      <c r="C60" s="120" t="s">
        <v>1768</v>
      </c>
      <c r="D60" s="120" t="s">
        <v>1768</v>
      </c>
      <c r="E60" s="120" t="s">
        <v>1768</v>
      </c>
      <c r="F60" s="120" t="s">
        <v>1768</v>
      </c>
      <c r="G60" s="120">
        <v>68.940900714700007</v>
      </c>
      <c r="H60" s="120" t="s">
        <v>1768</v>
      </c>
      <c r="I60" s="120" t="s">
        <v>1768</v>
      </c>
      <c r="J60" s="120" t="s">
        <v>1768</v>
      </c>
      <c r="K60" s="120" t="s">
        <v>1768</v>
      </c>
      <c r="L60" s="120">
        <v>69.326398165900002</v>
      </c>
      <c r="M60" s="120" t="s">
        <v>1768</v>
      </c>
      <c r="N60" s="120" t="s">
        <v>1768</v>
      </c>
      <c r="O60" s="120" t="s">
        <v>1768</v>
      </c>
      <c r="P60" s="120" t="s">
        <v>1768</v>
      </c>
      <c r="Q60" s="120">
        <v>69.8709335291</v>
      </c>
      <c r="R60" s="120" t="s">
        <v>1768</v>
      </c>
      <c r="S60" s="120" t="s">
        <v>1768</v>
      </c>
      <c r="T60" s="120" t="s">
        <v>1768</v>
      </c>
      <c r="U60" s="120" t="s">
        <v>1768</v>
      </c>
      <c r="V60" s="120">
        <v>70.312390535199995</v>
      </c>
      <c r="W60" s="120">
        <v>70.339877027200004</v>
      </c>
      <c r="X60" s="120">
        <v>70.8612475045</v>
      </c>
      <c r="Y60" s="120">
        <v>70.615686305099999</v>
      </c>
      <c r="Z60" s="120">
        <v>70.722937257599995</v>
      </c>
      <c r="AA60" s="120">
        <v>71.225117047500007</v>
      </c>
      <c r="AB60" s="120">
        <v>71.433543542500004</v>
      </c>
      <c r="AC60" s="120">
        <v>71.929758107699996</v>
      </c>
      <c r="AD60" s="120">
        <v>71.588693875399997</v>
      </c>
      <c r="AE60" s="120">
        <v>71.694133144600002</v>
      </c>
      <c r="AF60" s="120">
        <v>72.052137743599999</v>
      </c>
      <c r="AG60" s="120">
        <v>71.955077021099996</v>
      </c>
      <c r="AH60" s="120">
        <v>71.877671286899997</v>
      </c>
      <c r="AI60" s="120">
        <v>71.513437868599993</v>
      </c>
      <c r="AJ60" s="120">
        <v>71.646813147399996</v>
      </c>
      <c r="AK60" s="120">
        <v>71.836102972800006</v>
      </c>
      <c r="AL60" s="120">
        <v>72.211886462099997</v>
      </c>
      <c r="AM60" s="120">
        <v>72.574242492799996</v>
      </c>
      <c r="AN60" s="120">
        <v>72.753594047700005</v>
      </c>
      <c r="AO60" s="120">
        <v>72.842525945600002</v>
      </c>
      <c r="AP60" s="120">
        <v>72.984956526299996</v>
      </c>
      <c r="AQ60" s="120">
        <v>73.246562622400006</v>
      </c>
      <c r="AR60" s="120">
        <v>73.3013439363</v>
      </c>
      <c r="AS60" s="120">
        <v>73.429870374499998</v>
      </c>
      <c r="AT60" s="120">
        <v>73.803198307900004</v>
      </c>
      <c r="AU60" s="120">
        <v>74.025962550800003</v>
      </c>
      <c r="AV60" s="120">
        <v>74.553033278499996</v>
      </c>
      <c r="AW60" s="120">
        <v>74.874957387899997</v>
      </c>
      <c r="AX60" s="120">
        <v>75.136475412899998</v>
      </c>
      <c r="AY60" s="120" t="s">
        <v>1768</v>
      </c>
    </row>
    <row r="61" spans="1:51">
      <c r="A61" s="120" t="s">
        <v>4247</v>
      </c>
      <c r="B61" s="120">
        <v>53.124439024390249</v>
      </c>
      <c r="C61" s="120">
        <v>53.760756097560986</v>
      </c>
      <c r="D61" s="120">
        <v>54.354487804878055</v>
      </c>
      <c r="E61" s="120">
        <v>54.896634146341469</v>
      </c>
      <c r="F61" s="120">
        <v>55.38519512195122</v>
      </c>
      <c r="G61" s="120">
        <v>55.824707317073177</v>
      </c>
      <c r="H61" s="120">
        <v>56.225658536585364</v>
      </c>
      <c r="I61" s="120">
        <v>56.606585365853661</v>
      </c>
      <c r="J61" s="120">
        <v>56.985536585365864</v>
      </c>
      <c r="K61" s="120">
        <v>57.373463414634152</v>
      </c>
      <c r="L61" s="120">
        <v>57.777878048780494</v>
      </c>
      <c r="M61" s="120">
        <v>58.201243902439032</v>
      </c>
      <c r="N61" s="120">
        <v>58.641048780487814</v>
      </c>
      <c r="O61" s="120">
        <v>59.096243902439028</v>
      </c>
      <c r="P61" s="120">
        <v>59.569853658536594</v>
      </c>
      <c r="Q61" s="120">
        <v>60.066804878048792</v>
      </c>
      <c r="R61" s="120">
        <v>60.590121951219523</v>
      </c>
      <c r="S61" s="120">
        <v>61.140292682926841</v>
      </c>
      <c r="T61" s="120">
        <v>61.714365853658542</v>
      </c>
      <c r="U61" s="120">
        <v>62.309853658536596</v>
      </c>
      <c r="V61" s="120">
        <v>62.923341463414644</v>
      </c>
      <c r="W61" s="120">
        <v>63.550365853658548</v>
      </c>
      <c r="X61" s="120">
        <v>64.185951219512205</v>
      </c>
      <c r="Y61" s="120">
        <v>64.821658536585375</v>
      </c>
      <c r="Z61" s="120">
        <v>65.451487804878042</v>
      </c>
      <c r="AA61" s="120">
        <v>66.067902439024394</v>
      </c>
      <c r="AB61" s="120">
        <v>66.666365853658533</v>
      </c>
      <c r="AC61" s="120">
        <v>67.244341463414642</v>
      </c>
      <c r="AD61" s="120">
        <v>67.80126829268292</v>
      </c>
      <c r="AE61" s="120">
        <v>68.337658536585366</v>
      </c>
      <c r="AF61" s="120">
        <v>68.85251219512196</v>
      </c>
      <c r="AG61" s="120">
        <v>69.350853658536579</v>
      </c>
      <c r="AH61" s="120">
        <v>69.837219512195134</v>
      </c>
      <c r="AI61" s="120">
        <v>70.313634146341471</v>
      </c>
      <c r="AJ61" s="120">
        <v>70.781609756097581</v>
      </c>
      <c r="AK61" s="120">
        <v>71.242609756097565</v>
      </c>
      <c r="AL61" s="120">
        <v>71.697585365853669</v>
      </c>
      <c r="AM61" s="120">
        <v>72.143536585365865</v>
      </c>
      <c r="AN61" s="120">
        <v>72.575439024390249</v>
      </c>
      <c r="AO61" s="120">
        <v>72.988317073170748</v>
      </c>
      <c r="AP61" s="120">
        <v>73.373243902439029</v>
      </c>
      <c r="AQ61" s="120">
        <v>73.719804878048777</v>
      </c>
      <c r="AR61" s="120">
        <v>74.024024390243923</v>
      </c>
      <c r="AS61" s="120">
        <v>74.28446341463416</v>
      </c>
      <c r="AT61" s="120">
        <v>74.503609756097561</v>
      </c>
      <c r="AU61" s="120">
        <v>74.688951219512205</v>
      </c>
      <c r="AV61" s="120">
        <v>74.847951219512197</v>
      </c>
      <c r="AW61" s="120">
        <v>74.993048780487811</v>
      </c>
      <c r="AX61" s="120">
        <v>75.134634146341469</v>
      </c>
      <c r="AY61" s="120" t="s">
        <v>1768</v>
      </c>
    </row>
    <row r="62" spans="1:51">
      <c r="A62" s="120" t="s">
        <v>4353</v>
      </c>
      <c r="B62" s="120">
        <v>45.933560975609765</v>
      </c>
      <c r="C62" s="120">
        <v>46.347365853658545</v>
      </c>
      <c r="D62" s="120">
        <v>46.769707317073177</v>
      </c>
      <c r="E62" s="120">
        <v>47.20112195121952</v>
      </c>
      <c r="F62" s="120">
        <v>47.644073170731716</v>
      </c>
      <c r="G62" s="120">
        <v>48.09456097560976</v>
      </c>
      <c r="H62" s="120">
        <v>48.551585365853661</v>
      </c>
      <c r="I62" s="120">
        <v>49.011585365853662</v>
      </c>
      <c r="J62" s="120">
        <v>49.476073170731709</v>
      </c>
      <c r="K62" s="120">
        <v>49.947000000000003</v>
      </c>
      <c r="L62" s="120">
        <v>50.432804878048792</v>
      </c>
      <c r="M62" s="120">
        <v>50.939951219512196</v>
      </c>
      <c r="N62" s="120">
        <v>51.474926829268298</v>
      </c>
      <c r="O62" s="120">
        <v>52.040219512195129</v>
      </c>
      <c r="P62" s="120">
        <v>52.635902439024392</v>
      </c>
      <c r="Q62" s="120">
        <v>53.258487804878058</v>
      </c>
      <c r="R62" s="120">
        <v>53.904048780487805</v>
      </c>
      <c r="S62" s="120">
        <v>54.56314634146343</v>
      </c>
      <c r="T62" s="120">
        <v>55.228341463414637</v>
      </c>
      <c r="U62" s="120">
        <v>55.895146341463416</v>
      </c>
      <c r="V62" s="120">
        <v>56.562048780487814</v>
      </c>
      <c r="W62" s="120">
        <v>57.231536585365859</v>
      </c>
      <c r="X62" s="120">
        <v>57.903048780487815</v>
      </c>
      <c r="Y62" s="120">
        <v>58.577560975609764</v>
      </c>
      <c r="Z62" s="120">
        <v>59.250560975609758</v>
      </c>
      <c r="AA62" s="120">
        <v>59.912609756097567</v>
      </c>
      <c r="AB62" s="120">
        <v>60.555731707317079</v>
      </c>
      <c r="AC62" s="120">
        <v>61.174487804878055</v>
      </c>
      <c r="AD62" s="120">
        <v>61.767853658536588</v>
      </c>
      <c r="AE62" s="120">
        <v>62.338292682926841</v>
      </c>
      <c r="AF62" s="120">
        <v>62.894756097560993</v>
      </c>
      <c r="AG62" s="120">
        <v>63.452146341463418</v>
      </c>
      <c r="AH62" s="120">
        <v>64.020878048780489</v>
      </c>
      <c r="AI62" s="120">
        <v>64.604414634146352</v>
      </c>
      <c r="AJ62" s="120">
        <v>65.198243902439046</v>
      </c>
      <c r="AK62" s="120">
        <v>65.791902439024398</v>
      </c>
      <c r="AL62" s="120">
        <v>66.369414634146352</v>
      </c>
      <c r="AM62" s="120">
        <v>66.91239024390245</v>
      </c>
      <c r="AN62" s="120">
        <v>67.407878048780489</v>
      </c>
      <c r="AO62" s="120">
        <v>67.848951219512202</v>
      </c>
      <c r="AP62" s="120">
        <v>68.233634146341473</v>
      </c>
      <c r="AQ62" s="120">
        <v>68.561926829268302</v>
      </c>
      <c r="AR62" s="120">
        <v>68.846341463414632</v>
      </c>
      <c r="AS62" s="120">
        <v>69.09934146341466</v>
      </c>
      <c r="AT62" s="120">
        <v>69.327926829268307</v>
      </c>
      <c r="AU62" s="120">
        <v>69.541073170731707</v>
      </c>
      <c r="AV62" s="120">
        <v>69.744268292682932</v>
      </c>
      <c r="AW62" s="120">
        <v>69.942000000000007</v>
      </c>
      <c r="AX62" s="120">
        <v>70.138243902439029</v>
      </c>
      <c r="AY62" s="120" t="s">
        <v>1768</v>
      </c>
    </row>
    <row r="63" spans="1:51">
      <c r="A63" s="120" t="s">
        <v>1409</v>
      </c>
      <c r="B63" s="120">
        <v>69.670895806022898</v>
      </c>
      <c r="C63" s="120" t="s">
        <v>1768</v>
      </c>
      <c r="D63" s="120" t="s">
        <v>1768</v>
      </c>
      <c r="E63" s="120" t="s">
        <v>1768</v>
      </c>
      <c r="F63" s="120" t="s">
        <v>1768</v>
      </c>
      <c r="G63" s="120">
        <v>70.390254154634334</v>
      </c>
      <c r="H63" s="120" t="s">
        <v>1768</v>
      </c>
      <c r="I63" s="120" t="s">
        <v>1768</v>
      </c>
      <c r="J63" s="120" t="s">
        <v>1768</v>
      </c>
      <c r="K63" s="120" t="s">
        <v>1768</v>
      </c>
      <c r="L63" s="120">
        <v>71.253353019946559</v>
      </c>
      <c r="M63" s="120" t="s">
        <v>1768</v>
      </c>
      <c r="N63" s="120" t="s">
        <v>1768</v>
      </c>
      <c r="O63" s="120" t="s">
        <v>1768</v>
      </c>
      <c r="P63" s="120" t="s">
        <v>1768</v>
      </c>
      <c r="Q63" s="120">
        <v>72.270072525657824</v>
      </c>
      <c r="R63" s="120" t="s">
        <v>1768</v>
      </c>
      <c r="S63" s="120" t="s">
        <v>1768</v>
      </c>
      <c r="T63" s="120" t="s">
        <v>1768</v>
      </c>
      <c r="U63" s="120" t="s">
        <v>1768</v>
      </c>
      <c r="V63" s="120">
        <v>73.65861389895602</v>
      </c>
      <c r="W63" s="120" t="s">
        <v>1768</v>
      </c>
      <c r="X63" s="120">
        <v>74.25826521653012</v>
      </c>
      <c r="Y63" s="120" t="s">
        <v>1768</v>
      </c>
      <c r="Z63" s="120" t="s">
        <v>1768</v>
      </c>
      <c r="AA63" s="120">
        <v>74.93251074599533</v>
      </c>
      <c r="AB63" s="120" t="s">
        <v>1768</v>
      </c>
      <c r="AC63" s="120">
        <v>75.639359030679231</v>
      </c>
      <c r="AD63" s="120" t="s">
        <v>1768</v>
      </c>
      <c r="AE63" s="120">
        <v>76.251375844274222</v>
      </c>
      <c r="AF63" s="120">
        <v>76.042771754105104</v>
      </c>
      <c r="AG63" s="120">
        <v>76.148951381455277</v>
      </c>
      <c r="AH63" s="120">
        <v>76.53167590801084</v>
      </c>
      <c r="AI63" s="120">
        <v>76.652514103038897</v>
      </c>
      <c r="AJ63" s="120">
        <v>76.993648769239471</v>
      </c>
      <c r="AK63" s="120">
        <v>77.137263250307171</v>
      </c>
      <c r="AL63" s="120">
        <v>77.358554728499968</v>
      </c>
      <c r="AM63" s="120">
        <v>77.723874937469716</v>
      </c>
      <c r="AN63" s="120">
        <v>77.8702039657462</v>
      </c>
      <c r="AO63" s="120">
        <v>78.069457376396315</v>
      </c>
      <c r="AP63" s="120">
        <v>78.373498650022754</v>
      </c>
      <c r="AQ63" s="120">
        <v>78.619023194795759</v>
      </c>
      <c r="AR63" s="120">
        <v>78.72893244667226</v>
      </c>
      <c r="AS63" s="120">
        <v>78.872492208268767</v>
      </c>
      <c r="AT63" s="120">
        <v>79.398245613643155</v>
      </c>
      <c r="AU63" s="120">
        <v>79.71266702920714</v>
      </c>
      <c r="AV63" s="120">
        <v>80.247157770236228</v>
      </c>
      <c r="AW63" s="120">
        <v>80.475171091237442</v>
      </c>
      <c r="AX63" s="120">
        <v>80.732921098313398</v>
      </c>
      <c r="AY63" s="120" t="s">
        <v>1768</v>
      </c>
    </row>
    <row r="64" spans="1:51">
      <c r="A64" s="120" t="s">
        <v>4134</v>
      </c>
      <c r="B64" s="120">
        <v>39.106268292682934</v>
      </c>
      <c r="C64" s="120">
        <v>39.528365853658542</v>
      </c>
      <c r="D64" s="120">
        <v>39.947975609756099</v>
      </c>
      <c r="E64" s="120">
        <v>40.364097560975608</v>
      </c>
      <c r="F64" s="120">
        <v>40.777243902439025</v>
      </c>
      <c r="G64" s="120">
        <v>41.192390243902445</v>
      </c>
      <c r="H64" s="120">
        <v>41.614560975609763</v>
      </c>
      <c r="I64" s="120">
        <v>42.044268292682936</v>
      </c>
      <c r="J64" s="120">
        <v>42.475975609756098</v>
      </c>
      <c r="K64" s="120">
        <v>42.900219512195129</v>
      </c>
      <c r="L64" s="120">
        <v>43.303024390243905</v>
      </c>
      <c r="M64" s="120">
        <v>43.669878048780497</v>
      </c>
      <c r="N64" s="120">
        <v>43.985804878048789</v>
      </c>
      <c r="O64" s="120">
        <v>44.241268292682932</v>
      </c>
      <c r="P64" s="120">
        <v>44.431268292682937</v>
      </c>
      <c r="Q64" s="120">
        <v>44.540268292682931</v>
      </c>
      <c r="R64" s="120">
        <v>44.556731707317077</v>
      </c>
      <c r="S64" s="120">
        <v>44.492609756097565</v>
      </c>
      <c r="T64" s="120">
        <v>44.371902439024396</v>
      </c>
      <c r="U64" s="120">
        <v>44.225097560975613</v>
      </c>
      <c r="V64" s="120">
        <v>44.093170731707325</v>
      </c>
      <c r="W64" s="120">
        <v>44.022658536585375</v>
      </c>
      <c r="X64" s="120">
        <v>44.046585365853666</v>
      </c>
      <c r="Y64" s="120">
        <v>44.190463414634152</v>
      </c>
      <c r="Z64" s="120">
        <v>44.466341463414643</v>
      </c>
      <c r="AA64" s="120">
        <v>44.876219512195128</v>
      </c>
      <c r="AB64" s="120">
        <v>45.404121951219516</v>
      </c>
      <c r="AC64" s="120">
        <v>46.01453658536586</v>
      </c>
      <c r="AD64" s="120">
        <v>46.676975609756106</v>
      </c>
      <c r="AE64" s="120">
        <v>47.375414634146345</v>
      </c>
      <c r="AF64" s="120">
        <v>48.104365853658543</v>
      </c>
      <c r="AG64" s="120">
        <v>48.868268292682934</v>
      </c>
      <c r="AH64" s="120">
        <v>49.670121951219514</v>
      </c>
      <c r="AI64" s="120">
        <v>50.504951219512201</v>
      </c>
      <c r="AJ64" s="120">
        <v>51.357243902439031</v>
      </c>
      <c r="AK64" s="120">
        <v>52.205536585365863</v>
      </c>
      <c r="AL64" s="120">
        <v>53.028878048780498</v>
      </c>
      <c r="AM64" s="120">
        <v>53.810804878048785</v>
      </c>
      <c r="AN64" s="120">
        <v>54.538853658536596</v>
      </c>
      <c r="AO64" s="120">
        <v>55.206536585365861</v>
      </c>
      <c r="AP64" s="120">
        <v>55.809878048780497</v>
      </c>
      <c r="AQ64" s="120">
        <v>56.353878048780494</v>
      </c>
      <c r="AR64" s="120">
        <v>56.853487804878057</v>
      </c>
      <c r="AS64" s="120">
        <v>57.323707317073172</v>
      </c>
      <c r="AT64" s="120">
        <v>57.772975609756102</v>
      </c>
      <c r="AU64" s="120">
        <v>58.207292682926834</v>
      </c>
      <c r="AV64" s="120">
        <v>58.631121951219512</v>
      </c>
      <c r="AW64" s="120">
        <v>59.045439024390248</v>
      </c>
      <c r="AX64" s="120">
        <v>59.452219512195128</v>
      </c>
      <c r="AY64" s="120" t="s">
        <v>1768</v>
      </c>
    </row>
    <row r="65" spans="1:51">
      <c r="A65" s="120" t="s">
        <v>4155</v>
      </c>
      <c r="B65" s="120">
        <v>69.109268292682941</v>
      </c>
      <c r="C65" s="120">
        <v>69.480487804878052</v>
      </c>
      <c r="D65" s="120">
        <v>69.519024390243914</v>
      </c>
      <c r="E65" s="120">
        <v>69.681219512195128</v>
      </c>
      <c r="F65" s="120">
        <v>70.399756097560982</v>
      </c>
      <c r="G65" s="120">
        <v>70.80926829268293</v>
      </c>
      <c r="H65" s="120">
        <v>71.055121951219519</v>
      </c>
      <c r="I65" s="120">
        <v>71.25292682926829</v>
      </c>
      <c r="J65" s="120">
        <v>71.537804878048789</v>
      </c>
      <c r="K65" s="120">
        <v>71.057560975609761</v>
      </c>
      <c r="L65" s="120">
        <v>72.027317073170735</v>
      </c>
      <c r="M65" s="120">
        <v>71.630243902439034</v>
      </c>
      <c r="N65" s="120">
        <v>72.8180487804878</v>
      </c>
      <c r="O65" s="120">
        <v>72.610731707317086</v>
      </c>
      <c r="P65" s="120">
        <v>72.969756097560989</v>
      </c>
      <c r="Q65" s="120">
        <v>73.318780487804872</v>
      </c>
      <c r="R65" s="120">
        <v>73.642682926829295</v>
      </c>
      <c r="S65" s="120">
        <v>74.131951219512203</v>
      </c>
      <c r="T65" s="120">
        <v>74.295609756097562</v>
      </c>
      <c r="U65" s="120">
        <v>74.818780487804872</v>
      </c>
      <c r="V65" s="120">
        <v>75.349268292682936</v>
      </c>
      <c r="W65" s="120">
        <v>75.52853658536587</v>
      </c>
      <c r="X65" s="120">
        <v>76.134146341463421</v>
      </c>
      <c r="Y65" s="120">
        <v>75.9090243902439</v>
      </c>
      <c r="Z65" s="120">
        <v>76.295365853658552</v>
      </c>
      <c r="AA65" s="120">
        <v>76.259512195121957</v>
      </c>
      <c r="AB65" s="120">
        <v>76.510487804878053</v>
      </c>
      <c r="AC65" s="120">
        <v>76.728048780487825</v>
      </c>
      <c r="AD65" s="120">
        <v>76.74707317073171</v>
      </c>
      <c r="AE65" s="120">
        <v>76.813658536585379</v>
      </c>
      <c r="AF65" s="120">
        <v>76.837560975609762</v>
      </c>
      <c r="AG65" s="120">
        <v>76.971219512195134</v>
      </c>
      <c r="AH65" s="120">
        <v>77.41</v>
      </c>
      <c r="AI65" s="120">
        <v>77.546585365853673</v>
      </c>
      <c r="AJ65" s="120">
        <v>77.901463414634151</v>
      </c>
      <c r="AK65" s="120">
        <v>77.980731707317076</v>
      </c>
      <c r="AL65" s="120">
        <v>78.120487804878053</v>
      </c>
      <c r="AM65" s="120">
        <v>78.604146341463419</v>
      </c>
      <c r="AN65" s="120">
        <v>78.684634146341466</v>
      </c>
      <c r="AO65" s="120">
        <v>78.680000000000007</v>
      </c>
      <c r="AP65" s="120">
        <v>78.965853658536588</v>
      </c>
      <c r="AQ65" s="120">
        <v>79.01707317073172</v>
      </c>
      <c r="AR65" s="120">
        <v>79.160975609756107</v>
      </c>
      <c r="AS65" s="120">
        <v>79.556097560975616</v>
      </c>
      <c r="AT65" s="120">
        <v>80.09365853658538</v>
      </c>
      <c r="AU65" s="120">
        <v>80.238536585365864</v>
      </c>
      <c r="AV65" s="120">
        <v>80.988780487804874</v>
      </c>
      <c r="AW65" s="120">
        <v>80.964878048780506</v>
      </c>
      <c r="AX65" s="120">
        <v>81.08804878048781</v>
      </c>
      <c r="AY65" s="120" t="s">
        <v>1768</v>
      </c>
    </row>
    <row r="66" spans="1:51">
      <c r="A66" s="120" t="s">
        <v>4182</v>
      </c>
      <c r="B66" s="120">
        <v>68.543414634146359</v>
      </c>
      <c r="C66" s="120" t="s">
        <v>1768</v>
      </c>
      <c r="D66" s="120">
        <v>69.097560975609767</v>
      </c>
      <c r="E66" s="120" t="s">
        <v>1768</v>
      </c>
      <c r="F66" s="120" t="s">
        <v>1768</v>
      </c>
      <c r="G66" s="120">
        <v>69.546829268292697</v>
      </c>
      <c r="H66" s="120" t="s">
        <v>1768</v>
      </c>
      <c r="I66" s="120">
        <v>69.846341463414646</v>
      </c>
      <c r="J66" s="120" t="s">
        <v>1768</v>
      </c>
      <c r="K66" s="120" t="s">
        <v>1768</v>
      </c>
      <c r="L66" s="120">
        <v>69.963414634146346</v>
      </c>
      <c r="M66" s="120" t="s">
        <v>1768</v>
      </c>
      <c r="N66" s="120">
        <v>70.041463414634137</v>
      </c>
      <c r="O66" s="120" t="s">
        <v>1768</v>
      </c>
      <c r="P66" s="120" t="s">
        <v>1768</v>
      </c>
      <c r="Q66" s="120">
        <v>69.614146341463425</v>
      </c>
      <c r="R66" s="120" t="s">
        <v>1768</v>
      </c>
      <c r="S66" s="120">
        <v>69.329268292682926</v>
      </c>
      <c r="T66" s="120" t="s">
        <v>1768</v>
      </c>
      <c r="U66" s="120" t="s">
        <v>1768</v>
      </c>
      <c r="V66" s="120">
        <v>69.078048780487819</v>
      </c>
      <c r="W66" s="120" t="s">
        <v>1768</v>
      </c>
      <c r="X66" s="120">
        <v>69.278048780487822</v>
      </c>
      <c r="Y66" s="120" t="s">
        <v>1768</v>
      </c>
      <c r="Z66" s="120" t="s">
        <v>1768</v>
      </c>
      <c r="AA66" s="120">
        <v>70.036585365853654</v>
      </c>
      <c r="AB66" s="120" t="s">
        <v>1768</v>
      </c>
      <c r="AC66" s="120">
        <v>70.695121951219519</v>
      </c>
      <c r="AD66" s="120">
        <v>70.697560975609761</v>
      </c>
      <c r="AE66" s="120">
        <v>70.090243902439028</v>
      </c>
      <c r="AF66" s="120">
        <v>69.478048780487811</v>
      </c>
      <c r="AG66" s="120">
        <v>69.473170731707327</v>
      </c>
      <c r="AH66" s="120">
        <v>68.963414634146346</v>
      </c>
      <c r="AI66" s="120">
        <v>67.960975609756105</v>
      </c>
      <c r="AJ66" s="120">
        <v>66.953658536585365</v>
      </c>
      <c r="AK66" s="120">
        <v>67.846341463414646</v>
      </c>
      <c r="AL66" s="120">
        <v>69.840731707317076</v>
      </c>
      <c r="AM66" s="120">
        <v>70.187317073170746</v>
      </c>
      <c r="AN66" s="120">
        <v>69.79024390243903</v>
      </c>
      <c r="AO66" s="120">
        <v>70.589024390243907</v>
      </c>
      <c r="AP66" s="120">
        <v>70.868292682926835</v>
      </c>
      <c r="AQ66" s="120">
        <v>70.509756097560995</v>
      </c>
      <c r="AR66" s="120">
        <v>71.056097560975616</v>
      </c>
      <c r="AS66" s="120">
        <v>71.317073170731703</v>
      </c>
      <c r="AT66" s="120">
        <v>71.87439024390244</v>
      </c>
      <c r="AU66" s="120">
        <v>72.572439024390263</v>
      </c>
      <c r="AV66" s="120">
        <v>72.82365853658537</v>
      </c>
      <c r="AW66" s="120">
        <v>72.893414634146367</v>
      </c>
      <c r="AX66" s="120">
        <v>73.973170731707327</v>
      </c>
      <c r="AY66" s="120" t="s">
        <v>1768</v>
      </c>
    </row>
    <row r="67" spans="1:51">
      <c r="A67" s="120" t="s">
        <v>4071</v>
      </c>
      <c r="B67" s="120">
        <v>38.395829268292687</v>
      </c>
      <c r="C67" s="120">
        <v>39.056756097560978</v>
      </c>
      <c r="D67" s="120">
        <v>39.68426829268293</v>
      </c>
      <c r="E67" s="120">
        <v>40.261902439024396</v>
      </c>
      <c r="F67" s="120">
        <v>40.78117073170732</v>
      </c>
      <c r="G67" s="120">
        <v>41.23756097560976</v>
      </c>
      <c r="H67" s="120">
        <v>41.636073170731713</v>
      </c>
      <c r="I67" s="120">
        <v>41.991682926829277</v>
      </c>
      <c r="J67" s="120">
        <v>42.317341463414643</v>
      </c>
      <c r="K67" s="120">
        <v>42.620024390243906</v>
      </c>
      <c r="L67" s="120">
        <v>42.908707317073173</v>
      </c>
      <c r="M67" s="120">
        <v>43.193365853658541</v>
      </c>
      <c r="N67" s="120">
        <v>43.473487804878054</v>
      </c>
      <c r="O67" s="120">
        <v>43.742585365853664</v>
      </c>
      <c r="P67" s="120">
        <v>43.992634146341466</v>
      </c>
      <c r="Q67" s="120">
        <v>44.192170731707321</v>
      </c>
      <c r="R67" s="120">
        <v>44.303707317073169</v>
      </c>
      <c r="S67" s="120">
        <v>44.312756097560978</v>
      </c>
      <c r="T67" s="120">
        <v>44.224853658536595</v>
      </c>
      <c r="U67" s="120">
        <v>44.064463414634155</v>
      </c>
      <c r="V67" s="120">
        <v>43.882585365853664</v>
      </c>
      <c r="W67" s="120">
        <v>43.744707317073171</v>
      </c>
      <c r="X67" s="120">
        <v>43.706756097560977</v>
      </c>
      <c r="Y67" s="120">
        <v>43.805268292682925</v>
      </c>
      <c r="Z67" s="120">
        <v>44.051195121951217</v>
      </c>
      <c r="AA67" s="120">
        <v>44.43307317073171</v>
      </c>
      <c r="AB67" s="120">
        <v>44.916414634146349</v>
      </c>
      <c r="AC67" s="120">
        <v>45.445731707317073</v>
      </c>
      <c r="AD67" s="120">
        <v>45.97256097560976</v>
      </c>
      <c r="AE67" s="120">
        <v>46.476390243902443</v>
      </c>
      <c r="AF67" s="120">
        <v>46.947219512195126</v>
      </c>
      <c r="AG67" s="120">
        <v>47.389512195121952</v>
      </c>
      <c r="AH67" s="120">
        <v>47.822756097560983</v>
      </c>
      <c r="AI67" s="120">
        <v>48.260951219512201</v>
      </c>
      <c r="AJ67" s="120">
        <v>48.706121951219515</v>
      </c>
      <c r="AK67" s="120">
        <v>49.155804878048777</v>
      </c>
      <c r="AL67" s="120">
        <v>49.607073170731717</v>
      </c>
      <c r="AM67" s="120">
        <v>50.054439024390255</v>
      </c>
      <c r="AN67" s="120">
        <v>50.497463414634154</v>
      </c>
      <c r="AO67" s="120">
        <v>50.936634146341468</v>
      </c>
      <c r="AP67" s="120">
        <v>51.376439024390244</v>
      </c>
      <c r="AQ67" s="120">
        <v>51.823365853658537</v>
      </c>
      <c r="AR67" s="120">
        <v>52.282853658536588</v>
      </c>
      <c r="AS67" s="120">
        <v>52.755853658536594</v>
      </c>
      <c r="AT67" s="120">
        <v>53.241341463414642</v>
      </c>
      <c r="AU67" s="120">
        <v>53.734756097560982</v>
      </c>
      <c r="AV67" s="120">
        <v>54.229585365853659</v>
      </c>
      <c r="AW67" s="120">
        <v>54.718341463414639</v>
      </c>
      <c r="AX67" s="120">
        <v>55.195000000000007</v>
      </c>
      <c r="AY67" s="120" t="s">
        <v>1768</v>
      </c>
    </row>
    <row r="68" spans="1:51">
      <c r="A68" s="120" t="s">
        <v>4322</v>
      </c>
      <c r="B68" s="120">
        <v>69.574099424594962</v>
      </c>
      <c r="C68" s="120" t="s">
        <v>1768</v>
      </c>
      <c r="D68" s="120" t="s">
        <v>1768</v>
      </c>
      <c r="E68" s="120" t="s">
        <v>1768</v>
      </c>
      <c r="F68" s="120" t="s">
        <v>1768</v>
      </c>
      <c r="G68" s="120">
        <v>70.462194398729309</v>
      </c>
      <c r="H68" s="120" t="s">
        <v>1768</v>
      </c>
      <c r="I68" s="120" t="s">
        <v>1768</v>
      </c>
      <c r="J68" s="120" t="s">
        <v>1768</v>
      </c>
      <c r="K68" s="120" t="s">
        <v>1768</v>
      </c>
      <c r="L68" s="120">
        <v>71.09302303791992</v>
      </c>
      <c r="M68" s="120" t="s">
        <v>1768</v>
      </c>
      <c r="N68" s="120" t="s">
        <v>1768</v>
      </c>
      <c r="O68" s="120" t="s">
        <v>1768</v>
      </c>
      <c r="P68" s="120" t="s">
        <v>1768</v>
      </c>
      <c r="Q68" s="120">
        <v>71.968917297342074</v>
      </c>
      <c r="R68" s="120" t="s">
        <v>1768</v>
      </c>
      <c r="S68" s="120" t="s">
        <v>1768</v>
      </c>
      <c r="T68" s="120" t="s">
        <v>1768</v>
      </c>
      <c r="U68" s="120" t="s">
        <v>1768</v>
      </c>
      <c r="V68" s="120">
        <v>72.908847514308633</v>
      </c>
      <c r="W68" s="120">
        <v>73.344209672997962</v>
      </c>
      <c r="X68" s="120">
        <v>73.491873954724198</v>
      </c>
      <c r="Y68" s="120">
        <v>73.585869542534667</v>
      </c>
      <c r="Z68" s="120">
        <v>73.902786719174898</v>
      </c>
      <c r="AA68" s="120">
        <v>73.938490875941355</v>
      </c>
      <c r="AB68" s="120">
        <v>74.136219861190568</v>
      </c>
      <c r="AC68" s="120">
        <v>74.533089137771967</v>
      </c>
      <c r="AD68" s="120">
        <v>74.576084942303297</v>
      </c>
      <c r="AE68" s="120">
        <v>74.703822862051638</v>
      </c>
      <c r="AF68" s="120">
        <v>74.879146119545481</v>
      </c>
      <c r="AG68" s="120">
        <v>74.962713736303115</v>
      </c>
      <c r="AH68" s="120">
        <v>75.302978869823008</v>
      </c>
      <c r="AI68" s="120">
        <v>75.386777788398575</v>
      </c>
      <c r="AJ68" s="120">
        <v>75.698949684420825</v>
      </c>
      <c r="AK68" s="120">
        <v>75.820441225169702</v>
      </c>
      <c r="AL68" s="120">
        <v>76.068378618090279</v>
      </c>
      <c r="AM68" s="120">
        <v>76.370657491609109</v>
      </c>
      <c r="AN68" s="120">
        <v>76.550546966896093</v>
      </c>
      <c r="AO68" s="120">
        <v>76.787565017724859</v>
      </c>
      <c r="AP68" s="120">
        <v>77.162749316801268</v>
      </c>
      <c r="AQ68" s="120">
        <v>77.431920747819163</v>
      </c>
      <c r="AR68" s="120">
        <v>77.561543063990271</v>
      </c>
      <c r="AS68" s="120">
        <v>77.712239889351039</v>
      </c>
      <c r="AT68" s="120">
        <v>78.144079779778082</v>
      </c>
      <c r="AU68" s="120">
        <v>78.472536112362036</v>
      </c>
      <c r="AV68" s="120">
        <v>78.949957828744928</v>
      </c>
      <c r="AW68" s="120">
        <v>79.174862825128898</v>
      </c>
      <c r="AX68" s="120">
        <v>79.458910652030326</v>
      </c>
      <c r="AY68" s="120" t="s">
        <v>1768</v>
      </c>
    </row>
    <row r="69" spans="1:51">
      <c r="A69" s="120" t="s">
        <v>4165</v>
      </c>
      <c r="B69" s="120">
        <v>68.819756097560983</v>
      </c>
      <c r="C69" s="120">
        <v>68.844146341463414</v>
      </c>
      <c r="D69" s="120">
        <v>68.577804878048781</v>
      </c>
      <c r="E69" s="120">
        <v>69.012682926829271</v>
      </c>
      <c r="F69" s="120">
        <v>69.220975609756096</v>
      </c>
      <c r="G69" s="120">
        <v>68.977804878048772</v>
      </c>
      <c r="H69" s="120">
        <v>69.477073170731714</v>
      </c>
      <c r="I69" s="120">
        <v>69.666585365853678</v>
      </c>
      <c r="J69" s="120">
        <v>69.616341463414642</v>
      </c>
      <c r="K69" s="120">
        <v>69.503414634146353</v>
      </c>
      <c r="L69" s="120">
        <v>70.179512195121958</v>
      </c>
      <c r="M69" s="120">
        <v>70.017560975609769</v>
      </c>
      <c r="N69" s="120">
        <v>70.707317073170728</v>
      </c>
      <c r="O69" s="120">
        <v>71.223658536585376</v>
      </c>
      <c r="P69" s="120">
        <v>71.134878048780493</v>
      </c>
      <c r="Q69" s="120">
        <v>71.673658536585378</v>
      </c>
      <c r="R69" s="120">
        <v>71.812926829268292</v>
      </c>
      <c r="S69" s="120">
        <v>72.350243902439018</v>
      </c>
      <c r="T69" s="120">
        <v>72.89707317073173</v>
      </c>
      <c r="U69" s="120">
        <v>73.155365853658552</v>
      </c>
      <c r="V69" s="120">
        <v>73.44</v>
      </c>
      <c r="W69" s="120">
        <v>73.746585365853662</v>
      </c>
      <c r="X69" s="120">
        <v>74.298048780487818</v>
      </c>
      <c r="Y69" s="120">
        <v>74.2009756097561</v>
      </c>
      <c r="Z69" s="120">
        <v>74.519024390243914</v>
      </c>
      <c r="AA69" s="120">
        <v>74.222926829268303</v>
      </c>
      <c r="AB69" s="120">
        <v>74.560000000000016</v>
      </c>
      <c r="AC69" s="120">
        <v>74.591951219512197</v>
      </c>
      <c r="AD69" s="120">
        <v>74.577073170731708</v>
      </c>
      <c r="AE69" s="120">
        <v>74.792195121951238</v>
      </c>
      <c r="AF69" s="120">
        <v>74.813170731707316</v>
      </c>
      <c r="AG69" s="120">
        <v>75.227560975609762</v>
      </c>
      <c r="AH69" s="120">
        <v>75.455365853658549</v>
      </c>
      <c r="AI69" s="120">
        <v>75.705121951219525</v>
      </c>
      <c r="AJ69" s="120">
        <v>76.395609756097556</v>
      </c>
      <c r="AK69" s="120">
        <v>76.409512195121962</v>
      </c>
      <c r="AL69" s="120">
        <v>76.69341463414635</v>
      </c>
      <c r="AM69" s="120">
        <v>76.878536585365865</v>
      </c>
      <c r="AN69" s="120">
        <v>77.090731707317076</v>
      </c>
      <c r="AO69" s="120">
        <v>77.291219512195127</v>
      </c>
      <c r="AP69" s="120">
        <v>77.501219512195121</v>
      </c>
      <c r="AQ69" s="120">
        <v>77.975121951219521</v>
      </c>
      <c r="AR69" s="120">
        <v>78.123658536585381</v>
      </c>
      <c r="AS69" s="120">
        <v>78.368292682926835</v>
      </c>
      <c r="AT69" s="120">
        <v>78.714634146341481</v>
      </c>
      <c r="AU69" s="120">
        <v>78.965609756097578</v>
      </c>
      <c r="AV69" s="120">
        <v>79.407317073170745</v>
      </c>
      <c r="AW69" s="120">
        <v>79.452682926829269</v>
      </c>
      <c r="AX69" s="120">
        <v>79.791951219512214</v>
      </c>
      <c r="AY69" s="120" t="s">
        <v>1768</v>
      </c>
    </row>
    <row r="70" spans="1:51">
      <c r="A70" s="120" t="s">
        <v>62</v>
      </c>
      <c r="B70" s="120">
        <v>55.798780487804883</v>
      </c>
      <c r="C70" s="120">
        <v>56.198780487804889</v>
      </c>
      <c r="D70" s="120">
        <v>56.598780487804888</v>
      </c>
      <c r="E70" s="120">
        <v>56.998780487804879</v>
      </c>
      <c r="F70" s="120">
        <v>57.398780487804885</v>
      </c>
      <c r="G70" s="120">
        <v>57.798780487804891</v>
      </c>
      <c r="H70" s="120">
        <v>58.198780487804882</v>
      </c>
      <c r="I70" s="120">
        <v>58.598780487804881</v>
      </c>
      <c r="J70" s="120">
        <v>58.998780487804886</v>
      </c>
      <c r="K70" s="120">
        <v>59.398780487804885</v>
      </c>
      <c r="L70" s="120">
        <v>59.798780487804883</v>
      </c>
      <c r="M70" s="120">
        <v>60.198780487804882</v>
      </c>
      <c r="N70" s="120">
        <v>60.598780487804881</v>
      </c>
      <c r="O70" s="120">
        <v>60.998780487804893</v>
      </c>
      <c r="P70" s="120">
        <v>61.398780487804885</v>
      </c>
      <c r="Q70" s="120">
        <v>61.798780487804883</v>
      </c>
      <c r="R70" s="120">
        <v>62.199780487804887</v>
      </c>
      <c r="S70" s="120">
        <v>62.600780487804876</v>
      </c>
      <c r="T70" s="120">
        <v>63.002780487804884</v>
      </c>
      <c r="U70" s="120">
        <v>63.403780487804887</v>
      </c>
      <c r="V70" s="120">
        <v>63.810780487804877</v>
      </c>
      <c r="W70" s="120">
        <v>64.230780487804893</v>
      </c>
      <c r="X70" s="120">
        <v>64.662780487804881</v>
      </c>
      <c r="Y70" s="120">
        <v>65.099780487804892</v>
      </c>
      <c r="Z70" s="120">
        <v>65.52778048780489</v>
      </c>
      <c r="AA70" s="120">
        <v>65.924292682926833</v>
      </c>
      <c r="AB70" s="120">
        <v>66.261292682926822</v>
      </c>
      <c r="AC70" s="120">
        <v>66.521804878048798</v>
      </c>
      <c r="AD70" s="120">
        <v>66.699317073170747</v>
      </c>
      <c r="AE70" s="120">
        <v>66.795829268292678</v>
      </c>
      <c r="AF70" s="120">
        <v>66.821829268292703</v>
      </c>
      <c r="AG70" s="120">
        <v>66.795829268292678</v>
      </c>
      <c r="AH70" s="120">
        <v>66.747317073170734</v>
      </c>
      <c r="AI70" s="120">
        <v>66.703268292682935</v>
      </c>
      <c r="AJ70" s="120">
        <v>66.680707317073171</v>
      </c>
      <c r="AK70" s="120">
        <v>66.694609756097563</v>
      </c>
      <c r="AL70" s="120">
        <v>66.752951219512198</v>
      </c>
      <c r="AM70" s="120">
        <v>66.849243902439028</v>
      </c>
      <c r="AN70" s="120">
        <v>66.976512195121956</v>
      </c>
      <c r="AO70" s="120">
        <v>67.133219512195126</v>
      </c>
      <c r="AP70" s="120">
        <v>67.313390243902461</v>
      </c>
      <c r="AQ70" s="120">
        <v>67.510536585365855</v>
      </c>
      <c r="AR70" s="120">
        <v>67.716682926829279</v>
      </c>
      <c r="AS70" s="120">
        <v>67.922829268292688</v>
      </c>
      <c r="AT70" s="120">
        <v>68.12446341463415</v>
      </c>
      <c r="AU70" s="120">
        <v>68.318634146341466</v>
      </c>
      <c r="AV70" s="120">
        <v>68.504829268292681</v>
      </c>
      <c r="AW70" s="120">
        <v>68.686512195121949</v>
      </c>
      <c r="AX70" s="120">
        <v>68.865731707317082</v>
      </c>
      <c r="AY70" s="120" t="s">
        <v>1768</v>
      </c>
    </row>
    <row r="71" spans="1:51">
      <c r="A71" s="120" t="s">
        <v>4147</v>
      </c>
      <c r="B71" s="120">
        <v>70.239756097560985</v>
      </c>
      <c r="C71" s="120">
        <v>70.825853658536587</v>
      </c>
      <c r="D71" s="120">
        <v>70.32658536585366</v>
      </c>
      <c r="E71" s="120">
        <v>70.224634146341486</v>
      </c>
      <c r="F71" s="120">
        <v>71.162926829268301</v>
      </c>
      <c r="G71" s="120">
        <v>71.006585365853667</v>
      </c>
      <c r="H71" s="120">
        <v>71.405609756097576</v>
      </c>
      <c r="I71" s="120">
        <v>71.409756097560972</v>
      </c>
      <c r="J71" s="120">
        <v>71.399024390243909</v>
      </c>
      <c r="K71" s="120">
        <v>71.141951219512208</v>
      </c>
      <c r="L71" s="120">
        <v>72.009268292682918</v>
      </c>
      <c r="M71" s="120">
        <v>71.997804878048797</v>
      </c>
      <c r="N71" s="120">
        <v>72.250975609756111</v>
      </c>
      <c r="O71" s="120">
        <v>72.401951219512199</v>
      </c>
      <c r="P71" s="120">
        <v>72.749756097560976</v>
      </c>
      <c r="Q71" s="120">
        <v>72.849268292682936</v>
      </c>
      <c r="R71" s="120">
        <v>73.091951219512211</v>
      </c>
      <c r="S71" s="120">
        <v>73.675853658536596</v>
      </c>
      <c r="T71" s="120">
        <v>73.795853658536586</v>
      </c>
      <c r="U71" s="120">
        <v>74.074878048780491</v>
      </c>
      <c r="V71" s="120">
        <v>74.179512195121958</v>
      </c>
      <c r="W71" s="120">
        <v>74.3409756097561</v>
      </c>
      <c r="X71" s="120">
        <v>74.705365853658549</v>
      </c>
      <c r="Y71" s="120">
        <v>74.686585365853674</v>
      </c>
      <c r="Z71" s="120">
        <v>75.160000000000011</v>
      </c>
      <c r="AA71" s="120">
        <v>75.250243902439038</v>
      </c>
      <c r="AB71" s="120">
        <v>75.515365853658551</v>
      </c>
      <c r="AC71" s="120">
        <v>76.074634146341481</v>
      </c>
      <c r="AD71" s="120">
        <v>76.320731707317066</v>
      </c>
      <c r="AE71" s="120">
        <v>76.470243902439037</v>
      </c>
      <c r="AF71" s="120">
        <v>76.745365853658555</v>
      </c>
      <c r="AG71" s="120">
        <v>76.920000000000016</v>
      </c>
      <c r="AH71" s="120">
        <v>77.204878048780486</v>
      </c>
      <c r="AI71" s="120">
        <v>77.261219512195126</v>
      </c>
      <c r="AJ71" s="120">
        <v>77.676097560975606</v>
      </c>
      <c r="AK71" s="120">
        <v>77.783414634146354</v>
      </c>
      <c r="AL71" s="120">
        <v>78.004878048780512</v>
      </c>
      <c r="AM71" s="120">
        <v>78.356097560975613</v>
      </c>
      <c r="AN71" s="120">
        <v>78.307317073170736</v>
      </c>
      <c r="AO71" s="120">
        <v>78.509756097560981</v>
      </c>
      <c r="AP71" s="120">
        <v>78.909756097560972</v>
      </c>
      <c r="AQ71" s="120">
        <v>79.109756097560989</v>
      </c>
      <c r="AR71" s="120">
        <v>79.312195121951234</v>
      </c>
      <c r="AS71" s="120">
        <v>79.263414634146358</v>
      </c>
      <c r="AT71" s="120">
        <v>80.163414634146349</v>
      </c>
      <c r="AU71" s="120">
        <v>80.209512195121974</v>
      </c>
      <c r="AV71" s="120">
        <v>80.808780487804896</v>
      </c>
      <c r="AW71" s="120">
        <v>81.152439024390262</v>
      </c>
      <c r="AX71" s="120">
        <v>81.520487804878059</v>
      </c>
      <c r="AY71" s="120" t="s">
        <v>1768</v>
      </c>
    </row>
    <row r="72" spans="1:51">
      <c r="A72" s="120" t="s">
        <v>1413</v>
      </c>
      <c r="B72" s="120" t="s">
        <v>1768</v>
      </c>
      <c r="C72" s="120" t="s">
        <v>1768</v>
      </c>
      <c r="D72" s="120" t="s">
        <v>1768</v>
      </c>
      <c r="E72" s="120" t="s">
        <v>1768</v>
      </c>
      <c r="F72" s="120" t="s">
        <v>1768</v>
      </c>
      <c r="G72" s="120" t="s">
        <v>1768</v>
      </c>
      <c r="H72" s="120" t="s">
        <v>1768</v>
      </c>
      <c r="I72" s="120" t="s">
        <v>1768</v>
      </c>
      <c r="J72" s="120" t="s">
        <v>1768</v>
      </c>
      <c r="K72" s="120" t="s">
        <v>1768</v>
      </c>
      <c r="L72" s="120" t="s">
        <v>1768</v>
      </c>
      <c r="M72" s="120" t="s">
        <v>1768</v>
      </c>
      <c r="N72" s="120" t="s">
        <v>1768</v>
      </c>
      <c r="O72" s="120" t="s">
        <v>1768</v>
      </c>
      <c r="P72" s="120" t="s">
        <v>1768</v>
      </c>
      <c r="Q72" s="120" t="s">
        <v>1768</v>
      </c>
      <c r="R72" s="120" t="s">
        <v>1768</v>
      </c>
      <c r="S72" s="120" t="s">
        <v>1768</v>
      </c>
      <c r="T72" s="120" t="s">
        <v>1768</v>
      </c>
      <c r="U72" s="120" t="s">
        <v>1768</v>
      </c>
      <c r="V72" s="120" t="s">
        <v>1768</v>
      </c>
      <c r="W72" s="120" t="s">
        <v>1768</v>
      </c>
      <c r="X72" s="120" t="s">
        <v>1768</v>
      </c>
      <c r="Y72" s="120" t="s">
        <v>1768</v>
      </c>
      <c r="Z72" s="120" t="s">
        <v>1768</v>
      </c>
      <c r="AA72" s="120" t="s">
        <v>1768</v>
      </c>
      <c r="AB72" s="120" t="s">
        <v>1768</v>
      </c>
      <c r="AC72" s="120" t="s">
        <v>1768</v>
      </c>
      <c r="AD72" s="120" t="s">
        <v>1768</v>
      </c>
      <c r="AE72" s="120" t="s">
        <v>1768</v>
      </c>
      <c r="AF72" s="120" t="s">
        <v>1768</v>
      </c>
      <c r="AG72" s="120" t="s">
        <v>1768</v>
      </c>
      <c r="AH72" s="120" t="s">
        <v>1768</v>
      </c>
      <c r="AI72" s="120" t="s">
        <v>1768</v>
      </c>
      <c r="AJ72" s="120" t="s">
        <v>1768</v>
      </c>
      <c r="AK72" s="120" t="s">
        <v>1768</v>
      </c>
      <c r="AL72" s="120" t="s">
        <v>1768</v>
      </c>
      <c r="AM72" s="120" t="s">
        <v>1768</v>
      </c>
      <c r="AN72" s="120" t="s">
        <v>1768</v>
      </c>
      <c r="AO72" s="120" t="s">
        <v>1768</v>
      </c>
      <c r="AP72" s="120" t="s">
        <v>1768</v>
      </c>
      <c r="AQ72" s="120" t="s">
        <v>1768</v>
      </c>
      <c r="AR72" s="120" t="s">
        <v>1768</v>
      </c>
      <c r="AS72" s="120" t="s">
        <v>1768</v>
      </c>
      <c r="AT72" s="120" t="s">
        <v>1768</v>
      </c>
      <c r="AU72" s="120" t="s">
        <v>1768</v>
      </c>
      <c r="AV72" s="120">
        <v>78.841463414634148</v>
      </c>
      <c r="AW72" s="120" t="s">
        <v>1768</v>
      </c>
      <c r="AX72" s="120" t="s">
        <v>1768</v>
      </c>
      <c r="AY72" s="120" t="s">
        <v>1768</v>
      </c>
    </row>
    <row r="73" spans="1:51">
      <c r="A73" s="120" t="s">
        <v>1571</v>
      </c>
      <c r="B73" s="120">
        <v>57.586585365853658</v>
      </c>
      <c r="C73" s="120">
        <v>57.985585365853666</v>
      </c>
      <c r="D73" s="120">
        <v>58.383585365853669</v>
      </c>
      <c r="E73" s="120">
        <v>58.781585365853665</v>
      </c>
      <c r="F73" s="120">
        <v>59.179585365853669</v>
      </c>
      <c r="G73" s="120">
        <v>59.578585365853662</v>
      </c>
      <c r="H73" s="120">
        <v>59.981585365853668</v>
      </c>
      <c r="I73" s="120">
        <v>60.387585365853667</v>
      </c>
      <c r="J73" s="120">
        <v>60.797585365853664</v>
      </c>
      <c r="K73" s="120">
        <v>61.211585365853665</v>
      </c>
      <c r="L73" s="120">
        <v>61.633585365853669</v>
      </c>
      <c r="M73" s="120">
        <v>62.070585365853667</v>
      </c>
      <c r="N73" s="120">
        <v>62.52058536585367</v>
      </c>
      <c r="O73" s="120">
        <v>62.975585365853668</v>
      </c>
      <c r="P73" s="120">
        <v>63.426585365853676</v>
      </c>
      <c r="Q73" s="120">
        <v>63.854585365853673</v>
      </c>
      <c r="R73" s="120">
        <v>64.239585365853657</v>
      </c>
      <c r="S73" s="120">
        <v>64.56758536585366</v>
      </c>
      <c r="T73" s="120">
        <v>64.833585365853665</v>
      </c>
      <c r="U73" s="120">
        <v>65.036585365853654</v>
      </c>
      <c r="V73" s="120">
        <v>65.183585365853659</v>
      </c>
      <c r="W73" s="120">
        <v>65.289585365853668</v>
      </c>
      <c r="X73" s="120">
        <v>65.373585365853671</v>
      </c>
      <c r="Y73" s="120">
        <v>65.453585365853655</v>
      </c>
      <c r="Z73" s="120">
        <v>65.539585365853668</v>
      </c>
      <c r="AA73" s="120">
        <v>65.636585365853662</v>
      </c>
      <c r="AB73" s="120">
        <v>65.745585365853671</v>
      </c>
      <c r="AC73" s="120">
        <v>65.858585365853671</v>
      </c>
      <c r="AD73" s="120">
        <v>65.972585365853675</v>
      </c>
      <c r="AE73" s="120">
        <v>66.08458536585367</v>
      </c>
      <c r="AF73" s="120">
        <v>66.197585365853669</v>
      </c>
      <c r="AG73" s="120">
        <v>66.310121951219529</v>
      </c>
      <c r="AH73" s="120">
        <v>66.422658536585374</v>
      </c>
      <c r="AI73" s="120">
        <v>66.535707317073175</v>
      </c>
      <c r="AJ73" s="120">
        <v>66.64824390243902</v>
      </c>
      <c r="AK73" s="120">
        <v>66.759268292682933</v>
      </c>
      <c r="AL73" s="120">
        <v>66.864731707317077</v>
      </c>
      <c r="AM73" s="120">
        <v>66.965634146341472</v>
      </c>
      <c r="AN73" s="120">
        <v>67.062951219512215</v>
      </c>
      <c r="AO73" s="120">
        <v>67.15917073170732</v>
      </c>
      <c r="AP73" s="120">
        <v>67.260292682926831</v>
      </c>
      <c r="AQ73" s="120">
        <v>67.37229268292684</v>
      </c>
      <c r="AR73" s="120">
        <v>67.500707317073179</v>
      </c>
      <c r="AS73" s="120">
        <v>67.648024390243904</v>
      </c>
      <c r="AT73" s="120">
        <v>67.813780487804891</v>
      </c>
      <c r="AU73" s="120">
        <v>67.995487804878053</v>
      </c>
      <c r="AV73" s="120">
        <v>68.188682926829273</v>
      </c>
      <c r="AW73" s="120">
        <v>68.386341463414638</v>
      </c>
      <c r="AX73" s="120">
        <v>68.583024390243907</v>
      </c>
      <c r="AY73" s="120" t="s">
        <v>1768</v>
      </c>
    </row>
    <row r="74" spans="1:51">
      <c r="A74" s="120" t="s">
        <v>4072</v>
      </c>
      <c r="B74" s="120">
        <v>39.568170731707312</v>
      </c>
      <c r="C74" s="120">
        <v>39.925634146341466</v>
      </c>
      <c r="D74" s="120">
        <v>40.370097560975616</v>
      </c>
      <c r="E74" s="120">
        <v>40.920073170731712</v>
      </c>
      <c r="F74" s="120">
        <v>41.57853658536586</v>
      </c>
      <c r="G74" s="120">
        <v>42.337512195121953</v>
      </c>
      <c r="H74" s="120">
        <v>43.174487804878055</v>
      </c>
      <c r="I74" s="120">
        <v>44.053487804878053</v>
      </c>
      <c r="J74" s="120">
        <v>44.940463414634152</v>
      </c>
      <c r="K74" s="120">
        <v>45.815951219512201</v>
      </c>
      <c r="L74" s="120">
        <v>46.664926829268296</v>
      </c>
      <c r="M74" s="120">
        <v>47.476878048780492</v>
      </c>
      <c r="N74" s="120">
        <v>48.260317073170739</v>
      </c>
      <c r="O74" s="120">
        <v>49.024219512195124</v>
      </c>
      <c r="P74" s="120">
        <v>49.771121951219513</v>
      </c>
      <c r="Q74" s="120">
        <v>50.510024390243906</v>
      </c>
      <c r="R74" s="120">
        <v>51.251975609756109</v>
      </c>
      <c r="S74" s="120">
        <v>52.007975609756109</v>
      </c>
      <c r="T74" s="120">
        <v>52.782536585365854</v>
      </c>
      <c r="U74" s="120">
        <v>53.577146341463425</v>
      </c>
      <c r="V74" s="120">
        <v>54.397317073170733</v>
      </c>
      <c r="W74" s="120">
        <v>55.24602439024391</v>
      </c>
      <c r="X74" s="120">
        <v>56.112243902439033</v>
      </c>
      <c r="Y74" s="120">
        <v>56.975926829268303</v>
      </c>
      <c r="Z74" s="120">
        <v>57.817048780487809</v>
      </c>
      <c r="AA74" s="120">
        <v>58.607487804878055</v>
      </c>
      <c r="AB74" s="120">
        <v>59.318707317073176</v>
      </c>
      <c r="AC74" s="120">
        <v>59.932170731707323</v>
      </c>
      <c r="AD74" s="120">
        <v>60.43434146341464</v>
      </c>
      <c r="AE74" s="120">
        <v>60.819292682926836</v>
      </c>
      <c r="AF74" s="120">
        <v>61.088975609756112</v>
      </c>
      <c r="AG74" s="120">
        <v>61.254463414634152</v>
      </c>
      <c r="AH74" s="120">
        <v>61.338317073170735</v>
      </c>
      <c r="AI74" s="120">
        <v>61.363170731707321</v>
      </c>
      <c r="AJ74" s="120">
        <v>61.336121951219518</v>
      </c>
      <c r="AK74" s="120">
        <v>61.252804878048792</v>
      </c>
      <c r="AL74" s="120">
        <v>61.096341463414639</v>
      </c>
      <c r="AM74" s="120">
        <v>60.863268292682932</v>
      </c>
      <c r="AN74" s="120">
        <v>60.565146341463425</v>
      </c>
      <c r="AO74" s="120">
        <v>60.22751219512196</v>
      </c>
      <c r="AP74" s="120">
        <v>59.891878048780498</v>
      </c>
      <c r="AQ74" s="120">
        <v>59.601292682926832</v>
      </c>
      <c r="AR74" s="120">
        <v>59.390634146341469</v>
      </c>
      <c r="AS74" s="120">
        <v>59.287804878048782</v>
      </c>
      <c r="AT74" s="120">
        <v>59.305707317073178</v>
      </c>
      <c r="AU74" s="120">
        <v>59.449219512195128</v>
      </c>
      <c r="AV74" s="120">
        <v>59.709219512195133</v>
      </c>
      <c r="AW74" s="120">
        <v>60.051146341463422</v>
      </c>
      <c r="AX74" s="120">
        <v>60.4439268292683</v>
      </c>
      <c r="AY74" s="120" t="s">
        <v>1768</v>
      </c>
    </row>
    <row r="75" spans="1:51">
      <c r="A75" s="120" t="s">
        <v>4144</v>
      </c>
      <c r="B75" s="120">
        <v>71.126829268292695</v>
      </c>
      <c r="C75" s="120">
        <v>70.878048780487816</v>
      </c>
      <c r="D75" s="120">
        <v>70.926829268292693</v>
      </c>
      <c r="E75" s="120">
        <v>70.826829268292698</v>
      </c>
      <c r="F75" s="120">
        <v>71.62439024390244</v>
      </c>
      <c r="G75" s="120">
        <v>71.62439024390244</v>
      </c>
      <c r="H75" s="120">
        <v>71.573170731707322</v>
      </c>
      <c r="I75" s="120">
        <v>72.12439024390244</v>
      </c>
      <c r="J75" s="120">
        <v>71.724390243902462</v>
      </c>
      <c r="K75" s="120">
        <v>71.721951219512206</v>
      </c>
      <c r="L75" s="120">
        <v>71.973170731707327</v>
      </c>
      <c r="M75" s="120">
        <v>72.273170731707339</v>
      </c>
      <c r="N75" s="120">
        <v>72.12439024390244</v>
      </c>
      <c r="O75" s="120">
        <v>72.324390243902442</v>
      </c>
      <c r="P75" s="120">
        <v>72.524390243902445</v>
      </c>
      <c r="Q75" s="120">
        <v>72.724390243902448</v>
      </c>
      <c r="R75" s="120">
        <v>72.775609756097566</v>
      </c>
      <c r="S75" s="120">
        <v>73.224390243902448</v>
      </c>
      <c r="T75" s="120">
        <v>73.175609756097558</v>
      </c>
      <c r="U75" s="120">
        <v>73.275609756097566</v>
      </c>
      <c r="V75" s="120">
        <v>73.675609756097572</v>
      </c>
      <c r="W75" s="120">
        <v>74.026829268292687</v>
      </c>
      <c r="X75" s="120">
        <v>74.178048780487813</v>
      </c>
      <c r="Y75" s="120">
        <v>74.378048780487816</v>
      </c>
      <c r="Z75" s="120">
        <v>74.778048780487822</v>
      </c>
      <c r="AA75" s="120">
        <v>74.629268292682937</v>
      </c>
      <c r="AB75" s="120">
        <v>74.929268292682949</v>
      </c>
      <c r="AC75" s="120">
        <v>75.280487804878049</v>
      </c>
      <c r="AD75" s="120">
        <v>75.380487804878058</v>
      </c>
      <c r="AE75" s="120">
        <v>75.582926829268317</v>
      </c>
      <c r="AF75" s="120">
        <v>75.880487804878058</v>
      </c>
      <c r="AG75" s="120">
        <v>76.082926829268317</v>
      </c>
      <c r="AH75" s="120">
        <v>76.434146341463418</v>
      </c>
      <c r="AI75" s="120">
        <v>76.385365853658527</v>
      </c>
      <c r="AJ75" s="120">
        <v>76.885365853658541</v>
      </c>
      <c r="AK75" s="120">
        <v>76.836585365853665</v>
      </c>
      <c r="AL75" s="120">
        <v>77.087804878048786</v>
      </c>
      <c r="AM75" s="120">
        <v>77.210975609756119</v>
      </c>
      <c r="AN75" s="120">
        <v>77.292926829268296</v>
      </c>
      <c r="AO75" s="120">
        <v>77.428780487804886</v>
      </c>
      <c r="AP75" s="120">
        <v>77.86121951219512</v>
      </c>
      <c r="AQ75" s="120">
        <v>78.117560975609763</v>
      </c>
      <c r="AR75" s="120">
        <v>78.223658536585376</v>
      </c>
      <c r="AS75" s="120">
        <v>78.292195121951238</v>
      </c>
      <c r="AT75" s="120">
        <v>78.839024390243907</v>
      </c>
      <c r="AU75" s="120">
        <v>79.070487804878056</v>
      </c>
      <c r="AV75" s="120">
        <v>79.45195121951221</v>
      </c>
      <c r="AW75" s="120">
        <v>79.623414634146357</v>
      </c>
      <c r="AX75" s="120">
        <v>79.903365853658542</v>
      </c>
      <c r="AY75" s="120" t="s">
        <v>1768</v>
      </c>
    </row>
    <row r="76" spans="1:51">
      <c r="A76" s="120" t="s">
        <v>4189</v>
      </c>
      <c r="B76" s="120">
        <v>63.427707317073178</v>
      </c>
      <c r="C76" s="120">
        <v>63.827707317073177</v>
      </c>
      <c r="D76" s="120">
        <v>64.229707317073178</v>
      </c>
      <c r="E76" s="120">
        <v>64.633707317073174</v>
      </c>
      <c r="F76" s="120">
        <v>65.035707317073175</v>
      </c>
      <c r="G76" s="120">
        <v>65.429707317073181</v>
      </c>
      <c r="H76" s="120">
        <v>65.810707317073167</v>
      </c>
      <c r="I76" s="120">
        <v>66.173707317073166</v>
      </c>
      <c r="J76" s="120">
        <v>66.516707317073184</v>
      </c>
      <c r="K76" s="120">
        <v>66.839707317073177</v>
      </c>
      <c r="L76" s="120">
        <v>67.14970731707318</v>
      </c>
      <c r="M76" s="120">
        <v>67.456682926829274</v>
      </c>
      <c r="N76" s="120">
        <v>67.767170731707338</v>
      </c>
      <c r="O76" s="120">
        <v>68.080146341463418</v>
      </c>
      <c r="P76" s="120">
        <v>68.391121951219517</v>
      </c>
      <c r="Q76" s="120">
        <v>68.681609756097572</v>
      </c>
      <c r="R76" s="120">
        <v>68.930146341463427</v>
      </c>
      <c r="S76" s="120">
        <v>69.122243902439038</v>
      </c>
      <c r="T76" s="120">
        <v>69.252365853658546</v>
      </c>
      <c r="U76" s="120">
        <v>69.327048780487814</v>
      </c>
      <c r="V76" s="120">
        <v>69.362780487804883</v>
      </c>
      <c r="W76" s="120">
        <v>69.386560975609768</v>
      </c>
      <c r="X76" s="120">
        <v>69.424365853658543</v>
      </c>
      <c r="Y76" s="120">
        <v>69.494170731707328</v>
      </c>
      <c r="Z76" s="120">
        <v>69.599926829268298</v>
      </c>
      <c r="AA76" s="120">
        <v>69.734073170731705</v>
      </c>
      <c r="AB76" s="120">
        <v>69.880512195121966</v>
      </c>
      <c r="AC76" s="120">
        <v>70.014707317073174</v>
      </c>
      <c r="AD76" s="120">
        <v>70.121707317073188</v>
      </c>
      <c r="AE76" s="120">
        <v>70.198560975609766</v>
      </c>
      <c r="AF76" s="120">
        <v>70.250878048780493</v>
      </c>
      <c r="AG76" s="120">
        <v>70.288829268292702</v>
      </c>
      <c r="AH76" s="120">
        <v>70.329512195121964</v>
      </c>
      <c r="AI76" s="120">
        <v>70.385048780487821</v>
      </c>
      <c r="AJ76" s="120">
        <v>70.458951219512201</v>
      </c>
      <c r="AK76" s="120">
        <v>70.555195121951229</v>
      </c>
      <c r="AL76" s="120">
        <v>70.671243902439045</v>
      </c>
      <c r="AM76" s="120">
        <v>70.800463414634152</v>
      </c>
      <c r="AN76" s="120">
        <v>70.931731707317084</v>
      </c>
      <c r="AO76" s="120">
        <v>71.060951219512219</v>
      </c>
      <c r="AP76" s="120">
        <v>71.175024390243919</v>
      </c>
      <c r="AQ76" s="120">
        <v>71.263390243902435</v>
      </c>
      <c r="AR76" s="120">
        <v>71.324024390243906</v>
      </c>
      <c r="AS76" s="120">
        <v>71.356951219512197</v>
      </c>
      <c r="AT76" s="120">
        <v>71.37168292682928</v>
      </c>
      <c r="AU76" s="120">
        <v>71.379780487804894</v>
      </c>
      <c r="AV76" s="120">
        <v>71.402829268292692</v>
      </c>
      <c r="AW76" s="120">
        <v>71.454926829268302</v>
      </c>
      <c r="AX76" s="120">
        <v>71.548121951219528</v>
      </c>
      <c r="AY76" s="120" t="s">
        <v>1768</v>
      </c>
    </row>
    <row r="77" spans="1:51">
      <c r="A77" s="120" t="s">
        <v>4075</v>
      </c>
      <c r="B77" s="120">
        <v>45.857439024390246</v>
      </c>
      <c r="C77" s="120">
        <v>46.119780487804881</v>
      </c>
      <c r="D77" s="120">
        <v>46.376634146341473</v>
      </c>
      <c r="E77" s="120">
        <v>46.632512195121954</v>
      </c>
      <c r="F77" s="120">
        <v>46.894414634146351</v>
      </c>
      <c r="G77" s="120">
        <v>47.169317073170738</v>
      </c>
      <c r="H77" s="120">
        <v>47.466731707317081</v>
      </c>
      <c r="I77" s="120">
        <v>47.790121951219518</v>
      </c>
      <c r="J77" s="120">
        <v>48.141000000000005</v>
      </c>
      <c r="K77" s="120">
        <v>48.520365853658546</v>
      </c>
      <c r="L77" s="120">
        <v>48.928731707317077</v>
      </c>
      <c r="M77" s="120">
        <v>49.363609756097567</v>
      </c>
      <c r="N77" s="120">
        <v>49.816536585365853</v>
      </c>
      <c r="O77" s="120">
        <v>50.278487804878047</v>
      </c>
      <c r="P77" s="120">
        <v>50.74048780487805</v>
      </c>
      <c r="Q77" s="120">
        <v>51.192000000000007</v>
      </c>
      <c r="R77" s="120">
        <v>51.622975609756104</v>
      </c>
      <c r="S77" s="120">
        <v>52.029414634146349</v>
      </c>
      <c r="T77" s="120">
        <v>52.40931707317074</v>
      </c>
      <c r="U77" s="120">
        <v>52.762707317073179</v>
      </c>
      <c r="V77" s="120">
        <v>53.088146341463421</v>
      </c>
      <c r="W77" s="120">
        <v>53.384219512195131</v>
      </c>
      <c r="X77" s="120">
        <v>53.661975609756098</v>
      </c>
      <c r="Y77" s="120">
        <v>53.935951219512205</v>
      </c>
      <c r="Z77" s="120">
        <v>54.220609756097573</v>
      </c>
      <c r="AA77" s="120">
        <v>54.548414634146347</v>
      </c>
      <c r="AB77" s="120">
        <v>54.955780487804887</v>
      </c>
      <c r="AC77" s="120">
        <v>55.45360975609757</v>
      </c>
      <c r="AD77" s="120">
        <v>56.032829268292687</v>
      </c>
      <c r="AE77" s="120">
        <v>56.670439024390248</v>
      </c>
      <c r="AF77" s="120">
        <v>57.322487804878051</v>
      </c>
      <c r="AG77" s="120">
        <v>57.934048780487814</v>
      </c>
      <c r="AH77" s="120">
        <v>58.451707317073179</v>
      </c>
      <c r="AI77" s="120">
        <v>58.835975609756105</v>
      </c>
      <c r="AJ77" s="120">
        <v>59.065829268292688</v>
      </c>
      <c r="AK77" s="120">
        <v>59.132170731707326</v>
      </c>
      <c r="AL77" s="120">
        <v>59.04082926829269</v>
      </c>
      <c r="AM77" s="120">
        <v>58.834707317073182</v>
      </c>
      <c r="AN77" s="120">
        <v>58.555731707317079</v>
      </c>
      <c r="AO77" s="120">
        <v>58.233926829268299</v>
      </c>
      <c r="AP77" s="120">
        <v>57.893926829268302</v>
      </c>
      <c r="AQ77" s="120">
        <v>57.553853658536589</v>
      </c>
      <c r="AR77" s="120">
        <v>57.228390243902446</v>
      </c>
      <c r="AS77" s="120">
        <v>56.934634146341473</v>
      </c>
      <c r="AT77" s="120">
        <v>56.695146341463428</v>
      </c>
      <c r="AU77" s="120">
        <v>56.533878048780494</v>
      </c>
      <c r="AV77" s="120">
        <v>56.468756097560984</v>
      </c>
      <c r="AW77" s="120">
        <v>56.498658536585367</v>
      </c>
      <c r="AX77" s="120">
        <v>56.616951219512202</v>
      </c>
      <c r="AY77" s="120" t="s">
        <v>1768</v>
      </c>
    </row>
    <row r="78" spans="1:51">
      <c r="A78" s="120" t="s">
        <v>4166</v>
      </c>
      <c r="B78" s="120" t="s">
        <v>1768</v>
      </c>
      <c r="C78" s="120" t="s">
        <v>1768</v>
      </c>
      <c r="D78" s="120" t="s">
        <v>1768</v>
      </c>
      <c r="E78" s="120" t="s">
        <v>1768</v>
      </c>
      <c r="F78" s="120" t="s">
        <v>1768</v>
      </c>
      <c r="G78" s="120" t="s">
        <v>1768</v>
      </c>
      <c r="H78" s="120" t="s">
        <v>1768</v>
      </c>
      <c r="I78" s="120" t="s">
        <v>1768</v>
      </c>
      <c r="J78" s="120" t="s">
        <v>1768</v>
      </c>
      <c r="K78" s="120" t="s">
        <v>1768</v>
      </c>
      <c r="L78" s="120" t="s">
        <v>1768</v>
      </c>
      <c r="M78" s="120" t="s">
        <v>1768</v>
      </c>
      <c r="N78" s="120" t="s">
        <v>1768</v>
      </c>
      <c r="O78" s="120" t="s">
        <v>1768</v>
      </c>
      <c r="P78" s="120" t="s">
        <v>1768</v>
      </c>
      <c r="Q78" s="120" t="s">
        <v>1768</v>
      </c>
      <c r="R78" s="120" t="s">
        <v>1768</v>
      </c>
      <c r="S78" s="120" t="s">
        <v>1768</v>
      </c>
      <c r="T78" s="120" t="s">
        <v>1768</v>
      </c>
      <c r="U78" s="120" t="s">
        <v>1768</v>
      </c>
      <c r="V78" s="120" t="s">
        <v>1768</v>
      </c>
      <c r="W78" s="120" t="s">
        <v>1768</v>
      </c>
      <c r="X78" s="120" t="s">
        <v>1768</v>
      </c>
      <c r="Y78" s="120" t="s">
        <v>1768</v>
      </c>
      <c r="Z78" s="120" t="s">
        <v>1768</v>
      </c>
      <c r="AA78" s="120" t="s">
        <v>1768</v>
      </c>
      <c r="AB78" s="120" t="s">
        <v>1768</v>
      </c>
      <c r="AC78" s="120" t="s">
        <v>1768</v>
      </c>
      <c r="AD78" s="120" t="s">
        <v>1768</v>
      </c>
      <c r="AE78" s="120" t="s">
        <v>1768</v>
      </c>
      <c r="AF78" s="120" t="s">
        <v>1768</v>
      </c>
      <c r="AG78" s="120" t="s">
        <v>1768</v>
      </c>
      <c r="AH78" s="120" t="s">
        <v>1768</v>
      </c>
      <c r="AI78" s="120" t="s">
        <v>1768</v>
      </c>
      <c r="AJ78" s="120" t="s">
        <v>1768</v>
      </c>
      <c r="AK78" s="120" t="s">
        <v>1768</v>
      </c>
      <c r="AL78" s="120" t="s">
        <v>1768</v>
      </c>
      <c r="AM78" s="120" t="s">
        <v>1768</v>
      </c>
      <c r="AN78" s="120" t="s">
        <v>1768</v>
      </c>
      <c r="AO78" s="120" t="s">
        <v>1768</v>
      </c>
      <c r="AP78" s="120" t="s">
        <v>1768</v>
      </c>
      <c r="AQ78" s="120" t="s">
        <v>1768</v>
      </c>
      <c r="AR78" s="120" t="s">
        <v>1768</v>
      </c>
      <c r="AS78" s="120" t="s">
        <v>1768</v>
      </c>
      <c r="AT78" s="120" t="s">
        <v>1768</v>
      </c>
      <c r="AU78" s="120" t="s">
        <v>1768</v>
      </c>
      <c r="AV78" s="120" t="s">
        <v>1768</v>
      </c>
      <c r="AW78" s="120" t="s">
        <v>1768</v>
      </c>
      <c r="AX78" s="120" t="s">
        <v>1768</v>
      </c>
      <c r="AY78" s="120" t="s">
        <v>1768</v>
      </c>
    </row>
    <row r="79" spans="1:51">
      <c r="A79" s="120" t="s">
        <v>4076</v>
      </c>
      <c r="B79" s="120">
        <v>36.422829268292681</v>
      </c>
      <c r="C79" s="120">
        <v>36.662951219512202</v>
      </c>
      <c r="D79" s="120">
        <v>36.913048780487813</v>
      </c>
      <c r="E79" s="120">
        <v>37.173609756097569</v>
      </c>
      <c r="F79" s="120">
        <v>37.442121951219519</v>
      </c>
      <c r="G79" s="120">
        <v>37.716097560975619</v>
      </c>
      <c r="H79" s="120">
        <v>37.992536585365855</v>
      </c>
      <c r="I79" s="120">
        <v>38.27143902439024</v>
      </c>
      <c r="J79" s="120">
        <v>38.55326829268293</v>
      </c>
      <c r="K79" s="120">
        <v>38.842560975609764</v>
      </c>
      <c r="L79" s="120">
        <v>39.148756097560984</v>
      </c>
      <c r="M79" s="120">
        <v>39.481317073170736</v>
      </c>
      <c r="N79" s="120">
        <v>39.846756097560977</v>
      </c>
      <c r="O79" s="120">
        <v>40.248048780487807</v>
      </c>
      <c r="P79" s="120">
        <v>40.682707317073174</v>
      </c>
      <c r="Q79" s="120">
        <v>41.145243902439027</v>
      </c>
      <c r="R79" s="120">
        <v>41.624682926829273</v>
      </c>
      <c r="S79" s="120">
        <v>42.110536585365864</v>
      </c>
      <c r="T79" s="120">
        <v>42.592341463414641</v>
      </c>
      <c r="U79" s="120">
        <v>43.065609756097572</v>
      </c>
      <c r="V79" s="120">
        <v>43.526853658536595</v>
      </c>
      <c r="W79" s="120">
        <v>43.976560975609758</v>
      </c>
      <c r="X79" s="120">
        <v>44.421731707317079</v>
      </c>
      <c r="Y79" s="120">
        <v>44.866853658536591</v>
      </c>
      <c r="Z79" s="120">
        <v>45.316414634146348</v>
      </c>
      <c r="AA79" s="120">
        <v>45.775439024390252</v>
      </c>
      <c r="AB79" s="120">
        <v>46.249902439024389</v>
      </c>
      <c r="AC79" s="120">
        <v>46.740829268292693</v>
      </c>
      <c r="AD79" s="120">
        <v>47.247707317073171</v>
      </c>
      <c r="AE79" s="120">
        <v>47.766560975609757</v>
      </c>
      <c r="AF79" s="120">
        <v>48.28836585365854</v>
      </c>
      <c r="AG79" s="120">
        <v>48.802121951219519</v>
      </c>
      <c r="AH79" s="120">
        <v>49.29936585365855</v>
      </c>
      <c r="AI79" s="120">
        <v>49.777097560975612</v>
      </c>
      <c r="AJ79" s="120">
        <v>50.238317073170741</v>
      </c>
      <c r="AK79" s="120">
        <v>50.691585365853669</v>
      </c>
      <c r="AL79" s="120">
        <v>51.152390243902445</v>
      </c>
      <c r="AM79" s="120">
        <v>51.633268292682928</v>
      </c>
      <c r="AN79" s="120">
        <v>52.143243902439032</v>
      </c>
      <c r="AO79" s="120">
        <v>52.684292682926831</v>
      </c>
      <c r="AP79" s="120">
        <v>53.253463414634155</v>
      </c>
      <c r="AQ79" s="120">
        <v>53.843707317073182</v>
      </c>
      <c r="AR79" s="120">
        <v>54.442512195121957</v>
      </c>
      <c r="AS79" s="120">
        <v>55.037390243902443</v>
      </c>
      <c r="AT79" s="120">
        <v>55.622829268292691</v>
      </c>
      <c r="AU79" s="120">
        <v>56.193829268292689</v>
      </c>
      <c r="AV79" s="120">
        <v>56.74887804878049</v>
      </c>
      <c r="AW79" s="120">
        <v>57.290536585365864</v>
      </c>
      <c r="AX79" s="120">
        <v>57.821243902439029</v>
      </c>
      <c r="AY79" s="120" t="s">
        <v>1768</v>
      </c>
    </row>
    <row r="80" spans="1:51">
      <c r="A80" s="120" t="s">
        <v>4323</v>
      </c>
      <c r="B80" s="120">
        <v>36.208487804878047</v>
      </c>
      <c r="C80" s="120">
        <v>36.581463414634143</v>
      </c>
      <c r="D80" s="120">
        <v>36.961439024390245</v>
      </c>
      <c r="E80" s="120">
        <v>37.349414634146349</v>
      </c>
      <c r="F80" s="120">
        <v>37.749902439024389</v>
      </c>
      <c r="G80" s="120">
        <v>38.165365853658543</v>
      </c>
      <c r="H80" s="120">
        <v>38.599341463414632</v>
      </c>
      <c r="I80" s="120">
        <v>39.051804878048785</v>
      </c>
      <c r="J80" s="120">
        <v>39.524243902439025</v>
      </c>
      <c r="K80" s="120">
        <v>40.018682926829271</v>
      </c>
      <c r="L80" s="120">
        <v>40.535121951219523</v>
      </c>
      <c r="M80" s="120">
        <v>41.075560975609761</v>
      </c>
      <c r="N80" s="120">
        <v>41.637487804878056</v>
      </c>
      <c r="O80" s="120">
        <v>42.217951219512202</v>
      </c>
      <c r="P80" s="120">
        <v>42.812902439024398</v>
      </c>
      <c r="Q80" s="120">
        <v>43.419341463414639</v>
      </c>
      <c r="R80" s="120">
        <v>44.034780487804881</v>
      </c>
      <c r="S80" s="120">
        <v>44.654707317073175</v>
      </c>
      <c r="T80" s="120">
        <v>45.273609756097564</v>
      </c>
      <c r="U80" s="120">
        <v>45.886487804878051</v>
      </c>
      <c r="V80" s="120">
        <v>46.486829268292688</v>
      </c>
      <c r="W80" s="120">
        <v>47.071146341463411</v>
      </c>
      <c r="X80" s="120">
        <v>47.637951219512203</v>
      </c>
      <c r="Y80" s="120">
        <v>48.184219512195121</v>
      </c>
      <c r="Z80" s="120">
        <v>48.705487804878054</v>
      </c>
      <c r="AA80" s="120">
        <v>49.197756097560983</v>
      </c>
      <c r="AB80" s="120">
        <v>49.657000000000011</v>
      </c>
      <c r="AC80" s="120">
        <v>50.083756097560979</v>
      </c>
      <c r="AD80" s="120">
        <v>50.480000000000011</v>
      </c>
      <c r="AE80" s="120">
        <v>50.846756097560977</v>
      </c>
      <c r="AF80" s="120">
        <v>51.186999999999998</v>
      </c>
      <c r="AG80" s="120">
        <v>51.503268292682932</v>
      </c>
      <c r="AH80" s="120">
        <v>51.800512195121954</v>
      </c>
      <c r="AI80" s="120">
        <v>52.08378048780488</v>
      </c>
      <c r="AJ80" s="120">
        <v>52.357048780487816</v>
      </c>
      <c r="AK80" s="120">
        <v>52.623804878048794</v>
      </c>
      <c r="AL80" s="120">
        <v>52.88704878048781</v>
      </c>
      <c r="AM80" s="120">
        <v>53.147292682926839</v>
      </c>
      <c r="AN80" s="120">
        <v>53.404024390243912</v>
      </c>
      <c r="AO80" s="120">
        <v>53.65924390243903</v>
      </c>
      <c r="AP80" s="120">
        <v>53.911463414634149</v>
      </c>
      <c r="AQ80" s="120">
        <v>54.159682926829269</v>
      </c>
      <c r="AR80" s="120">
        <v>54.401926829268298</v>
      </c>
      <c r="AS80" s="120">
        <v>54.639170731707324</v>
      </c>
      <c r="AT80" s="120">
        <v>54.875414634146345</v>
      </c>
      <c r="AU80" s="120">
        <v>55.116121951219519</v>
      </c>
      <c r="AV80" s="120">
        <v>55.370292682926838</v>
      </c>
      <c r="AW80" s="120">
        <v>55.641878048780498</v>
      </c>
      <c r="AX80" s="120">
        <v>55.932390243902447</v>
      </c>
      <c r="AY80" s="120" t="s">
        <v>1768</v>
      </c>
    </row>
    <row r="81" spans="1:51">
      <c r="A81" s="120" t="s">
        <v>1432</v>
      </c>
      <c r="B81" s="120">
        <v>34.507170731707319</v>
      </c>
      <c r="C81" s="120">
        <v>34.778634146341467</v>
      </c>
      <c r="D81" s="120">
        <v>35.049585365853666</v>
      </c>
      <c r="E81" s="120">
        <v>35.31953658536586</v>
      </c>
      <c r="F81" s="120">
        <v>35.588512195121957</v>
      </c>
      <c r="G81" s="120">
        <v>35.85648780487805</v>
      </c>
      <c r="H81" s="120">
        <v>36.123975609756101</v>
      </c>
      <c r="I81" s="120">
        <v>36.391463414634153</v>
      </c>
      <c r="J81" s="120">
        <v>36.659463414634153</v>
      </c>
      <c r="K81" s="120">
        <v>36.927975609756096</v>
      </c>
      <c r="L81" s="120">
        <v>37.192975609756097</v>
      </c>
      <c r="M81" s="120">
        <v>37.450951219512199</v>
      </c>
      <c r="N81" s="120">
        <v>37.700902439024397</v>
      </c>
      <c r="O81" s="120">
        <v>37.946341463414633</v>
      </c>
      <c r="P81" s="120">
        <v>38.192243902439024</v>
      </c>
      <c r="Q81" s="120">
        <v>38.448146341463421</v>
      </c>
      <c r="R81" s="120">
        <v>38.726560975609758</v>
      </c>
      <c r="S81" s="120">
        <v>39.035512195121953</v>
      </c>
      <c r="T81" s="120">
        <v>39.378512195121964</v>
      </c>
      <c r="U81" s="120">
        <v>39.756000000000007</v>
      </c>
      <c r="V81" s="120">
        <v>40.168487804878055</v>
      </c>
      <c r="W81" s="120">
        <v>40.615390243902439</v>
      </c>
      <c r="X81" s="120">
        <v>41.083682926829269</v>
      </c>
      <c r="Y81" s="120">
        <v>41.557341463414637</v>
      </c>
      <c r="Z81" s="120">
        <v>42.023414634146341</v>
      </c>
      <c r="AA81" s="120">
        <v>42.460902439024395</v>
      </c>
      <c r="AB81" s="120">
        <v>42.846902439024397</v>
      </c>
      <c r="AC81" s="120">
        <v>43.175463414634152</v>
      </c>
      <c r="AD81" s="120">
        <v>43.443146341463418</v>
      </c>
      <c r="AE81" s="120">
        <v>43.654463414634144</v>
      </c>
      <c r="AF81" s="120">
        <v>43.821414634146343</v>
      </c>
      <c r="AG81" s="120">
        <v>43.96251219512196</v>
      </c>
      <c r="AH81" s="120">
        <v>44.103195121951224</v>
      </c>
      <c r="AI81" s="120">
        <v>44.259414634146339</v>
      </c>
      <c r="AJ81" s="120">
        <v>44.441609756097563</v>
      </c>
      <c r="AK81" s="120">
        <v>44.65024390243903</v>
      </c>
      <c r="AL81" s="120">
        <v>44.881243902439032</v>
      </c>
      <c r="AM81" s="120">
        <v>45.120560975609763</v>
      </c>
      <c r="AN81" s="120">
        <v>45.35775609756098</v>
      </c>
      <c r="AO81" s="120">
        <v>45.590780487804892</v>
      </c>
      <c r="AP81" s="120">
        <v>45.817243902439031</v>
      </c>
      <c r="AQ81" s="120">
        <v>46.036195121951224</v>
      </c>
      <c r="AR81" s="120">
        <v>46.251219512195128</v>
      </c>
      <c r="AS81" s="120">
        <v>46.468853658536588</v>
      </c>
      <c r="AT81" s="120">
        <v>46.694634146341464</v>
      </c>
      <c r="AU81" s="120">
        <v>46.935560975609761</v>
      </c>
      <c r="AV81" s="120">
        <v>47.201634146341469</v>
      </c>
      <c r="AW81" s="120">
        <v>47.497268292682939</v>
      </c>
      <c r="AX81" s="120">
        <v>47.823439024390247</v>
      </c>
      <c r="AY81" s="120" t="s">
        <v>1768</v>
      </c>
    </row>
    <row r="82" spans="1:51">
      <c r="A82" s="120" t="s">
        <v>4324</v>
      </c>
      <c r="B82" s="120">
        <v>36.730609756097564</v>
      </c>
      <c r="C82" s="120">
        <v>37.029073170731706</v>
      </c>
      <c r="D82" s="120">
        <v>37.328024390243904</v>
      </c>
      <c r="E82" s="120">
        <v>37.626975609756101</v>
      </c>
      <c r="F82" s="120">
        <v>37.925902439024391</v>
      </c>
      <c r="G82" s="120">
        <v>38.225804878048784</v>
      </c>
      <c r="H82" s="120">
        <v>38.526219512195119</v>
      </c>
      <c r="I82" s="120">
        <v>38.828121951219515</v>
      </c>
      <c r="J82" s="120">
        <v>39.131048780487809</v>
      </c>
      <c r="K82" s="120">
        <v>39.433975609756104</v>
      </c>
      <c r="L82" s="120">
        <v>39.737414634146347</v>
      </c>
      <c r="M82" s="120">
        <v>40.038878048780489</v>
      </c>
      <c r="N82" s="120">
        <v>40.338853658536586</v>
      </c>
      <c r="O82" s="120">
        <v>40.636341463414638</v>
      </c>
      <c r="P82" s="120">
        <v>40.93434146341464</v>
      </c>
      <c r="Q82" s="120">
        <v>41.231804878048784</v>
      </c>
      <c r="R82" s="120">
        <v>41.53124390243903</v>
      </c>
      <c r="S82" s="120">
        <v>41.833658536585375</v>
      </c>
      <c r="T82" s="120">
        <v>42.143024390243909</v>
      </c>
      <c r="U82" s="120">
        <v>42.459365853658539</v>
      </c>
      <c r="V82" s="120">
        <v>42.787682926829277</v>
      </c>
      <c r="W82" s="120">
        <v>43.130512195121959</v>
      </c>
      <c r="X82" s="120">
        <v>43.488390243902444</v>
      </c>
      <c r="Y82" s="120">
        <v>43.860804878048782</v>
      </c>
      <c r="Z82" s="120">
        <v>44.246268292682927</v>
      </c>
      <c r="AA82" s="120">
        <v>44.645780487804885</v>
      </c>
      <c r="AB82" s="120">
        <v>45.058829268292683</v>
      </c>
      <c r="AC82" s="120">
        <v>45.481853658536586</v>
      </c>
      <c r="AD82" s="120">
        <v>45.906365853658542</v>
      </c>
      <c r="AE82" s="120">
        <v>46.326853658536592</v>
      </c>
      <c r="AF82" s="120">
        <v>46.732317073170741</v>
      </c>
      <c r="AG82" s="120">
        <v>47.116243902439031</v>
      </c>
      <c r="AH82" s="120">
        <v>47.472146341463421</v>
      </c>
      <c r="AI82" s="120">
        <v>47.793048780487808</v>
      </c>
      <c r="AJ82" s="120">
        <v>48.074000000000012</v>
      </c>
      <c r="AK82" s="120">
        <v>48.304536585365867</v>
      </c>
      <c r="AL82" s="120">
        <v>48.474707317073182</v>
      </c>
      <c r="AM82" s="120">
        <v>48.588024390243909</v>
      </c>
      <c r="AN82" s="120">
        <v>48.656512195121955</v>
      </c>
      <c r="AO82" s="120">
        <v>48.692170731707321</v>
      </c>
      <c r="AP82" s="120">
        <v>48.714512195121962</v>
      </c>
      <c r="AQ82" s="120">
        <v>48.744</v>
      </c>
      <c r="AR82" s="120">
        <v>48.800097560975615</v>
      </c>
      <c r="AS82" s="120">
        <v>48.899243902439025</v>
      </c>
      <c r="AT82" s="120">
        <v>49.05236585365855</v>
      </c>
      <c r="AU82" s="120">
        <v>49.266414634146344</v>
      </c>
      <c r="AV82" s="120">
        <v>49.542804878048784</v>
      </c>
      <c r="AW82" s="120">
        <v>49.868000000000002</v>
      </c>
      <c r="AX82" s="120">
        <v>50.227487804878059</v>
      </c>
      <c r="AY82" s="120" t="s">
        <v>1768</v>
      </c>
    </row>
    <row r="83" spans="1:51">
      <c r="A83" s="120" t="s">
        <v>4153</v>
      </c>
      <c r="B83" s="120">
        <v>68.850243902439033</v>
      </c>
      <c r="C83" s="120" t="s">
        <v>1768</v>
      </c>
      <c r="D83" s="120">
        <v>69.509756097560981</v>
      </c>
      <c r="E83" s="120" t="s">
        <v>1768</v>
      </c>
      <c r="F83" s="120" t="s">
        <v>1768</v>
      </c>
      <c r="G83" s="120">
        <v>70.408292682926827</v>
      </c>
      <c r="H83" s="120" t="s">
        <v>1768</v>
      </c>
      <c r="I83" s="120">
        <v>71.007317073170739</v>
      </c>
      <c r="J83" s="120" t="s">
        <v>1768</v>
      </c>
      <c r="K83" s="120" t="s">
        <v>1768</v>
      </c>
      <c r="L83" s="120">
        <v>71.842195121951221</v>
      </c>
      <c r="M83" s="120" t="s">
        <v>1768</v>
      </c>
      <c r="N83" s="120">
        <v>72.356097560975613</v>
      </c>
      <c r="O83" s="120" t="s">
        <v>1768</v>
      </c>
      <c r="P83" s="120" t="s">
        <v>1768</v>
      </c>
      <c r="Q83" s="120">
        <v>73.162439024390252</v>
      </c>
      <c r="R83" s="120" t="s">
        <v>1768</v>
      </c>
      <c r="S83" s="120">
        <v>73.700000000000017</v>
      </c>
      <c r="T83" s="120" t="s">
        <v>1768</v>
      </c>
      <c r="U83" s="120" t="s">
        <v>1768</v>
      </c>
      <c r="V83" s="120">
        <v>74.358536585365854</v>
      </c>
      <c r="W83" s="120" t="s">
        <v>1768</v>
      </c>
      <c r="X83" s="120">
        <v>74.79756097560977</v>
      </c>
      <c r="Y83" s="120" t="s">
        <v>1768</v>
      </c>
      <c r="Z83" s="120" t="s">
        <v>1768</v>
      </c>
      <c r="AA83" s="120">
        <v>75.039024390243895</v>
      </c>
      <c r="AB83" s="120" t="s">
        <v>1768</v>
      </c>
      <c r="AC83" s="120">
        <v>76.3829268292683</v>
      </c>
      <c r="AD83" s="120" t="s">
        <v>1768</v>
      </c>
      <c r="AE83" s="120">
        <v>76.687804878048794</v>
      </c>
      <c r="AF83" s="120">
        <v>76.939024390243915</v>
      </c>
      <c r="AG83" s="120">
        <v>77.136585365853662</v>
      </c>
      <c r="AH83" s="120">
        <v>77.3829268292683</v>
      </c>
      <c r="AI83" s="120">
        <v>77.390243902439039</v>
      </c>
      <c r="AJ83" s="120">
        <v>77.639024390243918</v>
      </c>
      <c r="AK83" s="120">
        <v>77.585365853658544</v>
      </c>
      <c r="AL83" s="120">
        <v>77.685365853658539</v>
      </c>
      <c r="AM83" s="120">
        <v>78.136585365853662</v>
      </c>
      <c r="AN83" s="120">
        <v>77.839024390243921</v>
      </c>
      <c r="AO83" s="120">
        <v>77.987804878048792</v>
      </c>
      <c r="AP83" s="120">
        <v>77.987804878048792</v>
      </c>
      <c r="AQ83" s="120">
        <v>77.98536585365855</v>
      </c>
      <c r="AR83" s="120">
        <v>78.692682926829278</v>
      </c>
      <c r="AS83" s="120">
        <v>78.841463414634148</v>
      </c>
      <c r="AT83" s="120">
        <v>78.941463414634143</v>
      </c>
      <c r="AU83" s="120">
        <v>79.166341463414639</v>
      </c>
      <c r="AV83" s="120">
        <v>79.507560975609763</v>
      </c>
      <c r="AW83" s="120">
        <v>79.391951219512194</v>
      </c>
      <c r="AX83" s="120">
        <v>79.963170731707322</v>
      </c>
      <c r="AY83" s="120" t="s">
        <v>1768</v>
      </c>
    </row>
    <row r="84" spans="1:51">
      <c r="A84" s="120" t="s">
        <v>4250</v>
      </c>
      <c r="B84" s="120">
        <v>63.107926829268301</v>
      </c>
      <c r="C84" s="120">
        <v>63.209634146341465</v>
      </c>
      <c r="D84" s="120">
        <v>63.310829268292679</v>
      </c>
      <c r="E84" s="120">
        <v>63.412536585365856</v>
      </c>
      <c r="F84" s="120">
        <v>63.513219512195128</v>
      </c>
      <c r="G84" s="120">
        <v>63.614414634146357</v>
      </c>
      <c r="H84" s="120">
        <v>63.715097560975614</v>
      </c>
      <c r="I84" s="120">
        <v>63.815780487804886</v>
      </c>
      <c r="J84" s="120">
        <v>63.916439024390257</v>
      </c>
      <c r="K84" s="120">
        <v>64.017121951219508</v>
      </c>
      <c r="L84" s="120">
        <v>64.117804878048801</v>
      </c>
      <c r="M84" s="120">
        <v>64.218000000000018</v>
      </c>
      <c r="N84" s="120">
        <v>64.318682926829268</v>
      </c>
      <c r="O84" s="120">
        <v>64.418390243902451</v>
      </c>
      <c r="P84" s="120">
        <v>64.518585365853667</v>
      </c>
      <c r="Q84" s="120">
        <v>64.613780487804888</v>
      </c>
      <c r="R84" s="120">
        <v>64.698902439024394</v>
      </c>
      <c r="S84" s="120">
        <v>64.774487804878063</v>
      </c>
      <c r="T84" s="120">
        <v>64.845536585365863</v>
      </c>
      <c r="U84" s="120">
        <v>64.92009756097562</v>
      </c>
      <c r="V84" s="120">
        <v>65.009317073170735</v>
      </c>
      <c r="W84" s="120">
        <v>65.125317073170748</v>
      </c>
      <c r="X84" s="120">
        <v>65.27917073170731</v>
      </c>
      <c r="Y84" s="120">
        <v>65.48336585365854</v>
      </c>
      <c r="Z84" s="120">
        <v>65.746780487804884</v>
      </c>
      <c r="AA84" s="120">
        <v>66.087170731707332</v>
      </c>
      <c r="AB84" s="120">
        <v>66.517195121951232</v>
      </c>
      <c r="AC84" s="120">
        <v>67.034146341463426</v>
      </c>
      <c r="AD84" s="120">
        <v>67.621414634146348</v>
      </c>
      <c r="AE84" s="120">
        <v>68.262073170731711</v>
      </c>
      <c r="AF84" s="120">
        <v>68.927365853658557</v>
      </c>
      <c r="AG84" s="120">
        <v>69.583195121951235</v>
      </c>
      <c r="AH84" s="120">
        <v>70.201926829268302</v>
      </c>
      <c r="AI84" s="120">
        <v>70.764292682926836</v>
      </c>
      <c r="AJ84" s="120">
        <v>71.258317073170744</v>
      </c>
      <c r="AK84" s="120">
        <v>71.685365853658539</v>
      </c>
      <c r="AL84" s="120">
        <v>72.059682926829282</v>
      </c>
      <c r="AM84" s="120">
        <v>72.405878048780494</v>
      </c>
      <c r="AN84" s="120">
        <v>72.74368292682928</v>
      </c>
      <c r="AO84" s="120">
        <v>73.077463414634167</v>
      </c>
      <c r="AP84" s="120">
        <v>73.407707317073175</v>
      </c>
      <c r="AQ84" s="120">
        <v>73.727000000000018</v>
      </c>
      <c r="AR84" s="120">
        <v>74.026512195121953</v>
      </c>
      <c r="AS84" s="120">
        <v>74.298951219512219</v>
      </c>
      <c r="AT84" s="120">
        <v>74.544341463414639</v>
      </c>
      <c r="AU84" s="120">
        <v>74.764268292682928</v>
      </c>
      <c r="AV84" s="120">
        <v>74.962756097560984</v>
      </c>
      <c r="AW84" s="120">
        <v>75.146756097560981</v>
      </c>
      <c r="AX84" s="120">
        <v>75.321780487804887</v>
      </c>
      <c r="AY84" s="120" t="s">
        <v>1768</v>
      </c>
    </row>
    <row r="85" spans="1:51">
      <c r="A85" s="120" t="s">
        <v>50</v>
      </c>
      <c r="B85" s="120" t="s">
        <v>1768</v>
      </c>
      <c r="C85" s="120" t="s">
        <v>1768</v>
      </c>
      <c r="D85" s="120" t="s">
        <v>1768</v>
      </c>
      <c r="E85" s="120" t="s">
        <v>1768</v>
      </c>
      <c r="F85" s="120" t="s">
        <v>1768</v>
      </c>
      <c r="G85" s="120" t="s">
        <v>1768</v>
      </c>
      <c r="H85" s="120" t="s">
        <v>1768</v>
      </c>
      <c r="I85" s="120" t="s">
        <v>1768</v>
      </c>
      <c r="J85" s="120" t="s">
        <v>1768</v>
      </c>
      <c r="K85" s="120" t="s">
        <v>1768</v>
      </c>
      <c r="L85" s="120" t="s">
        <v>1768</v>
      </c>
      <c r="M85" s="120" t="s">
        <v>1768</v>
      </c>
      <c r="N85" s="120" t="s">
        <v>1768</v>
      </c>
      <c r="O85" s="120" t="s">
        <v>1768</v>
      </c>
      <c r="P85" s="120" t="s">
        <v>1768</v>
      </c>
      <c r="Q85" s="120" t="s">
        <v>1768</v>
      </c>
      <c r="R85" s="120" t="s">
        <v>1768</v>
      </c>
      <c r="S85" s="120" t="s">
        <v>1768</v>
      </c>
      <c r="T85" s="120">
        <v>63.41463414634147</v>
      </c>
      <c r="U85" s="120" t="s">
        <v>1768</v>
      </c>
      <c r="V85" s="120" t="s">
        <v>1768</v>
      </c>
      <c r="W85" s="120" t="s">
        <v>1768</v>
      </c>
      <c r="X85" s="120" t="s">
        <v>1768</v>
      </c>
      <c r="Y85" s="120" t="s">
        <v>1768</v>
      </c>
      <c r="Z85" s="120" t="s">
        <v>1768</v>
      </c>
      <c r="AA85" s="120" t="s">
        <v>1768</v>
      </c>
      <c r="AB85" s="120" t="s">
        <v>1768</v>
      </c>
      <c r="AC85" s="120" t="s">
        <v>1768</v>
      </c>
      <c r="AD85" s="120" t="s">
        <v>1768</v>
      </c>
      <c r="AE85" s="120" t="s">
        <v>1768</v>
      </c>
      <c r="AF85" s="120" t="s">
        <v>1768</v>
      </c>
      <c r="AG85" s="120" t="s">
        <v>1768</v>
      </c>
      <c r="AH85" s="120">
        <v>65.341463414634148</v>
      </c>
      <c r="AI85" s="120" t="s">
        <v>1768</v>
      </c>
      <c r="AJ85" s="120" t="s">
        <v>1768</v>
      </c>
      <c r="AK85" s="120">
        <v>65.307804878048785</v>
      </c>
      <c r="AL85" s="120" t="s">
        <v>1768</v>
      </c>
      <c r="AM85" s="120">
        <v>65.285365853658547</v>
      </c>
      <c r="AN85" s="120">
        <v>65.336585365853665</v>
      </c>
      <c r="AO85" s="120">
        <v>65.439024390243915</v>
      </c>
      <c r="AP85" s="120">
        <v>65.926829268292693</v>
      </c>
      <c r="AQ85" s="120">
        <v>66.926829268292678</v>
      </c>
      <c r="AR85" s="120">
        <v>68.863414634146352</v>
      </c>
      <c r="AS85" s="120" t="s">
        <v>1768</v>
      </c>
      <c r="AT85" s="120" t="s">
        <v>1768</v>
      </c>
      <c r="AU85" s="120">
        <v>68.608780487804879</v>
      </c>
      <c r="AV85" s="120" t="s">
        <v>1768</v>
      </c>
      <c r="AW85" s="120">
        <v>68.439024390243915</v>
      </c>
      <c r="AX85" s="120">
        <v>68.354146341463419</v>
      </c>
      <c r="AY85" s="120" t="s">
        <v>1768</v>
      </c>
    </row>
    <row r="86" spans="1:51">
      <c r="A86" s="120" t="s">
        <v>4253</v>
      </c>
      <c r="B86" s="120">
        <v>45.531634146341474</v>
      </c>
      <c r="C86" s="120">
        <v>46.103951219512204</v>
      </c>
      <c r="D86" s="120">
        <v>46.688292682926836</v>
      </c>
      <c r="E86" s="120">
        <v>47.282682926829267</v>
      </c>
      <c r="F86" s="120">
        <v>47.886634146341471</v>
      </c>
      <c r="G86" s="120">
        <v>48.508121951219522</v>
      </c>
      <c r="H86" s="120">
        <v>49.161097560975612</v>
      </c>
      <c r="I86" s="120">
        <v>49.849048780487813</v>
      </c>
      <c r="J86" s="120">
        <v>50.5689268292683</v>
      </c>
      <c r="K86" s="120">
        <v>51.311268292682925</v>
      </c>
      <c r="L86" s="120">
        <v>52.055585365853666</v>
      </c>
      <c r="M86" s="120">
        <v>52.776951219512199</v>
      </c>
      <c r="N86" s="120">
        <v>53.456878048780496</v>
      </c>
      <c r="O86" s="120">
        <v>54.080414634146351</v>
      </c>
      <c r="P86" s="120">
        <v>54.642512195121959</v>
      </c>
      <c r="Q86" s="120">
        <v>55.14312195121952</v>
      </c>
      <c r="R86" s="120">
        <v>55.590682926829281</v>
      </c>
      <c r="S86" s="120">
        <v>56.005121951219515</v>
      </c>
      <c r="T86" s="120">
        <v>56.40639024390245</v>
      </c>
      <c r="U86" s="120">
        <v>56.806975609756101</v>
      </c>
      <c r="V86" s="120">
        <v>57.218365853658547</v>
      </c>
      <c r="W86" s="120">
        <v>57.64912195121952</v>
      </c>
      <c r="X86" s="120">
        <v>58.100829268292692</v>
      </c>
      <c r="Y86" s="120">
        <v>58.572512195121959</v>
      </c>
      <c r="Z86" s="120">
        <v>59.065707317073176</v>
      </c>
      <c r="AA86" s="120">
        <v>59.578439024390249</v>
      </c>
      <c r="AB86" s="120">
        <v>60.105195121951233</v>
      </c>
      <c r="AC86" s="120">
        <v>60.639487804878051</v>
      </c>
      <c r="AD86" s="120">
        <v>61.174268292682932</v>
      </c>
      <c r="AE86" s="120">
        <v>61.707585365853667</v>
      </c>
      <c r="AF86" s="120">
        <v>62.239853658536589</v>
      </c>
      <c r="AG86" s="120">
        <v>62.77358536585367</v>
      </c>
      <c r="AH86" s="120">
        <v>63.312243902439029</v>
      </c>
      <c r="AI86" s="120">
        <v>63.856390243902439</v>
      </c>
      <c r="AJ86" s="120">
        <v>64.40609756097561</v>
      </c>
      <c r="AK86" s="120">
        <v>64.962000000000003</v>
      </c>
      <c r="AL86" s="120">
        <v>65.526731707317083</v>
      </c>
      <c r="AM86" s="120">
        <v>66.0959024390244</v>
      </c>
      <c r="AN86" s="120">
        <v>66.662048780487808</v>
      </c>
      <c r="AO86" s="120">
        <v>67.217146341463419</v>
      </c>
      <c r="AP86" s="120">
        <v>67.745146341463411</v>
      </c>
      <c r="AQ86" s="120">
        <v>68.230902439024391</v>
      </c>
      <c r="AR86" s="120">
        <v>68.665756097560973</v>
      </c>
      <c r="AS86" s="120">
        <v>69.045585365853668</v>
      </c>
      <c r="AT86" s="120">
        <v>69.371780487804884</v>
      </c>
      <c r="AU86" s="120">
        <v>69.65085365853659</v>
      </c>
      <c r="AV86" s="120">
        <v>69.893780487804889</v>
      </c>
      <c r="AW86" s="120">
        <v>70.116658536585376</v>
      </c>
      <c r="AX86" s="120">
        <v>70.335024390243916</v>
      </c>
      <c r="AY86" s="120" t="s">
        <v>1768</v>
      </c>
    </row>
    <row r="87" spans="1:51">
      <c r="A87" s="120" t="s">
        <v>1428</v>
      </c>
      <c r="B87" s="120">
        <v>61.226341463414641</v>
      </c>
      <c r="C87" s="120">
        <v>61.725292682926835</v>
      </c>
      <c r="D87" s="120">
        <v>62.219195121951223</v>
      </c>
      <c r="E87" s="120">
        <v>62.707000000000008</v>
      </c>
      <c r="F87" s="120">
        <v>63.186243902439031</v>
      </c>
      <c r="G87" s="120">
        <v>63.657414634146349</v>
      </c>
      <c r="H87" s="120">
        <v>64.119024390243922</v>
      </c>
      <c r="I87" s="120">
        <v>64.571585365853679</v>
      </c>
      <c r="J87" s="120">
        <v>65.014146341463416</v>
      </c>
      <c r="K87" s="120">
        <v>65.446707317073177</v>
      </c>
      <c r="L87" s="120">
        <v>65.867317073170753</v>
      </c>
      <c r="M87" s="120">
        <v>66.275487804878068</v>
      </c>
      <c r="N87" s="120">
        <v>66.670731707317088</v>
      </c>
      <c r="O87" s="120">
        <v>67.053048780487813</v>
      </c>
      <c r="P87" s="120">
        <v>67.422439024390258</v>
      </c>
      <c r="Q87" s="120">
        <v>67.778902439024407</v>
      </c>
      <c r="R87" s="120">
        <v>68.122414634146338</v>
      </c>
      <c r="S87" s="120">
        <v>68.45443902439024</v>
      </c>
      <c r="T87" s="120">
        <v>68.775487804878068</v>
      </c>
      <c r="U87" s="120">
        <v>69.08751219512196</v>
      </c>
      <c r="V87" s="120">
        <v>69.390536585365865</v>
      </c>
      <c r="W87" s="120">
        <v>69.686536585365872</v>
      </c>
      <c r="X87" s="120">
        <v>69.975536585365859</v>
      </c>
      <c r="Y87" s="120">
        <v>70.25853658536586</v>
      </c>
      <c r="Z87" s="120">
        <v>70.535536585365861</v>
      </c>
      <c r="AA87" s="120">
        <v>70.807536585365881</v>
      </c>
      <c r="AB87" s="120">
        <v>71.075536585365853</v>
      </c>
      <c r="AC87" s="120">
        <v>71.337536585365868</v>
      </c>
      <c r="AD87" s="120">
        <v>71.593536585365854</v>
      </c>
      <c r="AE87" s="120">
        <v>71.843536585365854</v>
      </c>
      <c r="AF87" s="120">
        <v>72.085536585365858</v>
      </c>
      <c r="AG87" s="120">
        <v>72.320048780487809</v>
      </c>
      <c r="AH87" s="120">
        <v>72.546048780487808</v>
      </c>
      <c r="AI87" s="120">
        <v>72.762560975609759</v>
      </c>
      <c r="AJ87" s="120">
        <v>72.971560975609762</v>
      </c>
      <c r="AK87" s="120">
        <v>73.175073170731721</v>
      </c>
      <c r="AL87" s="120">
        <v>73.374560975609768</v>
      </c>
      <c r="AM87" s="120">
        <v>73.572536585365867</v>
      </c>
      <c r="AN87" s="120">
        <v>73.77000000000001</v>
      </c>
      <c r="AO87" s="120">
        <v>73.967951219512202</v>
      </c>
      <c r="AP87" s="120">
        <v>74.165878048780499</v>
      </c>
      <c r="AQ87" s="120">
        <v>74.361804878048787</v>
      </c>
      <c r="AR87" s="120">
        <v>74.556219512195128</v>
      </c>
      <c r="AS87" s="120">
        <v>74.745634146341473</v>
      </c>
      <c r="AT87" s="120">
        <v>74.930560975609765</v>
      </c>
      <c r="AU87" s="120">
        <v>75.11097560975611</v>
      </c>
      <c r="AV87" s="120">
        <v>75.285902439024397</v>
      </c>
      <c r="AW87" s="120">
        <v>75.456829268292708</v>
      </c>
      <c r="AX87" s="120">
        <v>75.624268292682942</v>
      </c>
      <c r="AY87" s="120" t="s">
        <v>1768</v>
      </c>
    </row>
    <row r="88" spans="1:51">
      <c r="A88" s="120" t="s">
        <v>4255</v>
      </c>
      <c r="B88" s="120">
        <v>56.096658536585373</v>
      </c>
      <c r="C88" s="120">
        <v>56.594609756097569</v>
      </c>
      <c r="D88" s="120">
        <v>57.077951219512208</v>
      </c>
      <c r="E88" s="120">
        <v>57.540146341463419</v>
      </c>
      <c r="F88" s="120">
        <v>57.974170731707318</v>
      </c>
      <c r="G88" s="120">
        <v>58.371000000000002</v>
      </c>
      <c r="H88" s="120">
        <v>58.720634146341467</v>
      </c>
      <c r="I88" s="120">
        <v>59.023097560975621</v>
      </c>
      <c r="J88" s="120">
        <v>59.27990243902439</v>
      </c>
      <c r="K88" s="120">
        <v>59.493560975609768</v>
      </c>
      <c r="L88" s="120">
        <v>59.672048780487806</v>
      </c>
      <c r="M88" s="120">
        <v>59.825390243902447</v>
      </c>
      <c r="N88" s="120">
        <v>59.965073170731714</v>
      </c>
      <c r="O88" s="120">
        <v>60.100146341463415</v>
      </c>
      <c r="P88" s="120">
        <v>60.234609756097562</v>
      </c>
      <c r="Q88" s="120">
        <v>60.366512195121956</v>
      </c>
      <c r="R88" s="120">
        <v>60.490853658536587</v>
      </c>
      <c r="S88" s="120">
        <v>60.600658536585364</v>
      </c>
      <c r="T88" s="120">
        <v>60.693487804878053</v>
      </c>
      <c r="U88" s="120">
        <v>60.77239024390245</v>
      </c>
      <c r="V88" s="120">
        <v>60.845951219512202</v>
      </c>
      <c r="W88" s="120">
        <v>60.924268292682932</v>
      </c>
      <c r="X88" s="120">
        <v>61.015853658536592</v>
      </c>
      <c r="Y88" s="120">
        <v>61.125707317073179</v>
      </c>
      <c r="Z88" s="120">
        <v>61.256292682926833</v>
      </c>
      <c r="AA88" s="120">
        <v>61.404463414634158</v>
      </c>
      <c r="AB88" s="120">
        <v>61.566560975609761</v>
      </c>
      <c r="AC88" s="120">
        <v>61.731975609756098</v>
      </c>
      <c r="AD88" s="120">
        <v>61.892146341463423</v>
      </c>
      <c r="AE88" s="120">
        <v>62.040585365853666</v>
      </c>
      <c r="AF88" s="120">
        <v>62.164829268292685</v>
      </c>
      <c r="AG88" s="120">
        <v>62.252512195121959</v>
      </c>
      <c r="AH88" s="120">
        <v>62.304804878048785</v>
      </c>
      <c r="AI88" s="120">
        <v>62.328341463414638</v>
      </c>
      <c r="AJ88" s="120">
        <v>62.335243902439032</v>
      </c>
      <c r="AK88" s="120">
        <v>62.34412195121952</v>
      </c>
      <c r="AL88" s="120">
        <v>62.376073170731715</v>
      </c>
      <c r="AM88" s="120">
        <v>62.452536585365863</v>
      </c>
      <c r="AN88" s="120">
        <v>62.589975609756102</v>
      </c>
      <c r="AO88" s="120">
        <v>62.798268292682927</v>
      </c>
      <c r="AP88" s="120">
        <v>63.088341463414636</v>
      </c>
      <c r="AQ88" s="120">
        <v>63.462585365853663</v>
      </c>
      <c r="AR88" s="120">
        <v>63.906853658536591</v>
      </c>
      <c r="AS88" s="120">
        <v>64.4030243902439</v>
      </c>
      <c r="AT88" s="120">
        <v>64.937000000000012</v>
      </c>
      <c r="AU88" s="120">
        <v>65.490243902439033</v>
      </c>
      <c r="AV88" s="120">
        <v>66.044707317073176</v>
      </c>
      <c r="AW88" s="120">
        <v>66.586975609756095</v>
      </c>
      <c r="AX88" s="120">
        <v>67.105073170731714</v>
      </c>
      <c r="AY88" s="120" t="s">
        <v>1768</v>
      </c>
    </row>
    <row r="89" spans="1:51">
      <c r="A89" s="120" t="s">
        <v>1436</v>
      </c>
      <c r="B89" s="120">
        <v>68.739637560597757</v>
      </c>
      <c r="C89" s="120" t="s">
        <v>1768</v>
      </c>
      <c r="D89" s="120" t="s">
        <v>1768</v>
      </c>
      <c r="E89" s="120" t="s">
        <v>1768</v>
      </c>
      <c r="F89" s="120" t="s">
        <v>1768</v>
      </c>
      <c r="G89" s="120">
        <v>69.695202628122814</v>
      </c>
      <c r="H89" s="120" t="s">
        <v>1768</v>
      </c>
      <c r="I89" s="120" t="s">
        <v>1768</v>
      </c>
      <c r="J89" s="120" t="s">
        <v>1768</v>
      </c>
      <c r="K89" s="120" t="s">
        <v>1768</v>
      </c>
      <c r="L89" s="120">
        <v>70.637486639268147</v>
      </c>
      <c r="M89" s="120" t="s">
        <v>1768</v>
      </c>
      <c r="N89" s="120" t="s">
        <v>1768</v>
      </c>
      <c r="O89" s="120" t="s">
        <v>1768</v>
      </c>
      <c r="P89" s="120" t="s">
        <v>1768</v>
      </c>
      <c r="Q89" s="120">
        <v>72.146627468715266</v>
      </c>
      <c r="R89" s="120" t="s">
        <v>1768</v>
      </c>
      <c r="S89" s="120" t="s">
        <v>1768</v>
      </c>
      <c r="T89" s="120" t="s">
        <v>1768</v>
      </c>
      <c r="U89" s="120" t="s">
        <v>1768</v>
      </c>
      <c r="V89" s="120">
        <v>73.245150521754397</v>
      </c>
      <c r="W89" s="120">
        <v>73.682651875211121</v>
      </c>
      <c r="X89" s="120">
        <v>74.205398669091252</v>
      </c>
      <c r="Y89" s="120">
        <v>74.060029191745002</v>
      </c>
      <c r="Z89" s="120">
        <v>74.705540476861074</v>
      </c>
      <c r="AA89" s="120">
        <v>74.419838769114349</v>
      </c>
      <c r="AB89" s="120">
        <v>74.993447234472484</v>
      </c>
      <c r="AC89" s="120">
        <v>74.960774398318648</v>
      </c>
      <c r="AD89" s="120">
        <v>75.312784535698341</v>
      </c>
      <c r="AE89" s="120">
        <v>75.292477903494657</v>
      </c>
      <c r="AF89" s="120">
        <v>75.439908338924468</v>
      </c>
      <c r="AG89" s="120">
        <v>75.617640108336232</v>
      </c>
      <c r="AH89" s="120">
        <v>76.039169751745177</v>
      </c>
      <c r="AI89" s="120">
        <v>75.967187608364853</v>
      </c>
      <c r="AJ89" s="120">
        <v>76.397275599060364</v>
      </c>
      <c r="AK89" s="120">
        <v>76.297705873911568</v>
      </c>
      <c r="AL89" s="120">
        <v>76.798305497637543</v>
      </c>
      <c r="AM89" s="120">
        <v>76.919665484194752</v>
      </c>
      <c r="AN89" s="120">
        <v>77.283984520708671</v>
      </c>
      <c r="AO89" s="120">
        <v>77.40141917202665</v>
      </c>
      <c r="AP89" s="120">
        <v>77.707449044009934</v>
      </c>
      <c r="AQ89" s="120">
        <v>77.931128707910091</v>
      </c>
      <c r="AR89" s="120">
        <v>78.105591268466512</v>
      </c>
      <c r="AS89" s="120">
        <v>78.208812945114317</v>
      </c>
      <c r="AT89" s="120">
        <v>78.577466358850117</v>
      </c>
      <c r="AU89" s="120">
        <v>78.821770739318907</v>
      </c>
      <c r="AV89" s="120">
        <v>79.203987913710634</v>
      </c>
      <c r="AW89" s="120">
        <v>79.40401260589195</v>
      </c>
      <c r="AX89" s="120">
        <v>79.645148488481638</v>
      </c>
      <c r="AY89" s="120" t="s">
        <v>1768</v>
      </c>
    </row>
    <row r="90" spans="1:51">
      <c r="A90" s="120" t="s">
        <v>4354</v>
      </c>
      <c r="B90" s="120">
        <v>66.042195121951238</v>
      </c>
      <c r="C90" s="120">
        <v>66.99121951219513</v>
      </c>
      <c r="D90" s="120">
        <v>66.5</v>
      </c>
      <c r="E90" s="120" t="s">
        <v>1768</v>
      </c>
      <c r="F90" s="120" t="s">
        <v>1768</v>
      </c>
      <c r="G90" s="120">
        <v>67.651707317073175</v>
      </c>
      <c r="H90" s="120" t="s">
        <v>1768</v>
      </c>
      <c r="I90" s="120">
        <v>68.419512195121953</v>
      </c>
      <c r="J90" s="120">
        <v>69.935121951219529</v>
      </c>
      <c r="K90" s="120" t="s">
        <v>1768</v>
      </c>
      <c r="L90" s="120">
        <v>70.950731707317104</v>
      </c>
      <c r="M90" s="120">
        <v>71.458536585365863</v>
      </c>
      <c r="N90" s="120">
        <v>71.456097560975621</v>
      </c>
      <c r="O90" s="120">
        <v>72.109756097560975</v>
      </c>
      <c r="P90" s="120">
        <v>72.612195121951217</v>
      </c>
      <c r="Q90" s="120">
        <v>73.368292682926835</v>
      </c>
      <c r="R90" s="120">
        <v>72.819512195121959</v>
      </c>
      <c r="S90" s="120">
        <v>73.319512195121959</v>
      </c>
      <c r="T90" s="120">
        <v>73.575609756097563</v>
      </c>
      <c r="U90" s="120">
        <v>73.67317073170733</v>
      </c>
      <c r="V90" s="120">
        <v>74.673170731707316</v>
      </c>
      <c r="W90" s="120">
        <v>75.324390243902457</v>
      </c>
      <c r="X90" s="120">
        <v>75.429268292682934</v>
      </c>
      <c r="Y90" s="120">
        <v>75.275609756097566</v>
      </c>
      <c r="Z90" s="120">
        <v>76.029268292682943</v>
      </c>
      <c r="AA90" s="120">
        <v>76.434146341463418</v>
      </c>
      <c r="AB90" s="120">
        <v>76.685365853658539</v>
      </c>
      <c r="AC90" s="120">
        <v>76.8829268292683</v>
      </c>
      <c r="AD90" s="120">
        <v>77.082926829268303</v>
      </c>
      <c r="AE90" s="120">
        <v>77.029268292682943</v>
      </c>
      <c r="AF90" s="120">
        <v>77.380487804878058</v>
      </c>
      <c r="AG90" s="120">
        <v>77.882926829268314</v>
      </c>
      <c r="AH90" s="120">
        <v>77.678048780487813</v>
      </c>
      <c r="AI90" s="120">
        <v>78.031707317073185</v>
      </c>
      <c r="AJ90" s="120">
        <v>78.529268292682943</v>
      </c>
      <c r="AK90" s="120">
        <v>78.682926829268311</v>
      </c>
      <c r="AL90" s="120">
        <v>79.626829268292695</v>
      </c>
      <c r="AM90" s="120">
        <v>80.126829268292681</v>
      </c>
      <c r="AN90" s="120">
        <v>80.131707317073179</v>
      </c>
      <c r="AO90" s="120">
        <v>80.382926829268314</v>
      </c>
      <c r="AP90" s="120">
        <v>80.878048780487816</v>
      </c>
      <c r="AQ90" s="120">
        <v>81.424390243902451</v>
      </c>
      <c r="AR90" s="120">
        <v>81.478048780487811</v>
      </c>
      <c r="AS90" s="120">
        <v>81.329268292682926</v>
      </c>
      <c r="AT90" s="120">
        <v>81.780487804878064</v>
      </c>
      <c r="AU90" s="120">
        <v>81.580487804878061</v>
      </c>
      <c r="AV90" s="120">
        <v>82.375609756097575</v>
      </c>
      <c r="AW90" s="120">
        <v>82.375609756097575</v>
      </c>
      <c r="AX90" s="120">
        <v>82.339756097560979</v>
      </c>
      <c r="AY90" s="120" t="s">
        <v>1768</v>
      </c>
    </row>
    <row r="91" spans="1:51">
      <c r="A91" s="120" t="s">
        <v>4259</v>
      </c>
      <c r="B91" s="120">
        <v>46.313170731707324</v>
      </c>
      <c r="C91" s="120">
        <v>46.986121951219516</v>
      </c>
      <c r="D91" s="120">
        <v>47.650121951219518</v>
      </c>
      <c r="E91" s="120">
        <v>48.297121951219516</v>
      </c>
      <c r="F91" s="120">
        <v>48.924609756097567</v>
      </c>
      <c r="G91" s="120">
        <v>49.530048780487803</v>
      </c>
      <c r="H91" s="120">
        <v>50.115926829268297</v>
      </c>
      <c r="I91" s="120">
        <v>50.690268292682937</v>
      </c>
      <c r="J91" s="120">
        <v>51.264097560975614</v>
      </c>
      <c r="K91" s="120">
        <v>51.842926829268293</v>
      </c>
      <c r="L91" s="120">
        <v>52.43426829268293</v>
      </c>
      <c r="M91" s="120">
        <v>53.043146341463419</v>
      </c>
      <c r="N91" s="120">
        <v>53.673048780487811</v>
      </c>
      <c r="O91" s="120">
        <v>54.325024390243904</v>
      </c>
      <c r="P91" s="120">
        <v>55.000560975609758</v>
      </c>
      <c r="Q91" s="120">
        <v>55.699658536585375</v>
      </c>
      <c r="R91" s="120">
        <v>56.421292682926833</v>
      </c>
      <c r="S91" s="120">
        <v>57.15997560975611</v>
      </c>
      <c r="T91" s="120">
        <v>57.911658536585364</v>
      </c>
      <c r="U91" s="120">
        <v>58.671390243902451</v>
      </c>
      <c r="V91" s="120">
        <v>59.441609756097563</v>
      </c>
      <c r="W91" s="120">
        <v>60.225902439024395</v>
      </c>
      <c r="X91" s="120">
        <v>61.023243902439035</v>
      </c>
      <c r="Y91" s="120">
        <v>61.82612195121952</v>
      </c>
      <c r="Z91" s="120">
        <v>62.623024390243899</v>
      </c>
      <c r="AA91" s="120">
        <v>63.393439024390247</v>
      </c>
      <c r="AB91" s="120">
        <v>64.116317073170748</v>
      </c>
      <c r="AC91" s="120">
        <v>64.779170731707325</v>
      </c>
      <c r="AD91" s="120">
        <v>65.375414634146352</v>
      </c>
      <c r="AE91" s="120">
        <v>65.906048780487808</v>
      </c>
      <c r="AF91" s="120">
        <v>66.381024390243908</v>
      </c>
      <c r="AG91" s="120">
        <v>66.819268292682935</v>
      </c>
      <c r="AH91" s="120">
        <v>67.241780487804888</v>
      </c>
      <c r="AI91" s="120">
        <v>67.664121951219528</v>
      </c>
      <c r="AJ91" s="120">
        <v>68.091341463414651</v>
      </c>
      <c r="AK91" s="120">
        <v>68.51907317073173</v>
      </c>
      <c r="AL91" s="120">
        <v>68.936926829268288</v>
      </c>
      <c r="AM91" s="120">
        <v>69.330024390243906</v>
      </c>
      <c r="AN91" s="120">
        <v>69.686926829268302</v>
      </c>
      <c r="AO91" s="120">
        <v>70.007682926829276</v>
      </c>
      <c r="AP91" s="120">
        <v>70.295756097560968</v>
      </c>
      <c r="AQ91" s="120">
        <v>70.557634146341471</v>
      </c>
      <c r="AR91" s="120">
        <v>70.804682926829273</v>
      </c>
      <c r="AS91" s="120">
        <v>71.04480487804878</v>
      </c>
      <c r="AT91" s="120">
        <v>71.282414634146349</v>
      </c>
      <c r="AU91" s="120">
        <v>71.51892682926831</v>
      </c>
      <c r="AV91" s="120">
        <v>71.752292682926836</v>
      </c>
      <c r="AW91" s="120">
        <v>71.979000000000013</v>
      </c>
      <c r="AX91" s="120">
        <v>72.196048780487814</v>
      </c>
      <c r="AY91" s="120" t="s">
        <v>1768</v>
      </c>
    </row>
    <row r="92" spans="1:51">
      <c r="A92" s="120" t="s">
        <v>4325</v>
      </c>
      <c r="B92" s="120">
        <v>40.076206696757943</v>
      </c>
      <c r="C92" s="120" t="s">
        <v>1768</v>
      </c>
      <c r="D92" s="120" t="s">
        <v>1768</v>
      </c>
      <c r="E92" s="120" t="s">
        <v>1768</v>
      </c>
      <c r="F92" s="120" t="s">
        <v>1768</v>
      </c>
      <c r="G92" s="120">
        <v>42.00833546091642</v>
      </c>
      <c r="H92" s="120" t="s">
        <v>1768</v>
      </c>
      <c r="I92" s="120" t="s">
        <v>1768</v>
      </c>
      <c r="J92" s="120" t="s">
        <v>1768</v>
      </c>
      <c r="K92" s="120" t="s">
        <v>1768</v>
      </c>
      <c r="L92" s="120">
        <v>43.916183180460862</v>
      </c>
      <c r="M92" s="120" t="s">
        <v>1768</v>
      </c>
      <c r="N92" s="120" t="s">
        <v>1768</v>
      </c>
      <c r="O92" s="120" t="s">
        <v>1768</v>
      </c>
      <c r="P92" s="120" t="s">
        <v>1768</v>
      </c>
      <c r="Q92" s="120">
        <v>45.830118560100694</v>
      </c>
      <c r="R92" s="120" t="s">
        <v>1768</v>
      </c>
      <c r="S92" s="120" t="s">
        <v>1768</v>
      </c>
      <c r="T92" s="120" t="s">
        <v>1768</v>
      </c>
      <c r="U92" s="120" t="s">
        <v>1768</v>
      </c>
      <c r="V92" s="120">
        <v>47.547768555983602</v>
      </c>
      <c r="W92" s="120">
        <v>47.579806849008499</v>
      </c>
      <c r="X92" s="120">
        <v>47.844139960195221</v>
      </c>
      <c r="Y92" s="120">
        <v>48.109423459738672</v>
      </c>
      <c r="Z92" s="120">
        <v>48.372801690851404</v>
      </c>
      <c r="AA92" s="120">
        <v>48.82986486714028</v>
      </c>
      <c r="AB92" s="120">
        <v>48.855322728887344</v>
      </c>
      <c r="AC92" s="120">
        <v>49.250649681450142</v>
      </c>
      <c r="AD92" s="120">
        <v>49.213493720474837</v>
      </c>
      <c r="AE92" s="120">
        <v>49.564655588844616</v>
      </c>
      <c r="AF92" s="120">
        <v>49.681691796285293</v>
      </c>
      <c r="AG92" s="120">
        <v>49.797283910793915</v>
      </c>
      <c r="AH92" s="120">
        <v>49.917782288597408</v>
      </c>
      <c r="AI92" s="120">
        <v>50.044590524383338</v>
      </c>
      <c r="AJ92" s="120">
        <v>50.17350715827407</v>
      </c>
      <c r="AK92" s="120">
        <v>50.315081646374068</v>
      </c>
      <c r="AL92" s="120">
        <v>50.473189216439899</v>
      </c>
      <c r="AM92" s="120">
        <v>50.642331239175746</v>
      </c>
      <c r="AN92" s="120">
        <v>50.832387224396868</v>
      </c>
      <c r="AO92" s="120">
        <v>51.047317232248524</v>
      </c>
      <c r="AP92" s="120">
        <v>51.303560906977779</v>
      </c>
      <c r="AQ92" s="120">
        <v>51.568196406729577</v>
      </c>
      <c r="AR92" s="120">
        <v>51.844617082561683</v>
      </c>
      <c r="AS92" s="120">
        <v>52.145000357235304</v>
      </c>
      <c r="AT92" s="120">
        <v>52.45844795777824</v>
      </c>
      <c r="AU92" s="120">
        <v>52.786392748310696</v>
      </c>
      <c r="AV92" s="120">
        <v>53.129417890668293</v>
      </c>
      <c r="AW92" s="120">
        <v>53.489228102787159</v>
      </c>
      <c r="AX92" s="120">
        <v>53.863859857790125</v>
      </c>
      <c r="AY92" s="120" t="s">
        <v>1768</v>
      </c>
    </row>
    <row r="93" spans="1:51">
      <c r="A93" s="120" t="s">
        <v>4204</v>
      </c>
      <c r="B93" s="120">
        <v>66.030731707317074</v>
      </c>
      <c r="C93" s="120" t="s">
        <v>1768</v>
      </c>
      <c r="D93" s="120">
        <v>66.987804878048777</v>
      </c>
      <c r="E93" s="120" t="s">
        <v>1768</v>
      </c>
      <c r="F93" s="120" t="s">
        <v>1768</v>
      </c>
      <c r="G93" s="120">
        <v>67.760487804878068</v>
      </c>
      <c r="H93" s="120" t="s">
        <v>1768</v>
      </c>
      <c r="I93" s="120">
        <v>68.275609756097566</v>
      </c>
      <c r="J93" s="120" t="s">
        <v>1768</v>
      </c>
      <c r="K93" s="120" t="s">
        <v>1768</v>
      </c>
      <c r="L93" s="120">
        <v>68.99121951219513</v>
      </c>
      <c r="M93" s="120" t="s">
        <v>1768</v>
      </c>
      <c r="N93" s="120">
        <v>69.468292682926844</v>
      </c>
      <c r="O93" s="120" t="s">
        <v>1768</v>
      </c>
      <c r="P93" s="120" t="s">
        <v>1768</v>
      </c>
      <c r="Q93" s="120">
        <v>70.001951219512208</v>
      </c>
      <c r="R93" s="120">
        <v>70.455365853658535</v>
      </c>
      <c r="S93" s="120">
        <v>70.744390243902444</v>
      </c>
      <c r="T93" s="120">
        <v>70.538780487804885</v>
      </c>
      <c r="U93" s="120">
        <v>70.427317073170741</v>
      </c>
      <c r="V93" s="120">
        <v>70.175365853658562</v>
      </c>
      <c r="W93" s="120">
        <v>70.344390243902453</v>
      </c>
      <c r="X93" s="120">
        <v>70.482682926829284</v>
      </c>
      <c r="Y93" s="120">
        <v>70.274878048780494</v>
      </c>
      <c r="Z93" s="120">
        <v>70.218536585365854</v>
      </c>
      <c r="AA93" s="120">
        <v>70.886097560975614</v>
      </c>
      <c r="AB93" s="120">
        <v>71.419024390243905</v>
      </c>
      <c r="AC93" s="120">
        <v>71.470243902439037</v>
      </c>
      <c r="AD93" s="120">
        <v>71.488292682926826</v>
      </c>
      <c r="AE93" s="120">
        <v>71.844634146341463</v>
      </c>
      <c r="AF93" s="120">
        <v>72.17048780487805</v>
      </c>
      <c r="AG93" s="120">
        <v>72.185365853658553</v>
      </c>
      <c r="AH93" s="120">
        <v>71.241463414634154</v>
      </c>
      <c r="AI93" s="120" t="s">
        <v>1768</v>
      </c>
      <c r="AJ93" s="120" t="s">
        <v>1768</v>
      </c>
      <c r="AK93" s="120">
        <v>72.084390243902448</v>
      </c>
      <c r="AL93" s="120">
        <v>72.365365853658545</v>
      </c>
      <c r="AM93" s="120">
        <v>72.495121951219517</v>
      </c>
      <c r="AN93" s="120">
        <v>72.317073170731717</v>
      </c>
      <c r="AO93" s="120">
        <v>72.641951219512194</v>
      </c>
      <c r="AP93" s="120">
        <v>72.807804878048799</v>
      </c>
      <c r="AQ93" s="120">
        <v>74.512926829268309</v>
      </c>
      <c r="AR93" s="120">
        <v>74.717317073170747</v>
      </c>
      <c r="AS93" s="120">
        <v>74.6139024390244</v>
      </c>
      <c r="AT93" s="120">
        <v>75.52024390243902</v>
      </c>
      <c r="AU93" s="120">
        <v>75.244634146341468</v>
      </c>
      <c r="AV93" s="120">
        <v>75.836829268292703</v>
      </c>
      <c r="AW93" s="120">
        <v>75.705609756097573</v>
      </c>
      <c r="AX93" s="120">
        <v>75.912195121951228</v>
      </c>
      <c r="AY93" s="120" t="s">
        <v>1768</v>
      </c>
    </row>
    <row r="94" spans="1:51">
      <c r="A94" s="120" t="s">
        <v>4258</v>
      </c>
      <c r="B94" s="120">
        <v>42.162414634146344</v>
      </c>
      <c r="C94" s="120">
        <v>42.744292682926833</v>
      </c>
      <c r="D94" s="120">
        <v>43.321682926829268</v>
      </c>
      <c r="E94" s="120">
        <v>43.891585365853672</v>
      </c>
      <c r="F94" s="120">
        <v>44.450512195121952</v>
      </c>
      <c r="G94" s="120">
        <v>44.990487804878057</v>
      </c>
      <c r="H94" s="120">
        <v>45.499585365853662</v>
      </c>
      <c r="I94" s="120">
        <v>45.973780487804881</v>
      </c>
      <c r="J94" s="120">
        <v>46.410560975609762</v>
      </c>
      <c r="K94" s="120">
        <v>46.812390243902442</v>
      </c>
      <c r="L94" s="120">
        <v>47.187658536585374</v>
      </c>
      <c r="M94" s="120">
        <v>47.547707317073176</v>
      </c>
      <c r="N94" s="120">
        <v>47.904975609756107</v>
      </c>
      <c r="O94" s="120">
        <v>48.265951219512196</v>
      </c>
      <c r="P94" s="120">
        <v>48.635170731707319</v>
      </c>
      <c r="Q94" s="120">
        <v>49.004292682926838</v>
      </c>
      <c r="R94" s="120">
        <v>49.364000000000004</v>
      </c>
      <c r="S94" s="120">
        <v>49.702975609756102</v>
      </c>
      <c r="T94" s="120">
        <v>50.018804878048783</v>
      </c>
      <c r="U94" s="120">
        <v>50.315536585365855</v>
      </c>
      <c r="V94" s="120">
        <v>50.605585365853671</v>
      </c>
      <c r="W94" s="120">
        <v>50.904878048780496</v>
      </c>
      <c r="X94" s="120">
        <v>51.227682926829274</v>
      </c>
      <c r="Y94" s="120">
        <v>51.586365853658542</v>
      </c>
      <c r="Z94" s="120">
        <v>51.983829268292695</v>
      </c>
      <c r="AA94" s="120">
        <v>52.420536585365859</v>
      </c>
      <c r="AB94" s="120">
        <v>52.892512195121959</v>
      </c>
      <c r="AC94" s="120">
        <v>53.386804878048785</v>
      </c>
      <c r="AD94" s="120">
        <v>53.890926829268302</v>
      </c>
      <c r="AE94" s="120">
        <v>54.399317073170742</v>
      </c>
      <c r="AF94" s="120">
        <v>54.909853658536591</v>
      </c>
      <c r="AG94" s="120">
        <v>55.425365853658541</v>
      </c>
      <c r="AH94" s="120">
        <v>55.945317073170742</v>
      </c>
      <c r="AI94" s="120">
        <v>56.465731707317076</v>
      </c>
      <c r="AJ94" s="120">
        <v>56.976195121951221</v>
      </c>
      <c r="AK94" s="120">
        <v>57.458341463414641</v>
      </c>
      <c r="AL94" s="120">
        <v>57.892829268292687</v>
      </c>
      <c r="AM94" s="120">
        <v>58.271390243902452</v>
      </c>
      <c r="AN94" s="120">
        <v>58.590780487804885</v>
      </c>
      <c r="AO94" s="120">
        <v>58.856756097560982</v>
      </c>
      <c r="AP94" s="120">
        <v>59.086121951219525</v>
      </c>
      <c r="AQ94" s="120">
        <v>59.303243902439036</v>
      </c>
      <c r="AR94" s="120">
        <v>59.530609756097569</v>
      </c>
      <c r="AS94" s="120">
        <v>59.784073170731716</v>
      </c>
      <c r="AT94" s="120">
        <v>60.067463414634155</v>
      </c>
      <c r="AU94" s="120">
        <v>60.371341463414637</v>
      </c>
      <c r="AV94" s="120">
        <v>60.676195121951224</v>
      </c>
      <c r="AW94" s="120">
        <v>60.961585365853665</v>
      </c>
      <c r="AX94" s="120">
        <v>61.214658536585368</v>
      </c>
      <c r="AY94" s="120" t="s">
        <v>1768</v>
      </c>
    </row>
    <row r="95" spans="1:51">
      <c r="A95" s="120" t="s">
        <v>4167</v>
      </c>
      <c r="B95" s="120">
        <v>68.003170731707328</v>
      </c>
      <c r="C95" s="120">
        <v>68.936097560975625</v>
      </c>
      <c r="D95" s="120">
        <v>67.865853658536594</v>
      </c>
      <c r="E95" s="120">
        <v>68.87414634146343</v>
      </c>
      <c r="F95" s="120">
        <v>69.380975609756106</v>
      </c>
      <c r="G95" s="120">
        <v>69.071219512195128</v>
      </c>
      <c r="H95" s="120">
        <v>69.822439024390249</v>
      </c>
      <c r="I95" s="120">
        <v>69.407073170731707</v>
      </c>
      <c r="J95" s="120">
        <v>69.230243902439042</v>
      </c>
      <c r="K95" s="120">
        <v>69.314634146341476</v>
      </c>
      <c r="L95" s="120">
        <v>69.164634146341484</v>
      </c>
      <c r="M95" s="120">
        <v>69.052439024390253</v>
      </c>
      <c r="N95" s="120">
        <v>69.66463414634147</v>
      </c>
      <c r="O95" s="120">
        <v>69.518048780487817</v>
      </c>
      <c r="P95" s="120">
        <v>69.248048780487821</v>
      </c>
      <c r="Q95" s="120">
        <v>69.29000000000002</v>
      </c>
      <c r="R95" s="120">
        <v>69.573170731707322</v>
      </c>
      <c r="S95" s="120">
        <v>69.848048780487801</v>
      </c>
      <c r="T95" s="120">
        <v>69.393902439024387</v>
      </c>
      <c r="U95" s="120">
        <v>69.615365853658545</v>
      </c>
      <c r="V95" s="120">
        <v>69.061707317073186</v>
      </c>
      <c r="W95" s="120">
        <v>69.139268292682928</v>
      </c>
      <c r="X95" s="120">
        <v>69.357804878048796</v>
      </c>
      <c r="Y95" s="120">
        <v>68.973658536585376</v>
      </c>
      <c r="Z95" s="120">
        <v>69.02585365853659</v>
      </c>
      <c r="AA95" s="120">
        <v>68.972195121951231</v>
      </c>
      <c r="AB95" s="120">
        <v>69.17341463414634</v>
      </c>
      <c r="AC95" s="120">
        <v>69.651219512195127</v>
      </c>
      <c r="AD95" s="120">
        <v>70.023414634146349</v>
      </c>
      <c r="AE95" s="120">
        <v>69.461707317073177</v>
      </c>
      <c r="AF95" s="120">
        <v>69.315609756097572</v>
      </c>
      <c r="AG95" s="120">
        <v>69.37707317073172</v>
      </c>
      <c r="AH95" s="120">
        <v>69.117073170731715</v>
      </c>
      <c r="AI95" s="120">
        <v>69.101219512195129</v>
      </c>
      <c r="AJ95" s="120">
        <v>69.469756097560989</v>
      </c>
      <c r="AK95" s="120">
        <v>69.791707317073175</v>
      </c>
      <c r="AL95" s="120">
        <v>70.328780487804892</v>
      </c>
      <c r="AM95" s="120">
        <v>70.702439024390245</v>
      </c>
      <c r="AN95" s="120">
        <v>70.557804878048799</v>
      </c>
      <c r="AO95" s="120">
        <v>70.677073170731703</v>
      </c>
      <c r="AP95" s="120">
        <v>71.246341463414637</v>
      </c>
      <c r="AQ95" s="120">
        <v>72.197560975609761</v>
      </c>
      <c r="AR95" s="120">
        <v>72.348780487804888</v>
      </c>
      <c r="AS95" s="120">
        <v>72.448780487804896</v>
      </c>
      <c r="AT95" s="120">
        <v>72.648780487804885</v>
      </c>
      <c r="AU95" s="120">
        <v>72.82658536585366</v>
      </c>
      <c r="AV95" s="120">
        <v>73.375609756097575</v>
      </c>
      <c r="AW95" s="120">
        <v>73.467804878048796</v>
      </c>
      <c r="AX95" s="120">
        <v>74.009024390243908</v>
      </c>
      <c r="AY95" s="120" t="s">
        <v>1768</v>
      </c>
    </row>
    <row r="96" spans="1:51">
      <c r="A96" s="120" t="s">
        <v>3998</v>
      </c>
      <c r="B96" s="120">
        <v>41.153000000000006</v>
      </c>
      <c r="C96" s="120">
        <v>41.696512195121954</v>
      </c>
      <c r="D96" s="120">
        <v>42.272512195121962</v>
      </c>
      <c r="E96" s="120">
        <v>42.884487804878056</v>
      </c>
      <c r="F96" s="120">
        <v>43.529902439024397</v>
      </c>
      <c r="G96" s="120">
        <v>44.201195121951223</v>
      </c>
      <c r="H96" s="120">
        <v>44.887341463414636</v>
      </c>
      <c r="I96" s="120">
        <v>45.576341463414636</v>
      </c>
      <c r="J96" s="120">
        <v>46.258195121951225</v>
      </c>
      <c r="K96" s="120">
        <v>46.92948780487805</v>
      </c>
      <c r="L96" s="120">
        <v>47.590829268292694</v>
      </c>
      <c r="M96" s="120">
        <v>48.247365853658543</v>
      </c>
      <c r="N96" s="120">
        <v>48.907682926829274</v>
      </c>
      <c r="O96" s="120">
        <v>49.577780487804887</v>
      </c>
      <c r="P96" s="120">
        <v>50.259097560975611</v>
      </c>
      <c r="Q96" s="120">
        <v>50.949951219512201</v>
      </c>
      <c r="R96" s="120">
        <v>51.644560975609764</v>
      </c>
      <c r="S96" s="120">
        <v>52.339219512195129</v>
      </c>
      <c r="T96" s="120">
        <v>53.032878048780489</v>
      </c>
      <c r="U96" s="120">
        <v>53.726048780487808</v>
      </c>
      <c r="V96" s="120">
        <v>54.428902439024398</v>
      </c>
      <c r="W96" s="120">
        <v>55.154707317073175</v>
      </c>
      <c r="X96" s="120">
        <v>55.908756097560989</v>
      </c>
      <c r="Y96" s="120">
        <v>56.688268292682935</v>
      </c>
      <c r="Z96" s="120">
        <v>57.484829268292692</v>
      </c>
      <c r="AA96" s="120">
        <v>58.277414634146346</v>
      </c>
      <c r="AB96" s="120">
        <v>59.038463414634151</v>
      </c>
      <c r="AC96" s="120">
        <v>59.749243902439034</v>
      </c>
      <c r="AD96" s="120">
        <v>60.399073170731711</v>
      </c>
      <c r="AE96" s="120">
        <v>60.990365853658538</v>
      </c>
      <c r="AF96" s="120">
        <v>61.537512195121963</v>
      </c>
      <c r="AG96" s="120">
        <v>62.066000000000003</v>
      </c>
      <c r="AH96" s="120">
        <v>62.602829268292695</v>
      </c>
      <c r="AI96" s="120">
        <v>63.167048780487818</v>
      </c>
      <c r="AJ96" s="120">
        <v>63.763682926829276</v>
      </c>
      <c r="AK96" s="120">
        <v>64.387756097560981</v>
      </c>
      <c r="AL96" s="120">
        <v>65.026341463414639</v>
      </c>
      <c r="AM96" s="120">
        <v>65.657487804878045</v>
      </c>
      <c r="AN96" s="120">
        <v>66.262731707317073</v>
      </c>
      <c r="AO96" s="120">
        <v>66.835073170731718</v>
      </c>
      <c r="AP96" s="120">
        <v>67.370951219512207</v>
      </c>
      <c r="AQ96" s="120">
        <v>67.872317073170734</v>
      </c>
      <c r="AR96" s="120">
        <v>68.34712195121952</v>
      </c>
      <c r="AS96" s="120">
        <v>68.802292682926833</v>
      </c>
      <c r="AT96" s="120">
        <v>69.239341463414647</v>
      </c>
      <c r="AU96" s="120">
        <v>69.657756097560991</v>
      </c>
      <c r="AV96" s="120">
        <v>70.056609756097572</v>
      </c>
      <c r="AW96" s="120">
        <v>70.435439024390249</v>
      </c>
      <c r="AX96" s="120">
        <v>70.793292682926833</v>
      </c>
      <c r="AY96" s="120" t="s">
        <v>1768</v>
      </c>
    </row>
    <row r="97" spans="1:51">
      <c r="A97" s="120" t="s">
        <v>3997</v>
      </c>
      <c r="B97" s="120">
        <v>42.426219512195125</v>
      </c>
      <c r="C97" s="120">
        <v>43.058487804878055</v>
      </c>
      <c r="D97" s="120">
        <v>43.697682926829273</v>
      </c>
      <c r="E97" s="120">
        <v>44.343292682926837</v>
      </c>
      <c r="F97" s="120">
        <v>44.993878048780488</v>
      </c>
      <c r="G97" s="120">
        <v>45.644439024390252</v>
      </c>
      <c r="H97" s="120">
        <v>46.291000000000004</v>
      </c>
      <c r="I97" s="120">
        <v>46.931073170731715</v>
      </c>
      <c r="J97" s="120">
        <v>47.565609756097565</v>
      </c>
      <c r="K97" s="120">
        <v>48.194585365853662</v>
      </c>
      <c r="L97" s="120">
        <v>48.827902439024392</v>
      </c>
      <c r="M97" s="120">
        <v>49.478439024390248</v>
      </c>
      <c r="N97" s="120">
        <v>50.151658536585373</v>
      </c>
      <c r="O97" s="120">
        <v>50.845536585365856</v>
      </c>
      <c r="P97" s="120">
        <v>51.551682926829272</v>
      </c>
      <c r="Q97" s="120">
        <v>52.254170731707319</v>
      </c>
      <c r="R97" s="120">
        <v>52.932682926829273</v>
      </c>
      <c r="S97" s="120">
        <v>53.568853658536597</v>
      </c>
      <c r="T97" s="120">
        <v>54.148804878048793</v>
      </c>
      <c r="U97" s="120">
        <v>54.66709756097562</v>
      </c>
      <c r="V97" s="120">
        <v>55.124268292682935</v>
      </c>
      <c r="W97" s="120">
        <v>55.527292682926834</v>
      </c>
      <c r="X97" s="120">
        <v>55.892560975609761</v>
      </c>
      <c r="Y97" s="120">
        <v>56.234926829268296</v>
      </c>
      <c r="Z97" s="120">
        <v>56.560780487804884</v>
      </c>
      <c r="AA97" s="120">
        <v>56.872487804878055</v>
      </c>
      <c r="AB97" s="120">
        <v>57.169365853658547</v>
      </c>
      <c r="AC97" s="120">
        <v>57.447878048780488</v>
      </c>
      <c r="AD97" s="120">
        <v>57.710487804878056</v>
      </c>
      <c r="AE97" s="120">
        <v>57.962219512195134</v>
      </c>
      <c r="AF97" s="120">
        <v>58.21117073170732</v>
      </c>
      <c r="AG97" s="120">
        <v>58.467951219512194</v>
      </c>
      <c r="AH97" s="120">
        <v>58.736243902439028</v>
      </c>
      <c r="AI97" s="120">
        <v>59.021658536585377</v>
      </c>
      <c r="AJ97" s="120">
        <v>59.324243902439029</v>
      </c>
      <c r="AK97" s="120">
        <v>59.643512195121964</v>
      </c>
      <c r="AL97" s="120">
        <v>59.974439024390243</v>
      </c>
      <c r="AM97" s="120">
        <v>60.309414634146343</v>
      </c>
      <c r="AN97" s="120">
        <v>60.641365853658542</v>
      </c>
      <c r="AO97" s="120">
        <v>60.967268292682931</v>
      </c>
      <c r="AP97" s="120">
        <v>61.284634146341467</v>
      </c>
      <c r="AQ97" s="120">
        <v>61.592439024390245</v>
      </c>
      <c r="AR97" s="120">
        <v>61.892707317073182</v>
      </c>
      <c r="AS97" s="120">
        <v>62.18802439024391</v>
      </c>
      <c r="AT97" s="120">
        <v>62.481878048780494</v>
      </c>
      <c r="AU97" s="120">
        <v>62.77734146341465</v>
      </c>
      <c r="AV97" s="120">
        <v>63.080439024390259</v>
      </c>
      <c r="AW97" s="120">
        <v>63.393707317073186</v>
      </c>
      <c r="AX97" s="120">
        <v>63.717658536585368</v>
      </c>
      <c r="AY97" s="120" t="s">
        <v>1768</v>
      </c>
    </row>
    <row r="98" spans="1:51">
      <c r="A98" s="120" t="s">
        <v>4148</v>
      </c>
      <c r="B98" s="120">
        <v>69.692682926829278</v>
      </c>
      <c r="C98" s="120">
        <v>69.953658536585365</v>
      </c>
      <c r="D98" s="120">
        <v>70.302439024390253</v>
      </c>
      <c r="E98" s="120" t="s">
        <v>1768</v>
      </c>
      <c r="F98" s="120" t="s">
        <v>1768</v>
      </c>
      <c r="G98" s="120">
        <v>70.778048780487822</v>
      </c>
      <c r="H98" s="120" t="s">
        <v>1768</v>
      </c>
      <c r="I98" s="120">
        <v>71.095121951219525</v>
      </c>
      <c r="J98" s="120" t="s">
        <v>1768</v>
      </c>
      <c r="K98" s="120" t="s">
        <v>1768</v>
      </c>
      <c r="L98" s="120">
        <v>71.09329268292683</v>
      </c>
      <c r="M98" s="120">
        <v>71.092682926829283</v>
      </c>
      <c r="N98" s="120">
        <v>71.29024390243903</v>
      </c>
      <c r="O98" s="120" t="s">
        <v>1768</v>
      </c>
      <c r="P98" s="120" t="s">
        <v>1768</v>
      </c>
      <c r="Q98" s="120">
        <v>71.739512195121961</v>
      </c>
      <c r="R98" s="120" t="s">
        <v>1768</v>
      </c>
      <c r="S98" s="120">
        <v>72.03902439024391</v>
      </c>
      <c r="T98" s="120" t="s">
        <v>1768</v>
      </c>
      <c r="U98" s="120" t="s">
        <v>1768</v>
      </c>
      <c r="V98" s="120">
        <v>72.665365853658543</v>
      </c>
      <c r="W98" s="120" t="s">
        <v>1768</v>
      </c>
      <c r="X98" s="120">
        <v>73.082926829268303</v>
      </c>
      <c r="Y98" s="120" t="s">
        <v>1768</v>
      </c>
      <c r="Z98" s="120" t="s">
        <v>1768</v>
      </c>
      <c r="AA98" s="120">
        <v>73.501463414634145</v>
      </c>
      <c r="AB98" s="120" t="s">
        <v>1768</v>
      </c>
      <c r="AC98" s="120">
        <v>73.780487804878049</v>
      </c>
      <c r="AD98" s="120" t="s">
        <v>1768</v>
      </c>
      <c r="AE98" s="120">
        <v>73.926829268292693</v>
      </c>
      <c r="AF98" s="120">
        <v>74.582926829268303</v>
      </c>
      <c r="AG98" s="120">
        <v>75.03170731707317</v>
      </c>
      <c r="AH98" s="120">
        <v>76.234146341463415</v>
      </c>
      <c r="AI98" s="120" t="s">
        <v>1768</v>
      </c>
      <c r="AJ98" s="120">
        <v>75.8829268292683</v>
      </c>
      <c r="AK98" s="120">
        <v>75.834146341463409</v>
      </c>
      <c r="AL98" s="120">
        <v>75.785365853658547</v>
      </c>
      <c r="AM98" s="120">
        <v>75.969756097560989</v>
      </c>
      <c r="AN98" s="120">
        <v>76.195365853658544</v>
      </c>
      <c r="AO98" s="120">
        <v>76.073658536585384</v>
      </c>
      <c r="AP98" s="120">
        <v>76.540731707317079</v>
      </c>
      <c r="AQ98" s="120">
        <v>77.139756097560991</v>
      </c>
      <c r="AR98" s="120">
        <v>77.820243902439032</v>
      </c>
      <c r="AS98" s="120">
        <v>78.284878048780485</v>
      </c>
      <c r="AT98" s="120">
        <v>78.854634146341468</v>
      </c>
      <c r="AU98" s="120">
        <v>79.436097560975611</v>
      </c>
      <c r="AV98" s="120">
        <v>79.721707317073182</v>
      </c>
      <c r="AW98" s="120">
        <v>79.678048780487813</v>
      </c>
      <c r="AX98" s="120">
        <v>79.856829268292699</v>
      </c>
      <c r="AY98" s="120" t="s">
        <v>1768</v>
      </c>
    </row>
    <row r="99" spans="1:51">
      <c r="A99" s="120" t="s">
        <v>4355</v>
      </c>
      <c r="B99" s="120">
        <v>48.193707317073176</v>
      </c>
      <c r="C99" s="120">
        <v>48.650146341463419</v>
      </c>
      <c r="D99" s="120">
        <v>49.142658536585373</v>
      </c>
      <c r="E99" s="120">
        <v>49.676756097560975</v>
      </c>
      <c r="F99" s="120">
        <v>50.2519512195122</v>
      </c>
      <c r="G99" s="120">
        <v>50.859780487804883</v>
      </c>
      <c r="H99" s="120">
        <v>51.487731707317074</v>
      </c>
      <c r="I99" s="120">
        <v>52.117780487804886</v>
      </c>
      <c r="J99" s="120">
        <v>52.736341463414639</v>
      </c>
      <c r="K99" s="120">
        <v>53.334341463414646</v>
      </c>
      <c r="L99" s="120">
        <v>53.909146341463419</v>
      </c>
      <c r="M99" s="120">
        <v>54.463121951219527</v>
      </c>
      <c r="N99" s="120">
        <v>55.004219512195128</v>
      </c>
      <c r="O99" s="120">
        <v>55.536829268292692</v>
      </c>
      <c r="P99" s="120">
        <v>56.058975609756111</v>
      </c>
      <c r="Q99" s="120">
        <v>56.562585365853671</v>
      </c>
      <c r="R99" s="120">
        <v>57.036658536585371</v>
      </c>
      <c r="S99" s="120">
        <v>57.476317073170733</v>
      </c>
      <c r="T99" s="120">
        <v>57.887707317073179</v>
      </c>
      <c r="U99" s="120">
        <v>58.280975609756105</v>
      </c>
      <c r="V99" s="120">
        <v>58.678853658536589</v>
      </c>
      <c r="W99" s="120">
        <v>59.110048780487809</v>
      </c>
      <c r="X99" s="120">
        <v>59.593195121951226</v>
      </c>
      <c r="Y99" s="120">
        <v>60.13885365853659</v>
      </c>
      <c r="Z99" s="120">
        <v>60.744560975609765</v>
      </c>
      <c r="AA99" s="120">
        <v>61.399243902439032</v>
      </c>
      <c r="AB99" s="120">
        <v>62.083292682926832</v>
      </c>
      <c r="AC99" s="120">
        <v>62.766487804878054</v>
      </c>
      <c r="AD99" s="120">
        <v>63.425195121951234</v>
      </c>
      <c r="AE99" s="120">
        <v>64.046341463414649</v>
      </c>
      <c r="AF99" s="120">
        <v>64.623365853658541</v>
      </c>
      <c r="AG99" s="120">
        <v>65.157317073170731</v>
      </c>
      <c r="AH99" s="120">
        <v>65.659804878048789</v>
      </c>
      <c r="AI99" s="120">
        <v>66.140829268292691</v>
      </c>
      <c r="AJ99" s="120">
        <v>66.602926829268299</v>
      </c>
      <c r="AK99" s="120">
        <v>67.048121951219514</v>
      </c>
      <c r="AL99" s="120">
        <v>67.478878048780501</v>
      </c>
      <c r="AM99" s="120">
        <v>67.895707317073175</v>
      </c>
      <c r="AN99" s="120">
        <v>68.298585365853683</v>
      </c>
      <c r="AO99" s="120">
        <v>68.687975609756108</v>
      </c>
      <c r="AP99" s="120">
        <v>69.062365853658548</v>
      </c>
      <c r="AQ99" s="120">
        <v>69.418756097560973</v>
      </c>
      <c r="AR99" s="120">
        <v>69.755609756097584</v>
      </c>
      <c r="AS99" s="120">
        <v>70.073439024390254</v>
      </c>
      <c r="AT99" s="120">
        <v>70.372682926829285</v>
      </c>
      <c r="AU99" s="120">
        <v>70.656341463414648</v>
      </c>
      <c r="AV99" s="120">
        <v>70.926365853658538</v>
      </c>
      <c r="AW99" s="120">
        <v>71.18673170731708</v>
      </c>
      <c r="AX99" s="120">
        <v>71.440975609756109</v>
      </c>
      <c r="AY99" s="120" t="s">
        <v>1768</v>
      </c>
    </row>
    <row r="100" spans="1:51">
      <c r="A100" s="120" t="s">
        <v>4000</v>
      </c>
      <c r="B100" s="120">
        <v>50.188560975609761</v>
      </c>
      <c r="C100" s="120">
        <v>51.134951219512203</v>
      </c>
      <c r="D100" s="120">
        <v>52.052658536585376</v>
      </c>
      <c r="E100" s="120">
        <v>52.939682926829278</v>
      </c>
      <c r="F100" s="120">
        <v>53.790536585365857</v>
      </c>
      <c r="G100" s="120">
        <v>54.602829268292687</v>
      </c>
      <c r="H100" s="120">
        <v>55.37565853658537</v>
      </c>
      <c r="I100" s="120">
        <v>56.105634146341465</v>
      </c>
      <c r="J100" s="120">
        <v>56.790853658536591</v>
      </c>
      <c r="K100" s="120">
        <v>57.426317073170736</v>
      </c>
      <c r="L100" s="120">
        <v>58.00560975609757</v>
      </c>
      <c r="M100" s="120">
        <v>58.518756097560981</v>
      </c>
      <c r="N100" s="120">
        <v>58.965682926829274</v>
      </c>
      <c r="O100" s="120">
        <v>59.349707317073175</v>
      </c>
      <c r="P100" s="120">
        <v>59.678658536585374</v>
      </c>
      <c r="Q100" s="120">
        <v>59.959268292682928</v>
      </c>
      <c r="R100" s="120">
        <v>60.199804878048795</v>
      </c>
      <c r="S100" s="120">
        <v>60.41456097560976</v>
      </c>
      <c r="T100" s="120">
        <v>60.619439024390246</v>
      </c>
      <c r="U100" s="120">
        <v>60.83039024390245</v>
      </c>
      <c r="V100" s="120">
        <v>61.062121951219524</v>
      </c>
      <c r="W100" s="120">
        <v>61.328853658536595</v>
      </c>
      <c r="X100" s="120">
        <v>61.632317073170739</v>
      </c>
      <c r="Y100" s="120">
        <v>61.975073170731712</v>
      </c>
      <c r="Z100" s="120">
        <v>62.357804878048782</v>
      </c>
      <c r="AA100" s="120">
        <v>62.772780487804887</v>
      </c>
      <c r="AB100" s="120">
        <v>63.207317073170735</v>
      </c>
      <c r="AC100" s="120">
        <v>63.650682926829276</v>
      </c>
      <c r="AD100" s="120">
        <v>64.099219512195134</v>
      </c>
      <c r="AE100" s="120">
        <v>64.560121951219514</v>
      </c>
      <c r="AF100" s="120">
        <v>65.066951219512191</v>
      </c>
      <c r="AG100" s="120">
        <v>65.66463414634147</v>
      </c>
      <c r="AH100" s="120">
        <v>66.370414634146343</v>
      </c>
      <c r="AI100" s="120">
        <v>67.173439024390262</v>
      </c>
      <c r="AJ100" s="120">
        <v>68.039219512195132</v>
      </c>
      <c r="AK100" s="120">
        <v>68.904780487804885</v>
      </c>
      <c r="AL100" s="120">
        <v>69.690365853658548</v>
      </c>
      <c r="AM100" s="120">
        <v>70.326317073170742</v>
      </c>
      <c r="AN100" s="120">
        <v>70.761292682926836</v>
      </c>
      <c r="AO100" s="120">
        <v>70.972414634146347</v>
      </c>
      <c r="AP100" s="120">
        <v>70.939487804878055</v>
      </c>
      <c r="AQ100" s="120">
        <v>70.66224390243903</v>
      </c>
      <c r="AR100" s="120">
        <v>70.20434146341465</v>
      </c>
      <c r="AS100" s="120">
        <v>69.64460975609758</v>
      </c>
      <c r="AT100" s="120">
        <v>69.046585365853673</v>
      </c>
      <c r="AU100" s="120">
        <v>68.504341463414633</v>
      </c>
      <c r="AV100" s="120">
        <v>68.111975609756101</v>
      </c>
      <c r="AW100" s="120">
        <v>67.913926829268291</v>
      </c>
      <c r="AX100" s="120">
        <v>67.929658536585379</v>
      </c>
      <c r="AY100" s="120" t="s">
        <v>1768</v>
      </c>
    </row>
    <row r="101" spans="1:51">
      <c r="A101" s="120" t="s">
        <v>4169</v>
      </c>
      <c r="B101" s="120" t="s">
        <v>1768</v>
      </c>
      <c r="C101" s="120" t="s">
        <v>1768</v>
      </c>
      <c r="D101" s="120" t="s">
        <v>1768</v>
      </c>
      <c r="E101" s="120" t="s">
        <v>1768</v>
      </c>
      <c r="F101" s="120" t="s">
        <v>1768</v>
      </c>
      <c r="G101" s="120" t="s">
        <v>1768</v>
      </c>
      <c r="H101" s="120" t="s">
        <v>1768</v>
      </c>
      <c r="I101" s="120" t="s">
        <v>1768</v>
      </c>
      <c r="J101" s="120" t="s">
        <v>1768</v>
      </c>
      <c r="K101" s="120" t="s">
        <v>1768</v>
      </c>
      <c r="L101" s="120" t="s">
        <v>1768</v>
      </c>
      <c r="M101" s="120" t="s">
        <v>1768</v>
      </c>
      <c r="N101" s="120" t="s">
        <v>1768</v>
      </c>
      <c r="O101" s="120" t="s">
        <v>1768</v>
      </c>
      <c r="P101" s="120" t="s">
        <v>1768</v>
      </c>
      <c r="Q101" s="120">
        <v>72.045121951219514</v>
      </c>
      <c r="R101" s="120">
        <v>72.956097560975621</v>
      </c>
      <c r="S101" s="120">
        <v>72.958536585365863</v>
      </c>
      <c r="T101" s="120">
        <v>73.207317073170728</v>
      </c>
      <c r="U101" s="120">
        <v>73.507317073170739</v>
      </c>
      <c r="V101" s="120">
        <v>73.87560975609756</v>
      </c>
      <c r="W101" s="120">
        <v>74.260975609756116</v>
      </c>
      <c r="X101" s="120">
        <v>74.109756097560989</v>
      </c>
      <c r="Y101" s="120">
        <v>74.458536585365849</v>
      </c>
      <c r="Z101" s="120">
        <v>74.807317073170736</v>
      </c>
      <c r="AA101" s="120">
        <v>75.207317073170742</v>
      </c>
      <c r="AB101" s="120">
        <v>74.956097560975621</v>
      </c>
      <c r="AC101" s="120">
        <v>75.25853658536586</v>
      </c>
      <c r="AD101" s="120">
        <v>74.436585365853674</v>
      </c>
      <c r="AE101" s="120">
        <v>76.307317073170736</v>
      </c>
      <c r="AF101" s="120">
        <v>76.607317073170748</v>
      </c>
      <c r="AG101" s="120">
        <v>76.758536585365874</v>
      </c>
      <c r="AH101" s="120">
        <v>76.504878048780498</v>
      </c>
      <c r="AI101" s="120">
        <v>77.153658536585368</v>
      </c>
      <c r="AJ101" s="120">
        <v>77.402439024390262</v>
      </c>
      <c r="AK101" s="120">
        <v>77.451219512195138</v>
      </c>
      <c r="AL101" s="120">
        <v>78.104878048780506</v>
      </c>
      <c r="AM101" s="120">
        <v>78</v>
      </c>
      <c r="AN101" s="120">
        <v>78.148780487804871</v>
      </c>
      <c r="AO101" s="120">
        <v>78.658536585365866</v>
      </c>
      <c r="AP101" s="120">
        <v>78.95365853658538</v>
      </c>
      <c r="AQ101" s="120">
        <v>79.407317073170745</v>
      </c>
      <c r="AR101" s="120">
        <v>79.451219512195124</v>
      </c>
      <c r="AS101" s="120">
        <v>79.648780487804885</v>
      </c>
      <c r="AT101" s="120">
        <v>80.907317073170745</v>
      </c>
      <c r="AU101" s="120">
        <v>81.492195121951227</v>
      </c>
      <c r="AV101" s="120">
        <v>81.172926829268292</v>
      </c>
      <c r="AW101" s="120">
        <v>81.452926829268293</v>
      </c>
      <c r="AX101" s="120">
        <v>81.575121951219529</v>
      </c>
      <c r="AY101" s="120" t="s">
        <v>1768</v>
      </c>
    </row>
    <row r="102" spans="1:51">
      <c r="A102" s="120" t="s">
        <v>4001</v>
      </c>
      <c r="B102" s="120">
        <v>71.684207317073188</v>
      </c>
      <c r="C102" s="120">
        <v>72.006585365853653</v>
      </c>
      <c r="D102" s="120">
        <v>72.112195121951217</v>
      </c>
      <c r="E102" s="120" t="s">
        <v>1768</v>
      </c>
      <c r="F102" s="120" t="s">
        <v>1768</v>
      </c>
      <c r="G102" s="120">
        <v>72.242256097560983</v>
      </c>
      <c r="H102" s="120">
        <v>72.285609756097557</v>
      </c>
      <c r="I102" s="120">
        <v>71.509756097560995</v>
      </c>
      <c r="J102" s="120">
        <v>71.056585365853664</v>
      </c>
      <c r="K102" s="120">
        <v>70.970487804878061</v>
      </c>
      <c r="L102" s="120">
        <v>71.213414634146346</v>
      </c>
      <c r="M102" s="120">
        <v>71.719024390243902</v>
      </c>
      <c r="N102" s="120">
        <v>71.078048780487819</v>
      </c>
      <c r="O102" s="120">
        <v>71.69341463414635</v>
      </c>
      <c r="P102" s="120">
        <v>71.66170731707318</v>
      </c>
      <c r="Q102" s="120">
        <v>72.045121951219514</v>
      </c>
      <c r="R102" s="120">
        <v>72.956097560975621</v>
      </c>
      <c r="S102" s="120">
        <v>72.958536585365863</v>
      </c>
      <c r="T102" s="120">
        <v>73.207317073170728</v>
      </c>
      <c r="U102" s="120">
        <v>73.507317073170739</v>
      </c>
      <c r="V102" s="120">
        <v>73.87560975609756</v>
      </c>
      <c r="W102" s="120">
        <v>74.260975609756116</v>
      </c>
      <c r="X102" s="120">
        <v>74.109756097560989</v>
      </c>
      <c r="Y102" s="120">
        <v>74.458536585365849</v>
      </c>
      <c r="Z102" s="120">
        <v>74.807317073170736</v>
      </c>
      <c r="AA102" s="120">
        <v>75.207317073170742</v>
      </c>
      <c r="AB102" s="120">
        <v>74.956097560975621</v>
      </c>
      <c r="AC102" s="120">
        <v>75.25853658536586</v>
      </c>
      <c r="AD102" s="120">
        <v>74.436585365853674</v>
      </c>
      <c r="AE102" s="120">
        <v>76.307317073170736</v>
      </c>
      <c r="AF102" s="120">
        <v>76.607317073170748</v>
      </c>
      <c r="AG102" s="120">
        <v>76.758536585365874</v>
      </c>
      <c r="AH102" s="120">
        <v>76.504878048780498</v>
      </c>
      <c r="AI102" s="120">
        <v>77.153658536585368</v>
      </c>
      <c r="AJ102" s="120">
        <v>77.402439024390262</v>
      </c>
      <c r="AK102" s="120">
        <v>77.451219512195138</v>
      </c>
      <c r="AL102" s="120">
        <v>78.104878048780506</v>
      </c>
      <c r="AM102" s="120">
        <v>78</v>
      </c>
      <c r="AN102" s="120">
        <v>78.148780487804871</v>
      </c>
      <c r="AO102" s="120">
        <v>78.658536585365866</v>
      </c>
      <c r="AP102" s="120">
        <v>78.95365853658538</v>
      </c>
      <c r="AQ102" s="120">
        <v>79.407317073170745</v>
      </c>
      <c r="AR102" s="120">
        <v>79.451219512195124</v>
      </c>
      <c r="AS102" s="120">
        <v>79.648780487804885</v>
      </c>
      <c r="AT102" s="120">
        <v>80.146341463414643</v>
      </c>
      <c r="AU102" s="120">
        <v>80.151219512195127</v>
      </c>
      <c r="AV102" s="120">
        <v>80.304878048780495</v>
      </c>
      <c r="AW102" s="120">
        <v>80.604878048780506</v>
      </c>
      <c r="AX102" s="120">
        <v>81.002439024390256</v>
      </c>
      <c r="AY102" s="120" t="s">
        <v>1768</v>
      </c>
    </row>
    <row r="103" spans="1:51">
      <c r="A103" s="120" t="s">
        <v>4149</v>
      </c>
      <c r="B103" s="120">
        <v>69.123902439024405</v>
      </c>
      <c r="C103" s="120">
        <v>69.760243902439043</v>
      </c>
      <c r="D103" s="120">
        <v>69.149756097560982</v>
      </c>
      <c r="E103" s="120">
        <v>69.248048780487821</v>
      </c>
      <c r="F103" s="120">
        <v>70.311707317073186</v>
      </c>
      <c r="G103" s="120">
        <v>70.171707317073185</v>
      </c>
      <c r="H103" s="120">
        <v>70.92609756097562</v>
      </c>
      <c r="I103" s="120">
        <v>70.95658536585367</v>
      </c>
      <c r="J103" s="120">
        <v>70.78</v>
      </c>
      <c r="K103" s="120">
        <v>70.81195121951221</v>
      </c>
      <c r="L103" s="120">
        <v>71.558780487804881</v>
      </c>
      <c r="M103" s="120">
        <v>71.806829268292688</v>
      </c>
      <c r="N103" s="120">
        <v>72.075365853658553</v>
      </c>
      <c r="O103" s="120">
        <v>72.026341463414639</v>
      </c>
      <c r="P103" s="120">
        <v>72.734390243902453</v>
      </c>
      <c r="Q103" s="120">
        <v>72.647317073170754</v>
      </c>
      <c r="R103" s="120">
        <v>72.991951219512202</v>
      </c>
      <c r="S103" s="120">
        <v>73.364634146341473</v>
      </c>
      <c r="T103" s="120">
        <v>73.693170731707326</v>
      </c>
      <c r="U103" s="120">
        <v>74.002682926829266</v>
      </c>
      <c r="V103" s="120">
        <v>73.943170731707326</v>
      </c>
      <c r="W103" s="120">
        <v>74.353902439024395</v>
      </c>
      <c r="X103" s="120">
        <v>74.814634146341476</v>
      </c>
      <c r="Y103" s="120">
        <v>74.640243902439025</v>
      </c>
      <c r="Z103" s="120">
        <v>75.389512195121952</v>
      </c>
      <c r="AA103" s="120">
        <v>75.495365853658541</v>
      </c>
      <c r="AB103" s="120">
        <v>75.810731707317089</v>
      </c>
      <c r="AC103" s="120">
        <v>76.225121951219521</v>
      </c>
      <c r="AD103" s="120">
        <v>76.405609756097576</v>
      </c>
      <c r="AE103" s="120">
        <v>76.804878048780495</v>
      </c>
      <c r="AF103" s="120">
        <v>76.859024390243917</v>
      </c>
      <c r="AG103" s="120">
        <v>76.878048780487802</v>
      </c>
      <c r="AH103" s="120">
        <v>77.237804878048792</v>
      </c>
      <c r="AI103" s="120">
        <v>77.510000000000019</v>
      </c>
      <c r="AJ103" s="120">
        <v>77.749756097560976</v>
      </c>
      <c r="AK103" s="120">
        <v>78.014390243902454</v>
      </c>
      <c r="AL103" s="120">
        <v>78.331951219512206</v>
      </c>
      <c r="AM103" s="120">
        <v>78.628536585365865</v>
      </c>
      <c r="AN103" s="120">
        <v>78.724390243902448</v>
      </c>
      <c r="AO103" s="120">
        <v>79.115121951219521</v>
      </c>
      <c r="AP103" s="120">
        <v>79.522439024390252</v>
      </c>
      <c r="AQ103" s="120">
        <v>79.675609756097572</v>
      </c>
      <c r="AR103" s="120">
        <v>79.77560975609758</v>
      </c>
      <c r="AS103" s="120">
        <v>79.63867359565478</v>
      </c>
      <c r="AT103" s="120">
        <v>80.653086893220831</v>
      </c>
      <c r="AU103" s="120">
        <v>80.751463414634159</v>
      </c>
      <c r="AV103" s="120">
        <v>81.265609756097575</v>
      </c>
      <c r="AW103" s="120">
        <v>81.583609756097559</v>
      </c>
      <c r="AX103" s="120">
        <v>81.945209756097569</v>
      </c>
      <c r="AY103" s="120" t="s">
        <v>1768</v>
      </c>
    </row>
    <row r="104" spans="1:51">
      <c r="A104" s="120" t="s">
        <v>4261</v>
      </c>
      <c r="B104" s="120">
        <v>64.231707317073187</v>
      </c>
      <c r="C104" s="120">
        <v>64.799585365853659</v>
      </c>
      <c r="D104" s="120">
        <v>65.319634146341471</v>
      </c>
      <c r="E104" s="120">
        <v>65.794341463414639</v>
      </c>
      <c r="F104" s="120">
        <v>66.22668292682927</v>
      </c>
      <c r="G104" s="120">
        <v>66.624146341463415</v>
      </c>
      <c r="H104" s="120">
        <v>66.992682926829275</v>
      </c>
      <c r="I104" s="120">
        <v>67.339780487804902</v>
      </c>
      <c r="J104" s="120">
        <v>67.669365853658533</v>
      </c>
      <c r="K104" s="120">
        <v>67.984414634146333</v>
      </c>
      <c r="L104" s="120">
        <v>68.28687804878048</v>
      </c>
      <c r="M104" s="120">
        <v>68.574243902439036</v>
      </c>
      <c r="N104" s="120">
        <v>68.842024390243907</v>
      </c>
      <c r="O104" s="120">
        <v>69.08765853658538</v>
      </c>
      <c r="P104" s="120">
        <v>69.311121951219505</v>
      </c>
      <c r="Q104" s="120">
        <v>69.512292682926841</v>
      </c>
      <c r="R104" s="120">
        <v>69.691560975609775</v>
      </c>
      <c r="S104" s="120">
        <v>69.852390243902448</v>
      </c>
      <c r="T104" s="120">
        <v>69.997341463414642</v>
      </c>
      <c r="U104" s="120">
        <v>70.128487804878048</v>
      </c>
      <c r="V104" s="120">
        <v>70.24953658536586</v>
      </c>
      <c r="W104" s="120">
        <v>70.361682926829275</v>
      </c>
      <c r="X104" s="120">
        <v>70.466634146341477</v>
      </c>
      <c r="Y104" s="120">
        <v>70.566000000000003</v>
      </c>
      <c r="Z104" s="120">
        <v>70.660292682926837</v>
      </c>
      <c r="AA104" s="120">
        <v>70.751512195121961</v>
      </c>
      <c r="AB104" s="120">
        <v>70.839024390243907</v>
      </c>
      <c r="AC104" s="120">
        <v>70.921658536585369</v>
      </c>
      <c r="AD104" s="120">
        <v>70.998195121951227</v>
      </c>
      <c r="AE104" s="120">
        <v>71.067048780487823</v>
      </c>
      <c r="AF104" s="120">
        <v>71.127097560975599</v>
      </c>
      <c r="AG104" s="120">
        <v>71.176804878048785</v>
      </c>
      <c r="AH104" s="120">
        <v>71.215170731707332</v>
      </c>
      <c r="AI104" s="120">
        <v>71.241243902439038</v>
      </c>
      <c r="AJ104" s="120">
        <v>71.254512195121961</v>
      </c>
      <c r="AK104" s="120">
        <v>71.251414634146357</v>
      </c>
      <c r="AL104" s="120">
        <v>71.225414634146347</v>
      </c>
      <c r="AM104" s="120">
        <v>71.178048780487813</v>
      </c>
      <c r="AN104" s="120">
        <v>71.116463414634154</v>
      </c>
      <c r="AO104" s="120">
        <v>71.048292682926842</v>
      </c>
      <c r="AP104" s="120">
        <v>70.98875609756098</v>
      </c>
      <c r="AQ104" s="120">
        <v>70.955121951219525</v>
      </c>
      <c r="AR104" s="120">
        <v>70.958512195121955</v>
      </c>
      <c r="AS104" s="120">
        <v>71.006560975609759</v>
      </c>
      <c r="AT104" s="120">
        <v>71.102292682926844</v>
      </c>
      <c r="AU104" s="120">
        <v>71.244219512195144</v>
      </c>
      <c r="AV104" s="120">
        <v>71.424219512195123</v>
      </c>
      <c r="AW104" s="120">
        <v>71.628585365853652</v>
      </c>
      <c r="AX104" s="120">
        <v>71.843146341463438</v>
      </c>
      <c r="AY104" s="120" t="s">
        <v>1768</v>
      </c>
    </row>
    <row r="105" spans="1:51">
      <c r="A105" s="120" t="s">
        <v>4003</v>
      </c>
      <c r="B105" s="120">
        <v>46.864317073170731</v>
      </c>
      <c r="C105" s="120">
        <v>47.362048780487804</v>
      </c>
      <c r="D105" s="120">
        <v>47.887219512195131</v>
      </c>
      <c r="E105" s="120">
        <v>48.450341463414645</v>
      </c>
      <c r="F105" s="120">
        <v>49.060414634146348</v>
      </c>
      <c r="G105" s="120">
        <v>49.728951219512197</v>
      </c>
      <c r="H105" s="120">
        <v>50.467951219512209</v>
      </c>
      <c r="I105" s="120">
        <v>51.274926829268303</v>
      </c>
      <c r="J105" s="120">
        <v>52.143390243902438</v>
      </c>
      <c r="K105" s="120">
        <v>53.063365853658539</v>
      </c>
      <c r="L105" s="120">
        <v>54.02936585365854</v>
      </c>
      <c r="M105" s="120">
        <v>55.032414634146349</v>
      </c>
      <c r="N105" s="120">
        <v>56.054512195121958</v>
      </c>
      <c r="O105" s="120">
        <v>57.076170731707315</v>
      </c>
      <c r="P105" s="120">
        <v>58.074878048780491</v>
      </c>
      <c r="Q105" s="120">
        <v>59.026634146341472</v>
      </c>
      <c r="R105" s="120">
        <v>59.909414634146351</v>
      </c>
      <c r="S105" s="120">
        <v>60.716682926829272</v>
      </c>
      <c r="T105" s="120">
        <v>61.444975609756099</v>
      </c>
      <c r="U105" s="120">
        <v>62.093804878048793</v>
      </c>
      <c r="V105" s="120">
        <v>62.667243902439026</v>
      </c>
      <c r="W105" s="120">
        <v>63.176390243902439</v>
      </c>
      <c r="X105" s="120">
        <v>63.640292682926841</v>
      </c>
      <c r="Y105" s="120">
        <v>64.079463414634162</v>
      </c>
      <c r="Z105" s="120">
        <v>64.50539024390244</v>
      </c>
      <c r="AA105" s="120">
        <v>64.927487804878069</v>
      </c>
      <c r="AB105" s="120">
        <v>65.35265853658538</v>
      </c>
      <c r="AC105" s="120">
        <v>65.777804878048798</v>
      </c>
      <c r="AD105" s="120">
        <v>66.200829268292694</v>
      </c>
      <c r="AE105" s="120">
        <v>66.623219512195135</v>
      </c>
      <c r="AF105" s="120">
        <v>67.044512195121968</v>
      </c>
      <c r="AG105" s="120">
        <v>67.460780487804882</v>
      </c>
      <c r="AH105" s="120">
        <v>67.86860975609757</v>
      </c>
      <c r="AI105" s="120">
        <v>68.263536585365856</v>
      </c>
      <c r="AJ105" s="120">
        <v>68.644560975609764</v>
      </c>
      <c r="AK105" s="120">
        <v>69.009634146341469</v>
      </c>
      <c r="AL105" s="120">
        <v>69.359170731707337</v>
      </c>
      <c r="AM105" s="120">
        <v>69.694560975609761</v>
      </c>
      <c r="AN105" s="120">
        <v>70.017268292682928</v>
      </c>
      <c r="AO105" s="120">
        <v>70.328268292682935</v>
      </c>
      <c r="AP105" s="120">
        <v>70.62753658536586</v>
      </c>
      <c r="AQ105" s="120">
        <v>70.916634146341465</v>
      </c>
      <c r="AR105" s="120">
        <v>71.196585365853679</v>
      </c>
      <c r="AS105" s="120">
        <v>71.466975609756091</v>
      </c>
      <c r="AT105" s="120">
        <v>71.729853658536598</v>
      </c>
      <c r="AU105" s="120">
        <v>71.985731707317072</v>
      </c>
      <c r="AV105" s="120">
        <v>72.235146341463405</v>
      </c>
      <c r="AW105" s="120">
        <v>72.477585365853656</v>
      </c>
      <c r="AX105" s="120">
        <v>72.713560975609752</v>
      </c>
      <c r="AY105" s="120" t="s">
        <v>1768</v>
      </c>
    </row>
    <row r="106" spans="1:51">
      <c r="A106" s="120" t="s">
        <v>4002</v>
      </c>
      <c r="B106" s="120">
        <v>67.666097560975629</v>
      </c>
      <c r="C106" s="120">
        <v>68.310000000000016</v>
      </c>
      <c r="D106" s="120">
        <v>68.594878048780501</v>
      </c>
      <c r="E106" s="120">
        <v>69.658048780487832</v>
      </c>
      <c r="F106" s="120">
        <v>70.132439024390251</v>
      </c>
      <c r="G106" s="120">
        <v>70.201951219512196</v>
      </c>
      <c r="H106" s="120">
        <v>70.986585365853671</v>
      </c>
      <c r="I106" s="120">
        <v>71.276585365853663</v>
      </c>
      <c r="J106" s="120">
        <v>71.61121951219512</v>
      </c>
      <c r="K106" s="120">
        <v>71.838780487804883</v>
      </c>
      <c r="L106" s="120">
        <v>71.950243902439027</v>
      </c>
      <c r="M106" s="120">
        <v>72.882926829268314</v>
      </c>
      <c r="N106" s="120">
        <v>73.506585365853667</v>
      </c>
      <c r="O106" s="120">
        <v>73.757560975609749</v>
      </c>
      <c r="P106" s="120">
        <v>74.393902439024387</v>
      </c>
      <c r="Q106" s="120">
        <v>75.057317073170736</v>
      </c>
      <c r="R106" s="120">
        <v>75.456829268292708</v>
      </c>
      <c r="S106" s="120">
        <v>75.898292682926837</v>
      </c>
      <c r="T106" s="120">
        <v>76.038292682926837</v>
      </c>
      <c r="U106" s="120">
        <v>76.337560975609776</v>
      </c>
      <c r="V106" s="120">
        <v>76.091707317073173</v>
      </c>
      <c r="W106" s="120">
        <v>76.41439024390246</v>
      </c>
      <c r="X106" s="120">
        <v>76.922926829268306</v>
      </c>
      <c r="Y106" s="120">
        <v>76.961463414634167</v>
      </c>
      <c r="Z106" s="120">
        <v>77.365365853658531</v>
      </c>
      <c r="AA106" s="120">
        <v>77.65048780487804</v>
      </c>
      <c r="AB106" s="120">
        <v>78.064634146341476</v>
      </c>
      <c r="AC106" s="120">
        <v>78.483658536585381</v>
      </c>
      <c r="AD106" s="120">
        <v>78.399268292682933</v>
      </c>
      <c r="AE106" s="120">
        <v>78.818048780487814</v>
      </c>
      <c r="AF106" s="120">
        <v>78.836829268292689</v>
      </c>
      <c r="AG106" s="120">
        <v>79.100731707317081</v>
      </c>
      <c r="AH106" s="120">
        <v>79.153902439024392</v>
      </c>
      <c r="AI106" s="120">
        <v>79.293658536585369</v>
      </c>
      <c r="AJ106" s="120">
        <v>79.687073170731708</v>
      </c>
      <c r="AK106" s="120">
        <v>79.536341463414658</v>
      </c>
      <c r="AL106" s="120">
        <v>80.200243902439041</v>
      </c>
      <c r="AM106" s="120">
        <v>80.424146341463413</v>
      </c>
      <c r="AN106" s="120">
        <v>80.501463414634159</v>
      </c>
      <c r="AO106" s="120">
        <v>80.570731707317094</v>
      </c>
      <c r="AP106" s="120">
        <v>81.076097560975626</v>
      </c>
      <c r="AQ106" s="120">
        <v>81.417073170731712</v>
      </c>
      <c r="AR106" s="120">
        <v>81.563414634146341</v>
      </c>
      <c r="AS106" s="120">
        <v>81.760000000000005</v>
      </c>
      <c r="AT106" s="120">
        <v>82.03024390243904</v>
      </c>
      <c r="AU106" s="120">
        <v>81.925121951219523</v>
      </c>
      <c r="AV106" s="120">
        <v>82.321951219512201</v>
      </c>
      <c r="AW106" s="120">
        <v>82.507073170731715</v>
      </c>
      <c r="AX106" s="120">
        <v>82.587560975609776</v>
      </c>
      <c r="AY106" s="120" t="s">
        <v>1768</v>
      </c>
    </row>
    <row r="107" spans="1:51">
      <c r="A107" s="120" t="s">
        <v>4036</v>
      </c>
      <c r="B107" s="120" t="s">
        <v>1768</v>
      </c>
      <c r="C107" s="120" t="s">
        <v>1768</v>
      </c>
      <c r="D107" s="120" t="s">
        <v>1768</v>
      </c>
      <c r="E107" s="120" t="s">
        <v>1768</v>
      </c>
      <c r="F107" s="120" t="s">
        <v>1768</v>
      </c>
      <c r="G107" s="120" t="s">
        <v>1768</v>
      </c>
      <c r="H107" s="120" t="s">
        <v>1768</v>
      </c>
      <c r="I107" s="120" t="s">
        <v>1768</v>
      </c>
      <c r="J107" s="120" t="s">
        <v>1768</v>
      </c>
      <c r="K107" s="120" t="s">
        <v>1768</v>
      </c>
      <c r="L107" s="120" t="s">
        <v>1768</v>
      </c>
      <c r="M107" s="120" t="s">
        <v>1768</v>
      </c>
      <c r="N107" s="120" t="s">
        <v>1768</v>
      </c>
      <c r="O107" s="120" t="s">
        <v>1768</v>
      </c>
      <c r="P107" s="120" t="s">
        <v>1768</v>
      </c>
      <c r="Q107" s="120" t="s">
        <v>1768</v>
      </c>
      <c r="R107" s="120" t="s">
        <v>1768</v>
      </c>
      <c r="S107" s="120" t="s">
        <v>1768</v>
      </c>
      <c r="T107" s="120" t="s">
        <v>1768</v>
      </c>
      <c r="U107" s="120" t="s">
        <v>1768</v>
      </c>
      <c r="V107" s="120">
        <v>66.624390243902454</v>
      </c>
      <c r="W107" s="120" t="s">
        <v>1768</v>
      </c>
      <c r="X107" s="120">
        <v>66.787804878048803</v>
      </c>
      <c r="Y107" s="120" t="s">
        <v>1768</v>
      </c>
      <c r="Z107" s="120" t="s">
        <v>1768</v>
      </c>
      <c r="AA107" s="120">
        <v>68.536585365853668</v>
      </c>
      <c r="AB107" s="120" t="s">
        <v>1768</v>
      </c>
      <c r="AC107" s="120">
        <v>69.290243902439045</v>
      </c>
      <c r="AD107" s="120">
        <v>68.848780487804873</v>
      </c>
      <c r="AE107" s="120">
        <v>68.29024390243903</v>
      </c>
      <c r="AF107" s="120">
        <v>68.336585365853651</v>
      </c>
      <c r="AG107" s="120">
        <v>67.982926829268308</v>
      </c>
      <c r="AH107" s="120">
        <v>67.731707317073187</v>
      </c>
      <c r="AI107" s="120">
        <v>66.726829268292704</v>
      </c>
      <c r="AJ107" s="120">
        <v>65.673170731707316</v>
      </c>
      <c r="AK107" s="120">
        <v>64.919512195121968</v>
      </c>
      <c r="AL107" s="120">
        <v>64.109756097560989</v>
      </c>
      <c r="AM107" s="120">
        <v>64.463414634146346</v>
      </c>
      <c r="AN107" s="120">
        <v>64.560975609756113</v>
      </c>
      <c r="AO107" s="120">
        <v>65.519512195121962</v>
      </c>
      <c r="AP107" s="120">
        <v>65.51707317073172</v>
      </c>
      <c r="AQ107" s="120">
        <v>65.768292682926827</v>
      </c>
      <c r="AR107" s="120">
        <v>65.968292682926844</v>
      </c>
      <c r="AS107" s="120">
        <v>65.865853658536594</v>
      </c>
      <c r="AT107" s="120">
        <v>65.887804878048783</v>
      </c>
      <c r="AU107" s="120">
        <v>65.909756097560987</v>
      </c>
      <c r="AV107" s="120">
        <v>66.160975609756107</v>
      </c>
      <c r="AW107" s="120">
        <v>66.363170731707328</v>
      </c>
      <c r="AX107" s="120">
        <v>66.442146341463427</v>
      </c>
      <c r="AY107" s="120" t="s">
        <v>1768</v>
      </c>
    </row>
    <row r="108" spans="1:51">
      <c r="A108" s="120" t="s">
        <v>4079</v>
      </c>
      <c r="B108" s="120">
        <v>46.332390243902445</v>
      </c>
      <c r="C108" s="120">
        <v>46.979487804878055</v>
      </c>
      <c r="D108" s="120">
        <v>47.615243902439026</v>
      </c>
      <c r="E108" s="120">
        <v>48.230268292682929</v>
      </c>
      <c r="F108" s="120">
        <v>48.819121951219515</v>
      </c>
      <c r="G108" s="120">
        <v>49.385804878048788</v>
      </c>
      <c r="H108" s="120">
        <v>49.937756097560978</v>
      </c>
      <c r="I108" s="120">
        <v>50.487853658536594</v>
      </c>
      <c r="J108" s="120">
        <v>51.04548780487805</v>
      </c>
      <c r="K108" s="120">
        <v>51.612146341463422</v>
      </c>
      <c r="L108" s="120">
        <v>52.185292682926836</v>
      </c>
      <c r="M108" s="120">
        <v>52.758951219512198</v>
      </c>
      <c r="N108" s="120">
        <v>53.326170731707315</v>
      </c>
      <c r="O108" s="120">
        <v>53.880487804878058</v>
      </c>
      <c r="P108" s="120">
        <v>54.421365853658543</v>
      </c>
      <c r="Q108" s="120">
        <v>54.956853658536595</v>
      </c>
      <c r="R108" s="120">
        <v>55.497439024390246</v>
      </c>
      <c r="S108" s="120">
        <v>56.048609756097569</v>
      </c>
      <c r="T108" s="120">
        <v>56.606317073170736</v>
      </c>
      <c r="U108" s="120">
        <v>57.160048780487813</v>
      </c>
      <c r="V108" s="120">
        <v>57.689707317073179</v>
      </c>
      <c r="W108" s="120">
        <v>58.171243902439031</v>
      </c>
      <c r="X108" s="120">
        <v>58.58512195121952</v>
      </c>
      <c r="Y108" s="120">
        <v>58.918804878048782</v>
      </c>
      <c r="Z108" s="120">
        <v>59.167804878048791</v>
      </c>
      <c r="AA108" s="120">
        <v>59.350609756097562</v>
      </c>
      <c r="AB108" s="120">
        <v>59.495219512195135</v>
      </c>
      <c r="AC108" s="120">
        <v>59.623195121951227</v>
      </c>
      <c r="AD108" s="120">
        <v>59.73763414634147</v>
      </c>
      <c r="AE108" s="120">
        <v>59.82312195121952</v>
      </c>
      <c r="AF108" s="120">
        <v>59.835292682926834</v>
      </c>
      <c r="AG108" s="120">
        <v>59.714195121951228</v>
      </c>
      <c r="AH108" s="120">
        <v>59.420439024390255</v>
      </c>
      <c r="AI108" s="120">
        <v>58.937585365853664</v>
      </c>
      <c r="AJ108" s="120">
        <v>58.277219512195124</v>
      </c>
      <c r="AK108" s="120">
        <v>57.455439024390245</v>
      </c>
      <c r="AL108" s="120">
        <v>56.502414634146348</v>
      </c>
      <c r="AM108" s="120">
        <v>55.486560975609763</v>
      </c>
      <c r="AN108" s="120">
        <v>54.484292682926835</v>
      </c>
      <c r="AO108" s="120">
        <v>53.560390243902447</v>
      </c>
      <c r="AP108" s="120">
        <v>52.792170731707323</v>
      </c>
      <c r="AQ108" s="120">
        <v>52.246317073170736</v>
      </c>
      <c r="AR108" s="120">
        <v>51.939121951219519</v>
      </c>
      <c r="AS108" s="120">
        <v>51.870317073170732</v>
      </c>
      <c r="AT108" s="120">
        <v>52.03431707317074</v>
      </c>
      <c r="AU108" s="120">
        <v>52.406512195121955</v>
      </c>
      <c r="AV108" s="120">
        <v>52.943902439024392</v>
      </c>
      <c r="AW108" s="120">
        <v>53.575658536585372</v>
      </c>
      <c r="AX108" s="120">
        <v>54.237439024390241</v>
      </c>
      <c r="AY108" s="120" t="s">
        <v>1768</v>
      </c>
    </row>
    <row r="109" spans="1:51">
      <c r="A109" s="120" t="s">
        <v>1464</v>
      </c>
      <c r="B109" s="120" t="s">
        <v>1768</v>
      </c>
      <c r="C109" s="120" t="s">
        <v>1768</v>
      </c>
      <c r="D109" s="120" t="s">
        <v>1768</v>
      </c>
      <c r="E109" s="120" t="s">
        <v>1768</v>
      </c>
      <c r="F109" s="120" t="s">
        <v>1768</v>
      </c>
      <c r="G109" s="120" t="s">
        <v>1768</v>
      </c>
      <c r="H109" s="120" t="s">
        <v>1768</v>
      </c>
      <c r="I109" s="120" t="s">
        <v>1768</v>
      </c>
      <c r="J109" s="120" t="s">
        <v>1768</v>
      </c>
      <c r="K109" s="120" t="s">
        <v>1768</v>
      </c>
      <c r="L109" s="120" t="s">
        <v>1768</v>
      </c>
      <c r="M109" s="120" t="s">
        <v>1768</v>
      </c>
      <c r="N109" s="120" t="s">
        <v>1768</v>
      </c>
      <c r="O109" s="120" t="s">
        <v>1768</v>
      </c>
      <c r="P109" s="120" t="s">
        <v>1768</v>
      </c>
      <c r="Q109" s="120" t="s">
        <v>1768</v>
      </c>
      <c r="R109" s="120" t="s">
        <v>1768</v>
      </c>
      <c r="S109" s="120" t="s">
        <v>1768</v>
      </c>
      <c r="T109" s="120" t="s">
        <v>1768</v>
      </c>
      <c r="U109" s="120" t="s">
        <v>1768</v>
      </c>
      <c r="V109" s="120">
        <v>65.490243902439033</v>
      </c>
      <c r="W109" s="120" t="s">
        <v>1768</v>
      </c>
      <c r="X109" s="120" t="s">
        <v>1768</v>
      </c>
      <c r="Y109" s="120" t="s">
        <v>1768</v>
      </c>
      <c r="Z109" s="120" t="s">
        <v>1768</v>
      </c>
      <c r="AA109" s="120">
        <v>65.402439024390247</v>
      </c>
      <c r="AB109" s="120" t="s">
        <v>1768</v>
      </c>
      <c r="AC109" s="120">
        <v>65.542439024390262</v>
      </c>
      <c r="AD109" s="120" t="s">
        <v>1768</v>
      </c>
      <c r="AE109" s="120">
        <v>67.907317073170745</v>
      </c>
      <c r="AF109" s="120">
        <v>68.297560975609755</v>
      </c>
      <c r="AG109" s="120">
        <v>68.551219512195132</v>
      </c>
      <c r="AH109" s="120">
        <v>68.10243902439025</v>
      </c>
      <c r="AI109" s="120">
        <v>67.192682926829278</v>
      </c>
      <c r="AJ109" s="120">
        <v>66.03902439024391</v>
      </c>
      <c r="AK109" s="120">
        <v>65.79024390243903</v>
      </c>
      <c r="AL109" s="120">
        <v>66.543902439024407</v>
      </c>
      <c r="AM109" s="120">
        <v>66.892682926829266</v>
      </c>
      <c r="AN109" s="120">
        <v>67.051219512195132</v>
      </c>
      <c r="AO109" s="120">
        <v>67.002439024390256</v>
      </c>
      <c r="AP109" s="120">
        <v>68.558536585365871</v>
      </c>
      <c r="AQ109" s="120">
        <v>68.707317073170728</v>
      </c>
      <c r="AR109" s="120">
        <v>68.107317073170734</v>
      </c>
      <c r="AS109" s="120">
        <v>68.256097560975618</v>
      </c>
      <c r="AT109" s="120">
        <v>68.153658536585368</v>
      </c>
      <c r="AU109" s="120">
        <v>67.956097560975621</v>
      </c>
      <c r="AV109" s="120">
        <v>67.695121951219505</v>
      </c>
      <c r="AW109" s="120">
        <v>67.492682926829275</v>
      </c>
      <c r="AX109" s="120">
        <v>67.36975609756098</v>
      </c>
      <c r="AY109" s="120" t="s">
        <v>1768</v>
      </c>
    </row>
    <row r="110" spans="1:51">
      <c r="A110" s="120" t="s">
        <v>3993</v>
      </c>
      <c r="B110" s="120">
        <v>42.404146341463417</v>
      </c>
      <c r="C110" s="120">
        <v>42.894902439024392</v>
      </c>
      <c r="D110" s="120">
        <v>43.431682926829275</v>
      </c>
      <c r="E110" s="120">
        <v>43.990512195121958</v>
      </c>
      <c r="F110" s="120">
        <v>44.528390243902443</v>
      </c>
      <c r="G110" s="120">
        <v>44.975853658536593</v>
      </c>
      <c r="H110" s="120">
        <v>45.255414634146348</v>
      </c>
      <c r="I110" s="120">
        <v>45.306585365853664</v>
      </c>
      <c r="J110" s="120">
        <v>45.081853658536588</v>
      </c>
      <c r="K110" s="120">
        <v>44.556219512195128</v>
      </c>
      <c r="L110" s="120">
        <v>43.625707317073179</v>
      </c>
      <c r="M110" s="120">
        <v>42.175853658536589</v>
      </c>
      <c r="N110" s="120">
        <v>40.274146341463421</v>
      </c>
      <c r="O110" s="120">
        <v>38.090487804878052</v>
      </c>
      <c r="P110" s="120">
        <v>35.846780487804878</v>
      </c>
      <c r="Q110" s="120">
        <v>33.96731707317074</v>
      </c>
      <c r="R110" s="120">
        <v>32.934365853658534</v>
      </c>
      <c r="S110" s="120">
        <v>33.015804878048783</v>
      </c>
      <c r="T110" s="120">
        <v>34.301658536585364</v>
      </c>
      <c r="U110" s="120">
        <v>36.715975609756107</v>
      </c>
      <c r="V110" s="120">
        <v>39.965951219512199</v>
      </c>
      <c r="W110" s="120">
        <v>43.596878048780496</v>
      </c>
      <c r="X110" s="120">
        <v>47.073048780487809</v>
      </c>
      <c r="Y110" s="120">
        <v>49.976170731707327</v>
      </c>
      <c r="Z110" s="120">
        <v>52.118317073170736</v>
      </c>
      <c r="AA110" s="120">
        <v>53.45000000000001</v>
      </c>
      <c r="AB110" s="120">
        <v>54.088097560975619</v>
      </c>
      <c r="AC110" s="120">
        <v>54.352390243902448</v>
      </c>
      <c r="AD110" s="120">
        <v>54.511170731707324</v>
      </c>
      <c r="AE110" s="120">
        <v>54.659853658536591</v>
      </c>
      <c r="AF110" s="120">
        <v>54.852804878048786</v>
      </c>
      <c r="AG110" s="120">
        <v>55.092463414634153</v>
      </c>
      <c r="AH110" s="120">
        <v>55.324853658536597</v>
      </c>
      <c r="AI110" s="120">
        <v>55.515024390243909</v>
      </c>
      <c r="AJ110" s="120">
        <v>55.677024390243908</v>
      </c>
      <c r="AK110" s="120">
        <v>55.827365853658542</v>
      </c>
      <c r="AL110" s="120">
        <v>55.981146341463415</v>
      </c>
      <c r="AM110" s="120">
        <v>56.149439024390247</v>
      </c>
      <c r="AN110" s="120">
        <v>56.346365853658547</v>
      </c>
      <c r="AO110" s="120">
        <v>56.585487804878049</v>
      </c>
      <c r="AP110" s="120">
        <v>56.881926829268302</v>
      </c>
      <c r="AQ110" s="120">
        <v>57.246853658536594</v>
      </c>
      <c r="AR110" s="120">
        <v>57.676707317073181</v>
      </c>
      <c r="AS110" s="120">
        <v>58.160975609756107</v>
      </c>
      <c r="AT110" s="120">
        <v>58.692536585365865</v>
      </c>
      <c r="AU110" s="120">
        <v>59.256268292682925</v>
      </c>
      <c r="AV110" s="120">
        <v>59.834439024390242</v>
      </c>
      <c r="AW110" s="120">
        <v>60.4099024390244</v>
      </c>
      <c r="AX110" s="120">
        <v>60.96851219512196</v>
      </c>
      <c r="AY110" s="120" t="s">
        <v>1768</v>
      </c>
    </row>
    <row r="111" spans="1:51">
      <c r="A111" s="120" t="s">
        <v>90</v>
      </c>
      <c r="B111" s="120" t="s">
        <v>1768</v>
      </c>
      <c r="C111" s="120" t="s">
        <v>1768</v>
      </c>
      <c r="D111" s="120" t="s">
        <v>1768</v>
      </c>
      <c r="E111" s="120" t="s">
        <v>1768</v>
      </c>
      <c r="F111" s="120" t="s">
        <v>1768</v>
      </c>
      <c r="G111" s="120" t="s">
        <v>1768</v>
      </c>
      <c r="H111" s="120" t="s">
        <v>1768</v>
      </c>
      <c r="I111" s="120" t="s">
        <v>1768</v>
      </c>
      <c r="J111" s="120" t="s">
        <v>1768</v>
      </c>
      <c r="K111" s="120" t="s">
        <v>1768</v>
      </c>
      <c r="L111" s="120" t="s">
        <v>1768</v>
      </c>
      <c r="M111" s="120" t="s">
        <v>1768</v>
      </c>
      <c r="N111" s="120" t="s">
        <v>1768</v>
      </c>
      <c r="O111" s="120" t="s">
        <v>1768</v>
      </c>
      <c r="P111" s="120" t="s">
        <v>1768</v>
      </c>
      <c r="Q111" s="120" t="s">
        <v>1768</v>
      </c>
      <c r="R111" s="120" t="s">
        <v>1768</v>
      </c>
      <c r="S111" s="120" t="s">
        <v>1768</v>
      </c>
      <c r="T111" s="120" t="s">
        <v>1768</v>
      </c>
      <c r="U111" s="120" t="s">
        <v>1768</v>
      </c>
      <c r="V111" s="120" t="s">
        <v>1768</v>
      </c>
      <c r="W111" s="120" t="s">
        <v>1768</v>
      </c>
      <c r="X111" s="120">
        <v>51.904878048780496</v>
      </c>
      <c r="Y111" s="120" t="s">
        <v>1768</v>
      </c>
      <c r="Z111" s="120" t="s">
        <v>1768</v>
      </c>
      <c r="AA111" s="120">
        <v>53.579024390243909</v>
      </c>
      <c r="AB111" s="120" t="s">
        <v>1768</v>
      </c>
      <c r="AC111" s="120">
        <v>54.695121951219519</v>
      </c>
      <c r="AD111" s="120" t="s">
        <v>1768</v>
      </c>
      <c r="AE111" s="120" t="s">
        <v>1768</v>
      </c>
      <c r="AF111" s="120">
        <v>56.795121951219521</v>
      </c>
      <c r="AG111" s="120" t="s">
        <v>1768</v>
      </c>
      <c r="AH111" s="120">
        <v>58.195121951219519</v>
      </c>
      <c r="AI111" s="120" t="s">
        <v>1768</v>
      </c>
      <c r="AJ111" s="120" t="s">
        <v>1768</v>
      </c>
      <c r="AK111" s="120">
        <v>59.439024390243908</v>
      </c>
      <c r="AL111" s="120" t="s">
        <v>1768</v>
      </c>
      <c r="AM111" s="120">
        <v>60.439024390243908</v>
      </c>
      <c r="AN111" s="120" t="s">
        <v>1768</v>
      </c>
      <c r="AO111" s="120" t="s">
        <v>1768</v>
      </c>
      <c r="AP111" s="120">
        <v>59.536585365853668</v>
      </c>
      <c r="AQ111" s="120" t="s">
        <v>1768</v>
      </c>
      <c r="AR111" s="120">
        <v>62.824390243902442</v>
      </c>
      <c r="AS111" s="120" t="s">
        <v>1768</v>
      </c>
      <c r="AT111" s="120" t="s">
        <v>1768</v>
      </c>
      <c r="AU111" s="120">
        <v>60.948780487804882</v>
      </c>
      <c r="AV111" s="120" t="s">
        <v>1768</v>
      </c>
      <c r="AW111" s="120" t="s">
        <v>1768</v>
      </c>
      <c r="AX111" s="120" t="s">
        <v>1768</v>
      </c>
      <c r="AY111" s="120" t="s">
        <v>1768</v>
      </c>
    </row>
    <row r="112" spans="1:51">
      <c r="A112" s="120" t="s">
        <v>1634</v>
      </c>
      <c r="B112" s="120" t="s">
        <v>1768</v>
      </c>
      <c r="C112" s="120" t="s">
        <v>1768</v>
      </c>
      <c r="D112" s="120" t="s">
        <v>1768</v>
      </c>
      <c r="E112" s="120" t="s">
        <v>1768</v>
      </c>
      <c r="F112" s="120" t="s">
        <v>1768</v>
      </c>
      <c r="G112" s="120" t="s">
        <v>1768</v>
      </c>
      <c r="H112" s="120" t="s">
        <v>1768</v>
      </c>
      <c r="I112" s="120" t="s">
        <v>1768</v>
      </c>
      <c r="J112" s="120" t="s">
        <v>1768</v>
      </c>
      <c r="K112" s="120" t="s">
        <v>1768</v>
      </c>
      <c r="L112" s="120" t="s">
        <v>1768</v>
      </c>
      <c r="M112" s="120" t="s">
        <v>1768</v>
      </c>
      <c r="N112" s="120" t="s">
        <v>1768</v>
      </c>
      <c r="O112" s="120" t="s">
        <v>1768</v>
      </c>
      <c r="P112" s="120" t="s">
        <v>1768</v>
      </c>
      <c r="Q112" s="120" t="s">
        <v>1768</v>
      </c>
      <c r="R112" s="120" t="s">
        <v>1768</v>
      </c>
      <c r="S112" s="120" t="s">
        <v>1768</v>
      </c>
      <c r="T112" s="120" t="s">
        <v>1768</v>
      </c>
      <c r="U112" s="120" t="s">
        <v>1768</v>
      </c>
      <c r="V112" s="120" t="s">
        <v>1768</v>
      </c>
      <c r="W112" s="120" t="s">
        <v>1768</v>
      </c>
      <c r="X112" s="120">
        <v>63.951219512195138</v>
      </c>
      <c r="Y112" s="120" t="s">
        <v>1768</v>
      </c>
      <c r="Z112" s="120" t="s">
        <v>1768</v>
      </c>
      <c r="AA112" s="120">
        <v>65.151219512195127</v>
      </c>
      <c r="AB112" s="120" t="s">
        <v>1768</v>
      </c>
      <c r="AC112" s="120">
        <v>65.951219512195124</v>
      </c>
      <c r="AD112" s="120" t="s">
        <v>1768</v>
      </c>
      <c r="AE112" s="120" t="s">
        <v>1768</v>
      </c>
      <c r="AF112" s="120">
        <v>67.151219512195141</v>
      </c>
      <c r="AG112" s="120" t="s">
        <v>1768</v>
      </c>
      <c r="AH112" s="120">
        <v>67.951219512195138</v>
      </c>
      <c r="AI112" s="120" t="s">
        <v>1768</v>
      </c>
      <c r="AJ112" s="120" t="s">
        <v>1768</v>
      </c>
      <c r="AK112" s="120">
        <v>69.202292682926824</v>
      </c>
      <c r="AL112" s="120" t="s">
        <v>1768</v>
      </c>
      <c r="AM112" s="120">
        <v>70.036341463414644</v>
      </c>
      <c r="AN112" s="120" t="s">
        <v>1768</v>
      </c>
      <c r="AO112" s="120" t="s">
        <v>1768</v>
      </c>
      <c r="AP112" s="120">
        <v>70.816487804878051</v>
      </c>
      <c r="AQ112" s="120" t="s">
        <v>1768</v>
      </c>
      <c r="AR112" s="120">
        <v>71.336585365853665</v>
      </c>
      <c r="AS112" s="120" t="s">
        <v>1768</v>
      </c>
      <c r="AT112" s="120" t="s">
        <v>1768</v>
      </c>
      <c r="AU112" s="120" t="s">
        <v>1768</v>
      </c>
      <c r="AV112" s="120" t="s">
        <v>1768</v>
      </c>
      <c r="AW112" s="120" t="s">
        <v>1768</v>
      </c>
      <c r="AX112" s="120" t="s">
        <v>1768</v>
      </c>
      <c r="AY112" s="120" t="s">
        <v>1768</v>
      </c>
    </row>
    <row r="113" spans="1:51">
      <c r="A113" s="120" t="s">
        <v>4356</v>
      </c>
      <c r="B113" s="120">
        <v>54.151219512195127</v>
      </c>
      <c r="C113" s="120" t="s">
        <v>1768</v>
      </c>
      <c r="D113" s="120">
        <v>55.209756097560984</v>
      </c>
      <c r="E113" s="120" t="s">
        <v>1768</v>
      </c>
      <c r="F113" s="120" t="s">
        <v>1768</v>
      </c>
      <c r="G113" s="120">
        <v>56.67902439024391</v>
      </c>
      <c r="H113" s="120" t="s">
        <v>1768</v>
      </c>
      <c r="I113" s="120">
        <v>57.658536585365859</v>
      </c>
      <c r="J113" s="120" t="s">
        <v>1768</v>
      </c>
      <c r="K113" s="120" t="s">
        <v>1768</v>
      </c>
      <c r="L113" s="120">
        <v>61.247378048780497</v>
      </c>
      <c r="M113" s="120">
        <v>62.443658536585374</v>
      </c>
      <c r="N113" s="120" t="s">
        <v>1768</v>
      </c>
      <c r="O113" s="120">
        <v>63.229512195121956</v>
      </c>
      <c r="P113" s="120" t="s">
        <v>1768</v>
      </c>
      <c r="Q113" s="120">
        <v>63.95585365853659</v>
      </c>
      <c r="R113" s="120" t="s">
        <v>1768</v>
      </c>
      <c r="S113" s="120">
        <v>64.647560975609764</v>
      </c>
      <c r="T113" s="120" t="s">
        <v>1768</v>
      </c>
      <c r="U113" s="120">
        <v>65.29463414634148</v>
      </c>
      <c r="V113" s="120">
        <v>65.801951219512205</v>
      </c>
      <c r="W113" s="120">
        <v>66.309268292682944</v>
      </c>
      <c r="X113" s="120" t="s">
        <v>1768</v>
      </c>
      <c r="Y113" s="120">
        <v>67.239268292682937</v>
      </c>
      <c r="Z113" s="120" t="s">
        <v>1768</v>
      </c>
      <c r="AA113" s="120">
        <v>68.532926829268305</v>
      </c>
      <c r="AB113" s="120" t="s">
        <v>1768</v>
      </c>
      <c r="AC113" s="120">
        <v>69.809268292682944</v>
      </c>
      <c r="AD113" s="120" t="s">
        <v>1768</v>
      </c>
      <c r="AE113" s="120">
        <v>70.859512195121951</v>
      </c>
      <c r="AF113" s="120">
        <v>71.29487804878049</v>
      </c>
      <c r="AG113" s="120">
        <v>71.730243902439028</v>
      </c>
      <c r="AH113" s="120" t="s">
        <v>1768</v>
      </c>
      <c r="AI113" s="120">
        <v>72.6819512195122</v>
      </c>
      <c r="AJ113" s="120" t="s">
        <v>1768</v>
      </c>
      <c r="AK113" s="120">
        <v>73.394390243902436</v>
      </c>
      <c r="AL113" s="120">
        <v>73.821097560975616</v>
      </c>
      <c r="AM113" s="120">
        <v>74.247804878048797</v>
      </c>
      <c r="AN113" s="120">
        <v>74.810609756097563</v>
      </c>
      <c r="AO113" s="120">
        <v>75.373414634146329</v>
      </c>
      <c r="AP113" s="120">
        <v>75.855487804878067</v>
      </c>
      <c r="AQ113" s="120">
        <v>76.337560975609776</v>
      </c>
      <c r="AR113" s="120">
        <v>76.82390243902438</v>
      </c>
      <c r="AS113" s="120">
        <v>77.260243902439029</v>
      </c>
      <c r="AT113" s="120">
        <v>77.84658536585367</v>
      </c>
      <c r="AU113" s="120">
        <v>78.432682926829273</v>
      </c>
      <c r="AV113" s="120">
        <v>78.969268292682941</v>
      </c>
      <c r="AW113" s="120">
        <v>79.319512195121973</v>
      </c>
      <c r="AX113" s="120">
        <v>79.832682926829278</v>
      </c>
      <c r="AY113" s="120" t="s">
        <v>1768</v>
      </c>
    </row>
    <row r="114" spans="1:51">
      <c r="A114" s="120" t="s">
        <v>4326</v>
      </c>
      <c r="B114" s="120" t="s">
        <v>1768</v>
      </c>
      <c r="C114" s="120" t="s">
        <v>1768</v>
      </c>
      <c r="D114" s="120" t="s">
        <v>1768</v>
      </c>
      <c r="E114" s="120" t="s">
        <v>1768</v>
      </c>
      <c r="F114" s="120" t="s">
        <v>1768</v>
      </c>
      <c r="G114" s="120" t="s">
        <v>1768</v>
      </c>
      <c r="H114" s="120" t="s">
        <v>1768</v>
      </c>
      <c r="I114" s="120" t="s">
        <v>1768</v>
      </c>
      <c r="J114" s="120" t="s">
        <v>1768</v>
      </c>
      <c r="K114" s="120" t="s">
        <v>1768</v>
      </c>
      <c r="L114" s="120" t="s">
        <v>1768</v>
      </c>
      <c r="M114" s="120" t="s">
        <v>1768</v>
      </c>
      <c r="N114" s="120" t="s">
        <v>1768</v>
      </c>
      <c r="O114" s="120" t="s">
        <v>1768</v>
      </c>
      <c r="P114" s="120" t="s">
        <v>1768</v>
      </c>
      <c r="Q114" s="120" t="s">
        <v>1768</v>
      </c>
      <c r="R114" s="120" t="s">
        <v>1768</v>
      </c>
      <c r="S114" s="120" t="s">
        <v>1768</v>
      </c>
      <c r="T114" s="120" t="s">
        <v>1768</v>
      </c>
      <c r="U114" s="120" t="s">
        <v>1768</v>
      </c>
      <c r="V114" s="120" t="s">
        <v>1768</v>
      </c>
      <c r="W114" s="120">
        <v>65.932682926829273</v>
      </c>
      <c r="X114" s="120">
        <v>66.162682926829277</v>
      </c>
      <c r="Y114" s="120">
        <v>66.382682926829276</v>
      </c>
      <c r="Z114" s="120">
        <v>66.597804878048791</v>
      </c>
      <c r="AA114" s="120">
        <v>66.812926829268292</v>
      </c>
      <c r="AB114" s="120">
        <v>67.018048780487817</v>
      </c>
      <c r="AC114" s="120">
        <v>67.213170731707322</v>
      </c>
      <c r="AD114" s="120">
        <v>67.398292682926822</v>
      </c>
      <c r="AE114" s="120">
        <v>67.578536585365853</v>
      </c>
      <c r="AF114" s="120">
        <v>67.758780487804884</v>
      </c>
      <c r="AG114" s="120">
        <v>67.92902439024391</v>
      </c>
      <c r="AH114" s="120">
        <v>68.089268292682931</v>
      </c>
      <c r="AI114" s="120">
        <v>68.249512195121966</v>
      </c>
      <c r="AJ114" s="120">
        <v>68.40000000000002</v>
      </c>
      <c r="AK114" s="120">
        <v>68.545121951219514</v>
      </c>
      <c r="AL114" s="120">
        <v>68.685609756097563</v>
      </c>
      <c r="AM114" s="120">
        <v>68.820975609756104</v>
      </c>
      <c r="AN114" s="120">
        <v>68.951219512195138</v>
      </c>
      <c r="AO114" s="120">
        <v>66.951219512195124</v>
      </c>
      <c r="AP114" s="120">
        <v>67.951219512195138</v>
      </c>
      <c r="AQ114" s="120">
        <v>67.947560975609775</v>
      </c>
      <c r="AR114" s="120">
        <v>67.938780487804877</v>
      </c>
      <c r="AS114" s="120">
        <v>68.189512195121964</v>
      </c>
      <c r="AT114" s="120">
        <v>68.440243902439036</v>
      </c>
      <c r="AU114" s="120">
        <v>68.690975609756109</v>
      </c>
      <c r="AV114" s="120">
        <v>68.936829268292698</v>
      </c>
      <c r="AW114" s="120">
        <v>69.182439024390263</v>
      </c>
      <c r="AX114" s="120">
        <v>69.418048780487823</v>
      </c>
      <c r="AY114" s="120" t="s">
        <v>1768</v>
      </c>
    </row>
    <row r="115" spans="1:51">
      <c r="A115" s="120" t="s">
        <v>4004</v>
      </c>
      <c r="B115" s="120">
        <v>59.379585365853664</v>
      </c>
      <c r="C115" s="120">
        <v>59.934317073170739</v>
      </c>
      <c r="D115" s="120">
        <v>60.55575609756098</v>
      </c>
      <c r="E115" s="120">
        <v>61.250878048780493</v>
      </c>
      <c r="F115" s="120">
        <v>62.011707317073174</v>
      </c>
      <c r="G115" s="120">
        <v>62.8208780487805</v>
      </c>
      <c r="H115" s="120">
        <v>63.654585365853656</v>
      </c>
      <c r="I115" s="120">
        <v>64.479463414634154</v>
      </c>
      <c r="J115" s="120">
        <v>65.265121951219513</v>
      </c>
      <c r="K115" s="120">
        <v>65.993097560975627</v>
      </c>
      <c r="L115" s="120">
        <v>66.643365853658537</v>
      </c>
      <c r="M115" s="120">
        <v>67.206780487804878</v>
      </c>
      <c r="N115" s="120">
        <v>67.693219512195128</v>
      </c>
      <c r="O115" s="120">
        <v>68.118073170731719</v>
      </c>
      <c r="P115" s="120">
        <v>68.490804878048792</v>
      </c>
      <c r="Q115" s="120">
        <v>68.824926829268293</v>
      </c>
      <c r="R115" s="120">
        <v>69.13646341463415</v>
      </c>
      <c r="S115" s="120">
        <v>69.441512195121959</v>
      </c>
      <c r="T115" s="120">
        <v>69.758658536585372</v>
      </c>
      <c r="U115" s="120">
        <v>70.100926829268289</v>
      </c>
      <c r="V115" s="120">
        <v>70.485926829268294</v>
      </c>
      <c r="W115" s="120">
        <v>70.928707317073162</v>
      </c>
      <c r="X115" s="120">
        <v>71.424268292682939</v>
      </c>
      <c r="Y115" s="120">
        <v>71.958073170731709</v>
      </c>
      <c r="Z115" s="120">
        <v>72.51753658536586</v>
      </c>
      <c r="AA115" s="120">
        <v>73.075609756097577</v>
      </c>
      <c r="AB115" s="120">
        <v>73.601634146341468</v>
      </c>
      <c r="AC115" s="120">
        <v>74.071512195121969</v>
      </c>
      <c r="AD115" s="120">
        <v>74.469682926829265</v>
      </c>
      <c r="AE115" s="120">
        <v>74.791609756097571</v>
      </c>
      <c r="AF115" s="120">
        <v>75.042292682926842</v>
      </c>
      <c r="AG115" s="120">
        <v>75.23831707317072</v>
      </c>
      <c r="AH115" s="120">
        <v>75.407756097560991</v>
      </c>
      <c r="AI115" s="120">
        <v>75.57319512195123</v>
      </c>
      <c r="AJ115" s="120">
        <v>75.744634146341468</v>
      </c>
      <c r="AK115" s="120">
        <v>75.926073170731726</v>
      </c>
      <c r="AL115" s="120">
        <v>76.116463414634154</v>
      </c>
      <c r="AM115" s="120">
        <v>76.307756097560983</v>
      </c>
      <c r="AN115" s="120">
        <v>76.490951219512198</v>
      </c>
      <c r="AO115" s="120">
        <v>76.666536585365861</v>
      </c>
      <c r="AP115" s="120">
        <v>76.833097560975631</v>
      </c>
      <c r="AQ115" s="120">
        <v>76.991195121951236</v>
      </c>
      <c r="AR115" s="120">
        <v>77.142365853658546</v>
      </c>
      <c r="AS115" s="120">
        <v>77.288195121951233</v>
      </c>
      <c r="AT115" s="120">
        <v>77.429634146341471</v>
      </c>
      <c r="AU115" s="120">
        <v>77.567707317073186</v>
      </c>
      <c r="AV115" s="120">
        <v>77.703365853658539</v>
      </c>
      <c r="AW115" s="120">
        <v>77.837024390243911</v>
      </c>
      <c r="AX115" s="120">
        <v>77.969634146341477</v>
      </c>
      <c r="AY115" s="120" t="s">
        <v>1768</v>
      </c>
    </row>
    <row r="116" spans="1:51">
      <c r="A116" s="120" t="s">
        <v>4327</v>
      </c>
      <c r="B116" s="120">
        <v>56.000519870623847</v>
      </c>
      <c r="C116" s="120" t="s">
        <v>1768</v>
      </c>
      <c r="D116" s="120" t="s">
        <v>1768</v>
      </c>
      <c r="E116" s="120" t="s">
        <v>1768</v>
      </c>
      <c r="F116" s="120" t="s">
        <v>1768</v>
      </c>
      <c r="G116" s="120">
        <v>58.13614626128544</v>
      </c>
      <c r="H116" s="120" t="s">
        <v>1768</v>
      </c>
      <c r="I116" s="120" t="s">
        <v>1768</v>
      </c>
      <c r="J116" s="120" t="s">
        <v>1768</v>
      </c>
      <c r="K116" s="120" t="s">
        <v>1768</v>
      </c>
      <c r="L116" s="120">
        <v>60.093534533995545</v>
      </c>
      <c r="M116" s="120" t="s">
        <v>1768</v>
      </c>
      <c r="N116" s="120" t="s">
        <v>1768</v>
      </c>
      <c r="O116" s="120" t="s">
        <v>1768</v>
      </c>
      <c r="P116" s="120" t="s">
        <v>1768</v>
      </c>
      <c r="Q116" s="120">
        <v>62.224845219878851</v>
      </c>
      <c r="R116" s="120" t="s">
        <v>1768</v>
      </c>
      <c r="S116" s="120" t="s">
        <v>1768</v>
      </c>
      <c r="T116" s="120" t="s">
        <v>1768</v>
      </c>
      <c r="U116" s="120" t="s">
        <v>1768</v>
      </c>
      <c r="V116" s="120">
        <v>64.384905358716821</v>
      </c>
      <c r="W116" s="120">
        <v>64.579320443045518</v>
      </c>
      <c r="X116" s="120">
        <v>65.208914660745691</v>
      </c>
      <c r="Y116" s="120">
        <v>65.398439057708387</v>
      </c>
      <c r="Z116" s="120">
        <v>65.792524762627195</v>
      </c>
      <c r="AA116" s="120">
        <v>66.381783184059515</v>
      </c>
      <c r="AB116" s="120">
        <v>66.550312923523933</v>
      </c>
      <c r="AC116" s="120">
        <v>67.120246768030356</v>
      </c>
      <c r="AD116" s="120">
        <v>67.28095158845791</v>
      </c>
      <c r="AE116" s="120">
        <v>67.641244454151732</v>
      </c>
      <c r="AF116" s="120">
        <v>68.197558602566673</v>
      </c>
      <c r="AG116" s="120">
        <v>68.40529919826173</v>
      </c>
      <c r="AH116" s="120">
        <v>68.919645350508361</v>
      </c>
      <c r="AI116" s="120">
        <v>69.222288089774594</v>
      </c>
      <c r="AJ116" s="120">
        <v>69.565529368351847</v>
      </c>
      <c r="AK116" s="120">
        <v>69.912717533511497</v>
      </c>
      <c r="AL116" s="120">
        <v>70.261012123071481</v>
      </c>
      <c r="AM116" s="120">
        <v>70.602394864827318</v>
      </c>
      <c r="AN116" s="120">
        <v>70.92999389863995</v>
      </c>
      <c r="AO116" s="120">
        <v>71.243943685809171</v>
      </c>
      <c r="AP116" s="120">
        <v>71.559833276422154</v>
      </c>
      <c r="AQ116" s="120">
        <v>71.838324594942222</v>
      </c>
      <c r="AR116" s="120">
        <v>72.090526396106981</v>
      </c>
      <c r="AS116" s="120">
        <v>72.271175767244728</v>
      </c>
      <c r="AT116" s="120">
        <v>72.484173612637079</v>
      </c>
      <c r="AU116" s="120">
        <v>72.686616718805141</v>
      </c>
      <c r="AV116" s="120">
        <v>72.881467422481663</v>
      </c>
      <c r="AW116" s="120">
        <v>73.146131466569742</v>
      </c>
      <c r="AX116" s="120">
        <v>73.342285562894133</v>
      </c>
      <c r="AY116" s="120" t="s">
        <v>1768</v>
      </c>
    </row>
    <row r="117" spans="1:51">
      <c r="A117" s="120" t="s">
        <v>4357</v>
      </c>
      <c r="B117" s="120">
        <v>43.979658536585369</v>
      </c>
      <c r="C117" s="120">
        <v>44.187219512195121</v>
      </c>
      <c r="D117" s="120">
        <v>44.394268292682931</v>
      </c>
      <c r="E117" s="120">
        <v>44.601853658536591</v>
      </c>
      <c r="F117" s="120">
        <v>44.807951219512198</v>
      </c>
      <c r="G117" s="120">
        <v>45.013585365853665</v>
      </c>
      <c r="H117" s="120">
        <v>45.217195121951221</v>
      </c>
      <c r="I117" s="120">
        <v>45.419804878048787</v>
      </c>
      <c r="J117" s="120">
        <v>45.622902439024394</v>
      </c>
      <c r="K117" s="120">
        <v>45.827975609756102</v>
      </c>
      <c r="L117" s="120">
        <v>46.038048780487806</v>
      </c>
      <c r="M117" s="120">
        <v>46.255170731707324</v>
      </c>
      <c r="N117" s="120">
        <v>46.483341463414639</v>
      </c>
      <c r="O117" s="120">
        <v>46.723048780487808</v>
      </c>
      <c r="P117" s="120">
        <v>46.977268292682929</v>
      </c>
      <c r="Q117" s="120">
        <v>47.244975609756104</v>
      </c>
      <c r="R117" s="120">
        <v>47.523585365853663</v>
      </c>
      <c r="S117" s="120">
        <v>47.812073170731708</v>
      </c>
      <c r="T117" s="120">
        <v>48.111902439024398</v>
      </c>
      <c r="U117" s="120">
        <v>48.427585365853666</v>
      </c>
      <c r="V117" s="120">
        <v>48.764146341463416</v>
      </c>
      <c r="W117" s="120">
        <v>49.127658536585372</v>
      </c>
      <c r="X117" s="120">
        <v>49.523146341463416</v>
      </c>
      <c r="Y117" s="120">
        <v>49.956195121951225</v>
      </c>
      <c r="Z117" s="120">
        <v>50.431780487804886</v>
      </c>
      <c r="AA117" s="120">
        <v>50.957414634146346</v>
      </c>
      <c r="AB117" s="120">
        <v>51.541073170731714</v>
      </c>
      <c r="AC117" s="120">
        <v>52.17968292682928</v>
      </c>
      <c r="AD117" s="120">
        <v>52.866243902439031</v>
      </c>
      <c r="AE117" s="120">
        <v>53.590243902439035</v>
      </c>
      <c r="AF117" s="120">
        <v>54.341195121951223</v>
      </c>
      <c r="AG117" s="120">
        <v>55.104097560975617</v>
      </c>
      <c r="AH117" s="120">
        <v>55.865000000000009</v>
      </c>
      <c r="AI117" s="120">
        <v>56.610926829268301</v>
      </c>
      <c r="AJ117" s="120">
        <v>57.331365853658546</v>
      </c>
      <c r="AK117" s="120">
        <v>58.017853658536588</v>
      </c>
      <c r="AL117" s="120">
        <v>58.666902439024398</v>
      </c>
      <c r="AM117" s="120">
        <v>59.284487804878054</v>
      </c>
      <c r="AN117" s="120">
        <v>59.876609756097565</v>
      </c>
      <c r="AO117" s="120">
        <v>60.445219512195131</v>
      </c>
      <c r="AP117" s="120">
        <v>60.993268292682934</v>
      </c>
      <c r="AQ117" s="120">
        <v>61.525682926829276</v>
      </c>
      <c r="AR117" s="120">
        <v>62.046951219512195</v>
      </c>
      <c r="AS117" s="120">
        <v>62.559536585365862</v>
      </c>
      <c r="AT117" s="120">
        <v>63.064439024390254</v>
      </c>
      <c r="AU117" s="120">
        <v>63.561195121951229</v>
      </c>
      <c r="AV117" s="120">
        <v>64.047317073170746</v>
      </c>
      <c r="AW117" s="120">
        <v>64.518390243902445</v>
      </c>
      <c r="AX117" s="120">
        <v>64.972951219512197</v>
      </c>
      <c r="AY117" s="120" t="s">
        <v>1768</v>
      </c>
    </row>
    <row r="118" spans="1:51">
      <c r="A118" s="120" t="s">
        <v>4006</v>
      </c>
      <c r="B118" s="120">
        <v>60.999341463414645</v>
      </c>
      <c r="C118" s="120">
        <v>61.494365853658543</v>
      </c>
      <c r="D118" s="120">
        <v>61.950951219512199</v>
      </c>
      <c r="E118" s="120">
        <v>62.372048780487802</v>
      </c>
      <c r="F118" s="120">
        <v>62.762170731707329</v>
      </c>
      <c r="G118" s="120">
        <v>63.12880487804879</v>
      </c>
      <c r="H118" s="120">
        <v>63.479926829268294</v>
      </c>
      <c r="I118" s="120">
        <v>63.818536585365862</v>
      </c>
      <c r="J118" s="120">
        <v>64.148097560975614</v>
      </c>
      <c r="K118" s="120">
        <v>64.468097560975622</v>
      </c>
      <c r="L118" s="120">
        <v>64.77253658536587</v>
      </c>
      <c r="M118" s="120">
        <v>65.051853658536587</v>
      </c>
      <c r="N118" s="120">
        <v>65.299073170731717</v>
      </c>
      <c r="O118" s="120">
        <v>65.511195121951232</v>
      </c>
      <c r="P118" s="120">
        <v>65.690756097560993</v>
      </c>
      <c r="Q118" s="120">
        <v>65.845292682926825</v>
      </c>
      <c r="R118" s="120">
        <v>65.983853658536603</v>
      </c>
      <c r="S118" s="120">
        <v>66.118463414634149</v>
      </c>
      <c r="T118" s="120">
        <v>66.258658536585358</v>
      </c>
      <c r="U118" s="120">
        <v>66.409975609756117</v>
      </c>
      <c r="V118" s="120">
        <v>66.574390243902442</v>
      </c>
      <c r="W118" s="120">
        <v>66.748853658536589</v>
      </c>
      <c r="X118" s="120">
        <v>66.927853658536591</v>
      </c>
      <c r="Y118" s="120">
        <v>67.108390243902448</v>
      </c>
      <c r="Z118" s="120">
        <v>67.290975609756117</v>
      </c>
      <c r="AA118" s="120">
        <v>67.481707317073173</v>
      </c>
      <c r="AB118" s="120">
        <v>67.686682926829278</v>
      </c>
      <c r="AC118" s="120">
        <v>67.90946341463416</v>
      </c>
      <c r="AD118" s="120">
        <v>68.151048780487812</v>
      </c>
      <c r="AE118" s="120">
        <v>68.406926829268301</v>
      </c>
      <c r="AF118" s="120">
        <v>68.672024390243905</v>
      </c>
      <c r="AG118" s="120">
        <v>68.936219512195137</v>
      </c>
      <c r="AH118" s="120">
        <v>69.190439024390244</v>
      </c>
      <c r="AI118" s="120">
        <v>69.427512195121963</v>
      </c>
      <c r="AJ118" s="120">
        <v>69.644414634146344</v>
      </c>
      <c r="AK118" s="120">
        <v>69.840073170731728</v>
      </c>
      <c r="AL118" s="120">
        <v>70.015487804878049</v>
      </c>
      <c r="AM118" s="120">
        <v>70.177195121951229</v>
      </c>
      <c r="AN118" s="120">
        <v>70.331756097560969</v>
      </c>
      <c r="AO118" s="120">
        <v>70.483682926829275</v>
      </c>
      <c r="AP118" s="120">
        <v>70.637024390243909</v>
      </c>
      <c r="AQ118" s="120">
        <v>70.795317073170736</v>
      </c>
      <c r="AR118" s="120">
        <v>70.959073170731713</v>
      </c>
      <c r="AS118" s="120">
        <v>71.129341463414647</v>
      </c>
      <c r="AT118" s="120">
        <v>71.306658536585374</v>
      </c>
      <c r="AU118" s="120">
        <v>71.489512195121947</v>
      </c>
      <c r="AV118" s="120">
        <v>71.67641463414634</v>
      </c>
      <c r="AW118" s="120">
        <v>71.862853658536594</v>
      </c>
      <c r="AX118" s="120">
        <v>72.047317073170746</v>
      </c>
      <c r="AY118" s="120" t="s">
        <v>1768</v>
      </c>
    </row>
    <row r="119" spans="1:51">
      <c r="A119" s="120" t="s">
        <v>4080</v>
      </c>
      <c r="B119" s="120">
        <v>40.215829268292687</v>
      </c>
      <c r="C119" s="120">
        <v>40.656219512195129</v>
      </c>
      <c r="D119" s="120">
        <v>41.093097560975608</v>
      </c>
      <c r="E119" s="120">
        <v>41.525463414634153</v>
      </c>
      <c r="F119" s="120">
        <v>41.953317073170737</v>
      </c>
      <c r="G119" s="120">
        <v>42.376634146341459</v>
      </c>
      <c r="H119" s="120">
        <v>42.795463414634149</v>
      </c>
      <c r="I119" s="120">
        <v>43.210243902439032</v>
      </c>
      <c r="J119" s="120">
        <v>43.62153658536586</v>
      </c>
      <c r="K119" s="120">
        <v>44.029804878048786</v>
      </c>
      <c r="L119" s="120">
        <v>44.440048780487814</v>
      </c>
      <c r="M119" s="120">
        <v>44.861780487804886</v>
      </c>
      <c r="N119" s="120">
        <v>45.293000000000006</v>
      </c>
      <c r="O119" s="120">
        <v>45.727731707317076</v>
      </c>
      <c r="P119" s="120">
        <v>46.1549756097561</v>
      </c>
      <c r="Q119" s="120">
        <v>46.555292682926833</v>
      </c>
      <c r="R119" s="120">
        <v>46.904195121951226</v>
      </c>
      <c r="S119" s="120">
        <v>47.187219512195128</v>
      </c>
      <c r="T119" s="120">
        <v>47.395878048780496</v>
      </c>
      <c r="U119" s="120">
        <v>47.529634146341465</v>
      </c>
      <c r="V119" s="120">
        <v>47.587951219512199</v>
      </c>
      <c r="W119" s="120">
        <v>47.575780487804884</v>
      </c>
      <c r="X119" s="120">
        <v>47.517073170731713</v>
      </c>
      <c r="Y119" s="120">
        <v>47.44080487804878</v>
      </c>
      <c r="Z119" s="120">
        <v>47.372975609756097</v>
      </c>
      <c r="AA119" s="120">
        <v>47.347121951219513</v>
      </c>
      <c r="AB119" s="120">
        <v>47.393829268292691</v>
      </c>
      <c r="AC119" s="120">
        <v>47.527658536585371</v>
      </c>
      <c r="AD119" s="120">
        <v>47.756121951219512</v>
      </c>
      <c r="AE119" s="120">
        <v>48.083756097560986</v>
      </c>
      <c r="AF119" s="120">
        <v>48.506487804878049</v>
      </c>
      <c r="AG119" s="120">
        <v>49.01026829268293</v>
      </c>
      <c r="AH119" s="120">
        <v>49.568000000000005</v>
      </c>
      <c r="AI119" s="120">
        <v>50.154658536585366</v>
      </c>
      <c r="AJ119" s="120">
        <v>50.755219512195133</v>
      </c>
      <c r="AK119" s="120">
        <v>51.36021951219513</v>
      </c>
      <c r="AL119" s="120">
        <v>51.967195121951221</v>
      </c>
      <c r="AM119" s="120">
        <v>52.578707317073174</v>
      </c>
      <c r="AN119" s="120">
        <v>53.193829268292681</v>
      </c>
      <c r="AO119" s="120">
        <v>53.804512195121958</v>
      </c>
      <c r="AP119" s="120">
        <v>54.401292682926837</v>
      </c>
      <c r="AQ119" s="120">
        <v>54.97563414634147</v>
      </c>
      <c r="AR119" s="120">
        <v>55.523975609756107</v>
      </c>
      <c r="AS119" s="120">
        <v>56.044268292682929</v>
      </c>
      <c r="AT119" s="120">
        <v>56.534487804878054</v>
      </c>
      <c r="AU119" s="120">
        <v>56.996097560975613</v>
      </c>
      <c r="AV119" s="120">
        <v>57.433560975609758</v>
      </c>
      <c r="AW119" s="120">
        <v>57.853414634146347</v>
      </c>
      <c r="AX119" s="120">
        <v>58.263121951219517</v>
      </c>
      <c r="AY119" s="120" t="s">
        <v>1768</v>
      </c>
    </row>
    <row r="120" spans="1:51">
      <c r="A120" s="120" t="s">
        <v>4358</v>
      </c>
      <c r="B120" s="120">
        <v>46.678731707317084</v>
      </c>
      <c r="C120" s="120">
        <v>47.175219512195127</v>
      </c>
      <c r="D120" s="120">
        <v>47.66868292682927</v>
      </c>
      <c r="E120" s="120">
        <v>48.160097560975615</v>
      </c>
      <c r="F120" s="120">
        <v>48.649463414634148</v>
      </c>
      <c r="G120" s="120">
        <v>49.13226829268293</v>
      </c>
      <c r="H120" s="120">
        <v>49.600024390243902</v>
      </c>
      <c r="I120" s="120">
        <v>50.055756097560987</v>
      </c>
      <c r="J120" s="120">
        <v>50.507463414634152</v>
      </c>
      <c r="K120" s="120">
        <v>50.969682926829279</v>
      </c>
      <c r="L120" s="120">
        <v>51.466439024390255</v>
      </c>
      <c r="M120" s="120">
        <v>52.024756097560982</v>
      </c>
      <c r="N120" s="120">
        <v>52.662609756097567</v>
      </c>
      <c r="O120" s="120">
        <v>53.388024390243906</v>
      </c>
      <c r="P120" s="120">
        <v>54.200487804878051</v>
      </c>
      <c r="Q120" s="120">
        <v>55.093000000000011</v>
      </c>
      <c r="R120" s="120">
        <v>56.049048780487816</v>
      </c>
      <c r="S120" s="120">
        <v>57.040121951219525</v>
      </c>
      <c r="T120" s="120">
        <v>58.04017073170732</v>
      </c>
      <c r="U120" s="120">
        <v>59.034146341463426</v>
      </c>
      <c r="V120" s="120">
        <v>60.012463414634155</v>
      </c>
      <c r="W120" s="120">
        <v>60.977048780487806</v>
      </c>
      <c r="X120" s="120">
        <v>61.930341463414642</v>
      </c>
      <c r="Y120" s="120">
        <v>62.871365853658546</v>
      </c>
      <c r="Z120" s="120">
        <v>63.789658536585371</v>
      </c>
      <c r="AA120" s="120">
        <v>64.666317073170731</v>
      </c>
      <c r="AB120" s="120">
        <v>65.48343902439025</v>
      </c>
      <c r="AC120" s="120">
        <v>66.232170731707328</v>
      </c>
      <c r="AD120" s="120">
        <v>66.911073170731726</v>
      </c>
      <c r="AE120" s="120">
        <v>67.522195121951228</v>
      </c>
      <c r="AF120" s="120">
        <v>68.080024390243906</v>
      </c>
      <c r="AG120" s="120">
        <v>68.605000000000004</v>
      </c>
      <c r="AH120" s="120">
        <v>69.118024390243903</v>
      </c>
      <c r="AI120" s="120">
        <v>69.631048780487816</v>
      </c>
      <c r="AJ120" s="120">
        <v>70.146073170731697</v>
      </c>
      <c r="AK120" s="120">
        <v>70.653121951219518</v>
      </c>
      <c r="AL120" s="120">
        <v>71.133780487804884</v>
      </c>
      <c r="AM120" s="120">
        <v>71.56809756097563</v>
      </c>
      <c r="AN120" s="120">
        <v>71.944121951219529</v>
      </c>
      <c r="AO120" s="120">
        <v>72.262853658536585</v>
      </c>
      <c r="AP120" s="120">
        <v>72.530756097560968</v>
      </c>
      <c r="AQ120" s="120">
        <v>72.762804878048783</v>
      </c>
      <c r="AR120" s="120">
        <v>72.976926829268308</v>
      </c>
      <c r="AS120" s="120">
        <v>73.189560975609766</v>
      </c>
      <c r="AT120" s="120">
        <v>73.407195121951233</v>
      </c>
      <c r="AU120" s="120">
        <v>73.635292682926845</v>
      </c>
      <c r="AV120" s="120">
        <v>73.869365853658536</v>
      </c>
      <c r="AW120" s="120">
        <v>74.102926829268299</v>
      </c>
      <c r="AX120" s="120">
        <v>74.329000000000008</v>
      </c>
      <c r="AY120" s="120" t="s">
        <v>1768</v>
      </c>
    </row>
    <row r="121" spans="1:51">
      <c r="A121" s="120" t="s">
        <v>1636</v>
      </c>
      <c r="B121" s="120">
        <v>56.75853658536586</v>
      </c>
      <c r="C121" s="120" t="s">
        <v>1768</v>
      </c>
      <c r="D121" s="120" t="s">
        <v>1768</v>
      </c>
      <c r="E121" s="120" t="s">
        <v>1768</v>
      </c>
      <c r="F121" s="120" t="s">
        <v>1768</v>
      </c>
      <c r="G121" s="120" t="s">
        <v>1768</v>
      </c>
      <c r="H121" s="120" t="s">
        <v>1768</v>
      </c>
      <c r="I121" s="120" t="s">
        <v>1768</v>
      </c>
      <c r="J121" s="120" t="s">
        <v>1768</v>
      </c>
      <c r="K121" s="120" t="s">
        <v>1768</v>
      </c>
      <c r="L121" s="120">
        <v>62.256097560975618</v>
      </c>
      <c r="M121" s="120" t="s">
        <v>1768</v>
      </c>
      <c r="N121" s="120" t="s">
        <v>1768</v>
      </c>
      <c r="O121" s="120" t="s">
        <v>1768</v>
      </c>
      <c r="P121" s="120" t="s">
        <v>1768</v>
      </c>
      <c r="Q121" s="120" t="s">
        <v>1768</v>
      </c>
      <c r="R121" s="120" t="s">
        <v>1768</v>
      </c>
      <c r="S121" s="120" t="s">
        <v>1768</v>
      </c>
      <c r="T121" s="120" t="s">
        <v>1768</v>
      </c>
      <c r="U121" s="120" t="s">
        <v>1768</v>
      </c>
      <c r="V121" s="120" t="s">
        <v>1768</v>
      </c>
      <c r="W121" s="120" t="s">
        <v>1768</v>
      </c>
      <c r="X121" s="120">
        <v>69.151219512195127</v>
      </c>
      <c r="Y121" s="120" t="s">
        <v>1768</v>
      </c>
      <c r="Z121" s="120" t="s">
        <v>1768</v>
      </c>
      <c r="AA121" s="120">
        <v>69.391219512195136</v>
      </c>
      <c r="AB121" s="120" t="s">
        <v>1768</v>
      </c>
      <c r="AC121" s="120">
        <v>69.551219512195118</v>
      </c>
      <c r="AD121" s="120" t="s">
        <v>1768</v>
      </c>
      <c r="AE121" s="120" t="s">
        <v>1768</v>
      </c>
      <c r="AF121" s="120">
        <v>70.96890243902439</v>
      </c>
      <c r="AG121" s="120">
        <v>71.441463414634143</v>
      </c>
      <c r="AH121" s="120">
        <v>71.578048780487819</v>
      </c>
      <c r="AI121" s="120">
        <v>71.631707317073193</v>
      </c>
      <c r="AJ121" s="120">
        <v>72.187804878048794</v>
      </c>
      <c r="AK121" s="120">
        <v>71.434146341463418</v>
      </c>
      <c r="AL121" s="120">
        <v>71.548780487804891</v>
      </c>
      <c r="AM121" s="120">
        <v>71.760000000000005</v>
      </c>
      <c r="AN121" s="120">
        <v>71.453658536585365</v>
      </c>
      <c r="AO121" s="120">
        <v>71.304878048780495</v>
      </c>
      <c r="AP121" s="120">
        <v>71.105609756097564</v>
      </c>
      <c r="AQ121" s="120">
        <v>73.954390243902452</v>
      </c>
      <c r="AR121" s="120">
        <v>73.707317073170742</v>
      </c>
      <c r="AS121" s="120">
        <v>73.741463414634154</v>
      </c>
      <c r="AT121" s="120">
        <v>73.242926829268299</v>
      </c>
      <c r="AU121" s="120">
        <v>72.739268292682937</v>
      </c>
      <c r="AV121" s="120" t="s">
        <v>1768</v>
      </c>
      <c r="AW121" s="120" t="s">
        <v>1768</v>
      </c>
      <c r="AX121" s="120" t="s">
        <v>1768</v>
      </c>
      <c r="AY121" s="120" t="s">
        <v>1768</v>
      </c>
    </row>
    <row r="122" spans="1:51">
      <c r="A122" s="120" t="s">
        <v>4328</v>
      </c>
      <c r="B122" s="120">
        <v>56.193698208100002</v>
      </c>
      <c r="C122" s="120" t="s">
        <v>1768</v>
      </c>
      <c r="D122" s="120" t="s">
        <v>1768</v>
      </c>
      <c r="E122" s="120" t="s">
        <v>1768</v>
      </c>
      <c r="F122" s="120" t="s">
        <v>1768</v>
      </c>
      <c r="G122" s="120">
        <v>58.3083789704</v>
      </c>
      <c r="H122" s="120" t="s">
        <v>1768</v>
      </c>
      <c r="I122" s="120" t="s">
        <v>1768</v>
      </c>
      <c r="J122" s="120" t="s">
        <v>1768</v>
      </c>
      <c r="K122" s="120" t="s">
        <v>1768</v>
      </c>
      <c r="L122" s="120">
        <v>60.242222680700003</v>
      </c>
      <c r="M122" s="120" t="s">
        <v>1768</v>
      </c>
      <c r="N122" s="120" t="s">
        <v>1768</v>
      </c>
      <c r="O122" s="120" t="s">
        <v>1768</v>
      </c>
      <c r="P122" s="120" t="s">
        <v>1768</v>
      </c>
      <c r="Q122" s="120">
        <v>62.354802884000001</v>
      </c>
      <c r="R122" s="120" t="s">
        <v>1768</v>
      </c>
      <c r="S122" s="120" t="s">
        <v>1768</v>
      </c>
      <c r="T122" s="120" t="s">
        <v>1768</v>
      </c>
      <c r="U122" s="120" t="s">
        <v>1768</v>
      </c>
      <c r="V122" s="120">
        <v>64.490062698900005</v>
      </c>
      <c r="W122" s="120">
        <v>64.602334134000003</v>
      </c>
      <c r="X122" s="120">
        <v>65.305616853499998</v>
      </c>
      <c r="Y122" s="120">
        <v>65.419041700099996</v>
      </c>
      <c r="Z122" s="120">
        <v>65.811991931400001</v>
      </c>
      <c r="AA122" s="120">
        <v>66.4661929974</v>
      </c>
      <c r="AB122" s="120">
        <v>66.567506824999995</v>
      </c>
      <c r="AC122" s="120">
        <v>67.197081242899998</v>
      </c>
      <c r="AD122" s="120">
        <v>67.295674092900001</v>
      </c>
      <c r="AE122" s="120">
        <v>67.654616770399997</v>
      </c>
      <c r="AF122" s="120">
        <v>68.262076520899996</v>
      </c>
      <c r="AG122" s="120">
        <v>68.415422284399995</v>
      </c>
      <c r="AH122" s="120">
        <v>68.975535010599998</v>
      </c>
      <c r="AI122" s="120">
        <v>69.228206279000005</v>
      </c>
      <c r="AJ122" s="120">
        <v>69.569758472499998</v>
      </c>
      <c r="AK122" s="120">
        <v>69.957111901299996</v>
      </c>
      <c r="AL122" s="120">
        <v>70.263027028600007</v>
      </c>
      <c r="AM122" s="120">
        <v>70.639002376799993</v>
      </c>
      <c r="AN122" s="120">
        <v>70.927340443700004</v>
      </c>
      <c r="AO122" s="120">
        <v>71.239849878599998</v>
      </c>
      <c r="AP122" s="120">
        <v>71.593490970700003</v>
      </c>
      <c r="AQ122" s="120">
        <v>71.870271129200006</v>
      </c>
      <c r="AR122" s="120">
        <v>72.125985534899996</v>
      </c>
      <c r="AS122" s="120">
        <v>72.305908459799994</v>
      </c>
      <c r="AT122" s="120">
        <v>72.517725050600006</v>
      </c>
      <c r="AU122" s="120">
        <v>72.720526903999996</v>
      </c>
      <c r="AV122" s="120">
        <v>72.914761919900002</v>
      </c>
      <c r="AW122" s="120">
        <v>73.177307434799999</v>
      </c>
      <c r="AX122" s="120">
        <v>73.372975123000003</v>
      </c>
      <c r="AY122" s="120" t="s">
        <v>1768</v>
      </c>
    </row>
    <row r="123" spans="1:51">
      <c r="A123" s="120" t="s">
        <v>4329</v>
      </c>
      <c r="B123" s="120">
        <v>39.795535876667209</v>
      </c>
      <c r="C123" s="120" t="s">
        <v>1768</v>
      </c>
      <c r="D123" s="120" t="s">
        <v>1768</v>
      </c>
      <c r="E123" s="120" t="s">
        <v>1768</v>
      </c>
      <c r="F123" s="120" t="s">
        <v>1768</v>
      </c>
      <c r="G123" s="120">
        <v>41.883139926677359</v>
      </c>
      <c r="H123" s="120" t="s">
        <v>1768</v>
      </c>
      <c r="I123" s="120" t="s">
        <v>1768</v>
      </c>
      <c r="J123" s="120" t="s">
        <v>1768</v>
      </c>
      <c r="K123" s="120" t="s">
        <v>1768</v>
      </c>
      <c r="L123" s="120">
        <v>43.830771333294983</v>
      </c>
      <c r="M123" s="120" t="s">
        <v>1768</v>
      </c>
      <c r="N123" s="120" t="s">
        <v>1768</v>
      </c>
      <c r="O123" s="120" t="s">
        <v>1768</v>
      </c>
      <c r="P123" s="120" t="s">
        <v>1768</v>
      </c>
      <c r="Q123" s="120">
        <v>45.413090869384618</v>
      </c>
      <c r="R123" s="120" t="s">
        <v>1768</v>
      </c>
      <c r="S123" s="120" t="s">
        <v>1768</v>
      </c>
      <c r="T123" s="120" t="s">
        <v>1768</v>
      </c>
      <c r="U123" s="120" t="s">
        <v>1768</v>
      </c>
      <c r="V123" s="120">
        <v>47.285589504807632</v>
      </c>
      <c r="W123" s="120">
        <v>47.697611216304431</v>
      </c>
      <c r="X123" s="120">
        <v>48.103827945255418</v>
      </c>
      <c r="Y123" s="120">
        <v>48.493357138012861</v>
      </c>
      <c r="Z123" s="120">
        <v>48.861892129522509</v>
      </c>
      <c r="AA123" s="120">
        <v>49.201588805082189</v>
      </c>
      <c r="AB123" s="120">
        <v>49.506027213000813</v>
      </c>
      <c r="AC123" s="120">
        <v>49.780969431905014</v>
      </c>
      <c r="AD123" s="120">
        <v>50.03024113973369</v>
      </c>
      <c r="AE123" s="120">
        <v>50.264818592442467</v>
      </c>
      <c r="AF123" s="120">
        <v>50.499292748110548</v>
      </c>
      <c r="AG123" s="120">
        <v>50.745202210938608</v>
      </c>
      <c r="AH123" s="120">
        <v>51.014770730601327</v>
      </c>
      <c r="AI123" s="120">
        <v>51.302847194698082</v>
      </c>
      <c r="AJ123" s="120">
        <v>51.605644569465639</v>
      </c>
      <c r="AK123" s="120">
        <v>51.919417222132935</v>
      </c>
      <c r="AL123" s="120">
        <v>52.24298935883008</v>
      </c>
      <c r="AM123" s="120">
        <v>52.583567954459888</v>
      </c>
      <c r="AN123" s="120">
        <v>52.93843056593726</v>
      </c>
      <c r="AO123" s="120">
        <v>53.310094926511177</v>
      </c>
      <c r="AP123" s="120">
        <v>53.694325251893176</v>
      </c>
      <c r="AQ123" s="120">
        <v>54.085638991413845</v>
      </c>
      <c r="AR123" s="120">
        <v>54.483972513407352</v>
      </c>
      <c r="AS123" s="120">
        <v>54.88295796345507</v>
      </c>
      <c r="AT123" s="120">
        <v>55.283554478857084</v>
      </c>
      <c r="AU123" s="120">
        <v>55.684279253762867</v>
      </c>
      <c r="AV123" s="120">
        <v>56.082148649642562</v>
      </c>
      <c r="AW123" s="120">
        <v>56.480133389646269</v>
      </c>
      <c r="AX123" s="120">
        <v>56.877021826479449</v>
      </c>
      <c r="AY123" s="120" t="s">
        <v>1768</v>
      </c>
    </row>
    <row r="124" spans="1:51">
      <c r="A124" s="120" t="s">
        <v>1553</v>
      </c>
      <c r="B124" s="120">
        <v>41.226312707524379</v>
      </c>
      <c r="C124" s="120" t="s">
        <v>1768</v>
      </c>
      <c r="D124" s="120" t="s">
        <v>1768</v>
      </c>
      <c r="E124" s="120" t="s">
        <v>1768</v>
      </c>
      <c r="F124" s="120" t="s">
        <v>1768</v>
      </c>
      <c r="G124" s="120">
        <v>43.422805837098586</v>
      </c>
      <c r="H124" s="120" t="s">
        <v>1768</v>
      </c>
      <c r="I124" s="120" t="s">
        <v>1768</v>
      </c>
      <c r="J124" s="120" t="s">
        <v>1768</v>
      </c>
      <c r="K124" s="120" t="s">
        <v>1768</v>
      </c>
      <c r="L124" s="120">
        <v>45.494358667853469</v>
      </c>
      <c r="M124" s="120" t="s">
        <v>1768</v>
      </c>
      <c r="N124" s="120" t="s">
        <v>1768</v>
      </c>
      <c r="O124" s="120" t="s">
        <v>1768</v>
      </c>
      <c r="P124" s="120" t="s">
        <v>1768</v>
      </c>
      <c r="Q124" s="120">
        <v>47.194259190921741</v>
      </c>
      <c r="R124" s="120" t="s">
        <v>1768</v>
      </c>
      <c r="S124" s="120" t="s">
        <v>1768</v>
      </c>
      <c r="T124" s="120" t="s">
        <v>1768</v>
      </c>
      <c r="U124" s="120" t="s">
        <v>1768</v>
      </c>
      <c r="V124" s="120">
        <v>49.193895762493476</v>
      </c>
      <c r="W124" s="120">
        <v>49.456288107842006</v>
      </c>
      <c r="X124" s="120">
        <v>49.854271793530799</v>
      </c>
      <c r="Y124" s="120">
        <v>50.235451478964549</v>
      </c>
      <c r="Z124" s="120">
        <v>50.592027145348695</v>
      </c>
      <c r="AA124" s="120">
        <v>51.036154293030762</v>
      </c>
      <c r="AB124" s="120">
        <v>51.202077918063118</v>
      </c>
      <c r="AC124" s="120">
        <v>51.569715865369645</v>
      </c>
      <c r="AD124" s="120">
        <v>51.676425460225929</v>
      </c>
      <c r="AE124" s="120">
        <v>52.006831359396031</v>
      </c>
      <c r="AF124" s="120">
        <v>52.195068672664192</v>
      </c>
      <c r="AG124" s="120">
        <v>52.37761807205645</v>
      </c>
      <c r="AH124" s="120">
        <v>52.555839220972324</v>
      </c>
      <c r="AI124" s="120">
        <v>52.729282764414926</v>
      </c>
      <c r="AJ124" s="120">
        <v>52.896340583740887</v>
      </c>
      <c r="AK124" s="120">
        <v>53.065948398372939</v>
      </c>
      <c r="AL124" s="120">
        <v>53.243662940466329</v>
      </c>
      <c r="AM124" s="120">
        <v>53.429950551267446</v>
      </c>
      <c r="AN124" s="120">
        <v>53.635691007101279</v>
      </c>
      <c r="AO124" s="120">
        <v>53.866760084847584</v>
      </c>
      <c r="AP124" s="120">
        <v>54.138387363033907</v>
      </c>
      <c r="AQ124" s="120">
        <v>54.430382472911312</v>
      </c>
      <c r="AR124" s="120">
        <v>54.744336754353746</v>
      </c>
      <c r="AS124" s="120">
        <v>55.086755732652151</v>
      </c>
      <c r="AT124" s="120">
        <v>55.447494201005441</v>
      </c>
      <c r="AU124" s="120">
        <v>55.824084458686791</v>
      </c>
      <c r="AV124" s="120">
        <v>56.21259819163479</v>
      </c>
      <c r="AW124" s="120">
        <v>56.609892049170085</v>
      </c>
      <c r="AX124" s="120">
        <v>57.01082538274725</v>
      </c>
      <c r="AY124" s="120" t="s">
        <v>1768</v>
      </c>
    </row>
    <row r="125" spans="1:51">
      <c r="A125" s="120" t="s">
        <v>4170</v>
      </c>
      <c r="B125" s="120" t="s">
        <v>1768</v>
      </c>
      <c r="C125" s="120" t="s">
        <v>1768</v>
      </c>
      <c r="D125" s="120" t="s">
        <v>1768</v>
      </c>
      <c r="E125" s="120" t="s">
        <v>1768</v>
      </c>
      <c r="F125" s="120" t="s">
        <v>1768</v>
      </c>
      <c r="G125" s="120" t="s">
        <v>1768</v>
      </c>
      <c r="H125" s="120" t="s">
        <v>1768</v>
      </c>
      <c r="I125" s="120" t="s">
        <v>1768</v>
      </c>
      <c r="J125" s="120" t="s">
        <v>1768</v>
      </c>
      <c r="K125" s="120" t="s">
        <v>1768</v>
      </c>
      <c r="L125" s="120" t="s">
        <v>1768</v>
      </c>
      <c r="M125" s="120" t="s">
        <v>1768</v>
      </c>
      <c r="N125" s="120" t="s">
        <v>1768</v>
      </c>
      <c r="O125" s="120" t="s">
        <v>1768</v>
      </c>
      <c r="P125" s="120" t="s">
        <v>1768</v>
      </c>
      <c r="Q125" s="120" t="s">
        <v>1768</v>
      </c>
      <c r="R125" s="120" t="s">
        <v>1768</v>
      </c>
      <c r="S125" s="120" t="s">
        <v>1768</v>
      </c>
      <c r="T125" s="120" t="s">
        <v>1768</v>
      </c>
      <c r="U125" s="120" t="s">
        <v>1768</v>
      </c>
      <c r="V125" s="120" t="s">
        <v>1768</v>
      </c>
      <c r="W125" s="120" t="s">
        <v>1768</v>
      </c>
      <c r="X125" s="120" t="s">
        <v>1768</v>
      </c>
      <c r="Y125" s="120" t="s">
        <v>1768</v>
      </c>
      <c r="Z125" s="120" t="s">
        <v>1768</v>
      </c>
      <c r="AA125" s="120" t="s">
        <v>1768</v>
      </c>
      <c r="AB125" s="120" t="s">
        <v>1768</v>
      </c>
      <c r="AC125" s="120" t="s">
        <v>1768</v>
      </c>
      <c r="AD125" s="120" t="s">
        <v>1768</v>
      </c>
      <c r="AE125" s="120" t="s">
        <v>1768</v>
      </c>
      <c r="AF125" s="120" t="s">
        <v>1768</v>
      </c>
      <c r="AG125" s="120" t="s">
        <v>1768</v>
      </c>
      <c r="AH125" s="120" t="s">
        <v>1768</v>
      </c>
      <c r="AI125" s="120" t="s">
        <v>1768</v>
      </c>
      <c r="AJ125" s="120" t="s">
        <v>1768</v>
      </c>
      <c r="AK125" s="120" t="s">
        <v>1768</v>
      </c>
      <c r="AL125" s="120" t="s">
        <v>1768</v>
      </c>
      <c r="AM125" s="120" t="s">
        <v>1768</v>
      </c>
      <c r="AN125" s="120" t="s">
        <v>1768</v>
      </c>
      <c r="AO125" s="120" t="s">
        <v>1768</v>
      </c>
      <c r="AP125" s="120" t="s">
        <v>1768</v>
      </c>
      <c r="AQ125" s="120" t="s">
        <v>1768</v>
      </c>
      <c r="AR125" s="120" t="s">
        <v>1768</v>
      </c>
      <c r="AS125" s="120" t="s">
        <v>1768</v>
      </c>
      <c r="AT125" s="120" t="s">
        <v>1768</v>
      </c>
      <c r="AU125" s="120">
        <v>80.668292682926833</v>
      </c>
      <c r="AV125" s="120">
        <v>80.948780487804882</v>
      </c>
      <c r="AW125" s="120">
        <v>81.2951219512195</v>
      </c>
      <c r="AX125" s="120">
        <v>82.634146341463421</v>
      </c>
      <c r="AY125" s="120" t="s">
        <v>1768</v>
      </c>
    </row>
    <row r="126" spans="1:51">
      <c r="A126" s="120" t="s">
        <v>4359</v>
      </c>
      <c r="B126" s="120">
        <v>57.860341463414635</v>
      </c>
      <c r="C126" s="120">
        <v>58.200975609756107</v>
      </c>
      <c r="D126" s="120">
        <v>58.54982926829269</v>
      </c>
      <c r="E126" s="120">
        <v>58.928926829268306</v>
      </c>
      <c r="F126" s="120">
        <v>59.349731707317076</v>
      </c>
      <c r="G126" s="120">
        <v>59.824609756097566</v>
      </c>
      <c r="H126" s="120">
        <v>60.354317073170741</v>
      </c>
      <c r="I126" s="120">
        <v>60.925097560975615</v>
      </c>
      <c r="J126" s="120">
        <v>61.51970731707317</v>
      </c>
      <c r="K126" s="120">
        <v>62.128024390243908</v>
      </c>
      <c r="L126" s="120">
        <v>62.7339512195122</v>
      </c>
      <c r="M126" s="120">
        <v>63.321585365853672</v>
      </c>
      <c r="N126" s="120">
        <v>63.881000000000007</v>
      </c>
      <c r="O126" s="120">
        <v>64.406731707317078</v>
      </c>
      <c r="P126" s="120">
        <v>64.89970731707318</v>
      </c>
      <c r="Q126" s="120">
        <v>65.37475609756099</v>
      </c>
      <c r="R126" s="120">
        <v>65.856170731707323</v>
      </c>
      <c r="S126" s="120">
        <v>66.358341463414646</v>
      </c>
      <c r="T126" s="120">
        <v>66.883731707317082</v>
      </c>
      <c r="U126" s="120">
        <v>67.420390243902446</v>
      </c>
      <c r="V126" s="120">
        <v>67.930365853658543</v>
      </c>
      <c r="W126" s="120">
        <v>68.367243902439029</v>
      </c>
      <c r="X126" s="120">
        <v>68.697780487804877</v>
      </c>
      <c r="Y126" s="120">
        <v>68.907756097560977</v>
      </c>
      <c r="Z126" s="120">
        <v>69.005414634146348</v>
      </c>
      <c r="AA126" s="120">
        <v>69.027658536585363</v>
      </c>
      <c r="AB126" s="120">
        <v>69.029829268292701</v>
      </c>
      <c r="AC126" s="120">
        <v>69.065536585365876</v>
      </c>
      <c r="AD126" s="120">
        <v>69.166731707317084</v>
      </c>
      <c r="AE126" s="120">
        <v>69.336829268292689</v>
      </c>
      <c r="AF126" s="120">
        <v>69.537560975609779</v>
      </c>
      <c r="AG126" s="120">
        <v>69.70404878048781</v>
      </c>
      <c r="AH126" s="120">
        <v>69.785365853658547</v>
      </c>
      <c r="AI126" s="120">
        <v>69.760658536585382</v>
      </c>
      <c r="AJ126" s="120">
        <v>69.649780487804904</v>
      </c>
      <c r="AK126" s="120">
        <v>69.522121951219518</v>
      </c>
      <c r="AL126" s="120">
        <v>69.474170731707332</v>
      </c>
      <c r="AM126" s="120">
        <v>69.584707317073182</v>
      </c>
      <c r="AN126" s="120">
        <v>69.894000000000005</v>
      </c>
      <c r="AO126" s="120">
        <v>70.398268292682928</v>
      </c>
      <c r="AP126" s="120">
        <v>71.049756097560973</v>
      </c>
      <c r="AQ126" s="120">
        <v>71.764731707317083</v>
      </c>
      <c r="AR126" s="120">
        <v>72.444292682926843</v>
      </c>
      <c r="AS126" s="120">
        <v>73.012512195121971</v>
      </c>
      <c r="AT126" s="120">
        <v>73.440414634146336</v>
      </c>
      <c r="AU126" s="120">
        <v>73.725414634146347</v>
      </c>
      <c r="AV126" s="120">
        <v>73.895341463414638</v>
      </c>
      <c r="AW126" s="120">
        <v>74.012487804878049</v>
      </c>
      <c r="AX126" s="120">
        <v>74.127121951219522</v>
      </c>
      <c r="AY126" s="120" t="s">
        <v>1768</v>
      </c>
    </row>
    <row r="127" spans="1:51">
      <c r="A127" s="120" t="s">
        <v>1555</v>
      </c>
      <c r="B127" s="120">
        <v>45.902282334616217</v>
      </c>
      <c r="C127" s="120" t="s">
        <v>1768</v>
      </c>
      <c r="D127" s="120" t="s">
        <v>1768</v>
      </c>
      <c r="E127" s="120" t="s">
        <v>1768</v>
      </c>
      <c r="F127" s="120" t="s">
        <v>1768</v>
      </c>
      <c r="G127" s="120">
        <v>50.814251100857291</v>
      </c>
      <c r="H127" s="120" t="s">
        <v>1768</v>
      </c>
      <c r="I127" s="120" t="s">
        <v>1768</v>
      </c>
      <c r="J127" s="120" t="s">
        <v>1768</v>
      </c>
      <c r="K127" s="120" t="s">
        <v>1768</v>
      </c>
      <c r="L127" s="120">
        <v>55.433108275846187</v>
      </c>
      <c r="M127" s="120" t="s">
        <v>1768</v>
      </c>
      <c r="N127" s="120" t="s">
        <v>1768</v>
      </c>
      <c r="O127" s="120" t="s">
        <v>1768</v>
      </c>
      <c r="P127" s="120" t="s">
        <v>1768</v>
      </c>
      <c r="Q127" s="120">
        <v>58.133348600100767</v>
      </c>
      <c r="R127" s="120" t="s">
        <v>1768</v>
      </c>
      <c r="S127" s="120" t="s">
        <v>1768</v>
      </c>
      <c r="T127" s="120" t="s">
        <v>1768</v>
      </c>
      <c r="U127" s="120" t="s">
        <v>1768</v>
      </c>
      <c r="V127" s="120">
        <v>60.176091090211308</v>
      </c>
      <c r="W127" s="120">
        <v>60.300108717349971</v>
      </c>
      <c r="X127" s="120">
        <v>60.789204579098104</v>
      </c>
      <c r="Y127" s="120">
        <v>60.895397851983326</v>
      </c>
      <c r="Z127" s="120">
        <v>61.18014375498673</v>
      </c>
      <c r="AA127" s="120">
        <v>61.638297876279012</v>
      </c>
      <c r="AB127" s="120">
        <v>61.747146741301798</v>
      </c>
      <c r="AC127" s="120">
        <v>62.196744865200955</v>
      </c>
      <c r="AD127" s="120">
        <v>62.455795373021864</v>
      </c>
      <c r="AE127" s="120">
        <v>62.723715718576997</v>
      </c>
      <c r="AF127" s="120">
        <v>63.008064978449596</v>
      </c>
      <c r="AG127" s="120">
        <v>63.259019362444015</v>
      </c>
      <c r="AH127" s="120">
        <v>63.538232911332841</v>
      </c>
      <c r="AI127" s="120">
        <v>63.807418699778943</v>
      </c>
      <c r="AJ127" s="120">
        <v>64.102712282992059</v>
      </c>
      <c r="AK127" s="120">
        <v>64.394414610577897</v>
      </c>
      <c r="AL127" s="120">
        <v>64.708391956615813</v>
      </c>
      <c r="AM127" s="120">
        <v>65.02195401335544</v>
      </c>
      <c r="AN127" s="120">
        <v>65.342589907468238</v>
      </c>
      <c r="AO127" s="120">
        <v>65.648392047732358</v>
      </c>
      <c r="AP127" s="120">
        <v>65.933168167996968</v>
      </c>
      <c r="AQ127" s="120">
        <v>66.214422982758094</v>
      </c>
      <c r="AR127" s="120">
        <v>66.47203033496902</v>
      </c>
      <c r="AS127" s="120">
        <v>66.713483111733794</v>
      </c>
      <c r="AT127" s="120">
        <v>66.942393266076493</v>
      </c>
      <c r="AU127" s="120">
        <v>67.15875187873128</v>
      </c>
      <c r="AV127" s="120">
        <v>67.375759469508964</v>
      </c>
      <c r="AW127" s="120">
        <v>67.593909478089216</v>
      </c>
      <c r="AX127" s="120">
        <v>67.816292511535693</v>
      </c>
      <c r="AY127" s="120" t="s">
        <v>1768</v>
      </c>
    </row>
    <row r="128" spans="1:51">
      <c r="A128" s="120" t="s">
        <v>1551</v>
      </c>
      <c r="B128" s="120">
        <v>46.937360875646355</v>
      </c>
      <c r="C128" s="120" t="s">
        <v>1768</v>
      </c>
      <c r="D128" s="120" t="s">
        <v>1768</v>
      </c>
      <c r="E128" s="120" t="s">
        <v>1768</v>
      </c>
      <c r="F128" s="120" t="s">
        <v>1768</v>
      </c>
      <c r="G128" s="120">
        <v>51.124962940288334</v>
      </c>
      <c r="H128" s="120" t="s">
        <v>1768</v>
      </c>
      <c r="I128" s="120" t="s">
        <v>1768</v>
      </c>
      <c r="J128" s="120" t="s">
        <v>1768</v>
      </c>
      <c r="K128" s="120" t="s">
        <v>1768</v>
      </c>
      <c r="L128" s="120">
        <v>55.610869485874197</v>
      </c>
      <c r="M128" s="120" t="s">
        <v>1768</v>
      </c>
      <c r="N128" s="120" t="s">
        <v>1768</v>
      </c>
      <c r="O128" s="120" t="s">
        <v>1768</v>
      </c>
      <c r="P128" s="120" t="s">
        <v>1768</v>
      </c>
      <c r="Q128" s="120">
        <v>57.88870471295278</v>
      </c>
      <c r="R128" s="120" t="s">
        <v>1768</v>
      </c>
      <c r="S128" s="120" t="s">
        <v>1768</v>
      </c>
      <c r="T128" s="120" t="s">
        <v>1768</v>
      </c>
      <c r="U128" s="120" t="s">
        <v>1768</v>
      </c>
      <c r="V128" s="120">
        <v>59.757852300519133</v>
      </c>
      <c r="W128" s="120">
        <v>59.827415059638355</v>
      </c>
      <c r="X128" s="120">
        <v>60.392185351767687</v>
      </c>
      <c r="Y128" s="120">
        <v>60.440163780458754</v>
      </c>
      <c r="Z128" s="120">
        <v>60.707164658254321</v>
      </c>
      <c r="AA128" s="120">
        <v>61.249304297334753</v>
      </c>
      <c r="AB128" s="120">
        <v>61.372228015976795</v>
      </c>
      <c r="AC128" s="120">
        <v>61.842335046953295</v>
      </c>
      <c r="AD128" s="120">
        <v>62.032510106186315</v>
      </c>
      <c r="AE128" s="120">
        <v>62.272193432404272</v>
      </c>
      <c r="AF128" s="120">
        <v>62.567308845695308</v>
      </c>
      <c r="AG128" s="120">
        <v>62.747473758604983</v>
      </c>
      <c r="AH128" s="120">
        <v>62.983425761775592</v>
      </c>
      <c r="AI128" s="120">
        <v>63.124814125838739</v>
      </c>
      <c r="AJ128" s="120">
        <v>63.359082642368499</v>
      </c>
      <c r="AK128" s="120">
        <v>63.649516544298564</v>
      </c>
      <c r="AL128" s="120">
        <v>63.927688297841534</v>
      </c>
      <c r="AM128" s="120">
        <v>64.226798333439604</v>
      </c>
      <c r="AN128" s="120">
        <v>64.478994049337189</v>
      </c>
      <c r="AO128" s="120">
        <v>64.723176599982253</v>
      </c>
      <c r="AP128" s="120">
        <v>64.967245784653272</v>
      </c>
      <c r="AQ128" s="120">
        <v>65.215418877461573</v>
      </c>
      <c r="AR128" s="120">
        <v>65.434239382933725</v>
      </c>
      <c r="AS128" s="120">
        <v>65.6499339011892</v>
      </c>
      <c r="AT128" s="120">
        <v>65.877955604138776</v>
      </c>
      <c r="AU128" s="120">
        <v>66.093752612440213</v>
      </c>
      <c r="AV128" s="120">
        <v>66.341891782101584</v>
      </c>
      <c r="AW128" s="120">
        <v>66.591936287640294</v>
      </c>
      <c r="AX128" s="120">
        <v>66.824193753507686</v>
      </c>
      <c r="AY128" s="120" t="s">
        <v>1768</v>
      </c>
    </row>
    <row r="129" spans="1:51">
      <c r="A129" s="120" t="s">
        <v>4129</v>
      </c>
      <c r="B129" s="120">
        <v>46.480073170731714</v>
      </c>
      <c r="C129" s="120">
        <v>46.962609756097564</v>
      </c>
      <c r="D129" s="120">
        <v>47.369121951219519</v>
      </c>
      <c r="E129" s="120">
        <v>47.693121951219517</v>
      </c>
      <c r="F129" s="120">
        <v>47.939097560975611</v>
      </c>
      <c r="G129" s="120">
        <v>48.119609756097574</v>
      </c>
      <c r="H129" s="120">
        <v>48.254634146341466</v>
      </c>
      <c r="I129" s="120">
        <v>48.373195121951227</v>
      </c>
      <c r="J129" s="120">
        <v>48.505804878048792</v>
      </c>
      <c r="K129" s="120">
        <v>48.670926829268296</v>
      </c>
      <c r="L129" s="120">
        <v>48.884585365853667</v>
      </c>
      <c r="M129" s="120">
        <v>49.15624390243903</v>
      </c>
      <c r="N129" s="120">
        <v>49.479902439024393</v>
      </c>
      <c r="O129" s="120">
        <v>49.85002439024391</v>
      </c>
      <c r="P129" s="120">
        <v>50.267097560975614</v>
      </c>
      <c r="Q129" s="120">
        <v>50.733609756097565</v>
      </c>
      <c r="R129" s="120">
        <v>51.253048780487809</v>
      </c>
      <c r="S129" s="120">
        <v>51.816926829268297</v>
      </c>
      <c r="T129" s="120">
        <v>52.411756097560975</v>
      </c>
      <c r="U129" s="120">
        <v>53.024512195121964</v>
      </c>
      <c r="V129" s="120">
        <v>53.632243902439029</v>
      </c>
      <c r="W129" s="120">
        <v>54.210975609756098</v>
      </c>
      <c r="X129" s="120">
        <v>54.74768292682927</v>
      </c>
      <c r="Y129" s="120">
        <v>55.23941463414635</v>
      </c>
      <c r="Z129" s="120">
        <v>55.688146341463423</v>
      </c>
      <c r="AA129" s="120">
        <v>56.134902439024394</v>
      </c>
      <c r="AB129" s="120">
        <v>56.636146341463423</v>
      </c>
      <c r="AC129" s="120">
        <v>57.215390243902448</v>
      </c>
      <c r="AD129" s="120">
        <v>57.862585365853668</v>
      </c>
      <c r="AE129" s="120">
        <v>58.534682926829269</v>
      </c>
      <c r="AF129" s="120">
        <v>59.15504878048781</v>
      </c>
      <c r="AG129" s="120">
        <v>59.63000000000001</v>
      </c>
      <c r="AH129" s="120">
        <v>59.870536585365862</v>
      </c>
      <c r="AI129" s="120">
        <v>59.80821951219513</v>
      </c>
      <c r="AJ129" s="120">
        <v>59.407219512195127</v>
      </c>
      <c r="AK129" s="120">
        <v>58.616804878048789</v>
      </c>
      <c r="AL129" s="120">
        <v>57.404780487804885</v>
      </c>
      <c r="AM129" s="120">
        <v>55.842926829268293</v>
      </c>
      <c r="AN129" s="120">
        <v>54.037975609756103</v>
      </c>
      <c r="AO129" s="120">
        <v>52.095024390243914</v>
      </c>
      <c r="AP129" s="120">
        <v>50.160658536585373</v>
      </c>
      <c r="AQ129" s="120">
        <v>48.386365853658539</v>
      </c>
      <c r="AR129" s="120">
        <v>46.879902439024399</v>
      </c>
      <c r="AS129" s="120">
        <v>45.717000000000006</v>
      </c>
      <c r="AT129" s="120">
        <v>44.941487804878051</v>
      </c>
      <c r="AU129" s="120">
        <v>44.556707317073176</v>
      </c>
      <c r="AV129" s="120">
        <v>44.514512195121952</v>
      </c>
      <c r="AW129" s="120">
        <v>44.696804878048788</v>
      </c>
      <c r="AX129" s="120">
        <v>44.994926829268294</v>
      </c>
      <c r="AY129" s="120" t="s">
        <v>1768</v>
      </c>
    </row>
    <row r="130" spans="1:51">
      <c r="A130" s="120" t="s">
        <v>4186</v>
      </c>
      <c r="B130" s="120">
        <v>69.847317073170743</v>
      </c>
      <c r="C130" s="120">
        <v>70.102682926829289</v>
      </c>
      <c r="D130" s="120">
        <v>69.095365853658535</v>
      </c>
      <c r="E130" s="120">
        <v>70.204390243902438</v>
      </c>
      <c r="F130" s="120">
        <v>71.509024390243908</v>
      </c>
      <c r="G130" s="120">
        <v>71.325121951219515</v>
      </c>
      <c r="H130" s="120">
        <v>71.520243902439034</v>
      </c>
      <c r="I130" s="120">
        <v>71.603902439024395</v>
      </c>
      <c r="J130" s="120">
        <v>71.313658536585379</v>
      </c>
      <c r="K130" s="120">
        <v>70.928536585365862</v>
      </c>
      <c r="L130" s="120">
        <v>70.804390243902446</v>
      </c>
      <c r="M130" s="120">
        <v>71.73536585365855</v>
      </c>
      <c r="N130" s="120">
        <v>71.024634146341469</v>
      </c>
      <c r="O130" s="120">
        <v>71.33219512195123</v>
      </c>
      <c r="P130" s="120">
        <v>71.24414634146342</v>
      </c>
      <c r="Q130" s="120">
        <v>70.867317073170739</v>
      </c>
      <c r="R130" s="120">
        <v>70.958048780487815</v>
      </c>
      <c r="S130" s="120">
        <v>70.809512195121954</v>
      </c>
      <c r="T130" s="120">
        <v>70.604634146341482</v>
      </c>
      <c r="U130" s="120">
        <v>70.482195121951221</v>
      </c>
      <c r="V130" s="120">
        <v>70.482195121951221</v>
      </c>
      <c r="W130" s="120">
        <v>70.46073170731708</v>
      </c>
      <c r="X130" s="120">
        <v>70.836829268292703</v>
      </c>
      <c r="Y130" s="120">
        <v>70.777804878048784</v>
      </c>
      <c r="Z130" s="120">
        <v>70.320000000000007</v>
      </c>
      <c r="AA130" s="120">
        <v>70.501219512195135</v>
      </c>
      <c r="AB130" s="120">
        <v>72.080731707317071</v>
      </c>
      <c r="AC130" s="120">
        <v>71.93463414634148</v>
      </c>
      <c r="AD130" s="120">
        <v>71.762195121951237</v>
      </c>
      <c r="AE130" s="120">
        <v>71.425365853658548</v>
      </c>
      <c r="AF130" s="120">
        <v>71.160731707317083</v>
      </c>
      <c r="AG130" s="120">
        <v>70.364146341463425</v>
      </c>
      <c r="AH130" s="120">
        <v>70.234390243902453</v>
      </c>
      <c r="AI130" s="120">
        <v>68.910487804878059</v>
      </c>
      <c r="AJ130" s="120">
        <v>68.530243902439025</v>
      </c>
      <c r="AK130" s="120">
        <v>69.006341463414657</v>
      </c>
      <c r="AL130" s="120">
        <v>70.108048780487806</v>
      </c>
      <c r="AM130" s="120">
        <v>70.9090243902439</v>
      </c>
      <c r="AN130" s="120">
        <v>71.185121951219529</v>
      </c>
      <c r="AO130" s="120">
        <v>71.550000000000011</v>
      </c>
      <c r="AP130" s="120">
        <v>71.974878048780482</v>
      </c>
      <c r="AQ130" s="120">
        <v>71.609756097560989</v>
      </c>
      <c r="AR130" s="120">
        <v>71.763414634146358</v>
      </c>
      <c r="AS130" s="120">
        <v>71.860975609756096</v>
      </c>
      <c r="AT130" s="120">
        <v>71.916097560975615</v>
      </c>
      <c r="AU130" s="120">
        <v>71.178292682926838</v>
      </c>
      <c r="AV130" s="120">
        <v>71.011707317073189</v>
      </c>
      <c r="AW130" s="120">
        <v>70.889024390243904</v>
      </c>
      <c r="AX130" s="120">
        <v>71.821707317073191</v>
      </c>
      <c r="AY130" s="120" t="s">
        <v>1768</v>
      </c>
    </row>
    <row r="131" spans="1:51">
      <c r="A131" s="120" t="s">
        <v>4150</v>
      </c>
      <c r="B131" s="120">
        <v>68.929268292682934</v>
      </c>
      <c r="C131" s="120" t="s">
        <v>1768</v>
      </c>
      <c r="D131" s="120">
        <v>68.821951219512187</v>
      </c>
      <c r="E131" s="120" t="s">
        <v>1768</v>
      </c>
      <c r="F131" s="120" t="s">
        <v>1768</v>
      </c>
      <c r="G131" s="120">
        <v>69.481951219512197</v>
      </c>
      <c r="H131" s="120" t="s">
        <v>1768</v>
      </c>
      <c r="I131" s="120">
        <v>69.921951219512209</v>
      </c>
      <c r="J131" s="120" t="s">
        <v>1768</v>
      </c>
      <c r="K131" s="120" t="s">
        <v>1768</v>
      </c>
      <c r="L131" s="120">
        <v>70.337560975609762</v>
      </c>
      <c r="M131" s="120" t="s">
        <v>1768</v>
      </c>
      <c r="N131" s="120">
        <v>70.614634146341459</v>
      </c>
      <c r="O131" s="120" t="s">
        <v>1768</v>
      </c>
      <c r="P131" s="120" t="s">
        <v>1768</v>
      </c>
      <c r="Q131" s="120">
        <v>71.36097560975611</v>
      </c>
      <c r="R131" s="120" t="s">
        <v>1768</v>
      </c>
      <c r="S131" s="120">
        <v>71.858536585365854</v>
      </c>
      <c r="T131" s="120" t="s">
        <v>1768</v>
      </c>
      <c r="U131" s="120" t="s">
        <v>1768</v>
      </c>
      <c r="V131" s="120">
        <v>72.704390243902438</v>
      </c>
      <c r="W131" s="120" t="s">
        <v>1768</v>
      </c>
      <c r="X131" s="120">
        <v>73.268292682926827</v>
      </c>
      <c r="Y131" s="120" t="s">
        <v>1768</v>
      </c>
      <c r="Z131" s="120" t="s">
        <v>1768</v>
      </c>
      <c r="AA131" s="120">
        <v>73.936048780487809</v>
      </c>
      <c r="AB131" s="120" t="s">
        <v>1768</v>
      </c>
      <c r="AC131" s="120">
        <v>74.381219512195131</v>
      </c>
      <c r="AD131" s="120" t="s">
        <v>1768</v>
      </c>
      <c r="AE131" s="120" t="s">
        <v>1768</v>
      </c>
      <c r="AF131" s="120">
        <v>75.192865853658546</v>
      </c>
      <c r="AG131" s="120">
        <v>75.463414634146346</v>
      </c>
      <c r="AH131" s="120">
        <v>75.770731707317069</v>
      </c>
      <c r="AI131" s="120">
        <v>75.712195121951225</v>
      </c>
      <c r="AJ131" s="120">
        <v>76.370731707317077</v>
      </c>
      <c r="AK131" s="120">
        <v>76.512195121951237</v>
      </c>
      <c r="AL131" s="120">
        <v>76.519512195121962</v>
      </c>
      <c r="AM131" s="120">
        <v>76.880487804878044</v>
      </c>
      <c r="AN131" s="120">
        <v>77.017073170731706</v>
      </c>
      <c r="AO131" s="120">
        <v>77.770731707317083</v>
      </c>
      <c r="AP131" s="120">
        <v>77.873170731707319</v>
      </c>
      <c r="AQ131" s="120">
        <v>77.882926829268314</v>
      </c>
      <c r="AR131" s="120">
        <v>78.119512195121956</v>
      </c>
      <c r="AS131" s="120">
        <v>77.926829268292693</v>
      </c>
      <c r="AT131" s="120">
        <v>79.097317073170728</v>
      </c>
      <c r="AU131" s="120">
        <v>79.422195121951219</v>
      </c>
      <c r="AV131" s="120">
        <v>79.29341463414633</v>
      </c>
      <c r="AW131" s="120">
        <v>79.367317073170724</v>
      </c>
      <c r="AX131" s="120">
        <v>80.524634146341469</v>
      </c>
      <c r="AY131" s="120" t="s">
        <v>1768</v>
      </c>
    </row>
    <row r="132" spans="1:51">
      <c r="A132" s="120" t="s">
        <v>4184</v>
      </c>
      <c r="B132" s="120">
        <v>69.786829268292678</v>
      </c>
      <c r="C132" s="120">
        <v>70.032439024390257</v>
      </c>
      <c r="D132" s="120">
        <v>69.430487804878041</v>
      </c>
      <c r="E132" s="120">
        <v>69.829024390243902</v>
      </c>
      <c r="F132" s="120">
        <v>71.028048780487822</v>
      </c>
      <c r="G132" s="120">
        <v>70.72658536585368</v>
      </c>
      <c r="H132" s="120">
        <v>70.707317073170728</v>
      </c>
      <c r="I132" s="120">
        <v>70.393902439024401</v>
      </c>
      <c r="J132" s="120">
        <v>70.04292682926831</v>
      </c>
      <c r="K132" s="120">
        <v>69.796829268292697</v>
      </c>
      <c r="L132" s="120">
        <v>69.835365853658558</v>
      </c>
      <c r="M132" s="120">
        <v>70.16463414634147</v>
      </c>
      <c r="N132" s="120">
        <v>69.878780487804889</v>
      </c>
      <c r="O132" s="120">
        <v>69.813414634146355</v>
      </c>
      <c r="P132" s="120">
        <v>69.740975609756106</v>
      </c>
      <c r="Q132" s="120">
        <v>68.925365853658548</v>
      </c>
      <c r="R132" s="120">
        <v>69.047804878048794</v>
      </c>
      <c r="S132" s="120">
        <v>69.104634146341468</v>
      </c>
      <c r="T132" s="120">
        <v>68.987804878048792</v>
      </c>
      <c r="U132" s="120">
        <v>68.495609756097565</v>
      </c>
      <c r="V132" s="120">
        <v>68.808536585365857</v>
      </c>
      <c r="W132" s="120">
        <v>68.786341463414644</v>
      </c>
      <c r="X132" s="120">
        <v>69.328292682926843</v>
      </c>
      <c r="Y132" s="120">
        <v>69.119024390243922</v>
      </c>
      <c r="Z132" s="120">
        <v>69.162926829268301</v>
      </c>
      <c r="AA132" s="120">
        <v>69.291463414634165</v>
      </c>
      <c r="AB132" s="120">
        <v>70.62243902439026</v>
      </c>
      <c r="AC132" s="120">
        <v>70.692926829268302</v>
      </c>
      <c r="AD132" s="120">
        <v>70.615365853658545</v>
      </c>
      <c r="AE132" s="120">
        <v>70.155365853658552</v>
      </c>
      <c r="AF132" s="120">
        <v>69.273170731707324</v>
      </c>
      <c r="AG132" s="120">
        <v>69.032439024390257</v>
      </c>
      <c r="AH132" s="120">
        <v>68.396097560975605</v>
      </c>
      <c r="AI132" s="120">
        <v>66.722682926829265</v>
      </c>
      <c r="AJ132" s="120">
        <v>65.66439024390246</v>
      </c>
      <c r="AK132" s="120">
        <v>66.391219512195136</v>
      </c>
      <c r="AL132" s="120">
        <v>68.776585365853677</v>
      </c>
      <c r="AM132" s="120">
        <v>69.349268292682936</v>
      </c>
      <c r="AN132" s="120">
        <v>69.012195121951223</v>
      </c>
      <c r="AO132" s="120">
        <v>69.742926829268299</v>
      </c>
      <c r="AP132" s="120">
        <v>70.365853658536594</v>
      </c>
      <c r="AQ132" s="120">
        <v>70.214634146341467</v>
      </c>
      <c r="AR132" s="120">
        <v>70.263414634146358</v>
      </c>
      <c r="AS132" s="120">
        <v>70.675609756097558</v>
      </c>
      <c r="AT132" s="120">
        <v>71.207317073170742</v>
      </c>
      <c r="AU132" s="120">
        <v>70.799268292682939</v>
      </c>
      <c r="AV132" s="120">
        <v>70.746829268292686</v>
      </c>
      <c r="AW132" s="120">
        <v>70.979512195121941</v>
      </c>
      <c r="AX132" s="120">
        <v>72.23829268292684</v>
      </c>
      <c r="AY132" s="120" t="s">
        <v>1768</v>
      </c>
    </row>
    <row r="133" spans="1:51">
      <c r="A133" s="120" t="s">
        <v>4360</v>
      </c>
      <c r="B133" s="120">
        <v>58.86502439024391</v>
      </c>
      <c r="C133" s="120">
        <v>59.702024390243906</v>
      </c>
      <c r="D133" s="120">
        <v>60.565024390243906</v>
      </c>
      <c r="E133" s="120">
        <v>61.441024390243911</v>
      </c>
      <c r="F133" s="120">
        <v>62.306024390243905</v>
      </c>
      <c r="G133" s="120">
        <v>63.123024390243906</v>
      </c>
      <c r="H133" s="120">
        <v>63.852024390243905</v>
      </c>
      <c r="I133" s="120">
        <v>64.477024390243912</v>
      </c>
      <c r="J133" s="120">
        <v>64.995024390243913</v>
      </c>
      <c r="K133" s="120">
        <v>65.4150243902439</v>
      </c>
      <c r="L133" s="120">
        <v>65.761024390243904</v>
      </c>
      <c r="M133" s="120">
        <v>66.06802439024392</v>
      </c>
      <c r="N133" s="120">
        <v>66.383024390243918</v>
      </c>
      <c r="O133" s="120">
        <v>66.747024390243922</v>
      </c>
      <c r="P133" s="120">
        <v>67.18502439024391</v>
      </c>
      <c r="Q133" s="120">
        <v>67.725024390243902</v>
      </c>
      <c r="R133" s="120">
        <v>68.385024390243913</v>
      </c>
      <c r="S133" s="120">
        <v>69.147024390243899</v>
      </c>
      <c r="T133" s="120">
        <v>69.983024390243898</v>
      </c>
      <c r="U133" s="120">
        <v>70.868024390243903</v>
      </c>
      <c r="V133" s="120">
        <v>71.762512195121957</v>
      </c>
      <c r="W133" s="120">
        <v>72.621951219512198</v>
      </c>
      <c r="X133" s="120">
        <v>73.410878048780489</v>
      </c>
      <c r="Y133" s="120">
        <v>74.103756097560989</v>
      </c>
      <c r="Z133" s="120">
        <v>74.688170731707316</v>
      </c>
      <c r="AA133" s="120">
        <v>75.164658536585378</v>
      </c>
      <c r="AB133" s="120">
        <v>75.550292682926838</v>
      </c>
      <c r="AC133" s="120">
        <v>75.879634146341459</v>
      </c>
      <c r="AD133" s="120">
        <v>76.183170731707321</v>
      </c>
      <c r="AE133" s="120">
        <v>76.4739024390244</v>
      </c>
      <c r="AF133" s="120">
        <v>76.762780487804875</v>
      </c>
      <c r="AG133" s="120">
        <v>77.053756097560978</v>
      </c>
      <c r="AH133" s="120">
        <v>77.339243902439037</v>
      </c>
      <c r="AI133" s="120">
        <v>77.613146341463434</v>
      </c>
      <c r="AJ133" s="120">
        <v>77.87492682926829</v>
      </c>
      <c r="AK133" s="120">
        <v>78.117024390243913</v>
      </c>
      <c r="AL133" s="120">
        <v>78.330414634146365</v>
      </c>
      <c r="AM133" s="120">
        <v>78.510609756097566</v>
      </c>
      <c r="AN133" s="120">
        <v>78.660170731707325</v>
      </c>
      <c r="AO133" s="120">
        <v>78.787097560975624</v>
      </c>
      <c r="AP133" s="120">
        <v>78.906487804878054</v>
      </c>
      <c r="AQ133" s="120">
        <v>79.040390243902451</v>
      </c>
      <c r="AR133" s="120">
        <v>79.201853658536592</v>
      </c>
      <c r="AS133" s="120">
        <v>79.39992682926831</v>
      </c>
      <c r="AT133" s="120">
        <v>79.634121951219527</v>
      </c>
      <c r="AU133" s="120">
        <v>79.895487804878059</v>
      </c>
      <c r="AV133" s="120">
        <v>80.167975609756098</v>
      </c>
      <c r="AW133" s="120">
        <v>80.431048780487799</v>
      </c>
      <c r="AX133" s="120">
        <v>80.669146341463417</v>
      </c>
      <c r="AY133" s="120" t="s">
        <v>1768</v>
      </c>
    </row>
    <row r="134" spans="1:51">
      <c r="A134" s="120" t="s">
        <v>4088</v>
      </c>
      <c r="B134" s="120">
        <v>46.678731707317084</v>
      </c>
      <c r="C134" s="120">
        <v>47.175219512195127</v>
      </c>
      <c r="D134" s="120">
        <v>47.66868292682927</v>
      </c>
      <c r="E134" s="120">
        <v>48.160097560975615</v>
      </c>
      <c r="F134" s="120">
        <v>48.649463414634148</v>
      </c>
      <c r="G134" s="120">
        <v>49.13826829268293</v>
      </c>
      <c r="H134" s="120">
        <v>49.626048780487814</v>
      </c>
      <c r="I134" s="120">
        <v>50.114780487804879</v>
      </c>
      <c r="J134" s="120">
        <v>50.607024390243915</v>
      </c>
      <c r="K134" s="120">
        <v>51.103268292682934</v>
      </c>
      <c r="L134" s="120">
        <v>51.605024390243905</v>
      </c>
      <c r="M134" s="120">
        <v>52.109756097560982</v>
      </c>
      <c r="N134" s="120">
        <v>52.618487804878058</v>
      </c>
      <c r="O134" s="120">
        <v>53.136195121951225</v>
      </c>
      <c r="P134" s="120">
        <v>53.668926829268294</v>
      </c>
      <c r="Q134" s="120">
        <v>54.230682926829274</v>
      </c>
      <c r="R134" s="120">
        <v>54.837024390243911</v>
      </c>
      <c r="S134" s="120">
        <v>55.494463414634154</v>
      </c>
      <c r="T134" s="120">
        <v>56.200487804878058</v>
      </c>
      <c r="U134" s="120">
        <v>56.948634146341469</v>
      </c>
      <c r="V134" s="120">
        <v>57.721341463414639</v>
      </c>
      <c r="W134" s="120">
        <v>58.497585365853666</v>
      </c>
      <c r="X134" s="120">
        <v>59.256341463414643</v>
      </c>
      <c r="Y134" s="120">
        <v>59.980048780487813</v>
      </c>
      <c r="Z134" s="120">
        <v>60.660707317073182</v>
      </c>
      <c r="AA134" s="120">
        <v>61.296780487804881</v>
      </c>
      <c r="AB134" s="120">
        <v>61.895243902439027</v>
      </c>
      <c r="AC134" s="120">
        <v>62.472146341463421</v>
      </c>
      <c r="AD134" s="120">
        <v>63.037975609756096</v>
      </c>
      <c r="AE134" s="120">
        <v>63.595268292682938</v>
      </c>
      <c r="AF134" s="120">
        <v>64.143048780487803</v>
      </c>
      <c r="AG134" s="120">
        <v>64.678317073170746</v>
      </c>
      <c r="AH134" s="120">
        <v>65.195121951219519</v>
      </c>
      <c r="AI134" s="120">
        <v>65.689463414634147</v>
      </c>
      <c r="AJ134" s="120">
        <v>66.161853658536586</v>
      </c>
      <c r="AK134" s="120">
        <v>66.613317073170734</v>
      </c>
      <c r="AL134" s="120">
        <v>67.048365853658538</v>
      </c>
      <c r="AM134" s="120">
        <v>67.470000000000013</v>
      </c>
      <c r="AN134" s="120">
        <v>67.881170731707329</v>
      </c>
      <c r="AO134" s="120">
        <v>68.283902439024402</v>
      </c>
      <c r="AP134" s="120">
        <v>68.67563414634148</v>
      </c>
      <c r="AQ134" s="120">
        <v>69.056365853658548</v>
      </c>
      <c r="AR134" s="120">
        <v>69.422585365853664</v>
      </c>
      <c r="AS134" s="120">
        <v>69.772731707317092</v>
      </c>
      <c r="AT134" s="120">
        <v>70.106853658536579</v>
      </c>
      <c r="AU134" s="120">
        <v>70.424951219512195</v>
      </c>
      <c r="AV134" s="120">
        <v>70.726536585365849</v>
      </c>
      <c r="AW134" s="120">
        <v>71.015634146341469</v>
      </c>
      <c r="AX134" s="120">
        <v>71.291780487804871</v>
      </c>
      <c r="AY134" s="120" t="s">
        <v>1768</v>
      </c>
    </row>
    <row r="135" spans="1:51">
      <c r="A135" s="120" t="s">
        <v>4173</v>
      </c>
      <c r="B135" s="120" t="s">
        <v>1768</v>
      </c>
      <c r="C135" s="120" t="s">
        <v>1768</v>
      </c>
      <c r="D135" s="120" t="s">
        <v>1768</v>
      </c>
      <c r="E135" s="120" t="s">
        <v>1768</v>
      </c>
      <c r="F135" s="120" t="s">
        <v>1768</v>
      </c>
      <c r="G135" s="120" t="s">
        <v>1768</v>
      </c>
      <c r="H135" s="120" t="s">
        <v>1768</v>
      </c>
      <c r="I135" s="120" t="s">
        <v>1768</v>
      </c>
      <c r="J135" s="120" t="s">
        <v>1768</v>
      </c>
      <c r="K135" s="120" t="s">
        <v>1768</v>
      </c>
      <c r="L135" s="120" t="s">
        <v>1768</v>
      </c>
      <c r="M135" s="120" t="s">
        <v>1768</v>
      </c>
      <c r="N135" s="120" t="s">
        <v>1768</v>
      </c>
      <c r="O135" s="120" t="s">
        <v>1768</v>
      </c>
      <c r="P135" s="120" t="s">
        <v>1768</v>
      </c>
      <c r="Q135" s="120" t="s">
        <v>1768</v>
      </c>
      <c r="R135" s="120" t="s">
        <v>1768</v>
      </c>
      <c r="S135" s="120" t="s">
        <v>1768</v>
      </c>
      <c r="T135" s="120" t="s">
        <v>1768</v>
      </c>
      <c r="U135" s="120" t="s">
        <v>1768</v>
      </c>
      <c r="V135" s="120" t="s">
        <v>1768</v>
      </c>
      <c r="W135" s="120" t="s">
        <v>1768</v>
      </c>
      <c r="X135" s="120" t="s">
        <v>1768</v>
      </c>
      <c r="Y135" s="120" t="s">
        <v>1768</v>
      </c>
      <c r="Z135" s="120" t="s">
        <v>1768</v>
      </c>
      <c r="AA135" s="120" t="s">
        <v>1768</v>
      </c>
      <c r="AB135" s="120" t="s">
        <v>1768</v>
      </c>
      <c r="AC135" s="120" t="s">
        <v>1768</v>
      </c>
      <c r="AD135" s="120" t="s">
        <v>1768</v>
      </c>
      <c r="AE135" s="120" t="s">
        <v>1768</v>
      </c>
      <c r="AF135" s="120" t="s">
        <v>1768</v>
      </c>
      <c r="AG135" s="120" t="s">
        <v>1768</v>
      </c>
      <c r="AH135" s="120" t="s">
        <v>1768</v>
      </c>
      <c r="AI135" s="120" t="s">
        <v>1768</v>
      </c>
      <c r="AJ135" s="120" t="s">
        <v>1768</v>
      </c>
      <c r="AK135" s="120" t="s">
        <v>1768</v>
      </c>
      <c r="AL135" s="120" t="s">
        <v>1768</v>
      </c>
      <c r="AM135" s="120" t="s">
        <v>1768</v>
      </c>
      <c r="AN135" s="120" t="s">
        <v>1768</v>
      </c>
      <c r="AO135" s="120" t="s">
        <v>1768</v>
      </c>
      <c r="AP135" s="120" t="s">
        <v>1768</v>
      </c>
      <c r="AQ135" s="120" t="s">
        <v>1768</v>
      </c>
      <c r="AR135" s="120" t="s">
        <v>1768</v>
      </c>
      <c r="AS135" s="120" t="s">
        <v>1768</v>
      </c>
      <c r="AT135" s="120" t="s">
        <v>1768</v>
      </c>
      <c r="AU135" s="120" t="s">
        <v>1768</v>
      </c>
      <c r="AV135" s="120" t="s">
        <v>1768</v>
      </c>
      <c r="AW135" s="120" t="s">
        <v>1768</v>
      </c>
      <c r="AX135" s="120" t="s">
        <v>1768</v>
      </c>
      <c r="AY135" s="120" t="s">
        <v>1768</v>
      </c>
    </row>
    <row r="136" spans="1:51">
      <c r="A136" s="120" t="s">
        <v>4330</v>
      </c>
      <c r="B136" s="120">
        <v>61.803024390243912</v>
      </c>
      <c r="C136" s="120">
        <v>62.166341463414639</v>
      </c>
      <c r="D136" s="120">
        <v>62.534756097560994</v>
      </c>
      <c r="E136" s="120">
        <v>62.906707317073177</v>
      </c>
      <c r="F136" s="120">
        <v>63.275634146341467</v>
      </c>
      <c r="G136" s="120">
        <v>63.631439024390261</v>
      </c>
      <c r="H136" s="120">
        <v>63.960585365853667</v>
      </c>
      <c r="I136" s="120">
        <v>64.24953658536586</v>
      </c>
      <c r="J136" s="120">
        <v>64.492292682926845</v>
      </c>
      <c r="K136" s="120">
        <v>64.684853658536596</v>
      </c>
      <c r="L136" s="120">
        <v>64.825195121951225</v>
      </c>
      <c r="M136" s="120">
        <v>64.917853658536586</v>
      </c>
      <c r="N136" s="120">
        <v>64.973365853658549</v>
      </c>
      <c r="O136" s="120">
        <v>65.003804878048797</v>
      </c>
      <c r="P136" s="120">
        <v>65.015731707317101</v>
      </c>
      <c r="Q136" s="120">
        <v>65.00768292682929</v>
      </c>
      <c r="R136" s="120">
        <v>64.973804878048796</v>
      </c>
      <c r="S136" s="120">
        <v>64.916560975609755</v>
      </c>
      <c r="T136" s="120">
        <v>64.847975609756105</v>
      </c>
      <c r="U136" s="120">
        <v>64.785536585365861</v>
      </c>
      <c r="V136" s="120">
        <v>64.768707317073165</v>
      </c>
      <c r="W136" s="120">
        <v>64.841463414634163</v>
      </c>
      <c r="X136" s="120">
        <v>65.02270731707317</v>
      </c>
      <c r="Y136" s="120">
        <v>65.313341463414645</v>
      </c>
      <c r="Z136" s="120">
        <v>65.695780487804896</v>
      </c>
      <c r="AA136" s="120">
        <v>66.1329268292683</v>
      </c>
      <c r="AB136" s="120">
        <v>66.571195121951234</v>
      </c>
      <c r="AC136" s="120">
        <v>66.955024390243892</v>
      </c>
      <c r="AD136" s="120">
        <v>67.242000000000004</v>
      </c>
      <c r="AE136" s="120">
        <v>67.413146341463431</v>
      </c>
      <c r="AF136" s="120">
        <v>67.457536585365858</v>
      </c>
      <c r="AG136" s="120">
        <v>67.380292682926836</v>
      </c>
      <c r="AH136" s="120">
        <v>67.22104878048782</v>
      </c>
      <c r="AI136" s="120">
        <v>67.021902439024402</v>
      </c>
      <c r="AJ136" s="120">
        <v>66.810975609756113</v>
      </c>
      <c r="AK136" s="120">
        <v>66.621317073170729</v>
      </c>
      <c r="AL136" s="120">
        <v>66.484463414634149</v>
      </c>
      <c r="AM136" s="120">
        <v>66.414365853658538</v>
      </c>
      <c r="AN136" s="120">
        <v>66.417975609756112</v>
      </c>
      <c r="AO136" s="120">
        <v>66.499780487804884</v>
      </c>
      <c r="AP136" s="120">
        <v>66.654243902439035</v>
      </c>
      <c r="AQ136" s="120">
        <v>66.866853658536584</v>
      </c>
      <c r="AR136" s="120">
        <v>67.110048780487816</v>
      </c>
      <c r="AS136" s="120">
        <v>67.359804878048791</v>
      </c>
      <c r="AT136" s="120">
        <v>67.603073170731705</v>
      </c>
      <c r="AU136" s="120">
        <v>67.831853658536588</v>
      </c>
      <c r="AV136" s="120">
        <v>68.043121951219518</v>
      </c>
      <c r="AW136" s="120">
        <v>68.243390243902454</v>
      </c>
      <c r="AX136" s="120">
        <v>68.437146341463432</v>
      </c>
      <c r="AY136" s="120" t="s">
        <v>1768</v>
      </c>
    </row>
    <row r="137" spans="1:51">
      <c r="A137" s="120" t="s">
        <v>4082</v>
      </c>
      <c r="B137" s="120">
        <v>39.880878048780488</v>
      </c>
      <c r="C137" s="120">
        <v>40.2799756097561</v>
      </c>
      <c r="D137" s="120">
        <v>40.678707317073176</v>
      </c>
      <c r="E137" s="120">
        <v>41.080024390243906</v>
      </c>
      <c r="F137" s="120">
        <v>41.482878048780499</v>
      </c>
      <c r="G137" s="120">
        <v>41.888658536585375</v>
      </c>
      <c r="H137" s="120">
        <v>42.294731707317077</v>
      </c>
      <c r="I137" s="120">
        <v>42.699560975609756</v>
      </c>
      <c r="J137" s="120">
        <v>43.102121951219516</v>
      </c>
      <c r="K137" s="120">
        <v>43.502439024390249</v>
      </c>
      <c r="L137" s="120">
        <v>43.899609756097568</v>
      </c>
      <c r="M137" s="120">
        <v>44.295268292682934</v>
      </c>
      <c r="N137" s="120">
        <v>44.689560975609758</v>
      </c>
      <c r="O137" s="120">
        <v>45.08558536585366</v>
      </c>
      <c r="P137" s="120">
        <v>45.484902439024388</v>
      </c>
      <c r="Q137" s="120">
        <v>45.896975609756097</v>
      </c>
      <c r="R137" s="120">
        <v>46.333756097560972</v>
      </c>
      <c r="S137" s="120">
        <v>46.795121951219521</v>
      </c>
      <c r="T137" s="120">
        <v>47.273487804878052</v>
      </c>
      <c r="U137" s="120">
        <v>47.755829268292686</v>
      </c>
      <c r="V137" s="120">
        <v>48.208121951219518</v>
      </c>
      <c r="W137" s="120">
        <v>48.588390243902445</v>
      </c>
      <c r="X137" s="120">
        <v>48.877170731707324</v>
      </c>
      <c r="Y137" s="120">
        <v>49.072975609756107</v>
      </c>
      <c r="Z137" s="120">
        <v>49.192780487804882</v>
      </c>
      <c r="AA137" s="120">
        <v>49.280536585365866</v>
      </c>
      <c r="AB137" s="120">
        <v>49.395707317073175</v>
      </c>
      <c r="AC137" s="120">
        <v>49.592219512195129</v>
      </c>
      <c r="AD137" s="120">
        <v>49.905097560975619</v>
      </c>
      <c r="AE137" s="120">
        <v>50.343804878048786</v>
      </c>
      <c r="AF137" s="120">
        <v>50.896414634146346</v>
      </c>
      <c r="AG137" s="120">
        <v>51.530926829268296</v>
      </c>
      <c r="AH137" s="120">
        <v>52.194926829268297</v>
      </c>
      <c r="AI137" s="120">
        <v>52.843951219512192</v>
      </c>
      <c r="AJ137" s="120">
        <v>53.458536585365863</v>
      </c>
      <c r="AK137" s="120">
        <v>54.027731707317081</v>
      </c>
      <c r="AL137" s="120">
        <v>54.553048780487813</v>
      </c>
      <c r="AM137" s="120">
        <v>55.051463414634156</v>
      </c>
      <c r="AN137" s="120">
        <v>55.540463414634154</v>
      </c>
      <c r="AO137" s="120">
        <v>56.021536585365858</v>
      </c>
      <c r="AP137" s="120">
        <v>56.501170731707326</v>
      </c>
      <c r="AQ137" s="120">
        <v>56.981829268292685</v>
      </c>
      <c r="AR137" s="120">
        <v>57.464487804878054</v>
      </c>
      <c r="AS137" s="120">
        <v>57.94865853658537</v>
      </c>
      <c r="AT137" s="120">
        <v>58.433780487804889</v>
      </c>
      <c r="AU137" s="120">
        <v>58.91936585365854</v>
      </c>
      <c r="AV137" s="120">
        <v>59.4009268292683</v>
      </c>
      <c r="AW137" s="120">
        <v>59.876463414634145</v>
      </c>
      <c r="AX137" s="120">
        <v>60.341487804878057</v>
      </c>
      <c r="AY137" s="120" t="s">
        <v>1768</v>
      </c>
    </row>
    <row r="138" spans="1:51">
      <c r="A138" s="120" t="s">
        <v>4010</v>
      </c>
      <c r="B138" s="120">
        <v>43.590463414634151</v>
      </c>
      <c r="C138" s="120">
        <v>44.218560975609769</v>
      </c>
      <c r="D138" s="120">
        <v>44.847146341463429</v>
      </c>
      <c r="E138" s="120">
        <v>45.47624390243903</v>
      </c>
      <c r="F138" s="120">
        <v>46.104829268292683</v>
      </c>
      <c r="G138" s="120">
        <v>46.733902439024398</v>
      </c>
      <c r="H138" s="120">
        <v>47.362975609756099</v>
      </c>
      <c r="I138" s="120">
        <v>47.991560975609758</v>
      </c>
      <c r="J138" s="120">
        <v>48.620146341463418</v>
      </c>
      <c r="K138" s="120">
        <v>49.248731707317077</v>
      </c>
      <c r="L138" s="120">
        <v>49.878829268292684</v>
      </c>
      <c r="M138" s="120">
        <v>50.513439024390244</v>
      </c>
      <c r="N138" s="120">
        <v>51.152536585365858</v>
      </c>
      <c r="O138" s="120">
        <v>51.793634146341468</v>
      </c>
      <c r="P138" s="120">
        <v>52.433707317073178</v>
      </c>
      <c r="Q138" s="120">
        <v>53.065292682926831</v>
      </c>
      <c r="R138" s="120">
        <v>53.680853658536591</v>
      </c>
      <c r="S138" s="120">
        <v>54.275902439024399</v>
      </c>
      <c r="T138" s="120">
        <v>54.84643902439025</v>
      </c>
      <c r="U138" s="120">
        <v>55.392951219512206</v>
      </c>
      <c r="V138" s="120">
        <v>55.920585365853668</v>
      </c>
      <c r="W138" s="120">
        <v>56.439024390243908</v>
      </c>
      <c r="X138" s="120">
        <v>56.956243902439027</v>
      </c>
      <c r="Y138" s="120">
        <v>57.473609756097567</v>
      </c>
      <c r="Z138" s="120">
        <v>57.988365853658543</v>
      </c>
      <c r="AA138" s="120">
        <v>58.484512195121958</v>
      </c>
      <c r="AB138" s="120">
        <v>58.940414634146343</v>
      </c>
      <c r="AC138" s="120">
        <v>59.344243902439025</v>
      </c>
      <c r="AD138" s="120">
        <v>59.695390243902445</v>
      </c>
      <c r="AE138" s="120">
        <v>60.002951219512191</v>
      </c>
      <c r="AF138" s="120">
        <v>60.286243902439033</v>
      </c>
      <c r="AG138" s="120">
        <v>60.566780487804884</v>
      </c>
      <c r="AH138" s="120">
        <v>60.875243902439031</v>
      </c>
      <c r="AI138" s="120">
        <v>61.236756097560978</v>
      </c>
      <c r="AJ138" s="120">
        <v>61.669195121951226</v>
      </c>
      <c r="AK138" s="120">
        <v>62.195390243902445</v>
      </c>
      <c r="AL138" s="120">
        <v>62.829487804878063</v>
      </c>
      <c r="AM138" s="120">
        <v>63.563268292682928</v>
      </c>
      <c r="AN138" s="120">
        <v>64.373951219512207</v>
      </c>
      <c r="AO138" s="120">
        <v>65.243414634146362</v>
      </c>
      <c r="AP138" s="120">
        <v>66.141902439024378</v>
      </c>
      <c r="AQ138" s="120">
        <v>67.037658536585383</v>
      </c>
      <c r="AR138" s="120">
        <v>67.899926829268296</v>
      </c>
      <c r="AS138" s="120">
        <v>68.703512195121959</v>
      </c>
      <c r="AT138" s="120">
        <v>69.430804878048775</v>
      </c>
      <c r="AU138" s="120">
        <v>70.073243902439032</v>
      </c>
      <c r="AV138" s="120">
        <v>70.633414634146348</v>
      </c>
      <c r="AW138" s="120">
        <v>71.130487804878058</v>
      </c>
      <c r="AX138" s="120">
        <v>71.58212195121952</v>
      </c>
      <c r="AY138" s="120" t="s">
        <v>1768</v>
      </c>
    </row>
    <row r="139" spans="1:51">
      <c r="A139" s="120" t="s">
        <v>4331</v>
      </c>
      <c r="B139" s="120">
        <v>47.421293317500002</v>
      </c>
      <c r="C139" s="120" t="s">
        <v>1768</v>
      </c>
      <c r="D139" s="120" t="s">
        <v>1768</v>
      </c>
      <c r="E139" s="120" t="s">
        <v>1768</v>
      </c>
      <c r="F139" s="120" t="s">
        <v>1768</v>
      </c>
      <c r="G139" s="120">
        <v>50.048587804199997</v>
      </c>
      <c r="H139" s="120" t="s">
        <v>1768</v>
      </c>
      <c r="I139" s="120" t="s">
        <v>1768</v>
      </c>
      <c r="J139" s="120" t="s">
        <v>1768</v>
      </c>
      <c r="K139" s="120" t="s">
        <v>1768</v>
      </c>
      <c r="L139" s="120">
        <v>52.865371946400003</v>
      </c>
      <c r="M139" s="120" t="s">
        <v>1768</v>
      </c>
      <c r="N139" s="120" t="s">
        <v>1768</v>
      </c>
      <c r="O139" s="120" t="s">
        <v>1768</v>
      </c>
      <c r="P139" s="120" t="s">
        <v>1768</v>
      </c>
      <c r="Q139" s="120">
        <v>55.871838350499999</v>
      </c>
      <c r="R139" s="120" t="s">
        <v>1768</v>
      </c>
      <c r="S139" s="120" t="s">
        <v>1768</v>
      </c>
      <c r="T139" s="120" t="s">
        <v>1768</v>
      </c>
      <c r="U139" s="120" t="s">
        <v>1768</v>
      </c>
      <c r="V139" s="120">
        <v>58.952139539400001</v>
      </c>
      <c r="W139" s="120">
        <v>59.423147446800002</v>
      </c>
      <c r="X139" s="120">
        <v>60.194043540199999</v>
      </c>
      <c r="Y139" s="120">
        <v>60.692893648000002</v>
      </c>
      <c r="Z139" s="120">
        <v>61.344180660299997</v>
      </c>
      <c r="AA139" s="120">
        <v>62.119076069099997</v>
      </c>
      <c r="AB139" s="120">
        <v>62.619726779099999</v>
      </c>
      <c r="AC139" s="120">
        <v>63.3473867513</v>
      </c>
      <c r="AD139" s="120">
        <v>63.794886629899999</v>
      </c>
      <c r="AE139" s="120">
        <v>64.375585710199999</v>
      </c>
      <c r="AF139" s="120">
        <v>65.114572953500002</v>
      </c>
      <c r="AG139" s="120">
        <v>65.565486778099995</v>
      </c>
      <c r="AH139" s="120">
        <v>66.003524824699994</v>
      </c>
      <c r="AI139" s="120">
        <v>66.483239026800007</v>
      </c>
      <c r="AJ139" s="120">
        <v>66.956441401000006</v>
      </c>
      <c r="AK139" s="120">
        <v>67.477167691399998</v>
      </c>
      <c r="AL139" s="120">
        <v>67.934059599500003</v>
      </c>
      <c r="AM139" s="120">
        <v>68.355651599300003</v>
      </c>
      <c r="AN139" s="120">
        <v>68.741825627799997</v>
      </c>
      <c r="AO139" s="120">
        <v>69.110608311600004</v>
      </c>
      <c r="AP139" s="120">
        <v>69.427550158900004</v>
      </c>
      <c r="AQ139" s="120">
        <v>69.710861389100003</v>
      </c>
      <c r="AR139" s="120">
        <v>69.949018628399998</v>
      </c>
      <c r="AS139" s="120">
        <v>70.163096052100002</v>
      </c>
      <c r="AT139" s="120">
        <v>70.372102179999999</v>
      </c>
      <c r="AU139" s="120">
        <v>70.565275251800003</v>
      </c>
      <c r="AV139" s="120">
        <v>70.767454432099996</v>
      </c>
      <c r="AW139" s="120">
        <v>70.979099862200002</v>
      </c>
      <c r="AX139" s="120">
        <v>71.198759313300002</v>
      </c>
      <c r="AY139" s="120" t="s">
        <v>1768</v>
      </c>
    </row>
    <row r="140" spans="1:51">
      <c r="A140" s="120" t="s">
        <v>0</v>
      </c>
      <c r="B140" s="120">
        <v>57.065634146341473</v>
      </c>
      <c r="C140" s="120">
        <v>57.656146341463419</v>
      </c>
      <c r="D140" s="120">
        <v>58.180731707317079</v>
      </c>
      <c r="E140" s="120">
        <v>58.6438780487805</v>
      </c>
      <c r="F140" s="120">
        <v>59.057048780487811</v>
      </c>
      <c r="G140" s="120">
        <v>59.43614634146342</v>
      </c>
      <c r="H140" s="120">
        <v>59.796634146341468</v>
      </c>
      <c r="I140" s="120">
        <v>60.155439024390247</v>
      </c>
      <c r="J140" s="120">
        <v>60.527487804878056</v>
      </c>
      <c r="K140" s="120">
        <v>60.924243902439031</v>
      </c>
      <c r="L140" s="120">
        <v>61.355121951219523</v>
      </c>
      <c r="M140" s="120">
        <v>61.824024390243906</v>
      </c>
      <c r="N140" s="120">
        <v>62.32253658536586</v>
      </c>
      <c r="O140" s="120">
        <v>62.842707317073177</v>
      </c>
      <c r="P140" s="120">
        <v>63.378146341463427</v>
      </c>
      <c r="Q140" s="120">
        <v>63.924024390243908</v>
      </c>
      <c r="R140" s="120">
        <v>64.473487804878062</v>
      </c>
      <c r="S140" s="120">
        <v>65.018195121951237</v>
      </c>
      <c r="T140" s="120">
        <v>65.552292682926847</v>
      </c>
      <c r="U140" s="120">
        <v>66.070902439024408</v>
      </c>
      <c r="V140" s="120">
        <v>66.570097560975626</v>
      </c>
      <c r="W140" s="120">
        <v>67.048926829268297</v>
      </c>
      <c r="X140" s="120">
        <v>67.509317073170735</v>
      </c>
      <c r="Y140" s="120">
        <v>67.95465853658537</v>
      </c>
      <c r="Z140" s="120">
        <v>68.387414634146353</v>
      </c>
      <c r="AA140" s="120">
        <v>68.80748780487805</v>
      </c>
      <c r="AB140" s="120">
        <v>69.218804878048786</v>
      </c>
      <c r="AC140" s="120">
        <v>69.623292682926845</v>
      </c>
      <c r="AD140" s="120">
        <v>70.0218536585366</v>
      </c>
      <c r="AE140" s="120">
        <v>70.4169512195122</v>
      </c>
      <c r="AF140" s="120">
        <v>70.880607317073185</v>
      </c>
      <c r="AG140" s="120">
        <v>71.400453658536591</v>
      </c>
      <c r="AH140" s="120">
        <v>71.698931707317087</v>
      </c>
      <c r="AI140" s="120">
        <v>71.97682195121952</v>
      </c>
      <c r="AJ140" s="120">
        <v>72.224107317073177</v>
      </c>
      <c r="AK140" s="120">
        <v>72.437507317073184</v>
      </c>
      <c r="AL140" s="120">
        <v>72.777124390243912</v>
      </c>
      <c r="AM140" s="120">
        <v>73.099078048780498</v>
      </c>
      <c r="AN140" s="120">
        <v>73.408192682926853</v>
      </c>
      <c r="AO140" s="120">
        <v>73.696836585365858</v>
      </c>
      <c r="AP140" s="120">
        <v>73.960770731707328</v>
      </c>
      <c r="AQ140" s="120">
        <v>74.192695121951218</v>
      </c>
      <c r="AR140" s="120">
        <v>74.329258536585371</v>
      </c>
      <c r="AS140" s="120">
        <v>74.411117073170743</v>
      </c>
      <c r="AT140" s="120">
        <v>74.434226829268312</v>
      </c>
      <c r="AU140" s="120">
        <v>74.44658780487805</v>
      </c>
      <c r="AV140" s="120">
        <v>74.471071681607384</v>
      </c>
      <c r="AW140" s="120">
        <v>74.906404885853675</v>
      </c>
      <c r="AX140" s="120">
        <v>75.065452584390243</v>
      </c>
      <c r="AY140" s="120" t="s">
        <v>1768</v>
      </c>
    </row>
    <row r="141" spans="1:51">
      <c r="A141" s="120" t="s">
        <v>4332</v>
      </c>
      <c r="B141" s="120" t="s">
        <v>1768</v>
      </c>
      <c r="C141" s="120" t="s">
        <v>1768</v>
      </c>
      <c r="D141" s="120" t="s">
        <v>1768</v>
      </c>
      <c r="E141" s="120" t="s">
        <v>1768</v>
      </c>
      <c r="F141" s="120" t="s">
        <v>1768</v>
      </c>
      <c r="G141" s="120" t="s">
        <v>1768</v>
      </c>
      <c r="H141" s="120" t="s">
        <v>1768</v>
      </c>
      <c r="I141" s="120" t="s">
        <v>1768</v>
      </c>
      <c r="J141" s="120" t="s">
        <v>1768</v>
      </c>
      <c r="K141" s="120" t="s">
        <v>1768</v>
      </c>
      <c r="L141" s="120" t="s">
        <v>1768</v>
      </c>
      <c r="M141" s="120" t="s">
        <v>1768</v>
      </c>
      <c r="N141" s="120" t="s">
        <v>1768</v>
      </c>
      <c r="O141" s="120" t="s">
        <v>1768</v>
      </c>
      <c r="P141" s="120" t="s">
        <v>1768</v>
      </c>
      <c r="Q141" s="120" t="s">
        <v>1768</v>
      </c>
      <c r="R141" s="120" t="s">
        <v>1768</v>
      </c>
      <c r="S141" s="120" t="s">
        <v>1768</v>
      </c>
      <c r="T141" s="120" t="s">
        <v>1768</v>
      </c>
      <c r="U141" s="120" t="s">
        <v>1768</v>
      </c>
      <c r="V141" s="120" t="s">
        <v>1768</v>
      </c>
      <c r="W141" s="120" t="s">
        <v>1768</v>
      </c>
      <c r="X141" s="120" t="s">
        <v>1768</v>
      </c>
      <c r="Y141" s="120" t="s">
        <v>1768</v>
      </c>
      <c r="Z141" s="120" t="s">
        <v>1768</v>
      </c>
      <c r="AA141" s="120" t="s">
        <v>1768</v>
      </c>
      <c r="AB141" s="120" t="s">
        <v>1768</v>
      </c>
      <c r="AC141" s="120">
        <v>72.141463414634146</v>
      </c>
      <c r="AD141" s="120" t="s">
        <v>1768</v>
      </c>
      <c r="AE141" s="120" t="s">
        <v>1768</v>
      </c>
      <c r="AF141" s="120" t="s">
        <v>1768</v>
      </c>
      <c r="AG141" s="120" t="s">
        <v>1768</v>
      </c>
      <c r="AH141" s="120" t="s">
        <v>1768</v>
      </c>
      <c r="AI141" s="120" t="s">
        <v>1768</v>
      </c>
      <c r="AJ141" s="120" t="s">
        <v>1768</v>
      </c>
      <c r="AK141" s="120" t="s">
        <v>1768</v>
      </c>
      <c r="AL141" s="120" t="s">
        <v>1768</v>
      </c>
      <c r="AM141" s="120" t="s">
        <v>1768</v>
      </c>
      <c r="AN141" s="120" t="s">
        <v>1768</v>
      </c>
      <c r="AO141" s="120">
        <v>67.504878048780483</v>
      </c>
      <c r="AP141" s="120">
        <v>65.239024390243912</v>
      </c>
      <c r="AQ141" s="120" t="s">
        <v>1768</v>
      </c>
      <c r="AR141" s="120" t="s">
        <v>1768</v>
      </c>
      <c r="AS141" s="120" t="s">
        <v>1768</v>
      </c>
      <c r="AT141" s="120" t="s">
        <v>1768</v>
      </c>
      <c r="AU141" s="120" t="s">
        <v>1768</v>
      </c>
      <c r="AV141" s="120" t="s">
        <v>1768</v>
      </c>
      <c r="AW141" s="120" t="s">
        <v>1768</v>
      </c>
      <c r="AX141" s="120" t="s">
        <v>1768</v>
      </c>
      <c r="AY141" s="120" t="s">
        <v>1768</v>
      </c>
    </row>
    <row r="142" spans="1:51">
      <c r="A142" s="120" t="s">
        <v>1575</v>
      </c>
      <c r="B142" s="120">
        <v>47.695454385713049</v>
      </c>
      <c r="C142" s="120" t="s">
        <v>1768</v>
      </c>
      <c r="D142" s="120" t="s">
        <v>1768</v>
      </c>
      <c r="E142" s="120" t="s">
        <v>1768</v>
      </c>
      <c r="F142" s="120" t="s">
        <v>1768</v>
      </c>
      <c r="G142" s="120">
        <v>52.166137467479594</v>
      </c>
      <c r="H142" s="120" t="s">
        <v>1768</v>
      </c>
      <c r="I142" s="120" t="s">
        <v>1768</v>
      </c>
      <c r="J142" s="120" t="s">
        <v>1768</v>
      </c>
      <c r="K142" s="120" t="s">
        <v>1768</v>
      </c>
      <c r="L142" s="120">
        <v>56.912422561810111</v>
      </c>
      <c r="M142" s="120" t="s">
        <v>1768</v>
      </c>
      <c r="N142" s="120" t="s">
        <v>1768</v>
      </c>
      <c r="O142" s="120" t="s">
        <v>1768</v>
      </c>
      <c r="P142" s="120" t="s">
        <v>1768</v>
      </c>
      <c r="Q142" s="120">
        <v>59.288899869094379</v>
      </c>
      <c r="R142" s="120" t="s">
        <v>1768</v>
      </c>
      <c r="S142" s="120" t="s">
        <v>1768</v>
      </c>
      <c r="T142" s="120" t="s">
        <v>1768</v>
      </c>
      <c r="U142" s="120" t="s">
        <v>1768</v>
      </c>
      <c r="V142" s="120">
        <v>61.189947251567339</v>
      </c>
      <c r="W142" s="120">
        <v>61.277275926261851</v>
      </c>
      <c r="X142" s="120">
        <v>61.828581734470049</v>
      </c>
      <c r="Y142" s="120">
        <v>61.887658438494299</v>
      </c>
      <c r="Z142" s="120">
        <v>62.153598858287197</v>
      </c>
      <c r="AA142" s="120">
        <v>62.687802349042066</v>
      </c>
      <c r="AB142" s="120">
        <v>62.844639391272246</v>
      </c>
      <c r="AC142" s="120">
        <v>63.310903574523685</v>
      </c>
      <c r="AD142" s="120">
        <v>63.524751198749634</v>
      </c>
      <c r="AE142" s="120">
        <v>63.775045174958734</v>
      </c>
      <c r="AF142" s="120">
        <v>64.083755366307116</v>
      </c>
      <c r="AG142" s="120">
        <v>64.282369686053102</v>
      </c>
      <c r="AH142" s="120">
        <v>64.530671518506537</v>
      </c>
      <c r="AI142" s="120">
        <v>64.685147579604873</v>
      </c>
      <c r="AJ142" s="120">
        <v>64.943442928502961</v>
      </c>
      <c r="AK142" s="120">
        <v>65.262437721390043</v>
      </c>
      <c r="AL142" s="120">
        <v>65.574859707031351</v>
      </c>
      <c r="AM142" s="120">
        <v>65.904390479704432</v>
      </c>
      <c r="AN142" s="120">
        <v>66.183805387595356</v>
      </c>
      <c r="AO142" s="120">
        <v>66.447211535356772</v>
      </c>
      <c r="AP142" s="120">
        <v>66.70102513881136</v>
      </c>
      <c r="AQ142" s="120">
        <v>66.959776561913557</v>
      </c>
      <c r="AR142" s="120">
        <v>67.180710497244576</v>
      </c>
      <c r="AS142" s="120">
        <v>67.393935272596764</v>
      </c>
      <c r="AT142" s="120">
        <v>67.617870735060322</v>
      </c>
      <c r="AU142" s="120">
        <v>67.824285861741942</v>
      </c>
      <c r="AV142" s="120">
        <v>68.067012913865625</v>
      </c>
      <c r="AW142" s="120">
        <v>68.310274125321612</v>
      </c>
      <c r="AX142" s="120">
        <v>68.531550670502156</v>
      </c>
      <c r="AY142" s="120" t="s">
        <v>1768</v>
      </c>
    </row>
    <row r="143" spans="1:51">
      <c r="A143" s="120" t="s">
        <v>4333</v>
      </c>
      <c r="B143" s="120">
        <v>60.721195121951226</v>
      </c>
      <c r="C143" s="120">
        <v>61.34763414634147</v>
      </c>
      <c r="D143" s="120">
        <v>61.958073170731709</v>
      </c>
      <c r="E143" s="120">
        <v>62.555951219512202</v>
      </c>
      <c r="F143" s="120">
        <v>63.144243902439023</v>
      </c>
      <c r="G143" s="120">
        <v>63.721829268292687</v>
      </c>
      <c r="H143" s="120">
        <v>64.284146341463426</v>
      </c>
      <c r="I143" s="120">
        <v>64.827682926829269</v>
      </c>
      <c r="J143" s="120">
        <v>65.347951219512197</v>
      </c>
      <c r="K143" s="120">
        <v>65.847000000000008</v>
      </c>
      <c r="L143" s="120">
        <v>66.332926829268303</v>
      </c>
      <c r="M143" s="120">
        <v>66.817317073170742</v>
      </c>
      <c r="N143" s="120">
        <v>67.304804878048785</v>
      </c>
      <c r="O143" s="120">
        <v>67.791975609756093</v>
      </c>
      <c r="P143" s="120">
        <v>68.266902439024406</v>
      </c>
      <c r="Q143" s="120">
        <v>68.704609756097568</v>
      </c>
      <c r="R143" s="120">
        <v>69.070560975609766</v>
      </c>
      <c r="S143" s="120">
        <v>69.345731707317071</v>
      </c>
      <c r="T143" s="120">
        <v>69.526536585365861</v>
      </c>
      <c r="U143" s="120">
        <v>69.620975609756115</v>
      </c>
      <c r="V143" s="120">
        <v>69.656585365853658</v>
      </c>
      <c r="W143" s="120">
        <v>69.671902439024407</v>
      </c>
      <c r="X143" s="120">
        <v>69.705926829268307</v>
      </c>
      <c r="Y143" s="120">
        <v>69.789634146341484</v>
      </c>
      <c r="Z143" s="120">
        <v>69.932951219512205</v>
      </c>
      <c r="AA143" s="120">
        <v>70.13324390243902</v>
      </c>
      <c r="AB143" s="120">
        <v>70.375317073170748</v>
      </c>
      <c r="AC143" s="120">
        <v>70.62707317073172</v>
      </c>
      <c r="AD143" s="120">
        <v>70.866024390243908</v>
      </c>
      <c r="AE143" s="120">
        <v>71.083170731707327</v>
      </c>
      <c r="AF143" s="120">
        <v>71.276219512195112</v>
      </c>
      <c r="AG143" s="120">
        <v>71.448414634146346</v>
      </c>
      <c r="AH143" s="120">
        <v>71.611926829268299</v>
      </c>
      <c r="AI143" s="120">
        <v>71.775414634146344</v>
      </c>
      <c r="AJ143" s="120">
        <v>71.941853658536587</v>
      </c>
      <c r="AK143" s="120">
        <v>72.113097560975618</v>
      </c>
      <c r="AL143" s="120">
        <v>72.288926829268291</v>
      </c>
      <c r="AM143" s="120">
        <v>72.467097560975617</v>
      </c>
      <c r="AN143" s="120">
        <v>72.645926829268291</v>
      </c>
      <c r="AO143" s="120">
        <v>72.823902439024408</v>
      </c>
      <c r="AP143" s="120">
        <v>72.999585365853676</v>
      </c>
      <c r="AQ143" s="120">
        <v>73.169634146341465</v>
      </c>
      <c r="AR143" s="120">
        <v>73.333756097560993</v>
      </c>
      <c r="AS143" s="120">
        <v>73.491097560975604</v>
      </c>
      <c r="AT143" s="120">
        <v>73.642731707317083</v>
      </c>
      <c r="AU143" s="120">
        <v>73.788634146341479</v>
      </c>
      <c r="AV143" s="120">
        <v>73.930780487804881</v>
      </c>
      <c r="AW143" s="120">
        <v>74.071048780487814</v>
      </c>
      <c r="AX143" s="120">
        <v>74.211317073170733</v>
      </c>
      <c r="AY143" s="120" t="s">
        <v>1768</v>
      </c>
    </row>
    <row r="144" spans="1:51">
      <c r="A144" s="120" t="s">
        <v>4085</v>
      </c>
      <c r="B144" s="120">
        <v>36.20412195121952</v>
      </c>
      <c r="C144" s="120">
        <v>36.302243902439031</v>
      </c>
      <c r="D144" s="120">
        <v>36.402341463414636</v>
      </c>
      <c r="E144" s="120">
        <v>36.506439024390247</v>
      </c>
      <c r="F144" s="120">
        <v>36.615536585365859</v>
      </c>
      <c r="G144" s="120">
        <v>36.733609756097565</v>
      </c>
      <c r="H144" s="120">
        <v>36.861682926829275</v>
      </c>
      <c r="I144" s="120">
        <v>37.002268292682928</v>
      </c>
      <c r="J144" s="120">
        <v>37.156365853658542</v>
      </c>
      <c r="K144" s="120">
        <v>37.32546341463415</v>
      </c>
      <c r="L144" s="120">
        <v>37.50958536585366</v>
      </c>
      <c r="M144" s="120">
        <v>37.709707317073175</v>
      </c>
      <c r="N144" s="120">
        <v>37.924365853658543</v>
      </c>
      <c r="O144" s="120">
        <v>38.152000000000008</v>
      </c>
      <c r="P144" s="120">
        <v>38.391634146341467</v>
      </c>
      <c r="Q144" s="120">
        <v>38.642268292682935</v>
      </c>
      <c r="R144" s="120">
        <v>38.902878048780494</v>
      </c>
      <c r="S144" s="120">
        <v>39.171951219512202</v>
      </c>
      <c r="T144" s="120">
        <v>39.449487804878061</v>
      </c>
      <c r="U144" s="120">
        <v>39.73348780487806</v>
      </c>
      <c r="V144" s="120">
        <v>40.025463414634146</v>
      </c>
      <c r="W144" s="120">
        <v>40.326414634146346</v>
      </c>
      <c r="X144" s="120">
        <v>40.636853658536594</v>
      </c>
      <c r="Y144" s="120">
        <v>40.954804878048783</v>
      </c>
      <c r="Z144" s="120">
        <v>41.275756097560972</v>
      </c>
      <c r="AA144" s="120">
        <v>41.594195121951223</v>
      </c>
      <c r="AB144" s="120">
        <v>41.90263414634147</v>
      </c>
      <c r="AC144" s="120">
        <v>42.196560975609756</v>
      </c>
      <c r="AD144" s="120">
        <v>42.474463414634158</v>
      </c>
      <c r="AE144" s="120">
        <v>42.735341463414635</v>
      </c>
      <c r="AF144" s="120">
        <v>42.981682926829279</v>
      </c>
      <c r="AG144" s="120">
        <v>43.217000000000006</v>
      </c>
      <c r="AH144" s="120">
        <v>43.447804878048785</v>
      </c>
      <c r="AI144" s="120">
        <v>43.681073170731707</v>
      </c>
      <c r="AJ144" s="120">
        <v>43.921829268292683</v>
      </c>
      <c r="AK144" s="120">
        <v>44.17407317073171</v>
      </c>
      <c r="AL144" s="120">
        <v>44.438292682926836</v>
      </c>
      <c r="AM144" s="120">
        <v>44.715512195121953</v>
      </c>
      <c r="AN144" s="120">
        <v>45.003707317073172</v>
      </c>
      <c r="AO144" s="120">
        <v>45.304390243902439</v>
      </c>
      <c r="AP144" s="120">
        <v>45.617536585365862</v>
      </c>
      <c r="AQ144" s="120">
        <v>45.94214634146342</v>
      </c>
      <c r="AR144" s="120">
        <v>46.276707317073182</v>
      </c>
      <c r="AS144" s="120">
        <v>46.61921951219513</v>
      </c>
      <c r="AT144" s="120">
        <v>46.969219512195124</v>
      </c>
      <c r="AU144" s="120">
        <v>47.325268292682935</v>
      </c>
      <c r="AV144" s="120">
        <v>47.687390243902449</v>
      </c>
      <c r="AW144" s="120">
        <v>48.055634146341468</v>
      </c>
      <c r="AX144" s="120">
        <v>48.42902439024391</v>
      </c>
      <c r="AY144" s="120" t="s">
        <v>1768</v>
      </c>
    </row>
    <row r="145" spans="1:51">
      <c r="A145" s="120" t="s">
        <v>4172</v>
      </c>
      <c r="B145" s="120">
        <v>68.554146341463422</v>
      </c>
      <c r="C145" s="120" t="s">
        <v>1768</v>
      </c>
      <c r="D145" s="120">
        <v>68.853658536585371</v>
      </c>
      <c r="E145" s="120" t="s">
        <v>1768</v>
      </c>
      <c r="F145" s="120" t="s">
        <v>1768</v>
      </c>
      <c r="G145" s="120">
        <v>69.182926829268297</v>
      </c>
      <c r="H145" s="120" t="s">
        <v>1768</v>
      </c>
      <c r="I145" s="120">
        <v>69.402439024390247</v>
      </c>
      <c r="J145" s="120" t="s">
        <v>1768</v>
      </c>
      <c r="K145" s="120" t="s">
        <v>1768</v>
      </c>
      <c r="L145" s="120">
        <v>70.119512195121956</v>
      </c>
      <c r="M145" s="120" t="s">
        <v>1768</v>
      </c>
      <c r="N145" s="120">
        <v>70.597560975609753</v>
      </c>
      <c r="O145" s="120" t="s">
        <v>1768</v>
      </c>
      <c r="P145" s="120" t="s">
        <v>1768</v>
      </c>
      <c r="Q145" s="120">
        <v>71.497560975609758</v>
      </c>
      <c r="R145" s="120" t="s">
        <v>1768</v>
      </c>
      <c r="S145" s="120">
        <v>72.097560975609767</v>
      </c>
      <c r="T145" s="120" t="s">
        <v>1768</v>
      </c>
      <c r="U145" s="120" t="s">
        <v>1768</v>
      </c>
      <c r="V145" s="120">
        <v>72.936097560975625</v>
      </c>
      <c r="W145" s="120" t="s">
        <v>1768</v>
      </c>
      <c r="X145" s="120">
        <v>73.495121951219517</v>
      </c>
      <c r="Y145" s="120" t="s">
        <v>1768</v>
      </c>
      <c r="Z145" s="120" t="s">
        <v>1768</v>
      </c>
      <c r="AA145" s="120">
        <v>74.395121951219508</v>
      </c>
      <c r="AB145" s="120" t="s">
        <v>1768</v>
      </c>
      <c r="AC145" s="120">
        <v>74.995121951219517</v>
      </c>
      <c r="AD145" s="120" t="s">
        <v>1768</v>
      </c>
      <c r="AE145" s="120" t="s">
        <v>1768</v>
      </c>
      <c r="AF145" s="120">
        <v>75.498097560975609</v>
      </c>
      <c r="AG145" s="120" t="s">
        <v>1768</v>
      </c>
      <c r="AH145" s="120">
        <v>75.833414634146337</v>
      </c>
      <c r="AI145" s="120">
        <v>76.60243902439025</v>
      </c>
      <c r="AJ145" s="120">
        <v>76.900000000000006</v>
      </c>
      <c r="AK145" s="120">
        <v>77.143902439024401</v>
      </c>
      <c r="AL145" s="120">
        <v>77.29024390243903</v>
      </c>
      <c r="AM145" s="120">
        <v>77.436585365853674</v>
      </c>
      <c r="AN145" s="120">
        <v>77.180487804878055</v>
      </c>
      <c r="AO145" s="120">
        <v>77.148780487804885</v>
      </c>
      <c r="AP145" s="120">
        <v>78.2</v>
      </c>
      <c r="AQ145" s="120">
        <v>78.441463414634157</v>
      </c>
      <c r="AR145" s="120">
        <v>78.387804878048783</v>
      </c>
      <c r="AS145" s="120">
        <v>78.651219512195141</v>
      </c>
      <c r="AT145" s="120">
        <v>78.550975609756094</v>
      </c>
      <c r="AU145" s="120">
        <v>79.274390243902445</v>
      </c>
      <c r="AV145" s="120">
        <v>79.394634146341474</v>
      </c>
      <c r="AW145" s="120">
        <v>79.803170731707326</v>
      </c>
      <c r="AX145" s="120">
        <v>79.640975609756111</v>
      </c>
      <c r="AY145" s="120" t="s">
        <v>1768</v>
      </c>
    </row>
    <row r="146" spans="1:51">
      <c r="A146" s="120" t="s">
        <v>3992</v>
      </c>
      <c r="B146" s="120">
        <v>43.683341463414635</v>
      </c>
      <c r="C146" s="120">
        <v>44.341951219512204</v>
      </c>
      <c r="D146" s="120">
        <v>45.016024390243906</v>
      </c>
      <c r="E146" s="120">
        <v>45.730073170731714</v>
      </c>
      <c r="F146" s="120">
        <v>46.494097560975611</v>
      </c>
      <c r="G146" s="120">
        <v>47.309121951219517</v>
      </c>
      <c r="H146" s="120">
        <v>48.161682926829272</v>
      </c>
      <c r="I146" s="120">
        <v>49.021756097560981</v>
      </c>
      <c r="J146" s="120">
        <v>49.862902439024396</v>
      </c>
      <c r="K146" s="120">
        <v>50.675073170731707</v>
      </c>
      <c r="L146" s="120">
        <v>51.451780487804882</v>
      </c>
      <c r="M146" s="120">
        <v>52.192975609756097</v>
      </c>
      <c r="N146" s="120">
        <v>52.904121951219516</v>
      </c>
      <c r="O146" s="120">
        <v>53.588243902439032</v>
      </c>
      <c r="P146" s="120">
        <v>54.243390243902439</v>
      </c>
      <c r="Q146" s="120">
        <v>54.868658536585372</v>
      </c>
      <c r="R146" s="120">
        <v>55.46417073170732</v>
      </c>
      <c r="S146" s="120">
        <v>56.027512195121957</v>
      </c>
      <c r="T146" s="120">
        <v>56.554195121951231</v>
      </c>
      <c r="U146" s="120">
        <v>57.037682926829277</v>
      </c>
      <c r="V146" s="120">
        <v>57.4638536585366</v>
      </c>
      <c r="W146" s="120">
        <v>57.818048780487807</v>
      </c>
      <c r="X146" s="120">
        <v>58.096097560975615</v>
      </c>
      <c r="Y146" s="120">
        <v>58.299414634146345</v>
      </c>
      <c r="Z146" s="120">
        <v>58.43748780487806</v>
      </c>
      <c r="AA146" s="120">
        <v>58.524902439024395</v>
      </c>
      <c r="AB146" s="120">
        <v>58.582829268292691</v>
      </c>
      <c r="AC146" s="120">
        <v>58.631439024390254</v>
      </c>
      <c r="AD146" s="120">
        <v>58.688317073170737</v>
      </c>
      <c r="AE146" s="120">
        <v>58.761951219512198</v>
      </c>
      <c r="AF146" s="120">
        <v>58.855268292682929</v>
      </c>
      <c r="AG146" s="120">
        <v>58.961097560975617</v>
      </c>
      <c r="AH146" s="120">
        <v>59.066804878048785</v>
      </c>
      <c r="AI146" s="120">
        <v>59.164243902439026</v>
      </c>
      <c r="AJ146" s="120">
        <v>59.253341463414635</v>
      </c>
      <c r="AK146" s="120">
        <v>59.338097560975619</v>
      </c>
      <c r="AL146" s="120">
        <v>59.427512195121963</v>
      </c>
      <c r="AM146" s="120">
        <v>59.526707317073182</v>
      </c>
      <c r="AN146" s="120">
        <v>59.641756097560986</v>
      </c>
      <c r="AO146" s="120">
        <v>59.773756097560984</v>
      </c>
      <c r="AP146" s="120">
        <v>59.913243902439028</v>
      </c>
      <c r="AQ146" s="120">
        <v>60.046292682926833</v>
      </c>
      <c r="AR146" s="120">
        <v>60.167439024390255</v>
      </c>
      <c r="AS146" s="120">
        <v>60.282170731707325</v>
      </c>
      <c r="AT146" s="120">
        <v>60.40151219512196</v>
      </c>
      <c r="AU146" s="120">
        <v>60.557951219512198</v>
      </c>
      <c r="AV146" s="120">
        <v>60.788926829268298</v>
      </c>
      <c r="AW146" s="120">
        <v>61.118902439024396</v>
      </c>
      <c r="AX146" s="120">
        <v>61.554853658536594</v>
      </c>
      <c r="AY146" s="120" t="s">
        <v>1768</v>
      </c>
    </row>
    <row r="147" spans="1:51">
      <c r="A147" s="120" t="s">
        <v>4334</v>
      </c>
      <c r="B147" s="120">
        <v>46.933095451769304</v>
      </c>
      <c r="C147" s="120" t="s">
        <v>1768</v>
      </c>
      <c r="D147" s="120" t="s">
        <v>1768</v>
      </c>
      <c r="E147" s="120" t="s">
        <v>1768</v>
      </c>
      <c r="F147" s="120" t="s">
        <v>1768</v>
      </c>
      <c r="G147" s="120">
        <v>49.523671274015442</v>
      </c>
      <c r="H147" s="120" t="s">
        <v>1768</v>
      </c>
      <c r="I147" s="120" t="s">
        <v>1768</v>
      </c>
      <c r="J147" s="120" t="s">
        <v>1768</v>
      </c>
      <c r="K147" s="120" t="s">
        <v>1768</v>
      </c>
      <c r="L147" s="120">
        <v>52.341495545297946</v>
      </c>
      <c r="M147" s="120" t="s">
        <v>1768</v>
      </c>
      <c r="N147" s="120" t="s">
        <v>1768</v>
      </c>
      <c r="O147" s="120" t="s">
        <v>1768</v>
      </c>
      <c r="P147" s="120" t="s">
        <v>1768</v>
      </c>
      <c r="Q147" s="120">
        <v>55.291972293375451</v>
      </c>
      <c r="R147" s="120" t="s">
        <v>1768</v>
      </c>
      <c r="S147" s="120" t="s">
        <v>1768</v>
      </c>
      <c r="T147" s="120" t="s">
        <v>1768</v>
      </c>
      <c r="U147" s="120" t="s">
        <v>1768</v>
      </c>
      <c r="V147" s="120">
        <v>58.271486796704295</v>
      </c>
      <c r="W147" s="120">
        <v>58.713560129056695</v>
      </c>
      <c r="X147" s="120">
        <v>59.499228815274201</v>
      </c>
      <c r="Y147" s="120">
        <v>59.974930184817858</v>
      </c>
      <c r="Z147" s="120">
        <v>60.624597003017705</v>
      </c>
      <c r="AA147" s="120">
        <v>61.418390451777242</v>
      </c>
      <c r="AB147" s="120">
        <v>61.912582950917653</v>
      </c>
      <c r="AC147" s="120">
        <v>62.661739196135919</v>
      </c>
      <c r="AD147" s="120">
        <v>63.111694739905857</v>
      </c>
      <c r="AE147" s="120">
        <v>63.662786347131657</v>
      </c>
      <c r="AF147" s="120">
        <v>64.441910329348289</v>
      </c>
      <c r="AG147" s="120">
        <v>64.93671380107638</v>
      </c>
      <c r="AH147" s="120">
        <v>65.42361300867924</v>
      </c>
      <c r="AI147" s="120">
        <v>65.900087652348418</v>
      </c>
      <c r="AJ147" s="120">
        <v>66.381806056322247</v>
      </c>
      <c r="AK147" s="120">
        <v>66.864056872361246</v>
      </c>
      <c r="AL147" s="120">
        <v>67.325368408784698</v>
      </c>
      <c r="AM147" s="120">
        <v>67.766977917288415</v>
      </c>
      <c r="AN147" s="120">
        <v>68.168083343014914</v>
      </c>
      <c r="AO147" s="120">
        <v>68.541858721090833</v>
      </c>
      <c r="AP147" s="120">
        <v>68.862256590636122</v>
      </c>
      <c r="AQ147" s="120">
        <v>69.143572219388219</v>
      </c>
      <c r="AR147" s="120">
        <v>69.385539339915027</v>
      </c>
      <c r="AS147" s="120">
        <v>69.596955906404332</v>
      </c>
      <c r="AT147" s="120">
        <v>69.796318320764499</v>
      </c>
      <c r="AU147" s="120">
        <v>69.986700612831143</v>
      </c>
      <c r="AV147" s="120">
        <v>70.184746339045503</v>
      </c>
      <c r="AW147" s="120">
        <v>70.390003824180056</v>
      </c>
      <c r="AX147" s="120">
        <v>70.603613096437073</v>
      </c>
      <c r="AY147" s="120" t="s">
        <v>1768</v>
      </c>
    </row>
    <row r="148" spans="1:51">
      <c r="A148" s="120" t="s">
        <v>1580</v>
      </c>
      <c r="B148" s="120">
        <v>62.405536585365859</v>
      </c>
      <c r="C148" s="120">
        <v>62.888268292682937</v>
      </c>
      <c r="D148" s="120">
        <v>63.412585365853666</v>
      </c>
      <c r="E148" s="120">
        <v>63.984000000000009</v>
      </c>
      <c r="F148" s="120">
        <v>64.603487804878057</v>
      </c>
      <c r="G148" s="120">
        <v>65.268560975609759</v>
      </c>
      <c r="H148" s="120">
        <v>65.973634146341467</v>
      </c>
      <c r="I148" s="120">
        <v>66.70219512195122</v>
      </c>
      <c r="J148" s="120">
        <v>67.43773170731707</v>
      </c>
      <c r="K148" s="120">
        <v>68.166780487804886</v>
      </c>
      <c r="L148" s="120">
        <v>68.87739024390244</v>
      </c>
      <c r="M148" s="120">
        <v>69.561146341463413</v>
      </c>
      <c r="N148" s="120">
        <v>70.213097560975612</v>
      </c>
      <c r="O148" s="120">
        <v>70.829292682926834</v>
      </c>
      <c r="P148" s="120">
        <v>71.39978048780489</v>
      </c>
      <c r="Q148" s="120">
        <v>71.915073170731716</v>
      </c>
      <c r="R148" s="120">
        <v>72.366658536585376</v>
      </c>
      <c r="S148" s="120">
        <v>72.757000000000019</v>
      </c>
      <c r="T148" s="120">
        <v>73.089024390243907</v>
      </c>
      <c r="U148" s="120">
        <v>73.369195121951236</v>
      </c>
      <c r="V148" s="120">
        <v>73.60197560975611</v>
      </c>
      <c r="W148" s="120">
        <v>73.793902439024393</v>
      </c>
      <c r="X148" s="120">
        <v>73.956926829268312</v>
      </c>
      <c r="Y148" s="120">
        <v>74.102463414634158</v>
      </c>
      <c r="Z148" s="120">
        <v>74.242390243902449</v>
      </c>
      <c r="AA148" s="120">
        <v>74.390975609756111</v>
      </c>
      <c r="AB148" s="120">
        <v>74.563000000000002</v>
      </c>
      <c r="AC148" s="120">
        <v>74.759878048780507</v>
      </c>
      <c r="AD148" s="120">
        <v>74.975073170731719</v>
      </c>
      <c r="AE148" s="120">
        <v>75.200682926829288</v>
      </c>
      <c r="AF148" s="120">
        <v>75.420317073170736</v>
      </c>
      <c r="AG148" s="120">
        <v>75.612634146341463</v>
      </c>
      <c r="AH148" s="120">
        <v>75.757439024390251</v>
      </c>
      <c r="AI148" s="120">
        <v>75.841024390243916</v>
      </c>
      <c r="AJ148" s="120">
        <v>75.857634146341468</v>
      </c>
      <c r="AK148" s="120">
        <v>75.804121951219514</v>
      </c>
      <c r="AL148" s="120">
        <v>75.684317073170732</v>
      </c>
      <c r="AM148" s="120">
        <v>75.516682926829276</v>
      </c>
      <c r="AN148" s="120">
        <v>75.319658536585379</v>
      </c>
      <c r="AO148" s="120">
        <v>75.107048780487816</v>
      </c>
      <c r="AP148" s="120">
        <v>74.888512195121962</v>
      </c>
      <c r="AQ148" s="120">
        <v>74.670585365853668</v>
      </c>
      <c r="AR148" s="120">
        <v>74.459390243902448</v>
      </c>
      <c r="AS148" s="120">
        <v>74.265585365853681</v>
      </c>
      <c r="AT148" s="120">
        <v>74.103048780487811</v>
      </c>
      <c r="AU148" s="120">
        <v>73.992317073170739</v>
      </c>
      <c r="AV148" s="120">
        <v>73.952609756097559</v>
      </c>
      <c r="AW148" s="120">
        <v>73.989268292682937</v>
      </c>
      <c r="AX148" s="120">
        <v>74.097536585365859</v>
      </c>
      <c r="AY148" s="120" t="s">
        <v>1768</v>
      </c>
    </row>
    <row r="149" spans="1:51">
      <c r="A149" s="120" t="s">
        <v>4011</v>
      </c>
      <c r="B149" s="120">
        <v>46.720512195121955</v>
      </c>
      <c r="C149" s="120">
        <v>47.326512195121957</v>
      </c>
      <c r="D149" s="120">
        <v>47.935512195121952</v>
      </c>
      <c r="E149" s="120">
        <v>48.546512195121956</v>
      </c>
      <c r="F149" s="120">
        <v>49.155512195121958</v>
      </c>
      <c r="G149" s="120">
        <v>49.760536585365863</v>
      </c>
      <c r="H149" s="120">
        <v>50.357097560975618</v>
      </c>
      <c r="I149" s="120">
        <v>50.940707317073176</v>
      </c>
      <c r="J149" s="120">
        <v>51.50734146341464</v>
      </c>
      <c r="K149" s="120">
        <v>52.050951219512207</v>
      </c>
      <c r="L149" s="120">
        <v>52.565463414634145</v>
      </c>
      <c r="M149" s="120">
        <v>53.042756097560982</v>
      </c>
      <c r="N149" s="120">
        <v>53.483780487804886</v>
      </c>
      <c r="O149" s="120">
        <v>53.892048780487812</v>
      </c>
      <c r="P149" s="120">
        <v>54.272073170731716</v>
      </c>
      <c r="Q149" s="120">
        <v>54.628975609756097</v>
      </c>
      <c r="R149" s="120">
        <v>54.970439024390252</v>
      </c>
      <c r="S149" s="120">
        <v>55.307073170731712</v>
      </c>
      <c r="T149" s="120">
        <v>55.6489756097561</v>
      </c>
      <c r="U149" s="120">
        <v>56.006609756097561</v>
      </c>
      <c r="V149" s="120">
        <v>56.3949268292683</v>
      </c>
      <c r="W149" s="120">
        <v>56.828268292682935</v>
      </c>
      <c r="X149" s="120">
        <v>57.307975609756099</v>
      </c>
      <c r="Y149" s="120">
        <v>57.824439024390252</v>
      </c>
      <c r="Z149" s="120">
        <v>58.365658536585364</v>
      </c>
      <c r="AA149" s="120">
        <v>58.90317073170732</v>
      </c>
      <c r="AB149" s="120">
        <v>59.403146341463426</v>
      </c>
      <c r="AC149" s="120">
        <v>59.84119512195123</v>
      </c>
      <c r="AD149" s="120">
        <v>60.207365853658544</v>
      </c>
      <c r="AE149" s="120">
        <v>60.505634146341471</v>
      </c>
      <c r="AF149" s="120">
        <v>60.760317073170739</v>
      </c>
      <c r="AG149" s="120">
        <v>61.009707317073179</v>
      </c>
      <c r="AH149" s="120">
        <v>61.29060975609756</v>
      </c>
      <c r="AI149" s="120">
        <v>61.625439024390246</v>
      </c>
      <c r="AJ149" s="120">
        <v>62.016756097560979</v>
      </c>
      <c r="AK149" s="120">
        <v>62.447658536585365</v>
      </c>
      <c r="AL149" s="120">
        <v>62.884341463414643</v>
      </c>
      <c r="AM149" s="120">
        <v>63.291536585365868</v>
      </c>
      <c r="AN149" s="120">
        <v>63.644487804878061</v>
      </c>
      <c r="AO149" s="120">
        <v>63.939756097560988</v>
      </c>
      <c r="AP149" s="120">
        <v>64.187365853658534</v>
      </c>
      <c r="AQ149" s="120">
        <v>64.409268292682924</v>
      </c>
      <c r="AR149" s="120">
        <v>64.634317073170735</v>
      </c>
      <c r="AS149" s="120">
        <v>64.886975609756107</v>
      </c>
      <c r="AT149" s="120">
        <v>65.174292682926833</v>
      </c>
      <c r="AU149" s="120">
        <v>65.49636585365856</v>
      </c>
      <c r="AV149" s="120">
        <v>65.846853658536588</v>
      </c>
      <c r="AW149" s="120">
        <v>66.209341463414646</v>
      </c>
      <c r="AX149" s="120">
        <v>66.569414634146355</v>
      </c>
      <c r="AY149" s="120" t="s">
        <v>1768</v>
      </c>
    </row>
    <row r="150" spans="1:51">
      <c r="A150" s="120" t="s">
        <v>1595</v>
      </c>
      <c r="B150" s="120" t="s">
        <v>1768</v>
      </c>
      <c r="C150" s="120" t="s">
        <v>1768</v>
      </c>
      <c r="D150" s="120" t="s">
        <v>1768</v>
      </c>
      <c r="E150" s="120" t="s">
        <v>1768</v>
      </c>
      <c r="F150" s="120" t="s">
        <v>1768</v>
      </c>
      <c r="G150" s="120" t="s">
        <v>1768</v>
      </c>
      <c r="H150" s="120" t="s">
        <v>1768</v>
      </c>
      <c r="I150" s="120" t="s">
        <v>1768</v>
      </c>
      <c r="J150" s="120" t="s">
        <v>1768</v>
      </c>
      <c r="K150" s="120" t="s">
        <v>1768</v>
      </c>
      <c r="L150" s="120" t="s">
        <v>1768</v>
      </c>
      <c r="M150" s="120" t="s">
        <v>1768</v>
      </c>
      <c r="N150" s="120" t="s">
        <v>1768</v>
      </c>
      <c r="O150" s="120" t="s">
        <v>1768</v>
      </c>
      <c r="P150" s="120" t="s">
        <v>1768</v>
      </c>
      <c r="Q150" s="120" t="s">
        <v>1768</v>
      </c>
      <c r="R150" s="120" t="s">
        <v>1768</v>
      </c>
      <c r="S150" s="120" t="s">
        <v>1768</v>
      </c>
      <c r="T150" s="120" t="s">
        <v>1768</v>
      </c>
      <c r="U150" s="120" t="s">
        <v>1768</v>
      </c>
      <c r="V150" s="120" t="s">
        <v>1768</v>
      </c>
      <c r="W150" s="120" t="s">
        <v>1768</v>
      </c>
      <c r="X150" s="120" t="s">
        <v>1768</v>
      </c>
      <c r="Y150" s="120" t="s">
        <v>1768</v>
      </c>
      <c r="Z150" s="120" t="s">
        <v>1768</v>
      </c>
      <c r="AA150" s="120" t="s">
        <v>1768</v>
      </c>
      <c r="AB150" s="120" t="s">
        <v>1768</v>
      </c>
      <c r="AC150" s="120" t="s">
        <v>1768</v>
      </c>
      <c r="AD150" s="120" t="s">
        <v>1768</v>
      </c>
      <c r="AE150" s="120" t="s">
        <v>1768</v>
      </c>
      <c r="AF150" s="120" t="s">
        <v>1768</v>
      </c>
      <c r="AG150" s="120" t="s">
        <v>1768</v>
      </c>
      <c r="AH150" s="120" t="s">
        <v>1768</v>
      </c>
      <c r="AI150" s="120" t="s">
        <v>1768</v>
      </c>
      <c r="AJ150" s="120" t="s">
        <v>1768</v>
      </c>
      <c r="AK150" s="120" t="s">
        <v>1768</v>
      </c>
      <c r="AL150" s="120" t="s">
        <v>1768</v>
      </c>
      <c r="AM150" s="120" t="s">
        <v>1768</v>
      </c>
      <c r="AN150" s="120" t="s">
        <v>1768</v>
      </c>
      <c r="AO150" s="120" t="s">
        <v>1768</v>
      </c>
      <c r="AP150" s="120" t="s">
        <v>1768</v>
      </c>
      <c r="AQ150" s="120" t="s">
        <v>1768</v>
      </c>
      <c r="AR150" s="120" t="s">
        <v>1768</v>
      </c>
      <c r="AS150" s="120" t="s">
        <v>1768</v>
      </c>
      <c r="AT150" s="120" t="s">
        <v>1768</v>
      </c>
      <c r="AU150" s="120" t="s">
        <v>1768</v>
      </c>
      <c r="AV150" s="120" t="s">
        <v>1768</v>
      </c>
      <c r="AW150" s="120" t="s">
        <v>1768</v>
      </c>
      <c r="AX150" s="120" t="s">
        <v>1768</v>
      </c>
      <c r="AY150" s="120" t="s">
        <v>1768</v>
      </c>
    </row>
    <row r="151" spans="1:51">
      <c r="A151" s="120" t="s">
        <v>4090</v>
      </c>
      <c r="B151" s="120">
        <v>34.996268292682927</v>
      </c>
      <c r="C151" s="120">
        <v>35.458292682926839</v>
      </c>
      <c r="D151" s="120">
        <v>35.902804878048784</v>
      </c>
      <c r="E151" s="120">
        <v>36.328292682926836</v>
      </c>
      <c r="F151" s="120">
        <v>36.737292682926835</v>
      </c>
      <c r="G151" s="120">
        <v>37.13526829268293</v>
      </c>
      <c r="H151" s="120">
        <v>37.530268292682926</v>
      </c>
      <c r="I151" s="120">
        <v>37.929780487804884</v>
      </c>
      <c r="J151" s="120">
        <v>38.338317073170735</v>
      </c>
      <c r="K151" s="120">
        <v>38.759414634146353</v>
      </c>
      <c r="L151" s="120">
        <v>39.198536585365858</v>
      </c>
      <c r="M151" s="120">
        <v>39.661195121951224</v>
      </c>
      <c r="N151" s="120">
        <v>40.141878048780491</v>
      </c>
      <c r="O151" s="120">
        <v>40.627609756097563</v>
      </c>
      <c r="P151" s="120">
        <v>41.104878048780492</v>
      </c>
      <c r="Q151" s="120">
        <v>41.551707317073173</v>
      </c>
      <c r="R151" s="120">
        <v>41.944146341463416</v>
      </c>
      <c r="S151" s="120">
        <v>42.266682926829269</v>
      </c>
      <c r="T151" s="120">
        <v>42.511829268292693</v>
      </c>
      <c r="U151" s="120">
        <v>42.679048780487811</v>
      </c>
      <c r="V151" s="120">
        <v>42.769829268292689</v>
      </c>
      <c r="W151" s="120">
        <v>42.794146341463424</v>
      </c>
      <c r="X151" s="120">
        <v>42.775414634146344</v>
      </c>
      <c r="Y151" s="120">
        <v>42.739658536585367</v>
      </c>
      <c r="Z151" s="120">
        <v>42.707804878048783</v>
      </c>
      <c r="AA151" s="120">
        <v>42.698390243902445</v>
      </c>
      <c r="AB151" s="120">
        <v>42.724390243902448</v>
      </c>
      <c r="AC151" s="120">
        <v>42.792341463414637</v>
      </c>
      <c r="AD151" s="120">
        <v>42.910268292682929</v>
      </c>
      <c r="AE151" s="120">
        <v>43.087634146341465</v>
      </c>
      <c r="AF151" s="120">
        <v>43.343926829268298</v>
      </c>
      <c r="AG151" s="120">
        <v>43.698560975609766</v>
      </c>
      <c r="AH151" s="120">
        <v>44.144536585365863</v>
      </c>
      <c r="AI151" s="120">
        <v>44.663390243902434</v>
      </c>
      <c r="AJ151" s="120">
        <v>45.231146341463415</v>
      </c>
      <c r="AK151" s="120">
        <v>45.806439024390244</v>
      </c>
      <c r="AL151" s="120">
        <v>46.345365853658542</v>
      </c>
      <c r="AM151" s="120">
        <v>46.81002439024391</v>
      </c>
      <c r="AN151" s="120">
        <v>47.176536585365859</v>
      </c>
      <c r="AO151" s="120">
        <v>47.434975609756108</v>
      </c>
      <c r="AP151" s="120">
        <v>47.584390243902448</v>
      </c>
      <c r="AQ151" s="120">
        <v>47.639341463414638</v>
      </c>
      <c r="AR151" s="120">
        <v>47.637780487804882</v>
      </c>
      <c r="AS151" s="120">
        <v>47.617609756097558</v>
      </c>
      <c r="AT151" s="120">
        <v>47.601268292682931</v>
      </c>
      <c r="AU151" s="120">
        <v>47.611170731707325</v>
      </c>
      <c r="AV151" s="120">
        <v>47.661731707317074</v>
      </c>
      <c r="AW151" s="120">
        <v>47.756365853658544</v>
      </c>
      <c r="AX151" s="120">
        <v>47.894463414634153</v>
      </c>
      <c r="AY151" s="120" t="s">
        <v>1768</v>
      </c>
    </row>
    <row r="152" spans="1:51">
      <c r="A152" s="120" t="s">
        <v>4086</v>
      </c>
      <c r="B152" s="120">
        <v>44.482414634146345</v>
      </c>
      <c r="C152" s="120">
        <v>44.80268292682927</v>
      </c>
      <c r="D152" s="120">
        <v>45.120487804878053</v>
      </c>
      <c r="E152" s="120">
        <v>45.435804878048785</v>
      </c>
      <c r="F152" s="120">
        <v>45.75014634146342</v>
      </c>
      <c r="G152" s="120">
        <v>46.062512195121954</v>
      </c>
      <c r="H152" s="120">
        <v>46.37087804878049</v>
      </c>
      <c r="I152" s="120">
        <v>46.677243902439038</v>
      </c>
      <c r="J152" s="120">
        <v>46.986121951219516</v>
      </c>
      <c r="K152" s="120">
        <v>47.303487804878053</v>
      </c>
      <c r="L152" s="120">
        <v>47.640341463414636</v>
      </c>
      <c r="M152" s="120">
        <v>48.006682926829278</v>
      </c>
      <c r="N152" s="120">
        <v>48.410000000000004</v>
      </c>
      <c r="O152" s="120">
        <v>48.850804878048784</v>
      </c>
      <c r="P152" s="120">
        <v>49.330097560975616</v>
      </c>
      <c r="Q152" s="120">
        <v>49.845365853658542</v>
      </c>
      <c r="R152" s="120">
        <v>50.395121951219515</v>
      </c>
      <c r="S152" s="120">
        <v>50.966341463414636</v>
      </c>
      <c r="T152" s="120">
        <v>51.544048780487813</v>
      </c>
      <c r="U152" s="120">
        <v>52.114243902439036</v>
      </c>
      <c r="V152" s="120">
        <v>52.660463414634151</v>
      </c>
      <c r="W152" s="120">
        <v>53.165707317073178</v>
      </c>
      <c r="X152" s="120">
        <v>53.625000000000007</v>
      </c>
      <c r="Y152" s="120">
        <v>54.03182926829269</v>
      </c>
      <c r="Z152" s="120">
        <v>54.383219512195126</v>
      </c>
      <c r="AA152" s="120">
        <v>54.679170731707316</v>
      </c>
      <c r="AB152" s="120">
        <v>54.925170731707318</v>
      </c>
      <c r="AC152" s="120">
        <v>55.133707317073174</v>
      </c>
      <c r="AD152" s="120">
        <v>55.314756097560981</v>
      </c>
      <c r="AE152" s="120">
        <v>55.477317073170738</v>
      </c>
      <c r="AF152" s="120">
        <v>55.625414634146345</v>
      </c>
      <c r="AG152" s="120">
        <v>55.763024390243906</v>
      </c>
      <c r="AH152" s="120">
        <v>55.889634146341471</v>
      </c>
      <c r="AI152" s="120">
        <v>56.005292682926836</v>
      </c>
      <c r="AJ152" s="120">
        <v>56.111463414634159</v>
      </c>
      <c r="AK152" s="120">
        <v>56.207170731707329</v>
      </c>
      <c r="AL152" s="120">
        <v>56.289390243902439</v>
      </c>
      <c r="AM152" s="120">
        <v>56.355609756097564</v>
      </c>
      <c r="AN152" s="120">
        <v>56.406853658536591</v>
      </c>
      <c r="AO152" s="120">
        <v>56.442609756097561</v>
      </c>
      <c r="AP152" s="120">
        <v>56.461365853658542</v>
      </c>
      <c r="AQ152" s="120">
        <v>56.458658536585375</v>
      </c>
      <c r="AR152" s="120">
        <v>56.438951219512198</v>
      </c>
      <c r="AS152" s="120">
        <v>56.411780487804883</v>
      </c>
      <c r="AT152" s="120">
        <v>56.389097560975614</v>
      </c>
      <c r="AU152" s="120">
        <v>56.391878048780498</v>
      </c>
      <c r="AV152" s="120">
        <v>56.442121951219519</v>
      </c>
      <c r="AW152" s="120">
        <v>56.552268292682932</v>
      </c>
      <c r="AX152" s="120">
        <v>56.728829268292692</v>
      </c>
      <c r="AY152" s="120" t="s">
        <v>1768</v>
      </c>
    </row>
    <row r="153" spans="1:51">
      <c r="A153" s="120" t="s">
        <v>4087</v>
      </c>
      <c r="B153" s="120" t="s">
        <v>1768</v>
      </c>
      <c r="C153" s="120" t="s">
        <v>1768</v>
      </c>
      <c r="D153" s="120">
        <v>60.260975609756102</v>
      </c>
      <c r="E153" s="120" t="s">
        <v>1768</v>
      </c>
      <c r="F153" s="120" t="s">
        <v>1768</v>
      </c>
      <c r="G153" s="120">
        <v>61.036585365853661</v>
      </c>
      <c r="H153" s="120" t="s">
        <v>1768</v>
      </c>
      <c r="I153" s="120">
        <v>61.553658536585374</v>
      </c>
      <c r="J153" s="120" t="s">
        <v>1768</v>
      </c>
      <c r="K153" s="120" t="s">
        <v>1768</v>
      </c>
      <c r="L153" s="120">
        <v>62.38780487804879</v>
      </c>
      <c r="M153" s="120" t="s">
        <v>1768</v>
      </c>
      <c r="N153" s="120">
        <v>62.943902439024392</v>
      </c>
      <c r="O153" s="120" t="s">
        <v>1768</v>
      </c>
      <c r="P153" s="120" t="s">
        <v>1768</v>
      </c>
      <c r="Q153" s="120">
        <v>64.139512195121952</v>
      </c>
      <c r="R153" s="120" t="s">
        <v>1768</v>
      </c>
      <c r="S153" s="120">
        <v>64.936585365853659</v>
      </c>
      <c r="T153" s="120" t="s">
        <v>1768</v>
      </c>
      <c r="U153" s="120" t="s">
        <v>1768</v>
      </c>
      <c r="V153" s="120">
        <v>65.984390243902439</v>
      </c>
      <c r="W153" s="120" t="s">
        <v>1768</v>
      </c>
      <c r="X153" s="120">
        <v>66.682926829268297</v>
      </c>
      <c r="Y153" s="120" t="s">
        <v>1768</v>
      </c>
      <c r="Z153" s="120" t="s">
        <v>1768</v>
      </c>
      <c r="AA153" s="120">
        <v>67.899024390243895</v>
      </c>
      <c r="AB153" s="120" t="s">
        <v>1768</v>
      </c>
      <c r="AC153" s="120">
        <v>68.709756097560984</v>
      </c>
      <c r="AD153" s="120" t="s">
        <v>1768</v>
      </c>
      <c r="AE153" s="120" t="s">
        <v>1768</v>
      </c>
      <c r="AF153" s="120">
        <v>69.404878048780489</v>
      </c>
      <c r="AG153" s="120">
        <v>69.956097560975621</v>
      </c>
      <c r="AH153" s="120">
        <v>70.058536585365857</v>
      </c>
      <c r="AI153" s="120">
        <v>70.107317073170748</v>
      </c>
      <c r="AJ153" s="120">
        <v>70.158536585365852</v>
      </c>
      <c r="AK153" s="120">
        <v>70.325853658536602</v>
      </c>
      <c r="AL153" s="120">
        <v>70.322926829268297</v>
      </c>
      <c r="AM153" s="120">
        <v>70.404878048780489</v>
      </c>
      <c r="AN153" s="120">
        <v>70.607317073170734</v>
      </c>
      <c r="AO153" s="120">
        <v>70.960975609756119</v>
      </c>
      <c r="AP153" s="120">
        <v>71.663414634146349</v>
      </c>
      <c r="AQ153" s="120">
        <v>71.765853658536599</v>
      </c>
      <c r="AR153" s="120">
        <v>71.965853658536588</v>
      </c>
      <c r="AS153" s="120" t="s">
        <v>1768</v>
      </c>
      <c r="AT153" s="120" t="s">
        <v>1768</v>
      </c>
      <c r="AU153" s="120">
        <v>72.432195121951224</v>
      </c>
      <c r="AV153" s="120">
        <v>72.432195121951224</v>
      </c>
      <c r="AW153" s="120">
        <v>72.57073170731708</v>
      </c>
      <c r="AX153" s="120">
        <v>72.57073170731708</v>
      </c>
      <c r="AY153" s="120" t="s">
        <v>1768</v>
      </c>
    </row>
    <row r="154" spans="1:51">
      <c r="A154" s="120" t="s">
        <v>4084</v>
      </c>
      <c r="B154" s="120">
        <v>37.773634146341465</v>
      </c>
      <c r="C154" s="120">
        <v>37.998146341463418</v>
      </c>
      <c r="D154" s="120">
        <v>38.213170731707322</v>
      </c>
      <c r="E154" s="120">
        <v>38.419731707317069</v>
      </c>
      <c r="F154" s="120">
        <v>38.62380487804878</v>
      </c>
      <c r="G154" s="120">
        <v>38.839414634146344</v>
      </c>
      <c r="H154" s="120">
        <v>39.08504878048781</v>
      </c>
      <c r="I154" s="120">
        <v>39.373707317073183</v>
      </c>
      <c r="J154" s="120">
        <v>39.711365853658542</v>
      </c>
      <c r="K154" s="120">
        <v>40.098024390243907</v>
      </c>
      <c r="L154" s="120">
        <v>40.524170731707329</v>
      </c>
      <c r="M154" s="120">
        <v>40.976804878048782</v>
      </c>
      <c r="N154" s="120">
        <v>41.436926829268288</v>
      </c>
      <c r="O154" s="120">
        <v>41.888512195121962</v>
      </c>
      <c r="P154" s="120">
        <v>42.325097560975614</v>
      </c>
      <c r="Q154" s="120">
        <v>42.744609756097567</v>
      </c>
      <c r="R154" s="120">
        <v>43.151097560975614</v>
      </c>
      <c r="S154" s="120">
        <v>43.554536585365859</v>
      </c>
      <c r="T154" s="120">
        <v>43.960414634146346</v>
      </c>
      <c r="U154" s="120">
        <v>44.368268292682927</v>
      </c>
      <c r="V154" s="120">
        <v>44.770585365853663</v>
      </c>
      <c r="W154" s="120">
        <v>45.155878048780494</v>
      </c>
      <c r="X154" s="120">
        <v>45.519682926829269</v>
      </c>
      <c r="Y154" s="120">
        <v>45.86548780487805</v>
      </c>
      <c r="Z154" s="120">
        <v>46.202292682926839</v>
      </c>
      <c r="AA154" s="120">
        <v>46.557121951219514</v>
      </c>
      <c r="AB154" s="120">
        <v>46.961975609756102</v>
      </c>
      <c r="AC154" s="120">
        <v>47.434365853658541</v>
      </c>
      <c r="AD154" s="120">
        <v>47.978731707317081</v>
      </c>
      <c r="AE154" s="120">
        <v>48.583536585365856</v>
      </c>
      <c r="AF154" s="120">
        <v>49.230658536585373</v>
      </c>
      <c r="AG154" s="120">
        <v>49.893463414634148</v>
      </c>
      <c r="AH154" s="120">
        <v>50.531414634146344</v>
      </c>
      <c r="AI154" s="120">
        <v>51.102048780487806</v>
      </c>
      <c r="AJ154" s="120">
        <v>51.575463414634157</v>
      </c>
      <c r="AK154" s="120">
        <v>51.898804878048786</v>
      </c>
      <c r="AL154" s="120">
        <v>52.023780487804885</v>
      </c>
      <c r="AM154" s="120">
        <v>51.957097560975612</v>
      </c>
      <c r="AN154" s="120">
        <v>51.728951219512204</v>
      </c>
      <c r="AO154" s="120">
        <v>51.383439024390249</v>
      </c>
      <c r="AP154" s="120">
        <v>50.996707317073174</v>
      </c>
      <c r="AQ154" s="120">
        <v>50.659780487804888</v>
      </c>
      <c r="AR154" s="120">
        <v>50.453073170731706</v>
      </c>
      <c r="AS154" s="120">
        <v>50.432390243902447</v>
      </c>
      <c r="AT154" s="120">
        <v>50.622634146341468</v>
      </c>
      <c r="AU154" s="120">
        <v>51.027097560975612</v>
      </c>
      <c r="AV154" s="120">
        <v>51.61560975609757</v>
      </c>
      <c r="AW154" s="120">
        <v>52.315487804878053</v>
      </c>
      <c r="AX154" s="120">
        <v>53.059097560975616</v>
      </c>
      <c r="AY154" s="120" t="s">
        <v>1768</v>
      </c>
    </row>
    <row r="155" spans="1:51">
      <c r="A155" s="120" t="s">
        <v>4008</v>
      </c>
      <c r="B155" s="120">
        <v>53.920000000000009</v>
      </c>
      <c r="C155" s="120">
        <v>54.646829268292684</v>
      </c>
      <c r="D155" s="120">
        <v>55.373170731707319</v>
      </c>
      <c r="E155" s="120">
        <v>56.1</v>
      </c>
      <c r="F155" s="120">
        <v>56.826341463414636</v>
      </c>
      <c r="G155" s="120">
        <v>57.55768292682928</v>
      </c>
      <c r="H155" s="120">
        <v>58.299536585365857</v>
      </c>
      <c r="I155" s="120">
        <v>59.051902439024396</v>
      </c>
      <c r="J155" s="120">
        <v>59.809268292682937</v>
      </c>
      <c r="K155" s="120">
        <v>60.562634146341473</v>
      </c>
      <c r="L155" s="120">
        <v>61.295463414634149</v>
      </c>
      <c r="M155" s="120">
        <v>61.986219512195134</v>
      </c>
      <c r="N155" s="120">
        <v>62.623390243902442</v>
      </c>
      <c r="O155" s="120">
        <v>63.202439024390252</v>
      </c>
      <c r="P155" s="120">
        <v>63.725878048780501</v>
      </c>
      <c r="Q155" s="120">
        <v>64.208707317073177</v>
      </c>
      <c r="R155" s="120">
        <v>64.674902439024393</v>
      </c>
      <c r="S155" s="120">
        <v>65.145487804878059</v>
      </c>
      <c r="T155" s="120">
        <v>65.635024390243913</v>
      </c>
      <c r="U155" s="120">
        <v>66.145024390243918</v>
      </c>
      <c r="V155" s="120">
        <v>66.665560975609765</v>
      </c>
      <c r="W155" s="120">
        <v>67.178682926829268</v>
      </c>
      <c r="X155" s="120">
        <v>67.662951219512195</v>
      </c>
      <c r="Y155" s="120">
        <v>68.101853658536598</v>
      </c>
      <c r="Z155" s="120">
        <v>68.491390243902444</v>
      </c>
      <c r="AA155" s="120">
        <v>68.833048780487815</v>
      </c>
      <c r="AB155" s="120">
        <v>69.134804878048783</v>
      </c>
      <c r="AC155" s="120">
        <v>69.411585365853654</v>
      </c>
      <c r="AD155" s="120">
        <v>69.67631707317075</v>
      </c>
      <c r="AE155" s="120">
        <v>69.935951219512191</v>
      </c>
      <c r="AF155" s="120">
        <v>70.193902439024399</v>
      </c>
      <c r="AG155" s="120">
        <v>70.450560975609761</v>
      </c>
      <c r="AH155" s="120">
        <v>70.702951219512215</v>
      </c>
      <c r="AI155" s="120">
        <v>70.947097560975621</v>
      </c>
      <c r="AJ155" s="120">
        <v>71.186609756097567</v>
      </c>
      <c r="AK155" s="120">
        <v>71.420146341463408</v>
      </c>
      <c r="AL155" s="120">
        <v>71.648926829268291</v>
      </c>
      <c r="AM155" s="120">
        <v>71.873121951219517</v>
      </c>
      <c r="AN155" s="120">
        <v>72.094292682926849</v>
      </c>
      <c r="AO155" s="120">
        <v>72.314439024390239</v>
      </c>
      <c r="AP155" s="120">
        <v>72.534975609756117</v>
      </c>
      <c r="AQ155" s="120">
        <v>72.760219512195135</v>
      </c>
      <c r="AR155" s="120">
        <v>72.990439024390255</v>
      </c>
      <c r="AS155" s="120">
        <v>73.225487804878057</v>
      </c>
      <c r="AT155" s="120">
        <v>73.463804878048776</v>
      </c>
      <c r="AU155" s="120">
        <v>73.702341463414655</v>
      </c>
      <c r="AV155" s="120">
        <v>73.936682926829278</v>
      </c>
      <c r="AW155" s="120">
        <v>74.163439024390257</v>
      </c>
      <c r="AX155" s="120">
        <v>74.379707317073169</v>
      </c>
      <c r="AY155" s="120" t="s">
        <v>1768</v>
      </c>
    </row>
    <row r="156" spans="1:51">
      <c r="A156" s="120" t="s">
        <v>4136</v>
      </c>
      <c r="B156" s="120" t="s">
        <v>1768</v>
      </c>
      <c r="C156" s="120" t="s">
        <v>1768</v>
      </c>
      <c r="D156" s="120" t="s">
        <v>1768</v>
      </c>
      <c r="E156" s="120" t="s">
        <v>1768</v>
      </c>
      <c r="F156" s="120" t="s">
        <v>1768</v>
      </c>
      <c r="G156" s="120" t="s">
        <v>1768</v>
      </c>
      <c r="H156" s="120" t="s">
        <v>1768</v>
      </c>
      <c r="I156" s="120" t="s">
        <v>1768</v>
      </c>
      <c r="J156" s="120" t="s">
        <v>1768</v>
      </c>
      <c r="K156" s="120" t="s">
        <v>1768</v>
      </c>
      <c r="L156" s="120" t="s">
        <v>1768</v>
      </c>
      <c r="M156" s="120" t="s">
        <v>1768</v>
      </c>
      <c r="N156" s="120" t="s">
        <v>1768</v>
      </c>
      <c r="O156" s="120" t="s">
        <v>1768</v>
      </c>
      <c r="P156" s="120" t="s">
        <v>1768</v>
      </c>
      <c r="Q156" s="120" t="s">
        <v>1768</v>
      </c>
      <c r="R156" s="120" t="s">
        <v>1768</v>
      </c>
      <c r="S156" s="120" t="s">
        <v>1768</v>
      </c>
      <c r="T156" s="120" t="s">
        <v>1768</v>
      </c>
      <c r="U156" s="120" t="s">
        <v>1768</v>
      </c>
      <c r="V156" s="120" t="s">
        <v>1768</v>
      </c>
      <c r="W156" s="120" t="s">
        <v>1768</v>
      </c>
      <c r="X156" s="120" t="s">
        <v>1768</v>
      </c>
      <c r="Y156" s="120" t="s">
        <v>1768</v>
      </c>
      <c r="Z156" s="120" t="s">
        <v>1768</v>
      </c>
      <c r="AA156" s="120" t="s">
        <v>1768</v>
      </c>
      <c r="AB156" s="120" t="s">
        <v>1768</v>
      </c>
      <c r="AC156" s="120" t="s">
        <v>1768</v>
      </c>
      <c r="AD156" s="120" t="s">
        <v>1768</v>
      </c>
      <c r="AE156" s="120" t="s">
        <v>1768</v>
      </c>
      <c r="AF156" s="120" t="s">
        <v>1768</v>
      </c>
      <c r="AG156" s="120" t="s">
        <v>1768</v>
      </c>
      <c r="AH156" s="120" t="s">
        <v>1768</v>
      </c>
      <c r="AI156" s="120" t="s">
        <v>1768</v>
      </c>
      <c r="AJ156" s="120" t="s">
        <v>1768</v>
      </c>
      <c r="AK156" s="120" t="s">
        <v>1768</v>
      </c>
      <c r="AL156" s="120" t="s">
        <v>1768</v>
      </c>
      <c r="AM156" s="120" t="s">
        <v>1768</v>
      </c>
      <c r="AN156" s="120" t="s">
        <v>1768</v>
      </c>
      <c r="AO156" s="120" t="s">
        <v>1768</v>
      </c>
      <c r="AP156" s="120" t="s">
        <v>1768</v>
      </c>
      <c r="AQ156" s="120" t="s">
        <v>1768</v>
      </c>
      <c r="AR156" s="120">
        <v>75.297756097560978</v>
      </c>
      <c r="AS156" s="120">
        <v>75.429000000000002</v>
      </c>
      <c r="AT156" s="120">
        <v>75.559390243902442</v>
      </c>
      <c r="AU156" s="120">
        <v>75.689902439024408</v>
      </c>
      <c r="AV156" s="120">
        <v>75.819560975609747</v>
      </c>
      <c r="AW156" s="120">
        <v>75.948243902439017</v>
      </c>
      <c r="AX156" s="120">
        <v>76.074414634146351</v>
      </c>
      <c r="AY156" s="120" t="s">
        <v>1768</v>
      </c>
    </row>
    <row r="157" spans="1:51">
      <c r="A157" s="120" t="s">
        <v>4335</v>
      </c>
      <c r="B157" s="120">
        <v>69.893603757099996</v>
      </c>
      <c r="C157" s="120" t="s">
        <v>1768</v>
      </c>
      <c r="D157" s="120" t="s">
        <v>1768</v>
      </c>
      <c r="E157" s="120" t="s">
        <v>1768</v>
      </c>
      <c r="F157" s="120" t="s">
        <v>1768</v>
      </c>
      <c r="G157" s="120">
        <v>70.366721911799999</v>
      </c>
      <c r="H157" s="120" t="s">
        <v>1768</v>
      </c>
      <c r="I157" s="120" t="s">
        <v>1768</v>
      </c>
      <c r="J157" s="120" t="s">
        <v>1768</v>
      </c>
      <c r="K157" s="120" t="s">
        <v>1768</v>
      </c>
      <c r="L157" s="120">
        <v>70.985479604999995</v>
      </c>
      <c r="M157" s="120" t="s">
        <v>1768</v>
      </c>
      <c r="N157" s="120" t="s">
        <v>1768</v>
      </c>
      <c r="O157" s="120" t="s">
        <v>1768</v>
      </c>
      <c r="P157" s="120" t="s">
        <v>1768</v>
      </c>
      <c r="Q157" s="120">
        <v>72.693842479599994</v>
      </c>
      <c r="R157" s="120" t="s">
        <v>1768</v>
      </c>
      <c r="S157" s="120" t="s">
        <v>1768</v>
      </c>
      <c r="T157" s="120" t="s">
        <v>1768</v>
      </c>
      <c r="U157" s="120" t="s">
        <v>1768</v>
      </c>
      <c r="V157" s="120">
        <v>73.796848714899994</v>
      </c>
      <c r="W157" s="120">
        <v>74.151335400500002</v>
      </c>
      <c r="X157" s="120">
        <v>74.490437455000006</v>
      </c>
      <c r="Y157" s="120">
        <v>74.617862982299997</v>
      </c>
      <c r="Z157" s="120">
        <v>74.7358062773</v>
      </c>
      <c r="AA157" s="120">
        <v>74.734482827899996</v>
      </c>
      <c r="AB157" s="120">
        <v>74.794225742099997</v>
      </c>
      <c r="AC157" s="120">
        <v>74.960768213899996</v>
      </c>
      <c r="AD157" s="120">
        <v>74.968354954000006</v>
      </c>
      <c r="AE157" s="120">
        <v>75.221622011999997</v>
      </c>
      <c r="AF157" s="120">
        <v>75.430924854899999</v>
      </c>
      <c r="AG157" s="120">
        <v>75.584711271800003</v>
      </c>
      <c r="AH157" s="120">
        <v>75.810144402299997</v>
      </c>
      <c r="AI157" s="120">
        <v>75.645744958799995</v>
      </c>
      <c r="AJ157" s="120">
        <v>75.802270541300004</v>
      </c>
      <c r="AK157" s="120">
        <v>75.855819879999999</v>
      </c>
      <c r="AL157" s="120">
        <v>76.2182225695</v>
      </c>
      <c r="AM157" s="120">
        <v>76.360039186999998</v>
      </c>
      <c r="AN157" s="120">
        <v>76.791274232399999</v>
      </c>
      <c r="AO157" s="120">
        <v>77.126161588200006</v>
      </c>
      <c r="AP157" s="120">
        <v>77.250821012900005</v>
      </c>
      <c r="AQ157" s="120">
        <v>77.275364169499994</v>
      </c>
      <c r="AR157" s="120">
        <v>77.467995385500004</v>
      </c>
      <c r="AS157" s="120">
        <v>77.406168316500001</v>
      </c>
      <c r="AT157" s="120">
        <v>77.692501589900004</v>
      </c>
      <c r="AU157" s="120">
        <v>77.988456243599998</v>
      </c>
      <c r="AV157" s="120">
        <v>78.247496403400007</v>
      </c>
      <c r="AW157" s="120">
        <v>78.4348009534</v>
      </c>
      <c r="AX157" s="120">
        <v>78.688249648400003</v>
      </c>
      <c r="AY157" s="120" t="s">
        <v>1768</v>
      </c>
    </row>
    <row r="158" spans="1:51">
      <c r="A158" s="120" t="s">
        <v>4091</v>
      </c>
      <c r="B158" s="120">
        <v>46.853926829268289</v>
      </c>
      <c r="C158" s="120">
        <v>47.473268292682931</v>
      </c>
      <c r="D158" s="120">
        <v>48.07665853658537</v>
      </c>
      <c r="E158" s="120">
        <v>48.662609756097567</v>
      </c>
      <c r="F158" s="120">
        <v>49.235121951219519</v>
      </c>
      <c r="G158" s="120">
        <v>49.795170731707316</v>
      </c>
      <c r="H158" s="120">
        <v>50.346707317073175</v>
      </c>
      <c r="I158" s="120">
        <v>50.893219512195124</v>
      </c>
      <c r="J158" s="120">
        <v>51.435146341463422</v>
      </c>
      <c r="K158" s="120">
        <v>51.976000000000006</v>
      </c>
      <c r="L158" s="120">
        <v>52.515292682926834</v>
      </c>
      <c r="M158" s="120">
        <v>53.051048780487811</v>
      </c>
      <c r="N158" s="120">
        <v>53.581780487804885</v>
      </c>
      <c r="O158" s="120">
        <v>54.106512195121958</v>
      </c>
      <c r="P158" s="120">
        <v>54.626756097560978</v>
      </c>
      <c r="Q158" s="120">
        <v>55.146951219512204</v>
      </c>
      <c r="R158" s="120">
        <v>55.67309756097562</v>
      </c>
      <c r="S158" s="120">
        <v>56.206121951219522</v>
      </c>
      <c r="T158" s="120">
        <v>56.74602439024391</v>
      </c>
      <c r="U158" s="120">
        <v>57.287317073170733</v>
      </c>
      <c r="V158" s="120">
        <v>57.819048780487812</v>
      </c>
      <c r="W158" s="120">
        <v>58.327219512195128</v>
      </c>
      <c r="X158" s="120">
        <v>58.803902439024398</v>
      </c>
      <c r="Y158" s="120">
        <v>59.242634146341473</v>
      </c>
      <c r="Z158" s="120">
        <v>59.646439024390254</v>
      </c>
      <c r="AA158" s="120">
        <v>60.030829268292692</v>
      </c>
      <c r="AB158" s="120">
        <v>60.421780487804888</v>
      </c>
      <c r="AC158" s="120">
        <v>60.832243902439032</v>
      </c>
      <c r="AD158" s="120">
        <v>61.261243902439027</v>
      </c>
      <c r="AE158" s="120">
        <v>61.694756097560983</v>
      </c>
      <c r="AF158" s="120">
        <v>62.109731707317081</v>
      </c>
      <c r="AG158" s="120">
        <v>62.477097560975622</v>
      </c>
      <c r="AH158" s="120">
        <v>62.761902439024396</v>
      </c>
      <c r="AI158" s="120">
        <v>62.927195121951229</v>
      </c>
      <c r="AJ158" s="120">
        <v>62.949097560975623</v>
      </c>
      <c r="AK158" s="120">
        <v>62.765292682926834</v>
      </c>
      <c r="AL158" s="120">
        <v>62.312097560975616</v>
      </c>
      <c r="AM158" s="120">
        <v>61.602097560975615</v>
      </c>
      <c r="AN158" s="120">
        <v>60.69334146341464</v>
      </c>
      <c r="AO158" s="120">
        <v>59.666731707317076</v>
      </c>
      <c r="AP158" s="120">
        <v>58.676000000000002</v>
      </c>
      <c r="AQ158" s="120">
        <v>57.902317073170735</v>
      </c>
      <c r="AR158" s="120">
        <v>57.465341463414646</v>
      </c>
      <c r="AS158" s="120">
        <v>57.428878048780497</v>
      </c>
      <c r="AT158" s="120">
        <v>57.792341463414637</v>
      </c>
      <c r="AU158" s="120">
        <v>58.481341463414644</v>
      </c>
      <c r="AV158" s="120">
        <v>59.361609756097565</v>
      </c>
      <c r="AW158" s="120">
        <v>60.253463414634147</v>
      </c>
      <c r="AX158" s="120">
        <v>61.013585365853665</v>
      </c>
      <c r="AY158" s="120" t="s">
        <v>1768</v>
      </c>
    </row>
    <row r="159" spans="1:51">
      <c r="A159" s="120" t="s">
        <v>70</v>
      </c>
      <c r="B159" s="120">
        <v>58.639024390243911</v>
      </c>
      <c r="C159" s="120" t="s">
        <v>1768</v>
      </c>
      <c r="D159" s="120">
        <v>59.439024390243908</v>
      </c>
      <c r="E159" s="120" t="s">
        <v>1768</v>
      </c>
      <c r="F159" s="120" t="s">
        <v>1768</v>
      </c>
      <c r="G159" s="120">
        <v>60.785365853658547</v>
      </c>
      <c r="H159" s="120" t="s">
        <v>1768</v>
      </c>
      <c r="I159" s="120">
        <v>61.682926829268297</v>
      </c>
      <c r="J159" s="120" t="s">
        <v>1768</v>
      </c>
      <c r="K159" s="120" t="s">
        <v>1768</v>
      </c>
      <c r="L159" s="120">
        <v>63.029268292682936</v>
      </c>
      <c r="M159" s="120" t="s">
        <v>1768</v>
      </c>
      <c r="N159" s="120">
        <v>63.926829268292693</v>
      </c>
      <c r="O159" s="120" t="s">
        <v>1768</v>
      </c>
      <c r="P159" s="120" t="s">
        <v>1768</v>
      </c>
      <c r="Q159" s="120">
        <v>65.273170731707324</v>
      </c>
      <c r="R159" s="120" t="s">
        <v>1768</v>
      </c>
      <c r="S159" s="120">
        <v>66.170731707317088</v>
      </c>
      <c r="T159" s="120" t="s">
        <v>1768</v>
      </c>
      <c r="U159" s="120" t="s">
        <v>1768</v>
      </c>
      <c r="V159" s="120">
        <v>66.569512195121959</v>
      </c>
      <c r="W159" s="120">
        <v>66.702439024390259</v>
      </c>
      <c r="X159" s="120">
        <v>68.317073170731717</v>
      </c>
      <c r="Y159" s="120" t="s">
        <v>1768</v>
      </c>
      <c r="Z159" s="120" t="s">
        <v>1768</v>
      </c>
      <c r="AA159" s="120">
        <v>68.765853658536599</v>
      </c>
      <c r="AB159" s="120" t="s">
        <v>1768</v>
      </c>
      <c r="AC159" s="120">
        <v>70.060975609756099</v>
      </c>
      <c r="AD159" s="120" t="s">
        <v>1768</v>
      </c>
      <c r="AE159" s="120" t="s">
        <v>1768</v>
      </c>
      <c r="AF159" s="120">
        <v>70.48536585365855</v>
      </c>
      <c r="AG159" s="120">
        <v>70.358536585365869</v>
      </c>
      <c r="AH159" s="120">
        <v>71.512195121951237</v>
      </c>
      <c r="AI159" s="120">
        <v>71.656097560975624</v>
      </c>
      <c r="AJ159" s="120">
        <v>70.673170731707316</v>
      </c>
      <c r="AK159" s="120">
        <v>72.009756097560981</v>
      </c>
      <c r="AL159" s="120">
        <v>71.997560975609773</v>
      </c>
      <c r="AM159" s="120">
        <v>71.739024390243912</v>
      </c>
      <c r="AN159" s="120">
        <v>74.375609756097575</v>
      </c>
      <c r="AO159" s="120">
        <v>73.87560975609756</v>
      </c>
      <c r="AP159" s="120">
        <v>74.919512195121968</v>
      </c>
      <c r="AQ159" s="120">
        <v>74.831707317073182</v>
      </c>
      <c r="AR159" s="120">
        <v>75.10243902439025</v>
      </c>
      <c r="AS159" s="120">
        <v>75.270731707317083</v>
      </c>
      <c r="AT159" s="120">
        <v>75.514634146341479</v>
      </c>
      <c r="AU159" s="120">
        <v>75.168292682926833</v>
      </c>
      <c r="AV159" s="120">
        <v>76.460975609756105</v>
      </c>
      <c r="AW159" s="120">
        <v>75.94634146341464</v>
      </c>
      <c r="AX159" s="120">
        <v>76.115121951219521</v>
      </c>
      <c r="AY159" s="120" t="s">
        <v>1768</v>
      </c>
    </row>
    <row r="160" spans="1:51">
      <c r="A160" s="120" t="s">
        <v>4092</v>
      </c>
      <c r="B160" s="120">
        <v>37.526463414634151</v>
      </c>
      <c r="C160" s="120">
        <v>37.574439024390252</v>
      </c>
      <c r="D160" s="120">
        <v>37.622926829268302</v>
      </c>
      <c r="E160" s="120">
        <v>37.672926829268299</v>
      </c>
      <c r="F160" s="120">
        <v>37.724414634146342</v>
      </c>
      <c r="G160" s="120">
        <v>37.778414634146344</v>
      </c>
      <c r="H160" s="120">
        <v>37.835902439024387</v>
      </c>
      <c r="I160" s="120">
        <v>37.898902439024397</v>
      </c>
      <c r="J160" s="120">
        <v>37.967365853658542</v>
      </c>
      <c r="K160" s="120">
        <v>38.043341463414635</v>
      </c>
      <c r="L160" s="120">
        <v>38.127268292682928</v>
      </c>
      <c r="M160" s="120">
        <v>38.220195121951228</v>
      </c>
      <c r="N160" s="120">
        <v>38.321609756097565</v>
      </c>
      <c r="O160" s="120">
        <v>38.431487804878053</v>
      </c>
      <c r="P160" s="120">
        <v>38.549853658536584</v>
      </c>
      <c r="Q160" s="120">
        <v>38.676195121951224</v>
      </c>
      <c r="R160" s="120">
        <v>38.809512195121954</v>
      </c>
      <c r="S160" s="120">
        <v>38.949804878048781</v>
      </c>
      <c r="T160" s="120">
        <v>39.096560975609755</v>
      </c>
      <c r="U160" s="120">
        <v>39.251292682926831</v>
      </c>
      <c r="V160" s="120">
        <v>39.411000000000008</v>
      </c>
      <c r="W160" s="120">
        <v>39.577658536585368</v>
      </c>
      <c r="X160" s="120">
        <v>39.750292682926833</v>
      </c>
      <c r="Y160" s="120">
        <v>39.931902439024391</v>
      </c>
      <c r="Z160" s="120">
        <v>40.123487804878053</v>
      </c>
      <c r="AA160" s="120">
        <v>40.327536585365856</v>
      </c>
      <c r="AB160" s="120">
        <v>40.54556097560976</v>
      </c>
      <c r="AC160" s="120">
        <v>40.779560975609762</v>
      </c>
      <c r="AD160" s="120">
        <v>41.032024390243905</v>
      </c>
      <c r="AE160" s="120">
        <v>41.306487804878053</v>
      </c>
      <c r="AF160" s="120">
        <v>41.603902439024402</v>
      </c>
      <c r="AG160" s="120">
        <v>41.926317073170736</v>
      </c>
      <c r="AH160" s="120">
        <v>42.273195121951233</v>
      </c>
      <c r="AI160" s="120">
        <v>42.647536585365863</v>
      </c>
      <c r="AJ160" s="120">
        <v>43.053853658536589</v>
      </c>
      <c r="AK160" s="120">
        <v>43.497634146341468</v>
      </c>
      <c r="AL160" s="120">
        <v>43.98987804878049</v>
      </c>
      <c r="AM160" s="120">
        <v>44.530585365853661</v>
      </c>
      <c r="AN160" s="120">
        <v>45.117756097560978</v>
      </c>
      <c r="AO160" s="120">
        <v>45.743878048780495</v>
      </c>
      <c r="AP160" s="120">
        <v>46.398487804878052</v>
      </c>
      <c r="AQ160" s="120">
        <v>47.069048780487812</v>
      </c>
      <c r="AR160" s="120">
        <v>47.741585365853659</v>
      </c>
      <c r="AS160" s="120">
        <v>48.403609756097566</v>
      </c>
      <c r="AT160" s="120">
        <v>49.047146341463417</v>
      </c>
      <c r="AU160" s="120">
        <v>49.666219512195127</v>
      </c>
      <c r="AV160" s="120">
        <v>50.261365853658539</v>
      </c>
      <c r="AW160" s="120">
        <v>50.83812195121952</v>
      </c>
      <c r="AX160" s="120">
        <v>51.401463414634144</v>
      </c>
      <c r="AY160" s="120" t="s">
        <v>1768</v>
      </c>
    </row>
    <row r="161" spans="1:51">
      <c r="A161" s="120" t="s">
        <v>4093</v>
      </c>
      <c r="B161" s="120">
        <v>37.87134146341463</v>
      </c>
      <c r="C161" s="120">
        <v>38.125390243902444</v>
      </c>
      <c r="D161" s="120">
        <v>38.37341463414635</v>
      </c>
      <c r="E161" s="120">
        <v>38.615926829268304</v>
      </c>
      <c r="F161" s="120">
        <v>38.854439024390246</v>
      </c>
      <c r="G161" s="120">
        <v>39.088926829268303</v>
      </c>
      <c r="H161" s="120">
        <v>39.319902439024396</v>
      </c>
      <c r="I161" s="120">
        <v>39.553878048780497</v>
      </c>
      <c r="J161" s="120">
        <v>39.797853658536589</v>
      </c>
      <c r="K161" s="120">
        <v>40.061317073170734</v>
      </c>
      <c r="L161" s="120">
        <v>40.365292682926835</v>
      </c>
      <c r="M161" s="120">
        <v>40.733268292682929</v>
      </c>
      <c r="N161" s="120">
        <v>41.170731707317081</v>
      </c>
      <c r="O161" s="120">
        <v>41.670682926829279</v>
      </c>
      <c r="P161" s="120">
        <v>42.217146341463419</v>
      </c>
      <c r="Q161" s="120">
        <v>42.781585365853658</v>
      </c>
      <c r="R161" s="120">
        <v>43.327000000000005</v>
      </c>
      <c r="S161" s="120">
        <v>43.818390243902442</v>
      </c>
      <c r="T161" s="120">
        <v>44.228268292682927</v>
      </c>
      <c r="U161" s="120">
        <v>44.543658536585376</v>
      </c>
      <c r="V161" s="120">
        <v>44.759097560975619</v>
      </c>
      <c r="W161" s="120">
        <v>44.880121951219522</v>
      </c>
      <c r="X161" s="120">
        <v>44.934756097560978</v>
      </c>
      <c r="Y161" s="120">
        <v>44.946536585365855</v>
      </c>
      <c r="Z161" s="120">
        <v>44.928975609756101</v>
      </c>
      <c r="AA161" s="120">
        <v>44.890609756097568</v>
      </c>
      <c r="AB161" s="120">
        <v>44.835975609756098</v>
      </c>
      <c r="AC161" s="120">
        <v>44.766560975609771</v>
      </c>
      <c r="AD161" s="120">
        <v>44.688804878048785</v>
      </c>
      <c r="AE161" s="120">
        <v>44.614195121951226</v>
      </c>
      <c r="AF161" s="120">
        <v>44.553658536585367</v>
      </c>
      <c r="AG161" s="120">
        <v>44.515097560975619</v>
      </c>
      <c r="AH161" s="120">
        <v>44.503975609756097</v>
      </c>
      <c r="AI161" s="120">
        <v>44.523731707317076</v>
      </c>
      <c r="AJ161" s="120">
        <v>44.582365853658544</v>
      </c>
      <c r="AK161" s="120">
        <v>44.687390243902442</v>
      </c>
      <c r="AL161" s="120">
        <v>44.844341463414644</v>
      </c>
      <c r="AM161" s="120">
        <v>45.050804878048787</v>
      </c>
      <c r="AN161" s="120">
        <v>45.29729268292683</v>
      </c>
      <c r="AO161" s="120">
        <v>45.576317073170742</v>
      </c>
      <c r="AP161" s="120">
        <v>45.874804878048785</v>
      </c>
      <c r="AQ161" s="120">
        <v>46.178243902439029</v>
      </c>
      <c r="AR161" s="120">
        <v>46.474073170731714</v>
      </c>
      <c r="AS161" s="120">
        <v>46.752731707317082</v>
      </c>
      <c r="AT161" s="120">
        <v>47.011219512195126</v>
      </c>
      <c r="AU161" s="120">
        <v>47.248536585365855</v>
      </c>
      <c r="AV161" s="120">
        <v>47.469658536585378</v>
      </c>
      <c r="AW161" s="120">
        <v>47.686170731707328</v>
      </c>
      <c r="AX161" s="120">
        <v>47.908585365853668</v>
      </c>
      <c r="AY161" s="120" t="s">
        <v>1768</v>
      </c>
    </row>
    <row r="162" spans="1:51">
      <c r="A162" s="120" t="s">
        <v>4</v>
      </c>
      <c r="B162" s="120">
        <v>46.998829268292688</v>
      </c>
      <c r="C162" s="120">
        <v>47.645658536585366</v>
      </c>
      <c r="D162" s="120">
        <v>48.295878048780494</v>
      </c>
      <c r="E162" s="120">
        <v>48.950512195121959</v>
      </c>
      <c r="F162" s="120">
        <v>49.608073170731714</v>
      </c>
      <c r="G162" s="120">
        <v>50.270634146341465</v>
      </c>
      <c r="H162" s="120">
        <v>50.941292682926836</v>
      </c>
      <c r="I162" s="120">
        <v>51.619048780487809</v>
      </c>
      <c r="J162" s="120">
        <v>52.300365853658548</v>
      </c>
      <c r="K162" s="120">
        <v>52.978121951219521</v>
      </c>
      <c r="L162" s="120">
        <v>53.64365853658537</v>
      </c>
      <c r="M162" s="120">
        <v>54.286731707317081</v>
      </c>
      <c r="N162" s="120">
        <v>54.89965853658537</v>
      </c>
      <c r="O162" s="120">
        <v>55.4769024390244</v>
      </c>
      <c r="P162" s="120">
        <v>56.015439024390247</v>
      </c>
      <c r="Q162" s="120">
        <v>56.511365853658539</v>
      </c>
      <c r="R162" s="120">
        <v>56.961756097560986</v>
      </c>
      <c r="S162" s="120">
        <v>57.373902439024398</v>
      </c>
      <c r="T162" s="120">
        <v>57.761048780487819</v>
      </c>
      <c r="U162" s="120">
        <v>58.1318780487805</v>
      </c>
      <c r="V162" s="120">
        <v>58.499536585365853</v>
      </c>
      <c r="W162" s="120">
        <v>58.874585365853669</v>
      </c>
      <c r="X162" s="120">
        <v>59.26753658536586</v>
      </c>
      <c r="Y162" s="120">
        <v>59.689487804878055</v>
      </c>
      <c r="Z162" s="120">
        <v>60.150000000000006</v>
      </c>
      <c r="AA162" s="120">
        <v>60.667829268292692</v>
      </c>
      <c r="AB162" s="120">
        <v>61.254682926829275</v>
      </c>
      <c r="AC162" s="120">
        <v>61.909585365853665</v>
      </c>
      <c r="AD162" s="120">
        <v>62.619414634146345</v>
      </c>
      <c r="AE162" s="120">
        <v>63.370000000000005</v>
      </c>
      <c r="AF162" s="120">
        <v>64.135000000000005</v>
      </c>
      <c r="AG162" s="120">
        <v>64.88360975609757</v>
      </c>
      <c r="AH162" s="120">
        <v>65.590414634146356</v>
      </c>
      <c r="AI162" s="120">
        <v>66.239146341463425</v>
      </c>
      <c r="AJ162" s="120">
        <v>66.821121951219524</v>
      </c>
      <c r="AK162" s="120">
        <v>67.342707317073177</v>
      </c>
      <c r="AL162" s="120">
        <v>67.817926829268302</v>
      </c>
      <c r="AM162" s="120">
        <v>68.27300000000001</v>
      </c>
      <c r="AN162" s="120">
        <v>68.72765853658538</v>
      </c>
      <c r="AO162" s="120">
        <v>69.190048780487814</v>
      </c>
      <c r="AP162" s="120">
        <v>69.662804878048789</v>
      </c>
      <c r="AQ162" s="120">
        <v>70.14207317073172</v>
      </c>
      <c r="AR162" s="120">
        <v>70.618439024390256</v>
      </c>
      <c r="AS162" s="120">
        <v>71.082463414634148</v>
      </c>
      <c r="AT162" s="120">
        <v>71.53124390243903</v>
      </c>
      <c r="AU162" s="120">
        <v>71.961317073170747</v>
      </c>
      <c r="AV162" s="120">
        <v>72.373682926829289</v>
      </c>
      <c r="AW162" s="120">
        <v>72.76678048780488</v>
      </c>
      <c r="AX162" s="120">
        <v>73.14200000000001</v>
      </c>
      <c r="AY162" s="120" t="s">
        <v>1768</v>
      </c>
    </row>
    <row r="163" spans="1:51">
      <c r="A163" s="120" t="s">
        <v>4152</v>
      </c>
      <c r="B163" s="120">
        <v>73.392682926829266</v>
      </c>
      <c r="C163" s="120">
        <v>73.652682926829272</v>
      </c>
      <c r="D163" s="120">
        <v>73.323902439024408</v>
      </c>
      <c r="E163" s="120">
        <v>73.337073170731713</v>
      </c>
      <c r="F163" s="120">
        <v>73.704146341463428</v>
      </c>
      <c r="G163" s="120">
        <v>73.568780487804887</v>
      </c>
      <c r="H163" s="120">
        <v>73.512926829268309</v>
      </c>
      <c r="I163" s="120">
        <v>73.804146341463422</v>
      </c>
      <c r="J163" s="120">
        <v>73.612682926829279</v>
      </c>
      <c r="K163" s="120">
        <v>73.539512195121972</v>
      </c>
      <c r="L163" s="120">
        <v>73.585609756097568</v>
      </c>
      <c r="M163" s="120">
        <v>73.809512195121968</v>
      </c>
      <c r="N163" s="120">
        <v>73.727073170731728</v>
      </c>
      <c r="O163" s="120">
        <v>74.143902439024401</v>
      </c>
      <c r="P163" s="120">
        <v>74.536829268292692</v>
      </c>
      <c r="Q163" s="120">
        <v>74.498780487804893</v>
      </c>
      <c r="R163" s="120">
        <v>74.647073170731716</v>
      </c>
      <c r="S163" s="120">
        <v>75.221463414634158</v>
      </c>
      <c r="T163" s="120">
        <v>75.145121951219522</v>
      </c>
      <c r="U163" s="120">
        <v>75.606097560975613</v>
      </c>
      <c r="V163" s="120">
        <v>75.743170731707323</v>
      </c>
      <c r="W163" s="120">
        <v>75.934390243902456</v>
      </c>
      <c r="X163" s="120">
        <v>75.988536585365864</v>
      </c>
      <c r="Y163" s="120">
        <v>76.164146341463422</v>
      </c>
      <c r="Z163" s="120">
        <v>76.233170731707318</v>
      </c>
      <c r="AA163" s="120">
        <v>76.284634146341475</v>
      </c>
      <c r="AB163" s="120">
        <v>76.270487804878059</v>
      </c>
      <c r="AC163" s="120">
        <v>76.70512195121951</v>
      </c>
      <c r="AD163" s="120">
        <v>76.890243902439025</v>
      </c>
      <c r="AE163" s="120">
        <v>76.734146341463429</v>
      </c>
      <c r="AF163" s="120">
        <v>76.878048780487802</v>
      </c>
      <c r="AG163" s="120">
        <v>77.000000000000014</v>
      </c>
      <c r="AH163" s="120">
        <v>77.217073170731723</v>
      </c>
      <c r="AI163" s="120">
        <v>76.916585365853663</v>
      </c>
      <c r="AJ163" s="120">
        <v>77.375121951219512</v>
      </c>
      <c r="AK163" s="120">
        <v>77.404634146341479</v>
      </c>
      <c r="AL163" s="120">
        <v>77.435609756097563</v>
      </c>
      <c r="AM163" s="120">
        <v>77.794390243902441</v>
      </c>
      <c r="AN163" s="120">
        <v>77.872926829268295</v>
      </c>
      <c r="AO163" s="120">
        <v>77.832682926829278</v>
      </c>
      <c r="AP163" s="120">
        <v>77.987804878048792</v>
      </c>
      <c r="AQ163" s="120">
        <v>78.195121951219519</v>
      </c>
      <c r="AR163" s="120">
        <v>78.282682926829281</v>
      </c>
      <c r="AS163" s="120">
        <v>78.492682926829289</v>
      </c>
      <c r="AT163" s="120">
        <v>78.692682926829278</v>
      </c>
      <c r="AU163" s="120">
        <v>79.430487804878041</v>
      </c>
      <c r="AV163" s="120">
        <v>79.817317073170727</v>
      </c>
      <c r="AW163" s="120">
        <v>80.276097560975629</v>
      </c>
      <c r="AX163" s="120">
        <v>80.400731707317092</v>
      </c>
      <c r="AY163" s="120" t="s">
        <v>1768</v>
      </c>
    </row>
    <row r="164" spans="1:51">
      <c r="A164" s="120" t="s">
        <v>1438</v>
      </c>
      <c r="B164" s="120">
        <v>62.60132415346667</v>
      </c>
      <c r="C164" s="120" t="s">
        <v>1768</v>
      </c>
      <c r="D164" s="120" t="s">
        <v>1768</v>
      </c>
      <c r="E164" s="120" t="s">
        <v>1768</v>
      </c>
      <c r="F164" s="120" t="s">
        <v>1768</v>
      </c>
      <c r="G164" s="120">
        <v>64.461391194063239</v>
      </c>
      <c r="H164" s="120" t="s">
        <v>1768</v>
      </c>
      <c r="I164" s="120" t="s">
        <v>1768</v>
      </c>
      <c r="J164" s="120" t="s">
        <v>1768</v>
      </c>
      <c r="K164" s="120" t="s">
        <v>1768</v>
      </c>
      <c r="L164" s="120">
        <v>66.213176854424404</v>
      </c>
      <c r="M164" s="120" t="s">
        <v>1768</v>
      </c>
      <c r="N164" s="120" t="s">
        <v>1768</v>
      </c>
      <c r="O164" s="120" t="s">
        <v>1768</v>
      </c>
      <c r="P164" s="120" t="s">
        <v>1768</v>
      </c>
      <c r="Q164" s="120">
        <v>67.971651337897669</v>
      </c>
      <c r="R164" s="120" t="s">
        <v>1768</v>
      </c>
      <c r="S164" s="120" t="s">
        <v>1768</v>
      </c>
      <c r="T164" s="120" t="s">
        <v>1768</v>
      </c>
      <c r="U164" s="120" t="s">
        <v>1768</v>
      </c>
      <c r="V164" s="120">
        <v>69.374007027006598</v>
      </c>
      <c r="W164" s="120">
        <v>69.254444530848744</v>
      </c>
      <c r="X164" s="120">
        <v>69.949494819543787</v>
      </c>
      <c r="Y164" s="120">
        <v>69.754522221645473</v>
      </c>
      <c r="Z164" s="120">
        <v>70.186843452832363</v>
      </c>
      <c r="AA164" s="120">
        <v>70.884790421805064</v>
      </c>
      <c r="AB164" s="120">
        <v>70.938014655484253</v>
      </c>
      <c r="AC164" s="120">
        <v>71.507647196340372</v>
      </c>
      <c r="AD164" s="120">
        <v>71.362096521938511</v>
      </c>
      <c r="AE164" s="120">
        <v>71.587263238988967</v>
      </c>
      <c r="AF164" s="120">
        <v>72.122876972493174</v>
      </c>
      <c r="AG164" s="120">
        <v>72.151304523855003</v>
      </c>
      <c r="AH164" s="120">
        <v>72.42483469822767</v>
      </c>
      <c r="AI164" s="120">
        <v>72.367985973783377</v>
      </c>
      <c r="AJ164" s="120">
        <v>72.785148481888726</v>
      </c>
      <c r="AK164" s="120">
        <v>73.129217193946104</v>
      </c>
      <c r="AL164" s="120">
        <v>73.541822672326774</v>
      </c>
      <c r="AM164" s="120">
        <v>73.976852339225999</v>
      </c>
      <c r="AN164" s="120">
        <v>74.050539088343001</v>
      </c>
      <c r="AO164" s="120">
        <v>74.268677590106549</v>
      </c>
      <c r="AP164" s="120">
        <v>74.739560006448173</v>
      </c>
      <c r="AQ164" s="120">
        <v>75.05756538419439</v>
      </c>
      <c r="AR164" s="120">
        <v>75.149725337477634</v>
      </c>
      <c r="AS164" s="120">
        <v>75.466412022139053</v>
      </c>
      <c r="AT164" s="120">
        <v>75.734107749235221</v>
      </c>
      <c r="AU164" s="120">
        <v>75.791917458904706</v>
      </c>
      <c r="AV164" s="120">
        <v>76.131542222769042</v>
      </c>
      <c r="AW164" s="120">
        <v>76.348951646019799</v>
      </c>
      <c r="AX164" s="120">
        <v>76.554828993495079</v>
      </c>
      <c r="AY164" s="120" t="s">
        <v>1768</v>
      </c>
    </row>
    <row r="165" spans="1:51">
      <c r="A165" s="120" t="s">
        <v>4174</v>
      </c>
      <c r="B165" s="120">
        <v>73.549756097560987</v>
      </c>
      <c r="C165" s="120">
        <v>73.55048780487806</v>
      </c>
      <c r="D165" s="120">
        <v>73.448048780487809</v>
      </c>
      <c r="E165" s="120">
        <v>73.077560975609757</v>
      </c>
      <c r="F165" s="120">
        <v>73.595853658536598</v>
      </c>
      <c r="G165" s="120">
        <v>73.723170731707313</v>
      </c>
      <c r="H165" s="120">
        <v>73.995365853658541</v>
      </c>
      <c r="I165" s="120">
        <v>74.066585365853669</v>
      </c>
      <c r="J165" s="120">
        <v>73.941951219512205</v>
      </c>
      <c r="K165" s="120">
        <v>73.663414634146349</v>
      </c>
      <c r="L165" s="120">
        <v>74.08804878048781</v>
      </c>
      <c r="M165" s="120">
        <v>74.179268292682934</v>
      </c>
      <c r="N165" s="120">
        <v>74.344634146341463</v>
      </c>
      <c r="O165" s="120">
        <v>74.442195121951215</v>
      </c>
      <c r="P165" s="120">
        <v>74.753658536585377</v>
      </c>
      <c r="Q165" s="120">
        <v>74.817560975609751</v>
      </c>
      <c r="R165" s="120">
        <v>75.039512195121958</v>
      </c>
      <c r="S165" s="120">
        <v>75.386829268292686</v>
      </c>
      <c r="T165" s="120">
        <v>75.418536585365857</v>
      </c>
      <c r="U165" s="120">
        <v>75.413902439024397</v>
      </c>
      <c r="V165" s="120">
        <v>75.671707317073185</v>
      </c>
      <c r="W165" s="120">
        <v>75.869024390243908</v>
      </c>
      <c r="X165" s="120">
        <v>76.010975609756116</v>
      </c>
      <c r="Y165" s="120">
        <v>76.066829268292693</v>
      </c>
      <c r="Z165" s="120">
        <v>76.224390243902448</v>
      </c>
      <c r="AA165" s="120">
        <v>75.916829268292688</v>
      </c>
      <c r="AB165" s="120">
        <v>76.241219512195144</v>
      </c>
      <c r="AC165" s="120">
        <v>76.081707317073182</v>
      </c>
      <c r="AD165" s="120">
        <v>76.220487804878061</v>
      </c>
      <c r="AE165" s="120">
        <v>76.500487804878048</v>
      </c>
      <c r="AF165" s="120">
        <v>76.53731707317074</v>
      </c>
      <c r="AG165" s="120">
        <v>76.980731707317076</v>
      </c>
      <c r="AH165" s="120">
        <v>77.184390243902456</v>
      </c>
      <c r="AI165" s="120">
        <v>77.151707317073175</v>
      </c>
      <c r="AJ165" s="120">
        <v>77.689756097560988</v>
      </c>
      <c r="AK165" s="120">
        <v>77.736585365853671</v>
      </c>
      <c r="AL165" s="120">
        <v>78.150487804878068</v>
      </c>
      <c r="AM165" s="120">
        <v>78.142682926829266</v>
      </c>
      <c r="AN165" s="120">
        <v>78.340000000000018</v>
      </c>
      <c r="AO165" s="120">
        <v>78.307804878048785</v>
      </c>
      <c r="AP165" s="120">
        <v>78.603902439024381</v>
      </c>
      <c r="AQ165" s="120">
        <v>78.810243902439041</v>
      </c>
      <c r="AR165" s="120">
        <v>78.92317073170733</v>
      </c>
      <c r="AS165" s="120">
        <v>79.490243902439019</v>
      </c>
      <c r="AT165" s="120">
        <v>79.841463414634163</v>
      </c>
      <c r="AU165" s="120">
        <v>80.2048780487805</v>
      </c>
      <c r="AV165" s="120">
        <v>80.488536585365864</v>
      </c>
      <c r="AW165" s="120">
        <v>80.539512195121958</v>
      </c>
      <c r="AX165" s="120">
        <v>80.741463414634154</v>
      </c>
      <c r="AY165" s="120" t="s">
        <v>1768</v>
      </c>
    </row>
    <row r="166" spans="1:51">
      <c r="A166" s="120" t="s">
        <v>4012</v>
      </c>
      <c r="B166" s="120">
        <v>38.486487804878053</v>
      </c>
      <c r="C166" s="120">
        <v>38.833414634146344</v>
      </c>
      <c r="D166" s="120">
        <v>39.192390243902445</v>
      </c>
      <c r="E166" s="120">
        <v>39.565414634146343</v>
      </c>
      <c r="F166" s="120">
        <v>39.95404878048781</v>
      </c>
      <c r="G166" s="120">
        <v>40.359902439024388</v>
      </c>
      <c r="H166" s="120">
        <v>40.784585365853665</v>
      </c>
      <c r="I166" s="120">
        <v>41.227121951219516</v>
      </c>
      <c r="J166" s="120">
        <v>41.687024390243906</v>
      </c>
      <c r="K166" s="120">
        <v>42.163731707317083</v>
      </c>
      <c r="L166" s="120">
        <v>42.656634146341467</v>
      </c>
      <c r="M166" s="120">
        <v>43.16509756097561</v>
      </c>
      <c r="N166" s="120">
        <v>43.687951219512208</v>
      </c>
      <c r="O166" s="120">
        <v>44.222585365853661</v>
      </c>
      <c r="P166" s="120">
        <v>44.7679756097561</v>
      </c>
      <c r="Q166" s="120">
        <v>45.31960975609757</v>
      </c>
      <c r="R166" s="120">
        <v>45.87753658536586</v>
      </c>
      <c r="S166" s="120">
        <v>46.439853658536599</v>
      </c>
      <c r="T166" s="120">
        <v>47.005195121951218</v>
      </c>
      <c r="U166" s="120">
        <v>47.572585365853662</v>
      </c>
      <c r="V166" s="120">
        <v>48.143634146341476</v>
      </c>
      <c r="W166" s="120">
        <v>48.718878048780489</v>
      </c>
      <c r="X166" s="120">
        <v>49.300829268292688</v>
      </c>
      <c r="Y166" s="120">
        <v>49.8889268292683</v>
      </c>
      <c r="Z166" s="120">
        <v>50.482585365853666</v>
      </c>
      <c r="AA166" s="120">
        <v>51.076195121951223</v>
      </c>
      <c r="AB166" s="120">
        <v>51.662097560975617</v>
      </c>
      <c r="AC166" s="120">
        <v>52.239195121951226</v>
      </c>
      <c r="AD166" s="120">
        <v>52.809390243902449</v>
      </c>
      <c r="AE166" s="120">
        <v>53.378658536585377</v>
      </c>
      <c r="AF166" s="120">
        <v>53.961999999999996</v>
      </c>
      <c r="AG166" s="120">
        <v>54.575463414634143</v>
      </c>
      <c r="AH166" s="120">
        <v>55.231170731707323</v>
      </c>
      <c r="AI166" s="120">
        <v>55.934780487804886</v>
      </c>
      <c r="AJ166" s="120">
        <v>56.686853658536592</v>
      </c>
      <c r="AK166" s="120">
        <v>57.482000000000006</v>
      </c>
      <c r="AL166" s="120">
        <v>58.312243902439029</v>
      </c>
      <c r="AM166" s="120">
        <v>59.160146341463424</v>
      </c>
      <c r="AN166" s="120">
        <v>60.007682926829276</v>
      </c>
      <c r="AO166" s="120">
        <v>60.841390243902445</v>
      </c>
      <c r="AP166" s="120">
        <v>61.651756097560984</v>
      </c>
      <c r="AQ166" s="120">
        <v>62.433780487804881</v>
      </c>
      <c r="AR166" s="120">
        <v>63.186414634146345</v>
      </c>
      <c r="AS166" s="120">
        <v>63.904609756097578</v>
      </c>
      <c r="AT166" s="120">
        <v>64.581804878048786</v>
      </c>
      <c r="AU166" s="120">
        <v>65.205975609756109</v>
      </c>
      <c r="AV166" s="120">
        <v>65.765097560975605</v>
      </c>
      <c r="AW166" s="120">
        <v>66.258121951219522</v>
      </c>
      <c r="AX166" s="120">
        <v>66.690073170731722</v>
      </c>
      <c r="AY166" s="120" t="s">
        <v>1768</v>
      </c>
    </row>
    <row r="167" spans="1:51">
      <c r="A167" s="120" t="s">
        <v>133</v>
      </c>
      <c r="B167" s="120">
        <v>71.236585365853671</v>
      </c>
      <c r="C167" s="120">
        <v>70.98536585365855</v>
      </c>
      <c r="D167" s="120">
        <v>71.231707317073159</v>
      </c>
      <c r="E167" s="120">
        <v>71.280487804878049</v>
      </c>
      <c r="F167" s="120">
        <v>71.329268292682926</v>
      </c>
      <c r="G167" s="120">
        <v>71.226829268292676</v>
      </c>
      <c r="H167" s="120">
        <v>71.124390243902454</v>
      </c>
      <c r="I167" s="120">
        <v>71.473170731707327</v>
      </c>
      <c r="J167" s="120">
        <v>71.124390243902454</v>
      </c>
      <c r="K167" s="120">
        <v>71.473170731707327</v>
      </c>
      <c r="L167" s="120">
        <v>71.273170731707324</v>
      </c>
      <c r="M167" s="120">
        <v>71.773170731707324</v>
      </c>
      <c r="N167" s="120">
        <v>71.82926829268294</v>
      </c>
      <c r="O167" s="120">
        <v>71.668292682926847</v>
      </c>
      <c r="P167" s="120">
        <v>71.924390243902437</v>
      </c>
      <c r="Q167" s="120">
        <v>72.219512195121965</v>
      </c>
      <c r="R167" s="120">
        <v>72.421951219512209</v>
      </c>
      <c r="S167" s="120">
        <v>72.168292682926833</v>
      </c>
      <c r="T167" s="120">
        <v>73.019512195121962</v>
      </c>
      <c r="U167" s="120">
        <v>73.068292682926852</v>
      </c>
      <c r="V167" s="120">
        <v>72.82926829268294</v>
      </c>
      <c r="W167" s="120">
        <v>73.621951219512212</v>
      </c>
      <c r="X167" s="120">
        <v>73.724390243902434</v>
      </c>
      <c r="Y167" s="120">
        <v>73.775609756097566</v>
      </c>
      <c r="Z167" s="120">
        <v>74.370731707317077</v>
      </c>
      <c r="AA167" s="120">
        <v>73.829268292682926</v>
      </c>
      <c r="AB167" s="120">
        <v>74.121951219512198</v>
      </c>
      <c r="AC167" s="120">
        <v>74.178048780487813</v>
      </c>
      <c r="AD167" s="120">
        <v>74.424390243902437</v>
      </c>
      <c r="AE167" s="120">
        <v>74.824390243902442</v>
      </c>
      <c r="AF167" s="120">
        <v>75.378048780487816</v>
      </c>
      <c r="AG167" s="120">
        <v>76.031707317073185</v>
      </c>
      <c r="AH167" s="120">
        <v>76.124390243902454</v>
      </c>
      <c r="AI167" s="120">
        <v>76.434146341463418</v>
      </c>
      <c r="AJ167" s="120">
        <v>76.8829268292683</v>
      </c>
      <c r="AK167" s="120">
        <v>76.734146341463429</v>
      </c>
      <c r="AL167" s="120">
        <v>76.787804878048803</v>
      </c>
      <c r="AM167" s="120">
        <v>77.334146341463423</v>
      </c>
      <c r="AN167" s="120">
        <v>78.085365853658544</v>
      </c>
      <c r="AO167" s="120">
        <v>77.890243902439039</v>
      </c>
      <c r="AP167" s="120">
        <v>78.636585365853662</v>
      </c>
      <c r="AQ167" s="120">
        <v>78.692682926829278</v>
      </c>
      <c r="AR167" s="120">
        <v>78.846341463414632</v>
      </c>
      <c r="AS167" s="120">
        <v>79.146341463414643</v>
      </c>
      <c r="AT167" s="120">
        <v>79.548780487804876</v>
      </c>
      <c r="AU167" s="120">
        <v>79.851219512195144</v>
      </c>
      <c r="AV167" s="120">
        <v>80.048780487804891</v>
      </c>
      <c r="AW167" s="120">
        <v>80.151219512195127</v>
      </c>
      <c r="AX167" s="120">
        <v>80.151219512195127</v>
      </c>
      <c r="AY167" s="120" t="s">
        <v>1768</v>
      </c>
    </row>
    <row r="168" spans="1:51">
      <c r="A168" s="120" t="s">
        <v>1440</v>
      </c>
      <c r="B168" s="120">
        <v>69.033762184402903</v>
      </c>
      <c r="C168" s="120" t="s">
        <v>1768</v>
      </c>
      <c r="D168" s="120" t="s">
        <v>1768</v>
      </c>
      <c r="E168" s="120" t="s">
        <v>1768</v>
      </c>
      <c r="F168" s="120" t="s">
        <v>1768</v>
      </c>
      <c r="G168" s="120">
        <v>69.962077982501285</v>
      </c>
      <c r="H168" s="120" t="s">
        <v>1768</v>
      </c>
      <c r="I168" s="120" t="s">
        <v>1768</v>
      </c>
      <c r="J168" s="120" t="s">
        <v>1768</v>
      </c>
      <c r="K168" s="120" t="s">
        <v>1768</v>
      </c>
      <c r="L168" s="120">
        <v>70.878941760298716</v>
      </c>
      <c r="M168" s="120" t="s">
        <v>1768</v>
      </c>
      <c r="N168" s="120" t="s">
        <v>1768</v>
      </c>
      <c r="O168" s="120" t="s">
        <v>1768</v>
      </c>
      <c r="P168" s="120" t="s">
        <v>1768</v>
      </c>
      <c r="Q168" s="120">
        <v>72.388870941408584</v>
      </c>
      <c r="R168" s="120" t="s">
        <v>1768</v>
      </c>
      <c r="S168" s="120" t="s">
        <v>1768</v>
      </c>
      <c r="T168" s="120" t="s">
        <v>1768</v>
      </c>
      <c r="U168" s="120" t="s">
        <v>1768</v>
      </c>
      <c r="V168" s="120">
        <v>73.491993022269639</v>
      </c>
      <c r="W168" s="120">
        <v>73.969419853766269</v>
      </c>
      <c r="X168" s="120">
        <v>74.507787773770374</v>
      </c>
      <c r="Y168" s="120">
        <v>74.356264107570027</v>
      </c>
      <c r="Z168" s="120">
        <v>75.040962093290986</v>
      </c>
      <c r="AA168" s="120">
        <v>74.669062153057055</v>
      </c>
      <c r="AB168" s="120">
        <v>75.299774689512176</v>
      </c>
      <c r="AC168" s="120">
        <v>75.217422919890865</v>
      </c>
      <c r="AD168" s="120">
        <v>75.637725661585336</v>
      </c>
      <c r="AE168" s="120">
        <v>75.575604942193877</v>
      </c>
      <c r="AF168" s="120">
        <v>75.692882894537618</v>
      </c>
      <c r="AG168" s="120">
        <v>75.852701552116926</v>
      </c>
      <c r="AH168" s="120">
        <v>76.322191615479923</v>
      </c>
      <c r="AI168" s="120">
        <v>76.193992556517443</v>
      </c>
      <c r="AJ168" s="120">
        <v>76.651624630502909</v>
      </c>
      <c r="AK168" s="120">
        <v>76.547633434517493</v>
      </c>
      <c r="AL168" s="120">
        <v>77.056951372609831</v>
      </c>
      <c r="AM168" s="120">
        <v>77.156695804154637</v>
      </c>
      <c r="AN168" s="120">
        <v>77.546040327269978</v>
      </c>
      <c r="AO168" s="120">
        <v>77.6455417297488</v>
      </c>
      <c r="AP168" s="120">
        <v>77.952871367004363</v>
      </c>
      <c r="AQ168" s="120">
        <v>78.170206570607235</v>
      </c>
      <c r="AR168" s="120">
        <v>78.341344515450459</v>
      </c>
      <c r="AS168" s="120">
        <v>78.439438467939283</v>
      </c>
      <c r="AT168" s="120">
        <v>78.818279710878329</v>
      </c>
      <c r="AU168" s="120">
        <v>79.081502833873387</v>
      </c>
      <c r="AV168" s="120">
        <v>79.469786453999873</v>
      </c>
      <c r="AW168" s="120">
        <v>79.670669672670343</v>
      </c>
      <c r="AX168" s="120">
        <v>79.917588352824637</v>
      </c>
      <c r="AY168" s="120" t="s">
        <v>1768</v>
      </c>
    </row>
    <row r="169" spans="1:51">
      <c r="A169" s="120" t="s">
        <v>4336</v>
      </c>
      <c r="B169" s="120">
        <v>67.655318688357468</v>
      </c>
      <c r="C169" s="120" t="s">
        <v>1768</v>
      </c>
      <c r="D169" s="120" t="s">
        <v>1768</v>
      </c>
      <c r="E169" s="120" t="s">
        <v>1768</v>
      </c>
      <c r="F169" s="120" t="s">
        <v>1768</v>
      </c>
      <c r="G169" s="120">
        <v>68.668867782758468</v>
      </c>
      <c r="H169" s="120" t="s">
        <v>1768</v>
      </c>
      <c r="I169" s="120" t="s">
        <v>1768</v>
      </c>
      <c r="J169" s="120" t="s">
        <v>1768</v>
      </c>
      <c r="K169" s="120" t="s">
        <v>1768</v>
      </c>
      <c r="L169" s="120">
        <v>69.613278703854064</v>
      </c>
      <c r="M169" s="120" t="s">
        <v>1768</v>
      </c>
      <c r="N169" s="120" t="s">
        <v>1768</v>
      </c>
      <c r="O169" s="120" t="s">
        <v>1768</v>
      </c>
      <c r="P169" s="120" t="s">
        <v>1768</v>
      </c>
      <c r="Q169" s="120">
        <v>71.162678174196756</v>
      </c>
      <c r="R169" s="120" t="s">
        <v>1768</v>
      </c>
      <c r="S169" s="120" t="s">
        <v>1768</v>
      </c>
      <c r="T169" s="120" t="s">
        <v>1768</v>
      </c>
      <c r="U169" s="120" t="s">
        <v>1768</v>
      </c>
      <c r="V169" s="120">
        <v>72.347271056881851</v>
      </c>
      <c r="W169" s="120">
        <v>72.652105147497352</v>
      </c>
      <c r="X169" s="120">
        <v>73.239843132749854</v>
      </c>
      <c r="Y169" s="120">
        <v>73.047061287378725</v>
      </c>
      <c r="Z169" s="120">
        <v>73.606773204329187</v>
      </c>
      <c r="AA169" s="120">
        <v>73.564773976908484</v>
      </c>
      <c r="AB169" s="120">
        <v>73.950483353398113</v>
      </c>
      <c r="AC169" s="120">
        <v>74.111704187561941</v>
      </c>
      <c r="AD169" s="120">
        <v>74.324110644188011</v>
      </c>
      <c r="AE169" s="120">
        <v>74.425970974267472</v>
      </c>
      <c r="AF169" s="120">
        <v>74.70443250566754</v>
      </c>
      <c r="AG169" s="120">
        <v>74.910382197616002</v>
      </c>
      <c r="AH169" s="120">
        <v>75.323628102184628</v>
      </c>
      <c r="AI169" s="120">
        <v>75.301894193779674</v>
      </c>
      <c r="AJ169" s="120">
        <v>75.703240149437619</v>
      </c>
      <c r="AK169" s="120">
        <v>75.696432457354533</v>
      </c>
      <c r="AL169" s="120">
        <v>76.145249885649903</v>
      </c>
      <c r="AM169" s="120">
        <v>76.318906095011016</v>
      </c>
      <c r="AN169" s="120">
        <v>76.663029247735921</v>
      </c>
      <c r="AO169" s="120">
        <v>76.831700493946556</v>
      </c>
      <c r="AP169" s="120">
        <v>77.136493161487721</v>
      </c>
      <c r="AQ169" s="120">
        <v>77.361336147099763</v>
      </c>
      <c r="AR169" s="120">
        <v>77.536630374510707</v>
      </c>
      <c r="AS169" s="120">
        <v>77.642727326815105</v>
      </c>
      <c r="AT169" s="120">
        <v>77.976679066692995</v>
      </c>
      <c r="AU169" s="120">
        <v>78.209306700359235</v>
      </c>
      <c r="AV169" s="120">
        <v>78.545592187316913</v>
      </c>
      <c r="AW169" s="120">
        <v>78.759684646516817</v>
      </c>
      <c r="AX169" s="120">
        <v>78.987576240640607</v>
      </c>
      <c r="AY169" s="120" t="s">
        <v>1768</v>
      </c>
    </row>
    <row r="170" spans="1:51">
      <c r="A170" s="120" t="s">
        <v>4013</v>
      </c>
      <c r="B170" s="120">
        <v>41.524219512195124</v>
      </c>
      <c r="C170" s="120">
        <v>42.145560975609762</v>
      </c>
      <c r="D170" s="120">
        <v>42.789902439024395</v>
      </c>
      <c r="E170" s="120">
        <v>43.46124390243903</v>
      </c>
      <c r="F170" s="120">
        <v>44.164073170731712</v>
      </c>
      <c r="G170" s="120">
        <v>44.908414634146347</v>
      </c>
      <c r="H170" s="120">
        <v>45.704707317073172</v>
      </c>
      <c r="I170" s="120">
        <v>46.557512195121959</v>
      </c>
      <c r="J170" s="120">
        <v>47.466317073170735</v>
      </c>
      <c r="K170" s="120">
        <v>48.427585365853666</v>
      </c>
      <c r="L170" s="120">
        <v>49.432853658536587</v>
      </c>
      <c r="M170" s="120">
        <v>50.471609756097571</v>
      </c>
      <c r="N170" s="120">
        <v>51.52885365853659</v>
      </c>
      <c r="O170" s="120">
        <v>52.593585365853663</v>
      </c>
      <c r="P170" s="120">
        <v>53.658341463414644</v>
      </c>
      <c r="Q170" s="120">
        <v>54.72009756097561</v>
      </c>
      <c r="R170" s="120">
        <v>55.7819024390244</v>
      </c>
      <c r="S170" s="120">
        <v>56.848268292682931</v>
      </c>
      <c r="T170" s="120">
        <v>57.921682926829277</v>
      </c>
      <c r="U170" s="120">
        <v>59.001146341463418</v>
      </c>
      <c r="V170" s="120">
        <v>60.084609756097571</v>
      </c>
      <c r="W170" s="120">
        <v>61.17302439024391</v>
      </c>
      <c r="X170" s="120">
        <v>62.261853658536587</v>
      </c>
      <c r="Y170" s="120">
        <v>63.34112195121952</v>
      </c>
      <c r="Z170" s="120">
        <v>64.401829268292687</v>
      </c>
      <c r="AA170" s="120">
        <v>65.435121951219514</v>
      </c>
      <c r="AB170" s="120">
        <v>66.433097560975611</v>
      </c>
      <c r="AC170" s="120">
        <v>67.387853658536599</v>
      </c>
      <c r="AD170" s="120">
        <v>68.288902439024397</v>
      </c>
      <c r="AE170" s="120">
        <v>69.124243902439034</v>
      </c>
      <c r="AF170" s="120">
        <v>69.873804878048787</v>
      </c>
      <c r="AG170" s="120">
        <v>70.520975609756093</v>
      </c>
      <c r="AH170" s="120">
        <v>71.063634146341471</v>
      </c>
      <c r="AI170" s="120">
        <v>71.508146341463416</v>
      </c>
      <c r="AJ170" s="120">
        <v>71.868000000000023</v>
      </c>
      <c r="AK170" s="120">
        <v>72.162658536585369</v>
      </c>
      <c r="AL170" s="120">
        <v>72.419219512195141</v>
      </c>
      <c r="AM170" s="120">
        <v>72.663219512195141</v>
      </c>
      <c r="AN170" s="120">
        <v>72.918243902439031</v>
      </c>
      <c r="AO170" s="120">
        <v>73.194780487804877</v>
      </c>
      <c r="AP170" s="120">
        <v>73.500780487804889</v>
      </c>
      <c r="AQ170" s="120">
        <v>73.830707317073191</v>
      </c>
      <c r="AR170" s="120">
        <v>74.167975609756112</v>
      </c>
      <c r="AS170" s="120">
        <v>74.499097560975613</v>
      </c>
      <c r="AT170" s="120">
        <v>74.81758536585366</v>
      </c>
      <c r="AU170" s="120">
        <v>75.120512195121961</v>
      </c>
      <c r="AV170" s="120">
        <v>75.402951219512204</v>
      </c>
      <c r="AW170" s="120">
        <v>75.667000000000016</v>
      </c>
      <c r="AX170" s="120">
        <v>75.913219512195127</v>
      </c>
      <c r="AY170" s="120" t="s">
        <v>1768</v>
      </c>
    </row>
    <row r="171" spans="1:51">
      <c r="A171" s="120" t="s">
        <v>4014</v>
      </c>
      <c r="B171" s="120">
        <v>49.405951219512197</v>
      </c>
      <c r="C171" s="120">
        <v>49.876853658536589</v>
      </c>
      <c r="D171" s="120">
        <v>50.372219512195123</v>
      </c>
      <c r="E171" s="120">
        <v>50.890536585365858</v>
      </c>
      <c r="F171" s="120">
        <v>51.42482926829269</v>
      </c>
      <c r="G171" s="120">
        <v>51.96312195121952</v>
      </c>
      <c r="H171" s="120">
        <v>52.490414634146354</v>
      </c>
      <c r="I171" s="120">
        <v>52.993731707317075</v>
      </c>
      <c r="J171" s="120">
        <v>53.466609756097562</v>
      </c>
      <c r="K171" s="120">
        <v>53.904536585365861</v>
      </c>
      <c r="L171" s="120">
        <v>54.312024390243913</v>
      </c>
      <c r="M171" s="120">
        <v>54.698585365853667</v>
      </c>
      <c r="N171" s="120">
        <v>55.077682926829276</v>
      </c>
      <c r="O171" s="120">
        <v>55.457341463414643</v>
      </c>
      <c r="P171" s="120">
        <v>55.83804878048781</v>
      </c>
      <c r="Q171" s="120">
        <v>56.215317073170738</v>
      </c>
      <c r="R171" s="120">
        <v>56.580146341463426</v>
      </c>
      <c r="S171" s="120">
        <v>56.922585365853671</v>
      </c>
      <c r="T171" s="120">
        <v>57.239609756097565</v>
      </c>
      <c r="U171" s="120">
        <v>57.531243902439037</v>
      </c>
      <c r="V171" s="120">
        <v>57.805</v>
      </c>
      <c r="W171" s="120">
        <v>58.070414634146353</v>
      </c>
      <c r="X171" s="120">
        <v>58.337000000000003</v>
      </c>
      <c r="Y171" s="120">
        <v>58.613658536585369</v>
      </c>
      <c r="Z171" s="120">
        <v>58.902317073170742</v>
      </c>
      <c r="AA171" s="120">
        <v>59.201292682926834</v>
      </c>
      <c r="AB171" s="120">
        <v>59.50434146341464</v>
      </c>
      <c r="AC171" s="120">
        <v>59.803365853658548</v>
      </c>
      <c r="AD171" s="120">
        <v>60.094365853658545</v>
      </c>
      <c r="AE171" s="120">
        <v>60.377390243902447</v>
      </c>
      <c r="AF171" s="120">
        <v>60.656121951219518</v>
      </c>
      <c r="AG171" s="120">
        <v>60.938341463414638</v>
      </c>
      <c r="AH171" s="120">
        <v>61.230268292682936</v>
      </c>
      <c r="AI171" s="120">
        <v>61.536658536585371</v>
      </c>
      <c r="AJ171" s="120">
        <v>61.857585365853666</v>
      </c>
      <c r="AK171" s="120">
        <v>62.192097560975611</v>
      </c>
      <c r="AL171" s="120">
        <v>62.538634146341472</v>
      </c>
      <c r="AM171" s="120">
        <v>62.889024390243911</v>
      </c>
      <c r="AN171" s="120">
        <v>63.239073170731722</v>
      </c>
      <c r="AO171" s="120">
        <v>63.586219512195129</v>
      </c>
      <c r="AP171" s="120">
        <v>63.928365853658548</v>
      </c>
      <c r="AQ171" s="120">
        <v>64.263487804878054</v>
      </c>
      <c r="AR171" s="120">
        <v>64.59404878048781</v>
      </c>
      <c r="AS171" s="120">
        <v>64.92056097560976</v>
      </c>
      <c r="AT171" s="120">
        <v>65.244487804878048</v>
      </c>
      <c r="AU171" s="120">
        <v>65.565780487804886</v>
      </c>
      <c r="AV171" s="120">
        <v>65.885975609756102</v>
      </c>
      <c r="AW171" s="120">
        <v>66.207073170731718</v>
      </c>
      <c r="AX171" s="120">
        <v>66.529097560975629</v>
      </c>
      <c r="AY171" s="120" t="s">
        <v>1768</v>
      </c>
    </row>
    <row r="172" spans="1:51">
      <c r="A172" s="120" t="s">
        <v>5</v>
      </c>
      <c r="B172" s="120">
        <v>60.804292682926835</v>
      </c>
      <c r="C172" s="120">
        <v>61.315878048780498</v>
      </c>
      <c r="D172" s="120">
        <v>61.799487804878055</v>
      </c>
      <c r="E172" s="120">
        <v>62.264585365853669</v>
      </c>
      <c r="F172" s="120">
        <v>62.719146341463421</v>
      </c>
      <c r="G172" s="120">
        <v>63.168121951219504</v>
      </c>
      <c r="H172" s="120">
        <v>63.61248780487805</v>
      </c>
      <c r="I172" s="120">
        <v>64.050658536585374</v>
      </c>
      <c r="J172" s="120">
        <v>64.482634146341454</v>
      </c>
      <c r="K172" s="120">
        <v>64.913878048780504</v>
      </c>
      <c r="L172" s="120">
        <v>65.350853658536579</v>
      </c>
      <c r="M172" s="120">
        <v>65.80302439024392</v>
      </c>
      <c r="N172" s="120">
        <v>66.272926829268314</v>
      </c>
      <c r="O172" s="120">
        <v>66.758146341463416</v>
      </c>
      <c r="P172" s="120">
        <v>67.256195121951222</v>
      </c>
      <c r="Q172" s="120">
        <v>67.758170731707324</v>
      </c>
      <c r="R172" s="120">
        <v>68.256146341463435</v>
      </c>
      <c r="S172" s="120">
        <v>68.737170731707323</v>
      </c>
      <c r="T172" s="120">
        <v>69.192829268292698</v>
      </c>
      <c r="U172" s="120">
        <v>69.615170731707337</v>
      </c>
      <c r="V172" s="120">
        <v>69.999195121951232</v>
      </c>
      <c r="W172" s="120">
        <v>70.341926829268303</v>
      </c>
      <c r="X172" s="120">
        <v>70.647829268292696</v>
      </c>
      <c r="Y172" s="120">
        <v>70.923365853658538</v>
      </c>
      <c r="Z172" s="120">
        <v>71.172536585365862</v>
      </c>
      <c r="AA172" s="120">
        <v>71.399365853658537</v>
      </c>
      <c r="AB172" s="120">
        <v>71.610853658536598</v>
      </c>
      <c r="AC172" s="120">
        <v>71.811000000000007</v>
      </c>
      <c r="AD172" s="120">
        <v>72.005829268292686</v>
      </c>
      <c r="AE172" s="120">
        <v>72.19934146341464</v>
      </c>
      <c r="AF172" s="120">
        <v>72.393048780487817</v>
      </c>
      <c r="AG172" s="120">
        <v>72.58597560975609</v>
      </c>
      <c r="AH172" s="120">
        <v>72.777121951219527</v>
      </c>
      <c r="AI172" s="120">
        <v>72.963951219512197</v>
      </c>
      <c r="AJ172" s="120">
        <v>73.147951219512208</v>
      </c>
      <c r="AK172" s="120">
        <v>73.331024390243911</v>
      </c>
      <c r="AL172" s="120">
        <v>73.51414634146343</v>
      </c>
      <c r="AM172" s="120">
        <v>73.700243902439041</v>
      </c>
      <c r="AN172" s="120">
        <v>73.888756097560972</v>
      </c>
      <c r="AO172" s="120">
        <v>74.079170731707322</v>
      </c>
      <c r="AP172" s="120">
        <v>74.270951219512199</v>
      </c>
      <c r="AQ172" s="120">
        <v>74.461585365853665</v>
      </c>
      <c r="AR172" s="120">
        <v>74.648585365853677</v>
      </c>
      <c r="AS172" s="120">
        <v>74.830512195121969</v>
      </c>
      <c r="AT172" s="120">
        <v>75.006365853658551</v>
      </c>
      <c r="AU172" s="120">
        <v>75.17663414634147</v>
      </c>
      <c r="AV172" s="120">
        <v>75.340878048780496</v>
      </c>
      <c r="AW172" s="120">
        <v>75.502073170731705</v>
      </c>
      <c r="AX172" s="120">
        <v>75.660756097560991</v>
      </c>
      <c r="AY172" s="120" t="s">
        <v>1768</v>
      </c>
    </row>
    <row r="173" spans="1:51">
      <c r="A173" s="120" t="s">
        <v>8</v>
      </c>
      <c r="B173" s="120">
        <v>47.691585365853669</v>
      </c>
      <c r="C173" s="120">
        <v>48.232926829268294</v>
      </c>
      <c r="D173" s="120">
        <v>48.752780487804884</v>
      </c>
      <c r="E173" s="120">
        <v>49.248658536585374</v>
      </c>
      <c r="F173" s="120">
        <v>49.728048780487804</v>
      </c>
      <c r="G173" s="120">
        <v>50.214439024390245</v>
      </c>
      <c r="H173" s="120">
        <v>50.736780487804886</v>
      </c>
      <c r="I173" s="120">
        <v>51.318536585365862</v>
      </c>
      <c r="J173" s="120">
        <v>51.96919512195123</v>
      </c>
      <c r="K173" s="120">
        <v>52.68726829268293</v>
      </c>
      <c r="L173" s="120">
        <v>53.453756097560984</v>
      </c>
      <c r="M173" s="120">
        <v>54.240682926829273</v>
      </c>
      <c r="N173" s="120">
        <v>55.01758536585367</v>
      </c>
      <c r="O173" s="120">
        <v>55.757487804878053</v>
      </c>
      <c r="P173" s="120">
        <v>56.450902439024397</v>
      </c>
      <c r="Q173" s="120">
        <v>57.096341463414646</v>
      </c>
      <c r="R173" s="120">
        <v>57.703243902439034</v>
      </c>
      <c r="S173" s="120">
        <v>58.291634146341465</v>
      </c>
      <c r="T173" s="120">
        <v>58.878487804878056</v>
      </c>
      <c r="U173" s="120">
        <v>59.468317073170738</v>
      </c>
      <c r="V173" s="120">
        <v>60.063634146341464</v>
      </c>
      <c r="W173" s="120">
        <v>60.663926829268298</v>
      </c>
      <c r="X173" s="120">
        <v>61.263707317073177</v>
      </c>
      <c r="Y173" s="120">
        <v>61.856536585365866</v>
      </c>
      <c r="Z173" s="120">
        <v>62.439926829268295</v>
      </c>
      <c r="AA173" s="120">
        <v>63.008902439024396</v>
      </c>
      <c r="AB173" s="120">
        <v>63.559536585365862</v>
      </c>
      <c r="AC173" s="120">
        <v>64.089804878048781</v>
      </c>
      <c r="AD173" s="120">
        <v>64.601731707317086</v>
      </c>
      <c r="AE173" s="120">
        <v>65.097292682926835</v>
      </c>
      <c r="AF173" s="120">
        <v>65.580439024390259</v>
      </c>
      <c r="AG173" s="120">
        <v>66.059121951219524</v>
      </c>
      <c r="AH173" s="120">
        <v>66.538804878048794</v>
      </c>
      <c r="AI173" s="120">
        <v>67.023902439024397</v>
      </c>
      <c r="AJ173" s="120">
        <v>67.516439024390252</v>
      </c>
      <c r="AK173" s="120">
        <v>68.017365853658546</v>
      </c>
      <c r="AL173" s="120">
        <v>68.525707317073156</v>
      </c>
      <c r="AM173" s="120">
        <v>69.037487804878054</v>
      </c>
      <c r="AN173" s="120">
        <v>69.544268292682943</v>
      </c>
      <c r="AO173" s="120">
        <v>70.041048780487827</v>
      </c>
      <c r="AP173" s="120">
        <v>70.51939024390245</v>
      </c>
      <c r="AQ173" s="120">
        <v>70.973292682926839</v>
      </c>
      <c r="AR173" s="120">
        <v>71.398292682926837</v>
      </c>
      <c r="AS173" s="120">
        <v>71.79187804878049</v>
      </c>
      <c r="AT173" s="120">
        <v>72.150585365853672</v>
      </c>
      <c r="AU173" s="120">
        <v>72.474902439024405</v>
      </c>
      <c r="AV173" s="120">
        <v>72.764317073170744</v>
      </c>
      <c r="AW173" s="120">
        <v>73.024829268292677</v>
      </c>
      <c r="AX173" s="120">
        <v>73.261902439024396</v>
      </c>
      <c r="AY173" s="120" t="s">
        <v>1768</v>
      </c>
    </row>
    <row r="174" spans="1:51">
      <c r="A174" s="120" t="s">
        <v>4016</v>
      </c>
      <c r="B174" s="120">
        <v>53.192219512195123</v>
      </c>
      <c r="C174" s="120">
        <v>53.835170731707322</v>
      </c>
      <c r="D174" s="120">
        <v>54.413195121951233</v>
      </c>
      <c r="E174" s="120">
        <v>54.917341463414637</v>
      </c>
      <c r="F174" s="120">
        <v>55.349146341463417</v>
      </c>
      <c r="G174" s="120">
        <v>55.716658536585378</v>
      </c>
      <c r="H174" s="120">
        <v>56.03439024390245</v>
      </c>
      <c r="I174" s="120">
        <v>56.325804878048785</v>
      </c>
      <c r="J174" s="120">
        <v>56.612341463414637</v>
      </c>
      <c r="K174" s="120">
        <v>56.90743902439025</v>
      </c>
      <c r="L174" s="120">
        <v>57.22151219512196</v>
      </c>
      <c r="M174" s="120">
        <v>57.559000000000005</v>
      </c>
      <c r="N174" s="120">
        <v>57.913829268292695</v>
      </c>
      <c r="O174" s="120">
        <v>58.283439024390255</v>
      </c>
      <c r="P174" s="120">
        <v>58.66582926829269</v>
      </c>
      <c r="Q174" s="120">
        <v>59.06046341463415</v>
      </c>
      <c r="R174" s="120">
        <v>59.46485365853659</v>
      </c>
      <c r="S174" s="120">
        <v>59.874536585365853</v>
      </c>
      <c r="T174" s="120">
        <v>60.285609756097564</v>
      </c>
      <c r="U174" s="120">
        <v>60.696609756097573</v>
      </c>
      <c r="V174" s="120">
        <v>61.106634146341463</v>
      </c>
      <c r="W174" s="120">
        <v>61.515243902439032</v>
      </c>
      <c r="X174" s="120">
        <v>61.923463414634149</v>
      </c>
      <c r="Y174" s="120">
        <v>62.333341463414641</v>
      </c>
      <c r="Z174" s="120">
        <v>62.745878048780497</v>
      </c>
      <c r="AA174" s="120">
        <v>63.16456097560976</v>
      </c>
      <c r="AB174" s="120">
        <v>63.59336585365854</v>
      </c>
      <c r="AC174" s="120">
        <v>64.033243902439025</v>
      </c>
      <c r="AD174" s="120">
        <v>64.483146341463424</v>
      </c>
      <c r="AE174" s="120">
        <v>64.9400487804878</v>
      </c>
      <c r="AF174" s="120">
        <v>65.400463414634146</v>
      </c>
      <c r="AG174" s="120">
        <v>65.859414634146347</v>
      </c>
      <c r="AH174" s="120">
        <v>66.310414634146355</v>
      </c>
      <c r="AI174" s="120">
        <v>66.749487804878058</v>
      </c>
      <c r="AJ174" s="120">
        <v>67.174097560975625</v>
      </c>
      <c r="AK174" s="120">
        <v>67.583707317073177</v>
      </c>
      <c r="AL174" s="120">
        <v>67.979268292682946</v>
      </c>
      <c r="AM174" s="120">
        <v>68.364731707317077</v>
      </c>
      <c r="AN174" s="120">
        <v>68.742585365853671</v>
      </c>
      <c r="AO174" s="120">
        <v>69.112317073170743</v>
      </c>
      <c r="AP174" s="120">
        <v>69.470951219512216</v>
      </c>
      <c r="AQ174" s="120">
        <v>69.817512195121964</v>
      </c>
      <c r="AR174" s="120">
        <v>70.149048780487817</v>
      </c>
      <c r="AS174" s="120">
        <v>70.464609756097573</v>
      </c>
      <c r="AT174" s="120">
        <v>70.764195121951218</v>
      </c>
      <c r="AU174" s="120">
        <v>71.048829268292693</v>
      </c>
      <c r="AV174" s="120">
        <v>71.32051219512195</v>
      </c>
      <c r="AW174" s="120">
        <v>71.581219512195133</v>
      </c>
      <c r="AX174" s="120">
        <v>71.834463414634158</v>
      </c>
      <c r="AY174" s="120" t="s">
        <v>1768</v>
      </c>
    </row>
    <row r="175" spans="1:51">
      <c r="A175" s="120" t="s">
        <v>100</v>
      </c>
      <c r="B175" s="120" t="s">
        <v>1768</v>
      </c>
      <c r="C175" s="120" t="s">
        <v>1768</v>
      </c>
      <c r="D175" s="120" t="s">
        <v>1768</v>
      </c>
      <c r="E175" s="120" t="s">
        <v>1768</v>
      </c>
      <c r="F175" s="120" t="s">
        <v>1768</v>
      </c>
      <c r="G175" s="120" t="s">
        <v>1768</v>
      </c>
      <c r="H175" s="120" t="s">
        <v>1768</v>
      </c>
      <c r="I175" s="120" t="s">
        <v>1768</v>
      </c>
      <c r="J175" s="120" t="s">
        <v>1768</v>
      </c>
      <c r="K175" s="120" t="s">
        <v>1768</v>
      </c>
      <c r="L175" s="120" t="s">
        <v>1768</v>
      </c>
      <c r="M175" s="120" t="s">
        <v>1768</v>
      </c>
      <c r="N175" s="120" t="s">
        <v>1768</v>
      </c>
      <c r="O175" s="120" t="s">
        <v>1768</v>
      </c>
      <c r="P175" s="120" t="s">
        <v>1768</v>
      </c>
      <c r="Q175" s="120" t="s">
        <v>1768</v>
      </c>
      <c r="R175" s="120" t="s">
        <v>1768</v>
      </c>
      <c r="S175" s="120" t="s">
        <v>1768</v>
      </c>
      <c r="T175" s="120" t="s">
        <v>1768</v>
      </c>
      <c r="U175" s="120" t="s">
        <v>1768</v>
      </c>
      <c r="V175" s="120" t="s">
        <v>1768</v>
      </c>
      <c r="W175" s="120" t="s">
        <v>1768</v>
      </c>
      <c r="X175" s="120" t="s">
        <v>1768</v>
      </c>
      <c r="Y175" s="120" t="s">
        <v>1768</v>
      </c>
      <c r="Z175" s="120" t="s">
        <v>1768</v>
      </c>
      <c r="AA175" s="120" t="s">
        <v>1768</v>
      </c>
      <c r="AB175" s="120" t="s">
        <v>1768</v>
      </c>
      <c r="AC175" s="120" t="s">
        <v>1768</v>
      </c>
      <c r="AD175" s="120" t="s">
        <v>1768</v>
      </c>
      <c r="AE175" s="120" t="s">
        <v>1768</v>
      </c>
      <c r="AF175" s="120">
        <v>69.069268292682921</v>
      </c>
      <c r="AG175" s="120" t="s">
        <v>1768</v>
      </c>
      <c r="AH175" s="120">
        <v>70.179414634146355</v>
      </c>
      <c r="AI175" s="120" t="s">
        <v>1768</v>
      </c>
      <c r="AJ175" s="120" t="s">
        <v>1768</v>
      </c>
      <c r="AK175" s="120">
        <v>71.844634146341463</v>
      </c>
      <c r="AL175" s="120" t="s">
        <v>1768</v>
      </c>
      <c r="AM175" s="120">
        <v>71.304243902439026</v>
      </c>
      <c r="AN175" s="120" t="s">
        <v>1768</v>
      </c>
      <c r="AO175" s="120" t="s">
        <v>1768</v>
      </c>
      <c r="AP175" s="120">
        <v>70.493658536585372</v>
      </c>
      <c r="AQ175" s="120" t="s">
        <v>1768</v>
      </c>
      <c r="AR175" s="120" t="s">
        <v>1768</v>
      </c>
      <c r="AS175" s="120" t="s">
        <v>1768</v>
      </c>
      <c r="AT175" s="120" t="s">
        <v>1768</v>
      </c>
      <c r="AU175" s="120">
        <v>69.129268292682923</v>
      </c>
      <c r="AV175" s="120" t="s">
        <v>1768</v>
      </c>
      <c r="AW175" s="120" t="s">
        <v>1768</v>
      </c>
      <c r="AX175" s="120" t="s">
        <v>1768</v>
      </c>
      <c r="AY175" s="120" t="s">
        <v>1768</v>
      </c>
    </row>
    <row r="176" spans="1:51">
      <c r="A176" s="120" t="s">
        <v>4337</v>
      </c>
      <c r="B176" s="120">
        <v>38.476829268292683</v>
      </c>
      <c r="C176" s="120">
        <v>38.97682926829269</v>
      </c>
      <c r="D176" s="120">
        <v>39.47682926829269</v>
      </c>
      <c r="E176" s="120">
        <v>39.97682926829269</v>
      </c>
      <c r="F176" s="120">
        <v>40.476829268292683</v>
      </c>
      <c r="G176" s="120">
        <v>40.969902439024395</v>
      </c>
      <c r="H176" s="120">
        <v>41.447146341463416</v>
      </c>
      <c r="I176" s="120">
        <v>41.909048780487808</v>
      </c>
      <c r="J176" s="120">
        <v>42.363536585365857</v>
      </c>
      <c r="K176" s="120">
        <v>42.823951219512203</v>
      </c>
      <c r="L176" s="120">
        <v>43.317024390243908</v>
      </c>
      <c r="M176" s="120">
        <v>43.875390243902444</v>
      </c>
      <c r="N176" s="120">
        <v>44.51739024390244</v>
      </c>
      <c r="O176" s="120">
        <v>45.24841463414635</v>
      </c>
      <c r="P176" s="120">
        <v>46.063560975609761</v>
      </c>
      <c r="Q176" s="120">
        <v>46.951024390243909</v>
      </c>
      <c r="R176" s="120">
        <v>47.894097560975609</v>
      </c>
      <c r="S176" s="120">
        <v>48.855195121951219</v>
      </c>
      <c r="T176" s="120">
        <v>49.794609756097572</v>
      </c>
      <c r="U176" s="120">
        <v>50.68253658536586</v>
      </c>
      <c r="V176" s="120">
        <v>51.479073170731709</v>
      </c>
      <c r="W176" s="120">
        <v>52.148682926829267</v>
      </c>
      <c r="X176" s="120">
        <v>52.689195121951222</v>
      </c>
      <c r="Y176" s="120">
        <v>53.106951219512197</v>
      </c>
      <c r="Z176" s="120">
        <v>53.414414634146347</v>
      </c>
      <c r="AA176" s="120">
        <v>53.639560975609761</v>
      </c>
      <c r="AB176" s="120">
        <v>53.822414634146348</v>
      </c>
      <c r="AC176" s="120">
        <v>54.003463414634147</v>
      </c>
      <c r="AD176" s="120">
        <v>54.216658536585371</v>
      </c>
      <c r="AE176" s="120">
        <v>54.475926829268296</v>
      </c>
      <c r="AF176" s="120">
        <v>54.778073170731716</v>
      </c>
      <c r="AG176" s="120">
        <v>55.105829268292688</v>
      </c>
      <c r="AH176" s="120">
        <v>55.430121951219519</v>
      </c>
      <c r="AI176" s="120">
        <v>55.732560975609765</v>
      </c>
      <c r="AJ176" s="120">
        <v>56.013317073170739</v>
      </c>
      <c r="AK176" s="120">
        <v>56.284829268292697</v>
      </c>
      <c r="AL176" s="120">
        <v>56.567682926829278</v>
      </c>
      <c r="AM176" s="120">
        <v>56.879756097560978</v>
      </c>
      <c r="AN176" s="120">
        <v>57.232707317073178</v>
      </c>
      <c r="AO176" s="120">
        <v>57.626951219512208</v>
      </c>
      <c r="AP176" s="120">
        <v>58.054682926829273</v>
      </c>
      <c r="AQ176" s="120">
        <v>58.500365853658543</v>
      </c>
      <c r="AR176" s="120">
        <v>58.943902439024399</v>
      </c>
      <c r="AS176" s="120">
        <v>59.369268292682932</v>
      </c>
      <c r="AT176" s="120">
        <v>59.768756097560981</v>
      </c>
      <c r="AU176" s="120">
        <v>60.137243902439032</v>
      </c>
      <c r="AV176" s="120">
        <v>60.476317073170733</v>
      </c>
      <c r="AW176" s="120">
        <v>60.794804878048787</v>
      </c>
      <c r="AX176" s="120">
        <v>61.101024390243914</v>
      </c>
      <c r="AY176" s="120" t="s">
        <v>1768</v>
      </c>
    </row>
    <row r="177" spans="1:51">
      <c r="A177" s="120" t="s">
        <v>4175</v>
      </c>
      <c r="B177" s="120">
        <v>67.680487804878055</v>
      </c>
      <c r="C177" s="120">
        <v>67.778048780487808</v>
      </c>
      <c r="D177" s="120">
        <v>67.426829268292707</v>
      </c>
      <c r="E177" s="120">
        <v>68.375609756097575</v>
      </c>
      <c r="F177" s="120">
        <v>68.629268292682937</v>
      </c>
      <c r="G177" s="120">
        <v>69.42926829268292</v>
      </c>
      <c r="H177" s="120">
        <v>69.826829268292698</v>
      </c>
      <c r="I177" s="120">
        <v>69.424390243902437</v>
      </c>
      <c r="J177" s="120">
        <v>70.219512195121951</v>
      </c>
      <c r="K177" s="120">
        <v>69.719512195121965</v>
      </c>
      <c r="L177" s="120">
        <v>69.868292682926835</v>
      </c>
      <c r="M177" s="120">
        <v>69.612195121951217</v>
      </c>
      <c r="N177" s="120">
        <v>70.665853658536591</v>
      </c>
      <c r="O177" s="120">
        <v>70.663414634146349</v>
      </c>
      <c r="P177" s="120">
        <v>71.117073170731715</v>
      </c>
      <c r="Q177" s="120">
        <v>70.560975609756113</v>
      </c>
      <c r="R177" s="120">
        <v>70.65609756097561</v>
      </c>
      <c r="S177" s="120">
        <v>70.402439024390247</v>
      </c>
      <c r="T177" s="120">
        <v>70.351219512195144</v>
      </c>
      <c r="U177" s="120">
        <v>70.751219512195135</v>
      </c>
      <c r="V177" s="120">
        <v>70.097560975609753</v>
      </c>
      <c r="W177" s="120">
        <v>71.051219512195132</v>
      </c>
      <c r="X177" s="120">
        <v>71.10243902439025</v>
      </c>
      <c r="Y177" s="120">
        <v>71.000000000000014</v>
      </c>
      <c r="Z177" s="120">
        <v>70.8</v>
      </c>
      <c r="AA177" s="120">
        <v>70.548780487804891</v>
      </c>
      <c r="AB177" s="120">
        <v>70.848780487804888</v>
      </c>
      <c r="AC177" s="120">
        <v>70.897560975609764</v>
      </c>
      <c r="AD177" s="120">
        <v>71.331707317073182</v>
      </c>
      <c r="AE177" s="120">
        <v>71.043902439024393</v>
      </c>
      <c r="AF177" s="120">
        <v>70.890243902439025</v>
      </c>
      <c r="AG177" s="120">
        <v>70.587804878048786</v>
      </c>
      <c r="AH177" s="120">
        <v>71.090243902439042</v>
      </c>
      <c r="AI177" s="120">
        <v>71.595121951219525</v>
      </c>
      <c r="AJ177" s="120">
        <v>71.695121951219519</v>
      </c>
      <c r="AK177" s="120">
        <v>71.892682926829266</v>
      </c>
      <c r="AL177" s="120">
        <v>72.246341463414637</v>
      </c>
      <c r="AM177" s="120">
        <v>72.646341463414643</v>
      </c>
      <c r="AN177" s="120">
        <v>72.997560975609773</v>
      </c>
      <c r="AO177" s="120">
        <v>73.043902439024407</v>
      </c>
      <c r="AP177" s="120">
        <v>73.748780487804879</v>
      </c>
      <c r="AQ177" s="120">
        <v>74.200000000000017</v>
      </c>
      <c r="AR177" s="120">
        <v>74.497560975609773</v>
      </c>
      <c r="AS177" s="120">
        <v>74.597560975609767</v>
      </c>
      <c r="AT177" s="120">
        <v>74.487804878048777</v>
      </c>
      <c r="AU177" s="120">
        <v>74.935365853658553</v>
      </c>
      <c r="AV177" s="120">
        <v>75.183658536585384</v>
      </c>
      <c r="AW177" s="120">
        <v>75.262439024390261</v>
      </c>
      <c r="AX177" s="120">
        <v>75.53317073170733</v>
      </c>
      <c r="AY177" s="120" t="s">
        <v>1768</v>
      </c>
    </row>
    <row r="178" spans="1:51">
      <c r="A178" s="120" t="s">
        <v>11</v>
      </c>
      <c r="B178" s="120">
        <v>69.249756097560976</v>
      </c>
      <c r="C178" s="120" t="s">
        <v>1768</v>
      </c>
      <c r="D178" s="120">
        <v>69.682926829268311</v>
      </c>
      <c r="E178" s="120" t="s">
        <v>1768</v>
      </c>
      <c r="F178" s="120" t="s">
        <v>1768</v>
      </c>
      <c r="G178" s="120">
        <v>70.344390243902453</v>
      </c>
      <c r="H178" s="120" t="s">
        <v>1768</v>
      </c>
      <c r="I178" s="120">
        <v>70.785365853658547</v>
      </c>
      <c r="J178" s="120" t="s">
        <v>1768</v>
      </c>
      <c r="K178" s="120" t="s">
        <v>1768</v>
      </c>
      <c r="L178" s="120">
        <v>71.821463414634152</v>
      </c>
      <c r="M178" s="120" t="s">
        <v>1768</v>
      </c>
      <c r="N178" s="120">
        <v>72.512195121951223</v>
      </c>
      <c r="O178" s="120" t="s">
        <v>1768</v>
      </c>
      <c r="P178" s="120" t="s">
        <v>1768</v>
      </c>
      <c r="Q178" s="120">
        <v>73.115121951219535</v>
      </c>
      <c r="R178" s="120" t="s">
        <v>1768</v>
      </c>
      <c r="S178" s="120">
        <v>73.51707317073172</v>
      </c>
      <c r="T178" s="120" t="s">
        <v>1768</v>
      </c>
      <c r="U178" s="120" t="s">
        <v>1768</v>
      </c>
      <c r="V178" s="120">
        <v>73.75560975609757</v>
      </c>
      <c r="W178" s="120" t="s">
        <v>1768</v>
      </c>
      <c r="X178" s="120">
        <v>73.91463414634147</v>
      </c>
      <c r="Y178" s="120" t="s">
        <v>1768</v>
      </c>
      <c r="Z178" s="120" t="s">
        <v>1768</v>
      </c>
      <c r="AA178" s="120">
        <v>74.295121951219528</v>
      </c>
      <c r="AB178" s="120" t="s">
        <v>1768</v>
      </c>
      <c r="AC178" s="120">
        <v>74.548780487804876</v>
      </c>
      <c r="AD178" s="120" t="s">
        <v>1768</v>
      </c>
      <c r="AE178" s="120" t="s">
        <v>1768</v>
      </c>
      <c r="AF178" s="120">
        <v>74.78731707317074</v>
      </c>
      <c r="AG178" s="120" t="s">
        <v>1768</v>
      </c>
      <c r="AH178" s="120">
        <v>74.94634146341464</v>
      </c>
      <c r="AI178" s="120" t="s">
        <v>1768</v>
      </c>
      <c r="AJ178" s="120" t="s">
        <v>1768</v>
      </c>
      <c r="AK178" s="120">
        <v>75.214146341463419</v>
      </c>
      <c r="AL178" s="120" t="s">
        <v>1768</v>
      </c>
      <c r="AM178" s="120">
        <v>75.392682926829281</v>
      </c>
      <c r="AN178" s="120" t="s">
        <v>1768</v>
      </c>
      <c r="AO178" s="120" t="s">
        <v>1768</v>
      </c>
      <c r="AP178" s="120">
        <v>76.689268292682939</v>
      </c>
      <c r="AQ178" s="120">
        <v>77.066829268292707</v>
      </c>
      <c r="AR178" s="120">
        <v>77.760487804878053</v>
      </c>
      <c r="AS178" s="120">
        <v>78.071219512195128</v>
      </c>
      <c r="AT178" s="120">
        <v>78.175853658536582</v>
      </c>
      <c r="AU178" s="120">
        <v>78.296097560975625</v>
      </c>
      <c r="AV178" s="120">
        <v>78.416341463414639</v>
      </c>
      <c r="AW178" s="120">
        <v>78.425853658536596</v>
      </c>
      <c r="AX178" s="120">
        <v>78.558926829268287</v>
      </c>
      <c r="AY178" s="120" t="s">
        <v>1768</v>
      </c>
    </row>
    <row r="179" spans="1:51">
      <c r="A179" s="120" t="s">
        <v>4338</v>
      </c>
      <c r="B179" s="120">
        <v>55.221170731707332</v>
      </c>
      <c r="C179" s="120">
        <v>55.717585365853658</v>
      </c>
      <c r="D179" s="120">
        <v>56.217804878048781</v>
      </c>
      <c r="E179" s="120">
        <v>56.739243902439028</v>
      </c>
      <c r="F179" s="120">
        <v>57.296365853658543</v>
      </c>
      <c r="G179" s="120">
        <v>57.902073170731718</v>
      </c>
      <c r="H179" s="120">
        <v>58.56480487804879</v>
      </c>
      <c r="I179" s="120">
        <v>59.275048780487815</v>
      </c>
      <c r="J179" s="120">
        <v>60.019902439024399</v>
      </c>
      <c r="K179" s="120">
        <v>60.790951219512202</v>
      </c>
      <c r="L179" s="120">
        <v>61.575341463414645</v>
      </c>
      <c r="M179" s="120">
        <v>62.360219512195123</v>
      </c>
      <c r="N179" s="120">
        <v>63.132219512195128</v>
      </c>
      <c r="O179" s="120">
        <v>63.876024390243913</v>
      </c>
      <c r="P179" s="120">
        <v>64.579731707317066</v>
      </c>
      <c r="Q179" s="120">
        <v>65.231439024390241</v>
      </c>
      <c r="R179" s="120">
        <v>65.824219512195143</v>
      </c>
      <c r="S179" s="120">
        <v>66.362487804878043</v>
      </c>
      <c r="T179" s="120">
        <v>66.851170731707327</v>
      </c>
      <c r="U179" s="120">
        <v>67.293219512195122</v>
      </c>
      <c r="V179" s="120">
        <v>67.698634146341462</v>
      </c>
      <c r="W179" s="120">
        <v>68.082902439024394</v>
      </c>
      <c r="X179" s="120">
        <v>68.45443902439024</v>
      </c>
      <c r="Y179" s="120">
        <v>68.814609756097568</v>
      </c>
      <c r="Z179" s="120">
        <v>69.15924390243903</v>
      </c>
      <c r="AA179" s="120">
        <v>69.480073170731714</v>
      </c>
      <c r="AB179" s="120">
        <v>69.762268292682933</v>
      </c>
      <c r="AC179" s="120">
        <v>69.989243902439043</v>
      </c>
      <c r="AD179" s="120">
        <v>70.145024390243918</v>
      </c>
      <c r="AE179" s="120">
        <v>70.218707317073182</v>
      </c>
      <c r="AF179" s="120">
        <v>70.194536585365853</v>
      </c>
      <c r="AG179" s="120">
        <v>70.05680487804878</v>
      </c>
      <c r="AH179" s="120">
        <v>69.811902439024394</v>
      </c>
      <c r="AI179" s="120">
        <v>69.477195121951226</v>
      </c>
      <c r="AJ179" s="120">
        <v>69.072439024390249</v>
      </c>
      <c r="AK179" s="120">
        <v>68.622951219512203</v>
      </c>
      <c r="AL179" s="120">
        <v>68.157000000000011</v>
      </c>
      <c r="AM179" s="120">
        <v>67.703902439024404</v>
      </c>
      <c r="AN179" s="120">
        <v>67.292926829268296</v>
      </c>
      <c r="AO179" s="120">
        <v>66.946780487804887</v>
      </c>
      <c r="AP179" s="120">
        <v>66.686512195121963</v>
      </c>
      <c r="AQ179" s="120">
        <v>66.521097560975605</v>
      </c>
      <c r="AR179" s="120">
        <v>66.440097560975616</v>
      </c>
      <c r="AS179" s="120">
        <v>66.431658536585374</v>
      </c>
      <c r="AT179" s="120">
        <v>66.489097560975623</v>
      </c>
      <c r="AU179" s="120">
        <v>66.603365853658545</v>
      </c>
      <c r="AV179" s="120">
        <v>66.762073170731725</v>
      </c>
      <c r="AW179" s="120">
        <v>66.95112195121952</v>
      </c>
      <c r="AX179" s="120">
        <v>67.156341463414648</v>
      </c>
      <c r="AY179" s="120" t="s">
        <v>1768</v>
      </c>
    </row>
    <row r="180" spans="1:51">
      <c r="A180" s="120" t="s">
        <v>4154</v>
      </c>
      <c r="B180" s="120" t="s">
        <v>1768</v>
      </c>
      <c r="C180" s="120" t="s">
        <v>1768</v>
      </c>
      <c r="D180" s="120">
        <v>64.180487804878055</v>
      </c>
      <c r="E180" s="120" t="s">
        <v>1768</v>
      </c>
      <c r="F180" s="120" t="s">
        <v>1768</v>
      </c>
      <c r="G180" s="120">
        <v>65.346829268292694</v>
      </c>
      <c r="H180" s="120" t="s">
        <v>1768</v>
      </c>
      <c r="I180" s="120">
        <v>66.124390243902454</v>
      </c>
      <c r="J180" s="120" t="s">
        <v>1768</v>
      </c>
      <c r="K180" s="120" t="s">
        <v>1768</v>
      </c>
      <c r="L180" s="120">
        <v>67.419512195121968</v>
      </c>
      <c r="M180" s="120" t="s">
        <v>1768</v>
      </c>
      <c r="N180" s="120">
        <v>68.021951219512204</v>
      </c>
      <c r="O180" s="120" t="s">
        <v>1768</v>
      </c>
      <c r="P180" s="120" t="s">
        <v>1768</v>
      </c>
      <c r="Q180" s="120">
        <v>69.306829268292688</v>
      </c>
      <c r="R180" s="120" t="s">
        <v>1768</v>
      </c>
      <c r="S180" s="120">
        <v>70.163414634146349</v>
      </c>
      <c r="T180" s="120" t="s">
        <v>1768</v>
      </c>
      <c r="U180" s="120">
        <v>70.981219512195139</v>
      </c>
      <c r="V180" s="120">
        <v>71.385609756097551</v>
      </c>
      <c r="W180" s="120" t="s">
        <v>1768</v>
      </c>
      <c r="X180" s="120">
        <v>72.214634146341467</v>
      </c>
      <c r="Y180" s="120" t="s">
        <v>1768</v>
      </c>
      <c r="Z180" s="120" t="s">
        <v>1768</v>
      </c>
      <c r="AA180" s="120">
        <v>73.354634146341468</v>
      </c>
      <c r="AB180" s="120" t="s">
        <v>1768</v>
      </c>
      <c r="AC180" s="120">
        <v>74.114634146341473</v>
      </c>
      <c r="AD180" s="120" t="s">
        <v>1768</v>
      </c>
      <c r="AE180" s="120">
        <v>74.31463414634149</v>
      </c>
      <c r="AF180" s="120">
        <v>73.663414634146349</v>
      </c>
      <c r="AG180" s="120">
        <v>73.458536585365863</v>
      </c>
      <c r="AH180" s="120">
        <v>73.67317073170733</v>
      </c>
      <c r="AI180" s="120">
        <v>74.112195121951231</v>
      </c>
      <c r="AJ180" s="120">
        <v>74.614634146341473</v>
      </c>
      <c r="AK180" s="120">
        <v>75.063414634146341</v>
      </c>
      <c r="AL180" s="120">
        <v>75.009756097560981</v>
      </c>
      <c r="AM180" s="120">
        <v>75.414634146341484</v>
      </c>
      <c r="AN180" s="120">
        <v>75.663414634146349</v>
      </c>
      <c r="AO180" s="120">
        <v>75.965853658536602</v>
      </c>
      <c r="AP180" s="120">
        <v>76.51707317073172</v>
      </c>
      <c r="AQ180" s="120">
        <v>76.817073170731717</v>
      </c>
      <c r="AR180" s="120">
        <v>77.068292682926838</v>
      </c>
      <c r="AS180" s="120">
        <v>77.273170731707339</v>
      </c>
      <c r="AT180" s="120">
        <v>78.169756097560978</v>
      </c>
      <c r="AU180" s="120">
        <v>78.036585365853682</v>
      </c>
      <c r="AV180" s="120">
        <v>78.822682926829273</v>
      </c>
      <c r="AW180" s="120">
        <v>79.003170731707328</v>
      </c>
      <c r="AX180" s="120">
        <v>79.249756097560976</v>
      </c>
      <c r="AY180" s="120" t="s">
        <v>1768</v>
      </c>
    </row>
    <row r="181" spans="1:51">
      <c r="A181" s="120" t="s">
        <v>7</v>
      </c>
      <c r="B181" s="120">
        <v>63.793707317073185</v>
      </c>
      <c r="C181" s="120">
        <v>64.018268292682933</v>
      </c>
      <c r="D181" s="120">
        <v>64.226902439024386</v>
      </c>
      <c r="E181" s="120">
        <v>64.411048780487818</v>
      </c>
      <c r="F181" s="120">
        <v>64.570219512195123</v>
      </c>
      <c r="G181" s="120">
        <v>64.70780487804879</v>
      </c>
      <c r="H181" s="120">
        <v>64.83573170731708</v>
      </c>
      <c r="I181" s="120">
        <v>64.966463414634148</v>
      </c>
      <c r="J181" s="120">
        <v>65.108951219512193</v>
      </c>
      <c r="K181" s="120">
        <v>65.265731707317073</v>
      </c>
      <c r="L181" s="120">
        <v>65.433390243902451</v>
      </c>
      <c r="M181" s="120">
        <v>65.606512195121965</v>
      </c>
      <c r="N181" s="120">
        <v>65.775219512195136</v>
      </c>
      <c r="O181" s="120">
        <v>65.932097560975606</v>
      </c>
      <c r="P181" s="120">
        <v>66.076146341463414</v>
      </c>
      <c r="Q181" s="120">
        <v>66.206902439024404</v>
      </c>
      <c r="R181" s="120">
        <v>66.325804878048785</v>
      </c>
      <c r="S181" s="120">
        <v>66.438780487804891</v>
      </c>
      <c r="T181" s="120">
        <v>66.549756097560987</v>
      </c>
      <c r="U181" s="120">
        <v>66.660707317073175</v>
      </c>
      <c r="V181" s="120">
        <v>66.771097560975619</v>
      </c>
      <c r="W181" s="120">
        <v>66.878951219512203</v>
      </c>
      <c r="X181" s="120">
        <v>66.983780487804879</v>
      </c>
      <c r="Y181" s="120">
        <v>67.086585365853665</v>
      </c>
      <c r="Z181" s="120">
        <v>67.188878048780495</v>
      </c>
      <c r="AA181" s="120">
        <v>67.294682926829267</v>
      </c>
      <c r="AB181" s="120">
        <v>67.411000000000001</v>
      </c>
      <c r="AC181" s="120">
        <v>67.5398536585366</v>
      </c>
      <c r="AD181" s="120">
        <v>67.683243902439031</v>
      </c>
      <c r="AE181" s="120">
        <v>67.842170731707327</v>
      </c>
      <c r="AF181" s="120">
        <v>68.012609756097561</v>
      </c>
      <c r="AG181" s="120">
        <v>68.191048780487819</v>
      </c>
      <c r="AH181" s="120">
        <v>68.370463414634145</v>
      </c>
      <c r="AI181" s="120">
        <v>68.550365853658548</v>
      </c>
      <c r="AJ181" s="120">
        <v>68.730268292682936</v>
      </c>
      <c r="AK181" s="120">
        <v>68.915219512195122</v>
      </c>
      <c r="AL181" s="120">
        <v>69.112804878048792</v>
      </c>
      <c r="AM181" s="120">
        <v>69.327536585365863</v>
      </c>
      <c r="AN181" s="120">
        <v>69.562439024390258</v>
      </c>
      <c r="AO181" s="120">
        <v>69.813487804878051</v>
      </c>
      <c r="AP181" s="120">
        <v>70.07712195121951</v>
      </c>
      <c r="AQ181" s="120">
        <v>70.342268292682945</v>
      </c>
      <c r="AR181" s="120">
        <v>70.601853658536612</v>
      </c>
      <c r="AS181" s="120">
        <v>70.848292682926839</v>
      </c>
      <c r="AT181" s="120">
        <v>71.078097560975621</v>
      </c>
      <c r="AU181" s="120">
        <v>71.292243902439026</v>
      </c>
      <c r="AV181" s="120">
        <v>71.49429268292684</v>
      </c>
      <c r="AW181" s="120">
        <v>71.690292682926838</v>
      </c>
      <c r="AX181" s="120">
        <v>71.884780487804889</v>
      </c>
      <c r="AY181" s="120" t="s">
        <v>1768</v>
      </c>
    </row>
    <row r="182" spans="1:51">
      <c r="A182" s="120" t="s">
        <v>1418</v>
      </c>
      <c r="B182" s="120">
        <v>56.329902439024394</v>
      </c>
      <c r="C182" s="120">
        <v>56.752878048780495</v>
      </c>
      <c r="D182" s="120">
        <v>57.135829268292689</v>
      </c>
      <c r="E182" s="120">
        <v>57.509707317073179</v>
      </c>
      <c r="F182" s="120">
        <v>57.894536585365863</v>
      </c>
      <c r="G182" s="120">
        <v>58.298414634146347</v>
      </c>
      <c r="H182" s="120">
        <v>58.718463414634151</v>
      </c>
      <c r="I182" s="120">
        <v>59.134780487804889</v>
      </c>
      <c r="J182" s="120">
        <v>59.532414634146349</v>
      </c>
      <c r="K182" s="120">
        <v>59.910292682926837</v>
      </c>
      <c r="L182" s="120">
        <v>60.261292682926836</v>
      </c>
      <c r="M182" s="120">
        <v>60.577195121951227</v>
      </c>
      <c r="N182" s="120">
        <v>60.862829268292685</v>
      </c>
      <c r="O182" s="120">
        <v>61.130585365853662</v>
      </c>
      <c r="P182" s="120">
        <v>61.398414634146341</v>
      </c>
      <c r="Q182" s="120">
        <v>61.700853658536595</v>
      </c>
      <c r="R182" s="120">
        <v>62.078512195121959</v>
      </c>
      <c r="S182" s="120">
        <v>62.551048780487818</v>
      </c>
      <c r="T182" s="120">
        <v>63.121634146341471</v>
      </c>
      <c r="U182" s="120">
        <v>63.781829268292682</v>
      </c>
      <c r="V182" s="120">
        <v>64.499707317073174</v>
      </c>
      <c r="W182" s="120">
        <v>65.229731707317086</v>
      </c>
      <c r="X182" s="120">
        <v>65.925390243902442</v>
      </c>
      <c r="Y182" s="120">
        <v>66.55117073170733</v>
      </c>
      <c r="Z182" s="120">
        <v>67.092609756097573</v>
      </c>
      <c r="AA182" s="120">
        <v>67.551804878048785</v>
      </c>
      <c r="AB182" s="120">
        <v>67.946878048780505</v>
      </c>
      <c r="AC182" s="120">
        <v>68.313853658536601</v>
      </c>
      <c r="AD182" s="120">
        <v>68.676707317073181</v>
      </c>
      <c r="AE182" s="120">
        <v>69.044365853658547</v>
      </c>
      <c r="AF182" s="120">
        <v>69.413170731707339</v>
      </c>
      <c r="AG182" s="120">
        <v>69.772439024390252</v>
      </c>
      <c r="AH182" s="120">
        <v>70.109000000000009</v>
      </c>
      <c r="AI182" s="120">
        <v>70.41524390243903</v>
      </c>
      <c r="AJ182" s="120">
        <v>70.693121951219524</v>
      </c>
      <c r="AK182" s="120">
        <v>70.953097560975607</v>
      </c>
      <c r="AL182" s="120">
        <v>71.209268292682921</v>
      </c>
      <c r="AM182" s="120">
        <v>71.475268292682927</v>
      </c>
      <c r="AN182" s="120">
        <v>71.759268292682918</v>
      </c>
      <c r="AO182" s="120">
        <v>72.061853658536606</v>
      </c>
      <c r="AP182" s="120">
        <v>72.379707317073184</v>
      </c>
      <c r="AQ182" s="120">
        <v>72.701926829268302</v>
      </c>
      <c r="AR182" s="120">
        <v>73.017048780487812</v>
      </c>
      <c r="AS182" s="120">
        <v>73.313560975609761</v>
      </c>
      <c r="AT182" s="120">
        <v>73.587902439024404</v>
      </c>
      <c r="AU182" s="120">
        <v>73.838512195121965</v>
      </c>
      <c r="AV182" s="120">
        <v>74.067219512195138</v>
      </c>
      <c r="AW182" s="120">
        <v>74.281878048780499</v>
      </c>
      <c r="AX182" s="120">
        <v>74.487365853658531</v>
      </c>
      <c r="AY182" s="120" t="s">
        <v>1768</v>
      </c>
    </row>
    <row r="183" spans="1:51">
      <c r="A183" s="120" t="s">
        <v>4017</v>
      </c>
      <c r="B183" s="120">
        <v>52.939000000000007</v>
      </c>
      <c r="C183" s="120">
        <v>53.751439024390251</v>
      </c>
      <c r="D183" s="120">
        <v>54.57778048780488</v>
      </c>
      <c r="E183" s="120">
        <v>55.408024390243924</v>
      </c>
      <c r="F183" s="120">
        <v>56.233170731707318</v>
      </c>
      <c r="G183" s="120">
        <v>57.046756097560987</v>
      </c>
      <c r="H183" s="120">
        <v>57.842853658536598</v>
      </c>
      <c r="I183" s="120">
        <v>58.620512195121961</v>
      </c>
      <c r="J183" s="120">
        <v>59.380268292682928</v>
      </c>
      <c r="K183" s="120">
        <v>60.118634146341471</v>
      </c>
      <c r="L183" s="120">
        <v>60.835073170731718</v>
      </c>
      <c r="M183" s="120">
        <v>61.531024390243907</v>
      </c>
      <c r="N183" s="120">
        <v>62.20943902439025</v>
      </c>
      <c r="O183" s="120">
        <v>62.87026829268293</v>
      </c>
      <c r="P183" s="120">
        <v>63.51002439024392</v>
      </c>
      <c r="Q183" s="120">
        <v>64.12468292682928</v>
      </c>
      <c r="R183" s="120">
        <v>64.707292682926834</v>
      </c>
      <c r="S183" s="120">
        <v>65.25539024390244</v>
      </c>
      <c r="T183" s="120">
        <v>65.765512195121957</v>
      </c>
      <c r="U183" s="120">
        <v>66.236195121951226</v>
      </c>
      <c r="V183" s="120">
        <v>66.666463414634151</v>
      </c>
      <c r="W183" s="120">
        <v>67.054804878048799</v>
      </c>
      <c r="X183" s="120">
        <v>67.407731707317083</v>
      </c>
      <c r="Y183" s="120">
        <v>67.730731707317091</v>
      </c>
      <c r="Z183" s="120">
        <v>68.03178048780488</v>
      </c>
      <c r="AA183" s="120">
        <v>68.318853658536597</v>
      </c>
      <c r="AB183" s="120">
        <v>68.598365853658535</v>
      </c>
      <c r="AC183" s="120">
        <v>68.876829268292681</v>
      </c>
      <c r="AD183" s="120">
        <v>69.160243902439035</v>
      </c>
      <c r="AE183" s="120">
        <v>69.455707317073177</v>
      </c>
      <c r="AF183" s="120">
        <v>69.766829268292682</v>
      </c>
      <c r="AG183" s="120">
        <v>70.098243902439037</v>
      </c>
      <c r="AH183" s="120">
        <v>70.447073170731713</v>
      </c>
      <c r="AI183" s="120">
        <v>70.809390243902442</v>
      </c>
      <c r="AJ183" s="120">
        <v>71.185731707317075</v>
      </c>
      <c r="AK183" s="120">
        <v>71.575121951219529</v>
      </c>
      <c r="AL183" s="120">
        <v>71.979097560975617</v>
      </c>
      <c r="AM183" s="120">
        <v>72.39253658536586</v>
      </c>
      <c r="AN183" s="120">
        <v>72.810780487804891</v>
      </c>
      <c r="AO183" s="120">
        <v>73.226170731707327</v>
      </c>
      <c r="AP183" s="120">
        <v>73.631512195121957</v>
      </c>
      <c r="AQ183" s="120">
        <v>74.018146341463421</v>
      </c>
      <c r="AR183" s="120">
        <v>74.381439024390261</v>
      </c>
      <c r="AS183" s="120">
        <v>74.716780487804883</v>
      </c>
      <c r="AT183" s="120">
        <v>75.020609756097571</v>
      </c>
      <c r="AU183" s="120">
        <v>75.292902439024402</v>
      </c>
      <c r="AV183" s="120">
        <v>75.533146341463421</v>
      </c>
      <c r="AW183" s="120">
        <v>75.747512195121956</v>
      </c>
      <c r="AX183" s="120">
        <v>75.942097560975611</v>
      </c>
      <c r="AY183" s="120" t="s">
        <v>1768</v>
      </c>
    </row>
    <row r="184" spans="1:51">
      <c r="A184" s="120" t="s">
        <v>4339</v>
      </c>
      <c r="B184" s="120" t="s">
        <v>1768</v>
      </c>
      <c r="C184" s="120" t="s">
        <v>1768</v>
      </c>
      <c r="D184" s="120" t="s">
        <v>1768</v>
      </c>
      <c r="E184" s="120" t="s">
        <v>1768</v>
      </c>
      <c r="F184" s="120" t="s">
        <v>1768</v>
      </c>
      <c r="G184" s="120" t="s">
        <v>1768</v>
      </c>
      <c r="H184" s="120" t="s">
        <v>1768</v>
      </c>
      <c r="I184" s="120" t="s">
        <v>1768</v>
      </c>
      <c r="J184" s="120" t="s">
        <v>1768</v>
      </c>
      <c r="K184" s="120" t="s">
        <v>1768</v>
      </c>
      <c r="L184" s="120">
        <v>68.133658536585358</v>
      </c>
      <c r="M184" s="120">
        <v>68.376585365853657</v>
      </c>
      <c r="N184" s="120">
        <v>68.308536585365871</v>
      </c>
      <c r="O184" s="120">
        <v>68.29463414634148</v>
      </c>
      <c r="P184" s="120">
        <v>68.320243902439032</v>
      </c>
      <c r="Q184" s="120">
        <v>67.7239024390244</v>
      </c>
      <c r="R184" s="120">
        <v>67.487560975609753</v>
      </c>
      <c r="S184" s="120">
        <v>67.376341463414633</v>
      </c>
      <c r="T184" s="120">
        <v>67.390975609756097</v>
      </c>
      <c r="U184" s="120">
        <v>67.114390243902434</v>
      </c>
      <c r="V184" s="120">
        <v>67.033902439024402</v>
      </c>
      <c r="W184" s="120">
        <v>67.263902439024392</v>
      </c>
      <c r="X184" s="120">
        <v>67.806097560975616</v>
      </c>
      <c r="Y184" s="120">
        <v>67.652682926829272</v>
      </c>
      <c r="Z184" s="120">
        <v>67.202682926829269</v>
      </c>
      <c r="AA184" s="120">
        <v>67.856829268292685</v>
      </c>
      <c r="AB184" s="120">
        <v>69.389756097560991</v>
      </c>
      <c r="AC184" s="120">
        <v>69.440000000000012</v>
      </c>
      <c r="AD184" s="120">
        <v>69.464390243902443</v>
      </c>
      <c r="AE184" s="120">
        <v>69.171707317073171</v>
      </c>
      <c r="AF184" s="120">
        <v>68.902439024390247</v>
      </c>
      <c r="AG184" s="120">
        <v>68.474390243902448</v>
      </c>
      <c r="AH184" s="120">
        <v>66.873170731707319</v>
      </c>
      <c r="AI184" s="120">
        <v>64.935853658536601</v>
      </c>
      <c r="AJ184" s="120">
        <v>64.467073170731709</v>
      </c>
      <c r="AK184" s="120">
        <v>65.221219512195134</v>
      </c>
      <c r="AL184" s="120">
        <v>66.194146341463423</v>
      </c>
      <c r="AM184" s="120">
        <v>66.950731707317075</v>
      </c>
      <c r="AN184" s="120">
        <v>66.783902439024402</v>
      </c>
      <c r="AO184" s="120">
        <v>66.043658536585369</v>
      </c>
      <c r="AP184" s="120">
        <v>65.341463414634148</v>
      </c>
      <c r="AQ184" s="120">
        <v>65.487804878048792</v>
      </c>
      <c r="AR184" s="120">
        <v>65.085365853658544</v>
      </c>
      <c r="AS184" s="120">
        <v>65.007560975609763</v>
      </c>
      <c r="AT184" s="120">
        <v>65.421219512195123</v>
      </c>
      <c r="AU184" s="120">
        <v>65.470000000000013</v>
      </c>
      <c r="AV184" s="120">
        <v>66.643170731707329</v>
      </c>
      <c r="AW184" s="120">
        <v>67.497560975609758</v>
      </c>
      <c r="AX184" s="120">
        <v>67.844634146341477</v>
      </c>
      <c r="AY184" s="120" t="s">
        <v>1768</v>
      </c>
    </row>
    <row r="185" spans="1:51">
      <c r="A185" s="120" t="s">
        <v>4098</v>
      </c>
      <c r="B185" s="120">
        <v>42.261780487804884</v>
      </c>
      <c r="C185" s="120">
        <v>42.558195121951229</v>
      </c>
      <c r="D185" s="120">
        <v>42.844121951219513</v>
      </c>
      <c r="E185" s="120">
        <v>43.116073170731703</v>
      </c>
      <c r="F185" s="120">
        <v>43.370512195121954</v>
      </c>
      <c r="G185" s="120">
        <v>43.602463414634144</v>
      </c>
      <c r="H185" s="120">
        <v>43.807902439024396</v>
      </c>
      <c r="I185" s="120">
        <v>43.987365853658538</v>
      </c>
      <c r="J185" s="120">
        <v>44.141341463414648</v>
      </c>
      <c r="K185" s="120">
        <v>44.272804878048781</v>
      </c>
      <c r="L185" s="120">
        <v>44.381292682926833</v>
      </c>
      <c r="M185" s="120">
        <v>44.467317073170733</v>
      </c>
      <c r="N185" s="120">
        <v>44.53536585365854</v>
      </c>
      <c r="O185" s="120">
        <v>44.595926829268294</v>
      </c>
      <c r="P185" s="120">
        <v>44.655487804878049</v>
      </c>
      <c r="Q185" s="120">
        <v>44.73748780487805</v>
      </c>
      <c r="R185" s="120">
        <v>44.866902439024393</v>
      </c>
      <c r="S185" s="120">
        <v>45.049707317073178</v>
      </c>
      <c r="T185" s="120">
        <v>45.276365853658547</v>
      </c>
      <c r="U185" s="120">
        <v>45.526341463414639</v>
      </c>
      <c r="V185" s="120">
        <v>45.82007317073171</v>
      </c>
      <c r="W185" s="120">
        <v>46.185487804878051</v>
      </c>
      <c r="X185" s="120">
        <v>46.578073170731713</v>
      </c>
      <c r="Y185" s="120">
        <v>46.904463414634151</v>
      </c>
      <c r="Z185" s="120">
        <v>47.046243902439031</v>
      </c>
      <c r="AA185" s="120">
        <v>46.688658536585372</v>
      </c>
      <c r="AB185" s="120">
        <v>45.468048780487813</v>
      </c>
      <c r="AC185" s="120">
        <v>43.279024390243912</v>
      </c>
      <c r="AD185" s="120">
        <v>40.21065853658537</v>
      </c>
      <c r="AE185" s="120">
        <v>36.503414634146338</v>
      </c>
      <c r="AF185" s="120">
        <v>32.680512195121949</v>
      </c>
      <c r="AG185" s="120">
        <v>29.400609756097566</v>
      </c>
      <c r="AH185" s="120">
        <v>27.200878048780496</v>
      </c>
      <c r="AI185" s="120">
        <v>26.410121951219512</v>
      </c>
      <c r="AJ185" s="120">
        <v>27.097829268292685</v>
      </c>
      <c r="AK185" s="120">
        <v>29.100195121951224</v>
      </c>
      <c r="AL185" s="120">
        <v>32.03012195121952</v>
      </c>
      <c r="AM185" s="120">
        <v>35.278926829268293</v>
      </c>
      <c r="AN185" s="120">
        <v>38.333829268292689</v>
      </c>
      <c r="AO185" s="120">
        <v>40.953829268292694</v>
      </c>
      <c r="AP185" s="120">
        <v>43.00426829268293</v>
      </c>
      <c r="AQ185" s="120">
        <v>44.501853658536589</v>
      </c>
      <c r="AR185" s="120">
        <v>45.662731707317072</v>
      </c>
      <c r="AS185" s="120">
        <v>46.664121951219521</v>
      </c>
      <c r="AT185" s="120">
        <v>47.542439024390248</v>
      </c>
      <c r="AU185" s="120">
        <v>48.320170731707321</v>
      </c>
      <c r="AV185" s="120">
        <v>49.009439024390254</v>
      </c>
      <c r="AW185" s="120">
        <v>49.610463414634147</v>
      </c>
      <c r="AX185" s="120">
        <v>50.130926829268297</v>
      </c>
      <c r="AY185" s="120" t="s">
        <v>1768</v>
      </c>
    </row>
    <row r="186" spans="1:51">
      <c r="A186" s="120" t="s">
        <v>1630</v>
      </c>
      <c r="B186" s="120">
        <v>42.788807433026072</v>
      </c>
      <c r="C186" s="120" t="s">
        <v>1768</v>
      </c>
      <c r="D186" s="120" t="s">
        <v>1768</v>
      </c>
      <c r="E186" s="120" t="s">
        <v>1768</v>
      </c>
      <c r="F186" s="120" t="s">
        <v>1768</v>
      </c>
      <c r="G186" s="120">
        <v>45.796432034502942</v>
      </c>
      <c r="H186" s="120" t="s">
        <v>1768</v>
      </c>
      <c r="I186" s="120" t="s">
        <v>1768</v>
      </c>
      <c r="J186" s="120" t="s">
        <v>1768</v>
      </c>
      <c r="K186" s="120" t="s">
        <v>1768</v>
      </c>
      <c r="L186" s="120">
        <v>48.740416879921554</v>
      </c>
      <c r="M186" s="120" t="s">
        <v>1768</v>
      </c>
      <c r="N186" s="120" t="s">
        <v>1768</v>
      </c>
      <c r="O186" s="120" t="s">
        <v>1768</v>
      </c>
      <c r="P186" s="120" t="s">
        <v>1768</v>
      </c>
      <c r="Q186" s="120">
        <v>51.774606825919719</v>
      </c>
      <c r="R186" s="120" t="s">
        <v>1768</v>
      </c>
      <c r="S186" s="120" t="s">
        <v>1768</v>
      </c>
      <c r="T186" s="120" t="s">
        <v>1768</v>
      </c>
      <c r="U186" s="120" t="s">
        <v>1768</v>
      </c>
      <c r="V186" s="120">
        <v>54.460180626170697</v>
      </c>
      <c r="W186" s="120">
        <v>54.874481294538434</v>
      </c>
      <c r="X186" s="120">
        <v>55.25875130140841</v>
      </c>
      <c r="Y186" s="120">
        <v>55.623725678225007</v>
      </c>
      <c r="Z186" s="120">
        <v>55.973934805422168</v>
      </c>
      <c r="AA186" s="120">
        <v>56.31128990243716</v>
      </c>
      <c r="AB186" s="120">
        <v>56.637219381478324</v>
      </c>
      <c r="AC186" s="120">
        <v>56.949149633626682</v>
      </c>
      <c r="AD186" s="120">
        <v>57.250247327732041</v>
      </c>
      <c r="AE186" s="120">
        <v>57.544595108636898</v>
      </c>
      <c r="AF186" s="120">
        <v>57.839206739248326</v>
      </c>
      <c r="AG186" s="120">
        <v>58.141879912888868</v>
      </c>
      <c r="AH186" s="120">
        <v>58.455762617934219</v>
      </c>
      <c r="AI186" s="120">
        <v>58.785287873192438</v>
      </c>
      <c r="AJ186" s="120">
        <v>59.130523161714159</v>
      </c>
      <c r="AK186" s="120">
        <v>59.491249615921923</v>
      </c>
      <c r="AL186" s="120">
        <v>59.863234090825792</v>
      </c>
      <c r="AM186" s="120">
        <v>60.240913647911484</v>
      </c>
      <c r="AN186" s="120">
        <v>60.618278906840516</v>
      </c>
      <c r="AO186" s="120">
        <v>60.992038430043188</v>
      </c>
      <c r="AP186" s="120">
        <v>61.359117634671257</v>
      </c>
      <c r="AQ186" s="120">
        <v>61.717982349931532</v>
      </c>
      <c r="AR186" s="120">
        <v>62.069500339897871</v>
      </c>
      <c r="AS186" s="120">
        <v>62.415060804185899</v>
      </c>
      <c r="AT186" s="120">
        <v>62.755719639743155</v>
      </c>
      <c r="AU186" s="120">
        <v>63.091431934992265</v>
      </c>
      <c r="AV186" s="120">
        <v>63.424864679373705</v>
      </c>
      <c r="AW186" s="120">
        <v>63.758463917320043</v>
      </c>
      <c r="AX186" s="120">
        <v>64.093765223956169</v>
      </c>
      <c r="AY186" s="120" t="s">
        <v>1768</v>
      </c>
    </row>
    <row r="187" spans="1:51">
      <c r="A187" s="120" t="s">
        <v>4361</v>
      </c>
      <c r="B187" s="120">
        <v>44.320780487804875</v>
      </c>
      <c r="C187" s="120">
        <v>44.953024390243904</v>
      </c>
      <c r="D187" s="120">
        <v>45.620243902439029</v>
      </c>
      <c r="E187" s="120">
        <v>46.325414634146355</v>
      </c>
      <c r="F187" s="120">
        <v>47.068536585365855</v>
      </c>
      <c r="G187" s="120">
        <v>47.844048780487803</v>
      </c>
      <c r="H187" s="120">
        <v>48.638902439024392</v>
      </c>
      <c r="I187" s="120">
        <v>49.440634146341466</v>
      </c>
      <c r="J187" s="120">
        <v>50.24280487804878</v>
      </c>
      <c r="K187" s="120">
        <v>51.044024390243912</v>
      </c>
      <c r="L187" s="120">
        <v>51.851000000000006</v>
      </c>
      <c r="M187" s="120">
        <v>52.675048780487813</v>
      </c>
      <c r="N187" s="120">
        <v>53.52824390243903</v>
      </c>
      <c r="O187" s="120">
        <v>54.415121951219511</v>
      </c>
      <c r="P187" s="120">
        <v>55.334097560975614</v>
      </c>
      <c r="Q187" s="120">
        <v>56.280902439024395</v>
      </c>
      <c r="R187" s="120">
        <v>57.248243902439029</v>
      </c>
      <c r="S187" s="120">
        <v>58.223292682926839</v>
      </c>
      <c r="T187" s="120">
        <v>59.19026829268293</v>
      </c>
      <c r="U187" s="120">
        <v>60.137073170731718</v>
      </c>
      <c r="V187" s="120">
        <v>61.052195121951229</v>
      </c>
      <c r="W187" s="120">
        <v>61.927243902439031</v>
      </c>
      <c r="X187" s="120">
        <v>62.760439024390259</v>
      </c>
      <c r="Y187" s="120">
        <v>63.550024390243919</v>
      </c>
      <c r="Z187" s="120">
        <v>64.293585365853659</v>
      </c>
      <c r="AA187" s="120">
        <v>64.990731707317082</v>
      </c>
      <c r="AB187" s="120">
        <v>65.644024390243899</v>
      </c>
      <c r="AC187" s="120">
        <v>66.259951219512203</v>
      </c>
      <c r="AD187" s="120">
        <v>66.843463414634172</v>
      </c>
      <c r="AE187" s="120">
        <v>67.396073170731711</v>
      </c>
      <c r="AF187" s="120">
        <v>67.917780487804876</v>
      </c>
      <c r="AG187" s="120">
        <v>68.406512195121977</v>
      </c>
      <c r="AH187" s="120">
        <v>68.861756097560985</v>
      </c>
      <c r="AI187" s="120">
        <v>69.281951219512209</v>
      </c>
      <c r="AJ187" s="120">
        <v>69.668585365853673</v>
      </c>
      <c r="AK187" s="120">
        <v>70.021146341463421</v>
      </c>
      <c r="AL187" s="120">
        <v>70.33865853658537</v>
      </c>
      <c r="AM187" s="120">
        <v>70.623146341463425</v>
      </c>
      <c r="AN187" s="120">
        <v>70.880634146341464</v>
      </c>
      <c r="AO187" s="120">
        <v>71.115658536585372</v>
      </c>
      <c r="AP187" s="120">
        <v>71.336707317073177</v>
      </c>
      <c r="AQ187" s="120">
        <v>71.551341463414644</v>
      </c>
      <c r="AR187" s="120">
        <v>71.763536585365856</v>
      </c>
      <c r="AS187" s="120">
        <v>71.978317073170729</v>
      </c>
      <c r="AT187" s="120">
        <v>72.199682926829269</v>
      </c>
      <c r="AU187" s="120">
        <v>72.427146341463427</v>
      </c>
      <c r="AV187" s="120">
        <v>72.659195121951228</v>
      </c>
      <c r="AW187" s="120">
        <v>72.891341463414648</v>
      </c>
      <c r="AX187" s="120">
        <v>73.119048780487802</v>
      </c>
      <c r="AY187" s="120" t="s">
        <v>1768</v>
      </c>
    </row>
    <row r="188" spans="1:51">
      <c r="A188" s="120" t="s">
        <v>4114</v>
      </c>
      <c r="B188" s="120">
        <v>42.99526829268293</v>
      </c>
      <c r="C188" s="120">
        <v>43.264268292682928</v>
      </c>
      <c r="D188" s="120">
        <v>43.55626829268293</v>
      </c>
      <c r="E188" s="120">
        <v>43.871780487804884</v>
      </c>
      <c r="F188" s="120">
        <v>44.209804878048786</v>
      </c>
      <c r="G188" s="120">
        <v>44.564853658536592</v>
      </c>
      <c r="H188" s="120">
        <v>44.931902439024391</v>
      </c>
      <c r="I188" s="120">
        <v>45.302487804878055</v>
      </c>
      <c r="J188" s="120">
        <v>45.671097560975618</v>
      </c>
      <c r="K188" s="120">
        <v>46.032219512195127</v>
      </c>
      <c r="L188" s="120">
        <v>46.381853658536592</v>
      </c>
      <c r="M188" s="120">
        <v>46.71851219512196</v>
      </c>
      <c r="N188" s="120">
        <v>47.044195121951226</v>
      </c>
      <c r="O188" s="120">
        <v>47.361878048780497</v>
      </c>
      <c r="P188" s="120">
        <v>47.671048780487808</v>
      </c>
      <c r="Q188" s="120">
        <v>47.974707317073175</v>
      </c>
      <c r="R188" s="120">
        <v>48.275341463414641</v>
      </c>
      <c r="S188" s="120">
        <v>48.574439024390252</v>
      </c>
      <c r="T188" s="120">
        <v>48.874463414634157</v>
      </c>
      <c r="U188" s="120">
        <v>49.175463414634144</v>
      </c>
      <c r="V188" s="120">
        <v>49.475902439024395</v>
      </c>
      <c r="W188" s="120">
        <v>49.772268292682931</v>
      </c>
      <c r="X188" s="120">
        <v>50.063121951219522</v>
      </c>
      <c r="Y188" s="120">
        <v>50.348414634146351</v>
      </c>
      <c r="Z188" s="120">
        <v>50.630707317073174</v>
      </c>
      <c r="AA188" s="120">
        <v>50.915463414634154</v>
      </c>
      <c r="AB188" s="120">
        <v>51.208219512195129</v>
      </c>
      <c r="AC188" s="120">
        <v>51.51446341463415</v>
      </c>
      <c r="AD188" s="120">
        <v>51.837707317073175</v>
      </c>
      <c r="AE188" s="120">
        <v>52.177951219512195</v>
      </c>
      <c r="AF188" s="120">
        <v>52.535170731707325</v>
      </c>
      <c r="AG188" s="120">
        <v>52.908853658536593</v>
      </c>
      <c r="AH188" s="120">
        <v>53.29151219512196</v>
      </c>
      <c r="AI188" s="120">
        <v>53.677121951219519</v>
      </c>
      <c r="AJ188" s="120">
        <v>54.059707317073176</v>
      </c>
      <c r="AK188" s="120">
        <v>54.432292682926835</v>
      </c>
      <c r="AL188" s="120">
        <v>54.791902439024391</v>
      </c>
      <c r="AM188" s="120">
        <v>55.133560975609761</v>
      </c>
      <c r="AN188" s="120">
        <v>55.457292682926841</v>
      </c>
      <c r="AO188" s="120">
        <v>55.762609756097575</v>
      </c>
      <c r="AP188" s="120">
        <v>56.047560975609763</v>
      </c>
      <c r="AQ188" s="120">
        <v>56.312146341463418</v>
      </c>
      <c r="AR188" s="120">
        <v>56.561341463414635</v>
      </c>
      <c r="AS188" s="120">
        <v>56.80214634146342</v>
      </c>
      <c r="AT188" s="120">
        <v>57.04151219512196</v>
      </c>
      <c r="AU188" s="120">
        <v>57.287926829268294</v>
      </c>
      <c r="AV188" s="120">
        <v>57.551804878048785</v>
      </c>
      <c r="AW188" s="120">
        <v>57.837634146341465</v>
      </c>
      <c r="AX188" s="120">
        <v>58.14785365853659</v>
      </c>
      <c r="AY188" s="120" t="s">
        <v>1768</v>
      </c>
    </row>
    <row r="189" spans="1:51">
      <c r="A189" s="120" t="s">
        <v>4102</v>
      </c>
      <c r="B189" s="120">
        <v>40.29621951219513</v>
      </c>
      <c r="C189" s="120">
        <v>40.496439024390249</v>
      </c>
      <c r="D189" s="120">
        <v>40.691170731707317</v>
      </c>
      <c r="E189" s="120">
        <v>40.885390243902442</v>
      </c>
      <c r="F189" s="120">
        <v>41.083634146341467</v>
      </c>
      <c r="G189" s="120">
        <v>41.29136585365854</v>
      </c>
      <c r="H189" s="120">
        <v>41.51258536585366</v>
      </c>
      <c r="I189" s="120">
        <v>41.749804878048778</v>
      </c>
      <c r="J189" s="120">
        <v>42.009512195121957</v>
      </c>
      <c r="K189" s="120">
        <v>42.294195121951226</v>
      </c>
      <c r="L189" s="120">
        <v>42.610365853658536</v>
      </c>
      <c r="M189" s="120">
        <v>42.962024390243904</v>
      </c>
      <c r="N189" s="120">
        <v>43.348658536585368</v>
      </c>
      <c r="O189" s="120">
        <v>43.767780487804885</v>
      </c>
      <c r="P189" s="120">
        <v>44.217878048780491</v>
      </c>
      <c r="Q189" s="120">
        <v>44.698463414634148</v>
      </c>
      <c r="R189" s="120">
        <v>45.20704878048781</v>
      </c>
      <c r="S189" s="120">
        <v>45.738634146341468</v>
      </c>
      <c r="T189" s="120">
        <v>46.285707317073175</v>
      </c>
      <c r="U189" s="120">
        <v>46.840780487804885</v>
      </c>
      <c r="V189" s="120">
        <v>47.398341463414638</v>
      </c>
      <c r="W189" s="120">
        <v>47.955390243902443</v>
      </c>
      <c r="X189" s="120">
        <v>48.507390243902442</v>
      </c>
      <c r="Y189" s="120">
        <v>49.048390243902446</v>
      </c>
      <c r="Z189" s="120">
        <v>49.571365853658541</v>
      </c>
      <c r="AA189" s="120">
        <v>50.067829268292684</v>
      </c>
      <c r="AB189" s="120">
        <v>50.531804878048789</v>
      </c>
      <c r="AC189" s="120">
        <v>50.962292682926837</v>
      </c>
      <c r="AD189" s="120">
        <v>51.357804878048789</v>
      </c>
      <c r="AE189" s="120">
        <v>51.716341463414643</v>
      </c>
      <c r="AF189" s="120">
        <v>52.037439024390245</v>
      </c>
      <c r="AG189" s="120">
        <v>52.320560975609759</v>
      </c>
      <c r="AH189" s="120">
        <v>52.572219512195126</v>
      </c>
      <c r="AI189" s="120">
        <v>52.797926829268292</v>
      </c>
      <c r="AJ189" s="120">
        <v>53.003121951219519</v>
      </c>
      <c r="AK189" s="120">
        <v>53.193853658536597</v>
      </c>
      <c r="AL189" s="120">
        <v>53.374585365853662</v>
      </c>
      <c r="AM189" s="120">
        <v>53.548317073170736</v>
      </c>
      <c r="AN189" s="120">
        <v>53.7200243902439</v>
      </c>
      <c r="AO189" s="120">
        <v>53.892243902439027</v>
      </c>
      <c r="AP189" s="120">
        <v>54.064951219512203</v>
      </c>
      <c r="AQ189" s="120">
        <v>54.23514634146342</v>
      </c>
      <c r="AR189" s="120">
        <v>54.400878048780491</v>
      </c>
      <c r="AS189" s="120">
        <v>54.56360975609757</v>
      </c>
      <c r="AT189" s="120">
        <v>54.728341463414637</v>
      </c>
      <c r="AU189" s="120">
        <v>54.90504878048781</v>
      </c>
      <c r="AV189" s="120">
        <v>55.104707317073178</v>
      </c>
      <c r="AW189" s="120">
        <v>55.333292682926832</v>
      </c>
      <c r="AX189" s="120">
        <v>55.595292682926832</v>
      </c>
      <c r="AY189" s="120" t="s">
        <v>1768</v>
      </c>
    </row>
    <row r="190" spans="1:51">
      <c r="A190" s="120" t="s">
        <v>4019</v>
      </c>
      <c r="B190" s="120">
        <v>63.681463414634152</v>
      </c>
      <c r="C190" s="120" t="s">
        <v>1768</v>
      </c>
      <c r="D190" s="120">
        <v>64.5</v>
      </c>
      <c r="E190" s="120" t="s">
        <v>1768</v>
      </c>
      <c r="F190" s="120" t="s">
        <v>1768</v>
      </c>
      <c r="G190" s="120">
        <v>65.726341463414641</v>
      </c>
      <c r="H190" s="120" t="s">
        <v>1768</v>
      </c>
      <c r="I190" s="120">
        <v>66.543902439024407</v>
      </c>
      <c r="J190" s="120" t="s">
        <v>1768</v>
      </c>
      <c r="K190" s="120" t="s">
        <v>1768</v>
      </c>
      <c r="L190" s="120">
        <v>67.740975609756106</v>
      </c>
      <c r="M190" s="120" t="s">
        <v>1768</v>
      </c>
      <c r="N190" s="120">
        <v>68.53902439024391</v>
      </c>
      <c r="O190" s="120" t="s">
        <v>1768</v>
      </c>
      <c r="P190" s="120" t="s">
        <v>1768</v>
      </c>
      <c r="Q190" s="120">
        <v>69.892682926829281</v>
      </c>
      <c r="R190" s="120" t="s">
        <v>1768</v>
      </c>
      <c r="S190" s="120">
        <v>70.795121951219514</v>
      </c>
      <c r="T190" s="120" t="s">
        <v>1768</v>
      </c>
      <c r="U190" s="120" t="s">
        <v>1768</v>
      </c>
      <c r="V190" s="120">
        <v>71.48536585365855</v>
      </c>
      <c r="W190" s="120" t="s">
        <v>1768</v>
      </c>
      <c r="X190" s="120">
        <v>71.834146341463423</v>
      </c>
      <c r="Y190" s="120" t="s">
        <v>1768</v>
      </c>
      <c r="Z190" s="120" t="s">
        <v>1768</v>
      </c>
      <c r="AA190" s="120">
        <v>72.886341463414652</v>
      </c>
      <c r="AB190" s="120" t="s">
        <v>1768</v>
      </c>
      <c r="AC190" s="120">
        <v>73.5878048780488</v>
      </c>
      <c r="AD190" s="120" t="s">
        <v>1768</v>
      </c>
      <c r="AE190" s="120" t="s">
        <v>1768</v>
      </c>
      <c r="AF190" s="120">
        <v>74.338536585365858</v>
      </c>
      <c r="AG190" s="120" t="s">
        <v>1768</v>
      </c>
      <c r="AH190" s="120">
        <v>74.839024390243921</v>
      </c>
      <c r="AI190" s="120" t="s">
        <v>1768</v>
      </c>
      <c r="AJ190" s="120">
        <v>76.29756097560977</v>
      </c>
      <c r="AK190" s="120">
        <v>76.395121951219522</v>
      </c>
      <c r="AL190" s="120">
        <v>76.746341463414637</v>
      </c>
      <c r="AM190" s="120">
        <v>77.048780487804876</v>
      </c>
      <c r="AN190" s="120">
        <v>77.40000000000002</v>
      </c>
      <c r="AO190" s="120">
        <v>77.551219512195118</v>
      </c>
      <c r="AP190" s="120">
        <v>78.051219512195132</v>
      </c>
      <c r="AQ190" s="120">
        <v>78.351219512195129</v>
      </c>
      <c r="AR190" s="120" t="s">
        <v>1768</v>
      </c>
      <c r="AS190" s="120">
        <v>79.039024390243895</v>
      </c>
      <c r="AT190" s="120">
        <v>79.490243902439019</v>
      </c>
      <c r="AU190" s="120">
        <v>79.990243902439033</v>
      </c>
      <c r="AV190" s="120">
        <v>80.141463414634146</v>
      </c>
      <c r="AW190" s="120">
        <v>80.441463414634157</v>
      </c>
      <c r="AX190" s="120">
        <v>80.741463414634154</v>
      </c>
      <c r="AY190" s="120" t="s">
        <v>1768</v>
      </c>
    </row>
    <row r="191" spans="1:51">
      <c r="A191" s="120" t="s">
        <v>4340</v>
      </c>
      <c r="B191" s="120">
        <v>49.381707317073179</v>
      </c>
      <c r="C191" s="120">
        <v>49.881707317073172</v>
      </c>
      <c r="D191" s="120">
        <v>50.381707317073172</v>
      </c>
      <c r="E191" s="120">
        <v>50.881707317073179</v>
      </c>
      <c r="F191" s="120">
        <v>51.381707317073172</v>
      </c>
      <c r="G191" s="120">
        <v>51.881707317073179</v>
      </c>
      <c r="H191" s="120">
        <v>52.381707317073172</v>
      </c>
      <c r="I191" s="120">
        <v>52.881707317073172</v>
      </c>
      <c r="J191" s="120">
        <v>53.381707317073179</v>
      </c>
      <c r="K191" s="120">
        <v>53.881707317073172</v>
      </c>
      <c r="L191" s="120">
        <v>54.387707317073172</v>
      </c>
      <c r="M191" s="120">
        <v>54.906682926829276</v>
      </c>
      <c r="N191" s="120">
        <v>55.438634146341471</v>
      </c>
      <c r="O191" s="120">
        <v>55.977097560975615</v>
      </c>
      <c r="P191" s="120">
        <v>56.510560975609764</v>
      </c>
      <c r="Q191" s="120">
        <v>57.030024390243909</v>
      </c>
      <c r="R191" s="120">
        <v>57.529024390243904</v>
      </c>
      <c r="S191" s="120">
        <v>57.989073170731714</v>
      </c>
      <c r="T191" s="120">
        <v>58.389682926829273</v>
      </c>
      <c r="U191" s="120">
        <v>58.707902439024402</v>
      </c>
      <c r="V191" s="120">
        <v>58.891292682926832</v>
      </c>
      <c r="W191" s="120">
        <v>58.883926829268297</v>
      </c>
      <c r="X191" s="120">
        <v>58.679829268292693</v>
      </c>
      <c r="Y191" s="120">
        <v>58.301463414634149</v>
      </c>
      <c r="Z191" s="120">
        <v>57.795243902439026</v>
      </c>
      <c r="AA191" s="120">
        <v>57.246073170731719</v>
      </c>
      <c r="AB191" s="120">
        <v>56.758780487804884</v>
      </c>
      <c r="AC191" s="120">
        <v>56.420756097560982</v>
      </c>
      <c r="AD191" s="120">
        <v>56.293390243902451</v>
      </c>
      <c r="AE191" s="120">
        <v>56.399682926829271</v>
      </c>
      <c r="AF191" s="120">
        <v>56.72863414634147</v>
      </c>
      <c r="AG191" s="120">
        <v>57.233853658536596</v>
      </c>
      <c r="AH191" s="120">
        <v>57.827951219512201</v>
      </c>
      <c r="AI191" s="120">
        <v>58.437024390243906</v>
      </c>
      <c r="AJ191" s="120">
        <v>59.028609756097566</v>
      </c>
      <c r="AK191" s="120">
        <v>59.584731707317083</v>
      </c>
      <c r="AL191" s="120">
        <v>60.106341463414637</v>
      </c>
      <c r="AM191" s="120">
        <v>60.616878048780492</v>
      </c>
      <c r="AN191" s="120">
        <v>61.134829268292691</v>
      </c>
      <c r="AO191" s="120">
        <v>61.65817073170733</v>
      </c>
      <c r="AP191" s="120">
        <v>62.187878048780497</v>
      </c>
      <c r="AQ191" s="120">
        <v>62.722951219512204</v>
      </c>
      <c r="AR191" s="120">
        <v>63.260439024390244</v>
      </c>
      <c r="AS191" s="120">
        <v>63.795365853658552</v>
      </c>
      <c r="AT191" s="120">
        <v>64.323219512195124</v>
      </c>
      <c r="AU191" s="120">
        <v>64.837536585365854</v>
      </c>
      <c r="AV191" s="120">
        <v>65.333365853658549</v>
      </c>
      <c r="AW191" s="120">
        <v>65.806682926829282</v>
      </c>
      <c r="AX191" s="120">
        <v>66.255024390243904</v>
      </c>
      <c r="AY191" s="120" t="s">
        <v>1768</v>
      </c>
    </row>
    <row r="192" spans="1:51">
      <c r="A192" s="120" t="s">
        <v>4106</v>
      </c>
      <c r="B192" s="120">
        <v>33.321609756097565</v>
      </c>
      <c r="C192" s="120">
        <v>33.499634146341464</v>
      </c>
      <c r="D192" s="120">
        <v>33.689195121951222</v>
      </c>
      <c r="E192" s="120">
        <v>33.894292682926832</v>
      </c>
      <c r="F192" s="120">
        <v>34.1179512195122</v>
      </c>
      <c r="G192" s="120">
        <v>34.362707317073166</v>
      </c>
      <c r="H192" s="120">
        <v>34.626585365853657</v>
      </c>
      <c r="I192" s="120">
        <v>34.911121951219521</v>
      </c>
      <c r="J192" s="120">
        <v>35.219243902439025</v>
      </c>
      <c r="K192" s="120">
        <v>35.558902439024394</v>
      </c>
      <c r="L192" s="120">
        <v>35.947000000000003</v>
      </c>
      <c r="M192" s="120">
        <v>36.404878048780489</v>
      </c>
      <c r="N192" s="120">
        <v>36.936951219512203</v>
      </c>
      <c r="O192" s="120">
        <v>37.537658536585369</v>
      </c>
      <c r="P192" s="120">
        <v>38.190560975609756</v>
      </c>
      <c r="Q192" s="120">
        <v>38.874243902439026</v>
      </c>
      <c r="R192" s="120">
        <v>39.560829268292693</v>
      </c>
      <c r="S192" s="120">
        <v>40.216975609756105</v>
      </c>
      <c r="T192" s="120">
        <v>40.812829268292688</v>
      </c>
      <c r="U192" s="120">
        <v>41.324390243902442</v>
      </c>
      <c r="V192" s="120">
        <v>41.737682926829272</v>
      </c>
      <c r="W192" s="120">
        <v>42.049731707317079</v>
      </c>
      <c r="X192" s="120">
        <v>42.270414634146348</v>
      </c>
      <c r="Y192" s="120">
        <v>42.405073170731711</v>
      </c>
      <c r="Z192" s="120">
        <v>42.446634146341474</v>
      </c>
      <c r="AA192" s="120">
        <v>42.368365853658545</v>
      </c>
      <c r="AB192" s="120">
        <v>42.13458536585366</v>
      </c>
      <c r="AC192" s="120">
        <v>41.746243902439033</v>
      </c>
      <c r="AD192" s="120">
        <v>41.225853658536593</v>
      </c>
      <c r="AE192" s="120">
        <v>40.613024390243901</v>
      </c>
      <c r="AF192" s="120">
        <v>39.961463414634146</v>
      </c>
      <c r="AG192" s="120">
        <v>39.330463414634146</v>
      </c>
      <c r="AH192" s="120">
        <v>38.784268292682931</v>
      </c>
      <c r="AI192" s="120">
        <v>38.382634146341466</v>
      </c>
      <c r="AJ192" s="120">
        <v>38.172170731707318</v>
      </c>
      <c r="AK192" s="120">
        <v>38.205951219512201</v>
      </c>
      <c r="AL192" s="120">
        <v>38.521000000000008</v>
      </c>
      <c r="AM192" s="120">
        <v>39.090121951219515</v>
      </c>
      <c r="AN192" s="120">
        <v>39.868097560975613</v>
      </c>
      <c r="AO192" s="120">
        <v>40.810780487804884</v>
      </c>
      <c r="AP192" s="120">
        <v>41.853975609756105</v>
      </c>
      <c r="AQ192" s="120">
        <v>42.924512195121956</v>
      </c>
      <c r="AR192" s="120">
        <v>43.953780487804877</v>
      </c>
      <c r="AS192" s="120">
        <v>44.886195121951232</v>
      </c>
      <c r="AT192" s="120">
        <v>45.68568292682928</v>
      </c>
      <c r="AU192" s="120">
        <v>46.334731707317076</v>
      </c>
      <c r="AV192" s="120">
        <v>46.838878048780494</v>
      </c>
      <c r="AW192" s="120">
        <v>47.246756097560983</v>
      </c>
      <c r="AX192" s="120">
        <v>47.5999756097561</v>
      </c>
      <c r="AY192" s="120" t="s">
        <v>1768</v>
      </c>
    </row>
    <row r="193" spans="1:51">
      <c r="A193" s="120" t="s">
        <v>4341</v>
      </c>
      <c r="B193" s="120">
        <v>51.303707317073176</v>
      </c>
      <c r="C193" s="120">
        <v>52.034804878048789</v>
      </c>
      <c r="D193" s="120">
        <v>52.727390243902441</v>
      </c>
      <c r="E193" s="120">
        <v>53.376463414634152</v>
      </c>
      <c r="F193" s="120">
        <v>53.977463414634151</v>
      </c>
      <c r="G193" s="120">
        <v>54.527878048780494</v>
      </c>
      <c r="H193" s="120">
        <v>55.029707317073175</v>
      </c>
      <c r="I193" s="120">
        <v>55.485365853658543</v>
      </c>
      <c r="J193" s="120">
        <v>55.895780487804885</v>
      </c>
      <c r="K193" s="120">
        <v>56.260365853658548</v>
      </c>
      <c r="L193" s="120">
        <v>56.573512195121957</v>
      </c>
      <c r="M193" s="120">
        <v>56.828073170731706</v>
      </c>
      <c r="N193" s="120">
        <v>57.022536585365856</v>
      </c>
      <c r="O193" s="120">
        <v>57.159390243902443</v>
      </c>
      <c r="P193" s="120">
        <v>57.245707317073176</v>
      </c>
      <c r="Q193" s="120">
        <v>57.271365853658544</v>
      </c>
      <c r="R193" s="120">
        <v>57.222756097560982</v>
      </c>
      <c r="S193" s="120">
        <v>57.112024390243903</v>
      </c>
      <c r="T193" s="120">
        <v>56.973536585365856</v>
      </c>
      <c r="U193" s="120">
        <v>56.851780487804888</v>
      </c>
      <c r="V193" s="120">
        <v>56.823926829268302</v>
      </c>
      <c r="W193" s="120">
        <v>56.973292682926839</v>
      </c>
      <c r="X193" s="120">
        <v>57.345804878048781</v>
      </c>
      <c r="Y193" s="120">
        <v>57.962195121951225</v>
      </c>
      <c r="Z193" s="120">
        <v>58.815463414634145</v>
      </c>
      <c r="AA193" s="120">
        <v>59.879951219512201</v>
      </c>
      <c r="AB193" s="120">
        <v>61.105756097560985</v>
      </c>
      <c r="AC193" s="120">
        <v>62.405097560975619</v>
      </c>
      <c r="AD193" s="120">
        <v>63.690243902439029</v>
      </c>
      <c r="AE193" s="120">
        <v>64.900658536585368</v>
      </c>
      <c r="AF193" s="120">
        <v>65.976853658536584</v>
      </c>
      <c r="AG193" s="120">
        <v>66.87546341463414</v>
      </c>
      <c r="AH193" s="120">
        <v>67.604024390243922</v>
      </c>
      <c r="AI193" s="120">
        <v>68.175609756097558</v>
      </c>
      <c r="AJ193" s="120">
        <v>68.597707317073187</v>
      </c>
      <c r="AK193" s="120">
        <v>68.8889268292683</v>
      </c>
      <c r="AL193" s="120">
        <v>69.084463414634158</v>
      </c>
      <c r="AM193" s="120">
        <v>69.227146341463424</v>
      </c>
      <c r="AN193" s="120">
        <v>69.357780487804874</v>
      </c>
      <c r="AO193" s="120">
        <v>69.499487804878058</v>
      </c>
      <c r="AP193" s="120">
        <v>69.66687804878049</v>
      </c>
      <c r="AQ193" s="120">
        <v>69.859463414634163</v>
      </c>
      <c r="AR193" s="120">
        <v>70.062121951219524</v>
      </c>
      <c r="AS193" s="120">
        <v>70.263804878048802</v>
      </c>
      <c r="AT193" s="120">
        <v>70.463487804878056</v>
      </c>
      <c r="AU193" s="120">
        <v>70.663170731707339</v>
      </c>
      <c r="AV193" s="120">
        <v>70.862317073170743</v>
      </c>
      <c r="AW193" s="120">
        <v>71.060926829268311</v>
      </c>
      <c r="AX193" s="120">
        <v>71.260512195121947</v>
      </c>
      <c r="AY193" s="120" t="s">
        <v>1768</v>
      </c>
    </row>
    <row r="194" spans="1:51">
      <c r="A194" s="120" t="s">
        <v>1614</v>
      </c>
      <c r="B194" s="120" t="s">
        <v>1768</v>
      </c>
      <c r="C194" s="120" t="s">
        <v>1768</v>
      </c>
      <c r="D194" s="120" t="s">
        <v>1768</v>
      </c>
      <c r="E194" s="120" t="s">
        <v>1768</v>
      </c>
      <c r="F194" s="120" t="s">
        <v>1768</v>
      </c>
      <c r="G194" s="120" t="s">
        <v>1768</v>
      </c>
      <c r="H194" s="120" t="s">
        <v>1768</v>
      </c>
      <c r="I194" s="120" t="s">
        <v>1768</v>
      </c>
      <c r="J194" s="120" t="s">
        <v>1768</v>
      </c>
      <c r="K194" s="120" t="s">
        <v>1768</v>
      </c>
      <c r="L194" s="120" t="s">
        <v>1768</v>
      </c>
      <c r="M194" s="120" t="s">
        <v>1768</v>
      </c>
      <c r="N194" s="120" t="s">
        <v>1768</v>
      </c>
      <c r="O194" s="120" t="s">
        <v>1768</v>
      </c>
      <c r="P194" s="120" t="s">
        <v>1768</v>
      </c>
      <c r="Q194" s="120" t="s">
        <v>1768</v>
      </c>
      <c r="R194" s="120" t="s">
        <v>1768</v>
      </c>
      <c r="S194" s="120" t="s">
        <v>1768</v>
      </c>
      <c r="T194" s="120" t="s">
        <v>1768</v>
      </c>
      <c r="U194" s="120" t="s">
        <v>1768</v>
      </c>
      <c r="V194" s="120" t="s">
        <v>1768</v>
      </c>
      <c r="W194" s="120" t="s">
        <v>1768</v>
      </c>
      <c r="X194" s="120" t="s">
        <v>1768</v>
      </c>
      <c r="Y194" s="120" t="s">
        <v>1768</v>
      </c>
      <c r="Z194" s="120" t="s">
        <v>1768</v>
      </c>
      <c r="AA194" s="120" t="s">
        <v>1768</v>
      </c>
      <c r="AB194" s="120" t="s">
        <v>1768</v>
      </c>
      <c r="AC194" s="120" t="s">
        <v>1768</v>
      </c>
      <c r="AD194" s="120" t="s">
        <v>1768</v>
      </c>
      <c r="AE194" s="120" t="s">
        <v>1768</v>
      </c>
      <c r="AF194" s="120" t="s">
        <v>1768</v>
      </c>
      <c r="AG194" s="120" t="s">
        <v>1768</v>
      </c>
      <c r="AH194" s="120" t="s">
        <v>1768</v>
      </c>
      <c r="AI194" s="120" t="s">
        <v>1768</v>
      </c>
      <c r="AJ194" s="120" t="s">
        <v>1768</v>
      </c>
      <c r="AK194" s="120" t="s">
        <v>1768</v>
      </c>
      <c r="AL194" s="120" t="s">
        <v>1768</v>
      </c>
      <c r="AM194" s="120" t="s">
        <v>1768</v>
      </c>
      <c r="AN194" s="120" t="s">
        <v>1768</v>
      </c>
      <c r="AO194" s="120" t="s">
        <v>1768</v>
      </c>
      <c r="AP194" s="120" t="s">
        <v>1768</v>
      </c>
      <c r="AQ194" s="120" t="s">
        <v>1768</v>
      </c>
      <c r="AR194" s="120" t="s">
        <v>1768</v>
      </c>
      <c r="AS194" s="120" t="s">
        <v>1768</v>
      </c>
      <c r="AT194" s="120" t="s">
        <v>1768</v>
      </c>
      <c r="AU194" s="120" t="s">
        <v>1768</v>
      </c>
      <c r="AV194" s="120">
        <v>82.186341463414635</v>
      </c>
      <c r="AW194" s="120" t="s">
        <v>1768</v>
      </c>
      <c r="AX194" s="120" t="s">
        <v>1768</v>
      </c>
      <c r="AY194" s="120" t="s">
        <v>1768</v>
      </c>
    </row>
    <row r="195" spans="1:51">
      <c r="A195" s="120" t="s">
        <v>4108</v>
      </c>
      <c r="B195" s="120">
        <v>35.985341463414635</v>
      </c>
      <c r="C195" s="120">
        <v>36.386219512195126</v>
      </c>
      <c r="D195" s="120">
        <v>36.786609756097562</v>
      </c>
      <c r="E195" s="120">
        <v>37.187512195121961</v>
      </c>
      <c r="F195" s="120">
        <v>37.587902439024397</v>
      </c>
      <c r="G195" s="120">
        <v>37.990804878048777</v>
      </c>
      <c r="H195" s="120">
        <v>38.401707317073175</v>
      </c>
      <c r="I195" s="120">
        <v>38.81960975609757</v>
      </c>
      <c r="J195" s="120">
        <v>39.240512195121951</v>
      </c>
      <c r="K195" s="120">
        <v>39.659414634146351</v>
      </c>
      <c r="L195" s="120">
        <v>40.060317073170737</v>
      </c>
      <c r="M195" s="120">
        <v>40.427219512195123</v>
      </c>
      <c r="N195" s="120">
        <v>40.75014634146342</v>
      </c>
      <c r="O195" s="120">
        <v>41.029073170731714</v>
      </c>
      <c r="P195" s="120">
        <v>41.269512195121948</v>
      </c>
      <c r="Q195" s="120">
        <v>41.487951219512198</v>
      </c>
      <c r="R195" s="120">
        <v>41.705902439024392</v>
      </c>
      <c r="S195" s="120">
        <v>41.944341463414638</v>
      </c>
      <c r="T195" s="120">
        <v>42.219780487804883</v>
      </c>
      <c r="U195" s="120">
        <v>42.538707317073175</v>
      </c>
      <c r="V195" s="120">
        <v>42.915634146341461</v>
      </c>
      <c r="W195" s="120">
        <v>43.361560975609756</v>
      </c>
      <c r="X195" s="120">
        <v>43.860487804878055</v>
      </c>
      <c r="Y195" s="120">
        <v>44.378414634146345</v>
      </c>
      <c r="Z195" s="120">
        <v>44.881878048780486</v>
      </c>
      <c r="AA195" s="120">
        <v>45.292365853658538</v>
      </c>
      <c r="AB195" s="120">
        <v>45.522414634146351</v>
      </c>
      <c r="AC195" s="120">
        <v>45.535536585365854</v>
      </c>
      <c r="AD195" s="120">
        <v>45.338219512195131</v>
      </c>
      <c r="AE195" s="120">
        <v>44.967951219512202</v>
      </c>
      <c r="AF195" s="120">
        <v>44.521170731707322</v>
      </c>
      <c r="AG195" s="120">
        <v>44.123853658536589</v>
      </c>
      <c r="AH195" s="120">
        <v>43.893463414634148</v>
      </c>
      <c r="AI195" s="120">
        <v>43.905951219512197</v>
      </c>
      <c r="AJ195" s="120">
        <v>44.184853658536582</v>
      </c>
      <c r="AK195" s="120">
        <v>44.71365853658537</v>
      </c>
      <c r="AL195" s="120">
        <v>45.437390243902442</v>
      </c>
      <c r="AM195" s="120">
        <v>46.242097560975616</v>
      </c>
      <c r="AN195" s="120">
        <v>47.029341463414639</v>
      </c>
      <c r="AO195" s="120">
        <v>47.746146341463415</v>
      </c>
      <c r="AP195" s="120">
        <v>48.341585365853661</v>
      </c>
      <c r="AQ195" s="120">
        <v>48.786731707317074</v>
      </c>
      <c r="AR195" s="120">
        <v>49.101609756097567</v>
      </c>
      <c r="AS195" s="120">
        <v>49.314682926829271</v>
      </c>
      <c r="AT195" s="120">
        <v>49.442414634146353</v>
      </c>
      <c r="AU195" s="120">
        <v>49.517707317073175</v>
      </c>
      <c r="AV195" s="120">
        <v>49.582951219512196</v>
      </c>
      <c r="AW195" s="120">
        <v>49.678560975609763</v>
      </c>
      <c r="AX195" s="120">
        <v>49.835439024390247</v>
      </c>
      <c r="AY195" s="120" t="s">
        <v>1768</v>
      </c>
    </row>
    <row r="196" spans="1:51">
      <c r="A196" s="120" t="s">
        <v>746</v>
      </c>
      <c r="B196" s="120" t="s">
        <v>1768</v>
      </c>
      <c r="C196" s="120" t="s">
        <v>1768</v>
      </c>
      <c r="D196" s="120" t="s">
        <v>1768</v>
      </c>
      <c r="E196" s="120" t="s">
        <v>1768</v>
      </c>
      <c r="F196" s="120" t="s">
        <v>1768</v>
      </c>
      <c r="G196" s="120" t="s">
        <v>1768</v>
      </c>
      <c r="H196" s="120" t="s">
        <v>1768</v>
      </c>
      <c r="I196" s="120" t="s">
        <v>1768</v>
      </c>
      <c r="J196" s="120" t="s">
        <v>1768</v>
      </c>
      <c r="K196" s="120" t="s">
        <v>1768</v>
      </c>
      <c r="L196" s="120" t="s">
        <v>1768</v>
      </c>
      <c r="M196" s="120" t="s">
        <v>1768</v>
      </c>
      <c r="N196" s="120" t="s">
        <v>1768</v>
      </c>
      <c r="O196" s="120" t="s">
        <v>1768</v>
      </c>
      <c r="P196" s="120" t="s">
        <v>1768</v>
      </c>
      <c r="Q196" s="120" t="s">
        <v>1768</v>
      </c>
      <c r="R196" s="120" t="s">
        <v>1768</v>
      </c>
      <c r="S196" s="120" t="s">
        <v>1768</v>
      </c>
      <c r="T196" s="120" t="s">
        <v>1768</v>
      </c>
      <c r="U196" s="120" t="s">
        <v>1768</v>
      </c>
      <c r="V196" s="120" t="s">
        <v>1768</v>
      </c>
      <c r="W196" s="120" t="s">
        <v>1768</v>
      </c>
      <c r="X196" s="120" t="s">
        <v>1768</v>
      </c>
      <c r="Y196" s="120" t="s">
        <v>1768</v>
      </c>
      <c r="Z196" s="120" t="s">
        <v>1768</v>
      </c>
      <c r="AA196" s="120" t="s">
        <v>1768</v>
      </c>
      <c r="AB196" s="120" t="s">
        <v>1768</v>
      </c>
      <c r="AC196" s="120" t="s">
        <v>1768</v>
      </c>
      <c r="AD196" s="120" t="s">
        <v>1768</v>
      </c>
      <c r="AE196" s="120" t="s">
        <v>1768</v>
      </c>
      <c r="AF196" s="120" t="s">
        <v>1768</v>
      </c>
      <c r="AG196" s="120">
        <v>71.487804878048792</v>
      </c>
      <c r="AH196" s="120">
        <v>71.579674796747966</v>
      </c>
      <c r="AI196" s="120" t="s">
        <v>1768</v>
      </c>
      <c r="AJ196" s="120" t="s">
        <v>1768</v>
      </c>
      <c r="AK196" s="120">
        <v>71.855284552845518</v>
      </c>
      <c r="AL196" s="120" t="s">
        <v>1768</v>
      </c>
      <c r="AM196" s="120">
        <v>72.03902439024391</v>
      </c>
      <c r="AN196" s="120" t="s">
        <v>1768</v>
      </c>
      <c r="AO196" s="120" t="s">
        <v>1768</v>
      </c>
      <c r="AP196" s="120">
        <v>72.136585365853662</v>
      </c>
      <c r="AQ196" s="120">
        <v>72.185365853658553</v>
      </c>
      <c r="AR196" s="120">
        <v>72.285365853658547</v>
      </c>
      <c r="AS196" s="120">
        <v>72.436585365853674</v>
      </c>
      <c r="AT196" s="120">
        <v>72.582926829268303</v>
      </c>
      <c r="AU196" s="120">
        <v>72.634146341463421</v>
      </c>
      <c r="AV196" s="120">
        <v>73.155121951219527</v>
      </c>
      <c r="AW196" s="120">
        <v>73.3829268292683</v>
      </c>
      <c r="AX196" s="120">
        <v>73.636585365853662</v>
      </c>
      <c r="AY196" s="120" t="s">
        <v>1768</v>
      </c>
    </row>
    <row r="197" spans="1:51">
      <c r="A197" s="120" t="s">
        <v>4342</v>
      </c>
      <c r="B197" s="120">
        <v>40.868899337747273</v>
      </c>
      <c r="C197" s="120" t="s">
        <v>1768</v>
      </c>
      <c r="D197" s="120" t="s">
        <v>1768</v>
      </c>
      <c r="E197" s="120" t="s">
        <v>1768</v>
      </c>
      <c r="F197" s="120" t="s">
        <v>1768</v>
      </c>
      <c r="G197" s="120">
        <v>42.693527603876007</v>
      </c>
      <c r="H197" s="120" t="s">
        <v>1768</v>
      </c>
      <c r="I197" s="120" t="s">
        <v>1768</v>
      </c>
      <c r="J197" s="120" t="s">
        <v>1768</v>
      </c>
      <c r="K197" s="120" t="s">
        <v>1768</v>
      </c>
      <c r="L197" s="120">
        <v>44.495473220346398</v>
      </c>
      <c r="M197" s="120" t="s">
        <v>1768</v>
      </c>
      <c r="N197" s="120" t="s">
        <v>1768</v>
      </c>
      <c r="O197" s="120" t="s">
        <v>1768</v>
      </c>
      <c r="P197" s="120" t="s">
        <v>1768</v>
      </c>
      <c r="Q197" s="120">
        <v>46.510552805685109</v>
      </c>
      <c r="R197" s="120" t="s">
        <v>1768</v>
      </c>
      <c r="S197" s="120" t="s">
        <v>1768</v>
      </c>
      <c r="T197" s="120" t="s">
        <v>1768</v>
      </c>
      <c r="U197" s="120" t="s">
        <v>1768</v>
      </c>
      <c r="V197" s="120">
        <v>48.146478243569497</v>
      </c>
      <c r="W197" s="120">
        <v>48.362249417130734</v>
      </c>
      <c r="X197" s="120">
        <v>48.657197566011696</v>
      </c>
      <c r="Y197" s="120">
        <v>48.847757461042718</v>
      </c>
      <c r="Z197" s="120">
        <v>49.072636949712546</v>
      </c>
      <c r="AA197" s="120">
        <v>49.324636374376624</v>
      </c>
      <c r="AB197" s="120">
        <v>49.459954433968583</v>
      </c>
      <c r="AC197" s="120">
        <v>49.652659698447948</v>
      </c>
      <c r="AD197" s="120">
        <v>49.719903419781453</v>
      </c>
      <c r="AE197" s="120">
        <v>49.799064812366673</v>
      </c>
      <c r="AF197" s="120">
        <v>49.894489107555543</v>
      </c>
      <c r="AG197" s="120">
        <v>49.927687262434262</v>
      </c>
      <c r="AH197" s="120">
        <v>49.955783139330016</v>
      </c>
      <c r="AI197" s="120">
        <v>49.968331295675938</v>
      </c>
      <c r="AJ197" s="120">
        <v>49.969945765318982</v>
      </c>
      <c r="AK197" s="120">
        <v>49.960343543906795</v>
      </c>
      <c r="AL197" s="120">
        <v>49.939214912166435</v>
      </c>
      <c r="AM197" s="120">
        <v>49.930970988965001</v>
      </c>
      <c r="AN197" s="120">
        <v>49.937586591219635</v>
      </c>
      <c r="AO197" s="120">
        <v>49.977675992088805</v>
      </c>
      <c r="AP197" s="120">
        <v>50.058448454553989</v>
      </c>
      <c r="AQ197" s="120">
        <v>50.173342804928247</v>
      </c>
      <c r="AR197" s="120">
        <v>50.340057994900043</v>
      </c>
      <c r="AS197" s="120">
        <v>50.503489076901545</v>
      </c>
      <c r="AT197" s="120">
        <v>50.746162956877654</v>
      </c>
      <c r="AU197" s="120">
        <v>51.06432605082626</v>
      </c>
      <c r="AV197" s="120">
        <v>51.385026136196203</v>
      </c>
      <c r="AW197" s="120">
        <v>51.737789116364276</v>
      </c>
      <c r="AX197" s="120">
        <v>52.113971407211629</v>
      </c>
      <c r="AY197" s="120" t="s">
        <v>1768</v>
      </c>
    </row>
    <row r="198" spans="1:51">
      <c r="A198" s="120" t="s">
        <v>4343</v>
      </c>
      <c r="B198" s="120">
        <v>40.864334728800003</v>
      </c>
      <c r="C198" s="120" t="s">
        <v>1768</v>
      </c>
      <c r="D198" s="120" t="s">
        <v>1768</v>
      </c>
      <c r="E198" s="120" t="s">
        <v>1768</v>
      </c>
      <c r="F198" s="120" t="s">
        <v>1768</v>
      </c>
      <c r="G198" s="120">
        <v>42.6888705613</v>
      </c>
      <c r="H198" s="120" t="s">
        <v>1768</v>
      </c>
      <c r="I198" s="120" t="s">
        <v>1768</v>
      </c>
      <c r="J198" s="120" t="s">
        <v>1768</v>
      </c>
      <c r="K198" s="120" t="s">
        <v>1768</v>
      </c>
      <c r="L198" s="120">
        <v>44.4907606831</v>
      </c>
      <c r="M198" s="120" t="s">
        <v>1768</v>
      </c>
      <c r="N198" s="120" t="s">
        <v>1768</v>
      </c>
      <c r="O198" s="120" t="s">
        <v>1768</v>
      </c>
      <c r="P198" s="120" t="s">
        <v>1768</v>
      </c>
      <c r="Q198" s="120">
        <v>46.506807867699997</v>
      </c>
      <c r="R198" s="120" t="s">
        <v>1768</v>
      </c>
      <c r="S198" s="120" t="s">
        <v>1768</v>
      </c>
      <c r="T198" s="120" t="s">
        <v>1768</v>
      </c>
      <c r="U198" s="120" t="s">
        <v>1768</v>
      </c>
      <c r="V198" s="120">
        <v>48.143429313299997</v>
      </c>
      <c r="W198" s="120">
        <v>48.359188310900002</v>
      </c>
      <c r="X198" s="120">
        <v>48.654035710899997</v>
      </c>
      <c r="Y198" s="120">
        <v>48.844526455199997</v>
      </c>
      <c r="Z198" s="120">
        <v>49.069354151600002</v>
      </c>
      <c r="AA198" s="120">
        <v>49.321347879299999</v>
      </c>
      <c r="AB198" s="120">
        <v>49.456787293799998</v>
      </c>
      <c r="AC198" s="120">
        <v>49.649632201999999</v>
      </c>
      <c r="AD198" s="120">
        <v>49.717115742200001</v>
      </c>
      <c r="AE198" s="120">
        <v>49.796517731999998</v>
      </c>
      <c r="AF198" s="120">
        <v>49.892161529799999</v>
      </c>
      <c r="AG198" s="120">
        <v>49.925601372499997</v>
      </c>
      <c r="AH198" s="120">
        <v>49.953924880400002</v>
      </c>
      <c r="AI198" s="120">
        <v>49.966689126399999</v>
      </c>
      <c r="AJ198" s="120">
        <v>49.968502529699997</v>
      </c>
      <c r="AK198" s="120">
        <v>49.959073987300002</v>
      </c>
      <c r="AL198" s="120">
        <v>49.938084689299998</v>
      </c>
      <c r="AM198" s="120">
        <v>49.929928759399999</v>
      </c>
      <c r="AN198" s="120">
        <v>49.936587183699999</v>
      </c>
      <c r="AO198" s="120">
        <v>49.976668621800002</v>
      </c>
      <c r="AP198" s="120">
        <v>50.057391280600001</v>
      </c>
      <c r="AQ198" s="120">
        <v>50.172214154700001</v>
      </c>
      <c r="AR198" s="120">
        <v>50.338838004300001</v>
      </c>
      <c r="AS198" s="120">
        <v>50.502211886600001</v>
      </c>
      <c r="AT198" s="120">
        <v>50.744810602400001</v>
      </c>
      <c r="AU198" s="120">
        <v>51.062889283799997</v>
      </c>
      <c r="AV198" s="120">
        <v>51.383550622900003</v>
      </c>
      <c r="AW198" s="120">
        <v>51.736288539999997</v>
      </c>
      <c r="AX198" s="120">
        <v>52.112454971200002</v>
      </c>
      <c r="AY198" s="120" t="s">
        <v>1768</v>
      </c>
    </row>
    <row r="199" spans="1:51">
      <c r="A199" s="120" t="s">
        <v>1616</v>
      </c>
      <c r="B199" s="120">
        <v>50.486975609756101</v>
      </c>
      <c r="C199" s="120">
        <v>51.075756097560976</v>
      </c>
      <c r="D199" s="120">
        <v>51.656585365853672</v>
      </c>
      <c r="E199" s="120">
        <v>52.222439024390255</v>
      </c>
      <c r="F199" s="120">
        <v>52.76685365853659</v>
      </c>
      <c r="G199" s="120">
        <v>53.28431707317074</v>
      </c>
      <c r="H199" s="120">
        <v>53.77180487804879</v>
      </c>
      <c r="I199" s="120">
        <v>54.232804878048789</v>
      </c>
      <c r="J199" s="120">
        <v>54.672317073170738</v>
      </c>
      <c r="K199" s="120">
        <v>55.092804878048788</v>
      </c>
      <c r="L199" s="120">
        <v>55.500317073170734</v>
      </c>
      <c r="M199" s="120">
        <v>55.900341463414634</v>
      </c>
      <c r="N199" s="120">
        <v>56.298390243902439</v>
      </c>
      <c r="O199" s="120">
        <v>56.697975609756107</v>
      </c>
      <c r="P199" s="120">
        <v>57.101121951219518</v>
      </c>
      <c r="Q199" s="120">
        <v>57.50734146341464</v>
      </c>
      <c r="R199" s="120">
        <v>57.914658536585378</v>
      </c>
      <c r="S199" s="120">
        <v>58.319048780487812</v>
      </c>
      <c r="T199" s="120">
        <v>58.714512195121955</v>
      </c>
      <c r="U199" s="120">
        <v>59.099000000000004</v>
      </c>
      <c r="V199" s="120">
        <v>59.469000000000008</v>
      </c>
      <c r="W199" s="120">
        <v>59.823439024390247</v>
      </c>
      <c r="X199" s="120">
        <v>60.162292682926839</v>
      </c>
      <c r="Y199" s="120">
        <v>60.48402439024391</v>
      </c>
      <c r="Z199" s="120">
        <v>60.788121951219509</v>
      </c>
      <c r="AA199" s="120">
        <v>61.073097560975611</v>
      </c>
      <c r="AB199" s="120">
        <v>61.338463414634155</v>
      </c>
      <c r="AC199" s="120">
        <v>61.58324390243903</v>
      </c>
      <c r="AD199" s="120">
        <v>61.809975609756108</v>
      </c>
      <c r="AE199" s="120">
        <v>62.01865853658537</v>
      </c>
      <c r="AF199" s="120">
        <v>62.209292682926844</v>
      </c>
      <c r="AG199" s="120">
        <v>62.37987804878049</v>
      </c>
      <c r="AH199" s="120">
        <v>62.533390243902438</v>
      </c>
      <c r="AI199" s="120">
        <v>62.672341463414632</v>
      </c>
      <c r="AJ199" s="120">
        <v>62.803219512195128</v>
      </c>
      <c r="AK199" s="120">
        <v>62.932000000000009</v>
      </c>
      <c r="AL199" s="120">
        <v>63.065731707317077</v>
      </c>
      <c r="AM199" s="120">
        <v>63.20839024390245</v>
      </c>
      <c r="AN199" s="120">
        <v>63.365000000000016</v>
      </c>
      <c r="AO199" s="120">
        <v>63.537585365853666</v>
      </c>
      <c r="AP199" s="120">
        <v>63.727682926829274</v>
      </c>
      <c r="AQ199" s="120">
        <v>63.935292682926836</v>
      </c>
      <c r="AR199" s="120">
        <v>64.153951219512209</v>
      </c>
      <c r="AS199" s="120">
        <v>64.380658536585372</v>
      </c>
      <c r="AT199" s="120">
        <v>64.611951219512193</v>
      </c>
      <c r="AU199" s="120">
        <v>64.844292682926834</v>
      </c>
      <c r="AV199" s="120">
        <v>65.075682926829273</v>
      </c>
      <c r="AW199" s="120">
        <v>65.305121951219519</v>
      </c>
      <c r="AX199" s="120">
        <v>65.531073170731716</v>
      </c>
      <c r="AY199" s="120" t="s">
        <v>1768</v>
      </c>
    </row>
    <row r="200" spans="1:51">
      <c r="A200" s="120" t="s">
        <v>23</v>
      </c>
      <c r="B200" s="120">
        <v>59.695000000000007</v>
      </c>
      <c r="C200" s="120">
        <v>60.06287804878049</v>
      </c>
      <c r="D200" s="120">
        <v>60.42482926829269</v>
      </c>
      <c r="E200" s="120">
        <v>60.787341463414641</v>
      </c>
      <c r="F200" s="120">
        <v>61.154414634146342</v>
      </c>
      <c r="G200" s="120">
        <v>61.526390243902448</v>
      </c>
      <c r="H200" s="120">
        <v>61.900634146341467</v>
      </c>
      <c r="I200" s="120">
        <v>62.27158536585366</v>
      </c>
      <c r="J200" s="120">
        <v>62.630707317073167</v>
      </c>
      <c r="K200" s="120">
        <v>62.976048780487822</v>
      </c>
      <c r="L200" s="120">
        <v>63.302780487804888</v>
      </c>
      <c r="M200" s="120">
        <v>63.606658536585364</v>
      </c>
      <c r="N200" s="120">
        <v>63.888829268292696</v>
      </c>
      <c r="O200" s="120">
        <v>64.150878048780498</v>
      </c>
      <c r="P200" s="120">
        <v>64.396268292682933</v>
      </c>
      <c r="Q200" s="120">
        <v>64.634268292682933</v>
      </c>
      <c r="R200" s="120">
        <v>64.875609756097575</v>
      </c>
      <c r="S200" s="120">
        <v>65.125512195121956</v>
      </c>
      <c r="T200" s="120">
        <v>65.387317073170735</v>
      </c>
      <c r="U200" s="120">
        <v>65.65856097560976</v>
      </c>
      <c r="V200" s="120">
        <v>65.93134146341464</v>
      </c>
      <c r="W200" s="120">
        <v>66.192902439024394</v>
      </c>
      <c r="X200" s="120">
        <v>66.432560975609775</v>
      </c>
      <c r="Y200" s="120">
        <v>66.640073170731725</v>
      </c>
      <c r="Z200" s="120">
        <v>66.8150487804878</v>
      </c>
      <c r="AA200" s="120">
        <v>66.957073170731718</v>
      </c>
      <c r="AB200" s="120">
        <v>67.071634146341466</v>
      </c>
      <c r="AC200" s="120">
        <v>67.168536585365871</v>
      </c>
      <c r="AD200" s="120">
        <v>67.258195121951232</v>
      </c>
      <c r="AE200" s="120">
        <v>67.344024390243902</v>
      </c>
      <c r="AF200" s="120">
        <v>67.43448780487806</v>
      </c>
      <c r="AG200" s="120">
        <v>67.532048780487813</v>
      </c>
      <c r="AH200" s="120">
        <v>67.63570731707317</v>
      </c>
      <c r="AI200" s="120">
        <v>67.743902439024396</v>
      </c>
      <c r="AJ200" s="120">
        <v>67.853048780487811</v>
      </c>
      <c r="AK200" s="120">
        <v>67.956560975609761</v>
      </c>
      <c r="AL200" s="120">
        <v>68.043341463414649</v>
      </c>
      <c r="AM200" s="120">
        <v>68.107853658536598</v>
      </c>
      <c r="AN200" s="120">
        <v>68.148609756097571</v>
      </c>
      <c r="AO200" s="120">
        <v>68.171634146341461</v>
      </c>
      <c r="AP200" s="120">
        <v>68.184536585365862</v>
      </c>
      <c r="AQ200" s="120">
        <v>68.200390243902461</v>
      </c>
      <c r="AR200" s="120">
        <v>68.231829268292685</v>
      </c>
      <c r="AS200" s="120">
        <v>68.289463414634156</v>
      </c>
      <c r="AT200" s="120">
        <v>68.378829268292691</v>
      </c>
      <c r="AU200" s="120">
        <v>68.501463414634145</v>
      </c>
      <c r="AV200" s="120">
        <v>68.655341463414643</v>
      </c>
      <c r="AW200" s="120">
        <v>68.831390243902447</v>
      </c>
      <c r="AX200" s="120">
        <v>69.021512195121957</v>
      </c>
      <c r="AY200" s="120" t="s">
        <v>1768</v>
      </c>
    </row>
    <row r="201" spans="1:51">
      <c r="A201" s="120" t="s">
        <v>4344</v>
      </c>
      <c r="B201" s="120" t="s">
        <v>1768</v>
      </c>
      <c r="C201" s="120" t="s">
        <v>1768</v>
      </c>
      <c r="D201" s="120" t="s">
        <v>1768</v>
      </c>
      <c r="E201" s="120" t="s">
        <v>1768</v>
      </c>
      <c r="F201" s="120" t="s">
        <v>1768</v>
      </c>
      <c r="G201" s="120" t="s">
        <v>1768</v>
      </c>
      <c r="H201" s="120" t="s">
        <v>1768</v>
      </c>
      <c r="I201" s="120" t="s">
        <v>1768</v>
      </c>
      <c r="J201" s="120" t="s">
        <v>1768</v>
      </c>
      <c r="K201" s="120" t="s">
        <v>1768</v>
      </c>
      <c r="L201" s="120" t="s">
        <v>1768</v>
      </c>
      <c r="M201" s="120" t="s">
        <v>1768</v>
      </c>
      <c r="N201" s="120" t="s">
        <v>1768</v>
      </c>
      <c r="O201" s="120" t="s">
        <v>1768</v>
      </c>
      <c r="P201" s="120" t="s">
        <v>1768</v>
      </c>
      <c r="Q201" s="120">
        <v>70.214634146341467</v>
      </c>
      <c r="R201" s="120" t="s">
        <v>1768</v>
      </c>
      <c r="S201" s="120" t="s">
        <v>1768</v>
      </c>
      <c r="T201" s="120" t="s">
        <v>1768</v>
      </c>
      <c r="U201" s="120" t="s">
        <v>1768</v>
      </c>
      <c r="V201" s="120">
        <v>70.408536585365866</v>
      </c>
      <c r="W201" s="120">
        <v>70.629268292682937</v>
      </c>
      <c r="X201" s="120">
        <v>70.689024390243901</v>
      </c>
      <c r="Y201" s="120">
        <v>70.479024390243922</v>
      </c>
      <c r="Z201" s="120">
        <v>70.750975609756111</v>
      </c>
      <c r="AA201" s="120">
        <v>70.734634146341463</v>
      </c>
      <c r="AB201" s="120">
        <v>71.021219512195131</v>
      </c>
      <c r="AC201" s="120">
        <v>71.088780487804883</v>
      </c>
      <c r="AD201" s="120">
        <v>71.20780487804879</v>
      </c>
      <c r="AE201" s="120">
        <v>71.026341463414639</v>
      </c>
      <c r="AF201" s="120">
        <v>70.932682926829273</v>
      </c>
      <c r="AG201" s="120">
        <v>70.8829268292683</v>
      </c>
      <c r="AH201" s="120">
        <v>71.795121951219528</v>
      </c>
      <c r="AI201" s="120">
        <v>72.448780487804896</v>
      </c>
      <c r="AJ201" s="120">
        <v>72.300000000000011</v>
      </c>
      <c r="AK201" s="120">
        <v>72.253658536585377</v>
      </c>
      <c r="AL201" s="120">
        <v>72.653658536585368</v>
      </c>
      <c r="AM201" s="120">
        <v>72.7048780487805</v>
      </c>
      <c r="AN201" s="120">
        <v>72.566341463414645</v>
      </c>
      <c r="AO201" s="120">
        <v>72.925609756097572</v>
      </c>
      <c r="AP201" s="120">
        <v>73.2</v>
      </c>
      <c r="AQ201" s="120">
        <v>73.551219512195132</v>
      </c>
      <c r="AR201" s="120">
        <v>73.653658536585382</v>
      </c>
      <c r="AS201" s="120">
        <v>73.753658536585363</v>
      </c>
      <c r="AT201" s="120">
        <v>73.958536585365863</v>
      </c>
      <c r="AU201" s="120">
        <v>74.023658536585359</v>
      </c>
      <c r="AV201" s="120">
        <v>74.322195121951225</v>
      </c>
      <c r="AW201" s="120">
        <v>74.419268292682943</v>
      </c>
      <c r="AX201" s="120">
        <v>74.810731707317089</v>
      </c>
      <c r="AY201" s="120" t="s">
        <v>1768</v>
      </c>
    </row>
    <row r="202" spans="1:51">
      <c r="A202" s="120" t="s">
        <v>4203</v>
      </c>
      <c r="B202" s="120">
        <v>68.480487804878052</v>
      </c>
      <c r="C202" s="120" t="s">
        <v>1768</v>
      </c>
      <c r="D202" s="120">
        <v>68.978048780487811</v>
      </c>
      <c r="E202" s="120" t="s">
        <v>1768</v>
      </c>
      <c r="F202" s="120" t="s">
        <v>1768</v>
      </c>
      <c r="G202" s="120">
        <v>69</v>
      </c>
      <c r="H202" s="120" t="s">
        <v>1768</v>
      </c>
      <c r="I202" s="120">
        <v>69.014634146341464</v>
      </c>
      <c r="J202" s="120" t="s">
        <v>1768</v>
      </c>
      <c r="K202" s="120" t="s">
        <v>1768</v>
      </c>
      <c r="L202" s="120">
        <v>69.400975609756102</v>
      </c>
      <c r="M202" s="120" t="s">
        <v>1768</v>
      </c>
      <c r="N202" s="120">
        <v>69.658536585365866</v>
      </c>
      <c r="O202" s="120" t="s">
        <v>1768</v>
      </c>
      <c r="P202" s="120" t="s">
        <v>1768</v>
      </c>
      <c r="Q202" s="120">
        <v>70.039024390243895</v>
      </c>
      <c r="R202" s="120" t="s">
        <v>1768</v>
      </c>
      <c r="S202" s="120">
        <v>70.292682926829272</v>
      </c>
      <c r="T202" s="120" t="s">
        <v>1768</v>
      </c>
      <c r="U202" s="120" t="s">
        <v>1768</v>
      </c>
      <c r="V202" s="120">
        <v>70.280975609756098</v>
      </c>
      <c r="W202" s="120" t="s">
        <v>1768</v>
      </c>
      <c r="X202" s="120">
        <v>70.273170731707324</v>
      </c>
      <c r="Y202" s="120" t="s">
        <v>1768</v>
      </c>
      <c r="Z202" s="120" t="s">
        <v>1768</v>
      </c>
      <c r="AA202" s="120">
        <v>71.310731707317089</v>
      </c>
      <c r="AB202" s="120" t="s">
        <v>1768</v>
      </c>
      <c r="AC202" s="120">
        <v>72.002439024390242</v>
      </c>
      <c r="AD202" s="120" t="s">
        <v>1768</v>
      </c>
      <c r="AE202" s="120">
        <v>72.653658536585368</v>
      </c>
      <c r="AF202" s="120">
        <v>73.253658536585377</v>
      </c>
      <c r="AG202" s="120">
        <v>73.353658536585371</v>
      </c>
      <c r="AH202" s="120">
        <v>73.304878048780495</v>
      </c>
      <c r="AI202" s="120">
        <v>73.253658536585377</v>
      </c>
      <c r="AJ202" s="120">
        <v>73.384878048780493</v>
      </c>
      <c r="AK202" s="120">
        <v>73.435853658536587</v>
      </c>
      <c r="AL202" s="120">
        <v>74.42902439024391</v>
      </c>
      <c r="AM202" s="120">
        <v>74.722195121951231</v>
      </c>
      <c r="AN202" s="120">
        <v>74.771951219512218</v>
      </c>
      <c r="AO202" s="120">
        <v>74.934146341463432</v>
      </c>
      <c r="AP202" s="120">
        <v>75.909756097560987</v>
      </c>
      <c r="AQ202" s="120">
        <v>76.202439024390259</v>
      </c>
      <c r="AR202" s="120">
        <v>76.45365853658538</v>
      </c>
      <c r="AS202" s="120">
        <v>76.404878048780489</v>
      </c>
      <c r="AT202" s="120">
        <v>77.612195121951217</v>
      </c>
      <c r="AU202" s="120">
        <v>77.315609756097572</v>
      </c>
      <c r="AV202" s="120">
        <v>78.113414634146352</v>
      </c>
      <c r="AW202" s="120">
        <v>78.250000000000014</v>
      </c>
      <c r="AX202" s="120">
        <v>78.9739024390244</v>
      </c>
      <c r="AY202" s="120" t="s">
        <v>1768</v>
      </c>
    </row>
    <row r="203" spans="1:51">
      <c r="A203" s="120" t="s">
        <v>4180</v>
      </c>
      <c r="B203" s="120">
        <v>73.00560975609757</v>
      </c>
      <c r="C203" s="120">
        <v>73.474390243902448</v>
      </c>
      <c r="D203" s="120">
        <v>73.350487804878057</v>
      </c>
      <c r="E203" s="120">
        <v>73.555365853658543</v>
      </c>
      <c r="F203" s="120">
        <v>73.733170731707318</v>
      </c>
      <c r="G203" s="120">
        <v>73.861707317073169</v>
      </c>
      <c r="H203" s="120">
        <v>74.078536585365853</v>
      </c>
      <c r="I203" s="120">
        <v>74.12243902439026</v>
      </c>
      <c r="J203" s="120">
        <v>73.972926829268289</v>
      </c>
      <c r="K203" s="120">
        <v>74.08487804878051</v>
      </c>
      <c r="L203" s="120">
        <v>74.649268292682933</v>
      </c>
      <c r="M203" s="120">
        <v>74.623902439024405</v>
      </c>
      <c r="N203" s="120">
        <v>74.71804878048782</v>
      </c>
      <c r="O203" s="120">
        <v>74.867317073170739</v>
      </c>
      <c r="P203" s="120">
        <v>74.980487804878052</v>
      </c>
      <c r="Q203" s="120">
        <v>74.984634146341477</v>
      </c>
      <c r="R203" s="120">
        <v>74.969268292682941</v>
      </c>
      <c r="S203" s="120">
        <v>75.379756097560985</v>
      </c>
      <c r="T203" s="120">
        <v>75.469024390243916</v>
      </c>
      <c r="U203" s="120">
        <v>75.524146341463421</v>
      </c>
      <c r="V203" s="120">
        <v>75.740975609756106</v>
      </c>
      <c r="W203" s="120">
        <v>76.026097560975614</v>
      </c>
      <c r="X203" s="120">
        <v>76.327317073170747</v>
      </c>
      <c r="Y203" s="120">
        <v>76.551707317073166</v>
      </c>
      <c r="Z203" s="120">
        <v>76.815853658536611</v>
      </c>
      <c r="AA203" s="120">
        <v>76.667804878048798</v>
      </c>
      <c r="AB203" s="120">
        <v>76.931219512195128</v>
      </c>
      <c r="AC203" s="120">
        <v>77.092195121951235</v>
      </c>
      <c r="AD203" s="120">
        <v>76.979268292682931</v>
      </c>
      <c r="AE203" s="120">
        <v>77.72682926829269</v>
      </c>
      <c r="AF203" s="120">
        <v>77.536829268292692</v>
      </c>
      <c r="AG203" s="120">
        <v>77.666829268292688</v>
      </c>
      <c r="AH203" s="120">
        <v>77.998780487804879</v>
      </c>
      <c r="AI203" s="120">
        <v>78.060487804878051</v>
      </c>
      <c r="AJ203" s="120">
        <v>78.65024390243903</v>
      </c>
      <c r="AK203" s="120">
        <v>78.740487804878057</v>
      </c>
      <c r="AL203" s="120">
        <v>78.959024390243897</v>
      </c>
      <c r="AM203" s="120">
        <v>79.197560975609775</v>
      </c>
      <c r="AN203" s="120">
        <v>79.343170731707332</v>
      </c>
      <c r="AO203" s="120">
        <v>79.430975609756103</v>
      </c>
      <c r="AP203" s="120">
        <v>79.648292682926837</v>
      </c>
      <c r="AQ203" s="120">
        <v>79.754878048780498</v>
      </c>
      <c r="AR203" s="120">
        <v>79.846341463414646</v>
      </c>
      <c r="AS203" s="120">
        <v>80.114878048780497</v>
      </c>
      <c r="AT203" s="120">
        <v>80.497560975609773</v>
      </c>
      <c r="AU203" s="120">
        <v>80.641219512195136</v>
      </c>
      <c r="AV203" s="120">
        <v>80.872926829268309</v>
      </c>
      <c r="AW203" s="120">
        <v>81.005365853658546</v>
      </c>
      <c r="AX203" s="120">
        <v>81.237170731707323</v>
      </c>
      <c r="AY203" s="120" t="s">
        <v>1768</v>
      </c>
    </row>
    <row r="204" spans="1:51">
      <c r="A204" s="120" t="s">
        <v>4132</v>
      </c>
      <c r="B204" s="120">
        <v>44.211121951219518</v>
      </c>
      <c r="C204" s="120">
        <v>44.506170731707321</v>
      </c>
      <c r="D204" s="120">
        <v>44.790243902439023</v>
      </c>
      <c r="E204" s="120">
        <v>45.070804878048783</v>
      </c>
      <c r="F204" s="120">
        <v>45.358902439024398</v>
      </c>
      <c r="G204" s="120">
        <v>45.670487804878057</v>
      </c>
      <c r="H204" s="120">
        <v>46.022536585365856</v>
      </c>
      <c r="I204" s="120">
        <v>46.422560975609763</v>
      </c>
      <c r="J204" s="120">
        <v>46.875536585365865</v>
      </c>
      <c r="K204" s="120">
        <v>47.379975609756102</v>
      </c>
      <c r="L204" s="120">
        <v>47.930902439024401</v>
      </c>
      <c r="M204" s="120">
        <v>48.514853658536587</v>
      </c>
      <c r="N204" s="120">
        <v>49.116341463414642</v>
      </c>
      <c r="O204" s="120">
        <v>49.722414634146347</v>
      </c>
      <c r="P204" s="120">
        <v>50.328512195121959</v>
      </c>
      <c r="Q204" s="120">
        <v>50.936658536585377</v>
      </c>
      <c r="R204" s="120">
        <v>51.555804878048789</v>
      </c>
      <c r="S204" s="120">
        <v>52.1939268292683</v>
      </c>
      <c r="T204" s="120">
        <v>52.855975609756101</v>
      </c>
      <c r="U204" s="120">
        <v>53.536951219512197</v>
      </c>
      <c r="V204" s="120">
        <v>54.234829268292685</v>
      </c>
      <c r="W204" s="120">
        <v>54.943585365853671</v>
      </c>
      <c r="X204" s="120">
        <v>55.652243902439032</v>
      </c>
      <c r="Y204" s="120">
        <v>56.347804878048791</v>
      </c>
      <c r="Z204" s="120">
        <v>57.017317073170737</v>
      </c>
      <c r="AA204" s="120">
        <v>57.665268292682931</v>
      </c>
      <c r="AB204" s="120">
        <v>58.302634146341468</v>
      </c>
      <c r="AC204" s="120">
        <v>58.924463414634154</v>
      </c>
      <c r="AD204" s="120">
        <v>59.507292682926831</v>
      </c>
      <c r="AE204" s="120">
        <v>60.016146341463426</v>
      </c>
      <c r="AF204" s="120">
        <v>60.40451219512196</v>
      </c>
      <c r="AG204" s="120">
        <v>60.626317073170739</v>
      </c>
      <c r="AH204" s="120">
        <v>60.641609756097573</v>
      </c>
      <c r="AI204" s="120">
        <v>60.419024390243912</v>
      </c>
      <c r="AJ204" s="120">
        <v>59.93321951219513</v>
      </c>
      <c r="AK204" s="120">
        <v>59.126536585365869</v>
      </c>
      <c r="AL204" s="120">
        <v>57.942317073170734</v>
      </c>
      <c r="AM204" s="120">
        <v>56.412268292682931</v>
      </c>
      <c r="AN204" s="120">
        <v>54.616951219512202</v>
      </c>
      <c r="AO204" s="120">
        <v>52.654317073170738</v>
      </c>
      <c r="AP204" s="120">
        <v>50.673268292682934</v>
      </c>
      <c r="AQ204" s="120">
        <v>48.835097560975619</v>
      </c>
      <c r="AR204" s="120">
        <v>47.269439024390245</v>
      </c>
      <c r="AS204" s="120">
        <v>46.07185365853659</v>
      </c>
      <c r="AT204" s="120">
        <v>45.294585365853671</v>
      </c>
      <c r="AU204" s="120">
        <v>44.949292682926831</v>
      </c>
      <c r="AV204" s="120">
        <v>44.992829268292681</v>
      </c>
      <c r="AW204" s="120">
        <v>45.302121951219512</v>
      </c>
      <c r="AX204" s="120">
        <v>45.765195121951223</v>
      </c>
      <c r="AY204" s="120" t="s">
        <v>1768</v>
      </c>
    </row>
    <row r="205" spans="1:51">
      <c r="A205" s="120" t="s">
        <v>4104</v>
      </c>
      <c r="B205" s="120" t="s">
        <v>1768</v>
      </c>
      <c r="C205" s="120" t="s">
        <v>1768</v>
      </c>
      <c r="D205" s="120" t="s">
        <v>1768</v>
      </c>
      <c r="E205" s="120" t="s">
        <v>1768</v>
      </c>
      <c r="F205" s="120" t="s">
        <v>1768</v>
      </c>
      <c r="G205" s="120" t="s">
        <v>1768</v>
      </c>
      <c r="H205" s="120" t="s">
        <v>1768</v>
      </c>
      <c r="I205" s="120" t="s">
        <v>1768</v>
      </c>
      <c r="J205" s="120" t="s">
        <v>1768</v>
      </c>
      <c r="K205" s="120" t="s">
        <v>1768</v>
      </c>
      <c r="L205" s="120" t="s">
        <v>1768</v>
      </c>
      <c r="M205" s="120" t="s">
        <v>1768</v>
      </c>
      <c r="N205" s="120" t="s">
        <v>1768</v>
      </c>
      <c r="O205" s="120" t="s">
        <v>1768</v>
      </c>
      <c r="P205" s="120" t="s">
        <v>1768</v>
      </c>
      <c r="Q205" s="120" t="s">
        <v>1768</v>
      </c>
      <c r="R205" s="120" t="s">
        <v>1768</v>
      </c>
      <c r="S205" s="120" t="s">
        <v>1768</v>
      </c>
      <c r="T205" s="120" t="s">
        <v>1768</v>
      </c>
      <c r="U205" s="120" t="s">
        <v>1768</v>
      </c>
      <c r="V205" s="120" t="s">
        <v>1768</v>
      </c>
      <c r="W205" s="120" t="s">
        <v>1768</v>
      </c>
      <c r="X205" s="120">
        <v>68.682926829268311</v>
      </c>
      <c r="Y205" s="120" t="s">
        <v>1768</v>
      </c>
      <c r="Z205" s="120" t="s">
        <v>1768</v>
      </c>
      <c r="AA205" s="120">
        <v>69.31234146341464</v>
      </c>
      <c r="AB205" s="120" t="s">
        <v>1768</v>
      </c>
      <c r="AC205" s="120">
        <v>69.731951219512197</v>
      </c>
      <c r="AD205" s="120" t="s">
        <v>1768</v>
      </c>
      <c r="AE205" s="120" t="s">
        <v>1768</v>
      </c>
      <c r="AF205" s="120">
        <v>70.295219512195132</v>
      </c>
      <c r="AG205" s="120" t="s">
        <v>1768</v>
      </c>
      <c r="AH205" s="120">
        <v>70.670731707317074</v>
      </c>
      <c r="AI205" s="120" t="s">
        <v>1768</v>
      </c>
      <c r="AJ205" s="120" t="s">
        <v>1768</v>
      </c>
      <c r="AK205" s="120">
        <v>71.117073170731715</v>
      </c>
      <c r="AL205" s="120" t="s">
        <v>1768</v>
      </c>
      <c r="AM205" s="120">
        <v>71.41463414634147</v>
      </c>
      <c r="AN205" s="120" t="s">
        <v>1768</v>
      </c>
      <c r="AO205" s="120" t="s">
        <v>1768</v>
      </c>
      <c r="AP205" s="120">
        <v>72.33804878048781</v>
      </c>
      <c r="AQ205" s="120" t="s">
        <v>1768</v>
      </c>
      <c r="AR205" s="120">
        <v>72.95365853658538</v>
      </c>
      <c r="AS205" s="120">
        <v>71.029268292682943</v>
      </c>
      <c r="AT205" s="120">
        <v>72.609756097560989</v>
      </c>
      <c r="AU205" s="120">
        <v>72.131707317073179</v>
      </c>
      <c r="AV205" s="120">
        <v>72.217073170731723</v>
      </c>
      <c r="AW205" s="120">
        <v>73.192682926829278</v>
      </c>
      <c r="AX205" s="120">
        <v>73.163414634146349</v>
      </c>
      <c r="AY205" s="120" t="s">
        <v>1768</v>
      </c>
    </row>
    <row r="206" spans="1:51">
      <c r="A206" s="120" t="s">
        <v>4345</v>
      </c>
      <c r="B206" s="120">
        <v>49.293170731707313</v>
      </c>
      <c r="C206" s="120">
        <v>49.718658536585366</v>
      </c>
      <c r="D206" s="120">
        <v>50.185585365853662</v>
      </c>
      <c r="E206" s="120">
        <v>50.704487804878049</v>
      </c>
      <c r="F206" s="120">
        <v>51.281317073170733</v>
      </c>
      <c r="G206" s="120">
        <v>51.913121951219523</v>
      </c>
      <c r="H206" s="120">
        <v>52.591365853658537</v>
      </c>
      <c r="I206" s="120">
        <v>53.298585365853668</v>
      </c>
      <c r="J206" s="120">
        <v>54.021804878048783</v>
      </c>
      <c r="K206" s="120">
        <v>54.753024390243908</v>
      </c>
      <c r="L206" s="120">
        <v>55.490268292682934</v>
      </c>
      <c r="M206" s="120">
        <v>56.236536585365862</v>
      </c>
      <c r="N206" s="120">
        <v>56.994829268292683</v>
      </c>
      <c r="O206" s="120">
        <v>57.766658536585368</v>
      </c>
      <c r="P206" s="120">
        <v>58.546073170731717</v>
      </c>
      <c r="Q206" s="120">
        <v>59.32853658536586</v>
      </c>
      <c r="R206" s="120">
        <v>60.109609756097569</v>
      </c>
      <c r="S206" s="120">
        <v>60.882292682926845</v>
      </c>
      <c r="T206" s="120">
        <v>61.639073170731713</v>
      </c>
      <c r="U206" s="120">
        <v>62.371951219512198</v>
      </c>
      <c r="V206" s="120">
        <v>63.070414634146353</v>
      </c>
      <c r="W206" s="120">
        <v>63.726926829268294</v>
      </c>
      <c r="X206" s="120">
        <v>64.340463414634144</v>
      </c>
      <c r="Y206" s="120">
        <v>64.9120243902439</v>
      </c>
      <c r="Z206" s="120">
        <v>65.444073170731713</v>
      </c>
      <c r="AA206" s="120">
        <v>65.94258536585366</v>
      </c>
      <c r="AB206" s="120">
        <v>66.415609756097567</v>
      </c>
      <c r="AC206" s="120">
        <v>66.873634146341459</v>
      </c>
      <c r="AD206" s="120">
        <v>67.325658536585379</v>
      </c>
      <c r="AE206" s="120">
        <v>67.776682926829281</v>
      </c>
      <c r="AF206" s="120">
        <v>68.230682926829289</v>
      </c>
      <c r="AG206" s="120">
        <v>68.690146341463418</v>
      </c>
      <c r="AH206" s="120">
        <v>69.150536585365856</v>
      </c>
      <c r="AI206" s="120">
        <v>69.607390243902458</v>
      </c>
      <c r="AJ206" s="120">
        <v>70.055682926829277</v>
      </c>
      <c r="AK206" s="120">
        <v>70.491975609756111</v>
      </c>
      <c r="AL206" s="120">
        <v>70.910780487804885</v>
      </c>
      <c r="AM206" s="120">
        <v>71.308634146341475</v>
      </c>
      <c r="AN206" s="120">
        <v>71.68156097560977</v>
      </c>
      <c r="AO206" s="120">
        <v>72.0280243902439</v>
      </c>
      <c r="AP206" s="120">
        <v>72.347536585365873</v>
      </c>
      <c r="AQ206" s="120">
        <v>72.63953658536586</v>
      </c>
      <c r="AR206" s="120">
        <v>72.90900000000002</v>
      </c>
      <c r="AS206" s="120">
        <v>73.159365853658542</v>
      </c>
      <c r="AT206" s="120">
        <v>73.394170731707334</v>
      </c>
      <c r="AU206" s="120">
        <v>73.615878048780502</v>
      </c>
      <c r="AV206" s="120">
        <v>73.827048780487829</v>
      </c>
      <c r="AW206" s="120">
        <v>74.029682926829281</v>
      </c>
      <c r="AX206" s="120">
        <v>74.225317073170743</v>
      </c>
      <c r="AY206" s="120" t="s">
        <v>1768</v>
      </c>
    </row>
    <row r="207" spans="1:51">
      <c r="A207" s="120" t="s">
        <v>4346</v>
      </c>
      <c r="B207" s="120" t="s">
        <v>1768</v>
      </c>
      <c r="C207" s="120" t="s">
        <v>1768</v>
      </c>
      <c r="D207" s="120" t="s">
        <v>1768</v>
      </c>
      <c r="E207" s="120" t="s">
        <v>1768</v>
      </c>
      <c r="F207" s="120" t="s">
        <v>1768</v>
      </c>
      <c r="G207" s="120" t="s">
        <v>1768</v>
      </c>
      <c r="H207" s="120" t="s">
        <v>1768</v>
      </c>
      <c r="I207" s="120" t="s">
        <v>1768</v>
      </c>
      <c r="J207" s="120" t="s">
        <v>1768</v>
      </c>
      <c r="K207" s="120" t="s">
        <v>1768</v>
      </c>
      <c r="L207" s="120" t="s">
        <v>1768</v>
      </c>
      <c r="M207" s="120" t="s">
        <v>1768</v>
      </c>
      <c r="N207" s="120" t="s">
        <v>1768</v>
      </c>
      <c r="O207" s="120" t="s">
        <v>1768</v>
      </c>
      <c r="P207" s="120" t="s">
        <v>1768</v>
      </c>
      <c r="Q207" s="120" t="s">
        <v>1768</v>
      </c>
      <c r="R207" s="120" t="s">
        <v>1768</v>
      </c>
      <c r="S207" s="120" t="s">
        <v>1768</v>
      </c>
      <c r="T207" s="120" t="s">
        <v>1768</v>
      </c>
      <c r="U207" s="120" t="s">
        <v>1768</v>
      </c>
      <c r="V207" s="120" t="s">
        <v>1768</v>
      </c>
      <c r="W207" s="120" t="s">
        <v>1768</v>
      </c>
      <c r="X207" s="120" t="s">
        <v>1768</v>
      </c>
      <c r="Y207" s="120" t="s">
        <v>1768</v>
      </c>
      <c r="Z207" s="120" t="s">
        <v>1768</v>
      </c>
      <c r="AA207" s="120" t="s">
        <v>1768</v>
      </c>
      <c r="AB207" s="120" t="s">
        <v>1768</v>
      </c>
      <c r="AC207" s="120" t="s">
        <v>1768</v>
      </c>
      <c r="AD207" s="120" t="s">
        <v>1768</v>
      </c>
      <c r="AE207" s="120" t="s">
        <v>1768</v>
      </c>
      <c r="AF207" s="120" t="s">
        <v>1768</v>
      </c>
      <c r="AG207" s="120" t="s">
        <v>1768</v>
      </c>
      <c r="AH207" s="120" t="s">
        <v>1768</v>
      </c>
      <c r="AI207" s="120" t="s">
        <v>1768</v>
      </c>
      <c r="AJ207" s="120" t="s">
        <v>1768</v>
      </c>
      <c r="AK207" s="120" t="s">
        <v>1768</v>
      </c>
      <c r="AL207" s="120" t="s">
        <v>1768</v>
      </c>
      <c r="AM207" s="120" t="s">
        <v>1768</v>
      </c>
      <c r="AN207" s="120" t="s">
        <v>1768</v>
      </c>
      <c r="AO207" s="120" t="s">
        <v>1768</v>
      </c>
      <c r="AP207" s="120" t="s">
        <v>1768</v>
      </c>
      <c r="AQ207" s="120" t="s">
        <v>1768</v>
      </c>
      <c r="AR207" s="120" t="s">
        <v>1768</v>
      </c>
      <c r="AS207" s="120" t="s">
        <v>1768</v>
      </c>
      <c r="AT207" s="120" t="s">
        <v>1768</v>
      </c>
      <c r="AU207" s="120" t="s">
        <v>1768</v>
      </c>
      <c r="AV207" s="120" t="s">
        <v>1768</v>
      </c>
      <c r="AW207" s="120" t="s">
        <v>1768</v>
      </c>
      <c r="AX207" s="120" t="s">
        <v>1768</v>
      </c>
      <c r="AY207" s="120" t="s">
        <v>1768</v>
      </c>
    </row>
    <row r="208" spans="1:51">
      <c r="A208" s="120" t="s">
        <v>4062</v>
      </c>
      <c r="B208" s="120">
        <v>40.777390243902438</v>
      </c>
      <c r="C208" s="120">
        <v>41.144804878048788</v>
      </c>
      <c r="D208" s="120">
        <v>41.514731707317075</v>
      </c>
      <c r="E208" s="120">
        <v>41.885658536585368</v>
      </c>
      <c r="F208" s="120">
        <v>42.25907317073171</v>
      </c>
      <c r="G208" s="120">
        <v>42.636000000000003</v>
      </c>
      <c r="H208" s="120">
        <v>43.019414634146351</v>
      </c>
      <c r="I208" s="120">
        <v>43.408829268292685</v>
      </c>
      <c r="J208" s="120">
        <v>43.802731707317079</v>
      </c>
      <c r="K208" s="120">
        <v>44.199634146341467</v>
      </c>
      <c r="L208" s="120">
        <v>44.5920243902439</v>
      </c>
      <c r="M208" s="120">
        <v>44.971414634146349</v>
      </c>
      <c r="N208" s="120">
        <v>45.335804878048783</v>
      </c>
      <c r="O208" s="120">
        <v>45.683707317073178</v>
      </c>
      <c r="P208" s="120">
        <v>46.01812195121952</v>
      </c>
      <c r="Q208" s="120">
        <v>46.348609756097567</v>
      </c>
      <c r="R208" s="120">
        <v>46.687682926829275</v>
      </c>
      <c r="S208" s="120">
        <v>47.045853658536593</v>
      </c>
      <c r="T208" s="120">
        <v>47.427634146341468</v>
      </c>
      <c r="U208" s="120">
        <v>47.832000000000001</v>
      </c>
      <c r="V208" s="120">
        <v>48.256414634146346</v>
      </c>
      <c r="W208" s="120">
        <v>48.694829268292686</v>
      </c>
      <c r="X208" s="120">
        <v>49.133731707317075</v>
      </c>
      <c r="Y208" s="120">
        <v>49.557048780487811</v>
      </c>
      <c r="Z208" s="120">
        <v>49.951804878048783</v>
      </c>
      <c r="AA208" s="120">
        <v>50.305000000000007</v>
      </c>
      <c r="AB208" s="120">
        <v>50.605682926829274</v>
      </c>
      <c r="AC208" s="120">
        <v>50.849878048780489</v>
      </c>
      <c r="AD208" s="120">
        <v>51.035121951219516</v>
      </c>
      <c r="AE208" s="120">
        <v>51.157926829268298</v>
      </c>
      <c r="AF208" s="120">
        <v>51.214292682926832</v>
      </c>
      <c r="AG208" s="120">
        <v>51.205170731707327</v>
      </c>
      <c r="AH208" s="120">
        <v>51.138560975609764</v>
      </c>
      <c r="AI208" s="120">
        <v>51.022439024390252</v>
      </c>
      <c r="AJ208" s="120">
        <v>50.865829268292693</v>
      </c>
      <c r="AK208" s="120">
        <v>50.668780487804888</v>
      </c>
      <c r="AL208" s="120">
        <v>50.431317073170732</v>
      </c>
      <c r="AM208" s="120">
        <v>50.160000000000004</v>
      </c>
      <c r="AN208" s="120">
        <v>49.86480487804878</v>
      </c>
      <c r="AO208" s="120">
        <v>49.562756097560971</v>
      </c>
      <c r="AP208" s="120">
        <v>49.270804878048786</v>
      </c>
      <c r="AQ208" s="120">
        <v>49.005902439024389</v>
      </c>
      <c r="AR208" s="120">
        <v>48.77951219512196</v>
      </c>
      <c r="AS208" s="120">
        <v>48.604536585365857</v>
      </c>
      <c r="AT208" s="120">
        <v>48.490975609756099</v>
      </c>
      <c r="AU208" s="120">
        <v>48.448756097560981</v>
      </c>
      <c r="AV208" s="120">
        <v>48.48036585365854</v>
      </c>
      <c r="AW208" s="120">
        <v>48.577317073170747</v>
      </c>
      <c r="AX208" s="120">
        <v>48.730609756097564</v>
      </c>
      <c r="AY208" s="120" t="s">
        <v>1768</v>
      </c>
    </row>
    <row r="209" spans="1:51">
      <c r="A209" s="120" t="s">
        <v>4117</v>
      </c>
      <c r="B209" s="120">
        <v>44.740219512195125</v>
      </c>
      <c r="C209" s="120">
        <v>45.146439024390247</v>
      </c>
      <c r="D209" s="120">
        <v>45.55163414634147</v>
      </c>
      <c r="E209" s="120">
        <v>45.960292682926841</v>
      </c>
      <c r="F209" s="120">
        <v>46.379439024390244</v>
      </c>
      <c r="G209" s="120">
        <v>46.81407317073171</v>
      </c>
      <c r="H209" s="120">
        <v>47.268195121951223</v>
      </c>
      <c r="I209" s="120">
        <v>47.74182926829269</v>
      </c>
      <c r="J209" s="120">
        <v>48.234487804878057</v>
      </c>
      <c r="K209" s="120">
        <v>48.746658536585372</v>
      </c>
      <c r="L209" s="120">
        <v>49.277853658536586</v>
      </c>
      <c r="M209" s="120">
        <v>49.830073170731708</v>
      </c>
      <c r="N209" s="120">
        <v>50.398292682926837</v>
      </c>
      <c r="O209" s="120">
        <v>50.975512195121951</v>
      </c>
      <c r="P209" s="120">
        <v>51.556707317073176</v>
      </c>
      <c r="Q209" s="120">
        <v>52.136365853658546</v>
      </c>
      <c r="R209" s="120">
        <v>52.708951219512194</v>
      </c>
      <c r="S209" s="120">
        <v>53.269975609756102</v>
      </c>
      <c r="T209" s="120">
        <v>53.813439024390256</v>
      </c>
      <c r="U209" s="120">
        <v>54.331317073170737</v>
      </c>
      <c r="V209" s="120">
        <v>54.817658536585377</v>
      </c>
      <c r="W209" s="120">
        <v>55.265951219512196</v>
      </c>
      <c r="X209" s="120">
        <v>55.676243902439033</v>
      </c>
      <c r="Y209" s="120">
        <v>56.048536585365852</v>
      </c>
      <c r="Z209" s="120">
        <v>56.38234146341464</v>
      </c>
      <c r="AA209" s="120">
        <v>56.679121951219521</v>
      </c>
      <c r="AB209" s="120">
        <v>56.938878048780495</v>
      </c>
      <c r="AC209" s="120">
        <v>57.16756097560976</v>
      </c>
      <c r="AD209" s="120">
        <v>57.372195121951222</v>
      </c>
      <c r="AE209" s="120">
        <v>57.559780487804886</v>
      </c>
      <c r="AF209" s="120">
        <v>57.739341463414632</v>
      </c>
      <c r="AG209" s="120">
        <v>57.919414634146349</v>
      </c>
      <c r="AH209" s="120">
        <v>58.102536585365854</v>
      </c>
      <c r="AI209" s="120">
        <v>58.292756097560975</v>
      </c>
      <c r="AJ209" s="120">
        <v>58.493634146341471</v>
      </c>
      <c r="AK209" s="120">
        <v>58.700756097560983</v>
      </c>
      <c r="AL209" s="120">
        <v>58.908146341463421</v>
      </c>
      <c r="AM209" s="120">
        <v>59.110341463414635</v>
      </c>
      <c r="AN209" s="120">
        <v>59.30582926829269</v>
      </c>
      <c r="AO209" s="120">
        <v>59.501585365853664</v>
      </c>
      <c r="AP209" s="120">
        <v>59.709097560975614</v>
      </c>
      <c r="AQ209" s="120">
        <v>59.946317073170739</v>
      </c>
      <c r="AR209" s="120">
        <v>60.223170731707327</v>
      </c>
      <c r="AS209" s="120">
        <v>60.54509756097562</v>
      </c>
      <c r="AT209" s="120">
        <v>60.908000000000008</v>
      </c>
      <c r="AU209" s="120">
        <v>61.301829268292693</v>
      </c>
      <c r="AV209" s="120">
        <v>61.711512195121955</v>
      </c>
      <c r="AW209" s="120">
        <v>62.118073170731712</v>
      </c>
      <c r="AX209" s="120">
        <v>62.507463414634152</v>
      </c>
      <c r="AY209" s="120" t="s">
        <v>1768</v>
      </c>
    </row>
    <row r="210" spans="1:51">
      <c r="A210" s="120" t="s">
        <v>4023</v>
      </c>
      <c r="B210" s="120">
        <v>54.486536585365862</v>
      </c>
      <c r="C210" s="120">
        <v>54.939024390243908</v>
      </c>
      <c r="D210" s="120">
        <v>55.400463414634153</v>
      </c>
      <c r="E210" s="120">
        <v>55.869341463414642</v>
      </c>
      <c r="F210" s="120">
        <v>56.345634146341467</v>
      </c>
      <c r="G210" s="120">
        <v>56.828853658536588</v>
      </c>
      <c r="H210" s="120">
        <v>57.320463414634155</v>
      </c>
      <c r="I210" s="120">
        <v>57.822951219512198</v>
      </c>
      <c r="J210" s="120">
        <v>58.33736585365854</v>
      </c>
      <c r="K210" s="120">
        <v>58.864658536585374</v>
      </c>
      <c r="L210" s="120">
        <v>59.401365853658547</v>
      </c>
      <c r="M210" s="120">
        <v>59.944951219512205</v>
      </c>
      <c r="N210" s="120">
        <v>60.492439024390251</v>
      </c>
      <c r="O210" s="120">
        <v>61.04736585365854</v>
      </c>
      <c r="P210" s="120">
        <v>61.614804878048787</v>
      </c>
      <c r="Q210" s="120">
        <v>62.212390243902448</v>
      </c>
      <c r="R210" s="120">
        <v>62.863219512195123</v>
      </c>
      <c r="S210" s="120">
        <v>63.573878048780493</v>
      </c>
      <c r="T210" s="120">
        <v>64.338341463414636</v>
      </c>
      <c r="U210" s="120">
        <v>65.138560975609764</v>
      </c>
      <c r="V210" s="120">
        <v>65.946951219512201</v>
      </c>
      <c r="W210" s="120">
        <v>66.729853658536584</v>
      </c>
      <c r="X210" s="120">
        <v>67.451634146341462</v>
      </c>
      <c r="Y210" s="120">
        <v>68.080073170731708</v>
      </c>
      <c r="Z210" s="120">
        <v>68.595560975609772</v>
      </c>
      <c r="AA210" s="120">
        <v>68.978878048780487</v>
      </c>
      <c r="AB210" s="120">
        <v>69.2209024390244</v>
      </c>
      <c r="AC210" s="120">
        <v>69.342146341463433</v>
      </c>
      <c r="AD210" s="120">
        <v>69.365219512195125</v>
      </c>
      <c r="AE210" s="120">
        <v>69.306756097560978</v>
      </c>
      <c r="AF210" s="120">
        <v>69.188902439024389</v>
      </c>
      <c r="AG210" s="120">
        <v>69.031829268292682</v>
      </c>
      <c r="AH210" s="120">
        <v>68.856292682926835</v>
      </c>
      <c r="AI210" s="120">
        <v>68.682073170731712</v>
      </c>
      <c r="AJ210" s="120">
        <v>68.526902439024383</v>
      </c>
      <c r="AK210" s="120">
        <v>68.401975609756107</v>
      </c>
      <c r="AL210" s="120">
        <v>68.310902439024403</v>
      </c>
      <c r="AM210" s="120">
        <v>68.246170731707323</v>
      </c>
      <c r="AN210" s="120">
        <v>68.201317073170742</v>
      </c>
      <c r="AO210" s="120">
        <v>68.177902439024393</v>
      </c>
      <c r="AP210" s="120">
        <v>68.175097560975615</v>
      </c>
      <c r="AQ210" s="120">
        <v>68.191634146341457</v>
      </c>
      <c r="AR210" s="120">
        <v>68.225902439024409</v>
      </c>
      <c r="AS210" s="120">
        <v>68.276731707317097</v>
      </c>
      <c r="AT210" s="120">
        <v>68.345317073170733</v>
      </c>
      <c r="AU210" s="120">
        <v>68.434243902439036</v>
      </c>
      <c r="AV210" s="120">
        <v>68.5490243902439</v>
      </c>
      <c r="AW210" s="120">
        <v>68.690756097560993</v>
      </c>
      <c r="AX210" s="120">
        <v>68.860121951219526</v>
      </c>
      <c r="AY210" s="120" t="s">
        <v>1768</v>
      </c>
    </row>
    <row r="211" spans="1:51">
      <c r="A211" s="120" t="s">
        <v>4347</v>
      </c>
      <c r="B211" s="120">
        <v>56.169414634146349</v>
      </c>
      <c r="C211" s="120">
        <v>56.578487804878058</v>
      </c>
      <c r="D211" s="120">
        <v>56.990048780487811</v>
      </c>
      <c r="E211" s="120">
        <v>57.404121951219516</v>
      </c>
      <c r="F211" s="120">
        <v>57.816707317073181</v>
      </c>
      <c r="G211" s="120">
        <v>58.224292682926837</v>
      </c>
      <c r="H211" s="120">
        <v>58.623414634146343</v>
      </c>
      <c r="I211" s="120">
        <v>59.008048780487812</v>
      </c>
      <c r="J211" s="120">
        <v>59.375707317073179</v>
      </c>
      <c r="K211" s="120">
        <v>59.722390243902446</v>
      </c>
      <c r="L211" s="120">
        <v>60.044097560975615</v>
      </c>
      <c r="M211" s="120">
        <v>60.338853658536586</v>
      </c>
      <c r="N211" s="120">
        <v>60.609146341463422</v>
      </c>
      <c r="O211" s="120">
        <v>60.856926829268296</v>
      </c>
      <c r="P211" s="120">
        <v>61.085195121951223</v>
      </c>
      <c r="Q211" s="120">
        <v>61.296317073170741</v>
      </c>
      <c r="R211" s="120">
        <v>61.495219512195128</v>
      </c>
      <c r="S211" s="120">
        <v>61.685829268292686</v>
      </c>
      <c r="T211" s="120">
        <v>61.871170731707331</v>
      </c>
      <c r="U211" s="120">
        <v>62.05475609756099</v>
      </c>
      <c r="V211" s="120">
        <v>62.244268292682932</v>
      </c>
      <c r="W211" s="120">
        <v>62.450414634146341</v>
      </c>
      <c r="X211" s="120">
        <v>62.669317073170745</v>
      </c>
      <c r="Y211" s="120">
        <v>62.891975609756102</v>
      </c>
      <c r="Z211" s="120">
        <v>63.106780487804883</v>
      </c>
      <c r="AA211" s="120">
        <v>63.279902439024404</v>
      </c>
      <c r="AB211" s="120">
        <v>63.374878048780488</v>
      </c>
      <c r="AC211" s="120">
        <v>63.372902439024386</v>
      </c>
      <c r="AD211" s="120">
        <v>63.273390243902448</v>
      </c>
      <c r="AE211" s="120">
        <v>63.0899268292683</v>
      </c>
      <c r="AF211" s="120">
        <v>62.856365853658538</v>
      </c>
      <c r="AG211" s="120">
        <v>62.617146341463418</v>
      </c>
      <c r="AH211" s="120">
        <v>62.420292682926835</v>
      </c>
      <c r="AI211" s="120">
        <v>62.304243902439033</v>
      </c>
      <c r="AJ211" s="120">
        <v>62.287170731707327</v>
      </c>
      <c r="AK211" s="120">
        <v>62.377000000000002</v>
      </c>
      <c r="AL211" s="120">
        <v>62.562000000000012</v>
      </c>
      <c r="AM211" s="120">
        <v>62.813317073170737</v>
      </c>
      <c r="AN211" s="120">
        <v>63.101268292682931</v>
      </c>
      <c r="AO211" s="120">
        <v>63.415878048780499</v>
      </c>
      <c r="AP211" s="120">
        <v>63.751512195121968</v>
      </c>
      <c r="AQ211" s="120">
        <v>64.110121951219512</v>
      </c>
      <c r="AR211" s="120">
        <v>64.492975609756101</v>
      </c>
      <c r="AS211" s="120">
        <v>64.895634146341465</v>
      </c>
      <c r="AT211" s="120">
        <v>65.306390243902456</v>
      </c>
      <c r="AU211" s="120">
        <v>65.71073170731708</v>
      </c>
      <c r="AV211" s="120">
        <v>66.09151219512195</v>
      </c>
      <c r="AW211" s="120">
        <v>66.439097560975625</v>
      </c>
      <c r="AX211" s="120">
        <v>66.747024390243908</v>
      </c>
      <c r="AY211" s="120" t="s">
        <v>1768</v>
      </c>
    </row>
    <row r="212" spans="1:51">
      <c r="A212" s="120" t="s">
        <v>4042</v>
      </c>
      <c r="B212" s="120">
        <v>54.443804878048788</v>
      </c>
      <c r="C212" s="120">
        <v>54.855804878048787</v>
      </c>
      <c r="D212" s="120">
        <v>55.271804878048783</v>
      </c>
      <c r="E212" s="120">
        <v>55.689804878048783</v>
      </c>
      <c r="F212" s="120">
        <v>56.105804878048787</v>
      </c>
      <c r="G212" s="120">
        <v>56.517804878048786</v>
      </c>
      <c r="H212" s="120">
        <v>56.919804878048787</v>
      </c>
      <c r="I212" s="120">
        <v>57.305804878048782</v>
      </c>
      <c r="J212" s="120">
        <v>57.673804878048784</v>
      </c>
      <c r="K212" s="120">
        <v>58.019804878048788</v>
      </c>
      <c r="L212" s="120">
        <v>58.337804878048786</v>
      </c>
      <c r="M212" s="120">
        <v>58.624804878048785</v>
      </c>
      <c r="N212" s="120">
        <v>58.883804878048792</v>
      </c>
      <c r="O212" s="120">
        <v>59.118804878048785</v>
      </c>
      <c r="P212" s="120">
        <v>59.337804878048793</v>
      </c>
      <c r="Q212" s="120">
        <v>59.550804878048787</v>
      </c>
      <c r="R212" s="120">
        <v>59.771780487804882</v>
      </c>
      <c r="S212" s="120">
        <v>60.007243902439029</v>
      </c>
      <c r="T212" s="120">
        <v>60.263707317073177</v>
      </c>
      <c r="U212" s="120">
        <v>60.541170731707325</v>
      </c>
      <c r="V212" s="120">
        <v>60.836195121951228</v>
      </c>
      <c r="W212" s="120">
        <v>61.143853658536585</v>
      </c>
      <c r="X212" s="120">
        <v>61.451170731707322</v>
      </c>
      <c r="Y212" s="120">
        <v>61.745585365853664</v>
      </c>
      <c r="Z212" s="120">
        <v>62.015048780487817</v>
      </c>
      <c r="AA212" s="120">
        <v>62.246390243902447</v>
      </c>
      <c r="AB212" s="120">
        <v>62.424414634146352</v>
      </c>
      <c r="AC212" s="120">
        <v>62.546512195121956</v>
      </c>
      <c r="AD212" s="120">
        <v>62.620121951219517</v>
      </c>
      <c r="AE212" s="120">
        <v>62.652317073170742</v>
      </c>
      <c r="AF212" s="120">
        <v>62.662707317073178</v>
      </c>
      <c r="AG212" s="120">
        <v>62.673048780487811</v>
      </c>
      <c r="AH212" s="120">
        <v>62.70553658536587</v>
      </c>
      <c r="AI212" s="120">
        <v>62.773365853658547</v>
      </c>
      <c r="AJ212" s="120">
        <v>62.882097560975616</v>
      </c>
      <c r="AK212" s="120">
        <v>63.030731707317074</v>
      </c>
      <c r="AL212" s="120">
        <v>63.207756097560974</v>
      </c>
      <c r="AM212" s="120">
        <v>63.395487804878051</v>
      </c>
      <c r="AN212" s="120">
        <v>63.577243902439029</v>
      </c>
      <c r="AO212" s="120">
        <v>63.745463414634152</v>
      </c>
      <c r="AP212" s="120">
        <v>63.892000000000003</v>
      </c>
      <c r="AQ212" s="120">
        <v>64.013195121951242</v>
      </c>
      <c r="AR212" s="120">
        <v>64.113048780487802</v>
      </c>
      <c r="AS212" s="120">
        <v>64.200121951219515</v>
      </c>
      <c r="AT212" s="120">
        <v>64.282487804878059</v>
      </c>
      <c r="AU212" s="120">
        <v>64.372853658536599</v>
      </c>
      <c r="AV212" s="120">
        <v>64.486975609756115</v>
      </c>
      <c r="AW212" s="120">
        <v>64.634560975609773</v>
      </c>
      <c r="AX212" s="120">
        <v>64.821219512195128</v>
      </c>
      <c r="AY212" s="120" t="s">
        <v>1768</v>
      </c>
    </row>
    <row r="213" spans="1:51">
      <c r="A213" s="120" t="s">
        <v>82</v>
      </c>
      <c r="B213" s="120">
        <v>61.364536585365862</v>
      </c>
      <c r="C213" s="120">
        <v>61.732707317073178</v>
      </c>
      <c r="D213" s="120">
        <v>62.097292682926842</v>
      </c>
      <c r="E213" s="120">
        <v>62.458756097560993</v>
      </c>
      <c r="F213" s="120">
        <v>62.815146341463418</v>
      </c>
      <c r="G213" s="120">
        <v>63.167975609756098</v>
      </c>
      <c r="H213" s="120">
        <v>63.518317073170749</v>
      </c>
      <c r="I213" s="120">
        <v>63.867243902439036</v>
      </c>
      <c r="J213" s="120">
        <v>64.212268292682936</v>
      </c>
      <c r="K213" s="120">
        <v>64.552902439024393</v>
      </c>
      <c r="L213" s="120">
        <v>64.885097560975623</v>
      </c>
      <c r="M213" s="120">
        <v>65.20480487804879</v>
      </c>
      <c r="N213" s="120">
        <v>65.507975609756102</v>
      </c>
      <c r="O213" s="120">
        <v>65.795048780487804</v>
      </c>
      <c r="P213" s="120">
        <v>66.066024390243911</v>
      </c>
      <c r="Q213" s="120">
        <v>66.323390243902452</v>
      </c>
      <c r="R213" s="120">
        <v>66.571146341463418</v>
      </c>
      <c r="S213" s="120">
        <v>66.815365853658534</v>
      </c>
      <c r="T213" s="120">
        <v>67.058560975609765</v>
      </c>
      <c r="U213" s="120">
        <v>67.30326829268293</v>
      </c>
      <c r="V213" s="120">
        <v>67.550000000000011</v>
      </c>
      <c r="W213" s="120">
        <v>67.799731707317079</v>
      </c>
      <c r="X213" s="120">
        <v>68.049487804878069</v>
      </c>
      <c r="Y213" s="120">
        <v>68.295292682926828</v>
      </c>
      <c r="Z213" s="120">
        <v>68.533658536585378</v>
      </c>
      <c r="AA213" s="120">
        <v>68.759658536585377</v>
      </c>
      <c r="AB213" s="120">
        <v>68.965902439024404</v>
      </c>
      <c r="AC213" s="120">
        <v>69.151926829268291</v>
      </c>
      <c r="AD213" s="120">
        <v>69.315195121951234</v>
      </c>
      <c r="AE213" s="120">
        <v>69.457682926829293</v>
      </c>
      <c r="AF213" s="120">
        <v>69.582317073170742</v>
      </c>
      <c r="AG213" s="120">
        <v>69.6930487804878</v>
      </c>
      <c r="AH213" s="120">
        <v>69.797219512195127</v>
      </c>
      <c r="AI213" s="120">
        <v>69.900731707317078</v>
      </c>
      <c r="AJ213" s="120">
        <v>70.006463414634155</v>
      </c>
      <c r="AK213" s="120">
        <v>70.119268292682946</v>
      </c>
      <c r="AL213" s="120">
        <v>70.238512195121956</v>
      </c>
      <c r="AM213" s="120">
        <v>70.363682926829284</v>
      </c>
      <c r="AN213" s="120">
        <v>70.492853658536603</v>
      </c>
      <c r="AO213" s="120">
        <v>70.625073170731724</v>
      </c>
      <c r="AP213" s="120">
        <v>70.7609268292683</v>
      </c>
      <c r="AQ213" s="120">
        <v>70.899048780487817</v>
      </c>
      <c r="AR213" s="120">
        <v>71.039121951219514</v>
      </c>
      <c r="AS213" s="120">
        <v>71.179804878048785</v>
      </c>
      <c r="AT213" s="120">
        <v>71.320268292682925</v>
      </c>
      <c r="AU213" s="120">
        <v>71.459658536585366</v>
      </c>
      <c r="AV213" s="120">
        <v>71.599097560975622</v>
      </c>
      <c r="AW213" s="120">
        <v>71.738048780487802</v>
      </c>
      <c r="AX213" s="120">
        <v>71.876487804878053</v>
      </c>
      <c r="AY213" s="120" t="s">
        <v>1768</v>
      </c>
    </row>
    <row r="214" spans="1:51">
      <c r="A214" s="120" t="s">
        <v>1655</v>
      </c>
      <c r="B214" s="120">
        <v>63.526536585365861</v>
      </c>
      <c r="C214" s="120">
        <v>64.103975609756105</v>
      </c>
      <c r="D214" s="120">
        <v>64.592414634146337</v>
      </c>
      <c r="E214" s="120">
        <v>64.972317073170743</v>
      </c>
      <c r="F214" s="120">
        <v>65.241048780487802</v>
      </c>
      <c r="G214" s="120">
        <v>65.405951219512204</v>
      </c>
      <c r="H214" s="120">
        <v>65.487317073170743</v>
      </c>
      <c r="I214" s="120">
        <v>65.521536585365851</v>
      </c>
      <c r="J214" s="120">
        <v>65.544000000000011</v>
      </c>
      <c r="K214" s="120">
        <v>65.575195121951225</v>
      </c>
      <c r="L214" s="120">
        <v>65.634268292682933</v>
      </c>
      <c r="M214" s="120">
        <v>65.731951219512197</v>
      </c>
      <c r="N214" s="120">
        <v>65.863390243902444</v>
      </c>
      <c r="O214" s="120">
        <v>66.022146341463412</v>
      </c>
      <c r="P214" s="120">
        <v>66.20712195121952</v>
      </c>
      <c r="Q214" s="120">
        <v>66.412463414634161</v>
      </c>
      <c r="R214" s="120">
        <v>66.628804878048797</v>
      </c>
      <c r="S214" s="120">
        <v>66.845317073170747</v>
      </c>
      <c r="T214" s="120">
        <v>67.052853658536591</v>
      </c>
      <c r="U214" s="120">
        <v>67.24743902439026</v>
      </c>
      <c r="V214" s="120">
        <v>67.429317073170736</v>
      </c>
      <c r="W214" s="120">
        <v>67.602804878048801</v>
      </c>
      <c r="X214" s="120">
        <v>67.773853658536581</v>
      </c>
      <c r="Y214" s="120">
        <v>67.946829268292689</v>
      </c>
      <c r="Z214" s="120">
        <v>68.119951219512203</v>
      </c>
      <c r="AA214" s="120">
        <v>68.292341463414644</v>
      </c>
      <c r="AB214" s="120">
        <v>68.45951219512196</v>
      </c>
      <c r="AC214" s="120">
        <v>68.617756097560985</v>
      </c>
      <c r="AD214" s="120">
        <v>68.760414634146358</v>
      </c>
      <c r="AE214" s="120">
        <v>68.883878048780488</v>
      </c>
      <c r="AF214" s="120">
        <v>68.982048780487816</v>
      </c>
      <c r="AG214" s="120">
        <v>69.050829268292688</v>
      </c>
      <c r="AH214" s="120">
        <v>69.090146341463409</v>
      </c>
      <c r="AI214" s="120">
        <v>69.100951219512197</v>
      </c>
      <c r="AJ214" s="120">
        <v>69.084243902439042</v>
      </c>
      <c r="AK214" s="120">
        <v>69.035024390243905</v>
      </c>
      <c r="AL214" s="120">
        <v>68.949902439024399</v>
      </c>
      <c r="AM214" s="120">
        <v>68.833439024390259</v>
      </c>
      <c r="AN214" s="120">
        <v>68.696682926829268</v>
      </c>
      <c r="AO214" s="120">
        <v>68.555146341463413</v>
      </c>
      <c r="AP214" s="120">
        <v>68.430780487804881</v>
      </c>
      <c r="AQ214" s="120">
        <v>68.349048780487806</v>
      </c>
      <c r="AR214" s="120">
        <v>68.325341463414631</v>
      </c>
      <c r="AS214" s="120">
        <v>68.368097560975627</v>
      </c>
      <c r="AT214" s="120">
        <v>68.478292682926821</v>
      </c>
      <c r="AU214" s="120">
        <v>68.64839024390244</v>
      </c>
      <c r="AV214" s="120">
        <v>68.863902439024386</v>
      </c>
      <c r="AW214" s="120">
        <v>69.100853658536579</v>
      </c>
      <c r="AX214" s="120">
        <v>69.339268292682945</v>
      </c>
      <c r="AY214" s="120" t="s">
        <v>1768</v>
      </c>
    </row>
    <row r="215" spans="1:51">
      <c r="A215" s="120" t="s">
        <v>4118</v>
      </c>
      <c r="B215" s="120">
        <v>48.587804878048786</v>
      </c>
      <c r="C215" s="120" t="s">
        <v>1768</v>
      </c>
      <c r="D215" s="120">
        <v>49.587804878048786</v>
      </c>
      <c r="E215" s="120" t="s">
        <v>1768</v>
      </c>
      <c r="F215" s="120" t="s">
        <v>1768</v>
      </c>
      <c r="G215" s="120">
        <v>51.087804878048786</v>
      </c>
      <c r="H215" s="120" t="s">
        <v>1768</v>
      </c>
      <c r="I215" s="120">
        <v>52.087804878048786</v>
      </c>
      <c r="J215" s="120" t="s">
        <v>1768</v>
      </c>
      <c r="K215" s="120" t="s">
        <v>1768</v>
      </c>
      <c r="L215" s="120">
        <v>54.187804878048787</v>
      </c>
      <c r="M215" s="120" t="s">
        <v>1768</v>
      </c>
      <c r="N215" s="120">
        <v>55.587804878048793</v>
      </c>
      <c r="O215" s="120" t="s">
        <v>1768</v>
      </c>
      <c r="P215" s="120" t="s">
        <v>1768</v>
      </c>
      <c r="Q215" s="120">
        <v>58.551219512195125</v>
      </c>
      <c r="R215" s="120" t="s">
        <v>1768</v>
      </c>
      <c r="S215" s="120">
        <v>60.526829268292694</v>
      </c>
      <c r="T215" s="120" t="s">
        <v>1768</v>
      </c>
      <c r="U215" s="120" t="s">
        <v>1768</v>
      </c>
      <c r="V215" s="120">
        <v>62.414634146341463</v>
      </c>
      <c r="W215" s="120" t="s">
        <v>1768</v>
      </c>
      <c r="X215" s="120">
        <v>63.673170731707323</v>
      </c>
      <c r="Y215" s="120" t="s">
        <v>1768</v>
      </c>
      <c r="Z215" s="120" t="s">
        <v>1768</v>
      </c>
      <c r="AA215" s="120">
        <v>65.170243902439026</v>
      </c>
      <c r="AB215" s="120" t="s">
        <v>1768</v>
      </c>
      <c r="AC215" s="120">
        <v>66.168292682926847</v>
      </c>
      <c r="AD215" s="120" t="s">
        <v>1768</v>
      </c>
      <c r="AE215" s="120" t="s">
        <v>1768</v>
      </c>
      <c r="AF215" s="120">
        <v>70.307317073170736</v>
      </c>
      <c r="AG215" s="120">
        <v>70.507317073170739</v>
      </c>
      <c r="AH215" s="120">
        <v>70.756097560975618</v>
      </c>
      <c r="AI215" s="120">
        <v>70.753658536585377</v>
      </c>
      <c r="AJ215" s="120">
        <v>70.953658536585365</v>
      </c>
      <c r="AK215" s="120">
        <v>71.353658536585371</v>
      </c>
      <c r="AL215" s="120">
        <v>71.553658536585374</v>
      </c>
      <c r="AM215" s="120">
        <v>71.902439024390247</v>
      </c>
      <c r="AN215" s="120">
        <v>72.051219512195118</v>
      </c>
      <c r="AO215" s="120">
        <v>72.5</v>
      </c>
      <c r="AP215" s="120">
        <v>72.599999999999994</v>
      </c>
      <c r="AQ215" s="120">
        <v>72.848780487804888</v>
      </c>
      <c r="AR215" s="120">
        <v>73</v>
      </c>
      <c r="AS215" s="120">
        <v>73.051219512195132</v>
      </c>
      <c r="AT215" s="120">
        <v>73.302439024390253</v>
      </c>
      <c r="AU215" s="120">
        <v>73.502439024390256</v>
      </c>
      <c r="AV215" s="120">
        <v>73.900000000000006</v>
      </c>
      <c r="AW215" s="120">
        <v>74.202439024390259</v>
      </c>
      <c r="AX215" s="120">
        <v>74.302439024390253</v>
      </c>
      <c r="AY215" s="120" t="s">
        <v>1768</v>
      </c>
    </row>
    <row r="216" spans="1:51">
      <c r="A216" s="120" t="s">
        <v>4024</v>
      </c>
      <c r="B216" s="120">
        <v>50.258219512195126</v>
      </c>
      <c r="C216" s="120">
        <v>51.015000000000001</v>
      </c>
      <c r="D216" s="120">
        <v>51.700292682926836</v>
      </c>
      <c r="E216" s="120">
        <v>52.310146341463422</v>
      </c>
      <c r="F216" s="120">
        <v>52.849146341463417</v>
      </c>
      <c r="G216" s="120">
        <v>53.33378048780488</v>
      </c>
      <c r="H216" s="120">
        <v>53.785536585365854</v>
      </c>
      <c r="I216" s="120">
        <v>54.231390243902446</v>
      </c>
      <c r="J216" s="120">
        <v>54.691780487804884</v>
      </c>
      <c r="K216" s="120">
        <v>55.175707317073176</v>
      </c>
      <c r="L216" s="120">
        <v>55.689707317073172</v>
      </c>
      <c r="M216" s="120">
        <v>56.231292682926835</v>
      </c>
      <c r="N216" s="120">
        <v>56.7859756097561</v>
      </c>
      <c r="O216" s="120">
        <v>57.336756097560972</v>
      </c>
      <c r="P216" s="120">
        <v>57.875634146341469</v>
      </c>
      <c r="Q216" s="120">
        <v>58.38758536585366</v>
      </c>
      <c r="R216" s="120">
        <v>58.859121951219521</v>
      </c>
      <c r="S216" s="120">
        <v>59.286195121951231</v>
      </c>
      <c r="T216" s="120">
        <v>59.670268292682934</v>
      </c>
      <c r="U216" s="120">
        <v>60.015829268292691</v>
      </c>
      <c r="V216" s="120">
        <v>60.330365853658542</v>
      </c>
      <c r="W216" s="120">
        <v>60.626853658536596</v>
      </c>
      <c r="X216" s="120">
        <v>60.921804878048789</v>
      </c>
      <c r="Y216" s="120">
        <v>61.23221951219513</v>
      </c>
      <c r="Z216" s="120">
        <v>61.572073170731713</v>
      </c>
      <c r="AA216" s="120">
        <v>61.955365853658542</v>
      </c>
      <c r="AB216" s="120">
        <v>62.393073170731711</v>
      </c>
      <c r="AC216" s="120">
        <v>62.883731707317082</v>
      </c>
      <c r="AD216" s="120">
        <v>63.420317073170736</v>
      </c>
      <c r="AE216" s="120">
        <v>63.995365853658534</v>
      </c>
      <c r="AF216" s="120">
        <v>64.601390243902443</v>
      </c>
      <c r="AG216" s="120">
        <v>65.223414634146366</v>
      </c>
      <c r="AH216" s="120">
        <v>65.847439024390255</v>
      </c>
      <c r="AI216" s="120">
        <v>66.457487804878056</v>
      </c>
      <c r="AJ216" s="120">
        <v>67.044048780487813</v>
      </c>
      <c r="AK216" s="120">
        <v>67.600658536585371</v>
      </c>
      <c r="AL216" s="120">
        <v>68.127780487804898</v>
      </c>
      <c r="AM216" s="120">
        <v>68.629414634146357</v>
      </c>
      <c r="AN216" s="120">
        <v>69.107048780487801</v>
      </c>
      <c r="AO216" s="120">
        <v>69.557682926829287</v>
      </c>
      <c r="AP216" s="120">
        <v>69.972804878048791</v>
      </c>
      <c r="AQ216" s="120">
        <v>70.344951219512211</v>
      </c>
      <c r="AR216" s="120">
        <v>70.670609756097576</v>
      </c>
      <c r="AS216" s="120">
        <v>70.950292682926843</v>
      </c>
      <c r="AT216" s="120">
        <v>71.189024390243915</v>
      </c>
      <c r="AU216" s="120">
        <v>71.392292682926836</v>
      </c>
      <c r="AV216" s="120">
        <v>71.570146341463413</v>
      </c>
      <c r="AW216" s="120">
        <v>71.733560975609763</v>
      </c>
      <c r="AX216" s="120">
        <v>71.89153658536587</v>
      </c>
      <c r="AY216" s="120" t="s">
        <v>1768</v>
      </c>
    </row>
    <row r="217" spans="1:51">
      <c r="A217" s="120" t="s">
        <v>91</v>
      </c>
      <c r="B217" s="120" t="s">
        <v>1768</v>
      </c>
      <c r="C217" s="120" t="s">
        <v>1768</v>
      </c>
      <c r="D217" s="120" t="s">
        <v>1768</v>
      </c>
      <c r="E217" s="120" t="s">
        <v>1768</v>
      </c>
      <c r="F217" s="120" t="s">
        <v>1768</v>
      </c>
      <c r="G217" s="120" t="s">
        <v>1768</v>
      </c>
      <c r="H217" s="120" t="s">
        <v>1768</v>
      </c>
      <c r="I217" s="120" t="s">
        <v>1768</v>
      </c>
      <c r="J217" s="120" t="s">
        <v>1768</v>
      </c>
      <c r="K217" s="120" t="s">
        <v>1768</v>
      </c>
      <c r="L217" s="120" t="s">
        <v>1768</v>
      </c>
      <c r="M217" s="120" t="s">
        <v>1768</v>
      </c>
      <c r="N217" s="120" t="s">
        <v>1768</v>
      </c>
      <c r="O217" s="120" t="s">
        <v>1768</v>
      </c>
      <c r="P217" s="120" t="s">
        <v>1768</v>
      </c>
      <c r="Q217" s="120" t="s">
        <v>1768</v>
      </c>
      <c r="R217" s="120" t="s">
        <v>1768</v>
      </c>
      <c r="S217" s="120" t="s">
        <v>1768</v>
      </c>
      <c r="T217" s="120" t="s">
        <v>1768</v>
      </c>
      <c r="U217" s="120" t="s">
        <v>1768</v>
      </c>
      <c r="V217" s="120" t="s">
        <v>1768</v>
      </c>
      <c r="W217" s="120" t="s">
        <v>1768</v>
      </c>
      <c r="X217" s="120" t="s">
        <v>1768</v>
      </c>
      <c r="Y217" s="120" t="s">
        <v>1768</v>
      </c>
      <c r="Z217" s="120" t="s">
        <v>1768</v>
      </c>
      <c r="AA217" s="120" t="s">
        <v>1768</v>
      </c>
      <c r="AB217" s="120" t="s">
        <v>1768</v>
      </c>
      <c r="AC217" s="120" t="s">
        <v>1768</v>
      </c>
      <c r="AD217" s="120" t="s">
        <v>1768</v>
      </c>
      <c r="AE217" s="120" t="s">
        <v>1768</v>
      </c>
      <c r="AF217" s="120" t="s">
        <v>1768</v>
      </c>
      <c r="AG217" s="120" t="s">
        <v>1768</v>
      </c>
      <c r="AH217" s="120" t="s">
        <v>1768</v>
      </c>
      <c r="AI217" s="120" t="s">
        <v>1768</v>
      </c>
      <c r="AJ217" s="120" t="s">
        <v>1768</v>
      </c>
      <c r="AK217" s="120" t="s">
        <v>1768</v>
      </c>
      <c r="AL217" s="120" t="s">
        <v>1768</v>
      </c>
      <c r="AM217" s="120" t="s">
        <v>1768</v>
      </c>
      <c r="AN217" s="120" t="s">
        <v>1768</v>
      </c>
      <c r="AO217" s="120" t="s">
        <v>1768</v>
      </c>
      <c r="AP217" s="120" t="s">
        <v>1768</v>
      </c>
      <c r="AQ217" s="120" t="s">
        <v>1768</v>
      </c>
      <c r="AR217" s="120" t="s">
        <v>1768</v>
      </c>
      <c r="AS217" s="120" t="s">
        <v>1768</v>
      </c>
      <c r="AT217" s="120" t="s">
        <v>1768</v>
      </c>
      <c r="AU217" s="120" t="s">
        <v>1768</v>
      </c>
      <c r="AV217" s="120" t="s">
        <v>1768</v>
      </c>
      <c r="AW217" s="120" t="s">
        <v>1768</v>
      </c>
      <c r="AX217" s="120" t="s">
        <v>1768</v>
      </c>
      <c r="AY217" s="120" t="s">
        <v>1768</v>
      </c>
    </row>
    <row r="218" spans="1:51">
      <c r="A218" s="120" t="s">
        <v>4115</v>
      </c>
      <c r="B218" s="120">
        <v>43.623634146341466</v>
      </c>
      <c r="C218" s="120">
        <v>43.877048780487804</v>
      </c>
      <c r="D218" s="120">
        <v>44.131487804878049</v>
      </c>
      <c r="E218" s="120">
        <v>44.39246341463415</v>
      </c>
      <c r="F218" s="120">
        <v>44.665463414634146</v>
      </c>
      <c r="G218" s="120">
        <v>44.954999999999998</v>
      </c>
      <c r="H218" s="120">
        <v>45.264048780487812</v>
      </c>
      <c r="I218" s="120">
        <v>45.590097560975614</v>
      </c>
      <c r="J218" s="120">
        <v>45.931146341463418</v>
      </c>
      <c r="K218" s="120">
        <v>46.286682926829272</v>
      </c>
      <c r="L218" s="120">
        <v>46.658195121951231</v>
      </c>
      <c r="M218" s="120">
        <v>47.046170731707321</v>
      </c>
      <c r="N218" s="120">
        <v>47.448609756097568</v>
      </c>
      <c r="O218" s="120">
        <v>47.859024390243903</v>
      </c>
      <c r="P218" s="120">
        <v>48.268439024390247</v>
      </c>
      <c r="Q218" s="120">
        <v>48.665853658536591</v>
      </c>
      <c r="R218" s="120">
        <v>49.038317073170731</v>
      </c>
      <c r="S218" s="120">
        <v>49.378365853658543</v>
      </c>
      <c r="T218" s="120">
        <v>49.680975609756103</v>
      </c>
      <c r="U218" s="120">
        <v>49.943634146341459</v>
      </c>
      <c r="V218" s="120">
        <v>50.17229268292683</v>
      </c>
      <c r="W218" s="120">
        <v>50.37934146341464</v>
      </c>
      <c r="X218" s="120">
        <v>50.574780487804887</v>
      </c>
      <c r="Y218" s="120">
        <v>50.76153658536586</v>
      </c>
      <c r="Z218" s="120">
        <v>50.935634146341464</v>
      </c>
      <c r="AA218" s="120">
        <v>51.078560975609761</v>
      </c>
      <c r="AB218" s="120">
        <v>51.167341463414637</v>
      </c>
      <c r="AC218" s="120">
        <v>51.188048780487811</v>
      </c>
      <c r="AD218" s="120">
        <v>51.133780487804884</v>
      </c>
      <c r="AE218" s="120">
        <v>51.013121951219524</v>
      </c>
      <c r="AF218" s="120">
        <v>50.834682926829274</v>
      </c>
      <c r="AG218" s="120">
        <v>50.614560975609763</v>
      </c>
      <c r="AH218" s="120">
        <v>50.381317073170734</v>
      </c>
      <c r="AI218" s="120">
        <v>50.165463414634154</v>
      </c>
      <c r="AJ218" s="120">
        <v>49.992560975609763</v>
      </c>
      <c r="AK218" s="120">
        <v>49.886634146341478</v>
      </c>
      <c r="AL218" s="120">
        <v>49.86621951219513</v>
      </c>
      <c r="AM218" s="120">
        <v>49.933756097560988</v>
      </c>
      <c r="AN218" s="120">
        <v>50.091073170731711</v>
      </c>
      <c r="AO218" s="120">
        <v>50.342048780487808</v>
      </c>
      <c r="AP218" s="120">
        <v>50.691512195121952</v>
      </c>
      <c r="AQ218" s="120">
        <v>51.140243902439032</v>
      </c>
      <c r="AR218" s="120">
        <v>51.673121951219521</v>
      </c>
      <c r="AS218" s="120">
        <v>52.271536585365858</v>
      </c>
      <c r="AT218" s="120">
        <v>52.917926829268296</v>
      </c>
      <c r="AU218" s="120">
        <v>53.594268292682933</v>
      </c>
      <c r="AV218" s="120">
        <v>54.283609756097562</v>
      </c>
      <c r="AW218" s="120">
        <v>54.972560975609767</v>
      </c>
      <c r="AX218" s="120">
        <v>55.64680487804879</v>
      </c>
      <c r="AY218" s="120" t="s">
        <v>1768</v>
      </c>
    </row>
    <row r="219" spans="1:51">
      <c r="A219" s="120" t="s">
        <v>4120</v>
      </c>
      <c r="B219" s="120">
        <v>43.959195121951225</v>
      </c>
      <c r="C219" s="120">
        <v>44.510658536585368</v>
      </c>
      <c r="D219" s="120">
        <v>45.06068292682928</v>
      </c>
      <c r="E219" s="120">
        <v>45.607780487804881</v>
      </c>
      <c r="F219" s="120">
        <v>46.152439024390254</v>
      </c>
      <c r="G219" s="120">
        <v>46.709146341463416</v>
      </c>
      <c r="H219" s="120">
        <v>47.29787804878049</v>
      </c>
      <c r="I219" s="120">
        <v>47.922585365853664</v>
      </c>
      <c r="J219" s="120">
        <v>48.570780487804882</v>
      </c>
      <c r="K219" s="120">
        <v>49.219414634146347</v>
      </c>
      <c r="L219" s="120">
        <v>49.822512195121959</v>
      </c>
      <c r="M219" s="120">
        <v>50.326073170731718</v>
      </c>
      <c r="N219" s="120">
        <v>50.692634146341476</v>
      </c>
      <c r="O219" s="120">
        <v>50.904682926829274</v>
      </c>
      <c r="P219" s="120">
        <v>50.962731707317083</v>
      </c>
      <c r="Q219" s="120">
        <v>50.887268292682933</v>
      </c>
      <c r="R219" s="120">
        <v>50.717804878048788</v>
      </c>
      <c r="S219" s="120">
        <v>50.509317073170735</v>
      </c>
      <c r="T219" s="120">
        <v>50.307268292682934</v>
      </c>
      <c r="U219" s="120">
        <v>50.136634146341471</v>
      </c>
      <c r="V219" s="120">
        <v>50.017853658536588</v>
      </c>
      <c r="W219" s="120">
        <v>49.960829268292692</v>
      </c>
      <c r="X219" s="120">
        <v>49.94153658536586</v>
      </c>
      <c r="Y219" s="120">
        <v>49.934024390243906</v>
      </c>
      <c r="Z219" s="120">
        <v>49.917317073170736</v>
      </c>
      <c r="AA219" s="120">
        <v>49.851024390243907</v>
      </c>
      <c r="AB219" s="120">
        <v>49.689219512195123</v>
      </c>
      <c r="AC219" s="120">
        <v>49.409536585365863</v>
      </c>
      <c r="AD219" s="120">
        <v>49.008609756097563</v>
      </c>
      <c r="AE219" s="120">
        <v>48.500097560975618</v>
      </c>
      <c r="AF219" s="120">
        <v>47.908682926829272</v>
      </c>
      <c r="AG219" s="120">
        <v>47.270048780487812</v>
      </c>
      <c r="AH219" s="120">
        <v>46.641195121951228</v>
      </c>
      <c r="AI219" s="120">
        <v>46.078585365853662</v>
      </c>
      <c r="AJ219" s="120">
        <v>45.622609756097567</v>
      </c>
      <c r="AK219" s="120">
        <v>45.314170731707321</v>
      </c>
      <c r="AL219" s="120">
        <v>45.179609756097562</v>
      </c>
      <c r="AM219" s="120">
        <v>45.213682926829271</v>
      </c>
      <c r="AN219" s="120">
        <v>45.40563414634147</v>
      </c>
      <c r="AO219" s="120">
        <v>45.750756097560981</v>
      </c>
      <c r="AP219" s="120">
        <v>46.244853658536591</v>
      </c>
      <c r="AQ219" s="120">
        <v>46.87821951219513</v>
      </c>
      <c r="AR219" s="120">
        <v>47.621902439024396</v>
      </c>
      <c r="AS219" s="120">
        <v>48.440902439024399</v>
      </c>
      <c r="AT219" s="120">
        <v>49.304219512195125</v>
      </c>
      <c r="AU219" s="120">
        <v>50.178902439024398</v>
      </c>
      <c r="AV219" s="120">
        <v>51.040048780487815</v>
      </c>
      <c r="AW219" s="120">
        <v>51.873780487804886</v>
      </c>
      <c r="AX219" s="120">
        <v>52.666780487804886</v>
      </c>
      <c r="AY219" s="120" t="s">
        <v>1768</v>
      </c>
    </row>
    <row r="220" spans="1:51">
      <c r="A220" s="120" t="s">
        <v>4198</v>
      </c>
      <c r="B220" s="120">
        <v>69.321951219512201</v>
      </c>
      <c r="C220" s="120" t="s">
        <v>1768</v>
      </c>
      <c r="D220" s="120">
        <v>70.117073170731715</v>
      </c>
      <c r="E220" s="120" t="s">
        <v>1768</v>
      </c>
      <c r="F220" s="120" t="s">
        <v>1768</v>
      </c>
      <c r="G220" s="120">
        <v>70.201951219512196</v>
      </c>
      <c r="H220" s="120" t="s">
        <v>1768</v>
      </c>
      <c r="I220" s="120">
        <v>70.258536585365846</v>
      </c>
      <c r="J220" s="120" t="s">
        <v>1768</v>
      </c>
      <c r="K220" s="120" t="s">
        <v>1768</v>
      </c>
      <c r="L220" s="120">
        <v>69.829756097560974</v>
      </c>
      <c r="M220" s="120" t="s">
        <v>1768</v>
      </c>
      <c r="N220" s="120">
        <v>69.543902439024393</v>
      </c>
      <c r="O220" s="120" t="s">
        <v>1768</v>
      </c>
      <c r="P220" s="120" t="s">
        <v>1768</v>
      </c>
      <c r="Q220" s="120">
        <v>69.118048780487811</v>
      </c>
      <c r="R220" s="120" t="s">
        <v>1768</v>
      </c>
      <c r="S220" s="120">
        <v>68.834146341463423</v>
      </c>
      <c r="T220" s="120" t="s">
        <v>1768</v>
      </c>
      <c r="U220" s="120" t="s">
        <v>1768</v>
      </c>
      <c r="V220" s="120">
        <v>69.185365853658539</v>
      </c>
      <c r="W220" s="120" t="s">
        <v>1768</v>
      </c>
      <c r="X220" s="120">
        <v>69.487804878048777</v>
      </c>
      <c r="Y220" s="120" t="s">
        <v>1768</v>
      </c>
      <c r="Z220" s="120" t="s">
        <v>1768</v>
      </c>
      <c r="AA220" s="120">
        <v>70.046341463414649</v>
      </c>
      <c r="AB220" s="120" t="s">
        <v>1768</v>
      </c>
      <c r="AC220" s="120">
        <v>70.495121951219517</v>
      </c>
      <c r="AD220" s="120">
        <v>70.497560975609773</v>
      </c>
      <c r="AE220" s="120">
        <v>70.539024390243924</v>
      </c>
      <c r="AF220" s="120">
        <v>70.136585365853662</v>
      </c>
      <c r="AG220" s="120">
        <v>68.878048780487802</v>
      </c>
      <c r="AH220" s="120">
        <v>68.878048780487802</v>
      </c>
      <c r="AI220" s="120">
        <v>67.878048780487816</v>
      </c>
      <c r="AJ220" s="120">
        <v>67.873170731707319</v>
      </c>
      <c r="AK220" s="120">
        <v>67.117073170731715</v>
      </c>
      <c r="AL220" s="120">
        <v>67.310731707317089</v>
      </c>
      <c r="AM220" s="120">
        <v>67.295365853658538</v>
      </c>
      <c r="AN220" s="120">
        <v>67.968292682926844</v>
      </c>
      <c r="AO220" s="120">
        <v>68.193902439024399</v>
      </c>
      <c r="AP220" s="120">
        <v>67.863414634146352</v>
      </c>
      <c r="AQ220" s="120">
        <v>68.287073170731702</v>
      </c>
      <c r="AR220" s="120">
        <v>68.275609756097566</v>
      </c>
      <c r="AS220" s="120">
        <v>68.21073170731708</v>
      </c>
      <c r="AT220" s="120">
        <v>68.185365853658539</v>
      </c>
      <c r="AU220" s="120">
        <v>67.95682926829268</v>
      </c>
      <c r="AV220" s="120">
        <v>68.077560975609771</v>
      </c>
      <c r="AW220" s="120">
        <v>68.222195121951231</v>
      </c>
      <c r="AX220" s="120">
        <v>68.251463414634159</v>
      </c>
      <c r="AY220" s="120" t="s">
        <v>1768</v>
      </c>
    </row>
    <row r="221" spans="1:51">
      <c r="A221" s="120" t="s">
        <v>1665</v>
      </c>
      <c r="B221" s="120">
        <v>56.225094252914175</v>
      </c>
      <c r="C221" s="120" t="s">
        <v>1768</v>
      </c>
      <c r="D221" s="120" t="s">
        <v>1768</v>
      </c>
      <c r="E221" s="120" t="s">
        <v>1768</v>
      </c>
      <c r="F221" s="120" t="s">
        <v>1768</v>
      </c>
      <c r="G221" s="120">
        <v>58.422317111687882</v>
      </c>
      <c r="H221" s="120" t="s">
        <v>1768</v>
      </c>
      <c r="I221" s="120" t="s">
        <v>1768</v>
      </c>
      <c r="J221" s="120" t="s">
        <v>1768</v>
      </c>
      <c r="K221" s="120" t="s">
        <v>1768</v>
      </c>
      <c r="L221" s="120">
        <v>62.162966079706656</v>
      </c>
      <c r="M221" s="120" t="s">
        <v>1768</v>
      </c>
      <c r="N221" s="120" t="s">
        <v>1768</v>
      </c>
      <c r="O221" s="120" t="s">
        <v>1768</v>
      </c>
      <c r="P221" s="120" t="s">
        <v>1768</v>
      </c>
      <c r="Q221" s="120">
        <v>63.470015181599869</v>
      </c>
      <c r="R221" s="120" t="s">
        <v>1768</v>
      </c>
      <c r="S221" s="120" t="s">
        <v>1768</v>
      </c>
      <c r="T221" s="120" t="s">
        <v>1768</v>
      </c>
      <c r="U221" s="120" t="s">
        <v>1768</v>
      </c>
      <c r="V221" s="120">
        <v>64.785769125911131</v>
      </c>
      <c r="W221" s="120">
        <v>64.896849010716181</v>
      </c>
      <c r="X221" s="120">
        <v>65.519990223837141</v>
      </c>
      <c r="Y221" s="120">
        <v>65.571284911678887</v>
      </c>
      <c r="Z221" s="120">
        <v>65.767713399216021</v>
      </c>
      <c r="AA221" s="120">
        <v>66.418537617696074</v>
      </c>
      <c r="AB221" s="120">
        <v>66.869421993632798</v>
      </c>
      <c r="AC221" s="120">
        <v>67.286673116799591</v>
      </c>
      <c r="AD221" s="120">
        <v>67.455498202464057</v>
      </c>
      <c r="AE221" s="120">
        <v>67.653862333034482</v>
      </c>
      <c r="AF221" s="120">
        <v>67.962765261582518</v>
      </c>
      <c r="AG221" s="120">
        <v>68.061731340176024</v>
      </c>
      <c r="AH221" s="120">
        <v>68.107924310870672</v>
      </c>
      <c r="AI221" s="120">
        <v>67.903945103616508</v>
      </c>
      <c r="AJ221" s="120">
        <v>68.038407138424333</v>
      </c>
      <c r="AK221" s="120">
        <v>68.428003512860286</v>
      </c>
      <c r="AL221" s="120">
        <v>68.775752872390299</v>
      </c>
      <c r="AM221" s="120">
        <v>69.146664863776607</v>
      </c>
      <c r="AN221" s="120">
        <v>69.311619812282899</v>
      </c>
      <c r="AO221" s="120">
        <v>69.425428537999935</v>
      </c>
      <c r="AP221" s="120">
        <v>69.544266559237187</v>
      </c>
      <c r="AQ221" s="120">
        <v>69.729147554341594</v>
      </c>
      <c r="AR221" s="120">
        <v>69.822014575956601</v>
      </c>
      <c r="AS221" s="120">
        <v>69.942194051501886</v>
      </c>
      <c r="AT221" s="120">
        <v>70.155743013895091</v>
      </c>
      <c r="AU221" s="120">
        <v>70.329397964786864</v>
      </c>
      <c r="AV221" s="120">
        <v>70.676944271566001</v>
      </c>
      <c r="AW221" s="120">
        <v>71.022389601122171</v>
      </c>
      <c r="AX221" s="120">
        <v>71.246462764031435</v>
      </c>
      <c r="AY221" s="120" t="s">
        <v>1768</v>
      </c>
    </row>
    <row r="222" spans="1:51">
      <c r="A222" s="120" t="s">
        <v>29</v>
      </c>
      <c r="B222" s="120">
        <v>67.955804878048795</v>
      </c>
      <c r="C222" s="120" t="s">
        <v>1768</v>
      </c>
      <c r="D222" s="120">
        <v>68.433658536585369</v>
      </c>
      <c r="E222" s="120" t="s">
        <v>1768</v>
      </c>
      <c r="F222" s="120" t="s">
        <v>1768</v>
      </c>
      <c r="G222" s="120">
        <v>68.552487804878055</v>
      </c>
      <c r="H222" s="120" t="s">
        <v>1768</v>
      </c>
      <c r="I222" s="120">
        <v>68.631707317073179</v>
      </c>
      <c r="J222" s="120" t="s">
        <v>1768</v>
      </c>
      <c r="K222" s="120" t="s">
        <v>1768</v>
      </c>
      <c r="L222" s="120">
        <v>68.750536585365865</v>
      </c>
      <c r="M222" s="120" t="s">
        <v>1768</v>
      </c>
      <c r="N222" s="120">
        <v>68.829756097560974</v>
      </c>
      <c r="O222" s="120" t="s">
        <v>1768</v>
      </c>
      <c r="P222" s="120" t="s">
        <v>1768</v>
      </c>
      <c r="Q222" s="120">
        <v>69.302146341463427</v>
      </c>
      <c r="R222" s="120" t="s">
        <v>1768</v>
      </c>
      <c r="S222" s="120">
        <v>69.6170731707317</v>
      </c>
      <c r="T222" s="120" t="s">
        <v>1768</v>
      </c>
      <c r="U222" s="120" t="s">
        <v>1768</v>
      </c>
      <c r="V222" s="120">
        <v>70.426341463414644</v>
      </c>
      <c r="W222" s="120" t="s">
        <v>1768</v>
      </c>
      <c r="X222" s="120">
        <v>70.965853658536602</v>
      </c>
      <c r="Y222" s="120" t="s">
        <v>1768</v>
      </c>
      <c r="Z222" s="120" t="s">
        <v>1768</v>
      </c>
      <c r="AA222" s="120">
        <v>71.653658536585368</v>
      </c>
      <c r="AB222" s="120" t="s">
        <v>1768</v>
      </c>
      <c r="AC222" s="120">
        <v>72.112195121951217</v>
      </c>
      <c r="AD222" s="120" t="s">
        <v>1768</v>
      </c>
      <c r="AE222" s="120" t="s">
        <v>1768</v>
      </c>
      <c r="AF222" s="120">
        <v>72.61853658536586</v>
      </c>
      <c r="AG222" s="120" t="s">
        <v>1768</v>
      </c>
      <c r="AH222" s="120">
        <v>72.956097560975621</v>
      </c>
      <c r="AI222" s="120" t="s">
        <v>1768</v>
      </c>
      <c r="AJ222" s="120" t="s">
        <v>1768</v>
      </c>
      <c r="AK222" s="120">
        <v>73.385060975609775</v>
      </c>
      <c r="AL222" s="120">
        <v>73.528048780487822</v>
      </c>
      <c r="AM222" s="120">
        <v>73.663414634146349</v>
      </c>
      <c r="AN222" s="120">
        <v>73.954146341463414</v>
      </c>
      <c r="AO222" s="120">
        <v>74.153902439024392</v>
      </c>
      <c r="AP222" s="120">
        <v>74.886829268292686</v>
      </c>
      <c r="AQ222" s="120">
        <v>74.872195121951222</v>
      </c>
      <c r="AR222" s="120">
        <v>74.836341463414641</v>
      </c>
      <c r="AS222" s="120">
        <v>74.876829268292695</v>
      </c>
      <c r="AT222" s="120">
        <v>75.216341463414636</v>
      </c>
      <c r="AU222" s="120">
        <v>75.609268292682941</v>
      </c>
      <c r="AV222" s="120">
        <v>75.72975609756098</v>
      </c>
      <c r="AW222" s="120">
        <v>75.855121951219516</v>
      </c>
      <c r="AX222" s="120">
        <v>75.980731707317076</v>
      </c>
      <c r="AY222" s="120" t="s">
        <v>1768</v>
      </c>
    </row>
    <row r="223" spans="1:51">
      <c r="A223" s="120" t="s">
        <v>48</v>
      </c>
      <c r="B223" s="120">
        <v>69.770731707317069</v>
      </c>
      <c r="C223" s="120">
        <v>70.270731707317083</v>
      </c>
      <c r="D223" s="120">
        <v>70.119512195121956</v>
      </c>
      <c r="E223" s="120">
        <v>69.917073170731712</v>
      </c>
      <c r="F223" s="120">
        <v>70.165853658536591</v>
      </c>
      <c r="G223" s="120">
        <v>70.214634146341467</v>
      </c>
      <c r="H223" s="120">
        <v>70.212195121951225</v>
      </c>
      <c r="I223" s="120">
        <v>70.560975609756113</v>
      </c>
      <c r="J223" s="120">
        <v>69.951219512195124</v>
      </c>
      <c r="K223" s="120">
        <v>70.507317073170753</v>
      </c>
      <c r="L223" s="120">
        <v>70.807317073170736</v>
      </c>
      <c r="M223" s="120">
        <v>71.107317073170748</v>
      </c>
      <c r="N223" s="120">
        <v>71.156097560975624</v>
      </c>
      <c r="O223" s="120">
        <v>71.356097560975613</v>
      </c>
      <c r="P223" s="120">
        <v>71.956097560975607</v>
      </c>
      <c r="Q223" s="120">
        <v>72.604878048780478</v>
      </c>
      <c r="R223" s="120">
        <v>72.856097560975613</v>
      </c>
      <c r="S223" s="120">
        <v>73.256097560975618</v>
      </c>
      <c r="T223" s="120">
        <v>73.356097560975613</v>
      </c>
      <c r="U223" s="120">
        <v>73.804878048780495</v>
      </c>
      <c r="V223" s="120">
        <v>73.658536585365866</v>
      </c>
      <c r="W223" s="120">
        <v>74.007317073170739</v>
      </c>
      <c r="X223" s="120">
        <v>74.360975609756096</v>
      </c>
      <c r="Y223" s="120">
        <v>74.463414634146332</v>
      </c>
      <c r="Z223" s="120">
        <v>74.563414634146355</v>
      </c>
      <c r="AA223" s="120">
        <v>74.563414634146355</v>
      </c>
      <c r="AB223" s="120">
        <v>74.614634146341473</v>
      </c>
      <c r="AC223" s="120">
        <v>74.765853658536599</v>
      </c>
      <c r="AD223" s="120">
        <v>74.765853658536599</v>
      </c>
      <c r="AE223" s="120">
        <v>75.01707317073172</v>
      </c>
      <c r="AF223" s="120">
        <v>75.214634146341467</v>
      </c>
      <c r="AG223" s="120">
        <v>75.365853658536594</v>
      </c>
      <c r="AH223" s="120">
        <v>75.642195121951232</v>
      </c>
      <c r="AI223" s="120">
        <v>75.419512195121968</v>
      </c>
      <c r="AJ223" s="120">
        <v>75.574390243902457</v>
      </c>
      <c r="AK223" s="120">
        <v>75.621951219512198</v>
      </c>
      <c r="AL223" s="120">
        <v>75.996585365853662</v>
      </c>
      <c r="AM223" s="120">
        <v>76.126829268292695</v>
      </c>
      <c r="AN223" s="120">
        <v>76.586097560975631</v>
      </c>
      <c r="AO223" s="120">
        <v>76.934146341463418</v>
      </c>
      <c r="AP223" s="120">
        <v>77.034146341463426</v>
      </c>
      <c r="AQ223" s="120">
        <v>77.034146341463426</v>
      </c>
      <c r="AR223" s="120">
        <v>77.236585365853671</v>
      </c>
      <c r="AS223" s="120">
        <v>77.140731707317087</v>
      </c>
      <c r="AT223" s="120">
        <v>77.425121951219509</v>
      </c>
      <c r="AU223" s="120">
        <v>77.736585365853671</v>
      </c>
      <c r="AV223" s="120">
        <v>77.98536585365855</v>
      </c>
      <c r="AW223" s="120">
        <v>78.175609756097572</v>
      </c>
      <c r="AX223" s="120">
        <v>78.439024390243915</v>
      </c>
      <c r="AY223" s="120" t="s">
        <v>1768</v>
      </c>
    </row>
    <row r="224" spans="1:51">
      <c r="A224" s="120" t="s">
        <v>4348</v>
      </c>
      <c r="B224" s="120">
        <v>58.890146341463428</v>
      </c>
      <c r="C224" s="120">
        <v>59.30214634146342</v>
      </c>
      <c r="D224" s="120">
        <v>59.717658536585368</v>
      </c>
      <c r="E224" s="120">
        <v>60.135170731707326</v>
      </c>
      <c r="F224" s="120">
        <v>60.55117073170733</v>
      </c>
      <c r="G224" s="120">
        <v>60.962195121951225</v>
      </c>
      <c r="H224" s="120">
        <v>61.362731707317074</v>
      </c>
      <c r="I224" s="120">
        <v>61.748243902439029</v>
      </c>
      <c r="J224" s="120">
        <v>62.114780487804886</v>
      </c>
      <c r="K224" s="120">
        <v>62.459804878048786</v>
      </c>
      <c r="L224" s="120">
        <v>62.776829268292687</v>
      </c>
      <c r="M224" s="120">
        <v>63.062853658536596</v>
      </c>
      <c r="N224" s="120">
        <v>63.3208780487805</v>
      </c>
      <c r="O224" s="120">
        <v>63.554902439024403</v>
      </c>
      <c r="P224" s="120">
        <v>63.772439024390245</v>
      </c>
      <c r="Q224" s="120">
        <v>63.984439024390255</v>
      </c>
      <c r="R224" s="120">
        <v>64.203390243902447</v>
      </c>
      <c r="S224" s="120">
        <v>64.437780487804872</v>
      </c>
      <c r="T224" s="120">
        <v>64.693146341463418</v>
      </c>
      <c r="U224" s="120">
        <v>64.969024390243902</v>
      </c>
      <c r="V224" s="120">
        <v>65.266512195121962</v>
      </c>
      <c r="W224" s="120">
        <v>65.586731707317071</v>
      </c>
      <c r="X224" s="120">
        <v>65.915756097560973</v>
      </c>
      <c r="Y224" s="120">
        <v>66.237073170731719</v>
      </c>
      <c r="Z224" s="120">
        <v>66.534146341463412</v>
      </c>
      <c r="AA224" s="120">
        <v>66.776390243902441</v>
      </c>
      <c r="AB224" s="120">
        <v>66.933634146341475</v>
      </c>
      <c r="AC224" s="120">
        <v>66.994268292682946</v>
      </c>
      <c r="AD224" s="120">
        <v>66.961170731707327</v>
      </c>
      <c r="AE224" s="120">
        <v>66.847292682926835</v>
      </c>
      <c r="AF224" s="120">
        <v>66.682121951219514</v>
      </c>
      <c r="AG224" s="120">
        <v>66.506731707317073</v>
      </c>
      <c r="AH224" s="120">
        <v>66.36021951219513</v>
      </c>
      <c r="AI224" s="120">
        <v>66.274170731707329</v>
      </c>
      <c r="AJ224" s="120">
        <v>66.260121951219531</v>
      </c>
      <c r="AK224" s="120">
        <v>66.316609756097563</v>
      </c>
      <c r="AL224" s="120">
        <v>66.429146341463422</v>
      </c>
      <c r="AM224" s="120">
        <v>66.566707317073181</v>
      </c>
      <c r="AN224" s="120">
        <v>66.702756097560993</v>
      </c>
      <c r="AO224" s="120">
        <v>66.827829268292689</v>
      </c>
      <c r="AP224" s="120">
        <v>66.934390243902456</v>
      </c>
      <c r="AQ224" s="120">
        <v>67.022951219512208</v>
      </c>
      <c r="AR224" s="120">
        <v>67.100487804878043</v>
      </c>
      <c r="AS224" s="120">
        <v>67.178512195121968</v>
      </c>
      <c r="AT224" s="120">
        <v>67.259512195121957</v>
      </c>
      <c r="AU224" s="120">
        <v>67.352024390243898</v>
      </c>
      <c r="AV224" s="120">
        <v>67.463024390243916</v>
      </c>
      <c r="AW224" s="120">
        <v>67.597560975609753</v>
      </c>
      <c r="AX224" s="120">
        <v>67.756121951219527</v>
      </c>
      <c r="AY224" s="120" t="s">
        <v>1768</v>
      </c>
    </row>
    <row r="225" spans="1:51">
      <c r="A225" s="120" t="s">
        <v>1638</v>
      </c>
      <c r="B225" s="120">
        <v>54.0289268292683</v>
      </c>
      <c r="C225" s="120">
        <v>54.878097560975618</v>
      </c>
      <c r="D225" s="120">
        <v>55.730731707317076</v>
      </c>
      <c r="E225" s="120">
        <v>56.552317073170741</v>
      </c>
      <c r="F225" s="120">
        <v>57.315902439024399</v>
      </c>
      <c r="G225" s="120">
        <v>57.9989512195122</v>
      </c>
      <c r="H225" s="120">
        <v>58.592024390243914</v>
      </c>
      <c r="I225" s="120">
        <v>59.113585365853666</v>
      </c>
      <c r="J225" s="120">
        <v>59.584682926829281</v>
      </c>
      <c r="K225" s="120">
        <v>60.018292682926834</v>
      </c>
      <c r="L225" s="120">
        <v>60.438487804878051</v>
      </c>
      <c r="M225" s="120">
        <v>60.872317073170741</v>
      </c>
      <c r="N225" s="120">
        <v>61.33678048780488</v>
      </c>
      <c r="O225" s="120">
        <v>61.843804878048793</v>
      </c>
      <c r="P225" s="120">
        <v>62.392853658536588</v>
      </c>
      <c r="Q225" s="120">
        <v>62.975243902439018</v>
      </c>
      <c r="R225" s="120">
        <v>63.57080487804879</v>
      </c>
      <c r="S225" s="120">
        <v>64.152951219512204</v>
      </c>
      <c r="T225" s="120">
        <v>64.703097560975607</v>
      </c>
      <c r="U225" s="120">
        <v>65.211780487804873</v>
      </c>
      <c r="V225" s="120">
        <v>65.677024390243915</v>
      </c>
      <c r="W225" s="120">
        <v>66.106439024390241</v>
      </c>
      <c r="X225" s="120">
        <v>66.512195121951237</v>
      </c>
      <c r="Y225" s="120">
        <v>66.904975609756093</v>
      </c>
      <c r="Z225" s="120">
        <v>67.286878048780508</v>
      </c>
      <c r="AA225" s="120">
        <v>67.656975609756103</v>
      </c>
      <c r="AB225" s="120">
        <v>68.014341463414638</v>
      </c>
      <c r="AC225" s="120">
        <v>68.353414634146347</v>
      </c>
      <c r="AD225" s="120">
        <v>68.669707317073176</v>
      </c>
      <c r="AE225" s="120">
        <v>68.959219512195133</v>
      </c>
      <c r="AF225" s="120">
        <v>69.218926829268298</v>
      </c>
      <c r="AG225" s="120">
        <v>69.443243902439036</v>
      </c>
      <c r="AH225" s="120">
        <v>69.633170731707324</v>
      </c>
      <c r="AI225" s="120">
        <v>69.791219512195127</v>
      </c>
      <c r="AJ225" s="120">
        <v>69.919926829268292</v>
      </c>
      <c r="AK225" s="120">
        <v>70.023024390243904</v>
      </c>
      <c r="AL225" s="120">
        <v>70.10275609756097</v>
      </c>
      <c r="AM225" s="120">
        <v>70.166195121951219</v>
      </c>
      <c r="AN225" s="120">
        <v>70.221853658536588</v>
      </c>
      <c r="AO225" s="120">
        <v>70.27860975609758</v>
      </c>
      <c r="AP225" s="120">
        <v>70.34621951219512</v>
      </c>
      <c r="AQ225" s="120">
        <v>70.435365853658539</v>
      </c>
      <c r="AR225" s="120">
        <v>70.549707317073171</v>
      </c>
      <c r="AS225" s="120">
        <v>70.688512195121959</v>
      </c>
      <c r="AT225" s="120">
        <v>70.852682926829274</v>
      </c>
      <c r="AU225" s="120">
        <v>71.038707317073175</v>
      </c>
      <c r="AV225" s="120">
        <v>71.241707317073178</v>
      </c>
      <c r="AW225" s="120">
        <v>71.450439024390249</v>
      </c>
      <c r="AX225" s="120">
        <v>71.657609756097571</v>
      </c>
      <c r="AY225" s="120" t="s">
        <v>1768</v>
      </c>
    </row>
    <row r="226" spans="1:51">
      <c r="A226" s="120" t="s">
        <v>4362</v>
      </c>
      <c r="B226" s="120">
        <v>59.829756097560981</v>
      </c>
      <c r="C226" s="120" t="s">
        <v>1768</v>
      </c>
      <c r="D226" s="120">
        <v>61.007317073170739</v>
      </c>
      <c r="E226" s="120" t="s">
        <v>1768</v>
      </c>
      <c r="F226" s="120" t="s">
        <v>1768</v>
      </c>
      <c r="G226" s="120">
        <v>62.64926829268294</v>
      </c>
      <c r="H226" s="120" t="s">
        <v>1768</v>
      </c>
      <c r="I226" s="120">
        <v>63.743902439024403</v>
      </c>
      <c r="J226" s="120" t="s">
        <v>1768</v>
      </c>
      <c r="K226" s="120" t="s">
        <v>1768</v>
      </c>
      <c r="L226" s="120">
        <v>65.116585365853666</v>
      </c>
      <c r="M226" s="120" t="s">
        <v>1768</v>
      </c>
      <c r="N226" s="120">
        <v>66.031707317073185</v>
      </c>
      <c r="O226" s="120" t="s">
        <v>1768</v>
      </c>
      <c r="P226" s="120" t="s">
        <v>1768</v>
      </c>
      <c r="Q226" s="120">
        <v>67.019512195121962</v>
      </c>
      <c r="R226" s="120" t="s">
        <v>1768</v>
      </c>
      <c r="S226" s="120">
        <v>67.678048780487813</v>
      </c>
      <c r="T226" s="120" t="s">
        <v>1768</v>
      </c>
      <c r="U226" s="120" t="s">
        <v>1768</v>
      </c>
      <c r="V226" s="120">
        <v>68.338048780487824</v>
      </c>
      <c r="W226" s="120" t="s">
        <v>1768</v>
      </c>
      <c r="X226" s="120">
        <v>68.778048780487808</v>
      </c>
      <c r="Y226" s="120" t="s">
        <v>1768</v>
      </c>
      <c r="Z226" s="120" t="s">
        <v>1768</v>
      </c>
      <c r="AA226" s="120">
        <v>69.828780487804877</v>
      </c>
      <c r="AB226" s="120" t="s">
        <v>1768</v>
      </c>
      <c r="AC226" s="120">
        <v>70.529268292682943</v>
      </c>
      <c r="AD226" s="120" t="s">
        <v>1768</v>
      </c>
      <c r="AE226" s="120" t="s">
        <v>1768</v>
      </c>
      <c r="AF226" s="120">
        <v>71.249268292682942</v>
      </c>
      <c r="AG226" s="120" t="s">
        <v>1768</v>
      </c>
      <c r="AH226" s="120">
        <v>71.729268292682946</v>
      </c>
      <c r="AI226" s="120">
        <v>71.769512195121962</v>
      </c>
      <c r="AJ226" s="120">
        <v>72.123170731707333</v>
      </c>
      <c r="AK226" s="120">
        <v>72.169512195121953</v>
      </c>
      <c r="AL226" s="120">
        <v>72.379512195121961</v>
      </c>
      <c r="AM226" s="120">
        <v>72.569512195121945</v>
      </c>
      <c r="AN226" s="120">
        <v>72.729268292682946</v>
      </c>
      <c r="AO226" s="120">
        <v>72.864146341463439</v>
      </c>
      <c r="AP226" s="120">
        <v>73.269512195121962</v>
      </c>
      <c r="AQ226" s="120">
        <v>73.429268292682934</v>
      </c>
      <c r="AR226" s="120">
        <v>73.629268292682937</v>
      </c>
      <c r="AS226" s="120">
        <v>72.782926829268305</v>
      </c>
      <c r="AT226" s="120">
        <v>72.977804878048801</v>
      </c>
      <c r="AU226" s="120">
        <v>73.172682926829282</v>
      </c>
      <c r="AV226" s="120">
        <v>73.367560975609763</v>
      </c>
      <c r="AW226" s="120">
        <v>73.562439024390244</v>
      </c>
      <c r="AX226" s="120">
        <v>73.549073170731717</v>
      </c>
      <c r="AY226" s="120" t="s">
        <v>1768</v>
      </c>
    </row>
    <row r="227" spans="1:51">
      <c r="A227" s="120" t="s">
        <v>1673</v>
      </c>
      <c r="B227" s="120" t="s">
        <v>1768</v>
      </c>
      <c r="C227" s="120" t="s">
        <v>1768</v>
      </c>
      <c r="D227" s="120" t="s">
        <v>1768</v>
      </c>
      <c r="E227" s="120" t="s">
        <v>1768</v>
      </c>
      <c r="F227" s="120" t="s">
        <v>1768</v>
      </c>
      <c r="G227" s="120" t="s">
        <v>1768</v>
      </c>
      <c r="H227" s="120" t="s">
        <v>1768</v>
      </c>
      <c r="I227" s="120" t="s">
        <v>1768</v>
      </c>
      <c r="J227" s="120" t="s">
        <v>1768</v>
      </c>
      <c r="K227" s="120" t="s">
        <v>1768</v>
      </c>
      <c r="L227" s="120" t="s">
        <v>1768</v>
      </c>
      <c r="M227" s="120" t="s">
        <v>1768</v>
      </c>
      <c r="N227" s="120" t="s">
        <v>1768</v>
      </c>
      <c r="O227" s="120" t="s">
        <v>1768</v>
      </c>
      <c r="P227" s="120" t="s">
        <v>1768</v>
      </c>
      <c r="Q227" s="120" t="s">
        <v>1768</v>
      </c>
      <c r="R227" s="120" t="s">
        <v>1768</v>
      </c>
      <c r="S227" s="120" t="s">
        <v>1768</v>
      </c>
      <c r="T227" s="120" t="s">
        <v>1768</v>
      </c>
      <c r="U227" s="120" t="s">
        <v>1768</v>
      </c>
      <c r="V227" s="120" t="s">
        <v>1768</v>
      </c>
      <c r="W227" s="120" t="s">
        <v>1768</v>
      </c>
      <c r="X227" s="120">
        <v>70.926829268292693</v>
      </c>
      <c r="Y227" s="120" t="s">
        <v>1768</v>
      </c>
      <c r="Z227" s="120" t="s">
        <v>1768</v>
      </c>
      <c r="AA227" s="120">
        <v>72.126829268292695</v>
      </c>
      <c r="AB227" s="120" t="s">
        <v>1768</v>
      </c>
      <c r="AC227" s="120">
        <v>72.926829268292693</v>
      </c>
      <c r="AD227" s="120" t="s">
        <v>1768</v>
      </c>
      <c r="AE227" s="120" t="s">
        <v>1768</v>
      </c>
      <c r="AF227" s="120">
        <v>74.08512195121952</v>
      </c>
      <c r="AG227" s="120" t="s">
        <v>1768</v>
      </c>
      <c r="AH227" s="120">
        <v>74.857317073170734</v>
      </c>
      <c r="AI227" s="120" t="s">
        <v>1768</v>
      </c>
      <c r="AJ227" s="120" t="s">
        <v>1768</v>
      </c>
      <c r="AK227" s="120">
        <v>75.884451219512215</v>
      </c>
      <c r="AL227" s="120">
        <v>76.22682926829269</v>
      </c>
      <c r="AM227" s="120">
        <v>76.719512195121965</v>
      </c>
      <c r="AN227" s="120" t="s">
        <v>1768</v>
      </c>
      <c r="AO227" s="120" t="s">
        <v>1768</v>
      </c>
      <c r="AP227" s="120">
        <v>77.556585365853664</v>
      </c>
      <c r="AQ227" s="120" t="s">
        <v>1768</v>
      </c>
      <c r="AR227" s="120">
        <v>78.114634146341473</v>
      </c>
      <c r="AS227" s="120" t="s">
        <v>1768</v>
      </c>
      <c r="AT227" s="120" t="s">
        <v>1768</v>
      </c>
      <c r="AU227" s="120">
        <v>78.524878048780494</v>
      </c>
      <c r="AV227" s="120">
        <v>78.659756097560987</v>
      </c>
      <c r="AW227" s="120">
        <v>78.794390243902455</v>
      </c>
      <c r="AX227" s="120">
        <v>78.930341463414635</v>
      </c>
      <c r="AY227" s="120" t="s">
        <v>1768</v>
      </c>
    </row>
    <row r="228" spans="1:51">
      <c r="A228" s="120" t="s">
        <v>4028</v>
      </c>
      <c r="B228" s="120">
        <v>44.156097560975617</v>
      </c>
      <c r="C228" s="120">
        <v>44.655682926829272</v>
      </c>
      <c r="D228" s="120">
        <v>45.154780487804885</v>
      </c>
      <c r="E228" s="120">
        <v>45.654902439024397</v>
      </c>
      <c r="F228" s="120">
        <v>46.154000000000003</v>
      </c>
      <c r="G228" s="120">
        <v>46.6429756097561</v>
      </c>
      <c r="H228" s="120">
        <v>47.107195121951221</v>
      </c>
      <c r="I228" s="120">
        <v>47.547097560975615</v>
      </c>
      <c r="J228" s="120">
        <v>47.974268292682929</v>
      </c>
      <c r="K228" s="120">
        <v>48.407853658536588</v>
      </c>
      <c r="L228" s="120">
        <v>48.890682926829271</v>
      </c>
      <c r="M228" s="120">
        <v>49.475121951219521</v>
      </c>
      <c r="N228" s="120">
        <v>50.1879512195122</v>
      </c>
      <c r="O228" s="120">
        <v>51.034268292682931</v>
      </c>
      <c r="P228" s="120">
        <v>51.999000000000002</v>
      </c>
      <c r="Q228" s="120">
        <v>53.038390243902448</v>
      </c>
      <c r="R228" s="120">
        <v>54.088560975609759</v>
      </c>
      <c r="S228" s="120">
        <v>55.088097560975612</v>
      </c>
      <c r="T228" s="120">
        <v>55.993170731707323</v>
      </c>
      <c r="U228" s="120">
        <v>56.791682926829282</v>
      </c>
      <c r="V228" s="120">
        <v>57.489195121951226</v>
      </c>
      <c r="W228" s="120">
        <v>58.115902439024389</v>
      </c>
      <c r="X228" s="120">
        <v>58.725121951219514</v>
      </c>
      <c r="Y228" s="120">
        <v>59.361097560975608</v>
      </c>
      <c r="Z228" s="120">
        <v>60.046878048780499</v>
      </c>
      <c r="AA228" s="120">
        <v>60.801951219512205</v>
      </c>
      <c r="AB228" s="120">
        <v>61.641731707317078</v>
      </c>
      <c r="AC228" s="120">
        <v>62.550073170731721</v>
      </c>
      <c r="AD228" s="120">
        <v>63.50480487804878</v>
      </c>
      <c r="AE228" s="120">
        <v>64.486902439024391</v>
      </c>
      <c r="AF228" s="120">
        <v>65.466829268292685</v>
      </c>
      <c r="AG228" s="120">
        <v>66.41109756097562</v>
      </c>
      <c r="AH228" s="120">
        <v>67.292756097560982</v>
      </c>
      <c r="AI228" s="120">
        <v>68.093341463414646</v>
      </c>
      <c r="AJ228" s="120">
        <v>68.804829268292679</v>
      </c>
      <c r="AK228" s="120">
        <v>69.431682926829268</v>
      </c>
      <c r="AL228" s="120">
        <v>69.989853658536589</v>
      </c>
      <c r="AM228" s="120">
        <v>70.506317073170749</v>
      </c>
      <c r="AN228" s="120">
        <v>71.001560975609763</v>
      </c>
      <c r="AO228" s="120">
        <v>71.482609756097574</v>
      </c>
      <c r="AP228" s="120">
        <v>71.945512195121964</v>
      </c>
      <c r="AQ228" s="120">
        <v>72.382317073170753</v>
      </c>
      <c r="AR228" s="120">
        <v>72.779585365853663</v>
      </c>
      <c r="AS228" s="120">
        <v>73.130902439024396</v>
      </c>
      <c r="AT228" s="120">
        <v>73.437756097560978</v>
      </c>
      <c r="AU228" s="120">
        <v>73.706219512195133</v>
      </c>
      <c r="AV228" s="120">
        <v>73.943756097560978</v>
      </c>
      <c r="AW228" s="120">
        <v>74.161853658536586</v>
      </c>
      <c r="AX228" s="120">
        <v>74.37146341463415</v>
      </c>
      <c r="AY228" s="120" t="s">
        <v>1768</v>
      </c>
    </row>
    <row r="229" spans="1:51">
      <c r="A229" s="120" t="s">
        <v>71</v>
      </c>
      <c r="B229" s="120">
        <v>46.507243902439029</v>
      </c>
      <c r="C229" s="120">
        <v>47.107853658536591</v>
      </c>
      <c r="D229" s="120">
        <v>47.707975609756112</v>
      </c>
      <c r="E229" s="120">
        <v>48.308073170731717</v>
      </c>
      <c r="F229" s="120">
        <v>48.907634146341465</v>
      </c>
      <c r="G229" s="120">
        <v>49.506609756097568</v>
      </c>
      <c r="H229" s="120">
        <v>50.106463414634156</v>
      </c>
      <c r="I229" s="120">
        <v>50.705682926829276</v>
      </c>
      <c r="J229" s="120">
        <v>51.305780487804881</v>
      </c>
      <c r="K229" s="120">
        <v>51.90624390243903</v>
      </c>
      <c r="L229" s="120">
        <v>52.507121951219517</v>
      </c>
      <c r="M229" s="120">
        <v>53.108439024390243</v>
      </c>
      <c r="N229" s="120">
        <v>53.709219512195133</v>
      </c>
      <c r="O229" s="120">
        <v>54.310048780487811</v>
      </c>
      <c r="P229" s="120">
        <v>54.9099024390244</v>
      </c>
      <c r="Q229" s="120">
        <v>55.512780487804882</v>
      </c>
      <c r="R229" s="120">
        <v>56.121634146341471</v>
      </c>
      <c r="S229" s="120">
        <v>56.737439024390241</v>
      </c>
      <c r="T229" s="120">
        <v>57.356731707317074</v>
      </c>
      <c r="U229" s="120">
        <v>57.973560975609757</v>
      </c>
      <c r="V229" s="120">
        <v>58.577585365853658</v>
      </c>
      <c r="W229" s="120">
        <v>59.155951219512204</v>
      </c>
      <c r="X229" s="120">
        <v>59.700268292682928</v>
      </c>
      <c r="Y229" s="120">
        <v>60.208024390243899</v>
      </c>
      <c r="Z229" s="120">
        <v>60.679195121951224</v>
      </c>
      <c r="AA229" s="120">
        <v>61.120146341463418</v>
      </c>
      <c r="AB229" s="120">
        <v>61.540682926829277</v>
      </c>
      <c r="AC229" s="120">
        <v>61.953609756097563</v>
      </c>
      <c r="AD229" s="120">
        <v>62.371268292682927</v>
      </c>
      <c r="AE229" s="120">
        <v>62.797536585365869</v>
      </c>
      <c r="AF229" s="120">
        <v>63.236878048780497</v>
      </c>
      <c r="AG229" s="120">
        <v>63.687292682926838</v>
      </c>
      <c r="AH229" s="120">
        <v>64.144414634146344</v>
      </c>
      <c r="AI229" s="120">
        <v>64.600829268292685</v>
      </c>
      <c r="AJ229" s="120">
        <v>65.05409756097562</v>
      </c>
      <c r="AK229" s="120">
        <v>65.501780487804879</v>
      </c>
      <c r="AL229" s="120">
        <v>65.942902439024394</v>
      </c>
      <c r="AM229" s="120">
        <v>66.374000000000009</v>
      </c>
      <c r="AN229" s="120">
        <v>66.795585365853668</v>
      </c>
      <c r="AO229" s="120">
        <v>67.204682926829292</v>
      </c>
      <c r="AP229" s="120">
        <v>67.599853658536588</v>
      </c>
      <c r="AQ229" s="120">
        <v>67.981073170731705</v>
      </c>
      <c r="AR229" s="120">
        <v>68.347341463414651</v>
      </c>
      <c r="AS229" s="120">
        <v>68.700634146341471</v>
      </c>
      <c r="AT229" s="120">
        <v>69.040463414634161</v>
      </c>
      <c r="AU229" s="120">
        <v>69.368829268292686</v>
      </c>
      <c r="AV229" s="120">
        <v>69.686243902439045</v>
      </c>
      <c r="AW229" s="120">
        <v>69.993658536585386</v>
      </c>
      <c r="AX229" s="120">
        <v>70.292121951219514</v>
      </c>
      <c r="AY229" s="120" t="s">
        <v>1768</v>
      </c>
    </row>
    <row r="230" spans="1:51">
      <c r="A230" s="120" t="s">
        <v>1677</v>
      </c>
      <c r="B230" s="120">
        <v>52.486159039423278</v>
      </c>
      <c r="C230" s="120" t="s">
        <v>1768</v>
      </c>
      <c r="D230" s="120" t="s">
        <v>1768</v>
      </c>
      <c r="E230" s="120" t="s">
        <v>1768</v>
      </c>
      <c r="F230" s="120" t="s">
        <v>1768</v>
      </c>
      <c r="G230" s="120">
        <v>55.745838327603551</v>
      </c>
      <c r="H230" s="120" t="s">
        <v>1768</v>
      </c>
      <c r="I230" s="120" t="s">
        <v>1768</v>
      </c>
      <c r="J230" s="120" t="s">
        <v>1768</v>
      </c>
      <c r="K230" s="120" t="s">
        <v>1768</v>
      </c>
      <c r="L230" s="120">
        <v>59.016472339085936</v>
      </c>
      <c r="M230" s="120" t="s">
        <v>1768</v>
      </c>
      <c r="N230" s="120" t="s">
        <v>1768</v>
      </c>
      <c r="O230" s="120" t="s">
        <v>1768</v>
      </c>
      <c r="P230" s="120" t="s">
        <v>1768</v>
      </c>
      <c r="Q230" s="120">
        <v>60.976280000130174</v>
      </c>
      <c r="R230" s="120" t="s">
        <v>1768</v>
      </c>
      <c r="S230" s="120" t="s">
        <v>1768</v>
      </c>
      <c r="T230" s="120" t="s">
        <v>1768</v>
      </c>
      <c r="U230" s="120" t="s">
        <v>1768</v>
      </c>
      <c r="V230" s="120">
        <v>62.532510334945052</v>
      </c>
      <c r="W230" s="120">
        <v>62.40812265430003</v>
      </c>
      <c r="X230" s="120">
        <v>63.048809534113147</v>
      </c>
      <c r="Y230" s="120">
        <v>62.888211964443563</v>
      </c>
      <c r="Z230" s="120">
        <v>63.093809271760655</v>
      </c>
      <c r="AA230" s="120">
        <v>63.824337524786849</v>
      </c>
      <c r="AB230" s="120">
        <v>63.679854679081103</v>
      </c>
      <c r="AC230" s="120">
        <v>64.317988755252671</v>
      </c>
      <c r="AD230" s="120">
        <v>64.169843749166816</v>
      </c>
      <c r="AE230" s="120">
        <v>64.493112971780945</v>
      </c>
      <c r="AF230" s="120">
        <v>64.9606723698422</v>
      </c>
      <c r="AG230" s="120">
        <v>65.112197399867597</v>
      </c>
      <c r="AH230" s="120">
        <v>65.279253768557396</v>
      </c>
      <c r="AI230" s="120">
        <v>65.426747004009201</v>
      </c>
      <c r="AJ230" s="120">
        <v>65.606382018606638</v>
      </c>
      <c r="AK230" s="120">
        <v>65.91118829785303</v>
      </c>
      <c r="AL230" s="120">
        <v>66.124282496910311</v>
      </c>
      <c r="AM230" s="120">
        <v>66.464449171190125</v>
      </c>
      <c r="AN230" s="120">
        <v>66.632741524110074</v>
      </c>
      <c r="AO230" s="120">
        <v>66.923037345162982</v>
      </c>
      <c r="AP230" s="120">
        <v>67.167477821196812</v>
      </c>
      <c r="AQ230" s="120">
        <v>67.397677156134705</v>
      </c>
      <c r="AR230" s="120">
        <v>67.589824331857358</v>
      </c>
      <c r="AS230" s="120">
        <v>67.781552990325267</v>
      </c>
      <c r="AT230" s="120">
        <v>68.021953950139434</v>
      </c>
      <c r="AU230" s="120">
        <v>68.231281073420931</v>
      </c>
      <c r="AV230" s="120">
        <v>68.491466680352204</v>
      </c>
      <c r="AW230" s="120">
        <v>68.723861071419776</v>
      </c>
      <c r="AX230" s="120">
        <v>68.947557642975113</v>
      </c>
      <c r="AY230" s="120" t="s">
        <v>1768</v>
      </c>
    </row>
    <row r="231" spans="1:51">
      <c r="A231" s="120" t="s">
        <v>89</v>
      </c>
      <c r="B231" s="120">
        <v>49.969512195121958</v>
      </c>
      <c r="C231" s="120">
        <v>50.469512195121958</v>
      </c>
      <c r="D231" s="120">
        <v>50.969512195121958</v>
      </c>
      <c r="E231" s="120">
        <v>51.469512195121958</v>
      </c>
      <c r="F231" s="120">
        <v>51.969512195121951</v>
      </c>
      <c r="G231" s="120">
        <v>52.469512195121958</v>
      </c>
      <c r="H231" s="120">
        <v>52.969512195121958</v>
      </c>
      <c r="I231" s="120">
        <v>53.469512195121965</v>
      </c>
      <c r="J231" s="120">
        <v>53.969512195121958</v>
      </c>
      <c r="K231" s="120">
        <v>54.469512195121951</v>
      </c>
      <c r="L231" s="120">
        <v>54.969512195121958</v>
      </c>
      <c r="M231" s="120">
        <v>55.469512195121958</v>
      </c>
      <c r="N231" s="120">
        <v>55.969512195121965</v>
      </c>
      <c r="O231" s="120">
        <v>56.469512195121958</v>
      </c>
      <c r="P231" s="120">
        <v>56.969512195121951</v>
      </c>
      <c r="Q231" s="120">
        <v>57.469512195121958</v>
      </c>
      <c r="R231" s="120">
        <v>57.969512195121958</v>
      </c>
      <c r="S231" s="120">
        <v>58.469512195121965</v>
      </c>
      <c r="T231" s="120">
        <v>58.969512195121958</v>
      </c>
      <c r="U231" s="120">
        <v>59.469512195121951</v>
      </c>
      <c r="V231" s="120">
        <v>59.969512195121958</v>
      </c>
      <c r="W231" s="120">
        <v>60.46851219512196</v>
      </c>
      <c r="X231" s="120">
        <v>60.96651219512195</v>
      </c>
      <c r="Y231" s="120">
        <v>61.464512195121955</v>
      </c>
      <c r="Z231" s="120">
        <v>61.962512195121967</v>
      </c>
      <c r="AA231" s="120">
        <v>62.463000000000001</v>
      </c>
      <c r="AB231" s="120">
        <v>62.969000000000015</v>
      </c>
      <c r="AC231" s="120">
        <v>63.480975609756101</v>
      </c>
      <c r="AD231" s="120">
        <v>63.998951219512207</v>
      </c>
      <c r="AE231" s="120">
        <v>64.519414634146344</v>
      </c>
      <c r="AF231" s="120">
        <v>65.040414634146344</v>
      </c>
      <c r="AG231" s="120">
        <v>65.5599512195122</v>
      </c>
      <c r="AH231" s="120">
        <v>66.072024390243911</v>
      </c>
      <c r="AI231" s="120">
        <v>66.572658536585379</v>
      </c>
      <c r="AJ231" s="120">
        <v>67.056853658536582</v>
      </c>
      <c r="AK231" s="120">
        <v>67.519560975609764</v>
      </c>
      <c r="AL231" s="120">
        <v>67.957292682926848</v>
      </c>
      <c r="AM231" s="120">
        <v>68.367512195121961</v>
      </c>
      <c r="AN231" s="120">
        <v>68.75321951219513</v>
      </c>
      <c r="AO231" s="120">
        <v>69.1139024390244</v>
      </c>
      <c r="AP231" s="120">
        <v>69.452073170731722</v>
      </c>
      <c r="AQ231" s="120">
        <v>69.771731707317073</v>
      </c>
      <c r="AR231" s="120">
        <v>70.076926829268288</v>
      </c>
      <c r="AS231" s="120">
        <v>70.372634146341468</v>
      </c>
      <c r="AT231" s="120">
        <v>70.660902439024397</v>
      </c>
      <c r="AU231" s="120">
        <v>70.944195121951225</v>
      </c>
      <c r="AV231" s="120">
        <v>71.22151219512196</v>
      </c>
      <c r="AW231" s="120">
        <v>71.491341463414642</v>
      </c>
      <c r="AX231" s="120">
        <v>71.753195121951222</v>
      </c>
      <c r="AY231" s="120" t="s">
        <v>1768</v>
      </c>
    </row>
    <row r="232" spans="1:51">
      <c r="A232" s="120" t="s">
        <v>4349</v>
      </c>
      <c r="B232" s="120">
        <v>34.536024390243902</v>
      </c>
      <c r="C232" s="120">
        <v>34.778073170731709</v>
      </c>
      <c r="D232" s="120">
        <v>35.03109756097561</v>
      </c>
      <c r="E232" s="120">
        <v>35.30456097560976</v>
      </c>
      <c r="F232" s="120">
        <v>35.605487804878052</v>
      </c>
      <c r="G232" s="120">
        <v>35.939878048780493</v>
      </c>
      <c r="H232" s="120">
        <v>36.310268292682927</v>
      </c>
      <c r="I232" s="120">
        <v>36.71717073170732</v>
      </c>
      <c r="J232" s="120">
        <v>37.164121951219521</v>
      </c>
      <c r="K232" s="120">
        <v>37.655609756097569</v>
      </c>
      <c r="L232" s="120">
        <v>38.200097560975614</v>
      </c>
      <c r="M232" s="120">
        <v>38.80507317073171</v>
      </c>
      <c r="N232" s="120">
        <v>39.471512195121946</v>
      </c>
      <c r="O232" s="120">
        <v>40.198390243902445</v>
      </c>
      <c r="P232" s="120">
        <v>40.983219512195127</v>
      </c>
      <c r="Q232" s="120">
        <v>41.825024390243904</v>
      </c>
      <c r="R232" s="120">
        <v>42.724878048780489</v>
      </c>
      <c r="S232" s="120">
        <v>43.672804878048787</v>
      </c>
      <c r="T232" s="120">
        <v>44.653804878048788</v>
      </c>
      <c r="U232" s="120">
        <v>45.652341463414636</v>
      </c>
      <c r="V232" s="120">
        <v>46.649365853658544</v>
      </c>
      <c r="W232" s="120">
        <v>47.630268292682935</v>
      </c>
      <c r="X232" s="120">
        <v>48.583000000000006</v>
      </c>
      <c r="Y232" s="120">
        <v>49.494487804878055</v>
      </c>
      <c r="Z232" s="120">
        <v>50.355195121951226</v>
      </c>
      <c r="AA232" s="120">
        <v>51.155121951219513</v>
      </c>
      <c r="AB232" s="120">
        <v>51.890780487804889</v>
      </c>
      <c r="AC232" s="120">
        <v>52.568243902439036</v>
      </c>
      <c r="AD232" s="120">
        <v>53.197073170731713</v>
      </c>
      <c r="AE232" s="120">
        <v>53.783292682926835</v>
      </c>
      <c r="AF232" s="120">
        <v>54.333951219512201</v>
      </c>
      <c r="AG232" s="120">
        <v>54.857073170731709</v>
      </c>
      <c r="AH232" s="120">
        <v>55.361146341463424</v>
      </c>
      <c r="AI232" s="120">
        <v>55.853731707317081</v>
      </c>
      <c r="AJ232" s="120">
        <v>56.340829268292694</v>
      </c>
      <c r="AK232" s="120">
        <v>56.825487804878051</v>
      </c>
      <c r="AL232" s="120">
        <v>57.306731707317084</v>
      </c>
      <c r="AM232" s="120">
        <v>57.781536585365863</v>
      </c>
      <c r="AN232" s="120">
        <v>58.2489512195122</v>
      </c>
      <c r="AO232" s="120">
        <v>58.709975609756107</v>
      </c>
      <c r="AP232" s="120">
        <v>59.168634146341475</v>
      </c>
      <c r="AQ232" s="120">
        <v>59.62746341463415</v>
      </c>
      <c r="AR232" s="120">
        <v>60.089439024390245</v>
      </c>
      <c r="AS232" s="120">
        <v>60.555560975609765</v>
      </c>
      <c r="AT232" s="120">
        <v>61.024804878048791</v>
      </c>
      <c r="AU232" s="120">
        <v>61.499146341463423</v>
      </c>
      <c r="AV232" s="120">
        <v>61.974048780487806</v>
      </c>
      <c r="AW232" s="120">
        <v>62.447487804878051</v>
      </c>
      <c r="AX232" s="120">
        <v>62.91643902439025</v>
      </c>
      <c r="AY232" s="120" t="s">
        <v>1768</v>
      </c>
    </row>
    <row r="233" spans="1:51">
      <c r="A233" s="120" t="s">
        <v>4363</v>
      </c>
      <c r="B233" s="120">
        <v>49.036780487804883</v>
      </c>
      <c r="C233" s="120">
        <v>49.429804878048785</v>
      </c>
      <c r="D233" s="120">
        <v>49.813292682926843</v>
      </c>
      <c r="E233" s="120">
        <v>50.194780487804884</v>
      </c>
      <c r="F233" s="120">
        <v>50.580292682926832</v>
      </c>
      <c r="G233" s="120">
        <v>50.969390243902446</v>
      </c>
      <c r="H233" s="120">
        <v>51.359609756097569</v>
      </c>
      <c r="I233" s="120">
        <v>51.745512195121954</v>
      </c>
      <c r="J233" s="120">
        <v>52.121609756097563</v>
      </c>
      <c r="K233" s="120">
        <v>52.488878048780499</v>
      </c>
      <c r="L233" s="120">
        <v>52.846804878048786</v>
      </c>
      <c r="M233" s="120">
        <v>53.195268292682925</v>
      </c>
      <c r="N233" s="120">
        <v>53.537731707317079</v>
      </c>
      <c r="O233" s="120">
        <v>53.879634146341466</v>
      </c>
      <c r="P233" s="120">
        <v>54.227487804878052</v>
      </c>
      <c r="Q233" s="120">
        <v>54.590804878048779</v>
      </c>
      <c r="R233" s="120">
        <v>54.979121951219518</v>
      </c>
      <c r="S233" s="120">
        <v>55.397512195121955</v>
      </c>
      <c r="T233" s="120">
        <v>55.84651219512196</v>
      </c>
      <c r="U233" s="120">
        <v>56.325121951219515</v>
      </c>
      <c r="V233" s="120">
        <v>56.83385365853659</v>
      </c>
      <c r="W233" s="120">
        <v>57.37168292682928</v>
      </c>
      <c r="X233" s="120">
        <v>57.927512195121956</v>
      </c>
      <c r="Y233" s="120">
        <v>58.485878048780492</v>
      </c>
      <c r="Z233" s="120">
        <v>59.03124390243903</v>
      </c>
      <c r="AA233" s="120">
        <v>59.553121951219524</v>
      </c>
      <c r="AB233" s="120">
        <v>60.04451219512196</v>
      </c>
      <c r="AC233" s="120">
        <v>60.494463414634147</v>
      </c>
      <c r="AD233" s="120">
        <v>60.885000000000012</v>
      </c>
      <c r="AE233" s="120">
        <v>61.197195121951225</v>
      </c>
      <c r="AF233" s="120">
        <v>61.407585365853663</v>
      </c>
      <c r="AG233" s="120">
        <v>61.498195121951227</v>
      </c>
      <c r="AH233" s="120">
        <v>61.460024390243916</v>
      </c>
      <c r="AI233" s="120">
        <v>61.286170731707323</v>
      </c>
      <c r="AJ233" s="120">
        <v>60.969756097560982</v>
      </c>
      <c r="AK233" s="120">
        <v>60.486902439024398</v>
      </c>
      <c r="AL233" s="120">
        <v>59.814341463414642</v>
      </c>
      <c r="AM233" s="120">
        <v>58.966097560975619</v>
      </c>
      <c r="AN233" s="120">
        <v>57.978146341463415</v>
      </c>
      <c r="AO233" s="120">
        <v>56.897390243902443</v>
      </c>
      <c r="AP233" s="120">
        <v>55.785634146341472</v>
      </c>
      <c r="AQ233" s="120">
        <v>54.708634146341474</v>
      </c>
      <c r="AR233" s="120">
        <v>53.725146341463422</v>
      </c>
      <c r="AS233" s="120">
        <v>52.884926829268295</v>
      </c>
      <c r="AT233" s="120">
        <v>52.223878048780499</v>
      </c>
      <c r="AU233" s="120">
        <v>51.766951219512201</v>
      </c>
      <c r="AV233" s="120">
        <v>51.516707317073177</v>
      </c>
      <c r="AW233" s="120">
        <v>51.433268292682932</v>
      </c>
      <c r="AX233" s="120">
        <v>51.477243902439028</v>
      </c>
      <c r="AY233" s="120" t="s">
        <v>1768</v>
      </c>
    </row>
    <row r="234" spans="1:51">
      <c r="A234" s="120" t="s">
        <v>4125</v>
      </c>
      <c r="B234" s="120">
        <v>45.0819756097561</v>
      </c>
      <c r="C234" s="120">
        <v>45.459219512195126</v>
      </c>
      <c r="D234" s="120">
        <v>45.824390243902442</v>
      </c>
      <c r="E234" s="120">
        <v>46.178975609756101</v>
      </c>
      <c r="F234" s="120">
        <v>46.527951219512204</v>
      </c>
      <c r="G234" s="120">
        <v>46.881292682926833</v>
      </c>
      <c r="H234" s="120">
        <v>47.252024390243911</v>
      </c>
      <c r="I234" s="120">
        <v>47.648170731707324</v>
      </c>
      <c r="J234" s="120">
        <v>48.070292682926834</v>
      </c>
      <c r="K234" s="120">
        <v>48.515390243902438</v>
      </c>
      <c r="L234" s="120">
        <v>48.974975609756108</v>
      </c>
      <c r="M234" s="120">
        <v>49.438560975609761</v>
      </c>
      <c r="N234" s="120">
        <v>49.889146341463423</v>
      </c>
      <c r="O234" s="120">
        <v>50.312756097560985</v>
      </c>
      <c r="P234" s="120">
        <v>50.695902439024401</v>
      </c>
      <c r="Q234" s="120">
        <v>51.029097560975607</v>
      </c>
      <c r="R234" s="120">
        <v>51.303902439024398</v>
      </c>
      <c r="S234" s="120">
        <v>51.523804878048786</v>
      </c>
      <c r="T234" s="120">
        <v>51.693804878048788</v>
      </c>
      <c r="U234" s="120">
        <v>51.815902439024391</v>
      </c>
      <c r="V234" s="120">
        <v>51.902560975609759</v>
      </c>
      <c r="W234" s="120">
        <v>51.966756097560975</v>
      </c>
      <c r="X234" s="120">
        <v>52.018439024390247</v>
      </c>
      <c r="Y234" s="120">
        <v>52.059073170731715</v>
      </c>
      <c r="Z234" s="120">
        <v>52.082146341463421</v>
      </c>
      <c r="AA234" s="120">
        <v>52.079609756097568</v>
      </c>
      <c r="AB234" s="120">
        <v>52.04143902439025</v>
      </c>
      <c r="AC234" s="120">
        <v>51.947121951219522</v>
      </c>
      <c r="AD234" s="120">
        <v>51.774243902439032</v>
      </c>
      <c r="AE234" s="120">
        <v>51.504317073170739</v>
      </c>
      <c r="AF234" s="120">
        <v>51.098414634146344</v>
      </c>
      <c r="AG234" s="120">
        <v>50.516097560975616</v>
      </c>
      <c r="AH234" s="120">
        <v>49.755414634146348</v>
      </c>
      <c r="AI234" s="120">
        <v>48.837487804878052</v>
      </c>
      <c r="AJ234" s="120">
        <v>47.798390243902446</v>
      </c>
      <c r="AK234" s="120">
        <v>46.681292682926838</v>
      </c>
      <c r="AL234" s="120">
        <v>45.536853658536586</v>
      </c>
      <c r="AM234" s="120">
        <v>44.433585365853666</v>
      </c>
      <c r="AN234" s="120">
        <v>43.438902439024403</v>
      </c>
      <c r="AO234" s="120">
        <v>42.611682926829268</v>
      </c>
      <c r="AP234" s="120">
        <v>42.01273170731708</v>
      </c>
      <c r="AQ234" s="120">
        <v>41.687292682926831</v>
      </c>
      <c r="AR234" s="120">
        <v>41.625121951219519</v>
      </c>
      <c r="AS234" s="120">
        <v>41.805975609756096</v>
      </c>
      <c r="AT234" s="120">
        <v>42.212780487804885</v>
      </c>
      <c r="AU234" s="120">
        <v>42.819390243902447</v>
      </c>
      <c r="AV234" s="120">
        <v>43.58931707317074</v>
      </c>
      <c r="AW234" s="120">
        <v>44.467219512195122</v>
      </c>
      <c r="AX234" s="120">
        <v>45.395756097560977</v>
      </c>
      <c r="AY234" s="120" t="s">
        <v>1768</v>
      </c>
    </row>
    <row r="235" spans="1:51">
      <c r="A235" s="120" t="s">
        <v>4127</v>
      </c>
      <c r="B235" s="120">
        <v>51.474780487804885</v>
      </c>
      <c r="C235" s="120">
        <v>51.846243902439021</v>
      </c>
      <c r="D235" s="120">
        <v>52.207682926829271</v>
      </c>
      <c r="E235" s="120">
        <v>52.558585365853666</v>
      </c>
      <c r="F235" s="120">
        <v>52.899951219512204</v>
      </c>
      <c r="G235" s="120">
        <v>53.232268292682932</v>
      </c>
      <c r="H235" s="120">
        <v>53.556536585365855</v>
      </c>
      <c r="I235" s="120">
        <v>53.87626829268293</v>
      </c>
      <c r="J235" s="120">
        <v>54.194512195121952</v>
      </c>
      <c r="K235" s="120">
        <v>54.514731707317075</v>
      </c>
      <c r="L235" s="120">
        <v>54.836975609756102</v>
      </c>
      <c r="M235" s="120">
        <v>55.162731707317072</v>
      </c>
      <c r="N235" s="120">
        <v>55.492536585365862</v>
      </c>
      <c r="O235" s="120">
        <v>55.830365853658542</v>
      </c>
      <c r="P235" s="120">
        <v>56.179195121951224</v>
      </c>
      <c r="Q235" s="120">
        <v>56.551512195121958</v>
      </c>
      <c r="R235" s="120">
        <v>56.960853658536593</v>
      </c>
      <c r="S235" s="120">
        <v>57.409146341463419</v>
      </c>
      <c r="T235" s="120">
        <v>57.892341463414645</v>
      </c>
      <c r="U235" s="120">
        <v>58.399365853658544</v>
      </c>
      <c r="V235" s="120">
        <v>58.925658536585374</v>
      </c>
      <c r="W235" s="120">
        <v>59.464170731707327</v>
      </c>
      <c r="X235" s="120">
        <v>59.993341463414644</v>
      </c>
      <c r="Y235" s="120">
        <v>60.483585365853671</v>
      </c>
      <c r="Z235" s="120">
        <v>60.903804878048788</v>
      </c>
      <c r="AA235" s="120">
        <v>61.234219512195125</v>
      </c>
      <c r="AB235" s="120">
        <v>61.462487804878052</v>
      </c>
      <c r="AC235" s="120">
        <v>61.571121951219517</v>
      </c>
      <c r="AD235" s="120">
        <v>61.53031707317075</v>
      </c>
      <c r="AE235" s="120">
        <v>61.298902439024396</v>
      </c>
      <c r="AF235" s="120">
        <v>60.798878048780495</v>
      </c>
      <c r="AG235" s="120">
        <v>59.947317073170737</v>
      </c>
      <c r="AH235" s="120">
        <v>58.727292682926837</v>
      </c>
      <c r="AI235" s="120">
        <v>57.165317073170748</v>
      </c>
      <c r="AJ235" s="120">
        <v>55.314268292682932</v>
      </c>
      <c r="AK235" s="120">
        <v>53.242512195121961</v>
      </c>
      <c r="AL235" s="120">
        <v>51.037780487804888</v>
      </c>
      <c r="AM235" s="120">
        <v>48.82326829268294</v>
      </c>
      <c r="AN235" s="120">
        <v>46.729048780487801</v>
      </c>
      <c r="AO235" s="120">
        <v>44.859756097560982</v>
      </c>
      <c r="AP235" s="120">
        <v>43.321902439024392</v>
      </c>
      <c r="AQ235" s="120">
        <v>42.187000000000005</v>
      </c>
      <c r="AR235" s="120">
        <v>41.449073170731715</v>
      </c>
      <c r="AS235" s="120">
        <v>41.087170731707324</v>
      </c>
      <c r="AT235" s="120">
        <v>41.097975609756098</v>
      </c>
      <c r="AU235" s="120">
        <v>41.465804878048786</v>
      </c>
      <c r="AV235" s="120">
        <v>42.157658536585373</v>
      </c>
      <c r="AW235" s="120">
        <v>43.100317073170743</v>
      </c>
      <c r="AX235" s="120">
        <v>44.214414634146351</v>
      </c>
      <c r="AY235" s="120" t="s">
        <v>1768</v>
      </c>
    </row>
  </sheetData>
  <phoneticPr fontId="5" type="noConversion"/>
  <pageMargins left="0.7" right="0.7" top="0.75" bottom="0.75" header="0.3" footer="0.3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1"/>
  <sheetViews>
    <sheetView workbookViewId="0">
      <selection activeCell="F37" sqref="F37"/>
    </sheetView>
  </sheetViews>
  <sheetFormatPr defaultRowHeight="14.25"/>
  <cols>
    <col min="1" max="1" width="17.625" customWidth="1"/>
    <col min="2" max="2" width="13.875" bestFit="1" customWidth="1"/>
    <col min="3" max="30" width="12.75" customWidth="1"/>
    <col min="31" max="31" width="12.75" bestFit="1" customWidth="1"/>
    <col min="32" max="33" width="12.75" customWidth="1"/>
  </cols>
  <sheetData>
    <row r="1" spans="1:35">
      <c r="A1" s="43" t="s">
        <v>1308</v>
      </c>
      <c r="B1" s="43" t="s">
        <v>1309</v>
      </c>
      <c r="C1" s="43" t="s">
        <v>1312</v>
      </c>
      <c r="D1" s="43" t="s">
        <v>1313</v>
      </c>
      <c r="E1" s="43" t="s">
        <v>1314</v>
      </c>
      <c r="F1" s="43" t="s">
        <v>1315</v>
      </c>
      <c r="G1" s="43" t="s">
        <v>1316</v>
      </c>
      <c r="H1" s="43" t="s">
        <v>1317</v>
      </c>
      <c r="I1" s="43" t="s">
        <v>1318</v>
      </c>
      <c r="J1" s="43" t="s">
        <v>1319</v>
      </c>
      <c r="K1" s="43" t="s">
        <v>1320</v>
      </c>
      <c r="L1" s="43" t="s">
        <v>1321</v>
      </c>
      <c r="M1" s="43" t="s">
        <v>1322</v>
      </c>
      <c r="N1" s="43" t="s">
        <v>1323</v>
      </c>
      <c r="O1" s="43" t="s">
        <v>1324</v>
      </c>
      <c r="P1" s="43" t="s">
        <v>1325</v>
      </c>
      <c r="Q1" s="43" t="s">
        <v>1326</v>
      </c>
      <c r="R1" s="43" t="s">
        <v>1327</v>
      </c>
      <c r="S1" s="43" t="s">
        <v>1328</v>
      </c>
      <c r="T1" s="43" t="s">
        <v>1329</v>
      </c>
      <c r="U1" s="43" t="s">
        <v>1330</v>
      </c>
      <c r="V1" s="43" t="s">
        <v>1331</v>
      </c>
      <c r="W1" s="43" t="s">
        <v>1332</v>
      </c>
      <c r="X1" s="43" t="s">
        <v>1333</v>
      </c>
      <c r="Y1" s="43" t="s">
        <v>1334</v>
      </c>
      <c r="Z1" s="43" t="s">
        <v>1335</v>
      </c>
      <c r="AA1" s="43" t="s">
        <v>1336</v>
      </c>
      <c r="AB1" s="43" t="s">
        <v>1337</v>
      </c>
      <c r="AC1" s="43" t="s">
        <v>1338</v>
      </c>
      <c r="AD1" s="43" t="s">
        <v>1339</v>
      </c>
      <c r="AE1" s="43" t="s">
        <v>1340</v>
      </c>
      <c r="AF1" s="142" t="s">
        <v>4639</v>
      </c>
      <c r="AG1" s="43"/>
    </row>
    <row r="2" spans="1:35">
      <c r="A2" s="43" t="s">
        <v>3986</v>
      </c>
      <c r="B2" s="43" t="s">
        <v>1341</v>
      </c>
      <c r="C2" s="43" t="s">
        <v>1768</v>
      </c>
      <c r="D2" s="43" t="s">
        <v>1768</v>
      </c>
      <c r="E2" s="43" t="s">
        <v>1768</v>
      </c>
      <c r="F2" s="43" t="s">
        <v>1768</v>
      </c>
      <c r="G2" s="43" t="s">
        <v>1768</v>
      </c>
      <c r="H2" s="43" t="s">
        <v>1768</v>
      </c>
      <c r="I2" s="43" t="s">
        <v>1768</v>
      </c>
      <c r="J2" s="43" t="s">
        <v>1768</v>
      </c>
      <c r="K2" s="43" t="s">
        <v>1768</v>
      </c>
      <c r="L2" s="43" t="s">
        <v>1768</v>
      </c>
      <c r="M2" s="43" t="s">
        <v>1768</v>
      </c>
      <c r="N2" s="43" t="s">
        <v>1768</v>
      </c>
      <c r="O2" s="43" t="s">
        <v>1768</v>
      </c>
      <c r="P2" s="43" t="s">
        <v>1768</v>
      </c>
      <c r="Q2" s="43" t="s">
        <v>1768</v>
      </c>
      <c r="R2" s="43" t="s">
        <v>1768</v>
      </c>
      <c r="S2" s="43" t="s">
        <v>1768</v>
      </c>
      <c r="T2" s="43" t="s">
        <v>1768</v>
      </c>
      <c r="U2" s="43" t="s">
        <v>1768</v>
      </c>
      <c r="V2" s="43" t="s">
        <v>1768</v>
      </c>
      <c r="W2" s="43" t="s">
        <v>1768</v>
      </c>
      <c r="X2" s="43" t="s">
        <v>1768</v>
      </c>
      <c r="Y2" s="43" t="s">
        <v>1768</v>
      </c>
      <c r="Z2" s="43" t="s">
        <v>1768</v>
      </c>
      <c r="AA2" s="43" t="s">
        <v>1768</v>
      </c>
      <c r="AB2" s="43" t="s">
        <v>1768</v>
      </c>
      <c r="AC2" s="43" t="s">
        <v>1768</v>
      </c>
      <c r="AD2" s="43" t="s">
        <v>1768</v>
      </c>
      <c r="AE2" s="43" t="s">
        <v>1768</v>
      </c>
      <c r="AF2" s="43" t="s">
        <v>1768</v>
      </c>
      <c r="AG2" s="142"/>
      <c r="AI2" t="str">
        <f t="shared" ref="AI2:AI65" si="0">VLOOKUP(A2,Area_Country_En,1,FALSE)</f>
        <v>Afghanistan</v>
      </c>
    </row>
    <row r="3" spans="1:35">
      <c r="A3" s="43" t="s">
        <v>4157</v>
      </c>
      <c r="B3" s="43" t="s">
        <v>1342</v>
      </c>
      <c r="C3" s="43">
        <v>2833406778.56458</v>
      </c>
      <c r="D3" s="43">
        <v>2996203998.4717898</v>
      </c>
      <c r="E3" s="43">
        <v>3084549973.0061998</v>
      </c>
      <c r="F3" s="43">
        <v>3118632346.8183799</v>
      </c>
      <c r="G3" s="43">
        <v>3079599648.8387198</v>
      </c>
      <c r="H3" s="43">
        <v>3134436353.7913899</v>
      </c>
      <c r="I3" s="43">
        <v>3311132153.50453</v>
      </c>
      <c r="J3" s="43">
        <v>3285045642.6342802</v>
      </c>
      <c r="K3" s="43">
        <v>3238396691.0657701</v>
      </c>
      <c r="L3" s="43">
        <v>3556943168.2163801</v>
      </c>
      <c r="M3" s="43">
        <v>3216343088.3524499</v>
      </c>
      <c r="N3" s="43">
        <v>2264659406.77109</v>
      </c>
      <c r="O3" s="43">
        <v>2101603929.4835701</v>
      </c>
      <c r="P3" s="43">
        <v>2303357906.7140002</v>
      </c>
      <c r="Q3" s="43">
        <v>2494536612.9712601</v>
      </c>
      <c r="R3" s="43">
        <v>2826309982.4964299</v>
      </c>
      <c r="S3" s="43">
        <v>3083504202.1847901</v>
      </c>
      <c r="T3" s="43">
        <v>2768986763.4314399</v>
      </c>
      <c r="U3" s="43">
        <v>3120648082.3872299</v>
      </c>
      <c r="V3" s="43">
        <v>3435833538.7083402</v>
      </c>
      <c r="W3" s="43">
        <v>3686649387.03405</v>
      </c>
      <c r="X3" s="43">
        <v>3944714844.12644</v>
      </c>
      <c r="Y3" s="43">
        <v>4059111574.6061001</v>
      </c>
      <c r="Z3" s="43">
        <v>4290480934.3586502</v>
      </c>
      <c r="AA3" s="43">
        <v>4543619309.4858103</v>
      </c>
      <c r="AB3" s="43">
        <v>4793518371.5075302</v>
      </c>
      <c r="AC3" s="43">
        <v>5033194290.0829096</v>
      </c>
      <c r="AD3" s="43">
        <v>5335185947.4878798</v>
      </c>
      <c r="AE3" s="43">
        <v>5655297104.3371496</v>
      </c>
      <c r="AF3" s="43">
        <v>5878708015.8882046</v>
      </c>
      <c r="AG3" s="43"/>
      <c r="AI3" t="str">
        <f t="shared" si="0"/>
        <v>Albania</v>
      </c>
    </row>
    <row r="4" spans="1:35">
      <c r="A4" s="43" t="s">
        <v>4047</v>
      </c>
      <c r="B4" s="43" t="s">
        <v>1343</v>
      </c>
      <c r="C4" s="43">
        <v>35291232178.486702</v>
      </c>
      <c r="D4" s="43">
        <v>36349967756.133598</v>
      </c>
      <c r="E4" s="43">
        <v>38676367201.213501</v>
      </c>
      <c r="F4" s="43">
        <v>40764892197.176804</v>
      </c>
      <c r="G4" s="43">
        <v>43047724736.928703</v>
      </c>
      <c r="H4" s="43">
        <v>44640489377.980904</v>
      </c>
      <c r="I4" s="43">
        <v>44819051776.7127</v>
      </c>
      <c r="J4" s="43">
        <v>44505319531.558296</v>
      </c>
      <c r="K4" s="43">
        <v>44060263881.067596</v>
      </c>
      <c r="L4" s="43">
        <v>45998916445.438797</v>
      </c>
      <c r="M4" s="43">
        <v>46366908061.660301</v>
      </c>
      <c r="N4" s="43">
        <v>45810504880.262398</v>
      </c>
      <c r="O4" s="43">
        <v>46635095028.458199</v>
      </c>
      <c r="P4" s="43">
        <v>45655757680.596298</v>
      </c>
      <c r="Q4" s="43">
        <v>45244857430.648102</v>
      </c>
      <c r="R4" s="43">
        <v>46964159664.584297</v>
      </c>
      <c r="S4" s="43">
        <v>48889689495.628998</v>
      </c>
      <c r="T4" s="43">
        <v>49427476044.498703</v>
      </c>
      <c r="U4" s="43">
        <v>51948279105.438797</v>
      </c>
      <c r="V4" s="43">
        <v>53610624833.855202</v>
      </c>
      <c r="W4" s="43">
        <v>54790058957.371803</v>
      </c>
      <c r="X4" s="43">
        <v>56214597842.944199</v>
      </c>
      <c r="Y4" s="43">
        <v>58856686556.857903</v>
      </c>
      <c r="Z4" s="43">
        <v>62917798907.7929</v>
      </c>
      <c r="AA4" s="43">
        <v>66189522629.186996</v>
      </c>
      <c r="AB4" s="43">
        <v>69565187810.782501</v>
      </c>
      <c r="AC4" s="43">
        <v>70956491566.998199</v>
      </c>
      <c r="AD4" s="43">
        <v>73085186314.008102</v>
      </c>
      <c r="AE4" s="43">
        <v>75277741903.428406</v>
      </c>
      <c r="AF4" s="43">
        <v>76410854632.040726</v>
      </c>
      <c r="AG4" s="43"/>
      <c r="AI4" t="str">
        <f t="shared" si="0"/>
        <v>Algeria</v>
      </c>
    </row>
    <row r="5" spans="1:35">
      <c r="A5" s="67" t="s">
        <v>2050</v>
      </c>
      <c r="B5" s="43" t="s">
        <v>1344</v>
      </c>
      <c r="C5" s="43" t="s">
        <v>1768</v>
      </c>
      <c r="D5" s="43" t="s">
        <v>1768</v>
      </c>
      <c r="E5" s="43" t="s">
        <v>1768</v>
      </c>
      <c r="F5" s="43" t="s">
        <v>1768</v>
      </c>
      <c r="G5" s="43" t="s">
        <v>1768</v>
      </c>
      <c r="H5" s="43" t="s">
        <v>1768</v>
      </c>
      <c r="I5" s="43" t="s">
        <v>1768</v>
      </c>
      <c r="J5" s="43" t="s">
        <v>1768</v>
      </c>
      <c r="K5" s="43" t="s">
        <v>1768</v>
      </c>
      <c r="L5" s="43" t="s">
        <v>1768</v>
      </c>
      <c r="M5" s="43" t="s">
        <v>1768</v>
      </c>
      <c r="N5" s="43" t="s">
        <v>1768</v>
      </c>
      <c r="O5" s="43" t="s">
        <v>1768</v>
      </c>
      <c r="P5" s="43" t="s">
        <v>1768</v>
      </c>
      <c r="Q5" s="43" t="s">
        <v>1768</v>
      </c>
      <c r="R5" s="43" t="s">
        <v>1768</v>
      </c>
      <c r="S5" s="43" t="s">
        <v>1768</v>
      </c>
      <c r="T5" s="43" t="s">
        <v>1768</v>
      </c>
      <c r="U5" s="43" t="s">
        <v>1768</v>
      </c>
      <c r="V5" s="43" t="s">
        <v>1768</v>
      </c>
      <c r="W5" s="43" t="s">
        <v>1768</v>
      </c>
      <c r="X5" s="43" t="s">
        <v>1768</v>
      </c>
      <c r="Y5" s="43" t="s">
        <v>1768</v>
      </c>
      <c r="Z5" s="43" t="s">
        <v>1768</v>
      </c>
      <c r="AA5" s="43" t="s">
        <v>1768</v>
      </c>
      <c r="AB5" s="43" t="s">
        <v>1768</v>
      </c>
      <c r="AC5" s="43" t="s">
        <v>1768</v>
      </c>
      <c r="AD5" s="43" t="s">
        <v>1768</v>
      </c>
      <c r="AE5" s="43" t="s">
        <v>1768</v>
      </c>
      <c r="AF5" s="43" t="s">
        <v>1768</v>
      </c>
      <c r="AG5" s="142"/>
      <c r="AI5" t="e">
        <f t="shared" si="0"/>
        <v>#N/A</v>
      </c>
    </row>
    <row r="6" spans="1:35">
      <c r="A6" s="67" t="s">
        <v>2051</v>
      </c>
      <c r="B6" s="43" t="s">
        <v>1345</v>
      </c>
      <c r="C6" s="43">
        <v>634732984.71842694</v>
      </c>
      <c r="D6" s="43">
        <v>633388211.44571805</v>
      </c>
      <c r="E6" s="43">
        <v>641456851.08196998</v>
      </c>
      <c r="F6" s="43">
        <v>653559810.53634596</v>
      </c>
      <c r="G6" s="43">
        <v>664317996.718014</v>
      </c>
      <c r="H6" s="43">
        <v>680455275.99051702</v>
      </c>
      <c r="I6" s="43">
        <v>701971648.35385299</v>
      </c>
      <c r="J6" s="43">
        <v>740970073.26240098</v>
      </c>
      <c r="K6" s="43">
        <v>778623724.89823997</v>
      </c>
      <c r="L6" s="43">
        <v>816277376.53407896</v>
      </c>
      <c r="M6" s="43">
        <v>847207161.80637503</v>
      </c>
      <c r="N6" s="43">
        <v>868723534.16971099</v>
      </c>
      <c r="O6" s="43">
        <v>876792173.80596304</v>
      </c>
      <c r="P6" s="43">
        <v>868723534.16971099</v>
      </c>
      <c r="Q6" s="43">
        <v>888895133.26033998</v>
      </c>
      <c r="R6" s="43">
        <v>913101052.16909301</v>
      </c>
      <c r="S6" s="43">
        <v>956133796.89576602</v>
      </c>
      <c r="T6" s="43">
        <v>1042199286.34911</v>
      </c>
      <c r="U6" s="43">
        <v>1075818618.1668301</v>
      </c>
      <c r="V6" s="43">
        <v>1120196136.1662099</v>
      </c>
      <c r="W6" s="43">
        <v>1133643868.89329</v>
      </c>
      <c r="X6" s="43">
        <v>1266776422.8914399</v>
      </c>
      <c r="Y6" s="43">
        <v>1340738952.8904099</v>
      </c>
      <c r="Z6" s="43">
        <v>1432183535.4345901</v>
      </c>
      <c r="AA6" s="43">
        <v>1524972891.2514801</v>
      </c>
      <c r="AB6" s="43">
        <v>1615072700.5229499</v>
      </c>
      <c r="AC6" s="43">
        <v>1723999335.61234</v>
      </c>
      <c r="AD6" s="43">
        <v>1748205254.52109</v>
      </c>
      <c r="AE6" s="43" t="s">
        <v>1768</v>
      </c>
      <c r="AF6" s="43" t="s">
        <v>1768</v>
      </c>
      <c r="AG6" s="142"/>
      <c r="AI6" t="e">
        <f t="shared" si="0"/>
        <v>#N/A</v>
      </c>
    </row>
    <row r="7" spans="1:35">
      <c r="A7" s="43" t="s">
        <v>4048</v>
      </c>
      <c r="B7" s="43" t="s">
        <v>1346</v>
      </c>
      <c r="C7" s="43" t="s">
        <v>1768</v>
      </c>
      <c r="D7" s="43" t="s">
        <v>1768</v>
      </c>
      <c r="E7" s="43" t="s">
        <v>1768</v>
      </c>
      <c r="F7" s="43" t="s">
        <v>1768</v>
      </c>
      <c r="G7" s="43" t="s">
        <v>1768</v>
      </c>
      <c r="H7" s="43">
        <v>7218737860.1535301</v>
      </c>
      <c r="I7" s="43">
        <v>7420862520.2378302</v>
      </c>
      <c r="J7" s="43">
        <v>8007110659.3366203</v>
      </c>
      <c r="K7" s="43">
        <v>8455508856.25947</v>
      </c>
      <c r="L7" s="43">
        <v>8489330891.6845102</v>
      </c>
      <c r="M7" s="43">
        <v>8463862899.00945</v>
      </c>
      <c r="N7" s="43">
        <v>8362296544.2213402</v>
      </c>
      <c r="O7" s="43">
        <v>7785298082.6700697</v>
      </c>
      <c r="P7" s="43">
        <v>5862329456.2505598</v>
      </c>
      <c r="Q7" s="43">
        <v>6067510987.2193298</v>
      </c>
      <c r="R7" s="43">
        <v>6698532129.8901396</v>
      </c>
      <c r="S7" s="43">
        <v>7448767728.4378405</v>
      </c>
      <c r="T7" s="43">
        <v>8037220378.9844303</v>
      </c>
      <c r="U7" s="43">
        <v>8584134106.3580503</v>
      </c>
      <c r="V7" s="43">
        <v>8862242854.9228592</v>
      </c>
      <c r="W7" s="43">
        <v>9129180360.5218601</v>
      </c>
      <c r="X7" s="43">
        <v>9416016123.8920403</v>
      </c>
      <c r="Y7" s="43">
        <v>10780448533.6873</v>
      </c>
      <c r="Z7" s="43">
        <v>11137095732.431999</v>
      </c>
      <c r="AA7" s="43">
        <v>12382535738.554701</v>
      </c>
      <c r="AB7" s="43">
        <v>14934977575.0585</v>
      </c>
      <c r="AC7" s="43">
        <v>17707408100.863899</v>
      </c>
      <c r="AD7" s="43">
        <v>21298396078.473701</v>
      </c>
      <c r="AE7" s="43">
        <v>24104569282.947899</v>
      </c>
      <c r="AF7" s="43">
        <v>24294571083.757748</v>
      </c>
      <c r="AG7" s="43"/>
      <c r="AI7" t="str">
        <f t="shared" si="0"/>
        <v>Angola</v>
      </c>
    </row>
    <row r="8" spans="1:35">
      <c r="A8" s="43" t="s">
        <v>1347</v>
      </c>
      <c r="B8" s="43" t="s">
        <v>1348</v>
      </c>
      <c r="C8" s="43" t="s">
        <v>1768</v>
      </c>
      <c r="D8" s="43" t="s">
        <v>1768</v>
      </c>
      <c r="E8" s="43" t="s">
        <v>1768</v>
      </c>
      <c r="F8" s="43" t="s">
        <v>1768</v>
      </c>
      <c r="G8" s="43" t="s">
        <v>1768</v>
      </c>
      <c r="H8" s="43" t="s">
        <v>1768</v>
      </c>
      <c r="I8" s="43" t="s">
        <v>1768</v>
      </c>
      <c r="J8" s="43" t="s">
        <v>1768</v>
      </c>
      <c r="K8" s="43" t="s">
        <v>1768</v>
      </c>
      <c r="L8" s="43" t="s">
        <v>1768</v>
      </c>
      <c r="M8" s="43" t="s">
        <v>1768</v>
      </c>
      <c r="N8" s="43" t="s">
        <v>1768</v>
      </c>
      <c r="O8" s="43" t="s">
        <v>1768</v>
      </c>
      <c r="P8" s="43" t="s">
        <v>1768</v>
      </c>
      <c r="Q8" s="43" t="s">
        <v>1768</v>
      </c>
      <c r="R8" s="43">
        <v>537753473.06640899</v>
      </c>
      <c r="S8" s="43">
        <v>573995698.986166</v>
      </c>
      <c r="T8" s="43">
        <v>602040241.389763</v>
      </c>
      <c r="U8" s="43">
        <v>628576196.02057397</v>
      </c>
      <c r="V8" s="43">
        <v>654483626.42483699</v>
      </c>
      <c r="W8" s="43">
        <v>664174062.34433699</v>
      </c>
      <c r="X8" s="43">
        <v>678863208.827896</v>
      </c>
      <c r="Y8" s="43">
        <v>695992106.99941599</v>
      </c>
      <c r="Z8" s="43">
        <v>732482506.30219495</v>
      </c>
      <c r="AA8" s="43">
        <v>785420514.625893</v>
      </c>
      <c r="AB8" s="43">
        <v>822136475.87718201</v>
      </c>
      <c r="AC8" s="43">
        <v>925917988.71698999</v>
      </c>
      <c r="AD8" s="43">
        <v>1018444420.65667</v>
      </c>
      <c r="AE8" s="43">
        <v>1043707358.88975</v>
      </c>
      <c r="AF8" s="43">
        <v>923455220.5036695</v>
      </c>
      <c r="AG8" s="43"/>
      <c r="AI8" t="e">
        <f t="shared" si="0"/>
        <v>#N/A</v>
      </c>
    </row>
    <row r="9" spans="1:35">
      <c r="A9" s="43" t="s">
        <v>4220</v>
      </c>
      <c r="B9" s="43" t="s">
        <v>1349</v>
      </c>
      <c r="C9" s="43">
        <v>212127318773.802</v>
      </c>
      <c r="D9" s="43">
        <v>200058275576.194</v>
      </c>
      <c r="E9" s="43">
        <v>190141029714.57999</v>
      </c>
      <c r="F9" s="43">
        <v>197509229313.40399</v>
      </c>
      <c r="G9" s="43">
        <v>201877686114.39301</v>
      </c>
      <c r="H9" s="43">
        <v>186561877750.35501</v>
      </c>
      <c r="I9" s="43">
        <v>201255080489.854</v>
      </c>
      <c r="J9" s="43">
        <v>207111589518.34601</v>
      </c>
      <c r="K9" s="43">
        <v>201815943167.578</v>
      </c>
      <c r="L9" s="43">
        <v>186687437478.62799</v>
      </c>
      <c r="M9" s="43">
        <v>182208881976.73599</v>
      </c>
      <c r="N9" s="43">
        <v>205294219093.89999</v>
      </c>
      <c r="O9" s="43">
        <v>229807939326.39401</v>
      </c>
      <c r="P9" s="43">
        <v>243382509292.534</v>
      </c>
      <c r="Q9" s="43">
        <v>257586800996.26901</v>
      </c>
      <c r="R9" s="43">
        <v>250257916577.15701</v>
      </c>
      <c r="S9" s="43">
        <v>264088895397.01001</v>
      </c>
      <c r="T9" s="43">
        <v>285509269184.29199</v>
      </c>
      <c r="U9" s="43">
        <v>296501886735.84399</v>
      </c>
      <c r="V9" s="43">
        <v>286463942700.27502</v>
      </c>
      <c r="W9" s="43">
        <v>284203745280</v>
      </c>
      <c r="X9" s="43">
        <v>271673657735.95001</v>
      </c>
      <c r="Y9" s="43">
        <v>242076212334.26401</v>
      </c>
      <c r="Z9" s="43">
        <v>263468585945.26099</v>
      </c>
      <c r="AA9" s="43">
        <v>287258675093.51898</v>
      </c>
      <c r="AB9" s="43">
        <v>313626005874.33899</v>
      </c>
      <c r="AC9" s="43">
        <v>340177780212.11401</v>
      </c>
      <c r="AD9" s="43">
        <v>369614509410.54602</v>
      </c>
      <c r="AE9" s="43">
        <v>394594682114.83197</v>
      </c>
      <c r="AF9" s="43">
        <v>397949689763.302</v>
      </c>
      <c r="AG9" s="43"/>
      <c r="AI9" t="str">
        <f t="shared" si="0"/>
        <v>Argentina</v>
      </c>
    </row>
    <row r="10" spans="1:35">
      <c r="A10" s="43" t="s">
        <v>4191</v>
      </c>
      <c r="B10" s="43" t="s">
        <v>1350</v>
      </c>
      <c r="C10" s="43" t="s">
        <v>1768</v>
      </c>
      <c r="D10" s="43" t="s">
        <v>1768</v>
      </c>
      <c r="E10" s="43" t="s">
        <v>1768</v>
      </c>
      <c r="F10" s="43" t="s">
        <v>1768</v>
      </c>
      <c r="G10" s="43" t="s">
        <v>1768</v>
      </c>
      <c r="H10" s="43" t="s">
        <v>1768</v>
      </c>
      <c r="I10" s="43" t="s">
        <v>1768</v>
      </c>
      <c r="J10" s="43" t="s">
        <v>1768</v>
      </c>
      <c r="K10" s="43" t="s">
        <v>1768</v>
      </c>
      <c r="L10" s="43" t="s">
        <v>1768</v>
      </c>
      <c r="M10" s="43">
        <v>2819375628.5382199</v>
      </c>
      <c r="N10" s="43">
        <v>2489508722.8043499</v>
      </c>
      <c r="O10" s="43">
        <v>1448894008.24646</v>
      </c>
      <c r="P10" s="43">
        <v>1321391353.01774</v>
      </c>
      <c r="Q10" s="43">
        <v>1392746522.9493301</v>
      </c>
      <c r="R10" s="43">
        <v>1488846010.84917</v>
      </c>
      <c r="S10" s="43">
        <v>1576172795.9091499</v>
      </c>
      <c r="T10" s="43">
        <v>1628518750.60517</v>
      </c>
      <c r="U10" s="43">
        <v>1747400619.3993499</v>
      </c>
      <c r="V10" s="43">
        <v>1805064839.83953</v>
      </c>
      <c r="W10" s="43">
        <v>1911563665.3900599</v>
      </c>
      <c r="X10" s="43">
        <v>2095073777.2675099</v>
      </c>
      <c r="Y10" s="43">
        <v>2371336501.9065399</v>
      </c>
      <c r="Z10" s="43">
        <v>2703323612.17345</v>
      </c>
      <c r="AA10" s="43">
        <v>2987172591.4516602</v>
      </c>
      <c r="AB10" s="43">
        <v>3402389581.6634498</v>
      </c>
      <c r="AC10" s="43">
        <v>3851505006.4430199</v>
      </c>
      <c r="AD10" s="43">
        <v>4379161192.3257103</v>
      </c>
      <c r="AE10" s="43">
        <v>4676944153.4038601</v>
      </c>
      <c r="AF10" s="43">
        <v>4003464195.3137059</v>
      </c>
      <c r="AG10" s="43"/>
      <c r="AI10" t="str">
        <f t="shared" si="0"/>
        <v>Armenia</v>
      </c>
    </row>
    <row r="11" spans="1:35">
      <c r="A11" s="43" t="s">
        <v>1351</v>
      </c>
      <c r="B11" s="43" t="s">
        <v>1352</v>
      </c>
      <c r="C11" s="43" t="s">
        <v>1768</v>
      </c>
      <c r="D11" s="43" t="s">
        <v>1768</v>
      </c>
      <c r="E11" s="43" t="s">
        <v>1768</v>
      </c>
      <c r="F11" s="43" t="s">
        <v>1768</v>
      </c>
      <c r="G11" s="43" t="s">
        <v>1768</v>
      </c>
      <c r="H11" s="43" t="s">
        <v>1768</v>
      </c>
      <c r="I11" s="43" t="s">
        <v>1768</v>
      </c>
      <c r="J11" s="43">
        <v>803532224</v>
      </c>
      <c r="K11" s="43">
        <v>940115968</v>
      </c>
      <c r="L11" s="43">
        <v>1024732160</v>
      </c>
      <c r="M11" s="43">
        <v>1147728384</v>
      </c>
      <c r="N11" s="43">
        <v>1193642624</v>
      </c>
      <c r="O11" s="43">
        <v>1241360000</v>
      </c>
      <c r="P11" s="43">
        <v>1291009280</v>
      </c>
      <c r="Q11" s="43">
        <v>1368477568</v>
      </c>
      <c r="R11" s="43">
        <v>1522319360</v>
      </c>
      <c r="S11" s="43">
        <v>1540994176</v>
      </c>
      <c r="T11" s="43">
        <v>1660899328</v>
      </c>
      <c r="U11" s="43">
        <v>1771982336</v>
      </c>
      <c r="V11" s="43">
        <v>1792653440</v>
      </c>
      <c r="W11" s="43">
        <v>1858659200</v>
      </c>
      <c r="X11" s="43">
        <v>1845780096</v>
      </c>
      <c r="Y11" s="43">
        <v>1798191488</v>
      </c>
      <c r="Z11" s="43">
        <v>1826396928</v>
      </c>
      <c r="AA11" s="43" t="s">
        <v>1768</v>
      </c>
      <c r="AB11" s="43" t="s">
        <v>1768</v>
      </c>
      <c r="AC11" s="43" t="s">
        <v>1768</v>
      </c>
      <c r="AD11" s="43" t="s">
        <v>1768</v>
      </c>
      <c r="AE11" s="43" t="s">
        <v>1768</v>
      </c>
      <c r="AF11" s="43" t="s">
        <v>1768</v>
      </c>
      <c r="AG11" s="142"/>
      <c r="AI11" t="e">
        <f t="shared" si="0"/>
        <v>#N/A</v>
      </c>
    </row>
    <row r="12" spans="1:35">
      <c r="A12" s="43" t="s">
        <v>58</v>
      </c>
      <c r="B12" s="43" t="s">
        <v>1353</v>
      </c>
      <c r="C12" s="43">
        <v>210216187437.73001</v>
      </c>
      <c r="D12" s="43">
        <v>217331919177.85101</v>
      </c>
      <c r="E12" s="43">
        <v>224221075089.84799</v>
      </c>
      <c r="F12" s="43">
        <v>218906885762.29901</v>
      </c>
      <c r="G12" s="43">
        <v>229145130666.638</v>
      </c>
      <c r="H12" s="43">
        <v>241347513800.758</v>
      </c>
      <c r="I12" s="43">
        <v>252076432473.008</v>
      </c>
      <c r="J12" s="43">
        <v>258172332460.21799</v>
      </c>
      <c r="K12" s="43">
        <v>271485947362.84</v>
      </c>
      <c r="L12" s="43">
        <v>281524074338.30701</v>
      </c>
      <c r="M12" s="43">
        <v>292608009913.21997</v>
      </c>
      <c r="N12" s="43">
        <v>290721321170.336</v>
      </c>
      <c r="O12" s="43">
        <v>290858421193.72198</v>
      </c>
      <c r="P12" s="43">
        <v>301625824083.06299</v>
      </c>
      <c r="Q12" s="43">
        <v>313998499877.81</v>
      </c>
      <c r="R12" s="43">
        <v>327598822197.76001</v>
      </c>
      <c r="S12" s="43">
        <v>341030295015.22302</v>
      </c>
      <c r="T12" s="43">
        <v>354330440441.86298</v>
      </c>
      <c r="U12" s="43">
        <v>370275413688.08099</v>
      </c>
      <c r="V12" s="43">
        <v>389529548551.40802</v>
      </c>
      <c r="W12" s="43">
        <v>405110845946.11603</v>
      </c>
      <c r="X12" s="43">
        <v>412807689364.31</v>
      </c>
      <c r="Y12" s="43">
        <v>428494337303.30402</v>
      </c>
      <c r="Z12" s="43">
        <v>442206263852.81799</v>
      </c>
      <c r="AA12" s="43">
        <v>459894572133.25598</v>
      </c>
      <c r="AB12" s="43">
        <v>472771872224.60901</v>
      </c>
      <c r="AC12" s="43">
        <v>486954749380.77399</v>
      </c>
      <c r="AD12" s="43">
        <v>503024315279.823</v>
      </c>
      <c r="AE12" s="43">
        <v>521536185806.008</v>
      </c>
      <c r="AF12" s="43">
        <v>548100690503.07709</v>
      </c>
      <c r="AG12" s="43"/>
      <c r="AI12" t="str">
        <f t="shared" si="0"/>
        <v>Australia</v>
      </c>
    </row>
    <row r="13" spans="1:35">
      <c r="A13" s="43" t="s">
        <v>4162</v>
      </c>
      <c r="B13" s="43" t="s">
        <v>1354</v>
      </c>
      <c r="C13" s="43">
        <v>120300350101.345</v>
      </c>
      <c r="D13" s="43">
        <v>120126957803.575</v>
      </c>
      <c r="E13" s="43">
        <v>122465819052.884</v>
      </c>
      <c r="F13" s="43">
        <v>126081997420.306</v>
      </c>
      <c r="G13" s="43">
        <v>126158466924.636</v>
      </c>
      <c r="H13" s="43">
        <v>129257324488.668</v>
      </c>
      <c r="I13" s="43">
        <v>132251704440.759</v>
      </c>
      <c r="J13" s="43">
        <v>134032338308.45799</v>
      </c>
      <c r="K13" s="43">
        <v>137877648793.07199</v>
      </c>
      <c r="L13" s="43">
        <v>143036392113.50601</v>
      </c>
      <c r="M13" s="43">
        <v>149002303298.323</v>
      </c>
      <c r="N13" s="43">
        <v>153976322093.237</v>
      </c>
      <c r="O13" s="43">
        <v>156883084577.11401</v>
      </c>
      <c r="P13" s="43">
        <v>157470333517.59698</v>
      </c>
      <c r="Q13" s="43">
        <v>160955039616.73099</v>
      </c>
      <c r="R13" s="43">
        <v>165041920029.48199</v>
      </c>
      <c r="S13" s="43">
        <v>168722222222.22198</v>
      </c>
      <c r="T13" s="43">
        <v>172308549843.37601</v>
      </c>
      <c r="U13" s="43">
        <v>178503408881.51801</v>
      </c>
      <c r="V13" s="43">
        <v>184465450525.15201</v>
      </c>
      <c r="W13" s="43">
        <v>191199557766.72198</v>
      </c>
      <c r="X13" s="43">
        <v>192194766906.20999</v>
      </c>
      <c r="Y13" s="43">
        <v>195360972913.21201</v>
      </c>
      <c r="Z13" s="43">
        <v>196926018057.85901</v>
      </c>
      <c r="AA13" s="43">
        <v>201936981757.87701</v>
      </c>
      <c r="AB13" s="43">
        <v>207741569928.13699</v>
      </c>
      <c r="AC13" s="43">
        <v>214751335913.02701</v>
      </c>
      <c r="AD13" s="43">
        <v>221333886124.931</v>
      </c>
      <c r="AE13" s="43">
        <v>225242583379.39899</v>
      </c>
      <c r="AF13" s="43">
        <v>218354635526.07333</v>
      </c>
      <c r="AG13" s="43"/>
      <c r="AI13" t="str">
        <f t="shared" si="0"/>
        <v>Austria</v>
      </c>
    </row>
    <row r="14" spans="1:35">
      <c r="A14" s="43" t="s">
        <v>4192</v>
      </c>
      <c r="B14" s="43" t="s">
        <v>1355</v>
      </c>
      <c r="C14" s="43" t="s">
        <v>1768</v>
      </c>
      <c r="D14" s="43" t="s">
        <v>1768</v>
      </c>
      <c r="E14" s="43" t="s">
        <v>1768</v>
      </c>
      <c r="F14" s="43" t="s">
        <v>1768</v>
      </c>
      <c r="G14" s="43" t="s">
        <v>1768</v>
      </c>
      <c r="H14" s="43" t="s">
        <v>1768</v>
      </c>
      <c r="I14" s="43" t="s">
        <v>1768</v>
      </c>
      <c r="J14" s="43" t="s">
        <v>1768</v>
      </c>
      <c r="K14" s="43" t="s">
        <v>1768</v>
      </c>
      <c r="L14" s="43" t="s">
        <v>1768</v>
      </c>
      <c r="M14" s="43">
        <v>8954047982.4372597</v>
      </c>
      <c r="N14" s="43">
        <v>8891369646.5601997</v>
      </c>
      <c r="O14" s="43">
        <v>6881920106.4376001</v>
      </c>
      <c r="P14" s="43">
        <v>5292196561.8505096</v>
      </c>
      <c r="Q14" s="43">
        <v>4249633839.1659598</v>
      </c>
      <c r="R14" s="43">
        <v>3748177046.1443801</v>
      </c>
      <c r="S14" s="43">
        <v>3796903347.7442498</v>
      </c>
      <c r="T14" s="43">
        <v>4017123741.9134202</v>
      </c>
      <c r="U14" s="43">
        <v>4418836116.1047602</v>
      </c>
      <c r="V14" s="43">
        <v>4745829988.6965199</v>
      </c>
      <c r="W14" s="43">
        <v>5272617117.4418297</v>
      </c>
      <c r="X14" s="43">
        <v>5794606212.0685701</v>
      </c>
      <c r="Y14" s="43">
        <v>6408834470.5478401</v>
      </c>
      <c r="Z14" s="43">
        <v>7126623931.2491999</v>
      </c>
      <c r="AA14" s="43">
        <v>7853539572.2366104</v>
      </c>
      <c r="AB14" s="43">
        <v>9926874019.3070793</v>
      </c>
      <c r="AC14" s="43">
        <v>13351645555.968</v>
      </c>
      <c r="AD14" s="43">
        <v>16696099251.282499</v>
      </c>
      <c r="AE14" s="43">
        <v>18499277970.421001</v>
      </c>
      <c r="AF14" s="43">
        <v>20219711123.102375</v>
      </c>
      <c r="AG14" s="43"/>
      <c r="AI14" t="str">
        <f t="shared" si="0"/>
        <v>Azerbaijan</v>
      </c>
    </row>
    <row r="15" spans="1:35">
      <c r="A15" s="67" t="s">
        <v>2052</v>
      </c>
      <c r="B15" s="43" t="s">
        <v>1356</v>
      </c>
      <c r="C15" s="43">
        <v>3183672784.8012199</v>
      </c>
      <c r="D15" s="43">
        <v>2889934231.3000202</v>
      </c>
      <c r="E15" s="43">
        <v>3083527993.4724398</v>
      </c>
      <c r="F15" s="43">
        <v>3194444079.0827098</v>
      </c>
      <c r="G15" s="43">
        <v>3647133563.27631</v>
      </c>
      <c r="H15" s="43">
        <v>3823260210.6820698</v>
      </c>
      <c r="I15" s="43">
        <v>3891964195.4308901</v>
      </c>
      <c r="J15" s="43">
        <v>4008120601.7870498</v>
      </c>
      <c r="K15" s="43">
        <v>4100696496.36619</v>
      </c>
      <c r="L15" s="43">
        <v>4376563815.7622204</v>
      </c>
      <c r="M15" s="43">
        <v>4306702948.5154305</v>
      </c>
      <c r="N15" s="43">
        <v>4126605956.77877</v>
      </c>
      <c r="O15" s="43">
        <v>3968739231.51366</v>
      </c>
      <c r="P15" s="43">
        <v>3980955266.9672899</v>
      </c>
      <c r="Q15" s="43">
        <v>4106312217.10009</v>
      </c>
      <c r="R15" s="43">
        <v>4286117403.4296098</v>
      </c>
      <c r="S15" s="43">
        <v>4467142866.9162703</v>
      </c>
      <c r="T15" s="43">
        <v>4762705335.1980305</v>
      </c>
      <c r="U15" s="43">
        <v>5129936792.8847704</v>
      </c>
      <c r="V15" s="43">
        <v>5300351126.1888399</v>
      </c>
      <c r="W15" s="43">
        <v>5528200494.6990805</v>
      </c>
      <c r="X15" s="43">
        <v>5513291542.4835501</v>
      </c>
      <c r="Y15" s="43">
        <v>5626311312.0028601</v>
      </c>
      <c r="Z15" s="43">
        <v>5491865582.3959198</v>
      </c>
      <c r="AA15" s="43">
        <v>5483101005.7641602</v>
      </c>
      <c r="AB15" s="43">
        <v>5666208557.0874901</v>
      </c>
      <c r="AC15" s="43">
        <v>5928790845.7496405</v>
      </c>
      <c r="AD15" s="43">
        <v>6093090810.1657696</v>
      </c>
      <c r="AE15" s="43" t="s">
        <v>1768</v>
      </c>
      <c r="AF15" s="43" t="s">
        <v>1768</v>
      </c>
      <c r="AG15" s="142"/>
      <c r="AI15" t="str">
        <f t="shared" si="0"/>
        <v>Bahamas</v>
      </c>
    </row>
    <row r="16" spans="1:35">
      <c r="A16" s="43" t="s">
        <v>3987</v>
      </c>
      <c r="B16" s="43" t="s">
        <v>1357</v>
      </c>
      <c r="C16" s="43">
        <v>3983298875.2788701</v>
      </c>
      <c r="D16" s="43">
        <v>3771518971.9994898</v>
      </c>
      <c r="E16" s="43">
        <v>3486534795.1486702</v>
      </c>
      <c r="F16" s="43">
        <v>3708849408.7841601</v>
      </c>
      <c r="G16" s="43">
        <v>3894427038.0220499</v>
      </c>
      <c r="H16" s="43">
        <v>3709119795.5341401</v>
      </c>
      <c r="I16" s="43">
        <v>3752998516.9149899</v>
      </c>
      <c r="J16" s="43">
        <v>4143273092.1772699</v>
      </c>
      <c r="K16" s="43">
        <v>4433301952.7649803</v>
      </c>
      <c r="L16" s="43">
        <v>4449439408.51332</v>
      </c>
      <c r="M16" s="43">
        <v>4646905410.67276</v>
      </c>
      <c r="N16" s="43">
        <v>5168752875.4289303</v>
      </c>
      <c r="O16" s="43">
        <v>5514542260.8199997</v>
      </c>
      <c r="P16" s="43">
        <v>6224264259.1364803</v>
      </c>
      <c r="Q16" s="43">
        <v>6208703536.2512798</v>
      </c>
      <c r="R16" s="43">
        <v>6452705103.50879</v>
      </c>
      <c r="S16" s="43">
        <v>6717911630.6166201</v>
      </c>
      <c r="T16" s="43">
        <v>6925696586.9531603</v>
      </c>
      <c r="U16" s="43">
        <v>7257437617.2907801</v>
      </c>
      <c r="V16" s="43">
        <v>7569507492.9224796</v>
      </c>
      <c r="W16" s="43">
        <v>7970690894.2230797</v>
      </c>
      <c r="X16" s="43">
        <v>8337342675.3573399</v>
      </c>
      <c r="Y16" s="43">
        <v>8775886900.0811291</v>
      </c>
      <c r="Z16" s="43">
        <v>9407750756.8869705</v>
      </c>
      <c r="AA16" s="43">
        <v>9934584799.2726498</v>
      </c>
      <c r="AB16" s="43">
        <v>10709482413.6159</v>
      </c>
      <c r="AC16" s="43">
        <v>11427017735.328199</v>
      </c>
      <c r="AD16" s="43">
        <v>12380031014.4545</v>
      </c>
      <c r="AE16" s="43">
        <v>13159972968.3652</v>
      </c>
      <c r="AF16" s="43" t="s">
        <v>1768</v>
      </c>
      <c r="AG16" s="142"/>
      <c r="AI16" t="str">
        <f t="shared" si="0"/>
        <v>Bahrain</v>
      </c>
    </row>
    <row r="17" spans="1:35">
      <c r="A17" s="43" t="s">
        <v>3988</v>
      </c>
      <c r="B17" s="43" t="s">
        <v>1358</v>
      </c>
      <c r="C17" s="43">
        <v>20448856299.837898</v>
      </c>
      <c r="D17" s="43">
        <v>21226321416.926998</v>
      </c>
      <c r="E17" s="43">
        <v>21730757902.0429</v>
      </c>
      <c r="F17" s="43">
        <v>22603484271.617599</v>
      </c>
      <c r="G17" s="43">
        <v>23774496719.843601</v>
      </c>
      <c r="H17" s="43">
        <v>24540815466.014599</v>
      </c>
      <c r="I17" s="43">
        <v>25583449299.913898</v>
      </c>
      <c r="J17" s="43">
        <v>26538291098.953098</v>
      </c>
      <c r="K17" s="43">
        <v>27111306492.975498</v>
      </c>
      <c r="L17" s="43">
        <v>27819549199.331902</v>
      </c>
      <c r="M17" s="43">
        <v>29472394063.317101</v>
      </c>
      <c r="N17" s="43">
        <v>30456582086.2883</v>
      </c>
      <c r="O17" s="43">
        <v>31991329801.701099</v>
      </c>
      <c r="P17" s="43">
        <v>33454733370.258701</v>
      </c>
      <c r="Q17" s="43">
        <v>34821260045.7024</v>
      </c>
      <c r="R17" s="43">
        <v>36536225272.682999</v>
      </c>
      <c r="S17" s="43">
        <v>38224917902.786201</v>
      </c>
      <c r="T17" s="43">
        <v>40284305128.197998</v>
      </c>
      <c r="U17" s="43">
        <v>42390179823.405197</v>
      </c>
      <c r="V17" s="43">
        <v>44454255264.246696</v>
      </c>
      <c r="W17" s="43">
        <v>47096841477.949898</v>
      </c>
      <c r="X17" s="43">
        <v>49580735544.870903</v>
      </c>
      <c r="Y17" s="43">
        <v>51769928757.6007</v>
      </c>
      <c r="Z17" s="43">
        <v>54490953247.475998</v>
      </c>
      <c r="AA17" s="43">
        <v>57907810051.345497</v>
      </c>
      <c r="AB17" s="43">
        <v>61356497213.403702</v>
      </c>
      <c r="AC17" s="43">
        <v>65424026292.392799</v>
      </c>
      <c r="AD17" s="43">
        <v>69629379673.229004</v>
      </c>
      <c r="AE17" s="43">
        <v>73939738762.776093</v>
      </c>
      <c r="AF17" s="43">
        <v>78231381235.253601</v>
      </c>
      <c r="AG17" s="43"/>
      <c r="AI17" t="str">
        <f t="shared" si="0"/>
        <v>Bangladesh</v>
      </c>
    </row>
    <row r="18" spans="1:35">
      <c r="A18" s="43" t="s">
        <v>4224</v>
      </c>
      <c r="B18" s="43" t="s">
        <v>1359</v>
      </c>
      <c r="C18" s="43">
        <v>1945003648</v>
      </c>
      <c r="D18" s="43">
        <v>1882634880</v>
      </c>
      <c r="E18" s="43">
        <v>1788331648</v>
      </c>
      <c r="F18" s="43">
        <v>1791546624</v>
      </c>
      <c r="G18" s="43">
        <v>1851772032</v>
      </c>
      <c r="H18" s="43">
        <v>1861202304</v>
      </c>
      <c r="I18" s="43">
        <v>2036734976</v>
      </c>
      <c r="J18" s="43">
        <v>2057524480</v>
      </c>
      <c r="K18" s="43">
        <v>2186119680</v>
      </c>
      <c r="L18" s="43">
        <v>2296283136</v>
      </c>
      <c r="M18" s="43">
        <v>2185905408</v>
      </c>
      <c r="N18" s="43">
        <v>2122250752</v>
      </c>
      <c r="O18" s="43">
        <v>2016588288</v>
      </c>
      <c r="P18" s="43">
        <v>2036520576</v>
      </c>
      <c r="Q18" s="43">
        <v>2117468544</v>
      </c>
      <c r="R18" s="43">
        <v>2149021696</v>
      </c>
      <c r="S18" s="43">
        <v>2188434944</v>
      </c>
      <c r="T18" s="43">
        <v>2328379392</v>
      </c>
      <c r="U18" s="43">
        <v>2424130816</v>
      </c>
      <c r="V18" s="43">
        <v>2486980096</v>
      </c>
      <c r="W18" s="43">
        <v>2558850048</v>
      </c>
      <c r="X18" s="43">
        <v>2506042557.1647301</v>
      </c>
      <c r="Y18" s="43">
        <v>2454602498.3204598</v>
      </c>
      <c r="Z18" s="43" t="s">
        <v>1768</v>
      </c>
      <c r="AA18" s="43" t="s">
        <v>1768</v>
      </c>
      <c r="AB18" s="43" t="s">
        <v>1768</v>
      </c>
      <c r="AC18" s="43" t="s">
        <v>1768</v>
      </c>
      <c r="AD18" s="43" t="s">
        <v>1768</v>
      </c>
      <c r="AE18" s="43" t="s">
        <v>1768</v>
      </c>
      <c r="AF18" s="43" t="s">
        <v>1768</v>
      </c>
      <c r="AG18" s="142"/>
      <c r="AI18" t="str">
        <f t="shared" si="0"/>
        <v>Barbados</v>
      </c>
    </row>
    <row r="19" spans="1:35">
      <c r="A19" s="67" t="s">
        <v>2053</v>
      </c>
      <c r="B19" s="43" t="s">
        <v>1360</v>
      </c>
      <c r="C19" s="43" t="s">
        <v>1768</v>
      </c>
      <c r="D19" s="43" t="s">
        <v>1768</v>
      </c>
      <c r="E19" s="43" t="s">
        <v>1768</v>
      </c>
      <c r="F19" s="43" t="s">
        <v>1768</v>
      </c>
      <c r="G19" s="43" t="s">
        <v>1768</v>
      </c>
      <c r="H19" s="43" t="s">
        <v>1768</v>
      </c>
      <c r="I19" s="43" t="s">
        <v>1768</v>
      </c>
      <c r="J19" s="43" t="s">
        <v>1768</v>
      </c>
      <c r="K19" s="43" t="s">
        <v>1768</v>
      </c>
      <c r="L19" s="43" t="s">
        <v>1768</v>
      </c>
      <c r="M19" s="43">
        <v>14364231694.5383</v>
      </c>
      <c r="N19" s="43">
        <v>14191860914.2038</v>
      </c>
      <c r="O19" s="43">
        <v>12829442266.4403</v>
      </c>
      <c r="P19" s="43">
        <v>11854404654.1908</v>
      </c>
      <c r="Q19" s="43">
        <v>10467439309.650499</v>
      </c>
      <c r="R19" s="43">
        <v>9378825621.4468193</v>
      </c>
      <c r="S19" s="43">
        <v>9641432738.8473301</v>
      </c>
      <c r="T19" s="43">
        <v>10740556071.075899</v>
      </c>
      <c r="U19" s="43">
        <v>11642762781.046301</v>
      </c>
      <c r="V19" s="43">
        <v>12038616715.6019</v>
      </c>
      <c r="W19" s="43">
        <v>12736856485.1068</v>
      </c>
      <c r="X19" s="43">
        <v>13338711929.6066</v>
      </c>
      <c r="Y19" s="43">
        <v>14011685603.183001</v>
      </c>
      <c r="Z19" s="43">
        <v>14998555617.252701</v>
      </c>
      <c r="AA19" s="43">
        <v>16715851678.1922</v>
      </c>
      <c r="AB19" s="43">
        <v>18293979126.154202</v>
      </c>
      <c r="AC19" s="43">
        <v>20123008724.942001</v>
      </c>
      <c r="AD19" s="43">
        <v>21863108809.465199</v>
      </c>
      <c r="AE19" s="43">
        <v>24054716661.7957</v>
      </c>
      <c r="AF19" s="43">
        <v>24698368891.942543</v>
      </c>
      <c r="AG19" s="43"/>
      <c r="AI19" t="e">
        <f t="shared" si="0"/>
        <v>#N/A</v>
      </c>
    </row>
    <row r="20" spans="1:35">
      <c r="A20" s="43" t="s">
        <v>4140</v>
      </c>
      <c r="B20" s="43" t="s">
        <v>1361</v>
      </c>
      <c r="C20" s="43">
        <v>153696333149.069</v>
      </c>
      <c r="D20" s="43">
        <v>153267090473.55801</v>
      </c>
      <c r="E20" s="43">
        <v>154179012345.67899</v>
      </c>
      <c r="F20" s="43">
        <v>154659848903.63</v>
      </c>
      <c r="G20" s="43">
        <v>158474387322.646</v>
      </c>
      <c r="H20" s="43">
        <v>161092039800.995</v>
      </c>
      <c r="I20" s="43">
        <v>164028376635.34201</v>
      </c>
      <c r="J20" s="43">
        <v>167811958724.89401</v>
      </c>
      <c r="K20" s="43">
        <v>175737976782.75299</v>
      </c>
      <c r="L20" s="43">
        <v>181834623180.39401</v>
      </c>
      <c r="M20" s="43">
        <v>187539524599.22601</v>
      </c>
      <c r="N20" s="43">
        <v>190977335544.5</v>
      </c>
      <c r="O20" s="43">
        <v>193900497512.43799</v>
      </c>
      <c r="P20" s="43">
        <v>192035378662.24399</v>
      </c>
      <c r="Q20" s="43">
        <v>198232356734.84399</v>
      </c>
      <c r="R20" s="43">
        <v>202959738345.31</v>
      </c>
      <c r="S20" s="43">
        <v>205385111479.63901</v>
      </c>
      <c r="T20" s="43">
        <v>212598765432.099</v>
      </c>
      <c r="U20" s="43">
        <v>216174313617.10001</v>
      </c>
      <c r="V20" s="43">
        <v>223561175603.46399</v>
      </c>
      <c r="W20" s="43">
        <v>231933849272.15799</v>
      </c>
      <c r="X20" s="43">
        <v>233774461028.19199</v>
      </c>
      <c r="Y20" s="43">
        <v>237302008476.138</v>
      </c>
      <c r="Z20" s="43">
        <v>239654228855.72101</v>
      </c>
      <c r="AA20" s="43">
        <v>246762115349.17999</v>
      </c>
      <c r="AB20" s="43">
        <v>251320987654.32101</v>
      </c>
      <c r="AC20" s="43">
        <v>258828266077.022</v>
      </c>
      <c r="AD20" s="43">
        <v>265962962962.96301</v>
      </c>
      <c r="AE20" s="43">
        <v>268816196793.80899</v>
      </c>
      <c r="AF20" s="43">
        <v>260833011147.9639</v>
      </c>
      <c r="AG20" s="43"/>
      <c r="AI20" t="str">
        <f t="shared" si="0"/>
        <v>Belgium</v>
      </c>
    </row>
    <row r="21" spans="1:35">
      <c r="A21" s="43" t="s">
        <v>4225</v>
      </c>
      <c r="B21" s="43" t="s">
        <v>1362</v>
      </c>
      <c r="C21" s="43">
        <v>289197583.68257803</v>
      </c>
      <c r="D21" s="43">
        <v>292930064.40591598</v>
      </c>
      <c r="E21" s="43">
        <v>292100620.68919098</v>
      </c>
      <c r="F21" s="43">
        <v>285948937.12636799</v>
      </c>
      <c r="G21" s="43">
        <v>291547658.21137398</v>
      </c>
      <c r="H21" s="43">
        <v>294658048.14620697</v>
      </c>
      <c r="I21" s="43">
        <v>308136436.53432697</v>
      </c>
      <c r="J21" s="43">
        <v>342696367.37092698</v>
      </c>
      <c r="K21" s="43">
        <v>374353261.20091403</v>
      </c>
      <c r="L21" s="43">
        <v>423359248.75988901</v>
      </c>
      <c r="M21" s="43">
        <v>468299999.99906999</v>
      </c>
      <c r="N21" s="43">
        <v>517457662.392533</v>
      </c>
      <c r="O21" s="43">
        <v>579737611.059762</v>
      </c>
      <c r="P21" s="43">
        <v>616125222.72303498</v>
      </c>
      <c r="Q21" s="43">
        <v>617098317.48775005</v>
      </c>
      <c r="R21" s="43">
        <v>621072230.61203003</v>
      </c>
      <c r="S21" s="43">
        <v>629945630.25698805</v>
      </c>
      <c r="T21" s="43">
        <v>652278360.61487997</v>
      </c>
      <c r="U21" s="43">
        <v>676679801.38135505</v>
      </c>
      <c r="V21" s="43">
        <v>736094778.68661499</v>
      </c>
      <c r="W21" s="43">
        <v>832072464.652776</v>
      </c>
      <c r="X21" s="43">
        <v>873319741.81956601</v>
      </c>
      <c r="Y21" s="43">
        <v>917848110.52282298</v>
      </c>
      <c r="Z21" s="43">
        <v>1003404009.29221</v>
      </c>
      <c r="AA21" s="43">
        <v>1049766699.38183</v>
      </c>
      <c r="AB21" s="43">
        <v>1081553523.1614001</v>
      </c>
      <c r="AC21" s="43">
        <v>1131878725.66606</v>
      </c>
      <c r="AD21" s="43">
        <v>1145673435.9440999</v>
      </c>
      <c r="AE21" s="43">
        <v>1188849999.9976399</v>
      </c>
      <c r="AF21" s="43">
        <v>1188449999.9976392</v>
      </c>
      <c r="AG21" s="43"/>
      <c r="AI21" t="str">
        <f t="shared" si="0"/>
        <v>Belize</v>
      </c>
    </row>
    <row r="22" spans="1:35">
      <c r="A22" s="43" t="s">
        <v>4049</v>
      </c>
      <c r="B22" s="43" t="s">
        <v>1363</v>
      </c>
      <c r="C22" s="43">
        <v>1084256207.6288199</v>
      </c>
      <c r="D22" s="43">
        <v>1192185577.10725</v>
      </c>
      <c r="E22" s="43">
        <v>1218831715.4602499</v>
      </c>
      <c r="F22" s="43">
        <v>1165839073.2111399</v>
      </c>
      <c r="G22" s="43">
        <v>1258288241.35603</v>
      </c>
      <c r="H22" s="43">
        <v>1353041433.32163</v>
      </c>
      <c r="I22" s="43">
        <v>1382417878.5951099</v>
      </c>
      <c r="J22" s="43">
        <v>1361681569.8357699</v>
      </c>
      <c r="K22" s="43">
        <v>1408050167.19365</v>
      </c>
      <c r="L22" s="43">
        <v>1367862155.7308099</v>
      </c>
      <c r="M22" s="43">
        <v>1411814142.2106299</v>
      </c>
      <c r="N22" s="43">
        <v>1478487197.21769</v>
      </c>
      <c r="O22" s="43">
        <v>1537774239.26893</v>
      </c>
      <c r="P22" s="43">
        <v>1591893790.1951599</v>
      </c>
      <c r="Q22" s="43">
        <v>1661498638.5999999</v>
      </c>
      <c r="R22" s="43">
        <v>1737998382.5705199</v>
      </c>
      <c r="S22" s="43">
        <v>1834412162.8522</v>
      </c>
      <c r="T22" s="43">
        <v>1947193116.28197</v>
      </c>
      <c r="U22" s="43">
        <v>2035610256.74914</v>
      </c>
      <c r="V22" s="43">
        <v>2131227490.0882399</v>
      </c>
      <c r="W22" s="43">
        <v>2254838684.51335</v>
      </c>
      <c r="X22" s="43">
        <v>2367580618.7390199</v>
      </c>
      <c r="Y22" s="43">
        <v>2474121746.5822802</v>
      </c>
      <c r="Z22" s="43">
        <v>2570612494.6989899</v>
      </c>
      <c r="AA22" s="43">
        <v>2650301482.0346599</v>
      </c>
      <c r="AB22" s="43">
        <v>2727160225.01366</v>
      </c>
      <c r="AC22" s="43">
        <v>2838973721.0289898</v>
      </c>
      <c r="AD22" s="43">
        <v>2969566512.1963201</v>
      </c>
      <c r="AE22" s="43">
        <v>3121014404.3183298</v>
      </c>
      <c r="AF22" s="43">
        <v>3239612951.6824279</v>
      </c>
      <c r="AG22" s="43"/>
      <c r="AI22" t="str">
        <f t="shared" si="0"/>
        <v>Benin</v>
      </c>
    </row>
    <row r="23" spans="1:35">
      <c r="A23" s="43" t="s">
        <v>53</v>
      </c>
      <c r="B23" s="43" t="s">
        <v>1364</v>
      </c>
      <c r="C23" s="43">
        <v>2513846272</v>
      </c>
      <c r="D23" s="43">
        <v>2573699840</v>
      </c>
      <c r="E23" s="43">
        <v>2437669120</v>
      </c>
      <c r="F23" s="43">
        <v>2486640128</v>
      </c>
      <c r="G23" s="43">
        <v>2498610944</v>
      </c>
      <c r="H23" s="43">
        <v>2448551680</v>
      </c>
      <c r="I23" s="43">
        <v>2611788288</v>
      </c>
      <c r="J23" s="43">
        <v>2709730560</v>
      </c>
      <c r="K23" s="43">
        <v>2819643136</v>
      </c>
      <c r="L23" s="43">
        <v>2832157952</v>
      </c>
      <c r="M23" s="43">
        <v>2832702208</v>
      </c>
      <c r="N23" s="43">
        <v>2732583680</v>
      </c>
      <c r="O23" s="43">
        <v>2730951168</v>
      </c>
      <c r="P23" s="43">
        <v>2813113856</v>
      </c>
      <c r="Q23" s="43">
        <v>2829981440</v>
      </c>
      <c r="R23" s="43">
        <v>2954476544</v>
      </c>
      <c r="S23" s="43">
        <v>3031307008</v>
      </c>
      <c r="T23" s="43">
        <v>3171911424</v>
      </c>
      <c r="U23" s="43">
        <v>3296207616</v>
      </c>
      <c r="V23" s="43">
        <v>3407706624</v>
      </c>
      <c r="W23" s="43">
        <v>3507864064</v>
      </c>
      <c r="X23" s="43">
        <v>3575203840</v>
      </c>
      <c r="Y23" s="43">
        <v>3748230400</v>
      </c>
      <c r="Z23" s="43">
        <v>3856747520</v>
      </c>
      <c r="AA23" s="43">
        <v>3996515328</v>
      </c>
      <c r="AB23" s="43">
        <v>4209878528</v>
      </c>
      <c r="AC23" s="43">
        <v>4442786304</v>
      </c>
      <c r="AD23" s="43">
        <v>4648795136</v>
      </c>
      <c r="AE23" s="43" t="s">
        <v>1768</v>
      </c>
      <c r="AF23" s="43" t="s">
        <v>1768</v>
      </c>
      <c r="AG23" s="142"/>
      <c r="AI23" t="str">
        <f t="shared" si="0"/>
        <v>Bermuda</v>
      </c>
    </row>
    <row r="24" spans="1:35">
      <c r="A24" s="67" t="s">
        <v>2054</v>
      </c>
      <c r="B24" s="43" t="s">
        <v>1365</v>
      </c>
      <c r="C24" s="43" t="s">
        <v>1768</v>
      </c>
      <c r="D24" s="43">
        <v>115128647.04501</v>
      </c>
      <c r="E24" s="43">
        <v>124563583.673308</v>
      </c>
      <c r="F24" s="43">
        <v>133702372.501871</v>
      </c>
      <c r="G24" s="43">
        <v>143885322.45114201</v>
      </c>
      <c r="H24" s="43">
        <v>150142926.49748999</v>
      </c>
      <c r="I24" s="43">
        <v>162085319.771503</v>
      </c>
      <c r="J24" s="43">
        <v>194873231.63415301</v>
      </c>
      <c r="K24" s="43">
        <v>224258402.53617701</v>
      </c>
      <c r="L24" s="43">
        <v>238148537.889346</v>
      </c>
      <c r="M24" s="43">
        <v>259814622.19750699</v>
      </c>
      <c r="N24" s="43">
        <v>272535249.14604998</v>
      </c>
      <c r="O24" s="43">
        <v>278212050.35840303</v>
      </c>
      <c r="P24" s="43">
        <v>287093618.68441999</v>
      </c>
      <c r="Q24" s="43">
        <v>297172074.99177098</v>
      </c>
      <c r="R24" s="43">
        <v>315112476.45882499</v>
      </c>
      <c r="S24" s="43">
        <v>334630530.817105</v>
      </c>
      <c r="T24" s="43">
        <v>352689439.67224997</v>
      </c>
      <c r="U24" s="43">
        <v>372333012.89501703</v>
      </c>
      <c r="V24" s="43">
        <v>397898220.047355</v>
      </c>
      <c r="W24" s="43">
        <v>427808817.307064</v>
      </c>
      <c r="X24" s="43">
        <v>457700055.24255502</v>
      </c>
      <c r="Y24" s="43">
        <v>498509593.50046998</v>
      </c>
      <c r="Z24" s="43">
        <v>543209280.17591</v>
      </c>
      <c r="AA24" s="43">
        <v>581348507.45950198</v>
      </c>
      <c r="AB24" s="43">
        <v>620149391.12835705</v>
      </c>
      <c r="AC24" s="43">
        <v>659729312.14113605</v>
      </c>
      <c r="AD24" s="43">
        <v>752408294.55460203</v>
      </c>
      <c r="AE24" s="43">
        <v>856455503.00218201</v>
      </c>
      <c r="AF24" s="43">
        <v>897744600.70131707</v>
      </c>
      <c r="AG24" s="43"/>
      <c r="AI24" t="e">
        <f t="shared" si="0"/>
        <v>#N/A</v>
      </c>
    </row>
    <row r="25" spans="1:35">
      <c r="A25" s="43" t="s">
        <v>4226</v>
      </c>
      <c r="B25" s="43" t="s">
        <v>1366</v>
      </c>
      <c r="C25" s="43">
        <v>5732694164.8906603</v>
      </c>
      <c r="D25" s="43">
        <v>5748494408.6924801</v>
      </c>
      <c r="E25" s="43">
        <v>5522076279.1557398</v>
      </c>
      <c r="F25" s="43">
        <v>5298867252.1613903</v>
      </c>
      <c r="G25" s="43">
        <v>5288233917.1710396</v>
      </c>
      <c r="H25" s="43">
        <v>5199582623.9301395</v>
      </c>
      <c r="I25" s="43">
        <v>5065751742.9675303</v>
      </c>
      <c r="J25" s="43">
        <v>5190545501.6518297</v>
      </c>
      <c r="K25" s="43">
        <v>5341564705.1442003</v>
      </c>
      <c r="L25" s="43">
        <v>5544016865.97855</v>
      </c>
      <c r="M25" s="43">
        <v>5801025729.1615</v>
      </c>
      <c r="N25" s="43">
        <v>6106538029.6365499</v>
      </c>
      <c r="O25" s="43">
        <v>6207082180.8077602</v>
      </c>
      <c r="P25" s="43">
        <v>6472080850.6831999</v>
      </c>
      <c r="Q25" s="43">
        <v>6774150097.0358801</v>
      </c>
      <c r="R25" s="43">
        <v>7091063596.5120497</v>
      </c>
      <c r="S25" s="43">
        <v>7400329011.6160498</v>
      </c>
      <c r="T25" s="43">
        <v>7766956760.9732199</v>
      </c>
      <c r="U25" s="43">
        <v>8157584560.9228897</v>
      </c>
      <c r="V25" s="43">
        <v>8192408095.43505</v>
      </c>
      <c r="W25" s="43">
        <v>8397858205.8445301</v>
      </c>
      <c r="X25" s="43">
        <v>8539261261.2024899</v>
      </c>
      <c r="Y25" s="43">
        <v>8751510219.9880791</v>
      </c>
      <c r="Z25" s="43">
        <v>8988793402.4971199</v>
      </c>
      <c r="AA25" s="43">
        <v>9363922318.5528698</v>
      </c>
      <c r="AB25" s="43">
        <v>10246990932.604601</v>
      </c>
      <c r="AC25" s="43">
        <v>10714702948.4118</v>
      </c>
      <c r="AD25" s="43">
        <v>10714702654.962099</v>
      </c>
      <c r="AE25" s="43">
        <v>11373495913.068501</v>
      </c>
      <c r="AF25" s="43">
        <v>11755304106.037205</v>
      </c>
      <c r="AG25" s="43"/>
      <c r="AI25" t="str">
        <f t="shared" si="0"/>
        <v>Bolivia</v>
      </c>
    </row>
    <row r="26" spans="1:35">
      <c r="A26" s="43" t="s">
        <v>1367</v>
      </c>
      <c r="B26" s="43" t="s">
        <v>1368</v>
      </c>
      <c r="C26" s="43" t="s">
        <v>1768</v>
      </c>
      <c r="D26" s="43" t="s">
        <v>1768</v>
      </c>
      <c r="E26" s="43" t="s">
        <v>1768</v>
      </c>
      <c r="F26" s="43" t="s">
        <v>1768</v>
      </c>
      <c r="G26" s="43" t="s">
        <v>1768</v>
      </c>
      <c r="H26" s="43" t="s">
        <v>1768</v>
      </c>
      <c r="I26" s="43" t="s">
        <v>1768</v>
      </c>
      <c r="J26" s="43" t="s">
        <v>1768</v>
      </c>
      <c r="K26" s="43" t="s">
        <v>1768</v>
      </c>
      <c r="L26" s="43" t="s">
        <v>1768</v>
      </c>
      <c r="M26" s="43" t="s">
        <v>1768</v>
      </c>
      <c r="N26" s="43" t="s">
        <v>1768</v>
      </c>
      <c r="O26" s="43" t="s">
        <v>1768</v>
      </c>
      <c r="P26" s="43" t="s">
        <v>1768</v>
      </c>
      <c r="Q26" s="43">
        <v>1301727539.1417501</v>
      </c>
      <c r="R26" s="43">
        <v>1572486882.5239</v>
      </c>
      <c r="S26" s="43">
        <v>2971334480.65416</v>
      </c>
      <c r="T26" s="43">
        <v>3993163784.61376</v>
      </c>
      <c r="U26" s="43">
        <v>4616097181.1553898</v>
      </c>
      <c r="V26" s="43">
        <v>5059242510.5463104</v>
      </c>
      <c r="W26" s="43">
        <v>5337500848.6263504</v>
      </c>
      <c r="X26" s="43">
        <v>5572350885.96591</v>
      </c>
      <c r="Y26" s="43">
        <v>5867685482.9221096</v>
      </c>
      <c r="Z26" s="43">
        <v>6102392902.2389898</v>
      </c>
      <c r="AA26" s="43">
        <v>6474638869.2755699</v>
      </c>
      <c r="AB26" s="43">
        <v>6798370812.7393503</v>
      </c>
      <c r="AC26" s="43">
        <v>7219869803.1291904</v>
      </c>
      <c r="AD26" s="43">
        <v>7713564500.2671604</v>
      </c>
      <c r="AE26" s="43">
        <v>8131639696.1816397</v>
      </c>
      <c r="AF26" s="43">
        <v>8144222916.6767673</v>
      </c>
      <c r="AG26" s="43"/>
      <c r="AI26" t="e">
        <f t="shared" si="0"/>
        <v>#N/A</v>
      </c>
    </row>
    <row r="27" spans="1:35">
      <c r="A27" s="43" t="s">
        <v>4051</v>
      </c>
      <c r="B27" s="43" t="s">
        <v>1369</v>
      </c>
      <c r="C27" s="43">
        <v>1208609086.5519199</v>
      </c>
      <c r="D27" s="43">
        <v>1318167779.1161301</v>
      </c>
      <c r="E27" s="43">
        <v>1478529897.6677799</v>
      </c>
      <c r="F27" s="43">
        <v>1672908223.1849301</v>
      </c>
      <c r="G27" s="43">
        <v>1815864646.22436</v>
      </c>
      <c r="H27" s="43">
        <v>1945249927.9913299</v>
      </c>
      <c r="I27" s="43">
        <v>2104233727.5074899</v>
      </c>
      <c r="J27" s="43">
        <v>2354257266.3931398</v>
      </c>
      <c r="K27" s="43">
        <v>2812159589.0409598</v>
      </c>
      <c r="L27" s="43">
        <v>3179410928.9703202</v>
      </c>
      <c r="M27" s="43">
        <v>3394746772.12959</v>
      </c>
      <c r="N27" s="43">
        <v>3647951047.2509799</v>
      </c>
      <c r="O27" s="43">
        <v>3754364345.0931902</v>
      </c>
      <c r="P27" s="43">
        <v>3826301996.2914</v>
      </c>
      <c r="Q27" s="43">
        <v>3965117016.5534701</v>
      </c>
      <c r="R27" s="43">
        <v>4139734790.8882098</v>
      </c>
      <c r="S27" s="43">
        <v>4369579573.2104597</v>
      </c>
      <c r="T27" s="43">
        <v>4813950741.1066504</v>
      </c>
      <c r="U27" s="43">
        <v>5322944419.7460098</v>
      </c>
      <c r="V27" s="43">
        <v>5707265710.8071499</v>
      </c>
      <c r="W27" s="43">
        <v>6177184148.1232901</v>
      </c>
      <c r="X27" s="43">
        <v>6499198350.4777498</v>
      </c>
      <c r="Y27" s="43">
        <v>6715499001.2393398</v>
      </c>
      <c r="Z27" s="43">
        <v>7137459863.3270102</v>
      </c>
      <c r="AA27" s="43">
        <v>7604196267.0931902</v>
      </c>
      <c r="AB27" s="43">
        <v>7960326245.8983202</v>
      </c>
      <c r="AC27" s="43">
        <v>8195757682.3296499</v>
      </c>
      <c r="AD27" s="43">
        <v>8392065428.17313</v>
      </c>
      <c r="AE27" s="43">
        <v>8639510143.0583706</v>
      </c>
      <c r="AF27" s="43">
        <v>7958577275.0587072</v>
      </c>
      <c r="AG27" s="43"/>
      <c r="AI27" t="str">
        <f t="shared" si="0"/>
        <v>Botswana</v>
      </c>
    </row>
    <row r="28" spans="1:35">
      <c r="A28" s="43" t="s">
        <v>4231</v>
      </c>
      <c r="B28" s="43" t="s">
        <v>1370</v>
      </c>
      <c r="C28" s="43">
        <v>430378734063.39301</v>
      </c>
      <c r="D28" s="43">
        <v>411470658990.698</v>
      </c>
      <c r="E28" s="43">
        <v>413858199196.66901</v>
      </c>
      <c r="F28" s="43">
        <v>399746489303.71301</v>
      </c>
      <c r="G28" s="43">
        <v>420809704087.75702</v>
      </c>
      <c r="H28" s="43">
        <v>454246661386.664</v>
      </c>
      <c r="I28" s="43">
        <v>490533225221.10999</v>
      </c>
      <c r="J28" s="43">
        <v>508190603691.94</v>
      </c>
      <c r="K28" s="43">
        <v>507668830626.15698</v>
      </c>
      <c r="L28" s="43">
        <v>524317621031.58698</v>
      </c>
      <c r="M28" s="43">
        <v>501771963327.229</v>
      </c>
      <c r="N28" s="43">
        <v>509359093915.48602</v>
      </c>
      <c r="O28" s="43">
        <v>506980820288.78198</v>
      </c>
      <c r="P28" s="43">
        <v>530632240834.099</v>
      </c>
      <c r="Q28" s="43">
        <v>558938074182.59595</v>
      </c>
      <c r="R28" s="43">
        <v>583625429865.92505</v>
      </c>
      <c r="S28" s="43">
        <v>596173376608.04199</v>
      </c>
      <c r="T28" s="43">
        <v>616293863302.67004</v>
      </c>
      <c r="U28" s="43">
        <v>616527313474.61597</v>
      </c>
      <c r="V28" s="43">
        <v>618073920863.76099</v>
      </c>
      <c r="W28" s="43">
        <v>644701831101.39404</v>
      </c>
      <c r="X28" s="43">
        <v>653149809198.703</v>
      </c>
      <c r="Y28" s="43">
        <v>670512665737.21399</v>
      </c>
      <c r="Z28" s="43">
        <v>678201930775.698</v>
      </c>
      <c r="AA28" s="43">
        <v>716969249954.54199</v>
      </c>
      <c r="AB28" s="43">
        <v>739613916633.33997</v>
      </c>
      <c r="AC28" s="43">
        <v>768970275755.59497</v>
      </c>
      <c r="AD28" s="43">
        <v>812567095366.57996</v>
      </c>
      <c r="AE28" s="43">
        <v>853814822622.354</v>
      </c>
      <c r="AF28" s="43">
        <v>856017282862.51282</v>
      </c>
      <c r="AG28" s="43"/>
      <c r="AI28" t="str">
        <f t="shared" si="0"/>
        <v>Brazil</v>
      </c>
    </row>
    <row r="29" spans="1:35">
      <c r="A29" s="67" t="s">
        <v>1700</v>
      </c>
      <c r="B29" s="43" t="s">
        <v>1371</v>
      </c>
      <c r="C29" s="43">
        <v>5774494720</v>
      </c>
      <c r="D29" s="43">
        <v>4629601792</v>
      </c>
      <c r="E29" s="43">
        <v>4812779520</v>
      </c>
      <c r="F29" s="43">
        <v>4836913664</v>
      </c>
      <c r="G29" s="43">
        <v>4865929216</v>
      </c>
      <c r="H29" s="43">
        <v>4793390592</v>
      </c>
      <c r="I29" s="43">
        <v>4663227392</v>
      </c>
      <c r="J29" s="43">
        <v>4756917760</v>
      </c>
      <c r="K29" s="43">
        <v>4809118720</v>
      </c>
      <c r="L29" s="43">
        <v>4757459968</v>
      </c>
      <c r="M29" s="43">
        <v>4809288704</v>
      </c>
      <c r="N29" s="43">
        <v>4960586240</v>
      </c>
      <c r="O29" s="43">
        <v>5196639744</v>
      </c>
      <c r="P29" s="43">
        <v>5212467200</v>
      </c>
      <c r="Q29" s="43">
        <v>5376419840</v>
      </c>
      <c r="R29" s="43">
        <v>5617213952</v>
      </c>
      <c r="S29" s="43">
        <v>5778895360</v>
      </c>
      <c r="T29" s="43">
        <v>5693877760</v>
      </c>
      <c r="U29" s="43">
        <v>5662076928</v>
      </c>
      <c r="V29" s="43">
        <v>5834892800</v>
      </c>
      <c r="W29" s="43">
        <v>6001153536</v>
      </c>
      <c r="X29" s="43">
        <v>6165827584</v>
      </c>
      <c r="Y29" s="43">
        <v>6404574208</v>
      </c>
      <c r="Z29" s="43">
        <v>6590560256</v>
      </c>
      <c r="AA29" s="43">
        <v>6623797760</v>
      </c>
      <c r="AB29" s="43">
        <v>6649465344</v>
      </c>
      <c r="AC29" s="43">
        <v>6941890048</v>
      </c>
      <c r="AD29" s="43">
        <v>6984929792</v>
      </c>
      <c r="AE29" s="43" t="s">
        <v>1768</v>
      </c>
      <c r="AF29" s="43" t="s">
        <v>1768</v>
      </c>
      <c r="AG29" s="142"/>
      <c r="AI29" t="str">
        <f t="shared" si="0"/>
        <v>Brunei</v>
      </c>
    </row>
    <row r="30" spans="1:35">
      <c r="A30" s="43" t="s">
        <v>4164</v>
      </c>
      <c r="B30" s="43" t="s">
        <v>1372</v>
      </c>
      <c r="C30" s="43">
        <v>11805238356.9081</v>
      </c>
      <c r="D30" s="43">
        <v>12383714115.8748</v>
      </c>
      <c r="E30" s="43">
        <v>12672820044.0795</v>
      </c>
      <c r="F30" s="43">
        <v>13107536576.6355</v>
      </c>
      <c r="G30" s="43">
        <v>13552726657.3505</v>
      </c>
      <c r="H30" s="43">
        <v>13916406034.864799</v>
      </c>
      <c r="I30" s="43">
        <v>14501953029.020901</v>
      </c>
      <c r="J30" s="43">
        <v>15379975784.036699</v>
      </c>
      <c r="K30" s="43">
        <v>17063266742.384199</v>
      </c>
      <c r="L30" s="43">
        <v>16501905402.5956</v>
      </c>
      <c r="M30" s="43">
        <v>14997364443.065001</v>
      </c>
      <c r="N30" s="43">
        <v>13730783742.786301</v>
      </c>
      <c r="O30" s="43">
        <v>12732227893.0958</v>
      </c>
      <c r="P30" s="43">
        <v>12543763573.476999</v>
      </c>
      <c r="Q30" s="43">
        <v>12771810569.999201</v>
      </c>
      <c r="R30" s="43">
        <v>13137108549.865</v>
      </c>
      <c r="S30" s="43">
        <v>11902220346.1777</v>
      </c>
      <c r="T30" s="43">
        <v>11235696006.7917</v>
      </c>
      <c r="U30" s="43">
        <v>11685123847.0634</v>
      </c>
      <c r="V30" s="43">
        <v>11953881695.5459</v>
      </c>
      <c r="W30" s="43">
        <v>12599391307.105301</v>
      </c>
      <c r="X30" s="43">
        <v>13115966350.696699</v>
      </c>
      <c r="Y30" s="43">
        <v>13706184836.478001</v>
      </c>
      <c r="Z30" s="43">
        <v>14392476788.2073</v>
      </c>
      <c r="AA30" s="43">
        <v>15348377074.2787</v>
      </c>
      <c r="AB30" s="43">
        <v>16306973117.0714</v>
      </c>
      <c r="AC30" s="43">
        <v>17407110257.3522</v>
      </c>
      <c r="AD30" s="43">
        <v>18480652845.296799</v>
      </c>
      <c r="AE30" s="43">
        <v>19592053196.860699</v>
      </c>
      <c r="AF30" s="43">
        <v>19284962305.428101</v>
      </c>
      <c r="AG30" s="43"/>
      <c r="AI30" t="str">
        <f t="shared" si="0"/>
        <v>Bulgaria</v>
      </c>
    </row>
    <row r="31" spans="1:35">
      <c r="A31" s="43" t="s">
        <v>4121</v>
      </c>
      <c r="B31" s="43" t="s">
        <v>1373</v>
      </c>
      <c r="C31" s="43">
        <v>1100637951.84322</v>
      </c>
      <c r="D31" s="43">
        <v>1147473436.0414</v>
      </c>
      <c r="E31" s="43">
        <v>1257197102.0899701</v>
      </c>
      <c r="F31" s="43">
        <v>1261546812.1835499</v>
      </c>
      <c r="G31" s="43">
        <v>1239107720.9123001</v>
      </c>
      <c r="H31" s="43">
        <v>1344647048.2197101</v>
      </c>
      <c r="I31" s="43">
        <v>1451618598.2471499</v>
      </c>
      <c r="J31" s="43">
        <v>1448187889.43502</v>
      </c>
      <c r="K31" s="43">
        <v>1532118964.9040999</v>
      </c>
      <c r="L31" s="43">
        <v>1565063617.5592201</v>
      </c>
      <c r="M31" s="43">
        <v>1555627403.27858</v>
      </c>
      <c r="N31" s="43">
        <v>1696722567.0259399</v>
      </c>
      <c r="O31" s="43">
        <v>1700671023.0388899</v>
      </c>
      <c r="P31" s="43">
        <v>1759537793.5889399</v>
      </c>
      <c r="Q31" s="43">
        <v>1782675843.58129</v>
      </c>
      <c r="R31" s="43">
        <v>1884580259.6840799</v>
      </c>
      <c r="S31" s="43">
        <v>2092161948.3275101</v>
      </c>
      <c r="T31" s="43">
        <v>2224320360.9155698</v>
      </c>
      <c r="U31" s="43">
        <v>2386867456.6733198</v>
      </c>
      <c r="V31" s="43">
        <v>2563595394.8187699</v>
      </c>
      <c r="W31" s="43">
        <v>2610945548.69944</v>
      </c>
      <c r="X31" s="43">
        <v>2784535504.3347702</v>
      </c>
      <c r="Y31" s="43">
        <v>2915395385.2195201</v>
      </c>
      <c r="Z31" s="43">
        <v>3149921832.99475</v>
      </c>
      <c r="AA31" s="43">
        <v>3295911699.1252198</v>
      </c>
      <c r="AB31" s="43">
        <v>3505297329.5509601</v>
      </c>
      <c r="AC31" s="43">
        <v>3698258219.2105598</v>
      </c>
      <c r="AD31" s="43">
        <v>3831292260.1016998</v>
      </c>
      <c r="AE31" s="43">
        <v>4002382591.5495701</v>
      </c>
      <c r="AF31" s="43">
        <v>4163655687.2684331</v>
      </c>
      <c r="AG31" s="43"/>
      <c r="AI31" t="str">
        <f t="shared" si="0"/>
        <v>Burkina Faso</v>
      </c>
    </row>
    <row r="32" spans="1:35">
      <c r="A32" s="43" t="s">
        <v>4052</v>
      </c>
      <c r="B32" s="43" t="s">
        <v>1374</v>
      </c>
      <c r="C32" s="43">
        <v>559379258.77497602</v>
      </c>
      <c r="D32" s="43">
        <v>627418099.45950496</v>
      </c>
      <c r="E32" s="43">
        <v>620807623.50972199</v>
      </c>
      <c r="F32" s="43">
        <v>643872656.69741905</v>
      </c>
      <c r="G32" s="43">
        <v>644874162.04986</v>
      </c>
      <c r="H32" s="43">
        <v>720860846.49286401</v>
      </c>
      <c r="I32" s="43">
        <v>744290124.87959301</v>
      </c>
      <c r="J32" s="43">
        <v>785249125.83199096</v>
      </c>
      <c r="K32" s="43">
        <v>824755200.66580105</v>
      </c>
      <c r="L32" s="43">
        <v>835885290.51378</v>
      </c>
      <c r="M32" s="43">
        <v>865139788.96666396</v>
      </c>
      <c r="N32" s="43">
        <v>908369409.34159994</v>
      </c>
      <c r="O32" s="43">
        <v>917543925.52246594</v>
      </c>
      <c r="P32" s="43">
        <v>860289184.56986403</v>
      </c>
      <c r="Q32" s="43">
        <v>827340108.80083799</v>
      </c>
      <c r="R32" s="43">
        <v>761814772.18381202</v>
      </c>
      <c r="S32" s="43">
        <v>700869590.40910697</v>
      </c>
      <c r="T32" s="43">
        <v>689725763.92160201</v>
      </c>
      <c r="U32" s="43">
        <v>722487737.70787799</v>
      </c>
      <c r="V32" s="43">
        <v>715190611.55702901</v>
      </c>
      <c r="W32" s="43">
        <v>709062400.26641905</v>
      </c>
      <c r="X32" s="43">
        <v>723639355.48017704</v>
      </c>
      <c r="Y32" s="43">
        <v>755816119.96029699</v>
      </c>
      <c r="Z32" s="43">
        <v>746566986.78801501</v>
      </c>
      <c r="AA32" s="43">
        <v>782653479.88952994</v>
      </c>
      <c r="AB32" s="43">
        <v>789697361.20853603</v>
      </c>
      <c r="AC32" s="43">
        <v>830169350.97047305</v>
      </c>
      <c r="AD32" s="43">
        <v>860057926.44955397</v>
      </c>
      <c r="AE32" s="43">
        <v>898759823.57121396</v>
      </c>
      <c r="AF32" s="43">
        <v>930216417.39620876</v>
      </c>
      <c r="AG32" s="43"/>
      <c r="AI32" t="str">
        <f t="shared" si="0"/>
        <v>Burundi</v>
      </c>
    </row>
    <row r="33" spans="1:35">
      <c r="A33" s="43" t="s">
        <v>3993</v>
      </c>
      <c r="B33" s="43" t="s">
        <v>1375</v>
      </c>
      <c r="C33" s="43" t="s">
        <v>1768</v>
      </c>
      <c r="D33" s="43" t="s">
        <v>1768</v>
      </c>
      <c r="E33" s="43" t="s">
        <v>1768</v>
      </c>
      <c r="F33" s="43" t="s">
        <v>1768</v>
      </c>
      <c r="G33" s="43" t="s">
        <v>1768</v>
      </c>
      <c r="H33" s="43" t="s">
        <v>1768</v>
      </c>
      <c r="I33" s="43" t="s">
        <v>1768</v>
      </c>
      <c r="J33" s="43" t="s">
        <v>1768</v>
      </c>
      <c r="K33" s="43" t="s">
        <v>1768</v>
      </c>
      <c r="L33" s="43" t="s">
        <v>1768</v>
      </c>
      <c r="M33" s="43" t="s">
        <v>1768</v>
      </c>
      <c r="N33" s="43" t="s">
        <v>1768</v>
      </c>
      <c r="O33" s="43" t="s">
        <v>1768</v>
      </c>
      <c r="P33" s="43">
        <v>2211084361.7175798</v>
      </c>
      <c r="Q33" s="43">
        <v>2412281198.4361901</v>
      </c>
      <c r="R33" s="43">
        <v>2567702131.2223101</v>
      </c>
      <c r="S33" s="43">
        <v>2706674884.7909002</v>
      </c>
      <c r="T33" s="43">
        <v>2858784408.4538102</v>
      </c>
      <c r="U33" s="43">
        <v>3001981855.7410002</v>
      </c>
      <c r="V33" s="43">
        <v>3359510627.74334</v>
      </c>
      <c r="W33" s="43">
        <v>3654031716.2764902</v>
      </c>
      <c r="X33" s="43">
        <v>3947765865.5570502</v>
      </c>
      <c r="Y33" s="43">
        <v>4211787742.80549</v>
      </c>
      <c r="Z33" s="43">
        <v>4570038145.4131498</v>
      </c>
      <c r="AA33" s="43">
        <v>5042604252.6658201</v>
      </c>
      <c r="AB33" s="43">
        <v>5710753630.4434605</v>
      </c>
      <c r="AC33" s="43">
        <v>6325863881.6221905</v>
      </c>
      <c r="AD33" s="43">
        <v>6971393085.3960695</v>
      </c>
      <c r="AE33" s="43">
        <v>7438427180.4811201</v>
      </c>
      <c r="AF33" s="43">
        <v>7482167569.9657516</v>
      </c>
      <c r="AG33" s="43"/>
      <c r="AI33" t="str">
        <f t="shared" si="0"/>
        <v>Cambodia</v>
      </c>
    </row>
    <row r="34" spans="1:35">
      <c r="A34" s="43" t="s">
        <v>4053</v>
      </c>
      <c r="B34" s="43" t="s">
        <v>1376</v>
      </c>
      <c r="C34" s="43">
        <v>6338843528.5357199</v>
      </c>
      <c r="D34" s="43">
        <v>7421688026.7656498</v>
      </c>
      <c r="E34" s="43">
        <v>7979517135.6773396</v>
      </c>
      <c r="F34" s="43">
        <v>8527457057.3482399</v>
      </c>
      <c r="G34" s="43">
        <v>9164848021.1413307</v>
      </c>
      <c r="H34" s="43">
        <v>9903824534.0814095</v>
      </c>
      <c r="I34" s="43">
        <v>10574478163.591101</v>
      </c>
      <c r="J34" s="43">
        <v>10347481105.689301</v>
      </c>
      <c r="K34" s="43">
        <v>9537932265.3578205</v>
      </c>
      <c r="L34" s="43">
        <v>9364425782.9454994</v>
      </c>
      <c r="M34" s="43">
        <v>8792662258.3393192</v>
      </c>
      <c r="N34" s="43">
        <v>8457784978.8757801</v>
      </c>
      <c r="O34" s="43">
        <v>8195593372.9241199</v>
      </c>
      <c r="P34" s="43">
        <v>7933334601.8044205</v>
      </c>
      <c r="Q34" s="43">
        <v>7735001163.1132898</v>
      </c>
      <c r="R34" s="43">
        <v>7990255903.3769503</v>
      </c>
      <c r="S34" s="43">
        <v>8389769052.0466805</v>
      </c>
      <c r="T34" s="43">
        <v>8817647111.6798191</v>
      </c>
      <c r="U34" s="43">
        <v>9261990653.3396893</v>
      </c>
      <c r="V34" s="43">
        <v>9668944995.6258202</v>
      </c>
      <c r="W34" s="43">
        <v>10075040330.762899</v>
      </c>
      <c r="X34" s="43">
        <v>10529854963.383499</v>
      </c>
      <c r="Y34" s="43">
        <v>10952001542.1493</v>
      </c>
      <c r="Z34" s="43">
        <v>11393475992.2267</v>
      </c>
      <c r="AA34" s="43">
        <v>11815245845.173599</v>
      </c>
      <c r="AB34" s="43">
        <v>12086601213.554399</v>
      </c>
      <c r="AC34" s="43">
        <v>12476049221.7969</v>
      </c>
      <c r="AD34" s="43">
        <v>12912710944.559799</v>
      </c>
      <c r="AE34" s="43">
        <v>13416306671.3976</v>
      </c>
      <c r="AF34" s="43">
        <v>13552923153.191038</v>
      </c>
      <c r="AG34" s="43"/>
      <c r="AI34" t="str">
        <f t="shared" si="0"/>
        <v>Cameroon</v>
      </c>
    </row>
    <row r="35" spans="1:35">
      <c r="A35" s="43" t="s">
        <v>46</v>
      </c>
      <c r="B35" s="43" t="s">
        <v>1377</v>
      </c>
      <c r="C35" s="43">
        <v>411965658878.19</v>
      </c>
      <c r="D35" s="43">
        <v>426397346980.00098</v>
      </c>
      <c r="E35" s="43">
        <v>414206585415.12402</v>
      </c>
      <c r="F35" s="43">
        <v>425463941822.099</v>
      </c>
      <c r="G35" s="43">
        <v>450202410612.08002</v>
      </c>
      <c r="H35" s="43">
        <v>471722442933.13599</v>
      </c>
      <c r="I35" s="43">
        <v>483141808632.41498</v>
      </c>
      <c r="J35" s="43">
        <v>503690862568.177</v>
      </c>
      <c r="K35" s="43">
        <v>528746818396.06799</v>
      </c>
      <c r="L35" s="43">
        <v>542596862164.164</v>
      </c>
      <c r="M35" s="43">
        <v>543644199043.83502</v>
      </c>
      <c r="N35" s="43">
        <v>532270284829.30402</v>
      </c>
      <c r="O35" s="43">
        <v>536928624335.06201</v>
      </c>
      <c r="P35" s="43">
        <v>549484950508.383</v>
      </c>
      <c r="Q35" s="43">
        <v>575883374856.91199</v>
      </c>
      <c r="R35" s="43">
        <v>592056629183.21997</v>
      </c>
      <c r="S35" s="43">
        <v>601640832267.18701</v>
      </c>
      <c r="T35" s="43">
        <v>627065719480.17004</v>
      </c>
      <c r="U35" s="43">
        <v>652759275469.66504</v>
      </c>
      <c r="V35" s="43">
        <v>688868359033.06201</v>
      </c>
      <c r="W35" s="43">
        <v>724918860682.78198</v>
      </c>
      <c r="X35" s="43">
        <v>737849976432.56299</v>
      </c>
      <c r="Y35" s="43">
        <v>759428590667.29504</v>
      </c>
      <c r="Z35" s="43">
        <v>773714025991.51599</v>
      </c>
      <c r="AA35" s="43">
        <v>797853747222.40906</v>
      </c>
      <c r="AB35" s="43">
        <v>820793279913.81006</v>
      </c>
      <c r="AC35" s="43">
        <v>846321527169.88696</v>
      </c>
      <c r="AD35" s="43">
        <v>869285435324.21997</v>
      </c>
      <c r="AE35" s="43">
        <v>872762577065.51697</v>
      </c>
      <c r="AF35" s="43">
        <v>846838604807.75671</v>
      </c>
      <c r="AG35" s="43"/>
      <c r="AI35" t="str">
        <f t="shared" si="0"/>
        <v>Canada</v>
      </c>
    </row>
    <row r="36" spans="1:35">
      <c r="A36" s="67" t="s">
        <v>1701</v>
      </c>
      <c r="B36" s="43" t="s">
        <v>1378</v>
      </c>
      <c r="C36" s="43" t="s">
        <v>1768</v>
      </c>
      <c r="D36" s="43">
        <v>183274316.97763699</v>
      </c>
      <c r="E36" s="43">
        <v>193171130.09442899</v>
      </c>
      <c r="F36" s="43">
        <v>214033612.14462799</v>
      </c>
      <c r="G36" s="43">
        <v>236271704.44645399</v>
      </c>
      <c r="H36" s="43">
        <v>254937169.09772399</v>
      </c>
      <c r="I36" s="43">
        <v>261310598.325167</v>
      </c>
      <c r="J36" s="43">
        <v>268153850.028198</v>
      </c>
      <c r="K36" s="43">
        <v>284234697.64961398</v>
      </c>
      <c r="L36" s="43">
        <v>300433039.61581397</v>
      </c>
      <c r="M36" s="43">
        <v>302547937.82194799</v>
      </c>
      <c r="N36" s="43">
        <v>306822191.55386502</v>
      </c>
      <c r="O36" s="43">
        <v>316828263.99760097</v>
      </c>
      <c r="P36" s="43">
        <v>339190295.78077799</v>
      </c>
      <c r="Q36" s="43">
        <v>362695515.78348601</v>
      </c>
      <c r="R36" s="43">
        <v>389881166.74852097</v>
      </c>
      <c r="S36" s="43">
        <v>405487507.21956402</v>
      </c>
      <c r="T36" s="43">
        <v>427384554.88612098</v>
      </c>
      <c r="U36" s="43">
        <v>459011011.947694</v>
      </c>
      <c r="V36" s="43">
        <v>498485962.79002601</v>
      </c>
      <c r="W36" s="43">
        <v>531386031.899872</v>
      </c>
      <c r="X36" s="43">
        <v>551578701.49372602</v>
      </c>
      <c r="Y36" s="43">
        <v>576951321.76243806</v>
      </c>
      <c r="Z36" s="43">
        <v>612722303.71170902</v>
      </c>
      <c r="AA36" s="43">
        <v>608356931.05900097</v>
      </c>
      <c r="AB36" s="43">
        <v>680688571.11522496</v>
      </c>
      <c r="AC36" s="43">
        <v>722156460.94226599</v>
      </c>
      <c r="AD36" s="43">
        <v>764068945.26455605</v>
      </c>
      <c r="AE36" s="43">
        <v>785794057.51389599</v>
      </c>
      <c r="AF36" s="43">
        <v>891320066.914083</v>
      </c>
      <c r="AG36" s="43"/>
      <c r="AI36" t="str">
        <f t="shared" si="0"/>
        <v>CapeVerde</v>
      </c>
    </row>
    <row r="37" spans="1:35">
      <c r="A37" s="67" t="s">
        <v>2055</v>
      </c>
      <c r="B37" s="43" t="s">
        <v>1379</v>
      </c>
      <c r="C37" s="43" t="s">
        <v>1768</v>
      </c>
      <c r="D37" s="43" t="s">
        <v>1768</v>
      </c>
      <c r="E37" s="43" t="s">
        <v>1768</v>
      </c>
      <c r="F37" s="43" t="s">
        <v>1768</v>
      </c>
      <c r="G37" s="43" t="s">
        <v>1768</v>
      </c>
      <c r="H37" s="43" t="s">
        <v>1768</v>
      </c>
      <c r="I37" s="43" t="s">
        <v>1768</v>
      </c>
      <c r="J37" s="43" t="s">
        <v>1768</v>
      </c>
      <c r="K37" s="43" t="s">
        <v>1768</v>
      </c>
      <c r="L37" s="43" t="s">
        <v>1768</v>
      </c>
      <c r="M37" s="43" t="s">
        <v>1768</v>
      </c>
      <c r="N37" s="43" t="s">
        <v>1768</v>
      </c>
      <c r="O37" s="43" t="s">
        <v>1768</v>
      </c>
      <c r="P37" s="43" t="s">
        <v>1768</v>
      </c>
      <c r="Q37" s="43" t="s">
        <v>1768</v>
      </c>
      <c r="R37" s="43" t="s">
        <v>1768</v>
      </c>
      <c r="S37" s="43" t="s">
        <v>1768</v>
      </c>
      <c r="T37" s="43" t="s">
        <v>1768</v>
      </c>
      <c r="U37" s="43" t="s">
        <v>1768</v>
      </c>
      <c r="V37" s="43" t="s">
        <v>1768</v>
      </c>
      <c r="W37" s="43" t="s">
        <v>1768</v>
      </c>
      <c r="X37" s="43" t="s">
        <v>1768</v>
      </c>
      <c r="Y37" s="43" t="s">
        <v>1768</v>
      </c>
      <c r="Z37" s="43" t="s">
        <v>1768</v>
      </c>
      <c r="AA37" s="43" t="s">
        <v>1768</v>
      </c>
      <c r="AB37" s="43" t="s">
        <v>1768</v>
      </c>
      <c r="AC37" s="43" t="s">
        <v>1768</v>
      </c>
      <c r="AD37" s="43" t="s">
        <v>1768</v>
      </c>
      <c r="AE37" s="43" t="s">
        <v>1768</v>
      </c>
      <c r="AF37" s="43" t="e">
        <v>#N/A</v>
      </c>
      <c r="AG37" s="43"/>
      <c r="AI37" t="str">
        <f t="shared" si="0"/>
        <v>Cayman Is</v>
      </c>
    </row>
    <row r="38" spans="1:35">
      <c r="A38" s="67" t="s">
        <v>1704</v>
      </c>
      <c r="B38" s="43" t="s">
        <v>1380</v>
      </c>
      <c r="C38" s="43">
        <v>735280403.10117304</v>
      </c>
      <c r="D38" s="43">
        <v>723923942.429106</v>
      </c>
      <c r="E38" s="43">
        <v>779779920.260584</v>
      </c>
      <c r="F38" s="43">
        <v>716411512.44041002</v>
      </c>
      <c r="G38" s="43">
        <v>784338464.45315599</v>
      </c>
      <c r="H38" s="43">
        <v>815141622.79903698</v>
      </c>
      <c r="I38" s="43">
        <v>844307119.64823794</v>
      </c>
      <c r="J38" s="43">
        <v>802606510.92587101</v>
      </c>
      <c r="K38" s="43">
        <v>816333273.03305101</v>
      </c>
      <c r="L38" s="43">
        <v>832474749.93780005</v>
      </c>
      <c r="M38" s="43">
        <v>814596168.93457401</v>
      </c>
      <c r="N38" s="43">
        <v>810096120.39011705</v>
      </c>
      <c r="O38" s="43">
        <v>758054780.984254</v>
      </c>
      <c r="P38" s="43">
        <v>760595369.75054598</v>
      </c>
      <c r="Q38" s="43">
        <v>797864535.93550503</v>
      </c>
      <c r="R38" s="43">
        <v>855310801.01037502</v>
      </c>
      <c r="S38" s="43">
        <v>821098357.41526401</v>
      </c>
      <c r="T38" s="43">
        <v>864616592.02332795</v>
      </c>
      <c r="U38" s="43">
        <v>905253518.76903999</v>
      </c>
      <c r="V38" s="43">
        <v>937842672.02052605</v>
      </c>
      <c r="W38" s="43">
        <v>959413050.58832395</v>
      </c>
      <c r="X38" s="43">
        <v>961916948.87459302</v>
      </c>
      <c r="Y38" s="43">
        <v>956312926.479159</v>
      </c>
      <c r="Z38" s="43">
        <v>883633144.06674302</v>
      </c>
      <c r="AA38" s="43">
        <v>892469475.507411</v>
      </c>
      <c r="AB38" s="43">
        <v>913888742.91958904</v>
      </c>
      <c r="AC38" s="43">
        <v>948616515.15053296</v>
      </c>
      <c r="AD38" s="43">
        <v>983715326.21110296</v>
      </c>
      <c r="AE38" s="43">
        <v>1005357063.38775</v>
      </c>
      <c r="AF38" s="43">
        <v>1029485378.8027755</v>
      </c>
      <c r="AG38" s="144"/>
      <c r="AI38" t="str">
        <f t="shared" si="0"/>
        <v>CentralAfrican</v>
      </c>
    </row>
    <row r="39" spans="1:35">
      <c r="A39" s="43" t="s">
        <v>4062</v>
      </c>
      <c r="B39" s="43" t="s">
        <v>1381</v>
      </c>
      <c r="C39" s="43">
        <v>664885432.25081503</v>
      </c>
      <c r="D39" s="43">
        <v>671819642.72655594</v>
      </c>
      <c r="E39" s="43">
        <v>707739212.203933</v>
      </c>
      <c r="F39" s="43">
        <v>818703645.94898105</v>
      </c>
      <c r="G39" s="43">
        <v>835478055.99001706</v>
      </c>
      <c r="H39" s="43">
        <v>1017551896.68722</v>
      </c>
      <c r="I39" s="43">
        <v>976018811.43770003</v>
      </c>
      <c r="J39" s="43">
        <v>952703591.10517001</v>
      </c>
      <c r="K39" s="43">
        <v>1100204581.9573901</v>
      </c>
      <c r="L39" s="43">
        <v>1153946661.42191</v>
      </c>
      <c r="M39" s="43">
        <v>1105729318.9317</v>
      </c>
      <c r="N39" s="43">
        <v>1200104833.0401499</v>
      </c>
      <c r="O39" s="43">
        <v>1296130541.30164</v>
      </c>
      <c r="P39" s="43">
        <v>1092510545.4126799</v>
      </c>
      <c r="Q39" s="43">
        <v>1203257111.7857001</v>
      </c>
      <c r="R39" s="43">
        <v>1218135979.3299699</v>
      </c>
      <c r="S39" s="43">
        <v>1245111272.1494501</v>
      </c>
      <c r="T39" s="43">
        <v>1315502297.2318699</v>
      </c>
      <c r="U39" s="43">
        <v>1406950490.7544601</v>
      </c>
      <c r="V39" s="43">
        <v>1397343126.2118399</v>
      </c>
      <c r="W39" s="43">
        <v>1385050963.9347</v>
      </c>
      <c r="X39" s="43">
        <v>1546522070.26705</v>
      </c>
      <c r="Y39" s="43">
        <v>1677840504.2209401</v>
      </c>
      <c r="Z39" s="43">
        <v>1924846596.21627</v>
      </c>
      <c r="AA39" s="43">
        <v>2572160415.60851</v>
      </c>
      <c r="AB39" s="43">
        <v>3017980987.3898902</v>
      </c>
      <c r="AC39" s="43">
        <v>3024016949.3646698</v>
      </c>
      <c r="AD39" s="43">
        <v>3030064983.2634001</v>
      </c>
      <c r="AE39" s="43">
        <v>3024004853.2968798</v>
      </c>
      <c r="AF39" s="43">
        <v>2969657607.7570629</v>
      </c>
      <c r="AG39" s="43"/>
      <c r="AI39" t="e">
        <f t="shared" si="0"/>
        <v>#N/A</v>
      </c>
    </row>
    <row r="40" spans="1:35">
      <c r="A40" s="43" t="s">
        <v>1382</v>
      </c>
      <c r="B40" s="43" t="s">
        <v>1383</v>
      </c>
      <c r="C40" s="43" t="s">
        <v>1768</v>
      </c>
      <c r="D40" s="43" t="s">
        <v>1768</v>
      </c>
      <c r="E40" s="43" t="s">
        <v>1768</v>
      </c>
      <c r="F40" s="43" t="s">
        <v>1768</v>
      </c>
      <c r="G40" s="43" t="s">
        <v>1768</v>
      </c>
      <c r="H40" s="43" t="s">
        <v>1768</v>
      </c>
      <c r="I40" s="43" t="s">
        <v>1768</v>
      </c>
      <c r="J40" s="43" t="s">
        <v>1768</v>
      </c>
      <c r="K40" s="43" t="s">
        <v>1768</v>
      </c>
      <c r="L40" s="43" t="s">
        <v>1768</v>
      </c>
      <c r="M40" s="43" t="s">
        <v>1768</v>
      </c>
      <c r="N40" s="43" t="s">
        <v>1768</v>
      </c>
      <c r="O40" s="43" t="s">
        <v>1768</v>
      </c>
      <c r="P40" s="43" t="s">
        <v>1768</v>
      </c>
      <c r="Q40" s="43" t="s">
        <v>1768</v>
      </c>
      <c r="R40" s="43" t="s">
        <v>1768</v>
      </c>
      <c r="S40" s="43" t="s">
        <v>1768</v>
      </c>
      <c r="T40" s="43" t="s">
        <v>1768</v>
      </c>
      <c r="U40" s="43">
        <v>5864053452.2645998</v>
      </c>
      <c r="V40" s="43">
        <v>6085143748.32547</v>
      </c>
      <c r="W40" s="43">
        <v>6439703466.3045702</v>
      </c>
      <c r="X40" s="43">
        <v>6342273104.4080496</v>
      </c>
      <c r="Y40" s="43">
        <v>6238754178.5691004</v>
      </c>
      <c r="Z40" s="43">
        <v>6038979313.0957699</v>
      </c>
      <c r="AA40" s="43">
        <v>6052518819.3095102</v>
      </c>
      <c r="AB40" s="43">
        <v>6135906437.7813597</v>
      </c>
      <c r="AC40" s="43">
        <v>6435479305.2821703</v>
      </c>
      <c r="AD40" s="43">
        <v>6815065070.3921003</v>
      </c>
      <c r="AE40" s="43" t="s">
        <v>1768</v>
      </c>
      <c r="AF40" s="43">
        <v>0</v>
      </c>
      <c r="AG40" s="43"/>
      <c r="AI40" t="e">
        <f t="shared" si="0"/>
        <v>#N/A</v>
      </c>
    </row>
    <row r="41" spans="1:35">
      <c r="A41" s="43" t="s">
        <v>4235</v>
      </c>
      <c r="B41" s="43" t="s">
        <v>1384</v>
      </c>
      <c r="C41" s="43">
        <v>27950035374.905102</v>
      </c>
      <c r="D41" s="43">
        <v>29274115494.391499</v>
      </c>
      <c r="E41" s="43">
        <v>26252080505.4995</v>
      </c>
      <c r="F41" s="43">
        <v>25258026489.583302</v>
      </c>
      <c r="G41" s="43">
        <v>27271935216.292801</v>
      </c>
      <c r="H41" s="43">
        <v>29213486581.276199</v>
      </c>
      <c r="I41" s="43">
        <v>30848376501.658199</v>
      </c>
      <c r="J41" s="43">
        <v>32882584739.242298</v>
      </c>
      <c r="K41" s="43">
        <v>35286696751.706703</v>
      </c>
      <c r="L41" s="43">
        <v>39013086690.102097</v>
      </c>
      <c r="M41" s="43">
        <v>40455626742.149597</v>
      </c>
      <c r="N41" s="43">
        <v>43679935489.348</v>
      </c>
      <c r="O41" s="43">
        <v>49042927668.511398</v>
      </c>
      <c r="P41" s="43">
        <v>52469207192.743103</v>
      </c>
      <c r="Q41" s="43">
        <v>55464212029.098701</v>
      </c>
      <c r="R41" s="43">
        <v>61358713992.547096</v>
      </c>
      <c r="S41" s="43">
        <v>65907537052.976601</v>
      </c>
      <c r="T41" s="43">
        <v>70261111896.979904</v>
      </c>
      <c r="U41" s="43">
        <v>72531163201.783707</v>
      </c>
      <c r="V41" s="43">
        <v>71979306356.542496</v>
      </c>
      <c r="W41" s="43">
        <v>75210511779.643707</v>
      </c>
      <c r="X41" s="43">
        <v>77750400227.524902</v>
      </c>
      <c r="Y41" s="43">
        <v>79448554862.667099</v>
      </c>
      <c r="Z41" s="43">
        <v>82560485563.267807</v>
      </c>
      <c r="AA41" s="43">
        <v>87548036111.485596</v>
      </c>
      <c r="AB41" s="43">
        <v>92415227619.297897</v>
      </c>
      <c r="AC41" s="43">
        <v>96657039428.778702</v>
      </c>
      <c r="AD41" s="43">
        <v>101180935144.33299</v>
      </c>
      <c r="AE41" s="43">
        <v>104381157648.08299</v>
      </c>
      <c r="AF41" s="43">
        <v>103229609476.49039</v>
      </c>
      <c r="AG41" s="43"/>
      <c r="AI41" t="str">
        <f t="shared" si="0"/>
        <v>Chile</v>
      </c>
    </row>
    <row r="42" spans="1:35">
      <c r="A42" s="43" t="s">
        <v>4030</v>
      </c>
      <c r="B42" s="43" t="s">
        <v>1385</v>
      </c>
      <c r="C42" s="43">
        <v>182941942815.32999</v>
      </c>
      <c r="D42" s="43">
        <v>192454923841.72699</v>
      </c>
      <c r="E42" s="43">
        <v>209968321911.32401</v>
      </c>
      <c r="F42" s="43">
        <v>232854868999.65799</v>
      </c>
      <c r="G42" s="43">
        <v>268248809087.60599</v>
      </c>
      <c r="H42" s="43">
        <v>304462398314.43298</v>
      </c>
      <c r="I42" s="43">
        <v>331255089366.10303</v>
      </c>
      <c r="J42" s="43">
        <v>369680679732.57098</v>
      </c>
      <c r="K42" s="43">
        <v>411454596542.35199</v>
      </c>
      <c r="L42" s="43">
        <v>428324235000.58801</v>
      </c>
      <c r="M42" s="43">
        <v>444600555930.61102</v>
      </c>
      <c r="N42" s="43">
        <v>485503807076.22699</v>
      </c>
      <c r="O42" s="43">
        <v>554445347681.05103</v>
      </c>
      <c r="P42" s="43">
        <v>632067696356.39795</v>
      </c>
      <c r="Q42" s="43">
        <v>714868564579.08606</v>
      </c>
      <c r="R42" s="43">
        <v>792789238118.20703</v>
      </c>
      <c r="S42" s="43">
        <v>872068161930.02698</v>
      </c>
      <c r="T42" s="43">
        <v>953170500989.52002</v>
      </c>
      <c r="U42" s="43">
        <v>1027517800066.7</v>
      </c>
      <c r="V42" s="43">
        <v>1105609152871.77</v>
      </c>
      <c r="W42" s="43">
        <v>1198480321713</v>
      </c>
      <c r="X42" s="43">
        <v>1297954188415.1799</v>
      </c>
      <c r="Y42" s="43">
        <v>1416068019560.96</v>
      </c>
      <c r="Z42" s="43">
        <v>1557674821517.0601</v>
      </c>
      <c r="AA42" s="43">
        <v>1714999978490.28</v>
      </c>
      <c r="AB42" s="43">
        <v>1893359976253.27</v>
      </c>
      <c r="AC42" s="43">
        <v>2112989733498.6499</v>
      </c>
      <c r="AD42" s="43">
        <v>2387678398853.4702</v>
      </c>
      <c r="AE42" s="43">
        <v>2602569454750.29</v>
      </c>
      <c r="AF42" s="43">
        <v>2937545539143.9536</v>
      </c>
      <c r="AG42" s="43"/>
      <c r="AI42" t="e">
        <f t="shared" si="0"/>
        <v>#N/A</v>
      </c>
    </row>
    <row r="43" spans="1:35">
      <c r="A43" s="43" t="s">
        <v>4237</v>
      </c>
      <c r="B43" s="43" t="s">
        <v>1386</v>
      </c>
      <c r="C43" s="43">
        <v>51609313925.051598</v>
      </c>
      <c r="D43" s="43">
        <v>52777344574.891098</v>
      </c>
      <c r="E43" s="43">
        <v>53277927301.218697</v>
      </c>
      <c r="F43" s="43">
        <v>54122050156.720001</v>
      </c>
      <c r="G43" s="43">
        <v>55937899611.542297</v>
      </c>
      <c r="H43" s="43">
        <v>57665409992.216599</v>
      </c>
      <c r="I43" s="43">
        <v>61032085246.804298</v>
      </c>
      <c r="J43" s="43">
        <v>64310427859.857101</v>
      </c>
      <c r="K43" s="43">
        <v>66921316116.784897</v>
      </c>
      <c r="L43" s="43">
        <v>69208303011.987396</v>
      </c>
      <c r="M43" s="43">
        <v>73389895309.672501</v>
      </c>
      <c r="N43" s="43">
        <v>75061153121.000107</v>
      </c>
      <c r="O43" s="43">
        <v>78838738882.814697</v>
      </c>
      <c r="P43" s="43">
        <v>80703787961.954605</v>
      </c>
      <c r="Q43" s="43">
        <v>85413508896.311401</v>
      </c>
      <c r="R43" s="43">
        <v>89857093392.232803</v>
      </c>
      <c r="S43" s="43">
        <v>91704424680.939606</v>
      </c>
      <c r="T43" s="43">
        <v>94850155763.481003</v>
      </c>
      <c r="U43" s="43">
        <v>95390596860.223297</v>
      </c>
      <c r="V43" s="43">
        <v>91380361627.163803</v>
      </c>
      <c r="W43" s="43">
        <v>94053110627.568207</v>
      </c>
      <c r="X43" s="43">
        <v>96104574066.541794</v>
      </c>
      <c r="Y43" s="43">
        <v>98467791905.534698</v>
      </c>
      <c r="Z43" s="43">
        <v>103009367916.25301</v>
      </c>
      <c r="AA43" s="43">
        <v>107813469426.978</v>
      </c>
      <c r="AB43" s="43">
        <v>113981445050.664</v>
      </c>
      <c r="AC43" s="43">
        <v>121895243890.562</v>
      </c>
      <c r="AD43" s="43">
        <v>131093325055.38699</v>
      </c>
      <c r="AE43" s="43">
        <v>134416088231.33</v>
      </c>
      <c r="AF43" s="43">
        <v>141651663014.10425</v>
      </c>
      <c r="AG43" s="43"/>
      <c r="AI43" t="str">
        <f t="shared" si="0"/>
        <v>Colombia</v>
      </c>
    </row>
    <row r="44" spans="1:35">
      <c r="A44" s="43" t="s">
        <v>4065</v>
      </c>
      <c r="B44" s="43" t="s">
        <v>1387</v>
      </c>
      <c r="C44" s="43">
        <v>135611692.92479599</v>
      </c>
      <c r="D44" s="43">
        <v>140852977.97688699</v>
      </c>
      <c r="E44" s="43">
        <v>149844501.57875901</v>
      </c>
      <c r="F44" s="43">
        <v>157068546.87397701</v>
      </c>
      <c r="G44" s="43">
        <v>163524479.28374499</v>
      </c>
      <c r="H44" s="43">
        <v>167253445.474291</v>
      </c>
      <c r="I44" s="43">
        <v>170376421.59091499</v>
      </c>
      <c r="J44" s="43">
        <v>173167172.228129</v>
      </c>
      <c r="K44" s="43">
        <v>177821072.35569999</v>
      </c>
      <c r="L44" s="43">
        <v>172165161.370233</v>
      </c>
      <c r="M44" s="43">
        <v>180930765.835399</v>
      </c>
      <c r="N44" s="43">
        <v>171168467.411428</v>
      </c>
      <c r="O44" s="43">
        <v>185770718.30750701</v>
      </c>
      <c r="P44" s="43">
        <v>191354869.951603</v>
      </c>
      <c r="Q44" s="43">
        <v>181257681.90023699</v>
      </c>
      <c r="R44" s="43">
        <v>187801318.90536001</v>
      </c>
      <c r="S44" s="43">
        <v>185375548.58366099</v>
      </c>
      <c r="T44" s="43">
        <v>192846814.73205301</v>
      </c>
      <c r="U44" s="43">
        <v>194516137.944159</v>
      </c>
      <c r="V44" s="43">
        <v>200111161.051736</v>
      </c>
      <c r="W44" s="43">
        <v>201900554.59661201</v>
      </c>
      <c r="X44" s="43">
        <v>208622716.654484</v>
      </c>
      <c r="Y44" s="43">
        <v>217279725.80759701</v>
      </c>
      <c r="Z44" s="43">
        <v>222655687.58054301</v>
      </c>
      <c r="AA44" s="43">
        <v>222122515.791412</v>
      </c>
      <c r="AB44" s="43">
        <v>231517982.98475099</v>
      </c>
      <c r="AC44" s="43">
        <v>234393502.78018099</v>
      </c>
      <c r="AD44" s="43">
        <v>235544353.64257601</v>
      </c>
      <c r="AE44" s="43">
        <v>237840739.658997</v>
      </c>
      <c r="AF44" s="43">
        <v>266987707.88525924</v>
      </c>
      <c r="AG44" s="43"/>
      <c r="AI44" t="e">
        <f t="shared" si="0"/>
        <v>#N/A</v>
      </c>
    </row>
    <row r="45" spans="1:35">
      <c r="A45" s="67" t="s">
        <v>2056</v>
      </c>
      <c r="B45" s="43" t="s">
        <v>1388</v>
      </c>
      <c r="C45" s="43">
        <v>7015838700.2136602</v>
      </c>
      <c r="D45" s="43">
        <v>7180747677.92836</v>
      </c>
      <c r="E45" s="43">
        <v>7147883003.6786203</v>
      </c>
      <c r="F45" s="43">
        <v>7248789931.6846199</v>
      </c>
      <c r="G45" s="43">
        <v>7650450747.4305</v>
      </c>
      <c r="H45" s="43">
        <v>7686243454.0103598</v>
      </c>
      <c r="I45" s="43">
        <v>8048819672.1980104</v>
      </c>
      <c r="J45" s="43">
        <v>8264177308.2354403</v>
      </c>
      <c r="K45" s="43">
        <v>8303050455.8622198</v>
      </c>
      <c r="L45" s="43">
        <v>8197929632.7935801</v>
      </c>
      <c r="M45" s="43">
        <v>7659464144.0218697</v>
      </c>
      <c r="N45" s="43">
        <v>7014456723.8759098</v>
      </c>
      <c r="O45" s="43">
        <v>6277938167.1589003</v>
      </c>
      <c r="P45" s="43">
        <v>5432359502.6111898</v>
      </c>
      <c r="Q45" s="43">
        <v>5220497655.7003803</v>
      </c>
      <c r="R45" s="43">
        <v>5257041078.1894703</v>
      </c>
      <c r="S45" s="43">
        <v>5203252472.0857496</v>
      </c>
      <c r="T45" s="43">
        <v>4910983356.1085196</v>
      </c>
      <c r="U45" s="43">
        <v>4831221421.2485199</v>
      </c>
      <c r="V45" s="43">
        <v>4624921462.7134199</v>
      </c>
      <c r="W45" s="43">
        <v>4305797175.6521702</v>
      </c>
      <c r="X45" s="43">
        <v>4215380704.3919001</v>
      </c>
      <c r="Y45" s="43">
        <v>4361586317.7957697</v>
      </c>
      <c r="Z45" s="43">
        <v>4614184091.1176004</v>
      </c>
      <c r="AA45" s="43">
        <v>4920560759.3779402</v>
      </c>
      <c r="AB45" s="43">
        <v>5238595322.5776901</v>
      </c>
      <c r="AC45" s="43">
        <v>5504936840.2572203</v>
      </c>
      <c r="AD45" s="43">
        <v>5849359728.8047199</v>
      </c>
      <c r="AE45" s="43">
        <v>6211864821.3034296</v>
      </c>
      <c r="AF45" s="43" t="e">
        <v>#N/A</v>
      </c>
      <c r="AG45" s="43"/>
      <c r="AI45" t="e">
        <f t="shared" si="0"/>
        <v>#N/A</v>
      </c>
    </row>
    <row r="46" spans="1:35">
      <c r="A46" s="67" t="s">
        <v>1705</v>
      </c>
      <c r="B46" s="43" t="s">
        <v>1389</v>
      </c>
      <c r="C46" s="43">
        <v>1746408547.8924999</v>
      </c>
      <c r="D46" s="43">
        <v>2054120886.88256</v>
      </c>
      <c r="E46" s="43">
        <v>2538846170.72469</v>
      </c>
      <c r="F46" s="43">
        <v>2687469282.0827098</v>
      </c>
      <c r="G46" s="43">
        <v>2874950661.1679802</v>
      </c>
      <c r="H46" s="43">
        <v>2840863496.54776</v>
      </c>
      <c r="I46" s="43">
        <v>2645936896.9818702</v>
      </c>
      <c r="J46" s="43">
        <v>2650947683.1222801</v>
      </c>
      <c r="K46" s="43">
        <v>2697770402.8588099</v>
      </c>
      <c r="L46" s="43">
        <v>2767909101.9338398</v>
      </c>
      <c r="M46" s="43">
        <v>2795588291.6666098</v>
      </c>
      <c r="N46" s="43">
        <v>2862682410.6666002</v>
      </c>
      <c r="O46" s="43">
        <v>2937112153.3439398</v>
      </c>
      <c r="P46" s="43">
        <v>2907741031.8105001</v>
      </c>
      <c r="Q46" s="43">
        <v>2747815275.0609198</v>
      </c>
      <c r="R46" s="43">
        <v>2857727886.0633602</v>
      </c>
      <c r="S46" s="43">
        <v>2980610185.1640801</v>
      </c>
      <c r="T46" s="43">
        <v>2962726524.0531001</v>
      </c>
      <c r="U46" s="43">
        <v>3072347405.4430599</v>
      </c>
      <c r="V46" s="43">
        <v>2992466372.9015398</v>
      </c>
      <c r="W46" s="43">
        <v>3219893817.2420602</v>
      </c>
      <c r="X46" s="43">
        <v>3342249782.2972598</v>
      </c>
      <c r="Y46" s="43">
        <v>3495993272.2829299</v>
      </c>
      <c r="Z46" s="43">
        <v>3523961218.4611902</v>
      </c>
      <c r="AA46" s="43">
        <v>3647299861.1073298</v>
      </c>
      <c r="AB46" s="43">
        <v>3928141950.4126</v>
      </c>
      <c r="AC46" s="43">
        <v>4173100882.44033</v>
      </c>
      <c r="AD46" s="43">
        <v>4106748578.4095302</v>
      </c>
      <c r="AE46" s="43">
        <v>4335494474.2269402</v>
      </c>
      <c r="AF46" s="43">
        <v>4664992054.2681837</v>
      </c>
      <c r="AG46" s="144"/>
      <c r="AI46" t="str">
        <f t="shared" si="0"/>
        <v>Congo</v>
      </c>
    </row>
    <row r="47" spans="1:35">
      <c r="A47" s="43" t="s">
        <v>4240</v>
      </c>
      <c r="B47" s="43" t="s">
        <v>1390</v>
      </c>
      <c r="C47" s="43">
        <v>7473020531.0473299</v>
      </c>
      <c r="D47" s="43">
        <v>7304006550.67103</v>
      </c>
      <c r="E47" s="43">
        <v>6771868124.8299503</v>
      </c>
      <c r="F47" s="43">
        <v>6965746215.0599699</v>
      </c>
      <c r="G47" s="43">
        <v>7397741147.6345196</v>
      </c>
      <c r="H47" s="43">
        <v>7474782130.66047</v>
      </c>
      <c r="I47" s="43">
        <v>7907194502.3068504</v>
      </c>
      <c r="J47" s="43">
        <v>8450848889.9862804</v>
      </c>
      <c r="K47" s="43">
        <v>8773620017.2106705</v>
      </c>
      <c r="L47" s="43">
        <v>9218062904.6617908</v>
      </c>
      <c r="M47" s="43">
        <v>9578020684.1086903</v>
      </c>
      <c r="N47" s="43">
        <v>9824359310.5664196</v>
      </c>
      <c r="O47" s="43">
        <v>10723486281.2348</v>
      </c>
      <c r="P47" s="43">
        <v>11518491952.025801</v>
      </c>
      <c r="Q47" s="43">
        <v>12063270098.200001</v>
      </c>
      <c r="R47" s="43">
        <v>12536256860.1415</v>
      </c>
      <c r="S47" s="43">
        <v>12647402444.6159</v>
      </c>
      <c r="T47" s="43">
        <v>13352898208.133499</v>
      </c>
      <c r="U47" s="43">
        <v>14474254065.082399</v>
      </c>
      <c r="V47" s="43">
        <v>15664354699.3547</v>
      </c>
      <c r="W47" s="43">
        <v>15946443260.8335</v>
      </c>
      <c r="X47" s="43">
        <v>16118090925.2913</v>
      </c>
      <c r="Y47" s="43">
        <v>16585867507.482</v>
      </c>
      <c r="Z47" s="43">
        <v>17648111590.793598</v>
      </c>
      <c r="AA47" s="43">
        <v>18399824531.014801</v>
      </c>
      <c r="AB47" s="43">
        <v>19482907711.102798</v>
      </c>
      <c r="AC47" s="43">
        <v>21193436300.876801</v>
      </c>
      <c r="AD47" s="43">
        <v>22845564459.936901</v>
      </c>
      <c r="AE47" s="43">
        <v>23441548477.844398</v>
      </c>
      <c r="AF47" s="43">
        <v>23089925250.676823</v>
      </c>
      <c r="AG47" s="43"/>
      <c r="AI47" t="str">
        <f t="shared" si="0"/>
        <v>Costa Rica</v>
      </c>
    </row>
    <row r="48" spans="1:35">
      <c r="A48" s="67" t="s">
        <v>1707</v>
      </c>
      <c r="B48" s="43" t="s">
        <v>1391</v>
      </c>
      <c r="C48" s="43">
        <v>7727415010.4177599</v>
      </c>
      <c r="D48" s="43">
        <v>7997913088.4863596</v>
      </c>
      <c r="E48" s="43">
        <v>8013974685.62502</v>
      </c>
      <c r="F48" s="43">
        <v>7701410403.83992</v>
      </c>
      <c r="G48" s="43">
        <v>7493375174.8307104</v>
      </c>
      <c r="H48" s="43">
        <v>7830668714.7425604</v>
      </c>
      <c r="I48" s="43">
        <v>8085897519.0895996</v>
      </c>
      <c r="J48" s="43">
        <v>8057679927.22997</v>
      </c>
      <c r="K48" s="43">
        <v>8149254167.4135599</v>
      </c>
      <c r="L48" s="43">
        <v>8389494583.1848497</v>
      </c>
      <c r="M48" s="43">
        <v>8297553406.3367901</v>
      </c>
      <c r="N48" s="43">
        <v>8300949194.0967598</v>
      </c>
      <c r="O48" s="43">
        <v>8280648341.9539003</v>
      </c>
      <c r="P48" s="43">
        <v>8264709327.6389904</v>
      </c>
      <c r="Q48" s="43">
        <v>8331753202.3568802</v>
      </c>
      <c r="R48" s="43">
        <v>8925452666.4465008</v>
      </c>
      <c r="S48" s="43">
        <v>9615330126.96805</v>
      </c>
      <c r="T48" s="43">
        <v>10165236491.188299</v>
      </c>
      <c r="U48" s="43">
        <v>10648336839.284401</v>
      </c>
      <c r="V48" s="43">
        <v>10817267121.262899</v>
      </c>
      <c r="W48" s="43">
        <v>10417006095.6768</v>
      </c>
      <c r="X48" s="43">
        <v>10414794516.238701</v>
      </c>
      <c r="Y48" s="43">
        <v>10265778787.134001</v>
      </c>
      <c r="Z48" s="43">
        <v>10106108491.496201</v>
      </c>
      <c r="AA48" s="43">
        <v>10287397439.438601</v>
      </c>
      <c r="AB48" s="43">
        <v>10416603855.061199</v>
      </c>
      <c r="AC48" s="43">
        <v>10487850374.257999</v>
      </c>
      <c r="AD48" s="43">
        <v>10667682579.8993</v>
      </c>
      <c r="AE48" s="43">
        <v>10903841261.0769</v>
      </c>
      <c r="AF48" s="43">
        <v>11295799265.051109</v>
      </c>
      <c r="AG48" s="144"/>
      <c r="AI48" t="str">
        <f t="shared" si="0"/>
        <v>Coted’Lvoire</v>
      </c>
    </row>
    <row r="49" spans="1:35">
      <c r="A49" s="43" t="s">
        <v>4204</v>
      </c>
      <c r="B49" s="43" t="s">
        <v>1392</v>
      </c>
      <c r="C49" s="43" t="s">
        <v>1768</v>
      </c>
      <c r="D49" s="43" t="s">
        <v>1768</v>
      </c>
      <c r="E49" s="43" t="s">
        <v>1768</v>
      </c>
      <c r="F49" s="43" t="s">
        <v>1768</v>
      </c>
      <c r="G49" s="43" t="s">
        <v>1768</v>
      </c>
      <c r="H49" s="43" t="s">
        <v>1768</v>
      </c>
      <c r="I49" s="43" t="s">
        <v>1768</v>
      </c>
      <c r="J49" s="43" t="s">
        <v>1768</v>
      </c>
      <c r="K49" s="43" t="s">
        <v>1768</v>
      </c>
      <c r="L49" s="43" t="s">
        <v>1768</v>
      </c>
      <c r="M49" s="43">
        <v>25150521632.132</v>
      </c>
      <c r="N49" s="43">
        <v>19846610975.2589</v>
      </c>
      <c r="O49" s="43">
        <v>17521919745.210098</v>
      </c>
      <c r="P49" s="43">
        <v>16115683709.787399</v>
      </c>
      <c r="Q49" s="43">
        <v>17061750832.177799</v>
      </c>
      <c r="R49" s="43">
        <v>18225409439.891602</v>
      </c>
      <c r="S49" s="43">
        <v>19289016071.266998</v>
      </c>
      <c r="T49" s="43">
        <v>20597424694.738201</v>
      </c>
      <c r="U49" s="43">
        <v>21035325722.816002</v>
      </c>
      <c r="V49" s="43">
        <v>20719230110.670799</v>
      </c>
      <c r="W49" s="43">
        <v>21347531222.516399</v>
      </c>
      <c r="X49" s="43">
        <v>22166196073.0396</v>
      </c>
      <c r="Y49" s="43">
        <v>23372473131.893398</v>
      </c>
      <c r="Z49" s="43">
        <v>24531186576.493698</v>
      </c>
      <c r="AA49" s="43">
        <v>25573681726.633801</v>
      </c>
      <c r="AB49" s="43">
        <v>26650097657.928699</v>
      </c>
      <c r="AC49" s="43">
        <v>27913157941.474899</v>
      </c>
      <c r="AD49" s="43">
        <v>29440402526.622799</v>
      </c>
      <c r="AE49" s="43">
        <v>30134976130.322498</v>
      </c>
      <c r="AF49" s="43">
        <v>28347416170.318897</v>
      </c>
      <c r="AG49" s="43"/>
      <c r="AI49" t="str">
        <f t="shared" si="0"/>
        <v>Croatia</v>
      </c>
    </row>
    <row r="50" spans="1:35">
      <c r="A50" s="43" t="s">
        <v>4241</v>
      </c>
      <c r="B50" s="43" t="s">
        <v>1393</v>
      </c>
      <c r="C50" s="43" t="s">
        <v>1768</v>
      </c>
      <c r="D50" s="43" t="s">
        <v>1768</v>
      </c>
      <c r="E50" s="43" t="s">
        <v>1768</v>
      </c>
      <c r="F50" s="43" t="s">
        <v>1768</v>
      </c>
      <c r="G50" s="43" t="s">
        <v>1768</v>
      </c>
      <c r="H50" s="43" t="s">
        <v>1768</v>
      </c>
      <c r="I50" s="43" t="s">
        <v>1768</v>
      </c>
      <c r="J50" s="43" t="s">
        <v>1768</v>
      </c>
      <c r="K50" s="43" t="s">
        <v>1768</v>
      </c>
      <c r="L50" s="43" t="s">
        <v>1768</v>
      </c>
      <c r="M50" s="43" t="s">
        <v>1768</v>
      </c>
      <c r="N50" s="43" t="s">
        <v>1768</v>
      </c>
      <c r="O50" s="43" t="s">
        <v>1768</v>
      </c>
      <c r="P50" s="43" t="s">
        <v>1768</v>
      </c>
      <c r="Q50" s="43" t="s">
        <v>1768</v>
      </c>
      <c r="R50" s="43" t="s">
        <v>1768</v>
      </c>
      <c r="S50" s="43" t="s">
        <v>1768</v>
      </c>
      <c r="T50" s="43" t="s">
        <v>1768</v>
      </c>
      <c r="U50" s="43" t="s">
        <v>1768</v>
      </c>
      <c r="V50" s="43" t="s">
        <v>1768</v>
      </c>
      <c r="W50" s="43" t="s">
        <v>1768</v>
      </c>
      <c r="X50" s="43" t="s">
        <v>1768</v>
      </c>
      <c r="Y50" s="43" t="s">
        <v>1768</v>
      </c>
      <c r="Z50" s="43" t="s">
        <v>1768</v>
      </c>
      <c r="AA50" s="43" t="s">
        <v>1768</v>
      </c>
      <c r="AB50" s="43" t="s">
        <v>1768</v>
      </c>
      <c r="AC50" s="43" t="s">
        <v>1768</v>
      </c>
      <c r="AD50" s="43" t="s">
        <v>1768</v>
      </c>
      <c r="AE50" s="43" t="s">
        <v>1768</v>
      </c>
      <c r="AF50" s="43" t="s">
        <v>1768</v>
      </c>
      <c r="AG50" s="142"/>
      <c r="AI50" t="str">
        <f t="shared" si="0"/>
        <v>Cuba</v>
      </c>
    </row>
    <row r="51" spans="1:35">
      <c r="A51" s="43" t="s">
        <v>3994</v>
      </c>
      <c r="B51" s="43" t="s">
        <v>1394</v>
      </c>
      <c r="C51" s="43">
        <v>3384057666.2808299</v>
      </c>
      <c r="D51" s="43">
        <v>3469234326.5948</v>
      </c>
      <c r="E51" s="43">
        <v>3678141623.6696401</v>
      </c>
      <c r="F51" s="43">
        <v>3883462148.4719901</v>
      </c>
      <c r="G51" s="43">
        <v>4223571631.9295101</v>
      </c>
      <c r="H51" s="43">
        <v>4429789232.3482199</v>
      </c>
      <c r="I51" s="43">
        <v>4593866466.5957699</v>
      </c>
      <c r="J51" s="43">
        <v>4918434545.3666096</v>
      </c>
      <c r="K51" s="43">
        <v>5343720689.1380997</v>
      </c>
      <c r="L51" s="43">
        <v>5768408910.0147495</v>
      </c>
      <c r="M51" s="43">
        <v>6195501905.7122498</v>
      </c>
      <c r="N51" s="43">
        <v>6241317642.3049898</v>
      </c>
      <c r="O51" s="43">
        <v>6828001500.6816597</v>
      </c>
      <c r="P51" s="43">
        <v>6875797511.18643</v>
      </c>
      <c r="Q51" s="43">
        <v>7281469564.3464298</v>
      </c>
      <c r="R51" s="43">
        <v>7725639207.7715597</v>
      </c>
      <c r="S51" s="43">
        <v>7868473649.5336599</v>
      </c>
      <c r="T51" s="43">
        <v>8053266111.2315197</v>
      </c>
      <c r="U51" s="43">
        <v>8459413301.5194397</v>
      </c>
      <c r="V51" s="43">
        <v>8869426105.9281101</v>
      </c>
      <c r="W51" s="43">
        <v>9316693766.4256096</v>
      </c>
      <c r="X51" s="43">
        <v>9688002109.4501591</v>
      </c>
      <c r="Y51" s="43">
        <v>9891784400.5162601</v>
      </c>
      <c r="Z51" s="43">
        <v>10080361942.707399</v>
      </c>
      <c r="AA51" s="43">
        <v>10503727222.558201</v>
      </c>
      <c r="AB51" s="43">
        <v>10918427084.088301</v>
      </c>
      <c r="AC51" s="43">
        <v>11370752256.393801</v>
      </c>
      <c r="AD51" s="43">
        <v>11876197409.408701</v>
      </c>
      <c r="AE51" s="43">
        <v>12300150829.562599</v>
      </c>
      <c r="AF51" s="43" t="s">
        <v>1768</v>
      </c>
      <c r="AG51" s="142"/>
      <c r="AI51" t="str">
        <f t="shared" si="0"/>
        <v>Cyprus</v>
      </c>
    </row>
    <row r="52" spans="1:35">
      <c r="A52" s="67" t="s">
        <v>1708</v>
      </c>
      <c r="B52" s="43" t="s">
        <v>1395</v>
      </c>
      <c r="C52" s="43" t="s">
        <v>1768</v>
      </c>
      <c r="D52" s="43" t="s">
        <v>1768</v>
      </c>
      <c r="E52" s="43" t="s">
        <v>1768</v>
      </c>
      <c r="F52" s="43" t="s">
        <v>1768</v>
      </c>
      <c r="G52" s="43" t="s">
        <v>1768</v>
      </c>
      <c r="H52" s="43" t="s">
        <v>1768</v>
      </c>
      <c r="I52" s="43" t="s">
        <v>1768</v>
      </c>
      <c r="J52" s="43" t="s">
        <v>1768</v>
      </c>
      <c r="K52" s="43" t="s">
        <v>1768</v>
      </c>
      <c r="L52" s="43" t="s">
        <v>1768</v>
      </c>
      <c r="M52" s="43">
        <v>55298472529.440697</v>
      </c>
      <c r="N52" s="43">
        <v>48877379024.055801</v>
      </c>
      <c r="O52" s="43">
        <v>48625571435.609299</v>
      </c>
      <c r="P52" s="43">
        <v>48656093567.542198</v>
      </c>
      <c r="Q52" s="43">
        <v>49735813984.668701</v>
      </c>
      <c r="R52" s="43">
        <v>52692645515.6689</v>
      </c>
      <c r="S52" s="43">
        <v>54814810016.7118</v>
      </c>
      <c r="T52" s="43">
        <v>54414193364.511398</v>
      </c>
      <c r="U52" s="43">
        <v>54001191848.790703</v>
      </c>
      <c r="V52" s="43">
        <v>54724540425.697304</v>
      </c>
      <c r="W52" s="43">
        <v>56720835330.543701</v>
      </c>
      <c r="X52" s="43">
        <v>58114106566.827698</v>
      </c>
      <c r="Y52" s="43">
        <v>59216437149.4086</v>
      </c>
      <c r="Z52" s="43">
        <v>61349587387.1306</v>
      </c>
      <c r="AA52" s="43">
        <v>64100892591.105202</v>
      </c>
      <c r="AB52" s="43">
        <v>68149732481.765999</v>
      </c>
      <c r="AC52" s="43">
        <v>72789262996.981506</v>
      </c>
      <c r="AD52" s="43">
        <v>77251985335.077896</v>
      </c>
      <c r="AE52" s="43">
        <v>79155212395.227402</v>
      </c>
      <c r="AF52" s="43">
        <v>75793810159.215454</v>
      </c>
      <c r="AG52" s="144"/>
      <c r="AI52" t="str">
        <f t="shared" si="0"/>
        <v>Czech</v>
      </c>
    </row>
    <row r="53" spans="1:35">
      <c r="A53" s="43" t="s">
        <v>4142</v>
      </c>
      <c r="B53" s="43" t="s">
        <v>1396</v>
      </c>
      <c r="C53" s="43">
        <v>101003822790.761</v>
      </c>
      <c r="D53" s="43">
        <v>100108003117.616</v>
      </c>
      <c r="E53" s="43">
        <v>103826131063.577</v>
      </c>
      <c r="F53" s="43">
        <v>106579406415.855</v>
      </c>
      <c r="G53" s="43">
        <v>111019039724.858</v>
      </c>
      <c r="H53" s="43">
        <v>115487003748.562</v>
      </c>
      <c r="I53" s="43">
        <v>121202632653.314</v>
      </c>
      <c r="J53" s="43">
        <v>121553983001.571</v>
      </c>
      <c r="K53" s="43">
        <v>121380658410.758</v>
      </c>
      <c r="L53" s="43">
        <v>122076059927.50301</v>
      </c>
      <c r="M53" s="43">
        <v>123885885365.763</v>
      </c>
      <c r="N53" s="43">
        <v>125496900941.47</v>
      </c>
      <c r="O53" s="43">
        <v>127976024050.179</v>
      </c>
      <c r="P53" s="43">
        <v>127861340327.35001</v>
      </c>
      <c r="Q53" s="43">
        <v>134926204055.375</v>
      </c>
      <c r="R53" s="43">
        <v>139061993542.082</v>
      </c>
      <c r="S53" s="43">
        <v>143003798047.77899</v>
      </c>
      <c r="T53" s="43">
        <v>147577785750.51599</v>
      </c>
      <c r="U53" s="43">
        <v>150766042731.13</v>
      </c>
      <c r="V53" s="43">
        <v>154626319110.242</v>
      </c>
      <c r="W53" s="43">
        <v>160082641560.78699</v>
      </c>
      <c r="X53" s="43">
        <v>161211045267.28601</v>
      </c>
      <c r="Y53" s="43">
        <v>161961994779.23099</v>
      </c>
      <c r="Z53" s="43">
        <v>162583538493.89499</v>
      </c>
      <c r="AA53" s="43">
        <v>166317254518.68701</v>
      </c>
      <c r="AB53" s="43">
        <v>170384011084.85599</v>
      </c>
      <c r="AC53" s="43">
        <v>176081577612.54999</v>
      </c>
      <c r="AD53" s="43">
        <v>178980836560.23099</v>
      </c>
      <c r="AE53" s="43">
        <v>176937932228.97198</v>
      </c>
      <c r="AF53" s="43">
        <v>168907473617.7952</v>
      </c>
      <c r="AG53" s="43"/>
      <c r="AI53" t="str">
        <f t="shared" si="0"/>
        <v>Denmark</v>
      </c>
    </row>
    <row r="54" spans="1:35">
      <c r="A54" s="43" t="s">
        <v>4067</v>
      </c>
      <c r="B54" s="43" t="s">
        <v>1397</v>
      </c>
      <c r="C54" s="43" t="s">
        <v>1768</v>
      </c>
      <c r="D54" s="43" t="s">
        <v>1768</v>
      </c>
      <c r="E54" s="43" t="s">
        <v>1768</v>
      </c>
      <c r="F54" s="43" t="s">
        <v>1768</v>
      </c>
      <c r="G54" s="43" t="s">
        <v>1768</v>
      </c>
      <c r="H54" s="43" t="s">
        <v>1768</v>
      </c>
      <c r="I54" s="43" t="s">
        <v>1768</v>
      </c>
      <c r="J54" s="43" t="s">
        <v>1768</v>
      </c>
      <c r="K54" s="43" t="s">
        <v>1768</v>
      </c>
      <c r="L54" s="43" t="s">
        <v>1768</v>
      </c>
      <c r="M54" s="43">
        <v>660030923.30471504</v>
      </c>
      <c r="N54" s="43">
        <v>631797330.469872</v>
      </c>
      <c r="O54" s="43">
        <v>631683815.33288205</v>
      </c>
      <c r="P54" s="43">
        <v>589860779.81953299</v>
      </c>
      <c r="Q54" s="43">
        <v>584331764.283602</v>
      </c>
      <c r="R54" s="43">
        <v>563948745.77565598</v>
      </c>
      <c r="S54" s="43">
        <v>540739442.02314794</v>
      </c>
      <c r="T54" s="43">
        <v>536706216.85510403</v>
      </c>
      <c r="U54" s="43">
        <v>537239587.72765994</v>
      </c>
      <c r="V54" s="43">
        <v>548946071.65163398</v>
      </c>
      <c r="W54" s="43">
        <v>551230861.85650504</v>
      </c>
      <c r="X54" s="43">
        <v>562518771.06911898</v>
      </c>
      <c r="Y54" s="43">
        <v>577248676.08962703</v>
      </c>
      <c r="Z54" s="43">
        <v>595720398.94307697</v>
      </c>
      <c r="AA54" s="43">
        <v>618515497.55930805</v>
      </c>
      <c r="AB54" s="43">
        <v>638119971.92002296</v>
      </c>
      <c r="AC54" s="43">
        <v>664315172.93886399</v>
      </c>
      <c r="AD54" s="43">
        <v>692641552.20766997</v>
      </c>
      <c r="AE54" s="43">
        <v>719375085.80165005</v>
      </c>
      <c r="AF54" s="43">
        <v>780798170.81902325</v>
      </c>
      <c r="AG54" s="43"/>
      <c r="AI54" t="str">
        <f t="shared" si="0"/>
        <v>Djibouti</v>
      </c>
    </row>
    <row r="55" spans="1:35">
      <c r="A55" s="43" t="s">
        <v>4239</v>
      </c>
      <c r="B55" s="43" t="s">
        <v>1398</v>
      </c>
      <c r="C55" s="43">
        <v>134888809.336124</v>
      </c>
      <c r="D55" s="43">
        <v>151189282.20013401</v>
      </c>
      <c r="E55" s="43">
        <v>157440075.130887</v>
      </c>
      <c r="F55" s="43">
        <v>161677895.374084</v>
      </c>
      <c r="G55" s="43">
        <v>170451184.210282</v>
      </c>
      <c r="H55" s="43">
        <v>172640724.669267</v>
      </c>
      <c r="I55" s="43">
        <v>184859773.03715</v>
      </c>
      <c r="J55" s="43">
        <v>198758806.35797599</v>
      </c>
      <c r="K55" s="43">
        <v>215770627.61995</v>
      </c>
      <c r="L55" s="43">
        <v>215245945.11364999</v>
      </c>
      <c r="M55" s="43">
        <v>226556905.28778201</v>
      </c>
      <c r="N55" s="43">
        <v>227934188.794783</v>
      </c>
      <c r="O55" s="43">
        <v>232600828.014359</v>
      </c>
      <c r="P55" s="43">
        <v>236510729.76315701</v>
      </c>
      <c r="Q55" s="43">
        <v>239895949.00565299</v>
      </c>
      <c r="R55" s="43">
        <v>244633218.562617</v>
      </c>
      <c r="S55" s="43">
        <v>251095902.50553</v>
      </c>
      <c r="T55" s="43">
        <v>254839294.24294299</v>
      </c>
      <c r="U55" s="43">
        <v>267525406.90589601</v>
      </c>
      <c r="V55" s="43">
        <v>269353400.75784701</v>
      </c>
      <c r="W55" s="43">
        <v>271166661.87769097</v>
      </c>
      <c r="X55" s="43">
        <v>260996209.41456601</v>
      </c>
      <c r="Y55" s="43">
        <v>250528109.78114101</v>
      </c>
      <c r="Z55" s="43">
        <v>255994273.94201401</v>
      </c>
      <c r="AA55" s="43">
        <v>272074742.75282401</v>
      </c>
      <c r="AB55" s="43">
        <v>281246804.25778103</v>
      </c>
      <c r="AC55" s="43">
        <v>295736005.01445502</v>
      </c>
      <c r="AD55" s="43">
        <v>305875348.85502201</v>
      </c>
      <c r="AE55" s="43">
        <v>319070463.611476</v>
      </c>
      <c r="AF55" s="43">
        <v>321852443.57263887</v>
      </c>
      <c r="AG55" s="43"/>
      <c r="AI55" t="str">
        <f t="shared" si="0"/>
        <v>Dominica</v>
      </c>
    </row>
    <row r="56" spans="1:35">
      <c r="A56" s="67" t="s">
        <v>1709</v>
      </c>
      <c r="B56" s="43" t="s">
        <v>1399</v>
      </c>
      <c r="C56" s="43">
        <v>10534042898.072599</v>
      </c>
      <c r="D56" s="43">
        <v>10984885966.6334</v>
      </c>
      <c r="E56" s="43">
        <v>11171487179.788601</v>
      </c>
      <c r="F56" s="43">
        <v>11688497606.155199</v>
      </c>
      <c r="G56" s="43">
        <v>11834942323.754601</v>
      </c>
      <c r="H56" s="43">
        <v>11583741530.7922</v>
      </c>
      <c r="I56" s="43">
        <v>11991720123.617701</v>
      </c>
      <c r="J56" s="43">
        <v>13204966506.649</v>
      </c>
      <c r="K56" s="43">
        <v>13489660738.673</v>
      </c>
      <c r="L56" s="43">
        <v>14083278499.0637</v>
      </c>
      <c r="M56" s="43">
        <v>13315132485.046801</v>
      </c>
      <c r="N56" s="43">
        <v>13440845832.806601</v>
      </c>
      <c r="O56" s="43">
        <v>14853906415.8806</v>
      </c>
      <c r="P56" s="43">
        <v>15926747834.8333</v>
      </c>
      <c r="Q56" s="43">
        <v>16293581672.698799</v>
      </c>
      <c r="R56" s="43">
        <v>17188690648.862</v>
      </c>
      <c r="S56" s="43">
        <v>18414479323.434799</v>
      </c>
      <c r="T56" s="43">
        <v>19888424784.128799</v>
      </c>
      <c r="U56" s="43">
        <v>21282722240.0093</v>
      </c>
      <c r="V56" s="43">
        <v>22711932398.0271</v>
      </c>
      <c r="W56" s="43">
        <v>23996656675.8335</v>
      </c>
      <c r="X56" s="43">
        <v>24430811263.7342</v>
      </c>
      <c r="Y56" s="43">
        <v>25844917267.708199</v>
      </c>
      <c r="Z56" s="43">
        <v>25779436894.049</v>
      </c>
      <c r="AA56" s="43">
        <v>26117652334.7789</v>
      </c>
      <c r="AB56" s="43">
        <v>28536865195.230701</v>
      </c>
      <c r="AC56" s="43">
        <v>31582078268.521801</v>
      </c>
      <c r="AD56" s="43">
        <v>34258540898.9641</v>
      </c>
      <c r="AE56" s="43">
        <v>36059049713.2742</v>
      </c>
      <c r="AF56" s="43">
        <v>37304548927.731125</v>
      </c>
      <c r="AG56" s="144"/>
      <c r="AI56" t="str">
        <f t="shared" si="0"/>
        <v>DominicanRep</v>
      </c>
    </row>
    <row r="57" spans="1:35">
      <c r="A57" s="43" t="s">
        <v>1400</v>
      </c>
      <c r="B57" s="43" t="s">
        <v>1401</v>
      </c>
      <c r="C57" s="43">
        <v>372262349949.05499</v>
      </c>
      <c r="D57" s="43">
        <v>393204227434.60602</v>
      </c>
      <c r="E57" s="43">
        <v>418004498864.71698</v>
      </c>
      <c r="F57" s="43">
        <v>452980687636.09802</v>
      </c>
      <c r="G57" s="43">
        <v>496444889473.48401</v>
      </c>
      <c r="H57" s="43">
        <v>534653374391.16302</v>
      </c>
      <c r="I57" s="43">
        <v>571935398684.69897</v>
      </c>
      <c r="J57" s="43">
        <v>624661139927.08203</v>
      </c>
      <c r="K57" s="43">
        <v>687945297992.229</v>
      </c>
      <c r="L57" s="43">
        <v>729528589625.24805</v>
      </c>
      <c r="M57" s="43">
        <v>769731275390.10706</v>
      </c>
      <c r="N57" s="43">
        <v>833349874903.46204</v>
      </c>
      <c r="O57" s="43">
        <v>925787312497.99402</v>
      </c>
      <c r="P57" s="43">
        <v>1030660839962.29</v>
      </c>
      <c r="Q57" s="43">
        <v>1144766369526.3999</v>
      </c>
      <c r="R57" s="43">
        <v>1258258840218.1799</v>
      </c>
      <c r="S57" s="43">
        <v>1371994608105.71</v>
      </c>
      <c r="T57" s="43">
        <v>1472150360811.6599</v>
      </c>
      <c r="U57" s="43">
        <v>1504984188322.8799</v>
      </c>
      <c r="V57" s="43">
        <v>1599854429054.3101</v>
      </c>
      <c r="W57" s="43">
        <v>1721719756915.0701</v>
      </c>
      <c r="X57" s="43">
        <v>1835647957754.5701</v>
      </c>
      <c r="Y57" s="43">
        <v>1981269870128.1399</v>
      </c>
      <c r="Z57" s="43">
        <v>2156050128553.5701</v>
      </c>
      <c r="AA57" s="43">
        <v>2350678648978.1602</v>
      </c>
      <c r="AB57" s="43">
        <v>2564873770593.73</v>
      </c>
      <c r="AC57" s="43">
        <v>2823926226590.21</v>
      </c>
      <c r="AD57" s="43">
        <v>3144802646055.79</v>
      </c>
      <c r="AE57" s="43">
        <v>3395880860007.3901</v>
      </c>
      <c r="AF57" s="43" t="e">
        <v>#N/A</v>
      </c>
      <c r="AG57" s="43"/>
      <c r="AI57" t="e">
        <f t="shared" si="0"/>
        <v>#N/A</v>
      </c>
    </row>
    <row r="58" spans="1:35">
      <c r="A58" s="43" t="s">
        <v>4247</v>
      </c>
      <c r="B58" s="43" t="s">
        <v>1402</v>
      </c>
      <c r="C58" s="43">
        <v>10882444170.927099</v>
      </c>
      <c r="D58" s="43">
        <v>11248627500.585199</v>
      </c>
      <c r="E58" s="43">
        <v>11184595465.3337</v>
      </c>
      <c r="F58" s="43">
        <v>10901454001.5525</v>
      </c>
      <c r="G58" s="43">
        <v>11319663103.724199</v>
      </c>
      <c r="H58" s="43">
        <v>11649828669.681499</v>
      </c>
      <c r="I58" s="43">
        <v>12124065290.4419</v>
      </c>
      <c r="J58" s="43">
        <v>11863935403.3612</v>
      </c>
      <c r="K58" s="43">
        <v>12856431949.758101</v>
      </c>
      <c r="L58" s="43">
        <v>12982495147.223301</v>
      </c>
      <c r="M58" s="43">
        <v>13330669595.031</v>
      </c>
      <c r="N58" s="43">
        <v>14023015720.0588</v>
      </c>
      <c r="O58" s="43">
        <v>14235121580.700899</v>
      </c>
      <c r="P58" s="43">
        <v>14277142988.026899</v>
      </c>
      <c r="Q58" s="43">
        <v>14948478409.3916</v>
      </c>
      <c r="R58" s="43">
        <v>15210610194.0224</v>
      </c>
      <c r="S58" s="43">
        <v>15575792574.905399</v>
      </c>
      <c r="T58" s="43">
        <v>16207108486.494301</v>
      </c>
      <c r="U58" s="43">
        <v>16549527222.7173</v>
      </c>
      <c r="V58" s="43">
        <v>15506997580.7439</v>
      </c>
      <c r="W58" s="43">
        <v>15941641913.4676</v>
      </c>
      <c r="X58" s="43">
        <v>16792401244.682199</v>
      </c>
      <c r="Y58" s="43">
        <v>17505426971.722599</v>
      </c>
      <c r="Z58" s="43">
        <v>18131384138.329399</v>
      </c>
      <c r="AA58" s="43">
        <v>19582025894.947899</v>
      </c>
      <c r="AB58" s="43">
        <v>20757561015.612598</v>
      </c>
      <c r="AC58" s="43">
        <v>21564089522.128899</v>
      </c>
      <c r="AD58" s="43">
        <v>22101237257.343601</v>
      </c>
      <c r="AE58" s="43">
        <v>23541310726.643902</v>
      </c>
      <c r="AF58" s="43">
        <v>24131530013.575989</v>
      </c>
      <c r="AG58" s="43"/>
      <c r="AI58" t="str">
        <f t="shared" si="0"/>
        <v>Ecuador</v>
      </c>
    </row>
    <row r="59" spans="1:35">
      <c r="A59" s="67" t="s">
        <v>1711</v>
      </c>
      <c r="B59" s="43" t="s">
        <v>1403</v>
      </c>
      <c r="C59" s="43">
        <v>38506344421.766197</v>
      </c>
      <c r="D59" s="43">
        <v>39952673865.894501</v>
      </c>
      <c r="E59" s="43">
        <v>43910853498.743103</v>
      </c>
      <c r="F59" s="43">
        <v>47160756999.056396</v>
      </c>
      <c r="G59" s="43">
        <v>50033561716.7202</v>
      </c>
      <c r="H59" s="43">
        <v>53336802406.739197</v>
      </c>
      <c r="I59" s="43">
        <v>54748401321.241096</v>
      </c>
      <c r="J59" s="43">
        <v>56127744342.985001</v>
      </c>
      <c r="K59" s="43">
        <v>59102918305.738701</v>
      </c>
      <c r="L59" s="43">
        <v>62041739159.831902</v>
      </c>
      <c r="M59" s="43">
        <v>65579206064.034599</v>
      </c>
      <c r="N59" s="43">
        <v>66286699444.875099</v>
      </c>
      <c r="O59" s="43">
        <v>69224523386.205902</v>
      </c>
      <c r="P59" s="43">
        <v>71232581990.543396</v>
      </c>
      <c r="Q59" s="43">
        <v>74062775121.365402</v>
      </c>
      <c r="R59" s="43">
        <v>77501108924.926193</v>
      </c>
      <c r="S59" s="43">
        <v>81367430435.978897</v>
      </c>
      <c r="T59" s="43">
        <v>85835423038.145401</v>
      </c>
      <c r="U59" s="43">
        <v>89300055775.4207</v>
      </c>
      <c r="V59" s="43">
        <v>94752235333.477707</v>
      </c>
      <c r="W59" s="43">
        <v>99838540997.320999</v>
      </c>
      <c r="X59" s="43">
        <v>103368058729.07001</v>
      </c>
      <c r="Y59" s="43">
        <v>105818387281.584</v>
      </c>
      <c r="Z59" s="43">
        <v>109211026993.534</v>
      </c>
      <c r="AA59" s="43">
        <v>113666458663.257</v>
      </c>
      <c r="AB59" s="43">
        <v>118756772728.882</v>
      </c>
      <c r="AC59" s="43">
        <v>126889875110.976</v>
      </c>
      <c r="AD59" s="43">
        <v>135867011090.438</v>
      </c>
      <c r="AE59" s="43">
        <v>145593505410.056</v>
      </c>
      <c r="AF59" s="43">
        <v>152359823328.71136</v>
      </c>
      <c r="AG59" s="144"/>
      <c r="AI59" t="str">
        <f t="shared" si="0"/>
        <v>Egypt</v>
      </c>
    </row>
    <row r="60" spans="1:35">
      <c r="A60" s="67" t="s">
        <v>1712</v>
      </c>
      <c r="B60" s="43" t="s">
        <v>1404</v>
      </c>
      <c r="C60" s="43">
        <v>8703848679.6382103</v>
      </c>
      <c r="D60" s="43">
        <v>7794215003.0306501</v>
      </c>
      <c r="E60" s="43">
        <v>7302727945.3064499</v>
      </c>
      <c r="F60" s="43">
        <v>7414825706.2032804</v>
      </c>
      <c r="G60" s="43">
        <v>7513958616.7495699</v>
      </c>
      <c r="H60" s="43">
        <v>7560289381.49228</v>
      </c>
      <c r="I60" s="43">
        <v>7574608193.2688398</v>
      </c>
      <c r="J60" s="43">
        <v>7765002615.5677605</v>
      </c>
      <c r="K60" s="43">
        <v>7910787275.1170797</v>
      </c>
      <c r="L60" s="43">
        <v>7986904251.3078098</v>
      </c>
      <c r="M60" s="43">
        <v>8372810074.9508495</v>
      </c>
      <c r="N60" s="43">
        <v>8672159450.8302307</v>
      </c>
      <c r="O60" s="43">
        <v>9326459853.6243095</v>
      </c>
      <c r="P60" s="43">
        <v>10013804572.345301</v>
      </c>
      <c r="Q60" s="43">
        <v>10619662925.888201</v>
      </c>
      <c r="R60" s="43">
        <v>11298815407.952299</v>
      </c>
      <c r="S60" s="43">
        <v>11491596864.967501</v>
      </c>
      <c r="T60" s="43">
        <v>11979528543.226</v>
      </c>
      <c r="U60" s="43">
        <v>12428695150.1271</v>
      </c>
      <c r="V60" s="43">
        <v>12857344602.309401</v>
      </c>
      <c r="W60" s="43">
        <v>13134147768</v>
      </c>
      <c r="X60" s="43">
        <v>13358642293.198099</v>
      </c>
      <c r="Y60" s="43">
        <v>13671259606.8535</v>
      </c>
      <c r="Z60" s="43">
        <v>13985703809.827801</v>
      </c>
      <c r="AA60" s="43">
        <v>14244514235.348499</v>
      </c>
      <c r="AB60" s="43">
        <v>14684003637.176201</v>
      </c>
      <c r="AC60" s="43">
        <v>15298416796.953501</v>
      </c>
      <c r="AD60" s="43">
        <v>16009796666.023001</v>
      </c>
      <c r="AE60" s="43">
        <v>16417370766.0513</v>
      </c>
      <c r="AF60" s="43">
        <v>15812200835.756813</v>
      </c>
      <c r="AG60" s="144"/>
      <c r="AI60" t="str">
        <f t="shared" si="0"/>
        <v>ElSalvador</v>
      </c>
    </row>
    <row r="61" spans="1:35">
      <c r="A61" s="67" t="s">
        <v>2057</v>
      </c>
      <c r="B61" s="43" t="s">
        <v>1405</v>
      </c>
      <c r="C61" s="43" t="s">
        <v>1768</v>
      </c>
      <c r="D61" s="43" t="s">
        <v>1768</v>
      </c>
      <c r="E61" s="43" t="s">
        <v>1768</v>
      </c>
      <c r="F61" s="43" t="s">
        <v>1768</v>
      </c>
      <c r="G61" s="43" t="s">
        <v>1768</v>
      </c>
      <c r="H61" s="43">
        <v>194293740.813721</v>
      </c>
      <c r="I61" s="43">
        <v>189765615.698672</v>
      </c>
      <c r="J61" s="43">
        <v>198185017.827795</v>
      </c>
      <c r="K61" s="43">
        <v>203447349.50097099</v>
      </c>
      <c r="L61" s="43">
        <v>200946619.40237001</v>
      </c>
      <c r="M61" s="43">
        <v>207499790.53967601</v>
      </c>
      <c r="N61" s="43">
        <v>205141003.679892</v>
      </c>
      <c r="O61" s="43">
        <v>227081761.95618299</v>
      </c>
      <c r="P61" s="43">
        <v>241379315.62228501</v>
      </c>
      <c r="Q61" s="43">
        <v>253727370.23230001</v>
      </c>
      <c r="R61" s="43">
        <v>289915456.227045</v>
      </c>
      <c r="S61" s="43">
        <v>374402170.18784302</v>
      </c>
      <c r="T61" s="43">
        <v>640931532.34530997</v>
      </c>
      <c r="U61" s="43">
        <v>781365388.08236599</v>
      </c>
      <c r="V61" s="43">
        <v>1105213629.5963399</v>
      </c>
      <c r="W61" s="43">
        <v>1254223037.33709</v>
      </c>
      <c r="X61" s="43">
        <v>2030554289.5862401</v>
      </c>
      <c r="Y61" s="43">
        <v>2425757700.9106698</v>
      </c>
      <c r="Z61" s="43">
        <v>2764278260.2307301</v>
      </c>
      <c r="AA61" s="43">
        <v>3814668805.8459401</v>
      </c>
      <c r="AB61" s="43">
        <v>4186550476.5619102</v>
      </c>
      <c r="AC61" s="43">
        <v>4239290429.1129699</v>
      </c>
      <c r="AD61" s="43">
        <v>5148299306.7824602</v>
      </c>
      <c r="AE61" s="43">
        <v>5729760683.3840704</v>
      </c>
      <c r="AF61" s="43">
        <v>5417924611.8474054</v>
      </c>
      <c r="AG61" s="43"/>
      <c r="AI61" t="e">
        <f t="shared" si="0"/>
        <v>#N/A</v>
      </c>
    </row>
    <row r="62" spans="1:35">
      <c r="A62" s="43" t="s">
        <v>4134</v>
      </c>
      <c r="B62" s="43" t="s">
        <v>1406</v>
      </c>
      <c r="C62" s="43" t="s">
        <v>1768</v>
      </c>
      <c r="D62" s="43" t="s">
        <v>1768</v>
      </c>
      <c r="E62" s="43" t="s">
        <v>1768</v>
      </c>
      <c r="F62" s="43" t="s">
        <v>1768</v>
      </c>
      <c r="G62" s="43" t="s">
        <v>1768</v>
      </c>
      <c r="H62" s="43" t="s">
        <v>1768</v>
      </c>
      <c r="I62" s="43" t="s">
        <v>1768</v>
      </c>
      <c r="J62" s="43" t="s">
        <v>1768</v>
      </c>
      <c r="K62" s="43" t="s">
        <v>1768</v>
      </c>
      <c r="L62" s="43" t="s">
        <v>1768</v>
      </c>
      <c r="M62" s="43" t="s">
        <v>1768</v>
      </c>
      <c r="N62" s="43" t="s">
        <v>1768</v>
      </c>
      <c r="O62" s="43">
        <v>429588978.52798802</v>
      </c>
      <c r="P62" s="43">
        <v>487389152.28993398</v>
      </c>
      <c r="Q62" s="43">
        <v>590820007.44694102</v>
      </c>
      <c r="R62" s="43">
        <v>607707881.34541404</v>
      </c>
      <c r="S62" s="43">
        <v>663974581.10959399</v>
      </c>
      <c r="T62" s="43">
        <v>716486235.57155299</v>
      </c>
      <c r="U62" s="43">
        <v>729186545.86074197</v>
      </c>
      <c r="V62" s="43">
        <v>729284845.47598398</v>
      </c>
      <c r="W62" s="43">
        <v>633600000</v>
      </c>
      <c r="X62" s="43">
        <v>689847584.53350604</v>
      </c>
      <c r="Y62" s="43">
        <v>710580461.48479497</v>
      </c>
      <c r="Z62" s="43">
        <v>691710888.15493906</v>
      </c>
      <c r="AA62" s="43">
        <v>701752692.80770397</v>
      </c>
      <c r="AB62" s="43">
        <v>719818962.20929301</v>
      </c>
      <c r="AC62" s="43">
        <v>712842358.97286105</v>
      </c>
      <c r="AD62" s="43">
        <v>722288667.65517104</v>
      </c>
      <c r="AE62" s="43">
        <v>736734461.024719</v>
      </c>
      <c r="AF62" s="43" t="s">
        <v>1768</v>
      </c>
      <c r="AG62" s="142"/>
      <c r="AI62" t="str">
        <f t="shared" si="0"/>
        <v>Eritrea</v>
      </c>
    </row>
    <row r="63" spans="1:35">
      <c r="A63" s="43" t="s">
        <v>4182</v>
      </c>
      <c r="B63" s="43" t="s">
        <v>1407</v>
      </c>
      <c r="C63" s="43">
        <v>5017387875.4108</v>
      </c>
      <c r="D63" s="43">
        <v>5089145014.9289703</v>
      </c>
      <c r="E63" s="43">
        <v>5379229730.1268501</v>
      </c>
      <c r="F63" s="43">
        <v>5578255260.8054104</v>
      </c>
      <c r="G63" s="43">
        <v>5734458847.20362</v>
      </c>
      <c r="H63" s="43">
        <v>5763125958.4831104</v>
      </c>
      <c r="I63" s="43">
        <v>5826661856.6119099</v>
      </c>
      <c r="J63" s="43">
        <v>6030906088.3463297</v>
      </c>
      <c r="K63" s="43">
        <v>6203319818.0927401</v>
      </c>
      <c r="L63" s="43">
        <v>6393587939.46521</v>
      </c>
      <c r="M63" s="43">
        <v>5941973703.2299099</v>
      </c>
      <c r="N63" s="43">
        <v>5466625100.5487404</v>
      </c>
      <c r="O63" s="43">
        <v>4309414026.8274097</v>
      </c>
      <c r="P63" s="43">
        <v>4062032363.6868801</v>
      </c>
      <c r="Q63" s="43">
        <v>3995316553.3431702</v>
      </c>
      <c r="R63" s="43">
        <v>4107188761.7551599</v>
      </c>
      <c r="S63" s="43">
        <v>4340832488.0669699</v>
      </c>
      <c r="T63" s="43">
        <v>4850443758.2332001</v>
      </c>
      <c r="U63" s="43">
        <v>5176537966.1926298</v>
      </c>
      <c r="V63" s="43">
        <v>5161014718.2390499</v>
      </c>
      <c r="W63" s="43">
        <v>5675784700.5476704</v>
      </c>
      <c r="X63" s="43">
        <v>6102385461.1715899</v>
      </c>
      <c r="Y63" s="43">
        <v>6586874509.8773003</v>
      </c>
      <c r="Z63" s="43">
        <v>7084796232.5519304</v>
      </c>
      <c r="AA63" s="43">
        <v>7596945636.2037401</v>
      </c>
      <c r="AB63" s="43">
        <v>8313423618.8559599</v>
      </c>
      <c r="AC63" s="43">
        <v>9141078914.9055405</v>
      </c>
      <c r="AD63" s="43">
        <v>9799574386.42313</v>
      </c>
      <c r="AE63" s="43">
        <v>9449117630.3666191</v>
      </c>
      <c r="AF63" s="43">
        <v>8193875745.3625174</v>
      </c>
      <c r="AG63" s="43"/>
      <c r="AI63" t="str">
        <f t="shared" si="0"/>
        <v>Estonia</v>
      </c>
    </row>
    <row r="64" spans="1:35">
      <c r="A64" s="43" t="s">
        <v>4071</v>
      </c>
      <c r="B64" s="43" t="s">
        <v>1408</v>
      </c>
      <c r="C64" s="43" t="s">
        <v>1768</v>
      </c>
      <c r="D64" s="43">
        <v>5147105049.2749004</v>
      </c>
      <c r="E64" s="43">
        <v>5194255336.4669399</v>
      </c>
      <c r="F64" s="43">
        <v>5622006404.2882404</v>
      </c>
      <c r="G64" s="43">
        <v>5461892869.7067299</v>
      </c>
      <c r="H64" s="43">
        <v>4853203034.8992395</v>
      </c>
      <c r="I64" s="43">
        <v>5322089426.9022102</v>
      </c>
      <c r="J64" s="43">
        <v>6059709673.4606199</v>
      </c>
      <c r="K64" s="43">
        <v>6090215652.8396702</v>
      </c>
      <c r="L64" s="43">
        <v>6068236778.7437801</v>
      </c>
      <c r="M64" s="43">
        <v>6233682737.9628</v>
      </c>
      <c r="N64" s="43">
        <v>5788766562.71381</v>
      </c>
      <c r="O64" s="43">
        <v>5286719782.1269703</v>
      </c>
      <c r="P64" s="43">
        <v>5981544745.4886198</v>
      </c>
      <c r="Q64" s="43">
        <v>6172368103.0383301</v>
      </c>
      <c r="R64" s="43">
        <v>6550580456.5045996</v>
      </c>
      <c r="S64" s="43">
        <v>7364550132.9285097</v>
      </c>
      <c r="T64" s="43">
        <v>7595359797.5427904</v>
      </c>
      <c r="U64" s="43">
        <v>7332697406.72614</v>
      </c>
      <c r="V64" s="43">
        <v>7711240982.3920498</v>
      </c>
      <c r="W64" s="43">
        <v>8179533779.1745996</v>
      </c>
      <c r="X64" s="43">
        <v>8858552228.8529301</v>
      </c>
      <c r="Y64" s="43">
        <v>8992734182.8254795</v>
      </c>
      <c r="Z64" s="43">
        <v>8798393779.7697392</v>
      </c>
      <c r="AA64" s="43">
        <v>9992543571.7793198</v>
      </c>
      <c r="AB64" s="43">
        <v>11173546750.440701</v>
      </c>
      <c r="AC64" s="43">
        <v>12386670222.403299</v>
      </c>
      <c r="AD64" s="43">
        <v>13763564415.337799</v>
      </c>
      <c r="AE64" s="43">
        <v>15319526922.648701</v>
      </c>
      <c r="AF64" s="43">
        <v>16623400731.9786</v>
      </c>
      <c r="AG64" s="43"/>
      <c r="AI64" t="str">
        <f t="shared" si="0"/>
        <v>Ethiopia</v>
      </c>
    </row>
    <row r="65" spans="1:35">
      <c r="A65" s="43" t="s">
        <v>1409</v>
      </c>
      <c r="B65" s="43" t="s">
        <v>1410</v>
      </c>
      <c r="C65" s="43">
        <v>3966335584742.5601</v>
      </c>
      <c r="D65" s="43">
        <v>3986911479108.8901</v>
      </c>
      <c r="E65" s="43">
        <v>4014891146761.0801</v>
      </c>
      <c r="F65" s="43">
        <v>4070037841077.6499</v>
      </c>
      <c r="G65" s="43">
        <v>4167096733301.0498</v>
      </c>
      <c r="H65" s="43">
        <v>4263018195686.3198</v>
      </c>
      <c r="I65" s="43">
        <v>4371863340906.1099</v>
      </c>
      <c r="J65" s="43">
        <v>4480417831517.54</v>
      </c>
      <c r="K65" s="43">
        <v>4670122941965.0303</v>
      </c>
      <c r="L65" s="43">
        <v>4858789601810.2998</v>
      </c>
      <c r="M65" s="43">
        <v>5029969422057.3301</v>
      </c>
      <c r="N65" s="43">
        <v>5158036985911.4404</v>
      </c>
      <c r="O65" s="43">
        <v>5229910290313.9199</v>
      </c>
      <c r="P65" s="43">
        <v>5192993934524.1699</v>
      </c>
      <c r="Q65" s="43">
        <v>5323263779947.8896</v>
      </c>
      <c r="R65" s="43">
        <v>5455399821050.0195</v>
      </c>
      <c r="S65" s="43">
        <v>5541968082871.1504</v>
      </c>
      <c r="T65" s="43">
        <v>5687238889041.9102</v>
      </c>
      <c r="U65" s="43">
        <v>5848881812074.6396</v>
      </c>
      <c r="V65" s="43">
        <v>6020159695900.9697</v>
      </c>
      <c r="W65" s="43">
        <v>6253077676576.3604</v>
      </c>
      <c r="X65" s="43">
        <v>6371471420014.1299</v>
      </c>
      <c r="Y65" s="43">
        <v>6430941428886.2803</v>
      </c>
      <c r="Z65" s="43">
        <v>6482235915008.4297</v>
      </c>
      <c r="AA65" s="43">
        <v>6621381570438.29</v>
      </c>
      <c r="AB65" s="43">
        <v>6734805125210.6602</v>
      </c>
      <c r="AC65" s="43">
        <v>6932212696855.0898</v>
      </c>
      <c r="AD65" s="43">
        <v>7119521576327.0801</v>
      </c>
      <c r="AE65" s="43">
        <v>7170293991244.5195</v>
      </c>
      <c r="AF65" s="43">
        <v>6879050959861.0801</v>
      </c>
      <c r="AG65" s="43"/>
      <c r="AI65" t="e">
        <f t="shared" si="0"/>
        <v>#N/A</v>
      </c>
    </row>
    <row r="66" spans="1:35">
      <c r="A66" s="43" t="s">
        <v>1411</v>
      </c>
      <c r="B66" s="43" t="s">
        <v>1412</v>
      </c>
      <c r="C66" s="43" t="s">
        <v>1768</v>
      </c>
      <c r="D66" s="43" t="s">
        <v>1768</v>
      </c>
      <c r="E66" s="43" t="s">
        <v>1768</v>
      </c>
      <c r="F66" s="43" t="s">
        <v>1768</v>
      </c>
      <c r="G66" s="43" t="s">
        <v>1768</v>
      </c>
      <c r="H66" s="43" t="s">
        <v>1768</v>
      </c>
      <c r="I66" s="43" t="s">
        <v>1768</v>
      </c>
      <c r="J66" s="43" t="s">
        <v>1768</v>
      </c>
      <c r="K66" s="43" t="s">
        <v>1768</v>
      </c>
      <c r="L66" s="43">
        <v>973418443505.10901</v>
      </c>
      <c r="M66" s="43">
        <v>962204806609.80396</v>
      </c>
      <c r="N66" s="43">
        <v>911224689146.17297</v>
      </c>
      <c r="O66" s="43">
        <v>836473336157.36804</v>
      </c>
      <c r="P66" s="43">
        <v>807841637288.11804</v>
      </c>
      <c r="Q66" s="43">
        <v>749736484422.448</v>
      </c>
      <c r="R66" s="43">
        <v>760136066601.37695</v>
      </c>
      <c r="S66" s="43">
        <v>776454095328.01099</v>
      </c>
      <c r="T66" s="43">
        <v>808656948442.56201</v>
      </c>
      <c r="U66" s="43">
        <v>811856190570.26697</v>
      </c>
      <c r="V66" s="43">
        <v>825505427819.22705</v>
      </c>
      <c r="W66" s="43">
        <v>882384625797.85303</v>
      </c>
      <c r="X66" s="43">
        <v>895463856852.41602</v>
      </c>
      <c r="Y66" s="43">
        <v>938140466222.328</v>
      </c>
      <c r="Z66" s="43">
        <v>995205810926.91296</v>
      </c>
      <c r="AA66" s="43">
        <v>1073860859448.25</v>
      </c>
      <c r="AB66" s="43">
        <v>1144805446549.0601</v>
      </c>
      <c r="AC66" s="43">
        <v>1231303536422.1001</v>
      </c>
      <c r="AD66" s="43">
        <v>1318015816004.3799</v>
      </c>
      <c r="AE66" s="43">
        <v>1372492298685.3799</v>
      </c>
      <c r="AF66" s="43" t="e">
        <v>#N/A</v>
      </c>
      <c r="AG66" s="43"/>
      <c r="AI66" t="e">
        <f t="shared" ref="AI66:AI129" si="1">VLOOKUP(A66,Area_Country_En,1,FALSE)</f>
        <v>#N/A</v>
      </c>
    </row>
    <row r="67" spans="1:35">
      <c r="A67" s="67" t="s">
        <v>2058</v>
      </c>
      <c r="B67" s="43" t="s">
        <v>1414</v>
      </c>
      <c r="C67" s="43" t="s">
        <v>1768</v>
      </c>
      <c r="D67" s="43" t="s">
        <v>1768</v>
      </c>
      <c r="E67" s="43" t="s">
        <v>1768</v>
      </c>
      <c r="F67" s="43" t="s">
        <v>1768</v>
      </c>
      <c r="G67" s="43" t="s">
        <v>1768</v>
      </c>
      <c r="H67" s="43" t="s">
        <v>1768</v>
      </c>
      <c r="I67" s="43" t="s">
        <v>1768</v>
      </c>
      <c r="J67" s="43" t="s">
        <v>1768</v>
      </c>
      <c r="K67" s="43" t="s">
        <v>1768</v>
      </c>
      <c r="L67" s="43" t="s">
        <v>1768</v>
      </c>
      <c r="M67" s="43" t="s">
        <v>1768</v>
      </c>
      <c r="N67" s="43" t="s">
        <v>1768</v>
      </c>
      <c r="O67" s="43" t="s">
        <v>1768</v>
      </c>
      <c r="P67" s="43" t="s">
        <v>1768</v>
      </c>
      <c r="Q67" s="43" t="s">
        <v>1768</v>
      </c>
      <c r="R67" s="43" t="s">
        <v>1768</v>
      </c>
      <c r="S67" s="43" t="s">
        <v>1768</v>
      </c>
      <c r="T67" s="43" t="s">
        <v>1768</v>
      </c>
      <c r="U67" s="43" t="s">
        <v>1768</v>
      </c>
      <c r="V67" s="43" t="s">
        <v>1768</v>
      </c>
      <c r="W67" s="43">
        <v>1059989360.51762</v>
      </c>
      <c r="X67" s="43" t="s">
        <v>1768</v>
      </c>
      <c r="Y67" s="43" t="s">
        <v>1768</v>
      </c>
      <c r="Z67" s="43" t="s">
        <v>1768</v>
      </c>
      <c r="AA67" s="43" t="s">
        <v>1768</v>
      </c>
      <c r="AB67" s="43" t="s">
        <v>1768</v>
      </c>
      <c r="AC67" s="43" t="s">
        <v>1768</v>
      </c>
      <c r="AD67" s="43" t="s">
        <v>1768</v>
      </c>
      <c r="AE67" s="43" t="s">
        <v>1768</v>
      </c>
      <c r="AF67" s="43" t="s">
        <v>1768</v>
      </c>
      <c r="AG67" s="142"/>
      <c r="AI67" t="e">
        <f t="shared" si="1"/>
        <v>#N/A</v>
      </c>
    </row>
    <row r="68" spans="1:35">
      <c r="A68" s="43" t="s">
        <v>62</v>
      </c>
      <c r="B68" s="43" t="s">
        <v>1415</v>
      </c>
      <c r="C68" s="43">
        <v>1164866034.8343201</v>
      </c>
      <c r="D68" s="43">
        <v>1238601961.83202</v>
      </c>
      <c r="E68" s="43">
        <v>1164552296.2807901</v>
      </c>
      <c r="F68" s="43">
        <v>1118434636.60832</v>
      </c>
      <c r="G68" s="43">
        <v>1212305127.3199401</v>
      </c>
      <c r="H68" s="43">
        <v>1156375706.55565</v>
      </c>
      <c r="I68" s="43">
        <v>1245993741.09481</v>
      </c>
      <c r="J68" s="43">
        <v>1163571018.5953901</v>
      </c>
      <c r="K68" s="43">
        <v>1174691917.11343</v>
      </c>
      <c r="L68" s="43">
        <v>1262072928.80656</v>
      </c>
      <c r="M68" s="43">
        <v>1335273158.67734</v>
      </c>
      <c r="N68" s="43">
        <v>1299220783.39305</v>
      </c>
      <c r="O68" s="43">
        <v>1378473251.1800301</v>
      </c>
      <c r="P68" s="43">
        <v>1407835172.2783301</v>
      </c>
      <c r="Q68" s="43">
        <v>1479634766.0645299</v>
      </c>
      <c r="R68" s="43">
        <v>1516625635.21614</v>
      </c>
      <c r="S68" s="43">
        <v>1589423665.7065201</v>
      </c>
      <c r="T68" s="43">
        <v>1554456345.0609701</v>
      </c>
      <c r="U68" s="43">
        <v>1574664277.5467701</v>
      </c>
      <c r="V68" s="43">
        <v>1713234733.97088</v>
      </c>
      <c r="W68" s="43">
        <v>1684109743.4933801</v>
      </c>
      <c r="X68" s="43">
        <v>1717791938.36324</v>
      </c>
      <c r="Y68" s="43">
        <v>1772761280.3908701</v>
      </c>
      <c r="Z68" s="43">
        <v>1790488893.1947801</v>
      </c>
      <c r="AA68" s="43">
        <v>1885384804.5341001</v>
      </c>
      <c r="AB68" s="43">
        <v>1898582498.1658399</v>
      </c>
      <c r="AC68" s="43">
        <v>1966931468.0998099</v>
      </c>
      <c r="AD68" s="43">
        <v>1837113991.20522</v>
      </c>
      <c r="AE68" s="43">
        <v>1840788219.1876299</v>
      </c>
      <c r="AF68" s="43">
        <v>1863445808.2852476</v>
      </c>
      <c r="AG68" s="43"/>
      <c r="AI68" t="str">
        <f t="shared" si="1"/>
        <v>Fiji</v>
      </c>
    </row>
    <row r="69" spans="1:35">
      <c r="A69" s="43" t="s">
        <v>4165</v>
      </c>
      <c r="B69" s="43" t="s">
        <v>1416</v>
      </c>
      <c r="C69" s="43">
        <v>74249124746.637207</v>
      </c>
      <c r="D69" s="43">
        <v>75191634420.490097</v>
      </c>
      <c r="E69" s="43">
        <v>77465450525.151993</v>
      </c>
      <c r="F69" s="43">
        <v>79749401142.436005</v>
      </c>
      <c r="G69" s="43">
        <v>82176156255.758194</v>
      </c>
      <c r="H69" s="43">
        <v>84871936613.230103</v>
      </c>
      <c r="I69" s="43">
        <v>87100608070.757294</v>
      </c>
      <c r="J69" s="43">
        <v>90199926294.453705</v>
      </c>
      <c r="K69" s="43">
        <v>94800995024.875595</v>
      </c>
      <c r="L69" s="43">
        <v>99934586327.621201</v>
      </c>
      <c r="M69" s="43">
        <v>100017505067.256</v>
      </c>
      <c r="N69" s="43">
        <v>93771881334.070404</v>
      </c>
      <c r="O69" s="43">
        <v>90269025244.149597</v>
      </c>
      <c r="P69" s="43">
        <v>89438916528.468796</v>
      </c>
      <c r="Q69" s="43">
        <v>92634973281.739502</v>
      </c>
      <c r="R69" s="43">
        <v>96268656716.417892</v>
      </c>
      <c r="S69" s="43">
        <v>99830477243.412598</v>
      </c>
      <c r="T69" s="43">
        <v>106019900497.51199</v>
      </c>
      <c r="U69" s="43">
        <v>111559793624.47</v>
      </c>
      <c r="V69" s="43">
        <v>115934217799.88901</v>
      </c>
      <c r="W69" s="43">
        <v>121796572692.095</v>
      </c>
      <c r="X69" s="43">
        <v>125091210613.599</v>
      </c>
      <c r="Y69" s="43">
        <v>127059148700.94</v>
      </c>
      <c r="Z69" s="43">
        <v>129359683066.151</v>
      </c>
      <c r="AA69" s="43">
        <v>134141330385.11099</v>
      </c>
      <c r="AB69" s="43">
        <v>137855168601.43701</v>
      </c>
      <c r="AC69" s="43">
        <v>144641606780.91</v>
      </c>
      <c r="AD69" s="43">
        <v>150720471715.49701</v>
      </c>
      <c r="AE69" s="43">
        <v>152105214667.40399</v>
      </c>
      <c r="AF69" s="43">
        <v>141445550027.63962</v>
      </c>
      <c r="AG69" s="43"/>
      <c r="AI69" t="str">
        <f t="shared" si="1"/>
        <v>Finland</v>
      </c>
    </row>
    <row r="70" spans="1:35">
      <c r="A70" s="43" t="s">
        <v>4147</v>
      </c>
      <c r="B70" s="43" t="s">
        <v>1417</v>
      </c>
      <c r="C70" s="43">
        <v>861110189791.78198</v>
      </c>
      <c r="D70" s="43">
        <v>869052699465.63501</v>
      </c>
      <c r="E70" s="43">
        <v>890191910816.28894</v>
      </c>
      <c r="F70" s="43">
        <v>900829095264.41895</v>
      </c>
      <c r="G70" s="43">
        <v>914201953196.97803</v>
      </c>
      <c r="H70" s="43">
        <v>929823567348.44299</v>
      </c>
      <c r="I70" s="43">
        <v>952621798415.33105</v>
      </c>
      <c r="J70" s="43">
        <v>976296019900.49805</v>
      </c>
      <c r="K70" s="43">
        <v>1021186659296.11</v>
      </c>
      <c r="L70" s="43">
        <v>1063707204717.16</v>
      </c>
      <c r="M70" s="43">
        <v>1091825778514.83</v>
      </c>
      <c r="N70" s="43">
        <v>1102913027455.3201</v>
      </c>
      <c r="O70" s="43">
        <v>1117985351022.6599</v>
      </c>
      <c r="P70" s="43">
        <v>1107770683618.9399</v>
      </c>
      <c r="Q70" s="43">
        <v>1132312511516.49</v>
      </c>
      <c r="R70" s="43">
        <v>1156284319145.02</v>
      </c>
      <c r="S70" s="43">
        <v>1169122443338.8601</v>
      </c>
      <c r="T70" s="43">
        <v>1195283305693.75</v>
      </c>
      <c r="U70" s="43">
        <v>1237155150175.05</v>
      </c>
      <c r="V70" s="43">
        <v>1277991155334.4399</v>
      </c>
      <c r="W70" s="43">
        <v>1327963884282.29</v>
      </c>
      <c r="X70" s="43">
        <v>1352589828634.6001</v>
      </c>
      <c r="Y70" s="43">
        <v>1366474479454.5801</v>
      </c>
      <c r="Z70" s="43">
        <v>1381333609729.1299</v>
      </c>
      <c r="AA70" s="43">
        <v>1415456053067.99</v>
      </c>
      <c r="AB70" s="43">
        <v>1442292979546.71</v>
      </c>
      <c r="AC70" s="43">
        <v>1474265984890.3601</v>
      </c>
      <c r="AD70" s="43">
        <v>1508530956329.46</v>
      </c>
      <c r="AE70" s="43">
        <v>1515004145936.98</v>
      </c>
      <c r="AF70" s="43">
        <v>1472788440206.3752</v>
      </c>
      <c r="AG70" s="43"/>
      <c r="AI70" t="str">
        <f t="shared" si="1"/>
        <v>France</v>
      </c>
    </row>
    <row r="71" spans="1:35">
      <c r="A71" s="67" t="s">
        <v>2059</v>
      </c>
      <c r="B71" s="43" t="s">
        <v>1419</v>
      </c>
      <c r="C71" s="43">
        <v>1564521728</v>
      </c>
      <c r="D71" s="43">
        <v>1697580032</v>
      </c>
      <c r="E71" s="43">
        <v>1866856576</v>
      </c>
      <c r="F71" s="43">
        <v>1967784832</v>
      </c>
      <c r="G71" s="43">
        <v>2074157056</v>
      </c>
      <c r="H71" s="43">
        <v>2186297344</v>
      </c>
      <c r="I71" s="43">
        <v>2369946368</v>
      </c>
      <c r="J71" s="43">
        <v>2538212608</v>
      </c>
      <c r="K71" s="43">
        <v>2599129600</v>
      </c>
      <c r="L71" s="43">
        <v>2677103616</v>
      </c>
      <c r="M71" s="43">
        <v>2736000000</v>
      </c>
      <c r="N71" s="43">
        <v>2870063872</v>
      </c>
      <c r="O71" s="43">
        <v>2895894272</v>
      </c>
      <c r="P71" s="43">
        <v>2898790400</v>
      </c>
      <c r="Q71" s="43">
        <v>2921980672</v>
      </c>
      <c r="R71" s="43">
        <v>2936590336</v>
      </c>
      <c r="S71" s="43">
        <v>2945400320</v>
      </c>
      <c r="T71" s="43">
        <v>3001362944</v>
      </c>
      <c r="U71" s="43">
        <v>3187447296</v>
      </c>
      <c r="V71" s="43">
        <v>3314945280</v>
      </c>
      <c r="W71" s="43">
        <v>3447543296</v>
      </c>
      <c r="X71" s="43" t="s">
        <v>1768</v>
      </c>
      <c r="Y71" s="43" t="s">
        <v>1768</v>
      </c>
      <c r="Z71" s="43" t="s">
        <v>1768</v>
      </c>
      <c r="AA71" s="43" t="s">
        <v>1768</v>
      </c>
      <c r="AB71" s="43" t="s">
        <v>1768</v>
      </c>
      <c r="AC71" s="43" t="s">
        <v>1768</v>
      </c>
      <c r="AD71" s="43" t="s">
        <v>1768</v>
      </c>
      <c r="AE71" s="43" t="s">
        <v>1768</v>
      </c>
      <c r="AF71" s="43" t="s">
        <v>1768</v>
      </c>
      <c r="AG71" s="142"/>
      <c r="AI71" t="e">
        <f t="shared" si="1"/>
        <v>#N/A</v>
      </c>
    </row>
    <row r="72" spans="1:35">
      <c r="A72" s="43" t="s">
        <v>4072</v>
      </c>
      <c r="B72" s="43" t="s">
        <v>1420</v>
      </c>
      <c r="C72" s="43">
        <v>3594320285.7821202</v>
      </c>
      <c r="D72" s="43">
        <v>3777462739.7741799</v>
      </c>
      <c r="E72" s="43">
        <v>3660455060.8348098</v>
      </c>
      <c r="F72" s="43">
        <v>3865742190.6363702</v>
      </c>
      <c r="G72" s="43">
        <v>4156016995.1662698</v>
      </c>
      <c r="H72" s="43">
        <v>4059059224.6396799</v>
      </c>
      <c r="I72" s="43">
        <v>4026440716.44313</v>
      </c>
      <c r="J72" s="43">
        <v>3336065491.5919399</v>
      </c>
      <c r="K72" s="43">
        <v>3764594888.3806901</v>
      </c>
      <c r="L72" s="43">
        <v>4086291191.60393</v>
      </c>
      <c r="M72" s="43">
        <v>4298461126.0489902</v>
      </c>
      <c r="N72" s="43">
        <v>4561204712.00492</v>
      </c>
      <c r="O72" s="43">
        <v>4420256843.0012197</v>
      </c>
      <c r="P72" s="43">
        <v>4594704710.8327703</v>
      </c>
      <c r="Q72" s="43">
        <v>4765294832.3032598</v>
      </c>
      <c r="R72" s="43">
        <v>5002313342.7137804</v>
      </c>
      <c r="S72" s="43">
        <v>5183649653.67729</v>
      </c>
      <c r="T72" s="43">
        <v>5481106515.22649</v>
      </c>
      <c r="U72" s="43">
        <v>5671730278.6136503</v>
      </c>
      <c r="V72" s="43">
        <v>5165096006.3774405</v>
      </c>
      <c r="W72" s="43">
        <v>5067838984.2411299</v>
      </c>
      <c r="X72" s="43">
        <v>5175869091.9063797</v>
      </c>
      <c r="Y72" s="43">
        <v>5162041537.3776102</v>
      </c>
      <c r="Z72" s="43">
        <v>5289811986.0180302</v>
      </c>
      <c r="AA72" s="43">
        <v>5361013680.5840797</v>
      </c>
      <c r="AB72" s="43">
        <v>5523001847.8390503</v>
      </c>
      <c r="AC72" s="43">
        <v>5588238865.7643299</v>
      </c>
      <c r="AD72" s="43">
        <v>5898573546.0085096</v>
      </c>
      <c r="AE72" s="43">
        <v>6035334287.3819399</v>
      </c>
      <c r="AF72" s="43">
        <v>5977671162.6487789</v>
      </c>
      <c r="AG72" s="43"/>
      <c r="AI72" t="str">
        <f t="shared" si="1"/>
        <v>Gabon</v>
      </c>
    </row>
    <row r="73" spans="1:35">
      <c r="A73" s="67" t="s">
        <v>1715</v>
      </c>
      <c r="B73" s="43" t="s">
        <v>1421</v>
      </c>
      <c r="C73" s="43">
        <v>213462393.09330401</v>
      </c>
      <c r="D73" s="43">
        <v>220553387.612771</v>
      </c>
      <c r="E73" s="43">
        <v>218867075.45050499</v>
      </c>
      <c r="F73" s="43">
        <v>242686877.75746399</v>
      </c>
      <c r="G73" s="43">
        <v>251266484.58769301</v>
      </c>
      <c r="H73" s="43">
        <v>249225533.331274</v>
      </c>
      <c r="I73" s="43">
        <v>259421527.17232099</v>
      </c>
      <c r="J73" s="43">
        <v>265788595.84083501</v>
      </c>
      <c r="K73" s="43">
        <v>277687489.450212</v>
      </c>
      <c r="L73" s="43">
        <v>294059173.27220899</v>
      </c>
      <c r="M73" s="43">
        <v>304524383.30575103</v>
      </c>
      <c r="N73" s="43">
        <v>313986075.86813599</v>
      </c>
      <c r="O73" s="43">
        <v>324594689.13464898</v>
      </c>
      <c r="P73" s="43">
        <v>334371807.77764302</v>
      </c>
      <c r="Q73" s="43">
        <v>334887898.11767101</v>
      </c>
      <c r="R73" s="43">
        <v>337841102.31622303</v>
      </c>
      <c r="S73" s="43">
        <v>345353151.74544799</v>
      </c>
      <c r="T73" s="43">
        <v>362275452.540856</v>
      </c>
      <c r="U73" s="43">
        <v>374955087.803666</v>
      </c>
      <c r="V73" s="43">
        <v>398952213.42309999</v>
      </c>
      <c r="W73" s="43">
        <v>420894585.16137099</v>
      </c>
      <c r="X73" s="43">
        <v>445306471.10073</v>
      </c>
      <c r="Y73" s="43">
        <v>430834009.10467303</v>
      </c>
      <c r="Z73" s="43">
        <v>460432305.530164</v>
      </c>
      <c r="AA73" s="43">
        <v>492892783.070041</v>
      </c>
      <c r="AB73" s="43">
        <v>518079604.28491998</v>
      </c>
      <c r="AC73" s="43">
        <v>552013818.36558199</v>
      </c>
      <c r="AD73" s="43">
        <v>586818289.61353195</v>
      </c>
      <c r="AE73" s="43">
        <v>621388125.46335495</v>
      </c>
      <c r="AF73" s="43">
        <v>651254458.72283661</v>
      </c>
      <c r="AG73" s="144"/>
      <c r="AI73" t="str">
        <f t="shared" si="1"/>
        <v>Gambia</v>
      </c>
    </row>
    <row r="74" spans="1:35">
      <c r="A74" s="43" t="s">
        <v>4189</v>
      </c>
      <c r="B74" s="43" t="s">
        <v>1422</v>
      </c>
      <c r="C74" s="43">
        <v>8474279303.0745802</v>
      </c>
      <c r="D74" s="43">
        <v>8920655470.8251095</v>
      </c>
      <c r="E74" s="43">
        <v>9099205810.5417709</v>
      </c>
      <c r="F74" s="43">
        <v>9490643363.2319698</v>
      </c>
      <c r="G74" s="43">
        <v>10005693277.496201</v>
      </c>
      <c r="H74" s="43">
        <v>10500140176.1215</v>
      </c>
      <c r="I74" s="43">
        <v>9641724713.8773403</v>
      </c>
      <c r="J74" s="43">
        <v>9765335801.6159096</v>
      </c>
      <c r="K74" s="43">
        <v>10307854704.9515</v>
      </c>
      <c r="L74" s="43">
        <v>9566183720.0957794</v>
      </c>
      <c r="M74" s="43">
        <v>8151514859.9803696</v>
      </c>
      <c r="N74" s="43">
        <v>6431545204.7800598</v>
      </c>
      <c r="O74" s="43">
        <v>3543781426.30443</v>
      </c>
      <c r="P74" s="43">
        <v>2505453416.48843</v>
      </c>
      <c r="Q74" s="43">
        <v>2244886380.9141698</v>
      </c>
      <c r="R74" s="43">
        <v>2303253365.0369201</v>
      </c>
      <c r="S74" s="43">
        <v>2561217795.4221501</v>
      </c>
      <c r="T74" s="43">
        <v>2830633309.5152998</v>
      </c>
      <c r="U74" s="43">
        <v>2918521769.48842</v>
      </c>
      <c r="V74" s="43">
        <v>3002261649.61411</v>
      </c>
      <c r="W74" s="43">
        <v>3057453460.84975</v>
      </c>
      <c r="X74" s="43">
        <v>3204377911.4422102</v>
      </c>
      <c r="Y74" s="43">
        <v>3379780411.8751302</v>
      </c>
      <c r="Z74" s="43">
        <v>3753519943.7974801</v>
      </c>
      <c r="AA74" s="43">
        <v>3973376002.4389601</v>
      </c>
      <c r="AB74" s="43">
        <v>4354805817.3696404</v>
      </c>
      <c r="AC74" s="43">
        <v>4763429293.1461096</v>
      </c>
      <c r="AD74" s="43">
        <v>5355514405.1147003</v>
      </c>
      <c r="AE74" s="43">
        <v>5462624693.217</v>
      </c>
      <c r="AF74" s="43">
        <v>5259672405.0851078</v>
      </c>
      <c r="AG74" s="43"/>
      <c r="AI74" t="str">
        <f t="shared" si="1"/>
        <v>Georgia</v>
      </c>
    </row>
    <row r="75" spans="1:35">
      <c r="A75" s="43" t="s">
        <v>4146</v>
      </c>
      <c r="B75" s="43" t="s">
        <v>1423</v>
      </c>
      <c r="C75" s="43">
        <v>1225929334807.4399</v>
      </c>
      <c r="D75" s="43">
        <v>1232417449788.1001</v>
      </c>
      <c r="E75" s="43">
        <v>1227551317486.6399</v>
      </c>
      <c r="F75" s="43">
        <v>1246853510226.6399</v>
      </c>
      <c r="G75" s="43">
        <v>1282051501750.51</v>
      </c>
      <c r="H75" s="43">
        <v>1311896812235.1201</v>
      </c>
      <c r="I75" s="43">
        <v>1341904367053.6201</v>
      </c>
      <c r="J75" s="43">
        <v>1360719918923.8999</v>
      </c>
      <c r="K75" s="43">
        <v>1411165008291.8701</v>
      </c>
      <c r="L75" s="43">
        <v>1466151741293.53</v>
      </c>
      <c r="M75" s="43">
        <v>1543198175787.73</v>
      </c>
      <c r="N75" s="43">
        <v>1622028745163.0701</v>
      </c>
      <c r="O75" s="43">
        <v>1658132946379.22</v>
      </c>
      <c r="P75" s="43">
        <v>1644831398562.74</v>
      </c>
      <c r="Q75" s="43">
        <v>1688536484245.4399</v>
      </c>
      <c r="R75" s="43">
        <v>1720460199004.98</v>
      </c>
      <c r="S75" s="43">
        <v>1737562189054.73</v>
      </c>
      <c r="T75" s="43">
        <v>1768915883545.24</v>
      </c>
      <c r="U75" s="43">
        <v>1804830016583.75</v>
      </c>
      <c r="V75" s="43">
        <v>1841124285977.52</v>
      </c>
      <c r="W75" s="43">
        <v>1900221116639.03</v>
      </c>
      <c r="X75" s="43">
        <v>1923783858485.3501</v>
      </c>
      <c r="Y75" s="43">
        <v>1923783858485.3501</v>
      </c>
      <c r="Z75" s="43">
        <v>1919603372028.75</v>
      </c>
      <c r="AA75" s="43">
        <v>1942786069651.74</v>
      </c>
      <c r="AB75" s="43">
        <v>1957797862539.1599</v>
      </c>
      <c r="AC75" s="43">
        <v>2015754560530.6799</v>
      </c>
      <c r="AD75" s="43">
        <v>2065350377740.9299</v>
      </c>
      <c r="AE75" s="43">
        <v>2091573429150.54</v>
      </c>
      <c r="AF75" s="43">
        <v>1998652570480.9294</v>
      </c>
      <c r="AG75" s="43"/>
      <c r="AI75" t="str">
        <f t="shared" si="1"/>
        <v>Germany</v>
      </c>
    </row>
    <row r="76" spans="1:35">
      <c r="A76" s="43" t="s">
        <v>4075</v>
      </c>
      <c r="B76" s="43" t="s">
        <v>1424</v>
      </c>
      <c r="C76" s="43">
        <v>2639865251.11726</v>
      </c>
      <c r="D76" s="43">
        <v>2547388990.2557702</v>
      </c>
      <c r="E76" s="43">
        <v>2371016684.8050098</v>
      </c>
      <c r="F76" s="43">
        <v>2262809702.02946</v>
      </c>
      <c r="G76" s="43">
        <v>2458487738.1539602</v>
      </c>
      <c r="H76" s="43">
        <v>2583664541.6606698</v>
      </c>
      <c r="I76" s="43">
        <v>2717993396.87953</v>
      </c>
      <c r="J76" s="43">
        <v>2848318427.7740698</v>
      </c>
      <c r="K76" s="43">
        <v>3008626623.6834002</v>
      </c>
      <c r="L76" s="43">
        <v>3161641538.1368499</v>
      </c>
      <c r="M76" s="43">
        <v>3266886838.0001302</v>
      </c>
      <c r="N76" s="43">
        <v>3439438120.9808102</v>
      </c>
      <c r="O76" s="43">
        <v>3572868342.7853398</v>
      </c>
      <c r="P76" s="43">
        <v>3746152457.41043</v>
      </c>
      <c r="Q76" s="43">
        <v>3869775488.5049701</v>
      </c>
      <c r="R76" s="43">
        <v>4028916868.5706902</v>
      </c>
      <c r="S76" s="43">
        <v>4214346194.3958201</v>
      </c>
      <c r="T76" s="43">
        <v>4391195242.9334097</v>
      </c>
      <c r="U76" s="43">
        <v>4597598579.9058599</v>
      </c>
      <c r="V76" s="43">
        <v>4799892758.1717701</v>
      </c>
      <c r="W76" s="43">
        <v>4977488790.2241201</v>
      </c>
      <c r="X76" s="43">
        <v>5176588341.8330898</v>
      </c>
      <c r="Y76" s="43">
        <v>5409534817.21558</v>
      </c>
      <c r="Z76" s="43">
        <v>5690830627.7107897</v>
      </c>
      <c r="AA76" s="43">
        <v>6009517142.8625898</v>
      </c>
      <c r="AB76" s="43">
        <v>6364078885.5457602</v>
      </c>
      <c r="AC76" s="43">
        <v>6771379934.2206898</v>
      </c>
      <c r="AD76" s="43">
        <v>7157348590.4712496</v>
      </c>
      <c r="AE76" s="43">
        <v>7679835037.5756302</v>
      </c>
      <c r="AF76" s="43">
        <v>8180601366.233078</v>
      </c>
      <c r="AG76" s="43"/>
      <c r="AI76" t="str">
        <f t="shared" si="1"/>
        <v>Ghana</v>
      </c>
    </row>
    <row r="77" spans="1:35">
      <c r="A77" s="43" t="s">
        <v>4153</v>
      </c>
      <c r="B77" s="43" t="s">
        <v>1425</v>
      </c>
      <c r="C77" s="43">
        <v>93025428413.488098</v>
      </c>
      <c r="D77" s="43">
        <v>91580062649.714401</v>
      </c>
      <c r="E77" s="43">
        <v>90542749216.878601</v>
      </c>
      <c r="F77" s="43">
        <v>89566150727.8423</v>
      </c>
      <c r="G77" s="43">
        <v>91366961488.852005</v>
      </c>
      <c r="H77" s="43">
        <v>93659848903.630005</v>
      </c>
      <c r="I77" s="43">
        <v>94144647134.696899</v>
      </c>
      <c r="J77" s="43">
        <v>92018057858.853897</v>
      </c>
      <c r="K77" s="43">
        <v>95963700018.426407</v>
      </c>
      <c r="L77" s="43">
        <v>99610281923.714798</v>
      </c>
      <c r="M77" s="43">
        <v>99610281923.714798</v>
      </c>
      <c r="N77" s="43">
        <v>102698267919.661</v>
      </c>
      <c r="O77" s="43">
        <v>103417081260.36501</v>
      </c>
      <c r="P77" s="43">
        <v>101762483876.912</v>
      </c>
      <c r="Q77" s="43">
        <v>103797678275.28999</v>
      </c>
      <c r="R77" s="43">
        <v>105977151280.634</v>
      </c>
      <c r="S77" s="43">
        <v>108476506357.103</v>
      </c>
      <c r="T77" s="43">
        <v>112422517044.408</v>
      </c>
      <c r="U77" s="43">
        <v>116203980099.502</v>
      </c>
      <c r="V77" s="43">
        <v>120177446102.819</v>
      </c>
      <c r="W77" s="43">
        <v>125558319513.543</v>
      </c>
      <c r="X77" s="43">
        <v>130828266077.022</v>
      </c>
      <c r="Y77" s="43">
        <v>135327897549.291</v>
      </c>
      <c r="Z77" s="43">
        <v>142881610466.18799</v>
      </c>
      <c r="AA77" s="43">
        <v>149905841164.548</v>
      </c>
      <c r="AB77" s="43">
        <v>154250783121.42999</v>
      </c>
      <c r="AC77" s="43">
        <v>161187212087.70999</v>
      </c>
      <c r="AD77" s="43">
        <v>167692832135.61801</v>
      </c>
      <c r="AE77" s="43">
        <v>172610466187.58099</v>
      </c>
      <c r="AF77" s="43">
        <v>167485610281.92374</v>
      </c>
      <c r="AG77" s="43"/>
      <c r="AI77" t="str">
        <f t="shared" si="1"/>
        <v>Greece</v>
      </c>
    </row>
    <row r="78" spans="1:35">
      <c r="A78" s="43" t="s">
        <v>50</v>
      </c>
      <c r="B78" s="43" t="s">
        <v>1426</v>
      </c>
      <c r="C78" s="43">
        <v>814869827.81448102</v>
      </c>
      <c r="D78" s="43">
        <v>820268198.36136901</v>
      </c>
      <c r="E78" s="43">
        <v>784042290.74409401</v>
      </c>
      <c r="F78" s="43">
        <v>811176205.86134696</v>
      </c>
      <c r="G78" s="43">
        <v>769125740.54874504</v>
      </c>
      <c r="H78" s="43">
        <v>797254092.34568799</v>
      </c>
      <c r="I78" s="43">
        <v>853794920.70520103</v>
      </c>
      <c r="J78" s="43">
        <v>900959631.79906595</v>
      </c>
      <c r="K78" s="43">
        <v>951391777.69762599</v>
      </c>
      <c r="L78" s="43">
        <v>1014751600.43215</v>
      </c>
      <c r="M78" s="43">
        <v>895845386.01780295</v>
      </c>
      <c r="N78" s="43">
        <v>894850949.33811295</v>
      </c>
      <c r="O78" s="43">
        <v>849106862.07237697</v>
      </c>
      <c r="P78" s="43">
        <v>806346084.84571099</v>
      </c>
      <c r="Q78" s="43">
        <v>854221107.85363996</v>
      </c>
      <c r="R78" s="43">
        <v>886043081.60371697</v>
      </c>
      <c r="S78" s="43">
        <v>899539007.97093701</v>
      </c>
      <c r="T78" s="43">
        <v>912750809.57253206</v>
      </c>
      <c r="U78" s="43">
        <v>983639938.59614205</v>
      </c>
      <c r="V78" s="43">
        <v>997135864.96336198</v>
      </c>
      <c r="W78" s="43">
        <v>1068024993.9869699</v>
      </c>
      <c r="X78" s="43">
        <v>1081520920.3541901</v>
      </c>
      <c r="Y78" s="43">
        <v>1071008304.02604</v>
      </c>
      <c r="Z78" s="43">
        <v>1066888494.9244699</v>
      </c>
      <c r="AA78" s="43">
        <v>1095443033.8698499</v>
      </c>
      <c r="AB78" s="43">
        <v>1117036516.0574</v>
      </c>
      <c r="AC78" s="43">
        <v>1146301366.9168501</v>
      </c>
      <c r="AD78" s="43">
        <v>1154540985.1199901</v>
      </c>
      <c r="AE78" s="43" t="s">
        <v>1768</v>
      </c>
      <c r="AF78" s="43" t="s">
        <v>1768</v>
      </c>
      <c r="AG78" s="142"/>
      <c r="AI78" t="str">
        <f t="shared" si="1"/>
        <v>Greenland</v>
      </c>
    </row>
    <row r="79" spans="1:35">
      <c r="A79" s="43" t="s">
        <v>4250</v>
      </c>
      <c r="B79" s="43" t="s">
        <v>1427</v>
      </c>
      <c r="C79" s="43">
        <v>166333487.91887099</v>
      </c>
      <c r="D79" s="43">
        <v>167751135.851551</v>
      </c>
      <c r="E79" s="43">
        <v>176013641.10311201</v>
      </c>
      <c r="F79" s="43">
        <v>181163971.37803799</v>
      </c>
      <c r="G79" s="43">
        <v>189832195.33394501</v>
      </c>
      <c r="H79" s="43">
        <v>205173424.29555699</v>
      </c>
      <c r="I79" s="43">
        <v>222099372.61474699</v>
      </c>
      <c r="J79" s="43">
        <v>246862999.20243901</v>
      </c>
      <c r="K79" s="43">
        <v>255325980.999235</v>
      </c>
      <c r="L79" s="43">
        <v>270829500.49746603</v>
      </c>
      <c r="M79" s="43">
        <v>284910575.90033603</v>
      </c>
      <c r="N79" s="43">
        <v>291454710.76416099</v>
      </c>
      <c r="O79" s="43">
        <v>290590759.95641899</v>
      </c>
      <c r="P79" s="43">
        <v>282920137.83841097</v>
      </c>
      <c r="Q79" s="43">
        <v>290710083.59614301</v>
      </c>
      <c r="R79" s="43">
        <v>297989283.85143</v>
      </c>
      <c r="S79" s="43">
        <v>310079921.19237399</v>
      </c>
      <c r="T79" s="43">
        <v>324371050.19143999</v>
      </c>
      <c r="U79" s="43">
        <v>345591106.825957</v>
      </c>
      <c r="V79" s="43">
        <v>380400762.02084601</v>
      </c>
      <c r="W79" s="43">
        <v>429579259.82609701</v>
      </c>
      <c r="X79" s="43">
        <v>412774027.66474301</v>
      </c>
      <c r="Y79" s="43">
        <v>421614604.08229399</v>
      </c>
      <c r="Z79" s="43">
        <v>457216232.34095401</v>
      </c>
      <c r="AA79" s="43">
        <v>427626387.50429899</v>
      </c>
      <c r="AB79" s="43">
        <v>479109462.732876</v>
      </c>
      <c r="AC79" s="43">
        <v>469866824.36671901</v>
      </c>
      <c r="AD79" s="43">
        <v>487007108.15191197</v>
      </c>
      <c r="AE79" s="43">
        <v>497216609.77542901</v>
      </c>
      <c r="AF79" s="43">
        <v>461954819.59237593</v>
      </c>
      <c r="AG79" s="43"/>
      <c r="AI79" t="str">
        <f t="shared" si="1"/>
        <v>Grenada</v>
      </c>
    </row>
    <row r="80" spans="1:35">
      <c r="A80" s="43" t="s">
        <v>1428</v>
      </c>
      <c r="B80" s="43" t="s">
        <v>1429</v>
      </c>
      <c r="C80" s="43" t="s">
        <v>1768</v>
      </c>
      <c r="D80" s="43" t="s">
        <v>1768</v>
      </c>
      <c r="E80" s="43" t="s">
        <v>1768</v>
      </c>
      <c r="F80" s="43" t="s">
        <v>1768</v>
      </c>
      <c r="G80" s="43" t="s">
        <v>1768</v>
      </c>
      <c r="H80" s="43" t="s">
        <v>1768</v>
      </c>
      <c r="I80" s="43" t="s">
        <v>1768</v>
      </c>
      <c r="J80" s="43" t="s">
        <v>1768</v>
      </c>
      <c r="K80" s="43" t="s">
        <v>1768</v>
      </c>
      <c r="L80" s="43" t="s">
        <v>1768</v>
      </c>
      <c r="M80" s="43" t="s">
        <v>1768</v>
      </c>
      <c r="N80" s="43" t="s">
        <v>1768</v>
      </c>
      <c r="O80" s="43" t="s">
        <v>1768</v>
      </c>
      <c r="P80" s="43" t="s">
        <v>1768</v>
      </c>
      <c r="Q80" s="43" t="s">
        <v>1768</v>
      </c>
      <c r="R80" s="43" t="s">
        <v>1768</v>
      </c>
      <c r="S80" s="43" t="s">
        <v>1768</v>
      </c>
      <c r="T80" s="43" t="s">
        <v>1768</v>
      </c>
      <c r="U80" s="43" t="s">
        <v>1768</v>
      </c>
      <c r="V80" s="43" t="s">
        <v>1768</v>
      </c>
      <c r="W80" s="43" t="s">
        <v>1768</v>
      </c>
      <c r="X80" s="43" t="s">
        <v>1768</v>
      </c>
      <c r="Y80" s="43" t="s">
        <v>1768</v>
      </c>
      <c r="Z80" s="43" t="s">
        <v>1768</v>
      </c>
      <c r="AA80" s="43" t="s">
        <v>1768</v>
      </c>
      <c r="AB80" s="43" t="s">
        <v>1768</v>
      </c>
      <c r="AC80" s="43" t="s">
        <v>1768</v>
      </c>
      <c r="AD80" s="43" t="s">
        <v>1768</v>
      </c>
      <c r="AE80" s="43" t="s">
        <v>1768</v>
      </c>
      <c r="AF80" s="43" t="s">
        <v>1768</v>
      </c>
      <c r="AG80" s="142"/>
      <c r="AI80" t="e">
        <f t="shared" si="1"/>
        <v>#N/A</v>
      </c>
    </row>
    <row r="81" spans="1:35">
      <c r="A81" s="43" t="s">
        <v>4253</v>
      </c>
      <c r="B81" s="43" t="s">
        <v>1430</v>
      </c>
      <c r="C81" s="43">
        <v>11814414541.3134</v>
      </c>
      <c r="D81" s="43">
        <v>11890837105.8027</v>
      </c>
      <c r="E81" s="43">
        <v>11471079977.4069</v>
      </c>
      <c r="F81" s="43">
        <v>11176033300.201099</v>
      </c>
      <c r="G81" s="43">
        <v>11231544416.2348</v>
      </c>
      <c r="H81" s="43">
        <v>11163106240.671301</v>
      </c>
      <c r="I81" s="43">
        <v>11179075018.5228</v>
      </c>
      <c r="J81" s="43">
        <v>11575259559.937799</v>
      </c>
      <c r="K81" s="43">
        <v>12025813477.9972</v>
      </c>
      <c r="L81" s="43">
        <v>12499941929.737301</v>
      </c>
      <c r="M81" s="43">
        <v>12887760529.0802</v>
      </c>
      <c r="N81" s="43">
        <v>13359226868.945101</v>
      </c>
      <c r="O81" s="43">
        <v>14005591525.6332</v>
      </c>
      <c r="P81" s="43">
        <v>14555609587.1868</v>
      </c>
      <c r="Q81" s="43">
        <v>15142745250.745199</v>
      </c>
      <c r="R81" s="43">
        <v>15892091189.822901</v>
      </c>
      <c r="S81" s="43">
        <v>16362144271.312599</v>
      </c>
      <c r="T81" s="43">
        <v>17076202965.7313</v>
      </c>
      <c r="U81" s="43">
        <v>17928907904.4338</v>
      </c>
      <c r="V81" s="43">
        <v>18618644148.916599</v>
      </c>
      <c r="W81" s="43">
        <v>19290566570.048302</v>
      </c>
      <c r="X81" s="43">
        <v>19740527581.163898</v>
      </c>
      <c r="Y81" s="43">
        <v>20503822393.690102</v>
      </c>
      <c r="Z81" s="43">
        <v>21022740913.1031</v>
      </c>
      <c r="AA81" s="43">
        <v>21685384121.310001</v>
      </c>
      <c r="AB81" s="43">
        <v>22392362924.106998</v>
      </c>
      <c r="AC81" s="43">
        <v>23597025900.649899</v>
      </c>
      <c r="AD81" s="43">
        <v>25076257965.410099</v>
      </c>
      <c r="AE81" s="43">
        <v>26086427229.363201</v>
      </c>
      <c r="AF81" s="43">
        <v>26060975562.671871</v>
      </c>
      <c r="AG81" s="43"/>
      <c r="AI81" t="str">
        <f t="shared" si="1"/>
        <v>Guatemala</v>
      </c>
    </row>
    <row r="82" spans="1:35">
      <c r="A82" s="43" t="s">
        <v>4076</v>
      </c>
      <c r="B82" s="43" t="s">
        <v>1431</v>
      </c>
      <c r="C82" s="43">
        <v>1538667520</v>
      </c>
      <c r="D82" s="43">
        <v>1548049280</v>
      </c>
      <c r="E82" s="43">
        <v>1575914240</v>
      </c>
      <c r="F82" s="43">
        <v>1596401408</v>
      </c>
      <c r="G82" s="43">
        <v>1618751104</v>
      </c>
      <c r="H82" s="43">
        <v>1699687552</v>
      </c>
      <c r="I82" s="43">
        <v>1752616448</v>
      </c>
      <c r="J82" s="43">
        <v>1810451712</v>
      </c>
      <c r="K82" s="43">
        <v>1924657152</v>
      </c>
      <c r="L82" s="43">
        <v>2001710336</v>
      </c>
      <c r="M82" s="43">
        <v>2088265600</v>
      </c>
      <c r="N82" s="43">
        <v>2142840832</v>
      </c>
      <c r="O82" s="43">
        <v>2212931840</v>
      </c>
      <c r="P82" s="43">
        <v>2324555520</v>
      </c>
      <c r="Q82" s="43">
        <v>2416842496</v>
      </c>
      <c r="R82" s="43">
        <v>2528202752</v>
      </c>
      <c r="S82" s="43">
        <v>2660235776</v>
      </c>
      <c r="T82" s="43">
        <v>2783956480</v>
      </c>
      <c r="U82" s="43">
        <v>2918504448</v>
      </c>
      <c r="V82" s="43">
        <v>3054862705.8264298</v>
      </c>
      <c r="W82" s="43">
        <v>3112362568.47962</v>
      </c>
      <c r="X82" s="43">
        <v>3202122564.24405</v>
      </c>
      <c r="Y82" s="43">
        <v>3322809563.6831498</v>
      </c>
      <c r="Z82" s="43">
        <v>3502841591.6966801</v>
      </c>
      <c r="AA82" s="43">
        <v>3584767429.2455001</v>
      </c>
      <c r="AB82" s="43">
        <v>3692243887.3798599</v>
      </c>
      <c r="AC82" s="43">
        <v>3784410454.6222801</v>
      </c>
      <c r="AD82" s="43">
        <v>3850923993.9822302</v>
      </c>
      <c r="AE82" s="43">
        <v>4033413797.12222</v>
      </c>
      <c r="AF82" s="43">
        <v>4029567132.5274935</v>
      </c>
      <c r="AG82" s="43"/>
      <c r="AI82" t="str">
        <f t="shared" si="1"/>
        <v>Guinea</v>
      </c>
    </row>
    <row r="83" spans="1:35">
      <c r="A83" s="67" t="s">
        <v>2060</v>
      </c>
      <c r="B83" s="43" t="s">
        <v>1433</v>
      </c>
      <c r="C83" s="43">
        <v>114543576.340242</v>
      </c>
      <c r="D83" s="43">
        <v>135353312.76512599</v>
      </c>
      <c r="E83" s="43">
        <v>141038263.087383</v>
      </c>
      <c r="F83" s="43">
        <v>136245377.53472099</v>
      </c>
      <c r="G83" s="43">
        <v>148656272.81198999</v>
      </c>
      <c r="H83" s="43">
        <v>154850025.84508201</v>
      </c>
      <c r="I83" s="43">
        <v>153620752.59339201</v>
      </c>
      <c r="J83" s="43">
        <v>158075754.41859999</v>
      </c>
      <c r="K83" s="43">
        <v>165347239.121856</v>
      </c>
      <c r="L83" s="43">
        <v>175433420.708289</v>
      </c>
      <c r="M83" s="43">
        <v>186134859.37149501</v>
      </c>
      <c r="N83" s="43">
        <v>195627737.19944099</v>
      </c>
      <c r="O83" s="43">
        <v>197779642.308635</v>
      </c>
      <c r="P83" s="43">
        <v>201933014.79711601</v>
      </c>
      <c r="Q83" s="43">
        <v>208394871.27062401</v>
      </c>
      <c r="R83" s="43">
        <v>217564245.60653099</v>
      </c>
      <c r="S83" s="43">
        <v>242801698.09688899</v>
      </c>
      <c r="T83" s="43">
        <v>258583808.473187</v>
      </c>
      <c r="U83" s="43">
        <v>185921810.69401699</v>
      </c>
      <c r="V83" s="43">
        <v>200423711.92815101</v>
      </c>
      <c r="W83" s="43">
        <v>215455490.32276201</v>
      </c>
      <c r="X83" s="43">
        <v>215886401.30340701</v>
      </c>
      <c r="Y83" s="43">
        <v>200558466.81086501</v>
      </c>
      <c r="Z83" s="43">
        <v>199296368.42844301</v>
      </c>
      <c r="AA83" s="43">
        <v>203714836.15832499</v>
      </c>
      <c r="AB83" s="43">
        <v>210770185.180924</v>
      </c>
      <c r="AC83" s="43">
        <v>212034806.29201001</v>
      </c>
      <c r="AD83" s="43">
        <v>217762585.53828001</v>
      </c>
      <c r="AE83" s="43">
        <v>224856725.539361</v>
      </c>
      <c r="AF83" s="43">
        <v>230387558.15969232</v>
      </c>
      <c r="AG83" s="144"/>
      <c r="AI83" t="str">
        <f t="shared" si="1"/>
        <v>GuineaBissau</v>
      </c>
    </row>
    <row r="84" spans="1:35">
      <c r="A84" s="43" t="s">
        <v>4255</v>
      </c>
      <c r="B84" s="43" t="s">
        <v>1434</v>
      </c>
      <c r="C84" s="43">
        <v>623750409.270105</v>
      </c>
      <c r="D84" s="43">
        <v>633082750.19486594</v>
      </c>
      <c r="E84" s="43">
        <v>549578284.15726697</v>
      </c>
      <c r="F84" s="43">
        <v>512248801.74578297</v>
      </c>
      <c r="G84" s="43">
        <v>486489152.29917997</v>
      </c>
      <c r="H84" s="43">
        <v>498163274.141249</v>
      </c>
      <c r="I84" s="43">
        <v>493676804.63258898</v>
      </c>
      <c r="J84" s="43">
        <v>498116916.93403</v>
      </c>
      <c r="K84" s="43">
        <v>479718803.86507201</v>
      </c>
      <c r="L84" s="43">
        <v>455999524.45452303</v>
      </c>
      <c r="M84" s="43">
        <v>442145871.92041397</v>
      </c>
      <c r="N84" s="43">
        <v>468606577.67234999</v>
      </c>
      <c r="O84" s="43">
        <v>505305251.86396003</v>
      </c>
      <c r="P84" s="43">
        <v>546810206.87344503</v>
      </c>
      <c r="Q84" s="43">
        <v>593416532.14470899</v>
      </c>
      <c r="R84" s="43">
        <v>623006141.63717103</v>
      </c>
      <c r="S84" s="43">
        <v>672120623.30824697</v>
      </c>
      <c r="T84" s="43">
        <v>713973227.693766</v>
      </c>
      <c r="U84" s="43">
        <v>701774515.58613598</v>
      </c>
      <c r="V84" s="43">
        <v>722616383.55703998</v>
      </c>
      <c r="W84" s="43">
        <v>712667925.07666397</v>
      </c>
      <c r="X84" s="43">
        <v>728702948.34561002</v>
      </c>
      <c r="Y84" s="43">
        <v>736361621.95672405</v>
      </c>
      <c r="Z84" s="43">
        <v>728959307.85646701</v>
      </c>
      <c r="AA84" s="43">
        <v>752970679.22185004</v>
      </c>
      <c r="AB84" s="43">
        <v>738235712.18482804</v>
      </c>
      <c r="AC84" s="43">
        <v>776104320.27609098</v>
      </c>
      <c r="AD84" s="43">
        <v>817746312.80349398</v>
      </c>
      <c r="AE84" s="43">
        <v>842677602.82799101</v>
      </c>
      <c r="AF84" s="43" t="s">
        <v>1768</v>
      </c>
      <c r="AG84" s="142"/>
      <c r="AI84" t="str">
        <f t="shared" si="1"/>
        <v>Guyana</v>
      </c>
    </row>
    <row r="85" spans="1:35">
      <c r="A85" s="67" t="s">
        <v>2061</v>
      </c>
      <c r="B85" s="43" t="s">
        <v>1435</v>
      </c>
      <c r="C85" s="43" t="s">
        <v>1768</v>
      </c>
      <c r="D85" s="43" t="s">
        <v>1768</v>
      </c>
      <c r="E85" s="43" t="s">
        <v>1768</v>
      </c>
      <c r="F85" s="43" t="s">
        <v>1768</v>
      </c>
      <c r="G85" s="43" t="s">
        <v>1768</v>
      </c>
      <c r="H85" s="43" t="s">
        <v>1768</v>
      </c>
      <c r="I85" s="43" t="s">
        <v>1768</v>
      </c>
      <c r="J85" s="43" t="s">
        <v>1768</v>
      </c>
      <c r="K85" s="43" t="s">
        <v>1768</v>
      </c>
      <c r="L85" s="43" t="s">
        <v>1768</v>
      </c>
      <c r="M85" s="43" t="s">
        <v>1768</v>
      </c>
      <c r="N85" s="43">
        <v>3734792699.9671102</v>
      </c>
      <c r="O85" s="43">
        <v>3536477717.9150801</v>
      </c>
      <c r="P85" s="43">
        <v>3344577988.4470201</v>
      </c>
      <c r="Q85" s="43">
        <v>2944879860.0636802</v>
      </c>
      <c r="R85" s="43">
        <v>3236355466.59584</v>
      </c>
      <c r="S85" s="43">
        <v>3370238998.7828698</v>
      </c>
      <c r="T85" s="43">
        <v>3461447155.0852699</v>
      </c>
      <c r="U85" s="43">
        <v>3537035565.9658599</v>
      </c>
      <c r="V85" s="43">
        <v>3632985430.6998901</v>
      </c>
      <c r="W85" s="43">
        <v>3664503845.5689201</v>
      </c>
      <c r="X85" s="43">
        <v>3626291254.0905399</v>
      </c>
      <c r="Y85" s="43">
        <v>3617086761.2526898</v>
      </c>
      <c r="Z85" s="43">
        <v>3630196190.4460001</v>
      </c>
      <c r="AA85" s="43">
        <v>3502448986.8175502</v>
      </c>
      <c r="AB85" s="43">
        <v>3565485816.5556002</v>
      </c>
      <c r="AC85" s="43">
        <v>3648047328.07093</v>
      </c>
      <c r="AD85" s="43">
        <v>3773563139.4962702</v>
      </c>
      <c r="AE85" s="43">
        <v>3821538071.8632798</v>
      </c>
      <c r="AF85" s="43">
        <v>3909120215.8356252</v>
      </c>
      <c r="AG85" s="43"/>
      <c r="AI85" t="e">
        <f t="shared" si="1"/>
        <v>#N/A</v>
      </c>
    </row>
    <row r="86" spans="1:35">
      <c r="A86" s="43" t="s">
        <v>1436</v>
      </c>
      <c r="B86" s="43" t="s">
        <v>1437</v>
      </c>
      <c r="C86" s="43">
        <v>14716098289699.1</v>
      </c>
      <c r="D86" s="43">
        <v>14998051711158.199</v>
      </c>
      <c r="E86" s="43">
        <v>15016766655426.699</v>
      </c>
      <c r="F86" s="43">
        <v>15423368031038.1</v>
      </c>
      <c r="G86" s="43">
        <v>16128325462906.6</v>
      </c>
      <c r="H86" s="43">
        <v>16724140442861.9</v>
      </c>
      <c r="I86" s="43">
        <v>17267571406358.6</v>
      </c>
      <c r="J86" s="43">
        <v>17859539501732.602</v>
      </c>
      <c r="K86" s="43">
        <v>18721763498029.801</v>
      </c>
      <c r="L86" s="43">
        <v>19460715690640.801</v>
      </c>
      <c r="M86" s="43">
        <v>20068578681490</v>
      </c>
      <c r="N86" s="43">
        <v>20346979628972.199</v>
      </c>
      <c r="O86" s="43">
        <v>20763210878619</v>
      </c>
      <c r="P86" s="43">
        <v>21045582833480.199</v>
      </c>
      <c r="Q86" s="43">
        <v>21723687368303.199</v>
      </c>
      <c r="R86" s="43">
        <v>22307458264251</v>
      </c>
      <c r="S86" s="43">
        <v>22970626890475.199</v>
      </c>
      <c r="T86" s="43">
        <v>23742683458623.801</v>
      </c>
      <c r="U86" s="43">
        <v>24276605062298.301</v>
      </c>
      <c r="V86" s="43">
        <v>25053693949967.699</v>
      </c>
      <c r="W86" s="43">
        <v>26018887561245.301</v>
      </c>
      <c r="X86" s="43">
        <v>26316695640006.398</v>
      </c>
      <c r="Y86" s="43">
        <v>26703359062537.699</v>
      </c>
      <c r="Z86" s="43">
        <v>27234579288389.898</v>
      </c>
      <c r="AA86" s="43">
        <v>28117659422030.102</v>
      </c>
      <c r="AB86" s="43">
        <v>28844475884627</v>
      </c>
      <c r="AC86" s="43">
        <v>29692197049167</v>
      </c>
      <c r="AD86" s="43">
        <v>30473677353318.102</v>
      </c>
      <c r="AE86" s="43">
        <v>30623779215055.301</v>
      </c>
      <c r="AF86" s="43">
        <v>30017458793375.582</v>
      </c>
      <c r="AG86" s="43"/>
      <c r="AI86" t="e">
        <f t="shared" si="1"/>
        <v>#N/A</v>
      </c>
    </row>
    <row r="87" spans="1:35">
      <c r="A87" s="43" t="s">
        <v>1438</v>
      </c>
      <c r="B87" s="43" t="s">
        <v>1439</v>
      </c>
      <c r="C87" s="43" t="s">
        <v>1768</v>
      </c>
      <c r="D87" s="43" t="s">
        <v>1768</v>
      </c>
      <c r="E87" s="43" t="s">
        <v>1768</v>
      </c>
      <c r="F87" s="43" t="s">
        <v>1768</v>
      </c>
      <c r="G87" s="43" t="s">
        <v>1768</v>
      </c>
      <c r="H87" s="43" t="s">
        <v>1768</v>
      </c>
      <c r="I87" s="43" t="s">
        <v>1768</v>
      </c>
      <c r="J87" s="43" t="s">
        <v>1768</v>
      </c>
      <c r="K87" s="43" t="s">
        <v>1768</v>
      </c>
      <c r="L87" s="43" t="s">
        <v>1768</v>
      </c>
      <c r="M87" s="43" t="s">
        <v>1768</v>
      </c>
      <c r="N87" s="43" t="s">
        <v>1768</v>
      </c>
      <c r="O87" s="43" t="s">
        <v>1768</v>
      </c>
      <c r="P87" s="43" t="s">
        <v>1768</v>
      </c>
      <c r="Q87" s="43" t="s">
        <v>1768</v>
      </c>
      <c r="R87" s="43" t="s">
        <v>1768</v>
      </c>
      <c r="S87" s="43" t="s">
        <v>1768</v>
      </c>
      <c r="T87" s="43" t="s">
        <v>1768</v>
      </c>
      <c r="U87" s="43" t="s">
        <v>1768</v>
      </c>
      <c r="V87" s="43" t="s">
        <v>1768</v>
      </c>
      <c r="W87" s="43" t="s">
        <v>1768</v>
      </c>
      <c r="X87" s="43" t="s">
        <v>1768</v>
      </c>
      <c r="Y87" s="43" t="s">
        <v>1768</v>
      </c>
      <c r="Z87" s="43" t="s">
        <v>1768</v>
      </c>
      <c r="AA87" s="43" t="s">
        <v>1768</v>
      </c>
      <c r="AB87" s="43" t="s">
        <v>1768</v>
      </c>
      <c r="AC87" s="43" t="s">
        <v>1768</v>
      </c>
      <c r="AD87" s="43" t="s">
        <v>1768</v>
      </c>
      <c r="AE87" s="43" t="s">
        <v>1768</v>
      </c>
      <c r="AF87" s="43" t="s">
        <v>1768</v>
      </c>
      <c r="AG87" s="142"/>
      <c r="AI87" t="e">
        <f t="shared" si="1"/>
        <v>#N/A</v>
      </c>
    </row>
    <row r="88" spans="1:35">
      <c r="A88" s="43" t="s">
        <v>1440</v>
      </c>
      <c r="B88" s="43" t="s">
        <v>1441</v>
      </c>
      <c r="C88" s="43">
        <v>14158323675539.9</v>
      </c>
      <c r="D88" s="43">
        <v>14414836944548.1</v>
      </c>
      <c r="E88" s="43">
        <v>14447187319846.6</v>
      </c>
      <c r="F88" s="43">
        <v>14849053281036.6</v>
      </c>
      <c r="G88" s="43">
        <v>15528109015543.5</v>
      </c>
      <c r="H88" s="43">
        <v>16120183444021.199</v>
      </c>
      <c r="I88" s="43">
        <v>16634053132086.801</v>
      </c>
      <c r="J88" s="43">
        <v>17188312473159.199</v>
      </c>
      <c r="K88" s="43">
        <v>18007255467925.102</v>
      </c>
      <c r="L88" s="43">
        <v>18713610809172.699</v>
      </c>
      <c r="M88" s="43">
        <v>19276359198925.602</v>
      </c>
      <c r="N88" s="43">
        <v>19517258766346.699</v>
      </c>
      <c r="O88" s="43">
        <v>19894317083586.5</v>
      </c>
      <c r="P88" s="43">
        <v>20134108690308.102</v>
      </c>
      <c r="Q88" s="43">
        <v>20761810118902.301</v>
      </c>
      <c r="R88" s="43">
        <v>21302166877929</v>
      </c>
      <c r="S88" s="43">
        <v>21917743187592</v>
      </c>
      <c r="T88" s="43">
        <v>22637428857104.602</v>
      </c>
      <c r="U88" s="43">
        <v>23148248314013</v>
      </c>
      <c r="V88" s="43">
        <v>23887797484854.398</v>
      </c>
      <c r="W88" s="43">
        <v>24781284498044.898</v>
      </c>
      <c r="X88" s="43">
        <v>25075200674106.699</v>
      </c>
      <c r="Y88" s="43">
        <v>25429506995155.898</v>
      </c>
      <c r="Z88" s="43">
        <v>25900419301415.199</v>
      </c>
      <c r="AA88" s="43">
        <v>26692480734527.602</v>
      </c>
      <c r="AB88" s="43">
        <v>27339619040628.199</v>
      </c>
      <c r="AC88" s="43">
        <v>28101338647390.898</v>
      </c>
      <c r="AD88" s="43">
        <v>28795056159219.801</v>
      </c>
      <c r="AE88" s="43">
        <v>28913121653515.801</v>
      </c>
      <c r="AF88" s="43">
        <v>28481690012654.797</v>
      </c>
      <c r="AG88" s="43"/>
      <c r="AI88" t="e">
        <f t="shared" si="1"/>
        <v>#N/A</v>
      </c>
    </row>
    <row r="89" spans="1:35">
      <c r="A89" s="43" t="s">
        <v>4259</v>
      </c>
      <c r="B89" s="43" t="s">
        <v>1442</v>
      </c>
      <c r="C89" s="43">
        <v>4047510519.1821799</v>
      </c>
      <c r="D89" s="43">
        <v>4150042144.8678198</v>
      </c>
      <c r="E89" s="43">
        <v>4092306080.7542801</v>
      </c>
      <c r="F89" s="43">
        <v>4054478751.62707</v>
      </c>
      <c r="G89" s="43">
        <v>4230673875.3781099</v>
      </c>
      <c r="H89" s="43">
        <v>4407864388.0967398</v>
      </c>
      <c r="I89" s="43">
        <v>4439719001.1645899</v>
      </c>
      <c r="J89" s="43">
        <v>4707495771.1591101</v>
      </c>
      <c r="K89" s="43">
        <v>4924504390.9401197</v>
      </c>
      <c r="L89" s="43">
        <v>5137531200.0149002</v>
      </c>
      <c r="M89" s="43">
        <v>5142508463.3977003</v>
      </c>
      <c r="N89" s="43">
        <v>5309744576.7686701</v>
      </c>
      <c r="O89" s="43">
        <v>5608380316.0275698</v>
      </c>
      <c r="P89" s="43">
        <v>5957784205.4999704</v>
      </c>
      <c r="Q89" s="43">
        <v>5880138960.4372997</v>
      </c>
      <c r="R89" s="43">
        <v>6119047602.8115902</v>
      </c>
      <c r="S89" s="43">
        <v>6339042644.3312502</v>
      </c>
      <c r="T89" s="43">
        <v>6655596595.47719</v>
      </c>
      <c r="U89" s="43">
        <v>6848714414.7297497</v>
      </c>
      <c r="V89" s="43">
        <v>6719305566.7770004</v>
      </c>
      <c r="W89" s="43">
        <v>7105541205.2821102</v>
      </c>
      <c r="X89" s="43">
        <v>7299040639.5736198</v>
      </c>
      <c r="Y89" s="43">
        <v>7573072089.8678398</v>
      </c>
      <c r="Z89" s="43">
        <v>7917422407.6039801</v>
      </c>
      <c r="AA89" s="43">
        <v>8410861673.3126602</v>
      </c>
      <c r="AB89" s="43">
        <v>8919792791.1341896</v>
      </c>
      <c r="AC89" s="43">
        <v>9512924716.8554306</v>
      </c>
      <c r="AD89" s="43">
        <v>10116588940.7062</v>
      </c>
      <c r="AE89" s="43">
        <v>10516608000.1896</v>
      </c>
      <c r="AF89" s="43">
        <v>10305556166.298973</v>
      </c>
      <c r="AG89" s="43"/>
      <c r="AI89" t="str">
        <f t="shared" si="1"/>
        <v>Honduras</v>
      </c>
    </row>
    <row r="90" spans="1:35">
      <c r="A90" s="67" t="s">
        <v>2062</v>
      </c>
      <c r="B90" s="43" t="s">
        <v>1443</v>
      </c>
      <c r="C90" s="43">
        <v>60150603346.329002</v>
      </c>
      <c r="D90" s="43">
        <v>65755005937.394302</v>
      </c>
      <c r="E90" s="43">
        <v>67675193559.868797</v>
      </c>
      <c r="F90" s="43">
        <v>71712739396.743393</v>
      </c>
      <c r="G90" s="43">
        <v>78828685896.448196</v>
      </c>
      <c r="H90" s="43">
        <v>79357733561.681107</v>
      </c>
      <c r="I90" s="43">
        <v>88164735315.745697</v>
      </c>
      <c r="J90" s="43">
        <v>99988549287.198196</v>
      </c>
      <c r="K90" s="43">
        <v>108432295968.5</v>
      </c>
      <c r="L90" s="43">
        <v>110841688494.10899</v>
      </c>
      <c r="M90" s="43">
        <v>115162803879.548</v>
      </c>
      <c r="N90" s="43">
        <v>121720659821.50101</v>
      </c>
      <c r="O90" s="43">
        <v>129137251339.242</v>
      </c>
      <c r="P90" s="43">
        <v>136941324664.20799</v>
      </c>
      <c r="Q90" s="43">
        <v>145176225218.90302</v>
      </c>
      <c r="R90" s="43">
        <v>148505503933.19199</v>
      </c>
      <c r="S90" s="43">
        <v>154732212522.754</v>
      </c>
      <c r="T90" s="43">
        <v>162556134256.67801</v>
      </c>
      <c r="U90" s="43">
        <v>152759776882.582</v>
      </c>
      <c r="V90" s="43">
        <v>156664221624.09299</v>
      </c>
      <c r="W90" s="43">
        <v>169121141463.62299</v>
      </c>
      <c r="X90" s="43">
        <v>169961925904.83899</v>
      </c>
      <c r="Y90" s="43">
        <v>173090969199.34799</v>
      </c>
      <c r="Z90" s="43">
        <v>178294025285.754</v>
      </c>
      <c r="AA90" s="43">
        <v>193389324074.82401</v>
      </c>
      <c r="AB90" s="43">
        <v>207085310032.375</v>
      </c>
      <c r="AC90" s="43">
        <v>221622226375.32599</v>
      </c>
      <c r="AD90" s="43">
        <v>235762758315.85599</v>
      </c>
      <c r="AE90" s="43">
        <v>241338555846.953</v>
      </c>
      <c r="AF90" s="43" t="s">
        <v>1768</v>
      </c>
      <c r="AG90" s="142"/>
      <c r="AI90" t="str">
        <f t="shared" si="1"/>
        <v>HongKong</v>
      </c>
    </row>
    <row r="91" spans="1:35">
      <c r="A91" s="43" t="s">
        <v>4167</v>
      </c>
      <c r="B91" s="43" t="s">
        <v>1444</v>
      </c>
      <c r="C91" s="43">
        <v>39637375095.676903</v>
      </c>
      <c r="D91" s="43">
        <v>40773677548.3349</v>
      </c>
      <c r="E91" s="43">
        <v>41932093829.495598</v>
      </c>
      <c r="F91" s="43">
        <v>42235248557.227501</v>
      </c>
      <c r="G91" s="43">
        <v>43357881602.768097</v>
      </c>
      <c r="H91" s="43">
        <v>43248156902.392998</v>
      </c>
      <c r="I91" s="43">
        <v>43911993978.543999</v>
      </c>
      <c r="J91" s="43">
        <v>45690969676.256203</v>
      </c>
      <c r="K91" s="43">
        <v>45661150313.239403</v>
      </c>
      <c r="L91" s="43">
        <v>45997410357.922501</v>
      </c>
      <c r="M91" s="43">
        <v>44389037418.459198</v>
      </c>
      <c r="N91" s="43">
        <v>39110274950.477097</v>
      </c>
      <c r="O91" s="43">
        <v>37911865588.708702</v>
      </c>
      <c r="P91" s="43">
        <v>37693452105.038696</v>
      </c>
      <c r="Q91" s="43">
        <v>38804336396.050301</v>
      </c>
      <c r="R91" s="43">
        <v>39382336872.259102</v>
      </c>
      <c r="S91" s="43">
        <v>39909937835.004402</v>
      </c>
      <c r="T91" s="43">
        <v>41735118645.068901</v>
      </c>
      <c r="U91" s="43">
        <v>43762553932.932701</v>
      </c>
      <c r="V91" s="43">
        <v>45588039513.902199</v>
      </c>
      <c r="W91" s="43">
        <v>47885455753.584503</v>
      </c>
      <c r="X91" s="43">
        <v>49848759439.4814</v>
      </c>
      <c r="Y91" s="43">
        <v>52042104854.818604</v>
      </c>
      <c r="Z91" s="43">
        <v>54279915363.575798</v>
      </c>
      <c r="AA91" s="43">
        <v>56831071385.663902</v>
      </c>
      <c r="AB91" s="43">
        <v>59047483169.704803</v>
      </c>
      <c r="AC91" s="43">
        <v>61409382496.492996</v>
      </c>
      <c r="AD91" s="43">
        <v>62146295086.450897</v>
      </c>
      <c r="AE91" s="43">
        <v>62519172856.969597</v>
      </c>
      <c r="AF91" s="43">
        <v>58464693297.085289</v>
      </c>
      <c r="AG91" s="43"/>
      <c r="AI91" t="str">
        <f t="shared" si="1"/>
        <v>Hungary</v>
      </c>
    </row>
    <row r="92" spans="1:35">
      <c r="A92" s="43" t="s">
        <v>4169</v>
      </c>
      <c r="B92" s="43" t="s">
        <v>1445</v>
      </c>
      <c r="C92" s="43">
        <v>5161329754.7573004</v>
      </c>
      <c r="D92" s="43">
        <v>5381460516.94312</v>
      </c>
      <c r="E92" s="43">
        <v>5497407652.3862801</v>
      </c>
      <c r="F92" s="43">
        <v>5379150554.5944901</v>
      </c>
      <c r="G92" s="43">
        <v>5601261829.6529999</v>
      </c>
      <c r="H92" s="43">
        <v>5785702655.9478998</v>
      </c>
      <c r="I92" s="43">
        <v>6148496489.2642698</v>
      </c>
      <c r="J92" s="43">
        <v>6673944235.2701702</v>
      </c>
      <c r="K92" s="43">
        <v>6667955632.4412298</v>
      </c>
      <c r="L92" s="43">
        <v>6685188765.6456699</v>
      </c>
      <c r="M92" s="43">
        <v>6763362419.8636398</v>
      </c>
      <c r="N92" s="43">
        <v>6748238272.10746</v>
      </c>
      <c r="O92" s="43">
        <v>6520551796.0720501</v>
      </c>
      <c r="P92" s="43">
        <v>6606193395.7464104</v>
      </c>
      <c r="Q92" s="43">
        <v>6844604151.8266001</v>
      </c>
      <c r="R92" s="43">
        <v>6852587259.5909204</v>
      </c>
      <c r="S92" s="43">
        <v>7180488704.5894003</v>
      </c>
      <c r="T92" s="43">
        <v>7533280757.0977898</v>
      </c>
      <c r="U92" s="43">
        <v>8009129184.8987503</v>
      </c>
      <c r="V92" s="43">
        <v>8337003917.7775497</v>
      </c>
      <c r="W92" s="43">
        <v>8697288083.8506203</v>
      </c>
      <c r="X92" s="43">
        <v>9038395492.0118008</v>
      </c>
      <c r="Y92" s="43">
        <v>9050955276.2796402</v>
      </c>
      <c r="Z92" s="43">
        <v>9269058461.3819103</v>
      </c>
      <c r="AA92" s="43">
        <v>9983153556.5279293</v>
      </c>
      <c r="AB92" s="43">
        <v>10725428665.920401</v>
      </c>
      <c r="AC92" s="43">
        <v>11204748397.2728</v>
      </c>
      <c r="AD92" s="43">
        <v>11822459804.6199</v>
      </c>
      <c r="AE92" s="43">
        <v>11863363691.869301</v>
      </c>
      <c r="AF92" s="43">
        <v>11225820390.251348</v>
      </c>
      <c r="AG92" s="43"/>
      <c r="AI92" t="str">
        <f t="shared" si="1"/>
        <v>Iceland</v>
      </c>
    </row>
    <row r="93" spans="1:35">
      <c r="A93" s="43" t="s">
        <v>3997</v>
      </c>
      <c r="B93" s="43" t="s">
        <v>1446</v>
      </c>
      <c r="C93" s="43">
        <v>157576728143.37</v>
      </c>
      <c r="D93" s="43">
        <v>167030275822.85901</v>
      </c>
      <c r="E93" s="43">
        <v>172818837366.711</v>
      </c>
      <c r="F93" s="43">
        <v>185433387433.26501</v>
      </c>
      <c r="G93" s="43">
        <v>192522925011.53699</v>
      </c>
      <c r="H93" s="43">
        <v>202599880646.207</v>
      </c>
      <c r="I93" s="43">
        <v>212260324531.832</v>
      </c>
      <c r="J93" s="43">
        <v>220660355823.23001</v>
      </c>
      <c r="K93" s="43">
        <v>241926249221.276</v>
      </c>
      <c r="L93" s="43">
        <v>256322644708.254</v>
      </c>
      <c r="M93" s="43">
        <v>270494694911.46899</v>
      </c>
      <c r="N93" s="43">
        <v>273371753217.16699</v>
      </c>
      <c r="O93" s="43">
        <v>288353259333.10699</v>
      </c>
      <c r="P93" s="43">
        <v>302100866388.35699</v>
      </c>
      <c r="Q93" s="43">
        <v>322203110259.01202</v>
      </c>
      <c r="R93" s="43">
        <v>346591482106.50598</v>
      </c>
      <c r="S93" s="43">
        <v>372784133902.80103</v>
      </c>
      <c r="T93" s="43">
        <v>387898660909.21399</v>
      </c>
      <c r="U93" s="43">
        <v>411923321463.33801</v>
      </c>
      <c r="V93" s="43">
        <v>442353379785.95898</v>
      </c>
      <c r="W93" s="43">
        <v>460182031503.09497</v>
      </c>
      <c r="X93" s="43">
        <v>484189242979.59302</v>
      </c>
      <c r="Y93" s="43">
        <v>502427834715.23901</v>
      </c>
      <c r="Z93" s="43">
        <v>544485550467.26001</v>
      </c>
      <c r="AA93" s="43">
        <v>589559010700.39404</v>
      </c>
      <c r="AB93" s="43">
        <v>644696283107.12903</v>
      </c>
      <c r="AC93" s="43">
        <v>707034132677.02905</v>
      </c>
      <c r="AD93" s="43">
        <v>771094228869.74805</v>
      </c>
      <c r="AE93" s="43">
        <v>817936844285.03296</v>
      </c>
      <c r="AF93" s="43">
        <v>874944310475.97559</v>
      </c>
      <c r="AG93" s="43"/>
      <c r="AI93" t="str">
        <f t="shared" si="1"/>
        <v>India</v>
      </c>
    </row>
    <row r="94" spans="1:35">
      <c r="A94" s="43" t="s">
        <v>3998</v>
      </c>
      <c r="B94" s="43" t="s">
        <v>1447</v>
      </c>
      <c r="C94" s="43">
        <v>58821323339.3992</v>
      </c>
      <c r="D94" s="43">
        <v>63614197111.866699</v>
      </c>
      <c r="E94" s="43">
        <v>64316544732.088799</v>
      </c>
      <c r="F94" s="43">
        <v>69751233410.566299</v>
      </c>
      <c r="G94" s="43">
        <v>74753897880.515701</v>
      </c>
      <c r="H94" s="43">
        <v>77353493679.672195</v>
      </c>
      <c r="I94" s="43">
        <v>81967255481.665894</v>
      </c>
      <c r="J94" s="43">
        <v>86311522596.019897</v>
      </c>
      <c r="K94" s="43">
        <v>91797205693.585205</v>
      </c>
      <c r="L94" s="43">
        <v>100136719599.448</v>
      </c>
      <c r="M94" s="43">
        <v>109150599735.951</v>
      </c>
      <c r="N94" s="43">
        <v>118895342771.79401</v>
      </c>
      <c r="O94" s="43">
        <v>127480182903.215</v>
      </c>
      <c r="P94" s="43">
        <v>136727691506.50999</v>
      </c>
      <c r="Q94" s="43">
        <v>147037050615.30801</v>
      </c>
      <c r="R94" s="43">
        <v>159382807843.39999</v>
      </c>
      <c r="S94" s="43">
        <v>171564095220.72601</v>
      </c>
      <c r="T94" s="43">
        <v>179627389024.509</v>
      </c>
      <c r="U94" s="43">
        <v>156048197556.134</v>
      </c>
      <c r="V94" s="43">
        <v>157282741404.94</v>
      </c>
      <c r="W94" s="43">
        <v>165021047883.45099</v>
      </c>
      <c r="X94" s="43">
        <v>171033648078.00601</v>
      </c>
      <c r="Y94" s="43">
        <v>178729259330.72198</v>
      </c>
      <c r="Z94" s="43">
        <v>187273181211.965</v>
      </c>
      <c r="AA94" s="43">
        <v>196694652479.608</v>
      </c>
      <c r="AB94" s="43">
        <v>207891642599.79999</v>
      </c>
      <c r="AC94" s="43">
        <v>219327661624.681</v>
      </c>
      <c r="AD94" s="43">
        <v>233097347382.064</v>
      </c>
      <c r="AE94" s="43">
        <v>247228809903.022</v>
      </c>
      <c r="AF94" s="43">
        <v>258493872765.01633</v>
      </c>
      <c r="AG94" s="43"/>
      <c r="AI94" t="str">
        <f t="shared" si="1"/>
        <v>Indonesia</v>
      </c>
    </row>
    <row r="95" spans="1:35">
      <c r="A95" s="67" t="s">
        <v>1718</v>
      </c>
      <c r="B95" s="43" t="s">
        <v>1448</v>
      </c>
      <c r="C95" s="43">
        <v>57286706114.833603</v>
      </c>
      <c r="D95" s="43">
        <v>54308583000.019203</v>
      </c>
      <c r="E95" s="43">
        <v>61345233936.490303</v>
      </c>
      <c r="F95" s="43">
        <v>69079769936.9375</v>
      </c>
      <c r="G95" s="43">
        <v>67992647698.804398</v>
      </c>
      <c r="H95" s="43">
        <v>69396785740.538696</v>
      </c>
      <c r="I95" s="43">
        <v>63032547031.571899</v>
      </c>
      <c r="J95" s="43">
        <v>62147762741.435303</v>
      </c>
      <c r="K95" s="43">
        <v>58232934197.850899</v>
      </c>
      <c r="L95" s="43">
        <v>61830541299.121101</v>
      </c>
      <c r="M95" s="43">
        <v>70293760715.403702</v>
      </c>
      <c r="N95" s="43">
        <v>79146807858.044693</v>
      </c>
      <c r="O95" s="43">
        <v>82511394660.7845</v>
      </c>
      <c r="P95" s="43">
        <v>81211188533.704895</v>
      </c>
      <c r="Q95" s="43">
        <v>80926500190.341507</v>
      </c>
      <c r="R95" s="43">
        <v>83073225988.5811</v>
      </c>
      <c r="S95" s="43">
        <v>88972035743.838394</v>
      </c>
      <c r="T95" s="43">
        <v>91983567240.330597</v>
      </c>
      <c r="U95" s="43">
        <v>94504455313.229507</v>
      </c>
      <c r="V95" s="43">
        <v>96332003464.987793</v>
      </c>
      <c r="W95" s="43">
        <v>101286514977.457</v>
      </c>
      <c r="X95" s="43">
        <v>105003397805.043</v>
      </c>
      <c r="Y95" s="43">
        <v>112895031236.631</v>
      </c>
      <c r="Z95" s="43">
        <v>120927152818.69701</v>
      </c>
      <c r="AA95" s="43">
        <v>127075151562.255</v>
      </c>
      <c r="AB95" s="43">
        <v>132950350984.774</v>
      </c>
      <c r="AC95" s="43">
        <v>140786359714.93701</v>
      </c>
      <c r="AD95" s="43">
        <v>151802594344.13</v>
      </c>
      <c r="AE95" s="43" t="s">
        <v>1768</v>
      </c>
      <c r="AF95" s="43">
        <v>158089346986.29779</v>
      </c>
      <c r="AG95" s="144"/>
      <c r="AI95" t="str">
        <f t="shared" si="1"/>
        <v>Iran</v>
      </c>
    </row>
    <row r="96" spans="1:35">
      <c r="A96" s="43" t="s">
        <v>4000</v>
      </c>
      <c r="B96" s="43" t="s">
        <v>1449</v>
      </c>
      <c r="C96" s="43" t="s">
        <v>1768</v>
      </c>
      <c r="D96" s="43" t="s">
        <v>1768</v>
      </c>
      <c r="E96" s="43" t="s">
        <v>1768</v>
      </c>
      <c r="F96" s="43" t="s">
        <v>1768</v>
      </c>
      <c r="G96" s="43" t="s">
        <v>1768</v>
      </c>
      <c r="H96" s="43" t="s">
        <v>1768</v>
      </c>
      <c r="I96" s="43" t="s">
        <v>1768</v>
      </c>
      <c r="J96" s="43" t="s">
        <v>1768</v>
      </c>
      <c r="K96" s="43" t="s">
        <v>1768</v>
      </c>
      <c r="L96" s="43" t="s">
        <v>1768</v>
      </c>
      <c r="M96" s="43" t="s">
        <v>1768</v>
      </c>
      <c r="N96" s="43" t="s">
        <v>1768</v>
      </c>
      <c r="O96" s="43" t="s">
        <v>1768</v>
      </c>
      <c r="P96" s="43" t="s">
        <v>1768</v>
      </c>
      <c r="Q96" s="43" t="s">
        <v>1768</v>
      </c>
      <c r="R96" s="43" t="s">
        <v>1768</v>
      </c>
      <c r="S96" s="43" t="s">
        <v>1768</v>
      </c>
      <c r="T96" s="43">
        <v>16060664832</v>
      </c>
      <c r="U96" s="43">
        <v>21649776640</v>
      </c>
      <c r="V96" s="43">
        <v>27018919936</v>
      </c>
      <c r="W96" s="43">
        <v>25857105920</v>
      </c>
      <c r="X96" s="43">
        <v>24150538240</v>
      </c>
      <c r="Y96" s="43">
        <v>22266796032</v>
      </c>
      <c r="Z96" s="43">
        <v>13070609408</v>
      </c>
      <c r="AA96" s="43">
        <v>19148441600</v>
      </c>
      <c r="AB96" s="43" t="s">
        <v>1768</v>
      </c>
      <c r="AC96" s="43" t="s">
        <v>1768</v>
      </c>
      <c r="AD96" s="43" t="s">
        <v>1768</v>
      </c>
      <c r="AE96" s="43" t="s">
        <v>1768</v>
      </c>
      <c r="AF96" s="43">
        <v>23385954418.081223</v>
      </c>
      <c r="AG96" s="43"/>
      <c r="AI96" t="str">
        <f t="shared" si="1"/>
        <v>Iraq</v>
      </c>
    </row>
    <row r="97" spans="1:35">
      <c r="A97" s="43" t="s">
        <v>4148</v>
      </c>
      <c r="B97" s="43" t="s">
        <v>1450</v>
      </c>
      <c r="C97" s="43">
        <v>34122903998.525902</v>
      </c>
      <c r="D97" s="43">
        <v>35257600884.466599</v>
      </c>
      <c r="E97" s="43">
        <v>36062649714.390999</v>
      </c>
      <c r="F97" s="43">
        <v>35974571586.511902</v>
      </c>
      <c r="G97" s="43">
        <v>37541090842.085899</v>
      </c>
      <c r="H97" s="43">
        <v>38699465634.789001</v>
      </c>
      <c r="I97" s="43">
        <v>38533628155.5187</v>
      </c>
      <c r="J97" s="43">
        <v>40330477243.412598</v>
      </c>
      <c r="K97" s="43">
        <v>42434770591.487</v>
      </c>
      <c r="L97" s="43">
        <v>44901879491.431702</v>
      </c>
      <c r="M97" s="43">
        <v>48703519439.837898</v>
      </c>
      <c r="N97" s="43">
        <v>49643265155.703003</v>
      </c>
      <c r="O97" s="43">
        <v>51303021927.400101</v>
      </c>
      <c r="P97" s="43">
        <v>52684355997.788803</v>
      </c>
      <c r="Q97" s="43">
        <v>55716786438.179497</v>
      </c>
      <c r="R97" s="43">
        <v>61084761378.293701</v>
      </c>
      <c r="S97" s="43">
        <v>66058135249.677597</v>
      </c>
      <c r="T97" s="43">
        <v>73653031140.593307</v>
      </c>
      <c r="U97" s="43">
        <v>79862354892.205597</v>
      </c>
      <c r="V97" s="43">
        <v>88427768564.584503</v>
      </c>
      <c r="W97" s="43">
        <v>96595725078.312103</v>
      </c>
      <c r="X97" s="43">
        <v>102191818684.356</v>
      </c>
      <c r="Y97" s="43">
        <v>108762483876.912</v>
      </c>
      <c r="Z97" s="43">
        <v>113672194582.642</v>
      </c>
      <c r="AA97" s="43">
        <v>119019255573.98199</v>
      </c>
      <c r="AB97" s="43">
        <v>126604661875.806</v>
      </c>
      <c r="AC97" s="43">
        <v>133831859222.40601</v>
      </c>
      <c r="AD97" s="43">
        <v>141897365026.71799</v>
      </c>
      <c r="AE97" s="43">
        <v>137640444075.91699</v>
      </c>
      <c r="AF97" s="43">
        <v>126848629813.89351</v>
      </c>
      <c r="AG97" s="43"/>
      <c r="AI97" t="str">
        <f t="shared" si="1"/>
        <v>Ireland</v>
      </c>
    </row>
    <row r="98" spans="1:35">
      <c r="A98" s="43" t="s">
        <v>1451</v>
      </c>
      <c r="B98" s="43" t="s">
        <v>1452</v>
      </c>
      <c r="C98" s="43" t="s">
        <v>1768</v>
      </c>
      <c r="D98" s="43" t="s">
        <v>1768</v>
      </c>
      <c r="E98" s="43" t="s">
        <v>1768</v>
      </c>
      <c r="F98" s="43" t="s">
        <v>1768</v>
      </c>
      <c r="G98" s="43">
        <v>527610625.246966</v>
      </c>
      <c r="H98" s="43">
        <v>529820907.82948703</v>
      </c>
      <c r="I98" s="43">
        <v>631046044.48862195</v>
      </c>
      <c r="J98" s="43">
        <v>693496549.05127501</v>
      </c>
      <c r="K98" s="43">
        <v>775532728.35547197</v>
      </c>
      <c r="L98" s="43">
        <v>828619596.76178205</v>
      </c>
      <c r="M98" s="43">
        <v>863313707.16745806</v>
      </c>
      <c r="N98" s="43">
        <v>877169787.59721601</v>
      </c>
      <c r="O98" s="43">
        <v>884075711.16336405</v>
      </c>
      <c r="P98" s="43">
        <v>906781215.66647696</v>
      </c>
      <c r="Q98" s="43">
        <v>943085694.55785406</v>
      </c>
      <c r="R98" s="43">
        <v>983458254.52512598</v>
      </c>
      <c r="S98" s="43">
        <v>1059341858.6105601</v>
      </c>
      <c r="T98" s="43">
        <v>1150249578.6368501</v>
      </c>
      <c r="U98" s="43">
        <v>1305639770.3279099</v>
      </c>
      <c r="V98" s="43">
        <v>1484423847.21383</v>
      </c>
      <c r="W98" s="43">
        <v>1563667799.6157801</v>
      </c>
      <c r="X98" s="43">
        <v>1647733181.44102</v>
      </c>
      <c r="Y98" s="43">
        <v>1744438228.01582</v>
      </c>
      <c r="Z98" s="43">
        <v>1854822421.8305399</v>
      </c>
      <c r="AA98" s="43">
        <v>1951273187.7657299</v>
      </c>
      <c r="AB98" s="43">
        <v>2066398305.84391</v>
      </c>
      <c r="AC98" s="43">
        <v>2225510975.3938899</v>
      </c>
      <c r="AD98" s="43">
        <v>2392424298.54843</v>
      </c>
      <c r="AE98" s="43" t="s">
        <v>1768</v>
      </c>
      <c r="AF98" s="43" t="e">
        <v>#N/A</v>
      </c>
      <c r="AG98" s="43"/>
      <c r="AI98" t="e">
        <f t="shared" si="1"/>
        <v>#N/A</v>
      </c>
    </row>
    <row r="99" spans="1:35">
      <c r="A99" s="43" t="s">
        <v>4001</v>
      </c>
      <c r="B99" s="43" t="s">
        <v>1453</v>
      </c>
      <c r="C99" s="43">
        <v>49886700440.93</v>
      </c>
      <c r="D99" s="43">
        <v>52454797080.355202</v>
      </c>
      <c r="E99" s="43">
        <v>53403618569.913498</v>
      </c>
      <c r="F99" s="43">
        <v>55278524018.4841</v>
      </c>
      <c r="G99" s="43">
        <v>55778106290.004799</v>
      </c>
      <c r="H99" s="43">
        <v>57701236426.292397</v>
      </c>
      <c r="I99" s="43">
        <v>60465952613.762398</v>
      </c>
      <c r="J99" s="43">
        <v>64812056159.944</v>
      </c>
      <c r="K99" s="43">
        <v>66123943690.507896</v>
      </c>
      <c r="L99" s="43">
        <v>66698652074.032799</v>
      </c>
      <c r="M99" s="43">
        <v>71257818299.665802</v>
      </c>
      <c r="N99" s="43">
        <v>76744227819.157303</v>
      </c>
      <c r="O99" s="43">
        <v>81063235706.941406</v>
      </c>
      <c r="P99" s="43">
        <v>85567816077.742599</v>
      </c>
      <c r="Q99" s="43">
        <v>91499228083.738998</v>
      </c>
      <c r="R99" s="43">
        <v>97605994259.879196</v>
      </c>
      <c r="S99" s="43">
        <v>103100966236.286</v>
      </c>
      <c r="T99" s="43">
        <v>106055722751.67999</v>
      </c>
      <c r="U99" s="43">
        <v>110592644291.295</v>
      </c>
      <c r="V99" s="43">
        <v>114242908575.70599</v>
      </c>
      <c r="W99" s="43">
        <v>124749221298.408</v>
      </c>
      <c r="X99" s="43">
        <v>124696252163.68201</v>
      </c>
      <c r="Y99" s="43">
        <v>123867170054.92</v>
      </c>
      <c r="Z99" s="43">
        <v>125739513817.207</v>
      </c>
      <c r="AA99" s="43">
        <v>132024416802.79601</v>
      </c>
      <c r="AB99" s="43">
        <v>138756102924.77301</v>
      </c>
      <c r="AC99" s="43">
        <v>146086570569.745</v>
      </c>
      <c r="AD99" s="43">
        <v>153688792905.922</v>
      </c>
      <c r="AE99" s="43">
        <v>159837818545.90799</v>
      </c>
      <c r="AF99" s="43">
        <v>162273938142.15369</v>
      </c>
      <c r="AG99" s="43"/>
      <c r="AI99" t="str">
        <f t="shared" si="1"/>
        <v>Israel</v>
      </c>
    </row>
    <row r="100" spans="1:35">
      <c r="A100" s="43" t="s">
        <v>4149</v>
      </c>
      <c r="B100" s="43" t="s">
        <v>1454</v>
      </c>
      <c r="C100" s="43">
        <v>739125023032.98401</v>
      </c>
      <c r="D100" s="43">
        <v>745364934586.328</v>
      </c>
      <c r="E100" s="43">
        <v>748447669062.09705</v>
      </c>
      <c r="F100" s="43">
        <v>757198544315.45996</v>
      </c>
      <c r="G100" s="43">
        <v>781624654505.25195</v>
      </c>
      <c r="H100" s="43">
        <v>803495209139.48804</v>
      </c>
      <c r="I100" s="43">
        <v>826474940114.24402</v>
      </c>
      <c r="J100" s="43">
        <v>852855721393.03503</v>
      </c>
      <c r="K100" s="43">
        <v>888627694859.03796</v>
      </c>
      <c r="L100" s="43">
        <v>918737792518.88696</v>
      </c>
      <c r="M100" s="43">
        <v>937595632946.37903</v>
      </c>
      <c r="N100" s="43">
        <v>951975861433.573</v>
      </c>
      <c r="O100" s="43">
        <v>959334070388.797</v>
      </c>
      <c r="P100" s="43">
        <v>950813156440.02197</v>
      </c>
      <c r="Q100" s="43">
        <v>971273631840.79602</v>
      </c>
      <c r="R100" s="43">
        <v>998731159019.71594</v>
      </c>
      <c r="S100" s="43">
        <v>1009671088999.45</v>
      </c>
      <c r="T100" s="43">
        <v>1028574626865.67</v>
      </c>
      <c r="U100" s="43">
        <v>1042988299244.52</v>
      </c>
      <c r="V100" s="43">
        <v>1058260549106.3199</v>
      </c>
      <c r="W100" s="43">
        <v>1097343836373.6899</v>
      </c>
      <c r="X100" s="43">
        <v>1117296204164.3601</v>
      </c>
      <c r="Y100" s="43">
        <v>1122369264787.1799</v>
      </c>
      <c r="Z100" s="43">
        <v>1122179380873.4099</v>
      </c>
      <c r="AA100" s="43">
        <v>1139369080523.3101</v>
      </c>
      <c r="AB100" s="43">
        <v>1146841901603.1001</v>
      </c>
      <c r="AC100" s="43">
        <v>1170192002948.22</v>
      </c>
      <c r="AD100" s="43">
        <v>1188491247466.3701</v>
      </c>
      <c r="AE100" s="43">
        <v>1176136170996.8701</v>
      </c>
      <c r="AF100" s="43">
        <v>1112839102634.9734</v>
      </c>
      <c r="AG100" s="43"/>
      <c r="AI100" t="str">
        <f t="shared" si="1"/>
        <v>Italy</v>
      </c>
    </row>
    <row r="101" spans="1:35">
      <c r="A101" s="43" t="s">
        <v>4261</v>
      </c>
      <c r="B101" s="43" t="s">
        <v>1455</v>
      </c>
      <c r="C101" s="43">
        <v>5800931098.2413301</v>
      </c>
      <c r="D101" s="43">
        <v>5954043656.6544704</v>
      </c>
      <c r="E101" s="43">
        <v>6077246611.9557304</v>
      </c>
      <c r="F101" s="43">
        <v>6193266013.7996998</v>
      </c>
      <c r="G101" s="43">
        <v>6097744435.4819202</v>
      </c>
      <c r="H101" s="43">
        <v>5918249060.7567997</v>
      </c>
      <c r="I101" s="43">
        <v>6029665318.7905197</v>
      </c>
      <c r="J101" s="43">
        <v>6503015441.6190701</v>
      </c>
      <c r="K101" s="43">
        <v>6761464914.4455996</v>
      </c>
      <c r="L101" s="43">
        <v>7246485371.6216497</v>
      </c>
      <c r="M101" s="43">
        <v>7550876534.5539103</v>
      </c>
      <c r="N101" s="43">
        <v>7916205968.3877497</v>
      </c>
      <c r="O101" s="43">
        <v>8071010740.7550697</v>
      </c>
      <c r="P101" s="43">
        <v>8831066100.5733891</v>
      </c>
      <c r="Q101" s="43">
        <v>8953234168.6283493</v>
      </c>
      <c r="R101" s="43">
        <v>9163631326.0441895</v>
      </c>
      <c r="S101" s="43">
        <v>9153209417.2802906</v>
      </c>
      <c r="T101" s="43">
        <v>9048820736.8748703</v>
      </c>
      <c r="U101" s="43">
        <v>8837571171.9101505</v>
      </c>
      <c r="V101" s="43">
        <v>8930160095.9468307</v>
      </c>
      <c r="W101" s="43">
        <v>9008629729.4103107</v>
      </c>
      <c r="X101" s="43">
        <v>9129789453.1951199</v>
      </c>
      <c r="Y101" s="43">
        <v>9218385750.0604992</v>
      </c>
      <c r="Z101" s="43">
        <v>9682307282.0346508</v>
      </c>
      <c r="AA101" s="43">
        <v>9817160112.1019707</v>
      </c>
      <c r="AB101" s="43">
        <v>9918240838.0851097</v>
      </c>
      <c r="AC101" s="43">
        <v>10187058987.8773</v>
      </c>
      <c r="AD101" s="43">
        <v>10332606622.2087</v>
      </c>
      <c r="AE101" s="43">
        <v>10198282736.120001</v>
      </c>
      <c r="AF101" s="43">
        <v>9963552607.5373993</v>
      </c>
      <c r="AG101" s="43"/>
      <c r="AI101" t="str">
        <f t="shared" si="1"/>
        <v>Jamaica</v>
      </c>
    </row>
    <row r="102" spans="1:35">
      <c r="A102" s="43" t="s">
        <v>4002</v>
      </c>
      <c r="B102" s="43" t="s">
        <v>1456</v>
      </c>
      <c r="C102" s="43">
        <v>2800606987393.9199</v>
      </c>
      <c r="D102" s="43">
        <v>2882761318789.4102</v>
      </c>
      <c r="E102" s="43">
        <v>2962450788053.6899</v>
      </c>
      <c r="F102" s="43">
        <v>3010199896998.5801</v>
      </c>
      <c r="G102" s="43">
        <v>3104085579336.6099</v>
      </c>
      <c r="H102" s="43">
        <v>3261848405101.8198</v>
      </c>
      <c r="I102" s="43">
        <v>3358356357090.1602</v>
      </c>
      <c r="J102" s="43">
        <v>3485805666934.2202</v>
      </c>
      <c r="K102" s="43">
        <v>3721612336044.4702</v>
      </c>
      <c r="L102" s="43">
        <v>3918520505170.9502</v>
      </c>
      <c r="M102" s="43">
        <v>4122341200105.79</v>
      </c>
      <c r="N102" s="43">
        <v>4260468302007.6001</v>
      </c>
      <c r="O102" s="43">
        <v>4301879065192.48</v>
      </c>
      <c r="P102" s="43">
        <v>4312530025843.1499</v>
      </c>
      <c r="Q102" s="43">
        <v>4359908867865.8799</v>
      </c>
      <c r="R102" s="43">
        <v>4445371483452.5</v>
      </c>
      <c r="S102" s="43">
        <v>4567444898413.6904</v>
      </c>
      <c r="T102" s="43">
        <v>4639176608469.3203</v>
      </c>
      <c r="U102" s="43">
        <v>4544103936788.6797</v>
      </c>
      <c r="V102" s="43">
        <v>4537664762841.54</v>
      </c>
      <c r="W102" s="43">
        <v>4667448302100.3896</v>
      </c>
      <c r="X102" s="43">
        <v>4676054586115.2197</v>
      </c>
      <c r="Y102" s="43">
        <v>4688317867963.3096</v>
      </c>
      <c r="Z102" s="43">
        <v>4754589129173.9902</v>
      </c>
      <c r="AA102" s="43">
        <v>4885067516041.7803</v>
      </c>
      <c r="AB102" s="43">
        <v>4979549242568.3496</v>
      </c>
      <c r="AC102" s="43">
        <v>5081105618217.3301</v>
      </c>
      <c r="AD102" s="43">
        <v>5202700339162.3496</v>
      </c>
      <c r="AE102" s="43">
        <v>5166281436788.21</v>
      </c>
      <c r="AF102" s="43">
        <v>4869899921589.0049</v>
      </c>
      <c r="AG102" s="43"/>
      <c r="AI102" t="str">
        <f t="shared" si="1"/>
        <v>Japan</v>
      </c>
    </row>
    <row r="103" spans="1:35">
      <c r="A103" s="43" t="s">
        <v>4003</v>
      </c>
      <c r="B103" s="43" t="s">
        <v>1457</v>
      </c>
      <c r="C103" s="43">
        <v>4212997005.4567199</v>
      </c>
      <c r="D103" s="43">
        <v>4411324538.5118799</v>
      </c>
      <c r="E103" s="43">
        <v>4737101896.0876904</v>
      </c>
      <c r="F103" s="43">
        <v>4831388756.0647402</v>
      </c>
      <c r="G103" s="43">
        <v>5248851956.7906504</v>
      </c>
      <c r="H103" s="43">
        <v>5430272880.4706097</v>
      </c>
      <c r="I103" s="43">
        <v>5811160746.6040001</v>
      </c>
      <c r="J103" s="43">
        <v>5979428780.6191797</v>
      </c>
      <c r="K103" s="43">
        <v>5868683684.7497597</v>
      </c>
      <c r="L103" s="43">
        <v>5079221678.5156202</v>
      </c>
      <c r="M103" s="43">
        <v>5128680653.3699198</v>
      </c>
      <c r="N103" s="43">
        <v>5222222627.5508804</v>
      </c>
      <c r="O103" s="43">
        <v>6196942168.7446003</v>
      </c>
      <c r="P103" s="43">
        <v>6483917244.0249596</v>
      </c>
      <c r="Q103" s="43">
        <v>6807206798.6912298</v>
      </c>
      <c r="R103" s="43">
        <v>7228360644.4188995</v>
      </c>
      <c r="S103" s="43">
        <v>7379252157.2413902</v>
      </c>
      <c r="T103" s="43">
        <v>7623330035.0468102</v>
      </c>
      <c r="U103" s="43">
        <v>7852971166.0605803</v>
      </c>
      <c r="V103" s="43">
        <v>8119265586.45364</v>
      </c>
      <c r="W103" s="43">
        <v>8463892909.2329702</v>
      </c>
      <c r="X103" s="43">
        <v>8909880504.0398808</v>
      </c>
      <c r="Y103" s="43">
        <v>9425387991.9638996</v>
      </c>
      <c r="Z103" s="43">
        <v>9819187755.0854797</v>
      </c>
      <c r="AA103" s="43">
        <v>10659607238.1201</v>
      </c>
      <c r="AB103" s="43">
        <v>11525306728.0716</v>
      </c>
      <c r="AC103" s="43">
        <v>12450769372.7106</v>
      </c>
      <c r="AD103" s="43">
        <v>13553349204.067101</v>
      </c>
      <c r="AE103" s="43">
        <v>14624293476.7395</v>
      </c>
      <c r="AF103" s="43">
        <v>14861364471.129402</v>
      </c>
      <c r="AG103" s="43"/>
      <c r="AI103" t="str">
        <f t="shared" si="1"/>
        <v>Jordan</v>
      </c>
    </row>
    <row r="104" spans="1:35">
      <c r="A104" s="43" t="s">
        <v>4036</v>
      </c>
      <c r="B104" s="43" t="s">
        <v>1458</v>
      </c>
      <c r="C104" s="43" t="s">
        <v>1768</v>
      </c>
      <c r="D104" s="43" t="s">
        <v>1768</v>
      </c>
      <c r="E104" s="43" t="s">
        <v>1768</v>
      </c>
      <c r="F104" s="43" t="s">
        <v>1768</v>
      </c>
      <c r="G104" s="43" t="s">
        <v>1768</v>
      </c>
      <c r="H104" s="43" t="s">
        <v>1768</v>
      </c>
      <c r="I104" s="43" t="s">
        <v>1768</v>
      </c>
      <c r="J104" s="43" t="s">
        <v>1768</v>
      </c>
      <c r="K104" s="43" t="s">
        <v>1768</v>
      </c>
      <c r="L104" s="43" t="s">
        <v>1768</v>
      </c>
      <c r="M104" s="43">
        <v>26348276737.2435</v>
      </c>
      <c r="N104" s="43">
        <v>23449966296.146702</v>
      </c>
      <c r="O104" s="43">
        <v>22207118082.450901</v>
      </c>
      <c r="P104" s="43">
        <v>20164063218.865501</v>
      </c>
      <c r="Q104" s="43">
        <v>17623391253.288399</v>
      </c>
      <c r="R104" s="43">
        <v>16178273170.518801</v>
      </c>
      <c r="S104" s="43">
        <v>16259164536.371401</v>
      </c>
      <c r="T104" s="43">
        <v>16535570333.4897</v>
      </c>
      <c r="U104" s="43">
        <v>16221394497.1534</v>
      </c>
      <c r="V104" s="43">
        <v>16659372148.5765</v>
      </c>
      <c r="W104" s="43">
        <v>18291990619.137001</v>
      </c>
      <c r="X104" s="43">
        <v>20761409352.720501</v>
      </c>
      <c r="Y104" s="43">
        <v>22796027469.287102</v>
      </c>
      <c r="Z104" s="43">
        <v>24916058023.930801</v>
      </c>
      <c r="AA104" s="43">
        <v>27307999594.228199</v>
      </c>
      <c r="AB104" s="43">
        <v>29956875554.868301</v>
      </c>
      <c r="AC104" s="43">
        <v>33162261239.239201</v>
      </c>
      <c r="AD104" s="43">
        <v>36113702489.531502</v>
      </c>
      <c r="AE104" s="43">
        <v>37269340969.196503</v>
      </c>
      <c r="AF104" s="43">
        <v>37753120127.746269</v>
      </c>
      <c r="AG104" s="43"/>
      <c r="AI104" t="str">
        <f t="shared" si="1"/>
        <v>Kazakhstan</v>
      </c>
    </row>
    <row r="105" spans="1:35">
      <c r="A105" s="43" t="s">
        <v>4079</v>
      </c>
      <c r="B105" s="43" t="s">
        <v>1459</v>
      </c>
      <c r="C105" s="43">
        <v>7077581918.1536303</v>
      </c>
      <c r="D105" s="43">
        <v>7344657600.1172895</v>
      </c>
      <c r="E105" s="43">
        <v>7455303270.0840302</v>
      </c>
      <c r="F105" s="43">
        <v>7552896935.1860304</v>
      </c>
      <c r="G105" s="43">
        <v>7685466664.9938002</v>
      </c>
      <c r="H105" s="43">
        <v>8015984909.5589705</v>
      </c>
      <c r="I105" s="43">
        <v>8591336667.4272499</v>
      </c>
      <c r="J105" s="43">
        <v>9101413555.8936005</v>
      </c>
      <c r="K105" s="43">
        <v>9665990968.0448799</v>
      </c>
      <c r="L105" s="43">
        <v>10119359657.6189</v>
      </c>
      <c r="M105" s="43">
        <v>10543568372.070601</v>
      </c>
      <c r="N105" s="43">
        <v>10695221449.9611</v>
      </c>
      <c r="O105" s="43">
        <v>10609713799.275299</v>
      </c>
      <c r="P105" s="43">
        <v>10647187018.214199</v>
      </c>
      <c r="Q105" s="43">
        <v>10927504509.9716</v>
      </c>
      <c r="R105" s="43">
        <v>11408994019.1908</v>
      </c>
      <c r="S105" s="43">
        <v>11882106662.829399</v>
      </c>
      <c r="T105" s="43">
        <v>11938535015.796301</v>
      </c>
      <c r="U105" s="43">
        <v>12331338333.2451</v>
      </c>
      <c r="V105" s="43">
        <v>12615623600.7321</v>
      </c>
      <c r="W105" s="43">
        <v>12691278914.240801</v>
      </c>
      <c r="X105" s="43">
        <v>13170997390.4585</v>
      </c>
      <c r="Y105" s="43">
        <v>13243024244.657301</v>
      </c>
      <c r="Z105" s="43">
        <v>13631372692.135099</v>
      </c>
      <c r="AA105" s="43">
        <v>14327158818.2829</v>
      </c>
      <c r="AB105" s="43">
        <v>15173416248.120001</v>
      </c>
      <c r="AC105" s="43">
        <v>16132194654.5597</v>
      </c>
      <c r="AD105" s="43">
        <v>17277651481.786999</v>
      </c>
      <c r="AE105" s="43">
        <v>17569296969.2262</v>
      </c>
      <c r="AF105" s="43">
        <v>17985175221.858543</v>
      </c>
      <c r="AG105" s="43"/>
      <c r="AI105" t="str">
        <f t="shared" si="1"/>
        <v>Kenya</v>
      </c>
    </row>
    <row r="106" spans="1:35">
      <c r="A106" s="43" t="s">
        <v>90</v>
      </c>
      <c r="B106" s="43" t="s">
        <v>1460</v>
      </c>
      <c r="C106" s="43">
        <v>39960258.012743898</v>
      </c>
      <c r="D106" s="43">
        <v>38573306.838618703</v>
      </c>
      <c r="E106" s="43">
        <v>41191092.333664097</v>
      </c>
      <c r="F106" s="43">
        <v>44891514.267239504</v>
      </c>
      <c r="G106" s="43">
        <v>44342842.717932299</v>
      </c>
      <c r="H106" s="43">
        <v>42297485.684638403</v>
      </c>
      <c r="I106" s="43">
        <v>42955891.543807097</v>
      </c>
      <c r="J106" s="43">
        <v>41640211.107014596</v>
      </c>
      <c r="K106" s="43">
        <v>49236766.681444198</v>
      </c>
      <c r="L106" s="43">
        <v>45022742.926455297</v>
      </c>
      <c r="M106" s="43">
        <v>45983200.958129302</v>
      </c>
      <c r="N106" s="43">
        <v>43997801.846718401</v>
      </c>
      <c r="O106" s="43">
        <v>46490981.423274703</v>
      </c>
      <c r="P106" s="43">
        <v>47883647.867082298</v>
      </c>
      <c r="Q106" s="43">
        <v>50384743.519951597</v>
      </c>
      <c r="R106" s="43">
        <v>51763198.731910102</v>
      </c>
      <c r="S106" s="43">
        <v>53696497.887287103</v>
      </c>
      <c r="T106" s="43">
        <v>55977362.894251302</v>
      </c>
      <c r="U106" s="43">
        <v>64384447.1011758</v>
      </c>
      <c r="V106" s="43">
        <v>66369666.748756297</v>
      </c>
      <c r="W106" s="43">
        <v>66772483.970283501</v>
      </c>
      <c r="X106" s="43">
        <v>65995729.234795697</v>
      </c>
      <c r="Y106" s="43">
        <v>69906892.022073597</v>
      </c>
      <c r="Z106" s="43">
        <v>74960830.693809807</v>
      </c>
      <c r="AA106" s="43">
        <v>74910619.0782976</v>
      </c>
      <c r="AB106" s="43">
        <v>76926571.523095295</v>
      </c>
      <c r="AC106" s="43">
        <v>77895056.578998998</v>
      </c>
      <c r="AD106" s="43">
        <v>77383543.956115395</v>
      </c>
      <c r="AE106" s="43">
        <v>79718370.869315699</v>
      </c>
      <c r="AF106" s="43">
        <v>74681961.202014208</v>
      </c>
      <c r="AG106" s="43"/>
      <c r="AI106" t="str">
        <f t="shared" si="1"/>
        <v>Kiribati</v>
      </c>
    </row>
    <row r="107" spans="1:35">
      <c r="A107" s="67" t="s">
        <v>2063</v>
      </c>
      <c r="B107" s="43" t="s">
        <v>1461</v>
      </c>
      <c r="C107" s="43" t="s">
        <v>1768</v>
      </c>
      <c r="D107" s="43" t="s">
        <v>1768</v>
      </c>
      <c r="E107" s="43" t="s">
        <v>1768</v>
      </c>
      <c r="F107" s="43" t="s">
        <v>1768</v>
      </c>
      <c r="G107" s="43" t="s">
        <v>1768</v>
      </c>
      <c r="H107" s="43" t="s">
        <v>1768</v>
      </c>
      <c r="I107" s="43" t="s">
        <v>1768</v>
      </c>
      <c r="J107" s="43" t="s">
        <v>1768</v>
      </c>
      <c r="K107" s="43" t="s">
        <v>1768</v>
      </c>
      <c r="L107" s="43" t="s">
        <v>1768</v>
      </c>
      <c r="M107" s="43" t="s">
        <v>1768</v>
      </c>
      <c r="N107" s="43" t="s">
        <v>1768</v>
      </c>
      <c r="O107" s="43" t="s">
        <v>1768</v>
      </c>
      <c r="P107" s="43" t="s">
        <v>1768</v>
      </c>
      <c r="Q107" s="43" t="s">
        <v>1768</v>
      </c>
      <c r="R107" s="43" t="s">
        <v>1768</v>
      </c>
      <c r="S107" s="43" t="s">
        <v>1768</v>
      </c>
      <c r="T107" s="43" t="s">
        <v>1768</v>
      </c>
      <c r="U107" s="43" t="s">
        <v>1768</v>
      </c>
      <c r="V107" s="43" t="s">
        <v>1768</v>
      </c>
      <c r="W107" s="43" t="s">
        <v>1768</v>
      </c>
      <c r="X107" s="43" t="s">
        <v>1768</v>
      </c>
      <c r="Y107" s="43" t="s">
        <v>1768</v>
      </c>
      <c r="Z107" s="43" t="s">
        <v>1768</v>
      </c>
      <c r="AA107" s="43" t="s">
        <v>1768</v>
      </c>
      <c r="AB107" s="43" t="s">
        <v>1768</v>
      </c>
      <c r="AC107" s="43" t="s">
        <v>1768</v>
      </c>
      <c r="AD107" s="43" t="s">
        <v>1768</v>
      </c>
      <c r="AE107" s="43" t="s">
        <v>1768</v>
      </c>
      <c r="AF107" s="43" t="s">
        <v>1768</v>
      </c>
      <c r="AG107" s="142"/>
      <c r="AI107" t="str">
        <f t="shared" si="1"/>
        <v>KoreaDPR</v>
      </c>
    </row>
    <row r="108" spans="1:35">
      <c r="A108" s="67" t="s">
        <v>1721</v>
      </c>
      <c r="B108" s="43" t="s">
        <v>1462</v>
      </c>
      <c r="C108" s="43">
        <v>128029101942.01601</v>
      </c>
      <c r="D108" s="43">
        <v>135919556163.097</v>
      </c>
      <c r="E108" s="43">
        <v>145875743706.008</v>
      </c>
      <c r="F108" s="43">
        <v>161593696641.552</v>
      </c>
      <c r="G108" s="43">
        <v>174686506343.60599</v>
      </c>
      <c r="H108" s="43">
        <v>186569611698.88</v>
      </c>
      <c r="I108" s="43">
        <v>206381147364.146</v>
      </c>
      <c r="J108" s="43">
        <v>229297965697.70599</v>
      </c>
      <c r="K108" s="43">
        <v>253698063698.16599</v>
      </c>
      <c r="L108" s="43">
        <v>270808688302.06601</v>
      </c>
      <c r="M108" s="43">
        <v>295601728212.79199</v>
      </c>
      <c r="N108" s="43">
        <v>323368148405.32501</v>
      </c>
      <c r="O108" s="43">
        <v>342368267782.51501</v>
      </c>
      <c r="P108" s="43">
        <v>363368399725.72498</v>
      </c>
      <c r="Q108" s="43">
        <v>394387398193.54401</v>
      </c>
      <c r="R108" s="43">
        <v>430548561884.91199</v>
      </c>
      <c r="S108" s="43">
        <v>460681021461.59003</v>
      </c>
      <c r="T108" s="43">
        <v>482107093955.43103</v>
      </c>
      <c r="U108" s="43">
        <v>449061260004.42297</v>
      </c>
      <c r="V108" s="43">
        <v>491660661215.90198</v>
      </c>
      <c r="W108" s="43">
        <v>533383939308.198</v>
      </c>
      <c r="X108" s="43">
        <v>554577836834.73303</v>
      </c>
      <c r="Y108" s="43">
        <v>594230249303.94604</v>
      </c>
      <c r="Z108" s="43">
        <v>610885191663.47205</v>
      </c>
      <c r="AA108" s="43">
        <v>639102103155.76294</v>
      </c>
      <c r="AB108" s="43">
        <v>664392355697.34497</v>
      </c>
      <c r="AC108" s="43">
        <v>698799142423.81897</v>
      </c>
      <c r="AD108" s="43">
        <v>734478596554.63306</v>
      </c>
      <c r="AE108" s="43">
        <v>750812722912.26904</v>
      </c>
      <c r="AF108" s="43">
        <v>752829734524.0376</v>
      </c>
      <c r="AG108" s="144"/>
      <c r="AI108" t="str">
        <f t="shared" si="1"/>
        <v>KoreaRep</v>
      </c>
    </row>
    <row r="109" spans="1:35">
      <c r="A109" s="43" t="s">
        <v>4004</v>
      </c>
      <c r="B109" s="43" t="s">
        <v>1463</v>
      </c>
      <c r="C109" s="43" t="s">
        <v>1768</v>
      </c>
      <c r="D109" s="43" t="s">
        <v>1768</v>
      </c>
      <c r="E109" s="43" t="s">
        <v>1768</v>
      </c>
      <c r="F109" s="43" t="s">
        <v>1768</v>
      </c>
      <c r="G109" s="43" t="s">
        <v>1768</v>
      </c>
      <c r="H109" s="43" t="s">
        <v>1768</v>
      </c>
      <c r="I109" s="43" t="s">
        <v>1768</v>
      </c>
      <c r="J109" s="43" t="s">
        <v>1768</v>
      </c>
      <c r="K109" s="43" t="s">
        <v>1768</v>
      </c>
      <c r="L109" s="43" t="s">
        <v>1768</v>
      </c>
      <c r="M109" s="43" t="s">
        <v>1768</v>
      </c>
      <c r="N109" s="43" t="s">
        <v>1768</v>
      </c>
      <c r="O109" s="43">
        <v>22530088649.3727</v>
      </c>
      <c r="P109" s="43">
        <v>30188171187.393002</v>
      </c>
      <c r="Q109" s="43">
        <v>32734895320.558399</v>
      </c>
      <c r="R109" s="43">
        <v>34325251800.809399</v>
      </c>
      <c r="S109" s="43">
        <v>34532963147.052902</v>
      </c>
      <c r="T109" s="43">
        <v>35387075587.105103</v>
      </c>
      <c r="U109" s="43">
        <v>36682969799.614304</v>
      </c>
      <c r="V109" s="43">
        <v>36026708083.072899</v>
      </c>
      <c r="W109" s="43">
        <v>37718011468.574898</v>
      </c>
      <c r="X109" s="43">
        <v>37992985755.862602</v>
      </c>
      <c r="Y109" s="43">
        <v>39132775328.538498</v>
      </c>
      <c r="Z109" s="43">
        <v>45910572015.441399</v>
      </c>
      <c r="AA109" s="43">
        <v>50593450361.016403</v>
      </c>
      <c r="AB109" s="43">
        <v>55956356099.284103</v>
      </c>
      <c r="AC109" s="43">
        <v>58866086616.446899</v>
      </c>
      <c r="AD109" s="43">
        <v>61440300584.184196</v>
      </c>
      <c r="AE109" s="43" t="s">
        <v>1768</v>
      </c>
      <c r="AF109" s="43" t="s">
        <v>1768</v>
      </c>
      <c r="AG109" s="142"/>
      <c r="AI109" t="str">
        <f t="shared" si="1"/>
        <v>Kuwait</v>
      </c>
    </row>
    <row r="110" spans="1:35">
      <c r="A110" s="43" t="s">
        <v>1464</v>
      </c>
      <c r="B110" s="43" t="s">
        <v>1465</v>
      </c>
      <c r="C110" s="43" t="s">
        <v>1768</v>
      </c>
      <c r="D110" s="43" t="s">
        <v>1768</v>
      </c>
      <c r="E110" s="43" t="s">
        <v>1768</v>
      </c>
      <c r="F110" s="43" t="s">
        <v>1768</v>
      </c>
      <c r="G110" s="43" t="s">
        <v>1768</v>
      </c>
      <c r="H110" s="43" t="s">
        <v>1768</v>
      </c>
      <c r="I110" s="43">
        <v>1618450257.1105101</v>
      </c>
      <c r="J110" s="43">
        <v>1671858606.55866</v>
      </c>
      <c r="K110" s="43">
        <v>1892544445.7864201</v>
      </c>
      <c r="L110" s="43">
        <v>1945341721.5661099</v>
      </c>
      <c r="M110" s="43">
        <v>2056280604.4635701</v>
      </c>
      <c r="N110" s="43">
        <v>1894840660.78385</v>
      </c>
      <c r="O110" s="43">
        <v>1631671759.0689399</v>
      </c>
      <c r="P110" s="43">
        <v>1379426326.1164801</v>
      </c>
      <c r="Q110" s="43">
        <v>1102366357.53966</v>
      </c>
      <c r="R110" s="43">
        <v>1042575969.78672</v>
      </c>
      <c r="S110" s="43">
        <v>1116437289.5829501</v>
      </c>
      <c r="T110" s="43">
        <v>1227133926.95311</v>
      </c>
      <c r="U110" s="43">
        <v>1253171687.20754</v>
      </c>
      <c r="V110" s="43">
        <v>1298985004.98664</v>
      </c>
      <c r="W110" s="43">
        <v>1369691955.02213</v>
      </c>
      <c r="X110" s="43">
        <v>1442656712.1317699</v>
      </c>
      <c r="Y110" s="43">
        <v>1442406367.3081601</v>
      </c>
      <c r="Z110" s="43">
        <v>1543811805.0157299</v>
      </c>
      <c r="AA110" s="43">
        <v>1652293294.3747599</v>
      </c>
      <c r="AB110" s="43">
        <v>1649392723.4121399</v>
      </c>
      <c r="AC110" s="43">
        <v>1699243010.3601</v>
      </c>
      <c r="AD110" s="43">
        <v>1843678763.10378</v>
      </c>
      <c r="AE110" s="43">
        <v>1983800880.4545701</v>
      </c>
      <c r="AF110" s="43">
        <v>2047387203.7978218</v>
      </c>
      <c r="AG110" s="43"/>
      <c r="AI110" t="e">
        <f t="shared" si="1"/>
        <v>#N/A</v>
      </c>
    </row>
    <row r="111" spans="1:35">
      <c r="A111" s="67" t="s">
        <v>1723</v>
      </c>
      <c r="B111" s="43" t="s">
        <v>1466</v>
      </c>
      <c r="C111" s="43" t="s">
        <v>1768</v>
      </c>
      <c r="D111" s="43" t="s">
        <v>1768</v>
      </c>
      <c r="E111" s="43" t="s">
        <v>1768</v>
      </c>
      <c r="F111" s="43" t="s">
        <v>1768</v>
      </c>
      <c r="G111" s="43">
        <v>735716949.47050595</v>
      </c>
      <c r="H111" s="43">
        <v>772664448.54859698</v>
      </c>
      <c r="I111" s="43">
        <v>810073740.04755998</v>
      </c>
      <c r="J111" s="43">
        <v>798681646.61579394</v>
      </c>
      <c r="K111" s="43">
        <v>782209209.136747</v>
      </c>
      <c r="L111" s="43">
        <v>893205672.77893901</v>
      </c>
      <c r="M111" s="43">
        <v>953091349.957196</v>
      </c>
      <c r="N111" s="43">
        <v>994041526.35967398</v>
      </c>
      <c r="O111" s="43">
        <v>1049308821.37736</v>
      </c>
      <c r="P111" s="43">
        <v>1111349798.89645</v>
      </c>
      <c r="Q111" s="43">
        <v>1202025034.9277</v>
      </c>
      <c r="R111" s="43">
        <v>1286542472.2181201</v>
      </c>
      <c r="S111" s="43">
        <v>1375678299.55125</v>
      </c>
      <c r="T111" s="43">
        <v>1470216167.9200001</v>
      </c>
      <c r="U111" s="43">
        <v>1528548583.5536599</v>
      </c>
      <c r="V111" s="43">
        <v>1640230091.53877</v>
      </c>
      <c r="W111" s="43">
        <v>1735146610.81493</v>
      </c>
      <c r="X111" s="43">
        <v>1835212736.0060999</v>
      </c>
      <c r="Y111" s="43">
        <v>1943745994.86729</v>
      </c>
      <c r="Z111" s="43">
        <v>2062593762.0174301</v>
      </c>
      <c r="AA111" s="43">
        <v>2194599762.78654</v>
      </c>
      <c r="AB111" s="43">
        <v>2350416345.9443798</v>
      </c>
      <c r="AC111" s="43">
        <v>2548672486.2669401</v>
      </c>
      <c r="AD111" s="43">
        <v>2742098468.28655</v>
      </c>
      <c r="AE111" s="43">
        <v>2947046683.5875001</v>
      </c>
      <c r="AF111" s="43">
        <v>3133601081.289897</v>
      </c>
      <c r="AG111" s="144"/>
      <c r="AI111" t="str">
        <f t="shared" si="1"/>
        <v>LaoPDR</v>
      </c>
    </row>
    <row r="112" spans="1:35">
      <c r="A112" s="43" t="s">
        <v>1467</v>
      </c>
      <c r="B112" s="43" t="s">
        <v>1468</v>
      </c>
      <c r="C112" s="43">
        <v>1308242988258.97</v>
      </c>
      <c r="D112" s="43">
        <v>1314159711569.3</v>
      </c>
      <c r="E112" s="43">
        <v>1296355562271.6699</v>
      </c>
      <c r="F112" s="43">
        <v>1263412991319.1699</v>
      </c>
      <c r="G112" s="43">
        <v>1310611002341.27</v>
      </c>
      <c r="H112" s="43">
        <v>1344306534844.54</v>
      </c>
      <c r="I112" s="43">
        <v>1398967946718.4199</v>
      </c>
      <c r="J112" s="43">
        <v>1446044250018.6101</v>
      </c>
      <c r="K112" s="43">
        <v>1453416681522.1599</v>
      </c>
      <c r="L112" s="43">
        <v>1466867602601.55</v>
      </c>
      <c r="M112" s="43">
        <v>1471487701403.5</v>
      </c>
      <c r="N112" s="43">
        <v>1539548953537.77</v>
      </c>
      <c r="O112" s="43">
        <v>1599773170359.1699</v>
      </c>
      <c r="P112" s="43">
        <v>1659162153119.95</v>
      </c>
      <c r="Q112" s="43">
        <v>1737527408496.1899</v>
      </c>
      <c r="R112" s="43">
        <v>1748388158961.48</v>
      </c>
      <c r="S112" s="43">
        <v>1810396752842.5901</v>
      </c>
      <c r="T112" s="43">
        <v>1909520505751.04</v>
      </c>
      <c r="U112" s="43">
        <v>1955262697094.8899</v>
      </c>
      <c r="V112" s="43">
        <v>1958704009058.8401</v>
      </c>
      <c r="W112" s="43">
        <v>2035065564534.27</v>
      </c>
      <c r="X112" s="43">
        <v>2040956823863.3201</v>
      </c>
      <c r="Y112" s="43">
        <v>2031676715897.4099</v>
      </c>
      <c r="Z112" s="43">
        <v>2075466696299.9399</v>
      </c>
      <c r="AA112" s="43">
        <v>2202705400463.29</v>
      </c>
      <c r="AB112" s="43">
        <v>2310537399726.3301</v>
      </c>
      <c r="AC112" s="43">
        <v>2441156016119.4702</v>
      </c>
      <c r="AD112" s="43">
        <v>2581722439066.0498</v>
      </c>
      <c r="AE112" s="43">
        <v>2693949401802.1699</v>
      </c>
      <c r="AF112" s="43" t="e">
        <v>#N/A</v>
      </c>
      <c r="AG112" s="43"/>
      <c r="AI112" t="e">
        <f t="shared" si="1"/>
        <v>#N/A</v>
      </c>
    </row>
    <row r="113" spans="1:35">
      <c r="A113" s="43" t="s">
        <v>4184</v>
      </c>
      <c r="B113" s="43" t="s">
        <v>1469</v>
      </c>
      <c r="C113" s="43">
        <v>8040771350.9131804</v>
      </c>
      <c r="D113" s="43">
        <v>8381023297.4665203</v>
      </c>
      <c r="E113" s="43">
        <v>8577998697.6832705</v>
      </c>
      <c r="F113" s="43">
        <v>9025725371.1997509</v>
      </c>
      <c r="G113" s="43">
        <v>9545052777.0781097</v>
      </c>
      <c r="H113" s="43">
        <v>9509215112.2895107</v>
      </c>
      <c r="I113" s="43">
        <v>9956941785.8059902</v>
      </c>
      <c r="J113" s="43">
        <v>10189755819.6063</v>
      </c>
      <c r="K113" s="43">
        <v>10709082256.689699</v>
      </c>
      <c r="L113" s="43">
        <v>11317947634.4293</v>
      </c>
      <c r="M113" s="43">
        <v>10418900247.3207</v>
      </c>
      <c r="N113" s="43">
        <v>9106616652.92663</v>
      </c>
      <c r="O113" s="43">
        <v>6181701566.3643904</v>
      </c>
      <c r="P113" s="43">
        <v>5873668623.3466597</v>
      </c>
      <c r="Q113" s="43">
        <v>6002296784.8310003</v>
      </c>
      <c r="R113" s="43">
        <v>5945589447.6504498</v>
      </c>
      <c r="S113" s="43">
        <v>6170981038.7469101</v>
      </c>
      <c r="T113" s="43">
        <v>6682110469.9093199</v>
      </c>
      <c r="U113" s="43">
        <v>6997691673.5366898</v>
      </c>
      <c r="V113" s="43">
        <v>7326519373.4542398</v>
      </c>
      <c r="W113" s="43">
        <v>7833068425.3915901</v>
      </c>
      <c r="X113" s="43">
        <v>8463121187.1393204</v>
      </c>
      <c r="Y113" s="43">
        <v>9010898598.5160694</v>
      </c>
      <c r="Z113" s="43">
        <v>9659317394.8887005</v>
      </c>
      <c r="AA113" s="43">
        <v>10497533388.293501</v>
      </c>
      <c r="AB113" s="43">
        <v>11610367683.429501</v>
      </c>
      <c r="AC113" s="43">
        <v>13030690849.134399</v>
      </c>
      <c r="AD113" s="43">
        <v>14330842539.1591</v>
      </c>
      <c r="AE113" s="43">
        <v>13674196207.749399</v>
      </c>
      <c r="AF113" s="43">
        <v>11214344600.164879</v>
      </c>
      <c r="AG113" s="43"/>
      <c r="AI113" t="e">
        <f t="shared" si="1"/>
        <v>#N/A</v>
      </c>
    </row>
    <row r="114" spans="1:35">
      <c r="A114" s="43" t="s">
        <v>4006</v>
      </c>
      <c r="B114" s="43" t="s">
        <v>1470</v>
      </c>
      <c r="C114" s="43" t="s">
        <v>1768</v>
      </c>
      <c r="D114" s="43" t="s">
        <v>1768</v>
      </c>
      <c r="E114" s="43" t="s">
        <v>1768</v>
      </c>
      <c r="F114" s="43" t="s">
        <v>1768</v>
      </c>
      <c r="G114" s="43" t="s">
        <v>1768</v>
      </c>
      <c r="H114" s="43" t="s">
        <v>1768</v>
      </c>
      <c r="I114" s="43" t="s">
        <v>1768</v>
      </c>
      <c r="J114" s="43" t="s">
        <v>1768</v>
      </c>
      <c r="K114" s="43">
        <v>12416994225.3137</v>
      </c>
      <c r="L114" s="43">
        <v>7145841327.9745302</v>
      </c>
      <c r="M114" s="43">
        <v>9041858847.5341396</v>
      </c>
      <c r="N114" s="43">
        <v>12495913043.274799</v>
      </c>
      <c r="O114" s="43">
        <v>13058221252.194099</v>
      </c>
      <c r="P114" s="43">
        <v>13972031151.0518</v>
      </c>
      <c r="Q114" s="43">
        <v>15090233489.363199</v>
      </c>
      <c r="R114" s="43">
        <v>16076372043.3403</v>
      </c>
      <c r="S114" s="43">
        <v>16902135516.399401</v>
      </c>
      <c r="T114" s="43">
        <v>16515619830.716801</v>
      </c>
      <c r="U114" s="43">
        <v>17108967139.8482</v>
      </c>
      <c r="V114" s="43">
        <v>17031450812.560699</v>
      </c>
      <c r="W114" s="43">
        <v>17260364842.454399</v>
      </c>
      <c r="X114" s="43">
        <v>17942756149.902199</v>
      </c>
      <c r="Y114" s="43">
        <v>18548122591.6978</v>
      </c>
      <c r="Z114" s="43">
        <v>19148597728.193501</v>
      </c>
      <c r="AA114" s="43">
        <v>20580683498.636002</v>
      </c>
      <c r="AB114" s="43">
        <v>20785852359.248299</v>
      </c>
      <c r="AC114" s="43">
        <v>20908921499.518799</v>
      </c>
      <c r="AD114" s="43">
        <v>22474236215.920799</v>
      </c>
      <c r="AE114" s="43">
        <v>24384546294.274101</v>
      </c>
      <c r="AF114" s="43">
        <v>26784299427.078346</v>
      </c>
      <c r="AG114" s="43"/>
      <c r="AI114" t="str">
        <f t="shared" si="1"/>
        <v>Lebanon</v>
      </c>
    </row>
    <row r="115" spans="1:35">
      <c r="A115" s="43" t="s">
        <v>4129</v>
      </c>
      <c r="B115" s="43" t="s">
        <v>1471</v>
      </c>
      <c r="C115" s="43">
        <v>379781381.01603597</v>
      </c>
      <c r="D115" s="43">
        <v>382419488.28455502</v>
      </c>
      <c r="E115" s="43">
        <v>392197196.84109801</v>
      </c>
      <c r="F115" s="43">
        <v>379676687.59979898</v>
      </c>
      <c r="G115" s="43">
        <v>419164401.980492</v>
      </c>
      <c r="H115" s="43">
        <v>440101686.08692503</v>
      </c>
      <c r="I115" s="43">
        <v>442551339.82490599</v>
      </c>
      <c r="J115" s="43">
        <v>440826507.83331501</v>
      </c>
      <c r="K115" s="43">
        <v>478746943.247527</v>
      </c>
      <c r="L115" s="43">
        <v>511046668.43106198</v>
      </c>
      <c r="M115" s="43">
        <v>541704271.63687801</v>
      </c>
      <c r="N115" s="43">
        <v>557657491.76397002</v>
      </c>
      <c r="O115" s="43">
        <v>597836661.777004</v>
      </c>
      <c r="P115" s="43">
        <v>618661817.31803095</v>
      </c>
      <c r="Q115" s="43">
        <v>655594558.00459301</v>
      </c>
      <c r="R115" s="43">
        <v>678780526.18335903</v>
      </c>
      <c r="S115" s="43">
        <v>712002205.39879203</v>
      </c>
      <c r="T115" s="43">
        <v>737850501.59882104</v>
      </c>
      <c r="U115" s="43">
        <v>739837971.79518294</v>
      </c>
      <c r="V115" s="43">
        <v>749234151.36847794</v>
      </c>
      <c r="W115" s="43">
        <v>783109349.73392701</v>
      </c>
      <c r="X115" s="43">
        <v>806880904.04510999</v>
      </c>
      <c r="Y115" s="43">
        <v>820053728.69565105</v>
      </c>
      <c r="Z115" s="43">
        <v>852384912.14981401</v>
      </c>
      <c r="AA115" s="43">
        <v>891178243.43443096</v>
      </c>
      <c r="AB115" s="43">
        <v>897259535.52298605</v>
      </c>
      <c r="AC115" s="43">
        <v>969941554.83127999</v>
      </c>
      <c r="AD115" s="43">
        <v>1019061787.00507</v>
      </c>
      <c r="AE115" s="43">
        <v>1059294528.49989</v>
      </c>
      <c r="AF115" s="43">
        <v>973060757.8252008</v>
      </c>
      <c r="AG115" s="43"/>
      <c r="AI115" t="str">
        <f t="shared" si="1"/>
        <v>Lesotho</v>
      </c>
    </row>
    <row r="116" spans="1:35">
      <c r="A116" s="43" t="s">
        <v>4080</v>
      </c>
      <c r="B116" s="43" t="s">
        <v>1472</v>
      </c>
      <c r="C116" s="43">
        <v>1390882417.8038499</v>
      </c>
      <c r="D116" s="43">
        <v>1361162758.1789999</v>
      </c>
      <c r="E116" s="43">
        <v>1328046467.3969901</v>
      </c>
      <c r="F116" s="43">
        <v>1302855419.1816101</v>
      </c>
      <c r="G116" s="43">
        <v>1275400134.3015101</v>
      </c>
      <c r="H116" s="43">
        <v>1264644388.7839301</v>
      </c>
      <c r="I116" s="43">
        <v>1243416099.93191</v>
      </c>
      <c r="J116" s="43">
        <v>1230962107.8757601</v>
      </c>
      <c r="K116" s="43">
        <v>1205827120.1608</v>
      </c>
      <c r="L116" s="43">
        <v>884251662.55273294</v>
      </c>
      <c r="M116" s="43">
        <v>433010407.71623802</v>
      </c>
      <c r="N116" s="43">
        <v>371413760.28076899</v>
      </c>
      <c r="O116" s="43">
        <v>241100712.81659001</v>
      </c>
      <c r="P116" s="43">
        <v>161596808.85872501</v>
      </c>
      <c r="Q116" s="43">
        <v>126429546.049684</v>
      </c>
      <c r="R116" s="43">
        <v>121035794.085107</v>
      </c>
      <c r="S116" s="43">
        <v>135706799.428756</v>
      </c>
      <c r="T116" s="43">
        <v>279935726.96154398</v>
      </c>
      <c r="U116" s="43">
        <v>363076624.92411703</v>
      </c>
      <c r="V116" s="43">
        <v>446221182.00802398</v>
      </c>
      <c r="W116" s="43">
        <v>560900012.21772099</v>
      </c>
      <c r="X116" s="43">
        <v>577166118.30235696</v>
      </c>
      <c r="Y116" s="43">
        <v>598521302.72059798</v>
      </c>
      <c r="Z116" s="43">
        <v>411184128.686409</v>
      </c>
      <c r="AA116" s="43">
        <v>421874907.54033202</v>
      </c>
      <c r="AB116" s="43">
        <v>444234279.12432998</v>
      </c>
      <c r="AC116" s="43">
        <v>478884535.70506197</v>
      </c>
      <c r="AD116" s="43">
        <v>523899702.22102499</v>
      </c>
      <c r="AE116" s="43">
        <v>561096581.07871795</v>
      </c>
      <c r="AF116" s="43">
        <v>586907023.80833864</v>
      </c>
      <c r="AG116" s="43"/>
      <c r="AI116" t="str">
        <f t="shared" si="1"/>
        <v>Liberia</v>
      </c>
    </row>
    <row r="117" spans="1:35">
      <c r="A117" s="67" t="s">
        <v>1724</v>
      </c>
      <c r="B117" s="43" t="s">
        <v>1473</v>
      </c>
      <c r="C117" s="43" t="s">
        <v>1768</v>
      </c>
      <c r="D117" s="43" t="s">
        <v>1768</v>
      </c>
      <c r="E117" s="43" t="s">
        <v>1768</v>
      </c>
      <c r="F117" s="43" t="s">
        <v>1768</v>
      </c>
      <c r="G117" s="43" t="s">
        <v>1768</v>
      </c>
      <c r="H117" s="43" t="s">
        <v>1768</v>
      </c>
      <c r="I117" s="43" t="s">
        <v>1768</v>
      </c>
      <c r="J117" s="43" t="s">
        <v>1768</v>
      </c>
      <c r="K117" s="43" t="s">
        <v>1768</v>
      </c>
      <c r="L117" s="43" t="s">
        <v>1768</v>
      </c>
      <c r="M117" s="43" t="s">
        <v>1768</v>
      </c>
      <c r="N117" s="43" t="s">
        <v>1768</v>
      </c>
      <c r="O117" s="43" t="s">
        <v>1768</v>
      </c>
      <c r="P117" s="43" t="s">
        <v>1768</v>
      </c>
      <c r="Q117" s="43" t="s">
        <v>1768</v>
      </c>
      <c r="R117" s="43" t="s">
        <v>1768</v>
      </c>
      <c r="S117" s="43" t="s">
        <v>1768</v>
      </c>
      <c r="T117" s="43" t="s">
        <v>1768</v>
      </c>
      <c r="U117" s="43" t="s">
        <v>1768</v>
      </c>
      <c r="V117" s="43">
        <v>32687175381.649601</v>
      </c>
      <c r="W117" s="43">
        <v>33896600870.770599</v>
      </c>
      <c r="X117" s="43">
        <v>32439047033.327499</v>
      </c>
      <c r="Y117" s="43">
        <v>32017339421.894199</v>
      </c>
      <c r="Z117" s="43">
        <v>36179593546.740501</v>
      </c>
      <c r="AA117" s="43">
        <v>37771495662.796997</v>
      </c>
      <c r="AB117" s="43">
        <v>41510873733.413902</v>
      </c>
      <c r="AC117" s="43">
        <v>43960015283.685402</v>
      </c>
      <c r="AD117" s="43">
        <v>46597616200.706497</v>
      </c>
      <c r="AE117" s="43">
        <v>48368325616.333298</v>
      </c>
      <c r="AF117" s="43">
        <v>49384060454.276321</v>
      </c>
      <c r="AG117" s="144"/>
      <c r="AI117" t="str">
        <f t="shared" si="1"/>
        <v>LibyanArabJm</v>
      </c>
    </row>
    <row r="118" spans="1:35">
      <c r="A118" s="43" t="s">
        <v>4170</v>
      </c>
      <c r="B118" s="43" t="s">
        <v>1549</v>
      </c>
      <c r="C118" s="43">
        <v>955254895.00063598</v>
      </c>
      <c r="D118" s="43">
        <v>1001187512.04049</v>
      </c>
      <c r="E118" s="43">
        <v>985398174.93303704</v>
      </c>
      <c r="F118" s="43">
        <v>990422054.92177105</v>
      </c>
      <c r="G118" s="43">
        <v>1032766186.25538</v>
      </c>
      <c r="H118" s="43">
        <v>1105253597.5214</v>
      </c>
      <c r="I118" s="43">
        <v>1149750820.2787499</v>
      </c>
      <c r="J118" s="43">
        <v>1255969997.1834099</v>
      </c>
      <c r="K118" s="43">
        <v>1326304317.0256801</v>
      </c>
      <c r="L118" s="43">
        <v>1385873179.7492299</v>
      </c>
      <c r="M118" s="43">
        <v>1417451853.9641299</v>
      </c>
      <c r="N118" s="43">
        <v>1442571253.9078</v>
      </c>
      <c r="O118" s="43">
        <v>1494963145.2188799</v>
      </c>
      <c r="P118" s="43">
        <v>1559555887.93117</v>
      </c>
      <c r="Q118" s="43">
        <v>1666492761.9770701</v>
      </c>
      <c r="R118" s="43">
        <v>1764817270.3280001</v>
      </c>
      <c r="S118" s="43">
        <v>1886108087.1988499</v>
      </c>
      <c r="T118" s="43">
        <v>2022470544.0359099</v>
      </c>
      <c r="U118" s="43">
        <v>2179646217.9691501</v>
      </c>
      <c r="V118" s="43">
        <v>2406438514.6034098</v>
      </c>
      <c r="W118" s="43">
        <v>2483949805.85815</v>
      </c>
      <c r="X118" s="43">
        <v>2466007377.3269601</v>
      </c>
      <c r="Y118" s="43">
        <v>2441605674.5245399</v>
      </c>
      <c r="Z118" s="43">
        <v>2394237663.2021999</v>
      </c>
      <c r="AA118" s="43">
        <v>2466725074.4682102</v>
      </c>
      <c r="AB118" s="43">
        <v>2585862799.9153199</v>
      </c>
      <c r="AC118" s="43">
        <v>2669833365.4412999</v>
      </c>
      <c r="AD118" s="43">
        <v>2752368536.6847801</v>
      </c>
      <c r="AE118" s="43" t="s">
        <v>1768</v>
      </c>
      <c r="AF118" s="43" t="s">
        <v>1768</v>
      </c>
      <c r="AG118" s="142"/>
      <c r="AI118" t="str">
        <f t="shared" si="1"/>
        <v>Liechtenstein</v>
      </c>
    </row>
    <row r="119" spans="1:35">
      <c r="A119" s="43" t="s">
        <v>4186</v>
      </c>
      <c r="B119" s="43" t="s">
        <v>1550</v>
      </c>
      <c r="C119" s="43" t="s">
        <v>1768</v>
      </c>
      <c r="D119" s="43" t="s">
        <v>1768</v>
      </c>
      <c r="E119" s="43" t="s">
        <v>1768</v>
      </c>
      <c r="F119" s="43" t="s">
        <v>1768</v>
      </c>
      <c r="G119" s="43" t="s">
        <v>1768</v>
      </c>
      <c r="H119" s="43" t="s">
        <v>1768</v>
      </c>
      <c r="I119" s="43" t="s">
        <v>1768</v>
      </c>
      <c r="J119" s="43" t="s">
        <v>1768</v>
      </c>
      <c r="K119" s="43" t="s">
        <v>1768</v>
      </c>
      <c r="L119" s="43" t="s">
        <v>1768</v>
      </c>
      <c r="M119" s="43">
        <v>16062064855.389999</v>
      </c>
      <c r="N119" s="43">
        <v>15150436183.7987</v>
      </c>
      <c r="O119" s="43">
        <v>11929609415.2999</v>
      </c>
      <c r="P119" s="43">
        <v>9993808113.1839294</v>
      </c>
      <c r="Q119" s="43">
        <v>9017807612.3701</v>
      </c>
      <c r="R119" s="43">
        <v>9314500713.6597004</v>
      </c>
      <c r="S119" s="43">
        <v>9750159609.3652306</v>
      </c>
      <c r="T119" s="43">
        <v>10433435307.3745</v>
      </c>
      <c r="U119" s="43">
        <v>11192912382.6217</v>
      </c>
      <c r="V119" s="43">
        <v>11003112182.2962</v>
      </c>
      <c r="W119" s="43">
        <v>11434200000</v>
      </c>
      <c r="X119" s="43">
        <v>12204375000</v>
      </c>
      <c r="Y119" s="43">
        <v>13042025000</v>
      </c>
      <c r="Z119" s="43">
        <v>14378400000</v>
      </c>
      <c r="AA119" s="43">
        <v>15435325000</v>
      </c>
      <c r="AB119" s="43">
        <v>16639625000</v>
      </c>
      <c r="AC119" s="43">
        <v>17944975000</v>
      </c>
      <c r="AD119" s="43">
        <v>19546500000</v>
      </c>
      <c r="AE119" s="43">
        <v>20136146250</v>
      </c>
      <c r="AF119" s="43">
        <v>17211300000.000004</v>
      </c>
      <c r="AG119" s="43"/>
      <c r="AI119" t="str">
        <f t="shared" si="1"/>
        <v>Lithuania</v>
      </c>
    </row>
    <row r="120" spans="1:35">
      <c r="A120" s="43" t="s">
        <v>1551</v>
      </c>
      <c r="B120" s="43" t="s">
        <v>1552</v>
      </c>
      <c r="C120" s="43">
        <v>3061877115978.02</v>
      </c>
      <c r="D120" s="43">
        <v>3126658635658.21</v>
      </c>
      <c r="E120" s="43">
        <v>3175380512660.6401</v>
      </c>
      <c r="F120" s="43">
        <v>3223790709652.7202</v>
      </c>
      <c r="G120" s="43">
        <v>3377618146639.8398</v>
      </c>
      <c r="H120" s="43">
        <v>3507049055044.8398</v>
      </c>
      <c r="I120" s="43">
        <v>3653421018666.3901</v>
      </c>
      <c r="J120" s="43">
        <v>3818887462889.9902</v>
      </c>
      <c r="K120" s="43">
        <v>3962368529661.3599</v>
      </c>
      <c r="L120" s="43">
        <v>4062169269781.8901</v>
      </c>
      <c r="M120" s="43">
        <v>4141614560831.6602</v>
      </c>
      <c r="N120" s="43">
        <v>4247945156063.3101</v>
      </c>
      <c r="O120" s="43">
        <v>4354870167883.79</v>
      </c>
      <c r="P120" s="43">
        <v>4511918762902.96</v>
      </c>
      <c r="Q120" s="43">
        <v>4685498967245.5195</v>
      </c>
      <c r="R120" s="43">
        <v>4870870062762.9199</v>
      </c>
      <c r="S120" s="43">
        <v>5130143036080.3496</v>
      </c>
      <c r="T120" s="43">
        <v>5403021652856.1797</v>
      </c>
      <c r="U120" s="43">
        <v>5542401679645.1904</v>
      </c>
      <c r="V120" s="43">
        <v>5714579600695.5596</v>
      </c>
      <c r="W120" s="43">
        <v>6020341845231.3799</v>
      </c>
      <c r="X120" s="43">
        <v>6204090253888.8799</v>
      </c>
      <c r="Y120" s="43">
        <v>6432348864603.25</v>
      </c>
      <c r="Z120" s="43">
        <v>6789443910368.0801</v>
      </c>
      <c r="AA120" s="43">
        <v>7298301496426.2803</v>
      </c>
      <c r="AB120" s="43">
        <v>7805272755985.29</v>
      </c>
      <c r="AC120" s="43">
        <v>8411705193698.8398</v>
      </c>
      <c r="AD120" s="43">
        <v>9097870015785.8398</v>
      </c>
      <c r="AE120" s="43">
        <v>9628173385103.3594</v>
      </c>
      <c r="AF120" s="43">
        <v>9730731006085.1895</v>
      </c>
      <c r="AG120" s="43"/>
      <c r="AI120" t="e">
        <f t="shared" si="1"/>
        <v>#N/A</v>
      </c>
    </row>
    <row r="121" spans="1:35">
      <c r="A121" s="43" t="s">
        <v>1553</v>
      </c>
      <c r="B121" s="43" t="s">
        <v>1554</v>
      </c>
      <c r="C121" s="43" t="s">
        <v>1768</v>
      </c>
      <c r="D121" s="43" t="s">
        <v>1768</v>
      </c>
      <c r="E121" s="43" t="s">
        <v>1768</v>
      </c>
      <c r="F121" s="43" t="s">
        <v>1768</v>
      </c>
      <c r="G121" s="43">
        <v>139646453652.77701</v>
      </c>
      <c r="H121" s="43">
        <v>143072671768.58401</v>
      </c>
      <c r="I121" s="43">
        <v>148686350182.065</v>
      </c>
      <c r="J121" s="43">
        <v>154161688007.70801</v>
      </c>
      <c r="K121" s="43">
        <v>161242564046.04401</v>
      </c>
      <c r="L121" s="43">
        <v>166012148767.121</v>
      </c>
      <c r="M121" s="43">
        <v>170693470986.40601</v>
      </c>
      <c r="N121" s="43">
        <v>173344213536.577</v>
      </c>
      <c r="O121" s="43">
        <v>172279528714.633</v>
      </c>
      <c r="P121" s="43">
        <v>175895589644.522</v>
      </c>
      <c r="Q121" s="43">
        <v>179261237408.724</v>
      </c>
      <c r="R121" s="43">
        <v>188035553180.383</v>
      </c>
      <c r="S121" s="43">
        <v>198490548975.83701</v>
      </c>
      <c r="T121" s="43">
        <v>208081141804.39499</v>
      </c>
      <c r="U121" s="43">
        <v>216936374876.293</v>
      </c>
      <c r="V121" s="43">
        <v>225660441221.76901</v>
      </c>
      <c r="W121" s="43">
        <v>234498725010.02899</v>
      </c>
      <c r="X121" s="43">
        <v>246463919457.93301</v>
      </c>
      <c r="Y121" s="43">
        <v>255895391783.98599</v>
      </c>
      <c r="Z121" s="43">
        <v>267614127949.91299</v>
      </c>
      <c r="AA121" s="43">
        <v>284476078400.89099</v>
      </c>
      <c r="AB121" s="43">
        <v>302808646966.93201</v>
      </c>
      <c r="AC121" s="43">
        <v>323180382031.83801</v>
      </c>
      <c r="AD121" s="43">
        <v>345332456433.37</v>
      </c>
      <c r="AE121" s="43">
        <v>367082140591.289</v>
      </c>
      <c r="AF121" s="43">
        <v>280520140693.35431</v>
      </c>
      <c r="AG121" s="43"/>
      <c r="AI121" t="e">
        <f t="shared" si="1"/>
        <v>#N/A</v>
      </c>
    </row>
    <row r="122" spans="1:35">
      <c r="A122" s="43" t="s">
        <v>1555</v>
      </c>
      <c r="B122" s="43" t="s">
        <v>1556</v>
      </c>
      <c r="C122" s="43">
        <v>849888232041.79602</v>
      </c>
      <c r="D122" s="43">
        <v>881045006480.46704</v>
      </c>
      <c r="E122" s="43">
        <v>929158157282.34094</v>
      </c>
      <c r="F122" s="43">
        <v>991785358660.32605</v>
      </c>
      <c r="G122" s="43">
        <v>1048775314013.62</v>
      </c>
      <c r="H122" s="43">
        <v>1116749009701.01</v>
      </c>
      <c r="I122" s="43">
        <v>1167373182588.1201</v>
      </c>
      <c r="J122" s="43">
        <v>1236856398419.99</v>
      </c>
      <c r="K122" s="43">
        <v>1331607928553.4199</v>
      </c>
      <c r="L122" s="43">
        <v>1398318559338.46</v>
      </c>
      <c r="M122" s="43">
        <v>1462744259638.8301</v>
      </c>
      <c r="N122" s="43">
        <v>1533747010530.8501</v>
      </c>
      <c r="O122" s="43">
        <v>1637397893898.03</v>
      </c>
      <c r="P122" s="43">
        <v>1741674427517.0801</v>
      </c>
      <c r="Q122" s="43">
        <v>1866895124533.8701</v>
      </c>
      <c r="R122" s="43">
        <v>2005405595140.49</v>
      </c>
      <c r="S122" s="43">
        <v>2157425746236.6101</v>
      </c>
      <c r="T122" s="43">
        <v>2280034299746.0601</v>
      </c>
      <c r="U122" s="43">
        <v>2366153000847.8501</v>
      </c>
      <c r="V122" s="43">
        <v>2503330298766.5601</v>
      </c>
      <c r="W122" s="43">
        <v>2655660331543.9502</v>
      </c>
      <c r="X122" s="43">
        <v>2810493183693.3599</v>
      </c>
      <c r="Y122" s="43">
        <v>2988215469776.46</v>
      </c>
      <c r="Z122" s="43">
        <v>3220906396805.3599</v>
      </c>
      <c r="AA122" s="43">
        <v>3496362202230.7798</v>
      </c>
      <c r="AB122" s="43">
        <v>3794468225536.4399</v>
      </c>
      <c r="AC122" s="43">
        <v>4156593516880.52</v>
      </c>
      <c r="AD122" s="43">
        <v>4584095464830.79</v>
      </c>
      <c r="AE122" s="43">
        <v>4921104666556.3701</v>
      </c>
      <c r="AF122" s="43">
        <v>5251245603102.7949</v>
      </c>
      <c r="AG122" s="43"/>
      <c r="AI122" t="e">
        <f t="shared" si="1"/>
        <v>#N/A</v>
      </c>
    </row>
    <row r="123" spans="1:35">
      <c r="A123" s="43" t="s">
        <v>4150</v>
      </c>
      <c r="B123" s="43" t="s">
        <v>1557</v>
      </c>
      <c r="C123" s="43">
        <v>7649161599.4103603</v>
      </c>
      <c r="D123" s="43">
        <v>7607057306.0622797</v>
      </c>
      <c r="E123" s="43">
        <v>7693108531.4169903</v>
      </c>
      <c r="F123" s="43">
        <v>7923069836.0051603</v>
      </c>
      <c r="G123" s="43">
        <v>8413211719.1818705</v>
      </c>
      <c r="H123" s="43">
        <v>8648056016.2152195</v>
      </c>
      <c r="I123" s="43">
        <v>9511516491.6159992</v>
      </c>
      <c r="J123" s="43">
        <v>9887322646.0291195</v>
      </c>
      <c r="K123" s="43">
        <v>10724064860.8808</v>
      </c>
      <c r="L123" s="43">
        <v>11774829555.924101</v>
      </c>
      <c r="M123" s="43">
        <v>12401234567.901199</v>
      </c>
      <c r="N123" s="43">
        <v>13473281739.450899</v>
      </c>
      <c r="O123" s="43">
        <v>13718444812.9722</v>
      </c>
      <c r="P123" s="43">
        <v>14294730053.436501</v>
      </c>
      <c r="Q123" s="43">
        <v>14840888151.833401</v>
      </c>
      <c r="R123" s="43">
        <v>15053436521.0982</v>
      </c>
      <c r="S123" s="43">
        <v>15281923714.759501</v>
      </c>
      <c r="T123" s="43">
        <v>16189515386.032801</v>
      </c>
      <c r="U123" s="43">
        <v>17240187949.1432</v>
      </c>
      <c r="V123" s="43">
        <v>18691450156.624298</v>
      </c>
      <c r="W123" s="43">
        <v>20269025244.149601</v>
      </c>
      <c r="X123" s="43">
        <v>20779804680.3022</v>
      </c>
      <c r="Y123" s="43">
        <v>21632854247.282101</v>
      </c>
      <c r="Z123" s="43">
        <v>21967661691.542301</v>
      </c>
      <c r="AA123" s="43">
        <v>22966648240.280102</v>
      </c>
      <c r="AB123" s="43">
        <v>24157637737.2397</v>
      </c>
      <c r="AC123" s="43">
        <v>25714206744.057499</v>
      </c>
      <c r="AD123" s="43">
        <v>27051501750.506699</v>
      </c>
      <c r="AE123" s="43">
        <v>26799336650.082901</v>
      </c>
      <c r="AF123" s="43">
        <v>26081628892.574165</v>
      </c>
      <c r="AG123" s="43"/>
      <c r="AI123" t="str">
        <f t="shared" si="1"/>
        <v>Luxembourg</v>
      </c>
    </row>
    <row r="124" spans="1:35">
      <c r="A124" s="67" t="s">
        <v>1725</v>
      </c>
      <c r="B124" s="43" t="s">
        <v>1558</v>
      </c>
      <c r="C124" s="43" t="s">
        <v>1768</v>
      </c>
      <c r="D124" s="43" t="s">
        <v>1768</v>
      </c>
      <c r="E124" s="43">
        <v>2504024849.6073399</v>
      </c>
      <c r="F124" s="43">
        <v>2731547359.5037198</v>
      </c>
      <c r="G124" s="43">
        <v>2990527989.2902498</v>
      </c>
      <c r="H124" s="43">
        <v>3041323207.47961</v>
      </c>
      <c r="I124" s="43">
        <v>3253059270.1508098</v>
      </c>
      <c r="J124" s="43">
        <v>3712127149.7793398</v>
      </c>
      <c r="K124" s="43">
        <v>4015521624.2112799</v>
      </c>
      <c r="L124" s="43">
        <v>4243675969.2116599</v>
      </c>
      <c r="M124" s="43">
        <v>4659714199.1914396</v>
      </c>
      <c r="N124" s="43">
        <v>4829570427.8982296</v>
      </c>
      <c r="O124" s="43">
        <v>5472560515.1012897</v>
      </c>
      <c r="P124" s="43">
        <v>5756369251.3550901</v>
      </c>
      <c r="Q124" s="43">
        <v>6002491910.2702999</v>
      </c>
      <c r="R124" s="43">
        <v>6236111732.4243402</v>
      </c>
      <c r="S124" s="43">
        <v>6209966133.61063</v>
      </c>
      <c r="T124" s="43">
        <v>6192625284.6261501</v>
      </c>
      <c r="U124" s="43">
        <v>5909572689.0402298</v>
      </c>
      <c r="V124" s="43">
        <v>5770188182.3024597</v>
      </c>
      <c r="W124" s="43">
        <v>6101795437.2718296</v>
      </c>
      <c r="X124" s="43">
        <v>6278040607.4669905</v>
      </c>
      <c r="Y124" s="43">
        <v>6912944412.8344603</v>
      </c>
      <c r="Z124" s="43">
        <v>7892141695.3533497</v>
      </c>
      <c r="AA124" s="43">
        <v>10048307654.5075</v>
      </c>
      <c r="AB124" s="43">
        <v>10743376436.0485</v>
      </c>
      <c r="AC124" s="43">
        <v>12515311278.239599</v>
      </c>
      <c r="AD124" s="43">
        <v>15677572841.8951</v>
      </c>
      <c r="AE124" s="43">
        <v>17749210225.217999</v>
      </c>
      <c r="AF124" s="43" t="s">
        <v>1768</v>
      </c>
      <c r="AG124" s="142"/>
      <c r="AI124" t="str">
        <f t="shared" si="1"/>
        <v>Macau</v>
      </c>
    </row>
    <row r="125" spans="1:35">
      <c r="A125" s="67" t="s">
        <v>1726</v>
      </c>
      <c r="B125" s="43" t="s">
        <v>1559</v>
      </c>
      <c r="C125" s="43" t="s">
        <v>1768</v>
      </c>
      <c r="D125" s="43" t="s">
        <v>1768</v>
      </c>
      <c r="E125" s="43" t="s">
        <v>1768</v>
      </c>
      <c r="F125" s="43" t="s">
        <v>1768</v>
      </c>
      <c r="G125" s="43" t="s">
        <v>1768</v>
      </c>
      <c r="H125" s="43" t="s">
        <v>1768</v>
      </c>
      <c r="I125" s="43" t="s">
        <v>1768</v>
      </c>
      <c r="J125" s="43" t="s">
        <v>1768</v>
      </c>
      <c r="K125" s="43" t="s">
        <v>1768</v>
      </c>
      <c r="L125" s="43" t="s">
        <v>1768</v>
      </c>
      <c r="M125" s="43">
        <v>3932157067.5423002</v>
      </c>
      <c r="N125" s="43">
        <v>3689516997.7160201</v>
      </c>
      <c r="O125" s="43">
        <v>3447300380.9295998</v>
      </c>
      <c r="P125" s="43">
        <v>3189802353.1120801</v>
      </c>
      <c r="Q125" s="43">
        <v>3133724417.22471</v>
      </c>
      <c r="R125" s="43">
        <v>3098797308.4098501</v>
      </c>
      <c r="S125" s="43">
        <v>3135512238.7442999</v>
      </c>
      <c r="T125" s="43">
        <v>3180668431.59864</v>
      </c>
      <c r="U125" s="43">
        <v>3288135721.7834401</v>
      </c>
      <c r="V125" s="43">
        <v>3430814902.6160402</v>
      </c>
      <c r="W125" s="43">
        <v>3586883988.95646</v>
      </c>
      <c r="X125" s="43">
        <v>3424565368.1209502</v>
      </c>
      <c r="Y125" s="43">
        <v>3453793697.1658502</v>
      </c>
      <c r="Z125" s="43">
        <v>3551069283.20153</v>
      </c>
      <c r="AA125" s="43">
        <v>3696133717.2819099</v>
      </c>
      <c r="AB125" s="43">
        <v>3847764009.7648001</v>
      </c>
      <c r="AC125" s="43">
        <v>3999907259.93539</v>
      </c>
      <c r="AD125" s="43">
        <v>4234345269.4640298</v>
      </c>
      <c r="AE125" s="43">
        <v>4445518086.8460197</v>
      </c>
      <c r="AF125" s="43">
        <v>4408150498.5898561</v>
      </c>
      <c r="AG125" s="144"/>
      <c r="AI125" t="str">
        <f t="shared" si="1"/>
        <v>Macedonia</v>
      </c>
    </row>
    <row r="126" spans="1:35">
      <c r="A126" s="43" t="s">
        <v>4082</v>
      </c>
      <c r="B126" s="43" t="s">
        <v>1560</v>
      </c>
      <c r="C126" s="43">
        <v>3098663595.5533199</v>
      </c>
      <c r="D126" s="43">
        <v>2798130770.5155501</v>
      </c>
      <c r="E126" s="43">
        <v>2747479170.7900801</v>
      </c>
      <c r="F126" s="43">
        <v>2772264354.2353802</v>
      </c>
      <c r="G126" s="43">
        <v>2819522557.8814001</v>
      </c>
      <c r="H126" s="43">
        <v>2852112775.62361</v>
      </c>
      <c r="I126" s="43">
        <v>2907988681.1156602</v>
      </c>
      <c r="J126" s="43">
        <v>2942247274.9881601</v>
      </c>
      <c r="K126" s="43">
        <v>3042384219.1899199</v>
      </c>
      <c r="L126" s="43">
        <v>3166479809.7054901</v>
      </c>
      <c r="M126" s="43">
        <v>3265591559.32407</v>
      </c>
      <c r="N126" s="43">
        <v>3059547936.2974401</v>
      </c>
      <c r="O126" s="43">
        <v>3095838834.6940699</v>
      </c>
      <c r="P126" s="43">
        <v>3160744947.5999498</v>
      </c>
      <c r="Q126" s="43">
        <v>3158481593.5094399</v>
      </c>
      <c r="R126" s="43">
        <v>3212561531.54284</v>
      </c>
      <c r="S126" s="43">
        <v>3281596748.9568701</v>
      </c>
      <c r="T126" s="43">
        <v>3402802282.5697098</v>
      </c>
      <c r="U126" s="43">
        <v>3536611916.7000499</v>
      </c>
      <c r="V126" s="43">
        <v>3701386758.1498899</v>
      </c>
      <c r="W126" s="43">
        <v>3877575177.2596798</v>
      </c>
      <c r="X126" s="43">
        <v>4110920842.43682</v>
      </c>
      <c r="Y126" s="43">
        <v>3589911444.4162402</v>
      </c>
      <c r="Z126" s="43">
        <v>3941180406.51647</v>
      </c>
      <c r="AA126" s="43">
        <v>4148368403.22472</v>
      </c>
      <c r="AB126" s="43">
        <v>4339312825.2375202</v>
      </c>
      <c r="AC126" s="43">
        <v>4557258851.9653502</v>
      </c>
      <c r="AD126" s="43">
        <v>4841318731.0481396</v>
      </c>
      <c r="AE126" s="43">
        <v>5196454119.8406401</v>
      </c>
      <c r="AF126" s="43">
        <v>5218909987.5153913</v>
      </c>
      <c r="AG126" s="43"/>
      <c r="AI126" t="str">
        <f t="shared" si="1"/>
        <v>Madagascar</v>
      </c>
    </row>
    <row r="127" spans="1:35">
      <c r="A127" s="43" t="s">
        <v>4084</v>
      </c>
      <c r="B127" s="43" t="s">
        <v>1561</v>
      </c>
      <c r="C127" s="43">
        <v>999776611.35937798</v>
      </c>
      <c r="D127" s="43">
        <v>946887236.73938</v>
      </c>
      <c r="E127" s="43">
        <v>970592121.13519895</v>
      </c>
      <c r="F127" s="43">
        <v>1006685618.42689</v>
      </c>
      <c r="G127" s="43">
        <v>1060647028.68854</v>
      </c>
      <c r="H127" s="43">
        <v>1109129016.5743899</v>
      </c>
      <c r="I127" s="43">
        <v>1106746579.25771</v>
      </c>
      <c r="J127" s="43">
        <v>1124733858.6969299</v>
      </c>
      <c r="K127" s="43">
        <v>1160469929.2402599</v>
      </c>
      <c r="L127" s="43">
        <v>1176074649.06108</v>
      </c>
      <c r="M127" s="43">
        <v>1243020281.54778</v>
      </c>
      <c r="N127" s="43">
        <v>1351538833.7019501</v>
      </c>
      <c r="O127" s="43">
        <v>1252430786.64695</v>
      </c>
      <c r="P127" s="43">
        <v>1373814378.00948</v>
      </c>
      <c r="Q127" s="43">
        <v>1233133288.98527</v>
      </c>
      <c r="R127" s="43">
        <v>1439421907.4837501</v>
      </c>
      <c r="S127" s="43">
        <v>1544739823.8793399</v>
      </c>
      <c r="T127" s="43">
        <v>1603322832.32072</v>
      </c>
      <c r="U127" s="43">
        <v>1665776322.98803</v>
      </c>
      <c r="V127" s="43">
        <v>1716453871.1772201</v>
      </c>
      <c r="W127" s="43">
        <v>1743506520.28913</v>
      </c>
      <c r="X127" s="43">
        <v>1656767701.3089099</v>
      </c>
      <c r="Y127" s="43">
        <v>1583504573.9765799</v>
      </c>
      <c r="Z127" s="43">
        <v>1683014626.75335</v>
      </c>
      <c r="AA127" s="43">
        <v>1778571888.25317</v>
      </c>
      <c r="AB127" s="43">
        <v>1823998389.57898</v>
      </c>
      <c r="AC127" s="43">
        <v>1973566257.5244601</v>
      </c>
      <c r="AD127" s="43">
        <v>2143292955.6715701</v>
      </c>
      <c r="AE127" s="43">
        <v>2351192372.3716998</v>
      </c>
      <c r="AF127" s="43">
        <v>2532320178.434382</v>
      </c>
      <c r="AG127" s="43"/>
      <c r="AI127" t="e">
        <f t="shared" si="1"/>
        <v>#N/A</v>
      </c>
    </row>
    <row r="128" spans="1:35">
      <c r="A128" s="43" t="s">
        <v>4008</v>
      </c>
      <c r="B128" s="43" t="s">
        <v>1562</v>
      </c>
      <c r="C128" s="43">
        <v>26414956465.184502</v>
      </c>
      <c r="D128" s="43">
        <v>28248670149.591999</v>
      </c>
      <c r="E128" s="43">
        <v>29926902977.642799</v>
      </c>
      <c r="F128" s="43">
        <v>31797409674.668301</v>
      </c>
      <c r="G128" s="43">
        <v>34265500870.792702</v>
      </c>
      <c r="H128" s="43">
        <v>33880956781.8577</v>
      </c>
      <c r="I128" s="43">
        <v>34271437817.289799</v>
      </c>
      <c r="J128" s="43">
        <v>36118204026.356003</v>
      </c>
      <c r="K128" s="43">
        <v>39707531539.070099</v>
      </c>
      <c r="L128" s="43">
        <v>43304430756.751099</v>
      </c>
      <c r="M128" s="43">
        <v>47206008084.276497</v>
      </c>
      <c r="N128" s="43">
        <v>51712041005.094902</v>
      </c>
      <c r="O128" s="43">
        <v>56306715784.7369</v>
      </c>
      <c r="P128" s="43">
        <v>61878235379.500999</v>
      </c>
      <c r="Q128" s="43">
        <v>67578484905.747803</v>
      </c>
      <c r="R128" s="43">
        <v>74220829682.586105</v>
      </c>
      <c r="S128" s="43">
        <v>81644917419.379105</v>
      </c>
      <c r="T128" s="43">
        <v>87623564853.459396</v>
      </c>
      <c r="U128" s="43">
        <v>81174982743.488205</v>
      </c>
      <c r="V128" s="43">
        <v>86157186505.878799</v>
      </c>
      <c r="W128" s="43">
        <v>93789738019.011505</v>
      </c>
      <c r="X128" s="43">
        <v>94275264340.893494</v>
      </c>
      <c r="Y128" s="43">
        <v>99357632825.721497</v>
      </c>
      <c r="Z128" s="43">
        <v>105108948687.36501</v>
      </c>
      <c r="AA128" s="43">
        <v>112238948776.834</v>
      </c>
      <c r="AB128" s="43">
        <v>118223685694.03799</v>
      </c>
      <c r="AC128" s="43">
        <v>125050527884.967</v>
      </c>
      <c r="AD128" s="43">
        <v>132987633247.722</v>
      </c>
      <c r="AE128" s="43">
        <v>139158949114.63599</v>
      </c>
      <c r="AF128" s="43">
        <v>137130264878.65294</v>
      </c>
      <c r="AG128" s="43"/>
      <c r="AI128" t="str">
        <f t="shared" si="1"/>
        <v>Malaysia</v>
      </c>
    </row>
    <row r="129" spans="1:35">
      <c r="A129" s="67" t="s">
        <v>2066</v>
      </c>
      <c r="B129" s="43" t="s">
        <v>1563</v>
      </c>
      <c r="C129" s="43" t="s">
        <v>1768</v>
      </c>
      <c r="D129" s="43" t="s">
        <v>1768</v>
      </c>
      <c r="E129" s="43" t="s">
        <v>1768</v>
      </c>
      <c r="F129" s="43" t="s">
        <v>1768</v>
      </c>
      <c r="G129" s="43" t="s">
        <v>1768</v>
      </c>
      <c r="H129" s="43" t="s">
        <v>1768</v>
      </c>
      <c r="I129" s="43" t="s">
        <v>1768</v>
      </c>
      <c r="J129" s="43" t="s">
        <v>1768</v>
      </c>
      <c r="K129" s="43" t="s">
        <v>1768</v>
      </c>
      <c r="L129" s="43" t="s">
        <v>1768</v>
      </c>
      <c r="M129" s="43" t="s">
        <v>1768</v>
      </c>
      <c r="N129" s="43" t="s">
        <v>1768</v>
      </c>
      <c r="O129" s="43" t="s">
        <v>1768</v>
      </c>
      <c r="P129" s="43" t="s">
        <v>1768</v>
      </c>
      <c r="Q129" s="43" t="s">
        <v>1768</v>
      </c>
      <c r="R129" s="43">
        <v>420314722.34976</v>
      </c>
      <c r="S129" s="43">
        <v>458492055.091223</v>
      </c>
      <c r="T129" s="43">
        <v>506194041.98055601</v>
      </c>
      <c r="U129" s="43">
        <v>555755697.91322303</v>
      </c>
      <c r="V129" s="43">
        <v>595920613.44174099</v>
      </c>
      <c r="W129" s="43">
        <v>624337143.58538699</v>
      </c>
      <c r="X129" s="43">
        <v>645905368.68056405</v>
      </c>
      <c r="Y129" s="43">
        <v>688057866.99613798</v>
      </c>
      <c r="Z129" s="43">
        <v>746809633.43924904</v>
      </c>
      <c r="AA129" s="43">
        <v>817880477.35460699</v>
      </c>
      <c r="AB129" s="43">
        <v>780047527.76931703</v>
      </c>
      <c r="AC129" s="43">
        <v>928919446.42352605</v>
      </c>
      <c r="AD129" s="43">
        <v>990570724.50163305</v>
      </c>
      <c r="AE129" s="43">
        <v>1042433301.4306</v>
      </c>
      <c r="AF129" s="43">
        <v>1016973299.6975856</v>
      </c>
      <c r="AG129" s="43"/>
      <c r="AI129" t="e">
        <f t="shared" si="1"/>
        <v>#N/A</v>
      </c>
    </row>
    <row r="130" spans="1:35">
      <c r="A130" s="43" t="s">
        <v>4085</v>
      </c>
      <c r="B130" s="43" t="s">
        <v>1564</v>
      </c>
      <c r="C130" s="43">
        <v>1535983932.3336799</v>
      </c>
      <c r="D130" s="43">
        <v>1468223290.4214599</v>
      </c>
      <c r="E130" s="43">
        <v>1400132166.0511</v>
      </c>
      <c r="F130" s="43">
        <v>1467310041.24752</v>
      </c>
      <c r="G130" s="43">
        <v>1531425622.0107901</v>
      </c>
      <c r="H130" s="43">
        <v>1357512080.25875</v>
      </c>
      <c r="I130" s="43">
        <v>1472022433.4368401</v>
      </c>
      <c r="J130" s="43">
        <v>1464393893.1340201</v>
      </c>
      <c r="K130" s="43">
        <v>1486088686.0555501</v>
      </c>
      <c r="L130" s="43">
        <v>1660907789.4205799</v>
      </c>
      <c r="M130" s="43">
        <v>1630136549.55878</v>
      </c>
      <c r="N130" s="43">
        <v>1656480580.94326</v>
      </c>
      <c r="O130" s="43">
        <v>1794519416.97999</v>
      </c>
      <c r="P130" s="43">
        <v>1756127407.03825</v>
      </c>
      <c r="Q130" s="43">
        <v>1772146134.8097701</v>
      </c>
      <c r="R130" s="43">
        <v>1882178773.06183</v>
      </c>
      <c r="S130" s="43">
        <v>1942754934.6424799</v>
      </c>
      <c r="T130" s="43">
        <v>2074106419.28791</v>
      </c>
      <c r="U130" s="43">
        <v>2199239626.7929502</v>
      </c>
      <c r="V130" s="43">
        <v>2347354303.7530599</v>
      </c>
      <c r="W130" s="43">
        <v>2422469641.4731498</v>
      </c>
      <c r="X130" s="43">
        <v>2715588468.0914102</v>
      </c>
      <c r="Y130" s="43">
        <v>2828375518.2618299</v>
      </c>
      <c r="Z130" s="43">
        <v>3038846112.5787702</v>
      </c>
      <c r="AA130" s="43">
        <v>3105260709.4411302</v>
      </c>
      <c r="AB130" s="43">
        <v>3294054174.6350598</v>
      </c>
      <c r="AC130" s="43">
        <v>3468639045.8907199</v>
      </c>
      <c r="AD130" s="43">
        <v>3565759907.5148201</v>
      </c>
      <c r="AE130" s="43">
        <v>3744047902.8895502</v>
      </c>
      <c r="AF130" s="43">
        <v>3958249937.7873836</v>
      </c>
      <c r="AG130" s="43"/>
      <c r="AI130" t="str">
        <f t="shared" ref="AI130:AI193" si="2">VLOOKUP(A130,Area_Country_En,1,FALSE)</f>
        <v>Mali</v>
      </c>
    </row>
    <row r="131" spans="1:35">
      <c r="A131" s="43" t="s">
        <v>4172</v>
      </c>
      <c r="B131" s="43" t="s">
        <v>1565</v>
      </c>
      <c r="C131" s="43">
        <v>1631259904</v>
      </c>
      <c r="D131" s="43">
        <v>1685283328</v>
      </c>
      <c r="E131" s="43">
        <v>1723782784</v>
      </c>
      <c r="F131" s="43">
        <v>1713226496</v>
      </c>
      <c r="G131" s="43">
        <v>1729371520</v>
      </c>
      <c r="H131" s="43">
        <v>1774080512</v>
      </c>
      <c r="I131" s="43">
        <v>1843006976</v>
      </c>
      <c r="J131" s="43">
        <v>1918764032</v>
      </c>
      <c r="K131" s="43">
        <v>2080213504</v>
      </c>
      <c r="L131" s="43">
        <v>2250356224</v>
      </c>
      <c r="M131" s="43">
        <v>2391313920</v>
      </c>
      <c r="N131" s="43">
        <v>2541586176</v>
      </c>
      <c r="O131" s="43">
        <v>2660810240</v>
      </c>
      <c r="P131" s="43">
        <v>2780034560</v>
      </c>
      <c r="Q131" s="43">
        <v>2940862976</v>
      </c>
      <c r="R131" s="43">
        <v>3122183168</v>
      </c>
      <c r="S131" s="43">
        <v>3246758144</v>
      </c>
      <c r="T131" s="43">
        <v>3402602496</v>
      </c>
      <c r="U131" s="43">
        <v>3521353472</v>
      </c>
      <c r="V131" s="43">
        <v>3661820160</v>
      </c>
      <c r="W131" s="43">
        <v>3892514816</v>
      </c>
      <c r="X131" s="43">
        <v>3829845248</v>
      </c>
      <c r="Y131" s="43">
        <v>3929804288</v>
      </c>
      <c r="Z131" s="43">
        <v>3917622016</v>
      </c>
      <c r="AA131" s="43">
        <v>3925848832</v>
      </c>
      <c r="AB131" s="43">
        <v>4051868672</v>
      </c>
      <c r="AC131" s="43">
        <v>4189632256</v>
      </c>
      <c r="AD131" s="43">
        <v>4348419072</v>
      </c>
      <c r="AE131" s="43" t="s">
        <v>1768</v>
      </c>
      <c r="AF131" s="43" t="s">
        <v>1768</v>
      </c>
      <c r="AG131" s="142"/>
      <c r="AI131" t="str">
        <f t="shared" si="2"/>
        <v>Malta</v>
      </c>
    </row>
    <row r="132" spans="1:35">
      <c r="A132" s="67" t="s">
        <v>2068</v>
      </c>
      <c r="B132" s="43" t="s">
        <v>1566</v>
      </c>
      <c r="C132" s="43" t="s">
        <v>1768</v>
      </c>
      <c r="D132" s="43" t="s">
        <v>1768</v>
      </c>
      <c r="E132" s="43">
        <v>64007971.692594603</v>
      </c>
      <c r="F132" s="43">
        <v>74466232.599499404</v>
      </c>
      <c r="G132" s="43">
        <v>76470803.751288205</v>
      </c>
      <c r="H132" s="43">
        <v>74493552.138194993</v>
      </c>
      <c r="I132" s="43">
        <v>91211402.348726496</v>
      </c>
      <c r="J132" s="43">
        <v>103221754.547774</v>
      </c>
      <c r="K132" s="43">
        <v>112961170.09275199</v>
      </c>
      <c r="L132" s="43">
        <v>113910524.06242301</v>
      </c>
      <c r="M132" s="43">
        <v>121930516.140747</v>
      </c>
      <c r="N132" s="43">
        <v>123311860.316043</v>
      </c>
      <c r="O132" s="43">
        <v>123357962.037591</v>
      </c>
      <c r="P132" s="43">
        <v>128367682.445895</v>
      </c>
      <c r="Q132" s="43">
        <v>131980691.43838599</v>
      </c>
      <c r="R132" s="43">
        <v>135591992.95970899</v>
      </c>
      <c r="S132" s="43">
        <v>114088101.063945</v>
      </c>
      <c r="T132" s="43">
        <v>103373719.481769</v>
      </c>
      <c r="U132" s="43">
        <v>105977613.01369201</v>
      </c>
      <c r="V132" s="43">
        <v>106613478.691774</v>
      </c>
      <c r="W132" s="43">
        <v>107573000</v>
      </c>
      <c r="X132" s="43">
        <v>110505000</v>
      </c>
      <c r="Y132" s="43">
        <v>114721000</v>
      </c>
      <c r="Z132" s="43">
        <v>118678000</v>
      </c>
      <c r="AA132" s="43">
        <v>125279000</v>
      </c>
      <c r="AB132" s="43">
        <v>127444000</v>
      </c>
      <c r="AC132" s="43">
        <v>129108000</v>
      </c>
      <c r="AD132" s="43">
        <v>131651000</v>
      </c>
      <c r="AE132" s="43">
        <v>133625765</v>
      </c>
      <c r="AF132" s="43" t="s">
        <v>1768</v>
      </c>
      <c r="AG132" s="142"/>
      <c r="AI132" t="str">
        <f t="shared" si="2"/>
        <v>MarshallIs.</v>
      </c>
    </row>
    <row r="133" spans="1:35">
      <c r="A133" s="67" t="s">
        <v>2067</v>
      </c>
      <c r="B133" s="43" t="s">
        <v>1567</v>
      </c>
      <c r="C133" s="43">
        <v>692563038.64522398</v>
      </c>
      <c r="D133" s="43">
        <v>716458461.33752596</v>
      </c>
      <c r="E133" s="43">
        <v>699693876.78779602</v>
      </c>
      <c r="F133" s="43">
        <v>725829836.47391295</v>
      </c>
      <c r="G133" s="43">
        <v>702408291.29446697</v>
      </c>
      <c r="H133" s="43">
        <v>723443737.72211206</v>
      </c>
      <c r="I133" s="43">
        <v>764778269.26052403</v>
      </c>
      <c r="J133" s="43">
        <v>779311994.67588103</v>
      </c>
      <c r="K133" s="43">
        <v>792719262.26561701</v>
      </c>
      <c r="L133" s="43">
        <v>830592102.25529802</v>
      </c>
      <c r="M133" s="43">
        <v>815879786.573282</v>
      </c>
      <c r="N133" s="43">
        <v>830468428.21430302</v>
      </c>
      <c r="O133" s="43">
        <v>846032451.79374099</v>
      </c>
      <c r="P133" s="43">
        <v>895725329.32425499</v>
      </c>
      <c r="Q133" s="43">
        <v>868309576.39543295</v>
      </c>
      <c r="R133" s="43">
        <v>953575844.05517197</v>
      </c>
      <c r="S133" s="43">
        <v>1009062769.00363</v>
      </c>
      <c r="T133" s="43">
        <v>968249241.29669905</v>
      </c>
      <c r="U133" s="43">
        <v>995146582.34417701</v>
      </c>
      <c r="V133" s="43">
        <v>1061526546.74313</v>
      </c>
      <c r="W133" s="43">
        <v>1081168277.7462499</v>
      </c>
      <c r="X133" s="43">
        <v>1112439500.53932</v>
      </c>
      <c r="Y133" s="43">
        <v>1124642866.97333</v>
      </c>
      <c r="Z133" s="43">
        <v>1187557539.2595</v>
      </c>
      <c r="AA133" s="43">
        <v>1249056454.6603401</v>
      </c>
      <c r="AB133" s="43">
        <v>1317067610.2244201</v>
      </c>
      <c r="AC133" s="43">
        <v>1471164520.6206801</v>
      </c>
      <c r="AD133" s="43">
        <v>1499116646.51247</v>
      </c>
      <c r="AE133" s="43" t="s">
        <v>1768</v>
      </c>
      <c r="AF133" s="43">
        <v>1537483538.8466656</v>
      </c>
      <c r="AG133" s="43"/>
      <c r="AI133" t="str">
        <f t="shared" si="2"/>
        <v>Mauritania</v>
      </c>
    </row>
    <row r="134" spans="1:35">
      <c r="A134" s="43" t="s">
        <v>4087</v>
      </c>
      <c r="B134" s="43" t="s">
        <v>1568</v>
      </c>
      <c r="C134" s="43">
        <v>1519348473.0671401</v>
      </c>
      <c r="D134" s="43">
        <v>1608721912.6593201</v>
      </c>
      <c r="E134" s="43">
        <v>1697154579.2031701</v>
      </c>
      <c r="F134" s="43">
        <v>1703668178.8674901</v>
      </c>
      <c r="G134" s="43">
        <v>1783713081.4090099</v>
      </c>
      <c r="H134" s="43">
        <v>1907760968.3494899</v>
      </c>
      <c r="I134" s="43">
        <v>2093615678.77139</v>
      </c>
      <c r="J134" s="43">
        <v>2279759882.5117202</v>
      </c>
      <c r="K134" s="43">
        <v>2434586280.27952</v>
      </c>
      <c r="L134" s="43">
        <v>2543294176.5845799</v>
      </c>
      <c r="M134" s="43">
        <v>2726074033.4022498</v>
      </c>
      <c r="N134" s="43">
        <v>2846987581.8199</v>
      </c>
      <c r="O134" s="43">
        <v>3032403303.2849302</v>
      </c>
      <c r="P134" s="43">
        <v>3186511947.3965902</v>
      </c>
      <c r="Q134" s="43">
        <v>3318310635.1787</v>
      </c>
      <c r="R134" s="43">
        <v>3460591055.4648299</v>
      </c>
      <c r="S134" s="43">
        <v>3653963480.9228001</v>
      </c>
      <c r="T134" s="43">
        <v>3861781830.2021699</v>
      </c>
      <c r="U134" s="43">
        <v>4096216243.3722401</v>
      </c>
      <c r="V134" s="43">
        <v>4203159418.8072701</v>
      </c>
      <c r="W134" s="43">
        <v>4582562397.9431496</v>
      </c>
      <c r="X134" s="43">
        <v>4700497863.3952503</v>
      </c>
      <c r="Y134" s="43">
        <v>4799834108.8468904</v>
      </c>
      <c r="Z134" s="43">
        <v>4975357150.4409704</v>
      </c>
      <c r="AA134" s="43">
        <v>5261229604.2451897</v>
      </c>
      <c r="AB134" s="43">
        <v>5326541854.3562002</v>
      </c>
      <c r="AC134" s="43">
        <v>5536815244.9748802</v>
      </c>
      <c r="AD134" s="43">
        <v>5842434360.56322</v>
      </c>
      <c r="AE134" s="43">
        <v>6107625881.3387499</v>
      </c>
      <c r="AF134" s="43">
        <v>6271120088.5666084</v>
      </c>
      <c r="AG134" s="43"/>
      <c r="AI134" t="str">
        <f t="shared" si="2"/>
        <v>Mauritius</v>
      </c>
    </row>
    <row r="135" spans="1:35">
      <c r="A135" s="67" t="s">
        <v>2069</v>
      </c>
      <c r="B135" s="43" t="s">
        <v>1569</v>
      </c>
      <c r="C135" s="43" t="s">
        <v>1768</v>
      </c>
      <c r="D135" s="43" t="s">
        <v>1768</v>
      </c>
      <c r="E135" s="43" t="s">
        <v>1768</v>
      </c>
      <c r="F135" s="43" t="s">
        <v>1768</v>
      </c>
      <c r="G135" s="43" t="s">
        <v>1768</v>
      </c>
      <c r="H135" s="43" t="s">
        <v>1768</v>
      </c>
      <c r="I135" s="43" t="s">
        <v>1768</v>
      </c>
      <c r="J135" s="43" t="s">
        <v>1768</v>
      </c>
      <c r="K135" s="43" t="s">
        <v>1768</v>
      </c>
      <c r="L135" s="43" t="s">
        <v>1768</v>
      </c>
      <c r="M135" s="43" t="s">
        <v>1768</v>
      </c>
      <c r="N135" s="43" t="s">
        <v>1768</v>
      </c>
      <c r="O135" s="43" t="s">
        <v>1768</v>
      </c>
      <c r="P135" s="43" t="s">
        <v>1768</v>
      </c>
      <c r="Q135" s="43" t="s">
        <v>1768</v>
      </c>
      <c r="R135" s="43" t="s">
        <v>1768</v>
      </c>
      <c r="S135" s="43" t="s">
        <v>1768</v>
      </c>
      <c r="T135" s="43" t="s">
        <v>1768</v>
      </c>
      <c r="U135" s="43" t="s">
        <v>1768</v>
      </c>
      <c r="V135" s="43" t="s">
        <v>1768</v>
      </c>
      <c r="W135" s="43" t="s">
        <v>1768</v>
      </c>
      <c r="X135" s="43" t="s">
        <v>1768</v>
      </c>
      <c r="Y135" s="43" t="s">
        <v>1768</v>
      </c>
      <c r="Z135" s="43" t="s">
        <v>1768</v>
      </c>
      <c r="AA135" s="43" t="s">
        <v>1768</v>
      </c>
      <c r="AB135" s="43" t="s">
        <v>1768</v>
      </c>
      <c r="AC135" s="43" t="s">
        <v>1768</v>
      </c>
      <c r="AD135" s="43" t="s">
        <v>1768</v>
      </c>
      <c r="AE135" s="43" t="s">
        <v>1768</v>
      </c>
      <c r="AF135" s="43" t="s">
        <v>1768</v>
      </c>
      <c r="AG135" s="142"/>
      <c r="AI135" t="e">
        <f t="shared" si="2"/>
        <v>#N/A</v>
      </c>
    </row>
    <row r="136" spans="1:35">
      <c r="A136" s="43" t="s">
        <v>0</v>
      </c>
      <c r="B136" s="43" t="s">
        <v>1570</v>
      </c>
      <c r="C136" s="43">
        <v>345563280746.97498</v>
      </c>
      <c r="D136" s="43">
        <v>375878167054.00702</v>
      </c>
      <c r="E136" s="43">
        <v>373518018233.03497</v>
      </c>
      <c r="F136" s="43">
        <v>357844094428.58801</v>
      </c>
      <c r="G136" s="43">
        <v>370762913620.17499</v>
      </c>
      <c r="H136" s="43">
        <v>380378220215.40997</v>
      </c>
      <c r="I136" s="43">
        <v>366099126583.80298</v>
      </c>
      <c r="J136" s="43">
        <v>372893000112.578</v>
      </c>
      <c r="K136" s="43">
        <v>377537151452.896</v>
      </c>
      <c r="L136" s="43">
        <v>393387268233.086</v>
      </c>
      <c r="M136" s="43">
        <v>413325339980.80402</v>
      </c>
      <c r="N136" s="43">
        <v>430776972106.14203</v>
      </c>
      <c r="O136" s="43">
        <v>446408398241.76001</v>
      </c>
      <c r="P136" s="43">
        <v>455115704020.58099</v>
      </c>
      <c r="Q136" s="43">
        <v>475405936893.87</v>
      </c>
      <c r="R136" s="43">
        <v>445845258682.30298</v>
      </c>
      <c r="S136" s="43">
        <v>468760936466.25201</v>
      </c>
      <c r="T136" s="43">
        <v>500522064862.54901</v>
      </c>
      <c r="U136" s="43">
        <v>525080308657.69397</v>
      </c>
      <c r="V136" s="43">
        <v>545418010283.76501</v>
      </c>
      <c r="W136" s="43">
        <v>581426421971.453</v>
      </c>
      <c r="X136" s="43">
        <v>580513674391.54504</v>
      </c>
      <c r="Y136" s="43">
        <v>585312691416.45203</v>
      </c>
      <c r="Z136" s="43">
        <v>593223360014.08801</v>
      </c>
      <c r="AA136" s="43">
        <v>617023341761.17395</v>
      </c>
      <c r="AB136" s="43">
        <v>636769262613.375</v>
      </c>
      <c r="AC136" s="43">
        <v>667428549576.63599</v>
      </c>
      <c r="AD136" s="43">
        <v>688805779278.37305</v>
      </c>
      <c r="AE136" s="43">
        <v>701007005875.46399</v>
      </c>
      <c r="AF136" s="43">
        <v>655236014038.50952</v>
      </c>
      <c r="AG136" s="43"/>
      <c r="AI136" t="str">
        <f t="shared" si="2"/>
        <v>Mexico</v>
      </c>
    </row>
    <row r="137" spans="1:35">
      <c r="A137" s="43" t="s">
        <v>1571</v>
      </c>
      <c r="B137" s="43" t="s">
        <v>1572</v>
      </c>
      <c r="C137" s="43" t="s">
        <v>1768</v>
      </c>
      <c r="D137" s="43" t="s">
        <v>1768</v>
      </c>
      <c r="E137" s="43" t="s">
        <v>1768</v>
      </c>
      <c r="F137" s="43" t="s">
        <v>1768</v>
      </c>
      <c r="G137" s="43" t="s">
        <v>1768</v>
      </c>
      <c r="H137" s="43" t="s">
        <v>1768</v>
      </c>
      <c r="I137" s="43">
        <v>161456361.74705499</v>
      </c>
      <c r="J137" s="43">
        <v>163393450.67023501</v>
      </c>
      <c r="K137" s="43">
        <v>167558191.85507199</v>
      </c>
      <c r="L137" s="43">
        <v>173466313.07077101</v>
      </c>
      <c r="M137" s="43">
        <v>179955560.96342501</v>
      </c>
      <c r="N137" s="43">
        <v>193321474.53336701</v>
      </c>
      <c r="O137" s="43">
        <v>201069830.226087</v>
      </c>
      <c r="P137" s="43">
        <v>217438231.62695801</v>
      </c>
      <c r="Q137" s="43">
        <v>216275978.27305001</v>
      </c>
      <c r="R137" s="43">
        <v>227694841.974327</v>
      </c>
      <c r="S137" s="43">
        <v>222307814.96660301</v>
      </c>
      <c r="T137" s="43">
        <v>207016389.97161201</v>
      </c>
      <c r="U137" s="43">
        <v>212051837.62289</v>
      </c>
      <c r="V137" s="43">
        <v>215558706.23623699</v>
      </c>
      <c r="W137" s="43">
        <v>225912798.17381999</v>
      </c>
      <c r="X137" s="43">
        <v>228264445.37861601</v>
      </c>
      <c r="Y137" s="43">
        <v>231751977.85121799</v>
      </c>
      <c r="Z137" s="43">
        <v>233273515.47724301</v>
      </c>
      <c r="AA137" s="43">
        <v>224636257.570099</v>
      </c>
      <c r="AB137" s="43">
        <v>231839680.04231599</v>
      </c>
      <c r="AC137" s="43">
        <v>231397878.84798399</v>
      </c>
      <c r="AD137" s="43">
        <v>231415867.21101999</v>
      </c>
      <c r="AE137" s="43">
        <v>224743605.017818</v>
      </c>
      <c r="AF137" s="43">
        <v>221372450.9425509</v>
      </c>
      <c r="AG137" s="43"/>
      <c r="AI137" t="e">
        <f t="shared" si="2"/>
        <v>#N/A</v>
      </c>
    </row>
    <row r="138" spans="1:35">
      <c r="A138" s="43" t="s">
        <v>1573</v>
      </c>
      <c r="B138" s="43" t="s">
        <v>1574</v>
      </c>
      <c r="C138" s="43">
        <v>215838821872.35001</v>
      </c>
      <c r="D138" s="43">
        <v>216519238670.26999</v>
      </c>
      <c r="E138" s="43">
        <v>236053341450.72101</v>
      </c>
      <c r="F138" s="43">
        <v>253002319522.44601</v>
      </c>
      <c r="G138" s="43">
        <v>259864975644.92099</v>
      </c>
      <c r="H138" s="43">
        <v>271165991075.883</v>
      </c>
      <c r="I138" s="43">
        <v>267274814276.371</v>
      </c>
      <c r="J138" s="43">
        <v>268016198455.54999</v>
      </c>
      <c r="K138" s="43">
        <v>271145903172.754</v>
      </c>
      <c r="L138" s="43">
        <v>273717089378.36401</v>
      </c>
      <c r="M138" s="43">
        <v>293947940851.31702</v>
      </c>
      <c r="N138" s="43">
        <v>312397899575.328</v>
      </c>
      <c r="O138" s="43">
        <v>324541408326.758</v>
      </c>
      <c r="P138" s="43">
        <v>326697695215.60999</v>
      </c>
      <c r="Q138" s="43">
        <v>336342189122.81403</v>
      </c>
      <c r="R138" s="43">
        <v>346278707394.59497</v>
      </c>
      <c r="S138" s="43">
        <v>367588216165.80499</v>
      </c>
      <c r="T138" s="43">
        <v>378166699196.19098</v>
      </c>
      <c r="U138" s="43">
        <v>400326754453.901</v>
      </c>
      <c r="V138" s="43">
        <v>417320887921.617</v>
      </c>
      <c r="W138" s="43">
        <v>431288826899.05701</v>
      </c>
      <c r="X138" s="43">
        <v>442519701331.50098</v>
      </c>
      <c r="Y138" s="43">
        <v>456827609060.98798</v>
      </c>
      <c r="Z138" s="43">
        <v>472901288679.48798</v>
      </c>
      <c r="AA138" s="43">
        <v>502043797207.198</v>
      </c>
      <c r="AB138" s="43">
        <v>526289779261.36401</v>
      </c>
      <c r="AC138" s="43">
        <v>555091442929.24402</v>
      </c>
      <c r="AD138" s="43">
        <v>588501459437.42004</v>
      </c>
      <c r="AE138" s="43">
        <v>621032783141.11096</v>
      </c>
      <c r="AF138" s="43" t="s">
        <v>1768</v>
      </c>
      <c r="AG138" s="142"/>
      <c r="AI138" t="e">
        <f t="shared" si="2"/>
        <v>#N/A</v>
      </c>
    </row>
    <row r="139" spans="1:35">
      <c r="A139" s="43" t="s">
        <v>1575</v>
      </c>
      <c r="B139" s="43" t="s">
        <v>1576</v>
      </c>
      <c r="C139" s="43">
        <v>2933350967160.6299</v>
      </c>
      <c r="D139" s="43">
        <v>2994546922952.3398</v>
      </c>
      <c r="E139" s="43">
        <v>3041702813289.4702</v>
      </c>
      <c r="F139" s="43">
        <v>3088253919404.48</v>
      </c>
      <c r="G139" s="43">
        <v>3238088069134.8799</v>
      </c>
      <c r="H139" s="43">
        <v>3363816417590.6299</v>
      </c>
      <c r="I139" s="43">
        <v>3504521506994.7002</v>
      </c>
      <c r="J139" s="43">
        <v>3664356153855.0098</v>
      </c>
      <c r="K139" s="43">
        <v>3800797094236.3799</v>
      </c>
      <c r="L139" s="43">
        <v>3895820294056.3301</v>
      </c>
      <c r="M139" s="43">
        <v>3970741826746.4399</v>
      </c>
      <c r="N139" s="43">
        <v>4074200732183.75</v>
      </c>
      <c r="O139" s="43">
        <v>4181620645337.2998</v>
      </c>
      <c r="P139" s="43">
        <v>4334756990442.8599</v>
      </c>
      <c r="Q139" s="43">
        <v>4504624059115.8203</v>
      </c>
      <c r="R139" s="43">
        <v>4681306221617.0703</v>
      </c>
      <c r="S139" s="43">
        <v>4930082448418.8096</v>
      </c>
      <c r="T139" s="43">
        <v>5193201070090.6396</v>
      </c>
      <c r="U139" s="43">
        <v>5324001175735.5898</v>
      </c>
      <c r="V139" s="43">
        <v>5487591773596.0303</v>
      </c>
      <c r="W139" s="43">
        <v>5784129912194.9102</v>
      </c>
      <c r="X139" s="43">
        <v>5956328586965.6299</v>
      </c>
      <c r="Y139" s="43">
        <v>6175143358272.7197</v>
      </c>
      <c r="Z139" s="43">
        <v>6520204945270.3096</v>
      </c>
      <c r="AA139" s="43">
        <v>7011767946195.3896</v>
      </c>
      <c r="AB139" s="43">
        <v>7500128300889.5996</v>
      </c>
      <c r="AC139" s="43">
        <v>8085650920621.9805</v>
      </c>
      <c r="AD139" s="43">
        <v>8748953332126.7305</v>
      </c>
      <c r="AE139" s="43">
        <v>9257462927983.3496</v>
      </c>
      <c r="AF139" s="43">
        <v>9445321360597.6211</v>
      </c>
      <c r="AG139" s="43"/>
      <c r="AI139" t="e">
        <f t="shared" si="2"/>
        <v>#N/A</v>
      </c>
    </row>
    <row r="140" spans="1:35">
      <c r="A140" s="67" t="s">
        <v>2070</v>
      </c>
      <c r="B140" s="43" t="s">
        <v>1577</v>
      </c>
      <c r="C140" s="43">
        <v>2804577458.9582901</v>
      </c>
      <c r="D140" s="43">
        <v>2784631719.7066698</v>
      </c>
      <c r="E140" s="43">
        <v>3111294419.1598802</v>
      </c>
      <c r="F140" s="43">
        <v>3246858773.0640602</v>
      </c>
      <c r="G140" s="43">
        <v>3355864082.7782998</v>
      </c>
      <c r="H140" s="43">
        <v>3178309459.2402802</v>
      </c>
      <c r="I140" s="43">
        <v>3429668862.0540199</v>
      </c>
      <c r="J140" s="43">
        <v>3470900663.0293999</v>
      </c>
      <c r="K140" s="43">
        <v>3529644421.8016701</v>
      </c>
      <c r="L140" s="43">
        <v>3707266120.98947</v>
      </c>
      <c r="M140" s="43">
        <v>3618291734.0857201</v>
      </c>
      <c r="N140" s="43">
        <v>3039365056.63201</v>
      </c>
      <c r="O140" s="43">
        <v>2154909825.1520901</v>
      </c>
      <c r="P140" s="43">
        <v>2129050907.2502699</v>
      </c>
      <c r="Q140" s="43">
        <v>1471174176.90993</v>
      </c>
      <c r="R140" s="43">
        <v>1450577738.4331999</v>
      </c>
      <c r="S140" s="43">
        <v>1375147696.0346701</v>
      </c>
      <c r="T140" s="43">
        <v>1397150059.1712201</v>
      </c>
      <c r="U140" s="43">
        <v>1306335305.3250899</v>
      </c>
      <c r="V140" s="43">
        <v>1261919904.9440401</v>
      </c>
      <c r="W140" s="43">
        <v>1288420222.94787</v>
      </c>
      <c r="X140" s="43">
        <v>1367013856.5476899</v>
      </c>
      <c r="Y140" s="43">
        <v>1473640937.3584099</v>
      </c>
      <c r="Z140" s="43">
        <v>1570901239.2240601</v>
      </c>
      <c r="AA140" s="43">
        <v>1687306011.4082401</v>
      </c>
      <c r="AB140" s="43">
        <v>1813877408.69432</v>
      </c>
      <c r="AC140" s="43">
        <v>1900665177.8829</v>
      </c>
      <c r="AD140" s="43">
        <v>1957655258.64007</v>
      </c>
      <c r="AE140" s="43">
        <v>2098521483.4112101</v>
      </c>
      <c r="AF140" s="43">
        <v>1974087864.6001973</v>
      </c>
      <c r="AG140" s="43"/>
      <c r="AI140" t="e">
        <f t="shared" si="2"/>
        <v>#N/A</v>
      </c>
    </row>
    <row r="141" spans="1:35">
      <c r="A141" s="43" t="s">
        <v>4173</v>
      </c>
      <c r="B141" s="43" t="s">
        <v>1578</v>
      </c>
      <c r="C141" s="43" t="s">
        <v>1768</v>
      </c>
      <c r="D141" s="43" t="s">
        <v>1768</v>
      </c>
      <c r="E141" s="43" t="s">
        <v>1768</v>
      </c>
      <c r="F141" s="43" t="s">
        <v>1768</v>
      </c>
      <c r="G141" s="43" t="s">
        <v>1768</v>
      </c>
      <c r="H141" s="43" t="s">
        <v>1768</v>
      </c>
      <c r="I141" s="43" t="s">
        <v>1768</v>
      </c>
      <c r="J141" s="43" t="s">
        <v>1768</v>
      </c>
      <c r="K141" s="43" t="s">
        <v>1768</v>
      </c>
      <c r="L141" s="43" t="s">
        <v>1768</v>
      </c>
      <c r="M141" s="43" t="s">
        <v>1768</v>
      </c>
      <c r="N141" s="43" t="s">
        <v>1768</v>
      </c>
      <c r="O141" s="43" t="s">
        <v>1768</v>
      </c>
      <c r="P141" s="43" t="s">
        <v>1768</v>
      </c>
      <c r="Q141" s="43" t="s">
        <v>1768</v>
      </c>
      <c r="R141" s="43" t="s">
        <v>1768</v>
      </c>
      <c r="S141" s="43" t="s">
        <v>1768</v>
      </c>
      <c r="T141" s="43" t="s">
        <v>1768</v>
      </c>
      <c r="U141" s="43" t="s">
        <v>1768</v>
      </c>
      <c r="V141" s="43" t="s">
        <v>1768</v>
      </c>
      <c r="W141" s="43" t="s">
        <v>1768</v>
      </c>
      <c r="X141" s="43" t="s">
        <v>1768</v>
      </c>
      <c r="Y141" s="43" t="s">
        <v>1768</v>
      </c>
      <c r="Z141" s="43" t="s">
        <v>1768</v>
      </c>
      <c r="AA141" s="43" t="s">
        <v>1768</v>
      </c>
      <c r="AB141" s="43" t="s">
        <v>1768</v>
      </c>
      <c r="AC141" s="43" t="s">
        <v>1768</v>
      </c>
      <c r="AD141" s="43" t="s">
        <v>1768</v>
      </c>
      <c r="AE141" s="43" t="s">
        <v>1768</v>
      </c>
      <c r="AF141" s="43" t="s">
        <v>1768</v>
      </c>
      <c r="AG141" s="142"/>
      <c r="AI141" t="str">
        <f t="shared" si="2"/>
        <v>Monaco</v>
      </c>
    </row>
    <row r="142" spans="1:35">
      <c r="A142" s="43" t="s">
        <v>4011</v>
      </c>
      <c r="B142" s="43" t="s">
        <v>1579</v>
      </c>
      <c r="C142" s="43" t="s">
        <v>1768</v>
      </c>
      <c r="D142" s="43">
        <v>708883717.32742298</v>
      </c>
      <c r="E142" s="43">
        <v>768019761.89953005</v>
      </c>
      <c r="F142" s="43">
        <v>812826326.31133604</v>
      </c>
      <c r="G142" s="43">
        <v>861054721.69129801</v>
      </c>
      <c r="H142" s="43">
        <v>910245678.03000104</v>
      </c>
      <c r="I142" s="43">
        <v>995581160.36100602</v>
      </c>
      <c r="J142" s="43">
        <v>1030014812.96128</v>
      </c>
      <c r="K142" s="43">
        <v>1082627684.45223</v>
      </c>
      <c r="L142" s="43">
        <v>1127861988.25807</v>
      </c>
      <c r="M142" s="43">
        <v>1099416771.35834</v>
      </c>
      <c r="N142" s="43">
        <v>997826939.50184095</v>
      </c>
      <c r="O142" s="43">
        <v>903080937.94984996</v>
      </c>
      <c r="P142" s="43">
        <v>875918939.23221195</v>
      </c>
      <c r="Q142" s="43">
        <v>896023027.48808599</v>
      </c>
      <c r="R142" s="43">
        <v>952592635.69600403</v>
      </c>
      <c r="S142" s="43">
        <v>975006929.03218496</v>
      </c>
      <c r="T142" s="43">
        <v>1013990990.86657</v>
      </c>
      <c r="U142" s="43">
        <v>1049809366.92943</v>
      </c>
      <c r="V142" s="43">
        <v>1083568263.2109201</v>
      </c>
      <c r="W142" s="43">
        <v>1089190223.5520799</v>
      </c>
      <c r="X142" s="43">
        <v>1121358729.74402</v>
      </c>
      <c r="Y142" s="43">
        <v>1174432396.9082999</v>
      </c>
      <c r="Z142" s="43">
        <v>1256697094.68346</v>
      </c>
      <c r="AA142" s="43">
        <v>1390226262.66835</v>
      </c>
      <c r="AB142" s="43">
        <v>1491068639.9579699</v>
      </c>
      <c r="AC142" s="43">
        <v>1618658856.6924801</v>
      </c>
      <c r="AD142" s="43">
        <v>1784131826.75089</v>
      </c>
      <c r="AE142" s="43">
        <v>1942187580.4498501</v>
      </c>
      <c r="AF142" s="43">
        <v>1912010653.2971671</v>
      </c>
      <c r="AG142" s="43"/>
      <c r="AI142" t="str">
        <f t="shared" si="2"/>
        <v>Mongolia</v>
      </c>
    </row>
    <row r="143" spans="1:35">
      <c r="A143" s="67" t="s">
        <v>2071</v>
      </c>
      <c r="B143" s="43" t="s">
        <v>1581</v>
      </c>
      <c r="C143" s="43" t="s">
        <v>1768</v>
      </c>
      <c r="D143" s="43" t="s">
        <v>1768</v>
      </c>
      <c r="E143" s="43" t="s">
        <v>1768</v>
      </c>
      <c r="F143" s="43" t="s">
        <v>1768</v>
      </c>
      <c r="G143" s="43" t="s">
        <v>1768</v>
      </c>
      <c r="H143" s="43" t="s">
        <v>1768</v>
      </c>
      <c r="I143" s="43" t="s">
        <v>1768</v>
      </c>
      <c r="J143" s="43" t="s">
        <v>1768</v>
      </c>
      <c r="K143" s="43" t="s">
        <v>1768</v>
      </c>
      <c r="L143" s="43" t="s">
        <v>1768</v>
      </c>
      <c r="M143" s="43" t="s">
        <v>1768</v>
      </c>
      <c r="N143" s="43" t="s">
        <v>1768</v>
      </c>
      <c r="O143" s="43" t="s">
        <v>1768</v>
      </c>
      <c r="P143" s="43" t="s">
        <v>1768</v>
      </c>
      <c r="Q143" s="43" t="s">
        <v>1768</v>
      </c>
      <c r="R143" s="43" t="s">
        <v>1768</v>
      </c>
      <c r="S143" s="43" t="s">
        <v>1768</v>
      </c>
      <c r="T143" s="43">
        <v>1004514317.85276</v>
      </c>
      <c r="U143" s="43">
        <v>1053735519.42755</v>
      </c>
      <c r="V143" s="43">
        <v>954684380.60135806</v>
      </c>
      <c r="W143" s="43">
        <v>982030040.54552197</v>
      </c>
      <c r="X143" s="43">
        <v>992832370.99152195</v>
      </c>
      <c r="Y143" s="43">
        <v>1011696186.04036</v>
      </c>
      <c r="Z143" s="43">
        <v>1036988590.69137</v>
      </c>
      <c r="AA143" s="43">
        <v>1082616088.6817901</v>
      </c>
      <c r="AB143" s="43">
        <v>1128085964.40643</v>
      </c>
      <c r="AC143" s="43">
        <v>1225101357.3453801</v>
      </c>
      <c r="AD143" s="43">
        <v>1356187202.5813301</v>
      </c>
      <c r="AE143" s="43">
        <v>1466038365.9904201</v>
      </c>
      <c r="AF143" s="43">
        <v>1370259271.1996686</v>
      </c>
      <c r="AG143" s="43"/>
      <c r="AI143" t="e">
        <f t="shared" si="2"/>
        <v>#N/A</v>
      </c>
    </row>
    <row r="144" spans="1:35">
      <c r="A144" s="43" t="s">
        <v>4088</v>
      </c>
      <c r="B144" s="43" t="s">
        <v>1582</v>
      </c>
      <c r="C144" s="43">
        <v>20086262400.770901</v>
      </c>
      <c r="D144" s="43">
        <v>19531009680.794998</v>
      </c>
      <c r="E144" s="43">
        <v>21409694693.058701</v>
      </c>
      <c r="F144" s="43">
        <v>21290326609.1735</v>
      </c>
      <c r="G144" s="43">
        <v>22213551848.471401</v>
      </c>
      <c r="H144" s="43">
        <v>23618587123.383499</v>
      </c>
      <c r="I144" s="43">
        <v>25578766675.769699</v>
      </c>
      <c r="J144" s="43">
        <v>24927867669.182999</v>
      </c>
      <c r="K144" s="43">
        <v>27524008273.529301</v>
      </c>
      <c r="L144" s="43">
        <v>28175395271.374298</v>
      </c>
      <c r="M144" s="43">
        <v>29312116686.1427</v>
      </c>
      <c r="N144" s="43">
        <v>31334081353.944401</v>
      </c>
      <c r="O144" s="43">
        <v>30071024424.548401</v>
      </c>
      <c r="P144" s="43">
        <v>29766626321.922001</v>
      </c>
      <c r="Q144" s="43">
        <v>32849863533.8466</v>
      </c>
      <c r="R144" s="43">
        <v>30688523140.572601</v>
      </c>
      <c r="S144" s="43">
        <v>34437705756.212303</v>
      </c>
      <c r="T144" s="43">
        <v>33670529277.042301</v>
      </c>
      <c r="U144" s="43">
        <v>36248368734.471298</v>
      </c>
      <c r="V144" s="43">
        <v>36440273804.582397</v>
      </c>
      <c r="W144" s="43">
        <v>37020609824.957603</v>
      </c>
      <c r="X144" s="43">
        <v>39816388504.851196</v>
      </c>
      <c r="Y144" s="43">
        <v>41136714247.664597</v>
      </c>
      <c r="Z144" s="43">
        <v>43735306931.6847</v>
      </c>
      <c r="AA144" s="43">
        <v>45835417944.644897</v>
      </c>
      <c r="AB144" s="43">
        <v>47200631556.437599</v>
      </c>
      <c r="AC144" s="43">
        <v>50863330781.555298</v>
      </c>
      <c r="AD144" s="43">
        <v>52244292868.389</v>
      </c>
      <c r="AE144" s="43">
        <v>55156251915.052498</v>
      </c>
      <c r="AF144" s="43">
        <v>57887810765.586998</v>
      </c>
      <c r="AG144" s="43"/>
      <c r="AI144" t="str">
        <f t="shared" si="2"/>
        <v>Morocco</v>
      </c>
    </row>
    <row r="145" spans="1:35">
      <c r="A145" s="43" t="s">
        <v>4090</v>
      </c>
      <c r="B145" s="43" t="s">
        <v>1583</v>
      </c>
      <c r="C145" s="43">
        <v>2462152426.5806599</v>
      </c>
      <c r="D145" s="43">
        <v>2585260119.6241899</v>
      </c>
      <c r="E145" s="43">
        <v>2406877184.5655899</v>
      </c>
      <c r="F145" s="43">
        <v>2028997418.1097901</v>
      </c>
      <c r="G145" s="43">
        <v>1897112587.36695</v>
      </c>
      <c r="H145" s="43">
        <v>1916083654.43472</v>
      </c>
      <c r="I145" s="43">
        <v>1872013803.1012299</v>
      </c>
      <c r="J145" s="43">
        <v>2147199839.3285601</v>
      </c>
      <c r="K145" s="43">
        <v>2323270125.1794801</v>
      </c>
      <c r="L145" s="43">
        <v>2474282790.8878999</v>
      </c>
      <c r="M145" s="43">
        <v>2499025440.9448199</v>
      </c>
      <c r="N145" s="43">
        <v>2621477663.45504</v>
      </c>
      <c r="O145" s="43">
        <v>2487658528.1216998</v>
      </c>
      <c r="P145" s="43">
        <v>2702957512.8380699</v>
      </c>
      <c r="Q145" s="43">
        <v>2885825834.38977</v>
      </c>
      <c r="R145" s="43">
        <v>2963765703.3172598</v>
      </c>
      <c r="S145" s="43">
        <v>3183084365.36274</v>
      </c>
      <c r="T145" s="43">
        <v>3508986383.3940601</v>
      </c>
      <c r="U145" s="43">
        <v>3887330273.7541199</v>
      </c>
      <c r="V145" s="43">
        <v>4202894942.1688199</v>
      </c>
      <c r="W145" s="43">
        <v>4248747769.4626899</v>
      </c>
      <c r="X145" s="43">
        <v>4754303084.3978596</v>
      </c>
      <c r="Y145" s="43">
        <v>5173488004.6499796</v>
      </c>
      <c r="Z145" s="43">
        <v>5485124961.3355398</v>
      </c>
      <c r="AA145" s="43">
        <v>5917558728.3098297</v>
      </c>
      <c r="AB145" s="43">
        <v>6413908136.7776203</v>
      </c>
      <c r="AC145" s="43">
        <v>6970805076.4406099</v>
      </c>
      <c r="AD145" s="43">
        <v>7483231035.7543898</v>
      </c>
      <c r="AE145" s="43">
        <v>7991029738.0760298</v>
      </c>
      <c r="AF145" s="43">
        <v>8487986243.1933413</v>
      </c>
      <c r="AG145" s="43"/>
      <c r="AI145" t="str">
        <f t="shared" si="2"/>
        <v>Mozambique</v>
      </c>
    </row>
    <row r="146" spans="1:35">
      <c r="A146" s="43" t="s">
        <v>3992</v>
      </c>
      <c r="B146" s="43" t="s">
        <v>1584</v>
      </c>
      <c r="C146" s="43" t="s">
        <v>1768</v>
      </c>
      <c r="D146" s="43" t="s">
        <v>1768</v>
      </c>
      <c r="E146" s="43" t="s">
        <v>1768</v>
      </c>
      <c r="F146" s="43" t="s">
        <v>1768</v>
      </c>
      <c r="G146" s="43" t="s">
        <v>1768</v>
      </c>
      <c r="H146" s="43" t="s">
        <v>1768</v>
      </c>
      <c r="I146" s="43" t="s">
        <v>1768</v>
      </c>
      <c r="J146" s="43" t="s">
        <v>1768</v>
      </c>
      <c r="K146" s="43" t="s">
        <v>1768</v>
      </c>
      <c r="L146" s="43" t="s">
        <v>1768</v>
      </c>
      <c r="M146" s="43" t="s">
        <v>1768</v>
      </c>
      <c r="N146" s="43" t="s">
        <v>1768</v>
      </c>
      <c r="O146" s="43" t="s">
        <v>1768</v>
      </c>
      <c r="P146" s="43" t="s">
        <v>1768</v>
      </c>
      <c r="Q146" s="43" t="s">
        <v>1768</v>
      </c>
      <c r="R146" s="43" t="s">
        <v>1768</v>
      </c>
      <c r="S146" s="43" t="s">
        <v>1768</v>
      </c>
      <c r="T146" s="43" t="s">
        <v>1768</v>
      </c>
      <c r="U146" s="43" t="s">
        <v>1768</v>
      </c>
      <c r="V146" s="43" t="s">
        <v>1768</v>
      </c>
      <c r="W146" s="43" t="s">
        <v>1768</v>
      </c>
      <c r="X146" s="43" t="s">
        <v>1768</v>
      </c>
      <c r="Y146" s="43" t="s">
        <v>1768</v>
      </c>
      <c r="Z146" s="43" t="s">
        <v>1768</v>
      </c>
      <c r="AA146" s="43" t="s">
        <v>1768</v>
      </c>
      <c r="AB146" s="43" t="s">
        <v>1768</v>
      </c>
      <c r="AC146" s="43" t="s">
        <v>1768</v>
      </c>
      <c r="AD146" s="43" t="s">
        <v>1768</v>
      </c>
      <c r="AE146" s="43" t="s">
        <v>1768</v>
      </c>
      <c r="AF146" s="43" t="s">
        <v>1768</v>
      </c>
      <c r="AG146" s="142"/>
      <c r="AI146" t="str">
        <f t="shared" si="2"/>
        <v>Myanmar</v>
      </c>
    </row>
    <row r="147" spans="1:35">
      <c r="A147" s="43" t="s">
        <v>4091</v>
      </c>
      <c r="B147" s="43" t="s">
        <v>1585</v>
      </c>
      <c r="C147" s="43">
        <v>2292422011.9959202</v>
      </c>
      <c r="D147" s="43">
        <v>2312871046.8548298</v>
      </c>
      <c r="E147" s="43">
        <v>2304350615.66362</v>
      </c>
      <c r="F147" s="43">
        <v>2263452545.9457998</v>
      </c>
      <c r="G147" s="43">
        <v>2257914265.6715102</v>
      </c>
      <c r="H147" s="43">
        <v>2270268890.8987699</v>
      </c>
      <c r="I147" s="43">
        <v>2377200302.3484902</v>
      </c>
      <c r="J147" s="43">
        <v>2460700528.0223799</v>
      </c>
      <c r="K147" s="43">
        <v>2482001606.0004201</v>
      </c>
      <c r="L147" s="43">
        <v>2527585912.8734102</v>
      </c>
      <c r="M147" s="43">
        <v>2590637103.6883898</v>
      </c>
      <c r="N147" s="43">
        <v>2802369818.79004</v>
      </c>
      <c r="O147" s="43">
        <v>3003878016.4622302</v>
      </c>
      <c r="P147" s="43">
        <v>2943541614.9779601</v>
      </c>
      <c r="Q147" s="43">
        <v>3158897455.9612198</v>
      </c>
      <c r="R147" s="43">
        <v>3288835715.7852502</v>
      </c>
      <c r="S147" s="43">
        <v>3393925224.7266102</v>
      </c>
      <c r="T147" s="43">
        <v>3537064383.4570699</v>
      </c>
      <c r="U147" s="43">
        <v>3653542903.2196498</v>
      </c>
      <c r="V147" s="43">
        <v>3776751293.01296</v>
      </c>
      <c r="W147" s="43">
        <v>3908501440.9221902</v>
      </c>
      <c r="X147" s="43">
        <v>3954636211.97157</v>
      </c>
      <c r="Y147" s="43">
        <v>4143947858.6914301</v>
      </c>
      <c r="Z147" s="43">
        <v>4319623612.4902897</v>
      </c>
      <c r="AA147" s="43">
        <v>4849718949.7941103</v>
      </c>
      <c r="AB147" s="43">
        <v>4972328353.6420898</v>
      </c>
      <c r="AC147" s="43">
        <v>5324020758.5628405</v>
      </c>
      <c r="AD147" s="43">
        <v>5615828867.0721998</v>
      </c>
      <c r="AE147" s="43">
        <v>5780141376.7702398</v>
      </c>
      <c r="AF147" s="43">
        <v>5803890556.9409742</v>
      </c>
      <c r="AG147" s="43"/>
      <c r="AI147" t="str">
        <f t="shared" si="2"/>
        <v>Namibia</v>
      </c>
    </row>
    <row r="148" spans="1:35">
      <c r="A148" s="43" t="s">
        <v>4012</v>
      </c>
      <c r="B148" s="43" t="s">
        <v>1586</v>
      </c>
      <c r="C148" s="43">
        <v>2126201925.60637</v>
      </c>
      <c r="D148" s="43">
        <v>2303569140.4496002</v>
      </c>
      <c r="E148" s="43">
        <v>2390629647.83885</v>
      </c>
      <c r="F148" s="43">
        <v>2319450900.6433702</v>
      </c>
      <c r="G148" s="43">
        <v>2543999958.4517102</v>
      </c>
      <c r="H148" s="43">
        <v>2700326345.7855501</v>
      </c>
      <c r="I148" s="43">
        <v>2823613809.6200399</v>
      </c>
      <c r="J148" s="43">
        <v>2871491521.2598901</v>
      </c>
      <c r="K148" s="43">
        <v>3092504730.4933901</v>
      </c>
      <c r="L148" s="43">
        <v>3226399298.6055298</v>
      </c>
      <c r="M148" s="43">
        <v>3375944078.7466898</v>
      </c>
      <c r="N148" s="43">
        <v>3590929275.1341901</v>
      </c>
      <c r="O148" s="43">
        <v>3738387432.30511</v>
      </c>
      <c r="P148" s="43">
        <v>3882309740.9011798</v>
      </c>
      <c r="Q148" s="43">
        <v>4201280414.3417902</v>
      </c>
      <c r="R148" s="43">
        <v>4346999804.9774599</v>
      </c>
      <c r="S148" s="43">
        <v>4578620307.68013</v>
      </c>
      <c r="T148" s="43">
        <v>4809777105.6726999</v>
      </c>
      <c r="U148" s="43">
        <v>4954858716.85007</v>
      </c>
      <c r="V148" s="43">
        <v>5173495487.6695099</v>
      </c>
      <c r="W148" s="43">
        <v>5494252207.9050198</v>
      </c>
      <c r="X148" s="43">
        <v>5757976313.88447</v>
      </c>
      <c r="Y148" s="43">
        <v>5764875155.0895901</v>
      </c>
      <c r="Z148" s="43">
        <v>5992315212.9673796</v>
      </c>
      <c r="AA148" s="43">
        <v>6272911559.60147</v>
      </c>
      <c r="AB148" s="43">
        <v>6468817783.7666197</v>
      </c>
      <c r="AC148" s="43">
        <v>6709220881.6404305</v>
      </c>
      <c r="AD148" s="43">
        <v>6933817938.7947502</v>
      </c>
      <c r="AE148" s="43">
        <v>7304738244.1938496</v>
      </c>
      <c r="AF148" s="43">
        <v>7645246266.6244144</v>
      </c>
      <c r="AG148" s="43"/>
      <c r="AI148" t="str">
        <f t="shared" si="2"/>
        <v>Nepal</v>
      </c>
    </row>
    <row r="149" spans="1:35">
      <c r="A149" s="43" t="s">
        <v>4152</v>
      </c>
      <c r="B149" s="43" t="s">
        <v>1587</v>
      </c>
      <c r="C149" s="43">
        <v>223865855905.65701</v>
      </c>
      <c r="D149" s="43">
        <v>222895706651.92599</v>
      </c>
      <c r="E149" s="43">
        <v>220191634420.48999</v>
      </c>
      <c r="F149" s="43">
        <v>224601068730.422</v>
      </c>
      <c r="G149" s="43">
        <v>232371475953.56601</v>
      </c>
      <c r="H149" s="43">
        <v>237641422517.04501</v>
      </c>
      <c r="I149" s="43">
        <v>245527915975.677</v>
      </c>
      <c r="J149" s="43">
        <v>250555555555.556</v>
      </c>
      <c r="K149" s="43">
        <v>259178183158.28299</v>
      </c>
      <c r="L149" s="43">
        <v>270633867698.54401</v>
      </c>
      <c r="M149" s="43">
        <v>281955039616.73102</v>
      </c>
      <c r="N149" s="43">
        <v>288832688409.80298</v>
      </c>
      <c r="O149" s="43">
        <v>293759904182.78998</v>
      </c>
      <c r="P149" s="43">
        <v>297454394693.20099</v>
      </c>
      <c r="Q149" s="43">
        <v>306262207481.11298</v>
      </c>
      <c r="R149" s="43">
        <v>315806154413.12</v>
      </c>
      <c r="S149" s="43">
        <v>326563478901.78699</v>
      </c>
      <c r="T149" s="43">
        <v>340535286530.31097</v>
      </c>
      <c r="U149" s="43">
        <v>353896259443.52301</v>
      </c>
      <c r="V149" s="43">
        <v>370474479454.57898</v>
      </c>
      <c r="W149" s="43">
        <v>385074626865.672</v>
      </c>
      <c r="X149" s="43">
        <v>392490326147.04303</v>
      </c>
      <c r="Y149" s="43">
        <v>392789754929.05902</v>
      </c>
      <c r="Z149" s="43">
        <v>394108162889.258</v>
      </c>
      <c r="AA149" s="43">
        <v>402922424912.47498</v>
      </c>
      <c r="AB149" s="43">
        <v>411168232909.52698</v>
      </c>
      <c r="AC149" s="43">
        <v>425049751243.78101</v>
      </c>
      <c r="AD149" s="43">
        <v>439759535655.05798</v>
      </c>
      <c r="AE149" s="43">
        <v>449073152754.745</v>
      </c>
      <c r="AF149" s="43">
        <v>431367237884.65094</v>
      </c>
      <c r="AG149" s="43"/>
      <c r="AI149" t="str">
        <f t="shared" si="2"/>
        <v>Netherlands</v>
      </c>
    </row>
    <row r="150" spans="1:35">
      <c r="A150" s="67" t="s">
        <v>2072</v>
      </c>
      <c r="B150" s="43" t="s">
        <v>1589</v>
      </c>
      <c r="C150" s="43" t="s">
        <v>1768</v>
      </c>
      <c r="D150" s="43" t="s">
        <v>1768</v>
      </c>
      <c r="E150" s="43" t="s">
        <v>1768</v>
      </c>
      <c r="F150" s="43" t="s">
        <v>1768</v>
      </c>
      <c r="G150" s="43" t="s">
        <v>1768</v>
      </c>
      <c r="H150" s="43" t="s">
        <v>1768</v>
      </c>
      <c r="I150" s="43" t="s">
        <v>1768</v>
      </c>
      <c r="J150" s="43" t="s">
        <v>1768</v>
      </c>
      <c r="K150" s="43" t="s">
        <v>1768</v>
      </c>
      <c r="L150" s="43" t="s">
        <v>1768</v>
      </c>
      <c r="M150" s="43" t="s">
        <v>1768</v>
      </c>
      <c r="N150" s="43" t="s">
        <v>1768</v>
      </c>
      <c r="O150" s="43" t="s">
        <v>1768</v>
      </c>
      <c r="P150" s="43" t="s">
        <v>1768</v>
      </c>
      <c r="Q150" s="43" t="s">
        <v>1768</v>
      </c>
      <c r="R150" s="43" t="s">
        <v>1768</v>
      </c>
      <c r="S150" s="43" t="s">
        <v>1768</v>
      </c>
      <c r="T150" s="43" t="s">
        <v>1768</v>
      </c>
      <c r="U150" s="43" t="s">
        <v>1768</v>
      </c>
      <c r="V150" s="43" t="s">
        <v>1768</v>
      </c>
      <c r="W150" s="43" t="s">
        <v>1768</v>
      </c>
      <c r="X150" s="43" t="s">
        <v>1768</v>
      </c>
      <c r="Y150" s="43" t="s">
        <v>1768</v>
      </c>
      <c r="Z150" s="43" t="s">
        <v>1768</v>
      </c>
      <c r="AA150" s="43" t="s">
        <v>1768</v>
      </c>
      <c r="AB150" s="43" t="s">
        <v>1768</v>
      </c>
      <c r="AC150" s="43" t="s">
        <v>1768</v>
      </c>
      <c r="AD150" s="43" t="s">
        <v>1768</v>
      </c>
      <c r="AE150" s="43" t="s">
        <v>1768</v>
      </c>
      <c r="AF150" s="43" t="s">
        <v>1768</v>
      </c>
      <c r="AG150" s="142"/>
      <c r="AI150" t="e">
        <f t="shared" si="2"/>
        <v>#N/A</v>
      </c>
    </row>
    <row r="151" spans="1:35">
      <c r="A151" s="43" t="s">
        <v>70</v>
      </c>
      <c r="B151" s="43" t="s">
        <v>1590</v>
      </c>
      <c r="C151" s="43">
        <v>1416912128</v>
      </c>
      <c r="D151" s="43">
        <v>1317728256</v>
      </c>
      <c r="E151" s="43">
        <v>1349353728</v>
      </c>
      <c r="F151" s="43">
        <v>1322366592</v>
      </c>
      <c r="G151" s="43">
        <v>1346169216</v>
      </c>
      <c r="H151" s="43">
        <v>1406746880</v>
      </c>
      <c r="I151" s="43">
        <v>1392679296</v>
      </c>
      <c r="J151" s="43">
        <v>1472062080</v>
      </c>
      <c r="K151" s="43">
        <v>1981395584</v>
      </c>
      <c r="L151" s="43">
        <v>2199348992</v>
      </c>
      <c r="M151" s="43">
        <v>2278525696</v>
      </c>
      <c r="N151" s="43">
        <v>2390173952</v>
      </c>
      <c r="O151" s="43">
        <v>2402602752</v>
      </c>
      <c r="P151" s="43">
        <v>2415331840</v>
      </c>
      <c r="Q151" s="43">
        <v>2477893376</v>
      </c>
      <c r="R151" s="43">
        <v>2625080832</v>
      </c>
      <c r="S151" s="43">
        <v>2636890624</v>
      </c>
      <c r="T151" s="43">
        <v>2689817088</v>
      </c>
      <c r="U151" s="43">
        <v>2603735552</v>
      </c>
      <c r="V151" s="43">
        <v>2627173632</v>
      </c>
      <c r="W151" s="43">
        <v>2682347008</v>
      </c>
      <c r="X151" s="43" t="s">
        <v>1768</v>
      </c>
      <c r="Y151" s="43" t="s">
        <v>1768</v>
      </c>
      <c r="Z151" s="43" t="s">
        <v>1768</v>
      </c>
      <c r="AA151" s="43" t="s">
        <v>1768</v>
      </c>
      <c r="AB151" s="43" t="s">
        <v>1768</v>
      </c>
      <c r="AC151" s="43" t="s">
        <v>1768</v>
      </c>
      <c r="AD151" s="43" t="s">
        <v>1768</v>
      </c>
      <c r="AE151" s="43" t="s">
        <v>1768</v>
      </c>
      <c r="AF151" s="43" t="s">
        <v>1768</v>
      </c>
      <c r="AG151" s="142"/>
      <c r="AI151" t="e">
        <f t="shared" si="2"/>
        <v>#N/A</v>
      </c>
    </row>
    <row r="152" spans="1:35">
      <c r="A152" s="43" t="s">
        <v>133</v>
      </c>
      <c r="B152" s="43" t="s">
        <v>1591</v>
      </c>
      <c r="C152" s="43">
        <v>31791112282.088402</v>
      </c>
      <c r="D152" s="43">
        <v>32825275545.6022</v>
      </c>
      <c r="E152" s="43">
        <v>34243007069.7756</v>
      </c>
      <c r="F152" s="43">
        <v>35180872085.364304</v>
      </c>
      <c r="G152" s="43">
        <v>36916128748.9571</v>
      </c>
      <c r="H152" s="43">
        <v>37200807974.355598</v>
      </c>
      <c r="I152" s="43">
        <v>37979976287.709099</v>
      </c>
      <c r="J152" s="43">
        <v>38126202081.412201</v>
      </c>
      <c r="K152" s="43">
        <v>38067623940.6315</v>
      </c>
      <c r="L152" s="43">
        <v>38274447811.004303</v>
      </c>
      <c r="M152" s="43">
        <v>38290168181.618599</v>
      </c>
      <c r="N152" s="43">
        <v>37785272032.670303</v>
      </c>
      <c r="O152" s="43">
        <v>38205023492.732597</v>
      </c>
      <c r="P152" s="43">
        <v>40665700610.371902</v>
      </c>
      <c r="Q152" s="43">
        <v>42833794405.6558</v>
      </c>
      <c r="R152" s="43">
        <v>44622755016.905998</v>
      </c>
      <c r="S152" s="43">
        <v>46173407104.9049</v>
      </c>
      <c r="T152" s="43">
        <v>46970403548.061302</v>
      </c>
      <c r="U152" s="43">
        <v>47212839766.389999</v>
      </c>
      <c r="V152" s="43">
        <v>49722346638.563202</v>
      </c>
      <c r="W152" s="43">
        <v>50895797655.117897</v>
      </c>
      <c r="X152" s="43">
        <v>52737276599.481796</v>
      </c>
      <c r="Y152" s="43">
        <v>55326790497.518997</v>
      </c>
      <c r="Z152" s="43">
        <v>57707241031.045502</v>
      </c>
      <c r="AA152" s="43">
        <v>59881921573.793503</v>
      </c>
      <c r="AB152" s="43">
        <v>61656830457.1203</v>
      </c>
      <c r="AC152" s="43">
        <v>62787731085.0569</v>
      </c>
      <c r="AD152" s="43">
        <v>64725991305.493401</v>
      </c>
      <c r="AE152" s="43">
        <v>64014005401.132896</v>
      </c>
      <c r="AF152" s="43">
        <v>62989781314.714767</v>
      </c>
      <c r="AG152" s="142"/>
      <c r="AI152" t="str">
        <f t="shared" si="2"/>
        <v>New Zealand</v>
      </c>
    </row>
    <row r="153" spans="1:35">
      <c r="A153" s="43" t="s">
        <v>4</v>
      </c>
      <c r="B153" s="43" t="s">
        <v>1592</v>
      </c>
      <c r="C153" s="43">
        <v>3233459067.6140599</v>
      </c>
      <c r="D153" s="43">
        <v>3406878860.5792098</v>
      </c>
      <c r="E153" s="43">
        <v>3379066398.9373798</v>
      </c>
      <c r="F153" s="43">
        <v>3534949882.9411001</v>
      </c>
      <c r="G153" s="43">
        <v>3479589248.0017099</v>
      </c>
      <c r="H153" s="43">
        <v>3337557582.5127301</v>
      </c>
      <c r="I153" s="43">
        <v>3303604303.4597602</v>
      </c>
      <c r="J153" s="43">
        <v>3280269197.2974401</v>
      </c>
      <c r="K153" s="43">
        <v>2871881519.8970399</v>
      </c>
      <c r="L153" s="43">
        <v>2823128093.56457</v>
      </c>
      <c r="M153" s="43">
        <v>2820500756.4949999</v>
      </c>
      <c r="N153" s="43">
        <v>2815121711.3702998</v>
      </c>
      <c r="O153" s="43">
        <v>2825973079.85884</v>
      </c>
      <c r="P153" s="43">
        <v>2814919608.5187998</v>
      </c>
      <c r="Q153" s="43">
        <v>2908866341.7226</v>
      </c>
      <c r="R153" s="43">
        <v>3080833197.6915898</v>
      </c>
      <c r="S153" s="43">
        <v>3276286557.20436</v>
      </c>
      <c r="T153" s="43">
        <v>3406249571.6142802</v>
      </c>
      <c r="U153" s="43">
        <v>3532675435.72262</v>
      </c>
      <c r="V153" s="43">
        <v>3781225302.9683399</v>
      </c>
      <c r="W153" s="43">
        <v>3936327817.1788802</v>
      </c>
      <c r="X153" s="43">
        <v>4052872049.3103099</v>
      </c>
      <c r="Y153" s="43">
        <v>4083427038.1669798</v>
      </c>
      <c r="Z153" s="43">
        <v>4186354768.1510301</v>
      </c>
      <c r="AA153" s="43">
        <v>4408746005.9777899</v>
      </c>
      <c r="AB153" s="43">
        <v>4600330743.6440802</v>
      </c>
      <c r="AC153" s="43">
        <v>4770122681.0552502</v>
      </c>
      <c r="AD153" s="43">
        <v>4956197431.1987305</v>
      </c>
      <c r="AE153" s="43">
        <v>5129664341.2906904</v>
      </c>
      <c r="AF153" s="43">
        <v>4998532744.3027096</v>
      </c>
      <c r="AG153" s="43"/>
      <c r="AI153" t="str">
        <f t="shared" si="2"/>
        <v>Nicaragua</v>
      </c>
    </row>
    <row r="154" spans="1:35">
      <c r="A154" s="43" t="s">
        <v>4092</v>
      </c>
      <c r="B154" s="43" t="s">
        <v>1593</v>
      </c>
      <c r="C154" s="43">
        <v>1523445073.1354101</v>
      </c>
      <c r="D154" s="43">
        <v>1532721562.29637</v>
      </c>
      <c r="E154" s="43">
        <v>1557599199.77829</v>
      </c>
      <c r="F154" s="43">
        <v>1483598545.9959099</v>
      </c>
      <c r="G154" s="43">
        <v>1233977823.99757</v>
      </c>
      <c r="H154" s="43">
        <v>1329272302.93435</v>
      </c>
      <c r="I154" s="43">
        <v>1413814377.7096801</v>
      </c>
      <c r="J154" s="43">
        <v>1414868464.54161</v>
      </c>
      <c r="K154" s="43">
        <v>1512481962.1423099</v>
      </c>
      <c r="L154" s="43">
        <v>1526607471.7996099</v>
      </c>
      <c r="M154" s="43">
        <v>1507000406.6457601</v>
      </c>
      <c r="N154" s="43">
        <v>1544738760.1214001</v>
      </c>
      <c r="O154" s="43">
        <v>1444076714.6297901</v>
      </c>
      <c r="P154" s="43">
        <v>1465007709.5285001</v>
      </c>
      <c r="Q154" s="43">
        <v>1523674847.20822</v>
      </c>
      <c r="R154" s="43">
        <v>1563378093.7021899</v>
      </c>
      <c r="S154" s="43">
        <v>1616831446.2720799</v>
      </c>
      <c r="T154" s="43">
        <v>1661358428.4426</v>
      </c>
      <c r="U154" s="43">
        <v>1834509565.2652299</v>
      </c>
      <c r="V154" s="43">
        <v>1824075639.2985201</v>
      </c>
      <c r="W154" s="43">
        <v>1798365122.6157999</v>
      </c>
      <c r="X154" s="43">
        <v>1926127106.3633201</v>
      </c>
      <c r="Y154" s="43">
        <v>1983894008.8197601</v>
      </c>
      <c r="Z154" s="43">
        <v>2071185345.20783</v>
      </c>
      <c r="AA154" s="43">
        <v>2054091389.1785901</v>
      </c>
      <c r="AB154" s="43">
        <v>2206383189.10112</v>
      </c>
      <c r="AC154" s="43">
        <v>2334353447.8015099</v>
      </c>
      <c r="AD154" s="43">
        <v>2411387111.8699002</v>
      </c>
      <c r="AE154" s="43">
        <v>2640468887.8981099</v>
      </c>
      <c r="AF154" s="43">
        <v>2666873576.7770925</v>
      </c>
      <c r="AG154" s="43"/>
      <c r="AI154" t="str">
        <f t="shared" si="2"/>
        <v>Niger</v>
      </c>
    </row>
    <row r="155" spans="1:35">
      <c r="A155" s="43" t="s">
        <v>4093</v>
      </c>
      <c r="B155" s="43" t="s">
        <v>1594</v>
      </c>
      <c r="C155" s="43">
        <v>31451841856.690498</v>
      </c>
      <c r="D155" s="43">
        <v>27322881647.467899</v>
      </c>
      <c r="E155" s="43">
        <v>27258756122.888802</v>
      </c>
      <c r="F155" s="43">
        <v>25815545521.518299</v>
      </c>
      <c r="G155" s="43">
        <v>24571664864.0201</v>
      </c>
      <c r="H155" s="43">
        <v>26956284522.012699</v>
      </c>
      <c r="I155" s="43">
        <v>27633851811.842499</v>
      </c>
      <c r="J155" s="43">
        <v>27440316343.082699</v>
      </c>
      <c r="K155" s="43">
        <v>30156766275.855099</v>
      </c>
      <c r="L155" s="43">
        <v>32328149249.7052</v>
      </c>
      <c r="M155" s="43">
        <v>34977769569.512703</v>
      </c>
      <c r="N155" s="43">
        <v>36641170225.160797</v>
      </c>
      <c r="O155" s="43">
        <v>37710444032.600304</v>
      </c>
      <c r="P155" s="43">
        <v>38539878941.802498</v>
      </c>
      <c r="Q155" s="43">
        <v>38578418820.744301</v>
      </c>
      <c r="R155" s="43">
        <v>39542879291.262901</v>
      </c>
      <c r="S155" s="43">
        <v>41243223100.787201</v>
      </c>
      <c r="T155" s="43">
        <v>42356790124.508499</v>
      </c>
      <c r="U155" s="43">
        <v>43152860003.853401</v>
      </c>
      <c r="V155" s="43">
        <v>43627704282.050697</v>
      </c>
      <c r="W155" s="43">
        <v>45983600313.281403</v>
      </c>
      <c r="X155" s="43">
        <v>47409091922.993103</v>
      </c>
      <c r="Y155" s="43">
        <v>48143422147.870796</v>
      </c>
      <c r="Z155" s="43">
        <v>53102194629.101501</v>
      </c>
      <c r="AA155" s="43">
        <v>58731027259.786301</v>
      </c>
      <c r="AB155" s="43">
        <v>61902502731.814796</v>
      </c>
      <c r="AC155" s="43">
        <v>65740457901.187302</v>
      </c>
      <c r="AD155" s="43">
        <v>69980604432.4142</v>
      </c>
      <c r="AE155" s="43">
        <v>74179440698.3591</v>
      </c>
      <c r="AF155" s="43">
        <v>78333489377.467224</v>
      </c>
      <c r="AG155" s="43"/>
      <c r="AI155" t="str">
        <f t="shared" si="2"/>
        <v>Nigeria</v>
      </c>
    </row>
    <row r="156" spans="1:35">
      <c r="A156" s="43" t="s">
        <v>1595</v>
      </c>
      <c r="B156" s="43" t="s">
        <v>1596</v>
      </c>
      <c r="C156" s="43" t="s">
        <v>1768</v>
      </c>
      <c r="D156" s="43" t="s">
        <v>1768</v>
      </c>
      <c r="E156" s="43" t="s">
        <v>1768</v>
      </c>
      <c r="F156" s="43" t="s">
        <v>1768</v>
      </c>
      <c r="G156" s="43" t="s">
        <v>1768</v>
      </c>
      <c r="H156" s="43" t="s">
        <v>1768</v>
      </c>
      <c r="I156" s="43" t="s">
        <v>1768</v>
      </c>
      <c r="J156" s="43" t="s">
        <v>1768</v>
      </c>
      <c r="K156" s="43" t="s">
        <v>1768</v>
      </c>
      <c r="L156" s="43" t="s">
        <v>1768</v>
      </c>
      <c r="M156" s="43" t="s">
        <v>1768</v>
      </c>
      <c r="N156" s="43" t="s">
        <v>1768</v>
      </c>
      <c r="O156" s="43" t="s">
        <v>1768</v>
      </c>
      <c r="P156" s="43" t="s">
        <v>1768</v>
      </c>
      <c r="Q156" s="43" t="s">
        <v>1768</v>
      </c>
      <c r="R156" s="43" t="s">
        <v>1768</v>
      </c>
      <c r="S156" s="43" t="s">
        <v>1768</v>
      </c>
      <c r="T156" s="43" t="s">
        <v>1768</v>
      </c>
      <c r="U156" s="43" t="s">
        <v>1768</v>
      </c>
      <c r="V156" s="43" t="s">
        <v>1768</v>
      </c>
      <c r="W156" s="43" t="s">
        <v>1768</v>
      </c>
      <c r="X156" s="43" t="s">
        <v>1768</v>
      </c>
      <c r="Y156" s="43" t="s">
        <v>1768</v>
      </c>
      <c r="Z156" s="43" t="s">
        <v>1768</v>
      </c>
      <c r="AA156" s="43" t="s">
        <v>1768</v>
      </c>
      <c r="AB156" s="43" t="s">
        <v>1768</v>
      </c>
      <c r="AC156" s="43" t="s">
        <v>1768</v>
      </c>
      <c r="AD156" s="43" t="s">
        <v>1768</v>
      </c>
      <c r="AE156" s="43" t="s">
        <v>1768</v>
      </c>
      <c r="AF156" s="43" t="s">
        <v>1768</v>
      </c>
      <c r="AG156" s="142"/>
      <c r="AI156" t="e">
        <f t="shared" si="2"/>
        <v>#N/A</v>
      </c>
    </row>
    <row r="157" spans="1:35">
      <c r="A157" s="43" t="s">
        <v>4174</v>
      </c>
      <c r="B157" s="43" t="s">
        <v>1597</v>
      </c>
      <c r="C157" s="43">
        <v>91232441091.594803</v>
      </c>
      <c r="D157" s="43">
        <v>92644356836.1017</v>
      </c>
      <c r="E157" s="43">
        <v>92760185416.619293</v>
      </c>
      <c r="F157" s="43">
        <v>96347133540.866592</v>
      </c>
      <c r="G157" s="43">
        <v>102025915153.71899</v>
      </c>
      <c r="H157" s="43">
        <v>107488377377.355</v>
      </c>
      <c r="I157" s="43">
        <v>111828330568.74699</v>
      </c>
      <c r="J157" s="43">
        <v>113818923402.03101</v>
      </c>
      <c r="K157" s="43">
        <v>113622111386.30701</v>
      </c>
      <c r="L157" s="43">
        <v>114755629530.323</v>
      </c>
      <c r="M157" s="43">
        <v>116967438478.493</v>
      </c>
      <c r="N157" s="43">
        <v>120598911586.26601</v>
      </c>
      <c r="O157" s="43">
        <v>124847758413.052</v>
      </c>
      <c r="P157" s="43">
        <v>128326785430.25301</v>
      </c>
      <c r="Q157" s="43">
        <v>134809027698.88</v>
      </c>
      <c r="R157" s="43">
        <v>140452668772.297</v>
      </c>
      <c r="S157" s="43">
        <v>147615408211.957</v>
      </c>
      <c r="T157" s="43">
        <v>155575677702.28799</v>
      </c>
      <c r="U157" s="43">
        <v>159749483060.28299</v>
      </c>
      <c r="V157" s="43">
        <v>162985696107.61401</v>
      </c>
      <c r="W157" s="43">
        <v>168288418278.07901</v>
      </c>
      <c r="X157" s="43">
        <v>171637619577.814</v>
      </c>
      <c r="Y157" s="43">
        <v>174215808130.155</v>
      </c>
      <c r="Z157" s="43">
        <v>175981594673.81699</v>
      </c>
      <c r="AA157" s="43">
        <v>182781692381.104</v>
      </c>
      <c r="AB157" s="43">
        <v>187788452362.017</v>
      </c>
      <c r="AC157" s="43">
        <v>192071689881.61499</v>
      </c>
      <c r="AD157" s="43">
        <v>198091526733.168</v>
      </c>
      <c r="AE157" s="43">
        <v>202314924220.04599</v>
      </c>
      <c r="AF157" s="43">
        <v>197599356154.423</v>
      </c>
      <c r="AG157" s="43"/>
      <c r="AI157" t="str">
        <f t="shared" si="2"/>
        <v>Norway</v>
      </c>
    </row>
    <row r="158" spans="1:35">
      <c r="A158" s="43" t="s">
        <v>4013</v>
      </c>
      <c r="B158" s="43" t="s">
        <v>1598</v>
      </c>
      <c r="C158" s="43">
        <v>5358105187.8110399</v>
      </c>
      <c r="D158" s="43">
        <v>6271505603.5651197</v>
      </c>
      <c r="E158" s="43">
        <v>6997108649.5908804</v>
      </c>
      <c r="F158" s="43">
        <v>8163293642.8518696</v>
      </c>
      <c r="G158" s="43">
        <v>9527510186.0036507</v>
      </c>
      <c r="H158" s="43">
        <v>10862047279.1905</v>
      </c>
      <c r="I158" s="43">
        <v>11079522788.908701</v>
      </c>
      <c r="J158" s="43">
        <v>10698300396.5909</v>
      </c>
      <c r="K158" s="43">
        <v>11336349949.453199</v>
      </c>
      <c r="L158" s="43">
        <v>12669148915.444099</v>
      </c>
      <c r="M158" s="43">
        <v>12652625161.4445</v>
      </c>
      <c r="N158" s="43">
        <v>13421155506.912001</v>
      </c>
      <c r="O158" s="43">
        <v>14550395886.4326</v>
      </c>
      <c r="P158" s="43">
        <v>15429670540.5986</v>
      </c>
      <c r="Q158" s="43">
        <v>16027689807.586399</v>
      </c>
      <c r="R158" s="43">
        <v>16828564522.576401</v>
      </c>
      <c r="S158" s="43">
        <v>17341152465.708801</v>
      </c>
      <c r="T158" s="43">
        <v>18387433053.088902</v>
      </c>
      <c r="U158" s="43">
        <v>18873291187.362301</v>
      </c>
      <c r="V158" s="43">
        <v>18849736048.6861</v>
      </c>
      <c r="W158" s="43">
        <v>19867880550.2714</v>
      </c>
      <c r="X158" s="43">
        <v>21354315271.5084</v>
      </c>
      <c r="Y158" s="43">
        <v>21902763276.506001</v>
      </c>
      <c r="Z158" s="43">
        <v>21968471566.335499</v>
      </c>
      <c r="AA158" s="43">
        <v>22715399599.5909</v>
      </c>
      <c r="AB158" s="43">
        <v>23828454179.970798</v>
      </c>
      <c r="AC158" s="43">
        <v>25258161430.7691</v>
      </c>
      <c r="AD158" s="43">
        <v>27203039860.938301</v>
      </c>
      <c r="AE158" s="43" t="s">
        <v>1768</v>
      </c>
      <c r="AF158" s="43" t="s">
        <v>1768</v>
      </c>
      <c r="AG158" s="142"/>
      <c r="AI158" t="str">
        <f t="shared" si="2"/>
        <v>Oman</v>
      </c>
    </row>
    <row r="159" spans="1:35">
      <c r="A159" s="43" t="s">
        <v>4014</v>
      </c>
      <c r="B159" s="43" t="s">
        <v>1599</v>
      </c>
      <c r="C159" s="43">
        <v>27321293468.698299</v>
      </c>
      <c r="D159" s="43">
        <v>29485348529.234001</v>
      </c>
      <c r="E159" s="43">
        <v>31412949297.831299</v>
      </c>
      <c r="F159" s="43">
        <v>33542237848.2808</v>
      </c>
      <c r="G159" s="43">
        <v>35241221159.264603</v>
      </c>
      <c r="H159" s="43">
        <v>37916775091.5569</v>
      </c>
      <c r="I159" s="43">
        <v>40002824737.798599</v>
      </c>
      <c r="J159" s="43">
        <v>42583944208.700203</v>
      </c>
      <c r="K159" s="43">
        <v>45831088670.5849</v>
      </c>
      <c r="L159" s="43">
        <v>48104204750.348297</v>
      </c>
      <c r="M159" s="43">
        <v>50248972481.203796</v>
      </c>
      <c r="N159" s="43">
        <v>52792358268.539597</v>
      </c>
      <c r="O159" s="43">
        <v>56860483455.342499</v>
      </c>
      <c r="P159" s="43">
        <v>57859947293.801003</v>
      </c>
      <c r="Q159" s="43">
        <v>60022413963.585503</v>
      </c>
      <c r="R159" s="43">
        <v>63001091770.1642</v>
      </c>
      <c r="S159" s="43">
        <v>66054490892.343498</v>
      </c>
      <c r="T159" s="43">
        <v>66724545016.069298</v>
      </c>
      <c r="U159" s="43">
        <v>68426177245.809601</v>
      </c>
      <c r="V159" s="43">
        <v>70930666164.449402</v>
      </c>
      <c r="W159" s="43">
        <v>73952374969.7995</v>
      </c>
      <c r="X159" s="43">
        <v>75418468995.403397</v>
      </c>
      <c r="Y159" s="43">
        <v>77850284714.505997</v>
      </c>
      <c r="Z159" s="43">
        <v>81623159361.237198</v>
      </c>
      <c r="AA159" s="43">
        <v>87637620103.593796</v>
      </c>
      <c r="AB159" s="43">
        <v>94357063094.1427</v>
      </c>
      <c r="AC159" s="43">
        <v>100186010330.491</v>
      </c>
      <c r="AD159" s="43">
        <v>105879697771.565</v>
      </c>
      <c r="AE159" s="43">
        <v>107995282351.701</v>
      </c>
      <c r="AF159" s="43">
        <v>111476956073.08032</v>
      </c>
      <c r="AG159" s="43"/>
      <c r="AI159" t="str">
        <f t="shared" si="2"/>
        <v>Pakistan</v>
      </c>
    </row>
    <row r="160" spans="1:35">
      <c r="A160" s="43" t="s">
        <v>100</v>
      </c>
      <c r="B160" s="43" t="s">
        <v>1600</v>
      </c>
      <c r="C160" s="43" t="s">
        <v>1768</v>
      </c>
      <c r="D160" s="43" t="s">
        <v>1768</v>
      </c>
      <c r="E160" s="43" t="s">
        <v>1768</v>
      </c>
      <c r="F160" s="43" t="s">
        <v>1768</v>
      </c>
      <c r="G160" s="43" t="s">
        <v>1768</v>
      </c>
      <c r="H160" s="43" t="s">
        <v>1768</v>
      </c>
      <c r="I160" s="43" t="s">
        <v>1768</v>
      </c>
      <c r="J160" s="43" t="s">
        <v>1768</v>
      </c>
      <c r="K160" s="43" t="s">
        <v>1768</v>
      </c>
      <c r="L160" s="43" t="s">
        <v>1768</v>
      </c>
      <c r="M160" s="43" t="s">
        <v>1768</v>
      </c>
      <c r="N160" s="43">
        <v>112264251.42646299</v>
      </c>
      <c r="O160" s="43">
        <v>105079339.335169</v>
      </c>
      <c r="P160" s="43">
        <v>92154580.596943095</v>
      </c>
      <c r="Q160" s="43">
        <v>98881864.980519995</v>
      </c>
      <c r="R160" s="43">
        <v>109659988.26339699</v>
      </c>
      <c r="S160" s="43">
        <v>121064627.04279</v>
      </c>
      <c r="T160" s="43">
        <v>123849111.27242599</v>
      </c>
      <c r="U160" s="43">
        <v>126326095.708646</v>
      </c>
      <c r="V160" s="43">
        <v>119504486.540379</v>
      </c>
      <c r="W160" s="43">
        <v>119863000</v>
      </c>
      <c r="X160" s="43">
        <v>121421219</v>
      </c>
      <c r="Y160" s="43">
        <v>117171476.33499999</v>
      </c>
      <c r="Z160" s="43">
        <v>115648247.142645</v>
      </c>
      <c r="AA160" s="43">
        <v>121315011.252635</v>
      </c>
      <c r="AB160" s="43">
        <v>127987336.871529</v>
      </c>
      <c r="AC160" s="43">
        <v>131826956.97767501</v>
      </c>
      <c r="AD160" s="43">
        <v>134595323.07420701</v>
      </c>
      <c r="AE160" s="43">
        <v>133249369.843464</v>
      </c>
      <c r="AF160" s="43">
        <v>125312149.04645544</v>
      </c>
      <c r="AG160" s="43"/>
      <c r="AI160" t="str">
        <f t="shared" si="2"/>
        <v>Palau</v>
      </c>
    </row>
    <row r="161" spans="1:35">
      <c r="A161" s="43" t="s">
        <v>5</v>
      </c>
      <c r="B161" s="43" t="s">
        <v>1601</v>
      </c>
      <c r="C161" s="43">
        <v>6191729852.3639603</v>
      </c>
      <c r="D161" s="43">
        <v>6761790601.5384998</v>
      </c>
      <c r="E161" s="43">
        <v>7123442044.5632095</v>
      </c>
      <c r="F161" s="43">
        <v>6803502363.6732302</v>
      </c>
      <c r="G161" s="43">
        <v>6987841441.4944201</v>
      </c>
      <c r="H161" s="43">
        <v>7333196891.4270697</v>
      </c>
      <c r="I161" s="43">
        <v>7594829808.0427103</v>
      </c>
      <c r="J161" s="43">
        <v>7457435150.6885595</v>
      </c>
      <c r="K161" s="43">
        <v>6459641958.9783802</v>
      </c>
      <c r="L161" s="43">
        <v>6560557512.5301304</v>
      </c>
      <c r="M161" s="43">
        <v>7091896590.0455599</v>
      </c>
      <c r="N161" s="43">
        <v>7759882802.2962399</v>
      </c>
      <c r="O161" s="43">
        <v>8396323560.0292702</v>
      </c>
      <c r="P161" s="43">
        <v>8854405420.8923206</v>
      </c>
      <c r="Q161" s="43">
        <v>9106769057.0335808</v>
      </c>
      <c r="R161" s="43">
        <v>9266290383.9072399</v>
      </c>
      <c r="S161" s="43">
        <v>9526727264.3326397</v>
      </c>
      <c r="T161" s="43">
        <v>10142248212.5425</v>
      </c>
      <c r="U161" s="43">
        <v>10886841542.885799</v>
      </c>
      <c r="V161" s="43">
        <v>11313301598.818001</v>
      </c>
      <c r="W161" s="43">
        <v>11620500000</v>
      </c>
      <c r="X161" s="43">
        <v>11687233385.2202</v>
      </c>
      <c r="Y161" s="43">
        <v>11947728636.255699</v>
      </c>
      <c r="Z161" s="43">
        <v>12450221829.406601</v>
      </c>
      <c r="AA161" s="43">
        <v>13386737514.180901</v>
      </c>
      <c r="AB161" s="43">
        <v>14349415138.6434</v>
      </c>
      <c r="AC161" s="43">
        <v>15573098989.5259</v>
      </c>
      <c r="AD161" s="43">
        <v>17370710392.3172</v>
      </c>
      <c r="AE161" s="43">
        <v>18965464567.448502</v>
      </c>
      <c r="AF161" s="43">
        <v>19796106152.547295</v>
      </c>
      <c r="AG161" s="43"/>
      <c r="AI161" t="str">
        <f t="shared" si="2"/>
        <v>Panama</v>
      </c>
    </row>
    <row r="162" spans="1:35">
      <c r="A162" s="67" t="s">
        <v>1730</v>
      </c>
      <c r="B162" s="43" t="s">
        <v>1602</v>
      </c>
      <c r="C162" s="43">
        <v>2079605041.3570199</v>
      </c>
      <c r="D162" s="43">
        <v>2073889669.03861</v>
      </c>
      <c r="E162" s="43">
        <v>2081209365.4005001</v>
      </c>
      <c r="F162" s="43">
        <v>2148290132.3818998</v>
      </c>
      <c r="G162" s="43">
        <v>2140669593.17538</v>
      </c>
      <c r="H162" s="43">
        <v>2226300453.1689301</v>
      </c>
      <c r="I162" s="43">
        <v>2330781992.3274002</v>
      </c>
      <c r="J162" s="43">
        <v>2395356163.4232702</v>
      </c>
      <c r="K162" s="43">
        <v>2465042866.0349698</v>
      </c>
      <c r="L162" s="43">
        <v>2430049606.6904998</v>
      </c>
      <c r="M162" s="43">
        <v>2356852386.3798299</v>
      </c>
      <c r="N162" s="43">
        <v>2581858705.1315498</v>
      </c>
      <c r="O162" s="43">
        <v>2939422490.4944401</v>
      </c>
      <c r="P162" s="43">
        <v>3474464558.99401</v>
      </c>
      <c r="Q162" s="43">
        <v>3680921041.4254298</v>
      </c>
      <c r="R162" s="43">
        <v>3558992414.1211801</v>
      </c>
      <c r="S162" s="43">
        <v>3834234097.39779</v>
      </c>
      <c r="T162" s="43">
        <v>3684530642.17733</v>
      </c>
      <c r="U162" s="43">
        <v>3545656502.5962601</v>
      </c>
      <c r="V162" s="43">
        <v>3611448068.2295499</v>
      </c>
      <c r="W162" s="43">
        <v>3521348154.79667</v>
      </c>
      <c r="X162" s="43">
        <v>3517077155.3702002</v>
      </c>
      <c r="Y162" s="43">
        <v>3511488507.1845002</v>
      </c>
      <c r="Z162" s="43">
        <v>3587480704.5142102</v>
      </c>
      <c r="AA162" s="43">
        <v>3685102349.0313501</v>
      </c>
      <c r="AB162" s="43">
        <v>3817622469.9678602</v>
      </c>
      <c r="AC162" s="43">
        <v>3916288942.3542299</v>
      </c>
      <c r="AD162" s="43">
        <v>4171124693.7694502</v>
      </c>
      <c r="AE162" s="43">
        <v>4444358221.7435598</v>
      </c>
      <c r="AF162" s="43">
        <v>4681124820.9433603</v>
      </c>
      <c r="AG162" s="144"/>
      <c r="AI162" t="str">
        <f t="shared" si="2"/>
        <v>PapuaNewGuinea</v>
      </c>
    </row>
    <row r="163" spans="1:35">
      <c r="A163" s="43" t="s">
        <v>7</v>
      </c>
      <c r="B163" s="43" t="s">
        <v>1603</v>
      </c>
      <c r="C163" s="43">
        <v>4509372595.7892199</v>
      </c>
      <c r="D163" s="43">
        <v>4894303894.2553902</v>
      </c>
      <c r="E163" s="43">
        <v>4712404602.94415</v>
      </c>
      <c r="F163" s="43">
        <v>4569856275.9969902</v>
      </c>
      <c r="G163" s="43">
        <v>4710487179.2070799</v>
      </c>
      <c r="H163" s="43">
        <v>4897781397.9568195</v>
      </c>
      <c r="I163" s="43">
        <v>4897781397.9568195</v>
      </c>
      <c r="J163" s="43">
        <v>5110005895.6213799</v>
      </c>
      <c r="K163" s="43">
        <v>5434734613.1429701</v>
      </c>
      <c r="L163" s="43">
        <v>5749875374.1274405</v>
      </c>
      <c r="M163" s="43">
        <v>5927581217.4141903</v>
      </c>
      <c r="N163" s="43">
        <v>6073964810.7613802</v>
      </c>
      <c r="O163" s="43">
        <v>6281869444.1406403</v>
      </c>
      <c r="P163" s="43">
        <v>6527603718.8607302</v>
      </c>
      <c r="Q163" s="43">
        <v>6770891592.8818398</v>
      </c>
      <c r="R163" s="43">
        <v>7140058290.0974302</v>
      </c>
      <c r="S163" s="43">
        <v>7168801118.75142</v>
      </c>
      <c r="T163" s="43">
        <v>7383288950.22544</v>
      </c>
      <c r="U163" s="43">
        <v>7426066465.5743399</v>
      </c>
      <c r="V163" s="43">
        <v>7316030415.9286804</v>
      </c>
      <c r="W163" s="43">
        <v>7071265939.0775604</v>
      </c>
      <c r="X163" s="43">
        <v>7217236773.8758602</v>
      </c>
      <c r="Y163" s="43">
        <v>7213731473.66012</v>
      </c>
      <c r="Z163" s="43">
        <v>7490710349.4366398</v>
      </c>
      <c r="AA163" s="43">
        <v>7800472022.8664198</v>
      </c>
      <c r="AB163" s="43">
        <v>8024827474.6713696</v>
      </c>
      <c r="AC163" s="43">
        <v>8371707752.3362598</v>
      </c>
      <c r="AD163" s="43">
        <v>8937744399.2013302</v>
      </c>
      <c r="AE163" s="43">
        <v>9453898505.4400997</v>
      </c>
      <c r="AF163" s="43">
        <v>9094701457.0266438</v>
      </c>
      <c r="AG163" s="43"/>
      <c r="AI163" t="str">
        <f t="shared" si="2"/>
        <v>Paraguay</v>
      </c>
    </row>
    <row r="164" spans="1:35">
      <c r="A164" s="43" t="s">
        <v>8</v>
      </c>
      <c r="B164" s="43" t="s">
        <v>1604</v>
      </c>
      <c r="C164" s="43">
        <v>39092384025.816902</v>
      </c>
      <c r="D164" s="43">
        <v>41899446418.716904</v>
      </c>
      <c r="E164" s="43">
        <v>41648049740.204597</v>
      </c>
      <c r="F164" s="43">
        <v>36733579870.860497</v>
      </c>
      <c r="G164" s="43">
        <v>38643726024.145203</v>
      </c>
      <c r="H164" s="43">
        <v>39725750352.821297</v>
      </c>
      <c r="I164" s="43">
        <v>43698325388.103401</v>
      </c>
      <c r="J164" s="43">
        <v>47194191419.151703</v>
      </c>
      <c r="K164" s="43">
        <v>43088296765.685501</v>
      </c>
      <c r="L164" s="43">
        <v>38046966044.100304</v>
      </c>
      <c r="M164" s="43">
        <v>36090118316.659302</v>
      </c>
      <c r="N164" s="43">
        <v>36871793988.544403</v>
      </c>
      <c r="O164" s="43">
        <v>36713699865.891899</v>
      </c>
      <c r="P164" s="43">
        <v>38463105665.489304</v>
      </c>
      <c r="Q164" s="43">
        <v>43394706495.338799</v>
      </c>
      <c r="R164" s="43">
        <v>47130518411.539703</v>
      </c>
      <c r="S164" s="43">
        <v>48317368875.583199</v>
      </c>
      <c r="T164" s="43">
        <v>51633902574.437599</v>
      </c>
      <c r="U164" s="43">
        <v>51294176778.680603</v>
      </c>
      <c r="V164" s="43">
        <v>51763072745.782501</v>
      </c>
      <c r="W164" s="43">
        <v>53290390318.024902</v>
      </c>
      <c r="X164" s="43">
        <v>53404908563.408096</v>
      </c>
      <c r="Y164" s="43">
        <v>56085932802.145897</v>
      </c>
      <c r="Z164" s="43">
        <v>58347474126.218002</v>
      </c>
      <c r="AA164" s="43">
        <v>61251271117.754501</v>
      </c>
      <c r="AB164" s="43">
        <v>65432704695.759804</v>
      </c>
      <c r="AC164" s="43">
        <v>70497520780.106995</v>
      </c>
      <c r="AD164" s="43">
        <v>76749611690.251999</v>
      </c>
      <c r="AE164" s="43">
        <v>84241346924.212997</v>
      </c>
      <c r="AF164" s="43">
        <v>84957674407.623856</v>
      </c>
      <c r="AG164" s="43"/>
      <c r="AI164" t="str">
        <f t="shared" si="2"/>
        <v>Peru</v>
      </c>
    </row>
    <row r="165" spans="1:35">
      <c r="A165" s="43" t="s">
        <v>4016</v>
      </c>
      <c r="B165" s="43" t="s">
        <v>1605</v>
      </c>
      <c r="C165" s="43">
        <v>47575477645.7248</v>
      </c>
      <c r="D165" s="43">
        <v>49204114308.155296</v>
      </c>
      <c r="E165" s="43">
        <v>50984972400.5177</v>
      </c>
      <c r="F165" s="43">
        <v>51940745089.737396</v>
      </c>
      <c r="G165" s="43">
        <v>48136769786.642899</v>
      </c>
      <c r="H165" s="43">
        <v>44619604312.574699</v>
      </c>
      <c r="I165" s="43">
        <v>46144159279.705597</v>
      </c>
      <c r="J165" s="43">
        <v>48133726918.489502</v>
      </c>
      <c r="K165" s="43">
        <v>51383978239.919296</v>
      </c>
      <c r="L165" s="43">
        <v>54572513953.416603</v>
      </c>
      <c r="M165" s="43">
        <v>56229862807.653801</v>
      </c>
      <c r="N165" s="43">
        <v>55904666026.538101</v>
      </c>
      <c r="O165" s="43">
        <v>56093401874.311302</v>
      </c>
      <c r="P165" s="43">
        <v>57280510565.4524</v>
      </c>
      <c r="Q165" s="43">
        <v>59793763615.668297</v>
      </c>
      <c r="R165" s="43">
        <v>62591329782.579597</v>
      </c>
      <c r="S165" s="43">
        <v>66250339725.954002</v>
      </c>
      <c r="T165" s="43">
        <v>69685659848.920898</v>
      </c>
      <c r="U165" s="43">
        <v>69283767185.886505</v>
      </c>
      <c r="V165" s="43">
        <v>71636918557.875702</v>
      </c>
      <c r="W165" s="43">
        <v>75912538424.752396</v>
      </c>
      <c r="X165" s="43">
        <v>77245314675.956604</v>
      </c>
      <c r="Y165" s="43">
        <v>80682273266.390701</v>
      </c>
      <c r="Z165" s="43">
        <v>84659692054.231003</v>
      </c>
      <c r="AA165" s="43">
        <v>90060548959.7957</v>
      </c>
      <c r="AB165" s="43">
        <v>94520229498.727295</v>
      </c>
      <c r="AC165" s="43">
        <v>99568571503.857697</v>
      </c>
      <c r="AD165" s="43">
        <v>106616846806.11099</v>
      </c>
      <c r="AE165" s="43">
        <v>110709854327.161</v>
      </c>
      <c r="AF165" s="43">
        <v>111736875884.73088</v>
      </c>
      <c r="AG165" s="43"/>
      <c r="AI165" t="str">
        <f t="shared" si="2"/>
        <v>Philippines</v>
      </c>
    </row>
    <row r="166" spans="1:35">
      <c r="A166" s="43" t="s">
        <v>4175</v>
      </c>
      <c r="B166" s="43" t="s">
        <v>1606</v>
      </c>
      <c r="C166" s="43" t="s">
        <v>1768</v>
      </c>
      <c r="D166" s="43" t="s">
        <v>1768</v>
      </c>
      <c r="E166" s="43" t="s">
        <v>1768</v>
      </c>
      <c r="F166" s="43" t="s">
        <v>1768</v>
      </c>
      <c r="G166" s="43" t="s">
        <v>1768</v>
      </c>
      <c r="H166" s="43" t="s">
        <v>1768</v>
      </c>
      <c r="I166" s="43" t="s">
        <v>1768</v>
      </c>
      <c r="J166" s="43" t="s">
        <v>1768</v>
      </c>
      <c r="K166" s="43" t="s">
        <v>1768</v>
      </c>
      <c r="L166" s="43" t="s">
        <v>1768</v>
      </c>
      <c r="M166" s="43">
        <v>118040699720.903</v>
      </c>
      <c r="N166" s="43">
        <v>109777850740.44</v>
      </c>
      <c r="O166" s="43">
        <v>112632074859.69099</v>
      </c>
      <c r="P166" s="43">
        <v>116912093704.35899</v>
      </c>
      <c r="Q166" s="43">
        <v>122991522576.98599</v>
      </c>
      <c r="R166" s="43">
        <v>131600929157.375</v>
      </c>
      <c r="S166" s="43">
        <v>139811638216.008</v>
      </c>
      <c r="T166" s="43">
        <v>149719286376.93399</v>
      </c>
      <c r="U166" s="43">
        <v>157177779331.05499</v>
      </c>
      <c r="V166" s="43">
        <v>164288893911.035</v>
      </c>
      <c r="W166" s="43">
        <v>171276118424.23199</v>
      </c>
      <c r="X166" s="43">
        <v>173340489223.59698</v>
      </c>
      <c r="Y166" s="43">
        <v>175842569475.448</v>
      </c>
      <c r="Z166" s="43">
        <v>182642504560.125</v>
      </c>
      <c r="AA166" s="43">
        <v>192404226786.978</v>
      </c>
      <c r="AB166" s="43">
        <v>199363586523.11301</v>
      </c>
      <c r="AC166" s="43">
        <v>211778943587.875</v>
      </c>
      <c r="AD166" s="43">
        <v>226148618304.14301</v>
      </c>
      <c r="AE166" s="43">
        <v>237206147126.909</v>
      </c>
      <c r="AF166" s="43">
        <v>241510303930.43289</v>
      </c>
      <c r="AG166" s="43"/>
      <c r="AI166" t="str">
        <f t="shared" si="2"/>
        <v>Poland</v>
      </c>
    </row>
    <row r="167" spans="1:35">
      <c r="A167" s="43" t="s">
        <v>4154</v>
      </c>
      <c r="B167" s="43" t="s">
        <v>1607</v>
      </c>
      <c r="C167" s="43">
        <v>61540906578.220001</v>
      </c>
      <c r="D167" s="43">
        <v>62536760641.238297</v>
      </c>
      <c r="E167" s="43">
        <v>63872120877.096001</v>
      </c>
      <c r="F167" s="43">
        <v>63761562557.582497</v>
      </c>
      <c r="G167" s="43">
        <v>62562833978.256897</v>
      </c>
      <c r="H167" s="43">
        <v>64319237147.595398</v>
      </c>
      <c r="I167" s="43">
        <v>66982679196.609497</v>
      </c>
      <c r="J167" s="43">
        <v>71257140224.801895</v>
      </c>
      <c r="K167" s="43">
        <v>76593606043.854797</v>
      </c>
      <c r="L167" s="43">
        <v>81526810392.481995</v>
      </c>
      <c r="M167" s="43">
        <v>84747466371.844498</v>
      </c>
      <c r="N167" s="43">
        <v>88449419568.822601</v>
      </c>
      <c r="O167" s="43">
        <v>89413119587.248993</v>
      </c>
      <c r="P167" s="43">
        <v>87586143357.287704</v>
      </c>
      <c r="Q167" s="43">
        <v>88431177446.102798</v>
      </c>
      <c r="R167" s="43">
        <v>92218536944.905106</v>
      </c>
      <c r="S167" s="43">
        <v>95555463423.622696</v>
      </c>
      <c r="T167" s="43">
        <v>99555463423.622696</v>
      </c>
      <c r="U167" s="43">
        <v>104385848535.10201</v>
      </c>
      <c r="V167" s="43">
        <v>108395706651.92599</v>
      </c>
      <c r="W167" s="43">
        <v>112649714391.008</v>
      </c>
      <c r="X167" s="43">
        <v>114921042933.481</v>
      </c>
      <c r="Y167" s="43">
        <v>115793716602.174</v>
      </c>
      <c r="Z167" s="43">
        <v>114861341440.94299</v>
      </c>
      <c r="AA167" s="43">
        <v>116602082181.68401</v>
      </c>
      <c r="AB167" s="43">
        <v>117662981389.35001</v>
      </c>
      <c r="AC167" s="43">
        <v>119272434125.668</v>
      </c>
      <c r="AD167" s="43">
        <v>121505527915.976</v>
      </c>
      <c r="AE167" s="43">
        <v>121451262207.481</v>
      </c>
      <c r="AF167" s="43">
        <v>123205071955.03966</v>
      </c>
      <c r="AG167" s="43"/>
      <c r="AI167" t="str">
        <f t="shared" si="2"/>
        <v>Portugal</v>
      </c>
    </row>
    <row r="168" spans="1:35">
      <c r="A168" s="43" t="s">
        <v>11</v>
      </c>
      <c r="B168" s="43" t="s">
        <v>1608</v>
      </c>
      <c r="C168" s="43">
        <v>28860983296</v>
      </c>
      <c r="D168" s="43">
        <v>29169872896</v>
      </c>
      <c r="E168" s="43">
        <v>28280965120</v>
      </c>
      <c r="F168" s="43">
        <v>28412817408</v>
      </c>
      <c r="G168" s="43">
        <v>30492088320</v>
      </c>
      <c r="H168" s="43">
        <v>31119771648</v>
      </c>
      <c r="I168" s="43">
        <v>33660831744</v>
      </c>
      <c r="J168" s="43">
        <v>35316699136</v>
      </c>
      <c r="K168" s="43">
        <v>37614485504</v>
      </c>
      <c r="L168" s="43">
        <v>39472148480</v>
      </c>
      <c r="M168" s="43">
        <v>40965218304</v>
      </c>
      <c r="N168" s="43">
        <v>41909215232</v>
      </c>
      <c r="O168" s="43">
        <v>43821813760</v>
      </c>
      <c r="P168" s="43">
        <v>45857378304</v>
      </c>
      <c r="Q168" s="43">
        <v>47776632832</v>
      </c>
      <c r="R168" s="43">
        <v>49950236672</v>
      </c>
      <c r="S168" s="43">
        <v>51105714176</v>
      </c>
      <c r="T168" s="43">
        <v>53599858688</v>
      </c>
      <c r="U168" s="43">
        <v>56564113408</v>
      </c>
      <c r="V168" s="43">
        <v>59613204480</v>
      </c>
      <c r="W168" s="43">
        <v>61044899840</v>
      </c>
      <c r="X168" s="43">
        <v>64450588672</v>
      </c>
      <c r="Y168" s="43" t="s">
        <v>1768</v>
      </c>
      <c r="Z168" s="43" t="s">
        <v>1768</v>
      </c>
      <c r="AA168" s="43" t="s">
        <v>1768</v>
      </c>
      <c r="AB168" s="43" t="s">
        <v>1768</v>
      </c>
      <c r="AC168" s="43" t="s">
        <v>1768</v>
      </c>
      <c r="AD168" s="43" t="s">
        <v>1768</v>
      </c>
      <c r="AE168" s="43" t="s">
        <v>1768</v>
      </c>
      <c r="AF168" s="43" t="s">
        <v>1768</v>
      </c>
      <c r="AG168" s="142"/>
      <c r="AI168" t="str">
        <f t="shared" si="2"/>
        <v>Puerto Rico</v>
      </c>
    </row>
    <row r="169" spans="1:35">
      <c r="A169" s="43" t="s">
        <v>4017</v>
      </c>
      <c r="B169" s="43" t="s">
        <v>1609</v>
      </c>
      <c r="C169" s="43" t="s">
        <v>1768</v>
      </c>
      <c r="D169" s="43" t="s">
        <v>1768</v>
      </c>
      <c r="E169" s="43" t="s">
        <v>1768</v>
      </c>
      <c r="F169" s="43" t="s">
        <v>1768</v>
      </c>
      <c r="G169" s="43" t="s">
        <v>1768</v>
      </c>
      <c r="H169" s="43" t="s">
        <v>1768</v>
      </c>
      <c r="I169" s="43" t="s">
        <v>1768</v>
      </c>
      <c r="J169" s="43" t="s">
        <v>1768</v>
      </c>
      <c r="K169" s="43" t="s">
        <v>1768</v>
      </c>
      <c r="L169" s="43" t="s">
        <v>1768</v>
      </c>
      <c r="M169" s="43" t="s">
        <v>1768</v>
      </c>
      <c r="N169" s="43" t="s">
        <v>1768</v>
      </c>
      <c r="O169" s="43" t="s">
        <v>1768</v>
      </c>
      <c r="P169" s="43" t="s">
        <v>1768</v>
      </c>
      <c r="Q169" s="43" t="s">
        <v>1768</v>
      </c>
      <c r="R169" s="43" t="s">
        <v>1768</v>
      </c>
      <c r="S169" s="43" t="s">
        <v>1768</v>
      </c>
      <c r="T169" s="43" t="s">
        <v>1768</v>
      </c>
      <c r="U169" s="43" t="s">
        <v>1768</v>
      </c>
      <c r="V169" s="43" t="s">
        <v>1768</v>
      </c>
      <c r="W169" s="43">
        <v>17759889598.053101</v>
      </c>
      <c r="X169" s="43">
        <v>18350889420.233601</v>
      </c>
      <c r="Y169" s="43">
        <v>19659942528.312302</v>
      </c>
      <c r="Z169" s="43">
        <v>20346088722.643398</v>
      </c>
      <c r="AA169" s="43">
        <v>24586857388.3186</v>
      </c>
      <c r="AB169" s="43">
        <v>26079304410.0895</v>
      </c>
      <c r="AC169" s="43">
        <v>29268863761.7015</v>
      </c>
      <c r="AD169" s="43" t="s">
        <v>1768</v>
      </c>
      <c r="AE169" s="43" t="s">
        <v>1768</v>
      </c>
      <c r="AF169" s="43">
        <v>54215093681.121162</v>
      </c>
      <c r="AG169" s="43"/>
      <c r="AI169" t="str">
        <f t="shared" si="2"/>
        <v>Qatar</v>
      </c>
    </row>
    <row r="170" spans="1:35">
      <c r="A170" s="43" t="s">
        <v>4176</v>
      </c>
      <c r="B170" s="43" t="s">
        <v>1610</v>
      </c>
      <c r="C170" s="43">
        <v>40945223259.840797</v>
      </c>
      <c r="D170" s="43">
        <v>41258753229.470596</v>
      </c>
      <c r="E170" s="43">
        <v>42909325745.959801</v>
      </c>
      <c r="F170" s="43">
        <v>45526793810.309303</v>
      </c>
      <c r="G170" s="43">
        <v>48212873919.579002</v>
      </c>
      <c r="H170" s="43">
        <v>48165021730.0784</v>
      </c>
      <c r="I170" s="43">
        <v>49321357908.244797</v>
      </c>
      <c r="J170" s="43">
        <v>49716312211.711304</v>
      </c>
      <c r="K170" s="43">
        <v>49468155771.7948</v>
      </c>
      <c r="L170" s="43">
        <v>46599150980.411797</v>
      </c>
      <c r="M170" s="43">
        <v>43989597124.468697</v>
      </c>
      <c r="N170" s="43">
        <v>38314937346.891998</v>
      </c>
      <c r="O170" s="43">
        <v>34927739544.180801</v>
      </c>
      <c r="P170" s="43">
        <v>35455614743.032501</v>
      </c>
      <c r="Q170" s="43">
        <v>36863281939.970497</v>
      </c>
      <c r="R170" s="43">
        <v>39502657934.229103</v>
      </c>
      <c r="S170" s="43">
        <v>41086280750.942802</v>
      </c>
      <c r="T170" s="43">
        <v>38578877726.159203</v>
      </c>
      <c r="U170" s="43">
        <v>36731311750.3368</v>
      </c>
      <c r="V170" s="43">
        <v>36290534541.5765</v>
      </c>
      <c r="W170" s="43">
        <v>37052636395.193802</v>
      </c>
      <c r="X170" s="43">
        <v>39164637562.048897</v>
      </c>
      <c r="Y170" s="43">
        <v>41162034208.365997</v>
      </c>
      <c r="Z170" s="43">
        <v>43302459253.322899</v>
      </c>
      <c r="AA170" s="43">
        <v>46939862239.046898</v>
      </c>
      <c r="AB170" s="43">
        <v>48898332853.401802</v>
      </c>
      <c r="AC170" s="43">
        <v>52761301148.820602</v>
      </c>
      <c r="AD170" s="43">
        <v>55926979217.749802</v>
      </c>
      <c r="AE170" s="43">
        <v>61198545646.643997</v>
      </c>
      <c r="AF170" s="43" t="s">
        <v>1768</v>
      </c>
      <c r="AG170" s="142"/>
      <c r="AI170" t="str">
        <f t="shared" si="2"/>
        <v>Romania</v>
      </c>
    </row>
    <row r="171" spans="1:35">
      <c r="A171" s="67" t="s">
        <v>1731</v>
      </c>
      <c r="B171" s="43" t="s">
        <v>1611</v>
      </c>
      <c r="C171" s="43" t="s">
        <v>1768</v>
      </c>
      <c r="D171" s="43" t="s">
        <v>1768</v>
      </c>
      <c r="E171" s="43" t="s">
        <v>1768</v>
      </c>
      <c r="F171" s="43" t="s">
        <v>1768</v>
      </c>
      <c r="G171" s="43" t="s">
        <v>1768</v>
      </c>
      <c r="H171" s="43" t="s">
        <v>1768</v>
      </c>
      <c r="I171" s="43" t="s">
        <v>1768</v>
      </c>
      <c r="J171" s="43" t="s">
        <v>1768</v>
      </c>
      <c r="K171" s="43" t="s">
        <v>1768</v>
      </c>
      <c r="L171" s="43">
        <v>397827114198.70398</v>
      </c>
      <c r="M171" s="43">
        <v>385892318110.26599</v>
      </c>
      <c r="N171" s="43">
        <v>366416566464.76202</v>
      </c>
      <c r="O171" s="43">
        <v>313172304874.56799</v>
      </c>
      <c r="P171" s="43">
        <v>286024837286.70599</v>
      </c>
      <c r="Q171" s="43">
        <v>250072213201.15201</v>
      </c>
      <c r="R171" s="43">
        <v>239710400009.98999</v>
      </c>
      <c r="S171" s="43">
        <v>231080825609.63</v>
      </c>
      <c r="T171" s="43">
        <v>234315957168.16501</v>
      </c>
      <c r="U171" s="43">
        <v>221897211438.25201</v>
      </c>
      <c r="V171" s="43">
        <v>236098632970.29999</v>
      </c>
      <c r="W171" s="43">
        <v>259708496267.32999</v>
      </c>
      <c r="X171" s="43">
        <v>272932811944.543</v>
      </c>
      <c r="Y171" s="43">
        <v>285879843583.36298</v>
      </c>
      <c r="Z171" s="43">
        <v>306885886953.43103</v>
      </c>
      <c r="AA171" s="43">
        <v>328809100604.33698</v>
      </c>
      <c r="AB171" s="43">
        <v>349852883043.01501</v>
      </c>
      <c r="AC171" s="43">
        <v>376791555037.32703</v>
      </c>
      <c r="AD171" s="43">
        <v>407311670995.34998</v>
      </c>
      <c r="AE171" s="43">
        <v>430121124571.09003</v>
      </c>
      <c r="AF171" s="43">
        <v>397948842892.01569</v>
      </c>
      <c r="AG171" s="144"/>
      <c r="AI171" t="str">
        <f t="shared" si="2"/>
        <v>Russia</v>
      </c>
    </row>
    <row r="172" spans="1:35">
      <c r="A172" s="67" t="s">
        <v>2073</v>
      </c>
      <c r="B172" s="43" t="s">
        <v>1612</v>
      </c>
      <c r="C172" s="43">
        <v>1368419410.47645</v>
      </c>
      <c r="D172" s="43">
        <v>1442809419.3164001</v>
      </c>
      <c r="E172" s="43">
        <v>1468936482.42009</v>
      </c>
      <c r="F172" s="43">
        <v>1556784024.3577001</v>
      </c>
      <c r="G172" s="43">
        <v>1490764343.4226501</v>
      </c>
      <c r="H172" s="43">
        <v>1556398945.7425599</v>
      </c>
      <c r="I172" s="43">
        <v>1641567235.9064701</v>
      </c>
      <c r="J172" s="43">
        <v>1641172667.00667</v>
      </c>
      <c r="K172" s="43">
        <v>1715006153.1761799</v>
      </c>
      <c r="L172" s="43">
        <v>1714379588.07883</v>
      </c>
      <c r="M172" s="43">
        <v>1673246631.30599</v>
      </c>
      <c r="N172" s="43">
        <v>1631174858.43979</v>
      </c>
      <c r="O172" s="43">
        <v>1726969275.90748</v>
      </c>
      <c r="P172" s="43">
        <v>1586934658.68664</v>
      </c>
      <c r="Q172" s="43">
        <v>789530666.43129599</v>
      </c>
      <c r="R172" s="43">
        <v>1067635566.68361</v>
      </c>
      <c r="S172" s="43">
        <v>1203713147.8270099</v>
      </c>
      <c r="T172" s="43">
        <v>1370424439.41903</v>
      </c>
      <c r="U172" s="43">
        <v>1491825811.12955</v>
      </c>
      <c r="V172" s="43">
        <v>1604922564.8408501</v>
      </c>
      <c r="W172" s="43">
        <v>1734921292.5929599</v>
      </c>
      <c r="X172" s="43">
        <v>1882389602.4633601</v>
      </c>
      <c r="Y172" s="43">
        <v>2089452458.7343299</v>
      </c>
      <c r="Z172" s="43">
        <v>2095720816.1105299</v>
      </c>
      <c r="AA172" s="43">
        <v>2206794019.3643899</v>
      </c>
      <c r="AB172" s="43">
        <v>2363476394.7392602</v>
      </c>
      <c r="AC172" s="43">
        <v>2535712785.7115998</v>
      </c>
      <c r="AD172" s="43">
        <v>2737161301.44384</v>
      </c>
      <c r="AE172" s="43">
        <v>3044508178.10251</v>
      </c>
      <c r="AF172" s="43">
        <v>3205867111.5419445</v>
      </c>
      <c r="AG172" s="43"/>
      <c r="AI172" t="e">
        <f t="shared" si="2"/>
        <v>#N/A</v>
      </c>
    </row>
    <row r="173" spans="1:35">
      <c r="A173" s="43" t="s">
        <v>89</v>
      </c>
      <c r="B173" s="43" t="s">
        <v>1613</v>
      </c>
      <c r="C173" s="43" t="s">
        <v>1768</v>
      </c>
      <c r="D173" s="43" t="s">
        <v>1768</v>
      </c>
      <c r="E173" s="43">
        <v>165605384.88014299</v>
      </c>
      <c r="F173" s="43">
        <v>166319201.243819</v>
      </c>
      <c r="G173" s="43">
        <v>168460650.33484599</v>
      </c>
      <c r="H173" s="43">
        <v>175063454.57199299</v>
      </c>
      <c r="I173" s="43">
        <v>184699969.73531699</v>
      </c>
      <c r="J173" s="43">
        <v>185592243.063059</v>
      </c>
      <c r="K173" s="43">
        <v>182915434.57242399</v>
      </c>
      <c r="L173" s="43">
        <v>189696684.281046</v>
      </c>
      <c r="M173" s="43">
        <v>181309344.881006</v>
      </c>
      <c r="N173" s="43">
        <v>177139234.99399099</v>
      </c>
      <c r="O173" s="43">
        <v>176784952.869358</v>
      </c>
      <c r="P173" s="43">
        <v>184033135.08655</v>
      </c>
      <c r="Q173" s="43">
        <v>179354822.79413599</v>
      </c>
      <c r="R173" s="43">
        <v>191114582.22665799</v>
      </c>
      <c r="S173" s="43">
        <v>205016881.607694</v>
      </c>
      <c r="T173" s="43">
        <v>206664134.10991299</v>
      </c>
      <c r="U173" s="43">
        <v>211612918.63623899</v>
      </c>
      <c r="V173" s="43">
        <v>216440997.30518001</v>
      </c>
      <c r="W173" s="43">
        <v>231646786.75754601</v>
      </c>
      <c r="X173" s="43">
        <v>248074138.84129</v>
      </c>
      <c r="Y173" s="43">
        <v>259009831.79649499</v>
      </c>
      <c r="Z173" s="43">
        <v>271348698.16880399</v>
      </c>
      <c r="AA173" s="43">
        <v>284351891.26871198</v>
      </c>
      <c r="AB173" s="43">
        <v>299618909.91892201</v>
      </c>
      <c r="AC173" s="43">
        <v>302764435.946711</v>
      </c>
      <c r="AD173" s="43">
        <v>322117383.929537</v>
      </c>
      <c r="AE173" s="43">
        <v>311055733.64112699</v>
      </c>
      <c r="AF173" s="43">
        <v>325339385.49767458</v>
      </c>
      <c r="AG173" s="43"/>
      <c r="AI173" t="str">
        <f t="shared" si="2"/>
        <v>Samoa</v>
      </c>
    </row>
    <row r="174" spans="1:35">
      <c r="A174" s="43" t="s">
        <v>1614</v>
      </c>
      <c r="B174" s="43" t="s">
        <v>1615</v>
      </c>
      <c r="C174" s="43" t="s">
        <v>1768</v>
      </c>
      <c r="D174" s="43" t="s">
        <v>1768</v>
      </c>
      <c r="E174" s="43" t="s">
        <v>1768</v>
      </c>
      <c r="F174" s="43" t="s">
        <v>1768</v>
      </c>
      <c r="G174" s="43" t="s">
        <v>1768</v>
      </c>
      <c r="H174" s="43" t="s">
        <v>1768</v>
      </c>
      <c r="I174" s="43" t="s">
        <v>1768</v>
      </c>
      <c r="J174" s="43" t="s">
        <v>1768</v>
      </c>
      <c r="K174" s="43" t="s">
        <v>1768</v>
      </c>
      <c r="L174" s="43" t="s">
        <v>1768</v>
      </c>
      <c r="M174" s="43" t="s">
        <v>1768</v>
      </c>
      <c r="N174" s="43" t="s">
        <v>1768</v>
      </c>
      <c r="O174" s="43" t="s">
        <v>1768</v>
      </c>
      <c r="P174" s="43" t="s">
        <v>1768</v>
      </c>
      <c r="Q174" s="43" t="s">
        <v>1768</v>
      </c>
      <c r="R174" s="43" t="s">
        <v>1768</v>
      </c>
      <c r="S174" s="43" t="s">
        <v>1768</v>
      </c>
      <c r="T174" s="43" t="s">
        <v>1768</v>
      </c>
      <c r="U174" s="43" t="s">
        <v>1768</v>
      </c>
      <c r="V174" s="43">
        <v>756566306.91733897</v>
      </c>
      <c r="W174" s="43">
        <v>773585180.89707506</v>
      </c>
      <c r="X174" s="43">
        <v>833151239.82614994</v>
      </c>
      <c r="Y174" s="43">
        <v>819226706.57000196</v>
      </c>
      <c r="Z174" s="43">
        <v>851176548.12623298</v>
      </c>
      <c r="AA174" s="43">
        <v>890330669.34003901</v>
      </c>
      <c r="AB174" s="43">
        <v>934847202.80704105</v>
      </c>
      <c r="AC174" s="43">
        <v>981589562.94739294</v>
      </c>
      <c r="AD174" s="43">
        <v>1025524947.79149</v>
      </c>
      <c r="AE174" s="43" t="s">
        <v>1768</v>
      </c>
      <c r="AF174" s="43" t="s">
        <v>1768</v>
      </c>
      <c r="AG174" s="142"/>
      <c r="AI174" t="e">
        <f t="shared" si="2"/>
        <v>#N/A</v>
      </c>
    </row>
    <row r="175" spans="1:35">
      <c r="A175" s="43" t="s">
        <v>1616</v>
      </c>
      <c r="B175" s="43" t="s">
        <v>1617</v>
      </c>
      <c r="C175" s="43" t="s">
        <v>1768</v>
      </c>
      <c r="D175" s="43" t="s">
        <v>1768</v>
      </c>
      <c r="E175" s="43" t="s">
        <v>1768</v>
      </c>
      <c r="F175" s="43" t="s">
        <v>1768</v>
      </c>
      <c r="G175" s="43" t="s">
        <v>1768</v>
      </c>
      <c r="H175" s="43" t="s">
        <v>1768</v>
      </c>
      <c r="I175" s="43" t="s">
        <v>1768</v>
      </c>
      <c r="J175" s="43" t="s">
        <v>1768</v>
      </c>
      <c r="K175" s="43" t="s">
        <v>1768</v>
      </c>
      <c r="L175" s="43" t="s">
        <v>1768</v>
      </c>
      <c r="M175" s="43" t="s">
        <v>1768</v>
      </c>
      <c r="N175" s="43" t="s">
        <v>1768</v>
      </c>
      <c r="O175" s="43" t="s">
        <v>1768</v>
      </c>
      <c r="P175" s="43" t="s">
        <v>1768</v>
      </c>
      <c r="Q175" s="43" t="s">
        <v>1768</v>
      </c>
      <c r="R175" s="43" t="s">
        <v>1768</v>
      </c>
      <c r="S175" s="43" t="s">
        <v>1768</v>
      </c>
      <c r="T175" s="43" t="s">
        <v>1768</v>
      </c>
      <c r="U175" s="43" t="s">
        <v>1768</v>
      </c>
      <c r="V175" s="43" t="s">
        <v>1768</v>
      </c>
      <c r="W175" s="43" t="s">
        <v>1768</v>
      </c>
      <c r="X175" s="43" t="s">
        <v>1768</v>
      </c>
      <c r="Y175" s="43" t="s">
        <v>1768</v>
      </c>
      <c r="Z175" s="43" t="s">
        <v>1768</v>
      </c>
      <c r="AA175" s="43" t="s">
        <v>1768</v>
      </c>
      <c r="AB175" s="43" t="s">
        <v>1768</v>
      </c>
      <c r="AC175" s="43" t="s">
        <v>1768</v>
      </c>
      <c r="AD175" s="43" t="s">
        <v>1768</v>
      </c>
      <c r="AE175" s="43" t="s">
        <v>1768</v>
      </c>
      <c r="AF175" s="43" t="s">
        <v>1768</v>
      </c>
      <c r="AG175" s="142"/>
      <c r="AI175" t="e">
        <f t="shared" si="2"/>
        <v>#N/A</v>
      </c>
    </row>
    <row r="176" spans="1:35">
      <c r="A176" s="43" t="s">
        <v>1618</v>
      </c>
      <c r="B176" s="43" t="s">
        <v>1619</v>
      </c>
      <c r="C176" s="43">
        <v>153723600651.11099</v>
      </c>
      <c r="D176" s="43">
        <v>160934662342.54901</v>
      </c>
      <c r="E176" s="43">
        <v>143073869142.69601</v>
      </c>
      <c r="F176" s="43">
        <v>131318117489.84599</v>
      </c>
      <c r="G176" s="43">
        <v>127262586721.72701</v>
      </c>
      <c r="H176" s="43">
        <v>121759538480.41499</v>
      </c>
      <c r="I176" s="43">
        <v>127957463788.797</v>
      </c>
      <c r="J176" s="43">
        <v>122859910090.259</v>
      </c>
      <c r="K176" s="43">
        <v>132963919014.089</v>
      </c>
      <c r="L176" s="43">
        <v>133046978812.89101</v>
      </c>
      <c r="M176" s="43">
        <v>144127803749.68701</v>
      </c>
      <c r="N176" s="43">
        <v>157248891087.48801</v>
      </c>
      <c r="O176" s="43">
        <v>164527237654.698</v>
      </c>
      <c r="P176" s="43">
        <v>164570123592.62799</v>
      </c>
      <c r="Q176" s="43">
        <v>165665432008.25299</v>
      </c>
      <c r="R176" s="43">
        <v>165998276055.177</v>
      </c>
      <c r="S176" s="43">
        <v>171615358356.64801</v>
      </c>
      <c r="T176" s="43">
        <v>176064764661.15601</v>
      </c>
      <c r="U176" s="43">
        <v>181055435207.74701</v>
      </c>
      <c r="V176" s="43">
        <v>179700216155.56201</v>
      </c>
      <c r="W176" s="43">
        <v>188441864874.66699</v>
      </c>
      <c r="X176" s="43">
        <v>189473468746.46201</v>
      </c>
      <c r="Y176" s="43">
        <v>189716092330.69901</v>
      </c>
      <c r="Z176" s="43">
        <v>204246598743.061</v>
      </c>
      <c r="AA176" s="43">
        <v>215004097758.978</v>
      </c>
      <c r="AB176" s="43">
        <v>226944734103.35599</v>
      </c>
      <c r="AC176" s="43">
        <v>234111140402.64401</v>
      </c>
      <c r="AD176" s="43">
        <v>241870008524.68799</v>
      </c>
      <c r="AE176" s="43">
        <v>252628996138.14999</v>
      </c>
      <c r="AF176" s="43">
        <v>249539560794.05539</v>
      </c>
      <c r="AG176" s="43"/>
      <c r="AI176" t="e">
        <f t="shared" si="2"/>
        <v>#N/A</v>
      </c>
    </row>
    <row r="177" spans="1:35">
      <c r="A177" s="43" t="s">
        <v>4102</v>
      </c>
      <c r="B177" s="43" t="s">
        <v>1620</v>
      </c>
      <c r="C177" s="43">
        <v>2682655747.9017701</v>
      </c>
      <c r="D177" s="43">
        <v>2818653422.5945802</v>
      </c>
      <c r="E177" s="43">
        <v>3039722231.57407</v>
      </c>
      <c r="F177" s="43">
        <v>2877814688.0393</v>
      </c>
      <c r="G177" s="43">
        <v>2985610844.8868299</v>
      </c>
      <c r="H177" s="43">
        <v>3083642502.4140601</v>
      </c>
      <c r="I177" s="43">
        <v>3179646769.1989698</v>
      </c>
      <c r="J177" s="43">
        <v>3373426353.9099102</v>
      </c>
      <c r="K177" s="43">
        <v>3353441130.2251401</v>
      </c>
      <c r="L177" s="43">
        <v>3486836192.2896199</v>
      </c>
      <c r="M177" s="43">
        <v>3463277796.8269901</v>
      </c>
      <c r="N177" s="43">
        <v>3551793131.4684801</v>
      </c>
      <c r="O177" s="43">
        <v>3595929390.6118798</v>
      </c>
      <c r="P177" s="43">
        <v>3642704535.6672802</v>
      </c>
      <c r="Q177" s="43">
        <v>3642073303.9959898</v>
      </c>
      <c r="R177" s="43">
        <v>3837414918.1388001</v>
      </c>
      <c r="S177" s="43">
        <v>3914628506.4040899</v>
      </c>
      <c r="T177" s="43">
        <v>4036922805.3329</v>
      </c>
      <c r="U177" s="43">
        <v>4275047661.25913</v>
      </c>
      <c r="V177" s="43">
        <v>4546389886.4155798</v>
      </c>
      <c r="W177" s="43">
        <v>4691828356.9328003</v>
      </c>
      <c r="X177" s="43">
        <v>4906757092.5168304</v>
      </c>
      <c r="Y177" s="43">
        <v>4938886719.1782904</v>
      </c>
      <c r="Z177" s="43">
        <v>5267878967.8330898</v>
      </c>
      <c r="AA177" s="43">
        <v>5578711667.5951796</v>
      </c>
      <c r="AB177" s="43">
        <v>5892630724.9470596</v>
      </c>
      <c r="AC177" s="43">
        <v>6041595931.7540503</v>
      </c>
      <c r="AD177" s="43">
        <v>6334999295.4446802</v>
      </c>
      <c r="AE177" s="43">
        <v>6545782363.4140301</v>
      </c>
      <c r="AF177" s="43">
        <v>6691219750.3862572</v>
      </c>
      <c r="AG177" s="43"/>
      <c r="AI177" t="str">
        <f t="shared" si="2"/>
        <v>Senegal</v>
      </c>
    </row>
    <row r="178" spans="1:35">
      <c r="A178" s="67" t="s">
        <v>2074</v>
      </c>
      <c r="B178" s="43" t="s">
        <v>1621</v>
      </c>
      <c r="C178" s="43" t="s">
        <v>1768</v>
      </c>
      <c r="D178" s="43" t="s">
        <v>1768</v>
      </c>
      <c r="E178" s="43" t="s">
        <v>1768</v>
      </c>
      <c r="F178" s="43" t="s">
        <v>1768</v>
      </c>
      <c r="G178" s="43" t="s">
        <v>1768</v>
      </c>
      <c r="H178" s="43" t="s">
        <v>1768</v>
      </c>
      <c r="I178" s="43" t="s">
        <v>1768</v>
      </c>
      <c r="J178" s="43" t="s">
        <v>1768</v>
      </c>
      <c r="K178" s="43" t="s">
        <v>1768</v>
      </c>
      <c r="L178" s="43">
        <v>18815204817.688</v>
      </c>
      <c r="M178" s="43">
        <v>17309988432.272999</v>
      </c>
      <c r="N178" s="43">
        <v>15616619998.681</v>
      </c>
      <c r="O178" s="43">
        <v>11375068887.9282</v>
      </c>
      <c r="P178" s="43">
        <v>7904708888.2212601</v>
      </c>
      <c r="Q178" s="43">
        <v>8102326610.4267998</v>
      </c>
      <c r="R178" s="43">
        <v>8596568533.6628304</v>
      </c>
      <c r="S178" s="43">
        <v>9267100879.2885303</v>
      </c>
      <c r="T178" s="43">
        <v>10203078068.096701</v>
      </c>
      <c r="U178" s="43">
        <v>10458155019.799101</v>
      </c>
      <c r="V178" s="43">
        <v>8575687116.2352505</v>
      </c>
      <c r="W178" s="43">
        <v>8963324605.0937901</v>
      </c>
      <c r="X178" s="43">
        <v>9397464124.9092293</v>
      </c>
      <c r="Y178" s="43">
        <v>9794648408.5183506</v>
      </c>
      <c r="Z178" s="43">
        <v>10039040184.6206</v>
      </c>
      <c r="AA178" s="43">
        <v>10886986830.753099</v>
      </c>
      <c r="AB178" s="43">
        <v>11560829901.293301</v>
      </c>
      <c r="AC178" s="43">
        <v>12219493750.2647</v>
      </c>
      <c r="AD178" s="43">
        <v>13139181093.356001</v>
      </c>
      <c r="AE178" s="43">
        <v>13301584726.4221</v>
      </c>
      <c r="AF178" s="43">
        <v>8999178384.6000538</v>
      </c>
      <c r="AG178" s="43"/>
      <c r="AI178" t="e">
        <f t="shared" si="2"/>
        <v>#N/A</v>
      </c>
    </row>
    <row r="179" spans="1:35">
      <c r="A179" s="43" t="s">
        <v>4104</v>
      </c>
      <c r="B179" s="43" t="s">
        <v>1622</v>
      </c>
      <c r="C179" s="43">
        <v>291858536.232943</v>
      </c>
      <c r="D179" s="43">
        <v>267881834.13207099</v>
      </c>
      <c r="E179" s="43">
        <v>264887789.09815499</v>
      </c>
      <c r="F179" s="43">
        <v>260360208.80296499</v>
      </c>
      <c r="G179" s="43">
        <v>272105407.23146099</v>
      </c>
      <c r="H179" s="43">
        <v>302379135.86072999</v>
      </c>
      <c r="I179" s="43">
        <v>301844520.99509698</v>
      </c>
      <c r="J179" s="43">
        <v>315138082.83931899</v>
      </c>
      <c r="K179" s="43">
        <v>332145280.44892102</v>
      </c>
      <c r="L179" s="43">
        <v>369341648.479864</v>
      </c>
      <c r="M179" s="43">
        <v>395179106.89357299</v>
      </c>
      <c r="N179" s="43">
        <v>406087733.557778</v>
      </c>
      <c r="O179" s="43">
        <v>435169568.005238</v>
      </c>
      <c r="P179" s="43">
        <v>462135505.03938198</v>
      </c>
      <c r="Q179" s="43">
        <v>458444439.551709</v>
      </c>
      <c r="R179" s="43">
        <v>454659334.17900002</v>
      </c>
      <c r="S179" s="43">
        <v>477017316.84636801</v>
      </c>
      <c r="T179" s="43">
        <v>534076017.09211099</v>
      </c>
      <c r="U179" s="43">
        <v>578956552.22566104</v>
      </c>
      <c r="V179" s="43">
        <v>589794648.97608805</v>
      </c>
      <c r="W179" s="43">
        <v>614879764.78000605</v>
      </c>
      <c r="X179" s="43">
        <v>600914842.38651705</v>
      </c>
      <c r="Y179" s="43">
        <v>608202933.19793403</v>
      </c>
      <c r="Z179" s="43">
        <v>572397248.34055197</v>
      </c>
      <c r="AA179" s="43">
        <v>556081328.91112196</v>
      </c>
      <c r="AB179" s="43">
        <v>597623469.40535605</v>
      </c>
      <c r="AC179" s="43">
        <v>647229508.76197696</v>
      </c>
      <c r="AD179" s="43">
        <v>694249451.28010094</v>
      </c>
      <c r="AE179" s="43">
        <v>713762727.42512202</v>
      </c>
      <c r="AF179" s="43">
        <v>650050705.3130641</v>
      </c>
      <c r="AG179" s="43"/>
      <c r="AI179" t="str">
        <f t="shared" si="2"/>
        <v>Seychelles</v>
      </c>
    </row>
    <row r="180" spans="1:35">
      <c r="A180" s="43" t="s">
        <v>4106</v>
      </c>
      <c r="B180" s="43" t="s">
        <v>1623</v>
      </c>
      <c r="C180" s="43">
        <v>928741740.00285602</v>
      </c>
      <c r="D180" s="43">
        <v>955502769.79604495</v>
      </c>
      <c r="E180" s="43">
        <v>1001192576.37558</v>
      </c>
      <c r="F180" s="43">
        <v>980139482.68283296</v>
      </c>
      <c r="G180" s="43">
        <v>1020256927.58127</v>
      </c>
      <c r="H180" s="43">
        <v>966067608.19596195</v>
      </c>
      <c r="I180" s="43">
        <v>978008657.02170002</v>
      </c>
      <c r="J180" s="43">
        <v>1048731091.21823</v>
      </c>
      <c r="K180" s="43">
        <v>974480929.95997596</v>
      </c>
      <c r="L180" s="43">
        <v>981594640.748685</v>
      </c>
      <c r="M180" s="43">
        <v>1014478061.21377</v>
      </c>
      <c r="N180" s="43">
        <v>1038318295.65229</v>
      </c>
      <c r="O180" s="43">
        <v>840933987.64878905</v>
      </c>
      <c r="P180" s="43">
        <v>852538876.67834198</v>
      </c>
      <c r="Q180" s="43">
        <v>835914368.58311403</v>
      </c>
      <c r="R180" s="43">
        <v>769057937.38383698</v>
      </c>
      <c r="S180" s="43">
        <v>807510834.25302899</v>
      </c>
      <c r="T180" s="43">
        <v>672333654.07191002</v>
      </c>
      <c r="U180" s="43">
        <v>666703294.85034001</v>
      </c>
      <c r="V180" s="43">
        <v>612555159.65190101</v>
      </c>
      <c r="W180" s="43">
        <v>635876870.13049102</v>
      </c>
      <c r="X180" s="43">
        <v>751415299.60196602</v>
      </c>
      <c r="Y180" s="43">
        <v>957766830.81208301</v>
      </c>
      <c r="Z180" s="43">
        <v>1046724724.8850501</v>
      </c>
      <c r="AA180" s="43">
        <v>1125375032.2018499</v>
      </c>
      <c r="AB180" s="43">
        <v>1206157644.07058</v>
      </c>
      <c r="AC180" s="43">
        <v>1293976843.3001499</v>
      </c>
      <c r="AD180" s="43">
        <v>1377335079.35112</v>
      </c>
      <c r="AE180" s="43">
        <v>1453557724.74718</v>
      </c>
      <c r="AF180" s="43">
        <v>1511889752.5840442</v>
      </c>
      <c r="AG180" s="43"/>
      <c r="AI180" t="str">
        <f t="shared" si="2"/>
        <v>Sierra Leone</v>
      </c>
    </row>
    <row r="181" spans="1:35">
      <c r="A181" s="43" t="s">
        <v>4019</v>
      </c>
      <c r="B181" s="43" t="s">
        <v>1624</v>
      </c>
      <c r="C181" s="43">
        <v>21828605192.591999</v>
      </c>
      <c r="D181" s="43">
        <v>23953361204.689899</v>
      </c>
      <c r="E181" s="43">
        <v>25660010710.230301</v>
      </c>
      <c r="F181" s="43">
        <v>27844860831.761299</v>
      </c>
      <c r="G181" s="43">
        <v>30165676776.179401</v>
      </c>
      <c r="H181" s="43">
        <v>29730342518.172501</v>
      </c>
      <c r="I181" s="43">
        <v>30361156649.528301</v>
      </c>
      <c r="J181" s="43">
        <v>33345444045.389999</v>
      </c>
      <c r="K181" s="43">
        <v>37171164985.108902</v>
      </c>
      <c r="L181" s="43">
        <v>40892881351.262703</v>
      </c>
      <c r="M181" s="43">
        <v>44662452582.553802</v>
      </c>
      <c r="N181" s="43">
        <v>47589952205.119202</v>
      </c>
      <c r="O181" s="43">
        <v>50606664897.480003</v>
      </c>
      <c r="P181" s="43">
        <v>56544496563.7211</v>
      </c>
      <c r="Q181" s="43">
        <v>63085067507.104202</v>
      </c>
      <c r="R181" s="43">
        <v>68229552518.213997</v>
      </c>
      <c r="S181" s="43">
        <v>73544864896.389801</v>
      </c>
      <c r="T181" s="43">
        <v>79679220542.128296</v>
      </c>
      <c r="U181" s="43">
        <v>78582097003.694702</v>
      </c>
      <c r="V181" s="43">
        <v>84241848399.065094</v>
      </c>
      <c r="W181" s="43">
        <v>92716858006.042297</v>
      </c>
      <c r="X181" s="43">
        <v>90492853903.944397</v>
      </c>
      <c r="Y181" s="43">
        <v>94254710350.916397</v>
      </c>
      <c r="Z181" s="43">
        <v>97536626004.983795</v>
      </c>
      <c r="AA181" s="43">
        <v>106879693862.604</v>
      </c>
      <c r="AB181" s="43">
        <v>114689607853.01801</v>
      </c>
      <c r="AC181" s="43">
        <v>124268063641.216</v>
      </c>
      <c r="AD181" s="43">
        <v>133919026800.83501</v>
      </c>
      <c r="AE181" s="43">
        <v>135457981257.755</v>
      </c>
      <c r="AF181" s="43">
        <v>143468421634.56839</v>
      </c>
      <c r="AG181" s="43"/>
      <c r="AI181" t="str">
        <f t="shared" si="2"/>
        <v>Singapore</v>
      </c>
    </row>
    <row r="182" spans="1:35">
      <c r="A182" s="67" t="s">
        <v>1734</v>
      </c>
      <c r="B182" s="43" t="s">
        <v>1625</v>
      </c>
      <c r="C182" s="43" t="s">
        <v>1768</v>
      </c>
      <c r="D182" s="43" t="s">
        <v>1768</v>
      </c>
      <c r="E182" s="43" t="s">
        <v>1768</v>
      </c>
      <c r="F182" s="43" t="s">
        <v>1768</v>
      </c>
      <c r="G182" s="43">
        <v>24816556469.608002</v>
      </c>
      <c r="H182" s="43">
        <v>25684733139.688801</v>
      </c>
      <c r="I182" s="43">
        <v>26754930900.806801</v>
      </c>
      <c r="J182" s="43">
        <v>27413073297.250099</v>
      </c>
      <c r="K182" s="43">
        <v>27945309523.177799</v>
      </c>
      <c r="L182" s="43">
        <v>28282965872.334301</v>
      </c>
      <c r="M182" s="43">
        <v>27527532599.852501</v>
      </c>
      <c r="N182" s="43">
        <v>23515724198.281799</v>
      </c>
      <c r="O182" s="43">
        <v>21935117727.393299</v>
      </c>
      <c r="P182" s="43">
        <v>21123518371.479801</v>
      </c>
      <c r="Q182" s="43">
        <v>22434348212.4837</v>
      </c>
      <c r="R182" s="43">
        <v>23745204450.584801</v>
      </c>
      <c r="S182" s="43">
        <v>25651716914.7356</v>
      </c>
      <c r="T182" s="43">
        <v>27122830292.979599</v>
      </c>
      <c r="U182" s="43">
        <v>28304680302.192699</v>
      </c>
      <c r="V182" s="43">
        <v>28312815551.8703</v>
      </c>
      <c r="W182" s="43">
        <v>28700755481.849998</v>
      </c>
      <c r="X182" s="43">
        <v>29700884466.556099</v>
      </c>
      <c r="Y182" s="43">
        <v>31064022480.191601</v>
      </c>
      <c r="Z182" s="43">
        <v>32548544315.459702</v>
      </c>
      <c r="AA182" s="43">
        <v>34185913027.455299</v>
      </c>
      <c r="AB182" s="43">
        <v>36464529205.822701</v>
      </c>
      <c r="AC182" s="43">
        <v>39565229408.513</v>
      </c>
      <c r="AD182" s="43">
        <v>43750985811.682297</v>
      </c>
      <c r="AE182" s="43">
        <v>46450626497.143898</v>
      </c>
      <c r="AF182" s="43">
        <v>43570687654.320992</v>
      </c>
      <c r="AG182" s="144"/>
      <c r="AI182" t="str">
        <f t="shared" si="2"/>
        <v>Slovak</v>
      </c>
    </row>
    <row r="183" spans="1:35">
      <c r="A183" s="43" t="s">
        <v>4203</v>
      </c>
      <c r="B183" s="43" t="s">
        <v>1626</v>
      </c>
      <c r="C183" s="43" t="s">
        <v>1768</v>
      </c>
      <c r="D183" s="43" t="s">
        <v>1768</v>
      </c>
      <c r="E183" s="43" t="s">
        <v>1768</v>
      </c>
      <c r="F183" s="43" t="s">
        <v>1768</v>
      </c>
      <c r="G183" s="43" t="s">
        <v>1768</v>
      </c>
      <c r="H183" s="43" t="s">
        <v>1768</v>
      </c>
      <c r="I183" s="43" t="s">
        <v>1768</v>
      </c>
      <c r="J183" s="43" t="s">
        <v>1768</v>
      </c>
      <c r="K183" s="43" t="s">
        <v>1768</v>
      </c>
      <c r="L183" s="43" t="s">
        <v>1768</v>
      </c>
      <c r="M183" s="43">
        <v>16618570959.942801</v>
      </c>
      <c r="N183" s="43">
        <v>15139500330.816799</v>
      </c>
      <c r="O183" s="43">
        <v>14312323624.542299</v>
      </c>
      <c r="P183" s="43">
        <v>14719282810.086399</v>
      </c>
      <c r="Q183" s="43">
        <v>15503450770.5126</v>
      </c>
      <c r="R183" s="43">
        <v>16068172517.382401</v>
      </c>
      <c r="S183" s="43">
        <v>16642261857.737</v>
      </c>
      <c r="T183" s="43">
        <v>17458881868.245602</v>
      </c>
      <c r="U183" s="43">
        <v>18081623889.655399</v>
      </c>
      <c r="V183" s="43">
        <v>19051860359.195702</v>
      </c>
      <c r="W183" s="43">
        <v>19887999963.713699</v>
      </c>
      <c r="X183" s="43">
        <v>20454641387.1059</v>
      </c>
      <c r="Y183" s="43">
        <v>21267444767.507401</v>
      </c>
      <c r="Z183" s="43">
        <v>21870425982.466599</v>
      </c>
      <c r="AA183" s="43">
        <v>22807909253.830601</v>
      </c>
      <c r="AB183" s="43">
        <v>23799727188.130402</v>
      </c>
      <c r="AC183" s="43">
        <v>25204551148.666698</v>
      </c>
      <c r="AD183" s="43">
        <v>26909526641.322399</v>
      </c>
      <c r="AE183" s="43">
        <v>27862293677.330502</v>
      </c>
      <c r="AF183" s="43">
        <v>25697560078.323444</v>
      </c>
      <c r="AG183" s="43"/>
      <c r="AI183" t="str">
        <f t="shared" si="2"/>
        <v>Slovenia</v>
      </c>
    </row>
    <row r="184" spans="1:35">
      <c r="A184" s="67" t="s">
        <v>1735</v>
      </c>
      <c r="B184" s="43" t="s">
        <v>1627</v>
      </c>
      <c r="C184" s="43" t="s">
        <v>1768</v>
      </c>
      <c r="D184" s="43" t="s">
        <v>1768</v>
      </c>
      <c r="E184" s="43" t="s">
        <v>1768</v>
      </c>
      <c r="F184" s="43" t="s">
        <v>1768</v>
      </c>
      <c r="G184" s="43" t="s">
        <v>1768</v>
      </c>
      <c r="H184" s="43" t="s">
        <v>1768</v>
      </c>
      <c r="I184" s="43" t="s">
        <v>1768</v>
      </c>
      <c r="J184" s="43" t="s">
        <v>1768</v>
      </c>
      <c r="K184" s="43" t="s">
        <v>1768</v>
      </c>
      <c r="L184" s="43" t="s">
        <v>1768</v>
      </c>
      <c r="M184" s="43">
        <v>340865987.83856398</v>
      </c>
      <c r="N184" s="43">
        <v>361332195.73462898</v>
      </c>
      <c r="O184" s="43">
        <v>407186864.05872202</v>
      </c>
      <c r="P184" s="43">
        <v>423378484.22965902</v>
      </c>
      <c r="Q184" s="43">
        <v>462303139.12059098</v>
      </c>
      <c r="R184" s="43">
        <v>500321063.28195101</v>
      </c>
      <c r="S184" s="43">
        <v>508352106.88673598</v>
      </c>
      <c r="T184" s="43">
        <v>501033494.56947201</v>
      </c>
      <c r="U184" s="43">
        <v>509971268.90382999</v>
      </c>
      <c r="V184" s="43">
        <v>507510142.63784701</v>
      </c>
      <c r="W184" s="43">
        <v>435101217.23341697</v>
      </c>
      <c r="X184" s="43">
        <v>400386383.58692801</v>
      </c>
      <c r="Y184" s="43">
        <v>389246548.90932399</v>
      </c>
      <c r="Z184" s="43">
        <v>414635009.33735299</v>
      </c>
      <c r="AA184" s="43">
        <v>434929119.63931203</v>
      </c>
      <c r="AB184" s="43">
        <v>458538451.01349902</v>
      </c>
      <c r="AC184" s="43">
        <v>490311901.57023001</v>
      </c>
      <c r="AD184" s="43">
        <v>542775275.03824496</v>
      </c>
      <c r="AE184" s="43">
        <v>580226769.01588404</v>
      </c>
      <c r="AF184" s="43">
        <v>569436401.74859667</v>
      </c>
      <c r="AG184" s="144"/>
      <c r="AI184" t="str">
        <f t="shared" si="2"/>
        <v>SolomonIs.</v>
      </c>
    </row>
    <row r="185" spans="1:35">
      <c r="A185" s="43" t="s">
        <v>4108</v>
      </c>
      <c r="B185" s="43" t="s">
        <v>1628</v>
      </c>
      <c r="C185" s="43" t="s">
        <v>1768</v>
      </c>
      <c r="D185" s="43" t="s">
        <v>1768</v>
      </c>
      <c r="E185" s="43" t="s">
        <v>1768</v>
      </c>
      <c r="F185" s="43" t="s">
        <v>1768</v>
      </c>
      <c r="G185" s="43" t="s">
        <v>1768</v>
      </c>
      <c r="H185" s="43" t="s">
        <v>1768</v>
      </c>
      <c r="I185" s="43" t="s">
        <v>1768</v>
      </c>
      <c r="J185" s="43" t="s">
        <v>1768</v>
      </c>
      <c r="K185" s="43" t="s">
        <v>1768</v>
      </c>
      <c r="L185" s="43" t="s">
        <v>1768</v>
      </c>
      <c r="M185" s="43" t="s">
        <v>1768</v>
      </c>
      <c r="N185" s="43" t="s">
        <v>1768</v>
      </c>
      <c r="O185" s="43" t="s">
        <v>1768</v>
      </c>
      <c r="P185" s="43" t="s">
        <v>1768</v>
      </c>
      <c r="Q185" s="43" t="s">
        <v>1768</v>
      </c>
      <c r="R185" s="43" t="s">
        <v>1768</v>
      </c>
      <c r="S185" s="43" t="s">
        <v>1768</v>
      </c>
      <c r="T185" s="43" t="s">
        <v>1768</v>
      </c>
      <c r="U185" s="43" t="s">
        <v>1768</v>
      </c>
      <c r="V185" s="43" t="s">
        <v>1768</v>
      </c>
      <c r="W185" s="43" t="s">
        <v>1768</v>
      </c>
      <c r="X185" s="43" t="s">
        <v>1768</v>
      </c>
      <c r="Y185" s="43" t="s">
        <v>1768</v>
      </c>
      <c r="Z185" s="43" t="s">
        <v>1768</v>
      </c>
      <c r="AA185" s="43" t="s">
        <v>1768</v>
      </c>
      <c r="AB185" s="43" t="s">
        <v>1768</v>
      </c>
      <c r="AC185" s="43" t="s">
        <v>1768</v>
      </c>
      <c r="AD185" s="43" t="s">
        <v>1768</v>
      </c>
      <c r="AE185" s="43" t="s">
        <v>1768</v>
      </c>
      <c r="AF185" s="43" t="s">
        <v>1768</v>
      </c>
      <c r="AG185" s="142"/>
      <c r="AI185" t="str">
        <f t="shared" si="2"/>
        <v>Somalia</v>
      </c>
    </row>
    <row r="186" spans="1:35">
      <c r="A186" s="67" t="s">
        <v>2075</v>
      </c>
      <c r="B186" s="43" t="s">
        <v>1629</v>
      </c>
      <c r="C186" s="43">
        <v>95502513206.825394</v>
      </c>
      <c r="D186" s="43">
        <v>100622238815.97099</v>
      </c>
      <c r="E186" s="43">
        <v>100236492287.492</v>
      </c>
      <c r="F186" s="43">
        <v>98385583213.965393</v>
      </c>
      <c r="G186" s="43">
        <v>103402271211.17799</v>
      </c>
      <c r="H186" s="43">
        <v>102149511009.41701</v>
      </c>
      <c r="I186" s="43">
        <v>102167802994.965</v>
      </c>
      <c r="J186" s="43">
        <v>104314112997.726</v>
      </c>
      <c r="K186" s="43">
        <v>108695350448.978</v>
      </c>
      <c r="L186" s="43">
        <v>111298440700.03799</v>
      </c>
      <c r="M186" s="43">
        <v>110944679176.748</v>
      </c>
      <c r="N186" s="43">
        <v>109815118377.909</v>
      </c>
      <c r="O186" s="43">
        <v>107468229246.063</v>
      </c>
      <c r="P186" s="43">
        <v>108793911860.008</v>
      </c>
      <c r="Q186" s="43">
        <v>112312441856.57001</v>
      </c>
      <c r="R186" s="43">
        <v>115811659973.707</v>
      </c>
      <c r="S186" s="43">
        <v>120799394316.97501</v>
      </c>
      <c r="T186" s="43">
        <v>123996733290.06799</v>
      </c>
      <c r="U186" s="43">
        <v>124638246538.517</v>
      </c>
      <c r="V186" s="43">
        <v>127577372935.02901</v>
      </c>
      <c r="W186" s="43">
        <v>132877648090.737</v>
      </c>
      <c r="X186" s="43">
        <v>136512464876.16701</v>
      </c>
      <c r="Y186" s="43">
        <v>141519643307.32599</v>
      </c>
      <c r="Z186" s="43">
        <v>145934943325.36801</v>
      </c>
      <c r="AA186" s="43">
        <v>153033765735.22601</v>
      </c>
      <c r="AB186" s="43">
        <v>160631936844.85699</v>
      </c>
      <c r="AC186" s="43">
        <v>169179699223.45099</v>
      </c>
      <c r="AD186" s="43">
        <v>177804120563.36301</v>
      </c>
      <c r="AE186" s="43">
        <v>183249068253.85501</v>
      </c>
      <c r="AF186" s="43">
        <v>181923256083.42905</v>
      </c>
      <c r="AG186" s="144"/>
      <c r="AI186" t="str">
        <f t="shared" si="2"/>
        <v>S.Africa</v>
      </c>
    </row>
    <row r="187" spans="1:35">
      <c r="A187" s="43" t="s">
        <v>1630</v>
      </c>
      <c r="B187" s="43" t="s">
        <v>1631</v>
      </c>
      <c r="C187" s="43">
        <v>215733347445.452</v>
      </c>
      <c r="D187" s="43">
        <v>228782674327.565</v>
      </c>
      <c r="E187" s="43">
        <v>237450728306.14899</v>
      </c>
      <c r="F187" s="43">
        <v>253472036839.30399</v>
      </c>
      <c r="G187" s="43">
        <v>264130456059.20901</v>
      </c>
      <c r="H187" s="43">
        <v>278314432583.96301</v>
      </c>
      <c r="I187" s="43">
        <v>291701647333.28998</v>
      </c>
      <c r="J187" s="43">
        <v>303960683685.04199</v>
      </c>
      <c r="K187" s="43">
        <v>329710222870.81799</v>
      </c>
      <c r="L187" s="43">
        <v>347578798038.56598</v>
      </c>
      <c r="M187" s="43">
        <v>366453646215.99597</v>
      </c>
      <c r="N187" s="43">
        <v>373591938178.11798</v>
      </c>
      <c r="O187" s="43">
        <v>394943470649.29199</v>
      </c>
      <c r="P187" s="43">
        <v>412177559034.69702</v>
      </c>
      <c r="Q187" s="43">
        <v>436967992927.19202</v>
      </c>
      <c r="R187" s="43">
        <v>467108250078.81403</v>
      </c>
      <c r="S187" s="43">
        <v>499031165376.216</v>
      </c>
      <c r="T187" s="43">
        <v>518149182786.73901</v>
      </c>
      <c r="U187" s="43">
        <v>547051763999.69598</v>
      </c>
      <c r="V187" s="43">
        <v>583211789293.30896</v>
      </c>
      <c r="W187" s="43">
        <v>608175127146.73999</v>
      </c>
      <c r="X187" s="43">
        <v>636383760396.776</v>
      </c>
      <c r="Y187" s="43">
        <v>660129456598.30798</v>
      </c>
      <c r="Z187" s="43">
        <v>710340678263.66602</v>
      </c>
      <c r="AA187" s="43">
        <v>766575545263.88196</v>
      </c>
      <c r="AB187" s="43">
        <v>833692138114.10095</v>
      </c>
      <c r="AC187" s="43">
        <v>908375991329.14905</v>
      </c>
      <c r="AD187" s="43">
        <v>984676047169.98596</v>
      </c>
      <c r="AE187" s="43">
        <v>1040200015202.25</v>
      </c>
      <c r="AF187" s="43">
        <v>1106637632849.5898</v>
      </c>
      <c r="AG187" s="43"/>
      <c r="AI187" t="e">
        <f t="shared" si="2"/>
        <v>#N/A</v>
      </c>
    </row>
    <row r="188" spans="1:35">
      <c r="A188" s="43" t="s">
        <v>4155</v>
      </c>
      <c r="B188" s="43" t="s">
        <v>1632</v>
      </c>
      <c r="C188" s="43">
        <v>329980283766.35303</v>
      </c>
      <c r="D188" s="43">
        <v>329543117744.60999</v>
      </c>
      <c r="E188" s="43">
        <v>333650819974.203</v>
      </c>
      <c r="F188" s="43">
        <v>339556753270.68402</v>
      </c>
      <c r="G188" s="43">
        <v>345616823290.953</v>
      </c>
      <c r="H188" s="43">
        <v>353640040538.05103</v>
      </c>
      <c r="I188" s="43">
        <v>365145107794.362</v>
      </c>
      <c r="J188" s="43">
        <v>385400221116.63898</v>
      </c>
      <c r="K188" s="43">
        <v>405033720287.45203</v>
      </c>
      <c r="L188" s="43">
        <v>424584853510.22699</v>
      </c>
      <c r="M188" s="43">
        <v>440640040538.04999</v>
      </c>
      <c r="N188" s="43">
        <v>451858761746.82098</v>
      </c>
      <c r="O188" s="43">
        <v>456057490326.14697</v>
      </c>
      <c r="P188" s="43">
        <v>451353325962.77899</v>
      </c>
      <c r="Q188" s="43">
        <v>462109913395.98297</v>
      </c>
      <c r="R188" s="43">
        <v>474852588907.315</v>
      </c>
      <c r="S188" s="43">
        <v>486329832319.88202</v>
      </c>
      <c r="T188" s="43">
        <v>505144462870.83099</v>
      </c>
      <c r="U188" s="43">
        <v>527715128063.38702</v>
      </c>
      <c r="V188" s="43">
        <v>552760088446.65601</v>
      </c>
      <c r="W188" s="43">
        <v>580673484429.703</v>
      </c>
      <c r="X188" s="43">
        <v>601856458448.49805</v>
      </c>
      <c r="Y188" s="43">
        <v>618131932927.953</v>
      </c>
      <c r="Z188" s="43">
        <v>637271697070.20496</v>
      </c>
      <c r="AA188" s="43">
        <v>658090289294.26904</v>
      </c>
      <c r="AB188" s="43">
        <v>681875806154.41296</v>
      </c>
      <c r="AC188" s="43">
        <v>708393311221.66895</v>
      </c>
      <c r="AD188" s="43">
        <v>734339782568.63794</v>
      </c>
      <c r="AE188" s="43">
        <v>742849087893.86401</v>
      </c>
      <c r="AF188" s="43">
        <v>713895208586.69617</v>
      </c>
      <c r="AG188" s="43"/>
      <c r="AI188" t="str">
        <f t="shared" si="2"/>
        <v>Spain</v>
      </c>
    </row>
    <row r="189" spans="1:35">
      <c r="A189" s="67" t="s">
        <v>1737</v>
      </c>
      <c r="B189" s="43" t="s">
        <v>1633</v>
      </c>
      <c r="C189" s="43">
        <v>6515044618.6321201</v>
      </c>
      <c r="D189" s="43">
        <v>6886370990.9954395</v>
      </c>
      <c r="E189" s="43">
        <v>7171570535.6827497</v>
      </c>
      <c r="F189" s="43">
        <v>7516808381.9500599</v>
      </c>
      <c r="G189" s="43">
        <v>7900102158.2125998</v>
      </c>
      <c r="H189" s="43">
        <v>8295059639.2301502</v>
      </c>
      <c r="I189" s="43">
        <v>8656355059.7424393</v>
      </c>
      <c r="J189" s="43">
        <v>8805730046.2302799</v>
      </c>
      <c r="K189" s="43">
        <v>9023468716.4912701</v>
      </c>
      <c r="L189" s="43">
        <v>9230944960.5047703</v>
      </c>
      <c r="M189" s="43">
        <v>9821725437.9770794</v>
      </c>
      <c r="N189" s="43">
        <v>10273524808.124001</v>
      </c>
      <c r="O189" s="43">
        <v>10725559899.681499</v>
      </c>
      <c r="P189" s="43">
        <v>11465623532.759501</v>
      </c>
      <c r="Q189" s="43">
        <v>12107698450.594</v>
      </c>
      <c r="R189" s="43">
        <v>12773621865.376699</v>
      </c>
      <c r="S189" s="43">
        <v>13259019496.261</v>
      </c>
      <c r="T189" s="43">
        <v>14108314847.4081</v>
      </c>
      <c r="U189" s="43">
        <v>14771179511.717899</v>
      </c>
      <c r="V189" s="43">
        <v>15406424815.0149</v>
      </c>
      <c r="W189" s="43">
        <v>16330810303.9158</v>
      </c>
      <c r="X189" s="43">
        <v>16078438392.660299</v>
      </c>
      <c r="Y189" s="43">
        <v>16715893244.838301</v>
      </c>
      <c r="Z189" s="43">
        <v>17708862282.2132</v>
      </c>
      <c r="AA189" s="43">
        <v>18673120685.282101</v>
      </c>
      <c r="AB189" s="43">
        <v>19838649830.412498</v>
      </c>
      <c r="AC189" s="43">
        <v>21359935408.247002</v>
      </c>
      <c r="AD189" s="43">
        <v>22811733077.215099</v>
      </c>
      <c r="AE189" s="43">
        <v>24169041085.6632</v>
      </c>
      <c r="AF189" s="43">
        <v>25025292330.28075</v>
      </c>
      <c r="AG189" s="144"/>
      <c r="AI189" t="str">
        <f t="shared" si="2"/>
        <v>SriLanka</v>
      </c>
    </row>
    <row r="190" spans="1:35">
      <c r="A190" s="43" t="s">
        <v>1634</v>
      </c>
      <c r="B190" s="43" t="s">
        <v>1635</v>
      </c>
      <c r="C190" s="43">
        <v>130257404.774472</v>
      </c>
      <c r="D190" s="43">
        <v>131703914.17453399</v>
      </c>
      <c r="E190" s="43">
        <v>129628709.876212</v>
      </c>
      <c r="F190" s="43">
        <v>128366208.73905601</v>
      </c>
      <c r="G190" s="43">
        <v>141676139.75587901</v>
      </c>
      <c r="H190" s="43">
        <v>150743658.044606</v>
      </c>
      <c r="I190" s="43">
        <v>168362457.395942</v>
      </c>
      <c r="J190" s="43">
        <v>183021782.340738</v>
      </c>
      <c r="K190" s="43">
        <v>199618297.20853201</v>
      </c>
      <c r="L190" s="43">
        <v>214824527.42326301</v>
      </c>
      <c r="M190" s="43">
        <v>219700762.746546</v>
      </c>
      <c r="N190" s="43">
        <v>220564571.13592899</v>
      </c>
      <c r="O190" s="43">
        <v>227863565.56450999</v>
      </c>
      <c r="P190" s="43">
        <v>243034024.572932</v>
      </c>
      <c r="Q190" s="43">
        <v>255439256.47528201</v>
      </c>
      <c r="R190" s="43">
        <v>264808335.68340299</v>
      </c>
      <c r="S190" s="43">
        <v>282135796.79661798</v>
      </c>
      <c r="T190" s="43">
        <v>301236868.57617998</v>
      </c>
      <c r="U190" s="43">
        <v>301645821.33314699</v>
      </c>
      <c r="V190" s="43">
        <v>317363455.06030703</v>
      </c>
      <c r="W190" s="43">
        <v>326203986.92653298</v>
      </c>
      <c r="X190" s="43">
        <v>332883724.79912502</v>
      </c>
      <c r="Y190" s="43">
        <v>336294439.44013</v>
      </c>
      <c r="Z190" s="43">
        <v>337873692.41833198</v>
      </c>
      <c r="AA190" s="43">
        <v>363671243.90279901</v>
      </c>
      <c r="AB190" s="43">
        <v>384156785.460244</v>
      </c>
      <c r="AC190" s="43">
        <v>404331617.99846298</v>
      </c>
      <c r="AD190" s="43">
        <v>420307324.41041201</v>
      </c>
      <c r="AE190" s="43">
        <v>454972959.14962602</v>
      </c>
      <c r="AF190" s="43">
        <v>397844175.61008209</v>
      </c>
      <c r="AG190" s="43"/>
      <c r="AI190" t="e">
        <f t="shared" si="2"/>
        <v>#N/A</v>
      </c>
    </row>
    <row r="191" spans="1:35">
      <c r="A191" s="43" t="s">
        <v>1636</v>
      </c>
      <c r="B191" s="43" t="s">
        <v>1637</v>
      </c>
      <c r="C191" s="43">
        <v>244943710.747967</v>
      </c>
      <c r="D191" s="43">
        <v>253541787.60130399</v>
      </c>
      <c r="E191" s="43">
        <v>226104465.49295899</v>
      </c>
      <c r="F191" s="43">
        <v>235715918.97546801</v>
      </c>
      <c r="G191" s="43">
        <v>291114077.88557202</v>
      </c>
      <c r="H191" s="43">
        <v>274206984.56973398</v>
      </c>
      <c r="I191" s="43">
        <v>315001367.11358798</v>
      </c>
      <c r="J191" s="43">
        <v>321096773.52567101</v>
      </c>
      <c r="K191" s="43">
        <v>360167045.94155198</v>
      </c>
      <c r="L191" s="43">
        <v>392811610.99779999</v>
      </c>
      <c r="M191" s="43">
        <v>485298685.53499699</v>
      </c>
      <c r="N191" s="43">
        <v>498294702.85234398</v>
      </c>
      <c r="O191" s="43">
        <v>533283550.28477299</v>
      </c>
      <c r="P191" s="43">
        <v>547004723.711344</v>
      </c>
      <c r="Q191" s="43">
        <v>554778662.77518702</v>
      </c>
      <c r="R191" s="43">
        <v>573018920.80111098</v>
      </c>
      <c r="S191" s="43">
        <v>604074276.37065804</v>
      </c>
      <c r="T191" s="43">
        <v>606499005.34544098</v>
      </c>
      <c r="U191" s="43">
        <v>691256225.79259598</v>
      </c>
      <c r="V191" s="43">
        <v>707560102.03425395</v>
      </c>
      <c r="W191" s="43">
        <v>707525925.49653995</v>
      </c>
      <c r="X191" s="43">
        <v>671300878.95050001</v>
      </c>
      <c r="Y191" s="43">
        <v>692149017.36120796</v>
      </c>
      <c r="Z191" s="43">
        <v>721955422.54160595</v>
      </c>
      <c r="AA191" s="43">
        <v>759365402.07195902</v>
      </c>
      <c r="AB191" s="43">
        <v>803438727.01159799</v>
      </c>
      <c r="AC191" s="43">
        <v>835857350.65094495</v>
      </c>
      <c r="AD191" s="43">
        <v>842884214.623034</v>
      </c>
      <c r="AE191" s="43">
        <v>847201030.44023097</v>
      </c>
      <c r="AF191" s="43">
        <v>816381929.17964828</v>
      </c>
      <c r="AG191" s="43"/>
      <c r="AI191" t="e">
        <f t="shared" si="2"/>
        <v>#N/A</v>
      </c>
    </row>
    <row r="192" spans="1:35">
      <c r="A192" s="43" t="s">
        <v>1638</v>
      </c>
      <c r="B192" s="43" t="s">
        <v>1639</v>
      </c>
      <c r="C192" s="43">
        <v>136828780.85878101</v>
      </c>
      <c r="D192" s="43">
        <v>145215624.60790399</v>
      </c>
      <c r="E192" s="43">
        <v>152181663.45712101</v>
      </c>
      <c r="F192" s="43">
        <v>158876424.69545701</v>
      </c>
      <c r="G192" s="43">
        <v>168238055.10840401</v>
      </c>
      <c r="H192" s="43">
        <v>178528506.39592499</v>
      </c>
      <c r="I192" s="43">
        <v>190423655.16787201</v>
      </c>
      <c r="J192" s="43">
        <v>199067989.73385501</v>
      </c>
      <c r="K192" s="43">
        <v>228150665.24490499</v>
      </c>
      <c r="L192" s="43">
        <v>233838446.11042899</v>
      </c>
      <c r="M192" s="43">
        <v>245637043.182935</v>
      </c>
      <c r="N192" s="43">
        <v>247149809.088862</v>
      </c>
      <c r="O192" s="43">
        <v>265744324.506327</v>
      </c>
      <c r="P192" s="43">
        <v>266162754.44060299</v>
      </c>
      <c r="Q192" s="43">
        <v>258169209.52203101</v>
      </c>
      <c r="R192" s="43">
        <v>260755447.28656301</v>
      </c>
      <c r="S192" s="43">
        <v>264249965.515365</v>
      </c>
      <c r="T192" s="43">
        <v>299328476.54834902</v>
      </c>
      <c r="U192" s="43">
        <v>314819322.726363</v>
      </c>
      <c r="V192" s="43">
        <v>328687027.72058201</v>
      </c>
      <c r="W192" s="43">
        <v>339014808.82759702</v>
      </c>
      <c r="X192" s="43">
        <v>342341178.20883</v>
      </c>
      <c r="Y192" s="43">
        <v>355160209.15260899</v>
      </c>
      <c r="Z192" s="43">
        <v>366424925.40246302</v>
      </c>
      <c r="AA192" s="43">
        <v>389172144.39775199</v>
      </c>
      <c r="AB192" s="43">
        <v>403299148.84591502</v>
      </c>
      <c r="AC192" s="43">
        <v>442067036.71675998</v>
      </c>
      <c r="AD192" s="43">
        <v>476076135.43244201</v>
      </c>
      <c r="AE192" s="43">
        <v>470641719.055489</v>
      </c>
      <c r="AF192" s="43">
        <v>471137827.94769847</v>
      </c>
      <c r="AG192" s="43"/>
      <c r="AI192" t="e">
        <f t="shared" si="2"/>
        <v>#N/A</v>
      </c>
    </row>
    <row r="193" spans="1:35">
      <c r="A193" s="43" t="s">
        <v>1640</v>
      </c>
      <c r="B193" s="43" t="s">
        <v>1641</v>
      </c>
      <c r="C193" s="43">
        <v>227429822603.46899</v>
      </c>
      <c r="D193" s="43">
        <v>232671322802.246</v>
      </c>
      <c r="E193" s="43">
        <v>234104476527.03201</v>
      </c>
      <c r="F193" s="43">
        <v>231845820510.46399</v>
      </c>
      <c r="G193" s="43">
        <v>237395374138.655</v>
      </c>
      <c r="H193" s="43">
        <v>240607141919.61301</v>
      </c>
      <c r="I193" s="43">
        <v>245539616428.452</v>
      </c>
      <c r="J193" s="43">
        <v>251263900025.134</v>
      </c>
      <c r="K193" s="43">
        <v>262198101204.668</v>
      </c>
      <c r="L193" s="43">
        <v>270585793077.909</v>
      </c>
      <c r="M193" s="43">
        <v>273641222165.39801</v>
      </c>
      <c r="N193" s="43">
        <v>275699010209.16498</v>
      </c>
      <c r="O193" s="43">
        <v>272671140460.73801</v>
      </c>
      <c r="P193" s="43">
        <v>274286342464.69699</v>
      </c>
      <c r="Q193" s="43">
        <v>279469745091.76703</v>
      </c>
      <c r="R193" s="43">
        <v>289968263023.75598</v>
      </c>
      <c r="S193" s="43">
        <v>304565586904.69098</v>
      </c>
      <c r="T193" s="43">
        <v>315440442670.34998</v>
      </c>
      <c r="U193" s="43">
        <v>322932963245.09802</v>
      </c>
      <c r="V193" s="43">
        <v>330540584180.19397</v>
      </c>
      <c r="W193" s="43">
        <v>342397441081.58197</v>
      </c>
      <c r="X193" s="43">
        <v>354143806785.46997</v>
      </c>
      <c r="Y193" s="43">
        <v>365548129437.414</v>
      </c>
      <c r="Z193" s="43">
        <v>381013861637.34698</v>
      </c>
      <c r="AA193" s="43">
        <v>404215624947.00598</v>
      </c>
      <c r="AB193" s="43">
        <v>426837248673.24799</v>
      </c>
      <c r="AC193" s="43">
        <v>453424571633.68701</v>
      </c>
      <c r="AD193" s="43">
        <v>481730190638.63397</v>
      </c>
      <c r="AE193" s="43">
        <v>506136254646.20697</v>
      </c>
      <c r="AF193" s="43" t="e">
        <v>#N/A</v>
      </c>
      <c r="AG193" s="43"/>
      <c r="AI193" t="e">
        <f t="shared" si="2"/>
        <v>#N/A</v>
      </c>
    </row>
    <row r="194" spans="1:35">
      <c r="A194" s="43" t="s">
        <v>4114</v>
      </c>
      <c r="B194" s="43" t="s">
        <v>1642</v>
      </c>
      <c r="C194" s="43">
        <v>5525044736</v>
      </c>
      <c r="D194" s="43">
        <v>5935973376</v>
      </c>
      <c r="E194" s="43">
        <v>6289678848</v>
      </c>
      <c r="F194" s="43">
        <v>6419403264</v>
      </c>
      <c r="G194" s="43">
        <v>6097861632</v>
      </c>
      <c r="H194" s="43">
        <v>5714852352</v>
      </c>
      <c r="I194" s="43">
        <v>6024243712</v>
      </c>
      <c r="J194" s="43">
        <v>6880944128</v>
      </c>
      <c r="K194" s="43">
        <v>6858162176</v>
      </c>
      <c r="L194" s="43">
        <v>7470690816</v>
      </c>
      <c r="M194" s="43">
        <v>7062040576</v>
      </c>
      <c r="N194" s="43">
        <v>7592464384</v>
      </c>
      <c r="O194" s="43">
        <v>8091886080</v>
      </c>
      <c r="P194" s="43">
        <v>8461583360</v>
      </c>
      <c r="Q194" s="43">
        <v>8546726400</v>
      </c>
      <c r="R194" s="43">
        <v>9059281920</v>
      </c>
      <c r="S194" s="43">
        <v>9595512832</v>
      </c>
      <c r="T194" s="43">
        <v>10609444864</v>
      </c>
      <c r="U194" s="43">
        <v>11066552320</v>
      </c>
      <c r="V194" s="43">
        <v>11410069504</v>
      </c>
      <c r="W194" s="43">
        <v>12366140065.799999</v>
      </c>
      <c r="X194" s="43">
        <v>13128567103.680599</v>
      </c>
      <c r="Y194" s="43">
        <v>13832329600.443199</v>
      </c>
      <c r="Z194" s="43">
        <v>14820625397.071899</v>
      </c>
      <c r="AA194" s="43">
        <v>15578511435.9648</v>
      </c>
      <c r="AB194" s="43">
        <v>16564415633.0483</v>
      </c>
      <c r="AC194" s="43">
        <v>18434413384.137798</v>
      </c>
      <c r="AD194" s="43">
        <v>20307829459.0243</v>
      </c>
      <c r="AE194" s="43">
        <v>22002151580.200401</v>
      </c>
      <c r="AF194" s="43">
        <v>22677883348.257732</v>
      </c>
      <c r="AG194" s="43"/>
      <c r="AI194" t="str">
        <f t="shared" ref="AI194:AI226" si="3">VLOOKUP(A194,Area_Country_En,1,FALSE)</f>
        <v>Sudan</v>
      </c>
    </row>
    <row r="195" spans="1:35">
      <c r="A195" s="43" t="s">
        <v>23</v>
      </c>
      <c r="B195" s="43" t="s">
        <v>1643</v>
      </c>
      <c r="C195" s="43">
        <v>927624938.99079096</v>
      </c>
      <c r="D195" s="43">
        <v>928794914.705248</v>
      </c>
      <c r="E195" s="43">
        <v>911722852.14781702</v>
      </c>
      <c r="F195" s="43">
        <v>884191580.17211604</v>
      </c>
      <c r="G195" s="43">
        <v>850268218.37788999</v>
      </c>
      <c r="H195" s="43">
        <v>836172405.56255603</v>
      </c>
      <c r="I195" s="43">
        <v>808389565.53564894</v>
      </c>
      <c r="J195" s="43">
        <v>699731518.738873</v>
      </c>
      <c r="K195" s="43">
        <v>758798086.20154405</v>
      </c>
      <c r="L195" s="43">
        <v>838092030.72989202</v>
      </c>
      <c r="M195" s="43">
        <v>833961022.229684</v>
      </c>
      <c r="N195" s="43">
        <v>857156435.67310596</v>
      </c>
      <c r="O195" s="43">
        <v>855438256.89951897</v>
      </c>
      <c r="P195" s="43">
        <v>793369048.70369601</v>
      </c>
      <c r="Q195" s="43">
        <v>819141730.30749798</v>
      </c>
      <c r="R195" s="43">
        <v>828162168.86882901</v>
      </c>
      <c r="S195" s="43">
        <v>838686013.85704803</v>
      </c>
      <c r="T195" s="43">
        <v>886795019.51747799</v>
      </c>
      <c r="U195" s="43">
        <v>900540449.70617199</v>
      </c>
      <c r="V195" s="43">
        <v>892722736.28635204</v>
      </c>
      <c r="W195" s="43">
        <v>892164328.184937</v>
      </c>
      <c r="X195" s="43">
        <v>932756301.71092403</v>
      </c>
      <c r="Y195" s="43">
        <v>977794062.813568</v>
      </c>
      <c r="Z195" s="43">
        <v>1036491345.16623</v>
      </c>
      <c r="AA195" s="43">
        <v>1119608243.33849</v>
      </c>
      <c r="AB195" s="43">
        <v>1163535456.71349</v>
      </c>
      <c r="AC195" s="43">
        <v>1221720373.95403</v>
      </c>
      <c r="AD195" s="43">
        <v>1285027892.78602</v>
      </c>
      <c r="AE195" s="43">
        <v>1351095873.16382</v>
      </c>
      <c r="AF195" s="43" t="s">
        <v>1768</v>
      </c>
      <c r="AG195" s="142"/>
      <c r="AI195" t="str">
        <f t="shared" si="3"/>
        <v>Suriname</v>
      </c>
    </row>
    <row r="196" spans="1:35">
      <c r="A196" s="43" t="s">
        <v>4132</v>
      </c>
      <c r="B196" s="43" t="s">
        <v>1644</v>
      </c>
      <c r="C196" s="43">
        <v>470189234.808918</v>
      </c>
      <c r="D196" s="43">
        <v>539031708.710989</v>
      </c>
      <c r="E196" s="43">
        <v>545352233.61018705</v>
      </c>
      <c r="F196" s="43">
        <v>551909285.428689</v>
      </c>
      <c r="G196" s="43">
        <v>585916600.27094197</v>
      </c>
      <c r="H196" s="43">
        <v>608136990.30117702</v>
      </c>
      <c r="I196" s="43">
        <v>682721812.18859005</v>
      </c>
      <c r="J196" s="43">
        <v>782444189.44432998</v>
      </c>
      <c r="K196" s="43">
        <v>833849373.23988295</v>
      </c>
      <c r="L196" s="43">
        <v>941508542.676736</v>
      </c>
      <c r="M196" s="43">
        <v>1033333548.90458</v>
      </c>
      <c r="N196" s="43">
        <v>1060310219.49001</v>
      </c>
      <c r="O196" s="43">
        <v>1077807013.2587199</v>
      </c>
      <c r="P196" s="43">
        <v>1107985375.97298</v>
      </c>
      <c r="Q196" s="43">
        <v>1150110851.18104</v>
      </c>
      <c r="R196" s="43">
        <v>1183934373.45345</v>
      </c>
      <c r="S196" s="43">
        <v>1226423102.91607</v>
      </c>
      <c r="T196" s="43">
        <v>1272816318.3376601</v>
      </c>
      <c r="U196" s="43">
        <v>1307864026.63573</v>
      </c>
      <c r="V196" s="43">
        <v>1353298534.19732</v>
      </c>
      <c r="W196" s="43">
        <v>1489618181.41908</v>
      </c>
      <c r="X196" s="43">
        <v>1504516115.4518499</v>
      </c>
      <c r="Y196" s="43">
        <v>1532067621.3891001</v>
      </c>
      <c r="Z196" s="43">
        <v>1591598045.7149799</v>
      </c>
      <c r="AA196" s="43">
        <v>1631565556.31655</v>
      </c>
      <c r="AB196" s="43">
        <v>1667600985.49843</v>
      </c>
      <c r="AC196" s="43">
        <v>1715488353.1052201</v>
      </c>
      <c r="AD196" s="43">
        <v>1775712506.75365</v>
      </c>
      <c r="AE196" s="43">
        <v>1818329606.91574</v>
      </c>
      <c r="AF196" s="43">
        <v>1840149562.1987264</v>
      </c>
      <c r="AG196" s="43"/>
      <c r="AI196" t="str">
        <f t="shared" si="3"/>
        <v>Swaziland</v>
      </c>
    </row>
    <row r="197" spans="1:35">
      <c r="A197" s="43" t="s">
        <v>4180</v>
      </c>
      <c r="B197" s="43" t="s">
        <v>1645</v>
      </c>
      <c r="C197" s="43">
        <v>162171094278.66699</v>
      </c>
      <c r="D197" s="43">
        <v>161843116282.116</v>
      </c>
      <c r="E197" s="43">
        <v>163774093558.31601</v>
      </c>
      <c r="F197" s="43">
        <v>166738010521.48999</v>
      </c>
      <c r="G197" s="43">
        <v>173859880814.651</v>
      </c>
      <c r="H197" s="43">
        <v>177666826744.668</v>
      </c>
      <c r="I197" s="43">
        <v>182749994542.79501</v>
      </c>
      <c r="J197" s="43">
        <v>189067909454.061</v>
      </c>
      <c r="K197" s="43">
        <v>194109275064.94101</v>
      </c>
      <c r="L197" s="43">
        <v>199503830957.63</v>
      </c>
      <c r="M197" s="43">
        <v>201519394905.15399</v>
      </c>
      <c r="N197" s="43">
        <v>199259784767.85001</v>
      </c>
      <c r="O197" s="43">
        <v>196861670777.76099</v>
      </c>
      <c r="P197" s="43">
        <v>192810678657.96399</v>
      </c>
      <c r="Q197" s="43">
        <v>200420641330.685</v>
      </c>
      <c r="R197" s="43">
        <v>208383466852.939</v>
      </c>
      <c r="S197" s="43">
        <v>211426949859.20401</v>
      </c>
      <c r="T197" s="43">
        <v>216628648141.276</v>
      </c>
      <c r="U197" s="43">
        <v>224890746763.87799</v>
      </c>
      <c r="V197" s="43">
        <v>235225382550.043</v>
      </c>
      <c r="W197" s="43">
        <v>245572788194.97501</v>
      </c>
      <c r="X197" s="43">
        <v>248170308441.20401</v>
      </c>
      <c r="Y197" s="43">
        <v>254154460719.04099</v>
      </c>
      <c r="Z197" s="43">
        <v>259015411145.79501</v>
      </c>
      <c r="AA197" s="43">
        <v>269705092663.33401</v>
      </c>
      <c r="AB197" s="43">
        <v>278600881884.26398</v>
      </c>
      <c r="AC197" s="43">
        <v>290431555739.888</v>
      </c>
      <c r="AD197" s="43">
        <v>297865796424.44</v>
      </c>
      <c r="AE197" s="43">
        <v>297403898626.96698</v>
      </c>
      <c r="AF197" s="43">
        <v>287428918272.90387</v>
      </c>
      <c r="AG197" s="43"/>
      <c r="AI197" t="str">
        <f t="shared" si="3"/>
        <v>Sweden</v>
      </c>
    </row>
    <row r="198" spans="1:35">
      <c r="A198" s="43" t="s">
        <v>4181</v>
      </c>
      <c r="B198" s="43" t="s">
        <v>1646</v>
      </c>
      <c r="C198" s="43">
        <v>180702984367.59799</v>
      </c>
      <c r="D198" s="43">
        <v>183900639507.34201</v>
      </c>
      <c r="E198" s="43">
        <v>181457780672.66699</v>
      </c>
      <c r="F198" s="43">
        <v>182420535291.33099</v>
      </c>
      <c r="G198" s="43">
        <v>188127783041.21301</v>
      </c>
      <c r="H198" s="43">
        <v>194737032212.22198</v>
      </c>
      <c r="I198" s="43">
        <v>198063003315.96399</v>
      </c>
      <c r="J198" s="43">
        <v>200548910468.97198</v>
      </c>
      <c r="K198" s="43">
        <v>207124052581.715</v>
      </c>
      <c r="L198" s="43">
        <v>216549443391.75699</v>
      </c>
      <c r="M198" s="43">
        <v>224773330175.272</v>
      </c>
      <c r="N198" s="43">
        <v>222646553765.98801</v>
      </c>
      <c r="O198" s="43">
        <v>222868782567.504</v>
      </c>
      <c r="P198" s="43">
        <v>222455826622.45401</v>
      </c>
      <c r="Q198" s="43">
        <v>225104867361.44</v>
      </c>
      <c r="R198" s="43">
        <v>225893297015.63199</v>
      </c>
      <c r="S198" s="43">
        <v>227312884888.67801</v>
      </c>
      <c r="T198" s="43">
        <v>232031146376.125</v>
      </c>
      <c r="U198" s="43">
        <v>238153481762.198</v>
      </c>
      <c r="V198" s="43">
        <v>241275994789.19901</v>
      </c>
      <c r="W198" s="43">
        <v>249918285172.90399</v>
      </c>
      <c r="X198" s="43">
        <v>252798022264.32999</v>
      </c>
      <c r="Y198" s="43">
        <v>253918225959.26099</v>
      </c>
      <c r="Z198" s="43">
        <v>253416035054.47699</v>
      </c>
      <c r="AA198" s="43">
        <v>259834261013.737</v>
      </c>
      <c r="AB198" s="43">
        <v>266338938891.521</v>
      </c>
      <c r="AC198" s="43">
        <v>275350544765.51398</v>
      </c>
      <c r="AD198" s="43">
        <v>284508645191.85199</v>
      </c>
      <c r="AE198" s="43">
        <v>289629800805.30499</v>
      </c>
      <c r="AF198" s="43">
        <v>286302877783.0412</v>
      </c>
      <c r="AG198" s="43"/>
      <c r="AI198" t="str">
        <f t="shared" si="3"/>
        <v>Switzerland</v>
      </c>
    </row>
    <row r="199" spans="1:35">
      <c r="A199" s="67" t="s">
        <v>1739</v>
      </c>
      <c r="B199" s="43" t="s">
        <v>1647</v>
      </c>
      <c r="C199" s="43">
        <v>9481493125.6214809</v>
      </c>
      <c r="D199" s="43">
        <v>10382966156.427299</v>
      </c>
      <c r="E199" s="43">
        <v>10603308414.0431</v>
      </c>
      <c r="F199" s="43">
        <v>10754848135.751801</v>
      </c>
      <c r="G199" s="43">
        <v>10316938481.2022</v>
      </c>
      <c r="H199" s="43">
        <v>10947826495.388201</v>
      </c>
      <c r="I199" s="43">
        <v>10406379514.888201</v>
      </c>
      <c r="J199" s="43">
        <v>10604886043.572599</v>
      </c>
      <c r="K199" s="43">
        <v>12011760884.0238</v>
      </c>
      <c r="L199" s="43">
        <v>10935721637.1201</v>
      </c>
      <c r="M199" s="43">
        <v>11771295228.9809</v>
      </c>
      <c r="N199" s="43">
        <v>12701377130.4452</v>
      </c>
      <c r="O199" s="43">
        <v>14412295022.041599</v>
      </c>
      <c r="P199" s="43">
        <v>15158705922.4597</v>
      </c>
      <c r="Q199" s="43">
        <v>16318792154.673201</v>
      </c>
      <c r="R199" s="43">
        <v>17257125197.043499</v>
      </c>
      <c r="S199" s="43">
        <v>18016438705.713501</v>
      </c>
      <c r="T199" s="43">
        <v>18340734602.416302</v>
      </c>
      <c r="U199" s="43">
        <v>19503035377.8522</v>
      </c>
      <c r="V199" s="43">
        <v>18809964412.811401</v>
      </c>
      <c r="W199" s="43">
        <v>19325894913.125401</v>
      </c>
      <c r="X199" s="43">
        <v>20331023655.013599</v>
      </c>
      <c r="Y199" s="43">
        <v>21135294117.647099</v>
      </c>
      <c r="Z199" s="43">
        <v>21481808666.5271</v>
      </c>
      <c r="AA199" s="43">
        <v>22733137952.689999</v>
      </c>
      <c r="AB199" s="43">
        <v>23756792966.296799</v>
      </c>
      <c r="AC199" s="43">
        <v>24968369269.416</v>
      </c>
      <c r="AD199" s="43">
        <v>26017039624.220699</v>
      </c>
      <c r="AE199" s="43">
        <v>27369925684.680199</v>
      </c>
      <c r="AF199" s="43">
        <v>28464726815.993294</v>
      </c>
      <c r="AG199" s="144"/>
      <c r="AI199" t="str">
        <f t="shared" si="3"/>
        <v>Syrian</v>
      </c>
    </row>
    <row r="200" spans="1:35">
      <c r="A200" s="67" t="s">
        <v>2077</v>
      </c>
      <c r="B200" s="43" t="s">
        <v>1648</v>
      </c>
      <c r="C200" s="43" t="s">
        <v>1768</v>
      </c>
      <c r="D200" s="43" t="s">
        <v>1768</v>
      </c>
      <c r="E200" s="43" t="s">
        <v>1768</v>
      </c>
      <c r="F200" s="43" t="s">
        <v>1768</v>
      </c>
      <c r="G200" s="43" t="s">
        <v>1768</v>
      </c>
      <c r="H200" s="43">
        <v>2087356037.2025001</v>
      </c>
      <c r="I200" s="43">
        <v>2160413498.50459</v>
      </c>
      <c r="J200" s="43">
        <v>2134488536.5225401</v>
      </c>
      <c r="K200" s="43">
        <v>2431182443.0991702</v>
      </c>
      <c r="L200" s="43">
        <v>2273155584.29772</v>
      </c>
      <c r="M200" s="43">
        <v>2259516650.7919402</v>
      </c>
      <c r="N200" s="43">
        <v>2099090968.58571</v>
      </c>
      <c r="O200" s="43">
        <v>1490354587.6958499</v>
      </c>
      <c r="P200" s="43">
        <v>1245936435.31373</v>
      </c>
      <c r="Q200" s="43">
        <v>980551974.59190798</v>
      </c>
      <c r="R200" s="43">
        <v>858963529.74251103</v>
      </c>
      <c r="S200" s="43">
        <v>715516620.27551198</v>
      </c>
      <c r="T200" s="43">
        <v>727680402.82019603</v>
      </c>
      <c r="U200" s="43">
        <v>766247464.16966605</v>
      </c>
      <c r="V200" s="43">
        <v>794598620.343943</v>
      </c>
      <c r="W200" s="43">
        <v>860550305.83249104</v>
      </c>
      <c r="X200" s="43">
        <v>948326437.02740502</v>
      </c>
      <c r="Y200" s="43">
        <v>1034624142.7969</v>
      </c>
      <c r="Z200" s="43">
        <v>1140155805.36218</v>
      </c>
      <c r="AA200" s="43">
        <v>1261012320.7305701</v>
      </c>
      <c r="AB200" s="43">
        <v>1345500146.2195201</v>
      </c>
      <c r="AC200" s="43">
        <v>1439685156.45489</v>
      </c>
      <c r="AD200" s="43">
        <v>1551980598.65837</v>
      </c>
      <c r="AE200" s="43">
        <v>1674587065.9523799</v>
      </c>
      <c r="AF200" s="43">
        <v>1731523026.1947601</v>
      </c>
      <c r="AG200" s="144"/>
      <c r="AI200" t="str">
        <f t="shared" si="3"/>
        <v>Tadzhikistan</v>
      </c>
    </row>
    <row r="201" spans="1:35">
      <c r="A201" s="43" t="s">
        <v>4115</v>
      </c>
      <c r="B201" s="43" t="s">
        <v>1649</v>
      </c>
      <c r="C201" s="43" t="s">
        <v>1768</v>
      </c>
      <c r="D201" s="43" t="s">
        <v>1768</v>
      </c>
      <c r="E201" s="43" t="s">
        <v>1768</v>
      </c>
      <c r="F201" s="43" t="s">
        <v>1768</v>
      </c>
      <c r="G201" s="43" t="s">
        <v>1768</v>
      </c>
      <c r="H201" s="43" t="s">
        <v>1768</v>
      </c>
      <c r="I201" s="43" t="s">
        <v>1768</v>
      </c>
      <c r="J201" s="43" t="s">
        <v>1768</v>
      </c>
      <c r="K201" s="43">
        <v>6123164566.7354603</v>
      </c>
      <c r="L201" s="43">
        <v>6353667631.6581898</v>
      </c>
      <c r="M201" s="43">
        <v>6801288068.2597904</v>
      </c>
      <c r="N201" s="43">
        <v>6942209955.3198004</v>
      </c>
      <c r="O201" s="43">
        <v>6982774824.6399002</v>
      </c>
      <c r="P201" s="43">
        <v>7066973179.9338799</v>
      </c>
      <c r="Q201" s="43">
        <v>7177759416.4007196</v>
      </c>
      <c r="R201" s="43">
        <v>7433999101.7302303</v>
      </c>
      <c r="S201" s="43">
        <v>7771827288.9870596</v>
      </c>
      <c r="T201" s="43">
        <v>8045805821.4181004</v>
      </c>
      <c r="U201" s="43">
        <v>8344185463.3534603</v>
      </c>
      <c r="V201" s="43">
        <v>8638731883.1565304</v>
      </c>
      <c r="W201" s="43">
        <v>9079261878.2873802</v>
      </c>
      <c r="X201" s="43">
        <v>9646038432.6606197</v>
      </c>
      <c r="Y201" s="43">
        <v>10344520829.3929</v>
      </c>
      <c r="Z201" s="43">
        <v>10930825407.687401</v>
      </c>
      <c r="AA201" s="43">
        <v>11666651135.9902</v>
      </c>
      <c r="AB201" s="43">
        <v>12526472089.950199</v>
      </c>
      <c r="AC201" s="43">
        <v>13370393041.1222</v>
      </c>
      <c r="AD201" s="43">
        <v>14326122300.8375</v>
      </c>
      <c r="AE201" s="43">
        <v>15394342420.1299</v>
      </c>
      <c r="AF201" s="43">
        <v>16238615464.117138</v>
      </c>
      <c r="AG201" s="43"/>
      <c r="AI201" t="str">
        <f t="shared" si="3"/>
        <v>Tanzania</v>
      </c>
    </row>
    <row r="202" spans="1:35">
      <c r="A202" s="43" t="s">
        <v>4023</v>
      </c>
      <c r="B202" s="43" t="s">
        <v>1650</v>
      </c>
      <c r="C202" s="43">
        <v>37274986913.517303</v>
      </c>
      <c r="D202" s="43">
        <v>39476772125.685204</v>
      </c>
      <c r="E202" s="43">
        <v>41589706661.291397</v>
      </c>
      <c r="F202" s="43">
        <v>43912159722.247002</v>
      </c>
      <c r="G202" s="43">
        <v>46438174778.872299</v>
      </c>
      <c r="H202" s="43">
        <v>48596267188.276497</v>
      </c>
      <c r="I202" s="43">
        <v>51285501317.380798</v>
      </c>
      <c r="J202" s="43">
        <v>56167342576.790001</v>
      </c>
      <c r="K202" s="43">
        <v>63630922388.388496</v>
      </c>
      <c r="L202" s="43">
        <v>71387853266.256805</v>
      </c>
      <c r="M202" s="43">
        <v>79359850155.599197</v>
      </c>
      <c r="N202" s="43">
        <v>86151673510.046799</v>
      </c>
      <c r="O202" s="43">
        <v>93115648058.005905</v>
      </c>
      <c r="P202" s="43">
        <v>100798662359.30901</v>
      </c>
      <c r="Q202" s="43">
        <v>109857624322.703</v>
      </c>
      <c r="R202" s="43">
        <v>120005700843.92999</v>
      </c>
      <c r="S202" s="43">
        <v>127087651038.97701</v>
      </c>
      <c r="T202" s="43">
        <v>125344804675.29601</v>
      </c>
      <c r="U202" s="43">
        <v>112171099813.342</v>
      </c>
      <c r="V202" s="43">
        <v>117160062361.446</v>
      </c>
      <c r="W202" s="43">
        <v>122725247705.55901</v>
      </c>
      <c r="X202" s="43">
        <v>125385028150.521</v>
      </c>
      <c r="Y202" s="43">
        <v>132052469495.688</v>
      </c>
      <c r="Z202" s="43">
        <v>141480983231.29099</v>
      </c>
      <c r="AA202" s="43">
        <v>150456640790.21301</v>
      </c>
      <c r="AB202" s="43">
        <v>157384716142.48001</v>
      </c>
      <c r="AC202" s="43">
        <v>165483625214.85199</v>
      </c>
      <c r="AD202" s="43">
        <v>173643032054.09299</v>
      </c>
      <c r="AE202" s="43">
        <v>177919567385.47601</v>
      </c>
      <c r="AF202" s="43">
        <v>173920391674.41956</v>
      </c>
      <c r="AG202" s="43"/>
      <c r="AI202" t="str">
        <f t="shared" si="3"/>
        <v>Thailand</v>
      </c>
    </row>
    <row r="203" spans="1:35">
      <c r="A203" s="43" t="s">
        <v>1651</v>
      </c>
      <c r="B203" s="43" t="s">
        <v>1652</v>
      </c>
      <c r="C203" s="43" t="s">
        <v>1768</v>
      </c>
      <c r="D203" s="43" t="s">
        <v>1768</v>
      </c>
      <c r="E203" s="43" t="s">
        <v>1768</v>
      </c>
      <c r="F203" s="43" t="s">
        <v>1768</v>
      </c>
      <c r="G203" s="43" t="s">
        <v>1768</v>
      </c>
      <c r="H203" s="43" t="s">
        <v>1768</v>
      </c>
      <c r="I203" s="43" t="s">
        <v>1768</v>
      </c>
      <c r="J203" s="43" t="s">
        <v>1768</v>
      </c>
      <c r="K203" s="43" t="s">
        <v>1768</v>
      </c>
      <c r="L203" s="43" t="s">
        <v>1768</v>
      </c>
      <c r="M203" s="43" t="s">
        <v>1768</v>
      </c>
      <c r="N203" s="43" t="s">
        <v>1768</v>
      </c>
      <c r="O203" s="43" t="s">
        <v>1768</v>
      </c>
      <c r="P203" s="43" t="s">
        <v>1768</v>
      </c>
      <c r="Q203" s="43" t="s">
        <v>1768</v>
      </c>
      <c r="R203" s="43" t="s">
        <v>1768</v>
      </c>
      <c r="S203" s="43" t="s">
        <v>1768</v>
      </c>
      <c r="T203" s="43" t="s">
        <v>1768</v>
      </c>
      <c r="U203" s="43" t="s">
        <v>1768</v>
      </c>
      <c r="V203" s="43">
        <v>278200000</v>
      </c>
      <c r="W203" s="43">
        <v>316200000</v>
      </c>
      <c r="X203" s="43">
        <v>276900000</v>
      </c>
      <c r="Y203" s="43">
        <v>283600000</v>
      </c>
      <c r="Z203" s="43">
        <v>283900000</v>
      </c>
      <c r="AA203" s="43">
        <v>295700000</v>
      </c>
      <c r="AB203" s="43">
        <v>314100000</v>
      </c>
      <c r="AC203" s="43">
        <v>296000000</v>
      </c>
      <c r="AD203" s="43">
        <v>319000000</v>
      </c>
      <c r="AE203" s="43">
        <v>361000000</v>
      </c>
      <c r="AF203" s="43" t="s">
        <v>1768</v>
      </c>
      <c r="AG203" s="142"/>
      <c r="AI203" t="e">
        <f t="shared" si="3"/>
        <v>#N/A</v>
      </c>
    </row>
    <row r="204" spans="1:35">
      <c r="A204" s="43" t="s">
        <v>4117</v>
      </c>
      <c r="B204" s="43" t="s">
        <v>1653</v>
      </c>
      <c r="C204" s="43">
        <v>964153689.21458697</v>
      </c>
      <c r="D204" s="43">
        <v>932190200.24954998</v>
      </c>
      <c r="E204" s="43">
        <v>898795394.79184902</v>
      </c>
      <c r="F204" s="43">
        <v>850134542.17934203</v>
      </c>
      <c r="G204" s="43">
        <v>897364234.62470806</v>
      </c>
      <c r="H204" s="43">
        <v>947217772.81833994</v>
      </c>
      <c r="I204" s="43">
        <v>962245423.549891</v>
      </c>
      <c r="J204" s="43">
        <v>967154435.79988003</v>
      </c>
      <c r="K204" s="43">
        <v>1031396409.6597</v>
      </c>
      <c r="L204" s="43">
        <v>1073271327.62497</v>
      </c>
      <c r="M204" s="43">
        <v>1070656236.10601</v>
      </c>
      <c r="N204" s="43">
        <v>1063161990.51205</v>
      </c>
      <c r="O204" s="43">
        <v>1020840841.3401</v>
      </c>
      <c r="P204" s="43">
        <v>866736469.09474897</v>
      </c>
      <c r="Q204" s="43">
        <v>996594518.16546404</v>
      </c>
      <c r="R204" s="43">
        <v>1074785652.9705801</v>
      </c>
      <c r="S204" s="43">
        <v>1169755987.8346901</v>
      </c>
      <c r="T204" s="43">
        <v>1337936222.8620999</v>
      </c>
      <c r="U204" s="43">
        <v>1307165341.3154299</v>
      </c>
      <c r="V204" s="43">
        <v>1339605935.7780199</v>
      </c>
      <c r="W204" s="43">
        <v>1329110396.45943</v>
      </c>
      <c r="X204" s="43">
        <v>1326725025.2971799</v>
      </c>
      <c r="Y204" s="43">
        <v>1381587936.72686</v>
      </c>
      <c r="Z204" s="43">
        <v>1418890802.1079299</v>
      </c>
      <c r="AA204" s="43">
        <v>1461457460.5144401</v>
      </c>
      <c r="AB204" s="43">
        <v>1478994950.0406201</v>
      </c>
      <c r="AC204" s="43">
        <v>1536675753.0922</v>
      </c>
      <c r="AD204" s="43">
        <v>1565872592.40095</v>
      </c>
      <c r="AE204" s="43">
        <v>1583120330.87639</v>
      </c>
      <c r="AF204" s="43">
        <v>1633909756.5407741</v>
      </c>
      <c r="AG204" s="43"/>
      <c r="AI204" t="str">
        <f t="shared" si="3"/>
        <v>Togo</v>
      </c>
    </row>
    <row r="205" spans="1:35">
      <c r="A205" s="43" t="s">
        <v>82</v>
      </c>
      <c r="B205" s="43" t="s">
        <v>1654</v>
      </c>
      <c r="C205" s="43" t="s">
        <v>1768</v>
      </c>
      <c r="D205" s="43">
        <v>100964451.052228</v>
      </c>
      <c r="E205" s="43">
        <v>105751436.06227399</v>
      </c>
      <c r="F205" s="43">
        <v>107847866.104545</v>
      </c>
      <c r="G205" s="43">
        <v>109722689.080091</v>
      </c>
      <c r="H205" s="43">
        <v>116918800.762155</v>
      </c>
      <c r="I205" s="43">
        <v>119395905.520273</v>
      </c>
      <c r="J205" s="43">
        <v>122960652.323668</v>
      </c>
      <c r="K205" s="43">
        <v>120646693.87234101</v>
      </c>
      <c r="L205" s="43">
        <v>121117099.056924</v>
      </c>
      <c r="M205" s="43">
        <v>118641353.851362</v>
      </c>
      <c r="N205" s="43">
        <v>126252129.063187</v>
      </c>
      <c r="O205" s="43">
        <v>126570264.361431</v>
      </c>
      <c r="P205" s="43">
        <v>131301507.258385</v>
      </c>
      <c r="Q205" s="43">
        <v>137804247.136585</v>
      </c>
      <c r="R205" s="43">
        <v>141730130.597458</v>
      </c>
      <c r="S205" s="43">
        <v>143951818.722379</v>
      </c>
      <c r="T205" s="43">
        <v>140873895.19396299</v>
      </c>
      <c r="U205" s="43">
        <v>144422968.87353</v>
      </c>
      <c r="V205" s="43">
        <v>149673479.39870301</v>
      </c>
      <c r="W205" s="43">
        <v>154902473.699175</v>
      </c>
      <c r="X205" s="43">
        <v>160101124.605838</v>
      </c>
      <c r="Y205" s="43">
        <v>161475956.19444099</v>
      </c>
      <c r="Z205" s="43">
        <v>166267453.92598799</v>
      </c>
      <c r="AA205" s="43">
        <v>170957439.21279001</v>
      </c>
      <c r="AB205" s="43">
        <v>164881036.67793101</v>
      </c>
      <c r="AC205" s="43">
        <v>170698692.818306</v>
      </c>
      <c r="AD205" s="43">
        <v>171060055.053673</v>
      </c>
      <c r="AE205" s="43">
        <v>172502193.80672601</v>
      </c>
      <c r="AF205" s="43">
        <v>209750746.54985631</v>
      </c>
      <c r="AG205" s="43"/>
      <c r="AI205" t="str">
        <f t="shared" si="3"/>
        <v>Tonga</v>
      </c>
    </row>
    <row r="206" spans="1:35">
      <c r="A206" s="43" t="s">
        <v>1655</v>
      </c>
      <c r="B206" s="43" t="s">
        <v>1656</v>
      </c>
      <c r="C206" s="43">
        <v>7490962394.6484003</v>
      </c>
      <c r="D206" s="43">
        <v>7833839691.6624403</v>
      </c>
      <c r="E206" s="43">
        <v>8150005669.2440796</v>
      </c>
      <c r="F206" s="43">
        <v>7399928179.0602703</v>
      </c>
      <c r="G206" s="43">
        <v>6974242085.7833595</v>
      </c>
      <c r="H206" s="43">
        <v>6686947973.7109203</v>
      </c>
      <c r="I206" s="43">
        <v>6467666525.77073</v>
      </c>
      <c r="J206" s="43">
        <v>6172490289.0852203</v>
      </c>
      <c r="K206" s="43">
        <v>5930636563.64011</v>
      </c>
      <c r="L206" s="43">
        <v>5881644247.0646496</v>
      </c>
      <c r="M206" s="43">
        <v>5970341067.7848396</v>
      </c>
      <c r="N206" s="43">
        <v>6130454891.8663397</v>
      </c>
      <c r="O206" s="43">
        <v>6029472931.7776804</v>
      </c>
      <c r="P206" s="43">
        <v>5942107678.42593</v>
      </c>
      <c r="Q206" s="43">
        <v>6153767073.5046902</v>
      </c>
      <c r="R206" s="43">
        <v>6397137667.4412899</v>
      </c>
      <c r="S206" s="43">
        <v>6649611422.8649502</v>
      </c>
      <c r="T206" s="43">
        <v>6829447788.2326803</v>
      </c>
      <c r="U206" s="43">
        <v>7360039023.9718704</v>
      </c>
      <c r="V206" s="43">
        <v>7683040987.5455799</v>
      </c>
      <c r="W206" s="43">
        <v>8154315708.3482704</v>
      </c>
      <c r="X206" s="43">
        <v>8488206225.9841099</v>
      </c>
      <c r="Y206" s="43">
        <v>9168418142.39571</v>
      </c>
      <c r="Z206" s="43">
        <v>10491745685.9716</v>
      </c>
      <c r="AA206" s="43">
        <v>11320593595.163401</v>
      </c>
      <c r="AB206" s="43">
        <v>11931905649.3022</v>
      </c>
      <c r="AC206" s="43">
        <v>13518849100.659401</v>
      </c>
      <c r="AD206" s="43">
        <v>14262385801.1957</v>
      </c>
      <c r="AE206" s="43">
        <v>14761569304.237499</v>
      </c>
      <c r="AF206" s="43">
        <v>14110089920.039772</v>
      </c>
      <c r="AG206" s="43"/>
      <c r="AI206" t="e">
        <f t="shared" si="3"/>
        <v>#N/A</v>
      </c>
    </row>
    <row r="207" spans="1:35">
      <c r="A207" s="43" t="s">
        <v>4118</v>
      </c>
      <c r="B207" s="43" t="s">
        <v>1657</v>
      </c>
      <c r="C207" s="43">
        <v>8621858060.6303005</v>
      </c>
      <c r="D207" s="43">
        <v>9097273613.4800091</v>
      </c>
      <c r="E207" s="43">
        <v>9052356942.58638</v>
      </c>
      <c r="F207" s="43">
        <v>9476180799.0880909</v>
      </c>
      <c r="G207" s="43">
        <v>10020951621.622499</v>
      </c>
      <c r="H207" s="43">
        <v>10586992389.885799</v>
      </c>
      <c r="I207" s="43">
        <v>10433799889.5375</v>
      </c>
      <c r="J207" s="43">
        <v>11133007502.5075</v>
      </c>
      <c r="K207" s="43">
        <v>11141040935.901699</v>
      </c>
      <c r="L207" s="43">
        <v>11335641417.6376</v>
      </c>
      <c r="M207" s="43">
        <v>12236804465.8659</v>
      </c>
      <c r="N207" s="43">
        <v>12714596037.848499</v>
      </c>
      <c r="O207" s="43">
        <v>13707062926.181801</v>
      </c>
      <c r="P207" s="43">
        <v>14007224195.5329</v>
      </c>
      <c r="Q207" s="43">
        <v>14452431355.313101</v>
      </c>
      <c r="R207" s="43">
        <v>14792304877.035999</v>
      </c>
      <c r="S207" s="43">
        <v>15849374888.173401</v>
      </c>
      <c r="T207" s="43">
        <v>16711730408.3372</v>
      </c>
      <c r="U207" s="43">
        <v>17511179910.498901</v>
      </c>
      <c r="V207" s="43">
        <v>18571304710.280399</v>
      </c>
      <c r="W207" s="43">
        <v>19443277157.6567</v>
      </c>
      <c r="X207" s="43">
        <v>20400783687.0644</v>
      </c>
      <c r="Y207" s="43">
        <v>20738168121.743999</v>
      </c>
      <c r="Z207" s="43">
        <v>21891294264.686699</v>
      </c>
      <c r="AA207" s="43">
        <v>23213225765.289299</v>
      </c>
      <c r="AB207" s="43">
        <v>24136450777.692402</v>
      </c>
      <c r="AC207" s="43">
        <v>25502733283.792801</v>
      </c>
      <c r="AD207" s="43">
        <v>27117698213.577301</v>
      </c>
      <c r="AE207" s="43">
        <v>28337994633.188202</v>
      </c>
      <c r="AF207" s="43">
        <v>29264875209.33527</v>
      </c>
      <c r="AG207" s="43"/>
      <c r="AI207" t="str">
        <f t="shared" si="3"/>
        <v>Tunisia</v>
      </c>
    </row>
    <row r="208" spans="1:35">
      <c r="A208" s="43" t="s">
        <v>4024</v>
      </c>
      <c r="B208" s="43" t="s">
        <v>1658</v>
      </c>
      <c r="C208" s="43">
        <v>112312726033.81799</v>
      </c>
      <c r="D208" s="43">
        <v>117767360515.34399</v>
      </c>
      <c r="E208" s="43">
        <v>121963679800.431</v>
      </c>
      <c r="F208" s="43">
        <v>128026593003.358</v>
      </c>
      <c r="G208" s="43">
        <v>136619758112.379</v>
      </c>
      <c r="H208" s="43">
        <v>142414260513.866</v>
      </c>
      <c r="I208" s="43">
        <v>152400392827.03601</v>
      </c>
      <c r="J208" s="43">
        <v>166856391207.129</v>
      </c>
      <c r="K208" s="43">
        <v>170728688877.996</v>
      </c>
      <c r="L208" s="43">
        <v>171224218768.16199</v>
      </c>
      <c r="M208" s="43">
        <v>187090106013.065</v>
      </c>
      <c r="N208" s="43">
        <v>188437676846.20901</v>
      </c>
      <c r="O208" s="43">
        <v>197926710335.65701</v>
      </c>
      <c r="P208" s="43">
        <v>213070607826.64301</v>
      </c>
      <c r="Q208" s="43">
        <v>203124157874.49701</v>
      </c>
      <c r="R208" s="43">
        <v>219126821122.46301</v>
      </c>
      <c r="S208" s="43">
        <v>235297645298.08701</v>
      </c>
      <c r="T208" s="43">
        <v>253127709429.323</v>
      </c>
      <c r="U208" s="43">
        <v>258970440313.758</v>
      </c>
      <c r="V208" s="43">
        <v>250255192032.647</v>
      </c>
      <c r="W208" s="43">
        <v>267208617821.142</v>
      </c>
      <c r="X208" s="43">
        <v>251984468915.66</v>
      </c>
      <c r="Y208" s="43">
        <v>267516387805.70499</v>
      </c>
      <c r="Z208" s="43">
        <v>281601833510.31799</v>
      </c>
      <c r="AA208" s="43">
        <v>307967674912.87299</v>
      </c>
      <c r="AB208" s="43">
        <v>333841940896.24902</v>
      </c>
      <c r="AC208" s="43">
        <v>356855298363.73199</v>
      </c>
      <c r="AD208" s="43">
        <v>373515370280.18201</v>
      </c>
      <c r="AE208" s="43">
        <v>376869843140.96301</v>
      </c>
      <c r="AF208" s="43">
        <v>357490608641.05188</v>
      </c>
      <c r="AG208" s="43"/>
      <c r="AI208" t="str">
        <f t="shared" si="3"/>
        <v>Turkey</v>
      </c>
    </row>
    <row r="209" spans="1:35">
      <c r="A209" s="43" t="s">
        <v>4042</v>
      </c>
      <c r="B209" s="43" t="s">
        <v>1659</v>
      </c>
      <c r="C209" s="43" t="s">
        <v>1768</v>
      </c>
      <c r="D209" s="43" t="s">
        <v>1768</v>
      </c>
      <c r="E209" s="43" t="s">
        <v>1768</v>
      </c>
      <c r="F209" s="43" t="s">
        <v>1768</v>
      </c>
      <c r="G209" s="43" t="s">
        <v>1768</v>
      </c>
      <c r="H209" s="43" t="s">
        <v>1768</v>
      </c>
      <c r="I209" s="43" t="s">
        <v>1768</v>
      </c>
      <c r="J209" s="43">
        <v>3568056335.9881201</v>
      </c>
      <c r="K209" s="43">
        <v>3961385380.9001899</v>
      </c>
      <c r="L209" s="43">
        <v>3792815790.2235899</v>
      </c>
      <c r="M209" s="43">
        <v>3820910722.0030198</v>
      </c>
      <c r="N209" s="43">
        <v>3641327918.0688801</v>
      </c>
      <c r="O209" s="43">
        <v>3448337538.4112301</v>
      </c>
      <c r="P209" s="43">
        <v>3103503784.5701098</v>
      </c>
      <c r="Q209" s="43">
        <v>2566597629.8394799</v>
      </c>
      <c r="R209" s="43">
        <v>2381802600.4910402</v>
      </c>
      <c r="S209" s="43">
        <v>2222221826.2581401</v>
      </c>
      <c r="T209" s="43">
        <v>1971110759.89097</v>
      </c>
      <c r="U209" s="43">
        <v>2103175180.8036599</v>
      </c>
      <c r="V209" s="43">
        <v>2449271103.7326298</v>
      </c>
      <c r="W209" s="43">
        <v>2904662604.8205299</v>
      </c>
      <c r="X209" s="43">
        <v>3497984789.2658901</v>
      </c>
      <c r="Y209" s="43">
        <v>4050666385.9699001</v>
      </c>
      <c r="Z209" s="43">
        <v>4743330337.9707603</v>
      </c>
      <c r="AA209" s="43">
        <v>5559183156.1017303</v>
      </c>
      <c r="AB209" s="43">
        <v>6281876966.3949499</v>
      </c>
      <c r="AC209" s="43">
        <v>6998010940.5639801</v>
      </c>
      <c r="AD209" s="43">
        <v>7809780209.6694002</v>
      </c>
      <c r="AE209" s="43">
        <v>8575138670.217</v>
      </c>
      <c r="AF209" s="43">
        <v>9336894554.7323952</v>
      </c>
      <c r="AG209" s="43"/>
      <c r="AI209" t="str">
        <f t="shared" si="3"/>
        <v>Turkmenistan</v>
      </c>
    </row>
    <row r="210" spans="1:35">
      <c r="A210" s="43" t="s">
        <v>4120</v>
      </c>
      <c r="B210" s="43" t="s">
        <v>1660</v>
      </c>
      <c r="C210" s="43" t="s">
        <v>1768</v>
      </c>
      <c r="D210" s="43" t="s">
        <v>1768</v>
      </c>
      <c r="E210" s="43">
        <v>2465847984.1490402</v>
      </c>
      <c r="F210" s="43">
        <v>2607500044.5633898</v>
      </c>
      <c r="G210" s="43">
        <v>2598512599.9721799</v>
      </c>
      <c r="H210" s="43">
        <v>2512595898.9849701</v>
      </c>
      <c r="I210" s="43">
        <v>2522397207.5756502</v>
      </c>
      <c r="J210" s="43">
        <v>2622332132.8576498</v>
      </c>
      <c r="K210" s="43">
        <v>2839122258.83705</v>
      </c>
      <c r="L210" s="43">
        <v>3019745548.8945799</v>
      </c>
      <c r="M210" s="43">
        <v>3215248107.9510999</v>
      </c>
      <c r="N210" s="43">
        <v>3393826058.2452402</v>
      </c>
      <c r="O210" s="43">
        <v>3509839145.1841402</v>
      </c>
      <c r="P210" s="43">
        <v>3802078619.4689002</v>
      </c>
      <c r="Q210" s="43">
        <v>4045549884.8828101</v>
      </c>
      <c r="R210" s="43">
        <v>4511728461.54498</v>
      </c>
      <c r="S210" s="43">
        <v>4921037637.2014799</v>
      </c>
      <c r="T210" s="43">
        <v>5172010648.4212704</v>
      </c>
      <c r="U210" s="43">
        <v>5425711501.5500498</v>
      </c>
      <c r="V210" s="43">
        <v>5862695504.9442902</v>
      </c>
      <c r="W210" s="43">
        <v>6193246632.3273001</v>
      </c>
      <c r="X210" s="43">
        <v>6499500961.7522001</v>
      </c>
      <c r="Y210" s="43">
        <v>6915775639.3853197</v>
      </c>
      <c r="Z210" s="43">
        <v>7363451685.6495199</v>
      </c>
      <c r="AA210" s="43">
        <v>7864699024.0784798</v>
      </c>
      <c r="AB210" s="43">
        <v>8362736211.00354</v>
      </c>
      <c r="AC210" s="43">
        <v>9264635935.0328999</v>
      </c>
      <c r="AD210" s="43">
        <v>10060292960.281799</v>
      </c>
      <c r="AE210" s="43">
        <v>11019439095.3902</v>
      </c>
      <c r="AF210" s="43">
        <v>11972823593.573854</v>
      </c>
      <c r="AG210" s="43"/>
      <c r="AI210" t="str">
        <f t="shared" si="3"/>
        <v>Uganda</v>
      </c>
    </row>
    <row r="211" spans="1:35">
      <c r="A211" s="43" t="s">
        <v>4198</v>
      </c>
      <c r="B211" s="43" t="s">
        <v>1661</v>
      </c>
      <c r="C211" s="43" t="s">
        <v>1768</v>
      </c>
      <c r="D211" s="43" t="s">
        <v>1768</v>
      </c>
      <c r="E211" s="43" t="s">
        <v>1768</v>
      </c>
      <c r="F211" s="43" t="s">
        <v>1768</v>
      </c>
      <c r="G211" s="43" t="s">
        <v>1768</v>
      </c>
      <c r="H211" s="43" t="s">
        <v>1768</v>
      </c>
      <c r="I211" s="43" t="s">
        <v>1768</v>
      </c>
      <c r="J211" s="43">
        <v>72112790854.957703</v>
      </c>
      <c r="K211" s="43">
        <v>73963539143.793701</v>
      </c>
      <c r="L211" s="43">
        <v>76828223357.816299</v>
      </c>
      <c r="M211" s="43">
        <v>71953291930.009003</v>
      </c>
      <c r="N211" s="43">
        <v>65901556790.232697</v>
      </c>
      <c r="O211" s="43">
        <v>59509765723.315903</v>
      </c>
      <c r="P211" s="43">
        <v>51043842843.853798</v>
      </c>
      <c r="Q211" s="43">
        <v>39337424682.619698</v>
      </c>
      <c r="R211" s="43">
        <v>34538258871.340103</v>
      </c>
      <c r="S211" s="43">
        <v>31084432984.2061</v>
      </c>
      <c r="T211" s="43">
        <v>30151899994.68</v>
      </c>
      <c r="U211" s="43">
        <v>29579013894.781101</v>
      </c>
      <c r="V211" s="43">
        <v>29519855866.991501</v>
      </c>
      <c r="W211" s="43">
        <v>31261527363.144001</v>
      </c>
      <c r="X211" s="43">
        <v>34137587880.5532</v>
      </c>
      <c r="Y211" s="43">
        <v>35912742450.342003</v>
      </c>
      <c r="Z211" s="43">
        <v>39288540240.674202</v>
      </c>
      <c r="AA211" s="43">
        <v>44042453609.795799</v>
      </c>
      <c r="AB211" s="43">
        <v>45231599857.260201</v>
      </c>
      <c r="AC211" s="43">
        <v>48533506646.840202</v>
      </c>
      <c r="AD211" s="43">
        <v>52367654044.591797</v>
      </c>
      <c r="AE211" s="43">
        <v>53467374779.528198</v>
      </c>
      <c r="AF211" s="43">
        <v>45393801187.819458</v>
      </c>
      <c r="AG211" s="43"/>
      <c r="AI211" t="str">
        <f t="shared" si="3"/>
        <v>Ukraine</v>
      </c>
    </row>
    <row r="212" spans="1:35">
      <c r="A212" s="67" t="s">
        <v>4026</v>
      </c>
      <c r="B212" s="43" t="s">
        <v>1662</v>
      </c>
      <c r="C212" s="43">
        <v>47314064026.698799</v>
      </c>
      <c r="D212" s="43">
        <v>48658652768.661598</v>
      </c>
      <c r="E212" s="43">
        <v>44644028767.687401</v>
      </c>
      <c r="F212" s="43">
        <v>42236584606.846603</v>
      </c>
      <c r="G212" s="43">
        <v>44184179002.023102</v>
      </c>
      <c r="H212" s="43">
        <v>41279841546.414703</v>
      </c>
      <c r="I212" s="43">
        <v>33526105218.313599</v>
      </c>
      <c r="J212" s="43">
        <v>35624328298.370201</v>
      </c>
      <c r="K212" s="43">
        <v>34769968015.9646</v>
      </c>
      <c r="L212" s="43">
        <v>39477070099.871002</v>
      </c>
      <c r="M212" s="43">
        <v>46397405432.9702</v>
      </c>
      <c r="N212" s="43">
        <v>46494824528.098198</v>
      </c>
      <c r="O212" s="43">
        <v>47745573753.946297</v>
      </c>
      <c r="P212" s="43">
        <v>47315853816.205498</v>
      </c>
      <c r="Q212" s="43">
        <v>50786711086.140099</v>
      </c>
      <c r="R212" s="43">
        <v>54822031824.773499</v>
      </c>
      <c r="S212" s="43">
        <v>58203579669.523804</v>
      </c>
      <c r="T212" s="43">
        <v>62078422536.659698</v>
      </c>
      <c r="U212" s="43">
        <v>64728400606.344498</v>
      </c>
      <c r="V212" s="43">
        <v>67240228160.566299</v>
      </c>
      <c r="W212" s="43">
        <v>70591424755.707306</v>
      </c>
      <c r="X212" s="43">
        <v>71791478976.554306</v>
      </c>
      <c r="Y212" s="43">
        <v>73658057429.944702</v>
      </c>
      <c r="Z212" s="43">
        <v>82423366264.1082</v>
      </c>
      <c r="AA212" s="43">
        <v>90418432791.7267</v>
      </c>
      <c r="AB212" s="43">
        <v>97832744280.648193</v>
      </c>
      <c r="AC212" s="43">
        <v>107029022243.02901</v>
      </c>
      <c r="AD212" s="43">
        <v>113771850644.34</v>
      </c>
      <c r="AE212" s="43" t="s">
        <v>1768</v>
      </c>
      <c r="AF212" s="43">
        <v>117755480381.23268</v>
      </c>
      <c r="AG212" s="144"/>
      <c r="AI212" t="str">
        <f t="shared" si="3"/>
        <v>UnitedArabEmirates</v>
      </c>
    </row>
    <row r="213" spans="1:35">
      <c r="A213" s="43" t="s">
        <v>4144</v>
      </c>
      <c r="B213" s="43" t="s">
        <v>1663</v>
      </c>
      <c r="C213" s="43">
        <v>879967014676.95605</v>
      </c>
      <c r="D213" s="43">
        <v>868319715539.41602</v>
      </c>
      <c r="E213" s="43">
        <v>886494174610.38</v>
      </c>
      <c r="F213" s="43">
        <v>918623846270.23804</v>
      </c>
      <c r="G213" s="43">
        <v>943159630806.47595</v>
      </c>
      <c r="H213" s="43">
        <v>977107580571.94702</v>
      </c>
      <c r="I213" s="43">
        <v>1016312301407.17</v>
      </c>
      <c r="J213" s="43">
        <v>1062678620063.55</v>
      </c>
      <c r="K213" s="43">
        <v>1116152367983.05</v>
      </c>
      <c r="L213" s="43">
        <v>1141616734755.6399</v>
      </c>
      <c r="M213" s="43">
        <v>1150512936904.22</v>
      </c>
      <c r="N213" s="43">
        <v>1134492812830.99</v>
      </c>
      <c r="O213" s="43">
        <v>1136156302012.4099</v>
      </c>
      <c r="P213" s="43">
        <v>1161404599788.1699</v>
      </c>
      <c r="Q213" s="43">
        <v>1211114692086.55</v>
      </c>
      <c r="R213" s="43">
        <v>1247965804206.3899</v>
      </c>
      <c r="S213" s="43">
        <v>1283897866545.6201</v>
      </c>
      <c r="T213" s="43">
        <v>1326358601906.49</v>
      </c>
      <c r="U213" s="43">
        <v>1374183537600.24</v>
      </c>
      <c r="V213" s="43">
        <v>1421912240883.6399</v>
      </c>
      <c r="W213" s="43">
        <v>1477580571947.3401</v>
      </c>
      <c r="X213" s="43">
        <v>1513956120441.8201</v>
      </c>
      <c r="Y213" s="43">
        <v>1545696777122.1101</v>
      </c>
      <c r="Z213" s="43">
        <v>1589254804055.0801</v>
      </c>
      <c r="AA213" s="43">
        <v>1633083371160.54</v>
      </c>
      <c r="AB213" s="43">
        <v>1666685428960.51</v>
      </c>
      <c r="AC213" s="43">
        <v>1713983356029.6599</v>
      </c>
      <c r="AD213" s="43">
        <v>1765786503253.1399</v>
      </c>
      <c r="AE213" s="43">
        <v>1778266303525.5</v>
      </c>
      <c r="AF213" s="43">
        <v>1685658371917.0823</v>
      </c>
      <c r="AG213" s="43"/>
      <c r="AI213" t="str">
        <f t="shared" si="3"/>
        <v>United Kingdom</v>
      </c>
    </row>
    <row r="214" spans="1:35">
      <c r="A214" s="43" t="s">
        <v>48</v>
      </c>
      <c r="B214" s="43" t="s">
        <v>1664</v>
      </c>
      <c r="C214" s="43">
        <v>5128000000000</v>
      </c>
      <c r="D214" s="43">
        <v>5257400000000</v>
      </c>
      <c r="E214" s="43">
        <v>5153600000000</v>
      </c>
      <c r="F214" s="43">
        <v>5386300000000</v>
      </c>
      <c r="G214" s="43">
        <v>5774000000000</v>
      </c>
      <c r="H214" s="43">
        <v>6011000000000</v>
      </c>
      <c r="I214" s="43">
        <v>6217200000000</v>
      </c>
      <c r="J214" s="43">
        <v>6425100000000</v>
      </c>
      <c r="K214" s="43">
        <v>6690000000000</v>
      </c>
      <c r="L214" s="43">
        <v>6926300000000</v>
      </c>
      <c r="M214" s="43">
        <v>7055000000000</v>
      </c>
      <c r="N214" s="43">
        <v>7041300000000</v>
      </c>
      <c r="O214" s="43">
        <v>7276200000000</v>
      </c>
      <c r="P214" s="43">
        <v>7472000000000</v>
      </c>
      <c r="Q214" s="43">
        <v>7775500000000</v>
      </c>
      <c r="R214" s="43">
        <v>7972800000000</v>
      </c>
      <c r="S214" s="43">
        <v>8271400000000</v>
      </c>
      <c r="T214" s="43">
        <v>8647600000000</v>
      </c>
      <c r="U214" s="43">
        <v>9012500000000</v>
      </c>
      <c r="V214" s="43">
        <v>9417100000000</v>
      </c>
      <c r="W214" s="43">
        <v>9764800000000</v>
      </c>
      <c r="X214" s="43">
        <v>9838900000000</v>
      </c>
      <c r="Y214" s="43">
        <v>9997600000000</v>
      </c>
      <c r="Z214" s="43">
        <v>10249800000000</v>
      </c>
      <c r="AA214" s="43">
        <v>10623900000000</v>
      </c>
      <c r="AB214" s="43">
        <v>10936700000000</v>
      </c>
      <c r="AC214" s="43">
        <v>11240600000000</v>
      </c>
      <c r="AD214" s="43">
        <v>11468000000000</v>
      </c>
      <c r="AE214" s="43">
        <v>11513872000000</v>
      </c>
      <c r="AF214" s="43">
        <v>11364197491410.27</v>
      </c>
      <c r="AG214" s="43"/>
      <c r="AI214" t="str">
        <f t="shared" si="3"/>
        <v>United States</v>
      </c>
    </row>
    <row r="215" spans="1:35">
      <c r="A215" s="43" t="s">
        <v>1665</v>
      </c>
      <c r="B215" s="43" t="s">
        <v>1666</v>
      </c>
      <c r="C215" s="43">
        <v>2142578068604.96</v>
      </c>
      <c r="D215" s="43">
        <v>2170687637471.4399</v>
      </c>
      <c r="E215" s="43">
        <v>2162506785414.02</v>
      </c>
      <c r="F215" s="43">
        <v>2135693313159.51</v>
      </c>
      <c r="G215" s="43">
        <v>2228332734862.4102</v>
      </c>
      <c r="H215" s="43">
        <v>2281127130517.8398</v>
      </c>
      <c r="I215" s="43">
        <v>2371669069150.6201</v>
      </c>
      <c r="J215" s="43">
        <v>2459590702021.6802</v>
      </c>
      <c r="K215" s="43">
        <v>2486437653019.52</v>
      </c>
      <c r="L215" s="43">
        <v>2504473777025.5098</v>
      </c>
      <c r="M215" s="43">
        <v>2512132884724.23</v>
      </c>
      <c r="N215" s="43">
        <v>2544381455062.6099</v>
      </c>
      <c r="O215" s="43">
        <v>2547650875983.7798</v>
      </c>
      <c r="P215" s="43">
        <v>2596213399242.9502</v>
      </c>
      <c r="Q215" s="43">
        <v>2640438862530.52</v>
      </c>
      <c r="R215" s="43">
        <v>2678023437658.3198</v>
      </c>
      <c r="S215" s="43">
        <v>2774399924088.1401</v>
      </c>
      <c r="T215" s="43">
        <v>2914922130998.5298</v>
      </c>
      <c r="U215" s="43">
        <v>2959141359302.1201</v>
      </c>
      <c r="V215" s="43">
        <v>2984456510321.1899</v>
      </c>
      <c r="W215" s="43">
        <v>3128563578110.02</v>
      </c>
      <c r="X215" s="43">
        <v>3145436492932.0898</v>
      </c>
      <c r="Y215" s="43">
        <v>3186027102108.98</v>
      </c>
      <c r="Z215" s="43">
        <v>3297917530664.1401</v>
      </c>
      <c r="AA215" s="43">
        <v>3513707145258.71</v>
      </c>
      <c r="AB215" s="43">
        <v>3703786971017.23</v>
      </c>
      <c r="AC215" s="43">
        <v>3927036232360.5801</v>
      </c>
      <c r="AD215" s="43">
        <v>4162668478433.5801</v>
      </c>
      <c r="AE215" s="43">
        <v>4336391941053.6499</v>
      </c>
      <c r="AF215" s="43">
        <v>4191614686342.0137</v>
      </c>
      <c r="AG215" s="43"/>
      <c r="AI215" t="e">
        <f t="shared" si="3"/>
        <v>#N/A</v>
      </c>
    </row>
    <row r="216" spans="1:35">
      <c r="A216" s="43" t="s">
        <v>29</v>
      </c>
      <c r="B216" s="43" t="s">
        <v>1667</v>
      </c>
      <c r="C216" s="43">
        <v>16993004303.503201</v>
      </c>
      <c r="D216" s="43">
        <v>17258020368.715</v>
      </c>
      <c r="E216" s="43">
        <v>15574004926.015699</v>
      </c>
      <c r="F216" s="43">
        <v>13973869487.571501</v>
      </c>
      <c r="G216" s="43">
        <v>13814201621.2875</v>
      </c>
      <c r="H216" s="43">
        <v>14016791861.239901</v>
      </c>
      <c r="I216" s="43">
        <v>15251644355.525299</v>
      </c>
      <c r="J216" s="43">
        <v>16470729213.2106</v>
      </c>
      <c r="K216" s="43">
        <v>16714650410.418301</v>
      </c>
      <c r="L216" s="43">
        <v>16899163612.4505</v>
      </c>
      <c r="M216" s="43">
        <v>16949412999.797199</v>
      </c>
      <c r="N216" s="43">
        <v>17549220266.826302</v>
      </c>
      <c r="O216" s="43">
        <v>18941152186.6884</v>
      </c>
      <c r="P216" s="43">
        <v>19444522039.966599</v>
      </c>
      <c r="Q216" s="43">
        <v>20860344318.313702</v>
      </c>
      <c r="R216" s="43">
        <v>20558370187.063702</v>
      </c>
      <c r="S216" s="43">
        <v>21705107394.3419</v>
      </c>
      <c r="T216" s="43">
        <v>22800719234.4622</v>
      </c>
      <c r="U216" s="43">
        <v>23835490294.974201</v>
      </c>
      <c r="V216" s="43">
        <v>23157004114.001301</v>
      </c>
      <c r="W216" s="43">
        <v>22823255805.9664</v>
      </c>
      <c r="X216" s="43">
        <v>22050641612.562698</v>
      </c>
      <c r="Y216" s="43">
        <v>19618045677.095699</v>
      </c>
      <c r="Z216" s="43">
        <v>20044727479.6371</v>
      </c>
      <c r="AA216" s="43">
        <v>22414013965.118999</v>
      </c>
      <c r="AB216" s="43">
        <v>23898640475.902699</v>
      </c>
      <c r="AC216" s="43">
        <v>25009502574.475101</v>
      </c>
      <c r="AD216" s="43">
        <v>26905636204.725498</v>
      </c>
      <c r="AE216" s="43">
        <v>29299771777.3941</v>
      </c>
      <c r="AF216" s="43">
        <v>29910683994.7374</v>
      </c>
      <c r="AG216" s="43"/>
      <c r="AI216" t="str">
        <f t="shared" si="3"/>
        <v>Uruguay</v>
      </c>
    </row>
    <row r="217" spans="1:35">
      <c r="A217" s="67" t="s">
        <v>2080</v>
      </c>
      <c r="B217" s="43" t="s">
        <v>1668</v>
      </c>
      <c r="C217" s="43" t="s">
        <v>1768</v>
      </c>
      <c r="D217" s="43" t="s">
        <v>1768</v>
      </c>
      <c r="E217" s="43" t="s">
        <v>1768</v>
      </c>
      <c r="F217" s="43" t="s">
        <v>1768</v>
      </c>
      <c r="G217" s="43" t="s">
        <v>1768</v>
      </c>
      <c r="H217" s="43" t="s">
        <v>1768</v>
      </c>
      <c r="I217" s="43" t="s">
        <v>1768</v>
      </c>
      <c r="J217" s="43">
        <v>12285308446.0473</v>
      </c>
      <c r="K217" s="43">
        <v>13408011465.870199</v>
      </c>
      <c r="L217" s="43">
        <v>13822492516.5271</v>
      </c>
      <c r="M217" s="43">
        <v>14043652396.7915</v>
      </c>
      <c r="N217" s="43">
        <v>13974557626.9993</v>
      </c>
      <c r="O217" s="43">
        <v>12409407172.7754</v>
      </c>
      <c r="P217" s="43">
        <v>12123990807.8016</v>
      </c>
      <c r="Q217" s="43">
        <v>11493543285.7959</v>
      </c>
      <c r="R217" s="43">
        <v>11390101396.2237</v>
      </c>
      <c r="S217" s="43">
        <v>11583733119.959499</v>
      </c>
      <c r="T217" s="43">
        <v>12186087242.197399</v>
      </c>
      <c r="U217" s="43">
        <v>12710088993.6119</v>
      </c>
      <c r="V217" s="43">
        <v>13256622820.3372</v>
      </c>
      <c r="W217" s="43">
        <v>13760374487.51</v>
      </c>
      <c r="X217" s="43">
        <v>14338310215.9855</v>
      </c>
      <c r="Y217" s="43">
        <v>14911842624.624901</v>
      </c>
      <c r="Z217" s="43">
        <v>15538140014.8591</v>
      </c>
      <c r="AA217" s="43">
        <v>16734576796.0033</v>
      </c>
      <c r="AB217" s="43">
        <v>17905997171.723499</v>
      </c>
      <c r="AC217" s="43">
        <v>19213134965.2593</v>
      </c>
      <c r="AD217" s="43">
        <v>21038382786.959</v>
      </c>
      <c r="AE217" s="43">
        <v>22931837237.785301</v>
      </c>
      <c r="AF217" s="43">
        <v>24789316054.045872</v>
      </c>
      <c r="AG217" s="144"/>
      <c r="AI217" t="str">
        <f t="shared" si="3"/>
        <v>Uzbekstan</v>
      </c>
    </row>
    <row r="218" spans="1:35">
      <c r="A218" s="43" t="s">
        <v>71</v>
      </c>
      <c r="B218" s="43" t="s">
        <v>1669</v>
      </c>
      <c r="C218" s="43">
        <v>119100118.011272</v>
      </c>
      <c r="D218" s="43">
        <v>124101909.941918</v>
      </c>
      <c r="E218" s="43">
        <v>137380959.532047</v>
      </c>
      <c r="F218" s="43">
        <v>156384997.76578701</v>
      </c>
      <c r="G218" s="43">
        <v>171376121.10091501</v>
      </c>
      <c r="H218" s="43">
        <v>173062443.84023401</v>
      </c>
      <c r="I218" s="43">
        <v>172833789.90947899</v>
      </c>
      <c r="J218" s="43">
        <v>167831985.17421201</v>
      </c>
      <c r="K218" s="43">
        <v>164959520.169101</v>
      </c>
      <c r="L218" s="43">
        <v>167489004.278079</v>
      </c>
      <c r="M218" s="43">
        <v>187096078.840325</v>
      </c>
      <c r="N218" s="43">
        <v>192969626.68659601</v>
      </c>
      <c r="O218" s="43">
        <v>197971431.42186299</v>
      </c>
      <c r="P218" s="43">
        <v>199457681.971771</v>
      </c>
      <c r="Q218" s="43">
        <v>217521342.50141999</v>
      </c>
      <c r="R218" s="43">
        <v>219722136.58493799</v>
      </c>
      <c r="S218" s="43">
        <v>224838268.28558201</v>
      </c>
      <c r="T218" s="43">
        <v>235885111.31518599</v>
      </c>
      <c r="U218" s="43">
        <v>246031629.492441</v>
      </c>
      <c r="V218" s="43">
        <v>238171650.62273601</v>
      </c>
      <c r="W218" s="43">
        <v>244559669.81320599</v>
      </c>
      <c r="X218" s="43">
        <v>238314559.329458</v>
      </c>
      <c r="Y218" s="43">
        <v>220693915.79064599</v>
      </c>
      <c r="Z218" s="43">
        <v>227739315.03203699</v>
      </c>
      <c r="AA218" s="43">
        <v>240286699.48221999</v>
      </c>
      <c r="AB218" s="43">
        <v>255892330.256253</v>
      </c>
      <c r="AC218" s="43">
        <v>274913479.12093902</v>
      </c>
      <c r="AD218" s="43">
        <v>293677392.31352597</v>
      </c>
      <c r="AE218" s="43">
        <v>313055812.94501698</v>
      </c>
      <c r="AF218" s="43">
        <v>374363542.55326563</v>
      </c>
      <c r="AG218" s="43"/>
      <c r="AI218" t="str">
        <f t="shared" si="3"/>
        <v>Vanuatu</v>
      </c>
    </row>
    <row r="219" spans="1:35">
      <c r="A219" s="67" t="s">
        <v>2081</v>
      </c>
      <c r="B219" s="43" t="s">
        <v>1671</v>
      </c>
      <c r="C219" s="43">
        <v>87831090370.217697</v>
      </c>
      <c r="D219" s="43">
        <v>87512429634.737595</v>
      </c>
      <c r="E219" s="43">
        <v>85700041807.052902</v>
      </c>
      <c r="F219" s="43">
        <v>82473592071.033707</v>
      </c>
      <c r="G219" s="43">
        <v>83662996973.904205</v>
      </c>
      <c r="H219" s="43">
        <v>83824717711.165405</v>
      </c>
      <c r="I219" s="43">
        <v>89281995939.854706</v>
      </c>
      <c r="J219" s="43">
        <v>92479764606.685593</v>
      </c>
      <c r="K219" s="43">
        <v>97863352351.6474</v>
      </c>
      <c r="L219" s="43">
        <v>89476578649.589005</v>
      </c>
      <c r="M219" s="43">
        <v>95263870747.295303</v>
      </c>
      <c r="N219" s="43">
        <v>104532938619.38699</v>
      </c>
      <c r="O219" s="43">
        <v>110868129421.78101</v>
      </c>
      <c r="P219" s="43">
        <v>111173447020.576</v>
      </c>
      <c r="Q219" s="43">
        <v>108561418117.64301</v>
      </c>
      <c r="R219" s="43">
        <v>112851399251.396</v>
      </c>
      <c r="S219" s="43">
        <v>112628137002.049</v>
      </c>
      <c r="T219" s="43">
        <v>119803598482.40401</v>
      </c>
      <c r="U219" s="43">
        <v>120155887146.23</v>
      </c>
      <c r="V219" s="43">
        <v>112982030193.716</v>
      </c>
      <c r="W219" s="43">
        <v>117147614565.563</v>
      </c>
      <c r="X219" s="43">
        <v>121123881198.563</v>
      </c>
      <c r="Y219" s="43">
        <v>110397577419.511</v>
      </c>
      <c r="Z219" s="43">
        <v>101835914043.14</v>
      </c>
      <c r="AA219" s="43">
        <v>120458247112.48399</v>
      </c>
      <c r="AB219" s="43">
        <v>132887025219.739</v>
      </c>
      <c r="AC219" s="43">
        <v>146637211438.28</v>
      </c>
      <c r="AD219" s="43">
        <v>158955166688.72299</v>
      </c>
      <c r="AE219" s="43">
        <v>166617013820.67499</v>
      </c>
      <c r="AF219" s="43">
        <v>160019559117.16156</v>
      </c>
      <c r="AG219" s="144"/>
      <c r="AI219" t="str">
        <f t="shared" si="3"/>
        <v>Venezuela</v>
      </c>
    </row>
    <row r="220" spans="1:35">
      <c r="A220" s="43" t="s">
        <v>4028</v>
      </c>
      <c r="B220" s="43" t="s">
        <v>1672</v>
      </c>
      <c r="C220" s="43" t="s">
        <v>1768</v>
      </c>
      <c r="D220" s="43" t="s">
        <v>1768</v>
      </c>
      <c r="E220" s="43" t="s">
        <v>1768</v>
      </c>
      <c r="F220" s="43" t="s">
        <v>1768</v>
      </c>
      <c r="G220" s="43">
        <v>11453473961.7551</v>
      </c>
      <c r="H220" s="43">
        <v>11889376649.741199</v>
      </c>
      <c r="I220" s="43">
        <v>12221006030.9648</v>
      </c>
      <c r="J220" s="43">
        <v>12658942070.887501</v>
      </c>
      <c r="K220" s="43">
        <v>13308980223.6565</v>
      </c>
      <c r="L220" s="43">
        <v>14289121788.1742</v>
      </c>
      <c r="M220" s="43">
        <v>15017998193.5695</v>
      </c>
      <c r="N220" s="43">
        <v>15913197627.560801</v>
      </c>
      <c r="O220" s="43">
        <v>17289060246.775002</v>
      </c>
      <c r="P220" s="43">
        <v>18684759513.641998</v>
      </c>
      <c r="Q220" s="43">
        <v>20336301848.056198</v>
      </c>
      <c r="R220" s="43">
        <v>22276482694.176498</v>
      </c>
      <c r="S220" s="43">
        <v>24357110075.305099</v>
      </c>
      <c r="T220" s="43">
        <v>26342722183.520302</v>
      </c>
      <c r="U220" s="43">
        <v>27861236671.778599</v>
      </c>
      <c r="V220" s="43">
        <v>29191217010.3097</v>
      </c>
      <c r="W220" s="43">
        <v>31172517272.209801</v>
      </c>
      <c r="X220" s="43">
        <v>33321830052.2719</v>
      </c>
      <c r="Y220" s="43">
        <v>35681076633.443398</v>
      </c>
      <c r="Z220" s="43">
        <v>38300485720.402397</v>
      </c>
      <c r="AA220" s="43">
        <v>41283942095.668999</v>
      </c>
      <c r="AB220" s="43">
        <v>44769045610.393303</v>
      </c>
      <c r="AC220" s="43">
        <v>48453031029.180496</v>
      </c>
      <c r="AD220" s="43">
        <v>52550385537.225502</v>
      </c>
      <c r="AE220" s="43">
        <v>55795486662.568001</v>
      </c>
      <c r="AF220" s="43">
        <v>58840794626.555267</v>
      </c>
      <c r="AG220" s="43"/>
      <c r="AI220" t="str">
        <f t="shared" si="3"/>
        <v>Vietnam</v>
      </c>
    </row>
    <row r="221" spans="1:35">
      <c r="A221" s="43" t="s">
        <v>1673</v>
      </c>
      <c r="B221" s="43" t="s">
        <v>1674</v>
      </c>
      <c r="C221" s="43" t="s">
        <v>1768</v>
      </c>
      <c r="D221" s="43" t="s">
        <v>1768</v>
      </c>
      <c r="E221" s="43" t="s">
        <v>1768</v>
      </c>
      <c r="F221" s="43" t="s">
        <v>1768</v>
      </c>
      <c r="G221" s="43" t="s">
        <v>1768</v>
      </c>
      <c r="H221" s="43" t="s">
        <v>1768</v>
      </c>
      <c r="I221" s="43" t="s">
        <v>1768</v>
      </c>
      <c r="J221" s="43" t="s">
        <v>1768</v>
      </c>
      <c r="K221" s="43" t="s">
        <v>1768</v>
      </c>
      <c r="L221" s="43" t="s">
        <v>1768</v>
      </c>
      <c r="M221" s="43" t="s">
        <v>1768</v>
      </c>
      <c r="N221" s="43" t="s">
        <v>1768</v>
      </c>
      <c r="O221" s="43" t="s">
        <v>1768</v>
      </c>
      <c r="P221" s="43" t="s">
        <v>1768</v>
      </c>
      <c r="Q221" s="43" t="s">
        <v>1768</v>
      </c>
      <c r="R221" s="43" t="s">
        <v>1768</v>
      </c>
      <c r="S221" s="43" t="s">
        <v>1768</v>
      </c>
      <c r="T221" s="43" t="s">
        <v>1768</v>
      </c>
      <c r="U221" s="43" t="s">
        <v>1768</v>
      </c>
      <c r="V221" s="43" t="s">
        <v>1768</v>
      </c>
      <c r="W221" s="43" t="s">
        <v>1768</v>
      </c>
      <c r="X221" s="43" t="s">
        <v>1768</v>
      </c>
      <c r="Y221" s="43" t="s">
        <v>1768</v>
      </c>
      <c r="Z221" s="43" t="s">
        <v>1768</v>
      </c>
      <c r="AA221" s="43" t="s">
        <v>1768</v>
      </c>
      <c r="AB221" s="43" t="s">
        <v>1768</v>
      </c>
      <c r="AC221" s="43" t="s">
        <v>1768</v>
      </c>
      <c r="AD221" s="43" t="s">
        <v>1768</v>
      </c>
      <c r="AE221" s="43" t="s">
        <v>1768</v>
      </c>
      <c r="AF221" s="43" t="s">
        <v>1768</v>
      </c>
      <c r="AG221" s="142"/>
      <c r="AI221" t="e">
        <f t="shared" si="3"/>
        <v>#N/A</v>
      </c>
    </row>
    <row r="222" spans="1:35">
      <c r="A222" s="43" t="s">
        <v>1675</v>
      </c>
      <c r="B222" s="43" t="s">
        <v>1676</v>
      </c>
      <c r="C222" s="43" t="s">
        <v>1768</v>
      </c>
      <c r="D222" s="43" t="s">
        <v>1768</v>
      </c>
      <c r="E222" s="43" t="s">
        <v>1768</v>
      </c>
      <c r="F222" s="43" t="s">
        <v>1768</v>
      </c>
      <c r="G222" s="43" t="s">
        <v>1768</v>
      </c>
      <c r="H222" s="43" t="s">
        <v>1768</v>
      </c>
      <c r="I222" s="43" t="s">
        <v>1768</v>
      </c>
      <c r="J222" s="43" t="s">
        <v>1768</v>
      </c>
      <c r="K222" s="43" t="s">
        <v>1768</v>
      </c>
      <c r="L222" s="43" t="s">
        <v>1768</v>
      </c>
      <c r="M222" s="43" t="s">
        <v>1768</v>
      </c>
      <c r="N222" s="43" t="s">
        <v>1768</v>
      </c>
      <c r="O222" s="43" t="s">
        <v>1768</v>
      </c>
      <c r="P222" s="43" t="s">
        <v>1768</v>
      </c>
      <c r="Q222" s="43">
        <v>2907788288</v>
      </c>
      <c r="R222" s="43">
        <v>3082508800</v>
      </c>
      <c r="S222" s="43">
        <v>3171895808</v>
      </c>
      <c r="T222" s="43">
        <v>3573173248</v>
      </c>
      <c r="U222" s="43">
        <v>4003988736</v>
      </c>
      <c r="V222" s="43">
        <v>4355166720</v>
      </c>
      <c r="W222" s="43">
        <v>4113261312</v>
      </c>
      <c r="X222" s="43">
        <v>3504929280</v>
      </c>
      <c r="Y222" s="43">
        <v>3151496192</v>
      </c>
      <c r="Z222" s="43">
        <v>3344165632</v>
      </c>
      <c r="AA222" s="43">
        <v>3552819456</v>
      </c>
      <c r="AB222" s="43">
        <v>3775940864</v>
      </c>
      <c r="AC222" s="43" t="s">
        <v>1768</v>
      </c>
      <c r="AD222" s="43" t="s">
        <v>1768</v>
      </c>
      <c r="AE222" s="43" t="s">
        <v>1768</v>
      </c>
      <c r="AF222" s="43" t="e">
        <v>#N/A</v>
      </c>
      <c r="AG222" s="43"/>
      <c r="AI222" t="e">
        <f t="shared" si="3"/>
        <v>#N/A</v>
      </c>
    </row>
    <row r="223" spans="1:35">
      <c r="A223" s="43" t="s">
        <v>1677</v>
      </c>
      <c r="B223" s="43" t="s">
        <v>1678</v>
      </c>
      <c r="C223" s="43">
        <v>17782592114077.199</v>
      </c>
      <c r="D223" s="43">
        <v>18128373110726.398</v>
      </c>
      <c r="E223" s="43">
        <v>18188257472553.801</v>
      </c>
      <c r="F223" s="43">
        <v>18649473966866.199</v>
      </c>
      <c r="G223" s="43">
        <v>19507276672837.699</v>
      </c>
      <c r="H223" s="43">
        <v>20231799750547</v>
      </c>
      <c r="I223" s="43">
        <v>20916322122102.699</v>
      </c>
      <c r="J223" s="43">
        <v>21667037338057.301</v>
      </c>
      <c r="K223" s="43">
        <v>22678028984058.102</v>
      </c>
      <c r="L223" s="43">
        <v>23524386235911.199</v>
      </c>
      <c r="M223" s="43">
        <v>24214101247748.102</v>
      </c>
      <c r="N223" s="43">
        <v>24598223026275.699</v>
      </c>
      <c r="O223" s="43">
        <v>25121189831294.5</v>
      </c>
      <c r="P223" s="43">
        <v>25559318665460.398</v>
      </c>
      <c r="Q223" s="43">
        <v>26410688823575.5</v>
      </c>
      <c r="R223" s="43">
        <v>27179128777657</v>
      </c>
      <c r="S223" s="43">
        <v>28100170834207</v>
      </c>
      <c r="T223" s="43">
        <v>29143836842603.199</v>
      </c>
      <c r="U223" s="43">
        <v>29816920454305.102</v>
      </c>
      <c r="V223" s="43">
        <v>30766173024040.301</v>
      </c>
      <c r="W223" s="43">
        <v>32036590277199.102</v>
      </c>
      <c r="X223" s="43">
        <v>32517461049479.5</v>
      </c>
      <c r="Y223" s="43">
        <v>33131822885447.602</v>
      </c>
      <c r="Z223" s="43">
        <v>34019223264941.602</v>
      </c>
      <c r="AA223" s="43">
        <v>35409965463829.898</v>
      </c>
      <c r="AB223" s="43">
        <v>36641785020209</v>
      </c>
      <c r="AC223" s="43">
        <v>38093197493194.203</v>
      </c>
      <c r="AD223" s="43">
        <v>39557827135075.5</v>
      </c>
      <c r="AE223" s="43">
        <v>40231878530322.898</v>
      </c>
      <c r="AF223" s="43">
        <v>39752346740137.258</v>
      </c>
      <c r="AG223" s="43"/>
      <c r="AI223" t="e">
        <f t="shared" si="3"/>
        <v>#N/A</v>
      </c>
    </row>
    <row r="224" spans="1:35">
      <c r="A224" s="67" t="s">
        <v>2082</v>
      </c>
      <c r="B224" s="43" t="s">
        <v>1679</v>
      </c>
      <c r="C224" s="43" t="s">
        <v>1768</v>
      </c>
      <c r="D224" s="43" t="s">
        <v>1768</v>
      </c>
      <c r="E224" s="43" t="s">
        <v>1768</v>
      </c>
      <c r="F224" s="43" t="s">
        <v>1768</v>
      </c>
      <c r="G224" s="43" t="s">
        <v>1768</v>
      </c>
      <c r="H224" s="43" t="s">
        <v>1768</v>
      </c>
      <c r="I224" s="43" t="s">
        <v>1768</v>
      </c>
      <c r="J224" s="43" t="s">
        <v>1768</v>
      </c>
      <c r="K224" s="43" t="s">
        <v>1768</v>
      </c>
      <c r="L224" s="43" t="s">
        <v>1768</v>
      </c>
      <c r="M224" s="43">
        <v>5508255714.5900202</v>
      </c>
      <c r="N224" s="43">
        <v>5616688487.3126602</v>
      </c>
      <c r="O224" s="43">
        <v>6084081879.7507896</v>
      </c>
      <c r="P224" s="43">
        <v>6331604909.4363098</v>
      </c>
      <c r="Q224" s="43">
        <v>6468604315.8425999</v>
      </c>
      <c r="R224" s="43">
        <v>7221972624.8358698</v>
      </c>
      <c r="S224" s="43">
        <v>7658317189.7372999</v>
      </c>
      <c r="T224" s="43">
        <v>8267369363.9646797</v>
      </c>
      <c r="U224" s="43">
        <v>8802348136.1156693</v>
      </c>
      <c r="V224" s="43">
        <v>9043556853.3067799</v>
      </c>
      <c r="W224" s="43">
        <v>9441473354.8522701</v>
      </c>
      <c r="X224" s="43">
        <v>9875781129.1754799</v>
      </c>
      <c r="Y224" s="43">
        <v>10260936593.213301</v>
      </c>
      <c r="Z224" s="43">
        <v>10579025627.6029</v>
      </c>
      <c r="AA224" s="43">
        <v>10999319736.761999</v>
      </c>
      <c r="AB224" s="43">
        <v>11614291703.244301</v>
      </c>
      <c r="AC224" s="43">
        <v>11985948669.8993</v>
      </c>
      <c r="AD224" s="43">
        <v>12381484976.0161</v>
      </c>
      <c r="AE224" s="43">
        <v>12864362892.190399</v>
      </c>
      <c r="AF224" s="43" t="s">
        <v>1768</v>
      </c>
      <c r="AG224" s="142"/>
      <c r="AI224" t="str">
        <f t="shared" si="3"/>
        <v>Yemen</v>
      </c>
    </row>
    <row r="225" spans="1:35">
      <c r="A225" s="43" t="s">
        <v>4125</v>
      </c>
      <c r="B225" s="43" t="s">
        <v>1680</v>
      </c>
      <c r="C225" s="43">
        <v>2729759075.1930799</v>
      </c>
      <c r="D225" s="43">
        <v>2898129461.4622998</v>
      </c>
      <c r="E225" s="43">
        <v>2816611374.6869102</v>
      </c>
      <c r="F225" s="43">
        <v>2761217379.0357099</v>
      </c>
      <c r="G225" s="43">
        <v>2751916639.4906602</v>
      </c>
      <c r="H225" s="43">
        <v>2796368638.5637002</v>
      </c>
      <c r="I225" s="43">
        <v>2816611374.6869102</v>
      </c>
      <c r="J225" s="43">
        <v>2891974365.5055699</v>
      </c>
      <c r="K225" s="43">
        <v>3073612018.14645</v>
      </c>
      <c r="L225" s="43">
        <v>3042153544.4893298</v>
      </c>
      <c r="M225" s="43">
        <v>3027518592.2258201</v>
      </c>
      <c r="N225" s="43">
        <v>3026424647.2897401</v>
      </c>
      <c r="O225" s="43">
        <v>2974039594.5634799</v>
      </c>
      <c r="P225" s="43">
        <v>3176193214.83987</v>
      </c>
      <c r="Q225" s="43">
        <v>2902232519.1378102</v>
      </c>
      <c r="R225" s="43">
        <v>2820351878.42908</v>
      </c>
      <c r="S225" s="43">
        <v>3016243929.0643401</v>
      </c>
      <c r="T225" s="43">
        <v>3115744351.3041101</v>
      </c>
      <c r="U225" s="43">
        <v>3057831836.9712801</v>
      </c>
      <c r="V225" s="43">
        <v>3125850011.5255098</v>
      </c>
      <c r="W225" s="43">
        <v>3237716324.8310299</v>
      </c>
      <c r="X225" s="43">
        <v>3396122676.1624098</v>
      </c>
      <c r="Y225" s="43">
        <v>3488339528.3228798</v>
      </c>
      <c r="Z225" s="43">
        <v>3686073384.5545802</v>
      </c>
      <c r="AA225" s="43">
        <v>3886492555.3710699</v>
      </c>
      <c r="AB225" s="43">
        <v>4088590349.6318102</v>
      </c>
      <c r="AC225" s="43">
        <v>4342082575.5902796</v>
      </c>
      <c r="AD225" s="43">
        <v>4611292799.1125097</v>
      </c>
      <c r="AE225" s="43">
        <v>4887969460.15205</v>
      </c>
      <c r="AF225" s="43">
        <v>5186233367.2259588</v>
      </c>
      <c r="AG225" s="43"/>
      <c r="AI225" t="str">
        <f t="shared" si="3"/>
        <v>Zambia</v>
      </c>
    </row>
    <row r="226" spans="1:35">
      <c r="A226" s="43" t="s">
        <v>4127</v>
      </c>
      <c r="B226" s="43" t="s">
        <v>1681</v>
      </c>
      <c r="C226" s="43">
        <v>4376442315.6356897</v>
      </c>
      <c r="D226" s="43">
        <v>4924610475.4842701</v>
      </c>
      <c r="E226" s="43">
        <v>5054339367.1421804</v>
      </c>
      <c r="F226" s="43">
        <v>5134466035.5191202</v>
      </c>
      <c r="G226" s="43">
        <v>5036533440.8361902</v>
      </c>
      <c r="H226" s="43">
        <v>5386289422.4082203</v>
      </c>
      <c r="I226" s="43">
        <v>5499349491.5167999</v>
      </c>
      <c r="J226" s="43">
        <v>5562632424.0271301</v>
      </c>
      <c r="K226" s="43">
        <v>5982743376.9793901</v>
      </c>
      <c r="L226" s="43">
        <v>6293832248.18118</v>
      </c>
      <c r="M226" s="43">
        <v>6733679957.3124104</v>
      </c>
      <c r="N226" s="43">
        <v>7106172069.9598703</v>
      </c>
      <c r="O226" s="43">
        <v>6465510698.7537699</v>
      </c>
      <c r="P226" s="43">
        <v>6533492858.9257603</v>
      </c>
      <c r="Q226" s="43">
        <v>7136873690.6827002</v>
      </c>
      <c r="R226" s="43">
        <v>7148151837.0706797</v>
      </c>
      <c r="S226" s="43">
        <v>7888750116.5480499</v>
      </c>
      <c r="T226" s="43">
        <v>8100215361.3226805</v>
      </c>
      <c r="U226" s="43">
        <v>8333923617.0291595</v>
      </c>
      <c r="V226" s="43">
        <v>8033902482.7855301</v>
      </c>
      <c r="W226" s="43">
        <v>7399224186.6454697</v>
      </c>
      <c r="X226" s="43">
        <v>7199445133.60604</v>
      </c>
      <c r="Y226" s="43">
        <v>6882669547.7273798</v>
      </c>
      <c r="Z226" s="43">
        <v>6166871914.76373</v>
      </c>
      <c r="AA226" s="43">
        <v>5932530782.0027103</v>
      </c>
      <c r="AB226" s="43">
        <v>5618106650.5565701</v>
      </c>
      <c r="AC226" s="43" t="s">
        <v>1768</v>
      </c>
      <c r="AD226" s="43" t="s">
        <v>1768</v>
      </c>
      <c r="AE226" s="43" t="s">
        <v>1768</v>
      </c>
      <c r="AF226" s="43" t="s">
        <v>1768</v>
      </c>
      <c r="AG226" s="142"/>
      <c r="AI226" t="str">
        <f t="shared" si="3"/>
        <v>Zimbabwe</v>
      </c>
    </row>
    <row r="228" spans="1:35">
      <c r="A228" s="47" t="s">
        <v>1684</v>
      </c>
    </row>
    <row r="229" spans="1:35">
      <c r="A229" s="142" t="s">
        <v>1682</v>
      </c>
    </row>
    <row r="230" spans="1:35">
      <c r="A230" s="142" t="s">
        <v>1683</v>
      </c>
    </row>
    <row r="231" spans="1:35">
      <c r="A231" s="45" t="s">
        <v>1685</v>
      </c>
    </row>
  </sheetData>
  <phoneticPr fontId="2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61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G6" sqref="G6"/>
    </sheetView>
  </sheetViews>
  <sheetFormatPr defaultRowHeight="14.25"/>
  <cols>
    <col min="1" max="1" width="18.125" style="51" customWidth="1"/>
    <col min="2" max="2" width="8" style="51" customWidth="1"/>
    <col min="3" max="3" width="18.125" style="51" customWidth="1"/>
    <col min="4" max="4" width="8" style="51" customWidth="1"/>
    <col min="5" max="5" width="18.125" style="51" customWidth="1"/>
    <col min="6" max="6" width="18.125" style="52" customWidth="1"/>
    <col min="7" max="16" width="9" style="51" customWidth="1"/>
    <col min="17" max="17" width="11.625" style="52" customWidth="1"/>
    <col min="18" max="25" width="9" style="51" customWidth="1"/>
    <col min="26" max="26" width="11.625" style="52" customWidth="1"/>
    <col min="27" max="32" width="9" style="51" customWidth="1"/>
    <col min="33" max="33" width="11.625" style="52" customWidth="1"/>
    <col min="34" max="34" width="9" style="51" customWidth="1"/>
    <col min="35" max="35" width="9" style="51"/>
    <col min="36" max="36" width="11" style="51" customWidth="1"/>
    <col min="37" max="37" width="9.5" style="51" bestFit="1" customWidth="1"/>
    <col min="38" max="16384" width="9" style="51"/>
  </cols>
  <sheetData>
    <row r="1" spans="1:94" s="49" customFormat="1">
      <c r="A1" s="49" t="s">
        <v>1308</v>
      </c>
      <c r="B1" s="49" t="s">
        <v>1309</v>
      </c>
      <c r="C1" s="49" t="s">
        <v>1310</v>
      </c>
      <c r="D1" s="49" t="s">
        <v>1311</v>
      </c>
      <c r="E1" s="55" t="s">
        <v>1770</v>
      </c>
      <c r="F1" s="50" t="s">
        <v>1312</v>
      </c>
      <c r="G1" s="49" t="s">
        <v>1313</v>
      </c>
      <c r="H1" s="49" t="s">
        <v>1314</v>
      </c>
      <c r="I1" s="49" t="s">
        <v>1315</v>
      </c>
      <c r="J1" s="49" t="s">
        <v>1316</v>
      </c>
      <c r="K1" s="49" t="s">
        <v>1317</v>
      </c>
      <c r="L1" s="49" t="s">
        <v>1318</v>
      </c>
      <c r="M1" s="49" t="s">
        <v>1319</v>
      </c>
      <c r="N1" s="49" t="s">
        <v>1320</v>
      </c>
      <c r="O1" s="49" t="s">
        <v>1321</v>
      </c>
      <c r="P1" s="49" t="s">
        <v>1322</v>
      </c>
      <c r="Q1" s="50" t="s">
        <v>1323</v>
      </c>
      <c r="R1" s="49" t="s">
        <v>1324</v>
      </c>
      <c r="S1" s="49" t="s">
        <v>1325</v>
      </c>
      <c r="T1" s="49" t="s">
        <v>1326</v>
      </c>
      <c r="U1" s="49" t="s">
        <v>1327</v>
      </c>
      <c r="V1" s="49" t="s">
        <v>1328</v>
      </c>
      <c r="W1" s="49" t="s">
        <v>1329</v>
      </c>
      <c r="X1" s="49" t="s">
        <v>1330</v>
      </c>
      <c r="Y1" s="49" t="s">
        <v>1331</v>
      </c>
      <c r="Z1" s="50" t="s">
        <v>1332</v>
      </c>
      <c r="AA1" s="49" t="s">
        <v>1333</v>
      </c>
      <c r="AB1" s="49" t="s">
        <v>1334</v>
      </c>
      <c r="AC1" s="49" t="s">
        <v>1335</v>
      </c>
      <c r="AD1" s="49" t="s">
        <v>1336</v>
      </c>
      <c r="AE1" s="49" t="s">
        <v>1337</v>
      </c>
      <c r="AF1" s="49" t="s">
        <v>1338</v>
      </c>
      <c r="AG1" s="50" t="s">
        <v>1339</v>
      </c>
      <c r="AH1" s="49" t="s">
        <v>1340</v>
      </c>
      <c r="AI1" s="49" t="s">
        <v>1686</v>
      </c>
      <c r="AJ1" s="165" t="s">
        <v>4851</v>
      </c>
      <c r="AK1" s="165" t="s">
        <v>4852</v>
      </c>
      <c r="AM1" t="s">
        <v>4811</v>
      </c>
      <c r="AN1" t="s">
        <v>4812</v>
      </c>
      <c r="AO1" t="s">
        <v>4813</v>
      </c>
      <c r="AP1" t="s">
        <v>4814</v>
      </c>
      <c r="AQ1" t="s">
        <v>4285</v>
      </c>
      <c r="AR1" t="s">
        <v>4286</v>
      </c>
      <c r="AS1" t="s">
        <v>4287</v>
      </c>
      <c r="AT1" t="s">
        <v>4288</v>
      </c>
      <c r="AU1" t="s">
        <v>4289</v>
      </c>
      <c r="AV1" t="s">
        <v>4290</v>
      </c>
      <c r="AW1" t="s">
        <v>4291</v>
      </c>
      <c r="AX1" t="s">
        <v>4292</v>
      </c>
      <c r="AY1" t="s">
        <v>4293</v>
      </c>
      <c r="AZ1" t="s">
        <v>4294</v>
      </c>
      <c r="BA1" t="s">
        <v>4295</v>
      </c>
      <c r="BB1" t="s">
        <v>4296</v>
      </c>
      <c r="BC1" t="s">
        <v>4297</v>
      </c>
      <c r="BD1" t="s">
        <v>4298</v>
      </c>
      <c r="BE1" t="s">
        <v>4299</v>
      </c>
      <c r="BF1" t="s">
        <v>4300</v>
      </c>
      <c r="BG1" t="s">
        <v>4301</v>
      </c>
      <c r="BH1" t="s">
        <v>3128</v>
      </c>
      <c r="BI1" t="s">
        <v>4302</v>
      </c>
      <c r="BJ1" t="s">
        <v>4303</v>
      </c>
      <c r="BK1" t="s">
        <v>4304</v>
      </c>
      <c r="BL1" t="s">
        <v>4305</v>
      </c>
      <c r="BM1" t="s">
        <v>4306</v>
      </c>
      <c r="BN1" t="s">
        <v>1482</v>
      </c>
      <c r="BO1" t="s">
        <v>1485</v>
      </c>
      <c r="BP1" t="s">
        <v>1488</v>
      </c>
      <c r="BQ1" t="s">
        <v>1490</v>
      </c>
      <c r="BR1" t="s">
        <v>1493</v>
      </c>
      <c r="BS1" t="s">
        <v>1496</v>
      </c>
      <c r="BT1" t="s">
        <v>1499</v>
      </c>
      <c r="BU1" t="s">
        <v>3397</v>
      </c>
      <c r="BV1" t="s">
        <v>1504</v>
      </c>
      <c r="BW1" t="s">
        <v>1507</v>
      </c>
      <c r="BX1" t="s">
        <v>2279</v>
      </c>
      <c r="BY1" t="s">
        <v>2280</v>
      </c>
      <c r="BZ1" t="s">
        <v>2281</v>
      </c>
      <c r="CA1" t="s">
        <v>2936</v>
      </c>
      <c r="CB1" t="s">
        <v>2937</v>
      </c>
      <c r="CC1" t="s">
        <v>2938</v>
      </c>
      <c r="CD1" t="s">
        <v>2939</v>
      </c>
      <c r="CE1" t="s">
        <v>2803</v>
      </c>
      <c r="CF1" t="s">
        <v>3467</v>
      </c>
      <c r="CG1" t="s">
        <v>3245</v>
      </c>
      <c r="CH1" t="s">
        <v>3246</v>
      </c>
      <c r="CI1" t="s">
        <v>2822</v>
      </c>
      <c r="CJ1" t="s">
        <v>2823</v>
      </c>
      <c r="CK1" t="s">
        <v>2668</v>
      </c>
      <c r="CL1" t="s">
        <v>2669</v>
      </c>
      <c r="CM1" t="s">
        <v>1540</v>
      </c>
      <c r="CN1" t="s">
        <v>1542</v>
      </c>
      <c r="CO1" t="s">
        <v>4815</v>
      </c>
      <c r="CP1" t="s">
        <v>4816</v>
      </c>
    </row>
    <row r="2" spans="1:94">
      <c r="A2" s="51" t="s">
        <v>3986</v>
      </c>
      <c r="B2" s="51" t="s">
        <v>1341</v>
      </c>
      <c r="C2" s="52" t="s">
        <v>1688</v>
      </c>
      <c r="D2" s="143" t="s">
        <v>4635</v>
      </c>
      <c r="E2" s="51" t="str">
        <f t="shared" ref="E2:E33" si="0">CONCATENATE(A2,".",D2)</f>
        <v>Afghanistan.SP.POP.TOTL</v>
      </c>
      <c r="F2" s="52">
        <v>15063252.5</v>
      </c>
      <c r="G2" s="51">
        <v>15400824.8958313</v>
      </c>
      <c r="H2" s="51">
        <v>15745962.3990275</v>
      </c>
      <c r="I2" s="51">
        <v>16098834.5461092</v>
      </c>
      <c r="J2" s="51">
        <v>16459614.6729657</v>
      </c>
      <c r="K2" s="51">
        <v>16828480</v>
      </c>
      <c r="L2" s="51">
        <v>17163557.7525317</v>
      </c>
      <c r="M2" s="51">
        <v>17505307.355417199</v>
      </c>
      <c r="N2" s="51">
        <v>17853861.654203001</v>
      </c>
      <c r="O2" s="51">
        <v>18209356.139569599</v>
      </c>
      <c r="P2" s="51">
        <v>18571929</v>
      </c>
      <c r="Q2" s="52">
        <v>18992011.032695699</v>
      </c>
      <c r="R2" s="51">
        <v>19421594.981654</v>
      </c>
      <c r="S2" s="51">
        <v>19860895.7725458</v>
      </c>
      <c r="T2" s="51">
        <v>20310133.1924868</v>
      </c>
      <c r="U2" s="51">
        <v>20769532</v>
      </c>
      <c r="V2" s="51">
        <v>21312543.7221191</v>
      </c>
      <c r="W2" s="51">
        <v>21869752.2846081</v>
      </c>
      <c r="X2" s="51">
        <v>22441528.8586004</v>
      </c>
      <c r="Y2" s="51">
        <v>23028254.319361601</v>
      </c>
      <c r="Z2" s="52">
        <v>23630319.5</v>
      </c>
      <c r="AA2" s="51">
        <v>24232218.699161801</v>
      </c>
      <c r="AB2" s="51">
        <v>24849449.161447398</v>
      </c>
      <c r="AC2" s="51">
        <v>25482401.396811299</v>
      </c>
      <c r="AD2" s="51">
        <v>26131475.862074502</v>
      </c>
      <c r="AE2" s="51">
        <v>26797083.214285702</v>
      </c>
      <c r="AF2" s="51">
        <v>27518809.056496099</v>
      </c>
      <c r="AG2" s="52">
        <v>28259973.140814699</v>
      </c>
      <c r="AH2" s="51">
        <v>29021098.997416198</v>
      </c>
      <c r="AI2" s="51">
        <v>29802724.2567137</v>
      </c>
      <c r="AJ2" s="51">
        <f>VLOOKUP($B2,$AN$2:$CP$261,54,FALSE)</f>
        <v>34385068</v>
      </c>
      <c r="AK2" s="51">
        <f>VLOOKUP($B2,$AN$2:$CP$261,55,FALSE)</f>
        <v>35320445</v>
      </c>
      <c r="AM2" t="s">
        <v>3986</v>
      </c>
      <c r="AN2" t="s">
        <v>1341</v>
      </c>
      <c r="AO2" t="s">
        <v>1688</v>
      </c>
      <c r="AP2" t="s">
        <v>1689</v>
      </c>
      <c r="AQ2">
        <v>9671046</v>
      </c>
      <c r="AR2">
        <v>9859928</v>
      </c>
      <c r="AS2">
        <v>10056480</v>
      </c>
      <c r="AT2">
        <v>10261254</v>
      </c>
      <c r="AU2">
        <v>10474903</v>
      </c>
      <c r="AV2">
        <v>10697983</v>
      </c>
      <c r="AW2">
        <v>10927724</v>
      </c>
      <c r="AX2">
        <v>11163656</v>
      </c>
      <c r="AY2">
        <v>11411022</v>
      </c>
      <c r="AZ2">
        <v>11676990</v>
      </c>
      <c r="BA2">
        <v>11964906</v>
      </c>
      <c r="BB2">
        <v>12273101</v>
      </c>
      <c r="BC2">
        <v>12593688</v>
      </c>
      <c r="BD2">
        <v>12915499</v>
      </c>
      <c r="BE2">
        <v>13223928</v>
      </c>
      <c r="BF2">
        <v>13505544</v>
      </c>
      <c r="BG2">
        <v>13847330</v>
      </c>
      <c r="BH2">
        <v>14197767</v>
      </c>
      <c r="BI2">
        <v>14557071</v>
      </c>
      <c r="BJ2">
        <v>14925469</v>
      </c>
      <c r="BK2">
        <v>15303190</v>
      </c>
      <c r="BL2">
        <v>15657868</v>
      </c>
      <c r="BM2">
        <v>16020767</v>
      </c>
      <c r="BN2">
        <v>16392077.000000002</v>
      </c>
      <c r="BO2">
        <v>16771992.999999998</v>
      </c>
      <c r="BP2">
        <v>17160714</v>
      </c>
      <c r="BQ2">
        <v>17518107</v>
      </c>
      <c r="BR2">
        <v>17882944</v>
      </c>
      <c r="BS2">
        <v>18255378</v>
      </c>
      <c r="BT2">
        <v>18635569</v>
      </c>
      <c r="BU2">
        <v>19023678</v>
      </c>
      <c r="BV2">
        <v>19668810</v>
      </c>
      <c r="BW2">
        <v>20335820</v>
      </c>
      <c r="BX2">
        <v>21025450</v>
      </c>
      <c r="BY2">
        <v>21738467</v>
      </c>
      <c r="BZ2">
        <v>22475663</v>
      </c>
      <c r="CA2">
        <v>23131309</v>
      </c>
      <c r="CB2">
        <v>23806081</v>
      </c>
      <c r="CC2">
        <v>24500537</v>
      </c>
      <c r="CD2">
        <v>25215252</v>
      </c>
      <c r="CE2">
        <v>25950816</v>
      </c>
      <c r="CF2">
        <v>26697430</v>
      </c>
      <c r="CG2">
        <v>27465525</v>
      </c>
      <c r="CH2">
        <v>28255719</v>
      </c>
      <c r="CI2">
        <v>29068646</v>
      </c>
      <c r="CJ2">
        <v>29904962</v>
      </c>
      <c r="CK2">
        <v>30751661</v>
      </c>
      <c r="CL2">
        <v>31622333</v>
      </c>
      <c r="CM2">
        <v>32517656</v>
      </c>
      <c r="CN2">
        <v>33438328.999999996</v>
      </c>
      <c r="CO2">
        <v>34385068</v>
      </c>
      <c r="CP2">
        <v>35320445</v>
      </c>
    </row>
    <row r="3" spans="1:94">
      <c r="A3" s="51" t="s">
        <v>4157</v>
      </c>
      <c r="B3" s="51" t="s">
        <v>1342</v>
      </c>
      <c r="C3" s="51" t="s">
        <v>1688</v>
      </c>
      <c r="D3" s="51" t="s">
        <v>1689</v>
      </c>
      <c r="E3" s="51" t="str">
        <f t="shared" si="0"/>
        <v>Albania.SP.POP.TOTL</v>
      </c>
      <c r="F3" s="52">
        <v>2671300</v>
      </c>
      <c r="G3" s="51">
        <v>2725010</v>
      </c>
      <c r="H3" s="51">
        <v>2777529</v>
      </c>
      <c r="I3" s="51">
        <v>2831582</v>
      </c>
      <c r="J3" s="51">
        <v>2890917</v>
      </c>
      <c r="K3" s="51">
        <v>2957390</v>
      </c>
      <c r="L3" s="51">
        <v>3033610</v>
      </c>
      <c r="M3" s="51">
        <v>3116538</v>
      </c>
      <c r="N3" s="51">
        <v>3195604</v>
      </c>
      <c r="O3" s="51">
        <v>3256484</v>
      </c>
      <c r="P3" s="51">
        <v>3289483</v>
      </c>
      <c r="Q3" s="52">
        <v>3290384</v>
      </c>
      <c r="R3" s="51">
        <v>3263772</v>
      </c>
      <c r="S3" s="51">
        <v>3219665</v>
      </c>
      <c r="T3" s="51">
        <v>3172692</v>
      </c>
      <c r="U3" s="51">
        <v>3133759</v>
      </c>
      <c r="V3" s="51">
        <v>3105896</v>
      </c>
      <c r="W3" s="51">
        <v>3086806</v>
      </c>
      <c r="X3" s="51">
        <v>3075628</v>
      </c>
      <c r="Y3" s="51">
        <v>3069856</v>
      </c>
      <c r="Z3" s="52">
        <v>3067556</v>
      </c>
      <c r="AA3" s="51">
        <v>3069383</v>
      </c>
      <c r="AB3" s="51">
        <v>3076282</v>
      </c>
      <c r="AC3" s="51">
        <v>3086736</v>
      </c>
      <c r="AD3" s="51">
        <v>3098677</v>
      </c>
      <c r="AE3" s="51">
        <v>3110579</v>
      </c>
      <c r="AF3" s="51">
        <v>3121751</v>
      </c>
      <c r="AG3" s="52">
        <v>3132458</v>
      </c>
      <c r="AH3" s="51">
        <v>3143291</v>
      </c>
      <c r="AI3" s="51">
        <v>3155271</v>
      </c>
      <c r="AJ3" s="51">
        <f t="shared" ref="AJ3:AJ66" si="1">VLOOKUP($B3,$AN$2:$CP$261,54,FALSE)</f>
        <v>3204284</v>
      </c>
      <c r="AK3" s="51">
        <f t="shared" ref="AK3:AK66" si="2">VLOOKUP($B3,$AN$2:$CP$261,55,FALSE)</f>
        <v>3215988</v>
      </c>
      <c r="AM3" t="s">
        <v>4157</v>
      </c>
      <c r="AN3" t="s">
        <v>1342</v>
      </c>
      <c r="AO3" t="s">
        <v>1688</v>
      </c>
      <c r="AP3" t="s">
        <v>1689</v>
      </c>
      <c r="AQ3">
        <v>1610565</v>
      </c>
      <c r="AR3">
        <v>1661158</v>
      </c>
      <c r="AS3">
        <v>1712563</v>
      </c>
      <c r="AT3">
        <v>1764593</v>
      </c>
      <c r="AU3">
        <v>1817098</v>
      </c>
      <c r="AV3">
        <v>1869942</v>
      </c>
      <c r="AW3">
        <v>1922993</v>
      </c>
      <c r="AX3">
        <v>1976140</v>
      </c>
      <c r="AY3">
        <v>2029314</v>
      </c>
      <c r="AZ3">
        <v>2082474</v>
      </c>
      <c r="BA3">
        <v>2135599</v>
      </c>
      <c r="BB3">
        <v>2188650</v>
      </c>
      <c r="BC3">
        <v>2241623</v>
      </c>
      <c r="BD3">
        <v>2294578</v>
      </c>
      <c r="BE3">
        <v>2347607</v>
      </c>
      <c r="BF3">
        <v>2400801</v>
      </c>
      <c r="BG3">
        <v>2454255</v>
      </c>
      <c r="BH3">
        <v>2508026</v>
      </c>
      <c r="BI3">
        <v>2562121</v>
      </c>
      <c r="BJ3">
        <v>2616530</v>
      </c>
      <c r="BK3">
        <v>2671300</v>
      </c>
      <c r="BL3">
        <v>2725029</v>
      </c>
      <c r="BM3">
        <v>2777592</v>
      </c>
      <c r="BN3">
        <v>2831682</v>
      </c>
      <c r="BO3">
        <v>2891004</v>
      </c>
      <c r="BP3">
        <v>2957390</v>
      </c>
      <c r="BQ3">
        <v>3033393</v>
      </c>
      <c r="BR3">
        <v>3116009</v>
      </c>
      <c r="BS3">
        <v>3194854</v>
      </c>
      <c r="BT3">
        <v>3255859</v>
      </c>
      <c r="BU3">
        <v>3289483</v>
      </c>
      <c r="BV3">
        <v>3291695</v>
      </c>
      <c r="BW3">
        <v>3266983</v>
      </c>
      <c r="BX3">
        <v>3224901</v>
      </c>
      <c r="BY3">
        <v>3179442</v>
      </c>
      <c r="BZ3">
        <v>3141102</v>
      </c>
      <c r="CA3">
        <v>3112597</v>
      </c>
      <c r="CB3">
        <v>3091902</v>
      </c>
      <c r="CC3">
        <v>3079037</v>
      </c>
      <c r="CD3">
        <v>3072725</v>
      </c>
      <c r="CE3">
        <v>3071856</v>
      </c>
      <c r="CF3">
        <v>3077378</v>
      </c>
      <c r="CG3">
        <v>3089778</v>
      </c>
      <c r="CH3">
        <v>3106701</v>
      </c>
      <c r="CI3">
        <v>3124861</v>
      </c>
      <c r="CJ3">
        <v>3141800</v>
      </c>
      <c r="CK3">
        <v>3156607</v>
      </c>
      <c r="CL3">
        <v>3169665</v>
      </c>
      <c r="CM3">
        <v>3181397</v>
      </c>
      <c r="CN3">
        <v>3192723</v>
      </c>
      <c r="CO3">
        <v>3204284</v>
      </c>
      <c r="CP3">
        <v>3215988</v>
      </c>
    </row>
    <row r="4" spans="1:94">
      <c r="A4" s="51" t="s">
        <v>4047</v>
      </c>
      <c r="B4" s="51" t="s">
        <v>1343</v>
      </c>
      <c r="C4" s="51" t="s">
        <v>1688</v>
      </c>
      <c r="D4" s="51" t="s">
        <v>1689</v>
      </c>
      <c r="E4" s="51" t="str">
        <f t="shared" si="0"/>
        <v>Algeria.SP.POP.TOTL</v>
      </c>
      <c r="F4" s="52">
        <v>18811202</v>
      </c>
      <c r="G4" s="51">
        <v>19442696</v>
      </c>
      <c r="H4" s="51">
        <v>20096281</v>
      </c>
      <c r="I4" s="51">
        <v>20763557</v>
      </c>
      <c r="J4" s="51">
        <v>21433416</v>
      </c>
      <c r="K4" s="51">
        <v>22097343</v>
      </c>
      <c r="L4" s="51">
        <v>22750282</v>
      </c>
      <c r="M4" s="51">
        <v>23392145</v>
      </c>
      <c r="N4" s="51">
        <v>24025337</v>
      </c>
      <c r="O4" s="51">
        <v>24654630</v>
      </c>
      <c r="P4" s="51">
        <v>25282515</v>
      </c>
      <c r="Q4" s="52">
        <v>25911154</v>
      </c>
      <c r="R4" s="51">
        <v>26536216</v>
      </c>
      <c r="S4" s="51">
        <v>27146225</v>
      </c>
      <c r="T4" s="51">
        <v>27725902</v>
      </c>
      <c r="U4" s="51">
        <v>28265291</v>
      </c>
      <c r="V4" s="51">
        <v>28759876</v>
      </c>
      <c r="W4" s="51">
        <v>29215667</v>
      </c>
      <c r="X4" s="51">
        <v>29646386</v>
      </c>
      <c r="Y4" s="51">
        <v>30071594</v>
      </c>
      <c r="Z4" s="52">
        <v>30506054</v>
      </c>
      <c r="AA4" s="51">
        <v>30954289</v>
      </c>
      <c r="AB4" s="51">
        <v>31414114</v>
      </c>
      <c r="AC4" s="51">
        <v>31885435</v>
      </c>
      <c r="AD4" s="51">
        <v>32366125</v>
      </c>
      <c r="AE4" s="51">
        <v>32854535</v>
      </c>
      <c r="AF4" s="51">
        <v>33351478</v>
      </c>
      <c r="AG4" s="52">
        <v>33858168</v>
      </c>
      <c r="AH4" s="51">
        <v>34373426</v>
      </c>
      <c r="AI4" s="51">
        <v>34895470</v>
      </c>
      <c r="AJ4" s="51">
        <f t="shared" si="1"/>
        <v>35468208</v>
      </c>
      <c r="AK4" s="51">
        <f t="shared" si="2"/>
        <v>35980193</v>
      </c>
      <c r="AM4" t="s">
        <v>4047</v>
      </c>
      <c r="AN4" t="s">
        <v>1343</v>
      </c>
      <c r="AO4" t="s">
        <v>1688</v>
      </c>
      <c r="AP4" t="s">
        <v>1689</v>
      </c>
      <c r="AQ4">
        <v>10799997</v>
      </c>
      <c r="AR4">
        <v>11006643</v>
      </c>
      <c r="AS4">
        <v>11209845</v>
      </c>
      <c r="AT4">
        <v>11420845</v>
      </c>
      <c r="AU4">
        <v>11654905</v>
      </c>
      <c r="AV4">
        <v>11923002</v>
      </c>
      <c r="AW4">
        <v>12229853</v>
      </c>
      <c r="AX4">
        <v>12572629</v>
      </c>
      <c r="AY4">
        <v>12945462</v>
      </c>
      <c r="AZ4">
        <v>13338918</v>
      </c>
      <c r="BA4">
        <v>13746185</v>
      </c>
      <c r="BB4">
        <v>14165889</v>
      </c>
      <c r="BC4">
        <v>14600659</v>
      </c>
      <c r="BD4">
        <v>15052371</v>
      </c>
      <c r="BE4">
        <v>15524137</v>
      </c>
      <c r="BF4">
        <v>16018195</v>
      </c>
      <c r="BG4">
        <v>16533323</v>
      </c>
      <c r="BH4">
        <v>17068212</v>
      </c>
      <c r="BI4">
        <v>17624756</v>
      </c>
      <c r="BJ4">
        <v>18205468</v>
      </c>
      <c r="BK4">
        <v>18811199</v>
      </c>
      <c r="BL4">
        <v>19442423</v>
      </c>
      <c r="BM4">
        <v>20095648</v>
      </c>
      <c r="BN4">
        <v>20762767</v>
      </c>
      <c r="BO4">
        <v>21433070</v>
      </c>
      <c r="BP4">
        <v>22098298</v>
      </c>
      <c r="BQ4">
        <v>22753511</v>
      </c>
      <c r="BR4">
        <v>23398470</v>
      </c>
      <c r="BS4">
        <v>24035237</v>
      </c>
      <c r="BT4">
        <v>24668100</v>
      </c>
      <c r="BU4">
        <v>25299182</v>
      </c>
      <c r="BV4">
        <v>25930560</v>
      </c>
      <c r="BW4">
        <v>26557969</v>
      </c>
      <c r="BX4">
        <v>27169903</v>
      </c>
      <c r="BY4">
        <v>27751086</v>
      </c>
      <c r="BZ4">
        <v>28291591</v>
      </c>
      <c r="CA4">
        <v>28786855</v>
      </c>
      <c r="CB4">
        <v>29242917</v>
      </c>
      <c r="CC4">
        <v>29673694</v>
      </c>
      <c r="CD4">
        <v>30099010</v>
      </c>
      <c r="CE4">
        <v>30533827</v>
      </c>
      <c r="CF4">
        <v>30982214</v>
      </c>
      <c r="CG4">
        <v>31441848</v>
      </c>
      <c r="CH4">
        <v>31913462</v>
      </c>
      <c r="CI4">
        <v>32396048</v>
      </c>
      <c r="CJ4">
        <v>32888449</v>
      </c>
      <c r="CK4">
        <v>33391953.999999996</v>
      </c>
      <c r="CL4">
        <v>33906605</v>
      </c>
      <c r="CM4">
        <v>34428028</v>
      </c>
      <c r="CN4">
        <v>34950168</v>
      </c>
      <c r="CO4">
        <v>35468208</v>
      </c>
      <c r="CP4">
        <v>35980193</v>
      </c>
    </row>
    <row r="5" spans="1:94">
      <c r="A5" s="51" t="s">
        <v>1692</v>
      </c>
      <c r="B5" s="51" t="s">
        <v>1344</v>
      </c>
      <c r="C5" s="51" t="s">
        <v>1688</v>
      </c>
      <c r="D5" s="51" t="s">
        <v>1689</v>
      </c>
      <c r="E5" s="51" t="str">
        <f t="shared" si="0"/>
        <v>Samoa.SP.POP.TOTL</v>
      </c>
      <c r="F5" s="52" t="s">
        <v>1768</v>
      </c>
      <c r="G5" s="51" t="s">
        <v>1768</v>
      </c>
      <c r="H5" s="51" t="s">
        <v>1768</v>
      </c>
      <c r="I5" s="51" t="s">
        <v>1768</v>
      </c>
      <c r="J5" s="51" t="s">
        <v>1768</v>
      </c>
      <c r="K5" s="51" t="s">
        <v>1768</v>
      </c>
      <c r="L5" s="51" t="s">
        <v>1768</v>
      </c>
      <c r="M5" s="51" t="s">
        <v>1768</v>
      </c>
      <c r="N5" s="51" t="s">
        <v>1768</v>
      </c>
      <c r="O5" s="51" t="s">
        <v>1768</v>
      </c>
      <c r="P5" s="51" t="s">
        <v>1768</v>
      </c>
      <c r="Q5" s="52" t="s">
        <v>1768</v>
      </c>
      <c r="R5" s="51" t="s">
        <v>1768</v>
      </c>
      <c r="S5" s="51" t="s">
        <v>1768</v>
      </c>
      <c r="T5" s="51" t="s">
        <v>1768</v>
      </c>
      <c r="U5" s="51" t="s">
        <v>1768</v>
      </c>
      <c r="V5" s="51" t="s">
        <v>1768</v>
      </c>
      <c r="W5" s="51" t="s">
        <v>1768</v>
      </c>
      <c r="X5" s="51" t="s">
        <v>1768</v>
      </c>
      <c r="Y5" s="51" t="s">
        <v>1768</v>
      </c>
      <c r="Z5" s="52">
        <v>57544.840698342901</v>
      </c>
      <c r="AA5" s="51">
        <v>58571.500419227501</v>
      </c>
      <c r="AB5" s="51">
        <v>59616.476815763599</v>
      </c>
      <c r="AC5" s="51">
        <v>60680.096676467503</v>
      </c>
      <c r="AD5" s="51">
        <v>61762.692620101901</v>
      </c>
      <c r="AE5" s="51">
        <v>62864.603199693804</v>
      </c>
      <c r="AF5" s="51">
        <v>63950.459648447897</v>
      </c>
      <c r="AG5" s="52">
        <v>65029.3607635464</v>
      </c>
      <c r="AH5" s="51">
        <v>66107.397904207901</v>
      </c>
      <c r="AI5" s="51">
        <v>178846</v>
      </c>
      <c r="AJ5" s="51">
        <f t="shared" si="1"/>
        <v>68420</v>
      </c>
      <c r="AK5" s="51">
        <f t="shared" si="2"/>
        <v>69543</v>
      </c>
      <c r="AM5" t="s">
        <v>4309</v>
      </c>
      <c r="AN5" t="s">
        <v>1344</v>
      </c>
      <c r="AO5" t="s">
        <v>1688</v>
      </c>
      <c r="AP5" t="s">
        <v>1689</v>
      </c>
      <c r="AQ5">
        <v>20041</v>
      </c>
      <c r="AR5">
        <v>20500</v>
      </c>
      <c r="AS5">
        <v>21124</v>
      </c>
      <c r="AT5">
        <v>21870</v>
      </c>
      <c r="AU5">
        <v>22672</v>
      </c>
      <c r="AV5">
        <v>23480</v>
      </c>
      <c r="AW5">
        <v>24283</v>
      </c>
      <c r="AX5">
        <v>25087</v>
      </c>
      <c r="AY5">
        <v>25869</v>
      </c>
      <c r="AZ5">
        <v>26608</v>
      </c>
      <c r="BA5">
        <v>27288</v>
      </c>
      <c r="BB5">
        <v>27907</v>
      </c>
      <c r="BC5">
        <v>28470</v>
      </c>
      <c r="BD5">
        <v>28983</v>
      </c>
      <c r="BE5">
        <v>29453</v>
      </c>
      <c r="BF5">
        <v>29897</v>
      </c>
      <c r="BG5">
        <v>30305</v>
      </c>
      <c r="BH5">
        <v>30696</v>
      </c>
      <c r="BI5">
        <v>31139</v>
      </c>
      <c r="BJ5">
        <v>31727</v>
      </c>
      <c r="BK5">
        <v>32526</v>
      </c>
      <c r="BL5">
        <v>33557</v>
      </c>
      <c r="BM5">
        <v>34797</v>
      </c>
      <c r="BN5">
        <v>36203</v>
      </c>
      <c r="BO5">
        <v>37706</v>
      </c>
      <c r="BP5">
        <v>39253</v>
      </c>
      <c r="BQ5">
        <v>40834</v>
      </c>
      <c r="BR5">
        <v>42446</v>
      </c>
      <c r="BS5">
        <v>44048</v>
      </c>
      <c r="BT5">
        <v>45595</v>
      </c>
      <c r="BU5">
        <v>47052</v>
      </c>
      <c r="BV5">
        <v>48402</v>
      </c>
      <c r="BW5">
        <v>49648</v>
      </c>
      <c r="BX5">
        <v>50801</v>
      </c>
      <c r="BY5">
        <v>51885</v>
      </c>
      <c r="BZ5">
        <v>52919</v>
      </c>
      <c r="CA5">
        <v>53901</v>
      </c>
      <c r="CB5">
        <v>54834</v>
      </c>
      <c r="CC5">
        <v>55745</v>
      </c>
      <c r="CD5">
        <v>56667</v>
      </c>
      <c r="CE5">
        <v>57625</v>
      </c>
      <c r="CF5">
        <v>58633</v>
      </c>
      <c r="CG5">
        <v>59687</v>
      </c>
      <c r="CH5">
        <v>60774</v>
      </c>
      <c r="CI5">
        <v>61871</v>
      </c>
      <c r="CJ5">
        <v>62962</v>
      </c>
      <c r="CK5">
        <v>64045</v>
      </c>
      <c r="CL5">
        <v>65130</v>
      </c>
      <c r="CM5">
        <v>66217</v>
      </c>
      <c r="CN5">
        <v>67312</v>
      </c>
      <c r="CO5">
        <v>68420</v>
      </c>
      <c r="CP5">
        <v>69543</v>
      </c>
    </row>
    <row r="6" spans="1:94">
      <c r="A6" s="51" t="s">
        <v>4160</v>
      </c>
      <c r="B6" s="51" t="s">
        <v>1345</v>
      </c>
      <c r="C6" s="51" t="s">
        <v>1688</v>
      </c>
      <c r="D6" s="51" t="s">
        <v>1689</v>
      </c>
      <c r="E6" s="51" t="str">
        <f t="shared" si="0"/>
        <v>Andorra.SP.POP.TOTL</v>
      </c>
      <c r="F6" s="52" t="s">
        <v>1768</v>
      </c>
      <c r="G6" s="51" t="s">
        <v>1768</v>
      </c>
      <c r="H6" s="51" t="s">
        <v>1768</v>
      </c>
      <c r="I6" s="51" t="s">
        <v>1768</v>
      </c>
      <c r="J6" s="51" t="s">
        <v>1768</v>
      </c>
      <c r="K6" s="51" t="s">
        <v>1768</v>
      </c>
      <c r="L6" s="51" t="s">
        <v>1768</v>
      </c>
      <c r="M6" s="51" t="s">
        <v>1768</v>
      </c>
      <c r="N6" s="51" t="s">
        <v>1768</v>
      </c>
      <c r="O6" s="51" t="s">
        <v>1768</v>
      </c>
      <c r="P6" s="51" t="s">
        <v>1768</v>
      </c>
      <c r="Q6" s="52" t="s">
        <v>1768</v>
      </c>
      <c r="R6" s="51" t="s">
        <v>1768</v>
      </c>
      <c r="S6" s="51" t="s">
        <v>1768</v>
      </c>
      <c r="T6" s="51" t="s">
        <v>1768</v>
      </c>
      <c r="U6" s="51" t="s">
        <v>1768</v>
      </c>
      <c r="V6" s="51" t="s">
        <v>1768</v>
      </c>
      <c r="W6" s="51" t="s">
        <v>1768</v>
      </c>
      <c r="X6" s="51" t="s">
        <v>1768</v>
      </c>
      <c r="Y6" s="51" t="s">
        <v>1768</v>
      </c>
      <c r="Z6" s="52" t="s">
        <v>1768</v>
      </c>
      <c r="AA6" s="51" t="s">
        <v>1768</v>
      </c>
      <c r="AB6" s="51" t="s">
        <v>1768</v>
      </c>
      <c r="AC6" s="51">
        <v>69740</v>
      </c>
      <c r="AD6" s="51">
        <v>74598</v>
      </c>
      <c r="AE6" s="51">
        <v>77712</v>
      </c>
      <c r="AF6" s="51">
        <v>79886</v>
      </c>
      <c r="AG6" s="52">
        <v>82180</v>
      </c>
      <c r="AH6" s="51">
        <v>83810.5</v>
      </c>
      <c r="AI6" s="51" t="e">
        <v>#N/A</v>
      </c>
      <c r="AJ6" s="51">
        <f t="shared" si="1"/>
        <v>84864</v>
      </c>
      <c r="AK6" s="51">
        <f t="shared" si="2"/>
        <v>86165</v>
      </c>
      <c r="AM6" t="s">
        <v>4160</v>
      </c>
      <c r="AN6" t="s">
        <v>1345</v>
      </c>
      <c r="AO6" t="s">
        <v>1688</v>
      </c>
      <c r="AP6" t="s">
        <v>1689</v>
      </c>
      <c r="AQ6">
        <v>13377</v>
      </c>
      <c r="AR6">
        <v>14337</v>
      </c>
      <c r="AS6">
        <v>15337</v>
      </c>
      <c r="AT6">
        <v>16373</v>
      </c>
      <c r="AU6">
        <v>17438</v>
      </c>
      <c r="AV6">
        <v>18529</v>
      </c>
      <c r="AW6">
        <v>19640</v>
      </c>
      <c r="AX6">
        <v>20772</v>
      </c>
      <c r="AY6">
        <v>21931</v>
      </c>
      <c r="AZ6">
        <v>23127</v>
      </c>
      <c r="BA6">
        <v>24364</v>
      </c>
      <c r="BB6">
        <v>25656</v>
      </c>
      <c r="BC6">
        <v>26997</v>
      </c>
      <c r="BD6">
        <v>28357</v>
      </c>
      <c r="BE6">
        <v>29688</v>
      </c>
      <c r="BF6">
        <v>30967</v>
      </c>
      <c r="BG6">
        <v>32156</v>
      </c>
      <c r="BH6">
        <v>33279</v>
      </c>
      <c r="BI6">
        <v>34432</v>
      </c>
      <c r="BJ6">
        <v>35753</v>
      </c>
      <c r="BK6">
        <v>37328</v>
      </c>
      <c r="BL6">
        <v>39226</v>
      </c>
      <c r="BM6">
        <v>41390</v>
      </c>
      <c r="BN6">
        <v>43636</v>
      </c>
      <c r="BO6">
        <v>45702</v>
      </c>
      <c r="BP6">
        <v>47414</v>
      </c>
      <c r="BQ6">
        <v>48653</v>
      </c>
      <c r="BR6">
        <v>49504</v>
      </c>
      <c r="BS6">
        <v>50236</v>
      </c>
      <c r="BT6">
        <v>51241</v>
      </c>
      <c r="BU6">
        <v>52773</v>
      </c>
      <c r="BV6">
        <v>54996</v>
      </c>
      <c r="BW6">
        <v>57767</v>
      </c>
      <c r="BX6">
        <v>60670</v>
      </c>
      <c r="BY6">
        <v>63111</v>
      </c>
      <c r="BZ6">
        <v>64699</v>
      </c>
      <c r="CA6">
        <v>65227</v>
      </c>
      <c r="CB6">
        <v>64905</v>
      </c>
      <c r="CC6">
        <v>64246</v>
      </c>
      <c r="CD6">
        <v>63985</v>
      </c>
      <c r="CE6">
        <v>64634</v>
      </c>
      <c r="CF6">
        <v>66390</v>
      </c>
      <c r="CG6">
        <v>69043</v>
      </c>
      <c r="CH6">
        <v>72203</v>
      </c>
      <c r="CI6">
        <v>75292</v>
      </c>
      <c r="CJ6">
        <v>77888</v>
      </c>
      <c r="CK6">
        <v>79874</v>
      </c>
      <c r="CL6">
        <v>81390</v>
      </c>
      <c r="CM6">
        <v>82577</v>
      </c>
      <c r="CN6">
        <v>83677</v>
      </c>
      <c r="CO6">
        <v>84864</v>
      </c>
      <c r="CP6">
        <v>86165</v>
      </c>
    </row>
    <row r="7" spans="1:94">
      <c r="A7" s="51" t="s">
        <v>4048</v>
      </c>
      <c r="B7" s="51" t="s">
        <v>1346</v>
      </c>
      <c r="C7" s="51" t="s">
        <v>1688</v>
      </c>
      <c r="D7" s="51" t="s">
        <v>1689</v>
      </c>
      <c r="E7" s="51" t="str">
        <f t="shared" si="0"/>
        <v>Angola.SP.POP.TOTL</v>
      </c>
      <c r="F7" s="52">
        <v>7854004</v>
      </c>
      <c r="G7" s="51">
        <v>8128191</v>
      </c>
      <c r="H7" s="51">
        <v>8426403</v>
      </c>
      <c r="I7" s="51">
        <v>8736517</v>
      </c>
      <c r="J7" s="51">
        <v>9041872</v>
      </c>
      <c r="K7" s="51">
        <v>9331250</v>
      </c>
      <c r="L7" s="51">
        <v>9598081</v>
      </c>
      <c r="M7" s="51">
        <v>9847621</v>
      </c>
      <c r="N7" s="51">
        <v>10094811</v>
      </c>
      <c r="O7" s="51">
        <v>10361164</v>
      </c>
      <c r="P7" s="51">
        <v>10661460</v>
      </c>
      <c r="Q7" s="52">
        <v>11002805</v>
      </c>
      <c r="R7" s="51">
        <v>11378634</v>
      </c>
      <c r="S7" s="51">
        <v>11773641</v>
      </c>
      <c r="T7" s="51">
        <v>12165555</v>
      </c>
      <c r="U7" s="51">
        <v>12539131</v>
      </c>
      <c r="V7" s="51">
        <v>12887785</v>
      </c>
      <c r="W7" s="51">
        <v>13218780</v>
      </c>
      <c r="X7" s="51">
        <v>13547401</v>
      </c>
      <c r="Y7" s="51">
        <v>13895820</v>
      </c>
      <c r="Z7" s="52">
        <v>14279518</v>
      </c>
      <c r="AA7" s="51">
        <v>14704383</v>
      </c>
      <c r="AB7" s="51">
        <v>15164026</v>
      </c>
      <c r="AC7" s="51">
        <v>15646832</v>
      </c>
      <c r="AD7" s="51">
        <v>16135465</v>
      </c>
      <c r="AE7" s="51">
        <v>16617589</v>
      </c>
      <c r="AF7" s="51">
        <v>17089111</v>
      </c>
      <c r="AG7" s="52">
        <v>17554585</v>
      </c>
      <c r="AH7" s="51">
        <v>18020668</v>
      </c>
      <c r="AI7" s="51">
        <v>18497632</v>
      </c>
      <c r="AJ7" s="51">
        <f t="shared" si="1"/>
        <v>19081912</v>
      </c>
      <c r="AK7" s="51">
        <f t="shared" si="2"/>
        <v>19618432</v>
      </c>
      <c r="AM7" t="s">
        <v>4048</v>
      </c>
      <c r="AN7" t="s">
        <v>1346</v>
      </c>
      <c r="AO7" t="s">
        <v>1688</v>
      </c>
      <c r="AP7" t="s">
        <v>1689</v>
      </c>
      <c r="AQ7">
        <v>4963068</v>
      </c>
      <c r="AR7">
        <v>5053693</v>
      </c>
      <c r="AS7">
        <v>5147083</v>
      </c>
      <c r="AT7">
        <v>5242084</v>
      </c>
      <c r="AU7">
        <v>5337063</v>
      </c>
      <c r="AV7">
        <v>5431135</v>
      </c>
      <c r="AW7">
        <v>5524090</v>
      </c>
      <c r="AX7">
        <v>5617242</v>
      </c>
      <c r="AY7">
        <v>5713156</v>
      </c>
      <c r="AZ7">
        <v>5815282</v>
      </c>
      <c r="BA7">
        <v>5926333</v>
      </c>
      <c r="BB7">
        <v>6047736</v>
      </c>
      <c r="BC7">
        <v>6179685</v>
      </c>
      <c r="BD7">
        <v>6322194</v>
      </c>
      <c r="BE7">
        <v>6474796</v>
      </c>
      <c r="BF7">
        <v>6637419</v>
      </c>
      <c r="BG7">
        <v>6808850</v>
      </c>
      <c r="BH7">
        <v>6989988</v>
      </c>
      <c r="BI7">
        <v>7185188</v>
      </c>
      <c r="BJ7">
        <v>7400231</v>
      </c>
      <c r="BK7">
        <v>7638420</v>
      </c>
      <c r="BL7">
        <v>7903368</v>
      </c>
      <c r="BM7">
        <v>8191774</v>
      </c>
      <c r="BN7">
        <v>8491682</v>
      </c>
      <c r="BO7">
        <v>8786652</v>
      </c>
      <c r="BP7">
        <v>9065562</v>
      </c>
      <c r="BQ7">
        <v>9322550</v>
      </c>
      <c r="BR7">
        <v>9562796</v>
      </c>
      <c r="BS7">
        <v>9799680</v>
      </c>
      <c r="BT7">
        <v>10052567</v>
      </c>
      <c r="BU7">
        <v>10335052</v>
      </c>
      <c r="BV7">
        <v>10653515</v>
      </c>
      <c r="BW7">
        <v>11002910</v>
      </c>
      <c r="BX7">
        <v>11371750</v>
      </c>
      <c r="BY7">
        <v>11742960</v>
      </c>
      <c r="BZ7">
        <v>12105105</v>
      </c>
      <c r="CA7">
        <v>12452725</v>
      </c>
      <c r="CB7">
        <v>12792237</v>
      </c>
      <c r="CC7">
        <v>13138265</v>
      </c>
      <c r="CD7">
        <v>13511575</v>
      </c>
      <c r="CE7">
        <v>13926373</v>
      </c>
      <c r="CF7">
        <v>14388244</v>
      </c>
      <c r="CG7">
        <v>14890474</v>
      </c>
      <c r="CH7">
        <v>15419943</v>
      </c>
      <c r="CI7">
        <v>15957460</v>
      </c>
      <c r="CJ7">
        <v>16489021</v>
      </c>
      <c r="CK7">
        <v>17010366</v>
      </c>
      <c r="CL7">
        <v>17525367</v>
      </c>
      <c r="CM7">
        <v>18037964</v>
      </c>
      <c r="CN7">
        <v>18555115</v>
      </c>
      <c r="CO7">
        <v>19081912</v>
      </c>
      <c r="CP7">
        <v>19618432</v>
      </c>
    </row>
    <row r="8" spans="1:94">
      <c r="A8" s="51" t="s">
        <v>1693</v>
      </c>
      <c r="B8" s="51" t="s">
        <v>1348</v>
      </c>
      <c r="C8" s="51" t="s">
        <v>1688</v>
      </c>
      <c r="D8" s="51" t="s">
        <v>1689</v>
      </c>
      <c r="E8" s="51" t="str">
        <f t="shared" si="0"/>
        <v>Antigua&amp;Barbuda.SP.POP.TOTL</v>
      </c>
      <c r="F8" s="52">
        <v>72280</v>
      </c>
      <c r="G8" s="51">
        <v>71340</v>
      </c>
      <c r="H8" s="51">
        <v>70531</v>
      </c>
      <c r="I8" s="51">
        <v>69757</v>
      </c>
      <c r="J8" s="51">
        <v>68856</v>
      </c>
      <c r="K8" s="51">
        <v>67737</v>
      </c>
      <c r="L8" s="51">
        <v>66354</v>
      </c>
      <c r="M8" s="51">
        <v>64814</v>
      </c>
      <c r="N8" s="51">
        <v>63361</v>
      </c>
      <c r="O8" s="51">
        <v>62320</v>
      </c>
      <c r="P8" s="51">
        <v>61922</v>
      </c>
      <c r="Q8" s="52">
        <v>62249</v>
      </c>
      <c r="R8" s="51">
        <v>63216</v>
      </c>
      <c r="S8" s="51">
        <v>64671</v>
      </c>
      <c r="T8" s="51">
        <v>66379</v>
      </c>
      <c r="U8" s="51">
        <v>68158</v>
      </c>
      <c r="V8" s="51">
        <v>69968</v>
      </c>
      <c r="W8" s="51">
        <v>71828</v>
      </c>
      <c r="X8" s="51">
        <v>73679</v>
      </c>
      <c r="Y8" s="51">
        <v>75462</v>
      </c>
      <c r="Z8" s="52">
        <v>77134</v>
      </c>
      <c r="AA8" s="51">
        <v>78658</v>
      </c>
      <c r="AB8" s="51">
        <v>80024</v>
      </c>
      <c r="AC8" s="51">
        <v>81260</v>
      </c>
      <c r="AD8" s="51">
        <v>82418</v>
      </c>
      <c r="AE8" s="51">
        <v>83534</v>
      </c>
      <c r="AF8" s="51">
        <v>84612</v>
      </c>
      <c r="AG8" s="52">
        <v>85641</v>
      </c>
      <c r="AH8" s="51">
        <v>86634</v>
      </c>
      <c r="AI8" s="51">
        <v>87600</v>
      </c>
      <c r="AJ8" s="51">
        <f t="shared" si="1"/>
        <v>88710</v>
      </c>
      <c r="AK8" s="51">
        <f t="shared" si="2"/>
        <v>89612</v>
      </c>
      <c r="AM8" t="s">
        <v>1347</v>
      </c>
      <c r="AN8" t="s">
        <v>1348</v>
      </c>
      <c r="AO8" t="s">
        <v>1688</v>
      </c>
      <c r="AP8" t="s">
        <v>1689</v>
      </c>
      <c r="AQ8">
        <v>54657</v>
      </c>
      <c r="AR8">
        <v>55408</v>
      </c>
      <c r="AS8">
        <v>56362</v>
      </c>
      <c r="AT8">
        <v>57472</v>
      </c>
      <c r="AU8">
        <v>58653</v>
      </c>
      <c r="AV8">
        <v>59844</v>
      </c>
      <c r="AW8">
        <v>61032</v>
      </c>
      <c r="AX8">
        <v>62226</v>
      </c>
      <c r="AY8">
        <v>63401</v>
      </c>
      <c r="AZ8">
        <v>64528</v>
      </c>
      <c r="BA8">
        <v>65587</v>
      </c>
      <c r="BB8">
        <v>66554</v>
      </c>
      <c r="BC8">
        <v>67419</v>
      </c>
      <c r="BD8">
        <v>68182</v>
      </c>
      <c r="BE8">
        <v>68848</v>
      </c>
      <c r="BF8">
        <v>69420</v>
      </c>
      <c r="BG8">
        <v>69910</v>
      </c>
      <c r="BH8">
        <v>70301</v>
      </c>
      <c r="BI8">
        <v>70533</v>
      </c>
      <c r="BJ8">
        <v>70525</v>
      </c>
      <c r="BK8">
        <v>70228</v>
      </c>
      <c r="BL8">
        <v>69639</v>
      </c>
      <c r="BM8">
        <v>68803</v>
      </c>
      <c r="BN8">
        <v>67792</v>
      </c>
      <c r="BO8">
        <v>66701</v>
      </c>
      <c r="BP8">
        <v>65614</v>
      </c>
      <c r="BQ8">
        <v>64539</v>
      </c>
      <c r="BR8">
        <v>63510</v>
      </c>
      <c r="BS8">
        <v>62669</v>
      </c>
      <c r="BT8">
        <v>62192</v>
      </c>
      <c r="BU8">
        <v>62202</v>
      </c>
      <c r="BV8">
        <v>62754</v>
      </c>
      <c r="BW8">
        <v>63802</v>
      </c>
      <c r="BX8">
        <v>65238</v>
      </c>
      <c r="BY8">
        <v>66895</v>
      </c>
      <c r="BZ8">
        <v>68642</v>
      </c>
      <c r="CA8">
        <v>70450</v>
      </c>
      <c r="CB8">
        <v>72322</v>
      </c>
      <c r="CC8">
        <v>74190</v>
      </c>
      <c r="CD8">
        <v>75985</v>
      </c>
      <c r="CE8">
        <v>77656</v>
      </c>
      <c r="CF8">
        <v>79165</v>
      </c>
      <c r="CG8">
        <v>80507</v>
      </c>
      <c r="CH8">
        <v>81716</v>
      </c>
      <c r="CI8">
        <v>82838</v>
      </c>
      <c r="CJ8">
        <v>83916</v>
      </c>
      <c r="CK8">
        <v>84952</v>
      </c>
      <c r="CL8">
        <v>85935</v>
      </c>
      <c r="CM8">
        <v>86881</v>
      </c>
      <c r="CN8">
        <v>87802</v>
      </c>
      <c r="CO8">
        <v>88710</v>
      </c>
      <c r="CP8">
        <v>89612</v>
      </c>
    </row>
    <row r="9" spans="1:94">
      <c r="A9" s="51" t="s">
        <v>4220</v>
      </c>
      <c r="B9" s="51" t="s">
        <v>1349</v>
      </c>
      <c r="C9" s="51" t="s">
        <v>1688</v>
      </c>
      <c r="D9" s="51" t="s">
        <v>1689</v>
      </c>
      <c r="E9" s="51" t="str">
        <f t="shared" si="0"/>
        <v>Argentina.SP.POP.TOTL</v>
      </c>
      <c r="F9" s="52">
        <v>28153804</v>
      </c>
      <c r="G9" s="51">
        <v>28569642</v>
      </c>
      <c r="H9" s="51">
        <v>28978866</v>
      </c>
      <c r="I9" s="51">
        <v>29386818</v>
      </c>
      <c r="J9" s="51">
        <v>29801148</v>
      </c>
      <c r="K9" s="51">
        <v>30227210</v>
      </c>
      <c r="L9" s="51">
        <v>30666559</v>
      </c>
      <c r="M9" s="51">
        <v>31116951</v>
      </c>
      <c r="N9" s="51">
        <v>31575254</v>
      </c>
      <c r="O9" s="51">
        <v>32036684</v>
      </c>
      <c r="P9" s="51">
        <v>32497507</v>
      </c>
      <c r="Q9" s="52">
        <v>32956123</v>
      </c>
      <c r="R9" s="51">
        <v>33412698</v>
      </c>
      <c r="S9" s="51">
        <v>33867233</v>
      </c>
      <c r="T9" s="51">
        <v>34320269</v>
      </c>
      <c r="U9" s="51">
        <v>34771691</v>
      </c>
      <c r="V9" s="51">
        <v>35222503</v>
      </c>
      <c r="W9" s="51">
        <v>35670986</v>
      </c>
      <c r="X9" s="51">
        <v>36111222</v>
      </c>
      <c r="Y9" s="51">
        <v>36535442</v>
      </c>
      <c r="Z9" s="52">
        <v>36938728</v>
      </c>
      <c r="AA9" s="51">
        <v>37317983</v>
      </c>
      <c r="AB9" s="51">
        <v>37676467</v>
      </c>
      <c r="AC9" s="51">
        <v>38023463</v>
      </c>
      <c r="AD9" s="51">
        <v>38372041</v>
      </c>
      <c r="AE9" s="51">
        <v>38731603</v>
      </c>
      <c r="AF9" s="51">
        <v>39105347</v>
      </c>
      <c r="AG9" s="52">
        <v>39490465</v>
      </c>
      <c r="AH9" s="51">
        <v>39882980</v>
      </c>
      <c r="AI9" s="51">
        <v>40276376</v>
      </c>
      <c r="AJ9" s="51">
        <f t="shared" si="1"/>
        <v>40412376</v>
      </c>
      <c r="AK9" s="51">
        <f t="shared" si="2"/>
        <v>40764561</v>
      </c>
      <c r="AM9" t="s">
        <v>4307</v>
      </c>
      <c r="AN9" t="s">
        <v>4817</v>
      </c>
      <c r="AO9" t="s">
        <v>1688</v>
      </c>
      <c r="AP9" t="s">
        <v>1689</v>
      </c>
      <c r="AQ9">
        <v>93145751</v>
      </c>
      <c r="AR9">
        <v>95588326.400000006</v>
      </c>
      <c r="AS9">
        <v>98125908.799999997</v>
      </c>
      <c r="AT9">
        <v>100765245.2</v>
      </c>
      <c r="AU9">
        <v>103516717.60000001</v>
      </c>
      <c r="AV9">
        <v>106387539</v>
      </c>
      <c r="AW9">
        <v>109388236.8</v>
      </c>
      <c r="AX9">
        <v>112518348.2</v>
      </c>
      <c r="AY9">
        <v>115757351.60000001</v>
      </c>
      <c r="AZ9">
        <v>119075756</v>
      </c>
      <c r="BA9">
        <v>122458759</v>
      </c>
      <c r="BB9">
        <v>125879613.39796057</v>
      </c>
      <c r="BC9">
        <v>129377591.28571644</v>
      </c>
      <c r="BD9">
        <v>133024382.28571644</v>
      </c>
      <c r="BE9">
        <v>136916074.39796057</v>
      </c>
      <c r="BF9">
        <v>141115867</v>
      </c>
      <c r="BG9">
        <v>145634789.1991812</v>
      </c>
      <c r="BH9">
        <v>150458246.83264598</v>
      </c>
      <c r="BI9">
        <v>155525861.35386658</v>
      </c>
      <c r="BJ9">
        <v>160747822.88937834</v>
      </c>
      <c r="BK9">
        <v>166054271</v>
      </c>
      <c r="BL9">
        <v>171350703.93756628</v>
      </c>
      <c r="BM9">
        <v>176710498.53146309</v>
      </c>
      <c r="BN9">
        <v>182116682.98862755</v>
      </c>
      <c r="BO9">
        <v>187515172.94039962</v>
      </c>
      <c r="BP9">
        <v>193014511.96948412</v>
      </c>
      <c r="BQ9">
        <v>198622106.57944697</v>
      </c>
      <c r="BR9">
        <v>204219969.36353534</v>
      </c>
      <c r="BS9">
        <v>209808992.98111999</v>
      </c>
      <c r="BT9">
        <v>215324594.40000001</v>
      </c>
      <c r="BU9">
        <v>222897615</v>
      </c>
      <c r="BV9">
        <v>228826030</v>
      </c>
      <c r="BW9">
        <v>232730586</v>
      </c>
      <c r="BX9">
        <v>238665591.64613512</v>
      </c>
      <c r="BY9">
        <v>244458524.76095769</v>
      </c>
      <c r="BZ9">
        <v>251610144</v>
      </c>
      <c r="CA9">
        <v>256942408</v>
      </c>
      <c r="CB9">
        <v>262230608.39500001</v>
      </c>
      <c r="CC9">
        <v>267545438</v>
      </c>
      <c r="CD9">
        <v>272993468</v>
      </c>
      <c r="CE9">
        <v>278744935</v>
      </c>
      <c r="CF9">
        <v>284686659</v>
      </c>
      <c r="CG9">
        <v>290899287</v>
      </c>
      <c r="CH9">
        <v>297337975</v>
      </c>
      <c r="CI9">
        <v>304070902</v>
      </c>
      <c r="CJ9">
        <v>311038460</v>
      </c>
      <c r="CK9">
        <v>318257497</v>
      </c>
      <c r="CL9">
        <v>325643265</v>
      </c>
      <c r="CM9">
        <v>333100677</v>
      </c>
      <c r="CN9">
        <v>340421981</v>
      </c>
      <c r="CO9">
        <v>347672135</v>
      </c>
      <c r="CP9">
        <v>354836030</v>
      </c>
    </row>
    <row r="10" spans="1:94">
      <c r="A10" s="51" t="s">
        <v>4191</v>
      </c>
      <c r="B10" s="51" t="s">
        <v>1350</v>
      </c>
      <c r="C10" s="51" t="s">
        <v>1688</v>
      </c>
      <c r="D10" s="51" t="s">
        <v>1689</v>
      </c>
      <c r="E10" s="51" t="str">
        <f t="shared" si="0"/>
        <v>Armenia.SP.POP.TOTL</v>
      </c>
      <c r="F10" s="52">
        <v>3096298</v>
      </c>
      <c r="G10" s="51">
        <v>3145885</v>
      </c>
      <c r="H10" s="51">
        <v>3192876</v>
      </c>
      <c r="I10" s="51">
        <v>3239213</v>
      </c>
      <c r="J10" s="51">
        <v>3287588</v>
      </c>
      <c r="K10" s="51">
        <v>3339147</v>
      </c>
      <c r="L10" s="51">
        <v>3396510</v>
      </c>
      <c r="M10" s="51">
        <v>3457052</v>
      </c>
      <c r="N10" s="51">
        <v>3510436</v>
      </c>
      <c r="O10" s="51">
        <v>3542717</v>
      </c>
      <c r="P10" s="51">
        <v>3544695</v>
      </c>
      <c r="Q10" s="52">
        <v>3512056</v>
      </c>
      <c r="R10" s="51">
        <v>3449952</v>
      </c>
      <c r="S10" s="51">
        <v>3370387</v>
      </c>
      <c r="T10" s="51">
        <v>3290551</v>
      </c>
      <c r="U10" s="51">
        <v>3223169</v>
      </c>
      <c r="V10" s="51">
        <v>3172156</v>
      </c>
      <c r="W10" s="51">
        <v>3134770</v>
      </c>
      <c r="X10" s="51">
        <v>3108982</v>
      </c>
      <c r="Y10" s="51">
        <v>3090433</v>
      </c>
      <c r="Z10" s="52">
        <v>3075811</v>
      </c>
      <c r="AA10" s="51">
        <v>3065426</v>
      </c>
      <c r="AB10" s="51">
        <v>3060592</v>
      </c>
      <c r="AC10" s="51">
        <v>3059964</v>
      </c>
      <c r="AD10" s="51">
        <v>3061844</v>
      </c>
      <c r="AE10" s="51">
        <v>3064925</v>
      </c>
      <c r="AF10" s="51">
        <v>3068475</v>
      </c>
      <c r="AG10" s="52">
        <v>3072450</v>
      </c>
      <c r="AH10" s="51">
        <v>3077087</v>
      </c>
      <c r="AI10" s="51">
        <v>3082951</v>
      </c>
      <c r="AJ10" s="51">
        <f t="shared" si="1"/>
        <v>3092072</v>
      </c>
      <c r="AK10" s="51">
        <f t="shared" si="2"/>
        <v>3100236</v>
      </c>
      <c r="AM10" t="s">
        <v>4220</v>
      </c>
      <c r="AN10" t="s">
        <v>1349</v>
      </c>
      <c r="AO10" t="s">
        <v>1688</v>
      </c>
      <c r="AP10" t="s">
        <v>1689</v>
      </c>
      <c r="AQ10">
        <v>20625451</v>
      </c>
      <c r="AR10">
        <v>20961000</v>
      </c>
      <c r="AS10">
        <v>21297317</v>
      </c>
      <c r="AT10">
        <v>21633126</v>
      </c>
      <c r="AU10">
        <v>21966478</v>
      </c>
      <c r="AV10">
        <v>22296628</v>
      </c>
      <c r="AW10">
        <v>22622012</v>
      </c>
      <c r="AX10">
        <v>22944941</v>
      </c>
      <c r="AY10">
        <v>23273148</v>
      </c>
      <c r="AZ10">
        <v>23616971</v>
      </c>
      <c r="BA10">
        <v>23983358</v>
      </c>
      <c r="BB10">
        <v>24376109</v>
      </c>
      <c r="BC10">
        <v>24791983</v>
      </c>
      <c r="BD10">
        <v>25222223</v>
      </c>
      <c r="BE10">
        <v>25654154</v>
      </c>
      <c r="BF10">
        <v>26078731</v>
      </c>
      <c r="BG10">
        <v>26492716</v>
      </c>
      <c r="BH10">
        <v>26899177</v>
      </c>
      <c r="BI10">
        <v>27303001</v>
      </c>
      <c r="BJ10">
        <v>27711808</v>
      </c>
      <c r="BK10">
        <v>28131040</v>
      </c>
      <c r="BL10">
        <v>28561561</v>
      </c>
      <c r="BM10">
        <v>29001060</v>
      </c>
      <c r="BN10">
        <v>29447973</v>
      </c>
      <c r="BO10">
        <v>29899743</v>
      </c>
      <c r="BP10">
        <v>30354240</v>
      </c>
      <c r="BQ10">
        <v>30810984</v>
      </c>
      <c r="BR10">
        <v>31269799</v>
      </c>
      <c r="BS10">
        <v>31729130</v>
      </c>
      <c r="BT10">
        <v>32187173</v>
      </c>
      <c r="BU10">
        <v>32642442</v>
      </c>
      <c r="BV10">
        <v>33093578.999999996</v>
      </c>
      <c r="BW10">
        <v>33540023</v>
      </c>
      <c r="BX10">
        <v>33982035</v>
      </c>
      <c r="BY10">
        <v>34420352</v>
      </c>
      <c r="BZ10">
        <v>34855160</v>
      </c>
      <c r="CA10">
        <v>35287113</v>
      </c>
      <c r="CB10">
        <v>35714929</v>
      </c>
      <c r="CC10">
        <v>36134642</v>
      </c>
      <c r="CD10">
        <v>36541029</v>
      </c>
      <c r="CE10">
        <v>36930709</v>
      </c>
      <c r="CF10">
        <v>37302116</v>
      </c>
      <c r="CG10">
        <v>37657340</v>
      </c>
      <c r="CH10">
        <v>38001251</v>
      </c>
      <c r="CI10">
        <v>38340778</v>
      </c>
      <c r="CJ10">
        <v>38681174</v>
      </c>
      <c r="CK10">
        <v>39023850</v>
      </c>
      <c r="CL10">
        <v>39368066</v>
      </c>
      <c r="CM10">
        <v>39714298</v>
      </c>
      <c r="CN10">
        <v>40062470</v>
      </c>
      <c r="CO10">
        <v>40412376</v>
      </c>
      <c r="CP10">
        <v>40764561</v>
      </c>
    </row>
    <row r="11" spans="1:94">
      <c r="A11" s="51" t="s">
        <v>1695</v>
      </c>
      <c r="B11" s="51" t="s">
        <v>1352</v>
      </c>
      <c r="C11" s="51" t="s">
        <v>1688</v>
      </c>
      <c r="D11" s="51" t="s">
        <v>1689</v>
      </c>
      <c r="E11" s="51" t="str">
        <f t="shared" si="0"/>
        <v>Afrubs.Is.SP.POP.TOTL</v>
      </c>
      <c r="F11" s="52">
        <v>60684</v>
      </c>
      <c r="G11" s="51">
        <v>61446</v>
      </c>
      <c r="H11" s="51">
        <v>62420</v>
      </c>
      <c r="I11" s="51">
        <v>63398</v>
      </c>
      <c r="J11" s="51">
        <v>64095</v>
      </c>
      <c r="K11" s="51">
        <v>64338</v>
      </c>
      <c r="L11" s="51">
        <v>63980</v>
      </c>
      <c r="M11" s="51">
        <v>63169</v>
      </c>
      <c r="N11" s="51">
        <v>62376</v>
      </c>
      <c r="O11" s="51">
        <v>62250</v>
      </c>
      <c r="P11" s="51">
        <v>63233</v>
      </c>
      <c r="Q11" s="52">
        <v>65524</v>
      </c>
      <c r="R11" s="51">
        <v>68916</v>
      </c>
      <c r="S11" s="51">
        <v>72939</v>
      </c>
      <c r="T11" s="51">
        <v>76915</v>
      </c>
      <c r="U11" s="51">
        <v>80351</v>
      </c>
      <c r="V11" s="51">
        <v>83081</v>
      </c>
      <c r="W11" s="51">
        <v>85247</v>
      </c>
      <c r="X11" s="51">
        <v>87038</v>
      </c>
      <c r="Y11" s="51">
        <v>88767</v>
      </c>
      <c r="Z11" s="52">
        <v>90657</v>
      </c>
      <c r="AA11" s="51">
        <v>92739</v>
      </c>
      <c r="AB11" s="51">
        <v>94911</v>
      </c>
      <c r="AC11" s="51">
        <v>97092</v>
      </c>
      <c r="AD11" s="51">
        <v>99164</v>
      </c>
      <c r="AE11" s="51">
        <v>101036</v>
      </c>
      <c r="AF11" s="51">
        <v>102698</v>
      </c>
      <c r="AG11" s="52">
        <v>104176</v>
      </c>
      <c r="AH11" s="51">
        <v>105455</v>
      </c>
      <c r="AI11" s="51" t="e">
        <v>#N/A</v>
      </c>
      <c r="AJ11" s="51">
        <f t="shared" si="1"/>
        <v>107488</v>
      </c>
      <c r="AK11" s="51">
        <f t="shared" si="2"/>
        <v>108141</v>
      </c>
      <c r="AM11" t="s">
        <v>4191</v>
      </c>
      <c r="AN11" t="s">
        <v>1350</v>
      </c>
      <c r="AO11" t="s">
        <v>1688</v>
      </c>
      <c r="AP11" t="s">
        <v>1689</v>
      </c>
      <c r="AQ11">
        <v>1867396</v>
      </c>
      <c r="AR11">
        <v>1934239</v>
      </c>
      <c r="AS11">
        <v>2002170</v>
      </c>
      <c r="AT11">
        <v>2070427</v>
      </c>
      <c r="AU11">
        <v>2138133</v>
      </c>
      <c r="AV11">
        <v>2204650</v>
      </c>
      <c r="AW11">
        <v>2269475</v>
      </c>
      <c r="AX11">
        <v>2332624</v>
      </c>
      <c r="AY11">
        <v>2394635</v>
      </c>
      <c r="AZ11">
        <v>2456370</v>
      </c>
      <c r="BA11">
        <v>2518408</v>
      </c>
      <c r="BB11">
        <v>2580894</v>
      </c>
      <c r="BC11">
        <v>2643464</v>
      </c>
      <c r="BD11">
        <v>2705584</v>
      </c>
      <c r="BE11">
        <v>2766495</v>
      </c>
      <c r="BF11">
        <v>2825650</v>
      </c>
      <c r="BG11">
        <v>2882831</v>
      </c>
      <c r="BH11">
        <v>2938181</v>
      </c>
      <c r="BI11">
        <v>2991954</v>
      </c>
      <c r="BJ11">
        <v>3044564</v>
      </c>
      <c r="BK11">
        <v>3096298</v>
      </c>
      <c r="BL11">
        <v>3145885</v>
      </c>
      <c r="BM11">
        <v>3192877</v>
      </c>
      <c r="BN11">
        <v>3239212</v>
      </c>
      <c r="BO11">
        <v>3287588</v>
      </c>
      <c r="BP11">
        <v>3339147</v>
      </c>
      <c r="BQ11">
        <v>3396511</v>
      </c>
      <c r="BR11">
        <v>3457054</v>
      </c>
      <c r="BS11">
        <v>3510439</v>
      </c>
      <c r="BT11">
        <v>3542720</v>
      </c>
      <c r="BU11">
        <v>3544695</v>
      </c>
      <c r="BV11">
        <v>3512051</v>
      </c>
      <c r="BW11">
        <v>3449940</v>
      </c>
      <c r="BX11">
        <v>3370373</v>
      </c>
      <c r="BY11">
        <v>3290540</v>
      </c>
      <c r="BZ11">
        <v>3223173</v>
      </c>
      <c r="CA11">
        <v>3172185</v>
      </c>
      <c r="CB11">
        <v>3134836</v>
      </c>
      <c r="CC11">
        <v>3109101</v>
      </c>
      <c r="CD11">
        <v>3090624</v>
      </c>
      <c r="CE11">
        <v>3076098</v>
      </c>
      <c r="CF11">
        <v>3065810</v>
      </c>
      <c r="CG11">
        <v>3061067</v>
      </c>
      <c r="CH11">
        <v>3060554</v>
      </c>
      <c r="CI11">
        <v>3062612</v>
      </c>
      <c r="CJ11">
        <v>3065954</v>
      </c>
      <c r="CK11">
        <v>3069844</v>
      </c>
      <c r="CL11">
        <v>3074181</v>
      </c>
      <c r="CM11">
        <v>3079087</v>
      </c>
      <c r="CN11">
        <v>3084979</v>
      </c>
      <c r="CO11">
        <v>3092072</v>
      </c>
      <c r="CP11">
        <v>3100236</v>
      </c>
    </row>
    <row r="12" spans="1:94">
      <c r="A12" s="51" t="s">
        <v>58</v>
      </c>
      <c r="B12" s="51" t="s">
        <v>1353</v>
      </c>
      <c r="C12" s="51" t="s">
        <v>1688</v>
      </c>
      <c r="D12" s="51" t="s">
        <v>1689</v>
      </c>
      <c r="E12" s="51" t="str">
        <f t="shared" si="0"/>
        <v>Australia.SP.POP.TOTL</v>
      </c>
      <c r="F12" s="52">
        <v>14692000</v>
      </c>
      <c r="G12" s="51">
        <v>14927000</v>
      </c>
      <c r="H12" s="51">
        <v>15178000</v>
      </c>
      <c r="I12" s="51">
        <v>15369000</v>
      </c>
      <c r="J12" s="51">
        <v>15544000</v>
      </c>
      <c r="K12" s="51">
        <v>15758000</v>
      </c>
      <c r="L12" s="51">
        <v>16018400</v>
      </c>
      <c r="M12" s="51">
        <v>16263900</v>
      </c>
      <c r="N12" s="51">
        <v>16532200</v>
      </c>
      <c r="O12" s="51">
        <v>16814400</v>
      </c>
      <c r="P12" s="51">
        <v>17065100</v>
      </c>
      <c r="Q12" s="52">
        <v>17284000</v>
      </c>
      <c r="R12" s="51">
        <v>17495000</v>
      </c>
      <c r="S12" s="51">
        <v>17667000</v>
      </c>
      <c r="T12" s="51">
        <v>17855000</v>
      </c>
      <c r="U12" s="51">
        <v>18072000</v>
      </c>
      <c r="V12" s="51">
        <v>18311000</v>
      </c>
      <c r="W12" s="51">
        <v>18517000</v>
      </c>
      <c r="X12" s="51">
        <v>18711000</v>
      </c>
      <c r="Y12" s="51">
        <v>18926000</v>
      </c>
      <c r="Z12" s="52">
        <v>19153000</v>
      </c>
      <c r="AA12" s="51">
        <v>19413000</v>
      </c>
      <c r="AB12" s="51">
        <v>19651400</v>
      </c>
      <c r="AC12" s="51">
        <v>19895400</v>
      </c>
      <c r="AD12" s="51">
        <v>20127400</v>
      </c>
      <c r="AE12" s="51">
        <v>20394800</v>
      </c>
      <c r="AF12" s="51">
        <v>20697900</v>
      </c>
      <c r="AG12" s="52">
        <v>21072500</v>
      </c>
      <c r="AH12" s="51">
        <v>21431800</v>
      </c>
      <c r="AI12" s="51">
        <v>21874900</v>
      </c>
      <c r="AJ12" s="51">
        <f t="shared" si="1"/>
        <v>22299800</v>
      </c>
      <c r="AK12" s="51">
        <f t="shared" si="2"/>
        <v>22620600</v>
      </c>
      <c r="AM12" t="s">
        <v>1351</v>
      </c>
      <c r="AN12" t="s">
        <v>1352</v>
      </c>
      <c r="AO12" t="s">
        <v>1688</v>
      </c>
      <c r="AP12" t="s">
        <v>1689</v>
      </c>
      <c r="AQ12">
        <v>54209</v>
      </c>
      <c r="AR12">
        <v>55436</v>
      </c>
      <c r="AS12">
        <v>56227</v>
      </c>
      <c r="AT12">
        <v>56698</v>
      </c>
      <c r="AU12">
        <v>57031</v>
      </c>
      <c r="AV12">
        <v>57362</v>
      </c>
      <c r="AW12">
        <v>57714</v>
      </c>
      <c r="AX12">
        <v>58052</v>
      </c>
      <c r="AY12">
        <v>58388</v>
      </c>
      <c r="AZ12">
        <v>58725</v>
      </c>
      <c r="BA12">
        <v>59066</v>
      </c>
      <c r="BB12">
        <v>59439</v>
      </c>
      <c r="BC12">
        <v>59849</v>
      </c>
      <c r="BD12">
        <v>60238</v>
      </c>
      <c r="BE12">
        <v>60524</v>
      </c>
      <c r="BF12">
        <v>60654</v>
      </c>
      <c r="BG12">
        <v>60589</v>
      </c>
      <c r="BH12">
        <v>60366</v>
      </c>
      <c r="BI12">
        <v>60108</v>
      </c>
      <c r="BJ12">
        <v>59980</v>
      </c>
      <c r="BK12">
        <v>60099</v>
      </c>
      <c r="BL12">
        <v>60570</v>
      </c>
      <c r="BM12">
        <v>61347</v>
      </c>
      <c r="BN12">
        <v>62208</v>
      </c>
      <c r="BO12">
        <v>62833</v>
      </c>
      <c r="BP12">
        <v>63030</v>
      </c>
      <c r="BQ12">
        <v>62645</v>
      </c>
      <c r="BR12">
        <v>61830</v>
      </c>
      <c r="BS12">
        <v>61069</v>
      </c>
      <c r="BT12">
        <v>61026</v>
      </c>
      <c r="BU12">
        <v>62147</v>
      </c>
      <c r="BV12">
        <v>64642</v>
      </c>
      <c r="BW12">
        <v>68286</v>
      </c>
      <c r="BX12">
        <v>72573</v>
      </c>
      <c r="BY12">
        <v>76762</v>
      </c>
      <c r="BZ12">
        <v>80323</v>
      </c>
      <c r="CA12">
        <v>83069</v>
      </c>
      <c r="CB12">
        <v>85161</v>
      </c>
      <c r="CC12">
        <v>86827</v>
      </c>
      <c r="CD12">
        <v>88442</v>
      </c>
      <c r="CE12">
        <v>90271</v>
      </c>
      <c r="CF12">
        <v>92363</v>
      </c>
      <c r="CG12">
        <v>94596</v>
      </c>
      <c r="CH12">
        <v>96875</v>
      </c>
      <c r="CI12">
        <v>99046</v>
      </c>
      <c r="CJ12">
        <v>100996</v>
      </c>
      <c r="CK12">
        <v>102711</v>
      </c>
      <c r="CL12">
        <v>104225</v>
      </c>
      <c r="CM12">
        <v>105526</v>
      </c>
      <c r="CN12">
        <v>106612</v>
      </c>
      <c r="CO12">
        <v>107488</v>
      </c>
      <c r="CP12">
        <v>108141</v>
      </c>
    </row>
    <row r="13" spans="1:94">
      <c r="A13" s="51" t="s">
        <v>4162</v>
      </c>
      <c r="B13" s="51" t="s">
        <v>1354</v>
      </c>
      <c r="C13" s="51" t="s">
        <v>1688</v>
      </c>
      <c r="D13" s="51" t="s">
        <v>1689</v>
      </c>
      <c r="E13" s="51" t="str">
        <f t="shared" si="0"/>
        <v>Austria.SP.POP.TOTL</v>
      </c>
      <c r="F13" s="52">
        <v>7553000</v>
      </c>
      <c r="G13" s="51">
        <v>7565000</v>
      </c>
      <c r="H13" s="51">
        <v>7574000</v>
      </c>
      <c r="I13" s="51">
        <v>7552000</v>
      </c>
      <c r="J13" s="51">
        <v>7552000</v>
      </c>
      <c r="K13" s="51">
        <v>7555000</v>
      </c>
      <c r="L13" s="51">
        <v>7565000</v>
      </c>
      <c r="M13" s="51">
        <v>7573000</v>
      </c>
      <c r="N13" s="51">
        <v>7595000</v>
      </c>
      <c r="O13" s="51">
        <v>7631400</v>
      </c>
      <c r="P13" s="51">
        <v>7710882</v>
      </c>
      <c r="Q13" s="52">
        <v>7798899</v>
      </c>
      <c r="R13" s="51">
        <v>7782519</v>
      </c>
      <c r="S13" s="51">
        <v>7928746</v>
      </c>
      <c r="T13" s="51">
        <v>7928746</v>
      </c>
      <c r="U13" s="51">
        <v>7953067</v>
      </c>
      <c r="V13" s="51">
        <v>7964966</v>
      </c>
      <c r="W13" s="51">
        <v>7971116</v>
      </c>
      <c r="X13" s="51">
        <v>7982461</v>
      </c>
      <c r="Y13" s="51">
        <v>8002186</v>
      </c>
      <c r="Z13" s="52">
        <v>8011560.5089118602</v>
      </c>
      <c r="AA13" s="51">
        <v>8043015.6376893902</v>
      </c>
      <c r="AB13" s="51">
        <v>8083639.2975286804</v>
      </c>
      <c r="AC13" s="51">
        <v>8117800</v>
      </c>
      <c r="AD13" s="51">
        <v>8174700</v>
      </c>
      <c r="AE13" s="51">
        <v>8233300</v>
      </c>
      <c r="AF13" s="51">
        <v>8282424</v>
      </c>
      <c r="AG13" s="52">
        <v>8300788</v>
      </c>
      <c r="AH13" s="51">
        <v>8336926</v>
      </c>
      <c r="AI13" s="51">
        <v>8364095</v>
      </c>
      <c r="AJ13" s="51">
        <f t="shared" si="1"/>
        <v>8389771</v>
      </c>
      <c r="AK13" s="51">
        <f t="shared" si="2"/>
        <v>8419000</v>
      </c>
      <c r="AM13" t="s">
        <v>58</v>
      </c>
      <c r="AN13" t="s">
        <v>1353</v>
      </c>
      <c r="AO13" t="s">
        <v>1688</v>
      </c>
      <c r="AP13" t="s">
        <v>1689</v>
      </c>
      <c r="AQ13">
        <v>10276476.999999998</v>
      </c>
      <c r="AR13">
        <v>10483000</v>
      </c>
      <c r="AS13">
        <v>10742000</v>
      </c>
      <c r="AT13">
        <v>10950000</v>
      </c>
      <c r="AU13">
        <v>11167000</v>
      </c>
      <c r="AV13">
        <v>11388000</v>
      </c>
      <c r="AW13">
        <v>11651000</v>
      </c>
      <c r="AX13">
        <v>11799000</v>
      </c>
      <c r="AY13">
        <v>12009000</v>
      </c>
      <c r="AZ13">
        <v>12263000</v>
      </c>
      <c r="BA13">
        <v>12507000</v>
      </c>
      <c r="BB13">
        <v>12937000</v>
      </c>
      <c r="BC13">
        <v>13177000</v>
      </c>
      <c r="BD13">
        <v>13380000</v>
      </c>
      <c r="BE13">
        <v>13723000</v>
      </c>
      <c r="BF13">
        <v>13893000</v>
      </c>
      <c r="BG13">
        <v>14033000</v>
      </c>
      <c r="BH13">
        <v>14192000</v>
      </c>
      <c r="BI13">
        <v>14358000</v>
      </c>
      <c r="BJ13">
        <v>14514000</v>
      </c>
      <c r="BK13">
        <v>14692000</v>
      </c>
      <c r="BL13">
        <v>14927000</v>
      </c>
      <c r="BM13">
        <v>15178000</v>
      </c>
      <c r="BN13">
        <v>15369000</v>
      </c>
      <c r="BO13">
        <v>15544000</v>
      </c>
      <c r="BP13">
        <v>15758000</v>
      </c>
      <c r="BQ13">
        <v>16018400</v>
      </c>
      <c r="BR13">
        <v>16263900</v>
      </c>
      <c r="BS13">
        <v>16532200</v>
      </c>
      <c r="BT13">
        <v>16814400</v>
      </c>
      <c r="BU13">
        <v>17065100</v>
      </c>
      <c r="BV13">
        <v>17284000</v>
      </c>
      <c r="BW13">
        <v>17495000</v>
      </c>
      <c r="BX13">
        <v>17667000</v>
      </c>
      <c r="BY13">
        <v>17855000</v>
      </c>
      <c r="BZ13">
        <v>18072000</v>
      </c>
      <c r="CA13">
        <v>18311000</v>
      </c>
      <c r="CB13">
        <v>18517000</v>
      </c>
      <c r="CC13">
        <v>18711000</v>
      </c>
      <c r="CD13">
        <v>18926000</v>
      </c>
      <c r="CE13">
        <v>19153000</v>
      </c>
      <c r="CF13">
        <v>19413000</v>
      </c>
      <c r="CG13">
        <v>19651400</v>
      </c>
      <c r="CH13">
        <v>19895400</v>
      </c>
      <c r="CI13">
        <v>20127400</v>
      </c>
      <c r="CJ13">
        <v>20394800</v>
      </c>
      <c r="CK13">
        <v>20697900</v>
      </c>
      <c r="CL13">
        <v>21072500</v>
      </c>
      <c r="CM13">
        <v>21498500</v>
      </c>
      <c r="CN13">
        <v>21951700</v>
      </c>
      <c r="CO13">
        <v>22299800</v>
      </c>
      <c r="CP13">
        <v>22620600</v>
      </c>
    </row>
    <row r="14" spans="1:94">
      <c r="A14" s="51" t="s">
        <v>4192</v>
      </c>
      <c r="B14" s="51" t="s">
        <v>1355</v>
      </c>
      <c r="C14" s="51" t="s">
        <v>1688</v>
      </c>
      <c r="D14" s="51" t="s">
        <v>1689</v>
      </c>
      <c r="E14" s="51" t="str">
        <f t="shared" si="0"/>
        <v>Azerbaijan.SP.POP.TOTL</v>
      </c>
      <c r="F14" s="52">
        <v>6166000</v>
      </c>
      <c r="G14" s="51">
        <v>6265000</v>
      </c>
      <c r="H14" s="51">
        <v>6362000</v>
      </c>
      <c r="I14" s="51">
        <v>6461000</v>
      </c>
      <c r="J14" s="51">
        <v>6563000</v>
      </c>
      <c r="K14" s="51">
        <v>6669000</v>
      </c>
      <c r="L14" s="51">
        <v>6779000</v>
      </c>
      <c r="M14" s="51">
        <v>6893000</v>
      </c>
      <c r="N14" s="51">
        <v>7004000</v>
      </c>
      <c r="O14" s="51">
        <v>7085000</v>
      </c>
      <c r="P14" s="51">
        <v>7159000</v>
      </c>
      <c r="Q14" s="52">
        <v>7271000</v>
      </c>
      <c r="R14" s="51">
        <v>7382000</v>
      </c>
      <c r="S14" s="51">
        <v>7495000</v>
      </c>
      <c r="T14" s="51">
        <v>7597000</v>
      </c>
      <c r="U14" s="51">
        <v>7685000</v>
      </c>
      <c r="V14" s="51">
        <v>7763000</v>
      </c>
      <c r="W14" s="51">
        <v>7838000</v>
      </c>
      <c r="X14" s="51">
        <v>7913000</v>
      </c>
      <c r="Y14" s="51">
        <v>7983000</v>
      </c>
      <c r="Z14" s="52">
        <v>8048534.7859097896</v>
      </c>
      <c r="AA14" s="51">
        <v>8111143.7787774401</v>
      </c>
      <c r="AB14" s="51">
        <v>8171892.8957738997</v>
      </c>
      <c r="AC14" s="51">
        <v>8234039.3641274301</v>
      </c>
      <c r="AD14" s="51">
        <v>8306399.7983482601</v>
      </c>
      <c r="AE14" s="51">
        <v>8391850</v>
      </c>
      <c r="AF14" s="51">
        <v>8484550</v>
      </c>
      <c r="AG14" s="52">
        <v>8581300</v>
      </c>
      <c r="AH14" s="51">
        <v>8680100</v>
      </c>
      <c r="AI14" s="51">
        <v>8781100</v>
      </c>
      <c r="AJ14" s="51">
        <f t="shared" si="1"/>
        <v>9054332</v>
      </c>
      <c r="AK14" s="51">
        <f t="shared" si="2"/>
        <v>9168000</v>
      </c>
      <c r="AM14" t="s">
        <v>4162</v>
      </c>
      <c r="AN14" t="s">
        <v>1354</v>
      </c>
      <c r="AO14" t="s">
        <v>1688</v>
      </c>
      <c r="AP14" t="s">
        <v>1689</v>
      </c>
      <c r="AQ14">
        <v>7047539</v>
      </c>
      <c r="AR14">
        <v>7086299</v>
      </c>
      <c r="AS14">
        <v>7129864</v>
      </c>
      <c r="AT14">
        <v>7175811</v>
      </c>
      <c r="AU14">
        <v>7223801</v>
      </c>
      <c r="AV14">
        <v>7270889</v>
      </c>
      <c r="AW14">
        <v>7322066</v>
      </c>
      <c r="AX14">
        <v>7376998</v>
      </c>
      <c r="AY14">
        <v>7415403</v>
      </c>
      <c r="AZ14">
        <v>7441055</v>
      </c>
      <c r="BA14">
        <v>7467086</v>
      </c>
      <c r="BB14">
        <v>7500482</v>
      </c>
      <c r="BC14">
        <v>7544201</v>
      </c>
      <c r="BD14">
        <v>7586115</v>
      </c>
      <c r="BE14">
        <v>7599038</v>
      </c>
      <c r="BF14">
        <v>7578903</v>
      </c>
      <c r="BG14">
        <v>7565525</v>
      </c>
      <c r="BH14">
        <v>7568430</v>
      </c>
      <c r="BI14">
        <v>7562305</v>
      </c>
      <c r="BJ14">
        <v>7549425</v>
      </c>
      <c r="BK14">
        <v>7549433</v>
      </c>
      <c r="BL14">
        <v>7568710</v>
      </c>
      <c r="BM14">
        <v>7574140</v>
      </c>
      <c r="BN14">
        <v>7561910</v>
      </c>
      <c r="BO14">
        <v>7561434</v>
      </c>
      <c r="BP14">
        <v>7564985</v>
      </c>
      <c r="BQ14">
        <v>7569794</v>
      </c>
      <c r="BR14">
        <v>7574586</v>
      </c>
      <c r="BS14">
        <v>7585317</v>
      </c>
      <c r="BT14">
        <v>7619567</v>
      </c>
      <c r="BU14">
        <v>7677850</v>
      </c>
      <c r="BV14">
        <v>7754891</v>
      </c>
      <c r="BW14">
        <v>7840709</v>
      </c>
      <c r="BX14">
        <v>7905633</v>
      </c>
      <c r="BY14">
        <v>7936118</v>
      </c>
      <c r="BZ14">
        <v>7948278</v>
      </c>
      <c r="CA14">
        <v>7959017</v>
      </c>
      <c r="CB14">
        <v>7968041</v>
      </c>
      <c r="CC14">
        <v>7976789</v>
      </c>
      <c r="CD14">
        <v>7992324</v>
      </c>
      <c r="CE14">
        <v>8011566</v>
      </c>
      <c r="CF14">
        <v>8042293</v>
      </c>
      <c r="CG14">
        <v>8081957</v>
      </c>
      <c r="CH14">
        <v>8121423</v>
      </c>
      <c r="CI14">
        <v>8171966</v>
      </c>
      <c r="CJ14">
        <v>8227829</v>
      </c>
      <c r="CK14">
        <v>8268641</v>
      </c>
      <c r="CL14">
        <v>8300788</v>
      </c>
      <c r="CM14">
        <v>8336925.9999999991</v>
      </c>
      <c r="CN14">
        <v>8365275</v>
      </c>
      <c r="CO14">
        <v>8389771</v>
      </c>
      <c r="CP14">
        <v>8419000</v>
      </c>
    </row>
    <row r="15" spans="1:94">
      <c r="A15" s="51" t="s">
        <v>1696</v>
      </c>
      <c r="B15" s="51" t="s">
        <v>1356</v>
      </c>
      <c r="C15" s="51" t="s">
        <v>1688</v>
      </c>
      <c r="D15" s="51" t="s">
        <v>1689</v>
      </c>
      <c r="E15" s="51" t="str">
        <f t="shared" si="0"/>
        <v>Bahamas.SP.POP.TOTL</v>
      </c>
      <c r="F15" s="52">
        <v>210109</v>
      </c>
      <c r="G15" s="51">
        <v>214732</v>
      </c>
      <c r="H15" s="51">
        <v>219482</v>
      </c>
      <c r="I15" s="51">
        <v>224280</v>
      </c>
      <c r="J15" s="51">
        <v>229019</v>
      </c>
      <c r="K15" s="51">
        <v>233626</v>
      </c>
      <c r="L15" s="51">
        <v>238054</v>
      </c>
      <c r="M15" s="51">
        <v>242338</v>
      </c>
      <c r="N15" s="51">
        <v>246593</v>
      </c>
      <c r="O15" s="51">
        <v>250977</v>
      </c>
      <c r="P15" s="51">
        <v>255603</v>
      </c>
      <c r="Q15" s="52">
        <v>260507</v>
      </c>
      <c r="R15" s="51">
        <v>265633</v>
      </c>
      <c r="S15" s="51">
        <v>270885</v>
      </c>
      <c r="T15" s="51">
        <v>276123</v>
      </c>
      <c r="U15" s="51">
        <v>281241</v>
      </c>
      <c r="V15" s="51">
        <v>286213</v>
      </c>
      <c r="W15" s="51">
        <v>291059</v>
      </c>
      <c r="X15" s="51">
        <v>295771</v>
      </c>
      <c r="Y15" s="51">
        <v>300354</v>
      </c>
      <c r="Z15" s="52">
        <v>304812</v>
      </c>
      <c r="AA15" s="51">
        <v>309133</v>
      </c>
      <c r="AB15" s="51">
        <v>313319</v>
      </c>
      <c r="AC15" s="51">
        <v>317407</v>
      </c>
      <c r="AD15" s="51">
        <v>321453</v>
      </c>
      <c r="AE15" s="51">
        <v>325496</v>
      </c>
      <c r="AF15" s="51">
        <v>329551</v>
      </c>
      <c r="AG15" s="52">
        <v>333609</v>
      </c>
      <c r="AH15" s="51">
        <v>337668</v>
      </c>
      <c r="AI15" s="51">
        <v>341713</v>
      </c>
      <c r="AJ15" s="51">
        <f t="shared" si="1"/>
        <v>342877</v>
      </c>
      <c r="AK15" s="51">
        <f t="shared" si="2"/>
        <v>347176</v>
      </c>
      <c r="AM15" t="s">
        <v>4192</v>
      </c>
      <c r="AN15" t="s">
        <v>1355</v>
      </c>
      <c r="AO15" t="s">
        <v>1688</v>
      </c>
      <c r="AP15" t="s">
        <v>1689</v>
      </c>
      <c r="AQ15">
        <v>3894492</v>
      </c>
      <c r="AR15">
        <v>4026355</v>
      </c>
      <c r="AS15">
        <v>4163394</v>
      </c>
      <c r="AT15">
        <v>4302763</v>
      </c>
      <c r="AU15">
        <v>4440730</v>
      </c>
      <c r="AV15">
        <v>4574497</v>
      </c>
      <c r="AW15">
        <v>4702916</v>
      </c>
      <c r="AX15">
        <v>4826258</v>
      </c>
      <c r="AY15">
        <v>4944928</v>
      </c>
      <c r="AZ15">
        <v>5059918</v>
      </c>
      <c r="BA15">
        <v>5171999</v>
      </c>
      <c r="BB15">
        <v>5281236</v>
      </c>
      <c r="BC15">
        <v>5387374</v>
      </c>
      <c r="BD15">
        <v>5490572</v>
      </c>
      <c r="BE15">
        <v>5591016</v>
      </c>
      <c r="BF15">
        <v>5688998</v>
      </c>
      <c r="BG15">
        <v>5786880</v>
      </c>
      <c r="BH15">
        <v>5882440</v>
      </c>
      <c r="BI15">
        <v>5976760</v>
      </c>
      <c r="BJ15">
        <v>6075000</v>
      </c>
      <c r="BK15">
        <v>6166000</v>
      </c>
      <c r="BL15">
        <v>6265000</v>
      </c>
      <c r="BM15">
        <v>6362000</v>
      </c>
      <c r="BN15">
        <v>6461000</v>
      </c>
      <c r="BO15">
        <v>6563000</v>
      </c>
      <c r="BP15">
        <v>6669000</v>
      </c>
      <c r="BQ15">
        <v>6779000</v>
      </c>
      <c r="BR15">
        <v>6893000</v>
      </c>
      <c r="BS15">
        <v>7004000</v>
      </c>
      <c r="BT15">
        <v>7085000</v>
      </c>
      <c r="BU15">
        <v>7159000</v>
      </c>
      <c r="BV15">
        <v>7271000</v>
      </c>
      <c r="BW15">
        <v>7382000</v>
      </c>
      <c r="BX15">
        <v>7495000</v>
      </c>
      <c r="BY15">
        <v>7597000</v>
      </c>
      <c r="BZ15">
        <v>7685000</v>
      </c>
      <c r="CA15">
        <v>7763000</v>
      </c>
      <c r="CB15">
        <v>7838250</v>
      </c>
      <c r="CC15">
        <v>7913000</v>
      </c>
      <c r="CD15">
        <v>7982750</v>
      </c>
      <c r="CE15">
        <v>8048600</v>
      </c>
      <c r="CF15">
        <v>8111200</v>
      </c>
      <c r="CG15">
        <v>8171950</v>
      </c>
      <c r="CH15">
        <v>8234100</v>
      </c>
      <c r="CI15">
        <v>8306500</v>
      </c>
      <c r="CJ15">
        <v>8391850</v>
      </c>
      <c r="CK15">
        <v>8484550</v>
      </c>
      <c r="CL15">
        <v>8581300</v>
      </c>
      <c r="CM15">
        <v>8763400</v>
      </c>
      <c r="CN15">
        <v>8947243</v>
      </c>
      <c r="CO15">
        <v>9054332</v>
      </c>
      <c r="CP15">
        <v>9168000</v>
      </c>
    </row>
    <row r="16" spans="1:94">
      <c r="A16" s="51" t="s">
        <v>3987</v>
      </c>
      <c r="B16" s="51" t="s">
        <v>1357</v>
      </c>
      <c r="C16" s="51" t="s">
        <v>1688</v>
      </c>
      <c r="D16" s="51" t="s">
        <v>1689</v>
      </c>
      <c r="E16" s="51" t="str">
        <f t="shared" si="0"/>
        <v>Bahrain.SP.POP.TOTL</v>
      </c>
      <c r="F16" s="52">
        <v>346997</v>
      </c>
      <c r="G16" s="51">
        <v>360832</v>
      </c>
      <c r="H16" s="51">
        <v>373889</v>
      </c>
      <c r="I16" s="51">
        <v>386607</v>
      </c>
      <c r="J16" s="51">
        <v>399650</v>
      </c>
      <c r="K16" s="51">
        <v>413497</v>
      </c>
      <c r="L16" s="51">
        <v>428229</v>
      </c>
      <c r="M16" s="51">
        <v>443667</v>
      </c>
      <c r="N16" s="51">
        <v>459715</v>
      </c>
      <c r="O16" s="51">
        <v>476197</v>
      </c>
      <c r="P16" s="51">
        <v>492952</v>
      </c>
      <c r="Q16" s="52">
        <v>510022</v>
      </c>
      <c r="R16" s="51">
        <v>527375</v>
      </c>
      <c r="S16" s="51">
        <v>544691</v>
      </c>
      <c r="T16" s="51">
        <v>561557</v>
      </c>
      <c r="U16" s="51">
        <v>577691</v>
      </c>
      <c r="V16" s="51">
        <v>592941</v>
      </c>
      <c r="W16" s="51">
        <v>607423</v>
      </c>
      <c r="X16" s="51">
        <v>621465</v>
      </c>
      <c r="Y16" s="51">
        <v>635545</v>
      </c>
      <c r="Z16" s="52">
        <v>650012</v>
      </c>
      <c r="AA16" s="51">
        <v>664954</v>
      </c>
      <c r="AB16" s="51">
        <v>680272</v>
      </c>
      <c r="AC16" s="51">
        <v>695896</v>
      </c>
      <c r="AD16" s="51">
        <v>711698</v>
      </c>
      <c r="AE16" s="51">
        <v>727572</v>
      </c>
      <c r="AF16" s="51">
        <v>743522</v>
      </c>
      <c r="AG16" s="52">
        <v>759560</v>
      </c>
      <c r="AH16" s="51">
        <v>775585</v>
      </c>
      <c r="AI16" s="51">
        <v>791473</v>
      </c>
      <c r="AJ16" s="51">
        <f t="shared" si="1"/>
        <v>1261835</v>
      </c>
      <c r="AK16" s="51">
        <f t="shared" si="2"/>
        <v>1323535</v>
      </c>
      <c r="AM16" t="s">
        <v>4310</v>
      </c>
      <c r="AN16" t="s">
        <v>1356</v>
      </c>
      <c r="AO16" t="s">
        <v>1688</v>
      </c>
      <c r="AP16" t="s">
        <v>1689</v>
      </c>
      <c r="AQ16">
        <v>109527</v>
      </c>
      <c r="AR16">
        <v>115112</v>
      </c>
      <c r="AS16">
        <v>121090</v>
      </c>
      <c r="AT16">
        <v>127340</v>
      </c>
      <c r="AU16">
        <v>133709</v>
      </c>
      <c r="AV16">
        <v>140063</v>
      </c>
      <c r="AW16">
        <v>146379</v>
      </c>
      <c r="AX16">
        <v>152623</v>
      </c>
      <c r="AY16">
        <v>158644</v>
      </c>
      <c r="AZ16">
        <v>164263</v>
      </c>
      <c r="BA16">
        <v>169367</v>
      </c>
      <c r="BB16">
        <v>173875</v>
      </c>
      <c r="BC16">
        <v>177849</v>
      </c>
      <c r="BD16">
        <v>181490</v>
      </c>
      <c r="BE16">
        <v>185091</v>
      </c>
      <c r="BF16">
        <v>188870</v>
      </c>
      <c r="BG16">
        <v>192885</v>
      </c>
      <c r="BH16">
        <v>197090</v>
      </c>
      <c r="BI16">
        <v>201474</v>
      </c>
      <c r="BJ16">
        <v>205990</v>
      </c>
      <c r="BK16">
        <v>210600</v>
      </c>
      <c r="BL16">
        <v>215330</v>
      </c>
      <c r="BM16">
        <v>220188</v>
      </c>
      <c r="BN16">
        <v>225083</v>
      </c>
      <c r="BO16">
        <v>229899</v>
      </c>
      <c r="BP16">
        <v>234553</v>
      </c>
      <c r="BQ16">
        <v>238989</v>
      </c>
      <c r="BR16">
        <v>243236</v>
      </c>
      <c r="BS16">
        <v>247409</v>
      </c>
      <c r="BT16">
        <v>251671</v>
      </c>
      <c r="BU16">
        <v>256128</v>
      </c>
      <c r="BV16">
        <v>260845</v>
      </c>
      <c r="BW16">
        <v>265761</v>
      </c>
      <c r="BX16">
        <v>270701</v>
      </c>
      <c r="BY16">
        <v>275426</v>
      </c>
      <c r="BZ16">
        <v>279774</v>
      </c>
      <c r="CA16">
        <v>283677</v>
      </c>
      <c r="CB16">
        <v>287217</v>
      </c>
      <c r="CC16">
        <v>290571</v>
      </c>
      <c r="CD16">
        <v>293988</v>
      </c>
      <c r="CE16">
        <v>297651</v>
      </c>
      <c r="CF16">
        <v>301606</v>
      </c>
      <c r="CG16">
        <v>305801</v>
      </c>
      <c r="CH16">
        <v>310201</v>
      </c>
      <c r="CI16">
        <v>314739</v>
      </c>
      <c r="CJ16">
        <v>319358</v>
      </c>
      <c r="CK16">
        <v>324066</v>
      </c>
      <c r="CL16">
        <v>328861</v>
      </c>
      <c r="CM16">
        <v>333661</v>
      </c>
      <c r="CN16">
        <v>338358</v>
      </c>
      <c r="CO16">
        <v>342877</v>
      </c>
      <c r="CP16">
        <v>347176</v>
      </c>
    </row>
    <row r="17" spans="1:94">
      <c r="A17" s="51" t="s">
        <v>3988</v>
      </c>
      <c r="B17" s="51" t="s">
        <v>1358</v>
      </c>
      <c r="C17" s="51" t="s">
        <v>1688</v>
      </c>
      <c r="D17" s="51" t="s">
        <v>1689</v>
      </c>
      <c r="E17" s="51" t="str">
        <f t="shared" si="0"/>
        <v>Bangladesh.SP.POP.TOTL</v>
      </c>
      <c r="F17" s="52">
        <v>90397175</v>
      </c>
      <c r="G17" s="51">
        <v>92846379</v>
      </c>
      <c r="H17" s="51">
        <v>95348514</v>
      </c>
      <c r="I17" s="51">
        <v>97887113</v>
      </c>
      <c r="J17" s="51">
        <v>100440835</v>
      </c>
      <c r="K17" s="51">
        <v>102993219</v>
      </c>
      <c r="L17" s="51">
        <v>105538010</v>
      </c>
      <c r="M17" s="51">
        <v>108075326</v>
      </c>
      <c r="N17" s="51">
        <v>110603239</v>
      </c>
      <c r="O17" s="51">
        <v>113121961</v>
      </c>
      <c r="P17" s="51">
        <v>115632151</v>
      </c>
      <c r="Q17" s="52">
        <v>118129505</v>
      </c>
      <c r="R17" s="51">
        <v>120613392</v>
      </c>
      <c r="S17" s="51">
        <v>123092960</v>
      </c>
      <c r="T17" s="51">
        <v>125581100</v>
      </c>
      <c r="U17" s="51">
        <v>128086442</v>
      </c>
      <c r="V17" s="51">
        <v>130610358</v>
      </c>
      <c r="W17" s="51">
        <v>133147667</v>
      </c>
      <c r="X17" s="51">
        <v>135692110</v>
      </c>
      <c r="Y17" s="51">
        <v>138234550</v>
      </c>
      <c r="Z17" s="52">
        <v>140766909</v>
      </c>
      <c r="AA17" s="51">
        <v>143288578</v>
      </c>
      <c r="AB17" s="51">
        <v>145797298</v>
      </c>
      <c r="AC17" s="51">
        <v>148281341</v>
      </c>
      <c r="AD17" s="51">
        <v>150726249</v>
      </c>
      <c r="AE17" s="51">
        <v>153122039</v>
      </c>
      <c r="AF17" s="51">
        <v>155463091</v>
      </c>
      <c r="AG17" s="52">
        <v>157752512</v>
      </c>
      <c r="AH17" s="51">
        <v>160000128</v>
      </c>
      <c r="AI17" s="51">
        <v>162220762</v>
      </c>
      <c r="AJ17" s="51">
        <f t="shared" si="1"/>
        <v>148692131</v>
      </c>
      <c r="AK17" s="51">
        <f t="shared" si="2"/>
        <v>150493658</v>
      </c>
      <c r="AM17" t="s">
        <v>3987</v>
      </c>
      <c r="AN17" t="s">
        <v>1357</v>
      </c>
      <c r="AO17" t="s">
        <v>1688</v>
      </c>
      <c r="AP17" t="s">
        <v>1689</v>
      </c>
      <c r="AQ17">
        <v>161825</v>
      </c>
      <c r="AR17">
        <v>167179</v>
      </c>
      <c r="AS17">
        <v>172294</v>
      </c>
      <c r="AT17">
        <v>177170</v>
      </c>
      <c r="AU17">
        <v>181833</v>
      </c>
      <c r="AV17">
        <v>186351</v>
      </c>
      <c r="AW17">
        <v>190734</v>
      </c>
      <c r="AX17">
        <v>195111</v>
      </c>
      <c r="AY17">
        <v>199818</v>
      </c>
      <c r="AZ17">
        <v>205291</v>
      </c>
      <c r="BA17">
        <v>211878</v>
      </c>
      <c r="BB17">
        <v>219532</v>
      </c>
      <c r="BC17">
        <v>228255</v>
      </c>
      <c r="BD17">
        <v>238468</v>
      </c>
      <c r="BE17">
        <v>250683</v>
      </c>
      <c r="BF17">
        <v>265160</v>
      </c>
      <c r="BG17">
        <v>282245</v>
      </c>
      <c r="BH17">
        <v>301559</v>
      </c>
      <c r="BI17">
        <v>321751</v>
      </c>
      <c r="BJ17">
        <v>340980</v>
      </c>
      <c r="BK17">
        <v>357957</v>
      </c>
      <c r="BL17">
        <v>372074</v>
      </c>
      <c r="BM17">
        <v>383785</v>
      </c>
      <c r="BN17">
        <v>394164</v>
      </c>
      <c r="BO17">
        <v>404829</v>
      </c>
      <c r="BP17">
        <v>416929</v>
      </c>
      <c r="BQ17">
        <v>430845</v>
      </c>
      <c r="BR17">
        <v>446142</v>
      </c>
      <c r="BS17">
        <v>462184</v>
      </c>
      <c r="BT17">
        <v>477995</v>
      </c>
      <c r="BU17">
        <v>492891</v>
      </c>
      <c r="BV17">
        <v>506685</v>
      </c>
      <c r="BW17">
        <v>519696</v>
      </c>
      <c r="BX17">
        <v>532362</v>
      </c>
      <c r="BY17">
        <v>545329</v>
      </c>
      <c r="BZ17">
        <v>559069</v>
      </c>
      <c r="CA17">
        <v>574914</v>
      </c>
      <c r="CB17">
        <v>592986</v>
      </c>
      <c r="CC17">
        <v>611237</v>
      </c>
      <c r="CD17">
        <v>626765</v>
      </c>
      <c r="CE17">
        <v>638193</v>
      </c>
      <c r="CF17">
        <v>642510</v>
      </c>
      <c r="CG17">
        <v>642070</v>
      </c>
      <c r="CH17">
        <v>647164</v>
      </c>
      <c r="CI17">
        <v>671760</v>
      </c>
      <c r="CJ17">
        <v>724807</v>
      </c>
      <c r="CK17">
        <v>811410</v>
      </c>
      <c r="CL17">
        <v>925733</v>
      </c>
      <c r="CM17">
        <v>1052359</v>
      </c>
      <c r="CN17">
        <v>1169578</v>
      </c>
      <c r="CO17">
        <v>1261835</v>
      </c>
      <c r="CP17">
        <v>1323535</v>
      </c>
    </row>
    <row r="18" spans="1:94">
      <c r="A18" s="51" t="s">
        <v>4224</v>
      </c>
      <c r="B18" s="51" t="s">
        <v>1359</v>
      </c>
      <c r="C18" s="51" t="s">
        <v>1688</v>
      </c>
      <c r="D18" s="51" t="s">
        <v>1689</v>
      </c>
      <c r="E18" s="51" t="str">
        <f t="shared" si="0"/>
        <v>Barbados.SP.POP.TOTL</v>
      </c>
      <c r="F18" s="52">
        <v>248981</v>
      </c>
      <c r="G18" s="51">
        <v>249879</v>
      </c>
      <c r="H18" s="51">
        <v>250903</v>
      </c>
      <c r="I18" s="51">
        <v>252031</v>
      </c>
      <c r="J18" s="51">
        <v>253225</v>
      </c>
      <c r="K18" s="51">
        <v>254444</v>
      </c>
      <c r="L18" s="51">
        <v>255695</v>
      </c>
      <c r="M18" s="51">
        <v>256953</v>
      </c>
      <c r="N18" s="51">
        <v>258118</v>
      </c>
      <c r="O18" s="51">
        <v>259055</v>
      </c>
      <c r="P18" s="51">
        <v>259668</v>
      </c>
      <c r="Q18" s="52">
        <v>259945</v>
      </c>
      <c r="R18" s="51">
        <v>259911</v>
      </c>
      <c r="S18" s="51">
        <v>259565</v>
      </c>
      <c r="T18" s="51">
        <v>258915</v>
      </c>
      <c r="U18" s="51">
        <v>257990</v>
      </c>
      <c r="V18" s="51">
        <v>256763</v>
      </c>
      <c r="W18" s="51">
        <v>255288</v>
      </c>
      <c r="X18" s="51">
        <v>253775</v>
      </c>
      <c r="Y18" s="51">
        <v>252499</v>
      </c>
      <c r="Z18" s="52">
        <v>251656</v>
      </c>
      <c r="AA18" s="51">
        <v>251331</v>
      </c>
      <c r="AB18" s="51">
        <v>251470</v>
      </c>
      <c r="AC18" s="51">
        <v>251955</v>
      </c>
      <c r="AD18" s="51">
        <v>252596</v>
      </c>
      <c r="AE18" s="51">
        <v>253251</v>
      </c>
      <c r="AF18" s="51">
        <v>253890</v>
      </c>
      <c r="AG18" s="52">
        <v>254543</v>
      </c>
      <c r="AH18" s="51">
        <v>255203</v>
      </c>
      <c r="AI18" s="51">
        <v>255872</v>
      </c>
      <c r="AJ18" s="51">
        <f t="shared" si="1"/>
        <v>273331</v>
      </c>
      <c r="AK18" s="51">
        <f t="shared" si="2"/>
        <v>273925</v>
      </c>
      <c r="AM18" t="s">
        <v>3988</v>
      </c>
      <c r="AN18" t="s">
        <v>1358</v>
      </c>
      <c r="AO18" t="s">
        <v>1688</v>
      </c>
      <c r="AP18" t="s">
        <v>1689</v>
      </c>
      <c r="AQ18">
        <v>50101943</v>
      </c>
      <c r="AR18">
        <v>51531438</v>
      </c>
      <c r="AS18">
        <v>52977254</v>
      </c>
      <c r="AT18">
        <v>54474293</v>
      </c>
      <c r="AU18">
        <v>56071080</v>
      </c>
      <c r="AV18">
        <v>57791778</v>
      </c>
      <c r="AW18">
        <v>59681186</v>
      </c>
      <c r="AX18">
        <v>61702785</v>
      </c>
      <c r="AY18">
        <v>63703327</v>
      </c>
      <c r="AZ18">
        <v>65474474</v>
      </c>
      <c r="BA18">
        <v>66881157.999999993</v>
      </c>
      <c r="BB18">
        <v>67849312</v>
      </c>
      <c r="BC18">
        <v>68461849</v>
      </c>
      <c r="BD18">
        <v>68933357</v>
      </c>
      <c r="BE18">
        <v>69567500</v>
      </c>
      <c r="BF18">
        <v>70582168</v>
      </c>
      <c r="BG18">
        <v>72053923</v>
      </c>
      <c r="BH18">
        <v>73915723</v>
      </c>
      <c r="BI18">
        <v>76066342</v>
      </c>
      <c r="BJ18">
        <v>78342736</v>
      </c>
      <c r="BK18">
        <v>80624423</v>
      </c>
      <c r="BL18">
        <v>82883616</v>
      </c>
      <c r="BM18">
        <v>85156396</v>
      </c>
      <c r="BN18">
        <v>87459802</v>
      </c>
      <c r="BO18">
        <v>89828434</v>
      </c>
      <c r="BP18">
        <v>92283598</v>
      </c>
      <c r="BQ18">
        <v>94825499</v>
      </c>
      <c r="BR18">
        <v>97429290</v>
      </c>
      <c r="BS18">
        <v>100062322</v>
      </c>
      <c r="BT18">
        <v>102681627</v>
      </c>
      <c r="BU18">
        <v>105256026</v>
      </c>
      <c r="BV18">
        <v>107768749</v>
      </c>
      <c r="BW18">
        <v>110225555</v>
      </c>
      <c r="BX18">
        <v>112645460</v>
      </c>
      <c r="BY18">
        <v>115059015</v>
      </c>
      <c r="BZ18">
        <v>117486952</v>
      </c>
      <c r="CA18">
        <v>119928682</v>
      </c>
      <c r="CB18">
        <v>122370403</v>
      </c>
      <c r="CC18">
        <v>124803351</v>
      </c>
      <c r="CD18">
        <v>127214841</v>
      </c>
      <c r="CE18">
        <v>129592275</v>
      </c>
      <c r="CF18">
        <v>131944584</v>
      </c>
      <c r="CG18">
        <v>134266428</v>
      </c>
      <c r="CH18">
        <v>136514768</v>
      </c>
      <c r="CI18">
        <v>138633401</v>
      </c>
      <c r="CJ18">
        <v>140587922</v>
      </c>
      <c r="CK18">
        <v>142353501</v>
      </c>
      <c r="CL18">
        <v>143956805</v>
      </c>
      <c r="CM18">
        <v>145478300</v>
      </c>
      <c r="CN18">
        <v>147030145</v>
      </c>
      <c r="CO18">
        <v>148692131</v>
      </c>
      <c r="CP18">
        <v>150493658</v>
      </c>
    </row>
    <row r="19" spans="1:94">
      <c r="A19" s="51" t="s">
        <v>4193</v>
      </c>
      <c r="B19" s="51" t="s">
        <v>1360</v>
      </c>
      <c r="C19" s="51" t="s">
        <v>1688</v>
      </c>
      <c r="D19" s="51" t="s">
        <v>1689</v>
      </c>
      <c r="E19" s="51" t="str">
        <f t="shared" si="0"/>
        <v>Byelorussia.SP.POP.TOTL</v>
      </c>
      <c r="F19" s="52">
        <v>9643000</v>
      </c>
      <c r="G19" s="51">
        <v>9710000</v>
      </c>
      <c r="H19" s="51">
        <v>9776000</v>
      </c>
      <c r="I19" s="51">
        <v>9843000</v>
      </c>
      <c r="J19" s="51">
        <v>9910000</v>
      </c>
      <c r="K19" s="51">
        <v>9975000</v>
      </c>
      <c r="L19" s="51">
        <v>10043000</v>
      </c>
      <c r="M19" s="51">
        <v>10111000</v>
      </c>
      <c r="N19" s="51">
        <v>10140000</v>
      </c>
      <c r="O19" s="51">
        <v>10170000</v>
      </c>
      <c r="P19" s="51">
        <v>10189000</v>
      </c>
      <c r="Q19" s="52">
        <v>10194000</v>
      </c>
      <c r="R19" s="51">
        <v>10216000</v>
      </c>
      <c r="S19" s="51">
        <v>10239000</v>
      </c>
      <c r="T19" s="51">
        <v>10227000</v>
      </c>
      <c r="U19" s="51">
        <v>10194000</v>
      </c>
      <c r="V19" s="51">
        <v>10160000</v>
      </c>
      <c r="W19" s="51">
        <v>10117000</v>
      </c>
      <c r="X19" s="51">
        <v>10069000</v>
      </c>
      <c r="Y19" s="51">
        <v>10035000</v>
      </c>
      <c r="Z19" s="52">
        <v>10005000</v>
      </c>
      <c r="AA19" s="51">
        <v>9970260.0552986804</v>
      </c>
      <c r="AB19" s="51">
        <v>9925000</v>
      </c>
      <c r="AC19" s="51">
        <v>9873968.3511747196</v>
      </c>
      <c r="AD19" s="51">
        <v>9824469.4513240792</v>
      </c>
      <c r="AE19" s="51">
        <v>9775591.4938548002</v>
      </c>
      <c r="AF19" s="51">
        <v>9732500</v>
      </c>
      <c r="AG19" s="52">
        <v>9702000</v>
      </c>
      <c r="AH19" s="51">
        <v>9680850</v>
      </c>
      <c r="AI19" s="51">
        <v>9663000</v>
      </c>
      <c r="AJ19" s="51">
        <f t="shared" si="1"/>
        <v>9490000</v>
      </c>
      <c r="AK19" s="51">
        <f t="shared" si="2"/>
        <v>9473000</v>
      </c>
      <c r="AM19" t="s">
        <v>4224</v>
      </c>
      <c r="AN19" t="s">
        <v>1359</v>
      </c>
      <c r="AO19" t="s">
        <v>1688</v>
      </c>
      <c r="AP19" t="s">
        <v>1689</v>
      </c>
      <c r="AQ19">
        <v>230831</v>
      </c>
      <c r="AR19">
        <v>231574</v>
      </c>
      <c r="AS19">
        <v>232490</v>
      </c>
      <c r="AT19">
        <v>233496</v>
      </c>
      <c r="AU19">
        <v>234455</v>
      </c>
      <c r="AV19">
        <v>235271</v>
      </c>
      <c r="AW19">
        <v>235912</v>
      </c>
      <c r="AX19">
        <v>236443</v>
      </c>
      <c r="AY19">
        <v>236974</v>
      </c>
      <c r="AZ19">
        <v>237657</v>
      </c>
      <c r="BA19">
        <v>238593</v>
      </c>
      <c r="BB19">
        <v>239841</v>
      </c>
      <c r="BC19">
        <v>241345</v>
      </c>
      <c r="BD19">
        <v>242949</v>
      </c>
      <c r="BE19">
        <v>244433</v>
      </c>
      <c r="BF19">
        <v>245646</v>
      </c>
      <c r="BG19">
        <v>246523</v>
      </c>
      <c r="BH19">
        <v>247128</v>
      </c>
      <c r="BI19">
        <v>247589</v>
      </c>
      <c r="BJ19">
        <v>248101</v>
      </c>
      <c r="BK19">
        <v>248796</v>
      </c>
      <c r="BL19">
        <v>249716</v>
      </c>
      <c r="BM19">
        <v>250809</v>
      </c>
      <c r="BN19">
        <v>252017</v>
      </c>
      <c r="BO19">
        <v>253244</v>
      </c>
      <c r="BP19">
        <v>254419</v>
      </c>
      <c r="BQ19">
        <v>255532</v>
      </c>
      <c r="BR19">
        <v>256602</v>
      </c>
      <c r="BS19">
        <v>257621</v>
      </c>
      <c r="BT19">
        <v>258588</v>
      </c>
      <c r="BU19">
        <v>259501</v>
      </c>
      <c r="BV19">
        <v>260351</v>
      </c>
      <c r="BW19">
        <v>261136</v>
      </c>
      <c r="BX19">
        <v>261885</v>
      </c>
      <c r="BY19">
        <v>262637</v>
      </c>
      <c r="BZ19">
        <v>263416</v>
      </c>
      <c r="CA19">
        <v>264237</v>
      </c>
      <c r="CB19">
        <v>265088</v>
      </c>
      <c r="CC19">
        <v>265941</v>
      </c>
      <c r="CD19">
        <v>266758</v>
      </c>
      <c r="CE19">
        <v>267511</v>
      </c>
      <c r="CF19">
        <v>268192</v>
      </c>
      <c r="CG19">
        <v>268813</v>
      </c>
      <c r="CH19">
        <v>269389</v>
      </c>
      <c r="CI19">
        <v>269947</v>
      </c>
      <c r="CJ19">
        <v>270503</v>
      </c>
      <c r="CK19">
        <v>271062</v>
      </c>
      <c r="CL19">
        <v>271618</v>
      </c>
      <c r="CM19">
        <v>272180</v>
      </c>
      <c r="CN19">
        <v>272750</v>
      </c>
      <c r="CO19">
        <v>273331</v>
      </c>
      <c r="CP19">
        <v>273925</v>
      </c>
    </row>
    <row r="20" spans="1:94">
      <c r="A20" s="51" t="s">
        <v>4140</v>
      </c>
      <c r="B20" s="51" t="s">
        <v>1361</v>
      </c>
      <c r="C20" s="51" t="s">
        <v>1688</v>
      </c>
      <c r="D20" s="51" t="s">
        <v>1689</v>
      </c>
      <c r="E20" s="51" t="str">
        <f t="shared" si="0"/>
        <v>Belgium.SP.POP.TOTL</v>
      </c>
      <c r="F20" s="52">
        <v>9847000</v>
      </c>
      <c r="G20" s="51">
        <v>9852000</v>
      </c>
      <c r="H20" s="51">
        <v>9856000</v>
      </c>
      <c r="I20" s="51">
        <v>9856000</v>
      </c>
      <c r="J20" s="51">
        <v>9853000</v>
      </c>
      <c r="K20" s="51">
        <v>9858000</v>
      </c>
      <c r="L20" s="51">
        <v>9862000</v>
      </c>
      <c r="M20" s="51">
        <v>9870000</v>
      </c>
      <c r="N20" s="51">
        <v>9902000</v>
      </c>
      <c r="O20" s="51">
        <v>9938000</v>
      </c>
      <c r="P20" s="51">
        <v>9967400</v>
      </c>
      <c r="Q20" s="52">
        <v>10004500</v>
      </c>
      <c r="R20" s="51">
        <v>10045000</v>
      </c>
      <c r="S20" s="51">
        <v>10084500</v>
      </c>
      <c r="T20" s="51">
        <v>10115600</v>
      </c>
      <c r="U20" s="51">
        <v>10136800</v>
      </c>
      <c r="V20" s="51">
        <v>10157000</v>
      </c>
      <c r="W20" s="51">
        <v>10181000</v>
      </c>
      <c r="X20" s="51">
        <v>10203000</v>
      </c>
      <c r="Y20" s="51">
        <v>10226000</v>
      </c>
      <c r="Z20" s="52">
        <v>10252000</v>
      </c>
      <c r="AA20" s="51">
        <v>10287000</v>
      </c>
      <c r="AB20" s="51">
        <v>10333000</v>
      </c>
      <c r="AC20" s="51">
        <v>10376080.142327299</v>
      </c>
      <c r="AD20" s="51">
        <v>10421120.609608199</v>
      </c>
      <c r="AE20" s="51">
        <v>10478650</v>
      </c>
      <c r="AF20" s="51">
        <v>10547958</v>
      </c>
      <c r="AG20" s="52">
        <v>10625700</v>
      </c>
      <c r="AH20" s="51">
        <v>10708433</v>
      </c>
      <c r="AI20" s="51">
        <v>10788760</v>
      </c>
      <c r="AJ20" s="51">
        <f t="shared" si="1"/>
        <v>10895785</v>
      </c>
      <c r="AK20" s="51">
        <f t="shared" si="2"/>
        <v>11008000</v>
      </c>
      <c r="AM20" t="s">
        <v>4311</v>
      </c>
      <c r="AN20" t="s">
        <v>1360</v>
      </c>
      <c r="AO20" t="s">
        <v>1688</v>
      </c>
      <c r="AP20" t="s">
        <v>1689</v>
      </c>
      <c r="AQ20">
        <v>8198000</v>
      </c>
      <c r="AR20">
        <v>8271216</v>
      </c>
      <c r="AS20">
        <v>8351928</v>
      </c>
      <c r="AT20">
        <v>8437232</v>
      </c>
      <c r="AU20">
        <v>8524223.9999999981</v>
      </c>
      <c r="AV20">
        <v>8610000</v>
      </c>
      <c r="AW20">
        <v>8696496.0000000019</v>
      </c>
      <c r="AX20">
        <v>8785648</v>
      </c>
      <c r="AY20">
        <v>8874552</v>
      </c>
      <c r="AZ20">
        <v>8960304</v>
      </c>
      <c r="BA20">
        <v>9040000</v>
      </c>
      <c r="BB20">
        <v>9115576</v>
      </c>
      <c r="BC20">
        <v>9188968</v>
      </c>
      <c r="BD20">
        <v>9257272</v>
      </c>
      <c r="BE20">
        <v>9317584</v>
      </c>
      <c r="BF20">
        <v>9367000</v>
      </c>
      <c r="BG20">
        <v>9411000</v>
      </c>
      <c r="BH20">
        <v>9463000</v>
      </c>
      <c r="BI20">
        <v>9525000</v>
      </c>
      <c r="BJ20">
        <v>9584000</v>
      </c>
      <c r="BK20">
        <v>9643000</v>
      </c>
      <c r="BL20">
        <v>9710000</v>
      </c>
      <c r="BM20">
        <v>9776000</v>
      </c>
      <c r="BN20">
        <v>9843000</v>
      </c>
      <c r="BO20">
        <v>9910000</v>
      </c>
      <c r="BP20">
        <v>9975000</v>
      </c>
      <c r="BQ20">
        <v>10043000</v>
      </c>
      <c r="BR20">
        <v>10111000</v>
      </c>
      <c r="BS20">
        <v>10140000</v>
      </c>
      <c r="BT20">
        <v>10170000</v>
      </c>
      <c r="BU20">
        <v>10189000</v>
      </c>
      <c r="BV20">
        <v>10194000</v>
      </c>
      <c r="BW20">
        <v>10216000</v>
      </c>
      <c r="BX20">
        <v>10239000</v>
      </c>
      <c r="BY20">
        <v>10227000</v>
      </c>
      <c r="BZ20">
        <v>10194000</v>
      </c>
      <c r="CA20">
        <v>10160000</v>
      </c>
      <c r="CB20">
        <v>10117000</v>
      </c>
      <c r="CC20">
        <v>10069000</v>
      </c>
      <c r="CD20">
        <v>10035000</v>
      </c>
      <c r="CE20">
        <v>10005000</v>
      </c>
      <c r="CF20">
        <v>9970260</v>
      </c>
      <c r="CG20">
        <v>9925000</v>
      </c>
      <c r="CH20">
        <v>9873968</v>
      </c>
      <c r="CI20">
        <v>9824469</v>
      </c>
      <c r="CJ20">
        <v>9775591</v>
      </c>
      <c r="CK20">
        <v>9732500</v>
      </c>
      <c r="CL20">
        <v>9702000</v>
      </c>
      <c r="CM20">
        <v>9602000</v>
      </c>
      <c r="CN20">
        <v>9507000</v>
      </c>
      <c r="CO20">
        <v>9490000</v>
      </c>
      <c r="CP20">
        <v>9473000</v>
      </c>
    </row>
    <row r="21" spans="1:94">
      <c r="A21" s="51" t="s">
        <v>4225</v>
      </c>
      <c r="B21" s="51" t="s">
        <v>1362</v>
      </c>
      <c r="C21" s="51" t="s">
        <v>1688</v>
      </c>
      <c r="D21" s="51" t="s">
        <v>1689</v>
      </c>
      <c r="E21" s="51" t="str">
        <f t="shared" si="0"/>
        <v>Belize.SP.POP.TOTL</v>
      </c>
      <c r="F21" s="52">
        <v>146000</v>
      </c>
      <c r="G21" s="51">
        <v>149892.83679999999</v>
      </c>
      <c r="H21" s="51">
        <v>153848.424</v>
      </c>
      <c r="I21" s="51">
        <v>156986</v>
      </c>
      <c r="J21" s="51">
        <v>161982.40640000001</v>
      </c>
      <c r="K21" s="51">
        <v>166200</v>
      </c>
      <c r="L21" s="51">
        <v>170400</v>
      </c>
      <c r="M21" s="51">
        <v>175200</v>
      </c>
      <c r="N21" s="51">
        <v>179800</v>
      </c>
      <c r="O21" s="51">
        <v>183200</v>
      </c>
      <c r="P21" s="51">
        <v>189000</v>
      </c>
      <c r="Q21" s="52">
        <v>194000</v>
      </c>
      <c r="R21" s="51">
        <v>199000</v>
      </c>
      <c r="S21" s="51">
        <v>205000</v>
      </c>
      <c r="T21" s="51">
        <v>211000</v>
      </c>
      <c r="U21" s="51">
        <v>216500</v>
      </c>
      <c r="V21" s="51">
        <v>222000</v>
      </c>
      <c r="W21" s="51">
        <v>230000</v>
      </c>
      <c r="X21" s="51">
        <v>238500</v>
      </c>
      <c r="Y21" s="51">
        <v>243100</v>
      </c>
      <c r="Z21" s="52">
        <v>249800</v>
      </c>
      <c r="AA21" s="51">
        <v>257300</v>
      </c>
      <c r="AB21" s="51">
        <v>265200</v>
      </c>
      <c r="AC21" s="51">
        <v>273700</v>
      </c>
      <c r="AD21" s="51">
        <v>282600</v>
      </c>
      <c r="AE21" s="51">
        <v>291988.95527057198</v>
      </c>
      <c r="AF21" s="51">
        <v>301586.73639068299</v>
      </c>
      <c r="AG21" s="52">
        <v>311500</v>
      </c>
      <c r="AH21" s="51">
        <v>322100</v>
      </c>
      <c r="AI21" s="51">
        <v>333200</v>
      </c>
      <c r="AJ21" s="51">
        <f t="shared" si="1"/>
        <v>344700</v>
      </c>
      <c r="AK21" s="51">
        <f t="shared" si="2"/>
        <v>356600</v>
      </c>
      <c r="AM21" t="s">
        <v>4140</v>
      </c>
      <c r="AN21" t="s">
        <v>1361</v>
      </c>
      <c r="AO21" t="s">
        <v>1688</v>
      </c>
      <c r="AP21" t="s">
        <v>1689</v>
      </c>
      <c r="AQ21">
        <v>9153489</v>
      </c>
      <c r="AR21">
        <v>9183948</v>
      </c>
      <c r="AS21">
        <v>9220578</v>
      </c>
      <c r="AT21">
        <v>9289770</v>
      </c>
      <c r="AU21">
        <v>9378113</v>
      </c>
      <c r="AV21">
        <v>9463667</v>
      </c>
      <c r="AW21">
        <v>9527807</v>
      </c>
      <c r="AX21">
        <v>9580991</v>
      </c>
      <c r="AY21">
        <v>9618756</v>
      </c>
      <c r="AZ21">
        <v>9646032</v>
      </c>
      <c r="BA21">
        <v>9655549</v>
      </c>
      <c r="BB21">
        <v>9673162</v>
      </c>
      <c r="BC21">
        <v>9711115</v>
      </c>
      <c r="BD21">
        <v>9741720</v>
      </c>
      <c r="BE21">
        <v>9772419</v>
      </c>
      <c r="BF21">
        <v>9800700</v>
      </c>
      <c r="BG21">
        <v>9818227</v>
      </c>
      <c r="BH21">
        <v>9830358</v>
      </c>
      <c r="BI21">
        <v>9839534</v>
      </c>
      <c r="BJ21">
        <v>9848382</v>
      </c>
      <c r="BK21">
        <v>9859242</v>
      </c>
      <c r="BL21">
        <v>9858982</v>
      </c>
      <c r="BM21">
        <v>9856303</v>
      </c>
      <c r="BN21">
        <v>9855520</v>
      </c>
      <c r="BO21">
        <v>9855372</v>
      </c>
      <c r="BP21">
        <v>9858308</v>
      </c>
      <c r="BQ21">
        <v>9861823</v>
      </c>
      <c r="BR21">
        <v>9870234</v>
      </c>
      <c r="BS21">
        <v>9901664</v>
      </c>
      <c r="BT21">
        <v>9937697</v>
      </c>
      <c r="BU21">
        <v>9967379</v>
      </c>
      <c r="BV21">
        <v>10004486</v>
      </c>
      <c r="BW21">
        <v>10045158</v>
      </c>
      <c r="BX21">
        <v>10084475</v>
      </c>
      <c r="BY21">
        <v>10115603</v>
      </c>
      <c r="BZ21">
        <v>10136811</v>
      </c>
      <c r="CA21">
        <v>10156637</v>
      </c>
      <c r="CB21">
        <v>10181245</v>
      </c>
      <c r="CC21">
        <v>10203008</v>
      </c>
      <c r="CD21">
        <v>10226419</v>
      </c>
      <c r="CE21">
        <v>10251250</v>
      </c>
      <c r="CF21">
        <v>10286570</v>
      </c>
      <c r="CG21">
        <v>10332785</v>
      </c>
      <c r="CH21">
        <v>10376133</v>
      </c>
      <c r="CI21">
        <v>10421137</v>
      </c>
      <c r="CJ21">
        <v>10478617</v>
      </c>
      <c r="CK21">
        <v>10547958</v>
      </c>
      <c r="CL21">
        <v>10625700</v>
      </c>
      <c r="CM21">
        <v>10709973</v>
      </c>
      <c r="CN21">
        <v>10796493</v>
      </c>
      <c r="CO21">
        <v>10895785</v>
      </c>
      <c r="CP21">
        <v>11008000</v>
      </c>
    </row>
    <row r="22" spans="1:94">
      <c r="A22" s="51" t="s">
        <v>4049</v>
      </c>
      <c r="B22" s="51" t="s">
        <v>1363</v>
      </c>
      <c r="C22" s="51" t="s">
        <v>1688</v>
      </c>
      <c r="D22" s="51" t="s">
        <v>1689</v>
      </c>
      <c r="E22" s="51" t="str">
        <f t="shared" si="0"/>
        <v>Benin.SP.POP.TOTL</v>
      </c>
      <c r="F22" s="52">
        <v>3559934</v>
      </c>
      <c r="G22" s="51">
        <v>3663727</v>
      </c>
      <c r="H22" s="51">
        <v>3772566</v>
      </c>
      <c r="I22" s="51">
        <v>3885792</v>
      </c>
      <c r="J22" s="51">
        <v>4002456</v>
      </c>
      <c r="K22" s="51">
        <v>4122108</v>
      </c>
      <c r="L22" s="51">
        <v>4243854</v>
      </c>
      <c r="M22" s="51">
        <v>4368490</v>
      </c>
      <c r="N22" s="51">
        <v>4499247</v>
      </c>
      <c r="O22" s="51">
        <v>4640501</v>
      </c>
      <c r="P22" s="51">
        <v>4795088</v>
      </c>
      <c r="Q22" s="52">
        <v>4965026</v>
      </c>
      <c r="R22" s="51">
        <v>5148685</v>
      </c>
      <c r="S22" s="51">
        <v>5340825</v>
      </c>
      <c r="T22" s="51">
        <v>5534046</v>
      </c>
      <c r="U22" s="51">
        <v>5723300</v>
      </c>
      <c r="V22" s="51">
        <v>5906325</v>
      </c>
      <c r="W22" s="51">
        <v>6085490</v>
      </c>
      <c r="X22" s="51">
        <v>6266017</v>
      </c>
      <c r="Y22" s="51">
        <v>6455497</v>
      </c>
      <c r="Z22" s="52">
        <v>6659331</v>
      </c>
      <c r="AA22" s="51">
        <v>6879133</v>
      </c>
      <c r="AB22" s="51">
        <v>7112926</v>
      </c>
      <c r="AC22" s="51">
        <v>7358142</v>
      </c>
      <c r="AD22" s="51">
        <v>7610730</v>
      </c>
      <c r="AE22" s="51">
        <v>7867626</v>
      </c>
      <c r="AF22" s="51">
        <v>8128208</v>
      </c>
      <c r="AG22" s="52">
        <v>8393132</v>
      </c>
      <c r="AH22" s="51">
        <v>8662086</v>
      </c>
      <c r="AI22" s="51">
        <v>8934985</v>
      </c>
      <c r="AJ22" s="51">
        <f t="shared" si="1"/>
        <v>8849892</v>
      </c>
      <c r="AK22" s="51">
        <f t="shared" si="2"/>
        <v>9099922</v>
      </c>
      <c r="AM22" t="s">
        <v>4225</v>
      </c>
      <c r="AN22" t="s">
        <v>1362</v>
      </c>
      <c r="AO22" t="s">
        <v>1688</v>
      </c>
      <c r="AP22" t="s">
        <v>1689</v>
      </c>
      <c r="AQ22">
        <v>91046</v>
      </c>
      <c r="AR22">
        <v>94241.934399999998</v>
      </c>
      <c r="AS22">
        <v>97670.721600000019</v>
      </c>
      <c r="AT22">
        <v>101193.26880000002</v>
      </c>
      <c r="AU22">
        <v>104595.08800000002</v>
      </c>
      <c r="AV22">
        <v>107736</v>
      </c>
      <c r="AW22">
        <v>110643.5168</v>
      </c>
      <c r="AX22">
        <v>113333.19680000002</v>
      </c>
      <c r="AY22">
        <v>115787.28480000001</v>
      </c>
      <c r="AZ22">
        <v>117995.3328</v>
      </c>
      <c r="BA22">
        <v>119972</v>
      </c>
      <c r="BB22">
        <v>121721.08319999999</v>
      </c>
      <c r="BC22">
        <v>123214.15680000001</v>
      </c>
      <c r="BD22">
        <v>124670.47040000001</v>
      </c>
      <c r="BE22">
        <v>126420.56</v>
      </c>
      <c r="BF22">
        <v>128673</v>
      </c>
      <c r="BG22">
        <v>131411.88480000003</v>
      </c>
      <c r="BH22">
        <v>134676.72640000004</v>
      </c>
      <c r="BI22">
        <v>138337.872</v>
      </c>
      <c r="BJ22">
        <v>142162.14560000002</v>
      </c>
      <c r="BK22">
        <v>146000</v>
      </c>
      <c r="BL22">
        <v>149892.83679999999</v>
      </c>
      <c r="BM22">
        <v>153848.42399999997</v>
      </c>
      <c r="BN22">
        <v>156986</v>
      </c>
      <c r="BO22">
        <v>161982.40639999998</v>
      </c>
      <c r="BP22">
        <v>166200</v>
      </c>
      <c r="BQ22">
        <v>170400</v>
      </c>
      <c r="BR22">
        <v>175200</v>
      </c>
      <c r="BS22">
        <v>179800</v>
      </c>
      <c r="BT22">
        <v>183200</v>
      </c>
      <c r="BU22">
        <v>189000</v>
      </c>
      <c r="BV22">
        <v>194000</v>
      </c>
      <c r="BW22">
        <v>199000</v>
      </c>
      <c r="BX22">
        <v>205000</v>
      </c>
      <c r="BY22">
        <v>211000</v>
      </c>
      <c r="BZ22">
        <v>216500</v>
      </c>
      <c r="CA22">
        <v>222000</v>
      </c>
      <c r="CB22">
        <v>230000</v>
      </c>
      <c r="CC22">
        <v>238500</v>
      </c>
      <c r="CD22">
        <v>243100</v>
      </c>
      <c r="CE22">
        <v>249800</v>
      </c>
      <c r="CF22">
        <v>257300</v>
      </c>
      <c r="CG22">
        <v>265200</v>
      </c>
      <c r="CH22">
        <v>273700</v>
      </c>
      <c r="CI22">
        <v>282600</v>
      </c>
      <c r="CJ22">
        <v>291800</v>
      </c>
      <c r="CK22">
        <v>301386</v>
      </c>
      <c r="CL22">
        <v>311500</v>
      </c>
      <c r="CM22">
        <v>322100</v>
      </c>
      <c r="CN22">
        <v>333200</v>
      </c>
      <c r="CO22">
        <v>344700</v>
      </c>
      <c r="CP22">
        <v>356600</v>
      </c>
    </row>
    <row r="23" spans="1:94">
      <c r="A23" s="51" t="s">
        <v>53</v>
      </c>
      <c r="B23" s="51" t="s">
        <v>1364</v>
      </c>
      <c r="C23" s="51" t="s">
        <v>1688</v>
      </c>
      <c r="D23" s="51" t="s">
        <v>1689</v>
      </c>
      <c r="E23" s="51" t="str">
        <f t="shared" si="0"/>
        <v>Bermuda.SP.POP.TOTL</v>
      </c>
      <c r="F23" s="52">
        <v>54000</v>
      </c>
      <c r="G23" s="51">
        <v>54400</v>
      </c>
      <c r="H23" s="51">
        <v>54800</v>
      </c>
      <c r="I23" s="51">
        <v>55200</v>
      </c>
      <c r="J23" s="51">
        <v>55600</v>
      </c>
      <c r="K23" s="51">
        <v>56000</v>
      </c>
      <c r="L23" s="51">
        <v>56900</v>
      </c>
      <c r="M23" s="51">
        <v>57800</v>
      </c>
      <c r="N23" s="51">
        <v>58700</v>
      </c>
      <c r="O23" s="51">
        <v>59600</v>
      </c>
      <c r="P23" s="51">
        <v>60500</v>
      </c>
      <c r="Q23" s="52">
        <v>61000</v>
      </c>
      <c r="R23" s="51">
        <v>61000</v>
      </c>
      <c r="S23" s="51">
        <v>61000</v>
      </c>
      <c r="T23" s="51">
        <v>61300</v>
      </c>
      <c r="U23" s="51">
        <v>61700</v>
      </c>
      <c r="V23" s="51">
        <v>61785.960147531201</v>
      </c>
      <c r="W23" s="51">
        <v>61872.040054332603</v>
      </c>
      <c r="X23" s="51">
        <v>61958.239887251999</v>
      </c>
      <c r="Y23" s="51">
        <v>62044.559813369997</v>
      </c>
      <c r="Z23" s="52">
        <v>62131</v>
      </c>
      <c r="AA23" s="51">
        <v>62460</v>
      </c>
      <c r="AB23" s="51">
        <v>62750</v>
      </c>
      <c r="AC23" s="51">
        <v>63040</v>
      </c>
      <c r="AD23" s="51">
        <v>63320</v>
      </c>
      <c r="AE23" s="51">
        <v>63570</v>
      </c>
      <c r="AF23" s="51">
        <v>63800</v>
      </c>
      <c r="AG23" s="52">
        <v>64000</v>
      </c>
      <c r="AH23" s="51">
        <v>64200</v>
      </c>
      <c r="AI23" s="51">
        <v>64400</v>
      </c>
      <c r="AJ23" s="51">
        <f t="shared" si="1"/>
        <v>64237</v>
      </c>
      <c r="AK23" s="51">
        <f t="shared" si="2"/>
        <v>64700</v>
      </c>
      <c r="AM23" t="s">
        <v>4049</v>
      </c>
      <c r="AN23" t="s">
        <v>1363</v>
      </c>
      <c r="AO23" t="s">
        <v>1688</v>
      </c>
      <c r="AP23" t="s">
        <v>1689</v>
      </c>
      <c r="AQ23">
        <v>2419644</v>
      </c>
      <c r="AR23">
        <v>2451123</v>
      </c>
      <c r="AS23">
        <v>2485248</v>
      </c>
      <c r="AT23">
        <v>2521922</v>
      </c>
      <c r="AU23">
        <v>2561022</v>
      </c>
      <c r="AV23">
        <v>2602490</v>
      </c>
      <c r="AW23">
        <v>2646310</v>
      </c>
      <c r="AX23">
        <v>2692610</v>
      </c>
      <c r="AY23">
        <v>2741672</v>
      </c>
      <c r="AZ23">
        <v>2793872</v>
      </c>
      <c r="BA23">
        <v>2849508</v>
      </c>
      <c r="BB23">
        <v>2908713</v>
      </c>
      <c r="BC23">
        <v>2971515</v>
      </c>
      <c r="BD23">
        <v>3037990</v>
      </c>
      <c r="BE23">
        <v>3108179</v>
      </c>
      <c r="BF23">
        <v>3182130</v>
      </c>
      <c r="BG23">
        <v>3259918</v>
      </c>
      <c r="BH23">
        <v>3341618</v>
      </c>
      <c r="BI23">
        <v>3427274</v>
      </c>
      <c r="BJ23">
        <v>3516917</v>
      </c>
      <c r="BK23">
        <v>3610578</v>
      </c>
      <c r="BL23">
        <v>3708675</v>
      </c>
      <c r="BM23">
        <v>3811326</v>
      </c>
      <c r="BN23">
        <v>3917941</v>
      </c>
      <c r="BO23">
        <v>4027682</v>
      </c>
      <c r="BP23">
        <v>4140176</v>
      </c>
      <c r="BQ23">
        <v>4254522</v>
      </c>
      <c r="BR23">
        <v>4371470</v>
      </c>
      <c r="BS23">
        <v>4494242</v>
      </c>
      <c r="BT23">
        <v>4627194</v>
      </c>
      <c r="BU23">
        <v>4773137</v>
      </c>
      <c r="BV23">
        <v>4934077</v>
      </c>
      <c r="BW23">
        <v>5108335</v>
      </c>
      <c r="BX23">
        <v>5290562</v>
      </c>
      <c r="BY23">
        <v>5473217</v>
      </c>
      <c r="BZ23">
        <v>5651141</v>
      </c>
      <c r="CA23">
        <v>5821985</v>
      </c>
      <c r="CB23">
        <v>5988093</v>
      </c>
      <c r="CC23">
        <v>6154708</v>
      </c>
      <c r="CD23">
        <v>6329476</v>
      </c>
      <c r="CE23">
        <v>6517810</v>
      </c>
      <c r="CF23">
        <v>6721337</v>
      </c>
      <c r="CG23">
        <v>6937985</v>
      </c>
      <c r="CH23">
        <v>7164976</v>
      </c>
      <c r="CI23">
        <v>7397985</v>
      </c>
      <c r="CJ23">
        <v>7633757</v>
      </c>
      <c r="CK23">
        <v>7871707</v>
      </c>
      <c r="CL23">
        <v>8112573</v>
      </c>
      <c r="CM23">
        <v>8355980</v>
      </c>
      <c r="CN23">
        <v>8601771</v>
      </c>
      <c r="CO23">
        <v>8849892</v>
      </c>
      <c r="CP23">
        <v>9099922</v>
      </c>
    </row>
    <row r="24" spans="1:94">
      <c r="A24" s="51" t="s">
        <v>3990</v>
      </c>
      <c r="B24" s="51" t="s">
        <v>1365</v>
      </c>
      <c r="C24" s="51" t="s">
        <v>1688</v>
      </c>
      <c r="D24" s="51" t="s">
        <v>1689</v>
      </c>
      <c r="E24" s="51" t="str">
        <f t="shared" si="0"/>
        <v>Bhutan.SP.POP.TOTL</v>
      </c>
      <c r="F24" s="52">
        <v>422594</v>
      </c>
      <c r="G24" s="51">
        <v>434205</v>
      </c>
      <c r="H24" s="51">
        <v>444973</v>
      </c>
      <c r="I24" s="51">
        <v>455678</v>
      </c>
      <c r="J24" s="51">
        <v>467423</v>
      </c>
      <c r="K24" s="51">
        <v>480818</v>
      </c>
      <c r="L24" s="51">
        <v>496690</v>
      </c>
      <c r="M24" s="51">
        <v>514360</v>
      </c>
      <c r="N24" s="51">
        <v>531156</v>
      </c>
      <c r="O24" s="51">
        <v>543420</v>
      </c>
      <c r="P24" s="51">
        <v>548774</v>
      </c>
      <c r="Q24" s="52">
        <v>546013</v>
      </c>
      <c r="R24" s="51">
        <v>536599</v>
      </c>
      <c r="S24" s="51">
        <v>524103</v>
      </c>
      <c r="T24" s="51">
        <v>513578</v>
      </c>
      <c r="U24" s="51">
        <v>508695</v>
      </c>
      <c r="V24" s="51">
        <v>510557</v>
      </c>
      <c r="W24" s="51">
        <v>518131</v>
      </c>
      <c r="X24" s="51">
        <v>530313</v>
      </c>
      <c r="Y24" s="51">
        <v>545171</v>
      </c>
      <c r="Z24" s="52">
        <v>561175</v>
      </c>
      <c r="AA24" s="51">
        <v>578283</v>
      </c>
      <c r="AB24" s="51">
        <v>596729</v>
      </c>
      <c r="AC24" s="51">
        <v>615533</v>
      </c>
      <c r="AD24" s="51">
        <v>633516</v>
      </c>
      <c r="AE24" s="51">
        <v>649839</v>
      </c>
      <c r="AF24" s="51">
        <v>663964</v>
      </c>
      <c r="AG24" s="52">
        <v>676040</v>
      </c>
      <c r="AH24" s="51">
        <v>686789</v>
      </c>
      <c r="AI24" s="51">
        <v>697335</v>
      </c>
      <c r="AJ24" s="51">
        <f t="shared" si="1"/>
        <v>725940</v>
      </c>
      <c r="AK24" s="51">
        <f t="shared" si="2"/>
        <v>738267</v>
      </c>
      <c r="AM24" t="s">
        <v>53</v>
      </c>
      <c r="AN24" t="s">
        <v>1364</v>
      </c>
      <c r="AO24" t="s">
        <v>1688</v>
      </c>
      <c r="AP24" t="s">
        <v>1689</v>
      </c>
      <c r="AQ24">
        <v>44400</v>
      </c>
      <c r="AR24">
        <v>45500</v>
      </c>
      <c r="AS24">
        <v>46600</v>
      </c>
      <c r="AT24">
        <v>47700</v>
      </c>
      <c r="AU24">
        <v>48900</v>
      </c>
      <c r="AV24">
        <v>50100</v>
      </c>
      <c r="AW24">
        <v>51000</v>
      </c>
      <c r="AX24">
        <v>52000</v>
      </c>
      <c r="AY24">
        <v>53000</v>
      </c>
      <c r="AZ24">
        <v>54000</v>
      </c>
      <c r="BA24">
        <v>55000</v>
      </c>
      <c r="BB24">
        <v>54600</v>
      </c>
      <c r="BC24">
        <v>54200</v>
      </c>
      <c r="BD24">
        <v>53800</v>
      </c>
      <c r="BE24">
        <v>53400</v>
      </c>
      <c r="BF24">
        <v>53000</v>
      </c>
      <c r="BG24">
        <v>53200</v>
      </c>
      <c r="BH24">
        <v>53400</v>
      </c>
      <c r="BI24">
        <v>53600</v>
      </c>
      <c r="BJ24">
        <v>53800</v>
      </c>
      <c r="BK24">
        <v>54000</v>
      </c>
      <c r="BL24">
        <v>54400</v>
      </c>
      <c r="BM24">
        <v>54800</v>
      </c>
      <c r="BN24">
        <v>55200</v>
      </c>
      <c r="BO24">
        <v>55600</v>
      </c>
      <c r="BP24">
        <v>56000</v>
      </c>
      <c r="BQ24">
        <v>56900</v>
      </c>
      <c r="BR24">
        <v>57800</v>
      </c>
      <c r="BS24">
        <v>58700</v>
      </c>
      <c r="BT24">
        <v>59600</v>
      </c>
      <c r="BU24">
        <v>60500</v>
      </c>
      <c r="BV24">
        <v>61000</v>
      </c>
      <c r="BW24">
        <v>61000</v>
      </c>
      <c r="BX24">
        <v>61000</v>
      </c>
      <c r="BY24">
        <v>61300</v>
      </c>
      <c r="BZ24">
        <v>61700</v>
      </c>
      <c r="CA24">
        <v>61800</v>
      </c>
      <c r="CB24">
        <v>61900</v>
      </c>
      <c r="CC24">
        <v>62000</v>
      </c>
      <c r="CD24">
        <v>62000</v>
      </c>
      <c r="CE24">
        <v>62100</v>
      </c>
      <c r="CF24">
        <v>62500</v>
      </c>
      <c r="CG24">
        <v>62800</v>
      </c>
      <c r="CH24">
        <v>63000</v>
      </c>
      <c r="CI24">
        <v>63300</v>
      </c>
      <c r="CJ24">
        <v>63600</v>
      </c>
      <c r="CK24">
        <v>63800</v>
      </c>
      <c r="CL24">
        <v>64000</v>
      </c>
      <c r="CM24">
        <v>64200</v>
      </c>
      <c r="CN24">
        <v>64400</v>
      </c>
      <c r="CO24">
        <v>64237</v>
      </c>
      <c r="CP24">
        <v>64700</v>
      </c>
    </row>
    <row r="25" spans="1:94">
      <c r="A25" s="51" t="s">
        <v>4226</v>
      </c>
      <c r="B25" s="51" t="s">
        <v>1366</v>
      </c>
      <c r="C25" s="51" t="s">
        <v>1688</v>
      </c>
      <c r="D25" s="51" t="s">
        <v>1689</v>
      </c>
      <c r="E25" s="51" t="str">
        <f t="shared" si="0"/>
        <v>Bolivia.SP.POP.TOTL</v>
      </c>
      <c r="F25" s="52">
        <v>5356019</v>
      </c>
      <c r="G25" s="51">
        <v>5475441</v>
      </c>
      <c r="H25" s="51">
        <v>5594659</v>
      </c>
      <c r="I25" s="51">
        <v>5714954</v>
      </c>
      <c r="J25" s="51">
        <v>5838117</v>
      </c>
      <c r="K25" s="51">
        <v>5965509</v>
      </c>
      <c r="L25" s="51">
        <v>6097367</v>
      </c>
      <c r="M25" s="51">
        <v>6233491</v>
      </c>
      <c r="N25" s="51">
        <v>6374233</v>
      </c>
      <c r="O25" s="51">
        <v>6519895</v>
      </c>
      <c r="P25" s="51">
        <v>6670556</v>
      </c>
      <c r="Q25" s="52">
        <v>6826522</v>
      </c>
      <c r="R25" s="51">
        <v>6987442</v>
      </c>
      <c r="S25" s="51">
        <v>7151894</v>
      </c>
      <c r="T25" s="51">
        <v>7317949</v>
      </c>
      <c r="U25" s="51">
        <v>7484182</v>
      </c>
      <c r="V25" s="51">
        <v>7649893</v>
      </c>
      <c r="W25" s="51">
        <v>7815308</v>
      </c>
      <c r="X25" s="51">
        <v>7981049</v>
      </c>
      <c r="Y25" s="51">
        <v>8148173</v>
      </c>
      <c r="Z25" s="52">
        <v>8317371</v>
      </c>
      <c r="AA25" s="51">
        <v>8488714</v>
      </c>
      <c r="AB25" s="51">
        <v>8661639</v>
      </c>
      <c r="AC25" s="51">
        <v>8835442</v>
      </c>
      <c r="AD25" s="51">
        <v>9009162</v>
      </c>
      <c r="AE25" s="51">
        <v>9182062</v>
      </c>
      <c r="AF25" s="51">
        <v>9353826</v>
      </c>
      <c r="AG25" s="52">
        <v>9524495</v>
      </c>
      <c r="AH25" s="51">
        <v>9694113</v>
      </c>
      <c r="AI25" s="51">
        <v>9862860</v>
      </c>
      <c r="AJ25" s="51">
        <f t="shared" si="1"/>
        <v>9929849</v>
      </c>
      <c r="AK25" s="51">
        <f t="shared" si="2"/>
        <v>10088108</v>
      </c>
      <c r="AM25" t="s">
        <v>3990</v>
      </c>
      <c r="AN25" t="s">
        <v>1365</v>
      </c>
      <c r="AO25" t="s">
        <v>1688</v>
      </c>
      <c r="AP25" t="s">
        <v>1689</v>
      </c>
      <c r="AQ25">
        <v>225993</v>
      </c>
      <c r="AR25">
        <v>232000</v>
      </c>
      <c r="AS25">
        <v>238201</v>
      </c>
      <c r="AT25">
        <v>244653</v>
      </c>
      <c r="AU25">
        <v>251419</v>
      </c>
      <c r="AV25">
        <v>258559</v>
      </c>
      <c r="AW25">
        <v>266072</v>
      </c>
      <c r="AX25">
        <v>274000</v>
      </c>
      <c r="AY25">
        <v>282495</v>
      </c>
      <c r="AZ25">
        <v>291747</v>
      </c>
      <c r="BA25">
        <v>301879</v>
      </c>
      <c r="BB25">
        <v>312929</v>
      </c>
      <c r="BC25">
        <v>324815</v>
      </c>
      <c r="BD25">
        <v>337370</v>
      </c>
      <c r="BE25">
        <v>350365</v>
      </c>
      <c r="BF25">
        <v>363603</v>
      </c>
      <c r="BG25">
        <v>377068</v>
      </c>
      <c r="BH25">
        <v>390732</v>
      </c>
      <c r="BI25">
        <v>404375</v>
      </c>
      <c r="BJ25">
        <v>417734</v>
      </c>
      <c r="BK25">
        <v>430633</v>
      </c>
      <c r="BL25">
        <v>442648</v>
      </c>
      <c r="BM25">
        <v>453793</v>
      </c>
      <c r="BN25">
        <v>464831</v>
      </c>
      <c r="BO25">
        <v>476846</v>
      </c>
      <c r="BP25">
        <v>490438</v>
      </c>
      <c r="BQ25">
        <v>506423</v>
      </c>
      <c r="BR25">
        <v>524133</v>
      </c>
      <c r="BS25">
        <v>540918</v>
      </c>
      <c r="BT25">
        <v>553157</v>
      </c>
      <c r="BU25">
        <v>558500</v>
      </c>
      <c r="BV25">
        <v>555747</v>
      </c>
      <c r="BW25">
        <v>546356</v>
      </c>
      <c r="BX25">
        <v>533895</v>
      </c>
      <c r="BY25">
        <v>523417</v>
      </c>
      <c r="BZ25">
        <v>518584</v>
      </c>
      <c r="CA25">
        <v>520529</v>
      </c>
      <c r="CB25">
        <v>528222</v>
      </c>
      <c r="CC25">
        <v>540507</v>
      </c>
      <c r="CD25">
        <v>555377</v>
      </c>
      <c r="CE25">
        <v>571262</v>
      </c>
      <c r="CF25">
        <v>588050</v>
      </c>
      <c r="CG25">
        <v>606024</v>
      </c>
      <c r="CH25">
        <v>624431</v>
      </c>
      <c r="CI25">
        <v>642400</v>
      </c>
      <c r="CJ25">
        <v>659293</v>
      </c>
      <c r="CK25">
        <v>674681</v>
      </c>
      <c r="CL25">
        <v>688581</v>
      </c>
      <c r="CM25">
        <v>701363</v>
      </c>
      <c r="CN25">
        <v>713665</v>
      </c>
      <c r="CO25">
        <v>725940</v>
      </c>
      <c r="CP25">
        <v>738267</v>
      </c>
    </row>
    <row r="26" spans="1:94">
      <c r="A26" s="51" t="s">
        <v>1699</v>
      </c>
      <c r="B26" s="51" t="s">
        <v>1368</v>
      </c>
      <c r="C26" s="51" t="s">
        <v>1688</v>
      </c>
      <c r="D26" s="51" t="s">
        <v>1689</v>
      </c>
      <c r="E26" s="51" t="str">
        <f t="shared" si="0"/>
        <v>Bosnia&amp;Hercegovina.SP.POP.TOTL</v>
      </c>
      <c r="F26" s="52">
        <v>3913537</v>
      </c>
      <c r="G26" s="51">
        <v>3949510</v>
      </c>
      <c r="H26" s="51">
        <v>3984260</v>
      </c>
      <c r="I26" s="51">
        <v>4021590</v>
      </c>
      <c r="J26" s="51">
        <v>4066740</v>
      </c>
      <c r="K26" s="51">
        <v>4121595</v>
      </c>
      <c r="L26" s="51">
        <v>4194369</v>
      </c>
      <c r="M26" s="51">
        <v>4279630</v>
      </c>
      <c r="N26" s="51">
        <v>4349678</v>
      </c>
      <c r="O26" s="51">
        <v>4367068</v>
      </c>
      <c r="P26" s="51">
        <v>4308199</v>
      </c>
      <c r="Q26" s="52">
        <v>4157495</v>
      </c>
      <c r="R26" s="51">
        <v>3931396</v>
      </c>
      <c r="S26" s="51">
        <v>3677415</v>
      </c>
      <c r="T26" s="51">
        <v>3462070</v>
      </c>
      <c r="U26" s="51">
        <v>3332123</v>
      </c>
      <c r="V26" s="51">
        <v>3305662</v>
      </c>
      <c r="W26" s="51">
        <v>3365555</v>
      </c>
      <c r="X26" s="51">
        <v>3480172</v>
      </c>
      <c r="Y26" s="51">
        <v>3601301</v>
      </c>
      <c r="Z26" s="52">
        <v>3693578</v>
      </c>
      <c r="AA26" s="51">
        <v>3748354</v>
      </c>
      <c r="AB26" s="51">
        <v>3776053</v>
      </c>
      <c r="AC26" s="51">
        <v>3783067</v>
      </c>
      <c r="AD26" s="51">
        <v>3781764</v>
      </c>
      <c r="AE26" s="51">
        <v>3781274</v>
      </c>
      <c r="AF26" s="51">
        <v>3781488</v>
      </c>
      <c r="AG26" s="52">
        <v>3778410</v>
      </c>
      <c r="AH26" s="51">
        <v>3773100</v>
      </c>
      <c r="AI26" s="51">
        <v>3766579</v>
      </c>
      <c r="AJ26" s="51">
        <f t="shared" si="1"/>
        <v>3760149</v>
      </c>
      <c r="AK26" s="51">
        <f t="shared" si="2"/>
        <v>3752228</v>
      </c>
      <c r="AM26" t="s">
        <v>4226</v>
      </c>
      <c r="AN26" t="s">
        <v>1366</v>
      </c>
      <c r="AO26" t="s">
        <v>1688</v>
      </c>
      <c r="AP26" t="s">
        <v>1689</v>
      </c>
      <c r="AQ26">
        <v>3354895</v>
      </c>
      <c r="AR26">
        <v>3430160</v>
      </c>
      <c r="AS26">
        <v>3507408</v>
      </c>
      <c r="AT26">
        <v>3586804</v>
      </c>
      <c r="AU26">
        <v>3668568</v>
      </c>
      <c r="AV26">
        <v>3752892</v>
      </c>
      <c r="AW26">
        <v>3839751</v>
      </c>
      <c r="AX26">
        <v>3929192</v>
      </c>
      <c r="AY26">
        <v>4021551</v>
      </c>
      <c r="AZ26">
        <v>4117259</v>
      </c>
      <c r="BA26">
        <v>4216572</v>
      </c>
      <c r="BB26">
        <v>4319564</v>
      </c>
      <c r="BC26">
        <v>4426012</v>
      </c>
      <c r="BD26">
        <v>4535500</v>
      </c>
      <c r="BE26">
        <v>4647442</v>
      </c>
      <c r="BF26">
        <v>4761344</v>
      </c>
      <c r="BG26">
        <v>4877275</v>
      </c>
      <c r="BH26">
        <v>4995172</v>
      </c>
      <c r="BI26">
        <v>5114274</v>
      </c>
      <c r="BJ26">
        <v>5233624</v>
      </c>
      <c r="BK26">
        <v>5352649</v>
      </c>
      <c r="BL26">
        <v>5471025</v>
      </c>
      <c r="BM26">
        <v>5589245</v>
      </c>
      <c r="BN26">
        <v>5708585</v>
      </c>
      <c r="BO26">
        <v>5830816</v>
      </c>
      <c r="BP26">
        <v>5957291</v>
      </c>
      <c r="BQ26">
        <v>6088253</v>
      </c>
      <c r="BR26">
        <v>6223523</v>
      </c>
      <c r="BS26">
        <v>6363470</v>
      </c>
      <c r="BT26">
        <v>6508417</v>
      </c>
      <c r="BU26">
        <v>6658462</v>
      </c>
      <c r="BV26">
        <v>6813834</v>
      </c>
      <c r="BW26">
        <v>6974168</v>
      </c>
      <c r="BX26">
        <v>7138204</v>
      </c>
      <c r="BY26">
        <v>7304230</v>
      </c>
      <c r="BZ26">
        <v>7470925</v>
      </c>
      <c r="CA26">
        <v>7637622</v>
      </c>
      <c r="CB26">
        <v>7804333</v>
      </c>
      <c r="CC26">
        <v>7971237</v>
      </c>
      <c r="CD26">
        <v>8138802</v>
      </c>
      <c r="CE26">
        <v>8307248</v>
      </c>
      <c r="CF26">
        <v>8476709</v>
      </c>
      <c r="CG26">
        <v>8646659</v>
      </c>
      <c r="CH26">
        <v>8815911</v>
      </c>
      <c r="CI26">
        <v>8982917</v>
      </c>
      <c r="CJ26">
        <v>9146655</v>
      </c>
      <c r="CK26">
        <v>9306660</v>
      </c>
      <c r="CL26">
        <v>9463497</v>
      </c>
      <c r="CM26">
        <v>9618466</v>
      </c>
      <c r="CN26">
        <v>9773441</v>
      </c>
      <c r="CO26">
        <v>9929849</v>
      </c>
      <c r="CP26">
        <v>10088108</v>
      </c>
    </row>
    <row r="27" spans="1:94">
      <c r="A27" s="51" t="s">
        <v>4051</v>
      </c>
      <c r="B27" s="51" t="s">
        <v>1369</v>
      </c>
      <c r="C27" s="51" t="s">
        <v>1688</v>
      </c>
      <c r="D27" s="51" t="s">
        <v>1689</v>
      </c>
      <c r="E27" s="51" t="str">
        <f t="shared" si="0"/>
        <v>Botswana.SP.POP.TOTL</v>
      </c>
      <c r="F27" s="52">
        <v>985051</v>
      </c>
      <c r="G27" s="51">
        <v>1019727</v>
      </c>
      <c r="H27" s="51">
        <v>1054308</v>
      </c>
      <c r="I27" s="51">
        <v>1089043</v>
      </c>
      <c r="J27" s="51">
        <v>1124349</v>
      </c>
      <c r="K27" s="51">
        <v>1160517</v>
      </c>
      <c r="L27" s="51">
        <v>1197498</v>
      </c>
      <c r="M27" s="51">
        <v>1235113</v>
      </c>
      <c r="N27" s="51">
        <v>1273356</v>
      </c>
      <c r="O27" s="51">
        <v>1312208</v>
      </c>
      <c r="P27" s="51">
        <v>1351599</v>
      </c>
      <c r="Q27" s="52">
        <v>1391451</v>
      </c>
      <c r="R27" s="51">
        <v>1431571</v>
      </c>
      <c r="S27" s="51">
        <v>1471623</v>
      </c>
      <c r="T27" s="51">
        <v>1511184</v>
      </c>
      <c r="U27" s="51">
        <v>1549882</v>
      </c>
      <c r="V27" s="51">
        <v>1587763</v>
      </c>
      <c r="W27" s="51">
        <v>1624712</v>
      </c>
      <c r="X27" s="51">
        <v>1660024</v>
      </c>
      <c r="Y27" s="51">
        <v>1692814</v>
      </c>
      <c r="Z27" s="52">
        <v>1722554</v>
      </c>
      <c r="AA27" s="51">
        <v>1748819</v>
      </c>
      <c r="AB27" s="51">
        <v>1772043</v>
      </c>
      <c r="AC27" s="51">
        <v>1793620</v>
      </c>
      <c r="AD27" s="51">
        <v>1815492</v>
      </c>
      <c r="AE27" s="51">
        <v>1839050</v>
      </c>
      <c r="AF27" s="51">
        <v>1864831</v>
      </c>
      <c r="AG27" s="52">
        <v>1892426</v>
      </c>
      <c r="AH27" s="51">
        <v>1921122</v>
      </c>
      <c r="AI27" s="51">
        <v>1949780</v>
      </c>
      <c r="AJ27" s="51">
        <f t="shared" si="1"/>
        <v>2006945</v>
      </c>
      <c r="AK27" s="51">
        <f t="shared" si="2"/>
        <v>2030738</v>
      </c>
      <c r="AM27" t="s">
        <v>1367</v>
      </c>
      <c r="AN27" t="s">
        <v>1368</v>
      </c>
      <c r="AO27" t="s">
        <v>1688</v>
      </c>
      <c r="AP27" t="s">
        <v>1689</v>
      </c>
      <c r="AQ27">
        <v>3180020</v>
      </c>
      <c r="AR27">
        <v>3225391</v>
      </c>
      <c r="AS27">
        <v>3270585</v>
      </c>
      <c r="AT27">
        <v>3314827</v>
      </c>
      <c r="AU27">
        <v>3357005</v>
      </c>
      <c r="AV27">
        <v>3396402</v>
      </c>
      <c r="AW27">
        <v>3432671</v>
      </c>
      <c r="AX27">
        <v>3466307</v>
      </c>
      <c r="AY27">
        <v>3498470</v>
      </c>
      <c r="AZ27">
        <v>3530780</v>
      </c>
      <c r="BA27">
        <v>3564389</v>
      </c>
      <c r="BB27">
        <v>3599885</v>
      </c>
      <c r="BC27">
        <v>3636930</v>
      </c>
      <c r="BD27">
        <v>3674638</v>
      </c>
      <c r="BE27">
        <v>3711662</v>
      </c>
      <c r="BF27">
        <v>3747109</v>
      </c>
      <c r="BG27">
        <v>3780559</v>
      </c>
      <c r="BH27">
        <v>3812557</v>
      </c>
      <c r="BI27">
        <v>3844329</v>
      </c>
      <c r="BJ27">
        <v>3877598</v>
      </c>
      <c r="BK27">
        <v>3913536</v>
      </c>
      <c r="BL27">
        <v>3949509</v>
      </c>
      <c r="BM27">
        <v>3984259</v>
      </c>
      <c r="BN27">
        <v>4021590</v>
      </c>
      <c r="BO27">
        <v>4066739</v>
      </c>
      <c r="BP27">
        <v>4121595</v>
      </c>
      <c r="BQ27">
        <v>4194370</v>
      </c>
      <c r="BR27">
        <v>4279632</v>
      </c>
      <c r="BS27">
        <v>4349682</v>
      </c>
      <c r="BT27">
        <v>4367069</v>
      </c>
      <c r="BU27">
        <v>4308197</v>
      </c>
      <c r="BV27">
        <v>4157485</v>
      </c>
      <c r="BW27">
        <v>3931372</v>
      </c>
      <c r="BX27">
        <v>3677379</v>
      </c>
      <c r="BY27">
        <v>3462032</v>
      </c>
      <c r="BZ27">
        <v>3332098</v>
      </c>
      <c r="CA27">
        <v>3305672</v>
      </c>
      <c r="CB27">
        <v>3365616</v>
      </c>
      <c r="CC27">
        <v>3480285</v>
      </c>
      <c r="CD27">
        <v>3601438</v>
      </c>
      <c r="CE27">
        <v>3693698</v>
      </c>
      <c r="CF27">
        <v>3748370</v>
      </c>
      <c r="CG27">
        <v>3775883</v>
      </c>
      <c r="CH27">
        <v>3782717</v>
      </c>
      <c r="CI27">
        <v>3781358</v>
      </c>
      <c r="CJ27">
        <v>3781001</v>
      </c>
      <c r="CK27">
        <v>3781588</v>
      </c>
      <c r="CL27">
        <v>3779034</v>
      </c>
      <c r="CM27">
        <v>3774164</v>
      </c>
      <c r="CN27">
        <v>3767683</v>
      </c>
      <c r="CO27">
        <v>3760149</v>
      </c>
      <c r="CP27">
        <v>3752228</v>
      </c>
    </row>
    <row r="28" spans="1:94">
      <c r="A28" s="51" t="s">
        <v>4231</v>
      </c>
      <c r="B28" s="51" t="s">
        <v>1370</v>
      </c>
      <c r="C28" s="51" t="s">
        <v>1688</v>
      </c>
      <c r="D28" s="51" t="s">
        <v>1689</v>
      </c>
      <c r="E28" s="51" t="str">
        <f t="shared" si="0"/>
        <v>Brazil.SP.POP.TOTL</v>
      </c>
      <c r="F28" s="52">
        <v>121618369</v>
      </c>
      <c r="G28" s="51">
        <v>124494015</v>
      </c>
      <c r="H28" s="51">
        <v>127418317</v>
      </c>
      <c r="I28" s="51">
        <v>130360696</v>
      </c>
      <c r="J28" s="51">
        <v>133281186</v>
      </c>
      <c r="K28" s="51">
        <v>136149409</v>
      </c>
      <c r="L28" s="51">
        <v>138956419</v>
      </c>
      <c r="M28" s="51">
        <v>141704603</v>
      </c>
      <c r="N28" s="51">
        <v>144389785</v>
      </c>
      <c r="O28" s="51">
        <v>147011107</v>
      </c>
      <c r="P28" s="51">
        <v>149570485</v>
      </c>
      <c r="Q28" s="52">
        <v>152060232</v>
      </c>
      <c r="R28" s="51">
        <v>154484742</v>
      </c>
      <c r="S28" s="51">
        <v>156873491</v>
      </c>
      <c r="T28" s="51">
        <v>159266485</v>
      </c>
      <c r="U28" s="51">
        <v>161691994</v>
      </c>
      <c r="V28" s="51">
        <v>164156558</v>
      </c>
      <c r="W28" s="51">
        <v>166649884</v>
      </c>
      <c r="X28" s="51">
        <v>169161808</v>
      </c>
      <c r="Y28" s="51">
        <v>171675320</v>
      </c>
      <c r="Z28" s="52">
        <v>174174447</v>
      </c>
      <c r="AA28" s="51">
        <v>176659138</v>
      </c>
      <c r="AB28" s="51">
        <v>179123364</v>
      </c>
      <c r="AC28" s="51">
        <v>181537359</v>
      </c>
      <c r="AD28" s="51">
        <v>183863524</v>
      </c>
      <c r="AE28" s="51">
        <v>186074634</v>
      </c>
      <c r="AF28" s="51">
        <v>188158438</v>
      </c>
      <c r="AG28" s="52">
        <v>190119995</v>
      </c>
      <c r="AH28" s="51">
        <v>191971506</v>
      </c>
      <c r="AI28" s="51">
        <v>193733795</v>
      </c>
      <c r="AJ28" s="51">
        <f t="shared" si="1"/>
        <v>194946470</v>
      </c>
      <c r="AK28" s="51">
        <f t="shared" si="2"/>
        <v>196655014</v>
      </c>
      <c r="AM28" t="s">
        <v>4051</v>
      </c>
      <c r="AN28" t="s">
        <v>1369</v>
      </c>
      <c r="AO28" t="s">
        <v>1688</v>
      </c>
      <c r="AP28" t="s">
        <v>1689</v>
      </c>
      <c r="AQ28">
        <v>523997</v>
      </c>
      <c r="AR28">
        <v>536540</v>
      </c>
      <c r="AS28">
        <v>549953</v>
      </c>
      <c r="AT28">
        <v>564277</v>
      </c>
      <c r="AU28">
        <v>579518</v>
      </c>
      <c r="AV28">
        <v>595697</v>
      </c>
      <c r="AW28">
        <v>612903</v>
      </c>
      <c r="AX28">
        <v>631226</v>
      </c>
      <c r="AY28">
        <v>650676</v>
      </c>
      <c r="AZ28">
        <v>671247</v>
      </c>
      <c r="BA28">
        <v>692959</v>
      </c>
      <c r="BB28">
        <v>715745</v>
      </c>
      <c r="BC28">
        <v>739683</v>
      </c>
      <c r="BD28">
        <v>765101</v>
      </c>
      <c r="BE28">
        <v>792432</v>
      </c>
      <c r="BF28">
        <v>821942</v>
      </c>
      <c r="BG28">
        <v>853774</v>
      </c>
      <c r="BH28">
        <v>887716</v>
      </c>
      <c r="BI28">
        <v>923234</v>
      </c>
      <c r="BJ28">
        <v>959584</v>
      </c>
      <c r="BK28">
        <v>996211</v>
      </c>
      <c r="BL28">
        <v>1032889</v>
      </c>
      <c r="BM28">
        <v>1069707</v>
      </c>
      <c r="BN28">
        <v>1106802</v>
      </c>
      <c r="BO28">
        <v>1144442</v>
      </c>
      <c r="BP28">
        <v>1182803</v>
      </c>
      <c r="BQ28">
        <v>1221790</v>
      </c>
      <c r="BR28">
        <v>1261235</v>
      </c>
      <c r="BS28">
        <v>1301146</v>
      </c>
      <c r="BT28">
        <v>1341540</v>
      </c>
      <c r="BU28">
        <v>1382371</v>
      </c>
      <c r="BV28">
        <v>1423570</v>
      </c>
      <c r="BW28">
        <v>1464924</v>
      </c>
      <c r="BX28">
        <v>1506037</v>
      </c>
      <c r="BY28">
        <v>1546414</v>
      </c>
      <c r="BZ28">
        <v>1585637</v>
      </c>
      <c r="CA28">
        <v>1623704</v>
      </c>
      <c r="CB28">
        <v>1660538</v>
      </c>
      <c r="CC28">
        <v>1695587</v>
      </c>
      <c r="CD28">
        <v>1728179</v>
      </c>
      <c r="CE28">
        <v>1757925</v>
      </c>
      <c r="CF28">
        <v>1784449</v>
      </c>
      <c r="CG28">
        <v>1808103</v>
      </c>
      <c r="CH28">
        <v>1830127</v>
      </c>
      <c r="CI28">
        <v>1852243</v>
      </c>
      <c r="CJ28">
        <v>1875673</v>
      </c>
      <c r="CK28">
        <v>1900905</v>
      </c>
      <c r="CL28">
        <v>1927540</v>
      </c>
      <c r="CM28">
        <v>1954822</v>
      </c>
      <c r="CN28">
        <v>1981576</v>
      </c>
      <c r="CO28">
        <v>2006945</v>
      </c>
      <c r="CP28">
        <v>2030738</v>
      </c>
    </row>
    <row r="29" spans="1:94">
      <c r="A29" s="51" t="s">
        <v>1700</v>
      </c>
      <c r="B29" s="51" t="s">
        <v>1371</v>
      </c>
      <c r="C29" s="51" t="s">
        <v>1688</v>
      </c>
      <c r="D29" s="51" t="s">
        <v>1689</v>
      </c>
      <c r="E29" s="51" t="str">
        <f t="shared" si="0"/>
        <v>Brunei.SP.POP.TOTL</v>
      </c>
      <c r="F29" s="52">
        <v>193028</v>
      </c>
      <c r="G29" s="51">
        <v>199098</v>
      </c>
      <c r="H29" s="51">
        <v>205015</v>
      </c>
      <c r="I29" s="51">
        <v>210880</v>
      </c>
      <c r="J29" s="51">
        <v>216839</v>
      </c>
      <c r="K29" s="51">
        <v>223003</v>
      </c>
      <c r="L29" s="51">
        <v>229399</v>
      </c>
      <c r="M29" s="51">
        <v>236006</v>
      </c>
      <c r="N29" s="51">
        <v>242819</v>
      </c>
      <c r="O29" s="51">
        <v>249823</v>
      </c>
      <c r="P29" s="51">
        <v>256998</v>
      </c>
      <c r="Q29" s="52">
        <v>264346</v>
      </c>
      <c r="R29" s="51">
        <v>271861</v>
      </c>
      <c r="S29" s="51">
        <v>279503</v>
      </c>
      <c r="T29" s="51">
        <v>287218</v>
      </c>
      <c r="U29" s="51">
        <v>294962</v>
      </c>
      <c r="V29" s="51">
        <v>302723</v>
      </c>
      <c r="W29" s="51">
        <v>310491</v>
      </c>
      <c r="X29" s="51">
        <v>318231</v>
      </c>
      <c r="Y29" s="51">
        <v>325901</v>
      </c>
      <c r="Z29" s="52">
        <v>333471</v>
      </c>
      <c r="AA29" s="51">
        <v>340918</v>
      </c>
      <c r="AB29" s="51">
        <v>348248</v>
      </c>
      <c r="AC29" s="51">
        <v>355509</v>
      </c>
      <c r="AD29" s="51">
        <v>362769</v>
      </c>
      <c r="AE29" s="51">
        <v>370075</v>
      </c>
      <c r="AF29" s="51">
        <v>377442</v>
      </c>
      <c r="AG29" s="52">
        <v>384852</v>
      </c>
      <c r="AH29" s="51">
        <v>392280</v>
      </c>
      <c r="AI29" s="51">
        <v>399687</v>
      </c>
      <c r="AJ29" s="51">
        <f t="shared" si="1"/>
        <v>398920</v>
      </c>
      <c r="AK29" s="51">
        <f t="shared" si="2"/>
        <v>405938</v>
      </c>
      <c r="AM29" t="s">
        <v>4231</v>
      </c>
      <c r="AN29" t="s">
        <v>1370</v>
      </c>
      <c r="AO29" t="s">
        <v>1688</v>
      </c>
      <c r="AP29" t="s">
        <v>1689</v>
      </c>
      <c r="AQ29">
        <v>72758801</v>
      </c>
      <c r="AR29">
        <v>74975656</v>
      </c>
      <c r="AS29">
        <v>77279855</v>
      </c>
      <c r="AT29">
        <v>79642214</v>
      </c>
      <c r="AU29">
        <v>82021855</v>
      </c>
      <c r="AV29">
        <v>84388983</v>
      </c>
      <c r="AW29">
        <v>86735163</v>
      </c>
      <c r="AX29">
        <v>89068235</v>
      </c>
      <c r="AY29">
        <v>91394916</v>
      </c>
      <c r="AZ29">
        <v>93727990</v>
      </c>
      <c r="BA29">
        <v>96078304</v>
      </c>
      <c r="BB29">
        <v>98445131</v>
      </c>
      <c r="BC29">
        <v>100828667</v>
      </c>
      <c r="BD29">
        <v>103242395</v>
      </c>
      <c r="BE29">
        <v>105703409</v>
      </c>
      <c r="BF29">
        <v>108224080</v>
      </c>
      <c r="BG29">
        <v>110804816</v>
      </c>
      <c r="BH29">
        <v>113442106</v>
      </c>
      <c r="BI29">
        <v>116138507</v>
      </c>
      <c r="BJ29">
        <v>118895875</v>
      </c>
      <c r="BK29">
        <v>121711864</v>
      </c>
      <c r="BL29">
        <v>124588432</v>
      </c>
      <c r="BM29">
        <v>127514673</v>
      </c>
      <c r="BN29">
        <v>130459023</v>
      </c>
      <c r="BO29">
        <v>133380122.99999999</v>
      </c>
      <c r="BP29">
        <v>136246764</v>
      </c>
      <c r="BQ29">
        <v>139049440</v>
      </c>
      <c r="BR29">
        <v>141791325</v>
      </c>
      <c r="BS29">
        <v>144470377</v>
      </c>
      <c r="BT29">
        <v>147088677</v>
      </c>
      <c r="BU29">
        <v>149650206</v>
      </c>
      <c r="BV29">
        <v>152146887</v>
      </c>
      <c r="BW29">
        <v>154582103</v>
      </c>
      <c r="BX29">
        <v>156985824</v>
      </c>
      <c r="BY29">
        <v>159398558</v>
      </c>
      <c r="BZ29">
        <v>161848162</v>
      </c>
      <c r="CA29">
        <v>164342524</v>
      </c>
      <c r="CB29">
        <v>166869168</v>
      </c>
      <c r="CC29">
        <v>169409713</v>
      </c>
      <c r="CD29">
        <v>171936271</v>
      </c>
      <c r="CE29">
        <v>174425387</v>
      </c>
      <c r="CF29">
        <v>176877135</v>
      </c>
      <c r="CG29">
        <v>179289227</v>
      </c>
      <c r="CH29">
        <v>181633074</v>
      </c>
      <c r="CI29">
        <v>183873377</v>
      </c>
      <c r="CJ29">
        <v>185986964</v>
      </c>
      <c r="CK29">
        <v>187958211</v>
      </c>
      <c r="CL29">
        <v>189798070</v>
      </c>
      <c r="CM29">
        <v>191543237</v>
      </c>
      <c r="CN29">
        <v>193246610</v>
      </c>
      <c r="CO29">
        <v>194946470</v>
      </c>
      <c r="CP29">
        <v>196655014</v>
      </c>
    </row>
    <row r="30" spans="1:94">
      <c r="A30" s="51" t="s">
        <v>4164</v>
      </c>
      <c r="B30" s="51" t="s">
        <v>1372</v>
      </c>
      <c r="C30" s="51" t="s">
        <v>1688</v>
      </c>
      <c r="D30" s="51" t="s">
        <v>1689</v>
      </c>
      <c r="E30" s="51" t="str">
        <f t="shared" si="0"/>
        <v>Bulgaria.SP.POP.TOTL</v>
      </c>
      <c r="F30" s="52">
        <v>8862000</v>
      </c>
      <c r="G30" s="51">
        <v>8878000</v>
      </c>
      <c r="H30" s="51">
        <v>8894000</v>
      </c>
      <c r="I30" s="51">
        <v>8909000</v>
      </c>
      <c r="J30" s="51">
        <v>8925000</v>
      </c>
      <c r="K30" s="51">
        <v>8941000</v>
      </c>
      <c r="L30" s="51">
        <v>8957000</v>
      </c>
      <c r="M30" s="51">
        <v>8971000</v>
      </c>
      <c r="N30" s="51">
        <v>8981000</v>
      </c>
      <c r="O30" s="51">
        <v>8877000</v>
      </c>
      <c r="P30" s="51">
        <v>8718000</v>
      </c>
      <c r="Q30" s="52">
        <v>8632000</v>
      </c>
      <c r="R30" s="51">
        <v>8540000</v>
      </c>
      <c r="S30" s="51">
        <v>8472000</v>
      </c>
      <c r="T30" s="51">
        <v>8435000</v>
      </c>
      <c r="U30" s="51">
        <v>8400000</v>
      </c>
      <c r="V30" s="51">
        <v>8356000</v>
      </c>
      <c r="W30" s="51">
        <v>8312068</v>
      </c>
      <c r="X30" s="51">
        <v>8257000</v>
      </c>
      <c r="Y30" s="51">
        <v>8208000</v>
      </c>
      <c r="Z30" s="52">
        <v>8060000</v>
      </c>
      <c r="AA30" s="51">
        <v>7910000</v>
      </c>
      <c r="AB30" s="51">
        <v>7869000</v>
      </c>
      <c r="AC30" s="51">
        <v>7823000</v>
      </c>
      <c r="AD30" s="51">
        <v>7781000</v>
      </c>
      <c r="AE30" s="51">
        <v>7740000</v>
      </c>
      <c r="AF30" s="51">
        <v>7699020</v>
      </c>
      <c r="AG30" s="52">
        <v>7659764</v>
      </c>
      <c r="AH30" s="51">
        <v>7623395</v>
      </c>
      <c r="AI30" s="51">
        <v>7585131</v>
      </c>
      <c r="AJ30" s="51">
        <f t="shared" si="1"/>
        <v>7534289</v>
      </c>
      <c r="AK30" s="51">
        <f t="shared" si="2"/>
        <v>7476000</v>
      </c>
      <c r="AM30" t="s">
        <v>4312</v>
      </c>
      <c r="AN30" t="s">
        <v>1371</v>
      </c>
      <c r="AO30" t="s">
        <v>1688</v>
      </c>
      <c r="AP30" t="s">
        <v>1689</v>
      </c>
      <c r="AQ30">
        <v>79846</v>
      </c>
      <c r="AR30">
        <v>83458</v>
      </c>
      <c r="AS30">
        <v>87192</v>
      </c>
      <c r="AT30">
        <v>91088</v>
      </c>
      <c r="AU30">
        <v>95191</v>
      </c>
      <c r="AV30">
        <v>99536</v>
      </c>
      <c r="AW30">
        <v>104130</v>
      </c>
      <c r="AX30">
        <v>108968</v>
      </c>
      <c r="AY30">
        <v>114068</v>
      </c>
      <c r="AZ30">
        <v>119440</v>
      </c>
      <c r="BA30">
        <v>125088</v>
      </c>
      <c r="BB30">
        <v>131010</v>
      </c>
      <c r="BC30">
        <v>137181</v>
      </c>
      <c r="BD30">
        <v>143548</v>
      </c>
      <c r="BE30">
        <v>150039</v>
      </c>
      <c r="BF30">
        <v>156595</v>
      </c>
      <c r="BG30">
        <v>163208</v>
      </c>
      <c r="BH30">
        <v>169865</v>
      </c>
      <c r="BI30">
        <v>176488</v>
      </c>
      <c r="BJ30">
        <v>182986</v>
      </c>
      <c r="BK30">
        <v>189300</v>
      </c>
      <c r="BL30">
        <v>195394</v>
      </c>
      <c r="BM30">
        <v>201301</v>
      </c>
      <c r="BN30">
        <v>207122</v>
      </c>
      <c r="BO30">
        <v>213002</v>
      </c>
      <c r="BP30">
        <v>219050</v>
      </c>
      <c r="BQ30">
        <v>225288</v>
      </c>
      <c r="BR30">
        <v>231700</v>
      </c>
      <c r="BS30">
        <v>238305</v>
      </c>
      <c r="BT30">
        <v>245112</v>
      </c>
      <c r="BU30">
        <v>252125</v>
      </c>
      <c r="BV30">
        <v>259357</v>
      </c>
      <c r="BW30">
        <v>266794</v>
      </c>
      <c r="BX30">
        <v>274371</v>
      </c>
      <c r="BY30">
        <v>282000</v>
      </c>
      <c r="BZ30">
        <v>289614</v>
      </c>
      <c r="CA30">
        <v>297188</v>
      </c>
      <c r="CB30">
        <v>304726</v>
      </c>
      <c r="CC30">
        <v>312216</v>
      </c>
      <c r="CD30">
        <v>319654</v>
      </c>
      <c r="CE30">
        <v>327036</v>
      </c>
      <c r="CF30">
        <v>334348</v>
      </c>
      <c r="CG30">
        <v>341585</v>
      </c>
      <c r="CH30">
        <v>348771</v>
      </c>
      <c r="CI30">
        <v>355943</v>
      </c>
      <c r="CJ30">
        <v>363123</v>
      </c>
      <c r="CK30">
        <v>370317</v>
      </c>
      <c r="CL30">
        <v>377513</v>
      </c>
      <c r="CM30">
        <v>384695</v>
      </c>
      <c r="CN30">
        <v>391837</v>
      </c>
      <c r="CO30">
        <v>398920</v>
      </c>
      <c r="CP30">
        <v>405938</v>
      </c>
    </row>
    <row r="31" spans="1:94">
      <c r="A31" s="51" t="s">
        <v>4121</v>
      </c>
      <c r="B31" s="51" t="s">
        <v>1373</v>
      </c>
      <c r="C31" s="51" t="s">
        <v>1688</v>
      </c>
      <c r="D31" s="51" t="s">
        <v>1689</v>
      </c>
      <c r="E31" s="51" t="str">
        <f t="shared" si="0"/>
        <v>Burkina Faso.SP.POP.TOTL</v>
      </c>
      <c r="F31" s="52">
        <v>6862361</v>
      </c>
      <c r="G31" s="51">
        <v>7015398</v>
      </c>
      <c r="H31" s="51">
        <v>7173991</v>
      </c>
      <c r="I31" s="51">
        <v>7340080</v>
      </c>
      <c r="J31" s="51">
        <v>7516209</v>
      </c>
      <c r="K31" s="51">
        <v>7704172</v>
      </c>
      <c r="L31" s="51">
        <v>7904907</v>
      </c>
      <c r="M31" s="51">
        <v>8117914</v>
      </c>
      <c r="N31" s="51">
        <v>8341775</v>
      </c>
      <c r="O31" s="51">
        <v>8574309</v>
      </c>
      <c r="P31" s="51">
        <v>8813964</v>
      </c>
      <c r="Q31" s="52">
        <v>9061125</v>
      </c>
      <c r="R31" s="51">
        <v>9316584</v>
      </c>
      <c r="S31" s="51">
        <v>9579764</v>
      </c>
      <c r="T31" s="51">
        <v>9849980</v>
      </c>
      <c r="U31" s="51">
        <v>10127220</v>
      </c>
      <c r="V31" s="51">
        <v>10411043</v>
      </c>
      <c r="W31" s="51">
        <v>10702998</v>
      </c>
      <c r="X31" s="51">
        <v>11007522</v>
      </c>
      <c r="Y31" s="51">
        <v>11330474</v>
      </c>
      <c r="Z31" s="52">
        <v>11676155</v>
      </c>
      <c r="AA31" s="51">
        <v>12045713</v>
      </c>
      <c r="AB31" s="51">
        <v>12438269</v>
      </c>
      <c r="AC31" s="51">
        <v>12853460</v>
      </c>
      <c r="AD31" s="51">
        <v>13290189</v>
      </c>
      <c r="AE31" s="51">
        <v>13747182</v>
      </c>
      <c r="AF31" s="51">
        <v>14224581</v>
      </c>
      <c r="AG31" s="52">
        <v>14721434</v>
      </c>
      <c r="AH31" s="51">
        <v>15233884</v>
      </c>
      <c r="AI31" s="51">
        <v>15756927</v>
      </c>
      <c r="AJ31" s="51">
        <f t="shared" si="1"/>
        <v>16468714</v>
      </c>
      <c r="AK31" s="51">
        <f t="shared" si="2"/>
        <v>16967845</v>
      </c>
      <c r="AM31" t="s">
        <v>4164</v>
      </c>
      <c r="AN31" t="s">
        <v>1372</v>
      </c>
      <c r="AO31" t="s">
        <v>1688</v>
      </c>
      <c r="AP31" t="s">
        <v>1689</v>
      </c>
      <c r="AQ31">
        <v>7867374</v>
      </c>
      <c r="AR31">
        <v>7943118</v>
      </c>
      <c r="AS31">
        <v>8012946</v>
      </c>
      <c r="AT31">
        <v>8078145</v>
      </c>
      <c r="AU31">
        <v>8144340</v>
      </c>
      <c r="AV31">
        <v>8204168</v>
      </c>
      <c r="AW31">
        <v>8258057.0000000009</v>
      </c>
      <c r="AX31">
        <v>8310226.0000000009</v>
      </c>
      <c r="AY31">
        <v>8369602.9999999991</v>
      </c>
      <c r="AZ31">
        <v>8434172</v>
      </c>
      <c r="BA31">
        <v>8489574</v>
      </c>
      <c r="BB31">
        <v>8536395</v>
      </c>
      <c r="BC31">
        <v>8576200</v>
      </c>
      <c r="BD31">
        <v>8620967</v>
      </c>
      <c r="BE31">
        <v>8678745</v>
      </c>
      <c r="BF31">
        <v>8720742</v>
      </c>
      <c r="BG31">
        <v>8758599</v>
      </c>
      <c r="BH31">
        <v>8804183</v>
      </c>
      <c r="BI31">
        <v>8814032</v>
      </c>
      <c r="BJ31">
        <v>8825940</v>
      </c>
      <c r="BK31">
        <v>8861535</v>
      </c>
      <c r="BL31">
        <v>8891117</v>
      </c>
      <c r="BM31">
        <v>8917457</v>
      </c>
      <c r="BN31">
        <v>8939738</v>
      </c>
      <c r="BO31">
        <v>8960679</v>
      </c>
      <c r="BP31">
        <v>8960547</v>
      </c>
      <c r="BQ31">
        <v>8958171</v>
      </c>
      <c r="BR31">
        <v>8971359</v>
      </c>
      <c r="BS31">
        <v>8981446</v>
      </c>
      <c r="BT31">
        <v>8876972</v>
      </c>
      <c r="BU31">
        <v>8718289</v>
      </c>
      <c r="BV31">
        <v>8632367</v>
      </c>
      <c r="BW31">
        <v>8540164</v>
      </c>
      <c r="BX31">
        <v>8472313</v>
      </c>
      <c r="BY31">
        <v>8443591</v>
      </c>
      <c r="BZ31">
        <v>8406067</v>
      </c>
      <c r="CA31">
        <v>8362825.9999999991</v>
      </c>
      <c r="CB31">
        <v>8312067.9999999991</v>
      </c>
      <c r="CC31">
        <v>8256786</v>
      </c>
      <c r="CD31">
        <v>8210624</v>
      </c>
      <c r="CE31">
        <v>8170172</v>
      </c>
      <c r="CF31">
        <v>8020282</v>
      </c>
      <c r="CG31">
        <v>7868468</v>
      </c>
      <c r="CH31">
        <v>7823557</v>
      </c>
      <c r="CI31">
        <v>7781161</v>
      </c>
      <c r="CJ31">
        <v>7739900</v>
      </c>
      <c r="CK31">
        <v>7699020</v>
      </c>
      <c r="CL31">
        <v>7659764</v>
      </c>
      <c r="CM31">
        <v>7623395</v>
      </c>
      <c r="CN31">
        <v>7585131</v>
      </c>
      <c r="CO31">
        <v>7534289</v>
      </c>
      <c r="CP31">
        <v>7476000</v>
      </c>
    </row>
    <row r="32" spans="1:94">
      <c r="A32" s="51" t="s">
        <v>4052</v>
      </c>
      <c r="B32" s="51" t="s">
        <v>1374</v>
      </c>
      <c r="C32" s="51" t="s">
        <v>1688</v>
      </c>
      <c r="D32" s="51" t="s">
        <v>1689</v>
      </c>
      <c r="E32" s="51" t="str">
        <f t="shared" si="0"/>
        <v>Burundi.SP.POP.TOTL</v>
      </c>
      <c r="F32" s="52">
        <v>4129997</v>
      </c>
      <c r="G32" s="51">
        <v>4261334</v>
      </c>
      <c r="H32" s="51">
        <v>4405230</v>
      </c>
      <c r="I32" s="51">
        <v>4559204</v>
      </c>
      <c r="J32" s="51">
        <v>4719990</v>
      </c>
      <c r="K32" s="51">
        <v>4884506</v>
      </c>
      <c r="L32" s="51">
        <v>5052029</v>
      </c>
      <c r="M32" s="51">
        <v>5220892</v>
      </c>
      <c r="N32" s="51">
        <v>5385942</v>
      </c>
      <c r="O32" s="51">
        <v>5540906</v>
      </c>
      <c r="P32" s="51">
        <v>5681258</v>
      </c>
      <c r="Q32" s="52">
        <v>5806513</v>
      </c>
      <c r="R32" s="51">
        <v>5917819</v>
      </c>
      <c r="S32" s="51">
        <v>6014740</v>
      </c>
      <c r="T32" s="51">
        <v>6097335</v>
      </c>
      <c r="U32" s="51">
        <v>6166983</v>
      </c>
      <c r="V32" s="51">
        <v>6222062</v>
      </c>
      <c r="W32" s="51">
        <v>6266105</v>
      </c>
      <c r="X32" s="51">
        <v>6312025</v>
      </c>
      <c r="Y32" s="51">
        <v>6376824</v>
      </c>
      <c r="Z32" s="52">
        <v>6472622</v>
      </c>
      <c r="AA32" s="51">
        <v>6603696</v>
      </c>
      <c r="AB32" s="51">
        <v>6766563</v>
      </c>
      <c r="AC32" s="51">
        <v>6955720</v>
      </c>
      <c r="AD32" s="51">
        <v>7162083</v>
      </c>
      <c r="AE32" s="51">
        <v>7378129</v>
      </c>
      <c r="AF32" s="51">
        <v>7603492</v>
      </c>
      <c r="AG32" s="52">
        <v>7837981</v>
      </c>
      <c r="AH32" s="51">
        <v>8074254</v>
      </c>
      <c r="AI32" s="51">
        <v>8303330</v>
      </c>
      <c r="AJ32" s="51">
        <f t="shared" si="1"/>
        <v>8382849</v>
      </c>
      <c r="AK32" s="51">
        <f t="shared" si="2"/>
        <v>8575172</v>
      </c>
      <c r="AM32" t="s">
        <v>4121</v>
      </c>
      <c r="AN32" t="s">
        <v>1373</v>
      </c>
      <c r="AO32" t="s">
        <v>1688</v>
      </c>
      <c r="AP32" t="s">
        <v>1689</v>
      </c>
      <c r="AQ32">
        <v>4881947</v>
      </c>
      <c r="AR32">
        <v>4956921</v>
      </c>
      <c r="AS32">
        <v>5033296</v>
      </c>
      <c r="AT32">
        <v>5112252</v>
      </c>
      <c r="AU32">
        <v>5195464</v>
      </c>
      <c r="AV32">
        <v>5284154</v>
      </c>
      <c r="AW32">
        <v>5378861</v>
      </c>
      <c r="AX32">
        <v>5479285</v>
      </c>
      <c r="AY32">
        <v>5584807</v>
      </c>
      <c r="AZ32">
        <v>5694428</v>
      </c>
      <c r="BA32">
        <v>5807492</v>
      </c>
      <c r="BB32">
        <v>5923949</v>
      </c>
      <c r="BC32">
        <v>6044303</v>
      </c>
      <c r="BD32">
        <v>6169133</v>
      </c>
      <c r="BE32">
        <v>6299238</v>
      </c>
      <c r="BF32">
        <v>6435274</v>
      </c>
      <c r="BG32">
        <v>6577502</v>
      </c>
      <c r="BH32">
        <v>6726016</v>
      </c>
      <c r="BI32">
        <v>6881106</v>
      </c>
      <c r="BJ32">
        <v>7043049</v>
      </c>
      <c r="BK32">
        <v>7212088</v>
      </c>
      <c r="BL32">
        <v>7388473</v>
      </c>
      <c r="BM32">
        <v>7572382</v>
      </c>
      <c r="BN32">
        <v>7763888</v>
      </c>
      <c r="BO32">
        <v>7963009</v>
      </c>
      <c r="BP32">
        <v>8169792</v>
      </c>
      <c r="BQ32">
        <v>8384383</v>
      </c>
      <c r="BR32">
        <v>8606963</v>
      </c>
      <c r="BS32">
        <v>8837666</v>
      </c>
      <c r="BT32">
        <v>9076631</v>
      </c>
      <c r="BU32">
        <v>9323996</v>
      </c>
      <c r="BV32">
        <v>9580035</v>
      </c>
      <c r="BW32">
        <v>9844931</v>
      </c>
      <c r="BX32">
        <v>10118634</v>
      </c>
      <c r="BY32">
        <v>10401025</v>
      </c>
      <c r="BZ32">
        <v>10692138</v>
      </c>
      <c r="CA32">
        <v>10992170</v>
      </c>
      <c r="CB32">
        <v>11301608</v>
      </c>
      <c r="CC32">
        <v>11621159</v>
      </c>
      <c r="CD32">
        <v>11951701</v>
      </c>
      <c r="CE32">
        <v>12294012</v>
      </c>
      <c r="CF32">
        <v>12648474</v>
      </c>
      <c r="CG32">
        <v>13015435</v>
      </c>
      <c r="CH32">
        <v>13395599</v>
      </c>
      <c r="CI32">
        <v>13789736</v>
      </c>
      <c r="CJ32">
        <v>14198463</v>
      </c>
      <c r="CK32">
        <v>14622202</v>
      </c>
      <c r="CL32">
        <v>15061127</v>
      </c>
      <c r="CM32">
        <v>15515258</v>
      </c>
      <c r="CN32">
        <v>15984479</v>
      </c>
      <c r="CO32">
        <v>16468714</v>
      </c>
      <c r="CP32">
        <v>16967845</v>
      </c>
    </row>
    <row r="33" spans="1:94">
      <c r="A33" s="51" t="s">
        <v>3993</v>
      </c>
      <c r="B33" s="51" t="s">
        <v>1375</v>
      </c>
      <c r="C33" s="51" t="s">
        <v>1688</v>
      </c>
      <c r="D33" s="51" t="s">
        <v>1689</v>
      </c>
      <c r="E33" s="51" t="str">
        <f t="shared" si="0"/>
        <v>Cambodia.SP.POP.TOTL</v>
      </c>
      <c r="F33" s="52">
        <v>6747832</v>
      </c>
      <c r="G33" s="51">
        <v>6889284</v>
      </c>
      <c r="H33" s="51">
        <v>7127049</v>
      </c>
      <c r="I33" s="51">
        <v>7433860</v>
      </c>
      <c r="J33" s="51">
        <v>7768095</v>
      </c>
      <c r="K33" s="51">
        <v>8098727</v>
      </c>
      <c r="L33" s="51">
        <v>8417001</v>
      </c>
      <c r="M33" s="51">
        <v>8730084</v>
      </c>
      <c r="N33" s="51">
        <v>9041558</v>
      </c>
      <c r="O33" s="51">
        <v>9359811</v>
      </c>
      <c r="P33" s="51">
        <v>9690107</v>
      </c>
      <c r="Q33" s="52">
        <v>10031434</v>
      </c>
      <c r="R33" s="51">
        <v>10377516</v>
      </c>
      <c r="S33" s="51">
        <v>10722428</v>
      </c>
      <c r="T33" s="51">
        <v>11058598</v>
      </c>
      <c r="U33" s="51">
        <v>11380387</v>
      </c>
      <c r="V33" s="51">
        <v>11686023</v>
      </c>
      <c r="W33" s="51">
        <v>11976231</v>
      </c>
      <c r="X33" s="51">
        <v>12251159</v>
      </c>
      <c r="Y33" s="51">
        <v>12511895</v>
      </c>
      <c r="Z33" s="52">
        <v>12759811</v>
      </c>
      <c r="AA33" s="51">
        <v>12994429</v>
      </c>
      <c r="AB33" s="51">
        <v>13216835</v>
      </c>
      <c r="AC33" s="51">
        <v>13432081</v>
      </c>
      <c r="AD33" s="51">
        <v>13646804</v>
      </c>
      <c r="AE33" s="51">
        <v>13866051</v>
      </c>
      <c r="AF33" s="51">
        <v>14091823</v>
      </c>
      <c r="AG33" s="52">
        <v>14323842</v>
      </c>
      <c r="AH33" s="51">
        <v>14562008</v>
      </c>
      <c r="AI33" s="51">
        <v>14805358</v>
      </c>
      <c r="AJ33" s="51">
        <f t="shared" si="1"/>
        <v>14138255</v>
      </c>
      <c r="AK33" s="51">
        <f t="shared" si="2"/>
        <v>14305183</v>
      </c>
      <c r="AM33" t="s">
        <v>4052</v>
      </c>
      <c r="AN33" t="s">
        <v>1374</v>
      </c>
      <c r="AO33" t="s">
        <v>1688</v>
      </c>
      <c r="AP33" t="s">
        <v>1689</v>
      </c>
      <c r="AQ33">
        <v>2940498</v>
      </c>
      <c r="AR33">
        <v>2992893</v>
      </c>
      <c r="AS33">
        <v>3045392</v>
      </c>
      <c r="AT33">
        <v>3098852</v>
      </c>
      <c r="AU33">
        <v>3154474</v>
      </c>
      <c r="AV33">
        <v>3212864</v>
      </c>
      <c r="AW33">
        <v>3275465</v>
      </c>
      <c r="AX33">
        <v>3341476</v>
      </c>
      <c r="AY33">
        <v>3406650</v>
      </c>
      <c r="AZ33">
        <v>3465190</v>
      </c>
      <c r="BA33">
        <v>3513499</v>
      </c>
      <c r="BB33">
        <v>3549864</v>
      </c>
      <c r="BC33">
        <v>3577187</v>
      </c>
      <c r="BD33">
        <v>3602204</v>
      </c>
      <c r="BE33">
        <v>3634284</v>
      </c>
      <c r="BF33">
        <v>3680401</v>
      </c>
      <c r="BG33">
        <v>3742452</v>
      </c>
      <c r="BH33">
        <v>3819115</v>
      </c>
      <c r="BI33">
        <v>3910124</v>
      </c>
      <c r="BJ33">
        <v>4014190</v>
      </c>
      <c r="BK33">
        <v>4129997</v>
      </c>
      <c r="BL33">
        <v>4257303</v>
      </c>
      <c r="BM33">
        <v>4395560</v>
      </c>
      <c r="BN33">
        <v>4542467</v>
      </c>
      <c r="BO33">
        <v>4695065</v>
      </c>
      <c r="BP33">
        <v>4850597</v>
      </c>
      <c r="BQ33">
        <v>5008201</v>
      </c>
      <c r="BR33">
        <v>5166403</v>
      </c>
      <c r="BS33">
        <v>5321108</v>
      </c>
      <c r="BT33">
        <v>5467413</v>
      </c>
      <c r="BU33">
        <v>5601720</v>
      </c>
      <c r="BV33">
        <v>5724030</v>
      </c>
      <c r="BW33">
        <v>5835071</v>
      </c>
      <c r="BX33">
        <v>5933293</v>
      </c>
      <c r="BY33">
        <v>6017127</v>
      </c>
      <c r="BZ33">
        <v>6086751</v>
      </c>
      <c r="CA33">
        <v>6140258</v>
      </c>
      <c r="CB33">
        <v>6181493</v>
      </c>
      <c r="CC33">
        <v>6223515</v>
      </c>
      <c r="CD33">
        <v>6283662</v>
      </c>
      <c r="CE33">
        <v>6374347</v>
      </c>
      <c r="CF33">
        <v>6499653</v>
      </c>
      <c r="CG33">
        <v>6656071</v>
      </c>
      <c r="CH33">
        <v>6838764</v>
      </c>
      <c r="CI33">
        <v>7039534</v>
      </c>
      <c r="CJ33">
        <v>7251424</v>
      </c>
      <c r="CK33">
        <v>7474363</v>
      </c>
      <c r="CL33">
        <v>7707781</v>
      </c>
      <c r="CM33">
        <v>7943385</v>
      </c>
      <c r="CN33">
        <v>8170853</v>
      </c>
      <c r="CO33">
        <v>8382849</v>
      </c>
      <c r="CP33">
        <v>8575172</v>
      </c>
    </row>
    <row r="34" spans="1:94">
      <c r="A34" s="51" t="s">
        <v>4053</v>
      </c>
      <c r="B34" s="51" t="s">
        <v>1376</v>
      </c>
      <c r="C34" s="51" t="s">
        <v>1688</v>
      </c>
      <c r="D34" s="51" t="s">
        <v>1689</v>
      </c>
      <c r="E34" s="51" t="str">
        <f t="shared" ref="E34:E65" si="3">CONCATENATE(A34,".",D34)</f>
        <v>Cameroon.SP.POP.TOTL</v>
      </c>
      <c r="F34" s="52">
        <v>9079803</v>
      </c>
      <c r="G34" s="51">
        <v>9349359</v>
      </c>
      <c r="H34" s="51">
        <v>9623779</v>
      </c>
      <c r="I34" s="51">
        <v>9905962</v>
      </c>
      <c r="J34" s="51">
        <v>10200049</v>
      </c>
      <c r="K34" s="51">
        <v>10508768</v>
      </c>
      <c r="L34" s="51">
        <v>10832848</v>
      </c>
      <c r="M34" s="51">
        <v>11170539</v>
      </c>
      <c r="N34" s="51">
        <v>11519006</v>
      </c>
      <c r="O34" s="51">
        <v>11874217</v>
      </c>
      <c r="P34" s="51">
        <v>12232973</v>
      </c>
      <c r="Q34" s="52">
        <v>12594697</v>
      </c>
      <c r="R34" s="51">
        <v>12959446</v>
      </c>
      <c r="S34" s="51">
        <v>13325466</v>
      </c>
      <c r="T34" s="51">
        <v>13690847</v>
      </c>
      <c r="U34" s="51">
        <v>14054403</v>
      </c>
      <c r="V34" s="51">
        <v>14415168</v>
      </c>
      <c r="W34" s="51">
        <v>14773789</v>
      </c>
      <c r="X34" s="51">
        <v>15132782</v>
      </c>
      <c r="Y34" s="51">
        <v>15495758</v>
      </c>
      <c r="Z34" s="52">
        <v>15865456</v>
      </c>
      <c r="AA34" s="51">
        <v>16242478</v>
      </c>
      <c r="AB34" s="51">
        <v>16626413</v>
      </c>
      <c r="AC34" s="51">
        <v>17017725</v>
      </c>
      <c r="AD34" s="51">
        <v>17416687</v>
      </c>
      <c r="AE34" s="51">
        <v>17823352</v>
      </c>
      <c r="AF34" s="51">
        <v>18237878</v>
      </c>
      <c r="AG34" s="52">
        <v>18659938</v>
      </c>
      <c r="AH34" s="51">
        <v>19088385</v>
      </c>
      <c r="AI34" s="51">
        <v>19521645</v>
      </c>
      <c r="AJ34" s="51">
        <f t="shared" si="1"/>
        <v>19598889</v>
      </c>
      <c r="AK34" s="51">
        <f t="shared" si="2"/>
        <v>20030362</v>
      </c>
      <c r="AM34" t="s">
        <v>3993</v>
      </c>
      <c r="AN34" t="s">
        <v>1375</v>
      </c>
      <c r="AO34" t="s">
        <v>1688</v>
      </c>
      <c r="AP34" t="s">
        <v>1689</v>
      </c>
      <c r="AQ34">
        <v>5433306</v>
      </c>
      <c r="AR34">
        <v>5564215</v>
      </c>
      <c r="AS34">
        <v>5697598</v>
      </c>
      <c r="AT34">
        <v>5836139</v>
      </c>
      <c r="AU34">
        <v>5983575</v>
      </c>
      <c r="AV34">
        <v>6141404</v>
      </c>
      <c r="AW34">
        <v>6310320</v>
      </c>
      <c r="AX34">
        <v>6485769</v>
      </c>
      <c r="AY34">
        <v>6657435</v>
      </c>
      <c r="AZ34">
        <v>6811663</v>
      </c>
      <c r="BA34">
        <v>6937996</v>
      </c>
      <c r="BB34">
        <v>7039481</v>
      </c>
      <c r="BC34">
        <v>7118136</v>
      </c>
      <c r="BD34">
        <v>7162333</v>
      </c>
      <c r="BE34">
        <v>7157572</v>
      </c>
      <c r="BF34">
        <v>7097800</v>
      </c>
      <c r="BG34">
        <v>6972559</v>
      </c>
      <c r="BH34">
        <v>6796368</v>
      </c>
      <c r="BI34">
        <v>6618684</v>
      </c>
      <c r="BJ34">
        <v>6506208</v>
      </c>
      <c r="BK34">
        <v>6505693</v>
      </c>
      <c r="BL34">
        <v>6636869</v>
      </c>
      <c r="BM34">
        <v>6883519</v>
      </c>
      <c r="BN34">
        <v>7211815</v>
      </c>
      <c r="BO34">
        <v>7570081</v>
      </c>
      <c r="BP34">
        <v>7919802</v>
      </c>
      <c r="BQ34">
        <v>8250478.9999999991</v>
      </c>
      <c r="BR34">
        <v>8571130</v>
      </c>
      <c r="BS34">
        <v>8885701</v>
      </c>
      <c r="BT34">
        <v>9203893</v>
      </c>
      <c r="BU34">
        <v>9531928</v>
      </c>
      <c r="BV34">
        <v>9868226</v>
      </c>
      <c r="BW34">
        <v>10205755</v>
      </c>
      <c r="BX34">
        <v>10539239</v>
      </c>
      <c r="BY34">
        <v>10862069</v>
      </c>
      <c r="BZ34">
        <v>11169233</v>
      </c>
      <c r="CA34">
        <v>11458858</v>
      </c>
      <c r="CB34">
        <v>11731187</v>
      </c>
      <c r="CC34">
        <v>11986128</v>
      </c>
      <c r="CD34">
        <v>12224414</v>
      </c>
      <c r="CE34">
        <v>12446949</v>
      </c>
      <c r="CF34">
        <v>12653684</v>
      </c>
      <c r="CG34">
        <v>12845222</v>
      </c>
      <c r="CH34">
        <v>13024171</v>
      </c>
      <c r="CI34">
        <v>13193961</v>
      </c>
      <c r="CJ34">
        <v>13357574</v>
      </c>
      <c r="CK34">
        <v>13515884</v>
      </c>
      <c r="CL34">
        <v>13669857</v>
      </c>
      <c r="CM34">
        <v>13822644</v>
      </c>
      <c r="CN34">
        <v>13977903</v>
      </c>
      <c r="CO34">
        <v>14138255</v>
      </c>
      <c r="CP34">
        <v>14305183</v>
      </c>
    </row>
    <row r="35" spans="1:94">
      <c r="A35" s="51" t="s">
        <v>46</v>
      </c>
      <c r="B35" s="51" t="s">
        <v>1377</v>
      </c>
      <c r="C35" s="51" t="s">
        <v>1688</v>
      </c>
      <c r="D35" s="51" t="s">
        <v>1689</v>
      </c>
      <c r="E35" s="51" t="str">
        <f t="shared" si="3"/>
        <v>Canada.SP.POP.TOTL</v>
      </c>
      <c r="F35" s="52">
        <v>24593000</v>
      </c>
      <c r="G35" s="51">
        <v>24900000</v>
      </c>
      <c r="H35" s="51">
        <v>25202000</v>
      </c>
      <c r="I35" s="51">
        <v>25456000</v>
      </c>
      <c r="J35" s="51">
        <v>25702000</v>
      </c>
      <c r="K35" s="51">
        <v>25942000</v>
      </c>
      <c r="L35" s="51">
        <v>26204000</v>
      </c>
      <c r="M35" s="51">
        <v>26550000</v>
      </c>
      <c r="N35" s="51">
        <v>26895000</v>
      </c>
      <c r="O35" s="51">
        <v>27379000</v>
      </c>
      <c r="P35" s="51">
        <v>27791000</v>
      </c>
      <c r="Q35" s="52">
        <v>28171681.963727001</v>
      </c>
      <c r="R35" s="51">
        <v>28519597.3575112</v>
      </c>
      <c r="S35" s="51">
        <v>28833410.360544302</v>
      </c>
      <c r="T35" s="51">
        <v>29111906.4041261</v>
      </c>
      <c r="U35" s="51">
        <v>29354000</v>
      </c>
      <c r="V35" s="51">
        <v>29671900</v>
      </c>
      <c r="W35" s="51">
        <v>29987200</v>
      </c>
      <c r="X35" s="51">
        <v>30247900</v>
      </c>
      <c r="Y35" s="51">
        <v>30499200</v>
      </c>
      <c r="Z35" s="52">
        <v>30769700</v>
      </c>
      <c r="AA35" s="51">
        <v>31081900</v>
      </c>
      <c r="AB35" s="51">
        <v>31362000</v>
      </c>
      <c r="AC35" s="51">
        <v>31676000</v>
      </c>
      <c r="AD35" s="51">
        <v>31995000</v>
      </c>
      <c r="AE35" s="51">
        <v>32312000</v>
      </c>
      <c r="AF35" s="51">
        <v>32649000</v>
      </c>
      <c r="AG35" s="52">
        <v>32976000</v>
      </c>
      <c r="AH35" s="51">
        <v>33311400</v>
      </c>
      <c r="AI35" s="51">
        <v>33739900</v>
      </c>
      <c r="AJ35" s="51">
        <f t="shared" si="1"/>
        <v>34126181</v>
      </c>
      <c r="AK35" s="51">
        <f t="shared" si="2"/>
        <v>34482779</v>
      </c>
      <c r="AM35" t="s">
        <v>4053</v>
      </c>
      <c r="AN35" t="s">
        <v>1376</v>
      </c>
      <c r="AO35" t="s">
        <v>1688</v>
      </c>
      <c r="AP35" t="s">
        <v>1689</v>
      </c>
      <c r="AQ35">
        <v>5409083</v>
      </c>
      <c r="AR35">
        <v>5525481</v>
      </c>
      <c r="AS35">
        <v>5647721</v>
      </c>
      <c r="AT35">
        <v>5775774</v>
      </c>
      <c r="AU35">
        <v>5909450</v>
      </c>
      <c r="AV35">
        <v>6048706</v>
      </c>
      <c r="AW35">
        <v>6193834</v>
      </c>
      <c r="AX35">
        <v>6345309</v>
      </c>
      <c r="AY35">
        <v>6503500</v>
      </c>
      <c r="AZ35">
        <v>6668834</v>
      </c>
      <c r="BA35">
        <v>6841763</v>
      </c>
      <c r="BB35">
        <v>7022124</v>
      </c>
      <c r="BC35">
        <v>7210272</v>
      </c>
      <c r="BD35">
        <v>7407756</v>
      </c>
      <c r="BE35">
        <v>7616558</v>
      </c>
      <c r="BF35">
        <v>7837926</v>
      </c>
      <c r="BG35">
        <v>8072879</v>
      </c>
      <c r="BH35">
        <v>8320635</v>
      </c>
      <c r="BI35">
        <v>8578425</v>
      </c>
      <c r="BJ35">
        <v>8842355</v>
      </c>
      <c r="BK35">
        <v>9109727</v>
      </c>
      <c r="BL35">
        <v>9379109</v>
      </c>
      <c r="BM35">
        <v>9651552</v>
      </c>
      <c r="BN35">
        <v>9929831</v>
      </c>
      <c r="BO35">
        <v>10218016</v>
      </c>
      <c r="BP35">
        <v>10518855</v>
      </c>
      <c r="BQ35">
        <v>10832919</v>
      </c>
      <c r="BR35">
        <v>11158600</v>
      </c>
      <c r="BS35">
        <v>11493770</v>
      </c>
      <c r="BT35">
        <v>11835344</v>
      </c>
      <c r="BU35">
        <v>12180819</v>
      </c>
      <c r="BV35">
        <v>12529904</v>
      </c>
      <c r="BW35">
        <v>12882506</v>
      </c>
      <c r="BX35">
        <v>13236573</v>
      </c>
      <c r="BY35">
        <v>13589699</v>
      </c>
      <c r="BZ35">
        <v>13940337</v>
      </c>
      <c r="CA35">
        <v>14287475</v>
      </c>
      <c r="CB35">
        <v>14631908</v>
      </c>
      <c r="CC35">
        <v>14976200</v>
      </c>
      <c r="CD35">
        <v>15324051</v>
      </c>
      <c r="CE35">
        <v>15678269</v>
      </c>
      <c r="CF35">
        <v>16039737</v>
      </c>
      <c r="CG35">
        <v>16408085</v>
      </c>
      <c r="CH35">
        <v>16783366</v>
      </c>
      <c r="CI35">
        <v>17165267</v>
      </c>
      <c r="CJ35">
        <v>17553589</v>
      </c>
      <c r="CK35">
        <v>17948395</v>
      </c>
      <c r="CL35">
        <v>18350022</v>
      </c>
      <c r="CM35">
        <v>18758778</v>
      </c>
      <c r="CN35">
        <v>19175028</v>
      </c>
      <c r="CO35">
        <v>19598889</v>
      </c>
      <c r="CP35">
        <v>20030362</v>
      </c>
    </row>
    <row r="36" spans="1:94">
      <c r="A36" s="51" t="s">
        <v>1701</v>
      </c>
      <c r="B36" s="51" t="s">
        <v>1378</v>
      </c>
      <c r="C36" s="51" t="s">
        <v>1688</v>
      </c>
      <c r="D36" s="51" t="s">
        <v>1689</v>
      </c>
      <c r="E36" s="51" t="str">
        <f t="shared" si="3"/>
        <v>CapeVerde.SP.POP.TOTL</v>
      </c>
      <c r="F36" s="52">
        <v>289232</v>
      </c>
      <c r="G36" s="51">
        <v>293704</v>
      </c>
      <c r="H36" s="51">
        <v>299116</v>
      </c>
      <c r="I36" s="51">
        <v>305249</v>
      </c>
      <c r="J36" s="51">
        <v>311765</v>
      </c>
      <c r="K36" s="51">
        <v>318417</v>
      </c>
      <c r="L36" s="51">
        <v>325113</v>
      </c>
      <c r="M36" s="51">
        <v>331919</v>
      </c>
      <c r="N36" s="51">
        <v>338939</v>
      </c>
      <c r="O36" s="51">
        <v>346339</v>
      </c>
      <c r="P36" s="51">
        <v>354221</v>
      </c>
      <c r="Q36" s="52">
        <v>362609</v>
      </c>
      <c r="R36" s="51">
        <v>371398</v>
      </c>
      <c r="S36" s="51">
        <v>380411</v>
      </c>
      <c r="T36" s="51">
        <v>389403</v>
      </c>
      <c r="U36" s="51">
        <v>398198</v>
      </c>
      <c r="V36" s="51">
        <v>406718</v>
      </c>
      <c r="W36" s="51">
        <v>414993</v>
      </c>
      <c r="X36" s="51">
        <v>423070</v>
      </c>
      <c r="Y36" s="51">
        <v>431041</v>
      </c>
      <c r="Z36" s="52">
        <v>438971</v>
      </c>
      <c r="AA36" s="51">
        <v>446872</v>
      </c>
      <c r="AB36" s="51">
        <v>454706</v>
      </c>
      <c r="AC36" s="51">
        <v>462440</v>
      </c>
      <c r="AD36" s="51">
        <v>470028</v>
      </c>
      <c r="AE36" s="51">
        <v>477438</v>
      </c>
      <c r="AF36" s="51">
        <v>484659</v>
      </c>
      <c r="AG36" s="52">
        <v>491717</v>
      </c>
      <c r="AH36" s="51">
        <v>498672</v>
      </c>
      <c r="AI36" s="51" t="e">
        <v>#N/A</v>
      </c>
      <c r="AJ36" s="51">
        <f t="shared" si="1"/>
        <v>495999</v>
      </c>
      <c r="AK36" s="51">
        <f t="shared" si="2"/>
        <v>500585</v>
      </c>
      <c r="AM36" t="s">
        <v>46</v>
      </c>
      <c r="AN36" t="s">
        <v>1377</v>
      </c>
      <c r="AO36" t="s">
        <v>1688</v>
      </c>
      <c r="AP36" t="s">
        <v>1689</v>
      </c>
      <c r="AQ36">
        <v>17909009</v>
      </c>
      <c r="AR36">
        <v>18271000</v>
      </c>
      <c r="AS36">
        <v>18614000</v>
      </c>
      <c r="AT36">
        <v>18964000</v>
      </c>
      <c r="AU36">
        <v>19325000</v>
      </c>
      <c r="AV36">
        <v>19678000</v>
      </c>
      <c r="AW36">
        <v>20048000</v>
      </c>
      <c r="AX36">
        <v>20412000</v>
      </c>
      <c r="AY36">
        <v>20744000</v>
      </c>
      <c r="AZ36">
        <v>21028000</v>
      </c>
      <c r="BA36">
        <v>21324000</v>
      </c>
      <c r="BB36">
        <v>21645535.167050555</v>
      </c>
      <c r="BC36">
        <v>21993630.793761652</v>
      </c>
      <c r="BD36">
        <v>22369407.50864365</v>
      </c>
      <c r="BE36">
        <v>22774087.275933616</v>
      </c>
      <c r="BF36">
        <v>23209000</v>
      </c>
      <c r="BG36">
        <v>23518000</v>
      </c>
      <c r="BH36">
        <v>23796000</v>
      </c>
      <c r="BI36">
        <v>24036000</v>
      </c>
      <c r="BJ36">
        <v>24277000</v>
      </c>
      <c r="BK36">
        <v>24593000</v>
      </c>
      <c r="BL36">
        <v>24900000</v>
      </c>
      <c r="BM36">
        <v>25202000</v>
      </c>
      <c r="BN36">
        <v>25456000</v>
      </c>
      <c r="BO36">
        <v>25702000</v>
      </c>
      <c r="BP36">
        <v>25942000</v>
      </c>
      <c r="BQ36">
        <v>26204000</v>
      </c>
      <c r="BR36">
        <v>26550000</v>
      </c>
      <c r="BS36">
        <v>26895000</v>
      </c>
      <c r="BT36">
        <v>27379000</v>
      </c>
      <c r="BU36">
        <v>27791000</v>
      </c>
      <c r="BV36">
        <v>28171681.963726975</v>
      </c>
      <c r="BW36">
        <v>28519597.357511245</v>
      </c>
      <c r="BX36">
        <v>28833410.360544309</v>
      </c>
      <c r="BY36">
        <v>29111906.404126059</v>
      </c>
      <c r="BZ36">
        <v>29354000</v>
      </c>
      <c r="CA36">
        <v>29671900</v>
      </c>
      <c r="CB36">
        <v>29987200</v>
      </c>
      <c r="CC36">
        <v>30247900</v>
      </c>
      <c r="CD36">
        <v>30499200</v>
      </c>
      <c r="CE36">
        <v>30769700</v>
      </c>
      <c r="CF36">
        <v>31081900</v>
      </c>
      <c r="CG36">
        <v>31362000</v>
      </c>
      <c r="CH36">
        <v>31676000</v>
      </c>
      <c r="CI36">
        <v>31995000</v>
      </c>
      <c r="CJ36">
        <v>32312000</v>
      </c>
      <c r="CK36">
        <v>32576074</v>
      </c>
      <c r="CL36">
        <v>32929733</v>
      </c>
      <c r="CM36">
        <v>33319098</v>
      </c>
      <c r="CN36">
        <v>33729690</v>
      </c>
      <c r="CO36">
        <v>34126181</v>
      </c>
      <c r="CP36">
        <v>34482779</v>
      </c>
    </row>
    <row r="37" spans="1:94">
      <c r="A37" s="51" t="s">
        <v>1702</v>
      </c>
      <c r="B37" s="51" t="s">
        <v>1379</v>
      </c>
      <c r="C37" s="51" t="s">
        <v>1688</v>
      </c>
      <c r="D37" s="51" t="s">
        <v>1689</v>
      </c>
      <c r="E37" s="51" t="str">
        <f t="shared" si="3"/>
        <v>Cayman Is.SP.POP.TOTL</v>
      </c>
      <c r="F37" s="52" t="s">
        <v>1768</v>
      </c>
      <c r="G37" s="51">
        <v>18166</v>
      </c>
      <c r="H37" s="51">
        <v>18732</v>
      </c>
      <c r="I37" s="51">
        <v>19341.5</v>
      </c>
      <c r="J37" s="51">
        <v>20167</v>
      </c>
      <c r="K37" s="51">
        <v>20822</v>
      </c>
      <c r="L37" s="51">
        <v>21324.5</v>
      </c>
      <c r="M37" s="51">
        <v>22265.5</v>
      </c>
      <c r="N37" s="51">
        <v>23669.5</v>
      </c>
      <c r="O37" s="51">
        <v>25024</v>
      </c>
      <c r="P37" s="51">
        <v>26332</v>
      </c>
      <c r="Q37" s="52">
        <v>27504</v>
      </c>
      <c r="R37" s="51">
        <v>28673.5</v>
      </c>
      <c r="S37" s="51">
        <v>30013.5</v>
      </c>
      <c r="T37" s="51">
        <v>31325</v>
      </c>
      <c r="U37" s="51">
        <v>32631.5</v>
      </c>
      <c r="V37" s="51">
        <v>34266</v>
      </c>
      <c r="W37" s="51">
        <v>35900</v>
      </c>
      <c r="X37" s="51">
        <v>37500</v>
      </c>
      <c r="Y37" s="51">
        <v>39000</v>
      </c>
      <c r="Z37" s="52">
        <v>40200</v>
      </c>
      <c r="AA37" s="51">
        <v>41350</v>
      </c>
      <c r="AB37" s="51">
        <v>42452</v>
      </c>
      <c r="AC37" s="51">
        <v>43574</v>
      </c>
      <c r="AD37" s="51">
        <v>40242</v>
      </c>
      <c r="AE37" s="51">
        <v>44403</v>
      </c>
      <c r="AF37" s="51">
        <v>52818.5</v>
      </c>
      <c r="AG37" s="52">
        <v>53528.5</v>
      </c>
      <c r="AH37" s="51">
        <v>54248.044004468102</v>
      </c>
      <c r="AI37" s="51" t="e">
        <v>#N/A</v>
      </c>
      <c r="AJ37" s="51">
        <f t="shared" si="1"/>
        <v>56230</v>
      </c>
      <c r="AK37" s="51">
        <f t="shared" si="2"/>
        <v>56729</v>
      </c>
      <c r="AM37" t="s">
        <v>4316</v>
      </c>
      <c r="AN37" t="s">
        <v>1378</v>
      </c>
      <c r="AO37" t="s">
        <v>1688</v>
      </c>
      <c r="AP37" t="s">
        <v>1689</v>
      </c>
      <c r="AQ37">
        <v>210933</v>
      </c>
      <c r="AR37">
        <v>215792</v>
      </c>
      <c r="AS37">
        <v>221343</v>
      </c>
      <c r="AT37">
        <v>227430</v>
      </c>
      <c r="AU37">
        <v>233809</v>
      </c>
      <c r="AV37">
        <v>240301</v>
      </c>
      <c r="AW37">
        <v>246724</v>
      </c>
      <c r="AX37">
        <v>253087</v>
      </c>
      <c r="AY37">
        <v>259610</v>
      </c>
      <c r="AZ37">
        <v>266624</v>
      </c>
      <c r="BA37">
        <v>274282</v>
      </c>
      <c r="BB37">
        <v>282888</v>
      </c>
      <c r="BC37">
        <v>292150</v>
      </c>
      <c r="BD37">
        <v>300922</v>
      </c>
      <c r="BE37">
        <v>307657</v>
      </c>
      <c r="BF37">
        <v>311349</v>
      </c>
      <c r="BG37">
        <v>311403</v>
      </c>
      <c r="BH37">
        <v>308423</v>
      </c>
      <c r="BI37">
        <v>304077</v>
      </c>
      <c r="BJ37">
        <v>300726</v>
      </c>
      <c r="BK37">
        <v>300047</v>
      </c>
      <c r="BL37">
        <v>302737</v>
      </c>
      <c r="BM37">
        <v>308230</v>
      </c>
      <c r="BN37">
        <v>315410</v>
      </c>
      <c r="BO37">
        <v>322560</v>
      </c>
      <c r="BP37">
        <v>328481</v>
      </c>
      <c r="BQ37">
        <v>332775</v>
      </c>
      <c r="BR37">
        <v>335966</v>
      </c>
      <c r="BS37">
        <v>338857</v>
      </c>
      <c r="BT37">
        <v>342646</v>
      </c>
      <c r="BU37">
        <v>348165</v>
      </c>
      <c r="BV37">
        <v>355655</v>
      </c>
      <c r="BW37">
        <v>364727</v>
      </c>
      <c r="BX37">
        <v>374820</v>
      </c>
      <c r="BY37">
        <v>385101</v>
      </c>
      <c r="BZ37">
        <v>394946</v>
      </c>
      <c r="CA37">
        <v>404166</v>
      </c>
      <c r="CB37">
        <v>412893</v>
      </c>
      <c r="CC37">
        <v>421203</v>
      </c>
      <c r="CD37">
        <v>429278</v>
      </c>
      <c r="CE37">
        <v>437238</v>
      </c>
      <c r="CF37">
        <v>445096</v>
      </c>
      <c r="CG37">
        <v>452740</v>
      </c>
      <c r="CH37">
        <v>460031</v>
      </c>
      <c r="CI37">
        <v>466784</v>
      </c>
      <c r="CJ37">
        <v>472883</v>
      </c>
      <c r="CK37">
        <v>478267</v>
      </c>
      <c r="CL37">
        <v>483023</v>
      </c>
      <c r="CM37">
        <v>487371</v>
      </c>
      <c r="CN37">
        <v>491621</v>
      </c>
      <c r="CO37">
        <v>495999</v>
      </c>
      <c r="CP37">
        <v>500585</v>
      </c>
    </row>
    <row r="38" spans="1:94">
      <c r="A38" s="51" t="s">
        <v>1704</v>
      </c>
      <c r="B38" s="51" t="s">
        <v>1380</v>
      </c>
      <c r="C38" s="51" t="s">
        <v>1688</v>
      </c>
      <c r="D38" s="51" t="s">
        <v>1689</v>
      </c>
      <c r="E38" s="51" t="str">
        <f t="shared" si="3"/>
        <v>CentralAfrican.SP.POP.TOTL</v>
      </c>
      <c r="F38" s="52">
        <v>2268768</v>
      </c>
      <c r="G38" s="51">
        <v>2334283</v>
      </c>
      <c r="H38" s="51">
        <v>2405238</v>
      </c>
      <c r="I38" s="51">
        <v>2478830</v>
      </c>
      <c r="J38" s="51">
        <v>2551199</v>
      </c>
      <c r="K38" s="51">
        <v>2619710</v>
      </c>
      <c r="L38" s="51">
        <v>2683026</v>
      </c>
      <c r="M38" s="51">
        <v>2742287</v>
      </c>
      <c r="N38" s="51">
        <v>2800363</v>
      </c>
      <c r="O38" s="51">
        <v>2861440</v>
      </c>
      <c r="P38" s="51">
        <v>2928464</v>
      </c>
      <c r="Q38" s="52">
        <v>3002213</v>
      </c>
      <c r="R38" s="51">
        <v>3081467</v>
      </c>
      <c r="S38" s="51">
        <v>3164729</v>
      </c>
      <c r="T38" s="51">
        <v>3249683</v>
      </c>
      <c r="U38" s="51">
        <v>3334511</v>
      </c>
      <c r="V38" s="51">
        <v>3419094</v>
      </c>
      <c r="W38" s="51">
        <v>3503638</v>
      </c>
      <c r="X38" s="51">
        <v>3587032</v>
      </c>
      <c r="Y38" s="51">
        <v>3667994</v>
      </c>
      <c r="Z38" s="52">
        <v>3745727</v>
      </c>
      <c r="AA38" s="51">
        <v>3819543</v>
      </c>
      <c r="AB38" s="51">
        <v>3889927</v>
      </c>
      <c r="AC38" s="51">
        <v>3958741</v>
      </c>
      <c r="AD38" s="51">
        <v>4028623</v>
      </c>
      <c r="AE38" s="51">
        <v>4101484</v>
      </c>
      <c r="AF38" s="51">
        <v>4177926</v>
      </c>
      <c r="AG38" s="52">
        <v>4257403</v>
      </c>
      <c r="AH38" s="51">
        <v>4339263</v>
      </c>
      <c r="AI38" s="51">
        <v>4422397</v>
      </c>
      <c r="AJ38" s="51">
        <f t="shared" si="1"/>
        <v>4401051</v>
      </c>
      <c r="AK38" s="51">
        <f t="shared" si="2"/>
        <v>4486837</v>
      </c>
      <c r="AM38" t="s">
        <v>4785</v>
      </c>
      <c r="AN38" t="s">
        <v>4818</v>
      </c>
      <c r="AO38" t="s">
        <v>1688</v>
      </c>
      <c r="AP38" t="s">
        <v>1689</v>
      </c>
      <c r="AQ38">
        <v>16310932</v>
      </c>
      <c r="AR38">
        <v>16677541.199999999</v>
      </c>
      <c r="AS38">
        <v>17064124.199999999</v>
      </c>
      <c r="AT38">
        <v>17464002.199999999</v>
      </c>
      <c r="AU38">
        <v>17867281.199999999</v>
      </c>
      <c r="AV38">
        <v>18266899</v>
      </c>
      <c r="AW38">
        <v>18661104.800000001</v>
      </c>
      <c r="AX38">
        <v>19050128.199999999</v>
      </c>
      <c r="AY38">
        <v>19436179.600000001</v>
      </c>
      <c r="AZ38">
        <v>19823493</v>
      </c>
      <c r="BA38">
        <v>20215028</v>
      </c>
      <c r="BB38">
        <v>20609908.960000001</v>
      </c>
      <c r="BC38">
        <v>21007327.399999999</v>
      </c>
      <c r="BD38">
        <v>21402550.84</v>
      </c>
      <c r="BE38">
        <v>21788107.48</v>
      </c>
      <c r="BF38">
        <v>22159624</v>
      </c>
      <c r="BG38">
        <v>22516332.84</v>
      </c>
      <c r="BH38">
        <v>22859713.039999999</v>
      </c>
      <c r="BI38">
        <v>23195469.039999999</v>
      </c>
      <c r="BJ38">
        <v>23532628.640000001</v>
      </c>
      <c r="BK38">
        <v>23877535</v>
      </c>
      <c r="BL38">
        <v>24226329</v>
      </c>
      <c r="BM38">
        <v>24586838</v>
      </c>
      <c r="BN38">
        <v>24957120</v>
      </c>
      <c r="BO38">
        <v>25337918</v>
      </c>
      <c r="BP38">
        <v>25725909</v>
      </c>
      <c r="BQ38">
        <v>26124379</v>
      </c>
      <c r="BR38">
        <v>26527716</v>
      </c>
      <c r="BS38">
        <v>26930697</v>
      </c>
      <c r="BT38">
        <v>27345911</v>
      </c>
      <c r="BU38">
        <v>27750748</v>
      </c>
      <c r="BV38">
        <v>28147237.987658702</v>
      </c>
      <c r="BW38">
        <v>28535609.608485509</v>
      </c>
      <c r="BX38">
        <v>28918535.645672437</v>
      </c>
      <c r="BY38">
        <v>29295802.054656193</v>
      </c>
      <c r="BZ38">
        <v>29668366</v>
      </c>
      <c r="CA38">
        <v>30043252.42512675</v>
      </c>
      <c r="CB38">
        <v>30406034.675075717</v>
      </c>
      <c r="CC38">
        <v>30760809.051158097</v>
      </c>
      <c r="CD38">
        <v>31105107.364077006</v>
      </c>
      <c r="CE38">
        <v>31443776.551376559</v>
      </c>
      <c r="CF38">
        <v>31779370.619062975</v>
      </c>
      <c r="CG38">
        <v>32107986.224446453</v>
      </c>
      <c r="CH38">
        <v>32426611</v>
      </c>
      <c r="CI38">
        <v>32741049</v>
      </c>
      <c r="CJ38">
        <v>33044831</v>
      </c>
      <c r="CK38">
        <v>33337639</v>
      </c>
      <c r="CL38">
        <v>33620029</v>
      </c>
      <c r="CM38">
        <v>33893657</v>
      </c>
      <c r="CN38">
        <v>34160781</v>
      </c>
      <c r="CO38">
        <v>34425133</v>
      </c>
      <c r="CP38">
        <v>34690475</v>
      </c>
    </row>
    <row r="39" spans="1:94">
      <c r="A39" s="51" t="s">
        <v>4062</v>
      </c>
      <c r="B39" s="51" t="s">
        <v>1381</v>
      </c>
      <c r="C39" s="51" t="s">
        <v>1688</v>
      </c>
      <c r="D39" s="51" t="s">
        <v>1689</v>
      </c>
      <c r="E39" s="51" t="str">
        <f t="shared" si="3"/>
        <v>Chad.SP.POP.TOTL</v>
      </c>
      <c r="F39" s="52">
        <v>4608167</v>
      </c>
      <c r="G39" s="51">
        <v>4713131</v>
      </c>
      <c r="H39" s="51">
        <v>4825280</v>
      </c>
      <c r="I39" s="51">
        <v>4946328</v>
      </c>
      <c r="J39" s="51">
        <v>5078161</v>
      </c>
      <c r="K39" s="51">
        <v>5221993</v>
      </c>
      <c r="L39" s="51">
        <v>5379133</v>
      </c>
      <c r="M39" s="51">
        <v>5549135</v>
      </c>
      <c r="N39" s="51">
        <v>5729265</v>
      </c>
      <c r="O39" s="51">
        <v>5915583</v>
      </c>
      <c r="P39" s="51">
        <v>6105359</v>
      </c>
      <c r="Q39" s="52">
        <v>6297904</v>
      </c>
      <c r="R39" s="51">
        <v>6494483</v>
      </c>
      <c r="S39" s="51">
        <v>6696745</v>
      </c>
      <c r="T39" s="51">
        <v>6907172</v>
      </c>
      <c r="U39" s="51">
        <v>7127765</v>
      </c>
      <c r="V39" s="51">
        <v>7357735</v>
      </c>
      <c r="W39" s="51">
        <v>7596841</v>
      </c>
      <c r="X39" s="51">
        <v>7848182</v>
      </c>
      <c r="Y39" s="51">
        <v>8115745</v>
      </c>
      <c r="Z39" s="52">
        <v>8401696</v>
      </c>
      <c r="AA39" s="51">
        <v>8708121</v>
      </c>
      <c r="AB39" s="51">
        <v>9032354</v>
      </c>
      <c r="AC39" s="51">
        <v>9365969</v>
      </c>
      <c r="AD39" s="51">
        <v>9697437</v>
      </c>
      <c r="AE39" s="51">
        <v>10018592</v>
      </c>
      <c r="AF39" s="51">
        <v>10326209</v>
      </c>
      <c r="AG39" s="52">
        <v>10622922</v>
      </c>
      <c r="AH39" s="51">
        <v>10913667</v>
      </c>
      <c r="AI39" s="51">
        <v>11206152</v>
      </c>
      <c r="AJ39" s="51">
        <f t="shared" si="1"/>
        <v>11227208</v>
      </c>
      <c r="AK39" s="51">
        <f t="shared" si="2"/>
        <v>11525496</v>
      </c>
      <c r="AM39" t="s">
        <v>4786</v>
      </c>
      <c r="AN39" t="s">
        <v>4819</v>
      </c>
      <c r="AO39" t="s">
        <v>1688</v>
      </c>
      <c r="AP39" t="s">
        <v>1689</v>
      </c>
      <c r="AQ39">
        <v>4174705</v>
      </c>
      <c r="AR39">
        <v>4251427.6044852864</v>
      </c>
      <c r="AS39">
        <v>4327932.1660898058</v>
      </c>
      <c r="AT39">
        <v>4404403.7524703788</v>
      </c>
      <c r="AU39">
        <v>4480785.8364470983</v>
      </c>
      <c r="AV39">
        <v>4557151</v>
      </c>
      <c r="AW39">
        <v>4634799.4210260073</v>
      </c>
      <c r="AX39">
        <v>4712464.2553829402</v>
      </c>
      <c r="AY39">
        <v>4788171.9439891893</v>
      </c>
      <c r="AZ39">
        <v>4859582.8382490966</v>
      </c>
      <c r="BA39">
        <v>4925446</v>
      </c>
      <c r="BB39">
        <v>4983442.0432000002</v>
      </c>
      <c r="BC39">
        <v>5035604.5568000004</v>
      </c>
      <c r="BD39">
        <v>5084063.3103999998</v>
      </c>
      <c r="BE39">
        <v>5131252.04</v>
      </c>
      <c r="BF39">
        <v>5179623</v>
      </c>
      <c r="BG39">
        <v>5230151.7248</v>
      </c>
      <c r="BH39">
        <v>5282190.7664000001</v>
      </c>
      <c r="BI39">
        <v>5335572.9119999995</v>
      </c>
      <c r="BJ39">
        <v>5392312.7856000001</v>
      </c>
      <c r="BK39">
        <v>5454027</v>
      </c>
      <c r="BL39">
        <v>5515647.8367999997</v>
      </c>
      <c r="BM39">
        <v>5585566.4240000006</v>
      </c>
      <c r="BN39">
        <v>5655261</v>
      </c>
      <c r="BO39">
        <v>5722289.4063999997</v>
      </c>
      <c r="BP39">
        <v>5777770</v>
      </c>
      <c r="BQ39">
        <v>5823808.411701709</v>
      </c>
      <c r="BR39">
        <v>5857286.3192383712</v>
      </c>
      <c r="BS39">
        <v>5880429.7209213059</v>
      </c>
      <c r="BT39">
        <v>5916424.6150675816</v>
      </c>
      <c r="BU39">
        <v>5954846</v>
      </c>
      <c r="BV39">
        <v>5997448.9876587</v>
      </c>
      <c r="BW39">
        <v>6043699.749170674</v>
      </c>
      <c r="BX39">
        <v>6095533.9234802425</v>
      </c>
      <c r="BY39">
        <v>6148240.3289320413</v>
      </c>
      <c r="BZ39">
        <v>6199725</v>
      </c>
      <c r="CA39">
        <v>6257896.42512675</v>
      </c>
      <c r="CB39">
        <v>6312125.6750757173</v>
      </c>
      <c r="CC39">
        <v>6363587.0511580966</v>
      </c>
      <c r="CD39">
        <v>6408095.3640770074</v>
      </c>
      <c r="CE39">
        <v>6453378.5513765598</v>
      </c>
      <c r="CF39">
        <v>6499944.619062975</v>
      </c>
      <c r="CG39">
        <v>6542783.224446455</v>
      </c>
      <c r="CH39">
        <v>6581575</v>
      </c>
      <c r="CI39">
        <v>6626910</v>
      </c>
      <c r="CJ39">
        <v>6670809</v>
      </c>
      <c r="CK39">
        <v>6715071</v>
      </c>
      <c r="CL39">
        <v>6759245</v>
      </c>
      <c r="CM39">
        <v>6802199</v>
      </c>
      <c r="CN39">
        <v>6842343</v>
      </c>
      <c r="CO39">
        <v>6880491</v>
      </c>
      <c r="CP39">
        <v>6919403</v>
      </c>
    </row>
    <row r="40" spans="1:94">
      <c r="A40" s="54" t="s">
        <v>1769</v>
      </c>
      <c r="B40" s="51" t="s">
        <v>1383</v>
      </c>
      <c r="C40" s="51" t="s">
        <v>1688</v>
      </c>
      <c r="D40" s="51" t="s">
        <v>1689</v>
      </c>
      <c r="E40" s="51" t="str">
        <f t="shared" si="3"/>
        <v>Channel Islands.SP.POP.TOTL</v>
      </c>
      <c r="F40" s="52">
        <v>129170</v>
      </c>
      <c r="G40" s="51">
        <v>129939</v>
      </c>
      <c r="H40" s="51">
        <v>130914</v>
      </c>
      <c r="I40" s="51">
        <v>132073</v>
      </c>
      <c r="J40" s="51">
        <v>133365</v>
      </c>
      <c r="K40" s="51">
        <v>134748</v>
      </c>
      <c r="L40" s="51">
        <v>136236</v>
      </c>
      <c r="M40" s="51">
        <v>137813</v>
      </c>
      <c r="N40" s="51">
        <v>139365</v>
      </c>
      <c r="O40" s="51">
        <v>140744</v>
      </c>
      <c r="P40" s="51">
        <v>141846</v>
      </c>
      <c r="Q40" s="52">
        <v>142617</v>
      </c>
      <c r="R40" s="51">
        <v>143095</v>
      </c>
      <c r="S40" s="51">
        <v>143387</v>
      </c>
      <c r="T40" s="51">
        <v>143649</v>
      </c>
      <c r="U40" s="51">
        <v>143996</v>
      </c>
      <c r="V40" s="51">
        <v>144462</v>
      </c>
      <c r="W40" s="51">
        <v>145011</v>
      </c>
      <c r="X40" s="51">
        <v>145608</v>
      </c>
      <c r="Y40" s="51">
        <v>146191</v>
      </c>
      <c r="Z40" s="52">
        <v>146714</v>
      </c>
      <c r="AA40" s="51">
        <v>147173</v>
      </c>
      <c r="AB40" s="51">
        <v>147585</v>
      </c>
      <c r="AC40" s="51">
        <v>147959</v>
      </c>
      <c r="AD40" s="51">
        <v>148311</v>
      </c>
      <c r="AE40" s="51">
        <v>148649</v>
      </c>
      <c r="AF40" s="51">
        <v>148976</v>
      </c>
      <c r="AG40" s="52">
        <v>149288</v>
      </c>
      <c r="AH40" s="51">
        <v>149581</v>
      </c>
      <c r="AI40" s="51">
        <v>149850</v>
      </c>
      <c r="AJ40" s="51">
        <f t="shared" si="1"/>
        <v>153352</v>
      </c>
      <c r="AK40" s="51">
        <f t="shared" si="2"/>
        <v>153876</v>
      </c>
      <c r="AM40" t="s">
        <v>4317</v>
      </c>
      <c r="AN40" t="s">
        <v>1379</v>
      </c>
      <c r="AO40" t="s">
        <v>1688</v>
      </c>
      <c r="AP40" t="s">
        <v>1689</v>
      </c>
      <c r="AQ40">
        <v>8092</v>
      </c>
      <c r="AR40">
        <v>8277</v>
      </c>
      <c r="AS40">
        <v>8418</v>
      </c>
      <c r="AT40">
        <v>8524</v>
      </c>
      <c r="AU40">
        <v>8612</v>
      </c>
      <c r="AV40">
        <v>8701</v>
      </c>
      <c r="AW40">
        <v>8787</v>
      </c>
      <c r="AX40">
        <v>8875</v>
      </c>
      <c r="AY40">
        <v>9002</v>
      </c>
      <c r="AZ40">
        <v>9216</v>
      </c>
      <c r="BA40">
        <v>9545</v>
      </c>
      <c r="BB40">
        <v>10004</v>
      </c>
      <c r="BC40">
        <v>10581</v>
      </c>
      <c r="BD40">
        <v>11253</v>
      </c>
      <c r="BE40">
        <v>11990</v>
      </c>
      <c r="BF40">
        <v>12764</v>
      </c>
      <c r="BG40">
        <v>13578</v>
      </c>
      <c r="BH40">
        <v>14432</v>
      </c>
      <c r="BI40">
        <v>15290</v>
      </c>
      <c r="BJ40">
        <v>16110</v>
      </c>
      <c r="BK40">
        <v>16861</v>
      </c>
      <c r="BL40">
        <v>17524</v>
      </c>
      <c r="BM40">
        <v>18116</v>
      </c>
      <c r="BN40">
        <v>18702</v>
      </c>
      <c r="BO40">
        <v>19366</v>
      </c>
      <c r="BP40">
        <v>20172</v>
      </c>
      <c r="BQ40">
        <v>21141</v>
      </c>
      <c r="BR40">
        <v>22253</v>
      </c>
      <c r="BS40">
        <v>23475</v>
      </c>
      <c r="BT40">
        <v>24752</v>
      </c>
      <c r="BU40">
        <v>26048</v>
      </c>
      <c r="BV40">
        <v>27363</v>
      </c>
      <c r="BW40">
        <v>28710</v>
      </c>
      <c r="BX40">
        <v>30074</v>
      </c>
      <c r="BY40">
        <v>31437</v>
      </c>
      <c r="BZ40">
        <v>32792</v>
      </c>
      <c r="CA40">
        <v>34096</v>
      </c>
      <c r="CB40">
        <v>35361</v>
      </c>
      <c r="CC40">
        <v>36704</v>
      </c>
      <c r="CD40">
        <v>38284</v>
      </c>
      <c r="CE40">
        <v>40195</v>
      </c>
      <c r="CF40">
        <v>42501</v>
      </c>
      <c r="CG40">
        <v>45117</v>
      </c>
      <c r="CH40">
        <v>47815</v>
      </c>
      <c r="CI40">
        <v>50273</v>
      </c>
      <c r="CJ40">
        <v>52268</v>
      </c>
      <c r="CK40">
        <v>53712</v>
      </c>
      <c r="CL40">
        <v>54679</v>
      </c>
      <c r="CM40">
        <v>55295</v>
      </c>
      <c r="CN40">
        <v>55763</v>
      </c>
      <c r="CO40">
        <v>56230</v>
      </c>
      <c r="CP40">
        <v>56729</v>
      </c>
    </row>
    <row r="41" spans="1:94">
      <c r="A41" s="51" t="s">
        <v>4235</v>
      </c>
      <c r="B41" s="51" t="s">
        <v>1384</v>
      </c>
      <c r="C41" s="51" t="s">
        <v>1688</v>
      </c>
      <c r="D41" s="51" t="s">
        <v>1689</v>
      </c>
      <c r="E41" s="51" t="str">
        <f t="shared" si="3"/>
        <v>Chile.SP.POP.TOTL</v>
      </c>
      <c r="F41" s="52">
        <v>11181360</v>
      </c>
      <c r="G41" s="51">
        <v>11351289</v>
      </c>
      <c r="H41" s="51">
        <v>11530363</v>
      </c>
      <c r="I41" s="51">
        <v>11717708</v>
      </c>
      <c r="J41" s="51">
        <v>11911565</v>
      </c>
      <c r="K41" s="51">
        <v>12110648</v>
      </c>
      <c r="L41" s="51">
        <v>12314072</v>
      </c>
      <c r="M41" s="51">
        <v>12522258</v>
      </c>
      <c r="N41" s="51">
        <v>12736595</v>
      </c>
      <c r="O41" s="51">
        <v>12959062</v>
      </c>
      <c r="P41" s="51">
        <v>13190515</v>
      </c>
      <c r="Q41" s="52">
        <v>13431652</v>
      </c>
      <c r="R41" s="51">
        <v>13680288</v>
      </c>
      <c r="S41" s="51">
        <v>13930847</v>
      </c>
      <c r="T41" s="51">
        <v>14175901</v>
      </c>
      <c r="U41" s="51">
        <v>14410020</v>
      </c>
      <c r="V41" s="51">
        <v>14631100</v>
      </c>
      <c r="W41" s="51">
        <v>14840234</v>
      </c>
      <c r="X41" s="51">
        <v>15039204</v>
      </c>
      <c r="Y41" s="51">
        <v>15231200</v>
      </c>
      <c r="Z41" s="52">
        <v>15418704</v>
      </c>
      <c r="AA41" s="51">
        <v>15601862</v>
      </c>
      <c r="AB41" s="51">
        <v>15780152</v>
      </c>
      <c r="AC41" s="51">
        <v>15954700</v>
      </c>
      <c r="AD41" s="51">
        <v>16126817</v>
      </c>
      <c r="AE41" s="51">
        <v>16297493</v>
      </c>
      <c r="AF41" s="51">
        <v>16467256</v>
      </c>
      <c r="AG41" s="52">
        <v>16636135</v>
      </c>
      <c r="AH41" s="51">
        <v>16803952</v>
      </c>
      <c r="AI41" s="51">
        <v>16970265</v>
      </c>
      <c r="AJ41" s="51">
        <f t="shared" si="1"/>
        <v>17113688</v>
      </c>
      <c r="AK41" s="51">
        <f t="shared" si="2"/>
        <v>17269525</v>
      </c>
      <c r="AM41" t="s">
        <v>4787</v>
      </c>
      <c r="AN41" t="s">
        <v>4820</v>
      </c>
      <c r="AO41" t="s">
        <v>1688</v>
      </c>
      <c r="AP41" t="s">
        <v>1689</v>
      </c>
      <c r="AQ41">
        <v>31760851</v>
      </c>
      <c r="AR41">
        <v>32486072</v>
      </c>
      <c r="AS41">
        <v>33239181</v>
      </c>
      <c r="AT41">
        <v>34021995</v>
      </c>
      <c r="AU41">
        <v>34836715</v>
      </c>
      <c r="AV41">
        <v>35685133</v>
      </c>
      <c r="AW41">
        <v>36569246</v>
      </c>
      <c r="AX41">
        <v>37489755</v>
      </c>
      <c r="AY41">
        <v>38445694</v>
      </c>
      <c r="AZ41">
        <v>39435295</v>
      </c>
      <c r="BA41">
        <v>40457963</v>
      </c>
      <c r="BB41">
        <v>41513338</v>
      </c>
      <c r="BC41">
        <v>42604125</v>
      </c>
      <c r="BD41">
        <v>43736477</v>
      </c>
      <c r="BE41">
        <v>44918457</v>
      </c>
      <c r="BF41">
        <v>46155911</v>
      </c>
      <c r="BG41">
        <v>47452885</v>
      </c>
      <c r="BH41">
        <v>48808537</v>
      </c>
      <c r="BI41">
        <v>50217924</v>
      </c>
      <c r="BJ41">
        <v>51673390</v>
      </c>
      <c r="BK41">
        <v>53170170</v>
      </c>
      <c r="BL41">
        <v>54710927</v>
      </c>
      <c r="BM41">
        <v>56300938</v>
      </c>
      <c r="BN41">
        <v>57941716</v>
      </c>
      <c r="BO41">
        <v>59635175</v>
      </c>
      <c r="BP41">
        <v>61385361</v>
      </c>
      <c r="BQ41">
        <v>63179592</v>
      </c>
      <c r="BR41">
        <v>65023006</v>
      </c>
      <c r="BS41">
        <v>66957622</v>
      </c>
      <c r="BT41">
        <v>69039584</v>
      </c>
      <c r="BU41">
        <v>71302161</v>
      </c>
      <c r="BV41">
        <v>73776825</v>
      </c>
      <c r="BW41">
        <v>76434369</v>
      </c>
      <c r="BX41">
        <v>79173983</v>
      </c>
      <c r="BY41">
        <v>81856347</v>
      </c>
      <c r="BZ41">
        <v>84386597</v>
      </c>
      <c r="CA41">
        <v>86719603</v>
      </c>
      <c r="CB41">
        <v>88898501</v>
      </c>
      <c r="CC41">
        <v>91024598</v>
      </c>
      <c r="CD41">
        <v>93245547</v>
      </c>
      <c r="CE41">
        <v>95666833</v>
      </c>
      <c r="CF41">
        <v>98322342</v>
      </c>
      <c r="CG41">
        <v>101175541</v>
      </c>
      <c r="CH41">
        <v>104176215</v>
      </c>
      <c r="CI41">
        <v>107244932</v>
      </c>
      <c r="CJ41">
        <v>110323442</v>
      </c>
      <c r="CK41">
        <v>113399520</v>
      </c>
      <c r="CL41">
        <v>116491953</v>
      </c>
      <c r="CM41">
        <v>119609867</v>
      </c>
      <c r="CN41">
        <v>122771147</v>
      </c>
      <c r="CO41">
        <v>125988614</v>
      </c>
      <c r="CP41">
        <v>129261240</v>
      </c>
    </row>
    <row r="42" spans="1:94">
      <c r="A42" s="51" t="s">
        <v>4030</v>
      </c>
      <c r="B42" s="51" t="s">
        <v>1385</v>
      </c>
      <c r="C42" s="51" t="s">
        <v>1688</v>
      </c>
      <c r="D42" s="51" t="s">
        <v>1689</v>
      </c>
      <c r="E42" s="51" t="str">
        <f t="shared" si="3"/>
        <v>China.SP.POP.TOTL</v>
      </c>
      <c r="F42" s="52">
        <v>981235000</v>
      </c>
      <c r="G42" s="51">
        <v>993885000</v>
      </c>
      <c r="H42" s="51">
        <v>1008630000</v>
      </c>
      <c r="I42" s="51">
        <v>1023310000</v>
      </c>
      <c r="J42" s="51">
        <v>1036825000</v>
      </c>
      <c r="K42" s="51">
        <v>1051040000</v>
      </c>
      <c r="L42" s="51">
        <v>1066790000</v>
      </c>
      <c r="M42" s="51">
        <v>1084035000</v>
      </c>
      <c r="N42" s="51">
        <v>1101630000</v>
      </c>
      <c r="O42" s="51">
        <v>1118650000</v>
      </c>
      <c r="P42" s="51">
        <v>1135185000</v>
      </c>
      <c r="Q42" s="52">
        <v>1150780000</v>
      </c>
      <c r="R42" s="51">
        <v>1164970000</v>
      </c>
      <c r="S42" s="51">
        <v>1178440000</v>
      </c>
      <c r="T42" s="51">
        <v>1191835000</v>
      </c>
      <c r="U42" s="51">
        <v>1204855000</v>
      </c>
      <c r="V42" s="51">
        <v>1217550000</v>
      </c>
      <c r="W42" s="51">
        <v>1230075000</v>
      </c>
      <c r="X42" s="51">
        <v>1241935000</v>
      </c>
      <c r="Y42" s="51">
        <v>1252735000</v>
      </c>
      <c r="Z42" s="52">
        <v>1262645000</v>
      </c>
      <c r="AA42" s="51">
        <v>1271850000</v>
      </c>
      <c r="AB42" s="51">
        <v>1280400000</v>
      </c>
      <c r="AC42" s="51">
        <v>1288400000</v>
      </c>
      <c r="AD42" s="51">
        <v>1296075000</v>
      </c>
      <c r="AE42" s="51">
        <v>1303720000</v>
      </c>
      <c r="AF42" s="51">
        <v>1311020000</v>
      </c>
      <c r="AG42" s="52">
        <v>1317885000</v>
      </c>
      <c r="AH42" s="51">
        <v>1324655000</v>
      </c>
      <c r="AI42" s="51">
        <v>1331460000</v>
      </c>
      <c r="AJ42" s="51">
        <f t="shared" si="1"/>
        <v>1337825000</v>
      </c>
      <c r="AK42" s="51">
        <f t="shared" si="2"/>
        <v>1344130000</v>
      </c>
      <c r="AM42" t="s">
        <v>4313</v>
      </c>
      <c r="AN42" t="s">
        <v>1380</v>
      </c>
      <c r="AO42" t="s">
        <v>1688</v>
      </c>
      <c r="AP42" t="s">
        <v>1689</v>
      </c>
      <c r="AQ42">
        <v>1503509</v>
      </c>
      <c r="AR42">
        <v>1529237</v>
      </c>
      <c r="AS42">
        <v>1556665</v>
      </c>
      <c r="AT42">
        <v>1585774</v>
      </c>
      <c r="AU42">
        <v>1616524</v>
      </c>
      <c r="AV42">
        <v>1648838</v>
      </c>
      <c r="AW42">
        <v>1682880</v>
      </c>
      <c r="AX42">
        <v>1718560</v>
      </c>
      <c r="AY42">
        <v>1755258</v>
      </c>
      <c r="AZ42">
        <v>1792147</v>
      </c>
      <c r="BA42">
        <v>1828709</v>
      </c>
      <c r="BB42">
        <v>1864764</v>
      </c>
      <c r="BC42">
        <v>1900723</v>
      </c>
      <c r="BD42">
        <v>1937410</v>
      </c>
      <c r="BE42">
        <v>1975985</v>
      </c>
      <c r="BF42">
        <v>2017362</v>
      </c>
      <c r="BG42">
        <v>2061466</v>
      </c>
      <c r="BH42">
        <v>2108232</v>
      </c>
      <c r="BI42">
        <v>2158547</v>
      </c>
      <c r="BJ42">
        <v>2213492</v>
      </c>
      <c r="BK42">
        <v>2273630</v>
      </c>
      <c r="BL42">
        <v>2339759</v>
      </c>
      <c r="BM42">
        <v>2411176</v>
      </c>
      <c r="BN42">
        <v>2485120</v>
      </c>
      <c r="BO42">
        <v>2557808</v>
      </c>
      <c r="BP42">
        <v>2626638</v>
      </c>
      <c r="BQ42">
        <v>2690250</v>
      </c>
      <c r="BR42">
        <v>2749702</v>
      </c>
      <c r="BS42">
        <v>2807768</v>
      </c>
      <c r="BT42">
        <v>2868515</v>
      </c>
      <c r="BU42">
        <v>2934777</v>
      </c>
      <c r="BV42">
        <v>3007347</v>
      </c>
      <c r="BW42">
        <v>3084958</v>
      </c>
      <c r="BX42">
        <v>3165869</v>
      </c>
      <c r="BY42">
        <v>3247456</v>
      </c>
      <c r="BZ42">
        <v>3327710</v>
      </c>
      <c r="CA42">
        <v>3406451</v>
      </c>
      <c r="CB42">
        <v>3484027</v>
      </c>
      <c r="CC42">
        <v>3559604</v>
      </c>
      <c r="CD42">
        <v>3632287</v>
      </c>
      <c r="CE42">
        <v>3701607</v>
      </c>
      <c r="CF42">
        <v>3767068</v>
      </c>
      <c r="CG42">
        <v>3829238</v>
      </c>
      <c r="CH42">
        <v>3890075</v>
      </c>
      <c r="CI42">
        <v>3952281</v>
      </c>
      <c r="CJ42">
        <v>4017880</v>
      </c>
      <c r="CK42">
        <v>4087534</v>
      </c>
      <c r="CL42">
        <v>4160940</v>
      </c>
      <c r="CM42">
        <v>4237961</v>
      </c>
      <c r="CN42">
        <v>4318128</v>
      </c>
      <c r="CO42">
        <v>4401051</v>
      </c>
      <c r="CP42">
        <v>4486837</v>
      </c>
    </row>
    <row r="43" spans="1:94">
      <c r="A43" s="51" t="s">
        <v>4237</v>
      </c>
      <c r="B43" s="51" t="s">
        <v>1386</v>
      </c>
      <c r="C43" s="51" t="s">
        <v>1688</v>
      </c>
      <c r="D43" s="51" t="s">
        <v>1689</v>
      </c>
      <c r="E43" s="51" t="str">
        <f t="shared" si="3"/>
        <v>Colombia.SP.POP.TOTL</v>
      </c>
      <c r="F43" s="52">
        <v>26890687</v>
      </c>
      <c r="G43" s="51">
        <v>27500115</v>
      </c>
      <c r="H43" s="51">
        <v>28116150</v>
      </c>
      <c r="I43" s="51">
        <v>28738057</v>
      </c>
      <c r="J43" s="51">
        <v>29365111</v>
      </c>
      <c r="K43" s="51">
        <v>29996653</v>
      </c>
      <c r="L43" s="51">
        <v>30632215</v>
      </c>
      <c r="M43" s="51">
        <v>31271326</v>
      </c>
      <c r="N43" s="51">
        <v>31913363</v>
      </c>
      <c r="O43" s="51">
        <v>32557694</v>
      </c>
      <c r="P43" s="51">
        <v>33203846</v>
      </c>
      <c r="Q43" s="52">
        <v>33851157</v>
      </c>
      <c r="R43" s="51">
        <v>34499499</v>
      </c>
      <c r="S43" s="51">
        <v>35149590</v>
      </c>
      <c r="T43" s="51">
        <v>35802545</v>
      </c>
      <c r="U43" s="51">
        <v>36459011</v>
      </c>
      <c r="V43" s="51">
        <v>37119213</v>
      </c>
      <c r="W43" s="51">
        <v>37782390</v>
      </c>
      <c r="X43" s="51">
        <v>38447016</v>
      </c>
      <c r="Y43" s="51">
        <v>39111030</v>
      </c>
      <c r="Z43" s="52">
        <v>39772905</v>
      </c>
      <c r="AA43" s="51">
        <v>40431645</v>
      </c>
      <c r="AB43" s="51">
        <v>41087424</v>
      </c>
      <c r="AC43" s="51">
        <v>41741289</v>
      </c>
      <c r="AD43" s="51">
        <v>42394904</v>
      </c>
      <c r="AE43" s="51">
        <v>43049245</v>
      </c>
      <c r="AF43" s="51">
        <v>43704486</v>
      </c>
      <c r="AG43" s="52">
        <v>44359445</v>
      </c>
      <c r="AH43" s="51">
        <v>45012096</v>
      </c>
      <c r="AI43" s="51">
        <v>45659709</v>
      </c>
      <c r="AJ43" s="51">
        <f t="shared" si="1"/>
        <v>46294841</v>
      </c>
      <c r="AK43" s="51">
        <f t="shared" si="2"/>
        <v>46927125</v>
      </c>
      <c r="AM43" t="s">
        <v>4788</v>
      </c>
      <c r="AN43" t="s">
        <v>4821</v>
      </c>
      <c r="AO43" t="s">
        <v>1688</v>
      </c>
      <c r="AP43" t="s">
        <v>1689</v>
      </c>
      <c r="AQ43">
        <v>51676733</v>
      </c>
      <c r="AR43">
        <v>53349225.9344</v>
      </c>
      <c r="AS43">
        <v>55055205.721599996</v>
      </c>
      <c r="AT43">
        <v>56788485.268799998</v>
      </c>
      <c r="AU43">
        <v>58542340.088</v>
      </c>
      <c r="AV43">
        <v>60313378</v>
      </c>
      <c r="AW43">
        <v>62094623.516800001</v>
      </c>
      <c r="AX43">
        <v>63889892.196800001</v>
      </c>
      <c r="AY43">
        <v>65719877.2848</v>
      </c>
      <c r="AZ43">
        <v>67613147.332800001</v>
      </c>
      <c r="BA43">
        <v>69588874</v>
      </c>
      <c r="BB43">
        <v>71651318.083200008</v>
      </c>
      <c r="BC43">
        <v>73789579.156800002</v>
      </c>
      <c r="BD43">
        <v>75988699.470400006</v>
      </c>
      <c r="BE43">
        <v>78226782.560000002</v>
      </c>
      <c r="BF43">
        <v>80485072</v>
      </c>
      <c r="BG43">
        <v>82763581.884800002</v>
      </c>
      <c r="BH43">
        <v>85059358.726400003</v>
      </c>
      <c r="BI43">
        <v>87346844.871999994</v>
      </c>
      <c r="BJ43">
        <v>89594391.145600006</v>
      </c>
      <c r="BK43">
        <v>91781362</v>
      </c>
      <c r="BL43">
        <v>93893548.836799994</v>
      </c>
      <c r="BM43">
        <v>95941098.423999995</v>
      </c>
      <c r="BN43">
        <v>97957504</v>
      </c>
      <c r="BO43">
        <v>99994800.406399995</v>
      </c>
      <c r="BP43">
        <v>102085863</v>
      </c>
      <c r="BQ43">
        <v>104241788</v>
      </c>
      <c r="BR43">
        <v>106451908</v>
      </c>
      <c r="BS43">
        <v>108702819</v>
      </c>
      <c r="BT43">
        <v>110972427</v>
      </c>
      <c r="BU43">
        <v>113247849</v>
      </c>
      <c r="BV43">
        <v>115521709</v>
      </c>
      <c r="BW43">
        <v>117796795</v>
      </c>
      <c r="BX43">
        <v>120070385</v>
      </c>
      <c r="BY43">
        <v>122338329</v>
      </c>
      <c r="BZ43">
        <v>124596308</v>
      </c>
      <c r="CA43">
        <v>126846786</v>
      </c>
      <c r="CB43">
        <v>129087860</v>
      </c>
      <c r="CC43">
        <v>131300432</v>
      </c>
      <c r="CD43">
        <v>133458232</v>
      </c>
      <c r="CE43">
        <v>135553961</v>
      </c>
      <c r="CF43">
        <v>137576995</v>
      </c>
      <c r="CG43">
        <v>139537506</v>
      </c>
      <c r="CH43">
        <v>141466979</v>
      </c>
      <c r="CI43">
        <v>143408837</v>
      </c>
      <c r="CJ43">
        <v>145394537</v>
      </c>
      <c r="CK43">
        <v>147433735</v>
      </c>
      <c r="CL43">
        <v>149517717</v>
      </c>
      <c r="CM43">
        <v>151636662</v>
      </c>
      <c r="CN43">
        <v>153773459</v>
      </c>
      <c r="CO43">
        <v>155914063</v>
      </c>
      <c r="CP43">
        <v>158057054</v>
      </c>
    </row>
    <row r="44" spans="1:94">
      <c r="A44" s="51" t="s">
        <v>4065</v>
      </c>
      <c r="B44" s="51" t="s">
        <v>1387</v>
      </c>
      <c r="C44" s="51" t="s">
        <v>1688</v>
      </c>
      <c r="D44" s="51" t="s">
        <v>1689</v>
      </c>
      <c r="E44" s="51" t="str">
        <f t="shared" si="3"/>
        <v>Comoros.SP.POP.TOTL</v>
      </c>
      <c r="F44" s="52">
        <v>335150</v>
      </c>
      <c r="G44" s="51">
        <v>344027.29628665198</v>
      </c>
      <c r="H44" s="51">
        <v>353139.73024109699</v>
      </c>
      <c r="I44" s="51">
        <v>362493.53007979202</v>
      </c>
      <c r="J44" s="51">
        <v>372095.088989273</v>
      </c>
      <c r="K44" s="51">
        <v>381950.96949580999</v>
      </c>
      <c r="L44" s="51">
        <v>392067.90795079502</v>
      </c>
      <c r="M44" s="51">
        <v>402452.81913494202</v>
      </c>
      <c r="N44" s="51">
        <v>413112.80098444002</v>
      </c>
      <c r="O44" s="51">
        <v>424055.13944228698</v>
      </c>
      <c r="P44" s="51">
        <v>435287.31343812897</v>
      </c>
      <c r="Q44" s="52">
        <v>446817</v>
      </c>
      <c r="R44" s="51">
        <v>456351.39810817502</v>
      </c>
      <c r="S44" s="51">
        <v>466089.24583282601</v>
      </c>
      <c r="T44" s="51">
        <v>476034.88448065898</v>
      </c>
      <c r="U44" s="51">
        <v>486192.74799529102</v>
      </c>
      <c r="V44" s="51">
        <v>496567.36493398098</v>
      </c>
      <c r="W44" s="51">
        <v>507163.36048654001</v>
      </c>
      <c r="X44" s="51">
        <v>517985.45853732701</v>
      </c>
      <c r="Y44" s="51">
        <v>529038.48377123696</v>
      </c>
      <c r="Z44" s="52">
        <v>540327.36382463702</v>
      </c>
      <c r="AA44" s="51">
        <v>551857.13148218999</v>
      </c>
      <c r="AB44" s="51">
        <v>563632.92692055996</v>
      </c>
      <c r="AC44" s="51">
        <v>575660</v>
      </c>
      <c r="AD44" s="51">
        <v>587943.71260482899</v>
      </c>
      <c r="AE44" s="51">
        <v>600489.54103385506</v>
      </c>
      <c r="AF44" s="51">
        <v>613605.97734631901</v>
      </c>
      <c r="AG44" s="52">
        <v>628410.06071383599</v>
      </c>
      <c r="AH44" s="51">
        <v>643571.31283857406</v>
      </c>
      <c r="AI44" s="51">
        <v>659098.35090526298</v>
      </c>
      <c r="AJ44" s="51">
        <f t="shared" si="1"/>
        <v>734750</v>
      </c>
      <c r="AK44" s="51">
        <f t="shared" si="2"/>
        <v>753943</v>
      </c>
      <c r="AM44" t="s">
        <v>4789</v>
      </c>
      <c r="AN44" t="s">
        <v>4822</v>
      </c>
      <c r="AO44" t="s">
        <v>1688</v>
      </c>
      <c r="AP44" t="s">
        <v>1689</v>
      </c>
      <c r="AQ44">
        <v>24402800</v>
      </c>
      <c r="AR44">
        <v>25348456</v>
      </c>
      <c r="AS44">
        <v>26307888</v>
      </c>
      <c r="AT44">
        <v>27271652</v>
      </c>
      <c r="AU44">
        <v>28215352</v>
      </c>
      <c r="AV44">
        <v>29118296</v>
      </c>
      <c r="AW44">
        <v>29978011</v>
      </c>
      <c r="AX44">
        <v>30794502</v>
      </c>
      <c r="AY44">
        <v>31586828</v>
      </c>
      <c r="AZ44">
        <v>32375419</v>
      </c>
      <c r="BA44">
        <v>33172886</v>
      </c>
      <c r="BB44">
        <v>33995256</v>
      </c>
      <c r="BC44">
        <v>34841907</v>
      </c>
      <c r="BD44">
        <v>35696786</v>
      </c>
      <c r="BE44">
        <v>36546135</v>
      </c>
      <c r="BF44">
        <v>37371395</v>
      </c>
      <c r="BG44">
        <v>38144519.463461086</v>
      </c>
      <c r="BH44">
        <v>38911332.26616288</v>
      </c>
      <c r="BI44">
        <v>39678301.89586702</v>
      </c>
      <c r="BJ44">
        <v>40459904</v>
      </c>
      <c r="BK44">
        <v>41281322.247205339</v>
      </c>
      <c r="BL44">
        <v>42128210.420703322</v>
      </c>
      <c r="BM44">
        <v>43000290.30308304</v>
      </c>
      <c r="BN44">
        <v>43897691.940418765</v>
      </c>
      <c r="BO44">
        <v>44812804.645317212</v>
      </c>
      <c r="BP44">
        <v>45740730</v>
      </c>
      <c r="BQ44">
        <v>46620143.194911137</v>
      </c>
      <c r="BR44">
        <v>47513877.397117227</v>
      </c>
      <c r="BS44">
        <v>48412522.889210068</v>
      </c>
      <c r="BT44">
        <v>49331755</v>
      </c>
      <c r="BU44">
        <v>50220352</v>
      </c>
      <c r="BV44">
        <v>51057235</v>
      </c>
      <c r="BW44">
        <v>51804489.171267793</v>
      </c>
      <c r="BX44">
        <v>52388958.004116215</v>
      </c>
      <c r="BY44">
        <v>52774655.937260762</v>
      </c>
      <c r="BZ44">
        <v>53124440.382157616</v>
      </c>
      <c r="CA44">
        <v>53559318.256927028</v>
      </c>
      <c r="CB44">
        <v>53978275.040035695</v>
      </c>
      <c r="CC44">
        <v>54314269.125072151</v>
      </c>
      <c r="CD44">
        <v>54634220.854054406</v>
      </c>
      <c r="CE44">
        <v>55106652</v>
      </c>
      <c r="CF44">
        <v>55552159</v>
      </c>
      <c r="CG44">
        <v>56007350</v>
      </c>
      <c r="CH44">
        <v>56504655</v>
      </c>
      <c r="CI44">
        <v>57069975</v>
      </c>
      <c r="CJ44">
        <v>57677708</v>
      </c>
      <c r="CK44">
        <v>58341166</v>
      </c>
      <c r="CL44">
        <v>59083861</v>
      </c>
      <c r="CM44">
        <v>59905211</v>
      </c>
      <c r="CN44">
        <v>61007243</v>
      </c>
      <c r="CO44">
        <v>62254219</v>
      </c>
      <c r="CP44">
        <v>63488918</v>
      </c>
    </row>
    <row r="45" spans="1:94">
      <c r="A45" s="51" t="s">
        <v>1706</v>
      </c>
      <c r="B45" s="51" t="s">
        <v>1388</v>
      </c>
      <c r="C45" s="51" t="s">
        <v>1688</v>
      </c>
      <c r="D45" s="51" t="s">
        <v>1689</v>
      </c>
      <c r="E45" s="51" t="str">
        <f t="shared" si="3"/>
        <v>Congo DR.SP.POP.TOTL</v>
      </c>
      <c r="F45" s="52">
        <v>27170024</v>
      </c>
      <c r="G45" s="51">
        <v>27960034</v>
      </c>
      <c r="H45" s="51">
        <v>28767531</v>
      </c>
      <c r="I45" s="51">
        <v>29602143</v>
      </c>
      <c r="J45" s="51">
        <v>30476688</v>
      </c>
      <c r="K45" s="51">
        <v>31402400</v>
      </c>
      <c r="L45" s="51">
        <v>32371771</v>
      </c>
      <c r="M45" s="51">
        <v>33386291</v>
      </c>
      <c r="N45" s="51">
        <v>34475650</v>
      </c>
      <c r="O45" s="51">
        <v>35678457</v>
      </c>
      <c r="P45" s="51">
        <v>37016126</v>
      </c>
      <c r="Q45" s="52">
        <v>38513486</v>
      </c>
      <c r="R45" s="51">
        <v>40147064</v>
      </c>
      <c r="S45" s="51">
        <v>41831441</v>
      </c>
      <c r="T45" s="51">
        <v>43449392</v>
      </c>
      <c r="U45" s="51">
        <v>44920980</v>
      </c>
      <c r="V45" s="51">
        <v>46207846</v>
      </c>
      <c r="W45" s="51">
        <v>47345519</v>
      </c>
      <c r="X45" s="51">
        <v>48418510</v>
      </c>
      <c r="Y45" s="51">
        <v>49550275</v>
      </c>
      <c r="Z45" s="52">
        <v>50829248</v>
      </c>
      <c r="AA45" s="51">
        <v>52284019</v>
      </c>
      <c r="AB45" s="51">
        <v>53884709</v>
      </c>
      <c r="AC45" s="51">
        <v>55590624</v>
      </c>
      <c r="AD45" s="51">
        <v>57337002</v>
      </c>
      <c r="AE45" s="51">
        <v>59076752</v>
      </c>
      <c r="AF45" s="51">
        <v>60799799</v>
      </c>
      <c r="AG45" s="52">
        <v>62522787</v>
      </c>
      <c r="AH45" s="51">
        <v>64256635</v>
      </c>
      <c r="AI45" s="51" t="e">
        <v>#N/A</v>
      </c>
      <c r="AJ45" s="51">
        <f t="shared" si="1"/>
        <v>65965795</v>
      </c>
      <c r="AK45" s="51">
        <f t="shared" si="2"/>
        <v>67757577</v>
      </c>
      <c r="AM45" t="s">
        <v>4062</v>
      </c>
      <c r="AN45" t="s">
        <v>1381</v>
      </c>
      <c r="AO45" t="s">
        <v>1688</v>
      </c>
      <c r="AP45" t="s">
        <v>1689</v>
      </c>
      <c r="AQ45">
        <v>2954088</v>
      </c>
      <c r="AR45">
        <v>3017366</v>
      </c>
      <c r="AS45">
        <v>3083054</v>
      </c>
      <c r="AT45">
        <v>3150606</v>
      </c>
      <c r="AU45">
        <v>3219259</v>
      </c>
      <c r="AV45">
        <v>3288547</v>
      </c>
      <c r="AW45">
        <v>3357972</v>
      </c>
      <c r="AX45">
        <v>3427888</v>
      </c>
      <c r="AY45">
        <v>3499681</v>
      </c>
      <c r="AZ45">
        <v>3575273</v>
      </c>
      <c r="BA45">
        <v>3655905</v>
      </c>
      <c r="BB45">
        <v>3742580</v>
      </c>
      <c r="BC45">
        <v>3834574</v>
      </c>
      <c r="BD45">
        <v>3929341</v>
      </c>
      <c r="BE45">
        <v>4023300</v>
      </c>
      <c r="BF45">
        <v>4114094</v>
      </c>
      <c r="BG45">
        <v>4201073</v>
      </c>
      <c r="BH45">
        <v>4285738</v>
      </c>
      <c r="BI45">
        <v>4370560</v>
      </c>
      <c r="BJ45">
        <v>4459072</v>
      </c>
      <c r="BK45">
        <v>4554089</v>
      </c>
      <c r="BL45">
        <v>4656116</v>
      </c>
      <c r="BM45">
        <v>4765160</v>
      </c>
      <c r="BN45">
        <v>4882913</v>
      </c>
      <c r="BO45">
        <v>5011242</v>
      </c>
      <c r="BP45">
        <v>5151339</v>
      </c>
      <c r="BQ45">
        <v>5304490</v>
      </c>
      <c r="BR45">
        <v>5470211</v>
      </c>
      <c r="BS45">
        <v>5645708</v>
      </c>
      <c r="BT45">
        <v>5826974</v>
      </c>
      <c r="BU45">
        <v>6011224</v>
      </c>
      <c r="BV45">
        <v>6197766</v>
      </c>
      <c r="BW45">
        <v>6387856</v>
      </c>
      <c r="BX45">
        <v>6583079</v>
      </c>
      <c r="BY45">
        <v>6785842</v>
      </c>
      <c r="BZ45">
        <v>6998108</v>
      </c>
      <c r="CA45">
        <v>7219081</v>
      </c>
      <c r="CB45">
        <v>7448585</v>
      </c>
      <c r="CC45">
        <v>7689836</v>
      </c>
      <c r="CD45">
        <v>7946982</v>
      </c>
      <c r="CE45">
        <v>8222326.9999999991</v>
      </c>
      <c r="CF45">
        <v>8517944</v>
      </c>
      <c r="CG45">
        <v>8831199</v>
      </c>
      <c r="CH45">
        <v>9153893</v>
      </c>
      <c r="CI45">
        <v>9474792</v>
      </c>
      <c r="CJ45">
        <v>9785902</v>
      </c>
      <c r="CK45">
        <v>10084087</v>
      </c>
      <c r="CL45">
        <v>10371839</v>
      </c>
      <c r="CM45">
        <v>10653762</v>
      </c>
      <c r="CN45">
        <v>10937089</v>
      </c>
      <c r="CO45">
        <v>11227208</v>
      </c>
      <c r="CP45">
        <v>11525496</v>
      </c>
    </row>
    <row r="46" spans="1:94">
      <c r="A46" s="51" t="s">
        <v>1705</v>
      </c>
      <c r="B46" s="51" t="s">
        <v>1389</v>
      </c>
      <c r="C46" s="51" t="s">
        <v>1688</v>
      </c>
      <c r="D46" s="51" t="s">
        <v>1689</v>
      </c>
      <c r="E46" s="51" t="str">
        <f t="shared" si="3"/>
        <v>Congo.SP.POP.TOTL</v>
      </c>
      <c r="F46" s="52">
        <v>1814824</v>
      </c>
      <c r="G46" s="51">
        <v>1872417</v>
      </c>
      <c r="H46" s="51">
        <v>1931429</v>
      </c>
      <c r="I46" s="51">
        <v>1991826</v>
      </c>
      <c r="J46" s="51">
        <v>2053589</v>
      </c>
      <c r="K46" s="51">
        <v>2116659</v>
      </c>
      <c r="L46" s="51">
        <v>2180765</v>
      </c>
      <c r="M46" s="51">
        <v>2245709</v>
      </c>
      <c r="N46" s="51">
        <v>2311573</v>
      </c>
      <c r="O46" s="51">
        <v>2378513</v>
      </c>
      <c r="P46" s="51">
        <v>2446482</v>
      </c>
      <c r="Q46" s="52">
        <v>2516047</v>
      </c>
      <c r="R46" s="51">
        <v>2586785</v>
      </c>
      <c r="S46" s="51">
        <v>2656513</v>
      </c>
      <c r="T46" s="51">
        <v>2722319</v>
      </c>
      <c r="U46" s="51">
        <v>2782397</v>
      </c>
      <c r="V46" s="51">
        <v>2835383</v>
      </c>
      <c r="W46" s="51">
        <v>2882589</v>
      </c>
      <c r="X46" s="51">
        <v>2928135</v>
      </c>
      <c r="Y46" s="51">
        <v>2977777</v>
      </c>
      <c r="Z46" s="52">
        <v>3035508</v>
      </c>
      <c r="AA46" s="51">
        <v>3103314</v>
      </c>
      <c r="AB46" s="51">
        <v>3179660</v>
      </c>
      <c r="AC46" s="51">
        <v>3260769</v>
      </c>
      <c r="AD46" s="51">
        <v>3341052</v>
      </c>
      <c r="AE46" s="51">
        <v>3416654</v>
      </c>
      <c r="AF46" s="51">
        <v>3486073</v>
      </c>
      <c r="AG46" s="52">
        <v>3551105</v>
      </c>
      <c r="AH46" s="51">
        <v>3615152</v>
      </c>
      <c r="AI46" s="51">
        <v>3683182</v>
      </c>
      <c r="AJ46" s="51">
        <f t="shared" si="1"/>
        <v>4042899</v>
      </c>
      <c r="AK46" s="51">
        <f t="shared" si="2"/>
        <v>4139748</v>
      </c>
      <c r="AM46" t="s">
        <v>1382</v>
      </c>
      <c r="AN46" t="s">
        <v>1383</v>
      </c>
      <c r="AO46" t="s">
        <v>1688</v>
      </c>
      <c r="AP46" t="s">
        <v>1689</v>
      </c>
      <c r="AQ46">
        <v>109396</v>
      </c>
      <c r="AR46">
        <v>110381</v>
      </c>
      <c r="AS46">
        <v>111448</v>
      </c>
      <c r="AT46">
        <v>112582</v>
      </c>
      <c r="AU46">
        <v>113765</v>
      </c>
      <c r="AV46">
        <v>114974</v>
      </c>
      <c r="AW46">
        <v>116200</v>
      </c>
      <c r="AX46">
        <v>117437</v>
      </c>
      <c r="AY46">
        <v>118676</v>
      </c>
      <c r="AZ46">
        <v>119910</v>
      </c>
      <c r="BA46">
        <v>121126</v>
      </c>
      <c r="BB46">
        <v>122338</v>
      </c>
      <c r="BC46">
        <v>123534</v>
      </c>
      <c r="BD46">
        <v>124649</v>
      </c>
      <c r="BE46">
        <v>125599</v>
      </c>
      <c r="BF46">
        <v>126335</v>
      </c>
      <c r="BG46">
        <v>126821</v>
      </c>
      <c r="BH46">
        <v>127101</v>
      </c>
      <c r="BI46">
        <v>127299</v>
      </c>
      <c r="BJ46">
        <v>127585</v>
      </c>
      <c r="BK46">
        <v>128085</v>
      </c>
      <c r="BL46">
        <v>128828</v>
      </c>
      <c r="BM46">
        <v>129777</v>
      </c>
      <c r="BN46">
        <v>130905</v>
      </c>
      <c r="BO46">
        <v>132156</v>
      </c>
      <c r="BP46">
        <v>133482</v>
      </c>
      <c r="BQ46">
        <v>134898</v>
      </c>
      <c r="BR46">
        <v>136394</v>
      </c>
      <c r="BS46">
        <v>137856</v>
      </c>
      <c r="BT46">
        <v>139136</v>
      </c>
      <c r="BU46">
        <v>140137</v>
      </c>
      <c r="BV46">
        <v>140804</v>
      </c>
      <c r="BW46">
        <v>141179</v>
      </c>
      <c r="BX46">
        <v>141384</v>
      </c>
      <c r="BY46">
        <v>141594</v>
      </c>
      <c r="BZ46">
        <v>141934</v>
      </c>
      <c r="CA46">
        <v>142448</v>
      </c>
      <c r="CB46">
        <v>143102</v>
      </c>
      <c r="CC46">
        <v>143847</v>
      </c>
      <c r="CD46">
        <v>144607</v>
      </c>
      <c r="CE46">
        <v>145330</v>
      </c>
      <c r="CF46">
        <v>145995</v>
      </c>
      <c r="CG46">
        <v>146626</v>
      </c>
      <c r="CH46">
        <v>147262</v>
      </c>
      <c r="CI46">
        <v>147963</v>
      </c>
      <c r="CJ46">
        <v>148763</v>
      </c>
      <c r="CK46">
        <v>149682</v>
      </c>
      <c r="CL46">
        <v>150689</v>
      </c>
      <c r="CM46">
        <v>151705</v>
      </c>
      <c r="CN46">
        <v>152618</v>
      </c>
      <c r="CO46">
        <v>153352</v>
      </c>
      <c r="CP46">
        <v>153876</v>
      </c>
    </row>
    <row r="47" spans="1:94">
      <c r="A47" s="51" t="s">
        <v>4240</v>
      </c>
      <c r="B47" s="51" t="s">
        <v>1390</v>
      </c>
      <c r="C47" s="51" t="s">
        <v>1688</v>
      </c>
      <c r="D47" s="51" t="s">
        <v>1689</v>
      </c>
      <c r="E47" s="51" t="str">
        <f t="shared" si="3"/>
        <v>Costa Rica.SP.POP.TOTL</v>
      </c>
      <c r="F47" s="52">
        <v>2348634</v>
      </c>
      <c r="G47" s="51">
        <v>2415029</v>
      </c>
      <c r="H47" s="51">
        <v>2483522</v>
      </c>
      <c r="I47" s="51">
        <v>2553831</v>
      </c>
      <c r="J47" s="51">
        <v>2625618</v>
      </c>
      <c r="K47" s="51">
        <v>2698604</v>
      </c>
      <c r="L47" s="51">
        <v>2772734</v>
      </c>
      <c r="M47" s="51">
        <v>2847969</v>
      </c>
      <c r="N47" s="51">
        <v>2924107</v>
      </c>
      <c r="O47" s="51">
        <v>3000919</v>
      </c>
      <c r="P47" s="51">
        <v>3078289</v>
      </c>
      <c r="Q47" s="52">
        <v>3155807</v>
      </c>
      <c r="R47" s="51">
        <v>3233556</v>
      </c>
      <c r="S47" s="51">
        <v>3312487</v>
      </c>
      <c r="T47" s="51">
        <v>3393918</v>
      </c>
      <c r="U47" s="51">
        <v>3478643</v>
      </c>
      <c r="V47" s="51">
        <v>3566940</v>
      </c>
      <c r="W47" s="51">
        <v>3658043</v>
      </c>
      <c r="X47" s="51">
        <v>3750405</v>
      </c>
      <c r="Y47" s="51">
        <v>3841895</v>
      </c>
      <c r="Z47" s="52">
        <v>3930863</v>
      </c>
      <c r="AA47" s="51">
        <v>4016954</v>
      </c>
      <c r="AB47" s="51">
        <v>4100282</v>
      </c>
      <c r="AC47" s="51">
        <v>4180270</v>
      </c>
      <c r="AD47" s="51">
        <v>4256382</v>
      </c>
      <c r="AE47" s="51">
        <v>4328362</v>
      </c>
      <c r="AF47" s="51">
        <v>4395721</v>
      </c>
      <c r="AG47" s="52">
        <v>4458782</v>
      </c>
      <c r="AH47" s="51">
        <v>4519126</v>
      </c>
      <c r="AI47" s="51">
        <v>4578945</v>
      </c>
      <c r="AJ47" s="51">
        <f t="shared" si="1"/>
        <v>4658887</v>
      </c>
      <c r="AK47" s="51">
        <f t="shared" si="2"/>
        <v>4726575</v>
      </c>
      <c r="AM47" t="s">
        <v>4235</v>
      </c>
      <c r="AN47" t="s">
        <v>1384</v>
      </c>
      <c r="AO47" t="s">
        <v>1688</v>
      </c>
      <c r="AP47" t="s">
        <v>1689</v>
      </c>
      <c r="AQ47">
        <v>7651579</v>
      </c>
      <c r="AR47">
        <v>7848372</v>
      </c>
      <c r="AS47">
        <v>8050234</v>
      </c>
      <c r="AT47">
        <v>8254329</v>
      </c>
      <c r="AU47">
        <v>8457066</v>
      </c>
      <c r="AV47">
        <v>8655738</v>
      </c>
      <c r="AW47">
        <v>8849016</v>
      </c>
      <c r="AX47">
        <v>9037026</v>
      </c>
      <c r="AY47">
        <v>9220343</v>
      </c>
      <c r="AZ47">
        <v>9400225</v>
      </c>
      <c r="BA47">
        <v>9577572</v>
      </c>
      <c r="BB47">
        <v>9752949</v>
      </c>
      <c r="BC47">
        <v>9925950</v>
      </c>
      <c r="BD47">
        <v>10095485</v>
      </c>
      <c r="BE47">
        <v>10260027</v>
      </c>
      <c r="BF47">
        <v>10418880</v>
      </c>
      <c r="BG47">
        <v>10571597</v>
      </c>
      <c r="BH47">
        <v>10719748</v>
      </c>
      <c r="BI47">
        <v>10867152</v>
      </c>
      <c r="BJ47">
        <v>11018910</v>
      </c>
      <c r="BK47">
        <v>11178817</v>
      </c>
      <c r="BL47">
        <v>11348442</v>
      </c>
      <c r="BM47">
        <v>11527274</v>
      </c>
      <c r="BN47">
        <v>11714442</v>
      </c>
      <c r="BO47">
        <v>11908189</v>
      </c>
      <c r="BP47">
        <v>12107225</v>
      </c>
      <c r="BQ47">
        <v>12310666</v>
      </c>
      <c r="BR47">
        <v>12518930</v>
      </c>
      <c r="BS47">
        <v>12733409</v>
      </c>
      <c r="BT47">
        <v>12956088</v>
      </c>
      <c r="BU47">
        <v>13187821</v>
      </c>
      <c r="BV47">
        <v>13429315</v>
      </c>
      <c r="BW47">
        <v>13678373</v>
      </c>
      <c r="BX47">
        <v>13929390</v>
      </c>
      <c r="BY47">
        <v>14174890</v>
      </c>
      <c r="BZ47">
        <v>14409416</v>
      </c>
      <c r="CA47">
        <v>14630769</v>
      </c>
      <c r="CB47">
        <v>14840038</v>
      </c>
      <c r="CC47">
        <v>15039162</v>
      </c>
      <c r="CD47">
        <v>15231557</v>
      </c>
      <c r="CE47">
        <v>15419820</v>
      </c>
      <c r="CF47">
        <v>15604200</v>
      </c>
      <c r="CG47">
        <v>15783991</v>
      </c>
      <c r="CH47">
        <v>15959793</v>
      </c>
      <c r="CI47">
        <v>16132209</v>
      </c>
      <c r="CJ47">
        <v>16301726</v>
      </c>
      <c r="CK47">
        <v>16468677</v>
      </c>
      <c r="CL47">
        <v>16633254</v>
      </c>
      <c r="CM47">
        <v>16795593</v>
      </c>
      <c r="CN47">
        <v>16955737</v>
      </c>
      <c r="CO47">
        <v>17113688</v>
      </c>
      <c r="CP47">
        <v>17269525</v>
      </c>
    </row>
    <row r="48" spans="1:94">
      <c r="A48" s="51" t="s">
        <v>4078</v>
      </c>
      <c r="B48" s="51" t="s">
        <v>1391</v>
      </c>
      <c r="C48" s="51" t="s">
        <v>1688</v>
      </c>
      <c r="D48" s="51" t="s">
        <v>1689</v>
      </c>
      <c r="E48" s="51" t="str">
        <f t="shared" si="3"/>
        <v>Coted’Lvoire.SP.POP.TOTL</v>
      </c>
      <c r="F48" s="52">
        <v>8419402</v>
      </c>
      <c r="G48" s="51">
        <v>8816391</v>
      </c>
      <c r="H48" s="51">
        <v>9223592</v>
      </c>
      <c r="I48" s="51">
        <v>9638064</v>
      </c>
      <c r="J48" s="51">
        <v>10056208</v>
      </c>
      <c r="K48" s="51">
        <v>10475579</v>
      </c>
      <c r="L48" s="51">
        <v>10893878</v>
      </c>
      <c r="M48" s="51">
        <v>11311788</v>
      </c>
      <c r="N48" s="51">
        <v>11733464</v>
      </c>
      <c r="O48" s="51">
        <v>12164967</v>
      </c>
      <c r="P48" s="51">
        <v>12610252</v>
      </c>
      <c r="Q48" s="52">
        <v>13069970</v>
      </c>
      <c r="R48" s="51">
        <v>13541301</v>
      </c>
      <c r="S48" s="51">
        <v>14020378</v>
      </c>
      <c r="T48" s="51">
        <v>14501744</v>
      </c>
      <c r="U48" s="51">
        <v>14980854</v>
      </c>
      <c r="V48" s="51">
        <v>15458193</v>
      </c>
      <c r="W48" s="51">
        <v>15933410</v>
      </c>
      <c r="X48" s="51">
        <v>16400315</v>
      </c>
      <c r="Y48" s="51">
        <v>16851199</v>
      </c>
      <c r="Z48" s="52">
        <v>17281479</v>
      </c>
      <c r="AA48" s="51">
        <v>17688037</v>
      </c>
      <c r="AB48" s="51">
        <v>18074853</v>
      </c>
      <c r="AC48" s="51">
        <v>18453355</v>
      </c>
      <c r="AD48" s="51">
        <v>18839434</v>
      </c>
      <c r="AE48" s="51">
        <v>19244866</v>
      </c>
      <c r="AF48" s="51">
        <v>19673411</v>
      </c>
      <c r="AG48" s="52">
        <v>20122796</v>
      </c>
      <c r="AH48" s="51">
        <v>20591302</v>
      </c>
      <c r="AI48" s="51">
        <v>21075010</v>
      </c>
      <c r="AJ48" s="51">
        <f t="shared" si="1"/>
        <v>19737800</v>
      </c>
      <c r="AK48" s="51">
        <f t="shared" si="2"/>
        <v>20152894</v>
      </c>
      <c r="AM48" t="s">
        <v>4030</v>
      </c>
      <c r="AN48" t="s">
        <v>1385</v>
      </c>
      <c r="AO48" t="s">
        <v>1688</v>
      </c>
      <c r="AP48" t="s">
        <v>1689</v>
      </c>
      <c r="AQ48">
        <v>667070000</v>
      </c>
      <c r="AR48">
        <v>660330000</v>
      </c>
      <c r="AS48">
        <v>665770000</v>
      </c>
      <c r="AT48">
        <v>682335000</v>
      </c>
      <c r="AU48">
        <v>698355000</v>
      </c>
      <c r="AV48">
        <v>715185000</v>
      </c>
      <c r="AW48">
        <v>735400000</v>
      </c>
      <c r="AX48">
        <v>754550000</v>
      </c>
      <c r="AY48">
        <v>774510000</v>
      </c>
      <c r="AZ48">
        <v>796025000</v>
      </c>
      <c r="BA48">
        <v>818315000</v>
      </c>
      <c r="BB48">
        <v>841105000</v>
      </c>
      <c r="BC48">
        <v>862030000</v>
      </c>
      <c r="BD48">
        <v>881940000</v>
      </c>
      <c r="BE48">
        <v>900350000</v>
      </c>
      <c r="BF48">
        <v>916395000</v>
      </c>
      <c r="BG48">
        <v>930685000</v>
      </c>
      <c r="BH48">
        <v>943455000</v>
      </c>
      <c r="BI48">
        <v>956165000</v>
      </c>
      <c r="BJ48">
        <v>969005000</v>
      </c>
      <c r="BK48">
        <v>981235000</v>
      </c>
      <c r="BL48">
        <v>993885000</v>
      </c>
      <c r="BM48">
        <v>1008630000</v>
      </c>
      <c r="BN48">
        <v>1023310000</v>
      </c>
      <c r="BO48">
        <v>1036825000</v>
      </c>
      <c r="BP48">
        <v>1051040000</v>
      </c>
      <c r="BQ48">
        <v>1066790000</v>
      </c>
      <c r="BR48">
        <v>1084035000</v>
      </c>
      <c r="BS48">
        <v>1101630000</v>
      </c>
      <c r="BT48">
        <v>1118650000</v>
      </c>
      <c r="BU48">
        <v>1135185000</v>
      </c>
      <c r="BV48">
        <v>1150780000</v>
      </c>
      <c r="BW48">
        <v>1164970000</v>
      </c>
      <c r="BX48">
        <v>1178440000</v>
      </c>
      <c r="BY48">
        <v>1191835000</v>
      </c>
      <c r="BZ48">
        <v>1204855000</v>
      </c>
      <c r="CA48">
        <v>1217550000</v>
      </c>
      <c r="CB48">
        <v>1230075000</v>
      </c>
      <c r="CC48">
        <v>1241935000</v>
      </c>
      <c r="CD48">
        <v>1252735000</v>
      </c>
      <c r="CE48">
        <v>1262645000</v>
      </c>
      <c r="CF48">
        <v>1271850000</v>
      </c>
      <c r="CG48">
        <v>1280400000</v>
      </c>
      <c r="CH48">
        <v>1288400000</v>
      </c>
      <c r="CI48">
        <v>1296075000</v>
      </c>
      <c r="CJ48">
        <v>1303720000</v>
      </c>
      <c r="CK48">
        <v>1311020000</v>
      </c>
      <c r="CL48">
        <v>1317885000</v>
      </c>
      <c r="CM48">
        <v>1324655000</v>
      </c>
      <c r="CN48">
        <v>1331380000</v>
      </c>
      <c r="CO48">
        <v>1337825000</v>
      </c>
      <c r="CP48">
        <v>1344130000</v>
      </c>
    </row>
    <row r="49" spans="1:94">
      <c r="A49" s="51" t="s">
        <v>4204</v>
      </c>
      <c r="B49" s="51" t="s">
        <v>1392</v>
      </c>
      <c r="C49" s="51" t="s">
        <v>1688</v>
      </c>
      <c r="D49" s="51" t="s">
        <v>1689</v>
      </c>
      <c r="E49" s="51" t="str">
        <f t="shared" si="3"/>
        <v>Croatia.SP.POP.TOTL</v>
      </c>
      <c r="F49" s="52">
        <v>4588000</v>
      </c>
      <c r="G49" s="51">
        <v>4608000</v>
      </c>
      <c r="H49" s="51">
        <v>4635000</v>
      </c>
      <c r="I49" s="51">
        <v>4659000</v>
      </c>
      <c r="J49" s="51">
        <v>4680000</v>
      </c>
      <c r="K49" s="51">
        <v>4701000</v>
      </c>
      <c r="L49" s="51">
        <v>4722000</v>
      </c>
      <c r="M49" s="51">
        <v>4740000</v>
      </c>
      <c r="N49" s="51">
        <v>4757000</v>
      </c>
      <c r="O49" s="51">
        <v>4767000</v>
      </c>
      <c r="P49" s="51">
        <v>4780000</v>
      </c>
      <c r="Q49" s="52">
        <v>4510000</v>
      </c>
      <c r="R49" s="51">
        <v>4470000</v>
      </c>
      <c r="S49" s="51">
        <v>4640000</v>
      </c>
      <c r="T49" s="51">
        <v>4650000</v>
      </c>
      <c r="U49" s="51">
        <v>4669000</v>
      </c>
      <c r="V49" s="51">
        <v>4494000</v>
      </c>
      <c r="W49" s="51">
        <v>4572000</v>
      </c>
      <c r="X49" s="51">
        <v>4501000</v>
      </c>
      <c r="Y49" s="51">
        <v>4554000</v>
      </c>
      <c r="Z49" s="52">
        <v>4426000</v>
      </c>
      <c r="AA49" s="51">
        <v>4440000</v>
      </c>
      <c r="AB49" s="51">
        <v>4440000</v>
      </c>
      <c r="AC49" s="51">
        <v>4440000</v>
      </c>
      <c r="AD49" s="51">
        <v>4439000</v>
      </c>
      <c r="AE49" s="51">
        <v>4442000</v>
      </c>
      <c r="AF49" s="51">
        <v>4440000</v>
      </c>
      <c r="AG49" s="52">
        <v>4436000</v>
      </c>
      <c r="AH49" s="51">
        <v>4434000</v>
      </c>
      <c r="AI49" s="51">
        <v>4432000.9017132604</v>
      </c>
      <c r="AJ49" s="51">
        <f t="shared" si="1"/>
        <v>4418000</v>
      </c>
      <c r="AK49" s="51">
        <f t="shared" si="2"/>
        <v>4407000</v>
      </c>
      <c r="AM49" t="s">
        <v>4237</v>
      </c>
      <c r="AN49" t="s">
        <v>1386</v>
      </c>
      <c r="AO49" t="s">
        <v>1688</v>
      </c>
      <c r="AP49" t="s">
        <v>1689</v>
      </c>
      <c r="AQ49">
        <v>16004714</v>
      </c>
      <c r="AR49">
        <v>16487391</v>
      </c>
      <c r="AS49">
        <v>16984652</v>
      </c>
      <c r="AT49">
        <v>17495793</v>
      </c>
      <c r="AU49">
        <v>18019927</v>
      </c>
      <c r="AV49">
        <v>18555731</v>
      </c>
      <c r="AW49">
        <v>19104020</v>
      </c>
      <c r="AX49">
        <v>19663029</v>
      </c>
      <c r="AY49">
        <v>20225830</v>
      </c>
      <c r="AZ49">
        <v>20783427</v>
      </c>
      <c r="BA49">
        <v>21329811</v>
      </c>
      <c r="BB49">
        <v>21861689</v>
      </c>
      <c r="BC49">
        <v>22381887</v>
      </c>
      <c r="BD49">
        <v>22898136</v>
      </c>
      <c r="BE49">
        <v>23421644</v>
      </c>
      <c r="BF49">
        <v>23960605</v>
      </c>
      <c r="BG49">
        <v>24517307</v>
      </c>
      <c r="BH49">
        <v>25089511</v>
      </c>
      <c r="BI49">
        <v>25675364</v>
      </c>
      <c r="BJ49">
        <v>26271401</v>
      </c>
      <c r="BK49">
        <v>26874906</v>
      </c>
      <c r="BL49">
        <v>27485678</v>
      </c>
      <c r="BM49">
        <v>28104254</v>
      </c>
      <c r="BN49">
        <v>28729367</v>
      </c>
      <c r="BO49">
        <v>29359535</v>
      </c>
      <c r="BP49">
        <v>29993539</v>
      </c>
      <c r="BQ49">
        <v>30630754</v>
      </c>
      <c r="BR49">
        <v>31270841</v>
      </c>
      <c r="BS49">
        <v>31913250</v>
      </c>
      <c r="BT49">
        <v>32557521</v>
      </c>
      <c r="BU49">
        <v>33203321.000000004</v>
      </c>
      <c r="BV49">
        <v>33849971</v>
      </c>
      <c r="BW49">
        <v>34497319</v>
      </c>
      <c r="BX49">
        <v>35146220</v>
      </c>
      <c r="BY49">
        <v>35797965</v>
      </c>
      <c r="BZ49">
        <v>36453337</v>
      </c>
      <c r="CA49">
        <v>37112621</v>
      </c>
      <c r="CB49">
        <v>37775054</v>
      </c>
      <c r="CC49">
        <v>38439099</v>
      </c>
      <c r="CD49">
        <v>39102653</v>
      </c>
      <c r="CE49">
        <v>39764166</v>
      </c>
      <c r="CF49">
        <v>40422597</v>
      </c>
      <c r="CG49">
        <v>41078136</v>
      </c>
      <c r="CH49">
        <v>41731914</v>
      </c>
      <c r="CI49">
        <v>42385712</v>
      </c>
      <c r="CJ49">
        <v>43040558</v>
      </c>
      <c r="CK49">
        <v>43696540</v>
      </c>
      <c r="CL49">
        <v>44352327</v>
      </c>
      <c r="CM49">
        <v>45005782</v>
      </c>
      <c r="CN49">
        <v>45654044</v>
      </c>
      <c r="CO49">
        <v>46294841</v>
      </c>
      <c r="CP49">
        <v>46927125</v>
      </c>
    </row>
    <row r="50" spans="1:94">
      <c r="A50" s="51" t="s">
        <v>4241</v>
      </c>
      <c r="B50" s="51" t="s">
        <v>1393</v>
      </c>
      <c r="C50" s="51" t="s">
        <v>1688</v>
      </c>
      <c r="D50" s="51" t="s">
        <v>1689</v>
      </c>
      <c r="E50" s="51" t="str">
        <f t="shared" si="3"/>
        <v>Cuba.SP.POP.TOTL</v>
      </c>
      <c r="F50" s="52">
        <v>9835255</v>
      </c>
      <c r="G50" s="51">
        <v>9884339</v>
      </c>
      <c r="H50" s="51">
        <v>9925795</v>
      </c>
      <c r="I50" s="51">
        <v>9967038</v>
      </c>
      <c r="J50" s="51">
        <v>10017649</v>
      </c>
      <c r="K50" s="51">
        <v>10084064</v>
      </c>
      <c r="L50" s="51">
        <v>10169709</v>
      </c>
      <c r="M50" s="51">
        <v>10271708</v>
      </c>
      <c r="N50" s="51">
        <v>10382314</v>
      </c>
      <c r="O50" s="51">
        <v>10490228</v>
      </c>
      <c r="P50" s="51">
        <v>10587115</v>
      </c>
      <c r="Q50" s="52">
        <v>10670630</v>
      </c>
      <c r="R50" s="51">
        <v>10742812</v>
      </c>
      <c r="S50" s="51">
        <v>10805014</v>
      </c>
      <c r="T50" s="51">
        <v>10860061</v>
      </c>
      <c r="U50" s="51">
        <v>10910121</v>
      </c>
      <c r="V50" s="51">
        <v>10954959</v>
      </c>
      <c r="W50" s="51">
        <v>10993809</v>
      </c>
      <c r="X50" s="51">
        <v>11027829</v>
      </c>
      <c r="Y50" s="51">
        <v>11058483</v>
      </c>
      <c r="Z50" s="52">
        <v>11086832</v>
      </c>
      <c r="AA50" s="51">
        <v>11113666</v>
      </c>
      <c r="AB50" s="51">
        <v>11138855</v>
      </c>
      <c r="AC50" s="51">
        <v>11161419</v>
      </c>
      <c r="AD50" s="51">
        <v>11179849</v>
      </c>
      <c r="AE50" s="51">
        <v>11193192</v>
      </c>
      <c r="AF50" s="51">
        <v>11201117</v>
      </c>
      <c r="AG50" s="52">
        <v>11204438</v>
      </c>
      <c r="AH50" s="51">
        <v>11204735</v>
      </c>
      <c r="AI50" s="51">
        <v>11204180</v>
      </c>
      <c r="AJ50" s="51">
        <f t="shared" si="1"/>
        <v>11257979</v>
      </c>
      <c r="AK50" s="51">
        <f t="shared" si="2"/>
        <v>11253665</v>
      </c>
      <c r="AM50" t="s">
        <v>4065</v>
      </c>
      <c r="AN50" t="s">
        <v>1387</v>
      </c>
      <c r="AO50" t="s">
        <v>1688</v>
      </c>
      <c r="AP50" t="s">
        <v>1689</v>
      </c>
      <c r="AQ50">
        <v>193052</v>
      </c>
      <c r="AR50">
        <v>196605</v>
      </c>
      <c r="AS50">
        <v>200199</v>
      </c>
      <c r="AT50">
        <v>203916</v>
      </c>
      <c r="AU50">
        <v>207856</v>
      </c>
      <c r="AV50">
        <v>212097</v>
      </c>
      <c r="AW50">
        <v>216728</v>
      </c>
      <c r="AX50">
        <v>221755</v>
      </c>
      <c r="AY50">
        <v>227075</v>
      </c>
      <c r="AZ50">
        <v>232529</v>
      </c>
      <c r="BA50">
        <v>238032</v>
      </c>
      <c r="BB50">
        <v>243481</v>
      </c>
      <c r="BC50">
        <v>249000</v>
      </c>
      <c r="BD50">
        <v>254997</v>
      </c>
      <c r="BE50">
        <v>262030</v>
      </c>
      <c r="BF50">
        <v>270467</v>
      </c>
      <c r="BG50">
        <v>280464</v>
      </c>
      <c r="BH50">
        <v>291816</v>
      </c>
      <c r="BI50">
        <v>304071</v>
      </c>
      <c r="BJ50">
        <v>316582</v>
      </c>
      <c r="BK50">
        <v>328861</v>
      </c>
      <c r="BL50">
        <v>340778</v>
      </c>
      <c r="BM50">
        <v>352416</v>
      </c>
      <c r="BN50">
        <v>363759</v>
      </c>
      <c r="BO50">
        <v>374852</v>
      </c>
      <c r="BP50">
        <v>385740</v>
      </c>
      <c r="BQ50">
        <v>396391</v>
      </c>
      <c r="BR50">
        <v>406798</v>
      </c>
      <c r="BS50">
        <v>417077</v>
      </c>
      <c r="BT50">
        <v>427392</v>
      </c>
      <c r="BU50">
        <v>437876</v>
      </c>
      <c r="BV50">
        <v>448576</v>
      </c>
      <c r="BW50">
        <v>459515</v>
      </c>
      <c r="BX50">
        <v>470765</v>
      </c>
      <c r="BY50">
        <v>482401</v>
      </c>
      <c r="BZ50">
        <v>494486</v>
      </c>
      <c r="CA50">
        <v>507062</v>
      </c>
      <c r="CB50">
        <v>520151</v>
      </c>
      <c r="CC50">
        <v>533754</v>
      </c>
      <c r="CD50">
        <v>547864</v>
      </c>
      <c r="CE50">
        <v>562469</v>
      </c>
      <c r="CF50">
        <v>577569</v>
      </c>
      <c r="CG50">
        <v>593170</v>
      </c>
      <c r="CH50">
        <v>609271</v>
      </c>
      <c r="CI50">
        <v>625876</v>
      </c>
      <c r="CJ50">
        <v>642974</v>
      </c>
      <c r="CK50">
        <v>660559</v>
      </c>
      <c r="CL50">
        <v>678602</v>
      </c>
      <c r="CM50">
        <v>697034</v>
      </c>
      <c r="CN50">
        <v>715774</v>
      </c>
      <c r="CO50">
        <v>734750</v>
      </c>
      <c r="CP50">
        <v>753943</v>
      </c>
    </row>
    <row r="51" spans="1:94">
      <c r="A51" s="51" t="s">
        <v>3994</v>
      </c>
      <c r="B51" s="51" t="s">
        <v>1394</v>
      </c>
      <c r="C51" s="51" t="s">
        <v>1688</v>
      </c>
      <c r="D51" s="51" t="s">
        <v>1689</v>
      </c>
      <c r="E51" s="51" t="str">
        <f t="shared" si="3"/>
        <v>Cyprus.SP.POP.TOTL</v>
      </c>
      <c r="F51" s="52">
        <v>610971</v>
      </c>
      <c r="G51" s="51">
        <v>616073</v>
      </c>
      <c r="H51" s="51">
        <v>623078</v>
      </c>
      <c r="I51" s="51">
        <v>631258</v>
      </c>
      <c r="J51" s="51">
        <v>639577</v>
      </c>
      <c r="K51" s="51">
        <v>647297</v>
      </c>
      <c r="L51" s="51">
        <v>654128</v>
      </c>
      <c r="M51" s="51">
        <v>660327</v>
      </c>
      <c r="N51" s="51">
        <v>666360</v>
      </c>
      <c r="O51" s="51">
        <v>672947</v>
      </c>
      <c r="P51" s="51">
        <v>680595</v>
      </c>
      <c r="Q51" s="52">
        <v>689406</v>
      </c>
      <c r="R51" s="51">
        <v>699155</v>
      </c>
      <c r="S51" s="51">
        <v>709629</v>
      </c>
      <c r="T51" s="51">
        <v>720496</v>
      </c>
      <c r="U51" s="51">
        <v>731492</v>
      </c>
      <c r="V51" s="51">
        <v>742563</v>
      </c>
      <c r="W51" s="51">
        <v>753722</v>
      </c>
      <c r="X51" s="51">
        <v>764858</v>
      </c>
      <c r="Y51" s="51">
        <v>775850</v>
      </c>
      <c r="Z51" s="52">
        <v>786607</v>
      </c>
      <c r="AA51" s="51">
        <v>797077</v>
      </c>
      <c r="AB51" s="51">
        <v>807243</v>
      </c>
      <c r="AC51" s="51">
        <v>817104</v>
      </c>
      <c r="AD51" s="51">
        <v>826681</v>
      </c>
      <c r="AE51" s="51">
        <v>835998</v>
      </c>
      <c r="AF51" s="51">
        <v>845037</v>
      </c>
      <c r="AG51" s="52">
        <v>853814</v>
      </c>
      <c r="AH51" s="51">
        <v>862434</v>
      </c>
      <c r="AI51" s="51">
        <v>871036</v>
      </c>
      <c r="AJ51" s="51">
        <f t="shared" si="1"/>
        <v>1103647</v>
      </c>
      <c r="AK51" s="51">
        <f t="shared" si="2"/>
        <v>1116564</v>
      </c>
      <c r="AM51" t="s">
        <v>4681</v>
      </c>
      <c r="AN51" t="s">
        <v>1388</v>
      </c>
      <c r="AO51" t="s">
        <v>1688</v>
      </c>
      <c r="AP51" t="s">
        <v>1689</v>
      </c>
      <c r="AQ51">
        <v>15367539</v>
      </c>
      <c r="AR51">
        <v>15767376</v>
      </c>
      <c r="AS51">
        <v>16181202</v>
      </c>
      <c r="AT51">
        <v>16612367.999999998</v>
      </c>
      <c r="AU51">
        <v>17065408</v>
      </c>
      <c r="AV51">
        <v>17543319</v>
      </c>
      <c r="AW51">
        <v>18048341</v>
      </c>
      <c r="AX51">
        <v>18579012</v>
      </c>
      <c r="AY51">
        <v>19130171</v>
      </c>
      <c r="AZ51">
        <v>19694467</v>
      </c>
      <c r="BA51">
        <v>20267009</v>
      </c>
      <c r="BB51">
        <v>20845085</v>
      </c>
      <c r="BC51">
        <v>21431338</v>
      </c>
      <c r="BD51">
        <v>22032669</v>
      </c>
      <c r="BE51">
        <v>22658905</v>
      </c>
      <c r="BF51">
        <v>23316776</v>
      </c>
      <c r="BG51">
        <v>24011465</v>
      </c>
      <c r="BH51">
        <v>24740389</v>
      </c>
      <c r="BI51">
        <v>25493382</v>
      </c>
      <c r="BJ51">
        <v>26255837</v>
      </c>
      <c r="BK51">
        <v>27018690</v>
      </c>
      <c r="BL51">
        <v>27781042</v>
      </c>
      <c r="BM51">
        <v>28551259</v>
      </c>
      <c r="BN51">
        <v>29341286</v>
      </c>
      <c r="BO51">
        <v>30167580</v>
      </c>
      <c r="BP51">
        <v>31044153</v>
      </c>
      <c r="BQ51">
        <v>31963766</v>
      </c>
      <c r="BR51">
        <v>32927332.000000004</v>
      </c>
      <c r="BS51">
        <v>33965482</v>
      </c>
      <c r="BT51">
        <v>35117790</v>
      </c>
      <c r="BU51">
        <v>36406226</v>
      </c>
      <c r="BV51">
        <v>37856212</v>
      </c>
      <c r="BW51">
        <v>39443819</v>
      </c>
      <c r="BX51">
        <v>41081774</v>
      </c>
      <c r="BY51">
        <v>42650247</v>
      </c>
      <c r="BZ51">
        <v>44067369</v>
      </c>
      <c r="CA51">
        <v>45295039</v>
      </c>
      <c r="CB51">
        <v>46369335</v>
      </c>
      <c r="CC51">
        <v>47373590</v>
      </c>
      <c r="CD51">
        <v>48429878</v>
      </c>
      <c r="CE51">
        <v>49626200</v>
      </c>
      <c r="CF51">
        <v>50989424</v>
      </c>
      <c r="CG51">
        <v>52491329</v>
      </c>
      <c r="CH51">
        <v>54098245</v>
      </c>
      <c r="CI51">
        <v>55754885</v>
      </c>
      <c r="CJ51">
        <v>57420522</v>
      </c>
      <c r="CK51">
        <v>59088415</v>
      </c>
      <c r="CL51">
        <v>60772175</v>
      </c>
      <c r="CM51">
        <v>62474901</v>
      </c>
      <c r="CN51">
        <v>64204304</v>
      </c>
      <c r="CO51">
        <v>65965795</v>
      </c>
      <c r="CP51">
        <v>67757577</v>
      </c>
    </row>
    <row r="52" spans="1:94">
      <c r="A52" s="51" t="s">
        <v>1708</v>
      </c>
      <c r="B52" s="51" t="s">
        <v>1395</v>
      </c>
      <c r="C52" s="51" t="s">
        <v>1688</v>
      </c>
      <c r="D52" s="51" t="s">
        <v>1689</v>
      </c>
      <c r="E52" s="51" t="str">
        <f t="shared" si="3"/>
        <v>Czech.SP.POP.TOTL</v>
      </c>
      <c r="F52" s="52">
        <v>10232000</v>
      </c>
      <c r="G52" s="51">
        <v>10264000</v>
      </c>
      <c r="H52" s="51">
        <v>10289000</v>
      </c>
      <c r="I52" s="51">
        <v>10308000</v>
      </c>
      <c r="J52" s="51">
        <v>10322000</v>
      </c>
      <c r="K52" s="51">
        <v>10335000</v>
      </c>
      <c r="L52" s="51">
        <v>10341000</v>
      </c>
      <c r="M52" s="51">
        <v>10348000</v>
      </c>
      <c r="N52" s="51">
        <v>10356000</v>
      </c>
      <c r="O52" s="51">
        <v>10362000</v>
      </c>
      <c r="P52" s="51">
        <v>10363000</v>
      </c>
      <c r="Q52" s="52">
        <v>10309000</v>
      </c>
      <c r="R52" s="51">
        <v>10318000</v>
      </c>
      <c r="S52" s="51">
        <v>10331000</v>
      </c>
      <c r="T52" s="51">
        <v>10336000</v>
      </c>
      <c r="U52" s="51">
        <v>10331000</v>
      </c>
      <c r="V52" s="51">
        <v>10315000</v>
      </c>
      <c r="W52" s="51">
        <v>10304100</v>
      </c>
      <c r="X52" s="51">
        <v>10294900</v>
      </c>
      <c r="Y52" s="51">
        <v>10283000</v>
      </c>
      <c r="Z52" s="52">
        <v>10273300</v>
      </c>
      <c r="AA52" s="51">
        <v>10224000</v>
      </c>
      <c r="AB52" s="51">
        <v>10204853</v>
      </c>
      <c r="AC52" s="51">
        <v>10207362</v>
      </c>
      <c r="AD52" s="51">
        <v>10216016</v>
      </c>
      <c r="AE52" s="51">
        <v>10235828</v>
      </c>
      <c r="AF52" s="51">
        <v>10269134</v>
      </c>
      <c r="AG52" s="52">
        <v>10334160</v>
      </c>
      <c r="AH52" s="51">
        <v>10424336</v>
      </c>
      <c r="AI52" s="51">
        <v>10489970</v>
      </c>
      <c r="AJ52" s="51">
        <f t="shared" si="1"/>
        <v>10519792</v>
      </c>
      <c r="AK52" s="51">
        <f t="shared" si="2"/>
        <v>10546000</v>
      </c>
      <c r="AM52" t="s">
        <v>4315</v>
      </c>
      <c r="AN52" t="s">
        <v>1389</v>
      </c>
      <c r="AO52" t="s">
        <v>1688</v>
      </c>
      <c r="AP52" t="s">
        <v>1689</v>
      </c>
      <c r="AQ52">
        <v>1013581</v>
      </c>
      <c r="AR52">
        <v>1039961</v>
      </c>
      <c r="AS52">
        <v>1067597</v>
      </c>
      <c r="AT52">
        <v>1096480</v>
      </c>
      <c r="AU52">
        <v>1126584</v>
      </c>
      <c r="AV52">
        <v>1157905</v>
      </c>
      <c r="AW52">
        <v>1190402</v>
      </c>
      <c r="AX52">
        <v>1224134</v>
      </c>
      <c r="AY52">
        <v>1259319</v>
      </c>
      <c r="AZ52">
        <v>1296244</v>
      </c>
      <c r="BA52">
        <v>1335088</v>
      </c>
      <c r="BB52">
        <v>1375987</v>
      </c>
      <c r="BC52">
        <v>1418826</v>
      </c>
      <c r="BD52">
        <v>1463231</v>
      </c>
      <c r="BE52">
        <v>1508675</v>
      </c>
      <c r="BF52">
        <v>1554793</v>
      </c>
      <c r="BG52">
        <v>1601410</v>
      </c>
      <c r="BH52">
        <v>1648671</v>
      </c>
      <c r="BI52">
        <v>1696922</v>
      </c>
      <c r="BJ52">
        <v>1746676</v>
      </c>
      <c r="BK52">
        <v>1798285</v>
      </c>
      <c r="BL52">
        <v>1851889</v>
      </c>
      <c r="BM52">
        <v>1907330</v>
      </c>
      <c r="BN52">
        <v>1964298</v>
      </c>
      <c r="BO52">
        <v>2022343</v>
      </c>
      <c r="BP52">
        <v>2081152</v>
      </c>
      <c r="BQ52">
        <v>2140687</v>
      </c>
      <c r="BR52">
        <v>2201097</v>
      </c>
      <c r="BS52">
        <v>2262489</v>
      </c>
      <c r="BT52">
        <v>2325035</v>
      </c>
      <c r="BU52">
        <v>2388902</v>
      </c>
      <c r="BV52">
        <v>2453938</v>
      </c>
      <c r="BW52">
        <v>2520196</v>
      </c>
      <c r="BX52">
        <v>2588270</v>
      </c>
      <c r="BY52">
        <v>2658948</v>
      </c>
      <c r="BZ52">
        <v>2732706</v>
      </c>
      <c r="CA52">
        <v>2810118</v>
      </c>
      <c r="CB52">
        <v>2890841</v>
      </c>
      <c r="CC52">
        <v>2973329</v>
      </c>
      <c r="CD52">
        <v>3055437</v>
      </c>
      <c r="CE52">
        <v>3135773</v>
      </c>
      <c r="CF52">
        <v>3213330</v>
      </c>
      <c r="CG52">
        <v>3288923</v>
      </c>
      <c r="CH52">
        <v>3365171</v>
      </c>
      <c r="CI52">
        <v>3445765</v>
      </c>
      <c r="CJ52">
        <v>3533177</v>
      </c>
      <c r="CK52">
        <v>3628561</v>
      </c>
      <c r="CL52">
        <v>3730612</v>
      </c>
      <c r="CM52">
        <v>3836339</v>
      </c>
      <c r="CN52">
        <v>3941454</v>
      </c>
      <c r="CO52">
        <v>4042899</v>
      </c>
      <c r="CP52">
        <v>4139748</v>
      </c>
    </row>
    <row r="53" spans="1:94">
      <c r="A53" s="51" t="s">
        <v>4142</v>
      </c>
      <c r="B53" s="51" t="s">
        <v>1396</v>
      </c>
      <c r="C53" s="51" t="s">
        <v>1688</v>
      </c>
      <c r="D53" s="51" t="s">
        <v>1689</v>
      </c>
      <c r="E53" s="51" t="str">
        <f t="shared" si="3"/>
        <v>Denmark.SP.POP.TOTL</v>
      </c>
      <c r="F53" s="52">
        <v>5123000</v>
      </c>
      <c r="G53" s="51">
        <v>5122000</v>
      </c>
      <c r="H53" s="51">
        <v>5118000</v>
      </c>
      <c r="I53" s="51">
        <v>5114000</v>
      </c>
      <c r="J53" s="51">
        <v>5112000</v>
      </c>
      <c r="K53" s="51">
        <v>5114000</v>
      </c>
      <c r="L53" s="51">
        <v>5121000</v>
      </c>
      <c r="M53" s="51">
        <v>5127000</v>
      </c>
      <c r="N53" s="51">
        <v>5130000</v>
      </c>
      <c r="O53" s="51">
        <v>5133000</v>
      </c>
      <c r="P53" s="51">
        <v>5140000</v>
      </c>
      <c r="Q53" s="52">
        <v>5154000</v>
      </c>
      <c r="R53" s="51">
        <v>5170000</v>
      </c>
      <c r="S53" s="51">
        <v>5189000</v>
      </c>
      <c r="T53" s="51">
        <v>5205000</v>
      </c>
      <c r="U53" s="51">
        <v>5228000</v>
      </c>
      <c r="V53" s="51">
        <v>5262000</v>
      </c>
      <c r="W53" s="51">
        <v>5284220</v>
      </c>
      <c r="X53" s="51">
        <v>5301000</v>
      </c>
      <c r="Y53" s="51">
        <v>5319111</v>
      </c>
      <c r="Z53" s="52">
        <v>5337344</v>
      </c>
      <c r="AA53" s="51">
        <v>5355082</v>
      </c>
      <c r="AB53" s="51">
        <v>5374255</v>
      </c>
      <c r="AC53" s="51">
        <v>5387174</v>
      </c>
      <c r="AD53" s="51">
        <v>5401177</v>
      </c>
      <c r="AE53" s="51">
        <v>5415978</v>
      </c>
      <c r="AF53" s="51">
        <v>5437272</v>
      </c>
      <c r="AG53" s="52">
        <v>5461438</v>
      </c>
      <c r="AH53" s="51">
        <v>5493621</v>
      </c>
      <c r="AI53" s="51">
        <v>5529270</v>
      </c>
      <c r="AJ53" s="51">
        <f t="shared" si="1"/>
        <v>5547683</v>
      </c>
      <c r="AK53" s="51">
        <f t="shared" si="2"/>
        <v>5574000</v>
      </c>
      <c r="AM53" t="s">
        <v>4240</v>
      </c>
      <c r="AN53" t="s">
        <v>1390</v>
      </c>
      <c r="AO53" t="s">
        <v>1688</v>
      </c>
      <c r="AP53" t="s">
        <v>1689</v>
      </c>
      <c r="AQ53">
        <v>1334004</v>
      </c>
      <c r="AR53">
        <v>1381414</v>
      </c>
      <c r="AS53">
        <v>1430880</v>
      </c>
      <c r="AT53">
        <v>1481575</v>
      </c>
      <c r="AU53">
        <v>1532386</v>
      </c>
      <c r="AV53">
        <v>1582482</v>
      </c>
      <c r="AW53">
        <v>1631723</v>
      </c>
      <c r="AX53">
        <v>1680257</v>
      </c>
      <c r="AY53">
        <v>1727922</v>
      </c>
      <c r="AZ53">
        <v>1774614</v>
      </c>
      <c r="BA53">
        <v>1820379</v>
      </c>
      <c r="BB53">
        <v>1865039</v>
      </c>
      <c r="BC53">
        <v>1908913</v>
      </c>
      <c r="BD53">
        <v>1953184</v>
      </c>
      <c r="BE53">
        <v>1999429</v>
      </c>
      <c r="BF53">
        <v>2048812</v>
      </c>
      <c r="BG53">
        <v>2101762</v>
      </c>
      <c r="BH53">
        <v>2158073</v>
      </c>
      <c r="BI53">
        <v>2217457</v>
      </c>
      <c r="BJ53">
        <v>2279362</v>
      </c>
      <c r="BK53">
        <v>2343345</v>
      </c>
      <c r="BL53">
        <v>2409385</v>
      </c>
      <c r="BM53">
        <v>2477549</v>
      </c>
      <c r="BN53">
        <v>2547555</v>
      </c>
      <c r="BO53">
        <v>2619058</v>
      </c>
      <c r="BP53">
        <v>2691778</v>
      </c>
      <c r="BQ53">
        <v>2765657</v>
      </c>
      <c r="BR53">
        <v>2840660</v>
      </c>
      <c r="BS53">
        <v>2916566</v>
      </c>
      <c r="BT53">
        <v>2993136</v>
      </c>
      <c r="BU53">
        <v>3070240</v>
      </c>
      <c r="BV53">
        <v>3147451</v>
      </c>
      <c r="BW53">
        <v>3224849</v>
      </c>
      <c r="BX53">
        <v>3303412</v>
      </c>
      <c r="BY53">
        <v>3384498</v>
      </c>
      <c r="BZ53">
        <v>3468918</v>
      </c>
      <c r="CA53">
        <v>3557095</v>
      </c>
      <c r="CB53">
        <v>3648263</v>
      </c>
      <c r="CC53">
        <v>3740578</v>
      </c>
      <c r="CD53">
        <v>3831504</v>
      </c>
      <c r="CE53">
        <v>3919180</v>
      </c>
      <c r="CF53">
        <v>4002946</v>
      </c>
      <c r="CG53">
        <v>4083197</v>
      </c>
      <c r="CH53">
        <v>4160438</v>
      </c>
      <c r="CI53">
        <v>4235605</v>
      </c>
      <c r="CJ53">
        <v>4309413</v>
      </c>
      <c r="CK53">
        <v>4381820</v>
      </c>
      <c r="CL53">
        <v>4452608</v>
      </c>
      <c r="CM53">
        <v>4522124</v>
      </c>
      <c r="CN53">
        <v>4590790</v>
      </c>
      <c r="CO53">
        <v>4658887</v>
      </c>
      <c r="CP53">
        <v>4726575</v>
      </c>
    </row>
    <row r="54" spans="1:94">
      <c r="A54" s="51" t="s">
        <v>4067</v>
      </c>
      <c r="B54" s="51" t="s">
        <v>1397</v>
      </c>
      <c r="C54" s="51" t="s">
        <v>1688</v>
      </c>
      <c r="D54" s="51" t="s">
        <v>1689</v>
      </c>
      <c r="E54" s="51" t="str">
        <f t="shared" si="3"/>
        <v>Djibouti.SP.POP.TOTL</v>
      </c>
      <c r="F54" s="52">
        <v>340023</v>
      </c>
      <c r="G54" s="51">
        <v>354082</v>
      </c>
      <c r="H54" s="51">
        <v>363563</v>
      </c>
      <c r="I54" s="51">
        <v>371822</v>
      </c>
      <c r="J54" s="51">
        <v>383640</v>
      </c>
      <c r="K54" s="51">
        <v>402242</v>
      </c>
      <c r="L54" s="51">
        <v>429179</v>
      </c>
      <c r="M54" s="51">
        <v>462805</v>
      </c>
      <c r="N54" s="51">
        <v>499270</v>
      </c>
      <c r="O54" s="51">
        <v>533051</v>
      </c>
      <c r="P54" s="51">
        <v>560279</v>
      </c>
      <c r="Q54" s="52">
        <v>579429</v>
      </c>
      <c r="R54" s="51">
        <v>592029</v>
      </c>
      <c r="S54" s="51">
        <v>600957</v>
      </c>
      <c r="T54" s="51">
        <v>610525</v>
      </c>
      <c r="U54" s="51">
        <v>623798</v>
      </c>
      <c r="V54" s="51">
        <v>641720</v>
      </c>
      <c r="W54" s="51">
        <v>663118</v>
      </c>
      <c r="X54" s="51">
        <v>686407</v>
      </c>
      <c r="Y54" s="51">
        <v>709140</v>
      </c>
      <c r="Z54" s="52">
        <v>729561</v>
      </c>
      <c r="AA54" s="51">
        <v>747250</v>
      </c>
      <c r="AB54" s="51">
        <v>762878</v>
      </c>
      <c r="AC54" s="51">
        <v>777071</v>
      </c>
      <c r="AD54" s="51">
        <v>790844</v>
      </c>
      <c r="AE54" s="51">
        <v>804940</v>
      </c>
      <c r="AF54" s="51">
        <v>819501</v>
      </c>
      <c r="AG54" s="52">
        <v>834291</v>
      </c>
      <c r="AH54" s="51">
        <v>849245</v>
      </c>
      <c r="AI54" s="51">
        <v>864202</v>
      </c>
      <c r="AJ54" s="51">
        <f t="shared" si="1"/>
        <v>888716</v>
      </c>
      <c r="AK54" s="51">
        <f t="shared" si="2"/>
        <v>905564</v>
      </c>
      <c r="AM54" t="s">
        <v>4314</v>
      </c>
      <c r="AN54" t="s">
        <v>1391</v>
      </c>
      <c r="AO54" t="s">
        <v>1688</v>
      </c>
      <c r="AP54" t="s">
        <v>1689</v>
      </c>
      <c r="AQ54">
        <v>3638385</v>
      </c>
      <c r="AR54">
        <v>3777543</v>
      </c>
      <c r="AS54">
        <v>3926909</v>
      </c>
      <c r="AT54">
        <v>4085408</v>
      </c>
      <c r="AU54">
        <v>4251345</v>
      </c>
      <c r="AV54">
        <v>4423736</v>
      </c>
      <c r="AW54">
        <v>4602382</v>
      </c>
      <c r="AX54">
        <v>4788525</v>
      </c>
      <c r="AY54">
        <v>4984378</v>
      </c>
      <c r="AZ54">
        <v>5192919</v>
      </c>
      <c r="BA54">
        <v>5416416</v>
      </c>
      <c r="BB54">
        <v>5655462</v>
      </c>
      <c r="BC54">
        <v>5909848</v>
      </c>
      <c r="BD54">
        <v>6180001</v>
      </c>
      <c r="BE54">
        <v>6466158</v>
      </c>
      <c r="BF54">
        <v>6768313</v>
      </c>
      <c r="BG54">
        <v>7086257</v>
      </c>
      <c r="BH54">
        <v>7419474</v>
      </c>
      <c r="BI54">
        <v>7767109</v>
      </c>
      <c r="BJ54">
        <v>8128032</v>
      </c>
      <c r="BK54">
        <v>8500985</v>
      </c>
      <c r="BL54">
        <v>8885888</v>
      </c>
      <c r="BM54">
        <v>9281593</v>
      </c>
      <c r="BN54">
        <v>9684478</v>
      </c>
      <c r="BO54">
        <v>10089976</v>
      </c>
      <c r="BP54">
        <v>10494827</v>
      </c>
      <c r="BQ54">
        <v>10896269</v>
      </c>
      <c r="BR54">
        <v>11294791</v>
      </c>
      <c r="BS54">
        <v>11694318</v>
      </c>
      <c r="BT54">
        <v>12100741</v>
      </c>
      <c r="BU54">
        <v>12517730</v>
      </c>
      <c r="BV54">
        <v>12945880</v>
      </c>
      <c r="BW54">
        <v>13381799</v>
      </c>
      <c r="BX54">
        <v>13820229</v>
      </c>
      <c r="BY54">
        <v>14253952</v>
      </c>
      <c r="BZ54">
        <v>14677200</v>
      </c>
      <c r="CA54">
        <v>15089912</v>
      </c>
      <c r="CB54">
        <v>15492127</v>
      </c>
      <c r="CC54">
        <v>15878555</v>
      </c>
      <c r="CD54">
        <v>16242889</v>
      </c>
      <c r="CE54">
        <v>16581652.999999998</v>
      </c>
      <c r="CF54">
        <v>16892864</v>
      </c>
      <c r="CG54">
        <v>17180649</v>
      </c>
      <c r="CH54">
        <v>17455501</v>
      </c>
      <c r="CI54">
        <v>17731840</v>
      </c>
      <c r="CJ54">
        <v>18020946</v>
      </c>
      <c r="CK54">
        <v>18325979</v>
      </c>
      <c r="CL54">
        <v>18646754</v>
      </c>
      <c r="CM54">
        <v>18987007</v>
      </c>
      <c r="CN54">
        <v>19350026</v>
      </c>
      <c r="CO54">
        <v>19737800</v>
      </c>
      <c r="CP54">
        <v>20152894</v>
      </c>
    </row>
    <row r="55" spans="1:94">
      <c r="A55" s="51" t="s">
        <v>4239</v>
      </c>
      <c r="B55" s="51" t="s">
        <v>1398</v>
      </c>
      <c r="C55" s="51" t="s">
        <v>1688</v>
      </c>
      <c r="D55" s="51" t="s">
        <v>1689</v>
      </c>
      <c r="E55" s="51" t="str">
        <f t="shared" si="3"/>
        <v>Dominica.SP.POP.TOTL</v>
      </c>
      <c r="F55" s="52">
        <v>73350</v>
      </c>
      <c r="G55" s="51">
        <v>74625</v>
      </c>
      <c r="H55" s="51">
        <v>74358</v>
      </c>
      <c r="I55" s="51">
        <v>74092</v>
      </c>
      <c r="J55" s="51">
        <v>73828</v>
      </c>
      <c r="K55" s="51">
        <v>73560</v>
      </c>
      <c r="L55" s="51">
        <v>73300</v>
      </c>
      <c r="M55" s="51">
        <v>73000</v>
      </c>
      <c r="N55" s="51">
        <v>72770</v>
      </c>
      <c r="O55" s="51">
        <v>72520</v>
      </c>
      <c r="P55" s="51">
        <v>72258</v>
      </c>
      <c r="Q55" s="52">
        <v>72000</v>
      </c>
      <c r="R55" s="51">
        <v>71944.809771894506</v>
      </c>
      <c r="S55" s="51">
        <v>72091.963358019202</v>
      </c>
      <c r="T55" s="51">
        <v>72442.703669609793</v>
      </c>
      <c r="U55" s="51">
        <v>73000</v>
      </c>
      <c r="V55" s="51">
        <v>72183</v>
      </c>
      <c r="W55" s="51">
        <v>72042</v>
      </c>
      <c r="X55" s="51">
        <v>71807</v>
      </c>
      <c r="Y55" s="51">
        <v>71530</v>
      </c>
      <c r="Z55" s="52">
        <v>71326</v>
      </c>
      <c r="AA55" s="51">
        <v>71079</v>
      </c>
      <c r="AB55" s="51">
        <v>71079</v>
      </c>
      <c r="AC55" s="51">
        <v>71212.828294867795</v>
      </c>
      <c r="AD55" s="51">
        <v>71471</v>
      </c>
      <c r="AE55" s="51">
        <v>72000</v>
      </c>
      <c r="AF55" s="51">
        <v>72395.628219046805</v>
      </c>
      <c r="AG55" s="52">
        <v>72793.430350422903</v>
      </c>
      <c r="AH55" s="51">
        <v>73193.418339420794</v>
      </c>
      <c r="AI55" s="51">
        <v>73595.604196970497</v>
      </c>
      <c r="AJ55" s="51">
        <f t="shared" si="1"/>
        <v>67757</v>
      </c>
      <c r="AK55" s="51">
        <f t="shared" si="2"/>
        <v>67675</v>
      </c>
      <c r="AM55" t="s">
        <v>4204</v>
      </c>
      <c r="AN55" t="s">
        <v>1392</v>
      </c>
      <c r="AO55" t="s">
        <v>1688</v>
      </c>
      <c r="AP55" t="s">
        <v>1689</v>
      </c>
      <c r="AQ55">
        <v>4140000</v>
      </c>
      <c r="AR55">
        <v>4171672</v>
      </c>
      <c r="AS55">
        <v>4202104</v>
      </c>
      <c r="AT55">
        <v>4231408</v>
      </c>
      <c r="AU55">
        <v>4259680</v>
      </c>
      <c r="AV55">
        <v>4287000</v>
      </c>
      <c r="AW55">
        <v>4313000</v>
      </c>
      <c r="AX55">
        <v>4339000</v>
      </c>
      <c r="AY55">
        <v>4364000</v>
      </c>
      <c r="AZ55">
        <v>4387000</v>
      </c>
      <c r="BA55">
        <v>4411000</v>
      </c>
      <c r="BB55">
        <v>4435000</v>
      </c>
      <c r="BC55">
        <v>4457000</v>
      </c>
      <c r="BD55">
        <v>4478000</v>
      </c>
      <c r="BE55">
        <v>4497000</v>
      </c>
      <c r="BF55">
        <v>4514000</v>
      </c>
      <c r="BG55">
        <v>4530000</v>
      </c>
      <c r="BH55">
        <v>4532000</v>
      </c>
      <c r="BI55">
        <v>4556000</v>
      </c>
      <c r="BJ55">
        <v>4571000</v>
      </c>
      <c r="BK55">
        <v>4588000</v>
      </c>
      <c r="BL55">
        <v>4608000</v>
      </c>
      <c r="BM55">
        <v>4635000</v>
      </c>
      <c r="BN55">
        <v>4659000</v>
      </c>
      <c r="BO55">
        <v>4680000</v>
      </c>
      <c r="BP55">
        <v>4701000</v>
      </c>
      <c r="BQ55">
        <v>4722000</v>
      </c>
      <c r="BR55">
        <v>4740000</v>
      </c>
      <c r="BS55">
        <v>4757000</v>
      </c>
      <c r="BT55">
        <v>4767000</v>
      </c>
      <c r="BU55">
        <v>4780000</v>
      </c>
      <c r="BV55">
        <v>4510000</v>
      </c>
      <c r="BW55">
        <v>4470000</v>
      </c>
      <c r="BX55">
        <v>4640000</v>
      </c>
      <c r="BY55">
        <v>4650000</v>
      </c>
      <c r="BZ55">
        <v>4669000</v>
      </c>
      <c r="CA55">
        <v>4494000</v>
      </c>
      <c r="CB55">
        <v>4572000</v>
      </c>
      <c r="CC55">
        <v>4501000</v>
      </c>
      <c r="CD55">
        <v>4554000</v>
      </c>
      <c r="CE55">
        <v>4426000</v>
      </c>
      <c r="CF55">
        <v>4440000</v>
      </c>
      <c r="CG55">
        <v>4440000</v>
      </c>
      <c r="CH55">
        <v>4440000</v>
      </c>
      <c r="CI55">
        <v>4439000</v>
      </c>
      <c r="CJ55">
        <v>4442000</v>
      </c>
      <c r="CK55">
        <v>4440000</v>
      </c>
      <c r="CL55">
        <v>4436000</v>
      </c>
      <c r="CM55">
        <v>4434000</v>
      </c>
      <c r="CN55">
        <v>4429000</v>
      </c>
      <c r="CO55">
        <v>4418000</v>
      </c>
      <c r="CP55">
        <v>4407000</v>
      </c>
    </row>
    <row r="56" spans="1:94">
      <c r="A56" s="51" t="s">
        <v>1710</v>
      </c>
      <c r="B56" s="51" t="s">
        <v>1399</v>
      </c>
      <c r="C56" s="51" t="s">
        <v>1688</v>
      </c>
      <c r="D56" s="51" t="s">
        <v>1689</v>
      </c>
      <c r="E56" s="51" t="str">
        <f t="shared" si="3"/>
        <v>DominicanRep.SP.POP.TOTL</v>
      </c>
      <c r="F56" s="52">
        <v>5926850</v>
      </c>
      <c r="G56" s="51">
        <v>6065155</v>
      </c>
      <c r="H56" s="51">
        <v>6205628</v>
      </c>
      <c r="I56" s="51">
        <v>6347982</v>
      </c>
      <c r="J56" s="51">
        <v>6491738</v>
      </c>
      <c r="K56" s="51">
        <v>6636520</v>
      </c>
      <c r="L56" s="51">
        <v>6782122</v>
      </c>
      <c r="M56" s="51">
        <v>6928553</v>
      </c>
      <c r="N56" s="51">
        <v>7075882</v>
      </c>
      <c r="O56" s="51">
        <v>7224253</v>
      </c>
      <c r="P56" s="51">
        <v>7373667</v>
      </c>
      <c r="Q56" s="52">
        <v>7524225</v>
      </c>
      <c r="R56" s="51">
        <v>7675575</v>
      </c>
      <c r="S56" s="51">
        <v>7826728</v>
      </c>
      <c r="T56" s="51">
        <v>7976391</v>
      </c>
      <c r="U56" s="51">
        <v>8123665</v>
      </c>
      <c r="V56" s="51">
        <v>8268094</v>
      </c>
      <c r="W56" s="51">
        <v>8409983</v>
      </c>
      <c r="X56" s="51">
        <v>8550144</v>
      </c>
      <c r="Y56" s="51">
        <v>8689797</v>
      </c>
      <c r="Z56" s="52">
        <v>8829829</v>
      </c>
      <c r="AA56" s="51">
        <v>8970376</v>
      </c>
      <c r="AB56" s="51">
        <v>9111137</v>
      </c>
      <c r="AC56" s="51">
        <v>9252034</v>
      </c>
      <c r="AD56" s="51">
        <v>9392871</v>
      </c>
      <c r="AE56" s="51">
        <v>9533442</v>
      </c>
      <c r="AF56" s="51">
        <v>9673755</v>
      </c>
      <c r="AG56" s="52">
        <v>9813686</v>
      </c>
      <c r="AH56" s="51">
        <v>9952711</v>
      </c>
      <c r="AI56" s="51">
        <v>10090151</v>
      </c>
      <c r="AJ56" s="51">
        <f t="shared" si="1"/>
        <v>9927320</v>
      </c>
      <c r="AK56" s="51">
        <f t="shared" si="2"/>
        <v>10056181</v>
      </c>
      <c r="AM56" t="s">
        <v>4241</v>
      </c>
      <c r="AN56" t="s">
        <v>1393</v>
      </c>
      <c r="AO56" t="s">
        <v>1688</v>
      </c>
      <c r="AP56" t="s">
        <v>1689</v>
      </c>
      <c r="AQ56">
        <v>7133582</v>
      </c>
      <c r="AR56">
        <v>7281821</v>
      </c>
      <c r="AS56">
        <v>7441909</v>
      </c>
      <c r="AT56">
        <v>7609348</v>
      </c>
      <c r="AU56">
        <v>7777606</v>
      </c>
      <c r="AV56">
        <v>7941840</v>
      </c>
      <c r="AW56">
        <v>8099779</v>
      </c>
      <c r="AX56">
        <v>8252314</v>
      </c>
      <c r="AY56">
        <v>8401476</v>
      </c>
      <c r="AZ56">
        <v>8550671</v>
      </c>
      <c r="BA56">
        <v>8701886</v>
      </c>
      <c r="BB56">
        <v>8855989</v>
      </c>
      <c r="BC56">
        <v>9010586</v>
      </c>
      <c r="BD56">
        <v>9160532</v>
      </c>
      <c r="BE56">
        <v>9298895</v>
      </c>
      <c r="BF56">
        <v>9420828</v>
      </c>
      <c r="BG56">
        <v>9525242</v>
      </c>
      <c r="BH56">
        <v>9614061</v>
      </c>
      <c r="BI56">
        <v>9689324</v>
      </c>
      <c r="BJ56">
        <v>9754343</v>
      </c>
      <c r="BK56">
        <v>9812223</v>
      </c>
      <c r="BL56">
        <v>9862283</v>
      </c>
      <c r="BM56">
        <v>9905577</v>
      </c>
      <c r="BN56">
        <v>9949046</v>
      </c>
      <c r="BO56">
        <v>10001593</v>
      </c>
      <c r="BP56">
        <v>10069187</v>
      </c>
      <c r="BQ56">
        <v>10155111</v>
      </c>
      <c r="BR56">
        <v>10256694</v>
      </c>
      <c r="BS56">
        <v>10366500</v>
      </c>
      <c r="BT56">
        <v>10473701</v>
      </c>
      <c r="BU56">
        <v>10570328</v>
      </c>
      <c r="BV56">
        <v>10654121</v>
      </c>
      <c r="BW56">
        <v>10727088</v>
      </c>
      <c r="BX56">
        <v>10790686</v>
      </c>
      <c r="BY56">
        <v>10847842</v>
      </c>
      <c r="BZ56">
        <v>10900795</v>
      </c>
      <c r="CA56">
        <v>10949206</v>
      </c>
      <c r="CB56">
        <v>10992290</v>
      </c>
      <c r="CC56">
        <v>11031429</v>
      </c>
      <c r="CD56">
        <v>11068382</v>
      </c>
      <c r="CE56">
        <v>11104313</v>
      </c>
      <c r="CF56">
        <v>11140168</v>
      </c>
      <c r="CG56">
        <v>11175434</v>
      </c>
      <c r="CH56">
        <v>11208029</v>
      </c>
      <c r="CI56">
        <v>11234970</v>
      </c>
      <c r="CJ56">
        <v>11254242</v>
      </c>
      <c r="CK56">
        <v>11265124</v>
      </c>
      <c r="CL56">
        <v>11268687</v>
      </c>
      <c r="CM56">
        <v>11266905</v>
      </c>
      <c r="CN56">
        <v>11262628</v>
      </c>
      <c r="CO56">
        <v>11257979</v>
      </c>
      <c r="CP56">
        <v>11253665</v>
      </c>
    </row>
    <row r="57" spans="1:94">
      <c r="A57" s="51" t="s">
        <v>1400</v>
      </c>
      <c r="B57" s="51" t="s">
        <v>1401</v>
      </c>
      <c r="C57" s="51" t="s">
        <v>1688</v>
      </c>
      <c r="D57" s="51" t="s">
        <v>1689</v>
      </c>
      <c r="E57" s="51" t="str">
        <f t="shared" si="3"/>
        <v>East Asia &amp; Pacific.SP.POP.TOTL</v>
      </c>
      <c r="F57" s="52">
        <v>1358291247</v>
      </c>
      <c r="G57" s="51">
        <v>1379244884.49525</v>
      </c>
      <c r="H57" s="51">
        <v>1402498202.0983901</v>
      </c>
      <c r="I57" s="51">
        <v>1425855863.0771799</v>
      </c>
      <c r="J57" s="51">
        <v>1448144214.8988199</v>
      </c>
      <c r="K57" s="51">
        <v>1471195225.39884</v>
      </c>
      <c r="L57" s="51">
        <v>1495874179.8282299</v>
      </c>
      <c r="M57" s="51">
        <v>1522071826.7423999</v>
      </c>
      <c r="N57" s="51">
        <v>1548546572.3394201</v>
      </c>
      <c r="O57" s="51">
        <v>1574386933.97929</v>
      </c>
      <c r="P57" s="51">
        <v>1599617704</v>
      </c>
      <c r="Q57" s="52">
        <v>1623848430.33394</v>
      </c>
      <c r="R57" s="51">
        <v>1646593757.7653601</v>
      </c>
      <c r="S57" s="51">
        <v>1668518912.3427801</v>
      </c>
      <c r="T57" s="51">
        <v>1690244114.8902099</v>
      </c>
      <c r="U57" s="51">
        <v>1711453750</v>
      </c>
      <c r="V57" s="51">
        <v>1732235104.2119999</v>
      </c>
      <c r="W57" s="51">
        <v>1752576532.43418</v>
      </c>
      <c r="X57" s="51">
        <v>1772079413.6665499</v>
      </c>
      <c r="Y57" s="51">
        <v>1790434352.90908</v>
      </c>
      <c r="Z57" s="52">
        <v>1807095373.4321101</v>
      </c>
      <c r="AA57" s="51">
        <v>1823951589.3698299</v>
      </c>
      <c r="AB57" s="51">
        <v>1840158030.46539</v>
      </c>
      <c r="AC57" s="51">
        <v>1855939877.42202</v>
      </c>
      <c r="AD57" s="51">
        <v>1871310580.35796</v>
      </c>
      <c r="AE57" s="51">
        <v>1886530686.2664499</v>
      </c>
      <c r="AF57" s="51">
        <v>1901288040.5861101</v>
      </c>
      <c r="AG57" s="52">
        <v>1915529816.05564</v>
      </c>
      <c r="AH57" s="51">
        <v>1929649609.31459</v>
      </c>
      <c r="AI57" s="51" t="e">
        <v>#N/A</v>
      </c>
      <c r="AJ57" s="51">
        <f t="shared" si="1"/>
        <v>1961101773</v>
      </c>
      <c r="AK57" s="51">
        <f t="shared" si="2"/>
        <v>1974218593</v>
      </c>
      <c r="AM57" t="s">
        <v>4243</v>
      </c>
      <c r="AN57" t="s">
        <v>4823</v>
      </c>
      <c r="AO57" t="s">
        <v>1688</v>
      </c>
      <c r="AP57" t="s">
        <v>1689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>
        <v>144472</v>
      </c>
      <c r="CD57">
        <v>139428</v>
      </c>
      <c r="CE57">
        <v>133860</v>
      </c>
      <c r="CF57">
        <v>128752</v>
      </c>
      <c r="CG57">
        <v>128182</v>
      </c>
      <c r="CH57">
        <v>130006</v>
      </c>
      <c r="CI57">
        <v>131591</v>
      </c>
      <c r="CJ57">
        <v>134465</v>
      </c>
      <c r="CK57">
        <v>137490</v>
      </c>
      <c r="CL57">
        <v>139841</v>
      </c>
      <c r="CM57">
        <v>141279</v>
      </c>
      <c r="CN57">
        <v>141972</v>
      </c>
      <c r="CO57">
        <v>143784</v>
      </c>
      <c r="CP57">
        <v>145619</v>
      </c>
    </row>
    <row r="58" spans="1:94">
      <c r="A58" s="51" t="s">
        <v>4247</v>
      </c>
      <c r="B58" s="51" t="s">
        <v>1402</v>
      </c>
      <c r="C58" s="51" t="s">
        <v>1688</v>
      </c>
      <c r="D58" s="51" t="s">
        <v>1689</v>
      </c>
      <c r="E58" s="51" t="str">
        <f t="shared" si="3"/>
        <v>Ecuador.SP.POP.TOTL</v>
      </c>
      <c r="F58" s="52">
        <v>7964335</v>
      </c>
      <c r="G58" s="51">
        <v>8186585</v>
      </c>
      <c r="H58" s="51">
        <v>8411828</v>
      </c>
      <c r="I58" s="51">
        <v>8639810</v>
      </c>
      <c r="J58" s="51">
        <v>8870295</v>
      </c>
      <c r="K58" s="51">
        <v>9102948</v>
      </c>
      <c r="L58" s="51">
        <v>9337108</v>
      </c>
      <c r="M58" s="51">
        <v>9572126</v>
      </c>
      <c r="N58" s="51">
        <v>9807626</v>
      </c>
      <c r="O58" s="51">
        <v>10043274</v>
      </c>
      <c r="P58" s="51">
        <v>10278486</v>
      </c>
      <c r="Q58" s="52">
        <v>10513187</v>
      </c>
      <c r="R58" s="51">
        <v>10746311</v>
      </c>
      <c r="S58" s="51">
        <v>10975107</v>
      </c>
      <c r="T58" s="51">
        <v>11196091</v>
      </c>
      <c r="U58" s="51">
        <v>11406764</v>
      </c>
      <c r="V58" s="51">
        <v>11606142</v>
      </c>
      <c r="W58" s="51">
        <v>11794811</v>
      </c>
      <c r="X58" s="51">
        <v>11973871</v>
      </c>
      <c r="Y58" s="51">
        <v>12145184</v>
      </c>
      <c r="Z58" s="52">
        <v>12310314</v>
      </c>
      <c r="AA58" s="51">
        <v>12469838</v>
      </c>
      <c r="AB58" s="51">
        <v>12623953</v>
      </c>
      <c r="AC58" s="51">
        <v>12773494</v>
      </c>
      <c r="AD58" s="51">
        <v>12919359</v>
      </c>
      <c r="AE58" s="51">
        <v>13062507</v>
      </c>
      <c r="AF58" s="51">
        <v>13203038</v>
      </c>
      <c r="AG58" s="52">
        <v>13341817</v>
      </c>
      <c r="AH58" s="51">
        <v>13481424</v>
      </c>
      <c r="AI58" s="51">
        <v>13625069</v>
      </c>
      <c r="AJ58" s="51">
        <f t="shared" si="1"/>
        <v>14464739</v>
      </c>
      <c r="AK58" s="51">
        <f t="shared" si="2"/>
        <v>14666055</v>
      </c>
      <c r="AM58" t="s">
        <v>3994</v>
      </c>
      <c r="AN58" t="s">
        <v>1394</v>
      </c>
      <c r="AO58" t="s">
        <v>1688</v>
      </c>
      <c r="AP58" t="s">
        <v>1689</v>
      </c>
      <c r="AQ58">
        <v>572997</v>
      </c>
      <c r="AR58">
        <v>576469</v>
      </c>
      <c r="AS58">
        <v>577768</v>
      </c>
      <c r="AT58">
        <v>577992</v>
      </c>
      <c r="AU58">
        <v>578710</v>
      </c>
      <c r="AV58">
        <v>581056</v>
      </c>
      <c r="AW58">
        <v>585400</v>
      </c>
      <c r="AX58">
        <v>591398</v>
      </c>
      <c r="AY58">
        <v>598592</v>
      </c>
      <c r="AZ58">
        <v>606224</v>
      </c>
      <c r="BA58">
        <v>613735</v>
      </c>
      <c r="BB58">
        <v>620987</v>
      </c>
      <c r="BC58">
        <v>628140</v>
      </c>
      <c r="BD58">
        <v>635261</v>
      </c>
      <c r="BE58">
        <v>642496</v>
      </c>
      <c r="BF58">
        <v>649918</v>
      </c>
      <c r="BG58">
        <v>657685</v>
      </c>
      <c r="BH58">
        <v>665676</v>
      </c>
      <c r="BI58">
        <v>673386</v>
      </c>
      <c r="BJ58">
        <v>680130</v>
      </c>
      <c r="BK58">
        <v>685510</v>
      </c>
      <c r="BL58">
        <v>689265</v>
      </c>
      <c r="BM58">
        <v>691792</v>
      </c>
      <c r="BN58">
        <v>694146</v>
      </c>
      <c r="BO58">
        <v>697782</v>
      </c>
      <c r="BP58">
        <v>703752</v>
      </c>
      <c r="BQ58">
        <v>712396</v>
      </c>
      <c r="BR58">
        <v>723434</v>
      </c>
      <c r="BS58">
        <v>736531</v>
      </c>
      <c r="BT58">
        <v>751100</v>
      </c>
      <c r="BU58">
        <v>766663</v>
      </c>
      <c r="BV58">
        <v>783189</v>
      </c>
      <c r="BW58">
        <v>800707</v>
      </c>
      <c r="BX58">
        <v>818858</v>
      </c>
      <c r="BY58">
        <v>837205</v>
      </c>
      <c r="BZ58">
        <v>855424</v>
      </c>
      <c r="CA58">
        <v>873277</v>
      </c>
      <c r="CB58">
        <v>890758</v>
      </c>
      <c r="CC58">
        <v>908059</v>
      </c>
      <c r="CD58">
        <v>925504</v>
      </c>
      <c r="CE58">
        <v>943294</v>
      </c>
      <c r="CF58">
        <v>961482</v>
      </c>
      <c r="CG58">
        <v>979874</v>
      </c>
      <c r="CH58">
        <v>998134</v>
      </c>
      <c r="CI58">
        <v>1015806</v>
      </c>
      <c r="CJ58">
        <v>1032562</v>
      </c>
      <c r="CK58">
        <v>1048272</v>
      </c>
      <c r="CL58">
        <v>1063027</v>
      </c>
      <c r="CM58">
        <v>1077001</v>
      </c>
      <c r="CN58">
        <v>1090473</v>
      </c>
      <c r="CO58">
        <v>1103647</v>
      </c>
      <c r="CP58">
        <v>1116564</v>
      </c>
    </row>
    <row r="59" spans="1:94">
      <c r="A59" s="51" t="s">
        <v>1711</v>
      </c>
      <c r="B59" s="51" t="s">
        <v>1403</v>
      </c>
      <c r="C59" s="51" t="s">
        <v>1688</v>
      </c>
      <c r="D59" s="51" t="s">
        <v>1689</v>
      </c>
      <c r="E59" s="51" t="str">
        <f t="shared" si="3"/>
        <v>Egypt.SP.POP.TOTL</v>
      </c>
      <c r="F59" s="52">
        <v>44433037</v>
      </c>
      <c r="G59" s="51">
        <v>45565314</v>
      </c>
      <c r="H59" s="51">
        <v>46754652</v>
      </c>
      <c r="I59" s="51">
        <v>48000737</v>
      </c>
      <c r="J59" s="51">
        <v>49302282</v>
      </c>
      <c r="K59" s="51">
        <v>50654901</v>
      </c>
      <c r="L59" s="51">
        <v>52062572</v>
      </c>
      <c r="M59" s="51">
        <v>53516025</v>
      </c>
      <c r="N59" s="51">
        <v>54981488</v>
      </c>
      <c r="O59" s="51">
        <v>56414737</v>
      </c>
      <c r="P59" s="51">
        <v>57784848</v>
      </c>
      <c r="Q59" s="52">
        <v>59078208</v>
      </c>
      <c r="R59" s="51">
        <v>60305111</v>
      </c>
      <c r="S59" s="51">
        <v>61488554</v>
      </c>
      <c r="T59" s="51">
        <v>62663811</v>
      </c>
      <c r="U59" s="51">
        <v>63857698</v>
      </c>
      <c r="V59" s="51">
        <v>65075676</v>
      </c>
      <c r="W59" s="51">
        <v>66312818</v>
      </c>
      <c r="X59" s="51">
        <v>67573331</v>
      </c>
      <c r="Y59" s="51">
        <v>68859787</v>
      </c>
      <c r="Z59" s="52">
        <v>70173793</v>
      </c>
      <c r="AA59" s="51">
        <v>71518343</v>
      </c>
      <c r="AB59" s="51">
        <v>72894015</v>
      </c>
      <c r="AC59" s="51">
        <v>74296319</v>
      </c>
      <c r="AD59" s="51">
        <v>75718360</v>
      </c>
      <c r="AE59" s="51">
        <v>77154409</v>
      </c>
      <c r="AF59" s="51">
        <v>78602081</v>
      </c>
      <c r="AG59" s="52">
        <v>80060540</v>
      </c>
      <c r="AH59" s="51">
        <v>81527172</v>
      </c>
      <c r="AI59" s="51">
        <v>82999393</v>
      </c>
      <c r="AJ59" s="51">
        <f t="shared" si="1"/>
        <v>81121077</v>
      </c>
      <c r="AK59" s="51">
        <f t="shared" si="2"/>
        <v>82536770</v>
      </c>
      <c r="AM59" t="s">
        <v>4790</v>
      </c>
      <c r="AN59" t="s">
        <v>1395</v>
      </c>
      <c r="AO59" t="s">
        <v>1688</v>
      </c>
      <c r="AP59" t="s">
        <v>1689</v>
      </c>
      <c r="AQ59">
        <v>9602006</v>
      </c>
      <c r="AR59">
        <v>9586651</v>
      </c>
      <c r="AS59">
        <v>9624660</v>
      </c>
      <c r="AT59">
        <v>9670685</v>
      </c>
      <c r="AU59">
        <v>9727804</v>
      </c>
      <c r="AV59">
        <v>9779358</v>
      </c>
      <c r="AW59">
        <v>9821040</v>
      </c>
      <c r="AX59">
        <v>9852899</v>
      </c>
      <c r="AY59">
        <v>9876346</v>
      </c>
      <c r="AZ59">
        <v>9896580</v>
      </c>
      <c r="BA59">
        <v>9858071</v>
      </c>
      <c r="BB59">
        <v>9826815</v>
      </c>
      <c r="BC59">
        <v>9867632</v>
      </c>
      <c r="BD59">
        <v>9922266</v>
      </c>
      <c r="BE59">
        <v>9988459</v>
      </c>
      <c r="BF59">
        <v>10058620</v>
      </c>
      <c r="BG59">
        <v>10125939</v>
      </c>
      <c r="BH59">
        <v>10186755</v>
      </c>
      <c r="BI59">
        <v>10242098</v>
      </c>
      <c r="BJ59">
        <v>10292341</v>
      </c>
      <c r="BK59">
        <v>10304193</v>
      </c>
      <c r="BL59">
        <v>10300591</v>
      </c>
      <c r="BM59">
        <v>10314826</v>
      </c>
      <c r="BN59">
        <v>10323856</v>
      </c>
      <c r="BO59">
        <v>10330213</v>
      </c>
      <c r="BP59">
        <v>10337118</v>
      </c>
      <c r="BQ59">
        <v>10342227</v>
      </c>
      <c r="BR59">
        <v>10347318</v>
      </c>
      <c r="BS59">
        <v>10355276</v>
      </c>
      <c r="BT59">
        <v>10361068</v>
      </c>
      <c r="BU59">
        <v>10333355</v>
      </c>
      <c r="BV59">
        <v>10308578</v>
      </c>
      <c r="BW59">
        <v>10319123</v>
      </c>
      <c r="BX59">
        <v>10329855</v>
      </c>
      <c r="BY59">
        <v>10333587</v>
      </c>
      <c r="BZ59">
        <v>10327253</v>
      </c>
      <c r="CA59">
        <v>10315241</v>
      </c>
      <c r="CB59">
        <v>10304131</v>
      </c>
      <c r="CC59">
        <v>10294373</v>
      </c>
      <c r="CD59">
        <v>10283860</v>
      </c>
      <c r="CE59">
        <v>10272322</v>
      </c>
      <c r="CF59">
        <v>10236491</v>
      </c>
      <c r="CG59">
        <v>10204853</v>
      </c>
      <c r="CH59">
        <v>10207362</v>
      </c>
      <c r="CI59">
        <v>10216016</v>
      </c>
      <c r="CJ59">
        <v>10235828</v>
      </c>
      <c r="CK59">
        <v>10269134</v>
      </c>
      <c r="CL59">
        <v>10334160</v>
      </c>
      <c r="CM59">
        <v>10424336</v>
      </c>
      <c r="CN59">
        <v>10487178</v>
      </c>
      <c r="CO59">
        <v>10519792</v>
      </c>
      <c r="CP59">
        <v>10546000</v>
      </c>
    </row>
    <row r="60" spans="1:94">
      <c r="A60" s="51" t="s">
        <v>1712</v>
      </c>
      <c r="B60" s="51" t="s">
        <v>1404</v>
      </c>
      <c r="C60" s="51" t="s">
        <v>1688</v>
      </c>
      <c r="D60" s="51" t="s">
        <v>1689</v>
      </c>
      <c r="E60" s="51" t="str">
        <f t="shared" si="3"/>
        <v>ElSalvador.SP.POP.TOTL</v>
      </c>
      <c r="F60" s="52">
        <v>4662518</v>
      </c>
      <c r="G60" s="51">
        <v>4735587</v>
      </c>
      <c r="H60" s="51">
        <v>4804602</v>
      </c>
      <c r="I60" s="51">
        <v>4870591</v>
      </c>
      <c r="J60" s="51">
        <v>4934966</v>
      </c>
      <c r="K60" s="51">
        <v>4998910</v>
      </c>
      <c r="L60" s="51">
        <v>5062157</v>
      </c>
      <c r="M60" s="51">
        <v>5124815</v>
      </c>
      <c r="N60" s="51">
        <v>5188830</v>
      </c>
      <c r="O60" s="51">
        <v>5256657</v>
      </c>
      <c r="P60" s="51">
        <v>5329703</v>
      </c>
      <c r="Q60" s="52">
        <v>5409093</v>
      </c>
      <c r="R60" s="51">
        <v>5493413</v>
      </c>
      <c r="S60" s="51">
        <v>5578389</v>
      </c>
      <c r="T60" s="51">
        <v>5658121</v>
      </c>
      <c r="U60" s="51">
        <v>5728340</v>
      </c>
      <c r="V60" s="51">
        <v>5787735</v>
      </c>
      <c r="W60" s="51">
        <v>5837469</v>
      </c>
      <c r="X60" s="51">
        <v>5878844</v>
      </c>
      <c r="Y60" s="51">
        <v>5914159</v>
      </c>
      <c r="Z60" s="52">
        <v>5945317</v>
      </c>
      <c r="AA60" s="51">
        <v>5972541</v>
      </c>
      <c r="AB60" s="51">
        <v>5995843</v>
      </c>
      <c r="AC60" s="51">
        <v>6016772</v>
      </c>
      <c r="AD60" s="51">
        <v>6037194</v>
      </c>
      <c r="AE60" s="51">
        <v>6058580</v>
      </c>
      <c r="AF60" s="51">
        <v>6081703</v>
      </c>
      <c r="AG60" s="52">
        <v>6106761</v>
      </c>
      <c r="AH60" s="51">
        <v>6133910</v>
      </c>
      <c r="AI60" s="51" t="e">
        <v>#N/A</v>
      </c>
      <c r="AJ60" s="51">
        <f t="shared" si="1"/>
        <v>6192993</v>
      </c>
      <c r="AK60" s="51">
        <f t="shared" si="2"/>
        <v>6227491</v>
      </c>
      <c r="AM60" t="s">
        <v>4142</v>
      </c>
      <c r="AN60" t="s">
        <v>1396</v>
      </c>
      <c r="AO60" t="s">
        <v>1688</v>
      </c>
      <c r="AP60" t="s">
        <v>1689</v>
      </c>
      <c r="AQ60">
        <v>4579603</v>
      </c>
      <c r="AR60">
        <v>4611687</v>
      </c>
      <c r="AS60">
        <v>4647727</v>
      </c>
      <c r="AT60">
        <v>4684483</v>
      </c>
      <c r="AU60">
        <v>4722072</v>
      </c>
      <c r="AV60">
        <v>4759012</v>
      </c>
      <c r="AW60">
        <v>4797381</v>
      </c>
      <c r="AX60">
        <v>4835354</v>
      </c>
      <c r="AY60">
        <v>4864883</v>
      </c>
      <c r="AZ60">
        <v>4891860</v>
      </c>
      <c r="BA60">
        <v>4928757</v>
      </c>
      <c r="BB60">
        <v>4963126</v>
      </c>
      <c r="BC60">
        <v>4991596</v>
      </c>
      <c r="BD60">
        <v>5021861</v>
      </c>
      <c r="BE60">
        <v>5045297</v>
      </c>
      <c r="BF60">
        <v>5059862</v>
      </c>
      <c r="BG60">
        <v>5072596</v>
      </c>
      <c r="BH60">
        <v>5088419</v>
      </c>
      <c r="BI60">
        <v>5104248</v>
      </c>
      <c r="BJ60">
        <v>5116801</v>
      </c>
      <c r="BK60">
        <v>5123027</v>
      </c>
      <c r="BL60">
        <v>5121572</v>
      </c>
      <c r="BM60">
        <v>5117810</v>
      </c>
      <c r="BN60">
        <v>5114297</v>
      </c>
      <c r="BO60">
        <v>5111619</v>
      </c>
      <c r="BP60">
        <v>5113691</v>
      </c>
      <c r="BQ60">
        <v>5120534</v>
      </c>
      <c r="BR60">
        <v>5127024</v>
      </c>
      <c r="BS60">
        <v>5129516</v>
      </c>
      <c r="BT60">
        <v>5132594</v>
      </c>
      <c r="BU60">
        <v>5140939</v>
      </c>
      <c r="BV60">
        <v>5154298</v>
      </c>
      <c r="BW60">
        <v>5171370</v>
      </c>
      <c r="BX60">
        <v>5188628</v>
      </c>
      <c r="BY60">
        <v>5206180</v>
      </c>
      <c r="BZ60">
        <v>5233373</v>
      </c>
      <c r="CA60">
        <v>5263074</v>
      </c>
      <c r="CB60">
        <v>5284991</v>
      </c>
      <c r="CC60">
        <v>5304219</v>
      </c>
      <c r="CD60">
        <v>5321799</v>
      </c>
      <c r="CE60">
        <v>5339616</v>
      </c>
      <c r="CF60">
        <v>5358783</v>
      </c>
      <c r="CG60">
        <v>5375931</v>
      </c>
      <c r="CH60">
        <v>5390574</v>
      </c>
      <c r="CI60">
        <v>5404523</v>
      </c>
      <c r="CJ60">
        <v>5419432</v>
      </c>
      <c r="CK60">
        <v>5437272</v>
      </c>
      <c r="CL60">
        <v>5461438</v>
      </c>
      <c r="CM60">
        <v>5493621</v>
      </c>
      <c r="CN60">
        <v>5523095</v>
      </c>
      <c r="CO60">
        <v>5547683</v>
      </c>
      <c r="CP60">
        <v>5574000</v>
      </c>
    </row>
    <row r="61" spans="1:94">
      <c r="A61" s="51" t="s">
        <v>1714</v>
      </c>
      <c r="B61" s="51" t="s">
        <v>1405</v>
      </c>
      <c r="C61" s="51" t="s">
        <v>1688</v>
      </c>
      <c r="D61" s="51" t="s">
        <v>1689</v>
      </c>
      <c r="E61" s="51" t="str">
        <f t="shared" si="3"/>
        <v>Eq.Guinea.SP.POP.TOTL</v>
      </c>
      <c r="F61" s="52">
        <v>220351</v>
      </c>
      <c r="G61" s="51">
        <v>232625</v>
      </c>
      <c r="H61" s="51">
        <v>250925</v>
      </c>
      <c r="I61" s="51">
        <v>272783</v>
      </c>
      <c r="J61" s="51">
        <v>294717</v>
      </c>
      <c r="K61" s="51">
        <v>314190</v>
      </c>
      <c r="L61" s="51">
        <v>330299</v>
      </c>
      <c r="M61" s="51">
        <v>343702</v>
      </c>
      <c r="N61" s="51">
        <v>355340</v>
      </c>
      <c r="O61" s="51">
        <v>366804</v>
      </c>
      <c r="P61" s="51">
        <v>379254</v>
      </c>
      <c r="Q61" s="52">
        <v>392838</v>
      </c>
      <c r="R61" s="51">
        <v>407097</v>
      </c>
      <c r="S61" s="51">
        <v>421883</v>
      </c>
      <c r="T61" s="51">
        <v>436915</v>
      </c>
      <c r="U61" s="51">
        <v>451987</v>
      </c>
      <c r="V61" s="51">
        <v>467104</v>
      </c>
      <c r="W61" s="51">
        <v>482366</v>
      </c>
      <c r="X61" s="51">
        <v>497756</v>
      </c>
      <c r="Y61" s="51">
        <v>513263</v>
      </c>
      <c r="Z61" s="52">
        <v>528882</v>
      </c>
      <c r="AA61" s="51">
        <v>544595</v>
      </c>
      <c r="AB61" s="51">
        <v>560402</v>
      </c>
      <c r="AC61" s="51">
        <v>576342</v>
      </c>
      <c r="AD61" s="51">
        <v>592466</v>
      </c>
      <c r="AE61" s="51">
        <v>608807</v>
      </c>
      <c r="AF61" s="51">
        <v>625394</v>
      </c>
      <c r="AG61" s="52">
        <v>642210</v>
      </c>
      <c r="AH61" s="51">
        <v>659197</v>
      </c>
      <c r="AI61" s="51">
        <v>676273</v>
      </c>
      <c r="AJ61" s="51">
        <f t="shared" si="1"/>
        <v>700401</v>
      </c>
      <c r="AK61" s="51">
        <f t="shared" si="2"/>
        <v>720213</v>
      </c>
      <c r="AM61" t="s">
        <v>4067</v>
      </c>
      <c r="AN61" t="s">
        <v>1397</v>
      </c>
      <c r="AO61" t="s">
        <v>1688</v>
      </c>
      <c r="AP61" t="s">
        <v>1689</v>
      </c>
      <c r="AQ61">
        <v>84877</v>
      </c>
      <c r="AR61">
        <v>89853</v>
      </c>
      <c r="AS61">
        <v>95652</v>
      </c>
      <c r="AT61">
        <v>102165</v>
      </c>
      <c r="AU61">
        <v>109222</v>
      </c>
      <c r="AV61">
        <v>116706</v>
      </c>
      <c r="AW61">
        <v>124688</v>
      </c>
      <c r="AX61">
        <v>133253</v>
      </c>
      <c r="AY61">
        <v>142320</v>
      </c>
      <c r="AZ61">
        <v>151782</v>
      </c>
      <c r="BA61">
        <v>161622</v>
      </c>
      <c r="BB61">
        <v>171519</v>
      </c>
      <c r="BC61">
        <v>181622</v>
      </c>
      <c r="BD61">
        <v>192922</v>
      </c>
      <c r="BE61">
        <v>206763</v>
      </c>
      <c r="BF61">
        <v>223963</v>
      </c>
      <c r="BG61">
        <v>245326</v>
      </c>
      <c r="BH61">
        <v>270222</v>
      </c>
      <c r="BI61">
        <v>296307</v>
      </c>
      <c r="BJ61">
        <v>320332</v>
      </c>
      <c r="BK61">
        <v>340133</v>
      </c>
      <c r="BL61">
        <v>354304</v>
      </c>
      <c r="BM61">
        <v>363940</v>
      </c>
      <c r="BN61">
        <v>372386</v>
      </c>
      <c r="BO61">
        <v>384409</v>
      </c>
      <c r="BP61">
        <v>403221</v>
      </c>
      <c r="BQ61">
        <v>430367</v>
      </c>
      <c r="BR61">
        <v>464202</v>
      </c>
      <c r="BS61">
        <v>500876</v>
      </c>
      <c r="BT61">
        <v>534862</v>
      </c>
      <c r="BU61">
        <v>562290</v>
      </c>
      <c r="BV61">
        <v>581641</v>
      </c>
      <c r="BW61">
        <v>594437</v>
      </c>
      <c r="BX61">
        <v>603534</v>
      </c>
      <c r="BY61">
        <v>613219</v>
      </c>
      <c r="BZ61">
        <v>626537</v>
      </c>
      <c r="CA61">
        <v>644434</v>
      </c>
      <c r="CB61">
        <v>665755</v>
      </c>
      <c r="CC61">
        <v>688940</v>
      </c>
      <c r="CD61">
        <v>711573</v>
      </c>
      <c r="CE61">
        <v>731930</v>
      </c>
      <c r="CF61">
        <v>749604</v>
      </c>
      <c r="CG61">
        <v>765283</v>
      </c>
      <c r="CH61">
        <v>779640</v>
      </c>
      <c r="CI61">
        <v>793738</v>
      </c>
      <c r="CJ61">
        <v>808367</v>
      </c>
      <c r="CK61">
        <v>823682</v>
      </c>
      <c r="CL61">
        <v>839453</v>
      </c>
      <c r="CM61">
        <v>855636</v>
      </c>
      <c r="CN61">
        <v>872090</v>
      </c>
      <c r="CO61">
        <v>888716</v>
      </c>
      <c r="CP61">
        <v>905564</v>
      </c>
    </row>
    <row r="62" spans="1:94">
      <c r="A62" s="51" t="s">
        <v>4134</v>
      </c>
      <c r="B62" s="51" t="s">
        <v>1406</v>
      </c>
      <c r="C62" s="51" t="s">
        <v>1688</v>
      </c>
      <c r="D62" s="51" t="s">
        <v>1689</v>
      </c>
      <c r="E62" s="51" t="str">
        <f t="shared" si="3"/>
        <v>Eritrea.SP.POP.TOTL</v>
      </c>
      <c r="F62" s="52">
        <v>2468904</v>
      </c>
      <c r="G62" s="51">
        <v>2537365</v>
      </c>
      <c r="H62" s="51">
        <v>2603026</v>
      </c>
      <c r="I62" s="51">
        <v>2667960</v>
      </c>
      <c r="J62" s="51">
        <v>2735257</v>
      </c>
      <c r="K62" s="51">
        <v>2806645</v>
      </c>
      <c r="L62" s="51">
        <v>2884660</v>
      </c>
      <c r="M62" s="51">
        <v>2967413</v>
      </c>
      <c r="N62" s="51">
        <v>3047040</v>
      </c>
      <c r="O62" s="51">
        <v>3112797</v>
      </c>
      <c r="P62" s="51">
        <v>3157904</v>
      </c>
      <c r="Q62" s="52">
        <v>3179150</v>
      </c>
      <c r="R62" s="51">
        <v>3181545</v>
      </c>
      <c r="S62" s="51">
        <v>3176702</v>
      </c>
      <c r="T62" s="51">
        <v>3180871</v>
      </c>
      <c r="U62" s="51">
        <v>3206108</v>
      </c>
      <c r="V62" s="51">
        <v>3255574</v>
      </c>
      <c r="W62" s="51">
        <v>3326784</v>
      </c>
      <c r="X62" s="51">
        <v>3419101</v>
      </c>
      <c r="Y62" s="51">
        <v>3530100</v>
      </c>
      <c r="Z62" s="52">
        <v>3657325</v>
      </c>
      <c r="AA62" s="51">
        <v>3801913</v>
      </c>
      <c r="AB62" s="51">
        <v>3963184</v>
      </c>
      <c r="AC62" s="51">
        <v>4134377</v>
      </c>
      <c r="AD62" s="51">
        <v>4306537</v>
      </c>
      <c r="AE62" s="51">
        <v>4473122</v>
      </c>
      <c r="AF62" s="51">
        <v>4630952</v>
      </c>
      <c r="AG62" s="52">
        <v>4781169</v>
      </c>
      <c r="AH62" s="51">
        <v>4926877</v>
      </c>
      <c r="AI62" s="51">
        <v>5073279</v>
      </c>
      <c r="AJ62" s="51">
        <f t="shared" si="1"/>
        <v>5253676</v>
      </c>
      <c r="AK62" s="51">
        <f t="shared" si="2"/>
        <v>5415280</v>
      </c>
      <c r="AM62" t="s">
        <v>4239</v>
      </c>
      <c r="AN62" t="s">
        <v>1398</v>
      </c>
      <c r="AO62" t="s">
        <v>1688</v>
      </c>
      <c r="AP62" t="s">
        <v>1689</v>
      </c>
      <c r="AQ62">
        <v>60015</v>
      </c>
      <c r="AR62">
        <v>61034</v>
      </c>
      <c r="AS62">
        <v>61983</v>
      </c>
      <c r="AT62">
        <v>62918</v>
      </c>
      <c r="AU62">
        <v>63920</v>
      </c>
      <c r="AV62">
        <v>65037</v>
      </c>
      <c r="AW62">
        <v>66304</v>
      </c>
      <c r="AX62">
        <v>67681</v>
      </c>
      <c r="AY62">
        <v>69041</v>
      </c>
      <c r="AZ62">
        <v>70212</v>
      </c>
      <c r="BA62">
        <v>71076</v>
      </c>
      <c r="BB62">
        <v>71567</v>
      </c>
      <c r="BC62">
        <v>71737</v>
      </c>
      <c r="BD62">
        <v>71745</v>
      </c>
      <c r="BE62">
        <v>71811</v>
      </c>
      <c r="BF62">
        <v>72092</v>
      </c>
      <c r="BG62">
        <v>72648</v>
      </c>
      <c r="BH62">
        <v>73412</v>
      </c>
      <c r="BI62">
        <v>74240</v>
      </c>
      <c r="BJ62">
        <v>74922</v>
      </c>
      <c r="BK62">
        <v>75312</v>
      </c>
      <c r="BL62">
        <v>75374</v>
      </c>
      <c r="BM62">
        <v>75166</v>
      </c>
      <c r="BN62">
        <v>74747</v>
      </c>
      <c r="BO62">
        <v>74212</v>
      </c>
      <c r="BP62">
        <v>73637</v>
      </c>
      <c r="BQ62">
        <v>73022</v>
      </c>
      <c r="BR62">
        <v>72365</v>
      </c>
      <c r="BS62">
        <v>71740</v>
      </c>
      <c r="BT62">
        <v>71240</v>
      </c>
      <c r="BU62">
        <v>70926</v>
      </c>
      <c r="BV62">
        <v>70842</v>
      </c>
      <c r="BW62">
        <v>70962</v>
      </c>
      <c r="BX62">
        <v>71181</v>
      </c>
      <c r="BY62">
        <v>71350</v>
      </c>
      <c r="BZ62">
        <v>71364</v>
      </c>
      <c r="CA62">
        <v>71184</v>
      </c>
      <c r="CB62">
        <v>70846</v>
      </c>
      <c r="CC62">
        <v>70419</v>
      </c>
      <c r="CD62">
        <v>70003</v>
      </c>
      <c r="CE62">
        <v>69672</v>
      </c>
      <c r="CF62">
        <v>69447</v>
      </c>
      <c r="CG62">
        <v>69301</v>
      </c>
      <c r="CH62">
        <v>69200</v>
      </c>
      <c r="CI62">
        <v>69087</v>
      </c>
      <c r="CJ62">
        <v>68925</v>
      </c>
      <c r="CK62">
        <v>68700</v>
      </c>
      <c r="CL62">
        <v>68434</v>
      </c>
      <c r="CM62">
        <v>68159</v>
      </c>
      <c r="CN62">
        <v>67922</v>
      </c>
      <c r="CO62">
        <v>67757</v>
      </c>
      <c r="CP62">
        <v>67675</v>
      </c>
    </row>
    <row r="63" spans="1:94">
      <c r="A63" s="51" t="s">
        <v>4182</v>
      </c>
      <c r="B63" s="51" t="s">
        <v>1407</v>
      </c>
      <c r="C63" s="51" t="s">
        <v>1688</v>
      </c>
      <c r="D63" s="51" t="s">
        <v>1689</v>
      </c>
      <c r="E63" s="51" t="str">
        <f t="shared" si="3"/>
        <v>Estonia.SP.POP.TOTL</v>
      </c>
      <c r="F63" s="52">
        <v>1477000</v>
      </c>
      <c r="G63" s="51">
        <v>1488000</v>
      </c>
      <c r="H63" s="51">
        <v>1498000</v>
      </c>
      <c r="I63" s="51">
        <v>1509000</v>
      </c>
      <c r="J63" s="51">
        <v>1519000</v>
      </c>
      <c r="K63" s="51">
        <v>1529000</v>
      </c>
      <c r="L63" s="51">
        <v>1540000</v>
      </c>
      <c r="M63" s="51">
        <v>1552000</v>
      </c>
      <c r="N63" s="51">
        <v>1562000</v>
      </c>
      <c r="O63" s="51">
        <v>1568000</v>
      </c>
      <c r="P63" s="51">
        <v>1569000</v>
      </c>
      <c r="Q63" s="52">
        <v>1561000</v>
      </c>
      <c r="R63" s="51">
        <v>1533000</v>
      </c>
      <c r="S63" s="51">
        <v>1494000</v>
      </c>
      <c r="T63" s="51">
        <v>1463000</v>
      </c>
      <c r="U63" s="51">
        <v>1437000</v>
      </c>
      <c r="V63" s="51">
        <v>1416000</v>
      </c>
      <c r="W63" s="51">
        <v>1400000</v>
      </c>
      <c r="X63" s="51">
        <v>1386200</v>
      </c>
      <c r="Y63" s="51">
        <v>1375649.3338881801</v>
      </c>
      <c r="Z63" s="52">
        <v>1369512.61479732</v>
      </c>
      <c r="AA63" s="51">
        <v>1364097.50497463</v>
      </c>
      <c r="AB63" s="51">
        <v>1358641.01509192</v>
      </c>
      <c r="AC63" s="51">
        <v>1353520.1494621299</v>
      </c>
      <c r="AD63" s="51">
        <v>1348998.5174195</v>
      </c>
      <c r="AE63" s="51">
        <v>1346100</v>
      </c>
      <c r="AF63" s="51">
        <v>1343547</v>
      </c>
      <c r="AG63" s="52">
        <v>1341672</v>
      </c>
      <c r="AH63" s="51">
        <v>1340675</v>
      </c>
      <c r="AI63" s="51">
        <v>1340345</v>
      </c>
      <c r="AJ63" s="51">
        <f t="shared" si="1"/>
        <v>1340161</v>
      </c>
      <c r="AK63" s="51">
        <f t="shared" si="2"/>
        <v>1340000</v>
      </c>
      <c r="AM63" t="s">
        <v>4683</v>
      </c>
      <c r="AN63" t="s">
        <v>1399</v>
      </c>
      <c r="AO63" t="s">
        <v>1688</v>
      </c>
      <c r="AP63" t="s">
        <v>1689</v>
      </c>
      <c r="AQ63">
        <v>3308941</v>
      </c>
      <c r="AR63">
        <v>3421385</v>
      </c>
      <c r="AS63">
        <v>3536474</v>
      </c>
      <c r="AT63">
        <v>3653809</v>
      </c>
      <c r="AU63">
        <v>3772937</v>
      </c>
      <c r="AV63">
        <v>3893484</v>
      </c>
      <c r="AW63">
        <v>4015213</v>
      </c>
      <c r="AX63">
        <v>4137994</v>
      </c>
      <c r="AY63">
        <v>4261702</v>
      </c>
      <c r="AZ63">
        <v>4386255</v>
      </c>
      <c r="BA63">
        <v>4511577</v>
      </c>
      <c r="BB63">
        <v>4637627</v>
      </c>
      <c r="BC63">
        <v>4764319</v>
      </c>
      <c r="BD63">
        <v>4891500</v>
      </c>
      <c r="BE63">
        <v>5019002</v>
      </c>
      <c r="BF63">
        <v>5146742</v>
      </c>
      <c r="BG63">
        <v>5274591</v>
      </c>
      <c r="BH63">
        <v>5402683</v>
      </c>
      <c r="BI63">
        <v>5531528</v>
      </c>
      <c r="BJ63">
        <v>5661827</v>
      </c>
      <c r="BK63">
        <v>5794074</v>
      </c>
      <c r="BL63">
        <v>5928429</v>
      </c>
      <c r="BM63">
        <v>6064722</v>
      </c>
      <c r="BN63">
        <v>6202698</v>
      </c>
      <c r="BO63">
        <v>6341950</v>
      </c>
      <c r="BP63">
        <v>6482152</v>
      </c>
      <c r="BQ63">
        <v>6623094</v>
      </c>
      <c r="BR63">
        <v>6764750</v>
      </c>
      <c r="BS63">
        <v>6907171</v>
      </c>
      <c r="BT63">
        <v>7050480</v>
      </c>
      <c r="BU63">
        <v>7194666</v>
      </c>
      <c r="BV63">
        <v>7339826</v>
      </c>
      <c r="BW63">
        <v>7485619</v>
      </c>
      <c r="BX63">
        <v>7631076</v>
      </c>
      <c r="BY63">
        <v>7774932</v>
      </c>
      <c r="BZ63">
        <v>7916309</v>
      </c>
      <c r="CA63">
        <v>8054768</v>
      </c>
      <c r="CB63">
        <v>8190620</v>
      </c>
      <c r="CC63">
        <v>8324680</v>
      </c>
      <c r="CD63">
        <v>8458164</v>
      </c>
      <c r="CE63">
        <v>8591967</v>
      </c>
      <c r="CF63">
        <v>8726256</v>
      </c>
      <c r="CG63">
        <v>8860760</v>
      </c>
      <c r="CH63">
        <v>8995398</v>
      </c>
      <c r="CI63">
        <v>9129965</v>
      </c>
      <c r="CJ63">
        <v>9264267</v>
      </c>
      <c r="CK63">
        <v>9398285</v>
      </c>
      <c r="CL63">
        <v>9531954</v>
      </c>
      <c r="CM63">
        <v>9664948</v>
      </c>
      <c r="CN63">
        <v>9796852</v>
      </c>
      <c r="CO63">
        <v>9927320</v>
      </c>
      <c r="CP63">
        <v>10056181</v>
      </c>
    </row>
    <row r="64" spans="1:94">
      <c r="A64" s="51" t="s">
        <v>4071</v>
      </c>
      <c r="B64" s="51" t="s">
        <v>1408</v>
      </c>
      <c r="C64" s="51" t="s">
        <v>1688</v>
      </c>
      <c r="D64" s="51" t="s">
        <v>1689</v>
      </c>
      <c r="E64" s="51" t="str">
        <f t="shared" si="3"/>
        <v>Ethiopia.SP.POP.TOTL</v>
      </c>
      <c r="F64" s="52">
        <v>35408618</v>
      </c>
      <c r="G64" s="51">
        <v>36263354</v>
      </c>
      <c r="H64" s="51">
        <v>37298201</v>
      </c>
      <c r="I64" s="51">
        <v>38477487</v>
      </c>
      <c r="J64" s="51">
        <v>39742396</v>
      </c>
      <c r="K64" s="51">
        <v>41049476</v>
      </c>
      <c r="L64" s="51">
        <v>42387542</v>
      </c>
      <c r="M64" s="51">
        <v>43769890</v>
      </c>
      <c r="N64" s="51">
        <v>45205359</v>
      </c>
      <c r="O64" s="51">
        <v>46709944</v>
      </c>
      <c r="P64" s="51">
        <v>48292435</v>
      </c>
      <c r="Q64" s="52">
        <v>49955568</v>
      </c>
      <c r="R64" s="51">
        <v>51685687</v>
      </c>
      <c r="S64" s="51">
        <v>53455787</v>
      </c>
      <c r="T64" s="51">
        <v>55230033</v>
      </c>
      <c r="U64" s="51">
        <v>56982906</v>
      </c>
      <c r="V64" s="51">
        <v>58704453</v>
      </c>
      <c r="W64" s="51">
        <v>60402030</v>
      </c>
      <c r="X64" s="51">
        <v>62089193</v>
      </c>
      <c r="Y64" s="51">
        <v>63787720</v>
      </c>
      <c r="Z64" s="52">
        <v>65514626</v>
      </c>
      <c r="AA64" s="51">
        <v>67272331</v>
      </c>
      <c r="AB64" s="51">
        <v>69058616</v>
      </c>
      <c r="AC64" s="51">
        <v>70880658</v>
      </c>
      <c r="AD64" s="51">
        <v>72746225</v>
      </c>
      <c r="AE64" s="51">
        <v>74660901</v>
      </c>
      <c r="AF64" s="51">
        <v>76627697</v>
      </c>
      <c r="AG64" s="52">
        <v>78646128</v>
      </c>
      <c r="AH64" s="51">
        <v>80713434</v>
      </c>
      <c r="AI64" s="51">
        <v>82824732</v>
      </c>
      <c r="AJ64" s="51">
        <f t="shared" si="1"/>
        <v>82949541</v>
      </c>
      <c r="AK64" s="51">
        <f t="shared" si="2"/>
        <v>84734262</v>
      </c>
      <c r="AM64" t="s">
        <v>4791</v>
      </c>
      <c r="AN64" t="s">
        <v>4824</v>
      </c>
      <c r="AO64" t="s">
        <v>1688</v>
      </c>
      <c r="AP64" t="s">
        <v>1689</v>
      </c>
      <c r="AQ64">
        <v>112728356</v>
      </c>
      <c r="AR64">
        <v>115751963.36</v>
      </c>
      <c r="AS64">
        <v>118837900.63999999</v>
      </c>
      <c r="AT64">
        <v>121995576.92</v>
      </c>
      <c r="AU64">
        <v>125229867</v>
      </c>
      <c r="AV64">
        <v>128547125</v>
      </c>
      <c r="AW64">
        <v>131956555.12</v>
      </c>
      <c r="AX64">
        <v>135470826.12</v>
      </c>
      <c r="AY64">
        <v>139102934.31999999</v>
      </c>
      <c r="AZ64">
        <v>142866783.52000001</v>
      </c>
      <c r="BA64">
        <v>146773480</v>
      </c>
      <c r="BB64">
        <v>150851509.11199999</v>
      </c>
      <c r="BC64">
        <v>155070217.03200001</v>
      </c>
      <c r="BD64">
        <v>159431448.912</v>
      </c>
      <c r="BE64">
        <v>163938559.352</v>
      </c>
      <c r="BF64">
        <v>168595084</v>
      </c>
      <c r="BG64">
        <v>173402202.472</v>
      </c>
      <c r="BH64">
        <v>178356315.83200002</v>
      </c>
      <c r="BI64">
        <v>183469738.63200003</v>
      </c>
      <c r="BJ64">
        <v>188761487.31200001</v>
      </c>
      <c r="BK64">
        <v>194242694</v>
      </c>
      <c r="BL64">
        <v>199896296.16475961</v>
      </c>
      <c r="BM64">
        <v>205718133.22098279</v>
      </c>
      <c r="BN64">
        <v>211724084.51495922</v>
      </c>
      <c r="BO64">
        <v>217935256.14228368</v>
      </c>
      <c r="BP64">
        <v>224357461</v>
      </c>
      <c r="BQ64">
        <v>231006954.64160001</v>
      </c>
      <c r="BR64">
        <v>237849567.8576</v>
      </c>
      <c r="BS64">
        <v>244793073.95873779</v>
      </c>
      <c r="BT64">
        <v>251714137.51919708</v>
      </c>
      <c r="BU64">
        <v>258525929</v>
      </c>
      <c r="BV64">
        <v>265261944.7500366</v>
      </c>
      <c r="BW64">
        <v>271964031.75349236</v>
      </c>
      <c r="BX64">
        <v>278743059.80551088</v>
      </c>
      <c r="BY64">
        <v>285765164.28424275</v>
      </c>
      <c r="BZ64">
        <v>293135564</v>
      </c>
      <c r="CA64">
        <v>300927731.95375645</v>
      </c>
      <c r="CB64">
        <v>309101007.03834188</v>
      </c>
      <c r="CC64">
        <v>317538643.7772342</v>
      </c>
      <c r="CD64">
        <v>326129826.53414005</v>
      </c>
      <c r="CE64">
        <v>334773533</v>
      </c>
      <c r="CF64">
        <v>343231801</v>
      </c>
      <c r="CG64">
        <v>351428130</v>
      </c>
      <c r="CH64">
        <v>359659971</v>
      </c>
      <c r="CI64">
        <v>368011960</v>
      </c>
      <c r="CJ64">
        <v>376568165</v>
      </c>
      <c r="CK64">
        <v>385351631</v>
      </c>
      <c r="CL64">
        <v>394347587</v>
      </c>
      <c r="CM64">
        <v>403616735</v>
      </c>
      <c r="CN64">
        <v>413158272</v>
      </c>
      <c r="CO64">
        <v>422985320</v>
      </c>
      <c r="CP64">
        <v>433378539</v>
      </c>
    </row>
    <row r="65" spans="1:94">
      <c r="A65" s="51" t="s">
        <v>1409</v>
      </c>
      <c r="B65" s="51" t="s">
        <v>1410</v>
      </c>
      <c r="C65" s="51" t="s">
        <v>1688</v>
      </c>
      <c r="D65" s="51" t="s">
        <v>1689</v>
      </c>
      <c r="E65" s="51" t="str">
        <f t="shared" si="3"/>
        <v>Euro area.SP.POP.TOTL</v>
      </c>
      <c r="F65" s="52">
        <v>293368371</v>
      </c>
      <c r="G65" s="51">
        <v>294648129.80000001</v>
      </c>
      <c r="H65" s="51">
        <v>295420122.80000001</v>
      </c>
      <c r="I65" s="51">
        <v>295886066.80000001</v>
      </c>
      <c r="J65" s="51">
        <v>296229061.80000001</v>
      </c>
      <c r="K65" s="51">
        <v>296685897</v>
      </c>
      <c r="L65" s="51">
        <v>297255128</v>
      </c>
      <c r="M65" s="51">
        <v>297887627</v>
      </c>
      <c r="N65" s="51">
        <v>298761560</v>
      </c>
      <c r="O65" s="51">
        <v>300248847</v>
      </c>
      <c r="P65" s="51">
        <v>301605627</v>
      </c>
      <c r="Q65" s="52">
        <v>303021598.42448598</v>
      </c>
      <c r="R65" s="51">
        <v>304422333.96184498</v>
      </c>
      <c r="S65" s="51">
        <v>305777976.57472998</v>
      </c>
      <c r="T65" s="51">
        <v>306786582.73777801</v>
      </c>
      <c r="U65" s="51">
        <v>307518610</v>
      </c>
      <c r="V65" s="51">
        <v>308346047</v>
      </c>
      <c r="W65" s="51">
        <v>309119812</v>
      </c>
      <c r="X65" s="51">
        <v>309738226</v>
      </c>
      <c r="Y65" s="51">
        <v>310542887.17130601</v>
      </c>
      <c r="Z65" s="52">
        <v>311621857.075185</v>
      </c>
      <c r="AA65" s="51">
        <v>312902500.39811301</v>
      </c>
      <c r="AB65" s="51">
        <v>314654218.85132098</v>
      </c>
      <c r="AC65" s="51">
        <v>316740123.680399</v>
      </c>
      <c r="AD65" s="51">
        <v>318707728.37256497</v>
      </c>
      <c r="AE65" s="51">
        <v>320530206</v>
      </c>
      <c r="AF65" s="51">
        <v>322345650</v>
      </c>
      <c r="AG65" s="52">
        <v>324372300</v>
      </c>
      <c r="AH65" s="51">
        <v>326055933</v>
      </c>
      <c r="AI65" s="51">
        <v>327308956</v>
      </c>
      <c r="AJ65" s="51">
        <f t="shared" si="1"/>
        <v>331943805</v>
      </c>
      <c r="AK65" s="51">
        <f t="shared" si="2"/>
        <v>332990116</v>
      </c>
      <c r="AM65" t="s">
        <v>4319</v>
      </c>
      <c r="AN65" t="s">
        <v>4825</v>
      </c>
      <c r="AO65" t="s">
        <v>1688</v>
      </c>
      <c r="AP65" t="s">
        <v>1689</v>
      </c>
      <c r="AQ65">
        <v>1045059513</v>
      </c>
      <c r="AR65">
        <v>1048194734.4398124</v>
      </c>
      <c r="AS65">
        <v>1062285277.6897891</v>
      </c>
      <c r="AT65">
        <v>1087672293.3398595</v>
      </c>
      <c r="AU65">
        <v>1112718485.739953</v>
      </c>
      <c r="AV65">
        <v>1138819349</v>
      </c>
      <c r="AW65">
        <v>1168340757.740047</v>
      </c>
      <c r="AX65">
        <v>1196953785.3401406</v>
      </c>
      <c r="AY65">
        <v>1225967098.1902111</v>
      </c>
      <c r="AZ65">
        <v>1258524140.4401877</v>
      </c>
      <c r="BA65">
        <v>1291044940</v>
      </c>
      <c r="BB65">
        <v>1324590279.163945</v>
      </c>
      <c r="BC65">
        <v>1356356625.8380806</v>
      </c>
      <c r="BD65">
        <v>1386585291.7581193</v>
      </c>
      <c r="BE65">
        <v>1416636729.3370457</v>
      </c>
      <c r="BF65">
        <v>1443840474.2470691</v>
      </c>
      <c r="BG65">
        <v>1468039692.3032916</v>
      </c>
      <c r="BH65">
        <v>1490928213.7596402</v>
      </c>
      <c r="BI65">
        <v>1513713389.5851967</v>
      </c>
      <c r="BJ65">
        <v>1536901160.0424781</v>
      </c>
      <c r="BK65">
        <v>1559593049.9797347</v>
      </c>
      <c r="BL65">
        <v>1582992664.8273199</v>
      </c>
      <c r="BM65">
        <v>1608572405.306617</v>
      </c>
      <c r="BN65">
        <v>1634085870.9444506</v>
      </c>
      <c r="BO65">
        <v>1658384935.613184</v>
      </c>
      <c r="BP65">
        <v>1683371727.6732092</v>
      </c>
      <c r="BQ65">
        <v>1710059882.8282294</v>
      </c>
      <c r="BR65">
        <v>1738262202.5129263</v>
      </c>
      <c r="BS65">
        <v>1766753777.2962694</v>
      </c>
      <c r="BT65">
        <v>1794581805.3948171</v>
      </c>
      <c r="BU65">
        <v>1821479249</v>
      </c>
      <c r="BV65">
        <v>1847046750</v>
      </c>
      <c r="BW65">
        <v>1870962945</v>
      </c>
      <c r="BX65">
        <v>1893961039</v>
      </c>
      <c r="BY65">
        <v>1916962601</v>
      </c>
      <c r="BZ65">
        <v>1940025484</v>
      </c>
      <c r="CA65">
        <v>1962570996</v>
      </c>
      <c r="CB65">
        <v>1984676218</v>
      </c>
      <c r="CC65">
        <v>2005980327</v>
      </c>
      <c r="CD65">
        <v>2025977108</v>
      </c>
      <c r="CE65">
        <v>2044996322</v>
      </c>
      <c r="CF65">
        <v>2063264168</v>
      </c>
      <c r="CG65">
        <v>2080570097</v>
      </c>
      <c r="CH65">
        <v>2097040054</v>
      </c>
      <c r="CI65">
        <v>2112930230</v>
      </c>
      <c r="CJ65">
        <v>2128514617</v>
      </c>
      <c r="CK65">
        <v>2143768313</v>
      </c>
      <c r="CL65">
        <v>2158577031</v>
      </c>
      <c r="CM65">
        <v>2173295332</v>
      </c>
      <c r="CN65">
        <v>2187641248</v>
      </c>
      <c r="CO65">
        <v>2201613485</v>
      </c>
      <c r="CP65">
        <v>2216003701</v>
      </c>
    </row>
    <row r="66" spans="1:94">
      <c r="A66" s="51" t="s">
        <v>1411</v>
      </c>
      <c r="B66" s="51" t="s">
        <v>1412</v>
      </c>
      <c r="C66" s="51" t="s">
        <v>1688</v>
      </c>
      <c r="D66" s="51" t="s">
        <v>1689</v>
      </c>
      <c r="E66" s="51" t="str">
        <f t="shared" ref="E66:E97" si="4">CONCATENATE(A66,".",D66)</f>
        <v>Europe &amp; Central Asia.SP.POP.TOTL</v>
      </c>
      <c r="F66" s="52">
        <v>394935816.08985102</v>
      </c>
      <c r="G66" s="51">
        <v>398910446.102355</v>
      </c>
      <c r="H66" s="51">
        <v>402814888.82003701</v>
      </c>
      <c r="I66" s="51">
        <v>406698480.28890902</v>
      </c>
      <c r="J66" s="51">
        <v>410845889.82151097</v>
      </c>
      <c r="K66" s="51">
        <v>414999528</v>
      </c>
      <c r="L66" s="51">
        <v>419045983.439394</v>
      </c>
      <c r="M66" s="51">
        <v>423078911.88973403</v>
      </c>
      <c r="N66" s="51">
        <v>426990633.63365197</v>
      </c>
      <c r="O66" s="51">
        <v>430456486</v>
      </c>
      <c r="P66" s="51">
        <v>433193465</v>
      </c>
      <c r="Q66" s="52">
        <v>435447713.738648</v>
      </c>
      <c r="R66" s="51">
        <v>436871590.25393599</v>
      </c>
      <c r="S66" s="51">
        <v>438034051.47929901</v>
      </c>
      <c r="T66" s="51">
        <v>438699581.47334999</v>
      </c>
      <c r="U66" s="51">
        <v>439159316.58537799</v>
      </c>
      <c r="V66" s="51">
        <v>439502291.44296199</v>
      </c>
      <c r="W66" s="51">
        <v>439867055.81140101</v>
      </c>
      <c r="X66" s="51">
        <v>440064294.25514001</v>
      </c>
      <c r="Y66" s="51">
        <v>440113386.84557402</v>
      </c>
      <c r="Z66" s="52">
        <v>440514302.92510402</v>
      </c>
      <c r="AA66" s="51">
        <v>440380259.08074802</v>
      </c>
      <c r="AB66" s="51">
        <v>440188389.97828102</v>
      </c>
      <c r="AC66" s="51">
        <v>440285784.49391699</v>
      </c>
      <c r="AD66" s="51">
        <v>440440284.09318697</v>
      </c>
      <c r="AE66" s="51">
        <v>440731172.493855</v>
      </c>
      <c r="AF66" s="51">
        <v>441165727</v>
      </c>
      <c r="AG66" s="52">
        <v>442002866</v>
      </c>
      <c r="AH66" s="51">
        <v>443259294</v>
      </c>
      <c r="AI66" s="51" t="e">
        <v>#N/A</v>
      </c>
      <c r="AJ66" s="51">
        <f t="shared" si="1"/>
        <v>405670230</v>
      </c>
      <c r="AK66" s="51">
        <f t="shared" si="2"/>
        <v>407559523</v>
      </c>
      <c r="AM66" t="s">
        <v>4318</v>
      </c>
      <c r="AN66" t="s">
        <v>1401</v>
      </c>
      <c r="AO66" t="s">
        <v>1688</v>
      </c>
      <c r="AP66" t="s">
        <v>1689</v>
      </c>
      <c r="AQ66">
        <v>899015570</v>
      </c>
      <c r="AR66">
        <v>898229493.84000003</v>
      </c>
      <c r="AS66">
        <v>909783439.6400001</v>
      </c>
      <c r="AT66">
        <v>932638034.6400001</v>
      </c>
      <c r="AU66">
        <v>955146105.84000003</v>
      </c>
      <c r="AV66">
        <v>978677080</v>
      </c>
      <c r="AW66">
        <v>1005802024.6400001</v>
      </c>
      <c r="AX66">
        <v>1032057363.0400001</v>
      </c>
      <c r="AY66">
        <v>1059309802.24</v>
      </c>
      <c r="AZ66">
        <v>1088292943.04</v>
      </c>
      <c r="BA66">
        <v>1118212323</v>
      </c>
      <c r="BB66">
        <v>1148799370.5999999</v>
      </c>
      <c r="BC66">
        <v>1177674697.4000001</v>
      </c>
      <c r="BD66">
        <v>1205625754</v>
      </c>
      <c r="BE66">
        <v>1232086077.8</v>
      </c>
      <c r="BF66">
        <v>1256136347</v>
      </c>
      <c r="BG66">
        <v>1278344672.4400001</v>
      </c>
      <c r="BH66">
        <v>1298967690.72</v>
      </c>
      <c r="BI66">
        <v>1319553623.8800001</v>
      </c>
      <c r="BJ66">
        <v>1340419581.76</v>
      </c>
      <c r="BK66">
        <v>1360910455</v>
      </c>
      <c r="BL66">
        <v>1381988337.9327371</v>
      </c>
      <c r="BM66">
        <v>1405330967.6604939</v>
      </c>
      <c r="BN66">
        <v>1428777641.3069155</v>
      </c>
      <c r="BO66">
        <v>1451201404.1918254</v>
      </c>
      <c r="BP66">
        <v>1474463334</v>
      </c>
      <c r="BQ66">
        <v>1499452125.8282294</v>
      </c>
      <c r="BR66">
        <v>1526043132.5129263</v>
      </c>
      <c r="BS66">
        <v>1552933956.2962694</v>
      </c>
      <c r="BT66">
        <v>1579129212.3948171</v>
      </c>
      <c r="BU66">
        <v>1604413745</v>
      </c>
      <c r="BV66">
        <v>1628553824</v>
      </c>
      <c r="BW66">
        <v>1651092723</v>
      </c>
      <c r="BX66">
        <v>1672774120</v>
      </c>
      <c r="BY66">
        <v>1694322157</v>
      </c>
      <c r="BZ66">
        <v>1715499570</v>
      </c>
      <c r="CA66">
        <v>1736367974</v>
      </c>
      <c r="CB66">
        <v>1757059388</v>
      </c>
      <c r="CC66">
        <v>1777070402</v>
      </c>
      <c r="CD66">
        <v>1795967054</v>
      </c>
      <c r="CE66">
        <v>1813796742</v>
      </c>
      <c r="CF66">
        <v>1830811083</v>
      </c>
      <c r="CG66">
        <v>1847032693</v>
      </c>
      <c r="CH66">
        <v>1862617646</v>
      </c>
      <c r="CI66">
        <v>1877776212</v>
      </c>
      <c r="CJ66">
        <v>1892696442</v>
      </c>
      <c r="CK66">
        <v>1907078666</v>
      </c>
      <c r="CL66">
        <v>1920850887</v>
      </c>
      <c r="CM66">
        <v>1934410167</v>
      </c>
      <c r="CN66">
        <v>1947888513</v>
      </c>
      <c r="CO66">
        <v>1961101773</v>
      </c>
      <c r="CP66">
        <v>1974218593</v>
      </c>
    </row>
    <row r="67" spans="1:94">
      <c r="A67" s="51" t="s">
        <v>1413</v>
      </c>
      <c r="B67" s="51" t="s">
        <v>1414</v>
      </c>
      <c r="C67" s="51" t="s">
        <v>1688</v>
      </c>
      <c r="D67" s="51" t="s">
        <v>1689</v>
      </c>
      <c r="E67" s="51" t="str">
        <f t="shared" si="4"/>
        <v>Faeroe Islands.SP.POP.TOTL</v>
      </c>
      <c r="F67" s="52" t="s">
        <v>1768</v>
      </c>
      <c r="G67" s="51" t="s">
        <v>1768</v>
      </c>
      <c r="H67" s="51" t="s">
        <v>1768</v>
      </c>
      <c r="I67" s="51" t="s">
        <v>1768</v>
      </c>
      <c r="J67" s="51" t="s">
        <v>1768</v>
      </c>
      <c r="K67" s="51">
        <v>45495.5</v>
      </c>
      <c r="L67" s="51">
        <v>45958.5</v>
      </c>
      <c r="M67" s="51">
        <v>46560.5</v>
      </c>
      <c r="N67" s="51">
        <v>47219</v>
      </c>
      <c r="O67" s="51">
        <v>47665.5</v>
      </c>
      <c r="P67" s="51">
        <v>47559</v>
      </c>
      <c r="Q67" s="52">
        <v>47277</v>
      </c>
      <c r="R67" s="51">
        <v>46972</v>
      </c>
      <c r="S67" s="51">
        <v>46000.5</v>
      </c>
      <c r="T67" s="51">
        <v>44453.5</v>
      </c>
      <c r="U67" s="51">
        <v>43486</v>
      </c>
      <c r="V67" s="51">
        <v>43539.5</v>
      </c>
      <c r="W67" s="51">
        <v>43993</v>
      </c>
      <c r="X67" s="51">
        <v>44503.5</v>
      </c>
      <c r="Y67" s="51">
        <v>45062.5</v>
      </c>
      <c r="Z67" s="52">
        <v>45748.5</v>
      </c>
      <c r="AA67" s="51">
        <v>46552.5</v>
      </c>
      <c r="AB67" s="51">
        <v>47314.5</v>
      </c>
      <c r="AC67" s="51">
        <v>47923</v>
      </c>
      <c r="AD67" s="51">
        <v>48257.5</v>
      </c>
      <c r="AE67" s="51">
        <v>48253.5</v>
      </c>
      <c r="AF67" s="51">
        <v>48248.5</v>
      </c>
      <c r="AG67" s="52">
        <v>48380</v>
      </c>
      <c r="AH67" s="51">
        <v>48511.858399743003</v>
      </c>
      <c r="AI67" s="51">
        <v>48644.076176037903</v>
      </c>
      <c r="AJ67" s="51">
        <f t="shared" ref="AJ67:AJ130" si="5">VLOOKUP($B67,$AN$2:$CP$261,54,FALSE)</f>
        <v>48708</v>
      </c>
      <c r="AK67" s="51">
        <f t="shared" ref="AK67:AK130" si="6">VLOOKUP($B67,$AN$2:$CP$261,55,FALSE)</f>
        <v>48863</v>
      </c>
      <c r="AM67" t="s">
        <v>4792</v>
      </c>
      <c r="AN67" t="s">
        <v>4826</v>
      </c>
      <c r="AO67" t="s">
        <v>1688</v>
      </c>
      <c r="AP67" t="s">
        <v>1689</v>
      </c>
      <c r="AQ67">
        <v>678973523</v>
      </c>
      <c r="AR67">
        <v>672533698</v>
      </c>
      <c r="AS67">
        <v>678261146</v>
      </c>
      <c r="AT67">
        <v>695113987</v>
      </c>
      <c r="AU67">
        <v>711443080</v>
      </c>
      <c r="AV67">
        <v>728617657</v>
      </c>
      <c r="AW67">
        <v>749214226</v>
      </c>
      <c r="AX67">
        <v>768774115</v>
      </c>
      <c r="AY67">
        <v>789164058</v>
      </c>
      <c r="AZ67">
        <v>811117094</v>
      </c>
      <c r="BA67">
        <v>833843307</v>
      </c>
      <c r="BB67">
        <v>857067548</v>
      </c>
      <c r="BC67">
        <v>878423999</v>
      </c>
      <c r="BD67">
        <v>898751452</v>
      </c>
      <c r="BE67">
        <v>917551220</v>
      </c>
      <c r="BF67">
        <v>933949688</v>
      </c>
      <c r="BG67">
        <v>948550271</v>
      </c>
      <c r="BH67">
        <v>961593168</v>
      </c>
      <c r="BI67">
        <v>974556280</v>
      </c>
      <c r="BJ67">
        <v>987654962</v>
      </c>
      <c r="BK67">
        <v>1000167462</v>
      </c>
      <c r="BL67">
        <v>1013130429</v>
      </c>
      <c r="BM67">
        <v>1028213486</v>
      </c>
      <c r="BN67">
        <v>1043248208</v>
      </c>
      <c r="BO67">
        <v>1057120969</v>
      </c>
      <c r="BP67">
        <v>1071686890</v>
      </c>
      <c r="BQ67">
        <v>1087777628</v>
      </c>
      <c r="BR67">
        <v>1105356576</v>
      </c>
      <c r="BS67">
        <v>1123283310</v>
      </c>
      <c r="BT67">
        <v>1140639957</v>
      </c>
      <c r="BU67">
        <v>1157520765</v>
      </c>
      <c r="BV67">
        <v>1173472649</v>
      </c>
      <c r="BW67">
        <v>1188026110</v>
      </c>
      <c r="BX67">
        <v>1201856288</v>
      </c>
      <c r="BY67">
        <v>1215594777</v>
      </c>
      <c r="BZ67">
        <v>1228932029</v>
      </c>
      <c r="CA67">
        <v>1241914262</v>
      </c>
      <c r="CB67">
        <v>1254699341</v>
      </c>
      <c r="CC67">
        <v>1266797610</v>
      </c>
      <c r="CD67">
        <v>1277822536</v>
      </c>
      <c r="CE67">
        <v>1287950464</v>
      </c>
      <c r="CF67">
        <v>1297367934</v>
      </c>
      <c r="CG67">
        <v>1306123429</v>
      </c>
      <c r="CH67">
        <v>1314321727</v>
      </c>
      <c r="CI67">
        <v>1322186845</v>
      </c>
      <c r="CJ67">
        <v>1330013280</v>
      </c>
      <c r="CK67">
        <v>1337486608</v>
      </c>
      <c r="CL67">
        <v>1344518115</v>
      </c>
      <c r="CM67">
        <v>1351448803</v>
      </c>
      <c r="CN67">
        <v>1358329838</v>
      </c>
      <c r="CO67">
        <v>1364927230</v>
      </c>
      <c r="CP67">
        <v>1371381399</v>
      </c>
    </row>
    <row r="68" spans="1:94">
      <c r="A68" s="51" t="s">
        <v>62</v>
      </c>
      <c r="B68" s="51" t="s">
        <v>1415</v>
      </c>
      <c r="C68" s="51" t="s">
        <v>1688</v>
      </c>
      <c r="D68" s="51" t="s">
        <v>1689</v>
      </c>
      <c r="E68" s="51" t="str">
        <f t="shared" si="4"/>
        <v>Fiji.SP.POP.TOTL</v>
      </c>
      <c r="F68" s="52">
        <v>633670</v>
      </c>
      <c r="G68" s="51">
        <v>649135</v>
      </c>
      <c r="H68" s="51">
        <v>666129</v>
      </c>
      <c r="I68" s="51">
        <v>683059</v>
      </c>
      <c r="J68" s="51">
        <v>697743</v>
      </c>
      <c r="K68" s="51">
        <v>708712</v>
      </c>
      <c r="L68" s="51">
        <v>715232</v>
      </c>
      <c r="M68" s="51">
        <v>718012</v>
      </c>
      <c r="N68" s="51">
        <v>718778</v>
      </c>
      <c r="O68" s="51">
        <v>720031</v>
      </c>
      <c r="P68" s="51">
        <v>723560</v>
      </c>
      <c r="Q68" s="52">
        <v>729956</v>
      </c>
      <c r="R68" s="51">
        <v>738614</v>
      </c>
      <c r="S68" s="51">
        <v>748677</v>
      </c>
      <c r="T68" s="51">
        <v>758783</v>
      </c>
      <c r="U68" s="51">
        <v>767936</v>
      </c>
      <c r="V68" s="51">
        <v>775950</v>
      </c>
      <c r="W68" s="51">
        <v>783156</v>
      </c>
      <c r="X68" s="51">
        <v>789680</v>
      </c>
      <c r="Y68" s="51">
        <v>795788</v>
      </c>
      <c r="Z68" s="52">
        <v>801681</v>
      </c>
      <c r="AA68" s="51">
        <v>807329</v>
      </c>
      <c r="AB68" s="51">
        <v>812658</v>
      </c>
      <c r="AC68" s="51">
        <v>817791</v>
      </c>
      <c r="AD68" s="51">
        <v>822885</v>
      </c>
      <c r="AE68" s="51">
        <v>828046</v>
      </c>
      <c r="AF68" s="51">
        <v>833330</v>
      </c>
      <c r="AG68" s="52">
        <v>838699</v>
      </c>
      <c r="AH68" s="51">
        <v>844046</v>
      </c>
      <c r="AI68" s="51">
        <v>849218</v>
      </c>
      <c r="AJ68" s="51">
        <f t="shared" si="5"/>
        <v>860623</v>
      </c>
      <c r="AK68" s="51">
        <f t="shared" si="6"/>
        <v>868406</v>
      </c>
      <c r="AM68" t="s">
        <v>4793</v>
      </c>
      <c r="AN68" t="s">
        <v>4827</v>
      </c>
      <c r="AO68" t="s">
        <v>1688</v>
      </c>
      <c r="AP68" t="s">
        <v>1689</v>
      </c>
      <c r="AQ68">
        <v>204595818</v>
      </c>
      <c r="AR68">
        <v>206903194.94696379</v>
      </c>
      <c r="AS68">
        <v>209188191.35394919</v>
      </c>
      <c r="AT68">
        <v>211472520.35187724</v>
      </c>
      <c r="AU68">
        <v>213750972.93864876</v>
      </c>
      <c r="AV68">
        <v>215993616</v>
      </c>
      <c r="AW68">
        <v>217582223.94997421</v>
      </c>
      <c r="AX68">
        <v>219277769.78316799</v>
      </c>
      <c r="AY68">
        <v>220907723.07401341</v>
      </c>
      <c r="AZ68">
        <v>222466994.5315114</v>
      </c>
      <c r="BA68">
        <v>224044326</v>
      </c>
      <c r="BB68">
        <v>225597012.33458108</v>
      </c>
      <c r="BC68">
        <v>227124019.07089317</v>
      </c>
      <c r="BD68">
        <v>228619243.06829613</v>
      </c>
      <c r="BE68">
        <v>230110272.32922229</v>
      </c>
      <c r="BF68">
        <v>231607105</v>
      </c>
      <c r="BG68">
        <v>233218568.51786476</v>
      </c>
      <c r="BH68">
        <v>234760676.22849953</v>
      </c>
      <c r="BI68">
        <v>236244495.24180281</v>
      </c>
      <c r="BJ68">
        <v>237658689</v>
      </c>
      <c r="BK68">
        <v>239122641</v>
      </c>
      <c r="BL68">
        <v>240559654</v>
      </c>
      <c r="BM68">
        <v>241868105</v>
      </c>
      <c r="BN68">
        <v>243134731</v>
      </c>
      <c r="BO68">
        <v>244637871</v>
      </c>
      <c r="BP68">
        <v>246159390</v>
      </c>
      <c r="BQ68">
        <v>247632246</v>
      </c>
      <c r="BR68">
        <v>249107739</v>
      </c>
      <c r="BS68">
        <v>250524591</v>
      </c>
      <c r="BT68">
        <v>251734640</v>
      </c>
      <c r="BU68">
        <v>252350113</v>
      </c>
      <c r="BV68">
        <v>252512706.73864755</v>
      </c>
      <c r="BW68">
        <v>252413165.7333594</v>
      </c>
      <c r="BX68">
        <v>252124705.70118272</v>
      </c>
      <c r="BY68">
        <v>251529729.29310197</v>
      </c>
      <c r="BZ68">
        <v>250726892.60567281</v>
      </c>
      <c r="CA68">
        <v>249664601.98098484</v>
      </c>
      <c r="CB68">
        <v>248548794.01945853</v>
      </c>
      <c r="CC68">
        <v>247488190.13006836</v>
      </c>
      <c r="CD68">
        <v>246261732.9915196</v>
      </c>
      <c r="CE68">
        <v>245609099.64251655</v>
      </c>
      <c r="CF68">
        <v>244223719.91303515</v>
      </c>
      <c r="CG68">
        <v>242529540.29560935</v>
      </c>
      <c r="CH68">
        <v>241244350.74859583</v>
      </c>
      <c r="CI68">
        <v>239944038.20861554</v>
      </c>
      <c r="CJ68">
        <v>238715010</v>
      </c>
      <c r="CK68">
        <v>237574486</v>
      </c>
      <c r="CL68">
        <v>236746609</v>
      </c>
      <c r="CM68">
        <v>236141533</v>
      </c>
      <c r="CN68">
        <v>235695725</v>
      </c>
      <c r="CO68">
        <v>235340880</v>
      </c>
      <c r="CP68">
        <v>234957100</v>
      </c>
    </row>
    <row r="69" spans="1:94">
      <c r="A69" s="51" t="s">
        <v>4165</v>
      </c>
      <c r="B69" s="51" t="s">
        <v>1416</v>
      </c>
      <c r="C69" s="51" t="s">
        <v>1688</v>
      </c>
      <c r="D69" s="51" t="s">
        <v>1689</v>
      </c>
      <c r="E69" s="51" t="str">
        <f t="shared" si="4"/>
        <v>Finland.SP.POP.TOTL</v>
      </c>
      <c r="F69" s="52">
        <v>4780000</v>
      </c>
      <c r="G69" s="51">
        <v>4800000</v>
      </c>
      <c r="H69" s="51">
        <v>4827000</v>
      </c>
      <c r="I69" s="51">
        <v>4856000</v>
      </c>
      <c r="J69" s="51">
        <v>4882000</v>
      </c>
      <c r="K69" s="51">
        <v>4902000</v>
      </c>
      <c r="L69" s="51">
        <v>4918000</v>
      </c>
      <c r="M69" s="51">
        <v>4933000</v>
      </c>
      <c r="N69" s="51">
        <v>4951000</v>
      </c>
      <c r="O69" s="51">
        <v>4962000</v>
      </c>
      <c r="P69" s="51">
        <v>4986000</v>
      </c>
      <c r="Q69" s="52">
        <v>5014000</v>
      </c>
      <c r="R69" s="51">
        <v>5042000</v>
      </c>
      <c r="S69" s="51">
        <v>5066000</v>
      </c>
      <c r="T69" s="51">
        <v>5089000</v>
      </c>
      <c r="U69" s="51">
        <v>5108000</v>
      </c>
      <c r="V69" s="51">
        <v>5125000</v>
      </c>
      <c r="W69" s="51">
        <v>5139835</v>
      </c>
      <c r="X69" s="51">
        <v>5153000</v>
      </c>
      <c r="Y69" s="51">
        <v>5165446.6873640297</v>
      </c>
      <c r="Z69" s="52">
        <v>5176197.6807305198</v>
      </c>
      <c r="AA69" s="51">
        <v>5187995.4115245696</v>
      </c>
      <c r="AB69" s="51">
        <v>5200596.8763210196</v>
      </c>
      <c r="AC69" s="51">
        <v>5212995.6944160201</v>
      </c>
      <c r="AD69" s="51">
        <v>5228143.1713372199</v>
      </c>
      <c r="AE69" s="51">
        <v>5246100</v>
      </c>
      <c r="AF69" s="51">
        <v>5266268</v>
      </c>
      <c r="AG69" s="52">
        <v>5288720</v>
      </c>
      <c r="AH69" s="51">
        <v>5313399</v>
      </c>
      <c r="AI69" s="51">
        <v>5338395</v>
      </c>
      <c r="AJ69" s="51">
        <f t="shared" si="5"/>
        <v>5363352</v>
      </c>
      <c r="AK69" s="51">
        <f t="shared" si="6"/>
        <v>5387000</v>
      </c>
      <c r="AM69" t="s">
        <v>4247</v>
      </c>
      <c r="AN69" t="s">
        <v>1402</v>
      </c>
      <c r="AO69" t="s">
        <v>1688</v>
      </c>
      <c r="AP69" t="s">
        <v>1689</v>
      </c>
      <c r="AQ69">
        <v>4439206</v>
      </c>
      <c r="AR69">
        <v>4570153</v>
      </c>
      <c r="AS69">
        <v>4706566</v>
      </c>
      <c r="AT69">
        <v>4848259</v>
      </c>
      <c r="AU69">
        <v>4994917</v>
      </c>
      <c r="AV69">
        <v>5146294</v>
      </c>
      <c r="AW69">
        <v>5302370</v>
      </c>
      <c r="AX69">
        <v>5463176</v>
      </c>
      <c r="AY69">
        <v>5628565</v>
      </c>
      <c r="AZ69">
        <v>5798368</v>
      </c>
      <c r="BA69">
        <v>5972464</v>
      </c>
      <c r="BB69">
        <v>6150690</v>
      </c>
      <c r="BC69">
        <v>6333049</v>
      </c>
      <c r="BD69">
        <v>6519792</v>
      </c>
      <c r="BE69">
        <v>6711284</v>
      </c>
      <c r="BF69">
        <v>6907740</v>
      </c>
      <c r="BG69">
        <v>7109119</v>
      </c>
      <c r="BH69">
        <v>7315156</v>
      </c>
      <c r="BI69">
        <v>7525548</v>
      </c>
      <c r="BJ69">
        <v>7739894</v>
      </c>
      <c r="BK69">
        <v>7957811</v>
      </c>
      <c r="BL69">
        <v>8178948</v>
      </c>
      <c r="BM69">
        <v>8403034</v>
      </c>
      <c r="BN69">
        <v>8629832</v>
      </c>
      <c r="BO69">
        <v>8859125</v>
      </c>
      <c r="BP69">
        <v>9090592</v>
      </c>
      <c r="BQ69">
        <v>9323745</v>
      </c>
      <c r="BR69">
        <v>9557974</v>
      </c>
      <c r="BS69">
        <v>9792658</v>
      </c>
      <c r="BT69">
        <v>10027109</v>
      </c>
      <c r="BU69">
        <v>10260587</v>
      </c>
      <c r="BV69">
        <v>10493498</v>
      </c>
      <c r="BW69">
        <v>10725281</v>
      </c>
      <c r="BX69">
        <v>10953182</v>
      </c>
      <c r="BY69">
        <v>11173647</v>
      </c>
      <c r="BZ69">
        <v>11384506</v>
      </c>
      <c r="CA69">
        <v>11584074</v>
      </c>
      <c r="CB69">
        <v>11774005</v>
      </c>
      <c r="CC69">
        <v>11959586</v>
      </c>
      <c r="CD69">
        <v>12148188</v>
      </c>
      <c r="CE69">
        <v>12345023</v>
      </c>
      <c r="CF69">
        <v>12552036</v>
      </c>
      <c r="CG69">
        <v>12767415</v>
      </c>
      <c r="CH69">
        <v>12987992</v>
      </c>
      <c r="CI69">
        <v>13208869</v>
      </c>
      <c r="CJ69">
        <v>13426402</v>
      </c>
      <c r="CK69">
        <v>13639708</v>
      </c>
      <c r="CL69">
        <v>13849721</v>
      </c>
      <c r="CM69">
        <v>14056740</v>
      </c>
      <c r="CN69">
        <v>14261566</v>
      </c>
      <c r="CO69">
        <v>14464739</v>
      </c>
      <c r="CP69">
        <v>14666055</v>
      </c>
    </row>
    <row r="70" spans="1:94">
      <c r="A70" s="51" t="s">
        <v>4147</v>
      </c>
      <c r="B70" s="51" t="s">
        <v>1417</v>
      </c>
      <c r="C70" s="51" t="s">
        <v>1688</v>
      </c>
      <c r="D70" s="51" t="s">
        <v>1689</v>
      </c>
      <c r="E70" s="51" t="str">
        <f t="shared" si="4"/>
        <v>France.SP.POP.TOTL</v>
      </c>
      <c r="F70" s="52">
        <v>53880000</v>
      </c>
      <c r="G70" s="51">
        <v>54182000</v>
      </c>
      <c r="H70" s="51">
        <v>54480000</v>
      </c>
      <c r="I70" s="51">
        <v>54728000</v>
      </c>
      <c r="J70" s="51">
        <v>54947000</v>
      </c>
      <c r="K70" s="51">
        <v>55170000</v>
      </c>
      <c r="L70" s="51">
        <v>55394000</v>
      </c>
      <c r="M70" s="51">
        <v>55630000</v>
      </c>
      <c r="N70" s="51">
        <v>55884000</v>
      </c>
      <c r="O70" s="51">
        <v>56436000</v>
      </c>
      <c r="P70" s="51">
        <v>56735000</v>
      </c>
      <c r="Q70" s="52">
        <v>56977500</v>
      </c>
      <c r="R70" s="51">
        <v>57242300</v>
      </c>
      <c r="S70" s="51">
        <v>57469500</v>
      </c>
      <c r="T70" s="51">
        <v>57661200</v>
      </c>
      <c r="U70" s="51">
        <v>57844000</v>
      </c>
      <c r="V70" s="51">
        <v>58026000</v>
      </c>
      <c r="W70" s="51">
        <v>58208000</v>
      </c>
      <c r="X70" s="51">
        <v>58398000</v>
      </c>
      <c r="Y70" s="51">
        <v>58622514.483942099</v>
      </c>
      <c r="Z70" s="52">
        <v>58895516.548290797</v>
      </c>
      <c r="AA70" s="51">
        <v>59192410.195480302</v>
      </c>
      <c r="AB70" s="51">
        <v>59598597.395408601</v>
      </c>
      <c r="AC70" s="51">
        <v>60154851</v>
      </c>
      <c r="AD70" s="51">
        <v>60521142</v>
      </c>
      <c r="AE70" s="51">
        <v>60873000</v>
      </c>
      <c r="AF70" s="51">
        <v>61352572</v>
      </c>
      <c r="AG70" s="52">
        <v>61938464</v>
      </c>
      <c r="AH70" s="51">
        <v>62277432</v>
      </c>
      <c r="AI70" s="51">
        <v>62616488</v>
      </c>
      <c r="AJ70" s="51">
        <f t="shared" si="5"/>
        <v>65075569</v>
      </c>
      <c r="AK70" s="51">
        <f t="shared" si="6"/>
        <v>65436552</v>
      </c>
      <c r="AM70" t="s">
        <v>4684</v>
      </c>
      <c r="AN70" t="s">
        <v>1403</v>
      </c>
      <c r="AO70" t="s">
        <v>1688</v>
      </c>
      <c r="AP70" t="s">
        <v>1689</v>
      </c>
      <c r="AQ70">
        <v>27903093</v>
      </c>
      <c r="AR70">
        <v>28648825</v>
      </c>
      <c r="AS70">
        <v>29408697</v>
      </c>
      <c r="AT70">
        <v>30182426</v>
      </c>
      <c r="AU70">
        <v>30970067</v>
      </c>
      <c r="AV70">
        <v>31771227</v>
      </c>
      <c r="AW70">
        <v>32586961</v>
      </c>
      <c r="AX70">
        <v>33415926</v>
      </c>
      <c r="AY70">
        <v>34252634</v>
      </c>
      <c r="AZ70">
        <v>35089893</v>
      </c>
      <c r="BA70">
        <v>35923283</v>
      </c>
      <c r="BB70">
        <v>36751162</v>
      </c>
      <c r="BC70">
        <v>37577248</v>
      </c>
      <c r="BD70">
        <v>38409289</v>
      </c>
      <c r="BE70">
        <v>39258086</v>
      </c>
      <c r="BF70">
        <v>40132189</v>
      </c>
      <c r="BG70">
        <v>41033408</v>
      </c>
      <c r="BH70">
        <v>41961731</v>
      </c>
      <c r="BI70">
        <v>42921556</v>
      </c>
      <c r="BJ70">
        <v>43917526</v>
      </c>
      <c r="BK70">
        <v>44952497</v>
      </c>
      <c r="BL70">
        <v>46025305</v>
      </c>
      <c r="BM70">
        <v>47133557</v>
      </c>
      <c r="BN70">
        <v>48276547</v>
      </c>
      <c r="BO70">
        <v>49453054</v>
      </c>
      <c r="BP70">
        <v>50659625</v>
      </c>
      <c r="BQ70">
        <v>51899728</v>
      </c>
      <c r="BR70">
        <v>53166492</v>
      </c>
      <c r="BS70">
        <v>54433720</v>
      </c>
      <c r="BT70">
        <v>55667119</v>
      </c>
      <c r="BU70">
        <v>56843275</v>
      </c>
      <c r="BV70">
        <v>57952386</v>
      </c>
      <c r="BW70">
        <v>59004372</v>
      </c>
      <c r="BX70">
        <v>60020423</v>
      </c>
      <c r="BY70">
        <v>61032081</v>
      </c>
      <c r="BZ70">
        <v>62063810</v>
      </c>
      <c r="CA70">
        <v>63120498</v>
      </c>
      <c r="CB70">
        <v>64199588</v>
      </c>
      <c r="CC70">
        <v>65309201</v>
      </c>
      <c r="CD70">
        <v>66457136</v>
      </c>
      <c r="CE70">
        <v>67648419</v>
      </c>
      <c r="CF70">
        <v>68888032</v>
      </c>
      <c r="CG70">
        <v>70174632</v>
      </c>
      <c r="CH70">
        <v>71498433</v>
      </c>
      <c r="CI70">
        <v>72844998</v>
      </c>
      <c r="CJ70">
        <v>74203215</v>
      </c>
      <c r="CK70">
        <v>75568453</v>
      </c>
      <c r="CL70">
        <v>76941572</v>
      </c>
      <c r="CM70">
        <v>78323298</v>
      </c>
      <c r="CN70">
        <v>79716203</v>
      </c>
      <c r="CO70">
        <v>81121077</v>
      </c>
      <c r="CP70">
        <v>82536770</v>
      </c>
    </row>
    <row r="71" spans="1:94">
      <c r="A71" s="51" t="s">
        <v>1418</v>
      </c>
      <c r="B71" s="51" t="s">
        <v>1419</v>
      </c>
      <c r="C71" s="51" t="s">
        <v>1688</v>
      </c>
      <c r="D71" s="51" t="s">
        <v>1689</v>
      </c>
      <c r="E71" s="51" t="str">
        <f t="shared" si="4"/>
        <v>French Polynesia.SP.POP.TOTL</v>
      </c>
      <c r="F71" s="52">
        <v>151101</v>
      </c>
      <c r="G71" s="51">
        <v>155639</v>
      </c>
      <c r="H71" s="51">
        <v>160253</v>
      </c>
      <c r="I71" s="51">
        <v>164894</v>
      </c>
      <c r="J71" s="51">
        <v>169500</v>
      </c>
      <c r="K71" s="51">
        <v>174024</v>
      </c>
      <c r="L71" s="51">
        <v>178446</v>
      </c>
      <c r="M71" s="51">
        <v>182775</v>
      </c>
      <c r="N71" s="51">
        <v>187023</v>
      </c>
      <c r="O71" s="51">
        <v>191221</v>
      </c>
      <c r="P71" s="51">
        <v>195386</v>
      </c>
      <c r="Q71" s="52">
        <v>199520</v>
      </c>
      <c r="R71" s="51">
        <v>203616</v>
      </c>
      <c r="S71" s="51">
        <v>207685</v>
      </c>
      <c r="T71" s="51">
        <v>211742</v>
      </c>
      <c r="U71" s="51">
        <v>215796</v>
      </c>
      <c r="V71" s="51">
        <v>219848</v>
      </c>
      <c r="W71" s="51">
        <v>223896</v>
      </c>
      <c r="X71" s="51">
        <v>227935</v>
      </c>
      <c r="Y71" s="51">
        <v>231958</v>
      </c>
      <c r="Z71" s="52">
        <v>235958</v>
      </c>
      <c r="AA71" s="51">
        <v>239939</v>
      </c>
      <c r="AB71" s="51">
        <v>243896</v>
      </c>
      <c r="AC71" s="51">
        <v>247800</v>
      </c>
      <c r="AD71" s="51">
        <v>251614</v>
      </c>
      <c r="AE71" s="51">
        <v>255313</v>
      </c>
      <c r="AF71" s="51">
        <v>258882</v>
      </c>
      <c r="AG71" s="52">
        <v>262332</v>
      </c>
      <c r="AH71" s="51">
        <v>265702</v>
      </c>
      <c r="AI71" s="51">
        <v>269043</v>
      </c>
      <c r="AJ71" s="51">
        <f t="shared" si="5"/>
        <v>270764</v>
      </c>
      <c r="AK71" s="51">
        <f t="shared" si="6"/>
        <v>273777</v>
      </c>
      <c r="AM71" t="s">
        <v>4341</v>
      </c>
      <c r="AN71" t="s">
        <v>1404</v>
      </c>
      <c r="AO71" t="s">
        <v>1688</v>
      </c>
      <c r="AP71" t="s">
        <v>1689</v>
      </c>
      <c r="AQ71">
        <v>2773095</v>
      </c>
      <c r="AR71">
        <v>2859302</v>
      </c>
      <c r="AS71">
        <v>2951387</v>
      </c>
      <c r="AT71">
        <v>3047718</v>
      </c>
      <c r="AU71">
        <v>3146076</v>
      </c>
      <c r="AV71">
        <v>3244774</v>
      </c>
      <c r="AW71">
        <v>3342957</v>
      </c>
      <c r="AX71">
        <v>3440705</v>
      </c>
      <c r="AY71">
        <v>3538389</v>
      </c>
      <c r="AZ71">
        <v>3636782</v>
      </c>
      <c r="BA71">
        <v>3736311</v>
      </c>
      <c r="BB71">
        <v>3836884</v>
      </c>
      <c r="BC71">
        <v>3937757</v>
      </c>
      <c r="BD71">
        <v>4037935</v>
      </c>
      <c r="BE71">
        <v>4136133</v>
      </c>
      <c r="BF71">
        <v>4231358</v>
      </c>
      <c r="BG71">
        <v>4323383</v>
      </c>
      <c r="BH71">
        <v>4412237</v>
      </c>
      <c r="BI71">
        <v>4497535</v>
      </c>
      <c r="BJ71">
        <v>4578922</v>
      </c>
      <c r="BK71">
        <v>4656263</v>
      </c>
      <c r="BL71">
        <v>4729467</v>
      </c>
      <c r="BM71">
        <v>4798918</v>
      </c>
      <c r="BN71">
        <v>4865611</v>
      </c>
      <c r="BO71">
        <v>4930893</v>
      </c>
      <c r="BP71">
        <v>4995888</v>
      </c>
      <c r="BQ71">
        <v>5060307</v>
      </c>
      <c r="BR71">
        <v>5124240</v>
      </c>
      <c r="BS71">
        <v>5189565</v>
      </c>
      <c r="BT71">
        <v>5258654</v>
      </c>
      <c r="BU71">
        <v>5332842</v>
      </c>
      <c r="BV71">
        <v>5413269</v>
      </c>
      <c r="BW71">
        <v>5498489</v>
      </c>
      <c r="BX71">
        <v>5584047</v>
      </c>
      <c r="BY71">
        <v>5663820</v>
      </c>
      <c r="BZ71">
        <v>5733401</v>
      </c>
      <c r="CA71">
        <v>5791403</v>
      </c>
      <c r="CB71">
        <v>5839103</v>
      </c>
      <c r="CC71">
        <v>5878097</v>
      </c>
      <c r="CD71">
        <v>5911094</v>
      </c>
      <c r="CE71">
        <v>5940305</v>
      </c>
      <c r="CF71">
        <v>5966027</v>
      </c>
      <c r="CG71">
        <v>5988233</v>
      </c>
      <c r="CH71">
        <v>6008523</v>
      </c>
      <c r="CI71">
        <v>6028792</v>
      </c>
      <c r="CJ71">
        <v>6050513</v>
      </c>
      <c r="CK71">
        <v>6074487</v>
      </c>
      <c r="CL71">
        <v>6100868</v>
      </c>
      <c r="CM71">
        <v>6129628</v>
      </c>
      <c r="CN71">
        <v>6160423</v>
      </c>
      <c r="CO71">
        <v>6192993</v>
      </c>
      <c r="CP71">
        <v>6227491</v>
      </c>
    </row>
    <row r="72" spans="1:94">
      <c r="A72" s="51" t="s">
        <v>4072</v>
      </c>
      <c r="B72" s="51" t="s">
        <v>1420</v>
      </c>
      <c r="C72" s="51" t="s">
        <v>1688</v>
      </c>
      <c r="D72" s="51" t="s">
        <v>1689</v>
      </c>
      <c r="E72" s="51" t="str">
        <f t="shared" si="4"/>
        <v>Gabon.SP.POP.TOTL</v>
      </c>
      <c r="F72" s="52">
        <v>681581</v>
      </c>
      <c r="G72" s="51">
        <v>701670</v>
      </c>
      <c r="H72" s="51">
        <v>722745</v>
      </c>
      <c r="I72" s="51">
        <v>744805</v>
      </c>
      <c r="J72" s="51">
        <v>767842</v>
      </c>
      <c r="K72" s="51">
        <v>791848</v>
      </c>
      <c r="L72" s="51">
        <v>816741</v>
      </c>
      <c r="M72" s="51">
        <v>842506</v>
      </c>
      <c r="N72" s="51">
        <v>869270</v>
      </c>
      <c r="O72" s="51">
        <v>897210</v>
      </c>
      <c r="P72" s="51">
        <v>926400</v>
      </c>
      <c r="Q72" s="52">
        <v>956878</v>
      </c>
      <c r="R72" s="51">
        <v>988437</v>
      </c>
      <c r="S72" s="51">
        <v>1020608</v>
      </c>
      <c r="T72" s="51">
        <v>1052770</v>
      </c>
      <c r="U72" s="51">
        <v>1084447</v>
      </c>
      <c r="V72" s="51">
        <v>1115466</v>
      </c>
      <c r="W72" s="51">
        <v>1145857</v>
      </c>
      <c r="X72" s="51">
        <v>1175607</v>
      </c>
      <c r="Y72" s="51">
        <v>1204773</v>
      </c>
      <c r="Z72" s="52">
        <v>1233410</v>
      </c>
      <c r="AA72" s="51">
        <v>1261483</v>
      </c>
      <c r="AB72" s="51">
        <v>1288972</v>
      </c>
      <c r="AC72" s="51">
        <v>1315994</v>
      </c>
      <c r="AD72" s="51">
        <v>1342701</v>
      </c>
      <c r="AE72" s="51">
        <v>1369229</v>
      </c>
      <c r="AF72" s="51">
        <v>1395613</v>
      </c>
      <c r="AG72" s="52">
        <v>1421882</v>
      </c>
      <c r="AH72" s="51">
        <v>1448159</v>
      </c>
      <c r="AI72" s="51">
        <v>1474586</v>
      </c>
      <c r="AJ72" s="51">
        <f t="shared" si="5"/>
        <v>1505463</v>
      </c>
      <c r="AK72" s="51">
        <f t="shared" si="6"/>
        <v>1534262</v>
      </c>
      <c r="AM72" t="s">
        <v>4324</v>
      </c>
      <c r="AN72" t="s">
        <v>1405</v>
      </c>
      <c r="AO72" t="s">
        <v>1688</v>
      </c>
      <c r="AP72" t="s">
        <v>1689</v>
      </c>
      <c r="AQ72">
        <v>252115</v>
      </c>
      <c r="AR72">
        <v>255100</v>
      </c>
      <c r="AS72">
        <v>257941</v>
      </c>
      <c r="AT72">
        <v>260991</v>
      </c>
      <c r="AU72">
        <v>264745</v>
      </c>
      <c r="AV72">
        <v>269429</v>
      </c>
      <c r="AW72">
        <v>275472</v>
      </c>
      <c r="AX72">
        <v>282446</v>
      </c>
      <c r="AY72">
        <v>288703</v>
      </c>
      <c r="AZ72">
        <v>292015</v>
      </c>
      <c r="BA72">
        <v>290907</v>
      </c>
      <c r="BB72">
        <v>284913</v>
      </c>
      <c r="BC72">
        <v>274893</v>
      </c>
      <c r="BD72">
        <v>262377</v>
      </c>
      <c r="BE72">
        <v>249569</v>
      </c>
      <c r="BF72">
        <v>238240</v>
      </c>
      <c r="BG72">
        <v>228534</v>
      </c>
      <c r="BH72">
        <v>220448</v>
      </c>
      <c r="BI72">
        <v>215415</v>
      </c>
      <c r="BJ72">
        <v>215116</v>
      </c>
      <c r="BK72">
        <v>220582</v>
      </c>
      <c r="BL72">
        <v>232676</v>
      </c>
      <c r="BM72">
        <v>250712</v>
      </c>
      <c r="BN72">
        <v>272217</v>
      </c>
      <c r="BO72">
        <v>293701</v>
      </c>
      <c r="BP72">
        <v>312634</v>
      </c>
      <c r="BQ72">
        <v>328119</v>
      </c>
      <c r="BR72">
        <v>340825</v>
      </c>
      <c r="BS72">
        <v>351694</v>
      </c>
      <c r="BT72">
        <v>362325</v>
      </c>
      <c r="BU72">
        <v>373887</v>
      </c>
      <c r="BV72">
        <v>386536</v>
      </c>
      <c r="BW72">
        <v>399843</v>
      </c>
      <c r="BX72">
        <v>413730</v>
      </c>
      <c r="BY72">
        <v>428005</v>
      </c>
      <c r="BZ72">
        <v>442527</v>
      </c>
      <c r="CA72">
        <v>457321</v>
      </c>
      <c r="CB72">
        <v>472486</v>
      </c>
      <c r="CC72">
        <v>488039</v>
      </c>
      <c r="CD72">
        <v>504001</v>
      </c>
      <c r="CE72">
        <v>520380</v>
      </c>
      <c r="CF72">
        <v>537195</v>
      </c>
      <c r="CG72">
        <v>554429</v>
      </c>
      <c r="CH72">
        <v>571999</v>
      </c>
      <c r="CI72">
        <v>589794</v>
      </c>
      <c r="CJ72">
        <v>607739</v>
      </c>
      <c r="CK72">
        <v>625777</v>
      </c>
      <c r="CL72">
        <v>643936</v>
      </c>
      <c r="CM72">
        <v>662327</v>
      </c>
      <c r="CN72">
        <v>681115</v>
      </c>
      <c r="CO72">
        <v>700401</v>
      </c>
      <c r="CP72">
        <v>720213</v>
      </c>
    </row>
    <row r="73" spans="1:94">
      <c r="A73" s="51" t="s">
        <v>1716</v>
      </c>
      <c r="B73" s="51" t="s">
        <v>1421</v>
      </c>
      <c r="C73" s="51" t="s">
        <v>1688</v>
      </c>
      <c r="D73" s="51" t="s">
        <v>1689</v>
      </c>
      <c r="E73" s="51" t="str">
        <f t="shared" si="4"/>
        <v>Gambia.SP.POP.TOTL</v>
      </c>
      <c r="F73" s="52">
        <v>616153</v>
      </c>
      <c r="G73" s="51">
        <v>637696</v>
      </c>
      <c r="H73" s="51">
        <v>659974</v>
      </c>
      <c r="I73" s="51">
        <v>683341</v>
      </c>
      <c r="J73" s="51">
        <v>708256</v>
      </c>
      <c r="K73" s="51">
        <v>735039</v>
      </c>
      <c r="L73" s="51">
        <v>763847</v>
      </c>
      <c r="M73" s="51">
        <v>794587</v>
      </c>
      <c r="N73" s="51">
        <v>827015</v>
      </c>
      <c r="O73" s="51">
        <v>860755</v>
      </c>
      <c r="P73" s="51">
        <v>895529</v>
      </c>
      <c r="Q73" s="52">
        <v>931215</v>
      </c>
      <c r="R73" s="51">
        <v>967874</v>
      </c>
      <c r="S73" s="51">
        <v>1005605</v>
      </c>
      <c r="T73" s="51">
        <v>1044580</v>
      </c>
      <c r="U73" s="51">
        <v>1084888</v>
      </c>
      <c r="V73" s="51">
        <v>1126527</v>
      </c>
      <c r="W73" s="51">
        <v>1169332</v>
      </c>
      <c r="X73" s="51">
        <v>1213036</v>
      </c>
      <c r="Y73" s="51">
        <v>1257287</v>
      </c>
      <c r="Z73" s="52">
        <v>1301808</v>
      </c>
      <c r="AA73" s="51">
        <v>1346508</v>
      </c>
      <c r="AB73" s="51">
        <v>1391378</v>
      </c>
      <c r="AC73" s="51">
        <v>1436321</v>
      </c>
      <c r="AD73" s="51">
        <v>1481256</v>
      </c>
      <c r="AE73" s="51">
        <v>1526138</v>
      </c>
      <c r="AF73" s="51">
        <v>1570883</v>
      </c>
      <c r="AG73" s="52">
        <v>1615510</v>
      </c>
      <c r="AH73" s="51">
        <v>1660200</v>
      </c>
      <c r="AI73" s="51">
        <v>1705212</v>
      </c>
      <c r="AJ73" s="51">
        <f t="shared" si="5"/>
        <v>1728394</v>
      </c>
      <c r="AK73" s="51">
        <f t="shared" si="6"/>
        <v>1776103</v>
      </c>
      <c r="AM73" t="s">
        <v>4134</v>
      </c>
      <c r="AN73" t="s">
        <v>1406</v>
      </c>
      <c r="AO73" t="s">
        <v>1688</v>
      </c>
      <c r="AP73" t="s">
        <v>1689</v>
      </c>
      <c r="AQ73">
        <v>1423599</v>
      </c>
      <c r="AR73">
        <v>1459988</v>
      </c>
      <c r="AS73">
        <v>1497855</v>
      </c>
      <c r="AT73">
        <v>1537105</v>
      </c>
      <c r="AU73">
        <v>1577613</v>
      </c>
      <c r="AV73">
        <v>1619301</v>
      </c>
      <c r="AW73">
        <v>1662247</v>
      </c>
      <c r="AX73">
        <v>1706539</v>
      </c>
      <c r="AY73">
        <v>1752123</v>
      </c>
      <c r="AZ73">
        <v>1798934</v>
      </c>
      <c r="BA73">
        <v>1847000</v>
      </c>
      <c r="BB73">
        <v>1896028</v>
      </c>
      <c r="BC73">
        <v>1946213</v>
      </c>
      <c r="BD73">
        <v>1998632</v>
      </c>
      <c r="BE73">
        <v>2054727</v>
      </c>
      <c r="BF73">
        <v>2115400</v>
      </c>
      <c r="BG73">
        <v>2181178</v>
      </c>
      <c r="BH73">
        <v>2251397</v>
      </c>
      <c r="BI73">
        <v>2324290</v>
      </c>
      <c r="BJ73">
        <v>2397387</v>
      </c>
      <c r="BK73">
        <v>2468902</v>
      </c>
      <c r="BL73">
        <v>2537333</v>
      </c>
      <c r="BM73">
        <v>2602966</v>
      </c>
      <c r="BN73">
        <v>2667868</v>
      </c>
      <c r="BO73">
        <v>2735121</v>
      </c>
      <c r="BP73">
        <v>2806456</v>
      </c>
      <c r="BQ73">
        <v>2884388</v>
      </c>
      <c r="BR73">
        <v>2967048</v>
      </c>
      <c r="BS73">
        <v>3046674</v>
      </c>
      <c r="BT73">
        <v>3112654</v>
      </c>
      <c r="BU73">
        <v>3158295</v>
      </c>
      <c r="BV73">
        <v>3180430</v>
      </c>
      <c r="BW73">
        <v>3184019</v>
      </c>
      <c r="BX73">
        <v>3180541</v>
      </c>
      <c r="BY73">
        <v>3186063</v>
      </c>
      <c r="BZ73">
        <v>3212503</v>
      </c>
      <c r="CA73">
        <v>3263016</v>
      </c>
      <c r="CB73">
        <v>3335157</v>
      </c>
      <c r="CC73">
        <v>3428264</v>
      </c>
      <c r="CD73">
        <v>3539885</v>
      </c>
      <c r="CE73">
        <v>3667576</v>
      </c>
      <c r="CF73">
        <v>3812473</v>
      </c>
      <c r="CG73">
        <v>3973973</v>
      </c>
      <c r="CH73">
        <v>4145500</v>
      </c>
      <c r="CI73">
        <v>4318343</v>
      </c>
      <c r="CJ73">
        <v>4486155</v>
      </c>
      <c r="CK73">
        <v>4645837</v>
      </c>
      <c r="CL73">
        <v>4798561</v>
      </c>
      <c r="CM73">
        <v>4947521</v>
      </c>
      <c r="CN73">
        <v>5097998</v>
      </c>
      <c r="CO73">
        <v>5253676</v>
      </c>
      <c r="CP73">
        <v>5415280</v>
      </c>
    </row>
    <row r="74" spans="1:94">
      <c r="A74" s="51" t="s">
        <v>4189</v>
      </c>
      <c r="B74" s="51" t="s">
        <v>1422</v>
      </c>
      <c r="C74" s="51" t="s">
        <v>1688</v>
      </c>
      <c r="D74" s="51" t="s">
        <v>1689</v>
      </c>
      <c r="E74" s="51" t="str">
        <f t="shared" si="4"/>
        <v>Georgia.SP.POP.TOTL</v>
      </c>
      <c r="F74" s="52">
        <v>5073000</v>
      </c>
      <c r="G74" s="51">
        <v>5111550</v>
      </c>
      <c r="H74" s="51">
        <v>5151603</v>
      </c>
      <c r="I74" s="51">
        <v>5193831</v>
      </c>
      <c r="J74" s="51">
        <v>5239064</v>
      </c>
      <c r="K74" s="51">
        <v>5287002</v>
      </c>
      <c r="L74" s="51">
        <v>5339670</v>
      </c>
      <c r="M74" s="51">
        <v>5394522</v>
      </c>
      <c r="N74" s="51">
        <v>5441242</v>
      </c>
      <c r="O74" s="51">
        <v>5466122</v>
      </c>
      <c r="P74" s="51">
        <v>5459999</v>
      </c>
      <c r="Q74" s="52">
        <v>5418451</v>
      </c>
      <c r="R74" s="51">
        <v>5346034</v>
      </c>
      <c r="S74" s="51">
        <v>5253726</v>
      </c>
      <c r="T74" s="51">
        <v>5157422</v>
      </c>
      <c r="U74" s="51">
        <v>5068901</v>
      </c>
      <c r="V74" s="51">
        <v>4991836</v>
      </c>
      <c r="W74" s="51">
        <v>4923656</v>
      </c>
      <c r="X74" s="51">
        <v>4862349</v>
      </c>
      <c r="Y74" s="51">
        <v>4803725</v>
      </c>
      <c r="Z74" s="52">
        <v>4744750</v>
      </c>
      <c r="AA74" s="51">
        <v>4685873</v>
      </c>
      <c r="AB74" s="51">
        <v>4628826</v>
      </c>
      <c r="AC74" s="51">
        <v>4573208</v>
      </c>
      <c r="AD74" s="51">
        <v>4518528</v>
      </c>
      <c r="AE74" s="51">
        <v>4464543</v>
      </c>
      <c r="AF74" s="51">
        <v>4410860</v>
      </c>
      <c r="AG74" s="52">
        <v>4357857</v>
      </c>
      <c r="AH74" s="51">
        <v>4307011</v>
      </c>
      <c r="AI74" s="51">
        <v>4260333</v>
      </c>
      <c r="AJ74" s="51">
        <f t="shared" si="5"/>
        <v>4452800</v>
      </c>
      <c r="AK74" s="51">
        <f t="shared" si="6"/>
        <v>4486000</v>
      </c>
      <c r="AM74" t="s">
        <v>4182</v>
      </c>
      <c r="AN74" t="s">
        <v>1407</v>
      </c>
      <c r="AO74" t="s">
        <v>1688</v>
      </c>
      <c r="AP74" t="s">
        <v>1689</v>
      </c>
      <c r="AQ74">
        <v>1215650</v>
      </c>
      <c r="AR74">
        <v>1230050</v>
      </c>
      <c r="AS74">
        <v>1245700</v>
      </c>
      <c r="AT74">
        <v>1261350</v>
      </c>
      <c r="AU74">
        <v>1277000</v>
      </c>
      <c r="AV74">
        <v>1291050</v>
      </c>
      <c r="AW74">
        <v>1304650</v>
      </c>
      <c r="AX74">
        <v>1319350</v>
      </c>
      <c r="AY74">
        <v>1334050</v>
      </c>
      <c r="AZ74">
        <v>1348740</v>
      </c>
      <c r="BA74">
        <v>1362295</v>
      </c>
      <c r="BB74">
        <v>1376955</v>
      </c>
      <c r="BC74">
        <v>1392518</v>
      </c>
      <c r="BD74">
        <v>1405951</v>
      </c>
      <c r="BE74">
        <v>1418169</v>
      </c>
      <c r="BF74">
        <v>1429352</v>
      </c>
      <c r="BG74">
        <v>1439576</v>
      </c>
      <c r="BH74">
        <v>1450211</v>
      </c>
      <c r="BI74">
        <v>1460188</v>
      </c>
      <c r="BJ74">
        <v>1468333</v>
      </c>
      <c r="BK74">
        <v>1477219</v>
      </c>
      <c r="BL74">
        <v>1487666</v>
      </c>
      <c r="BM74">
        <v>1498414</v>
      </c>
      <c r="BN74">
        <v>1508745</v>
      </c>
      <c r="BO74">
        <v>1518617</v>
      </c>
      <c r="BP74">
        <v>1528781</v>
      </c>
      <c r="BQ74">
        <v>1540190</v>
      </c>
      <c r="BR74">
        <v>1552221</v>
      </c>
      <c r="BS74">
        <v>1561900</v>
      </c>
      <c r="BT74">
        <v>1568131</v>
      </c>
      <c r="BU74">
        <v>1569174</v>
      </c>
      <c r="BV74">
        <v>1561314</v>
      </c>
      <c r="BW74">
        <v>1533091</v>
      </c>
      <c r="BX74">
        <v>1494128</v>
      </c>
      <c r="BY74">
        <v>1462514</v>
      </c>
      <c r="BZ74">
        <v>1436634</v>
      </c>
      <c r="CA74">
        <v>1415594</v>
      </c>
      <c r="CB74">
        <v>1399535</v>
      </c>
      <c r="CC74">
        <v>1386156</v>
      </c>
      <c r="CD74">
        <v>1375654</v>
      </c>
      <c r="CE74">
        <v>1369515</v>
      </c>
      <c r="CF74">
        <v>1364101</v>
      </c>
      <c r="CG74">
        <v>1358644</v>
      </c>
      <c r="CH74">
        <v>1353557</v>
      </c>
      <c r="CI74">
        <v>1349290</v>
      </c>
      <c r="CJ74">
        <v>1346097</v>
      </c>
      <c r="CK74">
        <v>1343547</v>
      </c>
      <c r="CL74">
        <v>1341672</v>
      </c>
      <c r="CM74">
        <v>1340675</v>
      </c>
      <c r="CN74">
        <v>1340271</v>
      </c>
      <c r="CO74">
        <v>1340161</v>
      </c>
      <c r="CP74">
        <v>1340000</v>
      </c>
    </row>
    <row r="75" spans="1:94">
      <c r="A75" s="51" t="s">
        <v>4146</v>
      </c>
      <c r="B75" s="51" t="s">
        <v>1423</v>
      </c>
      <c r="C75" s="51" t="s">
        <v>1688</v>
      </c>
      <c r="D75" s="51" t="s">
        <v>1689</v>
      </c>
      <c r="E75" s="51" t="str">
        <f t="shared" si="4"/>
        <v>Germany.SP.POP.TOTL</v>
      </c>
      <c r="F75" s="52">
        <v>78303000</v>
      </c>
      <c r="G75" s="51">
        <v>78418000</v>
      </c>
      <c r="H75" s="51">
        <v>78335000</v>
      </c>
      <c r="I75" s="51">
        <v>78122000</v>
      </c>
      <c r="J75" s="51">
        <v>77846000</v>
      </c>
      <c r="K75" s="51">
        <v>77698000</v>
      </c>
      <c r="L75" s="51">
        <v>77728000</v>
      </c>
      <c r="M75" s="51">
        <v>77840000</v>
      </c>
      <c r="N75" s="51">
        <v>78144000</v>
      </c>
      <c r="O75" s="51">
        <v>78752000</v>
      </c>
      <c r="P75" s="51">
        <v>79433000</v>
      </c>
      <c r="Q75" s="52">
        <v>80014000</v>
      </c>
      <c r="R75" s="51">
        <v>80624000</v>
      </c>
      <c r="S75" s="51">
        <v>81156000</v>
      </c>
      <c r="T75" s="51">
        <v>81516000</v>
      </c>
      <c r="U75" s="51">
        <v>81642000</v>
      </c>
      <c r="V75" s="51">
        <v>81912000</v>
      </c>
      <c r="W75" s="51">
        <v>82071000</v>
      </c>
      <c r="X75" s="51">
        <v>82047000</v>
      </c>
      <c r="Y75" s="51">
        <v>82087000</v>
      </c>
      <c r="Z75" s="52">
        <v>82210000</v>
      </c>
      <c r="AA75" s="51">
        <v>82333000</v>
      </c>
      <c r="AB75" s="51">
        <v>82508000</v>
      </c>
      <c r="AC75" s="51">
        <v>82541000</v>
      </c>
      <c r="AD75" s="51">
        <v>82516250</v>
      </c>
      <c r="AE75" s="51">
        <v>82469400</v>
      </c>
      <c r="AF75" s="51">
        <v>82376451</v>
      </c>
      <c r="AG75" s="52">
        <v>82266372</v>
      </c>
      <c r="AH75" s="51">
        <v>82110097</v>
      </c>
      <c r="AI75" s="51">
        <v>81879976</v>
      </c>
      <c r="AJ75" s="51">
        <f t="shared" si="5"/>
        <v>81776930</v>
      </c>
      <c r="AK75" s="51">
        <f t="shared" si="6"/>
        <v>81726000</v>
      </c>
      <c r="AM75" t="s">
        <v>4071</v>
      </c>
      <c r="AN75" t="s">
        <v>1408</v>
      </c>
      <c r="AO75" t="s">
        <v>1688</v>
      </c>
      <c r="AP75" t="s">
        <v>1689</v>
      </c>
      <c r="AQ75">
        <v>22553350</v>
      </c>
      <c r="AR75">
        <v>23084406</v>
      </c>
      <c r="AS75">
        <v>23645508</v>
      </c>
      <c r="AT75">
        <v>24234254</v>
      </c>
      <c r="AU75">
        <v>24846785</v>
      </c>
      <c r="AV75">
        <v>25480202</v>
      </c>
      <c r="AW75">
        <v>26128435</v>
      </c>
      <c r="AX75">
        <v>26790992</v>
      </c>
      <c r="AY75">
        <v>27476546</v>
      </c>
      <c r="AZ75">
        <v>28197484</v>
      </c>
      <c r="BA75">
        <v>28959382</v>
      </c>
      <c r="BB75">
        <v>29777985</v>
      </c>
      <c r="BC75">
        <v>30642920</v>
      </c>
      <c r="BD75">
        <v>31503206</v>
      </c>
      <c r="BE75">
        <v>32289683</v>
      </c>
      <c r="BF75">
        <v>32958964</v>
      </c>
      <c r="BG75">
        <v>33486288</v>
      </c>
      <c r="BH75">
        <v>33903618</v>
      </c>
      <c r="BI75">
        <v>34294030</v>
      </c>
      <c r="BJ75">
        <v>34773640</v>
      </c>
      <c r="BK75">
        <v>35426282</v>
      </c>
      <c r="BL75">
        <v>36282554</v>
      </c>
      <c r="BM75">
        <v>37319328</v>
      </c>
      <c r="BN75">
        <v>38500829</v>
      </c>
      <c r="BO75">
        <v>39768079</v>
      </c>
      <c r="BP75">
        <v>41077517</v>
      </c>
      <c r="BQ75">
        <v>42417873</v>
      </c>
      <c r="BR75">
        <v>43802479</v>
      </c>
      <c r="BS75">
        <v>45240322</v>
      </c>
      <c r="BT75">
        <v>46747612</v>
      </c>
      <c r="BU75">
        <v>48333261</v>
      </c>
      <c r="BV75">
        <v>49998845</v>
      </c>
      <c r="BW75">
        <v>51730288</v>
      </c>
      <c r="BX75">
        <v>53502211</v>
      </c>
      <c r="BY75">
        <v>55281054</v>
      </c>
      <c r="BZ75">
        <v>57042197</v>
      </c>
      <c r="CA75">
        <v>58774378</v>
      </c>
      <c r="CB75">
        <v>60481739</v>
      </c>
      <c r="CC75">
        <v>62174171</v>
      </c>
      <c r="CD75">
        <v>63868806</v>
      </c>
      <c r="CE75">
        <v>65577897</v>
      </c>
      <c r="CF75">
        <v>67303731</v>
      </c>
      <c r="CG75">
        <v>69040669</v>
      </c>
      <c r="CH75">
        <v>70784012</v>
      </c>
      <c r="CI75">
        <v>72526620</v>
      </c>
      <c r="CJ75">
        <v>74263861</v>
      </c>
      <c r="CK75">
        <v>75993403</v>
      </c>
      <c r="CL75">
        <v>77718436</v>
      </c>
      <c r="CM75">
        <v>79446419</v>
      </c>
      <c r="CN75">
        <v>81187751</v>
      </c>
      <c r="CO75">
        <v>82949541</v>
      </c>
      <c r="CP75">
        <v>84734262</v>
      </c>
    </row>
    <row r="76" spans="1:94">
      <c r="A76" s="51" t="s">
        <v>4075</v>
      </c>
      <c r="B76" s="51" t="s">
        <v>1424</v>
      </c>
      <c r="C76" s="51" t="s">
        <v>1688</v>
      </c>
      <c r="D76" s="51" t="s">
        <v>1689</v>
      </c>
      <c r="E76" s="51" t="str">
        <f t="shared" si="4"/>
        <v>Ghana.SP.POP.TOTL</v>
      </c>
      <c r="F76" s="52">
        <v>11026160</v>
      </c>
      <c r="G76" s="51">
        <v>11355091</v>
      </c>
      <c r="H76" s="51">
        <v>11739688</v>
      </c>
      <c r="I76" s="51">
        <v>12160724</v>
      </c>
      <c r="J76" s="51">
        <v>12589615</v>
      </c>
      <c r="K76" s="51">
        <v>13005766</v>
      </c>
      <c r="L76" s="51">
        <v>13402394</v>
      </c>
      <c r="M76" s="51">
        <v>13786185</v>
      </c>
      <c r="N76" s="51">
        <v>14166109</v>
      </c>
      <c r="O76" s="51">
        <v>14556541</v>
      </c>
      <c r="P76" s="51">
        <v>14967509</v>
      </c>
      <c r="Q76" s="52">
        <v>15401291</v>
      </c>
      <c r="R76" s="51">
        <v>15852831</v>
      </c>
      <c r="S76" s="51">
        <v>16316159</v>
      </c>
      <c r="T76" s="51">
        <v>16782487</v>
      </c>
      <c r="U76" s="51">
        <v>17245464</v>
      </c>
      <c r="V76" s="51">
        <v>17702991</v>
      </c>
      <c r="W76" s="51">
        <v>18157031</v>
      </c>
      <c r="X76" s="51">
        <v>18610166</v>
      </c>
      <c r="Y76" s="51">
        <v>19066601</v>
      </c>
      <c r="Z76" s="52">
        <v>19529305</v>
      </c>
      <c r="AA76" s="51">
        <v>19999194</v>
      </c>
      <c r="AB76" s="51">
        <v>20474921</v>
      </c>
      <c r="AC76" s="51">
        <v>20954557</v>
      </c>
      <c r="AD76" s="51">
        <v>21435257</v>
      </c>
      <c r="AE76" s="51">
        <v>21915168</v>
      </c>
      <c r="AF76" s="51">
        <v>22393338</v>
      </c>
      <c r="AG76" s="52">
        <v>22870966</v>
      </c>
      <c r="AH76" s="51">
        <v>23350927</v>
      </c>
      <c r="AI76" s="51">
        <v>23837261</v>
      </c>
      <c r="AJ76" s="51">
        <f t="shared" si="5"/>
        <v>24391823</v>
      </c>
      <c r="AK76" s="51">
        <f t="shared" si="6"/>
        <v>24965816</v>
      </c>
      <c r="AM76" t="s">
        <v>1409</v>
      </c>
      <c r="AN76" t="s">
        <v>1410</v>
      </c>
      <c r="AO76" t="s">
        <v>1688</v>
      </c>
      <c r="AP76" t="s">
        <v>1689</v>
      </c>
      <c r="AQ76">
        <v>260324662</v>
      </c>
      <c r="AR76">
        <v>262664432</v>
      </c>
      <c r="AS76">
        <v>265082606</v>
      </c>
      <c r="AT76">
        <v>267560399</v>
      </c>
      <c r="AU76">
        <v>269998609</v>
      </c>
      <c r="AV76">
        <v>272419463</v>
      </c>
      <c r="AW76">
        <v>274680875</v>
      </c>
      <c r="AX76">
        <v>276633994</v>
      </c>
      <c r="AY76">
        <v>278468423</v>
      </c>
      <c r="AZ76">
        <v>280331261</v>
      </c>
      <c r="BA76">
        <v>281840838</v>
      </c>
      <c r="BB76">
        <v>283334120</v>
      </c>
      <c r="BC76">
        <v>285163956</v>
      </c>
      <c r="BD76">
        <v>286898566</v>
      </c>
      <c r="BE76">
        <v>288473320</v>
      </c>
      <c r="BF76">
        <v>289943580</v>
      </c>
      <c r="BG76">
        <v>291258065</v>
      </c>
      <c r="BH76">
        <v>292463324</v>
      </c>
      <c r="BI76">
        <v>293784830</v>
      </c>
      <c r="BJ76">
        <v>294994483</v>
      </c>
      <c r="BK76">
        <v>296211821</v>
      </c>
      <c r="BL76">
        <v>297382910</v>
      </c>
      <c r="BM76">
        <v>298160968</v>
      </c>
      <c r="BN76">
        <v>298734335</v>
      </c>
      <c r="BO76">
        <v>299206179</v>
      </c>
      <c r="BP76">
        <v>299744263</v>
      </c>
      <c r="BQ76">
        <v>300456022</v>
      </c>
      <c r="BR76">
        <v>301234732</v>
      </c>
      <c r="BS76">
        <v>302198784</v>
      </c>
      <c r="BT76">
        <v>303490506</v>
      </c>
      <c r="BU76">
        <v>304884760</v>
      </c>
      <c r="BV76">
        <v>306257534</v>
      </c>
      <c r="BW76">
        <v>307703324</v>
      </c>
      <c r="BX76">
        <v>309006694</v>
      </c>
      <c r="BY76">
        <v>309964115</v>
      </c>
      <c r="BZ76">
        <v>310813284</v>
      </c>
      <c r="CA76">
        <v>311664948</v>
      </c>
      <c r="CB76">
        <v>312445578</v>
      </c>
      <c r="CC76">
        <v>313160141</v>
      </c>
      <c r="CD76">
        <v>313933869</v>
      </c>
      <c r="CE76">
        <v>315148901</v>
      </c>
      <c r="CF76">
        <v>316606502</v>
      </c>
      <c r="CG76">
        <v>318369329</v>
      </c>
      <c r="CH76">
        <v>320359847</v>
      </c>
      <c r="CI76">
        <v>322426026</v>
      </c>
      <c r="CJ76">
        <v>324371384</v>
      </c>
      <c r="CK76">
        <v>326143212</v>
      </c>
      <c r="CL76">
        <v>327996772</v>
      </c>
      <c r="CM76">
        <v>329705806</v>
      </c>
      <c r="CN76">
        <v>330929819</v>
      </c>
      <c r="CO76">
        <v>331943805</v>
      </c>
      <c r="CP76">
        <v>332990116</v>
      </c>
    </row>
    <row r="77" spans="1:94">
      <c r="A77" s="51" t="s">
        <v>4153</v>
      </c>
      <c r="B77" s="51" t="s">
        <v>1425</v>
      </c>
      <c r="C77" s="51" t="s">
        <v>1688</v>
      </c>
      <c r="D77" s="51" t="s">
        <v>1689</v>
      </c>
      <c r="E77" s="51" t="str">
        <f t="shared" si="4"/>
        <v>Greece.SP.POP.TOTL</v>
      </c>
      <c r="F77" s="52">
        <v>9643000</v>
      </c>
      <c r="G77" s="51">
        <v>9729000</v>
      </c>
      <c r="H77" s="51">
        <v>9790000</v>
      </c>
      <c r="I77" s="51">
        <v>9847000</v>
      </c>
      <c r="J77" s="51">
        <v>9896000</v>
      </c>
      <c r="K77" s="51">
        <v>9934000</v>
      </c>
      <c r="L77" s="51">
        <v>9964000</v>
      </c>
      <c r="M77" s="51">
        <v>10001000</v>
      </c>
      <c r="N77" s="51">
        <v>10037000</v>
      </c>
      <c r="O77" s="51">
        <v>10090000</v>
      </c>
      <c r="P77" s="51">
        <v>10161000</v>
      </c>
      <c r="Q77" s="52">
        <v>10260000</v>
      </c>
      <c r="R77" s="51">
        <v>10370000</v>
      </c>
      <c r="S77" s="51">
        <v>10466000</v>
      </c>
      <c r="T77" s="51">
        <v>10553000</v>
      </c>
      <c r="U77" s="51">
        <v>10634000</v>
      </c>
      <c r="V77" s="51">
        <v>10709000</v>
      </c>
      <c r="W77" s="51">
        <v>10777000</v>
      </c>
      <c r="X77" s="51">
        <v>10835000</v>
      </c>
      <c r="Y77" s="51">
        <v>10883000</v>
      </c>
      <c r="Z77" s="52">
        <v>10917500</v>
      </c>
      <c r="AA77" s="51">
        <v>10949950</v>
      </c>
      <c r="AB77" s="51">
        <v>10987550</v>
      </c>
      <c r="AC77" s="51">
        <v>11023550</v>
      </c>
      <c r="AD77" s="51">
        <v>11061750</v>
      </c>
      <c r="AE77" s="51">
        <v>11104000</v>
      </c>
      <c r="AF77" s="51">
        <v>11148460</v>
      </c>
      <c r="AG77" s="52">
        <v>11192763</v>
      </c>
      <c r="AH77" s="51">
        <v>11237094</v>
      </c>
      <c r="AI77" s="51">
        <v>11283293</v>
      </c>
      <c r="AJ77" s="51">
        <f t="shared" si="5"/>
        <v>11315508</v>
      </c>
      <c r="AK77" s="51">
        <f t="shared" si="6"/>
        <v>11304000</v>
      </c>
      <c r="AM77" t="s">
        <v>4321</v>
      </c>
      <c r="AN77" t="s">
        <v>4828</v>
      </c>
      <c r="AO77" t="s">
        <v>1688</v>
      </c>
      <c r="AP77" t="s">
        <v>1689</v>
      </c>
      <c r="AQ77">
        <v>667973514</v>
      </c>
      <c r="AR77">
        <v>675740901.94696379</v>
      </c>
      <c r="AS77">
        <v>683747533.35394919</v>
      </c>
      <c r="AT77">
        <v>691808469.35187721</v>
      </c>
      <c r="AU77">
        <v>699770189.9386487</v>
      </c>
      <c r="AV77">
        <v>707468508</v>
      </c>
      <c r="AW77">
        <v>714172335.94997418</v>
      </c>
      <c r="AX77">
        <v>720662390.78316796</v>
      </c>
      <c r="AY77">
        <v>726874789.07401347</v>
      </c>
      <c r="AZ77">
        <v>732956275.53151143</v>
      </c>
      <c r="BA77">
        <v>738373990</v>
      </c>
      <c r="BB77">
        <v>743950183.33458114</v>
      </c>
      <c r="BC77">
        <v>750208383.07089317</v>
      </c>
      <c r="BD77">
        <v>756158826.06829619</v>
      </c>
      <c r="BE77">
        <v>761907865.32922232</v>
      </c>
      <c r="BF77">
        <v>767480826</v>
      </c>
      <c r="BG77">
        <v>772926875.98132586</v>
      </c>
      <c r="BH77">
        <v>778155682.4946624</v>
      </c>
      <c r="BI77">
        <v>783432351.1376698</v>
      </c>
      <c r="BJ77">
        <v>788605797</v>
      </c>
      <c r="BK77">
        <v>793927686.24720526</v>
      </c>
      <c r="BL77">
        <v>799192710.42070329</v>
      </c>
      <c r="BM77">
        <v>803960379.30308306</v>
      </c>
      <c r="BN77">
        <v>808546978.94041872</v>
      </c>
      <c r="BO77">
        <v>813339227.6453172</v>
      </c>
      <c r="BP77">
        <v>818237575</v>
      </c>
      <c r="BQ77">
        <v>823206515.19491112</v>
      </c>
      <c r="BR77">
        <v>828210597.39711714</v>
      </c>
      <c r="BS77">
        <v>833268039.88920999</v>
      </c>
      <c r="BT77">
        <v>838208791</v>
      </c>
      <c r="BU77">
        <v>842508567</v>
      </c>
      <c r="BV77">
        <v>846048961.73864758</v>
      </c>
      <c r="BW77">
        <v>849436609.25393569</v>
      </c>
      <c r="BX77">
        <v>852426154.47929907</v>
      </c>
      <c r="BY77">
        <v>854310674.47334957</v>
      </c>
      <c r="BZ77">
        <v>855783532.58537829</v>
      </c>
      <c r="CA77">
        <v>856901577.44296157</v>
      </c>
      <c r="CB77">
        <v>858206810.81140113</v>
      </c>
      <c r="CC77">
        <v>859221435.25514054</v>
      </c>
      <c r="CD77">
        <v>860242983.84557402</v>
      </c>
      <c r="CE77">
        <v>862185113.64251649</v>
      </c>
      <c r="CF77">
        <v>863766544.91303515</v>
      </c>
      <c r="CG77">
        <v>865530927.29560935</v>
      </c>
      <c r="CH77">
        <v>867992858.74859583</v>
      </c>
      <c r="CI77">
        <v>870686832.20861554</v>
      </c>
      <c r="CJ77">
        <v>873529537</v>
      </c>
      <c r="CK77">
        <v>876407812</v>
      </c>
      <c r="CL77">
        <v>879828885</v>
      </c>
      <c r="CM77">
        <v>883610814</v>
      </c>
      <c r="CN77">
        <v>887378154</v>
      </c>
      <c r="CO77">
        <v>891039428</v>
      </c>
      <c r="CP77">
        <v>894649080</v>
      </c>
    </row>
    <row r="78" spans="1:94">
      <c r="A78" s="51" t="s">
        <v>50</v>
      </c>
      <c r="B78" s="51" t="s">
        <v>1426</v>
      </c>
      <c r="C78" s="51" t="s">
        <v>1688</v>
      </c>
      <c r="D78" s="51" t="s">
        <v>1689</v>
      </c>
      <c r="E78" s="51" t="str">
        <f t="shared" si="4"/>
        <v>Greenland.SP.POP.TOTL</v>
      </c>
      <c r="F78" s="52">
        <v>50200</v>
      </c>
      <c r="G78" s="51">
        <v>51000</v>
      </c>
      <c r="H78" s="51">
        <v>51500</v>
      </c>
      <c r="I78" s="51">
        <v>52100</v>
      </c>
      <c r="J78" s="51">
        <v>52700</v>
      </c>
      <c r="K78" s="51">
        <v>53200</v>
      </c>
      <c r="L78" s="51">
        <v>53500</v>
      </c>
      <c r="M78" s="51">
        <v>54100</v>
      </c>
      <c r="N78" s="51">
        <v>54800</v>
      </c>
      <c r="O78" s="51">
        <v>55300</v>
      </c>
      <c r="P78" s="51">
        <v>55600</v>
      </c>
      <c r="Q78" s="52">
        <v>55500</v>
      </c>
      <c r="R78" s="51">
        <v>55300</v>
      </c>
      <c r="S78" s="51">
        <v>55200</v>
      </c>
      <c r="T78" s="51">
        <v>55500</v>
      </c>
      <c r="U78" s="51">
        <v>55800</v>
      </c>
      <c r="V78" s="51">
        <v>55900</v>
      </c>
      <c r="W78" s="51">
        <v>56000</v>
      </c>
      <c r="X78" s="51">
        <v>56100</v>
      </c>
      <c r="Y78" s="51">
        <v>56100</v>
      </c>
      <c r="Z78" s="52">
        <v>56200</v>
      </c>
      <c r="AA78" s="51">
        <v>56350</v>
      </c>
      <c r="AB78" s="51">
        <v>56600</v>
      </c>
      <c r="AC78" s="51">
        <v>56765</v>
      </c>
      <c r="AD78" s="51">
        <v>56912</v>
      </c>
      <c r="AE78" s="51">
        <v>56935</v>
      </c>
      <c r="AF78" s="51">
        <v>56774</v>
      </c>
      <c r="AG78" s="52">
        <v>56555</v>
      </c>
      <c r="AH78" s="51">
        <v>56328</v>
      </c>
      <c r="AI78" s="51">
        <v>56061</v>
      </c>
      <c r="AJ78" s="51">
        <f t="shared" si="5"/>
        <v>56533</v>
      </c>
      <c r="AK78" s="51">
        <f t="shared" si="6"/>
        <v>56744</v>
      </c>
      <c r="AM78" t="s">
        <v>4320</v>
      </c>
      <c r="AN78" t="s">
        <v>1412</v>
      </c>
      <c r="AO78" t="s">
        <v>1688</v>
      </c>
      <c r="AP78" t="s">
        <v>1689</v>
      </c>
      <c r="AQ78">
        <v>280770940</v>
      </c>
      <c r="AR78">
        <v>285198614.94696379</v>
      </c>
      <c r="AS78">
        <v>289635788.35394919</v>
      </c>
      <c r="AT78">
        <v>294076324.35187721</v>
      </c>
      <c r="AU78">
        <v>298477565.93864876</v>
      </c>
      <c r="AV78">
        <v>302777045</v>
      </c>
      <c r="AW78">
        <v>306367805.94997418</v>
      </c>
      <c r="AX78">
        <v>309990903.78316796</v>
      </c>
      <c r="AY78">
        <v>313510741.07401341</v>
      </c>
      <c r="AZ78">
        <v>316964721.53151143</v>
      </c>
      <c r="BA78">
        <v>320317298</v>
      </c>
      <c r="BB78">
        <v>323868787.33458108</v>
      </c>
      <c r="BC78">
        <v>327602489.07089317</v>
      </c>
      <c r="BD78">
        <v>331172352.06829613</v>
      </c>
      <c r="BE78">
        <v>334744079.32922232</v>
      </c>
      <c r="BF78">
        <v>338294676</v>
      </c>
      <c r="BG78">
        <v>341927604.98132586</v>
      </c>
      <c r="BH78">
        <v>345480021.4946624</v>
      </c>
      <c r="BI78">
        <v>348981539.1376698</v>
      </c>
      <c r="BJ78">
        <v>352468338</v>
      </c>
      <c r="BK78">
        <v>356077912.24720538</v>
      </c>
      <c r="BL78">
        <v>359748064.42070329</v>
      </c>
      <c r="BM78">
        <v>363336569.30308306</v>
      </c>
      <c r="BN78">
        <v>366927177.94041878</v>
      </c>
      <c r="BO78">
        <v>370772461.6453172</v>
      </c>
      <c r="BP78">
        <v>374639927</v>
      </c>
      <c r="BQ78">
        <v>378427289.19491112</v>
      </c>
      <c r="BR78">
        <v>382213545.39711726</v>
      </c>
      <c r="BS78">
        <v>385896414.8892101</v>
      </c>
      <c r="BT78">
        <v>389223251</v>
      </c>
      <c r="BU78">
        <v>391770277</v>
      </c>
      <c r="BV78">
        <v>393740506.73864758</v>
      </c>
      <c r="BW78">
        <v>395271878.25393552</v>
      </c>
      <c r="BX78">
        <v>396394497.47929895</v>
      </c>
      <c r="BY78">
        <v>396931327.47334963</v>
      </c>
      <c r="BZ78">
        <v>397206052.58537829</v>
      </c>
      <c r="CA78">
        <v>397400734.44296169</v>
      </c>
      <c r="CB78">
        <v>397633647.81140113</v>
      </c>
      <c r="CC78">
        <v>397779314.25514048</v>
      </c>
      <c r="CD78">
        <v>397727874.84557402</v>
      </c>
      <c r="CE78">
        <v>398510208.64251655</v>
      </c>
      <c r="CF78">
        <v>398560911.91303515</v>
      </c>
      <c r="CG78">
        <v>398291923.29560935</v>
      </c>
      <c r="CH78">
        <v>398440786.74859583</v>
      </c>
      <c r="CI78">
        <v>398671301.20861554</v>
      </c>
      <c r="CJ78">
        <v>399089106</v>
      </c>
      <c r="CK78">
        <v>399671049</v>
      </c>
      <c r="CL78">
        <v>400606671</v>
      </c>
      <c r="CM78">
        <v>401931535</v>
      </c>
      <c r="CN78">
        <v>403722093</v>
      </c>
      <c r="CO78">
        <v>405670230</v>
      </c>
      <c r="CP78">
        <v>407559523</v>
      </c>
    </row>
    <row r="79" spans="1:94">
      <c r="A79" s="51" t="s">
        <v>4250</v>
      </c>
      <c r="B79" s="51" t="s">
        <v>1427</v>
      </c>
      <c r="C79" s="51" t="s">
        <v>1688</v>
      </c>
      <c r="D79" s="51" t="s">
        <v>1689</v>
      </c>
      <c r="E79" s="51" t="str">
        <f t="shared" si="4"/>
        <v>Grenada.SP.POP.TOTL</v>
      </c>
      <c r="F79" s="52">
        <v>88929</v>
      </c>
      <c r="G79" s="51">
        <v>90495</v>
      </c>
      <c r="H79" s="51">
        <v>93007</v>
      </c>
      <c r="I79" s="51">
        <v>95893</v>
      </c>
      <c r="J79" s="51">
        <v>98348</v>
      </c>
      <c r="K79" s="51">
        <v>99811</v>
      </c>
      <c r="L79" s="51">
        <v>100046</v>
      </c>
      <c r="M79" s="51">
        <v>99275</v>
      </c>
      <c r="N79" s="51">
        <v>97954</v>
      </c>
      <c r="O79" s="51">
        <v>96761</v>
      </c>
      <c r="P79" s="51">
        <v>96180</v>
      </c>
      <c r="Q79" s="52">
        <v>96360</v>
      </c>
      <c r="R79" s="51">
        <v>97123</v>
      </c>
      <c r="S79" s="51">
        <v>98237</v>
      </c>
      <c r="T79" s="51">
        <v>99338</v>
      </c>
      <c r="U79" s="51">
        <v>100165</v>
      </c>
      <c r="V79" s="51">
        <v>100660</v>
      </c>
      <c r="W79" s="51">
        <v>100920</v>
      </c>
      <c r="X79" s="51">
        <v>101020</v>
      </c>
      <c r="Y79" s="51">
        <v>101085</v>
      </c>
      <c r="Z79" s="52">
        <v>101208</v>
      </c>
      <c r="AA79" s="51">
        <v>101402</v>
      </c>
      <c r="AB79" s="51">
        <v>101634</v>
      </c>
      <c r="AC79" s="51">
        <v>101903</v>
      </c>
      <c r="AD79" s="51">
        <v>102194</v>
      </c>
      <c r="AE79" s="51">
        <v>102500</v>
      </c>
      <c r="AF79" s="51">
        <v>102823</v>
      </c>
      <c r="AG79" s="52">
        <v>103169</v>
      </c>
      <c r="AH79" s="51">
        <v>103538</v>
      </c>
      <c r="AI79" s="51">
        <v>103930</v>
      </c>
      <c r="AJ79" s="51">
        <f t="shared" si="5"/>
        <v>104487</v>
      </c>
      <c r="AK79" s="51">
        <f t="shared" si="6"/>
        <v>104890</v>
      </c>
      <c r="AM79" t="s">
        <v>4322</v>
      </c>
      <c r="AN79" t="s">
        <v>4829</v>
      </c>
      <c r="AO79" t="s">
        <v>1688</v>
      </c>
      <c r="AP79" t="s">
        <v>1689</v>
      </c>
      <c r="AQ79">
        <v>405186152</v>
      </c>
      <c r="AR79">
        <v>408650688</v>
      </c>
      <c r="AS79">
        <v>412271247</v>
      </c>
      <c r="AT79">
        <v>415955706</v>
      </c>
      <c r="AU79">
        <v>419608413</v>
      </c>
      <c r="AV79">
        <v>423105734</v>
      </c>
      <c r="AW79">
        <v>426380020</v>
      </c>
      <c r="AX79">
        <v>429527625</v>
      </c>
      <c r="AY79">
        <v>432455998</v>
      </c>
      <c r="AZ79">
        <v>435270353</v>
      </c>
      <c r="BA79">
        <v>437574752</v>
      </c>
      <c r="BB79">
        <v>439823047</v>
      </c>
      <c r="BC79">
        <v>442529141</v>
      </c>
      <c r="BD79">
        <v>445079692</v>
      </c>
      <c r="BE79">
        <v>447473878</v>
      </c>
      <c r="BF79">
        <v>449808130</v>
      </c>
      <c r="BG79">
        <v>451955717</v>
      </c>
      <c r="BH79">
        <v>453920999</v>
      </c>
      <c r="BI79">
        <v>455896632</v>
      </c>
      <c r="BJ79">
        <v>457715846</v>
      </c>
      <c r="BK79">
        <v>459578151</v>
      </c>
      <c r="BL79">
        <v>461328494</v>
      </c>
      <c r="BM79">
        <v>462589629</v>
      </c>
      <c r="BN79">
        <v>463655371</v>
      </c>
      <c r="BO79">
        <v>464671788</v>
      </c>
      <c r="BP79">
        <v>465785714</v>
      </c>
      <c r="BQ79">
        <v>467052937</v>
      </c>
      <c r="BR79">
        <v>468353453</v>
      </c>
      <c r="BS79">
        <v>469816957</v>
      </c>
      <c r="BT79">
        <v>471386731</v>
      </c>
      <c r="BU79">
        <v>472931358</v>
      </c>
      <c r="BV79">
        <v>474370512</v>
      </c>
      <c r="BW79">
        <v>475824194</v>
      </c>
      <c r="BX79">
        <v>477262779</v>
      </c>
      <c r="BY79">
        <v>478388067</v>
      </c>
      <c r="BZ79">
        <v>479348337</v>
      </c>
      <c r="CA79">
        <v>480227484</v>
      </c>
      <c r="CB79">
        <v>481011896</v>
      </c>
      <c r="CC79">
        <v>481750379</v>
      </c>
      <c r="CD79">
        <v>482575053</v>
      </c>
      <c r="CE79">
        <v>483675854</v>
      </c>
      <c r="CF79">
        <v>484629903</v>
      </c>
      <c r="CG79">
        <v>486069143</v>
      </c>
      <c r="CH79">
        <v>488161510</v>
      </c>
      <c r="CI79">
        <v>490411791</v>
      </c>
      <c r="CJ79">
        <v>492622120</v>
      </c>
      <c r="CK79">
        <v>494707108</v>
      </c>
      <c r="CL79">
        <v>496961806</v>
      </c>
      <c r="CM79">
        <v>499162094</v>
      </c>
      <c r="CN79">
        <v>500883709</v>
      </c>
      <c r="CO79">
        <v>502302566</v>
      </c>
      <c r="CP79">
        <v>503680116</v>
      </c>
    </row>
    <row r="80" spans="1:94">
      <c r="A80" s="51" t="s">
        <v>1428</v>
      </c>
      <c r="B80" s="51" t="s">
        <v>1429</v>
      </c>
      <c r="C80" s="51" t="s">
        <v>1688</v>
      </c>
      <c r="D80" s="51" t="s">
        <v>1689</v>
      </c>
      <c r="E80" s="51" t="str">
        <f t="shared" si="4"/>
        <v>Guam.SP.POP.TOTL</v>
      </c>
      <c r="F80" s="52">
        <v>106572</v>
      </c>
      <c r="G80" s="51">
        <v>109001</v>
      </c>
      <c r="H80" s="51">
        <v>111489</v>
      </c>
      <c r="I80" s="51">
        <v>114050</v>
      </c>
      <c r="J80" s="51">
        <v>116705</v>
      </c>
      <c r="K80" s="51">
        <v>119464</v>
      </c>
      <c r="L80" s="51">
        <v>122333</v>
      </c>
      <c r="M80" s="51">
        <v>125288</v>
      </c>
      <c r="N80" s="51">
        <v>128260</v>
      </c>
      <c r="O80" s="51">
        <v>131157</v>
      </c>
      <c r="P80" s="51">
        <v>133914</v>
      </c>
      <c r="Q80" s="52">
        <v>136516</v>
      </c>
      <c r="R80" s="51">
        <v>138980</v>
      </c>
      <c r="S80" s="51">
        <v>141303</v>
      </c>
      <c r="T80" s="51">
        <v>143491</v>
      </c>
      <c r="U80" s="51">
        <v>145558</v>
      </c>
      <c r="V80" s="51">
        <v>147481</v>
      </c>
      <c r="W80" s="51">
        <v>149281</v>
      </c>
      <c r="X80" s="51">
        <v>151068</v>
      </c>
      <c r="Y80" s="51">
        <v>152992</v>
      </c>
      <c r="Z80" s="52">
        <v>155153</v>
      </c>
      <c r="AA80" s="51">
        <v>157603</v>
      </c>
      <c r="AB80" s="51">
        <v>160296</v>
      </c>
      <c r="AC80" s="51">
        <v>163124</v>
      </c>
      <c r="AD80" s="51">
        <v>165921</v>
      </c>
      <c r="AE80" s="51">
        <v>168569</v>
      </c>
      <c r="AF80" s="51">
        <v>171032</v>
      </c>
      <c r="AG80" s="52">
        <v>173346</v>
      </c>
      <c r="AH80" s="51">
        <v>175552</v>
      </c>
      <c r="AI80" s="51">
        <v>177718</v>
      </c>
      <c r="AJ80" s="51">
        <f t="shared" si="5"/>
        <v>179896</v>
      </c>
      <c r="AK80" s="51">
        <f t="shared" si="6"/>
        <v>182111</v>
      </c>
      <c r="AM80" t="s">
        <v>1413</v>
      </c>
      <c r="AN80" t="s">
        <v>1414</v>
      </c>
      <c r="AO80" t="s">
        <v>1688</v>
      </c>
      <c r="AP80" t="s">
        <v>1689</v>
      </c>
      <c r="AQ80">
        <v>34334</v>
      </c>
      <c r="AR80">
        <v>34793</v>
      </c>
      <c r="AS80">
        <v>35210</v>
      </c>
      <c r="AT80">
        <v>35597</v>
      </c>
      <c r="AU80">
        <v>35985</v>
      </c>
      <c r="AV80">
        <v>36391</v>
      </c>
      <c r="AW80">
        <v>36820</v>
      </c>
      <c r="AX80">
        <v>37262</v>
      </c>
      <c r="AY80">
        <v>37707</v>
      </c>
      <c r="AZ80">
        <v>38139</v>
      </c>
      <c r="BA80">
        <v>38547</v>
      </c>
      <c r="BB80">
        <v>38928</v>
      </c>
      <c r="BC80">
        <v>39288</v>
      </c>
      <c r="BD80">
        <v>39641</v>
      </c>
      <c r="BE80">
        <v>40008</v>
      </c>
      <c r="BF80">
        <v>40403</v>
      </c>
      <c r="BG80">
        <v>40829</v>
      </c>
      <c r="BH80">
        <v>41281</v>
      </c>
      <c r="BI80">
        <v>41757</v>
      </c>
      <c r="BJ80">
        <v>42258</v>
      </c>
      <c r="BK80">
        <v>42779</v>
      </c>
      <c r="BL80">
        <v>43305</v>
      </c>
      <c r="BM80">
        <v>43831</v>
      </c>
      <c r="BN80">
        <v>44364</v>
      </c>
      <c r="BO80">
        <v>44920</v>
      </c>
      <c r="BP80">
        <v>45497</v>
      </c>
      <c r="BQ80">
        <v>46133</v>
      </c>
      <c r="BR80">
        <v>46802</v>
      </c>
      <c r="BS80">
        <v>47370</v>
      </c>
      <c r="BT80">
        <v>47659</v>
      </c>
      <c r="BU80">
        <v>47558</v>
      </c>
      <c r="BV80">
        <v>46995</v>
      </c>
      <c r="BW80">
        <v>46050</v>
      </c>
      <c r="BX80">
        <v>44953</v>
      </c>
      <c r="BY80">
        <v>44022</v>
      </c>
      <c r="BZ80">
        <v>43483</v>
      </c>
      <c r="CA80">
        <v>43416</v>
      </c>
      <c r="CB80">
        <v>43746</v>
      </c>
      <c r="CC80">
        <v>44358</v>
      </c>
      <c r="CD80">
        <v>45070</v>
      </c>
      <c r="CE80">
        <v>45743</v>
      </c>
      <c r="CF80">
        <v>46358</v>
      </c>
      <c r="CG80">
        <v>46944</v>
      </c>
      <c r="CH80">
        <v>47472</v>
      </c>
      <c r="CI80">
        <v>47915</v>
      </c>
      <c r="CJ80">
        <v>48258</v>
      </c>
      <c r="CK80">
        <v>48475</v>
      </c>
      <c r="CL80">
        <v>48572</v>
      </c>
      <c r="CM80">
        <v>48597</v>
      </c>
      <c r="CN80">
        <v>48625</v>
      </c>
      <c r="CO80">
        <v>48708</v>
      </c>
      <c r="CP80">
        <v>48863</v>
      </c>
    </row>
    <row r="81" spans="1:94">
      <c r="A81" s="51" t="s">
        <v>4253</v>
      </c>
      <c r="B81" s="51" t="s">
        <v>1430</v>
      </c>
      <c r="C81" s="51" t="s">
        <v>1688</v>
      </c>
      <c r="D81" s="51" t="s">
        <v>1689</v>
      </c>
      <c r="E81" s="51" t="str">
        <f t="shared" si="4"/>
        <v>Guatemala.SP.POP.TOTL</v>
      </c>
      <c r="F81" s="52">
        <v>7015704</v>
      </c>
      <c r="G81" s="51">
        <v>7191593</v>
      </c>
      <c r="H81" s="51">
        <v>7373342</v>
      </c>
      <c r="I81" s="51">
        <v>7559503</v>
      </c>
      <c r="J81" s="51">
        <v>7747915</v>
      </c>
      <c r="K81" s="51">
        <v>7937104</v>
      </c>
      <c r="L81" s="51">
        <v>8126639</v>
      </c>
      <c r="M81" s="51">
        <v>8317309</v>
      </c>
      <c r="N81" s="51">
        <v>8510337</v>
      </c>
      <c r="O81" s="51">
        <v>8707500</v>
      </c>
      <c r="P81" s="51">
        <v>8910121</v>
      </c>
      <c r="Q81" s="52">
        <v>9118957</v>
      </c>
      <c r="R81" s="51">
        <v>9333832</v>
      </c>
      <c r="S81" s="51">
        <v>9554062</v>
      </c>
      <c r="T81" s="51">
        <v>9778534</v>
      </c>
      <c r="U81" s="51">
        <v>10006653</v>
      </c>
      <c r="V81" s="51">
        <v>10238102</v>
      </c>
      <c r="W81" s="51">
        <v>10473834</v>
      </c>
      <c r="X81" s="51">
        <v>10716036</v>
      </c>
      <c r="Y81" s="51">
        <v>10967633</v>
      </c>
      <c r="Z81" s="52">
        <v>11230704</v>
      </c>
      <c r="AA81" s="51">
        <v>11506144</v>
      </c>
      <c r="AB81" s="51">
        <v>11793335</v>
      </c>
      <c r="AC81" s="51">
        <v>12090955</v>
      </c>
      <c r="AD81" s="51">
        <v>12396934</v>
      </c>
      <c r="AE81" s="51">
        <v>12709738</v>
      </c>
      <c r="AF81" s="51">
        <v>13028578</v>
      </c>
      <c r="AG81" s="52">
        <v>13353769</v>
      </c>
      <c r="AH81" s="51">
        <v>13686128</v>
      </c>
      <c r="AI81" s="51">
        <v>14026947</v>
      </c>
      <c r="AJ81" s="51">
        <f t="shared" si="5"/>
        <v>14388929</v>
      </c>
      <c r="AK81" s="51">
        <f t="shared" si="6"/>
        <v>14757316</v>
      </c>
      <c r="AM81" t="s">
        <v>62</v>
      </c>
      <c r="AN81" t="s">
        <v>1415</v>
      </c>
      <c r="AO81" t="s">
        <v>1688</v>
      </c>
      <c r="AP81" t="s">
        <v>1689</v>
      </c>
      <c r="AQ81">
        <v>393366</v>
      </c>
      <c r="AR81">
        <v>407137</v>
      </c>
      <c r="AS81">
        <v>421563</v>
      </c>
      <c r="AT81">
        <v>436199</v>
      </c>
      <c r="AU81">
        <v>450447</v>
      </c>
      <c r="AV81">
        <v>463885</v>
      </c>
      <c r="AW81">
        <v>476334</v>
      </c>
      <c r="AX81">
        <v>487922</v>
      </c>
      <c r="AY81">
        <v>498903</v>
      </c>
      <c r="AZ81">
        <v>509680</v>
      </c>
      <c r="BA81">
        <v>520555</v>
      </c>
      <c r="BB81">
        <v>531631</v>
      </c>
      <c r="BC81">
        <v>542846</v>
      </c>
      <c r="BD81">
        <v>554147</v>
      </c>
      <c r="BE81">
        <v>565426</v>
      </c>
      <c r="BF81">
        <v>576634</v>
      </c>
      <c r="BG81">
        <v>587565</v>
      </c>
      <c r="BH81">
        <v>598298</v>
      </c>
      <c r="BI81">
        <v>609387</v>
      </c>
      <c r="BJ81">
        <v>621579</v>
      </c>
      <c r="BK81">
        <v>635297</v>
      </c>
      <c r="BL81">
        <v>651006</v>
      </c>
      <c r="BM81">
        <v>668259</v>
      </c>
      <c r="BN81">
        <v>685461</v>
      </c>
      <c r="BO81">
        <v>700434</v>
      </c>
      <c r="BP81">
        <v>711703</v>
      </c>
      <c r="BQ81">
        <v>718535</v>
      </c>
      <c r="BR81">
        <v>721637</v>
      </c>
      <c r="BS81">
        <v>722753</v>
      </c>
      <c r="BT81">
        <v>724404</v>
      </c>
      <c r="BU81">
        <v>728390</v>
      </c>
      <c r="BV81">
        <v>735262</v>
      </c>
      <c r="BW81">
        <v>744396</v>
      </c>
      <c r="BX81">
        <v>754981</v>
      </c>
      <c r="BY81">
        <v>765725</v>
      </c>
      <c r="BZ81">
        <v>775651</v>
      </c>
      <c r="CA81">
        <v>784713</v>
      </c>
      <c r="CB81">
        <v>793165</v>
      </c>
      <c r="CC81">
        <v>800685</v>
      </c>
      <c r="CD81">
        <v>806927</v>
      </c>
      <c r="CE81">
        <v>811718</v>
      </c>
      <c r="CF81">
        <v>814780</v>
      </c>
      <c r="CG81">
        <v>816336</v>
      </c>
      <c r="CH81">
        <v>817339</v>
      </c>
      <c r="CI81">
        <v>819102</v>
      </c>
      <c r="CJ81">
        <v>822553</v>
      </c>
      <c r="CK81">
        <v>828046</v>
      </c>
      <c r="CL81">
        <v>835267</v>
      </c>
      <c r="CM81">
        <v>843651</v>
      </c>
      <c r="CN81">
        <v>852323</v>
      </c>
      <c r="CO81">
        <v>860623</v>
      </c>
      <c r="CP81">
        <v>868406</v>
      </c>
    </row>
    <row r="82" spans="1:94">
      <c r="A82" s="51" t="s">
        <v>4076</v>
      </c>
      <c r="B82" s="51" t="s">
        <v>1431</v>
      </c>
      <c r="C82" s="51" t="s">
        <v>1688</v>
      </c>
      <c r="D82" s="51" t="s">
        <v>1689</v>
      </c>
      <c r="E82" s="51" t="str">
        <f t="shared" si="4"/>
        <v>Guinea.SP.POP.TOTL</v>
      </c>
      <c r="F82" s="52">
        <v>4628485</v>
      </c>
      <c r="G82" s="51">
        <v>4752686</v>
      </c>
      <c r="H82" s="51">
        <v>4875071</v>
      </c>
      <c r="I82" s="51">
        <v>4998603</v>
      </c>
      <c r="J82" s="51">
        <v>5128016</v>
      </c>
      <c r="K82" s="51">
        <v>5267169</v>
      </c>
      <c r="L82" s="51">
        <v>5414369</v>
      </c>
      <c r="M82" s="51">
        <v>5569155</v>
      </c>
      <c r="N82" s="51">
        <v>5737930</v>
      </c>
      <c r="O82" s="51">
        <v>5929000</v>
      </c>
      <c r="P82" s="51">
        <v>6147054</v>
      </c>
      <c r="Q82" s="52">
        <v>6395905</v>
      </c>
      <c r="R82" s="51">
        <v>6670427</v>
      </c>
      <c r="S82" s="51">
        <v>6955346</v>
      </c>
      <c r="T82" s="51">
        <v>7229693</v>
      </c>
      <c r="U82" s="51">
        <v>7478431</v>
      </c>
      <c r="V82" s="51">
        <v>7696484</v>
      </c>
      <c r="W82" s="51">
        <v>7888284</v>
      </c>
      <c r="X82" s="51">
        <v>8060137</v>
      </c>
      <c r="Y82" s="51">
        <v>8222478</v>
      </c>
      <c r="Z82" s="52">
        <v>8383554</v>
      </c>
      <c r="AA82" s="51">
        <v>8544970</v>
      </c>
      <c r="AB82" s="51">
        <v>8705975</v>
      </c>
      <c r="AC82" s="51">
        <v>8869959</v>
      </c>
      <c r="AD82" s="51">
        <v>9040537</v>
      </c>
      <c r="AE82" s="51">
        <v>9220768</v>
      </c>
      <c r="AF82" s="51">
        <v>9411881</v>
      </c>
      <c r="AG82" s="52">
        <v>9615073</v>
      </c>
      <c r="AH82" s="51">
        <v>9833055</v>
      </c>
      <c r="AI82" s="51">
        <v>10068724</v>
      </c>
      <c r="AJ82" s="51">
        <f t="shared" si="5"/>
        <v>9981590</v>
      </c>
      <c r="AK82" s="51">
        <f t="shared" si="6"/>
        <v>10221808</v>
      </c>
      <c r="AM82" t="s">
        <v>4165</v>
      </c>
      <c r="AN82" t="s">
        <v>1416</v>
      </c>
      <c r="AO82" t="s">
        <v>1688</v>
      </c>
      <c r="AP82" t="s">
        <v>1689</v>
      </c>
      <c r="AQ82">
        <v>4429634</v>
      </c>
      <c r="AR82">
        <v>4461005</v>
      </c>
      <c r="AS82">
        <v>4491443</v>
      </c>
      <c r="AT82">
        <v>4523309</v>
      </c>
      <c r="AU82">
        <v>4548543</v>
      </c>
      <c r="AV82">
        <v>4563732</v>
      </c>
      <c r="AW82">
        <v>4580869</v>
      </c>
      <c r="AX82">
        <v>4605744</v>
      </c>
      <c r="AY82">
        <v>4626469</v>
      </c>
      <c r="AZ82">
        <v>4623785</v>
      </c>
      <c r="BA82">
        <v>4606307</v>
      </c>
      <c r="BB82">
        <v>4612124</v>
      </c>
      <c r="BC82">
        <v>4639657</v>
      </c>
      <c r="BD82">
        <v>4666081</v>
      </c>
      <c r="BE82">
        <v>4690574</v>
      </c>
      <c r="BF82">
        <v>4711440</v>
      </c>
      <c r="BG82">
        <v>4725664</v>
      </c>
      <c r="BH82">
        <v>4738902</v>
      </c>
      <c r="BI82">
        <v>4752528</v>
      </c>
      <c r="BJ82">
        <v>4764690</v>
      </c>
      <c r="BK82">
        <v>4779535</v>
      </c>
      <c r="BL82">
        <v>4799964</v>
      </c>
      <c r="BM82">
        <v>4826933</v>
      </c>
      <c r="BN82">
        <v>4855787</v>
      </c>
      <c r="BO82">
        <v>4881803</v>
      </c>
      <c r="BP82">
        <v>4902206</v>
      </c>
      <c r="BQ82">
        <v>4918154</v>
      </c>
      <c r="BR82">
        <v>4932123</v>
      </c>
      <c r="BS82">
        <v>4946481</v>
      </c>
      <c r="BT82">
        <v>4964371</v>
      </c>
      <c r="BU82">
        <v>4986431</v>
      </c>
      <c r="BV82">
        <v>5013740</v>
      </c>
      <c r="BW82">
        <v>5041992</v>
      </c>
      <c r="BX82">
        <v>5066447</v>
      </c>
      <c r="BY82">
        <v>5088333</v>
      </c>
      <c r="BZ82">
        <v>5107790</v>
      </c>
      <c r="CA82">
        <v>5124573</v>
      </c>
      <c r="CB82">
        <v>5139835</v>
      </c>
      <c r="CC82">
        <v>5153498</v>
      </c>
      <c r="CD82">
        <v>5165474</v>
      </c>
      <c r="CE82">
        <v>5176209</v>
      </c>
      <c r="CF82">
        <v>5188008</v>
      </c>
      <c r="CG82">
        <v>5200598</v>
      </c>
      <c r="CH82">
        <v>5213014</v>
      </c>
      <c r="CI82">
        <v>5228172</v>
      </c>
      <c r="CJ82">
        <v>5246096</v>
      </c>
      <c r="CK82">
        <v>5266268</v>
      </c>
      <c r="CL82">
        <v>5288720</v>
      </c>
      <c r="CM82">
        <v>5313399</v>
      </c>
      <c r="CN82">
        <v>5338871</v>
      </c>
      <c r="CO82">
        <v>5363352</v>
      </c>
      <c r="CP82">
        <v>5387000</v>
      </c>
    </row>
    <row r="83" spans="1:94">
      <c r="A83" s="51" t="s">
        <v>1432</v>
      </c>
      <c r="B83" s="51" t="s">
        <v>1433</v>
      </c>
      <c r="C83" s="51" t="s">
        <v>1688</v>
      </c>
      <c r="D83" s="51" t="s">
        <v>1689</v>
      </c>
      <c r="E83" s="51" t="str">
        <f t="shared" si="4"/>
        <v>Guinea-Bissau.SP.POP.TOTL</v>
      </c>
      <c r="F83" s="52">
        <v>836043</v>
      </c>
      <c r="G83" s="51">
        <v>856772</v>
      </c>
      <c r="H83" s="51">
        <v>873820</v>
      </c>
      <c r="I83" s="51">
        <v>888567</v>
      </c>
      <c r="J83" s="51">
        <v>903101</v>
      </c>
      <c r="K83" s="51">
        <v>919005</v>
      </c>
      <c r="L83" s="51">
        <v>936552</v>
      </c>
      <c r="M83" s="51">
        <v>955426</v>
      </c>
      <c r="N83" s="51">
        <v>975909</v>
      </c>
      <c r="O83" s="51">
        <v>998203</v>
      </c>
      <c r="P83" s="51">
        <v>1022392</v>
      </c>
      <c r="Q83" s="52">
        <v>1048821</v>
      </c>
      <c r="R83" s="51">
        <v>1077403</v>
      </c>
      <c r="S83" s="51">
        <v>1107234</v>
      </c>
      <c r="T83" s="51">
        <v>1137055</v>
      </c>
      <c r="U83" s="51">
        <v>1165989</v>
      </c>
      <c r="V83" s="51">
        <v>1193631</v>
      </c>
      <c r="W83" s="51">
        <v>1220326</v>
      </c>
      <c r="X83" s="51">
        <v>1246861</v>
      </c>
      <c r="Y83" s="51">
        <v>1274400</v>
      </c>
      <c r="Z83" s="52">
        <v>1303763</v>
      </c>
      <c r="AA83" s="51">
        <v>1335251</v>
      </c>
      <c r="AB83" s="51">
        <v>1368533</v>
      </c>
      <c r="AC83" s="51">
        <v>1403045</v>
      </c>
      <c r="AD83" s="51">
        <v>1437940</v>
      </c>
      <c r="AE83" s="51">
        <v>1472626</v>
      </c>
      <c r="AF83" s="51">
        <v>1506905</v>
      </c>
      <c r="AG83" s="52">
        <v>1541040</v>
      </c>
      <c r="AH83" s="51">
        <v>1575446</v>
      </c>
      <c r="AI83" s="51">
        <v>1610746</v>
      </c>
      <c r="AJ83" s="51">
        <f t="shared" si="5"/>
        <v>1515224</v>
      </c>
      <c r="AK83" s="51">
        <f t="shared" si="6"/>
        <v>1547061</v>
      </c>
      <c r="AM83" t="s">
        <v>4147</v>
      </c>
      <c r="AN83" t="s">
        <v>1417</v>
      </c>
      <c r="AO83" t="s">
        <v>1688</v>
      </c>
      <c r="AP83" t="s">
        <v>1689</v>
      </c>
      <c r="AQ83">
        <v>46637745.999999993</v>
      </c>
      <c r="AR83">
        <v>47255058.000000007</v>
      </c>
      <c r="AS83">
        <v>47918209</v>
      </c>
      <c r="AT83">
        <v>48594929</v>
      </c>
      <c r="AU83">
        <v>49241641</v>
      </c>
      <c r="AV83">
        <v>49827329.000000007</v>
      </c>
      <c r="AW83">
        <v>50337220</v>
      </c>
      <c r="AX83">
        <v>50780031</v>
      </c>
      <c r="AY83">
        <v>51177058</v>
      </c>
      <c r="AZ83">
        <v>51561355</v>
      </c>
      <c r="BA83">
        <v>51956248</v>
      </c>
      <c r="BB83">
        <v>52370155.999999993</v>
      </c>
      <c r="BC83">
        <v>52793416.999999993</v>
      </c>
      <c r="BD83">
        <v>53210045.000000007</v>
      </c>
      <c r="BE83">
        <v>53596241.000000007</v>
      </c>
      <c r="BF83">
        <v>53936233</v>
      </c>
      <c r="BG83">
        <v>54224433</v>
      </c>
      <c r="BH83">
        <v>54470727</v>
      </c>
      <c r="BI83">
        <v>54693549</v>
      </c>
      <c r="BJ83">
        <v>54918988.000000007</v>
      </c>
      <c r="BK83">
        <v>55166046</v>
      </c>
      <c r="BL83">
        <v>55440422</v>
      </c>
      <c r="BM83">
        <v>55737037.000000007</v>
      </c>
      <c r="BN83">
        <v>56050842</v>
      </c>
      <c r="BO83">
        <v>56372684</v>
      </c>
      <c r="BP83">
        <v>56695275.999999993</v>
      </c>
      <c r="BQ83">
        <v>57019263.999999993</v>
      </c>
      <c r="BR83">
        <v>57345892</v>
      </c>
      <c r="BS83">
        <v>57668932</v>
      </c>
      <c r="BT83">
        <v>57980574</v>
      </c>
      <c r="BU83">
        <v>58275587</v>
      </c>
      <c r="BV83">
        <v>58552795</v>
      </c>
      <c r="BW83">
        <v>58814873</v>
      </c>
      <c r="BX83">
        <v>59065591</v>
      </c>
      <c r="BY83">
        <v>59310647.000000007</v>
      </c>
      <c r="BZ83">
        <v>59555438.999999993</v>
      </c>
      <c r="CA83">
        <v>59798609.000000015</v>
      </c>
      <c r="CB83">
        <v>60042230</v>
      </c>
      <c r="CC83">
        <v>60299147.999999993</v>
      </c>
      <c r="CD83">
        <v>60495363</v>
      </c>
      <c r="CE83">
        <v>60910922</v>
      </c>
      <c r="CF83">
        <v>61355563</v>
      </c>
      <c r="CG83">
        <v>61803045</v>
      </c>
      <c r="CH83">
        <v>62242266</v>
      </c>
      <c r="CI83">
        <v>62701871</v>
      </c>
      <c r="CJ83">
        <v>63175933.999999993</v>
      </c>
      <c r="CK83">
        <v>63617566.999999993</v>
      </c>
      <c r="CL83">
        <v>64012051</v>
      </c>
      <c r="CM83">
        <v>64370515</v>
      </c>
      <c r="CN83">
        <v>64720232</v>
      </c>
      <c r="CO83">
        <v>65075569</v>
      </c>
      <c r="CP83">
        <v>65436552</v>
      </c>
    </row>
    <row r="84" spans="1:94">
      <c r="A84" s="51" t="s">
        <v>4255</v>
      </c>
      <c r="B84" s="51" t="s">
        <v>1434</v>
      </c>
      <c r="C84" s="51" t="s">
        <v>1688</v>
      </c>
      <c r="D84" s="51" t="s">
        <v>1689</v>
      </c>
      <c r="E84" s="51" t="str">
        <f t="shared" si="4"/>
        <v>Guyana.SP.POP.TOTL</v>
      </c>
      <c r="F84" s="52">
        <v>776078</v>
      </c>
      <c r="G84" s="51">
        <v>778998</v>
      </c>
      <c r="H84" s="51">
        <v>779389</v>
      </c>
      <c r="I84" s="51">
        <v>777689</v>
      </c>
      <c r="J84" s="51">
        <v>774625</v>
      </c>
      <c r="K84" s="51">
        <v>770814</v>
      </c>
      <c r="L84" s="51">
        <v>766221</v>
      </c>
      <c r="M84" s="51">
        <v>760892</v>
      </c>
      <c r="N84" s="51">
        <v>755646</v>
      </c>
      <c r="O84" s="51">
        <v>751513</v>
      </c>
      <c r="P84" s="51">
        <v>749188</v>
      </c>
      <c r="Q84" s="52">
        <v>749123</v>
      </c>
      <c r="R84" s="51">
        <v>751062</v>
      </c>
      <c r="S84" s="51">
        <v>754130</v>
      </c>
      <c r="T84" s="51">
        <v>757032</v>
      </c>
      <c r="U84" s="51">
        <v>758853</v>
      </c>
      <c r="V84" s="51">
        <v>759254</v>
      </c>
      <c r="W84" s="51">
        <v>758564</v>
      </c>
      <c r="X84" s="51">
        <v>757323</v>
      </c>
      <c r="Y84" s="51">
        <v>756362</v>
      </c>
      <c r="Z84" s="52">
        <v>756259</v>
      </c>
      <c r="AA84" s="51">
        <v>757175</v>
      </c>
      <c r="AB84" s="51">
        <v>758834</v>
      </c>
      <c r="AC84" s="51">
        <v>760850</v>
      </c>
      <c r="AD84" s="51">
        <v>762654</v>
      </c>
      <c r="AE84" s="51">
        <v>763834</v>
      </c>
      <c r="AF84" s="51">
        <v>764273</v>
      </c>
      <c r="AG84" s="52">
        <v>764100</v>
      </c>
      <c r="AH84" s="51">
        <v>763437</v>
      </c>
      <c r="AI84" s="51">
        <v>762498</v>
      </c>
      <c r="AJ84" s="51">
        <f t="shared" si="5"/>
        <v>754493</v>
      </c>
      <c r="AK84" s="51">
        <f t="shared" si="6"/>
        <v>756040</v>
      </c>
      <c r="AM84" t="s">
        <v>1418</v>
      </c>
      <c r="AN84" t="s">
        <v>1419</v>
      </c>
      <c r="AO84" t="s">
        <v>1688</v>
      </c>
      <c r="AP84" t="s">
        <v>1689</v>
      </c>
      <c r="AQ84">
        <v>79335</v>
      </c>
      <c r="AR84">
        <v>81695</v>
      </c>
      <c r="AS84">
        <v>84206</v>
      </c>
      <c r="AT84">
        <v>86887</v>
      </c>
      <c r="AU84">
        <v>89768</v>
      </c>
      <c r="AV84">
        <v>92859</v>
      </c>
      <c r="AW84">
        <v>96177</v>
      </c>
      <c r="AX84">
        <v>99708</v>
      </c>
      <c r="AY84">
        <v>103387</v>
      </c>
      <c r="AZ84">
        <v>107129</v>
      </c>
      <c r="BA84">
        <v>110872</v>
      </c>
      <c r="BB84">
        <v>114591</v>
      </c>
      <c r="BC84">
        <v>118303</v>
      </c>
      <c r="BD84">
        <v>122041</v>
      </c>
      <c r="BE84">
        <v>125862</v>
      </c>
      <c r="BF84">
        <v>129803</v>
      </c>
      <c r="BG84">
        <v>133865</v>
      </c>
      <c r="BH84">
        <v>138027</v>
      </c>
      <c r="BI84">
        <v>142290</v>
      </c>
      <c r="BJ84">
        <v>146651</v>
      </c>
      <c r="BK84">
        <v>151098</v>
      </c>
      <c r="BL84">
        <v>155637</v>
      </c>
      <c r="BM84">
        <v>160251</v>
      </c>
      <c r="BN84">
        <v>164893</v>
      </c>
      <c r="BO84">
        <v>169500</v>
      </c>
      <c r="BP84">
        <v>174024</v>
      </c>
      <c r="BQ84">
        <v>178450</v>
      </c>
      <c r="BR84">
        <v>182788</v>
      </c>
      <c r="BS84">
        <v>187044</v>
      </c>
      <c r="BT84">
        <v>191237</v>
      </c>
      <c r="BU84">
        <v>195383</v>
      </c>
      <c r="BV84">
        <v>199464</v>
      </c>
      <c r="BW84">
        <v>203481</v>
      </c>
      <c r="BX84">
        <v>207494</v>
      </c>
      <c r="BY84">
        <v>211583</v>
      </c>
      <c r="BZ84">
        <v>215798</v>
      </c>
      <c r="CA84">
        <v>220172</v>
      </c>
      <c r="CB84">
        <v>224667</v>
      </c>
      <c r="CC84">
        <v>229171</v>
      </c>
      <c r="CD84">
        <v>233532</v>
      </c>
      <c r="CE84">
        <v>237638</v>
      </c>
      <c r="CF84">
        <v>241448</v>
      </c>
      <c r="CG84">
        <v>245000</v>
      </c>
      <c r="CH84">
        <v>248357</v>
      </c>
      <c r="CI84">
        <v>251622</v>
      </c>
      <c r="CJ84">
        <v>254870</v>
      </c>
      <c r="CK84">
        <v>258119</v>
      </c>
      <c r="CL84">
        <v>261345</v>
      </c>
      <c r="CM84">
        <v>264541</v>
      </c>
      <c r="CN84">
        <v>267685</v>
      </c>
      <c r="CO84">
        <v>270764</v>
      </c>
      <c r="CP84">
        <v>273777</v>
      </c>
    </row>
    <row r="85" spans="1:94">
      <c r="A85" s="51" t="s">
        <v>4258</v>
      </c>
      <c r="B85" s="51" t="s">
        <v>1435</v>
      </c>
      <c r="C85" s="51" t="s">
        <v>1688</v>
      </c>
      <c r="D85" s="51" t="s">
        <v>1689</v>
      </c>
      <c r="E85" s="51" t="str">
        <f t="shared" si="4"/>
        <v>Haiti.SP.POP.TOTL</v>
      </c>
      <c r="F85" s="52">
        <v>5691260</v>
      </c>
      <c r="G85" s="51">
        <v>5820618</v>
      </c>
      <c r="H85" s="51">
        <v>5956698</v>
      </c>
      <c r="I85" s="51">
        <v>6097667</v>
      </c>
      <c r="J85" s="51">
        <v>6241009</v>
      </c>
      <c r="K85" s="51">
        <v>6384846</v>
      </c>
      <c r="L85" s="51">
        <v>6528470</v>
      </c>
      <c r="M85" s="51">
        <v>6672156</v>
      </c>
      <c r="N85" s="51">
        <v>6816200</v>
      </c>
      <c r="O85" s="51">
        <v>6961283</v>
      </c>
      <c r="P85" s="51">
        <v>7107901</v>
      </c>
      <c r="Q85" s="52">
        <v>7255816</v>
      </c>
      <c r="R85" s="51">
        <v>7404705</v>
      </c>
      <c r="S85" s="51">
        <v>7554892</v>
      </c>
      <c r="T85" s="51">
        <v>7706824</v>
      </c>
      <c r="U85" s="51">
        <v>7860725</v>
      </c>
      <c r="V85" s="51">
        <v>8016832</v>
      </c>
      <c r="W85" s="51">
        <v>8174788</v>
      </c>
      <c r="X85" s="51">
        <v>8333515</v>
      </c>
      <c r="Y85" s="51">
        <v>8491550</v>
      </c>
      <c r="Z85" s="52">
        <v>8647874</v>
      </c>
      <c r="AA85" s="51">
        <v>8801982</v>
      </c>
      <c r="AB85" s="51">
        <v>8954225</v>
      </c>
      <c r="AC85" s="51">
        <v>9105487</v>
      </c>
      <c r="AD85" s="51">
        <v>9257096</v>
      </c>
      <c r="AE85" s="51">
        <v>9409991</v>
      </c>
      <c r="AF85" s="51">
        <v>9564449</v>
      </c>
      <c r="AG85" s="52">
        <v>9720086</v>
      </c>
      <c r="AH85" s="51">
        <v>9876402</v>
      </c>
      <c r="AI85" s="51">
        <v>10032619</v>
      </c>
      <c r="AJ85" s="51">
        <f t="shared" si="5"/>
        <v>9993247</v>
      </c>
      <c r="AK85" s="51">
        <f t="shared" si="6"/>
        <v>10123787</v>
      </c>
      <c r="AM85" t="s">
        <v>4072</v>
      </c>
      <c r="AN85" t="s">
        <v>1420</v>
      </c>
      <c r="AO85" t="s">
        <v>1688</v>
      </c>
      <c r="AP85" t="s">
        <v>1689</v>
      </c>
      <c r="AQ85">
        <v>485732</v>
      </c>
      <c r="AR85">
        <v>488394</v>
      </c>
      <c r="AS85">
        <v>491385</v>
      </c>
      <c r="AT85">
        <v>494663</v>
      </c>
      <c r="AU85">
        <v>498162</v>
      </c>
      <c r="AV85">
        <v>501880</v>
      </c>
      <c r="AW85">
        <v>505765</v>
      </c>
      <c r="AX85">
        <v>509973</v>
      </c>
      <c r="AY85">
        <v>514963</v>
      </c>
      <c r="AZ85">
        <v>521339</v>
      </c>
      <c r="BA85">
        <v>529526</v>
      </c>
      <c r="BB85">
        <v>539728</v>
      </c>
      <c r="BC85">
        <v>551811</v>
      </c>
      <c r="BD85">
        <v>565441</v>
      </c>
      <c r="BE85">
        <v>580101</v>
      </c>
      <c r="BF85">
        <v>595417</v>
      </c>
      <c r="BG85">
        <v>611293</v>
      </c>
      <c r="BH85">
        <v>627846</v>
      </c>
      <c r="BI85">
        <v>645160</v>
      </c>
      <c r="BJ85">
        <v>663387</v>
      </c>
      <c r="BK85">
        <v>682641</v>
      </c>
      <c r="BL85">
        <v>702923</v>
      </c>
      <c r="BM85">
        <v>724185</v>
      </c>
      <c r="BN85">
        <v>746424</v>
      </c>
      <c r="BO85">
        <v>769635</v>
      </c>
      <c r="BP85">
        <v>793810</v>
      </c>
      <c r="BQ85">
        <v>818863</v>
      </c>
      <c r="BR85">
        <v>844775</v>
      </c>
      <c r="BS85">
        <v>871675</v>
      </c>
      <c r="BT85">
        <v>899739</v>
      </c>
      <c r="BU85">
        <v>929044</v>
      </c>
      <c r="BV85">
        <v>959631</v>
      </c>
      <c r="BW85">
        <v>991289</v>
      </c>
      <c r="BX85">
        <v>1023531</v>
      </c>
      <c r="BY85">
        <v>1055707</v>
      </c>
      <c r="BZ85">
        <v>1087327</v>
      </c>
      <c r="CA85">
        <v>1118215</v>
      </c>
      <c r="CB85">
        <v>1148416</v>
      </c>
      <c r="CC85">
        <v>1177936</v>
      </c>
      <c r="CD85">
        <v>1206862</v>
      </c>
      <c r="CE85">
        <v>1235274</v>
      </c>
      <c r="CF85">
        <v>1263165</v>
      </c>
      <c r="CG85">
        <v>1290532</v>
      </c>
      <c r="CH85">
        <v>1317484</v>
      </c>
      <c r="CI85">
        <v>1344171</v>
      </c>
      <c r="CJ85">
        <v>1370729</v>
      </c>
      <c r="CK85">
        <v>1397192</v>
      </c>
      <c r="CL85">
        <v>1423637</v>
      </c>
      <c r="CM85">
        <v>1450310</v>
      </c>
      <c r="CN85">
        <v>1477514</v>
      </c>
      <c r="CO85">
        <v>1505463</v>
      </c>
      <c r="CP85">
        <v>1534262</v>
      </c>
    </row>
    <row r="86" spans="1:94">
      <c r="A86" s="51" t="s">
        <v>1436</v>
      </c>
      <c r="B86" s="51" t="s">
        <v>1437</v>
      </c>
      <c r="C86" s="51" t="s">
        <v>1688</v>
      </c>
      <c r="D86" s="51" t="s">
        <v>1689</v>
      </c>
      <c r="E86" s="51" t="str">
        <f t="shared" si="4"/>
        <v>High income.SP.POP.TOTL</v>
      </c>
      <c r="F86" s="52">
        <v>874624823.97973502</v>
      </c>
      <c r="G86" s="51">
        <v>881936466.535429</v>
      </c>
      <c r="H86" s="51">
        <v>888577788.12776005</v>
      </c>
      <c r="I86" s="51">
        <v>894666693.76698995</v>
      </c>
      <c r="J86" s="51">
        <v>900373874.08136106</v>
      </c>
      <c r="K86" s="51">
        <v>906225755.17320895</v>
      </c>
      <c r="L86" s="51">
        <v>912292339.60000002</v>
      </c>
      <c r="M86" s="51">
        <v>918382676.43923497</v>
      </c>
      <c r="N86" s="51">
        <v>924742830.59101403</v>
      </c>
      <c r="O86" s="51">
        <v>932029031.10000002</v>
      </c>
      <c r="P86" s="51">
        <v>939587664</v>
      </c>
      <c r="Q86" s="52">
        <v>946326034.63486505</v>
      </c>
      <c r="R86" s="51">
        <v>952668678.60908198</v>
      </c>
      <c r="S86" s="51">
        <v>960333649.10360801</v>
      </c>
      <c r="T86" s="51">
        <v>967420168.511832</v>
      </c>
      <c r="U86" s="51">
        <v>976390870.37108696</v>
      </c>
      <c r="V86" s="51">
        <v>983350561.11932302</v>
      </c>
      <c r="W86" s="51">
        <v>990366772.43527699</v>
      </c>
      <c r="X86" s="51">
        <v>996818959.13008404</v>
      </c>
      <c r="Y86" s="51">
        <v>1003472950.56501</v>
      </c>
      <c r="Z86" s="52">
        <v>1010286958.3869801</v>
      </c>
      <c r="AA86" s="51">
        <v>1017320570.01228</v>
      </c>
      <c r="AB86" s="51">
        <v>1024438126.07605</v>
      </c>
      <c r="AC86" s="51">
        <v>1031643023.26275</v>
      </c>
      <c r="AD86" s="51">
        <v>1038849586.4563299</v>
      </c>
      <c r="AE86" s="51">
        <v>1045800757.55575</v>
      </c>
      <c r="AF86" s="51">
        <v>1053250323.52842</v>
      </c>
      <c r="AG86" s="52">
        <v>1061224011.5958</v>
      </c>
      <c r="AH86" s="51">
        <v>1068725947.16352</v>
      </c>
      <c r="AI86" s="51">
        <v>1116551735.039964</v>
      </c>
      <c r="AJ86" s="51">
        <f t="shared" si="5"/>
        <v>1127916328</v>
      </c>
      <c r="AK86" s="51">
        <f t="shared" si="6"/>
        <v>1135003957</v>
      </c>
      <c r="AM86" t="s">
        <v>4323</v>
      </c>
      <c r="AN86" t="s">
        <v>1421</v>
      </c>
      <c r="AO86" t="s">
        <v>1688</v>
      </c>
      <c r="AP86" t="s">
        <v>1689</v>
      </c>
      <c r="AQ86">
        <v>372625</v>
      </c>
      <c r="AR86">
        <v>382164</v>
      </c>
      <c r="AS86">
        <v>389768</v>
      </c>
      <c r="AT86">
        <v>396158</v>
      </c>
      <c r="AU86">
        <v>402436</v>
      </c>
      <c r="AV86">
        <v>409450</v>
      </c>
      <c r="AW86">
        <v>417350</v>
      </c>
      <c r="AX86">
        <v>426005</v>
      </c>
      <c r="AY86">
        <v>435647</v>
      </c>
      <c r="AZ86">
        <v>446488</v>
      </c>
      <c r="BA86">
        <v>458663</v>
      </c>
      <c r="BB86">
        <v>472432</v>
      </c>
      <c r="BC86">
        <v>487790</v>
      </c>
      <c r="BD86">
        <v>504267</v>
      </c>
      <c r="BE86">
        <v>521186</v>
      </c>
      <c r="BF86">
        <v>538110</v>
      </c>
      <c r="BG86">
        <v>554910</v>
      </c>
      <c r="BH86">
        <v>571891</v>
      </c>
      <c r="BI86">
        <v>589570</v>
      </c>
      <c r="BJ86">
        <v>608680</v>
      </c>
      <c r="BK86">
        <v>629786</v>
      </c>
      <c r="BL86">
        <v>652817</v>
      </c>
      <c r="BM86">
        <v>677685</v>
      </c>
      <c r="BN86">
        <v>704894</v>
      </c>
      <c r="BO86">
        <v>735056</v>
      </c>
      <c r="BP86">
        <v>768460</v>
      </c>
      <c r="BQ86">
        <v>805491</v>
      </c>
      <c r="BR86">
        <v>845642</v>
      </c>
      <c r="BS86">
        <v>887224</v>
      </c>
      <c r="BT86">
        <v>927937</v>
      </c>
      <c r="BU86">
        <v>966151</v>
      </c>
      <c r="BV86">
        <v>1001252</v>
      </c>
      <c r="BW86">
        <v>1033748</v>
      </c>
      <c r="BX86">
        <v>1064522</v>
      </c>
      <c r="BY86">
        <v>1094974</v>
      </c>
      <c r="BZ86">
        <v>1126183</v>
      </c>
      <c r="CA86">
        <v>1158308</v>
      </c>
      <c r="CB86">
        <v>1191155</v>
      </c>
      <c r="CC86">
        <v>1225044</v>
      </c>
      <c r="CD86">
        <v>1260283</v>
      </c>
      <c r="CE86">
        <v>1297084</v>
      </c>
      <c r="CF86">
        <v>1335674</v>
      </c>
      <c r="CG86">
        <v>1376035</v>
      </c>
      <c r="CH86">
        <v>1417818</v>
      </c>
      <c r="CI86">
        <v>1460493</v>
      </c>
      <c r="CJ86">
        <v>1503678</v>
      </c>
      <c r="CK86">
        <v>1547259</v>
      </c>
      <c r="CL86">
        <v>1591357</v>
      </c>
      <c r="CM86">
        <v>1636107</v>
      </c>
      <c r="CN86">
        <v>1681734</v>
      </c>
      <c r="CO86">
        <v>1728394</v>
      </c>
      <c r="CP86">
        <v>1776103</v>
      </c>
    </row>
    <row r="87" spans="1:94">
      <c r="A87" s="51" t="s">
        <v>1438</v>
      </c>
      <c r="B87" s="51" t="s">
        <v>1439</v>
      </c>
      <c r="C87" s="51" t="s">
        <v>1688</v>
      </c>
      <c r="D87" s="51" t="s">
        <v>1689</v>
      </c>
      <c r="E87" s="51" t="str">
        <f t="shared" si="4"/>
        <v>High income: nonOECD.SP.POP.TOTL</v>
      </c>
      <c r="F87" s="52" t="s">
        <v>1768</v>
      </c>
      <c r="G87" s="51" t="s">
        <v>1768</v>
      </c>
      <c r="H87" s="51" t="s">
        <v>1768</v>
      </c>
      <c r="I87" s="51" t="s">
        <v>1768</v>
      </c>
      <c r="J87" s="51" t="s">
        <v>1768</v>
      </c>
      <c r="K87" s="51" t="s">
        <v>1768</v>
      </c>
      <c r="L87" s="51" t="s">
        <v>1768</v>
      </c>
      <c r="M87" s="51" t="s">
        <v>1768</v>
      </c>
      <c r="N87" s="51" t="s">
        <v>1768</v>
      </c>
      <c r="O87" s="51" t="s">
        <v>1768</v>
      </c>
      <c r="P87" s="51" t="s">
        <v>1768</v>
      </c>
      <c r="Q87" s="52" t="s">
        <v>1768</v>
      </c>
      <c r="R87" s="51" t="s">
        <v>1768</v>
      </c>
      <c r="S87" s="51" t="s">
        <v>1768</v>
      </c>
      <c r="T87" s="51" t="s">
        <v>1768</v>
      </c>
      <c r="U87" s="51" t="s">
        <v>1768</v>
      </c>
      <c r="V87" s="51" t="s">
        <v>1768</v>
      </c>
      <c r="W87" s="51" t="s">
        <v>1768</v>
      </c>
      <c r="X87" s="51" t="s">
        <v>1768</v>
      </c>
      <c r="Y87" s="51" t="s">
        <v>1768</v>
      </c>
      <c r="Z87" s="52" t="s">
        <v>1768</v>
      </c>
      <c r="AA87" s="51" t="s">
        <v>1768</v>
      </c>
      <c r="AB87" s="51" t="s">
        <v>1768</v>
      </c>
      <c r="AC87" s="51" t="s">
        <v>1768</v>
      </c>
      <c r="AD87" s="51" t="s">
        <v>1768</v>
      </c>
      <c r="AE87" s="51" t="s">
        <v>1768</v>
      </c>
      <c r="AF87" s="51" t="s">
        <v>1768</v>
      </c>
      <c r="AG87" s="52" t="s">
        <v>1768</v>
      </c>
      <c r="AH87" s="51" t="s">
        <v>1768</v>
      </c>
      <c r="AI87" s="51">
        <v>91633514.03996402</v>
      </c>
      <c r="AJ87" s="51">
        <f t="shared" si="5"/>
        <v>93970547</v>
      </c>
      <c r="AK87" s="51">
        <f t="shared" si="6"/>
        <v>95507932</v>
      </c>
      <c r="AM87" t="s">
        <v>4189</v>
      </c>
      <c r="AN87" t="s">
        <v>1422</v>
      </c>
      <c r="AO87" t="s">
        <v>1688</v>
      </c>
      <c r="AP87" t="s">
        <v>1689</v>
      </c>
      <c r="AQ87">
        <v>3645600</v>
      </c>
      <c r="AR87">
        <v>3703600</v>
      </c>
      <c r="AS87">
        <v>3760300</v>
      </c>
      <c r="AT87">
        <v>3816100</v>
      </c>
      <c r="AU87">
        <v>3870300</v>
      </c>
      <c r="AV87">
        <v>3921600</v>
      </c>
      <c r="AW87">
        <v>3966700</v>
      </c>
      <c r="AX87">
        <v>4005800</v>
      </c>
      <c r="AY87">
        <v>4042300</v>
      </c>
      <c r="AZ87">
        <v>4080300</v>
      </c>
      <c r="BA87">
        <v>3967800</v>
      </c>
      <c r="BB87">
        <v>4009400</v>
      </c>
      <c r="BC87">
        <v>4205300</v>
      </c>
      <c r="BD87">
        <v>4242500</v>
      </c>
      <c r="BE87">
        <v>4279500</v>
      </c>
      <c r="BF87">
        <v>4311200</v>
      </c>
      <c r="BG87">
        <v>4342400</v>
      </c>
      <c r="BH87">
        <v>4372100</v>
      </c>
      <c r="BI87">
        <v>4397700</v>
      </c>
      <c r="BJ87">
        <v>4430200</v>
      </c>
      <c r="BK87">
        <v>4467700</v>
      </c>
      <c r="BL87">
        <v>4504500</v>
      </c>
      <c r="BM87">
        <v>4542800</v>
      </c>
      <c r="BN87">
        <v>4582900</v>
      </c>
      <c r="BO87">
        <v>4622200</v>
      </c>
      <c r="BP87">
        <v>4662900</v>
      </c>
      <c r="BQ87">
        <v>4704500</v>
      </c>
      <c r="BR87">
        <v>4743500</v>
      </c>
      <c r="BS87">
        <v>4790700</v>
      </c>
      <c r="BT87">
        <v>4803300</v>
      </c>
      <c r="BU87">
        <v>4802000</v>
      </c>
      <c r="BV87">
        <v>4835900</v>
      </c>
      <c r="BW87">
        <v>4873500</v>
      </c>
      <c r="BX87">
        <v>4911100</v>
      </c>
      <c r="BY87">
        <v>4861600</v>
      </c>
      <c r="BZ87">
        <v>4734000</v>
      </c>
      <c r="CA87">
        <v>4616100</v>
      </c>
      <c r="CB87">
        <v>4531600</v>
      </c>
      <c r="CC87">
        <v>4487300</v>
      </c>
      <c r="CD87">
        <v>4452500</v>
      </c>
      <c r="CE87">
        <v>4418300</v>
      </c>
      <c r="CF87">
        <v>4386400</v>
      </c>
      <c r="CG87">
        <v>4357000</v>
      </c>
      <c r="CH87">
        <v>4328900</v>
      </c>
      <c r="CI87">
        <v>4318300</v>
      </c>
      <c r="CJ87">
        <v>4361200</v>
      </c>
      <c r="CK87">
        <v>4398000</v>
      </c>
      <c r="CL87">
        <v>4388400</v>
      </c>
      <c r="CM87">
        <v>4383700</v>
      </c>
      <c r="CN87">
        <v>4410800</v>
      </c>
      <c r="CO87">
        <v>4452800</v>
      </c>
      <c r="CP87">
        <v>4486000</v>
      </c>
    </row>
    <row r="88" spans="1:94">
      <c r="A88" s="51" t="s">
        <v>1440</v>
      </c>
      <c r="B88" s="51" t="s">
        <v>1441</v>
      </c>
      <c r="C88" s="51" t="s">
        <v>1688</v>
      </c>
      <c r="D88" s="51" t="s">
        <v>1689</v>
      </c>
      <c r="E88" s="51" t="str">
        <f t="shared" si="4"/>
        <v>High income: OECD.SP.POP.TOTL</v>
      </c>
      <c r="F88" s="52">
        <v>816345892</v>
      </c>
      <c r="G88" s="51">
        <v>821984341</v>
      </c>
      <c r="H88" s="51">
        <v>826979047</v>
      </c>
      <c r="I88" s="51">
        <v>831503182</v>
      </c>
      <c r="J88" s="51">
        <v>835677246</v>
      </c>
      <c r="K88" s="51">
        <v>839969255</v>
      </c>
      <c r="L88" s="51">
        <v>844544893</v>
      </c>
      <c r="M88" s="51">
        <v>849101180</v>
      </c>
      <c r="N88" s="51">
        <v>853926168</v>
      </c>
      <c r="O88" s="51">
        <v>859715573</v>
      </c>
      <c r="P88" s="51">
        <v>865791906</v>
      </c>
      <c r="Q88" s="52">
        <v>872286477.963727</v>
      </c>
      <c r="R88" s="51">
        <v>878840535.35751104</v>
      </c>
      <c r="S88" s="51">
        <v>885143514.31546402</v>
      </c>
      <c r="T88" s="51">
        <v>890957610.40412605</v>
      </c>
      <c r="U88" s="51">
        <v>896735513</v>
      </c>
      <c r="V88" s="51">
        <v>902250572</v>
      </c>
      <c r="W88" s="51">
        <v>907794032</v>
      </c>
      <c r="X88" s="51">
        <v>912948079</v>
      </c>
      <c r="Y88" s="51">
        <v>918217844.17130601</v>
      </c>
      <c r="Z88" s="52">
        <v>923826101.27528596</v>
      </c>
      <c r="AA88" s="51">
        <v>929480976.36740994</v>
      </c>
      <c r="AB88" s="51">
        <v>935389994.72900903</v>
      </c>
      <c r="AC88" s="51">
        <v>941472589.31454897</v>
      </c>
      <c r="AD88" s="51">
        <v>947408472.69295895</v>
      </c>
      <c r="AE88" s="51">
        <v>952949427</v>
      </c>
      <c r="AF88" s="51">
        <v>958946412</v>
      </c>
      <c r="AG88" s="52">
        <v>965461283</v>
      </c>
      <c r="AH88" s="51">
        <v>971466478</v>
      </c>
      <c r="AI88" s="51">
        <v>1024918221</v>
      </c>
      <c r="AJ88" s="51">
        <f t="shared" si="5"/>
        <v>1033945781</v>
      </c>
      <c r="AK88" s="51">
        <f t="shared" si="6"/>
        <v>1039496025</v>
      </c>
      <c r="AM88" t="s">
        <v>4146</v>
      </c>
      <c r="AN88" t="s">
        <v>1423</v>
      </c>
      <c r="AO88" t="s">
        <v>1688</v>
      </c>
      <c r="AP88" t="s">
        <v>1689</v>
      </c>
      <c r="AQ88">
        <v>72814900</v>
      </c>
      <c r="AR88">
        <v>73377632</v>
      </c>
      <c r="AS88">
        <v>74025784</v>
      </c>
      <c r="AT88">
        <v>74714353</v>
      </c>
      <c r="AU88">
        <v>75318337</v>
      </c>
      <c r="AV88">
        <v>75963695</v>
      </c>
      <c r="AW88">
        <v>76600311</v>
      </c>
      <c r="AX88">
        <v>76951336</v>
      </c>
      <c r="AY88">
        <v>77294314</v>
      </c>
      <c r="AZ88">
        <v>77909682</v>
      </c>
      <c r="BA88">
        <v>78169289</v>
      </c>
      <c r="BB88">
        <v>78312842</v>
      </c>
      <c r="BC88">
        <v>78688452</v>
      </c>
      <c r="BD88">
        <v>78936666</v>
      </c>
      <c r="BE88">
        <v>78967433</v>
      </c>
      <c r="BF88">
        <v>78673554</v>
      </c>
      <c r="BG88">
        <v>78336950</v>
      </c>
      <c r="BH88">
        <v>78159814</v>
      </c>
      <c r="BI88">
        <v>78091820</v>
      </c>
      <c r="BJ88">
        <v>78126350</v>
      </c>
      <c r="BK88">
        <v>78288576</v>
      </c>
      <c r="BL88">
        <v>78407907</v>
      </c>
      <c r="BM88">
        <v>78333366</v>
      </c>
      <c r="BN88">
        <v>78128282</v>
      </c>
      <c r="BO88">
        <v>77858685</v>
      </c>
      <c r="BP88">
        <v>77684873</v>
      </c>
      <c r="BQ88">
        <v>77720436</v>
      </c>
      <c r="BR88">
        <v>77839920</v>
      </c>
      <c r="BS88">
        <v>78144619</v>
      </c>
      <c r="BT88">
        <v>78751283</v>
      </c>
      <c r="BU88">
        <v>79433029</v>
      </c>
      <c r="BV88">
        <v>80013896</v>
      </c>
      <c r="BW88">
        <v>80624598</v>
      </c>
      <c r="BX88">
        <v>81156363</v>
      </c>
      <c r="BY88">
        <v>81438348</v>
      </c>
      <c r="BZ88">
        <v>81678051</v>
      </c>
      <c r="CA88">
        <v>81914831</v>
      </c>
      <c r="CB88">
        <v>82034771</v>
      </c>
      <c r="CC88">
        <v>82047195</v>
      </c>
      <c r="CD88">
        <v>82100243</v>
      </c>
      <c r="CE88">
        <v>82211508</v>
      </c>
      <c r="CF88">
        <v>82349925</v>
      </c>
      <c r="CG88">
        <v>82488495</v>
      </c>
      <c r="CH88">
        <v>82534176</v>
      </c>
      <c r="CI88">
        <v>82516260</v>
      </c>
      <c r="CJ88">
        <v>82469422</v>
      </c>
      <c r="CK88">
        <v>82376451</v>
      </c>
      <c r="CL88">
        <v>82266372</v>
      </c>
      <c r="CM88">
        <v>82110097</v>
      </c>
      <c r="CN88">
        <v>81902307</v>
      </c>
      <c r="CO88">
        <v>81776930</v>
      </c>
      <c r="CP88">
        <v>81726000</v>
      </c>
    </row>
    <row r="89" spans="1:94">
      <c r="A89" s="51" t="s">
        <v>4259</v>
      </c>
      <c r="B89" s="51" t="s">
        <v>1442</v>
      </c>
      <c r="C89" s="51" t="s">
        <v>1688</v>
      </c>
      <c r="D89" s="51" t="s">
        <v>1689</v>
      </c>
      <c r="E89" s="51" t="str">
        <f t="shared" si="4"/>
        <v>Honduras.SP.POP.TOTL</v>
      </c>
      <c r="F89" s="52">
        <v>3634481</v>
      </c>
      <c r="G89" s="51">
        <v>3749384</v>
      </c>
      <c r="H89" s="51">
        <v>3866771</v>
      </c>
      <c r="I89" s="51">
        <v>3986787</v>
      </c>
      <c r="J89" s="51">
        <v>4109729</v>
      </c>
      <c r="K89" s="51">
        <v>4235733</v>
      </c>
      <c r="L89" s="51">
        <v>4364608</v>
      </c>
      <c r="M89" s="51">
        <v>4495957</v>
      </c>
      <c r="N89" s="51">
        <v>4629445</v>
      </c>
      <c r="O89" s="51">
        <v>4764668</v>
      </c>
      <c r="P89" s="51">
        <v>4901203</v>
      </c>
      <c r="Q89" s="52">
        <v>5039056</v>
      </c>
      <c r="R89" s="51">
        <v>5177892</v>
      </c>
      <c r="S89" s="51">
        <v>5316555</v>
      </c>
      <c r="T89" s="51">
        <v>5453584</v>
      </c>
      <c r="U89" s="51">
        <v>5587997</v>
      </c>
      <c r="V89" s="51">
        <v>5719352</v>
      </c>
      <c r="W89" s="51">
        <v>5848074</v>
      </c>
      <c r="X89" s="51">
        <v>5975159</v>
      </c>
      <c r="Y89" s="51">
        <v>6102074</v>
      </c>
      <c r="Z89" s="52">
        <v>6229981</v>
      </c>
      <c r="AA89" s="51">
        <v>6359157</v>
      </c>
      <c r="AB89" s="51">
        <v>6489560</v>
      </c>
      <c r="AC89" s="51">
        <v>6621657</v>
      </c>
      <c r="AD89" s="51">
        <v>6755919</v>
      </c>
      <c r="AE89" s="51">
        <v>6892691</v>
      </c>
      <c r="AF89" s="51">
        <v>7032097</v>
      </c>
      <c r="AG89" s="52">
        <v>7174129</v>
      </c>
      <c r="AH89" s="51">
        <v>7318789</v>
      </c>
      <c r="AI89" s="51">
        <v>7465998</v>
      </c>
      <c r="AJ89" s="51">
        <f t="shared" si="5"/>
        <v>7600524</v>
      </c>
      <c r="AK89" s="51">
        <f t="shared" si="6"/>
        <v>7754687</v>
      </c>
      <c r="AM89" t="s">
        <v>4075</v>
      </c>
      <c r="AN89" t="s">
        <v>1424</v>
      </c>
      <c r="AO89" t="s">
        <v>1688</v>
      </c>
      <c r="AP89" t="s">
        <v>1689</v>
      </c>
      <c r="AQ89">
        <v>6742107</v>
      </c>
      <c r="AR89">
        <v>6958364</v>
      </c>
      <c r="AS89">
        <v>7179577</v>
      </c>
      <c r="AT89">
        <v>7399678</v>
      </c>
      <c r="AU89">
        <v>7610752</v>
      </c>
      <c r="AV89">
        <v>7807845</v>
      </c>
      <c r="AW89">
        <v>7986643</v>
      </c>
      <c r="AX89">
        <v>8150359</v>
      </c>
      <c r="AY89">
        <v>8310713</v>
      </c>
      <c r="AZ89">
        <v>8484140</v>
      </c>
      <c r="BA89">
        <v>8681818</v>
      </c>
      <c r="BB89">
        <v>8911291</v>
      </c>
      <c r="BC89">
        <v>9167822</v>
      </c>
      <c r="BD89">
        <v>9435673</v>
      </c>
      <c r="BE89">
        <v>9692196</v>
      </c>
      <c r="BF89">
        <v>9922663</v>
      </c>
      <c r="BG89">
        <v>10119038</v>
      </c>
      <c r="BH89">
        <v>10290712</v>
      </c>
      <c r="BI89">
        <v>10461377</v>
      </c>
      <c r="BJ89">
        <v>10664342</v>
      </c>
      <c r="BK89">
        <v>10922708</v>
      </c>
      <c r="BL89">
        <v>11246007</v>
      </c>
      <c r="BM89">
        <v>11624726</v>
      </c>
      <c r="BN89">
        <v>12039663</v>
      </c>
      <c r="BO89">
        <v>12462279</v>
      </c>
      <c r="BP89">
        <v>12871965</v>
      </c>
      <c r="BQ89">
        <v>13261929</v>
      </c>
      <c r="BR89">
        <v>13638708</v>
      </c>
      <c r="BS89">
        <v>14010951</v>
      </c>
      <c r="BT89">
        <v>14392619</v>
      </c>
      <c r="BU89">
        <v>14793415</v>
      </c>
      <c r="BV89">
        <v>15216133</v>
      </c>
      <c r="BW89">
        <v>15655847</v>
      </c>
      <c r="BX89">
        <v>16105502</v>
      </c>
      <c r="BY89">
        <v>16554855</v>
      </c>
      <c r="BZ89">
        <v>16996901</v>
      </c>
      <c r="CA89">
        <v>17429209</v>
      </c>
      <c r="CB89">
        <v>17855250</v>
      </c>
      <c r="CC89">
        <v>18281113</v>
      </c>
      <c r="CD89">
        <v>18715676</v>
      </c>
      <c r="CE89">
        <v>19165490</v>
      </c>
      <c r="CF89">
        <v>19632265</v>
      </c>
      <c r="CG89">
        <v>20114361</v>
      </c>
      <c r="CH89">
        <v>20610897</v>
      </c>
      <c r="CI89">
        <v>21119911</v>
      </c>
      <c r="CJ89">
        <v>21639806</v>
      </c>
      <c r="CK89">
        <v>22170556</v>
      </c>
      <c r="CL89">
        <v>22712403</v>
      </c>
      <c r="CM89">
        <v>23264176</v>
      </c>
      <c r="CN89">
        <v>23824402</v>
      </c>
      <c r="CO89">
        <v>24391823</v>
      </c>
      <c r="CP89">
        <v>24965816</v>
      </c>
    </row>
    <row r="90" spans="1:94">
      <c r="A90" s="51" t="s">
        <v>1717</v>
      </c>
      <c r="B90" s="51" t="s">
        <v>1443</v>
      </c>
      <c r="C90" s="51" t="s">
        <v>1688</v>
      </c>
      <c r="D90" s="51" t="s">
        <v>1689</v>
      </c>
      <c r="E90" s="51" t="str">
        <f t="shared" si="4"/>
        <v>HongKong.SP.POP.TOTL</v>
      </c>
      <c r="F90" s="52">
        <v>5063100</v>
      </c>
      <c r="G90" s="51">
        <v>5183400</v>
      </c>
      <c r="H90" s="51">
        <v>5264500</v>
      </c>
      <c r="I90" s="51">
        <v>5345100</v>
      </c>
      <c r="J90" s="51">
        <v>5397900</v>
      </c>
      <c r="K90" s="51">
        <v>5456200</v>
      </c>
      <c r="L90" s="51">
        <v>5524600</v>
      </c>
      <c r="M90" s="51">
        <v>5590500</v>
      </c>
      <c r="N90" s="51">
        <v>5627600</v>
      </c>
      <c r="O90" s="51">
        <v>5686200</v>
      </c>
      <c r="P90" s="51">
        <v>5704500</v>
      </c>
      <c r="Q90" s="52">
        <v>5752000</v>
      </c>
      <c r="R90" s="51">
        <v>5800500</v>
      </c>
      <c r="S90" s="51">
        <v>5901000</v>
      </c>
      <c r="T90" s="51">
        <v>6035400</v>
      </c>
      <c r="U90" s="51">
        <v>6156100</v>
      </c>
      <c r="V90" s="51">
        <v>6435500</v>
      </c>
      <c r="W90" s="51">
        <v>6489300</v>
      </c>
      <c r="X90" s="51">
        <v>6543700</v>
      </c>
      <c r="Y90" s="51">
        <v>6606500</v>
      </c>
      <c r="Z90" s="52">
        <v>6665000</v>
      </c>
      <c r="AA90" s="51">
        <v>6714300</v>
      </c>
      <c r="AB90" s="51">
        <v>6744100</v>
      </c>
      <c r="AC90" s="51">
        <v>6730800</v>
      </c>
      <c r="AD90" s="51">
        <v>6783500</v>
      </c>
      <c r="AE90" s="51">
        <v>6813200</v>
      </c>
      <c r="AF90" s="51">
        <v>6857100</v>
      </c>
      <c r="AG90" s="52">
        <v>6925900</v>
      </c>
      <c r="AH90" s="51">
        <v>6977700</v>
      </c>
      <c r="AI90" s="51">
        <v>7003700</v>
      </c>
      <c r="AJ90" s="51">
        <f t="shared" si="5"/>
        <v>7067800</v>
      </c>
      <c r="AK90" s="51">
        <f t="shared" si="6"/>
        <v>7071600</v>
      </c>
      <c r="AM90" t="s">
        <v>4153</v>
      </c>
      <c r="AN90" t="s">
        <v>1425</v>
      </c>
      <c r="AO90" t="s">
        <v>1688</v>
      </c>
      <c r="AP90" t="s">
        <v>1689</v>
      </c>
      <c r="AQ90">
        <v>8331725</v>
      </c>
      <c r="AR90">
        <v>8398050</v>
      </c>
      <c r="AS90">
        <v>8448233</v>
      </c>
      <c r="AT90">
        <v>8479625</v>
      </c>
      <c r="AU90">
        <v>8510429</v>
      </c>
      <c r="AV90">
        <v>8550333</v>
      </c>
      <c r="AW90">
        <v>8613651</v>
      </c>
      <c r="AX90">
        <v>8684088</v>
      </c>
      <c r="AY90">
        <v>8740765</v>
      </c>
      <c r="AZ90">
        <v>8772764</v>
      </c>
      <c r="BA90">
        <v>8792806</v>
      </c>
      <c r="BB90">
        <v>8831036</v>
      </c>
      <c r="BC90">
        <v>8888628</v>
      </c>
      <c r="BD90">
        <v>8929086</v>
      </c>
      <c r="BE90">
        <v>8962022</v>
      </c>
      <c r="BF90">
        <v>9046541</v>
      </c>
      <c r="BG90">
        <v>9188150</v>
      </c>
      <c r="BH90">
        <v>9308479</v>
      </c>
      <c r="BI90">
        <v>9429959</v>
      </c>
      <c r="BJ90">
        <v>9548258</v>
      </c>
      <c r="BK90">
        <v>9642505</v>
      </c>
      <c r="BL90">
        <v>9729350</v>
      </c>
      <c r="BM90">
        <v>9789513</v>
      </c>
      <c r="BN90">
        <v>9846627</v>
      </c>
      <c r="BO90">
        <v>9895801</v>
      </c>
      <c r="BP90">
        <v>9934300</v>
      </c>
      <c r="BQ90">
        <v>9967213</v>
      </c>
      <c r="BR90">
        <v>10000595</v>
      </c>
      <c r="BS90">
        <v>10036983</v>
      </c>
      <c r="BT90">
        <v>10089498</v>
      </c>
      <c r="BU90">
        <v>10156902</v>
      </c>
      <c r="BV90">
        <v>10256292</v>
      </c>
      <c r="BW90">
        <v>10369866</v>
      </c>
      <c r="BX90">
        <v>10465528</v>
      </c>
      <c r="BY90">
        <v>10553035</v>
      </c>
      <c r="BZ90">
        <v>10634385</v>
      </c>
      <c r="CA90">
        <v>10709173</v>
      </c>
      <c r="CB90">
        <v>10776504</v>
      </c>
      <c r="CC90">
        <v>10834880</v>
      </c>
      <c r="CD90">
        <v>10882580</v>
      </c>
      <c r="CE90">
        <v>10917482</v>
      </c>
      <c r="CF90">
        <v>10949957</v>
      </c>
      <c r="CG90">
        <v>10987543</v>
      </c>
      <c r="CH90">
        <v>11023514</v>
      </c>
      <c r="CI90">
        <v>11061701</v>
      </c>
      <c r="CJ90">
        <v>11103965</v>
      </c>
      <c r="CK90">
        <v>11148460</v>
      </c>
      <c r="CL90">
        <v>11192763</v>
      </c>
      <c r="CM90">
        <v>11237094</v>
      </c>
      <c r="CN90">
        <v>11282760</v>
      </c>
      <c r="CO90">
        <v>11315508</v>
      </c>
      <c r="CP90">
        <v>11304000</v>
      </c>
    </row>
    <row r="91" spans="1:94">
      <c r="A91" s="51" t="s">
        <v>4167</v>
      </c>
      <c r="B91" s="51" t="s">
        <v>1444</v>
      </c>
      <c r="C91" s="51" t="s">
        <v>1688</v>
      </c>
      <c r="D91" s="51" t="s">
        <v>1689</v>
      </c>
      <c r="E91" s="51" t="str">
        <f t="shared" si="4"/>
        <v>Hungary.SP.POP.TOTL</v>
      </c>
      <c r="F91" s="52">
        <v>10707475</v>
      </c>
      <c r="G91" s="51">
        <v>10700112</v>
      </c>
      <c r="H91" s="51">
        <v>10683105</v>
      </c>
      <c r="I91" s="51">
        <v>10655833</v>
      </c>
      <c r="J91" s="51">
        <v>10619374</v>
      </c>
      <c r="K91" s="51">
        <v>10579086</v>
      </c>
      <c r="L91" s="51">
        <v>10534296</v>
      </c>
      <c r="M91" s="51">
        <v>10486429</v>
      </c>
      <c r="N91" s="51">
        <v>10442541</v>
      </c>
      <c r="O91" s="51">
        <v>10398261</v>
      </c>
      <c r="P91" s="51">
        <v>10373988</v>
      </c>
      <c r="Q91" s="52">
        <v>10373400</v>
      </c>
      <c r="R91" s="51">
        <v>10369341</v>
      </c>
      <c r="S91" s="51">
        <v>10357522</v>
      </c>
      <c r="T91" s="51">
        <v>10343355</v>
      </c>
      <c r="U91" s="51">
        <v>10328965</v>
      </c>
      <c r="V91" s="51">
        <v>10311238</v>
      </c>
      <c r="W91" s="51">
        <v>10290486</v>
      </c>
      <c r="X91" s="51">
        <v>10266570</v>
      </c>
      <c r="Y91" s="51">
        <v>10237530</v>
      </c>
      <c r="Z91" s="52">
        <v>10210971</v>
      </c>
      <c r="AA91" s="51">
        <v>10187576</v>
      </c>
      <c r="AB91" s="51">
        <v>10158608</v>
      </c>
      <c r="AC91" s="51">
        <v>10129552</v>
      </c>
      <c r="AD91" s="51">
        <v>10107146</v>
      </c>
      <c r="AE91" s="51">
        <v>10087050</v>
      </c>
      <c r="AF91" s="51">
        <v>10071370</v>
      </c>
      <c r="AG91" s="52">
        <v>10055780</v>
      </c>
      <c r="AH91" s="51">
        <v>10038188</v>
      </c>
      <c r="AI91" s="51">
        <v>10022302</v>
      </c>
      <c r="AJ91" s="51">
        <f t="shared" si="5"/>
        <v>10000023</v>
      </c>
      <c r="AK91" s="51">
        <f t="shared" si="6"/>
        <v>9971000</v>
      </c>
      <c r="AM91" t="s">
        <v>50</v>
      </c>
      <c r="AN91" t="s">
        <v>1426</v>
      </c>
      <c r="AO91" t="s">
        <v>1688</v>
      </c>
      <c r="AP91" t="s">
        <v>1689</v>
      </c>
      <c r="AQ91">
        <v>32500</v>
      </c>
      <c r="AR91">
        <v>33700</v>
      </c>
      <c r="AS91">
        <v>35000</v>
      </c>
      <c r="AT91">
        <v>36400</v>
      </c>
      <c r="AU91">
        <v>37600</v>
      </c>
      <c r="AV91">
        <v>39200</v>
      </c>
      <c r="AW91">
        <v>40500</v>
      </c>
      <c r="AX91">
        <v>41900</v>
      </c>
      <c r="AY91">
        <v>43400</v>
      </c>
      <c r="AZ91">
        <v>44900</v>
      </c>
      <c r="BA91">
        <v>46400</v>
      </c>
      <c r="BB91">
        <v>47200</v>
      </c>
      <c r="BC91">
        <v>48300</v>
      </c>
      <c r="BD91">
        <v>49000</v>
      </c>
      <c r="BE91">
        <v>49500</v>
      </c>
      <c r="BF91">
        <v>49600</v>
      </c>
      <c r="BG91">
        <v>49700</v>
      </c>
      <c r="BH91">
        <v>49400</v>
      </c>
      <c r="BI91">
        <v>49200</v>
      </c>
      <c r="BJ91">
        <v>49600</v>
      </c>
      <c r="BK91">
        <v>50200</v>
      </c>
      <c r="BL91">
        <v>51000</v>
      </c>
      <c r="BM91">
        <v>51500</v>
      </c>
      <c r="BN91">
        <v>52100</v>
      </c>
      <c r="BO91">
        <v>52700</v>
      </c>
      <c r="BP91">
        <v>53200</v>
      </c>
      <c r="BQ91">
        <v>53500</v>
      </c>
      <c r="BR91">
        <v>54100</v>
      </c>
      <c r="BS91">
        <v>54800</v>
      </c>
      <c r="BT91">
        <v>55300</v>
      </c>
      <c r="BU91">
        <v>55600</v>
      </c>
      <c r="BV91">
        <v>55500</v>
      </c>
      <c r="BW91">
        <v>55300</v>
      </c>
      <c r="BX91">
        <v>55200</v>
      </c>
      <c r="BY91">
        <v>55500</v>
      </c>
      <c r="BZ91">
        <v>55800</v>
      </c>
      <c r="CA91">
        <v>55900</v>
      </c>
      <c r="CB91">
        <v>56000</v>
      </c>
      <c r="CC91">
        <v>56100</v>
      </c>
      <c r="CD91">
        <v>56100</v>
      </c>
      <c r="CE91">
        <v>56200</v>
      </c>
      <c r="CF91">
        <v>56350</v>
      </c>
      <c r="CG91">
        <v>56609</v>
      </c>
      <c r="CH91">
        <v>56765</v>
      </c>
      <c r="CI91">
        <v>56911</v>
      </c>
      <c r="CJ91">
        <v>56935</v>
      </c>
      <c r="CK91">
        <v>56774</v>
      </c>
      <c r="CL91">
        <v>56555</v>
      </c>
      <c r="CM91">
        <v>56328</v>
      </c>
      <c r="CN91">
        <v>56323</v>
      </c>
      <c r="CO91">
        <v>56533</v>
      </c>
      <c r="CP91">
        <v>56744</v>
      </c>
    </row>
    <row r="92" spans="1:94">
      <c r="A92" s="51" t="s">
        <v>4169</v>
      </c>
      <c r="B92" s="51" t="s">
        <v>1445</v>
      </c>
      <c r="C92" s="51" t="s">
        <v>1688</v>
      </c>
      <c r="D92" s="51" t="s">
        <v>1689</v>
      </c>
      <c r="E92" s="51" t="str">
        <f t="shared" si="4"/>
        <v>Iceland.SP.POP.TOTL</v>
      </c>
      <c r="F92" s="52">
        <v>228000</v>
      </c>
      <c r="G92" s="51">
        <v>231000</v>
      </c>
      <c r="H92" s="51">
        <v>234000</v>
      </c>
      <c r="I92" s="51">
        <v>237000</v>
      </c>
      <c r="J92" s="51">
        <v>239000</v>
      </c>
      <c r="K92" s="51">
        <v>241000</v>
      </c>
      <c r="L92" s="51">
        <v>243000</v>
      </c>
      <c r="M92" s="51">
        <v>246000</v>
      </c>
      <c r="N92" s="51">
        <v>249900</v>
      </c>
      <c r="O92" s="51">
        <v>252700</v>
      </c>
      <c r="P92" s="51">
        <v>254800</v>
      </c>
      <c r="Q92" s="52">
        <v>258000</v>
      </c>
      <c r="R92" s="51">
        <v>261100</v>
      </c>
      <c r="S92" s="51">
        <v>263800</v>
      </c>
      <c r="T92" s="51">
        <v>266000</v>
      </c>
      <c r="U92" s="51">
        <v>268000</v>
      </c>
      <c r="V92" s="51">
        <v>270000</v>
      </c>
      <c r="W92" s="51">
        <v>272000</v>
      </c>
      <c r="X92" s="51">
        <v>274000</v>
      </c>
      <c r="Y92" s="51">
        <v>277500</v>
      </c>
      <c r="Z92" s="52">
        <v>281000</v>
      </c>
      <c r="AA92" s="51">
        <v>285000</v>
      </c>
      <c r="AB92" s="51">
        <v>288000</v>
      </c>
      <c r="AC92" s="51">
        <v>289548.09617747401</v>
      </c>
      <c r="AD92" s="51">
        <v>292096.148553862</v>
      </c>
      <c r="AE92" s="51">
        <v>296750</v>
      </c>
      <c r="AF92" s="51">
        <v>303782</v>
      </c>
      <c r="AG92" s="52">
        <v>311566</v>
      </c>
      <c r="AH92" s="51">
        <v>317414</v>
      </c>
      <c r="AI92" s="51">
        <v>319062</v>
      </c>
      <c r="AJ92" s="51">
        <f t="shared" si="5"/>
        <v>318041</v>
      </c>
      <c r="AK92" s="51">
        <f t="shared" si="6"/>
        <v>319000</v>
      </c>
      <c r="AM92" t="s">
        <v>4250</v>
      </c>
      <c r="AN92" t="s">
        <v>1427</v>
      </c>
      <c r="AO92" t="s">
        <v>1688</v>
      </c>
      <c r="AP92" t="s">
        <v>1689</v>
      </c>
      <c r="AQ92">
        <v>89844</v>
      </c>
      <c r="AR92">
        <v>91243</v>
      </c>
      <c r="AS92">
        <v>92408</v>
      </c>
      <c r="AT92">
        <v>93338</v>
      </c>
      <c r="AU92">
        <v>94050</v>
      </c>
      <c r="AV92">
        <v>94561</v>
      </c>
      <c r="AW92">
        <v>94858</v>
      </c>
      <c r="AX92">
        <v>94937</v>
      </c>
      <c r="AY92">
        <v>94846</v>
      </c>
      <c r="AZ92">
        <v>94649</v>
      </c>
      <c r="BA92">
        <v>94393</v>
      </c>
      <c r="BB92">
        <v>94140</v>
      </c>
      <c r="BC92">
        <v>93896</v>
      </c>
      <c r="BD92">
        <v>93588</v>
      </c>
      <c r="BE92">
        <v>93108</v>
      </c>
      <c r="BF92">
        <v>92408</v>
      </c>
      <c r="BG92">
        <v>91386</v>
      </c>
      <c r="BH92">
        <v>90134</v>
      </c>
      <c r="BI92">
        <v>89011</v>
      </c>
      <c r="BJ92">
        <v>88508</v>
      </c>
      <c r="BK92">
        <v>88936</v>
      </c>
      <c r="BL92">
        <v>90504</v>
      </c>
      <c r="BM92">
        <v>93015</v>
      </c>
      <c r="BN92">
        <v>95903</v>
      </c>
      <c r="BO92">
        <v>98359</v>
      </c>
      <c r="BP92">
        <v>99824</v>
      </c>
      <c r="BQ92">
        <v>100062</v>
      </c>
      <c r="BR92">
        <v>99296</v>
      </c>
      <c r="BS92">
        <v>97978</v>
      </c>
      <c r="BT92">
        <v>96785</v>
      </c>
      <c r="BU92">
        <v>96200</v>
      </c>
      <c r="BV92">
        <v>96368</v>
      </c>
      <c r="BW92">
        <v>97113</v>
      </c>
      <c r="BX92">
        <v>98212</v>
      </c>
      <c r="BY92">
        <v>99313</v>
      </c>
      <c r="BZ92">
        <v>100163</v>
      </c>
      <c r="CA92">
        <v>100707</v>
      </c>
      <c r="CB92">
        <v>101039</v>
      </c>
      <c r="CC92">
        <v>101219</v>
      </c>
      <c r="CD92">
        <v>101354</v>
      </c>
      <c r="CE92">
        <v>101522</v>
      </c>
      <c r="CF92">
        <v>101731</v>
      </c>
      <c r="CG92">
        <v>101954</v>
      </c>
      <c r="CH92">
        <v>102195</v>
      </c>
      <c r="CI92">
        <v>102455</v>
      </c>
      <c r="CJ92">
        <v>102734</v>
      </c>
      <c r="CK92">
        <v>103037</v>
      </c>
      <c r="CL92">
        <v>103368</v>
      </c>
      <c r="CM92">
        <v>103723</v>
      </c>
      <c r="CN92">
        <v>104097</v>
      </c>
      <c r="CO92">
        <v>104487</v>
      </c>
      <c r="CP92">
        <v>104890</v>
      </c>
    </row>
    <row r="93" spans="1:94">
      <c r="A93" s="51" t="s">
        <v>3997</v>
      </c>
      <c r="B93" s="51" t="s">
        <v>1446</v>
      </c>
      <c r="C93" s="51" t="s">
        <v>1688</v>
      </c>
      <c r="D93" s="51" t="s">
        <v>1689</v>
      </c>
      <c r="E93" s="51" t="str">
        <f t="shared" si="4"/>
        <v>India.SP.POP.TOTL</v>
      </c>
      <c r="F93" s="52">
        <v>687332000</v>
      </c>
      <c r="G93" s="51">
        <v>702821222.39999998</v>
      </c>
      <c r="H93" s="51">
        <v>718425590.39999998</v>
      </c>
      <c r="I93" s="51">
        <v>734071950.39999998</v>
      </c>
      <c r="J93" s="51">
        <v>749676942.39999998</v>
      </c>
      <c r="K93" s="51">
        <v>765147000</v>
      </c>
      <c r="L93" s="51">
        <v>781893000</v>
      </c>
      <c r="M93" s="51">
        <v>798680000</v>
      </c>
      <c r="N93" s="51">
        <v>815590000</v>
      </c>
      <c r="O93" s="51">
        <v>832535000</v>
      </c>
      <c r="P93" s="51">
        <v>849515000</v>
      </c>
      <c r="Q93" s="52">
        <v>866530000</v>
      </c>
      <c r="R93" s="51">
        <v>882821000</v>
      </c>
      <c r="S93" s="51">
        <v>899329000</v>
      </c>
      <c r="T93" s="51">
        <v>915697000</v>
      </c>
      <c r="U93" s="51">
        <v>932180000</v>
      </c>
      <c r="V93" s="51">
        <v>948758852.89054894</v>
      </c>
      <c r="W93" s="51">
        <v>965428183.11484802</v>
      </c>
      <c r="X93" s="51">
        <v>982182462.14134896</v>
      </c>
      <c r="Y93" s="51">
        <v>999016010.49748003</v>
      </c>
      <c r="Z93" s="52">
        <v>1015923000</v>
      </c>
      <c r="AA93" s="51">
        <v>1032473426.104</v>
      </c>
      <c r="AB93" s="51">
        <v>1048640720.5863</v>
      </c>
      <c r="AC93" s="51">
        <v>1064398611.55152</v>
      </c>
      <c r="AD93" s="51">
        <v>1079721193.94537</v>
      </c>
      <c r="AE93" s="51">
        <v>1094583000</v>
      </c>
      <c r="AF93" s="51">
        <v>1109811147.4504001</v>
      </c>
      <c r="AG93" s="52">
        <v>1124786997.09709</v>
      </c>
      <c r="AH93" s="51">
        <v>1139964931.64188</v>
      </c>
      <c r="AI93" s="51">
        <v>1155347678.02895</v>
      </c>
      <c r="AJ93" s="51">
        <f t="shared" si="5"/>
        <v>1224614327</v>
      </c>
      <c r="AK93" s="51">
        <f t="shared" si="6"/>
        <v>1241491960</v>
      </c>
      <c r="AM93" t="s">
        <v>1428</v>
      </c>
      <c r="AN93" t="s">
        <v>1429</v>
      </c>
      <c r="AO93" t="s">
        <v>1688</v>
      </c>
      <c r="AP93" t="s">
        <v>1689</v>
      </c>
      <c r="AQ93">
        <v>67436</v>
      </c>
      <c r="AR93">
        <v>68835</v>
      </c>
      <c r="AS93">
        <v>70441</v>
      </c>
      <c r="AT93">
        <v>72202</v>
      </c>
      <c r="AU93">
        <v>74044</v>
      </c>
      <c r="AV93">
        <v>75911</v>
      </c>
      <c r="AW93">
        <v>77789</v>
      </c>
      <c r="AX93">
        <v>79687</v>
      </c>
      <c r="AY93">
        <v>81598</v>
      </c>
      <c r="AZ93">
        <v>83522</v>
      </c>
      <c r="BA93">
        <v>85459</v>
      </c>
      <c r="BB93">
        <v>87402</v>
      </c>
      <c r="BC93">
        <v>89350</v>
      </c>
      <c r="BD93">
        <v>91316</v>
      </c>
      <c r="BE93">
        <v>93322</v>
      </c>
      <c r="BF93">
        <v>95380</v>
      </c>
      <c r="BG93">
        <v>97496</v>
      </c>
      <c r="BH93">
        <v>99669</v>
      </c>
      <c r="BI93">
        <v>101903</v>
      </c>
      <c r="BJ93">
        <v>104204</v>
      </c>
      <c r="BK93">
        <v>106572</v>
      </c>
      <c r="BL93">
        <v>109001</v>
      </c>
      <c r="BM93">
        <v>111489</v>
      </c>
      <c r="BN93">
        <v>114050</v>
      </c>
      <c r="BO93">
        <v>116705</v>
      </c>
      <c r="BP93">
        <v>119464</v>
      </c>
      <c r="BQ93">
        <v>122333</v>
      </c>
      <c r="BR93">
        <v>125288</v>
      </c>
      <c r="BS93">
        <v>128260</v>
      </c>
      <c r="BT93">
        <v>131157</v>
      </c>
      <c r="BU93">
        <v>133914</v>
      </c>
      <c r="BV93">
        <v>136518</v>
      </c>
      <c r="BW93">
        <v>138981</v>
      </c>
      <c r="BX93">
        <v>141304</v>
      </c>
      <c r="BY93">
        <v>143492</v>
      </c>
      <c r="BZ93">
        <v>145559</v>
      </c>
      <c r="CA93">
        <v>147481</v>
      </c>
      <c r="CB93">
        <v>149279</v>
      </c>
      <c r="CC93">
        <v>151065</v>
      </c>
      <c r="CD93">
        <v>152987</v>
      </c>
      <c r="CE93">
        <v>155147</v>
      </c>
      <c r="CF93">
        <v>157596</v>
      </c>
      <c r="CG93">
        <v>160292</v>
      </c>
      <c r="CH93">
        <v>163121</v>
      </c>
      <c r="CI93">
        <v>165918</v>
      </c>
      <c r="CJ93">
        <v>168565</v>
      </c>
      <c r="CK93">
        <v>171024</v>
      </c>
      <c r="CL93">
        <v>173334</v>
      </c>
      <c r="CM93">
        <v>175538</v>
      </c>
      <c r="CN93">
        <v>177707</v>
      </c>
      <c r="CO93">
        <v>179896</v>
      </c>
      <c r="CP93">
        <v>182111</v>
      </c>
    </row>
    <row r="94" spans="1:94">
      <c r="A94" s="51" t="s">
        <v>3998</v>
      </c>
      <c r="B94" s="51" t="s">
        <v>1447</v>
      </c>
      <c r="C94" s="51" t="s">
        <v>1688</v>
      </c>
      <c r="D94" s="51" t="s">
        <v>1689</v>
      </c>
      <c r="E94" s="51" t="str">
        <f t="shared" si="4"/>
        <v>Indonesia.SP.POP.TOTL</v>
      </c>
      <c r="F94" s="52">
        <v>146582025</v>
      </c>
      <c r="G94" s="51">
        <v>149726061</v>
      </c>
      <c r="H94" s="51">
        <v>152892925</v>
      </c>
      <c r="I94" s="51">
        <v>156065740</v>
      </c>
      <c r="J94" s="51">
        <v>159222856</v>
      </c>
      <c r="K94" s="51">
        <v>162347621</v>
      </c>
      <c r="L94" s="51">
        <v>165433906</v>
      </c>
      <c r="M94" s="51">
        <v>168481931</v>
      </c>
      <c r="N94" s="51">
        <v>171489631</v>
      </c>
      <c r="O94" s="51">
        <v>174457084</v>
      </c>
      <c r="P94" s="51">
        <v>177385145</v>
      </c>
      <c r="Q94" s="52">
        <v>180272237</v>
      </c>
      <c r="R94" s="51">
        <v>183119294</v>
      </c>
      <c r="S94" s="51">
        <v>185933497</v>
      </c>
      <c r="T94" s="51">
        <v>188724756</v>
      </c>
      <c r="U94" s="51">
        <v>191501345</v>
      </c>
      <c r="V94" s="51">
        <v>194263955</v>
      </c>
      <c r="W94" s="51">
        <v>197013740</v>
      </c>
      <c r="X94" s="51">
        <v>199759782</v>
      </c>
      <c r="Y94" s="51">
        <v>202512990</v>
      </c>
      <c r="Z94" s="52">
        <v>205280270</v>
      </c>
      <c r="AA94" s="51">
        <v>208063567</v>
      </c>
      <c r="AB94" s="51">
        <v>210858191</v>
      </c>
      <c r="AC94" s="51">
        <v>213655540</v>
      </c>
      <c r="AD94" s="51">
        <v>216443240</v>
      </c>
      <c r="AE94" s="51">
        <v>219210292</v>
      </c>
      <c r="AF94" s="51">
        <v>221953678</v>
      </c>
      <c r="AG94" s="52">
        <v>224669595</v>
      </c>
      <c r="AH94" s="51">
        <v>227345082</v>
      </c>
      <c r="AI94" s="51">
        <v>229964723</v>
      </c>
      <c r="AJ94" s="51">
        <f t="shared" si="5"/>
        <v>239870937</v>
      </c>
      <c r="AK94" s="51">
        <f t="shared" si="6"/>
        <v>242325638</v>
      </c>
      <c r="AM94" t="s">
        <v>4253</v>
      </c>
      <c r="AN94" t="s">
        <v>1430</v>
      </c>
      <c r="AO94" t="s">
        <v>1688</v>
      </c>
      <c r="AP94" t="s">
        <v>1689</v>
      </c>
      <c r="AQ94">
        <v>4158956</v>
      </c>
      <c r="AR94">
        <v>4273585</v>
      </c>
      <c r="AS94">
        <v>4391307</v>
      </c>
      <c r="AT94">
        <v>4512133</v>
      </c>
      <c r="AU94">
        <v>4636016</v>
      </c>
      <c r="AV94">
        <v>4762956</v>
      </c>
      <c r="AW94">
        <v>4892812</v>
      </c>
      <c r="AX94">
        <v>5025681</v>
      </c>
      <c r="AY94">
        <v>5162058</v>
      </c>
      <c r="AZ94">
        <v>5302604</v>
      </c>
      <c r="BA94">
        <v>5447687</v>
      </c>
      <c r="BB94">
        <v>5597742</v>
      </c>
      <c r="BC94">
        <v>5752386</v>
      </c>
      <c r="BD94">
        <v>5910205</v>
      </c>
      <c r="BE94">
        <v>6069254</v>
      </c>
      <c r="BF94">
        <v>6228224</v>
      </c>
      <c r="BG94">
        <v>6386403</v>
      </c>
      <c r="BH94">
        <v>6544422</v>
      </c>
      <c r="BI94">
        <v>6703955</v>
      </c>
      <c r="BJ94">
        <v>6867413</v>
      </c>
      <c r="BK94">
        <v>7036484</v>
      </c>
      <c r="BL94">
        <v>7211938</v>
      </c>
      <c r="BM94">
        <v>7393131</v>
      </c>
      <c r="BN94">
        <v>7578625</v>
      </c>
      <c r="BO94">
        <v>7766291</v>
      </c>
      <c r="BP94">
        <v>7954682</v>
      </c>
      <c r="BQ94">
        <v>8143365</v>
      </c>
      <c r="BR94">
        <v>8333124</v>
      </c>
      <c r="BS94">
        <v>8525211</v>
      </c>
      <c r="BT94">
        <v>8721429</v>
      </c>
      <c r="BU94">
        <v>8923131</v>
      </c>
      <c r="BV94">
        <v>9131088</v>
      </c>
      <c r="BW94">
        <v>9345130</v>
      </c>
      <c r="BX94">
        <v>9564571</v>
      </c>
      <c r="BY94">
        <v>9788284</v>
      </c>
      <c r="BZ94">
        <v>10015675</v>
      </c>
      <c r="CA94">
        <v>10246429</v>
      </c>
      <c r="CB94">
        <v>10481515</v>
      </c>
      <c r="CC94">
        <v>10723154</v>
      </c>
      <c r="CD94">
        <v>10974314</v>
      </c>
      <c r="CE94">
        <v>11237101</v>
      </c>
      <c r="CF94">
        <v>11512637</v>
      </c>
      <c r="CG94">
        <v>11800351</v>
      </c>
      <c r="CH94">
        <v>12098576</v>
      </c>
      <c r="CI94">
        <v>12404764</v>
      </c>
      <c r="CJ94">
        <v>12717154</v>
      </c>
      <c r="CK94">
        <v>13034904</v>
      </c>
      <c r="CL94">
        <v>13358842</v>
      </c>
      <c r="CM94">
        <v>13690846</v>
      </c>
      <c r="CN94">
        <v>14033623</v>
      </c>
      <c r="CO94">
        <v>14388929</v>
      </c>
      <c r="CP94">
        <v>14757316</v>
      </c>
    </row>
    <row r="95" spans="1:94">
      <c r="A95" s="51" t="s">
        <v>1718</v>
      </c>
      <c r="B95" s="51" t="s">
        <v>1448</v>
      </c>
      <c r="C95" s="51" t="s">
        <v>1688</v>
      </c>
      <c r="D95" s="51" t="s">
        <v>1689</v>
      </c>
      <c r="E95" s="51" t="str">
        <f t="shared" si="4"/>
        <v>Iran.SP.POP.TOTL</v>
      </c>
      <c r="F95" s="52">
        <v>39124000</v>
      </c>
      <c r="G95" s="51">
        <v>40539888</v>
      </c>
      <c r="H95" s="51">
        <v>42023424</v>
      </c>
      <c r="I95" s="51">
        <v>43596616</v>
      </c>
      <c r="J95" s="51">
        <v>45281472</v>
      </c>
      <c r="K95" s="51">
        <v>47100000</v>
      </c>
      <c r="L95" s="51">
        <v>48819465.527821504</v>
      </c>
      <c r="M95" s="51">
        <v>50423951.502290301</v>
      </c>
      <c r="N95" s="51">
        <v>51898221.459423602</v>
      </c>
      <c r="O95" s="51">
        <v>53227959.286726102</v>
      </c>
      <c r="P95" s="51">
        <v>54400000</v>
      </c>
      <c r="Q95" s="52">
        <v>55281749.053099498</v>
      </c>
      <c r="R95" s="51">
        <v>56177790.043563701</v>
      </c>
      <c r="S95" s="51">
        <v>57088354.624007396</v>
      </c>
      <c r="T95" s="51">
        <v>58013678.201814897</v>
      </c>
      <c r="U95" s="51">
        <v>58954000</v>
      </c>
      <c r="V95" s="51">
        <v>59879344</v>
      </c>
      <c r="W95" s="51">
        <v>60800910.248866796</v>
      </c>
      <c r="X95" s="51">
        <v>61849186.159377098</v>
      </c>
      <c r="Y95" s="51">
        <v>62895335.9311276</v>
      </c>
      <c r="Z95" s="52">
        <v>63938646.1689509</v>
      </c>
      <c r="AA95" s="51">
        <v>64978394.2861128</v>
      </c>
      <c r="AB95" s="51">
        <v>66013857.353539802</v>
      </c>
      <c r="AC95" s="51">
        <v>67044288.962886497</v>
      </c>
      <c r="AD95" s="51">
        <v>68068943.754034504</v>
      </c>
      <c r="AE95" s="51">
        <v>69087070.461565599</v>
      </c>
      <c r="AF95" s="51">
        <v>70097912.796595499</v>
      </c>
      <c r="AG95" s="52">
        <v>71021038.874550104</v>
      </c>
      <c r="AH95" s="51">
        <v>71956321.687588602</v>
      </c>
      <c r="AI95" s="51">
        <v>72903921.328911006</v>
      </c>
      <c r="AJ95" s="51">
        <f t="shared" si="5"/>
        <v>73973630</v>
      </c>
      <c r="AK95" s="51">
        <f t="shared" si="6"/>
        <v>74798599</v>
      </c>
      <c r="AM95" t="s">
        <v>4076</v>
      </c>
      <c r="AN95" t="s">
        <v>1431</v>
      </c>
      <c r="AO95" t="s">
        <v>1688</v>
      </c>
      <c r="AP95" t="s">
        <v>1689</v>
      </c>
      <c r="AQ95">
        <v>3540756</v>
      </c>
      <c r="AR95">
        <v>3592879</v>
      </c>
      <c r="AS95">
        <v>3645873</v>
      </c>
      <c r="AT95">
        <v>3700897</v>
      </c>
      <c r="AU95">
        <v>3759549</v>
      </c>
      <c r="AV95">
        <v>3822583</v>
      </c>
      <c r="AW95">
        <v>3890947</v>
      </c>
      <c r="AX95">
        <v>3963201</v>
      </c>
      <c r="AY95">
        <v>4034827</v>
      </c>
      <c r="AZ95">
        <v>4099723</v>
      </c>
      <c r="BA95">
        <v>4153653</v>
      </c>
      <c r="BB95">
        <v>4195876</v>
      </c>
      <c r="BC95">
        <v>4228217</v>
      </c>
      <c r="BD95">
        <v>4252351</v>
      </c>
      <c r="BE95">
        <v>4270991</v>
      </c>
      <c r="BF95">
        <v>4286863</v>
      </c>
      <c r="BG95">
        <v>4300114</v>
      </c>
      <c r="BH95">
        <v>4312321</v>
      </c>
      <c r="BI95">
        <v>4329468</v>
      </c>
      <c r="BJ95">
        <v>4359115</v>
      </c>
      <c r="BK95">
        <v>4406831</v>
      </c>
      <c r="BL95">
        <v>4477191</v>
      </c>
      <c r="BM95">
        <v>4569938</v>
      </c>
      <c r="BN95">
        <v>4679999</v>
      </c>
      <c r="BO95">
        <v>4799450</v>
      </c>
      <c r="BP95">
        <v>4923603</v>
      </c>
      <c r="BQ95">
        <v>5045781</v>
      </c>
      <c r="BR95">
        <v>5170120</v>
      </c>
      <c r="BS95">
        <v>5315182</v>
      </c>
      <c r="BT95">
        <v>5506436</v>
      </c>
      <c r="BU95">
        <v>5759374</v>
      </c>
      <c r="BV95">
        <v>6083795</v>
      </c>
      <c r="BW95">
        <v>6466435</v>
      </c>
      <c r="BX95">
        <v>6871525</v>
      </c>
      <c r="BY95">
        <v>7249558</v>
      </c>
      <c r="BZ95">
        <v>7565235</v>
      </c>
      <c r="CA95">
        <v>7805735</v>
      </c>
      <c r="CB95">
        <v>7982155</v>
      </c>
      <c r="CC95">
        <v>8112650</v>
      </c>
      <c r="CD95">
        <v>8226138.0000000009</v>
      </c>
      <c r="CE95">
        <v>8344486.0000000009</v>
      </c>
      <c r="CF95">
        <v>8472339</v>
      </c>
      <c r="CG95">
        <v>8604936</v>
      </c>
      <c r="CH95">
        <v>8743954</v>
      </c>
      <c r="CI95">
        <v>8889321</v>
      </c>
      <c r="CJ95">
        <v>9041448</v>
      </c>
      <c r="CK95">
        <v>9201941</v>
      </c>
      <c r="CL95">
        <v>9373619</v>
      </c>
      <c r="CM95">
        <v>9559110</v>
      </c>
      <c r="CN95">
        <v>9761217</v>
      </c>
      <c r="CO95">
        <v>9981590</v>
      </c>
      <c r="CP95">
        <v>10221808</v>
      </c>
    </row>
    <row r="96" spans="1:94">
      <c r="A96" s="51" t="s">
        <v>4000</v>
      </c>
      <c r="B96" s="51" t="s">
        <v>1449</v>
      </c>
      <c r="C96" s="51" t="s">
        <v>1688</v>
      </c>
      <c r="D96" s="51" t="s">
        <v>1689</v>
      </c>
      <c r="E96" s="51" t="str">
        <f t="shared" si="4"/>
        <v>Iraq.SP.POP.TOTL</v>
      </c>
      <c r="F96" s="52">
        <v>14054446</v>
      </c>
      <c r="G96" s="51">
        <v>14477844.1288465</v>
      </c>
      <c r="H96" s="51">
        <v>14913997.3656148</v>
      </c>
      <c r="I96" s="51">
        <v>15363289.965139801</v>
      </c>
      <c r="J96" s="51">
        <v>15826117.758150401</v>
      </c>
      <c r="K96" s="51">
        <v>16302888.5</v>
      </c>
      <c r="L96" s="51">
        <v>16792036.198191401</v>
      </c>
      <c r="M96" s="51">
        <v>17295860.158852901</v>
      </c>
      <c r="N96" s="51">
        <v>17814800.7248112</v>
      </c>
      <c r="O96" s="51">
        <v>18349311.450826399</v>
      </c>
      <c r="P96" s="51">
        <v>18899859.5</v>
      </c>
      <c r="Q96" s="52">
        <v>19409188.9071838</v>
      </c>
      <c r="R96" s="51">
        <v>19932244.154235501</v>
      </c>
      <c r="S96" s="51">
        <v>20469395.136702899</v>
      </c>
      <c r="T96" s="51">
        <v>21021021.718391899</v>
      </c>
      <c r="U96" s="51">
        <v>21587514</v>
      </c>
      <c r="V96" s="51">
        <v>22249811.921172298</v>
      </c>
      <c r="W96" s="51">
        <v>22932428.927552201</v>
      </c>
      <c r="X96" s="51">
        <v>23635988.4020776</v>
      </c>
      <c r="Y96" s="51">
        <v>24361132.852871999</v>
      </c>
      <c r="Z96" s="52">
        <v>25108524.5</v>
      </c>
      <c r="AA96" s="51">
        <v>25748668.575701699</v>
      </c>
      <c r="AB96" s="51">
        <v>26405133.181813501</v>
      </c>
      <c r="AC96" s="51">
        <v>27078334.4117167</v>
      </c>
      <c r="AD96" s="51">
        <v>27768698.967130098</v>
      </c>
      <c r="AE96" s="51">
        <v>28476664.428571399</v>
      </c>
      <c r="AF96" s="51">
        <v>29202819.3715</v>
      </c>
      <c r="AG96" s="52">
        <v>29947491.265473299</v>
      </c>
      <c r="AH96" s="51">
        <v>30711152.2927428</v>
      </c>
      <c r="AI96" s="51">
        <v>31494286.676207799</v>
      </c>
      <c r="AJ96" s="51">
        <f t="shared" si="5"/>
        <v>32030823</v>
      </c>
      <c r="AK96" s="51">
        <f t="shared" si="6"/>
        <v>32961959.000000004</v>
      </c>
      <c r="AM96" t="s">
        <v>1432</v>
      </c>
      <c r="AN96" t="s">
        <v>1433</v>
      </c>
      <c r="AO96" t="s">
        <v>1688</v>
      </c>
      <c r="AP96" t="s">
        <v>1689</v>
      </c>
      <c r="AQ96">
        <v>593289</v>
      </c>
      <c r="AR96">
        <v>595705</v>
      </c>
      <c r="AS96">
        <v>597352</v>
      </c>
      <c r="AT96">
        <v>598224</v>
      </c>
      <c r="AU96">
        <v>598294</v>
      </c>
      <c r="AV96">
        <v>597695</v>
      </c>
      <c r="AW96">
        <v>596340</v>
      </c>
      <c r="AX96">
        <v>594699</v>
      </c>
      <c r="AY96">
        <v>594145</v>
      </c>
      <c r="AZ96">
        <v>596459</v>
      </c>
      <c r="BA96">
        <v>602916</v>
      </c>
      <c r="BB96">
        <v>613847</v>
      </c>
      <c r="BC96">
        <v>628890</v>
      </c>
      <c r="BD96">
        <v>647703</v>
      </c>
      <c r="BE96">
        <v>669656</v>
      </c>
      <c r="BF96">
        <v>694113</v>
      </c>
      <c r="BG96">
        <v>721220</v>
      </c>
      <c r="BH96">
        <v>750655</v>
      </c>
      <c r="BI96">
        <v>780721</v>
      </c>
      <c r="BJ96">
        <v>809221</v>
      </c>
      <c r="BK96">
        <v>834611</v>
      </c>
      <c r="BL96">
        <v>856143</v>
      </c>
      <c r="BM96">
        <v>874270</v>
      </c>
      <c r="BN96">
        <v>890152</v>
      </c>
      <c r="BO96">
        <v>905580</v>
      </c>
      <c r="BP96">
        <v>921889</v>
      </c>
      <c r="BQ96">
        <v>939371</v>
      </c>
      <c r="BR96">
        <v>957688</v>
      </c>
      <c r="BS96">
        <v>976802</v>
      </c>
      <c r="BT96">
        <v>996520</v>
      </c>
      <c r="BU96">
        <v>1016695</v>
      </c>
      <c r="BV96">
        <v>1037431</v>
      </c>
      <c r="BW96">
        <v>1058839</v>
      </c>
      <c r="BX96">
        <v>1080767</v>
      </c>
      <c r="BY96">
        <v>1103003</v>
      </c>
      <c r="BZ96">
        <v>1125392</v>
      </c>
      <c r="CA96">
        <v>1147908</v>
      </c>
      <c r="CB96">
        <v>1170619</v>
      </c>
      <c r="CC96">
        <v>1193585</v>
      </c>
      <c r="CD96">
        <v>1216902</v>
      </c>
      <c r="CE96">
        <v>1240655</v>
      </c>
      <c r="CF96">
        <v>1264855</v>
      </c>
      <c r="CG96">
        <v>1289526</v>
      </c>
      <c r="CH96">
        <v>1314795</v>
      </c>
      <c r="CI96">
        <v>1340814</v>
      </c>
      <c r="CJ96">
        <v>1367695</v>
      </c>
      <c r="CK96">
        <v>1395492</v>
      </c>
      <c r="CL96">
        <v>1424191</v>
      </c>
      <c r="CM96">
        <v>1453757</v>
      </c>
      <c r="CN96">
        <v>1484120</v>
      </c>
      <c r="CO96">
        <v>1515224</v>
      </c>
      <c r="CP96">
        <v>1547061</v>
      </c>
    </row>
    <row r="97" spans="1:94">
      <c r="A97" s="51" t="s">
        <v>4148</v>
      </c>
      <c r="B97" s="51" t="s">
        <v>1450</v>
      </c>
      <c r="C97" s="51" t="s">
        <v>1688</v>
      </c>
      <c r="D97" s="51" t="s">
        <v>1689</v>
      </c>
      <c r="E97" s="51" t="str">
        <f t="shared" si="4"/>
        <v>Ireland.SP.POP.TOTL</v>
      </c>
      <c r="F97" s="52">
        <v>3401000</v>
      </c>
      <c r="G97" s="51">
        <v>3443000</v>
      </c>
      <c r="H97" s="51">
        <v>3480000</v>
      </c>
      <c r="I97" s="51">
        <v>3504000</v>
      </c>
      <c r="J97" s="51">
        <v>3529000</v>
      </c>
      <c r="K97" s="51">
        <v>3540000</v>
      </c>
      <c r="L97" s="51">
        <v>3541000</v>
      </c>
      <c r="M97" s="51">
        <v>3547000</v>
      </c>
      <c r="N97" s="51">
        <v>3530700</v>
      </c>
      <c r="O97" s="51">
        <v>3509500</v>
      </c>
      <c r="P97" s="51">
        <v>3505800</v>
      </c>
      <c r="Q97" s="52">
        <v>3525700</v>
      </c>
      <c r="R97" s="51">
        <v>3549100</v>
      </c>
      <c r="S97" s="51">
        <v>3563300</v>
      </c>
      <c r="T97" s="51">
        <v>3570700</v>
      </c>
      <c r="U97" s="51">
        <v>3608850</v>
      </c>
      <c r="V97" s="51">
        <v>3637550</v>
      </c>
      <c r="W97" s="51">
        <v>3674300</v>
      </c>
      <c r="X97" s="51">
        <v>3712900</v>
      </c>
      <c r="Y97" s="51">
        <v>3755000</v>
      </c>
      <c r="Z97" s="52">
        <v>3805400</v>
      </c>
      <c r="AA97" s="51">
        <v>3866450</v>
      </c>
      <c r="AB97" s="51">
        <v>3931800</v>
      </c>
      <c r="AC97" s="51">
        <v>3995700</v>
      </c>
      <c r="AD97" s="51">
        <v>4068450</v>
      </c>
      <c r="AE97" s="51">
        <v>4159100</v>
      </c>
      <c r="AF97" s="51">
        <v>4260773</v>
      </c>
      <c r="AG97" s="52">
        <v>4356931</v>
      </c>
      <c r="AH97" s="51">
        <v>4425675</v>
      </c>
      <c r="AI97" s="51">
        <v>4450446</v>
      </c>
      <c r="AJ97" s="51">
        <f t="shared" si="5"/>
        <v>4474356</v>
      </c>
      <c r="AK97" s="51">
        <f t="shared" si="6"/>
        <v>4487000</v>
      </c>
      <c r="AM97" t="s">
        <v>4255</v>
      </c>
      <c r="AN97" t="s">
        <v>1434</v>
      </c>
      <c r="AO97" t="s">
        <v>1688</v>
      </c>
      <c r="AP97" t="s">
        <v>1689</v>
      </c>
      <c r="AQ97">
        <v>560184</v>
      </c>
      <c r="AR97">
        <v>575863</v>
      </c>
      <c r="AS97">
        <v>591554</v>
      </c>
      <c r="AT97">
        <v>607423</v>
      </c>
      <c r="AU97">
        <v>623694</v>
      </c>
      <c r="AV97">
        <v>640447</v>
      </c>
      <c r="AW97">
        <v>657885</v>
      </c>
      <c r="AX97">
        <v>675725</v>
      </c>
      <c r="AY97">
        <v>692968</v>
      </c>
      <c r="AZ97">
        <v>708276</v>
      </c>
      <c r="BA97">
        <v>720738</v>
      </c>
      <c r="BB97">
        <v>729796</v>
      </c>
      <c r="BC97">
        <v>735823</v>
      </c>
      <c r="BD97">
        <v>739970</v>
      </c>
      <c r="BE97">
        <v>743915</v>
      </c>
      <c r="BF97">
        <v>748809</v>
      </c>
      <c r="BG97">
        <v>755174</v>
      </c>
      <c r="BH97">
        <v>762481</v>
      </c>
      <c r="BI97">
        <v>769570</v>
      </c>
      <c r="BJ97">
        <v>774748</v>
      </c>
      <c r="BK97">
        <v>776856</v>
      </c>
      <c r="BL97">
        <v>775589</v>
      </c>
      <c r="BM97">
        <v>771521</v>
      </c>
      <c r="BN97">
        <v>765434</v>
      </c>
      <c r="BO97">
        <v>758499</v>
      </c>
      <c r="BP97">
        <v>751636</v>
      </c>
      <c r="BQ97">
        <v>745015</v>
      </c>
      <c r="BR97">
        <v>738589</v>
      </c>
      <c r="BS97">
        <v>732806</v>
      </c>
      <c r="BT97">
        <v>728147</v>
      </c>
      <c r="BU97">
        <v>724931</v>
      </c>
      <c r="BV97">
        <v>723448</v>
      </c>
      <c r="BW97">
        <v>723615</v>
      </c>
      <c r="BX97">
        <v>724909</v>
      </c>
      <c r="BY97">
        <v>726552</v>
      </c>
      <c r="BZ97">
        <v>727979</v>
      </c>
      <c r="CA97">
        <v>728990</v>
      </c>
      <c r="CB97">
        <v>729743</v>
      </c>
      <c r="CC97">
        <v>730458</v>
      </c>
      <c r="CD97">
        <v>731496</v>
      </c>
      <c r="CE97">
        <v>733101</v>
      </c>
      <c r="CF97">
        <v>735327</v>
      </c>
      <c r="CG97">
        <v>738011</v>
      </c>
      <c r="CH97">
        <v>740925</v>
      </c>
      <c r="CI97">
        <v>743743</v>
      </c>
      <c r="CJ97">
        <v>746235</v>
      </c>
      <c r="CK97">
        <v>748321</v>
      </c>
      <c r="CL97">
        <v>750068</v>
      </c>
      <c r="CM97">
        <v>751578</v>
      </c>
      <c r="CN97">
        <v>753013</v>
      </c>
      <c r="CO97">
        <v>754493</v>
      </c>
      <c r="CP97">
        <v>756040</v>
      </c>
    </row>
    <row r="98" spans="1:94">
      <c r="A98" s="51" t="s">
        <v>4233</v>
      </c>
      <c r="B98" s="51" t="s">
        <v>1452</v>
      </c>
      <c r="C98" s="51" t="s">
        <v>1688</v>
      </c>
      <c r="D98" s="51" t="s">
        <v>1689</v>
      </c>
      <c r="E98" s="51" t="str">
        <f t="shared" ref="E98:E129" si="7">CONCATENATE(A98,".",D98)</f>
        <v>Cayman Is.SP.POP.TOTL</v>
      </c>
      <c r="F98" s="52">
        <v>64927</v>
      </c>
      <c r="G98" s="51">
        <v>64942</v>
      </c>
      <c r="H98" s="51">
        <v>64625</v>
      </c>
      <c r="I98" s="51">
        <v>64206</v>
      </c>
      <c r="J98" s="51">
        <v>64004</v>
      </c>
      <c r="K98" s="51">
        <v>64238</v>
      </c>
      <c r="L98" s="51">
        <v>65012</v>
      </c>
      <c r="M98" s="51">
        <v>66233</v>
      </c>
      <c r="N98" s="51">
        <v>67684</v>
      </c>
      <c r="O98" s="51">
        <v>69044</v>
      </c>
      <c r="P98" s="51">
        <v>70090</v>
      </c>
      <c r="Q98" s="52">
        <v>70739</v>
      </c>
      <c r="R98" s="51">
        <v>71082</v>
      </c>
      <c r="S98" s="51">
        <v>71262</v>
      </c>
      <c r="T98" s="51">
        <v>71501</v>
      </c>
      <c r="U98" s="51">
        <v>71957</v>
      </c>
      <c r="V98" s="51">
        <v>72665</v>
      </c>
      <c r="W98" s="51">
        <v>73561</v>
      </c>
      <c r="X98" s="51">
        <v>74579</v>
      </c>
      <c r="Y98" s="51">
        <v>75616</v>
      </c>
      <c r="Z98" s="52">
        <v>76591</v>
      </c>
      <c r="AA98" s="51">
        <v>77498</v>
      </c>
      <c r="AB98" s="51">
        <v>78347</v>
      </c>
      <c r="AC98" s="51">
        <v>79102</v>
      </c>
      <c r="AD98" s="51">
        <v>79722</v>
      </c>
      <c r="AE98" s="51">
        <v>80179</v>
      </c>
      <c r="AF98" s="51">
        <v>80453</v>
      </c>
      <c r="AG98" s="52">
        <v>80556</v>
      </c>
      <c r="AH98" s="51">
        <v>80543</v>
      </c>
      <c r="AI98" s="51" t="e">
        <v>#N/A</v>
      </c>
      <c r="AJ98" s="51">
        <f t="shared" si="5"/>
        <v>82869</v>
      </c>
      <c r="AK98" s="51">
        <f t="shared" si="6"/>
        <v>83327</v>
      </c>
      <c r="AM98" t="s">
        <v>4258</v>
      </c>
      <c r="AN98" t="s">
        <v>1435</v>
      </c>
      <c r="AO98" t="s">
        <v>1688</v>
      </c>
      <c r="AP98" t="s">
        <v>1689</v>
      </c>
      <c r="AQ98">
        <v>3867502</v>
      </c>
      <c r="AR98">
        <v>3944791</v>
      </c>
      <c r="AS98">
        <v>4024114</v>
      </c>
      <c r="AT98">
        <v>4105331</v>
      </c>
      <c r="AU98">
        <v>4188276</v>
      </c>
      <c r="AV98">
        <v>4272760</v>
      </c>
      <c r="AW98">
        <v>4359031</v>
      </c>
      <c r="AX98">
        <v>4446944</v>
      </c>
      <c r="AY98">
        <v>4535485</v>
      </c>
      <c r="AZ98">
        <v>4623315</v>
      </c>
      <c r="BA98">
        <v>4709644</v>
      </c>
      <c r="BB98">
        <v>4794158</v>
      </c>
      <c r="BC98">
        <v>4877645</v>
      </c>
      <c r="BD98">
        <v>4961817</v>
      </c>
      <c r="BE98">
        <v>5049035</v>
      </c>
      <c r="BF98">
        <v>5141143</v>
      </c>
      <c r="BG98">
        <v>5238431</v>
      </c>
      <c r="BH98">
        <v>5340812</v>
      </c>
      <c r="BI98">
        <v>5449236</v>
      </c>
      <c r="BJ98">
        <v>5564724</v>
      </c>
      <c r="BK98">
        <v>5687812</v>
      </c>
      <c r="BL98">
        <v>5819084</v>
      </c>
      <c r="BM98">
        <v>5957920</v>
      </c>
      <c r="BN98">
        <v>6102119</v>
      </c>
      <c r="BO98">
        <v>6248634</v>
      </c>
      <c r="BP98">
        <v>6395193</v>
      </c>
      <c r="BQ98">
        <v>6540928</v>
      </c>
      <c r="BR98">
        <v>6686182</v>
      </c>
      <c r="BS98">
        <v>6831374</v>
      </c>
      <c r="BT98">
        <v>6977397</v>
      </c>
      <c r="BU98">
        <v>7124877</v>
      </c>
      <c r="BV98">
        <v>7273530</v>
      </c>
      <c r="BW98">
        <v>7422881</v>
      </c>
      <c r="BX98">
        <v>7573160</v>
      </c>
      <c r="BY98">
        <v>7724690</v>
      </c>
      <c r="BZ98">
        <v>7877569</v>
      </c>
      <c r="CA98">
        <v>8031903</v>
      </c>
      <c r="CB98">
        <v>8187204</v>
      </c>
      <c r="CC98">
        <v>8342233</v>
      </c>
      <c r="CD98">
        <v>8495358</v>
      </c>
      <c r="CE98">
        <v>8645371</v>
      </c>
      <c r="CF98">
        <v>8791931</v>
      </c>
      <c r="CG98">
        <v>8935252</v>
      </c>
      <c r="CH98">
        <v>9075399</v>
      </c>
      <c r="CI98">
        <v>9212634</v>
      </c>
      <c r="CJ98">
        <v>9347262</v>
      </c>
      <c r="CK98">
        <v>9479136</v>
      </c>
      <c r="CL98">
        <v>9608453</v>
      </c>
      <c r="CM98">
        <v>9736332</v>
      </c>
      <c r="CN98">
        <v>9864241</v>
      </c>
      <c r="CO98">
        <v>9993247</v>
      </c>
      <c r="CP98">
        <v>10123787</v>
      </c>
    </row>
    <row r="99" spans="1:94">
      <c r="A99" s="51" t="s">
        <v>4001</v>
      </c>
      <c r="B99" s="51" t="s">
        <v>1453</v>
      </c>
      <c r="C99" s="51" t="s">
        <v>1688</v>
      </c>
      <c r="D99" s="51" t="s">
        <v>1689</v>
      </c>
      <c r="E99" s="51" t="str">
        <f t="shared" si="7"/>
        <v>Israel.SP.POP.TOTL</v>
      </c>
      <c r="F99" s="52">
        <v>3878000</v>
      </c>
      <c r="G99" s="51">
        <v>3956000</v>
      </c>
      <c r="H99" s="51">
        <v>4031000</v>
      </c>
      <c r="I99" s="51">
        <v>4105000</v>
      </c>
      <c r="J99" s="51">
        <v>4159000</v>
      </c>
      <c r="K99" s="51">
        <v>4233000</v>
      </c>
      <c r="L99" s="51">
        <v>4299000</v>
      </c>
      <c r="M99" s="51">
        <v>4369000</v>
      </c>
      <c r="N99" s="51">
        <v>4442000</v>
      </c>
      <c r="O99" s="51">
        <v>4518000</v>
      </c>
      <c r="P99" s="51">
        <v>4660000</v>
      </c>
      <c r="Q99" s="52">
        <v>4949000</v>
      </c>
      <c r="R99" s="51">
        <v>5123000</v>
      </c>
      <c r="S99" s="51">
        <v>5261000</v>
      </c>
      <c r="T99" s="51">
        <v>5399000</v>
      </c>
      <c r="U99" s="51">
        <v>5545000</v>
      </c>
      <c r="V99" s="51">
        <v>5692000</v>
      </c>
      <c r="W99" s="51">
        <v>5836000</v>
      </c>
      <c r="X99" s="51">
        <v>5971000</v>
      </c>
      <c r="Y99" s="51">
        <v>6125000</v>
      </c>
      <c r="Z99" s="52">
        <v>6289000</v>
      </c>
      <c r="AA99" s="51">
        <v>6439000</v>
      </c>
      <c r="AB99" s="51">
        <v>6570000</v>
      </c>
      <c r="AC99" s="51">
        <v>6689700</v>
      </c>
      <c r="AD99" s="51">
        <v>6809000</v>
      </c>
      <c r="AE99" s="51">
        <v>6930100</v>
      </c>
      <c r="AF99" s="51">
        <v>7053700</v>
      </c>
      <c r="AG99" s="52">
        <v>7180100</v>
      </c>
      <c r="AH99" s="51">
        <v>7308800</v>
      </c>
      <c r="AI99" s="51">
        <v>7441700</v>
      </c>
      <c r="AJ99" s="51">
        <f t="shared" si="5"/>
        <v>7623600</v>
      </c>
      <c r="AK99" s="51">
        <f t="shared" si="6"/>
        <v>7765700</v>
      </c>
      <c r="AM99" t="s">
        <v>4325</v>
      </c>
      <c r="AN99" t="s">
        <v>4830</v>
      </c>
      <c r="AO99" t="s">
        <v>1688</v>
      </c>
      <c r="AP99" t="s">
        <v>1689</v>
      </c>
      <c r="AQ99">
        <v>164211215</v>
      </c>
      <c r="AR99">
        <v>168159102</v>
      </c>
      <c r="AS99">
        <v>172262322</v>
      </c>
      <c r="AT99">
        <v>176523221</v>
      </c>
      <c r="AU99">
        <v>180943502</v>
      </c>
      <c r="AV99">
        <v>185525432</v>
      </c>
      <c r="AW99">
        <v>190268877</v>
      </c>
      <c r="AX99">
        <v>195176656</v>
      </c>
      <c r="AY99">
        <v>200257305</v>
      </c>
      <c r="AZ99">
        <v>205521575</v>
      </c>
      <c r="BA99">
        <v>210976397</v>
      </c>
      <c r="BB99">
        <v>216626455</v>
      </c>
      <c r="BC99">
        <v>222467566</v>
      </c>
      <c r="BD99">
        <v>228487303</v>
      </c>
      <c r="BE99">
        <v>234668374</v>
      </c>
      <c r="BF99">
        <v>240996917</v>
      </c>
      <c r="BG99">
        <v>247561884</v>
      </c>
      <c r="BH99">
        <v>254321514</v>
      </c>
      <c r="BI99">
        <v>261291725</v>
      </c>
      <c r="BJ99">
        <v>268492690</v>
      </c>
      <c r="BK99">
        <v>275939919</v>
      </c>
      <c r="BL99">
        <v>283606166</v>
      </c>
      <c r="BM99">
        <v>291523186</v>
      </c>
      <c r="BN99">
        <v>299694627</v>
      </c>
      <c r="BO99">
        <v>308122046</v>
      </c>
      <c r="BP99">
        <v>316807253</v>
      </c>
      <c r="BQ99">
        <v>325727989</v>
      </c>
      <c r="BR99">
        <v>334933908</v>
      </c>
      <c r="BS99">
        <v>344414340</v>
      </c>
      <c r="BT99">
        <v>354155944</v>
      </c>
      <c r="BU99">
        <v>364147284</v>
      </c>
      <c r="BV99">
        <v>374701395</v>
      </c>
      <c r="BW99">
        <v>385607321</v>
      </c>
      <c r="BX99">
        <v>396790208</v>
      </c>
      <c r="BY99">
        <v>408166505</v>
      </c>
      <c r="BZ99">
        <v>419645286</v>
      </c>
      <c r="CA99">
        <v>431143127</v>
      </c>
      <c r="CB99">
        <v>442858528</v>
      </c>
      <c r="CC99">
        <v>454809866</v>
      </c>
      <c r="CD99">
        <v>467018232</v>
      </c>
      <c r="CE99">
        <v>479507602</v>
      </c>
      <c r="CF99">
        <v>492276043</v>
      </c>
      <c r="CG99">
        <v>505330568</v>
      </c>
      <c r="CH99">
        <v>518683091</v>
      </c>
      <c r="CI99">
        <v>532349277</v>
      </c>
      <c r="CJ99">
        <v>546338602</v>
      </c>
      <c r="CK99">
        <v>560567912</v>
      </c>
      <c r="CL99">
        <v>575020646</v>
      </c>
      <c r="CM99">
        <v>589765122</v>
      </c>
      <c r="CN99">
        <v>604874910</v>
      </c>
      <c r="CO99">
        <v>620267812</v>
      </c>
      <c r="CP99">
        <v>636376666</v>
      </c>
    </row>
    <row r="100" spans="1:94">
      <c r="A100" s="51" t="s">
        <v>4149</v>
      </c>
      <c r="B100" s="51" t="s">
        <v>1454</v>
      </c>
      <c r="C100" s="51" t="s">
        <v>1688</v>
      </c>
      <c r="D100" s="51" t="s">
        <v>1689</v>
      </c>
      <c r="E100" s="51" t="str">
        <f t="shared" si="7"/>
        <v>Italy.SP.POP.TOTL</v>
      </c>
      <c r="F100" s="52">
        <v>56434000</v>
      </c>
      <c r="G100" s="51">
        <v>56502000</v>
      </c>
      <c r="H100" s="51">
        <v>56544000</v>
      </c>
      <c r="I100" s="51">
        <v>56564000</v>
      </c>
      <c r="J100" s="51">
        <v>56577000</v>
      </c>
      <c r="K100" s="51">
        <v>56593000</v>
      </c>
      <c r="L100" s="51">
        <v>56596000</v>
      </c>
      <c r="M100" s="51">
        <v>56602000</v>
      </c>
      <c r="N100" s="51">
        <v>56629000</v>
      </c>
      <c r="O100" s="51">
        <v>56672000</v>
      </c>
      <c r="P100" s="51">
        <v>56719000</v>
      </c>
      <c r="Q100" s="52">
        <v>56758650</v>
      </c>
      <c r="R100" s="51">
        <v>56797650</v>
      </c>
      <c r="S100" s="51">
        <v>56832750</v>
      </c>
      <c r="T100" s="51">
        <v>56844650</v>
      </c>
      <c r="U100" s="51">
        <v>56846100</v>
      </c>
      <c r="V100" s="51">
        <v>56862800</v>
      </c>
      <c r="W100" s="51">
        <v>56893800</v>
      </c>
      <c r="X100" s="51">
        <v>56910950</v>
      </c>
      <c r="Y100" s="51">
        <v>56921550</v>
      </c>
      <c r="Z100" s="52">
        <v>56948600</v>
      </c>
      <c r="AA100" s="51">
        <v>56980700</v>
      </c>
      <c r="AB100" s="51">
        <v>57157400</v>
      </c>
      <c r="AC100" s="51">
        <v>57604650</v>
      </c>
      <c r="AD100" s="51">
        <v>58175300</v>
      </c>
      <c r="AE100" s="51">
        <v>58607050</v>
      </c>
      <c r="AF100" s="51">
        <v>58941499</v>
      </c>
      <c r="AG100" s="52">
        <v>59375289</v>
      </c>
      <c r="AH100" s="51">
        <v>59832179</v>
      </c>
      <c r="AI100" s="51">
        <v>60221211</v>
      </c>
      <c r="AJ100" s="51">
        <f t="shared" si="5"/>
        <v>60483385</v>
      </c>
      <c r="AK100" s="51">
        <f t="shared" si="6"/>
        <v>60770000</v>
      </c>
      <c r="AM100" t="s">
        <v>1436</v>
      </c>
      <c r="AN100" t="s">
        <v>1437</v>
      </c>
      <c r="AO100" t="s">
        <v>1688</v>
      </c>
      <c r="AP100" t="s">
        <v>1689</v>
      </c>
      <c r="AQ100">
        <v>743419896</v>
      </c>
      <c r="AR100">
        <v>754395498.66989768</v>
      </c>
      <c r="AS100">
        <v>764089736.89427876</v>
      </c>
      <c r="AT100">
        <v>773693312.58352971</v>
      </c>
      <c r="AU100">
        <v>783214628.04840028</v>
      </c>
      <c r="AV100">
        <v>792356192</v>
      </c>
      <c r="AW100">
        <v>800876712.40427291</v>
      </c>
      <c r="AX100">
        <v>809055373.75872374</v>
      </c>
      <c r="AY100">
        <v>816229927.00940025</v>
      </c>
      <c r="AZ100">
        <v>825129036.30563664</v>
      </c>
      <c r="BA100">
        <v>832977801</v>
      </c>
      <c r="BB100">
        <v>841448237.13099527</v>
      </c>
      <c r="BC100">
        <v>850030509.23184216</v>
      </c>
      <c r="BD100">
        <v>857763163.866763</v>
      </c>
      <c r="BE100">
        <v>866582377.01297939</v>
      </c>
      <c r="BF100">
        <v>875041953.24706912</v>
      </c>
      <c r="BG100">
        <v>881993804.26329136</v>
      </c>
      <c r="BH100">
        <v>889239254.63964021</v>
      </c>
      <c r="BI100">
        <v>896677212.50519669</v>
      </c>
      <c r="BJ100">
        <v>904346858.28247809</v>
      </c>
      <c r="BK100">
        <v>911752210.97973478</v>
      </c>
      <c r="BL100">
        <v>919264638.89458263</v>
      </c>
      <c r="BM100">
        <v>926281112.44612324</v>
      </c>
      <c r="BN100">
        <v>932847869.23753512</v>
      </c>
      <c r="BO100">
        <v>939048244.82135856</v>
      </c>
      <c r="BP100">
        <v>945241749.67320919</v>
      </c>
      <c r="BQ100">
        <v>951658580.0117017</v>
      </c>
      <c r="BR100">
        <v>958025777.91923845</v>
      </c>
      <c r="BS100">
        <v>964552549.3209213</v>
      </c>
      <c r="BT100">
        <v>971548133.21506763</v>
      </c>
      <c r="BU100">
        <v>979080292</v>
      </c>
      <c r="BV100">
        <v>986845746.963727</v>
      </c>
      <c r="BW100">
        <v>992892115.49819648</v>
      </c>
      <c r="BX100">
        <v>1000699387.6383522</v>
      </c>
      <c r="BY100">
        <v>1007832709.6784019</v>
      </c>
      <c r="BZ100">
        <v>1016713520</v>
      </c>
      <c r="CA100">
        <v>1023443718</v>
      </c>
      <c r="CB100">
        <v>1030183509</v>
      </c>
      <c r="CC100">
        <v>1036665412</v>
      </c>
      <c r="CD100">
        <v>1043066605</v>
      </c>
      <c r="CE100">
        <v>1049735157</v>
      </c>
      <c r="CF100">
        <v>1056695344</v>
      </c>
      <c r="CG100">
        <v>1063909974</v>
      </c>
      <c r="CH100">
        <v>1071209524</v>
      </c>
      <c r="CI100">
        <v>1078911760</v>
      </c>
      <c r="CJ100">
        <v>1086710746</v>
      </c>
      <c r="CK100">
        <v>1094899575</v>
      </c>
      <c r="CL100">
        <v>1103699968</v>
      </c>
      <c r="CM100">
        <v>1112698356</v>
      </c>
      <c r="CN100">
        <v>1120688810</v>
      </c>
      <c r="CO100">
        <v>1127916328</v>
      </c>
      <c r="CP100">
        <v>1135003957</v>
      </c>
    </row>
    <row r="101" spans="1:94">
      <c r="A101" s="51" t="s">
        <v>4261</v>
      </c>
      <c r="B101" s="51" t="s">
        <v>1455</v>
      </c>
      <c r="C101" s="51" t="s">
        <v>1688</v>
      </c>
      <c r="D101" s="51" t="s">
        <v>1689</v>
      </c>
      <c r="E101" s="51" t="str">
        <f t="shared" si="7"/>
        <v>Jamaica.SP.POP.TOTL</v>
      </c>
      <c r="F101" s="52">
        <v>2133000</v>
      </c>
      <c r="G101" s="51">
        <v>2162300</v>
      </c>
      <c r="H101" s="51">
        <v>2200100</v>
      </c>
      <c r="I101" s="51">
        <v>2240800</v>
      </c>
      <c r="J101" s="51">
        <v>2279900</v>
      </c>
      <c r="K101" s="51">
        <v>2311100</v>
      </c>
      <c r="L101" s="51">
        <v>2335800</v>
      </c>
      <c r="M101" s="51">
        <v>2350600</v>
      </c>
      <c r="N101" s="51">
        <v>2356400</v>
      </c>
      <c r="O101" s="51">
        <v>2374900</v>
      </c>
      <c r="P101" s="51">
        <v>2390000</v>
      </c>
      <c r="Q101" s="52">
        <v>2406041.9876587</v>
      </c>
      <c r="R101" s="51">
        <v>2423043.6084855101</v>
      </c>
      <c r="S101" s="51">
        <v>2441023.6456724401</v>
      </c>
      <c r="T101" s="51">
        <v>2460002.0546561899</v>
      </c>
      <c r="U101" s="51">
        <v>2480000</v>
      </c>
      <c r="V101" s="51">
        <v>2509923.42512675</v>
      </c>
      <c r="W101" s="51">
        <v>2534068.6750757201</v>
      </c>
      <c r="X101" s="51">
        <v>2556780.0511580999</v>
      </c>
      <c r="Y101" s="51">
        <v>2574289.3640770102</v>
      </c>
      <c r="Z101" s="52">
        <v>2589388.5513765598</v>
      </c>
      <c r="AA101" s="51">
        <v>2604788.6190629802</v>
      </c>
      <c r="AB101" s="51">
        <v>2617495.2244464601</v>
      </c>
      <c r="AC101" s="51">
        <v>2625700</v>
      </c>
      <c r="AD101" s="51">
        <v>2638100</v>
      </c>
      <c r="AE101" s="51">
        <v>2650400</v>
      </c>
      <c r="AF101" s="51">
        <v>2663100</v>
      </c>
      <c r="AG101" s="52">
        <v>2675800</v>
      </c>
      <c r="AH101" s="51">
        <v>2687200</v>
      </c>
      <c r="AI101" s="51">
        <v>2699616.59025065</v>
      </c>
      <c r="AJ101" s="51">
        <f t="shared" si="5"/>
        <v>2702300</v>
      </c>
      <c r="AK101" s="51">
        <f t="shared" si="6"/>
        <v>2709300</v>
      </c>
      <c r="AM101" t="s">
        <v>1438</v>
      </c>
      <c r="AN101" t="s">
        <v>1439</v>
      </c>
      <c r="AO101" t="s">
        <v>1688</v>
      </c>
      <c r="AP101" t="s">
        <v>1689</v>
      </c>
      <c r="AQ101">
        <v>30305229</v>
      </c>
      <c r="AR101">
        <v>31179549.669897713</v>
      </c>
      <c r="AS101">
        <v>32121470.894278783</v>
      </c>
      <c r="AT101">
        <v>33058543.583529696</v>
      </c>
      <c r="AU101">
        <v>33969010.048400208</v>
      </c>
      <c r="AV101">
        <v>34878501</v>
      </c>
      <c r="AW101">
        <v>35723746.404272899</v>
      </c>
      <c r="AX101">
        <v>36630181.758723617</v>
      </c>
      <c r="AY101">
        <v>37520884.009400204</v>
      </c>
      <c r="AZ101">
        <v>38405767.305636667</v>
      </c>
      <c r="BA101">
        <v>39352181</v>
      </c>
      <c r="BB101">
        <v>40320381.963944703</v>
      </c>
      <c r="BC101">
        <v>41302035.438080482</v>
      </c>
      <c r="BD101">
        <v>42351282.358119287</v>
      </c>
      <c r="BE101">
        <v>43410421.73704581</v>
      </c>
      <c r="BF101">
        <v>44558146.24706915</v>
      </c>
      <c r="BG101">
        <v>45712622.263291404</v>
      </c>
      <c r="BH101">
        <v>46910111.639640212</v>
      </c>
      <c r="BI101">
        <v>48186133.505196713</v>
      </c>
      <c r="BJ101">
        <v>49707090.282478124</v>
      </c>
      <c r="BK101">
        <v>51165139.979734734</v>
      </c>
      <c r="BL101">
        <v>52753514.894582659</v>
      </c>
      <c r="BM101">
        <v>54359522.446123272</v>
      </c>
      <c r="BN101">
        <v>55880017.237535089</v>
      </c>
      <c r="BO101">
        <v>57369427.821358554</v>
      </c>
      <c r="BP101">
        <v>58782843.67320922</v>
      </c>
      <c r="BQ101">
        <v>60134348.011701711</v>
      </c>
      <c r="BR101">
        <v>61483212.919238374</v>
      </c>
      <c r="BS101">
        <v>62808225.320921309</v>
      </c>
      <c r="BT101">
        <v>64101799.21506758</v>
      </c>
      <c r="BU101">
        <v>65345962</v>
      </c>
      <c r="BV101">
        <v>66215099</v>
      </c>
      <c r="BW101">
        <v>65380669.140685163</v>
      </c>
      <c r="BX101">
        <v>66743075.277807809</v>
      </c>
      <c r="BY101">
        <v>67879041.274275839</v>
      </c>
      <c r="BZ101">
        <v>70673796</v>
      </c>
      <c r="CA101">
        <v>71693861</v>
      </c>
      <c r="CB101">
        <v>72722850</v>
      </c>
      <c r="CC101">
        <v>73812676</v>
      </c>
      <c r="CD101">
        <v>74818215</v>
      </c>
      <c r="CE101">
        <v>75803291</v>
      </c>
      <c r="CF101">
        <v>77090578</v>
      </c>
      <c r="CG101">
        <v>78361437</v>
      </c>
      <c r="CH101">
        <v>79623237</v>
      </c>
      <c r="CI101">
        <v>81233697</v>
      </c>
      <c r="CJ101">
        <v>83058573</v>
      </c>
      <c r="CK101">
        <v>85147284</v>
      </c>
      <c r="CL101">
        <v>87486168</v>
      </c>
      <c r="CM101">
        <v>89910834</v>
      </c>
      <c r="CN101">
        <v>92084054</v>
      </c>
      <c r="CO101">
        <v>93970547</v>
      </c>
      <c r="CP101">
        <v>95507932</v>
      </c>
    </row>
    <row r="102" spans="1:94">
      <c r="A102" s="51" t="s">
        <v>4002</v>
      </c>
      <c r="B102" s="51" t="s">
        <v>1456</v>
      </c>
      <c r="C102" s="51" t="s">
        <v>1688</v>
      </c>
      <c r="D102" s="51" t="s">
        <v>1689</v>
      </c>
      <c r="E102" s="51" t="str">
        <f t="shared" si="7"/>
        <v>Japan.SP.POP.TOTL</v>
      </c>
      <c r="F102" s="52">
        <v>116782000</v>
      </c>
      <c r="G102" s="51">
        <v>117648000</v>
      </c>
      <c r="H102" s="51">
        <v>118449000</v>
      </c>
      <c r="I102" s="51">
        <v>119259000</v>
      </c>
      <c r="J102" s="51">
        <v>120018000</v>
      </c>
      <c r="K102" s="51">
        <v>120754000</v>
      </c>
      <c r="L102" s="51">
        <v>121492000</v>
      </c>
      <c r="M102" s="51">
        <v>122091000</v>
      </c>
      <c r="N102" s="51">
        <v>122613000</v>
      </c>
      <c r="O102" s="51">
        <v>123116000</v>
      </c>
      <c r="P102" s="51">
        <v>123537000</v>
      </c>
      <c r="Q102" s="52">
        <v>123921000</v>
      </c>
      <c r="R102" s="51">
        <v>124229000</v>
      </c>
      <c r="S102" s="51">
        <v>124536000</v>
      </c>
      <c r="T102" s="51">
        <v>124961000</v>
      </c>
      <c r="U102" s="51">
        <v>125439000</v>
      </c>
      <c r="V102" s="51">
        <v>125761000</v>
      </c>
      <c r="W102" s="51">
        <v>126091000</v>
      </c>
      <c r="X102" s="51">
        <v>126410000</v>
      </c>
      <c r="Y102" s="51">
        <v>126650000</v>
      </c>
      <c r="Z102" s="52">
        <v>126870000</v>
      </c>
      <c r="AA102" s="51">
        <v>127149000</v>
      </c>
      <c r="AB102" s="51">
        <v>127445000</v>
      </c>
      <c r="AC102" s="51">
        <v>127718000</v>
      </c>
      <c r="AD102" s="51">
        <v>127761000</v>
      </c>
      <c r="AE102" s="51">
        <v>127773000</v>
      </c>
      <c r="AF102" s="51">
        <v>127756000</v>
      </c>
      <c r="AG102" s="52">
        <v>127770750</v>
      </c>
      <c r="AH102" s="51">
        <v>127704000</v>
      </c>
      <c r="AI102" s="51">
        <v>127560000</v>
      </c>
      <c r="AJ102" s="51">
        <f t="shared" si="5"/>
        <v>127450459</v>
      </c>
      <c r="AK102" s="51">
        <f t="shared" si="6"/>
        <v>127817277</v>
      </c>
      <c r="AM102" t="s">
        <v>1440</v>
      </c>
      <c r="AN102" t="s">
        <v>1441</v>
      </c>
      <c r="AO102" t="s">
        <v>1688</v>
      </c>
      <c r="AP102" t="s">
        <v>1689</v>
      </c>
      <c r="AQ102">
        <v>713114667</v>
      </c>
      <c r="AR102">
        <v>723215949</v>
      </c>
      <c r="AS102">
        <v>731968266</v>
      </c>
      <c r="AT102">
        <v>740634769</v>
      </c>
      <c r="AU102">
        <v>749245618</v>
      </c>
      <c r="AV102">
        <v>757477691</v>
      </c>
      <c r="AW102">
        <v>765152966</v>
      </c>
      <c r="AX102">
        <v>772425192</v>
      </c>
      <c r="AY102">
        <v>778709043</v>
      </c>
      <c r="AZ102">
        <v>786723269</v>
      </c>
      <c r="BA102">
        <v>793625620</v>
      </c>
      <c r="BB102">
        <v>801127855.1670506</v>
      </c>
      <c r="BC102">
        <v>808728473.79376173</v>
      </c>
      <c r="BD102">
        <v>815411881.50864363</v>
      </c>
      <c r="BE102">
        <v>823171955.27593362</v>
      </c>
      <c r="BF102">
        <v>830483807</v>
      </c>
      <c r="BG102">
        <v>836281182</v>
      </c>
      <c r="BH102">
        <v>842329143</v>
      </c>
      <c r="BI102">
        <v>848491079</v>
      </c>
      <c r="BJ102">
        <v>854639768</v>
      </c>
      <c r="BK102">
        <v>860587071</v>
      </c>
      <c r="BL102">
        <v>866511124</v>
      </c>
      <c r="BM102">
        <v>871921590</v>
      </c>
      <c r="BN102">
        <v>876967852</v>
      </c>
      <c r="BO102">
        <v>881678817</v>
      </c>
      <c r="BP102">
        <v>886458906</v>
      </c>
      <c r="BQ102">
        <v>891524232</v>
      </c>
      <c r="BR102">
        <v>896542565</v>
      </c>
      <c r="BS102">
        <v>901744324</v>
      </c>
      <c r="BT102">
        <v>907446334</v>
      </c>
      <c r="BU102">
        <v>913734330</v>
      </c>
      <c r="BV102">
        <v>920630647.963727</v>
      </c>
      <c r="BW102">
        <v>927511446.35751128</v>
      </c>
      <c r="BX102">
        <v>933956312.36054432</v>
      </c>
      <c r="BY102">
        <v>939953668.40412605</v>
      </c>
      <c r="BZ102">
        <v>946039724</v>
      </c>
      <c r="CA102">
        <v>951749857</v>
      </c>
      <c r="CB102">
        <v>957460659</v>
      </c>
      <c r="CC102">
        <v>962852736</v>
      </c>
      <c r="CD102">
        <v>968248390</v>
      </c>
      <c r="CE102">
        <v>973931866</v>
      </c>
      <c r="CF102">
        <v>979604766</v>
      </c>
      <c r="CG102">
        <v>985548537</v>
      </c>
      <c r="CH102">
        <v>991586287</v>
      </c>
      <c r="CI102">
        <v>997678063</v>
      </c>
      <c r="CJ102">
        <v>1003652173</v>
      </c>
      <c r="CK102">
        <v>1009752291</v>
      </c>
      <c r="CL102">
        <v>1016213800</v>
      </c>
      <c r="CM102">
        <v>1022787522</v>
      </c>
      <c r="CN102">
        <v>1028604756</v>
      </c>
      <c r="CO102">
        <v>1033945781</v>
      </c>
      <c r="CP102">
        <v>1039496025</v>
      </c>
    </row>
    <row r="103" spans="1:94">
      <c r="A103" s="51" t="s">
        <v>4003</v>
      </c>
      <c r="B103" s="51" t="s">
        <v>1457</v>
      </c>
      <c r="C103" s="51" t="s">
        <v>1688</v>
      </c>
      <c r="D103" s="51" t="s">
        <v>1689</v>
      </c>
      <c r="E103" s="51" t="str">
        <f t="shared" si="7"/>
        <v>Jordan.SP.POP.TOTL</v>
      </c>
      <c r="F103" s="52">
        <v>2181000</v>
      </c>
      <c r="G103" s="51">
        <v>2267246.4</v>
      </c>
      <c r="H103" s="51">
        <v>2359755.2000000002</v>
      </c>
      <c r="I103" s="51">
        <v>2455896</v>
      </c>
      <c r="J103" s="51">
        <v>2551300.7999999998</v>
      </c>
      <c r="K103" s="51">
        <v>2644000</v>
      </c>
      <c r="L103" s="51">
        <v>2744000</v>
      </c>
      <c r="M103" s="51">
        <v>2846000</v>
      </c>
      <c r="N103" s="51">
        <v>2948000</v>
      </c>
      <c r="O103" s="51">
        <v>3056000</v>
      </c>
      <c r="P103" s="51">
        <v>3170000</v>
      </c>
      <c r="Q103" s="52">
        <v>3545000</v>
      </c>
      <c r="R103" s="51">
        <v>3733000</v>
      </c>
      <c r="S103" s="51">
        <v>3905930.64613513</v>
      </c>
      <c r="T103" s="51">
        <v>4060839.76095769</v>
      </c>
      <c r="U103" s="51">
        <v>4195000</v>
      </c>
      <c r="V103" s="51">
        <v>4325045</v>
      </c>
      <c r="W103" s="51">
        <v>4459121.3949999996</v>
      </c>
      <c r="X103" s="51">
        <v>4597400</v>
      </c>
      <c r="Y103" s="51">
        <v>4680500</v>
      </c>
      <c r="Z103" s="52">
        <v>4797500</v>
      </c>
      <c r="AA103" s="51">
        <v>4917500</v>
      </c>
      <c r="AB103" s="51">
        <v>5038000</v>
      </c>
      <c r="AC103" s="51">
        <v>5164000</v>
      </c>
      <c r="AD103" s="51">
        <v>5290000</v>
      </c>
      <c r="AE103" s="51">
        <v>5411500</v>
      </c>
      <c r="AF103" s="51">
        <v>5537600</v>
      </c>
      <c r="AG103" s="52">
        <v>5718855.0432075402</v>
      </c>
      <c r="AH103" s="51">
        <v>5906042.8715003403</v>
      </c>
      <c r="AI103" s="51">
        <v>5951000</v>
      </c>
      <c r="AJ103" s="51">
        <f t="shared" si="5"/>
        <v>6047000</v>
      </c>
      <c r="AK103" s="51">
        <f t="shared" si="6"/>
        <v>6181000</v>
      </c>
      <c r="AM103" t="s">
        <v>4259</v>
      </c>
      <c r="AN103" t="s">
        <v>1442</v>
      </c>
      <c r="AO103" t="s">
        <v>1688</v>
      </c>
      <c r="AP103" t="s">
        <v>1689</v>
      </c>
      <c r="AQ103">
        <v>1999530</v>
      </c>
      <c r="AR103">
        <v>2066098</v>
      </c>
      <c r="AS103">
        <v>2136100</v>
      </c>
      <c r="AT103">
        <v>2207969</v>
      </c>
      <c r="AU103">
        <v>2279568</v>
      </c>
      <c r="AV103">
        <v>2349455</v>
      </c>
      <c r="AW103">
        <v>2417101</v>
      </c>
      <c r="AX103">
        <v>2483231</v>
      </c>
      <c r="AY103">
        <v>2549206</v>
      </c>
      <c r="AZ103">
        <v>2617017</v>
      </c>
      <c r="BA103">
        <v>2688208</v>
      </c>
      <c r="BB103">
        <v>2763122</v>
      </c>
      <c r="BC103">
        <v>2841609</v>
      </c>
      <c r="BD103">
        <v>2924118</v>
      </c>
      <c r="BE103">
        <v>3011047</v>
      </c>
      <c r="BF103">
        <v>3102649</v>
      </c>
      <c r="BG103">
        <v>3199231</v>
      </c>
      <c r="BH103">
        <v>3300735</v>
      </c>
      <c r="BI103">
        <v>3406539</v>
      </c>
      <c r="BJ103">
        <v>3515736</v>
      </c>
      <c r="BK103">
        <v>3627640</v>
      </c>
      <c r="BL103">
        <v>3741932</v>
      </c>
      <c r="BM103">
        <v>3858691</v>
      </c>
      <c r="BN103">
        <v>3978080</v>
      </c>
      <c r="BO103">
        <v>4100422</v>
      </c>
      <c r="BP103">
        <v>4225870</v>
      </c>
      <c r="BQ103">
        <v>4354245</v>
      </c>
      <c r="BR103">
        <v>4485151</v>
      </c>
      <c r="BS103">
        <v>4618245</v>
      </c>
      <c r="BT103">
        <v>4753109</v>
      </c>
      <c r="BU103">
        <v>4889311</v>
      </c>
      <c r="BV103">
        <v>5026843</v>
      </c>
      <c r="BW103">
        <v>5165380</v>
      </c>
      <c r="BX103">
        <v>5303798</v>
      </c>
      <c r="BY103">
        <v>5440691</v>
      </c>
      <c r="BZ103">
        <v>5575099</v>
      </c>
      <c r="CA103">
        <v>5706605</v>
      </c>
      <c r="CB103">
        <v>5835607</v>
      </c>
      <c r="CC103">
        <v>5963008</v>
      </c>
      <c r="CD103">
        <v>6090164</v>
      </c>
      <c r="CE103">
        <v>6218151</v>
      </c>
      <c r="CF103">
        <v>6347272</v>
      </c>
      <c r="CG103">
        <v>6477525</v>
      </c>
      <c r="CH103">
        <v>6609337</v>
      </c>
      <c r="CI103">
        <v>6743128</v>
      </c>
      <c r="CJ103">
        <v>6879243</v>
      </c>
      <c r="CK103">
        <v>7017769</v>
      </c>
      <c r="CL103">
        <v>7158819</v>
      </c>
      <c r="CM103">
        <v>7302742</v>
      </c>
      <c r="CN103">
        <v>7449923</v>
      </c>
      <c r="CO103">
        <v>7600524</v>
      </c>
      <c r="CP103">
        <v>7754687</v>
      </c>
    </row>
    <row r="104" spans="1:94">
      <c r="A104" s="51" t="s">
        <v>4036</v>
      </c>
      <c r="B104" s="51" t="s">
        <v>1458</v>
      </c>
      <c r="C104" s="51" t="s">
        <v>1688</v>
      </c>
      <c r="D104" s="51" t="s">
        <v>1689</v>
      </c>
      <c r="E104" s="51" t="str">
        <f t="shared" si="7"/>
        <v>Kazakhstan.SP.POP.TOTL</v>
      </c>
      <c r="F104" s="52">
        <v>14898332.0898508</v>
      </c>
      <c r="G104" s="51">
        <v>15070634.1023545</v>
      </c>
      <c r="H104" s="51">
        <v>15244928.820037199</v>
      </c>
      <c r="I104" s="51">
        <v>15421239.288908901</v>
      </c>
      <c r="J104" s="51">
        <v>15599588.821511401</v>
      </c>
      <c r="K104" s="51">
        <v>15780001</v>
      </c>
      <c r="L104" s="51">
        <v>15896088.439393699</v>
      </c>
      <c r="M104" s="51">
        <v>16013029.889733501</v>
      </c>
      <c r="N104" s="51">
        <v>16130831.633651899</v>
      </c>
      <c r="O104" s="51">
        <v>16249500</v>
      </c>
      <c r="P104" s="51">
        <v>16348000</v>
      </c>
      <c r="Q104" s="52">
        <v>16450500</v>
      </c>
      <c r="R104" s="51">
        <v>16439095.1712678</v>
      </c>
      <c r="S104" s="51">
        <v>16330419.0041162</v>
      </c>
      <c r="T104" s="51">
        <v>16095198.937260799</v>
      </c>
      <c r="U104" s="51">
        <v>15815626.3821576</v>
      </c>
      <c r="V104" s="51">
        <v>15577894.256927</v>
      </c>
      <c r="W104" s="51">
        <v>15333703.0400357</v>
      </c>
      <c r="X104" s="51">
        <v>15071300.1250722</v>
      </c>
      <c r="Y104" s="51">
        <v>14928425.854054401</v>
      </c>
      <c r="Z104" s="52">
        <v>14883600</v>
      </c>
      <c r="AA104" s="51">
        <v>14858300</v>
      </c>
      <c r="AB104" s="51">
        <v>14858900</v>
      </c>
      <c r="AC104" s="51">
        <v>14909000</v>
      </c>
      <c r="AD104" s="51">
        <v>15013000</v>
      </c>
      <c r="AE104" s="51">
        <v>15147000</v>
      </c>
      <c r="AF104" s="51">
        <v>15308100</v>
      </c>
      <c r="AG104" s="52">
        <v>15484200</v>
      </c>
      <c r="AH104" s="51">
        <v>15674833</v>
      </c>
      <c r="AI104" s="51">
        <v>15888000</v>
      </c>
      <c r="AJ104" s="51">
        <f t="shared" si="5"/>
        <v>16323287</v>
      </c>
      <c r="AK104" s="51">
        <f t="shared" si="6"/>
        <v>16558458.999999998</v>
      </c>
      <c r="AM104" t="s">
        <v>4794</v>
      </c>
      <c r="AN104" t="s">
        <v>1443</v>
      </c>
      <c r="AO104" t="s">
        <v>1688</v>
      </c>
      <c r="AP104" t="s">
        <v>1689</v>
      </c>
      <c r="AQ104">
        <v>3075605</v>
      </c>
      <c r="AR104">
        <v>3168100</v>
      </c>
      <c r="AS104">
        <v>3305200</v>
      </c>
      <c r="AT104">
        <v>3420900</v>
      </c>
      <c r="AU104">
        <v>3504600</v>
      </c>
      <c r="AV104">
        <v>3597900</v>
      </c>
      <c r="AW104">
        <v>3629900</v>
      </c>
      <c r="AX104">
        <v>3722800</v>
      </c>
      <c r="AY104">
        <v>3802700</v>
      </c>
      <c r="AZ104">
        <v>3863900</v>
      </c>
      <c r="BA104">
        <v>3959000</v>
      </c>
      <c r="BB104">
        <v>4045300</v>
      </c>
      <c r="BC104">
        <v>4123600</v>
      </c>
      <c r="BD104">
        <v>4241600</v>
      </c>
      <c r="BE104">
        <v>4334200</v>
      </c>
      <c r="BF104">
        <v>4461600</v>
      </c>
      <c r="BG104">
        <v>4518000</v>
      </c>
      <c r="BH104">
        <v>4583700</v>
      </c>
      <c r="BI104">
        <v>4667500</v>
      </c>
      <c r="BJ104">
        <v>4929700</v>
      </c>
      <c r="BK104">
        <v>5063100</v>
      </c>
      <c r="BL104">
        <v>5183400</v>
      </c>
      <c r="BM104">
        <v>5264500</v>
      </c>
      <c r="BN104">
        <v>5345100</v>
      </c>
      <c r="BO104">
        <v>5397900</v>
      </c>
      <c r="BP104">
        <v>5456200</v>
      </c>
      <c r="BQ104">
        <v>5524600</v>
      </c>
      <c r="BR104">
        <v>5590500</v>
      </c>
      <c r="BS104">
        <v>5627600</v>
      </c>
      <c r="BT104">
        <v>5686200</v>
      </c>
      <c r="BU104">
        <v>5704500</v>
      </c>
      <c r="BV104">
        <v>5752000</v>
      </c>
      <c r="BW104">
        <v>5800500</v>
      </c>
      <c r="BX104">
        <v>5901000</v>
      </c>
      <c r="BY104">
        <v>6035400</v>
      </c>
      <c r="BZ104">
        <v>6156100</v>
      </c>
      <c r="CA104">
        <v>6435500</v>
      </c>
      <c r="CB104">
        <v>6489300</v>
      </c>
      <c r="CC104">
        <v>6543700</v>
      </c>
      <c r="CD104">
        <v>6606500</v>
      </c>
      <c r="CE104">
        <v>6665000</v>
      </c>
      <c r="CF104">
        <v>6714300</v>
      </c>
      <c r="CG104">
        <v>6744100</v>
      </c>
      <c r="CH104">
        <v>6730800</v>
      </c>
      <c r="CI104">
        <v>6783500</v>
      </c>
      <c r="CJ104">
        <v>6813200</v>
      </c>
      <c r="CK104">
        <v>6857100</v>
      </c>
      <c r="CL104">
        <v>6925900</v>
      </c>
      <c r="CM104">
        <v>6977700</v>
      </c>
      <c r="CN104">
        <v>7003700</v>
      </c>
      <c r="CO104">
        <v>7067800</v>
      </c>
      <c r="CP104">
        <v>7071600</v>
      </c>
    </row>
    <row r="105" spans="1:94">
      <c r="A105" s="51" t="s">
        <v>4079</v>
      </c>
      <c r="B105" s="51" t="s">
        <v>1459</v>
      </c>
      <c r="C105" s="51" t="s">
        <v>1688</v>
      </c>
      <c r="D105" s="51" t="s">
        <v>1689</v>
      </c>
      <c r="E105" s="51" t="str">
        <f t="shared" si="7"/>
        <v>Kenya.SP.POP.TOTL</v>
      </c>
      <c r="F105" s="52">
        <v>16261487</v>
      </c>
      <c r="G105" s="51">
        <v>16893952</v>
      </c>
      <c r="H105" s="51">
        <v>17551831</v>
      </c>
      <c r="I105" s="51">
        <v>18232421</v>
      </c>
      <c r="J105" s="51">
        <v>18932006</v>
      </c>
      <c r="K105" s="51">
        <v>19647584</v>
      </c>
      <c r="L105" s="51">
        <v>20377060</v>
      </c>
      <c r="M105" s="51">
        <v>21119892</v>
      </c>
      <c r="N105" s="51">
        <v>21876385</v>
      </c>
      <c r="O105" s="51">
        <v>22647538</v>
      </c>
      <c r="P105" s="51">
        <v>23433370</v>
      </c>
      <c r="Q105" s="52">
        <v>24235024</v>
      </c>
      <c r="R105" s="51">
        <v>25050056</v>
      </c>
      <c r="S105" s="51">
        <v>25870749</v>
      </c>
      <c r="T105" s="51">
        <v>26686977</v>
      </c>
      <c r="U105" s="51">
        <v>27492083</v>
      </c>
      <c r="V105" s="51">
        <v>28283375</v>
      </c>
      <c r="W105" s="51">
        <v>29064655</v>
      </c>
      <c r="X105" s="51">
        <v>29843983</v>
      </c>
      <c r="Y105" s="51">
        <v>30632957</v>
      </c>
      <c r="Z105" s="52">
        <v>31440637</v>
      </c>
      <c r="AA105" s="51">
        <v>32269397</v>
      </c>
      <c r="AB105" s="51">
        <v>33118782</v>
      </c>
      <c r="AC105" s="51">
        <v>33991605</v>
      </c>
      <c r="AD105" s="51">
        <v>34890366</v>
      </c>
      <c r="AE105" s="51">
        <v>35816784</v>
      </c>
      <c r="AF105" s="51">
        <v>36771613</v>
      </c>
      <c r="AG105" s="52">
        <v>37754701</v>
      </c>
      <c r="AH105" s="51">
        <v>38765312</v>
      </c>
      <c r="AI105" s="51">
        <v>39802015</v>
      </c>
      <c r="AJ105" s="51">
        <f t="shared" si="5"/>
        <v>40512682</v>
      </c>
      <c r="AK105" s="51">
        <f t="shared" si="6"/>
        <v>41609728</v>
      </c>
      <c r="AM105" t="s">
        <v>4167</v>
      </c>
      <c r="AN105" t="s">
        <v>1444</v>
      </c>
      <c r="AO105" t="s">
        <v>1688</v>
      </c>
      <c r="AP105" t="s">
        <v>1689</v>
      </c>
      <c r="AQ105">
        <v>9983967</v>
      </c>
      <c r="AR105">
        <v>10029321</v>
      </c>
      <c r="AS105">
        <v>10061734</v>
      </c>
      <c r="AT105">
        <v>10087947</v>
      </c>
      <c r="AU105">
        <v>10119835</v>
      </c>
      <c r="AV105">
        <v>10147935</v>
      </c>
      <c r="AW105">
        <v>10178653</v>
      </c>
      <c r="AX105">
        <v>10216604</v>
      </c>
      <c r="AY105">
        <v>10255815</v>
      </c>
      <c r="AZ105">
        <v>10298723</v>
      </c>
      <c r="BA105">
        <v>10337910</v>
      </c>
      <c r="BB105">
        <v>10367537</v>
      </c>
      <c r="BC105">
        <v>10398489</v>
      </c>
      <c r="BD105">
        <v>10432055</v>
      </c>
      <c r="BE105">
        <v>10478720</v>
      </c>
      <c r="BF105">
        <v>10540525</v>
      </c>
      <c r="BG105">
        <v>10598677</v>
      </c>
      <c r="BH105">
        <v>10648031</v>
      </c>
      <c r="BI105">
        <v>10684822</v>
      </c>
      <c r="BJ105">
        <v>10704152</v>
      </c>
      <c r="BK105">
        <v>10711122</v>
      </c>
      <c r="BL105">
        <v>10711848</v>
      </c>
      <c r="BM105">
        <v>10705535</v>
      </c>
      <c r="BN105">
        <v>10689463</v>
      </c>
      <c r="BO105">
        <v>10668095</v>
      </c>
      <c r="BP105">
        <v>10648713</v>
      </c>
      <c r="BQ105">
        <v>10630564</v>
      </c>
      <c r="BR105">
        <v>10612741</v>
      </c>
      <c r="BS105">
        <v>10596487</v>
      </c>
      <c r="BT105">
        <v>10481719</v>
      </c>
      <c r="BU105">
        <v>10373988</v>
      </c>
      <c r="BV105">
        <v>10373400</v>
      </c>
      <c r="BW105">
        <v>10369341</v>
      </c>
      <c r="BX105">
        <v>10357523</v>
      </c>
      <c r="BY105">
        <v>10343355</v>
      </c>
      <c r="BZ105">
        <v>10328965</v>
      </c>
      <c r="CA105">
        <v>10311238</v>
      </c>
      <c r="CB105">
        <v>10290486</v>
      </c>
      <c r="CC105">
        <v>10266570</v>
      </c>
      <c r="CD105">
        <v>10237530</v>
      </c>
      <c r="CE105">
        <v>10210971</v>
      </c>
      <c r="CF105">
        <v>10187576</v>
      </c>
      <c r="CG105">
        <v>10158608</v>
      </c>
      <c r="CH105">
        <v>10129552</v>
      </c>
      <c r="CI105">
        <v>10107146</v>
      </c>
      <c r="CJ105">
        <v>10087065</v>
      </c>
      <c r="CK105">
        <v>10071370</v>
      </c>
      <c r="CL105">
        <v>10055780</v>
      </c>
      <c r="CM105">
        <v>10038188</v>
      </c>
      <c r="CN105">
        <v>10022650</v>
      </c>
      <c r="CO105">
        <v>10000023</v>
      </c>
      <c r="CP105">
        <v>9971000</v>
      </c>
    </row>
    <row r="106" spans="1:94">
      <c r="A106" s="51" t="s">
        <v>90</v>
      </c>
      <c r="B106" s="51" t="s">
        <v>1460</v>
      </c>
      <c r="C106" s="51" t="s">
        <v>1688</v>
      </c>
      <c r="D106" s="51" t="s">
        <v>1689</v>
      </c>
      <c r="E106" s="51" t="str">
        <f t="shared" si="7"/>
        <v>Kiribati.SP.POP.TOTL</v>
      </c>
      <c r="F106" s="52">
        <v>58100</v>
      </c>
      <c r="G106" s="51">
        <v>59351.44</v>
      </c>
      <c r="H106" s="51">
        <v>60702.32</v>
      </c>
      <c r="I106" s="51">
        <v>62117.48</v>
      </c>
      <c r="J106" s="51">
        <v>63561.760000000002</v>
      </c>
      <c r="K106" s="51">
        <v>65000</v>
      </c>
      <c r="L106" s="51">
        <v>66448.828229363906</v>
      </c>
      <c r="M106" s="51">
        <v>67907.512926430194</v>
      </c>
      <c r="N106" s="51">
        <v>69375.296269525104</v>
      </c>
      <c r="O106" s="51">
        <v>70851.394817063599</v>
      </c>
      <c r="P106" s="51">
        <v>71845</v>
      </c>
      <c r="Q106" s="52">
        <v>73173</v>
      </c>
      <c r="R106" s="51">
        <v>74274</v>
      </c>
      <c r="S106" s="51">
        <v>75237</v>
      </c>
      <c r="T106" s="51">
        <v>76200</v>
      </c>
      <c r="U106" s="51">
        <v>77259</v>
      </c>
      <c r="V106" s="51">
        <v>78442</v>
      </c>
      <c r="W106" s="51">
        <v>79725</v>
      </c>
      <c r="X106" s="51">
        <v>81097</v>
      </c>
      <c r="Y106" s="51">
        <v>82537</v>
      </c>
      <c r="Z106" s="52">
        <v>84023</v>
      </c>
      <c r="AA106" s="51">
        <v>85563</v>
      </c>
      <c r="AB106" s="51">
        <v>87161</v>
      </c>
      <c r="AC106" s="51">
        <v>88789</v>
      </c>
      <c r="AD106" s="51">
        <v>90412</v>
      </c>
      <c r="AE106" s="51">
        <v>92004</v>
      </c>
      <c r="AF106" s="51">
        <v>93554</v>
      </c>
      <c r="AG106" s="52">
        <v>95068</v>
      </c>
      <c r="AH106" s="51">
        <v>96558</v>
      </c>
      <c r="AI106" s="51">
        <v>98045</v>
      </c>
      <c r="AJ106" s="51">
        <f t="shared" si="5"/>
        <v>99546</v>
      </c>
      <c r="AK106" s="51">
        <f t="shared" si="6"/>
        <v>101093</v>
      </c>
      <c r="AM106" t="s">
        <v>4169</v>
      </c>
      <c r="AN106" t="s">
        <v>1445</v>
      </c>
      <c r="AO106" t="s">
        <v>1688</v>
      </c>
      <c r="AP106" t="s">
        <v>1689</v>
      </c>
      <c r="AQ106">
        <v>175574</v>
      </c>
      <c r="AR106">
        <v>179029</v>
      </c>
      <c r="AS106">
        <v>182378</v>
      </c>
      <c r="AT106">
        <v>185653</v>
      </c>
      <c r="AU106">
        <v>188983</v>
      </c>
      <c r="AV106">
        <v>192286</v>
      </c>
      <c r="AW106">
        <v>195570</v>
      </c>
      <c r="AX106">
        <v>198751</v>
      </c>
      <c r="AY106">
        <v>201488</v>
      </c>
      <c r="AZ106">
        <v>203369</v>
      </c>
      <c r="BA106">
        <v>204438</v>
      </c>
      <c r="BB106">
        <v>206098</v>
      </c>
      <c r="BC106">
        <v>209137</v>
      </c>
      <c r="BD106">
        <v>212317</v>
      </c>
      <c r="BE106">
        <v>215209</v>
      </c>
      <c r="BF106">
        <v>217979</v>
      </c>
      <c r="BG106">
        <v>220154</v>
      </c>
      <c r="BH106">
        <v>221799</v>
      </c>
      <c r="BI106">
        <v>223537</v>
      </c>
      <c r="BJ106">
        <v>225735</v>
      </c>
      <c r="BK106">
        <v>228138</v>
      </c>
      <c r="BL106">
        <v>230755</v>
      </c>
      <c r="BM106">
        <v>233860</v>
      </c>
      <c r="BN106">
        <v>236977</v>
      </c>
      <c r="BO106">
        <v>239511</v>
      </c>
      <c r="BP106">
        <v>241405</v>
      </c>
      <c r="BQ106">
        <v>243180</v>
      </c>
      <c r="BR106">
        <v>245859</v>
      </c>
      <c r="BS106">
        <v>249740</v>
      </c>
      <c r="BT106">
        <v>252852</v>
      </c>
      <c r="BU106">
        <v>254826</v>
      </c>
      <c r="BV106">
        <v>257797</v>
      </c>
      <c r="BW106">
        <v>261057</v>
      </c>
      <c r="BX106">
        <v>263725</v>
      </c>
      <c r="BY106">
        <v>266021</v>
      </c>
      <c r="BZ106">
        <v>267468</v>
      </c>
      <c r="CA106">
        <v>268916</v>
      </c>
      <c r="CB106">
        <v>271128</v>
      </c>
      <c r="CC106">
        <v>274047</v>
      </c>
      <c r="CD106">
        <v>277381</v>
      </c>
      <c r="CE106">
        <v>281205</v>
      </c>
      <c r="CF106">
        <v>284968</v>
      </c>
      <c r="CG106">
        <v>287523</v>
      </c>
      <c r="CH106">
        <v>289521</v>
      </c>
      <c r="CI106">
        <v>292074</v>
      </c>
      <c r="CJ106">
        <v>296734</v>
      </c>
      <c r="CK106">
        <v>303782</v>
      </c>
      <c r="CL106">
        <v>311566</v>
      </c>
      <c r="CM106">
        <v>317414</v>
      </c>
      <c r="CN106">
        <v>318499</v>
      </c>
      <c r="CO106">
        <v>318041</v>
      </c>
      <c r="CP106">
        <v>319000</v>
      </c>
    </row>
    <row r="107" spans="1:94">
      <c r="A107" s="51" t="s">
        <v>1720</v>
      </c>
      <c r="B107" s="51" t="s">
        <v>1461</v>
      </c>
      <c r="C107" s="51" t="s">
        <v>1688</v>
      </c>
      <c r="D107" s="51" t="s">
        <v>1689</v>
      </c>
      <c r="E107" s="51" t="str">
        <f t="shared" si="7"/>
        <v>KoreaDPR.SP.POP.TOTL</v>
      </c>
      <c r="F107" s="52">
        <v>17239340</v>
      </c>
      <c r="G107" s="51">
        <v>17508290</v>
      </c>
      <c r="H107" s="51">
        <v>17801808</v>
      </c>
      <c r="I107" s="51">
        <v>18110759</v>
      </c>
      <c r="J107" s="51">
        <v>18420570</v>
      </c>
      <c r="K107" s="51">
        <v>18720888</v>
      </c>
      <c r="L107" s="51">
        <v>19008026</v>
      </c>
      <c r="M107" s="51">
        <v>19286187</v>
      </c>
      <c r="N107" s="51">
        <v>19562061</v>
      </c>
      <c r="O107" s="51">
        <v>19845618</v>
      </c>
      <c r="P107" s="51">
        <v>20143212</v>
      </c>
      <c r="Q107" s="52">
        <v>20456781</v>
      </c>
      <c r="R107" s="51">
        <v>20781270</v>
      </c>
      <c r="S107" s="51">
        <v>21107504</v>
      </c>
      <c r="T107" s="51">
        <v>21422745</v>
      </c>
      <c r="U107" s="51">
        <v>21717418</v>
      </c>
      <c r="V107" s="51">
        <v>21988734</v>
      </c>
      <c r="W107" s="51">
        <v>22238115</v>
      </c>
      <c r="X107" s="51">
        <v>22465445</v>
      </c>
      <c r="Y107" s="51">
        <v>22671897</v>
      </c>
      <c r="Z107" s="52">
        <v>22858710</v>
      </c>
      <c r="AA107" s="51">
        <v>23025293</v>
      </c>
      <c r="AB107" s="51">
        <v>23171871</v>
      </c>
      <c r="AC107" s="51">
        <v>23301815</v>
      </c>
      <c r="AD107" s="51">
        <v>23419659</v>
      </c>
      <c r="AE107" s="51">
        <v>23529081</v>
      </c>
      <c r="AF107" s="51">
        <v>23631592</v>
      </c>
      <c r="AG107" s="52">
        <v>23727676</v>
      </c>
      <c r="AH107" s="51">
        <v>23818753</v>
      </c>
      <c r="AI107" s="51">
        <v>23906070</v>
      </c>
      <c r="AJ107" s="51">
        <f t="shared" si="5"/>
        <v>24346229</v>
      </c>
      <c r="AK107" s="51">
        <f t="shared" si="6"/>
        <v>24451285</v>
      </c>
      <c r="AM107" t="s">
        <v>3997</v>
      </c>
      <c r="AN107" t="s">
        <v>1446</v>
      </c>
      <c r="AO107" t="s">
        <v>1688</v>
      </c>
      <c r="AP107" t="s">
        <v>1689</v>
      </c>
      <c r="AQ107">
        <v>447844159</v>
      </c>
      <c r="AR107">
        <v>456949783</v>
      </c>
      <c r="AS107">
        <v>466337036</v>
      </c>
      <c r="AT107">
        <v>476025147</v>
      </c>
      <c r="AU107">
        <v>486038945</v>
      </c>
      <c r="AV107">
        <v>496400381</v>
      </c>
      <c r="AW107">
        <v>507115411</v>
      </c>
      <c r="AX107">
        <v>518192403</v>
      </c>
      <c r="AY107">
        <v>529658233</v>
      </c>
      <c r="AZ107">
        <v>541544619</v>
      </c>
      <c r="BA107">
        <v>553873890</v>
      </c>
      <c r="BB107">
        <v>566651479</v>
      </c>
      <c r="BC107">
        <v>579871075</v>
      </c>
      <c r="BD107">
        <v>593526633</v>
      </c>
      <c r="BE107">
        <v>607606569</v>
      </c>
      <c r="BF107">
        <v>622096682</v>
      </c>
      <c r="BG107">
        <v>636992593</v>
      </c>
      <c r="BH107">
        <v>652279308</v>
      </c>
      <c r="BI107">
        <v>667917437</v>
      </c>
      <c r="BJ107">
        <v>683857312</v>
      </c>
      <c r="BK107">
        <v>700058589</v>
      </c>
      <c r="BL107">
        <v>716493309</v>
      </c>
      <c r="BM107">
        <v>733151769</v>
      </c>
      <c r="BN107">
        <v>750033539</v>
      </c>
      <c r="BO107">
        <v>767146806</v>
      </c>
      <c r="BP107">
        <v>784490842</v>
      </c>
      <c r="BQ107">
        <v>802051806</v>
      </c>
      <c r="BR107">
        <v>819800055</v>
      </c>
      <c r="BS107">
        <v>837699675</v>
      </c>
      <c r="BT107">
        <v>855707358</v>
      </c>
      <c r="BU107">
        <v>873785449</v>
      </c>
      <c r="BV107">
        <v>891910180</v>
      </c>
      <c r="BW107">
        <v>910064576</v>
      </c>
      <c r="BX107">
        <v>928226051</v>
      </c>
      <c r="BY107">
        <v>946373316</v>
      </c>
      <c r="BZ107">
        <v>964486155</v>
      </c>
      <c r="CA107">
        <v>982553253</v>
      </c>
      <c r="CB107">
        <v>1000558144</v>
      </c>
      <c r="CC107">
        <v>1018471141</v>
      </c>
      <c r="CD107">
        <v>1036258683</v>
      </c>
      <c r="CE107">
        <v>1053898107.0000001</v>
      </c>
      <c r="CF107">
        <v>1071374264</v>
      </c>
      <c r="CG107">
        <v>1088694080</v>
      </c>
      <c r="CH107">
        <v>1105885689</v>
      </c>
      <c r="CI107">
        <v>1122991192</v>
      </c>
      <c r="CJ107">
        <v>1140042863</v>
      </c>
      <c r="CK107">
        <v>1157038539</v>
      </c>
      <c r="CL107">
        <v>1173971629</v>
      </c>
      <c r="CM107">
        <v>1190863679</v>
      </c>
      <c r="CN107">
        <v>1207740408</v>
      </c>
      <c r="CO107">
        <v>1224614327</v>
      </c>
      <c r="CP107">
        <v>1241491960</v>
      </c>
    </row>
    <row r="108" spans="1:94">
      <c r="A108" s="51" t="s">
        <v>1721</v>
      </c>
      <c r="B108" s="51" t="s">
        <v>1462</v>
      </c>
      <c r="C108" s="51" t="s">
        <v>1688</v>
      </c>
      <c r="D108" s="51" t="s">
        <v>1689</v>
      </c>
      <c r="E108" s="51" t="str">
        <f t="shared" si="7"/>
        <v>KoreaRep.SP.POP.TOTL</v>
      </c>
      <c r="F108" s="52">
        <v>38124000</v>
      </c>
      <c r="G108" s="51">
        <v>38723000</v>
      </c>
      <c r="H108" s="51">
        <v>39326000</v>
      </c>
      <c r="I108" s="51">
        <v>39910000</v>
      </c>
      <c r="J108" s="51">
        <v>40406000</v>
      </c>
      <c r="K108" s="51">
        <v>40806000</v>
      </c>
      <c r="L108" s="51">
        <v>41184000</v>
      </c>
      <c r="M108" s="51">
        <v>41575000</v>
      </c>
      <c r="N108" s="51">
        <v>41975000</v>
      </c>
      <c r="O108" s="51">
        <v>42380000</v>
      </c>
      <c r="P108" s="51">
        <v>42869000</v>
      </c>
      <c r="Q108" s="52">
        <v>43268000</v>
      </c>
      <c r="R108" s="51">
        <v>43663000</v>
      </c>
      <c r="S108" s="51">
        <v>44056000</v>
      </c>
      <c r="T108" s="51">
        <v>44453000</v>
      </c>
      <c r="U108" s="51">
        <v>45093000</v>
      </c>
      <c r="V108" s="51">
        <v>45525000</v>
      </c>
      <c r="W108" s="51">
        <v>45954000</v>
      </c>
      <c r="X108" s="51">
        <v>46287000</v>
      </c>
      <c r="Y108" s="51">
        <v>46617000</v>
      </c>
      <c r="Z108" s="52">
        <v>47008000</v>
      </c>
      <c r="AA108" s="51">
        <v>47357000</v>
      </c>
      <c r="AB108" s="51">
        <v>47622000</v>
      </c>
      <c r="AC108" s="51">
        <v>47859000</v>
      </c>
      <c r="AD108" s="51">
        <v>48039000</v>
      </c>
      <c r="AE108" s="51">
        <v>48138000</v>
      </c>
      <c r="AF108" s="51">
        <v>48297000</v>
      </c>
      <c r="AG108" s="52">
        <v>48456000</v>
      </c>
      <c r="AH108" s="51">
        <v>48607000</v>
      </c>
      <c r="AI108" s="51">
        <v>48747000</v>
      </c>
      <c r="AJ108" s="51">
        <f t="shared" si="5"/>
        <v>49410000</v>
      </c>
      <c r="AK108" s="51">
        <f t="shared" si="6"/>
        <v>49779000</v>
      </c>
      <c r="AM108" t="s">
        <v>3998</v>
      </c>
      <c r="AN108" t="s">
        <v>1447</v>
      </c>
      <c r="AO108" t="s">
        <v>1688</v>
      </c>
      <c r="AP108" t="s">
        <v>1689</v>
      </c>
      <c r="AQ108">
        <v>91946612</v>
      </c>
      <c r="AR108">
        <v>94225771</v>
      </c>
      <c r="AS108">
        <v>96582241</v>
      </c>
      <c r="AT108">
        <v>99018230</v>
      </c>
      <c r="AU108">
        <v>101538797</v>
      </c>
      <c r="AV108">
        <v>104146696</v>
      </c>
      <c r="AW108">
        <v>106839814</v>
      </c>
      <c r="AX108">
        <v>109612753</v>
      </c>
      <c r="AY108">
        <v>112461009</v>
      </c>
      <c r="AZ108">
        <v>115379062</v>
      </c>
      <c r="BA108">
        <v>118361740</v>
      </c>
      <c r="BB108">
        <v>121405753</v>
      </c>
      <c r="BC108">
        <v>124507744</v>
      </c>
      <c r="BD108">
        <v>127662293</v>
      </c>
      <c r="BE108">
        <v>130863441</v>
      </c>
      <c r="BF108">
        <v>134105926</v>
      </c>
      <c r="BG108">
        <v>137382075</v>
      </c>
      <c r="BH108">
        <v>140688052</v>
      </c>
      <c r="BI108">
        <v>144026720</v>
      </c>
      <c r="BJ108">
        <v>147403681</v>
      </c>
      <c r="BK108">
        <v>150820044</v>
      </c>
      <c r="BL108">
        <v>154275429</v>
      </c>
      <c r="BM108">
        <v>157758440</v>
      </c>
      <c r="BN108">
        <v>161245684</v>
      </c>
      <c r="BO108">
        <v>164706919</v>
      </c>
      <c r="BP108">
        <v>168119209</v>
      </c>
      <c r="BQ108">
        <v>171472345</v>
      </c>
      <c r="BR108">
        <v>174767379</v>
      </c>
      <c r="BS108">
        <v>178006800</v>
      </c>
      <c r="BT108">
        <v>181197879</v>
      </c>
      <c r="BU108">
        <v>184345939</v>
      </c>
      <c r="BV108">
        <v>187451800</v>
      </c>
      <c r="BW108">
        <v>190512441</v>
      </c>
      <c r="BX108">
        <v>193525648</v>
      </c>
      <c r="BY108">
        <v>196488446</v>
      </c>
      <c r="BZ108">
        <v>199400339</v>
      </c>
      <c r="CA108">
        <v>202257039</v>
      </c>
      <c r="CB108">
        <v>205063468</v>
      </c>
      <c r="CC108">
        <v>207839287</v>
      </c>
      <c r="CD108">
        <v>210610776</v>
      </c>
      <c r="CE108">
        <v>213395411</v>
      </c>
      <c r="CF108">
        <v>216203499</v>
      </c>
      <c r="CG108">
        <v>219026365</v>
      </c>
      <c r="CH108">
        <v>221839235</v>
      </c>
      <c r="CI108">
        <v>224606531</v>
      </c>
      <c r="CJ108">
        <v>227303175</v>
      </c>
      <c r="CK108">
        <v>229918547</v>
      </c>
      <c r="CL108">
        <v>232461746</v>
      </c>
      <c r="CM108">
        <v>234951154</v>
      </c>
      <c r="CN108">
        <v>237414495</v>
      </c>
      <c r="CO108">
        <v>239870937</v>
      </c>
      <c r="CP108">
        <v>242325638</v>
      </c>
    </row>
    <row r="109" spans="1:94">
      <c r="A109" s="51" t="s">
        <v>4004</v>
      </c>
      <c r="B109" s="51" t="s">
        <v>1463</v>
      </c>
      <c r="C109" s="51" t="s">
        <v>1688</v>
      </c>
      <c r="D109" s="51" t="s">
        <v>1689</v>
      </c>
      <c r="E109" s="51" t="str">
        <f t="shared" si="7"/>
        <v>Kuwait.SP.POP.TOTL</v>
      </c>
      <c r="F109" s="52">
        <v>1375000</v>
      </c>
      <c r="G109" s="51">
        <v>1451444.84084659</v>
      </c>
      <c r="H109" s="51">
        <v>1524296.88163677</v>
      </c>
      <c r="I109" s="51">
        <v>1592611.2294544999</v>
      </c>
      <c r="J109" s="51">
        <v>1655469.4600023399</v>
      </c>
      <c r="K109" s="51">
        <v>1712000</v>
      </c>
      <c r="L109" s="51">
        <v>1791000</v>
      </c>
      <c r="M109" s="51">
        <v>1873000</v>
      </c>
      <c r="N109" s="51">
        <v>1958000</v>
      </c>
      <c r="O109" s="51">
        <v>2048000</v>
      </c>
      <c r="P109" s="51">
        <v>2125000</v>
      </c>
      <c r="Q109" s="52">
        <v>1363000</v>
      </c>
      <c r="R109" s="51" t="s">
        <v>1768</v>
      </c>
      <c r="S109" s="51" t="s">
        <v>1768</v>
      </c>
      <c r="T109" s="51" t="s">
        <v>1768</v>
      </c>
      <c r="U109" s="51">
        <v>1802000</v>
      </c>
      <c r="V109" s="51">
        <v>1894000</v>
      </c>
      <c r="W109" s="51">
        <v>1980000</v>
      </c>
      <c r="X109" s="51">
        <v>2027000</v>
      </c>
      <c r="Y109" s="51">
        <v>2107000</v>
      </c>
      <c r="Z109" s="52">
        <v>2190000</v>
      </c>
      <c r="AA109" s="51">
        <v>2275000</v>
      </c>
      <c r="AB109" s="51">
        <v>2334919.2616910301</v>
      </c>
      <c r="AC109" s="51">
        <v>2396416.68510585</v>
      </c>
      <c r="AD109" s="51">
        <v>2459533.83608414</v>
      </c>
      <c r="AE109" s="51">
        <v>2535446.0557540702</v>
      </c>
      <c r="AF109" s="51">
        <v>2599443.5284223901</v>
      </c>
      <c r="AG109" s="52">
        <v>2662966.03535596</v>
      </c>
      <c r="AH109" s="51">
        <v>2728040.8394804602</v>
      </c>
      <c r="AI109" s="51">
        <v>2794705.87422586</v>
      </c>
      <c r="AJ109" s="51">
        <f t="shared" si="5"/>
        <v>2736732</v>
      </c>
      <c r="AK109" s="51">
        <f t="shared" si="6"/>
        <v>2818042</v>
      </c>
      <c r="AM109" t="s">
        <v>4686</v>
      </c>
      <c r="AN109" t="s">
        <v>1448</v>
      </c>
      <c r="AO109" t="s">
        <v>1688</v>
      </c>
      <c r="AP109" t="s">
        <v>1689</v>
      </c>
      <c r="AQ109">
        <v>21999103</v>
      </c>
      <c r="AR109">
        <v>22571865</v>
      </c>
      <c r="AS109">
        <v>23163924</v>
      </c>
      <c r="AT109">
        <v>23775945</v>
      </c>
      <c r="AU109">
        <v>24408927</v>
      </c>
      <c r="AV109">
        <v>25063612</v>
      </c>
      <c r="AW109">
        <v>25743217</v>
      </c>
      <c r="AX109">
        <v>26448218</v>
      </c>
      <c r="AY109">
        <v>27173692</v>
      </c>
      <c r="AZ109">
        <v>27912687</v>
      </c>
      <c r="BA109">
        <v>28662011</v>
      </c>
      <c r="BB109">
        <v>29421198</v>
      </c>
      <c r="BC109">
        <v>30197689</v>
      </c>
      <c r="BD109">
        <v>31006191</v>
      </c>
      <c r="BE109">
        <v>31866190</v>
      </c>
      <c r="BF109">
        <v>32793173.000000004</v>
      </c>
      <c r="BG109">
        <v>33788867</v>
      </c>
      <c r="BH109">
        <v>34853522</v>
      </c>
      <c r="BI109">
        <v>35998637</v>
      </c>
      <c r="BJ109">
        <v>37237306</v>
      </c>
      <c r="BK109">
        <v>38576541</v>
      </c>
      <c r="BL109">
        <v>40012129</v>
      </c>
      <c r="BM109">
        <v>41533339</v>
      </c>
      <c r="BN109">
        <v>43130529</v>
      </c>
      <c r="BO109">
        <v>44790735</v>
      </c>
      <c r="BP109">
        <v>46497235</v>
      </c>
      <c r="BQ109">
        <v>48257311</v>
      </c>
      <c r="BR109">
        <v>50052662</v>
      </c>
      <c r="BS109">
        <v>51810746</v>
      </c>
      <c r="BT109">
        <v>53437770</v>
      </c>
      <c r="BU109">
        <v>54870583</v>
      </c>
      <c r="BV109">
        <v>56071545</v>
      </c>
      <c r="BW109">
        <v>57067645</v>
      </c>
      <c r="BX109">
        <v>57940444</v>
      </c>
      <c r="BY109">
        <v>58808655</v>
      </c>
      <c r="BZ109">
        <v>59757114</v>
      </c>
      <c r="CA109">
        <v>60815686</v>
      </c>
      <c r="CB109">
        <v>61955730</v>
      </c>
      <c r="CC109">
        <v>63133032</v>
      </c>
      <c r="CD109">
        <v>64278307</v>
      </c>
      <c r="CE109">
        <v>65342319</v>
      </c>
      <c r="CF109">
        <v>66313553</v>
      </c>
      <c r="CG109">
        <v>67212850</v>
      </c>
      <c r="CH109">
        <v>68061695</v>
      </c>
      <c r="CI109">
        <v>68893323</v>
      </c>
      <c r="CJ109">
        <v>69732007</v>
      </c>
      <c r="CK109">
        <v>70582086</v>
      </c>
      <c r="CL109">
        <v>71435498</v>
      </c>
      <c r="CM109">
        <v>72289291</v>
      </c>
      <c r="CN109">
        <v>73137148</v>
      </c>
      <c r="CO109">
        <v>73973630</v>
      </c>
      <c r="CP109">
        <v>74798599</v>
      </c>
    </row>
    <row r="110" spans="1:94">
      <c r="A110" s="51" t="s">
        <v>1464</v>
      </c>
      <c r="B110" s="51" t="s">
        <v>1465</v>
      </c>
      <c r="C110" s="51" t="s">
        <v>1688</v>
      </c>
      <c r="D110" s="51" t="s">
        <v>1689</v>
      </c>
      <c r="E110" s="51" t="str">
        <f t="shared" si="7"/>
        <v>Kyrgyz Republic.SP.POP.TOTL</v>
      </c>
      <c r="F110" s="52">
        <v>3632000</v>
      </c>
      <c r="G110" s="51">
        <v>3701000</v>
      </c>
      <c r="H110" s="51">
        <v>3771000</v>
      </c>
      <c r="I110" s="51">
        <v>3843000</v>
      </c>
      <c r="J110" s="51">
        <v>3918000</v>
      </c>
      <c r="K110" s="51">
        <v>3996000</v>
      </c>
      <c r="L110" s="51">
        <v>4076000</v>
      </c>
      <c r="M110" s="51">
        <v>4161000</v>
      </c>
      <c r="N110" s="51">
        <v>4258000</v>
      </c>
      <c r="O110" s="51">
        <v>4340000</v>
      </c>
      <c r="P110" s="51">
        <v>4423000</v>
      </c>
      <c r="Q110" s="52">
        <v>4495000</v>
      </c>
      <c r="R110" s="51">
        <v>4546000</v>
      </c>
      <c r="S110" s="51">
        <v>4543000</v>
      </c>
      <c r="T110" s="51">
        <v>4540000</v>
      </c>
      <c r="U110" s="51">
        <v>4589900</v>
      </c>
      <c r="V110" s="51">
        <v>4657000</v>
      </c>
      <c r="W110" s="51">
        <v>4725000</v>
      </c>
      <c r="X110" s="51">
        <v>4797000</v>
      </c>
      <c r="Y110" s="51">
        <v>4864600</v>
      </c>
      <c r="Z110" s="52">
        <v>4915300</v>
      </c>
      <c r="AA110" s="51">
        <v>4954800</v>
      </c>
      <c r="AB110" s="51">
        <v>4993200</v>
      </c>
      <c r="AC110" s="51">
        <v>5038600</v>
      </c>
      <c r="AD110" s="51">
        <v>5092802</v>
      </c>
      <c r="AE110" s="51">
        <v>5143500</v>
      </c>
      <c r="AF110" s="51">
        <v>5192100</v>
      </c>
      <c r="AG110" s="52">
        <v>5234800</v>
      </c>
      <c r="AH110" s="51">
        <v>5277900</v>
      </c>
      <c r="AI110" s="51">
        <v>5321354.8578742296</v>
      </c>
      <c r="AJ110" s="51">
        <f t="shared" si="5"/>
        <v>5447900</v>
      </c>
      <c r="AK110" s="51">
        <f t="shared" si="6"/>
        <v>5507000</v>
      </c>
      <c r="AM110" t="s">
        <v>4000</v>
      </c>
      <c r="AN110" t="s">
        <v>1449</v>
      </c>
      <c r="AO110" t="s">
        <v>1688</v>
      </c>
      <c r="AP110" t="s">
        <v>1689</v>
      </c>
      <c r="AQ110">
        <v>7379922</v>
      </c>
      <c r="AR110">
        <v>7570069</v>
      </c>
      <c r="AS110">
        <v>7773193</v>
      </c>
      <c r="AT110">
        <v>7991619</v>
      </c>
      <c r="AU110">
        <v>8227763.0000000009</v>
      </c>
      <c r="AV110">
        <v>8483109</v>
      </c>
      <c r="AW110">
        <v>8759064</v>
      </c>
      <c r="AX110">
        <v>9054873</v>
      </c>
      <c r="AY110">
        <v>9367055</v>
      </c>
      <c r="AZ110">
        <v>9690613</v>
      </c>
      <c r="BA110">
        <v>10021785</v>
      </c>
      <c r="BB110">
        <v>10358219</v>
      </c>
      <c r="BC110">
        <v>10700247</v>
      </c>
      <c r="BD110">
        <v>11049889</v>
      </c>
      <c r="BE110">
        <v>11410460</v>
      </c>
      <c r="BF110">
        <v>11783644</v>
      </c>
      <c r="BG110">
        <v>12157292</v>
      </c>
      <c r="BH110">
        <v>12542789</v>
      </c>
      <c r="BI110">
        <v>12940509</v>
      </c>
      <c r="BJ110">
        <v>13350840</v>
      </c>
      <c r="BK110">
        <v>13774183</v>
      </c>
      <c r="BL110">
        <v>14137046</v>
      </c>
      <c r="BM110">
        <v>14509468</v>
      </c>
      <c r="BN110">
        <v>14891701</v>
      </c>
      <c r="BO110">
        <v>15284004</v>
      </c>
      <c r="BP110">
        <v>15686642</v>
      </c>
      <c r="BQ110">
        <v>16158857</v>
      </c>
      <c r="BR110">
        <v>16645287</v>
      </c>
      <c r="BS110">
        <v>17146360</v>
      </c>
      <c r="BT110">
        <v>17662517</v>
      </c>
      <c r="BU110">
        <v>18194213</v>
      </c>
      <c r="BV110">
        <v>18706561</v>
      </c>
      <c r="BW110">
        <v>19233337</v>
      </c>
      <c r="BX110">
        <v>19774947</v>
      </c>
      <c r="BY110">
        <v>20331808</v>
      </c>
      <c r="BZ110">
        <v>20904351</v>
      </c>
      <c r="CA110">
        <v>21545638</v>
      </c>
      <c r="CB110">
        <v>22206597</v>
      </c>
      <c r="CC110">
        <v>22887833</v>
      </c>
      <c r="CD110">
        <v>23589967</v>
      </c>
      <c r="CE110">
        <v>24313641</v>
      </c>
      <c r="CF110">
        <v>24937728</v>
      </c>
      <c r="CG110">
        <v>25577836</v>
      </c>
      <c r="CH110">
        <v>26234373</v>
      </c>
      <c r="CI110">
        <v>26907763</v>
      </c>
      <c r="CJ110">
        <v>27598437</v>
      </c>
      <c r="CK110">
        <v>28432904</v>
      </c>
      <c r="CL110">
        <v>29292601</v>
      </c>
      <c r="CM110">
        <v>30178292</v>
      </c>
      <c r="CN110">
        <v>31090763</v>
      </c>
      <c r="CO110">
        <v>32030823</v>
      </c>
      <c r="CP110">
        <v>32961959.000000004</v>
      </c>
    </row>
    <row r="111" spans="1:94">
      <c r="A111" s="51" t="s">
        <v>1723</v>
      </c>
      <c r="B111" s="51" t="s">
        <v>1466</v>
      </c>
      <c r="C111" s="51" t="s">
        <v>1688</v>
      </c>
      <c r="D111" s="51" t="s">
        <v>1689</v>
      </c>
      <c r="E111" s="51" t="str">
        <f t="shared" si="7"/>
        <v>LaoPDR.SP.POP.TOTL</v>
      </c>
      <c r="F111" s="52">
        <v>3237523</v>
      </c>
      <c r="G111" s="51">
        <v>3300039</v>
      </c>
      <c r="H111" s="51">
        <v>3375843</v>
      </c>
      <c r="I111" s="51">
        <v>3462759</v>
      </c>
      <c r="J111" s="51">
        <v>3556946</v>
      </c>
      <c r="K111" s="51">
        <v>3655458</v>
      </c>
      <c r="L111" s="51">
        <v>3757897</v>
      </c>
      <c r="M111" s="51">
        <v>3864942</v>
      </c>
      <c r="N111" s="51">
        <v>3975873</v>
      </c>
      <c r="O111" s="51">
        <v>4089977</v>
      </c>
      <c r="P111" s="51">
        <v>4206591</v>
      </c>
      <c r="Q111" s="52">
        <v>4324936</v>
      </c>
      <c r="R111" s="51">
        <v>4444447</v>
      </c>
      <c r="S111" s="51">
        <v>4564946</v>
      </c>
      <c r="T111" s="51">
        <v>4686422</v>
      </c>
      <c r="U111" s="51">
        <v>4808652</v>
      </c>
      <c r="V111" s="51">
        <v>4931929</v>
      </c>
      <c r="W111" s="51">
        <v>5055546</v>
      </c>
      <c r="X111" s="51">
        <v>5177155</v>
      </c>
      <c r="Y111" s="51">
        <v>5293707</v>
      </c>
      <c r="Z111" s="52">
        <v>5403262</v>
      </c>
      <c r="AA111" s="51">
        <v>5504654</v>
      </c>
      <c r="AB111" s="51">
        <v>5599120</v>
      </c>
      <c r="AC111" s="51">
        <v>5690114</v>
      </c>
      <c r="AD111" s="51">
        <v>5782514</v>
      </c>
      <c r="AE111" s="51">
        <v>5879880</v>
      </c>
      <c r="AF111" s="51">
        <v>5983451</v>
      </c>
      <c r="AG111" s="52">
        <v>6092332</v>
      </c>
      <c r="AH111" s="51">
        <v>6205341</v>
      </c>
      <c r="AI111" s="51">
        <v>6320429</v>
      </c>
      <c r="AJ111" s="51">
        <f t="shared" si="5"/>
        <v>6200894</v>
      </c>
      <c r="AK111" s="51">
        <f t="shared" si="6"/>
        <v>6288037</v>
      </c>
      <c r="AM111" t="s">
        <v>4148</v>
      </c>
      <c r="AN111" t="s">
        <v>1450</v>
      </c>
      <c r="AO111" t="s">
        <v>1688</v>
      </c>
      <c r="AP111" t="s">
        <v>1689</v>
      </c>
      <c r="AQ111">
        <v>2828600</v>
      </c>
      <c r="AR111">
        <v>2824400</v>
      </c>
      <c r="AS111">
        <v>2836050</v>
      </c>
      <c r="AT111">
        <v>2852650</v>
      </c>
      <c r="AU111">
        <v>2866550</v>
      </c>
      <c r="AV111">
        <v>2877300</v>
      </c>
      <c r="AW111">
        <v>2888800</v>
      </c>
      <c r="AX111">
        <v>2902450</v>
      </c>
      <c r="AY111">
        <v>2915550</v>
      </c>
      <c r="AZ111">
        <v>2932650</v>
      </c>
      <c r="BA111">
        <v>2957250</v>
      </c>
      <c r="BB111">
        <v>2992050</v>
      </c>
      <c r="BC111">
        <v>3036850</v>
      </c>
      <c r="BD111">
        <v>3085950</v>
      </c>
      <c r="BE111">
        <v>3137500</v>
      </c>
      <c r="BF111">
        <v>3189550</v>
      </c>
      <c r="BG111">
        <v>3238050</v>
      </c>
      <c r="BH111">
        <v>3282200</v>
      </c>
      <c r="BI111">
        <v>3329100</v>
      </c>
      <c r="BJ111">
        <v>3373750</v>
      </c>
      <c r="BK111">
        <v>3412800</v>
      </c>
      <c r="BL111">
        <v>3453000</v>
      </c>
      <c r="BM111">
        <v>3485800</v>
      </c>
      <c r="BN111">
        <v>3510600</v>
      </c>
      <c r="BO111">
        <v>3532423</v>
      </c>
      <c r="BP111">
        <v>3538082</v>
      </c>
      <c r="BQ111">
        <v>3539690</v>
      </c>
      <c r="BR111">
        <v>3540057</v>
      </c>
      <c r="BS111">
        <v>3524949</v>
      </c>
      <c r="BT111">
        <v>3511009</v>
      </c>
      <c r="BU111">
        <v>3513974</v>
      </c>
      <c r="BV111">
        <v>3534235</v>
      </c>
      <c r="BW111">
        <v>3558430</v>
      </c>
      <c r="BX111">
        <v>3576261</v>
      </c>
      <c r="BY111">
        <v>3590386</v>
      </c>
      <c r="BZ111">
        <v>3608841</v>
      </c>
      <c r="CA111">
        <v>3637510</v>
      </c>
      <c r="CB111">
        <v>3674171</v>
      </c>
      <c r="CC111">
        <v>3712696</v>
      </c>
      <c r="CD111">
        <v>3754786</v>
      </c>
      <c r="CE111">
        <v>3805174</v>
      </c>
      <c r="CF111">
        <v>3866243</v>
      </c>
      <c r="CG111">
        <v>3931947</v>
      </c>
      <c r="CH111">
        <v>3996521</v>
      </c>
      <c r="CI111">
        <v>4070262</v>
      </c>
      <c r="CJ111">
        <v>4159914</v>
      </c>
      <c r="CK111">
        <v>4260341</v>
      </c>
      <c r="CL111">
        <v>4356931</v>
      </c>
      <c r="CM111">
        <v>4425683</v>
      </c>
      <c r="CN111">
        <v>4458942</v>
      </c>
      <c r="CO111">
        <v>4474356</v>
      </c>
      <c r="CP111">
        <v>4487000</v>
      </c>
    </row>
    <row r="112" spans="1:94">
      <c r="A112" s="51" t="s">
        <v>1467</v>
      </c>
      <c r="B112" s="51" t="s">
        <v>1468</v>
      </c>
      <c r="C112" s="51" t="s">
        <v>1688</v>
      </c>
      <c r="D112" s="51" t="s">
        <v>1689</v>
      </c>
      <c r="E112" s="51" t="str">
        <f t="shared" si="7"/>
        <v>Latin America &amp; Caribbean.SP.POP.TOTL</v>
      </c>
      <c r="F112" s="52">
        <v>355425926</v>
      </c>
      <c r="G112" s="51">
        <v>363419086.03680003</v>
      </c>
      <c r="H112" s="51">
        <v>371457847.22399998</v>
      </c>
      <c r="I112" s="51">
        <v>379520721.39999998</v>
      </c>
      <c r="J112" s="51">
        <v>387590969.40640002</v>
      </c>
      <c r="K112" s="51">
        <v>395646682</v>
      </c>
      <c r="L112" s="51">
        <v>403681086.81170201</v>
      </c>
      <c r="M112" s="51">
        <v>411688366.71923798</v>
      </c>
      <c r="N112" s="51">
        <v>419662752.12092102</v>
      </c>
      <c r="O112" s="51">
        <v>427619551.01506799</v>
      </c>
      <c r="P112" s="51">
        <v>435543986</v>
      </c>
      <c r="Q112" s="52">
        <v>443423288.50032401</v>
      </c>
      <c r="R112" s="51">
        <v>451279018.03363299</v>
      </c>
      <c r="S112" s="51">
        <v>459111379.51297301</v>
      </c>
      <c r="T112" s="51">
        <v>466936086.79313397</v>
      </c>
      <c r="U112" s="51">
        <v>474762093</v>
      </c>
      <c r="V112" s="51">
        <v>482410378.42512703</v>
      </c>
      <c r="W112" s="51">
        <v>489973634.42817301</v>
      </c>
      <c r="X112" s="51">
        <v>497472068.94779301</v>
      </c>
      <c r="Y112" s="51">
        <v>504927219.42219901</v>
      </c>
      <c r="Z112" s="52">
        <v>512361110.95927101</v>
      </c>
      <c r="AA112" s="51">
        <v>519388792.42744899</v>
      </c>
      <c r="AB112" s="51">
        <v>526323899.16827101</v>
      </c>
      <c r="AC112" s="51">
        <v>533179189.58552599</v>
      </c>
      <c r="AD112" s="51">
        <v>539951656.54737902</v>
      </c>
      <c r="AE112" s="51">
        <v>546624306.51974905</v>
      </c>
      <c r="AF112" s="51">
        <v>553273857.22520006</v>
      </c>
      <c r="AG112" s="52">
        <v>559728802.68989098</v>
      </c>
      <c r="AH112" s="51">
        <v>566091164.59996402</v>
      </c>
      <c r="AI112" s="51" t="e">
        <v>#N/A</v>
      </c>
      <c r="AJ112" s="51">
        <f t="shared" si="5"/>
        <v>582501932</v>
      </c>
      <c r="AK112" s="51">
        <f t="shared" si="6"/>
        <v>589018078</v>
      </c>
      <c r="AM112" t="s">
        <v>1451</v>
      </c>
      <c r="AN112" t="s">
        <v>1452</v>
      </c>
      <c r="AO112" t="s">
        <v>1688</v>
      </c>
      <c r="AP112" t="s">
        <v>1689</v>
      </c>
      <c r="AQ112">
        <v>48445</v>
      </c>
      <c r="AR112">
        <v>48357</v>
      </c>
      <c r="AS112">
        <v>48585</v>
      </c>
      <c r="AT112">
        <v>49094</v>
      </c>
      <c r="AU112">
        <v>49822</v>
      </c>
      <c r="AV112">
        <v>50717</v>
      </c>
      <c r="AW112">
        <v>51780</v>
      </c>
      <c r="AX112">
        <v>52999</v>
      </c>
      <c r="AY112">
        <v>54294</v>
      </c>
      <c r="AZ112">
        <v>55559</v>
      </c>
      <c r="BA112">
        <v>56717</v>
      </c>
      <c r="BB112">
        <v>57717</v>
      </c>
      <c r="BC112">
        <v>58567</v>
      </c>
      <c r="BD112">
        <v>59331</v>
      </c>
      <c r="BE112">
        <v>60102</v>
      </c>
      <c r="BF112">
        <v>60945</v>
      </c>
      <c r="BG112">
        <v>61904</v>
      </c>
      <c r="BH112">
        <v>62938</v>
      </c>
      <c r="BI112">
        <v>63923</v>
      </c>
      <c r="BJ112">
        <v>64684</v>
      </c>
      <c r="BK112">
        <v>65112</v>
      </c>
      <c r="BL112">
        <v>65132</v>
      </c>
      <c r="BM112">
        <v>64820</v>
      </c>
      <c r="BN112">
        <v>64407</v>
      </c>
      <c r="BO112">
        <v>64209</v>
      </c>
      <c r="BP112">
        <v>64448</v>
      </c>
      <c r="BQ112">
        <v>65226</v>
      </c>
      <c r="BR112">
        <v>66450</v>
      </c>
      <c r="BS112">
        <v>67904</v>
      </c>
      <c r="BT112">
        <v>69265</v>
      </c>
      <c r="BU112">
        <v>70313</v>
      </c>
      <c r="BV112">
        <v>70963</v>
      </c>
      <c r="BW112">
        <v>71305</v>
      </c>
      <c r="BX112">
        <v>71484</v>
      </c>
      <c r="BY112">
        <v>71724</v>
      </c>
      <c r="BZ112">
        <v>72183</v>
      </c>
      <c r="CA112">
        <v>72908</v>
      </c>
      <c r="CB112">
        <v>73832</v>
      </c>
      <c r="CC112">
        <v>74870</v>
      </c>
      <c r="CD112">
        <v>75892</v>
      </c>
      <c r="CE112">
        <v>76803</v>
      </c>
      <c r="CF112">
        <v>77577</v>
      </c>
      <c r="CG112">
        <v>78246</v>
      </c>
      <c r="CH112">
        <v>78840</v>
      </c>
      <c r="CI112">
        <v>79410</v>
      </c>
      <c r="CJ112">
        <v>79994</v>
      </c>
      <c r="CK112">
        <v>80598</v>
      </c>
      <c r="CL112">
        <v>81203</v>
      </c>
      <c r="CM112">
        <v>81798</v>
      </c>
      <c r="CN112">
        <v>82358</v>
      </c>
      <c r="CO112">
        <v>82869</v>
      </c>
      <c r="CP112">
        <v>83327</v>
      </c>
    </row>
    <row r="113" spans="1:94">
      <c r="A113" s="51" t="s">
        <v>4184</v>
      </c>
      <c r="B113" s="51" t="s">
        <v>1469</v>
      </c>
      <c r="C113" s="51" t="s">
        <v>1688</v>
      </c>
      <c r="D113" s="51" t="s">
        <v>1689</v>
      </c>
      <c r="E113" s="51" t="str">
        <f t="shared" si="7"/>
        <v>Latvia.SP.POP.TOTL</v>
      </c>
      <c r="F113" s="52">
        <v>2544000</v>
      </c>
      <c r="G113" s="51">
        <v>2559000</v>
      </c>
      <c r="H113" s="51">
        <v>2574000</v>
      </c>
      <c r="I113" s="51">
        <v>2590000</v>
      </c>
      <c r="J113" s="51">
        <v>2605000</v>
      </c>
      <c r="K113" s="51">
        <v>2621000</v>
      </c>
      <c r="L113" s="51">
        <v>2636000</v>
      </c>
      <c r="M113" s="51">
        <v>2652000</v>
      </c>
      <c r="N113" s="51">
        <v>2668000</v>
      </c>
      <c r="O113" s="51">
        <v>2684000</v>
      </c>
      <c r="P113" s="51">
        <v>2670700</v>
      </c>
      <c r="Q113" s="52">
        <v>2662000</v>
      </c>
      <c r="R113" s="51">
        <v>2632000</v>
      </c>
      <c r="S113" s="51">
        <v>2586000</v>
      </c>
      <c r="T113" s="51">
        <v>2548000</v>
      </c>
      <c r="U113" s="51">
        <v>2515000</v>
      </c>
      <c r="V113" s="51">
        <v>2491000</v>
      </c>
      <c r="W113" s="51">
        <v>2450000</v>
      </c>
      <c r="X113" s="51">
        <v>2410000</v>
      </c>
      <c r="Y113" s="51">
        <v>2390000</v>
      </c>
      <c r="Z113" s="52">
        <v>2372000</v>
      </c>
      <c r="AA113" s="51">
        <v>2359000</v>
      </c>
      <c r="AB113" s="51">
        <v>2338000</v>
      </c>
      <c r="AC113" s="51">
        <v>2325341.8673390802</v>
      </c>
      <c r="AD113" s="51">
        <v>2312791.1449155998</v>
      </c>
      <c r="AE113" s="51">
        <v>2300500</v>
      </c>
      <c r="AF113" s="51">
        <v>2287948</v>
      </c>
      <c r="AG113" s="52">
        <v>2276100</v>
      </c>
      <c r="AH113" s="51">
        <v>2266094</v>
      </c>
      <c r="AI113" s="51">
        <v>2255128</v>
      </c>
      <c r="AJ113" s="51">
        <f t="shared" si="5"/>
        <v>2239008</v>
      </c>
      <c r="AK113" s="51">
        <f t="shared" si="6"/>
        <v>2220000</v>
      </c>
      <c r="AM113" t="s">
        <v>4001</v>
      </c>
      <c r="AN113" t="s">
        <v>1453</v>
      </c>
      <c r="AO113" t="s">
        <v>1688</v>
      </c>
      <c r="AP113" t="s">
        <v>1689</v>
      </c>
      <c r="AQ113">
        <v>2114020</v>
      </c>
      <c r="AR113">
        <v>2185000</v>
      </c>
      <c r="AS113">
        <v>2293000</v>
      </c>
      <c r="AT113">
        <v>2379000</v>
      </c>
      <c r="AU113">
        <v>2475000</v>
      </c>
      <c r="AV113">
        <v>2563000</v>
      </c>
      <c r="AW113">
        <v>2629000</v>
      </c>
      <c r="AX113">
        <v>2745000</v>
      </c>
      <c r="AY113">
        <v>2803000</v>
      </c>
      <c r="AZ113">
        <v>2877000</v>
      </c>
      <c r="BA113">
        <v>2974000</v>
      </c>
      <c r="BB113">
        <v>3069000</v>
      </c>
      <c r="BC113">
        <v>3148000</v>
      </c>
      <c r="BD113">
        <v>3278000</v>
      </c>
      <c r="BE113">
        <v>3377000</v>
      </c>
      <c r="BF113">
        <v>3455000</v>
      </c>
      <c r="BG113">
        <v>3533000</v>
      </c>
      <c r="BH113">
        <v>3613000</v>
      </c>
      <c r="BI113">
        <v>3690000</v>
      </c>
      <c r="BJ113">
        <v>3786000</v>
      </c>
      <c r="BK113">
        <v>3878000</v>
      </c>
      <c r="BL113">
        <v>3956000</v>
      </c>
      <c r="BM113">
        <v>4031000</v>
      </c>
      <c r="BN113">
        <v>4105000</v>
      </c>
      <c r="BO113">
        <v>4159000</v>
      </c>
      <c r="BP113">
        <v>4233000</v>
      </c>
      <c r="BQ113">
        <v>4299000</v>
      </c>
      <c r="BR113">
        <v>4369000</v>
      </c>
      <c r="BS113">
        <v>4442000</v>
      </c>
      <c r="BT113">
        <v>4518000</v>
      </c>
      <c r="BU113">
        <v>4660000</v>
      </c>
      <c r="BV113">
        <v>4949000</v>
      </c>
      <c r="BW113">
        <v>5123000</v>
      </c>
      <c r="BX113">
        <v>5261000</v>
      </c>
      <c r="BY113">
        <v>5399000</v>
      </c>
      <c r="BZ113">
        <v>5545000</v>
      </c>
      <c r="CA113">
        <v>5692000</v>
      </c>
      <c r="CB113">
        <v>5836000</v>
      </c>
      <c r="CC113">
        <v>5971000</v>
      </c>
      <c r="CD113">
        <v>6125000</v>
      </c>
      <c r="CE113">
        <v>6289000</v>
      </c>
      <c r="CF113">
        <v>6439000</v>
      </c>
      <c r="CG113">
        <v>6570000</v>
      </c>
      <c r="CH113">
        <v>6689700</v>
      </c>
      <c r="CI113">
        <v>6809000</v>
      </c>
      <c r="CJ113">
        <v>6930100</v>
      </c>
      <c r="CK113">
        <v>7053700</v>
      </c>
      <c r="CL113">
        <v>7180100</v>
      </c>
      <c r="CM113">
        <v>7308800</v>
      </c>
      <c r="CN113">
        <v>7485600</v>
      </c>
      <c r="CO113">
        <v>7623600</v>
      </c>
      <c r="CP113">
        <v>7765700</v>
      </c>
    </row>
    <row r="114" spans="1:94">
      <c r="A114" s="51" t="s">
        <v>4006</v>
      </c>
      <c r="B114" s="51" t="s">
        <v>1470</v>
      </c>
      <c r="C114" s="51" t="s">
        <v>1688</v>
      </c>
      <c r="D114" s="51" t="s">
        <v>1689</v>
      </c>
      <c r="E114" s="51" t="str">
        <f t="shared" si="7"/>
        <v>Lebanon.SP.POP.TOTL</v>
      </c>
      <c r="F114" s="52">
        <v>2784713</v>
      </c>
      <c r="G114" s="51">
        <v>2800813</v>
      </c>
      <c r="H114" s="51">
        <v>2824176</v>
      </c>
      <c r="I114" s="51">
        <v>2850773</v>
      </c>
      <c r="J114" s="51">
        <v>2874372</v>
      </c>
      <c r="K114" s="51">
        <v>2891183</v>
      </c>
      <c r="L114" s="51">
        <v>2898338</v>
      </c>
      <c r="M114" s="51">
        <v>2899270</v>
      </c>
      <c r="N114" s="51">
        <v>2903925</v>
      </c>
      <c r="O114" s="51">
        <v>2925940</v>
      </c>
      <c r="P114" s="51">
        <v>2974323</v>
      </c>
      <c r="Q114" s="52">
        <v>3053679</v>
      </c>
      <c r="R114" s="51">
        <v>3159003</v>
      </c>
      <c r="S114" s="51">
        <v>3277910</v>
      </c>
      <c r="T114" s="51">
        <v>3392722</v>
      </c>
      <c r="U114" s="51">
        <v>3490743</v>
      </c>
      <c r="V114" s="51">
        <v>3567175</v>
      </c>
      <c r="W114" s="51">
        <v>3625875</v>
      </c>
      <c r="X114" s="51">
        <v>3673294</v>
      </c>
      <c r="Y114" s="51">
        <v>3719678</v>
      </c>
      <c r="Z114" s="52">
        <v>3772283</v>
      </c>
      <c r="AA114" s="51">
        <v>3832988</v>
      </c>
      <c r="AB114" s="51">
        <v>3898617</v>
      </c>
      <c r="AC114" s="51">
        <v>3965419</v>
      </c>
      <c r="AD114" s="51">
        <v>4027730</v>
      </c>
      <c r="AE114" s="51">
        <v>4081594</v>
      </c>
      <c r="AF114" s="51">
        <v>4125896</v>
      </c>
      <c r="AG114" s="52">
        <v>4162450</v>
      </c>
      <c r="AH114" s="51">
        <v>4193758</v>
      </c>
      <c r="AI114" s="51">
        <v>4223553</v>
      </c>
      <c r="AJ114" s="51">
        <f t="shared" si="5"/>
        <v>4227597</v>
      </c>
      <c r="AK114" s="51">
        <f t="shared" si="6"/>
        <v>4259405</v>
      </c>
      <c r="AM114" t="s">
        <v>4149</v>
      </c>
      <c r="AN114" t="s">
        <v>1454</v>
      </c>
      <c r="AO114" t="s">
        <v>1688</v>
      </c>
      <c r="AP114" t="s">
        <v>1689</v>
      </c>
      <c r="AQ114">
        <v>50199700</v>
      </c>
      <c r="AR114">
        <v>50536350</v>
      </c>
      <c r="AS114">
        <v>50879450</v>
      </c>
      <c r="AT114">
        <v>51252000</v>
      </c>
      <c r="AU114">
        <v>51675350</v>
      </c>
      <c r="AV114">
        <v>52112350</v>
      </c>
      <c r="AW114">
        <v>52519000</v>
      </c>
      <c r="AX114">
        <v>52900500</v>
      </c>
      <c r="AY114">
        <v>53235750</v>
      </c>
      <c r="AZ114">
        <v>53537950</v>
      </c>
      <c r="BA114">
        <v>53821850</v>
      </c>
      <c r="BB114">
        <v>54073490</v>
      </c>
      <c r="BC114">
        <v>54381345</v>
      </c>
      <c r="BD114">
        <v>54751406</v>
      </c>
      <c r="BE114">
        <v>55110868</v>
      </c>
      <c r="BF114">
        <v>55441001</v>
      </c>
      <c r="BG114">
        <v>55718260</v>
      </c>
      <c r="BH114">
        <v>55955411</v>
      </c>
      <c r="BI114">
        <v>56155143</v>
      </c>
      <c r="BJ114">
        <v>56317749</v>
      </c>
      <c r="BK114">
        <v>56433883</v>
      </c>
      <c r="BL114">
        <v>56501675</v>
      </c>
      <c r="BM114">
        <v>56543548</v>
      </c>
      <c r="BN114">
        <v>56564074</v>
      </c>
      <c r="BO114">
        <v>56576718</v>
      </c>
      <c r="BP114">
        <v>56593071</v>
      </c>
      <c r="BQ114">
        <v>56596155</v>
      </c>
      <c r="BR114">
        <v>56601931</v>
      </c>
      <c r="BS114">
        <v>56629288</v>
      </c>
      <c r="BT114">
        <v>56671781</v>
      </c>
      <c r="BU114">
        <v>56719240</v>
      </c>
      <c r="BV114">
        <v>56758521</v>
      </c>
      <c r="BW114">
        <v>56797087</v>
      </c>
      <c r="BX114">
        <v>56831821</v>
      </c>
      <c r="BY114">
        <v>56843400</v>
      </c>
      <c r="BZ114">
        <v>56844303</v>
      </c>
      <c r="CA114">
        <v>56860281</v>
      </c>
      <c r="CB114">
        <v>56890372</v>
      </c>
      <c r="CC114">
        <v>56906744</v>
      </c>
      <c r="CD114">
        <v>56916317</v>
      </c>
      <c r="CE114">
        <v>56942108</v>
      </c>
      <c r="CF114">
        <v>56977217</v>
      </c>
      <c r="CG114">
        <v>57157406</v>
      </c>
      <c r="CH114">
        <v>57604658</v>
      </c>
      <c r="CI114">
        <v>58175310</v>
      </c>
      <c r="CJ114">
        <v>58607043</v>
      </c>
      <c r="CK114">
        <v>58941499</v>
      </c>
      <c r="CL114">
        <v>59375289</v>
      </c>
      <c r="CM114">
        <v>59832179</v>
      </c>
      <c r="CN114">
        <v>60192698</v>
      </c>
      <c r="CO114">
        <v>60483385</v>
      </c>
      <c r="CP114">
        <v>60770000</v>
      </c>
    </row>
    <row r="115" spans="1:94">
      <c r="A115" s="51" t="s">
        <v>4129</v>
      </c>
      <c r="B115" s="51" t="s">
        <v>1471</v>
      </c>
      <c r="C115" s="51" t="s">
        <v>1688</v>
      </c>
      <c r="D115" s="51" t="s">
        <v>1689</v>
      </c>
      <c r="E115" s="51" t="str">
        <f t="shared" si="7"/>
        <v>Lesotho.SP.POP.TOTL</v>
      </c>
      <c r="F115" s="52">
        <v>1295860</v>
      </c>
      <c r="G115" s="51">
        <v>1330775</v>
      </c>
      <c r="H115" s="51">
        <v>1367481</v>
      </c>
      <c r="I115" s="51">
        <v>1404603</v>
      </c>
      <c r="J115" s="51">
        <v>1440291</v>
      </c>
      <c r="K115" s="51">
        <v>1473234</v>
      </c>
      <c r="L115" s="51">
        <v>1502988</v>
      </c>
      <c r="M115" s="51">
        <v>1529978</v>
      </c>
      <c r="N115" s="51">
        <v>1554862</v>
      </c>
      <c r="O115" s="51">
        <v>1578696</v>
      </c>
      <c r="P115" s="51">
        <v>1602337</v>
      </c>
      <c r="Q115" s="52">
        <v>1625674</v>
      </c>
      <c r="R115" s="51">
        <v>1648655</v>
      </c>
      <c r="S115" s="51">
        <v>1672250</v>
      </c>
      <c r="T115" s="51">
        <v>1697683</v>
      </c>
      <c r="U115" s="51">
        <v>1725707</v>
      </c>
      <c r="V115" s="51">
        <v>1756889</v>
      </c>
      <c r="W115" s="51">
        <v>1790692</v>
      </c>
      <c r="X115" s="51">
        <v>1825395</v>
      </c>
      <c r="Y115" s="51">
        <v>1858582</v>
      </c>
      <c r="Z115" s="52">
        <v>1888520</v>
      </c>
      <c r="AA115" s="51">
        <v>1914608</v>
      </c>
      <c r="AB115" s="51">
        <v>1937371</v>
      </c>
      <c r="AC115" s="51">
        <v>1957590</v>
      </c>
      <c r="AD115" s="51">
        <v>1976535</v>
      </c>
      <c r="AE115" s="51">
        <v>1995159</v>
      </c>
      <c r="AF115" s="51">
        <v>2013620</v>
      </c>
      <c r="AG115" s="52">
        <v>2031676</v>
      </c>
      <c r="AH115" s="51">
        <v>2049429</v>
      </c>
      <c r="AI115" s="51">
        <v>2066919</v>
      </c>
      <c r="AJ115" s="51">
        <f t="shared" si="5"/>
        <v>2171318</v>
      </c>
      <c r="AK115" s="51">
        <f t="shared" si="6"/>
        <v>2193843</v>
      </c>
      <c r="AM115" t="s">
        <v>4261</v>
      </c>
      <c r="AN115" t="s">
        <v>1455</v>
      </c>
      <c r="AO115" t="s">
        <v>1688</v>
      </c>
      <c r="AP115" t="s">
        <v>1689</v>
      </c>
      <c r="AQ115">
        <v>1629003</v>
      </c>
      <c r="AR115">
        <v>1651915.2</v>
      </c>
      <c r="AS115">
        <v>1678467.2</v>
      </c>
      <c r="AT115">
        <v>1707019.2</v>
      </c>
      <c r="AU115">
        <v>1734763.2</v>
      </c>
      <c r="AV115">
        <v>1760000</v>
      </c>
      <c r="AW115">
        <v>1783124.8</v>
      </c>
      <c r="AX115">
        <v>1803891.2</v>
      </c>
      <c r="AY115">
        <v>1823705.6</v>
      </c>
      <c r="AZ115">
        <v>1844936</v>
      </c>
      <c r="BA115">
        <v>1869000</v>
      </c>
      <c r="BB115">
        <v>1895628.96</v>
      </c>
      <c r="BC115">
        <v>1925162.4</v>
      </c>
      <c r="BD115">
        <v>1956079.84</v>
      </c>
      <c r="BE115">
        <v>1985852.48</v>
      </c>
      <c r="BF115">
        <v>2013000</v>
      </c>
      <c r="BG115">
        <v>2037715.84</v>
      </c>
      <c r="BH115">
        <v>2059399.04</v>
      </c>
      <c r="BI115">
        <v>2080307.04</v>
      </c>
      <c r="BJ115">
        <v>2104140.64</v>
      </c>
      <c r="BK115">
        <v>2133000</v>
      </c>
      <c r="BL115">
        <v>2162300</v>
      </c>
      <c r="BM115">
        <v>2200100</v>
      </c>
      <c r="BN115">
        <v>2240800</v>
      </c>
      <c r="BO115">
        <v>2279900</v>
      </c>
      <c r="BP115">
        <v>2311100</v>
      </c>
      <c r="BQ115">
        <v>2335800</v>
      </c>
      <c r="BR115">
        <v>2350600</v>
      </c>
      <c r="BS115">
        <v>2356400</v>
      </c>
      <c r="BT115">
        <v>2374900</v>
      </c>
      <c r="BU115">
        <v>2390000</v>
      </c>
      <c r="BV115">
        <v>2406041.9876587004</v>
      </c>
      <c r="BW115">
        <v>2423043.6084855096</v>
      </c>
      <c r="BX115">
        <v>2441023.6456724363</v>
      </c>
      <c r="BY115">
        <v>2460002.0546561908</v>
      </c>
      <c r="BZ115">
        <v>2480000</v>
      </c>
      <c r="CA115">
        <v>2509923.4251267505</v>
      </c>
      <c r="CB115">
        <v>2534068.6750757173</v>
      </c>
      <c r="CC115">
        <v>2556780.0511580971</v>
      </c>
      <c r="CD115">
        <v>2574289.3640770069</v>
      </c>
      <c r="CE115">
        <v>2589388.5513765598</v>
      </c>
      <c r="CF115">
        <v>2604788.619062975</v>
      </c>
      <c r="CG115">
        <v>2617495.224446455</v>
      </c>
      <c r="CH115">
        <v>2625700</v>
      </c>
      <c r="CI115">
        <v>2638100</v>
      </c>
      <c r="CJ115">
        <v>2650400</v>
      </c>
      <c r="CK115">
        <v>2663100</v>
      </c>
      <c r="CL115">
        <v>2675800</v>
      </c>
      <c r="CM115">
        <v>2687200</v>
      </c>
      <c r="CN115">
        <v>2695600</v>
      </c>
      <c r="CO115">
        <v>2702300</v>
      </c>
      <c r="CP115">
        <v>2709300</v>
      </c>
    </row>
    <row r="116" spans="1:94">
      <c r="A116" s="51" t="s">
        <v>4080</v>
      </c>
      <c r="B116" s="51" t="s">
        <v>1472</v>
      </c>
      <c r="C116" s="51" t="s">
        <v>1688</v>
      </c>
      <c r="D116" s="51" t="s">
        <v>1689</v>
      </c>
      <c r="E116" s="51" t="str">
        <f t="shared" si="7"/>
        <v>Liberia.SP.POP.TOTL</v>
      </c>
      <c r="F116" s="52">
        <v>1909870</v>
      </c>
      <c r="G116" s="51">
        <v>1978193</v>
      </c>
      <c r="H116" s="51">
        <v>2049808</v>
      </c>
      <c r="I116" s="51">
        <v>2118325</v>
      </c>
      <c r="J116" s="51">
        <v>2175276</v>
      </c>
      <c r="K116" s="51">
        <v>2214623</v>
      </c>
      <c r="L116" s="51">
        <v>2237094</v>
      </c>
      <c r="M116" s="51">
        <v>2245079</v>
      </c>
      <c r="N116" s="51">
        <v>2236793</v>
      </c>
      <c r="O116" s="51">
        <v>2210436</v>
      </c>
      <c r="P116" s="51">
        <v>2166878</v>
      </c>
      <c r="Q116" s="52">
        <v>2100996</v>
      </c>
      <c r="R116" s="51">
        <v>2018630</v>
      </c>
      <c r="S116" s="51">
        <v>1944769</v>
      </c>
      <c r="T116" s="51">
        <v>1912698</v>
      </c>
      <c r="U116" s="51">
        <v>1944765</v>
      </c>
      <c r="V116" s="51">
        <v>2053167</v>
      </c>
      <c r="W116" s="51">
        <v>2227448</v>
      </c>
      <c r="X116" s="51">
        <v>2439389</v>
      </c>
      <c r="Y116" s="51">
        <v>2648134</v>
      </c>
      <c r="Z116" s="52">
        <v>2824427</v>
      </c>
      <c r="AA116" s="51">
        <v>2957510</v>
      </c>
      <c r="AB116" s="51">
        <v>3056860</v>
      </c>
      <c r="AC116" s="51">
        <v>3137852</v>
      </c>
      <c r="AD116" s="51">
        <v>3224643</v>
      </c>
      <c r="AE116" s="51">
        <v>3334222</v>
      </c>
      <c r="AF116" s="51">
        <v>3471020</v>
      </c>
      <c r="AG116" s="52">
        <v>3627285</v>
      </c>
      <c r="AH116" s="51">
        <v>3793400</v>
      </c>
      <c r="AI116" s="51">
        <v>3954979</v>
      </c>
      <c r="AJ116" s="51">
        <f t="shared" si="5"/>
        <v>3994122</v>
      </c>
      <c r="AK116" s="51">
        <f t="shared" si="6"/>
        <v>4128572</v>
      </c>
      <c r="AM116" t="s">
        <v>4002</v>
      </c>
      <c r="AN116" t="s">
        <v>1456</v>
      </c>
      <c r="AO116" t="s">
        <v>1688</v>
      </c>
      <c r="AP116" t="s">
        <v>1689</v>
      </c>
      <c r="AQ116">
        <v>92500572</v>
      </c>
      <c r="AR116">
        <v>94943000</v>
      </c>
      <c r="AS116">
        <v>95832000</v>
      </c>
      <c r="AT116">
        <v>96812000</v>
      </c>
      <c r="AU116">
        <v>97826000</v>
      </c>
      <c r="AV116">
        <v>98883000</v>
      </c>
      <c r="AW116">
        <v>99790000</v>
      </c>
      <c r="AX116">
        <v>100725000</v>
      </c>
      <c r="AY116">
        <v>101061000</v>
      </c>
      <c r="AZ116">
        <v>103172000</v>
      </c>
      <c r="BA116">
        <v>104345000</v>
      </c>
      <c r="BB116">
        <v>105697000</v>
      </c>
      <c r="BC116">
        <v>107188000</v>
      </c>
      <c r="BD116">
        <v>108079000</v>
      </c>
      <c r="BE116">
        <v>110162000</v>
      </c>
      <c r="BF116">
        <v>111940000</v>
      </c>
      <c r="BG116">
        <v>112771000</v>
      </c>
      <c r="BH116">
        <v>113863000</v>
      </c>
      <c r="BI116">
        <v>114898000</v>
      </c>
      <c r="BJ116">
        <v>115870000</v>
      </c>
      <c r="BK116">
        <v>116782000</v>
      </c>
      <c r="BL116">
        <v>117648000</v>
      </c>
      <c r="BM116">
        <v>118449000</v>
      </c>
      <c r="BN116">
        <v>119259000</v>
      </c>
      <c r="BO116">
        <v>120018000</v>
      </c>
      <c r="BP116">
        <v>120754000</v>
      </c>
      <c r="BQ116">
        <v>121492000</v>
      </c>
      <c r="BR116">
        <v>122091000</v>
      </c>
      <c r="BS116">
        <v>122613000</v>
      </c>
      <c r="BT116">
        <v>123116000</v>
      </c>
      <c r="BU116">
        <v>123537000</v>
      </c>
      <c r="BV116">
        <v>123921000</v>
      </c>
      <c r="BW116">
        <v>124229000</v>
      </c>
      <c r="BX116">
        <v>124536000</v>
      </c>
      <c r="BY116">
        <v>124961000</v>
      </c>
      <c r="BZ116">
        <v>125439000</v>
      </c>
      <c r="CA116">
        <v>125761000</v>
      </c>
      <c r="CB116">
        <v>126091000</v>
      </c>
      <c r="CC116">
        <v>126410000</v>
      </c>
      <c r="CD116">
        <v>126650000</v>
      </c>
      <c r="CE116">
        <v>126870000</v>
      </c>
      <c r="CF116">
        <v>127149000</v>
      </c>
      <c r="CG116">
        <v>127445000</v>
      </c>
      <c r="CH116">
        <v>127718000</v>
      </c>
      <c r="CI116">
        <v>127761000</v>
      </c>
      <c r="CJ116">
        <v>127773000</v>
      </c>
      <c r="CK116">
        <v>127756000</v>
      </c>
      <c r="CL116">
        <v>127770750</v>
      </c>
      <c r="CM116">
        <v>127704040</v>
      </c>
      <c r="CN116">
        <v>127557958</v>
      </c>
      <c r="CO116">
        <v>127450459</v>
      </c>
      <c r="CP116">
        <v>127817277</v>
      </c>
    </row>
    <row r="117" spans="1:94">
      <c r="A117" s="51" t="s">
        <v>4081</v>
      </c>
      <c r="B117" s="51" t="s">
        <v>1473</v>
      </c>
      <c r="C117" s="51" t="s">
        <v>1688</v>
      </c>
      <c r="D117" s="51" t="s">
        <v>1689</v>
      </c>
      <c r="E117" s="51" t="str">
        <f t="shared" si="7"/>
        <v>LibyanArabJm.SP.POP.TOTL</v>
      </c>
      <c r="F117" s="52">
        <v>3063000</v>
      </c>
      <c r="G117" s="51">
        <v>3215651</v>
      </c>
      <c r="H117" s="51">
        <v>3379582</v>
      </c>
      <c r="I117" s="51">
        <v>3546713</v>
      </c>
      <c r="J117" s="51">
        <v>3706058</v>
      </c>
      <c r="K117" s="51">
        <v>3849801</v>
      </c>
      <c r="L117" s="51">
        <v>3974945</v>
      </c>
      <c r="M117" s="51">
        <v>4083884</v>
      </c>
      <c r="N117" s="51">
        <v>4180891</v>
      </c>
      <c r="O117" s="51">
        <v>4272744</v>
      </c>
      <c r="P117" s="51">
        <v>4364594</v>
      </c>
      <c r="Q117" s="52">
        <v>4457510</v>
      </c>
      <c r="R117" s="51">
        <v>4550448</v>
      </c>
      <c r="S117" s="51">
        <v>4644022</v>
      </c>
      <c r="T117" s="51">
        <v>4738499</v>
      </c>
      <c r="U117" s="51">
        <v>4834163</v>
      </c>
      <c r="V117" s="51">
        <v>4931620</v>
      </c>
      <c r="W117" s="51">
        <v>5031470</v>
      </c>
      <c r="X117" s="51">
        <v>5133872</v>
      </c>
      <c r="Y117" s="51">
        <v>5238843</v>
      </c>
      <c r="Z117" s="52">
        <v>5346375</v>
      </c>
      <c r="AA117" s="51">
        <v>5456532</v>
      </c>
      <c r="AB117" s="51">
        <v>5569372</v>
      </c>
      <c r="AC117" s="51">
        <v>5684810</v>
      </c>
      <c r="AD117" s="51">
        <v>5802700</v>
      </c>
      <c r="AE117" s="51">
        <v>5922832</v>
      </c>
      <c r="AF117" s="51">
        <v>6045033</v>
      </c>
      <c r="AG117" s="52">
        <v>6168997</v>
      </c>
      <c r="AH117" s="51">
        <v>6294181</v>
      </c>
      <c r="AI117" s="51">
        <v>6419925</v>
      </c>
      <c r="AJ117" s="51">
        <f t="shared" si="5"/>
        <v>6355112</v>
      </c>
      <c r="AK117" s="51">
        <f t="shared" si="6"/>
        <v>6422772</v>
      </c>
      <c r="AM117" t="s">
        <v>4003</v>
      </c>
      <c r="AN117" t="s">
        <v>1457</v>
      </c>
      <c r="AO117" t="s">
        <v>1688</v>
      </c>
      <c r="AP117" t="s">
        <v>1689</v>
      </c>
      <c r="AQ117">
        <v>844000</v>
      </c>
      <c r="AR117">
        <v>891451.2</v>
      </c>
      <c r="AS117">
        <v>943089.6</v>
      </c>
      <c r="AT117">
        <v>999392</v>
      </c>
      <c r="AU117">
        <v>1060998.3999999999</v>
      </c>
      <c r="AV117">
        <v>1128000</v>
      </c>
      <c r="AW117">
        <v>1200289.6000000001</v>
      </c>
      <c r="AX117">
        <v>1278416</v>
      </c>
      <c r="AY117">
        <v>1358918.4</v>
      </c>
      <c r="AZ117">
        <v>1436516.8</v>
      </c>
      <c r="BA117">
        <v>1508000</v>
      </c>
      <c r="BB117">
        <v>1573846.4</v>
      </c>
      <c r="BC117">
        <v>1633558.4</v>
      </c>
      <c r="BD117">
        <v>1689934.4</v>
      </c>
      <c r="BE117">
        <v>1747710.4</v>
      </c>
      <c r="BF117">
        <v>1810000</v>
      </c>
      <c r="BG117">
        <v>1876273.6</v>
      </c>
      <c r="BH117">
        <v>1946630.4</v>
      </c>
      <c r="BI117">
        <v>2021107.2</v>
      </c>
      <c r="BJ117">
        <v>2099312</v>
      </c>
      <c r="BK117">
        <v>2181000</v>
      </c>
      <c r="BL117">
        <v>2267246.4</v>
      </c>
      <c r="BM117">
        <v>2359755.2000000002</v>
      </c>
      <c r="BN117">
        <v>2455896</v>
      </c>
      <c r="BO117">
        <v>2551300.7999999998</v>
      </c>
      <c r="BP117">
        <v>2644000</v>
      </c>
      <c r="BQ117">
        <v>2744000</v>
      </c>
      <c r="BR117">
        <v>2846000</v>
      </c>
      <c r="BS117">
        <v>2948000</v>
      </c>
      <c r="BT117">
        <v>3056000</v>
      </c>
      <c r="BU117">
        <v>3170000</v>
      </c>
      <c r="BV117">
        <v>3545000</v>
      </c>
      <c r="BW117">
        <v>3733000</v>
      </c>
      <c r="BX117">
        <v>3905930.6461351272</v>
      </c>
      <c r="BY117">
        <v>4060839.7609576872</v>
      </c>
      <c r="BZ117">
        <v>4195000</v>
      </c>
      <c r="CA117">
        <v>4325045</v>
      </c>
      <c r="CB117">
        <v>4459121.3950000005</v>
      </c>
      <c r="CC117">
        <v>4597400</v>
      </c>
      <c r="CD117">
        <v>4680500</v>
      </c>
      <c r="CE117">
        <v>4797500</v>
      </c>
      <c r="CF117">
        <v>4917500</v>
      </c>
      <c r="CG117">
        <v>5038000</v>
      </c>
      <c r="CH117">
        <v>5164000</v>
      </c>
      <c r="CI117">
        <v>5290000</v>
      </c>
      <c r="CJ117">
        <v>5411500</v>
      </c>
      <c r="CK117">
        <v>5537000</v>
      </c>
      <c r="CL117">
        <v>5662000</v>
      </c>
      <c r="CM117">
        <v>5787000</v>
      </c>
      <c r="CN117">
        <v>5915000</v>
      </c>
      <c r="CO117">
        <v>6047000</v>
      </c>
      <c r="CP117">
        <v>6181000</v>
      </c>
    </row>
    <row r="118" spans="1:94">
      <c r="A118" s="51" t="s">
        <v>4170</v>
      </c>
      <c r="B118" s="51" t="s">
        <v>1549</v>
      </c>
      <c r="C118" s="51" t="s">
        <v>1688</v>
      </c>
      <c r="D118" s="51" t="s">
        <v>1689</v>
      </c>
      <c r="E118" s="51" t="str">
        <f t="shared" si="7"/>
        <v>Liechtenstein.SP.POP.TOTL</v>
      </c>
      <c r="F118" s="52">
        <v>25207</v>
      </c>
      <c r="G118" s="51">
        <v>25596</v>
      </c>
      <c r="H118" s="51">
        <v>25987</v>
      </c>
      <c r="I118" s="51">
        <v>26376</v>
      </c>
      <c r="J118" s="51">
        <v>26763</v>
      </c>
      <c r="K118" s="51">
        <v>27143</v>
      </c>
      <c r="L118" s="51">
        <v>27517</v>
      </c>
      <c r="M118" s="51">
        <v>27886</v>
      </c>
      <c r="N118" s="51">
        <v>28253</v>
      </c>
      <c r="O118" s="51">
        <v>28622</v>
      </c>
      <c r="P118" s="51">
        <v>28998</v>
      </c>
      <c r="Q118" s="52">
        <v>29382</v>
      </c>
      <c r="R118" s="51">
        <v>29772</v>
      </c>
      <c r="S118" s="51">
        <v>30166</v>
      </c>
      <c r="T118" s="51">
        <v>30560</v>
      </c>
      <c r="U118" s="51">
        <v>30951</v>
      </c>
      <c r="V118" s="51">
        <v>31338</v>
      </c>
      <c r="W118" s="51">
        <v>31720</v>
      </c>
      <c r="X118" s="51">
        <v>32101</v>
      </c>
      <c r="Y118" s="51">
        <v>32481</v>
      </c>
      <c r="Z118" s="52">
        <v>32863</v>
      </c>
      <c r="AA118" s="51">
        <v>33247</v>
      </c>
      <c r="AB118" s="51">
        <v>33630</v>
      </c>
      <c r="AC118" s="51">
        <v>34008</v>
      </c>
      <c r="AD118" s="51">
        <v>34371</v>
      </c>
      <c r="AE118" s="51">
        <v>34716</v>
      </c>
      <c r="AF118" s="51">
        <v>35039</v>
      </c>
      <c r="AG118" s="52">
        <v>35341</v>
      </c>
      <c r="AH118" s="51">
        <v>35629</v>
      </c>
      <c r="AI118" s="51">
        <v>35911</v>
      </c>
      <c r="AJ118" s="51">
        <f t="shared" si="5"/>
        <v>36032</v>
      </c>
      <c r="AK118" s="51">
        <f t="shared" si="6"/>
        <v>36304</v>
      </c>
      <c r="AM118" t="s">
        <v>4036</v>
      </c>
      <c r="AN118" t="s">
        <v>1458</v>
      </c>
      <c r="AO118" t="s">
        <v>1688</v>
      </c>
      <c r="AP118" t="s">
        <v>1689</v>
      </c>
      <c r="AQ118">
        <v>9995997</v>
      </c>
      <c r="AR118">
        <v>10411040</v>
      </c>
      <c r="AS118">
        <v>10819503</v>
      </c>
      <c r="AT118">
        <v>11211938</v>
      </c>
      <c r="AU118">
        <v>11577537</v>
      </c>
      <c r="AV118">
        <v>11909001</v>
      </c>
      <c r="AW118">
        <v>12200891</v>
      </c>
      <c r="AX118">
        <v>12455366</v>
      </c>
      <c r="AY118">
        <v>12682452</v>
      </c>
      <c r="AZ118">
        <v>12897025</v>
      </c>
      <c r="BA118">
        <v>13109992</v>
      </c>
      <c r="BB118">
        <v>13325342</v>
      </c>
      <c r="BC118">
        <v>13540301</v>
      </c>
      <c r="BD118">
        <v>13751019</v>
      </c>
      <c r="BE118">
        <v>13950987</v>
      </c>
      <c r="BF118">
        <v>14136006</v>
      </c>
      <c r="BG118">
        <v>14281735.463461088</v>
      </c>
      <c r="BH118">
        <v>14428967.266162882</v>
      </c>
      <c r="BI118">
        <v>14577716.895867024</v>
      </c>
      <c r="BJ118">
        <v>14728000</v>
      </c>
      <c r="BK118">
        <v>14898332.247205339</v>
      </c>
      <c r="BL118">
        <v>15070634.420703318</v>
      </c>
      <c r="BM118">
        <v>15244929.303083038</v>
      </c>
      <c r="BN118">
        <v>15421239.940418769</v>
      </c>
      <c r="BO118">
        <v>15599589.64531721</v>
      </c>
      <c r="BP118">
        <v>15780002</v>
      </c>
      <c r="BQ118">
        <v>15896089.194911135</v>
      </c>
      <c r="BR118">
        <v>16013030.397117222</v>
      </c>
      <c r="BS118">
        <v>16130831.889210068</v>
      </c>
      <c r="BT118">
        <v>16249500</v>
      </c>
      <c r="BU118">
        <v>16348000</v>
      </c>
      <c r="BV118">
        <v>16450500</v>
      </c>
      <c r="BW118">
        <v>16439095.171267789</v>
      </c>
      <c r="BX118">
        <v>16330419.004116213</v>
      </c>
      <c r="BY118">
        <v>16095198.937260762</v>
      </c>
      <c r="BZ118">
        <v>15815626.382157616</v>
      </c>
      <c r="CA118">
        <v>15577894.256927026</v>
      </c>
      <c r="CB118">
        <v>15333703.040035699</v>
      </c>
      <c r="CC118">
        <v>15071300.125072155</v>
      </c>
      <c r="CD118">
        <v>14928425.854054404</v>
      </c>
      <c r="CE118">
        <v>14883626</v>
      </c>
      <c r="CF118">
        <v>14858335</v>
      </c>
      <c r="CG118">
        <v>14858948</v>
      </c>
      <c r="CH118">
        <v>14909019</v>
      </c>
      <c r="CI118">
        <v>15012984</v>
      </c>
      <c r="CJ118">
        <v>15147029</v>
      </c>
      <c r="CK118">
        <v>15308085</v>
      </c>
      <c r="CL118">
        <v>15484192</v>
      </c>
      <c r="CM118">
        <v>15673999</v>
      </c>
      <c r="CN118">
        <v>16093481</v>
      </c>
      <c r="CO118">
        <v>16323287</v>
      </c>
      <c r="CP118">
        <v>16558458.999999998</v>
      </c>
    </row>
    <row r="119" spans="1:94">
      <c r="A119" s="51" t="s">
        <v>4186</v>
      </c>
      <c r="B119" s="51" t="s">
        <v>1550</v>
      </c>
      <c r="C119" s="51" t="s">
        <v>1688</v>
      </c>
      <c r="D119" s="51" t="s">
        <v>1689</v>
      </c>
      <c r="E119" s="51" t="str">
        <f t="shared" si="7"/>
        <v>Lithuania.SP.POP.TOTL</v>
      </c>
      <c r="F119" s="52">
        <v>3413000</v>
      </c>
      <c r="G119" s="51">
        <v>3433000</v>
      </c>
      <c r="H119" s="51">
        <v>3457000</v>
      </c>
      <c r="I119" s="51">
        <v>3485000</v>
      </c>
      <c r="J119" s="51">
        <v>3514000</v>
      </c>
      <c r="K119" s="51">
        <v>3545000</v>
      </c>
      <c r="L119" s="51">
        <v>3579000</v>
      </c>
      <c r="M119" s="51">
        <v>3616000</v>
      </c>
      <c r="N119" s="51">
        <v>3654000</v>
      </c>
      <c r="O119" s="51">
        <v>3691000</v>
      </c>
      <c r="P119" s="51">
        <v>3698000</v>
      </c>
      <c r="Q119" s="52">
        <v>3704000</v>
      </c>
      <c r="R119" s="51">
        <v>3700000</v>
      </c>
      <c r="S119" s="51">
        <v>3683000</v>
      </c>
      <c r="T119" s="51">
        <v>3658000</v>
      </c>
      <c r="U119" s="51">
        <v>3632000</v>
      </c>
      <c r="V119" s="51">
        <v>3605000</v>
      </c>
      <c r="W119" s="51">
        <v>3580000</v>
      </c>
      <c r="X119" s="51">
        <v>3555000</v>
      </c>
      <c r="Y119" s="51">
        <v>3531000</v>
      </c>
      <c r="Z119" s="52">
        <v>3499527.4966772301</v>
      </c>
      <c r="AA119" s="51">
        <v>3481295.3336366001</v>
      </c>
      <c r="AB119" s="51">
        <v>3469093.9105190001</v>
      </c>
      <c r="AC119" s="51">
        <v>3454239.9077076302</v>
      </c>
      <c r="AD119" s="51">
        <v>3435584.5601585801</v>
      </c>
      <c r="AE119" s="51">
        <v>3414300</v>
      </c>
      <c r="AF119" s="51">
        <v>3394082</v>
      </c>
      <c r="AG119" s="52">
        <v>3375618</v>
      </c>
      <c r="AH119" s="51">
        <v>3358115</v>
      </c>
      <c r="AI119" s="51">
        <v>3339550</v>
      </c>
      <c r="AJ119" s="51">
        <f t="shared" si="5"/>
        <v>3286820</v>
      </c>
      <c r="AK119" s="51">
        <f t="shared" si="6"/>
        <v>3203000</v>
      </c>
      <c r="AM119" t="s">
        <v>4079</v>
      </c>
      <c r="AN119" t="s">
        <v>1459</v>
      </c>
      <c r="AO119" t="s">
        <v>1688</v>
      </c>
      <c r="AP119" t="s">
        <v>1689</v>
      </c>
      <c r="AQ119">
        <v>8105435</v>
      </c>
      <c r="AR119">
        <v>8361428</v>
      </c>
      <c r="AS119">
        <v>8628949</v>
      </c>
      <c r="AT119">
        <v>8908388</v>
      </c>
      <c r="AU119">
        <v>9200107</v>
      </c>
      <c r="AV119">
        <v>9504635</v>
      </c>
      <c r="AW119">
        <v>9822419</v>
      </c>
      <c r="AX119">
        <v>10154382</v>
      </c>
      <c r="AY119">
        <v>10502123</v>
      </c>
      <c r="AZ119">
        <v>10867576</v>
      </c>
      <c r="BA119">
        <v>11252318</v>
      </c>
      <c r="BB119">
        <v>11657321</v>
      </c>
      <c r="BC119">
        <v>12082989</v>
      </c>
      <c r="BD119">
        <v>12529622</v>
      </c>
      <c r="BE119">
        <v>12997274</v>
      </c>
      <c r="BF119">
        <v>13486116</v>
      </c>
      <c r="BG119">
        <v>13995982</v>
      </c>
      <c r="BH119">
        <v>14527391</v>
      </c>
      <c r="BI119">
        <v>15081923</v>
      </c>
      <c r="BJ119">
        <v>15661593</v>
      </c>
      <c r="BK119">
        <v>16267558</v>
      </c>
      <c r="BL119">
        <v>16899958</v>
      </c>
      <c r="BM119">
        <v>17557466</v>
      </c>
      <c r="BN119">
        <v>18237830</v>
      </c>
      <c r="BO119">
        <v>18937969</v>
      </c>
      <c r="BP119">
        <v>19655192</v>
      </c>
      <c r="BQ119">
        <v>20387701</v>
      </c>
      <c r="BR119">
        <v>21134404</v>
      </c>
      <c r="BS119">
        <v>21894026</v>
      </c>
      <c r="BT119">
        <v>22665447</v>
      </c>
      <c r="BU119">
        <v>23447177</v>
      </c>
      <c r="BV119">
        <v>24240108</v>
      </c>
      <c r="BW119">
        <v>25042330</v>
      </c>
      <c r="BX119">
        <v>25846436</v>
      </c>
      <c r="BY119">
        <v>26642887</v>
      </c>
      <c r="BZ119">
        <v>27425720</v>
      </c>
      <c r="CA119">
        <v>28191597</v>
      </c>
      <c r="CB119">
        <v>28944780</v>
      </c>
      <c r="CC119">
        <v>29696410</v>
      </c>
      <c r="CD119">
        <v>30462154</v>
      </c>
      <c r="CE119">
        <v>31253701</v>
      </c>
      <c r="CF119">
        <v>32076186</v>
      </c>
      <c r="CG119">
        <v>32927864</v>
      </c>
      <c r="CH119">
        <v>33805301</v>
      </c>
      <c r="CI119">
        <v>34702176</v>
      </c>
      <c r="CJ119">
        <v>35614576</v>
      </c>
      <c r="CK119">
        <v>36540948</v>
      </c>
      <c r="CL119">
        <v>37485246</v>
      </c>
      <c r="CM119">
        <v>38455418</v>
      </c>
      <c r="CN119">
        <v>39462188</v>
      </c>
      <c r="CO119">
        <v>40512682</v>
      </c>
      <c r="CP119">
        <v>41609728</v>
      </c>
    </row>
    <row r="120" spans="1:94">
      <c r="A120" s="51" t="s">
        <v>1551</v>
      </c>
      <c r="B120" s="51" t="s">
        <v>1552</v>
      </c>
      <c r="C120" s="51" t="s">
        <v>1688</v>
      </c>
      <c r="D120" s="51" t="s">
        <v>1689</v>
      </c>
      <c r="E120" s="51" t="str">
        <f t="shared" si="7"/>
        <v>Low &amp; middle income.SP.POP.TOTL</v>
      </c>
      <c r="F120" s="52">
        <v>3569982627.7898502</v>
      </c>
      <c r="G120" s="51">
        <v>3640636350.4576898</v>
      </c>
      <c r="H120" s="51">
        <v>3714253557.7897601</v>
      </c>
      <c r="I120" s="51">
        <v>3788675545.947</v>
      </c>
      <c r="J120" s="51">
        <v>3862870614.9689598</v>
      </c>
      <c r="K120" s="51">
        <v>3938411147.6601</v>
      </c>
      <c r="L120" s="51">
        <v>4017098990.2223401</v>
      </c>
      <c r="M120" s="51">
        <v>4097596053.6340799</v>
      </c>
      <c r="N120" s="51">
        <v>4178591981.1995802</v>
      </c>
      <c r="O120" s="51">
        <v>4258539684.6314001</v>
      </c>
      <c r="P120" s="51">
        <v>4339306067.4271603</v>
      </c>
      <c r="Q120" s="52">
        <v>4416926349.55439</v>
      </c>
      <c r="R120" s="51">
        <v>4491601155.4850798</v>
      </c>
      <c r="S120" s="51">
        <v>4565711330.0141201</v>
      </c>
      <c r="T120" s="51">
        <v>4639321490.9079504</v>
      </c>
      <c r="U120" s="51">
        <v>4712619419.0366297</v>
      </c>
      <c r="V120" s="51">
        <v>4785804097.3424702</v>
      </c>
      <c r="W120" s="51">
        <v>4858928314.8752604</v>
      </c>
      <c r="X120" s="51">
        <v>4931614739.6836004</v>
      </c>
      <c r="Y120" s="51">
        <v>5003491041.4257202</v>
      </c>
      <c r="Z120" s="52">
        <v>5074624305.64326</v>
      </c>
      <c r="AA120" s="51">
        <v>5144726410.6794596</v>
      </c>
      <c r="AB120" s="51">
        <v>5213960422.2162199</v>
      </c>
      <c r="AC120" s="51">
        <v>5283146937.8840199</v>
      </c>
      <c r="AD120" s="51">
        <v>5352086043.09688</v>
      </c>
      <c r="AE120" s="51">
        <v>5420950753.40874</v>
      </c>
      <c r="AF120" s="51">
        <v>5489826093.3006496</v>
      </c>
      <c r="AG120" s="52">
        <v>5558506146.9050903</v>
      </c>
      <c r="AH120" s="51">
        <v>5628528093.3648701</v>
      </c>
      <c r="AI120" s="51">
        <v>5658684006.4284267</v>
      </c>
      <c r="AJ120" s="51">
        <f t="shared" si="5"/>
        <v>5766461466</v>
      </c>
      <c r="AK120" s="51">
        <f t="shared" si="6"/>
        <v>5838734476</v>
      </c>
      <c r="AM120" t="s">
        <v>90</v>
      </c>
      <c r="AN120" t="s">
        <v>1460</v>
      </c>
      <c r="AO120" t="s">
        <v>1688</v>
      </c>
      <c r="AP120" t="s">
        <v>1689</v>
      </c>
      <c r="AQ120">
        <v>40700</v>
      </c>
      <c r="AR120">
        <v>41504.639999999999</v>
      </c>
      <c r="AS120">
        <v>42321.440000000002</v>
      </c>
      <c r="AT120">
        <v>43145.440000000002</v>
      </c>
      <c r="AU120">
        <v>43972.639999999999</v>
      </c>
      <c r="AV120">
        <v>44800</v>
      </c>
      <c r="AW120">
        <v>45625.440000000002</v>
      </c>
      <c r="AX120">
        <v>46447.839999999997</v>
      </c>
      <c r="AY120">
        <v>47267.040000000001</v>
      </c>
      <c r="AZ120">
        <v>48083.839999999997</v>
      </c>
      <c r="BA120">
        <v>48900</v>
      </c>
      <c r="BB120">
        <v>49746.400000000001</v>
      </c>
      <c r="BC120">
        <v>50563.199999999997</v>
      </c>
      <c r="BD120">
        <v>51376.800000000003</v>
      </c>
      <c r="BE120">
        <v>52213.599999999999</v>
      </c>
      <c r="BF120">
        <v>53100</v>
      </c>
      <c r="BG120">
        <v>53854.239999999998</v>
      </c>
      <c r="BH120">
        <v>54766.52</v>
      </c>
      <c r="BI120">
        <v>55801.68</v>
      </c>
      <c r="BJ120">
        <v>56924.56</v>
      </c>
      <c r="BK120">
        <v>58100</v>
      </c>
      <c r="BL120">
        <v>59351.44</v>
      </c>
      <c r="BM120">
        <v>60702.32</v>
      </c>
      <c r="BN120">
        <v>62117.48</v>
      </c>
      <c r="BO120">
        <v>63561.760000000002</v>
      </c>
      <c r="BP120">
        <v>65000</v>
      </c>
      <c r="BQ120">
        <v>66448.828229363906</v>
      </c>
      <c r="BR120">
        <v>67907.512926430194</v>
      </c>
      <c r="BS120">
        <v>69375.296269525148</v>
      </c>
      <c r="BT120">
        <v>70851.394817063599</v>
      </c>
      <c r="BU120">
        <v>71845</v>
      </c>
      <c r="BV120">
        <v>73163</v>
      </c>
      <c r="BW120">
        <v>74263</v>
      </c>
      <c r="BX120">
        <v>75227</v>
      </c>
      <c r="BY120">
        <v>76188</v>
      </c>
      <c r="BZ120">
        <v>77248</v>
      </c>
      <c r="CA120">
        <v>78431</v>
      </c>
      <c r="CB120">
        <v>79713</v>
      </c>
      <c r="CC120">
        <v>81085</v>
      </c>
      <c r="CD120">
        <v>82524</v>
      </c>
      <c r="CE120">
        <v>84010</v>
      </c>
      <c r="CF120">
        <v>85550</v>
      </c>
      <c r="CG120">
        <v>87147</v>
      </c>
      <c r="CH120">
        <v>88776</v>
      </c>
      <c r="CI120">
        <v>90398</v>
      </c>
      <c r="CJ120">
        <v>91988</v>
      </c>
      <c r="CK120">
        <v>93534</v>
      </c>
      <c r="CL120">
        <v>95043</v>
      </c>
      <c r="CM120">
        <v>96532</v>
      </c>
      <c r="CN120">
        <v>98027</v>
      </c>
      <c r="CO120">
        <v>99546</v>
      </c>
      <c r="CP120">
        <v>101093</v>
      </c>
    </row>
    <row r="121" spans="1:94">
      <c r="A121" s="51" t="s">
        <v>1553</v>
      </c>
      <c r="B121" s="51" t="s">
        <v>1554</v>
      </c>
      <c r="C121" s="51" t="s">
        <v>1688</v>
      </c>
      <c r="D121" s="51" t="s">
        <v>1689</v>
      </c>
      <c r="E121" s="51" t="str">
        <f t="shared" si="7"/>
        <v>Low income.SP.POP.TOTL</v>
      </c>
      <c r="F121" s="52">
        <v>503976268.5</v>
      </c>
      <c r="G121" s="51">
        <v>517067927.68485498</v>
      </c>
      <c r="H121" s="51">
        <v>530583222.46976298</v>
      </c>
      <c r="I121" s="51">
        <v>544542751.90310502</v>
      </c>
      <c r="J121" s="51">
        <v>558946725.19378102</v>
      </c>
      <c r="K121" s="51">
        <v>573811136.96949601</v>
      </c>
      <c r="L121" s="51">
        <v>589148931.660483</v>
      </c>
      <c r="M121" s="51">
        <v>604916574.17455196</v>
      </c>
      <c r="N121" s="51">
        <v>620972341.45518696</v>
      </c>
      <c r="O121" s="51">
        <v>637227585.27901196</v>
      </c>
      <c r="P121" s="51">
        <v>653573979.31343806</v>
      </c>
      <c r="Q121" s="52">
        <v>670051734.943398</v>
      </c>
      <c r="R121" s="51">
        <v>686689648.881657</v>
      </c>
      <c r="S121" s="51">
        <v>703419084.47277796</v>
      </c>
      <c r="T121" s="51">
        <v>720276833.29412997</v>
      </c>
      <c r="U121" s="51">
        <v>737371660.74799502</v>
      </c>
      <c r="V121" s="51">
        <v>754862191.08705294</v>
      </c>
      <c r="W121" s="51">
        <v>772440241.64509499</v>
      </c>
      <c r="X121" s="51">
        <v>790081487.31713796</v>
      </c>
      <c r="Y121" s="51">
        <v>807796197.80313301</v>
      </c>
      <c r="Z121" s="52">
        <v>824674509.86382496</v>
      </c>
      <c r="AA121" s="51">
        <v>842670332.83064401</v>
      </c>
      <c r="AB121" s="51">
        <v>860814413.08836806</v>
      </c>
      <c r="AC121" s="51">
        <v>879304011.39681101</v>
      </c>
      <c r="AD121" s="51">
        <v>898031298.57467902</v>
      </c>
      <c r="AE121" s="51">
        <v>917027217.75531995</v>
      </c>
      <c r="AF121" s="51">
        <v>936358187.03384197</v>
      </c>
      <c r="AG121" s="52">
        <v>956061618.20152903</v>
      </c>
      <c r="AH121" s="51">
        <v>976219534.31025505</v>
      </c>
      <c r="AI121" s="51">
        <v>846141764.4654932</v>
      </c>
      <c r="AJ121" s="51">
        <f t="shared" si="5"/>
        <v>799803865</v>
      </c>
      <c r="AK121" s="51">
        <f t="shared" si="6"/>
        <v>816810477</v>
      </c>
      <c r="AM121" t="s">
        <v>4338</v>
      </c>
      <c r="AN121" t="s">
        <v>1461</v>
      </c>
      <c r="AO121" t="s">
        <v>1688</v>
      </c>
      <c r="AP121" t="s">
        <v>1689</v>
      </c>
      <c r="AQ121">
        <v>10946479</v>
      </c>
      <c r="AR121">
        <v>11219876</v>
      </c>
      <c r="AS121">
        <v>11478046</v>
      </c>
      <c r="AT121">
        <v>11734690</v>
      </c>
      <c r="AU121">
        <v>12011509</v>
      </c>
      <c r="AV121">
        <v>12323345</v>
      </c>
      <c r="AW121">
        <v>12671954</v>
      </c>
      <c r="AX121">
        <v>13048499</v>
      </c>
      <c r="AY121">
        <v>13444411</v>
      </c>
      <c r="AZ121">
        <v>13847248</v>
      </c>
      <c r="BA121">
        <v>14246772</v>
      </c>
      <c r="BB121">
        <v>14642731</v>
      </c>
      <c r="BC121">
        <v>15034521</v>
      </c>
      <c r="BD121">
        <v>15411302</v>
      </c>
      <c r="BE121">
        <v>15759909</v>
      </c>
      <c r="BF121">
        <v>16072089</v>
      </c>
      <c r="BG121">
        <v>16341363</v>
      </c>
      <c r="BH121">
        <v>16572788</v>
      </c>
      <c r="BI121">
        <v>16784068</v>
      </c>
      <c r="BJ121">
        <v>17000252</v>
      </c>
      <c r="BK121">
        <v>17239340</v>
      </c>
      <c r="BL121">
        <v>17508435</v>
      </c>
      <c r="BM121">
        <v>17802273</v>
      </c>
      <c r="BN121">
        <v>18111491</v>
      </c>
      <c r="BO121">
        <v>18421195</v>
      </c>
      <c r="BP121">
        <v>18720888</v>
      </c>
      <c r="BQ121">
        <v>19006458</v>
      </c>
      <c r="BR121">
        <v>19282372</v>
      </c>
      <c r="BS121">
        <v>19556657</v>
      </c>
      <c r="BT121">
        <v>19841107</v>
      </c>
      <c r="BU121">
        <v>20143212</v>
      </c>
      <c r="BV121">
        <v>20466180</v>
      </c>
      <c r="BW121">
        <v>20804249</v>
      </c>
      <c r="BX121">
        <v>21145052</v>
      </c>
      <c r="BY121">
        <v>21471407</v>
      </c>
      <c r="BZ121">
        <v>21770898</v>
      </c>
      <c r="CA121">
        <v>22038893</v>
      </c>
      <c r="CB121">
        <v>22278723</v>
      </c>
      <c r="CC121">
        <v>22495715</v>
      </c>
      <c r="CD121">
        <v>22698674</v>
      </c>
      <c r="CE121">
        <v>22894095</v>
      </c>
      <c r="CF121">
        <v>23083419</v>
      </c>
      <c r="CG121">
        <v>23264576</v>
      </c>
      <c r="CH121">
        <v>23436550</v>
      </c>
      <c r="CI121">
        <v>23597383</v>
      </c>
      <c r="CJ121">
        <v>23745941</v>
      </c>
      <c r="CK121">
        <v>23882465</v>
      </c>
      <c r="CL121">
        <v>24008606</v>
      </c>
      <c r="CM121">
        <v>24126329</v>
      </c>
      <c r="CN121">
        <v>24238179</v>
      </c>
      <c r="CO121">
        <v>24346229</v>
      </c>
      <c r="CP121">
        <v>24451285</v>
      </c>
    </row>
    <row r="122" spans="1:94">
      <c r="A122" s="51" t="s">
        <v>1555</v>
      </c>
      <c r="B122" s="51" t="s">
        <v>1556</v>
      </c>
      <c r="C122" s="51" t="s">
        <v>1688</v>
      </c>
      <c r="D122" s="51" t="s">
        <v>1689</v>
      </c>
      <c r="E122" s="51" t="str">
        <f t="shared" si="7"/>
        <v>Lower middle income.SP.POP.TOTL</v>
      </c>
      <c r="F122" s="52">
        <v>2385964572.1999998</v>
      </c>
      <c r="G122" s="51">
        <v>2431821941.7432098</v>
      </c>
      <c r="H122" s="51">
        <v>2480164466.04108</v>
      </c>
      <c r="I122" s="51">
        <v>2528845533.0697699</v>
      </c>
      <c r="J122" s="51">
        <v>2576593177.1043901</v>
      </c>
      <c r="K122" s="51">
        <v>2625229193.29176</v>
      </c>
      <c r="L122" s="51">
        <v>2676721784.6691699</v>
      </c>
      <c r="M122" s="51">
        <v>2729694244.7634802</v>
      </c>
      <c r="N122" s="51">
        <v>2783084874.9879298</v>
      </c>
      <c r="O122" s="51">
        <v>2835643578.2336502</v>
      </c>
      <c r="P122" s="51">
        <v>2889508231.1137199</v>
      </c>
      <c r="Q122" s="52">
        <v>2940463851.5054202</v>
      </c>
      <c r="R122" s="51">
        <v>2989112649.2957301</v>
      </c>
      <c r="S122" s="51">
        <v>3037122746.4447498</v>
      </c>
      <c r="T122" s="51">
        <v>3084613289.3562002</v>
      </c>
      <c r="U122" s="51">
        <v>3131624682.3089299</v>
      </c>
      <c r="V122" s="51">
        <v>3178405125.4145598</v>
      </c>
      <c r="W122" s="51">
        <v>3225074273.9717102</v>
      </c>
      <c r="X122" s="51">
        <v>3271266175.5163598</v>
      </c>
      <c r="Y122" s="51">
        <v>3316573983.8121901</v>
      </c>
      <c r="Z122" s="52">
        <v>3361541178.48279</v>
      </c>
      <c r="AA122" s="51">
        <v>3405770772.3453498</v>
      </c>
      <c r="AB122" s="51">
        <v>3449359525.40026</v>
      </c>
      <c r="AC122" s="51">
        <v>3492482905.67522</v>
      </c>
      <c r="AD122" s="51">
        <v>3535221781.98736</v>
      </c>
      <c r="AE122" s="51">
        <v>3577636171.5079699</v>
      </c>
      <c r="AF122" s="51">
        <v>3619719857.4348998</v>
      </c>
      <c r="AG122" s="52">
        <v>3661189896.6235299</v>
      </c>
      <c r="AH122" s="51">
        <v>3702965675.9970698</v>
      </c>
      <c r="AI122" s="51">
        <v>3810798382.7907434</v>
      </c>
      <c r="AJ122" s="51">
        <f t="shared" si="5"/>
        <v>2494159560</v>
      </c>
      <c r="AK122" s="51">
        <f t="shared" si="6"/>
        <v>2532825559</v>
      </c>
      <c r="AM122" t="s">
        <v>4795</v>
      </c>
      <c r="AN122" t="s">
        <v>1462</v>
      </c>
      <c r="AO122" t="s">
        <v>1688</v>
      </c>
      <c r="AP122" t="s">
        <v>1689</v>
      </c>
      <c r="AQ122">
        <v>25074152</v>
      </c>
      <c r="AR122">
        <v>25725456.000000004</v>
      </c>
      <c r="AS122">
        <v>26437008</v>
      </c>
      <c r="AT122">
        <v>27140032.000000004</v>
      </c>
      <c r="AU122">
        <v>27836904.000000004</v>
      </c>
      <c r="AV122">
        <v>28530000</v>
      </c>
      <c r="AW122">
        <v>29217736.000000004</v>
      </c>
      <c r="AX122">
        <v>29898527.999999996</v>
      </c>
      <c r="AY122">
        <v>30574751.999999996</v>
      </c>
      <c r="AZ122">
        <v>31248784.000000004</v>
      </c>
      <c r="BA122">
        <v>31923000</v>
      </c>
      <c r="BB122">
        <v>32595816</v>
      </c>
      <c r="BC122">
        <v>33265648</v>
      </c>
      <c r="BD122">
        <v>33934872</v>
      </c>
      <c r="BE122">
        <v>34605864</v>
      </c>
      <c r="BF122">
        <v>35281000</v>
      </c>
      <c r="BG122">
        <v>35849000</v>
      </c>
      <c r="BH122">
        <v>36412000</v>
      </c>
      <c r="BI122">
        <v>36969000</v>
      </c>
      <c r="BJ122">
        <v>37534000</v>
      </c>
      <c r="BK122">
        <v>38124000</v>
      </c>
      <c r="BL122">
        <v>38723000</v>
      </c>
      <c r="BM122">
        <v>39326000</v>
      </c>
      <c r="BN122">
        <v>39910000</v>
      </c>
      <c r="BO122">
        <v>40406000</v>
      </c>
      <c r="BP122">
        <v>40806000</v>
      </c>
      <c r="BQ122">
        <v>41184000</v>
      </c>
      <c r="BR122">
        <v>41575000</v>
      </c>
      <c r="BS122">
        <v>41975000</v>
      </c>
      <c r="BT122">
        <v>42380000</v>
      </c>
      <c r="BU122">
        <v>42869000</v>
      </c>
      <c r="BV122">
        <v>43268000</v>
      </c>
      <c r="BW122">
        <v>43663000</v>
      </c>
      <c r="BX122">
        <v>44056000</v>
      </c>
      <c r="BY122">
        <v>44453000</v>
      </c>
      <c r="BZ122">
        <v>45093000</v>
      </c>
      <c r="CA122">
        <v>45525000</v>
      </c>
      <c r="CB122">
        <v>45954000</v>
      </c>
      <c r="CC122">
        <v>46287000</v>
      </c>
      <c r="CD122">
        <v>46617000</v>
      </c>
      <c r="CE122">
        <v>47008000</v>
      </c>
      <c r="CF122">
        <v>47357000</v>
      </c>
      <c r="CG122">
        <v>47622000</v>
      </c>
      <c r="CH122">
        <v>47859000</v>
      </c>
      <c r="CI122">
        <v>48039000</v>
      </c>
      <c r="CJ122">
        <v>48138000</v>
      </c>
      <c r="CK122">
        <v>48372000</v>
      </c>
      <c r="CL122">
        <v>48598000</v>
      </c>
      <c r="CM122">
        <v>48949000</v>
      </c>
      <c r="CN122">
        <v>49182000</v>
      </c>
      <c r="CO122">
        <v>49410000</v>
      </c>
      <c r="CP122">
        <v>49779000</v>
      </c>
    </row>
    <row r="123" spans="1:94">
      <c r="A123" s="51" t="s">
        <v>4150</v>
      </c>
      <c r="B123" s="51" t="s">
        <v>1557</v>
      </c>
      <c r="C123" s="51" t="s">
        <v>1688</v>
      </c>
      <c r="D123" s="51" t="s">
        <v>1689</v>
      </c>
      <c r="E123" s="51" t="str">
        <f t="shared" si="7"/>
        <v>Luxembourg.SP.POP.TOTL</v>
      </c>
      <c r="F123" s="52">
        <v>364900</v>
      </c>
      <c r="G123" s="51">
        <v>365600</v>
      </c>
      <c r="H123" s="51">
        <v>365500</v>
      </c>
      <c r="I123" s="51">
        <v>365600</v>
      </c>
      <c r="J123" s="51">
        <v>366200</v>
      </c>
      <c r="K123" s="51">
        <v>367200</v>
      </c>
      <c r="L123" s="51">
        <v>369500</v>
      </c>
      <c r="M123" s="51">
        <v>371700</v>
      </c>
      <c r="N123" s="51">
        <v>373300</v>
      </c>
      <c r="O123" s="51">
        <v>377600</v>
      </c>
      <c r="P123" s="51">
        <v>381850</v>
      </c>
      <c r="Q123" s="52">
        <v>387000</v>
      </c>
      <c r="R123" s="51">
        <v>392175</v>
      </c>
      <c r="S123" s="51">
        <v>397475</v>
      </c>
      <c r="T123" s="51">
        <v>402925</v>
      </c>
      <c r="U123" s="51">
        <v>408625</v>
      </c>
      <c r="V123" s="51">
        <v>414225</v>
      </c>
      <c r="W123" s="51">
        <v>419450</v>
      </c>
      <c r="X123" s="51">
        <v>424700</v>
      </c>
      <c r="Y123" s="51">
        <v>430475</v>
      </c>
      <c r="Z123" s="52">
        <v>436300</v>
      </c>
      <c r="AA123" s="51">
        <v>441525</v>
      </c>
      <c r="AB123" s="51">
        <v>446175</v>
      </c>
      <c r="AC123" s="51">
        <v>451630</v>
      </c>
      <c r="AD123" s="51">
        <v>458095</v>
      </c>
      <c r="AE123" s="51">
        <v>465158</v>
      </c>
      <c r="AF123" s="51">
        <v>472637</v>
      </c>
      <c r="AG123" s="52">
        <v>479993</v>
      </c>
      <c r="AH123" s="51">
        <v>488650</v>
      </c>
      <c r="AI123" s="51">
        <v>497854</v>
      </c>
      <c r="AJ123" s="51">
        <f t="shared" si="5"/>
        <v>506953</v>
      </c>
      <c r="AK123" s="51">
        <f t="shared" si="6"/>
        <v>517000</v>
      </c>
      <c r="AM123" t="s">
        <v>4326</v>
      </c>
      <c r="AN123" t="s">
        <v>4715</v>
      </c>
      <c r="AO123" t="s">
        <v>1688</v>
      </c>
      <c r="AP123" t="s">
        <v>1689</v>
      </c>
      <c r="AQ123">
        <v>947000</v>
      </c>
      <c r="AR123">
        <v>966000</v>
      </c>
      <c r="AS123">
        <v>994000</v>
      </c>
      <c r="AT123">
        <v>1022000</v>
      </c>
      <c r="AU123">
        <v>1050000</v>
      </c>
      <c r="AV123">
        <v>1078000</v>
      </c>
      <c r="AW123">
        <v>1106000</v>
      </c>
      <c r="AX123">
        <v>1135000</v>
      </c>
      <c r="AY123">
        <v>1163000</v>
      </c>
      <c r="AZ123">
        <v>1191000</v>
      </c>
      <c r="BA123">
        <v>1219000</v>
      </c>
      <c r="BB123">
        <v>1247000</v>
      </c>
      <c r="BC123">
        <v>1278000</v>
      </c>
      <c r="BD123">
        <v>1308000</v>
      </c>
      <c r="BE123">
        <v>1339000</v>
      </c>
      <c r="BF123">
        <v>1369000</v>
      </c>
      <c r="BG123">
        <v>1400000</v>
      </c>
      <c r="BH123">
        <v>1430000</v>
      </c>
      <c r="BI123">
        <v>1460000</v>
      </c>
      <c r="BJ123">
        <v>1491000</v>
      </c>
      <c r="BK123">
        <v>1521000</v>
      </c>
      <c r="BL123">
        <v>1552000</v>
      </c>
      <c r="BM123">
        <v>1582000</v>
      </c>
      <c r="BN123">
        <v>1614000</v>
      </c>
      <c r="BO123">
        <v>1647000</v>
      </c>
      <c r="BP123">
        <v>1682000</v>
      </c>
      <c r="BQ123">
        <v>1717000</v>
      </c>
      <c r="BR123">
        <v>1753000</v>
      </c>
      <c r="BS123">
        <v>1791000</v>
      </c>
      <c r="BT123">
        <v>1827000</v>
      </c>
      <c r="BU123">
        <v>1862000</v>
      </c>
      <c r="BV123">
        <v>1898000</v>
      </c>
      <c r="BW123">
        <v>1932000</v>
      </c>
      <c r="BX123">
        <v>1965000</v>
      </c>
      <c r="BY123">
        <v>1997000</v>
      </c>
      <c r="BZ123">
        <v>2029000</v>
      </c>
      <c r="CA123">
        <v>2059000</v>
      </c>
      <c r="CB123">
        <v>2086000</v>
      </c>
      <c r="CC123">
        <v>1966000</v>
      </c>
      <c r="CD123">
        <v>1762000</v>
      </c>
      <c r="CE123">
        <v>1700000</v>
      </c>
      <c r="CF123">
        <v>1701154</v>
      </c>
      <c r="CG123">
        <v>1702310</v>
      </c>
      <c r="CH123">
        <v>1703466</v>
      </c>
      <c r="CI123">
        <v>1704622</v>
      </c>
      <c r="CJ123">
        <v>1705780</v>
      </c>
      <c r="CK123">
        <v>1719536</v>
      </c>
      <c r="CL123">
        <v>1733404</v>
      </c>
      <c r="CM123">
        <v>1747383</v>
      </c>
      <c r="CN123">
        <v>1761474</v>
      </c>
      <c r="CO123">
        <v>1775680</v>
      </c>
      <c r="CP123">
        <v>1794303</v>
      </c>
    </row>
    <row r="124" spans="1:94">
      <c r="A124" s="51" t="s">
        <v>1725</v>
      </c>
      <c r="B124" s="51" t="s">
        <v>1558</v>
      </c>
      <c r="C124" s="51" t="s">
        <v>1688</v>
      </c>
      <c r="D124" s="51" t="s">
        <v>1689</v>
      </c>
      <c r="E124" s="51" t="str">
        <f t="shared" si="7"/>
        <v>Macau.SP.POP.TOTL</v>
      </c>
      <c r="F124" s="52">
        <v>252032</v>
      </c>
      <c r="G124" s="51">
        <v>258701</v>
      </c>
      <c r="H124" s="51">
        <v>268198</v>
      </c>
      <c r="I124" s="51">
        <v>279890</v>
      </c>
      <c r="J124" s="51">
        <v>292810</v>
      </c>
      <c r="K124" s="51">
        <v>306176</v>
      </c>
      <c r="L124" s="51">
        <v>319853</v>
      </c>
      <c r="M124" s="51">
        <v>333825</v>
      </c>
      <c r="N124" s="51">
        <v>347571</v>
      </c>
      <c r="O124" s="51">
        <v>360490</v>
      </c>
      <c r="P124" s="51">
        <v>372152</v>
      </c>
      <c r="Q124" s="52">
        <v>382341</v>
      </c>
      <c r="R124" s="51">
        <v>391118</v>
      </c>
      <c r="S124" s="51">
        <v>398705</v>
      </c>
      <c r="T124" s="51">
        <v>405478</v>
      </c>
      <c r="U124" s="51">
        <v>411765</v>
      </c>
      <c r="V124" s="51">
        <v>417587</v>
      </c>
      <c r="W124" s="51">
        <v>422989</v>
      </c>
      <c r="X124" s="51">
        <v>428368</v>
      </c>
      <c r="Y124" s="51">
        <v>434216</v>
      </c>
      <c r="Z124" s="52">
        <v>440898</v>
      </c>
      <c r="AA124" s="51">
        <v>448466</v>
      </c>
      <c r="AB124" s="51">
        <v>456859</v>
      </c>
      <c r="AC124" s="51">
        <v>466162</v>
      </c>
      <c r="AD124" s="51">
        <v>476431</v>
      </c>
      <c r="AE124" s="51">
        <v>487624</v>
      </c>
      <c r="AF124" s="51">
        <v>499914</v>
      </c>
      <c r="AG124" s="52">
        <v>513076</v>
      </c>
      <c r="AH124" s="51">
        <v>526178</v>
      </c>
      <c r="AI124" s="51">
        <v>537972</v>
      </c>
      <c r="AJ124" s="51">
        <f t="shared" si="5"/>
        <v>543656</v>
      </c>
      <c r="AK124" s="51">
        <f t="shared" si="6"/>
        <v>555731</v>
      </c>
      <c r="AM124" t="s">
        <v>4004</v>
      </c>
      <c r="AN124" t="s">
        <v>1463</v>
      </c>
      <c r="AO124" t="s">
        <v>1688</v>
      </c>
      <c r="AP124" t="s">
        <v>1689</v>
      </c>
      <c r="AQ124">
        <v>263718</v>
      </c>
      <c r="AR124">
        <v>296442</v>
      </c>
      <c r="AS124">
        <v>336991</v>
      </c>
      <c r="AT124">
        <v>383526</v>
      </c>
      <c r="AU124">
        <v>433288</v>
      </c>
      <c r="AV124">
        <v>484205</v>
      </c>
      <c r="AW124">
        <v>535698</v>
      </c>
      <c r="AX124">
        <v>588171</v>
      </c>
      <c r="AY124">
        <v>641694</v>
      </c>
      <c r="AZ124">
        <v>696610</v>
      </c>
      <c r="BA124">
        <v>753142</v>
      </c>
      <c r="BB124">
        <v>811187</v>
      </c>
      <c r="BC124">
        <v>870446</v>
      </c>
      <c r="BD124">
        <v>930744</v>
      </c>
      <c r="BE124">
        <v>991885</v>
      </c>
      <c r="BF124">
        <v>1053753</v>
      </c>
      <c r="BG124">
        <v>1116083</v>
      </c>
      <c r="BH124">
        <v>1178930</v>
      </c>
      <c r="BI124">
        <v>1242872</v>
      </c>
      <c r="BJ124">
        <v>1308718</v>
      </c>
      <c r="BK124">
        <v>1376963</v>
      </c>
      <c r="BL124">
        <v>1445699</v>
      </c>
      <c r="BM124">
        <v>1514013</v>
      </c>
      <c r="BN124">
        <v>1584310</v>
      </c>
      <c r="BO124">
        <v>1659961</v>
      </c>
      <c r="BP124">
        <v>1742083</v>
      </c>
      <c r="BQ124">
        <v>1835819</v>
      </c>
      <c r="BR124">
        <v>1937316</v>
      </c>
      <c r="BS124">
        <v>2028166</v>
      </c>
      <c r="BT124">
        <v>2083550</v>
      </c>
      <c r="BU124">
        <v>2087687</v>
      </c>
      <c r="BV124">
        <v>2031004</v>
      </c>
      <c r="BW124"/>
      <c r="BX124"/>
      <c r="BY124"/>
      <c r="BZ124">
        <v>1627911</v>
      </c>
      <c r="CA124">
        <v>1628120</v>
      </c>
      <c r="CB124">
        <v>1678812</v>
      </c>
      <c r="CC124">
        <v>1763693</v>
      </c>
      <c r="CD124">
        <v>1857217</v>
      </c>
      <c r="CE124">
        <v>1940786</v>
      </c>
      <c r="CF124">
        <v>2009588</v>
      </c>
      <c r="CG124">
        <v>2069816</v>
      </c>
      <c r="CH124">
        <v>2126786</v>
      </c>
      <c r="CI124">
        <v>2189485</v>
      </c>
      <c r="CJ124">
        <v>2264014</v>
      </c>
      <c r="CK124">
        <v>2351441</v>
      </c>
      <c r="CL124">
        <v>2447818</v>
      </c>
      <c r="CM124">
        <v>2548351</v>
      </c>
      <c r="CN124">
        <v>2646286</v>
      </c>
      <c r="CO124">
        <v>2736732</v>
      </c>
      <c r="CP124">
        <v>2818042</v>
      </c>
    </row>
    <row r="125" spans="1:94">
      <c r="A125" s="51" t="s">
        <v>1726</v>
      </c>
      <c r="B125" s="51" t="s">
        <v>1559</v>
      </c>
      <c r="C125" s="51" t="s">
        <v>1688</v>
      </c>
      <c r="D125" s="51" t="s">
        <v>1689</v>
      </c>
      <c r="E125" s="51" t="str">
        <f t="shared" si="7"/>
        <v>Macedonia.SP.POP.TOTL</v>
      </c>
      <c r="F125" s="52">
        <v>1794830</v>
      </c>
      <c r="G125" s="51">
        <v>1806229</v>
      </c>
      <c r="H125" s="51">
        <v>1812329</v>
      </c>
      <c r="I125" s="51">
        <v>1815723</v>
      </c>
      <c r="J125" s="51">
        <v>1820121</v>
      </c>
      <c r="K125" s="51">
        <v>1828152</v>
      </c>
      <c r="L125" s="51">
        <v>1840777</v>
      </c>
      <c r="M125" s="51">
        <v>1857058</v>
      </c>
      <c r="N125" s="51">
        <v>1875420</v>
      </c>
      <c r="O125" s="51">
        <v>1893436</v>
      </c>
      <c r="P125" s="51">
        <v>1909349</v>
      </c>
      <c r="Q125" s="52">
        <v>1922685</v>
      </c>
      <c r="R125" s="51">
        <v>1934044</v>
      </c>
      <c r="S125" s="51">
        <v>1944026</v>
      </c>
      <c r="T125" s="51">
        <v>1953611</v>
      </c>
      <c r="U125" s="51">
        <v>1963487</v>
      </c>
      <c r="V125" s="51">
        <v>1973795</v>
      </c>
      <c r="W125" s="51">
        <v>1984186</v>
      </c>
      <c r="X125" s="51">
        <v>1994293</v>
      </c>
      <c r="Y125" s="51">
        <v>2003566</v>
      </c>
      <c r="Z125" s="52">
        <v>2011614</v>
      </c>
      <c r="AA125" s="51">
        <v>2018347</v>
      </c>
      <c r="AB125" s="51">
        <v>2023913</v>
      </c>
      <c r="AC125" s="51">
        <v>2028451</v>
      </c>
      <c r="AD125" s="51">
        <v>2032188</v>
      </c>
      <c r="AE125" s="51">
        <v>2035312</v>
      </c>
      <c r="AF125" s="51">
        <v>2037863</v>
      </c>
      <c r="AG125" s="52">
        <v>2039838</v>
      </c>
      <c r="AH125" s="51">
        <v>2041342</v>
      </c>
      <c r="AI125" s="51">
        <v>2042484</v>
      </c>
      <c r="AJ125" s="51">
        <f t="shared" si="5"/>
        <v>2060563</v>
      </c>
      <c r="AK125" s="51">
        <f t="shared" si="6"/>
        <v>2063893</v>
      </c>
      <c r="AM125" t="s">
        <v>1464</v>
      </c>
      <c r="AN125" t="s">
        <v>1465</v>
      </c>
      <c r="AO125" t="s">
        <v>1688</v>
      </c>
      <c r="AP125" t="s">
        <v>1689</v>
      </c>
      <c r="AQ125">
        <v>2172300</v>
      </c>
      <c r="AR125">
        <v>2255900</v>
      </c>
      <c r="AS125">
        <v>2333400</v>
      </c>
      <c r="AT125">
        <v>2413700</v>
      </c>
      <c r="AU125">
        <v>2495300</v>
      </c>
      <c r="AV125">
        <v>2573300</v>
      </c>
      <c r="AW125">
        <v>2655300</v>
      </c>
      <c r="AX125">
        <v>2736500</v>
      </c>
      <c r="AY125">
        <v>2818300</v>
      </c>
      <c r="AZ125">
        <v>2894800</v>
      </c>
      <c r="BA125">
        <v>2959900</v>
      </c>
      <c r="BB125">
        <v>3022300</v>
      </c>
      <c r="BC125">
        <v>3088200</v>
      </c>
      <c r="BD125">
        <v>3153800</v>
      </c>
      <c r="BE125">
        <v>3223900</v>
      </c>
      <c r="BF125">
        <v>3292400</v>
      </c>
      <c r="BG125">
        <v>3358700</v>
      </c>
      <c r="BH125">
        <v>3423900</v>
      </c>
      <c r="BI125">
        <v>3487100</v>
      </c>
      <c r="BJ125">
        <v>3552000</v>
      </c>
      <c r="BK125">
        <v>3617400</v>
      </c>
      <c r="BL125">
        <v>3685800</v>
      </c>
      <c r="BM125">
        <v>3759300</v>
      </c>
      <c r="BN125">
        <v>3838300</v>
      </c>
      <c r="BO125">
        <v>3916400</v>
      </c>
      <c r="BP125">
        <v>3990300</v>
      </c>
      <c r="BQ125">
        <v>4066500</v>
      </c>
      <c r="BR125">
        <v>4144600</v>
      </c>
      <c r="BS125">
        <v>4218400</v>
      </c>
      <c r="BT125">
        <v>4307500</v>
      </c>
      <c r="BU125">
        <v>4391200</v>
      </c>
      <c r="BV125">
        <v>4463600</v>
      </c>
      <c r="BW125">
        <v>4515400</v>
      </c>
      <c r="BX125">
        <v>4516700</v>
      </c>
      <c r="BY125">
        <v>4515100</v>
      </c>
      <c r="BZ125">
        <v>4560400</v>
      </c>
      <c r="CA125">
        <v>4628400</v>
      </c>
      <c r="CB125">
        <v>4696400</v>
      </c>
      <c r="CC125">
        <v>4769000</v>
      </c>
      <c r="CD125">
        <v>4840400</v>
      </c>
      <c r="CE125">
        <v>4898400</v>
      </c>
      <c r="CF125">
        <v>4945100</v>
      </c>
      <c r="CG125">
        <v>4990700</v>
      </c>
      <c r="CH125">
        <v>5043300</v>
      </c>
      <c r="CI125">
        <v>5104700</v>
      </c>
      <c r="CJ125">
        <v>5162600</v>
      </c>
      <c r="CK125">
        <v>5218400</v>
      </c>
      <c r="CL125">
        <v>5268400</v>
      </c>
      <c r="CM125">
        <v>5318700</v>
      </c>
      <c r="CN125">
        <v>5383300</v>
      </c>
      <c r="CO125">
        <v>5447900</v>
      </c>
      <c r="CP125">
        <v>5507000</v>
      </c>
    </row>
    <row r="126" spans="1:94">
      <c r="A126" s="51" t="s">
        <v>4082</v>
      </c>
      <c r="B126" s="51" t="s">
        <v>1560</v>
      </c>
      <c r="C126" s="51" t="s">
        <v>1688</v>
      </c>
      <c r="D126" s="51" t="s">
        <v>1689</v>
      </c>
      <c r="E126" s="51" t="str">
        <f t="shared" si="7"/>
        <v>Madagascar.SP.POP.TOTL</v>
      </c>
      <c r="F126" s="52">
        <v>8604246</v>
      </c>
      <c r="G126" s="51">
        <v>8828917</v>
      </c>
      <c r="H126" s="51">
        <v>9054345</v>
      </c>
      <c r="I126" s="51">
        <v>9284392</v>
      </c>
      <c r="J126" s="51">
        <v>9524414</v>
      </c>
      <c r="K126" s="51">
        <v>9778464</v>
      </c>
      <c r="L126" s="51">
        <v>10047896</v>
      </c>
      <c r="M126" s="51">
        <v>10332258</v>
      </c>
      <c r="N126" s="51">
        <v>10631581</v>
      </c>
      <c r="O126" s="51">
        <v>10945312</v>
      </c>
      <c r="P126" s="51">
        <v>11272999</v>
      </c>
      <c r="Q126" s="52">
        <v>11614758</v>
      </c>
      <c r="R126" s="51">
        <v>11970837</v>
      </c>
      <c r="S126" s="51">
        <v>12340943</v>
      </c>
      <c r="T126" s="51">
        <v>12724636</v>
      </c>
      <c r="U126" s="51">
        <v>13121371</v>
      </c>
      <c r="V126" s="51">
        <v>13531083</v>
      </c>
      <c r="W126" s="51">
        <v>13953183</v>
      </c>
      <c r="X126" s="51">
        <v>14385954</v>
      </c>
      <c r="Y126" s="51">
        <v>14827223</v>
      </c>
      <c r="Z126" s="52">
        <v>15275362</v>
      </c>
      <c r="AA126" s="51">
        <v>15729518</v>
      </c>
      <c r="AB126" s="51">
        <v>16189796</v>
      </c>
      <c r="AC126" s="51">
        <v>16656727</v>
      </c>
      <c r="AD126" s="51">
        <v>17131317</v>
      </c>
      <c r="AE126" s="51">
        <v>17614261</v>
      </c>
      <c r="AF126" s="51">
        <v>18105439</v>
      </c>
      <c r="AG126" s="52">
        <v>18604365</v>
      </c>
      <c r="AH126" s="51">
        <v>19110941</v>
      </c>
      <c r="AI126" s="51">
        <v>19625030</v>
      </c>
      <c r="AJ126" s="51">
        <f t="shared" si="5"/>
        <v>20713819</v>
      </c>
      <c r="AK126" s="51">
        <f t="shared" si="6"/>
        <v>21315135</v>
      </c>
      <c r="AM126" t="s">
        <v>4687</v>
      </c>
      <c r="AN126" t="s">
        <v>1466</v>
      </c>
      <c r="AO126" t="s">
        <v>1688</v>
      </c>
      <c r="AP126" t="s">
        <v>1689</v>
      </c>
      <c r="AQ126">
        <v>2129968</v>
      </c>
      <c r="AR126">
        <v>2179647</v>
      </c>
      <c r="AS126">
        <v>2230493</v>
      </c>
      <c r="AT126">
        <v>2282604</v>
      </c>
      <c r="AU126">
        <v>2336091</v>
      </c>
      <c r="AV126">
        <v>2391060</v>
      </c>
      <c r="AW126">
        <v>2447006</v>
      </c>
      <c r="AX126">
        <v>2503880</v>
      </c>
      <c r="AY126">
        <v>2562718</v>
      </c>
      <c r="AZ126">
        <v>2624932</v>
      </c>
      <c r="BA126">
        <v>2691207</v>
      </c>
      <c r="BB126">
        <v>2762977</v>
      </c>
      <c r="BC126">
        <v>2839169</v>
      </c>
      <c r="BD126">
        <v>2914999</v>
      </c>
      <c r="BE126">
        <v>2983956</v>
      </c>
      <c r="BF126">
        <v>3041847</v>
      </c>
      <c r="BG126">
        <v>3086518</v>
      </c>
      <c r="BH126">
        <v>3120663</v>
      </c>
      <c r="BI126">
        <v>3150906</v>
      </c>
      <c r="BJ126">
        <v>3186599</v>
      </c>
      <c r="BK126">
        <v>3234555</v>
      </c>
      <c r="BL126">
        <v>3296978</v>
      </c>
      <c r="BM126">
        <v>3372093</v>
      </c>
      <c r="BN126">
        <v>3457860</v>
      </c>
      <c r="BO126">
        <v>3550669</v>
      </c>
      <c r="BP126">
        <v>3647754</v>
      </c>
      <c r="BQ126">
        <v>3748525</v>
      </c>
      <c r="BR126">
        <v>3853600</v>
      </c>
      <c r="BS126">
        <v>3962714</v>
      </c>
      <c r="BT126">
        <v>4075767</v>
      </c>
      <c r="BU126">
        <v>4192414</v>
      </c>
      <c r="BV126">
        <v>4312348</v>
      </c>
      <c r="BW126">
        <v>4434570</v>
      </c>
      <c r="BX126">
        <v>4557216</v>
      </c>
      <c r="BY126">
        <v>4677981</v>
      </c>
      <c r="BZ126">
        <v>4795112</v>
      </c>
      <c r="CA126">
        <v>4907960</v>
      </c>
      <c r="CB126">
        <v>5016576</v>
      </c>
      <c r="CC126">
        <v>5120845</v>
      </c>
      <c r="CD126">
        <v>5220920</v>
      </c>
      <c r="CE126">
        <v>5317060</v>
      </c>
      <c r="CF126">
        <v>5408912</v>
      </c>
      <c r="CG126">
        <v>5496700</v>
      </c>
      <c r="CH126">
        <v>5582028</v>
      </c>
      <c r="CI126">
        <v>5667055</v>
      </c>
      <c r="CJ126">
        <v>5753341</v>
      </c>
      <c r="CK126">
        <v>5841572</v>
      </c>
      <c r="CL126">
        <v>5931385</v>
      </c>
      <c r="CM126">
        <v>6022001</v>
      </c>
      <c r="CN126">
        <v>6112143</v>
      </c>
      <c r="CO126">
        <v>6200894</v>
      </c>
      <c r="CP126">
        <v>6288037</v>
      </c>
    </row>
    <row r="127" spans="1:94">
      <c r="A127" s="51" t="s">
        <v>4084</v>
      </c>
      <c r="B127" s="51" t="s">
        <v>1561</v>
      </c>
      <c r="C127" s="51" t="s">
        <v>1688</v>
      </c>
      <c r="D127" s="51" t="s">
        <v>1689</v>
      </c>
      <c r="E127" s="51" t="str">
        <f t="shared" si="7"/>
        <v>Malawi.SP.POP.TOTL</v>
      </c>
      <c r="F127" s="52">
        <v>6214787</v>
      </c>
      <c r="G127" s="51">
        <v>6386355</v>
      </c>
      <c r="H127" s="51">
        <v>6548025</v>
      </c>
      <c r="I127" s="51">
        <v>6726569</v>
      </c>
      <c r="J127" s="51">
        <v>6958544</v>
      </c>
      <c r="K127" s="51">
        <v>7266629</v>
      </c>
      <c r="L127" s="51">
        <v>7668125</v>
      </c>
      <c r="M127" s="51">
        <v>8146169</v>
      </c>
      <c r="N127" s="51">
        <v>8647933</v>
      </c>
      <c r="O127" s="51">
        <v>9099868</v>
      </c>
      <c r="P127" s="51">
        <v>9451491</v>
      </c>
      <c r="Q127" s="52">
        <v>9680576</v>
      </c>
      <c r="R127" s="51">
        <v>9809231</v>
      </c>
      <c r="S127" s="51">
        <v>9885547</v>
      </c>
      <c r="T127" s="51">
        <v>9980175</v>
      </c>
      <c r="U127" s="51">
        <v>10144031</v>
      </c>
      <c r="V127" s="51">
        <v>10392796</v>
      </c>
      <c r="W127" s="51">
        <v>10710037</v>
      </c>
      <c r="X127" s="51">
        <v>11075813</v>
      </c>
      <c r="Y127" s="51">
        <v>11457542</v>
      </c>
      <c r="Z127" s="52">
        <v>11831431</v>
      </c>
      <c r="AA127" s="51">
        <v>12193581</v>
      </c>
      <c r="AB127" s="51">
        <v>12552609</v>
      </c>
      <c r="AC127" s="51">
        <v>12911782</v>
      </c>
      <c r="AD127" s="51">
        <v>13277494</v>
      </c>
      <c r="AE127" s="51">
        <v>13654475</v>
      </c>
      <c r="AF127" s="51">
        <v>14042516</v>
      </c>
      <c r="AG127" s="52">
        <v>14439496</v>
      </c>
      <c r="AH127" s="51">
        <v>14846182</v>
      </c>
      <c r="AI127" s="51">
        <v>15263417</v>
      </c>
      <c r="AJ127" s="51">
        <f t="shared" si="5"/>
        <v>14900841</v>
      </c>
      <c r="AK127" s="51">
        <f t="shared" si="6"/>
        <v>15380888</v>
      </c>
      <c r="AM127" t="s">
        <v>4328</v>
      </c>
      <c r="AN127" t="s">
        <v>4831</v>
      </c>
      <c r="AO127" t="s">
        <v>1688</v>
      </c>
      <c r="AP127" t="s">
        <v>1689</v>
      </c>
      <c r="AQ127">
        <v>219302838</v>
      </c>
      <c r="AR127">
        <v>225531845.20448527</v>
      </c>
      <c r="AS127">
        <v>231954309.7660898</v>
      </c>
      <c r="AT127">
        <v>238516531.35247034</v>
      </c>
      <c r="AU127">
        <v>245144303.43644708</v>
      </c>
      <c r="AV127">
        <v>251786238</v>
      </c>
      <c r="AW127">
        <v>258423772.62102598</v>
      </c>
      <c r="AX127">
        <v>265068752.85538292</v>
      </c>
      <c r="AY127">
        <v>271759058.94398916</v>
      </c>
      <c r="AZ127">
        <v>278553909.23824912</v>
      </c>
      <c r="BA127">
        <v>285495714</v>
      </c>
      <c r="BB127">
        <v>292588539.44319999</v>
      </c>
      <c r="BC127">
        <v>299814504.55680001</v>
      </c>
      <c r="BD127">
        <v>307173820.91040003</v>
      </c>
      <c r="BE127">
        <v>314648317.24000001</v>
      </c>
      <c r="BF127">
        <v>322226798</v>
      </c>
      <c r="BG127">
        <v>329912007.12479997</v>
      </c>
      <c r="BH127">
        <v>337694223.3664</v>
      </c>
      <c r="BI127">
        <v>345560538.71200001</v>
      </c>
      <c r="BJ127">
        <v>353474233.78559995</v>
      </c>
      <c r="BK127">
        <v>361418206</v>
      </c>
      <c r="BL127">
        <v>369449375.23679996</v>
      </c>
      <c r="BM127">
        <v>377455147.62400001</v>
      </c>
      <c r="BN127">
        <v>385481369</v>
      </c>
      <c r="BO127">
        <v>393538538.20639998</v>
      </c>
      <c r="BP127">
        <v>401615053</v>
      </c>
      <c r="BQ127">
        <v>409718804.41170168</v>
      </c>
      <c r="BR127">
        <v>417833987.31923836</v>
      </c>
      <c r="BS127">
        <v>425938244.72092128</v>
      </c>
      <c r="BT127">
        <v>434025287.6150676</v>
      </c>
      <c r="BU127">
        <v>442065667</v>
      </c>
      <c r="BV127">
        <v>450027213.98765874</v>
      </c>
      <c r="BW127">
        <v>457939041.74917066</v>
      </c>
      <c r="BX127">
        <v>465815840.92348027</v>
      </c>
      <c r="BY127">
        <v>473678355.32893199</v>
      </c>
      <c r="BZ127">
        <v>481536721</v>
      </c>
      <c r="CA127">
        <v>489402526.42512679</v>
      </c>
      <c r="CB127">
        <v>497250700.42817289</v>
      </c>
      <c r="CC127">
        <v>505203262.94779336</v>
      </c>
      <c r="CD127">
        <v>512864435.42219931</v>
      </c>
      <c r="CE127">
        <v>520370162.95927149</v>
      </c>
      <c r="CF127">
        <v>527739174.04385269</v>
      </c>
      <c r="CG127">
        <v>534965369.90018815</v>
      </c>
      <c r="CH127">
        <v>542049968.56833959</v>
      </c>
      <c r="CI127">
        <v>549020343</v>
      </c>
      <c r="CJ127">
        <v>555876167</v>
      </c>
      <c r="CK127">
        <v>562612227</v>
      </c>
      <c r="CL127">
        <v>569226101</v>
      </c>
      <c r="CM127">
        <v>575760287</v>
      </c>
      <c r="CN127">
        <v>582256973</v>
      </c>
      <c r="CO127">
        <v>588757676</v>
      </c>
      <c r="CP127">
        <v>595271833</v>
      </c>
    </row>
    <row r="128" spans="1:94">
      <c r="A128" s="51" t="s">
        <v>4008</v>
      </c>
      <c r="B128" s="51" t="s">
        <v>1562</v>
      </c>
      <c r="C128" s="51" t="s">
        <v>1688</v>
      </c>
      <c r="D128" s="51" t="s">
        <v>1689</v>
      </c>
      <c r="E128" s="51" t="str">
        <f t="shared" si="7"/>
        <v>Malaysia.SP.POP.TOTL</v>
      </c>
      <c r="F128" s="52">
        <v>13763441</v>
      </c>
      <c r="G128" s="51">
        <v>14106332</v>
      </c>
      <c r="H128" s="51">
        <v>14466535</v>
      </c>
      <c r="I128" s="51">
        <v>14846704</v>
      </c>
      <c r="J128" s="51">
        <v>15249772</v>
      </c>
      <c r="K128" s="51">
        <v>15677187</v>
      </c>
      <c r="L128" s="51">
        <v>16130844</v>
      </c>
      <c r="M128" s="51">
        <v>16608660</v>
      </c>
      <c r="N128" s="51">
        <v>17103098</v>
      </c>
      <c r="O128" s="51">
        <v>17603827</v>
      </c>
      <c r="P128" s="51">
        <v>18103341</v>
      </c>
      <c r="Q128" s="52">
        <v>18597308</v>
      </c>
      <c r="R128" s="51">
        <v>19087205</v>
      </c>
      <c r="S128" s="51">
        <v>19578301</v>
      </c>
      <c r="T128" s="51">
        <v>20078826</v>
      </c>
      <c r="U128" s="51">
        <v>20593952</v>
      </c>
      <c r="V128" s="51">
        <v>21125658</v>
      </c>
      <c r="W128" s="51">
        <v>21669475</v>
      </c>
      <c r="X128" s="51">
        <v>22216395</v>
      </c>
      <c r="Y128" s="51">
        <v>22754049</v>
      </c>
      <c r="Z128" s="52">
        <v>23273615</v>
      </c>
      <c r="AA128" s="51">
        <v>23771376</v>
      </c>
      <c r="AB128" s="51">
        <v>24249955</v>
      </c>
      <c r="AC128" s="51">
        <v>24714656</v>
      </c>
      <c r="AD128" s="51">
        <v>25173798</v>
      </c>
      <c r="AE128" s="51">
        <v>25633380</v>
      </c>
      <c r="AF128" s="51">
        <v>26094742</v>
      </c>
      <c r="AG128" s="52">
        <v>26555654</v>
      </c>
      <c r="AH128" s="51">
        <v>27014337</v>
      </c>
      <c r="AI128" s="51">
        <v>27467837</v>
      </c>
      <c r="AJ128" s="51">
        <f t="shared" si="5"/>
        <v>28401017</v>
      </c>
      <c r="AK128" s="51">
        <f t="shared" si="6"/>
        <v>28859154</v>
      </c>
      <c r="AM128" t="s">
        <v>4327</v>
      </c>
      <c r="AN128" t="s">
        <v>1468</v>
      </c>
      <c r="AO128" t="s">
        <v>1688</v>
      </c>
      <c r="AP128" t="s">
        <v>1689</v>
      </c>
      <c r="AQ128">
        <v>215607966</v>
      </c>
      <c r="AR128">
        <v>221770591.13439998</v>
      </c>
      <c r="AS128">
        <v>228122108.92159998</v>
      </c>
      <c r="AT128">
        <v>234612156.46879998</v>
      </c>
      <c r="AU128">
        <v>241172105.28799999</v>
      </c>
      <c r="AV128">
        <v>247753709</v>
      </c>
      <c r="AW128">
        <v>254336865.3168</v>
      </c>
      <c r="AX128">
        <v>260935579.39679998</v>
      </c>
      <c r="AY128">
        <v>267582866.88479999</v>
      </c>
      <c r="AZ128">
        <v>274330015.33280003</v>
      </c>
      <c r="BA128">
        <v>281214503</v>
      </c>
      <c r="BB128">
        <v>288238560.04320002</v>
      </c>
      <c r="BC128">
        <v>295389996.55680001</v>
      </c>
      <c r="BD128">
        <v>302666610.31040001</v>
      </c>
      <c r="BE128">
        <v>310061106.03999996</v>
      </c>
      <c r="BF128">
        <v>317565810</v>
      </c>
      <c r="BG128">
        <v>325182621.72480005</v>
      </c>
      <c r="BH128">
        <v>332904422.76639998</v>
      </c>
      <c r="BI128">
        <v>340707161.912</v>
      </c>
      <c r="BJ128">
        <v>348560573.78559995</v>
      </c>
      <c r="BK128">
        <v>356441145</v>
      </c>
      <c r="BL128">
        <v>364408143.23679996</v>
      </c>
      <c r="BM128">
        <v>372345766.824</v>
      </c>
      <c r="BN128">
        <v>380306302.39999998</v>
      </c>
      <c r="BO128">
        <v>388298593.8064</v>
      </c>
      <c r="BP128">
        <v>396318503</v>
      </c>
      <c r="BQ128">
        <v>404368620.39999998</v>
      </c>
      <c r="BR128">
        <v>412433771.39999998</v>
      </c>
      <c r="BS128">
        <v>420491276.39999998</v>
      </c>
      <c r="BT128">
        <v>428531796.39999998</v>
      </c>
      <c r="BU128">
        <v>436521776</v>
      </c>
      <c r="BV128">
        <v>444437025.98765874</v>
      </c>
      <c r="BW128">
        <v>452303026.60848552</v>
      </c>
      <c r="BX128">
        <v>460126477.64567244</v>
      </c>
      <c r="BY128">
        <v>467933612.05465615</v>
      </c>
      <c r="BZ128">
        <v>475739008</v>
      </c>
      <c r="CA128">
        <v>483547017.42512679</v>
      </c>
      <c r="CB128">
        <v>491346309.42817289</v>
      </c>
      <c r="CC128">
        <v>499089224.94779336</v>
      </c>
      <c r="CD128">
        <v>506721765.42219931</v>
      </c>
      <c r="CE128">
        <v>514207310.95927149</v>
      </c>
      <c r="CF128">
        <v>521555468.04385269</v>
      </c>
      <c r="CG128">
        <v>528758890.90018815</v>
      </c>
      <c r="CH128">
        <v>535820885.56833953</v>
      </c>
      <c r="CI128">
        <v>542768328</v>
      </c>
      <c r="CJ128">
        <v>549607684</v>
      </c>
      <c r="CK128">
        <v>556338704</v>
      </c>
      <c r="CL128">
        <v>562955164</v>
      </c>
      <c r="CM128">
        <v>569493711</v>
      </c>
      <c r="CN128">
        <v>575996974</v>
      </c>
      <c r="CO128">
        <v>582501932</v>
      </c>
      <c r="CP128">
        <v>589018078</v>
      </c>
    </row>
    <row r="129" spans="1:94">
      <c r="A129" s="51" t="s">
        <v>4010</v>
      </c>
      <c r="B129" s="51" t="s">
        <v>1563</v>
      </c>
      <c r="C129" s="51" t="s">
        <v>1688</v>
      </c>
      <c r="D129" s="51" t="s">
        <v>1689</v>
      </c>
      <c r="E129" s="51" t="str">
        <f t="shared" si="7"/>
        <v>Maldives.SP.POP.TOTL</v>
      </c>
      <c r="F129" s="52">
        <v>158098</v>
      </c>
      <c r="G129" s="51">
        <v>162768</v>
      </c>
      <c r="H129" s="51">
        <v>167595</v>
      </c>
      <c r="I129" s="51">
        <v>172631</v>
      </c>
      <c r="J129" s="51">
        <v>177951</v>
      </c>
      <c r="K129" s="51">
        <v>183595</v>
      </c>
      <c r="L129" s="51">
        <v>189562</v>
      </c>
      <c r="M129" s="51">
        <v>195807</v>
      </c>
      <c r="N129" s="51">
        <v>202269</v>
      </c>
      <c r="O129" s="51">
        <v>208866</v>
      </c>
      <c r="P129" s="51">
        <v>215524</v>
      </c>
      <c r="Q129" s="52">
        <v>222227</v>
      </c>
      <c r="R129" s="51">
        <v>228942</v>
      </c>
      <c r="S129" s="51">
        <v>235542</v>
      </c>
      <c r="T129" s="51">
        <v>241878</v>
      </c>
      <c r="U129" s="51">
        <v>247840</v>
      </c>
      <c r="V129" s="51">
        <v>253382</v>
      </c>
      <c r="W129" s="51">
        <v>258528</v>
      </c>
      <c r="X129" s="51">
        <v>263330</v>
      </c>
      <c r="Y129" s="51">
        <v>267879</v>
      </c>
      <c r="Z129" s="52">
        <v>272248</v>
      </c>
      <c r="AA129" s="51">
        <v>276450</v>
      </c>
      <c r="AB129" s="51">
        <v>280491</v>
      </c>
      <c r="AC129" s="51">
        <v>284443</v>
      </c>
      <c r="AD129" s="51">
        <v>288392</v>
      </c>
      <c r="AE129" s="51">
        <v>292404</v>
      </c>
      <c r="AF129" s="51">
        <v>296511</v>
      </c>
      <c r="AG129" s="52">
        <v>300718</v>
      </c>
      <c r="AH129" s="51">
        <v>305027</v>
      </c>
      <c r="AI129" s="51">
        <v>309430</v>
      </c>
      <c r="AJ129" s="51">
        <f t="shared" si="5"/>
        <v>315885</v>
      </c>
      <c r="AK129" s="51">
        <f t="shared" si="6"/>
        <v>320081</v>
      </c>
      <c r="AM129" t="s">
        <v>4184</v>
      </c>
      <c r="AN129" t="s">
        <v>1469</v>
      </c>
      <c r="AO129" t="s">
        <v>1688</v>
      </c>
      <c r="AP129" t="s">
        <v>1689</v>
      </c>
      <c r="AQ129">
        <v>2120979</v>
      </c>
      <c r="AR129">
        <v>2152681</v>
      </c>
      <c r="AS129">
        <v>2181586</v>
      </c>
      <c r="AT129">
        <v>2210919</v>
      </c>
      <c r="AU129">
        <v>2240623</v>
      </c>
      <c r="AV129">
        <v>2265919</v>
      </c>
      <c r="AW129">
        <v>2283217</v>
      </c>
      <c r="AX129">
        <v>2301220</v>
      </c>
      <c r="AY129">
        <v>2323619</v>
      </c>
      <c r="AZ129">
        <v>2343173</v>
      </c>
      <c r="BA129">
        <v>2359164</v>
      </c>
      <c r="BB129">
        <v>2376389</v>
      </c>
      <c r="BC129">
        <v>2395674</v>
      </c>
      <c r="BD129">
        <v>2415819</v>
      </c>
      <c r="BE129">
        <v>2437186</v>
      </c>
      <c r="BF129">
        <v>2456130</v>
      </c>
      <c r="BG129">
        <v>2470989</v>
      </c>
      <c r="BH129">
        <v>2485073</v>
      </c>
      <c r="BI129">
        <v>2497921</v>
      </c>
      <c r="BJ129">
        <v>2505953</v>
      </c>
      <c r="BK129">
        <v>2511701</v>
      </c>
      <c r="BL129">
        <v>2519421</v>
      </c>
      <c r="BM129">
        <v>2531080</v>
      </c>
      <c r="BN129">
        <v>2546011</v>
      </c>
      <c r="BO129">
        <v>2562047</v>
      </c>
      <c r="BP129">
        <v>2578873</v>
      </c>
      <c r="BQ129">
        <v>2599892</v>
      </c>
      <c r="BR129">
        <v>2626583</v>
      </c>
      <c r="BS129">
        <v>2653434</v>
      </c>
      <c r="BT129">
        <v>2666955</v>
      </c>
      <c r="BU129">
        <v>2663151</v>
      </c>
      <c r="BV129">
        <v>2650581</v>
      </c>
      <c r="BW129">
        <v>2614338</v>
      </c>
      <c r="BX129">
        <v>2563290</v>
      </c>
      <c r="BY129">
        <v>2520742</v>
      </c>
      <c r="BZ129">
        <v>2485056</v>
      </c>
      <c r="CA129">
        <v>2457222</v>
      </c>
      <c r="CB129">
        <v>2432851</v>
      </c>
      <c r="CC129">
        <v>2410019</v>
      </c>
      <c r="CD129">
        <v>2390482</v>
      </c>
      <c r="CE129">
        <v>2372985</v>
      </c>
      <c r="CF129">
        <v>2355011</v>
      </c>
      <c r="CG129">
        <v>2338624</v>
      </c>
      <c r="CH129">
        <v>2325342</v>
      </c>
      <c r="CI129">
        <v>2312819</v>
      </c>
      <c r="CJ129">
        <v>2300512</v>
      </c>
      <c r="CK129">
        <v>2287948</v>
      </c>
      <c r="CL129">
        <v>2276100</v>
      </c>
      <c r="CM129">
        <v>2266094</v>
      </c>
      <c r="CN129">
        <v>2254834</v>
      </c>
      <c r="CO129">
        <v>2239008</v>
      </c>
      <c r="CP129">
        <v>2220000</v>
      </c>
    </row>
    <row r="130" spans="1:94">
      <c r="A130" s="51" t="s">
        <v>4085</v>
      </c>
      <c r="B130" s="51" t="s">
        <v>1564</v>
      </c>
      <c r="C130" s="51" t="s">
        <v>1688</v>
      </c>
      <c r="D130" s="51" t="s">
        <v>1689</v>
      </c>
      <c r="E130" s="51" t="str">
        <f t="shared" ref="E130:E161" si="8">CONCATENATE(A130,".",D130)</f>
        <v>Mali.SP.POP.TOTL</v>
      </c>
      <c r="F130" s="52">
        <v>7183263</v>
      </c>
      <c r="G130" s="51">
        <v>7309362</v>
      </c>
      <c r="H130" s="51">
        <v>7439437</v>
      </c>
      <c r="I130" s="51">
        <v>7573916</v>
      </c>
      <c r="J130" s="51">
        <v>7713215</v>
      </c>
      <c r="K130" s="51">
        <v>7857611</v>
      </c>
      <c r="L130" s="51">
        <v>8007349</v>
      </c>
      <c r="M130" s="51">
        <v>8162386</v>
      </c>
      <c r="N130" s="51">
        <v>8322327</v>
      </c>
      <c r="O130" s="51">
        <v>8486570</v>
      </c>
      <c r="P130" s="51">
        <v>8654639</v>
      </c>
      <c r="Q130" s="52">
        <v>8827115</v>
      </c>
      <c r="R130" s="51">
        <v>9004171</v>
      </c>
      <c r="S130" s="51">
        <v>9184509</v>
      </c>
      <c r="T130" s="51">
        <v>9366389</v>
      </c>
      <c r="U130" s="51">
        <v>9548965</v>
      </c>
      <c r="V130" s="51">
        <v>9731280</v>
      </c>
      <c r="W130" s="51">
        <v>9914813</v>
      </c>
      <c r="X130" s="51">
        <v>10104129</v>
      </c>
      <c r="Y130" s="51">
        <v>10305390</v>
      </c>
      <c r="Z130" s="52">
        <v>10522937</v>
      </c>
      <c r="AA130" s="51">
        <v>10758622</v>
      </c>
      <c r="AB130" s="51">
        <v>11011005</v>
      </c>
      <c r="AC130" s="51">
        <v>11277065</v>
      </c>
      <c r="AD130" s="51">
        <v>11552156</v>
      </c>
      <c r="AE130" s="51">
        <v>11832846</v>
      </c>
      <c r="AF130" s="51">
        <v>12118105</v>
      </c>
      <c r="AG130" s="52">
        <v>12408824</v>
      </c>
      <c r="AH130" s="51">
        <v>12705736</v>
      </c>
      <c r="AI130" s="51">
        <v>13010209</v>
      </c>
      <c r="AJ130" s="51">
        <f t="shared" si="5"/>
        <v>15369809</v>
      </c>
      <c r="AK130" s="51">
        <f t="shared" si="6"/>
        <v>15839538</v>
      </c>
      <c r="AM130" t="s">
        <v>4329</v>
      </c>
      <c r="AN130" t="s">
        <v>4832</v>
      </c>
      <c r="AO130" t="s">
        <v>1688</v>
      </c>
      <c r="AP130" t="s">
        <v>1689</v>
      </c>
      <c r="AQ130">
        <v>240415850</v>
      </c>
      <c r="AR130">
        <v>246125577.63999999</v>
      </c>
      <c r="AS130">
        <v>252008134.44</v>
      </c>
      <c r="AT130">
        <v>258112735.44</v>
      </c>
      <c r="AU130">
        <v>264505807.63999999</v>
      </c>
      <c r="AV130">
        <v>271223565</v>
      </c>
      <c r="AW130">
        <v>278316395.44</v>
      </c>
      <c r="AX130">
        <v>285741965.83999997</v>
      </c>
      <c r="AY130">
        <v>293333286.04000002</v>
      </c>
      <c r="AZ130">
        <v>300861943.84000003</v>
      </c>
      <c r="BA130">
        <v>308177356</v>
      </c>
      <c r="BB130">
        <v>315208510.39999998</v>
      </c>
      <c r="BC130">
        <v>322040888.19999999</v>
      </c>
      <c r="BD130">
        <v>328874075.80000001</v>
      </c>
      <c r="BE130">
        <v>335993494.60000002</v>
      </c>
      <c r="BF130">
        <v>343606771</v>
      </c>
      <c r="BG130">
        <v>351871445.24000001</v>
      </c>
      <c r="BH130">
        <v>360689890.51999998</v>
      </c>
      <c r="BI130">
        <v>370022011.68000001</v>
      </c>
      <c r="BJ130">
        <v>379784938.56</v>
      </c>
      <c r="BK130">
        <v>389915459</v>
      </c>
      <c r="BL130">
        <v>400378818.44</v>
      </c>
      <c r="BM130">
        <v>411228349.31999999</v>
      </c>
      <c r="BN130">
        <v>422448627.48000002</v>
      </c>
      <c r="BO130">
        <v>434021441.75999999</v>
      </c>
      <c r="BP130">
        <v>445930350</v>
      </c>
      <c r="BQ130">
        <v>458139649.82822937</v>
      </c>
      <c r="BR130">
        <v>470685798.51292646</v>
      </c>
      <c r="BS130">
        <v>483541165.29626954</v>
      </c>
      <c r="BT130">
        <v>496675061.39481705</v>
      </c>
      <c r="BU130">
        <v>510061233</v>
      </c>
      <c r="BV130">
        <v>523999632</v>
      </c>
      <c r="BW130">
        <v>538271859</v>
      </c>
      <c r="BX130">
        <v>552804826</v>
      </c>
      <c r="BY130">
        <v>567521662</v>
      </c>
      <c r="BZ130">
        <v>582334139</v>
      </c>
      <c r="CA130">
        <v>597151789</v>
      </c>
      <c r="CB130">
        <v>612161471</v>
      </c>
      <c r="CC130">
        <v>627373970</v>
      </c>
      <c r="CD130">
        <v>642801897</v>
      </c>
      <c r="CE130">
        <v>658459645</v>
      </c>
      <c r="CF130">
        <v>674354219</v>
      </c>
      <c r="CG130">
        <v>690485062</v>
      </c>
      <c r="CH130">
        <v>706819726</v>
      </c>
      <c r="CI130">
        <v>723315996</v>
      </c>
      <c r="CJ130">
        <v>739921393</v>
      </c>
      <c r="CK130">
        <v>756584412</v>
      </c>
      <c r="CL130">
        <v>773293962</v>
      </c>
      <c r="CM130">
        <v>790204674</v>
      </c>
      <c r="CN130">
        <v>807509321</v>
      </c>
      <c r="CO130">
        <v>825210584</v>
      </c>
      <c r="CP130">
        <v>843773370</v>
      </c>
    </row>
    <row r="131" spans="1:94">
      <c r="A131" s="51" t="s">
        <v>4172</v>
      </c>
      <c r="B131" s="51" t="s">
        <v>1565</v>
      </c>
      <c r="C131" s="51" t="s">
        <v>1688</v>
      </c>
      <c r="D131" s="51" t="s">
        <v>1689</v>
      </c>
      <c r="E131" s="51" t="str">
        <f t="shared" si="8"/>
        <v>Malta.SP.POP.TOTL</v>
      </c>
      <c r="F131" s="52">
        <v>364000</v>
      </c>
      <c r="G131" s="51">
        <v>364156.8</v>
      </c>
      <c r="H131" s="51">
        <v>361644.79999999999</v>
      </c>
      <c r="I131" s="51">
        <v>356908.79999999999</v>
      </c>
      <c r="J131" s="51">
        <v>350684.8</v>
      </c>
      <c r="K131" s="51">
        <v>344000</v>
      </c>
      <c r="L131" s="51">
        <v>347500</v>
      </c>
      <c r="M131" s="51">
        <v>351000</v>
      </c>
      <c r="N131" s="51">
        <v>354000</v>
      </c>
      <c r="O131" s="51">
        <v>357000</v>
      </c>
      <c r="P131" s="51">
        <v>360000</v>
      </c>
      <c r="Q131" s="52">
        <v>363193.42448623403</v>
      </c>
      <c r="R131" s="51">
        <v>366584.96184449201</v>
      </c>
      <c r="S131" s="51">
        <v>370179.61981048202</v>
      </c>
      <c r="T131" s="51">
        <v>373982.73777847103</v>
      </c>
      <c r="U131" s="51">
        <v>378000</v>
      </c>
      <c r="V131" s="51">
        <v>380000</v>
      </c>
      <c r="W131" s="51">
        <v>383000</v>
      </c>
      <c r="X131" s="51">
        <v>385000</v>
      </c>
      <c r="Y131" s="51">
        <v>388000</v>
      </c>
      <c r="Z131" s="52">
        <v>390000</v>
      </c>
      <c r="AA131" s="51">
        <v>393000</v>
      </c>
      <c r="AB131" s="51">
        <v>395950</v>
      </c>
      <c r="AC131" s="51">
        <v>398600</v>
      </c>
      <c r="AD131" s="51">
        <v>401300</v>
      </c>
      <c r="AE131" s="51">
        <v>403500</v>
      </c>
      <c r="AF131" s="51">
        <v>406408</v>
      </c>
      <c r="AG131" s="52">
        <v>409050</v>
      </c>
      <c r="AH131" s="51">
        <v>411950</v>
      </c>
      <c r="AI131" s="51">
        <v>414971</v>
      </c>
      <c r="AJ131" s="51">
        <f t="shared" ref="AJ131:AJ194" si="9">VLOOKUP($B131,$AN$2:$CP$261,54,FALSE)</f>
        <v>415995</v>
      </c>
      <c r="AK131" s="51">
        <f t="shared" ref="AK131:AK194" si="10">VLOOKUP($B131,$AN$2:$CP$261,55,FALSE)</f>
        <v>419000</v>
      </c>
      <c r="AM131" t="s">
        <v>4006</v>
      </c>
      <c r="AN131" t="s">
        <v>1470</v>
      </c>
      <c r="AO131" t="s">
        <v>1688</v>
      </c>
      <c r="AP131" t="s">
        <v>1689</v>
      </c>
      <c r="AQ131">
        <v>1907573</v>
      </c>
      <c r="AR131">
        <v>1967434</v>
      </c>
      <c r="AS131">
        <v>2028043</v>
      </c>
      <c r="AT131">
        <v>2088392</v>
      </c>
      <c r="AU131">
        <v>2147273</v>
      </c>
      <c r="AV131">
        <v>2203902</v>
      </c>
      <c r="AW131">
        <v>2256917</v>
      </c>
      <c r="AX131">
        <v>2306528</v>
      </c>
      <c r="AY131">
        <v>2355380</v>
      </c>
      <c r="AZ131">
        <v>2407221</v>
      </c>
      <c r="BA131">
        <v>2464286</v>
      </c>
      <c r="BB131">
        <v>2528423</v>
      </c>
      <c r="BC131">
        <v>2597588</v>
      </c>
      <c r="BD131">
        <v>2665458</v>
      </c>
      <c r="BE131">
        <v>2723330</v>
      </c>
      <c r="BF131">
        <v>2765289</v>
      </c>
      <c r="BG131">
        <v>2788641</v>
      </c>
      <c r="BH131">
        <v>2796136</v>
      </c>
      <c r="BI131">
        <v>2794001</v>
      </c>
      <c r="BJ131">
        <v>2791308</v>
      </c>
      <c r="BK131">
        <v>2794638</v>
      </c>
      <c r="BL131">
        <v>2807342</v>
      </c>
      <c r="BM131">
        <v>2827767</v>
      </c>
      <c r="BN131">
        <v>2851609</v>
      </c>
      <c r="BO131">
        <v>2872204</v>
      </c>
      <c r="BP131">
        <v>2885481</v>
      </c>
      <c r="BQ131">
        <v>2888455</v>
      </c>
      <c r="BR131">
        <v>2884778</v>
      </c>
      <c r="BS131">
        <v>2884840</v>
      </c>
      <c r="BT131">
        <v>2902893</v>
      </c>
      <c r="BU131">
        <v>2948372</v>
      </c>
      <c r="BV131">
        <v>3026061</v>
      </c>
      <c r="BW131">
        <v>3130785</v>
      </c>
      <c r="BX131">
        <v>3249799</v>
      </c>
      <c r="BY131">
        <v>3364891</v>
      </c>
      <c r="BZ131">
        <v>3462974</v>
      </c>
      <c r="CA131">
        <v>3539137</v>
      </c>
      <c r="CB131">
        <v>3597350</v>
      </c>
      <c r="CC131">
        <v>3644171</v>
      </c>
      <c r="CD131">
        <v>3690033</v>
      </c>
      <c r="CE131">
        <v>3742329</v>
      </c>
      <c r="CF131">
        <v>3802903</v>
      </c>
      <c r="CG131">
        <v>3868504</v>
      </c>
      <c r="CH131">
        <v>3935421</v>
      </c>
      <c r="CI131">
        <v>3998042</v>
      </c>
      <c r="CJ131">
        <v>4052420</v>
      </c>
      <c r="CK131">
        <v>4097457</v>
      </c>
      <c r="CL131">
        <v>4134872</v>
      </c>
      <c r="CM131">
        <v>4166915</v>
      </c>
      <c r="CN131">
        <v>4196990</v>
      </c>
      <c r="CO131">
        <v>4227597</v>
      </c>
      <c r="CP131">
        <v>4259405</v>
      </c>
    </row>
    <row r="132" spans="1:94">
      <c r="A132" s="51" t="s">
        <v>1727</v>
      </c>
      <c r="B132" s="51" t="s">
        <v>1566</v>
      </c>
      <c r="C132" s="51" t="s">
        <v>1688</v>
      </c>
      <c r="D132" s="51" t="s">
        <v>1689</v>
      </c>
      <c r="E132" s="51" t="str">
        <f t="shared" si="8"/>
        <v>MarshallIs..SP.POP.TOTL</v>
      </c>
      <c r="F132" s="52">
        <v>31000</v>
      </c>
      <c r="G132" s="51">
        <v>32000</v>
      </c>
      <c r="H132" s="51">
        <v>33000</v>
      </c>
      <c r="I132" s="51">
        <v>34000</v>
      </c>
      <c r="J132" s="51">
        <v>35000</v>
      </c>
      <c r="K132" s="51">
        <v>37000</v>
      </c>
      <c r="L132" s="51">
        <v>39760</v>
      </c>
      <c r="M132" s="51">
        <v>41270</v>
      </c>
      <c r="N132" s="51">
        <v>42834</v>
      </c>
      <c r="O132" s="51">
        <v>44460</v>
      </c>
      <c r="P132" s="51">
        <v>46200</v>
      </c>
      <c r="Q132" s="52">
        <v>47122.423239957803</v>
      </c>
      <c r="R132" s="51">
        <v>48063.263463327203</v>
      </c>
      <c r="S132" s="51">
        <v>49022.888381222998</v>
      </c>
      <c r="T132" s="51">
        <v>50001.673046432901</v>
      </c>
      <c r="U132" s="51">
        <v>51000</v>
      </c>
      <c r="V132" s="51">
        <v>50977.212001228901</v>
      </c>
      <c r="W132" s="51">
        <v>50954.4341846713</v>
      </c>
      <c r="X132" s="51">
        <v>50931.666545777502</v>
      </c>
      <c r="Y132" s="51">
        <v>50908.909079999998</v>
      </c>
      <c r="Z132" s="52">
        <v>51288.591414509603</v>
      </c>
      <c r="AA132" s="51">
        <v>51872.869411138403</v>
      </c>
      <c r="AB132" s="51">
        <v>52646.988575021998</v>
      </c>
      <c r="AC132" s="51">
        <v>53588.325347368402</v>
      </c>
      <c r="AD132" s="51">
        <v>54649.665344611603</v>
      </c>
      <c r="AE132" s="51">
        <v>55791.6632471134</v>
      </c>
      <c r="AF132" s="51">
        <v>57013.335421882701</v>
      </c>
      <c r="AG132" s="52">
        <v>58315.665501910502</v>
      </c>
      <c r="AH132" s="51">
        <v>59667.177231486203</v>
      </c>
      <c r="AI132" s="51">
        <v>61025.574391998598</v>
      </c>
      <c r="AJ132" s="51">
        <f t="shared" si="9"/>
        <v>54038</v>
      </c>
      <c r="AK132" s="51">
        <f t="shared" si="10"/>
        <v>54816</v>
      </c>
      <c r="AM132" t="s">
        <v>4129</v>
      </c>
      <c r="AN132" t="s">
        <v>1471</v>
      </c>
      <c r="AO132" t="s">
        <v>1688</v>
      </c>
      <c r="AP132" t="s">
        <v>1689</v>
      </c>
      <c r="AQ132">
        <v>851594</v>
      </c>
      <c r="AR132">
        <v>866469</v>
      </c>
      <c r="AS132">
        <v>882163</v>
      </c>
      <c r="AT132">
        <v>898637</v>
      </c>
      <c r="AU132">
        <v>915820</v>
      </c>
      <c r="AV132">
        <v>933664</v>
      </c>
      <c r="AW132">
        <v>952235</v>
      </c>
      <c r="AX132">
        <v>971576</v>
      </c>
      <c r="AY132">
        <v>991576</v>
      </c>
      <c r="AZ132">
        <v>1012087</v>
      </c>
      <c r="BA132">
        <v>1033044</v>
      </c>
      <c r="BB132">
        <v>1054333</v>
      </c>
      <c r="BC132">
        <v>1076100</v>
      </c>
      <c r="BD132">
        <v>1098849</v>
      </c>
      <c r="BE132">
        <v>1123261</v>
      </c>
      <c r="BF132">
        <v>1149797</v>
      </c>
      <c r="BG132">
        <v>1178551</v>
      </c>
      <c r="BH132">
        <v>1209290</v>
      </c>
      <c r="BI132">
        <v>1241725</v>
      </c>
      <c r="BJ132">
        <v>1275421</v>
      </c>
      <c r="BK132">
        <v>1309981</v>
      </c>
      <c r="BL132">
        <v>1345398</v>
      </c>
      <c r="BM132">
        <v>1381537</v>
      </c>
      <c r="BN132">
        <v>1417720</v>
      </c>
      <c r="BO132">
        <v>1453098</v>
      </c>
      <c r="BP132">
        <v>1487079</v>
      </c>
      <c r="BQ132">
        <v>1519369</v>
      </c>
      <c r="BR132">
        <v>1550144</v>
      </c>
      <c r="BS132">
        <v>1579900</v>
      </c>
      <c r="BT132">
        <v>1609386</v>
      </c>
      <c r="BU132">
        <v>1639177</v>
      </c>
      <c r="BV132">
        <v>1669190</v>
      </c>
      <c r="BW132">
        <v>1699284</v>
      </c>
      <c r="BX132">
        <v>1729896</v>
      </c>
      <c r="BY132">
        <v>1761558</v>
      </c>
      <c r="BZ132">
        <v>1794531</v>
      </c>
      <c r="CA132">
        <v>1829222</v>
      </c>
      <c r="CB132">
        <v>1865218</v>
      </c>
      <c r="CC132">
        <v>1900962</v>
      </c>
      <c r="CD132">
        <v>1934337</v>
      </c>
      <c r="CE132">
        <v>1963878</v>
      </c>
      <c r="CF132">
        <v>1988983</v>
      </c>
      <c r="CG132">
        <v>2010261</v>
      </c>
      <c r="CH132">
        <v>2028976</v>
      </c>
      <c r="CI132">
        <v>2047006</v>
      </c>
      <c r="CJ132">
        <v>2065752</v>
      </c>
      <c r="CK132">
        <v>2085561</v>
      </c>
      <c r="CL132">
        <v>2106128</v>
      </c>
      <c r="CM132">
        <v>2127412</v>
      </c>
      <c r="CN132">
        <v>2149201</v>
      </c>
      <c r="CO132">
        <v>2171318</v>
      </c>
      <c r="CP132">
        <v>2193843</v>
      </c>
    </row>
    <row r="133" spans="1:94">
      <c r="A133" s="51" t="s">
        <v>4086</v>
      </c>
      <c r="B133" s="51" t="s">
        <v>1567</v>
      </c>
      <c r="C133" s="51" t="s">
        <v>1688</v>
      </c>
      <c r="D133" s="51" t="s">
        <v>1689</v>
      </c>
      <c r="E133" s="51" t="str">
        <f t="shared" si="8"/>
        <v>Mauritania.SP.POP.TOTL</v>
      </c>
      <c r="F133" s="52">
        <v>1525251</v>
      </c>
      <c r="G133" s="51">
        <v>1568396</v>
      </c>
      <c r="H133" s="51">
        <v>1612568</v>
      </c>
      <c r="I133" s="51">
        <v>1657544</v>
      </c>
      <c r="J133" s="51">
        <v>1703023</v>
      </c>
      <c r="K133" s="51">
        <v>1748831</v>
      </c>
      <c r="L133" s="51">
        <v>1794902</v>
      </c>
      <c r="M133" s="51">
        <v>1841419</v>
      </c>
      <c r="N133" s="51">
        <v>1888764</v>
      </c>
      <c r="O133" s="51">
        <v>1937462</v>
      </c>
      <c r="P133" s="51">
        <v>1987924</v>
      </c>
      <c r="Q133" s="52">
        <v>2040286</v>
      </c>
      <c r="R133" s="51">
        <v>2094542</v>
      </c>
      <c r="S133" s="51">
        <v>2150796</v>
      </c>
      <c r="T133" s="51">
        <v>2209116</v>
      </c>
      <c r="U133" s="51">
        <v>2269550</v>
      </c>
      <c r="V133" s="51">
        <v>2332057</v>
      </c>
      <c r="W133" s="51">
        <v>2396629</v>
      </c>
      <c r="X133" s="51">
        <v>2463370</v>
      </c>
      <c r="Y133" s="51">
        <v>2532405</v>
      </c>
      <c r="Z133" s="52">
        <v>2603740</v>
      </c>
      <c r="AA133" s="51">
        <v>2677391</v>
      </c>
      <c r="AB133" s="51">
        <v>2753081</v>
      </c>
      <c r="AC133" s="51">
        <v>2830156</v>
      </c>
      <c r="AD133" s="51">
        <v>2907759</v>
      </c>
      <c r="AE133" s="51">
        <v>2985224</v>
      </c>
      <c r="AF133" s="51">
        <v>3062283</v>
      </c>
      <c r="AG133" s="52">
        <v>3138922</v>
      </c>
      <c r="AH133" s="51">
        <v>3215043</v>
      </c>
      <c r="AI133" s="51">
        <v>3290630</v>
      </c>
      <c r="AJ133" s="51">
        <f t="shared" si="9"/>
        <v>3459773</v>
      </c>
      <c r="AK133" s="51">
        <f t="shared" si="10"/>
        <v>3541540</v>
      </c>
      <c r="AM133" t="s">
        <v>4080</v>
      </c>
      <c r="AN133" t="s">
        <v>1472</v>
      </c>
      <c r="AO133" t="s">
        <v>1688</v>
      </c>
      <c r="AP133" t="s">
        <v>1689</v>
      </c>
      <c r="AQ133">
        <v>1115736</v>
      </c>
      <c r="AR133">
        <v>1142713</v>
      </c>
      <c r="AS133">
        <v>1170708</v>
      </c>
      <c r="AT133">
        <v>1199785</v>
      </c>
      <c r="AU133">
        <v>1230038</v>
      </c>
      <c r="AV133">
        <v>1261555</v>
      </c>
      <c r="AW133">
        <v>1294368</v>
      </c>
      <c r="AX133">
        <v>1328506</v>
      </c>
      <c r="AY133">
        <v>1364046</v>
      </c>
      <c r="AZ133">
        <v>1401077</v>
      </c>
      <c r="BA133">
        <v>1439677</v>
      </c>
      <c r="BB133">
        <v>1479831</v>
      </c>
      <c r="BC133">
        <v>1521565</v>
      </c>
      <c r="BD133">
        <v>1565044</v>
      </c>
      <c r="BE133">
        <v>1610474</v>
      </c>
      <c r="BF133">
        <v>1657971</v>
      </c>
      <c r="BG133">
        <v>1706539</v>
      </c>
      <c r="BH133">
        <v>1755815</v>
      </c>
      <c r="BI133">
        <v>1807164</v>
      </c>
      <c r="BJ133">
        <v>1862497</v>
      </c>
      <c r="BK133">
        <v>1922536</v>
      </c>
      <c r="BL133">
        <v>1988931</v>
      </c>
      <c r="BM133">
        <v>2059483</v>
      </c>
      <c r="BN133">
        <v>2126455</v>
      </c>
      <c r="BO133">
        <v>2179471</v>
      </c>
      <c r="BP133">
        <v>2211509</v>
      </c>
      <c r="BQ133">
        <v>2221350</v>
      </c>
      <c r="BR133">
        <v>2212690</v>
      </c>
      <c r="BS133">
        <v>2189831</v>
      </c>
      <c r="BT133">
        <v>2159264</v>
      </c>
      <c r="BU133">
        <v>2127098</v>
      </c>
      <c r="BV133">
        <v>2091355</v>
      </c>
      <c r="BW133">
        <v>2054179</v>
      </c>
      <c r="BX133">
        <v>2030591</v>
      </c>
      <c r="BY133">
        <v>2039922</v>
      </c>
      <c r="BZ133">
        <v>2094591</v>
      </c>
      <c r="CA133">
        <v>2203809</v>
      </c>
      <c r="CB133">
        <v>2360511</v>
      </c>
      <c r="CC133">
        <v>2540835</v>
      </c>
      <c r="CD133">
        <v>2710963</v>
      </c>
      <c r="CE133">
        <v>2847290</v>
      </c>
      <c r="CF133">
        <v>2939296</v>
      </c>
      <c r="CG133">
        <v>2996082</v>
      </c>
      <c r="CH133">
        <v>3037412</v>
      </c>
      <c r="CI133">
        <v>3092721</v>
      </c>
      <c r="CJ133">
        <v>3182539</v>
      </c>
      <c r="CK133">
        <v>3313718</v>
      </c>
      <c r="CL133">
        <v>3477197</v>
      </c>
      <c r="CM133">
        <v>3658460</v>
      </c>
      <c r="CN133">
        <v>3835929</v>
      </c>
      <c r="CO133">
        <v>3994122</v>
      </c>
      <c r="CP133">
        <v>4128572</v>
      </c>
    </row>
    <row r="134" spans="1:94">
      <c r="A134" s="51" t="s">
        <v>4087</v>
      </c>
      <c r="B134" s="51" t="s">
        <v>1568</v>
      </c>
      <c r="C134" s="51" t="s">
        <v>1688</v>
      </c>
      <c r="D134" s="51" t="s">
        <v>1689</v>
      </c>
      <c r="E134" s="51" t="str">
        <f t="shared" si="8"/>
        <v>Mauritius.SP.POP.TOTL</v>
      </c>
      <c r="F134" s="52">
        <v>966000</v>
      </c>
      <c r="G134" s="51">
        <v>979133.04635960795</v>
      </c>
      <c r="H134" s="51">
        <v>990753.596982772</v>
      </c>
      <c r="I134" s="51">
        <v>1000803.8653592099</v>
      </c>
      <c r="J134" s="51">
        <v>1009233.49908368</v>
      </c>
      <c r="K134" s="51">
        <v>1016000</v>
      </c>
      <c r="L134" s="51">
        <v>1024680</v>
      </c>
      <c r="M134" s="51">
        <v>1032760</v>
      </c>
      <c r="N134" s="51">
        <v>1040840.65313778</v>
      </c>
      <c r="O134" s="51">
        <v>1048920.9815970601</v>
      </c>
      <c r="P134" s="51">
        <v>1057000</v>
      </c>
      <c r="Q134" s="52">
        <v>1066655.85521598</v>
      </c>
      <c r="R134" s="51">
        <v>1081000</v>
      </c>
      <c r="S134" s="51">
        <v>1097000</v>
      </c>
      <c r="T134" s="51">
        <v>1113000</v>
      </c>
      <c r="U134" s="51">
        <v>1122457</v>
      </c>
      <c r="V134" s="51">
        <v>1133996</v>
      </c>
      <c r="W134" s="51">
        <v>1148284</v>
      </c>
      <c r="X134" s="51">
        <v>1160421</v>
      </c>
      <c r="Y134" s="51">
        <v>1175267</v>
      </c>
      <c r="Z134" s="52">
        <v>1186873</v>
      </c>
      <c r="AA134" s="51">
        <v>1199881</v>
      </c>
      <c r="AB134" s="51">
        <v>1210196</v>
      </c>
      <c r="AC134" s="51">
        <v>1222811</v>
      </c>
      <c r="AD134" s="51">
        <v>1233386</v>
      </c>
      <c r="AE134" s="51">
        <v>1243253</v>
      </c>
      <c r="AF134" s="51">
        <v>1252987</v>
      </c>
      <c r="AG134" s="52">
        <v>1260692</v>
      </c>
      <c r="AH134" s="51">
        <v>1268854</v>
      </c>
      <c r="AI134" s="51">
        <v>1275323</v>
      </c>
      <c r="AJ134" s="51">
        <f t="shared" si="9"/>
        <v>1280924</v>
      </c>
      <c r="AK134" s="51">
        <f t="shared" si="10"/>
        <v>1286051</v>
      </c>
      <c r="AM134" t="s">
        <v>4688</v>
      </c>
      <c r="AN134" t="s">
        <v>1473</v>
      </c>
      <c r="AO134" t="s">
        <v>1688</v>
      </c>
      <c r="AP134" t="s">
        <v>1689</v>
      </c>
      <c r="AQ134">
        <v>1349004</v>
      </c>
      <c r="AR134">
        <v>1399552</v>
      </c>
      <c r="AS134">
        <v>1451196</v>
      </c>
      <c r="AT134">
        <v>1504811</v>
      </c>
      <c r="AU134">
        <v>1561744</v>
      </c>
      <c r="AV134">
        <v>1622996</v>
      </c>
      <c r="AW134">
        <v>1688870</v>
      </c>
      <c r="AX134">
        <v>1759132</v>
      </c>
      <c r="AY134">
        <v>1833611</v>
      </c>
      <c r="AZ134">
        <v>1911968</v>
      </c>
      <c r="BA134">
        <v>1994000</v>
      </c>
      <c r="BB134">
        <v>2079897</v>
      </c>
      <c r="BC134">
        <v>2169965</v>
      </c>
      <c r="BD134">
        <v>2264278</v>
      </c>
      <c r="BE134">
        <v>2362900</v>
      </c>
      <c r="BF134">
        <v>2466000</v>
      </c>
      <c r="BG134">
        <v>2572300</v>
      </c>
      <c r="BH134">
        <v>2681887</v>
      </c>
      <c r="BI134">
        <v>2797780</v>
      </c>
      <c r="BJ134">
        <v>2924086</v>
      </c>
      <c r="BK134">
        <v>3063000</v>
      </c>
      <c r="BL134">
        <v>3216430</v>
      </c>
      <c r="BM134">
        <v>3381390</v>
      </c>
      <c r="BN134">
        <v>3549220</v>
      </c>
      <c r="BO134">
        <v>3708142</v>
      </c>
      <c r="BP134">
        <v>3849801</v>
      </c>
      <c r="BQ134">
        <v>3970886</v>
      </c>
      <c r="BR134">
        <v>4074021</v>
      </c>
      <c r="BS134">
        <v>4164147</v>
      </c>
      <c r="BT134">
        <v>4249018</v>
      </c>
      <c r="BU134">
        <v>4334459</v>
      </c>
      <c r="BV134">
        <v>4421885</v>
      </c>
      <c r="BW134">
        <v>4509970</v>
      </c>
      <c r="BX134">
        <v>4598629</v>
      </c>
      <c r="BY134">
        <v>4687106</v>
      </c>
      <c r="BZ134">
        <v>4775009</v>
      </c>
      <c r="CA134">
        <v>4862665</v>
      </c>
      <c r="CB134">
        <v>4951076</v>
      </c>
      <c r="CC134">
        <v>5041233</v>
      </c>
      <c r="CD134">
        <v>5134324</v>
      </c>
      <c r="CE134">
        <v>5231189</v>
      </c>
      <c r="CF134">
        <v>5331311</v>
      </c>
      <c r="CG134">
        <v>5434293</v>
      </c>
      <c r="CH134">
        <v>5541062</v>
      </c>
      <c r="CI134">
        <v>5652797</v>
      </c>
      <c r="CJ134">
        <v>5769709</v>
      </c>
      <c r="CK134">
        <v>5893738</v>
      </c>
      <c r="CL134">
        <v>6023053</v>
      </c>
      <c r="CM134">
        <v>6149620</v>
      </c>
      <c r="CN134">
        <v>6262667</v>
      </c>
      <c r="CO134">
        <v>6355112</v>
      </c>
      <c r="CP134">
        <v>6422772</v>
      </c>
    </row>
    <row r="135" spans="1:94">
      <c r="A135" s="51" t="s">
        <v>4136</v>
      </c>
      <c r="B135" s="51" t="s">
        <v>1569</v>
      </c>
      <c r="C135" s="51" t="s">
        <v>1688</v>
      </c>
      <c r="D135" s="51" t="s">
        <v>1689</v>
      </c>
      <c r="E135" s="51" t="str">
        <f t="shared" si="8"/>
        <v>Mayotte.SP.POP.TOTL</v>
      </c>
      <c r="F135" s="52" t="s">
        <v>1768</v>
      </c>
      <c r="G135" s="51" t="s">
        <v>1768</v>
      </c>
      <c r="H135" s="51" t="s">
        <v>1768</v>
      </c>
      <c r="I135" s="51" t="s">
        <v>1768</v>
      </c>
      <c r="J135" s="51" t="s">
        <v>1768</v>
      </c>
      <c r="K135" s="51" t="s">
        <v>1768</v>
      </c>
      <c r="L135" s="51" t="s">
        <v>1768</v>
      </c>
      <c r="M135" s="51" t="s">
        <v>1768</v>
      </c>
      <c r="N135" s="51" t="s">
        <v>1768</v>
      </c>
      <c r="O135" s="51" t="s">
        <v>1768</v>
      </c>
      <c r="P135" s="51" t="s">
        <v>1768</v>
      </c>
      <c r="Q135" s="52" t="s">
        <v>1768</v>
      </c>
      <c r="R135" s="51" t="s">
        <v>1768</v>
      </c>
      <c r="S135" s="51" t="s">
        <v>1768</v>
      </c>
      <c r="T135" s="51" t="s">
        <v>1768</v>
      </c>
      <c r="U135" s="51" t="s">
        <v>1768</v>
      </c>
      <c r="V135" s="51" t="s">
        <v>1768</v>
      </c>
      <c r="W135" s="51" t="s">
        <v>1768</v>
      </c>
      <c r="X135" s="51" t="s">
        <v>1768</v>
      </c>
      <c r="Y135" s="51" t="s">
        <v>1768</v>
      </c>
      <c r="Z135" s="52" t="s">
        <v>1768</v>
      </c>
      <c r="AA135" s="51" t="s">
        <v>1768</v>
      </c>
      <c r="AB135" s="51">
        <v>160265</v>
      </c>
      <c r="AC135" s="51">
        <v>166000</v>
      </c>
      <c r="AD135" s="51">
        <v>172000</v>
      </c>
      <c r="AE135" s="51">
        <v>176545.483921526</v>
      </c>
      <c r="AF135" s="51">
        <v>181211.09240166299</v>
      </c>
      <c r="AG135" s="52">
        <v>186000</v>
      </c>
      <c r="AH135" s="51">
        <v>191187.32022611101</v>
      </c>
      <c r="AI135" s="51">
        <v>196519.30868409501</v>
      </c>
      <c r="AJ135" s="51" t="e">
        <f t="shared" si="9"/>
        <v>#N/A</v>
      </c>
      <c r="AK135" s="51" t="e">
        <f t="shared" si="10"/>
        <v>#N/A</v>
      </c>
      <c r="AM135" t="s">
        <v>4170</v>
      </c>
      <c r="AN135" t="s">
        <v>1549</v>
      </c>
      <c r="AO135" t="s">
        <v>1688</v>
      </c>
      <c r="AP135" t="s">
        <v>1689</v>
      </c>
      <c r="AQ135">
        <v>16561</v>
      </c>
      <c r="AR135">
        <v>16956</v>
      </c>
      <c r="AS135">
        <v>17362</v>
      </c>
      <c r="AT135">
        <v>17785</v>
      </c>
      <c r="AU135">
        <v>18235</v>
      </c>
      <c r="AV135">
        <v>18717</v>
      </c>
      <c r="AW135">
        <v>19236</v>
      </c>
      <c r="AX135">
        <v>19782</v>
      </c>
      <c r="AY135">
        <v>20335</v>
      </c>
      <c r="AZ135">
        <v>20867</v>
      </c>
      <c r="BA135">
        <v>21358</v>
      </c>
      <c r="BB135">
        <v>21799</v>
      </c>
      <c r="BC135">
        <v>22196</v>
      </c>
      <c r="BD135">
        <v>22563</v>
      </c>
      <c r="BE135">
        <v>22922</v>
      </c>
      <c r="BF135">
        <v>23288</v>
      </c>
      <c r="BG135">
        <v>23665</v>
      </c>
      <c r="BH135">
        <v>24048</v>
      </c>
      <c r="BI135">
        <v>24436</v>
      </c>
      <c r="BJ135">
        <v>24825</v>
      </c>
      <c r="BK135">
        <v>25213</v>
      </c>
      <c r="BL135">
        <v>25600</v>
      </c>
      <c r="BM135">
        <v>25990</v>
      </c>
      <c r="BN135">
        <v>26377</v>
      </c>
      <c r="BO135">
        <v>26761</v>
      </c>
      <c r="BP135">
        <v>27140</v>
      </c>
      <c r="BQ135">
        <v>27511</v>
      </c>
      <c r="BR135">
        <v>27878</v>
      </c>
      <c r="BS135">
        <v>28243</v>
      </c>
      <c r="BT135">
        <v>28611</v>
      </c>
      <c r="BU135">
        <v>28986</v>
      </c>
      <c r="BV135">
        <v>29370</v>
      </c>
      <c r="BW135">
        <v>29760</v>
      </c>
      <c r="BX135">
        <v>30154</v>
      </c>
      <c r="BY135">
        <v>30549</v>
      </c>
      <c r="BZ135">
        <v>30941</v>
      </c>
      <c r="CA135">
        <v>31328</v>
      </c>
      <c r="CB135">
        <v>31710</v>
      </c>
      <c r="CC135">
        <v>32090</v>
      </c>
      <c r="CD135">
        <v>32470</v>
      </c>
      <c r="CE135">
        <v>32853</v>
      </c>
      <c r="CF135">
        <v>33239</v>
      </c>
      <c r="CG135">
        <v>33626</v>
      </c>
      <c r="CH135">
        <v>34006</v>
      </c>
      <c r="CI135">
        <v>34365</v>
      </c>
      <c r="CJ135">
        <v>34696</v>
      </c>
      <c r="CK135">
        <v>34995</v>
      </c>
      <c r="CL135">
        <v>35266</v>
      </c>
      <c r="CM135">
        <v>35521</v>
      </c>
      <c r="CN135">
        <v>35772</v>
      </c>
      <c r="CO135">
        <v>36032</v>
      </c>
      <c r="CP135">
        <v>36304</v>
      </c>
    </row>
    <row r="136" spans="1:94">
      <c r="A136" s="51" t="s">
        <v>0</v>
      </c>
      <c r="B136" s="51" t="s">
        <v>1570</v>
      </c>
      <c r="C136" s="51" t="s">
        <v>1688</v>
      </c>
      <c r="D136" s="51" t="s">
        <v>1689</v>
      </c>
      <c r="E136" s="51" t="str">
        <f t="shared" si="8"/>
        <v>Mexico.SP.POP.TOTL</v>
      </c>
      <c r="F136" s="52">
        <v>67570000</v>
      </c>
      <c r="G136" s="51">
        <v>69193316.799999997</v>
      </c>
      <c r="H136" s="51">
        <v>70785366.400000006</v>
      </c>
      <c r="I136" s="51">
        <v>72353560</v>
      </c>
      <c r="J136" s="51">
        <v>73910521.599999994</v>
      </c>
      <c r="K136" s="51">
        <v>75465000</v>
      </c>
      <c r="L136" s="51">
        <v>77016416</v>
      </c>
      <c r="M136" s="51">
        <v>78565768</v>
      </c>
      <c r="N136" s="51">
        <v>80115632</v>
      </c>
      <c r="O136" s="51">
        <v>81668344</v>
      </c>
      <c r="P136" s="51">
        <v>83226000</v>
      </c>
      <c r="Q136" s="52">
        <v>84793154.512665302</v>
      </c>
      <c r="R136" s="51">
        <v>86369232.474690601</v>
      </c>
      <c r="S136" s="51">
        <v>87953641.626134694</v>
      </c>
      <c r="T136" s="51">
        <v>89545772.760532498</v>
      </c>
      <c r="U136" s="51">
        <v>91145000</v>
      </c>
      <c r="V136" s="51">
        <v>92570752</v>
      </c>
      <c r="W136" s="51">
        <v>93926296</v>
      </c>
      <c r="X136" s="51">
        <v>95251064</v>
      </c>
      <c r="Y136" s="51">
        <v>96584488</v>
      </c>
      <c r="Z136" s="52">
        <v>97966000</v>
      </c>
      <c r="AA136" s="51">
        <v>98994087.383595794</v>
      </c>
      <c r="AB136" s="51">
        <v>100002340.26808199</v>
      </c>
      <c r="AC136" s="51">
        <v>101020862.18889201</v>
      </c>
      <c r="AD136" s="51">
        <v>102049757.735962</v>
      </c>
      <c r="AE136" s="51">
        <v>103089132.564478</v>
      </c>
      <c r="AF136" s="51">
        <v>104221360.86059</v>
      </c>
      <c r="AG136" s="52">
        <v>105280515.41767301</v>
      </c>
      <c r="AH136" s="51">
        <v>106350433.683525</v>
      </c>
      <c r="AI136" s="51">
        <v>107431225.04485001</v>
      </c>
      <c r="AJ136" s="51">
        <f t="shared" si="9"/>
        <v>113423047</v>
      </c>
      <c r="AK136" s="51">
        <f t="shared" si="10"/>
        <v>114793341</v>
      </c>
      <c r="AM136" t="s">
        <v>4186</v>
      </c>
      <c r="AN136" t="s">
        <v>1550</v>
      </c>
      <c r="AO136" t="s">
        <v>1688</v>
      </c>
      <c r="AP136" t="s">
        <v>1689</v>
      </c>
      <c r="AQ136">
        <v>2778550</v>
      </c>
      <c r="AR136">
        <v>2823550</v>
      </c>
      <c r="AS136">
        <v>2863350</v>
      </c>
      <c r="AT136">
        <v>2898950</v>
      </c>
      <c r="AU136">
        <v>2935200</v>
      </c>
      <c r="AV136">
        <v>2971450</v>
      </c>
      <c r="AW136">
        <v>3008050</v>
      </c>
      <c r="AX136">
        <v>3044400</v>
      </c>
      <c r="AY136">
        <v>3078850</v>
      </c>
      <c r="AZ136">
        <v>3107321</v>
      </c>
      <c r="BA136">
        <v>3139689</v>
      </c>
      <c r="BB136">
        <v>3179041</v>
      </c>
      <c r="BC136">
        <v>3213622</v>
      </c>
      <c r="BD136">
        <v>3244438</v>
      </c>
      <c r="BE136">
        <v>3273894</v>
      </c>
      <c r="BF136">
        <v>3301652</v>
      </c>
      <c r="BG136">
        <v>3328664</v>
      </c>
      <c r="BH136">
        <v>3355036</v>
      </c>
      <c r="BI136">
        <v>3379514</v>
      </c>
      <c r="BJ136">
        <v>3397842</v>
      </c>
      <c r="BK136">
        <v>3413202</v>
      </c>
      <c r="BL136">
        <v>3432947</v>
      </c>
      <c r="BM136">
        <v>3457179</v>
      </c>
      <c r="BN136">
        <v>3485192</v>
      </c>
      <c r="BO136">
        <v>3514205</v>
      </c>
      <c r="BP136">
        <v>3544543</v>
      </c>
      <c r="BQ136">
        <v>3578914</v>
      </c>
      <c r="BR136">
        <v>3616367</v>
      </c>
      <c r="BS136">
        <v>3655049</v>
      </c>
      <c r="BT136">
        <v>3684255</v>
      </c>
      <c r="BU136">
        <v>3697838</v>
      </c>
      <c r="BV136">
        <v>3704134</v>
      </c>
      <c r="BW136">
        <v>3700114</v>
      </c>
      <c r="BX136">
        <v>3682613</v>
      </c>
      <c r="BY136">
        <v>3657144</v>
      </c>
      <c r="BZ136">
        <v>3629102</v>
      </c>
      <c r="CA136">
        <v>3601613</v>
      </c>
      <c r="CB136">
        <v>3575137</v>
      </c>
      <c r="CC136">
        <v>3549331</v>
      </c>
      <c r="CD136">
        <v>3524238</v>
      </c>
      <c r="CE136">
        <v>3499536</v>
      </c>
      <c r="CF136">
        <v>3481292</v>
      </c>
      <c r="CG136">
        <v>3469070</v>
      </c>
      <c r="CH136">
        <v>3454205</v>
      </c>
      <c r="CI136">
        <v>3435591</v>
      </c>
      <c r="CJ136">
        <v>3414304</v>
      </c>
      <c r="CK136">
        <v>3394082</v>
      </c>
      <c r="CL136">
        <v>3375618</v>
      </c>
      <c r="CM136">
        <v>3358115</v>
      </c>
      <c r="CN136">
        <v>3339456</v>
      </c>
      <c r="CO136">
        <v>3286820</v>
      </c>
      <c r="CP136">
        <v>3203000</v>
      </c>
    </row>
    <row r="137" spans="1:94">
      <c r="A137" s="51" t="s">
        <v>1571</v>
      </c>
      <c r="B137" s="51" t="s">
        <v>1572</v>
      </c>
      <c r="C137" s="51" t="s">
        <v>1688</v>
      </c>
      <c r="D137" s="51" t="s">
        <v>1689</v>
      </c>
      <c r="E137" s="51" t="str">
        <f t="shared" si="8"/>
        <v>Micronesia, Fed. Sts..SP.POP.TOTL</v>
      </c>
      <c r="F137" s="52">
        <v>72958</v>
      </c>
      <c r="G137" s="51">
        <v>75451</v>
      </c>
      <c r="H137" s="51">
        <v>78044</v>
      </c>
      <c r="I137" s="51">
        <v>80665</v>
      </c>
      <c r="J137" s="51">
        <v>83228</v>
      </c>
      <c r="K137" s="51">
        <v>85679</v>
      </c>
      <c r="L137" s="51">
        <v>87946</v>
      </c>
      <c r="M137" s="51">
        <v>90033</v>
      </c>
      <c r="N137" s="51">
        <v>92035</v>
      </c>
      <c r="O137" s="51">
        <v>94099</v>
      </c>
      <c r="P137" s="51">
        <v>96313</v>
      </c>
      <c r="Q137" s="52">
        <v>98743</v>
      </c>
      <c r="R137" s="51">
        <v>101308</v>
      </c>
      <c r="S137" s="51">
        <v>103774</v>
      </c>
      <c r="T137" s="51">
        <v>105819</v>
      </c>
      <c r="U137" s="51">
        <v>107228</v>
      </c>
      <c r="V137" s="51">
        <v>107899</v>
      </c>
      <c r="W137" s="51">
        <v>107942</v>
      </c>
      <c r="X137" s="51">
        <v>107601</v>
      </c>
      <c r="Y137" s="51">
        <v>107235</v>
      </c>
      <c r="Z137" s="52">
        <v>107099</v>
      </c>
      <c r="AA137" s="51">
        <v>107284</v>
      </c>
      <c r="AB137" s="51">
        <v>107718</v>
      </c>
      <c r="AC137" s="51">
        <v>108313</v>
      </c>
      <c r="AD137" s="51">
        <v>108914</v>
      </c>
      <c r="AE137" s="51">
        <v>109415</v>
      </c>
      <c r="AF137" s="51">
        <v>109801</v>
      </c>
      <c r="AG137" s="52">
        <v>110123</v>
      </c>
      <c r="AH137" s="51">
        <v>110414</v>
      </c>
      <c r="AI137" s="51">
        <v>110728</v>
      </c>
      <c r="AJ137" s="51">
        <f t="shared" si="9"/>
        <v>111064</v>
      </c>
      <c r="AK137" s="51">
        <f t="shared" si="10"/>
        <v>111542</v>
      </c>
      <c r="AM137" t="s">
        <v>1551</v>
      </c>
      <c r="AN137" t="s">
        <v>1552</v>
      </c>
      <c r="AO137" t="s">
        <v>1688</v>
      </c>
      <c r="AP137" t="s">
        <v>1689</v>
      </c>
      <c r="AQ137">
        <v>2296777486</v>
      </c>
      <c r="AR137">
        <v>2326993664.6813636</v>
      </c>
      <c r="AS137">
        <v>2370352804.3555493</v>
      </c>
      <c r="AT137">
        <v>2425697448.5806766</v>
      </c>
      <c r="AU137">
        <v>2481685589.6666479</v>
      </c>
      <c r="AV137">
        <v>2539401910</v>
      </c>
      <c r="AW137">
        <v>2600937953.8267732</v>
      </c>
      <c r="AX137">
        <v>2662546732.5399675</v>
      </c>
      <c r="AY137">
        <v>2725901402.1188126</v>
      </c>
      <c r="AZ137">
        <v>2791585773.4243107</v>
      </c>
      <c r="BA137">
        <v>2858727730</v>
      </c>
      <c r="BB137">
        <v>2927216807.4877415</v>
      </c>
      <c r="BC137">
        <v>2994813407.3454094</v>
      </c>
      <c r="BD137">
        <v>3062290976.5764117</v>
      </c>
      <c r="BE137">
        <v>3129518752.9191823</v>
      </c>
      <c r="BF137">
        <v>3195865343</v>
      </c>
      <c r="BG137">
        <v>3262156309.817306</v>
      </c>
      <c r="BH137">
        <v>3328343689.6457076</v>
      </c>
      <c r="BI137">
        <v>3395887221.9155359</v>
      </c>
      <c r="BJ137">
        <v>3464936327.7469783</v>
      </c>
      <c r="BK137">
        <v>3534757409.2472053</v>
      </c>
      <c r="BL137">
        <v>3605967395.6925669</v>
      </c>
      <c r="BM137">
        <v>3680508334.5400238</v>
      </c>
      <c r="BN137">
        <v>3755940459.1509213</v>
      </c>
      <c r="BO137">
        <v>3831420843.7262263</v>
      </c>
      <c r="BP137">
        <v>3908730725.9694843</v>
      </c>
      <c r="BQ137">
        <v>3988588538.6441875</v>
      </c>
      <c r="BR137">
        <v>4070666279.5311794</v>
      </c>
      <c r="BS137">
        <v>4153366671.5253367</v>
      </c>
      <c r="BT137">
        <v>4235146966.7140141</v>
      </c>
      <c r="BU137">
        <v>4317249291</v>
      </c>
      <c r="BV137">
        <v>4396166160.4763432</v>
      </c>
      <c r="BW137">
        <v>4472753965.6159134</v>
      </c>
      <c r="BX137">
        <v>4548207536.5766172</v>
      </c>
      <c r="BY137">
        <v>4623231212.5732079</v>
      </c>
      <c r="BZ137">
        <v>4698003429.5853786</v>
      </c>
      <c r="CA137">
        <v>4772752463.8218451</v>
      </c>
      <c r="CB137">
        <v>4847799654.6729164</v>
      </c>
      <c r="CC137">
        <v>4922284924.9801674</v>
      </c>
      <c r="CD137">
        <v>4995568770.8019142</v>
      </c>
      <c r="CE137">
        <v>5068396104.6017876</v>
      </c>
      <c r="CF137">
        <v>5138969916.9568882</v>
      </c>
      <c r="CG137">
        <v>5208544896.1957979</v>
      </c>
      <c r="CH137">
        <v>5277968466.3169355</v>
      </c>
      <c r="CI137">
        <v>5347181494.2086153</v>
      </c>
      <c r="CJ137">
        <v>5416475284</v>
      </c>
      <c r="CK137">
        <v>5485645604</v>
      </c>
      <c r="CL137">
        <v>5554768752</v>
      </c>
      <c r="CM137">
        <v>5624489676</v>
      </c>
      <c r="CN137">
        <v>5695160789</v>
      </c>
      <c r="CO137">
        <v>5766461466</v>
      </c>
      <c r="CP137">
        <v>5838734476</v>
      </c>
    </row>
    <row r="138" spans="1:94">
      <c r="A138" s="51" t="s">
        <v>1573</v>
      </c>
      <c r="B138" s="51" t="s">
        <v>1574</v>
      </c>
      <c r="C138" s="51" t="s">
        <v>1688</v>
      </c>
      <c r="D138" s="51" t="s">
        <v>1689</v>
      </c>
      <c r="E138" s="51" t="str">
        <f t="shared" si="8"/>
        <v>Middle East &amp; North Africa.SP.POP.TOTL</v>
      </c>
      <c r="F138" s="52">
        <v>168095031</v>
      </c>
      <c r="G138" s="51">
        <v>173320256.06641299</v>
      </c>
      <c r="H138" s="51">
        <v>178790871.89707801</v>
      </c>
      <c r="I138" s="51">
        <v>184489730.953767</v>
      </c>
      <c r="J138" s="51">
        <v>190344086.69854999</v>
      </c>
      <c r="K138" s="51">
        <v>196453708.469484</v>
      </c>
      <c r="L138" s="51">
        <v>202511705.30546001</v>
      </c>
      <c r="M138" s="51">
        <v>208443303.02467901</v>
      </c>
      <c r="N138" s="51">
        <v>214246666.165355</v>
      </c>
      <c r="O138" s="51">
        <v>219859903.13755301</v>
      </c>
      <c r="P138" s="51">
        <v>227411305.90341601</v>
      </c>
      <c r="Q138" s="52">
        <v>232974453.085816</v>
      </c>
      <c r="R138" s="51">
        <v>238382077.05223799</v>
      </c>
      <c r="S138" s="51">
        <v>243768122.00669599</v>
      </c>
      <c r="T138" s="51">
        <v>249091633.75441399</v>
      </c>
      <c r="U138" s="51">
        <v>254324285.08639601</v>
      </c>
      <c r="V138" s="51">
        <v>259527744.889258</v>
      </c>
      <c r="W138" s="51">
        <v>264667862.571419</v>
      </c>
      <c r="X138" s="51">
        <v>269892934.57839501</v>
      </c>
      <c r="Y138" s="51">
        <v>275117529.41411</v>
      </c>
      <c r="Z138" s="52">
        <v>280460095.46294498</v>
      </c>
      <c r="AA138" s="51">
        <v>285787145.56996298</v>
      </c>
      <c r="AB138" s="51">
        <v>291207443.50278598</v>
      </c>
      <c r="AC138" s="51">
        <v>296686079.09215099</v>
      </c>
      <c r="AD138" s="51">
        <v>302307954.53725898</v>
      </c>
      <c r="AE138" s="51">
        <v>308037379.88945299</v>
      </c>
      <c r="AF138" s="51">
        <v>313698443.561306</v>
      </c>
      <c r="AG138" s="52">
        <v>319405554.940606</v>
      </c>
      <c r="AH138" s="51">
        <v>325180798.72160202</v>
      </c>
      <c r="AI138" s="51" t="e">
        <v>#N/A</v>
      </c>
      <c r="AJ138" s="51">
        <f t="shared" si="9"/>
        <v>331017162</v>
      </c>
      <c r="AK138" s="51">
        <f t="shared" si="10"/>
        <v>336632660</v>
      </c>
      <c r="AM138" t="s">
        <v>1553</v>
      </c>
      <c r="AN138" t="s">
        <v>1554</v>
      </c>
      <c r="AO138" t="s">
        <v>1688</v>
      </c>
      <c r="AP138" t="s">
        <v>1689</v>
      </c>
      <c r="AQ138">
        <v>238536495</v>
      </c>
      <c r="AR138">
        <v>244377049</v>
      </c>
      <c r="AS138">
        <v>250370030</v>
      </c>
      <c r="AT138">
        <v>256585624</v>
      </c>
      <c r="AU138">
        <v>263108131</v>
      </c>
      <c r="AV138">
        <v>269981607</v>
      </c>
      <c r="AW138">
        <v>277264510</v>
      </c>
      <c r="AX138">
        <v>284900426</v>
      </c>
      <c r="AY138">
        <v>292714655</v>
      </c>
      <c r="AZ138">
        <v>300460058</v>
      </c>
      <c r="BA138">
        <v>307968706</v>
      </c>
      <c r="BB138">
        <v>315175304</v>
      </c>
      <c r="BC138">
        <v>322168423</v>
      </c>
      <c r="BD138">
        <v>329131444</v>
      </c>
      <c r="BE138">
        <v>336339527</v>
      </c>
      <c r="BF138">
        <v>343984460</v>
      </c>
      <c r="BG138">
        <v>352218276</v>
      </c>
      <c r="BH138">
        <v>360945910</v>
      </c>
      <c r="BI138">
        <v>370133847</v>
      </c>
      <c r="BJ138">
        <v>379714739</v>
      </c>
      <c r="BK138">
        <v>389634597</v>
      </c>
      <c r="BL138">
        <v>399857287</v>
      </c>
      <c r="BM138">
        <v>410438784</v>
      </c>
      <c r="BN138">
        <v>421384814</v>
      </c>
      <c r="BO138">
        <v>432698220</v>
      </c>
      <c r="BP138">
        <v>444374357</v>
      </c>
      <c r="BQ138">
        <v>456382278</v>
      </c>
      <c r="BR138">
        <v>468732607</v>
      </c>
      <c r="BS138">
        <v>481350123</v>
      </c>
      <c r="BT138">
        <v>494164651</v>
      </c>
      <c r="BU138">
        <v>507089416</v>
      </c>
      <c r="BV138">
        <v>520332927</v>
      </c>
      <c r="BW138">
        <v>533659366</v>
      </c>
      <c r="BX138">
        <v>547070222</v>
      </c>
      <c r="BY138">
        <v>560666086</v>
      </c>
      <c r="BZ138">
        <v>574533139</v>
      </c>
      <c r="CA138">
        <v>588547329</v>
      </c>
      <c r="CB138">
        <v>602763952</v>
      </c>
      <c r="CC138">
        <v>617161785</v>
      </c>
      <c r="CD138">
        <v>631698430</v>
      </c>
      <c r="CE138">
        <v>646335366</v>
      </c>
      <c r="CF138">
        <v>661074503</v>
      </c>
      <c r="CG138">
        <v>675948130</v>
      </c>
      <c r="CH138">
        <v>690945266</v>
      </c>
      <c r="CI138">
        <v>706043690</v>
      </c>
      <c r="CJ138">
        <v>721225803</v>
      </c>
      <c r="CK138">
        <v>736457823</v>
      </c>
      <c r="CL138">
        <v>751786878</v>
      </c>
      <c r="CM138">
        <v>767345589</v>
      </c>
      <c r="CN138">
        <v>783316600</v>
      </c>
      <c r="CO138">
        <v>799803865</v>
      </c>
      <c r="CP138">
        <v>816810477</v>
      </c>
    </row>
    <row r="139" spans="1:94">
      <c r="A139" s="51" t="s">
        <v>1575</v>
      </c>
      <c r="B139" s="51" t="s">
        <v>1576</v>
      </c>
      <c r="C139" s="51" t="s">
        <v>1688</v>
      </c>
      <c r="D139" s="51" t="s">
        <v>1689</v>
      </c>
      <c r="E139" s="51" t="str">
        <f t="shared" si="8"/>
        <v>Middle income.SP.POP.TOTL</v>
      </c>
      <c r="F139" s="52">
        <v>3066006359.2898502</v>
      </c>
      <c r="G139" s="51">
        <v>3123568422.77284</v>
      </c>
      <c r="H139" s="51">
        <v>3183670335.3200002</v>
      </c>
      <c r="I139" s="51">
        <v>3244132794.0439</v>
      </c>
      <c r="J139" s="51">
        <v>3303923889.7751799</v>
      </c>
      <c r="K139" s="51">
        <v>3364600010.6905999</v>
      </c>
      <c r="L139" s="51">
        <v>3427950058.5618601</v>
      </c>
      <c r="M139" s="51">
        <v>3492679479.4595299</v>
      </c>
      <c r="N139" s="51">
        <v>3557619639.74439</v>
      </c>
      <c r="O139" s="51">
        <v>3621312099.3523898</v>
      </c>
      <c r="P139" s="51">
        <v>3685732088.1137199</v>
      </c>
      <c r="Q139" s="52">
        <v>3746874614.61099</v>
      </c>
      <c r="R139" s="51">
        <v>3804911506.6034298</v>
      </c>
      <c r="S139" s="51">
        <v>3862292245.5413499</v>
      </c>
      <c r="T139" s="51">
        <v>3919044657.6138201</v>
      </c>
      <c r="U139" s="51">
        <v>3975247758.28864</v>
      </c>
      <c r="V139" s="51">
        <v>4030941906.2554202</v>
      </c>
      <c r="W139" s="51">
        <v>4086488073.2301698</v>
      </c>
      <c r="X139" s="51">
        <v>4141533252.3664598</v>
      </c>
      <c r="Y139" s="51">
        <v>4195694843.6225801</v>
      </c>
      <c r="Z139" s="52">
        <v>4249949795.7794299</v>
      </c>
      <c r="AA139" s="51">
        <v>4302056077.8488197</v>
      </c>
      <c r="AB139" s="51">
        <v>4353146009.1278496</v>
      </c>
      <c r="AC139" s="51">
        <v>4403842926.4872103</v>
      </c>
      <c r="AD139" s="51">
        <v>4454054744.5221996</v>
      </c>
      <c r="AE139" s="51">
        <v>4503923535.6534204</v>
      </c>
      <c r="AF139" s="51">
        <v>4553467906.2667999</v>
      </c>
      <c r="AG139" s="52">
        <v>4602444528.7035599</v>
      </c>
      <c r="AH139" s="51">
        <v>4652308559.0546198</v>
      </c>
      <c r="AI139" s="51">
        <v>4812542241.9629345</v>
      </c>
      <c r="AJ139" s="51">
        <f t="shared" si="9"/>
        <v>4966657601</v>
      </c>
      <c r="AK139" s="51">
        <f t="shared" si="10"/>
        <v>5021923999</v>
      </c>
      <c r="AM139" t="s">
        <v>1555</v>
      </c>
      <c r="AN139" t="s">
        <v>1556</v>
      </c>
      <c r="AO139" t="s">
        <v>1688</v>
      </c>
      <c r="AP139" t="s">
        <v>1689</v>
      </c>
      <c r="AQ139">
        <v>880095774</v>
      </c>
      <c r="AR139">
        <v>899629260.7744</v>
      </c>
      <c r="AS139">
        <v>919777103.36160016</v>
      </c>
      <c r="AT139">
        <v>940390848.90880013</v>
      </c>
      <c r="AU139">
        <v>961781276.92800009</v>
      </c>
      <c r="AV139">
        <v>983711122</v>
      </c>
      <c r="AW139">
        <v>1006251444.1568002</v>
      </c>
      <c r="AX139">
        <v>1029403974.2368001</v>
      </c>
      <c r="AY139">
        <v>1053263790.5248001</v>
      </c>
      <c r="AZ139">
        <v>1077859010.3728001</v>
      </c>
      <c r="BA139">
        <v>1103124853</v>
      </c>
      <c r="BB139">
        <v>1129290942.6831999</v>
      </c>
      <c r="BC139">
        <v>1156435760.5568001</v>
      </c>
      <c r="BD139">
        <v>1184308278.4703999</v>
      </c>
      <c r="BE139">
        <v>1212967480.3599999</v>
      </c>
      <c r="BF139">
        <v>1242452728</v>
      </c>
      <c r="BG139">
        <v>1272730718.3248</v>
      </c>
      <c r="BH139">
        <v>1303787892.4463999</v>
      </c>
      <c r="BI139">
        <v>1335620179.7520001</v>
      </c>
      <c r="BJ139">
        <v>1368229820.9055998</v>
      </c>
      <c r="BK139">
        <v>1401536752</v>
      </c>
      <c r="BL139">
        <v>1435164894.7695372</v>
      </c>
      <c r="BM139">
        <v>1469602380.0844939</v>
      </c>
      <c r="BN139">
        <v>1504496002.3069155</v>
      </c>
      <c r="BO139">
        <v>1539914137.5982254</v>
      </c>
      <c r="BP139">
        <v>1575900990</v>
      </c>
      <c r="BQ139">
        <v>1612578205.8282294</v>
      </c>
      <c r="BR139">
        <v>1649669993.5129263</v>
      </c>
      <c r="BS139">
        <v>1687017038.2962694</v>
      </c>
      <c r="BT139">
        <v>1724457183.3948171</v>
      </c>
      <c r="BU139">
        <v>1763442256</v>
      </c>
      <c r="BV139">
        <v>1800496492.7386475</v>
      </c>
      <c r="BW139">
        <v>1837487300.7333593</v>
      </c>
      <c r="BX139">
        <v>1874385836.7011826</v>
      </c>
      <c r="BY139">
        <v>1910912958.293102</v>
      </c>
      <c r="BZ139">
        <v>1947269810.6056728</v>
      </c>
      <c r="CA139">
        <v>1983744200.9809849</v>
      </c>
      <c r="CB139">
        <v>2020351948.0194585</v>
      </c>
      <c r="CC139">
        <v>2056781602.1300683</v>
      </c>
      <c r="CD139">
        <v>2093008199.9915197</v>
      </c>
      <c r="CE139">
        <v>2129026366.6425166</v>
      </c>
      <c r="CF139">
        <v>2164493990.5779071</v>
      </c>
      <c r="CG139">
        <v>2200269229</v>
      </c>
      <c r="CH139">
        <v>2236260459</v>
      </c>
      <c r="CI139">
        <v>2272417126</v>
      </c>
      <c r="CJ139">
        <v>2308682004</v>
      </c>
      <c r="CK139">
        <v>2345189934</v>
      </c>
      <c r="CL139">
        <v>2381891249</v>
      </c>
      <c r="CM139">
        <v>2418898374</v>
      </c>
      <c r="CN139">
        <v>2456263021</v>
      </c>
      <c r="CO139">
        <v>2494159560</v>
      </c>
      <c r="CP139">
        <v>2532825559</v>
      </c>
    </row>
    <row r="140" spans="1:94">
      <c r="A140" s="51" t="s">
        <v>4194</v>
      </c>
      <c r="B140" s="51" t="s">
        <v>1577</v>
      </c>
      <c r="C140" s="51" t="s">
        <v>1688</v>
      </c>
      <c r="D140" s="51" t="s">
        <v>1689</v>
      </c>
      <c r="E140" s="51" t="str">
        <f t="shared" si="8"/>
        <v>Moldavia.SP.POP.TOTL</v>
      </c>
      <c r="F140" s="52">
        <v>4009998</v>
      </c>
      <c r="G140" s="51">
        <v>4048772</v>
      </c>
      <c r="H140" s="51">
        <v>4090009</v>
      </c>
      <c r="I140" s="51">
        <v>4132576</v>
      </c>
      <c r="J140" s="51">
        <v>4174737</v>
      </c>
      <c r="K140" s="51">
        <v>4214996</v>
      </c>
      <c r="L140" s="51">
        <v>4252935</v>
      </c>
      <c r="M140" s="51">
        <v>4288219</v>
      </c>
      <c r="N140" s="51">
        <v>4319491</v>
      </c>
      <c r="O140" s="51">
        <v>4345161</v>
      </c>
      <c r="P140" s="51">
        <v>4363950</v>
      </c>
      <c r="Q140" s="52">
        <v>4375424</v>
      </c>
      <c r="R140" s="51">
        <v>4379347</v>
      </c>
      <c r="S140" s="51">
        <v>4374975</v>
      </c>
      <c r="T140" s="51">
        <v>4361570</v>
      </c>
      <c r="U140" s="51">
        <v>4338750</v>
      </c>
      <c r="V140" s="51">
        <v>4306724</v>
      </c>
      <c r="W140" s="51">
        <v>4266089</v>
      </c>
      <c r="X140" s="51">
        <v>4217497</v>
      </c>
      <c r="Y140" s="51">
        <v>4161844</v>
      </c>
      <c r="Z140" s="52">
        <v>4100257</v>
      </c>
      <c r="AA140" s="51">
        <v>4032765</v>
      </c>
      <c r="AB140" s="51">
        <v>3960665</v>
      </c>
      <c r="AC140" s="51">
        <v>3887928</v>
      </c>
      <c r="AD140" s="51">
        <v>3819598</v>
      </c>
      <c r="AE140" s="51">
        <v>3759329</v>
      </c>
      <c r="AF140" s="51">
        <v>3708848</v>
      </c>
      <c r="AG140" s="52">
        <v>3667469</v>
      </c>
      <c r="AH140" s="51">
        <v>3633369</v>
      </c>
      <c r="AI140" s="51">
        <v>3603506</v>
      </c>
      <c r="AJ140" s="51">
        <f t="shared" si="9"/>
        <v>3562062</v>
      </c>
      <c r="AK140" s="51">
        <f t="shared" si="10"/>
        <v>3559000</v>
      </c>
      <c r="AM140" t="s">
        <v>4150</v>
      </c>
      <c r="AN140" t="s">
        <v>1557</v>
      </c>
      <c r="AO140" t="s">
        <v>1688</v>
      </c>
      <c r="AP140" t="s">
        <v>1689</v>
      </c>
      <c r="AQ140">
        <v>313970</v>
      </c>
      <c r="AR140">
        <v>316845</v>
      </c>
      <c r="AS140">
        <v>320750</v>
      </c>
      <c r="AT140">
        <v>324100</v>
      </c>
      <c r="AU140">
        <v>327750</v>
      </c>
      <c r="AV140">
        <v>331500</v>
      </c>
      <c r="AW140">
        <v>333895</v>
      </c>
      <c r="AX140">
        <v>334995</v>
      </c>
      <c r="AY140">
        <v>335850</v>
      </c>
      <c r="AZ140">
        <v>337500</v>
      </c>
      <c r="BA140">
        <v>339171</v>
      </c>
      <c r="BB140">
        <v>342421</v>
      </c>
      <c r="BC140">
        <v>346600</v>
      </c>
      <c r="BD140">
        <v>350450</v>
      </c>
      <c r="BE140">
        <v>355050</v>
      </c>
      <c r="BF140">
        <v>358950</v>
      </c>
      <c r="BG140">
        <v>360731</v>
      </c>
      <c r="BH140">
        <v>361358</v>
      </c>
      <c r="BI140">
        <v>362007</v>
      </c>
      <c r="BJ140">
        <v>362856</v>
      </c>
      <c r="BK140">
        <v>364150</v>
      </c>
      <c r="BL140">
        <v>365225</v>
      </c>
      <c r="BM140">
        <v>365525</v>
      </c>
      <c r="BN140">
        <v>365622</v>
      </c>
      <c r="BO140">
        <v>365998</v>
      </c>
      <c r="BP140">
        <v>366706</v>
      </c>
      <c r="BQ140">
        <v>368355</v>
      </c>
      <c r="BR140">
        <v>370750</v>
      </c>
      <c r="BS140">
        <v>373450</v>
      </c>
      <c r="BT140">
        <v>377100</v>
      </c>
      <c r="BU140">
        <v>381850</v>
      </c>
      <c r="BV140">
        <v>387000</v>
      </c>
      <c r="BW140">
        <v>392175</v>
      </c>
      <c r="BX140">
        <v>397475</v>
      </c>
      <c r="BY140">
        <v>402925</v>
      </c>
      <c r="BZ140">
        <v>408625</v>
      </c>
      <c r="CA140">
        <v>414225</v>
      </c>
      <c r="CB140">
        <v>419450</v>
      </c>
      <c r="CC140">
        <v>424700</v>
      </c>
      <c r="CD140">
        <v>430475</v>
      </c>
      <c r="CE140">
        <v>436300</v>
      </c>
      <c r="CF140">
        <v>441525</v>
      </c>
      <c r="CG140">
        <v>446175</v>
      </c>
      <c r="CH140">
        <v>451630</v>
      </c>
      <c r="CI140">
        <v>458095</v>
      </c>
      <c r="CJ140">
        <v>465158</v>
      </c>
      <c r="CK140">
        <v>472637</v>
      </c>
      <c r="CL140">
        <v>479993</v>
      </c>
      <c r="CM140">
        <v>488650</v>
      </c>
      <c r="CN140">
        <v>497783</v>
      </c>
      <c r="CO140">
        <v>506953</v>
      </c>
      <c r="CP140">
        <v>517000</v>
      </c>
    </row>
    <row r="141" spans="1:94">
      <c r="A141" s="51" t="s">
        <v>4173</v>
      </c>
      <c r="B141" s="51" t="s">
        <v>1578</v>
      </c>
      <c r="C141" s="51" t="s">
        <v>1688</v>
      </c>
      <c r="D141" s="51" t="s">
        <v>1689</v>
      </c>
      <c r="E141" s="51" t="str">
        <f t="shared" si="8"/>
        <v>Monaco.SP.POP.TOTL</v>
      </c>
      <c r="F141" s="52">
        <v>26077</v>
      </c>
      <c r="G141" s="51">
        <v>26375</v>
      </c>
      <c r="H141" s="51">
        <v>26727</v>
      </c>
      <c r="I141" s="51">
        <v>27109</v>
      </c>
      <c r="J141" s="51">
        <v>27487</v>
      </c>
      <c r="K141" s="51">
        <v>27837</v>
      </c>
      <c r="L141" s="51">
        <v>28150</v>
      </c>
      <c r="M141" s="51">
        <v>28435</v>
      </c>
      <c r="N141" s="51">
        <v>28699</v>
      </c>
      <c r="O141" s="51">
        <v>28959</v>
      </c>
      <c r="P141" s="51">
        <v>29225</v>
      </c>
      <c r="Q141" s="52">
        <v>29496</v>
      </c>
      <c r="R141" s="51">
        <v>29768</v>
      </c>
      <c r="S141" s="51">
        <v>30043</v>
      </c>
      <c r="T141" s="51">
        <v>30325</v>
      </c>
      <c r="U141" s="51">
        <v>30615</v>
      </c>
      <c r="V141" s="51">
        <v>30917</v>
      </c>
      <c r="W141" s="51">
        <v>31226</v>
      </c>
      <c r="X141" s="51">
        <v>31524</v>
      </c>
      <c r="Y141" s="51">
        <v>31789</v>
      </c>
      <c r="Z141" s="52">
        <v>32002</v>
      </c>
      <c r="AA141" s="51">
        <v>32157</v>
      </c>
      <c r="AB141" s="51">
        <v>32260</v>
      </c>
      <c r="AC141" s="51">
        <v>32329</v>
      </c>
      <c r="AD141" s="51">
        <v>32387</v>
      </c>
      <c r="AE141" s="51">
        <v>32453</v>
      </c>
      <c r="AF141" s="51">
        <v>32533</v>
      </c>
      <c r="AG141" s="52">
        <v>32620</v>
      </c>
      <c r="AH141" s="51">
        <v>32715</v>
      </c>
      <c r="AI141" s="51">
        <v>32812</v>
      </c>
      <c r="AJ141" s="51">
        <f t="shared" si="9"/>
        <v>35407</v>
      </c>
      <c r="AK141" s="51">
        <f t="shared" si="10"/>
        <v>35427</v>
      </c>
      <c r="AM141" t="s">
        <v>4796</v>
      </c>
      <c r="AN141" t="s">
        <v>1558</v>
      </c>
      <c r="AO141" t="s">
        <v>1688</v>
      </c>
      <c r="AP141" t="s">
        <v>1689</v>
      </c>
      <c r="AQ141">
        <v>171450</v>
      </c>
      <c r="AR141">
        <v>175129</v>
      </c>
      <c r="AS141">
        <v>181020</v>
      </c>
      <c r="AT141">
        <v>188698</v>
      </c>
      <c r="AU141">
        <v>197519</v>
      </c>
      <c r="AV141">
        <v>206906</v>
      </c>
      <c r="AW141">
        <v>216869</v>
      </c>
      <c r="AX141">
        <v>227256</v>
      </c>
      <c r="AY141">
        <v>237127</v>
      </c>
      <c r="AZ141">
        <v>245308</v>
      </c>
      <c r="BA141">
        <v>250995</v>
      </c>
      <c r="BB141">
        <v>253879</v>
      </c>
      <c r="BC141">
        <v>254280</v>
      </c>
      <c r="BD141">
        <v>252843</v>
      </c>
      <c r="BE141">
        <v>250548</v>
      </c>
      <c r="BF141">
        <v>248211</v>
      </c>
      <c r="BG141">
        <v>245913</v>
      </c>
      <c r="BH141">
        <v>243725</v>
      </c>
      <c r="BI141">
        <v>242455</v>
      </c>
      <c r="BJ141">
        <v>243067</v>
      </c>
      <c r="BK141">
        <v>246230</v>
      </c>
      <c r="BL141">
        <v>252251</v>
      </c>
      <c r="BM141">
        <v>260913</v>
      </c>
      <c r="BN141">
        <v>271665</v>
      </c>
      <c r="BO141">
        <v>283662</v>
      </c>
      <c r="BP141">
        <v>296210</v>
      </c>
      <c r="BQ141">
        <v>309212</v>
      </c>
      <c r="BR141">
        <v>322637</v>
      </c>
      <c r="BS141">
        <v>335931</v>
      </c>
      <c r="BT141">
        <v>348443</v>
      </c>
      <c r="BU141">
        <v>359709</v>
      </c>
      <c r="BV141">
        <v>369493</v>
      </c>
      <c r="BW141">
        <v>377886</v>
      </c>
      <c r="BX141">
        <v>385193</v>
      </c>
      <c r="BY141">
        <v>391906</v>
      </c>
      <c r="BZ141">
        <v>398426</v>
      </c>
      <c r="CA141">
        <v>404808</v>
      </c>
      <c r="CB141">
        <v>411050</v>
      </c>
      <c r="CC141">
        <v>417435</v>
      </c>
      <c r="CD141">
        <v>424292</v>
      </c>
      <c r="CE141">
        <v>431867</v>
      </c>
      <c r="CF141">
        <v>440265</v>
      </c>
      <c r="CG141">
        <v>449472</v>
      </c>
      <c r="CH141">
        <v>459456</v>
      </c>
      <c r="CI141">
        <v>470127</v>
      </c>
      <c r="CJ141">
        <v>481390</v>
      </c>
      <c r="CK141">
        <v>493267</v>
      </c>
      <c r="CL141">
        <v>505709</v>
      </c>
      <c r="CM141">
        <v>518463</v>
      </c>
      <c r="CN141">
        <v>531195</v>
      </c>
      <c r="CO141">
        <v>543656</v>
      </c>
      <c r="CP141">
        <v>555731</v>
      </c>
    </row>
    <row r="142" spans="1:94">
      <c r="A142" s="51" t="s">
        <v>4011</v>
      </c>
      <c r="B142" s="51" t="s">
        <v>1579</v>
      </c>
      <c r="C142" s="51" t="s">
        <v>1688</v>
      </c>
      <c r="D142" s="51" t="s">
        <v>1689</v>
      </c>
      <c r="E142" s="51" t="str">
        <f t="shared" si="8"/>
        <v>Mongolia.SP.POP.TOTL</v>
      </c>
      <c r="F142" s="52">
        <v>1663026</v>
      </c>
      <c r="G142" s="51">
        <v>1708150</v>
      </c>
      <c r="H142" s="51">
        <v>1753354</v>
      </c>
      <c r="I142" s="51">
        <v>1800439</v>
      </c>
      <c r="J142" s="51">
        <v>1851873</v>
      </c>
      <c r="K142" s="51">
        <v>1908940</v>
      </c>
      <c r="L142" s="51">
        <v>1973205</v>
      </c>
      <c r="M142" s="51">
        <v>2042845</v>
      </c>
      <c r="N142" s="51">
        <v>2111686</v>
      </c>
      <c r="O142" s="51">
        <v>2171336</v>
      </c>
      <c r="P142" s="51">
        <v>2216080</v>
      </c>
      <c r="Q142" s="52">
        <v>2243379</v>
      </c>
      <c r="R142" s="51">
        <v>2255816</v>
      </c>
      <c r="S142" s="51">
        <v>2259130</v>
      </c>
      <c r="T142" s="51">
        <v>2261733</v>
      </c>
      <c r="U142" s="51">
        <v>2269832</v>
      </c>
      <c r="V142" s="51">
        <v>2285148</v>
      </c>
      <c r="W142" s="51">
        <v>2306139</v>
      </c>
      <c r="X142" s="51">
        <v>2331793</v>
      </c>
      <c r="Y142" s="51">
        <v>2360014</v>
      </c>
      <c r="Z142" s="52">
        <v>2389197</v>
      </c>
      <c r="AA142" s="51">
        <v>2419494</v>
      </c>
      <c r="AB142" s="51">
        <v>2451494</v>
      </c>
      <c r="AC142" s="51">
        <v>2484456</v>
      </c>
      <c r="AD142" s="51">
        <v>2517448</v>
      </c>
      <c r="AE142" s="51">
        <v>2549784</v>
      </c>
      <c r="AF142" s="51">
        <v>2581092</v>
      </c>
      <c r="AG142" s="52">
        <v>2611453</v>
      </c>
      <c r="AH142" s="51">
        <v>2641216</v>
      </c>
      <c r="AI142" s="51">
        <v>2670966</v>
      </c>
      <c r="AJ142" s="51">
        <f t="shared" si="9"/>
        <v>2756001</v>
      </c>
      <c r="AK142" s="51">
        <f t="shared" si="10"/>
        <v>2800114</v>
      </c>
      <c r="AM142" t="s">
        <v>4333</v>
      </c>
      <c r="AN142" t="s">
        <v>1559</v>
      </c>
      <c r="AO142" t="s">
        <v>1688</v>
      </c>
      <c r="AP142" t="s">
        <v>1689</v>
      </c>
      <c r="AQ142">
        <v>1391996</v>
      </c>
      <c r="AR142">
        <v>1405483</v>
      </c>
      <c r="AS142">
        <v>1422698</v>
      </c>
      <c r="AT142">
        <v>1442355</v>
      </c>
      <c r="AU142">
        <v>1462410</v>
      </c>
      <c r="AV142">
        <v>1481397</v>
      </c>
      <c r="AW142">
        <v>1498995</v>
      </c>
      <c r="AX142">
        <v>1515804</v>
      </c>
      <c r="AY142">
        <v>1532371</v>
      </c>
      <c r="AZ142">
        <v>1549553</v>
      </c>
      <c r="BA142">
        <v>1567968</v>
      </c>
      <c r="BB142">
        <v>1587484</v>
      </c>
      <c r="BC142">
        <v>1607799</v>
      </c>
      <c r="BD142">
        <v>1629127</v>
      </c>
      <c r="BE142">
        <v>1651721</v>
      </c>
      <c r="BF142">
        <v>1675598</v>
      </c>
      <c r="BG142">
        <v>1701231</v>
      </c>
      <c r="BH142">
        <v>1728165</v>
      </c>
      <c r="BI142">
        <v>1754389</v>
      </c>
      <c r="BJ142">
        <v>1777205</v>
      </c>
      <c r="BK142">
        <v>1794830</v>
      </c>
      <c r="BL142">
        <v>1806228</v>
      </c>
      <c r="BM142">
        <v>1812327</v>
      </c>
      <c r="BN142">
        <v>1815719</v>
      </c>
      <c r="BO142">
        <v>1820117</v>
      </c>
      <c r="BP142">
        <v>1828148</v>
      </c>
      <c r="BQ142">
        <v>1840767</v>
      </c>
      <c r="BR142">
        <v>1857034</v>
      </c>
      <c r="BS142">
        <v>1875387</v>
      </c>
      <c r="BT142">
        <v>1893409</v>
      </c>
      <c r="BU142">
        <v>1909353</v>
      </c>
      <c r="BV142">
        <v>1922774</v>
      </c>
      <c r="BW142">
        <v>1934265</v>
      </c>
      <c r="BX142">
        <v>1944343</v>
      </c>
      <c r="BY142">
        <v>1953874</v>
      </c>
      <c r="BZ142">
        <v>1963484</v>
      </c>
      <c r="CA142">
        <v>1973283</v>
      </c>
      <c r="CB142">
        <v>1982994</v>
      </c>
      <c r="CC142">
        <v>1992404</v>
      </c>
      <c r="CD142">
        <v>2001178</v>
      </c>
      <c r="CE142">
        <v>2009091</v>
      </c>
      <c r="CF142">
        <v>2016075</v>
      </c>
      <c r="CG142">
        <v>2022255</v>
      </c>
      <c r="CH142">
        <v>2027819</v>
      </c>
      <c r="CI142">
        <v>2033039</v>
      </c>
      <c r="CJ142">
        <v>2038109</v>
      </c>
      <c r="CK142">
        <v>2043091</v>
      </c>
      <c r="CL142">
        <v>2047922</v>
      </c>
      <c r="CM142">
        <v>2052524</v>
      </c>
      <c r="CN142">
        <v>2056769</v>
      </c>
      <c r="CO142">
        <v>2060563</v>
      </c>
      <c r="CP142">
        <v>2063893</v>
      </c>
    </row>
    <row r="143" spans="1:94">
      <c r="A143" s="51" t="s">
        <v>1580</v>
      </c>
      <c r="B143" s="51" t="s">
        <v>1581</v>
      </c>
      <c r="C143" s="51" t="s">
        <v>1688</v>
      </c>
      <c r="D143" s="51" t="s">
        <v>1689</v>
      </c>
      <c r="E143" s="51" t="str">
        <f t="shared" si="8"/>
        <v>Montenegro.SP.POP.TOTL</v>
      </c>
      <c r="F143" s="52">
        <v>576068</v>
      </c>
      <c r="G143" s="51">
        <v>577667</v>
      </c>
      <c r="H143" s="51">
        <v>577806</v>
      </c>
      <c r="I143" s="51">
        <v>577059</v>
      </c>
      <c r="J143" s="51">
        <v>576244</v>
      </c>
      <c r="K143" s="51">
        <v>575996</v>
      </c>
      <c r="L143" s="51">
        <v>576449</v>
      </c>
      <c r="M143" s="51">
        <v>577555</v>
      </c>
      <c r="N143" s="51">
        <v>579543</v>
      </c>
      <c r="O143" s="51">
        <v>582633</v>
      </c>
      <c r="P143" s="51">
        <v>586954</v>
      </c>
      <c r="Q143" s="52">
        <v>592465</v>
      </c>
      <c r="R143" s="51">
        <v>599041</v>
      </c>
      <c r="S143" s="51">
        <v>606568</v>
      </c>
      <c r="T143" s="51">
        <v>614884</v>
      </c>
      <c r="U143" s="51">
        <v>623734</v>
      </c>
      <c r="V143" s="51">
        <v>633381</v>
      </c>
      <c r="W143" s="51">
        <v>643509</v>
      </c>
      <c r="X143" s="51">
        <v>652623</v>
      </c>
      <c r="Y143" s="51">
        <v>658756</v>
      </c>
      <c r="Z143" s="52">
        <v>660628</v>
      </c>
      <c r="AA143" s="51">
        <v>657488</v>
      </c>
      <c r="AB143" s="51">
        <v>650054</v>
      </c>
      <c r="AC143" s="51">
        <v>640327</v>
      </c>
      <c r="AD143" s="51">
        <v>631162</v>
      </c>
      <c r="AE143" s="51">
        <v>624619</v>
      </c>
      <c r="AF143" s="51">
        <v>621413</v>
      </c>
      <c r="AG143" s="52">
        <v>620941</v>
      </c>
      <c r="AH143" s="51">
        <v>622344</v>
      </c>
      <c r="AI143" s="51">
        <v>624213</v>
      </c>
      <c r="AJ143" s="51">
        <f t="shared" si="9"/>
        <v>631490</v>
      </c>
      <c r="AK143" s="51">
        <f t="shared" si="10"/>
        <v>632261</v>
      </c>
      <c r="AM143" t="s">
        <v>4082</v>
      </c>
      <c r="AN143" t="s">
        <v>1560</v>
      </c>
      <c r="AO143" t="s">
        <v>1688</v>
      </c>
      <c r="AP143" t="s">
        <v>1689</v>
      </c>
      <c r="AQ143">
        <v>5103652</v>
      </c>
      <c r="AR143">
        <v>5226922</v>
      </c>
      <c r="AS143">
        <v>5354559</v>
      </c>
      <c r="AT143">
        <v>5486625</v>
      </c>
      <c r="AU143">
        <v>5623161</v>
      </c>
      <c r="AV143">
        <v>5764278</v>
      </c>
      <c r="AW143">
        <v>5909996</v>
      </c>
      <c r="AX143">
        <v>6060590</v>
      </c>
      <c r="AY143">
        <v>6216739</v>
      </c>
      <c r="AZ143">
        <v>6379309</v>
      </c>
      <c r="BA143">
        <v>6548922</v>
      </c>
      <c r="BB143">
        <v>6725666</v>
      </c>
      <c r="BC143">
        <v>6909376</v>
      </c>
      <c r="BD143">
        <v>7100076</v>
      </c>
      <c r="BE143">
        <v>7297711</v>
      </c>
      <c r="BF143">
        <v>7502097</v>
      </c>
      <c r="BG143">
        <v>7713983</v>
      </c>
      <c r="BH143">
        <v>7933128</v>
      </c>
      <c r="BI143">
        <v>8157215</v>
      </c>
      <c r="BJ143">
        <v>8383124</v>
      </c>
      <c r="BK143">
        <v>8608964</v>
      </c>
      <c r="BL143">
        <v>8833875</v>
      </c>
      <c r="BM143">
        <v>9059559</v>
      </c>
      <c r="BN143">
        <v>9289882</v>
      </c>
      <c r="BO143">
        <v>9530197</v>
      </c>
      <c r="BP143">
        <v>9784559</v>
      </c>
      <c r="BQ143">
        <v>10054543</v>
      </c>
      <c r="BR143">
        <v>10339739</v>
      </c>
      <c r="BS143">
        <v>10639804</v>
      </c>
      <c r="BT143">
        <v>10953663</v>
      </c>
      <c r="BU143">
        <v>11280625</v>
      </c>
      <c r="BV143">
        <v>11620718</v>
      </c>
      <c r="BW143">
        <v>11974724</v>
      </c>
      <c r="BX143">
        <v>12343496</v>
      </c>
      <c r="BY143">
        <v>12728117</v>
      </c>
      <c r="BZ143">
        <v>13129227</v>
      </c>
      <c r="CA143">
        <v>13547271</v>
      </c>
      <c r="CB143">
        <v>13981666</v>
      </c>
      <c r="CC143">
        <v>14430739</v>
      </c>
      <c r="CD143">
        <v>14892172</v>
      </c>
      <c r="CE143">
        <v>15364272</v>
      </c>
      <c r="CF143">
        <v>15846412</v>
      </c>
      <c r="CG143">
        <v>16338968</v>
      </c>
      <c r="CH143">
        <v>16842482</v>
      </c>
      <c r="CI143">
        <v>17357913</v>
      </c>
      <c r="CJ143">
        <v>17885967</v>
      </c>
      <c r="CK143">
        <v>18426870</v>
      </c>
      <c r="CL143">
        <v>18980391</v>
      </c>
      <c r="CM143">
        <v>19546282</v>
      </c>
      <c r="CN143">
        <v>20124150</v>
      </c>
      <c r="CO143">
        <v>20713819</v>
      </c>
      <c r="CP143">
        <v>21315135</v>
      </c>
    </row>
    <row r="144" spans="1:94">
      <c r="A144" s="51" t="s">
        <v>4088</v>
      </c>
      <c r="B144" s="51" t="s">
        <v>1582</v>
      </c>
      <c r="C144" s="51" t="s">
        <v>1688</v>
      </c>
      <c r="D144" s="51" t="s">
        <v>1689</v>
      </c>
      <c r="E144" s="51" t="str">
        <f t="shared" si="8"/>
        <v>Morocco.SP.POP.TOTL</v>
      </c>
      <c r="F144" s="52">
        <v>19566920</v>
      </c>
      <c r="G144" s="51">
        <v>20088921</v>
      </c>
      <c r="H144" s="51">
        <v>20634702</v>
      </c>
      <c r="I144" s="51">
        <v>21193919</v>
      </c>
      <c r="J144" s="51">
        <v>21752334</v>
      </c>
      <c r="K144" s="51">
        <v>22299054</v>
      </c>
      <c r="L144" s="51">
        <v>22830327</v>
      </c>
      <c r="M144" s="51">
        <v>23346973</v>
      </c>
      <c r="N144" s="51">
        <v>23848303</v>
      </c>
      <c r="O144" s="51">
        <v>24335034</v>
      </c>
      <c r="P144" s="51">
        <v>24807743</v>
      </c>
      <c r="Q144" s="52">
        <v>25265116</v>
      </c>
      <c r="R144" s="51">
        <v>25706166</v>
      </c>
      <c r="S144" s="51">
        <v>26132525</v>
      </c>
      <c r="T144" s="51">
        <v>26546689</v>
      </c>
      <c r="U144" s="51">
        <v>26950605</v>
      </c>
      <c r="V144" s="51">
        <v>27345877</v>
      </c>
      <c r="W144" s="51">
        <v>27732580</v>
      </c>
      <c r="X144" s="51">
        <v>28109476</v>
      </c>
      <c r="Y144" s="51">
        <v>28474559</v>
      </c>
      <c r="Z144" s="52">
        <v>28827115</v>
      </c>
      <c r="AA144" s="51">
        <v>29166464</v>
      </c>
      <c r="AB144" s="51">
        <v>29495378</v>
      </c>
      <c r="AC144" s="51">
        <v>29820777</v>
      </c>
      <c r="AD144" s="51">
        <v>30151789</v>
      </c>
      <c r="AE144" s="51">
        <v>30494991</v>
      </c>
      <c r="AF144" s="51">
        <v>30852971</v>
      </c>
      <c r="AG144" s="52">
        <v>31224136</v>
      </c>
      <c r="AH144" s="51">
        <v>31605616</v>
      </c>
      <c r="AI144" s="51">
        <v>31992592</v>
      </c>
      <c r="AJ144" s="51">
        <f t="shared" si="9"/>
        <v>31951412</v>
      </c>
      <c r="AK144" s="51">
        <f t="shared" si="10"/>
        <v>32272974</v>
      </c>
      <c r="AM144" t="s">
        <v>4084</v>
      </c>
      <c r="AN144" t="s">
        <v>1561</v>
      </c>
      <c r="AO144" t="s">
        <v>1688</v>
      </c>
      <c r="AP144" t="s">
        <v>1689</v>
      </c>
      <c r="AQ144">
        <v>3525246</v>
      </c>
      <c r="AR144">
        <v>3607612</v>
      </c>
      <c r="AS144">
        <v>3694022</v>
      </c>
      <c r="AT144">
        <v>3784224</v>
      </c>
      <c r="AU144">
        <v>3877813</v>
      </c>
      <c r="AV144">
        <v>3974682</v>
      </c>
      <c r="AW144">
        <v>4074649</v>
      </c>
      <c r="AX144">
        <v>4178378</v>
      </c>
      <c r="AY144">
        <v>4287627</v>
      </c>
      <c r="AZ144">
        <v>4404709</v>
      </c>
      <c r="BA144">
        <v>4531280</v>
      </c>
      <c r="BB144">
        <v>4667889</v>
      </c>
      <c r="BC144">
        <v>4814073</v>
      </c>
      <c r="BD144">
        <v>4969175</v>
      </c>
      <c r="BE144">
        <v>5132087</v>
      </c>
      <c r="BF144">
        <v>5301861</v>
      </c>
      <c r="BG144">
        <v>5481074</v>
      </c>
      <c r="BH144">
        <v>5670199</v>
      </c>
      <c r="BI144">
        <v>5863933</v>
      </c>
      <c r="BJ144">
        <v>6055046</v>
      </c>
      <c r="BK144">
        <v>6239898</v>
      </c>
      <c r="BL144">
        <v>6409111</v>
      </c>
      <c r="BM144">
        <v>6567327</v>
      </c>
      <c r="BN144">
        <v>6741249</v>
      </c>
      <c r="BO144">
        <v>6967388</v>
      </c>
      <c r="BP144">
        <v>7268257</v>
      </c>
      <c r="BQ144">
        <v>7661008</v>
      </c>
      <c r="BR144">
        <v>8128340</v>
      </c>
      <c r="BS144">
        <v>8616602</v>
      </c>
      <c r="BT144">
        <v>9051225</v>
      </c>
      <c r="BU144">
        <v>9380892</v>
      </c>
      <c r="BV144">
        <v>9583696</v>
      </c>
      <c r="BW144">
        <v>9681728</v>
      </c>
      <c r="BX144">
        <v>9721620</v>
      </c>
      <c r="BY144">
        <v>9772164</v>
      </c>
      <c r="BZ144">
        <v>9883350</v>
      </c>
      <c r="CA144">
        <v>10070605</v>
      </c>
      <c r="CB144">
        <v>10319125</v>
      </c>
      <c r="CC144">
        <v>10612353</v>
      </c>
      <c r="CD144">
        <v>10922265</v>
      </c>
      <c r="CE144">
        <v>11228756</v>
      </c>
      <c r="CF144">
        <v>11529337</v>
      </c>
      <c r="CG144">
        <v>11833102</v>
      </c>
      <c r="CH144">
        <v>12144945</v>
      </c>
      <c r="CI144">
        <v>12472794</v>
      </c>
      <c r="CJ144">
        <v>12822587</v>
      </c>
      <c r="CK144">
        <v>13195329</v>
      </c>
      <c r="CL144">
        <v>13589404</v>
      </c>
      <c r="CM144">
        <v>14005113</v>
      </c>
      <c r="CN144">
        <v>14442290</v>
      </c>
      <c r="CO144">
        <v>14900841</v>
      </c>
      <c r="CP144">
        <v>15380888</v>
      </c>
    </row>
    <row r="145" spans="1:94">
      <c r="A145" s="51" t="s">
        <v>4090</v>
      </c>
      <c r="B145" s="51" t="s">
        <v>1583</v>
      </c>
      <c r="C145" s="51" t="s">
        <v>1688</v>
      </c>
      <c r="D145" s="51" t="s">
        <v>1689</v>
      </c>
      <c r="E145" s="51" t="str">
        <f t="shared" si="8"/>
        <v>Mozambique.SP.POP.TOTL</v>
      </c>
      <c r="F145" s="52">
        <v>12138111</v>
      </c>
      <c r="G145" s="51">
        <v>12433405</v>
      </c>
      <c r="H145" s="51">
        <v>12721947</v>
      </c>
      <c r="I145" s="51">
        <v>12982659</v>
      </c>
      <c r="J145" s="51">
        <v>13188258</v>
      </c>
      <c r="K145" s="51">
        <v>13323818</v>
      </c>
      <c r="L145" s="51">
        <v>13373764</v>
      </c>
      <c r="M145" s="51">
        <v>13355692</v>
      </c>
      <c r="N145" s="51">
        <v>13328343</v>
      </c>
      <c r="O145" s="51">
        <v>13372154</v>
      </c>
      <c r="P145" s="51">
        <v>13543223</v>
      </c>
      <c r="Q145" s="52">
        <v>13865685</v>
      </c>
      <c r="R145" s="51">
        <v>14318663</v>
      </c>
      <c r="S145" s="51">
        <v>14857808</v>
      </c>
      <c r="T145" s="51">
        <v>15416327</v>
      </c>
      <c r="U145" s="51">
        <v>15945442</v>
      </c>
      <c r="V145" s="51">
        <v>16431268</v>
      </c>
      <c r="W145" s="51">
        <v>16888168</v>
      </c>
      <c r="X145" s="51">
        <v>17329259</v>
      </c>
      <c r="Y145" s="51">
        <v>17777579</v>
      </c>
      <c r="Z145" s="52">
        <v>18249419</v>
      </c>
      <c r="AA145" s="51">
        <v>18746257</v>
      </c>
      <c r="AB145" s="51">
        <v>19259465</v>
      </c>
      <c r="AC145" s="51">
        <v>19783627</v>
      </c>
      <c r="AD145" s="51">
        <v>20310610</v>
      </c>
      <c r="AE145" s="51">
        <v>20834379</v>
      </c>
      <c r="AF145" s="51">
        <v>21353466</v>
      </c>
      <c r="AG145" s="52">
        <v>21869362</v>
      </c>
      <c r="AH145" s="51">
        <v>22382533</v>
      </c>
      <c r="AI145" s="51">
        <v>22894294</v>
      </c>
      <c r="AJ145" s="51">
        <f t="shared" si="9"/>
        <v>23390765</v>
      </c>
      <c r="AK145" s="51">
        <f t="shared" si="10"/>
        <v>23929708</v>
      </c>
      <c r="AM145" t="s">
        <v>4008</v>
      </c>
      <c r="AN145" t="s">
        <v>1562</v>
      </c>
      <c r="AO145" t="s">
        <v>1688</v>
      </c>
      <c r="AP145" t="s">
        <v>1689</v>
      </c>
      <c r="AQ145">
        <v>8160113</v>
      </c>
      <c r="AR145">
        <v>8428536</v>
      </c>
      <c r="AS145">
        <v>8709925</v>
      </c>
      <c r="AT145">
        <v>8998621</v>
      </c>
      <c r="AU145">
        <v>9286976</v>
      </c>
      <c r="AV145">
        <v>9569499</v>
      </c>
      <c r="AW145">
        <v>9844029</v>
      </c>
      <c r="AX145">
        <v>10112042</v>
      </c>
      <c r="AY145">
        <v>10376210</v>
      </c>
      <c r="AZ145">
        <v>10640883</v>
      </c>
      <c r="BA145">
        <v>10909353</v>
      </c>
      <c r="BB145">
        <v>11182967</v>
      </c>
      <c r="BC145">
        <v>11461117</v>
      </c>
      <c r="BD145">
        <v>11742976</v>
      </c>
      <c r="BE145">
        <v>12027040</v>
      </c>
      <c r="BF145">
        <v>12312736</v>
      </c>
      <c r="BG145">
        <v>12600292</v>
      </c>
      <c r="BH145">
        <v>12891897</v>
      </c>
      <c r="BI145">
        <v>13191366</v>
      </c>
      <c r="BJ145">
        <v>13503629</v>
      </c>
      <c r="BK145">
        <v>13832586</v>
      </c>
      <c r="BL145">
        <v>14178739</v>
      </c>
      <c r="BM145">
        <v>14542156</v>
      </c>
      <c r="BN145">
        <v>14925545</v>
      </c>
      <c r="BO145">
        <v>15331937</v>
      </c>
      <c r="BP145">
        <v>15762856</v>
      </c>
      <c r="BQ145">
        <v>16220169</v>
      </c>
      <c r="BR145">
        <v>16701744.999999998</v>
      </c>
      <c r="BS145">
        <v>17200067</v>
      </c>
      <c r="BT145">
        <v>17704839</v>
      </c>
      <c r="BU145">
        <v>18208562</v>
      </c>
      <c r="BV145">
        <v>18707774</v>
      </c>
      <c r="BW145">
        <v>19204087</v>
      </c>
      <c r="BX145">
        <v>19701263</v>
      </c>
      <c r="BY145">
        <v>20205446</v>
      </c>
      <c r="BZ145">
        <v>20720810</v>
      </c>
      <c r="CA145">
        <v>21247102</v>
      </c>
      <c r="CB145">
        <v>21781499</v>
      </c>
      <c r="CC145">
        <v>22322448</v>
      </c>
      <c r="CD145">
        <v>22867698</v>
      </c>
      <c r="CE145">
        <v>23414909</v>
      </c>
      <c r="CF145">
        <v>23964621</v>
      </c>
      <c r="CG145">
        <v>24515323</v>
      </c>
      <c r="CH145">
        <v>25060184</v>
      </c>
      <c r="CI145">
        <v>25590453</v>
      </c>
      <c r="CJ145">
        <v>26100241</v>
      </c>
      <c r="CK145">
        <v>26586287</v>
      </c>
      <c r="CL145">
        <v>27051142</v>
      </c>
      <c r="CM145">
        <v>27502008</v>
      </c>
      <c r="CN145">
        <v>27949395</v>
      </c>
      <c r="CO145">
        <v>28401017</v>
      </c>
      <c r="CP145">
        <v>28859154</v>
      </c>
    </row>
    <row r="146" spans="1:94">
      <c r="A146" s="51" t="s">
        <v>3992</v>
      </c>
      <c r="B146" s="51" t="s">
        <v>1584</v>
      </c>
      <c r="C146" s="51" t="s">
        <v>1688</v>
      </c>
      <c r="D146" s="51" t="s">
        <v>1689</v>
      </c>
      <c r="E146" s="51" t="str">
        <f t="shared" si="8"/>
        <v>Myanmar.SP.POP.TOTL</v>
      </c>
      <c r="F146" s="52">
        <v>33561169</v>
      </c>
      <c r="G146" s="51">
        <v>34336907</v>
      </c>
      <c r="H146" s="51">
        <v>35124796</v>
      </c>
      <c r="I146" s="51">
        <v>35914078</v>
      </c>
      <c r="J146" s="51">
        <v>36690343</v>
      </c>
      <c r="K146" s="51">
        <v>37442966</v>
      </c>
      <c r="L146" s="51">
        <v>38167767</v>
      </c>
      <c r="M146" s="51">
        <v>38866567</v>
      </c>
      <c r="N146" s="51">
        <v>39542220</v>
      </c>
      <c r="O146" s="51">
        <v>40200151</v>
      </c>
      <c r="P146" s="51">
        <v>40844487</v>
      </c>
      <c r="Q146" s="52">
        <v>41473269</v>
      </c>
      <c r="R146" s="51">
        <v>42084732</v>
      </c>
      <c r="S146" s="51">
        <v>42683418</v>
      </c>
      <c r="T146" s="51">
        <v>43275346</v>
      </c>
      <c r="U146" s="51">
        <v>43863723</v>
      </c>
      <c r="V146" s="51">
        <v>44454324</v>
      </c>
      <c r="W146" s="51">
        <v>45043447</v>
      </c>
      <c r="X146" s="51">
        <v>45613609</v>
      </c>
      <c r="Y146" s="51">
        <v>46140860</v>
      </c>
      <c r="Z146" s="52">
        <v>46609819</v>
      </c>
      <c r="AA146" s="51">
        <v>47013700</v>
      </c>
      <c r="AB146" s="51">
        <v>47362972</v>
      </c>
      <c r="AC146" s="51">
        <v>47680888</v>
      </c>
      <c r="AD146" s="51">
        <v>48000213</v>
      </c>
      <c r="AE146" s="51">
        <v>48345422</v>
      </c>
      <c r="AF146" s="51">
        <v>48723325</v>
      </c>
      <c r="AG146" s="52">
        <v>49129445</v>
      </c>
      <c r="AH146" s="51">
        <v>49563019</v>
      </c>
      <c r="AI146" s="51">
        <v>50019775</v>
      </c>
      <c r="AJ146" s="51">
        <f t="shared" si="9"/>
        <v>47963012</v>
      </c>
      <c r="AK146" s="51">
        <f t="shared" si="10"/>
        <v>48336763</v>
      </c>
      <c r="AM146" t="s">
        <v>4010</v>
      </c>
      <c r="AN146" t="s">
        <v>1563</v>
      </c>
      <c r="AO146" t="s">
        <v>1688</v>
      </c>
      <c r="AP146" t="s">
        <v>1689</v>
      </c>
      <c r="AQ146">
        <v>90050</v>
      </c>
      <c r="AR146">
        <v>92526</v>
      </c>
      <c r="AS146">
        <v>95115</v>
      </c>
      <c r="AT146">
        <v>97757</v>
      </c>
      <c r="AU146">
        <v>100370</v>
      </c>
      <c r="AV146">
        <v>102909</v>
      </c>
      <c r="AW146">
        <v>105325</v>
      </c>
      <c r="AX146">
        <v>107659</v>
      </c>
      <c r="AY146">
        <v>110056</v>
      </c>
      <c r="AZ146">
        <v>112714</v>
      </c>
      <c r="BA146">
        <v>115772</v>
      </c>
      <c r="BB146">
        <v>119308</v>
      </c>
      <c r="BC146">
        <v>123266</v>
      </c>
      <c r="BD146">
        <v>127491</v>
      </c>
      <c r="BE146">
        <v>131752</v>
      </c>
      <c r="BF146">
        <v>135895</v>
      </c>
      <c r="BG146">
        <v>139851</v>
      </c>
      <c r="BH146">
        <v>143701</v>
      </c>
      <c r="BI146">
        <v>147623</v>
      </c>
      <c r="BJ146">
        <v>151872</v>
      </c>
      <c r="BK146">
        <v>156626</v>
      </c>
      <c r="BL146">
        <v>161931</v>
      </c>
      <c r="BM146">
        <v>167708</v>
      </c>
      <c r="BN146">
        <v>173861</v>
      </c>
      <c r="BO146">
        <v>180238</v>
      </c>
      <c r="BP146">
        <v>186720</v>
      </c>
      <c r="BQ146">
        <v>193275</v>
      </c>
      <c r="BR146">
        <v>199898</v>
      </c>
      <c r="BS146">
        <v>206522</v>
      </c>
      <c r="BT146">
        <v>213067</v>
      </c>
      <c r="BU146">
        <v>219474</v>
      </c>
      <c r="BV146">
        <v>225709</v>
      </c>
      <c r="BW146">
        <v>231756</v>
      </c>
      <c r="BX146">
        <v>237606</v>
      </c>
      <c r="BY146">
        <v>243256</v>
      </c>
      <c r="BZ146">
        <v>248712</v>
      </c>
      <c r="CA146">
        <v>253960</v>
      </c>
      <c r="CB146">
        <v>259002</v>
      </c>
      <c r="CC146">
        <v>263867</v>
      </c>
      <c r="CD146">
        <v>268600</v>
      </c>
      <c r="CE146">
        <v>273236</v>
      </c>
      <c r="CF146">
        <v>277791</v>
      </c>
      <c r="CG146">
        <v>282266</v>
      </c>
      <c r="CH146">
        <v>286665</v>
      </c>
      <c r="CI146">
        <v>290988</v>
      </c>
      <c r="CJ146">
        <v>295240</v>
      </c>
      <c r="CK146">
        <v>299419</v>
      </c>
      <c r="CL146">
        <v>303539</v>
      </c>
      <c r="CM146">
        <v>307632</v>
      </c>
      <c r="CN146">
        <v>311739</v>
      </c>
      <c r="CO146">
        <v>315885</v>
      </c>
      <c r="CP146">
        <v>320081</v>
      </c>
    </row>
    <row r="147" spans="1:94">
      <c r="A147" s="51" t="s">
        <v>4091</v>
      </c>
      <c r="B147" s="51" t="s">
        <v>1585</v>
      </c>
      <c r="C147" s="51" t="s">
        <v>1688</v>
      </c>
      <c r="D147" s="51" t="s">
        <v>1689</v>
      </c>
      <c r="E147" s="51" t="str">
        <f t="shared" si="8"/>
        <v>Namibia.SP.POP.TOTL</v>
      </c>
      <c r="F147" s="52">
        <v>1013313</v>
      </c>
      <c r="G147" s="51">
        <v>1035188</v>
      </c>
      <c r="H147" s="51">
        <v>1057641</v>
      </c>
      <c r="I147" s="51">
        <v>1082808</v>
      </c>
      <c r="J147" s="51">
        <v>1113478</v>
      </c>
      <c r="K147" s="51">
        <v>1151407</v>
      </c>
      <c r="L147" s="51">
        <v>1197709</v>
      </c>
      <c r="M147" s="51">
        <v>1251201</v>
      </c>
      <c r="N147" s="51">
        <v>1308509</v>
      </c>
      <c r="O147" s="51">
        <v>1364885</v>
      </c>
      <c r="P147" s="51">
        <v>1416897</v>
      </c>
      <c r="Q147" s="52">
        <v>1463258</v>
      </c>
      <c r="R147" s="51">
        <v>1504917</v>
      </c>
      <c r="S147" s="51">
        <v>1543407</v>
      </c>
      <c r="T147" s="51">
        <v>1581235</v>
      </c>
      <c r="U147" s="51">
        <v>1620207</v>
      </c>
      <c r="V147" s="51">
        <v>1660735</v>
      </c>
      <c r="W147" s="51">
        <v>1702108</v>
      </c>
      <c r="X147" s="51">
        <v>1743709</v>
      </c>
      <c r="Y147" s="51">
        <v>1784558</v>
      </c>
      <c r="Z147" s="52">
        <v>1823997</v>
      </c>
      <c r="AA147" s="51">
        <v>1861828</v>
      </c>
      <c r="AB147" s="51">
        <v>1898470</v>
      </c>
      <c r="AC147" s="51">
        <v>1934616</v>
      </c>
      <c r="AD147" s="51">
        <v>1971238</v>
      </c>
      <c r="AE147" s="51">
        <v>2009029</v>
      </c>
      <c r="AF147" s="51">
        <v>2048253</v>
      </c>
      <c r="AG147" s="52">
        <v>2088671</v>
      </c>
      <c r="AH147" s="51">
        <v>2129854</v>
      </c>
      <c r="AI147" s="51">
        <v>2171137</v>
      </c>
      <c r="AJ147" s="51">
        <f t="shared" si="9"/>
        <v>2283289</v>
      </c>
      <c r="AK147" s="51">
        <f t="shared" si="10"/>
        <v>2324004</v>
      </c>
      <c r="AM147" t="s">
        <v>4085</v>
      </c>
      <c r="AN147" t="s">
        <v>1564</v>
      </c>
      <c r="AO147" t="s">
        <v>1688</v>
      </c>
      <c r="AP147" t="s">
        <v>1689</v>
      </c>
      <c r="AQ147">
        <v>5247877</v>
      </c>
      <c r="AR147">
        <v>5314146</v>
      </c>
      <c r="AS147">
        <v>5381485</v>
      </c>
      <c r="AT147">
        <v>5450558</v>
      </c>
      <c r="AU147">
        <v>5522231</v>
      </c>
      <c r="AV147">
        <v>5597238</v>
      </c>
      <c r="AW147">
        <v>5675700</v>
      </c>
      <c r="AX147">
        <v>5757783</v>
      </c>
      <c r="AY147">
        <v>5844286</v>
      </c>
      <c r="AZ147">
        <v>5936162</v>
      </c>
      <c r="BA147">
        <v>6034022</v>
      </c>
      <c r="BB147">
        <v>6138428</v>
      </c>
      <c r="BC147">
        <v>6249101</v>
      </c>
      <c r="BD147">
        <v>6364760</v>
      </c>
      <c r="BE147">
        <v>6483570</v>
      </c>
      <c r="BF147">
        <v>6604259</v>
      </c>
      <c r="BG147">
        <v>6725776</v>
      </c>
      <c r="BH147">
        <v>6848536</v>
      </c>
      <c r="BI147">
        <v>6974443</v>
      </c>
      <c r="BJ147">
        <v>7106248</v>
      </c>
      <c r="BK147">
        <v>7245598</v>
      </c>
      <c r="BL147">
        <v>7394730</v>
      </c>
      <c r="BM147">
        <v>7552338</v>
      </c>
      <c r="BN147">
        <v>7712392</v>
      </c>
      <c r="BO147">
        <v>7866571</v>
      </c>
      <c r="BP147">
        <v>8009705</v>
      </c>
      <c r="BQ147">
        <v>8139016</v>
      </c>
      <c r="BR147">
        <v>8258615</v>
      </c>
      <c r="BS147">
        <v>8378673.0000000009</v>
      </c>
      <c r="BT147">
        <v>8513337</v>
      </c>
      <c r="BU147">
        <v>8672868</v>
      </c>
      <c r="BV147">
        <v>8861362</v>
      </c>
      <c r="BW147">
        <v>9076261</v>
      </c>
      <c r="BX147">
        <v>9313042</v>
      </c>
      <c r="BY147">
        <v>9564231</v>
      </c>
      <c r="BZ147">
        <v>9824510</v>
      </c>
      <c r="CA147">
        <v>10092753</v>
      </c>
      <c r="CB147">
        <v>10371338</v>
      </c>
      <c r="CC147">
        <v>10662517</v>
      </c>
      <c r="CD147">
        <v>10969725</v>
      </c>
      <c r="CE147">
        <v>11295324</v>
      </c>
      <c r="CF147">
        <v>11639798</v>
      </c>
      <c r="CG147">
        <v>12001887</v>
      </c>
      <c r="CH147">
        <v>12380104</v>
      </c>
      <c r="CI147">
        <v>12772264</v>
      </c>
      <c r="CJ147">
        <v>13176642</v>
      </c>
      <c r="CK147">
        <v>13592796</v>
      </c>
      <c r="CL147">
        <v>14020786</v>
      </c>
      <c r="CM147">
        <v>14459990</v>
      </c>
      <c r="CN147">
        <v>14909813</v>
      </c>
      <c r="CO147">
        <v>15369809</v>
      </c>
      <c r="CP147">
        <v>15839538</v>
      </c>
    </row>
    <row r="148" spans="1:94">
      <c r="A148" s="51" t="s">
        <v>4012</v>
      </c>
      <c r="B148" s="51" t="s">
        <v>1586</v>
      </c>
      <c r="C148" s="51" t="s">
        <v>1688</v>
      </c>
      <c r="D148" s="51" t="s">
        <v>1689</v>
      </c>
      <c r="E148" s="51" t="str">
        <f t="shared" si="8"/>
        <v>Nepal.SP.POP.TOTL</v>
      </c>
      <c r="F148" s="52">
        <v>15057512</v>
      </c>
      <c r="G148" s="51">
        <v>15422156</v>
      </c>
      <c r="H148" s="51">
        <v>15794863</v>
      </c>
      <c r="I148" s="51">
        <v>16175656</v>
      </c>
      <c r="J148" s="51">
        <v>16564613</v>
      </c>
      <c r="K148" s="51">
        <v>16962036</v>
      </c>
      <c r="L148" s="51">
        <v>17367659</v>
      </c>
      <c r="M148" s="51">
        <v>17782154</v>
      </c>
      <c r="N148" s="51">
        <v>18207899</v>
      </c>
      <c r="O148" s="51">
        <v>18648004</v>
      </c>
      <c r="P148" s="51">
        <v>19104650</v>
      </c>
      <c r="Q148" s="52">
        <v>19578054</v>
      </c>
      <c r="R148" s="51">
        <v>20067338</v>
      </c>
      <c r="S148" s="51">
        <v>20572091</v>
      </c>
      <c r="T148" s="51">
        <v>21091513</v>
      </c>
      <c r="U148" s="51">
        <v>21624484</v>
      </c>
      <c r="V148" s="51">
        <v>22170625</v>
      </c>
      <c r="W148" s="51">
        <v>22728453</v>
      </c>
      <c r="X148" s="51">
        <v>23294242</v>
      </c>
      <c r="Y148" s="51">
        <v>23863278</v>
      </c>
      <c r="Z148" s="52">
        <v>24431756</v>
      </c>
      <c r="AA148" s="51">
        <v>24998406</v>
      </c>
      <c r="AB148" s="51">
        <v>25562694</v>
      </c>
      <c r="AC148" s="51">
        <v>26122557</v>
      </c>
      <c r="AD148" s="51">
        <v>26675935</v>
      </c>
      <c r="AE148" s="51">
        <v>27221542</v>
      </c>
      <c r="AF148" s="51">
        <v>27758280</v>
      </c>
      <c r="AG148" s="52">
        <v>28286728</v>
      </c>
      <c r="AH148" s="51">
        <v>28809526</v>
      </c>
      <c r="AI148" s="51">
        <v>29330505</v>
      </c>
      <c r="AJ148" s="51">
        <f t="shared" si="9"/>
        <v>29959364</v>
      </c>
      <c r="AK148" s="51">
        <f t="shared" si="10"/>
        <v>30485798</v>
      </c>
      <c r="AM148" t="s">
        <v>4172</v>
      </c>
      <c r="AN148" t="s">
        <v>1565</v>
      </c>
      <c r="AO148" t="s">
        <v>1688</v>
      </c>
      <c r="AP148" t="s">
        <v>1689</v>
      </c>
      <c r="AQ148">
        <v>326550</v>
      </c>
      <c r="AR148">
        <v>325250</v>
      </c>
      <c r="AS148">
        <v>323900</v>
      </c>
      <c r="AT148">
        <v>322550</v>
      </c>
      <c r="AU148">
        <v>321250</v>
      </c>
      <c r="AV148">
        <v>318800</v>
      </c>
      <c r="AW148">
        <v>315200</v>
      </c>
      <c r="AX148">
        <v>311550</v>
      </c>
      <c r="AY148">
        <v>307900</v>
      </c>
      <c r="AZ148">
        <v>304300</v>
      </c>
      <c r="BA148">
        <v>302650</v>
      </c>
      <c r="BB148">
        <v>302700</v>
      </c>
      <c r="BC148">
        <v>302450</v>
      </c>
      <c r="BD148">
        <v>302200</v>
      </c>
      <c r="BE148">
        <v>301996</v>
      </c>
      <c r="BF148">
        <v>304222</v>
      </c>
      <c r="BG148">
        <v>305774</v>
      </c>
      <c r="BH148">
        <v>306970</v>
      </c>
      <c r="BI148">
        <v>310182</v>
      </c>
      <c r="BJ148">
        <v>313342</v>
      </c>
      <c r="BK148">
        <v>316645</v>
      </c>
      <c r="BL148">
        <v>318982</v>
      </c>
      <c r="BM148">
        <v>325898</v>
      </c>
      <c r="BN148">
        <v>330524</v>
      </c>
      <c r="BO148">
        <v>330593</v>
      </c>
      <c r="BP148">
        <v>336452</v>
      </c>
      <c r="BQ148">
        <v>342121</v>
      </c>
      <c r="BR148">
        <v>344485</v>
      </c>
      <c r="BS148">
        <v>347325</v>
      </c>
      <c r="BT148">
        <v>350722</v>
      </c>
      <c r="BU148">
        <v>354170</v>
      </c>
      <c r="BV148">
        <v>357727</v>
      </c>
      <c r="BW148">
        <v>361260</v>
      </c>
      <c r="BX148">
        <v>364704</v>
      </c>
      <c r="BY148">
        <v>367941</v>
      </c>
      <c r="BZ148">
        <v>370433</v>
      </c>
      <c r="CA148">
        <v>372687</v>
      </c>
      <c r="CB148">
        <v>375236</v>
      </c>
      <c r="CC148">
        <v>377516</v>
      </c>
      <c r="CD148">
        <v>379360</v>
      </c>
      <c r="CE148">
        <v>381363</v>
      </c>
      <c r="CF148">
        <v>393028</v>
      </c>
      <c r="CG148">
        <v>395969</v>
      </c>
      <c r="CH148">
        <v>398582</v>
      </c>
      <c r="CI148">
        <v>401268</v>
      </c>
      <c r="CJ148">
        <v>403837</v>
      </c>
      <c r="CK148">
        <v>406408</v>
      </c>
      <c r="CL148">
        <v>409050</v>
      </c>
      <c r="CM148">
        <v>411950</v>
      </c>
      <c r="CN148">
        <v>413991</v>
      </c>
      <c r="CO148">
        <v>415995</v>
      </c>
      <c r="CP148">
        <v>419000</v>
      </c>
    </row>
    <row r="149" spans="1:94">
      <c r="A149" s="51" t="s">
        <v>4152</v>
      </c>
      <c r="B149" s="51" t="s">
        <v>1587</v>
      </c>
      <c r="C149" s="51" t="s">
        <v>1688</v>
      </c>
      <c r="D149" s="51" t="s">
        <v>1689</v>
      </c>
      <c r="E149" s="51" t="str">
        <f t="shared" si="8"/>
        <v>Netherlands.SP.POP.TOTL</v>
      </c>
      <c r="F149" s="52">
        <v>14150000</v>
      </c>
      <c r="G149" s="51">
        <v>14247000</v>
      </c>
      <c r="H149" s="51">
        <v>14313000</v>
      </c>
      <c r="I149" s="51">
        <v>14367000</v>
      </c>
      <c r="J149" s="51">
        <v>14424000</v>
      </c>
      <c r="K149" s="51">
        <v>14492000</v>
      </c>
      <c r="L149" s="51">
        <v>14572000</v>
      </c>
      <c r="M149" s="51">
        <v>14665000</v>
      </c>
      <c r="N149" s="51">
        <v>14760000</v>
      </c>
      <c r="O149" s="51">
        <v>14849000</v>
      </c>
      <c r="P149" s="51">
        <v>14952000</v>
      </c>
      <c r="Q149" s="52">
        <v>15070000</v>
      </c>
      <c r="R149" s="51">
        <v>15178000</v>
      </c>
      <c r="S149" s="51">
        <v>15279096.9549194</v>
      </c>
      <c r="T149" s="51">
        <v>15381133</v>
      </c>
      <c r="U149" s="51">
        <v>15460000</v>
      </c>
      <c r="V149" s="51">
        <v>15517000</v>
      </c>
      <c r="W149" s="51">
        <v>15607000</v>
      </c>
      <c r="X149" s="51">
        <v>15698000</v>
      </c>
      <c r="Y149" s="51">
        <v>15805000</v>
      </c>
      <c r="Z149" s="52">
        <v>15925431.058530301</v>
      </c>
      <c r="AA149" s="51">
        <v>16046091.1635825</v>
      </c>
      <c r="AB149" s="51">
        <v>16148891.007744201</v>
      </c>
      <c r="AC149" s="51">
        <v>16225267.048649799</v>
      </c>
      <c r="AD149" s="51">
        <v>16281732.6780659</v>
      </c>
      <c r="AE149" s="51">
        <v>16319850</v>
      </c>
      <c r="AF149" s="51">
        <v>16346101</v>
      </c>
      <c r="AG149" s="52">
        <v>16381696</v>
      </c>
      <c r="AH149" s="51">
        <v>16445593</v>
      </c>
      <c r="AI149" s="51">
        <v>16531294</v>
      </c>
      <c r="AJ149" s="51">
        <f t="shared" si="9"/>
        <v>16615394</v>
      </c>
      <c r="AK149" s="51">
        <f t="shared" si="10"/>
        <v>16696000</v>
      </c>
      <c r="AM149" t="s">
        <v>4332</v>
      </c>
      <c r="AN149" t="s">
        <v>1566</v>
      </c>
      <c r="AO149" t="s">
        <v>1688</v>
      </c>
      <c r="AP149" t="s">
        <v>1689</v>
      </c>
      <c r="AQ149">
        <v>14661</v>
      </c>
      <c r="AR149">
        <v>15050</v>
      </c>
      <c r="AS149">
        <v>15543</v>
      </c>
      <c r="AT149">
        <v>16109</v>
      </c>
      <c r="AU149">
        <v>16700</v>
      </c>
      <c r="AV149">
        <v>17282</v>
      </c>
      <c r="AW149">
        <v>17839</v>
      </c>
      <c r="AX149">
        <v>18387</v>
      </c>
      <c r="AY149">
        <v>18965</v>
      </c>
      <c r="AZ149">
        <v>19622</v>
      </c>
      <c r="BA149">
        <v>20397</v>
      </c>
      <c r="BB149">
        <v>21309</v>
      </c>
      <c r="BC149">
        <v>22340</v>
      </c>
      <c r="BD149">
        <v>23439</v>
      </c>
      <c r="BE149">
        <v>24534</v>
      </c>
      <c r="BF149">
        <v>25578</v>
      </c>
      <c r="BG149">
        <v>26547</v>
      </c>
      <c r="BH149">
        <v>27467</v>
      </c>
      <c r="BI149">
        <v>28396</v>
      </c>
      <c r="BJ149">
        <v>29414</v>
      </c>
      <c r="BK149">
        <v>30578</v>
      </c>
      <c r="BL149">
        <v>31891</v>
      </c>
      <c r="BM149">
        <v>33330</v>
      </c>
      <c r="BN149">
        <v>34890</v>
      </c>
      <c r="BO149">
        <v>36562</v>
      </c>
      <c r="BP149">
        <v>38327</v>
      </c>
      <c r="BQ149">
        <v>40196</v>
      </c>
      <c r="BR149">
        <v>42140</v>
      </c>
      <c r="BS149">
        <v>44054</v>
      </c>
      <c r="BT149">
        <v>45802</v>
      </c>
      <c r="BU149">
        <v>47288</v>
      </c>
      <c r="BV149">
        <v>48469</v>
      </c>
      <c r="BW149">
        <v>49369</v>
      </c>
      <c r="BX149">
        <v>50040</v>
      </c>
      <c r="BY149">
        <v>50565</v>
      </c>
      <c r="BZ149">
        <v>51008</v>
      </c>
      <c r="CA149">
        <v>51389</v>
      </c>
      <c r="CB149">
        <v>51697</v>
      </c>
      <c r="CC149">
        <v>51930</v>
      </c>
      <c r="CD149">
        <v>52080</v>
      </c>
      <c r="CE149">
        <v>52145</v>
      </c>
      <c r="CF149">
        <v>52131</v>
      </c>
      <c r="CG149">
        <v>52066</v>
      </c>
      <c r="CH149">
        <v>51992</v>
      </c>
      <c r="CI149">
        <v>51968</v>
      </c>
      <c r="CJ149">
        <v>52037</v>
      </c>
      <c r="CK149">
        <v>52210</v>
      </c>
      <c r="CL149">
        <v>52487</v>
      </c>
      <c r="CM149">
        <v>52880</v>
      </c>
      <c r="CN149">
        <v>53396</v>
      </c>
      <c r="CO149">
        <v>54038</v>
      </c>
      <c r="CP149">
        <v>54816</v>
      </c>
    </row>
    <row r="150" spans="1:94">
      <c r="A150" s="51" t="s">
        <v>1588</v>
      </c>
      <c r="B150" s="51" t="s">
        <v>1589</v>
      </c>
      <c r="C150" s="51" t="s">
        <v>1688</v>
      </c>
      <c r="D150" s="51" t="s">
        <v>1689</v>
      </c>
      <c r="E150" s="51" t="str">
        <f t="shared" si="8"/>
        <v>Netherlands Antilles.SP.POP.TOTL</v>
      </c>
      <c r="F150" s="52">
        <v>173660</v>
      </c>
      <c r="G150" s="51">
        <v>175206</v>
      </c>
      <c r="H150" s="51">
        <v>176754</v>
      </c>
      <c r="I150" s="51">
        <v>178341</v>
      </c>
      <c r="J150" s="51">
        <v>180020</v>
      </c>
      <c r="K150" s="51">
        <v>181816</v>
      </c>
      <c r="L150" s="51">
        <v>183740</v>
      </c>
      <c r="M150" s="51">
        <v>185733</v>
      </c>
      <c r="N150" s="51">
        <v>187659</v>
      </c>
      <c r="O150" s="51">
        <v>189337</v>
      </c>
      <c r="P150" s="51">
        <v>190628</v>
      </c>
      <c r="Q150" s="52">
        <v>191546</v>
      </c>
      <c r="R150" s="51">
        <v>192112</v>
      </c>
      <c r="S150" s="51">
        <v>192224</v>
      </c>
      <c r="T150" s="51">
        <v>191757</v>
      </c>
      <c r="U150" s="51">
        <v>190662</v>
      </c>
      <c r="V150" s="51">
        <v>188866</v>
      </c>
      <c r="W150" s="51">
        <v>186505</v>
      </c>
      <c r="X150" s="51">
        <v>183998</v>
      </c>
      <c r="Y150" s="51">
        <v>181913</v>
      </c>
      <c r="Z150" s="52">
        <v>180665</v>
      </c>
      <c r="AA150" s="51">
        <v>180381</v>
      </c>
      <c r="AB150" s="51">
        <v>180961</v>
      </c>
      <c r="AC150" s="51">
        <v>182297</v>
      </c>
      <c r="AD150" s="51">
        <v>184185</v>
      </c>
      <c r="AE150" s="51">
        <v>186451</v>
      </c>
      <c r="AF150" s="51">
        <v>189102</v>
      </c>
      <c r="AG150" s="52">
        <v>192118</v>
      </c>
      <c r="AH150" s="51">
        <v>195253</v>
      </c>
      <c r="AI150" s="51">
        <v>198198</v>
      </c>
      <c r="AJ150" s="51" t="e">
        <f t="shared" si="9"/>
        <v>#N/A</v>
      </c>
      <c r="AK150" s="51" t="e">
        <f t="shared" si="10"/>
        <v>#N/A</v>
      </c>
      <c r="AM150" t="s">
        <v>4086</v>
      </c>
      <c r="AN150" t="s">
        <v>1567</v>
      </c>
      <c r="AO150" t="s">
        <v>1688</v>
      </c>
      <c r="AP150" t="s">
        <v>1689</v>
      </c>
      <c r="AQ150">
        <v>854167</v>
      </c>
      <c r="AR150">
        <v>878589</v>
      </c>
      <c r="AS150">
        <v>903773</v>
      </c>
      <c r="AT150">
        <v>929704</v>
      </c>
      <c r="AU150">
        <v>956369</v>
      </c>
      <c r="AV150">
        <v>983773</v>
      </c>
      <c r="AW150">
        <v>1011900</v>
      </c>
      <c r="AX150">
        <v>1040792</v>
      </c>
      <c r="AY150">
        <v>1070585</v>
      </c>
      <c r="AZ150">
        <v>1101457</v>
      </c>
      <c r="BA150">
        <v>1133539</v>
      </c>
      <c r="BB150">
        <v>1166883</v>
      </c>
      <c r="BC150">
        <v>1201462</v>
      </c>
      <c r="BD150">
        <v>1237242</v>
      </c>
      <c r="BE150">
        <v>1274150</v>
      </c>
      <c r="BF150">
        <v>1312132</v>
      </c>
      <c r="BG150">
        <v>1351167</v>
      </c>
      <c r="BH150">
        <v>1391261</v>
      </c>
      <c r="BI150">
        <v>1432406</v>
      </c>
      <c r="BJ150">
        <v>1474597</v>
      </c>
      <c r="BK150">
        <v>1517817</v>
      </c>
      <c r="BL150">
        <v>1562144</v>
      </c>
      <c r="BM150">
        <v>1607553</v>
      </c>
      <c r="BN150">
        <v>1653818</v>
      </c>
      <c r="BO150">
        <v>1700638</v>
      </c>
      <c r="BP150">
        <v>1747839</v>
      </c>
      <c r="BQ150">
        <v>1795343</v>
      </c>
      <c r="BR150">
        <v>1843352</v>
      </c>
      <c r="BS150">
        <v>1892328</v>
      </c>
      <c r="BT150">
        <v>1942900</v>
      </c>
      <c r="BU150">
        <v>1995548</v>
      </c>
      <c r="BV150">
        <v>2050456</v>
      </c>
      <c r="BW150">
        <v>2107590</v>
      </c>
      <c r="BX150">
        <v>2166948</v>
      </c>
      <c r="BY150">
        <v>2228453</v>
      </c>
      <c r="BZ150">
        <v>2292053</v>
      </c>
      <c r="CA150">
        <v>2357678</v>
      </c>
      <c r="CB150">
        <v>2425374</v>
      </c>
      <c r="CC150">
        <v>2495316</v>
      </c>
      <c r="CD150">
        <v>2567741</v>
      </c>
      <c r="CE150">
        <v>2642743</v>
      </c>
      <c r="CF150">
        <v>2720367</v>
      </c>
      <c r="CG150">
        <v>2800333</v>
      </c>
      <c r="CH150">
        <v>2882003</v>
      </c>
      <c r="CI150">
        <v>2964526</v>
      </c>
      <c r="CJ150">
        <v>3047249</v>
      </c>
      <c r="CK150">
        <v>3129959</v>
      </c>
      <c r="CL150">
        <v>3212672</v>
      </c>
      <c r="CM150">
        <v>3295254</v>
      </c>
      <c r="CN150">
        <v>3377630</v>
      </c>
      <c r="CO150">
        <v>3459773</v>
      </c>
      <c r="CP150">
        <v>3541540</v>
      </c>
    </row>
    <row r="151" spans="1:94">
      <c r="A151" s="51" t="s">
        <v>70</v>
      </c>
      <c r="B151" s="51" t="s">
        <v>1590</v>
      </c>
      <c r="C151" s="51" t="s">
        <v>1688</v>
      </c>
      <c r="D151" s="51" t="s">
        <v>1689</v>
      </c>
      <c r="E151" s="51" t="str">
        <f t="shared" si="8"/>
        <v>New Caledonia.SP.POP.TOTL</v>
      </c>
      <c r="F151" s="52">
        <v>143000</v>
      </c>
      <c r="G151" s="51">
        <v>144000</v>
      </c>
      <c r="H151" s="51">
        <v>144500</v>
      </c>
      <c r="I151" s="51">
        <v>145400</v>
      </c>
      <c r="J151" s="51">
        <v>150616</v>
      </c>
      <c r="K151" s="51">
        <v>153000</v>
      </c>
      <c r="L151" s="51">
        <v>154000</v>
      </c>
      <c r="M151" s="51">
        <v>156750.83923527601</v>
      </c>
      <c r="N151" s="51">
        <v>159710.49101408801</v>
      </c>
      <c r="O151" s="51">
        <v>164200</v>
      </c>
      <c r="P151" s="51">
        <v>168000</v>
      </c>
      <c r="Q151" s="52">
        <v>172166.996377926</v>
      </c>
      <c r="R151" s="51">
        <v>176723.789726221</v>
      </c>
      <c r="S151" s="51">
        <v>181695.68834408399</v>
      </c>
      <c r="T151" s="51">
        <v>187110.74122928001</v>
      </c>
      <c r="U151" s="51">
        <v>193000</v>
      </c>
      <c r="V151" s="51">
        <v>197000</v>
      </c>
      <c r="W151" s="51">
        <v>201641.74487476499</v>
      </c>
      <c r="X151" s="51">
        <v>205000</v>
      </c>
      <c r="Y151" s="51">
        <v>209214</v>
      </c>
      <c r="Z151" s="52">
        <v>213230</v>
      </c>
      <c r="AA151" s="51">
        <v>217324</v>
      </c>
      <c r="AB151" s="51">
        <v>221490</v>
      </c>
      <c r="AC151" s="51">
        <v>225735</v>
      </c>
      <c r="AD151" s="51">
        <v>230068</v>
      </c>
      <c r="AE151" s="51">
        <v>234393</v>
      </c>
      <c r="AF151" s="51">
        <v>238459</v>
      </c>
      <c r="AG151" s="52">
        <v>242400</v>
      </c>
      <c r="AH151" s="51">
        <v>246705</v>
      </c>
      <c r="AI151" s="51">
        <v>0</v>
      </c>
      <c r="AJ151" s="51">
        <f t="shared" si="9"/>
        <v>247000</v>
      </c>
      <c r="AK151" s="51">
        <f t="shared" si="10"/>
        <v>249000</v>
      </c>
      <c r="AM151" t="s">
        <v>4087</v>
      </c>
      <c r="AN151" t="s">
        <v>1568</v>
      </c>
      <c r="AO151" t="s">
        <v>1688</v>
      </c>
      <c r="AP151" t="s">
        <v>1689</v>
      </c>
      <c r="AQ151">
        <v>659351</v>
      </c>
      <c r="AR151">
        <v>680756.8</v>
      </c>
      <c r="AS151">
        <v>700348.8</v>
      </c>
      <c r="AT151">
        <v>718860.80000000005</v>
      </c>
      <c r="AU151">
        <v>736380.8</v>
      </c>
      <c r="AV151">
        <v>753000</v>
      </c>
      <c r="AW151">
        <v>768812.8</v>
      </c>
      <c r="AX151">
        <v>783916.8</v>
      </c>
      <c r="AY151">
        <v>798412.80000000005</v>
      </c>
      <c r="AZ151">
        <v>812404.8</v>
      </c>
      <c r="BA151">
        <v>826000</v>
      </c>
      <c r="BB151">
        <v>839230.4</v>
      </c>
      <c r="BC151">
        <v>852052.8</v>
      </c>
      <c r="BD151">
        <v>864819.19999999995</v>
      </c>
      <c r="BE151">
        <v>878041.59999999998</v>
      </c>
      <c r="BF151">
        <v>892000</v>
      </c>
      <c r="BG151">
        <v>906507.2</v>
      </c>
      <c r="BH151">
        <v>921379.2</v>
      </c>
      <c r="BI151">
        <v>936435.19999999995</v>
      </c>
      <c r="BJ151">
        <v>951419.2</v>
      </c>
      <c r="BK151">
        <v>966000</v>
      </c>
      <c r="BL151">
        <v>979133.04635960842</v>
      </c>
      <c r="BM151">
        <v>990753.59698277153</v>
      </c>
      <c r="BN151">
        <v>1000803.8653592109</v>
      </c>
      <c r="BO151">
        <v>1009233.4990836795</v>
      </c>
      <c r="BP151">
        <v>1016000</v>
      </c>
      <c r="BQ151">
        <v>1024680</v>
      </c>
      <c r="BR151">
        <v>1032760</v>
      </c>
      <c r="BS151">
        <v>1040840.6531377817</v>
      </c>
      <c r="BT151">
        <v>1048920.9815970599</v>
      </c>
      <c r="BU151">
        <v>1058775</v>
      </c>
      <c r="BV151">
        <v>1070266</v>
      </c>
      <c r="BW151">
        <v>1084441</v>
      </c>
      <c r="BX151">
        <v>1097374</v>
      </c>
      <c r="BY151">
        <v>1112846</v>
      </c>
      <c r="BZ151">
        <v>1122457</v>
      </c>
      <c r="CA151">
        <v>1133996</v>
      </c>
      <c r="CB151">
        <v>1148284</v>
      </c>
      <c r="CC151">
        <v>1160421</v>
      </c>
      <c r="CD151">
        <v>1175267</v>
      </c>
      <c r="CE151">
        <v>1186873</v>
      </c>
      <c r="CF151">
        <v>1199881</v>
      </c>
      <c r="CG151">
        <v>1210196</v>
      </c>
      <c r="CH151">
        <v>1222811</v>
      </c>
      <c r="CI151">
        <v>1233386</v>
      </c>
      <c r="CJ151">
        <v>1243253</v>
      </c>
      <c r="CK151">
        <v>1252698</v>
      </c>
      <c r="CL151">
        <v>1260403</v>
      </c>
      <c r="CM151">
        <v>1268565</v>
      </c>
      <c r="CN151">
        <v>1275032</v>
      </c>
      <c r="CO151">
        <v>1280924</v>
      </c>
      <c r="CP151">
        <v>1286051</v>
      </c>
    </row>
    <row r="152" spans="1:94">
      <c r="A152" s="51" t="s">
        <v>133</v>
      </c>
      <c r="B152" s="51" t="s">
        <v>1591</v>
      </c>
      <c r="C152" s="51" t="s">
        <v>1688</v>
      </c>
      <c r="D152" s="51" t="s">
        <v>1689</v>
      </c>
      <c r="E152" s="51" t="str">
        <f t="shared" si="8"/>
        <v>New Zealand.SP.POP.TOTL</v>
      </c>
      <c r="F152" s="52">
        <v>3113000</v>
      </c>
      <c r="G152" s="51">
        <v>3145000</v>
      </c>
      <c r="H152" s="51">
        <v>3180800</v>
      </c>
      <c r="I152" s="51">
        <v>3221700</v>
      </c>
      <c r="J152" s="51">
        <v>3252800</v>
      </c>
      <c r="K152" s="51">
        <v>3271500</v>
      </c>
      <c r="L152" s="51">
        <v>3277000</v>
      </c>
      <c r="M152" s="51">
        <v>3305000</v>
      </c>
      <c r="N152" s="51">
        <v>3350000</v>
      </c>
      <c r="O152" s="51">
        <v>3398000</v>
      </c>
      <c r="P152" s="51">
        <v>3448000</v>
      </c>
      <c r="Q152" s="52">
        <v>3495100</v>
      </c>
      <c r="R152" s="51">
        <v>3531700</v>
      </c>
      <c r="S152" s="51">
        <v>3572200</v>
      </c>
      <c r="T152" s="51">
        <v>3620100</v>
      </c>
      <c r="U152" s="51">
        <v>3673400</v>
      </c>
      <c r="V152" s="51">
        <v>3732000</v>
      </c>
      <c r="W152" s="51">
        <v>3781400</v>
      </c>
      <c r="X152" s="51">
        <v>3815000</v>
      </c>
      <c r="Y152" s="51">
        <v>3835100</v>
      </c>
      <c r="Z152" s="52">
        <v>3857800</v>
      </c>
      <c r="AA152" s="51">
        <v>3880500</v>
      </c>
      <c r="AB152" s="51">
        <v>3948500</v>
      </c>
      <c r="AC152" s="51">
        <v>4027200</v>
      </c>
      <c r="AD152" s="51">
        <v>4087500</v>
      </c>
      <c r="AE152" s="51">
        <v>4133900</v>
      </c>
      <c r="AF152" s="51">
        <v>4184600</v>
      </c>
      <c r="AG152" s="52">
        <v>4228300</v>
      </c>
      <c r="AH152" s="51">
        <v>4268900</v>
      </c>
      <c r="AI152" s="51">
        <v>4315800</v>
      </c>
      <c r="AJ152" s="51">
        <f t="shared" si="9"/>
        <v>4367800</v>
      </c>
      <c r="AK152" s="51">
        <f t="shared" si="10"/>
        <v>4405200</v>
      </c>
      <c r="AM152" t="s">
        <v>0</v>
      </c>
      <c r="AN152" t="s">
        <v>1570</v>
      </c>
      <c r="AO152" t="s">
        <v>1688</v>
      </c>
      <c r="AP152" t="s">
        <v>1689</v>
      </c>
      <c r="AQ152">
        <v>38418829</v>
      </c>
      <c r="AR152">
        <v>39684127</v>
      </c>
      <c r="AS152">
        <v>40966751</v>
      </c>
      <c r="AT152">
        <v>42264182</v>
      </c>
      <c r="AU152">
        <v>43574687</v>
      </c>
      <c r="AV152">
        <v>44898430</v>
      </c>
      <c r="AW152">
        <v>46229966</v>
      </c>
      <c r="AX152">
        <v>47572205</v>
      </c>
      <c r="AY152">
        <v>48943844</v>
      </c>
      <c r="AZ152">
        <v>50370262</v>
      </c>
      <c r="BA152">
        <v>51868335</v>
      </c>
      <c r="BB152">
        <v>53441943</v>
      </c>
      <c r="BC152">
        <v>55081201</v>
      </c>
      <c r="BD152">
        <v>56771626</v>
      </c>
      <c r="BE152">
        <v>58492118</v>
      </c>
      <c r="BF152">
        <v>60224601</v>
      </c>
      <c r="BG152">
        <v>61969362</v>
      </c>
      <c r="BH152">
        <v>63723359</v>
      </c>
      <c r="BI152">
        <v>65461471</v>
      </c>
      <c r="BJ152">
        <v>67152555</v>
      </c>
      <c r="BK152">
        <v>68776411</v>
      </c>
      <c r="BL152">
        <v>70318386</v>
      </c>
      <c r="BM152">
        <v>71788766</v>
      </c>
      <c r="BN152">
        <v>73223336</v>
      </c>
      <c r="BO152">
        <v>74673296</v>
      </c>
      <c r="BP152">
        <v>76175154</v>
      </c>
      <c r="BQ152">
        <v>77741110</v>
      </c>
      <c r="BR152">
        <v>79358780</v>
      </c>
      <c r="BS152">
        <v>81010093</v>
      </c>
      <c r="BT152">
        <v>82666457</v>
      </c>
      <c r="BU152">
        <v>84306602</v>
      </c>
      <c r="BV152">
        <v>85923799</v>
      </c>
      <c r="BW152">
        <v>87523328</v>
      </c>
      <c r="BX152">
        <v>89109703</v>
      </c>
      <c r="BY152">
        <v>90691331</v>
      </c>
      <c r="BZ152">
        <v>92272749</v>
      </c>
      <c r="CA152">
        <v>93858373</v>
      </c>
      <c r="CB152">
        <v>95441345</v>
      </c>
      <c r="CC152">
        <v>97001933</v>
      </c>
      <c r="CD152">
        <v>98513690</v>
      </c>
      <c r="CE152">
        <v>99959594</v>
      </c>
      <c r="CF152">
        <v>101329543</v>
      </c>
      <c r="CG152">
        <v>102634153</v>
      </c>
      <c r="CH152">
        <v>103902569</v>
      </c>
      <c r="CI152">
        <v>105175967</v>
      </c>
      <c r="CJ152">
        <v>106483757</v>
      </c>
      <c r="CK152">
        <v>107835259</v>
      </c>
      <c r="CL152">
        <v>109220753</v>
      </c>
      <c r="CM152">
        <v>110627158</v>
      </c>
      <c r="CN152">
        <v>112033369</v>
      </c>
      <c r="CO152">
        <v>113423047</v>
      </c>
      <c r="CP152">
        <v>114793341</v>
      </c>
    </row>
    <row r="153" spans="1:94">
      <c r="A153" s="51" t="s">
        <v>4</v>
      </c>
      <c r="B153" s="51" t="s">
        <v>1592</v>
      </c>
      <c r="C153" s="51" t="s">
        <v>1688</v>
      </c>
      <c r="D153" s="51" t="s">
        <v>1689</v>
      </c>
      <c r="E153" s="51" t="str">
        <f t="shared" si="8"/>
        <v>Nicaragua.SP.POP.TOTL</v>
      </c>
      <c r="F153" s="52">
        <v>3250477</v>
      </c>
      <c r="G153" s="51">
        <v>3343541</v>
      </c>
      <c r="H153" s="51">
        <v>3437019</v>
      </c>
      <c r="I153" s="51">
        <v>3529934</v>
      </c>
      <c r="J153" s="51">
        <v>3621062</v>
      </c>
      <c r="K153" s="51">
        <v>3709701</v>
      </c>
      <c r="L153" s="51">
        <v>3794913</v>
      </c>
      <c r="M153" s="51">
        <v>3877314</v>
      </c>
      <c r="N153" s="51">
        <v>3959624</v>
      </c>
      <c r="O153" s="51">
        <v>4045610</v>
      </c>
      <c r="P153" s="51">
        <v>4137774</v>
      </c>
      <c r="Q153" s="52">
        <v>4237140</v>
      </c>
      <c r="R153" s="51">
        <v>4342306</v>
      </c>
      <c r="S153" s="51">
        <v>4450358</v>
      </c>
      <c r="T153" s="51">
        <v>4557114</v>
      </c>
      <c r="U153" s="51">
        <v>4659448</v>
      </c>
      <c r="V153" s="51">
        <v>4756622</v>
      </c>
      <c r="W153" s="51">
        <v>4849265</v>
      </c>
      <c r="X153" s="51">
        <v>4937313</v>
      </c>
      <c r="Y153" s="51">
        <v>5021072</v>
      </c>
      <c r="Z153" s="52">
        <v>5100914</v>
      </c>
      <c r="AA153" s="51">
        <v>5176700</v>
      </c>
      <c r="AB153" s="51">
        <v>5248641</v>
      </c>
      <c r="AC153" s="51">
        <v>5317982</v>
      </c>
      <c r="AD153" s="51">
        <v>5386388</v>
      </c>
      <c r="AE153" s="51">
        <v>5455216</v>
      </c>
      <c r="AF153" s="51">
        <v>5524718</v>
      </c>
      <c r="AG153" s="52">
        <v>5595052</v>
      </c>
      <c r="AH153" s="51">
        <v>5667325</v>
      </c>
      <c r="AI153" s="51">
        <v>5742800</v>
      </c>
      <c r="AJ153" s="51">
        <f t="shared" si="9"/>
        <v>5788163</v>
      </c>
      <c r="AK153" s="51">
        <f t="shared" si="10"/>
        <v>5869859</v>
      </c>
      <c r="AM153" t="s">
        <v>1571</v>
      </c>
      <c r="AN153" t="s">
        <v>1572</v>
      </c>
      <c r="AO153" t="s">
        <v>1688</v>
      </c>
      <c r="AP153" t="s">
        <v>1689</v>
      </c>
      <c r="AQ153">
        <v>44536</v>
      </c>
      <c r="AR153">
        <v>45954</v>
      </c>
      <c r="AS153">
        <v>47385</v>
      </c>
      <c r="AT153">
        <v>48873</v>
      </c>
      <c r="AU153">
        <v>50481</v>
      </c>
      <c r="AV153">
        <v>52236</v>
      </c>
      <c r="AW153">
        <v>54199</v>
      </c>
      <c r="AX153">
        <v>56322</v>
      </c>
      <c r="AY153">
        <v>58403</v>
      </c>
      <c r="AZ153">
        <v>60166</v>
      </c>
      <c r="BA153">
        <v>61431</v>
      </c>
      <c r="BB153">
        <v>62105</v>
      </c>
      <c r="BC153">
        <v>62297</v>
      </c>
      <c r="BD153">
        <v>62288</v>
      </c>
      <c r="BE153">
        <v>62474</v>
      </c>
      <c r="BF153">
        <v>63143</v>
      </c>
      <c r="BG153">
        <v>64383</v>
      </c>
      <c r="BH153">
        <v>66106</v>
      </c>
      <c r="BI153">
        <v>68217</v>
      </c>
      <c r="BJ153">
        <v>70546</v>
      </c>
      <c r="BK153">
        <v>72962</v>
      </c>
      <c r="BL153">
        <v>75456</v>
      </c>
      <c r="BM153">
        <v>78048</v>
      </c>
      <c r="BN153">
        <v>80667</v>
      </c>
      <c r="BO153">
        <v>83232</v>
      </c>
      <c r="BP153">
        <v>85682</v>
      </c>
      <c r="BQ153">
        <v>87950</v>
      </c>
      <c r="BR153">
        <v>90037</v>
      </c>
      <c r="BS153">
        <v>92040</v>
      </c>
      <c r="BT153">
        <v>94105</v>
      </c>
      <c r="BU153">
        <v>96319</v>
      </c>
      <c r="BV153">
        <v>98749</v>
      </c>
      <c r="BW153">
        <v>101314</v>
      </c>
      <c r="BX153">
        <v>103780</v>
      </c>
      <c r="BY153">
        <v>105825</v>
      </c>
      <c r="BZ153">
        <v>107233</v>
      </c>
      <c r="CA153">
        <v>107904</v>
      </c>
      <c r="CB153">
        <v>107947</v>
      </c>
      <c r="CC153">
        <v>107605</v>
      </c>
      <c r="CD153">
        <v>107237</v>
      </c>
      <c r="CE153">
        <v>107103</v>
      </c>
      <c r="CF153">
        <v>107290</v>
      </c>
      <c r="CG153">
        <v>107728</v>
      </c>
      <c r="CH153">
        <v>108325</v>
      </c>
      <c r="CI153">
        <v>108926</v>
      </c>
      <c r="CJ153">
        <v>109419</v>
      </c>
      <c r="CK153">
        <v>109789</v>
      </c>
      <c r="CL153">
        <v>110092</v>
      </c>
      <c r="CM153">
        <v>110367</v>
      </c>
      <c r="CN153">
        <v>110676</v>
      </c>
      <c r="CO153">
        <v>111064</v>
      </c>
      <c r="CP153">
        <v>111542</v>
      </c>
    </row>
    <row r="154" spans="1:94">
      <c r="A154" s="51" t="s">
        <v>4092</v>
      </c>
      <c r="B154" s="51" t="s">
        <v>1593</v>
      </c>
      <c r="C154" s="51" t="s">
        <v>1688</v>
      </c>
      <c r="D154" s="51" t="s">
        <v>1689</v>
      </c>
      <c r="E154" s="51" t="str">
        <f t="shared" si="8"/>
        <v>Niger.SP.POP.TOTL</v>
      </c>
      <c r="F154" s="52">
        <v>5922179</v>
      </c>
      <c r="G154" s="51">
        <v>6096041</v>
      </c>
      <c r="H154" s="51">
        <v>6272257</v>
      </c>
      <c r="I154" s="51">
        <v>6451841</v>
      </c>
      <c r="J154" s="51">
        <v>6636235</v>
      </c>
      <c r="K154" s="51">
        <v>6826772</v>
      </c>
      <c r="L154" s="51">
        <v>7023847</v>
      </c>
      <c r="M154" s="51">
        <v>7228093</v>
      </c>
      <c r="N154" s="51">
        <v>7441417</v>
      </c>
      <c r="O154" s="51">
        <v>7666113</v>
      </c>
      <c r="P154" s="51">
        <v>7903944</v>
      </c>
      <c r="Q154" s="52">
        <v>8155914</v>
      </c>
      <c r="R154" s="51">
        <v>8422130</v>
      </c>
      <c r="S154" s="51">
        <v>8702307</v>
      </c>
      <c r="T154" s="51">
        <v>8995708</v>
      </c>
      <c r="U154" s="51">
        <v>9301826</v>
      </c>
      <c r="V154" s="51">
        <v>9621819</v>
      </c>
      <c r="W154" s="51">
        <v>9956361</v>
      </c>
      <c r="X154" s="51">
        <v>10303957</v>
      </c>
      <c r="Y154" s="51">
        <v>10662488</v>
      </c>
      <c r="Z154" s="52">
        <v>11031046</v>
      </c>
      <c r="AA154" s="51">
        <v>11408424</v>
      </c>
      <c r="AB154" s="51">
        <v>11796861</v>
      </c>
      <c r="AC154" s="51">
        <v>12203056</v>
      </c>
      <c r="AD154" s="51">
        <v>12635986</v>
      </c>
      <c r="AE154" s="51">
        <v>13101935</v>
      </c>
      <c r="AF154" s="51">
        <v>13603870</v>
      </c>
      <c r="AG154" s="52">
        <v>14139684</v>
      </c>
      <c r="AH154" s="51">
        <v>14704318</v>
      </c>
      <c r="AI154" s="51">
        <v>15290102</v>
      </c>
      <c r="AJ154" s="51">
        <f t="shared" si="9"/>
        <v>15511953</v>
      </c>
      <c r="AK154" s="51">
        <f t="shared" si="10"/>
        <v>16068994</v>
      </c>
      <c r="AM154" t="s">
        <v>4331</v>
      </c>
      <c r="AN154" t="s">
        <v>4833</v>
      </c>
      <c r="AO154" t="s">
        <v>1688</v>
      </c>
      <c r="AP154" t="s">
        <v>1689</v>
      </c>
      <c r="AQ154">
        <v>105399493</v>
      </c>
      <c r="AR154">
        <v>108166431.40000001</v>
      </c>
      <c r="AS154">
        <v>111076523.8</v>
      </c>
      <c r="AT154">
        <v>114077316.2</v>
      </c>
      <c r="AU154">
        <v>117211170.60000001</v>
      </c>
      <c r="AV154">
        <v>120465449</v>
      </c>
      <c r="AW154">
        <v>123835064.8</v>
      </c>
      <c r="AX154">
        <v>127390862.2</v>
      </c>
      <c r="AY154">
        <v>131002926.60000001</v>
      </c>
      <c r="AZ154">
        <v>134714236</v>
      </c>
      <c r="BA154">
        <v>138516550</v>
      </c>
      <c r="BB154">
        <v>142368638.39796057</v>
      </c>
      <c r="BC154">
        <v>146293068.28571644</v>
      </c>
      <c r="BD154">
        <v>150402041.28571644</v>
      </c>
      <c r="BE154">
        <v>154673084.39796057</v>
      </c>
      <c r="BF154">
        <v>159163460</v>
      </c>
      <c r="BG154">
        <v>163880560.1991812</v>
      </c>
      <c r="BH154">
        <v>168838190.83264598</v>
      </c>
      <c r="BI154">
        <v>174061533.35386658</v>
      </c>
      <c r="BJ154">
        <v>179600565.88937834</v>
      </c>
      <c r="BK154">
        <v>185446033</v>
      </c>
      <c r="BL154">
        <v>191517347.93756628</v>
      </c>
      <c r="BM154">
        <v>197869827.53146309</v>
      </c>
      <c r="BN154">
        <v>204431006.98862755</v>
      </c>
      <c r="BO154">
        <v>211048346.94039962</v>
      </c>
      <c r="BP154">
        <v>217815061.96948412</v>
      </c>
      <c r="BQ154">
        <v>224684724.57944697</v>
      </c>
      <c r="BR154">
        <v>231531451.36353534</v>
      </c>
      <c r="BS154">
        <v>238295855.98111999</v>
      </c>
      <c r="BT154">
        <v>244835752.40000001</v>
      </c>
      <c r="BU154">
        <v>253292672</v>
      </c>
      <c r="BV154">
        <v>259945012</v>
      </c>
      <c r="BW154">
        <v>264145130</v>
      </c>
      <c r="BX154">
        <v>270162220.64613509</v>
      </c>
      <c r="BY154">
        <v>276035571.76095772</v>
      </c>
      <c r="BZ154">
        <v>283432640</v>
      </c>
      <c r="CA154">
        <v>289169296</v>
      </c>
      <c r="CB154">
        <v>294902240.39499998</v>
      </c>
      <c r="CC154">
        <v>300658350</v>
      </c>
      <c r="CD154">
        <v>306517532</v>
      </c>
      <c r="CE154">
        <v>312596989</v>
      </c>
      <c r="CF154">
        <v>318759417</v>
      </c>
      <c r="CG154">
        <v>325087019</v>
      </c>
      <c r="CH154">
        <v>331569557</v>
      </c>
      <c r="CI154">
        <v>338311496</v>
      </c>
      <c r="CJ154">
        <v>345276759</v>
      </c>
      <c r="CK154">
        <v>352561549</v>
      </c>
      <c r="CL154">
        <v>360108364</v>
      </c>
      <c r="CM154">
        <v>367757864</v>
      </c>
      <c r="CN154">
        <v>375274587</v>
      </c>
      <c r="CO154">
        <v>382556328</v>
      </c>
      <c r="CP154">
        <v>389648588</v>
      </c>
    </row>
    <row r="155" spans="1:94">
      <c r="A155" s="51" t="s">
        <v>4093</v>
      </c>
      <c r="B155" s="51" t="s">
        <v>1594</v>
      </c>
      <c r="C155" s="51" t="s">
        <v>1688</v>
      </c>
      <c r="D155" s="51" t="s">
        <v>1689</v>
      </c>
      <c r="E155" s="51" t="str">
        <f t="shared" si="8"/>
        <v>Nigeria.SP.POP.TOTL</v>
      </c>
      <c r="F155" s="52">
        <v>74522934</v>
      </c>
      <c r="G155" s="51">
        <v>76643423</v>
      </c>
      <c r="H155" s="51">
        <v>78726910</v>
      </c>
      <c r="I155" s="51">
        <v>80806944</v>
      </c>
      <c r="J155" s="51">
        <v>82935721</v>
      </c>
      <c r="K155" s="51">
        <v>85150639</v>
      </c>
      <c r="L155" s="51">
        <v>87461350</v>
      </c>
      <c r="M155" s="51">
        <v>89853441</v>
      </c>
      <c r="N155" s="51">
        <v>92311753</v>
      </c>
      <c r="O155" s="51">
        <v>94812363</v>
      </c>
      <c r="P155" s="51">
        <v>97338277</v>
      </c>
      <c r="Q155" s="52">
        <v>99886789</v>
      </c>
      <c r="R155" s="51">
        <v>102465464</v>
      </c>
      <c r="S155" s="51">
        <v>105079844</v>
      </c>
      <c r="T155" s="51">
        <v>107738753</v>
      </c>
      <c r="U155" s="51">
        <v>110449331</v>
      </c>
      <c r="V155" s="51">
        <v>113212070</v>
      </c>
      <c r="W155" s="51">
        <v>116026774</v>
      </c>
      <c r="X155" s="51">
        <v>118899179</v>
      </c>
      <c r="Y155" s="51">
        <v>121836150</v>
      </c>
      <c r="Z155" s="52">
        <v>124842371</v>
      </c>
      <c r="AA155" s="51">
        <v>127917961</v>
      </c>
      <c r="AB155" s="51">
        <v>131060791</v>
      </c>
      <c r="AC155" s="51">
        <v>134269942</v>
      </c>
      <c r="AD155" s="51">
        <v>137543599</v>
      </c>
      <c r="AE155" s="51">
        <v>140878575</v>
      </c>
      <c r="AF155" s="51">
        <v>144273182</v>
      </c>
      <c r="AG155" s="52">
        <v>147721843</v>
      </c>
      <c r="AH155" s="51">
        <v>151212254</v>
      </c>
      <c r="AI155" s="51">
        <v>154728892</v>
      </c>
      <c r="AJ155" s="51">
        <f t="shared" si="9"/>
        <v>158423182</v>
      </c>
      <c r="AK155" s="51">
        <f t="shared" si="10"/>
        <v>162470737</v>
      </c>
      <c r="AM155" t="s">
        <v>4334</v>
      </c>
      <c r="AN155" t="s">
        <v>1574</v>
      </c>
      <c r="AO155" t="s">
        <v>1688</v>
      </c>
      <c r="AP155" t="s">
        <v>1689</v>
      </c>
      <c r="AQ155">
        <v>97797510</v>
      </c>
      <c r="AR155">
        <v>100302314.40000001</v>
      </c>
      <c r="AS155">
        <v>102889111.8</v>
      </c>
      <c r="AT155">
        <v>105569473.2</v>
      </c>
      <c r="AU155">
        <v>108361389.60000001</v>
      </c>
      <c r="AV155">
        <v>111276047</v>
      </c>
      <c r="AW155">
        <v>114322994.8</v>
      </c>
      <c r="AX155">
        <v>117495017.2</v>
      </c>
      <c r="AY155">
        <v>120762238.60000001</v>
      </c>
      <c r="AZ155">
        <v>124082860</v>
      </c>
      <c r="BA155">
        <v>127431176</v>
      </c>
      <c r="BB155">
        <v>130788733.39796057</v>
      </c>
      <c r="BC155">
        <v>134193613.28571644</v>
      </c>
      <c r="BD155">
        <v>137686684.28571644</v>
      </c>
      <c r="BE155">
        <v>141323412.39796057</v>
      </c>
      <c r="BF155">
        <v>145146012</v>
      </c>
      <c r="BG155">
        <v>149145166.1991812</v>
      </c>
      <c r="BH155">
        <v>153333768.83264598</v>
      </c>
      <c r="BI155">
        <v>157738290.35386658</v>
      </c>
      <c r="BJ155">
        <v>162387320.88937834</v>
      </c>
      <c r="BK155">
        <v>167295834</v>
      </c>
      <c r="BL155">
        <v>172395989.93756628</v>
      </c>
      <c r="BM155">
        <v>177734855.53146309</v>
      </c>
      <c r="BN155">
        <v>183261651.98862755</v>
      </c>
      <c r="BO155">
        <v>188866644.94039962</v>
      </c>
      <c r="BP155">
        <v>194610537.96948412</v>
      </c>
      <c r="BQ155">
        <v>200485330.57944697</v>
      </c>
      <c r="BR155">
        <v>206359636.36353534</v>
      </c>
      <c r="BS155">
        <v>212186114.98111999</v>
      </c>
      <c r="BT155">
        <v>217839168.40000001</v>
      </c>
      <c r="BU155">
        <v>225408452</v>
      </c>
      <c r="BV155">
        <v>231091052</v>
      </c>
      <c r="BW155">
        <v>236418423</v>
      </c>
      <c r="BX155">
        <v>241597912.64613512</v>
      </c>
      <c r="BY155">
        <v>246694607.76095769</v>
      </c>
      <c r="BZ155">
        <v>251756454</v>
      </c>
      <c r="CA155">
        <v>256869973</v>
      </c>
      <c r="CB155">
        <v>261991701.39499998</v>
      </c>
      <c r="CC155">
        <v>267110961</v>
      </c>
      <c r="CD155">
        <v>272223961</v>
      </c>
      <c r="CE155">
        <v>277413760</v>
      </c>
      <c r="CF155">
        <v>282557047</v>
      </c>
      <c r="CG155">
        <v>287764354</v>
      </c>
      <c r="CH155">
        <v>292982528</v>
      </c>
      <c r="CI155">
        <v>298274692</v>
      </c>
      <c r="CJ155">
        <v>303593040</v>
      </c>
      <c r="CK155">
        <v>309007470</v>
      </c>
      <c r="CL155">
        <v>314496567</v>
      </c>
      <c r="CM155">
        <v>320030119</v>
      </c>
      <c r="CN155">
        <v>325501306</v>
      </c>
      <c r="CO155">
        <v>331017162</v>
      </c>
      <c r="CP155">
        <v>336632660</v>
      </c>
    </row>
    <row r="156" spans="1:94">
      <c r="A156" s="51" t="s">
        <v>1595</v>
      </c>
      <c r="B156" s="51" t="s">
        <v>1596</v>
      </c>
      <c r="C156" s="51" t="s">
        <v>1688</v>
      </c>
      <c r="D156" s="51" t="s">
        <v>1689</v>
      </c>
      <c r="E156" s="51" t="str">
        <f t="shared" si="8"/>
        <v>Northern Mariana Islands.SP.POP.TOTL</v>
      </c>
      <c r="F156" s="52">
        <v>16817</v>
      </c>
      <c r="G156" s="51">
        <v>18661</v>
      </c>
      <c r="H156" s="51">
        <v>21126</v>
      </c>
      <c r="I156" s="51">
        <v>24018</v>
      </c>
      <c r="J156" s="51">
        <v>27057</v>
      </c>
      <c r="K156" s="51">
        <v>30028</v>
      </c>
      <c r="L156" s="51">
        <v>32863</v>
      </c>
      <c r="M156" s="51">
        <v>35609</v>
      </c>
      <c r="N156" s="51">
        <v>38298</v>
      </c>
      <c r="O156" s="51">
        <v>41007</v>
      </c>
      <c r="P156" s="51">
        <v>43784</v>
      </c>
      <c r="Q156" s="52">
        <v>46631</v>
      </c>
      <c r="R156" s="51">
        <v>49504</v>
      </c>
      <c r="S156" s="51">
        <v>52350</v>
      </c>
      <c r="T156" s="51">
        <v>55101</v>
      </c>
      <c r="U156" s="51">
        <v>57709</v>
      </c>
      <c r="V156" s="51">
        <v>60145</v>
      </c>
      <c r="W156" s="51">
        <v>62426</v>
      </c>
      <c r="X156" s="51">
        <v>64610</v>
      </c>
      <c r="Y156" s="51">
        <v>66783</v>
      </c>
      <c r="Z156" s="52">
        <v>69002</v>
      </c>
      <c r="AA156" s="51">
        <v>71293</v>
      </c>
      <c r="AB156" s="51">
        <v>73626</v>
      </c>
      <c r="AC156" s="51">
        <v>75942</v>
      </c>
      <c r="AD156" s="51">
        <v>78154</v>
      </c>
      <c r="AE156" s="51">
        <v>80201</v>
      </c>
      <c r="AF156" s="51">
        <v>82065</v>
      </c>
      <c r="AG156" s="52">
        <v>83774</v>
      </c>
      <c r="AH156" s="51">
        <v>85364</v>
      </c>
      <c r="AI156" s="51">
        <v>86895</v>
      </c>
      <c r="AJ156" s="51">
        <f t="shared" si="9"/>
        <v>60917</v>
      </c>
      <c r="AK156" s="51">
        <f t="shared" si="10"/>
        <v>61174</v>
      </c>
      <c r="AM156" t="s">
        <v>4797</v>
      </c>
      <c r="AN156" t="s">
        <v>4834</v>
      </c>
      <c r="AO156" t="s">
        <v>1688</v>
      </c>
      <c r="AP156" t="s">
        <v>1689</v>
      </c>
      <c r="AQ156">
        <v>41898716</v>
      </c>
      <c r="AR156">
        <v>43022235.200000003</v>
      </c>
      <c r="AS156">
        <v>44193502.600000001</v>
      </c>
      <c r="AT156">
        <v>45413816</v>
      </c>
      <c r="AU156">
        <v>46684441.399999999</v>
      </c>
      <c r="AV156">
        <v>48005822</v>
      </c>
      <c r="AW156">
        <v>49382546.600000001</v>
      </c>
      <c r="AX156">
        <v>50815963</v>
      </c>
      <c r="AY156">
        <v>52294753.399999999</v>
      </c>
      <c r="AZ156">
        <v>53802604.799999997</v>
      </c>
      <c r="BA156">
        <v>55330713</v>
      </c>
      <c r="BB156">
        <v>56877405.399999999</v>
      </c>
      <c r="BC156">
        <v>58452024.399999999</v>
      </c>
      <c r="BD156">
        <v>60078739.399999999</v>
      </c>
      <c r="BE156">
        <v>61790924.399999999</v>
      </c>
      <c r="BF156">
        <v>63613633</v>
      </c>
      <c r="BG156">
        <v>65537171.600000001</v>
      </c>
      <c r="BH156">
        <v>67574076.400000006</v>
      </c>
      <c r="BI156">
        <v>69739808.200000003</v>
      </c>
      <c r="BJ156">
        <v>72051347</v>
      </c>
      <c r="BK156">
        <v>74518218</v>
      </c>
      <c r="BL156">
        <v>77068438.400000006</v>
      </c>
      <c r="BM156">
        <v>79762078.200000003</v>
      </c>
      <c r="BN156">
        <v>82577182</v>
      </c>
      <c r="BO156">
        <v>85482678.799999997</v>
      </c>
      <c r="BP156">
        <v>88451391</v>
      </c>
      <c r="BQ156">
        <v>91549972</v>
      </c>
      <c r="BR156">
        <v>94705141</v>
      </c>
      <c r="BS156">
        <v>97867853</v>
      </c>
      <c r="BT156">
        <v>100985652</v>
      </c>
      <c r="BU156">
        <v>105996031</v>
      </c>
      <c r="BV156">
        <v>109230070</v>
      </c>
      <c r="BW156">
        <v>112176410</v>
      </c>
      <c r="BX156">
        <v>115043785.64613512</v>
      </c>
      <c r="BY156">
        <v>117885334.76095769</v>
      </c>
      <c r="BZ156">
        <v>120739944</v>
      </c>
      <c r="CA156">
        <v>123686991</v>
      </c>
      <c r="CB156">
        <v>126674473.39500001</v>
      </c>
      <c r="CC156">
        <v>129670849</v>
      </c>
      <c r="CD156">
        <v>132633177</v>
      </c>
      <c r="CE156">
        <v>135643589</v>
      </c>
      <c r="CF156">
        <v>138552686</v>
      </c>
      <c r="CG156">
        <v>141477750</v>
      </c>
      <c r="CH156">
        <v>144419455</v>
      </c>
      <c r="CI156">
        <v>147366297</v>
      </c>
      <c r="CJ156">
        <v>150310194</v>
      </c>
      <c r="CK156">
        <v>153323341</v>
      </c>
      <c r="CL156">
        <v>156389038</v>
      </c>
      <c r="CM156">
        <v>159478820</v>
      </c>
      <c r="CN156">
        <v>162498144</v>
      </c>
      <c r="CO156">
        <v>165572253</v>
      </c>
      <c r="CP156">
        <v>168746151</v>
      </c>
    </row>
    <row r="157" spans="1:94">
      <c r="A157" s="51" t="s">
        <v>4174</v>
      </c>
      <c r="B157" s="51" t="s">
        <v>1597</v>
      </c>
      <c r="C157" s="51" t="s">
        <v>1688</v>
      </c>
      <c r="D157" s="51" t="s">
        <v>1689</v>
      </c>
      <c r="E157" s="51" t="str">
        <f t="shared" si="8"/>
        <v>Norway.SP.POP.TOTL</v>
      </c>
      <c r="F157" s="52">
        <v>4091000</v>
      </c>
      <c r="G157" s="51">
        <v>4100000</v>
      </c>
      <c r="H157" s="51">
        <v>4115000</v>
      </c>
      <c r="I157" s="51">
        <v>4133000</v>
      </c>
      <c r="J157" s="51">
        <v>4140000</v>
      </c>
      <c r="K157" s="51">
        <v>4153000</v>
      </c>
      <c r="L157" s="51">
        <v>4169000</v>
      </c>
      <c r="M157" s="51">
        <v>4187000</v>
      </c>
      <c r="N157" s="51">
        <v>4209000</v>
      </c>
      <c r="O157" s="51">
        <v>4227000</v>
      </c>
      <c r="P157" s="51">
        <v>4241500</v>
      </c>
      <c r="Q157" s="52">
        <v>4261700</v>
      </c>
      <c r="R157" s="51">
        <v>4286400</v>
      </c>
      <c r="S157" s="51">
        <v>4312000</v>
      </c>
      <c r="T157" s="51">
        <v>4336600</v>
      </c>
      <c r="U157" s="51">
        <v>4360000</v>
      </c>
      <c r="V157" s="51">
        <v>4381000</v>
      </c>
      <c r="W157" s="51">
        <v>4404100</v>
      </c>
      <c r="X157" s="51">
        <v>4432000</v>
      </c>
      <c r="Y157" s="51">
        <v>4460000</v>
      </c>
      <c r="Z157" s="52">
        <v>4491000</v>
      </c>
      <c r="AA157" s="51">
        <v>4513000</v>
      </c>
      <c r="AB157" s="51">
        <v>4538000</v>
      </c>
      <c r="AC157" s="51">
        <v>4564900</v>
      </c>
      <c r="AD157" s="51">
        <v>4591950</v>
      </c>
      <c r="AE157" s="51">
        <v>4623300</v>
      </c>
      <c r="AF157" s="51">
        <v>4660677</v>
      </c>
      <c r="AG157" s="52">
        <v>4709153</v>
      </c>
      <c r="AH157" s="51">
        <v>4768212</v>
      </c>
      <c r="AI157" s="51">
        <v>4827038</v>
      </c>
      <c r="AJ157" s="51">
        <f t="shared" si="9"/>
        <v>4889252</v>
      </c>
      <c r="AK157" s="51">
        <f t="shared" si="10"/>
        <v>4952000</v>
      </c>
      <c r="AM157" t="s">
        <v>1575</v>
      </c>
      <c r="AN157" t="s">
        <v>1576</v>
      </c>
      <c r="AO157" t="s">
        <v>1688</v>
      </c>
      <c r="AP157" t="s">
        <v>1689</v>
      </c>
      <c r="AQ157">
        <v>2058240991</v>
      </c>
      <c r="AR157">
        <v>2082616615.6813641</v>
      </c>
      <c r="AS157">
        <v>2119982774.3555496</v>
      </c>
      <c r="AT157">
        <v>2169111824.5806775</v>
      </c>
      <c r="AU157">
        <v>2218577458.6666489</v>
      </c>
      <c r="AV157">
        <v>2269420303</v>
      </c>
      <c r="AW157">
        <v>2323673443.8267741</v>
      </c>
      <c r="AX157">
        <v>2377646306.5399675</v>
      </c>
      <c r="AY157">
        <v>2433186747.118813</v>
      </c>
      <c r="AZ157">
        <v>2491125715.4243107</v>
      </c>
      <c r="BA157">
        <v>2550759024</v>
      </c>
      <c r="BB157">
        <v>2612041503.4877415</v>
      </c>
      <c r="BC157">
        <v>2672644984.3454094</v>
      </c>
      <c r="BD157">
        <v>2733159532.5764127</v>
      </c>
      <c r="BE157">
        <v>2793179225.9191823</v>
      </c>
      <c r="BF157">
        <v>2851880883</v>
      </c>
      <c r="BG157">
        <v>2909938033.817306</v>
      </c>
      <c r="BH157">
        <v>2967397779.6457076</v>
      </c>
      <c r="BI157">
        <v>3025753374.9155359</v>
      </c>
      <c r="BJ157">
        <v>3085221588.7469783</v>
      </c>
      <c r="BK157">
        <v>3145122812.2472053</v>
      </c>
      <c r="BL157">
        <v>3206110108.6925669</v>
      </c>
      <c r="BM157">
        <v>3270069550.5400238</v>
      </c>
      <c r="BN157">
        <v>3334555645.1509213</v>
      </c>
      <c r="BO157">
        <v>3398722623.7262263</v>
      </c>
      <c r="BP157">
        <v>3464356368.9694843</v>
      </c>
      <c r="BQ157">
        <v>3532206260.6441875</v>
      </c>
      <c r="BR157">
        <v>3601933672.5311794</v>
      </c>
      <c r="BS157">
        <v>3672016548.5253367</v>
      </c>
      <c r="BT157">
        <v>3740982315.7140141</v>
      </c>
      <c r="BU157">
        <v>3810159875</v>
      </c>
      <c r="BV157">
        <v>3875833233.4763427</v>
      </c>
      <c r="BW157">
        <v>3939094599.6159134</v>
      </c>
      <c r="BX157">
        <v>4001137314.5766177</v>
      </c>
      <c r="BY157">
        <v>4062565126.5732069</v>
      </c>
      <c r="BZ157">
        <v>4123470290.5853782</v>
      </c>
      <c r="CA157">
        <v>4184205134.8218446</v>
      </c>
      <c r="CB157">
        <v>4245035702.6729159</v>
      </c>
      <c r="CC157">
        <v>4305123139.9801683</v>
      </c>
      <c r="CD157">
        <v>4363870340.8019133</v>
      </c>
      <c r="CE157">
        <v>4422060738.6017885</v>
      </c>
      <c r="CF157">
        <v>4477895413.9568872</v>
      </c>
      <c r="CG157">
        <v>4532596766.1957979</v>
      </c>
      <c r="CH157">
        <v>4587023200.3169355</v>
      </c>
      <c r="CI157">
        <v>4641137804.2086153</v>
      </c>
      <c r="CJ157">
        <v>4695249481</v>
      </c>
      <c r="CK157">
        <v>4749187781</v>
      </c>
      <c r="CL157">
        <v>4802981874</v>
      </c>
      <c r="CM157">
        <v>4857144087</v>
      </c>
      <c r="CN157">
        <v>4911844189</v>
      </c>
      <c r="CO157">
        <v>4966657601</v>
      </c>
      <c r="CP157">
        <v>5021923999</v>
      </c>
    </row>
    <row r="158" spans="1:94">
      <c r="A158" s="51" t="s">
        <v>4013</v>
      </c>
      <c r="B158" s="51" t="s">
        <v>1598</v>
      </c>
      <c r="C158" s="51" t="s">
        <v>1688</v>
      </c>
      <c r="D158" s="51" t="s">
        <v>1689</v>
      </c>
      <c r="E158" s="51" t="str">
        <f t="shared" si="8"/>
        <v>Oman.SP.POP.TOTL</v>
      </c>
      <c r="F158" s="52">
        <v>1187441</v>
      </c>
      <c r="G158" s="51">
        <v>1252484</v>
      </c>
      <c r="H158" s="51">
        <v>1320602</v>
      </c>
      <c r="I158" s="51">
        <v>1390310</v>
      </c>
      <c r="J158" s="51">
        <v>1459691</v>
      </c>
      <c r="K158" s="51">
        <v>1527368</v>
      </c>
      <c r="L158" s="51">
        <v>1592371</v>
      </c>
      <c r="M158" s="51">
        <v>1654936</v>
      </c>
      <c r="N158" s="51">
        <v>1716360</v>
      </c>
      <c r="O158" s="51">
        <v>1778624</v>
      </c>
      <c r="P158" s="51">
        <v>1842998</v>
      </c>
      <c r="Q158" s="52">
        <v>1910064</v>
      </c>
      <c r="R158" s="51">
        <v>1978858</v>
      </c>
      <c r="S158" s="51">
        <v>2047241</v>
      </c>
      <c r="T158" s="51">
        <v>2112253</v>
      </c>
      <c r="U158" s="51">
        <v>2171831</v>
      </c>
      <c r="V158" s="51">
        <v>2225393</v>
      </c>
      <c r="W158" s="51">
        <v>2273798</v>
      </c>
      <c r="X158" s="51">
        <v>2318235</v>
      </c>
      <c r="Y158" s="51">
        <v>2360528</v>
      </c>
      <c r="Z158" s="52">
        <v>2402184</v>
      </c>
      <c r="AA158" s="51">
        <v>2443347</v>
      </c>
      <c r="AB158" s="51">
        <v>2484085</v>
      </c>
      <c r="AC158" s="51">
        <v>2525751</v>
      </c>
      <c r="AD158" s="51">
        <v>2569963</v>
      </c>
      <c r="AE158" s="51">
        <v>2617833</v>
      </c>
      <c r="AF158" s="51">
        <v>2670055</v>
      </c>
      <c r="AG158" s="52">
        <v>2726301</v>
      </c>
      <c r="AH158" s="51">
        <v>2785361</v>
      </c>
      <c r="AI158" s="51">
        <v>2845415</v>
      </c>
      <c r="AJ158" s="51">
        <f t="shared" si="9"/>
        <v>2782435</v>
      </c>
      <c r="AK158" s="51">
        <f t="shared" si="10"/>
        <v>2846145</v>
      </c>
      <c r="AM158" t="s">
        <v>4330</v>
      </c>
      <c r="AN158" t="s">
        <v>1577</v>
      </c>
      <c r="AO158" t="s">
        <v>1688</v>
      </c>
      <c r="AP158" t="s">
        <v>1689</v>
      </c>
      <c r="AQ158">
        <v>2544000</v>
      </c>
      <c r="AR158">
        <v>2605000</v>
      </c>
      <c r="AS158">
        <v>2664000</v>
      </c>
      <c r="AT158">
        <v>2721000</v>
      </c>
      <c r="AU158">
        <v>2774000</v>
      </c>
      <c r="AV158">
        <v>2825000</v>
      </c>
      <c r="AW158">
        <v>2873000</v>
      </c>
      <c r="AX158">
        <v>2918000</v>
      </c>
      <c r="AY158">
        <v>2960000</v>
      </c>
      <c r="AZ158">
        <v>3002000</v>
      </c>
      <c r="BA158">
        <v>3045000</v>
      </c>
      <c r="BB158">
        <v>3088000</v>
      </c>
      <c r="BC158">
        <v>3132000</v>
      </c>
      <c r="BD158">
        <v>3175000</v>
      </c>
      <c r="BE158">
        <v>3215000</v>
      </c>
      <c r="BF158">
        <v>3252000</v>
      </c>
      <c r="BG158">
        <v>3284000</v>
      </c>
      <c r="BH158">
        <v>3313000</v>
      </c>
      <c r="BI158">
        <v>3339000</v>
      </c>
      <c r="BJ158">
        <v>3367000</v>
      </c>
      <c r="BK158">
        <v>3397000</v>
      </c>
      <c r="BL158">
        <v>3429000</v>
      </c>
      <c r="BM158">
        <v>3464000</v>
      </c>
      <c r="BN158">
        <v>3500000</v>
      </c>
      <c r="BO158">
        <v>3536000</v>
      </c>
      <c r="BP158">
        <v>3570000</v>
      </c>
      <c r="BQ158">
        <v>3602000</v>
      </c>
      <c r="BR158">
        <v>3632000</v>
      </c>
      <c r="BS158">
        <v>3659000</v>
      </c>
      <c r="BT158">
        <v>3681000</v>
      </c>
      <c r="BU158">
        <v>3696000</v>
      </c>
      <c r="BV158">
        <v>3706000</v>
      </c>
      <c r="BW158">
        <v>3709000</v>
      </c>
      <c r="BX158">
        <v>3705000</v>
      </c>
      <c r="BY158">
        <v>3694000</v>
      </c>
      <c r="BZ158">
        <v>3675099</v>
      </c>
      <c r="CA158">
        <v>3667748</v>
      </c>
      <c r="CB158">
        <v>3659655</v>
      </c>
      <c r="CC158">
        <v>3652771</v>
      </c>
      <c r="CD158">
        <v>3646999</v>
      </c>
      <c r="CE158">
        <v>3639588</v>
      </c>
      <c r="CF158">
        <v>3631460</v>
      </c>
      <c r="CG158">
        <v>3623059</v>
      </c>
      <c r="CH158">
        <v>3612869</v>
      </c>
      <c r="CI158">
        <v>3603934</v>
      </c>
      <c r="CJ158">
        <v>3595182</v>
      </c>
      <c r="CK158">
        <v>3585520</v>
      </c>
      <c r="CL158">
        <v>3576904</v>
      </c>
      <c r="CM158">
        <v>3570107</v>
      </c>
      <c r="CN158">
        <v>3565603</v>
      </c>
      <c r="CO158">
        <v>3562062</v>
      </c>
      <c r="CP158">
        <v>3559000</v>
      </c>
    </row>
    <row r="159" spans="1:94">
      <c r="A159" s="51" t="s">
        <v>4014</v>
      </c>
      <c r="B159" s="51" t="s">
        <v>1599</v>
      </c>
      <c r="C159" s="51" t="s">
        <v>1688</v>
      </c>
      <c r="D159" s="51" t="s">
        <v>1689</v>
      </c>
      <c r="E159" s="51" t="str">
        <f t="shared" si="8"/>
        <v>Pakistan.SP.POP.TOTL</v>
      </c>
      <c r="F159" s="52">
        <v>82730331.200000003</v>
      </c>
      <c r="G159" s="51">
        <v>85096000</v>
      </c>
      <c r="H159" s="51">
        <v>87436140</v>
      </c>
      <c r="I159" s="51">
        <v>89831890.236000001</v>
      </c>
      <c r="J159" s="51">
        <v>92284300.839442804</v>
      </c>
      <c r="K159" s="51">
        <v>94794433.822275698</v>
      </c>
      <c r="L159" s="51">
        <v>97353883.535477102</v>
      </c>
      <c r="M159" s="51">
        <v>99953232.225874305</v>
      </c>
      <c r="N159" s="51">
        <v>102621983.526305</v>
      </c>
      <c r="O159" s="51">
        <v>105269630.70128401</v>
      </c>
      <c r="P159" s="51">
        <v>107975060.210307</v>
      </c>
      <c r="Q159" s="52">
        <v>110750019.25771201</v>
      </c>
      <c r="R159" s="51">
        <v>113561962.246665</v>
      </c>
      <c r="S159" s="51">
        <v>116444164.84848499</v>
      </c>
      <c r="T159" s="51">
        <v>119401846.635637</v>
      </c>
      <c r="U159" s="51">
        <v>122374952.616864</v>
      </c>
      <c r="V159" s="51">
        <v>125409851.441762</v>
      </c>
      <c r="W159" s="51">
        <v>128457310.831797</v>
      </c>
      <c r="X159" s="51">
        <v>131582000</v>
      </c>
      <c r="Y159" s="51">
        <v>134790000</v>
      </c>
      <c r="Z159" s="52">
        <v>138080000</v>
      </c>
      <c r="AA159" s="51">
        <v>141450153.44529101</v>
      </c>
      <c r="AB159" s="51">
        <v>144902409.42682001</v>
      </c>
      <c r="AC159" s="51">
        <v>148438764.34206599</v>
      </c>
      <c r="AD159" s="51">
        <v>152061263.041042</v>
      </c>
      <c r="AE159" s="51">
        <v>155772000</v>
      </c>
      <c r="AF159" s="51">
        <v>159144934.351383</v>
      </c>
      <c r="AG159" s="52">
        <v>162590902.92033201</v>
      </c>
      <c r="AH159" s="51">
        <v>166111487.118278</v>
      </c>
      <c r="AI159" s="51">
        <v>169708302.598984</v>
      </c>
      <c r="AJ159" s="51">
        <f t="shared" si="9"/>
        <v>173593383</v>
      </c>
      <c r="AK159" s="51">
        <f t="shared" si="10"/>
        <v>176745364</v>
      </c>
      <c r="AM159" t="s">
        <v>4173</v>
      </c>
      <c r="AN159" t="s">
        <v>1578</v>
      </c>
      <c r="AO159" t="s">
        <v>1688</v>
      </c>
      <c r="AP159" t="s">
        <v>1689</v>
      </c>
      <c r="AQ159">
        <v>22135</v>
      </c>
      <c r="AR159">
        <v>22343</v>
      </c>
      <c r="AS159">
        <v>22477</v>
      </c>
      <c r="AT159">
        <v>22562</v>
      </c>
      <c r="AU159">
        <v>22643</v>
      </c>
      <c r="AV159">
        <v>22749</v>
      </c>
      <c r="AW159">
        <v>22886</v>
      </c>
      <c r="AX159">
        <v>23046</v>
      </c>
      <c r="AY159">
        <v>23234</v>
      </c>
      <c r="AZ159">
        <v>23448</v>
      </c>
      <c r="BA159">
        <v>23689</v>
      </c>
      <c r="BB159">
        <v>23968</v>
      </c>
      <c r="BC159">
        <v>24282</v>
      </c>
      <c r="BD159">
        <v>24605</v>
      </c>
      <c r="BE159">
        <v>24902</v>
      </c>
      <c r="BF159">
        <v>25153</v>
      </c>
      <c r="BG159">
        <v>25341</v>
      </c>
      <c r="BH159">
        <v>25482</v>
      </c>
      <c r="BI159">
        <v>25617</v>
      </c>
      <c r="BJ159">
        <v>25802</v>
      </c>
      <c r="BK159">
        <v>26078</v>
      </c>
      <c r="BL159">
        <v>26459</v>
      </c>
      <c r="BM159">
        <v>26930</v>
      </c>
      <c r="BN159">
        <v>27459</v>
      </c>
      <c r="BO159">
        <v>28004</v>
      </c>
      <c r="BP159">
        <v>28533</v>
      </c>
      <c r="BQ159">
        <v>29036</v>
      </c>
      <c r="BR159">
        <v>29521</v>
      </c>
      <c r="BS159">
        <v>29990</v>
      </c>
      <c r="BT159">
        <v>30447</v>
      </c>
      <c r="BU159">
        <v>30896</v>
      </c>
      <c r="BV159">
        <v>31330</v>
      </c>
      <c r="BW159">
        <v>31745</v>
      </c>
      <c r="BX159">
        <v>32154</v>
      </c>
      <c r="BY159">
        <v>32574</v>
      </c>
      <c r="BZ159">
        <v>33014</v>
      </c>
      <c r="CA159">
        <v>33485</v>
      </c>
      <c r="CB159">
        <v>33974</v>
      </c>
      <c r="CC159">
        <v>34444</v>
      </c>
      <c r="CD159">
        <v>34840</v>
      </c>
      <c r="CE159">
        <v>35126</v>
      </c>
      <c r="CF159">
        <v>35288</v>
      </c>
      <c r="CG159">
        <v>35341</v>
      </c>
      <c r="CH159">
        <v>35323</v>
      </c>
      <c r="CI159">
        <v>35282</v>
      </c>
      <c r="CJ159">
        <v>35260</v>
      </c>
      <c r="CK159">
        <v>35267</v>
      </c>
      <c r="CL159">
        <v>35295</v>
      </c>
      <c r="CM159">
        <v>35336</v>
      </c>
      <c r="CN159">
        <v>35377</v>
      </c>
      <c r="CO159">
        <v>35407</v>
      </c>
      <c r="CP159">
        <v>35427</v>
      </c>
    </row>
    <row r="160" spans="1:94">
      <c r="A160" s="51" t="s">
        <v>100</v>
      </c>
      <c r="B160" s="51" t="s">
        <v>1600</v>
      </c>
      <c r="C160" s="51" t="s">
        <v>1688</v>
      </c>
      <c r="D160" s="51" t="s">
        <v>1689</v>
      </c>
      <c r="E160" s="51" t="str">
        <f t="shared" si="8"/>
        <v>Palau.SP.POP.TOTL</v>
      </c>
      <c r="F160" s="52">
        <v>12116</v>
      </c>
      <c r="G160" s="51">
        <v>12392.5625109184</v>
      </c>
      <c r="H160" s="51">
        <v>12675.437899225801</v>
      </c>
      <c r="I160" s="51">
        <v>12964.770264065601</v>
      </c>
      <c r="J160" s="51">
        <v>13260.7069938205</v>
      </c>
      <c r="K160" s="51">
        <v>13563.3988411928</v>
      </c>
      <c r="L160" s="51">
        <v>13873</v>
      </c>
      <c r="M160" s="51">
        <v>14175.229473761899</v>
      </c>
      <c r="N160" s="51">
        <v>14484.043150998999</v>
      </c>
      <c r="O160" s="51">
        <v>14799.5844715116</v>
      </c>
      <c r="P160" s="51">
        <v>15122</v>
      </c>
      <c r="Q160" s="52">
        <v>15575</v>
      </c>
      <c r="R160" s="51">
        <v>15969</v>
      </c>
      <c r="S160" s="51">
        <v>16361</v>
      </c>
      <c r="T160" s="51">
        <v>16744</v>
      </c>
      <c r="U160" s="51">
        <v>17225</v>
      </c>
      <c r="V160" s="51">
        <v>17600</v>
      </c>
      <c r="W160" s="51">
        <v>18061</v>
      </c>
      <c r="X160" s="51">
        <v>18494</v>
      </c>
      <c r="Y160" s="51">
        <v>18882</v>
      </c>
      <c r="Z160" s="52">
        <v>19129</v>
      </c>
      <c r="AA160" s="51">
        <v>19626</v>
      </c>
      <c r="AB160" s="51">
        <v>19976</v>
      </c>
      <c r="AC160" s="51">
        <v>19700</v>
      </c>
      <c r="AD160" s="51">
        <v>19816</v>
      </c>
      <c r="AE160" s="51">
        <v>19932</v>
      </c>
      <c r="AF160" s="51">
        <v>20046.791043466699</v>
      </c>
      <c r="AG160" s="52">
        <v>20162.029375116501</v>
      </c>
      <c r="AH160" s="51">
        <v>20278.739455421899</v>
      </c>
      <c r="AI160" s="51">
        <v>20397.662709480199</v>
      </c>
      <c r="AJ160" s="51">
        <f t="shared" si="9"/>
        <v>20472</v>
      </c>
      <c r="AK160" s="51">
        <f t="shared" si="10"/>
        <v>20609</v>
      </c>
      <c r="AM160" t="s">
        <v>4011</v>
      </c>
      <c r="AN160" t="s">
        <v>1579</v>
      </c>
      <c r="AO160" t="s">
        <v>1688</v>
      </c>
      <c r="AP160" t="s">
        <v>1689</v>
      </c>
      <c r="AQ160">
        <v>957044</v>
      </c>
      <c r="AR160">
        <v>983822</v>
      </c>
      <c r="AS160">
        <v>1013100</v>
      </c>
      <c r="AT160">
        <v>1044297</v>
      </c>
      <c r="AU160">
        <v>1076571</v>
      </c>
      <c r="AV160">
        <v>1109312</v>
      </c>
      <c r="AW160">
        <v>1142272</v>
      </c>
      <c r="AX160">
        <v>1175616</v>
      </c>
      <c r="AY160">
        <v>1209647</v>
      </c>
      <c r="AZ160">
        <v>1244846</v>
      </c>
      <c r="BA160">
        <v>1281535</v>
      </c>
      <c r="BB160">
        <v>1319817</v>
      </c>
      <c r="BC160">
        <v>1359478</v>
      </c>
      <c r="BD160">
        <v>1400150</v>
      </c>
      <c r="BE160">
        <v>1441311</v>
      </c>
      <c r="BF160">
        <v>1482599</v>
      </c>
      <c r="BG160">
        <v>1523908</v>
      </c>
      <c r="BH160">
        <v>1565380</v>
      </c>
      <c r="BI160">
        <v>1607212</v>
      </c>
      <c r="BJ160">
        <v>1649710</v>
      </c>
      <c r="BK160">
        <v>1693122</v>
      </c>
      <c r="BL160">
        <v>1736994</v>
      </c>
      <c r="BM160">
        <v>1781213</v>
      </c>
      <c r="BN160">
        <v>1826717</v>
      </c>
      <c r="BO160">
        <v>1874774</v>
      </c>
      <c r="BP160">
        <v>1926002</v>
      </c>
      <c r="BQ160">
        <v>1981170</v>
      </c>
      <c r="BR160">
        <v>2039204</v>
      </c>
      <c r="BS160">
        <v>2096653</v>
      </c>
      <c r="BT160">
        <v>2148850</v>
      </c>
      <c r="BU160">
        <v>2192553</v>
      </c>
      <c r="BV160">
        <v>2226469</v>
      </c>
      <c r="BW160">
        <v>2251861</v>
      </c>
      <c r="BX160">
        <v>2271236</v>
      </c>
      <c r="BY160">
        <v>2288370</v>
      </c>
      <c r="BZ160">
        <v>2306131</v>
      </c>
      <c r="CA160">
        <v>2325369</v>
      </c>
      <c r="CB160">
        <v>2345618</v>
      </c>
      <c r="CC160">
        <v>2366895</v>
      </c>
      <c r="CD160">
        <v>2388862</v>
      </c>
      <c r="CE160">
        <v>2411369</v>
      </c>
      <c r="CF160">
        <v>2434515</v>
      </c>
      <c r="CG160">
        <v>2458853</v>
      </c>
      <c r="CH160">
        <v>2485177</v>
      </c>
      <c r="CI160">
        <v>2514462</v>
      </c>
      <c r="CJ160">
        <v>2547339</v>
      </c>
      <c r="CK160">
        <v>2584143</v>
      </c>
      <c r="CL160">
        <v>2624509</v>
      </c>
      <c r="CM160">
        <v>2667474</v>
      </c>
      <c r="CN160">
        <v>2711659</v>
      </c>
      <c r="CO160">
        <v>2756001</v>
      </c>
      <c r="CP160">
        <v>2800114</v>
      </c>
    </row>
    <row r="161" spans="1:94">
      <c r="A161" s="51" t="s">
        <v>5</v>
      </c>
      <c r="B161" s="51" t="s">
        <v>1601</v>
      </c>
      <c r="C161" s="51" t="s">
        <v>1688</v>
      </c>
      <c r="D161" s="51" t="s">
        <v>1689</v>
      </c>
      <c r="E161" s="51" t="str">
        <f t="shared" si="8"/>
        <v>Panama.SP.POP.TOTL</v>
      </c>
      <c r="F161" s="52">
        <v>1950586</v>
      </c>
      <c r="G161" s="51">
        <v>1995790</v>
      </c>
      <c r="H161" s="51">
        <v>2040898</v>
      </c>
      <c r="I161" s="51">
        <v>2086015</v>
      </c>
      <c r="J161" s="51">
        <v>2131296</v>
      </c>
      <c r="K161" s="51">
        <v>2176885</v>
      </c>
      <c r="L161" s="51">
        <v>2222793</v>
      </c>
      <c r="M161" s="51">
        <v>2269071</v>
      </c>
      <c r="N161" s="51">
        <v>2315947</v>
      </c>
      <c r="O161" s="51">
        <v>2363708</v>
      </c>
      <c r="P161" s="51">
        <v>2412554</v>
      </c>
      <c r="Q161" s="52">
        <v>2462557</v>
      </c>
      <c r="R161" s="51">
        <v>2513668</v>
      </c>
      <c r="S161" s="51">
        <v>2565814</v>
      </c>
      <c r="T161" s="51">
        <v>2618864</v>
      </c>
      <c r="U161" s="51">
        <v>2672699</v>
      </c>
      <c r="V161" s="51">
        <v>2727291</v>
      </c>
      <c r="W161" s="51">
        <v>2782593</v>
      </c>
      <c r="X161" s="51">
        <v>2838422</v>
      </c>
      <c r="Y161" s="51">
        <v>2894551</v>
      </c>
      <c r="Z161" s="52">
        <v>2950801</v>
      </c>
      <c r="AA161" s="51">
        <v>3007058</v>
      </c>
      <c r="AB161" s="51">
        <v>3063285</v>
      </c>
      <c r="AC161" s="51">
        <v>3119453</v>
      </c>
      <c r="AD161" s="51">
        <v>3175571</v>
      </c>
      <c r="AE161" s="51">
        <v>3231624</v>
      </c>
      <c r="AF161" s="51">
        <v>3287575</v>
      </c>
      <c r="AG161" s="52">
        <v>3343341</v>
      </c>
      <c r="AH161" s="51">
        <v>3398823</v>
      </c>
      <c r="AI161" s="51">
        <v>3453898</v>
      </c>
      <c r="AJ161" s="51">
        <f t="shared" si="9"/>
        <v>3516820</v>
      </c>
      <c r="AK161" s="51">
        <f t="shared" si="10"/>
        <v>3571185</v>
      </c>
      <c r="AM161" t="s">
        <v>1580</v>
      </c>
      <c r="AN161" t="s">
        <v>1581</v>
      </c>
      <c r="AO161" t="s">
        <v>1688</v>
      </c>
      <c r="AP161" t="s">
        <v>1689</v>
      </c>
      <c r="AQ161">
        <v>466674</v>
      </c>
      <c r="AR161">
        <v>475371</v>
      </c>
      <c r="AS161">
        <v>484408</v>
      </c>
      <c r="AT161">
        <v>493148</v>
      </c>
      <c r="AU161">
        <v>500745</v>
      </c>
      <c r="AV161">
        <v>506646</v>
      </c>
      <c r="AW161">
        <v>510527</v>
      </c>
      <c r="AX161">
        <v>512701</v>
      </c>
      <c r="AY161">
        <v>514031</v>
      </c>
      <c r="AZ161">
        <v>515746</v>
      </c>
      <c r="BA161">
        <v>518727</v>
      </c>
      <c r="BB161">
        <v>523214</v>
      </c>
      <c r="BC161">
        <v>528905</v>
      </c>
      <c r="BD161">
        <v>535454</v>
      </c>
      <c r="BE161">
        <v>542304</v>
      </c>
      <c r="BF161">
        <v>548999</v>
      </c>
      <c r="BG161">
        <v>555632</v>
      </c>
      <c r="BH161">
        <v>562247</v>
      </c>
      <c r="BI161">
        <v>568285</v>
      </c>
      <c r="BJ161">
        <v>573036</v>
      </c>
      <c r="BK161">
        <v>576069</v>
      </c>
      <c r="BL161">
        <v>577041</v>
      </c>
      <c r="BM161">
        <v>576292</v>
      </c>
      <c r="BN161">
        <v>574920</v>
      </c>
      <c r="BO161">
        <v>574459</v>
      </c>
      <c r="BP161">
        <v>575997</v>
      </c>
      <c r="BQ161">
        <v>579821</v>
      </c>
      <c r="BR161">
        <v>585546</v>
      </c>
      <c r="BS161">
        <v>592740</v>
      </c>
      <c r="BT161">
        <v>600697</v>
      </c>
      <c r="BU161">
        <v>608816</v>
      </c>
      <c r="BV161">
        <v>617144</v>
      </c>
      <c r="BW161">
        <v>625630</v>
      </c>
      <c r="BX161">
        <v>633443</v>
      </c>
      <c r="BY161">
        <v>639542</v>
      </c>
      <c r="BZ161">
        <v>643227</v>
      </c>
      <c r="CA161">
        <v>644121</v>
      </c>
      <c r="CB161">
        <v>642533</v>
      </c>
      <c r="CC161">
        <v>639309</v>
      </c>
      <c r="CD161">
        <v>635689</v>
      </c>
      <c r="CE161">
        <v>632606</v>
      </c>
      <c r="CF161">
        <v>630299</v>
      </c>
      <c r="CG161">
        <v>628594</v>
      </c>
      <c r="CH161">
        <v>627500</v>
      </c>
      <c r="CI161">
        <v>626912</v>
      </c>
      <c r="CJ161">
        <v>626739</v>
      </c>
      <c r="CK161">
        <v>627074</v>
      </c>
      <c r="CL161">
        <v>627962</v>
      </c>
      <c r="CM161">
        <v>629185</v>
      </c>
      <c r="CN161">
        <v>630435</v>
      </c>
      <c r="CO161">
        <v>631490</v>
      </c>
      <c r="CP161">
        <v>632261</v>
      </c>
    </row>
    <row r="162" spans="1:94">
      <c r="A162" s="51" t="s">
        <v>1730</v>
      </c>
      <c r="B162" s="51" t="s">
        <v>1602</v>
      </c>
      <c r="C162" s="51" t="s">
        <v>1688</v>
      </c>
      <c r="D162" s="51" t="s">
        <v>1689</v>
      </c>
      <c r="E162" s="51" t="str">
        <f t="shared" ref="E162:E193" si="11">CONCATENATE(A162,".",D162)</f>
        <v>PapuaNewGuinea.SP.POP.TOTL</v>
      </c>
      <c r="F162" s="52">
        <v>3199016</v>
      </c>
      <c r="G162" s="51">
        <v>3278369</v>
      </c>
      <c r="H162" s="51">
        <v>3363063</v>
      </c>
      <c r="I162" s="51">
        <v>3452030</v>
      </c>
      <c r="J162" s="51">
        <v>3543637</v>
      </c>
      <c r="K162" s="51">
        <v>3636726</v>
      </c>
      <c r="L162" s="51">
        <v>3731044</v>
      </c>
      <c r="M162" s="51">
        <v>3827075</v>
      </c>
      <c r="N162" s="51">
        <v>3925294</v>
      </c>
      <c r="O162" s="51">
        <v>4026435</v>
      </c>
      <c r="P162" s="51">
        <v>4131073</v>
      </c>
      <c r="Q162" s="52">
        <v>4239197</v>
      </c>
      <c r="R162" s="51">
        <v>4350705</v>
      </c>
      <c r="S162" s="51">
        <v>4465969</v>
      </c>
      <c r="T162" s="51">
        <v>4585432</v>
      </c>
      <c r="U162" s="51">
        <v>4709349</v>
      </c>
      <c r="V162" s="51">
        <v>4837876</v>
      </c>
      <c r="W162" s="51">
        <v>4970756</v>
      </c>
      <c r="X162" s="51">
        <v>5107284</v>
      </c>
      <c r="Y162" s="51">
        <v>5246485</v>
      </c>
      <c r="Z162" s="52">
        <v>5387613</v>
      </c>
      <c r="AA162" s="51">
        <v>5530340</v>
      </c>
      <c r="AB162" s="51">
        <v>5674695</v>
      </c>
      <c r="AC162" s="51">
        <v>5820702</v>
      </c>
      <c r="AD162" s="51">
        <v>5968515</v>
      </c>
      <c r="AE162" s="51">
        <v>6118202</v>
      </c>
      <c r="AF162" s="51">
        <v>6269638</v>
      </c>
      <c r="AG162" s="52">
        <v>6422574</v>
      </c>
      <c r="AH162" s="51">
        <v>6576822</v>
      </c>
      <c r="AI162" s="51">
        <v>6732159</v>
      </c>
      <c r="AJ162" s="51">
        <f t="shared" si="9"/>
        <v>6858266</v>
      </c>
      <c r="AK162" s="51">
        <f t="shared" si="10"/>
        <v>7013829</v>
      </c>
      <c r="AM162" t="s">
        <v>4088</v>
      </c>
      <c r="AN162" t="s">
        <v>1582</v>
      </c>
      <c r="AO162" t="s">
        <v>1688</v>
      </c>
      <c r="AP162" t="s">
        <v>1689</v>
      </c>
      <c r="AQ162">
        <v>11625999</v>
      </c>
      <c r="AR162">
        <v>11947688</v>
      </c>
      <c r="AS162">
        <v>12275060</v>
      </c>
      <c r="AT162">
        <v>12610932</v>
      </c>
      <c r="AU162">
        <v>12959397</v>
      </c>
      <c r="AV162">
        <v>13323000</v>
      </c>
      <c r="AW162">
        <v>13703369</v>
      </c>
      <c r="AX162">
        <v>14098444</v>
      </c>
      <c r="AY162">
        <v>14502647</v>
      </c>
      <c r="AZ162">
        <v>14908265</v>
      </c>
      <c r="BA162">
        <v>15309995</v>
      </c>
      <c r="BB162">
        <v>15706226</v>
      </c>
      <c r="BC162">
        <v>16099392</v>
      </c>
      <c r="BD162">
        <v>16493297.999999998</v>
      </c>
      <c r="BE162">
        <v>16893643</v>
      </c>
      <c r="BF162">
        <v>17304995</v>
      </c>
      <c r="BG162">
        <v>17726625</v>
      </c>
      <c r="BH162">
        <v>18158169</v>
      </c>
      <c r="BI162">
        <v>18604851</v>
      </c>
      <c r="BJ162">
        <v>19073204</v>
      </c>
      <c r="BK162">
        <v>19566920</v>
      </c>
      <c r="BL162">
        <v>20088209</v>
      </c>
      <c r="BM162">
        <v>20633004</v>
      </c>
      <c r="BN162">
        <v>21190800</v>
      </c>
      <c r="BO162">
        <v>21747150</v>
      </c>
      <c r="BP162">
        <v>22291062</v>
      </c>
      <c r="BQ162">
        <v>22818601</v>
      </c>
      <c r="BR162">
        <v>23330761</v>
      </c>
      <c r="BS162">
        <v>23827539</v>
      </c>
      <c r="BT162">
        <v>24310585</v>
      </c>
      <c r="BU162">
        <v>24781105</v>
      </c>
      <c r="BV162">
        <v>25237951</v>
      </c>
      <c r="BW162">
        <v>25679802</v>
      </c>
      <c r="BX162">
        <v>26107772</v>
      </c>
      <c r="BY162">
        <v>26523600</v>
      </c>
      <c r="BZ162">
        <v>26928600</v>
      </c>
      <c r="CA162">
        <v>27323664</v>
      </c>
      <c r="CB162">
        <v>27708647</v>
      </c>
      <c r="CC162">
        <v>28082684</v>
      </c>
      <c r="CD162">
        <v>28444414</v>
      </c>
      <c r="CE162">
        <v>28793236</v>
      </c>
      <c r="CF162">
        <v>29129204</v>
      </c>
      <c r="CG162">
        <v>29453931</v>
      </c>
      <c r="CH162">
        <v>29770316</v>
      </c>
      <c r="CI162">
        <v>30082152</v>
      </c>
      <c r="CJ162">
        <v>30392473</v>
      </c>
      <c r="CK162">
        <v>30702084</v>
      </c>
      <c r="CL162">
        <v>31011199</v>
      </c>
      <c r="CM162">
        <v>31321453</v>
      </c>
      <c r="CN162">
        <v>31634524</v>
      </c>
      <c r="CO162">
        <v>31951412</v>
      </c>
      <c r="CP162">
        <v>32272974</v>
      </c>
    </row>
    <row r="163" spans="1:94">
      <c r="A163" s="51" t="s">
        <v>7</v>
      </c>
      <c r="B163" s="51" t="s">
        <v>1603</v>
      </c>
      <c r="C163" s="51" t="s">
        <v>1688</v>
      </c>
      <c r="D163" s="51" t="s">
        <v>1689</v>
      </c>
      <c r="E163" s="51" t="str">
        <f t="shared" si="11"/>
        <v>Paraguay.SP.POP.TOTL</v>
      </c>
      <c r="F163" s="52">
        <v>3198837</v>
      </c>
      <c r="G163" s="51">
        <v>3291943</v>
      </c>
      <c r="H163" s="51">
        <v>3390089</v>
      </c>
      <c r="I163" s="51">
        <v>3492283</v>
      </c>
      <c r="J163" s="51">
        <v>3597123</v>
      </c>
      <c r="K163" s="51">
        <v>3703500</v>
      </c>
      <c r="L163" s="51">
        <v>3811030</v>
      </c>
      <c r="M163" s="51">
        <v>3919696</v>
      </c>
      <c r="N163" s="51">
        <v>4029191</v>
      </c>
      <c r="O163" s="51">
        <v>4139274</v>
      </c>
      <c r="P163" s="51">
        <v>4249734</v>
      </c>
      <c r="Q163" s="52">
        <v>4360344</v>
      </c>
      <c r="R163" s="51">
        <v>4470920</v>
      </c>
      <c r="S163" s="51">
        <v>4581376</v>
      </c>
      <c r="T163" s="51">
        <v>4691679</v>
      </c>
      <c r="U163" s="51">
        <v>4801818</v>
      </c>
      <c r="V163" s="51">
        <v>4911685</v>
      </c>
      <c r="W163" s="51">
        <v>5021254</v>
      </c>
      <c r="X163" s="51">
        <v>5130706</v>
      </c>
      <c r="Y163" s="51">
        <v>5240303</v>
      </c>
      <c r="Z163" s="52">
        <v>5350235</v>
      </c>
      <c r="AA163" s="51">
        <v>5460533</v>
      </c>
      <c r="AB163" s="51">
        <v>5571125</v>
      </c>
      <c r="AC163" s="51">
        <v>5681974</v>
      </c>
      <c r="AD163" s="51">
        <v>5793007</v>
      </c>
      <c r="AE163" s="51">
        <v>5904155</v>
      </c>
      <c r="AF163" s="51">
        <v>6015380</v>
      </c>
      <c r="AG163" s="52">
        <v>6126643</v>
      </c>
      <c r="AH163" s="51">
        <v>6237855</v>
      </c>
      <c r="AI163" s="51">
        <v>6348917</v>
      </c>
      <c r="AJ163" s="51">
        <f t="shared" si="9"/>
        <v>6454548</v>
      </c>
      <c r="AK163" s="51">
        <f t="shared" si="10"/>
        <v>6568290</v>
      </c>
      <c r="AM163" t="s">
        <v>4090</v>
      </c>
      <c r="AN163" t="s">
        <v>1583</v>
      </c>
      <c r="AO163" t="s">
        <v>1688</v>
      </c>
      <c r="AP163" t="s">
        <v>1689</v>
      </c>
      <c r="AQ163">
        <v>7647298</v>
      </c>
      <c r="AR163">
        <v>7800484</v>
      </c>
      <c r="AS163">
        <v>7959885</v>
      </c>
      <c r="AT163">
        <v>8125366</v>
      </c>
      <c r="AU163">
        <v>8296714</v>
      </c>
      <c r="AV163">
        <v>8473839</v>
      </c>
      <c r="AW163">
        <v>8657160</v>
      </c>
      <c r="AX163">
        <v>8847011</v>
      </c>
      <c r="AY163">
        <v>9043165</v>
      </c>
      <c r="AZ163">
        <v>9245275</v>
      </c>
      <c r="BA163">
        <v>9453385</v>
      </c>
      <c r="BB163">
        <v>9665565</v>
      </c>
      <c r="BC163">
        <v>9882427</v>
      </c>
      <c r="BD163">
        <v>10109426</v>
      </c>
      <c r="BE163">
        <v>10353943</v>
      </c>
      <c r="BF163">
        <v>10620268</v>
      </c>
      <c r="BG163">
        <v>10908878</v>
      </c>
      <c r="BH163">
        <v>11214834</v>
      </c>
      <c r="BI163">
        <v>11530022</v>
      </c>
      <c r="BJ163">
        <v>11843382</v>
      </c>
      <c r="BK163">
        <v>12145501</v>
      </c>
      <c r="BL163">
        <v>12441643</v>
      </c>
      <c r="BM163">
        <v>12731231</v>
      </c>
      <c r="BN163">
        <v>12992962</v>
      </c>
      <c r="BO163">
        <v>13199259</v>
      </c>
      <c r="BP163">
        <v>13334972</v>
      </c>
      <c r="BQ163">
        <v>13384409</v>
      </c>
      <c r="BR163">
        <v>13365201</v>
      </c>
      <c r="BS163">
        <v>13336217</v>
      </c>
      <c r="BT163">
        <v>13378100</v>
      </c>
      <c r="BU163">
        <v>13547076</v>
      </c>
      <c r="BV163">
        <v>13867422</v>
      </c>
      <c r="BW163">
        <v>14318167</v>
      </c>
      <c r="BX163">
        <v>14854590</v>
      </c>
      <c r="BY163">
        <v>15409381</v>
      </c>
      <c r="BZ163">
        <v>15933452</v>
      </c>
      <c r="CA163">
        <v>16412893</v>
      </c>
      <c r="CB163">
        <v>16862385</v>
      </c>
      <c r="CC163">
        <v>17295521</v>
      </c>
      <c r="CD163">
        <v>17735992</v>
      </c>
      <c r="CE163">
        <v>18200656</v>
      </c>
      <c r="CF163">
        <v>18691461</v>
      </c>
      <c r="CG163">
        <v>19200021</v>
      </c>
      <c r="CH163">
        <v>19721009</v>
      </c>
      <c r="CI163">
        <v>20246287</v>
      </c>
      <c r="CJ163">
        <v>20770013</v>
      </c>
      <c r="CK163">
        <v>21290952</v>
      </c>
      <c r="CL163">
        <v>21811326</v>
      </c>
      <c r="CM163">
        <v>22332900</v>
      </c>
      <c r="CN163">
        <v>22858607</v>
      </c>
      <c r="CO163">
        <v>23390765</v>
      </c>
      <c r="CP163">
        <v>23929708</v>
      </c>
    </row>
    <row r="164" spans="1:94">
      <c r="A164" s="51" t="s">
        <v>8</v>
      </c>
      <c r="B164" s="51" t="s">
        <v>1604</v>
      </c>
      <c r="C164" s="51" t="s">
        <v>1688</v>
      </c>
      <c r="D164" s="51" t="s">
        <v>1689</v>
      </c>
      <c r="E164" s="51" t="str">
        <f t="shared" si="11"/>
        <v>Peru.SP.POP.TOTL</v>
      </c>
      <c r="F164" s="52">
        <v>17328481</v>
      </c>
      <c r="G164" s="51">
        <v>17766291</v>
      </c>
      <c r="H164" s="51">
        <v>18203285</v>
      </c>
      <c r="I164" s="51">
        <v>18640803</v>
      </c>
      <c r="J164" s="51">
        <v>19081057</v>
      </c>
      <c r="K164" s="51">
        <v>19525427</v>
      </c>
      <c r="L164" s="51">
        <v>19974106</v>
      </c>
      <c r="M164" s="51">
        <v>20425745</v>
      </c>
      <c r="N164" s="51">
        <v>20878330</v>
      </c>
      <c r="O164" s="51">
        <v>21329132</v>
      </c>
      <c r="P164" s="51">
        <v>21776063</v>
      </c>
      <c r="Q164" s="52">
        <v>22217978</v>
      </c>
      <c r="R164" s="51">
        <v>22654937</v>
      </c>
      <c r="S164" s="51">
        <v>23087492</v>
      </c>
      <c r="T164" s="51">
        <v>23516745</v>
      </c>
      <c r="U164" s="51">
        <v>23943275</v>
      </c>
      <c r="V164" s="51">
        <v>24367206</v>
      </c>
      <c r="W164" s="51">
        <v>24787466</v>
      </c>
      <c r="X164" s="51">
        <v>25202027</v>
      </c>
      <c r="Y164" s="51">
        <v>25608226</v>
      </c>
      <c r="Z164" s="52">
        <v>26004162</v>
      </c>
      <c r="AA164" s="51">
        <v>26389531</v>
      </c>
      <c r="AB164" s="51">
        <v>26764956</v>
      </c>
      <c r="AC164" s="51">
        <v>27130720</v>
      </c>
      <c r="AD164" s="51">
        <v>27487438</v>
      </c>
      <c r="AE164" s="51">
        <v>27835927</v>
      </c>
      <c r="AF164" s="51">
        <v>28175982</v>
      </c>
      <c r="AG164" s="52">
        <v>28508481</v>
      </c>
      <c r="AH164" s="51">
        <v>28836700</v>
      </c>
      <c r="AI164" s="51">
        <v>29164883</v>
      </c>
      <c r="AJ164" s="51">
        <f t="shared" si="9"/>
        <v>29076512</v>
      </c>
      <c r="AK164" s="51">
        <f t="shared" si="10"/>
        <v>29399817</v>
      </c>
      <c r="AM164" t="s">
        <v>3992</v>
      </c>
      <c r="AN164" t="s">
        <v>1584</v>
      </c>
      <c r="AO164" t="s">
        <v>1688</v>
      </c>
      <c r="AP164" t="s">
        <v>1689</v>
      </c>
      <c r="AQ164">
        <v>20957397</v>
      </c>
      <c r="AR164">
        <v>21407053</v>
      </c>
      <c r="AS164">
        <v>21866045</v>
      </c>
      <c r="AT164">
        <v>22337108</v>
      </c>
      <c r="AU164">
        <v>22824142</v>
      </c>
      <c r="AV164">
        <v>23330184</v>
      </c>
      <c r="AW164">
        <v>23854648</v>
      </c>
      <c r="AX164">
        <v>24397064</v>
      </c>
      <c r="AY164">
        <v>24960539</v>
      </c>
      <c r="AZ164">
        <v>25548930</v>
      </c>
      <c r="BA164">
        <v>26164131</v>
      </c>
      <c r="BB164">
        <v>26807570</v>
      </c>
      <c r="BC164">
        <v>27475978</v>
      </c>
      <c r="BD164">
        <v>28160632</v>
      </c>
      <c r="BE164">
        <v>28849728</v>
      </c>
      <c r="BF164">
        <v>29534378</v>
      </c>
      <c r="BG164">
        <v>30210895</v>
      </c>
      <c r="BH164">
        <v>30880196</v>
      </c>
      <c r="BI164">
        <v>31543652</v>
      </c>
      <c r="BJ164">
        <v>32204485</v>
      </c>
      <c r="BK164">
        <v>32864900.999999996</v>
      </c>
      <c r="BL164">
        <v>33524053</v>
      </c>
      <c r="BM164">
        <v>34179992</v>
      </c>
      <c r="BN164">
        <v>34832636</v>
      </c>
      <c r="BO164">
        <v>35481981</v>
      </c>
      <c r="BP164">
        <v>36127741</v>
      </c>
      <c r="BQ164">
        <v>36770437</v>
      </c>
      <c r="BR164">
        <v>37409257</v>
      </c>
      <c r="BS164">
        <v>38041034</v>
      </c>
      <c r="BT164">
        <v>38661616</v>
      </c>
      <c r="BU164">
        <v>39268304</v>
      </c>
      <c r="BV164">
        <v>39855885</v>
      </c>
      <c r="BW164">
        <v>40425088</v>
      </c>
      <c r="BX164">
        <v>40985963</v>
      </c>
      <c r="BY164">
        <v>41552659</v>
      </c>
      <c r="BZ164">
        <v>42133199</v>
      </c>
      <c r="CA164">
        <v>42735941</v>
      </c>
      <c r="CB164">
        <v>43352191</v>
      </c>
      <c r="CC164">
        <v>43952526</v>
      </c>
      <c r="CD164">
        <v>44496687</v>
      </c>
      <c r="CE164">
        <v>44957660</v>
      </c>
      <c r="CF164">
        <v>45323903</v>
      </c>
      <c r="CG164">
        <v>45609292</v>
      </c>
      <c r="CH164">
        <v>45843675</v>
      </c>
      <c r="CI164">
        <v>46070248</v>
      </c>
      <c r="CJ164">
        <v>46321162</v>
      </c>
      <c r="CK164">
        <v>46605278</v>
      </c>
      <c r="CL164">
        <v>46915826</v>
      </c>
      <c r="CM164">
        <v>47250315</v>
      </c>
      <c r="CN164">
        <v>47601374</v>
      </c>
      <c r="CO164">
        <v>47963012</v>
      </c>
      <c r="CP164">
        <v>48336763</v>
      </c>
    </row>
    <row r="165" spans="1:94">
      <c r="A165" s="51" t="s">
        <v>4016</v>
      </c>
      <c r="B165" s="51" t="s">
        <v>1605</v>
      </c>
      <c r="C165" s="51" t="s">
        <v>1688</v>
      </c>
      <c r="D165" s="51" t="s">
        <v>1689</v>
      </c>
      <c r="E165" s="51" t="str">
        <f t="shared" si="11"/>
        <v>Philippines.SP.POP.TOTL</v>
      </c>
      <c r="F165" s="52">
        <v>48111854</v>
      </c>
      <c r="G165" s="51">
        <v>49432907</v>
      </c>
      <c r="H165" s="51">
        <v>50790951</v>
      </c>
      <c r="I165" s="51">
        <v>52181195</v>
      </c>
      <c r="J165" s="51">
        <v>53596750</v>
      </c>
      <c r="K165" s="51">
        <v>55031900</v>
      </c>
      <c r="L165" s="51">
        <v>56485108</v>
      </c>
      <c r="M165" s="51">
        <v>57955552</v>
      </c>
      <c r="N165" s="51">
        <v>59439041</v>
      </c>
      <c r="O165" s="51">
        <v>60930859</v>
      </c>
      <c r="P165" s="51">
        <v>62427480</v>
      </c>
      <c r="Q165" s="52">
        <v>63926225</v>
      </c>
      <c r="R165" s="51">
        <v>65426845</v>
      </c>
      <c r="S165" s="51">
        <v>66931363</v>
      </c>
      <c r="T165" s="51">
        <v>68443301</v>
      </c>
      <c r="U165" s="51">
        <v>69965048</v>
      </c>
      <c r="V165" s="51">
        <v>71497479</v>
      </c>
      <c r="W165" s="51">
        <v>73039103</v>
      </c>
      <c r="X165" s="51">
        <v>74587233</v>
      </c>
      <c r="Y165" s="51">
        <v>76138118</v>
      </c>
      <c r="Z165" s="52">
        <v>77689369</v>
      </c>
      <c r="AA165" s="51">
        <v>79239125</v>
      </c>
      <c r="AB165" s="51">
        <v>80788948</v>
      </c>
      <c r="AC165" s="51">
        <v>82343966</v>
      </c>
      <c r="AD165" s="51">
        <v>83911361</v>
      </c>
      <c r="AE165" s="51">
        <v>85495923</v>
      </c>
      <c r="AF165" s="51">
        <v>87099117</v>
      </c>
      <c r="AG165" s="52">
        <v>88718185</v>
      </c>
      <c r="AH165" s="51">
        <v>90348437</v>
      </c>
      <c r="AI165" s="51">
        <v>91983102</v>
      </c>
      <c r="AJ165" s="51">
        <f t="shared" si="9"/>
        <v>93260798</v>
      </c>
      <c r="AK165" s="51">
        <f t="shared" si="10"/>
        <v>94852030</v>
      </c>
      <c r="AM165" t="s">
        <v>4091</v>
      </c>
      <c r="AN165" t="s">
        <v>1585</v>
      </c>
      <c r="AO165" t="s">
        <v>1688</v>
      </c>
      <c r="AP165" t="s">
        <v>1689</v>
      </c>
      <c r="AQ165">
        <v>602545</v>
      </c>
      <c r="AR165">
        <v>617283</v>
      </c>
      <c r="AS165">
        <v>632659</v>
      </c>
      <c r="AT165">
        <v>648669</v>
      </c>
      <c r="AU165">
        <v>665298</v>
      </c>
      <c r="AV165">
        <v>682554</v>
      </c>
      <c r="AW165">
        <v>700317</v>
      </c>
      <c r="AX165">
        <v>718623</v>
      </c>
      <c r="AY165">
        <v>737803</v>
      </c>
      <c r="AZ165">
        <v>758305</v>
      </c>
      <c r="BA165">
        <v>780386</v>
      </c>
      <c r="BB165">
        <v>804310</v>
      </c>
      <c r="BC165">
        <v>829810</v>
      </c>
      <c r="BD165">
        <v>855970</v>
      </c>
      <c r="BE165">
        <v>881536</v>
      </c>
      <c r="BF165">
        <v>905652</v>
      </c>
      <c r="BG165">
        <v>928223</v>
      </c>
      <c r="BH165">
        <v>949709</v>
      </c>
      <c r="BI165">
        <v>970537</v>
      </c>
      <c r="BJ165">
        <v>991357</v>
      </c>
      <c r="BK165">
        <v>1012824</v>
      </c>
      <c r="BL165">
        <v>1034636</v>
      </c>
      <c r="BM165">
        <v>1057115</v>
      </c>
      <c r="BN165">
        <v>1082264</v>
      </c>
      <c r="BO165">
        <v>1112679</v>
      </c>
      <c r="BP165">
        <v>1150038</v>
      </c>
      <c r="BQ165">
        <v>1195331</v>
      </c>
      <c r="BR165">
        <v>1247573</v>
      </c>
      <c r="BS165">
        <v>1304005</v>
      </c>
      <c r="BT165">
        <v>1360710</v>
      </c>
      <c r="BU165">
        <v>1414830</v>
      </c>
      <c r="BV165">
        <v>1465201</v>
      </c>
      <c r="BW165">
        <v>1512524</v>
      </c>
      <c r="BX165">
        <v>1558055</v>
      </c>
      <c r="BY165">
        <v>1603865</v>
      </c>
      <c r="BZ165">
        <v>1651352</v>
      </c>
      <c r="CA165">
        <v>1700975</v>
      </c>
      <c r="CB165">
        <v>1751872</v>
      </c>
      <c r="CC165">
        <v>1802579</v>
      </c>
      <c r="CD165">
        <v>1851034</v>
      </c>
      <c r="CE165">
        <v>1895839</v>
      </c>
      <c r="CF165">
        <v>1936399</v>
      </c>
      <c r="CG165">
        <v>1973408</v>
      </c>
      <c r="CH165">
        <v>2008342</v>
      </c>
      <c r="CI165">
        <v>2043339</v>
      </c>
      <c r="CJ165">
        <v>2079951</v>
      </c>
      <c r="CK165">
        <v>2118653</v>
      </c>
      <c r="CL165">
        <v>2158984</v>
      </c>
      <c r="CM165">
        <v>2200422</v>
      </c>
      <c r="CN165">
        <v>2242078</v>
      </c>
      <c r="CO165">
        <v>2283289</v>
      </c>
      <c r="CP165">
        <v>2324004</v>
      </c>
    </row>
    <row r="166" spans="1:94">
      <c r="A166" s="51" t="s">
        <v>4175</v>
      </c>
      <c r="B166" s="51" t="s">
        <v>1606</v>
      </c>
      <c r="C166" s="51" t="s">
        <v>1688</v>
      </c>
      <c r="D166" s="51" t="s">
        <v>1689</v>
      </c>
      <c r="E166" s="51" t="str">
        <f t="shared" si="11"/>
        <v>Poland.SP.POP.TOTL</v>
      </c>
      <c r="F166" s="52">
        <v>35578000</v>
      </c>
      <c r="G166" s="51">
        <v>35902000</v>
      </c>
      <c r="H166" s="51">
        <v>36227000</v>
      </c>
      <c r="I166" s="51">
        <v>36571000</v>
      </c>
      <c r="J166" s="51">
        <v>36914000</v>
      </c>
      <c r="K166" s="51">
        <v>37203000</v>
      </c>
      <c r="L166" s="51">
        <v>37456000</v>
      </c>
      <c r="M166" s="51">
        <v>37664000</v>
      </c>
      <c r="N166" s="51">
        <v>37862000</v>
      </c>
      <c r="O166" s="51">
        <v>37963000</v>
      </c>
      <c r="P166" s="51">
        <v>38118800</v>
      </c>
      <c r="Q166" s="52">
        <v>38244400</v>
      </c>
      <c r="R166" s="51">
        <v>38364700</v>
      </c>
      <c r="S166" s="51">
        <v>38459000</v>
      </c>
      <c r="T166" s="51">
        <v>38543600</v>
      </c>
      <c r="U166" s="51">
        <v>38587600</v>
      </c>
      <c r="V166" s="51">
        <v>38618000</v>
      </c>
      <c r="W166" s="51">
        <v>38650000</v>
      </c>
      <c r="X166" s="51">
        <v>38666145</v>
      </c>
      <c r="Y166" s="51">
        <v>38658000</v>
      </c>
      <c r="Z166" s="52">
        <v>38453757</v>
      </c>
      <c r="AA166" s="51">
        <v>38248076</v>
      </c>
      <c r="AB166" s="51">
        <v>38230364</v>
      </c>
      <c r="AC166" s="51">
        <v>38204570</v>
      </c>
      <c r="AD166" s="51">
        <v>38182222</v>
      </c>
      <c r="AE166" s="51">
        <v>38165450</v>
      </c>
      <c r="AF166" s="51">
        <v>38141267</v>
      </c>
      <c r="AG166" s="52">
        <v>38120560</v>
      </c>
      <c r="AH166" s="51">
        <v>38125759</v>
      </c>
      <c r="AI166" s="51">
        <v>38149886</v>
      </c>
      <c r="AJ166" s="51">
        <f t="shared" si="9"/>
        <v>38183683</v>
      </c>
      <c r="AK166" s="51">
        <f t="shared" si="10"/>
        <v>38216000</v>
      </c>
      <c r="AM166" t="s">
        <v>4012</v>
      </c>
      <c r="AN166" t="s">
        <v>1586</v>
      </c>
      <c r="AO166" t="s">
        <v>1688</v>
      </c>
      <c r="AP166" t="s">
        <v>1689</v>
      </c>
      <c r="AQ166">
        <v>9740462</v>
      </c>
      <c r="AR166">
        <v>9917687</v>
      </c>
      <c r="AS166">
        <v>10102057</v>
      </c>
      <c r="AT166">
        <v>10294480</v>
      </c>
      <c r="AU166">
        <v>10495972</v>
      </c>
      <c r="AV166">
        <v>10707313</v>
      </c>
      <c r="AW166">
        <v>10928950</v>
      </c>
      <c r="AX166">
        <v>11160972</v>
      </c>
      <c r="AY166">
        <v>11403306</v>
      </c>
      <c r="AZ166">
        <v>11655685</v>
      </c>
      <c r="BA166">
        <v>11917872</v>
      </c>
      <c r="BB166">
        <v>12189968</v>
      </c>
      <c r="BC166">
        <v>12472000</v>
      </c>
      <c r="BD166">
        <v>12763547</v>
      </c>
      <c r="BE166">
        <v>13064044</v>
      </c>
      <c r="BF166">
        <v>13373069</v>
      </c>
      <c r="BG166">
        <v>13690544</v>
      </c>
      <c r="BH166">
        <v>14016547</v>
      </c>
      <c r="BI166">
        <v>14351017</v>
      </c>
      <c r="BJ166">
        <v>14693930</v>
      </c>
      <c r="BK166">
        <v>15045329</v>
      </c>
      <c r="BL166">
        <v>15405456</v>
      </c>
      <c r="BM166">
        <v>15774532</v>
      </c>
      <c r="BN166">
        <v>16152598</v>
      </c>
      <c r="BO166">
        <v>16539682</v>
      </c>
      <c r="BP166">
        <v>16936006</v>
      </c>
      <c r="BQ166">
        <v>17341408</v>
      </c>
      <c r="BR166">
        <v>17756510</v>
      </c>
      <c r="BS166">
        <v>18183258</v>
      </c>
      <c r="BT166">
        <v>18624187</v>
      </c>
      <c r="BU166">
        <v>19081064</v>
      </c>
      <c r="BV166">
        <v>19554170</v>
      </c>
      <c r="BW166">
        <v>20042806</v>
      </c>
      <c r="BX166">
        <v>20546441</v>
      </c>
      <c r="BY166">
        <v>21064150</v>
      </c>
      <c r="BZ166">
        <v>21594872</v>
      </c>
      <c r="CA166">
        <v>22137784</v>
      </c>
      <c r="CB166">
        <v>22691788</v>
      </c>
      <c r="CC166">
        <v>23255046</v>
      </c>
      <c r="CD166">
        <v>23825372</v>
      </c>
      <c r="CE166">
        <v>24400606</v>
      </c>
      <c r="CF166">
        <v>24980184</v>
      </c>
      <c r="CG166">
        <v>25562573</v>
      </c>
      <c r="CH166">
        <v>26143530</v>
      </c>
      <c r="CI166">
        <v>26717875</v>
      </c>
      <c r="CJ166">
        <v>27281945</v>
      </c>
      <c r="CK166">
        <v>27833665</v>
      </c>
      <c r="CL166">
        <v>28373838</v>
      </c>
      <c r="CM166">
        <v>28905358</v>
      </c>
      <c r="CN166">
        <v>29432743</v>
      </c>
      <c r="CO166">
        <v>29959364</v>
      </c>
      <c r="CP166">
        <v>30485798</v>
      </c>
    </row>
    <row r="167" spans="1:94">
      <c r="A167" s="51" t="s">
        <v>4154</v>
      </c>
      <c r="B167" s="51" t="s">
        <v>1607</v>
      </c>
      <c r="C167" s="51" t="s">
        <v>1688</v>
      </c>
      <c r="D167" s="51" t="s">
        <v>1689</v>
      </c>
      <c r="E167" s="51" t="str">
        <f t="shared" si="11"/>
        <v>Portugal.SP.POP.TOTL</v>
      </c>
      <c r="F167" s="52">
        <v>9766000</v>
      </c>
      <c r="G167" s="51">
        <v>9851000</v>
      </c>
      <c r="H167" s="51">
        <v>9911500</v>
      </c>
      <c r="I167" s="51">
        <v>9954500</v>
      </c>
      <c r="J167" s="51">
        <v>9989000</v>
      </c>
      <c r="K167" s="51">
        <v>10011400</v>
      </c>
      <c r="L167" s="51">
        <v>10010700</v>
      </c>
      <c r="M167" s="51">
        <v>9994000</v>
      </c>
      <c r="N167" s="51">
        <v>9968000</v>
      </c>
      <c r="O167" s="51">
        <v>9937000</v>
      </c>
      <c r="P167" s="51">
        <v>9896000</v>
      </c>
      <c r="Q167" s="52">
        <v>9935000</v>
      </c>
      <c r="R167" s="51">
        <v>9963000</v>
      </c>
      <c r="S167" s="51">
        <v>9974000</v>
      </c>
      <c r="T167" s="51">
        <v>9998000</v>
      </c>
      <c r="U167" s="51">
        <v>10027000</v>
      </c>
      <c r="V167" s="51">
        <v>10055000</v>
      </c>
      <c r="W167" s="51">
        <v>10089000</v>
      </c>
      <c r="X167" s="51">
        <v>10129000</v>
      </c>
      <c r="Y167" s="51">
        <v>10174000</v>
      </c>
      <c r="Z167" s="52">
        <v>10225803.464764999</v>
      </c>
      <c r="AA167" s="51">
        <v>10292935.9907657</v>
      </c>
      <c r="AB167" s="51">
        <v>10368326.275248099</v>
      </c>
      <c r="AC167" s="51">
        <v>10441045.9365908</v>
      </c>
      <c r="AD167" s="51">
        <v>10501964.5166988</v>
      </c>
      <c r="AE167" s="51">
        <v>10549450</v>
      </c>
      <c r="AF167" s="51">
        <v>10584344</v>
      </c>
      <c r="AG167" s="52">
        <v>10608335</v>
      </c>
      <c r="AH167" s="51">
        <v>10622413</v>
      </c>
      <c r="AI167" s="51">
        <v>10632069</v>
      </c>
      <c r="AJ167" s="51">
        <f t="shared" si="9"/>
        <v>10637346</v>
      </c>
      <c r="AK167" s="51">
        <f t="shared" si="10"/>
        <v>10637000</v>
      </c>
      <c r="AM167" t="s">
        <v>4152</v>
      </c>
      <c r="AN167" t="s">
        <v>1587</v>
      </c>
      <c r="AO167" t="s">
        <v>1688</v>
      </c>
      <c r="AP167" t="s">
        <v>1689</v>
      </c>
      <c r="AQ167">
        <v>11486631</v>
      </c>
      <c r="AR167">
        <v>11638712</v>
      </c>
      <c r="AS167">
        <v>11805689</v>
      </c>
      <c r="AT167">
        <v>11965966</v>
      </c>
      <c r="AU167">
        <v>12127120</v>
      </c>
      <c r="AV167">
        <v>12294732</v>
      </c>
      <c r="AW167">
        <v>12456251</v>
      </c>
      <c r="AX167">
        <v>12598201</v>
      </c>
      <c r="AY167">
        <v>12729721</v>
      </c>
      <c r="AZ167">
        <v>12877984</v>
      </c>
      <c r="BA167">
        <v>13038526</v>
      </c>
      <c r="BB167">
        <v>13194497</v>
      </c>
      <c r="BC167">
        <v>13328593</v>
      </c>
      <c r="BD167">
        <v>13439322</v>
      </c>
      <c r="BE167">
        <v>13545056</v>
      </c>
      <c r="BF167">
        <v>13666335</v>
      </c>
      <c r="BG167">
        <v>13774037</v>
      </c>
      <c r="BH167">
        <v>13856185</v>
      </c>
      <c r="BI167">
        <v>13941700</v>
      </c>
      <c r="BJ167">
        <v>14038270</v>
      </c>
      <c r="BK167">
        <v>14149800</v>
      </c>
      <c r="BL167">
        <v>14247208</v>
      </c>
      <c r="BM167">
        <v>14312690</v>
      </c>
      <c r="BN167">
        <v>14367070</v>
      </c>
      <c r="BO167">
        <v>14424211</v>
      </c>
      <c r="BP167">
        <v>14491632</v>
      </c>
      <c r="BQ167">
        <v>14572278</v>
      </c>
      <c r="BR167">
        <v>14665037</v>
      </c>
      <c r="BS167">
        <v>14760094</v>
      </c>
      <c r="BT167">
        <v>14848907</v>
      </c>
      <c r="BU167">
        <v>14951510</v>
      </c>
      <c r="BV167">
        <v>15069798</v>
      </c>
      <c r="BW167">
        <v>15184166</v>
      </c>
      <c r="BX167">
        <v>15290368</v>
      </c>
      <c r="BY167">
        <v>15382838</v>
      </c>
      <c r="BZ167">
        <v>15459006</v>
      </c>
      <c r="CA167">
        <v>15530498</v>
      </c>
      <c r="CB167">
        <v>15610650</v>
      </c>
      <c r="CC167">
        <v>15707209</v>
      </c>
      <c r="CD167">
        <v>15812088</v>
      </c>
      <c r="CE167">
        <v>15925513</v>
      </c>
      <c r="CF167">
        <v>16046180</v>
      </c>
      <c r="CG167">
        <v>16148929</v>
      </c>
      <c r="CH167">
        <v>16225302</v>
      </c>
      <c r="CI167">
        <v>16281779</v>
      </c>
      <c r="CJ167">
        <v>16319868</v>
      </c>
      <c r="CK167">
        <v>16346101</v>
      </c>
      <c r="CL167">
        <v>16381696</v>
      </c>
      <c r="CM167">
        <v>16445593</v>
      </c>
      <c r="CN167">
        <v>16530387.999999998</v>
      </c>
      <c r="CO167">
        <v>16615394</v>
      </c>
      <c r="CP167">
        <v>16696000</v>
      </c>
    </row>
    <row r="168" spans="1:94">
      <c r="A168" s="51" t="s">
        <v>11</v>
      </c>
      <c r="B168" s="51" t="s">
        <v>1608</v>
      </c>
      <c r="C168" s="51" t="s">
        <v>1688</v>
      </c>
      <c r="D168" s="51" t="s">
        <v>1689</v>
      </c>
      <c r="E168" s="51" t="str">
        <f t="shared" si="11"/>
        <v>Puerto Rico.SP.POP.TOTL</v>
      </c>
      <c r="F168" s="52">
        <v>3206000</v>
      </c>
      <c r="G168" s="51">
        <v>3242552</v>
      </c>
      <c r="H168" s="51">
        <v>3277452.8</v>
      </c>
      <c r="I168" s="51">
        <v>3311137.6</v>
      </c>
      <c r="J168" s="51">
        <v>3344190.4</v>
      </c>
      <c r="K168" s="51">
        <v>3377000</v>
      </c>
      <c r="L168" s="51">
        <v>3409553.6</v>
      </c>
      <c r="M168" s="51">
        <v>3441849.6</v>
      </c>
      <c r="N168" s="51">
        <v>3473897.6</v>
      </c>
      <c r="O168" s="51">
        <v>3505649.6</v>
      </c>
      <c r="P168" s="51">
        <v>3537000</v>
      </c>
      <c r="Q168" s="52">
        <v>3562110</v>
      </c>
      <c r="R168" s="51">
        <v>3585176</v>
      </c>
      <c r="S168" s="51">
        <v>3615497</v>
      </c>
      <c r="T168" s="51">
        <v>3649237</v>
      </c>
      <c r="U168" s="51">
        <v>3683103</v>
      </c>
      <c r="V168" s="51">
        <v>3724655</v>
      </c>
      <c r="W168" s="51">
        <v>3759430</v>
      </c>
      <c r="X168" s="51">
        <v>3781101</v>
      </c>
      <c r="Y168" s="51">
        <v>3800081</v>
      </c>
      <c r="Z168" s="52">
        <v>3814413</v>
      </c>
      <c r="AA168" s="51">
        <v>3837768</v>
      </c>
      <c r="AB168" s="51">
        <v>3858272</v>
      </c>
      <c r="AC168" s="51">
        <v>3876637</v>
      </c>
      <c r="AD168" s="51">
        <v>3893931</v>
      </c>
      <c r="AE168" s="51">
        <v>3910707</v>
      </c>
      <c r="AF168" s="51">
        <v>3926698</v>
      </c>
      <c r="AG168" s="52">
        <v>3941160</v>
      </c>
      <c r="AH168" s="51">
        <v>3954037</v>
      </c>
      <c r="AI168" s="51">
        <v>3967288</v>
      </c>
      <c r="AJ168" s="51">
        <f t="shared" si="9"/>
        <v>3721978</v>
      </c>
      <c r="AK168" s="51">
        <f t="shared" si="10"/>
        <v>3706690</v>
      </c>
      <c r="AM168" t="s">
        <v>70</v>
      </c>
      <c r="AN168" t="s">
        <v>1590</v>
      </c>
      <c r="AO168" t="s">
        <v>1688</v>
      </c>
      <c r="AP168" t="s">
        <v>1689</v>
      </c>
      <c r="AQ168">
        <v>79000</v>
      </c>
      <c r="AR168">
        <v>82656</v>
      </c>
      <c r="AS168">
        <v>85472</v>
      </c>
      <c r="AT168">
        <v>87784</v>
      </c>
      <c r="AU168">
        <v>89880</v>
      </c>
      <c r="AV168">
        <v>92000</v>
      </c>
      <c r="AW168">
        <v>94336</v>
      </c>
      <c r="AX168">
        <v>97032</v>
      </c>
      <c r="AY168">
        <v>100184</v>
      </c>
      <c r="AZ168">
        <v>103840</v>
      </c>
      <c r="BA168">
        <v>108000</v>
      </c>
      <c r="BB168">
        <v>113610</v>
      </c>
      <c r="BC168">
        <v>119138</v>
      </c>
      <c r="BD168">
        <v>124330</v>
      </c>
      <c r="BE168">
        <v>128994</v>
      </c>
      <c r="BF168">
        <v>133000</v>
      </c>
      <c r="BG168">
        <v>136203</v>
      </c>
      <c r="BH168">
        <v>138442</v>
      </c>
      <c r="BI168">
        <v>140008</v>
      </c>
      <c r="BJ168">
        <v>141414</v>
      </c>
      <c r="BK168">
        <v>143000</v>
      </c>
      <c r="BL168">
        <v>144000</v>
      </c>
      <c r="BM168">
        <v>144500</v>
      </c>
      <c r="BN168">
        <v>145400</v>
      </c>
      <c r="BO168">
        <v>150616</v>
      </c>
      <c r="BP168">
        <v>153000</v>
      </c>
      <c r="BQ168">
        <v>154000</v>
      </c>
      <c r="BR168">
        <v>156751</v>
      </c>
      <c r="BS168">
        <v>159710</v>
      </c>
      <c r="BT168">
        <v>164200</v>
      </c>
      <c r="BU168">
        <v>168000</v>
      </c>
      <c r="BV168">
        <v>172167</v>
      </c>
      <c r="BW168">
        <v>176724</v>
      </c>
      <c r="BX168">
        <v>181696</v>
      </c>
      <c r="BY168">
        <v>187111</v>
      </c>
      <c r="BZ168">
        <v>193000</v>
      </c>
      <c r="CA168">
        <v>197000</v>
      </c>
      <c r="CB168">
        <v>201642</v>
      </c>
      <c r="CC168">
        <v>205000</v>
      </c>
      <c r="CD168">
        <v>209214</v>
      </c>
      <c r="CE168">
        <v>213230</v>
      </c>
      <c r="CF168">
        <v>217324</v>
      </c>
      <c r="CG168">
        <v>221490</v>
      </c>
      <c r="CH168">
        <v>225735</v>
      </c>
      <c r="CI168">
        <v>230068</v>
      </c>
      <c r="CJ168">
        <v>234393</v>
      </c>
      <c r="CK168">
        <v>238459</v>
      </c>
      <c r="CL168">
        <v>242400</v>
      </c>
      <c r="CM168">
        <v>243985</v>
      </c>
      <c r="CN168">
        <v>245580</v>
      </c>
      <c r="CO168">
        <v>247000</v>
      </c>
      <c r="CP168">
        <v>249000</v>
      </c>
    </row>
    <row r="169" spans="1:94">
      <c r="A169" s="51" t="s">
        <v>4017</v>
      </c>
      <c r="B169" s="51" t="s">
        <v>1609</v>
      </c>
      <c r="C169" s="51" t="s">
        <v>1688</v>
      </c>
      <c r="D169" s="51" t="s">
        <v>1689</v>
      </c>
      <c r="E169" s="51" t="str">
        <f t="shared" si="11"/>
        <v>Qatar.SP.POP.TOTL</v>
      </c>
      <c r="F169" s="52">
        <v>229442</v>
      </c>
      <c r="G169" s="51">
        <v>251148</v>
      </c>
      <c r="H169" s="51">
        <v>276902</v>
      </c>
      <c r="I169" s="51">
        <v>305145</v>
      </c>
      <c r="J169" s="51">
        <v>333627</v>
      </c>
      <c r="K169" s="51">
        <v>360635</v>
      </c>
      <c r="L169" s="51">
        <v>385857</v>
      </c>
      <c r="M169" s="51">
        <v>409549</v>
      </c>
      <c r="N169" s="51">
        <v>431260</v>
      </c>
      <c r="O169" s="51">
        <v>450607</v>
      </c>
      <c r="P169" s="51">
        <v>467428</v>
      </c>
      <c r="Q169" s="52">
        <v>481772</v>
      </c>
      <c r="R169" s="51">
        <v>494014</v>
      </c>
      <c r="S169" s="51">
        <v>504817</v>
      </c>
      <c r="T169" s="51">
        <v>515081</v>
      </c>
      <c r="U169" s="51">
        <v>525736</v>
      </c>
      <c r="V169" s="51">
        <v>537527</v>
      </c>
      <c r="W169" s="51">
        <v>551277</v>
      </c>
      <c r="X169" s="51">
        <v>568177</v>
      </c>
      <c r="Y169" s="51">
        <v>589575</v>
      </c>
      <c r="Z169" s="52">
        <v>616817</v>
      </c>
      <c r="AA169" s="51">
        <v>648270</v>
      </c>
      <c r="AB169" s="51">
        <v>684521</v>
      </c>
      <c r="AC169" s="51">
        <v>731512</v>
      </c>
      <c r="AD169" s="51">
        <v>797038</v>
      </c>
      <c r="AE169" s="51">
        <v>885439</v>
      </c>
      <c r="AF169" s="51">
        <v>1000607</v>
      </c>
      <c r="AG169" s="52">
        <v>1137553</v>
      </c>
      <c r="AH169" s="51">
        <v>1280862</v>
      </c>
      <c r="AI169" s="51">
        <v>1409423</v>
      </c>
      <c r="AJ169" s="51">
        <f t="shared" si="9"/>
        <v>1758793</v>
      </c>
      <c r="AK169" s="51">
        <f t="shared" si="10"/>
        <v>1870041</v>
      </c>
      <c r="AM169" t="s">
        <v>133</v>
      </c>
      <c r="AN169" t="s">
        <v>1591</v>
      </c>
      <c r="AO169" t="s">
        <v>1688</v>
      </c>
      <c r="AP169" t="s">
        <v>1689</v>
      </c>
      <c r="AQ169">
        <v>2372000</v>
      </c>
      <c r="AR169">
        <v>2420000</v>
      </c>
      <c r="AS169">
        <v>2482000</v>
      </c>
      <c r="AT169">
        <v>2532000</v>
      </c>
      <c r="AU169">
        <v>2585000</v>
      </c>
      <c r="AV169">
        <v>2628000</v>
      </c>
      <c r="AW169">
        <v>2676000</v>
      </c>
      <c r="AX169">
        <v>2724000</v>
      </c>
      <c r="AY169">
        <v>2748000</v>
      </c>
      <c r="AZ169">
        <v>2804000</v>
      </c>
      <c r="BA169">
        <v>2820000</v>
      </c>
      <c r="BB169">
        <v>2854000</v>
      </c>
      <c r="BC169">
        <v>2902000</v>
      </c>
      <c r="BD169">
        <v>2956000</v>
      </c>
      <c r="BE169">
        <v>3024000</v>
      </c>
      <c r="BF169">
        <v>3087000</v>
      </c>
      <c r="BG169">
        <v>3111000</v>
      </c>
      <c r="BH169">
        <v>3120000</v>
      </c>
      <c r="BI169">
        <v>3121000</v>
      </c>
      <c r="BJ169">
        <v>3109000</v>
      </c>
      <c r="BK169">
        <v>3113000</v>
      </c>
      <c r="BL169">
        <v>3145000</v>
      </c>
      <c r="BM169">
        <v>3180800</v>
      </c>
      <c r="BN169">
        <v>3221700</v>
      </c>
      <c r="BO169">
        <v>3252800</v>
      </c>
      <c r="BP169">
        <v>3271500</v>
      </c>
      <c r="BQ169">
        <v>3277000</v>
      </c>
      <c r="BR169">
        <v>3305000</v>
      </c>
      <c r="BS169">
        <v>3350000</v>
      </c>
      <c r="BT169">
        <v>3398000</v>
      </c>
      <c r="BU169">
        <v>3448000</v>
      </c>
      <c r="BV169">
        <v>3495100</v>
      </c>
      <c r="BW169">
        <v>3531700</v>
      </c>
      <c r="BX169">
        <v>3572200</v>
      </c>
      <c r="BY169">
        <v>3620100</v>
      </c>
      <c r="BZ169">
        <v>3673400</v>
      </c>
      <c r="CA169">
        <v>3732000</v>
      </c>
      <c r="CB169">
        <v>3781400</v>
      </c>
      <c r="CC169">
        <v>3815000</v>
      </c>
      <c r="CD169">
        <v>3835100</v>
      </c>
      <c r="CE169">
        <v>3857800</v>
      </c>
      <c r="CF169">
        <v>3880500</v>
      </c>
      <c r="CG169">
        <v>3948500</v>
      </c>
      <c r="CH169">
        <v>4027200</v>
      </c>
      <c r="CI169">
        <v>4087500</v>
      </c>
      <c r="CJ169">
        <v>4133900</v>
      </c>
      <c r="CK169">
        <v>4184600</v>
      </c>
      <c r="CL169">
        <v>4228300</v>
      </c>
      <c r="CM169">
        <v>4268900</v>
      </c>
      <c r="CN169">
        <v>4315800</v>
      </c>
      <c r="CO169">
        <v>4367800</v>
      </c>
      <c r="CP169">
        <v>4405200</v>
      </c>
    </row>
    <row r="170" spans="1:94">
      <c r="A170" s="51" t="s">
        <v>4176</v>
      </c>
      <c r="B170" s="51" t="s">
        <v>1610</v>
      </c>
      <c r="C170" s="51" t="s">
        <v>1688</v>
      </c>
      <c r="D170" s="51" t="s">
        <v>1689</v>
      </c>
      <c r="E170" s="51" t="str">
        <f t="shared" si="11"/>
        <v>Romania.SP.POP.TOTL</v>
      </c>
      <c r="F170" s="52">
        <v>22201000</v>
      </c>
      <c r="G170" s="51">
        <v>22353000</v>
      </c>
      <c r="H170" s="51">
        <v>22478000</v>
      </c>
      <c r="I170" s="51">
        <v>22553000</v>
      </c>
      <c r="J170" s="51">
        <v>22625000</v>
      </c>
      <c r="K170" s="51">
        <v>22725000</v>
      </c>
      <c r="L170" s="51">
        <v>22823000</v>
      </c>
      <c r="M170" s="51">
        <v>22940000</v>
      </c>
      <c r="N170" s="51">
        <v>23054000</v>
      </c>
      <c r="O170" s="51">
        <v>23152000</v>
      </c>
      <c r="P170" s="51">
        <v>23207000</v>
      </c>
      <c r="Q170" s="52">
        <v>23185000</v>
      </c>
      <c r="R170" s="51">
        <v>22789000</v>
      </c>
      <c r="S170" s="51">
        <v>22755000</v>
      </c>
      <c r="T170" s="51">
        <v>22731000</v>
      </c>
      <c r="U170" s="51">
        <v>22681000</v>
      </c>
      <c r="V170" s="51">
        <v>22608000</v>
      </c>
      <c r="W170" s="51">
        <v>22554000</v>
      </c>
      <c r="X170" s="51">
        <v>22503000</v>
      </c>
      <c r="Y170" s="51">
        <v>22457994</v>
      </c>
      <c r="Z170" s="52">
        <v>22443000</v>
      </c>
      <c r="AA170" s="51">
        <v>22132000</v>
      </c>
      <c r="AB170" s="51">
        <v>21803128.876379199</v>
      </c>
      <c r="AC170" s="51">
        <v>21742028.254972</v>
      </c>
      <c r="AD170" s="51">
        <v>21684883.929825399</v>
      </c>
      <c r="AE170" s="51">
        <v>21634350</v>
      </c>
      <c r="AF170" s="51">
        <v>21587666</v>
      </c>
      <c r="AG170" s="52">
        <v>21546873</v>
      </c>
      <c r="AH170" s="51">
        <v>21513622</v>
      </c>
      <c r="AI170" s="51" t="e">
        <v>#N/A</v>
      </c>
      <c r="AJ170" s="51">
        <f t="shared" si="9"/>
        <v>21438001</v>
      </c>
      <c r="AK170" s="51">
        <f t="shared" si="10"/>
        <v>21390000</v>
      </c>
      <c r="AM170" t="s">
        <v>4</v>
      </c>
      <c r="AN170" t="s">
        <v>1592</v>
      </c>
      <c r="AO170" t="s">
        <v>1688</v>
      </c>
      <c r="AP170" t="s">
        <v>1689</v>
      </c>
      <c r="AQ170">
        <v>1772895</v>
      </c>
      <c r="AR170">
        <v>1828750</v>
      </c>
      <c r="AS170">
        <v>1885094</v>
      </c>
      <c r="AT170">
        <v>1942338</v>
      </c>
      <c r="AU170">
        <v>2001105</v>
      </c>
      <c r="AV170">
        <v>2061878</v>
      </c>
      <c r="AW170">
        <v>2124754</v>
      </c>
      <c r="AX170">
        <v>2189679</v>
      </c>
      <c r="AY170">
        <v>2256800</v>
      </c>
      <c r="AZ170">
        <v>2326261</v>
      </c>
      <c r="BA170">
        <v>2398160</v>
      </c>
      <c r="BB170">
        <v>2472476</v>
      </c>
      <c r="BC170">
        <v>2549185</v>
      </c>
      <c r="BD170">
        <v>2628337</v>
      </c>
      <c r="BE170">
        <v>2709983</v>
      </c>
      <c r="BF170">
        <v>2794083</v>
      </c>
      <c r="BG170">
        <v>2880571</v>
      </c>
      <c r="BH170">
        <v>2969183</v>
      </c>
      <c r="BI170">
        <v>3059408</v>
      </c>
      <c r="BJ170">
        <v>3150596</v>
      </c>
      <c r="BK170">
        <v>3242190</v>
      </c>
      <c r="BL170">
        <v>3334287</v>
      </c>
      <c r="BM170">
        <v>3426782</v>
      </c>
      <c r="BN170">
        <v>3518721</v>
      </c>
      <c r="BO170">
        <v>3608911</v>
      </c>
      <c r="BP170">
        <v>3696667</v>
      </c>
      <c r="BQ170">
        <v>3781070</v>
      </c>
      <c r="BR170">
        <v>3862724</v>
      </c>
      <c r="BS170">
        <v>3944304</v>
      </c>
      <c r="BT170">
        <v>4029509</v>
      </c>
      <c r="BU170">
        <v>4120797</v>
      </c>
      <c r="BV170">
        <v>4219176</v>
      </c>
      <c r="BW170">
        <v>4323263</v>
      </c>
      <c r="BX170">
        <v>4430182</v>
      </c>
      <c r="BY170">
        <v>4535802</v>
      </c>
      <c r="BZ170">
        <v>4637040</v>
      </c>
      <c r="CA170">
        <v>4733164</v>
      </c>
      <c r="CB170">
        <v>4824799</v>
      </c>
      <c r="CC170">
        <v>4911886</v>
      </c>
      <c r="CD170">
        <v>4994730</v>
      </c>
      <c r="CE170">
        <v>5073704</v>
      </c>
      <c r="CF170">
        <v>5148635</v>
      </c>
      <c r="CG170">
        <v>5219724</v>
      </c>
      <c r="CH170">
        <v>5288271</v>
      </c>
      <c r="CI170">
        <v>5356012</v>
      </c>
      <c r="CJ170">
        <v>5424336</v>
      </c>
      <c r="CK170">
        <v>5493527</v>
      </c>
      <c r="CL170">
        <v>5563654</v>
      </c>
      <c r="CM170">
        <v>5635577</v>
      </c>
      <c r="CN170">
        <v>5710230</v>
      </c>
      <c r="CO170">
        <v>5788163</v>
      </c>
      <c r="CP170">
        <v>5869859</v>
      </c>
    </row>
    <row r="171" spans="1:94">
      <c r="A171" s="51" t="s">
        <v>1731</v>
      </c>
      <c r="B171" s="51" t="s">
        <v>1611</v>
      </c>
      <c r="C171" s="51" t="s">
        <v>1688</v>
      </c>
      <c r="D171" s="51" t="s">
        <v>1689</v>
      </c>
      <c r="E171" s="51" t="str">
        <f t="shared" si="11"/>
        <v>Russia.SP.POP.TOTL</v>
      </c>
      <c r="F171" s="52">
        <v>139010000</v>
      </c>
      <c r="G171" s="51">
        <v>139941000</v>
      </c>
      <c r="H171" s="51">
        <v>140823000</v>
      </c>
      <c r="I171" s="51">
        <v>141668000</v>
      </c>
      <c r="J171" s="51">
        <v>142745000</v>
      </c>
      <c r="K171" s="51">
        <v>143858000</v>
      </c>
      <c r="L171" s="51">
        <v>144894000</v>
      </c>
      <c r="M171" s="51">
        <v>145908000</v>
      </c>
      <c r="N171" s="51">
        <v>146857000</v>
      </c>
      <c r="O171" s="51">
        <v>147721000</v>
      </c>
      <c r="P171" s="51">
        <v>148292000</v>
      </c>
      <c r="Q171" s="52">
        <v>148624000</v>
      </c>
      <c r="R171" s="51">
        <v>148689000</v>
      </c>
      <c r="S171" s="51">
        <v>148520000</v>
      </c>
      <c r="T171" s="51">
        <v>148336000</v>
      </c>
      <c r="U171" s="51">
        <v>148141000</v>
      </c>
      <c r="V171" s="51">
        <v>147739000</v>
      </c>
      <c r="W171" s="51">
        <v>147304000</v>
      </c>
      <c r="X171" s="51">
        <v>146899000</v>
      </c>
      <c r="Y171" s="51">
        <v>146309000</v>
      </c>
      <c r="Z171" s="52">
        <v>146303000</v>
      </c>
      <c r="AA171" s="51">
        <v>145949580.33512801</v>
      </c>
      <c r="AB171" s="51">
        <v>145299690.295609</v>
      </c>
      <c r="AC171" s="51">
        <v>144599446.74859601</v>
      </c>
      <c r="AD171" s="51">
        <v>143849574.20861599</v>
      </c>
      <c r="AE171" s="51">
        <v>143150000</v>
      </c>
      <c r="AF171" s="51">
        <v>142500000</v>
      </c>
      <c r="AG171" s="52">
        <v>142100000</v>
      </c>
      <c r="AH171" s="51">
        <v>141950000</v>
      </c>
      <c r="AI171" s="51">
        <v>141850000</v>
      </c>
      <c r="AJ171" s="51">
        <f t="shared" si="9"/>
        <v>141920000</v>
      </c>
      <c r="AK171" s="51">
        <f t="shared" si="10"/>
        <v>141930000</v>
      </c>
      <c r="AM171" t="s">
        <v>4092</v>
      </c>
      <c r="AN171" t="s">
        <v>1593</v>
      </c>
      <c r="AO171" t="s">
        <v>1688</v>
      </c>
      <c r="AP171" t="s">
        <v>1689</v>
      </c>
      <c r="AQ171">
        <v>3249965</v>
      </c>
      <c r="AR171">
        <v>3344605</v>
      </c>
      <c r="AS171">
        <v>3443850</v>
      </c>
      <c r="AT171">
        <v>3547421</v>
      </c>
      <c r="AU171">
        <v>3654806</v>
      </c>
      <c r="AV171">
        <v>3765632</v>
      </c>
      <c r="AW171">
        <v>3879910</v>
      </c>
      <c r="AX171">
        <v>3997810</v>
      </c>
      <c r="AY171">
        <v>4119299</v>
      </c>
      <c r="AZ171">
        <v>4244349</v>
      </c>
      <c r="BA171">
        <v>4372957</v>
      </c>
      <c r="BB171">
        <v>4505018</v>
      </c>
      <c r="BC171">
        <v>4640560</v>
      </c>
      <c r="BD171">
        <v>4779869</v>
      </c>
      <c r="BE171">
        <v>4923337</v>
      </c>
      <c r="BF171">
        <v>5071204</v>
      </c>
      <c r="BG171">
        <v>5223853</v>
      </c>
      <c r="BH171">
        <v>5381141</v>
      </c>
      <c r="BI171">
        <v>5542178</v>
      </c>
      <c r="BJ171">
        <v>5705724</v>
      </c>
      <c r="BK171">
        <v>5871030</v>
      </c>
      <c r="BL171">
        <v>6038229</v>
      </c>
      <c r="BM171">
        <v>6208128</v>
      </c>
      <c r="BN171">
        <v>6381552</v>
      </c>
      <c r="BO171">
        <v>6559627</v>
      </c>
      <c r="BP171">
        <v>6743501</v>
      </c>
      <c r="BQ171">
        <v>6933529</v>
      </c>
      <c r="BR171">
        <v>7130570</v>
      </c>
      <c r="BS171">
        <v>7336924</v>
      </c>
      <c r="BT171">
        <v>7555416</v>
      </c>
      <c r="BU171">
        <v>7788198</v>
      </c>
      <c r="BV171">
        <v>8036341</v>
      </c>
      <c r="BW171">
        <v>8299868</v>
      </c>
      <c r="BX171">
        <v>8578542</v>
      </c>
      <c r="BY171">
        <v>8871631</v>
      </c>
      <c r="BZ171">
        <v>9178575</v>
      </c>
      <c r="CA171">
        <v>9499892</v>
      </c>
      <c r="CB171">
        <v>9835945</v>
      </c>
      <c r="CC171">
        <v>10185812</v>
      </c>
      <c r="CD171">
        <v>10548219</v>
      </c>
      <c r="CE171">
        <v>10922421</v>
      </c>
      <c r="CF171">
        <v>11308134</v>
      </c>
      <c r="CG171">
        <v>11706182</v>
      </c>
      <c r="CH171">
        <v>12118322</v>
      </c>
      <c r="CI171">
        <v>12546945</v>
      </c>
      <c r="CJ171">
        <v>12993884</v>
      </c>
      <c r="CK171">
        <v>13460138</v>
      </c>
      <c r="CL171">
        <v>13945662</v>
      </c>
      <c r="CM171">
        <v>14450007</v>
      </c>
      <c r="CN171">
        <v>14972257</v>
      </c>
      <c r="CO171">
        <v>15511953</v>
      </c>
      <c r="CP171">
        <v>16068994</v>
      </c>
    </row>
    <row r="172" spans="1:94">
      <c r="A172" s="51" t="s">
        <v>4098</v>
      </c>
      <c r="B172" s="51" t="s">
        <v>1612</v>
      </c>
      <c r="C172" s="51" t="s">
        <v>1688</v>
      </c>
      <c r="D172" s="51" t="s">
        <v>1689</v>
      </c>
      <c r="E172" s="51" t="str">
        <f t="shared" si="11"/>
        <v>Rwanda.SP.POP.TOTL</v>
      </c>
      <c r="F172" s="52">
        <v>5196989</v>
      </c>
      <c r="G172" s="51">
        <v>5362273</v>
      </c>
      <c r="H172" s="51">
        <v>5522942</v>
      </c>
      <c r="I172" s="51">
        <v>5691374</v>
      </c>
      <c r="J172" s="51">
        <v>5884906</v>
      </c>
      <c r="K172" s="51">
        <v>6111361</v>
      </c>
      <c r="L172" s="51">
        <v>6394139</v>
      </c>
      <c r="M172" s="51">
        <v>6719259</v>
      </c>
      <c r="N172" s="51">
        <v>7013632</v>
      </c>
      <c r="O172" s="51">
        <v>7177953</v>
      </c>
      <c r="P172" s="51">
        <v>7150297</v>
      </c>
      <c r="Q172" s="52">
        <v>6885982</v>
      </c>
      <c r="R172" s="51">
        <v>6430119</v>
      </c>
      <c r="S172" s="51">
        <v>5919662</v>
      </c>
      <c r="T172" s="51">
        <v>5545631</v>
      </c>
      <c r="U172" s="51">
        <v>5440441</v>
      </c>
      <c r="V172" s="51">
        <v>5660132</v>
      </c>
      <c r="W172" s="51">
        <v>6150852</v>
      </c>
      <c r="X172" s="51">
        <v>6800655</v>
      </c>
      <c r="Y172" s="51">
        <v>7443081</v>
      </c>
      <c r="Z172" s="52">
        <v>7957797</v>
      </c>
      <c r="AA172" s="51">
        <v>8310051</v>
      </c>
      <c r="AB172" s="51">
        <v>8538697</v>
      </c>
      <c r="AC172" s="51">
        <v>8685457</v>
      </c>
      <c r="AD172" s="51">
        <v>8819688</v>
      </c>
      <c r="AE172" s="51">
        <v>8992140</v>
      </c>
      <c r="AF172" s="51">
        <v>9209997</v>
      </c>
      <c r="AG172" s="52">
        <v>9454534</v>
      </c>
      <c r="AH172" s="51">
        <v>9720694</v>
      </c>
      <c r="AI172" s="51">
        <v>9997614</v>
      </c>
      <c r="AJ172" s="51">
        <f t="shared" si="9"/>
        <v>10624005</v>
      </c>
      <c r="AK172" s="51">
        <f t="shared" si="10"/>
        <v>10942950</v>
      </c>
      <c r="AM172" t="s">
        <v>4093</v>
      </c>
      <c r="AN172" t="s">
        <v>1594</v>
      </c>
      <c r="AO172" t="s">
        <v>1688</v>
      </c>
      <c r="AP172" t="s">
        <v>1689</v>
      </c>
      <c r="AQ172">
        <v>45926253</v>
      </c>
      <c r="AR172">
        <v>46912826</v>
      </c>
      <c r="AS172">
        <v>47935878</v>
      </c>
      <c r="AT172">
        <v>48992838</v>
      </c>
      <c r="AU172">
        <v>50079946</v>
      </c>
      <c r="AV172">
        <v>51195706</v>
      </c>
      <c r="AW172">
        <v>52341981</v>
      </c>
      <c r="AX172">
        <v>53524049</v>
      </c>
      <c r="AY172">
        <v>54748444</v>
      </c>
      <c r="AZ172">
        <v>56023503</v>
      </c>
      <c r="BA172">
        <v>57357275</v>
      </c>
      <c r="BB172">
        <v>58745411</v>
      </c>
      <c r="BC172">
        <v>60191508</v>
      </c>
      <c r="BD172">
        <v>61720304</v>
      </c>
      <c r="BE172">
        <v>63363756</v>
      </c>
      <c r="BF172">
        <v>65141058</v>
      </c>
      <c r="BG172">
        <v>67067498.999999993</v>
      </c>
      <c r="BH172">
        <v>69127157</v>
      </c>
      <c r="BI172">
        <v>71269619</v>
      </c>
      <c r="BJ172">
        <v>73424869</v>
      </c>
      <c r="BK172">
        <v>75543388</v>
      </c>
      <c r="BL172">
        <v>77604166</v>
      </c>
      <c r="BM172">
        <v>79623647</v>
      </c>
      <c r="BN172">
        <v>81635550</v>
      </c>
      <c r="BO172">
        <v>83691577</v>
      </c>
      <c r="BP172">
        <v>85828707</v>
      </c>
      <c r="BQ172">
        <v>88057486</v>
      </c>
      <c r="BR172">
        <v>90363921</v>
      </c>
      <c r="BS172">
        <v>92731304</v>
      </c>
      <c r="BT172">
        <v>95133496</v>
      </c>
      <c r="BU172">
        <v>97552057</v>
      </c>
      <c r="BV172">
        <v>99986136</v>
      </c>
      <c r="BW172">
        <v>102444773</v>
      </c>
      <c r="BX172">
        <v>104931559</v>
      </c>
      <c r="BY172">
        <v>107452627</v>
      </c>
      <c r="BZ172">
        <v>110014688</v>
      </c>
      <c r="CA172">
        <v>112618306</v>
      </c>
      <c r="CB172">
        <v>115268715</v>
      </c>
      <c r="CC172">
        <v>117983368</v>
      </c>
      <c r="CD172">
        <v>120784408</v>
      </c>
      <c r="CE172">
        <v>123688536</v>
      </c>
      <c r="CF172">
        <v>126704722</v>
      </c>
      <c r="CG172">
        <v>129832447</v>
      </c>
      <c r="CH172">
        <v>133067097.00000001</v>
      </c>
      <c r="CI172">
        <v>136399438</v>
      </c>
      <c r="CJ172">
        <v>139823340</v>
      </c>
      <c r="CK172">
        <v>143338939</v>
      </c>
      <c r="CL172">
        <v>146951477</v>
      </c>
      <c r="CM172">
        <v>150665730</v>
      </c>
      <c r="CN172">
        <v>154488072</v>
      </c>
      <c r="CO172">
        <v>158423182</v>
      </c>
      <c r="CP172">
        <v>162470737</v>
      </c>
    </row>
    <row r="173" spans="1:94">
      <c r="A173" s="51" t="s">
        <v>89</v>
      </c>
      <c r="B173" s="51" t="s">
        <v>1613</v>
      </c>
      <c r="C173" s="51" t="s">
        <v>1688</v>
      </c>
      <c r="D173" s="51" t="s">
        <v>1689</v>
      </c>
      <c r="E173" s="51" t="str">
        <f t="shared" si="11"/>
        <v>Samoa.SP.POP.TOTL</v>
      </c>
      <c r="F173" s="52">
        <v>155019</v>
      </c>
      <c r="G173" s="51">
        <v>155492</v>
      </c>
      <c r="H173" s="51">
        <v>155836</v>
      </c>
      <c r="I173" s="51">
        <v>156127</v>
      </c>
      <c r="J173" s="51">
        <v>156466</v>
      </c>
      <c r="K173" s="51">
        <v>156928</v>
      </c>
      <c r="L173" s="51">
        <v>157543</v>
      </c>
      <c r="M173" s="51">
        <v>158304</v>
      </c>
      <c r="N173" s="51">
        <v>159204</v>
      </c>
      <c r="O173" s="51">
        <v>160218</v>
      </c>
      <c r="P173" s="51">
        <v>161330</v>
      </c>
      <c r="Q173" s="52">
        <v>162526</v>
      </c>
      <c r="R173" s="51">
        <v>163805</v>
      </c>
      <c r="S173" s="51">
        <v>165183</v>
      </c>
      <c r="T173" s="51">
        <v>166677</v>
      </c>
      <c r="U173" s="51">
        <v>168285</v>
      </c>
      <c r="V173" s="51">
        <v>170023</v>
      </c>
      <c r="W173" s="51">
        <v>171849</v>
      </c>
      <c r="X173" s="51">
        <v>173642</v>
      </c>
      <c r="Y173" s="51">
        <v>175249</v>
      </c>
      <c r="Z173" s="52">
        <v>176556</v>
      </c>
      <c r="AA173" s="51">
        <v>177525</v>
      </c>
      <c r="AB173" s="51">
        <v>178187</v>
      </c>
      <c r="AC173" s="51">
        <v>178595</v>
      </c>
      <c r="AD173" s="51">
        <v>178831</v>
      </c>
      <c r="AE173" s="51">
        <v>178966</v>
      </c>
      <c r="AF173" s="51">
        <v>179004</v>
      </c>
      <c r="AG173" s="52">
        <v>178948</v>
      </c>
      <c r="AH173" s="51">
        <v>178869</v>
      </c>
      <c r="AI173" s="51">
        <v>178846</v>
      </c>
      <c r="AJ173" s="51">
        <f t="shared" si="9"/>
        <v>183081</v>
      </c>
      <c r="AK173" s="51">
        <f t="shared" si="10"/>
        <v>183874</v>
      </c>
      <c r="AM173" t="s">
        <v>4798</v>
      </c>
      <c r="AN173" t="s">
        <v>4835</v>
      </c>
      <c r="AO173" t="s">
        <v>1688</v>
      </c>
      <c r="AP173" t="s">
        <v>1689</v>
      </c>
      <c r="AQ173">
        <v>55898794</v>
      </c>
      <c r="AR173">
        <v>57280079.200000003</v>
      </c>
      <c r="AS173">
        <v>58695609.200000003</v>
      </c>
      <c r="AT173">
        <v>60155657.200000003</v>
      </c>
      <c r="AU173">
        <v>61676948.200000003</v>
      </c>
      <c r="AV173">
        <v>63270225</v>
      </c>
      <c r="AW173">
        <v>64940448.200000003</v>
      </c>
      <c r="AX173">
        <v>66679054.200000003</v>
      </c>
      <c r="AY173">
        <v>68467485.200000003</v>
      </c>
      <c r="AZ173">
        <v>70280255.200000003</v>
      </c>
      <c r="BA173">
        <v>72100463</v>
      </c>
      <c r="BB173">
        <v>73911327.997960567</v>
      </c>
      <c r="BC173">
        <v>75741588.885716438</v>
      </c>
      <c r="BD173">
        <v>77607944.885716438</v>
      </c>
      <c r="BE173">
        <v>79532487.997960567</v>
      </c>
      <c r="BF173">
        <v>81532379</v>
      </c>
      <c r="BG173">
        <v>83607994.599181205</v>
      </c>
      <c r="BH173">
        <v>85759692.432645977</v>
      </c>
      <c r="BI173">
        <v>87998482.153866604</v>
      </c>
      <c r="BJ173">
        <v>90335973.889378354</v>
      </c>
      <c r="BK173">
        <v>92777616</v>
      </c>
      <c r="BL173">
        <v>95327551.537566289</v>
      </c>
      <c r="BM173">
        <v>97972777.331463113</v>
      </c>
      <c r="BN173">
        <v>100684469.98862755</v>
      </c>
      <c r="BO173">
        <v>103383966.14039959</v>
      </c>
      <c r="BP173">
        <v>106159146.96948412</v>
      </c>
      <c r="BQ173">
        <v>108935358.57944697</v>
      </c>
      <c r="BR173">
        <v>111654495.36353536</v>
      </c>
      <c r="BS173">
        <v>114318261.98112001</v>
      </c>
      <c r="BT173">
        <v>116853516.40000001</v>
      </c>
      <c r="BU173">
        <v>119412421</v>
      </c>
      <c r="BV173">
        <v>121860982</v>
      </c>
      <c r="BW173">
        <v>124242013</v>
      </c>
      <c r="BX173">
        <v>126554127</v>
      </c>
      <c r="BY173">
        <v>128809273</v>
      </c>
      <c r="BZ173">
        <v>131016510</v>
      </c>
      <c r="CA173">
        <v>133182982</v>
      </c>
      <c r="CB173">
        <v>135317228</v>
      </c>
      <c r="CC173">
        <v>137440112</v>
      </c>
      <c r="CD173">
        <v>139590784</v>
      </c>
      <c r="CE173">
        <v>141770171</v>
      </c>
      <c r="CF173">
        <v>144004361</v>
      </c>
      <c r="CG173">
        <v>146286604</v>
      </c>
      <c r="CH173">
        <v>148563073</v>
      </c>
      <c r="CI173">
        <v>150908395</v>
      </c>
      <c r="CJ173">
        <v>153282846</v>
      </c>
      <c r="CK173">
        <v>155684129</v>
      </c>
      <c r="CL173">
        <v>158107529</v>
      </c>
      <c r="CM173">
        <v>160551299</v>
      </c>
      <c r="CN173">
        <v>163003162</v>
      </c>
      <c r="CO173">
        <v>165444909</v>
      </c>
      <c r="CP173">
        <v>167886509</v>
      </c>
    </row>
    <row r="174" spans="1:94">
      <c r="A174" s="51" t="s">
        <v>1732</v>
      </c>
      <c r="B174" s="51" t="s">
        <v>1615</v>
      </c>
      <c r="C174" s="51" t="s">
        <v>1688</v>
      </c>
      <c r="D174" s="51" t="s">
        <v>1689</v>
      </c>
      <c r="E174" s="51" t="str">
        <f t="shared" si="11"/>
        <v>SanMarino.SP.POP.TOTL</v>
      </c>
      <c r="F174" s="52" t="s">
        <v>1768</v>
      </c>
      <c r="G174" s="51" t="s">
        <v>1768</v>
      </c>
      <c r="H174" s="51" t="s">
        <v>1768</v>
      </c>
      <c r="I174" s="51" t="s">
        <v>1768</v>
      </c>
      <c r="J174" s="51" t="s">
        <v>1768</v>
      </c>
      <c r="K174" s="51" t="s">
        <v>1768</v>
      </c>
      <c r="L174" s="51" t="s">
        <v>1768</v>
      </c>
      <c r="M174" s="51" t="s">
        <v>1768</v>
      </c>
      <c r="N174" s="51" t="s">
        <v>1768</v>
      </c>
      <c r="O174" s="51" t="s">
        <v>1768</v>
      </c>
      <c r="P174" s="51" t="s">
        <v>1768</v>
      </c>
      <c r="Q174" s="52" t="s">
        <v>1768</v>
      </c>
      <c r="R174" s="51" t="s">
        <v>1768</v>
      </c>
      <c r="S174" s="51" t="s">
        <v>1768</v>
      </c>
      <c r="T174" s="51" t="s">
        <v>1768</v>
      </c>
      <c r="U174" s="51" t="s">
        <v>1768</v>
      </c>
      <c r="V174" s="51" t="s">
        <v>1768</v>
      </c>
      <c r="W174" s="51" t="s">
        <v>1768</v>
      </c>
      <c r="X174" s="51" t="s">
        <v>1768</v>
      </c>
      <c r="Y174" s="51" t="s">
        <v>1768</v>
      </c>
      <c r="Z174" s="52" t="s">
        <v>1768</v>
      </c>
      <c r="AA174" s="51" t="s">
        <v>1768</v>
      </c>
      <c r="AB174" s="51" t="s">
        <v>1768</v>
      </c>
      <c r="AC174" s="51" t="s">
        <v>1768</v>
      </c>
      <c r="AD174" s="51">
        <v>29457</v>
      </c>
      <c r="AE174" s="51">
        <v>29836</v>
      </c>
      <c r="AF174" s="51">
        <v>30184</v>
      </c>
      <c r="AG174" s="52">
        <v>30580</v>
      </c>
      <c r="AH174" s="51">
        <v>31006</v>
      </c>
      <c r="AI174" s="51" t="e">
        <v>#N/A</v>
      </c>
      <c r="AJ174" s="51">
        <f t="shared" si="9"/>
        <v>31534</v>
      </c>
      <c r="AK174" s="51">
        <f t="shared" si="10"/>
        <v>31735</v>
      </c>
      <c r="AM174" t="s">
        <v>4335</v>
      </c>
      <c r="AN174" t="s">
        <v>4836</v>
      </c>
      <c r="AO174" t="s">
        <v>1688</v>
      </c>
      <c r="AP174" t="s">
        <v>1689</v>
      </c>
      <c r="AQ174">
        <v>198624409</v>
      </c>
      <c r="AR174">
        <v>202007500</v>
      </c>
      <c r="AS174">
        <v>205198600</v>
      </c>
      <c r="AT174">
        <v>208253700</v>
      </c>
      <c r="AU174">
        <v>211262900</v>
      </c>
      <c r="AV174">
        <v>214031100</v>
      </c>
      <c r="AW174">
        <v>216659000</v>
      </c>
      <c r="AX174">
        <v>219176000</v>
      </c>
      <c r="AY174">
        <v>221503000</v>
      </c>
      <c r="AZ174">
        <v>223759000</v>
      </c>
      <c r="BA174">
        <v>226431000</v>
      </c>
      <c r="BB174">
        <v>229361135.16705054</v>
      </c>
      <c r="BC174">
        <v>231943830.79376164</v>
      </c>
      <c r="BD174">
        <v>234332207.50864366</v>
      </c>
      <c r="BE174">
        <v>236681487.27593362</v>
      </c>
      <c r="BF174">
        <v>239235000</v>
      </c>
      <c r="BG174">
        <v>241606200</v>
      </c>
      <c r="BH174">
        <v>244088400</v>
      </c>
      <c r="BI174">
        <v>246674600</v>
      </c>
      <c r="BJ174">
        <v>249385800</v>
      </c>
      <c r="BK174">
        <v>251872000</v>
      </c>
      <c r="BL174">
        <v>254420400</v>
      </c>
      <c r="BM174">
        <v>256920800</v>
      </c>
      <c r="BN174">
        <v>259303200</v>
      </c>
      <c r="BO174">
        <v>261582600</v>
      </c>
      <c r="BP174">
        <v>263922000</v>
      </c>
      <c r="BQ174">
        <v>266393900</v>
      </c>
      <c r="BR174">
        <v>268896800</v>
      </c>
      <c r="BS174">
        <v>271452700</v>
      </c>
      <c r="BT174">
        <v>274257600</v>
      </c>
      <c r="BU174">
        <v>277474500</v>
      </c>
      <c r="BV174">
        <v>281213681.963727</v>
      </c>
      <c r="BW174">
        <v>285094597.35751122</v>
      </c>
      <c r="BX174">
        <v>288813410.36054432</v>
      </c>
      <c r="BY174">
        <v>292299206.40412605</v>
      </c>
      <c r="BZ174">
        <v>295693700</v>
      </c>
      <c r="CA174">
        <v>299127700</v>
      </c>
      <c r="CB174">
        <v>302706100</v>
      </c>
      <c r="CC174">
        <v>306163900</v>
      </c>
      <c r="CD174">
        <v>309601200</v>
      </c>
      <c r="CE174">
        <v>312994211</v>
      </c>
      <c r="CF174">
        <v>316113355</v>
      </c>
      <c r="CG174">
        <v>319049993</v>
      </c>
      <c r="CH174">
        <v>321846933</v>
      </c>
      <c r="CI174">
        <v>324863598</v>
      </c>
      <c r="CJ174">
        <v>327892199</v>
      </c>
      <c r="CK174">
        <v>331019786</v>
      </c>
      <c r="CL174">
        <v>334224940</v>
      </c>
      <c r="CM174">
        <v>337477264</v>
      </c>
      <c r="CN174">
        <v>340565619</v>
      </c>
      <c r="CO174">
        <v>343540107</v>
      </c>
      <c r="CP174">
        <v>346139396</v>
      </c>
    </row>
    <row r="175" spans="1:94">
      <c r="A175" s="51" t="s">
        <v>1616</v>
      </c>
      <c r="B175" s="51" t="s">
        <v>1617</v>
      </c>
      <c r="C175" s="51" t="s">
        <v>1688</v>
      </c>
      <c r="D175" s="51" t="s">
        <v>1689</v>
      </c>
      <c r="E175" s="51" t="str">
        <f t="shared" si="11"/>
        <v>Sao Tome and Principe.SP.POP.TOTL</v>
      </c>
      <c r="F175" s="52">
        <v>94688</v>
      </c>
      <c r="G175" s="51">
        <v>96721</v>
      </c>
      <c r="H175" s="51">
        <v>98502</v>
      </c>
      <c r="I175" s="51">
        <v>100162</v>
      </c>
      <c r="J175" s="51">
        <v>101899</v>
      </c>
      <c r="K175" s="51">
        <v>103852</v>
      </c>
      <c r="L175" s="51">
        <v>106065</v>
      </c>
      <c r="M175" s="51">
        <v>108485</v>
      </c>
      <c r="N175" s="51">
        <v>111038</v>
      </c>
      <c r="O175" s="51">
        <v>113610</v>
      </c>
      <c r="P175" s="51">
        <v>116117</v>
      </c>
      <c r="Q175" s="52">
        <v>118538</v>
      </c>
      <c r="R175" s="51">
        <v>120904</v>
      </c>
      <c r="S175" s="51">
        <v>123234</v>
      </c>
      <c r="T175" s="51">
        <v>125569</v>
      </c>
      <c r="U175" s="51">
        <v>127935</v>
      </c>
      <c r="V175" s="51">
        <v>130337</v>
      </c>
      <c r="W175" s="51">
        <v>132761</v>
      </c>
      <c r="X175" s="51">
        <v>135205</v>
      </c>
      <c r="Y175" s="51">
        <v>137664</v>
      </c>
      <c r="Z175" s="52">
        <v>140131</v>
      </c>
      <c r="AA175" s="51">
        <v>142610</v>
      </c>
      <c r="AB175" s="51">
        <v>145106</v>
      </c>
      <c r="AC175" s="51">
        <v>147611</v>
      </c>
      <c r="AD175" s="51">
        <v>150118</v>
      </c>
      <c r="AE175" s="51">
        <v>152622</v>
      </c>
      <c r="AF175" s="51">
        <v>155126</v>
      </c>
      <c r="AG175" s="52">
        <v>157637</v>
      </c>
      <c r="AH175" s="51">
        <v>160174</v>
      </c>
      <c r="AI175" s="51">
        <v>162755</v>
      </c>
      <c r="AJ175" s="51">
        <f t="shared" si="9"/>
        <v>165397</v>
      </c>
      <c r="AK175" s="51">
        <f t="shared" si="10"/>
        <v>168526</v>
      </c>
      <c r="AM175" t="s">
        <v>1595</v>
      </c>
      <c r="AN175" t="s">
        <v>1596</v>
      </c>
      <c r="AO175" t="s">
        <v>1688</v>
      </c>
      <c r="AP175" t="s">
        <v>1689</v>
      </c>
      <c r="AQ175">
        <v>10070</v>
      </c>
      <c r="AR175">
        <v>10340</v>
      </c>
      <c r="AS175">
        <v>10541</v>
      </c>
      <c r="AT175">
        <v>10709</v>
      </c>
      <c r="AU175">
        <v>10901</v>
      </c>
      <c r="AV175">
        <v>11157</v>
      </c>
      <c r="AW175">
        <v>11489</v>
      </c>
      <c r="AX175">
        <v>11882</v>
      </c>
      <c r="AY175">
        <v>12318</v>
      </c>
      <c r="AZ175">
        <v>12766</v>
      </c>
      <c r="BA175">
        <v>13203</v>
      </c>
      <c r="BB175">
        <v>13658</v>
      </c>
      <c r="BC175">
        <v>14142</v>
      </c>
      <c r="BD175">
        <v>14605</v>
      </c>
      <c r="BE175">
        <v>14978</v>
      </c>
      <c r="BF175">
        <v>15232</v>
      </c>
      <c r="BG175">
        <v>15316</v>
      </c>
      <c r="BH175">
        <v>15293</v>
      </c>
      <c r="BI175">
        <v>15390</v>
      </c>
      <c r="BJ175">
        <v>15906</v>
      </c>
      <c r="BK175">
        <v>17048</v>
      </c>
      <c r="BL175">
        <v>18906</v>
      </c>
      <c r="BM175">
        <v>21392</v>
      </c>
      <c r="BN175">
        <v>24308</v>
      </c>
      <c r="BO175">
        <v>27362</v>
      </c>
      <c r="BP175">
        <v>30341</v>
      </c>
      <c r="BQ175">
        <v>33174</v>
      </c>
      <c r="BR175">
        <v>35906</v>
      </c>
      <c r="BS175">
        <v>38571</v>
      </c>
      <c r="BT175">
        <v>41244</v>
      </c>
      <c r="BU175">
        <v>43973</v>
      </c>
      <c r="BV175">
        <v>46727</v>
      </c>
      <c r="BW175">
        <v>49456</v>
      </c>
      <c r="BX175">
        <v>52161</v>
      </c>
      <c r="BY175">
        <v>54852</v>
      </c>
      <c r="BZ175">
        <v>57517</v>
      </c>
      <c r="CA175">
        <v>60173</v>
      </c>
      <c r="CB175">
        <v>62766</v>
      </c>
      <c r="CC175">
        <v>65138</v>
      </c>
      <c r="CD175">
        <v>67075</v>
      </c>
      <c r="CE175">
        <v>68432</v>
      </c>
      <c r="CF175">
        <v>69184</v>
      </c>
      <c r="CG175">
        <v>69393</v>
      </c>
      <c r="CH175">
        <v>69105</v>
      </c>
      <c r="CI175">
        <v>68404</v>
      </c>
      <c r="CJ175">
        <v>67381</v>
      </c>
      <c r="CK175">
        <v>66006</v>
      </c>
      <c r="CL175">
        <v>64349</v>
      </c>
      <c r="CM175">
        <v>62707</v>
      </c>
      <c r="CN175">
        <v>61473</v>
      </c>
      <c r="CO175">
        <v>60917</v>
      </c>
      <c r="CP175">
        <v>61174</v>
      </c>
    </row>
    <row r="176" spans="1:94">
      <c r="A176" s="51" t="s">
        <v>1733</v>
      </c>
      <c r="B176" s="51" t="s">
        <v>1619</v>
      </c>
      <c r="C176" s="51" t="s">
        <v>1688</v>
      </c>
      <c r="D176" s="51" t="s">
        <v>1689</v>
      </c>
      <c r="E176" s="51" t="str">
        <f t="shared" si="11"/>
        <v>SaudiArabia.SP.POP.TOTL</v>
      </c>
      <c r="F176" s="52">
        <v>9604374</v>
      </c>
      <c r="G176" s="51">
        <v>10197191</v>
      </c>
      <c r="H176" s="51">
        <v>10825867</v>
      </c>
      <c r="I176" s="51">
        <v>11485091</v>
      </c>
      <c r="J176" s="51">
        <v>12168039</v>
      </c>
      <c r="K176" s="51">
        <v>12866860</v>
      </c>
      <c r="L176" s="51">
        <v>13584393</v>
      </c>
      <c r="M176" s="51">
        <v>14313619</v>
      </c>
      <c r="N176" s="51">
        <v>15025352</v>
      </c>
      <c r="O176" s="51">
        <v>15682036</v>
      </c>
      <c r="P176" s="51">
        <v>16258864</v>
      </c>
      <c r="Q176" s="52">
        <v>16600046.2502739</v>
      </c>
      <c r="R176" s="51">
        <v>16948388</v>
      </c>
      <c r="S176" s="51">
        <v>17378458.479989398</v>
      </c>
      <c r="T176" s="51">
        <v>17819442.128697701</v>
      </c>
      <c r="U176" s="51">
        <v>18271615.871087398</v>
      </c>
      <c r="V176" s="51">
        <v>18735263.659175601</v>
      </c>
      <c r="W176" s="51">
        <v>19210676.6503479</v>
      </c>
      <c r="X176" s="51">
        <v>19698153.390197001</v>
      </c>
      <c r="Y176" s="51">
        <v>20198000</v>
      </c>
      <c r="Z176" s="52">
        <v>20644120.996898599</v>
      </c>
      <c r="AA176" s="51">
        <v>21100095.639894601</v>
      </c>
      <c r="AB176" s="51">
        <v>21566141.570260301</v>
      </c>
      <c r="AC176" s="51">
        <v>22042481.2363947</v>
      </c>
      <c r="AD176" s="51">
        <v>22529342</v>
      </c>
      <c r="AE176" s="51">
        <v>23118994</v>
      </c>
      <c r="AF176" s="51">
        <v>23678849</v>
      </c>
      <c r="AG176" s="52">
        <v>24157431.0604394</v>
      </c>
      <c r="AH176" s="51">
        <v>24645685.921637502</v>
      </c>
      <c r="AI176" s="51">
        <v>25391100</v>
      </c>
      <c r="AJ176" s="51">
        <f t="shared" si="9"/>
        <v>27448086</v>
      </c>
      <c r="AK176" s="51">
        <f t="shared" si="10"/>
        <v>28082541</v>
      </c>
      <c r="AM176" t="s">
        <v>4174</v>
      </c>
      <c r="AN176" t="s">
        <v>1597</v>
      </c>
      <c r="AO176" t="s">
        <v>1688</v>
      </c>
      <c r="AP176" t="s">
        <v>1689</v>
      </c>
      <c r="AQ176">
        <v>3581239</v>
      </c>
      <c r="AR176">
        <v>3609800</v>
      </c>
      <c r="AS176">
        <v>3638918</v>
      </c>
      <c r="AT176">
        <v>3666537</v>
      </c>
      <c r="AU176">
        <v>3694339</v>
      </c>
      <c r="AV176">
        <v>3723168</v>
      </c>
      <c r="AW176">
        <v>3753012</v>
      </c>
      <c r="AX176">
        <v>3784539</v>
      </c>
      <c r="AY176">
        <v>3816486</v>
      </c>
      <c r="AZ176">
        <v>3847707</v>
      </c>
      <c r="BA176">
        <v>3875763</v>
      </c>
      <c r="BB176">
        <v>3903039</v>
      </c>
      <c r="BC176">
        <v>3933004</v>
      </c>
      <c r="BD176">
        <v>3960612</v>
      </c>
      <c r="BE176">
        <v>3985258</v>
      </c>
      <c r="BF176">
        <v>4007313</v>
      </c>
      <c r="BG176">
        <v>4026152</v>
      </c>
      <c r="BH176">
        <v>4043205</v>
      </c>
      <c r="BI176">
        <v>4058671</v>
      </c>
      <c r="BJ176">
        <v>4072517</v>
      </c>
      <c r="BK176">
        <v>4085620</v>
      </c>
      <c r="BL176">
        <v>4099702</v>
      </c>
      <c r="BM176">
        <v>4114787</v>
      </c>
      <c r="BN176">
        <v>4128432</v>
      </c>
      <c r="BO176">
        <v>4140099</v>
      </c>
      <c r="BP176">
        <v>4152516</v>
      </c>
      <c r="BQ176">
        <v>4167354</v>
      </c>
      <c r="BR176">
        <v>4186905</v>
      </c>
      <c r="BS176">
        <v>4209488</v>
      </c>
      <c r="BT176">
        <v>4226901</v>
      </c>
      <c r="BU176">
        <v>4241473</v>
      </c>
      <c r="BV176">
        <v>4261732</v>
      </c>
      <c r="BW176">
        <v>4286401</v>
      </c>
      <c r="BX176">
        <v>4311991</v>
      </c>
      <c r="BY176">
        <v>4336613</v>
      </c>
      <c r="BZ176">
        <v>4359184</v>
      </c>
      <c r="CA176">
        <v>4381336</v>
      </c>
      <c r="CB176">
        <v>4405157</v>
      </c>
      <c r="CC176">
        <v>4431464</v>
      </c>
      <c r="CD176">
        <v>4461913</v>
      </c>
      <c r="CE176">
        <v>4490967</v>
      </c>
      <c r="CF176">
        <v>4513751</v>
      </c>
      <c r="CG176">
        <v>4538159</v>
      </c>
      <c r="CH176">
        <v>4564855</v>
      </c>
      <c r="CI176">
        <v>4591910</v>
      </c>
      <c r="CJ176">
        <v>4623291</v>
      </c>
      <c r="CK176">
        <v>4660677</v>
      </c>
      <c r="CL176">
        <v>4709153</v>
      </c>
      <c r="CM176">
        <v>4768212</v>
      </c>
      <c r="CN176">
        <v>4828726</v>
      </c>
      <c r="CO176">
        <v>4889252</v>
      </c>
      <c r="CP176">
        <v>4952000</v>
      </c>
    </row>
    <row r="177" spans="1:94">
      <c r="A177" s="51" t="s">
        <v>4102</v>
      </c>
      <c r="B177" s="51" t="s">
        <v>1620</v>
      </c>
      <c r="C177" s="51" t="s">
        <v>1688</v>
      </c>
      <c r="D177" s="51" t="s">
        <v>1689</v>
      </c>
      <c r="E177" s="51" t="str">
        <f t="shared" si="11"/>
        <v>Senegal.SP.POP.TOTL</v>
      </c>
      <c r="F177" s="52">
        <v>5636005</v>
      </c>
      <c r="G177" s="51">
        <v>5799443</v>
      </c>
      <c r="H177" s="51">
        <v>5968836</v>
      </c>
      <c r="I177" s="51">
        <v>6144359</v>
      </c>
      <c r="J177" s="51">
        <v>6326011</v>
      </c>
      <c r="K177" s="51">
        <v>6513728</v>
      </c>
      <c r="L177" s="51">
        <v>6707808</v>
      </c>
      <c r="M177" s="51">
        <v>6908208</v>
      </c>
      <c r="N177" s="51">
        <v>7114072</v>
      </c>
      <c r="O177" s="51">
        <v>7324205</v>
      </c>
      <c r="P177" s="51">
        <v>7537760</v>
      </c>
      <c r="Q177" s="52">
        <v>7754455</v>
      </c>
      <c r="R177" s="51">
        <v>7974558</v>
      </c>
      <c r="S177" s="51">
        <v>8198447</v>
      </c>
      <c r="T177" s="51">
        <v>8426735</v>
      </c>
      <c r="U177" s="51">
        <v>8659906</v>
      </c>
      <c r="V177" s="51">
        <v>8898207</v>
      </c>
      <c r="W177" s="51">
        <v>9141623</v>
      </c>
      <c r="X177" s="51">
        <v>9390097</v>
      </c>
      <c r="Y177" s="51">
        <v>9643482</v>
      </c>
      <c r="Z177" s="52">
        <v>9901787</v>
      </c>
      <c r="AA177" s="51">
        <v>10164729</v>
      </c>
      <c r="AB177" s="51">
        <v>10432662</v>
      </c>
      <c r="AC177" s="51">
        <v>10706962</v>
      </c>
      <c r="AD177" s="51">
        <v>10989452</v>
      </c>
      <c r="AE177" s="51">
        <v>11281296</v>
      </c>
      <c r="AF177" s="51">
        <v>11582863</v>
      </c>
      <c r="AG177" s="52">
        <v>11893335</v>
      </c>
      <c r="AH177" s="51">
        <v>12211181</v>
      </c>
      <c r="AI177" s="51">
        <v>12534228</v>
      </c>
      <c r="AJ177" s="51">
        <f t="shared" si="9"/>
        <v>12433728</v>
      </c>
      <c r="AK177" s="51">
        <f t="shared" si="10"/>
        <v>12767556</v>
      </c>
      <c r="AM177" t="s">
        <v>4336</v>
      </c>
      <c r="AN177" t="s">
        <v>4837</v>
      </c>
      <c r="AO177" t="s">
        <v>1688</v>
      </c>
      <c r="AP177" t="s">
        <v>1689</v>
      </c>
      <c r="AQ177">
        <v>787345654</v>
      </c>
      <c r="AR177">
        <v>799642815</v>
      </c>
      <c r="AS177">
        <v>810618842</v>
      </c>
      <c r="AT177">
        <v>821527219</v>
      </c>
      <c r="AU177">
        <v>832387191</v>
      </c>
      <c r="AV177">
        <v>842869858</v>
      </c>
      <c r="AW177">
        <v>852788242</v>
      </c>
      <c r="AX177">
        <v>862302421</v>
      </c>
      <c r="AY177">
        <v>870855371</v>
      </c>
      <c r="AZ177">
        <v>881204923</v>
      </c>
      <c r="BA177">
        <v>890535723</v>
      </c>
      <c r="BB177">
        <v>900568503.1670506</v>
      </c>
      <c r="BC177">
        <v>910789792.79376161</v>
      </c>
      <c r="BD177">
        <v>920163862.50864363</v>
      </c>
      <c r="BE177">
        <v>930654467.27593362</v>
      </c>
      <c r="BF177">
        <v>940713109</v>
      </c>
      <c r="BG177">
        <v>949268870</v>
      </c>
      <c r="BH177">
        <v>958088547</v>
      </c>
      <c r="BI177">
        <v>967025906</v>
      </c>
      <c r="BJ177">
        <v>975943845</v>
      </c>
      <c r="BK177">
        <v>984647515</v>
      </c>
      <c r="BL177">
        <v>993307960</v>
      </c>
      <c r="BM177">
        <v>1001435657</v>
      </c>
      <c r="BN177">
        <v>1009191362</v>
      </c>
      <c r="BO177">
        <v>1016620981</v>
      </c>
      <c r="BP177">
        <v>1024140915</v>
      </c>
      <c r="BQ177">
        <v>1031969546</v>
      </c>
      <c r="BR177">
        <v>1039769429</v>
      </c>
      <c r="BS177">
        <v>1047766325</v>
      </c>
      <c r="BT177">
        <v>1056269681</v>
      </c>
      <c r="BU177">
        <v>1065359021</v>
      </c>
      <c r="BV177">
        <v>1075052641.963727</v>
      </c>
      <c r="BW177">
        <v>1084725256.3575113</v>
      </c>
      <c r="BX177">
        <v>1093955393.3605442</v>
      </c>
      <c r="BY177">
        <v>1102731162.4041262</v>
      </c>
      <c r="BZ177">
        <v>1111586538</v>
      </c>
      <c r="CA177">
        <v>1120060977</v>
      </c>
      <c r="CB177">
        <v>1128525259</v>
      </c>
      <c r="CC177">
        <v>1136636505</v>
      </c>
      <c r="CD177">
        <v>1144686253</v>
      </c>
      <c r="CE177">
        <v>1152939142</v>
      </c>
      <c r="CF177">
        <v>1161083423</v>
      </c>
      <c r="CG177">
        <v>1169412846</v>
      </c>
      <c r="CH177">
        <v>1177788082</v>
      </c>
      <c r="CI177">
        <v>1186222166</v>
      </c>
      <c r="CJ177">
        <v>1194580842</v>
      </c>
      <c r="CK177">
        <v>1203119765</v>
      </c>
      <c r="CL177">
        <v>1212060561</v>
      </c>
      <c r="CM177">
        <v>1221134003</v>
      </c>
      <c r="CN177">
        <v>1229440074</v>
      </c>
      <c r="CO177">
        <v>1237234841</v>
      </c>
      <c r="CP177">
        <v>1245198487</v>
      </c>
    </row>
    <row r="178" spans="1:94">
      <c r="A178" s="51" t="s">
        <v>746</v>
      </c>
      <c r="B178" s="51" t="s">
        <v>1621</v>
      </c>
      <c r="C178" s="51" t="s">
        <v>1688</v>
      </c>
      <c r="D178" s="51" t="s">
        <v>1689</v>
      </c>
      <c r="E178" s="51" t="str">
        <f t="shared" si="11"/>
        <v>Serbia.SP.POP.TOTL</v>
      </c>
      <c r="F178" s="52" t="s">
        <v>1768</v>
      </c>
      <c r="G178" s="51" t="s">
        <v>1768</v>
      </c>
      <c r="H178" s="51" t="s">
        <v>1768</v>
      </c>
      <c r="I178" s="51" t="s">
        <v>1768</v>
      </c>
      <c r="J178" s="51" t="s">
        <v>1768</v>
      </c>
      <c r="K178" s="51" t="s">
        <v>1768</v>
      </c>
      <c r="L178" s="51" t="s">
        <v>1768</v>
      </c>
      <c r="M178" s="51" t="s">
        <v>1768</v>
      </c>
      <c r="N178" s="51" t="s">
        <v>1768</v>
      </c>
      <c r="O178" s="51" t="s">
        <v>1768</v>
      </c>
      <c r="P178" s="51">
        <v>7586000</v>
      </c>
      <c r="Q178" s="52">
        <v>7595636</v>
      </c>
      <c r="R178" s="51">
        <v>7646424.3493083604</v>
      </c>
      <c r="S178" s="51">
        <v>7699306.7740000105</v>
      </c>
      <c r="T178" s="51">
        <v>7734639.2429869398</v>
      </c>
      <c r="U178" s="51">
        <v>7738986.5975478403</v>
      </c>
      <c r="V178" s="51">
        <v>7708878.20504981</v>
      </c>
      <c r="W178" s="51">
        <v>7649630.75190691</v>
      </c>
      <c r="X178" s="51">
        <v>7567745</v>
      </c>
      <c r="Y178" s="51">
        <v>7540401</v>
      </c>
      <c r="Z178" s="52">
        <v>7516346</v>
      </c>
      <c r="AA178" s="51">
        <v>7503433</v>
      </c>
      <c r="AB178" s="51">
        <v>7500031</v>
      </c>
      <c r="AC178" s="51">
        <v>7480591</v>
      </c>
      <c r="AD178" s="51">
        <v>7463157</v>
      </c>
      <c r="AE178" s="51">
        <v>7440769</v>
      </c>
      <c r="AF178" s="51">
        <v>7411569</v>
      </c>
      <c r="AG178" s="52">
        <v>7381579</v>
      </c>
      <c r="AH178" s="51">
        <v>7350221</v>
      </c>
      <c r="AI178" s="51">
        <v>7319712.44757964</v>
      </c>
      <c r="AJ178" s="51">
        <f t="shared" si="9"/>
        <v>7291436</v>
      </c>
      <c r="AK178" s="51">
        <f t="shared" si="10"/>
        <v>7261000</v>
      </c>
      <c r="AM178" t="s">
        <v>4013</v>
      </c>
      <c r="AN178" t="s">
        <v>1598</v>
      </c>
      <c r="AO178" t="s">
        <v>1688</v>
      </c>
      <c r="AP178" t="s">
        <v>1689</v>
      </c>
      <c r="AQ178">
        <v>557492</v>
      </c>
      <c r="AR178">
        <v>570581</v>
      </c>
      <c r="AS178">
        <v>584427</v>
      </c>
      <c r="AT178">
        <v>599034</v>
      </c>
      <c r="AU178">
        <v>614390</v>
      </c>
      <c r="AV178">
        <v>630553</v>
      </c>
      <c r="AW178">
        <v>647678</v>
      </c>
      <c r="AX178">
        <v>666021</v>
      </c>
      <c r="AY178">
        <v>685892</v>
      </c>
      <c r="AZ178">
        <v>707663</v>
      </c>
      <c r="BA178">
        <v>731703</v>
      </c>
      <c r="BB178">
        <v>758060</v>
      </c>
      <c r="BC178">
        <v>787002</v>
      </c>
      <c r="BD178">
        <v>819375</v>
      </c>
      <c r="BE178">
        <v>856230</v>
      </c>
      <c r="BF178">
        <v>898286</v>
      </c>
      <c r="BG178">
        <v>945679</v>
      </c>
      <c r="BH178">
        <v>998100</v>
      </c>
      <c r="BI178">
        <v>1055217</v>
      </c>
      <c r="BJ178">
        <v>1116489</v>
      </c>
      <c r="BK178">
        <v>1181337</v>
      </c>
      <c r="BL178">
        <v>1249858</v>
      </c>
      <c r="BM178">
        <v>1321650</v>
      </c>
      <c r="BN178">
        <v>1395032</v>
      </c>
      <c r="BO178">
        <v>1467846</v>
      </c>
      <c r="BP178">
        <v>1538575</v>
      </c>
      <c r="BQ178">
        <v>1605464</v>
      </c>
      <c r="BR178">
        <v>1668734</v>
      </c>
      <c r="BS178">
        <v>1731168</v>
      </c>
      <c r="BT178">
        <v>1796822</v>
      </c>
      <c r="BU178">
        <v>1868055</v>
      </c>
      <c r="BV178">
        <v>1947042</v>
      </c>
      <c r="BW178">
        <v>2031377</v>
      </c>
      <c r="BX178">
        <v>2113398</v>
      </c>
      <c r="BY178">
        <v>2182619</v>
      </c>
      <c r="BZ178">
        <v>2232018</v>
      </c>
      <c r="CA178">
        <v>2258730</v>
      </c>
      <c r="CB178">
        <v>2266469</v>
      </c>
      <c r="CC178">
        <v>2262969</v>
      </c>
      <c r="CD178">
        <v>2259398</v>
      </c>
      <c r="CE178">
        <v>2264163</v>
      </c>
      <c r="CF178">
        <v>2279171</v>
      </c>
      <c r="CG178">
        <v>2302874</v>
      </c>
      <c r="CH178">
        <v>2335967</v>
      </c>
      <c r="CI178">
        <v>2378336</v>
      </c>
      <c r="CJ178">
        <v>2429510</v>
      </c>
      <c r="CK178">
        <v>2490620</v>
      </c>
      <c r="CL178">
        <v>2561187</v>
      </c>
      <c r="CM178">
        <v>2636963</v>
      </c>
      <c r="CN178">
        <v>2712141</v>
      </c>
      <c r="CO178">
        <v>2782435</v>
      </c>
      <c r="CP178">
        <v>2846145</v>
      </c>
    </row>
    <row r="179" spans="1:94">
      <c r="A179" s="51" t="s">
        <v>4104</v>
      </c>
      <c r="B179" s="51" t="s">
        <v>1622</v>
      </c>
      <c r="C179" s="51" t="s">
        <v>1688</v>
      </c>
      <c r="D179" s="51" t="s">
        <v>1689</v>
      </c>
      <c r="E179" s="51" t="str">
        <f t="shared" si="11"/>
        <v>Seychelles.SP.POP.TOTL</v>
      </c>
      <c r="F179" s="52">
        <v>64400</v>
      </c>
      <c r="G179" s="51">
        <v>65127.526400000002</v>
      </c>
      <c r="H179" s="51">
        <v>65780.032000000007</v>
      </c>
      <c r="I179" s="51">
        <v>66366.937600000005</v>
      </c>
      <c r="J179" s="51">
        <v>66901.811199999996</v>
      </c>
      <c r="K179" s="51">
        <v>67400</v>
      </c>
      <c r="L179" s="51">
        <v>67877.209600000002</v>
      </c>
      <c r="M179" s="51">
        <v>68352.345600000001</v>
      </c>
      <c r="N179" s="51">
        <v>68847.513600000006</v>
      </c>
      <c r="O179" s="51">
        <v>69387.545599999998</v>
      </c>
      <c r="P179" s="51">
        <v>70000</v>
      </c>
      <c r="Q179" s="52">
        <v>70754.986086809004</v>
      </c>
      <c r="R179" s="51">
        <v>71656.989015117695</v>
      </c>
      <c r="S179" s="51">
        <v>72711.408342356197</v>
      </c>
      <c r="T179" s="51">
        <v>73924.611920208496</v>
      </c>
      <c r="U179" s="51">
        <v>75304</v>
      </c>
      <c r="V179" s="51">
        <v>76417</v>
      </c>
      <c r="W179" s="51">
        <v>77319</v>
      </c>
      <c r="X179" s="51">
        <v>78846</v>
      </c>
      <c r="Y179" s="51">
        <v>80410</v>
      </c>
      <c r="Z179" s="52">
        <v>81131</v>
      </c>
      <c r="AA179" s="51">
        <v>81202</v>
      </c>
      <c r="AB179" s="51">
        <v>83700</v>
      </c>
      <c r="AC179" s="51">
        <v>82800</v>
      </c>
      <c r="AD179" s="51">
        <v>82500</v>
      </c>
      <c r="AE179" s="51">
        <v>82900</v>
      </c>
      <c r="AF179" s="51">
        <v>84600</v>
      </c>
      <c r="AG179" s="52">
        <v>85032</v>
      </c>
      <c r="AH179" s="51">
        <v>86956</v>
      </c>
      <c r="AI179" s="51">
        <v>0</v>
      </c>
      <c r="AJ179" s="51">
        <f t="shared" si="9"/>
        <v>86525</v>
      </c>
      <c r="AK179" s="51">
        <f t="shared" si="10"/>
        <v>86000</v>
      </c>
      <c r="AM179" t="s">
        <v>4799</v>
      </c>
      <c r="AN179" t="s">
        <v>4838</v>
      </c>
      <c r="AO179" t="s">
        <v>1688</v>
      </c>
      <c r="AP179" t="s">
        <v>1689</v>
      </c>
      <c r="AQ179">
        <v>6067959</v>
      </c>
      <c r="AR179">
        <v>6189470.7599999998</v>
      </c>
      <c r="AS179">
        <v>6310649.04</v>
      </c>
      <c r="AT179">
        <v>6432874.3199999994</v>
      </c>
      <c r="AU179">
        <v>6557138.3999999994</v>
      </c>
      <c r="AV179">
        <v>6684443</v>
      </c>
      <c r="AW179">
        <v>6815103.5199999996</v>
      </c>
      <c r="AX179">
        <v>6949832.5199999996</v>
      </c>
      <c r="AY179">
        <v>7090444.7199999997</v>
      </c>
      <c r="AZ179">
        <v>7239158.9199999999</v>
      </c>
      <c r="BA179">
        <v>7397680</v>
      </c>
      <c r="BB179">
        <v>7566657.4400000004</v>
      </c>
      <c r="BC179">
        <v>7745987.3199999994</v>
      </c>
      <c r="BD179">
        <v>7935962.2000000002</v>
      </c>
      <c r="BE179">
        <v>8136765.6799999997</v>
      </c>
      <c r="BF179">
        <v>8348295</v>
      </c>
      <c r="BG179">
        <v>8571111.1999999993</v>
      </c>
      <c r="BH179">
        <v>8804944.6000000015</v>
      </c>
      <c r="BI179">
        <v>9047516.4000000004</v>
      </c>
      <c r="BJ179">
        <v>9295727.8000000007</v>
      </c>
      <c r="BK179">
        <v>9547478</v>
      </c>
      <c r="BL179">
        <v>9799248.5727596078</v>
      </c>
      <c r="BM179">
        <v>10052008.628982771</v>
      </c>
      <c r="BN179">
        <v>10311536.802959211</v>
      </c>
      <c r="BO179">
        <v>10585930.31028368</v>
      </c>
      <c r="BP179">
        <v>10880164</v>
      </c>
      <c r="BQ179">
        <v>11200935.2096</v>
      </c>
      <c r="BR179">
        <v>11541609.3456</v>
      </c>
      <c r="BS179">
        <v>11891714.16673778</v>
      </c>
      <c r="BT179">
        <v>12235900.527197061</v>
      </c>
      <c r="BU179">
        <v>12565115</v>
      </c>
      <c r="BV179">
        <v>12874282.986086808</v>
      </c>
      <c r="BW179">
        <v>13167962.989015117</v>
      </c>
      <c r="BX179">
        <v>13450243.408342356</v>
      </c>
      <c r="BY179">
        <v>13737124.611920208</v>
      </c>
      <c r="BZ179">
        <v>14028728</v>
      </c>
      <c r="CA179">
        <v>14335469</v>
      </c>
      <c r="CB179">
        <v>14654439</v>
      </c>
      <c r="CC179">
        <v>14954560</v>
      </c>
      <c r="CD179">
        <v>15253595</v>
      </c>
      <c r="CE179">
        <v>15539577</v>
      </c>
      <c r="CF179">
        <v>15815753</v>
      </c>
      <c r="CG179">
        <v>16083465</v>
      </c>
      <c r="CH179">
        <v>16345493</v>
      </c>
      <c r="CI179">
        <v>16606849</v>
      </c>
      <c r="CJ179">
        <v>16872913</v>
      </c>
      <c r="CK179">
        <v>17145547</v>
      </c>
      <c r="CL179">
        <v>17419832</v>
      </c>
      <c r="CM179">
        <v>17710498</v>
      </c>
      <c r="CN179">
        <v>18001016</v>
      </c>
      <c r="CO179">
        <v>18292166</v>
      </c>
      <c r="CP179">
        <v>18585275</v>
      </c>
    </row>
    <row r="180" spans="1:94">
      <c r="A180" s="51" t="s">
        <v>4106</v>
      </c>
      <c r="B180" s="51" t="s">
        <v>1623</v>
      </c>
      <c r="C180" s="51" t="s">
        <v>1688</v>
      </c>
      <c r="D180" s="51" t="s">
        <v>1689</v>
      </c>
      <c r="E180" s="51" t="str">
        <f t="shared" si="11"/>
        <v>Sierra Leone.SP.POP.TOTL</v>
      </c>
      <c r="F180" s="52">
        <v>3260874</v>
      </c>
      <c r="G180" s="51">
        <v>3329324</v>
      </c>
      <c r="H180" s="51">
        <v>3396863</v>
      </c>
      <c r="I180" s="51">
        <v>3466891</v>
      </c>
      <c r="J180" s="51">
        <v>3544170</v>
      </c>
      <c r="K180" s="51">
        <v>3631130</v>
      </c>
      <c r="L180" s="51">
        <v>3731408</v>
      </c>
      <c r="M180" s="51">
        <v>3841430</v>
      </c>
      <c r="N180" s="51">
        <v>3947852</v>
      </c>
      <c r="O180" s="51">
        <v>4032543</v>
      </c>
      <c r="P180" s="51">
        <v>4083501</v>
      </c>
      <c r="Q180" s="52">
        <v>4096197</v>
      </c>
      <c r="R180" s="51">
        <v>4077487</v>
      </c>
      <c r="S180" s="51">
        <v>4040994</v>
      </c>
      <c r="T180" s="51">
        <v>4006305</v>
      </c>
      <c r="U180" s="51">
        <v>3988533</v>
      </c>
      <c r="V180" s="51">
        <v>3990238</v>
      </c>
      <c r="W180" s="51">
        <v>4009756</v>
      </c>
      <c r="X180" s="51">
        <v>4052667</v>
      </c>
      <c r="Y180" s="51">
        <v>4124506</v>
      </c>
      <c r="Z180" s="52">
        <v>4228178</v>
      </c>
      <c r="AA180" s="51">
        <v>4367781</v>
      </c>
      <c r="AB180" s="51">
        <v>4540322</v>
      </c>
      <c r="AC180" s="51">
        <v>4732526</v>
      </c>
      <c r="AD180" s="51">
        <v>4925922</v>
      </c>
      <c r="AE180" s="51">
        <v>5106977</v>
      </c>
      <c r="AF180" s="51">
        <v>5270799</v>
      </c>
      <c r="AG180" s="52">
        <v>5420400</v>
      </c>
      <c r="AH180" s="51">
        <v>5559853</v>
      </c>
      <c r="AI180" s="51">
        <v>5696471</v>
      </c>
      <c r="AJ180" s="51">
        <f t="shared" si="9"/>
        <v>5867536</v>
      </c>
      <c r="AK180" s="51">
        <f t="shared" si="10"/>
        <v>5997486</v>
      </c>
      <c r="AM180" t="s">
        <v>4800</v>
      </c>
      <c r="AN180" t="s">
        <v>4839</v>
      </c>
      <c r="AO180" t="s">
        <v>1688</v>
      </c>
      <c r="AP180" t="s">
        <v>1689</v>
      </c>
      <c r="AQ180">
        <v>2849281</v>
      </c>
      <c r="AR180">
        <v>2911685.64</v>
      </c>
      <c r="AS180">
        <v>2977676.44</v>
      </c>
      <c r="AT180">
        <v>3046893.44</v>
      </c>
      <c r="AU180">
        <v>3118785.64</v>
      </c>
      <c r="AV180">
        <v>3192994</v>
      </c>
      <c r="AW180">
        <v>3269278.44</v>
      </c>
      <c r="AX180">
        <v>3347863.84</v>
      </c>
      <c r="AY180">
        <v>3429379.04</v>
      </c>
      <c r="AZ180">
        <v>3514706.84</v>
      </c>
      <c r="BA180">
        <v>3604418</v>
      </c>
      <c r="BB180">
        <v>3698884.4</v>
      </c>
      <c r="BC180">
        <v>3797675.2</v>
      </c>
      <c r="BD180">
        <v>3899832.8</v>
      </c>
      <c r="BE180">
        <v>4003996.6</v>
      </c>
      <c r="BF180">
        <v>4109233</v>
      </c>
      <c r="BG180">
        <v>4214675.24</v>
      </c>
      <c r="BH180">
        <v>4320934.5199999996</v>
      </c>
      <c r="BI180">
        <v>4429189.68</v>
      </c>
      <c r="BJ180">
        <v>4541168.5599999996</v>
      </c>
      <c r="BK180">
        <v>4657941</v>
      </c>
      <c r="BL180">
        <v>4780336.4400000004</v>
      </c>
      <c r="BM180">
        <v>4907539.32</v>
      </c>
      <c r="BN180">
        <v>5036993.4800000004</v>
      </c>
      <c r="BO180">
        <v>5165178.76</v>
      </c>
      <c r="BP180">
        <v>5289724</v>
      </c>
      <c r="BQ180">
        <v>5409597.828229364</v>
      </c>
      <c r="BR180">
        <v>5526027.5129264304</v>
      </c>
      <c r="BS180">
        <v>5641747.2962695248</v>
      </c>
      <c r="BT180">
        <v>5760696.3948170636</v>
      </c>
      <c r="BU180">
        <v>5885262</v>
      </c>
      <c r="BV180">
        <v>6017080</v>
      </c>
      <c r="BW180">
        <v>6154817</v>
      </c>
      <c r="BX180">
        <v>6297811</v>
      </c>
      <c r="BY180">
        <v>6444849</v>
      </c>
      <c r="BZ180">
        <v>6594988</v>
      </c>
      <c r="CA180">
        <v>6748300</v>
      </c>
      <c r="CB180">
        <v>6905003</v>
      </c>
      <c r="CC180">
        <v>7064420</v>
      </c>
      <c r="CD180">
        <v>7225711</v>
      </c>
      <c r="CE180">
        <v>7388306</v>
      </c>
      <c r="CF180">
        <v>7551740</v>
      </c>
      <c r="CG180">
        <v>7716216</v>
      </c>
      <c r="CH180">
        <v>7882635</v>
      </c>
      <c r="CI180">
        <v>8052314</v>
      </c>
      <c r="CJ180">
        <v>8226134</v>
      </c>
      <c r="CK180">
        <v>8404393</v>
      </c>
      <c r="CL180">
        <v>8586604</v>
      </c>
      <c r="CM180">
        <v>8771910</v>
      </c>
      <c r="CN180">
        <v>8959082</v>
      </c>
      <c r="CO180">
        <v>9147194</v>
      </c>
      <c r="CP180">
        <v>9335954</v>
      </c>
    </row>
    <row r="181" spans="1:94">
      <c r="A181" s="51" t="s">
        <v>4019</v>
      </c>
      <c r="B181" s="51" t="s">
        <v>1624</v>
      </c>
      <c r="C181" s="51" t="s">
        <v>1688</v>
      </c>
      <c r="D181" s="51" t="s">
        <v>1689</v>
      </c>
      <c r="E181" s="51" t="str">
        <f t="shared" si="11"/>
        <v>Singapore.SP.POP.TOTL</v>
      </c>
      <c r="F181" s="52">
        <v>2414000</v>
      </c>
      <c r="G181" s="51">
        <v>2533000</v>
      </c>
      <c r="H181" s="51">
        <v>2647000</v>
      </c>
      <c r="I181" s="51">
        <v>2681000</v>
      </c>
      <c r="J181" s="51">
        <v>2732000</v>
      </c>
      <c r="K181" s="51">
        <v>2736000</v>
      </c>
      <c r="L181" s="51">
        <v>2733000</v>
      </c>
      <c r="M181" s="51">
        <v>2775000</v>
      </c>
      <c r="N181" s="51">
        <v>2846000</v>
      </c>
      <c r="O181" s="51">
        <v>2931000</v>
      </c>
      <c r="P181" s="51">
        <v>3047000</v>
      </c>
      <c r="Q181" s="52">
        <v>3135100</v>
      </c>
      <c r="R181" s="51">
        <v>3230700</v>
      </c>
      <c r="S181" s="51">
        <v>3313500</v>
      </c>
      <c r="T181" s="51">
        <v>3419000</v>
      </c>
      <c r="U181" s="51">
        <v>3524500</v>
      </c>
      <c r="V181" s="51">
        <v>3670700</v>
      </c>
      <c r="W181" s="51">
        <v>3796000</v>
      </c>
      <c r="X181" s="51">
        <v>3927200</v>
      </c>
      <c r="Y181" s="51">
        <v>3958700</v>
      </c>
      <c r="Z181" s="52">
        <v>4027900</v>
      </c>
      <c r="AA181" s="51">
        <v>4138000</v>
      </c>
      <c r="AB181" s="51">
        <v>4176000</v>
      </c>
      <c r="AC181" s="51">
        <v>4114800</v>
      </c>
      <c r="AD181" s="51">
        <v>4166700</v>
      </c>
      <c r="AE181" s="51">
        <v>4265800</v>
      </c>
      <c r="AF181" s="51">
        <v>4401400</v>
      </c>
      <c r="AG181" s="52">
        <v>4588600</v>
      </c>
      <c r="AH181" s="51">
        <v>4839400</v>
      </c>
      <c r="AI181" s="51">
        <v>4987600</v>
      </c>
      <c r="AJ181" s="51">
        <f t="shared" si="9"/>
        <v>5076700</v>
      </c>
      <c r="AK181" s="51">
        <f t="shared" si="10"/>
        <v>5183700</v>
      </c>
      <c r="AM181" t="s">
        <v>4801</v>
      </c>
      <c r="AN181" t="s">
        <v>4840</v>
      </c>
      <c r="AO181" t="s">
        <v>1688</v>
      </c>
      <c r="AP181" t="s">
        <v>1689</v>
      </c>
      <c r="AQ181">
        <v>1361955</v>
      </c>
      <c r="AR181">
        <v>1398635.64</v>
      </c>
      <c r="AS181">
        <v>1437088.44</v>
      </c>
      <c r="AT181">
        <v>1476682.44</v>
      </c>
      <c r="AU181">
        <v>1516569.64</v>
      </c>
      <c r="AV181">
        <v>1556108</v>
      </c>
      <c r="AW181">
        <v>1594707.44</v>
      </c>
      <c r="AX181">
        <v>1632369.84</v>
      </c>
      <c r="AY181">
        <v>1669716.04</v>
      </c>
      <c r="AZ181">
        <v>1707699.84</v>
      </c>
      <c r="BA181">
        <v>1746814</v>
      </c>
      <c r="BB181">
        <v>1788094.4</v>
      </c>
      <c r="BC181">
        <v>1830775.2</v>
      </c>
      <c r="BD181">
        <v>1871695.8</v>
      </c>
      <c r="BE181">
        <v>1906558.6</v>
      </c>
      <c r="BF181">
        <v>1932703</v>
      </c>
      <c r="BG181">
        <v>1948039.24</v>
      </c>
      <c r="BH181">
        <v>1954866.52</v>
      </c>
      <c r="BI181">
        <v>1959149.68</v>
      </c>
      <c r="BJ181">
        <v>1969194.56</v>
      </c>
      <c r="BK181">
        <v>1990783</v>
      </c>
      <c r="BL181">
        <v>2026510.44</v>
      </c>
      <c r="BM181">
        <v>2074176.32</v>
      </c>
      <c r="BN181">
        <v>2128910.48</v>
      </c>
      <c r="BO181">
        <v>2183464.7599999998</v>
      </c>
      <c r="BP181">
        <v>2232659</v>
      </c>
      <c r="BQ181">
        <v>2274451.828229364</v>
      </c>
      <c r="BR181">
        <v>2310657.5129264304</v>
      </c>
      <c r="BS181">
        <v>2344598.2962695253</v>
      </c>
      <c r="BT181">
        <v>2381326.3948170636</v>
      </c>
      <c r="BU181">
        <v>2423701</v>
      </c>
      <c r="BV181">
        <v>2474408</v>
      </c>
      <c r="BW181">
        <v>2530915</v>
      </c>
      <c r="BX181">
        <v>2588192</v>
      </c>
      <c r="BY181">
        <v>2639188</v>
      </c>
      <c r="BZ181">
        <v>2679269</v>
      </c>
      <c r="CA181">
        <v>2705986</v>
      </c>
      <c r="CB181">
        <v>2722032</v>
      </c>
      <c r="CC181">
        <v>2734139</v>
      </c>
      <c r="CD181">
        <v>2751870</v>
      </c>
      <c r="CE181">
        <v>2781946</v>
      </c>
      <c r="CF181">
        <v>2827043</v>
      </c>
      <c r="CG181">
        <v>2884682</v>
      </c>
      <c r="CH181">
        <v>2950156</v>
      </c>
      <c r="CI181">
        <v>3016332</v>
      </c>
      <c r="CJ181">
        <v>3050860</v>
      </c>
      <c r="CK181">
        <v>3109871</v>
      </c>
      <c r="CL181">
        <v>3171197</v>
      </c>
      <c r="CM181">
        <v>3234336</v>
      </c>
      <c r="CN181">
        <v>3298480</v>
      </c>
      <c r="CO181">
        <v>3363010</v>
      </c>
      <c r="CP181">
        <v>3428462</v>
      </c>
    </row>
    <row r="182" spans="1:94">
      <c r="A182" s="51" t="s">
        <v>1734</v>
      </c>
      <c r="B182" s="51" t="s">
        <v>1625</v>
      </c>
      <c r="C182" s="51" t="s">
        <v>1688</v>
      </c>
      <c r="D182" s="51" t="s">
        <v>1689</v>
      </c>
      <c r="E182" s="51" t="str">
        <f t="shared" si="11"/>
        <v>Slovak.SP.POP.TOTL</v>
      </c>
      <c r="F182" s="52">
        <v>4984300</v>
      </c>
      <c r="G182" s="51">
        <v>5054800</v>
      </c>
      <c r="H182" s="51">
        <v>5091500</v>
      </c>
      <c r="I182" s="51">
        <v>5127700</v>
      </c>
      <c r="J182" s="51">
        <v>5161800</v>
      </c>
      <c r="K182" s="51">
        <v>5192800</v>
      </c>
      <c r="L182" s="51">
        <v>5233600</v>
      </c>
      <c r="M182" s="51">
        <v>5251100</v>
      </c>
      <c r="N182" s="51">
        <v>5276200</v>
      </c>
      <c r="O182" s="51">
        <v>5297000</v>
      </c>
      <c r="P182" s="51">
        <v>5283000</v>
      </c>
      <c r="Q182" s="52">
        <v>5283000</v>
      </c>
      <c r="R182" s="51">
        <v>5306500</v>
      </c>
      <c r="S182" s="51">
        <v>5324600</v>
      </c>
      <c r="T182" s="51">
        <v>5347300</v>
      </c>
      <c r="U182" s="51">
        <v>5363676</v>
      </c>
      <c r="V182" s="51">
        <v>5373793</v>
      </c>
      <c r="W182" s="51">
        <v>5383233</v>
      </c>
      <c r="X182" s="51">
        <v>5390657</v>
      </c>
      <c r="Y182" s="51">
        <v>5395115</v>
      </c>
      <c r="Z182" s="52">
        <v>5388740.8139564497</v>
      </c>
      <c r="AA182" s="51">
        <v>5378899.9990704404</v>
      </c>
      <c r="AB182" s="51">
        <v>5379099.9990704805</v>
      </c>
      <c r="AC182" s="51">
        <v>5379649.9811790697</v>
      </c>
      <c r="AD182" s="51">
        <v>5382449.4869900998</v>
      </c>
      <c r="AE182" s="51">
        <v>5387000</v>
      </c>
      <c r="AF182" s="51">
        <v>5391409</v>
      </c>
      <c r="AG182" s="52">
        <v>5397318</v>
      </c>
      <c r="AH182" s="51">
        <v>5406626</v>
      </c>
      <c r="AI182" s="51">
        <v>5418156</v>
      </c>
      <c r="AJ182" s="51">
        <f t="shared" si="9"/>
        <v>5430099</v>
      </c>
      <c r="AK182" s="51">
        <f t="shared" si="10"/>
        <v>5440000</v>
      </c>
      <c r="AM182" t="s">
        <v>4014</v>
      </c>
      <c r="AN182" t="s">
        <v>1599</v>
      </c>
      <c r="AO182" t="s">
        <v>1688</v>
      </c>
      <c r="AP182" t="s">
        <v>1689</v>
      </c>
      <c r="AQ182">
        <v>45920204</v>
      </c>
      <c r="AR182">
        <v>47033454</v>
      </c>
      <c r="AS182">
        <v>48198347</v>
      </c>
      <c r="AT182">
        <v>49413973</v>
      </c>
      <c r="AU182">
        <v>50678979</v>
      </c>
      <c r="AV182">
        <v>51993059</v>
      </c>
      <c r="AW182">
        <v>53359180</v>
      </c>
      <c r="AX182">
        <v>54780499</v>
      </c>
      <c r="AY182">
        <v>56257610</v>
      </c>
      <c r="AZ182">
        <v>57790852</v>
      </c>
      <c r="BA182">
        <v>59382651</v>
      </c>
      <c r="BB182">
        <v>61033754</v>
      </c>
      <c r="BC182">
        <v>62751275</v>
      </c>
      <c r="BD182">
        <v>64551904</v>
      </c>
      <c r="BE182">
        <v>66456937.000000007</v>
      </c>
      <c r="BF182">
        <v>68482526</v>
      </c>
      <c r="BG182">
        <v>70632133</v>
      </c>
      <c r="BH182">
        <v>72904319</v>
      </c>
      <c r="BI182">
        <v>75303460</v>
      </c>
      <c r="BJ182">
        <v>77832927</v>
      </c>
      <c r="BK182">
        <v>80492664</v>
      </c>
      <c r="BL182">
        <v>83280137</v>
      </c>
      <c r="BM182">
        <v>86187238</v>
      </c>
      <c r="BN182">
        <v>89200001</v>
      </c>
      <c r="BO182">
        <v>92300277</v>
      </c>
      <c r="BP182">
        <v>95470380</v>
      </c>
      <c r="BQ182">
        <v>98710951</v>
      </c>
      <c r="BR182">
        <v>102011892</v>
      </c>
      <c r="BS182">
        <v>105332464</v>
      </c>
      <c r="BT182">
        <v>108621443</v>
      </c>
      <c r="BU182">
        <v>111844679</v>
      </c>
      <c r="BV182">
        <v>114970102</v>
      </c>
      <c r="BW182">
        <v>118010303</v>
      </c>
      <c r="BX182">
        <v>121029915</v>
      </c>
      <c r="BY182">
        <v>124121817</v>
      </c>
      <c r="BZ182">
        <v>127346713</v>
      </c>
      <c r="CA182">
        <v>130737306</v>
      </c>
      <c r="CB182">
        <v>134255952</v>
      </c>
      <c r="CC182">
        <v>137808222</v>
      </c>
      <c r="CD182">
        <v>141261069</v>
      </c>
      <c r="CE182">
        <v>144522192</v>
      </c>
      <c r="CF182">
        <v>147557907</v>
      </c>
      <c r="CG182">
        <v>150407242</v>
      </c>
      <c r="CH182">
        <v>153139895</v>
      </c>
      <c r="CI182">
        <v>155860066</v>
      </c>
      <c r="CJ182">
        <v>158645463</v>
      </c>
      <c r="CK182">
        <v>161513324</v>
      </c>
      <c r="CL182">
        <v>164445596</v>
      </c>
      <c r="CM182">
        <v>167442258</v>
      </c>
      <c r="CN182">
        <v>170494367</v>
      </c>
      <c r="CO182">
        <v>173593383</v>
      </c>
      <c r="CP182">
        <v>176745364</v>
      </c>
    </row>
    <row r="183" spans="1:94">
      <c r="A183" s="51" t="s">
        <v>4203</v>
      </c>
      <c r="B183" s="51" t="s">
        <v>1626</v>
      </c>
      <c r="C183" s="51" t="s">
        <v>1688</v>
      </c>
      <c r="D183" s="51" t="s">
        <v>1689</v>
      </c>
      <c r="E183" s="51" t="str">
        <f t="shared" si="11"/>
        <v>Slovenia.SP.POP.TOTL</v>
      </c>
      <c r="F183" s="52">
        <v>1901200</v>
      </c>
      <c r="G183" s="51">
        <v>1917500</v>
      </c>
      <c r="H183" s="51">
        <v>1924900</v>
      </c>
      <c r="I183" s="51">
        <v>1933100</v>
      </c>
      <c r="J183" s="51">
        <v>1942800</v>
      </c>
      <c r="K183" s="51">
        <v>1973200</v>
      </c>
      <c r="L183" s="51">
        <v>1980700</v>
      </c>
      <c r="M183" s="51">
        <v>1989500</v>
      </c>
      <c r="N183" s="51">
        <v>2000000</v>
      </c>
      <c r="O183" s="51">
        <v>1999400</v>
      </c>
      <c r="P183" s="51">
        <v>1998100</v>
      </c>
      <c r="Q183" s="52">
        <v>2001700</v>
      </c>
      <c r="R183" s="51">
        <v>1996600</v>
      </c>
      <c r="S183" s="51">
        <v>1966800</v>
      </c>
      <c r="T183" s="51">
        <v>1988900</v>
      </c>
      <c r="U183" s="51">
        <v>1990000</v>
      </c>
      <c r="V183" s="51">
        <v>1991000</v>
      </c>
      <c r="W183" s="51">
        <v>1985956</v>
      </c>
      <c r="X183" s="51">
        <v>1982600</v>
      </c>
      <c r="Y183" s="51">
        <v>1985500</v>
      </c>
      <c r="Z183" s="52">
        <v>1989000</v>
      </c>
      <c r="AA183" s="51">
        <v>1992000</v>
      </c>
      <c r="AB183" s="51">
        <v>1994000</v>
      </c>
      <c r="AC183" s="51">
        <v>1995699.8772360501</v>
      </c>
      <c r="AD183" s="51">
        <v>1996999.9098648001</v>
      </c>
      <c r="AE183" s="51">
        <v>2000500</v>
      </c>
      <c r="AF183" s="51">
        <v>2006868</v>
      </c>
      <c r="AG183" s="52">
        <v>2018122</v>
      </c>
      <c r="AH183" s="51">
        <v>2021316</v>
      </c>
      <c r="AI183" s="51">
        <v>2043241</v>
      </c>
      <c r="AJ183" s="51">
        <f t="shared" si="9"/>
        <v>2048583</v>
      </c>
      <c r="AK183" s="51">
        <f t="shared" si="10"/>
        <v>2052000</v>
      </c>
      <c r="AM183" t="s">
        <v>100</v>
      </c>
      <c r="AN183" t="s">
        <v>1600</v>
      </c>
      <c r="AO183" t="s">
        <v>1688</v>
      </c>
      <c r="AP183" t="s">
        <v>1689</v>
      </c>
      <c r="AQ183">
        <v>9638</v>
      </c>
      <c r="AR183">
        <v>9901</v>
      </c>
      <c r="AS183">
        <v>10150</v>
      </c>
      <c r="AT183">
        <v>10381</v>
      </c>
      <c r="AU183">
        <v>10593</v>
      </c>
      <c r="AV183">
        <v>10782</v>
      </c>
      <c r="AW183">
        <v>10945</v>
      </c>
      <c r="AX183">
        <v>11081</v>
      </c>
      <c r="AY183">
        <v>11206</v>
      </c>
      <c r="AZ183">
        <v>11335</v>
      </c>
      <c r="BA183">
        <v>11481</v>
      </c>
      <c r="BB183">
        <v>11656</v>
      </c>
      <c r="BC183">
        <v>11853</v>
      </c>
      <c r="BD183">
        <v>12045</v>
      </c>
      <c r="BE183">
        <v>12195</v>
      </c>
      <c r="BF183">
        <v>12280</v>
      </c>
      <c r="BG183">
        <v>12284</v>
      </c>
      <c r="BH183">
        <v>12225</v>
      </c>
      <c r="BI183">
        <v>12151</v>
      </c>
      <c r="BJ183">
        <v>12127</v>
      </c>
      <c r="BK183">
        <v>12197</v>
      </c>
      <c r="BL183">
        <v>12383</v>
      </c>
      <c r="BM183">
        <v>12667</v>
      </c>
      <c r="BN183">
        <v>13015</v>
      </c>
      <c r="BO183">
        <v>13371</v>
      </c>
      <c r="BP183">
        <v>13698</v>
      </c>
      <c r="BQ183">
        <v>13982</v>
      </c>
      <c r="BR183">
        <v>14237</v>
      </c>
      <c r="BS183">
        <v>14485</v>
      </c>
      <c r="BT183">
        <v>14762</v>
      </c>
      <c r="BU183">
        <v>15089</v>
      </c>
      <c r="BV183">
        <v>15471</v>
      </c>
      <c r="BW183">
        <v>15894</v>
      </c>
      <c r="BX183">
        <v>16345</v>
      </c>
      <c r="BY183">
        <v>16804</v>
      </c>
      <c r="BZ183">
        <v>17254</v>
      </c>
      <c r="CA183">
        <v>17694</v>
      </c>
      <c r="CB183">
        <v>18122</v>
      </c>
      <c r="CC183">
        <v>18522</v>
      </c>
      <c r="CD183">
        <v>18876</v>
      </c>
      <c r="CE183">
        <v>19172</v>
      </c>
      <c r="CF183">
        <v>19402</v>
      </c>
      <c r="CG183">
        <v>19573</v>
      </c>
      <c r="CH183">
        <v>19698</v>
      </c>
      <c r="CI183">
        <v>19803</v>
      </c>
      <c r="CJ183">
        <v>19906</v>
      </c>
      <c r="CK183">
        <v>20011</v>
      </c>
      <c r="CL183">
        <v>20118</v>
      </c>
      <c r="CM183">
        <v>20228</v>
      </c>
      <c r="CN183">
        <v>20346</v>
      </c>
      <c r="CO183">
        <v>20472</v>
      </c>
      <c r="CP183">
        <v>20609</v>
      </c>
    </row>
    <row r="184" spans="1:94">
      <c r="A184" s="51" t="s">
        <v>1735</v>
      </c>
      <c r="B184" s="51" t="s">
        <v>1627</v>
      </c>
      <c r="C184" s="51" t="s">
        <v>1688</v>
      </c>
      <c r="D184" s="51" t="s">
        <v>1689</v>
      </c>
      <c r="E184" s="51" t="str">
        <f t="shared" si="11"/>
        <v>SolomonIs..SP.POP.TOTL</v>
      </c>
      <c r="F184" s="52">
        <v>228920</v>
      </c>
      <c r="G184" s="51">
        <v>237128</v>
      </c>
      <c r="H184" s="51">
        <v>245696</v>
      </c>
      <c r="I184" s="51">
        <v>254468</v>
      </c>
      <c r="J184" s="51">
        <v>263224</v>
      </c>
      <c r="K184" s="51">
        <v>271817</v>
      </c>
      <c r="L184" s="51">
        <v>280183</v>
      </c>
      <c r="M184" s="51">
        <v>288389</v>
      </c>
      <c r="N184" s="51">
        <v>296572</v>
      </c>
      <c r="O184" s="51">
        <v>304936</v>
      </c>
      <c r="P184" s="51">
        <v>313629</v>
      </c>
      <c r="Q184" s="52">
        <v>322692</v>
      </c>
      <c r="R184" s="51">
        <v>332087</v>
      </c>
      <c r="S184" s="51">
        <v>341782</v>
      </c>
      <c r="T184" s="51">
        <v>351719</v>
      </c>
      <c r="U184" s="51">
        <v>361854</v>
      </c>
      <c r="V184" s="51">
        <v>372185</v>
      </c>
      <c r="W184" s="51">
        <v>382728</v>
      </c>
      <c r="X184" s="51">
        <v>393474</v>
      </c>
      <c r="Y184" s="51">
        <v>404415</v>
      </c>
      <c r="Z184" s="52">
        <v>415544</v>
      </c>
      <c r="AA184" s="51">
        <v>426847</v>
      </c>
      <c r="AB184" s="51">
        <v>438317</v>
      </c>
      <c r="AC184" s="51">
        <v>449956</v>
      </c>
      <c r="AD184" s="51">
        <v>461771</v>
      </c>
      <c r="AE184" s="51">
        <v>473761</v>
      </c>
      <c r="AF184" s="51">
        <v>485924</v>
      </c>
      <c r="AG184" s="52">
        <v>498240</v>
      </c>
      <c r="AH184" s="51">
        <v>510672</v>
      </c>
      <c r="AI184" s="51" t="e">
        <v>#N/A</v>
      </c>
      <c r="AJ184" s="51">
        <f t="shared" si="9"/>
        <v>538148</v>
      </c>
      <c r="AK184" s="51">
        <f t="shared" si="10"/>
        <v>552267</v>
      </c>
      <c r="AM184" t="s">
        <v>5</v>
      </c>
      <c r="AN184" t="s">
        <v>1601</v>
      </c>
      <c r="AO184" t="s">
        <v>1688</v>
      </c>
      <c r="AP184" t="s">
        <v>1689</v>
      </c>
      <c r="AQ184">
        <v>1128378</v>
      </c>
      <c r="AR184">
        <v>1161708</v>
      </c>
      <c r="AS184">
        <v>1196016</v>
      </c>
      <c r="AT184">
        <v>1231377</v>
      </c>
      <c r="AU184">
        <v>1267907</v>
      </c>
      <c r="AV184">
        <v>1305667</v>
      </c>
      <c r="AW184">
        <v>1344667</v>
      </c>
      <c r="AX184">
        <v>1384801</v>
      </c>
      <c r="AY184">
        <v>1425871</v>
      </c>
      <c r="AZ184">
        <v>1467612</v>
      </c>
      <c r="BA184">
        <v>1509822</v>
      </c>
      <c r="BB184">
        <v>1552391</v>
      </c>
      <c r="BC184">
        <v>1595314</v>
      </c>
      <c r="BD184">
        <v>1638624</v>
      </c>
      <c r="BE184">
        <v>1682398</v>
      </c>
      <c r="BF184">
        <v>1726672</v>
      </c>
      <c r="BG184">
        <v>1771458</v>
      </c>
      <c r="BH184">
        <v>1816673</v>
      </c>
      <c r="BI184">
        <v>1862142</v>
      </c>
      <c r="BJ184">
        <v>1907645</v>
      </c>
      <c r="BK184">
        <v>1953029</v>
      </c>
      <c r="BL184">
        <v>1998261</v>
      </c>
      <c r="BM184">
        <v>2043413</v>
      </c>
      <c r="BN184">
        <v>2088590</v>
      </c>
      <c r="BO184">
        <v>2133947</v>
      </c>
      <c r="BP184">
        <v>2179624</v>
      </c>
      <c r="BQ184">
        <v>2225634</v>
      </c>
      <c r="BR184">
        <v>2272029</v>
      </c>
      <c r="BS184">
        <v>2319035</v>
      </c>
      <c r="BT184">
        <v>2366933</v>
      </c>
      <c r="BU184">
        <v>2415926</v>
      </c>
      <c r="BV184">
        <v>2466083</v>
      </c>
      <c r="BW184">
        <v>2517356</v>
      </c>
      <c r="BX184">
        <v>2569672</v>
      </c>
      <c r="BY184">
        <v>2622903</v>
      </c>
      <c r="BZ184">
        <v>2676926</v>
      </c>
      <c r="CA184">
        <v>2731717</v>
      </c>
      <c r="CB184">
        <v>2787228</v>
      </c>
      <c r="CC184">
        <v>2843276</v>
      </c>
      <c r="CD184">
        <v>2899636</v>
      </c>
      <c r="CE184">
        <v>2956126</v>
      </c>
      <c r="CF184">
        <v>3012635</v>
      </c>
      <c r="CG184">
        <v>3069123</v>
      </c>
      <c r="CH184">
        <v>3125565</v>
      </c>
      <c r="CI184">
        <v>3181969</v>
      </c>
      <c r="CJ184">
        <v>3238321</v>
      </c>
      <c r="CK184">
        <v>3294583</v>
      </c>
      <c r="CL184">
        <v>3350673</v>
      </c>
      <c r="CM184">
        <v>3406487</v>
      </c>
      <c r="CN184">
        <v>3461901</v>
      </c>
      <c r="CO184">
        <v>3516820</v>
      </c>
      <c r="CP184">
        <v>3571185</v>
      </c>
    </row>
    <row r="185" spans="1:94">
      <c r="A185" s="51" t="s">
        <v>4108</v>
      </c>
      <c r="B185" s="51" t="s">
        <v>1628</v>
      </c>
      <c r="C185" s="51" t="s">
        <v>1688</v>
      </c>
      <c r="D185" s="51" t="s">
        <v>1689</v>
      </c>
      <c r="E185" s="51" t="str">
        <f t="shared" si="11"/>
        <v>Somalia.SP.POP.TOTL</v>
      </c>
      <c r="F185" s="52">
        <v>6433522</v>
      </c>
      <c r="G185" s="51">
        <v>6595570</v>
      </c>
      <c r="H185" s="51">
        <v>6605879</v>
      </c>
      <c r="I185" s="51">
        <v>6518859</v>
      </c>
      <c r="J185" s="51">
        <v>6417283</v>
      </c>
      <c r="K185" s="51">
        <v>6361278</v>
      </c>
      <c r="L185" s="51">
        <v>6369705</v>
      </c>
      <c r="M185" s="51">
        <v>6423803</v>
      </c>
      <c r="N185" s="51">
        <v>6501626</v>
      </c>
      <c r="O185" s="51">
        <v>6567103</v>
      </c>
      <c r="P185" s="51">
        <v>6595987</v>
      </c>
      <c r="Q185" s="52">
        <v>6581666</v>
      </c>
      <c r="R185" s="51">
        <v>6539820</v>
      </c>
      <c r="S185" s="51">
        <v>6494706</v>
      </c>
      <c r="T185" s="51">
        <v>6480377</v>
      </c>
      <c r="U185" s="51">
        <v>6520695</v>
      </c>
      <c r="V185" s="51">
        <v>6624489</v>
      </c>
      <c r="W185" s="51">
        <v>6782620</v>
      </c>
      <c r="X185" s="51">
        <v>6978932</v>
      </c>
      <c r="Y185" s="51">
        <v>7188869</v>
      </c>
      <c r="Z185" s="52">
        <v>7394196</v>
      </c>
      <c r="AA185" s="51">
        <v>7591172</v>
      </c>
      <c r="AB185" s="51">
        <v>7784510</v>
      </c>
      <c r="AC185" s="51">
        <v>7974524</v>
      </c>
      <c r="AD185" s="51">
        <v>8163616</v>
      </c>
      <c r="AE185" s="51">
        <v>8354003</v>
      </c>
      <c r="AF185" s="51">
        <v>8543774</v>
      </c>
      <c r="AG185" s="52">
        <v>8732569</v>
      </c>
      <c r="AH185" s="51">
        <v>8926326</v>
      </c>
      <c r="AI185" s="51">
        <v>9133124</v>
      </c>
      <c r="AJ185" s="51">
        <f t="shared" si="9"/>
        <v>9330872</v>
      </c>
      <c r="AK185" s="51">
        <f t="shared" si="10"/>
        <v>9556873</v>
      </c>
      <c r="AM185" t="s">
        <v>4337</v>
      </c>
      <c r="AN185" t="s">
        <v>1602</v>
      </c>
      <c r="AO185" t="s">
        <v>1688</v>
      </c>
      <c r="AP185" t="s">
        <v>1689</v>
      </c>
      <c r="AQ185">
        <v>1966961</v>
      </c>
      <c r="AR185">
        <v>2001049</v>
      </c>
      <c r="AS185">
        <v>2037162</v>
      </c>
      <c r="AT185">
        <v>2075625</v>
      </c>
      <c r="AU185">
        <v>2116822</v>
      </c>
      <c r="AV185">
        <v>2161087</v>
      </c>
      <c r="AW185">
        <v>2208398</v>
      </c>
      <c r="AX185">
        <v>2258847</v>
      </c>
      <c r="AY185">
        <v>2312978</v>
      </c>
      <c r="AZ185">
        <v>2371467</v>
      </c>
      <c r="BA185">
        <v>2434698</v>
      </c>
      <c r="BB185">
        <v>2503009</v>
      </c>
      <c r="BC185">
        <v>2576020</v>
      </c>
      <c r="BD185">
        <v>2652505</v>
      </c>
      <c r="BE185">
        <v>2730770</v>
      </c>
      <c r="BF185">
        <v>2809595</v>
      </c>
      <c r="BG185">
        <v>2888403</v>
      </c>
      <c r="BH185">
        <v>2967506</v>
      </c>
      <c r="BI185">
        <v>3047644</v>
      </c>
      <c r="BJ185">
        <v>3129991</v>
      </c>
      <c r="BK185">
        <v>3215339</v>
      </c>
      <c r="BL185">
        <v>3304033</v>
      </c>
      <c r="BM185">
        <v>3395633</v>
      </c>
      <c r="BN185">
        <v>3489227</v>
      </c>
      <c r="BO185">
        <v>3583521</v>
      </c>
      <c r="BP185">
        <v>3677658</v>
      </c>
      <c r="BQ185">
        <v>3771385</v>
      </c>
      <c r="BR185">
        <v>3865230</v>
      </c>
      <c r="BS185">
        <v>3960087</v>
      </c>
      <c r="BT185">
        <v>4057228</v>
      </c>
      <c r="BU185">
        <v>4157654</v>
      </c>
      <c r="BV185">
        <v>4261537</v>
      </c>
      <c r="BW185">
        <v>4368815</v>
      </c>
      <c r="BX185">
        <v>4479959</v>
      </c>
      <c r="BY185">
        <v>4595463</v>
      </c>
      <c r="BZ185">
        <v>4715617</v>
      </c>
      <c r="CA185">
        <v>4840693</v>
      </c>
      <c r="CB185">
        <v>4970478</v>
      </c>
      <c r="CC185">
        <v>5104153</v>
      </c>
      <c r="CD185">
        <v>5240560</v>
      </c>
      <c r="CE185">
        <v>5378824</v>
      </c>
      <c r="CF185">
        <v>5518586</v>
      </c>
      <c r="CG185">
        <v>5659946</v>
      </c>
      <c r="CH185">
        <v>5803029</v>
      </c>
      <c r="CI185">
        <v>5948135</v>
      </c>
      <c r="CJ185">
        <v>6095437</v>
      </c>
      <c r="CK185">
        <v>6244916</v>
      </c>
      <c r="CL185">
        <v>6396307</v>
      </c>
      <c r="CM185">
        <v>6549268</v>
      </c>
      <c r="CN185">
        <v>6703361</v>
      </c>
      <c r="CO185">
        <v>6858266</v>
      </c>
      <c r="CP185">
        <v>7013829</v>
      </c>
    </row>
    <row r="186" spans="1:94">
      <c r="A186" s="51" t="s">
        <v>1736</v>
      </c>
      <c r="B186" s="51" t="s">
        <v>1629</v>
      </c>
      <c r="C186" s="51" t="s">
        <v>1688</v>
      </c>
      <c r="D186" s="51" t="s">
        <v>1689</v>
      </c>
      <c r="E186" s="51" t="str">
        <f t="shared" si="11"/>
        <v>S.Africa.SP.POP.TOTL</v>
      </c>
      <c r="F186" s="52">
        <v>27576000</v>
      </c>
      <c r="G186" s="51">
        <v>28254654.592</v>
      </c>
      <c r="H186" s="51">
        <v>28971838.592</v>
      </c>
      <c r="I186" s="51">
        <v>29724003.712000001</v>
      </c>
      <c r="J186" s="51">
        <v>30505360.831999999</v>
      </c>
      <c r="K186" s="51">
        <v>31307880</v>
      </c>
      <c r="L186" s="51">
        <v>32121290.432</v>
      </c>
      <c r="M186" s="51">
        <v>32933080.511999998</v>
      </c>
      <c r="N186" s="51">
        <v>33728497.792000003</v>
      </c>
      <c r="O186" s="51">
        <v>34490548.991999999</v>
      </c>
      <c r="P186" s="51">
        <v>35200000</v>
      </c>
      <c r="Q186" s="52">
        <v>35933107.763949797</v>
      </c>
      <c r="R186" s="51">
        <v>36690738.764477201</v>
      </c>
      <c r="S186" s="51">
        <v>37473796.397168502</v>
      </c>
      <c r="T186" s="51">
        <v>38283222.672322601</v>
      </c>
      <c r="U186" s="51">
        <v>39120000</v>
      </c>
      <c r="V186" s="51">
        <v>40000246.953756399</v>
      </c>
      <c r="W186" s="51">
        <v>40926063.038341902</v>
      </c>
      <c r="X186" s="51">
        <v>41899682.777234197</v>
      </c>
      <c r="Y186" s="51">
        <v>42923484.534140103</v>
      </c>
      <c r="Z186" s="52">
        <v>44000000</v>
      </c>
      <c r="AA186" s="51">
        <v>44812420.851533003</v>
      </c>
      <c r="AB186" s="51">
        <v>45245622</v>
      </c>
      <c r="AC186" s="51">
        <v>45801325</v>
      </c>
      <c r="AD186" s="51">
        <v>46347516</v>
      </c>
      <c r="AE186" s="51">
        <v>46892428</v>
      </c>
      <c r="AF186" s="51">
        <v>47391025</v>
      </c>
      <c r="AG186" s="52">
        <v>47850700</v>
      </c>
      <c r="AH186" s="51">
        <v>48687000</v>
      </c>
      <c r="AI186" s="51">
        <v>49320150</v>
      </c>
      <c r="AJ186" s="51">
        <f t="shared" si="9"/>
        <v>49991300</v>
      </c>
      <c r="AK186" s="51">
        <f t="shared" si="10"/>
        <v>50586757</v>
      </c>
      <c r="AM186" t="s">
        <v>7</v>
      </c>
      <c r="AN186" t="s">
        <v>1603</v>
      </c>
      <c r="AO186" t="s">
        <v>1688</v>
      </c>
      <c r="AP186" t="s">
        <v>1689</v>
      </c>
      <c r="AQ186">
        <v>1905829</v>
      </c>
      <c r="AR186">
        <v>1956714</v>
      </c>
      <c r="AS186">
        <v>2009165</v>
      </c>
      <c r="AT186">
        <v>2063215</v>
      </c>
      <c r="AU186">
        <v>2118896</v>
      </c>
      <c r="AV186">
        <v>2176195</v>
      </c>
      <c r="AW186">
        <v>2235296</v>
      </c>
      <c r="AX186">
        <v>2296118</v>
      </c>
      <c r="AY186">
        <v>2358072</v>
      </c>
      <c r="AZ186">
        <v>2420365</v>
      </c>
      <c r="BA186">
        <v>2482508</v>
      </c>
      <c r="BB186">
        <v>2544362</v>
      </c>
      <c r="BC186">
        <v>2606357</v>
      </c>
      <c r="BD186">
        <v>2669285</v>
      </c>
      <c r="BE186">
        <v>2734247</v>
      </c>
      <c r="BF186">
        <v>2802133</v>
      </c>
      <c r="BG186">
        <v>2873058</v>
      </c>
      <c r="BH186">
        <v>2947064</v>
      </c>
      <c r="BI186">
        <v>3024857</v>
      </c>
      <c r="BJ186">
        <v>3107259</v>
      </c>
      <c r="BK186">
        <v>3194768</v>
      </c>
      <c r="BL186">
        <v>3287677</v>
      </c>
      <c r="BM186">
        <v>3385626</v>
      </c>
      <c r="BN186">
        <v>3487626</v>
      </c>
      <c r="BO186">
        <v>3592275</v>
      </c>
      <c r="BP186">
        <v>3698465</v>
      </c>
      <c r="BQ186">
        <v>3805813</v>
      </c>
      <c r="BR186">
        <v>3914302</v>
      </c>
      <c r="BS186">
        <v>4023628</v>
      </c>
      <c r="BT186">
        <v>4133551</v>
      </c>
      <c r="BU186">
        <v>4243860</v>
      </c>
      <c r="BV186">
        <v>4354331</v>
      </c>
      <c r="BW186">
        <v>4464780</v>
      </c>
      <c r="BX186">
        <v>4575121</v>
      </c>
      <c r="BY186">
        <v>4685320</v>
      </c>
      <c r="BZ186">
        <v>4795365</v>
      </c>
      <c r="CA186">
        <v>4905150</v>
      </c>
      <c r="CB186">
        <v>5014650</v>
      </c>
      <c r="CC186">
        <v>5124050</v>
      </c>
      <c r="CD186">
        <v>5233615</v>
      </c>
      <c r="CE186">
        <v>5343539</v>
      </c>
      <c r="CF186">
        <v>5453921</v>
      </c>
      <c r="CG186">
        <v>5564709</v>
      </c>
      <c r="CH186">
        <v>5675754</v>
      </c>
      <c r="CI186">
        <v>5786836</v>
      </c>
      <c r="CJ186">
        <v>5897816</v>
      </c>
      <c r="CK186">
        <v>6008597</v>
      </c>
      <c r="CL186">
        <v>6119295</v>
      </c>
      <c r="CM186">
        <v>6230242</v>
      </c>
      <c r="CN186">
        <v>6341892</v>
      </c>
      <c r="CO186">
        <v>6454548</v>
      </c>
      <c r="CP186">
        <v>6568290</v>
      </c>
    </row>
    <row r="187" spans="1:94">
      <c r="A187" s="51" t="s">
        <v>1630</v>
      </c>
      <c r="B187" s="51" t="s">
        <v>1631</v>
      </c>
      <c r="C187" s="51" t="s">
        <v>1688</v>
      </c>
      <c r="D187" s="51" t="s">
        <v>1689</v>
      </c>
      <c r="E187" s="51" t="str">
        <f t="shared" si="11"/>
        <v>South Asia.SP.POP.TOTL</v>
      </c>
      <c r="F187" s="52">
        <v>906101969.70000005</v>
      </c>
      <c r="G187" s="51">
        <v>927350614.29583097</v>
      </c>
      <c r="H187" s="51">
        <v>948745833.79902804</v>
      </c>
      <c r="I187" s="51">
        <v>970284655.182109</v>
      </c>
      <c r="J187" s="51">
        <v>991871203.91240895</v>
      </c>
      <c r="K187" s="51">
        <v>1013402087.82228</v>
      </c>
      <c r="L187" s="51">
        <v>1036233282.28801</v>
      </c>
      <c r="M187" s="51">
        <v>1059159066.58129</v>
      </c>
      <c r="N187" s="51">
        <v>1082286581.18051</v>
      </c>
      <c r="O187" s="51">
        <v>1105433593.8408501</v>
      </c>
      <c r="P187" s="51">
        <v>1128676620.21031</v>
      </c>
      <c r="Q187" s="52">
        <v>1152072242.29041</v>
      </c>
      <c r="R187" s="51">
        <v>1174780514.2283199</v>
      </c>
      <c r="S187" s="51">
        <v>1197785099.6210301</v>
      </c>
      <c r="T187" s="51">
        <v>1220747792.82812</v>
      </c>
      <c r="U187" s="51">
        <v>1243872260.6168599</v>
      </c>
      <c r="V187" s="51">
        <v>1267260445.05443</v>
      </c>
      <c r="W187" s="51">
        <v>1290781365.23125</v>
      </c>
      <c r="X187" s="51">
        <v>1314484456.9999499</v>
      </c>
      <c r="Y187" s="51">
        <v>1338356497.8168399</v>
      </c>
      <c r="Z187" s="52">
        <v>1362379118.5</v>
      </c>
      <c r="AA187" s="51">
        <v>1386094515.2484601</v>
      </c>
      <c r="AB187" s="51">
        <v>1409550791.1745701</v>
      </c>
      <c r="AC187" s="51">
        <v>1432796651.2904</v>
      </c>
      <c r="AD187" s="51">
        <v>1455700024.84848</v>
      </c>
      <c r="AE187" s="51">
        <v>1478105907.2142899</v>
      </c>
      <c r="AF187" s="51">
        <v>1500542736.8582799</v>
      </c>
      <c r="AG187" s="52">
        <v>1522663871.1582401</v>
      </c>
      <c r="AH187" s="51">
        <v>1545055192.09565</v>
      </c>
      <c r="AI187" s="51">
        <v>1567720213.8120952</v>
      </c>
      <c r="AJ187" s="51">
        <f t="shared" si="9"/>
        <v>1632939098</v>
      </c>
      <c r="AK187" s="51">
        <f t="shared" si="10"/>
        <v>1656464573</v>
      </c>
      <c r="AM187" t="s">
        <v>8</v>
      </c>
      <c r="AN187" t="s">
        <v>1604</v>
      </c>
      <c r="AO187" t="s">
        <v>1688</v>
      </c>
      <c r="AP187" t="s">
        <v>1689</v>
      </c>
      <c r="AQ187">
        <v>9929439</v>
      </c>
      <c r="AR187">
        <v>10216429</v>
      </c>
      <c r="AS187">
        <v>10515695</v>
      </c>
      <c r="AT187">
        <v>10825440</v>
      </c>
      <c r="AU187">
        <v>11143120</v>
      </c>
      <c r="AV187">
        <v>11466936</v>
      </c>
      <c r="AW187">
        <v>11796103</v>
      </c>
      <c r="AX187">
        <v>12131226</v>
      </c>
      <c r="AY187">
        <v>12473584</v>
      </c>
      <c r="AZ187">
        <v>12825119</v>
      </c>
      <c r="BA187">
        <v>13187182</v>
      </c>
      <c r="BB187">
        <v>13559712</v>
      </c>
      <c r="BC187">
        <v>13941958</v>
      </c>
      <c r="BD187">
        <v>14333692</v>
      </c>
      <c r="BE187">
        <v>14734523</v>
      </c>
      <c r="BF187">
        <v>15143887</v>
      </c>
      <c r="BG187">
        <v>15561809</v>
      </c>
      <c r="BH187">
        <v>15987545</v>
      </c>
      <c r="BI187">
        <v>16418797.999999998</v>
      </c>
      <c r="BJ187">
        <v>16852621</v>
      </c>
      <c r="BK187">
        <v>17286832</v>
      </c>
      <c r="BL187">
        <v>17720017</v>
      </c>
      <c r="BM187">
        <v>18152344</v>
      </c>
      <c r="BN187">
        <v>18585148</v>
      </c>
      <c r="BO187">
        <v>19020616</v>
      </c>
      <c r="BP187">
        <v>19460111</v>
      </c>
      <c r="BQ187">
        <v>19903833</v>
      </c>
      <c r="BR187">
        <v>20350457</v>
      </c>
      <c r="BS187">
        <v>20797983</v>
      </c>
      <c r="BT187">
        <v>21243700</v>
      </c>
      <c r="BU187">
        <v>21685537</v>
      </c>
      <c r="BV187">
        <v>22122065</v>
      </c>
      <c r="BW187">
        <v>22553275</v>
      </c>
      <c r="BX187">
        <v>22980182</v>
      </c>
      <c r="BY187">
        <v>23404523</v>
      </c>
      <c r="BZ187">
        <v>23827163</v>
      </c>
      <c r="CA187">
        <v>24248671</v>
      </c>
      <c r="CB187">
        <v>24667356</v>
      </c>
      <c r="CC187">
        <v>25079136</v>
      </c>
      <c r="CD187">
        <v>25478577</v>
      </c>
      <c r="CE187">
        <v>25861887</v>
      </c>
      <c r="CF187">
        <v>26228274</v>
      </c>
      <c r="CG187">
        <v>26579252</v>
      </c>
      <c r="CH187">
        <v>26916342</v>
      </c>
      <c r="CI187">
        <v>27242033</v>
      </c>
      <c r="CJ187">
        <v>27558769</v>
      </c>
      <c r="CK187">
        <v>27866387</v>
      </c>
      <c r="CL187">
        <v>28166078</v>
      </c>
      <c r="CM187">
        <v>28463338</v>
      </c>
      <c r="CN187">
        <v>28765162</v>
      </c>
      <c r="CO187">
        <v>29076512</v>
      </c>
      <c r="CP187">
        <v>29399817</v>
      </c>
    </row>
    <row r="188" spans="1:94">
      <c r="A188" s="51" t="s">
        <v>4155</v>
      </c>
      <c r="B188" s="51" t="s">
        <v>1632</v>
      </c>
      <c r="C188" s="51" t="s">
        <v>1688</v>
      </c>
      <c r="D188" s="51" t="s">
        <v>1689</v>
      </c>
      <c r="E188" s="51" t="str">
        <f t="shared" si="11"/>
        <v>Spain.SP.POP.TOTL</v>
      </c>
      <c r="F188" s="52">
        <v>37386000</v>
      </c>
      <c r="G188" s="51">
        <v>37741000</v>
      </c>
      <c r="H188" s="51">
        <v>37943000</v>
      </c>
      <c r="I188" s="51">
        <v>38121000</v>
      </c>
      <c r="J188" s="51">
        <v>38273000</v>
      </c>
      <c r="K188" s="51">
        <v>38408000</v>
      </c>
      <c r="L188" s="51">
        <v>38519000</v>
      </c>
      <c r="M188" s="51">
        <v>38609000</v>
      </c>
      <c r="N188" s="51">
        <v>38691000</v>
      </c>
      <c r="O188" s="51">
        <v>38768000</v>
      </c>
      <c r="P188" s="51">
        <v>38836000</v>
      </c>
      <c r="Q188" s="52">
        <v>38939050</v>
      </c>
      <c r="R188" s="51">
        <v>39067750</v>
      </c>
      <c r="S188" s="51">
        <v>39189400</v>
      </c>
      <c r="T188" s="51">
        <v>39294950</v>
      </c>
      <c r="U188" s="51">
        <v>39387000</v>
      </c>
      <c r="V188" s="51">
        <v>39478150</v>
      </c>
      <c r="W188" s="51">
        <v>39582400</v>
      </c>
      <c r="X188" s="51">
        <v>39721100</v>
      </c>
      <c r="Y188" s="51">
        <v>39926250</v>
      </c>
      <c r="Z188" s="52">
        <v>40263200</v>
      </c>
      <c r="AA188" s="51">
        <v>40720450</v>
      </c>
      <c r="AB188" s="51">
        <v>41313950</v>
      </c>
      <c r="AC188" s="51">
        <v>42004500</v>
      </c>
      <c r="AD188" s="51">
        <v>42691650</v>
      </c>
      <c r="AE188" s="51">
        <v>43398150</v>
      </c>
      <c r="AF188" s="51">
        <v>44116441</v>
      </c>
      <c r="AG188" s="52">
        <v>44878945</v>
      </c>
      <c r="AH188" s="51">
        <v>45555716</v>
      </c>
      <c r="AI188" s="51">
        <v>45957671</v>
      </c>
      <c r="AJ188" s="51">
        <f t="shared" si="9"/>
        <v>46070971</v>
      </c>
      <c r="AK188" s="51">
        <f t="shared" si="10"/>
        <v>46235000</v>
      </c>
      <c r="AM188" t="s">
        <v>4016</v>
      </c>
      <c r="AN188" t="s">
        <v>1605</v>
      </c>
      <c r="AO188" t="s">
        <v>1688</v>
      </c>
      <c r="AP188" t="s">
        <v>1689</v>
      </c>
      <c r="AQ188">
        <v>26010295</v>
      </c>
      <c r="AR188">
        <v>26893021</v>
      </c>
      <c r="AS188">
        <v>27800656</v>
      </c>
      <c r="AT188">
        <v>28727140</v>
      </c>
      <c r="AU188">
        <v>29664173</v>
      </c>
      <c r="AV188">
        <v>30606162</v>
      </c>
      <c r="AW188">
        <v>31551090</v>
      </c>
      <c r="AX188">
        <v>32501839</v>
      </c>
      <c r="AY188">
        <v>33463836.000000004</v>
      </c>
      <c r="AZ188">
        <v>34444983</v>
      </c>
      <c r="BA188">
        <v>35451392</v>
      </c>
      <c r="BB188">
        <v>36485095</v>
      </c>
      <c r="BC188">
        <v>37545635</v>
      </c>
      <c r="BD188">
        <v>38633697</v>
      </c>
      <c r="BE188">
        <v>39749340</v>
      </c>
      <c r="BF188">
        <v>40892836</v>
      </c>
      <c r="BG188">
        <v>42064468</v>
      </c>
      <c r="BH188">
        <v>43265378</v>
      </c>
      <c r="BI188">
        <v>44497521</v>
      </c>
      <c r="BJ188">
        <v>45763245</v>
      </c>
      <c r="BK188">
        <v>47063923</v>
      </c>
      <c r="BL188">
        <v>48399114</v>
      </c>
      <c r="BM188">
        <v>49767259</v>
      </c>
      <c r="BN188">
        <v>51166963</v>
      </c>
      <c r="BO188">
        <v>52596291</v>
      </c>
      <c r="BP188">
        <v>54052849</v>
      </c>
      <c r="BQ188">
        <v>55537110</v>
      </c>
      <c r="BR188">
        <v>57046529</v>
      </c>
      <c r="BS188">
        <v>58572071</v>
      </c>
      <c r="BT188">
        <v>60102139</v>
      </c>
      <c r="BU188">
        <v>61628668</v>
      </c>
      <c r="BV188">
        <v>63146876</v>
      </c>
      <c r="BW188">
        <v>64659225</v>
      </c>
      <c r="BX188">
        <v>66173873.999999993</v>
      </c>
      <c r="BY188">
        <v>67703053</v>
      </c>
      <c r="BZ188">
        <v>69255386</v>
      </c>
      <c r="CA188">
        <v>70831419</v>
      </c>
      <c r="CB188">
        <v>72427130</v>
      </c>
      <c r="CC188">
        <v>74040838</v>
      </c>
      <c r="CD188">
        <v>75669587</v>
      </c>
      <c r="CE188">
        <v>77309965</v>
      </c>
      <c r="CF188">
        <v>78964389</v>
      </c>
      <c r="CG188">
        <v>80630416</v>
      </c>
      <c r="CH188">
        <v>82293990</v>
      </c>
      <c r="CI188">
        <v>83936698</v>
      </c>
      <c r="CJ188">
        <v>85546427</v>
      </c>
      <c r="CK188">
        <v>87116275</v>
      </c>
      <c r="CL188">
        <v>88652631</v>
      </c>
      <c r="CM188">
        <v>90173139</v>
      </c>
      <c r="CN188">
        <v>91703090</v>
      </c>
      <c r="CO188">
        <v>93260798</v>
      </c>
      <c r="CP188">
        <v>94852030</v>
      </c>
    </row>
    <row r="189" spans="1:94">
      <c r="A189" s="51" t="s">
        <v>1737</v>
      </c>
      <c r="B189" s="51" t="s">
        <v>1633</v>
      </c>
      <c r="C189" s="51" t="s">
        <v>1688</v>
      </c>
      <c r="D189" s="51" t="s">
        <v>1689</v>
      </c>
      <c r="E189" s="51" t="str">
        <f t="shared" si="11"/>
        <v>SriLanka.SP.POP.TOTL</v>
      </c>
      <c r="F189" s="52">
        <v>14941007</v>
      </c>
      <c r="G189" s="51">
        <v>15167059</v>
      </c>
      <c r="H189" s="51">
        <v>15382196</v>
      </c>
      <c r="I189" s="51">
        <v>15590902</v>
      </c>
      <c r="J189" s="51">
        <v>15799524</v>
      </c>
      <c r="K189" s="51">
        <v>16012506</v>
      </c>
      <c r="L189" s="51">
        <v>16230920</v>
      </c>
      <c r="M189" s="51">
        <v>16452880</v>
      </c>
      <c r="N189" s="51">
        <v>16676173</v>
      </c>
      <c r="O189" s="51">
        <v>16897356</v>
      </c>
      <c r="P189" s="51">
        <v>17113532</v>
      </c>
      <c r="Q189" s="52">
        <v>17324413</v>
      </c>
      <c r="R189" s="51">
        <v>17529686</v>
      </c>
      <c r="S189" s="51">
        <v>17726343</v>
      </c>
      <c r="T189" s="51">
        <v>17910744</v>
      </c>
      <c r="U189" s="51">
        <v>18080315</v>
      </c>
      <c r="V189" s="51">
        <v>18234275</v>
      </c>
      <c r="W189" s="51">
        <v>18373340</v>
      </c>
      <c r="X189" s="51">
        <v>18498471</v>
      </c>
      <c r="Y189" s="51">
        <v>18611355</v>
      </c>
      <c r="Z189" s="52">
        <v>18713711</v>
      </c>
      <c r="AA189" s="51">
        <v>18797000</v>
      </c>
      <c r="AB189" s="51">
        <v>18921000</v>
      </c>
      <c r="AC189" s="51">
        <v>19173000</v>
      </c>
      <c r="AD189" s="51">
        <v>19462000</v>
      </c>
      <c r="AE189" s="51">
        <v>19668000</v>
      </c>
      <c r="AF189" s="51">
        <v>19886000</v>
      </c>
      <c r="AG189" s="52">
        <v>20010000</v>
      </c>
      <c r="AH189" s="51">
        <v>20156204.3380748</v>
      </c>
      <c r="AI189" s="51">
        <v>20303476.927447598</v>
      </c>
      <c r="AJ189" s="51">
        <f t="shared" si="9"/>
        <v>20653000</v>
      </c>
      <c r="AK189" s="51">
        <f t="shared" si="10"/>
        <v>20869000</v>
      </c>
      <c r="AM189" t="s">
        <v>4175</v>
      </c>
      <c r="AN189" t="s">
        <v>1606</v>
      </c>
      <c r="AO189" t="s">
        <v>1688</v>
      </c>
      <c r="AP189" t="s">
        <v>1689</v>
      </c>
      <c r="AQ189">
        <v>29637450</v>
      </c>
      <c r="AR189">
        <v>29964000</v>
      </c>
      <c r="AS189">
        <v>30308500</v>
      </c>
      <c r="AT189">
        <v>30712000</v>
      </c>
      <c r="AU189">
        <v>31139450</v>
      </c>
      <c r="AV189">
        <v>31444950</v>
      </c>
      <c r="AW189">
        <v>31681000</v>
      </c>
      <c r="AX189">
        <v>31987155</v>
      </c>
      <c r="AY189">
        <v>32294655</v>
      </c>
      <c r="AZ189">
        <v>32548300</v>
      </c>
      <c r="BA189">
        <v>32664300</v>
      </c>
      <c r="BB189">
        <v>32783500</v>
      </c>
      <c r="BC189">
        <v>33055650</v>
      </c>
      <c r="BD189">
        <v>33357199.999999996</v>
      </c>
      <c r="BE189">
        <v>33678899</v>
      </c>
      <c r="BF189">
        <v>34015199</v>
      </c>
      <c r="BG189">
        <v>34356300</v>
      </c>
      <c r="BH189">
        <v>34689050</v>
      </c>
      <c r="BI189">
        <v>34965600</v>
      </c>
      <c r="BJ189">
        <v>35247217</v>
      </c>
      <c r="BK189">
        <v>35574150</v>
      </c>
      <c r="BL189">
        <v>35898587</v>
      </c>
      <c r="BM189">
        <v>36230481</v>
      </c>
      <c r="BN189">
        <v>36571808</v>
      </c>
      <c r="BO189">
        <v>36904134</v>
      </c>
      <c r="BP189">
        <v>37201885</v>
      </c>
      <c r="BQ189">
        <v>37456119</v>
      </c>
      <c r="BR189">
        <v>37668045</v>
      </c>
      <c r="BS189">
        <v>37824487</v>
      </c>
      <c r="BT189">
        <v>37961529</v>
      </c>
      <c r="BU189">
        <v>38110782</v>
      </c>
      <c r="BV189">
        <v>38246193</v>
      </c>
      <c r="BW189">
        <v>38363667</v>
      </c>
      <c r="BX189">
        <v>38461408</v>
      </c>
      <c r="BY189">
        <v>38542652</v>
      </c>
      <c r="BZ189">
        <v>38594998</v>
      </c>
      <c r="CA189">
        <v>38624370</v>
      </c>
      <c r="CB189">
        <v>38649660</v>
      </c>
      <c r="CC189">
        <v>38663481</v>
      </c>
      <c r="CD189">
        <v>38660271</v>
      </c>
      <c r="CE189">
        <v>38453757</v>
      </c>
      <c r="CF189">
        <v>38248076</v>
      </c>
      <c r="CG189">
        <v>38230364</v>
      </c>
      <c r="CH189">
        <v>38204570</v>
      </c>
      <c r="CI189">
        <v>38182222</v>
      </c>
      <c r="CJ189">
        <v>38165445</v>
      </c>
      <c r="CK189">
        <v>38141267</v>
      </c>
      <c r="CL189">
        <v>38120560</v>
      </c>
      <c r="CM189">
        <v>38125759</v>
      </c>
      <c r="CN189">
        <v>38151603</v>
      </c>
      <c r="CO189">
        <v>38183683</v>
      </c>
      <c r="CP189">
        <v>38216000</v>
      </c>
    </row>
    <row r="190" spans="1:94">
      <c r="A190" s="51" t="s">
        <v>1634</v>
      </c>
      <c r="B190" s="51" t="s">
        <v>1635</v>
      </c>
      <c r="C190" s="51" t="s">
        <v>1688</v>
      </c>
      <c r="D190" s="51" t="s">
        <v>1689</v>
      </c>
      <c r="E190" s="51" t="str">
        <f t="shared" si="11"/>
        <v>St. Kitts and Nevis.SP.POP.TOTL</v>
      </c>
      <c r="F190" s="52">
        <v>44400</v>
      </c>
      <c r="G190" s="51">
        <v>44750</v>
      </c>
      <c r="H190" s="51">
        <v>45093</v>
      </c>
      <c r="I190" s="51">
        <v>44696</v>
      </c>
      <c r="J190" s="51">
        <v>43668</v>
      </c>
      <c r="K190" s="51">
        <v>42748</v>
      </c>
      <c r="L190" s="51">
        <v>42602.411701708901</v>
      </c>
      <c r="M190" s="51">
        <v>42457.319238371398</v>
      </c>
      <c r="N190" s="51">
        <v>42312.720921305903</v>
      </c>
      <c r="O190" s="51">
        <v>42168.615067581697</v>
      </c>
      <c r="P190" s="51">
        <v>42025</v>
      </c>
      <c r="Q190" s="52">
        <v>41800</v>
      </c>
      <c r="R190" s="51">
        <v>41585.140685163897</v>
      </c>
      <c r="S190" s="51">
        <v>41380.277807806102</v>
      </c>
      <c r="T190" s="51">
        <v>41185.274275850497</v>
      </c>
      <c r="U190" s="51">
        <v>41000</v>
      </c>
      <c r="V190" s="51">
        <v>40870</v>
      </c>
      <c r="W190" s="51">
        <v>40740</v>
      </c>
      <c r="X190" s="51">
        <v>40130</v>
      </c>
      <c r="Y190" s="51">
        <v>42260</v>
      </c>
      <c r="Z190" s="52">
        <v>44286</v>
      </c>
      <c r="AA190" s="51">
        <v>46111</v>
      </c>
      <c r="AB190" s="51">
        <v>46710</v>
      </c>
      <c r="AC190" s="51">
        <v>46710</v>
      </c>
      <c r="AD190" s="51">
        <v>46984.811417035402</v>
      </c>
      <c r="AE190" s="51">
        <v>48000</v>
      </c>
      <c r="AF190" s="51">
        <v>48393</v>
      </c>
      <c r="AG190" s="52">
        <v>48789.841867090297</v>
      </c>
      <c r="AH190" s="51">
        <v>49189.937995488501</v>
      </c>
      <c r="AI190" s="51">
        <v>0</v>
      </c>
      <c r="AJ190" s="51">
        <f t="shared" si="9"/>
        <v>52402</v>
      </c>
      <c r="AK190" s="51">
        <f t="shared" si="10"/>
        <v>53051</v>
      </c>
      <c r="AM190" t="s">
        <v>4154</v>
      </c>
      <c r="AN190" t="s">
        <v>1607</v>
      </c>
      <c r="AO190" t="s">
        <v>1688</v>
      </c>
      <c r="AP190" t="s">
        <v>1689</v>
      </c>
      <c r="AQ190">
        <v>8857716</v>
      </c>
      <c r="AR190">
        <v>8929316</v>
      </c>
      <c r="AS190">
        <v>8993985</v>
      </c>
      <c r="AT190">
        <v>9030355</v>
      </c>
      <c r="AU190">
        <v>9035365</v>
      </c>
      <c r="AV190">
        <v>8998595</v>
      </c>
      <c r="AW190">
        <v>8930990</v>
      </c>
      <c r="AX190">
        <v>8874520</v>
      </c>
      <c r="AY190">
        <v>8836650</v>
      </c>
      <c r="AZ190">
        <v>8757705</v>
      </c>
      <c r="BA190">
        <v>8680431</v>
      </c>
      <c r="BB190">
        <v>8643756</v>
      </c>
      <c r="BC190">
        <v>8630430</v>
      </c>
      <c r="BD190">
        <v>8633100</v>
      </c>
      <c r="BE190">
        <v>8754365</v>
      </c>
      <c r="BF190">
        <v>9093470</v>
      </c>
      <c r="BG190">
        <v>9355810</v>
      </c>
      <c r="BH190">
        <v>9455675</v>
      </c>
      <c r="BI190">
        <v>9558250</v>
      </c>
      <c r="BJ190">
        <v>9661265</v>
      </c>
      <c r="BK190">
        <v>9766312</v>
      </c>
      <c r="BL190">
        <v>9851362</v>
      </c>
      <c r="BM190">
        <v>9911771</v>
      </c>
      <c r="BN190">
        <v>9957865</v>
      </c>
      <c r="BO190">
        <v>9996232</v>
      </c>
      <c r="BP190">
        <v>10023613</v>
      </c>
      <c r="BQ190">
        <v>10032734</v>
      </c>
      <c r="BR190">
        <v>10030031</v>
      </c>
      <c r="BS190">
        <v>10019610</v>
      </c>
      <c r="BT190">
        <v>10005000</v>
      </c>
      <c r="BU190">
        <v>9983218</v>
      </c>
      <c r="BV190">
        <v>9967878</v>
      </c>
      <c r="BW190">
        <v>9969953</v>
      </c>
      <c r="BX190">
        <v>9982591</v>
      </c>
      <c r="BY190">
        <v>10004081</v>
      </c>
      <c r="BZ190">
        <v>10030376</v>
      </c>
      <c r="CA190">
        <v>10057861</v>
      </c>
      <c r="CB190">
        <v>10091120</v>
      </c>
      <c r="CC190">
        <v>10129290</v>
      </c>
      <c r="CD190">
        <v>10171949</v>
      </c>
      <c r="CE190">
        <v>10225836</v>
      </c>
      <c r="CF190">
        <v>10292999</v>
      </c>
      <c r="CG190">
        <v>10368403</v>
      </c>
      <c r="CH190">
        <v>10441075</v>
      </c>
      <c r="CI190">
        <v>10501970</v>
      </c>
      <c r="CJ190">
        <v>10549424</v>
      </c>
      <c r="CK190">
        <v>10584344</v>
      </c>
      <c r="CL190">
        <v>10608335</v>
      </c>
      <c r="CM190">
        <v>10622413</v>
      </c>
      <c r="CN190">
        <v>10632482</v>
      </c>
      <c r="CO190">
        <v>10637346</v>
      </c>
      <c r="CP190">
        <v>10637000</v>
      </c>
    </row>
    <row r="191" spans="1:94">
      <c r="A191" s="51" t="s">
        <v>1636</v>
      </c>
      <c r="B191" s="51" t="s">
        <v>1637</v>
      </c>
      <c r="C191" s="51" t="s">
        <v>1688</v>
      </c>
      <c r="D191" s="51" t="s">
        <v>1689</v>
      </c>
      <c r="E191" s="51" t="str">
        <f t="shared" si="11"/>
        <v>St. Lucia.SP.POP.TOTL</v>
      </c>
      <c r="F191" s="52">
        <v>115500</v>
      </c>
      <c r="G191" s="51">
        <v>117400</v>
      </c>
      <c r="H191" s="51">
        <v>119400</v>
      </c>
      <c r="I191" s="51">
        <v>121100</v>
      </c>
      <c r="J191" s="51">
        <v>122900</v>
      </c>
      <c r="K191" s="51">
        <v>124800</v>
      </c>
      <c r="L191" s="51">
        <v>126700</v>
      </c>
      <c r="M191" s="51">
        <v>128500</v>
      </c>
      <c r="N191" s="51">
        <v>130400</v>
      </c>
      <c r="O191" s="51">
        <v>132200</v>
      </c>
      <c r="P191" s="51">
        <v>134100</v>
      </c>
      <c r="Q191" s="52">
        <v>136000</v>
      </c>
      <c r="R191" s="51">
        <v>137151</v>
      </c>
      <c r="S191" s="51">
        <v>139908</v>
      </c>
      <c r="T191" s="51">
        <v>142689</v>
      </c>
      <c r="U191" s="51">
        <v>145437</v>
      </c>
      <c r="V191" s="51">
        <v>147062</v>
      </c>
      <c r="W191" s="51">
        <v>149666</v>
      </c>
      <c r="X191" s="51">
        <v>151952</v>
      </c>
      <c r="Y191" s="51">
        <v>153703</v>
      </c>
      <c r="Z191" s="52">
        <v>155996</v>
      </c>
      <c r="AA191" s="51">
        <v>157897</v>
      </c>
      <c r="AB191" s="51">
        <v>159133</v>
      </c>
      <c r="AC191" s="51">
        <v>160620</v>
      </c>
      <c r="AD191" s="51">
        <v>162434</v>
      </c>
      <c r="AE191" s="51">
        <v>164791</v>
      </c>
      <c r="AF191" s="51">
        <v>166838</v>
      </c>
      <c r="AG191" s="52">
        <v>168338</v>
      </c>
      <c r="AH191" s="51">
        <v>170204.56010414899</v>
      </c>
      <c r="AI191" s="51">
        <v>0</v>
      </c>
      <c r="AJ191" s="51">
        <f t="shared" si="9"/>
        <v>174000</v>
      </c>
      <c r="AK191" s="51">
        <f t="shared" si="10"/>
        <v>176000</v>
      </c>
      <c r="AM191" t="s">
        <v>11</v>
      </c>
      <c r="AN191" t="s">
        <v>1608</v>
      </c>
      <c r="AO191" t="s">
        <v>1688</v>
      </c>
      <c r="AP191" t="s">
        <v>1689</v>
      </c>
      <c r="AQ191">
        <v>2358000</v>
      </c>
      <c r="AR191">
        <v>2399721.6</v>
      </c>
      <c r="AS191">
        <v>2450321.6</v>
      </c>
      <c r="AT191">
        <v>2504529.6</v>
      </c>
      <c r="AU191">
        <v>2554065.6</v>
      </c>
      <c r="AV191">
        <v>2594000</v>
      </c>
      <c r="AW191">
        <v>2624995.2000000002</v>
      </c>
      <c r="AX191">
        <v>2645673.6</v>
      </c>
      <c r="AY191">
        <v>2662064</v>
      </c>
      <c r="AZ191">
        <v>2684150.4</v>
      </c>
      <c r="BA191">
        <v>2718000</v>
      </c>
      <c r="BB191">
        <v>2762190.4</v>
      </c>
      <c r="BC191">
        <v>2817256</v>
      </c>
      <c r="BD191">
        <v>2878785.6</v>
      </c>
      <c r="BE191">
        <v>2939299.2</v>
      </c>
      <c r="BF191">
        <v>2994000</v>
      </c>
      <c r="BG191">
        <v>3043854.4</v>
      </c>
      <c r="BH191">
        <v>3088689.6</v>
      </c>
      <c r="BI191">
        <v>3129420.8</v>
      </c>
      <c r="BJ191">
        <v>3168088</v>
      </c>
      <c r="BK191">
        <v>3206000</v>
      </c>
      <c r="BL191">
        <v>3242552</v>
      </c>
      <c r="BM191">
        <v>3277452.8</v>
      </c>
      <c r="BN191">
        <v>3311137.6</v>
      </c>
      <c r="BO191">
        <v>3344190.4</v>
      </c>
      <c r="BP191">
        <v>3377000</v>
      </c>
      <c r="BQ191">
        <v>3409553.6</v>
      </c>
      <c r="BR191">
        <v>3441849.6</v>
      </c>
      <c r="BS191">
        <v>3473897.6</v>
      </c>
      <c r="BT191">
        <v>3505649.6</v>
      </c>
      <c r="BU191">
        <v>3537000</v>
      </c>
      <c r="BV191">
        <v>3562110</v>
      </c>
      <c r="BW191">
        <v>3585176</v>
      </c>
      <c r="BX191">
        <v>3615497</v>
      </c>
      <c r="BY191">
        <v>3649237</v>
      </c>
      <c r="BZ191">
        <v>3683103</v>
      </c>
      <c r="CA191">
        <v>3724655</v>
      </c>
      <c r="CB191">
        <v>3759430</v>
      </c>
      <c r="CC191">
        <v>3781101</v>
      </c>
      <c r="CD191">
        <v>3800081</v>
      </c>
      <c r="CE191">
        <v>3810605</v>
      </c>
      <c r="CF191">
        <v>3818774</v>
      </c>
      <c r="CG191">
        <v>3823701</v>
      </c>
      <c r="CH191">
        <v>3826095</v>
      </c>
      <c r="CI191">
        <v>3826878</v>
      </c>
      <c r="CJ191">
        <v>3821362</v>
      </c>
      <c r="CK191">
        <v>3805214</v>
      </c>
      <c r="CL191">
        <v>3782995</v>
      </c>
      <c r="CM191">
        <v>3760866</v>
      </c>
      <c r="CN191">
        <v>3740410</v>
      </c>
      <c r="CO191">
        <v>3721978</v>
      </c>
      <c r="CP191">
        <v>3706690</v>
      </c>
    </row>
    <row r="192" spans="1:94">
      <c r="A192" s="51" t="s">
        <v>21</v>
      </c>
      <c r="B192" s="51" t="s">
        <v>1639</v>
      </c>
      <c r="C192" s="51" t="s">
        <v>1688</v>
      </c>
      <c r="D192" s="51" t="s">
        <v>1689</v>
      </c>
      <c r="E192" s="51" t="str">
        <f t="shared" si="11"/>
        <v>saintVincent&amp;Grenadines.SP.POP.TOTL</v>
      </c>
      <c r="F192" s="52">
        <v>100433</v>
      </c>
      <c r="G192" s="51">
        <v>101298</v>
      </c>
      <c r="H192" s="51">
        <v>102116</v>
      </c>
      <c r="I192" s="51">
        <v>102895</v>
      </c>
      <c r="J192" s="51">
        <v>103648</v>
      </c>
      <c r="K192" s="51">
        <v>104380</v>
      </c>
      <c r="L192" s="51">
        <v>105100</v>
      </c>
      <c r="M192" s="51">
        <v>105796</v>
      </c>
      <c r="N192" s="51">
        <v>106440</v>
      </c>
      <c r="O192" s="51">
        <v>106991</v>
      </c>
      <c r="P192" s="51">
        <v>107423</v>
      </c>
      <c r="Q192" s="52">
        <v>107729</v>
      </c>
      <c r="R192" s="51">
        <v>107923</v>
      </c>
      <c r="S192" s="51">
        <v>108023</v>
      </c>
      <c r="T192" s="51">
        <v>108061</v>
      </c>
      <c r="U192" s="51">
        <v>108058</v>
      </c>
      <c r="V192" s="51">
        <v>108019</v>
      </c>
      <c r="W192" s="51">
        <v>107948</v>
      </c>
      <c r="X192" s="51">
        <v>107875</v>
      </c>
      <c r="Y192" s="51">
        <v>107836</v>
      </c>
      <c r="Z192" s="52">
        <v>107857</v>
      </c>
      <c r="AA192" s="51">
        <v>107953</v>
      </c>
      <c r="AB192" s="51">
        <v>108116</v>
      </c>
      <c r="AC192" s="51">
        <v>108321</v>
      </c>
      <c r="AD192" s="51">
        <v>108531</v>
      </c>
      <c r="AE192" s="51">
        <v>108716</v>
      </c>
      <c r="AF192" s="51">
        <v>108872</v>
      </c>
      <c r="AG192" s="52">
        <v>109005</v>
      </c>
      <c r="AH192" s="51">
        <v>109117</v>
      </c>
      <c r="AI192" s="51" t="e">
        <v>#N/A</v>
      </c>
      <c r="AJ192" s="51">
        <f t="shared" si="9"/>
        <v>109333</v>
      </c>
      <c r="AK192" s="51">
        <f t="shared" si="10"/>
        <v>109365</v>
      </c>
      <c r="AM192" t="s">
        <v>4017</v>
      </c>
      <c r="AN192" t="s">
        <v>1609</v>
      </c>
      <c r="AO192" t="s">
        <v>1688</v>
      </c>
      <c r="AP192" t="s">
        <v>1689</v>
      </c>
      <c r="AQ192">
        <v>47085</v>
      </c>
      <c r="AR192">
        <v>51093</v>
      </c>
      <c r="AS192">
        <v>55883</v>
      </c>
      <c r="AT192">
        <v>61296</v>
      </c>
      <c r="AU192">
        <v>67082</v>
      </c>
      <c r="AV192">
        <v>73073</v>
      </c>
      <c r="AW192">
        <v>79189</v>
      </c>
      <c r="AX192">
        <v>85530</v>
      </c>
      <c r="AY192">
        <v>92319</v>
      </c>
      <c r="AZ192">
        <v>99873</v>
      </c>
      <c r="BA192">
        <v>108401</v>
      </c>
      <c r="BB192">
        <v>118210</v>
      </c>
      <c r="BC192">
        <v>129227</v>
      </c>
      <c r="BD192">
        <v>140846</v>
      </c>
      <c r="BE192">
        <v>152210</v>
      </c>
      <c r="BF192">
        <v>162835</v>
      </c>
      <c r="BG192">
        <v>172151</v>
      </c>
      <c r="BH192">
        <v>180656</v>
      </c>
      <c r="BI192">
        <v>190192</v>
      </c>
      <c r="BJ192">
        <v>203285</v>
      </c>
      <c r="BK192">
        <v>221594</v>
      </c>
      <c r="BL192">
        <v>245740</v>
      </c>
      <c r="BM192">
        <v>274720</v>
      </c>
      <c r="BN192">
        <v>306542</v>
      </c>
      <c r="BO192">
        <v>338365</v>
      </c>
      <c r="BP192">
        <v>368006</v>
      </c>
      <c r="BQ192">
        <v>395144</v>
      </c>
      <c r="BR192">
        <v>420058</v>
      </c>
      <c r="BS192">
        <v>441932</v>
      </c>
      <c r="BT192">
        <v>459949</v>
      </c>
      <c r="BU192">
        <v>473722</v>
      </c>
      <c r="BV192">
        <v>482926</v>
      </c>
      <c r="BW192">
        <v>488204</v>
      </c>
      <c r="BX192">
        <v>491420</v>
      </c>
      <c r="BY192">
        <v>495126</v>
      </c>
      <c r="BZ192">
        <v>501371</v>
      </c>
      <c r="CA192">
        <v>512422</v>
      </c>
      <c r="CB192">
        <v>528787</v>
      </c>
      <c r="CC192">
        <v>548828</v>
      </c>
      <c r="CD192">
        <v>569870</v>
      </c>
      <c r="CE192">
        <v>590957</v>
      </c>
      <c r="CF192">
        <v>608057</v>
      </c>
      <c r="CG192">
        <v>624173</v>
      </c>
      <c r="CH192">
        <v>653500</v>
      </c>
      <c r="CI192">
        <v>715146</v>
      </c>
      <c r="CJ192">
        <v>820986</v>
      </c>
      <c r="CK192">
        <v>978336</v>
      </c>
      <c r="CL192">
        <v>1178192</v>
      </c>
      <c r="CM192">
        <v>1396060</v>
      </c>
      <c r="CN192">
        <v>1597765</v>
      </c>
      <c r="CO192">
        <v>1758793</v>
      </c>
      <c r="CP192">
        <v>1870041</v>
      </c>
    </row>
    <row r="193" spans="1:94">
      <c r="A193" s="51" t="s">
        <v>1640</v>
      </c>
      <c r="B193" s="51" t="s">
        <v>1641</v>
      </c>
      <c r="C193" s="51" t="s">
        <v>1688</v>
      </c>
      <c r="D193" s="51" t="s">
        <v>1689</v>
      </c>
      <c r="E193" s="51" t="str">
        <f t="shared" si="11"/>
        <v>Sub-Saharan Africa.SP.POP.TOTL</v>
      </c>
      <c r="F193" s="52">
        <v>387132638</v>
      </c>
      <c r="G193" s="51">
        <v>398391063.46104598</v>
      </c>
      <c r="H193" s="51">
        <v>409945913.95122403</v>
      </c>
      <c r="I193" s="51">
        <v>421826095.045039</v>
      </c>
      <c r="J193" s="51">
        <v>434074250.231273</v>
      </c>
      <c r="K193" s="51">
        <v>446713915.96949601</v>
      </c>
      <c r="L193" s="51">
        <v>459752752.54955101</v>
      </c>
      <c r="M193" s="51">
        <v>473154578.67673498</v>
      </c>
      <c r="N193" s="51">
        <v>486858775.75972199</v>
      </c>
      <c r="O193" s="51">
        <v>500783216.65863901</v>
      </c>
      <c r="P193" s="51">
        <v>514862986.313438</v>
      </c>
      <c r="Q193" s="52">
        <v>529160221.60525298</v>
      </c>
      <c r="R193" s="51">
        <v>543694198.15160096</v>
      </c>
      <c r="S193" s="51">
        <v>558493765.05134404</v>
      </c>
      <c r="T193" s="51">
        <v>573602281.16872299</v>
      </c>
      <c r="U193" s="51">
        <v>589047713.74799502</v>
      </c>
      <c r="V193" s="51">
        <v>604868133.31868994</v>
      </c>
      <c r="W193" s="51">
        <v>621061864.39882803</v>
      </c>
      <c r="X193" s="51">
        <v>637621571.23577201</v>
      </c>
      <c r="Y193" s="51">
        <v>654542055.01791096</v>
      </c>
      <c r="Z193" s="52">
        <v>671814304.36382496</v>
      </c>
      <c r="AA193" s="51">
        <v>689124108.98301494</v>
      </c>
      <c r="AB193" s="51">
        <v>706531867.92692101</v>
      </c>
      <c r="AC193" s="51">
        <v>724259356</v>
      </c>
      <c r="AD193" s="51">
        <v>742375542.712605</v>
      </c>
      <c r="AE193" s="51">
        <v>760921301.02495503</v>
      </c>
      <c r="AF193" s="51">
        <v>779857288.06974804</v>
      </c>
      <c r="AG193" s="52">
        <v>799175236.06071401</v>
      </c>
      <c r="AH193" s="51">
        <v>819292034.63306499</v>
      </c>
      <c r="AI193" s="51" t="e">
        <v>#N/A</v>
      </c>
      <c r="AJ193" s="51">
        <f t="shared" si="9"/>
        <v>853231271</v>
      </c>
      <c r="AK193" s="51">
        <f t="shared" si="10"/>
        <v>874841049</v>
      </c>
      <c r="AM193" t="s">
        <v>4176</v>
      </c>
      <c r="AN193" t="s">
        <v>1610</v>
      </c>
      <c r="AO193" t="s">
        <v>1688</v>
      </c>
      <c r="AP193" t="s">
        <v>1689</v>
      </c>
      <c r="AQ193">
        <v>18406905</v>
      </c>
      <c r="AR193">
        <v>18555250</v>
      </c>
      <c r="AS193">
        <v>18676550</v>
      </c>
      <c r="AT193">
        <v>18797850</v>
      </c>
      <c r="AU193">
        <v>18919126</v>
      </c>
      <c r="AV193">
        <v>19031576</v>
      </c>
      <c r="AW193">
        <v>19215450</v>
      </c>
      <c r="AX193">
        <v>19534242</v>
      </c>
      <c r="AY193">
        <v>19799831</v>
      </c>
      <c r="AZ193">
        <v>20009141</v>
      </c>
      <c r="BA193">
        <v>20250398</v>
      </c>
      <c r="BB193">
        <v>20461567</v>
      </c>
      <c r="BC193">
        <v>20657957</v>
      </c>
      <c r="BD193">
        <v>20835681</v>
      </c>
      <c r="BE193">
        <v>21029429</v>
      </c>
      <c r="BF193">
        <v>21293583</v>
      </c>
      <c r="BG193">
        <v>21551634</v>
      </c>
      <c r="BH193">
        <v>21756096</v>
      </c>
      <c r="BI193">
        <v>21951464</v>
      </c>
      <c r="BJ193">
        <v>22090488</v>
      </c>
      <c r="BK193">
        <v>22242653</v>
      </c>
      <c r="BL193">
        <v>22415169</v>
      </c>
      <c r="BM193">
        <v>22515389</v>
      </c>
      <c r="BN193">
        <v>22588790</v>
      </c>
      <c r="BO193">
        <v>22655940</v>
      </c>
      <c r="BP193">
        <v>22755427</v>
      </c>
      <c r="BQ193">
        <v>22859269</v>
      </c>
      <c r="BR193">
        <v>22949430</v>
      </c>
      <c r="BS193">
        <v>23057662</v>
      </c>
      <c r="BT193">
        <v>23161458</v>
      </c>
      <c r="BU193">
        <v>23201835</v>
      </c>
      <c r="BV193">
        <v>23001155</v>
      </c>
      <c r="BW193">
        <v>22794284</v>
      </c>
      <c r="BX193">
        <v>22763280</v>
      </c>
      <c r="BY193">
        <v>22730211</v>
      </c>
      <c r="BZ193">
        <v>22684270</v>
      </c>
      <c r="CA193">
        <v>22619004</v>
      </c>
      <c r="CB193">
        <v>22553978</v>
      </c>
      <c r="CC193">
        <v>22507344</v>
      </c>
      <c r="CD193">
        <v>22472040</v>
      </c>
      <c r="CE193">
        <v>22442971</v>
      </c>
      <c r="CF193">
        <v>22131970</v>
      </c>
      <c r="CG193">
        <v>21803129</v>
      </c>
      <c r="CH193">
        <v>21742013</v>
      </c>
      <c r="CI193">
        <v>21684890</v>
      </c>
      <c r="CJ193">
        <v>21634371</v>
      </c>
      <c r="CK193">
        <v>21587666</v>
      </c>
      <c r="CL193">
        <v>21546873</v>
      </c>
      <c r="CM193">
        <v>21513622</v>
      </c>
      <c r="CN193">
        <v>21480401</v>
      </c>
      <c r="CO193">
        <v>21438001</v>
      </c>
      <c r="CP193">
        <v>21390000</v>
      </c>
    </row>
    <row r="194" spans="1:94">
      <c r="A194" s="51" t="s">
        <v>4114</v>
      </c>
      <c r="B194" s="51" t="s">
        <v>1642</v>
      </c>
      <c r="C194" s="51" t="s">
        <v>1688</v>
      </c>
      <c r="D194" s="51" t="s">
        <v>1689</v>
      </c>
      <c r="E194" s="51" t="str">
        <f t="shared" ref="E194:E225" si="12">CONCATENATE(A194,".",D194)</f>
        <v>Sudan.SP.POP.TOTL</v>
      </c>
      <c r="F194" s="52">
        <v>20509075</v>
      </c>
      <c r="G194" s="51">
        <v>21202848</v>
      </c>
      <c r="H194" s="51">
        <v>21926526</v>
      </c>
      <c r="I194" s="51">
        <v>22659528</v>
      </c>
      <c r="J194" s="51">
        <v>23374172</v>
      </c>
      <c r="K194" s="51">
        <v>24051873</v>
      </c>
      <c r="L194" s="51">
        <v>24683105</v>
      </c>
      <c r="M194" s="51">
        <v>25276831</v>
      </c>
      <c r="N194" s="51">
        <v>25855747</v>
      </c>
      <c r="O194" s="51">
        <v>26452694</v>
      </c>
      <c r="P194" s="51">
        <v>27091381</v>
      </c>
      <c r="Q194" s="52">
        <v>27777902</v>
      </c>
      <c r="R194" s="51">
        <v>28504681</v>
      </c>
      <c r="S194" s="51">
        <v>29264977</v>
      </c>
      <c r="T194" s="51">
        <v>30047041</v>
      </c>
      <c r="U194" s="51">
        <v>30841262</v>
      </c>
      <c r="V194" s="51">
        <v>31649405</v>
      </c>
      <c r="W194" s="51">
        <v>32472304</v>
      </c>
      <c r="X194" s="51">
        <v>33298155</v>
      </c>
      <c r="Y194" s="51">
        <v>34111916</v>
      </c>
      <c r="Z194" s="52">
        <v>34903970</v>
      </c>
      <c r="AA194" s="51">
        <v>35667097</v>
      </c>
      <c r="AB194" s="51">
        <v>36406858</v>
      </c>
      <c r="AC194" s="51">
        <v>37142156</v>
      </c>
      <c r="AD194" s="51">
        <v>37899766</v>
      </c>
      <c r="AE194" s="51">
        <v>38698472</v>
      </c>
      <c r="AF194" s="51">
        <v>39545065</v>
      </c>
      <c r="AG194" s="52">
        <v>40432296</v>
      </c>
      <c r="AH194" s="51">
        <v>41347723</v>
      </c>
      <c r="AI194" s="51">
        <v>42272435</v>
      </c>
      <c r="AJ194" s="51">
        <f t="shared" si="9"/>
        <v>33603637</v>
      </c>
      <c r="AK194" s="51">
        <f t="shared" si="10"/>
        <v>34318385</v>
      </c>
      <c r="AM194" t="s">
        <v>4339</v>
      </c>
      <c r="AN194" t="s">
        <v>1611</v>
      </c>
      <c r="AO194" t="s">
        <v>1688</v>
      </c>
      <c r="AP194" t="s">
        <v>1689</v>
      </c>
      <c r="AQ194">
        <v>119897000</v>
      </c>
      <c r="AR194">
        <v>121236340.94696379</v>
      </c>
      <c r="AS194">
        <v>122590643.3539492</v>
      </c>
      <c r="AT194">
        <v>123960074.35187724</v>
      </c>
      <c r="AU194">
        <v>125344802.93864875</v>
      </c>
      <c r="AV194">
        <v>126745000</v>
      </c>
      <c r="AW194">
        <v>127468492.94997421</v>
      </c>
      <c r="AX194">
        <v>128196115.78316799</v>
      </c>
      <c r="AY194">
        <v>128927892.0740134</v>
      </c>
      <c r="AZ194">
        <v>129663845.5315114</v>
      </c>
      <c r="BA194">
        <v>130404000</v>
      </c>
      <c r="BB194">
        <v>131154511.33458106</v>
      </c>
      <c r="BC194">
        <v>131909342.07089315</v>
      </c>
      <c r="BD194">
        <v>132668517.06829612</v>
      </c>
      <c r="BE194">
        <v>133432061.32922229</v>
      </c>
      <c r="BF194">
        <v>134200000</v>
      </c>
      <c r="BG194">
        <v>135146685.51786476</v>
      </c>
      <c r="BH194">
        <v>136100049.22849953</v>
      </c>
      <c r="BI194">
        <v>137060138.24180281</v>
      </c>
      <c r="BJ194">
        <v>138027000</v>
      </c>
      <c r="BK194">
        <v>139010000</v>
      </c>
      <c r="BL194">
        <v>139941000</v>
      </c>
      <c r="BM194">
        <v>140823000</v>
      </c>
      <c r="BN194">
        <v>141668000</v>
      </c>
      <c r="BO194">
        <v>142745000</v>
      </c>
      <c r="BP194">
        <v>143858000</v>
      </c>
      <c r="BQ194">
        <v>144894000</v>
      </c>
      <c r="BR194">
        <v>145908000</v>
      </c>
      <c r="BS194">
        <v>146857000</v>
      </c>
      <c r="BT194">
        <v>147721000</v>
      </c>
      <c r="BU194">
        <v>148292000</v>
      </c>
      <c r="BV194">
        <v>148624000</v>
      </c>
      <c r="BW194">
        <v>148689000</v>
      </c>
      <c r="BX194">
        <v>148520000</v>
      </c>
      <c r="BY194">
        <v>148336000</v>
      </c>
      <c r="BZ194">
        <v>148141000</v>
      </c>
      <c r="CA194">
        <v>147739000</v>
      </c>
      <c r="CB194">
        <v>147304000</v>
      </c>
      <c r="CC194">
        <v>146899000</v>
      </c>
      <c r="CD194">
        <v>146309000</v>
      </c>
      <c r="CE194">
        <v>146303000</v>
      </c>
      <c r="CF194">
        <v>145949580.33512804</v>
      </c>
      <c r="CG194">
        <v>145299690.29560935</v>
      </c>
      <c r="CH194">
        <v>144599446.74859583</v>
      </c>
      <c r="CI194">
        <v>143849574.20861554</v>
      </c>
      <c r="CJ194">
        <v>143150000</v>
      </c>
      <c r="CK194">
        <v>142500000</v>
      </c>
      <c r="CL194">
        <v>142100000</v>
      </c>
      <c r="CM194">
        <v>141950000</v>
      </c>
      <c r="CN194">
        <v>141910000</v>
      </c>
      <c r="CO194">
        <v>141920000</v>
      </c>
      <c r="CP194">
        <v>141930000</v>
      </c>
    </row>
    <row r="195" spans="1:94">
      <c r="A195" s="51" t="s">
        <v>23</v>
      </c>
      <c r="B195" s="51" t="s">
        <v>1643</v>
      </c>
      <c r="C195" s="51" t="s">
        <v>1688</v>
      </c>
      <c r="D195" s="51" t="s">
        <v>1689</v>
      </c>
      <c r="E195" s="51" t="str">
        <f t="shared" si="12"/>
        <v>Suriname.SP.POP.TOTL</v>
      </c>
      <c r="F195" s="52">
        <v>365749</v>
      </c>
      <c r="G195" s="51">
        <v>366745</v>
      </c>
      <c r="H195" s="51">
        <v>367966</v>
      </c>
      <c r="I195" s="51">
        <v>369683</v>
      </c>
      <c r="J195" s="51">
        <v>372264</v>
      </c>
      <c r="K195" s="51">
        <v>375942</v>
      </c>
      <c r="L195" s="51">
        <v>380839</v>
      </c>
      <c r="M195" s="51">
        <v>386797</v>
      </c>
      <c r="N195" s="51">
        <v>393435</v>
      </c>
      <c r="O195" s="51">
        <v>400212</v>
      </c>
      <c r="P195" s="51">
        <v>406734</v>
      </c>
      <c r="Q195" s="52">
        <v>412858</v>
      </c>
      <c r="R195" s="51">
        <v>418677</v>
      </c>
      <c r="S195" s="51">
        <v>424312</v>
      </c>
      <c r="T195" s="51">
        <v>429981</v>
      </c>
      <c r="U195" s="51">
        <v>435841</v>
      </c>
      <c r="V195" s="51">
        <v>441879</v>
      </c>
      <c r="W195" s="51">
        <v>448017</v>
      </c>
      <c r="X195" s="51">
        <v>454271</v>
      </c>
      <c r="Y195" s="51">
        <v>460655</v>
      </c>
      <c r="Z195" s="52">
        <v>467162</v>
      </c>
      <c r="AA195" s="51">
        <v>473821</v>
      </c>
      <c r="AB195" s="51">
        <v>480588</v>
      </c>
      <c r="AC195" s="51">
        <v>487301</v>
      </c>
      <c r="AD195" s="51">
        <v>493742</v>
      </c>
      <c r="AE195" s="51">
        <v>499759</v>
      </c>
      <c r="AF195" s="51">
        <v>505283</v>
      </c>
      <c r="AG195" s="52">
        <v>510366</v>
      </c>
      <c r="AH195" s="51">
        <v>515124</v>
      </c>
      <c r="AI195" s="51">
        <v>519740</v>
      </c>
      <c r="AJ195" s="51">
        <f t="shared" ref="AJ195:AJ227" si="13">VLOOKUP($B195,$AN$2:$CP$261,54,FALSE)</f>
        <v>524636</v>
      </c>
      <c r="AK195" s="51">
        <f t="shared" ref="AK195:AK227" si="14">VLOOKUP($B195,$AN$2:$CP$261,55,FALSE)</f>
        <v>529419</v>
      </c>
      <c r="AM195" t="s">
        <v>4098</v>
      </c>
      <c r="AN195" t="s">
        <v>1612</v>
      </c>
      <c r="AO195" t="s">
        <v>1688</v>
      </c>
      <c r="AP195" t="s">
        <v>1689</v>
      </c>
      <c r="AQ195">
        <v>2771018</v>
      </c>
      <c r="AR195">
        <v>2855692</v>
      </c>
      <c r="AS195">
        <v>2942908</v>
      </c>
      <c r="AT195">
        <v>3032745</v>
      </c>
      <c r="AU195">
        <v>3125315</v>
      </c>
      <c r="AV195">
        <v>3220770</v>
      </c>
      <c r="AW195">
        <v>3319229</v>
      </c>
      <c r="AX195">
        <v>3420890</v>
      </c>
      <c r="AY195">
        <v>3526088</v>
      </c>
      <c r="AZ195">
        <v>3635227</v>
      </c>
      <c r="BA195">
        <v>3748672</v>
      </c>
      <c r="BB195">
        <v>3866501</v>
      </c>
      <c r="BC195">
        <v>3988895</v>
      </c>
      <c r="BD195">
        <v>4116446</v>
      </c>
      <c r="BE195">
        <v>4249861</v>
      </c>
      <c r="BF195">
        <v>4389619</v>
      </c>
      <c r="BG195">
        <v>4536057</v>
      </c>
      <c r="BH195">
        <v>4688997</v>
      </c>
      <c r="BI195">
        <v>4847747</v>
      </c>
      <c r="BJ195">
        <v>5011299</v>
      </c>
      <c r="BK195">
        <v>5178927</v>
      </c>
      <c r="BL195">
        <v>5343129</v>
      </c>
      <c r="BM195">
        <v>5502531</v>
      </c>
      <c r="BN195">
        <v>5669024</v>
      </c>
      <c r="BO195">
        <v>5859270</v>
      </c>
      <c r="BP195">
        <v>6080907</v>
      </c>
      <c r="BQ195">
        <v>6356230</v>
      </c>
      <c r="BR195">
        <v>6672124</v>
      </c>
      <c r="BS195">
        <v>6959599</v>
      </c>
      <c r="BT195">
        <v>7124870</v>
      </c>
      <c r="BU195">
        <v>7109538</v>
      </c>
      <c r="BV195">
        <v>6871192</v>
      </c>
      <c r="BW195">
        <v>6452688</v>
      </c>
      <c r="BX195">
        <v>5984449</v>
      </c>
      <c r="BY195">
        <v>5648306</v>
      </c>
      <c r="BZ195">
        <v>5570206</v>
      </c>
      <c r="CA195">
        <v>5803830</v>
      </c>
      <c r="CB195">
        <v>6297733</v>
      </c>
      <c r="CC195">
        <v>6944116</v>
      </c>
      <c r="CD195">
        <v>7582861</v>
      </c>
      <c r="CE195">
        <v>8098344</v>
      </c>
      <c r="CF195">
        <v>8456968</v>
      </c>
      <c r="CG195">
        <v>8696378</v>
      </c>
      <c r="CH195">
        <v>8857859</v>
      </c>
      <c r="CI195">
        <v>9009655</v>
      </c>
      <c r="CJ195">
        <v>9201727</v>
      </c>
      <c r="CK195">
        <v>9441406</v>
      </c>
      <c r="CL195">
        <v>9710531</v>
      </c>
      <c r="CM195">
        <v>10004092</v>
      </c>
      <c r="CN195">
        <v>10311275</v>
      </c>
      <c r="CO195">
        <v>10624005</v>
      </c>
      <c r="CP195">
        <v>10942950</v>
      </c>
    </row>
    <row r="196" spans="1:94">
      <c r="A196" s="51" t="s">
        <v>4132</v>
      </c>
      <c r="B196" s="51" t="s">
        <v>1644</v>
      </c>
      <c r="C196" s="51" t="s">
        <v>1688</v>
      </c>
      <c r="D196" s="51" t="s">
        <v>1689</v>
      </c>
      <c r="E196" s="51" t="str">
        <f t="shared" si="12"/>
        <v>Swaziland.SP.POP.TOTL</v>
      </c>
      <c r="F196" s="52">
        <v>603202</v>
      </c>
      <c r="G196" s="51">
        <v>621168</v>
      </c>
      <c r="H196" s="51">
        <v>639228</v>
      </c>
      <c r="I196" s="51">
        <v>658452</v>
      </c>
      <c r="J196" s="51">
        <v>680297</v>
      </c>
      <c r="K196" s="51">
        <v>705657</v>
      </c>
      <c r="L196" s="51">
        <v>735123</v>
      </c>
      <c r="M196" s="51">
        <v>767973</v>
      </c>
      <c r="N196" s="51">
        <v>802195</v>
      </c>
      <c r="O196" s="51">
        <v>834988</v>
      </c>
      <c r="P196" s="51">
        <v>864367</v>
      </c>
      <c r="Q196" s="52">
        <v>889375</v>
      </c>
      <c r="R196" s="51">
        <v>910629</v>
      </c>
      <c r="S196" s="51">
        <v>929623</v>
      </c>
      <c r="T196" s="51">
        <v>948637</v>
      </c>
      <c r="U196" s="51">
        <v>969227</v>
      </c>
      <c r="V196" s="51">
        <v>992083</v>
      </c>
      <c r="W196" s="51">
        <v>1016421</v>
      </c>
      <c r="X196" s="51">
        <v>1040587</v>
      </c>
      <c r="Y196" s="51">
        <v>1062208</v>
      </c>
      <c r="Z196" s="52">
        <v>1079690</v>
      </c>
      <c r="AA196" s="51">
        <v>1092393</v>
      </c>
      <c r="AB196" s="51">
        <v>1101198</v>
      </c>
      <c r="AC196" s="51">
        <v>1107886</v>
      </c>
      <c r="AD196" s="51">
        <v>1115005</v>
      </c>
      <c r="AE196" s="51">
        <v>1124410</v>
      </c>
      <c r="AF196" s="51">
        <v>1136712</v>
      </c>
      <c r="AG196" s="52">
        <v>1151399</v>
      </c>
      <c r="AH196" s="51">
        <v>1167834</v>
      </c>
      <c r="AI196" s="51">
        <v>1184936</v>
      </c>
      <c r="AJ196" s="51">
        <f t="shared" si="13"/>
        <v>1055506</v>
      </c>
      <c r="AK196" s="51">
        <f t="shared" si="14"/>
        <v>1067773</v>
      </c>
      <c r="AM196" t="s">
        <v>89</v>
      </c>
      <c r="AN196" t="s">
        <v>1613</v>
      </c>
      <c r="AO196" t="s">
        <v>1688</v>
      </c>
      <c r="AP196" t="s">
        <v>1689</v>
      </c>
      <c r="AQ196">
        <v>109917</v>
      </c>
      <c r="AR196">
        <v>113300</v>
      </c>
      <c r="AS196">
        <v>116702</v>
      </c>
      <c r="AT196">
        <v>120115</v>
      </c>
      <c r="AU196">
        <v>123530</v>
      </c>
      <c r="AV196">
        <v>126931</v>
      </c>
      <c r="AW196">
        <v>130320</v>
      </c>
      <c r="AX196">
        <v>133661</v>
      </c>
      <c r="AY196">
        <v>136856</v>
      </c>
      <c r="AZ196">
        <v>139783</v>
      </c>
      <c r="BA196">
        <v>142354</v>
      </c>
      <c r="BB196">
        <v>144528</v>
      </c>
      <c r="BC196">
        <v>146330</v>
      </c>
      <c r="BD196">
        <v>147835</v>
      </c>
      <c r="BE196">
        <v>149155</v>
      </c>
      <c r="BF196">
        <v>150373</v>
      </c>
      <c r="BG196">
        <v>151524</v>
      </c>
      <c r="BH196">
        <v>152593</v>
      </c>
      <c r="BI196">
        <v>153557</v>
      </c>
      <c r="BJ196">
        <v>154371</v>
      </c>
      <c r="BK196">
        <v>155016</v>
      </c>
      <c r="BL196">
        <v>155488</v>
      </c>
      <c r="BM196">
        <v>155831</v>
      </c>
      <c r="BN196">
        <v>156122</v>
      </c>
      <c r="BO196">
        <v>156459</v>
      </c>
      <c r="BP196">
        <v>156919</v>
      </c>
      <c r="BQ196">
        <v>157531</v>
      </c>
      <c r="BR196">
        <v>158290</v>
      </c>
      <c r="BS196">
        <v>159187</v>
      </c>
      <c r="BT196">
        <v>160198</v>
      </c>
      <c r="BU196">
        <v>161308</v>
      </c>
      <c r="BV196">
        <v>162504</v>
      </c>
      <c r="BW196">
        <v>163790</v>
      </c>
      <c r="BX196">
        <v>165172</v>
      </c>
      <c r="BY196">
        <v>166662</v>
      </c>
      <c r="BZ196">
        <v>168257</v>
      </c>
      <c r="CA196">
        <v>169969</v>
      </c>
      <c r="CB196">
        <v>171766</v>
      </c>
      <c r="CC196">
        <v>173543</v>
      </c>
      <c r="CD196">
        <v>175169</v>
      </c>
      <c r="CE196">
        <v>176549</v>
      </c>
      <c r="CF196">
        <v>177645</v>
      </c>
      <c r="CG196">
        <v>178488</v>
      </c>
      <c r="CH196">
        <v>179141</v>
      </c>
      <c r="CI196">
        <v>179699</v>
      </c>
      <c r="CJ196">
        <v>180237</v>
      </c>
      <c r="CK196">
        <v>180766</v>
      </c>
      <c r="CL196">
        <v>181277</v>
      </c>
      <c r="CM196">
        <v>181809</v>
      </c>
      <c r="CN196">
        <v>182401</v>
      </c>
      <c r="CO196">
        <v>183081</v>
      </c>
      <c r="CP196">
        <v>183874</v>
      </c>
    </row>
    <row r="197" spans="1:94">
      <c r="A197" s="51" t="s">
        <v>4180</v>
      </c>
      <c r="B197" s="51" t="s">
        <v>1645</v>
      </c>
      <c r="C197" s="51" t="s">
        <v>1688</v>
      </c>
      <c r="D197" s="51" t="s">
        <v>1689</v>
      </c>
      <c r="E197" s="51" t="str">
        <f t="shared" si="12"/>
        <v>Sweden.SP.POP.TOTL</v>
      </c>
      <c r="F197" s="52">
        <v>8310000</v>
      </c>
      <c r="G197" s="51">
        <v>8320000</v>
      </c>
      <c r="H197" s="51">
        <v>8325000</v>
      </c>
      <c r="I197" s="51">
        <v>8331000</v>
      </c>
      <c r="J197" s="51">
        <v>8337000</v>
      </c>
      <c r="K197" s="51">
        <v>8350000</v>
      </c>
      <c r="L197" s="51">
        <v>8370000</v>
      </c>
      <c r="M197" s="51">
        <v>8399000</v>
      </c>
      <c r="N197" s="51">
        <v>8436000</v>
      </c>
      <c r="O197" s="51">
        <v>8493000</v>
      </c>
      <c r="P197" s="51">
        <v>8559000</v>
      </c>
      <c r="Q197" s="52">
        <v>8617400</v>
      </c>
      <c r="R197" s="51">
        <v>8668000</v>
      </c>
      <c r="S197" s="51">
        <v>8718600</v>
      </c>
      <c r="T197" s="51">
        <v>8780700</v>
      </c>
      <c r="U197" s="51">
        <v>8831000</v>
      </c>
      <c r="V197" s="51">
        <v>8843000</v>
      </c>
      <c r="W197" s="51">
        <v>8849437</v>
      </c>
      <c r="X197" s="51">
        <v>8851800</v>
      </c>
      <c r="Y197" s="51">
        <v>8857400</v>
      </c>
      <c r="Z197" s="52">
        <v>8869000</v>
      </c>
      <c r="AA197" s="51">
        <v>8894000</v>
      </c>
      <c r="AB197" s="51">
        <v>8924000</v>
      </c>
      <c r="AC197" s="51">
        <v>8956000</v>
      </c>
      <c r="AD197" s="51">
        <v>8991994</v>
      </c>
      <c r="AE197" s="51">
        <v>9024040</v>
      </c>
      <c r="AF197" s="51">
        <v>9080505</v>
      </c>
      <c r="AG197" s="52">
        <v>9148092</v>
      </c>
      <c r="AH197" s="51">
        <v>9219637</v>
      </c>
      <c r="AI197" s="51">
        <v>9302123</v>
      </c>
      <c r="AJ197" s="51">
        <f t="shared" si="13"/>
        <v>9378126</v>
      </c>
      <c r="AK197" s="51">
        <f t="shared" si="14"/>
        <v>9453000</v>
      </c>
      <c r="AM197" t="s">
        <v>1614</v>
      </c>
      <c r="AN197" t="s">
        <v>1615</v>
      </c>
      <c r="AO197" t="s">
        <v>1688</v>
      </c>
      <c r="AP197" t="s">
        <v>1689</v>
      </c>
      <c r="AQ197">
        <v>15392</v>
      </c>
      <c r="AR197">
        <v>15786</v>
      </c>
      <c r="AS197">
        <v>16196</v>
      </c>
      <c r="AT197">
        <v>16615</v>
      </c>
      <c r="AU197">
        <v>17032</v>
      </c>
      <c r="AV197">
        <v>17439</v>
      </c>
      <c r="AW197">
        <v>17838</v>
      </c>
      <c r="AX197">
        <v>18227</v>
      </c>
      <c r="AY197">
        <v>18588</v>
      </c>
      <c r="AZ197">
        <v>18895</v>
      </c>
      <c r="BA197">
        <v>19136</v>
      </c>
      <c r="BB197">
        <v>19299</v>
      </c>
      <c r="BC197">
        <v>19395</v>
      </c>
      <c r="BD197">
        <v>19465</v>
      </c>
      <c r="BE197">
        <v>19565</v>
      </c>
      <c r="BF197">
        <v>19734</v>
      </c>
      <c r="BG197">
        <v>19988</v>
      </c>
      <c r="BH197">
        <v>20313</v>
      </c>
      <c r="BI197">
        <v>20683</v>
      </c>
      <c r="BJ197">
        <v>21054</v>
      </c>
      <c r="BK197">
        <v>21398</v>
      </c>
      <c r="BL197">
        <v>21707</v>
      </c>
      <c r="BM197">
        <v>21990</v>
      </c>
      <c r="BN197">
        <v>22255</v>
      </c>
      <c r="BO197">
        <v>22515</v>
      </c>
      <c r="BP197">
        <v>22776</v>
      </c>
      <c r="BQ197">
        <v>23041</v>
      </c>
      <c r="BR197">
        <v>23304</v>
      </c>
      <c r="BS197">
        <v>23571</v>
      </c>
      <c r="BT197">
        <v>23847</v>
      </c>
      <c r="BU197">
        <v>24134</v>
      </c>
      <c r="BV197">
        <v>24442</v>
      </c>
      <c r="BW197">
        <v>24769</v>
      </c>
      <c r="BX197">
        <v>25098</v>
      </c>
      <c r="BY197">
        <v>25406</v>
      </c>
      <c r="BZ197">
        <v>25678</v>
      </c>
      <c r="CA197">
        <v>25897</v>
      </c>
      <c r="CB197">
        <v>26077</v>
      </c>
      <c r="CC197">
        <v>26271</v>
      </c>
      <c r="CD197">
        <v>26551</v>
      </c>
      <c r="CE197">
        <v>26967</v>
      </c>
      <c r="CF197">
        <v>27543</v>
      </c>
      <c r="CG197">
        <v>28251</v>
      </c>
      <c r="CH197">
        <v>29013</v>
      </c>
      <c r="CI197">
        <v>29722</v>
      </c>
      <c r="CJ197">
        <v>30301</v>
      </c>
      <c r="CK197">
        <v>30721</v>
      </c>
      <c r="CL197">
        <v>31007</v>
      </c>
      <c r="CM197">
        <v>31198</v>
      </c>
      <c r="CN197">
        <v>31359</v>
      </c>
      <c r="CO197">
        <v>31534</v>
      </c>
      <c r="CP197">
        <v>31735</v>
      </c>
    </row>
    <row r="198" spans="1:94">
      <c r="A198" s="51" t="s">
        <v>4181</v>
      </c>
      <c r="B198" s="51" t="s">
        <v>1646</v>
      </c>
      <c r="C198" s="51" t="s">
        <v>1688</v>
      </c>
      <c r="D198" s="51" t="s">
        <v>1689</v>
      </c>
      <c r="E198" s="51" t="str">
        <f t="shared" si="12"/>
        <v>Switzerland.SP.POP.TOTL</v>
      </c>
      <c r="F198" s="52">
        <v>6319000</v>
      </c>
      <c r="G198" s="51">
        <v>6354000</v>
      </c>
      <c r="H198" s="51">
        <v>6391000</v>
      </c>
      <c r="I198" s="51">
        <v>6419000</v>
      </c>
      <c r="J198" s="51">
        <v>6442000</v>
      </c>
      <c r="K198" s="51">
        <v>6470000</v>
      </c>
      <c r="L198" s="51">
        <v>6504000</v>
      </c>
      <c r="M198" s="51">
        <v>6545000</v>
      </c>
      <c r="N198" s="51">
        <v>6569000</v>
      </c>
      <c r="O198" s="51">
        <v>6647000</v>
      </c>
      <c r="P198" s="51">
        <v>6712000</v>
      </c>
      <c r="Q198" s="52">
        <v>6800000</v>
      </c>
      <c r="R198" s="51">
        <v>6875000</v>
      </c>
      <c r="S198" s="51">
        <v>6938000</v>
      </c>
      <c r="T198" s="51">
        <v>6994000</v>
      </c>
      <c r="U198" s="51">
        <v>7041000</v>
      </c>
      <c r="V198" s="51">
        <v>7074000</v>
      </c>
      <c r="W198" s="51">
        <v>7088000</v>
      </c>
      <c r="X198" s="51">
        <v>7110000</v>
      </c>
      <c r="Y198" s="51">
        <v>7140000</v>
      </c>
      <c r="Z198" s="52">
        <v>7184222.2001007199</v>
      </c>
      <c r="AA198" s="51">
        <v>7229807.9692973197</v>
      </c>
      <c r="AB198" s="51">
        <v>7284694.8776876703</v>
      </c>
      <c r="AC198" s="51">
        <v>7338957.4152085101</v>
      </c>
      <c r="AD198" s="51">
        <v>7389581.0817052396</v>
      </c>
      <c r="AE198" s="51">
        <v>7437100</v>
      </c>
      <c r="AF198" s="51">
        <v>7483934</v>
      </c>
      <c r="AG198" s="52">
        <v>7551117</v>
      </c>
      <c r="AH198" s="51">
        <v>7647675</v>
      </c>
      <c r="AI198" s="51">
        <v>7731167</v>
      </c>
      <c r="AJ198" s="51">
        <f t="shared" si="13"/>
        <v>7826153</v>
      </c>
      <c r="AK198" s="51">
        <f t="shared" si="14"/>
        <v>7907000</v>
      </c>
      <c r="AM198" t="s">
        <v>1616</v>
      </c>
      <c r="AN198" t="s">
        <v>1617</v>
      </c>
      <c r="AO198" t="s">
        <v>1688</v>
      </c>
      <c r="AP198" t="s">
        <v>1689</v>
      </c>
      <c r="AQ198">
        <v>64251</v>
      </c>
      <c r="AR198">
        <v>64564</v>
      </c>
      <c r="AS198">
        <v>64474</v>
      </c>
      <c r="AT198">
        <v>64246</v>
      </c>
      <c r="AU198">
        <v>64265</v>
      </c>
      <c r="AV198">
        <v>64803</v>
      </c>
      <c r="AW198">
        <v>65962</v>
      </c>
      <c r="AX198">
        <v>67637</v>
      </c>
      <c r="AY198">
        <v>69646</v>
      </c>
      <c r="AZ198">
        <v>71709</v>
      </c>
      <c r="BA198">
        <v>73630</v>
      </c>
      <c r="BB198">
        <v>75334</v>
      </c>
      <c r="BC198">
        <v>76896</v>
      </c>
      <c r="BD198">
        <v>78435</v>
      </c>
      <c r="BE198">
        <v>80137</v>
      </c>
      <c r="BF198">
        <v>82124</v>
      </c>
      <c r="BG198">
        <v>84449</v>
      </c>
      <c r="BH198">
        <v>87038</v>
      </c>
      <c r="BI198">
        <v>89740</v>
      </c>
      <c r="BJ198">
        <v>92340</v>
      </c>
      <c r="BK198">
        <v>94688</v>
      </c>
      <c r="BL198">
        <v>96721</v>
      </c>
      <c r="BM198">
        <v>98502</v>
      </c>
      <c r="BN198">
        <v>100162</v>
      </c>
      <c r="BO198">
        <v>101899</v>
      </c>
      <c r="BP198">
        <v>103852</v>
      </c>
      <c r="BQ198">
        <v>106067</v>
      </c>
      <c r="BR198">
        <v>108493</v>
      </c>
      <c r="BS198">
        <v>111050</v>
      </c>
      <c r="BT198">
        <v>113620</v>
      </c>
      <c r="BU198">
        <v>116117</v>
      </c>
      <c r="BV198">
        <v>118512</v>
      </c>
      <c r="BW198">
        <v>120835</v>
      </c>
      <c r="BX198">
        <v>123137</v>
      </c>
      <c r="BY198">
        <v>125488</v>
      </c>
      <c r="BZ198">
        <v>127935</v>
      </c>
      <c r="CA198">
        <v>130499</v>
      </c>
      <c r="CB198">
        <v>133152</v>
      </c>
      <c r="CC198">
        <v>135838</v>
      </c>
      <c r="CD198">
        <v>138475</v>
      </c>
      <c r="CE198">
        <v>141010</v>
      </c>
      <c r="CF198">
        <v>143430</v>
      </c>
      <c r="CG198">
        <v>145761</v>
      </c>
      <c r="CH198">
        <v>148038</v>
      </c>
      <c r="CI198">
        <v>150311</v>
      </c>
      <c r="CJ198">
        <v>152622</v>
      </c>
      <c r="CK198">
        <v>154970</v>
      </c>
      <c r="CL198">
        <v>157361</v>
      </c>
      <c r="CM198">
        <v>159852</v>
      </c>
      <c r="CN198">
        <v>162515</v>
      </c>
      <c r="CO198">
        <v>165397</v>
      </c>
      <c r="CP198">
        <v>168526</v>
      </c>
    </row>
    <row r="199" spans="1:94">
      <c r="A199" s="51" t="s">
        <v>1739</v>
      </c>
      <c r="B199" s="51" t="s">
        <v>1647</v>
      </c>
      <c r="C199" s="51" t="s">
        <v>1688</v>
      </c>
      <c r="D199" s="51" t="s">
        <v>1689</v>
      </c>
      <c r="E199" s="51" t="str">
        <f t="shared" si="12"/>
        <v>Syrian.SP.POP.TOTL</v>
      </c>
      <c r="F199" s="52">
        <v>8971343</v>
      </c>
      <c r="G199" s="51">
        <v>9313520</v>
      </c>
      <c r="H199" s="51">
        <v>9674920</v>
      </c>
      <c r="I199" s="51">
        <v>10050282</v>
      </c>
      <c r="J199" s="51">
        <v>10432276</v>
      </c>
      <c r="K199" s="51">
        <v>10815289</v>
      </c>
      <c r="L199" s="51">
        <v>11197414</v>
      </c>
      <c r="M199" s="51">
        <v>11579113</v>
      </c>
      <c r="N199" s="51">
        <v>11960039</v>
      </c>
      <c r="O199" s="51">
        <v>12340557</v>
      </c>
      <c r="P199" s="51">
        <v>12720920</v>
      </c>
      <c r="Q199" s="52">
        <v>13102273</v>
      </c>
      <c r="R199" s="51">
        <v>13484392</v>
      </c>
      <c r="S199" s="51">
        <v>13864892</v>
      </c>
      <c r="T199" s="51">
        <v>14240592</v>
      </c>
      <c r="U199" s="51">
        <v>14610348</v>
      </c>
      <c r="V199" s="51">
        <v>14973337</v>
      </c>
      <c r="W199" s="51">
        <v>15333748</v>
      </c>
      <c r="X199" s="51">
        <v>15701721</v>
      </c>
      <c r="Y199" s="51">
        <v>16090692</v>
      </c>
      <c r="Z199" s="52">
        <v>16510861</v>
      </c>
      <c r="AA199" s="51">
        <v>16960693</v>
      </c>
      <c r="AB199" s="51">
        <v>17438241</v>
      </c>
      <c r="AC199" s="51">
        <v>17951881</v>
      </c>
      <c r="AD199" s="51">
        <v>18511689</v>
      </c>
      <c r="AE199" s="51">
        <v>19121454</v>
      </c>
      <c r="AF199" s="51">
        <v>19596182.338458002</v>
      </c>
      <c r="AG199" s="52">
        <v>20082696.757374901</v>
      </c>
      <c r="AH199" s="51">
        <v>20581289.869770199</v>
      </c>
      <c r="AI199" s="51">
        <v>21092261.553367</v>
      </c>
      <c r="AJ199" s="51">
        <f t="shared" si="13"/>
        <v>20446609</v>
      </c>
      <c r="AK199" s="51">
        <f t="shared" si="14"/>
        <v>20820311</v>
      </c>
      <c r="AM199" t="s">
        <v>1618</v>
      </c>
      <c r="AN199" t="s">
        <v>1619</v>
      </c>
      <c r="AO199" t="s">
        <v>1688</v>
      </c>
      <c r="AP199" t="s">
        <v>1689</v>
      </c>
      <c r="AQ199">
        <v>4041422</v>
      </c>
      <c r="AR199">
        <v>4170636</v>
      </c>
      <c r="AS199">
        <v>4311990</v>
      </c>
      <c r="AT199">
        <v>4463589</v>
      </c>
      <c r="AU199">
        <v>4622460</v>
      </c>
      <c r="AV199">
        <v>4787033</v>
      </c>
      <c r="AW199">
        <v>4957637</v>
      </c>
      <c r="AX199">
        <v>5137042</v>
      </c>
      <c r="AY199">
        <v>5329207</v>
      </c>
      <c r="AZ199">
        <v>5539331</v>
      </c>
      <c r="BA199">
        <v>5771846</v>
      </c>
      <c r="BB199">
        <v>6028687</v>
      </c>
      <c r="BC199">
        <v>6311207</v>
      </c>
      <c r="BD199">
        <v>6622572</v>
      </c>
      <c r="BE199">
        <v>6966138</v>
      </c>
      <c r="BF199">
        <v>7344638</v>
      </c>
      <c r="BG199">
        <v>7756072</v>
      </c>
      <c r="BH199">
        <v>8200522.9999999991</v>
      </c>
      <c r="BI199">
        <v>8684651</v>
      </c>
      <c r="BJ199">
        <v>9217019</v>
      </c>
      <c r="BK199">
        <v>9801475</v>
      </c>
      <c r="BL199">
        <v>10440852</v>
      </c>
      <c r="BM199">
        <v>11126570</v>
      </c>
      <c r="BN199">
        <v>11836762</v>
      </c>
      <c r="BO199">
        <v>12542098</v>
      </c>
      <c r="BP199">
        <v>13220479</v>
      </c>
      <c r="BQ199">
        <v>13862213</v>
      </c>
      <c r="BR199">
        <v>14469298</v>
      </c>
      <c r="BS199">
        <v>15045709</v>
      </c>
      <c r="BT199">
        <v>15600314</v>
      </c>
      <c r="BU199">
        <v>16139053</v>
      </c>
      <c r="BV199">
        <v>16669764</v>
      </c>
      <c r="BW199">
        <v>17189075</v>
      </c>
      <c r="BX199">
        <v>17679720</v>
      </c>
      <c r="BY199">
        <v>18117969</v>
      </c>
      <c r="BZ199">
        <v>18491845</v>
      </c>
      <c r="CA199">
        <v>18786467</v>
      </c>
      <c r="CB199">
        <v>19020639</v>
      </c>
      <c r="CC199">
        <v>19256649</v>
      </c>
      <c r="CD199">
        <v>19578923</v>
      </c>
      <c r="CE199">
        <v>20045276</v>
      </c>
      <c r="CF199">
        <v>20681576</v>
      </c>
      <c r="CG199">
        <v>21463072</v>
      </c>
      <c r="CH199">
        <v>22334371</v>
      </c>
      <c r="CI199">
        <v>23213767</v>
      </c>
      <c r="CJ199">
        <v>24041116</v>
      </c>
      <c r="CK199">
        <v>24799436</v>
      </c>
      <c r="CL199">
        <v>25504176</v>
      </c>
      <c r="CM199">
        <v>26166639</v>
      </c>
      <c r="CN199">
        <v>26809105</v>
      </c>
      <c r="CO199">
        <v>27448086</v>
      </c>
      <c r="CP199">
        <v>28082541</v>
      </c>
    </row>
    <row r="200" spans="1:94">
      <c r="A200" s="143" t="s">
        <v>4636</v>
      </c>
      <c r="B200" s="51" t="s">
        <v>1648</v>
      </c>
      <c r="C200" s="51" t="s">
        <v>1688</v>
      </c>
      <c r="D200" s="51" t="s">
        <v>1689</v>
      </c>
      <c r="E200" s="51" t="str">
        <f t="shared" si="12"/>
        <v>Tadzhikistan.SP.POP.TOTL</v>
      </c>
      <c r="F200" s="52">
        <v>3952691</v>
      </c>
      <c r="G200" s="51">
        <v>4064671</v>
      </c>
      <c r="H200" s="51">
        <v>4180321</v>
      </c>
      <c r="I200" s="51">
        <v>4301335</v>
      </c>
      <c r="J200" s="51">
        <v>4429848</v>
      </c>
      <c r="K200" s="51">
        <v>4566786</v>
      </c>
      <c r="L200" s="51">
        <v>4713453</v>
      </c>
      <c r="M200" s="51">
        <v>4867749</v>
      </c>
      <c r="N200" s="51">
        <v>5023016</v>
      </c>
      <c r="O200" s="51">
        <v>5170280</v>
      </c>
      <c r="P200" s="51">
        <v>5303152</v>
      </c>
      <c r="Q200" s="52">
        <v>5419016</v>
      </c>
      <c r="R200" s="51">
        <v>5519758</v>
      </c>
      <c r="S200" s="51">
        <v>5609086</v>
      </c>
      <c r="T200" s="51">
        <v>5692858</v>
      </c>
      <c r="U200" s="51">
        <v>5775467</v>
      </c>
      <c r="V200" s="51">
        <v>5858378</v>
      </c>
      <c r="W200" s="51">
        <v>5940626</v>
      </c>
      <c r="X200" s="51">
        <v>6021392</v>
      </c>
      <c r="Y200" s="51">
        <v>6099075</v>
      </c>
      <c r="Z200" s="52">
        <v>6172891</v>
      </c>
      <c r="AA200" s="51">
        <v>6242790</v>
      </c>
      <c r="AB200" s="51">
        <v>6310533</v>
      </c>
      <c r="AC200" s="51">
        <v>6379311</v>
      </c>
      <c r="AD200" s="51">
        <v>6453286</v>
      </c>
      <c r="AE200" s="51">
        <v>6535538</v>
      </c>
      <c r="AF200" s="51">
        <v>6627070</v>
      </c>
      <c r="AG200" s="52">
        <v>6727377</v>
      </c>
      <c r="AH200" s="51">
        <v>6836083</v>
      </c>
      <c r="AI200" s="51">
        <v>6952223</v>
      </c>
      <c r="AJ200" s="51">
        <f t="shared" si="13"/>
        <v>6878637</v>
      </c>
      <c r="AK200" s="51">
        <f t="shared" si="14"/>
        <v>6976958</v>
      </c>
      <c r="AM200" t="s">
        <v>4102</v>
      </c>
      <c r="AN200" t="s">
        <v>1620</v>
      </c>
      <c r="AO200" t="s">
        <v>1688</v>
      </c>
      <c r="AP200" t="s">
        <v>1689</v>
      </c>
      <c r="AQ200">
        <v>3047804</v>
      </c>
      <c r="AR200">
        <v>3130743</v>
      </c>
      <c r="AS200">
        <v>3217043</v>
      </c>
      <c r="AT200">
        <v>3307493</v>
      </c>
      <c r="AU200">
        <v>3403161</v>
      </c>
      <c r="AV200">
        <v>3504782</v>
      </c>
      <c r="AW200">
        <v>3612246</v>
      </c>
      <c r="AX200">
        <v>3725151</v>
      </c>
      <c r="AY200">
        <v>3843517</v>
      </c>
      <c r="AZ200">
        <v>3967316</v>
      </c>
      <c r="BA200">
        <v>4096245</v>
      </c>
      <c r="BB200">
        <v>4231030</v>
      </c>
      <c r="BC200">
        <v>4370991</v>
      </c>
      <c r="BD200">
        <v>4512774</v>
      </c>
      <c r="BE200">
        <v>4651922</v>
      </c>
      <c r="BF200">
        <v>4785536</v>
      </c>
      <c r="BG200">
        <v>4912200</v>
      </c>
      <c r="BH200">
        <v>5033645</v>
      </c>
      <c r="BI200">
        <v>5154054</v>
      </c>
      <c r="BJ200">
        <v>5279383</v>
      </c>
      <c r="BK200">
        <v>5414070</v>
      </c>
      <c r="BL200">
        <v>5559400</v>
      </c>
      <c r="BM200">
        <v>5714508</v>
      </c>
      <c r="BN200">
        <v>5879044</v>
      </c>
      <c r="BO200">
        <v>6051962</v>
      </c>
      <c r="BP200">
        <v>6232395</v>
      </c>
      <c r="BQ200">
        <v>6420323</v>
      </c>
      <c r="BR200">
        <v>6615896</v>
      </c>
      <c r="BS200">
        <v>6818495</v>
      </c>
      <c r="BT200">
        <v>7027320</v>
      </c>
      <c r="BU200">
        <v>7241573</v>
      </c>
      <c r="BV200">
        <v>7461567</v>
      </c>
      <c r="BW200">
        <v>7686866</v>
      </c>
      <c r="BX200">
        <v>7915080</v>
      </c>
      <c r="BY200">
        <v>8143140</v>
      </c>
      <c r="BZ200">
        <v>8369125</v>
      </c>
      <c r="CA200">
        <v>8591861</v>
      </c>
      <c r="CB200">
        <v>8812695</v>
      </c>
      <c r="CC200">
        <v>9035367</v>
      </c>
      <c r="CD200">
        <v>9265135</v>
      </c>
      <c r="CE200">
        <v>9505862</v>
      </c>
      <c r="CF200">
        <v>9758841</v>
      </c>
      <c r="CG200">
        <v>10023194</v>
      </c>
      <c r="CH200">
        <v>10297956</v>
      </c>
      <c r="CI200">
        <v>10581316</v>
      </c>
      <c r="CJ200">
        <v>10871908</v>
      </c>
      <c r="CK200">
        <v>11169549</v>
      </c>
      <c r="CL200">
        <v>11474661</v>
      </c>
      <c r="CM200">
        <v>11787123</v>
      </c>
      <c r="CN200">
        <v>12106865</v>
      </c>
      <c r="CO200">
        <v>12433728</v>
      </c>
      <c r="CP200">
        <v>12767556</v>
      </c>
    </row>
    <row r="201" spans="1:94">
      <c r="A201" s="51" t="s">
        <v>4115</v>
      </c>
      <c r="B201" s="51" t="s">
        <v>1649</v>
      </c>
      <c r="C201" s="51" t="s">
        <v>1688</v>
      </c>
      <c r="D201" s="51" t="s">
        <v>1689</v>
      </c>
      <c r="E201" s="51" t="str">
        <f t="shared" si="12"/>
        <v>Tanzania.SP.POP.TOTL</v>
      </c>
      <c r="F201" s="52">
        <v>18661433</v>
      </c>
      <c r="G201" s="51">
        <v>19253166</v>
      </c>
      <c r="H201" s="51">
        <v>19865780</v>
      </c>
      <c r="I201" s="51">
        <v>20497755</v>
      </c>
      <c r="J201" s="51">
        <v>21146622</v>
      </c>
      <c r="K201" s="51">
        <v>21811240</v>
      </c>
      <c r="L201" s="51">
        <v>22487972</v>
      </c>
      <c r="M201" s="51">
        <v>23178806</v>
      </c>
      <c r="N201" s="51">
        <v>23894650</v>
      </c>
      <c r="O201" s="51">
        <v>24650297</v>
      </c>
      <c r="P201" s="51">
        <v>25454631</v>
      </c>
      <c r="Q201" s="52">
        <v>26314938</v>
      </c>
      <c r="R201" s="51">
        <v>27223586</v>
      </c>
      <c r="S201" s="51">
        <v>28156457</v>
      </c>
      <c r="T201" s="51">
        <v>29080198</v>
      </c>
      <c r="U201" s="51">
        <v>29971801</v>
      </c>
      <c r="V201" s="51">
        <v>30823204</v>
      </c>
      <c r="W201" s="51">
        <v>31644436</v>
      </c>
      <c r="X201" s="51">
        <v>32453044</v>
      </c>
      <c r="Y201" s="51">
        <v>33275262</v>
      </c>
      <c r="Z201" s="52">
        <v>34131312</v>
      </c>
      <c r="AA201" s="51">
        <v>35026198</v>
      </c>
      <c r="AB201" s="51">
        <v>35957575</v>
      </c>
      <c r="AC201" s="51">
        <v>36929648</v>
      </c>
      <c r="AD201" s="51">
        <v>37945476</v>
      </c>
      <c r="AE201" s="51">
        <v>39007359</v>
      </c>
      <c r="AF201" s="51">
        <v>40117243</v>
      </c>
      <c r="AG201" s="52">
        <v>41276209</v>
      </c>
      <c r="AH201" s="51">
        <v>42483923</v>
      </c>
      <c r="AI201" s="51">
        <v>43739051</v>
      </c>
      <c r="AJ201" s="51">
        <f t="shared" si="13"/>
        <v>44841226</v>
      </c>
      <c r="AK201" s="51">
        <f t="shared" si="14"/>
        <v>46218486</v>
      </c>
      <c r="AM201" t="s">
        <v>746</v>
      </c>
      <c r="AN201" t="s">
        <v>1621</v>
      </c>
      <c r="AO201" t="s">
        <v>1688</v>
      </c>
      <c r="AP201" t="s">
        <v>1689</v>
      </c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>
        <v>7586000</v>
      </c>
      <c r="BV201">
        <v>7595636</v>
      </c>
      <c r="BW201">
        <v>7646424.3493083622</v>
      </c>
      <c r="BX201">
        <v>7699306.7740000095</v>
      </c>
      <c r="BY201">
        <v>7734639.2429869389</v>
      </c>
      <c r="BZ201">
        <v>7738986.5975478403</v>
      </c>
      <c r="CA201">
        <v>7708878.20504981</v>
      </c>
      <c r="CB201">
        <v>7649630.7519069137</v>
      </c>
      <c r="CC201">
        <v>7567745</v>
      </c>
      <c r="CD201">
        <v>7540401</v>
      </c>
      <c r="CE201">
        <v>7516346</v>
      </c>
      <c r="CF201">
        <v>7503433</v>
      </c>
      <c r="CG201">
        <v>7500031</v>
      </c>
      <c r="CH201">
        <v>7480591</v>
      </c>
      <c r="CI201">
        <v>7463157</v>
      </c>
      <c r="CJ201">
        <v>7440769</v>
      </c>
      <c r="CK201">
        <v>7411569</v>
      </c>
      <c r="CL201">
        <v>7381579</v>
      </c>
      <c r="CM201">
        <v>7350221</v>
      </c>
      <c r="CN201">
        <v>7320807</v>
      </c>
      <c r="CO201">
        <v>7291436</v>
      </c>
      <c r="CP201">
        <v>7261000</v>
      </c>
    </row>
    <row r="202" spans="1:94">
      <c r="A202" s="51" t="s">
        <v>4023</v>
      </c>
      <c r="B202" s="51" t="s">
        <v>1650</v>
      </c>
      <c r="C202" s="51" t="s">
        <v>1688</v>
      </c>
      <c r="D202" s="51" t="s">
        <v>1689</v>
      </c>
      <c r="E202" s="51" t="str">
        <f t="shared" si="12"/>
        <v>Thailand.SP.POP.TOTL</v>
      </c>
      <c r="F202" s="52">
        <v>47263814</v>
      </c>
      <c r="G202" s="51">
        <v>48330169</v>
      </c>
      <c r="H202" s="51">
        <v>49417965</v>
      </c>
      <c r="I202" s="51">
        <v>50503264</v>
      </c>
      <c r="J202" s="51">
        <v>51553354</v>
      </c>
      <c r="K202" s="51">
        <v>52544644</v>
      </c>
      <c r="L202" s="51">
        <v>53466039</v>
      </c>
      <c r="M202" s="51">
        <v>54323267</v>
      </c>
      <c r="N202" s="51">
        <v>55130067</v>
      </c>
      <c r="O202" s="51">
        <v>55908294</v>
      </c>
      <c r="P202" s="51">
        <v>56672975</v>
      </c>
      <c r="Q202" s="52">
        <v>57434484</v>
      </c>
      <c r="R202" s="51">
        <v>58186055</v>
      </c>
      <c r="S202" s="51">
        <v>58905973</v>
      </c>
      <c r="T202" s="51">
        <v>59563394</v>
      </c>
      <c r="U202" s="51">
        <v>60140056</v>
      </c>
      <c r="V202" s="51">
        <v>60620685</v>
      </c>
      <c r="W202" s="51">
        <v>61022597</v>
      </c>
      <c r="X202" s="51">
        <v>61399225</v>
      </c>
      <c r="Y202" s="51">
        <v>61823995</v>
      </c>
      <c r="Z202" s="52">
        <v>62346822</v>
      </c>
      <c r="AA202" s="51">
        <v>62991263</v>
      </c>
      <c r="AB202" s="51">
        <v>63734437</v>
      </c>
      <c r="AC202" s="51">
        <v>64522878</v>
      </c>
      <c r="AD202" s="51">
        <v>65278655</v>
      </c>
      <c r="AE202" s="51">
        <v>65945675</v>
      </c>
      <c r="AF202" s="51">
        <v>66506554</v>
      </c>
      <c r="AG202" s="52">
        <v>66979359</v>
      </c>
      <c r="AH202" s="51">
        <v>67386383</v>
      </c>
      <c r="AI202" s="51">
        <v>67764033</v>
      </c>
      <c r="AJ202" s="51">
        <f t="shared" si="13"/>
        <v>69122234</v>
      </c>
      <c r="AK202" s="51">
        <f t="shared" si="14"/>
        <v>69518555</v>
      </c>
      <c r="AM202" t="s">
        <v>4104</v>
      </c>
      <c r="AN202" t="s">
        <v>1622</v>
      </c>
      <c r="AO202" t="s">
        <v>1688</v>
      </c>
      <c r="AP202" t="s">
        <v>1689</v>
      </c>
      <c r="AQ202">
        <v>41700</v>
      </c>
      <c r="AR202">
        <v>42888.959999999999</v>
      </c>
      <c r="AS202">
        <v>44042.239999999998</v>
      </c>
      <c r="AT202">
        <v>45175.519999999997</v>
      </c>
      <c r="AU202">
        <v>46321.599999999999</v>
      </c>
      <c r="AV202">
        <v>47500</v>
      </c>
      <c r="AW202">
        <v>48698.720000000001</v>
      </c>
      <c r="AX202">
        <v>49910.720000000001</v>
      </c>
      <c r="AY202">
        <v>51133.919999999998</v>
      </c>
      <c r="AZ202">
        <v>52365.120000000003</v>
      </c>
      <c r="BA202">
        <v>53600</v>
      </c>
      <c r="BB202">
        <v>54835.040000000001</v>
      </c>
      <c r="BC202">
        <v>56067.519999999997</v>
      </c>
      <c r="BD202">
        <v>57284</v>
      </c>
      <c r="BE202">
        <v>58466.080000000002</v>
      </c>
      <c r="BF202">
        <v>59600</v>
      </c>
      <c r="BG202">
        <v>60704</v>
      </c>
      <c r="BH202">
        <v>61742.400000000001</v>
      </c>
      <c r="BI202">
        <v>62707.199999999997</v>
      </c>
      <c r="BJ202">
        <v>63593.599999999999</v>
      </c>
      <c r="BK202">
        <v>64400</v>
      </c>
      <c r="BL202">
        <v>65127.52640000001</v>
      </c>
      <c r="BM202">
        <v>65780.032000000007</v>
      </c>
      <c r="BN202">
        <v>66366.937600000005</v>
      </c>
      <c r="BO202">
        <v>66901.811200000026</v>
      </c>
      <c r="BP202">
        <v>67400</v>
      </c>
      <c r="BQ202">
        <v>67877.209600000002</v>
      </c>
      <c r="BR202">
        <v>68352.345600000001</v>
      </c>
      <c r="BS202">
        <v>68847.51360000002</v>
      </c>
      <c r="BT202">
        <v>69387.545599999998</v>
      </c>
      <c r="BU202">
        <v>70000</v>
      </c>
      <c r="BV202">
        <v>70754.986086808975</v>
      </c>
      <c r="BW202">
        <v>71656.989015117724</v>
      </c>
      <c r="BX202">
        <v>72711.408342356226</v>
      </c>
      <c r="BY202">
        <v>73924.611920208496</v>
      </c>
      <c r="BZ202">
        <v>75304</v>
      </c>
      <c r="CA202">
        <v>76417</v>
      </c>
      <c r="CB202">
        <v>77319</v>
      </c>
      <c r="CC202">
        <v>78846</v>
      </c>
      <c r="CD202">
        <v>80410</v>
      </c>
      <c r="CE202">
        <v>81131</v>
      </c>
      <c r="CF202">
        <v>81202</v>
      </c>
      <c r="CG202">
        <v>83700</v>
      </c>
      <c r="CH202">
        <v>82800</v>
      </c>
      <c r="CI202">
        <v>82500</v>
      </c>
      <c r="CJ202">
        <v>82900</v>
      </c>
      <c r="CK202">
        <v>84600</v>
      </c>
      <c r="CL202">
        <v>85033</v>
      </c>
      <c r="CM202">
        <v>86956</v>
      </c>
      <c r="CN202">
        <v>87298</v>
      </c>
      <c r="CO202">
        <v>86525</v>
      </c>
      <c r="CP202">
        <v>86000</v>
      </c>
    </row>
    <row r="203" spans="1:94">
      <c r="A203" s="51" t="s">
        <v>1651</v>
      </c>
      <c r="B203" s="51" t="s">
        <v>1652</v>
      </c>
      <c r="C203" s="51" t="s">
        <v>1688</v>
      </c>
      <c r="D203" s="51" t="s">
        <v>1689</v>
      </c>
      <c r="E203" s="51" t="str">
        <f t="shared" si="12"/>
        <v>Timor-Leste.SP.POP.TOTL</v>
      </c>
      <c r="F203" s="52">
        <v>581380</v>
      </c>
      <c r="G203" s="51">
        <v>583403</v>
      </c>
      <c r="H203" s="51">
        <v>596237</v>
      </c>
      <c r="I203" s="51">
        <v>616434</v>
      </c>
      <c r="J203" s="51">
        <v>638600</v>
      </c>
      <c r="K203" s="51">
        <v>658799</v>
      </c>
      <c r="L203" s="51">
        <v>675699</v>
      </c>
      <c r="M203" s="51">
        <v>690490</v>
      </c>
      <c r="N203" s="51">
        <v>704687</v>
      </c>
      <c r="O203" s="51">
        <v>720752</v>
      </c>
      <c r="P203" s="51">
        <v>740192</v>
      </c>
      <c r="Q203" s="52">
        <v>764272</v>
      </c>
      <c r="R203" s="51">
        <v>791659</v>
      </c>
      <c r="S203" s="51">
        <v>818251</v>
      </c>
      <c r="T203" s="51">
        <v>838424</v>
      </c>
      <c r="U203" s="51">
        <v>848603</v>
      </c>
      <c r="V203" s="51">
        <v>846618</v>
      </c>
      <c r="W203" s="51">
        <v>834891</v>
      </c>
      <c r="X203" s="51">
        <v>820034</v>
      </c>
      <c r="Y203" s="51">
        <v>811323</v>
      </c>
      <c r="Z203" s="52">
        <v>815310</v>
      </c>
      <c r="AA203" s="51">
        <v>834521</v>
      </c>
      <c r="AB203" s="51">
        <v>866655</v>
      </c>
      <c r="AC203" s="51">
        <v>907539</v>
      </c>
      <c r="AD203" s="51">
        <v>950750</v>
      </c>
      <c r="AE203" s="51">
        <v>991601</v>
      </c>
      <c r="AF203" s="51">
        <v>1028910</v>
      </c>
      <c r="AG203" s="52">
        <v>1064141</v>
      </c>
      <c r="AH203" s="51">
        <v>1098386</v>
      </c>
      <c r="AI203" s="51" t="e">
        <v>#N/A</v>
      </c>
      <c r="AJ203" s="51">
        <f t="shared" si="13"/>
        <v>1142502</v>
      </c>
      <c r="AK203" s="51">
        <f t="shared" si="14"/>
        <v>1175880</v>
      </c>
      <c r="AM203" t="s">
        <v>4106</v>
      </c>
      <c r="AN203" t="s">
        <v>1623</v>
      </c>
      <c r="AO203" t="s">
        <v>1688</v>
      </c>
      <c r="AP203" t="s">
        <v>1689</v>
      </c>
      <c r="AQ203">
        <v>2187240</v>
      </c>
      <c r="AR203">
        <v>2222029</v>
      </c>
      <c r="AS203">
        <v>2257946</v>
      </c>
      <c r="AT203">
        <v>2295070</v>
      </c>
      <c r="AU203">
        <v>2333500</v>
      </c>
      <c r="AV203">
        <v>2373308</v>
      </c>
      <c r="AW203">
        <v>2414620</v>
      </c>
      <c r="AX203">
        <v>2457448</v>
      </c>
      <c r="AY203">
        <v>2501620</v>
      </c>
      <c r="AZ203">
        <v>2546888</v>
      </c>
      <c r="BA203">
        <v>2593123</v>
      </c>
      <c r="BB203">
        <v>2640264</v>
      </c>
      <c r="BC203">
        <v>2688527</v>
      </c>
      <c r="BD203">
        <v>2738398</v>
      </c>
      <c r="BE203">
        <v>2790525</v>
      </c>
      <c r="BF203">
        <v>2845392</v>
      </c>
      <c r="BG203">
        <v>2903199</v>
      </c>
      <c r="BH203">
        <v>2963880</v>
      </c>
      <c r="BI203">
        <v>3027332</v>
      </c>
      <c r="BJ203">
        <v>3093342</v>
      </c>
      <c r="BK203">
        <v>3161751</v>
      </c>
      <c r="BL203">
        <v>3230990</v>
      </c>
      <c r="BM203">
        <v>3300789</v>
      </c>
      <c r="BN203">
        <v>3373661</v>
      </c>
      <c r="BO203">
        <v>3453115</v>
      </c>
      <c r="BP203">
        <v>3540728</v>
      </c>
      <c r="BQ203">
        <v>3639732</v>
      </c>
      <c r="BR203">
        <v>3746944</v>
      </c>
      <c r="BS203">
        <v>3849915</v>
      </c>
      <c r="BT203">
        <v>3931817</v>
      </c>
      <c r="BU203">
        <v>3981567</v>
      </c>
      <c r="BV203">
        <v>3995290</v>
      </c>
      <c r="BW203">
        <v>3979553</v>
      </c>
      <c r="BX203">
        <v>3946835</v>
      </c>
      <c r="BY203">
        <v>3915066</v>
      </c>
      <c r="BZ203">
        <v>3898363</v>
      </c>
      <c r="CA203">
        <v>3898177</v>
      </c>
      <c r="CB203">
        <v>3913681</v>
      </c>
      <c r="CC203">
        <v>3953705</v>
      </c>
      <c r="CD203">
        <v>4028260</v>
      </c>
      <c r="CE203">
        <v>4143115</v>
      </c>
      <c r="CF203">
        <v>4303850</v>
      </c>
      <c r="CG203">
        <v>4505515</v>
      </c>
      <c r="CH203">
        <v>4730020</v>
      </c>
      <c r="CI203">
        <v>4952134</v>
      </c>
      <c r="CJ203">
        <v>5153435</v>
      </c>
      <c r="CK203">
        <v>5327364</v>
      </c>
      <c r="CL203">
        <v>5478289</v>
      </c>
      <c r="CM203">
        <v>5612129</v>
      </c>
      <c r="CN203">
        <v>5739293</v>
      </c>
      <c r="CO203">
        <v>5867536</v>
      </c>
      <c r="CP203">
        <v>5997486</v>
      </c>
    </row>
    <row r="204" spans="1:94">
      <c r="A204" s="51" t="s">
        <v>4117</v>
      </c>
      <c r="B204" s="51" t="s">
        <v>1653</v>
      </c>
      <c r="C204" s="51" t="s">
        <v>1688</v>
      </c>
      <c r="D204" s="51" t="s">
        <v>1689</v>
      </c>
      <c r="E204" s="51" t="str">
        <f t="shared" si="12"/>
        <v>Togo.SP.POP.TOTL</v>
      </c>
      <c r="F204" s="52">
        <v>2784589</v>
      </c>
      <c r="G204" s="51">
        <v>2880828</v>
      </c>
      <c r="H204" s="51">
        <v>2988657</v>
      </c>
      <c r="I204" s="51">
        <v>3104905</v>
      </c>
      <c r="J204" s="51">
        <v>3224879</v>
      </c>
      <c r="K204" s="51">
        <v>3344926</v>
      </c>
      <c r="L204" s="51">
        <v>3465083</v>
      </c>
      <c r="M204" s="51">
        <v>3585846</v>
      </c>
      <c r="N204" s="51">
        <v>3704677</v>
      </c>
      <c r="O204" s="51">
        <v>3818575</v>
      </c>
      <c r="P204" s="51">
        <v>3925939</v>
      </c>
      <c r="Q204" s="52">
        <v>4024404</v>
      </c>
      <c r="R204" s="51">
        <v>4115767</v>
      </c>
      <c r="S204" s="51">
        <v>4207688</v>
      </c>
      <c r="T204" s="51">
        <v>4310707</v>
      </c>
      <c r="U204" s="51">
        <v>4432026</v>
      </c>
      <c r="V204" s="51">
        <v>4574926</v>
      </c>
      <c r="W204" s="51">
        <v>4736206</v>
      </c>
      <c r="X204" s="51">
        <v>4908635</v>
      </c>
      <c r="Y204" s="51">
        <v>5081617</v>
      </c>
      <c r="Z204" s="52">
        <v>5247486</v>
      </c>
      <c r="AA204" s="51">
        <v>5403883</v>
      </c>
      <c r="AB204" s="51">
        <v>5553171</v>
      </c>
      <c r="AC204" s="51">
        <v>5698109</v>
      </c>
      <c r="AD204" s="51">
        <v>5843292</v>
      </c>
      <c r="AE204" s="51">
        <v>5992080</v>
      </c>
      <c r="AF204" s="51">
        <v>6144899</v>
      </c>
      <c r="AG204" s="52">
        <v>6300495</v>
      </c>
      <c r="AH204" s="51">
        <v>6458605</v>
      </c>
      <c r="AI204" s="51">
        <v>6618613</v>
      </c>
      <c r="AJ204" s="51">
        <f t="shared" si="13"/>
        <v>6027798</v>
      </c>
      <c r="AK204" s="51">
        <f t="shared" si="14"/>
        <v>6154813</v>
      </c>
      <c r="AM204" t="s">
        <v>4019</v>
      </c>
      <c r="AN204" t="s">
        <v>1624</v>
      </c>
      <c r="AO204" t="s">
        <v>1688</v>
      </c>
      <c r="AP204" t="s">
        <v>1689</v>
      </c>
      <c r="AQ204">
        <v>1646000</v>
      </c>
      <c r="AR204">
        <v>1702000</v>
      </c>
      <c r="AS204">
        <v>1750000</v>
      </c>
      <c r="AT204">
        <v>1795000</v>
      </c>
      <c r="AU204">
        <v>1842000</v>
      </c>
      <c r="AV204">
        <v>1887000</v>
      </c>
      <c r="AW204">
        <v>1934000</v>
      </c>
      <c r="AX204">
        <v>1978000</v>
      </c>
      <c r="AY204">
        <v>2012000</v>
      </c>
      <c r="AZ204">
        <v>2043000</v>
      </c>
      <c r="BA204">
        <v>2075000</v>
      </c>
      <c r="BB204">
        <v>2113000</v>
      </c>
      <c r="BC204">
        <v>2152000</v>
      </c>
      <c r="BD204">
        <v>2193000</v>
      </c>
      <c r="BE204">
        <v>2230000</v>
      </c>
      <c r="BF204">
        <v>2263000</v>
      </c>
      <c r="BG204">
        <v>2293000</v>
      </c>
      <c r="BH204">
        <v>2325000</v>
      </c>
      <c r="BI204">
        <v>2354000</v>
      </c>
      <c r="BJ204">
        <v>2384000</v>
      </c>
      <c r="BK204">
        <v>2414000</v>
      </c>
      <c r="BL204">
        <v>2533000</v>
      </c>
      <c r="BM204">
        <v>2647000</v>
      </c>
      <c r="BN204">
        <v>2681000</v>
      </c>
      <c r="BO204">
        <v>2732000</v>
      </c>
      <c r="BP204">
        <v>2736000</v>
      </c>
      <c r="BQ204">
        <v>2733000</v>
      </c>
      <c r="BR204">
        <v>2775000</v>
      </c>
      <c r="BS204">
        <v>2846000</v>
      </c>
      <c r="BT204">
        <v>2931000</v>
      </c>
      <c r="BU204">
        <v>3047000</v>
      </c>
      <c r="BV204">
        <v>3135100</v>
      </c>
      <c r="BW204">
        <v>3230700</v>
      </c>
      <c r="BX204">
        <v>3313500</v>
      </c>
      <c r="BY204">
        <v>3419000</v>
      </c>
      <c r="BZ204">
        <v>3524500</v>
      </c>
      <c r="CA204">
        <v>3670700</v>
      </c>
      <c r="CB204">
        <v>3796000</v>
      </c>
      <c r="CC204">
        <v>3927200</v>
      </c>
      <c r="CD204">
        <v>3958700</v>
      </c>
      <c r="CE204">
        <v>4027900</v>
      </c>
      <c r="CF204">
        <v>4138000</v>
      </c>
      <c r="CG204">
        <v>4176000</v>
      </c>
      <c r="CH204">
        <v>4114800</v>
      </c>
      <c r="CI204">
        <v>4166700</v>
      </c>
      <c r="CJ204">
        <v>4265800</v>
      </c>
      <c r="CK204">
        <v>4401400</v>
      </c>
      <c r="CL204">
        <v>4588600</v>
      </c>
      <c r="CM204">
        <v>4839400</v>
      </c>
      <c r="CN204">
        <v>4987600</v>
      </c>
      <c r="CO204">
        <v>5076700</v>
      </c>
      <c r="CP204">
        <v>5183700</v>
      </c>
    </row>
    <row r="205" spans="1:94">
      <c r="A205" s="51" t="s">
        <v>82</v>
      </c>
      <c r="B205" s="51" t="s">
        <v>1654</v>
      </c>
      <c r="C205" s="51" t="s">
        <v>1688</v>
      </c>
      <c r="D205" s="51" t="s">
        <v>1689</v>
      </c>
      <c r="E205" s="51" t="str">
        <f t="shared" si="12"/>
        <v>Tonga.SP.POP.TOTL</v>
      </c>
      <c r="F205" s="52">
        <v>96889</v>
      </c>
      <c r="G205" s="51">
        <v>96503</v>
      </c>
      <c r="H205" s="51">
        <v>95572</v>
      </c>
      <c r="I205" s="51">
        <v>94367</v>
      </c>
      <c r="J205" s="51">
        <v>93295</v>
      </c>
      <c r="K205" s="51">
        <v>92641</v>
      </c>
      <c r="L205" s="51">
        <v>92487</v>
      </c>
      <c r="M205" s="51">
        <v>92732</v>
      </c>
      <c r="N205" s="51">
        <v>93271</v>
      </c>
      <c r="O205" s="51">
        <v>93928</v>
      </c>
      <c r="P205" s="51">
        <v>94573</v>
      </c>
      <c r="Q205" s="52">
        <v>95193</v>
      </c>
      <c r="R205" s="51">
        <v>95821</v>
      </c>
      <c r="S205" s="51">
        <v>96419</v>
      </c>
      <c r="T205" s="51">
        <v>96945</v>
      </c>
      <c r="U205" s="51">
        <v>97378</v>
      </c>
      <c r="V205" s="51">
        <v>97684</v>
      </c>
      <c r="W205" s="51">
        <v>97873</v>
      </c>
      <c r="X205" s="51">
        <v>98022</v>
      </c>
      <c r="Y205" s="51">
        <v>98235</v>
      </c>
      <c r="Z205" s="52">
        <v>98587</v>
      </c>
      <c r="AA205" s="51">
        <v>99102</v>
      </c>
      <c r="AB205" s="51">
        <v>99749</v>
      </c>
      <c r="AC205" s="51">
        <v>100475</v>
      </c>
      <c r="AD205" s="51">
        <v>101205</v>
      </c>
      <c r="AE205" s="51">
        <v>101879</v>
      </c>
      <c r="AF205" s="51">
        <v>102495</v>
      </c>
      <c r="AG205" s="52">
        <v>103066</v>
      </c>
      <c r="AH205" s="51">
        <v>103566</v>
      </c>
      <c r="AI205" s="51">
        <v>103967</v>
      </c>
      <c r="AJ205" s="51">
        <f t="shared" si="13"/>
        <v>104058</v>
      </c>
      <c r="AK205" s="51">
        <f t="shared" si="14"/>
        <v>104509</v>
      </c>
      <c r="AM205" t="s">
        <v>4802</v>
      </c>
      <c r="AN205" t="s">
        <v>4841</v>
      </c>
      <c r="AO205" t="s">
        <v>1688</v>
      </c>
      <c r="AP205" t="s">
        <v>1689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>
        <v>31240</v>
      </c>
      <c r="CD205">
        <v>31084</v>
      </c>
      <c r="CE205">
        <v>30519</v>
      </c>
      <c r="CF205">
        <v>31189</v>
      </c>
      <c r="CG205">
        <v>32566</v>
      </c>
      <c r="CH205">
        <v>33791</v>
      </c>
      <c r="CI205">
        <v>35318</v>
      </c>
      <c r="CJ205">
        <v>36936</v>
      </c>
      <c r="CK205">
        <v>38272</v>
      </c>
      <c r="CL205">
        <v>39464</v>
      </c>
      <c r="CM205">
        <v>40459</v>
      </c>
      <c r="CN205">
        <v>39133</v>
      </c>
      <c r="CO205">
        <v>37850</v>
      </c>
      <c r="CP205">
        <v>36609</v>
      </c>
    </row>
    <row r="206" spans="1:94">
      <c r="A206" s="51" t="s">
        <v>1655</v>
      </c>
      <c r="B206" s="51" t="s">
        <v>1656</v>
      </c>
      <c r="C206" s="51" t="s">
        <v>1688</v>
      </c>
      <c r="D206" s="51" t="s">
        <v>1689</v>
      </c>
      <c r="E206" s="51" t="str">
        <f t="shared" si="12"/>
        <v>Trinidad and Tobago.SP.POP.TOTL</v>
      </c>
      <c r="F206" s="52">
        <v>1081764</v>
      </c>
      <c r="G206" s="51">
        <v>1100629</v>
      </c>
      <c r="H206" s="51">
        <v>1120996</v>
      </c>
      <c r="I206" s="51">
        <v>1141494</v>
      </c>
      <c r="J206" s="51">
        <v>1160297</v>
      </c>
      <c r="K206" s="51">
        <v>1176133</v>
      </c>
      <c r="L206" s="51">
        <v>1188379</v>
      </c>
      <c r="M206" s="51">
        <v>1197482</v>
      </c>
      <c r="N206" s="51">
        <v>1204550</v>
      </c>
      <c r="O206" s="51">
        <v>1211250</v>
      </c>
      <c r="P206" s="51">
        <v>1218783</v>
      </c>
      <c r="Q206" s="52">
        <v>1227502</v>
      </c>
      <c r="R206" s="51">
        <v>1237000</v>
      </c>
      <c r="S206" s="51">
        <v>1246818</v>
      </c>
      <c r="T206" s="51">
        <v>1256204</v>
      </c>
      <c r="U206" s="51">
        <v>1264623</v>
      </c>
      <c r="V206" s="51">
        <v>1272004</v>
      </c>
      <c r="W206" s="51">
        <v>1278582</v>
      </c>
      <c r="X206" s="51">
        <v>1284486</v>
      </c>
      <c r="Y206" s="51">
        <v>1289934</v>
      </c>
      <c r="Z206" s="52">
        <v>1295100</v>
      </c>
      <c r="AA206" s="51">
        <v>1299999</v>
      </c>
      <c r="AB206" s="51">
        <v>1304624</v>
      </c>
      <c r="AC206" s="51">
        <v>1309114</v>
      </c>
      <c r="AD206" s="51">
        <v>1313634</v>
      </c>
      <c r="AE206" s="51">
        <v>1318300</v>
      </c>
      <c r="AF206" s="51">
        <v>1323168</v>
      </c>
      <c r="AG206" s="52">
        <v>1328216</v>
      </c>
      <c r="AH206" s="51">
        <v>1333388</v>
      </c>
      <c r="AI206" s="51">
        <v>1338585</v>
      </c>
      <c r="AJ206" s="51">
        <f t="shared" si="13"/>
        <v>1341465</v>
      </c>
      <c r="AK206" s="51">
        <f t="shared" si="14"/>
        <v>1346350</v>
      </c>
      <c r="AM206" t="s">
        <v>4344</v>
      </c>
      <c r="AN206" t="s">
        <v>1625</v>
      </c>
      <c r="AO206" t="s">
        <v>1688</v>
      </c>
      <c r="AP206" t="s">
        <v>1689</v>
      </c>
      <c r="AQ206">
        <v>4068095</v>
      </c>
      <c r="AR206">
        <v>4191667</v>
      </c>
      <c r="AS206">
        <v>4238188</v>
      </c>
      <c r="AT206">
        <v>4282017</v>
      </c>
      <c r="AU206">
        <v>4327341</v>
      </c>
      <c r="AV206">
        <v>4370983</v>
      </c>
      <c r="AW206">
        <v>4411666</v>
      </c>
      <c r="AX206">
        <v>4449367</v>
      </c>
      <c r="AY206">
        <v>4483915</v>
      </c>
      <c r="AZ206">
        <v>4518607</v>
      </c>
      <c r="BA206">
        <v>4538223</v>
      </c>
      <c r="BB206">
        <v>4557449</v>
      </c>
      <c r="BC206">
        <v>4596622</v>
      </c>
      <c r="BD206">
        <v>4641445</v>
      </c>
      <c r="BE206">
        <v>4689623</v>
      </c>
      <c r="BF206">
        <v>4739105</v>
      </c>
      <c r="BG206">
        <v>4789507</v>
      </c>
      <c r="BH206">
        <v>4840501</v>
      </c>
      <c r="BI206">
        <v>4890125</v>
      </c>
      <c r="BJ206">
        <v>4938973</v>
      </c>
      <c r="BK206">
        <v>4979815</v>
      </c>
      <c r="BL206">
        <v>5016105</v>
      </c>
      <c r="BM206">
        <v>5055099</v>
      </c>
      <c r="BN206">
        <v>5091971</v>
      </c>
      <c r="BO206">
        <v>5127097</v>
      </c>
      <c r="BP206">
        <v>5161768</v>
      </c>
      <c r="BQ206">
        <v>5193838</v>
      </c>
      <c r="BR206">
        <v>5222840</v>
      </c>
      <c r="BS206">
        <v>5250596</v>
      </c>
      <c r="BT206">
        <v>5275942</v>
      </c>
      <c r="BU206">
        <v>5299187</v>
      </c>
      <c r="BV206">
        <v>5303294</v>
      </c>
      <c r="BW206">
        <v>5305016</v>
      </c>
      <c r="BX206">
        <v>5325305</v>
      </c>
      <c r="BY206">
        <v>5346331</v>
      </c>
      <c r="BZ206">
        <v>5361999</v>
      </c>
      <c r="CA206">
        <v>5373361</v>
      </c>
      <c r="CB206">
        <v>5383291</v>
      </c>
      <c r="CC206">
        <v>5390516</v>
      </c>
      <c r="CD206">
        <v>5396020</v>
      </c>
      <c r="CE206">
        <v>5388720</v>
      </c>
      <c r="CF206">
        <v>5378867</v>
      </c>
      <c r="CG206">
        <v>5379056</v>
      </c>
      <c r="CH206">
        <v>5379607</v>
      </c>
      <c r="CI206">
        <v>5382438</v>
      </c>
      <c r="CJ206">
        <v>5387001</v>
      </c>
      <c r="CK206">
        <v>5391409</v>
      </c>
      <c r="CL206">
        <v>5397318</v>
      </c>
      <c r="CM206">
        <v>5406626</v>
      </c>
      <c r="CN206">
        <v>5418590</v>
      </c>
      <c r="CO206">
        <v>5430099</v>
      </c>
      <c r="CP206">
        <v>5440000</v>
      </c>
    </row>
    <row r="207" spans="1:94">
      <c r="A207" s="51" t="s">
        <v>4118</v>
      </c>
      <c r="B207" s="51" t="s">
        <v>1657</v>
      </c>
      <c r="C207" s="51" t="s">
        <v>1688</v>
      </c>
      <c r="D207" s="51" t="s">
        <v>1689</v>
      </c>
      <c r="E207" s="51" t="str">
        <f t="shared" si="12"/>
        <v>Tunisia.SP.POP.TOTL</v>
      </c>
      <c r="F207" s="52">
        <v>6384000</v>
      </c>
      <c r="G207" s="51">
        <v>6555184.5375662902</v>
      </c>
      <c r="H207" s="51">
        <v>6729178.3314631097</v>
      </c>
      <c r="I207" s="51">
        <v>6905135.9886275502</v>
      </c>
      <c r="J207" s="51">
        <v>7042550.1403995901</v>
      </c>
      <c r="K207" s="51">
        <v>7260360.9694841197</v>
      </c>
      <c r="L207" s="51">
        <v>7492632.5794469798</v>
      </c>
      <c r="M207" s="51">
        <v>7684751.3635353604</v>
      </c>
      <c r="N207" s="51">
        <v>7857618.9811199997</v>
      </c>
      <c r="O207" s="51">
        <v>7958694.4000000004</v>
      </c>
      <c r="P207" s="51">
        <v>8154400</v>
      </c>
      <c r="Q207" s="52">
        <v>8318200</v>
      </c>
      <c r="R207" s="51">
        <v>8489900</v>
      </c>
      <c r="S207" s="51">
        <v>8657400</v>
      </c>
      <c r="T207" s="51">
        <v>8815400</v>
      </c>
      <c r="U207" s="51">
        <v>8957500</v>
      </c>
      <c r="V207" s="51">
        <v>9089300</v>
      </c>
      <c r="W207" s="51">
        <v>9215000</v>
      </c>
      <c r="X207" s="51">
        <v>9333300</v>
      </c>
      <c r="Y207" s="51">
        <v>9455900</v>
      </c>
      <c r="Z207" s="52">
        <v>9563500</v>
      </c>
      <c r="AA207" s="51">
        <v>9673600</v>
      </c>
      <c r="AB207" s="51">
        <v>9781900</v>
      </c>
      <c r="AC207" s="51">
        <v>9839800</v>
      </c>
      <c r="AD207" s="51">
        <v>9932400</v>
      </c>
      <c r="AE207" s="51">
        <v>10029000</v>
      </c>
      <c r="AF207" s="51">
        <v>10128100</v>
      </c>
      <c r="AG207" s="52">
        <v>10225400</v>
      </c>
      <c r="AH207" s="51">
        <v>10327800</v>
      </c>
      <c r="AI207" s="51">
        <v>10432500</v>
      </c>
      <c r="AJ207" s="51">
        <f t="shared" si="13"/>
        <v>10549100</v>
      </c>
      <c r="AK207" s="51">
        <f t="shared" si="14"/>
        <v>10673800</v>
      </c>
      <c r="AM207" t="s">
        <v>4203</v>
      </c>
      <c r="AN207" t="s">
        <v>1626</v>
      </c>
      <c r="AO207" t="s">
        <v>1688</v>
      </c>
      <c r="AP207" t="s">
        <v>1689</v>
      </c>
      <c r="AQ207">
        <v>1584720</v>
      </c>
      <c r="AR207">
        <v>1594131</v>
      </c>
      <c r="AS207">
        <v>1603649</v>
      </c>
      <c r="AT207">
        <v>1616971</v>
      </c>
      <c r="AU207">
        <v>1632114</v>
      </c>
      <c r="AV207">
        <v>1649160</v>
      </c>
      <c r="AW207">
        <v>1669905</v>
      </c>
      <c r="AX207">
        <v>1689528</v>
      </c>
      <c r="AY207">
        <v>1704546</v>
      </c>
      <c r="AZ207">
        <v>1713874</v>
      </c>
      <c r="BA207">
        <v>1724891</v>
      </c>
      <c r="BB207">
        <v>1738335</v>
      </c>
      <c r="BC207">
        <v>1752233</v>
      </c>
      <c r="BD207">
        <v>1766697</v>
      </c>
      <c r="BE207">
        <v>1776132</v>
      </c>
      <c r="BF207">
        <v>1793581</v>
      </c>
      <c r="BG207">
        <v>1820249</v>
      </c>
      <c r="BH207">
        <v>1842377</v>
      </c>
      <c r="BI207">
        <v>1862548</v>
      </c>
      <c r="BJ207">
        <v>1882599</v>
      </c>
      <c r="BK207">
        <v>1901315</v>
      </c>
      <c r="BL207">
        <v>1906531</v>
      </c>
      <c r="BM207">
        <v>1910334</v>
      </c>
      <c r="BN207">
        <v>1922321</v>
      </c>
      <c r="BO207">
        <v>1932154</v>
      </c>
      <c r="BP207">
        <v>1941641</v>
      </c>
      <c r="BQ207">
        <v>1965964</v>
      </c>
      <c r="BR207">
        <v>1989776</v>
      </c>
      <c r="BS207">
        <v>1995196</v>
      </c>
      <c r="BT207">
        <v>1996351</v>
      </c>
      <c r="BU207">
        <v>1998161</v>
      </c>
      <c r="BV207">
        <v>1999429</v>
      </c>
      <c r="BW207">
        <v>1996498</v>
      </c>
      <c r="BX207">
        <v>1991746</v>
      </c>
      <c r="BY207">
        <v>1989443</v>
      </c>
      <c r="BZ207">
        <v>1989872</v>
      </c>
      <c r="CA207">
        <v>1988628</v>
      </c>
      <c r="CB207">
        <v>1985956</v>
      </c>
      <c r="CC207">
        <v>1981629</v>
      </c>
      <c r="CD207">
        <v>1983045</v>
      </c>
      <c r="CE207">
        <v>1988925</v>
      </c>
      <c r="CF207">
        <v>1992060</v>
      </c>
      <c r="CG207">
        <v>1994530</v>
      </c>
      <c r="CH207">
        <v>1995733</v>
      </c>
      <c r="CI207">
        <v>1997012</v>
      </c>
      <c r="CJ207">
        <v>2000474</v>
      </c>
      <c r="CK207">
        <v>2006868</v>
      </c>
      <c r="CL207">
        <v>2018122</v>
      </c>
      <c r="CM207">
        <v>2021316</v>
      </c>
      <c r="CN207">
        <v>2039669</v>
      </c>
      <c r="CO207">
        <v>2048583</v>
      </c>
      <c r="CP207">
        <v>2052000</v>
      </c>
    </row>
    <row r="208" spans="1:94">
      <c r="A208" s="51" t="s">
        <v>4024</v>
      </c>
      <c r="B208" s="51" t="s">
        <v>1658</v>
      </c>
      <c r="C208" s="51" t="s">
        <v>1688</v>
      </c>
      <c r="D208" s="51" t="s">
        <v>1689</v>
      </c>
      <c r="E208" s="51" t="str">
        <f t="shared" si="12"/>
        <v>Turkey.SP.POP.TOTL</v>
      </c>
      <c r="F208" s="52">
        <v>46161316</v>
      </c>
      <c r="G208" s="51">
        <v>47183418</v>
      </c>
      <c r="H208" s="51">
        <v>48219499</v>
      </c>
      <c r="I208" s="51">
        <v>49258531</v>
      </c>
      <c r="J208" s="51">
        <v>50285086</v>
      </c>
      <c r="K208" s="51">
        <v>51288815</v>
      </c>
      <c r="L208" s="51">
        <v>52265107</v>
      </c>
      <c r="M208" s="51">
        <v>53219392</v>
      </c>
      <c r="N208" s="51">
        <v>54163638</v>
      </c>
      <c r="O208" s="51">
        <v>55115075</v>
      </c>
      <c r="P208" s="51">
        <v>56086184</v>
      </c>
      <c r="Q208" s="52">
        <v>57079244</v>
      </c>
      <c r="R208" s="51">
        <v>58090246</v>
      </c>
      <c r="S208" s="51">
        <v>59117506</v>
      </c>
      <c r="T208" s="51">
        <v>60157394</v>
      </c>
      <c r="U208" s="51">
        <v>61206099</v>
      </c>
      <c r="V208" s="51">
        <v>62264906</v>
      </c>
      <c r="W208" s="51">
        <v>63331833</v>
      </c>
      <c r="X208" s="51">
        <v>64395635</v>
      </c>
      <c r="Y208" s="51">
        <v>65441666</v>
      </c>
      <c r="Z208" s="52">
        <v>66459578</v>
      </c>
      <c r="AA208" s="51">
        <v>67444118</v>
      </c>
      <c r="AB208" s="51">
        <v>68398135</v>
      </c>
      <c r="AC208" s="51">
        <v>69329456</v>
      </c>
      <c r="AD208" s="51">
        <v>70250173</v>
      </c>
      <c r="AE208" s="51">
        <v>71169037</v>
      </c>
      <c r="AF208" s="51">
        <v>72087928</v>
      </c>
      <c r="AG208" s="52">
        <v>73003736</v>
      </c>
      <c r="AH208" s="51">
        <v>73914260</v>
      </c>
      <c r="AI208" s="51">
        <v>74815703</v>
      </c>
      <c r="AJ208" s="51">
        <f t="shared" si="13"/>
        <v>72752325</v>
      </c>
      <c r="AK208" s="51">
        <f t="shared" si="14"/>
        <v>73639596</v>
      </c>
      <c r="AM208" t="s">
        <v>4803</v>
      </c>
      <c r="AN208" t="s">
        <v>4842</v>
      </c>
      <c r="AO208" t="s">
        <v>1688</v>
      </c>
      <c r="AP208" t="s">
        <v>1689</v>
      </c>
      <c r="AQ208">
        <v>11604619</v>
      </c>
      <c r="AR208">
        <v>11839534.004485287</v>
      </c>
      <c r="AS208">
        <v>12075669.646089805</v>
      </c>
      <c r="AT208">
        <v>12313960.512470378</v>
      </c>
      <c r="AU208">
        <v>12554493.876447098</v>
      </c>
      <c r="AV208">
        <v>12797702</v>
      </c>
      <c r="AW208">
        <v>13044610.381026009</v>
      </c>
      <c r="AX208">
        <v>13294666.61538294</v>
      </c>
      <c r="AY208">
        <v>13548332.703989187</v>
      </c>
      <c r="AZ208">
        <v>13806441.598249098</v>
      </c>
      <c r="BA208">
        <v>14069940</v>
      </c>
      <c r="BB208">
        <v>14338193.883200001</v>
      </c>
      <c r="BC208">
        <v>14612367.0768</v>
      </c>
      <c r="BD208">
        <v>14891721.3104</v>
      </c>
      <c r="BE208">
        <v>15174576.32</v>
      </c>
      <c r="BF208">
        <v>15460621</v>
      </c>
      <c r="BG208">
        <v>15749302.164799999</v>
      </c>
      <c r="BH208">
        <v>16042001.886399997</v>
      </c>
      <c r="BI208">
        <v>16342238.991999997</v>
      </c>
      <c r="BJ208">
        <v>16657235.1456</v>
      </c>
      <c r="BK208">
        <v>16992288</v>
      </c>
      <c r="BL208">
        <v>17341406.849559605</v>
      </c>
      <c r="BM208">
        <v>17711751.37298277</v>
      </c>
      <c r="BN208">
        <v>18095708.282959212</v>
      </c>
      <c r="BO208">
        <v>18491684.47668368</v>
      </c>
      <c r="BP208">
        <v>18890593</v>
      </c>
      <c r="BQ208">
        <v>19299195.449531071</v>
      </c>
      <c r="BR208">
        <v>19709553.177764803</v>
      </c>
      <c r="BS208">
        <v>20116742.183928609</v>
      </c>
      <c r="BT208">
        <v>20533651.537081707</v>
      </c>
      <c r="BU208">
        <v>20943662</v>
      </c>
      <c r="BV208">
        <v>21346139.97374551</v>
      </c>
      <c r="BW208">
        <v>21742577.738185789</v>
      </c>
      <c r="BX208">
        <v>22133969.3318226</v>
      </c>
      <c r="BY208">
        <v>22524552.940852251</v>
      </c>
      <c r="BZ208">
        <v>22907722</v>
      </c>
      <c r="CA208">
        <v>23299351.42512675</v>
      </c>
      <c r="CB208">
        <v>23688596.675075717</v>
      </c>
      <c r="CC208">
        <v>24052286.051158097</v>
      </c>
      <c r="CD208">
        <v>24413560.364077009</v>
      </c>
      <c r="CE208">
        <v>24774901.551376559</v>
      </c>
      <c r="CF208">
        <v>25142740.619062975</v>
      </c>
      <c r="CG208">
        <v>25510930.224446453</v>
      </c>
      <c r="CH208">
        <v>25877224</v>
      </c>
      <c r="CI208">
        <v>26250091</v>
      </c>
      <c r="CJ208">
        <v>26594582</v>
      </c>
      <c r="CK208">
        <v>26970489</v>
      </c>
      <c r="CL208">
        <v>27350274</v>
      </c>
      <c r="CM208">
        <v>27747033</v>
      </c>
      <c r="CN208">
        <v>28141839</v>
      </c>
      <c r="CO208">
        <v>28535667</v>
      </c>
      <c r="CP208">
        <v>28933140</v>
      </c>
    </row>
    <row r="209" spans="1:94">
      <c r="A209" s="51" t="s">
        <v>4042</v>
      </c>
      <c r="B209" s="51" t="s">
        <v>1659</v>
      </c>
      <c r="C209" s="51" t="s">
        <v>1688</v>
      </c>
      <c r="D209" s="51" t="s">
        <v>1689</v>
      </c>
      <c r="E209" s="51" t="str">
        <f t="shared" si="12"/>
        <v>Turkmenistan.SP.POP.TOTL</v>
      </c>
      <c r="F209" s="52">
        <v>2861000</v>
      </c>
      <c r="G209" s="51">
        <v>2931341</v>
      </c>
      <c r="H209" s="51">
        <v>3002780</v>
      </c>
      <c r="I209" s="51">
        <v>3075860</v>
      </c>
      <c r="J209" s="51">
        <v>3151256</v>
      </c>
      <c r="K209" s="51">
        <v>3229499</v>
      </c>
      <c r="L209" s="51">
        <v>3310079</v>
      </c>
      <c r="M209" s="51">
        <v>3392872</v>
      </c>
      <c r="N209" s="51">
        <v>3479159</v>
      </c>
      <c r="O209" s="51">
        <v>3570616</v>
      </c>
      <c r="P209" s="51">
        <v>3668000</v>
      </c>
      <c r="Q209" s="52">
        <v>3772488</v>
      </c>
      <c r="R209" s="51">
        <v>3882515</v>
      </c>
      <c r="S209" s="51">
        <v>3992762</v>
      </c>
      <c r="T209" s="51">
        <v>4096050</v>
      </c>
      <c r="U209" s="51">
        <v>4187416</v>
      </c>
      <c r="V209" s="51">
        <v>4264596</v>
      </c>
      <c r="W209" s="51">
        <v>4329519</v>
      </c>
      <c r="X209" s="51">
        <v>4386594</v>
      </c>
      <c r="Y209" s="51">
        <v>4442394</v>
      </c>
      <c r="Z209" s="52">
        <v>4501727</v>
      </c>
      <c r="AA209" s="51">
        <v>4565962</v>
      </c>
      <c r="AB209" s="51">
        <v>4633736</v>
      </c>
      <c r="AC209" s="51">
        <v>4703861</v>
      </c>
      <c r="AD209" s="51">
        <v>4774194</v>
      </c>
      <c r="AE209" s="51">
        <v>4843187</v>
      </c>
      <c r="AF209" s="51">
        <v>4910679</v>
      </c>
      <c r="AG209" s="52">
        <v>4977386</v>
      </c>
      <c r="AH209" s="51">
        <v>5043618</v>
      </c>
      <c r="AI209" s="51">
        <v>5109881</v>
      </c>
      <c r="AJ209" s="51">
        <f t="shared" si="13"/>
        <v>5041995</v>
      </c>
      <c r="AK209" s="51">
        <f t="shared" si="14"/>
        <v>5105301</v>
      </c>
      <c r="AM209" t="s">
        <v>4340</v>
      </c>
      <c r="AN209" t="s">
        <v>1627</v>
      </c>
      <c r="AO209" t="s">
        <v>1688</v>
      </c>
      <c r="AP209" t="s">
        <v>1689</v>
      </c>
      <c r="AQ209">
        <v>118054</v>
      </c>
      <c r="AR209">
        <v>121598</v>
      </c>
      <c r="AS209">
        <v>125272</v>
      </c>
      <c r="AT209">
        <v>129071</v>
      </c>
      <c r="AU209">
        <v>132992</v>
      </c>
      <c r="AV209">
        <v>137041</v>
      </c>
      <c r="AW209">
        <v>141203</v>
      </c>
      <c r="AX209">
        <v>145503</v>
      </c>
      <c r="AY209">
        <v>150036</v>
      </c>
      <c r="AZ209">
        <v>154925</v>
      </c>
      <c r="BA209">
        <v>160256</v>
      </c>
      <c r="BB209">
        <v>166067</v>
      </c>
      <c r="BC209">
        <v>172319</v>
      </c>
      <c r="BD209">
        <v>178926</v>
      </c>
      <c r="BE209">
        <v>185758</v>
      </c>
      <c r="BF209">
        <v>192719</v>
      </c>
      <c r="BG209">
        <v>199775</v>
      </c>
      <c r="BH209">
        <v>206940</v>
      </c>
      <c r="BI209">
        <v>214224</v>
      </c>
      <c r="BJ209">
        <v>221651</v>
      </c>
      <c r="BK209">
        <v>229235</v>
      </c>
      <c r="BL209">
        <v>236984</v>
      </c>
      <c r="BM209">
        <v>244877</v>
      </c>
      <c r="BN209">
        <v>252860</v>
      </c>
      <c r="BO209">
        <v>260869</v>
      </c>
      <c r="BP209">
        <v>268862</v>
      </c>
      <c r="BQ209">
        <v>276815</v>
      </c>
      <c r="BR209">
        <v>284761</v>
      </c>
      <c r="BS209">
        <v>292787</v>
      </c>
      <c r="BT209">
        <v>301012</v>
      </c>
      <c r="BU209">
        <v>309527</v>
      </c>
      <c r="BV209">
        <v>318371</v>
      </c>
      <c r="BW209">
        <v>327529</v>
      </c>
      <c r="BX209">
        <v>336960</v>
      </c>
      <c r="BY209">
        <v>346599</v>
      </c>
      <c r="BZ209">
        <v>356404</v>
      </c>
      <c r="CA209">
        <v>366363</v>
      </c>
      <c r="CB209">
        <v>376511</v>
      </c>
      <c r="CC209">
        <v>386906</v>
      </c>
      <c r="CD209">
        <v>397627</v>
      </c>
      <c r="CE209">
        <v>408732</v>
      </c>
      <c r="CF209">
        <v>420232</v>
      </c>
      <c r="CG209">
        <v>432107</v>
      </c>
      <c r="CH209">
        <v>444344</v>
      </c>
      <c r="CI209">
        <v>456919</v>
      </c>
      <c r="CJ209">
        <v>469805</v>
      </c>
      <c r="CK209">
        <v>483000</v>
      </c>
      <c r="CL209">
        <v>496490</v>
      </c>
      <c r="CM209">
        <v>510221</v>
      </c>
      <c r="CN209">
        <v>524125</v>
      </c>
      <c r="CO209">
        <v>538148</v>
      </c>
      <c r="CP209">
        <v>552267</v>
      </c>
    </row>
    <row r="210" spans="1:94">
      <c r="A210" s="51" t="s">
        <v>4120</v>
      </c>
      <c r="B210" s="51" t="s">
        <v>1660</v>
      </c>
      <c r="C210" s="51" t="s">
        <v>1688</v>
      </c>
      <c r="D210" s="51" t="s">
        <v>1689</v>
      </c>
      <c r="E210" s="51" t="str">
        <f t="shared" si="12"/>
        <v>Uganda.SP.POP.TOTL</v>
      </c>
      <c r="F210" s="52">
        <v>12655396</v>
      </c>
      <c r="G210" s="51">
        <v>13041409</v>
      </c>
      <c r="H210" s="51">
        <v>13439426</v>
      </c>
      <c r="I210" s="51">
        <v>13857714</v>
      </c>
      <c r="J210" s="51">
        <v>14307266</v>
      </c>
      <c r="K210" s="51">
        <v>14795432</v>
      </c>
      <c r="L210" s="51">
        <v>15325608</v>
      </c>
      <c r="M210" s="51">
        <v>15894088</v>
      </c>
      <c r="N210" s="51">
        <v>16492254</v>
      </c>
      <c r="O210" s="51">
        <v>17107626</v>
      </c>
      <c r="P210" s="51">
        <v>17730869</v>
      </c>
      <c r="Q210" s="52">
        <v>18360515</v>
      </c>
      <c r="R210" s="51">
        <v>18998629</v>
      </c>
      <c r="S210" s="51">
        <v>19643839</v>
      </c>
      <c r="T210" s="51">
        <v>20295395</v>
      </c>
      <c r="U210" s="51">
        <v>20953589</v>
      </c>
      <c r="V210" s="51">
        <v>21617190</v>
      </c>
      <c r="W210" s="51">
        <v>22288245</v>
      </c>
      <c r="X210" s="51">
        <v>22974610</v>
      </c>
      <c r="Y210" s="51">
        <v>23686817</v>
      </c>
      <c r="Z210" s="52">
        <v>24432843</v>
      </c>
      <c r="AA210" s="51">
        <v>25215902</v>
      </c>
      <c r="AB210" s="51">
        <v>26035327</v>
      </c>
      <c r="AC210" s="51">
        <v>26890404</v>
      </c>
      <c r="AD210" s="51">
        <v>27778909</v>
      </c>
      <c r="AE210" s="51">
        <v>28699255</v>
      </c>
      <c r="AF210" s="51">
        <v>29651734</v>
      </c>
      <c r="AG210" s="52">
        <v>30637544</v>
      </c>
      <c r="AH210" s="51">
        <v>31656865</v>
      </c>
      <c r="AI210" s="51">
        <v>32709865</v>
      </c>
      <c r="AJ210" s="51">
        <f t="shared" si="13"/>
        <v>33424682.999999996</v>
      </c>
      <c r="AK210" s="51">
        <f t="shared" si="14"/>
        <v>34509205</v>
      </c>
      <c r="AM210" t="s">
        <v>4108</v>
      </c>
      <c r="AN210" t="s">
        <v>1628</v>
      </c>
      <c r="AO210" t="s">
        <v>1688</v>
      </c>
      <c r="AP210" t="s">
        <v>1689</v>
      </c>
      <c r="AQ210">
        <v>2819246</v>
      </c>
      <c r="AR210">
        <v>2884550</v>
      </c>
      <c r="AS210">
        <v>2952068</v>
      </c>
      <c r="AT210">
        <v>3022091</v>
      </c>
      <c r="AU210">
        <v>3094969</v>
      </c>
      <c r="AV210">
        <v>3170982</v>
      </c>
      <c r="AW210">
        <v>3254907</v>
      </c>
      <c r="AX210">
        <v>3347825</v>
      </c>
      <c r="AY210">
        <v>3442418</v>
      </c>
      <c r="AZ210">
        <v>3528415</v>
      </c>
      <c r="BA210">
        <v>3601206</v>
      </c>
      <c r="BB210">
        <v>3646798</v>
      </c>
      <c r="BC210">
        <v>3673532</v>
      </c>
      <c r="BD210">
        <v>3725116</v>
      </c>
      <c r="BE210">
        <v>3860931</v>
      </c>
      <c r="BF210">
        <v>4117971</v>
      </c>
      <c r="BG210">
        <v>4521026</v>
      </c>
      <c r="BH210">
        <v>5042594</v>
      </c>
      <c r="BI210">
        <v>5603598</v>
      </c>
      <c r="BJ210">
        <v>6093765</v>
      </c>
      <c r="BK210">
        <v>6435589</v>
      </c>
      <c r="BL210">
        <v>6597719</v>
      </c>
      <c r="BM210">
        <v>6608106</v>
      </c>
      <c r="BN210">
        <v>6521168</v>
      </c>
      <c r="BO210">
        <v>6419685</v>
      </c>
      <c r="BP210">
        <v>6363791</v>
      </c>
      <c r="BQ210">
        <v>6372348</v>
      </c>
      <c r="BR210">
        <v>6426592</v>
      </c>
      <c r="BS210">
        <v>6504572</v>
      </c>
      <c r="BT210">
        <v>6570210</v>
      </c>
      <c r="BU210">
        <v>6599249</v>
      </c>
      <c r="BV210">
        <v>6585079</v>
      </c>
      <c r="BW210">
        <v>6543380</v>
      </c>
      <c r="BX210">
        <v>6498410</v>
      </c>
      <c r="BY210">
        <v>6484228</v>
      </c>
      <c r="BZ210">
        <v>6524697</v>
      </c>
      <c r="CA210">
        <v>6628554</v>
      </c>
      <c r="CB210">
        <v>6786636</v>
      </c>
      <c r="CC210">
        <v>6982940</v>
      </c>
      <c r="CD210">
        <v>7193120</v>
      </c>
      <c r="CE210">
        <v>7399033</v>
      </c>
      <c r="CF210">
        <v>7596920</v>
      </c>
      <c r="CG210">
        <v>7791254</v>
      </c>
      <c r="CH210">
        <v>7981955</v>
      </c>
      <c r="CI210">
        <v>8170899</v>
      </c>
      <c r="CJ210">
        <v>8359859</v>
      </c>
      <c r="CK210">
        <v>8547497</v>
      </c>
      <c r="CL210">
        <v>8733493</v>
      </c>
      <c r="CM210">
        <v>8922260</v>
      </c>
      <c r="CN210">
        <v>9119848</v>
      </c>
      <c r="CO210">
        <v>9330872</v>
      </c>
      <c r="CP210">
        <v>9556873</v>
      </c>
    </row>
    <row r="211" spans="1:94">
      <c r="A211" s="51" t="s">
        <v>4198</v>
      </c>
      <c r="B211" s="51" t="s">
        <v>1661</v>
      </c>
      <c r="C211" s="51" t="s">
        <v>1688</v>
      </c>
      <c r="D211" s="51" t="s">
        <v>1689</v>
      </c>
      <c r="E211" s="51" t="str">
        <f t="shared" si="12"/>
        <v>Ukraine.SP.POP.TOTL</v>
      </c>
      <c r="F211" s="52">
        <v>50043548</v>
      </c>
      <c r="G211" s="51">
        <v>50221000</v>
      </c>
      <c r="H211" s="51">
        <v>50384000</v>
      </c>
      <c r="I211" s="51">
        <v>50564000</v>
      </c>
      <c r="J211" s="51">
        <v>50754000</v>
      </c>
      <c r="K211" s="51">
        <v>50917000</v>
      </c>
      <c r="L211" s="51">
        <v>51097000</v>
      </c>
      <c r="M211" s="51">
        <v>51293000</v>
      </c>
      <c r="N211" s="51">
        <v>51521000</v>
      </c>
      <c r="O211" s="51">
        <v>51773000</v>
      </c>
      <c r="P211" s="51">
        <v>51892000</v>
      </c>
      <c r="Q211" s="52">
        <v>52000469.738647602</v>
      </c>
      <c r="R211" s="51">
        <v>52150265.733359396</v>
      </c>
      <c r="S211" s="51">
        <v>52179209.701182701</v>
      </c>
      <c r="T211" s="51">
        <v>51921041.293102004</v>
      </c>
      <c r="U211" s="51">
        <v>51512298.605672799</v>
      </c>
      <c r="V211" s="51">
        <v>51057188.9809848</v>
      </c>
      <c r="W211" s="51">
        <v>50594105.019458503</v>
      </c>
      <c r="X211" s="51">
        <v>50143939.130068399</v>
      </c>
      <c r="Y211" s="51">
        <v>49673349.9915196</v>
      </c>
      <c r="Z211" s="52">
        <v>49175847.642516501</v>
      </c>
      <c r="AA211" s="51">
        <v>48683864.5779071</v>
      </c>
      <c r="AB211" s="51">
        <v>48202500</v>
      </c>
      <c r="AC211" s="51">
        <v>47812950</v>
      </c>
      <c r="AD211" s="51">
        <v>47451600</v>
      </c>
      <c r="AE211" s="51">
        <v>47105150</v>
      </c>
      <c r="AF211" s="51">
        <v>46787750</v>
      </c>
      <c r="AG211" s="52">
        <v>46509350</v>
      </c>
      <c r="AH211" s="51">
        <v>46258200</v>
      </c>
      <c r="AI211" s="51">
        <v>46008406</v>
      </c>
      <c r="AJ211" s="51">
        <f t="shared" si="13"/>
        <v>45870700</v>
      </c>
      <c r="AK211" s="51">
        <f t="shared" si="14"/>
        <v>45706100</v>
      </c>
      <c r="AM211" t="s">
        <v>4691</v>
      </c>
      <c r="AN211" t="s">
        <v>1629</v>
      </c>
      <c r="AO211" t="s">
        <v>1688</v>
      </c>
      <c r="AP211" t="s">
        <v>1689</v>
      </c>
      <c r="AQ211">
        <v>17396000</v>
      </c>
      <c r="AR211">
        <v>17949961.599999998</v>
      </c>
      <c r="AS211">
        <v>18459441.599999998</v>
      </c>
      <c r="AT211">
        <v>18936137.600000005</v>
      </c>
      <c r="AU211">
        <v>19390553.600000001</v>
      </c>
      <c r="AV211">
        <v>19832000</v>
      </c>
      <c r="AW211">
        <v>20268593.600000001</v>
      </c>
      <c r="AX211">
        <v>20707257.600000001</v>
      </c>
      <c r="AY211">
        <v>21153721.599999998</v>
      </c>
      <c r="AZ211">
        <v>21612521.600000005</v>
      </c>
      <c r="BA211">
        <v>22087000</v>
      </c>
      <c r="BB211">
        <v>22602372.671999998</v>
      </c>
      <c r="BC211">
        <v>23126275.712000001</v>
      </c>
      <c r="BD211">
        <v>23655907.712000001</v>
      </c>
      <c r="BE211">
        <v>24189836.671999998</v>
      </c>
      <c r="BF211">
        <v>24728000</v>
      </c>
      <c r="BG211">
        <v>25268094.272000004</v>
      </c>
      <c r="BH211">
        <v>25805575.232000005</v>
      </c>
      <c r="BI211">
        <v>26355319.232000001</v>
      </c>
      <c r="BJ211">
        <v>26940792.512000002</v>
      </c>
      <c r="BK211">
        <v>27576000</v>
      </c>
      <c r="BL211">
        <v>28254654.592</v>
      </c>
      <c r="BM211">
        <v>28971838.592</v>
      </c>
      <c r="BN211">
        <v>29724003.712000005</v>
      </c>
      <c r="BO211">
        <v>30505360.831999999</v>
      </c>
      <c r="BP211">
        <v>31307880</v>
      </c>
      <c r="BQ211">
        <v>32121290.432</v>
      </c>
      <c r="BR211">
        <v>32933080.512000009</v>
      </c>
      <c r="BS211">
        <v>33728497.791999996</v>
      </c>
      <c r="BT211">
        <v>34490548.992000006</v>
      </c>
      <c r="BU211">
        <v>35200000</v>
      </c>
      <c r="BV211">
        <v>35933107.763949797</v>
      </c>
      <c r="BW211">
        <v>36690738.764477231</v>
      </c>
      <c r="BX211">
        <v>37473796.397168502</v>
      </c>
      <c r="BY211">
        <v>38283222.672322571</v>
      </c>
      <c r="BZ211">
        <v>39120000</v>
      </c>
      <c r="CA211">
        <v>40000246.953756422</v>
      </c>
      <c r="CB211">
        <v>40926063.03834188</v>
      </c>
      <c r="CC211">
        <v>41899682.777234219</v>
      </c>
      <c r="CD211">
        <v>42923484.534140058</v>
      </c>
      <c r="CE211">
        <v>44000000</v>
      </c>
      <c r="CF211">
        <v>44909738</v>
      </c>
      <c r="CG211">
        <v>45533292</v>
      </c>
      <c r="CH211">
        <v>46116494</v>
      </c>
      <c r="CI211">
        <v>46664771</v>
      </c>
      <c r="CJ211">
        <v>47198469</v>
      </c>
      <c r="CK211">
        <v>47730946</v>
      </c>
      <c r="CL211">
        <v>48257282</v>
      </c>
      <c r="CM211">
        <v>48793022</v>
      </c>
      <c r="CN211">
        <v>49320150</v>
      </c>
      <c r="CO211">
        <v>49991300</v>
      </c>
      <c r="CP211">
        <v>50586757</v>
      </c>
    </row>
    <row r="212" spans="1:94">
      <c r="A212" s="51" t="s">
        <v>1740</v>
      </c>
      <c r="B212" s="51" t="s">
        <v>1662</v>
      </c>
      <c r="C212" s="51" t="s">
        <v>1688</v>
      </c>
      <c r="D212" s="51" t="s">
        <v>1689</v>
      </c>
      <c r="E212" s="51" t="str">
        <f t="shared" si="12"/>
        <v>UnitedArabEmirates.SP.POP.TOTL</v>
      </c>
      <c r="F212" s="52">
        <v>1015200</v>
      </c>
      <c r="G212" s="51">
        <v>1101231</v>
      </c>
      <c r="H212" s="51">
        <v>1180440</v>
      </c>
      <c r="I212" s="51">
        <v>1255630</v>
      </c>
      <c r="J212" s="51">
        <v>1331173</v>
      </c>
      <c r="K212" s="51">
        <v>1410376</v>
      </c>
      <c r="L212" s="51">
        <v>1494322</v>
      </c>
      <c r="M212" s="51">
        <v>1582411</v>
      </c>
      <c r="N212" s="51">
        <v>1674350</v>
      </c>
      <c r="O212" s="51">
        <v>1769348</v>
      </c>
      <c r="P212" s="51">
        <v>1867083</v>
      </c>
      <c r="Q212" s="52">
        <v>1967189</v>
      </c>
      <c r="R212" s="51">
        <v>2070731</v>
      </c>
      <c r="S212" s="51">
        <v>2180446</v>
      </c>
      <c r="T212" s="51">
        <v>2299930</v>
      </c>
      <c r="U212" s="51">
        <v>2431533</v>
      </c>
      <c r="V212" s="51">
        <v>2575697</v>
      </c>
      <c r="W212" s="51">
        <v>2730920</v>
      </c>
      <c r="X212" s="51">
        <v>2895067</v>
      </c>
      <c r="Y212" s="51">
        <v>3065042</v>
      </c>
      <c r="Z212" s="52">
        <v>3238054</v>
      </c>
      <c r="AA212" s="51">
        <v>3413651</v>
      </c>
      <c r="AB212" s="51">
        <v>3590827</v>
      </c>
      <c r="AC212" s="51">
        <v>3765526</v>
      </c>
      <c r="AD212" s="51">
        <v>3932788</v>
      </c>
      <c r="AE212" s="51">
        <v>4089032</v>
      </c>
      <c r="AF212" s="51">
        <v>4232537</v>
      </c>
      <c r="AG212" s="52">
        <v>4363913</v>
      </c>
      <c r="AH212" s="51">
        <v>4484935</v>
      </c>
      <c r="AI212" s="51">
        <v>4598600</v>
      </c>
      <c r="AJ212" s="51">
        <f t="shared" si="13"/>
        <v>7511690</v>
      </c>
      <c r="AK212" s="51">
        <f t="shared" si="14"/>
        <v>7890924</v>
      </c>
      <c r="AM212" t="s">
        <v>4804</v>
      </c>
      <c r="AN212" t="s">
        <v>4843</v>
      </c>
      <c r="AO212" t="s">
        <v>1688</v>
      </c>
      <c r="AP212" t="s">
        <v>1689</v>
      </c>
      <c r="AQ212">
        <v>147620301</v>
      </c>
      <c r="AR212">
        <v>151743824</v>
      </c>
      <c r="AS212">
        <v>156002779</v>
      </c>
      <c r="AT212">
        <v>160359669</v>
      </c>
      <c r="AU212">
        <v>164762484</v>
      </c>
      <c r="AV212">
        <v>169173432</v>
      </c>
      <c r="AW212">
        <v>173581137</v>
      </c>
      <c r="AX212">
        <v>177995559</v>
      </c>
      <c r="AY212">
        <v>182426810</v>
      </c>
      <c r="AZ212">
        <v>186893375</v>
      </c>
      <c r="BA212">
        <v>191410601</v>
      </c>
      <c r="BB212">
        <v>195977333</v>
      </c>
      <c r="BC212">
        <v>200593090</v>
      </c>
      <c r="BD212">
        <v>205275360</v>
      </c>
      <c r="BE212">
        <v>210046216</v>
      </c>
      <c r="BF212">
        <v>214921114</v>
      </c>
      <c r="BG212">
        <v>219902707</v>
      </c>
      <c r="BH212">
        <v>224985351</v>
      </c>
      <c r="BI212">
        <v>230164848</v>
      </c>
      <c r="BJ212">
        <v>235433554</v>
      </c>
      <c r="BK212">
        <v>240782248</v>
      </c>
      <c r="BL212">
        <v>246288265.40000001</v>
      </c>
      <c r="BM212">
        <v>251817830.40000001</v>
      </c>
      <c r="BN212">
        <v>257391678.40000001</v>
      </c>
      <c r="BO212">
        <v>262965875.40000001</v>
      </c>
      <c r="BP212">
        <v>268506731</v>
      </c>
      <c r="BQ212">
        <v>274002453.39999998</v>
      </c>
      <c r="BR212">
        <v>279454147.39999998</v>
      </c>
      <c r="BS212">
        <v>284857760.39999998</v>
      </c>
      <c r="BT212">
        <v>290213458.39999998</v>
      </c>
      <c r="BU212">
        <v>295523179</v>
      </c>
      <c r="BV212">
        <v>300768079</v>
      </c>
      <c r="BW212">
        <v>305970622</v>
      </c>
      <c r="BX212">
        <v>311137557</v>
      </c>
      <c r="BY212">
        <v>316299481</v>
      </c>
      <c r="BZ212">
        <v>321474334</v>
      </c>
      <c r="CA212">
        <v>326656979</v>
      </c>
      <c r="CB212">
        <v>331852414.75309718</v>
      </c>
      <c r="CC212">
        <v>337027983.89663529</v>
      </c>
      <c r="CD212">
        <v>342158426.05812234</v>
      </c>
      <c r="CE212">
        <v>347209573.40789491</v>
      </c>
      <c r="CF212">
        <v>352199102.42478973</v>
      </c>
      <c r="CG212">
        <v>357113398.67574173</v>
      </c>
      <c r="CH212">
        <v>361927295.56833953</v>
      </c>
      <c r="CI212">
        <v>366618442</v>
      </c>
      <c r="CJ212">
        <v>371168316</v>
      </c>
      <c r="CK212">
        <v>375567330</v>
      </c>
      <c r="CL212">
        <v>379817418</v>
      </c>
      <c r="CM212">
        <v>383963392</v>
      </c>
      <c r="CN212">
        <v>388062734</v>
      </c>
      <c r="CO212">
        <v>392162736</v>
      </c>
      <c r="CP212">
        <v>396270549</v>
      </c>
    </row>
    <row r="213" spans="1:94">
      <c r="A213" s="51" t="s">
        <v>4144</v>
      </c>
      <c r="B213" s="51" t="s">
        <v>1663</v>
      </c>
      <c r="C213" s="51" t="s">
        <v>1688</v>
      </c>
      <c r="D213" s="51" t="s">
        <v>1689</v>
      </c>
      <c r="E213" s="51" t="str">
        <f t="shared" si="12"/>
        <v>United Kingdom.SP.POP.TOTL</v>
      </c>
      <c r="F213" s="52">
        <v>56314217</v>
      </c>
      <c r="G213" s="51">
        <v>56333829</v>
      </c>
      <c r="H213" s="51">
        <v>56313642</v>
      </c>
      <c r="I213" s="51">
        <v>56332849</v>
      </c>
      <c r="J213" s="51">
        <v>56422072</v>
      </c>
      <c r="K213" s="51">
        <v>56550269</v>
      </c>
      <c r="L213" s="51">
        <v>56681397</v>
      </c>
      <c r="M213" s="51">
        <v>56802051</v>
      </c>
      <c r="N213" s="51">
        <v>56928327</v>
      </c>
      <c r="O213" s="51">
        <v>57076712</v>
      </c>
      <c r="P213" s="51">
        <v>57247586</v>
      </c>
      <c r="Q213" s="52">
        <v>57424897</v>
      </c>
      <c r="R213" s="51">
        <v>57580403</v>
      </c>
      <c r="S213" s="51">
        <v>57718614</v>
      </c>
      <c r="T213" s="51">
        <v>57865745</v>
      </c>
      <c r="U213" s="51">
        <v>58019030</v>
      </c>
      <c r="V213" s="51">
        <v>58166950</v>
      </c>
      <c r="W213" s="51">
        <v>58316955</v>
      </c>
      <c r="X213" s="51">
        <v>58487141</v>
      </c>
      <c r="Y213" s="51">
        <v>58682466</v>
      </c>
      <c r="Z213" s="52">
        <v>58892514</v>
      </c>
      <c r="AA213" s="51">
        <v>59108687</v>
      </c>
      <c r="AB213" s="51">
        <v>59327658</v>
      </c>
      <c r="AC213" s="51">
        <v>59568776</v>
      </c>
      <c r="AD213" s="51">
        <v>59879865</v>
      </c>
      <c r="AE213" s="51">
        <v>60226473</v>
      </c>
      <c r="AF213" s="51">
        <v>60604901</v>
      </c>
      <c r="AG213" s="52">
        <v>61005113</v>
      </c>
      <c r="AH213" s="51">
        <v>61414062</v>
      </c>
      <c r="AI213" s="51">
        <v>61838154</v>
      </c>
      <c r="AJ213" s="51">
        <f t="shared" si="13"/>
        <v>62231336</v>
      </c>
      <c r="AK213" s="51">
        <f t="shared" si="14"/>
        <v>62641000</v>
      </c>
      <c r="AM213" t="s">
        <v>1630</v>
      </c>
      <c r="AN213" t="s">
        <v>1631</v>
      </c>
      <c r="AO213" t="s">
        <v>1688</v>
      </c>
      <c r="AP213" t="s">
        <v>1689</v>
      </c>
      <c r="AQ213">
        <v>573489857</v>
      </c>
      <c r="AR213">
        <v>585784816</v>
      </c>
      <c r="AS213">
        <v>598447490</v>
      </c>
      <c r="AT213">
        <v>611393557</v>
      </c>
      <c r="AU213">
        <v>625014668</v>
      </c>
      <c r="AV213">
        <v>639115982</v>
      </c>
      <c r="AW213">
        <v>653822848</v>
      </c>
      <c r="AX213">
        <v>669084974</v>
      </c>
      <c r="AY213">
        <v>684818049</v>
      </c>
      <c r="AZ213">
        <v>700799081</v>
      </c>
      <c r="BA213">
        <v>716952128</v>
      </c>
      <c r="BB213">
        <v>733119851</v>
      </c>
      <c r="BC213">
        <v>749458968</v>
      </c>
      <c r="BD213">
        <v>766246801</v>
      </c>
      <c r="BE213">
        <v>783685095</v>
      </c>
      <c r="BF213">
        <v>802035487</v>
      </c>
      <c r="BG213">
        <v>821450442</v>
      </c>
      <c r="BH213">
        <v>841790097</v>
      </c>
      <c r="BI213">
        <v>862937325</v>
      </c>
      <c r="BJ213">
        <v>884693980</v>
      </c>
      <c r="BK213">
        <v>906858454</v>
      </c>
      <c r="BL213">
        <v>929171965</v>
      </c>
      <c r="BM213">
        <v>952108203</v>
      </c>
      <c r="BN213">
        <v>975293709</v>
      </c>
      <c r="BO213">
        <v>998847276</v>
      </c>
      <c r="BP213">
        <v>1022860698</v>
      </c>
      <c r="BQ213">
        <v>1047274469</v>
      </c>
      <c r="BR213">
        <v>1071977722</v>
      </c>
      <c r="BS213">
        <v>1096879537</v>
      </c>
      <c r="BT213">
        <v>1121861408</v>
      </c>
      <c r="BU213">
        <v>1146783870</v>
      </c>
      <c r="BV213">
        <v>1171920467</v>
      </c>
      <c r="BW213">
        <v>1196883172</v>
      </c>
      <c r="BX213">
        <v>1221890818</v>
      </c>
      <c r="BY213">
        <v>1247014438</v>
      </c>
      <c r="BZ213">
        <v>1272293651</v>
      </c>
      <c r="CA213">
        <v>1297598823</v>
      </c>
      <c r="CB213">
        <v>1323037592</v>
      </c>
      <c r="CC213">
        <v>1348426671</v>
      </c>
      <c r="CD213">
        <v>1373655194</v>
      </c>
      <c r="CE213">
        <v>1398310494</v>
      </c>
      <c r="CF213">
        <v>1422217210</v>
      </c>
      <c r="CG213">
        <v>1446205138</v>
      </c>
      <c r="CH213">
        <v>1470023697</v>
      </c>
      <c r="CI213">
        <v>1493639568</v>
      </c>
      <c r="CJ213">
        <v>1517061688</v>
      </c>
      <c r="CK213">
        <v>1540322790</v>
      </c>
      <c r="CL213">
        <v>1563401321</v>
      </c>
      <c r="CM213">
        <v>1586433246</v>
      </c>
      <c r="CN213">
        <v>1609611396</v>
      </c>
      <c r="CO213">
        <v>1632939098</v>
      </c>
      <c r="CP213">
        <v>1656464573</v>
      </c>
    </row>
    <row r="214" spans="1:94">
      <c r="A214" s="51" t="s">
        <v>48</v>
      </c>
      <c r="B214" s="51" t="s">
        <v>1664</v>
      </c>
      <c r="C214" s="51" t="s">
        <v>1688</v>
      </c>
      <c r="D214" s="51" t="s">
        <v>1689</v>
      </c>
      <c r="E214" s="51" t="str">
        <f t="shared" si="12"/>
        <v>United States.SP.POP.TOTL</v>
      </c>
      <c r="F214" s="52">
        <v>227225000</v>
      </c>
      <c r="G214" s="51">
        <v>229466000</v>
      </c>
      <c r="H214" s="51">
        <v>231664000</v>
      </c>
      <c r="I214" s="51">
        <v>233792000</v>
      </c>
      <c r="J214" s="51">
        <v>235825000</v>
      </c>
      <c r="K214" s="51">
        <v>237924000</v>
      </c>
      <c r="L214" s="51">
        <v>240133000</v>
      </c>
      <c r="M214" s="51">
        <v>242289000</v>
      </c>
      <c r="N214" s="51">
        <v>244499000</v>
      </c>
      <c r="O214" s="51">
        <v>246819000</v>
      </c>
      <c r="P214" s="51">
        <v>249623000</v>
      </c>
      <c r="Q214" s="52">
        <v>252981000</v>
      </c>
      <c r="R214" s="51">
        <v>256514000</v>
      </c>
      <c r="S214" s="51">
        <v>259919000</v>
      </c>
      <c r="T214" s="51">
        <v>263126000</v>
      </c>
      <c r="U214" s="51">
        <v>266278000</v>
      </c>
      <c r="V214" s="51">
        <v>269394000</v>
      </c>
      <c r="W214" s="51">
        <v>272657000</v>
      </c>
      <c r="X214" s="51">
        <v>275854000</v>
      </c>
      <c r="Y214" s="51">
        <v>279040000</v>
      </c>
      <c r="Z214" s="52">
        <v>282172000</v>
      </c>
      <c r="AA214" s="51">
        <v>285082000</v>
      </c>
      <c r="AB214" s="51">
        <v>287804000</v>
      </c>
      <c r="AC214" s="51">
        <v>290326000</v>
      </c>
      <c r="AD214" s="51">
        <v>293046000</v>
      </c>
      <c r="AE214" s="51">
        <v>295561000</v>
      </c>
      <c r="AF214" s="51">
        <v>298363000</v>
      </c>
      <c r="AG214" s="52">
        <v>301290000</v>
      </c>
      <c r="AH214" s="51">
        <v>304060000</v>
      </c>
      <c r="AI214" s="51">
        <v>307007000</v>
      </c>
      <c r="AJ214" s="51">
        <f t="shared" si="13"/>
        <v>309349689</v>
      </c>
      <c r="AK214" s="51">
        <f t="shared" si="14"/>
        <v>311591917</v>
      </c>
      <c r="AM214" t="s">
        <v>4805</v>
      </c>
      <c r="AN214" t="s">
        <v>4844</v>
      </c>
      <c r="AO214" t="s">
        <v>1688</v>
      </c>
      <c r="AP214" t="s">
        <v>1689</v>
      </c>
      <c r="AQ214">
        <v>125645698</v>
      </c>
      <c r="AR214">
        <v>128835033</v>
      </c>
      <c r="AS214">
        <v>132110454</v>
      </c>
      <c r="AT214">
        <v>135368410</v>
      </c>
      <c r="AU214">
        <v>138975723</v>
      </c>
      <c r="AV214">
        <v>142715601</v>
      </c>
      <c r="AW214">
        <v>146707437</v>
      </c>
      <c r="AX214">
        <v>150892571</v>
      </c>
      <c r="AY214">
        <v>155159816</v>
      </c>
      <c r="AZ214">
        <v>159254462</v>
      </c>
      <c r="BA214">
        <v>163078238</v>
      </c>
      <c r="BB214">
        <v>166468372</v>
      </c>
      <c r="BC214">
        <v>169587893</v>
      </c>
      <c r="BD214">
        <v>172720168</v>
      </c>
      <c r="BE214">
        <v>176078526</v>
      </c>
      <c r="BF214">
        <v>179938805</v>
      </c>
      <c r="BG214">
        <v>184457849</v>
      </c>
      <c r="BH214">
        <v>189510789</v>
      </c>
      <c r="BI214">
        <v>195019888</v>
      </c>
      <c r="BJ214">
        <v>200836668</v>
      </c>
      <c r="BK214">
        <v>206799865</v>
      </c>
      <c r="BL214">
        <v>212678656</v>
      </c>
      <c r="BM214">
        <v>218956434</v>
      </c>
      <c r="BN214">
        <v>225260170</v>
      </c>
      <c r="BO214">
        <v>231700470</v>
      </c>
      <c r="BP214">
        <v>238369856</v>
      </c>
      <c r="BQ214">
        <v>245222663</v>
      </c>
      <c r="BR214">
        <v>252177667</v>
      </c>
      <c r="BS214">
        <v>259179862</v>
      </c>
      <c r="BT214">
        <v>266154050</v>
      </c>
      <c r="BU214">
        <v>272998421</v>
      </c>
      <c r="BV214">
        <v>280010287</v>
      </c>
      <c r="BW214">
        <v>286818596</v>
      </c>
      <c r="BX214">
        <v>293664767</v>
      </c>
      <c r="BY214">
        <v>300641122</v>
      </c>
      <c r="BZ214">
        <v>307807496</v>
      </c>
      <c r="CA214">
        <v>315045570</v>
      </c>
      <c r="CB214">
        <v>322479448</v>
      </c>
      <c r="CC214">
        <v>329955530</v>
      </c>
      <c r="CD214">
        <v>337396511</v>
      </c>
      <c r="CE214">
        <v>344412387</v>
      </c>
      <c r="CF214">
        <v>350842946</v>
      </c>
      <c r="CG214">
        <v>357511058</v>
      </c>
      <c r="CH214">
        <v>364138008</v>
      </c>
      <c r="CI214">
        <v>370648376</v>
      </c>
      <c r="CJ214">
        <v>377018825</v>
      </c>
      <c r="CK214">
        <v>383284251</v>
      </c>
      <c r="CL214">
        <v>389429692</v>
      </c>
      <c r="CM214">
        <v>395569567</v>
      </c>
      <c r="CN214">
        <v>401870988</v>
      </c>
      <c r="CO214">
        <v>408324771</v>
      </c>
      <c r="CP214">
        <v>414972613</v>
      </c>
    </row>
    <row r="215" spans="1:94">
      <c r="A215" s="51" t="s">
        <v>1665</v>
      </c>
      <c r="B215" s="51" t="s">
        <v>1666</v>
      </c>
      <c r="C215" s="51" t="s">
        <v>1688</v>
      </c>
      <c r="D215" s="51" t="s">
        <v>1689</v>
      </c>
      <c r="E215" s="51" t="str">
        <f t="shared" si="12"/>
        <v>Upper middle income.SP.POP.TOTL</v>
      </c>
      <c r="F215" s="52">
        <v>680041787.08985102</v>
      </c>
      <c r="G215" s="51">
        <v>691746481.02962506</v>
      </c>
      <c r="H215" s="51">
        <v>703505869.27891898</v>
      </c>
      <c r="I215" s="51">
        <v>715287260.97413194</v>
      </c>
      <c r="J215" s="51">
        <v>727330712.670789</v>
      </c>
      <c r="K215" s="51">
        <v>739370817.39884102</v>
      </c>
      <c r="L215" s="51">
        <v>751228273.89269495</v>
      </c>
      <c r="M215" s="51">
        <v>762985234.69604599</v>
      </c>
      <c r="N215" s="51">
        <v>774534764.75646198</v>
      </c>
      <c r="O215" s="51">
        <v>785668521.11873603</v>
      </c>
      <c r="P215" s="51">
        <v>796223857</v>
      </c>
      <c r="Q215" s="52">
        <v>806410763.10557699</v>
      </c>
      <c r="R215" s="51">
        <v>815798857.30770195</v>
      </c>
      <c r="S215" s="51">
        <v>825169499.09660006</v>
      </c>
      <c r="T215" s="51">
        <v>834431368.25762498</v>
      </c>
      <c r="U215" s="51">
        <v>843623075.97970498</v>
      </c>
      <c r="V215" s="51">
        <v>852536780.84086001</v>
      </c>
      <c r="W215" s="51">
        <v>861413799.25845695</v>
      </c>
      <c r="X215" s="51">
        <v>870267076.85010004</v>
      </c>
      <c r="Y215" s="51">
        <v>879120859.81039405</v>
      </c>
      <c r="Z215" s="52">
        <v>888408617.29664695</v>
      </c>
      <c r="AA215" s="51">
        <v>896285305.50346398</v>
      </c>
      <c r="AB215" s="51">
        <v>903786483.72759402</v>
      </c>
      <c r="AC215" s="51">
        <v>911360020.81199205</v>
      </c>
      <c r="AD215" s="51">
        <v>918832962.53483796</v>
      </c>
      <c r="AE215" s="51">
        <v>926287364.14545405</v>
      </c>
      <c r="AF215" s="51">
        <v>933748048.83190298</v>
      </c>
      <c r="AG215" s="52">
        <v>941254632.08002901</v>
      </c>
      <c r="AH215" s="51">
        <v>949342883.05754995</v>
      </c>
      <c r="AI215" s="51">
        <v>1001743859.1721917</v>
      </c>
      <c r="AJ215" s="51">
        <f t="shared" si="13"/>
        <v>2472498041</v>
      </c>
      <c r="AK215" s="51">
        <f t="shared" si="14"/>
        <v>2489098440</v>
      </c>
      <c r="AM215" t="s">
        <v>4806</v>
      </c>
      <c r="AN215" t="s">
        <v>4845</v>
      </c>
      <c r="AO215" t="s">
        <v>1688</v>
      </c>
      <c r="AP215" t="s">
        <v>1689</v>
      </c>
      <c r="AQ215"/>
      <c r="AR215">
        <v>3294215</v>
      </c>
      <c r="AS215">
        <v>3348167</v>
      </c>
      <c r="AT215">
        <v>3403964</v>
      </c>
      <c r="AU215">
        <v>3461387</v>
      </c>
      <c r="AV215">
        <v>3520318</v>
      </c>
      <c r="AW215">
        <v>3580795</v>
      </c>
      <c r="AX215">
        <v>3643508</v>
      </c>
      <c r="AY215">
        <v>3709617</v>
      </c>
      <c r="AZ215">
        <v>3780599</v>
      </c>
      <c r="BA215">
        <v>3857446</v>
      </c>
      <c r="BB215">
        <v>3939513</v>
      </c>
      <c r="BC215">
        <v>4026517</v>
      </c>
      <c r="BD215">
        <v>4119549</v>
      </c>
      <c r="BE215">
        <v>4219587</v>
      </c>
      <c r="BF215">
        <v>4328032</v>
      </c>
      <c r="BG215">
        <v>4443651</v>
      </c>
      <c r="BH215">
        <v>4564690</v>
      </c>
      <c r="BI215">
        <v>4692389</v>
      </c>
      <c r="BJ215">
        <v>4828439</v>
      </c>
      <c r="BK215">
        <v>4973709</v>
      </c>
      <c r="BL215">
        <v>5130731</v>
      </c>
      <c r="BM215">
        <v>5297654</v>
      </c>
      <c r="BN215">
        <v>5466742</v>
      </c>
      <c r="BO215">
        <v>5628153</v>
      </c>
      <c r="BP215">
        <v>5774011</v>
      </c>
      <c r="BQ215">
        <v>5886526</v>
      </c>
      <c r="BR215">
        <v>5957715</v>
      </c>
      <c r="BS215">
        <v>5998046</v>
      </c>
      <c r="BT215">
        <v>6020764</v>
      </c>
      <c r="BU215">
        <v>6037146</v>
      </c>
      <c r="BV215">
        <v>5984714</v>
      </c>
      <c r="BW215">
        <v>5839103</v>
      </c>
      <c r="BX215">
        <v>5672268</v>
      </c>
      <c r="BY215">
        <v>5563609</v>
      </c>
      <c r="BZ215">
        <v>5602332</v>
      </c>
      <c r="CA215">
        <v>5768916</v>
      </c>
      <c r="CB215">
        <v>5970577</v>
      </c>
      <c r="CC215">
        <v>6192700</v>
      </c>
      <c r="CD215">
        <v>6418803</v>
      </c>
      <c r="CE215">
        <v>6631346</v>
      </c>
      <c r="CF215">
        <v>6824267</v>
      </c>
      <c r="CG215">
        <v>7009780</v>
      </c>
      <c r="CH215">
        <v>7198267</v>
      </c>
      <c r="CI215">
        <v>7401951</v>
      </c>
      <c r="CJ215">
        <v>7632757</v>
      </c>
      <c r="CK215">
        <v>7968599</v>
      </c>
      <c r="CL215">
        <v>8438853</v>
      </c>
      <c r="CM215">
        <v>8976845</v>
      </c>
      <c r="CN215">
        <v>9507428</v>
      </c>
      <c r="CO215">
        <v>9948304</v>
      </c>
      <c r="CP215">
        <v>10314021</v>
      </c>
    </row>
    <row r="216" spans="1:94">
      <c r="A216" s="51" t="s">
        <v>29</v>
      </c>
      <c r="B216" s="51" t="s">
        <v>1667</v>
      </c>
      <c r="C216" s="51" t="s">
        <v>1688</v>
      </c>
      <c r="D216" s="51" t="s">
        <v>1689</v>
      </c>
      <c r="E216" s="51" t="str">
        <f t="shared" si="12"/>
        <v>Uruguay.SP.POP.TOTL</v>
      </c>
      <c r="F216" s="52">
        <v>2913608</v>
      </c>
      <c r="G216" s="51">
        <v>2932686</v>
      </c>
      <c r="H216" s="51">
        <v>2951717</v>
      </c>
      <c r="I216" s="51">
        <v>2970668</v>
      </c>
      <c r="J216" s="51">
        <v>2989622</v>
      </c>
      <c r="K216" s="51">
        <v>3008656</v>
      </c>
      <c r="L216" s="51">
        <v>3027651</v>
      </c>
      <c r="M216" s="51">
        <v>3046555</v>
      </c>
      <c r="N216" s="51">
        <v>3065621</v>
      </c>
      <c r="O216" s="51">
        <v>3085203</v>
      </c>
      <c r="P216" s="51">
        <v>3105559</v>
      </c>
      <c r="Q216" s="52">
        <v>3126746</v>
      </c>
      <c r="R216" s="51">
        <v>3148680</v>
      </c>
      <c r="S216" s="51">
        <v>3171303</v>
      </c>
      <c r="T216" s="51">
        <v>3194508</v>
      </c>
      <c r="U216" s="51">
        <v>3218193</v>
      </c>
      <c r="V216" s="51">
        <v>3235549</v>
      </c>
      <c r="W216" s="51">
        <v>3256181.7530972101</v>
      </c>
      <c r="X216" s="51">
        <v>3273776.8966352898</v>
      </c>
      <c r="Y216" s="51">
        <v>3288819.0581223499</v>
      </c>
      <c r="Z216" s="52">
        <v>3300847.4078949299</v>
      </c>
      <c r="AA216" s="51">
        <v>3308356.4247897202</v>
      </c>
      <c r="AB216" s="51">
        <v>3308526.6757417601</v>
      </c>
      <c r="AC216" s="51">
        <v>3303539.5683395299</v>
      </c>
      <c r="AD216" s="51">
        <v>3301732</v>
      </c>
      <c r="AE216" s="51">
        <v>3305723</v>
      </c>
      <c r="AF216" s="51">
        <v>3314466</v>
      </c>
      <c r="AG216" s="52">
        <v>3323906</v>
      </c>
      <c r="AH216" s="51">
        <v>3334052</v>
      </c>
      <c r="AI216" s="51">
        <v>3344938</v>
      </c>
      <c r="AJ216" s="51">
        <f t="shared" si="13"/>
        <v>3356584</v>
      </c>
      <c r="AK216" s="51">
        <f t="shared" si="14"/>
        <v>3368595</v>
      </c>
      <c r="AM216" t="s">
        <v>4807</v>
      </c>
      <c r="AN216" t="s">
        <v>4846</v>
      </c>
      <c r="AO216" t="s">
        <v>1688</v>
      </c>
      <c r="AP216" t="s">
        <v>1689</v>
      </c>
      <c r="AQ216">
        <v>217192766</v>
      </c>
      <c r="AR216">
        <v>222784110.19999999</v>
      </c>
      <c r="AS216">
        <v>228544617.19999999</v>
      </c>
      <c r="AT216">
        <v>234477154.19999999</v>
      </c>
      <c r="AU216">
        <v>240584240.19999999</v>
      </c>
      <c r="AV216">
        <v>246866429</v>
      </c>
      <c r="AW216">
        <v>253318520.19999999</v>
      </c>
      <c r="AX216">
        <v>259935384.19999999</v>
      </c>
      <c r="AY216">
        <v>266716365.19999999</v>
      </c>
      <c r="AZ216">
        <v>273661142.19999999</v>
      </c>
      <c r="BA216">
        <v>280764598</v>
      </c>
      <c r="BB216">
        <v>288032938.19999999</v>
      </c>
      <c r="BC216">
        <v>295453023.19999999</v>
      </c>
      <c r="BD216">
        <v>302974469.19999999</v>
      </c>
      <c r="BE216">
        <v>310530861.19999999</v>
      </c>
      <c r="BF216">
        <v>318077426</v>
      </c>
      <c r="BG216">
        <v>325579726.19999999</v>
      </c>
      <c r="BH216">
        <v>333053588.19999999</v>
      </c>
      <c r="BI216">
        <v>340568154.19999999</v>
      </c>
      <c r="BJ216">
        <v>348223451.19999999</v>
      </c>
      <c r="BK216">
        <v>356085052</v>
      </c>
      <c r="BL216">
        <v>364077572.49273711</v>
      </c>
      <c r="BM216">
        <v>372209942.34049392</v>
      </c>
      <c r="BN216">
        <v>380492439.82691562</v>
      </c>
      <c r="BO216">
        <v>388915256.43182552</v>
      </c>
      <c r="BP216">
        <v>397486720</v>
      </c>
      <c r="BQ216">
        <v>406264900</v>
      </c>
      <c r="BR216">
        <v>415160529</v>
      </c>
      <c r="BS216">
        <v>424008899</v>
      </c>
      <c r="BT216">
        <v>432728559</v>
      </c>
      <c r="BU216">
        <v>441007718</v>
      </c>
      <c r="BV216">
        <v>449064095</v>
      </c>
      <c r="BW216">
        <v>456911796</v>
      </c>
      <c r="BX216">
        <v>464620021</v>
      </c>
      <c r="BY216">
        <v>472282531</v>
      </c>
      <c r="BZ216">
        <v>479972553</v>
      </c>
      <c r="CA216">
        <v>487705412</v>
      </c>
      <c r="CB216">
        <v>495455044</v>
      </c>
      <c r="CC216">
        <v>503208372</v>
      </c>
      <c r="CD216">
        <v>510918807</v>
      </c>
      <c r="CE216">
        <v>518457972</v>
      </c>
      <c r="CF216">
        <v>525891409</v>
      </c>
      <c r="CG216">
        <v>533193048</v>
      </c>
      <c r="CH216">
        <v>540413284</v>
      </c>
      <c r="CI216">
        <v>547537053</v>
      </c>
      <c r="CJ216">
        <v>554457028</v>
      </c>
      <c r="CK216">
        <v>561187665</v>
      </c>
      <c r="CL216">
        <v>567746168</v>
      </c>
      <c r="CM216">
        <v>574189454</v>
      </c>
      <c r="CN216">
        <v>580599593</v>
      </c>
      <c r="CO216">
        <v>587027349</v>
      </c>
      <c r="CP216">
        <v>593501240</v>
      </c>
    </row>
    <row r="217" spans="1:94">
      <c r="A217" s="51" t="s">
        <v>4044</v>
      </c>
      <c r="B217" s="51" t="s">
        <v>1668</v>
      </c>
      <c r="C217" s="51" t="s">
        <v>1688</v>
      </c>
      <c r="D217" s="51" t="s">
        <v>1689</v>
      </c>
      <c r="E217" s="51" t="str">
        <f t="shared" si="12"/>
        <v>Uzbekstan.SP.POP.TOTL</v>
      </c>
      <c r="F217" s="52">
        <v>15951898</v>
      </c>
      <c r="G217" s="51">
        <v>16375759</v>
      </c>
      <c r="H217" s="51">
        <v>16812948</v>
      </c>
      <c r="I217" s="51">
        <v>17260941</v>
      </c>
      <c r="J217" s="51">
        <v>17715700</v>
      </c>
      <c r="K217" s="51">
        <v>18174149</v>
      </c>
      <c r="L217" s="51">
        <v>18633936</v>
      </c>
      <c r="M217" s="51">
        <v>19095295</v>
      </c>
      <c r="N217" s="51">
        <v>19560575</v>
      </c>
      <c r="O217" s="51">
        <v>20033394</v>
      </c>
      <c r="P217" s="51">
        <v>20510000</v>
      </c>
      <c r="Q217" s="52">
        <v>20952000</v>
      </c>
      <c r="R217" s="51">
        <v>21449000</v>
      </c>
      <c r="S217" s="51">
        <v>21942000</v>
      </c>
      <c r="T217" s="51">
        <v>22377000</v>
      </c>
      <c r="U217" s="51">
        <v>22785000</v>
      </c>
      <c r="V217" s="51">
        <v>23225000</v>
      </c>
      <c r="W217" s="51">
        <v>23667000</v>
      </c>
      <c r="X217" s="51">
        <v>24051000</v>
      </c>
      <c r="Y217" s="51">
        <v>24400000</v>
      </c>
      <c r="Z217" s="52">
        <v>24650000</v>
      </c>
      <c r="AA217" s="51">
        <v>24967000</v>
      </c>
      <c r="AB217" s="51">
        <v>25271800</v>
      </c>
      <c r="AC217" s="51">
        <v>25567700</v>
      </c>
      <c r="AD217" s="51">
        <v>25864386</v>
      </c>
      <c r="AE217" s="51">
        <v>26167369</v>
      </c>
      <c r="AF217" s="51">
        <v>26485800</v>
      </c>
      <c r="AG217" s="52">
        <v>26867800</v>
      </c>
      <c r="AH217" s="51">
        <v>27313700</v>
      </c>
      <c r="AI217" s="51">
        <v>27767100</v>
      </c>
      <c r="AJ217" s="51">
        <f t="shared" si="13"/>
        <v>28562400</v>
      </c>
      <c r="AK217" s="51">
        <f t="shared" si="14"/>
        <v>29341200</v>
      </c>
      <c r="AM217" t="s">
        <v>4808</v>
      </c>
      <c r="AN217" t="s">
        <v>4847</v>
      </c>
      <c r="AO217" t="s">
        <v>1688</v>
      </c>
      <c r="AP217" t="s">
        <v>1689</v>
      </c>
      <c r="AQ217">
        <v>51772322</v>
      </c>
      <c r="AR217">
        <v>52946964</v>
      </c>
      <c r="AS217">
        <v>54139709</v>
      </c>
      <c r="AT217">
        <v>55332152</v>
      </c>
      <c r="AU217">
        <v>56511241</v>
      </c>
      <c r="AV217">
        <v>57665133</v>
      </c>
      <c r="AW217">
        <v>58807571</v>
      </c>
      <c r="AX217">
        <v>59918632</v>
      </c>
      <c r="AY217">
        <v>61016190</v>
      </c>
      <c r="AZ217">
        <v>62122308</v>
      </c>
      <c r="BA217">
        <v>63100086</v>
      </c>
      <c r="BB217">
        <v>64276519</v>
      </c>
      <c r="BC217">
        <v>65636563</v>
      </c>
      <c r="BD217">
        <v>66856323</v>
      </c>
      <c r="BE217">
        <v>68087672</v>
      </c>
      <c r="BF217">
        <v>69316176</v>
      </c>
      <c r="BG217">
        <v>70564517</v>
      </c>
      <c r="BH217">
        <v>71808013</v>
      </c>
      <c r="BI217">
        <v>73058742</v>
      </c>
      <c r="BJ217">
        <v>74349745</v>
      </c>
      <c r="BK217">
        <v>75673949</v>
      </c>
      <c r="BL217">
        <v>77060200</v>
      </c>
      <c r="BM217">
        <v>78468174</v>
      </c>
      <c r="BN217">
        <v>79894755</v>
      </c>
      <c r="BO217">
        <v>81321786</v>
      </c>
      <c r="BP217">
        <v>82739807</v>
      </c>
      <c r="BQ217">
        <v>84174900</v>
      </c>
      <c r="BR217">
        <v>85591929</v>
      </c>
      <c r="BS217">
        <v>86959301</v>
      </c>
      <c r="BT217">
        <v>88156856</v>
      </c>
      <c r="BU217">
        <v>89199812</v>
      </c>
      <c r="BV217">
        <v>90170565</v>
      </c>
      <c r="BW217">
        <v>91054223.349308372</v>
      </c>
      <c r="BX217">
        <v>91880833.774000019</v>
      </c>
      <c r="BY217">
        <v>92626942.242986947</v>
      </c>
      <c r="BZ217">
        <v>93354719.597547844</v>
      </c>
      <c r="CA217">
        <v>94176814.205049813</v>
      </c>
      <c r="CB217">
        <v>95106578.751906916</v>
      </c>
      <c r="CC217">
        <v>95976855</v>
      </c>
      <c r="CD217">
        <v>96831921</v>
      </c>
      <c r="CE217">
        <v>97794457</v>
      </c>
      <c r="CF217">
        <v>98785033</v>
      </c>
      <c r="CG217">
        <v>99755033</v>
      </c>
      <c r="CH217">
        <v>100691781</v>
      </c>
      <c r="CI217">
        <v>101657288</v>
      </c>
      <c r="CJ217">
        <v>102696388</v>
      </c>
      <c r="CK217">
        <v>103755397</v>
      </c>
      <c r="CL217">
        <v>104776201</v>
      </c>
      <c r="CM217">
        <v>105884791</v>
      </c>
      <c r="CN217">
        <v>107019125</v>
      </c>
      <c r="CO217">
        <v>108075131</v>
      </c>
      <c r="CP217">
        <v>109113505</v>
      </c>
    </row>
    <row r="218" spans="1:94">
      <c r="A218" s="51" t="s">
        <v>71</v>
      </c>
      <c r="B218" s="51" t="s">
        <v>1669</v>
      </c>
      <c r="C218" s="51" t="s">
        <v>1688</v>
      </c>
      <c r="D218" s="51" t="s">
        <v>1689</v>
      </c>
      <c r="E218" s="51" t="str">
        <f t="shared" si="12"/>
        <v>Vanuatu.SP.POP.TOTL</v>
      </c>
      <c r="F218" s="52">
        <v>117155</v>
      </c>
      <c r="G218" s="51">
        <v>120183</v>
      </c>
      <c r="H218" s="51">
        <v>123124</v>
      </c>
      <c r="I218" s="51">
        <v>126031</v>
      </c>
      <c r="J218" s="51">
        <v>128979</v>
      </c>
      <c r="K218" s="51">
        <v>132029</v>
      </c>
      <c r="L218" s="51">
        <v>135171</v>
      </c>
      <c r="M218" s="51">
        <v>138404</v>
      </c>
      <c r="N218" s="51">
        <v>141803</v>
      </c>
      <c r="O218" s="51">
        <v>145467</v>
      </c>
      <c r="P218" s="51">
        <v>149449</v>
      </c>
      <c r="Q218" s="52">
        <v>153826</v>
      </c>
      <c r="R218" s="51">
        <v>158544</v>
      </c>
      <c r="S218" s="51">
        <v>163376</v>
      </c>
      <c r="T218" s="51">
        <v>168005</v>
      </c>
      <c r="U218" s="51">
        <v>172220</v>
      </c>
      <c r="V218" s="51">
        <v>175915</v>
      </c>
      <c r="W218" s="51">
        <v>179204</v>
      </c>
      <c r="X218" s="51">
        <v>182358</v>
      </c>
      <c r="Y218" s="51">
        <v>185770</v>
      </c>
      <c r="Z218" s="52">
        <v>189723</v>
      </c>
      <c r="AA218" s="51">
        <v>194307</v>
      </c>
      <c r="AB218" s="51">
        <v>199428</v>
      </c>
      <c r="AC218" s="51">
        <v>204955</v>
      </c>
      <c r="AD218" s="51">
        <v>210677</v>
      </c>
      <c r="AE218" s="51">
        <v>216436</v>
      </c>
      <c r="AF218" s="51">
        <v>222200</v>
      </c>
      <c r="AG218" s="52">
        <v>228009</v>
      </c>
      <c r="AH218" s="51">
        <v>233866</v>
      </c>
      <c r="AI218" s="51">
        <v>239788</v>
      </c>
      <c r="AJ218" s="51">
        <f t="shared" si="13"/>
        <v>239651</v>
      </c>
      <c r="AK218" s="51">
        <f t="shared" si="14"/>
        <v>245619</v>
      </c>
      <c r="AM218" t="s">
        <v>4155</v>
      </c>
      <c r="AN218" t="s">
        <v>1632</v>
      </c>
      <c r="AO218" t="s">
        <v>1688</v>
      </c>
      <c r="AP218" t="s">
        <v>1689</v>
      </c>
      <c r="AQ218">
        <v>30455000</v>
      </c>
      <c r="AR218">
        <v>30739250</v>
      </c>
      <c r="AS218">
        <v>31023366</v>
      </c>
      <c r="AT218">
        <v>31296651</v>
      </c>
      <c r="AU218">
        <v>31609195</v>
      </c>
      <c r="AV218">
        <v>31954292</v>
      </c>
      <c r="AW218">
        <v>32283194</v>
      </c>
      <c r="AX218">
        <v>32682947</v>
      </c>
      <c r="AY218">
        <v>33113134</v>
      </c>
      <c r="AZ218">
        <v>33441053.999999996</v>
      </c>
      <c r="BA218">
        <v>33814531</v>
      </c>
      <c r="BB218">
        <v>34191678</v>
      </c>
      <c r="BC218">
        <v>34502705</v>
      </c>
      <c r="BD218">
        <v>34817071</v>
      </c>
      <c r="BE218">
        <v>35154338</v>
      </c>
      <c r="BF218">
        <v>35530725</v>
      </c>
      <c r="BG218">
        <v>35939437</v>
      </c>
      <c r="BH218">
        <v>36370050</v>
      </c>
      <c r="BI218">
        <v>36872506</v>
      </c>
      <c r="BJ218">
        <v>37201123</v>
      </c>
      <c r="BK218">
        <v>37439035</v>
      </c>
      <c r="BL218">
        <v>37740556</v>
      </c>
      <c r="BM218">
        <v>37942805</v>
      </c>
      <c r="BN218">
        <v>38122429</v>
      </c>
      <c r="BO218">
        <v>38278575</v>
      </c>
      <c r="BP218">
        <v>38418817</v>
      </c>
      <c r="BQ218">
        <v>38535617</v>
      </c>
      <c r="BR218">
        <v>38630820</v>
      </c>
      <c r="BS218">
        <v>38715849</v>
      </c>
      <c r="BT218">
        <v>38791473</v>
      </c>
      <c r="BU218">
        <v>38850435</v>
      </c>
      <c r="BV218">
        <v>38939049</v>
      </c>
      <c r="BW218">
        <v>39067745</v>
      </c>
      <c r="BX218">
        <v>39189400</v>
      </c>
      <c r="BY218">
        <v>39294967</v>
      </c>
      <c r="BZ218">
        <v>39387017</v>
      </c>
      <c r="CA218">
        <v>39478186</v>
      </c>
      <c r="CB218">
        <v>39582413</v>
      </c>
      <c r="CC218">
        <v>39721108</v>
      </c>
      <c r="CD218">
        <v>39926268</v>
      </c>
      <c r="CE218">
        <v>40263216</v>
      </c>
      <c r="CF218">
        <v>40720484</v>
      </c>
      <c r="CG218">
        <v>41313973</v>
      </c>
      <c r="CH218">
        <v>42004522</v>
      </c>
      <c r="CI218">
        <v>42691689</v>
      </c>
      <c r="CJ218">
        <v>43398143</v>
      </c>
      <c r="CK218">
        <v>44116441</v>
      </c>
      <c r="CL218">
        <v>44878945</v>
      </c>
      <c r="CM218">
        <v>45555716</v>
      </c>
      <c r="CN218">
        <v>45908594</v>
      </c>
      <c r="CO218">
        <v>46070971</v>
      </c>
      <c r="CP218">
        <v>46235000</v>
      </c>
    </row>
    <row r="219" spans="1:94">
      <c r="A219" s="51" t="s">
        <v>1670</v>
      </c>
      <c r="B219" s="51" t="s">
        <v>1671</v>
      </c>
      <c r="C219" s="51" t="s">
        <v>1688</v>
      </c>
      <c r="D219" s="51" t="s">
        <v>1689</v>
      </c>
      <c r="E219" s="51" t="str">
        <f t="shared" si="12"/>
        <v>Venezuela, RB.SP.POP.TOTL</v>
      </c>
      <c r="F219" s="52">
        <v>15091222</v>
      </c>
      <c r="G219" s="51">
        <v>15570222.4</v>
      </c>
      <c r="H219" s="51">
        <v>16047654.4</v>
      </c>
      <c r="I219" s="51">
        <v>16522182.4</v>
      </c>
      <c r="J219" s="51">
        <v>16993078.399999999</v>
      </c>
      <c r="K219" s="51">
        <v>17460000</v>
      </c>
      <c r="L219" s="51">
        <v>17922990.399999999</v>
      </c>
      <c r="M219" s="51">
        <v>18382478.399999999</v>
      </c>
      <c r="N219" s="51">
        <v>18839278.399999999</v>
      </c>
      <c r="O219" s="51">
        <v>19294590.399999999</v>
      </c>
      <c r="P219" s="51">
        <v>19750000</v>
      </c>
      <c r="Q219" s="52">
        <v>20197000</v>
      </c>
      <c r="R219" s="51">
        <v>20659000</v>
      </c>
      <c r="S219" s="51">
        <v>21121000</v>
      </c>
      <c r="T219" s="51">
        <v>21583000</v>
      </c>
      <c r="U219" s="51">
        <v>22043000</v>
      </c>
      <c r="V219" s="51">
        <v>22502000</v>
      </c>
      <c r="W219" s="51">
        <v>22959000</v>
      </c>
      <c r="X219" s="51">
        <v>23413000</v>
      </c>
      <c r="Y219" s="51">
        <v>23867000</v>
      </c>
      <c r="Z219" s="52">
        <v>24311000</v>
      </c>
      <c r="AA219" s="51">
        <v>24765000</v>
      </c>
      <c r="AB219" s="51">
        <v>25220000</v>
      </c>
      <c r="AC219" s="51">
        <v>25674000</v>
      </c>
      <c r="AD219" s="51">
        <v>26127000</v>
      </c>
      <c r="AE219" s="51">
        <v>26577000</v>
      </c>
      <c r="AF219" s="51">
        <v>27031000</v>
      </c>
      <c r="AG219" s="52">
        <v>27483000</v>
      </c>
      <c r="AH219" s="51">
        <v>27935000</v>
      </c>
      <c r="AI219" s="51">
        <v>28384000</v>
      </c>
      <c r="AJ219" s="51">
        <f t="shared" si="13"/>
        <v>28834000</v>
      </c>
      <c r="AK219" s="51">
        <f t="shared" si="14"/>
        <v>29278000</v>
      </c>
      <c r="AM219" t="s">
        <v>4692</v>
      </c>
      <c r="AN219" t="s">
        <v>1633</v>
      </c>
      <c r="AO219" t="s">
        <v>1688</v>
      </c>
      <c r="AP219" t="s">
        <v>1689</v>
      </c>
      <c r="AQ219">
        <v>9896000</v>
      </c>
      <c r="AR219">
        <v>10168000</v>
      </c>
      <c r="AS219">
        <v>10443000</v>
      </c>
      <c r="AT219">
        <v>10582000</v>
      </c>
      <c r="AU219">
        <v>10903000</v>
      </c>
      <c r="AV219">
        <v>11164000</v>
      </c>
      <c r="AW219">
        <v>11439000</v>
      </c>
      <c r="AX219">
        <v>11703000</v>
      </c>
      <c r="AY219">
        <v>11992000</v>
      </c>
      <c r="AZ219">
        <v>12252000</v>
      </c>
      <c r="BA219">
        <v>12514000</v>
      </c>
      <c r="BB219">
        <v>12690000</v>
      </c>
      <c r="BC219">
        <v>12861000</v>
      </c>
      <c r="BD219">
        <v>13091000</v>
      </c>
      <c r="BE219">
        <v>13284000</v>
      </c>
      <c r="BF219">
        <v>13496000</v>
      </c>
      <c r="BG219">
        <v>13717000</v>
      </c>
      <c r="BH219">
        <v>13942000</v>
      </c>
      <c r="BI219">
        <v>14190000</v>
      </c>
      <c r="BJ219">
        <v>14472000</v>
      </c>
      <c r="BK219">
        <v>14747000</v>
      </c>
      <c r="BL219">
        <v>14847000</v>
      </c>
      <c r="BM219">
        <v>15196000</v>
      </c>
      <c r="BN219">
        <v>15417000</v>
      </c>
      <c r="BO219">
        <v>15603000</v>
      </c>
      <c r="BP219">
        <v>15842000</v>
      </c>
      <c r="BQ219">
        <v>16127000</v>
      </c>
      <c r="BR219">
        <v>16373000</v>
      </c>
      <c r="BS219">
        <v>16599000</v>
      </c>
      <c r="BT219">
        <v>16825000</v>
      </c>
      <c r="BU219">
        <v>17015000</v>
      </c>
      <c r="BV219">
        <v>17267000</v>
      </c>
      <c r="BW219">
        <v>17426000</v>
      </c>
      <c r="BX219">
        <v>17646000</v>
      </c>
      <c r="BY219">
        <v>17891000</v>
      </c>
      <c r="BZ219">
        <v>18136000</v>
      </c>
      <c r="CA219">
        <v>18336000</v>
      </c>
      <c r="CB219">
        <v>18568000</v>
      </c>
      <c r="CC219">
        <v>18784000</v>
      </c>
      <c r="CD219">
        <v>19056000</v>
      </c>
      <c r="CE219">
        <v>19102000</v>
      </c>
      <c r="CF219">
        <v>18797000</v>
      </c>
      <c r="CG219">
        <v>18921000</v>
      </c>
      <c r="CH219">
        <v>19173000</v>
      </c>
      <c r="CI219">
        <v>19435000</v>
      </c>
      <c r="CJ219">
        <v>19644000</v>
      </c>
      <c r="CK219">
        <v>19858000</v>
      </c>
      <c r="CL219">
        <v>20039000</v>
      </c>
      <c r="CM219">
        <v>20217000</v>
      </c>
      <c r="CN219">
        <v>20450000</v>
      </c>
      <c r="CO219">
        <v>20653000</v>
      </c>
      <c r="CP219">
        <v>20869000</v>
      </c>
    </row>
    <row r="220" spans="1:94">
      <c r="A220" s="51" t="s">
        <v>4028</v>
      </c>
      <c r="B220" s="51" t="s">
        <v>1672</v>
      </c>
      <c r="C220" s="51" t="s">
        <v>1688</v>
      </c>
      <c r="D220" s="51" t="s">
        <v>1689</v>
      </c>
      <c r="E220" s="51" t="str">
        <f t="shared" si="12"/>
        <v>Vietnam.SP.POP.TOTL</v>
      </c>
      <c r="F220" s="52">
        <v>53700000</v>
      </c>
      <c r="G220" s="51">
        <v>54722337.4927371</v>
      </c>
      <c r="H220" s="51">
        <v>55686897.340493903</v>
      </c>
      <c r="I220" s="51">
        <v>56654801.826915599</v>
      </c>
      <c r="J220" s="51">
        <v>57691661.431825504</v>
      </c>
      <c r="K220" s="51">
        <v>58868000</v>
      </c>
      <c r="L220" s="51">
        <v>60249000</v>
      </c>
      <c r="M220" s="51">
        <v>61750000</v>
      </c>
      <c r="N220" s="51">
        <v>63263000</v>
      </c>
      <c r="O220" s="51">
        <v>64774000</v>
      </c>
      <c r="P220" s="51">
        <v>66200000</v>
      </c>
      <c r="Q220" s="52">
        <v>67606101.910701796</v>
      </c>
      <c r="R220" s="51">
        <v>68989728.501894996</v>
      </c>
      <c r="S220" s="51">
        <v>70348300.4543989</v>
      </c>
      <c r="T220" s="51">
        <v>71679244.217162296</v>
      </c>
      <c r="U220" s="51">
        <v>72980000</v>
      </c>
      <c r="V220" s="51">
        <v>74300000</v>
      </c>
      <c r="W220" s="51">
        <v>75460000</v>
      </c>
      <c r="X220" s="51">
        <v>76520000</v>
      </c>
      <c r="Y220" s="51">
        <v>77515000</v>
      </c>
      <c r="Z220" s="52">
        <v>77635400</v>
      </c>
      <c r="AA220" s="51">
        <v>78685800</v>
      </c>
      <c r="AB220" s="51">
        <v>79727400</v>
      </c>
      <c r="AC220" s="51">
        <v>80902400</v>
      </c>
      <c r="AD220" s="51">
        <v>82031700</v>
      </c>
      <c r="AE220" s="51">
        <v>83106300</v>
      </c>
      <c r="AF220" s="51">
        <v>84136800</v>
      </c>
      <c r="AG220" s="52">
        <v>85154900</v>
      </c>
      <c r="AH220" s="51">
        <v>86210781</v>
      </c>
      <c r="AI220" s="51">
        <v>87279754.431394607</v>
      </c>
      <c r="AJ220" s="51">
        <f t="shared" si="13"/>
        <v>86927700</v>
      </c>
      <c r="AK220" s="51">
        <f t="shared" si="14"/>
        <v>87840000</v>
      </c>
      <c r="AM220" t="s">
        <v>1634</v>
      </c>
      <c r="AN220" t="s">
        <v>1635</v>
      </c>
      <c r="AO220" t="s">
        <v>1688</v>
      </c>
      <c r="AP220" t="s">
        <v>1689</v>
      </c>
      <c r="AQ220">
        <v>51000</v>
      </c>
      <c r="AR220">
        <v>50531.470085285502</v>
      </c>
      <c r="AS220">
        <v>50067.244489805955</v>
      </c>
      <c r="AT220">
        <v>49607.283670378536</v>
      </c>
      <c r="AU220">
        <v>49151.548447098139</v>
      </c>
      <c r="AV220">
        <v>48700</v>
      </c>
      <c r="AW220">
        <v>47915.10422600733</v>
      </c>
      <c r="AX220">
        <v>47142.858582939327</v>
      </c>
      <c r="AY220">
        <v>46383.059189188127</v>
      </c>
      <c r="AZ220">
        <v>45635.505449096832</v>
      </c>
      <c r="BA220">
        <v>44900</v>
      </c>
      <c r="BB220">
        <v>44600</v>
      </c>
      <c r="BC220">
        <v>44400</v>
      </c>
      <c r="BD220">
        <v>44100</v>
      </c>
      <c r="BE220">
        <v>43800</v>
      </c>
      <c r="BF220">
        <v>43600</v>
      </c>
      <c r="BG220">
        <v>43300</v>
      </c>
      <c r="BH220">
        <v>43737</v>
      </c>
      <c r="BI220">
        <v>43803</v>
      </c>
      <c r="BJ220">
        <v>43686</v>
      </c>
      <c r="BK220">
        <v>44400</v>
      </c>
      <c r="BL220">
        <v>44750</v>
      </c>
      <c r="BM220">
        <v>45093</v>
      </c>
      <c r="BN220">
        <v>44696</v>
      </c>
      <c r="BO220">
        <v>43668</v>
      </c>
      <c r="BP220">
        <v>42748</v>
      </c>
      <c r="BQ220">
        <v>42602.411701708865</v>
      </c>
      <c r="BR220">
        <v>42457.319238371405</v>
      </c>
      <c r="BS220">
        <v>42312.72092130586</v>
      </c>
      <c r="BT220">
        <v>42168.615067581697</v>
      </c>
      <c r="BU220">
        <v>42025</v>
      </c>
      <c r="BV220">
        <v>41800</v>
      </c>
      <c r="BW220">
        <v>41585.140685163926</v>
      </c>
      <c r="BX220">
        <v>41380.277807806066</v>
      </c>
      <c r="BY220">
        <v>41185.274275850483</v>
      </c>
      <c r="BZ220">
        <v>41000</v>
      </c>
      <c r="CA220">
        <v>40870</v>
      </c>
      <c r="CB220">
        <v>40740</v>
      </c>
      <c r="CC220">
        <v>40130</v>
      </c>
      <c r="CD220">
        <v>42260</v>
      </c>
      <c r="CE220">
        <v>44286</v>
      </c>
      <c r="CF220">
        <v>46111</v>
      </c>
      <c r="CG220">
        <v>46710</v>
      </c>
      <c r="CH220">
        <v>46710</v>
      </c>
      <c r="CI220">
        <v>48543</v>
      </c>
      <c r="CJ220">
        <v>49173</v>
      </c>
      <c r="CK220">
        <v>49811</v>
      </c>
      <c r="CL220">
        <v>50455</v>
      </c>
      <c r="CM220">
        <v>51102</v>
      </c>
      <c r="CN220">
        <v>51752</v>
      </c>
      <c r="CO220">
        <v>52402</v>
      </c>
      <c r="CP220">
        <v>53051</v>
      </c>
    </row>
    <row r="221" spans="1:94">
      <c r="A221" s="51" t="s">
        <v>1673</v>
      </c>
      <c r="B221" s="51" t="s">
        <v>1674</v>
      </c>
      <c r="C221" s="51" t="s">
        <v>1688</v>
      </c>
      <c r="D221" s="51" t="s">
        <v>1689</v>
      </c>
      <c r="E221" s="51" t="str">
        <f t="shared" si="12"/>
        <v>Virgin Islands (U.S.).SP.POP.TOTL</v>
      </c>
      <c r="F221" s="52">
        <v>97000</v>
      </c>
      <c r="G221" s="51">
        <v>98000</v>
      </c>
      <c r="H221" s="51">
        <v>102000</v>
      </c>
      <c r="I221" s="51">
        <v>104000</v>
      </c>
      <c r="J221" s="51">
        <v>108000</v>
      </c>
      <c r="K221" s="51">
        <v>107000</v>
      </c>
      <c r="L221" s="51">
        <v>106500</v>
      </c>
      <c r="M221" s="51">
        <v>106000</v>
      </c>
      <c r="N221" s="51">
        <v>104500</v>
      </c>
      <c r="O221" s="51">
        <v>103000</v>
      </c>
      <c r="P221" s="51">
        <v>103963</v>
      </c>
      <c r="Q221" s="52">
        <v>104807</v>
      </c>
      <c r="R221" s="51">
        <v>105711</v>
      </c>
      <c r="S221" s="51">
        <v>106577</v>
      </c>
      <c r="T221" s="51">
        <v>107317</v>
      </c>
      <c r="U221" s="51">
        <v>107817</v>
      </c>
      <c r="V221" s="51">
        <v>108093</v>
      </c>
      <c r="W221" s="51">
        <v>108355</v>
      </c>
      <c r="X221" s="51">
        <v>108535</v>
      </c>
      <c r="Y221" s="51">
        <v>108596</v>
      </c>
      <c r="Z221" s="52">
        <v>108639</v>
      </c>
      <c r="AA221" s="51">
        <v>108747</v>
      </c>
      <c r="AB221" s="51">
        <v>108923</v>
      </c>
      <c r="AC221" s="51">
        <v>109148</v>
      </c>
      <c r="AD221" s="51">
        <v>109354</v>
      </c>
      <c r="AE221" s="51">
        <v>109600</v>
      </c>
      <c r="AF221" s="51">
        <v>109764</v>
      </c>
      <c r="AG221" s="52">
        <v>109821</v>
      </c>
      <c r="AH221" s="51">
        <v>109840</v>
      </c>
      <c r="AI221" s="51">
        <v>109825</v>
      </c>
      <c r="AJ221" s="51">
        <f t="shared" si="13"/>
        <v>109750</v>
      </c>
      <c r="AK221" s="51">
        <f t="shared" si="14"/>
        <v>109666</v>
      </c>
      <c r="AM221" t="s">
        <v>1636</v>
      </c>
      <c r="AN221" t="s">
        <v>1637</v>
      </c>
      <c r="AO221" t="s">
        <v>1688</v>
      </c>
      <c r="AP221" t="s">
        <v>1689</v>
      </c>
      <c r="AQ221">
        <v>86440</v>
      </c>
      <c r="AR221">
        <v>87800</v>
      </c>
      <c r="AS221">
        <v>89200</v>
      </c>
      <c r="AT221">
        <v>90600</v>
      </c>
      <c r="AU221">
        <v>92000</v>
      </c>
      <c r="AV221">
        <v>93400</v>
      </c>
      <c r="AW221">
        <v>94900</v>
      </c>
      <c r="AX221">
        <v>96400</v>
      </c>
      <c r="AY221">
        <v>97900</v>
      </c>
      <c r="AZ221">
        <v>99400</v>
      </c>
      <c r="BA221">
        <v>101400</v>
      </c>
      <c r="BB221">
        <v>102800</v>
      </c>
      <c r="BC221">
        <v>104100</v>
      </c>
      <c r="BD221">
        <v>105600</v>
      </c>
      <c r="BE221">
        <v>107000</v>
      </c>
      <c r="BF221">
        <v>108400</v>
      </c>
      <c r="BG221">
        <v>109800</v>
      </c>
      <c r="BH221">
        <v>111300</v>
      </c>
      <c r="BI221">
        <v>112700</v>
      </c>
      <c r="BJ221">
        <v>114100</v>
      </c>
      <c r="BK221">
        <v>115500</v>
      </c>
      <c r="BL221">
        <v>117400</v>
      </c>
      <c r="BM221">
        <v>119400</v>
      </c>
      <c r="BN221">
        <v>121100</v>
      </c>
      <c r="BO221">
        <v>122900</v>
      </c>
      <c r="BP221">
        <v>124800</v>
      </c>
      <c r="BQ221">
        <v>126700</v>
      </c>
      <c r="BR221">
        <v>128500</v>
      </c>
      <c r="BS221">
        <v>130400</v>
      </c>
      <c r="BT221">
        <v>132200</v>
      </c>
      <c r="BU221">
        <v>134100</v>
      </c>
      <c r="BV221">
        <v>136000</v>
      </c>
      <c r="BW221">
        <v>137151</v>
      </c>
      <c r="BX221">
        <v>139908</v>
      </c>
      <c r="BY221">
        <v>142689</v>
      </c>
      <c r="BZ221">
        <v>145437</v>
      </c>
      <c r="CA221">
        <v>147062</v>
      </c>
      <c r="CB221">
        <v>149666</v>
      </c>
      <c r="CC221">
        <v>151952</v>
      </c>
      <c r="CD221">
        <v>153703</v>
      </c>
      <c r="CE221">
        <v>155996</v>
      </c>
      <c r="CF221">
        <v>157897</v>
      </c>
      <c r="CG221">
        <v>159133</v>
      </c>
      <c r="CH221">
        <v>160620</v>
      </c>
      <c r="CI221">
        <v>162434</v>
      </c>
      <c r="CJ221">
        <v>164330</v>
      </c>
      <c r="CK221">
        <v>166387</v>
      </c>
      <c r="CL221">
        <v>168338</v>
      </c>
      <c r="CM221">
        <v>170331</v>
      </c>
      <c r="CN221">
        <v>172370</v>
      </c>
      <c r="CO221">
        <v>174000</v>
      </c>
      <c r="CP221">
        <v>176000</v>
      </c>
    </row>
    <row r="222" spans="1:94">
      <c r="A222" s="51" t="s">
        <v>1675</v>
      </c>
      <c r="B222" s="51" t="s">
        <v>1676</v>
      </c>
      <c r="C222" s="51" t="s">
        <v>1688</v>
      </c>
      <c r="D222" s="51" t="s">
        <v>1689</v>
      </c>
      <c r="E222" s="51" t="str">
        <f t="shared" si="12"/>
        <v>West Bank and Gaza.SP.POP.TOTL</v>
      </c>
      <c r="F222" s="52" t="s">
        <v>1768</v>
      </c>
      <c r="G222" s="51" t="s">
        <v>1768</v>
      </c>
      <c r="H222" s="51" t="s">
        <v>1768</v>
      </c>
      <c r="I222" s="51" t="s">
        <v>1768</v>
      </c>
      <c r="J222" s="51" t="s">
        <v>1768</v>
      </c>
      <c r="K222" s="51" t="s">
        <v>1768</v>
      </c>
      <c r="L222" s="51" t="s">
        <v>1768</v>
      </c>
      <c r="M222" s="51" t="s">
        <v>1768</v>
      </c>
      <c r="N222" s="51" t="s">
        <v>1768</v>
      </c>
      <c r="O222" s="51" t="s">
        <v>1768</v>
      </c>
      <c r="P222" s="51">
        <v>1978248.4034158001</v>
      </c>
      <c r="Q222" s="52">
        <v>2068845.1255323701</v>
      </c>
      <c r="R222" s="51">
        <v>2163590.8544390402</v>
      </c>
      <c r="S222" s="51">
        <v>2262675.5998507501</v>
      </c>
      <c r="T222" s="51">
        <v>2366298.0732497801</v>
      </c>
      <c r="U222" s="51">
        <v>2474666.0863956702</v>
      </c>
      <c r="V222" s="51">
        <v>2587996.9680854399</v>
      </c>
      <c r="W222" s="51">
        <v>2706518</v>
      </c>
      <c r="X222" s="51">
        <v>2802299.0169406701</v>
      </c>
      <c r="Y222" s="51">
        <v>2901469.6301102098</v>
      </c>
      <c r="Z222" s="52">
        <v>3004149.7939940002</v>
      </c>
      <c r="AA222" s="51">
        <v>3110463.7081489498</v>
      </c>
      <c r="AB222" s="51">
        <v>3220539.9674324798</v>
      </c>
      <c r="AC222" s="51">
        <v>3334511.7175478502</v>
      </c>
      <c r="AD222" s="51">
        <v>3452516.8160941401</v>
      </c>
      <c r="AE222" s="51">
        <v>3574697.9993156199</v>
      </c>
      <c r="AF222" s="51">
        <v>3701203.05475224</v>
      </c>
      <c r="AG222" s="52">
        <v>3832185</v>
      </c>
      <c r="AH222" s="51">
        <v>3937309</v>
      </c>
      <c r="AI222" s="51" t="e">
        <v>#N/A</v>
      </c>
      <c r="AJ222" s="51">
        <f t="shared" si="13"/>
        <v>3905364</v>
      </c>
      <c r="AK222" s="51">
        <f t="shared" si="14"/>
        <v>4019433</v>
      </c>
      <c r="AM222" t="s">
        <v>4809</v>
      </c>
      <c r="AN222" t="s">
        <v>4848</v>
      </c>
      <c r="AO222" t="s">
        <v>1688</v>
      </c>
      <c r="AP222" t="s">
        <v>1689</v>
      </c>
      <c r="AQ222">
        <v>4279</v>
      </c>
      <c r="AR222">
        <v>4453</v>
      </c>
      <c r="AS222">
        <v>4566</v>
      </c>
      <c r="AT222">
        <v>4656</v>
      </c>
      <c r="AU222">
        <v>4748</v>
      </c>
      <c r="AV222">
        <v>4841</v>
      </c>
      <c r="AW222">
        <v>4936</v>
      </c>
      <c r="AX222">
        <v>5033</v>
      </c>
      <c r="AY222">
        <v>5161</v>
      </c>
      <c r="AZ222">
        <v>5303</v>
      </c>
      <c r="BA222">
        <v>5450</v>
      </c>
      <c r="BB222">
        <v>5601</v>
      </c>
      <c r="BC222">
        <v>5756</v>
      </c>
      <c r="BD222">
        <v>5915</v>
      </c>
      <c r="BE222">
        <v>6078</v>
      </c>
      <c r="BF222">
        <v>6291</v>
      </c>
      <c r="BG222">
        <v>6530</v>
      </c>
      <c r="BH222">
        <v>6778</v>
      </c>
      <c r="BI222">
        <v>7035</v>
      </c>
      <c r="BJ222">
        <v>7303</v>
      </c>
      <c r="BK222">
        <v>7580</v>
      </c>
      <c r="BL222">
        <v>7868</v>
      </c>
      <c r="BM222">
        <v>8670</v>
      </c>
      <c r="BN222">
        <v>10547</v>
      </c>
      <c r="BO222">
        <v>12790</v>
      </c>
      <c r="BP222">
        <v>15392</v>
      </c>
      <c r="BQ222">
        <v>18337</v>
      </c>
      <c r="BR222">
        <v>21628</v>
      </c>
      <c r="BS222">
        <v>24873</v>
      </c>
      <c r="BT222">
        <v>27676</v>
      </c>
      <c r="BU222">
        <v>30036</v>
      </c>
      <c r="BV222">
        <v>31821</v>
      </c>
      <c r="BW222">
        <v>32892</v>
      </c>
      <c r="BX222">
        <v>33238</v>
      </c>
      <c r="BY222">
        <v>33098</v>
      </c>
      <c r="BZ222">
        <v>32712</v>
      </c>
      <c r="CA222">
        <v>32102</v>
      </c>
      <c r="CB222">
        <v>31304</v>
      </c>
      <c r="CC222">
        <v>30358</v>
      </c>
      <c r="CD222">
        <v>29305</v>
      </c>
      <c r="CE222">
        <v>28384</v>
      </c>
      <c r="CF222">
        <v>27782</v>
      </c>
      <c r="CG222">
        <v>27450</v>
      </c>
      <c r="CH222">
        <v>27363</v>
      </c>
      <c r="CI222">
        <v>27514</v>
      </c>
      <c r="CJ222">
        <v>27906</v>
      </c>
      <c r="CK222">
        <v>28414</v>
      </c>
      <c r="CL222">
        <v>28905</v>
      </c>
      <c r="CM222">
        <v>29376</v>
      </c>
      <c r="CN222">
        <v>29820</v>
      </c>
      <c r="CO222">
        <v>30235</v>
      </c>
      <c r="CP222">
        <v>30615</v>
      </c>
    </row>
    <row r="223" spans="1:94">
      <c r="A223" s="51" t="s">
        <v>1677</v>
      </c>
      <c r="B223" s="51" t="s">
        <v>1678</v>
      </c>
      <c r="C223" s="51" t="s">
        <v>1688</v>
      </c>
      <c r="D223" s="51" t="s">
        <v>1689</v>
      </c>
      <c r="E223" s="51" t="str">
        <f t="shared" si="12"/>
        <v>World.SP.POP.TOTL</v>
      </c>
      <c r="F223" s="52">
        <v>4444607451.7695904</v>
      </c>
      <c r="G223" s="51">
        <v>4522572816.9931202</v>
      </c>
      <c r="H223" s="51">
        <v>4602831345.9175196</v>
      </c>
      <c r="I223" s="51">
        <v>4683342239.7139902</v>
      </c>
      <c r="J223" s="51">
        <v>4763244489.0503197</v>
      </c>
      <c r="K223" s="51">
        <v>4844636902.8333101</v>
      </c>
      <c r="L223" s="51">
        <v>4929391329.82234</v>
      </c>
      <c r="M223" s="51">
        <v>5015978730.0733099</v>
      </c>
      <c r="N223" s="51">
        <v>5103334811.7905903</v>
      </c>
      <c r="O223" s="51">
        <v>5190568715.7313995</v>
      </c>
      <c r="P223" s="51">
        <v>5278893731.4271603</v>
      </c>
      <c r="Q223" s="52">
        <v>5363252384.18925</v>
      </c>
      <c r="R223" s="51">
        <v>5444269834.0941696</v>
      </c>
      <c r="S223" s="51">
        <v>5526044979.1177301</v>
      </c>
      <c r="T223" s="51">
        <v>5606741659.4197798</v>
      </c>
      <c r="U223" s="51">
        <v>5689010289.4077196</v>
      </c>
      <c r="V223" s="51">
        <v>5769154658.4617901</v>
      </c>
      <c r="W223" s="51">
        <v>5849295087.3105402</v>
      </c>
      <c r="X223" s="51">
        <v>5928433698.8136797</v>
      </c>
      <c r="Y223" s="51">
        <v>6006963991.9907198</v>
      </c>
      <c r="Z223" s="52">
        <v>6084911264.0302401</v>
      </c>
      <c r="AA223" s="51">
        <v>6162046980.69174</v>
      </c>
      <c r="AB223" s="51">
        <v>6238398548.2922697</v>
      </c>
      <c r="AC223" s="51">
        <v>6314789961.1467695</v>
      </c>
      <c r="AD223" s="51">
        <v>6390935629.5532103</v>
      </c>
      <c r="AE223" s="51">
        <v>6466751510.9645004</v>
      </c>
      <c r="AF223" s="51">
        <v>6543076416.8290701</v>
      </c>
      <c r="AG223" s="52">
        <v>6619730158.5008802</v>
      </c>
      <c r="AH223" s="51">
        <v>6697254040.5283899</v>
      </c>
      <c r="AI223" s="51">
        <v>6775235741.4683905</v>
      </c>
      <c r="AJ223" s="51">
        <f t="shared" si="13"/>
        <v>6894377794</v>
      </c>
      <c r="AK223" s="51">
        <f t="shared" si="14"/>
        <v>6973738433</v>
      </c>
      <c r="AM223" t="s">
        <v>1638</v>
      </c>
      <c r="AN223" t="s">
        <v>1639</v>
      </c>
      <c r="AO223" t="s">
        <v>1688</v>
      </c>
      <c r="AP223" t="s">
        <v>1689</v>
      </c>
      <c r="AQ223">
        <v>80948</v>
      </c>
      <c r="AR223">
        <v>82144</v>
      </c>
      <c r="AS223">
        <v>83207</v>
      </c>
      <c r="AT223">
        <v>84167</v>
      </c>
      <c r="AU223">
        <v>85076</v>
      </c>
      <c r="AV223">
        <v>85973</v>
      </c>
      <c r="AW223">
        <v>86863</v>
      </c>
      <c r="AX223">
        <v>87741</v>
      </c>
      <c r="AY223">
        <v>88623</v>
      </c>
      <c r="AZ223">
        <v>89527</v>
      </c>
      <c r="BA223">
        <v>90465</v>
      </c>
      <c r="BB223">
        <v>91445</v>
      </c>
      <c r="BC223">
        <v>92463</v>
      </c>
      <c r="BD223">
        <v>93507</v>
      </c>
      <c r="BE223">
        <v>94556</v>
      </c>
      <c r="BF223">
        <v>95591</v>
      </c>
      <c r="BG223">
        <v>96609</v>
      </c>
      <c r="BH223">
        <v>97611</v>
      </c>
      <c r="BI223">
        <v>98590</v>
      </c>
      <c r="BJ223">
        <v>99539</v>
      </c>
      <c r="BK223">
        <v>100450</v>
      </c>
      <c r="BL223">
        <v>101316</v>
      </c>
      <c r="BM223">
        <v>102135</v>
      </c>
      <c r="BN223">
        <v>102915</v>
      </c>
      <c r="BO223">
        <v>103669</v>
      </c>
      <c r="BP223">
        <v>104402</v>
      </c>
      <c r="BQ223">
        <v>105123</v>
      </c>
      <c r="BR223">
        <v>105819</v>
      </c>
      <c r="BS223">
        <v>106465</v>
      </c>
      <c r="BT223">
        <v>107016</v>
      </c>
      <c r="BU223">
        <v>107449</v>
      </c>
      <c r="BV223">
        <v>107755</v>
      </c>
      <c r="BW223">
        <v>107950</v>
      </c>
      <c r="BX223">
        <v>108051</v>
      </c>
      <c r="BY223">
        <v>108089</v>
      </c>
      <c r="BZ223">
        <v>108087</v>
      </c>
      <c r="CA223">
        <v>108049</v>
      </c>
      <c r="CB223">
        <v>107979</v>
      </c>
      <c r="CC223">
        <v>107907</v>
      </c>
      <c r="CD223">
        <v>107869</v>
      </c>
      <c r="CE223">
        <v>107891</v>
      </c>
      <c r="CF223">
        <v>107987</v>
      </c>
      <c r="CG223">
        <v>108150</v>
      </c>
      <c r="CH223">
        <v>108354</v>
      </c>
      <c r="CI223">
        <v>108566</v>
      </c>
      <c r="CJ223">
        <v>108755</v>
      </c>
      <c r="CK223">
        <v>108918</v>
      </c>
      <c r="CL223">
        <v>109060</v>
      </c>
      <c r="CM223">
        <v>109178</v>
      </c>
      <c r="CN223">
        <v>109269</v>
      </c>
      <c r="CO223">
        <v>109333</v>
      </c>
      <c r="CP223">
        <v>109365</v>
      </c>
    </row>
    <row r="224" spans="1:94">
      <c r="A224" s="51" t="s">
        <v>1741</v>
      </c>
      <c r="B224" s="51" t="s">
        <v>1679</v>
      </c>
      <c r="C224" s="51" t="s">
        <v>1688</v>
      </c>
      <c r="D224" s="51" t="s">
        <v>1689</v>
      </c>
      <c r="E224" s="51" t="str">
        <f t="shared" si="12"/>
        <v>Yemen.SP.POP.TOTL</v>
      </c>
      <c r="F224" s="52">
        <v>8381347</v>
      </c>
      <c r="G224" s="51">
        <v>8699096</v>
      </c>
      <c r="H224" s="51">
        <v>9036641</v>
      </c>
      <c r="I224" s="51">
        <v>9390990</v>
      </c>
      <c r="J224" s="51">
        <v>9758268</v>
      </c>
      <c r="K224" s="51">
        <v>10136646</v>
      </c>
      <c r="L224" s="51">
        <v>10520514</v>
      </c>
      <c r="M224" s="51">
        <v>10912525</v>
      </c>
      <c r="N224" s="51">
        <v>11328772</v>
      </c>
      <c r="O224" s="51">
        <v>11791245</v>
      </c>
      <c r="P224" s="51">
        <v>12313576</v>
      </c>
      <c r="Q224" s="52">
        <v>12904101</v>
      </c>
      <c r="R224" s="51">
        <v>13552187</v>
      </c>
      <c r="S224" s="51">
        <v>14229281</v>
      </c>
      <c r="T224" s="51">
        <v>14895656</v>
      </c>
      <c r="U224" s="51">
        <v>15522959</v>
      </c>
      <c r="V224" s="51">
        <v>16100966</v>
      </c>
      <c r="W224" s="51">
        <v>16638608</v>
      </c>
      <c r="X224" s="51">
        <v>17150274</v>
      </c>
      <c r="Y224" s="51">
        <v>17658898</v>
      </c>
      <c r="Z224" s="52">
        <v>18181733</v>
      </c>
      <c r="AA224" s="51">
        <v>18721960</v>
      </c>
      <c r="AB224" s="51">
        <v>19275398</v>
      </c>
      <c r="AC224" s="51">
        <v>19843432</v>
      </c>
      <c r="AD224" s="51">
        <v>20426158</v>
      </c>
      <c r="AE224" s="51">
        <v>21023692</v>
      </c>
      <c r="AF224" s="51">
        <v>21637666</v>
      </c>
      <c r="AG224" s="52">
        <v>22269306</v>
      </c>
      <c r="AH224" s="51">
        <v>22917485</v>
      </c>
      <c r="AI224" s="51">
        <v>23580220</v>
      </c>
      <c r="AJ224" s="51">
        <f t="shared" si="13"/>
        <v>24052514</v>
      </c>
      <c r="AK224" s="51">
        <f t="shared" si="14"/>
        <v>24799880</v>
      </c>
      <c r="AM224" t="s">
        <v>4343</v>
      </c>
      <c r="AN224" t="s">
        <v>4849</v>
      </c>
      <c r="AO224" t="s">
        <v>1688</v>
      </c>
      <c r="AP224" t="s">
        <v>1689</v>
      </c>
      <c r="AQ224">
        <v>230347758</v>
      </c>
      <c r="AR224">
        <v>235962934.36000001</v>
      </c>
      <c r="AS224">
        <v>241732806.64000002</v>
      </c>
      <c r="AT224">
        <v>247668893.92000002</v>
      </c>
      <c r="AU224">
        <v>253778500</v>
      </c>
      <c r="AV224">
        <v>260071476</v>
      </c>
      <c r="AW224">
        <v>266560887.12</v>
      </c>
      <c r="AX224">
        <v>273265341.12</v>
      </c>
      <c r="AY224">
        <v>280206407.31999999</v>
      </c>
      <c r="AZ224">
        <v>287408167.51999998</v>
      </c>
      <c r="BA224">
        <v>294891209</v>
      </c>
      <c r="BB224">
        <v>302686418.11199999</v>
      </c>
      <c r="BC224">
        <v>310768536.03200006</v>
      </c>
      <c r="BD224">
        <v>319155151.912</v>
      </c>
      <c r="BE224">
        <v>327868551.352</v>
      </c>
      <c r="BF224">
        <v>336925251</v>
      </c>
      <c r="BG224">
        <v>346334336.472</v>
      </c>
      <c r="BH224">
        <v>356088136.83200002</v>
      </c>
      <c r="BI224">
        <v>366184696.63199997</v>
      </c>
      <c r="BJ224">
        <v>376621649.31199998</v>
      </c>
      <c r="BK224">
        <v>387394191</v>
      </c>
      <c r="BL224">
        <v>398487571.16475964</v>
      </c>
      <c r="BM224">
        <v>409902684.22098279</v>
      </c>
      <c r="BN224">
        <v>421646193.51495922</v>
      </c>
      <c r="BO224">
        <v>433728164.14228374</v>
      </c>
      <c r="BP224">
        <v>446150360</v>
      </c>
      <c r="BQ224">
        <v>458908822.64159995</v>
      </c>
      <c r="BR224">
        <v>471979296.85760003</v>
      </c>
      <c r="BS224">
        <v>485331065.95873779</v>
      </c>
      <c r="BT224">
        <v>498924455.51919705</v>
      </c>
      <c r="BU224">
        <v>512725058</v>
      </c>
      <c r="BV224">
        <v>526809820.7500366</v>
      </c>
      <c r="BW224">
        <v>541184585.75349236</v>
      </c>
      <c r="BX224">
        <v>555837440.80551088</v>
      </c>
      <c r="BY224">
        <v>570763075.28424287</v>
      </c>
      <c r="BZ224">
        <v>585951221</v>
      </c>
      <c r="CA224">
        <v>601425262.95375645</v>
      </c>
      <c r="CB224">
        <v>617203502.03834188</v>
      </c>
      <c r="CC224">
        <v>633296390.7772342</v>
      </c>
      <c r="CD224">
        <v>649776922.53414011</v>
      </c>
      <c r="CE224">
        <v>666677969</v>
      </c>
      <c r="CF224">
        <v>683805392</v>
      </c>
      <c r="CG224">
        <v>701046326</v>
      </c>
      <c r="CH224">
        <v>718654922</v>
      </c>
      <c r="CI224">
        <v>736641187</v>
      </c>
      <c r="CJ224">
        <v>755035063</v>
      </c>
      <c r="CK224">
        <v>773852702</v>
      </c>
      <c r="CL224">
        <v>793102078</v>
      </c>
      <c r="CM224">
        <v>812853225</v>
      </c>
      <c r="CN224">
        <v>833121622</v>
      </c>
      <c r="CO224">
        <v>853931672</v>
      </c>
      <c r="CP224">
        <v>875561262</v>
      </c>
    </row>
    <row r="225" spans="1:94">
      <c r="A225" s="51" t="s">
        <v>4125</v>
      </c>
      <c r="B225" s="51" t="s">
        <v>1680</v>
      </c>
      <c r="C225" s="51" t="s">
        <v>1688</v>
      </c>
      <c r="D225" s="51" t="s">
        <v>1689</v>
      </c>
      <c r="E225" s="51" t="str">
        <f t="shared" si="12"/>
        <v>Zambia.SP.POP.TOTL</v>
      </c>
      <c r="F225" s="52">
        <v>5774159</v>
      </c>
      <c r="G225" s="51">
        <v>5965612</v>
      </c>
      <c r="H225" s="51">
        <v>6162643</v>
      </c>
      <c r="I225" s="51">
        <v>6365066</v>
      </c>
      <c r="J225" s="51">
        <v>6572595</v>
      </c>
      <c r="K225" s="51">
        <v>6784944</v>
      </c>
      <c r="L225" s="51">
        <v>7002305</v>
      </c>
      <c r="M225" s="51">
        <v>7224553</v>
      </c>
      <c r="N225" s="51">
        <v>7450727</v>
      </c>
      <c r="O225" s="51">
        <v>7679565</v>
      </c>
      <c r="P225" s="51">
        <v>7910280</v>
      </c>
      <c r="Q225" s="52">
        <v>8141775</v>
      </c>
      <c r="R225" s="51">
        <v>8374477</v>
      </c>
      <c r="S225" s="51">
        <v>8610917</v>
      </c>
      <c r="T225" s="51">
        <v>8854644</v>
      </c>
      <c r="U225" s="51">
        <v>9107859</v>
      </c>
      <c r="V225" s="51">
        <v>9372406</v>
      </c>
      <c r="W225" s="51">
        <v>9646656</v>
      </c>
      <c r="X225" s="51">
        <v>9925170</v>
      </c>
      <c r="Y225" s="51">
        <v>10200392</v>
      </c>
      <c r="Z225" s="52">
        <v>10467278</v>
      </c>
      <c r="AA225" s="51">
        <v>10723651</v>
      </c>
      <c r="AB225" s="51">
        <v>10972245</v>
      </c>
      <c r="AC225" s="51">
        <v>11218960</v>
      </c>
      <c r="AD225" s="51">
        <v>11472278</v>
      </c>
      <c r="AE225" s="51">
        <v>11738432</v>
      </c>
      <c r="AF225" s="51">
        <v>12019481</v>
      </c>
      <c r="AG225" s="52">
        <v>12313942</v>
      </c>
      <c r="AH225" s="51">
        <v>12620219</v>
      </c>
      <c r="AI225" s="51">
        <v>12935368</v>
      </c>
      <c r="AJ225" s="51">
        <f t="shared" si="13"/>
        <v>12926409</v>
      </c>
      <c r="AK225" s="51">
        <f t="shared" si="14"/>
        <v>13474959</v>
      </c>
      <c r="AM225" t="s">
        <v>4342</v>
      </c>
      <c r="AN225" t="s">
        <v>1641</v>
      </c>
      <c r="AO225" t="s">
        <v>1688</v>
      </c>
      <c r="AP225" t="s">
        <v>1689</v>
      </c>
      <c r="AQ225">
        <v>230095643</v>
      </c>
      <c r="AR225">
        <v>235707834.36000001</v>
      </c>
      <c r="AS225">
        <v>241474865.64000002</v>
      </c>
      <c r="AT225">
        <v>247407902.92000002</v>
      </c>
      <c r="AU225">
        <v>253513755</v>
      </c>
      <c r="AV225">
        <v>259802047</v>
      </c>
      <c r="AW225">
        <v>266285415.12</v>
      </c>
      <c r="AX225">
        <v>272982895.12</v>
      </c>
      <c r="AY225">
        <v>279917704.31999999</v>
      </c>
      <c r="AZ225">
        <v>287116152.51999998</v>
      </c>
      <c r="BA225">
        <v>294600302</v>
      </c>
      <c r="BB225">
        <v>302401505.11199999</v>
      </c>
      <c r="BC225">
        <v>310493643.03200006</v>
      </c>
      <c r="BD225">
        <v>318892774.912</v>
      </c>
      <c r="BE225">
        <v>327618982.352</v>
      </c>
      <c r="BF225">
        <v>336687011</v>
      </c>
      <c r="BG225">
        <v>346105802.472</v>
      </c>
      <c r="BH225">
        <v>355867688.83199996</v>
      </c>
      <c r="BI225">
        <v>365969281.63199997</v>
      </c>
      <c r="BJ225">
        <v>376406533.31200004</v>
      </c>
      <c r="BK225">
        <v>387173609</v>
      </c>
      <c r="BL225">
        <v>398254895.16475964</v>
      </c>
      <c r="BM225">
        <v>409651972.22098279</v>
      </c>
      <c r="BN225">
        <v>421373976.51495922</v>
      </c>
      <c r="BO225">
        <v>433434463.14228374</v>
      </c>
      <c r="BP225">
        <v>445837726</v>
      </c>
      <c r="BQ225">
        <v>458580703.64159995</v>
      </c>
      <c r="BR225">
        <v>471638471.85760003</v>
      </c>
      <c r="BS225">
        <v>484979371.95873779</v>
      </c>
      <c r="BT225">
        <v>498562130.51919705</v>
      </c>
      <c r="BU225">
        <v>512351171</v>
      </c>
      <c r="BV225">
        <v>526423284.7500366</v>
      </c>
      <c r="BW225">
        <v>540784742.75349236</v>
      </c>
      <c r="BX225">
        <v>555423710.80551088</v>
      </c>
      <c r="BY225">
        <v>570335070.28424287</v>
      </c>
      <c r="BZ225">
        <v>585508694</v>
      </c>
      <c r="CA225">
        <v>600967941.95375645</v>
      </c>
      <c r="CB225">
        <v>616731016.03834188</v>
      </c>
      <c r="CC225">
        <v>632808351.7772342</v>
      </c>
      <c r="CD225">
        <v>649272921.53414011</v>
      </c>
      <c r="CE225">
        <v>666157589</v>
      </c>
      <c r="CF225">
        <v>683268197</v>
      </c>
      <c r="CG225">
        <v>700491897</v>
      </c>
      <c r="CH225">
        <v>718082923</v>
      </c>
      <c r="CI225">
        <v>736051393</v>
      </c>
      <c r="CJ225">
        <v>754427324</v>
      </c>
      <c r="CK225">
        <v>773226925</v>
      </c>
      <c r="CL225">
        <v>792458142</v>
      </c>
      <c r="CM225">
        <v>812190898</v>
      </c>
      <c r="CN225">
        <v>832440507</v>
      </c>
      <c r="CO225">
        <v>853231271</v>
      </c>
      <c r="CP225">
        <v>874841049</v>
      </c>
    </row>
    <row r="226" spans="1:94">
      <c r="A226" s="51" t="s">
        <v>4127</v>
      </c>
      <c r="B226" s="51" t="s">
        <v>1681</v>
      </c>
      <c r="C226" s="51" t="s">
        <v>1688</v>
      </c>
      <c r="D226" s="51" t="s">
        <v>1689</v>
      </c>
      <c r="E226" s="51" t="str">
        <f>CONCATENATE(A226,".",D226)</f>
        <v>Zimbabwe.SP.POP.TOTL</v>
      </c>
      <c r="F226" s="52">
        <v>7282344</v>
      </c>
      <c r="G226" s="51">
        <v>7563422</v>
      </c>
      <c r="H226" s="51">
        <v>7865882</v>
      </c>
      <c r="I226" s="51">
        <v>8184815</v>
      </c>
      <c r="J226" s="51">
        <v>8513080</v>
      </c>
      <c r="K226" s="51">
        <v>8844625</v>
      </c>
      <c r="L226" s="51">
        <v>9177424</v>
      </c>
      <c r="M226" s="51">
        <v>9510183</v>
      </c>
      <c r="N226" s="51">
        <v>9838317</v>
      </c>
      <c r="O226" s="51">
        <v>10156694</v>
      </c>
      <c r="P226" s="51">
        <v>10461122</v>
      </c>
      <c r="Q226" s="52">
        <v>10748390</v>
      </c>
      <c r="R226" s="51">
        <v>11017057</v>
      </c>
      <c r="S226" s="51">
        <v>11266978</v>
      </c>
      <c r="T226" s="51">
        <v>11499014</v>
      </c>
      <c r="U226" s="51">
        <v>11713351</v>
      </c>
      <c r="V226" s="51">
        <v>11911509</v>
      </c>
      <c r="W226" s="51">
        <v>12091779</v>
      </c>
      <c r="X226" s="51">
        <v>12247626</v>
      </c>
      <c r="Y226" s="51">
        <v>12370456</v>
      </c>
      <c r="Z226" s="52">
        <v>12455362</v>
      </c>
      <c r="AA226" s="51">
        <v>12502406</v>
      </c>
      <c r="AB226" s="51">
        <v>12517662</v>
      </c>
      <c r="AC226" s="51">
        <v>12510191</v>
      </c>
      <c r="AD226" s="51">
        <v>12492297</v>
      </c>
      <c r="AE226" s="51">
        <v>12475084</v>
      </c>
      <c r="AF226" s="51">
        <v>12459352</v>
      </c>
      <c r="AG226" s="52">
        <v>12449219</v>
      </c>
      <c r="AH226" s="51">
        <v>12462879</v>
      </c>
      <c r="AI226" s="51">
        <v>12522784</v>
      </c>
      <c r="AJ226" s="51">
        <f t="shared" si="13"/>
        <v>12571454</v>
      </c>
      <c r="AK226" s="51">
        <f t="shared" si="14"/>
        <v>12754378</v>
      </c>
      <c r="AM226" t="s">
        <v>4114</v>
      </c>
      <c r="AN226" t="s">
        <v>1642</v>
      </c>
      <c r="AO226" t="s">
        <v>1688</v>
      </c>
      <c r="AP226" t="s">
        <v>1689</v>
      </c>
      <c r="AQ226">
        <v>8319466</v>
      </c>
      <c r="AR226">
        <v>8544266</v>
      </c>
      <c r="AS226">
        <v>8774169</v>
      </c>
      <c r="AT226">
        <v>9009713</v>
      </c>
      <c r="AU226">
        <v>9251530</v>
      </c>
      <c r="AV226">
        <v>9500650</v>
      </c>
      <c r="AW226">
        <v>9757054</v>
      </c>
      <c r="AX226">
        <v>10021882</v>
      </c>
      <c r="AY226">
        <v>10298939</v>
      </c>
      <c r="AZ226">
        <v>10593106</v>
      </c>
      <c r="BA226">
        <v>10908093</v>
      </c>
      <c r="BB226">
        <v>11246711</v>
      </c>
      <c r="BC226">
        <v>11608668</v>
      </c>
      <c r="BD226">
        <v>11991377</v>
      </c>
      <c r="BE226">
        <v>12391065</v>
      </c>
      <c r="BF226">
        <v>12804232</v>
      </c>
      <c r="BG226">
        <v>13229213</v>
      </c>
      <c r="BH226">
        <v>13667877</v>
      </c>
      <c r="BI226">
        <v>14123072</v>
      </c>
      <c r="BJ226">
        <v>14598961</v>
      </c>
      <c r="BK226">
        <v>15097157</v>
      </c>
      <c r="BL226">
        <v>15619826</v>
      </c>
      <c r="BM226">
        <v>16162833</v>
      </c>
      <c r="BN226">
        <v>16712984</v>
      </c>
      <c r="BO226">
        <v>17251979</v>
      </c>
      <c r="BP226">
        <v>17768767</v>
      </c>
      <c r="BQ226">
        <v>18271732</v>
      </c>
      <c r="BR226">
        <v>18777923</v>
      </c>
      <c r="BS226">
        <v>19299231</v>
      </c>
      <c r="BT226">
        <v>19854832</v>
      </c>
      <c r="BU226">
        <v>20457023</v>
      </c>
      <c r="BV226">
        <v>21175179</v>
      </c>
      <c r="BW226">
        <v>22026876</v>
      </c>
      <c r="BX226">
        <v>22933396</v>
      </c>
      <c r="BY226">
        <v>23803467</v>
      </c>
      <c r="BZ226">
        <v>24538815</v>
      </c>
      <c r="CA226">
        <v>25160191</v>
      </c>
      <c r="CB226">
        <v>25763173</v>
      </c>
      <c r="CC226">
        <v>26356626</v>
      </c>
      <c r="CD226">
        <v>26949878</v>
      </c>
      <c r="CE226">
        <v>27556383</v>
      </c>
      <c r="CF226">
        <v>28177967</v>
      </c>
      <c r="CG226">
        <v>28806330</v>
      </c>
      <c r="CH226">
        <v>29445166</v>
      </c>
      <c r="CI226">
        <v>30101696</v>
      </c>
      <c r="CJ226">
        <v>30777563</v>
      </c>
      <c r="CK226">
        <v>31400127</v>
      </c>
      <c r="CL226">
        <v>31934782</v>
      </c>
      <c r="CM226">
        <v>32438306</v>
      </c>
      <c r="CN226">
        <v>32970881</v>
      </c>
      <c r="CO226">
        <v>33603637</v>
      </c>
      <c r="CP226">
        <v>34318385</v>
      </c>
    </row>
    <row r="227" spans="1:94" ht="15.75">
      <c r="A227" s="85" t="s">
        <v>3712</v>
      </c>
      <c r="C227" s="51" t="s">
        <v>1690</v>
      </c>
      <c r="D227" s="51" t="s">
        <v>1687</v>
      </c>
      <c r="E227" s="51" t="str">
        <f>CONCATENATE(A227,".",D227)</f>
        <v>Taiwan.SP.TER.TOTL.IN</v>
      </c>
      <c r="AJ227" s="51" t="e">
        <f t="shared" si="13"/>
        <v>#N/A</v>
      </c>
      <c r="AK227" s="51" t="e">
        <f t="shared" si="14"/>
        <v>#N/A</v>
      </c>
      <c r="AM227" t="s">
        <v>23</v>
      </c>
      <c r="AN227" t="s">
        <v>1643</v>
      </c>
      <c r="AO227" t="s">
        <v>1688</v>
      </c>
      <c r="AP227" t="s">
        <v>1689</v>
      </c>
      <c r="AQ227">
        <v>290000</v>
      </c>
      <c r="AR227">
        <v>298272</v>
      </c>
      <c r="AS227">
        <v>306474</v>
      </c>
      <c r="AT227">
        <v>314747</v>
      </c>
      <c r="AU227">
        <v>323298</v>
      </c>
      <c r="AV227">
        <v>332197</v>
      </c>
      <c r="AW227">
        <v>341643</v>
      </c>
      <c r="AX227">
        <v>351379</v>
      </c>
      <c r="AY227">
        <v>360486</v>
      </c>
      <c r="AZ227">
        <v>367733</v>
      </c>
      <c r="BA227">
        <v>372297</v>
      </c>
      <c r="BB227">
        <v>373795</v>
      </c>
      <c r="BC227">
        <v>372648</v>
      </c>
      <c r="BD227">
        <v>369834</v>
      </c>
      <c r="BE227">
        <v>366767</v>
      </c>
      <c r="BF227">
        <v>364497</v>
      </c>
      <c r="BG227">
        <v>363386</v>
      </c>
      <c r="BH227">
        <v>363227</v>
      </c>
      <c r="BI227">
        <v>363818</v>
      </c>
      <c r="BJ227">
        <v>364751</v>
      </c>
      <c r="BK227">
        <v>365749</v>
      </c>
      <c r="BL227">
        <v>366770</v>
      </c>
      <c r="BM227">
        <v>368027</v>
      </c>
      <c r="BN227">
        <v>369782</v>
      </c>
      <c r="BO227">
        <v>372398</v>
      </c>
      <c r="BP227">
        <v>376102</v>
      </c>
      <c r="BQ227">
        <v>381012</v>
      </c>
      <c r="BR227">
        <v>386974</v>
      </c>
      <c r="BS227">
        <v>393605</v>
      </c>
      <c r="BT227">
        <v>400375</v>
      </c>
      <c r="BU227">
        <v>406890</v>
      </c>
      <c r="BV227">
        <v>413011</v>
      </c>
      <c r="BW227">
        <v>418828</v>
      </c>
      <c r="BX227">
        <v>424455</v>
      </c>
      <c r="BY227">
        <v>430102</v>
      </c>
      <c r="BZ227">
        <v>435920</v>
      </c>
      <c r="CA227">
        <v>441896</v>
      </c>
      <c r="CB227">
        <v>447957</v>
      </c>
      <c r="CC227">
        <v>454124</v>
      </c>
      <c r="CD227">
        <v>460419</v>
      </c>
      <c r="CE227">
        <v>466846</v>
      </c>
      <c r="CF227">
        <v>473431</v>
      </c>
      <c r="CG227">
        <v>480132</v>
      </c>
      <c r="CH227">
        <v>486800</v>
      </c>
      <c r="CI227">
        <v>493236</v>
      </c>
      <c r="CJ227">
        <v>499294</v>
      </c>
      <c r="CK227">
        <v>504913</v>
      </c>
      <c r="CL227">
        <v>510136</v>
      </c>
      <c r="CM227">
        <v>515066</v>
      </c>
      <c r="CN227">
        <v>519861</v>
      </c>
      <c r="CO227">
        <v>524636</v>
      </c>
      <c r="CP227">
        <v>529419</v>
      </c>
    </row>
    <row r="228" spans="1:94" ht="15.75">
      <c r="A228" s="85" t="s">
        <v>3712</v>
      </c>
      <c r="C228" s="51" t="s">
        <v>1688</v>
      </c>
      <c r="D228" s="51" t="s">
        <v>1689</v>
      </c>
      <c r="E228" s="51" t="str">
        <f>CONCATENATE(A228,".",D228)</f>
        <v>Taiwan.SP.POP.TOTL</v>
      </c>
      <c r="AM228" t="s">
        <v>4132</v>
      </c>
      <c r="AN228" t="s">
        <v>1644</v>
      </c>
      <c r="AO228" t="s">
        <v>1688</v>
      </c>
      <c r="AP228" t="s">
        <v>1689</v>
      </c>
      <c r="AQ228">
        <v>349181</v>
      </c>
      <c r="AR228">
        <v>357459</v>
      </c>
      <c r="AS228">
        <v>365645</v>
      </c>
      <c r="AT228">
        <v>373904</v>
      </c>
      <c r="AU228">
        <v>382477</v>
      </c>
      <c r="AV228">
        <v>391553</v>
      </c>
      <c r="AW228">
        <v>401184</v>
      </c>
      <c r="AX228">
        <v>411365</v>
      </c>
      <c r="AY228">
        <v>422152</v>
      </c>
      <c r="AZ228">
        <v>433598</v>
      </c>
      <c r="BA228">
        <v>445735</v>
      </c>
      <c r="BB228">
        <v>458611</v>
      </c>
      <c r="BC228">
        <v>472236</v>
      </c>
      <c r="BD228">
        <v>486560</v>
      </c>
      <c r="BE228">
        <v>501509</v>
      </c>
      <c r="BF228">
        <v>517024</v>
      </c>
      <c r="BG228">
        <v>533202</v>
      </c>
      <c r="BH228">
        <v>550089</v>
      </c>
      <c r="BI228">
        <v>567534</v>
      </c>
      <c r="BJ228">
        <v>585327</v>
      </c>
      <c r="BK228">
        <v>603385</v>
      </c>
      <c r="BL228">
        <v>621346</v>
      </c>
      <c r="BM228">
        <v>639383</v>
      </c>
      <c r="BN228">
        <v>658564</v>
      </c>
      <c r="BO228">
        <v>680341</v>
      </c>
      <c r="BP228">
        <v>705602</v>
      </c>
      <c r="BQ228">
        <v>734925</v>
      </c>
      <c r="BR228">
        <v>767579</v>
      </c>
      <c r="BS228">
        <v>801540</v>
      </c>
      <c r="BT228">
        <v>833994</v>
      </c>
      <c r="BU228">
        <v>862947</v>
      </c>
      <c r="BV228">
        <v>887467</v>
      </c>
      <c r="BW228">
        <v>908158</v>
      </c>
      <c r="BX228">
        <v>926420</v>
      </c>
      <c r="BY228">
        <v>944404</v>
      </c>
      <c r="BZ228">
        <v>963591</v>
      </c>
      <c r="CA228">
        <v>984632</v>
      </c>
      <c r="CB228">
        <v>1006824</v>
      </c>
      <c r="CC228">
        <v>1008143</v>
      </c>
      <c r="CD228">
        <v>1009464</v>
      </c>
      <c r="CE228">
        <v>1010787</v>
      </c>
      <c r="CF228">
        <v>1012111</v>
      </c>
      <c r="CG228">
        <v>1013437</v>
      </c>
      <c r="CH228">
        <v>1014765</v>
      </c>
      <c r="CI228">
        <v>1016094</v>
      </c>
      <c r="CJ228">
        <v>1017425</v>
      </c>
      <c r="CK228">
        <v>1018758</v>
      </c>
      <c r="CL228">
        <v>1020102</v>
      </c>
      <c r="CM228">
        <v>1031747</v>
      </c>
      <c r="CN228">
        <v>1043509</v>
      </c>
      <c r="CO228">
        <v>1055506</v>
      </c>
      <c r="CP228">
        <v>1067773</v>
      </c>
    </row>
    <row r="229" spans="1:94">
      <c r="A229" s="51" t="s">
        <v>1691</v>
      </c>
      <c r="AM229" t="s">
        <v>4180</v>
      </c>
      <c r="AN229" t="s">
        <v>1645</v>
      </c>
      <c r="AO229" t="s">
        <v>1688</v>
      </c>
      <c r="AP229" t="s">
        <v>1689</v>
      </c>
      <c r="AQ229">
        <v>7484656</v>
      </c>
      <c r="AR229">
        <v>7519998</v>
      </c>
      <c r="AS229">
        <v>7561588</v>
      </c>
      <c r="AT229">
        <v>7604328</v>
      </c>
      <c r="AU229">
        <v>7661354</v>
      </c>
      <c r="AV229">
        <v>7733853</v>
      </c>
      <c r="AW229">
        <v>7807797</v>
      </c>
      <c r="AX229">
        <v>7867931</v>
      </c>
      <c r="AY229">
        <v>7912273</v>
      </c>
      <c r="AZ229">
        <v>7968072</v>
      </c>
      <c r="BA229">
        <v>8042801</v>
      </c>
      <c r="BB229">
        <v>8098334</v>
      </c>
      <c r="BC229">
        <v>8122300</v>
      </c>
      <c r="BD229">
        <v>8136312</v>
      </c>
      <c r="BE229">
        <v>8159955</v>
      </c>
      <c r="BF229">
        <v>8192437</v>
      </c>
      <c r="BG229">
        <v>8222286</v>
      </c>
      <c r="BH229">
        <v>8251540.0000000009</v>
      </c>
      <c r="BI229">
        <v>8275599</v>
      </c>
      <c r="BJ229">
        <v>8293678</v>
      </c>
      <c r="BK229">
        <v>8310531.0000000009</v>
      </c>
      <c r="BL229">
        <v>8320503.0000000009</v>
      </c>
      <c r="BM229">
        <v>8325263.0000000009</v>
      </c>
      <c r="BN229">
        <v>8329032.9999999991</v>
      </c>
      <c r="BO229">
        <v>8336605</v>
      </c>
      <c r="BP229">
        <v>8350386</v>
      </c>
      <c r="BQ229">
        <v>8369829</v>
      </c>
      <c r="BR229">
        <v>8397804</v>
      </c>
      <c r="BS229">
        <v>8436489</v>
      </c>
      <c r="BT229">
        <v>8492964</v>
      </c>
      <c r="BU229">
        <v>8558835</v>
      </c>
      <c r="BV229">
        <v>8617375</v>
      </c>
      <c r="BW229">
        <v>8668067</v>
      </c>
      <c r="BX229">
        <v>8718561</v>
      </c>
      <c r="BY229">
        <v>8780745</v>
      </c>
      <c r="BZ229">
        <v>8826939</v>
      </c>
      <c r="CA229">
        <v>8840998</v>
      </c>
      <c r="CB229">
        <v>8846062</v>
      </c>
      <c r="CC229">
        <v>8850974</v>
      </c>
      <c r="CD229">
        <v>8857874</v>
      </c>
      <c r="CE229">
        <v>8872109</v>
      </c>
      <c r="CF229">
        <v>8895960</v>
      </c>
      <c r="CG229">
        <v>8924958</v>
      </c>
      <c r="CH229">
        <v>8958229</v>
      </c>
      <c r="CI229">
        <v>8993531</v>
      </c>
      <c r="CJ229">
        <v>9029572</v>
      </c>
      <c r="CK229">
        <v>9080505</v>
      </c>
      <c r="CL229">
        <v>9148092</v>
      </c>
      <c r="CM229">
        <v>9219637</v>
      </c>
      <c r="CN229">
        <v>9298515</v>
      </c>
      <c r="CO229">
        <v>9378126</v>
      </c>
      <c r="CP229">
        <v>9453000</v>
      </c>
    </row>
    <row r="230" spans="1:94" ht="15.75">
      <c r="A230" s="84" t="s">
        <v>898</v>
      </c>
      <c r="AM230" t="s">
        <v>4181</v>
      </c>
      <c r="AN230" t="s">
        <v>1646</v>
      </c>
      <c r="AO230" t="s">
        <v>1688</v>
      </c>
      <c r="AP230" t="s">
        <v>1689</v>
      </c>
      <c r="AQ230">
        <v>5327827</v>
      </c>
      <c r="AR230">
        <v>5434294</v>
      </c>
      <c r="AS230">
        <v>5573815</v>
      </c>
      <c r="AT230">
        <v>5694247</v>
      </c>
      <c r="AU230">
        <v>5789228</v>
      </c>
      <c r="AV230">
        <v>5856472</v>
      </c>
      <c r="AW230">
        <v>5918002</v>
      </c>
      <c r="AX230">
        <v>5991785</v>
      </c>
      <c r="AY230">
        <v>6067714</v>
      </c>
      <c r="AZ230">
        <v>6136387</v>
      </c>
      <c r="BA230">
        <v>6180877</v>
      </c>
      <c r="BB230">
        <v>6213399</v>
      </c>
      <c r="BC230">
        <v>6260956</v>
      </c>
      <c r="BD230">
        <v>6307347</v>
      </c>
      <c r="BE230">
        <v>6341405</v>
      </c>
      <c r="BF230">
        <v>6338632</v>
      </c>
      <c r="BG230">
        <v>6302504</v>
      </c>
      <c r="BH230">
        <v>6281174</v>
      </c>
      <c r="BI230">
        <v>6281738</v>
      </c>
      <c r="BJ230">
        <v>6294365</v>
      </c>
      <c r="BK230">
        <v>6319408</v>
      </c>
      <c r="BL230">
        <v>6354074</v>
      </c>
      <c r="BM230">
        <v>6391309</v>
      </c>
      <c r="BN230">
        <v>6418773</v>
      </c>
      <c r="BO230">
        <v>6441865</v>
      </c>
      <c r="BP230">
        <v>6470365</v>
      </c>
      <c r="BQ230">
        <v>6504124</v>
      </c>
      <c r="BR230">
        <v>6545106</v>
      </c>
      <c r="BS230">
        <v>6593386</v>
      </c>
      <c r="BT230">
        <v>6646912</v>
      </c>
      <c r="BU230">
        <v>6715519</v>
      </c>
      <c r="BV230">
        <v>6799978</v>
      </c>
      <c r="BW230">
        <v>6875364</v>
      </c>
      <c r="BX230">
        <v>6938265</v>
      </c>
      <c r="BY230">
        <v>6993795</v>
      </c>
      <c r="BZ230">
        <v>7040687</v>
      </c>
      <c r="CA230">
        <v>7071850</v>
      </c>
      <c r="CB230">
        <v>7088906</v>
      </c>
      <c r="CC230">
        <v>7110001</v>
      </c>
      <c r="CD230">
        <v>7143991</v>
      </c>
      <c r="CE230">
        <v>7184250</v>
      </c>
      <c r="CF230">
        <v>7229854</v>
      </c>
      <c r="CG230">
        <v>7284753</v>
      </c>
      <c r="CH230">
        <v>7339001</v>
      </c>
      <c r="CI230">
        <v>7389625</v>
      </c>
      <c r="CJ230">
        <v>7437115</v>
      </c>
      <c r="CK230">
        <v>7483934</v>
      </c>
      <c r="CL230">
        <v>7551117</v>
      </c>
      <c r="CM230">
        <v>7647675</v>
      </c>
      <c r="CN230">
        <v>7743831</v>
      </c>
      <c r="CO230">
        <v>7826153</v>
      </c>
      <c r="CP230">
        <v>7907000</v>
      </c>
    </row>
    <row r="231" spans="1:94">
      <c r="AM231" t="s">
        <v>4345</v>
      </c>
      <c r="AN231" t="s">
        <v>1647</v>
      </c>
      <c r="AO231" t="s">
        <v>1688</v>
      </c>
      <c r="AP231" t="s">
        <v>1689</v>
      </c>
      <c r="AQ231">
        <v>4566822</v>
      </c>
      <c r="AR231">
        <v>4716875</v>
      </c>
      <c r="AS231">
        <v>4872506</v>
      </c>
      <c r="AT231">
        <v>5034188</v>
      </c>
      <c r="AU231">
        <v>5202606</v>
      </c>
      <c r="AV231">
        <v>5378287</v>
      </c>
      <c r="AW231">
        <v>5561371</v>
      </c>
      <c r="AX231">
        <v>5751807</v>
      </c>
      <c r="AY231">
        <v>5949690</v>
      </c>
      <c r="AZ231">
        <v>6155081</v>
      </c>
      <c r="BA231">
        <v>6368017</v>
      </c>
      <c r="BB231">
        <v>6588936</v>
      </c>
      <c r="BC231">
        <v>6817940</v>
      </c>
      <c r="BD231">
        <v>7054361</v>
      </c>
      <c r="BE231">
        <v>7297254</v>
      </c>
      <c r="BF231">
        <v>7546139</v>
      </c>
      <c r="BG231">
        <v>7800152</v>
      </c>
      <c r="BH231">
        <v>8059995</v>
      </c>
      <c r="BI231">
        <v>8328592.0000000009</v>
      </c>
      <c r="BJ231">
        <v>8609920</v>
      </c>
      <c r="BK231">
        <v>8906543</v>
      </c>
      <c r="BL231">
        <v>9219690</v>
      </c>
      <c r="BM231">
        <v>9547693</v>
      </c>
      <c r="BN231">
        <v>9886629</v>
      </c>
      <c r="BO231">
        <v>10230958</v>
      </c>
      <c r="BP231">
        <v>10576592</v>
      </c>
      <c r="BQ231">
        <v>10921760</v>
      </c>
      <c r="BR231">
        <v>11267240</v>
      </c>
      <c r="BS231">
        <v>11614542</v>
      </c>
      <c r="BT231">
        <v>11966274</v>
      </c>
      <c r="BU231">
        <v>12324116</v>
      </c>
      <c r="BV231">
        <v>12690183</v>
      </c>
      <c r="BW231">
        <v>13063423</v>
      </c>
      <c r="BX231">
        <v>13438799</v>
      </c>
      <c r="BY231">
        <v>13809349</v>
      </c>
      <c r="BZ231">
        <v>14171130</v>
      </c>
      <c r="CA231">
        <v>14518843</v>
      </c>
      <c r="CB231">
        <v>14856464</v>
      </c>
      <c r="CC231">
        <v>15200324</v>
      </c>
      <c r="CD231">
        <v>15572833</v>
      </c>
      <c r="CE231">
        <v>15988534</v>
      </c>
      <c r="CF231">
        <v>16454926</v>
      </c>
      <c r="CG231">
        <v>16962918</v>
      </c>
      <c r="CH231">
        <v>17490104</v>
      </c>
      <c r="CI231">
        <v>18004797</v>
      </c>
      <c r="CJ231">
        <v>18484122</v>
      </c>
      <c r="CK231">
        <v>18860939</v>
      </c>
      <c r="CL231">
        <v>19245438</v>
      </c>
      <c r="CM231">
        <v>19637776</v>
      </c>
      <c r="CN231">
        <v>20038112</v>
      </c>
      <c r="CO231">
        <v>20446609</v>
      </c>
      <c r="CP231">
        <v>20820311</v>
      </c>
    </row>
    <row r="232" spans="1:94">
      <c r="AM232" t="s">
        <v>4347</v>
      </c>
      <c r="AN232" t="s">
        <v>1648</v>
      </c>
      <c r="AO232" t="s">
        <v>1688</v>
      </c>
      <c r="AP232" t="s">
        <v>1689</v>
      </c>
      <c r="AQ232">
        <v>2082499</v>
      </c>
      <c r="AR232">
        <v>2160358</v>
      </c>
      <c r="AS232">
        <v>2245098</v>
      </c>
      <c r="AT232">
        <v>2334221</v>
      </c>
      <c r="AU232">
        <v>2424189</v>
      </c>
      <c r="AV232">
        <v>2512493</v>
      </c>
      <c r="AW232">
        <v>2598074</v>
      </c>
      <c r="AX232">
        <v>2681780</v>
      </c>
      <c r="AY232">
        <v>2765317</v>
      </c>
      <c r="AZ232">
        <v>2851284</v>
      </c>
      <c r="BA232">
        <v>2941501</v>
      </c>
      <c r="BB232">
        <v>3036693</v>
      </c>
      <c r="BC232">
        <v>3136061</v>
      </c>
      <c r="BD232">
        <v>3238090</v>
      </c>
      <c r="BE232">
        <v>3340561</v>
      </c>
      <c r="BF232">
        <v>3441990</v>
      </c>
      <c r="BG232">
        <v>3541938</v>
      </c>
      <c r="BH232">
        <v>3641296</v>
      </c>
      <c r="BI232">
        <v>3741547</v>
      </c>
      <c r="BJ232">
        <v>3844809</v>
      </c>
      <c r="BK232">
        <v>3952691</v>
      </c>
      <c r="BL232">
        <v>4064671</v>
      </c>
      <c r="BM232">
        <v>4180321</v>
      </c>
      <c r="BN232">
        <v>4301334</v>
      </c>
      <c r="BO232">
        <v>4429847</v>
      </c>
      <c r="BP232">
        <v>4566786</v>
      </c>
      <c r="BQ232">
        <v>4713454</v>
      </c>
      <c r="BR232">
        <v>4867754</v>
      </c>
      <c r="BS232">
        <v>5023022</v>
      </c>
      <c r="BT232">
        <v>5170285</v>
      </c>
      <c r="BU232">
        <v>5303152</v>
      </c>
      <c r="BV232">
        <v>5418785</v>
      </c>
      <c r="BW232">
        <v>5519021</v>
      </c>
      <c r="BX232">
        <v>5607922</v>
      </c>
      <c r="BY232">
        <v>5691845</v>
      </c>
      <c r="BZ232">
        <v>5775404</v>
      </c>
      <c r="CA232">
        <v>5860334</v>
      </c>
      <c r="CB232">
        <v>5945181</v>
      </c>
      <c r="CC232">
        <v>6027676</v>
      </c>
      <c r="CD232">
        <v>6104268</v>
      </c>
      <c r="CE232">
        <v>6172807</v>
      </c>
      <c r="CF232">
        <v>6232587</v>
      </c>
      <c r="CG232">
        <v>6285809</v>
      </c>
      <c r="CH232">
        <v>6336724</v>
      </c>
      <c r="CI232">
        <v>6391120</v>
      </c>
      <c r="CJ232">
        <v>6453240</v>
      </c>
      <c r="CK232">
        <v>6524634</v>
      </c>
      <c r="CL232">
        <v>6604426</v>
      </c>
      <c r="CM232">
        <v>6691416</v>
      </c>
      <c r="CN232">
        <v>6783390</v>
      </c>
      <c r="CO232">
        <v>6878637</v>
      </c>
      <c r="CP232">
        <v>6976958</v>
      </c>
    </row>
    <row r="233" spans="1:94">
      <c r="AM233" t="s">
        <v>4115</v>
      </c>
      <c r="AN233" t="s">
        <v>1649</v>
      </c>
      <c r="AO233" t="s">
        <v>1688</v>
      </c>
      <c r="AP233" t="s">
        <v>1689</v>
      </c>
      <c r="AQ233">
        <v>10074485</v>
      </c>
      <c r="AR233">
        <v>10373274</v>
      </c>
      <c r="AS233">
        <v>10683638</v>
      </c>
      <c r="AT233">
        <v>11005471</v>
      </c>
      <c r="AU233">
        <v>11338515</v>
      </c>
      <c r="AV233">
        <v>11682835</v>
      </c>
      <c r="AW233">
        <v>12038154</v>
      </c>
      <c r="AX233">
        <v>12405300</v>
      </c>
      <c r="AY233">
        <v>12786751</v>
      </c>
      <c r="AZ233">
        <v>13185749</v>
      </c>
      <c r="BA233">
        <v>13604523</v>
      </c>
      <c r="BB233">
        <v>14044480</v>
      </c>
      <c r="BC233">
        <v>14504837</v>
      </c>
      <c r="BD233">
        <v>14982938</v>
      </c>
      <c r="BE233">
        <v>15474884</v>
      </c>
      <c r="BF233">
        <v>15977990</v>
      </c>
      <c r="BG233">
        <v>16491445</v>
      </c>
      <c r="BH233">
        <v>17016577</v>
      </c>
      <c r="BI233">
        <v>17555450</v>
      </c>
      <c r="BJ233">
        <v>18111097</v>
      </c>
      <c r="BK233">
        <v>18685789</v>
      </c>
      <c r="BL233">
        <v>19281182</v>
      </c>
      <c r="BM233">
        <v>19897071</v>
      </c>
      <c r="BN233">
        <v>20531760</v>
      </c>
      <c r="BO233">
        <v>21182600</v>
      </c>
      <c r="BP233">
        <v>21848290</v>
      </c>
      <c r="BQ233">
        <v>22525148</v>
      </c>
      <c r="BR233">
        <v>23215060</v>
      </c>
      <c r="BS233">
        <v>23928658</v>
      </c>
      <c r="BT233">
        <v>24680404</v>
      </c>
      <c r="BU233">
        <v>25478979</v>
      </c>
      <c r="BV233">
        <v>26331511</v>
      </c>
      <c r="BW233">
        <v>27230502</v>
      </c>
      <c r="BX233">
        <v>28152305</v>
      </c>
      <c r="BY233">
        <v>29064223</v>
      </c>
      <c r="BZ233">
        <v>29943732</v>
      </c>
      <c r="CA233">
        <v>30783155</v>
      </c>
      <c r="CB233">
        <v>31592450</v>
      </c>
      <c r="CC233">
        <v>32388671</v>
      </c>
      <c r="CD233">
        <v>33197305</v>
      </c>
      <c r="CE233">
        <v>34038161</v>
      </c>
      <c r="CF233">
        <v>34917073</v>
      </c>
      <c r="CG233">
        <v>35832494</v>
      </c>
      <c r="CH233">
        <v>36788281</v>
      </c>
      <c r="CI233">
        <v>37786946</v>
      </c>
      <c r="CJ233">
        <v>38831024</v>
      </c>
      <c r="CK233">
        <v>39923609</v>
      </c>
      <c r="CL233">
        <v>41068185</v>
      </c>
      <c r="CM233">
        <v>42267667</v>
      </c>
      <c r="CN233">
        <v>43524738</v>
      </c>
      <c r="CO233">
        <v>44841226</v>
      </c>
      <c r="CP233">
        <v>46218486</v>
      </c>
    </row>
    <row r="234" spans="1:94">
      <c r="AM234" t="s">
        <v>4023</v>
      </c>
      <c r="AN234" t="s">
        <v>1650</v>
      </c>
      <c r="AO234" t="s">
        <v>1688</v>
      </c>
      <c r="AP234" t="s">
        <v>1689</v>
      </c>
      <c r="AQ234">
        <v>27312399</v>
      </c>
      <c r="AR234">
        <v>28149653</v>
      </c>
      <c r="AS234">
        <v>29016942</v>
      </c>
      <c r="AT234">
        <v>29913729</v>
      </c>
      <c r="AU234">
        <v>30839333</v>
      </c>
      <c r="AV234">
        <v>31792743</v>
      </c>
      <c r="AW234">
        <v>32771644</v>
      </c>
      <c r="AX234">
        <v>33774026</v>
      </c>
      <c r="AY234">
        <v>34799247</v>
      </c>
      <c r="AZ234">
        <v>35846930</v>
      </c>
      <c r="BA234">
        <v>36915397</v>
      </c>
      <c r="BB234">
        <v>38004462</v>
      </c>
      <c r="BC234">
        <v>39109571</v>
      </c>
      <c r="BD234">
        <v>40219377</v>
      </c>
      <c r="BE234">
        <v>41319380</v>
      </c>
      <c r="BF234">
        <v>42398941</v>
      </c>
      <c r="BG234">
        <v>43453204</v>
      </c>
      <c r="BH234">
        <v>44483729</v>
      </c>
      <c r="BI234">
        <v>45494423</v>
      </c>
      <c r="BJ234">
        <v>46492281</v>
      </c>
      <c r="BK234">
        <v>47482643</v>
      </c>
      <c r="BL234">
        <v>48460289</v>
      </c>
      <c r="BM234">
        <v>49422519</v>
      </c>
      <c r="BN234">
        <v>50379788</v>
      </c>
      <c r="BO234">
        <v>51346204</v>
      </c>
      <c r="BP234">
        <v>52328663</v>
      </c>
      <c r="BQ234">
        <v>53339762</v>
      </c>
      <c r="BR234">
        <v>54368583</v>
      </c>
      <c r="BS234">
        <v>55370526</v>
      </c>
      <c r="BT234">
        <v>56284973</v>
      </c>
      <c r="BU234">
        <v>57072058</v>
      </c>
      <c r="BV234">
        <v>57711519</v>
      </c>
      <c r="BW234">
        <v>58225969</v>
      </c>
      <c r="BX234">
        <v>58671177</v>
      </c>
      <c r="BY234">
        <v>59126690</v>
      </c>
      <c r="BZ234">
        <v>59650157</v>
      </c>
      <c r="CA234">
        <v>60258113</v>
      </c>
      <c r="CB234">
        <v>60933752</v>
      </c>
      <c r="CC234">
        <v>61660383</v>
      </c>
      <c r="CD234">
        <v>62408639</v>
      </c>
      <c r="CE234">
        <v>63155029</v>
      </c>
      <c r="CF234">
        <v>63898879</v>
      </c>
      <c r="CG234">
        <v>64642931</v>
      </c>
      <c r="CH234">
        <v>65370277</v>
      </c>
      <c r="CI234">
        <v>66060383</v>
      </c>
      <c r="CJ234">
        <v>66698482.999999993</v>
      </c>
      <c r="CK234">
        <v>67276383</v>
      </c>
      <c r="CL234">
        <v>67796451</v>
      </c>
      <c r="CM234">
        <v>68267982</v>
      </c>
      <c r="CN234">
        <v>68706122</v>
      </c>
      <c r="CO234">
        <v>69122234</v>
      </c>
      <c r="CP234">
        <v>69518555</v>
      </c>
    </row>
    <row r="235" spans="1:94">
      <c r="AM235" t="s">
        <v>1651</v>
      </c>
      <c r="AN235" t="s">
        <v>1652</v>
      </c>
      <c r="AO235" t="s">
        <v>1688</v>
      </c>
      <c r="AP235" t="s">
        <v>1689</v>
      </c>
      <c r="AQ235">
        <v>499676</v>
      </c>
      <c r="AR235">
        <v>508499</v>
      </c>
      <c r="AS235">
        <v>517698</v>
      </c>
      <c r="AT235">
        <v>527284</v>
      </c>
      <c r="AU235">
        <v>537278</v>
      </c>
      <c r="AV235">
        <v>547681</v>
      </c>
      <c r="AW235">
        <v>558110</v>
      </c>
      <c r="AX235">
        <v>568440</v>
      </c>
      <c r="AY235">
        <v>579184</v>
      </c>
      <c r="AZ235">
        <v>591068</v>
      </c>
      <c r="BA235">
        <v>604382</v>
      </c>
      <c r="BB235">
        <v>620126</v>
      </c>
      <c r="BC235">
        <v>637590</v>
      </c>
      <c r="BD235">
        <v>653351</v>
      </c>
      <c r="BE235">
        <v>662785</v>
      </c>
      <c r="BF235">
        <v>662962</v>
      </c>
      <c r="BG235">
        <v>652072</v>
      </c>
      <c r="BH235">
        <v>632134</v>
      </c>
      <c r="BI235">
        <v>608743</v>
      </c>
      <c r="BJ235">
        <v>589744</v>
      </c>
      <c r="BK235">
        <v>580707</v>
      </c>
      <c r="BL235">
        <v>583764</v>
      </c>
      <c r="BM235">
        <v>597067</v>
      </c>
      <c r="BN235">
        <v>617347</v>
      </c>
      <c r="BO235">
        <v>639513</v>
      </c>
      <c r="BP235">
        <v>659846</v>
      </c>
      <c r="BQ235">
        <v>677073</v>
      </c>
      <c r="BR235">
        <v>692306</v>
      </c>
      <c r="BS235">
        <v>706986</v>
      </c>
      <c r="BT235">
        <v>723453</v>
      </c>
      <c r="BU235">
        <v>743145</v>
      </c>
      <c r="BV235">
        <v>767267</v>
      </c>
      <c r="BW235">
        <v>794561</v>
      </c>
      <c r="BX235">
        <v>821141</v>
      </c>
      <c r="BY235">
        <v>841687</v>
      </c>
      <c r="BZ235">
        <v>852817</v>
      </c>
      <c r="CA235">
        <v>852280</v>
      </c>
      <c r="CB235">
        <v>842341</v>
      </c>
      <c r="CC235">
        <v>829617</v>
      </c>
      <c r="CD235">
        <v>823386</v>
      </c>
      <c r="CE235">
        <v>830089</v>
      </c>
      <c r="CF235">
        <v>852522</v>
      </c>
      <c r="CG235">
        <v>888099</v>
      </c>
      <c r="CH235">
        <v>931324</v>
      </c>
      <c r="CI235">
        <v>974024</v>
      </c>
      <c r="CJ235">
        <v>983125</v>
      </c>
      <c r="CK235">
        <v>1014439</v>
      </c>
      <c r="CL235">
        <v>1046030</v>
      </c>
      <c r="CM235">
        <v>1077911</v>
      </c>
      <c r="CN235">
        <v>1110071</v>
      </c>
      <c r="CO235">
        <v>1142502</v>
      </c>
      <c r="CP235">
        <v>1175880</v>
      </c>
    </row>
    <row r="236" spans="1:94">
      <c r="AM236" t="s">
        <v>4117</v>
      </c>
      <c r="AN236" t="s">
        <v>1653</v>
      </c>
      <c r="AO236" t="s">
        <v>1688</v>
      </c>
      <c r="AP236" t="s">
        <v>1689</v>
      </c>
      <c r="AQ236">
        <v>1577708</v>
      </c>
      <c r="AR236">
        <v>1593657</v>
      </c>
      <c r="AS236">
        <v>1607735</v>
      </c>
      <c r="AT236">
        <v>1625493</v>
      </c>
      <c r="AU236">
        <v>1654451</v>
      </c>
      <c r="AV236">
        <v>1699541</v>
      </c>
      <c r="AW236">
        <v>1763332</v>
      </c>
      <c r="AX236">
        <v>1843004</v>
      </c>
      <c r="AY236">
        <v>1931480</v>
      </c>
      <c r="AZ236">
        <v>2018669</v>
      </c>
      <c r="BA236">
        <v>2097273</v>
      </c>
      <c r="BB236">
        <v>2165335</v>
      </c>
      <c r="BC236">
        <v>2225052</v>
      </c>
      <c r="BD236">
        <v>2278418</v>
      </c>
      <c r="BE236">
        <v>2328971</v>
      </c>
      <c r="BF236">
        <v>2379649</v>
      </c>
      <c r="BG236">
        <v>2430120</v>
      </c>
      <c r="BH236">
        <v>2480291</v>
      </c>
      <c r="BI236">
        <v>2533721</v>
      </c>
      <c r="BJ236">
        <v>2594914</v>
      </c>
      <c r="BK236">
        <v>2666921</v>
      </c>
      <c r="BL236">
        <v>2751151</v>
      </c>
      <c r="BM236">
        <v>2846305</v>
      </c>
      <c r="BN236">
        <v>2949279</v>
      </c>
      <c r="BO236">
        <v>3055479</v>
      </c>
      <c r="BP236">
        <v>3161327</v>
      </c>
      <c r="BQ236">
        <v>3266857</v>
      </c>
      <c r="BR236">
        <v>3372562</v>
      </c>
      <c r="BS236">
        <v>3475964</v>
      </c>
      <c r="BT236">
        <v>3574135</v>
      </c>
      <c r="BU236">
        <v>3665509</v>
      </c>
      <c r="BV236">
        <v>3747750</v>
      </c>
      <c r="BW236">
        <v>3822591</v>
      </c>
      <c r="BX236">
        <v>3897510</v>
      </c>
      <c r="BY236">
        <v>3982804</v>
      </c>
      <c r="BZ236">
        <v>4085492</v>
      </c>
      <c r="CA236">
        <v>4208738</v>
      </c>
      <c r="CB236">
        <v>4349349</v>
      </c>
      <c r="CC236">
        <v>4500173</v>
      </c>
      <c r="CD236">
        <v>4650754</v>
      </c>
      <c r="CE236">
        <v>4793504</v>
      </c>
      <c r="CF236">
        <v>4926142</v>
      </c>
      <c r="CG236">
        <v>5050919</v>
      </c>
      <c r="CH236">
        <v>5170252</v>
      </c>
      <c r="CI236">
        <v>5288273</v>
      </c>
      <c r="CJ236">
        <v>5408044</v>
      </c>
      <c r="CK236">
        <v>5529908</v>
      </c>
      <c r="CL236">
        <v>5652811</v>
      </c>
      <c r="CM236">
        <v>5776837</v>
      </c>
      <c r="CN236">
        <v>5901859</v>
      </c>
      <c r="CO236">
        <v>6027798</v>
      </c>
      <c r="CP236">
        <v>6154813</v>
      </c>
    </row>
    <row r="237" spans="1:94">
      <c r="AM237" t="s">
        <v>82</v>
      </c>
      <c r="AN237" t="s">
        <v>1654</v>
      </c>
      <c r="AO237" t="s">
        <v>1688</v>
      </c>
      <c r="AP237" t="s">
        <v>1689</v>
      </c>
      <c r="AQ237">
        <v>61601</v>
      </c>
      <c r="AR237">
        <v>63741</v>
      </c>
      <c r="AS237">
        <v>66257</v>
      </c>
      <c r="AT237">
        <v>69001</v>
      </c>
      <c r="AU237">
        <v>71758</v>
      </c>
      <c r="AV237">
        <v>74364</v>
      </c>
      <c r="AW237">
        <v>76787</v>
      </c>
      <c r="AX237">
        <v>79049</v>
      </c>
      <c r="AY237">
        <v>81096</v>
      </c>
      <c r="AZ237">
        <v>82879</v>
      </c>
      <c r="BA237">
        <v>84369</v>
      </c>
      <c r="BB237">
        <v>85518</v>
      </c>
      <c r="BC237">
        <v>86347</v>
      </c>
      <c r="BD237">
        <v>86982</v>
      </c>
      <c r="BE237">
        <v>87606</v>
      </c>
      <c r="BF237">
        <v>88343</v>
      </c>
      <c r="BG237">
        <v>89252</v>
      </c>
      <c r="BH237">
        <v>90290</v>
      </c>
      <c r="BI237">
        <v>91354</v>
      </c>
      <c r="BJ237">
        <v>92292</v>
      </c>
      <c r="BK237">
        <v>92999</v>
      </c>
      <c r="BL237">
        <v>93443</v>
      </c>
      <c r="BM237">
        <v>93673</v>
      </c>
      <c r="BN237">
        <v>93766</v>
      </c>
      <c r="BO237">
        <v>93829</v>
      </c>
      <c r="BP237">
        <v>93944</v>
      </c>
      <c r="BQ237">
        <v>94139</v>
      </c>
      <c r="BR237">
        <v>94392</v>
      </c>
      <c r="BS237">
        <v>94674</v>
      </c>
      <c r="BT237">
        <v>94938</v>
      </c>
      <c r="BU237">
        <v>95150</v>
      </c>
      <c r="BV237">
        <v>95305</v>
      </c>
      <c r="BW237">
        <v>95426</v>
      </c>
      <c r="BX237">
        <v>95541</v>
      </c>
      <c r="BY237">
        <v>95691</v>
      </c>
      <c r="BZ237">
        <v>95907</v>
      </c>
      <c r="CA237">
        <v>96196</v>
      </c>
      <c r="CB237">
        <v>96551</v>
      </c>
      <c r="CC237">
        <v>96966</v>
      </c>
      <c r="CD237">
        <v>97431</v>
      </c>
      <c r="CE237">
        <v>97935</v>
      </c>
      <c r="CF237">
        <v>98476</v>
      </c>
      <c r="CG237">
        <v>99053</v>
      </c>
      <c r="CH237">
        <v>99659</v>
      </c>
      <c r="CI237">
        <v>100286</v>
      </c>
      <c r="CJ237">
        <v>100926</v>
      </c>
      <c r="CK237">
        <v>101584</v>
      </c>
      <c r="CL237">
        <v>102254</v>
      </c>
      <c r="CM237">
        <v>102910</v>
      </c>
      <c r="CN237">
        <v>103519</v>
      </c>
      <c r="CO237">
        <v>104058</v>
      </c>
      <c r="CP237">
        <v>104509</v>
      </c>
    </row>
    <row r="238" spans="1:94">
      <c r="AM238" t="s">
        <v>1655</v>
      </c>
      <c r="AN238" t="s">
        <v>1656</v>
      </c>
      <c r="AO238" t="s">
        <v>1688</v>
      </c>
      <c r="AP238" t="s">
        <v>1689</v>
      </c>
      <c r="AQ238">
        <v>841210</v>
      </c>
      <c r="AR238">
        <v>856289</v>
      </c>
      <c r="AS238">
        <v>866959</v>
      </c>
      <c r="AT238">
        <v>875083</v>
      </c>
      <c r="AU238">
        <v>883421</v>
      </c>
      <c r="AV238">
        <v>893922</v>
      </c>
      <c r="AW238">
        <v>907340</v>
      </c>
      <c r="AX238">
        <v>922942</v>
      </c>
      <c r="AY238">
        <v>939413</v>
      </c>
      <c r="AZ238">
        <v>954771</v>
      </c>
      <c r="BA238">
        <v>967658</v>
      </c>
      <c r="BB238">
        <v>977679</v>
      </c>
      <c r="BC238">
        <v>985548</v>
      </c>
      <c r="BD238">
        <v>992348</v>
      </c>
      <c r="BE238">
        <v>999650</v>
      </c>
      <c r="BF238">
        <v>1008617</v>
      </c>
      <c r="BG238">
        <v>1019403</v>
      </c>
      <c r="BH238">
        <v>1031694</v>
      </c>
      <c r="BI238">
        <v>1045600</v>
      </c>
      <c r="BJ238">
        <v>1061140</v>
      </c>
      <c r="BK238">
        <v>1078200</v>
      </c>
      <c r="BL238">
        <v>1097067</v>
      </c>
      <c r="BM238">
        <v>1117461</v>
      </c>
      <c r="BN238">
        <v>1138006</v>
      </c>
      <c r="BO238">
        <v>1156858</v>
      </c>
      <c r="BP238">
        <v>1172735</v>
      </c>
      <c r="BQ238">
        <v>1185012</v>
      </c>
      <c r="BR238">
        <v>1194138</v>
      </c>
      <c r="BS238">
        <v>1201224</v>
      </c>
      <c r="BT238">
        <v>1207942</v>
      </c>
      <c r="BU238">
        <v>1215494</v>
      </c>
      <c r="BV238">
        <v>1224233</v>
      </c>
      <c r="BW238">
        <v>1233753</v>
      </c>
      <c r="BX238">
        <v>1243590</v>
      </c>
      <c r="BY238">
        <v>1253000</v>
      </c>
      <c r="BZ238">
        <v>1261443</v>
      </c>
      <c r="CA238">
        <v>1268851</v>
      </c>
      <c r="CB238">
        <v>1275460</v>
      </c>
      <c r="CC238">
        <v>1281396</v>
      </c>
      <c r="CD238">
        <v>1286871</v>
      </c>
      <c r="CE238">
        <v>1292058</v>
      </c>
      <c r="CF238">
        <v>1296962</v>
      </c>
      <c r="CG238">
        <v>1301576</v>
      </c>
      <c r="CH238">
        <v>1306065</v>
      </c>
      <c r="CI238">
        <v>1310622</v>
      </c>
      <c r="CJ238">
        <v>1315386</v>
      </c>
      <c r="CK238">
        <v>1320418</v>
      </c>
      <c r="CL238">
        <v>1325672</v>
      </c>
      <c r="CM238">
        <v>1331040</v>
      </c>
      <c r="CN238">
        <v>1336349</v>
      </c>
      <c r="CO238">
        <v>1341465</v>
      </c>
      <c r="CP238">
        <v>1346350</v>
      </c>
    </row>
    <row r="239" spans="1:94">
      <c r="AM239" t="s">
        <v>4118</v>
      </c>
      <c r="AN239" t="s">
        <v>1657</v>
      </c>
      <c r="AO239" t="s">
        <v>1688</v>
      </c>
      <c r="AP239" t="s">
        <v>1689</v>
      </c>
      <c r="AQ239">
        <v>4220701</v>
      </c>
      <c r="AR239">
        <v>4277371.2</v>
      </c>
      <c r="AS239">
        <v>4350811.2</v>
      </c>
      <c r="AT239">
        <v>4436643.2</v>
      </c>
      <c r="AU239">
        <v>4530835.2</v>
      </c>
      <c r="AV239">
        <v>4630000</v>
      </c>
      <c r="AW239">
        <v>4731395.2</v>
      </c>
      <c r="AX239">
        <v>4832923.2</v>
      </c>
      <c r="AY239">
        <v>4933131.2</v>
      </c>
      <c r="AZ239">
        <v>5031211.2</v>
      </c>
      <c r="BA239">
        <v>5127000</v>
      </c>
      <c r="BB239">
        <v>5208153.9979605703</v>
      </c>
      <c r="BC239">
        <v>5294324.8857164448</v>
      </c>
      <c r="BD239">
        <v>5388708.8857164448</v>
      </c>
      <c r="BE239">
        <v>5493721.9979605712</v>
      </c>
      <c r="BF239">
        <v>5611000</v>
      </c>
      <c r="BG239">
        <v>5742338.5991812078</v>
      </c>
      <c r="BH239">
        <v>5889693.4326459691</v>
      </c>
      <c r="BI239">
        <v>6049539.153866604</v>
      </c>
      <c r="BJ239">
        <v>6215689.8893783502</v>
      </c>
      <c r="BK239">
        <v>6384000</v>
      </c>
      <c r="BL239">
        <v>6555184.5375662856</v>
      </c>
      <c r="BM239">
        <v>6729178.3314631088</v>
      </c>
      <c r="BN239">
        <v>6905135.9886275511</v>
      </c>
      <c r="BO239">
        <v>7042550.1403995948</v>
      </c>
      <c r="BP239">
        <v>7260360.9694841187</v>
      </c>
      <c r="BQ239">
        <v>7492632.5794469751</v>
      </c>
      <c r="BR239">
        <v>7684751.3635353586</v>
      </c>
      <c r="BS239">
        <v>7857618.9811199997</v>
      </c>
      <c r="BT239">
        <v>7958694.3999999994</v>
      </c>
      <c r="BU239">
        <v>8154400</v>
      </c>
      <c r="BV239">
        <v>8318200.0000000009</v>
      </c>
      <c r="BW239">
        <v>8489900</v>
      </c>
      <c r="BX239">
        <v>8657400</v>
      </c>
      <c r="BY239">
        <v>8815400</v>
      </c>
      <c r="BZ239">
        <v>8957500</v>
      </c>
      <c r="CA239">
        <v>9089300</v>
      </c>
      <c r="CB239">
        <v>9215000</v>
      </c>
      <c r="CC239">
        <v>9333300</v>
      </c>
      <c r="CD239">
        <v>9455900</v>
      </c>
      <c r="CE239">
        <v>9563500</v>
      </c>
      <c r="CF239">
        <v>9673600</v>
      </c>
      <c r="CG239">
        <v>9781900</v>
      </c>
      <c r="CH239">
        <v>9839800</v>
      </c>
      <c r="CI239">
        <v>9932400</v>
      </c>
      <c r="CJ239">
        <v>10029000</v>
      </c>
      <c r="CK239">
        <v>10127900</v>
      </c>
      <c r="CL239">
        <v>10225100</v>
      </c>
      <c r="CM239">
        <v>10328900</v>
      </c>
      <c r="CN239">
        <v>10439600</v>
      </c>
      <c r="CO239">
        <v>10549100</v>
      </c>
      <c r="CP239">
        <v>10673800</v>
      </c>
    </row>
    <row r="240" spans="1:94">
      <c r="AM240" t="s">
        <v>4024</v>
      </c>
      <c r="AN240" t="s">
        <v>1658</v>
      </c>
      <c r="AO240" t="s">
        <v>1688</v>
      </c>
      <c r="AP240" t="s">
        <v>1689</v>
      </c>
      <c r="AQ240">
        <v>28160579</v>
      </c>
      <c r="AR240">
        <v>28894367</v>
      </c>
      <c r="AS240">
        <v>29633591</v>
      </c>
      <c r="AT240">
        <v>30373939</v>
      </c>
      <c r="AU240">
        <v>31109820</v>
      </c>
      <c r="AV240">
        <v>31837999</v>
      </c>
      <c r="AW240">
        <v>32556294</v>
      </c>
      <c r="AX240">
        <v>33267998</v>
      </c>
      <c r="AY240">
        <v>33982141</v>
      </c>
      <c r="AZ240">
        <v>34711167</v>
      </c>
      <c r="BA240">
        <v>35464196</v>
      </c>
      <c r="BB240">
        <v>36245756</v>
      </c>
      <c r="BC240">
        <v>37054168</v>
      </c>
      <c r="BD240">
        <v>37884870</v>
      </c>
      <c r="BE240">
        <v>38730367</v>
      </c>
      <c r="BF240">
        <v>39585821</v>
      </c>
      <c r="BG240">
        <v>40446729</v>
      </c>
      <c r="BH240">
        <v>41316297</v>
      </c>
      <c r="BI240">
        <v>42206204</v>
      </c>
      <c r="BJ240">
        <v>43132612</v>
      </c>
      <c r="BK240">
        <v>44105216</v>
      </c>
      <c r="BL240">
        <v>45130008</v>
      </c>
      <c r="BM240">
        <v>46198027</v>
      </c>
      <c r="BN240">
        <v>47285732</v>
      </c>
      <c r="BO240">
        <v>48360679</v>
      </c>
      <c r="BP240">
        <v>49399630</v>
      </c>
      <c r="BQ240">
        <v>50393538</v>
      </c>
      <c r="BR240">
        <v>51349154</v>
      </c>
      <c r="BS240">
        <v>52278499</v>
      </c>
      <c r="BT240">
        <v>53200802</v>
      </c>
      <c r="BU240">
        <v>54130268</v>
      </c>
      <c r="BV240">
        <v>55068880</v>
      </c>
      <c r="BW240">
        <v>56012109</v>
      </c>
      <c r="BX240">
        <v>56959988</v>
      </c>
      <c r="BY240">
        <v>57911273</v>
      </c>
      <c r="BZ240">
        <v>58864649</v>
      </c>
      <c r="CA240">
        <v>59821978</v>
      </c>
      <c r="CB240">
        <v>60783217</v>
      </c>
      <c r="CC240">
        <v>61742674</v>
      </c>
      <c r="CD240">
        <v>62692616</v>
      </c>
      <c r="CE240">
        <v>63627862</v>
      </c>
      <c r="CF240">
        <v>64544914</v>
      </c>
      <c r="CG240">
        <v>65446165</v>
      </c>
      <c r="CH240">
        <v>66339433.000000007</v>
      </c>
      <c r="CI240">
        <v>67235927</v>
      </c>
      <c r="CJ240">
        <v>68143186</v>
      </c>
      <c r="CK240">
        <v>69063538</v>
      </c>
      <c r="CL240">
        <v>69992754</v>
      </c>
      <c r="CM240">
        <v>70923730</v>
      </c>
      <c r="CN240">
        <v>71846212</v>
      </c>
      <c r="CO240">
        <v>72752325</v>
      </c>
      <c r="CP240">
        <v>73639596</v>
      </c>
    </row>
    <row r="241" spans="39:94">
      <c r="AM241" t="s">
        <v>4042</v>
      </c>
      <c r="AN241" t="s">
        <v>1659</v>
      </c>
      <c r="AO241" t="s">
        <v>1688</v>
      </c>
      <c r="AP241" t="s">
        <v>1689</v>
      </c>
      <c r="AQ241">
        <v>1593501</v>
      </c>
      <c r="AR241">
        <v>1649914</v>
      </c>
      <c r="AS241">
        <v>1708711</v>
      </c>
      <c r="AT241">
        <v>1769008</v>
      </c>
      <c r="AU241">
        <v>1829697</v>
      </c>
      <c r="AV241">
        <v>1890000</v>
      </c>
      <c r="AW241">
        <v>1949425</v>
      </c>
      <c r="AX241">
        <v>2008148</v>
      </c>
      <c r="AY241">
        <v>2066889</v>
      </c>
      <c r="AZ241">
        <v>2126749</v>
      </c>
      <c r="BA241">
        <v>2188499</v>
      </c>
      <c r="BB241">
        <v>2252386</v>
      </c>
      <c r="BC241">
        <v>2318070</v>
      </c>
      <c r="BD241">
        <v>2385039</v>
      </c>
      <c r="BE241">
        <v>2452528</v>
      </c>
      <c r="BF241">
        <v>2520002</v>
      </c>
      <c r="BG241">
        <v>2587417</v>
      </c>
      <c r="BH241">
        <v>2655036</v>
      </c>
      <c r="BI241">
        <v>2723006</v>
      </c>
      <c r="BJ241">
        <v>2791575</v>
      </c>
      <c r="BK241">
        <v>2861000</v>
      </c>
      <c r="BL241">
        <v>2931343</v>
      </c>
      <c r="BM241">
        <v>3002785</v>
      </c>
      <c r="BN241">
        <v>3075867</v>
      </c>
      <c r="BO241">
        <v>3151262</v>
      </c>
      <c r="BP241">
        <v>3229499</v>
      </c>
      <c r="BQ241">
        <v>3310059</v>
      </c>
      <c r="BR241">
        <v>3392823</v>
      </c>
      <c r="BS241">
        <v>3479088</v>
      </c>
      <c r="BT241">
        <v>3570558</v>
      </c>
      <c r="BU241">
        <v>3668000</v>
      </c>
      <c r="BV241">
        <v>3772350</v>
      </c>
      <c r="BW241">
        <v>3881973</v>
      </c>
      <c r="BX241">
        <v>3991917</v>
      </c>
      <c r="BY241">
        <v>4095512</v>
      </c>
      <c r="BZ241">
        <v>4188010</v>
      </c>
      <c r="CA241">
        <v>4267690</v>
      </c>
      <c r="CB241">
        <v>4335991</v>
      </c>
      <c r="CC241">
        <v>4395293</v>
      </c>
      <c r="CD241">
        <v>4449427</v>
      </c>
      <c r="CE241">
        <v>4501419</v>
      </c>
      <c r="CF241">
        <v>4551737</v>
      </c>
      <c r="CG241">
        <v>4600093</v>
      </c>
      <c r="CH241">
        <v>4647912</v>
      </c>
      <c r="CI241">
        <v>4696771</v>
      </c>
      <c r="CJ241">
        <v>4747839</v>
      </c>
      <c r="CK241">
        <v>4801847</v>
      </c>
      <c r="CL241">
        <v>4858843</v>
      </c>
      <c r="CM241">
        <v>4918396</v>
      </c>
      <c r="CN241">
        <v>4979672</v>
      </c>
      <c r="CO241">
        <v>5041995</v>
      </c>
      <c r="CP241">
        <v>5105301</v>
      </c>
    </row>
    <row r="242" spans="39:94">
      <c r="AM242" t="s">
        <v>4346</v>
      </c>
      <c r="AN242" t="s">
        <v>4735</v>
      </c>
      <c r="AO242" t="s">
        <v>1688</v>
      </c>
      <c r="AP242" t="s">
        <v>1689</v>
      </c>
      <c r="AQ242">
        <v>5724</v>
      </c>
      <c r="AR242">
        <v>5760</v>
      </c>
      <c r="AS242">
        <v>5762</v>
      </c>
      <c r="AT242">
        <v>5741</v>
      </c>
      <c r="AU242">
        <v>5705</v>
      </c>
      <c r="AV242">
        <v>5669</v>
      </c>
      <c r="AW242">
        <v>5629</v>
      </c>
      <c r="AX242">
        <v>5589</v>
      </c>
      <c r="AY242">
        <v>5563</v>
      </c>
      <c r="AZ242">
        <v>5573</v>
      </c>
      <c r="BA242">
        <v>5632</v>
      </c>
      <c r="BB242">
        <v>5750</v>
      </c>
      <c r="BC242">
        <v>5924</v>
      </c>
      <c r="BD242">
        <v>6132</v>
      </c>
      <c r="BE242">
        <v>6346</v>
      </c>
      <c r="BF242">
        <v>6546</v>
      </c>
      <c r="BG242">
        <v>6723</v>
      </c>
      <c r="BH242">
        <v>6886</v>
      </c>
      <c r="BI242">
        <v>7057</v>
      </c>
      <c r="BJ242">
        <v>7262</v>
      </c>
      <c r="BK242">
        <v>7525</v>
      </c>
      <c r="BL242">
        <v>7855</v>
      </c>
      <c r="BM242">
        <v>8244</v>
      </c>
      <c r="BN242">
        <v>8670</v>
      </c>
      <c r="BO242">
        <v>9096</v>
      </c>
      <c r="BP242">
        <v>9501</v>
      </c>
      <c r="BQ242">
        <v>9872</v>
      </c>
      <c r="BR242">
        <v>10222</v>
      </c>
      <c r="BS242">
        <v>10587</v>
      </c>
      <c r="BT242">
        <v>11018</v>
      </c>
      <c r="BU242">
        <v>11549</v>
      </c>
      <c r="BV242">
        <v>12216</v>
      </c>
      <c r="BW242">
        <v>13005</v>
      </c>
      <c r="BX242">
        <v>13848</v>
      </c>
      <c r="BY242">
        <v>14644</v>
      </c>
      <c r="BZ242">
        <v>15333</v>
      </c>
      <c r="CA242">
        <v>15859</v>
      </c>
      <c r="CB242">
        <v>16275</v>
      </c>
      <c r="CC242">
        <v>16763</v>
      </c>
      <c r="CD242">
        <v>17573</v>
      </c>
      <c r="CE242">
        <v>18873</v>
      </c>
      <c r="CF242">
        <v>20728</v>
      </c>
      <c r="CG242">
        <v>23044</v>
      </c>
      <c r="CH242">
        <v>25625</v>
      </c>
      <c r="CI242">
        <v>28191</v>
      </c>
      <c r="CJ242">
        <v>30531</v>
      </c>
      <c r="CK242">
        <v>32590</v>
      </c>
      <c r="CL242">
        <v>34404</v>
      </c>
      <c r="CM242">
        <v>35960</v>
      </c>
      <c r="CN242">
        <v>37271</v>
      </c>
      <c r="CO242">
        <v>38354</v>
      </c>
      <c r="CP242">
        <v>39184</v>
      </c>
    </row>
    <row r="243" spans="39:94">
      <c r="AM243" t="s">
        <v>91</v>
      </c>
      <c r="AN243" t="s">
        <v>4736</v>
      </c>
      <c r="AO243" t="s">
        <v>1688</v>
      </c>
      <c r="AP243" t="s">
        <v>1689</v>
      </c>
      <c r="AQ243">
        <v>6104</v>
      </c>
      <c r="AR243">
        <v>6242</v>
      </c>
      <c r="AS243">
        <v>6391</v>
      </c>
      <c r="AT243">
        <v>6542</v>
      </c>
      <c r="AU243">
        <v>6687</v>
      </c>
      <c r="AV243">
        <v>6819</v>
      </c>
      <c r="AW243">
        <v>6935</v>
      </c>
      <c r="AX243">
        <v>7037</v>
      </c>
      <c r="AY243">
        <v>7128</v>
      </c>
      <c r="AZ243">
        <v>7213</v>
      </c>
      <c r="BA243">
        <v>7296</v>
      </c>
      <c r="BB243">
        <v>7379</v>
      </c>
      <c r="BC243">
        <v>7459</v>
      </c>
      <c r="BD243">
        <v>7538</v>
      </c>
      <c r="BE243">
        <v>7613</v>
      </c>
      <c r="BF243">
        <v>7685</v>
      </c>
      <c r="BG243">
        <v>7752</v>
      </c>
      <c r="BH243">
        <v>7816</v>
      </c>
      <c r="BI243">
        <v>7883</v>
      </c>
      <c r="BJ243">
        <v>7959</v>
      </c>
      <c r="BK243">
        <v>8051</v>
      </c>
      <c r="BL243">
        <v>8160</v>
      </c>
      <c r="BM243">
        <v>8284</v>
      </c>
      <c r="BN243">
        <v>8413</v>
      </c>
      <c r="BO243">
        <v>8537</v>
      </c>
      <c r="BP243">
        <v>8648</v>
      </c>
      <c r="BQ243">
        <v>8741</v>
      </c>
      <c r="BR243">
        <v>8821</v>
      </c>
      <c r="BS243">
        <v>8889</v>
      </c>
      <c r="BT243">
        <v>8949</v>
      </c>
      <c r="BU243">
        <v>9004</v>
      </c>
      <c r="BV243">
        <v>9056</v>
      </c>
      <c r="BW243">
        <v>9103</v>
      </c>
      <c r="BX243">
        <v>9148</v>
      </c>
      <c r="BY243">
        <v>9188</v>
      </c>
      <c r="BZ243">
        <v>9227</v>
      </c>
      <c r="CA243">
        <v>9264</v>
      </c>
      <c r="CB243">
        <v>9298</v>
      </c>
      <c r="CC243">
        <v>9334</v>
      </c>
      <c r="CD243">
        <v>9374</v>
      </c>
      <c r="CE243">
        <v>9419</v>
      </c>
      <c r="CF243">
        <v>9471</v>
      </c>
      <c r="CG243">
        <v>9530</v>
      </c>
      <c r="CH243">
        <v>9590</v>
      </c>
      <c r="CI243">
        <v>9646</v>
      </c>
      <c r="CJ243">
        <v>9694</v>
      </c>
      <c r="CK243">
        <v>9732</v>
      </c>
      <c r="CL243">
        <v>9762</v>
      </c>
      <c r="CM243">
        <v>9786</v>
      </c>
      <c r="CN243">
        <v>9806</v>
      </c>
      <c r="CO243">
        <v>9827</v>
      </c>
      <c r="CP243">
        <v>9847</v>
      </c>
    </row>
    <row r="244" spans="39:94">
      <c r="AM244" t="s">
        <v>4120</v>
      </c>
      <c r="AN244" t="s">
        <v>1660</v>
      </c>
      <c r="AO244" t="s">
        <v>1688</v>
      </c>
      <c r="AP244" t="s">
        <v>1689</v>
      </c>
      <c r="AQ244">
        <v>6788219</v>
      </c>
      <c r="AR244">
        <v>7006823</v>
      </c>
      <c r="AS244">
        <v>7240764</v>
      </c>
      <c r="AT244">
        <v>7488366</v>
      </c>
      <c r="AU244">
        <v>7746988</v>
      </c>
      <c r="AV244">
        <v>8014352</v>
      </c>
      <c r="AW244">
        <v>8290837</v>
      </c>
      <c r="AX244">
        <v>8576166</v>
      </c>
      <c r="AY244">
        <v>8866641</v>
      </c>
      <c r="AZ244">
        <v>9157569</v>
      </c>
      <c r="BA244">
        <v>9445932</v>
      </c>
      <c r="BB244">
        <v>9730174</v>
      </c>
      <c r="BC244">
        <v>10012125</v>
      </c>
      <c r="BD244">
        <v>10296444</v>
      </c>
      <c r="BE244">
        <v>10589763</v>
      </c>
      <c r="BF244">
        <v>10897136</v>
      </c>
      <c r="BG244">
        <v>11221247</v>
      </c>
      <c r="BH244">
        <v>11561734</v>
      </c>
      <c r="BI244">
        <v>11917048</v>
      </c>
      <c r="BJ244">
        <v>12284315</v>
      </c>
      <c r="BK244">
        <v>12662131</v>
      </c>
      <c r="BL244">
        <v>13049012</v>
      </c>
      <c r="BM244">
        <v>13447769</v>
      </c>
      <c r="BN244">
        <v>13866291</v>
      </c>
      <c r="BO244">
        <v>14315090</v>
      </c>
      <c r="BP244">
        <v>14801113</v>
      </c>
      <c r="BQ244">
        <v>15327718</v>
      </c>
      <c r="BR244">
        <v>15891143</v>
      </c>
      <c r="BS244">
        <v>16482365.000000002</v>
      </c>
      <c r="BT244">
        <v>17088426</v>
      </c>
      <c r="BU244">
        <v>17699717</v>
      </c>
      <c r="BV244">
        <v>18314701</v>
      </c>
      <c r="BW244">
        <v>18935726</v>
      </c>
      <c r="BX244">
        <v>19561967</v>
      </c>
      <c r="BY244">
        <v>20193432</v>
      </c>
      <c r="BZ244">
        <v>20831075</v>
      </c>
      <c r="CA244">
        <v>21473592</v>
      </c>
      <c r="CB244">
        <v>22123185</v>
      </c>
      <c r="CC244">
        <v>22788843</v>
      </c>
      <c r="CD244">
        <v>23482533</v>
      </c>
      <c r="CE244">
        <v>24213120</v>
      </c>
      <c r="CF244">
        <v>24984181</v>
      </c>
      <c r="CG244">
        <v>25794397</v>
      </c>
      <c r="CH244">
        <v>26641627</v>
      </c>
      <c r="CI244">
        <v>27521632</v>
      </c>
      <c r="CJ244">
        <v>28431204</v>
      </c>
      <c r="CK244">
        <v>29370251</v>
      </c>
      <c r="CL244">
        <v>30339895</v>
      </c>
      <c r="CM244">
        <v>31339392</v>
      </c>
      <c r="CN244">
        <v>32367909</v>
      </c>
      <c r="CO244">
        <v>33424682.999999996</v>
      </c>
      <c r="CP244">
        <v>34509205</v>
      </c>
    </row>
    <row r="245" spans="39:94">
      <c r="AM245" t="s">
        <v>4198</v>
      </c>
      <c r="AN245" t="s">
        <v>1661</v>
      </c>
      <c r="AO245" t="s">
        <v>1688</v>
      </c>
      <c r="AP245" t="s">
        <v>1689</v>
      </c>
      <c r="AQ245">
        <v>42783010</v>
      </c>
      <c r="AR245">
        <v>43316039</v>
      </c>
      <c r="AS245">
        <v>43847188</v>
      </c>
      <c r="AT245">
        <v>44368350</v>
      </c>
      <c r="AU245">
        <v>44868657</v>
      </c>
      <c r="AV245">
        <v>45340503</v>
      </c>
      <c r="AW245">
        <v>45779461</v>
      </c>
      <c r="AX245">
        <v>46187918</v>
      </c>
      <c r="AY245">
        <v>46573376</v>
      </c>
      <c r="AZ245">
        <v>46947038</v>
      </c>
      <c r="BA245">
        <v>47316501</v>
      </c>
      <c r="BB245">
        <v>47685533</v>
      </c>
      <c r="BC245">
        <v>48050256</v>
      </c>
      <c r="BD245">
        <v>48401549</v>
      </c>
      <c r="BE245">
        <v>48726373</v>
      </c>
      <c r="BF245">
        <v>49015998</v>
      </c>
      <c r="BG245">
        <v>49266997</v>
      </c>
      <c r="BH245">
        <v>49484239</v>
      </c>
      <c r="BI245">
        <v>49677426</v>
      </c>
      <c r="BJ245">
        <v>49860466</v>
      </c>
      <c r="BK245">
        <v>50043550</v>
      </c>
      <c r="BL245">
        <v>50221000</v>
      </c>
      <c r="BM245">
        <v>50384000</v>
      </c>
      <c r="BN245">
        <v>50564000</v>
      </c>
      <c r="BO245">
        <v>50754000</v>
      </c>
      <c r="BP245">
        <v>50917000</v>
      </c>
      <c r="BQ245">
        <v>51097000</v>
      </c>
      <c r="BR245">
        <v>51293000</v>
      </c>
      <c r="BS245">
        <v>51521000</v>
      </c>
      <c r="BT245">
        <v>51773000</v>
      </c>
      <c r="BU245">
        <v>51892000</v>
      </c>
      <c r="BV245">
        <v>52000469.73864755</v>
      </c>
      <c r="BW245">
        <v>52150265.733359404</v>
      </c>
      <c r="BX245">
        <v>52179209.701182716</v>
      </c>
      <c r="BY245">
        <v>51921041.293101966</v>
      </c>
      <c r="BZ245">
        <v>51512298.605672807</v>
      </c>
      <c r="CA245">
        <v>51057188.980984844</v>
      </c>
      <c r="CB245">
        <v>50594105.019458547</v>
      </c>
      <c r="CC245">
        <v>50143939.130068354</v>
      </c>
      <c r="CD245">
        <v>49673349.9915196</v>
      </c>
      <c r="CE245">
        <v>49175847.642516546</v>
      </c>
      <c r="CF245">
        <v>48683864.577907115</v>
      </c>
      <c r="CG245">
        <v>48202500</v>
      </c>
      <c r="CH245">
        <v>47812950</v>
      </c>
      <c r="CI245">
        <v>47451600</v>
      </c>
      <c r="CJ245">
        <v>47105150</v>
      </c>
      <c r="CK245">
        <v>46787750</v>
      </c>
      <c r="CL245">
        <v>46509350</v>
      </c>
      <c r="CM245">
        <v>46258200</v>
      </c>
      <c r="CN245">
        <v>46053300</v>
      </c>
      <c r="CO245">
        <v>45870700</v>
      </c>
      <c r="CP245">
        <v>45706100</v>
      </c>
    </row>
    <row r="246" spans="39:94">
      <c r="AM246" t="s">
        <v>4308</v>
      </c>
      <c r="AN246" t="s">
        <v>1662</v>
      </c>
      <c r="AO246" t="s">
        <v>1688</v>
      </c>
      <c r="AP246" t="s">
        <v>1689</v>
      </c>
      <c r="AQ246">
        <v>89871</v>
      </c>
      <c r="AR246">
        <v>97936</v>
      </c>
      <c r="AS246">
        <v>108927</v>
      </c>
      <c r="AT246">
        <v>121678</v>
      </c>
      <c r="AU246">
        <v>134478</v>
      </c>
      <c r="AV246">
        <v>146387</v>
      </c>
      <c r="AW246">
        <v>156934</v>
      </c>
      <c r="AX246">
        <v>167420</v>
      </c>
      <c r="AY246">
        <v>180858</v>
      </c>
      <c r="AZ246">
        <v>201308</v>
      </c>
      <c r="BA246">
        <v>231754</v>
      </c>
      <c r="BB246">
        <v>272529</v>
      </c>
      <c r="BC246">
        <v>322868</v>
      </c>
      <c r="BD246">
        <v>383152</v>
      </c>
      <c r="BE246">
        <v>453530</v>
      </c>
      <c r="BF246">
        <v>533554</v>
      </c>
      <c r="BG246">
        <v>624390</v>
      </c>
      <c r="BH246">
        <v>724684</v>
      </c>
      <c r="BI246">
        <v>828378</v>
      </c>
      <c r="BJ246">
        <v>927412</v>
      </c>
      <c r="BK246">
        <v>1016228</v>
      </c>
      <c r="BL246">
        <v>1092153</v>
      </c>
      <c r="BM246">
        <v>1157336</v>
      </c>
      <c r="BN246">
        <v>1217021</v>
      </c>
      <c r="BO246">
        <v>1279010</v>
      </c>
      <c r="BP246">
        <v>1349000</v>
      </c>
      <c r="BQ246">
        <v>1428788</v>
      </c>
      <c r="BR246">
        <v>1516782</v>
      </c>
      <c r="BS246">
        <v>1611257</v>
      </c>
      <c r="BT246">
        <v>1709232</v>
      </c>
      <c r="BU246">
        <v>1808642</v>
      </c>
      <c r="BV246">
        <v>1909812</v>
      </c>
      <c r="BW246">
        <v>2014095</v>
      </c>
      <c r="BX246">
        <v>2121704</v>
      </c>
      <c r="BY246">
        <v>2232980</v>
      </c>
      <c r="BZ246">
        <v>2348539</v>
      </c>
      <c r="CA246">
        <v>2473983</v>
      </c>
      <c r="CB246">
        <v>2611610</v>
      </c>
      <c r="CC246">
        <v>2755497</v>
      </c>
      <c r="CD246">
        <v>2897038</v>
      </c>
      <c r="CE246">
        <v>3033491</v>
      </c>
      <c r="CF246">
        <v>3149440</v>
      </c>
      <c r="CG246">
        <v>3254691</v>
      </c>
      <c r="CH246">
        <v>3400959</v>
      </c>
      <c r="CI246">
        <v>3658042</v>
      </c>
      <c r="CJ246">
        <v>4069349</v>
      </c>
      <c r="CK246">
        <v>4662728</v>
      </c>
      <c r="CL246">
        <v>5405541</v>
      </c>
      <c r="CM246">
        <v>6206623</v>
      </c>
      <c r="CN246">
        <v>6938815</v>
      </c>
      <c r="CO246">
        <v>7511690</v>
      </c>
      <c r="CP246">
        <v>7890924</v>
      </c>
    </row>
    <row r="247" spans="39:94">
      <c r="AM247" t="s">
        <v>4144</v>
      </c>
      <c r="AN247" t="s">
        <v>1663</v>
      </c>
      <c r="AO247" t="s">
        <v>1688</v>
      </c>
      <c r="AP247" t="s">
        <v>1689</v>
      </c>
      <c r="AQ247">
        <v>52400000</v>
      </c>
      <c r="AR247">
        <v>52800000</v>
      </c>
      <c r="AS247">
        <v>53250000</v>
      </c>
      <c r="AT247">
        <v>53650000</v>
      </c>
      <c r="AU247">
        <v>54000000</v>
      </c>
      <c r="AV247">
        <v>54348050</v>
      </c>
      <c r="AW247">
        <v>54648500</v>
      </c>
      <c r="AX247">
        <v>54943600</v>
      </c>
      <c r="AY247">
        <v>55211700</v>
      </c>
      <c r="AZ247">
        <v>55441750</v>
      </c>
      <c r="BA247">
        <v>55663250</v>
      </c>
      <c r="BB247">
        <v>55896223</v>
      </c>
      <c r="BC247">
        <v>56086065</v>
      </c>
      <c r="BD247">
        <v>56194527</v>
      </c>
      <c r="BE247">
        <v>56229974</v>
      </c>
      <c r="BF247">
        <v>56225800</v>
      </c>
      <c r="BG247">
        <v>56211968</v>
      </c>
      <c r="BH247">
        <v>56193492</v>
      </c>
      <c r="BI247">
        <v>56196504</v>
      </c>
      <c r="BJ247">
        <v>56246951</v>
      </c>
      <c r="BK247">
        <v>56314216</v>
      </c>
      <c r="BL247">
        <v>56333829</v>
      </c>
      <c r="BM247">
        <v>56313641</v>
      </c>
      <c r="BN247">
        <v>56332848</v>
      </c>
      <c r="BO247">
        <v>56422072</v>
      </c>
      <c r="BP247">
        <v>56550268</v>
      </c>
      <c r="BQ247">
        <v>56681396</v>
      </c>
      <c r="BR247">
        <v>56802050</v>
      </c>
      <c r="BS247">
        <v>56928327</v>
      </c>
      <c r="BT247">
        <v>57076711</v>
      </c>
      <c r="BU247">
        <v>57247586</v>
      </c>
      <c r="BV247">
        <v>57424897</v>
      </c>
      <c r="BW247">
        <v>57580402</v>
      </c>
      <c r="BX247">
        <v>57718614</v>
      </c>
      <c r="BY247">
        <v>57865745</v>
      </c>
      <c r="BZ247">
        <v>58019030</v>
      </c>
      <c r="CA247">
        <v>58166950</v>
      </c>
      <c r="CB247">
        <v>58316954</v>
      </c>
      <c r="CC247">
        <v>58487141</v>
      </c>
      <c r="CD247">
        <v>58682466</v>
      </c>
      <c r="CE247">
        <v>58892514</v>
      </c>
      <c r="CF247">
        <v>59107960</v>
      </c>
      <c r="CG247">
        <v>59325809</v>
      </c>
      <c r="CH247">
        <v>59566259</v>
      </c>
      <c r="CI247">
        <v>59867866</v>
      </c>
      <c r="CJ247">
        <v>60224307</v>
      </c>
      <c r="CK247">
        <v>60595632</v>
      </c>
      <c r="CL247">
        <v>60986649</v>
      </c>
      <c r="CM247">
        <v>61393521</v>
      </c>
      <c r="CN247">
        <v>61811027</v>
      </c>
      <c r="CO247">
        <v>62231336</v>
      </c>
      <c r="CP247">
        <v>62641000</v>
      </c>
    </row>
    <row r="248" spans="39:94">
      <c r="AM248" t="s">
        <v>48</v>
      </c>
      <c r="AN248" t="s">
        <v>1664</v>
      </c>
      <c r="AO248" t="s">
        <v>1688</v>
      </c>
      <c r="AP248" t="s">
        <v>1689</v>
      </c>
      <c r="AQ248">
        <v>180671000</v>
      </c>
      <c r="AR248">
        <v>183691000</v>
      </c>
      <c r="AS248">
        <v>186538000</v>
      </c>
      <c r="AT248">
        <v>189242000</v>
      </c>
      <c r="AU248">
        <v>191889000</v>
      </c>
      <c r="AV248">
        <v>194303000</v>
      </c>
      <c r="AW248">
        <v>196560000</v>
      </c>
      <c r="AX248">
        <v>198712000</v>
      </c>
      <c r="AY248">
        <v>200706000</v>
      </c>
      <c r="AZ248">
        <v>202677000</v>
      </c>
      <c r="BA248">
        <v>205052000</v>
      </c>
      <c r="BB248">
        <v>207661000</v>
      </c>
      <c r="BC248">
        <v>209896000</v>
      </c>
      <c r="BD248">
        <v>211909000</v>
      </c>
      <c r="BE248">
        <v>213854000</v>
      </c>
      <c r="BF248">
        <v>215973000</v>
      </c>
      <c r="BG248">
        <v>218035000</v>
      </c>
      <c r="BH248">
        <v>220239000</v>
      </c>
      <c r="BI248">
        <v>222585000</v>
      </c>
      <c r="BJ248">
        <v>225055000</v>
      </c>
      <c r="BK248">
        <v>227225000</v>
      </c>
      <c r="BL248">
        <v>229466000</v>
      </c>
      <c r="BM248">
        <v>231664000</v>
      </c>
      <c r="BN248">
        <v>233792000</v>
      </c>
      <c r="BO248">
        <v>235825000</v>
      </c>
      <c r="BP248">
        <v>237924000</v>
      </c>
      <c r="BQ248">
        <v>240133000</v>
      </c>
      <c r="BR248">
        <v>242289000</v>
      </c>
      <c r="BS248">
        <v>244499000</v>
      </c>
      <c r="BT248">
        <v>246819000</v>
      </c>
      <c r="BU248">
        <v>249623000</v>
      </c>
      <c r="BV248">
        <v>252981000</v>
      </c>
      <c r="BW248">
        <v>256514000</v>
      </c>
      <c r="BX248">
        <v>259919000</v>
      </c>
      <c r="BY248">
        <v>263126000</v>
      </c>
      <c r="BZ248">
        <v>266278000</v>
      </c>
      <c r="CA248">
        <v>269394000</v>
      </c>
      <c r="CB248">
        <v>272657000</v>
      </c>
      <c r="CC248">
        <v>275854000</v>
      </c>
      <c r="CD248">
        <v>279040000</v>
      </c>
      <c r="CE248">
        <v>282162411</v>
      </c>
      <c r="CF248">
        <v>284968955</v>
      </c>
      <c r="CG248">
        <v>287625193</v>
      </c>
      <c r="CH248">
        <v>290107933</v>
      </c>
      <c r="CI248">
        <v>292805298</v>
      </c>
      <c r="CJ248">
        <v>295516599</v>
      </c>
      <c r="CK248">
        <v>298379912</v>
      </c>
      <c r="CL248">
        <v>301231207</v>
      </c>
      <c r="CM248">
        <v>304093966</v>
      </c>
      <c r="CN248">
        <v>306771529</v>
      </c>
      <c r="CO248">
        <v>309349689</v>
      </c>
      <c r="CP248">
        <v>311591917</v>
      </c>
    </row>
    <row r="249" spans="39:94">
      <c r="AM249" t="s">
        <v>1665</v>
      </c>
      <c r="AN249" t="s">
        <v>1666</v>
      </c>
      <c r="AO249" t="s">
        <v>1688</v>
      </c>
      <c r="AP249" t="s">
        <v>1689</v>
      </c>
      <c r="AQ249">
        <v>1178145217</v>
      </c>
      <c r="AR249">
        <v>1182987354.9069638</v>
      </c>
      <c r="AS249">
        <v>1200205670.9939492</v>
      </c>
      <c r="AT249">
        <v>1228720975.6718771</v>
      </c>
      <c r="AU249">
        <v>1256796181.7386487</v>
      </c>
      <c r="AV249">
        <v>1285709181</v>
      </c>
      <c r="AW249">
        <v>1317421999.6699741</v>
      </c>
      <c r="AX249">
        <v>1348242332.3031681</v>
      </c>
      <c r="AY249">
        <v>1379922956.5940135</v>
      </c>
      <c r="AZ249">
        <v>1413266705.051511</v>
      </c>
      <c r="BA249">
        <v>1447634171</v>
      </c>
      <c r="BB249">
        <v>1482750560.8045418</v>
      </c>
      <c r="BC249">
        <v>1516209223.7886093</v>
      </c>
      <c r="BD249">
        <v>1548851254.1060128</v>
      </c>
      <c r="BE249">
        <v>1580211745.5591826</v>
      </c>
      <c r="BF249">
        <v>1609428155</v>
      </c>
      <c r="BG249">
        <v>1637207315.492507</v>
      </c>
      <c r="BH249">
        <v>1663609887.1993089</v>
      </c>
      <c r="BI249">
        <v>1690133195.1635368</v>
      </c>
      <c r="BJ249">
        <v>1716991767.8413785</v>
      </c>
      <c r="BK249">
        <v>1743586060.2472053</v>
      </c>
      <c r="BL249">
        <v>1770945213.9230294</v>
      </c>
      <c r="BM249">
        <v>1800467170.455529</v>
      </c>
      <c r="BN249">
        <v>1830059642.8440053</v>
      </c>
      <c r="BO249">
        <v>1858808486.1280007</v>
      </c>
      <c r="BP249">
        <v>1888455378.9694841</v>
      </c>
      <c r="BQ249">
        <v>1919628054.8159583</v>
      </c>
      <c r="BR249">
        <v>1952263679.0182526</v>
      </c>
      <c r="BS249">
        <v>1984999510.229068</v>
      </c>
      <c r="BT249">
        <v>2016525132.3191972</v>
      </c>
      <c r="BU249">
        <v>2046717619</v>
      </c>
      <c r="BV249">
        <v>2075336740.7376955</v>
      </c>
      <c r="BW249">
        <v>2101607298.8825538</v>
      </c>
      <c r="BX249">
        <v>2126751477.8754344</v>
      </c>
      <c r="BY249">
        <v>2151652168.2801046</v>
      </c>
      <c r="BZ249">
        <v>2176200479.9797053</v>
      </c>
      <c r="CA249">
        <v>2200460933.8408599</v>
      </c>
      <c r="CB249">
        <v>2224683754.6534576</v>
      </c>
      <c r="CC249">
        <v>2248341537.8500996</v>
      </c>
      <c r="CD249">
        <v>2270862140.8103938</v>
      </c>
      <c r="CE249">
        <v>2293034371.9592714</v>
      </c>
      <c r="CF249">
        <v>2313401423.3789811</v>
      </c>
      <c r="CG249">
        <v>2332327537.1957974</v>
      </c>
      <c r="CH249">
        <v>2350762741.3169351</v>
      </c>
      <c r="CI249">
        <v>2368720678.2086153</v>
      </c>
      <c r="CJ249">
        <v>2386567477</v>
      </c>
      <c r="CK249">
        <v>2403997847</v>
      </c>
      <c r="CL249">
        <v>2421090625</v>
      </c>
      <c r="CM249">
        <v>2438245713</v>
      </c>
      <c r="CN249">
        <v>2455581168</v>
      </c>
      <c r="CO249">
        <v>2472498041</v>
      </c>
      <c r="CP249">
        <v>2489098440</v>
      </c>
    </row>
    <row r="250" spans="39:94">
      <c r="AM250" t="s">
        <v>29</v>
      </c>
      <c r="AN250" t="s">
        <v>1667</v>
      </c>
      <c r="AO250" t="s">
        <v>1688</v>
      </c>
      <c r="AP250" t="s">
        <v>1689</v>
      </c>
      <c r="AQ250">
        <v>2538095</v>
      </c>
      <c r="AR250">
        <v>2571134</v>
      </c>
      <c r="AS250">
        <v>2603317</v>
      </c>
      <c r="AT250">
        <v>2634538</v>
      </c>
      <c r="AU250">
        <v>2664775</v>
      </c>
      <c r="AV250">
        <v>2693906</v>
      </c>
      <c r="AW250">
        <v>2722232</v>
      </c>
      <c r="AX250">
        <v>2749441</v>
      </c>
      <c r="AY250">
        <v>2774109</v>
      </c>
      <c r="AZ250">
        <v>2794374</v>
      </c>
      <c r="BA250">
        <v>2809117</v>
      </c>
      <c r="BB250">
        <v>2817577</v>
      </c>
      <c r="BC250">
        <v>2820734</v>
      </c>
      <c r="BD250">
        <v>2821367</v>
      </c>
      <c r="BE250">
        <v>2823326</v>
      </c>
      <c r="BF250">
        <v>2829391</v>
      </c>
      <c r="BG250">
        <v>2840601</v>
      </c>
      <c r="BH250">
        <v>2856206</v>
      </c>
      <c r="BI250">
        <v>2874998</v>
      </c>
      <c r="BJ250">
        <v>2894983</v>
      </c>
      <c r="BK250">
        <v>2914683</v>
      </c>
      <c r="BL250">
        <v>2933904</v>
      </c>
      <c r="BM250">
        <v>2953118</v>
      </c>
      <c r="BN250">
        <v>2972284</v>
      </c>
      <c r="BO250">
        <v>2991478</v>
      </c>
      <c r="BP250">
        <v>3010766</v>
      </c>
      <c r="BQ250">
        <v>3029948</v>
      </c>
      <c r="BR250">
        <v>3048955</v>
      </c>
      <c r="BS250">
        <v>3068166</v>
      </c>
      <c r="BT250">
        <v>3088110</v>
      </c>
      <c r="BU250">
        <v>3109122</v>
      </c>
      <c r="BV250">
        <v>3131140</v>
      </c>
      <c r="BW250">
        <v>3153857</v>
      </c>
      <c r="BX250">
        <v>3177035</v>
      </c>
      <c r="BY250">
        <v>3200342</v>
      </c>
      <c r="BZ250">
        <v>3223401</v>
      </c>
      <c r="CA250">
        <v>3235549</v>
      </c>
      <c r="CB250">
        <v>3256181.753097205</v>
      </c>
      <c r="CC250">
        <v>3273776.896635294</v>
      </c>
      <c r="CD250">
        <v>3288819.0581223508</v>
      </c>
      <c r="CE250">
        <v>3300847.4078949252</v>
      </c>
      <c r="CF250">
        <v>3308356.4247897165</v>
      </c>
      <c r="CG250">
        <v>3308526.6757417559</v>
      </c>
      <c r="CH250">
        <v>3303539.5683395318</v>
      </c>
      <c r="CI250">
        <v>3301732</v>
      </c>
      <c r="CJ250">
        <v>3305723</v>
      </c>
      <c r="CK250">
        <v>3314466</v>
      </c>
      <c r="CL250">
        <v>3323906</v>
      </c>
      <c r="CM250">
        <v>3334052</v>
      </c>
      <c r="CN250">
        <v>3344938</v>
      </c>
      <c r="CO250">
        <v>3356584</v>
      </c>
      <c r="CP250">
        <v>3368595</v>
      </c>
    </row>
    <row r="251" spans="39:94">
      <c r="AM251" t="s">
        <v>4348</v>
      </c>
      <c r="AN251" t="s">
        <v>1668</v>
      </c>
      <c r="AO251" t="s">
        <v>1688</v>
      </c>
      <c r="AP251" t="s">
        <v>1689</v>
      </c>
      <c r="AQ251">
        <v>8558503</v>
      </c>
      <c r="AR251">
        <v>8871244</v>
      </c>
      <c r="AS251">
        <v>9201176</v>
      </c>
      <c r="AT251">
        <v>9542785</v>
      </c>
      <c r="AU251">
        <v>9888629</v>
      </c>
      <c r="AV251">
        <v>10233502</v>
      </c>
      <c r="AW251">
        <v>10574321</v>
      </c>
      <c r="AX251">
        <v>10912708</v>
      </c>
      <c r="AY251">
        <v>11253870</v>
      </c>
      <c r="AZ251">
        <v>11605561</v>
      </c>
      <c r="BA251">
        <v>11972994</v>
      </c>
      <c r="BB251">
        <v>12358535</v>
      </c>
      <c r="BC251">
        <v>12759275</v>
      </c>
      <c r="BD251">
        <v>13168838</v>
      </c>
      <c r="BE251">
        <v>13578159</v>
      </c>
      <c r="BF251">
        <v>13980997</v>
      </c>
      <c r="BG251">
        <v>14374729</v>
      </c>
      <c r="BH251">
        <v>14762133</v>
      </c>
      <c r="BI251">
        <v>15148932</v>
      </c>
      <c r="BJ251">
        <v>15543520</v>
      </c>
      <c r="BK251">
        <v>15951899</v>
      </c>
      <c r="BL251">
        <v>16375762</v>
      </c>
      <c r="BM251">
        <v>16812955</v>
      </c>
      <c r="BN251">
        <v>17260951</v>
      </c>
      <c r="BO251">
        <v>17715706</v>
      </c>
      <c r="BP251">
        <v>18174143</v>
      </c>
      <c r="BQ251">
        <v>18634041</v>
      </c>
      <c r="BR251">
        <v>19095670</v>
      </c>
      <c r="BS251">
        <v>19561181</v>
      </c>
      <c r="BT251">
        <v>20033912</v>
      </c>
      <c r="BU251">
        <v>20510000</v>
      </c>
      <c r="BV251">
        <v>20952000</v>
      </c>
      <c r="BW251">
        <v>21449000</v>
      </c>
      <c r="BX251">
        <v>21942000</v>
      </c>
      <c r="BY251">
        <v>22377000</v>
      </c>
      <c r="BZ251">
        <v>22785000</v>
      </c>
      <c r="CA251">
        <v>23225000</v>
      </c>
      <c r="CB251">
        <v>23667000</v>
      </c>
      <c r="CC251">
        <v>24051000</v>
      </c>
      <c r="CD251">
        <v>24311700</v>
      </c>
      <c r="CE251">
        <v>24650400</v>
      </c>
      <c r="CF251">
        <v>24964400</v>
      </c>
      <c r="CG251">
        <v>25271800</v>
      </c>
      <c r="CH251">
        <v>25567700</v>
      </c>
      <c r="CI251">
        <v>25864400</v>
      </c>
      <c r="CJ251">
        <v>26167000</v>
      </c>
      <c r="CK251">
        <v>26488200</v>
      </c>
      <c r="CL251">
        <v>26868000</v>
      </c>
      <c r="CM251">
        <v>27302700</v>
      </c>
      <c r="CN251">
        <v>27767400</v>
      </c>
      <c r="CO251">
        <v>28562400</v>
      </c>
      <c r="CP251">
        <v>29341200</v>
      </c>
    </row>
    <row r="252" spans="39:94">
      <c r="AM252" t="s">
        <v>71</v>
      </c>
      <c r="AN252" t="s">
        <v>1669</v>
      </c>
      <c r="AO252" t="s">
        <v>1688</v>
      </c>
      <c r="AP252" t="s">
        <v>1689</v>
      </c>
      <c r="AQ252">
        <v>63702</v>
      </c>
      <c r="AR252">
        <v>65709</v>
      </c>
      <c r="AS252">
        <v>67806</v>
      </c>
      <c r="AT252">
        <v>69962</v>
      </c>
      <c r="AU252">
        <v>72131</v>
      </c>
      <c r="AV252">
        <v>74287</v>
      </c>
      <c r="AW252">
        <v>76410</v>
      </c>
      <c r="AX252">
        <v>78520</v>
      </c>
      <c r="AY252">
        <v>80672</v>
      </c>
      <c r="AZ252">
        <v>82945</v>
      </c>
      <c r="BA252">
        <v>85393</v>
      </c>
      <c r="BB252">
        <v>88029</v>
      </c>
      <c r="BC252">
        <v>90831</v>
      </c>
      <c r="BD252">
        <v>93768</v>
      </c>
      <c r="BE252">
        <v>96799</v>
      </c>
      <c r="BF252">
        <v>99886</v>
      </c>
      <c r="BG252">
        <v>103031</v>
      </c>
      <c r="BH252">
        <v>106231</v>
      </c>
      <c r="BI252">
        <v>109436</v>
      </c>
      <c r="BJ252">
        <v>112587</v>
      </c>
      <c r="BK252">
        <v>115641</v>
      </c>
      <c r="BL252">
        <v>118584</v>
      </c>
      <c r="BM252">
        <v>121438</v>
      </c>
      <c r="BN252">
        <v>124252</v>
      </c>
      <c r="BO252">
        <v>127097</v>
      </c>
      <c r="BP252">
        <v>130030</v>
      </c>
      <c r="BQ252">
        <v>133041</v>
      </c>
      <c r="BR252">
        <v>136129</v>
      </c>
      <c r="BS252">
        <v>139368</v>
      </c>
      <c r="BT252">
        <v>142852</v>
      </c>
      <c r="BU252">
        <v>146636</v>
      </c>
      <c r="BV252">
        <v>150791</v>
      </c>
      <c r="BW252">
        <v>155270</v>
      </c>
      <c r="BX252">
        <v>159857</v>
      </c>
      <c r="BY252">
        <v>164254</v>
      </c>
      <c r="BZ252">
        <v>168263</v>
      </c>
      <c r="CA252">
        <v>171783</v>
      </c>
      <c r="CB252">
        <v>174921</v>
      </c>
      <c r="CC252">
        <v>177946</v>
      </c>
      <c r="CD252">
        <v>181239</v>
      </c>
      <c r="CE252">
        <v>185074</v>
      </c>
      <c r="CF252">
        <v>189544</v>
      </c>
      <c r="CG252">
        <v>194555</v>
      </c>
      <c r="CH252">
        <v>199968</v>
      </c>
      <c r="CI252">
        <v>205561</v>
      </c>
      <c r="CJ252">
        <v>211170</v>
      </c>
      <c r="CK252">
        <v>216760</v>
      </c>
      <c r="CL252">
        <v>222377</v>
      </c>
      <c r="CM252">
        <v>228041</v>
      </c>
      <c r="CN252">
        <v>233790</v>
      </c>
      <c r="CO252">
        <v>239651</v>
      </c>
      <c r="CP252">
        <v>245619</v>
      </c>
    </row>
    <row r="253" spans="39:94">
      <c r="AM253" t="s">
        <v>1670</v>
      </c>
      <c r="AN253" t="s">
        <v>1671</v>
      </c>
      <c r="AO253" t="s">
        <v>1688</v>
      </c>
      <c r="AP253" t="s">
        <v>1689</v>
      </c>
      <c r="AQ253">
        <v>7562108</v>
      </c>
      <c r="AR253">
        <v>7852680</v>
      </c>
      <c r="AS253">
        <v>8150542</v>
      </c>
      <c r="AT253">
        <v>8453781</v>
      </c>
      <c r="AU253">
        <v>8759890</v>
      </c>
      <c r="AV253">
        <v>9067485</v>
      </c>
      <c r="AW253">
        <v>9375646</v>
      </c>
      <c r="AX253">
        <v>9686071</v>
      </c>
      <c r="AY253">
        <v>10003238</v>
      </c>
      <c r="AZ253">
        <v>10333268</v>
      </c>
      <c r="BA253">
        <v>10680678</v>
      </c>
      <c r="BB253">
        <v>11045959</v>
      </c>
      <c r="BC253">
        <v>11428022</v>
      </c>
      <c r="BD253">
        <v>11827681</v>
      </c>
      <c r="BE253">
        <v>12245478</v>
      </c>
      <c r="BF253">
        <v>12681017</v>
      </c>
      <c r="BG253">
        <v>13135849</v>
      </c>
      <c r="BH253">
        <v>13607958</v>
      </c>
      <c r="BI253">
        <v>14088961</v>
      </c>
      <c r="BJ253">
        <v>14567680</v>
      </c>
      <c r="BK253">
        <v>15036273</v>
      </c>
      <c r="BL253">
        <v>15570222.4</v>
      </c>
      <c r="BM253">
        <v>16047654.4</v>
      </c>
      <c r="BN253">
        <v>16522182.400000002</v>
      </c>
      <c r="BO253">
        <v>16993078.400000002</v>
      </c>
      <c r="BP253">
        <v>17460000</v>
      </c>
      <c r="BQ253">
        <v>17922990.400000002</v>
      </c>
      <c r="BR253">
        <v>18382478.400000002</v>
      </c>
      <c r="BS253">
        <v>18839278.399999999</v>
      </c>
      <c r="BT253">
        <v>19294590.400000002</v>
      </c>
      <c r="BU253">
        <v>19750000</v>
      </c>
      <c r="BV253">
        <v>20197000</v>
      </c>
      <c r="BW253">
        <v>20659000</v>
      </c>
      <c r="BX253">
        <v>21121000</v>
      </c>
      <c r="BY253">
        <v>21583000</v>
      </c>
      <c r="BZ253">
        <v>22043000</v>
      </c>
      <c r="CA253">
        <v>22502000</v>
      </c>
      <c r="CB253">
        <v>22959000</v>
      </c>
      <c r="CC253">
        <v>23413000</v>
      </c>
      <c r="CD253">
        <v>23867000</v>
      </c>
      <c r="CE253">
        <v>24311000</v>
      </c>
      <c r="CF253">
        <v>24765000</v>
      </c>
      <c r="CG253">
        <v>25220000</v>
      </c>
      <c r="CH253">
        <v>25674000</v>
      </c>
      <c r="CI253">
        <v>26127000</v>
      </c>
      <c r="CJ253">
        <v>26577000</v>
      </c>
      <c r="CK253">
        <v>27031000</v>
      </c>
      <c r="CL253">
        <v>27483000</v>
      </c>
      <c r="CM253">
        <v>27935000</v>
      </c>
      <c r="CN253">
        <v>28384000</v>
      </c>
      <c r="CO253">
        <v>28834000</v>
      </c>
      <c r="CP253">
        <v>29278000</v>
      </c>
    </row>
    <row r="254" spans="39:94">
      <c r="AM254" t="s">
        <v>4028</v>
      </c>
      <c r="AN254" t="s">
        <v>1672</v>
      </c>
      <c r="AO254" t="s">
        <v>1688</v>
      </c>
      <c r="AP254" t="s">
        <v>1689</v>
      </c>
      <c r="AQ254">
        <v>34743000</v>
      </c>
      <c r="AR254">
        <v>35427715.199999996</v>
      </c>
      <c r="AS254">
        <v>36123019.200000003</v>
      </c>
      <c r="AT254">
        <v>36836299.200000003</v>
      </c>
      <c r="AU254">
        <v>37573875.199999996</v>
      </c>
      <c r="AV254">
        <v>38341000</v>
      </c>
      <c r="AW254">
        <v>39141859.200000003</v>
      </c>
      <c r="AX254">
        <v>39979571.200000003</v>
      </c>
      <c r="AY254">
        <v>40856187.199999996</v>
      </c>
      <c r="AZ254">
        <v>41772691.200000003</v>
      </c>
      <c r="BA254">
        <v>42729000</v>
      </c>
      <c r="BB254">
        <v>43724507.200000003</v>
      </c>
      <c r="BC254">
        <v>44758083.200000003</v>
      </c>
      <c r="BD254">
        <v>45824811.200000003</v>
      </c>
      <c r="BE254">
        <v>46917619.200000003</v>
      </c>
      <c r="BF254">
        <v>48030000</v>
      </c>
      <c r="BG254">
        <v>49157643.199999996</v>
      </c>
      <c r="BH254">
        <v>50295171.199999996</v>
      </c>
      <c r="BI254">
        <v>51436139.200000003</v>
      </c>
      <c r="BJ254">
        <v>52573579.200000003</v>
      </c>
      <c r="BK254">
        <v>53700000</v>
      </c>
      <c r="BL254">
        <v>54722337.492737107</v>
      </c>
      <c r="BM254">
        <v>55686897.340493917</v>
      </c>
      <c r="BN254">
        <v>56654801.826915599</v>
      </c>
      <c r="BO254">
        <v>57691661.431825519</v>
      </c>
      <c r="BP254">
        <v>58868000</v>
      </c>
      <c r="BQ254">
        <v>60249000</v>
      </c>
      <c r="BR254">
        <v>61750000</v>
      </c>
      <c r="BS254">
        <v>63263000</v>
      </c>
      <c r="BT254">
        <v>64774000</v>
      </c>
      <c r="BU254">
        <v>66016700</v>
      </c>
      <c r="BV254">
        <v>67242400</v>
      </c>
      <c r="BW254">
        <v>68450100</v>
      </c>
      <c r="BX254">
        <v>69644500</v>
      </c>
      <c r="BY254">
        <v>70824500</v>
      </c>
      <c r="BZ254">
        <v>71995500</v>
      </c>
      <c r="CA254">
        <v>73156700</v>
      </c>
      <c r="CB254">
        <v>74306900</v>
      </c>
      <c r="CC254">
        <v>75456300</v>
      </c>
      <c r="CD254">
        <v>76596700</v>
      </c>
      <c r="CE254">
        <v>77630900</v>
      </c>
      <c r="CF254">
        <v>78621000</v>
      </c>
      <c r="CG254">
        <v>79538700</v>
      </c>
      <c r="CH254">
        <v>80468400</v>
      </c>
      <c r="CI254">
        <v>81437700</v>
      </c>
      <c r="CJ254">
        <v>82393500</v>
      </c>
      <c r="CK254">
        <v>83313000</v>
      </c>
      <c r="CL254">
        <v>84221100</v>
      </c>
      <c r="CM254">
        <v>85122300</v>
      </c>
      <c r="CN254">
        <v>86025000</v>
      </c>
      <c r="CO254">
        <v>86927700</v>
      </c>
      <c r="CP254">
        <v>87840000</v>
      </c>
    </row>
    <row r="255" spans="39:94">
      <c r="AM255" t="s">
        <v>1673</v>
      </c>
      <c r="AN255" t="s">
        <v>1674</v>
      </c>
      <c r="AO255" t="s">
        <v>1688</v>
      </c>
      <c r="AP255" t="s">
        <v>1689</v>
      </c>
      <c r="AQ255">
        <v>32000</v>
      </c>
      <c r="AR255">
        <v>34100</v>
      </c>
      <c r="AS255">
        <v>36300</v>
      </c>
      <c r="AT255">
        <v>38700</v>
      </c>
      <c r="AU255">
        <v>41300</v>
      </c>
      <c r="AV255">
        <v>44000</v>
      </c>
      <c r="AW255">
        <v>47300</v>
      </c>
      <c r="AX255">
        <v>50800</v>
      </c>
      <c r="AY255">
        <v>54600</v>
      </c>
      <c r="AZ255">
        <v>58600</v>
      </c>
      <c r="BA255">
        <v>63000</v>
      </c>
      <c r="BB255">
        <v>71000</v>
      </c>
      <c r="BC255">
        <v>76000</v>
      </c>
      <c r="BD255">
        <v>84000</v>
      </c>
      <c r="BE255">
        <v>90000</v>
      </c>
      <c r="BF255">
        <v>94000</v>
      </c>
      <c r="BG255">
        <v>96000</v>
      </c>
      <c r="BH255">
        <v>93000</v>
      </c>
      <c r="BI255">
        <v>96000</v>
      </c>
      <c r="BJ255">
        <v>96000</v>
      </c>
      <c r="BK255">
        <v>97000</v>
      </c>
      <c r="BL255">
        <v>98000</v>
      </c>
      <c r="BM255">
        <v>102000</v>
      </c>
      <c r="BN255">
        <v>104000</v>
      </c>
      <c r="BO255">
        <v>108000</v>
      </c>
      <c r="BP255">
        <v>107000</v>
      </c>
      <c r="BQ255">
        <v>106500</v>
      </c>
      <c r="BR255">
        <v>106000</v>
      </c>
      <c r="BS255">
        <v>104500</v>
      </c>
      <c r="BT255">
        <v>103000</v>
      </c>
      <c r="BU255">
        <v>103963</v>
      </c>
      <c r="BV255">
        <v>104807</v>
      </c>
      <c r="BW255">
        <v>105711</v>
      </c>
      <c r="BX255">
        <v>106577</v>
      </c>
      <c r="BY255">
        <v>107317</v>
      </c>
      <c r="BZ255">
        <v>107817</v>
      </c>
      <c r="CA255">
        <v>108093</v>
      </c>
      <c r="CB255">
        <v>108355</v>
      </c>
      <c r="CC255">
        <v>108535</v>
      </c>
      <c r="CD255">
        <v>108596</v>
      </c>
      <c r="CE255">
        <v>108639</v>
      </c>
      <c r="CF255">
        <v>108746</v>
      </c>
      <c r="CG255">
        <v>108923</v>
      </c>
      <c r="CH255">
        <v>109148</v>
      </c>
      <c r="CI255">
        <v>109353</v>
      </c>
      <c r="CJ255">
        <v>109599</v>
      </c>
      <c r="CK255">
        <v>109763</v>
      </c>
      <c r="CL255">
        <v>109818</v>
      </c>
      <c r="CM255">
        <v>109832</v>
      </c>
      <c r="CN255">
        <v>109809</v>
      </c>
      <c r="CO255">
        <v>109750</v>
      </c>
      <c r="CP255">
        <v>109666</v>
      </c>
    </row>
    <row r="256" spans="39:94">
      <c r="AM256" t="s">
        <v>4810</v>
      </c>
      <c r="AN256" t="s">
        <v>4850</v>
      </c>
      <c r="AO256" t="s">
        <v>1688</v>
      </c>
      <c r="AP256" t="s">
        <v>1689</v>
      </c>
      <c r="AQ256">
        <v>85606436</v>
      </c>
      <c r="AR256">
        <v>87469799</v>
      </c>
      <c r="AS256">
        <v>89397784</v>
      </c>
      <c r="AT256">
        <v>91390331</v>
      </c>
      <c r="AU256">
        <v>93447173</v>
      </c>
      <c r="AV256">
        <v>95569789</v>
      </c>
      <c r="AW256">
        <v>97759614</v>
      </c>
      <c r="AX256">
        <v>100022314</v>
      </c>
      <c r="AY256">
        <v>102369076</v>
      </c>
      <c r="AZ256">
        <v>104814074</v>
      </c>
      <c r="BA256">
        <v>107368859</v>
      </c>
      <c r="BB256">
        <v>110036658</v>
      </c>
      <c r="BC256">
        <v>112819301</v>
      </c>
      <c r="BD256">
        <v>115724849</v>
      </c>
      <c r="BE256">
        <v>118761966</v>
      </c>
      <c r="BF256">
        <v>121936016</v>
      </c>
      <c r="BG256">
        <v>125250715</v>
      </c>
      <c r="BH256">
        <v>128702836</v>
      </c>
      <c r="BI256">
        <v>132281619</v>
      </c>
      <c r="BJ256">
        <v>135971656</v>
      </c>
      <c r="BK256">
        <v>139760745</v>
      </c>
      <c r="BL256">
        <v>143647672</v>
      </c>
      <c r="BM256">
        <v>147632901</v>
      </c>
      <c r="BN256">
        <v>151708176</v>
      </c>
      <c r="BO256">
        <v>155864032</v>
      </c>
      <c r="BP256">
        <v>160094904</v>
      </c>
      <c r="BQ256">
        <v>164394157</v>
      </c>
      <c r="BR256">
        <v>168765898</v>
      </c>
      <c r="BS256">
        <v>173228676</v>
      </c>
      <c r="BT256">
        <v>177808409</v>
      </c>
      <c r="BU256">
        <v>182523081</v>
      </c>
      <c r="BV256">
        <v>187384515</v>
      </c>
      <c r="BW256">
        <v>192386342</v>
      </c>
      <c r="BX256">
        <v>197506668</v>
      </c>
      <c r="BY256">
        <v>202713559</v>
      </c>
      <c r="BZ256">
        <v>207986533</v>
      </c>
      <c r="CA256">
        <v>213320607</v>
      </c>
      <c r="CB256">
        <v>218731508</v>
      </c>
      <c r="CC256">
        <v>224245110</v>
      </c>
      <c r="CD256">
        <v>229897548</v>
      </c>
      <c r="CE256">
        <v>235717223</v>
      </c>
      <c r="CF256">
        <v>241714054</v>
      </c>
      <c r="CG256">
        <v>247888226</v>
      </c>
      <c r="CH256">
        <v>254246737</v>
      </c>
      <c r="CI256">
        <v>260794501</v>
      </c>
      <c r="CJ256">
        <v>267535717</v>
      </c>
      <c r="CK256">
        <v>274475774</v>
      </c>
      <c r="CL256">
        <v>281618602</v>
      </c>
      <c r="CM256">
        <v>288964296</v>
      </c>
      <c r="CN256">
        <v>296511088</v>
      </c>
      <c r="CO256">
        <v>304257337</v>
      </c>
      <c r="CP256">
        <v>312201270</v>
      </c>
    </row>
    <row r="257" spans="39:94">
      <c r="AM257" t="s">
        <v>1675</v>
      </c>
      <c r="AN257" t="s">
        <v>1676</v>
      </c>
      <c r="AO257" t="s">
        <v>1688</v>
      </c>
      <c r="AP257" t="s">
        <v>1689</v>
      </c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>
        <v>1978248</v>
      </c>
      <c r="BV257">
        <v>2068845</v>
      </c>
      <c r="BW257">
        <v>2163591</v>
      </c>
      <c r="BX257">
        <v>2262676</v>
      </c>
      <c r="BY257">
        <v>2366298</v>
      </c>
      <c r="BZ257">
        <v>2474666</v>
      </c>
      <c r="CA257">
        <v>2587997</v>
      </c>
      <c r="CB257">
        <v>2706518</v>
      </c>
      <c r="CC257">
        <v>2802299</v>
      </c>
      <c r="CD257">
        <v>2901470</v>
      </c>
      <c r="CE257">
        <v>3004150</v>
      </c>
      <c r="CF257">
        <v>3110464</v>
      </c>
      <c r="CG257">
        <v>3220540</v>
      </c>
      <c r="CH257">
        <v>3334512</v>
      </c>
      <c r="CI257">
        <v>3452517</v>
      </c>
      <c r="CJ257">
        <v>3574698</v>
      </c>
      <c r="CK257">
        <v>3701203</v>
      </c>
      <c r="CL257">
        <v>3832186</v>
      </c>
      <c r="CM257">
        <v>3937315</v>
      </c>
      <c r="CN257">
        <v>3919827</v>
      </c>
      <c r="CO257">
        <v>3905364</v>
      </c>
      <c r="CP257">
        <v>4019433</v>
      </c>
    </row>
    <row r="258" spans="39:94">
      <c r="AM258" t="s">
        <v>1677</v>
      </c>
      <c r="AN258" t="s">
        <v>1678</v>
      </c>
      <c r="AO258" t="s">
        <v>1688</v>
      </c>
      <c r="AP258" t="s">
        <v>1689</v>
      </c>
      <c r="AQ258">
        <v>3040197382</v>
      </c>
      <c r="AR258">
        <v>3081389163.3512611</v>
      </c>
      <c r="AS258">
        <v>3134442541.2498274</v>
      </c>
      <c r="AT258">
        <v>3199390761.164206</v>
      </c>
      <c r="AU258">
        <v>3264900217.7150483</v>
      </c>
      <c r="AV258">
        <v>3331758102</v>
      </c>
      <c r="AW258">
        <v>3401814666.2310462</v>
      </c>
      <c r="AX258">
        <v>3471602106.2986913</v>
      </c>
      <c r="AY258">
        <v>3542131329.1282134</v>
      </c>
      <c r="AZ258">
        <v>3616714809.729948</v>
      </c>
      <c r="BA258">
        <v>3691705531</v>
      </c>
      <c r="BB258">
        <v>3768665044.6187367</v>
      </c>
      <c r="BC258">
        <v>3844843916.5772514</v>
      </c>
      <c r="BD258">
        <v>3920054140.4431748</v>
      </c>
      <c r="BE258">
        <v>3996101129.9321618</v>
      </c>
      <c r="BF258">
        <v>4070907296.2470694</v>
      </c>
      <c r="BG258">
        <v>4144150114.0805974</v>
      </c>
      <c r="BH258">
        <v>4217582944.2853479</v>
      </c>
      <c r="BI258">
        <v>4292564434.4207325</v>
      </c>
      <c r="BJ258">
        <v>4369283186.0294561</v>
      </c>
      <c r="BK258">
        <v>4446509620.2269402</v>
      </c>
      <c r="BL258">
        <v>4525232034.5871496</v>
      </c>
      <c r="BM258">
        <v>4606789446.986146</v>
      </c>
      <c r="BN258">
        <v>4688788328.3884554</v>
      </c>
      <c r="BO258">
        <v>4770469088.5475845</v>
      </c>
      <c r="BP258">
        <v>4853972475.6426935</v>
      </c>
      <c r="BQ258">
        <v>4940247118.6558895</v>
      </c>
      <c r="BR258">
        <v>5028692057.4504166</v>
      </c>
      <c r="BS258">
        <v>5117919220.8462591</v>
      </c>
      <c r="BT258">
        <v>5206695099.92908</v>
      </c>
      <c r="BU258">
        <v>5296329583</v>
      </c>
      <c r="BV258">
        <v>5383011907.4400692</v>
      </c>
      <c r="BW258">
        <v>5465646081.11411</v>
      </c>
      <c r="BX258">
        <v>5548906924.2149687</v>
      </c>
      <c r="BY258">
        <v>5631063922.2516079</v>
      </c>
      <c r="BZ258">
        <v>5714716949.5853786</v>
      </c>
      <c r="CA258">
        <v>5796196181.8218441</v>
      </c>
      <c r="CB258">
        <v>5877983163.6729164</v>
      </c>
      <c r="CC258">
        <v>5958950336.9801674</v>
      </c>
      <c r="CD258">
        <v>6038635375.8019142</v>
      </c>
      <c r="CE258">
        <v>6118131261.6017876</v>
      </c>
      <c r="CF258">
        <v>6195665260.9568872</v>
      </c>
      <c r="CG258">
        <v>6272454870.1957979</v>
      </c>
      <c r="CH258">
        <v>6349177990.3169355</v>
      </c>
      <c r="CI258">
        <v>6426093254.2086153</v>
      </c>
      <c r="CJ258">
        <v>6503186030</v>
      </c>
      <c r="CK258">
        <v>6580545179</v>
      </c>
      <c r="CL258">
        <v>6658468720</v>
      </c>
      <c r="CM258">
        <v>6737188032</v>
      </c>
      <c r="CN258">
        <v>6815849599</v>
      </c>
      <c r="CO258">
        <v>6894377794</v>
      </c>
      <c r="CP258">
        <v>6973738433</v>
      </c>
    </row>
    <row r="259" spans="39:94">
      <c r="AM259" t="s">
        <v>4349</v>
      </c>
      <c r="AN259" t="s">
        <v>1679</v>
      </c>
      <c r="AO259" t="s">
        <v>1688</v>
      </c>
      <c r="AP259" t="s">
        <v>1689</v>
      </c>
      <c r="AQ259">
        <v>5116419</v>
      </c>
      <c r="AR259">
        <v>5214688</v>
      </c>
      <c r="AS259">
        <v>5317095</v>
      </c>
      <c r="AT259">
        <v>5422115</v>
      </c>
      <c r="AU259">
        <v>5527652</v>
      </c>
      <c r="AV259">
        <v>5632206</v>
      </c>
      <c r="AW259">
        <v>5737000</v>
      </c>
      <c r="AX259">
        <v>5842868</v>
      </c>
      <c r="AY259">
        <v>5947698</v>
      </c>
      <c r="AZ259">
        <v>6048704</v>
      </c>
      <c r="BA259">
        <v>6144992</v>
      </c>
      <c r="BB259">
        <v>6235264</v>
      </c>
      <c r="BC259">
        <v>6323380</v>
      </c>
      <c r="BD259">
        <v>6419984</v>
      </c>
      <c r="BE259">
        <v>6539217</v>
      </c>
      <c r="BF259">
        <v>6691425</v>
      </c>
      <c r="BG259">
        <v>6880620</v>
      </c>
      <c r="BH259">
        <v>7104782</v>
      </c>
      <c r="BI259">
        <v>7360655</v>
      </c>
      <c r="BJ259">
        <v>7642329</v>
      </c>
      <c r="BK259">
        <v>7945180</v>
      </c>
      <c r="BL259">
        <v>8270681.0000000009</v>
      </c>
      <c r="BM259">
        <v>8620116</v>
      </c>
      <c r="BN259">
        <v>8988432</v>
      </c>
      <c r="BO259">
        <v>9369068</v>
      </c>
      <c r="BP259">
        <v>9758220</v>
      </c>
      <c r="BQ259">
        <v>10149222</v>
      </c>
      <c r="BR259">
        <v>10544972</v>
      </c>
      <c r="BS259">
        <v>10962489</v>
      </c>
      <c r="BT259">
        <v>11425336</v>
      </c>
      <c r="BU259">
        <v>11948209</v>
      </c>
      <c r="BV259">
        <v>12540234</v>
      </c>
      <c r="BW259">
        <v>13190192</v>
      </c>
      <c r="BX259">
        <v>13867656</v>
      </c>
      <c r="BY259">
        <v>14530275</v>
      </c>
      <c r="BZ259">
        <v>15148172</v>
      </c>
      <c r="CA259">
        <v>15710211</v>
      </c>
      <c r="CB259">
        <v>16226938</v>
      </c>
      <c r="CC259">
        <v>16716849.999999998</v>
      </c>
      <c r="CD259">
        <v>17208494</v>
      </c>
      <c r="CE259">
        <v>17723186</v>
      </c>
      <c r="CF259">
        <v>18266008</v>
      </c>
      <c r="CG259">
        <v>18831819</v>
      </c>
      <c r="CH259">
        <v>19419710</v>
      </c>
      <c r="CI259">
        <v>20026117</v>
      </c>
      <c r="CJ259">
        <v>20648643</v>
      </c>
      <c r="CK259">
        <v>21288070</v>
      </c>
      <c r="CL259">
        <v>21946990</v>
      </c>
      <c r="CM259">
        <v>22626595</v>
      </c>
      <c r="CN259">
        <v>23328214</v>
      </c>
      <c r="CO259">
        <v>24052514</v>
      </c>
      <c r="CP259">
        <v>24799880</v>
      </c>
    </row>
    <row r="260" spans="39:94">
      <c r="AM260" t="s">
        <v>4125</v>
      </c>
      <c r="AN260" t="s">
        <v>1680</v>
      </c>
      <c r="AO260" t="s">
        <v>1688</v>
      </c>
      <c r="AP260" t="s">
        <v>1689</v>
      </c>
      <c r="AQ260">
        <v>3044733</v>
      </c>
      <c r="AR260">
        <v>3134831</v>
      </c>
      <c r="AS260">
        <v>3229329</v>
      </c>
      <c r="AT260">
        <v>3328063</v>
      </c>
      <c r="AU260">
        <v>3430747</v>
      </c>
      <c r="AV260">
        <v>3537265</v>
      </c>
      <c r="AW260">
        <v>3647470</v>
      </c>
      <c r="AX260">
        <v>3761707</v>
      </c>
      <c r="AY260">
        <v>3880914</v>
      </c>
      <c r="AZ260">
        <v>4006340</v>
      </c>
      <c r="BA260">
        <v>4138837</v>
      </c>
      <c r="BB260">
        <v>4278863</v>
      </c>
      <c r="BC260">
        <v>4426079</v>
      </c>
      <c r="BD260">
        <v>4579560</v>
      </c>
      <c r="BE260">
        <v>4737942</v>
      </c>
      <c r="BF260">
        <v>4900255</v>
      </c>
      <c r="BG260">
        <v>5066012</v>
      </c>
      <c r="BH260">
        <v>5235519</v>
      </c>
      <c r="BI260">
        <v>5409528</v>
      </c>
      <c r="BJ260">
        <v>5589172</v>
      </c>
      <c r="BK260">
        <v>5775165</v>
      </c>
      <c r="BL260">
        <v>5967511</v>
      </c>
      <c r="BM260">
        <v>6165560</v>
      </c>
      <c r="BN260">
        <v>6368542</v>
      </c>
      <c r="BO260">
        <v>6575403</v>
      </c>
      <c r="BP260">
        <v>6785211</v>
      </c>
      <c r="BQ260">
        <v>6998307</v>
      </c>
      <c r="BR260">
        <v>7214499</v>
      </c>
      <c r="BS260">
        <v>7431752</v>
      </c>
      <c r="BT260">
        <v>7647450</v>
      </c>
      <c r="BU260">
        <v>7860053</v>
      </c>
      <c r="BV260">
        <v>8067972</v>
      </c>
      <c r="BW260">
        <v>8272498</v>
      </c>
      <c r="BX260">
        <v>8478471</v>
      </c>
      <c r="BY260">
        <v>8692599</v>
      </c>
      <c r="BZ260">
        <v>8919456</v>
      </c>
      <c r="CA260">
        <v>9161931</v>
      </c>
      <c r="CB260">
        <v>9418120</v>
      </c>
      <c r="CC260">
        <v>9682058</v>
      </c>
      <c r="CD260">
        <v>9945115</v>
      </c>
      <c r="CE260">
        <v>10201562</v>
      </c>
      <c r="CF260">
        <v>10449825</v>
      </c>
      <c r="CG260">
        <v>10693471</v>
      </c>
      <c r="CH260">
        <v>10938261</v>
      </c>
      <c r="CI260">
        <v>11192422</v>
      </c>
      <c r="CJ260">
        <v>11462365</v>
      </c>
      <c r="CK260">
        <v>11750105</v>
      </c>
      <c r="CL260">
        <v>12055384</v>
      </c>
      <c r="CM260">
        <v>12379612</v>
      </c>
      <c r="CN260">
        <v>12723746</v>
      </c>
      <c r="CO260">
        <v>12926409</v>
      </c>
      <c r="CP260">
        <v>13474959</v>
      </c>
    </row>
    <row r="261" spans="39:94">
      <c r="AM261" t="s">
        <v>4127</v>
      </c>
      <c r="AN261" t="s">
        <v>1681</v>
      </c>
      <c r="AO261" t="s">
        <v>1688</v>
      </c>
      <c r="AP261" t="s">
        <v>1689</v>
      </c>
      <c r="AQ261">
        <v>3752373</v>
      </c>
      <c r="AR261">
        <v>3876616</v>
      </c>
      <c r="AS261">
        <v>4006236</v>
      </c>
      <c r="AT261">
        <v>4140773</v>
      </c>
      <c r="AU261">
        <v>4279524</v>
      </c>
      <c r="AV261">
        <v>4422087</v>
      </c>
      <c r="AW261">
        <v>4568266</v>
      </c>
      <c r="AX261">
        <v>4718550</v>
      </c>
      <c r="AY261">
        <v>4874043</v>
      </c>
      <c r="AZ261">
        <v>5036244</v>
      </c>
      <c r="BA261">
        <v>5206229</v>
      </c>
      <c r="BB261">
        <v>5385233</v>
      </c>
      <c r="BC261">
        <v>5573154</v>
      </c>
      <c r="BD261">
        <v>5768190</v>
      </c>
      <c r="BE261">
        <v>5967705</v>
      </c>
      <c r="BF261">
        <v>6170260</v>
      </c>
      <c r="BG261">
        <v>6374197</v>
      </c>
      <c r="BH261">
        <v>6581329</v>
      </c>
      <c r="BI261">
        <v>6797807</v>
      </c>
      <c r="BJ261">
        <v>7032001</v>
      </c>
      <c r="BK261">
        <v>7289463</v>
      </c>
      <c r="BL261">
        <v>7571447</v>
      </c>
      <c r="BM261">
        <v>7874642</v>
      </c>
      <c r="BN261">
        <v>8194202.9999999991</v>
      </c>
      <c r="BO261">
        <v>8523090</v>
      </c>
      <c r="BP261">
        <v>8855279</v>
      </c>
      <c r="BQ261">
        <v>9189169</v>
      </c>
      <c r="BR261">
        <v>9523376</v>
      </c>
      <c r="BS261">
        <v>9852244</v>
      </c>
      <c r="BT261">
        <v>10169188</v>
      </c>
      <c r="BU261">
        <v>10469202</v>
      </c>
      <c r="BV261">
        <v>10748215</v>
      </c>
      <c r="BW261">
        <v>11005690</v>
      </c>
      <c r="BX261">
        <v>11244552</v>
      </c>
      <c r="BY261">
        <v>11469872</v>
      </c>
      <c r="BZ261">
        <v>11684693</v>
      </c>
      <c r="CA261">
        <v>11891290</v>
      </c>
      <c r="CB261">
        <v>12086519</v>
      </c>
      <c r="CC261">
        <v>12261742</v>
      </c>
      <c r="CD261">
        <v>12405236</v>
      </c>
      <c r="CE261">
        <v>12509477</v>
      </c>
      <c r="CF261">
        <v>12575015</v>
      </c>
      <c r="CG261">
        <v>12607791</v>
      </c>
      <c r="CH261">
        <v>12612956</v>
      </c>
      <c r="CI261">
        <v>12597877</v>
      </c>
      <c r="CJ261">
        <v>12570686</v>
      </c>
      <c r="CK261">
        <v>12529655</v>
      </c>
      <c r="CL261">
        <v>12481245</v>
      </c>
      <c r="CM261">
        <v>12451543</v>
      </c>
      <c r="CN261">
        <v>12473992</v>
      </c>
      <c r="CO261">
        <v>12571454</v>
      </c>
      <c r="CP261">
        <v>12754378</v>
      </c>
    </row>
  </sheetData>
  <autoFilter ref="A1:AI230"/>
  <phoneticPr fontId="25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topLeftCell="A19" workbookViewId="0">
      <selection activeCell="A73" sqref="A73"/>
    </sheetView>
  </sheetViews>
  <sheetFormatPr defaultRowHeight="14.25"/>
  <cols>
    <col min="1" max="1" width="22.75" bestFit="1" customWidth="1"/>
  </cols>
  <sheetData>
    <row r="1" spans="1:16" ht="15.75">
      <c r="A1" t="s">
        <v>654</v>
      </c>
    </row>
    <row r="2" spans="1:16">
      <c r="A2" t="s">
        <v>655</v>
      </c>
      <c r="B2" t="s">
        <v>656</v>
      </c>
      <c r="C2" t="s">
        <v>657</v>
      </c>
      <c r="D2" t="s">
        <v>658</v>
      </c>
      <c r="E2" t="s">
        <v>659</v>
      </c>
      <c r="F2" t="s">
        <v>660</v>
      </c>
      <c r="G2" t="s">
        <v>661</v>
      </c>
      <c r="H2" t="s">
        <v>662</v>
      </c>
      <c r="I2" t="s">
        <v>663</v>
      </c>
      <c r="J2" t="s">
        <v>664</v>
      </c>
      <c r="K2" t="s">
        <v>665</v>
      </c>
      <c r="L2" t="s">
        <v>666</v>
      </c>
      <c r="M2" t="s">
        <v>667</v>
      </c>
      <c r="N2" t="s">
        <v>668</v>
      </c>
    </row>
    <row r="3" spans="1:16">
      <c r="A3" t="s">
        <v>4220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16</v>
      </c>
      <c r="J3">
        <v>176</v>
      </c>
      <c r="K3">
        <v>1225</v>
      </c>
      <c r="L3">
        <v>311</v>
      </c>
      <c r="M3">
        <v>431</v>
      </c>
      <c r="N3">
        <v>194</v>
      </c>
      <c r="P3" t="str">
        <f>VLOOKUP($A3,Area_Country_En,1,FALSE)</f>
        <v>Argentina</v>
      </c>
    </row>
    <row r="4" spans="1:16">
      <c r="A4" t="s">
        <v>58</v>
      </c>
      <c r="B4">
        <v>40</v>
      </c>
      <c r="C4">
        <v>1436</v>
      </c>
      <c r="D4">
        <v>6016</v>
      </c>
      <c r="E4">
        <v>496</v>
      </c>
      <c r="F4">
        <v>416</v>
      </c>
      <c r="G4">
        <v>4442</v>
      </c>
      <c r="H4">
        <v>2487</v>
      </c>
      <c r="I4">
        <v>1491</v>
      </c>
      <c r="J4">
        <v>3503</v>
      </c>
      <c r="K4">
        <v>10996</v>
      </c>
      <c r="L4">
        <v>18826</v>
      </c>
      <c r="M4">
        <v>23299</v>
      </c>
      <c r="N4">
        <v>19392</v>
      </c>
      <c r="P4" t="str">
        <f t="shared" ref="P4:P35" si="0">VLOOKUP(A4,Area_Country_En,1,FALSE)</f>
        <v>Australia</v>
      </c>
    </row>
    <row r="5" spans="1:16">
      <c r="A5" t="s">
        <v>4162</v>
      </c>
      <c r="B5">
        <v>0</v>
      </c>
      <c r="C5">
        <v>0</v>
      </c>
      <c r="D5">
        <v>0</v>
      </c>
      <c r="E5">
        <v>90</v>
      </c>
      <c r="F5">
        <v>35</v>
      </c>
      <c r="G5">
        <v>69</v>
      </c>
      <c r="H5">
        <v>138</v>
      </c>
      <c r="I5">
        <v>4</v>
      </c>
      <c r="J5">
        <v>29</v>
      </c>
      <c r="K5">
        <v>1080</v>
      </c>
      <c r="L5">
        <v>1010</v>
      </c>
      <c r="M5">
        <v>1865</v>
      </c>
      <c r="N5">
        <v>1675</v>
      </c>
      <c r="P5" t="str">
        <f t="shared" si="0"/>
        <v>Austria</v>
      </c>
    </row>
    <row r="6" spans="1:16">
      <c r="A6" t="s">
        <v>4140</v>
      </c>
      <c r="B6">
        <v>0</v>
      </c>
      <c r="C6">
        <v>789</v>
      </c>
      <c r="D6">
        <v>882</v>
      </c>
      <c r="E6">
        <v>754</v>
      </c>
      <c r="F6">
        <v>389</v>
      </c>
      <c r="G6">
        <v>0</v>
      </c>
      <c r="H6">
        <v>800</v>
      </c>
      <c r="I6">
        <v>10</v>
      </c>
      <c r="J6">
        <v>446</v>
      </c>
      <c r="K6">
        <v>2574</v>
      </c>
      <c r="L6">
        <v>3183</v>
      </c>
      <c r="M6">
        <v>5407</v>
      </c>
      <c r="N6">
        <v>4549</v>
      </c>
      <c r="P6" t="str">
        <f t="shared" si="0"/>
        <v>Belgium</v>
      </c>
    </row>
    <row r="7" spans="1:16">
      <c r="A7" t="s">
        <v>4226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91</v>
      </c>
      <c r="J7">
        <v>370</v>
      </c>
      <c r="K7">
        <v>300</v>
      </c>
      <c r="L7">
        <v>333</v>
      </c>
      <c r="M7">
        <v>464</v>
      </c>
      <c r="N7">
        <v>393</v>
      </c>
      <c r="P7" t="str">
        <f t="shared" si="0"/>
        <v>Bolivia</v>
      </c>
    </row>
    <row r="8" spans="1:16">
      <c r="A8" t="s">
        <v>4231</v>
      </c>
      <c r="B8">
        <v>0</v>
      </c>
      <c r="C8">
        <v>793</v>
      </c>
      <c r="D8">
        <v>0</v>
      </c>
      <c r="E8">
        <v>0</v>
      </c>
      <c r="F8">
        <v>0</v>
      </c>
      <c r="G8">
        <v>10</v>
      </c>
      <c r="H8">
        <v>6</v>
      </c>
      <c r="I8">
        <v>34</v>
      </c>
      <c r="J8">
        <v>195</v>
      </c>
      <c r="K8">
        <v>237</v>
      </c>
      <c r="L8">
        <v>156</v>
      </c>
      <c r="M8">
        <v>98</v>
      </c>
      <c r="N8">
        <v>644</v>
      </c>
      <c r="P8" t="str">
        <f t="shared" si="0"/>
        <v>Brazil</v>
      </c>
    </row>
    <row r="9" spans="1:16">
      <c r="A9" t="s">
        <v>671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283</v>
      </c>
      <c r="K9">
        <v>644</v>
      </c>
      <c r="L9">
        <v>289</v>
      </c>
      <c r="M9">
        <v>0</v>
      </c>
      <c r="N9">
        <v>58</v>
      </c>
      <c r="P9" t="str">
        <f t="shared" si="0"/>
        <v>Myanmar</v>
      </c>
    </row>
    <row r="10" spans="1:16">
      <c r="A10" t="s">
        <v>46</v>
      </c>
      <c r="B10">
        <v>0</v>
      </c>
      <c r="C10">
        <v>940</v>
      </c>
      <c r="D10">
        <v>0</v>
      </c>
      <c r="E10">
        <v>1022</v>
      </c>
      <c r="F10">
        <v>602</v>
      </c>
      <c r="G10">
        <v>1695</v>
      </c>
      <c r="H10">
        <v>804</v>
      </c>
      <c r="I10">
        <v>1076</v>
      </c>
      <c r="J10">
        <v>5824</v>
      </c>
      <c r="K10">
        <v>13688</v>
      </c>
      <c r="L10">
        <v>21605</v>
      </c>
      <c r="M10">
        <v>25702</v>
      </c>
      <c r="N10">
        <v>33793</v>
      </c>
      <c r="P10" t="str">
        <f t="shared" si="0"/>
        <v>Canada</v>
      </c>
    </row>
    <row r="11" spans="1:16">
      <c r="A11" t="s">
        <v>4235</v>
      </c>
      <c r="B11">
        <v>0</v>
      </c>
      <c r="C11">
        <v>0</v>
      </c>
      <c r="D11">
        <v>0</v>
      </c>
      <c r="E11">
        <v>199</v>
      </c>
      <c r="F11">
        <v>0</v>
      </c>
      <c r="G11">
        <v>0</v>
      </c>
      <c r="H11">
        <v>0</v>
      </c>
      <c r="I11">
        <v>5</v>
      </c>
      <c r="J11">
        <v>0</v>
      </c>
      <c r="K11">
        <v>169</v>
      </c>
      <c r="L11">
        <v>27</v>
      </c>
      <c r="M11">
        <v>107</v>
      </c>
      <c r="N11">
        <v>69</v>
      </c>
      <c r="P11" t="str">
        <f t="shared" si="0"/>
        <v>Chile</v>
      </c>
    </row>
    <row r="12" spans="1:16">
      <c r="A12" t="s">
        <v>4237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35</v>
      </c>
      <c r="L12">
        <v>0</v>
      </c>
      <c r="M12">
        <v>0</v>
      </c>
      <c r="N12">
        <v>32</v>
      </c>
      <c r="P12" t="str">
        <f t="shared" si="0"/>
        <v>Colombia</v>
      </c>
    </row>
    <row r="13" spans="1:16">
      <c r="A13" t="s">
        <v>4240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300</v>
      </c>
      <c r="K13">
        <v>454</v>
      </c>
      <c r="L13">
        <v>18</v>
      </c>
      <c r="M13">
        <v>200</v>
      </c>
      <c r="N13">
        <v>187</v>
      </c>
      <c r="P13" t="str">
        <f t="shared" si="0"/>
        <v>Costa Rica</v>
      </c>
    </row>
    <row r="14" spans="1:16">
      <c r="A14" t="s">
        <v>4142</v>
      </c>
      <c r="B14">
        <v>0</v>
      </c>
      <c r="C14">
        <v>646</v>
      </c>
      <c r="D14">
        <v>141</v>
      </c>
      <c r="E14">
        <v>242</v>
      </c>
      <c r="F14">
        <v>1980</v>
      </c>
      <c r="G14">
        <v>831</v>
      </c>
      <c r="H14">
        <v>1039</v>
      </c>
      <c r="I14">
        <v>0</v>
      </c>
      <c r="J14">
        <v>1179</v>
      </c>
      <c r="K14">
        <v>415</v>
      </c>
      <c r="L14">
        <v>165</v>
      </c>
      <c r="M14">
        <v>3535</v>
      </c>
      <c r="N14">
        <v>2885</v>
      </c>
      <c r="P14" t="str">
        <f t="shared" si="0"/>
        <v>Denmark</v>
      </c>
    </row>
    <row r="15" spans="1:16">
      <c r="A15" t="s">
        <v>672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90</v>
      </c>
      <c r="M15">
        <v>8</v>
      </c>
      <c r="N15">
        <v>0</v>
      </c>
      <c r="P15" t="str">
        <f t="shared" si="0"/>
        <v>DominicanRep</v>
      </c>
    </row>
    <row r="16" spans="1:16">
      <c r="A16" t="s">
        <v>4247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15</v>
      </c>
      <c r="L16">
        <v>15</v>
      </c>
      <c r="M16">
        <v>0</v>
      </c>
      <c r="N16">
        <v>0</v>
      </c>
      <c r="P16" t="str">
        <f t="shared" si="0"/>
        <v>Ecuador</v>
      </c>
    </row>
    <row r="17" spans="1:16">
      <c r="A17" t="s">
        <v>4068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</v>
      </c>
      <c r="L17">
        <v>41</v>
      </c>
      <c r="M17">
        <v>8</v>
      </c>
      <c r="N17">
        <v>0</v>
      </c>
      <c r="P17" t="str">
        <f t="shared" si="0"/>
        <v>Egypt</v>
      </c>
    </row>
    <row r="18" spans="1:16">
      <c r="A18" t="s">
        <v>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</v>
      </c>
      <c r="L18">
        <v>45</v>
      </c>
      <c r="M18">
        <v>50</v>
      </c>
      <c r="N18">
        <v>0</v>
      </c>
      <c r="P18" t="str">
        <f t="shared" si="0"/>
        <v>Fiji</v>
      </c>
    </row>
    <row r="19" spans="1:16">
      <c r="A19" t="s">
        <v>4165</v>
      </c>
      <c r="B19">
        <v>0</v>
      </c>
      <c r="C19">
        <v>0</v>
      </c>
      <c r="D19">
        <v>591</v>
      </c>
      <c r="E19">
        <v>0</v>
      </c>
      <c r="F19">
        <v>1034</v>
      </c>
      <c r="G19">
        <v>1126</v>
      </c>
      <c r="H19">
        <v>150</v>
      </c>
      <c r="I19">
        <v>0</v>
      </c>
      <c r="J19">
        <v>16</v>
      </c>
      <c r="K19">
        <v>51</v>
      </c>
      <c r="L19">
        <v>118</v>
      </c>
      <c r="M19">
        <v>486</v>
      </c>
      <c r="N19">
        <v>710</v>
      </c>
      <c r="P19" t="str">
        <f t="shared" si="0"/>
        <v>Finland</v>
      </c>
    </row>
    <row r="20" spans="1:16">
      <c r="A20" t="s">
        <v>4147</v>
      </c>
      <c r="B20">
        <v>2016</v>
      </c>
      <c r="C20">
        <v>3254</v>
      </c>
      <c r="D20">
        <v>4230</v>
      </c>
      <c r="E20">
        <v>1555</v>
      </c>
      <c r="F20">
        <v>2267</v>
      </c>
      <c r="G20">
        <v>460</v>
      </c>
      <c r="H20">
        <v>2106</v>
      </c>
      <c r="I20">
        <v>988</v>
      </c>
      <c r="J20">
        <v>4493</v>
      </c>
      <c r="K20">
        <v>14141</v>
      </c>
      <c r="L20">
        <v>19204</v>
      </c>
      <c r="M20">
        <v>28702</v>
      </c>
      <c r="N20">
        <v>42375</v>
      </c>
      <c r="P20" t="str">
        <f t="shared" si="0"/>
        <v>France</v>
      </c>
    </row>
    <row r="21" spans="1:16">
      <c r="A21" t="s">
        <v>673</v>
      </c>
      <c r="B21">
        <v>756</v>
      </c>
      <c r="C21">
        <v>2414</v>
      </c>
      <c r="D21">
        <v>1928</v>
      </c>
      <c r="E21">
        <v>322</v>
      </c>
      <c r="F21">
        <v>1490</v>
      </c>
      <c r="G21">
        <v>8139</v>
      </c>
      <c r="H21">
        <v>6425</v>
      </c>
      <c r="I21">
        <v>16112</v>
      </c>
      <c r="J21">
        <v>8857</v>
      </c>
      <c r="K21">
        <v>5625</v>
      </c>
      <c r="L21">
        <v>25899</v>
      </c>
      <c r="M21">
        <v>38635</v>
      </c>
      <c r="N21">
        <v>51831</v>
      </c>
      <c r="P21" t="str">
        <f t="shared" si="0"/>
        <v>Germany</v>
      </c>
    </row>
    <row r="22" spans="1:16">
      <c r="A22" t="s">
        <v>4153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</v>
      </c>
      <c r="M22">
        <v>102</v>
      </c>
      <c r="N22">
        <v>0</v>
      </c>
      <c r="P22" t="str">
        <f t="shared" si="0"/>
        <v>Greece</v>
      </c>
    </row>
    <row r="23" spans="1:16">
      <c r="A23" t="s">
        <v>4253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264</v>
      </c>
      <c r="M23">
        <v>0</v>
      </c>
      <c r="N23">
        <v>274</v>
      </c>
      <c r="P23" t="str">
        <f t="shared" si="0"/>
        <v>Guatemala</v>
      </c>
    </row>
    <row r="24" spans="1:16">
      <c r="A24" t="s">
        <v>4259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52</v>
      </c>
      <c r="L24">
        <v>102</v>
      </c>
      <c r="M24">
        <v>0</v>
      </c>
      <c r="N24">
        <v>36</v>
      </c>
      <c r="P24" t="str">
        <f t="shared" si="0"/>
        <v>Honduras</v>
      </c>
    </row>
    <row r="25" spans="1:16">
      <c r="A25" t="s">
        <v>670</v>
      </c>
      <c r="B25">
        <v>74753</v>
      </c>
      <c r="C25">
        <v>95568</v>
      </c>
      <c r="D25">
        <v>113237</v>
      </c>
      <c r="E25">
        <v>159821</v>
      </c>
      <c r="F25">
        <v>209520</v>
      </c>
      <c r="G25">
        <v>207759</v>
      </c>
      <c r="H25">
        <v>191342</v>
      </c>
      <c r="I25">
        <v>248687</v>
      </c>
      <c r="J25">
        <v>770907</v>
      </c>
      <c r="K25">
        <v>1786125</v>
      </c>
      <c r="L25">
        <v>2017481</v>
      </c>
      <c r="M25">
        <v>2050019</v>
      </c>
      <c r="N25">
        <v>2125771</v>
      </c>
      <c r="P25" t="e">
        <f t="shared" si="0"/>
        <v>#N/A</v>
      </c>
    </row>
    <row r="26" spans="1:16">
      <c r="A26" t="s">
        <v>4167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306</v>
      </c>
      <c r="K26">
        <v>609</v>
      </c>
      <c r="L26">
        <v>371</v>
      </c>
      <c r="M26">
        <v>306</v>
      </c>
      <c r="N26">
        <v>393</v>
      </c>
      <c r="P26" t="str">
        <f t="shared" si="0"/>
        <v>Hungary</v>
      </c>
    </row>
    <row r="27" spans="1:16">
      <c r="A27" t="s">
        <v>3997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360</v>
      </c>
      <c r="M27">
        <v>18</v>
      </c>
      <c r="N27">
        <v>0</v>
      </c>
      <c r="P27" t="str">
        <f t="shared" si="0"/>
        <v>India</v>
      </c>
    </row>
    <row r="28" spans="1:16">
      <c r="A28" t="s">
        <v>3998</v>
      </c>
      <c r="B28">
        <v>0</v>
      </c>
      <c r="C28">
        <v>8</v>
      </c>
      <c r="D28">
        <v>49</v>
      </c>
      <c r="E28">
        <v>0</v>
      </c>
      <c r="F28">
        <v>32</v>
      </c>
      <c r="G28">
        <v>137</v>
      </c>
      <c r="H28">
        <v>100</v>
      </c>
      <c r="I28">
        <v>218</v>
      </c>
      <c r="J28">
        <v>2017</v>
      </c>
      <c r="K28">
        <v>6575</v>
      </c>
      <c r="L28">
        <v>11570</v>
      </c>
      <c r="M28">
        <v>11163</v>
      </c>
      <c r="N28">
        <v>9354</v>
      </c>
      <c r="P28" t="str">
        <f t="shared" si="0"/>
        <v>Indonesia</v>
      </c>
    </row>
    <row r="29" spans="1:16">
      <c r="A29" t="s">
        <v>3999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12</v>
      </c>
      <c r="K29">
        <v>0</v>
      </c>
      <c r="L29">
        <v>0</v>
      </c>
      <c r="M29">
        <v>0</v>
      </c>
      <c r="N29">
        <v>2</v>
      </c>
      <c r="P29" t="str">
        <f t="shared" si="0"/>
        <v>Iran</v>
      </c>
    </row>
    <row r="30" spans="1:16">
      <c r="A30" t="s">
        <v>4148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250</v>
      </c>
      <c r="J30">
        <v>100</v>
      </c>
      <c r="K30">
        <v>150</v>
      </c>
      <c r="L30">
        <v>0</v>
      </c>
      <c r="M30">
        <v>90</v>
      </c>
      <c r="N30">
        <v>1003</v>
      </c>
      <c r="P30" t="str">
        <f t="shared" si="0"/>
        <v>Ireland</v>
      </c>
    </row>
    <row r="31" spans="1:16">
      <c r="A31" t="s">
        <v>4149</v>
      </c>
      <c r="B31">
        <v>1800</v>
      </c>
      <c r="C31">
        <v>1938</v>
      </c>
      <c r="D31">
        <v>2317</v>
      </c>
      <c r="E31">
        <v>1626</v>
      </c>
      <c r="F31">
        <v>3054</v>
      </c>
      <c r="G31">
        <v>3028</v>
      </c>
      <c r="H31">
        <v>410</v>
      </c>
      <c r="I31">
        <v>2821</v>
      </c>
      <c r="J31">
        <v>2069</v>
      </c>
      <c r="K31">
        <v>9989</v>
      </c>
      <c r="L31">
        <v>20616</v>
      </c>
      <c r="M31">
        <v>26331</v>
      </c>
      <c r="N31">
        <v>16694</v>
      </c>
      <c r="P31" t="str">
        <f t="shared" si="0"/>
        <v>Italy</v>
      </c>
    </row>
    <row r="32" spans="1:16">
      <c r="A32" t="s">
        <v>4261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 t="str">
        <f t="shared" si="0"/>
        <v>Jamaica</v>
      </c>
    </row>
    <row r="33" spans="1:16">
      <c r="A33" t="s">
        <v>4002</v>
      </c>
      <c r="B33">
        <v>22458</v>
      </c>
      <c r="C33">
        <v>31507</v>
      </c>
      <c r="D33">
        <v>20133</v>
      </c>
      <c r="E33">
        <v>21970</v>
      </c>
      <c r="F33">
        <v>51453</v>
      </c>
      <c r="G33">
        <v>35634</v>
      </c>
      <c r="H33">
        <v>50338</v>
      </c>
      <c r="I33">
        <v>53250</v>
      </c>
      <c r="J33">
        <v>70983</v>
      </c>
      <c r="K33">
        <v>132410</v>
      </c>
      <c r="L33">
        <v>207529</v>
      </c>
      <c r="M33">
        <v>310846</v>
      </c>
      <c r="N33">
        <v>367935</v>
      </c>
      <c r="P33" t="str">
        <f t="shared" si="0"/>
        <v>Japan</v>
      </c>
    </row>
    <row r="34" spans="1:16">
      <c r="A34" t="s">
        <v>4079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18</v>
      </c>
      <c r="L34">
        <v>0</v>
      </c>
      <c r="M34">
        <v>330</v>
      </c>
      <c r="N34">
        <v>0</v>
      </c>
      <c r="P34" t="str">
        <f t="shared" si="0"/>
        <v>Kenya</v>
      </c>
    </row>
    <row r="35" spans="1:16">
      <c r="A35" t="s">
        <v>674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11948</v>
      </c>
      <c r="K35">
        <v>1168</v>
      </c>
      <c r="L35">
        <v>72283</v>
      </c>
      <c r="M35">
        <v>104289</v>
      </c>
      <c r="N35">
        <v>135752</v>
      </c>
      <c r="P35" t="str">
        <f t="shared" si="0"/>
        <v>KoreaRep</v>
      </c>
    </row>
    <row r="36" spans="1:16">
      <c r="A36" t="s">
        <v>4004</v>
      </c>
      <c r="B36">
        <v>0</v>
      </c>
      <c r="C36">
        <v>0</v>
      </c>
      <c r="D36">
        <v>0</v>
      </c>
      <c r="E36">
        <v>0</v>
      </c>
      <c r="F36">
        <v>337</v>
      </c>
      <c r="G36">
        <v>0</v>
      </c>
      <c r="H36">
        <v>2400</v>
      </c>
      <c r="I36">
        <v>24</v>
      </c>
      <c r="J36">
        <v>671</v>
      </c>
      <c r="K36">
        <v>8446</v>
      </c>
      <c r="L36">
        <v>7644</v>
      </c>
      <c r="M36">
        <v>2902</v>
      </c>
      <c r="N36">
        <v>260</v>
      </c>
      <c r="P36" t="str">
        <f t="shared" ref="P36:P71" si="1">VLOOKUP(A36,Area_Country_En,1,FALSE)</f>
        <v>Kuwait</v>
      </c>
    </row>
    <row r="37" spans="1:16">
      <c r="A37" t="s">
        <v>675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41</v>
      </c>
      <c r="K37">
        <v>0</v>
      </c>
      <c r="L37">
        <v>5</v>
      </c>
      <c r="M37">
        <v>0</v>
      </c>
      <c r="N37">
        <v>15</v>
      </c>
      <c r="P37" t="str">
        <f t="shared" si="1"/>
        <v>LaoPDR</v>
      </c>
    </row>
    <row r="38" spans="1:16">
      <c r="A38" s="39" t="s">
        <v>703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110</v>
      </c>
      <c r="K38">
        <v>110</v>
      </c>
      <c r="L38">
        <v>0</v>
      </c>
      <c r="M38">
        <v>0</v>
      </c>
      <c r="N38">
        <v>0</v>
      </c>
      <c r="P38" t="str">
        <f t="shared" si="1"/>
        <v>LibyanArabJm</v>
      </c>
    </row>
    <row r="39" spans="1:16">
      <c r="A39" t="s">
        <v>4150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70</v>
      </c>
      <c r="K39">
        <v>159</v>
      </c>
      <c r="L39">
        <v>144</v>
      </c>
      <c r="M39">
        <v>1029</v>
      </c>
      <c r="N39">
        <v>1026</v>
      </c>
      <c r="P39" t="str">
        <f t="shared" si="1"/>
        <v>Luxembourg</v>
      </c>
    </row>
    <row r="40" spans="1:16">
      <c r="A40" t="s">
        <v>4082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171</v>
      </c>
      <c r="K40">
        <v>433</v>
      </c>
      <c r="L40">
        <v>76</v>
      </c>
      <c r="M40">
        <v>72</v>
      </c>
      <c r="N40">
        <v>217</v>
      </c>
      <c r="P40" t="str">
        <f t="shared" si="1"/>
        <v>Madagascar</v>
      </c>
    </row>
    <row r="41" spans="1:16">
      <c r="A41" t="s">
        <v>4008</v>
      </c>
      <c r="B41">
        <v>57</v>
      </c>
      <c r="C41">
        <v>25</v>
      </c>
      <c r="D41">
        <v>41</v>
      </c>
      <c r="E41">
        <v>13</v>
      </c>
      <c r="F41">
        <v>130</v>
      </c>
      <c r="G41">
        <v>40</v>
      </c>
      <c r="H41">
        <v>64</v>
      </c>
      <c r="I41">
        <v>196</v>
      </c>
      <c r="J41">
        <v>2467</v>
      </c>
      <c r="K41">
        <v>9142</v>
      </c>
      <c r="L41">
        <v>20099</v>
      </c>
      <c r="M41">
        <v>25900</v>
      </c>
      <c r="N41">
        <v>45995</v>
      </c>
      <c r="P41" t="str">
        <f t="shared" si="1"/>
        <v>Malaysia</v>
      </c>
    </row>
    <row r="42" spans="1:16">
      <c r="A42" t="s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28</v>
      </c>
      <c r="L42">
        <v>27</v>
      </c>
      <c r="M42">
        <v>93</v>
      </c>
      <c r="N42">
        <v>45</v>
      </c>
      <c r="P42" t="str">
        <f t="shared" si="1"/>
        <v>Mexico</v>
      </c>
    </row>
    <row r="43" spans="1:16">
      <c r="A43" t="s">
        <v>4152</v>
      </c>
      <c r="B43">
        <v>0</v>
      </c>
      <c r="C43">
        <v>13</v>
      </c>
      <c r="D43">
        <v>249</v>
      </c>
      <c r="E43">
        <v>21</v>
      </c>
      <c r="F43">
        <v>2062</v>
      </c>
      <c r="G43">
        <v>1773</v>
      </c>
      <c r="H43">
        <v>1598</v>
      </c>
      <c r="I43">
        <v>667</v>
      </c>
      <c r="J43">
        <v>2841</v>
      </c>
      <c r="K43">
        <v>8400</v>
      </c>
      <c r="L43">
        <v>11105</v>
      </c>
      <c r="M43">
        <v>11411</v>
      </c>
      <c r="N43">
        <v>12511</v>
      </c>
      <c r="P43" t="str">
        <f t="shared" si="1"/>
        <v>Netherlands</v>
      </c>
    </row>
    <row r="44" spans="1:16">
      <c r="A44" t="s">
        <v>133</v>
      </c>
      <c r="B44">
        <v>35</v>
      </c>
      <c r="C44">
        <v>1</v>
      </c>
      <c r="D44">
        <v>149</v>
      </c>
      <c r="E44">
        <v>507</v>
      </c>
      <c r="F44">
        <v>13</v>
      </c>
      <c r="G44">
        <v>0</v>
      </c>
      <c r="H44">
        <v>888</v>
      </c>
      <c r="I44">
        <v>80</v>
      </c>
      <c r="J44">
        <v>282</v>
      </c>
      <c r="K44">
        <v>912</v>
      </c>
      <c r="L44">
        <v>907</v>
      </c>
      <c r="M44">
        <v>2072</v>
      </c>
      <c r="N44">
        <v>2243</v>
      </c>
      <c r="P44" t="str">
        <f t="shared" si="1"/>
        <v>New Zealand</v>
      </c>
    </row>
    <row r="45" spans="1:16">
      <c r="A45" t="s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35</v>
      </c>
      <c r="N45">
        <v>0</v>
      </c>
      <c r="P45" t="str">
        <f t="shared" si="1"/>
        <v>Nicaragua</v>
      </c>
    </row>
    <row r="46" spans="1:16">
      <c r="A46" t="s">
        <v>4093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7</v>
      </c>
      <c r="I46">
        <v>0</v>
      </c>
      <c r="J46">
        <v>13</v>
      </c>
      <c r="K46">
        <v>140</v>
      </c>
      <c r="L46">
        <v>60</v>
      </c>
      <c r="M46">
        <v>38</v>
      </c>
      <c r="N46">
        <v>170</v>
      </c>
      <c r="P46" t="str">
        <f t="shared" si="1"/>
        <v>Nigeria</v>
      </c>
    </row>
    <row r="47" spans="1:16">
      <c r="A47" t="s">
        <v>4174</v>
      </c>
      <c r="B47">
        <v>0</v>
      </c>
      <c r="C47">
        <v>0</v>
      </c>
      <c r="D47">
        <v>0</v>
      </c>
      <c r="E47">
        <v>150</v>
      </c>
      <c r="F47">
        <v>3201</v>
      </c>
      <c r="G47">
        <v>1866</v>
      </c>
      <c r="H47">
        <v>223</v>
      </c>
      <c r="I47">
        <v>605</v>
      </c>
      <c r="J47">
        <v>506</v>
      </c>
      <c r="K47">
        <v>134</v>
      </c>
      <c r="L47">
        <v>231</v>
      </c>
      <c r="M47">
        <v>153</v>
      </c>
      <c r="N47">
        <v>2679</v>
      </c>
      <c r="P47" t="str">
        <f t="shared" si="1"/>
        <v>Norway</v>
      </c>
    </row>
    <row r="48" spans="1:16">
      <c r="A48" t="s">
        <v>4014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10</v>
      </c>
      <c r="L48">
        <v>15</v>
      </c>
      <c r="M48">
        <v>0</v>
      </c>
      <c r="N48">
        <v>20</v>
      </c>
      <c r="P48" t="str">
        <f t="shared" si="1"/>
        <v>Pakistan</v>
      </c>
    </row>
    <row r="49" spans="1:16">
      <c r="A49" t="s">
        <v>5</v>
      </c>
      <c r="B49">
        <v>0</v>
      </c>
      <c r="C49">
        <v>0</v>
      </c>
      <c r="D49">
        <v>0</v>
      </c>
      <c r="E49">
        <v>6</v>
      </c>
      <c r="F49">
        <v>0</v>
      </c>
      <c r="G49">
        <v>129</v>
      </c>
      <c r="H49">
        <v>676</v>
      </c>
      <c r="I49">
        <v>356</v>
      </c>
      <c r="J49">
        <v>819</v>
      </c>
      <c r="K49">
        <v>1484</v>
      </c>
      <c r="L49">
        <v>1830</v>
      </c>
      <c r="M49">
        <v>1566</v>
      </c>
      <c r="N49">
        <v>1547</v>
      </c>
      <c r="P49" t="str">
        <f t="shared" si="1"/>
        <v>Panama</v>
      </c>
    </row>
    <row r="50" spans="1:16">
      <c r="A50" t="s">
        <v>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58</v>
      </c>
      <c r="K50">
        <v>187</v>
      </c>
      <c r="L50">
        <v>171</v>
      </c>
      <c r="M50">
        <v>122</v>
      </c>
      <c r="N50">
        <v>12</v>
      </c>
      <c r="P50" t="str">
        <f t="shared" si="1"/>
        <v>Paraguay</v>
      </c>
    </row>
    <row r="51" spans="1:16">
      <c r="A51" t="s">
        <v>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12</v>
      </c>
      <c r="K51">
        <v>175</v>
      </c>
      <c r="L51">
        <v>124</v>
      </c>
      <c r="M51">
        <v>238</v>
      </c>
      <c r="N51">
        <v>403</v>
      </c>
      <c r="P51" t="str">
        <f t="shared" si="1"/>
        <v>Peru</v>
      </c>
    </row>
    <row r="52" spans="1:16">
      <c r="A52" t="s">
        <v>4016</v>
      </c>
      <c r="B52">
        <v>229</v>
      </c>
      <c r="C52">
        <v>311</v>
      </c>
      <c r="D52">
        <v>108</v>
      </c>
      <c r="E52">
        <v>380</v>
      </c>
      <c r="F52">
        <v>363</v>
      </c>
      <c r="G52">
        <v>152</v>
      </c>
      <c r="H52">
        <v>167</v>
      </c>
      <c r="I52">
        <v>585</v>
      </c>
      <c r="J52">
        <v>1628</v>
      </c>
      <c r="K52">
        <v>12250</v>
      </c>
      <c r="L52">
        <v>14040</v>
      </c>
      <c r="M52">
        <v>10578</v>
      </c>
      <c r="N52">
        <v>5551</v>
      </c>
      <c r="P52" t="str">
        <f t="shared" si="1"/>
        <v>Philippines</v>
      </c>
    </row>
    <row r="53" spans="1:16">
      <c r="A53" t="s">
        <v>4175</v>
      </c>
      <c r="B53">
        <v>0</v>
      </c>
      <c r="C53">
        <v>0</v>
      </c>
      <c r="D53">
        <v>0</v>
      </c>
      <c r="E53">
        <v>2130</v>
      </c>
      <c r="F53">
        <v>50</v>
      </c>
      <c r="G53">
        <v>0</v>
      </c>
      <c r="H53">
        <v>0</v>
      </c>
      <c r="I53">
        <v>0</v>
      </c>
      <c r="J53">
        <v>0</v>
      </c>
      <c r="K53">
        <v>101</v>
      </c>
      <c r="L53">
        <v>186</v>
      </c>
      <c r="M53">
        <v>157</v>
      </c>
      <c r="N53">
        <v>338</v>
      </c>
      <c r="P53" t="str">
        <f t="shared" si="1"/>
        <v>Poland</v>
      </c>
    </row>
    <row r="54" spans="1:16">
      <c r="A54" t="s">
        <v>4154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23</v>
      </c>
      <c r="L54">
        <v>0</v>
      </c>
      <c r="M54">
        <v>136</v>
      </c>
      <c r="N54">
        <v>632</v>
      </c>
      <c r="P54" t="str">
        <f t="shared" si="1"/>
        <v>Portugal</v>
      </c>
    </row>
    <row r="55" spans="1:16">
      <c r="A55" t="s">
        <v>676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79</v>
      </c>
      <c r="L55">
        <v>400</v>
      </c>
      <c r="M55">
        <v>90</v>
      </c>
      <c r="N55">
        <v>112</v>
      </c>
      <c r="P55" t="str">
        <f t="shared" si="1"/>
        <v>S.Africa</v>
      </c>
    </row>
    <row r="56" spans="1:16">
      <c r="A56" t="s">
        <v>677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13</v>
      </c>
      <c r="J56">
        <v>0</v>
      </c>
      <c r="K56">
        <v>2</v>
      </c>
      <c r="L56">
        <v>11</v>
      </c>
      <c r="M56">
        <v>10</v>
      </c>
      <c r="N56">
        <v>60</v>
      </c>
      <c r="P56" t="str">
        <f t="shared" si="1"/>
        <v>SaudiArabia</v>
      </c>
    </row>
    <row r="57" spans="1:16">
      <c r="A57" t="s">
        <v>4019</v>
      </c>
      <c r="B57">
        <v>120</v>
      </c>
      <c r="C57">
        <v>1013</v>
      </c>
      <c r="D57">
        <v>1300</v>
      </c>
      <c r="E57">
        <v>2163</v>
      </c>
      <c r="F57">
        <v>2782</v>
      </c>
      <c r="G57">
        <v>8414</v>
      </c>
      <c r="H57">
        <v>5043</v>
      </c>
      <c r="I57">
        <v>5821</v>
      </c>
      <c r="J57">
        <v>12231</v>
      </c>
      <c r="K57">
        <v>49004</v>
      </c>
      <c r="L57">
        <v>117961</v>
      </c>
      <c r="M57">
        <v>185122</v>
      </c>
      <c r="N57">
        <v>224356</v>
      </c>
      <c r="P57" t="str">
        <f t="shared" si="1"/>
        <v>Singapore</v>
      </c>
    </row>
    <row r="58" spans="1:16">
      <c r="A58" t="s">
        <v>4155</v>
      </c>
      <c r="B58">
        <v>0</v>
      </c>
      <c r="C58">
        <v>265</v>
      </c>
      <c r="D58">
        <v>0</v>
      </c>
      <c r="E58">
        <v>25</v>
      </c>
      <c r="F58">
        <v>0</v>
      </c>
      <c r="G58">
        <v>162</v>
      </c>
      <c r="H58">
        <v>725</v>
      </c>
      <c r="I58">
        <v>94</v>
      </c>
      <c r="J58">
        <v>165</v>
      </c>
      <c r="K58">
        <v>970</v>
      </c>
      <c r="L58">
        <v>1018</v>
      </c>
      <c r="M58">
        <v>2632</v>
      </c>
      <c r="N58">
        <v>2073</v>
      </c>
      <c r="P58" t="str">
        <f t="shared" si="1"/>
        <v>Spain</v>
      </c>
    </row>
    <row r="59" spans="1:16">
      <c r="A59" t="s">
        <v>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56</v>
      </c>
      <c r="L59">
        <v>43</v>
      </c>
      <c r="M59">
        <v>23</v>
      </c>
      <c r="N59">
        <v>0</v>
      </c>
      <c r="P59" t="str">
        <f t="shared" si="1"/>
        <v>SriLanka</v>
      </c>
    </row>
    <row r="60" spans="1:16">
      <c r="A60" t="s">
        <v>4114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16</v>
      </c>
      <c r="I60">
        <v>0</v>
      </c>
      <c r="J60">
        <v>0</v>
      </c>
      <c r="K60">
        <v>16</v>
      </c>
      <c r="L60">
        <v>0</v>
      </c>
      <c r="M60">
        <v>0</v>
      </c>
      <c r="N60">
        <v>17</v>
      </c>
      <c r="P60" t="str">
        <f t="shared" si="1"/>
        <v>Sudan</v>
      </c>
    </row>
    <row r="61" spans="1:16">
      <c r="A61" t="s">
        <v>4180</v>
      </c>
      <c r="B61">
        <v>390</v>
      </c>
      <c r="C61">
        <v>357</v>
      </c>
      <c r="D61">
        <v>0</v>
      </c>
      <c r="E61">
        <v>181</v>
      </c>
      <c r="F61">
        <v>0</v>
      </c>
      <c r="G61">
        <v>325</v>
      </c>
      <c r="H61">
        <v>11</v>
      </c>
      <c r="I61">
        <v>77</v>
      </c>
      <c r="J61">
        <v>199</v>
      </c>
      <c r="K61">
        <v>1496</v>
      </c>
      <c r="L61">
        <v>2418</v>
      </c>
      <c r="M61">
        <v>1356</v>
      </c>
      <c r="N61">
        <v>5669</v>
      </c>
      <c r="P61" t="str">
        <f t="shared" si="1"/>
        <v>Sweden</v>
      </c>
    </row>
    <row r="62" spans="1:16">
      <c r="A62" t="s">
        <v>4181</v>
      </c>
      <c r="B62">
        <v>0</v>
      </c>
      <c r="C62">
        <v>0</v>
      </c>
      <c r="D62">
        <v>183</v>
      </c>
      <c r="E62">
        <v>0</v>
      </c>
      <c r="F62">
        <v>615</v>
      </c>
      <c r="G62">
        <v>872</v>
      </c>
      <c r="H62">
        <v>148</v>
      </c>
      <c r="I62">
        <v>1231</v>
      </c>
      <c r="J62">
        <v>2914</v>
      </c>
      <c r="K62">
        <v>4102</v>
      </c>
      <c r="L62">
        <v>7054</v>
      </c>
      <c r="M62">
        <v>6353</v>
      </c>
      <c r="N62">
        <v>18761</v>
      </c>
      <c r="P62" t="str">
        <f t="shared" si="1"/>
        <v>Switzerland</v>
      </c>
    </row>
    <row r="63" spans="1:16">
      <c r="A63" t="s">
        <v>121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105050</v>
      </c>
      <c r="K63">
        <v>313859</v>
      </c>
      <c r="L63">
        <v>339104</v>
      </c>
      <c r="M63">
        <v>316155</v>
      </c>
      <c r="N63">
        <v>347484</v>
      </c>
      <c r="P63" t="str">
        <f t="shared" si="1"/>
        <v>Taiwan</v>
      </c>
    </row>
    <row r="64" spans="1:16">
      <c r="A64" t="s">
        <v>4023</v>
      </c>
      <c r="B64">
        <v>445</v>
      </c>
      <c r="C64">
        <v>884</v>
      </c>
      <c r="D64">
        <v>910</v>
      </c>
      <c r="E64">
        <v>1124</v>
      </c>
      <c r="F64">
        <v>610</v>
      </c>
      <c r="G64">
        <v>1268</v>
      </c>
      <c r="H64">
        <v>672</v>
      </c>
      <c r="I64">
        <v>1962</v>
      </c>
      <c r="J64">
        <v>8303</v>
      </c>
      <c r="K64">
        <v>23318</v>
      </c>
      <c r="L64">
        <v>23487</v>
      </c>
      <c r="M64">
        <v>28824</v>
      </c>
      <c r="N64">
        <v>32331</v>
      </c>
      <c r="P64" t="str">
        <f t="shared" si="1"/>
        <v>Thailand</v>
      </c>
    </row>
    <row r="65" spans="1:16">
      <c r="A65" t="s">
        <v>4024</v>
      </c>
      <c r="B65">
        <v>0</v>
      </c>
      <c r="C65">
        <v>0</v>
      </c>
      <c r="D65">
        <v>0</v>
      </c>
      <c r="E65">
        <v>10</v>
      </c>
      <c r="F65">
        <v>3</v>
      </c>
      <c r="G65">
        <v>2</v>
      </c>
      <c r="H65">
        <v>0</v>
      </c>
      <c r="I65">
        <v>0</v>
      </c>
      <c r="J65">
        <v>0</v>
      </c>
      <c r="K65">
        <v>15</v>
      </c>
      <c r="L65">
        <v>17</v>
      </c>
      <c r="M65">
        <v>45</v>
      </c>
      <c r="N65">
        <v>318</v>
      </c>
      <c r="P65" t="str">
        <f t="shared" si="1"/>
        <v>Turkey</v>
      </c>
    </row>
    <row r="66" spans="1:16">
      <c r="A66" t="s">
        <v>4144</v>
      </c>
      <c r="B66">
        <v>9797</v>
      </c>
      <c r="C66">
        <v>7135</v>
      </c>
      <c r="D66">
        <v>2683</v>
      </c>
      <c r="E66">
        <v>455</v>
      </c>
      <c r="F66">
        <v>3416</v>
      </c>
      <c r="G66">
        <v>2848</v>
      </c>
      <c r="H66">
        <v>1333</v>
      </c>
      <c r="I66">
        <v>3539</v>
      </c>
      <c r="J66">
        <v>3833</v>
      </c>
      <c r="K66">
        <v>22051</v>
      </c>
      <c r="L66">
        <v>68884</v>
      </c>
      <c r="M66">
        <v>91414</v>
      </c>
      <c r="N66">
        <v>130073</v>
      </c>
      <c r="P66" t="str">
        <f t="shared" si="1"/>
        <v>United Kingdom</v>
      </c>
    </row>
    <row r="67" spans="1:16">
      <c r="A67" t="s">
        <v>48</v>
      </c>
      <c r="B67">
        <v>25625</v>
      </c>
      <c r="C67">
        <v>35719</v>
      </c>
      <c r="D67">
        <v>31490</v>
      </c>
      <c r="E67">
        <v>26280</v>
      </c>
      <c r="F67">
        <v>23596</v>
      </c>
      <c r="G67">
        <v>28427</v>
      </c>
      <c r="H67">
        <v>45599</v>
      </c>
      <c r="I67">
        <v>32320</v>
      </c>
      <c r="J67">
        <v>51105</v>
      </c>
      <c r="K67">
        <v>206312</v>
      </c>
      <c r="L67">
        <v>249080</v>
      </c>
      <c r="M67">
        <v>308301</v>
      </c>
      <c r="N67">
        <v>344333</v>
      </c>
      <c r="P67" t="str">
        <f t="shared" si="1"/>
        <v>United States</v>
      </c>
    </row>
    <row r="68" spans="1:16">
      <c r="A68" t="s">
        <v>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136</v>
      </c>
      <c r="M68">
        <v>0</v>
      </c>
      <c r="N68">
        <v>0</v>
      </c>
      <c r="P68" t="str">
        <f t="shared" si="1"/>
        <v>Uruguay</v>
      </c>
    </row>
    <row r="69" spans="1:16">
      <c r="A69" t="s">
        <v>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</v>
      </c>
      <c r="P69" t="str">
        <f t="shared" si="1"/>
        <v>Venezuela</v>
      </c>
    </row>
    <row r="70" spans="1:16">
      <c r="A70" s="39" t="s">
        <v>691</v>
      </c>
      <c r="B70">
        <f>ROUND(B$25*0.975,0)</f>
        <v>72884</v>
      </c>
      <c r="C70">
        <f t="shared" ref="C70:N70" si="2">ROUND(C$25*0.975,0)</f>
        <v>93179</v>
      </c>
      <c r="D70">
        <f t="shared" si="2"/>
        <v>110406</v>
      </c>
      <c r="E70">
        <f t="shared" si="2"/>
        <v>155825</v>
      </c>
      <c r="F70">
        <f t="shared" si="2"/>
        <v>204282</v>
      </c>
      <c r="G70">
        <f t="shared" si="2"/>
        <v>202565</v>
      </c>
      <c r="H70">
        <f t="shared" si="2"/>
        <v>186558</v>
      </c>
      <c r="I70">
        <f t="shared" si="2"/>
        <v>242470</v>
      </c>
      <c r="J70">
        <f t="shared" si="2"/>
        <v>751634</v>
      </c>
      <c r="K70">
        <f t="shared" si="2"/>
        <v>1741472</v>
      </c>
      <c r="L70">
        <f t="shared" si="2"/>
        <v>1967044</v>
      </c>
      <c r="M70">
        <f t="shared" si="2"/>
        <v>1998769</v>
      </c>
      <c r="N70">
        <f t="shared" si="2"/>
        <v>2072627</v>
      </c>
      <c r="P70" t="str">
        <f t="shared" si="1"/>
        <v>HongKong</v>
      </c>
    </row>
    <row r="71" spans="1:16">
      <c r="A71" s="39" t="s">
        <v>692</v>
      </c>
      <c r="B71">
        <f>ROUND(B$25*0.025,0)</f>
        <v>1869</v>
      </c>
      <c r="C71">
        <f t="shared" ref="C71:N71" si="3">ROUND(C$25*0.025,0)</f>
        <v>2389</v>
      </c>
      <c r="D71">
        <f t="shared" si="3"/>
        <v>2831</v>
      </c>
      <c r="E71">
        <f t="shared" si="3"/>
        <v>3996</v>
      </c>
      <c r="F71">
        <f t="shared" si="3"/>
        <v>5238</v>
      </c>
      <c r="G71">
        <f t="shared" si="3"/>
        <v>5194</v>
      </c>
      <c r="H71">
        <f t="shared" si="3"/>
        <v>4784</v>
      </c>
      <c r="I71">
        <f t="shared" si="3"/>
        <v>6217</v>
      </c>
      <c r="J71">
        <f t="shared" si="3"/>
        <v>19273</v>
      </c>
      <c r="K71">
        <f t="shared" si="3"/>
        <v>44653</v>
      </c>
      <c r="L71">
        <f t="shared" si="3"/>
        <v>50437</v>
      </c>
      <c r="M71">
        <f t="shared" si="3"/>
        <v>51250</v>
      </c>
      <c r="N71">
        <f t="shared" si="3"/>
        <v>53144</v>
      </c>
      <c r="P71" t="str">
        <f t="shared" si="1"/>
        <v>Macau</v>
      </c>
    </row>
    <row r="73" spans="1:16" ht="15.75">
      <c r="A73" t="s">
        <v>669</v>
      </c>
    </row>
    <row r="74" spans="1:16">
      <c r="A74" s="39" t="s">
        <v>693</v>
      </c>
    </row>
    <row r="75" spans="1:16" ht="15.75">
      <c r="A75" t="s">
        <v>897</v>
      </c>
    </row>
  </sheetData>
  <phoneticPr fontId="5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topLeftCell="A115" workbookViewId="0">
      <selection activeCell="J34" sqref="J34"/>
    </sheetView>
  </sheetViews>
  <sheetFormatPr defaultRowHeight="14.25"/>
  <cols>
    <col min="1" max="1" width="36" bestFit="1" customWidth="1"/>
    <col min="2" max="2" width="7.5" customWidth="1"/>
    <col min="3" max="5" width="8.5" customWidth="1"/>
  </cols>
  <sheetData>
    <row r="1" spans="1:7" ht="28.5">
      <c r="A1" s="2" t="s">
        <v>2276</v>
      </c>
    </row>
    <row r="2" spans="1:7">
      <c r="A2" s="2" t="s">
        <v>2277</v>
      </c>
    </row>
    <row r="3" spans="1:7">
      <c r="A3" s="3" t="s">
        <v>2278</v>
      </c>
      <c r="B3" s="3" t="s">
        <v>3983</v>
      </c>
      <c r="C3" s="3" t="s">
        <v>2279</v>
      </c>
      <c r="D3" s="3" t="s">
        <v>2280</v>
      </c>
      <c r="E3" s="3" t="s">
        <v>2281</v>
      </c>
    </row>
    <row r="4" spans="1:7">
      <c r="A4" s="4" t="s">
        <v>2282</v>
      </c>
      <c r="B4" s="5" t="s">
        <v>2283</v>
      </c>
      <c r="C4" s="5" t="s">
        <v>2284</v>
      </c>
      <c r="D4" s="5" t="s">
        <v>2285</v>
      </c>
      <c r="E4" s="5" t="s">
        <v>2286</v>
      </c>
      <c r="G4" t="str">
        <f t="shared" ref="G4:G35" si="0">IF(ISNA(VLOOKUP(A4,Area_Country,2,FALSE)),"False","Y")</f>
        <v>False</v>
      </c>
    </row>
    <row r="5" spans="1:7">
      <c r="A5" s="4" t="s">
        <v>2287</v>
      </c>
      <c r="B5" s="5"/>
      <c r="C5" s="5"/>
      <c r="D5" s="5"/>
      <c r="E5" s="5" t="s">
        <v>2288</v>
      </c>
      <c r="G5" t="str">
        <f t="shared" si="0"/>
        <v>Y</v>
      </c>
    </row>
    <row r="6" spans="1:7">
      <c r="A6" s="4" t="s">
        <v>2289</v>
      </c>
      <c r="B6" s="5"/>
      <c r="C6" s="5" t="s">
        <v>2290</v>
      </c>
      <c r="D6" s="5" t="s">
        <v>2291</v>
      </c>
      <c r="E6" s="5"/>
      <c r="G6" t="str">
        <f t="shared" si="0"/>
        <v>Y</v>
      </c>
    </row>
    <row r="7" spans="1:7">
      <c r="A7" s="4" t="s">
        <v>2292</v>
      </c>
      <c r="B7" s="5" t="s">
        <v>2293</v>
      </c>
      <c r="C7" s="5" t="s">
        <v>2294</v>
      </c>
      <c r="D7" s="5" t="s">
        <v>2295</v>
      </c>
      <c r="E7" s="5"/>
      <c r="G7" t="str">
        <f t="shared" si="0"/>
        <v>Y</v>
      </c>
    </row>
    <row r="8" spans="1:7">
      <c r="A8" s="4" t="s">
        <v>2296</v>
      </c>
      <c r="B8" s="5"/>
      <c r="C8" s="5" t="s">
        <v>2297</v>
      </c>
      <c r="D8" s="5" t="s">
        <v>2298</v>
      </c>
      <c r="E8" s="5" t="s">
        <v>2299</v>
      </c>
      <c r="G8" t="str">
        <f t="shared" si="0"/>
        <v>Y</v>
      </c>
    </row>
    <row r="9" spans="1:7">
      <c r="A9" s="4" t="s">
        <v>2300</v>
      </c>
      <c r="B9" s="5"/>
      <c r="C9" s="5" t="s">
        <v>2301</v>
      </c>
      <c r="D9" s="5" t="s">
        <v>2302</v>
      </c>
      <c r="E9" s="5" t="s">
        <v>2303</v>
      </c>
      <c r="G9" t="str">
        <f t="shared" si="0"/>
        <v>Y</v>
      </c>
    </row>
    <row r="10" spans="1:7">
      <c r="A10" s="4" t="s">
        <v>2304</v>
      </c>
      <c r="B10" s="5" t="s">
        <v>2305</v>
      </c>
      <c r="C10" s="5" t="s">
        <v>2306</v>
      </c>
      <c r="D10" s="5" t="s">
        <v>2307</v>
      </c>
      <c r="E10" s="5" t="s">
        <v>2308</v>
      </c>
      <c r="G10" t="str">
        <f t="shared" si="0"/>
        <v>Y</v>
      </c>
    </row>
    <row r="11" spans="1:7">
      <c r="A11" s="4" t="s">
        <v>2309</v>
      </c>
      <c r="B11" s="5" t="s">
        <v>2310</v>
      </c>
      <c r="C11" s="5" t="s">
        <v>2311</v>
      </c>
      <c r="D11" s="5" t="s">
        <v>2312</v>
      </c>
      <c r="E11" s="5" t="s">
        <v>2313</v>
      </c>
      <c r="G11" t="str">
        <f t="shared" si="0"/>
        <v>Y</v>
      </c>
    </row>
    <row r="12" spans="1:7">
      <c r="A12" s="4" t="s">
        <v>2314</v>
      </c>
      <c r="B12" s="5"/>
      <c r="C12" s="5"/>
      <c r="D12" s="5" t="s">
        <v>2315</v>
      </c>
      <c r="E12" s="5" t="s">
        <v>2316</v>
      </c>
      <c r="G12" t="str">
        <f t="shared" si="0"/>
        <v>Y</v>
      </c>
    </row>
    <row r="13" spans="1:7">
      <c r="A13" s="4" t="s">
        <v>2317</v>
      </c>
      <c r="B13" s="5" t="s">
        <v>2318</v>
      </c>
      <c r="C13" s="5" t="s">
        <v>2319</v>
      </c>
      <c r="D13" s="5" t="s">
        <v>2320</v>
      </c>
      <c r="E13" s="5" t="s">
        <v>2321</v>
      </c>
      <c r="G13" t="str">
        <f t="shared" si="0"/>
        <v>Y</v>
      </c>
    </row>
    <row r="14" spans="1:7">
      <c r="A14" s="4" t="s">
        <v>2322</v>
      </c>
      <c r="B14" s="5" t="s">
        <v>2323</v>
      </c>
      <c r="C14" s="5"/>
      <c r="D14" s="5"/>
      <c r="E14" s="5"/>
      <c r="G14" t="str">
        <f t="shared" si="0"/>
        <v>Y</v>
      </c>
    </row>
    <row r="15" spans="1:7">
      <c r="A15" s="4" t="s">
        <v>2324</v>
      </c>
      <c r="B15" s="5" t="s">
        <v>2325</v>
      </c>
      <c r="C15" s="5" t="s">
        <v>2326</v>
      </c>
      <c r="D15" s="5" t="s">
        <v>2327</v>
      </c>
      <c r="E15" s="5" t="s">
        <v>2326</v>
      </c>
      <c r="G15" t="str">
        <f t="shared" si="0"/>
        <v>Y</v>
      </c>
    </row>
    <row r="16" spans="1:7">
      <c r="A16" s="4" t="s">
        <v>2328</v>
      </c>
      <c r="B16" s="5" t="s">
        <v>2329</v>
      </c>
      <c r="C16" s="5" t="s">
        <v>2330</v>
      </c>
      <c r="D16" s="5" t="s">
        <v>2331</v>
      </c>
      <c r="E16" s="5" t="s">
        <v>2332</v>
      </c>
      <c r="G16" t="str">
        <f t="shared" si="0"/>
        <v>Y</v>
      </c>
    </row>
    <row r="17" spans="1:7">
      <c r="A17" s="4" t="s">
        <v>2333</v>
      </c>
      <c r="B17" s="5"/>
      <c r="C17" s="5"/>
      <c r="D17" s="5" t="s">
        <v>2334</v>
      </c>
      <c r="E17" s="5"/>
      <c r="G17" t="str">
        <f t="shared" si="0"/>
        <v>Y</v>
      </c>
    </row>
    <row r="18" spans="1:7">
      <c r="A18" s="4" t="s">
        <v>2335</v>
      </c>
      <c r="B18" s="5" t="s">
        <v>2336</v>
      </c>
      <c r="C18" s="5" t="s">
        <v>2337</v>
      </c>
      <c r="D18" s="5" t="s">
        <v>2338</v>
      </c>
      <c r="E18" s="5" t="s">
        <v>2339</v>
      </c>
      <c r="G18" t="str">
        <f t="shared" si="0"/>
        <v>Y</v>
      </c>
    </row>
    <row r="19" spans="1:7">
      <c r="A19" s="4" t="s">
        <v>2340</v>
      </c>
      <c r="B19" s="5" t="s">
        <v>2341</v>
      </c>
      <c r="C19" s="5"/>
      <c r="D19" s="5" t="s">
        <v>2342</v>
      </c>
      <c r="E19" s="5"/>
      <c r="G19" t="str">
        <f t="shared" si="0"/>
        <v>Y</v>
      </c>
    </row>
    <row r="20" spans="1:7">
      <c r="A20" s="4" t="s">
        <v>2343</v>
      </c>
      <c r="B20" s="5" t="s">
        <v>2344</v>
      </c>
      <c r="C20" s="5"/>
      <c r="D20" s="5" t="s">
        <v>2345</v>
      </c>
      <c r="E20" s="5"/>
      <c r="G20" t="str">
        <f t="shared" si="0"/>
        <v>Y</v>
      </c>
    </row>
    <row r="21" spans="1:7">
      <c r="A21" s="4" t="s">
        <v>2346</v>
      </c>
      <c r="B21" s="5" t="s">
        <v>2347</v>
      </c>
      <c r="C21" s="5" t="s">
        <v>2348</v>
      </c>
      <c r="D21" s="5" t="s">
        <v>2349</v>
      </c>
      <c r="E21" s="5" t="s">
        <v>2350</v>
      </c>
      <c r="G21" t="str">
        <f t="shared" si="0"/>
        <v>Y</v>
      </c>
    </row>
    <row r="22" spans="1:7">
      <c r="A22" s="4" t="s">
        <v>2351</v>
      </c>
      <c r="B22" s="5" t="s">
        <v>2352</v>
      </c>
      <c r="C22" s="5" t="s">
        <v>2353</v>
      </c>
      <c r="D22" s="5" t="s">
        <v>2354</v>
      </c>
      <c r="E22" s="5" t="s">
        <v>2355</v>
      </c>
      <c r="G22" t="str">
        <f t="shared" si="0"/>
        <v>Y</v>
      </c>
    </row>
    <row r="23" spans="1:7">
      <c r="A23" s="4" t="s">
        <v>2356</v>
      </c>
      <c r="B23" s="5"/>
      <c r="C23" s="5" t="s">
        <v>2357</v>
      </c>
      <c r="D23" s="5"/>
      <c r="E23" s="5" t="s">
        <v>2290</v>
      </c>
      <c r="G23" t="str">
        <f t="shared" si="0"/>
        <v>Y</v>
      </c>
    </row>
    <row r="24" spans="1:7">
      <c r="A24" s="4" t="s">
        <v>2358</v>
      </c>
      <c r="B24" s="5"/>
      <c r="C24" s="5"/>
      <c r="D24" s="5" t="s">
        <v>2323</v>
      </c>
      <c r="E24" s="5"/>
      <c r="G24" t="str">
        <f t="shared" si="0"/>
        <v>Y</v>
      </c>
    </row>
    <row r="25" spans="1:7">
      <c r="A25" s="4" t="s">
        <v>2359</v>
      </c>
      <c r="B25" s="5"/>
      <c r="C25" s="5"/>
      <c r="D25" s="5"/>
      <c r="E25" s="5" t="s">
        <v>2323</v>
      </c>
      <c r="G25" t="str">
        <f t="shared" si="0"/>
        <v>Y</v>
      </c>
    </row>
    <row r="26" spans="1:7">
      <c r="A26" s="4" t="s">
        <v>2360</v>
      </c>
      <c r="B26" s="5"/>
      <c r="C26" s="5" t="s">
        <v>2288</v>
      </c>
      <c r="D26" s="5" t="s">
        <v>2290</v>
      </c>
      <c r="E26" s="5"/>
      <c r="G26" t="str">
        <f t="shared" si="0"/>
        <v>Y</v>
      </c>
    </row>
    <row r="27" spans="1:7">
      <c r="A27" s="4" t="s">
        <v>2361</v>
      </c>
      <c r="B27" s="5" t="s">
        <v>2362</v>
      </c>
      <c r="C27" s="5" t="s">
        <v>2363</v>
      </c>
      <c r="D27" s="5" t="s">
        <v>2364</v>
      </c>
      <c r="E27" s="5" t="s">
        <v>2365</v>
      </c>
      <c r="G27" t="str">
        <f t="shared" si="0"/>
        <v>Y</v>
      </c>
    </row>
    <row r="28" spans="1:7">
      <c r="A28" s="4" t="s">
        <v>2366</v>
      </c>
      <c r="B28" s="5"/>
      <c r="C28" s="5" t="s">
        <v>2367</v>
      </c>
      <c r="D28" s="5" t="s">
        <v>2344</v>
      </c>
      <c r="E28" s="5" t="s">
        <v>2288</v>
      </c>
      <c r="G28" t="str">
        <f t="shared" si="0"/>
        <v>Y</v>
      </c>
    </row>
    <row r="29" spans="1:7">
      <c r="A29" s="4" t="s">
        <v>2368</v>
      </c>
      <c r="B29" s="5" t="s">
        <v>2369</v>
      </c>
      <c r="C29" s="5" t="s">
        <v>2370</v>
      </c>
      <c r="D29" s="5" t="s">
        <v>2371</v>
      </c>
      <c r="E29" s="5" t="s">
        <v>2372</v>
      </c>
      <c r="G29" t="str">
        <f t="shared" si="0"/>
        <v>Y</v>
      </c>
    </row>
    <row r="30" spans="1:7">
      <c r="A30" s="4" t="s">
        <v>2373</v>
      </c>
      <c r="B30" s="5" t="s">
        <v>2374</v>
      </c>
      <c r="C30" s="5" t="s">
        <v>2375</v>
      </c>
      <c r="D30" s="5" t="s">
        <v>2376</v>
      </c>
      <c r="E30" s="5" t="s">
        <v>2377</v>
      </c>
      <c r="G30" t="str">
        <f t="shared" si="0"/>
        <v>Y</v>
      </c>
    </row>
    <row r="31" spans="1:7">
      <c r="A31" s="4" t="s">
        <v>2378</v>
      </c>
      <c r="B31" s="5"/>
      <c r="C31" s="5" t="s">
        <v>2379</v>
      </c>
      <c r="D31" s="5" t="s">
        <v>2380</v>
      </c>
      <c r="E31" s="5" t="s">
        <v>2381</v>
      </c>
      <c r="G31" t="str">
        <f t="shared" si="0"/>
        <v>Y</v>
      </c>
    </row>
    <row r="32" spans="1:7">
      <c r="A32" s="4" t="s">
        <v>2382</v>
      </c>
      <c r="B32" s="5" t="s">
        <v>2383</v>
      </c>
      <c r="C32" s="5" t="s">
        <v>2384</v>
      </c>
      <c r="D32" s="5" t="s">
        <v>2385</v>
      </c>
      <c r="E32" s="5" t="s">
        <v>2386</v>
      </c>
      <c r="G32" t="str">
        <f t="shared" si="0"/>
        <v>Y</v>
      </c>
    </row>
    <row r="33" spans="1:7">
      <c r="A33" s="4" t="s">
        <v>2387</v>
      </c>
      <c r="B33" s="5"/>
      <c r="C33" s="5" t="s">
        <v>2290</v>
      </c>
      <c r="D33" s="5" t="s">
        <v>2388</v>
      </c>
      <c r="E33" s="5" t="s">
        <v>2389</v>
      </c>
      <c r="G33" t="str">
        <f t="shared" si="0"/>
        <v>Y</v>
      </c>
    </row>
    <row r="34" spans="1:7">
      <c r="A34" s="4" t="s">
        <v>2390</v>
      </c>
      <c r="B34" s="5" t="s">
        <v>2391</v>
      </c>
      <c r="C34" s="5" t="s">
        <v>2392</v>
      </c>
      <c r="D34" s="5" t="s">
        <v>2393</v>
      </c>
      <c r="E34" s="5" t="s">
        <v>2394</v>
      </c>
      <c r="G34" t="str">
        <f t="shared" si="0"/>
        <v>Y</v>
      </c>
    </row>
    <row r="35" spans="1:7">
      <c r="A35" s="4" t="s">
        <v>2395</v>
      </c>
      <c r="B35" s="5"/>
      <c r="C35" s="5" t="s">
        <v>2342</v>
      </c>
      <c r="D35" s="5"/>
      <c r="E35" s="5"/>
      <c r="G35" t="str">
        <f t="shared" si="0"/>
        <v>Y</v>
      </c>
    </row>
    <row r="36" spans="1:7">
      <c r="A36" s="4" t="s">
        <v>2396</v>
      </c>
      <c r="B36" s="5" t="s">
        <v>2397</v>
      </c>
      <c r="C36" s="5" t="s">
        <v>2398</v>
      </c>
      <c r="D36" s="5" t="s">
        <v>2399</v>
      </c>
      <c r="E36" s="5" t="s">
        <v>2400</v>
      </c>
      <c r="G36" t="str">
        <f t="shared" ref="G36:G67" si="1">IF(ISNA(VLOOKUP(A36,Area_Country,2,FALSE)),"False","Y")</f>
        <v>Y</v>
      </c>
    </row>
    <row r="37" spans="1:7">
      <c r="A37" s="4" t="s">
        <v>2401</v>
      </c>
      <c r="B37" s="5" t="s">
        <v>2402</v>
      </c>
      <c r="C37" s="5" t="s">
        <v>2403</v>
      </c>
      <c r="D37" s="5" t="s">
        <v>2404</v>
      </c>
      <c r="E37" s="5" t="s">
        <v>2405</v>
      </c>
      <c r="G37" t="str">
        <f t="shared" si="1"/>
        <v>Y</v>
      </c>
    </row>
    <row r="38" spans="1:7">
      <c r="A38" s="4" t="s">
        <v>2406</v>
      </c>
      <c r="B38" s="5"/>
      <c r="C38" s="5"/>
      <c r="D38" s="5"/>
      <c r="E38" s="5" t="s">
        <v>2325</v>
      </c>
      <c r="G38" t="str">
        <f t="shared" si="1"/>
        <v>Y</v>
      </c>
    </row>
    <row r="39" spans="1:7">
      <c r="A39" s="4" t="s">
        <v>3915</v>
      </c>
      <c r="B39" s="5"/>
      <c r="C39" s="5"/>
      <c r="D39" s="5" t="s">
        <v>2342</v>
      </c>
      <c r="E39" s="5" t="s">
        <v>2407</v>
      </c>
      <c r="G39" t="str">
        <f t="shared" si="1"/>
        <v>Y</v>
      </c>
    </row>
    <row r="40" spans="1:7">
      <c r="A40" s="4" t="s">
        <v>2408</v>
      </c>
      <c r="B40" s="5"/>
      <c r="C40" s="5"/>
      <c r="D40" s="5"/>
      <c r="E40" s="5" t="s">
        <v>2409</v>
      </c>
      <c r="G40" t="str">
        <f t="shared" si="1"/>
        <v>Y</v>
      </c>
    </row>
    <row r="41" spans="1:7">
      <c r="A41" s="4" t="s">
        <v>2410</v>
      </c>
      <c r="B41" s="5"/>
      <c r="C41" s="5" t="s">
        <v>2409</v>
      </c>
      <c r="D41" s="5" t="s">
        <v>2341</v>
      </c>
      <c r="E41" s="5" t="s">
        <v>2325</v>
      </c>
      <c r="G41" t="str">
        <f t="shared" si="1"/>
        <v>Y</v>
      </c>
    </row>
    <row r="42" spans="1:7">
      <c r="A42" s="4" t="s">
        <v>2411</v>
      </c>
      <c r="B42" s="5"/>
      <c r="C42" s="5"/>
      <c r="D42" s="5" t="s">
        <v>2412</v>
      </c>
      <c r="E42" s="5"/>
      <c r="G42" t="str">
        <f t="shared" si="1"/>
        <v>Y</v>
      </c>
    </row>
    <row r="43" spans="1:7">
      <c r="A43" s="4" t="s">
        <v>2413</v>
      </c>
      <c r="B43" s="5"/>
      <c r="C43" s="5" t="s">
        <v>2414</v>
      </c>
      <c r="D43" s="5"/>
      <c r="E43" s="5"/>
      <c r="G43" t="str">
        <f t="shared" si="1"/>
        <v>Y</v>
      </c>
    </row>
    <row r="44" spans="1:7">
      <c r="A44" s="4" t="s">
        <v>2415</v>
      </c>
      <c r="B44" s="5"/>
      <c r="C44" s="5" t="s">
        <v>2316</v>
      </c>
      <c r="D44" s="5"/>
      <c r="E44" s="5" t="s">
        <v>2416</v>
      </c>
      <c r="G44" t="str">
        <f t="shared" si="1"/>
        <v>Y</v>
      </c>
    </row>
    <row r="45" spans="1:7">
      <c r="A45" s="4" t="s">
        <v>2417</v>
      </c>
      <c r="B45" s="5" t="s">
        <v>2418</v>
      </c>
      <c r="C45" s="5" t="s">
        <v>2419</v>
      </c>
      <c r="D45" s="5" t="s">
        <v>2420</v>
      </c>
      <c r="E45" s="5" t="s">
        <v>2421</v>
      </c>
      <c r="G45" t="str">
        <f t="shared" si="1"/>
        <v>Y</v>
      </c>
    </row>
    <row r="46" spans="1:7">
      <c r="A46" s="4" t="s">
        <v>2422</v>
      </c>
      <c r="B46" s="5" t="s">
        <v>2423</v>
      </c>
      <c r="C46" s="5" t="s">
        <v>2423</v>
      </c>
      <c r="D46" s="5"/>
      <c r="E46" s="5"/>
      <c r="G46" t="str">
        <f t="shared" si="1"/>
        <v>Y</v>
      </c>
    </row>
    <row r="47" spans="1:7">
      <c r="A47" s="4" t="s">
        <v>2424</v>
      </c>
      <c r="B47" s="5" t="s">
        <v>2425</v>
      </c>
      <c r="C47" s="5" t="s">
        <v>2426</v>
      </c>
      <c r="D47" s="5" t="s">
        <v>2427</v>
      </c>
      <c r="E47" s="5" t="s">
        <v>2428</v>
      </c>
      <c r="G47" t="str">
        <f t="shared" si="1"/>
        <v>Y</v>
      </c>
    </row>
    <row r="48" spans="1:7">
      <c r="A48" s="4" t="s">
        <v>2429</v>
      </c>
      <c r="B48" s="5"/>
      <c r="C48" s="5"/>
      <c r="D48" s="5" t="s">
        <v>2357</v>
      </c>
      <c r="E48" s="5"/>
      <c r="G48" t="str">
        <f t="shared" si="1"/>
        <v>Y</v>
      </c>
    </row>
    <row r="49" spans="1:7">
      <c r="A49" s="4" t="s">
        <v>2430</v>
      </c>
      <c r="B49" s="5"/>
      <c r="C49" s="5"/>
      <c r="D49" s="5" t="s">
        <v>2431</v>
      </c>
      <c r="E49" s="5"/>
      <c r="G49" t="str">
        <f t="shared" si="1"/>
        <v>Y</v>
      </c>
    </row>
    <row r="50" spans="1:7">
      <c r="A50" s="4" t="s">
        <v>2432</v>
      </c>
      <c r="B50" s="5" t="s">
        <v>2344</v>
      </c>
      <c r="C50" s="5" t="s">
        <v>2433</v>
      </c>
      <c r="D50" s="5" t="s">
        <v>2434</v>
      </c>
      <c r="E50" s="5" t="s">
        <v>2435</v>
      </c>
      <c r="G50" t="str">
        <f t="shared" si="1"/>
        <v>Y</v>
      </c>
    </row>
    <row r="51" spans="1:7">
      <c r="A51" s="4" t="s">
        <v>2436</v>
      </c>
      <c r="B51" s="5" t="s">
        <v>2345</v>
      </c>
      <c r="C51" s="5" t="s">
        <v>2437</v>
      </c>
      <c r="D51" s="5" t="s">
        <v>2297</v>
      </c>
      <c r="E51" s="5" t="s">
        <v>2334</v>
      </c>
      <c r="G51" t="str">
        <f t="shared" si="1"/>
        <v>Y</v>
      </c>
    </row>
    <row r="52" spans="1:7">
      <c r="A52" s="4" t="s">
        <v>2438</v>
      </c>
      <c r="B52" s="5"/>
      <c r="C52" s="5"/>
      <c r="D52" s="5"/>
      <c r="E52" s="5" t="s">
        <v>2439</v>
      </c>
      <c r="G52" t="str">
        <f t="shared" si="1"/>
        <v>Y</v>
      </c>
    </row>
    <row r="53" spans="1:7">
      <c r="A53" s="4" t="s">
        <v>2440</v>
      </c>
      <c r="B53" s="5"/>
      <c r="C53" s="5" t="s">
        <v>2441</v>
      </c>
      <c r="D53" s="5" t="s">
        <v>2433</v>
      </c>
      <c r="E53" s="5" t="s">
        <v>2442</v>
      </c>
      <c r="G53" t="str">
        <f t="shared" si="1"/>
        <v>Y</v>
      </c>
    </row>
    <row r="54" spans="1:7">
      <c r="A54" s="4" t="s">
        <v>2443</v>
      </c>
      <c r="B54" s="5"/>
      <c r="C54" s="5" t="s">
        <v>2444</v>
      </c>
      <c r="D54" s="5" t="s">
        <v>2445</v>
      </c>
      <c r="E54" s="5" t="s">
        <v>2446</v>
      </c>
      <c r="G54" t="str">
        <f t="shared" si="1"/>
        <v>Y</v>
      </c>
    </row>
    <row r="55" spans="1:7">
      <c r="A55" s="4" t="s">
        <v>2447</v>
      </c>
      <c r="B55" s="5"/>
      <c r="C55" s="5" t="s">
        <v>2407</v>
      </c>
      <c r="D55" s="5"/>
      <c r="E55" s="5"/>
      <c r="G55" t="str">
        <f t="shared" si="1"/>
        <v>Y</v>
      </c>
    </row>
    <row r="56" spans="1:7">
      <c r="A56" s="4" t="s">
        <v>2448</v>
      </c>
      <c r="B56" s="5"/>
      <c r="C56" s="5"/>
      <c r="D56" s="5" t="s">
        <v>2344</v>
      </c>
      <c r="E56" s="5"/>
      <c r="G56" t="str">
        <f t="shared" si="1"/>
        <v>Y</v>
      </c>
    </row>
    <row r="57" spans="1:7">
      <c r="A57" s="4" t="s">
        <v>2449</v>
      </c>
      <c r="B57" s="5"/>
      <c r="C57" s="5" t="s">
        <v>2444</v>
      </c>
      <c r="D57" s="5" t="s">
        <v>2450</v>
      </c>
      <c r="E57" s="5" t="s">
        <v>2451</v>
      </c>
      <c r="G57" t="str">
        <f t="shared" si="1"/>
        <v>Y</v>
      </c>
    </row>
    <row r="58" spans="1:7">
      <c r="A58" s="4" t="s">
        <v>2452</v>
      </c>
      <c r="B58" s="5"/>
      <c r="C58" s="5" t="s">
        <v>2290</v>
      </c>
      <c r="D58" s="5" t="s">
        <v>2316</v>
      </c>
      <c r="E58" s="5"/>
      <c r="G58" t="str">
        <f t="shared" si="1"/>
        <v>Y</v>
      </c>
    </row>
    <row r="59" spans="1:7">
      <c r="A59" s="4" t="s">
        <v>2453</v>
      </c>
      <c r="B59" s="5"/>
      <c r="C59" s="5"/>
      <c r="D59" s="5" t="s">
        <v>2342</v>
      </c>
      <c r="E59" s="5"/>
      <c r="G59" t="str">
        <f t="shared" si="1"/>
        <v>Y</v>
      </c>
    </row>
    <row r="60" spans="1:7">
      <c r="A60" s="4" t="s">
        <v>2454</v>
      </c>
      <c r="B60" s="5"/>
      <c r="C60" s="5" t="s">
        <v>2439</v>
      </c>
      <c r="D60" s="5"/>
      <c r="E60" s="5"/>
      <c r="G60" t="str">
        <f t="shared" si="1"/>
        <v>Y</v>
      </c>
    </row>
    <row r="61" spans="1:7">
      <c r="A61" s="4" t="s">
        <v>3918</v>
      </c>
      <c r="B61" s="5" t="s">
        <v>2288</v>
      </c>
      <c r="C61" s="5"/>
      <c r="D61" s="5"/>
      <c r="E61" s="5"/>
      <c r="G61" t="str">
        <f t="shared" si="1"/>
        <v>Y</v>
      </c>
    </row>
    <row r="62" spans="1:7">
      <c r="A62" s="4" t="s">
        <v>2456</v>
      </c>
      <c r="B62" s="5" t="s">
        <v>2457</v>
      </c>
      <c r="C62" s="5" t="s">
        <v>2458</v>
      </c>
      <c r="D62" s="5" t="s">
        <v>2459</v>
      </c>
      <c r="E62" s="5" t="s">
        <v>2460</v>
      </c>
      <c r="G62" t="str">
        <f t="shared" si="1"/>
        <v>Y</v>
      </c>
    </row>
    <row r="63" spans="1:7">
      <c r="A63" s="4" t="s">
        <v>2461</v>
      </c>
      <c r="B63" s="5" t="s">
        <v>2462</v>
      </c>
      <c r="C63" s="5" t="s">
        <v>2463</v>
      </c>
      <c r="D63" s="5" t="s">
        <v>2464</v>
      </c>
      <c r="E63" s="5" t="s">
        <v>2465</v>
      </c>
      <c r="G63" t="str">
        <f t="shared" si="1"/>
        <v>Y</v>
      </c>
    </row>
    <row r="64" spans="1:7">
      <c r="A64" s="4" t="s">
        <v>2466</v>
      </c>
      <c r="B64" s="5" t="s">
        <v>2467</v>
      </c>
      <c r="C64" s="5" t="s">
        <v>2468</v>
      </c>
      <c r="D64" s="5" t="s">
        <v>2469</v>
      </c>
      <c r="E64" s="5" t="s">
        <v>2470</v>
      </c>
      <c r="G64" t="str">
        <f t="shared" si="1"/>
        <v>Y</v>
      </c>
    </row>
    <row r="65" spans="1:7">
      <c r="A65" s="4" t="s">
        <v>3919</v>
      </c>
      <c r="B65" s="5" t="s">
        <v>2471</v>
      </c>
      <c r="C65" s="5" t="s">
        <v>2472</v>
      </c>
      <c r="D65" s="5" t="s">
        <v>2473</v>
      </c>
      <c r="E65" s="5" t="s">
        <v>2474</v>
      </c>
      <c r="G65" t="str">
        <f t="shared" si="1"/>
        <v>Y</v>
      </c>
    </row>
    <row r="66" spans="1:7">
      <c r="A66" s="4" t="s">
        <v>2475</v>
      </c>
      <c r="B66" s="5" t="s">
        <v>2476</v>
      </c>
      <c r="C66" s="5" t="s">
        <v>2477</v>
      </c>
      <c r="D66" s="5" t="s">
        <v>2478</v>
      </c>
      <c r="E66" s="5" t="s">
        <v>2479</v>
      </c>
      <c r="G66" t="str">
        <f t="shared" si="1"/>
        <v>Y</v>
      </c>
    </row>
    <row r="67" spans="1:7">
      <c r="A67" s="4" t="s">
        <v>2480</v>
      </c>
      <c r="B67" s="5" t="s">
        <v>2435</v>
      </c>
      <c r="C67" s="5" t="s">
        <v>2394</v>
      </c>
      <c r="D67" s="5"/>
      <c r="E67" s="5" t="s">
        <v>2446</v>
      </c>
      <c r="G67" t="str">
        <f t="shared" si="1"/>
        <v>Y</v>
      </c>
    </row>
    <row r="68" spans="1:7">
      <c r="A68" s="4" t="s">
        <v>2481</v>
      </c>
      <c r="B68" s="5" t="s">
        <v>2482</v>
      </c>
      <c r="C68" s="5" t="s">
        <v>2483</v>
      </c>
      <c r="D68" s="5" t="s">
        <v>2484</v>
      </c>
      <c r="E68" s="5" t="s">
        <v>2485</v>
      </c>
      <c r="G68" t="str">
        <f t="shared" ref="G68:G99" si="2">IF(ISNA(VLOOKUP(A68,Area_Country,2,FALSE)),"False","Y")</f>
        <v>Y</v>
      </c>
    </row>
    <row r="69" spans="1:7">
      <c r="A69" s="4" t="s">
        <v>2486</v>
      </c>
      <c r="B69" s="5" t="s">
        <v>2487</v>
      </c>
      <c r="C69" s="5" t="s">
        <v>2488</v>
      </c>
      <c r="D69" s="5" t="s">
        <v>2489</v>
      </c>
      <c r="E69" s="5" t="s">
        <v>2490</v>
      </c>
      <c r="G69" t="str">
        <f t="shared" si="2"/>
        <v>Y</v>
      </c>
    </row>
    <row r="70" spans="1:7">
      <c r="A70" s="4" t="s">
        <v>2491</v>
      </c>
      <c r="B70" s="5" t="s">
        <v>2492</v>
      </c>
      <c r="C70" s="5" t="s">
        <v>2493</v>
      </c>
      <c r="D70" s="5" t="s">
        <v>2494</v>
      </c>
      <c r="E70" s="5" t="s">
        <v>2495</v>
      </c>
      <c r="G70" t="str">
        <f t="shared" si="2"/>
        <v>Y</v>
      </c>
    </row>
    <row r="71" spans="1:7">
      <c r="A71" s="4" t="s">
        <v>2496</v>
      </c>
      <c r="B71" s="5"/>
      <c r="C71" s="5"/>
      <c r="D71" s="5" t="s">
        <v>2342</v>
      </c>
      <c r="E71" s="5" t="s">
        <v>2497</v>
      </c>
      <c r="G71" t="str">
        <f t="shared" si="2"/>
        <v>Y</v>
      </c>
    </row>
    <row r="72" spans="1:7">
      <c r="A72" s="4" t="s">
        <v>2498</v>
      </c>
      <c r="B72" s="5"/>
      <c r="C72" s="5" t="s">
        <v>2381</v>
      </c>
      <c r="D72" s="5"/>
      <c r="E72" s="5" t="s">
        <v>2499</v>
      </c>
      <c r="G72" t="str">
        <f t="shared" si="2"/>
        <v>Y</v>
      </c>
    </row>
    <row r="73" spans="1:7">
      <c r="A73" s="4" t="s">
        <v>2500</v>
      </c>
      <c r="B73" s="5" t="s">
        <v>2464</v>
      </c>
      <c r="C73" s="5" t="s">
        <v>2501</v>
      </c>
      <c r="D73" s="5" t="s">
        <v>2502</v>
      </c>
      <c r="E73" s="5" t="s">
        <v>2503</v>
      </c>
      <c r="G73" t="str">
        <f t="shared" si="2"/>
        <v>Y</v>
      </c>
    </row>
    <row r="74" spans="1:7">
      <c r="A74" s="4" t="s">
        <v>2504</v>
      </c>
      <c r="B74" s="5"/>
      <c r="C74" s="5"/>
      <c r="D74" s="5"/>
      <c r="E74" s="5" t="s">
        <v>2409</v>
      </c>
      <c r="G74" t="str">
        <f t="shared" si="2"/>
        <v>Y</v>
      </c>
    </row>
    <row r="75" spans="1:7">
      <c r="A75" s="4" t="s">
        <v>2505</v>
      </c>
      <c r="B75" s="5" t="s">
        <v>2506</v>
      </c>
      <c r="C75" s="5" t="s">
        <v>2507</v>
      </c>
      <c r="D75" s="5" t="s">
        <v>2508</v>
      </c>
      <c r="E75" s="5" t="s">
        <v>2509</v>
      </c>
      <c r="G75" t="str">
        <f t="shared" si="2"/>
        <v>Y</v>
      </c>
    </row>
    <row r="76" spans="1:7">
      <c r="A76" s="4" t="s">
        <v>2510</v>
      </c>
      <c r="B76" s="5"/>
      <c r="C76" s="5" t="s">
        <v>2511</v>
      </c>
      <c r="D76" s="5" t="s">
        <v>2344</v>
      </c>
      <c r="E76" s="5" t="s">
        <v>2511</v>
      </c>
      <c r="G76" t="str">
        <f t="shared" si="2"/>
        <v>Y</v>
      </c>
    </row>
    <row r="77" spans="1:7">
      <c r="A77" s="4" t="s">
        <v>2512</v>
      </c>
      <c r="B77" s="5" t="s">
        <v>2407</v>
      </c>
      <c r="C77" s="5" t="s">
        <v>2513</v>
      </c>
      <c r="D77" s="5" t="s">
        <v>2514</v>
      </c>
      <c r="E77" s="5" t="s">
        <v>2515</v>
      </c>
      <c r="G77" t="str">
        <f t="shared" si="2"/>
        <v>Y</v>
      </c>
    </row>
    <row r="78" spans="1:7">
      <c r="A78" s="4" t="s">
        <v>2516</v>
      </c>
      <c r="B78" s="5"/>
      <c r="C78" s="5"/>
      <c r="D78" s="5"/>
      <c r="E78" s="5" t="s">
        <v>2342</v>
      </c>
      <c r="G78" t="str">
        <f t="shared" si="2"/>
        <v>Y</v>
      </c>
    </row>
    <row r="79" spans="1:7">
      <c r="A79" s="4" t="s">
        <v>2517</v>
      </c>
      <c r="B79" s="5" t="s">
        <v>2518</v>
      </c>
      <c r="C79" s="5" t="s">
        <v>2519</v>
      </c>
      <c r="D79" s="5" t="s">
        <v>2520</v>
      </c>
      <c r="E79" s="5" t="s">
        <v>2518</v>
      </c>
      <c r="G79" t="str">
        <f t="shared" si="2"/>
        <v>Y</v>
      </c>
    </row>
    <row r="80" spans="1:7">
      <c r="A80" s="4" t="s">
        <v>2521</v>
      </c>
      <c r="B80" s="5"/>
      <c r="C80" s="5"/>
      <c r="D80" s="5"/>
      <c r="E80" s="5" t="s">
        <v>2522</v>
      </c>
      <c r="G80" t="str">
        <f t="shared" si="2"/>
        <v>Y</v>
      </c>
    </row>
    <row r="81" spans="1:7">
      <c r="A81" s="4" t="s">
        <v>2523</v>
      </c>
      <c r="B81" s="5"/>
      <c r="C81" s="5"/>
      <c r="D81" s="5" t="s">
        <v>2388</v>
      </c>
      <c r="E81" s="5" t="s">
        <v>2524</v>
      </c>
      <c r="G81" t="str">
        <f t="shared" si="2"/>
        <v>Y</v>
      </c>
    </row>
    <row r="82" spans="1:7">
      <c r="A82" s="4" t="s">
        <v>2525</v>
      </c>
      <c r="B82" s="5"/>
      <c r="C82" s="5"/>
      <c r="D82" s="5" t="s">
        <v>2526</v>
      </c>
      <c r="E82" s="5"/>
      <c r="G82" t="str">
        <f t="shared" si="2"/>
        <v>Y</v>
      </c>
    </row>
    <row r="83" spans="1:7">
      <c r="A83" s="4" t="s">
        <v>2527</v>
      </c>
      <c r="B83" s="5" t="s">
        <v>2528</v>
      </c>
      <c r="C83" s="5" t="s">
        <v>2529</v>
      </c>
      <c r="D83" s="5" t="s">
        <v>2530</v>
      </c>
      <c r="E83" s="5" t="s">
        <v>2291</v>
      </c>
      <c r="G83" t="str">
        <f t="shared" si="2"/>
        <v>Y</v>
      </c>
    </row>
    <row r="84" spans="1:7">
      <c r="A84" s="4" t="s">
        <v>2531</v>
      </c>
      <c r="B84" s="5"/>
      <c r="C84" s="5" t="s">
        <v>2532</v>
      </c>
      <c r="D84" s="5" t="s">
        <v>2533</v>
      </c>
      <c r="E84" s="5" t="s">
        <v>2534</v>
      </c>
      <c r="G84" t="str">
        <f t="shared" si="2"/>
        <v>Y</v>
      </c>
    </row>
    <row r="85" spans="1:7">
      <c r="A85" s="4" t="s">
        <v>2535</v>
      </c>
      <c r="B85" s="5" t="s">
        <v>2325</v>
      </c>
      <c r="C85" s="5" t="s">
        <v>2489</v>
      </c>
      <c r="D85" s="5" t="s">
        <v>2530</v>
      </c>
      <c r="E85" s="5" t="s">
        <v>2536</v>
      </c>
      <c r="G85" t="str">
        <f t="shared" si="2"/>
        <v>Y</v>
      </c>
    </row>
    <row r="86" spans="1:7">
      <c r="A86" s="4" t="s">
        <v>2537</v>
      </c>
      <c r="B86" s="5" t="s">
        <v>2538</v>
      </c>
      <c r="C86" s="5" t="s">
        <v>2539</v>
      </c>
      <c r="D86" s="5" t="s">
        <v>2540</v>
      </c>
      <c r="E86" s="5" t="s">
        <v>2541</v>
      </c>
      <c r="G86" t="str">
        <f t="shared" si="2"/>
        <v>Y</v>
      </c>
    </row>
    <row r="87" spans="1:7">
      <c r="A87" s="4" t="s">
        <v>2542</v>
      </c>
      <c r="B87" s="5" t="s">
        <v>2543</v>
      </c>
      <c r="C87" s="5" t="s">
        <v>2544</v>
      </c>
      <c r="D87" s="5" t="s">
        <v>2545</v>
      </c>
      <c r="E87" s="5" t="s">
        <v>2546</v>
      </c>
      <c r="G87" t="str">
        <f t="shared" si="2"/>
        <v>Y</v>
      </c>
    </row>
    <row r="88" spans="1:7">
      <c r="A88" s="4" t="s">
        <v>2547</v>
      </c>
      <c r="B88" s="5"/>
      <c r="C88" s="5"/>
      <c r="D88" s="5" t="s">
        <v>2548</v>
      </c>
      <c r="E88" s="5" t="s">
        <v>2290</v>
      </c>
      <c r="G88" t="str">
        <f t="shared" si="2"/>
        <v>Y</v>
      </c>
    </row>
    <row r="89" spans="1:7">
      <c r="A89" s="4" t="s">
        <v>2549</v>
      </c>
      <c r="B89" s="5"/>
      <c r="C89" s="5" t="s">
        <v>2550</v>
      </c>
      <c r="D89" s="5" t="s">
        <v>2325</v>
      </c>
      <c r="E89" s="5" t="s">
        <v>2551</v>
      </c>
      <c r="G89" t="str">
        <f t="shared" si="2"/>
        <v>Y</v>
      </c>
    </row>
    <row r="90" spans="1:7">
      <c r="A90" s="11" t="s">
        <v>130</v>
      </c>
      <c r="B90" s="5"/>
      <c r="C90" s="5" t="s">
        <v>2552</v>
      </c>
      <c r="D90" s="5" t="s">
        <v>2553</v>
      </c>
      <c r="E90" s="5" t="s">
        <v>2554</v>
      </c>
      <c r="G90" t="str">
        <f t="shared" si="2"/>
        <v>Y</v>
      </c>
    </row>
    <row r="91" spans="1:7">
      <c r="A91" s="11" t="s">
        <v>129</v>
      </c>
      <c r="B91" s="5"/>
      <c r="C91" s="5"/>
      <c r="D91" s="5" t="s">
        <v>2316</v>
      </c>
      <c r="E91" s="5" t="s">
        <v>2433</v>
      </c>
      <c r="G91" t="str">
        <f t="shared" si="2"/>
        <v>Y</v>
      </c>
    </row>
    <row r="92" spans="1:7">
      <c r="A92" s="4" t="s">
        <v>2555</v>
      </c>
      <c r="B92" s="5" t="s">
        <v>2556</v>
      </c>
      <c r="C92" s="5" t="s">
        <v>2557</v>
      </c>
      <c r="D92" s="5" t="s">
        <v>2558</v>
      </c>
      <c r="E92" s="5" t="s">
        <v>2559</v>
      </c>
      <c r="G92" t="str">
        <f t="shared" si="2"/>
        <v>Y</v>
      </c>
    </row>
    <row r="93" spans="1:7">
      <c r="A93" s="4" t="s">
        <v>2560</v>
      </c>
      <c r="B93" s="5"/>
      <c r="C93" s="5" t="s">
        <v>2342</v>
      </c>
      <c r="D93" s="5" t="s">
        <v>2342</v>
      </c>
      <c r="E93" s="5" t="s">
        <v>2561</v>
      </c>
      <c r="G93" t="str">
        <f t="shared" si="2"/>
        <v>Y</v>
      </c>
    </row>
    <row r="94" spans="1:7">
      <c r="A94" s="11" t="s">
        <v>128</v>
      </c>
      <c r="B94" s="5"/>
      <c r="C94" s="5" t="s">
        <v>2288</v>
      </c>
      <c r="D94" s="5"/>
      <c r="E94" s="5" t="s">
        <v>2562</v>
      </c>
      <c r="G94" t="str">
        <f t="shared" si="2"/>
        <v>Y</v>
      </c>
    </row>
    <row r="95" spans="1:7">
      <c r="A95" s="4" t="s">
        <v>2563</v>
      </c>
      <c r="B95" s="5"/>
      <c r="C95" s="5" t="s">
        <v>2564</v>
      </c>
      <c r="D95" s="5" t="s">
        <v>2565</v>
      </c>
      <c r="E95" s="5" t="s">
        <v>2566</v>
      </c>
      <c r="G95" t="str">
        <f t="shared" si="2"/>
        <v>Y</v>
      </c>
    </row>
    <row r="96" spans="1:7">
      <c r="A96" s="4" t="s">
        <v>3921</v>
      </c>
      <c r="B96" s="5" t="s">
        <v>2567</v>
      </c>
      <c r="C96" s="5" t="s">
        <v>2323</v>
      </c>
      <c r="D96" s="5" t="s">
        <v>2551</v>
      </c>
      <c r="E96" s="5" t="s">
        <v>2323</v>
      </c>
      <c r="G96" t="str">
        <f t="shared" si="2"/>
        <v>Y</v>
      </c>
    </row>
    <row r="97" spans="1:7">
      <c r="A97" s="4" t="s">
        <v>2568</v>
      </c>
      <c r="B97" s="5" t="s">
        <v>2569</v>
      </c>
      <c r="C97" s="5" t="s">
        <v>2570</v>
      </c>
      <c r="D97" s="5" t="s">
        <v>2571</v>
      </c>
      <c r="E97" s="5" t="s">
        <v>2572</v>
      </c>
      <c r="G97" t="str">
        <f t="shared" si="2"/>
        <v>Y</v>
      </c>
    </row>
    <row r="98" spans="1:7">
      <c r="A98" s="4" t="s">
        <v>2573</v>
      </c>
      <c r="B98" s="5" t="s">
        <v>2574</v>
      </c>
      <c r="C98" s="5" t="s">
        <v>2428</v>
      </c>
      <c r="D98" s="5" t="s">
        <v>2575</v>
      </c>
      <c r="E98" s="5" t="s">
        <v>2506</v>
      </c>
      <c r="G98" t="str">
        <f t="shared" si="2"/>
        <v>Y</v>
      </c>
    </row>
    <row r="99" spans="1:7">
      <c r="A99" s="4" t="s">
        <v>2576</v>
      </c>
      <c r="B99" s="5" t="s">
        <v>2388</v>
      </c>
      <c r="C99" s="5" t="s">
        <v>2441</v>
      </c>
      <c r="D99" s="5" t="s">
        <v>2298</v>
      </c>
      <c r="E99" s="5"/>
      <c r="G99" t="str">
        <f t="shared" si="2"/>
        <v>Y</v>
      </c>
    </row>
    <row r="100" spans="1:7">
      <c r="A100" s="4" t="s">
        <v>2577</v>
      </c>
      <c r="B100" s="5" t="s">
        <v>2578</v>
      </c>
      <c r="C100" s="5" t="s">
        <v>2579</v>
      </c>
      <c r="D100" s="5" t="s">
        <v>2580</v>
      </c>
      <c r="E100" s="5" t="s">
        <v>2581</v>
      </c>
      <c r="G100" t="str">
        <f t="shared" ref="G100:G132" si="3">IF(ISNA(VLOOKUP(A100,Area_Country,2,FALSE)),"False","Y")</f>
        <v>Y</v>
      </c>
    </row>
    <row r="101" spans="1:7">
      <c r="A101" s="4" t="s">
        <v>2582</v>
      </c>
      <c r="B101" s="5" t="s">
        <v>2583</v>
      </c>
      <c r="C101" s="5" t="s">
        <v>2584</v>
      </c>
      <c r="D101" s="5" t="s">
        <v>2585</v>
      </c>
      <c r="E101" s="5" t="s">
        <v>2586</v>
      </c>
      <c r="G101" t="str">
        <f t="shared" si="3"/>
        <v>Y</v>
      </c>
    </row>
    <row r="102" spans="1:7">
      <c r="A102" s="4" t="s">
        <v>3976</v>
      </c>
      <c r="B102" s="5"/>
      <c r="C102" s="5"/>
      <c r="D102" s="5" t="s">
        <v>2587</v>
      </c>
      <c r="E102" s="5" t="s">
        <v>2588</v>
      </c>
      <c r="G102" t="str">
        <f t="shared" si="3"/>
        <v>Y</v>
      </c>
    </row>
    <row r="103" spans="1:7">
      <c r="A103" s="4" t="s">
        <v>2589</v>
      </c>
      <c r="B103" s="5"/>
      <c r="C103" s="5" t="s">
        <v>2590</v>
      </c>
      <c r="D103" s="5" t="s">
        <v>2412</v>
      </c>
      <c r="E103" s="5" t="s">
        <v>2591</v>
      </c>
      <c r="G103" t="str">
        <f t="shared" si="3"/>
        <v>Y</v>
      </c>
    </row>
    <row r="104" spans="1:7">
      <c r="A104" s="4" t="s">
        <v>2592</v>
      </c>
      <c r="B104" s="5"/>
      <c r="C104" s="5" t="s">
        <v>2593</v>
      </c>
      <c r="D104" s="5"/>
      <c r="E104" s="5"/>
      <c r="G104" t="str">
        <f t="shared" si="3"/>
        <v>Y</v>
      </c>
    </row>
    <row r="105" spans="1:7">
      <c r="A105" s="4" t="s">
        <v>3981</v>
      </c>
      <c r="B105" s="5"/>
      <c r="C105" s="5" t="s">
        <v>2574</v>
      </c>
      <c r="D105" s="5"/>
      <c r="E105" s="5" t="s">
        <v>2325</v>
      </c>
      <c r="G105" t="str">
        <f t="shared" si="3"/>
        <v>Y</v>
      </c>
    </row>
    <row r="106" spans="1:7">
      <c r="A106" s="4" t="s">
        <v>2594</v>
      </c>
      <c r="B106" s="5" t="s">
        <v>2579</v>
      </c>
      <c r="C106" s="5" t="s">
        <v>2595</v>
      </c>
      <c r="D106" s="5" t="s">
        <v>2316</v>
      </c>
      <c r="E106" s="5" t="s">
        <v>2596</v>
      </c>
      <c r="G106" t="str">
        <f t="shared" si="3"/>
        <v>Y</v>
      </c>
    </row>
    <row r="107" spans="1:7">
      <c r="A107" s="4" t="s">
        <v>3977</v>
      </c>
      <c r="B107" s="5"/>
      <c r="C107" s="5"/>
      <c r="D107" s="5" t="s">
        <v>2446</v>
      </c>
      <c r="E107" s="5" t="s">
        <v>2325</v>
      </c>
      <c r="G107" t="str">
        <f t="shared" si="3"/>
        <v>Y</v>
      </c>
    </row>
    <row r="108" spans="1:7">
      <c r="A108" s="4" t="s">
        <v>2598</v>
      </c>
      <c r="B108" s="5"/>
      <c r="C108" s="5" t="s">
        <v>2290</v>
      </c>
      <c r="D108" s="5" t="s">
        <v>2290</v>
      </c>
      <c r="E108" s="5"/>
      <c r="G108" t="str">
        <f t="shared" si="3"/>
        <v>Y</v>
      </c>
    </row>
    <row r="109" spans="1:7">
      <c r="A109" s="4" t="s">
        <v>2599</v>
      </c>
      <c r="B109" s="5"/>
      <c r="C109" s="5"/>
      <c r="D109" s="5" t="s">
        <v>2600</v>
      </c>
      <c r="E109" s="5"/>
      <c r="G109" t="str">
        <f t="shared" si="3"/>
        <v>Y</v>
      </c>
    </row>
    <row r="110" spans="1:7">
      <c r="A110" s="4" t="s">
        <v>3922</v>
      </c>
      <c r="B110" s="5"/>
      <c r="C110" s="5" t="s">
        <v>2325</v>
      </c>
      <c r="D110" s="5" t="s">
        <v>2367</v>
      </c>
      <c r="E110" s="5"/>
      <c r="G110" t="str">
        <f t="shared" si="3"/>
        <v>Y</v>
      </c>
    </row>
    <row r="111" spans="1:7">
      <c r="A111" s="4" t="s">
        <v>2601</v>
      </c>
      <c r="B111" s="5"/>
      <c r="C111" s="5" t="s">
        <v>2602</v>
      </c>
      <c r="D111" s="5" t="s">
        <v>2497</v>
      </c>
      <c r="E111" s="5"/>
      <c r="G111" t="str">
        <f t="shared" si="3"/>
        <v>Y</v>
      </c>
    </row>
    <row r="112" spans="1:7">
      <c r="A112" s="4" t="s">
        <v>2603</v>
      </c>
      <c r="B112" s="5"/>
      <c r="C112" s="5" t="s">
        <v>2511</v>
      </c>
      <c r="D112" s="5" t="s">
        <v>2412</v>
      </c>
      <c r="E112" s="5" t="s">
        <v>2604</v>
      </c>
      <c r="G112" t="str">
        <f t="shared" si="3"/>
        <v>Y</v>
      </c>
    </row>
    <row r="113" spans="1:7">
      <c r="A113" s="4" t="s">
        <v>2605</v>
      </c>
      <c r="B113" s="5"/>
      <c r="C113" s="5"/>
      <c r="D113" s="5"/>
      <c r="E113" s="5" t="s">
        <v>2593</v>
      </c>
      <c r="G113" t="str">
        <f t="shared" si="3"/>
        <v>Y</v>
      </c>
    </row>
    <row r="114" spans="1:7">
      <c r="A114" s="4" t="s">
        <v>2606</v>
      </c>
      <c r="B114" s="5" t="s">
        <v>2607</v>
      </c>
      <c r="C114" s="5" t="s">
        <v>2608</v>
      </c>
      <c r="D114" s="5" t="s">
        <v>2609</v>
      </c>
      <c r="E114" s="5" t="s">
        <v>2610</v>
      </c>
      <c r="G114" t="str">
        <f t="shared" si="3"/>
        <v>Y</v>
      </c>
    </row>
    <row r="115" spans="1:7">
      <c r="A115" s="4" t="s">
        <v>2611</v>
      </c>
      <c r="B115" s="5" t="s">
        <v>2612</v>
      </c>
      <c r="C115" s="5" t="s">
        <v>2613</v>
      </c>
      <c r="D115" s="5" t="s">
        <v>2425</v>
      </c>
      <c r="E115" s="5" t="s">
        <v>2614</v>
      </c>
      <c r="G115" t="str">
        <f t="shared" si="3"/>
        <v>Y</v>
      </c>
    </row>
    <row r="116" spans="1:7">
      <c r="A116" s="4" t="s">
        <v>2615</v>
      </c>
      <c r="B116" s="5" t="s">
        <v>2323</v>
      </c>
      <c r="C116" s="5" t="s">
        <v>2616</v>
      </c>
      <c r="D116" s="5" t="s">
        <v>2617</v>
      </c>
      <c r="E116" s="5" t="s">
        <v>2618</v>
      </c>
      <c r="G116" t="str">
        <f t="shared" si="3"/>
        <v>Y</v>
      </c>
    </row>
    <row r="117" spans="1:7">
      <c r="A117" s="4" t="s">
        <v>2619</v>
      </c>
      <c r="B117" s="5"/>
      <c r="C117" s="5"/>
      <c r="D117" s="5" t="s">
        <v>2499</v>
      </c>
      <c r="E117" s="5"/>
      <c r="G117" t="str">
        <f t="shared" si="3"/>
        <v>Y</v>
      </c>
    </row>
    <row r="118" spans="1:7">
      <c r="A118" s="4" t="s">
        <v>2620</v>
      </c>
      <c r="B118" s="5" t="s">
        <v>2621</v>
      </c>
      <c r="C118" s="5" t="s">
        <v>2622</v>
      </c>
      <c r="D118" s="5" t="s">
        <v>2623</v>
      </c>
      <c r="E118" s="5" t="s">
        <v>2624</v>
      </c>
      <c r="G118" t="str">
        <f t="shared" si="3"/>
        <v>Y</v>
      </c>
    </row>
    <row r="119" spans="1:7">
      <c r="A119" s="4" t="s">
        <v>2625</v>
      </c>
      <c r="B119" s="5" t="s">
        <v>2626</v>
      </c>
      <c r="C119" s="5" t="s">
        <v>2627</v>
      </c>
      <c r="D119" s="5" t="s">
        <v>2628</v>
      </c>
      <c r="E119" s="5" t="s">
        <v>2629</v>
      </c>
      <c r="G119" t="str">
        <f t="shared" si="3"/>
        <v>Y</v>
      </c>
    </row>
    <row r="120" spans="1:7">
      <c r="A120" s="4" t="s">
        <v>2630</v>
      </c>
      <c r="B120" s="5" t="s">
        <v>2506</v>
      </c>
      <c r="C120" s="5" t="s">
        <v>2631</v>
      </c>
      <c r="D120" s="5" t="s">
        <v>2632</v>
      </c>
      <c r="E120" s="5" t="s">
        <v>2633</v>
      </c>
      <c r="G120" t="str">
        <f t="shared" si="3"/>
        <v>Y</v>
      </c>
    </row>
    <row r="121" spans="1:7">
      <c r="A121" s="4" t="s">
        <v>2634</v>
      </c>
      <c r="B121" s="5" t="s">
        <v>2635</v>
      </c>
      <c r="C121" s="5" t="s">
        <v>2636</v>
      </c>
      <c r="D121" s="5" t="s">
        <v>2637</v>
      </c>
      <c r="E121" s="5" t="s">
        <v>2638</v>
      </c>
      <c r="G121" t="str">
        <f t="shared" si="3"/>
        <v>Y</v>
      </c>
    </row>
    <row r="122" spans="1:7">
      <c r="A122" s="4" t="s">
        <v>2639</v>
      </c>
      <c r="B122" s="5"/>
      <c r="C122" s="5" t="s">
        <v>2288</v>
      </c>
      <c r="D122" s="5" t="s">
        <v>2389</v>
      </c>
      <c r="E122" s="5" t="s">
        <v>2414</v>
      </c>
      <c r="G122" t="str">
        <f t="shared" si="3"/>
        <v>Y</v>
      </c>
    </row>
    <row r="123" spans="1:7">
      <c r="A123" s="4" t="s">
        <v>2640</v>
      </c>
      <c r="B123" s="5" t="s">
        <v>2641</v>
      </c>
      <c r="C123" s="5" t="s">
        <v>2642</v>
      </c>
      <c r="D123" s="5" t="s">
        <v>2643</v>
      </c>
      <c r="E123" s="5" t="s">
        <v>2644</v>
      </c>
      <c r="G123" t="str">
        <f t="shared" si="3"/>
        <v>Y</v>
      </c>
    </row>
    <row r="124" spans="1:7">
      <c r="A124" s="4" t="s">
        <v>2645</v>
      </c>
      <c r="B124" s="5" t="s">
        <v>2431</v>
      </c>
      <c r="C124" s="5" t="s">
        <v>2550</v>
      </c>
      <c r="D124" s="5" t="s">
        <v>2288</v>
      </c>
      <c r="E124" s="5" t="s">
        <v>2342</v>
      </c>
      <c r="G124" t="str">
        <f t="shared" si="3"/>
        <v>Y</v>
      </c>
    </row>
    <row r="125" spans="1:7">
      <c r="A125" s="4" t="s">
        <v>2646</v>
      </c>
      <c r="B125" s="5"/>
      <c r="C125" s="5"/>
      <c r="D125" s="5" t="s">
        <v>2647</v>
      </c>
      <c r="E125" s="5" t="s">
        <v>2297</v>
      </c>
      <c r="G125" t="str">
        <f t="shared" si="3"/>
        <v>Y</v>
      </c>
    </row>
    <row r="126" spans="1:7">
      <c r="A126" s="4" t="s">
        <v>2648</v>
      </c>
      <c r="B126" s="5" t="s">
        <v>2345</v>
      </c>
      <c r="C126" s="5" t="s">
        <v>2548</v>
      </c>
      <c r="D126" s="5" t="s">
        <v>2450</v>
      </c>
      <c r="E126" s="5"/>
      <c r="G126" t="str">
        <f t="shared" si="3"/>
        <v>Y</v>
      </c>
    </row>
    <row r="127" spans="1:7">
      <c r="A127" s="4" t="s">
        <v>2649</v>
      </c>
      <c r="B127" s="5"/>
      <c r="C127" s="5" t="s">
        <v>2586</v>
      </c>
      <c r="D127" s="5" t="s">
        <v>2650</v>
      </c>
      <c r="E127" s="5" t="s">
        <v>2651</v>
      </c>
      <c r="G127" t="str">
        <f t="shared" si="3"/>
        <v>Y</v>
      </c>
    </row>
    <row r="128" spans="1:7">
      <c r="A128" s="4" t="s">
        <v>3925</v>
      </c>
      <c r="B128" s="5"/>
      <c r="C128" s="5"/>
      <c r="D128" s="5" t="s">
        <v>2450</v>
      </c>
      <c r="E128" s="5"/>
      <c r="G128" t="str">
        <f t="shared" si="3"/>
        <v>Y</v>
      </c>
    </row>
    <row r="129" spans="1:7">
      <c r="A129" s="4" t="s">
        <v>2652</v>
      </c>
      <c r="B129" s="5" t="s">
        <v>2445</v>
      </c>
      <c r="C129" s="5" t="s">
        <v>2653</v>
      </c>
      <c r="D129" s="5" t="s">
        <v>2654</v>
      </c>
      <c r="E129" s="5" t="s">
        <v>2655</v>
      </c>
      <c r="G129" t="str">
        <f t="shared" si="3"/>
        <v>Y</v>
      </c>
    </row>
    <row r="130" spans="1:7">
      <c r="A130" s="4" t="s">
        <v>2656</v>
      </c>
      <c r="B130" s="5"/>
      <c r="C130" s="5"/>
      <c r="D130" s="5" t="s">
        <v>2437</v>
      </c>
      <c r="E130" s="5"/>
      <c r="G130" t="str">
        <f t="shared" si="3"/>
        <v>Y</v>
      </c>
    </row>
    <row r="131" spans="1:7">
      <c r="A131" s="4" t="s">
        <v>3926</v>
      </c>
      <c r="B131" s="5"/>
      <c r="C131" s="5" t="s">
        <v>2657</v>
      </c>
      <c r="D131" s="5" t="s">
        <v>2658</v>
      </c>
      <c r="E131" s="5" t="s">
        <v>2659</v>
      </c>
      <c r="G131" t="str">
        <f t="shared" si="3"/>
        <v>False</v>
      </c>
    </row>
    <row r="132" spans="1:7">
      <c r="A132" s="4" t="s">
        <v>2660</v>
      </c>
      <c r="B132" s="5" t="s">
        <v>2661</v>
      </c>
      <c r="C132" s="5" t="s">
        <v>2662</v>
      </c>
      <c r="D132" s="5" t="s">
        <v>2663</v>
      </c>
      <c r="E132" s="5" t="s">
        <v>2664</v>
      </c>
      <c r="G132" t="str">
        <f t="shared" si="3"/>
        <v>False</v>
      </c>
    </row>
    <row r="133" spans="1:7">
      <c r="A133" s="2" t="s">
        <v>2665</v>
      </c>
    </row>
  </sheetData>
  <phoneticPr fontId="5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topLeftCell="A13" workbookViewId="0">
      <selection activeCell="G5" sqref="G5"/>
    </sheetView>
  </sheetViews>
  <sheetFormatPr defaultRowHeight="14.25"/>
  <cols>
    <col min="1" max="1" width="36" bestFit="1" customWidth="1"/>
    <col min="2" max="5" width="8.5" customWidth="1"/>
  </cols>
  <sheetData>
    <row r="1" spans="1:7" ht="28.5">
      <c r="A1" s="2" t="s">
        <v>2935</v>
      </c>
    </row>
    <row r="2" spans="1:7">
      <c r="A2" s="2" t="s">
        <v>2277</v>
      </c>
    </row>
    <row r="3" spans="1:7">
      <c r="A3" s="3" t="s">
        <v>2667</v>
      </c>
      <c r="B3" s="3" t="s">
        <v>2936</v>
      </c>
      <c r="C3" s="3" t="s">
        <v>2937</v>
      </c>
      <c r="D3" s="3" t="s">
        <v>2938</v>
      </c>
      <c r="E3" s="3" t="s">
        <v>2939</v>
      </c>
    </row>
    <row r="4" spans="1:7">
      <c r="A4" s="4" t="s">
        <v>2282</v>
      </c>
      <c r="B4" s="5" t="s">
        <v>2940</v>
      </c>
      <c r="C4" s="5" t="s">
        <v>2941</v>
      </c>
      <c r="D4" s="5" t="s">
        <v>2942</v>
      </c>
      <c r="E4" s="5" t="s">
        <v>2943</v>
      </c>
      <c r="G4" t="str">
        <f t="shared" ref="G4:G35" si="0">IF(ISNA(VLOOKUP(A4,Area_Country,2,FALSE)),"False","Y")</f>
        <v>False</v>
      </c>
    </row>
    <row r="5" spans="1:7">
      <c r="A5" s="4" t="s">
        <v>2676</v>
      </c>
      <c r="B5" s="5" t="s">
        <v>2944</v>
      </c>
      <c r="C5" s="5" t="s">
        <v>2945</v>
      </c>
      <c r="D5" s="5" t="s">
        <v>2946</v>
      </c>
      <c r="E5" s="5" t="s">
        <v>2947</v>
      </c>
      <c r="G5" t="str">
        <f t="shared" si="0"/>
        <v>False</v>
      </c>
    </row>
    <row r="6" spans="1:7">
      <c r="A6" s="4" t="s">
        <v>2681</v>
      </c>
      <c r="B6" s="5"/>
      <c r="C6" s="5"/>
      <c r="D6" s="5" t="s">
        <v>2692</v>
      </c>
      <c r="E6" s="5"/>
      <c r="G6" t="str">
        <f t="shared" si="0"/>
        <v>Y</v>
      </c>
    </row>
    <row r="7" spans="1:7">
      <c r="A7" s="4" t="s">
        <v>2287</v>
      </c>
      <c r="B7" s="5"/>
      <c r="C7" s="5" t="s">
        <v>2288</v>
      </c>
      <c r="D7" s="5" t="s">
        <v>2388</v>
      </c>
      <c r="E7" s="5" t="s">
        <v>2380</v>
      </c>
      <c r="G7" t="str">
        <f t="shared" si="0"/>
        <v>Y</v>
      </c>
    </row>
    <row r="8" spans="1:7">
      <c r="A8" s="4" t="s">
        <v>2289</v>
      </c>
      <c r="B8" s="5"/>
      <c r="C8" s="5" t="s">
        <v>2441</v>
      </c>
      <c r="D8" s="5" t="s">
        <v>2948</v>
      </c>
      <c r="E8" s="5" t="s">
        <v>2316</v>
      </c>
      <c r="G8" t="str">
        <f t="shared" si="0"/>
        <v>Y</v>
      </c>
    </row>
    <row r="9" spans="1:7">
      <c r="A9" s="4" t="s">
        <v>2292</v>
      </c>
      <c r="B9" s="5" t="s">
        <v>2612</v>
      </c>
      <c r="C9" s="5" t="s">
        <v>2949</v>
      </c>
      <c r="D9" s="5" t="s">
        <v>2950</v>
      </c>
      <c r="E9" s="5" t="s">
        <v>2951</v>
      </c>
      <c r="G9" t="str">
        <f t="shared" si="0"/>
        <v>Y</v>
      </c>
    </row>
    <row r="10" spans="1:7">
      <c r="A10" s="4" t="s">
        <v>2296</v>
      </c>
      <c r="B10" s="5" t="s">
        <v>2952</v>
      </c>
      <c r="C10" s="5" t="s">
        <v>2953</v>
      </c>
      <c r="D10" s="5" t="s">
        <v>2954</v>
      </c>
      <c r="E10" s="5" t="s">
        <v>2730</v>
      </c>
      <c r="G10" t="str">
        <f t="shared" si="0"/>
        <v>Y</v>
      </c>
    </row>
    <row r="11" spans="1:7">
      <c r="A11" s="4" t="s">
        <v>2300</v>
      </c>
      <c r="B11" s="5" t="s">
        <v>2487</v>
      </c>
      <c r="C11" s="5" t="s">
        <v>2290</v>
      </c>
      <c r="D11" s="5" t="s">
        <v>2865</v>
      </c>
      <c r="E11" s="5" t="s">
        <v>2955</v>
      </c>
      <c r="G11" t="str">
        <f t="shared" si="0"/>
        <v>Y</v>
      </c>
    </row>
    <row r="12" spans="1:7">
      <c r="A12" s="4" t="s">
        <v>2304</v>
      </c>
      <c r="B12" s="5" t="s">
        <v>2956</v>
      </c>
      <c r="C12" s="5" t="s">
        <v>2957</v>
      </c>
      <c r="D12" s="5" t="s">
        <v>2958</v>
      </c>
      <c r="E12" s="5" t="s">
        <v>2959</v>
      </c>
      <c r="G12" t="str">
        <f t="shared" si="0"/>
        <v>Y</v>
      </c>
    </row>
    <row r="13" spans="1:7">
      <c r="A13" s="4" t="s">
        <v>2309</v>
      </c>
      <c r="B13" s="5" t="s">
        <v>2960</v>
      </c>
      <c r="C13" s="5" t="s">
        <v>2961</v>
      </c>
      <c r="D13" s="5" t="s">
        <v>2962</v>
      </c>
      <c r="E13" s="5" t="s">
        <v>2963</v>
      </c>
      <c r="G13" t="str">
        <f t="shared" si="0"/>
        <v>Y</v>
      </c>
    </row>
    <row r="14" spans="1:7">
      <c r="A14" s="4" t="s">
        <v>2314</v>
      </c>
      <c r="B14" s="5"/>
      <c r="C14" s="5" t="s">
        <v>2334</v>
      </c>
      <c r="D14" s="5" t="s">
        <v>2964</v>
      </c>
      <c r="E14" s="5" t="s">
        <v>2912</v>
      </c>
      <c r="G14" t="str">
        <f t="shared" si="0"/>
        <v>Y</v>
      </c>
    </row>
    <row r="15" spans="1:7">
      <c r="A15" s="4" t="s">
        <v>2317</v>
      </c>
      <c r="B15" s="5" t="s">
        <v>2965</v>
      </c>
      <c r="C15" s="5" t="s">
        <v>2966</v>
      </c>
      <c r="D15" s="5" t="s">
        <v>2967</v>
      </c>
      <c r="E15" s="5" t="s">
        <v>2968</v>
      </c>
      <c r="G15" t="str">
        <f t="shared" si="0"/>
        <v>Y</v>
      </c>
    </row>
    <row r="16" spans="1:7">
      <c r="A16" s="4" t="s">
        <v>2322</v>
      </c>
      <c r="B16" s="5" t="s">
        <v>2367</v>
      </c>
      <c r="C16" s="5" t="s">
        <v>2334</v>
      </c>
      <c r="D16" s="5" t="s">
        <v>2379</v>
      </c>
      <c r="E16" s="5"/>
      <c r="G16" t="str">
        <f t="shared" si="0"/>
        <v>Y</v>
      </c>
    </row>
    <row r="17" spans="1:7">
      <c r="A17" s="4" t="s">
        <v>2709</v>
      </c>
      <c r="B17" s="5"/>
      <c r="C17" s="5"/>
      <c r="D17" s="5" t="s">
        <v>2450</v>
      </c>
      <c r="E17" s="5" t="s">
        <v>2969</v>
      </c>
      <c r="G17" t="str">
        <f t="shared" si="0"/>
        <v>Y</v>
      </c>
    </row>
    <row r="18" spans="1:7">
      <c r="A18" s="4" t="s">
        <v>2324</v>
      </c>
      <c r="B18" s="5" t="s">
        <v>2970</v>
      </c>
      <c r="C18" s="5" t="s">
        <v>2971</v>
      </c>
      <c r="D18" s="5" t="s">
        <v>2972</v>
      </c>
      <c r="E18" s="5" t="s">
        <v>2973</v>
      </c>
      <c r="G18" t="str">
        <f t="shared" si="0"/>
        <v>Y</v>
      </c>
    </row>
    <row r="19" spans="1:7">
      <c r="A19" s="4" t="s">
        <v>2328</v>
      </c>
      <c r="B19" s="5" t="s">
        <v>2974</v>
      </c>
      <c r="C19" s="5" t="s">
        <v>2975</v>
      </c>
      <c r="D19" s="5" t="s">
        <v>2976</v>
      </c>
      <c r="E19" s="5" t="s">
        <v>2977</v>
      </c>
      <c r="G19" t="str">
        <f t="shared" si="0"/>
        <v>Y</v>
      </c>
    </row>
    <row r="20" spans="1:7">
      <c r="A20" s="4" t="s">
        <v>2333</v>
      </c>
      <c r="B20" s="5"/>
      <c r="C20" s="5"/>
      <c r="D20" s="5" t="s">
        <v>2323</v>
      </c>
      <c r="E20" s="5"/>
      <c r="G20" t="str">
        <f t="shared" si="0"/>
        <v>Y</v>
      </c>
    </row>
    <row r="21" spans="1:7">
      <c r="A21" s="4" t="s">
        <v>2335</v>
      </c>
      <c r="B21" s="5" t="s">
        <v>2978</v>
      </c>
      <c r="C21" s="5" t="s">
        <v>2979</v>
      </c>
      <c r="D21" s="5" t="s">
        <v>2980</v>
      </c>
      <c r="E21" s="5" t="s">
        <v>2730</v>
      </c>
      <c r="G21" t="str">
        <f t="shared" si="0"/>
        <v>Y</v>
      </c>
    </row>
    <row r="22" spans="1:7">
      <c r="A22" s="4" t="s">
        <v>2340</v>
      </c>
      <c r="B22" s="5" t="s">
        <v>2290</v>
      </c>
      <c r="C22" s="5" t="s">
        <v>2981</v>
      </c>
      <c r="D22" s="5" t="s">
        <v>2647</v>
      </c>
      <c r="E22" s="5"/>
      <c r="G22" t="str">
        <f t="shared" si="0"/>
        <v>Y</v>
      </c>
    </row>
    <row r="23" spans="1:7">
      <c r="A23" s="4" t="s">
        <v>2343</v>
      </c>
      <c r="B23" s="5"/>
      <c r="C23" s="5"/>
      <c r="D23" s="5"/>
      <c r="E23" s="5" t="s">
        <v>2357</v>
      </c>
      <c r="G23" t="str">
        <f t="shared" si="0"/>
        <v>Y</v>
      </c>
    </row>
    <row r="24" spans="1:7">
      <c r="A24" s="4" t="s">
        <v>2346</v>
      </c>
      <c r="B24" s="5" t="s">
        <v>2982</v>
      </c>
      <c r="C24" s="5" t="s">
        <v>2983</v>
      </c>
      <c r="D24" s="5" t="s">
        <v>2984</v>
      </c>
      <c r="E24" s="5" t="s">
        <v>2985</v>
      </c>
      <c r="G24" t="str">
        <f t="shared" si="0"/>
        <v>Y</v>
      </c>
    </row>
    <row r="25" spans="1:7">
      <c r="A25" s="4" t="s">
        <v>2351</v>
      </c>
      <c r="B25" s="5" t="s">
        <v>2986</v>
      </c>
      <c r="C25" s="5" t="s">
        <v>2987</v>
      </c>
      <c r="D25" s="5" t="s">
        <v>2988</v>
      </c>
      <c r="E25" s="5" t="s">
        <v>2989</v>
      </c>
      <c r="G25" t="str">
        <f t="shared" si="0"/>
        <v>Y</v>
      </c>
    </row>
    <row r="26" spans="1:7">
      <c r="A26" s="4" t="s">
        <v>2356</v>
      </c>
      <c r="B26" s="5" t="s">
        <v>2696</v>
      </c>
      <c r="C26" s="5" t="s">
        <v>2990</v>
      </c>
      <c r="D26" s="5" t="s">
        <v>2991</v>
      </c>
      <c r="E26" s="5" t="s">
        <v>2409</v>
      </c>
      <c r="G26" t="str">
        <f t="shared" si="0"/>
        <v>Y</v>
      </c>
    </row>
    <row r="27" spans="1:7">
      <c r="A27" s="4" t="s">
        <v>2358</v>
      </c>
      <c r="B27" s="5" t="s">
        <v>2342</v>
      </c>
      <c r="C27" s="5" t="s">
        <v>2288</v>
      </c>
      <c r="D27" s="5"/>
      <c r="E27" s="5"/>
      <c r="G27" t="str">
        <f t="shared" si="0"/>
        <v>Y</v>
      </c>
    </row>
    <row r="28" spans="1:7">
      <c r="A28" s="4" t="s">
        <v>2359</v>
      </c>
      <c r="B28" s="5"/>
      <c r="C28" s="5"/>
      <c r="D28" s="5" t="s">
        <v>2839</v>
      </c>
      <c r="E28" s="5"/>
      <c r="G28" t="str">
        <f t="shared" si="0"/>
        <v>Y</v>
      </c>
    </row>
    <row r="29" spans="1:7">
      <c r="A29" s="4" t="s">
        <v>2360</v>
      </c>
      <c r="B29" s="5" t="s">
        <v>2357</v>
      </c>
      <c r="C29" s="5" t="s">
        <v>2323</v>
      </c>
      <c r="D29" s="5" t="s">
        <v>2434</v>
      </c>
      <c r="E29" s="5" t="s">
        <v>2955</v>
      </c>
      <c r="G29" t="str">
        <f t="shared" si="0"/>
        <v>Y</v>
      </c>
    </row>
    <row r="30" spans="1:7">
      <c r="A30" s="4" t="s">
        <v>2731</v>
      </c>
      <c r="B30" s="5"/>
      <c r="C30" s="5" t="s">
        <v>2418</v>
      </c>
      <c r="D30" s="5" t="s">
        <v>2288</v>
      </c>
      <c r="E30" s="5"/>
      <c r="G30" t="str">
        <f t="shared" si="0"/>
        <v>Y</v>
      </c>
    </row>
    <row r="31" spans="1:7">
      <c r="A31" s="4" t="s">
        <v>2361</v>
      </c>
      <c r="B31" s="5" t="s">
        <v>2992</v>
      </c>
      <c r="C31" s="5" t="s">
        <v>2993</v>
      </c>
      <c r="D31" s="5" t="s">
        <v>2994</v>
      </c>
      <c r="E31" s="5" t="s">
        <v>2995</v>
      </c>
      <c r="G31" t="str">
        <f t="shared" si="0"/>
        <v>Y</v>
      </c>
    </row>
    <row r="32" spans="1:7">
      <c r="A32" s="4" t="s">
        <v>2366</v>
      </c>
      <c r="B32" s="5" t="s">
        <v>2297</v>
      </c>
      <c r="C32" s="5"/>
      <c r="D32" s="5" t="s">
        <v>2431</v>
      </c>
      <c r="E32" s="5" t="s">
        <v>2996</v>
      </c>
      <c r="G32" t="str">
        <f t="shared" si="0"/>
        <v>Y</v>
      </c>
    </row>
    <row r="33" spans="1:7">
      <c r="A33" s="4" t="s">
        <v>2368</v>
      </c>
      <c r="B33" s="5" t="s">
        <v>2997</v>
      </c>
      <c r="C33" s="5" t="s">
        <v>2998</v>
      </c>
      <c r="D33" s="5" t="s">
        <v>2999</v>
      </c>
      <c r="E33" s="5" t="s">
        <v>3000</v>
      </c>
      <c r="G33" t="str">
        <f t="shared" si="0"/>
        <v>Y</v>
      </c>
    </row>
    <row r="34" spans="1:7">
      <c r="A34" s="4" t="s">
        <v>2373</v>
      </c>
      <c r="B34" s="5" t="s">
        <v>3001</v>
      </c>
      <c r="C34" s="5" t="s">
        <v>3002</v>
      </c>
      <c r="D34" s="5" t="s">
        <v>3003</v>
      </c>
      <c r="E34" s="5" t="s">
        <v>3004</v>
      </c>
      <c r="G34" t="str">
        <f t="shared" si="0"/>
        <v>Y</v>
      </c>
    </row>
    <row r="35" spans="1:7">
      <c r="A35" s="4" t="s">
        <v>2378</v>
      </c>
      <c r="B35" s="5"/>
      <c r="C35" s="5" t="s">
        <v>2414</v>
      </c>
      <c r="D35" s="5"/>
      <c r="E35" s="5"/>
      <c r="G35" t="str">
        <f t="shared" si="0"/>
        <v>Y</v>
      </c>
    </row>
    <row r="36" spans="1:7">
      <c r="A36" s="4" t="s">
        <v>2745</v>
      </c>
      <c r="B36" s="5" t="s">
        <v>2388</v>
      </c>
      <c r="C36" s="5" t="s">
        <v>2450</v>
      </c>
      <c r="D36" s="5" t="s">
        <v>2325</v>
      </c>
      <c r="E36" s="5" t="s">
        <v>2344</v>
      </c>
      <c r="G36" t="str">
        <f t="shared" ref="G36:G67" si="1">IF(ISNA(VLOOKUP(A36,Area_Country,2,FALSE)),"False","Y")</f>
        <v>Y</v>
      </c>
    </row>
    <row r="37" spans="1:7">
      <c r="A37" s="4" t="s">
        <v>2382</v>
      </c>
      <c r="B37" s="5" t="s">
        <v>3005</v>
      </c>
      <c r="C37" s="5" t="s">
        <v>3006</v>
      </c>
      <c r="D37" s="5" t="s">
        <v>3007</v>
      </c>
      <c r="E37" s="5" t="s">
        <v>3008</v>
      </c>
      <c r="G37" t="str">
        <f t="shared" si="1"/>
        <v>Y</v>
      </c>
    </row>
    <row r="38" spans="1:7">
      <c r="A38" s="4" t="s">
        <v>2387</v>
      </c>
      <c r="B38" s="5" t="s">
        <v>2916</v>
      </c>
      <c r="C38" s="5" t="s">
        <v>2685</v>
      </c>
      <c r="D38" s="5" t="s">
        <v>2303</v>
      </c>
      <c r="E38" s="5" t="s">
        <v>2931</v>
      </c>
      <c r="G38" t="str">
        <f t="shared" si="1"/>
        <v>Y</v>
      </c>
    </row>
    <row r="39" spans="1:7">
      <c r="A39" s="4" t="s">
        <v>2390</v>
      </c>
      <c r="B39" s="5" t="s">
        <v>3009</v>
      </c>
      <c r="C39" s="5" t="s">
        <v>3010</v>
      </c>
      <c r="D39" s="5" t="s">
        <v>2616</v>
      </c>
      <c r="E39" s="5" t="s">
        <v>3011</v>
      </c>
      <c r="G39" t="str">
        <f t="shared" si="1"/>
        <v>Y</v>
      </c>
    </row>
    <row r="40" spans="1:7">
      <c r="A40" s="4" t="s">
        <v>2395</v>
      </c>
      <c r="B40" s="5"/>
      <c r="C40" s="5"/>
      <c r="D40" s="5"/>
      <c r="E40" s="5" t="s">
        <v>2357</v>
      </c>
      <c r="G40" t="str">
        <f t="shared" si="1"/>
        <v>Y</v>
      </c>
    </row>
    <row r="41" spans="1:7">
      <c r="A41" s="4" t="s">
        <v>2396</v>
      </c>
      <c r="B41" s="5" t="s">
        <v>2687</v>
      </c>
      <c r="C41" s="5" t="s">
        <v>3012</v>
      </c>
      <c r="D41" s="5" t="s">
        <v>3013</v>
      </c>
      <c r="E41" s="5" t="s">
        <v>2345</v>
      </c>
      <c r="G41" t="str">
        <f t="shared" si="1"/>
        <v>Y</v>
      </c>
    </row>
    <row r="42" spans="1:7">
      <c r="A42" s="4" t="s">
        <v>2401</v>
      </c>
      <c r="B42" s="5" t="s">
        <v>3014</v>
      </c>
      <c r="C42" s="5" t="s">
        <v>3015</v>
      </c>
      <c r="D42" s="5" t="s">
        <v>3016</v>
      </c>
      <c r="E42" s="5" t="s">
        <v>3017</v>
      </c>
      <c r="G42" t="str">
        <f t="shared" si="1"/>
        <v>Y</v>
      </c>
    </row>
    <row r="43" spans="1:7">
      <c r="A43" s="4" t="s">
        <v>3018</v>
      </c>
      <c r="B43" s="5"/>
      <c r="C43" s="5"/>
      <c r="D43" s="5" t="s">
        <v>3019</v>
      </c>
      <c r="E43" s="5"/>
      <c r="G43" t="str">
        <f t="shared" si="1"/>
        <v>False</v>
      </c>
    </row>
    <row r="44" spans="1:7">
      <c r="A44" s="4" t="s">
        <v>2761</v>
      </c>
      <c r="B44" s="5" t="s">
        <v>3020</v>
      </c>
      <c r="C44" s="5" t="s">
        <v>3021</v>
      </c>
      <c r="D44" s="5" t="s">
        <v>3022</v>
      </c>
      <c r="E44" s="5" t="s">
        <v>3023</v>
      </c>
      <c r="G44" t="str">
        <f t="shared" si="1"/>
        <v>False</v>
      </c>
    </row>
    <row r="45" spans="1:7">
      <c r="A45" s="4" t="s">
        <v>2764</v>
      </c>
      <c r="B45" s="5"/>
      <c r="C45" s="5"/>
      <c r="D45" s="5"/>
      <c r="E45" s="5" t="s">
        <v>2593</v>
      </c>
      <c r="G45" t="str">
        <f t="shared" si="1"/>
        <v>Y</v>
      </c>
    </row>
    <row r="46" spans="1:7">
      <c r="A46" s="4" t="s">
        <v>2406</v>
      </c>
      <c r="B46" s="5"/>
      <c r="C46" s="5"/>
      <c r="D46" s="5"/>
      <c r="E46" s="5" t="s">
        <v>2450</v>
      </c>
      <c r="G46" t="str">
        <f t="shared" si="1"/>
        <v>Y</v>
      </c>
    </row>
    <row r="47" spans="1:7">
      <c r="A47" s="4" t="s">
        <v>3916</v>
      </c>
      <c r="B47" s="5"/>
      <c r="C47" s="5"/>
      <c r="D47" s="5" t="s">
        <v>2381</v>
      </c>
      <c r="E47" s="5"/>
      <c r="G47" t="str">
        <f t="shared" si="1"/>
        <v>Y</v>
      </c>
    </row>
    <row r="48" spans="1:7">
      <c r="A48" s="4" t="s">
        <v>3024</v>
      </c>
      <c r="B48" s="5"/>
      <c r="C48" s="5"/>
      <c r="D48" s="5" t="s">
        <v>3025</v>
      </c>
      <c r="E48" s="5"/>
      <c r="G48" t="str">
        <f t="shared" si="1"/>
        <v>Y</v>
      </c>
    </row>
    <row r="49" spans="1:7">
      <c r="A49" s="4" t="s">
        <v>2408</v>
      </c>
      <c r="B49" s="5"/>
      <c r="C49" s="5"/>
      <c r="D49" s="5"/>
      <c r="E49" s="5" t="s">
        <v>2409</v>
      </c>
      <c r="G49" t="str">
        <f t="shared" si="1"/>
        <v>Y</v>
      </c>
    </row>
    <row r="50" spans="1:7">
      <c r="A50" s="4" t="s">
        <v>2906</v>
      </c>
      <c r="B50" s="5"/>
      <c r="C50" s="5" t="s">
        <v>2391</v>
      </c>
      <c r="D50" s="5"/>
      <c r="E50" s="5"/>
      <c r="G50" t="str">
        <f t="shared" si="1"/>
        <v>Y</v>
      </c>
    </row>
    <row r="51" spans="1:7">
      <c r="A51" s="4" t="s">
        <v>2410</v>
      </c>
      <c r="B51" s="5"/>
      <c r="C51" s="5"/>
      <c r="D51" s="5" t="s">
        <v>2772</v>
      </c>
      <c r="E51" s="5" t="s">
        <v>2407</v>
      </c>
      <c r="G51" t="str">
        <f t="shared" si="1"/>
        <v>Y</v>
      </c>
    </row>
    <row r="52" spans="1:7">
      <c r="A52" s="4" t="s">
        <v>2789</v>
      </c>
      <c r="B52" s="5"/>
      <c r="C52" s="5" t="s">
        <v>3026</v>
      </c>
      <c r="D52" s="5"/>
      <c r="E52" s="5"/>
      <c r="G52" t="str">
        <f t="shared" si="1"/>
        <v>Y</v>
      </c>
    </row>
    <row r="53" spans="1:7">
      <c r="A53" s="4" t="s">
        <v>2411</v>
      </c>
      <c r="B53" s="5"/>
      <c r="C53" s="5"/>
      <c r="D53" s="5" t="s">
        <v>2981</v>
      </c>
      <c r="E53" s="5"/>
      <c r="G53" t="str">
        <f t="shared" si="1"/>
        <v>Y</v>
      </c>
    </row>
    <row r="54" spans="1:7">
      <c r="A54" s="4" t="s">
        <v>2791</v>
      </c>
      <c r="B54" s="5"/>
      <c r="C54" s="5"/>
      <c r="D54" s="5" t="s">
        <v>2686</v>
      </c>
      <c r="E54" s="5" t="s">
        <v>2569</v>
      </c>
      <c r="G54" t="str">
        <f t="shared" si="1"/>
        <v>Y</v>
      </c>
    </row>
    <row r="55" spans="1:7">
      <c r="A55" s="4" t="s">
        <v>2413</v>
      </c>
      <c r="B55" s="5"/>
      <c r="C55" s="5" t="s">
        <v>3027</v>
      </c>
      <c r="D55" s="5" t="s">
        <v>2562</v>
      </c>
      <c r="E55" s="5"/>
      <c r="G55" t="str">
        <f t="shared" si="1"/>
        <v>Y</v>
      </c>
    </row>
    <row r="56" spans="1:7">
      <c r="A56" s="4" t="s">
        <v>2415</v>
      </c>
      <c r="B56" s="5"/>
      <c r="C56" s="5"/>
      <c r="D56" s="5"/>
      <c r="E56" s="5" t="s">
        <v>2522</v>
      </c>
      <c r="G56" t="str">
        <f t="shared" si="1"/>
        <v>Y</v>
      </c>
    </row>
    <row r="57" spans="1:7">
      <c r="A57" s="4" t="s">
        <v>2417</v>
      </c>
      <c r="B57" s="5" t="s">
        <v>2579</v>
      </c>
      <c r="C57" s="5" t="s">
        <v>2969</v>
      </c>
      <c r="D57" s="5" t="s">
        <v>2357</v>
      </c>
      <c r="E57" s="5" t="s">
        <v>2854</v>
      </c>
      <c r="G57" t="str">
        <f t="shared" si="1"/>
        <v>Y</v>
      </c>
    </row>
    <row r="58" spans="1:7">
      <c r="A58" s="4" t="s">
        <v>2422</v>
      </c>
      <c r="B58" s="5"/>
      <c r="C58" s="5" t="s">
        <v>3028</v>
      </c>
      <c r="D58" s="5" t="s">
        <v>2323</v>
      </c>
      <c r="E58" s="5" t="s">
        <v>2450</v>
      </c>
      <c r="G58" t="str">
        <f t="shared" si="1"/>
        <v>Y</v>
      </c>
    </row>
    <row r="59" spans="1:7">
      <c r="A59" s="4" t="s">
        <v>2424</v>
      </c>
      <c r="B59" s="5" t="s">
        <v>3029</v>
      </c>
      <c r="C59" s="5" t="s">
        <v>2524</v>
      </c>
      <c r="D59" s="5"/>
      <c r="E59" s="5" t="s">
        <v>3030</v>
      </c>
      <c r="G59" t="str">
        <f t="shared" si="1"/>
        <v>Y</v>
      </c>
    </row>
    <row r="60" spans="1:7">
      <c r="A60" s="4" t="s">
        <v>2430</v>
      </c>
      <c r="B60" s="5" t="s">
        <v>3031</v>
      </c>
      <c r="C60" s="5"/>
      <c r="D60" s="5"/>
      <c r="E60" s="5" t="s">
        <v>2585</v>
      </c>
      <c r="G60" t="str">
        <f t="shared" si="1"/>
        <v>Y</v>
      </c>
    </row>
    <row r="61" spans="1:7">
      <c r="A61" s="4" t="s">
        <v>2432</v>
      </c>
      <c r="B61" s="5" t="s">
        <v>2554</v>
      </c>
      <c r="C61" s="5" t="s">
        <v>3032</v>
      </c>
      <c r="D61" s="5" t="s">
        <v>3033</v>
      </c>
      <c r="E61" s="5" t="s">
        <v>3034</v>
      </c>
      <c r="G61" t="str">
        <f t="shared" si="1"/>
        <v>Y</v>
      </c>
    </row>
    <row r="62" spans="1:7">
      <c r="A62" s="4" t="s">
        <v>2799</v>
      </c>
      <c r="B62" s="5"/>
      <c r="C62" s="5"/>
      <c r="D62" s="5" t="s">
        <v>2342</v>
      </c>
      <c r="E62" s="5" t="s">
        <v>2342</v>
      </c>
      <c r="G62" t="str">
        <f t="shared" si="1"/>
        <v>Y</v>
      </c>
    </row>
    <row r="63" spans="1:7">
      <c r="A63" s="4" t="s">
        <v>2801</v>
      </c>
      <c r="B63" s="5"/>
      <c r="C63" s="5" t="s">
        <v>3035</v>
      </c>
      <c r="D63" s="5" t="s">
        <v>2685</v>
      </c>
      <c r="E63" s="5" t="s">
        <v>3036</v>
      </c>
      <c r="G63" t="str">
        <f t="shared" si="1"/>
        <v>Y</v>
      </c>
    </row>
    <row r="64" spans="1:7">
      <c r="A64" s="4" t="s">
        <v>2436</v>
      </c>
      <c r="B64" s="5" t="s">
        <v>2788</v>
      </c>
      <c r="C64" s="5" t="s">
        <v>2367</v>
      </c>
      <c r="D64" s="5" t="s">
        <v>2691</v>
      </c>
      <c r="E64" s="5" t="s">
        <v>2596</v>
      </c>
      <c r="G64" t="str">
        <f t="shared" si="1"/>
        <v>Y</v>
      </c>
    </row>
    <row r="65" spans="1:7">
      <c r="A65" s="4" t="s">
        <v>2438</v>
      </c>
      <c r="B65" s="5"/>
      <c r="C65" s="5" t="s">
        <v>3037</v>
      </c>
      <c r="D65" s="5" t="s">
        <v>3038</v>
      </c>
      <c r="E65" s="5"/>
      <c r="G65" t="str">
        <f t="shared" si="1"/>
        <v>Y</v>
      </c>
    </row>
    <row r="66" spans="1:7">
      <c r="A66" s="4" t="s">
        <v>2805</v>
      </c>
      <c r="B66" s="5" t="s">
        <v>2719</v>
      </c>
      <c r="C66" s="5" t="s">
        <v>2788</v>
      </c>
      <c r="D66" s="5"/>
      <c r="E66" s="5" t="s">
        <v>2506</v>
      </c>
      <c r="G66" t="str">
        <f t="shared" si="1"/>
        <v>Y</v>
      </c>
    </row>
    <row r="67" spans="1:7">
      <c r="A67" s="4" t="s">
        <v>2440</v>
      </c>
      <c r="B67" s="5" t="s">
        <v>2326</v>
      </c>
      <c r="C67" s="5" t="s">
        <v>2647</v>
      </c>
      <c r="D67" s="5" t="s">
        <v>3039</v>
      </c>
      <c r="E67" s="5" t="s">
        <v>3040</v>
      </c>
      <c r="G67" t="str">
        <f t="shared" si="1"/>
        <v>Y</v>
      </c>
    </row>
    <row r="68" spans="1:7">
      <c r="A68" s="4" t="s">
        <v>2443</v>
      </c>
      <c r="B68" s="5" t="s">
        <v>2647</v>
      </c>
      <c r="C68" s="5" t="s">
        <v>2299</v>
      </c>
      <c r="D68" s="5" t="s">
        <v>3041</v>
      </c>
      <c r="E68" s="5" t="s">
        <v>2905</v>
      </c>
      <c r="G68" t="str">
        <f t="shared" ref="G68:G99" si="2">IF(ISNA(VLOOKUP(A68,Area_Country,2,FALSE)),"False","Y")</f>
        <v>Y</v>
      </c>
    </row>
    <row r="69" spans="1:7">
      <c r="A69" s="4" t="s">
        <v>2447</v>
      </c>
      <c r="B69" s="5" t="s">
        <v>2412</v>
      </c>
      <c r="C69" s="5"/>
      <c r="D69" s="5"/>
      <c r="E69" s="5"/>
      <c r="G69" t="str">
        <f t="shared" si="2"/>
        <v>Y</v>
      </c>
    </row>
    <row r="70" spans="1:7">
      <c r="A70" s="4" t="s">
        <v>2448</v>
      </c>
      <c r="B70" s="5"/>
      <c r="C70" s="5"/>
      <c r="D70" s="5"/>
      <c r="E70" s="5" t="s">
        <v>2288</v>
      </c>
      <c r="G70" t="str">
        <f t="shared" si="2"/>
        <v>Y</v>
      </c>
    </row>
    <row r="71" spans="1:7">
      <c r="A71" s="4" t="s">
        <v>2449</v>
      </c>
      <c r="B71" s="5"/>
      <c r="C71" s="5" t="s">
        <v>2379</v>
      </c>
      <c r="D71" s="5"/>
      <c r="E71" s="5" t="s">
        <v>2288</v>
      </c>
      <c r="G71" t="str">
        <f t="shared" si="2"/>
        <v>Y</v>
      </c>
    </row>
    <row r="72" spans="1:7">
      <c r="A72" s="4" t="s">
        <v>2929</v>
      </c>
      <c r="B72" s="5" t="s">
        <v>2593</v>
      </c>
      <c r="C72" s="5"/>
      <c r="D72" s="5" t="s">
        <v>3042</v>
      </c>
      <c r="E72" s="5"/>
      <c r="G72" t="str">
        <f t="shared" si="2"/>
        <v>Y</v>
      </c>
    </row>
    <row r="73" spans="1:7">
      <c r="A73" s="4" t="s">
        <v>2811</v>
      </c>
      <c r="B73" s="5"/>
      <c r="C73" s="5"/>
      <c r="D73" s="5" t="s">
        <v>2290</v>
      </c>
      <c r="E73" s="5" t="s">
        <v>2551</v>
      </c>
      <c r="G73" t="str">
        <f t="shared" si="2"/>
        <v>Y</v>
      </c>
    </row>
    <row r="74" spans="1:7">
      <c r="A74" s="4" t="s">
        <v>2454</v>
      </c>
      <c r="B74" s="5" t="s">
        <v>2388</v>
      </c>
      <c r="C74" s="5"/>
      <c r="D74" s="5"/>
      <c r="E74" s="5"/>
      <c r="G74" t="str">
        <f t="shared" si="2"/>
        <v>Y</v>
      </c>
    </row>
    <row r="75" spans="1:7">
      <c r="A75" s="4" t="s">
        <v>2814</v>
      </c>
      <c r="B75" s="5"/>
      <c r="C75" s="5"/>
      <c r="D75" s="5"/>
      <c r="E75" s="5" t="s">
        <v>2290</v>
      </c>
      <c r="G75" t="str">
        <f t="shared" si="2"/>
        <v>Y</v>
      </c>
    </row>
    <row r="76" spans="1:7">
      <c r="A76" s="4" t="s">
        <v>2816</v>
      </c>
      <c r="B76" s="5" t="s">
        <v>2435</v>
      </c>
      <c r="C76" s="5"/>
      <c r="D76" s="5" t="s">
        <v>2298</v>
      </c>
      <c r="E76" s="5"/>
      <c r="G76" t="str">
        <f t="shared" si="2"/>
        <v>Y</v>
      </c>
    </row>
    <row r="77" spans="1:7">
      <c r="A77" s="4" t="s">
        <v>2818</v>
      </c>
      <c r="B77" s="5"/>
      <c r="C77" s="5"/>
      <c r="D77" s="5" t="s">
        <v>2381</v>
      </c>
      <c r="E77" s="5" t="s">
        <v>2431</v>
      </c>
      <c r="G77" t="str">
        <f t="shared" si="2"/>
        <v>False</v>
      </c>
    </row>
    <row r="78" spans="1:7">
      <c r="A78" s="4" t="s">
        <v>3043</v>
      </c>
      <c r="B78" s="5" t="s">
        <v>3044</v>
      </c>
      <c r="C78" s="5" t="s">
        <v>3045</v>
      </c>
      <c r="D78" s="5" t="s">
        <v>3046</v>
      </c>
      <c r="E78" s="5" t="s">
        <v>3047</v>
      </c>
      <c r="G78" t="str">
        <f t="shared" si="2"/>
        <v>False</v>
      </c>
    </row>
    <row r="79" spans="1:7">
      <c r="A79" s="4" t="s">
        <v>2456</v>
      </c>
      <c r="B79" s="5" t="s">
        <v>3048</v>
      </c>
      <c r="C79" s="5" t="s">
        <v>3049</v>
      </c>
      <c r="D79" s="5" t="s">
        <v>3050</v>
      </c>
      <c r="E79" s="5" t="s">
        <v>3051</v>
      </c>
      <c r="G79" t="str">
        <f t="shared" si="2"/>
        <v>Y</v>
      </c>
    </row>
    <row r="80" spans="1:7">
      <c r="A80" s="4" t="s">
        <v>2461</v>
      </c>
      <c r="B80" s="5" t="s">
        <v>3054</v>
      </c>
      <c r="C80" s="5" t="s">
        <v>3055</v>
      </c>
      <c r="D80" s="5" t="s">
        <v>3056</v>
      </c>
      <c r="E80" s="5" t="s">
        <v>3057</v>
      </c>
      <c r="G80" t="str">
        <f t="shared" si="2"/>
        <v>Y</v>
      </c>
    </row>
    <row r="81" spans="1:7">
      <c r="A81" s="4" t="s">
        <v>2466</v>
      </c>
      <c r="B81" s="5" t="s">
        <v>3058</v>
      </c>
      <c r="C81" s="5" t="s">
        <v>3059</v>
      </c>
      <c r="D81" s="5" t="s">
        <v>3060</v>
      </c>
      <c r="E81" s="5" t="s">
        <v>3061</v>
      </c>
      <c r="G81" t="str">
        <f t="shared" si="2"/>
        <v>Y</v>
      </c>
    </row>
    <row r="82" spans="1:7">
      <c r="A82" s="4" t="s">
        <v>3062</v>
      </c>
      <c r="B82" s="5" t="s">
        <v>3063</v>
      </c>
      <c r="C82" s="5" t="s">
        <v>3064</v>
      </c>
      <c r="D82" s="5" t="s">
        <v>3065</v>
      </c>
      <c r="E82" s="5" t="s">
        <v>3066</v>
      </c>
      <c r="G82" t="str">
        <f t="shared" si="2"/>
        <v>Y</v>
      </c>
    </row>
    <row r="83" spans="1:7">
      <c r="A83" s="4" t="s">
        <v>2475</v>
      </c>
      <c r="B83" s="5" t="s">
        <v>3067</v>
      </c>
      <c r="C83" s="5" t="s">
        <v>3068</v>
      </c>
      <c r="D83" s="5" t="s">
        <v>3069</v>
      </c>
      <c r="E83" s="5" t="s">
        <v>3070</v>
      </c>
      <c r="G83" t="str">
        <f t="shared" si="2"/>
        <v>Y</v>
      </c>
    </row>
    <row r="84" spans="1:7">
      <c r="A84" s="4" t="s">
        <v>2480</v>
      </c>
      <c r="B84" s="5" t="s">
        <v>3071</v>
      </c>
      <c r="C84" s="5" t="s">
        <v>2431</v>
      </c>
      <c r="D84" s="5"/>
      <c r="E84" s="5" t="s">
        <v>3072</v>
      </c>
      <c r="G84" t="str">
        <f t="shared" si="2"/>
        <v>Y</v>
      </c>
    </row>
    <row r="85" spans="1:7">
      <c r="A85" s="4" t="s">
        <v>2481</v>
      </c>
      <c r="B85" s="5" t="s">
        <v>3073</v>
      </c>
      <c r="C85" s="5" t="s">
        <v>3074</v>
      </c>
      <c r="D85" s="5" t="s">
        <v>3075</v>
      </c>
      <c r="E85" s="5" t="s">
        <v>3076</v>
      </c>
      <c r="G85" t="str">
        <f t="shared" si="2"/>
        <v>Y</v>
      </c>
    </row>
    <row r="86" spans="1:7">
      <c r="A86" s="4" t="s">
        <v>2486</v>
      </c>
      <c r="B86" s="5" t="s">
        <v>3077</v>
      </c>
      <c r="C86" s="5" t="s">
        <v>2435</v>
      </c>
      <c r="D86" s="5" t="s">
        <v>3078</v>
      </c>
      <c r="E86" s="5" t="s">
        <v>2524</v>
      </c>
      <c r="G86" t="str">
        <f t="shared" si="2"/>
        <v>Y</v>
      </c>
    </row>
    <row r="87" spans="1:7">
      <c r="A87" s="4" t="s">
        <v>2491</v>
      </c>
      <c r="B87" s="5" t="s">
        <v>3079</v>
      </c>
      <c r="C87" s="5" t="s">
        <v>3080</v>
      </c>
      <c r="D87" s="5" t="s">
        <v>3081</v>
      </c>
      <c r="E87" s="5" t="s">
        <v>3082</v>
      </c>
      <c r="G87" t="str">
        <f t="shared" si="2"/>
        <v>Y</v>
      </c>
    </row>
    <row r="88" spans="1:7">
      <c r="A88" s="4" t="s">
        <v>2496</v>
      </c>
      <c r="B88" s="5"/>
      <c r="C88" s="5"/>
      <c r="D88" s="5" t="s">
        <v>2431</v>
      </c>
      <c r="E88" s="5" t="s">
        <v>2439</v>
      </c>
      <c r="G88" t="str">
        <f t="shared" si="2"/>
        <v>Y</v>
      </c>
    </row>
    <row r="89" spans="1:7">
      <c r="A89" s="4" t="s">
        <v>2498</v>
      </c>
      <c r="B89" s="5" t="s">
        <v>3083</v>
      </c>
      <c r="C89" s="5" t="s">
        <v>3084</v>
      </c>
      <c r="D89" s="5" t="s">
        <v>3085</v>
      </c>
      <c r="E89" s="5" t="s">
        <v>3086</v>
      </c>
      <c r="G89" t="str">
        <f t="shared" si="2"/>
        <v>Y</v>
      </c>
    </row>
    <row r="90" spans="1:7">
      <c r="A90" s="4" t="s">
        <v>2500</v>
      </c>
      <c r="B90" s="5" t="s">
        <v>3087</v>
      </c>
      <c r="C90" s="5" t="s">
        <v>3088</v>
      </c>
      <c r="D90" s="5" t="s">
        <v>3089</v>
      </c>
      <c r="E90" s="5" t="s">
        <v>3090</v>
      </c>
      <c r="G90" t="str">
        <f t="shared" si="2"/>
        <v>Y</v>
      </c>
    </row>
    <row r="91" spans="1:7">
      <c r="A91" s="4" t="s">
        <v>2504</v>
      </c>
      <c r="B91" s="5"/>
      <c r="C91" s="5"/>
      <c r="D91" s="5" t="s">
        <v>3091</v>
      </c>
      <c r="E91" s="5"/>
      <c r="G91" t="str">
        <f t="shared" si="2"/>
        <v>Y</v>
      </c>
    </row>
    <row r="92" spans="1:7">
      <c r="A92" s="4" t="s">
        <v>2505</v>
      </c>
      <c r="B92" s="5" t="s">
        <v>3092</v>
      </c>
      <c r="C92" s="5" t="s">
        <v>3093</v>
      </c>
      <c r="D92" s="5" t="s">
        <v>3094</v>
      </c>
      <c r="E92" s="5" t="s">
        <v>2695</v>
      </c>
      <c r="G92" t="str">
        <f t="shared" si="2"/>
        <v>Y</v>
      </c>
    </row>
    <row r="93" spans="1:7">
      <c r="A93" s="4" t="s">
        <v>2510</v>
      </c>
      <c r="B93" s="5" t="s">
        <v>3095</v>
      </c>
      <c r="C93" s="5" t="s">
        <v>3012</v>
      </c>
      <c r="D93" s="5" t="s">
        <v>2425</v>
      </c>
      <c r="E93" s="5" t="s">
        <v>2288</v>
      </c>
      <c r="G93" t="str">
        <f t="shared" si="2"/>
        <v>Y</v>
      </c>
    </row>
    <row r="94" spans="1:7">
      <c r="A94" s="4" t="s">
        <v>2512</v>
      </c>
      <c r="B94" s="5" t="s">
        <v>3096</v>
      </c>
      <c r="C94" s="5" t="s">
        <v>3097</v>
      </c>
      <c r="D94" s="5" t="s">
        <v>3098</v>
      </c>
      <c r="E94" s="5" t="s">
        <v>3099</v>
      </c>
      <c r="G94" t="str">
        <f t="shared" si="2"/>
        <v>Y</v>
      </c>
    </row>
    <row r="95" spans="1:7">
      <c r="A95" s="4" t="s">
        <v>2516</v>
      </c>
      <c r="B95" s="5" t="s">
        <v>3100</v>
      </c>
      <c r="C95" s="5" t="s">
        <v>3027</v>
      </c>
      <c r="D95" s="5"/>
      <c r="E95" s="5" t="s">
        <v>2981</v>
      </c>
      <c r="G95" t="str">
        <f t="shared" si="2"/>
        <v>Y</v>
      </c>
    </row>
    <row r="96" spans="1:7">
      <c r="A96" s="4" t="s">
        <v>2517</v>
      </c>
      <c r="B96" s="5" t="s">
        <v>3101</v>
      </c>
      <c r="C96" s="5" t="s">
        <v>3102</v>
      </c>
      <c r="D96" s="5" t="s">
        <v>3103</v>
      </c>
      <c r="E96" s="5" t="s">
        <v>3104</v>
      </c>
      <c r="G96" t="str">
        <f t="shared" si="2"/>
        <v>Y</v>
      </c>
    </row>
    <row r="97" spans="1:7">
      <c r="A97" s="4" t="s">
        <v>3105</v>
      </c>
      <c r="B97" s="5"/>
      <c r="C97" s="5" t="s">
        <v>2288</v>
      </c>
      <c r="D97" s="5"/>
      <c r="E97" s="5" t="s">
        <v>2418</v>
      </c>
      <c r="G97" t="str">
        <f t="shared" si="2"/>
        <v>Y</v>
      </c>
    </row>
    <row r="98" spans="1:7">
      <c r="A98" s="4" t="s">
        <v>2525</v>
      </c>
      <c r="B98" s="5"/>
      <c r="C98" s="5"/>
      <c r="D98" s="5" t="s">
        <v>2552</v>
      </c>
      <c r="E98" s="5" t="s">
        <v>3106</v>
      </c>
      <c r="G98" t="str">
        <f t="shared" si="2"/>
        <v>Y</v>
      </c>
    </row>
    <row r="99" spans="1:7">
      <c r="A99" s="4" t="s">
        <v>2523</v>
      </c>
      <c r="B99" s="5" t="s">
        <v>2562</v>
      </c>
      <c r="C99" s="5" t="s">
        <v>2511</v>
      </c>
      <c r="D99" s="5" t="s">
        <v>3107</v>
      </c>
      <c r="E99" s="5" t="s">
        <v>3108</v>
      </c>
      <c r="G99" t="str">
        <f t="shared" si="2"/>
        <v>Y</v>
      </c>
    </row>
    <row r="100" spans="1:7">
      <c r="A100" s="4" t="s">
        <v>2521</v>
      </c>
      <c r="B100" s="5"/>
      <c r="C100" s="5" t="s">
        <v>2912</v>
      </c>
      <c r="D100" s="5"/>
      <c r="E100" s="5" t="s">
        <v>2288</v>
      </c>
      <c r="G100" t="str">
        <f t="shared" ref="G100:G131" si="3">IF(ISNA(VLOOKUP(A100,Area_Country,2,FALSE)),"False","Y")</f>
        <v>Y</v>
      </c>
    </row>
    <row r="101" spans="1:7">
      <c r="A101" s="4" t="s">
        <v>2527</v>
      </c>
      <c r="B101" s="5" t="s">
        <v>3109</v>
      </c>
      <c r="C101" s="5" t="s">
        <v>3110</v>
      </c>
      <c r="D101" s="5" t="s">
        <v>3111</v>
      </c>
      <c r="E101" s="5" t="s">
        <v>3112</v>
      </c>
      <c r="G101" t="str">
        <f t="shared" si="3"/>
        <v>Y</v>
      </c>
    </row>
    <row r="102" spans="1:7">
      <c r="A102" s="4" t="s">
        <v>2531</v>
      </c>
      <c r="B102" s="5" t="s">
        <v>3113</v>
      </c>
      <c r="C102" s="5" t="s">
        <v>2729</v>
      </c>
      <c r="D102" s="5" t="s">
        <v>2729</v>
      </c>
      <c r="E102" s="5" t="s">
        <v>3114</v>
      </c>
      <c r="G102" t="str">
        <f t="shared" si="3"/>
        <v>Y</v>
      </c>
    </row>
    <row r="103" spans="1:7">
      <c r="A103" s="4" t="s">
        <v>2535</v>
      </c>
      <c r="B103" s="5" t="s">
        <v>2747</v>
      </c>
      <c r="C103" s="5" t="s">
        <v>3115</v>
      </c>
      <c r="D103" s="5" t="s">
        <v>3116</v>
      </c>
      <c r="E103" s="5" t="s">
        <v>2686</v>
      </c>
      <c r="G103" t="str">
        <f t="shared" si="3"/>
        <v>Y</v>
      </c>
    </row>
    <row r="104" spans="1:7">
      <c r="A104" s="4" t="s">
        <v>3117</v>
      </c>
      <c r="B104" s="5"/>
      <c r="C104" s="5" t="s">
        <v>2439</v>
      </c>
      <c r="D104" s="5"/>
      <c r="E104" s="5"/>
      <c r="G104" t="str">
        <f t="shared" si="3"/>
        <v>Y</v>
      </c>
    </row>
    <row r="105" spans="1:7">
      <c r="A105" s="4" t="s">
        <v>2537</v>
      </c>
      <c r="B105" s="5" t="s">
        <v>3118</v>
      </c>
      <c r="C105" s="5" t="s">
        <v>3119</v>
      </c>
      <c r="D105" s="5" t="s">
        <v>3120</v>
      </c>
      <c r="E105" s="5" t="s">
        <v>3121</v>
      </c>
      <c r="G105" t="str">
        <f t="shared" si="3"/>
        <v>Y</v>
      </c>
    </row>
    <row r="106" spans="1:7">
      <c r="A106" s="4" t="s">
        <v>2542</v>
      </c>
      <c r="B106" s="5" t="s">
        <v>3122</v>
      </c>
      <c r="C106" s="5" t="s">
        <v>3123</v>
      </c>
      <c r="D106" s="5" t="s">
        <v>3124</v>
      </c>
      <c r="E106" s="5" t="s">
        <v>3125</v>
      </c>
      <c r="G106" t="str">
        <f t="shared" si="3"/>
        <v>Y</v>
      </c>
    </row>
    <row r="107" spans="1:7">
      <c r="A107" s="4" t="s">
        <v>3126</v>
      </c>
      <c r="B107" s="5"/>
      <c r="C107" s="5"/>
      <c r="D107" s="5"/>
      <c r="E107" s="5" t="s">
        <v>2431</v>
      </c>
      <c r="G107" t="str">
        <f t="shared" si="3"/>
        <v>Y</v>
      </c>
    </row>
    <row r="108" spans="1:7">
      <c r="A108" s="4" t="s">
        <v>2549</v>
      </c>
      <c r="B108" s="5"/>
      <c r="C108" s="5" t="s">
        <v>2298</v>
      </c>
      <c r="D108" s="5" t="s">
        <v>2913</v>
      </c>
      <c r="E108" s="5" t="s">
        <v>2450</v>
      </c>
      <c r="G108" t="str">
        <f t="shared" si="3"/>
        <v>Y</v>
      </c>
    </row>
    <row r="109" spans="1:7">
      <c r="A109" s="11" t="s">
        <v>130</v>
      </c>
      <c r="B109" s="5" t="s">
        <v>2506</v>
      </c>
      <c r="C109" s="5" t="s">
        <v>2325</v>
      </c>
      <c r="D109" s="5" t="s">
        <v>2323</v>
      </c>
      <c r="E109" s="5"/>
      <c r="G109" t="str">
        <f t="shared" si="3"/>
        <v>Y</v>
      </c>
    </row>
    <row r="110" spans="1:7">
      <c r="A110" s="11" t="s">
        <v>129</v>
      </c>
      <c r="B110" s="5" t="s">
        <v>2772</v>
      </c>
      <c r="C110" s="5"/>
      <c r="D110" s="5" t="s">
        <v>2409</v>
      </c>
      <c r="E110" s="5"/>
      <c r="G110" t="str">
        <f t="shared" si="3"/>
        <v>Y</v>
      </c>
    </row>
    <row r="111" spans="1:7">
      <c r="A111" s="4" t="s">
        <v>3127</v>
      </c>
      <c r="B111" s="5" t="s">
        <v>2407</v>
      </c>
      <c r="C111" s="5"/>
      <c r="D111" s="5"/>
      <c r="E111" s="5"/>
      <c r="G111" t="str">
        <f t="shared" si="3"/>
        <v>Y</v>
      </c>
    </row>
    <row r="112" spans="1:7">
      <c r="A112" s="4" t="s">
        <v>2555</v>
      </c>
      <c r="B112" s="5" t="s">
        <v>3128</v>
      </c>
      <c r="C112" s="5" t="s">
        <v>3129</v>
      </c>
      <c r="D112" s="5" t="s">
        <v>3130</v>
      </c>
      <c r="E112" s="5" t="s">
        <v>3131</v>
      </c>
      <c r="G112" t="str">
        <f t="shared" si="3"/>
        <v>Y</v>
      </c>
    </row>
    <row r="113" spans="1:7">
      <c r="A113" s="11" t="s">
        <v>116</v>
      </c>
      <c r="B113" s="5"/>
      <c r="C113" s="5" t="s">
        <v>2326</v>
      </c>
      <c r="D113" s="5"/>
      <c r="E113" s="5"/>
      <c r="G113" t="str">
        <f t="shared" si="3"/>
        <v>Y</v>
      </c>
    </row>
    <row r="114" spans="1:7">
      <c r="A114" s="4" t="s">
        <v>2560</v>
      </c>
      <c r="B114" s="5" t="s">
        <v>2773</v>
      </c>
      <c r="C114" s="5" t="s">
        <v>2773</v>
      </c>
      <c r="D114" s="5" t="s">
        <v>2574</v>
      </c>
      <c r="E114" s="5" t="s">
        <v>2548</v>
      </c>
      <c r="G114" t="str">
        <f t="shared" si="3"/>
        <v>Y</v>
      </c>
    </row>
    <row r="115" spans="1:7">
      <c r="A115" s="11" t="s">
        <v>128</v>
      </c>
      <c r="B115" s="5"/>
      <c r="C115" s="5" t="s">
        <v>2344</v>
      </c>
      <c r="D115" s="5"/>
      <c r="E115" s="5"/>
      <c r="G115" t="str">
        <f t="shared" si="3"/>
        <v>Y</v>
      </c>
    </row>
    <row r="116" spans="1:7">
      <c r="A116" s="4" t="s">
        <v>3132</v>
      </c>
      <c r="B116" s="5" t="s">
        <v>2327</v>
      </c>
      <c r="C116" s="5" t="s">
        <v>3133</v>
      </c>
      <c r="D116" s="5" t="s">
        <v>3134</v>
      </c>
      <c r="E116" s="5" t="s">
        <v>2647</v>
      </c>
      <c r="G116" t="str">
        <f t="shared" si="3"/>
        <v>Y</v>
      </c>
    </row>
    <row r="117" spans="1:7">
      <c r="A117" s="4" t="s">
        <v>2563</v>
      </c>
      <c r="B117" s="5" t="s">
        <v>3135</v>
      </c>
      <c r="C117" s="5" t="s">
        <v>3136</v>
      </c>
      <c r="D117" s="5" t="s">
        <v>3137</v>
      </c>
      <c r="E117" s="5" t="s">
        <v>2926</v>
      </c>
      <c r="G117" t="str">
        <f t="shared" si="3"/>
        <v>Y</v>
      </c>
    </row>
    <row r="118" spans="1:7">
      <c r="A118" s="4" t="s">
        <v>3138</v>
      </c>
      <c r="B118" s="5" t="s">
        <v>2342</v>
      </c>
      <c r="C118" s="5" t="s">
        <v>2325</v>
      </c>
      <c r="D118" s="5" t="s">
        <v>2880</v>
      </c>
      <c r="E118" s="5" t="s">
        <v>2288</v>
      </c>
      <c r="G118" t="str">
        <f t="shared" si="3"/>
        <v>Y</v>
      </c>
    </row>
    <row r="119" spans="1:7">
      <c r="A119" s="4" t="s">
        <v>3139</v>
      </c>
      <c r="B119" s="5"/>
      <c r="C119" s="5" t="s">
        <v>2888</v>
      </c>
      <c r="D119" s="5"/>
      <c r="E119" s="5"/>
      <c r="G119" t="str">
        <f t="shared" si="3"/>
        <v>Y</v>
      </c>
    </row>
    <row r="120" spans="1:7">
      <c r="A120" s="4" t="s">
        <v>3140</v>
      </c>
      <c r="B120" s="5"/>
      <c r="C120" s="5"/>
      <c r="D120" s="5" t="s">
        <v>2716</v>
      </c>
      <c r="E120" s="5"/>
      <c r="G120" t="str">
        <f t="shared" si="3"/>
        <v>False</v>
      </c>
    </row>
    <row r="121" spans="1:7">
      <c r="A121" s="4" t="s">
        <v>3141</v>
      </c>
      <c r="B121" s="5" t="s">
        <v>3142</v>
      </c>
      <c r="C121" s="5" t="s">
        <v>3143</v>
      </c>
      <c r="D121" s="5" t="s">
        <v>3144</v>
      </c>
      <c r="E121" s="5" t="s">
        <v>3145</v>
      </c>
      <c r="G121" t="str">
        <f t="shared" si="3"/>
        <v>False</v>
      </c>
    </row>
    <row r="122" spans="1:7">
      <c r="A122" s="4" t="s">
        <v>3146</v>
      </c>
      <c r="B122" s="5"/>
      <c r="C122" s="5"/>
      <c r="D122" s="5" t="s">
        <v>2323</v>
      </c>
      <c r="E122" s="5" t="s">
        <v>2450</v>
      </c>
      <c r="G122" t="str">
        <f t="shared" si="3"/>
        <v>Y</v>
      </c>
    </row>
    <row r="123" spans="1:7">
      <c r="A123" s="4" t="s">
        <v>2568</v>
      </c>
      <c r="B123" s="5" t="s">
        <v>3147</v>
      </c>
      <c r="C123" s="5" t="s">
        <v>2526</v>
      </c>
      <c r="D123" s="5" t="s">
        <v>3148</v>
      </c>
      <c r="E123" s="5" t="s">
        <v>3149</v>
      </c>
      <c r="G123" t="str">
        <f t="shared" si="3"/>
        <v>Y</v>
      </c>
    </row>
    <row r="124" spans="1:7">
      <c r="A124" s="4" t="s">
        <v>3150</v>
      </c>
      <c r="B124" s="5" t="s">
        <v>2435</v>
      </c>
      <c r="C124" s="5"/>
      <c r="D124" s="5"/>
      <c r="E124" s="5"/>
      <c r="G124" t="str">
        <f t="shared" si="3"/>
        <v>Y</v>
      </c>
    </row>
    <row r="125" spans="1:7">
      <c r="A125" s="4" t="s">
        <v>2573</v>
      </c>
      <c r="B125" s="5" t="s">
        <v>3151</v>
      </c>
      <c r="C125" s="5" t="s">
        <v>3136</v>
      </c>
      <c r="D125" s="5" t="s">
        <v>3152</v>
      </c>
      <c r="E125" s="5" t="s">
        <v>3153</v>
      </c>
      <c r="G125" t="str">
        <f t="shared" si="3"/>
        <v>Y</v>
      </c>
    </row>
    <row r="126" spans="1:7">
      <c r="A126" s="4" t="s">
        <v>3154</v>
      </c>
      <c r="B126" s="5" t="s">
        <v>2416</v>
      </c>
      <c r="C126" s="5" t="s">
        <v>2783</v>
      </c>
      <c r="D126" s="5" t="s">
        <v>2783</v>
      </c>
      <c r="E126" s="5" t="s">
        <v>3155</v>
      </c>
      <c r="G126" t="str">
        <f t="shared" si="3"/>
        <v>Y</v>
      </c>
    </row>
    <row r="127" spans="1:7">
      <c r="A127" s="4" t="s">
        <v>2576</v>
      </c>
      <c r="B127" s="5" t="s">
        <v>2435</v>
      </c>
      <c r="C127" s="5"/>
      <c r="D127" s="5" t="s">
        <v>3156</v>
      </c>
      <c r="E127" s="5"/>
      <c r="G127" t="str">
        <f t="shared" si="3"/>
        <v>Y</v>
      </c>
    </row>
    <row r="128" spans="1:7">
      <c r="A128" s="4" t="s">
        <v>2577</v>
      </c>
      <c r="B128" s="5" t="s">
        <v>3101</v>
      </c>
      <c r="C128" s="5" t="s">
        <v>3157</v>
      </c>
      <c r="D128" s="5" t="s">
        <v>2958</v>
      </c>
      <c r="E128" s="5" t="s">
        <v>2334</v>
      </c>
      <c r="G128" t="str">
        <f t="shared" si="3"/>
        <v>Y</v>
      </c>
    </row>
    <row r="129" spans="1:7">
      <c r="A129" s="4" t="s">
        <v>2582</v>
      </c>
      <c r="B129" s="5" t="s">
        <v>2294</v>
      </c>
      <c r="C129" s="5" t="s">
        <v>2820</v>
      </c>
      <c r="D129" s="5" t="s">
        <v>3158</v>
      </c>
      <c r="E129" s="5" t="s">
        <v>3113</v>
      </c>
      <c r="G129" t="str">
        <f t="shared" si="3"/>
        <v>Y</v>
      </c>
    </row>
    <row r="130" spans="1:7">
      <c r="A130" s="4" t="s">
        <v>3951</v>
      </c>
      <c r="B130" s="5" t="s">
        <v>3159</v>
      </c>
      <c r="C130" s="5" t="s">
        <v>3160</v>
      </c>
      <c r="D130" s="5" t="s">
        <v>3161</v>
      </c>
      <c r="E130" s="5" t="s">
        <v>3162</v>
      </c>
      <c r="G130" t="str">
        <f t="shared" si="3"/>
        <v>Y</v>
      </c>
    </row>
    <row r="131" spans="1:7">
      <c r="A131" s="4" t="s">
        <v>2589</v>
      </c>
      <c r="B131" s="5" t="s">
        <v>2451</v>
      </c>
      <c r="C131" s="5" t="s">
        <v>2964</v>
      </c>
      <c r="D131" s="5" t="s">
        <v>3163</v>
      </c>
      <c r="E131" s="5" t="s">
        <v>2780</v>
      </c>
      <c r="G131" t="str">
        <f t="shared" si="3"/>
        <v>Y</v>
      </c>
    </row>
    <row r="132" spans="1:7">
      <c r="A132" s="4" t="s">
        <v>2592</v>
      </c>
      <c r="B132" s="5" t="s">
        <v>3164</v>
      </c>
      <c r="C132" s="5"/>
      <c r="D132" s="5"/>
      <c r="E132" s="5" t="s">
        <v>3165</v>
      </c>
      <c r="G132" t="str">
        <f t="shared" ref="G132:G163" si="4">IF(ISNA(VLOOKUP(A132,Area_Country,2,FALSE)),"False","Y")</f>
        <v>Y</v>
      </c>
    </row>
    <row r="133" spans="1:7">
      <c r="A133" s="4" t="s">
        <v>3953</v>
      </c>
      <c r="B133" s="5"/>
      <c r="C133" s="5" t="s">
        <v>2298</v>
      </c>
      <c r="D133" s="5"/>
      <c r="E133" s="5" t="s">
        <v>2288</v>
      </c>
      <c r="G133" t="str">
        <f t="shared" si="4"/>
        <v>Y</v>
      </c>
    </row>
    <row r="134" spans="1:7">
      <c r="A134" s="4" t="s">
        <v>2594</v>
      </c>
      <c r="B134" s="5" t="s">
        <v>2613</v>
      </c>
      <c r="C134" s="5"/>
      <c r="D134" s="5" t="s">
        <v>2958</v>
      </c>
      <c r="E134" s="5" t="s">
        <v>2770</v>
      </c>
      <c r="G134" t="str">
        <f t="shared" si="4"/>
        <v>Y</v>
      </c>
    </row>
    <row r="135" spans="1:7">
      <c r="A135" s="4" t="s">
        <v>3166</v>
      </c>
      <c r="B135" s="5"/>
      <c r="C135" s="5" t="s">
        <v>2431</v>
      </c>
      <c r="D135" s="5"/>
      <c r="E135" s="5"/>
      <c r="G135" t="str">
        <f t="shared" si="4"/>
        <v>Y</v>
      </c>
    </row>
    <row r="136" spans="1:7">
      <c r="A136" s="4" t="s">
        <v>2597</v>
      </c>
      <c r="B136" s="5"/>
      <c r="C136" s="5"/>
      <c r="D136" s="5" t="s">
        <v>2389</v>
      </c>
      <c r="E136" s="5" t="s">
        <v>2367</v>
      </c>
      <c r="G136" t="str">
        <f t="shared" si="4"/>
        <v>Y</v>
      </c>
    </row>
    <row r="137" spans="1:7">
      <c r="A137" s="4" t="s">
        <v>2598</v>
      </c>
      <c r="B137" s="5"/>
      <c r="C137" s="5" t="s">
        <v>2790</v>
      </c>
      <c r="D137" s="5" t="s">
        <v>3167</v>
      </c>
      <c r="E137" s="5" t="s">
        <v>2506</v>
      </c>
      <c r="G137" t="str">
        <f t="shared" si="4"/>
        <v>Y</v>
      </c>
    </row>
    <row r="138" spans="1:7">
      <c r="A138" s="4" t="s">
        <v>2599</v>
      </c>
      <c r="B138" s="5" t="s">
        <v>3168</v>
      </c>
      <c r="C138" s="5"/>
      <c r="D138" s="5"/>
      <c r="E138" s="5"/>
      <c r="G138" t="str">
        <f t="shared" si="4"/>
        <v>Y</v>
      </c>
    </row>
    <row r="139" spans="1:7">
      <c r="A139" s="4" t="s">
        <v>2601</v>
      </c>
      <c r="B139" s="5" t="s">
        <v>3025</v>
      </c>
      <c r="C139" s="5" t="s">
        <v>3169</v>
      </c>
      <c r="D139" s="5" t="s">
        <v>3170</v>
      </c>
      <c r="E139" s="5" t="s">
        <v>2446</v>
      </c>
      <c r="G139" t="str">
        <f t="shared" si="4"/>
        <v>Y</v>
      </c>
    </row>
    <row r="140" spans="1:7">
      <c r="A140" s="4" t="s">
        <v>3171</v>
      </c>
      <c r="B140" s="5"/>
      <c r="C140" s="5" t="s">
        <v>2441</v>
      </c>
      <c r="D140" s="5" t="s">
        <v>2561</v>
      </c>
      <c r="E140" s="5" t="s">
        <v>2579</v>
      </c>
      <c r="G140" t="str">
        <f t="shared" si="4"/>
        <v>Y</v>
      </c>
    </row>
    <row r="141" spans="1:7">
      <c r="A141" s="4" t="s">
        <v>2603</v>
      </c>
      <c r="B141" s="5" t="s">
        <v>2389</v>
      </c>
      <c r="C141" s="5" t="s">
        <v>2388</v>
      </c>
      <c r="D141" s="5" t="s">
        <v>3172</v>
      </c>
      <c r="E141" s="5" t="s">
        <v>3173</v>
      </c>
      <c r="G141" t="str">
        <f t="shared" si="4"/>
        <v>Y</v>
      </c>
    </row>
    <row r="142" spans="1:7">
      <c r="A142" s="4" t="s">
        <v>2606</v>
      </c>
      <c r="B142" s="5" t="s">
        <v>3174</v>
      </c>
      <c r="C142" s="5" t="s">
        <v>3175</v>
      </c>
      <c r="D142" s="5" t="s">
        <v>3176</v>
      </c>
      <c r="E142" s="5" t="s">
        <v>3177</v>
      </c>
      <c r="G142" t="str">
        <f t="shared" si="4"/>
        <v>Y</v>
      </c>
    </row>
    <row r="143" spans="1:7">
      <c r="A143" s="4" t="s">
        <v>2611</v>
      </c>
      <c r="B143" s="5" t="s">
        <v>2323</v>
      </c>
      <c r="C143" s="5" t="s">
        <v>2551</v>
      </c>
      <c r="D143" s="5" t="s">
        <v>2487</v>
      </c>
      <c r="E143" s="5" t="s">
        <v>3178</v>
      </c>
      <c r="G143" t="str">
        <f t="shared" si="4"/>
        <v>Y</v>
      </c>
    </row>
    <row r="144" spans="1:7">
      <c r="A144" s="4" t="s">
        <v>2615</v>
      </c>
      <c r="B144" s="5" t="s">
        <v>3179</v>
      </c>
      <c r="C144" s="5" t="s">
        <v>3180</v>
      </c>
      <c r="D144" s="5" t="s">
        <v>3181</v>
      </c>
      <c r="E144" s="5" t="s">
        <v>3182</v>
      </c>
      <c r="G144" t="str">
        <f t="shared" si="4"/>
        <v>Y</v>
      </c>
    </row>
    <row r="145" spans="1:7">
      <c r="A145" s="4" t="s">
        <v>3183</v>
      </c>
      <c r="B145" s="5"/>
      <c r="C145" s="5"/>
      <c r="D145" s="5"/>
      <c r="E145" s="5" t="s">
        <v>2389</v>
      </c>
      <c r="G145" t="str">
        <f t="shared" si="4"/>
        <v>Y</v>
      </c>
    </row>
    <row r="146" spans="1:7">
      <c r="A146" s="4" t="s">
        <v>3184</v>
      </c>
      <c r="B146" s="5"/>
      <c r="C146" s="5"/>
      <c r="D146" s="5" t="s">
        <v>2981</v>
      </c>
      <c r="E146" s="5"/>
      <c r="G146" t="str">
        <f t="shared" si="4"/>
        <v>Y</v>
      </c>
    </row>
    <row r="147" spans="1:7">
      <c r="A147" s="4" t="s">
        <v>2619</v>
      </c>
      <c r="B147" s="5"/>
      <c r="C147" s="5"/>
      <c r="D147" s="5" t="s">
        <v>2772</v>
      </c>
      <c r="E147" s="5"/>
      <c r="G147" t="str">
        <f t="shared" si="4"/>
        <v>Y</v>
      </c>
    </row>
    <row r="148" spans="1:7">
      <c r="A148" s="4" t="s">
        <v>3185</v>
      </c>
      <c r="B148" s="5" t="s">
        <v>2414</v>
      </c>
      <c r="C148" s="5" t="s">
        <v>2388</v>
      </c>
      <c r="D148" s="5" t="s">
        <v>3186</v>
      </c>
      <c r="E148" s="5" t="s">
        <v>3187</v>
      </c>
      <c r="G148" t="str">
        <f t="shared" si="4"/>
        <v>Y</v>
      </c>
    </row>
    <row r="149" spans="1:7">
      <c r="A149" s="4" t="s">
        <v>2652</v>
      </c>
      <c r="B149" s="5" t="s">
        <v>3188</v>
      </c>
      <c r="C149" s="5" t="s">
        <v>3189</v>
      </c>
      <c r="D149" s="5" t="s">
        <v>3190</v>
      </c>
      <c r="E149" s="5" t="s">
        <v>3191</v>
      </c>
      <c r="G149" t="str">
        <f t="shared" si="4"/>
        <v>Y</v>
      </c>
    </row>
    <row r="150" spans="1:7">
      <c r="A150" s="4" t="s">
        <v>3192</v>
      </c>
      <c r="B150" s="5"/>
      <c r="C150" s="5"/>
      <c r="D150" s="5"/>
      <c r="E150" s="5" t="s">
        <v>2288</v>
      </c>
      <c r="G150" t="str">
        <f t="shared" si="4"/>
        <v>Y</v>
      </c>
    </row>
    <row r="151" spans="1:7">
      <c r="A151" s="4" t="s">
        <v>3978</v>
      </c>
      <c r="B151" s="5"/>
      <c r="C151" s="5"/>
      <c r="D151" s="5"/>
      <c r="E151" s="5" t="s">
        <v>2288</v>
      </c>
      <c r="G151" t="str">
        <f t="shared" si="4"/>
        <v>False</v>
      </c>
    </row>
    <row r="152" spans="1:7">
      <c r="A152" s="4" t="s">
        <v>3193</v>
      </c>
      <c r="B152" s="5" t="s">
        <v>3194</v>
      </c>
      <c r="C152" s="5" t="s">
        <v>3195</v>
      </c>
      <c r="D152" s="5" t="s">
        <v>3196</v>
      </c>
      <c r="E152" s="5" t="s">
        <v>3197</v>
      </c>
      <c r="G152" t="str">
        <f t="shared" si="4"/>
        <v>False</v>
      </c>
    </row>
    <row r="153" spans="1:7">
      <c r="A153" s="4" t="s">
        <v>2620</v>
      </c>
      <c r="B153" s="5" t="s">
        <v>3198</v>
      </c>
      <c r="C153" s="5" t="s">
        <v>3199</v>
      </c>
      <c r="D153" s="5" t="s">
        <v>3200</v>
      </c>
      <c r="E153" s="5" t="s">
        <v>3201</v>
      </c>
      <c r="G153" t="str">
        <f t="shared" si="4"/>
        <v>Y</v>
      </c>
    </row>
    <row r="154" spans="1:7">
      <c r="A154" s="4" t="s">
        <v>2625</v>
      </c>
      <c r="B154" s="5" t="s">
        <v>3202</v>
      </c>
      <c r="C154" s="5" t="s">
        <v>3203</v>
      </c>
      <c r="D154" s="5" t="s">
        <v>3204</v>
      </c>
      <c r="E154" s="5" t="s">
        <v>3205</v>
      </c>
      <c r="G154" t="str">
        <f t="shared" si="4"/>
        <v>Y</v>
      </c>
    </row>
    <row r="155" spans="1:7">
      <c r="A155" s="4" t="s">
        <v>3206</v>
      </c>
      <c r="B155" s="5"/>
      <c r="C155" s="5"/>
      <c r="D155" s="5"/>
      <c r="E155" s="5"/>
      <c r="G155" t="str">
        <f t="shared" si="4"/>
        <v>Y</v>
      </c>
    </row>
    <row r="156" spans="1:7">
      <c r="A156" s="4" t="s">
        <v>2630</v>
      </c>
      <c r="B156" s="5" t="s">
        <v>3207</v>
      </c>
      <c r="C156" s="5" t="s">
        <v>3208</v>
      </c>
      <c r="D156" s="5" t="s">
        <v>3209</v>
      </c>
      <c r="E156" s="5" t="s">
        <v>3210</v>
      </c>
      <c r="G156" t="str">
        <f t="shared" si="4"/>
        <v>Y</v>
      </c>
    </row>
    <row r="157" spans="1:7">
      <c r="A157" s="4" t="s">
        <v>3211</v>
      </c>
      <c r="B157" s="5" t="s">
        <v>3212</v>
      </c>
      <c r="C157" s="5" t="s">
        <v>3213</v>
      </c>
      <c r="D157" s="5" t="s">
        <v>3214</v>
      </c>
      <c r="E157" s="5" t="s">
        <v>3215</v>
      </c>
      <c r="G157" t="str">
        <f t="shared" si="4"/>
        <v>False</v>
      </c>
    </row>
    <row r="158" spans="1:7">
      <c r="A158" s="4" t="s">
        <v>2634</v>
      </c>
      <c r="B158" s="5" t="s">
        <v>3216</v>
      </c>
      <c r="C158" s="5" t="s">
        <v>3217</v>
      </c>
      <c r="D158" s="5" t="s">
        <v>3218</v>
      </c>
      <c r="E158" s="5" t="s">
        <v>2485</v>
      </c>
      <c r="G158" t="str">
        <f t="shared" si="4"/>
        <v>Y</v>
      </c>
    </row>
    <row r="159" spans="1:7">
      <c r="A159" s="4" t="s">
        <v>3219</v>
      </c>
      <c r="B159" s="5" t="s">
        <v>3220</v>
      </c>
      <c r="C159" s="5" t="s">
        <v>3221</v>
      </c>
      <c r="D159" s="5" t="s">
        <v>3222</v>
      </c>
      <c r="E159" s="5" t="s">
        <v>2792</v>
      </c>
      <c r="G159" t="str">
        <f t="shared" si="4"/>
        <v>Y</v>
      </c>
    </row>
    <row r="160" spans="1:7">
      <c r="A160" s="4" t="s">
        <v>2639</v>
      </c>
      <c r="B160" s="5"/>
      <c r="C160" s="5"/>
      <c r="D160" s="5" t="s">
        <v>2345</v>
      </c>
      <c r="E160" s="5" t="s">
        <v>2696</v>
      </c>
      <c r="G160" t="str">
        <f t="shared" si="4"/>
        <v>Y</v>
      </c>
    </row>
    <row r="161" spans="1:7">
      <c r="A161" s="4" t="s">
        <v>3223</v>
      </c>
      <c r="B161" s="5"/>
      <c r="C161" s="5" t="s">
        <v>2730</v>
      </c>
      <c r="D161" s="5"/>
      <c r="E161" s="5"/>
      <c r="G161" t="str">
        <f t="shared" si="4"/>
        <v>Y</v>
      </c>
    </row>
    <row r="162" spans="1:7">
      <c r="A162" s="4" t="s">
        <v>2640</v>
      </c>
      <c r="B162" s="5" t="s">
        <v>3224</v>
      </c>
      <c r="C162" s="5" t="s">
        <v>3225</v>
      </c>
      <c r="D162" s="5" t="s">
        <v>3226</v>
      </c>
      <c r="E162" s="5" t="s">
        <v>3227</v>
      </c>
      <c r="G162" t="str">
        <f t="shared" si="4"/>
        <v>Y</v>
      </c>
    </row>
    <row r="163" spans="1:7">
      <c r="A163" s="4" t="s">
        <v>2645</v>
      </c>
      <c r="B163" s="5" t="s">
        <v>2288</v>
      </c>
      <c r="C163" s="5"/>
      <c r="D163" s="5"/>
      <c r="E163" s="5" t="s">
        <v>2602</v>
      </c>
      <c r="G163" t="str">
        <f t="shared" si="4"/>
        <v>Y</v>
      </c>
    </row>
    <row r="164" spans="1:7">
      <c r="A164" s="4" t="s">
        <v>2646</v>
      </c>
      <c r="B164" s="5" t="s">
        <v>3228</v>
      </c>
      <c r="C164" s="5"/>
      <c r="D164" s="5"/>
      <c r="E164" s="5"/>
      <c r="G164" t="str">
        <f t="shared" ref="G164:G169" si="5">IF(ISNA(VLOOKUP(A164,Area_Country,2,FALSE)),"False","Y")</f>
        <v>Y</v>
      </c>
    </row>
    <row r="165" spans="1:7">
      <c r="A165" s="4" t="s">
        <v>2648</v>
      </c>
      <c r="B165" s="5"/>
      <c r="C165" s="5"/>
      <c r="D165" s="5"/>
      <c r="E165" s="5" t="s">
        <v>3156</v>
      </c>
      <c r="G165" t="str">
        <f t="shared" si="5"/>
        <v>Y</v>
      </c>
    </row>
    <row r="166" spans="1:7">
      <c r="A166" s="4" t="s">
        <v>2649</v>
      </c>
      <c r="B166" s="5" t="s">
        <v>3229</v>
      </c>
      <c r="C166" s="5" t="s">
        <v>3230</v>
      </c>
      <c r="D166" s="5" t="s">
        <v>3231</v>
      </c>
      <c r="E166" s="5" t="s">
        <v>3232</v>
      </c>
      <c r="G166" t="str">
        <f t="shared" si="5"/>
        <v>Y</v>
      </c>
    </row>
    <row r="167" spans="1:7">
      <c r="A167" s="4" t="s">
        <v>2656</v>
      </c>
      <c r="B167" s="5"/>
      <c r="C167" s="5" t="s">
        <v>2719</v>
      </c>
      <c r="D167" s="5" t="s">
        <v>3233</v>
      </c>
      <c r="E167" s="5" t="s">
        <v>2488</v>
      </c>
      <c r="G167" t="str">
        <f t="shared" si="5"/>
        <v>Y</v>
      </c>
    </row>
    <row r="168" spans="1:7">
      <c r="A168" s="4" t="s">
        <v>3234</v>
      </c>
      <c r="B168" s="5" t="s">
        <v>3235</v>
      </c>
      <c r="C168" s="5" t="s">
        <v>3236</v>
      </c>
      <c r="D168" s="5"/>
      <c r="E168" s="5" t="s">
        <v>3237</v>
      </c>
      <c r="G168" t="str">
        <f t="shared" si="5"/>
        <v>False</v>
      </c>
    </row>
    <row r="169" spans="1:7">
      <c r="A169" s="4" t="s">
        <v>3927</v>
      </c>
      <c r="B169" s="5" t="s">
        <v>3239</v>
      </c>
      <c r="C169" s="5" t="s">
        <v>3240</v>
      </c>
      <c r="D169" s="5" t="s">
        <v>3241</v>
      </c>
      <c r="E169" s="5" t="s">
        <v>3242</v>
      </c>
      <c r="G169" t="str">
        <f t="shared" si="5"/>
        <v>False</v>
      </c>
    </row>
    <row r="170" spans="1:7">
      <c r="A170" s="2" t="s">
        <v>3243</v>
      </c>
    </row>
  </sheetData>
  <phoneticPr fontId="5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4"/>
  <sheetViews>
    <sheetView topLeftCell="A112" workbookViewId="0">
      <selection activeCell="A125" sqref="A125"/>
    </sheetView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3466</v>
      </c>
    </row>
    <row r="2" spans="1:7">
      <c r="A2" s="2" t="s">
        <v>2277</v>
      </c>
    </row>
    <row r="3" spans="1:7">
      <c r="A3" s="187" t="s">
        <v>2667</v>
      </c>
      <c r="B3" s="189" t="s">
        <v>2803</v>
      </c>
      <c r="C3" s="190"/>
      <c r="D3" s="189" t="s">
        <v>3467</v>
      </c>
      <c r="E3" s="190"/>
    </row>
    <row r="4" spans="1:7">
      <c r="A4" s="188"/>
      <c r="B4" s="3" t="s">
        <v>2670</v>
      </c>
      <c r="C4" s="3" t="s">
        <v>2671</v>
      </c>
      <c r="D4" s="3" t="s">
        <v>2670</v>
      </c>
      <c r="E4" s="3" t="s">
        <v>2671</v>
      </c>
    </row>
    <row r="5" spans="1:7">
      <c r="A5" s="4" t="s">
        <v>2282</v>
      </c>
      <c r="B5" s="5" t="s">
        <v>3468</v>
      </c>
      <c r="C5" s="5" t="s">
        <v>3469</v>
      </c>
      <c r="D5" s="5" t="s">
        <v>3470</v>
      </c>
      <c r="E5" s="5" t="s">
        <v>3471</v>
      </c>
      <c r="G5" t="str">
        <f t="shared" ref="G5:G36" si="0">IF(ISNA(VLOOKUP(A5,Area_Country,2,FALSE)),"False","Y")</f>
        <v>False</v>
      </c>
    </row>
    <row r="6" spans="1:7">
      <c r="A6" s="4" t="s">
        <v>2676</v>
      </c>
      <c r="B6" s="5" t="s">
        <v>3472</v>
      </c>
      <c r="C6" s="5" t="s">
        <v>3473</v>
      </c>
      <c r="D6" s="5" t="s">
        <v>3474</v>
      </c>
      <c r="E6" s="5" t="s">
        <v>3475</v>
      </c>
      <c r="G6" t="str">
        <f t="shared" si="0"/>
        <v>False</v>
      </c>
    </row>
    <row r="7" spans="1:7">
      <c r="A7" s="4" t="s">
        <v>2681</v>
      </c>
      <c r="B7" s="5"/>
      <c r="C7" s="5"/>
      <c r="D7" s="5" t="s">
        <v>2414</v>
      </c>
      <c r="E7" s="5"/>
      <c r="G7" t="str">
        <f t="shared" si="0"/>
        <v>Y</v>
      </c>
    </row>
    <row r="8" spans="1:7">
      <c r="A8" s="4" t="s">
        <v>2287</v>
      </c>
      <c r="B8" s="5" t="s">
        <v>3233</v>
      </c>
      <c r="C8" s="5"/>
      <c r="D8" s="5" t="s">
        <v>3476</v>
      </c>
      <c r="E8" s="5"/>
      <c r="G8" t="str">
        <f t="shared" si="0"/>
        <v>Y</v>
      </c>
    </row>
    <row r="9" spans="1:7">
      <c r="A9" s="4" t="s">
        <v>2289</v>
      </c>
      <c r="B9" s="5"/>
      <c r="C9" s="5"/>
      <c r="D9" s="5" t="s">
        <v>2288</v>
      </c>
      <c r="E9" s="5"/>
      <c r="G9" t="str">
        <f t="shared" si="0"/>
        <v>Y</v>
      </c>
    </row>
    <row r="10" spans="1:7">
      <c r="A10" s="4" t="s">
        <v>2292</v>
      </c>
      <c r="B10" s="5" t="s">
        <v>3477</v>
      </c>
      <c r="C10" s="5"/>
      <c r="D10" s="5" t="s">
        <v>3476</v>
      </c>
      <c r="E10" s="5"/>
      <c r="G10" t="str">
        <f t="shared" si="0"/>
        <v>Y</v>
      </c>
    </row>
    <row r="11" spans="1:7">
      <c r="A11" s="4" t="s">
        <v>2296</v>
      </c>
      <c r="B11" s="5" t="s">
        <v>3147</v>
      </c>
      <c r="C11" s="5"/>
      <c r="D11" s="5" t="s">
        <v>3478</v>
      </c>
      <c r="E11" s="5"/>
      <c r="G11" t="str">
        <f t="shared" si="0"/>
        <v>Y</v>
      </c>
    </row>
    <row r="12" spans="1:7">
      <c r="A12" s="4" t="s">
        <v>2300</v>
      </c>
      <c r="B12" s="5" t="s">
        <v>3479</v>
      </c>
      <c r="C12" s="5"/>
      <c r="D12" s="5" t="s">
        <v>3097</v>
      </c>
      <c r="E12" s="5"/>
      <c r="G12" t="str">
        <f t="shared" si="0"/>
        <v>Y</v>
      </c>
    </row>
    <row r="13" spans="1:7">
      <c r="A13" s="4" t="s">
        <v>2304</v>
      </c>
      <c r="B13" s="5" t="s">
        <v>3480</v>
      </c>
      <c r="C13" s="5"/>
      <c r="D13" s="5" t="s">
        <v>3481</v>
      </c>
      <c r="E13" s="5"/>
      <c r="G13" t="str">
        <f t="shared" si="0"/>
        <v>Y</v>
      </c>
    </row>
    <row r="14" spans="1:7">
      <c r="A14" s="4" t="s">
        <v>2309</v>
      </c>
      <c r="B14" s="5" t="s">
        <v>3482</v>
      </c>
      <c r="C14" s="5" t="s">
        <v>3483</v>
      </c>
      <c r="D14" s="5" t="s">
        <v>3484</v>
      </c>
      <c r="E14" s="5" t="s">
        <v>3485</v>
      </c>
      <c r="G14" t="str">
        <f t="shared" si="0"/>
        <v>Y</v>
      </c>
    </row>
    <row r="15" spans="1:7">
      <c r="A15" s="4" t="s">
        <v>2314</v>
      </c>
      <c r="B15" s="5" t="s">
        <v>3486</v>
      </c>
      <c r="C15" s="5"/>
      <c r="D15" s="5" t="s">
        <v>3487</v>
      </c>
      <c r="E15" s="5"/>
      <c r="G15" t="str">
        <f t="shared" si="0"/>
        <v>Y</v>
      </c>
    </row>
    <row r="16" spans="1:7">
      <c r="A16" s="4" t="s">
        <v>2317</v>
      </c>
      <c r="B16" s="5" t="s">
        <v>3488</v>
      </c>
      <c r="C16" s="5"/>
      <c r="D16" s="5" t="s">
        <v>3489</v>
      </c>
      <c r="E16" s="5"/>
      <c r="G16" t="str">
        <f t="shared" si="0"/>
        <v>Y</v>
      </c>
    </row>
    <row r="17" spans="1:7">
      <c r="A17" s="4" t="s">
        <v>2322</v>
      </c>
      <c r="B17" s="5" t="s">
        <v>2357</v>
      </c>
      <c r="C17" s="5"/>
      <c r="D17" s="5" t="s">
        <v>2303</v>
      </c>
      <c r="E17" s="5"/>
      <c r="G17" t="str">
        <f t="shared" si="0"/>
        <v>Y</v>
      </c>
    </row>
    <row r="18" spans="1:7">
      <c r="A18" s="4" t="s">
        <v>2709</v>
      </c>
      <c r="B18" s="5" t="s">
        <v>2316</v>
      </c>
      <c r="C18" s="5"/>
      <c r="D18" s="5"/>
      <c r="E18" s="5"/>
      <c r="G18" t="str">
        <f t="shared" si="0"/>
        <v>Y</v>
      </c>
    </row>
    <row r="19" spans="1:7">
      <c r="A19" s="4" t="s">
        <v>2324</v>
      </c>
      <c r="B19" s="5" t="s">
        <v>3490</v>
      </c>
      <c r="C19" s="5"/>
      <c r="D19" s="5" t="s">
        <v>3491</v>
      </c>
      <c r="E19" s="5"/>
      <c r="G19" t="str">
        <f t="shared" si="0"/>
        <v>Y</v>
      </c>
    </row>
    <row r="20" spans="1:7">
      <c r="A20" s="4" t="s">
        <v>2328</v>
      </c>
      <c r="B20" s="5" t="s">
        <v>3492</v>
      </c>
      <c r="C20" s="5" t="s">
        <v>3493</v>
      </c>
      <c r="D20" s="5" t="s">
        <v>3494</v>
      </c>
      <c r="E20" s="5" t="s">
        <v>3495</v>
      </c>
      <c r="G20" t="str">
        <f t="shared" si="0"/>
        <v>Y</v>
      </c>
    </row>
    <row r="21" spans="1:7">
      <c r="A21" s="4" t="s">
        <v>2333</v>
      </c>
      <c r="B21" s="5" t="s">
        <v>2298</v>
      </c>
      <c r="C21" s="5"/>
      <c r="D21" s="5" t="s">
        <v>3496</v>
      </c>
      <c r="E21" s="5"/>
      <c r="G21" t="str">
        <f t="shared" si="0"/>
        <v>Y</v>
      </c>
    </row>
    <row r="22" spans="1:7">
      <c r="A22" s="4" t="s">
        <v>2335</v>
      </c>
      <c r="B22" s="5" t="s">
        <v>3497</v>
      </c>
      <c r="C22" s="5"/>
      <c r="D22" s="5" t="s">
        <v>3498</v>
      </c>
      <c r="E22" s="5"/>
      <c r="G22" t="str">
        <f t="shared" si="0"/>
        <v>Y</v>
      </c>
    </row>
    <row r="23" spans="1:7">
      <c r="A23" s="4" t="s">
        <v>2340</v>
      </c>
      <c r="B23" s="5" t="s">
        <v>3410</v>
      </c>
      <c r="C23" s="5"/>
      <c r="D23" s="5" t="s">
        <v>3499</v>
      </c>
      <c r="E23" s="5"/>
      <c r="G23" t="str">
        <f t="shared" si="0"/>
        <v>Y</v>
      </c>
    </row>
    <row r="24" spans="1:7">
      <c r="A24" s="4" t="s">
        <v>2343</v>
      </c>
      <c r="B24" s="5" t="s">
        <v>2298</v>
      </c>
      <c r="C24" s="5"/>
      <c r="D24" s="5" t="s">
        <v>3500</v>
      </c>
      <c r="E24" s="5"/>
      <c r="G24" t="str">
        <f t="shared" si="0"/>
        <v>Y</v>
      </c>
    </row>
    <row r="25" spans="1:7">
      <c r="A25" s="4" t="s">
        <v>2346</v>
      </c>
      <c r="B25" s="5" t="s">
        <v>3501</v>
      </c>
      <c r="C25" s="5" t="s">
        <v>3502</v>
      </c>
      <c r="D25" s="5" t="s">
        <v>3503</v>
      </c>
      <c r="E25" s="5" t="s">
        <v>3504</v>
      </c>
      <c r="G25" t="str">
        <f t="shared" si="0"/>
        <v>Y</v>
      </c>
    </row>
    <row r="26" spans="1:7">
      <c r="A26" s="4" t="s">
        <v>2351</v>
      </c>
      <c r="B26" s="5" t="s">
        <v>3505</v>
      </c>
      <c r="C26" s="5"/>
      <c r="D26" s="5" t="s">
        <v>3506</v>
      </c>
      <c r="E26" s="5"/>
      <c r="G26" t="str">
        <f t="shared" si="0"/>
        <v>Y</v>
      </c>
    </row>
    <row r="27" spans="1:7">
      <c r="A27" s="4" t="s">
        <v>2356</v>
      </c>
      <c r="B27" s="5" t="s">
        <v>2887</v>
      </c>
      <c r="C27" s="5"/>
      <c r="D27" s="5" t="s">
        <v>2288</v>
      </c>
      <c r="E27" s="5"/>
      <c r="G27" t="str">
        <f t="shared" si="0"/>
        <v>Y</v>
      </c>
    </row>
    <row r="28" spans="1:7">
      <c r="A28" s="4" t="s">
        <v>2358</v>
      </c>
      <c r="B28" s="5" t="s">
        <v>2357</v>
      </c>
      <c r="C28" s="5"/>
      <c r="D28" s="5"/>
      <c r="E28" s="5"/>
      <c r="G28" t="str">
        <f t="shared" si="0"/>
        <v>Y</v>
      </c>
    </row>
    <row r="29" spans="1:7">
      <c r="A29" s="4" t="s">
        <v>2360</v>
      </c>
      <c r="B29" s="5" t="s">
        <v>2497</v>
      </c>
      <c r="C29" s="5"/>
      <c r="D29" s="5" t="s">
        <v>3507</v>
      </c>
      <c r="E29" s="5"/>
      <c r="G29" t="str">
        <f t="shared" si="0"/>
        <v>Y</v>
      </c>
    </row>
    <row r="30" spans="1:7">
      <c r="A30" s="4" t="s">
        <v>2731</v>
      </c>
      <c r="B30" s="5" t="s">
        <v>2288</v>
      </c>
      <c r="C30" s="5"/>
      <c r="D30" s="5" t="s">
        <v>2288</v>
      </c>
      <c r="E30" s="5"/>
      <c r="G30" t="str">
        <f t="shared" si="0"/>
        <v>Y</v>
      </c>
    </row>
    <row r="31" spans="1:7">
      <c r="A31" s="4" t="s">
        <v>2361</v>
      </c>
      <c r="B31" s="5" t="s">
        <v>3508</v>
      </c>
      <c r="C31" s="5"/>
      <c r="D31" s="5" t="s">
        <v>3509</v>
      </c>
      <c r="E31" s="5"/>
      <c r="G31" t="str">
        <f t="shared" si="0"/>
        <v>Y</v>
      </c>
    </row>
    <row r="32" spans="1:7">
      <c r="A32" s="4" t="s">
        <v>2366</v>
      </c>
      <c r="B32" s="5" t="s">
        <v>3510</v>
      </c>
      <c r="C32" s="5"/>
      <c r="D32" s="5" t="s">
        <v>3511</v>
      </c>
      <c r="E32" s="5"/>
      <c r="G32" t="str">
        <f t="shared" si="0"/>
        <v>Y</v>
      </c>
    </row>
    <row r="33" spans="1:7">
      <c r="A33" s="4" t="s">
        <v>2368</v>
      </c>
      <c r="B33" s="5" t="s">
        <v>3512</v>
      </c>
      <c r="C33" s="5" t="s">
        <v>2341</v>
      </c>
      <c r="D33" s="5" t="s">
        <v>3513</v>
      </c>
      <c r="E33" s="5" t="s">
        <v>2590</v>
      </c>
      <c r="G33" t="str">
        <f t="shared" si="0"/>
        <v>Y</v>
      </c>
    </row>
    <row r="34" spans="1:7">
      <c r="A34" s="4" t="s">
        <v>2373</v>
      </c>
      <c r="B34" s="5" t="s">
        <v>3514</v>
      </c>
      <c r="C34" s="5" t="s">
        <v>3515</v>
      </c>
      <c r="D34" s="5" t="s">
        <v>3516</v>
      </c>
      <c r="E34" s="5" t="s">
        <v>3517</v>
      </c>
      <c r="G34" t="str">
        <f t="shared" si="0"/>
        <v>Y</v>
      </c>
    </row>
    <row r="35" spans="1:7">
      <c r="A35" s="4" t="s">
        <v>2378</v>
      </c>
      <c r="B35" s="5"/>
      <c r="C35" s="5"/>
      <c r="D35" s="5" t="s">
        <v>2497</v>
      </c>
      <c r="E35" s="5"/>
      <c r="G35" t="str">
        <f t="shared" si="0"/>
        <v>Y</v>
      </c>
    </row>
    <row r="36" spans="1:7">
      <c r="A36" s="4" t="s">
        <v>2745</v>
      </c>
      <c r="B36" s="5"/>
      <c r="C36" s="5"/>
      <c r="D36" s="5" t="s">
        <v>2414</v>
      </c>
      <c r="E36" s="5"/>
      <c r="G36" t="str">
        <f t="shared" si="0"/>
        <v>Y</v>
      </c>
    </row>
    <row r="37" spans="1:7">
      <c r="A37" s="4" t="s">
        <v>2382</v>
      </c>
      <c r="B37" s="5" t="s">
        <v>3518</v>
      </c>
      <c r="C37" s="5" t="s">
        <v>2367</v>
      </c>
      <c r="D37" s="5" t="s">
        <v>3519</v>
      </c>
      <c r="E37" s="5" t="s">
        <v>2788</v>
      </c>
      <c r="G37" t="str">
        <f t="shared" ref="G37:G68" si="1">IF(ISNA(VLOOKUP(A37,Area_Country,2,FALSE)),"False","Y")</f>
        <v>Y</v>
      </c>
    </row>
    <row r="38" spans="1:7">
      <c r="A38" s="4" t="s">
        <v>2387</v>
      </c>
      <c r="B38" s="5" t="s">
        <v>2747</v>
      </c>
      <c r="C38" s="5"/>
      <c r="D38" s="5" t="s">
        <v>3520</v>
      </c>
      <c r="E38" s="5"/>
      <c r="G38" t="str">
        <f t="shared" si="1"/>
        <v>Y</v>
      </c>
    </row>
    <row r="39" spans="1:7">
      <c r="A39" s="4" t="s">
        <v>2390</v>
      </c>
      <c r="B39" s="5" t="s">
        <v>3521</v>
      </c>
      <c r="C39" s="5"/>
      <c r="D39" s="5" t="s">
        <v>3522</v>
      </c>
      <c r="E39" s="5"/>
      <c r="G39" t="str">
        <f t="shared" si="1"/>
        <v>Y</v>
      </c>
    </row>
    <row r="40" spans="1:7">
      <c r="A40" s="4" t="s">
        <v>2395</v>
      </c>
      <c r="B40" s="5"/>
      <c r="C40" s="5"/>
      <c r="D40" s="5" t="s">
        <v>2444</v>
      </c>
      <c r="E40" s="5"/>
      <c r="G40" t="str">
        <f t="shared" si="1"/>
        <v>Y</v>
      </c>
    </row>
    <row r="41" spans="1:7">
      <c r="A41" s="4" t="s">
        <v>2396</v>
      </c>
      <c r="B41" s="5" t="s">
        <v>2379</v>
      </c>
      <c r="C41" s="5"/>
      <c r="D41" s="5" t="s">
        <v>2747</v>
      </c>
      <c r="E41" s="5"/>
      <c r="G41" t="str">
        <f t="shared" si="1"/>
        <v>Y</v>
      </c>
    </row>
    <row r="42" spans="1:7">
      <c r="A42" s="4" t="s">
        <v>2401</v>
      </c>
      <c r="B42" s="5" t="s">
        <v>3523</v>
      </c>
      <c r="C42" s="5" t="s">
        <v>3524</v>
      </c>
      <c r="D42" s="5" t="s">
        <v>3525</v>
      </c>
      <c r="E42" s="5" t="s">
        <v>3526</v>
      </c>
      <c r="G42" t="str">
        <f t="shared" si="1"/>
        <v>Y</v>
      </c>
    </row>
    <row r="43" spans="1:7">
      <c r="A43" s="4" t="s">
        <v>3018</v>
      </c>
      <c r="B43" s="5" t="s">
        <v>2746</v>
      </c>
      <c r="C43" s="5"/>
      <c r="D43" s="5"/>
      <c r="E43" s="5"/>
      <c r="G43" t="str">
        <f t="shared" si="1"/>
        <v>False</v>
      </c>
    </row>
    <row r="44" spans="1:7">
      <c r="A44" s="4" t="s">
        <v>2761</v>
      </c>
      <c r="B44" s="5" t="s">
        <v>3527</v>
      </c>
      <c r="C44" s="5"/>
      <c r="D44" s="5" t="s">
        <v>3528</v>
      </c>
      <c r="E44" s="5"/>
      <c r="G44" t="str">
        <f t="shared" si="1"/>
        <v>False</v>
      </c>
    </row>
    <row r="45" spans="1:7">
      <c r="A45" s="4" t="s">
        <v>2764</v>
      </c>
      <c r="B45" s="5" t="s">
        <v>2522</v>
      </c>
      <c r="C45" s="5"/>
      <c r="D45" s="5" t="s">
        <v>2381</v>
      </c>
      <c r="E45" s="5"/>
      <c r="G45" t="str">
        <f t="shared" si="1"/>
        <v>Y</v>
      </c>
    </row>
    <row r="46" spans="1:7">
      <c r="A46" s="4" t="s">
        <v>2406</v>
      </c>
      <c r="B46" s="5"/>
      <c r="C46" s="5"/>
      <c r="D46" s="5" t="s">
        <v>2357</v>
      </c>
      <c r="E46" s="5"/>
      <c r="G46" t="str">
        <f t="shared" si="1"/>
        <v>Y</v>
      </c>
    </row>
    <row r="47" spans="1:7">
      <c r="A47" s="4" t="s">
        <v>2771</v>
      </c>
      <c r="B47" s="5" t="s">
        <v>2342</v>
      </c>
      <c r="C47" s="5"/>
      <c r="D47" s="5" t="s">
        <v>2506</v>
      </c>
      <c r="E47" s="5"/>
      <c r="G47" t="str">
        <f t="shared" si="1"/>
        <v>Y</v>
      </c>
    </row>
    <row r="48" spans="1:7">
      <c r="A48" s="4" t="s">
        <v>3024</v>
      </c>
      <c r="B48" s="5"/>
      <c r="C48" s="5"/>
      <c r="D48" s="5" t="s">
        <v>2323</v>
      </c>
      <c r="E48" s="5"/>
      <c r="G48" t="str">
        <f t="shared" si="1"/>
        <v>Y</v>
      </c>
    </row>
    <row r="49" spans="1:7">
      <c r="A49" s="4" t="s">
        <v>2408</v>
      </c>
      <c r="B49" s="5" t="s">
        <v>3496</v>
      </c>
      <c r="C49" s="5"/>
      <c r="D49" s="5" t="s">
        <v>3529</v>
      </c>
      <c r="E49" s="5"/>
      <c r="G49" t="str">
        <f t="shared" si="1"/>
        <v>Y</v>
      </c>
    </row>
    <row r="50" spans="1:7">
      <c r="A50" s="4" t="s">
        <v>2410</v>
      </c>
      <c r="B50" s="5" t="s">
        <v>2344</v>
      </c>
      <c r="C50" s="5"/>
      <c r="D50" s="5"/>
      <c r="E50" s="5"/>
      <c r="G50" t="str">
        <f t="shared" si="1"/>
        <v>Y</v>
      </c>
    </row>
    <row r="51" spans="1:7">
      <c r="A51" s="4" t="s">
        <v>2789</v>
      </c>
      <c r="B51" s="5"/>
      <c r="C51" s="5"/>
      <c r="D51" s="5" t="s">
        <v>2342</v>
      </c>
      <c r="E51" s="5"/>
      <c r="G51" t="str">
        <f t="shared" si="1"/>
        <v>Y</v>
      </c>
    </row>
    <row r="52" spans="1:7">
      <c r="A52" s="4" t="s">
        <v>2415</v>
      </c>
      <c r="B52" s="5"/>
      <c r="C52" s="5"/>
      <c r="D52" s="5" t="s">
        <v>2431</v>
      </c>
      <c r="E52" s="5"/>
      <c r="G52" t="str">
        <f t="shared" si="1"/>
        <v>Y</v>
      </c>
    </row>
    <row r="53" spans="1:7">
      <c r="A53" s="4" t="s">
        <v>2424</v>
      </c>
      <c r="B53" s="5"/>
      <c r="C53" s="5"/>
      <c r="D53" s="5" t="s">
        <v>2980</v>
      </c>
      <c r="E53" s="5"/>
      <c r="G53" t="str">
        <f t="shared" si="1"/>
        <v>Y</v>
      </c>
    </row>
    <row r="54" spans="1:7">
      <c r="A54" s="4" t="s">
        <v>2430</v>
      </c>
      <c r="B54" s="5"/>
      <c r="C54" s="5"/>
      <c r="D54" s="5" t="s">
        <v>2441</v>
      </c>
      <c r="E54" s="5"/>
      <c r="G54" t="str">
        <f t="shared" si="1"/>
        <v>Y</v>
      </c>
    </row>
    <row r="55" spans="1:7">
      <c r="A55" s="4" t="s">
        <v>2432</v>
      </c>
      <c r="B55" s="5" t="s">
        <v>3530</v>
      </c>
      <c r="C55" s="5"/>
      <c r="D55" s="5" t="s">
        <v>3531</v>
      </c>
      <c r="E55" s="5"/>
      <c r="G55" t="str">
        <f t="shared" si="1"/>
        <v>Y</v>
      </c>
    </row>
    <row r="56" spans="1:7">
      <c r="A56" s="4" t="s">
        <v>2799</v>
      </c>
      <c r="B56" s="5"/>
      <c r="C56" s="5"/>
      <c r="D56" s="5" t="s">
        <v>2388</v>
      </c>
      <c r="E56" s="5"/>
      <c r="G56" t="str">
        <f t="shared" si="1"/>
        <v>Y</v>
      </c>
    </row>
    <row r="57" spans="1:7">
      <c r="A57" s="4" t="s">
        <v>3928</v>
      </c>
      <c r="B57" s="5"/>
      <c r="C57" s="5"/>
      <c r="D57" s="5" t="s">
        <v>2325</v>
      </c>
      <c r="E57" s="5"/>
      <c r="G57" t="str">
        <f t="shared" si="1"/>
        <v>Y</v>
      </c>
    </row>
    <row r="58" spans="1:7">
      <c r="A58" s="4" t="s">
        <v>2801</v>
      </c>
      <c r="B58" s="5" t="s">
        <v>2538</v>
      </c>
      <c r="C58" s="5"/>
      <c r="D58" s="5" t="s">
        <v>2812</v>
      </c>
      <c r="E58" s="5"/>
      <c r="G58" t="str">
        <f t="shared" si="1"/>
        <v>Y</v>
      </c>
    </row>
    <row r="59" spans="1:7">
      <c r="A59" s="4" t="s">
        <v>2920</v>
      </c>
      <c r="B59" s="5"/>
      <c r="C59" s="5"/>
      <c r="D59" s="5" t="s">
        <v>2323</v>
      </c>
      <c r="E59" s="5"/>
      <c r="G59" t="str">
        <f t="shared" si="1"/>
        <v>Y</v>
      </c>
    </row>
    <row r="60" spans="1:7">
      <c r="A60" s="4" t="s">
        <v>2436</v>
      </c>
      <c r="B60" s="5" t="s">
        <v>3532</v>
      </c>
      <c r="C60" s="5"/>
      <c r="D60" s="5" t="s">
        <v>3533</v>
      </c>
      <c r="E60" s="5"/>
      <c r="G60" t="str">
        <f t="shared" si="1"/>
        <v>Y</v>
      </c>
    </row>
    <row r="61" spans="1:7">
      <c r="A61" s="4" t="s">
        <v>2438</v>
      </c>
      <c r="B61" s="5"/>
      <c r="C61" s="5"/>
      <c r="D61" s="5" t="s">
        <v>2579</v>
      </c>
      <c r="E61" s="5"/>
      <c r="G61" t="str">
        <f t="shared" si="1"/>
        <v>Y</v>
      </c>
    </row>
    <row r="62" spans="1:7">
      <c r="A62" s="4" t="s">
        <v>2805</v>
      </c>
      <c r="B62" s="5"/>
      <c r="C62" s="5"/>
      <c r="D62" s="5" t="s">
        <v>2579</v>
      </c>
      <c r="E62" s="5"/>
      <c r="G62" t="str">
        <f t="shared" si="1"/>
        <v>Y</v>
      </c>
    </row>
    <row r="63" spans="1:7">
      <c r="A63" s="4" t="s">
        <v>2440</v>
      </c>
      <c r="B63" s="5" t="s">
        <v>3293</v>
      </c>
      <c r="C63" s="5"/>
      <c r="D63" s="5" t="s">
        <v>2414</v>
      </c>
      <c r="E63" s="5"/>
      <c r="G63" t="str">
        <f t="shared" si="1"/>
        <v>Y</v>
      </c>
    </row>
    <row r="64" spans="1:7">
      <c r="A64" s="4" t="s">
        <v>2443</v>
      </c>
      <c r="B64" s="5" t="s">
        <v>2725</v>
      </c>
      <c r="C64" s="5"/>
      <c r="D64" s="5" t="s">
        <v>3534</v>
      </c>
      <c r="E64" s="5"/>
      <c r="G64" t="str">
        <f t="shared" si="1"/>
        <v>Y</v>
      </c>
    </row>
    <row r="65" spans="1:7">
      <c r="A65" s="4" t="s">
        <v>2447</v>
      </c>
      <c r="B65" s="5" t="s">
        <v>2433</v>
      </c>
      <c r="C65" s="5"/>
      <c r="D65" s="5"/>
      <c r="E65" s="5"/>
      <c r="G65" t="str">
        <f t="shared" si="1"/>
        <v>Y</v>
      </c>
    </row>
    <row r="66" spans="1:7">
      <c r="A66" s="4" t="s">
        <v>2448</v>
      </c>
      <c r="B66" s="5" t="s">
        <v>2773</v>
      </c>
      <c r="C66" s="5"/>
      <c r="D66" s="5" t="s">
        <v>2522</v>
      </c>
      <c r="E66" s="5"/>
      <c r="G66" t="str">
        <f t="shared" si="1"/>
        <v>Y</v>
      </c>
    </row>
    <row r="67" spans="1:7">
      <c r="A67" s="4" t="s">
        <v>2449</v>
      </c>
      <c r="B67" s="5" t="s">
        <v>2288</v>
      </c>
      <c r="C67" s="5"/>
      <c r="D67" s="5" t="s">
        <v>2316</v>
      </c>
      <c r="E67" s="5"/>
      <c r="G67" t="str">
        <f t="shared" si="1"/>
        <v>Y</v>
      </c>
    </row>
    <row r="68" spans="1:7">
      <c r="A68" s="4" t="s">
        <v>2811</v>
      </c>
      <c r="B68" s="5" t="s">
        <v>2323</v>
      </c>
      <c r="C68" s="5"/>
      <c r="D68" s="5" t="s">
        <v>2431</v>
      </c>
      <c r="E68" s="5"/>
      <c r="G68" t="str">
        <f t="shared" si="1"/>
        <v>Y</v>
      </c>
    </row>
    <row r="69" spans="1:7">
      <c r="A69" s="4" t="s">
        <v>2454</v>
      </c>
      <c r="B69" s="5" t="s">
        <v>2288</v>
      </c>
      <c r="C69" s="5"/>
      <c r="D69" s="5"/>
      <c r="E69" s="5"/>
      <c r="G69" t="str">
        <f t="shared" ref="G69:G100" si="2">IF(ISNA(VLOOKUP(A69,Area_Country,2,FALSE)),"False","Y")</f>
        <v>Y</v>
      </c>
    </row>
    <row r="70" spans="1:7">
      <c r="A70" s="4" t="s">
        <v>2814</v>
      </c>
      <c r="B70" s="5" t="s">
        <v>2552</v>
      </c>
      <c r="C70" s="5"/>
      <c r="D70" s="5"/>
      <c r="E70" s="5"/>
      <c r="G70" t="str">
        <f t="shared" si="2"/>
        <v>Y</v>
      </c>
    </row>
    <row r="71" spans="1:7">
      <c r="A71" s="4" t="s">
        <v>2816</v>
      </c>
      <c r="B71" s="5" t="s">
        <v>2325</v>
      </c>
      <c r="C71" s="5"/>
      <c r="D71" s="5"/>
      <c r="E71" s="5"/>
      <c r="G71" t="str">
        <f t="shared" si="2"/>
        <v>Y</v>
      </c>
    </row>
    <row r="72" spans="1:7">
      <c r="A72" s="4" t="s">
        <v>2818</v>
      </c>
      <c r="B72" s="5" t="s">
        <v>2487</v>
      </c>
      <c r="C72" s="5"/>
      <c r="D72" s="5" t="s">
        <v>2344</v>
      </c>
      <c r="E72" s="5"/>
      <c r="G72" t="str">
        <f t="shared" si="2"/>
        <v>False</v>
      </c>
    </row>
    <row r="73" spans="1:7">
      <c r="A73" s="4" t="s">
        <v>3043</v>
      </c>
      <c r="B73" s="5" t="s">
        <v>3535</v>
      </c>
      <c r="C73" s="5" t="s">
        <v>3536</v>
      </c>
      <c r="D73" s="5" t="s">
        <v>3537</v>
      </c>
      <c r="E73" s="5" t="s">
        <v>3538</v>
      </c>
      <c r="G73" t="str">
        <f t="shared" si="2"/>
        <v>False</v>
      </c>
    </row>
    <row r="74" spans="1:7">
      <c r="A74" s="4" t="s">
        <v>2456</v>
      </c>
      <c r="B74" s="5" t="s">
        <v>3539</v>
      </c>
      <c r="C74" s="5"/>
      <c r="D74" s="5" t="s">
        <v>3245</v>
      </c>
      <c r="E74" s="5"/>
      <c r="G74" t="str">
        <f t="shared" si="2"/>
        <v>Y</v>
      </c>
    </row>
    <row r="75" spans="1:7">
      <c r="A75" s="4" t="s">
        <v>2461</v>
      </c>
      <c r="B75" s="5" t="s">
        <v>3540</v>
      </c>
      <c r="C75" s="5"/>
      <c r="D75" s="5" t="s">
        <v>3541</v>
      </c>
      <c r="E75" s="5" t="s">
        <v>2439</v>
      </c>
      <c r="G75" t="str">
        <f t="shared" si="2"/>
        <v>Y</v>
      </c>
    </row>
    <row r="76" spans="1:7">
      <c r="A76" s="4" t="s">
        <v>2466</v>
      </c>
      <c r="B76" s="5" t="s">
        <v>3542</v>
      </c>
      <c r="C76" s="5"/>
      <c r="D76" s="5" t="s">
        <v>3543</v>
      </c>
      <c r="E76" s="5"/>
      <c r="G76" t="str">
        <f t="shared" si="2"/>
        <v>Y</v>
      </c>
    </row>
    <row r="77" spans="1:7">
      <c r="A77" s="4" t="s">
        <v>3062</v>
      </c>
      <c r="B77" s="5" t="s">
        <v>3544</v>
      </c>
      <c r="C77" s="5" t="s">
        <v>2792</v>
      </c>
      <c r="D77" s="5" t="s">
        <v>3545</v>
      </c>
      <c r="E77" s="5" t="s">
        <v>2585</v>
      </c>
      <c r="G77" t="str">
        <f t="shared" si="2"/>
        <v>Y</v>
      </c>
    </row>
    <row r="78" spans="1:7">
      <c r="A78" s="4" t="s">
        <v>2475</v>
      </c>
      <c r="B78" s="5" t="s">
        <v>3546</v>
      </c>
      <c r="C78" s="5"/>
      <c r="D78" s="5" t="s">
        <v>3547</v>
      </c>
      <c r="E78" s="5" t="s">
        <v>3548</v>
      </c>
      <c r="G78" t="str">
        <f t="shared" si="2"/>
        <v>Y</v>
      </c>
    </row>
    <row r="79" spans="1:7">
      <c r="A79" s="4" t="s">
        <v>2480</v>
      </c>
      <c r="B79" s="5" t="s">
        <v>2427</v>
      </c>
      <c r="C79" s="5"/>
      <c r="D79" s="5" t="s">
        <v>2845</v>
      </c>
      <c r="E79" s="5"/>
      <c r="G79" t="str">
        <f t="shared" si="2"/>
        <v>Y</v>
      </c>
    </row>
    <row r="80" spans="1:7">
      <c r="A80" s="4" t="s">
        <v>2481</v>
      </c>
      <c r="B80" s="5" t="s">
        <v>3549</v>
      </c>
      <c r="C80" s="5"/>
      <c r="D80" s="5" t="s">
        <v>3550</v>
      </c>
      <c r="E80" s="5"/>
      <c r="G80" t="str">
        <f t="shared" si="2"/>
        <v>Y</v>
      </c>
    </row>
    <row r="81" spans="1:7">
      <c r="A81" s="4" t="s">
        <v>2486</v>
      </c>
      <c r="B81" s="5" t="s">
        <v>3551</v>
      </c>
      <c r="C81" s="5"/>
      <c r="D81" s="5" t="s">
        <v>3552</v>
      </c>
      <c r="E81" s="5"/>
      <c r="G81" t="str">
        <f t="shared" si="2"/>
        <v>Y</v>
      </c>
    </row>
    <row r="82" spans="1:7">
      <c r="A82" s="4" t="s">
        <v>2491</v>
      </c>
      <c r="B82" s="5" t="s">
        <v>3553</v>
      </c>
      <c r="C82" s="5" t="s">
        <v>3554</v>
      </c>
      <c r="D82" s="5" t="s">
        <v>3555</v>
      </c>
      <c r="E82" s="5"/>
      <c r="G82" t="str">
        <f t="shared" si="2"/>
        <v>Y</v>
      </c>
    </row>
    <row r="83" spans="1:7">
      <c r="A83" s="4" t="s">
        <v>2496</v>
      </c>
      <c r="B83" s="5" t="s">
        <v>3556</v>
      </c>
      <c r="C83" s="5"/>
      <c r="D83" s="5" t="s">
        <v>3413</v>
      </c>
      <c r="E83" s="5"/>
      <c r="G83" t="str">
        <f t="shared" si="2"/>
        <v>Y</v>
      </c>
    </row>
    <row r="84" spans="1:7">
      <c r="A84" s="4" t="s">
        <v>2498</v>
      </c>
      <c r="B84" s="5" t="s">
        <v>3027</v>
      </c>
      <c r="C84" s="5"/>
      <c r="D84" s="5" t="s">
        <v>3557</v>
      </c>
      <c r="E84" s="5"/>
      <c r="G84" t="str">
        <f t="shared" si="2"/>
        <v>Y</v>
      </c>
    </row>
    <row r="85" spans="1:7">
      <c r="A85" s="4" t="s">
        <v>2500</v>
      </c>
      <c r="B85" s="5" t="s">
        <v>3558</v>
      </c>
      <c r="C85" s="5"/>
      <c r="D85" s="5" t="s">
        <v>3559</v>
      </c>
      <c r="E85" s="5"/>
      <c r="G85" t="str">
        <f t="shared" si="2"/>
        <v>Y</v>
      </c>
    </row>
    <row r="86" spans="1:7">
      <c r="A86" s="4" t="s">
        <v>2505</v>
      </c>
      <c r="B86" s="5" t="s">
        <v>3560</v>
      </c>
      <c r="C86" s="5"/>
      <c r="D86" s="5" t="s">
        <v>3561</v>
      </c>
      <c r="E86" s="5"/>
      <c r="G86" t="str">
        <f t="shared" si="2"/>
        <v>Y</v>
      </c>
    </row>
    <row r="87" spans="1:7">
      <c r="A87" s="4" t="s">
        <v>2510</v>
      </c>
      <c r="B87" s="5" t="s">
        <v>3562</v>
      </c>
      <c r="C87" s="5"/>
      <c r="D87" s="5" t="s">
        <v>2302</v>
      </c>
      <c r="E87" s="5"/>
      <c r="G87" t="str">
        <f t="shared" si="2"/>
        <v>Y</v>
      </c>
    </row>
    <row r="88" spans="1:7">
      <c r="A88" s="4" t="s">
        <v>2512</v>
      </c>
      <c r="B88" s="5" t="s">
        <v>3563</v>
      </c>
      <c r="C88" s="5"/>
      <c r="D88" s="5" t="s">
        <v>3564</v>
      </c>
      <c r="E88" s="5"/>
      <c r="G88" t="str">
        <f t="shared" si="2"/>
        <v>Y</v>
      </c>
    </row>
    <row r="89" spans="1:7">
      <c r="A89" s="4" t="s">
        <v>2516</v>
      </c>
      <c r="B89" s="5" t="s">
        <v>2439</v>
      </c>
      <c r="C89" s="5"/>
      <c r="D89" s="5" t="s">
        <v>2334</v>
      </c>
      <c r="E89" s="5"/>
      <c r="G89" t="str">
        <f t="shared" si="2"/>
        <v>Y</v>
      </c>
    </row>
    <row r="90" spans="1:7">
      <c r="A90" s="4" t="s">
        <v>2517</v>
      </c>
      <c r="B90" s="5" t="s">
        <v>3565</v>
      </c>
      <c r="C90" s="5"/>
      <c r="D90" s="5" t="s">
        <v>3566</v>
      </c>
      <c r="E90" s="5"/>
      <c r="G90" t="str">
        <f t="shared" si="2"/>
        <v>Y</v>
      </c>
    </row>
    <row r="91" spans="1:7">
      <c r="A91" s="4" t="s">
        <v>3105</v>
      </c>
      <c r="B91" s="5" t="s">
        <v>2548</v>
      </c>
      <c r="C91" s="5"/>
      <c r="D91" s="5" t="s">
        <v>3025</v>
      </c>
      <c r="E91" s="5"/>
      <c r="G91" t="str">
        <f t="shared" si="2"/>
        <v>Y</v>
      </c>
    </row>
    <row r="92" spans="1:7">
      <c r="A92" s="4" t="s">
        <v>2525</v>
      </c>
      <c r="B92" s="5" t="s">
        <v>3567</v>
      </c>
      <c r="C92" s="5"/>
      <c r="D92" s="5"/>
      <c r="E92" s="5"/>
      <c r="G92" t="str">
        <f t="shared" si="2"/>
        <v>Y</v>
      </c>
    </row>
    <row r="93" spans="1:7">
      <c r="A93" s="4" t="s">
        <v>2523</v>
      </c>
      <c r="B93" s="5" t="s">
        <v>2423</v>
      </c>
      <c r="C93" s="5"/>
      <c r="D93" s="5" t="s">
        <v>3165</v>
      </c>
      <c r="E93" s="5"/>
      <c r="G93" t="str">
        <f t="shared" si="2"/>
        <v>Y</v>
      </c>
    </row>
    <row r="94" spans="1:7">
      <c r="A94" s="4" t="s">
        <v>2521</v>
      </c>
      <c r="B94" s="5" t="s">
        <v>2439</v>
      </c>
      <c r="C94" s="5"/>
      <c r="D94" s="5"/>
      <c r="E94" s="5"/>
      <c r="G94" t="str">
        <f t="shared" si="2"/>
        <v>Y</v>
      </c>
    </row>
    <row r="95" spans="1:7">
      <c r="A95" s="4" t="s">
        <v>2527</v>
      </c>
      <c r="B95" s="5" t="s">
        <v>3568</v>
      </c>
      <c r="C95" s="5"/>
      <c r="D95" s="5" t="s">
        <v>3277</v>
      </c>
      <c r="E95" s="5"/>
      <c r="G95" t="str">
        <f t="shared" si="2"/>
        <v>Y</v>
      </c>
    </row>
    <row r="96" spans="1:7">
      <c r="A96" s="4" t="s">
        <v>2531</v>
      </c>
      <c r="B96" s="5" t="s">
        <v>2581</v>
      </c>
      <c r="C96" s="5"/>
      <c r="D96" s="5" t="s">
        <v>3368</v>
      </c>
      <c r="E96" s="5"/>
      <c r="G96" t="str">
        <f t="shared" si="2"/>
        <v>Y</v>
      </c>
    </row>
    <row r="97" spans="1:7">
      <c r="A97" s="4" t="s">
        <v>2535</v>
      </c>
      <c r="B97" s="5" t="s">
        <v>3569</v>
      </c>
      <c r="C97" s="5"/>
      <c r="D97" s="5" t="s">
        <v>3570</v>
      </c>
      <c r="E97" s="5"/>
      <c r="G97" t="str">
        <f t="shared" si="2"/>
        <v>Y</v>
      </c>
    </row>
    <row r="98" spans="1:7">
      <c r="A98" s="4" t="s">
        <v>2537</v>
      </c>
      <c r="B98" s="5" t="s">
        <v>3571</v>
      </c>
      <c r="C98" s="5"/>
      <c r="D98" s="5" t="s">
        <v>3572</v>
      </c>
      <c r="E98" s="5"/>
      <c r="G98" t="str">
        <f t="shared" si="2"/>
        <v>Y</v>
      </c>
    </row>
    <row r="99" spans="1:7">
      <c r="A99" s="4" t="s">
        <v>2542</v>
      </c>
      <c r="B99" s="5" t="s">
        <v>3573</v>
      </c>
      <c r="C99" s="5"/>
      <c r="D99" s="5" t="s">
        <v>3574</v>
      </c>
      <c r="E99" s="5" t="s">
        <v>2367</v>
      </c>
      <c r="G99" t="str">
        <f t="shared" si="2"/>
        <v>Y</v>
      </c>
    </row>
    <row r="100" spans="1:7">
      <c r="A100" s="4" t="s">
        <v>3932</v>
      </c>
      <c r="B100" s="5"/>
      <c r="C100" s="5"/>
      <c r="D100" s="5" t="s">
        <v>3362</v>
      </c>
      <c r="E100" s="5"/>
      <c r="G100" t="str">
        <f t="shared" si="2"/>
        <v>Y</v>
      </c>
    </row>
    <row r="101" spans="1:7">
      <c r="A101" s="4" t="s">
        <v>2549</v>
      </c>
      <c r="B101" s="5" t="s">
        <v>3313</v>
      </c>
      <c r="C101" s="5"/>
      <c r="D101" s="5"/>
      <c r="E101" s="5"/>
      <c r="G101" t="str">
        <f t="shared" ref="G101:G132" si="3">IF(ISNA(VLOOKUP(A101,Area_Country,2,FALSE)),"False","Y")</f>
        <v>Y</v>
      </c>
    </row>
    <row r="102" spans="1:7">
      <c r="A102" s="11" t="s">
        <v>130</v>
      </c>
      <c r="B102" s="5" t="s">
        <v>2746</v>
      </c>
      <c r="C102" s="5"/>
      <c r="D102" s="5" t="s">
        <v>3173</v>
      </c>
      <c r="E102" s="5"/>
      <c r="G102" t="str">
        <f t="shared" si="3"/>
        <v>Y</v>
      </c>
    </row>
    <row r="103" spans="1:7">
      <c r="A103" s="11" t="s">
        <v>129</v>
      </c>
      <c r="B103" s="5"/>
      <c r="C103" s="5"/>
      <c r="D103" s="5" t="s">
        <v>2357</v>
      </c>
      <c r="E103" s="5"/>
      <c r="G103" t="str">
        <f t="shared" si="3"/>
        <v>Y</v>
      </c>
    </row>
    <row r="104" spans="1:7">
      <c r="A104" s="4" t="s">
        <v>2555</v>
      </c>
      <c r="B104" s="5" t="s">
        <v>3575</v>
      </c>
      <c r="C104" s="5"/>
      <c r="D104" s="5" t="s">
        <v>3576</v>
      </c>
      <c r="E104" s="5"/>
      <c r="G104" t="str">
        <f t="shared" si="3"/>
        <v>Y</v>
      </c>
    </row>
    <row r="105" spans="1:7">
      <c r="A105" s="4" t="s">
        <v>2560</v>
      </c>
      <c r="B105" s="5" t="s">
        <v>2548</v>
      </c>
      <c r="C105" s="5"/>
      <c r="D105" s="5" t="s">
        <v>2618</v>
      </c>
      <c r="E105" s="5"/>
      <c r="G105" t="str">
        <f t="shared" si="3"/>
        <v>Y</v>
      </c>
    </row>
    <row r="106" spans="1:7">
      <c r="A106" s="11" t="s">
        <v>128</v>
      </c>
      <c r="B106" s="5"/>
      <c r="C106" s="5"/>
      <c r="D106" s="5" t="s">
        <v>3577</v>
      </c>
      <c r="E106" s="5"/>
      <c r="G106" t="str">
        <f t="shared" si="3"/>
        <v>Y</v>
      </c>
    </row>
    <row r="107" spans="1:7">
      <c r="A107" s="4" t="s">
        <v>3132</v>
      </c>
      <c r="B107" s="5" t="s">
        <v>3578</v>
      </c>
      <c r="C107" s="5"/>
      <c r="D107" s="5" t="s">
        <v>2407</v>
      </c>
      <c r="E107" s="5"/>
      <c r="G107" t="str">
        <f t="shared" si="3"/>
        <v>Y</v>
      </c>
    </row>
    <row r="108" spans="1:7">
      <c r="A108" s="4" t="s">
        <v>3933</v>
      </c>
      <c r="B108" s="5"/>
      <c r="C108" s="5"/>
      <c r="D108" s="5" t="s">
        <v>2562</v>
      </c>
      <c r="E108" s="5"/>
      <c r="G108" t="str">
        <f t="shared" si="3"/>
        <v>Y</v>
      </c>
    </row>
    <row r="109" spans="1:7">
      <c r="A109" s="4" t="s">
        <v>2563</v>
      </c>
      <c r="B109" s="5" t="s">
        <v>3579</v>
      </c>
      <c r="C109" s="5"/>
      <c r="D109" s="5" t="s">
        <v>3580</v>
      </c>
      <c r="E109" s="5"/>
      <c r="G109" t="str">
        <f t="shared" si="3"/>
        <v>Y</v>
      </c>
    </row>
    <row r="110" spans="1:7">
      <c r="A110" s="4" t="s">
        <v>3138</v>
      </c>
      <c r="B110" s="5" t="s">
        <v>2574</v>
      </c>
      <c r="C110" s="5"/>
      <c r="D110" s="5" t="s">
        <v>3581</v>
      </c>
      <c r="E110" s="5"/>
      <c r="G110" t="str">
        <f t="shared" si="3"/>
        <v>Y</v>
      </c>
    </row>
    <row r="111" spans="1:7">
      <c r="A111" s="4" t="s">
        <v>3934</v>
      </c>
      <c r="B111" s="5"/>
      <c r="C111" s="5"/>
      <c r="D111" s="5" t="s">
        <v>2288</v>
      </c>
      <c r="E111" s="5"/>
      <c r="G111" t="str">
        <f t="shared" si="3"/>
        <v>Y</v>
      </c>
    </row>
    <row r="112" spans="1:7">
      <c r="A112" s="4" t="s">
        <v>3140</v>
      </c>
      <c r="B112" s="5" t="s">
        <v>3554</v>
      </c>
      <c r="C112" s="5"/>
      <c r="D112" s="5"/>
      <c r="E112" s="5"/>
      <c r="G112" t="str">
        <f t="shared" si="3"/>
        <v>False</v>
      </c>
    </row>
    <row r="113" spans="1:7">
      <c r="A113" s="4" t="s">
        <v>3141</v>
      </c>
      <c r="B113" s="5" t="s">
        <v>3583</v>
      </c>
      <c r="C113" s="5" t="s">
        <v>3584</v>
      </c>
      <c r="D113" s="5" t="s">
        <v>3585</v>
      </c>
      <c r="E113" s="5" t="s">
        <v>3586</v>
      </c>
      <c r="G113" t="str">
        <f t="shared" si="3"/>
        <v>False</v>
      </c>
    </row>
    <row r="114" spans="1:7">
      <c r="A114" s="4" t="s">
        <v>3146</v>
      </c>
      <c r="B114" s="5" t="s">
        <v>2357</v>
      </c>
      <c r="C114" s="5"/>
      <c r="D114" s="5"/>
      <c r="E114" s="5"/>
      <c r="G114" t="str">
        <f t="shared" si="3"/>
        <v>Y</v>
      </c>
    </row>
    <row r="115" spans="1:7">
      <c r="A115" s="4" t="s">
        <v>2568</v>
      </c>
      <c r="B115" s="5" t="s">
        <v>3587</v>
      </c>
      <c r="C115" s="5"/>
      <c r="D115" s="5" t="s">
        <v>3588</v>
      </c>
      <c r="E115" s="5"/>
      <c r="G115" t="str">
        <f t="shared" si="3"/>
        <v>Y</v>
      </c>
    </row>
    <row r="116" spans="1:7">
      <c r="A116" s="4" t="s">
        <v>2573</v>
      </c>
      <c r="B116" s="5" t="s">
        <v>3589</v>
      </c>
      <c r="C116" s="5"/>
      <c r="D116" s="5" t="s">
        <v>3590</v>
      </c>
      <c r="E116" s="5"/>
      <c r="G116" t="str">
        <f t="shared" si="3"/>
        <v>Y</v>
      </c>
    </row>
    <row r="117" spans="1:7">
      <c r="A117" s="4" t="s">
        <v>3154</v>
      </c>
      <c r="B117" s="5" t="s">
        <v>2342</v>
      </c>
      <c r="C117" s="5"/>
      <c r="D117" s="5" t="s">
        <v>3591</v>
      </c>
      <c r="E117" s="5"/>
      <c r="G117" t="str">
        <f t="shared" si="3"/>
        <v>Y</v>
      </c>
    </row>
    <row r="118" spans="1:7">
      <c r="A118" s="4" t="s">
        <v>2576</v>
      </c>
      <c r="B118" s="5" t="s">
        <v>3592</v>
      </c>
      <c r="C118" s="5"/>
      <c r="D118" s="5" t="s">
        <v>3593</v>
      </c>
      <c r="E118" s="5"/>
      <c r="G118" t="str">
        <f t="shared" si="3"/>
        <v>Y</v>
      </c>
    </row>
    <row r="119" spans="1:7">
      <c r="A119" s="4" t="s">
        <v>2577</v>
      </c>
      <c r="B119" s="5" t="s">
        <v>3594</v>
      </c>
      <c r="C119" s="5"/>
      <c r="D119" s="5" t="s">
        <v>2487</v>
      </c>
      <c r="E119" s="5"/>
      <c r="G119" t="str">
        <f t="shared" si="3"/>
        <v>Y</v>
      </c>
    </row>
    <row r="120" spans="1:7">
      <c r="A120" s="4" t="s">
        <v>2582</v>
      </c>
      <c r="B120" s="5" t="s">
        <v>3101</v>
      </c>
      <c r="C120" s="5"/>
      <c r="D120" s="5" t="s">
        <v>3595</v>
      </c>
      <c r="E120" s="5"/>
      <c r="G120" t="str">
        <f t="shared" si="3"/>
        <v>Y</v>
      </c>
    </row>
    <row r="121" spans="1:7">
      <c r="A121" s="4" t="s">
        <v>3952</v>
      </c>
      <c r="B121" s="5" t="s">
        <v>3596</v>
      </c>
      <c r="C121" s="5"/>
      <c r="D121" s="5" t="s">
        <v>3597</v>
      </c>
      <c r="E121" s="5"/>
      <c r="G121" t="str">
        <f t="shared" si="3"/>
        <v>Y</v>
      </c>
    </row>
    <row r="122" spans="1:7">
      <c r="A122" s="4" t="s">
        <v>2589</v>
      </c>
      <c r="B122" s="5" t="s">
        <v>3598</v>
      </c>
      <c r="C122" s="5"/>
      <c r="D122" s="5" t="s">
        <v>3365</v>
      </c>
      <c r="E122" s="5"/>
      <c r="G122" t="str">
        <f t="shared" si="3"/>
        <v>Y</v>
      </c>
    </row>
    <row r="123" spans="1:7">
      <c r="A123" s="4" t="s">
        <v>2592</v>
      </c>
      <c r="B123" s="5" t="s">
        <v>2414</v>
      </c>
      <c r="C123" s="5"/>
      <c r="D123" s="5" t="s">
        <v>3599</v>
      </c>
      <c r="E123" s="5"/>
      <c r="G123" t="str">
        <f t="shared" si="3"/>
        <v>Y</v>
      </c>
    </row>
    <row r="124" spans="1:7">
      <c r="A124" s="4" t="s">
        <v>2594</v>
      </c>
      <c r="B124" s="5" t="s">
        <v>3600</v>
      </c>
      <c r="C124" s="5"/>
      <c r="D124" s="5" t="s">
        <v>2423</v>
      </c>
      <c r="E124" s="5"/>
      <c r="G124" t="str">
        <f t="shared" si="3"/>
        <v>Y</v>
      </c>
    </row>
    <row r="125" spans="1:7">
      <c r="A125" s="4" t="s">
        <v>3166</v>
      </c>
      <c r="B125" s="5" t="s">
        <v>2380</v>
      </c>
      <c r="C125" s="5"/>
      <c r="D125" s="5" t="s">
        <v>2433</v>
      </c>
      <c r="E125" s="5"/>
      <c r="G125" t="str">
        <f t="shared" si="3"/>
        <v>Y</v>
      </c>
    </row>
    <row r="126" spans="1:7">
      <c r="A126" s="4" t="s">
        <v>2597</v>
      </c>
      <c r="B126" s="5" t="s">
        <v>2367</v>
      </c>
      <c r="C126" s="5"/>
      <c r="D126" s="5" t="s">
        <v>2768</v>
      </c>
      <c r="E126" s="5"/>
      <c r="G126" t="str">
        <f t="shared" si="3"/>
        <v>Y</v>
      </c>
    </row>
    <row r="127" spans="1:7">
      <c r="A127" s="4" t="s">
        <v>3953</v>
      </c>
      <c r="B127" s="5" t="s">
        <v>2288</v>
      </c>
      <c r="C127" s="5"/>
      <c r="D127" s="5" t="s">
        <v>2418</v>
      </c>
      <c r="E127" s="5"/>
      <c r="G127" t="str">
        <f t="shared" si="3"/>
        <v>Y</v>
      </c>
    </row>
    <row r="128" spans="1:7">
      <c r="A128" s="4" t="s">
        <v>2598</v>
      </c>
      <c r="B128" s="5"/>
      <c r="C128" s="5"/>
      <c r="D128" s="5" t="s">
        <v>2499</v>
      </c>
      <c r="E128" s="5"/>
      <c r="G128" t="str">
        <f t="shared" si="3"/>
        <v>Y</v>
      </c>
    </row>
    <row r="129" spans="1:7">
      <c r="A129" s="4" t="s">
        <v>3601</v>
      </c>
      <c r="B129" s="5" t="s">
        <v>2446</v>
      </c>
      <c r="C129" s="5"/>
      <c r="D129" s="5" t="s">
        <v>2451</v>
      </c>
      <c r="E129" s="5"/>
      <c r="G129" t="str">
        <f t="shared" si="3"/>
        <v>Y</v>
      </c>
    </row>
    <row r="130" spans="1:7">
      <c r="A130" s="4" t="s">
        <v>2599</v>
      </c>
      <c r="B130" s="5" t="s">
        <v>2604</v>
      </c>
      <c r="C130" s="5"/>
      <c r="D130" s="5" t="s">
        <v>2768</v>
      </c>
      <c r="E130" s="5"/>
      <c r="G130" t="str">
        <f t="shared" si="3"/>
        <v>Y</v>
      </c>
    </row>
    <row r="131" spans="1:7">
      <c r="A131" s="4" t="s">
        <v>2601</v>
      </c>
      <c r="B131" s="5" t="s">
        <v>2746</v>
      </c>
      <c r="C131" s="5"/>
      <c r="D131" s="5" t="s">
        <v>3313</v>
      </c>
      <c r="E131" s="5"/>
      <c r="G131" t="str">
        <f t="shared" si="3"/>
        <v>Y</v>
      </c>
    </row>
    <row r="132" spans="1:7">
      <c r="A132" s="4" t="s">
        <v>3171</v>
      </c>
      <c r="B132" s="5" t="s">
        <v>2912</v>
      </c>
      <c r="C132" s="5"/>
      <c r="D132" s="5" t="s">
        <v>3221</v>
      </c>
      <c r="E132" s="5"/>
      <c r="G132" t="str">
        <f t="shared" si="3"/>
        <v>Y</v>
      </c>
    </row>
    <row r="133" spans="1:7">
      <c r="A133" s="4" t="s">
        <v>2603</v>
      </c>
      <c r="B133" s="5" t="s">
        <v>2604</v>
      </c>
      <c r="C133" s="5"/>
      <c r="D133" s="5" t="s">
        <v>2564</v>
      </c>
      <c r="E133" s="5"/>
      <c r="G133" t="str">
        <f t="shared" ref="G133:G163" si="4">IF(ISNA(VLOOKUP(A133,Area_Country,2,FALSE)),"False","Y")</f>
        <v>Y</v>
      </c>
    </row>
    <row r="134" spans="1:7">
      <c r="A134" s="4" t="s">
        <v>2606</v>
      </c>
      <c r="B134" s="5" t="s">
        <v>3602</v>
      </c>
      <c r="C134" s="5"/>
      <c r="D134" s="5" t="s">
        <v>3603</v>
      </c>
      <c r="E134" s="5"/>
      <c r="G134" t="str">
        <f t="shared" si="4"/>
        <v>Y</v>
      </c>
    </row>
    <row r="135" spans="1:7">
      <c r="A135" s="4" t="s">
        <v>2611</v>
      </c>
      <c r="B135" s="5" t="s">
        <v>2431</v>
      </c>
      <c r="C135" s="5"/>
      <c r="D135" s="5" t="s">
        <v>3604</v>
      </c>
      <c r="E135" s="5"/>
      <c r="G135" t="str">
        <f t="shared" si="4"/>
        <v>Y</v>
      </c>
    </row>
    <row r="136" spans="1:7">
      <c r="A136" s="4" t="s">
        <v>3936</v>
      </c>
      <c r="B136" s="5" t="s">
        <v>2450</v>
      </c>
      <c r="C136" s="5"/>
      <c r="D136" s="5" t="s">
        <v>2412</v>
      </c>
      <c r="E136" s="5"/>
      <c r="G136" t="str">
        <f t="shared" si="4"/>
        <v>Y</v>
      </c>
    </row>
    <row r="137" spans="1:7">
      <c r="A137" s="4" t="s">
        <v>3937</v>
      </c>
      <c r="B137" s="5"/>
      <c r="C137" s="5"/>
      <c r="D137" s="5" t="s">
        <v>2288</v>
      </c>
      <c r="E137" s="5"/>
      <c r="G137" t="str">
        <f t="shared" si="4"/>
        <v>Y</v>
      </c>
    </row>
    <row r="138" spans="1:7">
      <c r="A138" s="4" t="s">
        <v>3935</v>
      </c>
      <c r="B138" s="5" t="s">
        <v>2506</v>
      </c>
      <c r="C138" s="5"/>
      <c r="D138" s="5" t="s">
        <v>2506</v>
      </c>
      <c r="E138" s="5"/>
      <c r="G138" t="str">
        <f t="shared" si="4"/>
        <v>Y</v>
      </c>
    </row>
    <row r="139" spans="1:7">
      <c r="A139" s="4" t="s">
        <v>3183</v>
      </c>
      <c r="B139" s="5" t="s">
        <v>2357</v>
      </c>
      <c r="C139" s="5"/>
      <c r="D139" s="5"/>
      <c r="E139" s="5"/>
      <c r="G139" t="str">
        <f t="shared" si="4"/>
        <v>Y</v>
      </c>
    </row>
    <row r="140" spans="1:7">
      <c r="A140" s="4" t="s">
        <v>3184</v>
      </c>
      <c r="B140" s="5" t="s">
        <v>2728</v>
      </c>
      <c r="C140" s="5"/>
      <c r="D140" s="5"/>
      <c r="E140" s="5"/>
      <c r="G140" t="str">
        <f t="shared" si="4"/>
        <v>Y</v>
      </c>
    </row>
    <row r="141" spans="1:7">
      <c r="A141" s="4" t="s">
        <v>2619</v>
      </c>
      <c r="B141" s="5" t="s">
        <v>2342</v>
      </c>
      <c r="C141" s="5"/>
      <c r="D141" s="5"/>
      <c r="E141" s="5"/>
      <c r="G141" t="str">
        <f t="shared" si="4"/>
        <v>Y</v>
      </c>
    </row>
    <row r="142" spans="1:7">
      <c r="A142" s="4" t="s">
        <v>3185</v>
      </c>
      <c r="B142" s="5" t="s">
        <v>3031</v>
      </c>
      <c r="C142" s="5"/>
      <c r="D142" s="5" t="s">
        <v>3178</v>
      </c>
      <c r="E142" s="5"/>
      <c r="G142" t="str">
        <f t="shared" si="4"/>
        <v>Y</v>
      </c>
    </row>
    <row r="143" spans="1:7">
      <c r="A143" s="4" t="s">
        <v>2652</v>
      </c>
      <c r="B143" s="5" t="s">
        <v>3606</v>
      </c>
      <c r="C143" s="5" t="s">
        <v>3584</v>
      </c>
      <c r="D143" s="5" t="s">
        <v>3607</v>
      </c>
      <c r="E143" s="5" t="s">
        <v>3586</v>
      </c>
      <c r="G143" t="str">
        <f t="shared" si="4"/>
        <v>Y</v>
      </c>
    </row>
    <row r="144" spans="1:7">
      <c r="A144" s="4" t="s">
        <v>3423</v>
      </c>
      <c r="B144" s="5" t="s">
        <v>2325</v>
      </c>
      <c r="C144" s="5"/>
      <c r="D144" s="5" t="s">
        <v>2297</v>
      </c>
      <c r="E144" s="5"/>
      <c r="G144" t="str">
        <f t="shared" si="4"/>
        <v>False</v>
      </c>
    </row>
    <row r="145" spans="1:7">
      <c r="A145" s="4" t="s">
        <v>3193</v>
      </c>
      <c r="B145" s="5" t="s">
        <v>3608</v>
      </c>
      <c r="C145" s="5" t="s">
        <v>3609</v>
      </c>
      <c r="D145" s="5" t="s">
        <v>3610</v>
      </c>
      <c r="E145" s="5" t="s">
        <v>3611</v>
      </c>
      <c r="G145" t="str">
        <f t="shared" si="4"/>
        <v>False</v>
      </c>
    </row>
    <row r="146" spans="1:7">
      <c r="A146" s="4" t="s">
        <v>2620</v>
      </c>
      <c r="B146" s="5" t="s">
        <v>3612</v>
      </c>
      <c r="C146" s="5" t="s">
        <v>3613</v>
      </c>
      <c r="D146" s="5" t="s">
        <v>3614</v>
      </c>
      <c r="E146" s="5" t="s">
        <v>2562</v>
      </c>
      <c r="G146" t="str">
        <f t="shared" si="4"/>
        <v>Y</v>
      </c>
    </row>
    <row r="147" spans="1:7">
      <c r="A147" s="4" t="s">
        <v>2625</v>
      </c>
      <c r="B147" s="5" t="s">
        <v>3615</v>
      </c>
      <c r="C147" s="5" t="s">
        <v>2552</v>
      </c>
      <c r="D147" s="5" t="s">
        <v>3616</v>
      </c>
      <c r="E147" s="5" t="s">
        <v>3617</v>
      </c>
      <c r="G147" t="str">
        <f t="shared" si="4"/>
        <v>Y</v>
      </c>
    </row>
    <row r="148" spans="1:7">
      <c r="A148" s="4" t="s">
        <v>2630</v>
      </c>
      <c r="B148" s="5" t="s">
        <v>3618</v>
      </c>
      <c r="C148" s="5"/>
      <c r="D148" s="5" t="s">
        <v>3619</v>
      </c>
      <c r="E148" s="5"/>
      <c r="G148" t="str">
        <f t="shared" si="4"/>
        <v>Y</v>
      </c>
    </row>
    <row r="149" spans="1:7">
      <c r="A149" s="4" t="s">
        <v>3939</v>
      </c>
      <c r="B149" s="5"/>
      <c r="C149" s="5"/>
      <c r="D149" s="5" t="s">
        <v>3511</v>
      </c>
      <c r="E149" s="5"/>
      <c r="G149" t="str">
        <f t="shared" si="4"/>
        <v>False</v>
      </c>
    </row>
    <row r="150" spans="1:7">
      <c r="A150" s="4" t="s">
        <v>3211</v>
      </c>
      <c r="B150" s="5" t="s">
        <v>3620</v>
      </c>
      <c r="C150" s="5"/>
      <c r="D150" s="5" t="s">
        <v>3621</v>
      </c>
      <c r="E150" s="5" t="s">
        <v>2548</v>
      </c>
      <c r="G150" t="str">
        <f t="shared" si="4"/>
        <v>False</v>
      </c>
    </row>
    <row r="151" spans="1:7">
      <c r="A151" s="4" t="s">
        <v>2634</v>
      </c>
      <c r="B151" s="5" t="s">
        <v>3622</v>
      </c>
      <c r="C151" s="5"/>
      <c r="D151" s="5" t="s">
        <v>3623</v>
      </c>
      <c r="E151" s="5" t="s">
        <v>2548</v>
      </c>
      <c r="G151" t="str">
        <f t="shared" si="4"/>
        <v>Y</v>
      </c>
    </row>
    <row r="152" spans="1:7">
      <c r="A152" s="4" t="s">
        <v>3219</v>
      </c>
      <c r="B152" s="5" t="s">
        <v>2298</v>
      </c>
      <c r="C152" s="5"/>
      <c r="D152" s="5" t="s">
        <v>3624</v>
      </c>
      <c r="E152" s="5"/>
      <c r="G152" t="str">
        <f t="shared" si="4"/>
        <v>Y</v>
      </c>
    </row>
    <row r="153" spans="1:7">
      <c r="A153" s="4" t="s">
        <v>2639</v>
      </c>
      <c r="B153" s="5"/>
      <c r="C153" s="5"/>
      <c r="D153" s="5" t="s">
        <v>3107</v>
      </c>
      <c r="E153" s="5"/>
      <c r="G153" t="str">
        <f t="shared" si="4"/>
        <v>Y</v>
      </c>
    </row>
    <row r="154" spans="1:7">
      <c r="A154" s="4" t="s">
        <v>3940</v>
      </c>
      <c r="B154" s="5"/>
      <c r="C154" s="5"/>
      <c r="D154" s="5" t="s">
        <v>2414</v>
      </c>
      <c r="E154" s="5"/>
      <c r="G154" t="str">
        <f t="shared" si="4"/>
        <v>Y</v>
      </c>
    </row>
    <row r="155" spans="1:7">
      <c r="A155" s="4" t="s">
        <v>2640</v>
      </c>
      <c r="B155" s="5" t="s">
        <v>3625</v>
      </c>
      <c r="C155" s="5"/>
      <c r="D155" s="5" t="s">
        <v>3626</v>
      </c>
      <c r="E155" s="5"/>
      <c r="G155" t="str">
        <f t="shared" si="4"/>
        <v>Y</v>
      </c>
    </row>
    <row r="156" spans="1:7">
      <c r="A156" s="4" t="s">
        <v>2645</v>
      </c>
      <c r="B156" s="5" t="s">
        <v>2389</v>
      </c>
      <c r="C156" s="5"/>
      <c r="D156" s="5" t="s">
        <v>2357</v>
      </c>
      <c r="E156" s="5"/>
      <c r="G156" t="str">
        <f t="shared" si="4"/>
        <v>Y</v>
      </c>
    </row>
    <row r="157" spans="1:7">
      <c r="A157" s="4" t="s">
        <v>2648</v>
      </c>
      <c r="B157" s="5" t="s">
        <v>2684</v>
      </c>
      <c r="C157" s="5"/>
      <c r="D157" s="5" t="s">
        <v>2933</v>
      </c>
      <c r="E157" s="5"/>
      <c r="G157" t="str">
        <f t="shared" si="4"/>
        <v>Y</v>
      </c>
    </row>
    <row r="158" spans="1:7">
      <c r="A158" s="4" t="s">
        <v>2649</v>
      </c>
      <c r="B158" s="5" t="s">
        <v>3627</v>
      </c>
      <c r="C158" s="5"/>
      <c r="D158" s="5" t="s">
        <v>3628</v>
      </c>
      <c r="E158" s="5"/>
      <c r="G158" t="str">
        <f t="shared" si="4"/>
        <v>Y</v>
      </c>
    </row>
    <row r="159" spans="1:7">
      <c r="A159" s="4" t="s">
        <v>3941</v>
      </c>
      <c r="B159" s="5"/>
      <c r="C159" s="5"/>
      <c r="D159" s="5" t="s">
        <v>2414</v>
      </c>
      <c r="E159" s="5"/>
      <c r="G159" t="str">
        <f t="shared" si="4"/>
        <v>Y</v>
      </c>
    </row>
    <row r="160" spans="1:7">
      <c r="A160" s="4" t="s">
        <v>2656</v>
      </c>
      <c r="B160" s="5" t="s">
        <v>3629</v>
      </c>
      <c r="C160" s="5"/>
      <c r="D160" s="5" t="s">
        <v>3630</v>
      </c>
      <c r="E160" s="5"/>
      <c r="G160" t="str">
        <f t="shared" si="4"/>
        <v>Y</v>
      </c>
    </row>
    <row r="161" spans="1:7">
      <c r="A161" s="4" t="s">
        <v>3234</v>
      </c>
      <c r="B161" s="5" t="s">
        <v>3631</v>
      </c>
      <c r="C161" s="5"/>
      <c r="D161" s="5" t="s">
        <v>3632</v>
      </c>
      <c r="E161" s="5"/>
      <c r="G161" t="str">
        <f t="shared" si="4"/>
        <v>False</v>
      </c>
    </row>
    <row r="162" spans="1:7">
      <c r="A162" s="4" t="s">
        <v>3459</v>
      </c>
      <c r="B162" s="5" t="s">
        <v>3633</v>
      </c>
      <c r="C162" s="5"/>
      <c r="D162" s="5" t="s">
        <v>3634</v>
      </c>
      <c r="E162" s="5"/>
      <c r="G162" t="str">
        <f t="shared" si="4"/>
        <v>False</v>
      </c>
    </row>
    <row r="163" spans="1:7">
      <c r="A163" s="23" t="s">
        <v>649</v>
      </c>
      <c r="B163" s="5" t="s">
        <v>3051</v>
      </c>
      <c r="C163" s="5" t="s">
        <v>3635</v>
      </c>
      <c r="D163" s="5" t="s">
        <v>3636</v>
      </c>
      <c r="E163" s="5" t="s">
        <v>3637</v>
      </c>
      <c r="G163" t="str">
        <f t="shared" si="4"/>
        <v>False</v>
      </c>
    </row>
    <row r="164" spans="1:7">
      <c r="A164" s="2" t="s">
        <v>3638</v>
      </c>
    </row>
  </sheetData>
  <mergeCells count="3">
    <mergeCell ref="A3:A4"/>
    <mergeCell ref="B3:C3"/>
    <mergeCell ref="D3:E3"/>
  </mergeCells>
  <phoneticPr fontId="5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topLeftCell="A116" workbookViewId="0">
      <selection activeCell="A129" sqref="A129"/>
    </sheetView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3244</v>
      </c>
    </row>
    <row r="2" spans="1:7">
      <c r="A2" s="2" t="s">
        <v>2277</v>
      </c>
    </row>
    <row r="3" spans="1:7">
      <c r="A3" s="187" t="s">
        <v>2667</v>
      </c>
      <c r="B3" s="189" t="s">
        <v>3245</v>
      </c>
      <c r="C3" s="190"/>
      <c r="D3" s="189" t="s">
        <v>3246</v>
      </c>
      <c r="E3" s="190"/>
    </row>
    <row r="4" spans="1:7">
      <c r="A4" s="188"/>
      <c r="B4" s="3" t="s">
        <v>2670</v>
      </c>
      <c r="C4" s="3" t="s">
        <v>2671</v>
      </c>
      <c r="D4" s="3" t="s">
        <v>2670</v>
      </c>
      <c r="E4" s="3" t="s">
        <v>2671</v>
      </c>
    </row>
    <row r="5" spans="1:7">
      <c r="A5" s="4" t="s">
        <v>2282</v>
      </c>
      <c r="B5" s="5" t="s">
        <v>3247</v>
      </c>
      <c r="C5" s="5" t="s">
        <v>3248</v>
      </c>
      <c r="D5" s="5" t="s">
        <v>3249</v>
      </c>
      <c r="E5" s="5" t="s">
        <v>3250</v>
      </c>
      <c r="G5" t="str">
        <f t="shared" ref="G5:G36" si="0">IF(ISNA(VLOOKUP(A5,Area_Country,2,FALSE)),"False","Y")</f>
        <v>False</v>
      </c>
    </row>
    <row r="6" spans="1:7">
      <c r="A6" s="4" t="s">
        <v>3251</v>
      </c>
      <c r="B6" s="5" t="s">
        <v>3252</v>
      </c>
      <c r="C6" s="5" t="s">
        <v>3253</v>
      </c>
      <c r="D6" s="5" t="s">
        <v>3254</v>
      </c>
      <c r="E6" s="5" t="s">
        <v>3255</v>
      </c>
      <c r="G6" t="str">
        <f t="shared" si="0"/>
        <v>False</v>
      </c>
    </row>
    <row r="7" spans="1:7">
      <c r="A7" s="4" t="s">
        <v>3942</v>
      </c>
      <c r="B7" s="5"/>
      <c r="C7" s="5"/>
      <c r="D7" s="5" t="s">
        <v>2532</v>
      </c>
      <c r="E7" s="5"/>
      <c r="G7" t="str">
        <f t="shared" si="0"/>
        <v>Y</v>
      </c>
    </row>
    <row r="8" spans="1:7">
      <c r="A8" s="4" t="s">
        <v>2287</v>
      </c>
      <c r="B8" s="5" t="s">
        <v>2800</v>
      </c>
      <c r="C8" s="5"/>
      <c r="D8" s="5" t="s">
        <v>2518</v>
      </c>
      <c r="E8" s="5"/>
      <c r="G8" t="str">
        <f t="shared" si="0"/>
        <v>Y</v>
      </c>
    </row>
    <row r="9" spans="1:7">
      <c r="A9" s="4" t="s">
        <v>2289</v>
      </c>
      <c r="B9" s="5" t="s">
        <v>3256</v>
      </c>
      <c r="C9" s="5"/>
      <c r="D9" s="5" t="s">
        <v>3257</v>
      </c>
      <c r="E9" s="5" t="s">
        <v>3258</v>
      </c>
      <c r="G9" t="str">
        <f t="shared" si="0"/>
        <v>Y</v>
      </c>
    </row>
    <row r="10" spans="1:7">
      <c r="A10" s="4" t="s">
        <v>2292</v>
      </c>
      <c r="B10" s="5" t="s">
        <v>3259</v>
      </c>
      <c r="C10" s="5"/>
      <c r="D10" s="5" t="s">
        <v>3260</v>
      </c>
      <c r="E10" s="5"/>
      <c r="G10" t="str">
        <f t="shared" si="0"/>
        <v>Y</v>
      </c>
    </row>
    <row r="11" spans="1:7">
      <c r="A11" s="4" t="s">
        <v>2296</v>
      </c>
      <c r="B11" s="5" t="s">
        <v>3261</v>
      </c>
      <c r="C11" s="5"/>
      <c r="D11" s="5" t="s">
        <v>3262</v>
      </c>
      <c r="E11" s="5"/>
      <c r="G11" t="str">
        <f t="shared" si="0"/>
        <v>Y</v>
      </c>
    </row>
    <row r="12" spans="1:7">
      <c r="A12" s="4" t="s">
        <v>2300</v>
      </c>
      <c r="B12" s="5" t="s">
        <v>2591</v>
      </c>
      <c r="C12" s="5"/>
      <c r="D12" s="5" t="s">
        <v>3263</v>
      </c>
      <c r="E12" s="5"/>
      <c r="G12" t="str">
        <f t="shared" si="0"/>
        <v>Y</v>
      </c>
    </row>
    <row r="13" spans="1:7">
      <c r="A13" s="4" t="s">
        <v>2304</v>
      </c>
      <c r="B13" s="5" t="s">
        <v>2840</v>
      </c>
      <c r="C13" s="5"/>
      <c r="D13" s="5" t="s">
        <v>2618</v>
      </c>
      <c r="E13" s="5"/>
      <c r="G13" t="str">
        <f t="shared" si="0"/>
        <v>Y</v>
      </c>
    </row>
    <row r="14" spans="1:7">
      <c r="A14" s="4" t="s">
        <v>3944</v>
      </c>
      <c r="B14" s="5" t="s">
        <v>3264</v>
      </c>
      <c r="C14" s="5" t="s">
        <v>3265</v>
      </c>
      <c r="D14" s="5" t="s">
        <v>3266</v>
      </c>
      <c r="E14" s="5" t="s">
        <v>3267</v>
      </c>
      <c r="G14" t="str">
        <f t="shared" si="0"/>
        <v>Y</v>
      </c>
    </row>
    <row r="15" spans="1:7">
      <c r="A15" s="4" t="s">
        <v>2314</v>
      </c>
      <c r="B15" s="5" t="s">
        <v>3268</v>
      </c>
      <c r="C15" s="5"/>
      <c r="D15" s="5" t="s">
        <v>3269</v>
      </c>
      <c r="E15" s="5"/>
      <c r="G15" t="str">
        <f t="shared" si="0"/>
        <v>Y</v>
      </c>
    </row>
    <row r="16" spans="1:7">
      <c r="A16" s="4" t="s">
        <v>2317</v>
      </c>
      <c r="B16" s="5" t="s">
        <v>3270</v>
      </c>
      <c r="C16" s="5"/>
      <c r="D16" s="5" t="s">
        <v>3271</v>
      </c>
      <c r="E16" s="5"/>
      <c r="G16" t="str">
        <f t="shared" si="0"/>
        <v>Y</v>
      </c>
    </row>
    <row r="17" spans="1:7">
      <c r="A17" s="4" t="s">
        <v>2322</v>
      </c>
      <c r="B17" s="5" t="s">
        <v>2325</v>
      </c>
      <c r="C17" s="5"/>
      <c r="D17" s="5" t="s">
        <v>2561</v>
      </c>
      <c r="E17" s="5"/>
      <c r="G17" t="str">
        <f t="shared" si="0"/>
        <v>Y</v>
      </c>
    </row>
    <row r="18" spans="1:7">
      <c r="A18" s="4" t="s">
        <v>2709</v>
      </c>
      <c r="B18" s="5" t="s">
        <v>2394</v>
      </c>
      <c r="C18" s="5"/>
      <c r="D18" s="5" t="s">
        <v>2450</v>
      </c>
      <c r="E18" s="5"/>
      <c r="G18" t="str">
        <f t="shared" si="0"/>
        <v>Y</v>
      </c>
    </row>
    <row r="19" spans="1:7">
      <c r="A19" s="4" t="s">
        <v>2324</v>
      </c>
      <c r="B19" s="5" t="s">
        <v>3272</v>
      </c>
      <c r="C19" s="5"/>
      <c r="D19" s="5" t="s">
        <v>2806</v>
      </c>
      <c r="E19" s="5"/>
      <c r="G19" t="str">
        <f t="shared" si="0"/>
        <v>Y</v>
      </c>
    </row>
    <row r="20" spans="1:7">
      <c r="A20" s="4" t="s">
        <v>2328</v>
      </c>
      <c r="B20" s="5" t="s">
        <v>3273</v>
      </c>
      <c r="C20" s="5" t="s">
        <v>3274</v>
      </c>
      <c r="D20" s="5" t="s">
        <v>3275</v>
      </c>
      <c r="E20" s="5" t="s">
        <v>3276</v>
      </c>
      <c r="G20" t="str">
        <f t="shared" si="0"/>
        <v>Y</v>
      </c>
    </row>
    <row r="21" spans="1:7">
      <c r="A21" s="4" t="s">
        <v>2333</v>
      </c>
      <c r="B21" s="5" t="s">
        <v>2912</v>
      </c>
      <c r="C21" s="5"/>
      <c r="D21" s="5" t="s">
        <v>3277</v>
      </c>
      <c r="E21" s="5"/>
      <c r="G21" t="str">
        <f t="shared" si="0"/>
        <v>Y</v>
      </c>
    </row>
    <row r="22" spans="1:7">
      <c r="A22" s="4" t="s">
        <v>2335</v>
      </c>
      <c r="B22" s="5" t="s">
        <v>2357</v>
      </c>
      <c r="C22" s="5"/>
      <c r="D22" s="5" t="s">
        <v>2288</v>
      </c>
      <c r="E22" s="5"/>
      <c r="G22" t="str">
        <f t="shared" si="0"/>
        <v>Y</v>
      </c>
    </row>
    <row r="23" spans="1:7">
      <c r="A23" s="4" t="s">
        <v>2340</v>
      </c>
      <c r="B23" s="5" t="s">
        <v>3278</v>
      </c>
      <c r="C23" s="5"/>
      <c r="D23" s="5" t="s">
        <v>2522</v>
      </c>
      <c r="E23" s="5"/>
      <c r="G23" t="str">
        <f t="shared" si="0"/>
        <v>Y</v>
      </c>
    </row>
    <row r="24" spans="1:7">
      <c r="A24" s="4" t="s">
        <v>2343</v>
      </c>
      <c r="B24" s="5" t="s">
        <v>2357</v>
      </c>
      <c r="C24" s="5"/>
      <c r="D24" s="5" t="s">
        <v>2617</v>
      </c>
      <c r="E24" s="5"/>
      <c r="G24" t="str">
        <f t="shared" si="0"/>
        <v>Y</v>
      </c>
    </row>
    <row r="25" spans="1:7">
      <c r="A25" s="4" t="s">
        <v>3945</v>
      </c>
      <c r="B25" s="5" t="s">
        <v>3279</v>
      </c>
      <c r="C25" s="5" t="s">
        <v>3280</v>
      </c>
      <c r="D25" s="5" t="s">
        <v>3281</v>
      </c>
      <c r="E25" s="5" t="s">
        <v>3282</v>
      </c>
      <c r="G25" t="str">
        <f t="shared" si="0"/>
        <v>Y</v>
      </c>
    </row>
    <row r="26" spans="1:7">
      <c r="A26" s="4" t="s">
        <v>2351</v>
      </c>
      <c r="B26" s="5" t="s">
        <v>3283</v>
      </c>
      <c r="C26" s="5"/>
      <c r="D26" s="5" t="s">
        <v>3284</v>
      </c>
      <c r="E26" s="5" t="s">
        <v>2790</v>
      </c>
      <c r="G26" t="str">
        <f t="shared" si="0"/>
        <v>Y</v>
      </c>
    </row>
    <row r="27" spans="1:7">
      <c r="A27" s="4" t="s">
        <v>2356</v>
      </c>
      <c r="B27" s="5" t="s">
        <v>2427</v>
      </c>
      <c r="C27" s="5" t="s">
        <v>2794</v>
      </c>
      <c r="D27" s="5" t="s">
        <v>2316</v>
      </c>
      <c r="E27" s="5"/>
      <c r="G27" t="str">
        <f t="shared" si="0"/>
        <v>Y</v>
      </c>
    </row>
    <row r="28" spans="1:7">
      <c r="A28" s="4" t="s">
        <v>2359</v>
      </c>
      <c r="B28" s="5"/>
      <c r="C28" s="5"/>
      <c r="D28" s="5" t="s">
        <v>2550</v>
      </c>
      <c r="E28" s="5"/>
      <c r="G28" t="str">
        <f t="shared" si="0"/>
        <v>Y</v>
      </c>
    </row>
    <row r="29" spans="1:7">
      <c r="A29" s="4" t="s">
        <v>2360</v>
      </c>
      <c r="B29" s="5" t="s">
        <v>3285</v>
      </c>
      <c r="C29" s="5"/>
      <c r="D29" s="5" t="s">
        <v>2908</v>
      </c>
      <c r="E29" s="5"/>
      <c r="G29" t="str">
        <f t="shared" si="0"/>
        <v>Y</v>
      </c>
    </row>
    <row r="30" spans="1:7">
      <c r="A30" s="4" t="s">
        <v>2361</v>
      </c>
      <c r="B30" s="5" t="s">
        <v>3286</v>
      </c>
      <c r="C30" s="5"/>
      <c r="D30" s="5" t="s">
        <v>3287</v>
      </c>
      <c r="E30" s="5"/>
      <c r="G30" t="str">
        <f t="shared" si="0"/>
        <v>Y</v>
      </c>
    </row>
    <row r="31" spans="1:7">
      <c r="A31" s="4" t="s">
        <v>2366</v>
      </c>
      <c r="B31" s="5" t="s">
        <v>3288</v>
      </c>
      <c r="C31" s="5"/>
      <c r="D31" s="5" t="s">
        <v>3289</v>
      </c>
      <c r="E31" s="5"/>
      <c r="G31" t="str">
        <f t="shared" si="0"/>
        <v>Y</v>
      </c>
    </row>
    <row r="32" spans="1:7">
      <c r="A32" s="4" t="s">
        <v>2368</v>
      </c>
      <c r="B32" s="5" t="s">
        <v>3290</v>
      </c>
      <c r="C32" s="5" t="s">
        <v>3291</v>
      </c>
      <c r="D32" s="5" t="s">
        <v>3292</v>
      </c>
      <c r="E32" s="5" t="s">
        <v>3293</v>
      </c>
      <c r="G32" t="str">
        <f t="shared" si="0"/>
        <v>Y</v>
      </c>
    </row>
    <row r="33" spans="1:7">
      <c r="A33" s="4" t="s">
        <v>2373</v>
      </c>
      <c r="B33" s="5" t="s">
        <v>3294</v>
      </c>
      <c r="C33" s="5" t="s">
        <v>3295</v>
      </c>
      <c r="D33" s="5" t="s">
        <v>3296</v>
      </c>
      <c r="E33" s="5" t="s">
        <v>3297</v>
      </c>
      <c r="G33" t="str">
        <f t="shared" si="0"/>
        <v>Y</v>
      </c>
    </row>
    <row r="34" spans="1:7">
      <c r="A34" s="4" t="s">
        <v>2378</v>
      </c>
      <c r="B34" s="5" t="s">
        <v>2949</v>
      </c>
      <c r="C34" s="5"/>
      <c r="D34" s="5" t="s">
        <v>2647</v>
      </c>
      <c r="E34" s="5"/>
      <c r="G34" t="str">
        <f t="shared" si="0"/>
        <v>Y</v>
      </c>
    </row>
    <row r="35" spans="1:7">
      <c r="A35" s="4" t="s">
        <v>2745</v>
      </c>
      <c r="B35" s="5" t="s">
        <v>2562</v>
      </c>
      <c r="C35" s="5"/>
      <c r="D35" s="5" t="s">
        <v>2981</v>
      </c>
      <c r="E35" s="5"/>
      <c r="G35" t="str">
        <f t="shared" si="0"/>
        <v>Y</v>
      </c>
    </row>
    <row r="36" spans="1:7">
      <c r="A36" s="4" t="s">
        <v>2382</v>
      </c>
      <c r="B36" s="5" t="s">
        <v>3298</v>
      </c>
      <c r="C36" s="5"/>
      <c r="D36" s="5" t="s">
        <v>3299</v>
      </c>
      <c r="E36" s="5" t="s">
        <v>2931</v>
      </c>
      <c r="G36" t="str">
        <f t="shared" si="0"/>
        <v>Y</v>
      </c>
    </row>
    <row r="37" spans="1:7">
      <c r="A37" s="4" t="s">
        <v>2387</v>
      </c>
      <c r="B37" s="5" t="s">
        <v>3300</v>
      </c>
      <c r="C37" s="5"/>
      <c r="D37" s="5" t="s">
        <v>3301</v>
      </c>
      <c r="E37" s="5"/>
      <c r="G37" t="str">
        <f t="shared" ref="G37:G68" si="1">IF(ISNA(VLOOKUP(A37,Area_Country,2,FALSE)),"False","Y")</f>
        <v>Y</v>
      </c>
    </row>
    <row r="38" spans="1:7">
      <c r="A38" s="4" t="s">
        <v>2390</v>
      </c>
      <c r="B38" s="5" t="s">
        <v>3302</v>
      </c>
      <c r="C38" s="5"/>
      <c r="D38" s="5" t="s">
        <v>3303</v>
      </c>
      <c r="E38" s="5"/>
      <c r="G38" t="str">
        <f t="shared" si="1"/>
        <v>Y</v>
      </c>
    </row>
    <row r="39" spans="1:7">
      <c r="A39" s="4" t="s">
        <v>2395</v>
      </c>
      <c r="B39" s="5" t="s">
        <v>2407</v>
      </c>
      <c r="C39" s="5"/>
      <c r="D39" s="5" t="s">
        <v>2551</v>
      </c>
      <c r="E39" s="5"/>
      <c r="G39" t="str">
        <f t="shared" si="1"/>
        <v>Y</v>
      </c>
    </row>
    <row r="40" spans="1:7">
      <c r="A40" s="4" t="s">
        <v>2396</v>
      </c>
      <c r="B40" s="5" t="s">
        <v>3304</v>
      </c>
      <c r="C40" s="5"/>
      <c r="D40" s="5" t="s">
        <v>3305</v>
      </c>
      <c r="E40" s="5"/>
      <c r="G40" t="str">
        <f t="shared" si="1"/>
        <v>Y</v>
      </c>
    </row>
    <row r="41" spans="1:7">
      <c r="A41" s="4" t="s">
        <v>3946</v>
      </c>
      <c r="B41" s="5" t="s">
        <v>3306</v>
      </c>
      <c r="C41" s="5" t="s">
        <v>3307</v>
      </c>
      <c r="D41" s="5" t="s">
        <v>3308</v>
      </c>
      <c r="E41" s="5" t="s">
        <v>3309</v>
      </c>
      <c r="G41" t="str">
        <f t="shared" si="1"/>
        <v>Y</v>
      </c>
    </row>
    <row r="42" spans="1:7">
      <c r="A42" s="4" t="s">
        <v>3018</v>
      </c>
      <c r="B42" s="5" t="s">
        <v>2439</v>
      </c>
      <c r="C42" s="5"/>
      <c r="D42" s="5"/>
      <c r="E42" s="5"/>
      <c r="G42" t="str">
        <f t="shared" si="1"/>
        <v>False</v>
      </c>
    </row>
    <row r="43" spans="1:7">
      <c r="A43" s="4" t="s">
        <v>3310</v>
      </c>
      <c r="B43" s="5" t="s">
        <v>3311</v>
      </c>
      <c r="C43" s="5" t="s">
        <v>2439</v>
      </c>
      <c r="D43" s="5" t="s">
        <v>3312</v>
      </c>
      <c r="E43" s="5"/>
      <c r="G43" t="str">
        <f t="shared" si="1"/>
        <v>False</v>
      </c>
    </row>
    <row r="44" spans="1:7">
      <c r="A44" s="4" t="s">
        <v>2764</v>
      </c>
      <c r="B44" s="5" t="s">
        <v>3313</v>
      </c>
      <c r="C44" s="5"/>
      <c r="D44" s="5" t="s">
        <v>2948</v>
      </c>
      <c r="E44" s="5"/>
      <c r="G44" t="str">
        <f t="shared" si="1"/>
        <v>Y</v>
      </c>
    </row>
    <row r="45" spans="1:7">
      <c r="A45" s="4" t="s">
        <v>3947</v>
      </c>
      <c r="B45" s="5"/>
      <c r="C45" s="5"/>
      <c r="D45" s="5" t="s">
        <v>2357</v>
      </c>
      <c r="E45" s="5"/>
      <c r="G45" t="str">
        <f t="shared" si="1"/>
        <v>Y</v>
      </c>
    </row>
    <row r="46" spans="1:7">
      <c r="A46" s="4" t="s">
        <v>2406</v>
      </c>
      <c r="B46" s="5" t="s">
        <v>3314</v>
      </c>
      <c r="C46" s="5"/>
      <c r="D46" s="5" t="s">
        <v>2416</v>
      </c>
      <c r="E46" s="5"/>
      <c r="G46" t="str">
        <f t="shared" si="1"/>
        <v>Y</v>
      </c>
    </row>
    <row r="47" spans="1:7">
      <c r="A47" s="4" t="s">
        <v>2771</v>
      </c>
      <c r="B47" s="5" t="s">
        <v>3914</v>
      </c>
      <c r="C47" s="5"/>
      <c r="D47" s="5" t="s">
        <v>3285</v>
      </c>
      <c r="E47" s="5"/>
      <c r="G47" t="str">
        <f t="shared" si="1"/>
        <v>Y</v>
      </c>
    </row>
    <row r="48" spans="1:7">
      <c r="A48" s="4" t="s">
        <v>2408</v>
      </c>
      <c r="B48" s="5"/>
      <c r="C48" s="5"/>
      <c r="D48" s="5" t="s">
        <v>2746</v>
      </c>
      <c r="E48" s="5"/>
      <c r="G48" t="str">
        <f t="shared" si="1"/>
        <v>Y</v>
      </c>
    </row>
    <row r="49" spans="1:7">
      <c r="A49" s="4" t="s">
        <v>2775</v>
      </c>
      <c r="B49" s="5"/>
      <c r="C49" s="5"/>
      <c r="D49" s="5" t="s">
        <v>3173</v>
      </c>
      <c r="E49" s="5"/>
      <c r="G49" t="str">
        <f t="shared" si="1"/>
        <v>Y</v>
      </c>
    </row>
    <row r="50" spans="1:7">
      <c r="A50" s="4" t="s">
        <v>2907</v>
      </c>
      <c r="B50" s="5"/>
      <c r="C50" s="5"/>
      <c r="D50" s="5" t="s">
        <v>3285</v>
      </c>
      <c r="E50" s="5"/>
      <c r="G50" t="str">
        <f t="shared" si="1"/>
        <v>Y</v>
      </c>
    </row>
    <row r="51" spans="1:7">
      <c r="A51" s="4" t="s">
        <v>2410</v>
      </c>
      <c r="B51" s="5" t="s">
        <v>2564</v>
      </c>
      <c r="C51" s="5"/>
      <c r="D51" s="5" t="s">
        <v>3315</v>
      </c>
      <c r="E51" s="5"/>
      <c r="G51" t="str">
        <f t="shared" si="1"/>
        <v>Y</v>
      </c>
    </row>
    <row r="52" spans="1:7">
      <c r="A52" s="4" t="s">
        <v>3949</v>
      </c>
      <c r="B52" s="5"/>
      <c r="C52" s="5"/>
      <c r="D52" s="5" t="s">
        <v>2297</v>
      </c>
      <c r="E52" s="5"/>
      <c r="G52" t="str">
        <f t="shared" si="1"/>
        <v>Y</v>
      </c>
    </row>
    <row r="53" spans="1:7">
      <c r="A53" s="4" t="s">
        <v>3948</v>
      </c>
      <c r="B53" s="5"/>
      <c r="C53" s="5"/>
      <c r="D53" s="5" t="s">
        <v>2323</v>
      </c>
      <c r="E53" s="5"/>
      <c r="G53" t="str">
        <f t="shared" si="1"/>
        <v>Y</v>
      </c>
    </row>
    <row r="54" spans="1:7">
      <c r="A54" s="4" t="s">
        <v>2791</v>
      </c>
      <c r="B54" s="5"/>
      <c r="C54" s="5"/>
      <c r="D54" s="5" t="s">
        <v>2357</v>
      </c>
      <c r="E54" s="5"/>
      <c r="G54" t="str">
        <f t="shared" si="1"/>
        <v>Y</v>
      </c>
    </row>
    <row r="55" spans="1:7">
      <c r="A55" s="4" t="s">
        <v>2415</v>
      </c>
      <c r="B55" s="5" t="s">
        <v>2450</v>
      </c>
      <c r="C55" s="5"/>
      <c r="D55" s="5"/>
      <c r="E55" s="5"/>
      <c r="G55" t="str">
        <f t="shared" si="1"/>
        <v>Y</v>
      </c>
    </row>
    <row r="56" spans="1:7">
      <c r="A56" s="4" t="s">
        <v>2417</v>
      </c>
      <c r="B56" s="5" t="s">
        <v>2522</v>
      </c>
      <c r="C56" s="5"/>
      <c r="D56" s="5" t="s">
        <v>3316</v>
      </c>
      <c r="E56" s="5"/>
      <c r="G56" t="str">
        <f t="shared" si="1"/>
        <v>Y</v>
      </c>
    </row>
    <row r="57" spans="1:7">
      <c r="A57" s="4" t="s">
        <v>2422</v>
      </c>
      <c r="B57" s="5" t="s">
        <v>2407</v>
      </c>
      <c r="C57" s="5"/>
      <c r="D57" s="5"/>
      <c r="E57" s="5"/>
      <c r="G57" t="str">
        <f t="shared" si="1"/>
        <v>Y</v>
      </c>
    </row>
    <row r="58" spans="1:7">
      <c r="A58" s="4" t="s">
        <v>2424</v>
      </c>
      <c r="B58" s="5" t="s">
        <v>2569</v>
      </c>
      <c r="C58" s="5"/>
      <c r="D58" s="5" t="s">
        <v>2685</v>
      </c>
      <c r="E58" s="5"/>
      <c r="G58" t="str">
        <f t="shared" si="1"/>
        <v>Y</v>
      </c>
    </row>
    <row r="59" spans="1:7">
      <c r="A59" s="4" t="s">
        <v>2432</v>
      </c>
      <c r="B59" s="5" t="s">
        <v>3317</v>
      </c>
      <c r="C59" s="5" t="s">
        <v>2439</v>
      </c>
      <c r="D59" s="5" t="s">
        <v>3318</v>
      </c>
      <c r="E59" s="5"/>
      <c r="G59" t="str">
        <f t="shared" si="1"/>
        <v>Y</v>
      </c>
    </row>
    <row r="60" spans="1:7">
      <c r="A60" s="4" t="s">
        <v>2799</v>
      </c>
      <c r="B60" s="5"/>
      <c r="C60" s="5"/>
      <c r="D60" s="5" t="s">
        <v>2427</v>
      </c>
      <c r="E60" s="5"/>
      <c r="G60" t="str">
        <f t="shared" si="1"/>
        <v>Y</v>
      </c>
    </row>
    <row r="61" spans="1:7">
      <c r="A61" s="4" t="s">
        <v>2801</v>
      </c>
      <c r="B61" s="5" t="s">
        <v>2487</v>
      </c>
      <c r="C61" s="5"/>
      <c r="D61" s="5" t="s">
        <v>2393</v>
      </c>
      <c r="E61" s="5"/>
      <c r="G61" t="str">
        <f t="shared" si="1"/>
        <v>Y</v>
      </c>
    </row>
    <row r="62" spans="1:7">
      <c r="A62" s="4" t="s">
        <v>2920</v>
      </c>
      <c r="B62" s="5" t="s">
        <v>2437</v>
      </c>
      <c r="C62" s="5"/>
      <c r="D62" s="5"/>
      <c r="E62" s="5"/>
      <c r="G62" t="str">
        <f t="shared" si="1"/>
        <v>Y</v>
      </c>
    </row>
    <row r="63" spans="1:7">
      <c r="A63" s="4" t="s">
        <v>2436</v>
      </c>
      <c r="B63" s="5" t="s">
        <v>3110</v>
      </c>
      <c r="C63" s="5"/>
      <c r="D63" s="5" t="s">
        <v>3319</v>
      </c>
      <c r="E63" s="5"/>
      <c r="G63" t="str">
        <f t="shared" si="1"/>
        <v>Y</v>
      </c>
    </row>
    <row r="64" spans="1:7">
      <c r="A64" s="4" t="s">
        <v>2805</v>
      </c>
      <c r="B64" s="5" t="s">
        <v>3320</v>
      </c>
      <c r="C64" s="5"/>
      <c r="D64" s="5" t="s">
        <v>3321</v>
      </c>
      <c r="E64" s="5"/>
      <c r="G64" t="str">
        <f t="shared" si="1"/>
        <v>Y</v>
      </c>
    </row>
    <row r="65" spans="1:7">
      <c r="A65" s="4" t="s">
        <v>2440</v>
      </c>
      <c r="B65" s="5" t="s">
        <v>3107</v>
      </c>
      <c r="C65" s="5"/>
      <c r="D65" s="5" t="s">
        <v>2367</v>
      </c>
      <c r="E65" s="5"/>
      <c r="G65" t="str">
        <f t="shared" si="1"/>
        <v>Y</v>
      </c>
    </row>
    <row r="66" spans="1:7">
      <c r="A66" s="4" t="s">
        <v>2443</v>
      </c>
      <c r="B66" s="5" t="s">
        <v>3322</v>
      </c>
      <c r="C66" s="5"/>
      <c r="D66" s="5" t="s">
        <v>3323</v>
      </c>
      <c r="E66" s="5"/>
      <c r="G66" t="str">
        <f t="shared" si="1"/>
        <v>Y</v>
      </c>
    </row>
    <row r="67" spans="1:7">
      <c r="A67" s="4" t="s">
        <v>2447</v>
      </c>
      <c r="B67" s="5" t="s">
        <v>2367</v>
      </c>
      <c r="C67" s="5"/>
      <c r="D67" s="5"/>
      <c r="E67" s="5"/>
      <c r="G67" t="str">
        <f t="shared" si="1"/>
        <v>Y</v>
      </c>
    </row>
    <row r="68" spans="1:7">
      <c r="A68" s="4" t="s">
        <v>2448</v>
      </c>
      <c r="B68" s="5"/>
      <c r="C68" s="5"/>
      <c r="D68" s="5" t="s">
        <v>2414</v>
      </c>
      <c r="E68" s="5"/>
      <c r="G68" t="str">
        <f t="shared" si="1"/>
        <v>Y</v>
      </c>
    </row>
    <row r="69" spans="1:7">
      <c r="A69" s="4" t="s">
        <v>2449</v>
      </c>
      <c r="B69" s="5" t="s">
        <v>2290</v>
      </c>
      <c r="C69" s="5"/>
      <c r="D69" s="5" t="s">
        <v>3324</v>
      </c>
      <c r="E69" s="5"/>
      <c r="G69" t="str">
        <f t="shared" ref="G69:G100" si="2">IF(ISNA(VLOOKUP(A69,Area_Country,2,FALSE)),"False","Y")</f>
        <v>Y</v>
      </c>
    </row>
    <row r="70" spans="1:7">
      <c r="A70" s="4" t="s">
        <v>2811</v>
      </c>
      <c r="B70" s="5" t="s">
        <v>2290</v>
      </c>
      <c r="C70" s="5"/>
      <c r="D70" s="5"/>
      <c r="E70" s="5"/>
      <c r="G70" t="str">
        <f t="shared" si="2"/>
        <v>Y</v>
      </c>
    </row>
    <row r="71" spans="1:7">
      <c r="A71" s="4" t="s">
        <v>2452</v>
      </c>
      <c r="B71" s="5"/>
      <c r="C71" s="5"/>
      <c r="D71" s="5" t="s">
        <v>3325</v>
      </c>
      <c r="E71" s="5"/>
      <c r="G71" t="str">
        <f t="shared" si="2"/>
        <v>Y</v>
      </c>
    </row>
    <row r="72" spans="1:7">
      <c r="A72" s="4" t="s">
        <v>2454</v>
      </c>
      <c r="B72" s="5" t="s">
        <v>2290</v>
      </c>
      <c r="C72" s="5"/>
      <c r="D72" s="5" t="s">
        <v>3326</v>
      </c>
      <c r="E72" s="5"/>
      <c r="G72" t="str">
        <f t="shared" si="2"/>
        <v>Y</v>
      </c>
    </row>
    <row r="73" spans="1:7">
      <c r="A73" s="4" t="s">
        <v>2814</v>
      </c>
      <c r="B73" s="5" t="s">
        <v>2880</v>
      </c>
      <c r="C73" s="5"/>
      <c r="D73" s="5"/>
      <c r="E73" s="5"/>
      <c r="G73" t="str">
        <f t="shared" si="2"/>
        <v>Y</v>
      </c>
    </row>
    <row r="74" spans="1:7">
      <c r="A74" s="4" t="s">
        <v>2816</v>
      </c>
      <c r="B74" s="5" t="s">
        <v>2596</v>
      </c>
      <c r="C74" s="5"/>
      <c r="D74" s="5"/>
      <c r="E74" s="5"/>
      <c r="G74" t="str">
        <f t="shared" si="2"/>
        <v>Y</v>
      </c>
    </row>
    <row r="75" spans="1:7">
      <c r="A75" s="4" t="s">
        <v>2818</v>
      </c>
      <c r="B75" s="5" t="s">
        <v>3178</v>
      </c>
      <c r="C75" s="5"/>
      <c r="D75" s="5" t="s">
        <v>2766</v>
      </c>
      <c r="E75" s="5"/>
      <c r="G75" t="str">
        <f t="shared" si="2"/>
        <v>False</v>
      </c>
    </row>
    <row r="76" spans="1:7">
      <c r="A76" s="4" t="s">
        <v>3327</v>
      </c>
      <c r="B76" s="5" t="s">
        <v>3328</v>
      </c>
      <c r="C76" s="5" t="s">
        <v>3329</v>
      </c>
      <c r="D76" s="5" t="s">
        <v>3330</v>
      </c>
      <c r="E76" s="5" t="s">
        <v>3331</v>
      </c>
      <c r="G76" t="str">
        <f t="shared" si="2"/>
        <v>False</v>
      </c>
    </row>
    <row r="77" spans="1:7">
      <c r="A77" s="4" t="s">
        <v>2456</v>
      </c>
      <c r="B77" s="5" t="s">
        <v>3332</v>
      </c>
      <c r="C77" s="5"/>
      <c r="D77" s="5" t="s">
        <v>3333</v>
      </c>
      <c r="E77" s="5"/>
      <c r="G77" t="str">
        <f t="shared" si="2"/>
        <v>Y</v>
      </c>
    </row>
    <row r="78" spans="1:7">
      <c r="A78" s="4" t="s">
        <v>2461</v>
      </c>
      <c r="B78" s="5" t="s">
        <v>3334</v>
      </c>
      <c r="C78" s="5" t="s">
        <v>2418</v>
      </c>
      <c r="D78" s="5" t="s">
        <v>3335</v>
      </c>
      <c r="E78" s="5" t="s">
        <v>2418</v>
      </c>
      <c r="G78" t="str">
        <f t="shared" si="2"/>
        <v>Y</v>
      </c>
    </row>
    <row r="79" spans="1:7">
      <c r="A79" s="4" t="s">
        <v>2466</v>
      </c>
      <c r="B79" s="5" t="s">
        <v>3336</v>
      </c>
      <c r="C79" s="5" t="s">
        <v>3337</v>
      </c>
      <c r="D79" s="5" t="s">
        <v>3338</v>
      </c>
      <c r="E79" s="5" t="s">
        <v>3339</v>
      </c>
      <c r="G79" t="str">
        <f t="shared" si="2"/>
        <v>Y</v>
      </c>
    </row>
    <row r="80" spans="1:7">
      <c r="A80" s="4" t="s">
        <v>3062</v>
      </c>
      <c r="B80" s="5" t="s">
        <v>3340</v>
      </c>
      <c r="C80" s="5" t="s">
        <v>2407</v>
      </c>
      <c r="D80" s="5" t="s">
        <v>3341</v>
      </c>
      <c r="E80" s="5" t="s">
        <v>3342</v>
      </c>
      <c r="G80" t="str">
        <f t="shared" si="2"/>
        <v>Y</v>
      </c>
    </row>
    <row r="81" spans="1:7">
      <c r="A81" s="4" t="s">
        <v>2475</v>
      </c>
      <c r="B81" s="5" t="s">
        <v>3343</v>
      </c>
      <c r="C81" s="5" t="s">
        <v>3344</v>
      </c>
      <c r="D81" s="5" t="s">
        <v>3345</v>
      </c>
      <c r="E81" s="5"/>
      <c r="G81" t="str">
        <f t="shared" si="2"/>
        <v>Y</v>
      </c>
    </row>
    <row r="82" spans="1:7">
      <c r="A82" s="4" t="s">
        <v>2480</v>
      </c>
      <c r="B82" s="5" t="s">
        <v>3346</v>
      </c>
      <c r="C82" s="5"/>
      <c r="D82" s="5" t="s">
        <v>3347</v>
      </c>
      <c r="E82" s="5"/>
      <c r="G82" t="str">
        <f t="shared" si="2"/>
        <v>Y</v>
      </c>
    </row>
    <row r="83" spans="1:7">
      <c r="A83" s="4" t="s">
        <v>2481</v>
      </c>
      <c r="B83" s="5" t="s">
        <v>3348</v>
      </c>
      <c r="C83" s="5"/>
      <c r="D83" s="5" t="s">
        <v>3349</v>
      </c>
      <c r="E83" s="5"/>
      <c r="G83" t="str">
        <f t="shared" si="2"/>
        <v>Y</v>
      </c>
    </row>
    <row r="84" spans="1:7">
      <c r="A84" s="4" t="s">
        <v>2486</v>
      </c>
      <c r="B84" s="5" t="s">
        <v>3350</v>
      </c>
      <c r="C84" s="5"/>
      <c r="D84" s="5" t="s">
        <v>3351</v>
      </c>
      <c r="E84" s="5"/>
      <c r="G84" t="str">
        <f t="shared" si="2"/>
        <v>Y</v>
      </c>
    </row>
    <row r="85" spans="1:7">
      <c r="A85" s="4" t="s">
        <v>2491</v>
      </c>
      <c r="B85" s="5" t="s">
        <v>3352</v>
      </c>
      <c r="C85" s="5"/>
      <c r="D85" s="5" t="s">
        <v>3353</v>
      </c>
      <c r="E85" s="5"/>
      <c r="G85" t="str">
        <f t="shared" si="2"/>
        <v>Y</v>
      </c>
    </row>
    <row r="86" spans="1:7">
      <c r="A86" s="4" t="s">
        <v>2496</v>
      </c>
      <c r="B86" s="5" t="s">
        <v>3354</v>
      </c>
      <c r="C86" s="5"/>
      <c r="D86" s="5" t="s">
        <v>3149</v>
      </c>
      <c r="E86" s="5"/>
      <c r="G86" t="str">
        <f t="shared" si="2"/>
        <v>Y</v>
      </c>
    </row>
    <row r="87" spans="1:7">
      <c r="A87" s="4" t="s">
        <v>2498</v>
      </c>
      <c r="B87" s="5" t="s">
        <v>3355</v>
      </c>
      <c r="C87" s="5"/>
      <c r="D87" s="5" t="s">
        <v>2463</v>
      </c>
      <c r="E87" s="5"/>
      <c r="G87" t="str">
        <f t="shared" si="2"/>
        <v>Y</v>
      </c>
    </row>
    <row r="88" spans="1:7">
      <c r="A88" s="4" t="s">
        <v>2500</v>
      </c>
      <c r="B88" s="5" t="s">
        <v>3356</v>
      </c>
      <c r="C88" s="5"/>
      <c r="D88" s="5" t="s">
        <v>3357</v>
      </c>
      <c r="E88" s="5"/>
      <c r="G88" t="str">
        <f t="shared" si="2"/>
        <v>Y</v>
      </c>
    </row>
    <row r="89" spans="1:7">
      <c r="A89" s="4" t="s">
        <v>2504</v>
      </c>
      <c r="B89" s="5"/>
      <c r="C89" s="5"/>
      <c r="D89" s="5" t="s">
        <v>2773</v>
      </c>
      <c r="E89" s="5"/>
      <c r="G89" t="str">
        <f t="shared" si="2"/>
        <v>Y</v>
      </c>
    </row>
    <row r="90" spans="1:7">
      <c r="A90" s="4" t="s">
        <v>2505</v>
      </c>
      <c r="B90" s="5" t="s">
        <v>3358</v>
      </c>
      <c r="C90" s="5"/>
      <c r="D90" s="5" t="s">
        <v>3359</v>
      </c>
      <c r="E90" s="5"/>
      <c r="G90" t="str">
        <f t="shared" si="2"/>
        <v>Y</v>
      </c>
    </row>
    <row r="91" spans="1:7">
      <c r="A91" s="4" t="s">
        <v>2510</v>
      </c>
      <c r="B91" s="5" t="s">
        <v>3291</v>
      </c>
      <c r="C91" s="5"/>
      <c r="D91" s="5" t="s">
        <v>3325</v>
      </c>
      <c r="E91" s="5"/>
      <c r="G91" t="str">
        <f t="shared" si="2"/>
        <v>Y</v>
      </c>
    </row>
    <row r="92" spans="1:7">
      <c r="A92" s="4" t="s">
        <v>2512</v>
      </c>
      <c r="B92" s="5" t="s">
        <v>3360</v>
      </c>
      <c r="C92" s="5"/>
      <c r="D92" s="5" t="s">
        <v>3361</v>
      </c>
      <c r="E92" s="5"/>
      <c r="G92" t="str">
        <f t="shared" si="2"/>
        <v>Y</v>
      </c>
    </row>
    <row r="93" spans="1:7">
      <c r="A93" s="4" t="s">
        <v>2516</v>
      </c>
      <c r="B93" s="5" t="s">
        <v>3362</v>
      </c>
      <c r="C93" s="5"/>
      <c r="D93" s="5" t="s">
        <v>2912</v>
      </c>
      <c r="E93" s="5"/>
      <c r="G93" t="str">
        <f t="shared" si="2"/>
        <v>Y</v>
      </c>
    </row>
    <row r="94" spans="1:7">
      <c r="A94" s="4" t="s">
        <v>2517</v>
      </c>
      <c r="B94" s="5" t="s">
        <v>3363</v>
      </c>
      <c r="C94" s="5"/>
      <c r="D94" s="5" t="s">
        <v>3364</v>
      </c>
      <c r="E94" s="5"/>
      <c r="G94" t="str">
        <f t="shared" si="2"/>
        <v>Y</v>
      </c>
    </row>
    <row r="95" spans="1:7">
      <c r="A95" s="4" t="s">
        <v>3105</v>
      </c>
      <c r="B95" s="5" t="s">
        <v>2511</v>
      </c>
      <c r="C95" s="5"/>
      <c r="D95" s="5"/>
      <c r="E95" s="5"/>
      <c r="G95" t="str">
        <f t="shared" si="2"/>
        <v>Y</v>
      </c>
    </row>
    <row r="96" spans="1:7">
      <c r="A96" s="4" t="s">
        <v>2525</v>
      </c>
      <c r="B96" s="5"/>
      <c r="C96" s="5"/>
      <c r="D96" s="5" t="s">
        <v>3180</v>
      </c>
      <c r="E96" s="5"/>
      <c r="G96" t="str">
        <f t="shared" si="2"/>
        <v>Y</v>
      </c>
    </row>
    <row r="97" spans="1:7">
      <c r="A97" s="4" t="s">
        <v>2523</v>
      </c>
      <c r="B97" s="5" t="s">
        <v>3365</v>
      </c>
      <c r="C97" s="5"/>
      <c r="D97" s="5" t="s">
        <v>3220</v>
      </c>
      <c r="E97" s="5"/>
      <c r="G97" t="str">
        <f t="shared" si="2"/>
        <v>Y</v>
      </c>
    </row>
    <row r="98" spans="1:7">
      <c r="A98" s="4" t="s">
        <v>2527</v>
      </c>
      <c r="B98" s="5" t="s">
        <v>3366</v>
      </c>
      <c r="C98" s="5"/>
      <c r="D98" s="5" t="s">
        <v>3367</v>
      </c>
      <c r="E98" s="5"/>
      <c r="G98" t="str">
        <f t="shared" si="2"/>
        <v>Y</v>
      </c>
    </row>
    <row r="99" spans="1:7">
      <c r="A99" s="4" t="s">
        <v>2531</v>
      </c>
      <c r="B99" s="5" t="s">
        <v>3368</v>
      </c>
      <c r="C99" s="5"/>
      <c r="D99" s="5" t="s">
        <v>3369</v>
      </c>
      <c r="E99" s="5"/>
      <c r="G99" t="str">
        <f t="shared" si="2"/>
        <v>Y</v>
      </c>
    </row>
    <row r="100" spans="1:7">
      <c r="A100" s="4" t="s">
        <v>2535</v>
      </c>
      <c r="B100" s="5" t="s">
        <v>3370</v>
      </c>
      <c r="C100" s="5"/>
      <c r="D100" s="5" t="s">
        <v>3371</v>
      </c>
      <c r="E100" s="5"/>
      <c r="G100" t="str">
        <f t="shared" si="2"/>
        <v>Y</v>
      </c>
    </row>
    <row r="101" spans="1:7">
      <c r="A101" s="4" t="s">
        <v>3117</v>
      </c>
      <c r="B101" s="5"/>
      <c r="C101" s="5"/>
      <c r="D101" s="5" t="s">
        <v>3372</v>
      </c>
      <c r="E101" s="5"/>
      <c r="G101" t="str">
        <f t="shared" ref="G101:G132" si="3">IF(ISNA(VLOOKUP(A101,Area_Country,2,FALSE)),"False","Y")</f>
        <v>Y</v>
      </c>
    </row>
    <row r="102" spans="1:7">
      <c r="A102" s="4" t="s">
        <v>2537</v>
      </c>
      <c r="B102" s="5" t="s">
        <v>3373</v>
      </c>
      <c r="C102" s="5"/>
      <c r="D102" s="5" t="s">
        <v>3374</v>
      </c>
      <c r="E102" s="5" t="s">
        <v>2380</v>
      </c>
      <c r="G102" t="str">
        <f t="shared" si="3"/>
        <v>Y</v>
      </c>
    </row>
    <row r="103" spans="1:7">
      <c r="A103" s="4" t="s">
        <v>2542</v>
      </c>
      <c r="B103" s="5" t="s">
        <v>3375</v>
      </c>
      <c r="C103" s="5" t="s">
        <v>3164</v>
      </c>
      <c r="D103" s="5" t="s">
        <v>3376</v>
      </c>
      <c r="E103" s="5"/>
      <c r="G103" t="str">
        <f t="shared" si="3"/>
        <v>Y</v>
      </c>
    </row>
    <row r="104" spans="1:7">
      <c r="A104" s="4" t="s">
        <v>3950</v>
      </c>
      <c r="B104" s="5" t="s">
        <v>2357</v>
      </c>
      <c r="C104" s="5"/>
      <c r="D104" s="5"/>
      <c r="E104" s="5"/>
      <c r="G104" t="str">
        <f t="shared" si="3"/>
        <v>Y</v>
      </c>
    </row>
    <row r="105" spans="1:7">
      <c r="A105" s="4" t="s">
        <v>3377</v>
      </c>
      <c r="B105" s="5" t="s">
        <v>2783</v>
      </c>
      <c r="C105" s="5"/>
      <c r="D105" s="5" t="s">
        <v>2298</v>
      </c>
      <c r="E105" s="5"/>
      <c r="G105" t="str">
        <f t="shared" si="3"/>
        <v>Y</v>
      </c>
    </row>
    <row r="106" spans="1:7">
      <c r="A106" s="4" t="s">
        <v>2549</v>
      </c>
      <c r="B106" s="5" t="s">
        <v>2367</v>
      </c>
      <c r="C106" s="5"/>
      <c r="D106" s="5" t="s">
        <v>3263</v>
      </c>
      <c r="E106" s="5"/>
      <c r="G106" t="str">
        <f t="shared" si="3"/>
        <v>Y</v>
      </c>
    </row>
    <row r="107" spans="1:7">
      <c r="A107" s="11" t="s">
        <v>130</v>
      </c>
      <c r="B107" s="5" t="s">
        <v>3378</v>
      </c>
      <c r="C107" s="5"/>
      <c r="D107" s="5" t="s">
        <v>2487</v>
      </c>
      <c r="E107" s="5"/>
      <c r="G107" t="str">
        <f t="shared" si="3"/>
        <v>Y</v>
      </c>
    </row>
    <row r="108" spans="1:7">
      <c r="A108" s="11" t="s">
        <v>129</v>
      </c>
      <c r="B108" s="5" t="s">
        <v>2298</v>
      </c>
      <c r="C108" s="5"/>
      <c r="D108" s="5" t="s">
        <v>2446</v>
      </c>
      <c r="E108" s="5"/>
      <c r="G108" t="str">
        <f t="shared" si="3"/>
        <v>Y</v>
      </c>
    </row>
    <row r="109" spans="1:7">
      <c r="A109" s="4" t="s">
        <v>2555</v>
      </c>
      <c r="B109" s="5" t="s">
        <v>3379</v>
      </c>
      <c r="C109" s="5"/>
      <c r="D109" s="5" t="s">
        <v>3380</v>
      </c>
      <c r="E109" s="5"/>
      <c r="G109" t="str">
        <f t="shared" si="3"/>
        <v>Y</v>
      </c>
    </row>
    <row r="110" spans="1:7">
      <c r="A110" s="4" t="s">
        <v>2560</v>
      </c>
      <c r="B110" s="5" t="s">
        <v>3326</v>
      </c>
      <c r="C110" s="5"/>
      <c r="D110" s="5" t="s">
        <v>3108</v>
      </c>
      <c r="E110" s="5"/>
      <c r="G110" t="str">
        <f t="shared" si="3"/>
        <v>Y</v>
      </c>
    </row>
    <row r="111" spans="1:7">
      <c r="A111" s="11" t="s">
        <v>128</v>
      </c>
      <c r="B111" s="5" t="s">
        <v>2357</v>
      </c>
      <c r="C111" s="5"/>
      <c r="D111" s="5"/>
      <c r="E111" s="5"/>
      <c r="G111" t="str">
        <f t="shared" si="3"/>
        <v>Y</v>
      </c>
    </row>
    <row r="112" spans="1:7">
      <c r="A112" s="4" t="s">
        <v>3132</v>
      </c>
      <c r="B112" s="5" t="s">
        <v>2323</v>
      </c>
      <c r="C112" s="5"/>
      <c r="D112" s="5" t="s">
        <v>2685</v>
      </c>
      <c r="E112" s="5"/>
      <c r="G112" t="str">
        <f t="shared" si="3"/>
        <v>Y</v>
      </c>
    </row>
    <row r="113" spans="1:7">
      <c r="A113" s="4" t="s">
        <v>3381</v>
      </c>
      <c r="B113" s="5" t="s">
        <v>2367</v>
      </c>
      <c r="C113" s="5"/>
      <c r="D113" s="5" t="s">
        <v>2562</v>
      </c>
      <c r="E113" s="5"/>
      <c r="G113" t="str">
        <f t="shared" si="3"/>
        <v>Y</v>
      </c>
    </row>
    <row r="114" spans="1:7">
      <c r="A114" s="4" t="s">
        <v>2563</v>
      </c>
      <c r="B114" s="5" t="s">
        <v>3382</v>
      </c>
      <c r="C114" s="5"/>
      <c r="D114" s="5" t="s">
        <v>3383</v>
      </c>
      <c r="E114" s="5"/>
      <c r="G114" t="str">
        <f t="shared" si="3"/>
        <v>Y</v>
      </c>
    </row>
    <row r="115" spans="1:7">
      <c r="A115" s="4" t="s">
        <v>3138</v>
      </c>
      <c r="B115" s="5" t="s">
        <v>2451</v>
      </c>
      <c r="C115" s="5"/>
      <c r="D115" s="5" t="s">
        <v>3384</v>
      </c>
      <c r="E115" s="5"/>
      <c r="G115" t="str">
        <f t="shared" si="3"/>
        <v>Y</v>
      </c>
    </row>
    <row r="116" spans="1:7">
      <c r="A116" s="4" t="s">
        <v>3139</v>
      </c>
      <c r="B116" s="5"/>
      <c r="C116" s="5"/>
      <c r="D116" s="5" t="s">
        <v>2409</v>
      </c>
      <c r="E116" s="5"/>
      <c r="G116" t="str">
        <f t="shared" si="3"/>
        <v>Y</v>
      </c>
    </row>
    <row r="117" spans="1:7">
      <c r="A117" s="4" t="s">
        <v>3140</v>
      </c>
      <c r="B117" s="5" t="s">
        <v>2604</v>
      </c>
      <c r="C117" s="5"/>
      <c r="D117" s="5" t="s">
        <v>3149</v>
      </c>
      <c r="E117" s="5"/>
      <c r="G117" t="str">
        <f t="shared" si="3"/>
        <v>False</v>
      </c>
    </row>
    <row r="118" spans="1:7">
      <c r="A118" s="4" t="s">
        <v>3385</v>
      </c>
      <c r="B118" s="5" t="s">
        <v>3386</v>
      </c>
      <c r="C118" s="5" t="s">
        <v>3387</v>
      </c>
      <c r="D118" s="5" t="s">
        <v>3388</v>
      </c>
      <c r="E118" s="5" t="s">
        <v>3389</v>
      </c>
      <c r="G118" t="str">
        <f t="shared" si="3"/>
        <v>False</v>
      </c>
    </row>
    <row r="119" spans="1:7">
      <c r="A119" s="4" t="s">
        <v>2568</v>
      </c>
      <c r="B119" s="5" t="s">
        <v>3390</v>
      </c>
      <c r="C119" s="5"/>
      <c r="D119" s="5" t="s">
        <v>3391</v>
      </c>
      <c r="E119" s="5"/>
      <c r="G119" t="str">
        <f t="shared" si="3"/>
        <v>Y</v>
      </c>
    </row>
    <row r="120" spans="1:7">
      <c r="A120" s="4" t="s">
        <v>2573</v>
      </c>
      <c r="B120" s="5" t="s">
        <v>3392</v>
      </c>
      <c r="C120" s="5"/>
      <c r="D120" s="5" t="s">
        <v>3393</v>
      </c>
      <c r="E120" s="5"/>
      <c r="G120" t="str">
        <f t="shared" si="3"/>
        <v>Y</v>
      </c>
    </row>
    <row r="121" spans="1:7">
      <c r="A121" s="4" t="s">
        <v>3154</v>
      </c>
      <c r="B121" s="5" t="s">
        <v>3394</v>
      </c>
      <c r="C121" s="5"/>
      <c r="D121" s="5" t="s">
        <v>3395</v>
      </c>
      <c r="E121" s="5"/>
      <c r="G121" t="str">
        <f t="shared" si="3"/>
        <v>Y</v>
      </c>
    </row>
    <row r="122" spans="1:7">
      <c r="A122" s="4" t="s">
        <v>2576</v>
      </c>
      <c r="B122" s="5" t="s">
        <v>3396</v>
      </c>
      <c r="C122" s="5"/>
      <c r="D122" s="5" t="s">
        <v>3397</v>
      </c>
      <c r="E122" s="5"/>
      <c r="G122" t="str">
        <f t="shared" si="3"/>
        <v>Y</v>
      </c>
    </row>
    <row r="123" spans="1:7">
      <c r="A123" s="4" t="s">
        <v>2577</v>
      </c>
      <c r="B123" s="5" t="s">
        <v>3398</v>
      </c>
      <c r="C123" s="5"/>
      <c r="D123" s="5" t="s">
        <v>2954</v>
      </c>
      <c r="E123" s="5"/>
      <c r="G123" t="str">
        <f t="shared" si="3"/>
        <v>Y</v>
      </c>
    </row>
    <row r="124" spans="1:7">
      <c r="A124" s="4" t="s">
        <v>2582</v>
      </c>
      <c r="B124" s="5" t="s">
        <v>3399</v>
      </c>
      <c r="C124" s="5"/>
      <c r="D124" s="5" t="s">
        <v>3400</v>
      </c>
      <c r="E124" s="5"/>
      <c r="G124" t="str">
        <f t="shared" si="3"/>
        <v>Y</v>
      </c>
    </row>
    <row r="125" spans="1:7">
      <c r="A125" s="4" t="s">
        <v>3951</v>
      </c>
      <c r="B125" s="5" t="s">
        <v>3402</v>
      </c>
      <c r="C125" s="5"/>
      <c r="D125" s="5" t="s">
        <v>3403</v>
      </c>
      <c r="E125" s="5"/>
      <c r="G125" t="str">
        <f t="shared" si="3"/>
        <v>Y</v>
      </c>
    </row>
    <row r="126" spans="1:7">
      <c r="A126" s="4" t="s">
        <v>2589</v>
      </c>
      <c r="B126" s="5" t="s">
        <v>3404</v>
      </c>
      <c r="C126" s="5"/>
      <c r="D126" s="5" t="s">
        <v>3405</v>
      </c>
      <c r="E126" s="5"/>
      <c r="G126" t="str">
        <f t="shared" si="3"/>
        <v>Y</v>
      </c>
    </row>
    <row r="127" spans="1:7">
      <c r="A127" s="4" t="s">
        <v>2592</v>
      </c>
      <c r="B127" s="5"/>
      <c r="C127" s="5"/>
      <c r="D127" s="5" t="s">
        <v>2904</v>
      </c>
      <c r="E127" s="5"/>
      <c r="G127" t="str">
        <f t="shared" si="3"/>
        <v>Y</v>
      </c>
    </row>
    <row r="128" spans="1:7">
      <c r="A128" s="4" t="s">
        <v>2594</v>
      </c>
      <c r="B128" s="5" t="s">
        <v>3406</v>
      </c>
      <c r="C128" s="5"/>
      <c r="D128" s="5"/>
      <c r="E128" s="5"/>
      <c r="G128" t="str">
        <f t="shared" si="3"/>
        <v>Y</v>
      </c>
    </row>
    <row r="129" spans="1:7">
      <c r="A129" s="4" t="s">
        <v>3166</v>
      </c>
      <c r="B129" s="5"/>
      <c r="C129" s="5"/>
      <c r="D129" s="5" t="s">
        <v>3407</v>
      </c>
      <c r="E129" s="5"/>
      <c r="G129" t="str">
        <f t="shared" si="3"/>
        <v>Y</v>
      </c>
    </row>
    <row r="130" spans="1:7">
      <c r="A130" s="4" t="s">
        <v>3980</v>
      </c>
      <c r="B130" s="5" t="s">
        <v>3409</v>
      </c>
      <c r="C130" s="5"/>
      <c r="D130" s="5" t="s">
        <v>3410</v>
      </c>
      <c r="E130" s="5"/>
      <c r="G130" t="str">
        <f t="shared" si="3"/>
        <v>Y</v>
      </c>
    </row>
    <row r="131" spans="1:7">
      <c r="A131" s="4" t="s">
        <v>2598</v>
      </c>
      <c r="B131" s="5" t="s">
        <v>2412</v>
      </c>
      <c r="C131" s="5"/>
      <c r="D131" s="5" t="s">
        <v>2783</v>
      </c>
      <c r="E131" s="5"/>
      <c r="G131" t="str">
        <f t="shared" si="3"/>
        <v>Y</v>
      </c>
    </row>
    <row r="132" spans="1:7">
      <c r="A132" s="4" t="s">
        <v>3954</v>
      </c>
      <c r="B132" s="5" t="s">
        <v>3412</v>
      </c>
      <c r="C132" s="5"/>
      <c r="D132" s="5"/>
      <c r="E132" s="5"/>
      <c r="G132" t="str">
        <f t="shared" si="3"/>
        <v>Y</v>
      </c>
    </row>
    <row r="133" spans="1:7">
      <c r="A133" s="4" t="s">
        <v>2599</v>
      </c>
      <c r="B133" s="5" t="s">
        <v>2926</v>
      </c>
      <c r="C133" s="5"/>
      <c r="D133" s="5"/>
      <c r="E133" s="5"/>
      <c r="G133" t="str">
        <f t="shared" ref="G133:G169" si="4">IF(ISNA(VLOOKUP(A133,Area_Country,2,FALSE)),"False","Y")</f>
        <v>Y</v>
      </c>
    </row>
    <row r="134" spans="1:7">
      <c r="A134" s="4" t="s">
        <v>2601</v>
      </c>
      <c r="B134" s="5" t="s">
        <v>2913</v>
      </c>
      <c r="C134" s="5"/>
      <c r="D134" s="5" t="s">
        <v>2451</v>
      </c>
      <c r="E134" s="5"/>
      <c r="G134" t="str">
        <f t="shared" si="4"/>
        <v>Y</v>
      </c>
    </row>
    <row r="135" spans="1:7">
      <c r="A135" s="4" t="s">
        <v>3171</v>
      </c>
      <c r="B135" s="5"/>
      <c r="C135" s="5"/>
      <c r="D135" s="5" t="s">
        <v>2288</v>
      </c>
      <c r="E135" s="5"/>
      <c r="G135" t="str">
        <f t="shared" si="4"/>
        <v>Y</v>
      </c>
    </row>
    <row r="136" spans="1:7">
      <c r="A136" s="4" t="s">
        <v>2603</v>
      </c>
      <c r="B136" s="5" t="s">
        <v>3413</v>
      </c>
      <c r="C136" s="5"/>
      <c r="D136" s="5" t="s">
        <v>3414</v>
      </c>
      <c r="E136" s="5"/>
      <c r="G136" t="str">
        <f t="shared" si="4"/>
        <v>Y</v>
      </c>
    </row>
    <row r="137" spans="1:7">
      <c r="A137" s="4" t="s">
        <v>2605</v>
      </c>
      <c r="B137" s="5"/>
      <c r="C137" s="5"/>
      <c r="D137" s="5" t="s">
        <v>2684</v>
      </c>
      <c r="E137" s="5"/>
      <c r="G137" t="str">
        <f t="shared" si="4"/>
        <v>Y</v>
      </c>
    </row>
    <row r="138" spans="1:7">
      <c r="A138" s="4" t="s">
        <v>2606</v>
      </c>
      <c r="B138" s="5" t="s">
        <v>3415</v>
      </c>
      <c r="C138" s="5"/>
      <c r="D138" s="5" t="s">
        <v>3416</v>
      </c>
      <c r="E138" s="5"/>
      <c r="G138" t="str">
        <f t="shared" si="4"/>
        <v>Y</v>
      </c>
    </row>
    <row r="139" spans="1:7">
      <c r="A139" s="4" t="s">
        <v>2611</v>
      </c>
      <c r="B139" s="5" t="s">
        <v>2591</v>
      </c>
      <c r="C139" s="5"/>
      <c r="D139" s="5" t="s">
        <v>2297</v>
      </c>
      <c r="E139" s="5"/>
      <c r="G139" t="str">
        <f t="shared" si="4"/>
        <v>Y</v>
      </c>
    </row>
    <row r="140" spans="1:7">
      <c r="A140" s="4" t="s">
        <v>2615</v>
      </c>
      <c r="B140" s="5" t="s">
        <v>2647</v>
      </c>
      <c r="C140" s="5"/>
      <c r="D140" s="5" t="s">
        <v>2446</v>
      </c>
      <c r="E140" s="5"/>
      <c r="G140" t="str">
        <f t="shared" si="4"/>
        <v>Y</v>
      </c>
    </row>
    <row r="141" spans="1:7">
      <c r="A141" s="4" t="s">
        <v>3955</v>
      </c>
      <c r="B141" s="5"/>
      <c r="C141" s="5"/>
      <c r="D141" s="5" t="s">
        <v>2288</v>
      </c>
      <c r="E141" s="5"/>
      <c r="G141" t="str">
        <f t="shared" si="4"/>
        <v>Y</v>
      </c>
    </row>
    <row r="142" spans="1:7">
      <c r="A142" s="4" t="s">
        <v>3417</v>
      </c>
      <c r="B142" s="5"/>
      <c r="C142" s="5"/>
      <c r="D142" s="5" t="s">
        <v>3418</v>
      </c>
      <c r="E142" s="5"/>
      <c r="G142" t="str">
        <f t="shared" si="4"/>
        <v>Y</v>
      </c>
    </row>
    <row r="143" spans="1:7">
      <c r="A143" s="4" t="s">
        <v>3183</v>
      </c>
      <c r="B143" s="5"/>
      <c r="C143" s="5"/>
      <c r="D143" s="5" t="s">
        <v>3300</v>
      </c>
      <c r="E143" s="5"/>
      <c r="G143" t="str">
        <f t="shared" si="4"/>
        <v>Y</v>
      </c>
    </row>
    <row r="144" spans="1:7">
      <c r="A144" s="4" t="s">
        <v>3184</v>
      </c>
      <c r="B144" s="5" t="s">
        <v>2793</v>
      </c>
      <c r="C144" s="5"/>
      <c r="D144" s="5" t="s">
        <v>3107</v>
      </c>
      <c r="E144" s="5"/>
      <c r="G144" t="str">
        <f t="shared" si="4"/>
        <v>Y</v>
      </c>
    </row>
    <row r="145" spans="1:7">
      <c r="A145" s="4" t="s">
        <v>3185</v>
      </c>
      <c r="B145" s="5" t="s">
        <v>3419</v>
      </c>
      <c r="C145" s="5"/>
      <c r="D145" s="5" t="s">
        <v>3148</v>
      </c>
      <c r="E145" s="5"/>
      <c r="G145" t="str">
        <f t="shared" si="4"/>
        <v>Y</v>
      </c>
    </row>
    <row r="146" spans="1:7">
      <c r="A146" s="4" t="s">
        <v>2652</v>
      </c>
      <c r="B146" s="5" t="s">
        <v>3420</v>
      </c>
      <c r="C146" s="5" t="s">
        <v>3387</v>
      </c>
      <c r="D146" s="5" t="s">
        <v>3421</v>
      </c>
      <c r="E146" s="5" t="s">
        <v>3389</v>
      </c>
      <c r="G146" t="str">
        <f t="shared" si="4"/>
        <v>Y</v>
      </c>
    </row>
    <row r="147" spans="1:7">
      <c r="A147" s="4" t="s">
        <v>3192</v>
      </c>
      <c r="B147" s="5"/>
      <c r="C147" s="5"/>
      <c r="D147" s="5" t="s">
        <v>3422</v>
      </c>
      <c r="E147" s="5"/>
      <c r="G147" t="str">
        <f t="shared" si="4"/>
        <v>Y</v>
      </c>
    </row>
    <row r="148" spans="1:7">
      <c r="A148" s="4" t="s">
        <v>3423</v>
      </c>
      <c r="B148" s="5" t="s">
        <v>3424</v>
      </c>
      <c r="C148" s="5"/>
      <c r="D148" s="5" t="s">
        <v>3425</v>
      </c>
      <c r="E148" s="5"/>
      <c r="G148" t="str">
        <f t="shared" si="4"/>
        <v>False</v>
      </c>
    </row>
    <row r="149" spans="1:7">
      <c r="A149" s="4" t="s">
        <v>3426</v>
      </c>
      <c r="B149" s="5" t="s">
        <v>3427</v>
      </c>
      <c r="C149" s="5" t="s">
        <v>3428</v>
      </c>
      <c r="D149" s="5" t="s">
        <v>3429</v>
      </c>
      <c r="E149" s="5" t="s">
        <v>3430</v>
      </c>
      <c r="G149" t="str">
        <f t="shared" si="4"/>
        <v>False</v>
      </c>
    </row>
    <row r="150" spans="1:7">
      <c r="A150" s="4" t="s">
        <v>2620</v>
      </c>
      <c r="B150" s="5" t="s">
        <v>3431</v>
      </c>
      <c r="C150" s="5"/>
      <c r="D150" s="5" t="s">
        <v>3432</v>
      </c>
      <c r="E150" s="5"/>
      <c r="G150" t="str">
        <f t="shared" si="4"/>
        <v>Y</v>
      </c>
    </row>
    <row r="151" spans="1:7">
      <c r="A151" s="4" t="s">
        <v>2625</v>
      </c>
      <c r="B151" s="5" t="s">
        <v>3433</v>
      </c>
      <c r="C151" s="5" t="s">
        <v>3428</v>
      </c>
      <c r="D151" s="5" t="s">
        <v>3434</v>
      </c>
      <c r="E151" s="5" t="s">
        <v>3430</v>
      </c>
      <c r="G151" t="str">
        <f t="shared" si="4"/>
        <v>Y</v>
      </c>
    </row>
    <row r="152" spans="1:7">
      <c r="A152" s="4" t="s">
        <v>2630</v>
      </c>
      <c r="B152" s="5" t="s">
        <v>3435</v>
      </c>
      <c r="C152" s="5"/>
      <c r="D152" s="5" t="s">
        <v>3436</v>
      </c>
      <c r="E152" s="5"/>
      <c r="G152" t="str">
        <f t="shared" si="4"/>
        <v>Y</v>
      </c>
    </row>
    <row r="153" spans="1:7">
      <c r="A153" s="4" t="s">
        <v>3437</v>
      </c>
      <c r="B153" s="5"/>
      <c r="C153" s="5"/>
      <c r="D153" s="5" t="s">
        <v>3220</v>
      </c>
      <c r="E153" s="5"/>
      <c r="G153" t="str">
        <f t="shared" si="4"/>
        <v>False</v>
      </c>
    </row>
    <row r="154" spans="1:7">
      <c r="A154" s="4" t="s">
        <v>3438</v>
      </c>
      <c r="B154" s="5" t="s">
        <v>3439</v>
      </c>
      <c r="C154" s="5" t="s">
        <v>2845</v>
      </c>
      <c r="D154" s="5" t="s">
        <v>3440</v>
      </c>
      <c r="E154" s="5" t="s">
        <v>3072</v>
      </c>
      <c r="G154" t="str">
        <f t="shared" si="4"/>
        <v>False</v>
      </c>
    </row>
    <row r="155" spans="1:7">
      <c r="A155" s="4" t="s">
        <v>2634</v>
      </c>
      <c r="B155" s="5" t="s">
        <v>3441</v>
      </c>
      <c r="C155" s="5"/>
      <c r="D155" s="5" t="s">
        <v>3442</v>
      </c>
      <c r="E155" s="5"/>
      <c r="G155" t="str">
        <f t="shared" si="4"/>
        <v>Y</v>
      </c>
    </row>
    <row r="156" spans="1:7">
      <c r="A156" s="4" t="s">
        <v>3219</v>
      </c>
      <c r="B156" s="5" t="s">
        <v>3443</v>
      </c>
      <c r="C156" s="5" t="s">
        <v>2845</v>
      </c>
      <c r="D156" s="5" t="s">
        <v>3304</v>
      </c>
      <c r="E156" s="5" t="s">
        <v>2342</v>
      </c>
      <c r="G156" t="str">
        <f t="shared" si="4"/>
        <v>Y</v>
      </c>
    </row>
    <row r="157" spans="1:7">
      <c r="A157" s="4" t="s">
        <v>2639</v>
      </c>
      <c r="B157" s="5" t="s">
        <v>3164</v>
      </c>
      <c r="C157" s="5"/>
      <c r="D157" s="5"/>
      <c r="E157" s="5"/>
      <c r="G157" t="str">
        <f t="shared" si="4"/>
        <v>Y</v>
      </c>
    </row>
    <row r="158" spans="1:7">
      <c r="A158" s="4" t="s">
        <v>3444</v>
      </c>
      <c r="B158" s="5" t="s">
        <v>2434</v>
      </c>
      <c r="C158" s="5"/>
      <c r="D158" s="5" t="s">
        <v>2911</v>
      </c>
      <c r="E158" s="5"/>
      <c r="G158" t="str">
        <f t="shared" si="4"/>
        <v>Y</v>
      </c>
    </row>
    <row r="159" spans="1:7">
      <c r="A159" s="4" t="s">
        <v>2640</v>
      </c>
      <c r="B159" s="5" t="s">
        <v>3445</v>
      </c>
      <c r="C159" s="5"/>
      <c r="D159" s="5" t="s">
        <v>3446</v>
      </c>
      <c r="E159" s="5" t="s">
        <v>3365</v>
      </c>
      <c r="G159" t="str">
        <f t="shared" si="4"/>
        <v>Y</v>
      </c>
    </row>
    <row r="160" spans="1:7">
      <c r="A160" s="4" t="s">
        <v>2645</v>
      </c>
      <c r="B160" s="5"/>
      <c r="C160" s="5"/>
      <c r="D160" s="5" t="s">
        <v>2389</v>
      </c>
      <c r="E160" s="5"/>
      <c r="G160" t="str">
        <f t="shared" si="4"/>
        <v>Y</v>
      </c>
    </row>
    <row r="161" spans="1:7">
      <c r="A161" s="4" t="s">
        <v>2648</v>
      </c>
      <c r="B161" s="5" t="s">
        <v>3165</v>
      </c>
      <c r="C161" s="5"/>
      <c r="D161" s="5" t="s">
        <v>3447</v>
      </c>
      <c r="E161" s="5"/>
      <c r="G161" t="str">
        <f t="shared" si="4"/>
        <v>Y</v>
      </c>
    </row>
    <row r="162" spans="1:7">
      <c r="A162" s="4" t="s">
        <v>2649</v>
      </c>
      <c r="B162" s="5" t="s">
        <v>3448</v>
      </c>
      <c r="C162" s="5"/>
      <c r="D162" s="5" t="s">
        <v>3449</v>
      </c>
      <c r="E162" s="5" t="s">
        <v>3450</v>
      </c>
      <c r="G162" t="str">
        <f t="shared" si="4"/>
        <v>Y</v>
      </c>
    </row>
    <row r="163" spans="1:7">
      <c r="A163" s="4" t="s">
        <v>3451</v>
      </c>
      <c r="B163" s="5" t="s">
        <v>2596</v>
      </c>
      <c r="C163" s="5"/>
      <c r="D163" s="5"/>
      <c r="E163" s="5"/>
      <c r="G163" t="str">
        <f t="shared" si="4"/>
        <v>Y</v>
      </c>
    </row>
    <row r="164" spans="1:7">
      <c r="A164" s="4" t="s">
        <v>3957</v>
      </c>
      <c r="B164" s="5" t="s">
        <v>2913</v>
      </c>
      <c r="C164" s="5"/>
      <c r="D164" s="5" t="s">
        <v>2423</v>
      </c>
      <c r="E164" s="5"/>
      <c r="G164" t="str">
        <f t="shared" si="4"/>
        <v>Y</v>
      </c>
    </row>
    <row r="165" spans="1:7">
      <c r="A165" s="4" t="s">
        <v>2656</v>
      </c>
      <c r="B165" s="5" t="s">
        <v>3453</v>
      </c>
      <c r="C165" s="5"/>
      <c r="D165" s="5" t="s">
        <v>3454</v>
      </c>
      <c r="E165" s="5"/>
      <c r="G165" t="str">
        <f t="shared" si="4"/>
        <v>Y</v>
      </c>
    </row>
    <row r="166" spans="1:7">
      <c r="A166" s="4" t="s">
        <v>3958</v>
      </c>
      <c r="B166" s="5"/>
      <c r="C166" s="5"/>
      <c r="D166" s="5" t="s">
        <v>3456</v>
      </c>
      <c r="E166" s="5"/>
      <c r="G166" t="str">
        <f t="shared" si="4"/>
        <v>Y</v>
      </c>
    </row>
    <row r="167" spans="1:7">
      <c r="A167" s="4" t="s">
        <v>3234</v>
      </c>
      <c r="B167" s="5" t="s">
        <v>3457</v>
      </c>
      <c r="C167" s="5"/>
      <c r="D167" s="5" t="s">
        <v>3458</v>
      </c>
      <c r="E167" s="5"/>
      <c r="G167" t="str">
        <f t="shared" si="4"/>
        <v>False</v>
      </c>
    </row>
    <row r="168" spans="1:7">
      <c r="A168" s="4" t="s">
        <v>3459</v>
      </c>
      <c r="B168" s="5" t="s">
        <v>3460</v>
      </c>
      <c r="C168" s="5"/>
      <c r="D168" s="5" t="s">
        <v>3461</v>
      </c>
      <c r="E168" s="5"/>
      <c r="G168" t="str">
        <f t="shared" si="4"/>
        <v>False</v>
      </c>
    </row>
    <row r="169" spans="1:7">
      <c r="A169" s="4" t="s">
        <v>2660</v>
      </c>
      <c r="B169" s="5" t="s">
        <v>3462</v>
      </c>
      <c r="C169" s="5" t="s">
        <v>3463</v>
      </c>
      <c r="D169" s="5" t="s">
        <v>3464</v>
      </c>
      <c r="E169" s="5" t="s">
        <v>3278</v>
      </c>
      <c r="G169" t="str">
        <f t="shared" si="4"/>
        <v>False</v>
      </c>
    </row>
    <row r="170" spans="1:7">
      <c r="A170" s="2" t="s">
        <v>3465</v>
      </c>
    </row>
  </sheetData>
  <mergeCells count="3">
    <mergeCell ref="A3:A4"/>
    <mergeCell ref="B3:C3"/>
    <mergeCell ref="D3:E3"/>
  </mergeCells>
  <phoneticPr fontId="5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"/>
  <sheetViews>
    <sheetView topLeftCell="A107" workbookViewId="0">
      <selection activeCell="A120" sqref="A120"/>
    </sheetView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3931</v>
      </c>
    </row>
    <row r="2" spans="1:7">
      <c r="A2" s="2" t="s">
        <v>2666</v>
      </c>
    </row>
    <row r="3" spans="1:7">
      <c r="A3" s="187" t="s">
        <v>2667</v>
      </c>
      <c r="B3" s="189" t="s">
        <v>2822</v>
      </c>
      <c r="C3" s="190"/>
      <c r="D3" s="189" t="s">
        <v>2823</v>
      </c>
      <c r="E3" s="190"/>
    </row>
    <row r="4" spans="1:7">
      <c r="A4" s="188"/>
      <c r="B4" s="3" t="s">
        <v>2670</v>
      </c>
      <c r="C4" s="3" t="s">
        <v>2671</v>
      </c>
      <c r="D4" s="3" t="s">
        <v>2670</v>
      </c>
      <c r="E4" s="3" t="s">
        <v>2671</v>
      </c>
    </row>
    <row r="5" spans="1:7">
      <c r="A5" s="4" t="s">
        <v>2282</v>
      </c>
      <c r="B5" s="5" t="s">
        <v>2824</v>
      </c>
      <c r="C5" s="5" t="s">
        <v>2825</v>
      </c>
      <c r="D5" s="5" t="s">
        <v>2826</v>
      </c>
      <c r="E5" s="5" t="s">
        <v>2827</v>
      </c>
      <c r="G5" t="str">
        <f t="shared" ref="G5:G36" si="0">IF(ISNA(VLOOKUP(A5,Area_Country,2,FALSE)),"False","Y")</f>
        <v>False</v>
      </c>
    </row>
    <row r="6" spans="1:7">
      <c r="A6" s="4" t="s">
        <v>2676</v>
      </c>
      <c r="B6" s="5" t="s">
        <v>2828</v>
      </c>
      <c r="C6" s="5" t="s">
        <v>2829</v>
      </c>
      <c r="D6" s="5" t="s">
        <v>2830</v>
      </c>
      <c r="E6" s="5" t="s">
        <v>2831</v>
      </c>
      <c r="G6" t="str">
        <f t="shared" si="0"/>
        <v>False</v>
      </c>
    </row>
    <row r="7" spans="1:7">
      <c r="A7" s="4" t="s">
        <v>2681</v>
      </c>
      <c r="B7" s="5" t="s">
        <v>2832</v>
      </c>
      <c r="C7" s="5"/>
      <c r="D7" s="5" t="s">
        <v>2833</v>
      </c>
      <c r="E7" s="5"/>
      <c r="G7" t="str">
        <f t="shared" si="0"/>
        <v>Y</v>
      </c>
    </row>
    <row r="8" spans="1:7">
      <c r="A8" s="4" t="s">
        <v>2683</v>
      </c>
      <c r="B8" s="5" t="s">
        <v>2834</v>
      </c>
      <c r="C8" s="5"/>
      <c r="D8" s="5" t="s">
        <v>2409</v>
      </c>
      <c r="E8" s="5"/>
      <c r="G8" t="str">
        <f t="shared" si="0"/>
        <v>Y</v>
      </c>
    </row>
    <row r="9" spans="1:7">
      <c r="A9" s="4" t="s">
        <v>2287</v>
      </c>
      <c r="B9" s="5" t="s">
        <v>2835</v>
      </c>
      <c r="C9" s="5"/>
      <c r="D9" s="5" t="s">
        <v>2836</v>
      </c>
      <c r="E9" s="5"/>
      <c r="G9" t="str">
        <f t="shared" si="0"/>
        <v>Y</v>
      </c>
    </row>
    <row r="10" spans="1:7">
      <c r="A10" s="4" t="s">
        <v>2289</v>
      </c>
      <c r="B10" s="5" t="s">
        <v>2837</v>
      </c>
      <c r="C10" s="5"/>
      <c r="D10" s="5" t="s">
        <v>2838</v>
      </c>
      <c r="E10" s="5" t="s">
        <v>2288</v>
      </c>
      <c r="G10" t="str">
        <f t="shared" si="0"/>
        <v>Y</v>
      </c>
    </row>
    <row r="11" spans="1:7">
      <c r="A11" s="4" t="s">
        <v>2292</v>
      </c>
      <c r="B11" s="5" t="s">
        <v>2839</v>
      </c>
      <c r="C11" s="5"/>
      <c r="D11" s="5" t="s">
        <v>2840</v>
      </c>
      <c r="E11" s="5"/>
      <c r="G11" t="str">
        <f t="shared" si="0"/>
        <v>Y</v>
      </c>
    </row>
    <row r="12" spans="1:7">
      <c r="A12" s="4" t="s">
        <v>2296</v>
      </c>
      <c r="B12" s="5" t="s">
        <v>2482</v>
      </c>
      <c r="C12" s="5"/>
      <c r="D12" s="5" t="s">
        <v>2841</v>
      </c>
      <c r="E12" s="5"/>
      <c r="G12" t="str">
        <f t="shared" si="0"/>
        <v>Y</v>
      </c>
    </row>
    <row r="13" spans="1:7">
      <c r="A13" s="4" t="s">
        <v>2300</v>
      </c>
      <c r="B13" s="5" t="s">
        <v>2842</v>
      </c>
      <c r="C13" s="5"/>
      <c r="D13" s="5" t="s">
        <v>2843</v>
      </c>
      <c r="E13" s="5"/>
      <c r="G13" t="str">
        <f t="shared" si="0"/>
        <v>Y</v>
      </c>
    </row>
    <row r="14" spans="1:7">
      <c r="A14" s="4" t="s">
        <v>2304</v>
      </c>
      <c r="B14" s="5" t="s">
        <v>2844</v>
      </c>
      <c r="C14" s="5"/>
      <c r="D14" s="5" t="s">
        <v>2845</v>
      </c>
      <c r="E14" s="5"/>
      <c r="G14" t="str">
        <f t="shared" si="0"/>
        <v>Y</v>
      </c>
    </row>
    <row r="15" spans="1:7">
      <c r="A15" s="4" t="s">
        <v>3944</v>
      </c>
      <c r="B15" s="5" t="s">
        <v>2846</v>
      </c>
      <c r="C15" s="5" t="s">
        <v>2847</v>
      </c>
      <c r="D15" s="5" t="s">
        <v>2848</v>
      </c>
      <c r="E15" s="5" t="s">
        <v>2849</v>
      </c>
      <c r="G15" t="str">
        <f t="shared" si="0"/>
        <v>Y</v>
      </c>
    </row>
    <row r="16" spans="1:7">
      <c r="A16" s="4" t="s">
        <v>2314</v>
      </c>
      <c r="B16" s="5" t="s">
        <v>2850</v>
      </c>
      <c r="C16" s="5"/>
      <c r="D16" s="5" t="s">
        <v>2851</v>
      </c>
      <c r="E16" s="5"/>
      <c r="G16" t="str">
        <f t="shared" si="0"/>
        <v>Y</v>
      </c>
    </row>
    <row r="17" spans="1:7">
      <c r="A17" s="4" t="s">
        <v>2317</v>
      </c>
      <c r="B17" s="5" t="s">
        <v>2852</v>
      </c>
      <c r="C17" s="5"/>
      <c r="D17" s="5" t="s">
        <v>2853</v>
      </c>
      <c r="E17" s="5"/>
      <c r="G17" t="str">
        <f t="shared" si="0"/>
        <v>Y</v>
      </c>
    </row>
    <row r="18" spans="1:7">
      <c r="A18" s="4" t="s">
        <v>2322</v>
      </c>
      <c r="B18" s="5" t="s">
        <v>2854</v>
      </c>
      <c r="C18" s="5"/>
      <c r="D18" s="5" t="s">
        <v>2855</v>
      </c>
      <c r="E18" s="5"/>
      <c r="G18" t="str">
        <f t="shared" si="0"/>
        <v>Y</v>
      </c>
    </row>
    <row r="19" spans="1:7">
      <c r="A19" s="4" t="s">
        <v>2709</v>
      </c>
      <c r="B19" s="5" t="s">
        <v>2856</v>
      </c>
      <c r="C19" s="5"/>
      <c r="D19" s="5" t="s">
        <v>2571</v>
      </c>
      <c r="E19" s="5"/>
      <c r="G19" t="str">
        <f t="shared" si="0"/>
        <v>Y</v>
      </c>
    </row>
    <row r="20" spans="1:7">
      <c r="A20" s="4" t="s">
        <v>2324</v>
      </c>
      <c r="B20" s="5" t="s">
        <v>2857</v>
      </c>
      <c r="C20" s="5"/>
      <c r="D20" s="5" t="s">
        <v>2858</v>
      </c>
      <c r="E20" s="5"/>
      <c r="G20" t="str">
        <f t="shared" si="0"/>
        <v>Y</v>
      </c>
    </row>
    <row r="21" spans="1:7">
      <c r="A21" s="4" t="s">
        <v>2328</v>
      </c>
      <c r="B21" s="5" t="s">
        <v>2859</v>
      </c>
      <c r="C21" s="5" t="s">
        <v>2860</v>
      </c>
      <c r="D21" s="5" t="s">
        <v>2861</v>
      </c>
      <c r="E21" s="5" t="s">
        <v>2862</v>
      </c>
      <c r="G21" t="str">
        <f t="shared" si="0"/>
        <v>Y</v>
      </c>
    </row>
    <row r="22" spans="1:7">
      <c r="A22" s="4" t="s">
        <v>2333</v>
      </c>
      <c r="B22" s="5" t="s">
        <v>2863</v>
      </c>
      <c r="C22" s="5"/>
      <c r="D22" s="5" t="s">
        <v>2864</v>
      </c>
      <c r="E22" s="5"/>
      <c r="G22" t="str">
        <f t="shared" si="0"/>
        <v>Y</v>
      </c>
    </row>
    <row r="23" spans="1:7">
      <c r="A23" s="4" t="s">
        <v>2335</v>
      </c>
      <c r="B23" s="5" t="s">
        <v>2302</v>
      </c>
      <c r="C23" s="5"/>
      <c r="D23" s="5" t="s">
        <v>2389</v>
      </c>
      <c r="E23" s="5"/>
      <c r="G23" t="str">
        <f t="shared" si="0"/>
        <v>Y</v>
      </c>
    </row>
    <row r="24" spans="1:7">
      <c r="A24" s="4" t="s">
        <v>2340</v>
      </c>
      <c r="B24" s="5" t="s">
        <v>2865</v>
      </c>
      <c r="C24" s="5"/>
      <c r="D24" s="5"/>
      <c r="E24" s="5"/>
      <c r="G24" t="str">
        <f t="shared" si="0"/>
        <v>Y</v>
      </c>
    </row>
    <row r="25" spans="1:7">
      <c r="A25" s="4" t="s">
        <v>2343</v>
      </c>
      <c r="B25" s="5" t="s">
        <v>2866</v>
      </c>
      <c r="C25" s="5"/>
      <c r="D25" s="5" t="s">
        <v>2867</v>
      </c>
      <c r="E25" s="5"/>
      <c r="G25" t="str">
        <f t="shared" si="0"/>
        <v>Y</v>
      </c>
    </row>
    <row r="26" spans="1:7">
      <c r="A26" s="4" t="s">
        <v>3945</v>
      </c>
      <c r="B26" s="5" t="s">
        <v>2868</v>
      </c>
      <c r="C26" s="5" t="s">
        <v>2869</v>
      </c>
      <c r="D26" s="5" t="s">
        <v>2870</v>
      </c>
      <c r="E26" s="5" t="s">
        <v>2871</v>
      </c>
      <c r="G26" t="str">
        <f t="shared" si="0"/>
        <v>Y</v>
      </c>
    </row>
    <row r="27" spans="1:7">
      <c r="A27" s="4" t="s">
        <v>2351</v>
      </c>
      <c r="B27" s="5" t="s">
        <v>2872</v>
      </c>
      <c r="C27" s="5"/>
      <c r="D27" s="5" t="s">
        <v>2873</v>
      </c>
      <c r="E27" s="5" t="s">
        <v>2874</v>
      </c>
      <c r="G27" t="str">
        <f t="shared" si="0"/>
        <v>Y</v>
      </c>
    </row>
    <row r="28" spans="1:7">
      <c r="A28" s="4" t="s">
        <v>2356</v>
      </c>
      <c r="B28" s="5" t="s">
        <v>2290</v>
      </c>
      <c r="C28" s="5"/>
      <c r="D28" s="5" t="s">
        <v>2529</v>
      </c>
      <c r="E28" s="5"/>
      <c r="G28" t="str">
        <f t="shared" si="0"/>
        <v>Y</v>
      </c>
    </row>
    <row r="29" spans="1:7">
      <c r="A29" s="4" t="s">
        <v>2358</v>
      </c>
      <c r="B29" s="5" t="s">
        <v>2768</v>
      </c>
      <c r="C29" s="5"/>
      <c r="D29" s="5" t="s">
        <v>2418</v>
      </c>
      <c r="E29" s="5"/>
      <c r="G29" t="str">
        <f t="shared" si="0"/>
        <v>Y</v>
      </c>
    </row>
    <row r="30" spans="1:7">
      <c r="A30" s="4" t="s">
        <v>2360</v>
      </c>
      <c r="B30" s="5" t="s">
        <v>2595</v>
      </c>
      <c r="C30" s="5"/>
      <c r="D30" s="5" t="s">
        <v>2875</v>
      </c>
      <c r="E30" s="5"/>
      <c r="G30" t="str">
        <f t="shared" si="0"/>
        <v>Y</v>
      </c>
    </row>
    <row r="31" spans="1:7">
      <c r="A31" s="4" t="s">
        <v>2731</v>
      </c>
      <c r="B31" s="5"/>
      <c r="C31" s="5"/>
      <c r="D31" s="5" t="s">
        <v>2288</v>
      </c>
      <c r="E31" s="5"/>
      <c r="G31" t="str">
        <f t="shared" si="0"/>
        <v>Y</v>
      </c>
    </row>
    <row r="32" spans="1:7">
      <c r="A32" s="4" t="s">
        <v>2361</v>
      </c>
      <c r="B32" s="5" t="s">
        <v>2876</v>
      </c>
      <c r="C32" s="5" t="s">
        <v>2345</v>
      </c>
      <c r="D32" s="5" t="s">
        <v>2877</v>
      </c>
      <c r="E32" s="5" t="s">
        <v>2342</v>
      </c>
      <c r="G32" t="str">
        <f t="shared" si="0"/>
        <v>Y</v>
      </c>
    </row>
    <row r="33" spans="1:7">
      <c r="A33" s="4" t="s">
        <v>2366</v>
      </c>
      <c r="B33" s="5" t="s">
        <v>2878</v>
      </c>
      <c r="C33" s="5"/>
      <c r="D33" s="5" t="s">
        <v>2863</v>
      </c>
      <c r="E33" s="5"/>
      <c r="G33" t="str">
        <f t="shared" si="0"/>
        <v>Y</v>
      </c>
    </row>
    <row r="34" spans="1:7">
      <c r="A34" s="4" t="s">
        <v>2368</v>
      </c>
      <c r="B34" s="5" t="s">
        <v>2879</v>
      </c>
      <c r="C34" s="5" t="s">
        <v>2880</v>
      </c>
      <c r="D34" s="5" t="s">
        <v>2881</v>
      </c>
      <c r="E34" s="5" t="s">
        <v>2882</v>
      </c>
      <c r="G34" t="str">
        <f t="shared" si="0"/>
        <v>Y</v>
      </c>
    </row>
    <row r="35" spans="1:7">
      <c r="A35" s="4" t="s">
        <v>2373</v>
      </c>
      <c r="B35" s="5" t="s">
        <v>2883</v>
      </c>
      <c r="C35" s="5" t="s">
        <v>2884</v>
      </c>
      <c r="D35" s="5" t="s">
        <v>2885</v>
      </c>
      <c r="E35" s="5" t="s">
        <v>2886</v>
      </c>
      <c r="G35" t="str">
        <f t="shared" si="0"/>
        <v>Y</v>
      </c>
    </row>
    <row r="36" spans="1:7">
      <c r="A36" s="4" t="s">
        <v>2378</v>
      </c>
      <c r="B36" s="5" t="s">
        <v>2887</v>
      </c>
      <c r="C36" s="5"/>
      <c r="D36" s="5" t="s">
        <v>2888</v>
      </c>
      <c r="E36" s="5"/>
      <c r="G36" t="str">
        <f t="shared" si="0"/>
        <v>Y</v>
      </c>
    </row>
    <row r="37" spans="1:7">
      <c r="A37" s="4" t="s">
        <v>2745</v>
      </c>
      <c r="B37" s="5" t="s">
        <v>2442</v>
      </c>
      <c r="C37" s="5"/>
      <c r="D37" s="5" t="s">
        <v>2794</v>
      </c>
      <c r="E37" s="5"/>
      <c r="G37" t="str">
        <f t="shared" ref="G37:G68" si="1">IF(ISNA(VLOOKUP(A37,Area_Country,2,FALSE)),"False","Y")</f>
        <v>Y</v>
      </c>
    </row>
    <row r="38" spans="1:7">
      <c r="A38" s="4" t="s">
        <v>2382</v>
      </c>
      <c r="B38" s="5" t="s">
        <v>2889</v>
      </c>
      <c r="C38" s="5" t="s">
        <v>2819</v>
      </c>
      <c r="D38" s="5" t="s">
        <v>2890</v>
      </c>
      <c r="E38" s="5" t="s">
        <v>2891</v>
      </c>
      <c r="G38" t="str">
        <f t="shared" si="1"/>
        <v>Y</v>
      </c>
    </row>
    <row r="39" spans="1:7">
      <c r="A39" s="4" t="s">
        <v>2387</v>
      </c>
      <c r="B39" s="5" t="s">
        <v>2708</v>
      </c>
      <c r="C39" s="5"/>
      <c r="D39" s="5" t="s">
        <v>2892</v>
      </c>
      <c r="E39" s="5"/>
      <c r="G39" t="str">
        <f t="shared" si="1"/>
        <v>Y</v>
      </c>
    </row>
    <row r="40" spans="1:7">
      <c r="A40" s="4" t="s">
        <v>2390</v>
      </c>
      <c r="B40" s="5" t="s">
        <v>2893</v>
      </c>
      <c r="C40" s="5"/>
      <c r="D40" s="5" t="s">
        <v>2894</v>
      </c>
      <c r="E40" s="5"/>
      <c r="G40" t="str">
        <f t="shared" si="1"/>
        <v>Y</v>
      </c>
    </row>
    <row r="41" spans="1:7">
      <c r="A41" s="4" t="s">
        <v>2395</v>
      </c>
      <c r="B41" s="5" t="s">
        <v>2895</v>
      </c>
      <c r="C41" s="5"/>
      <c r="D41" s="5" t="s">
        <v>2487</v>
      </c>
      <c r="E41" s="5"/>
      <c r="G41" t="str">
        <f t="shared" si="1"/>
        <v>Y</v>
      </c>
    </row>
    <row r="42" spans="1:7">
      <c r="A42" s="4" t="s">
        <v>2396</v>
      </c>
      <c r="B42" s="5" t="s">
        <v>2553</v>
      </c>
      <c r="C42" s="5"/>
      <c r="D42" s="5" t="s">
        <v>2567</v>
      </c>
      <c r="E42" s="5"/>
      <c r="G42" t="str">
        <f t="shared" si="1"/>
        <v>Y</v>
      </c>
    </row>
    <row r="43" spans="1:7">
      <c r="A43" s="4" t="s">
        <v>3946</v>
      </c>
      <c r="B43" s="5" t="s">
        <v>2896</v>
      </c>
      <c r="C43" s="5" t="s">
        <v>2897</v>
      </c>
      <c r="D43" s="5" t="s">
        <v>2898</v>
      </c>
      <c r="E43" s="5" t="s">
        <v>2899</v>
      </c>
      <c r="G43" t="str">
        <f t="shared" si="1"/>
        <v>Y</v>
      </c>
    </row>
    <row r="44" spans="1:7">
      <c r="A44" s="4" t="s">
        <v>3960</v>
      </c>
      <c r="B44" s="5"/>
      <c r="C44" s="5"/>
      <c r="D44" s="5" t="s">
        <v>2790</v>
      </c>
      <c r="E44" s="5"/>
      <c r="G44" t="str">
        <f t="shared" si="1"/>
        <v>False</v>
      </c>
    </row>
    <row r="45" spans="1:7">
      <c r="A45" s="4" t="s">
        <v>2761</v>
      </c>
      <c r="B45" s="5" t="s">
        <v>2900</v>
      </c>
      <c r="C45" s="5"/>
      <c r="D45" s="5" t="s">
        <v>2901</v>
      </c>
      <c r="E45" s="5"/>
      <c r="G45" t="str">
        <f t="shared" si="1"/>
        <v>False</v>
      </c>
    </row>
    <row r="46" spans="1:7">
      <c r="A46" s="4" t="s">
        <v>2764</v>
      </c>
      <c r="B46" s="5" t="s">
        <v>2902</v>
      </c>
      <c r="C46" s="5"/>
      <c r="D46" s="5" t="s">
        <v>2532</v>
      </c>
      <c r="E46" s="5"/>
      <c r="G46" t="str">
        <f t="shared" si="1"/>
        <v>Y</v>
      </c>
    </row>
    <row r="47" spans="1:7">
      <c r="A47" s="4" t="s">
        <v>2767</v>
      </c>
      <c r="B47" s="5"/>
      <c r="C47" s="5"/>
      <c r="D47" s="5" t="s">
        <v>2316</v>
      </c>
      <c r="E47" s="5"/>
      <c r="G47" t="str">
        <f t="shared" si="1"/>
        <v>Y</v>
      </c>
    </row>
    <row r="48" spans="1:7">
      <c r="A48" s="4" t="s">
        <v>2406</v>
      </c>
      <c r="B48" s="5" t="s">
        <v>2903</v>
      </c>
      <c r="C48" s="5"/>
      <c r="D48" s="5"/>
      <c r="E48" s="5"/>
      <c r="G48" t="str">
        <f t="shared" si="1"/>
        <v>Y</v>
      </c>
    </row>
    <row r="49" spans="1:7">
      <c r="A49" s="4" t="s">
        <v>2771</v>
      </c>
      <c r="B49" s="5" t="s">
        <v>2904</v>
      </c>
      <c r="C49" s="5"/>
      <c r="D49" s="5"/>
      <c r="E49" s="5"/>
      <c r="G49" t="str">
        <f t="shared" si="1"/>
        <v>Y</v>
      </c>
    </row>
    <row r="50" spans="1:7">
      <c r="A50" s="4" t="s">
        <v>2408</v>
      </c>
      <c r="B50" s="5" t="s">
        <v>2905</v>
      </c>
      <c r="C50" s="5"/>
      <c r="D50" s="5"/>
      <c r="E50" s="5"/>
      <c r="G50" t="str">
        <f t="shared" si="1"/>
        <v>Y</v>
      </c>
    </row>
    <row r="51" spans="1:7">
      <c r="A51" s="4" t="s">
        <v>2775</v>
      </c>
      <c r="B51" s="5" t="s">
        <v>2487</v>
      </c>
      <c r="C51" s="5"/>
      <c r="D51" s="5" t="s">
        <v>2773</v>
      </c>
      <c r="E51" s="5"/>
      <c r="G51" t="str">
        <f t="shared" si="1"/>
        <v>Y</v>
      </c>
    </row>
    <row r="52" spans="1:7">
      <c r="A52" s="4" t="s">
        <v>2906</v>
      </c>
      <c r="B52" s="5"/>
      <c r="C52" s="5"/>
      <c r="D52" s="5" t="s">
        <v>2793</v>
      </c>
      <c r="E52" s="5"/>
      <c r="G52" t="str">
        <f t="shared" si="1"/>
        <v>Y</v>
      </c>
    </row>
    <row r="53" spans="1:7">
      <c r="A53" s="4" t="s">
        <v>2907</v>
      </c>
      <c r="B53" s="5"/>
      <c r="C53" s="5"/>
      <c r="D53" s="5" t="s">
        <v>2288</v>
      </c>
      <c r="E53" s="5"/>
      <c r="G53" t="str">
        <f t="shared" si="1"/>
        <v>Y</v>
      </c>
    </row>
    <row r="54" spans="1:7">
      <c r="A54" s="4" t="s">
        <v>2777</v>
      </c>
      <c r="B54" s="5"/>
      <c r="C54" s="5"/>
      <c r="D54" s="5" t="s">
        <v>2908</v>
      </c>
      <c r="E54" s="5"/>
      <c r="G54" t="str">
        <f t="shared" si="1"/>
        <v>Y</v>
      </c>
    </row>
    <row r="55" spans="1:7">
      <c r="A55" s="4" t="s">
        <v>2410</v>
      </c>
      <c r="B55" s="5" t="s">
        <v>2909</v>
      </c>
      <c r="C55" s="5"/>
      <c r="D55" s="5" t="s">
        <v>2910</v>
      </c>
      <c r="E55" s="5"/>
      <c r="G55" t="str">
        <f t="shared" si="1"/>
        <v>Y</v>
      </c>
    </row>
    <row r="56" spans="1:7">
      <c r="A56" s="4" t="s">
        <v>2779</v>
      </c>
      <c r="B56" s="5"/>
      <c r="C56" s="5"/>
      <c r="D56" s="5" t="s">
        <v>2326</v>
      </c>
      <c r="E56" s="5"/>
      <c r="G56" t="str">
        <f t="shared" si="1"/>
        <v>Y</v>
      </c>
    </row>
    <row r="57" spans="1:7">
      <c r="A57" s="4" t="s">
        <v>2781</v>
      </c>
      <c r="B57" s="5"/>
      <c r="C57" s="5"/>
      <c r="D57" s="5" t="s">
        <v>2612</v>
      </c>
      <c r="E57" s="5"/>
      <c r="G57" t="str">
        <f t="shared" si="1"/>
        <v>Y</v>
      </c>
    </row>
    <row r="58" spans="1:7">
      <c r="A58" s="4" t="s">
        <v>2784</v>
      </c>
      <c r="B58" s="5" t="s">
        <v>2773</v>
      </c>
      <c r="C58" s="5"/>
      <c r="D58" s="5"/>
      <c r="E58" s="5"/>
      <c r="G58" t="str">
        <f t="shared" si="1"/>
        <v>Y</v>
      </c>
    </row>
    <row r="59" spans="1:7">
      <c r="A59" s="4" t="s">
        <v>2787</v>
      </c>
      <c r="B59" s="5"/>
      <c r="C59" s="5"/>
      <c r="D59" s="5" t="s">
        <v>2716</v>
      </c>
      <c r="E59" s="5"/>
      <c r="G59" t="str">
        <f t="shared" si="1"/>
        <v>Y</v>
      </c>
    </row>
    <row r="60" spans="1:7">
      <c r="A60" s="4" t="s">
        <v>2789</v>
      </c>
      <c r="B60" s="5" t="s">
        <v>2522</v>
      </c>
      <c r="C60" s="5"/>
      <c r="D60" s="5" t="s">
        <v>2522</v>
      </c>
      <c r="E60" s="5"/>
      <c r="G60" t="str">
        <f t="shared" si="1"/>
        <v>Y</v>
      </c>
    </row>
    <row r="61" spans="1:7">
      <c r="A61" s="4" t="s">
        <v>2411</v>
      </c>
      <c r="B61" s="5" t="s">
        <v>2911</v>
      </c>
      <c r="C61" s="5"/>
      <c r="D61" s="5" t="s">
        <v>2912</v>
      </c>
      <c r="E61" s="5"/>
      <c r="G61" t="str">
        <f t="shared" si="1"/>
        <v>Y</v>
      </c>
    </row>
    <row r="62" spans="1:7">
      <c r="A62" s="4" t="s">
        <v>2791</v>
      </c>
      <c r="B62" s="5" t="s">
        <v>2423</v>
      </c>
      <c r="C62" s="5"/>
      <c r="D62" s="5"/>
      <c r="E62" s="5"/>
      <c r="G62" t="str">
        <f t="shared" si="1"/>
        <v>Y</v>
      </c>
    </row>
    <row r="63" spans="1:7">
      <c r="A63" s="4" t="s">
        <v>2415</v>
      </c>
      <c r="B63" s="5" t="s">
        <v>2913</v>
      </c>
      <c r="C63" s="5"/>
      <c r="D63" s="5"/>
      <c r="E63" s="5"/>
      <c r="G63" t="str">
        <f t="shared" si="1"/>
        <v>Y</v>
      </c>
    </row>
    <row r="64" spans="1:7">
      <c r="A64" s="4" t="s">
        <v>2417</v>
      </c>
      <c r="B64" s="5" t="s">
        <v>2914</v>
      </c>
      <c r="C64" s="5"/>
      <c r="D64" s="5" t="s">
        <v>2915</v>
      </c>
      <c r="E64" s="5"/>
      <c r="G64" t="str">
        <f t="shared" si="1"/>
        <v>Y</v>
      </c>
    </row>
    <row r="65" spans="1:7">
      <c r="A65" s="4" t="s">
        <v>2422</v>
      </c>
      <c r="B65" s="5" t="s">
        <v>2290</v>
      </c>
      <c r="C65" s="5"/>
      <c r="D65" s="5" t="s">
        <v>2298</v>
      </c>
      <c r="E65" s="5"/>
      <c r="G65" t="str">
        <f t="shared" si="1"/>
        <v>Y</v>
      </c>
    </row>
    <row r="66" spans="1:7">
      <c r="A66" s="4" t="s">
        <v>2424</v>
      </c>
      <c r="B66" s="5" t="s">
        <v>2916</v>
      </c>
      <c r="C66" s="5"/>
      <c r="D66" s="5" t="s">
        <v>2585</v>
      </c>
      <c r="E66" s="5"/>
      <c r="G66" t="str">
        <f t="shared" si="1"/>
        <v>Y</v>
      </c>
    </row>
    <row r="67" spans="1:7">
      <c r="A67" s="4" t="s">
        <v>2429</v>
      </c>
      <c r="B67" s="5" t="s">
        <v>2344</v>
      </c>
      <c r="C67" s="5"/>
      <c r="D67" s="5" t="s">
        <v>2409</v>
      </c>
      <c r="E67" s="5"/>
      <c r="G67" t="str">
        <f t="shared" si="1"/>
        <v>Y</v>
      </c>
    </row>
    <row r="68" spans="1:7">
      <c r="A68" s="4" t="s">
        <v>2432</v>
      </c>
      <c r="B68" s="5" t="s">
        <v>2917</v>
      </c>
      <c r="C68" s="5"/>
      <c r="D68" s="5" t="s">
        <v>2918</v>
      </c>
      <c r="E68" s="5"/>
      <c r="G68" t="str">
        <f t="shared" si="1"/>
        <v>Y</v>
      </c>
    </row>
    <row r="69" spans="1:7">
      <c r="A69" s="4" t="s">
        <v>2799</v>
      </c>
      <c r="B69" s="5" t="s">
        <v>2719</v>
      </c>
      <c r="C69" s="5"/>
      <c r="D69" s="5" t="s">
        <v>2919</v>
      </c>
      <c r="E69" s="5"/>
      <c r="G69" t="str">
        <f t="shared" ref="G69:G100" si="2">IF(ISNA(VLOOKUP(A69,Area_Country,2,FALSE)),"False","Y")</f>
        <v>Y</v>
      </c>
    </row>
    <row r="70" spans="1:7">
      <c r="A70" s="4" t="s">
        <v>2801</v>
      </c>
      <c r="B70" s="5" t="s">
        <v>2793</v>
      </c>
      <c r="C70" s="5"/>
      <c r="D70" s="5" t="s">
        <v>2294</v>
      </c>
      <c r="E70" s="5"/>
      <c r="G70" t="str">
        <f t="shared" si="2"/>
        <v>Y</v>
      </c>
    </row>
    <row r="71" spans="1:7">
      <c r="A71" s="4" t="s">
        <v>2920</v>
      </c>
      <c r="B71" s="5" t="s">
        <v>2288</v>
      </c>
      <c r="C71" s="5"/>
      <c r="D71" s="5"/>
      <c r="E71" s="5"/>
      <c r="G71" t="str">
        <f t="shared" si="2"/>
        <v>Y</v>
      </c>
    </row>
    <row r="72" spans="1:7">
      <c r="A72" s="4" t="s">
        <v>2436</v>
      </c>
      <c r="B72" s="5" t="s">
        <v>2921</v>
      </c>
      <c r="C72" s="5"/>
      <c r="D72" s="5" t="s">
        <v>2922</v>
      </c>
      <c r="E72" s="5"/>
      <c r="G72" t="str">
        <f t="shared" si="2"/>
        <v>Y</v>
      </c>
    </row>
    <row r="73" spans="1:7">
      <c r="A73" s="4" t="s">
        <v>2805</v>
      </c>
      <c r="B73" s="5" t="s">
        <v>2923</v>
      </c>
      <c r="C73" s="5"/>
      <c r="D73" s="5" t="s">
        <v>2924</v>
      </c>
      <c r="E73" s="5"/>
      <c r="G73" t="str">
        <f t="shared" si="2"/>
        <v>Y</v>
      </c>
    </row>
    <row r="74" spans="1:7">
      <c r="A74" s="4" t="s">
        <v>2440</v>
      </c>
      <c r="B74" s="5" t="s">
        <v>2925</v>
      </c>
      <c r="C74" s="5"/>
      <c r="D74" s="5" t="s">
        <v>2926</v>
      </c>
      <c r="E74" s="5"/>
      <c r="G74" t="str">
        <f t="shared" si="2"/>
        <v>Y</v>
      </c>
    </row>
    <row r="75" spans="1:7">
      <c r="A75" s="4" t="s">
        <v>3961</v>
      </c>
      <c r="B75" s="5" t="s">
        <v>2288</v>
      </c>
      <c r="C75" s="5"/>
      <c r="D75" s="5" t="s">
        <v>2788</v>
      </c>
      <c r="E75" s="5"/>
      <c r="G75" t="str">
        <f t="shared" si="2"/>
        <v>Y</v>
      </c>
    </row>
    <row r="76" spans="1:7">
      <c r="A76" s="4" t="s">
        <v>2443</v>
      </c>
      <c r="B76" s="5" t="s">
        <v>2927</v>
      </c>
      <c r="C76" s="5"/>
      <c r="D76" s="5" t="s">
        <v>2928</v>
      </c>
      <c r="E76" s="5"/>
      <c r="G76" t="str">
        <f t="shared" si="2"/>
        <v>Y</v>
      </c>
    </row>
    <row r="77" spans="1:7">
      <c r="A77" s="4" t="s">
        <v>2447</v>
      </c>
      <c r="B77" s="5" t="s">
        <v>2341</v>
      </c>
      <c r="C77" s="5"/>
      <c r="D77" s="5" t="s">
        <v>2297</v>
      </c>
      <c r="E77" s="5"/>
      <c r="G77" t="str">
        <f t="shared" si="2"/>
        <v>Y</v>
      </c>
    </row>
    <row r="78" spans="1:7">
      <c r="A78" s="4" t="s">
        <v>2448</v>
      </c>
      <c r="B78" s="5" t="s">
        <v>2290</v>
      </c>
      <c r="C78" s="5"/>
      <c r="D78" s="5"/>
      <c r="E78" s="5"/>
      <c r="G78" t="str">
        <f t="shared" si="2"/>
        <v>Y</v>
      </c>
    </row>
    <row r="79" spans="1:7">
      <c r="A79" s="4" t="s">
        <v>2449</v>
      </c>
      <c r="B79" s="5" t="s">
        <v>2433</v>
      </c>
      <c r="C79" s="5"/>
      <c r="D79" s="5" t="s">
        <v>2790</v>
      </c>
      <c r="E79" s="5"/>
      <c r="G79" t="str">
        <f t="shared" si="2"/>
        <v>Y</v>
      </c>
    </row>
    <row r="80" spans="1:7">
      <c r="A80" s="4" t="s">
        <v>2929</v>
      </c>
      <c r="B80" s="5" t="s">
        <v>2297</v>
      </c>
      <c r="C80" s="5"/>
      <c r="D80" s="5"/>
      <c r="E80" s="5"/>
      <c r="G80" t="str">
        <f t="shared" si="2"/>
        <v>Y</v>
      </c>
    </row>
    <row r="81" spans="1:7">
      <c r="A81" s="4" t="s">
        <v>2811</v>
      </c>
      <c r="B81" s="5"/>
      <c r="C81" s="5"/>
      <c r="D81" s="5" t="s">
        <v>2930</v>
      </c>
      <c r="E81" s="5"/>
      <c r="G81" t="str">
        <f t="shared" si="2"/>
        <v>Y</v>
      </c>
    </row>
    <row r="82" spans="1:7">
      <c r="A82" s="4" t="s">
        <v>2452</v>
      </c>
      <c r="B82" s="5" t="s">
        <v>2586</v>
      </c>
      <c r="C82" s="5"/>
      <c r="D82" s="5" t="s">
        <v>2444</v>
      </c>
      <c r="E82" s="5"/>
      <c r="G82" t="str">
        <f t="shared" si="2"/>
        <v>Y</v>
      </c>
    </row>
    <row r="83" spans="1:7">
      <c r="A83" s="4" t="s">
        <v>2454</v>
      </c>
      <c r="B83" s="5" t="s">
        <v>2931</v>
      </c>
      <c r="C83" s="5"/>
      <c r="D83" s="5" t="s">
        <v>2295</v>
      </c>
      <c r="E83" s="5"/>
      <c r="G83" t="str">
        <f t="shared" si="2"/>
        <v>Y</v>
      </c>
    </row>
    <row r="84" spans="1:7">
      <c r="A84" s="4" t="s">
        <v>2814</v>
      </c>
      <c r="B84" s="5" t="s">
        <v>2932</v>
      </c>
      <c r="C84" s="5"/>
      <c r="D84" s="5" t="s">
        <v>2548</v>
      </c>
      <c r="E84" s="5"/>
      <c r="G84" t="str">
        <f t="shared" si="2"/>
        <v>Y</v>
      </c>
    </row>
    <row r="85" spans="1:7">
      <c r="A85" s="4" t="s">
        <v>2816</v>
      </c>
      <c r="B85" s="5"/>
      <c r="C85" s="5"/>
      <c r="D85" s="5" t="s">
        <v>2323</v>
      </c>
      <c r="E85" s="5"/>
      <c r="G85" t="str">
        <f t="shared" si="2"/>
        <v>Y</v>
      </c>
    </row>
    <row r="86" spans="1:7">
      <c r="A86" s="4" t="s">
        <v>3963</v>
      </c>
      <c r="B86" s="5" t="s">
        <v>2522</v>
      </c>
      <c r="C86" s="5"/>
      <c r="D86" s="5"/>
      <c r="E86" s="5"/>
      <c r="G86" t="str">
        <f t="shared" si="2"/>
        <v>Y</v>
      </c>
    </row>
    <row r="87" spans="1:7">
      <c r="A87" s="4" t="s">
        <v>2818</v>
      </c>
      <c r="B87" s="5" t="s">
        <v>2423</v>
      </c>
      <c r="C87" s="5"/>
      <c r="D87" s="5" t="s">
        <v>2933</v>
      </c>
      <c r="E87" s="5"/>
      <c r="G87" t="str">
        <f t="shared" si="2"/>
        <v>False</v>
      </c>
    </row>
    <row r="88" spans="1:7">
      <c r="A88" s="4" t="s">
        <v>3043</v>
      </c>
      <c r="B88" s="5" t="s">
        <v>3639</v>
      </c>
      <c r="C88" s="5" t="s">
        <v>3640</v>
      </c>
      <c r="D88" s="5" t="s">
        <v>3641</v>
      </c>
      <c r="E88" s="5" t="s">
        <v>3642</v>
      </c>
      <c r="G88" t="str">
        <f t="shared" si="2"/>
        <v>False</v>
      </c>
    </row>
    <row r="89" spans="1:7">
      <c r="A89" s="4" t="s">
        <v>2456</v>
      </c>
      <c r="B89" s="5" t="s">
        <v>3643</v>
      </c>
      <c r="C89" s="5"/>
      <c r="D89" s="5" t="s">
        <v>3644</v>
      </c>
      <c r="E89" s="5"/>
      <c r="G89" t="str">
        <f t="shared" si="2"/>
        <v>Y</v>
      </c>
    </row>
    <row r="90" spans="1:7">
      <c r="A90" s="4" t="s">
        <v>2461</v>
      </c>
      <c r="B90" s="5" t="s">
        <v>3645</v>
      </c>
      <c r="C90" s="5"/>
      <c r="D90" s="5" t="s">
        <v>3646</v>
      </c>
      <c r="E90" s="5"/>
      <c r="G90" t="str">
        <f t="shared" si="2"/>
        <v>Y</v>
      </c>
    </row>
    <row r="91" spans="1:7">
      <c r="A91" s="4" t="s">
        <v>2466</v>
      </c>
      <c r="B91" s="5" t="s">
        <v>3647</v>
      </c>
      <c r="C91" s="5" t="s">
        <v>2315</v>
      </c>
      <c r="D91" s="5" t="s">
        <v>3648</v>
      </c>
      <c r="E91" s="5" t="s">
        <v>2746</v>
      </c>
      <c r="G91" t="str">
        <f t="shared" si="2"/>
        <v>Y</v>
      </c>
    </row>
    <row r="92" spans="1:7">
      <c r="A92" s="4" t="s">
        <v>3062</v>
      </c>
      <c r="B92" s="5" t="s">
        <v>3649</v>
      </c>
      <c r="C92" s="5"/>
      <c r="D92" s="5" t="s">
        <v>3650</v>
      </c>
      <c r="E92" s="5" t="s">
        <v>3651</v>
      </c>
      <c r="G92" t="str">
        <f t="shared" si="2"/>
        <v>Y</v>
      </c>
    </row>
    <row r="93" spans="1:7">
      <c r="A93" s="4" t="s">
        <v>2475</v>
      </c>
      <c r="B93" s="5" t="s">
        <v>3652</v>
      </c>
      <c r="C93" s="5"/>
      <c r="D93" s="5" t="s">
        <v>3653</v>
      </c>
      <c r="E93" s="5"/>
      <c r="G93" t="str">
        <f t="shared" si="2"/>
        <v>Y</v>
      </c>
    </row>
    <row r="94" spans="1:7">
      <c r="A94" s="4" t="s">
        <v>2480</v>
      </c>
      <c r="B94" s="5" t="s">
        <v>3654</v>
      </c>
      <c r="C94" s="5"/>
      <c r="D94" s="5" t="s">
        <v>3655</v>
      </c>
      <c r="E94" s="5"/>
      <c r="G94" t="str">
        <f t="shared" si="2"/>
        <v>Y</v>
      </c>
    </row>
    <row r="95" spans="1:7">
      <c r="A95" s="4" t="s">
        <v>2481</v>
      </c>
      <c r="B95" s="5" t="s">
        <v>3656</v>
      </c>
      <c r="C95" s="5" t="s">
        <v>2439</v>
      </c>
      <c r="D95" s="5" t="s">
        <v>3657</v>
      </c>
      <c r="E95" s="5"/>
      <c r="G95" t="str">
        <f t="shared" si="2"/>
        <v>Y</v>
      </c>
    </row>
    <row r="96" spans="1:7">
      <c r="A96" s="4" t="s">
        <v>2486</v>
      </c>
      <c r="B96" s="5" t="s">
        <v>3552</v>
      </c>
      <c r="C96" s="5"/>
      <c r="D96" s="5" t="s">
        <v>3658</v>
      </c>
      <c r="E96" s="5"/>
      <c r="G96" t="str">
        <f t="shared" si="2"/>
        <v>Y</v>
      </c>
    </row>
    <row r="97" spans="1:7">
      <c r="A97" s="4" t="s">
        <v>2491</v>
      </c>
      <c r="B97" s="5" t="s">
        <v>3659</v>
      </c>
      <c r="C97" s="5"/>
      <c r="D97" s="5" t="s">
        <v>3660</v>
      </c>
      <c r="E97" s="5" t="s">
        <v>3661</v>
      </c>
      <c r="G97" t="str">
        <f t="shared" si="2"/>
        <v>Y</v>
      </c>
    </row>
    <row r="98" spans="1:7">
      <c r="A98" s="4" t="s">
        <v>2496</v>
      </c>
      <c r="B98" s="5" t="s">
        <v>3662</v>
      </c>
      <c r="C98" s="5"/>
      <c r="D98" s="5" t="s">
        <v>3663</v>
      </c>
      <c r="E98" s="5"/>
      <c r="G98" t="str">
        <f t="shared" si="2"/>
        <v>Y</v>
      </c>
    </row>
    <row r="99" spans="1:7">
      <c r="A99" s="4" t="s">
        <v>2498</v>
      </c>
      <c r="B99" s="5" t="s">
        <v>3664</v>
      </c>
      <c r="C99" s="5"/>
      <c r="D99" s="5" t="s">
        <v>3665</v>
      </c>
      <c r="E99" s="5"/>
      <c r="G99" t="str">
        <f t="shared" si="2"/>
        <v>Y</v>
      </c>
    </row>
    <row r="100" spans="1:7">
      <c r="A100" s="4" t="s">
        <v>2500</v>
      </c>
      <c r="B100" s="5" t="s">
        <v>3666</v>
      </c>
      <c r="C100" s="5"/>
      <c r="D100" s="5" t="s">
        <v>3667</v>
      </c>
      <c r="E100" s="5"/>
      <c r="G100" t="str">
        <f t="shared" si="2"/>
        <v>Y</v>
      </c>
    </row>
    <row r="101" spans="1:7">
      <c r="A101" s="4" t="s">
        <v>2504</v>
      </c>
      <c r="B101" s="5" t="s">
        <v>2345</v>
      </c>
      <c r="C101" s="5"/>
      <c r="D101" s="5" t="s">
        <v>2290</v>
      </c>
      <c r="E101" s="5"/>
      <c r="G101" t="str">
        <f t="shared" ref="G101:G132" si="3">IF(ISNA(VLOOKUP(A101,Area_Country,2,FALSE)),"False","Y")</f>
        <v>Y</v>
      </c>
    </row>
    <row r="102" spans="1:7">
      <c r="A102" s="4" t="s">
        <v>2505</v>
      </c>
      <c r="B102" s="5" t="s">
        <v>3668</v>
      </c>
      <c r="C102" s="5"/>
      <c r="D102" s="5" t="s">
        <v>3669</v>
      </c>
      <c r="E102" s="5"/>
      <c r="G102" t="str">
        <f t="shared" si="3"/>
        <v>Y</v>
      </c>
    </row>
    <row r="103" spans="1:7">
      <c r="A103" s="4" t="s">
        <v>2510</v>
      </c>
      <c r="B103" s="5" t="s">
        <v>3670</v>
      </c>
      <c r="C103" s="5"/>
      <c r="D103" s="5" t="s">
        <v>2381</v>
      </c>
      <c r="E103" s="5"/>
      <c r="G103" t="str">
        <f t="shared" si="3"/>
        <v>Y</v>
      </c>
    </row>
    <row r="104" spans="1:7">
      <c r="A104" s="4" t="s">
        <v>2512</v>
      </c>
      <c r="B104" s="5" t="s">
        <v>3671</v>
      </c>
      <c r="C104" s="5"/>
      <c r="D104" s="5" t="s">
        <v>3672</v>
      </c>
      <c r="E104" s="5"/>
      <c r="G104" t="str">
        <f t="shared" si="3"/>
        <v>Y</v>
      </c>
    </row>
    <row r="105" spans="1:7">
      <c r="A105" s="4" t="s">
        <v>2516</v>
      </c>
      <c r="B105" s="5" t="s">
        <v>2435</v>
      </c>
      <c r="C105" s="5"/>
      <c r="D105" s="5" t="s">
        <v>3673</v>
      </c>
      <c r="E105" s="5"/>
      <c r="G105" t="str">
        <f t="shared" si="3"/>
        <v>Y</v>
      </c>
    </row>
    <row r="106" spans="1:7">
      <c r="A106" s="4" t="s">
        <v>2517</v>
      </c>
      <c r="B106" s="5" t="s">
        <v>3674</v>
      </c>
      <c r="C106" s="5"/>
      <c r="D106" s="5" t="s">
        <v>3675</v>
      </c>
      <c r="E106" s="5"/>
      <c r="G106" t="str">
        <f t="shared" si="3"/>
        <v>Y</v>
      </c>
    </row>
    <row r="107" spans="1:7">
      <c r="A107" s="4" t="s">
        <v>3105</v>
      </c>
      <c r="B107" s="5" t="s">
        <v>2414</v>
      </c>
      <c r="C107" s="5"/>
      <c r="D107" s="5" t="s">
        <v>2290</v>
      </c>
      <c r="E107" s="5"/>
      <c r="G107" t="str">
        <f t="shared" si="3"/>
        <v>Y</v>
      </c>
    </row>
    <row r="108" spans="1:7">
      <c r="A108" s="4" t="s">
        <v>2525</v>
      </c>
      <c r="B108" s="5" t="s">
        <v>3676</v>
      </c>
      <c r="C108" s="5"/>
      <c r="D108" s="5" t="s">
        <v>2895</v>
      </c>
      <c r="E108" s="5"/>
      <c r="G108" t="str">
        <f t="shared" si="3"/>
        <v>Y</v>
      </c>
    </row>
    <row r="109" spans="1:7">
      <c r="A109" s="4" t="s">
        <v>2523</v>
      </c>
      <c r="B109" s="5" t="s">
        <v>2746</v>
      </c>
      <c r="C109" s="5"/>
      <c r="D109" s="5" t="s">
        <v>2288</v>
      </c>
      <c r="E109" s="5"/>
      <c r="G109" t="str">
        <f t="shared" si="3"/>
        <v>Y</v>
      </c>
    </row>
    <row r="110" spans="1:7">
      <c r="A110" s="4" t="s">
        <v>2521</v>
      </c>
      <c r="B110" s="5" t="s">
        <v>3677</v>
      </c>
      <c r="C110" s="5"/>
      <c r="D110" s="5" t="s">
        <v>2562</v>
      </c>
      <c r="E110" s="5"/>
      <c r="G110" t="str">
        <f t="shared" si="3"/>
        <v>Y</v>
      </c>
    </row>
    <row r="111" spans="1:7">
      <c r="A111" s="4" t="s">
        <v>2527</v>
      </c>
      <c r="B111" s="5" t="s">
        <v>2891</v>
      </c>
      <c r="C111" s="5"/>
      <c r="D111" s="5" t="s">
        <v>3678</v>
      </c>
      <c r="E111" s="5"/>
      <c r="G111" t="str">
        <f t="shared" si="3"/>
        <v>Y</v>
      </c>
    </row>
    <row r="112" spans="1:7">
      <c r="A112" s="4" t="s">
        <v>2531</v>
      </c>
      <c r="B112" s="5" t="s">
        <v>2916</v>
      </c>
      <c r="C112" s="5"/>
      <c r="D112" s="5" t="s">
        <v>2835</v>
      </c>
      <c r="E112" s="5"/>
      <c r="G112" t="str">
        <f t="shared" si="3"/>
        <v>Y</v>
      </c>
    </row>
    <row r="113" spans="1:7">
      <c r="A113" s="4" t="s">
        <v>2535</v>
      </c>
      <c r="B113" s="5" t="s">
        <v>3679</v>
      </c>
      <c r="C113" s="5"/>
      <c r="D113" s="5" t="s">
        <v>3680</v>
      </c>
      <c r="E113" s="5"/>
      <c r="G113" t="str">
        <f t="shared" si="3"/>
        <v>Y</v>
      </c>
    </row>
    <row r="114" spans="1:7">
      <c r="A114" s="4" t="s">
        <v>2537</v>
      </c>
      <c r="B114" s="5" t="s">
        <v>3681</v>
      </c>
      <c r="C114" s="5"/>
      <c r="D114" s="5" t="s">
        <v>3682</v>
      </c>
      <c r="E114" s="5"/>
      <c r="G114" t="str">
        <f t="shared" si="3"/>
        <v>Y</v>
      </c>
    </row>
    <row r="115" spans="1:7">
      <c r="A115" s="4" t="s">
        <v>2542</v>
      </c>
      <c r="B115" s="5" t="s">
        <v>3683</v>
      </c>
      <c r="C115" s="5"/>
      <c r="D115" s="5" t="s">
        <v>3684</v>
      </c>
      <c r="E115" s="5"/>
      <c r="G115" t="str">
        <f t="shared" si="3"/>
        <v>Y</v>
      </c>
    </row>
    <row r="116" spans="1:7">
      <c r="A116" s="4" t="s">
        <v>3126</v>
      </c>
      <c r="B116" s="5"/>
      <c r="C116" s="5"/>
      <c r="D116" s="5" t="s">
        <v>2783</v>
      </c>
      <c r="E116" s="5"/>
      <c r="G116" t="str">
        <f t="shared" si="3"/>
        <v>Y</v>
      </c>
    </row>
    <row r="117" spans="1:7">
      <c r="A117" s="4" t="s">
        <v>2547</v>
      </c>
      <c r="B117" s="5" t="s">
        <v>3369</v>
      </c>
      <c r="C117" s="5"/>
      <c r="D117" s="5" t="s">
        <v>3164</v>
      </c>
      <c r="E117" s="5"/>
      <c r="G117" t="str">
        <f t="shared" si="3"/>
        <v>Y</v>
      </c>
    </row>
    <row r="118" spans="1:7">
      <c r="A118" s="4" t="s">
        <v>3964</v>
      </c>
      <c r="B118" s="5" t="s">
        <v>3685</v>
      </c>
      <c r="C118" s="5"/>
      <c r="D118" s="5"/>
      <c r="E118" s="5"/>
      <c r="G118" t="str">
        <f t="shared" si="3"/>
        <v>Y</v>
      </c>
    </row>
    <row r="119" spans="1:7">
      <c r="A119" s="4" t="s">
        <v>3377</v>
      </c>
      <c r="B119" s="5" t="s">
        <v>3477</v>
      </c>
      <c r="C119" s="5"/>
      <c r="D119" s="5" t="s">
        <v>3412</v>
      </c>
      <c r="E119" s="5"/>
      <c r="G119" t="str">
        <f t="shared" si="3"/>
        <v>Y</v>
      </c>
    </row>
    <row r="120" spans="1:7">
      <c r="A120" s="11" t="s">
        <v>130</v>
      </c>
      <c r="B120" s="5" t="s">
        <v>3686</v>
      </c>
      <c r="C120" s="5"/>
      <c r="D120" s="5" t="s">
        <v>2682</v>
      </c>
      <c r="E120" s="5"/>
      <c r="G120" t="str">
        <f t="shared" si="3"/>
        <v>Y</v>
      </c>
    </row>
    <row r="121" spans="1:7">
      <c r="A121" s="11" t="s">
        <v>129</v>
      </c>
      <c r="B121" s="5" t="s">
        <v>2730</v>
      </c>
      <c r="C121" s="5"/>
      <c r="D121" s="5" t="s">
        <v>2783</v>
      </c>
      <c r="E121" s="5"/>
      <c r="G121" t="str">
        <f t="shared" si="3"/>
        <v>Y</v>
      </c>
    </row>
    <row r="122" spans="1:7">
      <c r="A122" s="4" t="s">
        <v>2555</v>
      </c>
      <c r="B122" s="5" t="s">
        <v>3687</v>
      </c>
      <c r="C122" s="5"/>
      <c r="D122" s="5" t="s">
        <v>3688</v>
      </c>
      <c r="E122" s="5"/>
      <c r="G122" t="str">
        <f t="shared" si="3"/>
        <v>Y</v>
      </c>
    </row>
    <row r="123" spans="1:7">
      <c r="A123" s="4" t="s">
        <v>3965</v>
      </c>
      <c r="B123" s="5"/>
      <c r="C123" s="5"/>
      <c r="D123" s="5" t="s">
        <v>2790</v>
      </c>
      <c r="E123" s="5"/>
      <c r="G123" t="str">
        <f t="shared" si="3"/>
        <v>Y</v>
      </c>
    </row>
    <row r="124" spans="1:7">
      <c r="A124" s="4" t="s">
        <v>2560</v>
      </c>
      <c r="B124" s="5" t="s">
        <v>3689</v>
      </c>
      <c r="C124" s="5"/>
      <c r="D124" s="5" t="s">
        <v>2550</v>
      </c>
      <c r="E124" s="5"/>
      <c r="G124" t="str">
        <f t="shared" si="3"/>
        <v>Y</v>
      </c>
    </row>
    <row r="125" spans="1:7">
      <c r="A125" s="11" t="s">
        <v>128</v>
      </c>
      <c r="B125" s="5" t="s">
        <v>2290</v>
      </c>
      <c r="C125" s="5"/>
      <c r="D125" s="5" t="s">
        <v>2418</v>
      </c>
      <c r="E125" s="5"/>
      <c r="G125" t="str">
        <f t="shared" si="3"/>
        <v>Y</v>
      </c>
    </row>
    <row r="126" spans="1:7">
      <c r="A126" s="4" t="s">
        <v>3132</v>
      </c>
      <c r="B126" s="5" t="s">
        <v>2973</v>
      </c>
      <c r="C126" s="5"/>
      <c r="D126" s="5" t="s">
        <v>2768</v>
      </c>
      <c r="E126" s="5"/>
      <c r="G126" t="str">
        <f t="shared" si="3"/>
        <v>Y</v>
      </c>
    </row>
    <row r="127" spans="1:7">
      <c r="A127" s="4" t="s">
        <v>3966</v>
      </c>
      <c r="B127" s="5"/>
      <c r="C127" s="5"/>
      <c r="D127" s="5" t="s">
        <v>3263</v>
      </c>
      <c r="E127" s="5"/>
      <c r="G127" t="str">
        <f t="shared" si="3"/>
        <v>Y</v>
      </c>
    </row>
    <row r="128" spans="1:7">
      <c r="A128" s="4" t="s">
        <v>3381</v>
      </c>
      <c r="B128" s="5"/>
      <c r="C128" s="5"/>
      <c r="D128" s="5" t="s">
        <v>2367</v>
      </c>
      <c r="E128" s="5"/>
      <c r="G128" t="str">
        <f t="shared" si="3"/>
        <v>Y</v>
      </c>
    </row>
    <row r="129" spans="1:7">
      <c r="A129" s="4" t="s">
        <v>2563</v>
      </c>
      <c r="B129" s="5" t="s">
        <v>3691</v>
      </c>
      <c r="C129" s="5"/>
      <c r="D129" s="5" t="s">
        <v>3692</v>
      </c>
      <c r="E129" s="5"/>
      <c r="G129" t="str">
        <f t="shared" si="3"/>
        <v>Y</v>
      </c>
    </row>
    <row r="130" spans="1:7">
      <c r="A130" s="4" t="s">
        <v>3138</v>
      </c>
      <c r="B130" s="5" t="s">
        <v>3693</v>
      </c>
      <c r="C130" s="5"/>
      <c r="D130" s="5" t="s">
        <v>2719</v>
      </c>
      <c r="E130" s="5"/>
      <c r="G130" t="str">
        <f t="shared" si="3"/>
        <v>Y</v>
      </c>
    </row>
    <row r="131" spans="1:7">
      <c r="A131" s="4" t="s">
        <v>3139</v>
      </c>
      <c r="B131" s="5" t="s">
        <v>2772</v>
      </c>
      <c r="C131" s="5"/>
      <c r="D131" s="5"/>
      <c r="E131" s="5"/>
      <c r="G131" t="str">
        <f t="shared" si="3"/>
        <v>Y</v>
      </c>
    </row>
    <row r="132" spans="1:7">
      <c r="A132" s="4" t="s">
        <v>3140</v>
      </c>
      <c r="B132" s="5" t="s">
        <v>3130</v>
      </c>
      <c r="C132" s="5"/>
      <c r="D132" s="5" t="s">
        <v>2420</v>
      </c>
      <c r="E132" s="5"/>
      <c r="G132" t="str">
        <f t="shared" si="3"/>
        <v>False</v>
      </c>
    </row>
    <row r="133" spans="1:7">
      <c r="A133" s="4" t="s">
        <v>3141</v>
      </c>
      <c r="B133" s="5" t="s">
        <v>3694</v>
      </c>
      <c r="C133" s="5" t="s">
        <v>3695</v>
      </c>
      <c r="D133" s="5" t="s">
        <v>3696</v>
      </c>
      <c r="E133" s="5" t="s">
        <v>3697</v>
      </c>
      <c r="G133" t="str">
        <f t="shared" ref="G133:G164" si="4">IF(ISNA(VLOOKUP(A133,Area_Country,2,FALSE)),"False","Y")</f>
        <v>False</v>
      </c>
    </row>
    <row r="134" spans="1:7">
      <c r="A134" s="4" t="s">
        <v>2568</v>
      </c>
      <c r="B134" s="5" t="s">
        <v>3698</v>
      </c>
      <c r="C134" s="5"/>
      <c r="D134" s="5" t="s">
        <v>3699</v>
      </c>
      <c r="E134" s="5"/>
      <c r="G134" t="str">
        <f t="shared" si="4"/>
        <v>Y</v>
      </c>
    </row>
    <row r="135" spans="1:7">
      <c r="A135" s="4" t="s">
        <v>2573</v>
      </c>
      <c r="B135" s="5" t="s">
        <v>3700</v>
      </c>
      <c r="C135" s="5"/>
      <c r="D135" s="5" t="s">
        <v>3701</v>
      </c>
      <c r="E135" s="5"/>
      <c r="G135" t="str">
        <f t="shared" si="4"/>
        <v>Y</v>
      </c>
    </row>
    <row r="136" spans="1:7">
      <c r="A136" s="4" t="s">
        <v>3154</v>
      </c>
      <c r="B136" s="5" t="s">
        <v>3702</v>
      </c>
      <c r="C136" s="5"/>
      <c r="D136" s="5" t="s">
        <v>3703</v>
      </c>
      <c r="E136" s="5"/>
      <c r="G136" t="str">
        <f t="shared" si="4"/>
        <v>Y</v>
      </c>
    </row>
    <row r="137" spans="1:7">
      <c r="A137" s="4" t="s">
        <v>2576</v>
      </c>
      <c r="B137" s="5" t="s">
        <v>3704</v>
      </c>
      <c r="C137" s="5"/>
      <c r="D137" s="5" t="s">
        <v>3705</v>
      </c>
      <c r="E137" s="5"/>
      <c r="G137" t="str">
        <f t="shared" si="4"/>
        <v>Y</v>
      </c>
    </row>
    <row r="138" spans="1:7">
      <c r="A138" s="4" t="s">
        <v>2577</v>
      </c>
      <c r="B138" s="5" t="s">
        <v>2529</v>
      </c>
      <c r="C138" s="5"/>
      <c r="D138" s="5" t="s">
        <v>2819</v>
      </c>
      <c r="E138" s="5"/>
      <c r="G138" t="str">
        <f t="shared" si="4"/>
        <v>Y</v>
      </c>
    </row>
    <row r="139" spans="1:7">
      <c r="A139" s="4" t="s">
        <v>2582</v>
      </c>
      <c r="B139" s="5" t="s">
        <v>3706</v>
      </c>
      <c r="C139" s="5"/>
      <c r="D139" s="5" t="s">
        <v>3707</v>
      </c>
      <c r="E139" s="5"/>
      <c r="G139" t="str">
        <f t="shared" si="4"/>
        <v>Y</v>
      </c>
    </row>
    <row r="140" spans="1:7">
      <c r="A140" s="4" t="s">
        <v>3401</v>
      </c>
      <c r="B140" s="5" t="s">
        <v>3708</v>
      </c>
      <c r="C140" s="5"/>
      <c r="D140" s="5" t="s">
        <v>3709</v>
      </c>
      <c r="E140" s="5"/>
      <c r="G140" t="str">
        <f t="shared" si="4"/>
        <v>Y</v>
      </c>
    </row>
    <row r="141" spans="1:7">
      <c r="A141" s="4" t="s">
        <v>2589</v>
      </c>
      <c r="B141" s="5" t="s">
        <v>3710</v>
      </c>
      <c r="C141" s="5"/>
      <c r="D141" s="5" t="s">
        <v>3711</v>
      </c>
      <c r="E141" s="5"/>
      <c r="G141" t="str">
        <f t="shared" si="4"/>
        <v>Y</v>
      </c>
    </row>
    <row r="142" spans="1:7">
      <c r="A142" s="4" t="s">
        <v>2592</v>
      </c>
      <c r="B142" s="5" t="s">
        <v>2288</v>
      </c>
      <c r="C142" s="5"/>
      <c r="D142" s="5"/>
      <c r="E142" s="5"/>
      <c r="G142" t="str">
        <f t="shared" si="4"/>
        <v>Y</v>
      </c>
    </row>
    <row r="143" spans="1:7">
      <c r="A143" s="4" t="s">
        <v>3953</v>
      </c>
      <c r="B143" s="5" t="s">
        <v>2593</v>
      </c>
      <c r="C143" s="5"/>
      <c r="D143" s="5" t="s">
        <v>2497</v>
      </c>
      <c r="E143" s="5"/>
      <c r="G143" t="str">
        <f t="shared" si="4"/>
        <v>Y</v>
      </c>
    </row>
    <row r="144" spans="1:7">
      <c r="A144" s="4" t="s">
        <v>2594</v>
      </c>
      <c r="B144" s="5" t="s">
        <v>2367</v>
      </c>
      <c r="C144" s="5"/>
      <c r="D144" s="5" t="s">
        <v>2297</v>
      </c>
      <c r="E144" s="5"/>
      <c r="G144" t="str">
        <f t="shared" si="4"/>
        <v>Y</v>
      </c>
    </row>
    <row r="145" spans="1:7">
      <c r="A145" s="4" t="s">
        <v>3166</v>
      </c>
      <c r="B145" s="5" t="s">
        <v>2435</v>
      </c>
      <c r="C145" s="5"/>
      <c r="D145" s="5" t="s">
        <v>2431</v>
      </c>
      <c r="E145" s="5"/>
      <c r="G145" t="str">
        <f t="shared" si="4"/>
        <v>Y</v>
      </c>
    </row>
    <row r="146" spans="1:7">
      <c r="A146" s="4" t="s">
        <v>3977</v>
      </c>
      <c r="B146" s="5" t="s">
        <v>2553</v>
      </c>
      <c r="C146" s="5"/>
      <c r="D146" s="5" t="s">
        <v>3713</v>
      </c>
      <c r="E146" s="5"/>
      <c r="G146" t="str">
        <f t="shared" si="4"/>
        <v>Y</v>
      </c>
    </row>
    <row r="147" spans="1:7">
      <c r="A147" s="4" t="s">
        <v>2598</v>
      </c>
      <c r="B147" s="5" t="s">
        <v>2288</v>
      </c>
      <c r="C147" s="5"/>
      <c r="D147" s="5" t="s">
        <v>2427</v>
      </c>
      <c r="E147" s="5"/>
      <c r="G147" t="str">
        <f t="shared" si="4"/>
        <v>Y</v>
      </c>
    </row>
    <row r="148" spans="1:7">
      <c r="A148" s="4" t="s">
        <v>2601</v>
      </c>
      <c r="B148" s="5" t="s">
        <v>2813</v>
      </c>
      <c r="C148" s="5"/>
      <c r="D148" s="5" t="s">
        <v>2954</v>
      </c>
      <c r="E148" s="5"/>
      <c r="G148" t="str">
        <f t="shared" si="4"/>
        <v>Y</v>
      </c>
    </row>
    <row r="149" spans="1:7">
      <c r="A149" s="4" t="s">
        <v>3171</v>
      </c>
      <c r="B149" s="5" t="s">
        <v>2315</v>
      </c>
      <c r="C149" s="5"/>
      <c r="D149" s="5" t="s">
        <v>2435</v>
      </c>
      <c r="E149" s="5"/>
      <c r="G149" t="str">
        <f t="shared" si="4"/>
        <v>Y</v>
      </c>
    </row>
    <row r="150" spans="1:7">
      <c r="A150" s="4" t="s">
        <v>2603</v>
      </c>
      <c r="B150" s="5" t="s">
        <v>3714</v>
      </c>
      <c r="C150" s="5"/>
      <c r="D150" s="5" t="s">
        <v>3096</v>
      </c>
      <c r="E150" s="5"/>
      <c r="G150" t="str">
        <f t="shared" si="4"/>
        <v>Y</v>
      </c>
    </row>
    <row r="151" spans="1:7">
      <c r="A151" s="4" t="s">
        <v>2606</v>
      </c>
      <c r="B151" s="5" t="s">
        <v>3715</v>
      </c>
      <c r="C151" s="5"/>
      <c r="D151" s="5" t="s">
        <v>3716</v>
      </c>
      <c r="E151" s="5"/>
      <c r="G151" t="str">
        <f t="shared" si="4"/>
        <v>Y</v>
      </c>
    </row>
    <row r="152" spans="1:7">
      <c r="A152" s="4" t="s">
        <v>2611</v>
      </c>
      <c r="B152" s="5" t="s">
        <v>3717</v>
      </c>
      <c r="C152" s="5"/>
      <c r="D152" s="5" t="s">
        <v>3293</v>
      </c>
      <c r="E152" s="5"/>
      <c r="G152" t="str">
        <f t="shared" si="4"/>
        <v>Y</v>
      </c>
    </row>
    <row r="153" spans="1:7">
      <c r="A153" s="4" t="s">
        <v>2615</v>
      </c>
      <c r="B153" s="5" t="s">
        <v>3718</v>
      </c>
      <c r="C153" s="5"/>
      <c r="D153" s="5" t="s">
        <v>3113</v>
      </c>
      <c r="E153" s="5"/>
      <c r="G153" t="str">
        <f t="shared" si="4"/>
        <v>Y</v>
      </c>
    </row>
    <row r="154" spans="1:7">
      <c r="A154" s="4" t="s">
        <v>3605</v>
      </c>
      <c r="B154" s="5" t="s">
        <v>2567</v>
      </c>
      <c r="C154" s="5"/>
      <c r="D154" s="5" t="s">
        <v>2919</v>
      </c>
      <c r="E154" s="5"/>
      <c r="G154" t="str">
        <f t="shared" si="4"/>
        <v>Y</v>
      </c>
    </row>
    <row r="155" spans="1:7">
      <c r="A155" s="4" t="s">
        <v>3417</v>
      </c>
      <c r="B155" s="5" t="s">
        <v>2450</v>
      </c>
      <c r="C155" s="5"/>
      <c r="D155" s="5"/>
      <c r="E155" s="5"/>
      <c r="G155" t="str">
        <f t="shared" si="4"/>
        <v>Y</v>
      </c>
    </row>
    <row r="156" spans="1:7">
      <c r="A156" s="4" t="s">
        <v>3183</v>
      </c>
      <c r="B156" s="5" t="s">
        <v>3719</v>
      </c>
      <c r="C156" s="5"/>
      <c r="D156" s="5"/>
      <c r="E156" s="5"/>
      <c r="G156" t="str">
        <f t="shared" si="4"/>
        <v>Y</v>
      </c>
    </row>
    <row r="157" spans="1:7">
      <c r="A157" s="4" t="s">
        <v>3184</v>
      </c>
      <c r="B157" s="5" t="s">
        <v>2567</v>
      </c>
      <c r="C157" s="5"/>
      <c r="D157" s="5" t="s">
        <v>3038</v>
      </c>
      <c r="E157" s="5"/>
      <c r="G157" t="str">
        <f t="shared" si="4"/>
        <v>Y</v>
      </c>
    </row>
    <row r="158" spans="1:7">
      <c r="A158" s="4" t="s">
        <v>2619</v>
      </c>
      <c r="B158" s="5"/>
      <c r="C158" s="5"/>
      <c r="D158" s="5" t="s">
        <v>3499</v>
      </c>
      <c r="E158" s="5"/>
      <c r="G158" t="str">
        <f t="shared" si="4"/>
        <v>Y</v>
      </c>
    </row>
    <row r="159" spans="1:7">
      <c r="A159" s="4" t="s">
        <v>3185</v>
      </c>
      <c r="B159" s="5"/>
      <c r="C159" s="5"/>
      <c r="D159" s="5" t="s">
        <v>2841</v>
      </c>
      <c r="E159" s="5"/>
      <c r="G159" t="str">
        <f t="shared" si="4"/>
        <v>Y</v>
      </c>
    </row>
    <row r="160" spans="1:7">
      <c r="A160" s="4" t="s">
        <v>2652</v>
      </c>
      <c r="B160" s="5" t="s">
        <v>3720</v>
      </c>
      <c r="C160" s="5" t="s">
        <v>3695</v>
      </c>
      <c r="D160" s="5" t="s">
        <v>3721</v>
      </c>
      <c r="E160" s="5" t="s">
        <v>3697</v>
      </c>
      <c r="G160" t="str">
        <f t="shared" si="4"/>
        <v>Y</v>
      </c>
    </row>
    <row r="161" spans="1:7">
      <c r="A161" s="4" t="s">
        <v>3192</v>
      </c>
      <c r="B161" s="5" t="s">
        <v>3722</v>
      </c>
      <c r="C161" s="5"/>
      <c r="D161" s="5" t="s">
        <v>3723</v>
      </c>
      <c r="E161" s="5"/>
      <c r="G161" t="str">
        <f t="shared" si="4"/>
        <v>Y</v>
      </c>
    </row>
    <row r="162" spans="1:7">
      <c r="A162" s="4" t="s">
        <v>3967</v>
      </c>
      <c r="B162" s="5" t="s">
        <v>3368</v>
      </c>
      <c r="C162" s="5"/>
      <c r="D162" s="5" t="s">
        <v>3724</v>
      </c>
      <c r="E162" s="5"/>
      <c r="G162" t="str">
        <f t="shared" si="4"/>
        <v>False</v>
      </c>
    </row>
    <row r="163" spans="1:7">
      <c r="A163" s="4" t="s">
        <v>3193</v>
      </c>
      <c r="B163" s="5" t="s">
        <v>3725</v>
      </c>
      <c r="C163" s="5" t="s">
        <v>2691</v>
      </c>
      <c r="D163" s="5" t="s">
        <v>3726</v>
      </c>
      <c r="E163" s="5" t="s">
        <v>3727</v>
      </c>
      <c r="G163" t="str">
        <f t="shared" si="4"/>
        <v>False</v>
      </c>
    </row>
    <row r="164" spans="1:7">
      <c r="A164" s="4" t="s">
        <v>2620</v>
      </c>
      <c r="B164" s="5" t="s">
        <v>3728</v>
      </c>
      <c r="C164" s="5"/>
      <c r="D164" s="5" t="s">
        <v>3729</v>
      </c>
      <c r="E164" s="5"/>
      <c r="G164" t="str">
        <f t="shared" si="4"/>
        <v>Y</v>
      </c>
    </row>
    <row r="165" spans="1:7">
      <c r="A165" s="4" t="s">
        <v>2625</v>
      </c>
      <c r="B165" s="5" t="s">
        <v>3730</v>
      </c>
      <c r="C165" s="5" t="s">
        <v>2691</v>
      </c>
      <c r="D165" s="5" t="s">
        <v>3731</v>
      </c>
      <c r="E165" s="5" t="s">
        <v>3727</v>
      </c>
      <c r="G165" t="str">
        <f t="shared" ref="G165:G187" si="5">IF(ISNA(VLOOKUP(A165,Area_Country,2,FALSE)),"False","Y")</f>
        <v>Y</v>
      </c>
    </row>
    <row r="166" spans="1:7">
      <c r="A166" s="4" t="s">
        <v>2630</v>
      </c>
      <c r="B166" s="5" t="s">
        <v>3732</v>
      </c>
      <c r="C166" s="5"/>
      <c r="D166" s="5" t="s">
        <v>3733</v>
      </c>
      <c r="E166" s="5"/>
      <c r="G166" t="str">
        <f t="shared" si="5"/>
        <v>Y</v>
      </c>
    </row>
    <row r="167" spans="1:7">
      <c r="A167" s="4" t="s">
        <v>3437</v>
      </c>
      <c r="B167" s="5"/>
      <c r="C167" s="5"/>
      <c r="D167" s="5" t="s">
        <v>2297</v>
      </c>
      <c r="E167" s="5"/>
      <c r="G167" t="str">
        <f t="shared" si="5"/>
        <v>False</v>
      </c>
    </row>
    <row r="168" spans="1:7">
      <c r="A168" s="4" t="s">
        <v>3211</v>
      </c>
      <c r="B168" s="5" t="s">
        <v>3734</v>
      </c>
      <c r="C168" s="5" t="s">
        <v>2845</v>
      </c>
      <c r="D168" s="5" t="s">
        <v>3735</v>
      </c>
      <c r="E168" s="5" t="s">
        <v>2316</v>
      </c>
      <c r="G168" t="str">
        <f t="shared" si="5"/>
        <v>False</v>
      </c>
    </row>
    <row r="169" spans="1:7">
      <c r="A169" s="4" t="s">
        <v>2634</v>
      </c>
      <c r="B169" s="5" t="s">
        <v>3736</v>
      </c>
      <c r="C169" s="5" t="s">
        <v>2845</v>
      </c>
      <c r="D169" s="5" t="s">
        <v>3737</v>
      </c>
      <c r="E169" s="5" t="s">
        <v>2316</v>
      </c>
      <c r="G169" t="str">
        <f t="shared" si="5"/>
        <v>Y</v>
      </c>
    </row>
    <row r="170" spans="1:7">
      <c r="A170" s="4" t="s">
        <v>3219</v>
      </c>
      <c r="B170" s="5" t="s">
        <v>3738</v>
      </c>
      <c r="C170" s="5"/>
      <c r="D170" s="5" t="s">
        <v>3739</v>
      </c>
      <c r="E170" s="5"/>
      <c r="G170" t="str">
        <f t="shared" si="5"/>
        <v>Y</v>
      </c>
    </row>
    <row r="171" spans="1:7">
      <c r="A171" s="4" t="s">
        <v>2639</v>
      </c>
      <c r="B171" s="5" t="s">
        <v>2427</v>
      </c>
      <c r="C171" s="5"/>
      <c r="D171" s="5" t="s">
        <v>3040</v>
      </c>
      <c r="E171" s="5"/>
      <c r="G171" t="str">
        <f t="shared" si="5"/>
        <v>Y</v>
      </c>
    </row>
    <row r="172" spans="1:7">
      <c r="A172" s="4" t="s">
        <v>3444</v>
      </c>
      <c r="B172" s="5" t="s">
        <v>3740</v>
      </c>
      <c r="C172" s="5"/>
      <c r="D172" s="5" t="s">
        <v>2442</v>
      </c>
      <c r="E172" s="5"/>
      <c r="G172" t="str">
        <f t="shared" si="5"/>
        <v>Y</v>
      </c>
    </row>
    <row r="173" spans="1:7">
      <c r="A173" s="4" t="s">
        <v>3741</v>
      </c>
      <c r="B173" s="5"/>
      <c r="C173" s="5"/>
      <c r="D173" s="5" t="s">
        <v>2425</v>
      </c>
      <c r="E173" s="5"/>
      <c r="G173" t="str">
        <f t="shared" si="5"/>
        <v>Y</v>
      </c>
    </row>
    <row r="174" spans="1:7">
      <c r="A174" s="4" t="s">
        <v>2640</v>
      </c>
      <c r="B174" s="5" t="s">
        <v>3742</v>
      </c>
      <c r="C174" s="5"/>
      <c r="D174" s="5" t="s">
        <v>3743</v>
      </c>
      <c r="E174" s="5"/>
      <c r="G174" t="str">
        <f t="shared" si="5"/>
        <v>Y</v>
      </c>
    </row>
    <row r="175" spans="1:7">
      <c r="A175" s="4" t="s">
        <v>2645</v>
      </c>
      <c r="B175" s="5" t="s">
        <v>2445</v>
      </c>
      <c r="C175" s="5"/>
      <c r="D175" s="5" t="s">
        <v>2357</v>
      </c>
      <c r="E175" s="5"/>
      <c r="G175" t="str">
        <f t="shared" si="5"/>
        <v>Y</v>
      </c>
    </row>
    <row r="176" spans="1:7">
      <c r="A176" s="4" t="s">
        <v>2646</v>
      </c>
      <c r="B176" s="5" t="s">
        <v>2431</v>
      </c>
      <c r="C176" s="5"/>
      <c r="D176" s="5"/>
      <c r="E176" s="5"/>
      <c r="G176" t="str">
        <f t="shared" si="5"/>
        <v>Y</v>
      </c>
    </row>
    <row r="177" spans="1:7">
      <c r="A177" s="4" t="s">
        <v>2648</v>
      </c>
      <c r="B177" s="5" t="s">
        <v>2341</v>
      </c>
      <c r="C177" s="5"/>
      <c r="D177" s="5"/>
      <c r="E177" s="5"/>
      <c r="G177" t="str">
        <f t="shared" si="5"/>
        <v>Y</v>
      </c>
    </row>
    <row r="178" spans="1:7">
      <c r="A178" s="4" t="s">
        <v>2649</v>
      </c>
      <c r="B178" s="5" t="s">
        <v>3744</v>
      </c>
      <c r="C178" s="5"/>
      <c r="D178" s="5" t="s">
        <v>3745</v>
      </c>
      <c r="E178" s="5"/>
      <c r="G178" t="str">
        <f t="shared" si="5"/>
        <v>Y</v>
      </c>
    </row>
    <row r="179" spans="1:7">
      <c r="A179" s="4" t="s">
        <v>3452</v>
      </c>
      <c r="B179" s="5" t="s">
        <v>2431</v>
      </c>
      <c r="C179" s="5"/>
      <c r="D179" s="5" t="s">
        <v>2297</v>
      </c>
      <c r="E179" s="5"/>
      <c r="G179" t="str">
        <f t="shared" si="5"/>
        <v>Y</v>
      </c>
    </row>
    <row r="180" spans="1:7">
      <c r="A180" s="4" t="s">
        <v>3969</v>
      </c>
      <c r="B180" s="5"/>
      <c r="C180" s="5"/>
      <c r="D180" s="5" t="s">
        <v>2617</v>
      </c>
      <c r="E180" s="5"/>
      <c r="G180" t="str">
        <f t="shared" si="5"/>
        <v>Y</v>
      </c>
    </row>
    <row r="181" spans="1:7">
      <c r="A181" s="4" t="s">
        <v>2656</v>
      </c>
      <c r="B181" s="5" t="s">
        <v>3746</v>
      </c>
      <c r="C181" s="5"/>
      <c r="D181" s="5" t="s">
        <v>3747</v>
      </c>
      <c r="E181" s="5"/>
      <c r="G181" t="str">
        <f t="shared" si="5"/>
        <v>Y</v>
      </c>
    </row>
    <row r="182" spans="1:7">
      <c r="A182" s="4" t="s">
        <v>3455</v>
      </c>
      <c r="B182" s="5" t="s">
        <v>3418</v>
      </c>
      <c r="C182" s="5"/>
      <c r="D182" s="5" t="s">
        <v>3107</v>
      </c>
      <c r="E182" s="5"/>
      <c r="G182" t="str">
        <f t="shared" si="5"/>
        <v>Y</v>
      </c>
    </row>
    <row r="183" spans="1:7">
      <c r="A183" s="4" t="s">
        <v>3234</v>
      </c>
      <c r="B183" s="5" t="s">
        <v>3748</v>
      </c>
      <c r="C183" s="5"/>
      <c r="D183" s="5" t="s">
        <v>3749</v>
      </c>
      <c r="E183" s="5"/>
      <c r="G183" t="str">
        <f t="shared" si="5"/>
        <v>False</v>
      </c>
    </row>
    <row r="184" spans="1:7">
      <c r="A184" s="4" t="s">
        <v>3970</v>
      </c>
      <c r="B184" s="5" t="s">
        <v>3324</v>
      </c>
      <c r="C184" s="5"/>
      <c r="D184" s="5" t="s">
        <v>2693</v>
      </c>
      <c r="E184" s="5"/>
      <c r="G184" t="str">
        <f t="shared" si="5"/>
        <v>False</v>
      </c>
    </row>
    <row r="185" spans="1:7">
      <c r="A185" s="4" t="s">
        <v>2660</v>
      </c>
      <c r="B185" s="5" t="s">
        <v>3750</v>
      </c>
      <c r="C185" s="5" t="s">
        <v>3751</v>
      </c>
      <c r="D185" s="5" t="s">
        <v>3752</v>
      </c>
      <c r="E185" s="5" t="s">
        <v>3753</v>
      </c>
      <c r="G185" t="str">
        <f t="shared" si="5"/>
        <v>False</v>
      </c>
    </row>
    <row r="186" spans="1:7">
      <c r="A186" s="4" t="s">
        <v>3754</v>
      </c>
      <c r="B186" s="5" t="s">
        <v>3755</v>
      </c>
      <c r="C186" s="5" t="s">
        <v>3756</v>
      </c>
      <c r="D186" s="5" t="s">
        <v>3757</v>
      </c>
      <c r="E186" s="5" t="s">
        <v>3758</v>
      </c>
      <c r="G186" t="str">
        <f t="shared" si="5"/>
        <v>False</v>
      </c>
    </row>
    <row r="187" spans="1:7">
      <c r="A187" s="4" t="s">
        <v>3759</v>
      </c>
      <c r="B187" s="5" t="s">
        <v>3760</v>
      </c>
      <c r="C187" s="5" t="s">
        <v>3640</v>
      </c>
      <c r="D187" s="5" t="s">
        <v>3761</v>
      </c>
      <c r="E187" s="5" t="s">
        <v>3642</v>
      </c>
      <c r="G187" t="str">
        <f t="shared" si="5"/>
        <v>False</v>
      </c>
    </row>
    <row r="188" spans="1:7" ht="42.75">
      <c r="A188" s="2" t="s">
        <v>3762</v>
      </c>
    </row>
    <row r="189" spans="1:7" ht="99.75">
      <c r="A189" s="2" t="s">
        <v>3763</v>
      </c>
    </row>
    <row r="190" spans="1:7">
      <c r="A190" s="2" t="s">
        <v>2934</v>
      </c>
    </row>
  </sheetData>
  <mergeCells count="3">
    <mergeCell ref="A3:A4"/>
    <mergeCell ref="B3:C3"/>
    <mergeCell ref="D3:E3"/>
  </mergeCells>
  <phoneticPr fontId="5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"/>
  <sheetViews>
    <sheetView topLeftCell="A125" workbookViewId="0">
      <selection activeCell="A138" sqref="A138"/>
    </sheetView>
  </sheetViews>
  <sheetFormatPr defaultRowHeight="14.25"/>
  <cols>
    <col min="1" max="1" width="36" bestFit="1" customWidth="1"/>
    <col min="2" max="5" width="13.875" bestFit="1" customWidth="1"/>
  </cols>
  <sheetData>
    <row r="1" spans="1:7" ht="28.5">
      <c r="A1" s="2" t="s">
        <v>3930</v>
      </c>
    </row>
    <row r="2" spans="1:7">
      <c r="A2" s="2" t="s">
        <v>2666</v>
      </c>
    </row>
    <row r="3" spans="1:7">
      <c r="A3" s="187" t="s">
        <v>2667</v>
      </c>
      <c r="B3" s="189" t="s">
        <v>2668</v>
      </c>
      <c r="C3" s="190"/>
      <c r="D3" s="189" t="s">
        <v>2669</v>
      </c>
      <c r="E3" s="190"/>
    </row>
    <row r="4" spans="1:7">
      <c r="A4" s="188"/>
      <c r="B4" s="3" t="s">
        <v>2670</v>
      </c>
      <c r="C4" s="3" t="s">
        <v>2671</v>
      </c>
      <c r="D4" s="3" t="s">
        <v>2670</v>
      </c>
      <c r="E4" s="3" t="s">
        <v>2671</v>
      </c>
    </row>
    <row r="5" spans="1:7">
      <c r="A5" s="4" t="s">
        <v>2282</v>
      </c>
      <c r="B5" s="5" t="s">
        <v>2672</v>
      </c>
      <c r="C5" s="5" t="s">
        <v>2673</v>
      </c>
      <c r="D5" s="5" t="s">
        <v>2674</v>
      </c>
      <c r="E5" s="5" t="s">
        <v>2675</v>
      </c>
      <c r="G5" t="str">
        <f t="shared" ref="G5:G36" si="0">IF(ISNA(VLOOKUP(A5,Area_Country,2,FALSE)),"False","Y")</f>
        <v>False</v>
      </c>
    </row>
    <row r="6" spans="1:7">
      <c r="A6" s="4" t="s">
        <v>2676</v>
      </c>
      <c r="B6" s="5" t="s">
        <v>2677</v>
      </c>
      <c r="C6" s="5" t="s">
        <v>2678</v>
      </c>
      <c r="D6" s="5" t="s">
        <v>2679</v>
      </c>
      <c r="E6" s="5" t="s">
        <v>2680</v>
      </c>
      <c r="G6" t="str">
        <f t="shared" si="0"/>
        <v>False</v>
      </c>
    </row>
    <row r="7" spans="1:7">
      <c r="A7" s="4" t="s">
        <v>2681</v>
      </c>
      <c r="B7" s="5" t="s">
        <v>2583</v>
      </c>
      <c r="C7" s="5"/>
      <c r="D7" s="5" t="s">
        <v>2682</v>
      </c>
      <c r="E7" s="5"/>
      <c r="G7" t="str">
        <f t="shared" si="0"/>
        <v>Y</v>
      </c>
    </row>
    <row r="8" spans="1:7">
      <c r="A8" s="4" t="s">
        <v>2683</v>
      </c>
      <c r="B8" s="5" t="s">
        <v>2684</v>
      </c>
      <c r="C8" s="5"/>
      <c r="D8" s="5" t="s">
        <v>2685</v>
      </c>
      <c r="E8" s="5"/>
      <c r="G8" t="str">
        <f t="shared" si="0"/>
        <v>Y</v>
      </c>
    </row>
    <row r="9" spans="1:7">
      <c r="A9" s="4" t="s">
        <v>2287</v>
      </c>
      <c r="B9" s="5" t="s">
        <v>2686</v>
      </c>
      <c r="C9" s="5"/>
      <c r="D9" s="5" t="s">
        <v>2687</v>
      </c>
      <c r="E9" s="5"/>
      <c r="G9" t="str">
        <f t="shared" si="0"/>
        <v>Y</v>
      </c>
    </row>
    <row r="10" spans="1:7">
      <c r="A10" s="4" t="s">
        <v>2289</v>
      </c>
      <c r="B10" s="5" t="s">
        <v>2688</v>
      </c>
      <c r="C10" s="5"/>
      <c r="D10" s="5" t="s">
        <v>2689</v>
      </c>
      <c r="E10" s="5"/>
      <c r="G10" t="str">
        <f t="shared" si="0"/>
        <v>Y</v>
      </c>
    </row>
    <row r="11" spans="1:7">
      <c r="A11" s="4" t="s">
        <v>2292</v>
      </c>
      <c r="B11" s="5" t="s">
        <v>2690</v>
      </c>
      <c r="C11" s="5"/>
      <c r="D11" s="5" t="s">
        <v>2691</v>
      </c>
      <c r="E11" s="5"/>
      <c r="G11" t="str">
        <f t="shared" si="0"/>
        <v>Y</v>
      </c>
    </row>
    <row r="12" spans="1:7">
      <c r="A12" s="4" t="s">
        <v>2296</v>
      </c>
      <c r="B12" s="5" t="s">
        <v>2692</v>
      </c>
      <c r="C12" s="5"/>
      <c r="D12" s="5" t="s">
        <v>2693</v>
      </c>
      <c r="E12" s="5"/>
      <c r="G12" t="str">
        <f t="shared" si="0"/>
        <v>Y</v>
      </c>
    </row>
    <row r="13" spans="1:7">
      <c r="A13" s="4" t="s">
        <v>2300</v>
      </c>
      <c r="B13" s="5" t="s">
        <v>2694</v>
      </c>
      <c r="C13" s="5"/>
      <c r="D13" s="5" t="s">
        <v>2695</v>
      </c>
      <c r="E13" s="5"/>
      <c r="G13" t="str">
        <f t="shared" si="0"/>
        <v>Y</v>
      </c>
    </row>
    <row r="14" spans="1:7">
      <c r="A14" s="4" t="s">
        <v>2304</v>
      </c>
      <c r="B14" s="5" t="s">
        <v>2696</v>
      </c>
      <c r="C14" s="5"/>
      <c r="D14" s="5" t="s">
        <v>2697</v>
      </c>
      <c r="E14" s="5"/>
      <c r="G14" t="str">
        <f t="shared" si="0"/>
        <v>Y</v>
      </c>
    </row>
    <row r="15" spans="1:7">
      <c r="A15" s="4" t="s">
        <v>3944</v>
      </c>
      <c r="B15" s="5" t="s">
        <v>2698</v>
      </c>
      <c r="C15" s="5" t="s">
        <v>2699</v>
      </c>
      <c r="D15" s="5" t="s">
        <v>2700</v>
      </c>
      <c r="E15" s="5" t="s">
        <v>2701</v>
      </c>
      <c r="G15" t="str">
        <f t="shared" si="0"/>
        <v>Y</v>
      </c>
    </row>
    <row r="16" spans="1:7">
      <c r="A16" s="4" t="s">
        <v>2314</v>
      </c>
      <c r="B16" s="5" t="s">
        <v>2702</v>
      </c>
      <c r="C16" s="5" t="s">
        <v>2552</v>
      </c>
      <c r="D16" s="5" t="s">
        <v>2703</v>
      </c>
      <c r="E16" s="5" t="s">
        <v>2704</v>
      </c>
      <c r="G16" t="str">
        <f t="shared" si="0"/>
        <v>Y</v>
      </c>
    </row>
    <row r="17" spans="1:7">
      <c r="A17" s="4" t="s">
        <v>2317</v>
      </c>
      <c r="B17" s="5" t="s">
        <v>2705</v>
      </c>
      <c r="C17" s="5"/>
      <c r="D17" s="5" t="s">
        <v>2706</v>
      </c>
      <c r="E17" s="5"/>
      <c r="G17" t="str">
        <f t="shared" si="0"/>
        <v>Y</v>
      </c>
    </row>
    <row r="18" spans="1:7">
      <c r="A18" s="4" t="s">
        <v>2322</v>
      </c>
      <c r="B18" s="5" t="s">
        <v>2707</v>
      </c>
      <c r="C18" s="5"/>
      <c r="D18" s="5" t="s">
        <v>2708</v>
      </c>
      <c r="E18" s="5"/>
      <c r="G18" t="str">
        <f t="shared" si="0"/>
        <v>Y</v>
      </c>
    </row>
    <row r="19" spans="1:7">
      <c r="A19" s="4" t="s">
        <v>2709</v>
      </c>
      <c r="B19" s="5" t="s">
        <v>2394</v>
      </c>
      <c r="C19" s="5"/>
      <c r="D19" s="5" t="s">
        <v>2412</v>
      </c>
      <c r="E19" s="5"/>
      <c r="G19" t="str">
        <f t="shared" si="0"/>
        <v>Y</v>
      </c>
    </row>
    <row r="20" spans="1:7">
      <c r="A20" s="4" t="s">
        <v>2324</v>
      </c>
      <c r="B20" s="5" t="s">
        <v>2710</v>
      </c>
      <c r="C20" s="5"/>
      <c r="D20" s="5" t="s">
        <v>2711</v>
      </c>
      <c r="E20" s="5" t="s">
        <v>2538</v>
      </c>
      <c r="G20" t="str">
        <f t="shared" si="0"/>
        <v>Y</v>
      </c>
    </row>
    <row r="21" spans="1:7">
      <c r="A21" s="4" t="s">
        <v>2328</v>
      </c>
      <c r="B21" s="5" t="s">
        <v>2712</v>
      </c>
      <c r="C21" s="5" t="s">
        <v>2713</v>
      </c>
      <c r="D21" s="5" t="s">
        <v>2714</v>
      </c>
      <c r="E21" s="5" t="s">
        <v>2715</v>
      </c>
      <c r="G21" t="str">
        <f t="shared" si="0"/>
        <v>Y</v>
      </c>
    </row>
    <row r="22" spans="1:7">
      <c r="A22" s="4" t="s">
        <v>2333</v>
      </c>
      <c r="B22" s="5" t="s">
        <v>2716</v>
      </c>
      <c r="C22" s="5"/>
      <c r="D22" s="5" t="s">
        <v>2717</v>
      </c>
      <c r="E22" s="5"/>
      <c r="G22" t="str">
        <f t="shared" si="0"/>
        <v>Y</v>
      </c>
    </row>
    <row r="23" spans="1:7">
      <c r="A23" s="4" t="s">
        <v>2335</v>
      </c>
      <c r="B23" s="5" t="s">
        <v>2288</v>
      </c>
      <c r="C23" s="5"/>
      <c r="D23" s="5" t="s">
        <v>2506</v>
      </c>
      <c r="E23" s="5"/>
      <c r="G23" t="str">
        <f t="shared" si="0"/>
        <v>Y</v>
      </c>
    </row>
    <row r="24" spans="1:7">
      <c r="A24" s="4" t="s">
        <v>2340</v>
      </c>
      <c r="B24" s="5"/>
      <c r="C24" s="5"/>
      <c r="D24" s="5" t="s">
        <v>2579</v>
      </c>
      <c r="E24" s="5"/>
      <c r="G24" t="str">
        <f t="shared" si="0"/>
        <v>Y</v>
      </c>
    </row>
    <row r="25" spans="1:7">
      <c r="A25" s="4" t="s">
        <v>2343</v>
      </c>
      <c r="B25" s="5" t="s">
        <v>2718</v>
      </c>
      <c r="C25" s="5"/>
      <c r="D25" s="5" t="s">
        <v>2719</v>
      </c>
      <c r="E25" s="5"/>
      <c r="G25" t="str">
        <f t="shared" si="0"/>
        <v>Y</v>
      </c>
    </row>
    <row r="26" spans="1:7">
      <c r="A26" s="4" t="s">
        <v>3945</v>
      </c>
      <c r="B26" s="5" t="s">
        <v>2720</v>
      </c>
      <c r="C26" s="5" t="s">
        <v>2721</v>
      </c>
      <c r="D26" s="5" t="s">
        <v>2722</v>
      </c>
      <c r="E26" s="5" t="s">
        <v>2723</v>
      </c>
      <c r="G26" t="str">
        <f t="shared" si="0"/>
        <v>Y</v>
      </c>
    </row>
    <row r="27" spans="1:7">
      <c r="A27" s="4" t="s">
        <v>2351</v>
      </c>
      <c r="B27" s="5" t="s">
        <v>2724</v>
      </c>
      <c r="C27" s="5" t="s">
        <v>2725</v>
      </c>
      <c r="D27" s="5" t="s">
        <v>2726</v>
      </c>
      <c r="E27" s="5" t="s">
        <v>2727</v>
      </c>
      <c r="G27" t="str">
        <f t="shared" si="0"/>
        <v>Y</v>
      </c>
    </row>
    <row r="28" spans="1:7">
      <c r="A28" s="4" t="s">
        <v>2356</v>
      </c>
      <c r="B28" s="5" t="s">
        <v>2728</v>
      </c>
      <c r="C28" s="5"/>
      <c r="D28" s="5" t="s">
        <v>2729</v>
      </c>
      <c r="E28" s="5"/>
      <c r="G28" t="str">
        <f t="shared" si="0"/>
        <v>Y</v>
      </c>
    </row>
    <row r="29" spans="1:7">
      <c r="A29" s="4" t="s">
        <v>2358</v>
      </c>
      <c r="B29" s="5" t="s">
        <v>2441</v>
      </c>
      <c r="C29" s="5"/>
      <c r="D29" s="5" t="s">
        <v>2381</v>
      </c>
      <c r="E29" s="5"/>
      <c r="G29" t="str">
        <f t="shared" si="0"/>
        <v>Y</v>
      </c>
    </row>
    <row r="30" spans="1:7">
      <c r="A30" s="4" t="s">
        <v>2359</v>
      </c>
      <c r="B30" s="5"/>
      <c r="C30" s="5"/>
      <c r="D30" s="5" t="s">
        <v>2602</v>
      </c>
      <c r="E30" s="5"/>
      <c r="G30" t="str">
        <f t="shared" si="0"/>
        <v>Y</v>
      </c>
    </row>
    <row r="31" spans="1:7">
      <c r="A31" s="4" t="s">
        <v>2360</v>
      </c>
      <c r="B31" s="5" t="s">
        <v>2694</v>
      </c>
      <c r="C31" s="5"/>
      <c r="D31" s="5" t="s">
        <v>2730</v>
      </c>
      <c r="E31" s="5"/>
      <c r="G31" t="str">
        <f t="shared" si="0"/>
        <v>Y</v>
      </c>
    </row>
    <row r="32" spans="1:7">
      <c r="A32" s="4" t="s">
        <v>2731</v>
      </c>
      <c r="B32" s="5"/>
      <c r="C32" s="5"/>
      <c r="D32" s="5" t="s">
        <v>2298</v>
      </c>
      <c r="E32" s="5"/>
      <c r="G32" t="str">
        <f t="shared" si="0"/>
        <v>Y</v>
      </c>
    </row>
    <row r="33" spans="1:7">
      <c r="A33" s="4" t="s">
        <v>2361</v>
      </c>
      <c r="B33" s="5" t="s">
        <v>2732</v>
      </c>
      <c r="C33" s="5"/>
      <c r="D33" s="5" t="s">
        <v>2733</v>
      </c>
      <c r="E33" s="5"/>
      <c r="G33" t="str">
        <f t="shared" si="0"/>
        <v>Y</v>
      </c>
    </row>
    <row r="34" spans="1:7">
      <c r="A34" s="4" t="s">
        <v>2734</v>
      </c>
      <c r="B34" s="5" t="s">
        <v>2407</v>
      </c>
      <c r="C34" s="5"/>
      <c r="D34" s="5"/>
      <c r="E34" s="5"/>
      <c r="G34" t="str">
        <f t="shared" si="0"/>
        <v>Y</v>
      </c>
    </row>
    <row r="35" spans="1:7">
      <c r="A35" s="4" t="s">
        <v>2366</v>
      </c>
      <c r="B35" s="5" t="s">
        <v>2735</v>
      </c>
      <c r="C35" s="5"/>
      <c r="D35" s="5" t="s">
        <v>2736</v>
      </c>
      <c r="E35" s="5"/>
      <c r="G35" t="str">
        <f t="shared" si="0"/>
        <v>Y</v>
      </c>
    </row>
    <row r="36" spans="1:7">
      <c r="A36" s="4" t="s">
        <v>2368</v>
      </c>
      <c r="B36" s="5" t="s">
        <v>2737</v>
      </c>
      <c r="C36" s="5" t="s">
        <v>2593</v>
      </c>
      <c r="D36" s="5" t="s">
        <v>2738</v>
      </c>
      <c r="E36" s="5" t="s">
        <v>2739</v>
      </c>
      <c r="G36" t="str">
        <f t="shared" si="0"/>
        <v>Y</v>
      </c>
    </row>
    <row r="37" spans="1:7">
      <c r="A37" s="4" t="s">
        <v>2373</v>
      </c>
      <c r="B37" s="5" t="s">
        <v>2740</v>
      </c>
      <c r="C37" s="5" t="s">
        <v>2741</v>
      </c>
      <c r="D37" s="5" t="s">
        <v>2742</v>
      </c>
      <c r="E37" s="5" t="s">
        <v>2743</v>
      </c>
      <c r="G37" t="str">
        <f t="shared" ref="G37:G68" si="1">IF(ISNA(VLOOKUP(A37,Area_Country,2,FALSE)),"False","Y")</f>
        <v>Y</v>
      </c>
    </row>
    <row r="38" spans="1:7">
      <c r="A38" s="4" t="s">
        <v>2378</v>
      </c>
      <c r="B38" s="5" t="s">
        <v>2744</v>
      </c>
      <c r="C38" s="5"/>
      <c r="D38" s="5" t="s">
        <v>2450</v>
      </c>
      <c r="E38" s="5"/>
      <c r="G38" t="str">
        <f t="shared" si="1"/>
        <v>Y</v>
      </c>
    </row>
    <row r="39" spans="1:7">
      <c r="A39" s="4" t="s">
        <v>2745</v>
      </c>
      <c r="B39" s="5" t="s">
        <v>2746</v>
      </c>
      <c r="C39" s="5"/>
      <c r="D39" s="5" t="s">
        <v>2747</v>
      </c>
      <c r="E39" s="5"/>
      <c r="G39" t="str">
        <f t="shared" si="1"/>
        <v>Y</v>
      </c>
    </row>
    <row r="40" spans="1:7">
      <c r="A40" s="4" t="s">
        <v>2382</v>
      </c>
      <c r="B40" s="5" t="s">
        <v>2748</v>
      </c>
      <c r="C40" s="5"/>
      <c r="D40" s="5" t="s">
        <v>2749</v>
      </c>
      <c r="E40" s="5"/>
      <c r="G40" t="str">
        <f t="shared" si="1"/>
        <v>Y</v>
      </c>
    </row>
    <row r="41" spans="1:7">
      <c r="A41" s="4" t="s">
        <v>2387</v>
      </c>
      <c r="B41" s="5" t="s">
        <v>2750</v>
      </c>
      <c r="C41" s="5"/>
      <c r="D41" s="5" t="s">
        <v>2751</v>
      </c>
      <c r="E41" s="5"/>
      <c r="G41" t="str">
        <f t="shared" si="1"/>
        <v>Y</v>
      </c>
    </row>
    <row r="42" spans="1:7">
      <c r="A42" s="4" t="s">
        <v>2390</v>
      </c>
      <c r="B42" s="5" t="s">
        <v>2752</v>
      </c>
      <c r="C42" s="5"/>
      <c r="D42" s="5" t="s">
        <v>2753</v>
      </c>
      <c r="E42" s="5"/>
      <c r="G42" t="str">
        <f t="shared" si="1"/>
        <v>Y</v>
      </c>
    </row>
    <row r="43" spans="1:7">
      <c r="A43" s="4" t="s">
        <v>2395</v>
      </c>
      <c r="B43" s="5" t="s">
        <v>2754</v>
      </c>
      <c r="C43" s="5"/>
      <c r="D43" s="5" t="s">
        <v>2755</v>
      </c>
      <c r="E43" s="5"/>
      <c r="G43" t="str">
        <f t="shared" si="1"/>
        <v>Y</v>
      </c>
    </row>
    <row r="44" spans="1:7">
      <c r="A44" s="4" t="s">
        <v>2396</v>
      </c>
      <c r="B44" s="5" t="s">
        <v>2756</v>
      </c>
      <c r="C44" s="5"/>
      <c r="D44" s="5" t="s">
        <v>2746</v>
      </c>
      <c r="E44" s="5"/>
      <c r="G44" t="str">
        <f t="shared" si="1"/>
        <v>Y</v>
      </c>
    </row>
    <row r="45" spans="1:7">
      <c r="A45" s="4" t="s">
        <v>3974</v>
      </c>
      <c r="B45" s="5" t="s">
        <v>2757</v>
      </c>
      <c r="C45" s="5" t="s">
        <v>2758</v>
      </c>
      <c r="D45" s="5" t="s">
        <v>2759</v>
      </c>
      <c r="E45" s="5" t="s">
        <v>2760</v>
      </c>
      <c r="G45" t="str">
        <f t="shared" si="1"/>
        <v>Y</v>
      </c>
    </row>
    <row r="46" spans="1:7">
      <c r="A46" s="4" t="s">
        <v>3960</v>
      </c>
      <c r="B46" s="5"/>
      <c r="C46" s="5"/>
      <c r="D46" s="5" t="s">
        <v>2325</v>
      </c>
      <c r="E46" s="5"/>
      <c r="G46" t="str">
        <f t="shared" si="1"/>
        <v>False</v>
      </c>
    </row>
    <row r="47" spans="1:7">
      <c r="A47" s="4" t="s">
        <v>2761</v>
      </c>
      <c r="B47" s="5" t="s">
        <v>2762</v>
      </c>
      <c r="C47" s="5"/>
      <c r="D47" s="5" t="s">
        <v>2763</v>
      </c>
      <c r="E47" s="5"/>
      <c r="G47" t="str">
        <f t="shared" si="1"/>
        <v>False</v>
      </c>
    </row>
    <row r="48" spans="1:7">
      <c r="A48" s="4" t="s">
        <v>2764</v>
      </c>
      <c r="B48" s="5" t="s">
        <v>2765</v>
      </c>
      <c r="C48" s="5"/>
      <c r="D48" s="5" t="s">
        <v>2766</v>
      </c>
      <c r="E48" s="5"/>
      <c r="G48" t="str">
        <f t="shared" si="1"/>
        <v>Y</v>
      </c>
    </row>
    <row r="49" spans="1:7">
      <c r="A49" s="4" t="s">
        <v>2767</v>
      </c>
      <c r="B49" s="5" t="s">
        <v>2768</v>
      </c>
      <c r="C49" s="5"/>
      <c r="D49" s="5" t="s">
        <v>2769</v>
      </c>
      <c r="E49" s="5"/>
      <c r="G49" t="str">
        <f t="shared" si="1"/>
        <v>Y</v>
      </c>
    </row>
    <row r="50" spans="1:7">
      <c r="A50" s="4" t="s">
        <v>2406</v>
      </c>
      <c r="B50" s="5" t="s">
        <v>2770</v>
      </c>
      <c r="C50" s="5"/>
      <c r="D50" s="5"/>
      <c r="E50" s="5"/>
      <c r="G50" t="str">
        <f t="shared" si="1"/>
        <v>Y</v>
      </c>
    </row>
    <row r="51" spans="1:7">
      <c r="A51" s="4" t="s">
        <v>2771</v>
      </c>
      <c r="B51" s="5" t="s">
        <v>2342</v>
      </c>
      <c r="C51" s="5"/>
      <c r="D51" s="5" t="s">
        <v>2772</v>
      </c>
      <c r="E51" s="5"/>
      <c r="G51" t="str">
        <f t="shared" si="1"/>
        <v>Y</v>
      </c>
    </row>
    <row r="52" spans="1:7">
      <c r="A52" s="4" t="s">
        <v>2408</v>
      </c>
      <c r="B52" s="5" t="s">
        <v>2773</v>
      </c>
      <c r="C52" s="5"/>
      <c r="D52" s="5" t="s">
        <v>2774</v>
      </c>
      <c r="E52" s="5"/>
      <c r="G52" t="str">
        <f t="shared" si="1"/>
        <v>Y</v>
      </c>
    </row>
    <row r="53" spans="1:7">
      <c r="A53" s="4" t="s">
        <v>2775</v>
      </c>
      <c r="B53" s="5" t="s">
        <v>2776</v>
      </c>
      <c r="C53" s="5"/>
      <c r="D53" s="5"/>
      <c r="E53" s="5"/>
      <c r="G53" t="str">
        <f t="shared" si="1"/>
        <v>Y</v>
      </c>
    </row>
    <row r="54" spans="1:7">
      <c r="A54" s="4" t="s">
        <v>2777</v>
      </c>
      <c r="B54" s="5" t="s">
        <v>2593</v>
      </c>
      <c r="C54" s="5"/>
      <c r="D54" s="5"/>
      <c r="E54" s="5"/>
      <c r="G54" t="str">
        <f t="shared" si="1"/>
        <v>Y</v>
      </c>
    </row>
    <row r="55" spans="1:7">
      <c r="A55" s="4" t="s">
        <v>2410</v>
      </c>
      <c r="B55" s="5" t="s">
        <v>2567</v>
      </c>
      <c r="C55" s="5"/>
      <c r="D55" s="5" t="s">
        <v>2778</v>
      </c>
      <c r="E55" s="5"/>
      <c r="G55" t="str">
        <f t="shared" si="1"/>
        <v>Y</v>
      </c>
    </row>
    <row r="56" spans="1:7">
      <c r="A56" s="4" t="s">
        <v>2779</v>
      </c>
      <c r="B56" s="5"/>
      <c r="C56" s="5"/>
      <c r="D56" s="5" t="s">
        <v>2780</v>
      </c>
      <c r="E56" s="5"/>
      <c r="G56" t="str">
        <f t="shared" si="1"/>
        <v>Y</v>
      </c>
    </row>
    <row r="57" spans="1:7">
      <c r="A57" s="4" t="s">
        <v>2781</v>
      </c>
      <c r="B57" s="5" t="s">
        <v>2782</v>
      </c>
      <c r="C57" s="5"/>
      <c r="D57" s="5" t="s">
        <v>2783</v>
      </c>
      <c r="E57" s="5"/>
      <c r="G57" t="str">
        <f t="shared" si="1"/>
        <v>Y</v>
      </c>
    </row>
    <row r="58" spans="1:7">
      <c r="A58" s="4" t="s">
        <v>2784</v>
      </c>
      <c r="B58" s="5" t="s">
        <v>2785</v>
      </c>
      <c r="C58" s="5"/>
      <c r="D58" s="5" t="s">
        <v>2786</v>
      </c>
      <c r="E58" s="5"/>
      <c r="G58" t="str">
        <f t="shared" si="1"/>
        <v>Y</v>
      </c>
    </row>
    <row r="59" spans="1:7">
      <c r="A59" s="4" t="s">
        <v>2787</v>
      </c>
      <c r="B59" s="5" t="s">
        <v>2616</v>
      </c>
      <c r="C59" s="5"/>
      <c r="D59" s="5" t="s">
        <v>2788</v>
      </c>
      <c r="E59" s="5"/>
      <c r="G59" t="str">
        <f t="shared" si="1"/>
        <v>Y</v>
      </c>
    </row>
    <row r="60" spans="1:7">
      <c r="A60" s="4" t="s">
        <v>2789</v>
      </c>
      <c r="B60" s="5" t="s">
        <v>2288</v>
      </c>
      <c r="C60" s="5"/>
      <c r="D60" s="5" t="s">
        <v>2554</v>
      </c>
      <c r="E60" s="5"/>
      <c r="G60" t="str">
        <f t="shared" si="1"/>
        <v>Y</v>
      </c>
    </row>
    <row r="61" spans="1:7">
      <c r="A61" s="4" t="s">
        <v>2411</v>
      </c>
      <c r="B61" s="5" t="s">
        <v>2790</v>
      </c>
      <c r="C61" s="5"/>
      <c r="D61" s="5"/>
      <c r="E61" s="5"/>
      <c r="G61" t="str">
        <f t="shared" si="1"/>
        <v>Y</v>
      </c>
    </row>
    <row r="62" spans="1:7">
      <c r="A62" s="4" t="s">
        <v>2791</v>
      </c>
      <c r="B62" s="5" t="s">
        <v>2792</v>
      </c>
      <c r="C62" s="5"/>
      <c r="D62" s="5"/>
      <c r="E62" s="5"/>
      <c r="G62" t="str">
        <f t="shared" si="1"/>
        <v>Y</v>
      </c>
    </row>
    <row r="63" spans="1:7">
      <c r="A63" s="4" t="s">
        <v>2415</v>
      </c>
      <c r="B63" s="5" t="s">
        <v>2579</v>
      </c>
      <c r="C63" s="5"/>
      <c r="D63" s="5" t="s">
        <v>2793</v>
      </c>
      <c r="E63" s="5"/>
      <c r="G63" t="str">
        <f t="shared" si="1"/>
        <v>Y</v>
      </c>
    </row>
    <row r="64" spans="1:7">
      <c r="A64" s="4" t="s">
        <v>2417</v>
      </c>
      <c r="B64" s="5" t="s">
        <v>2288</v>
      </c>
      <c r="C64" s="5"/>
      <c r="D64" s="5"/>
      <c r="E64" s="5"/>
      <c r="G64" t="str">
        <f t="shared" si="1"/>
        <v>Y</v>
      </c>
    </row>
    <row r="65" spans="1:7">
      <c r="A65" s="4" t="s">
        <v>2422</v>
      </c>
      <c r="B65" s="5" t="s">
        <v>2790</v>
      </c>
      <c r="C65" s="5"/>
      <c r="D65" s="5" t="s">
        <v>2794</v>
      </c>
      <c r="E65" s="5"/>
      <c r="G65" t="str">
        <f t="shared" si="1"/>
        <v>Y</v>
      </c>
    </row>
    <row r="66" spans="1:7">
      <c r="A66" s="4" t="s">
        <v>2424</v>
      </c>
      <c r="B66" s="5" t="s">
        <v>2795</v>
      </c>
      <c r="C66" s="5"/>
      <c r="D66" s="5" t="s">
        <v>2796</v>
      </c>
      <c r="E66" s="5"/>
      <c r="G66" t="str">
        <f t="shared" si="1"/>
        <v>Y</v>
      </c>
    </row>
    <row r="67" spans="1:7">
      <c r="A67" s="4" t="s">
        <v>2432</v>
      </c>
      <c r="B67" s="5" t="s">
        <v>2797</v>
      </c>
      <c r="C67" s="5"/>
      <c r="D67" s="5" t="s">
        <v>2798</v>
      </c>
      <c r="E67" s="5"/>
      <c r="G67" t="str">
        <f t="shared" si="1"/>
        <v>Y</v>
      </c>
    </row>
    <row r="68" spans="1:7">
      <c r="A68" s="4" t="s">
        <v>2799</v>
      </c>
      <c r="B68" s="5" t="s">
        <v>2409</v>
      </c>
      <c r="C68" s="5"/>
      <c r="D68" s="5" t="s">
        <v>2800</v>
      </c>
      <c r="E68" s="5"/>
      <c r="G68" t="str">
        <f t="shared" si="1"/>
        <v>Y</v>
      </c>
    </row>
    <row r="69" spans="1:7">
      <c r="A69" s="4" t="s">
        <v>2801</v>
      </c>
      <c r="B69" s="5" t="s">
        <v>2520</v>
      </c>
      <c r="C69" s="5"/>
      <c r="D69" s="5" t="s">
        <v>2802</v>
      </c>
      <c r="E69" s="5"/>
      <c r="G69" t="str">
        <f t="shared" ref="G69:G100" si="2">IF(ISNA(VLOOKUP(A69,Area_Country,2,FALSE)),"False","Y")</f>
        <v>Y</v>
      </c>
    </row>
    <row r="70" spans="1:7">
      <c r="A70" s="4" t="s">
        <v>2436</v>
      </c>
      <c r="B70" s="5" t="s">
        <v>2803</v>
      </c>
      <c r="C70" s="5"/>
      <c r="D70" s="5" t="s">
        <v>2804</v>
      </c>
      <c r="E70" s="5"/>
      <c r="G70" t="str">
        <f t="shared" si="2"/>
        <v>Y</v>
      </c>
    </row>
    <row r="71" spans="1:7">
      <c r="A71" s="4" t="s">
        <v>2805</v>
      </c>
      <c r="B71" s="5" t="s">
        <v>2806</v>
      </c>
      <c r="C71" s="5"/>
      <c r="D71" s="5" t="s">
        <v>2807</v>
      </c>
      <c r="E71" s="5"/>
      <c r="G71" t="str">
        <f t="shared" si="2"/>
        <v>Y</v>
      </c>
    </row>
    <row r="72" spans="1:7">
      <c r="A72" s="4" t="s">
        <v>2808</v>
      </c>
      <c r="B72" s="5" t="s">
        <v>2423</v>
      </c>
      <c r="C72" s="5"/>
      <c r="D72" s="5" t="s">
        <v>2441</v>
      </c>
      <c r="E72" s="5"/>
      <c r="G72" t="str">
        <f t="shared" si="2"/>
        <v>Y</v>
      </c>
    </row>
    <row r="73" spans="1:7">
      <c r="A73" s="4" t="s">
        <v>2443</v>
      </c>
      <c r="B73" s="5" t="s">
        <v>2809</v>
      </c>
      <c r="C73" s="5"/>
      <c r="D73" s="5" t="s">
        <v>2810</v>
      </c>
      <c r="E73" s="5"/>
      <c r="G73" t="str">
        <f t="shared" si="2"/>
        <v>Y</v>
      </c>
    </row>
    <row r="74" spans="1:7">
      <c r="A74" s="4" t="s">
        <v>2447</v>
      </c>
      <c r="B74" s="5" t="s">
        <v>2497</v>
      </c>
      <c r="C74" s="5"/>
      <c r="D74" s="5" t="s">
        <v>2793</v>
      </c>
      <c r="E74" s="5"/>
      <c r="G74" t="str">
        <f t="shared" si="2"/>
        <v>Y</v>
      </c>
    </row>
    <row r="75" spans="1:7">
      <c r="A75" s="4" t="s">
        <v>2448</v>
      </c>
      <c r="B75" s="5" t="s">
        <v>2298</v>
      </c>
      <c r="C75" s="5"/>
      <c r="D75" s="5"/>
      <c r="E75" s="5"/>
      <c r="G75" t="str">
        <f t="shared" si="2"/>
        <v>Y</v>
      </c>
    </row>
    <row r="76" spans="1:7">
      <c r="A76" s="4" t="s">
        <v>2449</v>
      </c>
      <c r="B76" s="5"/>
      <c r="C76" s="5"/>
      <c r="D76" s="5" t="s">
        <v>2290</v>
      </c>
      <c r="E76" s="5"/>
      <c r="G76" t="str">
        <f t="shared" si="2"/>
        <v>Y</v>
      </c>
    </row>
    <row r="77" spans="1:7">
      <c r="A77" s="4" t="s">
        <v>2811</v>
      </c>
      <c r="B77" s="5" t="s">
        <v>2552</v>
      </c>
      <c r="C77" s="5"/>
      <c r="D77" s="5" t="s">
        <v>2389</v>
      </c>
      <c r="E77" s="5"/>
      <c r="G77" t="str">
        <f t="shared" si="2"/>
        <v>Y</v>
      </c>
    </row>
    <row r="78" spans="1:7">
      <c r="A78" s="4" t="s">
        <v>2452</v>
      </c>
      <c r="B78" s="5" t="s">
        <v>2812</v>
      </c>
      <c r="C78" s="5"/>
      <c r="D78" s="5" t="s">
        <v>2414</v>
      </c>
      <c r="E78" s="5"/>
      <c r="G78" t="str">
        <f t="shared" si="2"/>
        <v>Y</v>
      </c>
    </row>
    <row r="79" spans="1:7">
      <c r="A79" s="4" t="s">
        <v>2454</v>
      </c>
      <c r="B79" s="5" t="s">
        <v>2813</v>
      </c>
      <c r="C79" s="5"/>
      <c r="D79" s="5" t="s">
        <v>2435</v>
      </c>
      <c r="E79" s="5"/>
      <c r="G79" t="str">
        <f t="shared" si="2"/>
        <v>Y</v>
      </c>
    </row>
    <row r="80" spans="1:7">
      <c r="A80" s="4" t="s">
        <v>2814</v>
      </c>
      <c r="B80" s="5" t="s">
        <v>2815</v>
      </c>
      <c r="C80" s="5"/>
      <c r="D80" s="5" t="s">
        <v>2301</v>
      </c>
      <c r="E80" s="5"/>
      <c r="G80" t="str">
        <f t="shared" si="2"/>
        <v>Y</v>
      </c>
    </row>
    <row r="81" spans="1:7">
      <c r="A81" s="4" t="s">
        <v>2816</v>
      </c>
      <c r="B81" s="5" t="s">
        <v>2554</v>
      </c>
      <c r="C81" s="5"/>
      <c r="D81" s="5"/>
      <c r="E81" s="5"/>
      <c r="G81" t="str">
        <f t="shared" si="2"/>
        <v>Y</v>
      </c>
    </row>
    <row r="82" spans="1:7">
      <c r="A82" s="4" t="s">
        <v>2817</v>
      </c>
      <c r="B82" s="5" t="s">
        <v>2323</v>
      </c>
      <c r="C82" s="5"/>
      <c r="D82" s="5" t="s">
        <v>2325</v>
      </c>
      <c r="E82" s="5"/>
      <c r="G82" t="str">
        <f t="shared" si="2"/>
        <v>Y</v>
      </c>
    </row>
    <row r="83" spans="1:7">
      <c r="A83" s="4" t="s">
        <v>2818</v>
      </c>
      <c r="B83" s="5" t="s">
        <v>2819</v>
      </c>
      <c r="C83" s="5"/>
      <c r="D83" s="5" t="s">
        <v>2820</v>
      </c>
      <c r="E83" s="5"/>
      <c r="G83" t="str">
        <f t="shared" si="2"/>
        <v>False</v>
      </c>
    </row>
    <row r="84" spans="1:7">
      <c r="A84" s="4" t="s">
        <v>3043</v>
      </c>
      <c r="B84" s="5" t="s">
        <v>3764</v>
      </c>
      <c r="C84" s="5" t="s">
        <v>3765</v>
      </c>
      <c r="D84" s="5" t="s">
        <v>3766</v>
      </c>
      <c r="E84" s="5" t="s">
        <v>3767</v>
      </c>
      <c r="G84" t="str">
        <f t="shared" si="2"/>
        <v>False</v>
      </c>
    </row>
    <row r="85" spans="1:7">
      <c r="A85" s="4" t="s">
        <v>2456</v>
      </c>
      <c r="B85" s="5" t="s">
        <v>3768</v>
      </c>
      <c r="C85" s="5"/>
      <c r="D85" s="5" t="s">
        <v>3769</v>
      </c>
      <c r="E85" s="5"/>
      <c r="G85" t="str">
        <f t="shared" si="2"/>
        <v>Y</v>
      </c>
    </row>
    <row r="86" spans="1:7">
      <c r="A86" s="4" t="s">
        <v>2461</v>
      </c>
      <c r="B86" s="5" t="s">
        <v>3770</v>
      </c>
      <c r="C86" s="5"/>
      <c r="D86" s="5" t="s">
        <v>3771</v>
      </c>
      <c r="E86" s="5"/>
      <c r="G86" t="str">
        <f t="shared" si="2"/>
        <v>Y</v>
      </c>
    </row>
    <row r="87" spans="1:7">
      <c r="A87" s="4" t="s">
        <v>2466</v>
      </c>
      <c r="B87" s="5" t="s">
        <v>3772</v>
      </c>
      <c r="C87" s="5" t="s">
        <v>2686</v>
      </c>
      <c r="D87" s="5" t="s">
        <v>3773</v>
      </c>
      <c r="E87" s="5" t="s">
        <v>3774</v>
      </c>
      <c r="G87" t="str">
        <f t="shared" si="2"/>
        <v>Y</v>
      </c>
    </row>
    <row r="88" spans="1:7">
      <c r="A88" s="4" t="s">
        <v>3062</v>
      </c>
      <c r="B88" s="5" t="s">
        <v>3775</v>
      </c>
      <c r="C88" s="5" t="s">
        <v>2755</v>
      </c>
      <c r="D88" s="5" t="s">
        <v>3776</v>
      </c>
      <c r="E88" s="5" t="s">
        <v>3777</v>
      </c>
      <c r="G88" t="str">
        <f t="shared" si="2"/>
        <v>Y</v>
      </c>
    </row>
    <row r="89" spans="1:7">
      <c r="A89" s="4" t="s">
        <v>2475</v>
      </c>
      <c r="B89" s="5" t="s">
        <v>3778</v>
      </c>
      <c r="C89" s="5" t="s">
        <v>3779</v>
      </c>
      <c r="D89" s="5" t="s">
        <v>3780</v>
      </c>
      <c r="E89" s="5"/>
      <c r="G89" t="str">
        <f t="shared" si="2"/>
        <v>Y</v>
      </c>
    </row>
    <row r="90" spans="1:7">
      <c r="A90" s="4" t="s">
        <v>2480</v>
      </c>
      <c r="B90" s="5" t="s">
        <v>3781</v>
      </c>
      <c r="C90" s="5"/>
      <c r="D90" s="5" t="s">
        <v>3782</v>
      </c>
      <c r="E90" s="5"/>
      <c r="G90" t="str">
        <f t="shared" si="2"/>
        <v>Y</v>
      </c>
    </row>
    <row r="91" spans="1:7">
      <c r="A91" s="4" t="s">
        <v>2481</v>
      </c>
      <c r="B91" s="5" t="s">
        <v>3783</v>
      </c>
      <c r="C91" s="5"/>
      <c r="D91" s="5" t="s">
        <v>3784</v>
      </c>
      <c r="E91" s="5"/>
      <c r="G91" t="str">
        <f t="shared" si="2"/>
        <v>Y</v>
      </c>
    </row>
    <row r="92" spans="1:7">
      <c r="A92" s="4" t="s">
        <v>2486</v>
      </c>
      <c r="B92" s="5" t="s">
        <v>3785</v>
      </c>
      <c r="C92" s="5"/>
      <c r="D92" s="5" t="s">
        <v>3786</v>
      </c>
      <c r="E92" s="5"/>
      <c r="G92" t="str">
        <f t="shared" si="2"/>
        <v>Y</v>
      </c>
    </row>
    <row r="93" spans="1:7">
      <c r="A93" s="4" t="s">
        <v>2491</v>
      </c>
      <c r="B93" s="5" t="s">
        <v>3787</v>
      </c>
      <c r="C93" s="5" t="s">
        <v>3010</v>
      </c>
      <c r="D93" s="5" t="s">
        <v>3788</v>
      </c>
      <c r="E93" s="5" t="s">
        <v>2866</v>
      </c>
      <c r="G93" t="str">
        <f t="shared" si="2"/>
        <v>Y</v>
      </c>
    </row>
    <row r="94" spans="1:7">
      <c r="A94" s="4" t="s">
        <v>2496</v>
      </c>
      <c r="B94" s="5" t="s">
        <v>2388</v>
      </c>
      <c r="C94" s="5"/>
      <c r="D94" s="5" t="s">
        <v>3789</v>
      </c>
      <c r="E94" s="5"/>
      <c r="G94" t="str">
        <f t="shared" si="2"/>
        <v>Y</v>
      </c>
    </row>
    <row r="95" spans="1:7">
      <c r="A95" s="4" t="s">
        <v>2498</v>
      </c>
      <c r="B95" s="5" t="s">
        <v>3790</v>
      </c>
      <c r="C95" s="5"/>
      <c r="D95" s="5" t="s">
        <v>3791</v>
      </c>
      <c r="E95" s="5"/>
      <c r="G95" t="str">
        <f t="shared" si="2"/>
        <v>Y</v>
      </c>
    </row>
    <row r="96" spans="1:7">
      <c r="A96" s="4" t="s">
        <v>2500</v>
      </c>
      <c r="B96" s="5" t="s">
        <v>3792</v>
      </c>
      <c r="C96" s="5"/>
      <c r="D96" s="5" t="s">
        <v>3793</v>
      </c>
      <c r="E96" s="5"/>
      <c r="G96" t="str">
        <f t="shared" si="2"/>
        <v>Y</v>
      </c>
    </row>
    <row r="97" spans="1:7">
      <c r="A97" s="4" t="s">
        <v>2505</v>
      </c>
      <c r="B97" s="5" t="s">
        <v>3794</v>
      </c>
      <c r="C97" s="5"/>
      <c r="D97" s="5" t="s">
        <v>3795</v>
      </c>
      <c r="E97" s="5"/>
      <c r="G97" t="str">
        <f t="shared" si="2"/>
        <v>Y</v>
      </c>
    </row>
    <row r="98" spans="1:7">
      <c r="A98" s="4" t="s">
        <v>2510</v>
      </c>
      <c r="B98" s="5" t="s">
        <v>2571</v>
      </c>
      <c r="C98" s="5"/>
      <c r="D98" s="5" t="s">
        <v>2911</v>
      </c>
      <c r="E98" s="5"/>
      <c r="G98" t="str">
        <f t="shared" si="2"/>
        <v>Y</v>
      </c>
    </row>
    <row r="99" spans="1:7">
      <c r="A99" s="4" t="s">
        <v>2512</v>
      </c>
      <c r="B99" s="5" t="s">
        <v>3796</v>
      </c>
      <c r="C99" s="5"/>
      <c r="D99" s="5" t="s">
        <v>3797</v>
      </c>
      <c r="E99" s="5"/>
      <c r="G99" t="str">
        <f t="shared" si="2"/>
        <v>Y</v>
      </c>
    </row>
    <row r="100" spans="1:7">
      <c r="A100" s="4" t="s">
        <v>2516</v>
      </c>
      <c r="B100" s="5" t="s">
        <v>3798</v>
      </c>
      <c r="C100" s="5"/>
      <c r="D100" s="5" t="s">
        <v>3799</v>
      </c>
      <c r="E100" s="5"/>
      <c r="G100" t="str">
        <f t="shared" si="2"/>
        <v>Y</v>
      </c>
    </row>
    <row r="101" spans="1:7">
      <c r="A101" s="4" t="s">
        <v>2517</v>
      </c>
      <c r="B101" s="5" t="s">
        <v>3800</v>
      </c>
      <c r="C101" s="5"/>
      <c r="D101" s="5" t="s">
        <v>3801</v>
      </c>
      <c r="E101" s="5"/>
      <c r="G101" t="str">
        <f t="shared" ref="G101:G132" si="3">IF(ISNA(VLOOKUP(A101,Area_Country,2,FALSE)),"False","Y")</f>
        <v>Y</v>
      </c>
    </row>
    <row r="102" spans="1:7">
      <c r="A102" s="4" t="s">
        <v>3105</v>
      </c>
      <c r="B102" s="5" t="s">
        <v>3802</v>
      </c>
      <c r="C102" s="5"/>
      <c r="D102" s="5" t="s">
        <v>2727</v>
      </c>
      <c r="E102" s="5"/>
      <c r="G102" t="str">
        <f t="shared" si="3"/>
        <v>Y</v>
      </c>
    </row>
    <row r="103" spans="1:7">
      <c r="A103" s="4" t="s">
        <v>2525</v>
      </c>
      <c r="B103" s="5" t="s">
        <v>2511</v>
      </c>
      <c r="C103" s="5"/>
      <c r="D103" s="5" t="s">
        <v>2812</v>
      </c>
      <c r="E103" s="5"/>
      <c r="G103" t="str">
        <f t="shared" si="3"/>
        <v>Y</v>
      </c>
    </row>
    <row r="104" spans="1:7">
      <c r="A104" s="4" t="s">
        <v>2523</v>
      </c>
      <c r="B104" s="5" t="s">
        <v>2412</v>
      </c>
      <c r="C104" s="5"/>
      <c r="D104" s="5" t="s">
        <v>2991</v>
      </c>
      <c r="E104" s="5"/>
      <c r="G104" t="str">
        <f t="shared" si="3"/>
        <v>Y</v>
      </c>
    </row>
    <row r="105" spans="1:7">
      <c r="A105" s="4" t="s">
        <v>2527</v>
      </c>
      <c r="B105" s="5" t="s">
        <v>3803</v>
      </c>
      <c r="C105" s="5"/>
      <c r="D105" s="5" t="s">
        <v>3804</v>
      </c>
      <c r="E105" s="5"/>
      <c r="G105" t="str">
        <f t="shared" si="3"/>
        <v>Y</v>
      </c>
    </row>
    <row r="106" spans="1:7">
      <c r="A106" s="4" t="s">
        <v>2531</v>
      </c>
      <c r="B106" s="5" t="s">
        <v>3805</v>
      </c>
      <c r="C106" s="5"/>
      <c r="D106" s="5" t="s">
        <v>3806</v>
      </c>
      <c r="E106" s="5"/>
      <c r="G106" t="str">
        <f t="shared" si="3"/>
        <v>Y</v>
      </c>
    </row>
    <row r="107" spans="1:7">
      <c r="A107" s="4" t="s">
        <v>2535</v>
      </c>
      <c r="B107" s="5" t="s">
        <v>3807</v>
      </c>
      <c r="C107" s="5"/>
      <c r="D107" s="5" t="s">
        <v>3808</v>
      </c>
      <c r="E107" s="5"/>
      <c r="G107" t="str">
        <f t="shared" si="3"/>
        <v>Y</v>
      </c>
    </row>
    <row r="108" spans="1:7">
      <c r="A108" s="4" t="s">
        <v>3117</v>
      </c>
      <c r="B108" s="5" t="s">
        <v>3149</v>
      </c>
      <c r="C108" s="5"/>
      <c r="D108" s="5" t="s">
        <v>2786</v>
      </c>
      <c r="E108" s="5"/>
      <c r="G108" t="str">
        <f t="shared" si="3"/>
        <v>Y</v>
      </c>
    </row>
    <row r="109" spans="1:7">
      <c r="A109" s="4" t="s">
        <v>2537</v>
      </c>
      <c r="B109" s="5" t="s">
        <v>3809</v>
      </c>
      <c r="C109" s="5"/>
      <c r="D109" s="5" t="s">
        <v>3810</v>
      </c>
      <c r="E109" s="5"/>
      <c r="G109" t="str">
        <f t="shared" si="3"/>
        <v>Y</v>
      </c>
    </row>
    <row r="110" spans="1:7">
      <c r="A110" s="4" t="s">
        <v>2542</v>
      </c>
      <c r="B110" s="5" t="s">
        <v>3811</v>
      </c>
      <c r="C110" s="5"/>
      <c r="D110" s="5" t="s">
        <v>3812</v>
      </c>
      <c r="E110" s="5"/>
      <c r="G110" t="str">
        <f t="shared" si="3"/>
        <v>Y</v>
      </c>
    </row>
    <row r="111" spans="1:7">
      <c r="A111" s="4" t="s">
        <v>3126</v>
      </c>
      <c r="B111" s="5"/>
      <c r="C111" s="5"/>
      <c r="D111" s="5" t="s">
        <v>3813</v>
      </c>
      <c r="E111" s="5"/>
      <c r="G111" t="str">
        <f t="shared" si="3"/>
        <v>Y</v>
      </c>
    </row>
    <row r="112" spans="1:7">
      <c r="A112" s="4" t="s">
        <v>2547</v>
      </c>
      <c r="B112" s="5" t="s">
        <v>2880</v>
      </c>
      <c r="C112" s="5"/>
      <c r="D112" s="5" t="s">
        <v>2772</v>
      </c>
      <c r="E112" s="5"/>
      <c r="G112" t="str">
        <f t="shared" si="3"/>
        <v>Y</v>
      </c>
    </row>
    <row r="113" spans="1:7">
      <c r="A113" s="4" t="s">
        <v>3377</v>
      </c>
      <c r="B113" s="5" t="s">
        <v>2388</v>
      </c>
      <c r="C113" s="5"/>
      <c r="D113" s="5" t="s">
        <v>2522</v>
      </c>
      <c r="E113" s="5"/>
      <c r="G113" t="str">
        <f t="shared" si="3"/>
        <v>Y</v>
      </c>
    </row>
    <row r="114" spans="1:7">
      <c r="A114" s="4" t="s">
        <v>2549</v>
      </c>
      <c r="B114" s="5" t="s">
        <v>2783</v>
      </c>
      <c r="C114" s="5"/>
      <c r="D114" s="5" t="s">
        <v>2593</v>
      </c>
      <c r="E114" s="5"/>
      <c r="G114" t="str">
        <f t="shared" si="3"/>
        <v>Y</v>
      </c>
    </row>
    <row r="115" spans="1:7">
      <c r="A115" s="11" t="s">
        <v>130</v>
      </c>
      <c r="B115" s="5" t="s">
        <v>2580</v>
      </c>
      <c r="C115" s="5"/>
      <c r="D115" s="5" t="s">
        <v>2488</v>
      </c>
      <c r="E115" s="5"/>
      <c r="G115" t="str">
        <f t="shared" si="3"/>
        <v>Y</v>
      </c>
    </row>
    <row r="116" spans="1:7">
      <c r="A116" s="11" t="s">
        <v>129</v>
      </c>
      <c r="B116" s="5" t="s">
        <v>3814</v>
      </c>
      <c r="C116" s="5"/>
      <c r="D116" s="5" t="s">
        <v>3815</v>
      </c>
      <c r="E116" s="5"/>
      <c r="G116" t="str">
        <f t="shared" si="3"/>
        <v>Y</v>
      </c>
    </row>
    <row r="117" spans="1:7">
      <c r="A117" s="4" t="s">
        <v>2555</v>
      </c>
      <c r="B117" s="5" t="s">
        <v>3816</v>
      </c>
      <c r="C117" s="5"/>
      <c r="D117" s="5" t="s">
        <v>3817</v>
      </c>
      <c r="E117" s="5"/>
      <c r="G117" t="str">
        <f t="shared" si="3"/>
        <v>Y</v>
      </c>
    </row>
    <row r="118" spans="1:7">
      <c r="A118" s="4" t="s">
        <v>2560</v>
      </c>
      <c r="B118" s="5" t="s">
        <v>3818</v>
      </c>
      <c r="C118" s="5"/>
      <c r="D118" s="5" t="s">
        <v>3819</v>
      </c>
      <c r="E118" s="5"/>
      <c r="G118" t="str">
        <f t="shared" si="3"/>
        <v>Y</v>
      </c>
    </row>
    <row r="119" spans="1:7">
      <c r="A119" s="4" t="s">
        <v>3132</v>
      </c>
      <c r="B119" s="5" t="s">
        <v>3820</v>
      </c>
      <c r="C119" s="5"/>
      <c r="D119" s="5" t="s">
        <v>2427</v>
      </c>
      <c r="E119" s="5"/>
      <c r="G119" t="str">
        <f t="shared" si="3"/>
        <v>Y</v>
      </c>
    </row>
    <row r="120" spans="1:7">
      <c r="A120" s="4" t="s">
        <v>3690</v>
      </c>
      <c r="B120" s="5" t="s">
        <v>3499</v>
      </c>
      <c r="C120" s="5"/>
      <c r="D120" s="5" t="s">
        <v>2914</v>
      </c>
      <c r="E120" s="5"/>
      <c r="G120" t="str">
        <f t="shared" si="3"/>
        <v>Y</v>
      </c>
    </row>
    <row r="121" spans="1:7">
      <c r="A121" s="4" t="s">
        <v>3381</v>
      </c>
      <c r="B121" s="5" t="s">
        <v>2299</v>
      </c>
      <c r="C121" s="5"/>
      <c r="D121" s="5" t="s">
        <v>2357</v>
      </c>
      <c r="E121" s="5"/>
      <c r="G121" t="str">
        <f t="shared" si="3"/>
        <v>Y</v>
      </c>
    </row>
    <row r="122" spans="1:7">
      <c r="A122" s="4" t="s">
        <v>2563</v>
      </c>
      <c r="B122" s="5" t="s">
        <v>3821</v>
      </c>
      <c r="C122" s="5"/>
      <c r="D122" s="5" t="s">
        <v>3822</v>
      </c>
      <c r="E122" s="5"/>
      <c r="G122" t="str">
        <f t="shared" si="3"/>
        <v>Y</v>
      </c>
    </row>
    <row r="123" spans="1:7">
      <c r="A123" s="4" t="s">
        <v>3138</v>
      </c>
      <c r="B123" s="5" t="s">
        <v>2446</v>
      </c>
      <c r="C123" s="5"/>
      <c r="D123" s="5" t="s">
        <v>3326</v>
      </c>
      <c r="E123" s="5"/>
      <c r="G123" t="str">
        <f t="shared" si="3"/>
        <v>Y</v>
      </c>
    </row>
    <row r="124" spans="1:7">
      <c r="A124" s="4" t="s">
        <v>3582</v>
      </c>
      <c r="B124" s="5" t="s">
        <v>2439</v>
      </c>
      <c r="C124" s="5"/>
      <c r="D124" s="5" t="s">
        <v>2298</v>
      </c>
      <c r="E124" s="5"/>
      <c r="G124" t="str">
        <f t="shared" si="3"/>
        <v>Y</v>
      </c>
    </row>
    <row r="125" spans="1:7">
      <c r="A125" s="4" t="s">
        <v>3140</v>
      </c>
      <c r="B125" s="5" t="s">
        <v>2409</v>
      </c>
      <c r="C125" s="5"/>
      <c r="D125" s="5" t="s">
        <v>2766</v>
      </c>
      <c r="E125" s="5"/>
      <c r="G125" t="str">
        <f t="shared" si="3"/>
        <v>False</v>
      </c>
    </row>
    <row r="126" spans="1:7">
      <c r="A126" s="4" t="s">
        <v>3141</v>
      </c>
      <c r="B126" s="5" t="s">
        <v>3823</v>
      </c>
      <c r="C126" s="5" t="s">
        <v>3824</v>
      </c>
      <c r="D126" s="5" t="s">
        <v>3825</v>
      </c>
      <c r="E126" s="5" t="s">
        <v>2739</v>
      </c>
      <c r="G126" t="str">
        <f t="shared" si="3"/>
        <v>False</v>
      </c>
    </row>
    <row r="127" spans="1:7">
      <c r="A127" s="4" t="s">
        <v>2568</v>
      </c>
      <c r="B127" s="5" t="s">
        <v>3826</v>
      </c>
      <c r="C127" s="5"/>
      <c r="D127" s="5" t="s">
        <v>3827</v>
      </c>
      <c r="E127" s="5"/>
      <c r="G127" t="str">
        <f t="shared" si="3"/>
        <v>Y</v>
      </c>
    </row>
    <row r="128" spans="1:7">
      <c r="A128" s="4" t="s">
        <v>2573</v>
      </c>
      <c r="B128" s="5" t="s">
        <v>3828</v>
      </c>
      <c r="C128" s="5"/>
      <c r="D128" s="5" t="s">
        <v>3829</v>
      </c>
      <c r="E128" s="5"/>
      <c r="G128" t="str">
        <f t="shared" si="3"/>
        <v>Y</v>
      </c>
    </row>
    <row r="129" spans="1:7">
      <c r="A129" s="4" t="s">
        <v>3154</v>
      </c>
      <c r="B129" s="5" t="s">
        <v>3830</v>
      </c>
      <c r="C129" s="5"/>
      <c r="D129" s="5" t="s">
        <v>3831</v>
      </c>
      <c r="E129" s="5"/>
      <c r="G129" t="str">
        <f t="shared" si="3"/>
        <v>Y</v>
      </c>
    </row>
    <row r="130" spans="1:7">
      <c r="A130" s="4" t="s">
        <v>2576</v>
      </c>
      <c r="B130" s="5" t="s">
        <v>3832</v>
      </c>
      <c r="C130" s="5"/>
      <c r="D130" s="5" t="s">
        <v>3833</v>
      </c>
      <c r="E130" s="5"/>
      <c r="G130" t="str">
        <f t="shared" si="3"/>
        <v>Y</v>
      </c>
    </row>
    <row r="131" spans="1:7">
      <c r="A131" s="4" t="s">
        <v>2577</v>
      </c>
      <c r="B131" s="5" t="s">
        <v>2518</v>
      </c>
      <c r="C131" s="5"/>
      <c r="D131" s="5" t="s">
        <v>2845</v>
      </c>
      <c r="E131" s="5"/>
      <c r="G131" t="str">
        <f t="shared" si="3"/>
        <v>Y</v>
      </c>
    </row>
    <row r="132" spans="1:7">
      <c r="A132" s="4" t="s">
        <v>2582</v>
      </c>
      <c r="B132" s="5" t="s">
        <v>3834</v>
      </c>
      <c r="C132" s="5"/>
      <c r="D132" s="5" t="s">
        <v>3835</v>
      </c>
      <c r="E132" s="5"/>
      <c r="G132" t="str">
        <f t="shared" si="3"/>
        <v>Y</v>
      </c>
    </row>
    <row r="133" spans="1:7">
      <c r="A133" s="4" t="s">
        <v>3401</v>
      </c>
      <c r="B133" s="5" t="s">
        <v>3836</v>
      </c>
      <c r="C133" s="5" t="s">
        <v>3837</v>
      </c>
      <c r="D133" s="5" t="s">
        <v>3838</v>
      </c>
      <c r="E133" s="5"/>
      <c r="G133" t="str">
        <f t="shared" ref="G133:G164" si="4">IF(ISNA(VLOOKUP(A133,Area_Country,2,FALSE)),"False","Y")</f>
        <v>Y</v>
      </c>
    </row>
    <row r="134" spans="1:7">
      <c r="A134" s="4" t="s">
        <v>2589</v>
      </c>
      <c r="B134" s="5" t="s">
        <v>3839</v>
      </c>
      <c r="C134" s="5"/>
      <c r="D134" s="5" t="s">
        <v>3840</v>
      </c>
      <c r="E134" s="5"/>
      <c r="G134" t="str">
        <f t="shared" si="4"/>
        <v>Y</v>
      </c>
    </row>
    <row r="135" spans="1:7">
      <c r="A135" s="4" t="s">
        <v>2592</v>
      </c>
      <c r="B135" s="5" t="s">
        <v>2593</v>
      </c>
      <c r="C135" s="5"/>
      <c r="D135" s="5" t="s">
        <v>2342</v>
      </c>
      <c r="E135" s="5"/>
      <c r="G135" t="str">
        <f t="shared" si="4"/>
        <v>Y</v>
      </c>
    </row>
    <row r="136" spans="1:7">
      <c r="A136" s="4" t="s">
        <v>3408</v>
      </c>
      <c r="B136" s="5" t="s">
        <v>2593</v>
      </c>
      <c r="C136" s="5"/>
      <c r="D136" s="5" t="s">
        <v>2407</v>
      </c>
      <c r="E136" s="5"/>
      <c r="G136" t="str">
        <f t="shared" si="4"/>
        <v>Y</v>
      </c>
    </row>
    <row r="137" spans="1:7">
      <c r="A137" s="4" t="s">
        <v>2594</v>
      </c>
      <c r="B137" s="5" t="s">
        <v>2288</v>
      </c>
      <c r="C137" s="5"/>
      <c r="D137" s="5"/>
      <c r="E137" s="5"/>
      <c r="G137" t="str">
        <f t="shared" si="4"/>
        <v>Y</v>
      </c>
    </row>
    <row r="138" spans="1:7">
      <c r="A138" s="4" t="s">
        <v>3166</v>
      </c>
      <c r="B138" s="5" t="s">
        <v>3841</v>
      </c>
      <c r="C138" s="5"/>
      <c r="D138" s="5" t="s">
        <v>2552</v>
      </c>
      <c r="E138" s="5"/>
      <c r="G138" t="str">
        <f t="shared" si="4"/>
        <v>Y</v>
      </c>
    </row>
    <row r="139" spans="1:7">
      <c r="A139" s="4" t="s">
        <v>3982</v>
      </c>
      <c r="B139" s="5" t="s">
        <v>2819</v>
      </c>
      <c r="C139" s="5"/>
      <c r="D139" s="5" t="s">
        <v>2564</v>
      </c>
      <c r="E139" s="5"/>
      <c r="G139" t="str">
        <f t="shared" si="4"/>
        <v>Y</v>
      </c>
    </row>
    <row r="140" spans="1:7">
      <c r="A140" s="4" t="s">
        <v>2598</v>
      </c>
      <c r="B140" s="5" t="s">
        <v>2288</v>
      </c>
      <c r="C140" s="5"/>
      <c r="D140" s="5" t="s">
        <v>2435</v>
      </c>
      <c r="E140" s="5"/>
      <c r="G140" t="str">
        <f t="shared" si="4"/>
        <v>Y</v>
      </c>
    </row>
    <row r="141" spans="1:7">
      <c r="A141" s="4" t="s">
        <v>3411</v>
      </c>
      <c r="B141" s="5" t="s">
        <v>2409</v>
      </c>
      <c r="C141" s="5"/>
      <c r="D141" s="5" t="s">
        <v>2820</v>
      </c>
      <c r="E141" s="5"/>
      <c r="G141" t="str">
        <f t="shared" si="4"/>
        <v>Y</v>
      </c>
    </row>
    <row r="142" spans="1:7">
      <c r="A142" s="4" t="s">
        <v>2599</v>
      </c>
      <c r="B142" s="5" t="s">
        <v>2842</v>
      </c>
      <c r="C142" s="5"/>
      <c r="D142" s="5" t="s">
        <v>2739</v>
      </c>
      <c r="E142" s="5"/>
      <c r="G142" t="str">
        <f t="shared" si="4"/>
        <v>Y</v>
      </c>
    </row>
    <row r="143" spans="1:7">
      <c r="A143" s="4" t="s">
        <v>2601</v>
      </c>
      <c r="B143" s="5" t="s">
        <v>2299</v>
      </c>
      <c r="C143" s="5"/>
      <c r="D143" s="5"/>
      <c r="E143" s="5"/>
      <c r="G143" t="str">
        <f t="shared" si="4"/>
        <v>Y</v>
      </c>
    </row>
    <row r="144" spans="1:7">
      <c r="A144" s="4" t="s">
        <v>3171</v>
      </c>
      <c r="B144" s="5" t="s">
        <v>2444</v>
      </c>
      <c r="C144" s="5"/>
      <c r="D144" s="5" t="s">
        <v>3842</v>
      </c>
      <c r="E144" s="5"/>
      <c r="G144" t="str">
        <f t="shared" si="4"/>
        <v>Y</v>
      </c>
    </row>
    <row r="145" spans="1:7">
      <c r="A145" s="4" t="s">
        <v>2603</v>
      </c>
      <c r="B145" s="5" t="s">
        <v>3599</v>
      </c>
      <c r="C145" s="5"/>
      <c r="D145" s="5" t="s">
        <v>3843</v>
      </c>
      <c r="E145" s="5"/>
      <c r="G145" t="str">
        <f t="shared" si="4"/>
        <v>Y</v>
      </c>
    </row>
    <row r="146" spans="1:7">
      <c r="A146" s="4" t="s">
        <v>2606</v>
      </c>
      <c r="B146" s="5" t="s">
        <v>3844</v>
      </c>
      <c r="C146" s="5"/>
      <c r="D146" s="5" t="s">
        <v>2612</v>
      </c>
      <c r="E146" s="5"/>
      <c r="G146" t="str">
        <f t="shared" si="4"/>
        <v>Y</v>
      </c>
    </row>
    <row r="147" spans="1:7">
      <c r="A147" s="4" t="s">
        <v>2611</v>
      </c>
      <c r="B147" s="5" t="s">
        <v>3481</v>
      </c>
      <c r="C147" s="5"/>
      <c r="D147" s="5" t="s">
        <v>3845</v>
      </c>
      <c r="E147" s="5"/>
      <c r="G147" t="str">
        <f t="shared" si="4"/>
        <v>Y</v>
      </c>
    </row>
    <row r="148" spans="1:7">
      <c r="A148" s="4" t="s">
        <v>2615</v>
      </c>
      <c r="B148" s="5" t="s">
        <v>2746</v>
      </c>
      <c r="C148" s="5"/>
      <c r="D148" s="5" t="s">
        <v>3798</v>
      </c>
      <c r="E148" s="5"/>
      <c r="G148" t="str">
        <f t="shared" si="4"/>
        <v>Y</v>
      </c>
    </row>
    <row r="149" spans="1:7">
      <c r="A149" s="4" t="s">
        <v>3605</v>
      </c>
      <c r="B149" s="5" t="s">
        <v>3846</v>
      </c>
      <c r="C149" s="5"/>
      <c r="D149" s="5"/>
      <c r="E149" s="5"/>
      <c r="G149" t="str">
        <f t="shared" si="4"/>
        <v>Y</v>
      </c>
    </row>
    <row r="150" spans="1:7">
      <c r="A150" s="4" t="s">
        <v>3417</v>
      </c>
      <c r="B150" s="5" t="s">
        <v>2357</v>
      </c>
      <c r="C150" s="5"/>
      <c r="D150" s="5" t="s">
        <v>2511</v>
      </c>
      <c r="E150" s="5"/>
      <c r="G150" t="str">
        <f t="shared" si="4"/>
        <v>Y</v>
      </c>
    </row>
    <row r="151" spans="1:7">
      <c r="A151" s="4" t="s">
        <v>3183</v>
      </c>
      <c r="B151" s="5"/>
      <c r="C151" s="5"/>
      <c r="D151" s="5" t="s">
        <v>2553</v>
      </c>
      <c r="E151" s="5"/>
      <c r="G151" t="str">
        <f t="shared" si="4"/>
        <v>Y</v>
      </c>
    </row>
    <row r="152" spans="1:7">
      <c r="A152" s="4" t="s">
        <v>3184</v>
      </c>
      <c r="B152" s="5" t="s">
        <v>2602</v>
      </c>
      <c r="C152" s="5"/>
      <c r="D152" s="5" t="s">
        <v>2288</v>
      </c>
      <c r="E152" s="5"/>
      <c r="G152" t="str">
        <f t="shared" si="4"/>
        <v>Y</v>
      </c>
    </row>
    <row r="153" spans="1:7">
      <c r="A153" s="4" t="s">
        <v>2619</v>
      </c>
      <c r="B153" s="5" t="s">
        <v>2345</v>
      </c>
      <c r="C153" s="5"/>
      <c r="D153" s="5" t="s">
        <v>3847</v>
      </c>
      <c r="E153" s="5"/>
      <c r="G153" t="str">
        <f t="shared" si="4"/>
        <v>Y</v>
      </c>
    </row>
    <row r="154" spans="1:7">
      <c r="A154" s="4" t="s">
        <v>3185</v>
      </c>
      <c r="B154" s="5" t="s">
        <v>2586</v>
      </c>
      <c r="C154" s="5"/>
      <c r="D154" s="5" t="s">
        <v>3848</v>
      </c>
      <c r="E154" s="5" t="s">
        <v>2739</v>
      </c>
      <c r="G154" t="str">
        <f t="shared" si="4"/>
        <v>Y</v>
      </c>
    </row>
    <row r="155" spans="1:7">
      <c r="A155" s="4" t="s">
        <v>2652</v>
      </c>
      <c r="B155" s="5" t="s">
        <v>3849</v>
      </c>
      <c r="C155" s="5" t="s">
        <v>3850</v>
      </c>
      <c r="D155" s="5" t="s">
        <v>3851</v>
      </c>
      <c r="E155" s="5"/>
      <c r="G155" t="str">
        <f t="shared" si="4"/>
        <v>Y</v>
      </c>
    </row>
    <row r="156" spans="1:7">
      <c r="A156" s="4" t="s">
        <v>3192</v>
      </c>
      <c r="B156" s="5" t="s">
        <v>3852</v>
      </c>
      <c r="C156" s="5"/>
      <c r="D156" s="5" t="s">
        <v>3853</v>
      </c>
      <c r="E156" s="5"/>
      <c r="G156" t="str">
        <f t="shared" si="4"/>
        <v>Y</v>
      </c>
    </row>
    <row r="157" spans="1:7">
      <c r="A157" s="4" t="s">
        <v>3938</v>
      </c>
      <c r="B157" s="5" t="s">
        <v>3839</v>
      </c>
      <c r="C157" s="5"/>
      <c r="D157" s="5"/>
      <c r="E157" s="5"/>
      <c r="G157" t="str">
        <f t="shared" si="4"/>
        <v>False</v>
      </c>
    </row>
    <row r="158" spans="1:7">
      <c r="A158" s="4" t="s">
        <v>3193</v>
      </c>
      <c r="B158" s="5" t="s">
        <v>3854</v>
      </c>
      <c r="C158" s="5" t="s">
        <v>3855</v>
      </c>
      <c r="D158" s="5" t="s">
        <v>3856</v>
      </c>
      <c r="E158" s="5" t="s">
        <v>3857</v>
      </c>
      <c r="G158" t="str">
        <f t="shared" si="4"/>
        <v>False</v>
      </c>
    </row>
    <row r="159" spans="1:7">
      <c r="A159" s="4" t="s">
        <v>2620</v>
      </c>
      <c r="B159" s="5" t="s">
        <v>3858</v>
      </c>
      <c r="C159" s="5" t="s">
        <v>2579</v>
      </c>
      <c r="D159" s="5" t="s">
        <v>3859</v>
      </c>
      <c r="E159" s="5" t="s">
        <v>3860</v>
      </c>
      <c r="G159" t="str">
        <f t="shared" si="4"/>
        <v>Y</v>
      </c>
    </row>
    <row r="160" spans="1:7">
      <c r="A160" s="4" t="s">
        <v>2625</v>
      </c>
      <c r="B160" s="5" t="s">
        <v>3861</v>
      </c>
      <c r="C160" s="5" t="s">
        <v>3314</v>
      </c>
      <c r="D160" s="5" t="s">
        <v>3862</v>
      </c>
      <c r="E160" s="5" t="s">
        <v>3863</v>
      </c>
      <c r="G160" t="str">
        <f t="shared" si="4"/>
        <v>Y</v>
      </c>
    </row>
    <row r="161" spans="1:7">
      <c r="A161" s="4" t="s">
        <v>2630</v>
      </c>
      <c r="B161" s="5" t="s">
        <v>3864</v>
      </c>
      <c r="C161" s="5"/>
      <c r="D161" s="5" t="s">
        <v>3865</v>
      </c>
      <c r="E161" s="5"/>
      <c r="G161" t="str">
        <f t="shared" si="4"/>
        <v>Y</v>
      </c>
    </row>
    <row r="162" spans="1:7">
      <c r="A162" s="4" t="s">
        <v>3437</v>
      </c>
      <c r="B162" s="5" t="s">
        <v>3866</v>
      </c>
      <c r="C162" s="5"/>
      <c r="D162" s="5" t="s">
        <v>3867</v>
      </c>
      <c r="E162" s="5"/>
      <c r="G162" t="str">
        <f t="shared" si="4"/>
        <v>False</v>
      </c>
    </row>
    <row r="163" spans="1:7">
      <c r="A163" s="4" t="s">
        <v>3975</v>
      </c>
      <c r="B163" s="5" t="s">
        <v>3868</v>
      </c>
      <c r="C163" s="5" t="s">
        <v>3869</v>
      </c>
      <c r="D163" s="5" t="s">
        <v>3870</v>
      </c>
      <c r="E163" s="5" t="s">
        <v>3871</v>
      </c>
      <c r="G163" t="str">
        <f t="shared" si="4"/>
        <v>False</v>
      </c>
    </row>
    <row r="164" spans="1:7">
      <c r="A164" s="4" t="s">
        <v>2634</v>
      </c>
      <c r="B164" s="5" t="s">
        <v>3872</v>
      </c>
      <c r="C164" s="5" t="s">
        <v>3869</v>
      </c>
      <c r="D164" s="5" t="s">
        <v>3873</v>
      </c>
      <c r="E164" s="5"/>
      <c r="G164" t="str">
        <f t="shared" si="4"/>
        <v>Y</v>
      </c>
    </row>
    <row r="165" spans="1:7">
      <c r="A165" s="4" t="s">
        <v>3219</v>
      </c>
      <c r="B165" s="5" t="s">
        <v>3874</v>
      </c>
      <c r="C165" s="5"/>
      <c r="D165" s="5" t="s">
        <v>3875</v>
      </c>
      <c r="E165" s="5"/>
      <c r="G165" t="str">
        <f t="shared" ref="G165:G178" si="5">IF(ISNA(VLOOKUP(A165,Area_Country,2,FALSE)),"False","Y")</f>
        <v>Y</v>
      </c>
    </row>
    <row r="166" spans="1:7">
      <c r="A166" s="4" t="s">
        <v>2639</v>
      </c>
      <c r="B166" s="5" t="s">
        <v>2562</v>
      </c>
      <c r="C166" s="5"/>
      <c r="D166" s="5" t="s">
        <v>2407</v>
      </c>
      <c r="E166" s="5"/>
      <c r="G166" t="str">
        <f t="shared" si="5"/>
        <v>Y</v>
      </c>
    </row>
    <row r="167" spans="1:7">
      <c r="A167" s="4" t="s">
        <v>3444</v>
      </c>
      <c r="B167" s="5" t="s">
        <v>2288</v>
      </c>
      <c r="C167" s="5"/>
      <c r="D167" s="5" t="s">
        <v>2579</v>
      </c>
      <c r="E167" s="5"/>
      <c r="G167" t="str">
        <f t="shared" si="5"/>
        <v>Y</v>
      </c>
    </row>
    <row r="168" spans="1:7">
      <c r="A168" s="4" t="s">
        <v>3741</v>
      </c>
      <c r="B168" s="5" t="s">
        <v>3876</v>
      </c>
      <c r="C168" s="5"/>
      <c r="D168" s="5" t="s">
        <v>2293</v>
      </c>
      <c r="E168" s="5"/>
      <c r="G168" t="str">
        <f t="shared" si="5"/>
        <v>Y</v>
      </c>
    </row>
    <row r="169" spans="1:7">
      <c r="A169" s="4" t="s">
        <v>2640</v>
      </c>
      <c r="B169" s="5" t="s">
        <v>3877</v>
      </c>
      <c r="C169" s="5"/>
      <c r="D169" s="5" t="s">
        <v>3878</v>
      </c>
      <c r="E169" s="5"/>
      <c r="G169" t="str">
        <f t="shared" si="5"/>
        <v>Y</v>
      </c>
    </row>
    <row r="170" spans="1:7">
      <c r="A170" s="4" t="s">
        <v>2645</v>
      </c>
      <c r="B170" s="5" t="s">
        <v>3025</v>
      </c>
      <c r="C170" s="5"/>
      <c r="D170" s="5" t="s">
        <v>3418</v>
      </c>
      <c r="E170" s="5"/>
      <c r="G170" t="str">
        <f t="shared" si="5"/>
        <v>Y</v>
      </c>
    </row>
    <row r="171" spans="1:7">
      <c r="A171" s="4" t="s">
        <v>2648</v>
      </c>
      <c r="B171" s="5" t="s">
        <v>2912</v>
      </c>
      <c r="C171" s="5"/>
      <c r="D171" s="5" t="s">
        <v>2345</v>
      </c>
      <c r="E171" s="5"/>
      <c r="G171" t="str">
        <f t="shared" si="5"/>
        <v>Y</v>
      </c>
    </row>
    <row r="172" spans="1:7">
      <c r="A172" s="4" t="s">
        <v>2649</v>
      </c>
      <c r="B172" s="5" t="s">
        <v>3879</v>
      </c>
      <c r="C172" s="5"/>
      <c r="D172" s="5" t="s">
        <v>3880</v>
      </c>
      <c r="E172" s="5" t="s">
        <v>3871</v>
      </c>
      <c r="G172" t="str">
        <f t="shared" si="5"/>
        <v>Y</v>
      </c>
    </row>
    <row r="173" spans="1:7">
      <c r="A173" s="4" t="s">
        <v>2656</v>
      </c>
      <c r="B173" s="5" t="s">
        <v>3268</v>
      </c>
      <c r="C173" s="5"/>
      <c r="D173" s="5" t="s">
        <v>3881</v>
      </c>
      <c r="E173" s="5"/>
      <c r="G173" t="str">
        <f t="shared" si="5"/>
        <v>Y</v>
      </c>
    </row>
    <row r="174" spans="1:7">
      <c r="A174" s="4" t="s">
        <v>3234</v>
      </c>
      <c r="B174" s="5" t="s">
        <v>3882</v>
      </c>
      <c r="C174" s="5"/>
      <c r="D174" s="5" t="s">
        <v>3883</v>
      </c>
      <c r="E174" s="5"/>
      <c r="G174" t="str">
        <f t="shared" si="5"/>
        <v>False</v>
      </c>
    </row>
    <row r="175" spans="1:7">
      <c r="A175" s="4" t="s">
        <v>3459</v>
      </c>
      <c r="B175" s="5" t="s">
        <v>3884</v>
      </c>
      <c r="C175" s="5"/>
      <c r="D175" s="5" t="s">
        <v>3885</v>
      </c>
      <c r="E175" s="5"/>
      <c r="G175" t="str">
        <f t="shared" si="5"/>
        <v>False</v>
      </c>
    </row>
    <row r="176" spans="1:7">
      <c r="A176" s="4" t="s">
        <v>3238</v>
      </c>
      <c r="B176" s="5" t="s">
        <v>3886</v>
      </c>
      <c r="C176" s="5" t="s">
        <v>3887</v>
      </c>
      <c r="D176" s="5" t="s">
        <v>3888</v>
      </c>
      <c r="E176" s="5" t="s">
        <v>3889</v>
      </c>
      <c r="G176" t="str">
        <f t="shared" si="5"/>
        <v>False</v>
      </c>
    </row>
    <row r="177" spans="1:7">
      <c r="A177" s="4" t="s">
        <v>3890</v>
      </c>
      <c r="B177" s="5" t="s">
        <v>3891</v>
      </c>
      <c r="C177" s="5" t="s">
        <v>2593</v>
      </c>
      <c r="D177" s="5" t="s">
        <v>3892</v>
      </c>
      <c r="E177" s="5" t="s">
        <v>2875</v>
      </c>
      <c r="G177" t="str">
        <f t="shared" si="5"/>
        <v>False</v>
      </c>
    </row>
    <row r="178" spans="1:7">
      <c r="A178" s="4" t="s">
        <v>3893</v>
      </c>
      <c r="B178" s="5" t="s">
        <v>3894</v>
      </c>
      <c r="C178" s="5" t="s">
        <v>3765</v>
      </c>
      <c r="D178" s="5" t="s">
        <v>3895</v>
      </c>
      <c r="E178" s="5" t="s">
        <v>3767</v>
      </c>
      <c r="G178" t="str">
        <f t="shared" si="5"/>
        <v>False</v>
      </c>
    </row>
    <row r="179" spans="1:7" ht="42.75">
      <c r="A179" s="2" t="s">
        <v>3896</v>
      </c>
    </row>
    <row r="180" spans="1:7" ht="57">
      <c r="A180" s="2" t="s">
        <v>3897</v>
      </c>
    </row>
    <row r="181" spans="1:7" ht="42.75">
      <c r="A181" s="2" t="s">
        <v>3898</v>
      </c>
    </row>
    <row r="182" spans="1:7">
      <c r="A182" s="2" t="s">
        <v>2821</v>
      </c>
    </row>
  </sheetData>
  <mergeCells count="3">
    <mergeCell ref="A3:A4"/>
    <mergeCell ref="B3:C3"/>
    <mergeCell ref="D3:E3"/>
  </mergeCells>
  <phoneticPr fontId="5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"/>
  <sheetViews>
    <sheetView showGridLines="0" topLeftCell="A133" workbookViewId="0">
      <selection activeCell="F153" sqref="F153:F154"/>
    </sheetView>
  </sheetViews>
  <sheetFormatPr defaultRowHeight="13.5"/>
  <cols>
    <col min="1" max="1" width="36" style="127" bestFit="1" customWidth="1"/>
    <col min="2" max="5" width="13" style="127" bestFit="1" customWidth="1"/>
    <col min="6" max="16384" width="9" style="127"/>
  </cols>
  <sheetData>
    <row r="1" spans="1:7" ht="27">
      <c r="A1" s="126" t="s">
        <v>4412</v>
      </c>
    </row>
    <row r="2" spans="1:7">
      <c r="A2" s="126" t="s">
        <v>2277</v>
      </c>
    </row>
    <row r="3" spans="1:7">
      <c r="A3" s="191" t="s">
        <v>2667</v>
      </c>
      <c r="B3" s="193" t="s">
        <v>1540</v>
      </c>
      <c r="C3" s="194"/>
      <c r="D3" s="193" t="s">
        <v>1542</v>
      </c>
      <c r="E3" s="194"/>
      <c r="F3" s="193" t="s">
        <v>5104</v>
      </c>
      <c r="G3" s="194"/>
    </row>
    <row r="4" spans="1:7">
      <c r="A4" s="192"/>
      <c r="B4" s="128" t="s">
        <v>2670</v>
      </c>
      <c r="C4" s="128" t="s">
        <v>2671</v>
      </c>
      <c r="D4" s="128" t="s">
        <v>2670</v>
      </c>
      <c r="E4" s="128" t="s">
        <v>2671</v>
      </c>
      <c r="F4" s="128" t="s">
        <v>2670</v>
      </c>
      <c r="G4" s="128" t="s">
        <v>2671</v>
      </c>
    </row>
    <row r="5" spans="1:7" ht="14.25">
      <c r="A5" s="129" t="s">
        <v>2282</v>
      </c>
      <c r="B5" s="130" t="s">
        <v>4413</v>
      </c>
      <c r="C5" s="130" t="s">
        <v>4414</v>
      </c>
      <c r="D5" s="130" t="s">
        <v>4415</v>
      </c>
      <c r="E5" s="130" t="s">
        <v>4416</v>
      </c>
      <c r="F5" s="132" t="s">
        <v>5009</v>
      </c>
      <c r="G5" s="132" t="s">
        <v>5010</v>
      </c>
    </row>
    <row r="6" spans="1:7" ht="14.25">
      <c r="A6" s="129" t="s">
        <v>3251</v>
      </c>
      <c r="B6" s="130" t="s">
        <v>4417</v>
      </c>
      <c r="C6" s="130" t="s">
        <v>4418</v>
      </c>
      <c r="D6" s="130" t="s">
        <v>4419</v>
      </c>
      <c r="E6" s="130" t="s">
        <v>4420</v>
      </c>
      <c r="F6" s="132" t="s">
        <v>5011</v>
      </c>
      <c r="G6" s="132" t="s">
        <v>5012</v>
      </c>
    </row>
    <row r="7" spans="1:7" ht="14.25">
      <c r="A7" s="129" t="s">
        <v>2681</v>
      </c>
      <c r="B7" s="130" t="s">
        <v>3165</v>
      </c>
      <c r="C7" s="130"/>
      <c r="D7" s="130" t="s">
        <v>3409</v>
      </c>
      <c r="E7" s="130"/>
      <c r="F7" s="132" t="s">
        <v>5013</v>
      </c>
      <c r="G7" s="132"/>
    </row>
    <row r="8" spans="1:7" ht="14.25">
      <c r="A8" s="129" t="s">
        <v>2683</v>
      </c>
      <c r="B8" s="130" t="s">
        <v>3972</v>
      </c>
      <c r="C8" s="130"/>
      <c r="D8" s="130" t="s">
        <v>2315</v>
      </c>
      <c r="E8" s="130"/>
      <c r="F8" s="132" t="s">
        <v>3040</v>
      </c>
      <c r="G8" s="132"/>
    </row>
    <row r="9" spans="1:7" ht="14.25">
      <c r="A9" s="129" t="s">
        <v>2287</v>
      </c>
      <c r="B9" s="130" t="s">
        <v>2773</v>
      </c>
      <c r="C9" s="130"/>
      <c r="D9" s="130" t="s">
        <v>2604</v>
      </c>
      <c r="E9" s="130"/>
      <c r="F9" s="132" t="s">
        <v>2316</v>
      </c>
      <c r="G9" s="132"/>
    </row>
    <row r="10" spans="1:7" ht="14.25">
      <c r="A10" s="129" t="s">
        <v>2289</v>
      </c>
      <c r="B10" s="130" t="s">
        <v>4421</v>
      </c>
      <c r="C10" s="130"/>
      <c r="D10" s="130" t="s">
        <v>4422</v>
      </c>
      <c r="E10" s="130"/>
      <c r="F10" s="132" t="s">
        <v>5014</v>
      </c>
      <c r="G10" s="132"/>
    </row>
    <row r="11" spans="1:7" ht="14.25">
      <c r="A11" s="129" t="s">
        <v>2292</v>
      </c>
      <c r="B11" s="130" t="s">
        <v>2416</v>
      </c>
      <c r="C11" s="130"/>
      <c r="D11" s="130" t="s">
        <v>3710</v>
      </c>
      <c r="E11" s="130"/>
      <c r="F11" s="132" t="s">
        <v>4206</v>
      </c>
      <c r="G11" s="132"/>
    </row>
    <row r="12" spans="1:7" ht="14.25">
      <c r="A12" s="129" t="s">
        <v>2296</v>
      </c>
      <c r="B12" s="130" t="s">
        <v>4423</v>
      </c>
      <c r="C12" s="130"/>
      <c r="D12" s="130" t="s">
        <v>4424</v>
      </c>
      <c r="E12" s="130"/>
      <c r="F12" s="132" t="s">
        <v>5015</v>
      </c>
      <c r="G12" s="132"/>
    </row>
    <row r="13" spans="1:7" ht="14.25">
      <c r="A13" s="129" t="s">
        <v>2300</v>
      </c>
      <c r="B13" s="130" t="s">
        <v>4425</v>
      </c>
      <c r="C13" s="130"/>
      <c r="D13" s="130" t="s">
        <v>4426</v>
      </c>
      <c r="E13" s="130"/>
      <c r="F13" s="132" t="s">
        <v>3777</v>
      </c>
      <c r="G13" s="132"/>
    </row>
    <row r="14" spans="1:7" ht="14.25">
      <c r="A14" s="129" t="s">
        <v>2304</v>
      </c>
      <c r="B14" s="130" t="s">
        <v>2657</v>
      </c>
      <c r="C14" s="130"/>
      <c r="D14" s="130" t="s">
        <v>2755</v>
      </c>
      <c r="E14" s="130"/>
      <c r="F14" s="132" t="s">
        <v>5016</v>
      </c>
      <c r="G14" s="132"/>
    </row>
    <row r="15" spans="1:7" ht="14.25">
      <c r="A15" s="129" t="s">
        <v>4427</v>
      </c>
      <c r="B15" s="130" t="s">
        <v>4428</v>
      </c>
      <c r="C15" s="130" t="s">
        <v>4429</v>
      </c>
      <c r="D15" s="130" t="s">
        <v>4430</v>
      </c>
      <c r="E15" s="130" t="s">
        <v>4431</v>
      </c>
      <c r="F15" s="132" t="s">
        <v>5017</v>
      </c>
      <c r="G15" s="132" t="s">
        <v>5018</v>
      </c>
    </row>
    <row r="16" spans="1:7" ht="14.25">
      <c r="A16" s="129" t="s">
        <v>2314</v>
      </c>
      <c r="B16" s="130" t="s">
        <v>4432</v>
      </c>
      <c r="C16" s="130" t="s">
        <v>4199</v>
      </c>
      <c r="D16" s="130" t="s">
        <v>4433</v>
      </c>
      <c r="E16" s="130" t="s">
        <v>3740</v>
      </c>
      <c r="F16" s="132" t="s">
        <v>5019</v>
      </c>
      <c r="G16" s="132"/>
    </row>
    <row r="17" spans="1:7" ht="14.25">
      <c r="A17" s="129" t="s">
        <v>2317</v>
      </c>
      <c r="B17" s="130" t="s">
        <v>4434</v>
      </c>
      <c r="C17" s="130"/>
      <c r="D17" s="130" t="s">
        <v>4435</v>
      </c>
      <c r="E17" s="130"/>
      <c r="F17" s="132" t="s">
        <v>5020</v>
      </c>
      <c r="G17" s="132"/>
    </row>
    <row r="18" spans="1:7" ht="14.25">
      <c r="A18" s="129" t="s">
        <v>2322</v>
      </c>
      <c r="B18" s="130" t="s">
        <v>4436</v>
      </c>
      <c r="C18" s="130"/>
      <c r="D18" s="130" t="s">
        <v>4437</v>
      </c>
      <c r="E18" s="130"/>
      <c r="F18" s="132" t="s">
        <v>5021</v>
      </c>
      <c r="G18" s="132"/>
    </row>
    <row r="19" spans="1:7" ht="14.25">
      <c r="A19" s="129" t="s">
        <v>2709</v>
      </c>
      <c r="B19" s="130" t="s">
        <v>3035</v>
      </c>
      <c r="C19" s="130"/>
      <c r="D19" s="130" t="s">
        <v>2437</v>
      </c>
      <c r="E19" s="130"/>
      <c r="F19" s="132" t="s">
        <v>2692</v>
      </c>
      <c r="G19" s="132"/>
    </row>
    <row r="20" spans="1:7" ht="14.25">
      <c r="A20" s="129" t="s">
        <v>2324</v>
      </c>
      <c r="B20" s="130" t="s">
        <v>4438</v>
      </c>
      <c r="C20" s="130"/>
      <c r="D20" s="130" t="s">
        <v>4439</v>
      </c>
      <c r="E20" s="130"/>
      <c r="F20" s="132" t="s">
        <v>5022</v>
      </c>
      <c r="G20" s="132"/>
    </row>
    <row r="21" spans="1:7" ht="14.25">
      <c r="A21" s="129" t="s">
        <v>2328</v>
      </c>
      <c r="B21" s="130" t="s">
        <v>4440</v>
      </c>
      <c r="C21" s="130" t="s">
        <v>4441</v>
      </c>
      <c r="D21" s="130" t="s">
        <v>4442</v>
      </c>
      <c r="E21" s="130" t="s">
        <v>4443</v>
      </c>
      <c r="F21" s="132" t="s">
        <v>5023</v>
      </c>
      <c r="G21" s="132" t="s">
        <v>5024</v>
      </c>
    </row>
    <row r="22" spans="1:7" ht="14.25">
      <c r="A22" s="129" t="s">
        <v>2333</v>
      </c>
      <c r="B22" s="130" t="s">
        <v>4444</v>
      </c>
      <c r="C22" s="130"/>
      <c r="D22" s="130" t="s">
        <v>3167</v>
      </c>
      <c r="E22" s="130"/>
      <c r="F22" s="132" t="s">
        <v>2707</v>
      </c>
      <c r="G22" s="132"/>
    </row>
    <row r="23" spans="1:7" ht="14.25">
      <c r="A23" s="129" t="s">
        <v>2335</v>
      </c>
      <c r="B23" s="130" t="s">
        <v>2552</v>
      </c>
      <c r="C23" s="130"/>
      <c r="D23" s="130" t="s">
        <v>3030</v>
      </c>
      <c r="E23" s="130"/>
      <c r="F23" s="132" t="s">
        <v>2904</v>
      </c>
      <c r="G23" s="132"/>
    </row>
    <row r="24" spans="1:7" ht="14.25">
      <c r="A24" s="129" t="s">
        <v>2340</v>
      </c>
      <c r="B24" s="130" t="s">
        <v>4445</v>
      </c>
      <c r="C24" s="130"/>
      <c r="D24" s="130" t="s">
        <v>3300</v>
      </c>
      <c r="E24" s="130"/>
      <c r="F24" s="132" t="s">
        <v>5025</v>
      </c>
      <c r="G24" s="132"/>
    </row>
    <row r="25" spans="1:7" ht="14.25">
      <c r="A25" s="129" t="s">
        <v>2343</v>
      </c>
      <c r="B25" s="130" t="s">
        <v>4113</v>
      </c>
      <c r="C25" s="130"/>
      <c r="D25" s="130" t="s">
        <v>2933</v>
      </c>
      <c r="E25" s="130"/>
      <c r="F25" s="132" t="s">
        <v>4119</v>
      </c>
      <c r="G25" s="132"/>
    </row>
    <row r="26" spans="1:7" ht="14.25">
      <c r="A26" s="129" t="s">
        <v>4446</v>
      </c>
      <c r="B26" s="130" t="s">
        <v>4447</v>
      </c>
      <c r="C26" s="130" t="s">
        <v>3912</v>
      </c>
      <c r="D26" s="130" t="s">
        <v>4448</v>
      </c>
      <c r="E26" s="130" t="s">
        <v>2792</v>
      </c>
      <c r="F26" s="132" t="s">
        <v>5026</v>
      </c>
      <c r="G26" s="132" t="s">
        <v>3598</v>
      </c>
    </row>
    <row r="27" spans="1:7" ht="14.25">
      <c r="A27" s="129" t="s">
        <v>2351</v>
      </c>
      <c r="B27" s="130" t="s">
        <v>4449</v>
      </c>
      <c r="C27" s="130" t="s">
        <v>4450</v>
      </c>
      <c r="D27" s="130" t="s">
        <v>4451</v>
      </c>
      <c r="E27" s="130" t="s">
        <v>4452</v>
      </c>
      <c r="F27" s="132" t="s">
        <v>5027</v>
      </c>
      <c r="G27" s="132"/>
    </row>
    <row r="28" spans="1:7" ht="14.25">
      <c r="A28" s="129" t="s">
        <v>2356</v>
      </c>
      <c r="B28" s="130" t="s">
        <v>3912</v>
      </c>
      <c r="C28" s="130"/>
      <c r="D28" s="130" t="s">
        <v>2530</v>
      </c>
      <c r="E28" s="130"/>
      <c r="F28" s="132" t="s">
        <v>2932</v>
      </c>
      <c r="G28" s="132"/>
    </row>
    <row r="29" spans="1:7" ht="14.25">
      <c r="A29" s="129" t="s">
        <v>2358</v>
      </c>
      <c r="B29" s="130"/>
      <c r="C29" s="130"/>
      <c r="D29" s="130"/>
      <c r="E29" s="130"/>
      <c r="F29" s="132" t="s">
        <v>2298</v>
      </c>
      <c r="G29" s="132"/>
    </row>
    <row r="30" spans="1:7" ht="14.25">
      <c r="A30" s="129" t="s">
        <v>2359</v>
      </c>
      <c r="B30" s="130"/>
      <c r="C30" s="130"/>
      <c r="D30" s="130"/>
      <c r="E30" s="130"/>
      <c r="F30" s="132" t="s">
        <v>2342</v>
      </c>
      <c r="G30" s="132"/>
    </row>
    <row r="31" spans="1:7" ht="14.25">
      <c r="A31" s="129" t="s">
        <v>2360</v>
      </c>
      <c r="B31" s="130" t="s">
        <v>4453</v>
      </c>
      <c r="C31" s="130"/>
      <c r="D31" s="130" t="s">
        <v>2834</v>
      </c>
      <c r="E31" s="130"/>
      <c r="F31" s="132" t="s">
        <v>5028</v>
      </c>
      <c r="G31" s="132"/>
    </row>
    <row r="32" spans="1:7" ht="14.25">
      <c r="A32" s="129" t="s">
        <v>2731</v>
      </c>
      <c r="B32" s="130"/>
      <c r="C32" s="130"/>
      <c r="D32" s="130" t="s">
        <v>2342</v>
      </c>
      <c r="E32" s="130"/>
      <c r="F32" s="132" t="s">
        <v>2409</v>
      </c>
      <c r="G32" s="132"/>
    </row>
    <row r="33" spans="1:7" ht="14.25">
      <c r="A33" s="129" t="s">
        <v>2361</v>
      </c>
      <c r="B33" s="130" t="s">
        <v>4454</v>
      </c>
      <c r="C33" s="130"/>
      <c r="D33" s="130" t="s">
        <v>4455</v>
      </c>
      <c r="E33" s="130"/>
      <c r="F33" s="132" t="s">
        <v>5029</v>
      </c>
      <c r="G33" s="132" t="s">
        <v>2394</v>
      </c>
    </row>
    <row r="34" spans="1:7" ht="14.25">
      <c r="A34" s="129" t="s">
        <v>2734</v>
      </c>
      <c r="B34" s="130"/>
      <c r="C34" s="130"/>
      <c r="D34" s="130" t="s">
        <v>2450</v>
      </c>
      <c r="E34" s="130"/>
      <c r="F34" s="132" t="s">
        <v>2513</v>
      </c>
      <c r="G34" s="132"/>
    </row>
    <row r="35" spans="1:7" ht="14.25">
      <c r="A35" s="129" t="s">
        <v>2366</v>
      </c>
      <c r="B35" s="130" t="s">
        <v>4456</v>
      </c>
      <c r="C35" s="130"/>
      <c r="D35" s="130" t="s">
        <v>4457</v>
      </c>
      <c r="E35" s="130"/>
      <c r="F35" s="132" t="s">
        <v>5030</v>
      </c>
      <c r="G35" s="132"/>
    </row>
    <row r="36" spans="1:7" ht="14.25">
      <c r="A36" s="129" t="s">
        <v>2368</v>
      </c>
      <c r="B36" s="130" t="s">
        <v>4458</v>
      </c>
      <c r="C36" s="130" t="s">
        <v>4459</v>
      </c>
      <c r="D36" s="130" t="s">
        <v>4460</v>
      </c>
      <c r="E36" s="130" t="s">
        <v>2730</v>
      </c>
      <c r="F36" s="132" t="s">
        <v>5031</v>
      </c>
      <c r="G36" s="132" t="s">
        <v>3178</v>
      </c>
    </row>
    <row r="37" spans="1:7" ht="14.25">
      <c r="A37" s="129" t="s">
        <v>2373</v>
      </c>
      <c r="B37" s="130" t="s">
        <v>4461</v>
      </c>
      <c r="C37" s="130" t="s">
        <v>4462</v>
      </c>
      <c r="D37" s="130" t="s">
        <v>4463</v>
      </c>
      <c r="E37" s="130" t="s">
        <v>4464</v>
      </c>
      <c r="F37" s="132" t="s">
        <v>5032</v>
      </c>
      <c r="G37" s="132" t="s">
        <v>2435</v>
      </c>
    </row>
    <row r="38" spans="1:7" ht="14.25">
      <c r="A38" s="129" t="s">
        <v>2378</v>
      </c>
      <c r="B38" s="130" t="s">
        <v>2522</v>
      </c>
      <c r="C38" s="130"/>
      <c r="D38" s="130" t="s">
        <v>2926</v>
      </c>
      <c r="E38" s="130"/>
      <c r="F38" s="132" t="s">
        <v>3169</v>
      </c>
      <c r="G38" s="132"/>
    </row>
    <row r="39" spans="1:7" ht="14.25">
      <c r="A39" s="129" t="s">
        <v>2745</v>
      </c>
      <c r="B39" s="130" t="s">
        <v>2499</v>
      </c>
      <c r="C39" s="130"/>
      <c r="D39" s="130" t="s">
        <v>3677</v>
      </c>
      <c r="E39" s="130"/>
      <c r="F39" s="132" t="s">
        <v>5033</v>
      </c>
      <c r="G39" s="132"/>
    </row>
    <row r="40" spans="1:7" ht="14.25">
      <c r="A40" s="129" t="s">
        <v>2382</v>
      </c>
      <c r="B40" s="130" t="s">
        <v>4465</v>
      </c>
      <c r="C40" s="130"/>
      <c r="D40" s="130" t="s">
        <v>4466</v>
      </c>
      <c r="E40" s="130"/>
      <c r="F40" s="132" t="s">
        <v>5034</v>
      </c>
      <c r="G40" s="132"/>
    </row>
    <row r="41" spans="1:7" ht="14.25">
      <c r="A41" s="129" t="s">
        <v>2387</v>
      </c>
      <c r="B41" s="130" t="s">
        <v>2566</v>
      </c>
      <c r="C41" s="130"/>
      <c r="D41" s="130" t="s">
        <v>4467</v>
      </c>
      <c r="E41" s="130"/>
      <c r="F41" s="132" t="s">
        <v>5035</v>
      </c>
      <c r="G41" s="132"/>
    </row>
    <row r="42" spans="1:7" ht="14.25">
      <c r="A42" s="129" t="s">
        <v>2390</v>
      </c>
      <c r="B42" s="130" t="s">
        <v>4468</v>
      </c>
      <c r="C42" s="130"/>
      <c r="D42" s="130" t="s">
        <v>4469</v>
      </c>
      <c r="E42" s="130"/>
      <c r="F42" s="132" t="s">
        <v>5036</v>
      </c>
      <c r="G42" s="132"/>
    </row>
    <row r="43" spans="1:7" ht="14.25">
      <c r="A43" s="129" t="s">
        <v>4470</v>
      </c>
      <c r="B43" s="130" t="s">
        <v>4471</v>
      </c>
      <c r="C43" s="130"/>
      <c r="D43" s="130" t="s">
        <v>26</v>
      </c>
      <c r="E43" s="130"/>
      <c r="F43" s="132" t="s">
        <v>5037</v>
      </c>
      <c r="G43" s="132"/>
    </row>
    <row r="44" spans="1:7" ht="14.25">
      <c r="A44" s="129" t="s">
        <v>2396</v>
      </c>
      <c r="B44" s="130" t="s">
        <v>3693</v>
      </c>
      <c r="C44" s="130"/>
      <c r="D44" s="130" t="s">
        <v>4472</v>
      </c>
      <c r="E44" s="130"/>
      <c r="F44" s="132" t="s">
        <v>3419</v>
      </c>
      <c r="G44" s="132"/>
    </row>
    <row r="45" spans="1:7" ht="14.25">
      <c r="A45" s="129" t="s">
        <v>4473</v>
      </c>
      <c r="B45" s="130" t="s">
        <v>4474</v>
      </c>
      <c r="C45" s="130" t="s">
        <v>4475</v>
      </c>
      <c r="D45" s="130" t="s">
        <v>4476</v>
      </c>
      <c r="E45" s="130" t="s">
        <v>4477</v>
      </c>
      <c r="F45" s="132" t="s">
        <v>5038</v>
      </c>
      <c r="G45" s="132" t="s">
        <v>5039</v>
      </c>
    </row>
    <row r="46" spans="1:7" ht="14.25">
      <c r="A46" s="182" t="s">
        <v>5103</v>
      </c>
      <c r="C46" s="132"/>
      <c r="D46" s="132" t="s">
        <v>2367</v>
      </c>
      <c r="E46" s="132"/>
      <c r="F46" s="132" t="s">
        <v>2450</v>
      </c>
      <c r="G46" s="132"/>
    </row>
    <row r="47" spans="1:7" ht="14.25">
      <c r="A47" s="129" t="s">
        <v>4478</v>
      </c>
      <c r="B47" s="130" t="s">
        <v>2299</v>
      </c>
      <c r="C47" s="130"/>
      <c r="D47" s="130"/>
      <c r="E47" s="130"/>
      <c r="F47" s="132" t="s">
        <v>2301</v>
      </c>
      <c r="G47" s="132"/>
    </row>
    <row r="48" spans="1:7" ht="14.25">
      <c r="A48" s="129" t="s">
        <v>3310</v>
      </c>
      <c r="B48" s="130" t="s">
        <v>4479</v>
      </c>
      <c r="C48" s="130" t="s">
        <v>2744</v>
      </c>
      <c r="D48" s="130" t="s">
        <v>4480</v>
      </c>
      <c r="E48" s="130" t="s">
        <v>2913</v>
      </c>
      <c r="F48" s="132" t="s">
        <v>5040</v>
      </c>
      <c r="G48" s="132"/>
    </row>
    <row r="49" spans="1:7" ht="14.25">
      <c r="A49" s="129" t="s">
        <v>2764</v>
      </c>
      <c r="B49" s="130" t="s">
        <v>4481</v>
      </c>
      <c r="C49" s="130"/>
      <c r="D49" s="130"/>
      <c r="E49" s="130"/>
      <c r="F49" s="132" t="s">
        <v>2522</v>
      </c>
      <c r="G49" s="132"/>
    </row>
    <row r="50" spans="1:7" ht="14.25">
      <c r="A50" s="129" t="s">
        <v>2767</v>
      </c>
      <c r="B50" s="130" t="s">
        <v>4101</v>
      </c>
      <c r="C50" s="130"/>
      <c r="D50" s="130" t="s">
        <v>2519</v>
      </c>
      <c r="E50" s="130"/>
      <c r="F50" s="132" t="s">
        <v>2327</v>
      </c>
      <c r="G50" s="132"/>
    </row>
    <row r="51" spans="1:7">
      <c r="A51" s="129" t="s">
        <v>2406</v>
      </c>
      <c r="B51" s="130" t="s">
        <v>3710</v>
      </c>
      <c r="C51" s="130"/>
      <c r="D51" s="130"/>
      <c r="E51" s="130"/>
    </row>
    <row r="52" spans="1:7">
      <c r="A52" s="129" t="s">
        <v>2771</v>
      </c>
      <c r="B52" s="130" t="s">
        <v>4482</v>
      </c>
      <c r="C52" s="130"/>
      <c r="D52" s="130"/>
      <c r="E52" s="130"/>
    </row>
    <row r="53" spans="1:7" ht="14.25">
      <c r="A53" s="129" t="s">
        <v>2408</v>
      </c>
      <c r="B53" s="130" t="s">
        <v>4073</v>
      </c>
      <c r="C53" s="130"/>
      <c r="D53" s="130" t="s">
        <v>2526</v>
      </c>
      <c r="E53" s="130"/>
      <c r="F53" s="132" t="s">
        <v>3167</v>
      </c>
      <c r="G53" s="132"/>
    </row>
    <row r="54" spans="1:7" ht="14.25">
      <c r="A54" s="129" t="s">
        <v>2777</v>
      </c>
      <c r="B54" s="130"/>
      <c r="C54" s="130"/>
      <c r="D54" s="130" t="s">
        <v>2435</v>
      </c>
      <c r="E54" s="130"/>
      <c r="F54" s="132"/>
      <c r="G54" s="132"/>
    </row>
    <row r="55" spans="1:7" ht="14.25">
      <c r="A55" s="129" t="s">
        <v>2410</v>
      </c>
      <c r="B55" s="130" t="s">
        <v>4483</v>
      </c>
      <c r="C55" s="130"/>
      <c r="D55" s="130" t="s">
        <v>4484</v>
      </c>
      <c r="E55" s="130"/>
      <c r="F55" s="132" t="s">
        <v>2710</v>
      </c>
      <c r="G55" s="132"/>
    </row>
    <row r="56" spans="1:7" ht="14.25">
      <c r="A56" s="129" t="s">
        <v>2781</v>
      </c>
      <c r="B56" s="130"/>
      <c r="C56" s="130"/>
      <c r="D56" s="130" t="s">
        <v>2357</v>
      </c>
      <c r="E56" s="130"/>
      <c r="F56" s="132" t="s">
        <v>2696</v>
      </c>
      <c r="G56" s="132"/>
    </row>
    <row r="57" spans="1:7" ht="14.25">
      <c r="A57" s="129" t="s">
        <v>2784</v>
      </c>
      <c r="B57" s="130" t="s">
        <v>2569</v>
      </c>
      <c r="C57" s="130"/>
      <c r="D57" s="130" t="s">
        <v>2647</v>
      </c>
      <c r="E57" s="130"/>
      <c r="F57" s="132"/>
      <c r="G57" s="132"/>
    </row>
    <row r="58" spans="1:7" ht="14.25">
      <c r="A58" s="129" t="s">
        <v>2787</v>
      </c>
      <c r="B58" s="130" t="s">
        <v>2858</v>
      </c>
      <c r="C58" s="130"/>
      <c r="D58" s="130" t="s">
        <v>4151</v>
      </c>
      <c r="E58" s="130"/>
      <c r="F58" s="132"/>
      <c r="G58" s="132"/>
    </row>
    <row r="59" spans="1:7" ht="14.25">
      <c r="A59" s="129" t="s">
        <v>2789</v>
      </c>
      <c r="B59" s="130" t="s">
        <v>2925</v>
      </c>
      <c r="C59" s="130"/>
      <c r="D59" s="130" t="s">
        <v>2381</v>
      </c>
      <c r="E59" s="130"/>
      <c r="F59" s="132" t="s">
        <v>3867</v>
      </c>
      <c r="G59" s="132"/>
    </row>
    <row r="60" spans="1:7" ht="14.25">
      <c r="A60" s="129" t="s">
        <v>2411</v>
      </c>
      <c r="B60" s="130"/>
      <c r="C60" s="130"/>
      <c r="D60" s="130" t="s">
        <v>2574</v>
      </c>
      <c r="E60" s="130"/>
      <c r="F60" s="132" t="s">
        <v>3654</v>
      </c>
      <c r="G60" s="132"/>
    </row>
    <row r="61" spans="1:7" ht="14.25">
      <c r="A61" s="129" t="s">
        <v>2791</v>
      </c>
      <c r="B61" s="130" t="s">
        <v>2379</v>
      </c>
      <c r="C61" s="130"/>
      <c r="D61" s="130" t="s">
        <v>2297</v>
      </c>
      <c r="E61" s="130"/>
      <c r="F61" s="132" t="s">
        <v>2744</v>
      </c>
      <c r="G61" s="132"/>
    </row>
    <row r="62" spans="1:7" ht="14.25">
      <c r="A62" s="129" t="s">
        <v>2413</v>
      </c>
      <c r="B62" s="130"/>
      <c r="C62" s="130"/>
      <c r="D62" s="130" t="s">
        <v>2298</v>
      </c>
      <c r="E62" s="130"/>
      <c r="F62" s="132"/>
      <c r="G62" s="132"/>
    </row>
    <row r="63" spans="1:7" ht="14.25">
      <c r="A63" s="129" t="s">
        <v>2415</v>
      </c>
      <c r="B63" s="130" t="s">
        <v>2303</v>
      </c>
      <c r="C63" s="130"/>
      <c r="D63" s="130" t="s">
        <v>2969</v>
      </c>
      <c r="E63" s="130"/>
      <c r="F63" s="132" t="s">
        <v>2800</v>
      </c>
      <c r="G63" s="132"/>
    </row>
    <row r="64" spans="1:7" ht="14.25">
      <c r="A64" s="129" t="s">
        <v>2417</v>
      </c>
      <c r="B64" s="130" t="s">
        <v>2792</v>
      </c>
      <c r="C64" s="130"/>
      <c r="D64" s="130" t="s">
        <v>2381</v>
      </c>
      <c r="E64" s="130"/>
      <c r="F64" s="132" t="s">
        <v>2316</v>
      </c>
      <c r="G64" s="132"/>
    </row>
    <row r="65" spans="1:7" ht="14.25">
      <c r="A65" s="129" t="s">
        <v>2422</v>
      </c>
      <c r="B65" s="130" t="s">
        <v>2288</v>
      </c>
      <c r="C65" s="130"/>
      <c r="D65" s="130" t="s">
        <v>2298</v>
      </c>
      <c r="E65" s="130"/>
      <c r="F65" s="132" t="s">
        <v>2342</v>
      </c>
      <c r="G65" s="132"/>
    </row>
    <row r="66" spans="1:7" ht="14.25">
      <c r="A66" s="129" t="s">
        <v>2424</v>
      </c>
      <c r="B66" s="130" t="s">
        <v>2579</v>
      </c>
      <c r="C66" s="130"/>
      <c r="D66" s="130" t="s">
        <v>4485</v>
      </c>
      <c r="E66" s="130"/>
      <c r="F66" s="132"/>
      <c r="G66" s="132"/>
    </row>
    <row r="67" spans="1:7" ht="14.25">
      <c r="A67" s="129" t="s">
        <v>2429</v>
      </c>
      <c r="B67" s="130"/>
      <c r="C67" s="130"/>
      <c r="D67" s="130" t="s">
        <v>2562</v>
      </c>
      <c r="E67" s="130"/>
      <c r="F67" s="132"/>
      <c r="G67" s="132"/>
    </row>
    <row r="68" spans="1:7" ht="14.25">
      <c r="A68" s="129" t="s">
        <v>2430</v>
      </c>
      <c r="B68" s="130"/>
      <c r="C68" s="130"/>
      <c r="D68" s="130" t="s">
        <v>2342</v>
      </c>
      <c r="E68" s="130"/>
      <c r="F68" s="132"/>
      <c r="G68" s="132"/>
    </row>
    <row r="69" spans="1:7" ht="14.25">
      <c r="A69" s="129" t="s">
        <v>2432</v>
      </c>
      <c r="B69" s="130" t="s">
        <v>4486</v>
      </c>
      <c r="C69" s="130" t="s">
        <v>2744</v>
      </c>
      <c r="D69" s="130" t="s">
        <v>4487</v>
      </c>
      <c r="E69" s="130" t="s">
        <v>2913</v>
      </c>
      <c r="F69" s="132" t="s">
        <v>5041</v>
      </c>
      <c r="G69" s="132"/>
    </row>
    <row r="70" spans="1:7" ht="14.25">
      <c r="A70" s="129" t="s">
        <v>2799</v>
      </c>
      <c r="B70" s="130" t="s">
        <v>2389</v>
      </c>
      <c r="C70" s="130"/>
      <c r="D70" s="130" t="s">
        <v>2418</v>
      </c>
      <c r="E70" s="130"/>
      <c r="F70" s="132" t="s">
        <v>2450</v>
      </c>
      <c r="G70" s="132"/>
    </row>
    <row r="71" spans="1:7" ht="14.25">
      <c r="A71" s="129" t="s">
        <v>2801</v>
      </c>
      <c r="B71" s="130" t="s">
        <v>2414</v>
      </c>
      <c r="C71" s="130"/>
      <c r="D71" s="130"/>
      <c r="E71" s="130"/>
      <c r="F71" s="132" t="s">
        <v>5042</v>
      </c>
      <c r="G71" s="132"/>
    </row>
    <row r="72" spans="1:7" ht="14.25">
      <c r="A72" s="129" t="s">
        <v>2920</v>
      </c>
      <c r="B72" s="130" t="s">
        <v>2812</v>
      </c>
      <c r="C72" s="130"/>
      <c r="D72" s="130" t="s">
        <v>2933</v>
      </c>
      <c r="E72" s="130"/>
      <c r="F72" s="132" t="s">
        <v>3860</v>
      </c>
      <c r="G72" s="132"/>
    </row>
    <row r="73" spans="1:7" ht="14.25">
      <c r="A73" s="129" t="s">
        <v>2436</v>
      </c>
      <c r="B73" s="130" t="s">
        <v>4488</v>
      </c>
      <c r="C73" s="130"/>
      <c r="D73" s="130" t="s">
        <v>3173</v>
      </c>
      <c r="E73" s="130"/>
      <c r="F73" s="132" t="s">
        <v>3178</v>
      </c>
      <c r="G73" s="132"/>
    </row>
    <row r="74" spans="1:7" ht="14.25">
      <c r="A74" s="129" t="s">
        <v>2438</v>
      </c>
      <c r="B74" s="130" t="s">
        <v>2450</v>
      </c>
      <c r="C74" s="130"/>
      <c r="D74" s="130"/>
      <c r="E74" s="130"/>
      <c r="F74" s="132" t="s">
        <v>2522</v>
      </c>
      <c r="G74" s="132"/>
    </row>
    <row r="75" spans="1:7" ht="14.25">
      <c r="A75" s="129" t="s">
        <v>2805</v>
      </c>
      <c r="B75" s="130" t="s">
        <v>4489</v>
      </c>
      <c r="C75" s="130"/>
      <c r="D75" s="130" t="s">
        <v>4490</v>
      </c>
      <c r="E75" s="130"/>
      <c r="F75" s="132" t="s">
        <v>5043</v>
      </c>
      <c r="G75" s="132"/>
    </row>
    <row r="76" spans="1:7" ht="14.25">
      <c r="A76" s="129" t="s">
        <v>2440</v>
      </c>
      <c r="B76" s="130" t="s">
        <v>2290</v>
      </c>
      <c r="C76" s="130"/>
      <c r="D76" s="130" t="s">
        <v>2409</v>
      </c>
      <c r="E76" s="130"/>
      <c r="F76" s="132" t="s">
        <v>2389</v>
      </c>
      <c r="G76" s="132"/>
    </row>
    <row r="77" spans="1:7" ht="14.25">
      <c r="A77" s="129" t="s">
        <v>2443</v>
      </c>
      <c r="B77" s="130" t="s">
        <v>4491</v>
      </c>
      <c r="C77" s="130"/>
      <c r="D77" s="130" t="s">
        <v>4492</v>
      </c>
      <c r="E77" s="130"/>
      <c r="F77" s="132" t="s">
        <v>5044</v>
      </c>
      <c r="G77" s="132"/>
    </row>
    <row r="78" spans="1:7" ht="14.25">
      <c r="A78" s="129" t="s">
        <v>2447</v>
      </c>
      <c r="B78" s="130" t="s">
        <v>2288</v>
      </c>
      <c r="C78" s="130"/>
      <c r="D78" s="130"/>
      <c r="E78" s="130"/>
      <c r="F78" s="132"/>
      <c r="G78" s="132"/>
    </row>
    <row r="79" spans="1:7" ht="14.25">
      <c r="A79" s="129" t="s">
        <v>2448</v>
      </c>
      <c r="B79" s="130"/>
      <c r="C79" s="130"/>
      <c r="D79" s="130" t="s">
        <v>3164</v>
      </c>
      <c r="E79" s="130"/>
      <c r="F79" s="132" t="s">
        <v>2325</v>
      </c>
      <c r="G79" s="132"/>
    </row>
    <row r="80" spans="1:7" ht="14.25">
      <c r="A80" s="129" t="s">
        <v>2929</v>
      </c>
      <c r="B80" s="130" t="s">
        <v>2793</v>
      </c>
      <c r="C80" s="130"/>
      <c r="D80" s="130" t="s">
        <v>2911</v>
      </c>
      <c r="E80" s="130"/>
      <c r="F80" s="132" t="s">
        <v>5045</v>
      </c>
      <c r="G80" s="132"/>
    </row>
    <row r="81" spans="1:7" ht="14.25">
      <c r="A81" s="129" t="s">
        <v>2811</v>
      </c>
      <c r="B81" s="130" t="s">
        <v>2602</v>
      </c>
      <c r="C81" s="130"/>
      <c r="D81" s="130" t="s">
        <v>2316</v>
      </c>
      <c r="E81" s="130"/>
      <c r="F81" s="132" t="s">
        <v>2316</v>
      </c>
      <c r="G81" s="132"/>
    </row>
    <row r="82" spans="1:7" ht="14.25">
      <c r="A82" s="129" t="s">
        <v>2454</v>
      </c>
      <c r="B82" s="130"/>
      <c r="C82" s="130"/>
      <c r="D82" s="130" t="s">
        <v>2414</v>
      </c>
      <c r="E82" s="130"/>
      <c r="F82" s="132" t="s">
        <v>3521</v>
      </c>
      <c r="G82" s="132"/>
    </row>
    <row r="83" spans="1:7" ht="14.25">
      <c r="A83" s="129" t="s">
        <v>2814</v>
      </c>
      <c r="B83" s="130" t="s">
        <v>2532</v>
      </c>
      <c r="C83" s="130"/>
      <c r="D83" s="130" t="s">
        <v>2981</v>
      </c>
      <c r="E83" s="130"/>
      <c r="F83" s="132" t="s">
        <v>2981</v>
      </c>
      <c r="G83" s="132"/>
    </row>
    <row r="84" spans="1:7" ht="14.25">
      <c r="A84" s="129" t="s">
        <v>4493</v>
      </c>
      <c r="B84" s="130"/>
      <c r="C84" s="130"/>
      <c r="D84" s="130" t="s">
        <v>4494</v>
      </c>
      <c r="E84" s="130"/>
      <c r="F84" s="132" t="s">
        <v>5046</v>
      </c>
      <c r="G84" s="132"/>
    </row>
    <row r="85" spans="1:7" ht="14.25">
      <c r="A85" s="131" t="s">
        <v>3327</v>
      </c>
      <c r="B85" s="132" t="s">
        <v>4497</v>
      </c>
      <c r="C85" s="132" t="s">
        <v>4498</v>
      </c>
      <c r="D85" s="132" t="s">
        <v>4499</v>
      </c>
      <c r="E85" s="132" t="s">
        <v>4500</v>
      </c>
      <c r="F85" s="132" t="s">
        <v>5047</v>
      </c>
      <c r="G85" s="132" t="s">
        <v>5048</v>
      </c>
    </row>
    <row r="86" spans="1:7" ht="14.25">
      <c r="A86" s="131" t="s">
        <v>2456</v>
      </c>
      <c r="B86" s="132" t="s">
        <v>4501</v>
      </c>
      <c r="C86" s="132" t="s">
        <v>2579</v>
      </c>
      <c r="D86" s="132" t="s">
        <v>4502</v>
      </c>
      <c r="E86" s="132"/>
      <c r="F86" s="132" t="s">
        <v>5049</v>
      </c>
      <c r="G86" s="132"/>
    </row>
    <row r="87" spans="1:7" ht="14.25">
      <c r="A87" s="131" t="s">
        <v>2461</v>
      </c>
      <c r="B87" s="132" t="s">
        <v>4503</v>
      </c>
      <c r="C87" s="132"/>
      <c r="D87" s="132" t="s">
        <v>4504</v>
      </c>
      <c r="E87" s="132"/>
      <c r="F87" s="132" t="s">
        <v>5050</v>
      </c>
      <c r="G87" s="132" t="s">
        <v>5051</v>
      </c>
    </row>
    <row r="88" spans="1:7" ht="14.25">
      <c r="A88" s="131" t="s">
        <v>2466</v>
      </c>
      <c r="B88" s="132" t="s">
        <v>4505</v>
      </c>
      <c r="C88" s="132"/>
      <c r="D88" s="132" t="s">
        <v>4506</v>
      </c>
      <c r="E88" s="132" t="s">
        <v>4507</v>
      </c>
      <c r="F88" s="132" t="s">
        <v>5052</v>
      </c>
      <c r="G88" s="132"/>
    </row>
    <row r="89" spans="1:7" ht="14.25">
      <c r="A89" s="131" t="s">
        <v>3062</v>
      </c>
      <c r="B89" s="132" t="s">
        <v>4508</v>
      </c>
      <c r="C89" s="132" t="s">
        <v>4509</v>
      </c>
      <c r="D89" s="132" t="s">
        <v>4510</v>
      </c>
      <c r="E89" s="132" t="s">
        <v>4511</v>
      </c>
      <c r="F89" s="132" t="s">
        <v>5053</v>
      </c>
      <c r="G89" s="132" t="s">
        <v>2318</v>
      </c>
    </row>
    <row r="90" spans="1:7" ht="14.25">
      <c r="A90" s="131" t="s">
        <v>2475</v>
      </c>
      <c r="B90" s="132" t="s">
        <v>4512</v>
      </c>
      <c r="C90" s="132" t="s">
        <v>2526</v>
      </c>
      <c r="D90" s="132" t="s">
        <v>4513</v>
      </c>
      <c r="E90" s="132"/>
      <c r="F90" s="132" t="s">
        <v>5054</v>
      </c>
      <c r="G90" s="132"/>
    </row>
    <row r="91" spans="1:7" ht="14.25">
      <c r="A91" s="131" t="s">
        <v>2480</v>
      </c>
      <c r="B91" s="132" t="s">
        <v>4514</v>
      </c>
      <c r="C91" s="132"/>
      <c r="D91" s="132" t="s">
        <v>4515</v>
      </c>
      <c r="E91" s="132"/>
      <c r="F91" s="132" t="s">
        <v>5055</v>
      </c>
      <c r="G91" s="132"/>
    </row>
    <row r="92" spans="1:7" ht="14.25">
      <c r="A92" s="131" t="s">
        <v>2481</v>
      </c>
      <c r="B92" s="132" t="s">
        <v>4516</v>
      </c>
      <c r="C92" s="132"/>
      <c r="D92" s="132" t="s">
        <v>4517</v>
      </c>
      <c r="E92" s="132"/>
      <c r="F92" s="132" t="s">
        <v>5056</v>
      </c>
      <c r="G92" s="132"/>
    </row>
    <row r="93" spans="1:7" ht="14.25">
      <c r="A93" s="131" t="s">
        <v>2486</v>
      </c>
      <c r="B93" s="132" t="s">
        <v>4518</v>
      </c>
      <c r="C93" s="132"/>
      <c r="D93" s="132" t="s">
        <v>4519</v>
      </c>
      <c r="E93" s="132"/>
      <c r="F93" s="132" t="s">
        <v>5057</v>
      </c>
      <c r="G93" s="132"/>
    </row>
    <row r="94" spans="1:7" ht="14.25">
      <c r="A94" s="131" t="s">
        <v>2491</v>
      </c>
      <c r="B94" s="132" t="s">
        <v>4520</v>
      </c>
      <c r="C94" s="132"/>
      <c r="D94" s="132" t="s">
        <v>4521</v>
      </c>
      <c r="E94" s="132" t="s">
        <v>4522</v>
      </c>
      <c r="F94" s="132" t="s">
        <v>5058</v>
      </c>
      <c r="G94" s="132" t="s">
        <v>5059</v>
      </c>
    </row>
    <row r="95" spans="1:7" ht="14.25">
      <c r="A95" s="131" t="s">
        <v>2496</v>
      </c>
      <c r="B95" s="132" t="s">
        <v>4523</v>
      </c>
      <c r="C95" s="132"/>
      <c r="D95" s="132" t="s">
        <v>4524</v>
      </c>
      <c r="E95" s="132"/>
      <c r="F95" s="132" t="s">
        <v>5060</v>
      </c>
      <c r="G95" s="132"/>
    </row>
    <row r="96" spans="1:7" ht="14.25">
      <c r="A96" s="131" t="s">
        <v>2498</v>
      </c>
      <c r="B96" s="132" t="s">
        <v>4525</v>
      </c>
      <c r="C96" s="132"/>
      <c r="D96" s="132" t="s">
        <v>3384</v>
      </c>
      <c r="E96" s="132"/>
      <c r="F96" s="132" t="s">
        <v>5061</v>
      </c>
      <c r="G96" s="132"/>
    </row>
    <row r="97" spans="1:7" ht="14.25">
      <c r="A97" s="131" t="s">
        <v>2500</v>
      </c>
      <c r="B97" s="132" t="s">
        <v>4526</v>
      </c>
      <c r="C97" s="132"/>
      <c r="D97" s="132" t="s">
        <v>4527</v>
      </c>
      <c r="E97" s="132"/>
      <c r="F97" s="132" t="s">
        <v>5062</v>
      </c>
      <c r="G97" s="132"/>
    </row>
    <row r="98" spans="1:7" ht="14.25">
      <c r="A98" s="131" t="s">
        <v>2504</v>
      </c>
      <c r="B98" s="132"/>
      <c r="C98" s="132"/>
      <c r="D98" s="132" t="s">
        <v>2418</v>
      </c>
      <c r="E98" s="132"/>
      <c r="F98" s="132"/>
      <c r="G98" s="132"/>
    </row>
    <row r="99" spans="1:7" ht="14.25">
      <c r="A99" s="131" t="s">
        <v>2505</v>
      </c>
      <c r="B99" s="132" t="s">
        <v>4528</v>
      </c>
      <c r="C99" s="132"/>
      <c r="D99" s="132" t="s">
        <v>2471</v>
      </c>
      <c r="E99" s="132"/>
      <c r="F99" s="132" t="s">
        <v>5063</v>
      </c>
      <c r="G99" s="132" t="s">
        <v>2552</v>
      </c>
    </row>
    <row r="100" spans="1:7" ht="14.25">
      <c r="A100" s="131" t="s">
        <v>2510</v>
      </c>
      <c r="B100" s="132" t="s">
        <v>2431</v>
      </c>
      <c r="C100" s="132"/>
      <c r="D100" s="132" t="s">
        <v>2834</v>
      </c>
      <c r="E100" s="132"/>
      <c r="F100" s="132" t="s">
        <v>5064</v>
      </c>
      <c r="G100" s="132"/>
    </row>
    <row r="101" spans="1:7" ht="14.25">
      <c r="A101" s="131" t="s">
        <v>2512</v>
      </c>
      <c r="B101" s="132" t="s">
        <v>4529</v>
      </c>
      <c r="C101" s="132"/>
      <c r="D101" s="132" t="s">
        <v>4530</v>
      </c>
      <c r="E101" s="132"/>
      <c r="F101" s="132" t="s">
        <v>5065</v>
      </c>
      <c r="G101" s="132"/>
    </row>
    <row r="102" spans="1:7" ht="14.25">
      <c r="A102" s="131" t="s">
        <v>2516</v>
      </c>
      <c r="B102" s="132" t="s">
        <v>4531</v>
      </c>
      <c r="C102" s="132"/>
      <c r="D102" s="132" t="s">
        <v>3220</v>
      </c>
      <c r="E102" s="132"/>
      <c r="F102" s="132"/>
      <c r="G102" s="132"/>
    </row>
    <row r="103" spans="1:7" ht="14.25">
      <c r="A103" s="131" t="s">
        <v>2517</v>
      </c>
      <c r="B103" s="132" t="s">
        <v>4532</v>
      </c>
      <c r="C103" s="132"/>
      <c r="D103" s="132" t="s">
        <v>4533</v>
      </c>
      <c r="E103" s="132"/>
      <c r="F103" s="132" t="s">
        <v>5066</v>
      </c>
      <c r="G103" s="132"/>
    </row>
    <row r="104" spans="1:7" ht="14.25">
      <c r="A104" s="131" t="s">
        <v>3105</v>
      </c>
      <c r="B104" s="132" t="s">
        <v>2532</v>
      </c>
      <c r="C104" s="132"/>
      <c r="D104" s="132" t="s">
        <v>2696</v>
      </c>
      <c r="E104" s="132"/>
      <c r="F104" s="132" t="s">
        <v>2409</v>
      </c>
      <c r="G104" s="132"/>
    </row>
    <row r="105" spans="1:7" ht="14.25">
      <c r="A105" s="131" t="s">
        <v>2525</v>
      </c>
      <c r="B105" s="132" t="s">
        <v>4534</v>
      </c>
      <c r="C105" s="132"/>
      <c r="D105" s="132" t="s">
        <v>2450</v>
      </c>
      <c r="E105" s="132"/>
      <c r="F105" s="132" t="s">
        <v>2692</v>
      </c>
      <c r="G105" s="132"/>
    </row>
    <row r="106" spans="1:7" ht="14.25">
      <c r="A106" s="131" t="s">
        <v>2523</v>
      </c>
      <c r="B106" s="132"/>
      <c r="C106" s="132"/>
      <c r="D106" s="132" t="s">
        <v>2513</v>
      </c>
      <c r="E106" s="132"/>
      <c r="F106" s="132" t="s">
        <v>2342</v>
      </c>
      <c r="G106" s="132"/>
    </row>
    <row r="107" spans="1:7" ht="14.25">
      <c r="A107" s="131" t="s">
        <v>2521</v>
      </c>
      <c r="B107" s="132"/>
      <c r="C107" s="132"/>
      <c r="D107" s="132" t="s">
        <v>2772</v>
      </c>
      <c r="E107" s="132"/>
      <c r="F107" s="132" t="s">
        <v>2562</v>
      </c>
      <c r="G107" s="132"/>
    </row>
    <row r="108" spans="1:7" ht="14.25">
      <c r="A108" s="131" t="s">
        <v>2527</v>
      </c>
      <c r="B108" s="132" t="s">
        <v>4535</v>
      </c>
      <c r="C108" s="132"/>
      <c r="D108" s="132" t="s">
        <v>4536</v>
      </c>
      <c r="E108" s="132"/>
      <c r="F108" s="132" t="s">
        <v>5067</v>
      </c>
      <c r="G108" s="132"/>
    </row>
    <row r="109" spans="1:7" ht="14.25">
      <c r="A109" s="131" t="s">
        <v>2531</v>
      </c>
      <c r="B109" s="132" t="s">
        <v>3157</v>
      </c>
      <c r="C109" s="132"/>
      <c r="D109" s="132" t="s">
        <v>4537</v>
      </c>
      <c r="E109" s="132"/>
      <c r="F109" s="132" t="s">
        <v>5068</v>
      </c>
      <c r="G109" s="132"/>
    </row>
    <row r="110" spans="1:7" ht="14.25">
      <c r="A110" s="131" t="s">
        <v>2535</v>
      </c>
      <c r="B110" s="132" t="s">
        <v>4538</v>
      </c>
      <c r="C110" s="132"/>
      <c r="D110" s="132" t="s">
        <v>2931</v>
      </c>
      <c r="E110" s="132"/>
      <c r="F110" s="132" t="s">
        <v>4223</v>
      </c>
      <c r="G110" s="132"/>
    </row>
    <row r="111" spans="1:7" ht="14.25">
      <c r="A111" s="131" t="s">
        <v>3117</v>
      </c>
      <c r="B111" s="132" t="s">
        <v>2288</v>
      </c>
      <c r="C111" s="132"/>
      <c r="D111" s="132" t="s">
        <v>2551</v>
      </c>
      <c r="E111" s="132"/>
      <c r="F111" s="132" t="s">
        <v>4063</v>
      </c>
      <c r="G111" s="132"/>
    </row>
    <row r="112" spans="1:7" ht="14.25">
      <c r="A112" s="131" t="s">
        <v>2537</v>
      </c>
      <c r="B112" s="132" t="s">
        <v>4539</v>
      </c>
      <c r="C112" s="132"/>
      <c r="D112" s="132" t="s">
        <v>4540</v>
      </c>
      <c r="E112" s="132"/>
      <c r="F112" s="132" t="s">
        <v>5069</v>
      </c>
      <c r="G112" s="132"/>
    </row>
    <row r="113" spans="1:7" ht="14.25">
      <c r="A113" s="131" t="s">
        <v>2542</v>
      </c>
      <c r="B113" s="132" t="s">
        <v>4541</v>
      </c>
      <c r="C113" s="132"/>
      <c r="D113" s="132" t="s">
        <v>4542</v>
      </c>
      <c r="E113" s="132"/>
      <c r="F113" s="132" t="s">
        <v>5070</v>
      </c>
      <c r="G113" s="132"/>
    </row>
    <row r="114" spans="1:7" ht="14.25">
      <c r="A114" s="131" t="s">
        <v>3126</v>
      </c>
      <c r="B114" s="132" t="s">
        <v>2552</v>
      </c>
      <c r="C114" s="132"/>
      <c r="D114" s="132" t="s">
        <v>3263</v>
      </c>
      <c r="E114" s="132"/>
      <c r="F114" s="132" t="s">
        <v>2554</v>
      </c>
      <c r="G114" s="132"/>
    </row>
    <row r="115" spans="1:7" ht="14.25">
      <c r="A115" s="131" t="s">
        <v>4183</v>
      </c>
      <c r="B115" s="132" t="s">
        <v>2444</v>
      </c>
      <c r="C115" s="132"/>
      <c r="D115" s="132" t="s">
        <v>2290</v>
      </c>
      <c r="E115" s="132"/>
      <c r="F115" s="132"/>
      <c r="G115" s="132"/>
    </row>
    <row r="116" spans="1:7" ht="14.25">
      <c r="A116" s="131" t="s">
        <v>2547</v>
      </c>
      <c r="B116" s="132" t="s">
        <v>2790</v>
      </c>
      <c r="C116" s="132"/>
      <c r="D116" s="132" t="s">
        <v>2548</v>
      </c>
      <c r="E116" s="132"/>
      <c r="F116" s="132" t="s">
        <v>2981</v>
      </c>
      <c r="G116" s="132"/>
    </row>
    <row r="117" spans="1:7" ht="14.25">
      <c r="A117" s="131" t="s">
        <v>3377</v>
      </c>
      <c r="B117" s="132" t="s">
        <v>2772</v>
      </c>
      <c r="C117" s="132"/>
      <c r="D117" s="132" t="s">
        <v>2323</v>
      </c>
      <c r="E117" s="132"/>
      <c r="F117" s="132"/>
      <c r="G117" s="132"/>
    </row>
    <row r="118" spans="1:7" ht="14.25">
      <c r="A118" s="131" t="s">
        <v>4543</v>
      </c>
      <c r="B118" s="132" t="s">
        <v>4544</v>
      </c>
      <c r="C118" s="132"/>
      <c r="D118" s="132" t="s">
        <v>4545</v>
      </c>
      <c r="E118" s="132"/>
      <c r="F118" s="127">
        <v>155</v>
      </c>
    </row>
    <row r="119" spans="1:7" ht="14.25">
      <c r="A119" s="131"/>
      <c r="B119" s="132"/>
      <c r="C119" s="132"/>
      <c r="D119" s="132"/>
      <c r="E119" s="132"/>
      <c r="F119" s="132" t="s">
        <v>2288</v>
      </c>
      <c r="G119" s="132"/>
    </row>
    <row r="120" spans="1:7" ht="14.25">
      <c r="A120" s="131" t="s">
        <v>4546</v>
      </c>
      <c r="B120" s="132" t="s">
        <v>2581</v>
      </c>
      <c r="C120" s="132"/>
      <c r="D120" s="132"/>
      <c r="E120" s="132"/>
    </row>
    <row r="121" spans="1:7" ht="14.25">
      <c r="A121" s="131" t="s">
        <v>2555</v>
      </c>
      <c r="B121" s="132" t="s">
        <v>4547</v>
      </c>
      <c r="C121" s="132"/>
      <c r="D121" s="132" t="s">
        <v>4548</v>
      </c>
      <c r="E121" s="132"/>
      <c r="F121" s="132" t="s">
        <v>5071</v>
      </c>
      <c r="G121" s="132"/>
    </row>
    <row r="122" spans="1:7" ht="14.25">
      <c r="A122" s="131" t="s">
        <v>4039</v>
      </c>
      <c r="B122" s="132"/>
      <c r="C122" s="132"/>
      <c r="D122" s="132" t="s">
        <v>2367</v>
      </c>
      <c r="E122" s="132"/>
      <c r="F122" s="127">
        <v>7</v>
      </c>
    </row>
    <row r="123" spans="1:7" ht="14.25">
      <c r="A123" s="131" t="s">
        <v>2560</v>
      </c>
      <c r="B123" s="132" t="s">
        <v>4230</v>
      </c>
      <c r="C123" s="132"/>
      <c r="D123" s="132" t="s">
        <v>4549</v>
      </c>
      <c r="E123" s="132"/>
      <c r="F123" s="132" t="s">
        <v>5072</v>
      </c>
      <c r="G123" s="132"/>
    </row>
    <row r="124" spans="1:7" ht="14.25">
      <c r="A124" s="131" t="s">
        <v>3132</v>
      </c>
      <c r="B124" s="132"/>
      <c r="C124" s="132"/>
      <c r="D124" s="132" t="s">
        <v>2288</v>
      </c>
      <c r="E124" s="132"/>
      <c r="F124" s="132"/>
      <c r="G124" s="132"/>
    </row>
    <row r="125" spans="1:7" ht="14.25">
      <c r="A125" s="131" t="s">
        <v>3690</v>
      </c>
      <c r="B125" s="132" t="s">
        <v>3186</v>
      </c>
      <c r="C125" s="132"/>
      <c r="D125" s="132" t="s">
        <v>4550</v>
      </c>
      <c r="E125" s="132"/>
      <c r="F125" s="132" t="s">
        <v>2451</v>
      </c>
      <c r="G125" s="132"/>
    </row>
    <row r="126" spans="1:7" ht="14.25">
      <c r="A126" s="131" t="s">
        <v>3381</v>
      </c>
      <c r="B126" s="132" t="s">
        <v>2441</v>
      </c>
      <c r="C126" s="132"/>
      <c r="D126" s="132"/>
      <c r="E126" s="132"/>
      <c r="F126" s="132" t="s">
        <v>2414</v>
      </c>
      <c r="G126" s="132"/>
    </row>
    <row r="127" spans="1:7" ht="14.25">
      <c r="A127" s="131" t="s">
        <v>2563</v>
      </c>
      <c r="B127" s="132" t="s">
        <v>4551</v>
      </c>
      <c r="C127" s="132"/>
      <c r="D127" s="132" t="s">
        <v>4550</v>
      </c>
      <c r="E127" s="132"/>
      <c r="F127" s="132" t="s">
        <v>3724</v>
      </c>
      <c r="G127" s="132"/>
    </row>
    <row r="128" spans="1:7" ht="14.25">
      <c r="A128" s="131" t="s">
        <v>3138</v>
      </c>
      <c r="B128" s="132" t="s">
        <v>2407</v>
      </c>
      <c r="C128" s="132"/>
      <c r="D128" s="132" t="s">
        <v>2344</v>
      </c>
      <c r="E128" s="132"/>
      <c r="F128" s="132" t="s">
        <v>3164</v>
      </c>
      <c r="G128" s="132"/>
    </row>
    <row r="129" spans="1:7" ht="14.25">
      <c r="A129" s="131" t="s">
        <v>4209</v>
      </c>
      <c r="B129" s="132"/>
      <c r="C129" s="132"/>
      <c r="D129" s="132" t="s">
        <v>2342</v>
      </c>
      <c r="E129" s="132"/>
      <c r="F129" s="132"/>
      <c r="G129" s="132"/>
    </row>
    <row r="130" spans="1:7" ht="14.25">
      <c r="A130" s="131" t="s">
        <v>4552</v>
      </c>
      <c r="B130" s="132" t="s">
        <v>2788</v>
      </c>
      <c r="C130" s="132"/>
      <c r="D130" s="132" t="s">
        <v>4107</v>
      </c>
      <c r="E130" s="132"/>
      <c r="F130" s="132" t="s">
        <v>5073</v>
      </c>
      <c r="G130" s="132"/>
    </row>
    <row r="131" spans="1:7" ht="14.25">
      <c r="A131" s="131" t="s">
        <v>3385</v>
      </c>
      <c r="B131" s="132" t="s">
        <v>4553</v>
      </c>
      <c r="C131" s="132" t="s">
        <v>4554</v>
      </c>
      <c r="D131" s="132" t="s">
        <v>4555</v>
      </c>
      <c r="E131" s="132" t="s">
        <v>4556</v>
      </c>
      <c r="F131" s="132" t="s">
        <v>5074</v>
      </c>
      <c r="G131" s="132" t="s">
        <v>5075</v>
      </c>
    </row>
    <row r="132" spans="1:7" ht="14.25">
      <c r="A132" s="131" t="s">
        <v>3146</v>
      </c>
      <c r="B132" s="132" t="s">
        <v>2497</v>
      </c>
      <c r="C132" s="132"/>
      <c r="D132" s="132"/>
      <c r="E132" s="132"/>
    </row>
    <row r="133" spans="1:7" ht="14.25">
      <c r="A133" s="131" t="s">
        <v>2568</v>
      </c>
      <c r="B133" s="132" t="s">
        <v>3884</v>
      </c>
      <c r="C133" s="132"/>
      <c r="D133" s="132" t="s">
        <v>4557</v>
      </c>
      <c r="E133" s="132"/>
      <c r="F133" s="132" t="s">
        <v>2729</v>
      </c>
      <c r="G133" s="132"/>
    </row>
    <row r="134" spans="1:7" ht="14.25">
      <c r="A134" s="131" t="s">
        <v>2573</v>
      </c>
      <c r="B134" s="132" t="s">
        <v>4558</v>
      </c>
      <c r="C134" s="132"/>
      <c r="D134" s="132" t="s">
        <v>4559</v>
      </c>
      <c r="E134" s="132"/>
      <c r="F134" s="132" t="s">
        <v>5076</v>
      </c>
      <c r="G134" s="132"/>
    </row>
    <row r="135" spans="1:7" ht="14.25">
      <c r="A135" s="131" t="s">
        <v>3154</v>
      </c>
      <c r="B135" s="132" t="s">
        <v>4560</v>
      </c>
      <c r="C135" s="132"/>
      <c r="D135" s="132" t="s">
        <v>4561</v>
      </c>
      <c r="E135" s="132"/>
      <c r="F135" s="132" t="s">
        <v>5077</v>
      </c>
      <c r="G135" s="132"/>
    </row>
    <row r="136" spans="1:7" ht="14.25">
      <c r="A136" s="131" t="s">
        <v>2576</v>
      </c>
      <c r="B136" s="132" t="s">
        <v>4562</v>
      </c>
      <c r="C136" s="132"/>
      <c r="D136" s="132" t="s">
        <v>1496</v>
      </c>
      <c r="E136" s="132"/>
      <c r="F136" s="132" t="s">
        <v>5078</v>
      </c>
      <c r="G136" s="132"/>
    </row>
    <row r="137" spans="1:7" ht="14.25">
      <c r="A137" s="131" t="s">
        <v>2577</v>
      </c>
      <c r="B137" s="132" t="s">
        <v>2303</v>
      </c>
      <c r="C137" s="132"/>
      <c r="D137" s="132" t="s">
        <v>3113</v>
      </c>
      <c r="E137" s="132"/>
      <c r="F137" s="132" t="s">
        <v>5079</v>
      </c>
      <c r="G137" s="132"/>
    </row>
    <row r="138" spans="1:7" ht="14.25">
      <c r="A138" s="131" t="s">
        <v>2582</v>
      </c>
      <c r="B138" s="132" t="s">
        <v>4563</v>
      </c>
      <c r="C138" s="132"/>
      <c r="D138" s="132" t="s">
        <v>4564</v>
      </c>
      <c r="E138" s="132"/>
      <c r="F138" s="132" t="s">
        <v>5080</v>
      </c>
      <c r="G138" s="132"/>
    </row>
    <row r="139" spans="1:7" ht="14.25">
      <c r="A139" s="131" t="s">
        <v>3401</v>
      </c>
      <c r="B139" s="132" t="s">
        <v>4565</v>
      </c>
      <c r="C139" s="132"/>
      <c r="D139" s="132" t="s">
        <v>4566</v>
      </c>
      <c r="E139" s="132"/>
      <c r="F139" s="132" t="s">
        <v>5081</v>
      </c>
      <c r="G139" s="132"/>
    </row>
    <row r="140" spans="1:7" ht="14.25">
      <c r="A140" s="131" t="s">
        <v>2589</v>
      </c>
      <c r="B140" s="132" t="s">
        <v>4567</v>
      </c>
      <c r="C140" s="132"/>
      <c r="D140" s="132" t="s">
        <v>4171</v>
      </c>
      <c r="E140" s="132"/>
      <c r="F140" s="132" t="s">
        <v>3529</v>
      </c>
      <c r="G140" s="132"/>
    </row>
    <row r="141" spans="1:7" ht="14.25">
      <c r="A141" s="131" t="s">
        <v>2592</v>
      </c>
      <c r="B141" s="132" t="s">
        <v>2288</v>
      </c>
      <c r="C141" s="132"/>
      <c r="D141" s="132" t="s">
        <v>2772</v>
      </c>
      <c r="E141" s="132"/>
      <c r="F141" s="132" t="s">
        <v>2342</v>
      </c>
      <c r="G141" s="132"/>
    </row>
    <row r="142" spans="1:7" ht="14.25">
      <c r="A142" s="131" t="s">
        <v>4238</v>
      </c>
      <c r="B142" s="132" t="s">
        <v>2434</v>
      </c>
      <c r="C142" s="132"/>
      <c r="D142" s="132" t="s">
        <v>2569</v>
      </c>
      <c r="E142" s="132"/>
      <c r="F142" s="132" t="s">
        <v>3168</v>
      </c>
      <c r="G142" s="132"/>
    </row>
    <row r="143" spans="1:7" ht="14.25">
      <c r="A143" s="131" t="s">
        <v>2597</v>
      </c>
      <c r="B143" s="132" t="s">
        <v>2342</v>
      </c>
      <c r="C143" s="132"/>
      <c r="D143" s="132" t="s">
        <v>2593</v>
      </c>
      <c r="E143" s="132"/>
      <c r="F143" s="132" t="s">
        <v>2414</v>
      </c>
      <c r="G143" s="132"/>
    </row>
    <row r="144" spans="1:7" ht="14.25">
      <c r="A144" s="131" t="s">
        <v>2598</v>
      </c>
      <c r="B144" s="132" t="s">
        <v>2912</v>
      </c>
      <c r="C144" s="132"/>
      <c r="D144" s="132" t="s">
        <v>2551</v>
      </c>
      <c r="E144" s="132"/>
      <c r="F144" s="132" t="s">
        <v>3419</v>
      </c>
      <c r="G144" s="132"/>
    </row>
    <row r="145" spans="1:7" ht="14.25">
      <c r="A145" s="131" t="s">
        <v>3411</v>
      </c>
      <c r="B145" s="132" t="s">
        <v>2770</v>
      </c>
      <c r="C145" s="132"/>
      <c r="D145" s="132" t="s">
        <v>3025</v>
      </c>
      <c r="E145" s="132"/>
      <c r="F145" s="132"/>
      <c r="G145" s="132"/>
    </row>
    <row r="146" spans="1:7" ht="14.25">
      <c r="A146" s="131" t="s">
        <v>2601</v>
      </c>
      <c r="B146" s="132" t="s">
        <v>3291</v>
      </c>
      <c r="C146" s="132"/>
      <c r="D146" s="132"/>
      <c r="E146" s="132"/>
      <c r="F146" s="132" t="s">
        <v>4141</v>
      </c>
      <c r="G146" s="132"/>
    </row>
    <row r="147" spans="1:7" ht="14.25">
      <c r="A147" s="131" t="s">
        <v>3171</v>
      </c>
      <c r="B147" s="132" t="s">
        <v>2506</v>
      </c>
      <c r="C147" s="132"/>
      <c r="D147" s="132" t="s">
        <v>2423</v>
      </c>
      <c r="E147" s="132"/>
      <c r="F147" s="132" t="s">
        <v>2357</v>
      </c>
      <c r="G147" s="132"/>
    </row>
    <row r="148" spans="1:7" ht="14.25">
      <c r="A148" s="131" t="s">
        <v>2603</v>
      </c>
      <c r="B148" s="132" t="s">
        <v>2931</v>
      </c>
      <c r="C148" s="132"/>
      <c r="D148" s="132" t="s">
        <v>4568</v>
      </c>
      <c r="E148" s="132"/>
      <c r="F148" s="132" t="s">
        <v>5083</v>
      </c>
      <c r="G148" s="132"/>
    </row>
    <row r="149" spans="1:7" ht="14.25">
      <c r="A149" s="131" t="s">
        <v>2606</v>
      </c>
      <c r="B149" s="132" t="s">
        <v>4569</v>
      </c>
      <c r="C149" s="132"/>
      <c r="D149" s="132" t="s">
        <v>4570</v>
      </c>
      <c r="E149" s="132"/>
      <c r="F149" s="132" t="s">
        <v>5084</v>
      </c>
      <c r="G149" s="132" t="s">
        <v>2414</v>
      </c>
    </row>
    <row r="150" spans="1:7" ht="14.25">
      <c r="A150" s="131" t="s">
        <v>2611</v>
      </c>
      <c r="B150" s="132" t="s">
        <v>3039</v>
      </c>
      <c r="C150" s="132"/>
      <c r="D150" s="132" t="s">
        <v>4141</v>
      </c>
      <c r="E150" s="132"/>
      <c r="F150" s="132" t="s">
        <v>3325</v>
      </c>
      <c r="G150" s="132"/>
    </row>
    <row r="151" spans="1:7" ht="14.25">
      <c r="A151" s="131" t="s">
        <v>2615</v>
      </c>
      <c r="B151" s="132" t="s">
        <v>4571</v>
      </c>
      <c r="C151" s="132"/>
      <c r="D151" s="132" t="s">
        <v>2562</v>
      </c>
      <c r="E151" s="132"/>
      <c r="F151" s="132" t="s">
        <v>2367</v>
      </c>
      <c r="G151" s="132"/>
    </row>
    <row r="152" spans="1:7" ht="14.25">
      <c r="A152" s="131" t="s">
        <v>3605</v>
      </c>
      <c r="B152" s="132" t="s">
        <v>3137</v>
      </c>
      <c r="C152" s="132"/>
      <c r="D152" s="132" t="s">
        <v>2596</v>
      </c>
      <c r="E152" s="132"/>
      <c r="F152" s="132" t="s">
        <v>3321</v>
      </c>
      <c r="G152" s="132"/>
    </row>
    <row r="153" spans="1:7" ht="14.25">
      <c r="A153" s="131" t="s">
        <v>3417</v>
      </c>
      <c r="B153" s="132"/>
      <c r="C153" s="132"/>
      <c r="D153" s="132" t="s">
        <v>2552</v>
      </c>
      <c r="E153" s="132"/>
      <c r="F153" s="132"/>
      <c r="G153" s="132"/>
    </row>
    <row r="154" spans="1:7" ht="14.25">
      <c r="A154" s="131" t="s">
        <v>3183</v>
      </c>
      <c r="B154" s="132"/>
      <c r="C154" s="132"/>
      <c r="D154" s="132" t="s">
        <v>2800</v>
      </c>
      <c r="E154" s="132"/>
      <c r="F154" s="132"/>
      <c r="G154" s="132"/>
    </row>
    <row r="155" spans="1:7" ht="14.25">
      <c r="A155" s="131" t="s">
        <v>4572</v>
      </c>
      <c r="B155" s="132" t="s">
        <v>3156</v>
      </c>
      <c r="C155" s="132"/>
      <c r="D155" s="132" t="s">
        <v>2697</v>
      </c>
      <c r="E155" s="132"/>
      <c r="F155" s="132" t="s">
        <v>2819</v>
      </c>
      <c r="G155" s="132"/>
    </row>
    <row r="156" spans="1:7" ht="14.25">
      <c r="A156" s="131" t="s">
        <v>2619</v>
      </c>
      <c r="B156" s="132"/>
      <c r="C156" s="132"/>
      <c r="D156" s="132" t="s">
        <v>3011</v>
      </c>
      <c r="E156" s="132"/>
      <c r="F156" s="132" t="s">
        <v>2716</v>
      </c>
      <c r="G156" s="132"/>
    </row>
    <row r="157" spans="1:7" ht="14.25">
      <c r="A157" s="131" t="s">
        <v>3185</v>
      </c>
      <c r="B157" s="132" t="s">
        <v>2584</v>
      </c>
      <c r="C157" s="132"/>
      <c r="D157" s="132" t="s">
        <v>3172</v>
      </c>
      <c r="E157" s="132"/>
      <c r="F157" s="132" t="s">
        <v>5085</v>
      </c>
      <c r="G157" s="132"/>
    </row>
    <row r="158" spans="1:7" ht="14.25">
      <c r="A158" s="131" t="s">
        <v>2652</v>
      </c>
      <c r="B158" s="132" t="s">
        <v>4573</v>
      </c>
      <c r="C158" s="132" t="s">
        <v>4554</v>
      </c>
      <c r="D158" s="132" t="s">
        <v>4574</v>
      </c>
      <c r="E158" s="132" t="s">
        <v>4556</v>
      </c>
      <c r="F158" s="132" t="s">
        <v>5086</v>
      </c>
      <c r="G158" s="132" t="s">
        <v>5087</v>
      </c>
    </row>
    <row r="159" spans="1:7" ht="14.25">
      <c r="A159" s="131" t="s">
        <v>3192</v>
      </c>
      <c r="B159" s="132" t="s">
        <v>4575</v>
      </c>
      <c r="C159" s="132"/>
      <c r="D159" s="132" t="s">
        <v>2657</v>
      </c>
      <c r="E159" s="132"/>
      <c r="F159" s="132" t="s">
        <v>4246</v>
      </c>
      <c r="G159" s="132"/>
    </row>
    <row r="160" spans="1:7" ht="14.25">
      <c r="A160" s="131" t="s">
        <v>3605</v>
      </c>
      <c r="B160" s="132"/>
      <c r="C160" s="132"/>
      <c r="D160" s="132"/>
      <c r="E160" s="132"/>
    </row>
    <row r="161" spans="1:7" ht="14.25">
      <c r="A161" s="131" t="s">
        <v>2594</v>
      </c>
      <c r="B161" s="132"/>
      <c r="C161" s="132"/>
      <c r="D161" s="132"/>
      <c r="E161" s="132"/>
      <c r="F161" s="132" t="s">
        <v>2288</v>
      </c>
    </row>
    <row r="162" spans="1:7" ht="14.25">
      <c r="A162" s="131" t="s">
        <v>3166</v>
      </c>
      <c r="B162" s="132"/>
      <c r="C162" s="132"/>
      <c r="D162" s="132"/>
      <c r="E162" s="132"/>
      <c r="F162" s="132" t="s">
        <v>5082</v>
      </c>
    </row>
    <row r="163" spans="1:7" ht="14.25">
      <c r="A163" s="131" t="s">
        <v>4576</v>
      </c>
      <c r="B163" s="132" t="s">
        <v>4577</v>
      </c>
      <c r="C163" s="132"/>
      <c r="D163" s="132" t="s">
        <v>3158</v>
      </c>
      <c r="E163" s="132"/>
      <c r="F163" s="132" t="s">
        <v>5083</v>
      </c>
      <c r="G163" s="132"/>
    </row>
    <row r="164" spans="1:7" ht="14.25">
      <c r="A164" s="131" t="s">
        <v>3426</v>
      </c>
      <c r="B164" s="132" t="s">
        <v>4578</v>
      </c>
      <c r="C164" s="132" t="s">
        <v>4579</v>
      </c>
      <c r="D164" s="132" t="s">
        <v>4580</v>
      </c>
      <c r="E164" s="132" t="s">
        <v>4581</v>
      </c>
      <c r="F164" s="132" t="s">
        <v>5088</v>
      </c>
      <c r="G164" s="132" t="s">
        <v>4544</v>
      </c>
    </row>
    <row r="165" spans="1:7" ht="14.25">
      <c r="A165" s="131" t="s">
        <v>2620</v>
      </c>
      <c r="B165" s="132" t="s">
        <v>4582</v>
      </c>
      <c r="C165" s="132" t="s">
        <v>3860</v>
      </c>
      <c r="D165" s="132" t="s">
        <v>4583</v>
      </c>
      <c r="E165" s="132" t="s">
        <v>4584</v>
      </c>
      <c r="F165" s="132" t="s">
        <v>5089</v>
      </c>
      <c r="G165" s="132"/>
    </row>
    <row r="166" spans="1:7" ht="14.25">
      <c r="A166" s="131" t="s">
        <v>2625</v>
      </c>
      <c r="B166" s="132" t="s">
        <v>4585</v>
      </c>
      <c r="C166" s="132" t="s">
        <v>4586</v>
      </c>
      <c r="D166" s="132" t="s">
        <v>4587</v>
      </c>
      <c r="E166" s="132" t="s">
        <v>4588</v>
      </c>
      <c r="F166" s="132" t="s">
        <v>5090</v>
      </c>
      <c r="G166" s="132" t="s">
        <v>4544</v>
      </c>
    </row>
    <row r="167" spans="1:7" ht="14.25">
      <c r="A167" s="131" t="s">
        <v>2630</v>
      </c>
      <c r="B167" s="132" t="s">
        <v>4589</v>
      </c>
      <c r="C167" s="132"/>
      <c r="D167" s="132" t="s">
        <v>4590</v>
      </c>
      <c r="E167" s="132"/>
      <c r="F167" s="132" t="s">
        <v>5091</v>
      </c>
      <c r="G167" s="132"/>
    </row>
    <row r="168" spans="1:7" ht="14.25">
      <c r="A168" s="131" t="s">
        <v>4591</v>
      </c>
      <c r="B168" s="132" t="s">
        <v>2684</v>
      </c>
      <c r="C168" s="132"/>
      <c r="D168" s="132" t="s">
        <v>2744</v>
      </c>
      <c r="E168" s="132"/>
      <c r="F168" s="132" t="s">
        <v>2685</v>
      </c>
      <c r="G168" s="132"/>
    </row>
    <row r="169" spans="1:7" ht="14.25">
      <c r="A169" s="131" t="s">
        <v>3438</v>
      </c>
      <c r="B169" s="132" t="s">
        <v>4592</v>
      </c>
      <c r="C169" s="132"/>
      <c r="D169" s="132" t="s">
        <v>4593</v>
      </c>
      <c r="E169" s="132"/>
      <c r="F169" s="132" t="s">
        <v>5092</v>
      </c>
      <c r="G169" s="132" t="s">
        <v>5093</v>
      </c>
    </row>
    <row r="170" spans="1:7" ht="14.25">
      <c r="A170" s="131" t="s">
        <v>2634</v>
      </c>
      <c r="B170" s="132" t="s">
        <v>4594</v>
      </c>
      <c r="C170" s="132"/>
      <c r="D170" s="132" t="s">
        <v>4595</v>
      </c>
      <c r="E170" s="132"/>
      <c r="F170" s="132" t="s">
        <v>5094</v>
      </c>
      <c r="G170" s="132" t="s">
        <v>2933</v>
      </c>
    </row>
    <row r="171" spans="1:7" ht="14.25">
      <c r="A171" s="131" t="s">
        <v>3219</v>
      </c>
      <c r="B171" s="132" t="s">
        <v>4596</v>
      </c>
      <c r="C171" s="132"/>
      <c r="D171" s="132"/>
      <c r="E171" s="132"/>
      <c r="F171" s="132" t="s">
        <v>2579</v>
      </c>
      <c r="G171" s="132"/>
    </row>
    <row r="172" spans="1:7" ht="14.25">
      <c r="A172" s="131" t="s">
        <v>2639</v>
      </c>
      <c r="B172" s="132" t="s">
        <v>2414</v>
      </c>
      <c r="C172" s="132"/>
      <c r="D172" s="132"/>
      <c r="E172" s="132"/>
    </row>
    <row r="173" spans="1:7" ht="14.25">
      <c r="A173" s="131" t="s">
        <v>3444</v>
      </c>
      <c r="B173" s="132" t="s">
        <v>2445</v>
      </c>
      <c r="C173" s="132"/>
      <c r="D173" s="132" t="s">
        <v>2450</v>
      </c>
      <c r="E173" s="132"/>
      <c r="F173" s="132"/>
      <c r="G173" s="132"/>
    </row>
    <row r="174" spans="1:7" ht="14.25">
      <c r="A174" s="131" t="s">
        <v>3741</v>
      </c>
      <c r="B174" s="132" t="s">
        <v>2407</v>
      </c>
      <c r="C174" s="132"/>
      <c r="D174" s="132" t="s">
        <v>2926</v>
      </c>
      <c r="E174" s="132"/>
      <c r="F174" s="132" t="s">
        <v>5095</v>
      </c>
      <c r="G174" s="132"/>
    </row>
    <row r="175" spans="1:7" ht="14.25">
      <c r="A175" s="131" t="s">
        <v>2640</v>
      </c>
      <c r="B175" s="132" t="s">
        <v>4597</v>
      </c>
      <c r="C175" s="132"/>
      <c r="D175" s="132" t="s">
        <v>4598</v>
      </c>
      <c r="E175" s="132"/>
      <c r="F175" s="132" t="s">
        <v>5096</v>
      </c>
      <c r="G175" s="132"/>
    </row>
    <row r="176" spans="1:7" ht="14.25">
      <c r="A176" s="131" t="s">
        <v>2646</v>
      </c>
      <c r="B176" s="132"/>
      <c r="C176" s="132"/>
      <c r="D176" s="132" t="s">
        <v>2439</v>
      </c>
      <c r="E176" s="132"/>
      <c r="F176" s="132"/>
      <c r="G176" s="132"/>
    </row>
    <row r="177" spans="1:7" ht="14.25">
      <c r="A177" s="131" t="s">
        <v>2648</v>
      </c>
      <c r="B177" s="132"/>
      <c r="C177" s="132"/>
      <c r="D177" s="132" t="s">
        <v>3025</v>
      </c>
      <c r="E177" s="132"/>
      <c r="F177" s="132"/>
      <c r="G177" s="132"/>
    </row>
    <row r="178" spans="1:7" ht="14.25">
      <c r="A178" s="131" t="s">
        <v>2649</v>
      </c>
      <c r="B178" s="132" t="s">
        <v>4599</v>
      </c>
      <c r="C178" s="132"/>
      <c r="D178" s="132" t="s">
        <v>4600</v>
      </c>
      <c r="E178" s="132"/>
      <c r="F178" s="132" t="s">
        <v>5097</v>
      </c>
      <c r="G178" s="132" t="s">
        <v>5098</v>
      </c>
    </row>
    <row r="179" spans="1:7" ht="14.25">
      <c r="A179" s="131" t="s">
        <v>3452</v>
      </c>
      <c r="B179" s="132" t="s">
        <v>2357</v>
      </c>
      <c r="C179" s="132"/>
      <c r="D179" s="132"/>
      <c r="E179" s="132"/>
    </row>
    <row r="180" spans="1:7" ht="14.25">
      <c r="A180" s="131" t="s">
        <v>2656</v>
      </c>
      <c r="B180" s="132" t="s">
        <v>4601</v>
      </c>
      <c r="C180" s="132"/>
      <c r="D180" s="132" t="s">
        <v>4602</v>
      </c>
      <c r="E180" s="132"/>
      <c r="F180" s="132" t="s">
        <v>5099</v>
      </c>
      <c r="G180" s="132"/>
    </row>
    <row r="181" spans="1:7" ht="14.25">
      <c r="A181" s="131" t="s">
        <v>4603</v>
      </c>
      <c r="B181" s="132" t="s">
        <v>4604</v>
      </c>
      <c r="C181" s="132"/>
      <c r="D181" s="132" t="s">
        <v>4605</v>
      </c>
      <c r="E181" s="132"/>
      <c r="F181" s="132" t="s">
        <v>5100</v>
      </c>
      <c r="G181" s="132"/>
    </row>
    <row r="182" spans="1:7" ht="14.25">
      <c r="A182" s="131" t="s">
        <v>4606</v>
      </c>
      <c r="B182" s="132" t="s">
        <v>4607</v>
      </c>
      <c r="C182" s="132"/>
      <c r="D182" s="132" t="s">
        <v>2813</v>
      </c>
      <c r="E182" s="132"/>
      <c r="F182" s="132" t="s">
        <v>3086</v>
      </c>
      <c r="G182" s="132"/>
    </row>
    <row r="183" spans="1:7" ht="14.25">
      <c r="A183" s="131" t="s">
        <v>2660</v>
      </c>
      <c r="B183" s="132" t="s">
        <v>4608</v>
      </c>
      <c r="C183" s="132" t="s">
        <v>4609</v>
      </c>
      <c r="D183" s="132" t="s">
        <v>4610</v>
      </c>
      <c r="E183" s="132" t="s">
        <v>4611</v>
      </c>
      <c r="F183" s="132" t="s">
        <v>5101</v>
      </c>
      <c r="G183" s="132" t="s">
        <v>5102</v>
      </c>
    </row>
  </sheetData>
  <mergeCells count="4">
    <mergeCell ref="A3:A4"/>
    <mergeCell ref="B3:C3"/>
    <mergeCell ref="D3:E3"/>
    <mergeCell ref="F3:G3"/>
  </mergeCells>
  <phoneticPr fontId="66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03"/>
  <sheetViews>
    <sheetView topLeftCell="A34" workbookViewId="0">
      <selection activeCell="A203" sqref="A203"/>
    </sheetView>
  </sheetViews>
  <sheetFormatPr defaultRowHeight="14.25"/>
  <cols>
    <col min="1" max="1" width="22.75" bestFit="1" customWidth="1"/>
    <col min="2" max="2" width="21.75" bestFit="1" customWidth="1"/>
    <col min="3" max="3" width="15" style="34" bestFit="1" customWidth="1"/>
  </cols>
  <sheetData>
    <row r="1" spans="1:3" ht="15.75">
      <c r="A1" s="4" t="s">
        <v>2282</v>
      </c>
      <c r="B1" s="7" t="s">
        <v>110</v>
      </c>
      <c r="C1" s="36" t="s">
        <v>653</v>
      </c>
    </row>
    <row r="2" spans="1:3" ht="15.75">
      <c r="A2" s="4" t="s">
        <v>3942</v>
      </c>
      <c r="B2" s="7" t="s">
        <v>3987</v>
      </c>
    </row>
    <row r="3" spans="1:3" ht="15.75">
      <c r="A3" s="4" t="s">
        <v>2681</v>
      </c>
      <c r="B3" s="7" t="s">
        <v>3986</v>
      </c>
      <c r="C3" s="34">
        <v>103</v>
      </c>
    </row>
    <row r="4" spans="1:3" ht="15.75">
      <c r="A4" s="4" t="s">
        <v>2287</v>
      </c>
      <c r="B4" s="7" t="s">
        <v>3988</v>
      </c>
      <c r="C4" s="34">
        <v>700</v>
      </c>
    </row>
    <row r="5" spans="1:3" ht="15.75">
      <c r="A5" s="4" t="s">
        <v>2289</v>
      </c>
      <c r="B5" s="7" t="s">
        <v>3991</v>
      </c>
      <c r="C5" s="34">
        <v>39461</v>
      </c>
    </row>
    <row r="6" spans="1:3" ht="15.75">
      <c r="A6" s="4" t="s">
        <v>2292</v>
      </c>
      <c r="B6" s="7" t="s">
        <v>651</v>
      </c>
      <c r="C6" s="34">
        <v>700000</v>
      </c>
    </row>
    <row r="7" spans="1:3" ht="15.75">
      <c r="A7" s="4" t="s">
        <v>2296</v>
      </c>
      <c r="B7" s="7" t="s">
        <v>3993</v>
      </c>
      <c r="C7" s="34">
        <v>50000</v>
      </c>
    </row>
    <row r="8" spans="1:3" ht="15.75">
      <c r="A8" s="4" t="s">
        <v>2300</v>
      </c>
      <c r="B8" s="7" t="s">
        <v>3994</v>
      </c>
    </row>
    <row r="9" spans="1:3" ht="15.75">
      <c r="A9" s="4" t="s">
        <v>2304</v>
      </c>
      <c r="B9" s="7" t="s">
        <v>3995</v>
      </c>
      <c r="C9" s="34">
        <v>10000</v>
      </c>
    </row>
    <row r="10" spans="1:3" ht="15.75">
      <c r="A10" s="4" t="s">
        <v>2309</v>
      </c>
      <c r="B10" s="7" t="s">
        <v>3996</v>
      </c>
      <c r="C10" s="34">
        <v>4885600</v>
      </c>
    </row>
    <row r="11" spans="1:3" ht="15.75">
      <c r="A11" s="4" t="s">
        <v>2314</v>
      </c>
      <c r="B11" s="7" t="s">
        <v>3997</v>
      </c>
      <c r="C11" s="34">
        <v>110000</v>
      </c>
    </row>
    <row r="12" spans="1:3" ht="15.75">
      <c r="A12" s="4" t="s">
        <v>2317</v>
      </c>
      <c r="B12" s="7" t="s">
        <v>3998</v>
      </c>
      <c r="C12" s="34">
        <v>6150000</v>
      </c>
    </row>
    <row r="13" spans="1:3" ht="15.75">
      <c r="A13" s="4" t="s">
        <v>2322</v>
      </c>
      <c r="B13" s="7" t="s">
        <v>3999</v>
      </c>
      <c r="C13" s="34">
        <v>300</v>
      </c>
    </row>
    <row r="14" spans="1:3" ht="15.75">
      <c r="A14" s="4" t="s">
        <v>2709</v>
      </c>
      <c r="B14" s="7" t="s">
        <v>4000</v>
      </c>
    </row>
    <row r="15" spans="1:3" ht="15.75">
      <c r="A15" s="4" t="s">
        <v>2324</v>
      </c>
      <c r="B15" s="7" t="s">
        <v>131</v>
      </c>
    </row>
    <row r="16" spans="1:3" ht="15.75">
      <c r="A16" s="4" t="s">
        <v>2328</v>
      </c>
      <c r="B16" s="7" t="s">
        <v>4002</v>
      </c>
      <c r="C16" s="34">
        <v>54607</v>
      </c>
    </row>
    <row r="17" spans="1:3" ht="15.75">
      <c r="A17" s="4" t="s">
        <v>2333</v>
      </c>
      <c r="B17" s="7" t="s">
        <v>4003</v>
      </c>
      <c r="C17" s="34">
        <v>60</v>
      </c>
    </row>
    <row r="18" spans="1:3" ht="15.75">
      <c r="A18" s="4" t="s">
        <v>2335</v>
      </c>
      <c r="B18" s="7" t="s">
        <v>4004</v>
      </c>
    </row>
    <row r="19" spans="1:3" ht="15.75">
      <c r="A19" s="4" t="s">
        <v>2340</v>
      </c>
      <c r="B19" s="7" t="s">
        <v>4005</v>
      </c>
      <c r="C19" s="34">
        <v>10000</v>
      </c>
    </row>
    <row r="20" spans="1:3" ht="15.75">
      <c r="A20" s="4" t="s">
        <v>2343</v>
      </c>
      <c r="B20" s="7" t="s">
        <v>4006</v>
      </c>
    </row>
    <row r="21" spans="1:3" ht="15.75">
      <c r="A21" s="4" t="s">
        <v>2346</v>
      </c>
      <c r="B21" s="7" t="s">
        <v>4007</v>
      </c>
      <c r="C21" s="34">
        <v>271140</v>
      </c>
    </row>
    <row r="22" spans="1:3" ht="15.75">
      <c r="A22" s="4" t="s">
        <v>2351</v>
      </c>
      <c r="B22" s="7" t="s">
        <v>4008</v>
      </c>
      <c r="C22" s="34">
        <v>3630542</v>
      </c>
    </row>
    <row r="23" spans="1:3" ht="15.75">
      <c r="A23" s="4" t="s">
        <v>2356</v>
      </c>
      <c r="B23" s="7" t="s">
        <v>4011</v>
      </c>
      <c r="C23" s="34">
        <v>4000</v>
      </c>
    </row>
    <row r="24" spans="1:3" ht="15.75">
      <c r="A24" s="4" t="s">
        <v>2358</v>
      </c>
      <c r="B24" s="7" t="s">
        <v>4012</v>
      </c>
      <c r="C24" s="34">
        <v>9100</v>
      </c>
    </row>
    <row r="25" spans="1:3" ht="15.75">
      <c r="A25" s="4" t="s">
        <v>2359</v>
      </c>
      <c r="B25" s="7" t="s">
        <v>4013</v>
      </c>
    </row>
    <row r="26" spans="1:3" ht="15.75">
      <c r="A26" s="4" t="s">
        <v>2360</v>
      </c>
      <c r="B26" s="7" t="s">
        <v>4014</v>
      </c>
      <c r="C26" s="34">
        <v>3600</v>
      </c>
    </row>
    <row r="27" spans="1:3" ht="15.75">
      <c r="A27" s="4" t="s">
        <v>2731</v>
      </c>
      <c r="B27" s="7" t="s">
        <v>4015</v>
      </c>
    </row>
    <row r="28" spans="1:3" ht="15.75">
      <c r="A28" s="4" t="s">
        <v>2361</v>
      </c>
      <c r="B28" s="7" t="s">
        <v>4016</v>
      </c>
      <c r="C28" s="34">
        <v>1036000</v>
      </c>
    </row>
    <row r="29" spans="1:3" ht="15.75">
      <c r="A29" s="4" t="s">
        <v>3973</v>
      </c>
      <c r="B29" s="7" t="s">
        <v>4017</v>
      </c>
    </row>
    <row r="30" spans="1:3" ht="15.75">
      <c r="A30" s="4" t="s">
        <v>2366</v>
      </c>
      <c r="B30" s="7" t="s">
        <v>4018</v>
      </c>
      <c r="C30" s="34">
        <v>45000</v>
      </c>
    </row>
    <row r="31" spans="1:3" ht="15.75">
      <c r="A31" s="4" t="s">
        <v>2368</v>
      </c>
      <c r="B31" s="7" t="s">
        <v>4019</v>
      </c>
      <c r="C31" s="34">
        <v>1856237</v>
      </c>
    </row>
    <row r="32" spans="1:3" ht="15.75">
      <c r="A32" s="4" t="s">
        <v>2373</v>
      </c>
      <c r="B32" s="7" t="s">
        <v>4020</v>
      </c>
      <c r="C32" s="34">
        <v>46192</v>
      </c>
    </row>
    <row r="33" spans="1:3" ht="15.75">
      <c r="A33" s="4" t="s">
        <v>2378</v>
      </c>
      <c r="B33" s="7" t="s">
        <v>4021</v>
      </c>
      <c r="C33" s="34">
        <v>3000</v>
      </c>
    </row>
    <row r="34" spans="1:3" ht="15.75">
      <c r="A34" s="4" t="s">
        <v>2745</v>
      </c>
      <c r="B34" s="7" t="s">
        <v>4022</v>
      </c>
    </row>
    <row r="35" spans="1:3" ht="15.75">
      <c r="A35" s="4" t="s">
        <v>2382</v>
      </c>
      <c r="B35" s="7" t="s">
        <v>4023</v>
      </c>
      <c r="C35" s="34">
        <v>4800000</v>
      </c>
    </row>
    <row r="36" spans="1:3" ht="15.75">
      <c r="A36" s="4" t="s">
        <v>2387</v>
      </c>
      <c r="B36" s="7" t="s">
        <v>4024</v>
      </c>
      <c r="C36" s="34">
        <v>36000</v>
      </c>
    </row>
    <row r="37" spans="1:3" ht="15.75">
      <c r="A37" s="4" t="s">
        <v>2390</v>
      </c>
      <c r="B37" s="7" t="s">
        <v>4026</v>
      </c>
    </row>
    <row r="38" spans="1:3" ht="15.75">
      <c r="A38" s="4" t="s">
        <v>2395</v>
      </c>
      <c r="B38" s="7" t="s">
        <v>4027</v>
      </c>
    </row>
    <row r="39" spans="1:3" ht="15.75">
      <c r="A39" s="4" t="s">
        <v>2396</v>
      </c>
      <c r="B39" s="7" t="s">
        <v>4028</v>
      </c>
      <c r="C39" s="34">
        <v>700000</v>
      </c>
    </row>
    <row r="40" spans="1:3" ht="15.75">
      <c r="A40" s="4" t="s">
        <v>2401</v>
      </c>
      <c r="B40" s="7" t="s">
        <v>121</v>
      </c>
    </row>
    <row r="41" spans="1:3" ht="15.75">
      <c r="A41" s="4" t="s">
        <v>3018</v>
      </c>
      <c r="B41" s="7" t="s">
        <v>122</v>
      </c>
    </row>
    <row r="42" spans="1:3" ht="15.75">
      <c r="A42" s="4" t="s">
        <v>2764</v>
      </c>
      <c r="B42" s="7" t="s">
        <v>4047</v>
      </c>
    </row>
    <row r="43" spans="1:3" ht="15.75">
      <c r="A43" s="4" t="s">
        <v>3947</v>
      </c>
      <c r="B43" s="7" t="s">
        <v>4048</v>
      </c>
    </row>
    <row r="44" spans="1:3" ht="15.75">
      <c r="A44" s="4" t="s">
        <v>2406</v>
      </c>
      <c r="B44" s="7" t="s">
        <v>4049</v>
      </c>
    </row>
    <row r="45" spans="1:3" ht="15.75">
      <c r="A45" s="11" t="s">
        <v>3915</v>
      </c>
      <c r="B45" s="7" t="s">
        <v>4051</v>
      </c>
    </row>
    <row r="46" spans="1:3" ht="15.75">
      <c r="A46" s="4" t="s">
        <v>3024</v>
      </c>
      <c r="B46" s="7" t="s">
        <v>4052</v>
      </c>
    </row>
    <row r="47" spans="1:3" ht="15.75">
      <c r="A47" s="4" t="s">
        <v>2408</v>
      </c>
      <c r="B47" s="7" t="s">
        <v>4053</v>
      </c>
    </row>
    <row r="48" spans="1:3" ht="15.75">
      <c r="A48" s="4" t="s">
        <v>2775</v>
      </c>
      <c r="B48" s="7" t="s">
        <v>4056</v>
      </c>
    </row>
    <row r="49" spans="1:2" ht="15.75">
      <c r="A49" s="4" t="s">
        <v>2907</v>
      </c>
      <c r="B49" s="7" t="s">
        <v>4066</v>
      </c>
    </row>
    <row r="50" spans="1:2" ht="15.75">
      <c r="A50" s="4" t="s">
        <v>2777</v>
      </c>
      <c r="B50" s="7" t="s">
        <v>4067</v>
      </c>
    </row>
    <row r="51" spans="1:2" ht="15.75">
      <c r="A51" s="4" t="s">
        <v>2906</v>
      </c>
      <c r="B51" s="7" t="s">
        <v>4058</v>
      </c>
    </row>
    <row r="52" spans="1:2" ht="15.75">
      <c r="A52" s="4" t="s">
        <v>2410</v>
      </c>
      <c r="B52" s="7" t="s">
        <v>4068</v>
      </c>
    </row>
    <row r="53" spans="1:2" ht="15.75">
      <c r="A53" s="4" t="s">
        <v>2779</v>
      </c>
      <c r="B53" s="7" t="s">
        <v>4069</v>
      </c>
    </row>
    <row r="54" spans="1:2" ht="15.75">
      <c r="A54" s="4" t="s">
        <v>2781</v>
      </c>
      <c r="B54" s="7" t="s">
        <v>4071</v>
      </c>
    </row>
    <row r="55" spans="1:2" ht="15.75">
      <c r="A55" s="4" t="s">
        <v>2784</v>
      </c>
      <c r="B55" s="7" t="s">
        <v>4072</v>
      </c>
    </row>
    <row r="56" spans="1:2" ht="15.75">
      <c r="A56" s="4" t="s">
        <v>2787</v>
      </c>
      <c r="B56" s="7" t="s">
        <v>4074</v>
      </c>
    </row>
    <row r="57" spans="1:2" ht="15.75">
      <c r="A57" s="4" t="s">
        <v>2789</v>
      </c>
      <c r="B57" s="7" t="s">
        <v>4075</v>
      </c>
    </row>
    <row r="58" spans="1:2" ht="15.75">
      <c r="A58" s="4" t="s">
        <v>2411</v>
      </c>
      <c r="B58" s="7" t="s">
        <v>4076</v>
      </c>
    </row>
    <row r="59" spans="1:2" ht="15.75">
      <c r="A59" s="4" t="s">
        <v>2791</v>
      </c>
      <c r="B59" s="7" t="s">
        <v>4077</v>
      </c>
    </row>
    <row r="60" spans="1:2" ht="15.75">
      <c r="A60" s="4" t="s">
        <v>2413</v>
      </c>
      <c r="B60" s="7" t="s">
        <v>4078</v>
      </c>
    </row>
    <row r="61" spans="1:2" ht="15.75">
      <c r="A61" s="4" t="s">
        <v>2415</v>
      </c>
      <c r="B61" s="7" t="s">
        <v>4079</v>
      </c>
    </row>
    <row r="62" spans="1:2" ht="15.75">
      <c r="A62" s="4" t="s">
        <v>2417</v>
      </c>
      <c r="B62" s="7" t="s">
        <v>4080</v>
      </c>
    </row>
    <row r="63" spans="1:2" ht="15.75">
      <c r="A63" s="4" t="s">
        <v>2422</v>
      </c>
      <c r="B63" s="7" t="s">
        <v>4081</v>
      </c>
    </row>
    <row r="64" spans="1:2" ht="15.75">
      <c r="A64" s="4" t="s">
        <v>2424</v>
      </c>
      <c r="B64" s="7" t="s">
        <v>4082</v>
      </c>
    </row>
    <row r="65" spans="1:3" ht="15.75">
      <c r="A65" s="4" t="s">
        <v>3917</v>
      </c>
      <c r="B65" s="7" t="s">
        <v>4085</v>
      </c>
    </row>
    <row r="66" spans="1:3" ht="15.75">
      <c r="A66" s="4" t="s">
        <v>2430</v>
      </c>
      <c r="B66" s="7" t="s">
        <v>4086</v>
      </c>
    </row>
    <row r="67" spans="1:3" ht="15.75">
      <c r="A67" s="4" t="s">
        <v>2432</v>
      </c>
      <c r="B67" s="7" t="s">
        <v>4087</v>
      </c>
    </row>
    <row r="68" spans="1:3" ht="15.75">
      <c r="A68" s="4" t="s">
        <v>2799</v>
      </c>
      <c r="B68" s="7" t="s">
        <v>4088</v>
      </c>
    </row>
    <row r="69" spans="1:3" ht="15.75">
      <c r="A69" s="4" t="s">
        <v>3928</v>
      </c>
      <c r="B69" s="7" t="s">
        <v>4090</v>
      </c>
    </row>
    <row r="70" spans="1:3" ht="15.75">
      <c r="A70" s="4" t="s">
        <v>2801</v>
      </c>
      <c r="B70" s="7" t="s">
        <v>4091</v>
      </c>
    </row>
    <row r="71" spans="1:3" ht="15.75">
      <c r="A71" s="4" t="s">
        <v>3929</v>
      </c>
      <c r="B71" s="7" t="s">
        <v>4092</v>
      </c>
    </row>
    <row r="72" spans="1:3" ht="15.75">
      <c r="A72" s="4" t="s">
        <v>2436</v>
      </c>
      <c r="B72" s="7" t="s">
        <v>4093</v>
      </c>
    </row>
    <row r="73" spans="1:3" ht="15.75">
      <c r="A73" s="4" t="s">
        <v>2438</v>
      </c>
      <c r="B73" s="7" t="s">
        <v>4102</v>
      </c>
    </row>
    <row r="74" spans="1:3" ht="15.75">
      <c r="A74" s="4" t="s">
        <v>2805</v>
      </c>
      <c r="B74" s="7" t="s">
        <v>4104</v>
      </c>
      <c r="C74" s="34">
        <v>600</v>
      </c>
    </row>
    <row r="75" spans="1:3" ht="15.75">
      <c r="A75" s="4" t="s">
        <v>2440</v>
      </c>
      <c r="B75" s="7" t="s">
        <v>4106</v>
      </c>
      <c r="C75" s="34">
        <v>10</v>
      </c>
    </row>
    <row r="76" spans="1:3" ht="15.75">
      <c r="A76" s="4" t="s">
        <v>3961</v>
      </c>
      <c r="B76" s="7" t="s">
        <v>4108</v>
      </c>
    </row>
    <row r="77" spans="1:3" ht="15.75">
      <c r="A77" s="4" t="s">
        <v>2443</v>
      </c>
      <c r="B77" s="7" t="s">
        <v>4109</v>
      </c>
      <c r="C77" s="34">
        <v>11000</v>
      </c>
    </row>
    <row r="78" spans="1:3" ht="15.75">
      <c r="A78" s="4" t="s">
        <v>2447</v>
      </c>
      <c r="B78" s="7" t="s">
        <v>4114</v>
      </c>
      <c r="C78" s="34">
        <v>45</v>
      </c>
    </row>
    <row r="79" spans="1:3" ht="15.75">
      <c r="A79" s="4" t="s">
        <v>2448</v>
      </c>
      <c r="B79" s="7" t="s">
        <v>4115</v>
      </c>
      <c r="C79" s="34">
        <v>77</v>
      </c>
    </row>
    <row r="80" spans="1:3" ht="15.75">
      <c r="A80" s="4" t="s">
        <v>2449</v>
      </c>
      <c r="B80" s="7" t="s">
        <v>4117</v>
      </c>
    </row>
    <row r="81" spans="1:3" ht="15.75">
      <c r="A81" s="4" t="s">
        <v>2452</v>
      </c>
      <c r="B81" s="7" t="s">
        <v>4121</v>
      </c>
    </row>
    <row r="82" spans="1:3" ht="15.75">
      <c r="A82" s="4" t="s">
        <v>2453</v>
      </c>
      <c r="B82" s="7" t="s">
        <v>4123</v>
      </c>
    </row>
    <row r="83" spans="1:3" ht="15.75">
      <c r="A83" s="4" t="s">
        <v>2929</v>
      </c>
      <c r="B83" s="7" t="s">
        <v>4118</v>
      </c>
    </row>
    <row r="84" spans="1:3" ht="15.75">
      <c r="A84" s="4" t="s">
        <v>2811</v>
      </c>
      <c r="B84" s="7" t="s">
        <v>4120</v>
      </c>
      <c r="C84" s="34">
        <v>70</v>
      </c>
    </row>
    <row r="85" spans="1:3" ht="15.75">
      <c r="A85" s="4" t="s">
        <v>2454</v>
      </c>
      <c r="B85" s="7" t="s">
        <v>4125</v>
      </c>
      <c r="C85" s="34">
        <v>31</v>
      </c>
    </row>
    <row r="86" spans="1:3" ht="15.75">
      <c r="A86" s="4" t="s">
        <v>2455</v>
      </c>
      <c r="B86" s="7" t="s">
        <v>4132</v>
      </c>
    </row>
    <row r="87" spans="1:3" ht="15.75">
      <c r="A87" s="4" t="s">
        <v>2814</v>
      </c>
      <c r="B87" s="7" t="s">
        <v>4127</v>
      </c>
      <c r="C87" s="34">
        <v>300</v>
      </c>
    </row>
    <row r="88" spans="1:3" ht="15.75">
      <c r="A88" s="4" t="s">
        <v>2816</v>
      </c>
      <c r="B88" s="7" t="s">
        <v>4129</v>
      </c>
    </row>
    <row r="89" spans="1:3" ht="15.75">
      <c r="A89" s="4" t="s">
        <v>3963</v>
      </c>
      <c r="B89" s="7" t="s">
        <v>4134</v>
      </c>
    </row>
    <row r="90" spans="1:3" ht="15.75">
      <c r="A90" s="4" t="s">
        <v>2818</v>
      </c>
      <c r="B90" s="7" t="s">
        <v>123</v>
      </c>
    </row>
    <row r="91" spans="1:3" ht="15.75">
      <c r="A91" s="4" t="s">
        <v>2456</v>
      </c>
      <c r="B91" s="7" t="s">
        <v>4140</v>
      </c>
      <c r="C91" s="34">
        <v>4000</v>
      </c>
    </row>
    <row r="92" spans="1:3" ht="15.75">
      <c r="A92" s="4" t="s">
        <v>2461</v>
      </c>
      <c r="B92" s="7" t="s">
        <v>4142</v>
      </c>
      <c r="C92" s="34">
        <v>2000</v>
      </c>
    </row>
    <row r="93" spans="1:3" ht="15.75">
      <c r="A93" s="4" t="s">
        <v>2466</v>
      </c>
      <c r="B93" s="7" t="s">
        <v>4144</v>
      </c>
      <c r="C93" s="34">
        <v>230000</v>
      </c>
    </row>
    <row r="94" spans="1:3" ht="15.75">
      <c r="A94" s="4" t="s">
        <v>3062</v>
      </c>
      <c r="B94" s="7" t="s">
        <v>4146</v>
      </c>
      <c r="C94" s="34">
        <v>20165</v>
      </c>
    </row>
    <row r="95" spans="1:3" ht="15.75">
      <c r="A95" s="4" t="s">
        <v>2475</v>
      </c>
      <c r="B95" s="7" t="s">
        <v>4147</v>
      </c>
      <c r="C95" s="34">
        <v>210000</v>
      </c>
    </row>
    <row r="96" spans="1:3" ht="15.75">
      <c r="A96" s="4" t="s">
        <v>2480</v>
      </c>
      <c r="B96" s="7" t="s">
        <v>4148</v>
      </c>
      <c r="C96" s="34">
        <v>1000</v>
      </c>
    </row>
    <row r="97" spans="1:3" ht="15.75">
      <c r="A97" s="4" t="s">
        <v>2481</v>
      </c>
      <c r="B97" s="7" t="s">
        <v>4149</v>
      </c>
      <c r="C97" s="34">
        <v>3500</v>
      </c>
    </row>
    <row r="98" spans="1:3" ht="15.75">
      <c r="A98" s="4" t="s">
        <v>2486</v>
      </c>
      <c r="B98" s="7" t="s">
        <v>4150</v>
      </c>
      <c r="C98" s="34">
        <v>680</v>
      </c>
    </row>
    <row r="99" spans="1:3" ht="15.75">
      <c r="A99" s="4" t="s">
        <v>2491</v>
      </c>
      <c r="B99" s="7" t="s">
        <v>4152</v>
      </c>
      <c r="C99" s="34">
        <v>60000</v>
      </c>
    </row>
    <row r="100" spans="1:3" ht="15.75">
      <c r="A100" s="4" t="s">
        <v>2496</v>
      </c>
      <c r="B100" s="7" t="s">
        <v>4153</v>
      </c>
      <c r="C100" s="34">
        <v>186</v>
      </c>
    </row>
    <row r="101" spans="1:3" ht="15.75">
      <c r="A101" s="4" t="s">
        <v>2498</v>
      </c>
      <c r="B101" s="7" t="s">
        <v>4154</v>
      </c>
      <c r="C101" s="34">
        <v>2500</v>
      </c>
    </row>
    <row r="102" spans="1:3" ht="15.75">
      <c r="A102" s="4" t="s">
        <v>2500</v>
      </c>
      <c r="B102" s="7" t="s">
        <v>4155</v>
      </c>
      <c r="C102" s="34">
        <v>3500</v>
      </c>
    </row>
    <row r="103" spans="1:3" ht="15.75">
      <c r="A103" s="4" t="s">
        <v>2504</v>
      </c>
      <c r="B103" s="7" t="s">
        <v>4157</v>
      </c>
    </row>
    <row r="104" spans="1:3" ht="15.75">
      <c r="A104" s="4" t="s">
        <v>2505</v>
      </c>
      <c r="B104" s="7" t="s">
        <v>4162</v>
      </c>
      <c r="C104" s="34">
        <v>4500</v>
      </c>
    </row>
    <row r="105" spans="1:3" ht="15.75">
      <c r="A105" s="4" t="s">
        <v>2510</v>
      </c>
      <c r="B105" s="7" t="s">
        <v>4164</v>
      </c>
      <c r="C105" s="34">
        <v>25</v>
      </c>
    </row>
    <row r="106" spans="1:3" ht="15.75">
      <c r="A106" s="4" t="s">
        <v>2512</v>
      </c>
      <c r="B106" s="7" t="s">
        <v>4165</v>
      </c>
      <c r="C106" s="34">
        <v>9</v>
      </c>
    </row>
    <row r="107" spans="1:3" ht="15.75">
      <c r="A107" s="4" t="s">
        <v>2516</v>
      </c>
      <c r="B107" s="7" t="s">
        <v>4166</v>
      </c>
    </row>
    <row r="108" spans="1:3" ht="15.75">
      <c r="A108" s="4" t="s">
        <v>2517</v>
      </c>
      <c r="B108" s="7" t="s">
        <v>4167</v>
      </c>
      <c r="C108" s="34">
        <v>24</v>
      </c>
    </row>
    <row r="109" spans="1:3" ht="15.75">
      <c r="A109" s="4" t="s">
        <v>3105</v>
      </c>
      <c r="B109" s="7" t="s">
        <v>4169</v>
      </c>
    </row>
    <row r="110" spans="1:3" ht="15.75">
      <c r="A110" s="4" t="s">
        <v>2525</v>
      </c>
      <c r="B110" s="7" t="s">
        <v>4170</v>
      </c>
    </row>
    <row r="111" spans="1:3" ht="15.75">
      <c r="A111" s="4" t="s">
        <v>2523</v>
      </c>
      <c r="B111" s="7" t="s">
        <v>4172</v>
      </c>
      <c r="C111" s="34">
        <v>15</v>
      </c>
    </row>
    <row r="112" spans="1:3" ht="15.75">
      <c r="A112" s="4" t="s">
        <v>2521</v>
      </c>
      <c r="B112" s="7" t="s">
        <v>4173</v>
      </c>
    </row>
    <row r="113" spans="1:3" ht="15.75">
      <c r="A113" s="4" t="s">
        <v>2527</v>
      </c>
      <c r="B113" s="7" t="s">
        <v>4174</v>
      </c>
      <c r="C113" s="34">
        <v>600</v>
      </c>
    </row>
    <row r="114" spans="1:3" ht="15.75">
      <c r="A114" s="4" t="s">
        <v>2531</v>
      </c>
      <c r="B114" s="7" t="s">
        <v>4175</v>
      </c>
      <c r="C114" s="34">
        <v>77</v>
      </c>
    </row>
    <row r="115" spans="1:3" ht="15.75">
      <c r="A115" s="4" t="s">
        <v>2535</v>
      </c>
      <c r="B115" s="7" t="s">
        <v>4176</v>
      </c>
      <c r="C115" s="34">
        <v>33</v>
      </c>
    </row>
    <row r="116" spans="1:3" ht="15.75">
      <c r="A116" s="4" t="s">
        <v>3117</v>
      </c>
      <c r="B116" s="7" t="s">
        <v>4178</v>
      </c>
    </row>
    <row r="117" spans="1:3" ht="15.75">
      <c r="A117" s="4" t="s">
        <v>2537</v>
      </c>
      <c r="B117" s="7" t="s">
        <v>4180</v>
      </c>
      <c r="C117" s="34">
        <v>5000</v>
      </c>
    </row>
    <row r="118" spans="1:3" ht="15.75">
      <c r="A118" s="4" t="s">
        <v>2542</v>
      </c>
      <c r="B118" s="7" t="s">
        <v>4181</v>
      </c>
      <c r="C118" s="34">
        <v>3200</v>
      </c>
    </row>
    <row r="119" spans="1:3" ht="15.75">
      <c r="A119" s="4" t="s">
        <v>3950</v>
      </c>
      <c r="B119" s="7" t="s">
        <v>4189</v>
      </c>
    </row>
    <row r="120" spans="1:3" ht="15.75">
      <c r="A120" s="4" t="s">
        <v>3920</v>
      </c>
      <c r="B120" s="7" t="s">
        <v>4186</v>
      </c>
    </row>
    <row r="121" spans="1:3" ht="15.75">
      <c r="A121" s="4" t="s">
        <v>3964</v>
      </c>
      <c r="B121" s="7" t="s">
        <v>4191</v>
      </c>
    </row>
    <row r="122" spans="1:3" ht="15.75">
      <c r="A122" s="4" t="s">
        <v>3126</v>
      </c>
      <c r="B122" s="7" t="s">
        <v>4182</v>
      </c>
    </row>
    <row r="123" spans="1:3" ht="15.75">
      <c r="A123" s="4" t="s">
        <v>3932</v>
      </c>
      <c r="B123" s="7" t="s">
        <v>4192</v>
      </c>
    </row>
    <row r="124" spans="1:3" ht="15.75">
      <c r="A124" s="4" t="s">
        <v>2549</v>
      </c>
      <c r="B124" s="7" t="s">
        <v>4193</v>
      </c>
    </row>
    <row r="125" spans="1:3" ht="15.75">
      <c r="A125" s="11" t="s">
        <v>113</v>
      </c>
      <c r="B125" s="7" t="s">
        <v>4036</v>
      </c>
    </row>
    <row r="126" spans="1:3" ht="15.75">
      <c r="A126" s="11" t="s">
        <v>114</v>
      </c>
      <c r="B126" s="7" t="s">
        <v>4038</v>
      </c>
    </row>
    <row r="127" spans="1:3" ht="15.75">
      <c r="A127" s="4" t="s">
        <v>3127</v>
      </c>
      <c r="B127" s="7" t="s">
        <v>4194</v>
      </c>
    </row>
    <row r="128" spans="1:3" ht="15.75">
      <c r="A128" s="11" t="s">
        <v>115</v>
      </c>
      <c r="B128" s="7" t="s">
        <v>4196</v>
      </c>
      <c r="C128" s="34">
        <v>210000</v>
      </c>
    </row>
    <row r="129" spans="1:3" ht="15.75">
      <c r="A129" s="11" t="s">
        <v>3965</v>
      </c>
      <c r="B129" s="7" t="s">
        <v>4040</v>
      </c>
    </row>
    <row r="130" spans="1:3" ht="15.75">
      <c r="A130" s="11" t="s">
        <v>116</v>
      </c>
      <c r="B130" s="7" t="s">
        <v>4042</v>
      </c>
    </row>
    <row r="131" spans="1:3" ht="15.75">
      <c r="A131" s="4" t="s">
        <v>2560</v>
      </c>
      <c r="B131" s="7" t="s">
        <v>4198</v>
      </c>
    </row>
    <row r="132" spans="1:3" ht="15.75">
      <c r="A132" s="11" t="s">
        <v>117</v>
      </c>
      <c r="B132" s="7" t="s">
        <v>4044</v>
      </c>
    </row>
    <row r="133" spans="1:3" ht="15.75">
      <c r="A133" s="11" t="s">
        <v>3921</v>
      </c>
      <c r="B133" s="7" t="s">
        <v>119</v>
      </c>
    </row>
    <row r="134" spans="1:3" ht="15.75">
      <c r="A134" s="4" t="s">
        <v>3966</v>
      </c>
      <c r="B134" s="7" t="s">
        <v>4203</v>
      </c>
    </row>
    <row r="135" spans="1:3" ht="15.75">
      <c r="A135" s="4" t="s">
        <v>3933</v>
      </c>
      <c r="B135" s="7" t="s">
        <v>4204</v>
      </c>
    </row>
    <row r="136" spans="1:3" ht="15.75">
      <c r="A136" s="11" t="s">
        <v>150</v>
      </c>
      <c r="B136" s="7" t="s">
        <v>4205</v>
      </c>
      <c r="C136" s="34">
        <v>16</v>
      </c>
    </row>
    <row r="137" spans="1:3" ht="15.75">
      <c r="A137" s="11" t="s">
        <v>151</v>
      </c>
      <c r="B137" s="7" t="s">
        <v>4207</v>
      </c>
    </row>
    <row r="138" spans="1:3" ht="15.75">
      <c r="A138" s="4" t="s">
        <v>3139</v>
      </c>
      <c r="B138" s="7" t="s">
        <v>4210</v>
      </c>
    </row>
    <row r="139" spans="1:3" ht="15.75">
      <c r="A139" s="4" t="s">
        <v>3934</v>
      </c>
      <c r="B139" s="7" t="s">
        <v>4212</v>
      </c>
    </row>
    <row r="140" spans="1:3" ht="15.75">
      <c r="A140" s="4" t="s">
        <v>3140</v>
      </c>
      <c r="B140" s="7" t="s">
        <v>124</v>
      </c>
    </row>
    <row r="141" spans="1:3" ht="15.75">
      <c r="A141" s="4" t="s">
        <v>3146</v>
      </c>
      <c r="B141" s="7" t="s">
        <v>4218</v>
      </c>
    </row>
    <row r="142" spans="1:3" ht="15.75">
      <c r="A142" s="4" t="s">
        <v>2568</v>
      </c>
      <c r="B142" s="7" t="s">
        <v>4220</v>
      </c>
      <c r="C142" s="34">
        <v>2000</v>
      </c>
    </row>
    <row r="143" spans="1:3" ht="15.75">
      <c r="A143" s="4" t="s">
        <v>3150</v>
      </c>
      <c r="B143" s="7" t="s">
        <v>4221</v>
      </c>
    </row>
    <row r="144" spans="1:3" ht="15.75">
      <c r="A144" s="4" t="s">
        <v>2573</v>
      </c>
      <c r="B144" s="7" t="s">
        <v>4222</v>
      </c>
      <c r="C144" s="34">
        <v>200</v>
      </c>
    </row>
    <row r="145" spans="1:3" ht="15.75">
      <c r="A145" s="4" t="s">
        <v>3154</v>
      </c>
      <c r="B145" s="7" t="s">
        <v>4224</v>
      </c>
      <c r="C145" s="34">
        <v>60</v>
      </c>
    </row>
    <row r="146" spans="1:3" ht="15.75">
      <c r="A146" s="4" t="s">
        <v>2576</v>
      </c>
      <c r="B146" s="7" t="s">
        <v>4225</v>
      </c>
      <c r="C146" s="34">
        <v>214</v>
      </c>
    </row>
    <row r="147" spans="1:3" ht="15.75">
      <c r="A147" s="4" t="s">
        <v>2577</v>
      </c>
      <c r="B147" s="7" t="s">
        <v>4226</v>
      </c>
      <c r="C147" s="34">
        <v>2000</v>
      </c>
    </row>
    <row r="148" spans="1:3" ht="15.75">
      <c r="A148" s="4" t="s">
        <v>2582</v>
      </c>
      <c r="B148" s="7" t="s">
        <v>4231</v>
      </c>
      <c r="C148" s="34">
        <v>65000</v>
      </c>
    </row>
    <row r="149" spans="1:3" ht="15.75">
      <c r="A149" s="4" t="s">
        <v>3951</v>
      </c>
      <c r="B149" s="7" t="s">
        <v>4233</v>
      </c>
    </row>
    <row r="150" spans="1:3" ht="15.75">
      <c r="A150" s="4" t="s">
        <v>2589</v>
      </c>
      <c r="B150" s="7" t="s">
        <v>4235</v>
      </c>
      <c r="C150" s="34">
        <v>2000</v>
      </c>
    </row>
    <row r="151" spans="1:3" ht="15.75">
      <c r="A151" s="4" t="s">
        <v>3953</v>
      </c>
      <c r="B151" s="7" t="s">
        <v>4239</v>
      </c>
    </row>
    <row r="152" spans="1:3" ht="15.75">
      <c r="A152" s="4" t="s">
        <v>2592</v>
      </c>
      <c r="B152" s="7" t="s">
        <v>4237</v>
      </c>
      <c r="C152" s="34">
        <v>5600</v>
      </c>
    </row>
    <row r="153" spans="1:3" ht="15.75">
      <c r="A153" s="4" t="s">
        <v>3977</v>
      </c>
      <c r="B153" s="7" t="s">
        <v>4245</v>
      </c>
      <c r="C153" s="34">
        <v>5500</v>
      </c>
    </row>
    <row r="154" spans="1:3" ht="15.75">
      <c r="A154" s="4" t="s">
        <v>2594</v>
      </c>
      <c r="B154" s="7" t="s">
        <v>4240</v>
      </c>
      <c r="C154" s="34">
        <v>6000</v>
      </c>
    </row>
    <row r="155" spans="1:3" ht="15.75">
      <c r="A155" s="4" t="s">
        <v>3166</v>
      </c>
      <c r="B155" s="7" t="s">
        <v>4241</v>
      </c>
      <c r="C155" s="34">
        <v>7000</v>
      </c>
    </row>
    <row r="156" spans="1:3" ht="15.75">
      <c r="A156" s="4" t="s">
        <v>2598</v>
      </c>
      <c r="B156" s="7" t="s">
        <v>4247</v>
      </c>
      <c r="C156" s="34">
        <v>12800</v>
      </c>
    </row>
    <row r="157" spans="1:3" ht="15.75">
      <c r="A157" s="4" t="s">
        <v>3979</v>
      </c>
      <c r="B157" s="7" t="s">
        <v>4249</v>
      </c>
      <c r="C157" s="34">
        <v>700</v>
      </c>
    </row>
    <row r="158" spans="1:3" ht="15.75">
      <c r="A158" s="4" t="s">
        <v>3954</v>
      </c>
      <c r="B158" s="7" t="s">
        <v>4250</v>
      </c>
    </row>
    <row r="159" spans="1:3" ht="15.75">
      <c r="A159" s="4" t="s">
        <v>2599</v>
      </c>
      <c r="B159" s="7" t="s">
        <v>4253</v>
      </c>
      <c r="C159" s="34">
        <v>13700</v>
      </c>
    </row>
    <row r="160" spans="1:3" ht="15.75">
      <c r="A160" s="4" t="s">
        <v>3922</v>
      </c>
      <c r="B160" s="7" t="s">
        <v>4255</v>
      </c>
      <c r="C160" s="34">
        <v>6000</v>
      </c>
    </row>
    <row r="161" spans="1:3" ht="15.75">
      <c r="A161" s="4" t="s">
        <v>2601</v>
      </c>
      <c r="B161" s="7" t="s">
        <v>4259</v>
      </c>
      <c r="C161" s="34">
        <v>1000</v>
      </c>
    </row>
    <row r="162" spans="1:3" ht="15.75">
      <c r="A162" s="4" t="s">
        <v>3171</v>
      </c>
      <c r="B162" s="7" t="s">
        <v>4261</v>
      </c>
      <c r="C162" s="34">
        <v>20000</v>
      </c>
    </row>
    <row r="163" spans="1:3" ht="15.75">
      <c r="A163" s="4" t="s">
        <v>2603</v>
      </c>
      <c r="B163" s="7" t="s">
        <v>0</v>
      </c>
      <c r="C163" s="34">
        <v>20000</v>
      </c>
    </row>
    <row r="164" spans="1:3" ht="15.75">
      <c r="A164" s="4" t="s">
        <v>3924</v>
      </c>
      <c r="B164" s="7" t="s">
        <v>4</v>
      </c>
      <c r="C164" s="34">
        <v>800</v>
      </c>
    </row>
    <row r="165" spans="1:3" ht="15.75">
      <c r="A165" s="4" t="s">
        <v>2606</v>
      </c>
      <c r="B165" s="7" t="s">
        <v>5</v>
      </c>
      <c r="C165" s="34">
        <v>33000</v>
      </c>
    </row>
    <row r="166" spans="1:3" ht="15.75">
      <c r="A166" s="4" t="s">
        <v>2611</v>
      </c>
      <c r="B166" s="7" t="s">
        <v>7</v>
      </c>
      <c r="C166" s="34">
        <v>4000</v>
      </c>
    </row>
    <row r="167" spans="1:3" ht="15.75">
      <c r="A167" s="4" t="s">
        <v>2615</v>
      </c>
      <c r="B167" s="7" t="s">
        <v>8</v>
      </c>
      <c r="C167" s="34">
        <v>52000</v>
      </c>
    </row>
    <row r="168" spans="1:3" ht="15.75">
      <c r="A168" s="4" t="s">
        <v>3955</v>
      </c>
      <c r="B168" s="7" t="s">
        <v>11</v>
      </c>
    </row>
    <row r="169" spans="1:3" ht="15.75">
      <c r="A169" s="4" t="s">
        <v>3937</v>
      </c>
      <c r="B169" s="7" t="s">
        <v>22</v>
      </c>
      <c r="C169" s="34">
        <v>500</v>
      </c>
    </row>
    <row r="170" spans="1:3" ht="15.75">
      <c r="A170" s="4" t="s">
        <v>3935</v>
      </c>
      <c r="B170" s="7" t="s">
        <v>21</v>
      </c>
    </row>
    <row r="171" spans="1:3" ht="15.75">
      <c r="A171" s="4" t="s">
        <v>3183</v>
      </c>
      <c r="B171" s="7" t="s">
        <v>23</v>
      </c>
      <c r="C171" s="34">
        <v>10000</v>
      </c>
    </row>
    <row r="172" spans="1:3" ht="15.75">
      <c r="A172" s="4" t="s">
        <v>3184</v>
      </c>
      <c r="B172" s="7" t="s">
        <v>27</v>
      </c>
    </row>
    <row r="173" spans="1:3" ht="15.75">
      <c r="A173" s="4" t="s">
        <v>2619</v>
      </c>
      <c r="B173" s="7" t="s">
        <v>29</v>
      </c>
      <c r="C173" s="34">
        <v>250</v>
      </c>
    </row>
    <row r="174" spans="1:3" ht="15.75">
      <c r="A174" s="4" t="s">
        <v>3185</v>
      </c>
      <c r="B174" s="7" t="s">
        <v>31</v>
      </c>
      <c r="C174" s="34">
        <v>14000</v>
      </c>
    </row>
    <row r="175" spans="1:3" ht="15.75">
      <c r="A175" s="4" t="s">
        <v>2652</v>
      </c>
      <c r="B175" s="7" t="s">
        <v>33</v>
      </c>
      <c r="C175" s="34">
        <v>1</v>
      </c>
    </row>
    <row r="176" spans="1:3" ht="15.75">
      <c r="A176" s="4" t="s">
        <v>3192</v>
      </c>
      <c r="B176" s="7" t="s">
        <v>35</v>
      </c>
    </row>
    <row r="177" spans="1:3" ht="15.75">
      <c r="A177" s="4" t="s">
        <v>3938</v>
      </c>
      <c r="B177" s="7" t="s">
        <v>120</v>
      </c>
    </row>
    <row r="178" spans="1:3" ht="15.75">
      <c r="A178" s="4" t="s">
        <v>2620</v>
      </c>
      <c r="B178" s="7" t="s">
        <v>46</v>
      </c>
      <c r="C178" s="34">
        <v>289245</v>
      </c>
    </row>
    <row r="179" spans="1:3" ht="15.75">
      <c r="A179" s="4" t="s">
        <v>2625</v>
      </c>
      <c r="B179" s="7" t="s">
        <v>48</v>
      </c>
      <c r="C179" s="34">
        <v>806040</v>
      </c>
    </row>
    <row r="180" spans="1:3" ht="15.75">
      <c r="A180" s="4" t="s">
        <v>3206</v>
      </c>
      <c r="B180" s="7" t="s">
        <v>50</v>
      </c>
    </row>
    <row r="181" spans="1:3" ht="15.75">
      <c r="A181" s="4" t="s">
        <v>2630</v>
      </c>
      <c r="B181" s="7" t="s">
        <v>53</v>
      </c>
    </row>
    <row r="182" spans="1:3" ht="15.75">
      <c r="A182" s="4" t="s">
        <v>3939</v>
      </c>
      <c r="B182" s="7" t="s">
        <v>125</v>
      </c>
    </row>
    <row r="183" spans="1:3" ht="15.75">
      <c r="A183" s="4" t="s">
        <v>2634</v>
      </c>
      <c r="B183" s="7" t="s">
        <v>58</v>
      </c>
      <c r="C183" s="34">
        <v>122700</v>
      </c>
    </row>
    <row r="184" spans="1:3" ht="15.75">
      <c r="A184" s="4" t="s">
        <v>3219</v>
      </c>
      <c r="B184" s="7" t="s">
        <v>60</v>
      </c>
      <c r="C184" s="34">
        <v>2</v>
      </c>
    </row>
    <row r="185" spans="1:3" ht="15.75">
      <c r="A185" s="4" t="s">
        <v>2639</v>
      </c>
      <c r="B185" s="7" t="s">
        <v>62</v>
      </c>
      <c r="C185" s="34">
        <v>4600</v>
      </c>
    </row>
    <row r="186" spans="1:3" ht="15.75">
      <c r="A186" s="4" t="s">
        <v>3940</v>
      </c>
      <c r="B186" s="7" t="s">
        <v>68</v>
      </c>
      <c r="C186" s="34">
        <v>600</v>
      </c>
    </row>
    <row r="187" spans="1:3" ht="15.75">
      <c r="A187" s="4" t="s">
        <v>3968</v>
      </c>
      <c r="B187" s="7" t="s">
        <v>71</v>
      </c>
      <c r="C187" s="34">
        <v>1000</v>
      </c>
    </row>
    <row r="188" spans="1:3" ht="15.75">
      <c r="A188" s="4" t="s">
        <v>3223</v>
      </c>
      <c r="B188" s="7" t="s">
        <v>64</v>
      </c>
    </row>
    <row r="189" spans="1:3" ht="15.75">
      <c r="A189" s="4" t="s">
        <v>2640</v>
      </c>
      <c r="B189" s="7" t="s">
        <v>648</v>
      </c>
      <c r="C189" s="34">
        <v>19248</v>
      </c>
    </row>
    <row r="190" spans="1:3" ht="15.75">
      <c r="A190" s="4" t="s">
        <v>2645</v>
      </c>
      <c r="B190" s="7" t="s">
        <v>76</v>
      </c>
      <c r="C190" s="34">
        <v>5000</v>
      </c>
    </row>
    <row r="191" spans="1:3" ht="15.75">
      <c r="A191" s="4" t="s">
        <v>2646</v>
      </c>
      <c r="B191" s="7" t="s">
        <v>80</v>
      </c>
      <c r="C191" s="34">
        <v>500</v>
      </c>
    </row>
    <row r="192" spans="1:3" ht="15.75">
      <c r="A192" s="4" t="s">
        <v>2648</v>
      </c>
      <c r="B192" s="7" t="s">
        <v>82</v>
      </c>
      <c r="C192" s="34">
        <v>13</v>
      </c>
    </row>
    <row r="193" spans="1:2" ht="15.75">
      <c r="A193" s="4" t="s">
        <v>2649</v>
      </c>
      <c r="B193" s="7" t="s">
        <v>89</v>
      </c>
    </row>
    <row r="194" spans="1:2" ht="15.75">
      <c r="A194" s="4" t="s">
        <v>3941</v>
      </c>
      <c r="B194" s="7" t="s">
        <v>91</v>
      </c>
    </row>
    <row r="195" spans="1:2" ht="15.75">
      <c r="A195" s="4" t="s">
        <v>3957</v>
      </c>
      <c r="B195" s="7" t="s">
        <v>90</v>
      </c>
    </row>
    <row r="196" spans="1:2" ht="15.75">
      <c r="A196" s="4" t="s">
        <v>3925</v>
      </c>
      <c r="B196" s="7" t="s">
        <v>94</v>
      </c>
    </row>
    <row r="197" spans="1:2" ht="15.75">
      <c r="A197" s="4" t="s">
        <v>2656</v>
      </c>
      <c r="B197" s="7" t="s">
        <v>97</v>
      </c>
    </row>
    <row r="198" spans="1:2" ht="15.75">
      <c r="A198" s="4" t="s">
        <v>3958</v>
      </c>
      <c r="B198" s="7" t="s">
        <v>100</v>
      </c>
    </row>
    <row r="199" spans="1:2" ht="15.75">
      <c r="A199" s="4" t="s">
        <v>3234</v>
      </c>
      <c r="B199" s="7" t="s">
        <v>132</v>
      </c>
    </row>
    <row r="200" spans="1:2" ht="15.75">
      <c r="A200" s="4" t="s">
        <v>3926</v>
      </c>
      <c r="B200" s="8" t="s">
        <v>126</v>
      </c>
    </row>
    <row r="201" spans="1:2" ht="15.75">
      <c r="A201" s="4" t="s">
        <v>3904</v>
      </c>
      <c r="B201" s="8" t="s">
        <v>127</v>
      </c>
    </row>
    <row r="203" spans="1:2">
      <c r="A203" s="35" t="s">
        <v>652</v>
      </c>
    </row>
  </sheetData>
  <phoneticPr fontId="5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topLeftCell="A58" workbookViewId="0">
      <selection activeCell="A79" sqref="A79"/>
    </sheetView>
  </sheetViews>
  <sheetFormatPr defaultRowHeight="14.25"/>
  <cols>
    <col min="1" max="1" width="36.125" style="37" bestFit="1" customWidth="1"/>
    <col min="2" max="2" width="23.875" style="37" bestFit="1" customWidth="1"/>
    <col min="3" max="3" width="21.625" style="37" bestFit="1" customWidth="1"/>
    <col min="4" max="16384" width="9" style="37"/>
  </cols>
  <sheetData>
    <row r="1" spans="1:5">
      <c r="A1" s="37" t="s">
        <v>679</v>
      </c>
    </row>
    <row r="2" spans="1:5">
      <c r="A2" s="37" t="s">
        <v>680</v>
      </c>
    </row>
    <row r="3" spans="1:5">
      <c r="A3" s="37" t="s">
        <v>681</v>
      </c>
      <c r="B3" s="37" t="s">
        <v>682</v>
      </c>
      <c r="C3" s="37" t="s">
        <v>683</v>
      </c>
    </row>
    <row r="4" spans="1:5">
      <c r="B4" s="37" t="s">
        <v>684</v>
      </c>
      <c r="C4" s="37" t="s">
        <v>685</v>
      </c>
      <c r="D4" s="37" t="s">
        <v>686</v>
      </c>
    </row>
    <row r="5" spans="1:5">
      <c r="A5" t="s">
        <v>2119</v>
      </c>
      <c r="B5">
        <v>12000</v>
      </c>
      <c r="C5">
        <v>32.32</v>
      </c>
      <c r="E5" s="37" t="str">
        <f t="shared" ref="E5:E38" si="0">VLOOKUP($A5,Area_Country_En,1,FALSE)</f>
        <v>Argentina</v>
      </c>
    </row>
    <row r="6" spans="1:5">
      <c r="A6" s="37" t="s">
        <v>58</v>
      </c>
      <c r="B6" s="37">
        <v>330300</v>
      </c>
      <c r="C6" s="37">
        <v>17.09</v>
      </c>
      <c r="D6" s="37" t="s">
        <v>686</v>
      </c>
      <c r="E6" s="37" t="str">
        <f t="shared" si="0"/>
        <v>Australia</v>
      </c>
    </row>
    <row r="7" spans="1:5">
      <c r="A7" s="37" t="s">
        <v>4162</v>
      </c>
      <c r="B7" s="37">
        <v>3800</v>
      </c>
      <c r="C7" s="37">
        <v>7.71</v>
      </c>
      <c r="D7" s="37" t="s">
        <v>686</v>
      </c>
      <c r="E7" s="37" t="str">
        <f t="shared" si="0"/>
        <v>Austria</v>
      </c>
    </row>
    <row r="8" spans="1:5">
      <c r="A8" s="37" t="s">
        <v>4140</v>
      </c>
      <c r="B8" s="37">
        <v>11000</v>
      </c>
      <c r="C8" s="37">
        <v>9.84</v>
      </c>
      <c r="D8" s="37" t="s">
        <v>686</v>
      </c>
      <c r="E8" s="37" t="str">
        <f t="shared" si="0"/>
        <v>Belgium</v>
      </c>
    </row>
    <row r="9" spans="1:5">
      <c r="A9" s="37" t="s">
        <v>4226</v>
      </c>
      <c r="B9" s="37">
        <v>4000</v>
      </c>
      <c r="C9" s="37">
        <v>7.4</v>
      </c>
      <c r="D9" s="37" t="s">
        <v>686</v>
      </c>
      <c r="E9" s="37" t="str">
        <f t="shared" si="0"/>
        <v>Bolivia</v>
      </c>
    </row>
    <row r="10" spans="1:5">
      <c r="A10" s="37" t="s">
        <v>4231</v>
      </c>
      <c r="B10" s="37">
        <v>100000</v>
      </c>
      <c r="C10" s="37">
        <v>150.37</v>
      </c>
      <c r="D10" s="37" t="s">
        <v>686</v>
      </c>
      <c r="E10" s="37" t="str">
        <f t="shared" si="0"/>
        <v>Brazil</v>
      </c>
    </row>
    <row r="11" spans="1:5">
      <c r="A11" s="37" t="s">
        <v>695</v>
      </c>
      <c r="B11" s="37">
        <v>700000</v>
      </c>
      <c r="C11" s="37">
        <v>35.909999999999997</v>
      </c>
      <c r="D11" s="37" t="s">
        <v>686</v>
      </c>
      <c r="E11" s="37" t="str">
        <f t="shared" si="0"/>
        <v>Myanmar</v>
      </c>
    </row>
    <row r="12" spans="1:5">
      <c r="A12" s="37" t="s">
        <v>46</v>
      </c>
      <c r="B12" s="37">
        <v>550000</v>
      </c>
      <c r="C12" s="37">
        <v>26.52</v>
      </c>
      <c r="D12" s="37" t="s">
        <v>686</v>
      </c>
      <c r="E12" s="37" t="str">
        <f t="shared" si="0"/>
        <v>Canada</v>
      </c>
    </row>
    <row r="13" spans="1:5">
      <c r="A13" s="37" t="s">
        <v>4235</v>
      </c>
      <c r="B13" s="37">
        <v>13000</v>
      </c>
      <c r="C13" s="37">
        <v>13.17</v>
      </c>
      <c r="D13" s="37" t="s">
        <v>686</v>
      </c>
      <c r="E13" s="37" t="str">
        <f t="shared" si="0"/>
        <v>Chile</v>
      </c>
    </row>
    <row r="14" spans="1:5">
      <c r="A14" s="37" t="s">
        <v>4237</v>
      </c>
      <c r="B14" s="37">
        <v>4000</v>
      </c>
      <c r="C14" s="37">
        <v>32.9</v>
      </c>
      <c r="D14" s="37" t="s">
        <v>686</v>
      </c>
      <c r="E14" s="37" t="str">
        <f t="shared" si="0"/>
        <v>Colombia</v>
      </c>
    </row>
    <row r="15" spans="1:5">
      <c r="A15" s="37" t="s">
        <v>696</v>
      </c>
      <c r="B15" s="37">
        <v>6000</v>
      </c>
      <c r="C15" s="37">
        <v>2.3199999999999998</v>
      </c>
      <c r="D15" s="37" t="s">
        <v>686</v>
      </c>
      <c r="E15" s="37" t="str">
        <f t="shared" si="0"/>
        <v>Costa Rica</v>
      </c>
    </row>
    <row r="16" spans="1:5">
      <c r="A16" s="37" t="s">
        <v>4142</v>
      </c>
      <c r="B16" s="37">
        <v>5000</v>
      </c>
      <c r="C16" s="37">
        <v>5.14</v>
      </c>
      <c r="D16" s="37" t="s">
        <v>686</v>
      </c>
      <c r="E16" s="37" t="str">
        <f t="shared" si="0"/>
        <v>Denmark</v>
      </c>
    </row>
    <row r="17" spans="1:5">
      <c r="A17" s="37" t="s">
        <v>697</v>
      </c>
      <c r="B17" s="37">
        <v>5500</v>
      </c>
      <c r="C17" s="37">
        <v>5.74</v>
      </c>
      <c r="D17" s="37" t="s">
        <v>686</v>
      </c>
      <c r="E17" s="37" t="str">
        <f t="shared" si="0"/>
        <v>DominicanRep</v>
      </c>
    </row>
    <row r="18" spans="1:5">
      <c r="A18" s="37" t="s">
        <v>4247</v>
      </c>
      <c r="B18" s="37">
        <v>16000</v>
      </c>
      <c r="C18" s="37">
        <v>10.78</v>
      </c>
      <c r="D18" s="37" t="s">
        <v>686</v>
      </c>
      <c r="E18" s="37" t="str">
        <f t="shared" si="0"/>
        <v>Ecuador</v>
      </c>
    </row>
    <row r="19" spans="1:5">
      <c r="A19" s="37" t="s">
        <v>4068</v>
      </c>
      <c r="B19" s="37">
        <v>110</v>
      </c>
      <c r="C19" s="37">
        <v>53.15</v>
      </c>
      <c r="D19" s="37" t="s">
        <v>686</v>
      </c>
      <c r="E19" s="37" t="str">
        <f t="shared" si="0"/>
        <v>Egypt</v>
      </c>
    </row>
    <row r="20" spans="1:5">
      <c r="A20" s="37" t="s">
        <v>62</v>
      </c>
      <c r="B20" s="37">
        <v>4600</v>
      </c>
      <c r="C20" s="37">
        <v>0.63</v>
      </c>
      <c r="D20" s="37" t="s">
        <v>686</v>
      </c>
      <c r="E20" s="37" t="str">
        <f t="shared" si="0"/>
        <v>Fiji</v>
      </c>
    </row>
    <row r="21" spans="1:5">
      <c r="A21" s="37" t="s">
        <v>4165</v>
      </c>
      <c r="B21" s="37">
        <v>9</v>
      </c>
      <c r="C21" s="37">
        <v>4.99</v>
      </c>
      <c r="D21" s="37" t="s">
        <v>686</v>
      </c>
      <c r="E21" s="37" t="str">
        <f t="shared" si="0"/>
        <v>Finland</v>
      </c>
    </row>
    <row r="22" spans="1:5">
      <c r="A22" s="37" t="s">
        <v>4147</v>
      </c>
      <c r="B22" s="37">
        <v>150000</v>
      </c>
      <c r="C22" s="37">
        <v>56.44</v>
      </c>
      <c r="D22" s="37" t="s">
        <v>686</v>
      </c>
      <c r="E22" s="37" t="str">
        <f t="shared" si="0"/>
        <v>France</v>
      </c>
    </row>
    <row r="23" spans="1:5">
      <c r="A23" s="37" t="s">
        <v>698</v>
      </c>
      <c r="B23" s="37">
        <v>40000</v>
      </c>
      <c r="C23" s="37">
        <v>63.23</v>
      </c>
      <c r="D23" s="37" t="s">
        <v>686</v>
      </c>
      <c r="E23" s="37" t="str">
        <f t="shared" si="0"/>
        <v>Germany</v>
      </c>
    </row>
    <row r="24" spans="1:5">
      <c r="A24" s="37" t="s">
        <v>4153</v>
      </c>
      <c r="B24" s="37">
        <v>120</v>
      </c>
      <c r="C24" s="37">
        <v>10.119999999999999</v>
      </c>
      <c r="D24" s="37" t="s">
        <v>686</v>
      </c>
      <c r="E24" s="37" t="str">
        <f t="shared" si="0"/>
        <v>Greece</v>
      </c>
    </row>
    <row r="25" spans="1:5">
      <c r="A25" s="37" t="s">
        <v>699</v>
      </c>
      <c r="B25" s="37">
        <v>13400</v>
      </c>
      <c r="C25" s="37">
        <v>7.32</v>
      </c>
      <c r="D25" s="37" t="s">
        <v>686</v>
      </c>
      <c r="E25" s="37" t="str">
        <f t="shared" si="0"/>
        <v>Guatemala</v>
      </c>
    </row>
    <row r="26" spans="1:5">
      <c r="A26" s="37" t="s">
        <v>700</v>
      </c>
      <c r="B26" s="37">
        <v>1000</v>
      </c>
      <c r="C26" s="37">
        <v>3.96</v>
      </c>
      <c r="D26" s="37" t="s">
        <v>686</v>
      </c>
      <c r="E26" s="37" t="str">
        <f t="shared" si="0"/>
        <v>Honduras</v>
      </c>
    </row>
    <row r="27" spans="1:5">
      <c r="A27" s="37" t="s">
        <v>670</v>
      </c>
      <c r="B27" s="37">
        <v>5626000</v>
      </c>
      <c r="C27" s="37">
        <v>5.8</v>
      </c>
      <c r="D27" s="37" t="s">
        <v>686</v>
      </c>
      <c r="E27" s="37" t="e">
        <f t="shared" si="0"/>
        <v>#N/A</v>
      </c>
    </row>
    <row r="28" spans="1:5">
      <c r="A28" s="37" t="s">
        <v>4167</v>
      </c>
      <c r="B28" s="37">
        <v>24</v>
      </c>
      <c r="C28" s="37">
        <v>10.55</v>
      </c>
      <c r="D28" s="37" t="s">
        <v>686</v>
      </c>
      <c r="E28" s="37" t="str">
        <f t="shared" si="0"/>
        <v>Hungary</v>
      </c>
    </row>
    <row r="29" spans="1:5">
      <c r="A29" s="37" t="s">
        <v>3997</v>
      </c>
      <c r="B29" s="37">
        <v>21000</v>
      </c>
      <c r="C29" s="37">
        <v>827.05</v>
      </c>
      <c r="D29" s="37" t="s">
        <v>686</v>
      </c>
      <c r="E29" s="37" t="str">
        <f t="shared" si="0"/>
        <v>India</v>
      </c>
    </row>
    <row r="30" spans="1:5">
      <c r="A30" s="37" t="s">
        <v>3998</v>
      </c>
      <c r="B30" s="37">
        <v>7260000</v>
      </c>
      <c r="C30" s="37">
        <v>179.3</v>
      </c>
      <c r="D30" s="37" t="s">
        <v>686</v>
      </c>
      <c r="E30" s="37" t="str">
        <f t="shared" si="0"/>
        <v>Indonesia</v>
      </c>
    </row>
    <row r="31" spans="1:5">
      <c r="A31" s="37" t="s">
        <v>3999</v>
      </c>
      <c r="B31" s="37">
        <v>300</v>
      </c>
      <c r="C31" s="37">
        <v>54.61</v>
      </c>
      <c r="D31" s="37" t="s">
        <v>686</v>
      </c>
      <c r="E31" s="37" t="str">
        <f t="shared" si="0"/>
        <v>Iran</v>
      </c>
    </row>
    <row r="32" spans="1:5">
      <c r="A32" s="37" t="s">
        <v>4148</v>
      </c>
      <c r="B32" s="37">
        <v>1000</v>
      </c>
      <c r="C32" s="37">
        <v>3.5</v>
      </c>
      <c r="D32" s="37" t="s">
        <v>686</v>
      </c>
      <c r="E32" s="37" t="str">
        <f t="shared" si="0"/>
        <v>Ireland</v>
      </c>
    </row>
    <row r="33" spans="1:5">
      <c r="A33" s="81" t="s">
        <v>2120</v>
      </c>
      <c r="B33" s="37">
        <v>20000</v>
      </c>
      <c r="C33" s="37">
        <v>2.23</v>
      </c>
      <c r="D33" s="37" t="s">
        <v>686</v>
      </c>
      <c r="E33" s="37" t="str">
        <f t="shared" si="0"/>
        <v>Italy</v>
      </c>
    </row>
    <row r="34" spans="1:5" ht="15.75">
      <c r="A34" s="82" t="s">
        <v>2121</v>
      </c>
      <c r="B34">
        <v>20000</v>
      </c>
      <c r="C34">
        <v>2.23</v>
      </c>
      <c r="E34" s="37" t="str">
        <f t="shared" si="0"/>
        <v>Jamaica</v>
      </c>
    </row>
    <row r="35" spans="1:5">
      <c r="A35" s="37" t="s">
        <v>4002</v>
      </c>
      <c r="B35" s="37">
        <v>137499</v>
      </c>
      <c r="C35" s="37">
        <v>123.54</v>
      </c>
      <c r="D35" s="37" t="s">
        <v>686</v>
      </c>
      <c r="E35" s="37" t="str">
        <f t="shared" si="0"/>
        <v>Japan</v>
      </c>
    </row>
    <row r="36" spans="1:5">
      <c r="A36" s="37" t="s">
        <v>4079</v>
      </c>
      <c r="B36" s="37">
        <v>150</v>
      </c>
      <c r="C36" s="37">
        <v>24.03</v>
      </c>
      <c r="E36" s="37" t="str">
        <f t="shared" si="0"/>
        <v>Kenya</v>
      </c>
    </row>
    <row r="37" spans="1:5">
      <c r="A37" s="37" t="s">
        <v>701</v>
      </c>
      <c r="B37" s="37">
        <v>23328</v>
      </c>
      <c r="C37" s="37">
        <v>42.79</v>
      </c>
      <c r="E37" s="37" t="str">
        <f t="shared" si="0"/>
        <v>KoreaRep</v>
      </c>
    </row>
    <row r="38" spans="1:5">
      <c r="A38" s="37" t="s">
        <v>4004</v>
      </c>
      <c r="B38" s="37">
        <v>200</v>
      </c>
      <c r="C38" s="37">
        <v>2.14</v>
      </c>
      <c r="E38" s="37" t="str">
        <f t="shared" si="0"/>
        <v>Kuwait</v>
      </c>
    </row>
    <row r="39" spans="1:5">
      <c r="A39" s="37" t="s">
        <v>702</v>
      </c>
      <c r="B39" s="37">
        <v>10000</v>
      </c>
      <c r="C39" s="37">
        <v>4.2</v>
      </c>
      <c r="E39" s="37" t="str">
        <f t="shared" ref="E39:E74" si="1">VLOOKUP($A39,Area_Country_En,1,FALSE)</f>
        <v>LaoPDR</v>
      </c>
    </row>
    <row r="40" spans="1:5">
      <c r="A40" s="37" t="s">
        <v>704</v>
      </c>
      <c r="B40" s="37">
        <v>356</v>
      </c>
      <c r="C40" s="37">
        <v>4.54</v>
      </c>
      <c r="E40" s="37" t="str">
        <f t="shared" si="1"/>
        <v>LibyanArabJm</v>
      </c>
    </row>
    <row r="41" spans="1:5">
      <c r="A41" s="37" t="s">
        <v>4150</v>
      </c>
      <c r="B41" s="37">
        <v>680</v>
      </c>
      <c r="C41" s="37">
        <v>0.37</v>
      </c>
      <c r="E41" s="37" t="str">
        <f t="shared" si="1"/>
        <v>Luxembourg</v>
      </c>
    </row>
    <row r="42" spans="1:5">
      <c r="A42" s="37" t="s">
        <v>4082</v>
      </c>
      <c r="B42" s="37">
        <v>14500</v>
      </c>
      <c r="C42" s="37">
        <v>9.1999999999999993</v>
      </c>
      <c r="E42" s="37" t="str">
        <f t="shared" si="1"/>
        <v>Madagascar</v>
      </c>
    </row>
    <row r="43" spans="1:5">
      <c r="A43" s="37" t="s">
        <v>4008</v>
      </c>
      <c r="B43" s="37">
        <v>5202000</v>
      </c>
      <c r="C43" s="37">
        <v>17.86</v>
      </c>
      <c r="E43" s="37" t="str">
        <f t="shared" si="1"/>
        <v>Malaysia</v>
      </c>
    </row>
    <row r="44" spans="1:5">
      <c r="A44" s="37" t="s">
        <v>4087</v>
      </c>
      <c r="B44" s="37">
        <v>34100</v>
      </c>
      <c r="C44" s="37">
        <v>0.95</v>
      </c>
      <c r="E44" s="37" t="str">
        <f t="shared" si="1"/>
        <v>Mauritius</v>
      </c>
    </row>
    <row r="45" spans="1:5">
      <c r="A45" s="37" t="s">
        <v>0</v>
      </c>
      <c r="B45" s="37">
        <v>20000</v>
      </c>
      <c r="C45" s="37">
        <v>86.15</v>
      </c>
      <c r="E45" s="37" t="str">
        <f t="shared" si="1"/>
        <v>Mexico</v>
      </c>
    </row>
    <row r="46" spans="1:5">
      <c r="A46" s="37" t="s">
        <v>4152</v>
      </c>
      <c r="B46" s="37">
        <v>70000</v>
      </c>
      <c r="C46" s="37">
        <v>14.94</v>
      </c>
      <c r="E46" s="37" t="str">
        <f t="shared" si="1"/>
        <v>Netherlands</v>
      </c>
    </row>
    <row r="47" spans="1:5">
      <c r="A47" s="37" t="s">
        <v>133</v>
      </c>
      <c r="B47" s="37">
        <v>30000</v>
      </c>
      <c r="C47" s="37">
        <v>3.35</v>
      </c>
      <c r="E47" s="37" t="str">
        <f t="shared" si="1"/>
        <v>New Zealand</v>
      </c>
    </row>
    <row r="48" spans="1:5">
      <c r="A48" s="81" t="s">
        <v>2122</v>
      </c>
      <c r="B48" s="37">
        <v>800</v>
      </c>
      <c r="C48" s="37">
        <v>2.96</v>
      </c>
      <c r="E48" s="37" t="str">
        <f t="shared" si="1"/>
        <v>Nicaragua</v>
      </c>
    </row>
    <row r="49" spans="1:5" ht="15.75">
      <c r="A49" s="82" t="s">
        <v>2123</v>
      </c>
      <c r="B49">
        <v>1500</v>
      </c>
      <c r="C49">
        <v>117.5</v>
      </c>
      <c r="E49" s="37" t="str">
        <f t="shared" si="1"/>
        <v>Nigeria</v>
      </c>
    </row>
    <row r="50" spans="1:5">
      <c r="A50" s="37" t="s">
        <v>4174</v>
      </c>
      <c r="B50" s="37">
        <v>950</v>
      </c>
      <c r="C50" s="37">
        <v>4.24</v>
      </c>
      <c r="E50" s="37" t="str">
        <f t="shared" si="1"/>
        <v>Norway</v>
      </c>
    </row>
    <row r="51" spans="1:5">
      <c r="A51" s="37" t="s">
        <v>4014</v>
      </c>
      <c r="B51" s="37">
        <v>3600</v>
      </c>
      <c r="C51" s="37">
        <v>112.05</v>
      </c>
      <c r="E51" s="37" t="str">
        <f t="shared" si="1"/>
        <v>Pakistan</v>
      </c>
    </row>
    <row r="52" spans="1:5">
      <c r="A52" s="37" t="s">
        <v>705</v>
      </c>
      <c r="B52" s="37">
        <v>33000</v>
      </c>
      <c r="C52" s="37">
        <v>2.04</v>
      </c>
      <c r="E52" s="37" t="str">
        <f t="shared" si="1"/>
        <v>Panama</v>
      </c>
    </row>
    <row r="53" spans="1:5">
      <c r="A53" s="37" t="s">
        <v>7</v>
      </c>
      <c r="B53" s="37">
        <v>6000</v>
      </c>
      <c r="C53" s="37">
        <v>4.28</v>
      </c>
      <c r="E53" s="37" t="str">
        <f t="shared" si="1"/>
        <v>Paraguay</v>
      </c>
    </row>
    <row r="54" spans="1:5">
      <c r="A54" s="37" t="s">
        <v>8</v>
      </c>
      <c r="B54" s="37">
        <v>500000</v>
      </c>
      <c r="C54" s="37">
        <v>22.33</v>
      </c>
      <c r="E54" s="37" t="str">
        <f t="shared" si="1"/>
        <v>Peru</v>
      </c>
    </row>
    <row r="55" spans="1:5">
      <c r="A55" s="37" t="s">
        <v>4016</v>
      </c>
      <c r="B55" s="37">
        <v>800000</v>
      </c>
      <c r="C55" s="37">
        <v>61.48</v>
      </c>
      <c r="E55" s="37" t="str">
        <f t="shared" si="1"/>
        <v>Philippines</v>
      </c>
    </row>
    <row r="56" spans="1:5">
      <c r="A56" s="37" t="s">
        <v>4175</v>
      </c>
      <c r="B56" s="37">
        <v>77</v>
      </c>
      <c r="C56" s="37">
        <v>38.18</v>
      </c>
      <c r="E56" s="37" t="str">
        <f t="shared" si="1"/>
        <v>Poland</v>
      </c>
    </row>
    <row r="57" spans="1:5">
      <c r="A57" s="37" t="s">
        <v>4154</v>
      </c>
      <c r="B57" s="37">
        <v>4700</v>
      </c>
      <c r="C57" s="37">
        <v>10.53</v>
      </c>
      <c r="E57" s="37" t="str">
        <f t="shared" si="1"/>
        <v>Portugal</v>
      </c>
    </row>
    <row r="58" spans="1:5">
      <c r="A58" s="37" t="s">
        <v>706</v>
      </c>
      <c r="B58" s="37">
        <v>20000</v>
      </c>
      <c r="C58" s="37">
        <v>35.28</v>
      </c>
      <c r="E58" s="37" t="str">
        <f t="shared" si="1"/>
        <v>S.Africa</v>
      </c>
    </row>
    <row r="59" spans="1:5">
      <c r="A59" s="37" t="s">
        <v>707</v>
      </c>
      <c r="B59" s="37">
        <v>30000</v>
      </c>
      <c r="C59" s="37">
        <v>14.87</v>
      </c>
      <c r="E59" s="37" t="str">
        <f t="shared" si="1"/>
        <v>SaudiArabia</v>
      </c>
    </row>
    <row r="60" spans="1:5">
      <c r="A60" s="37" t="s">
        <v>4019</v>
      </c>
      <c r="B60" s="37">
        <v>2038000</v>
      </c>
      <c r="C60" s="37">
        <v>3</v>
      </c>
      <c r="E60" s="37" t="str">
        <f t="shared" si="1"/>
        <v>Singapore</v>
      </c>
    </row>
    <row r="61" spans="1:5">
      <c r="A61" s="81" t="s">
        <v>2124</v>
      </c>
      <c r="B61" s="37">
        <v>15000</v>
      </c>
      <c r="C61" s="37">
        <v>38.96</v>
      </c>
      <c r="E61" s="37" t="str">
        <f t="shared" si="1"/>
        <v>Spain</v>
      </c>
    </row>
    <row r="62" spans="1:5" ht="15.75">
      <c r="A62" s="82" t="s">
        <v>2125</v>
      </c>
      <c r="B62">
        <v>15000</v>
      </c>
      <c r="C62">
        <v>38.799999999999997</v>
      </c>
      <c r="E62" s="37" t="str">
        <f t="shared" si="1"/>
        <v>SriLanka</v>
      </c>
    </row>
    <row r="63" spans="1:5">
      <c r="A63" s="37" t="s">
        <v>4114</v>
      </c>
      <c r="B63" s="37">
        <v>45</v>
      </c>
      <c r="C63" s="37">
        <v>25.2</v>
      </c>
      <c r="E63" s="37" t="str">
        <f t="shared" si="1"/>
        <v>Sudan</v>
      </c>
    </row>
    <row r="64" spans="1:5">
      <c r="A64" s="37" t="s">
        <v>4180</v>
      </c>
      <c r="B64" s="37">
        <v>9000</v>
      </c>
      <c r="C64" s="37">
        <v>8.56</v>
      </c>
      <c r="E64" s="37" t="str">
        <f t="shared" si="1"/>
        <v>Sweden</v>
      </c>
    </row>
    <row r="65" spans="1:5">
      <c r="A65" s="37" t="s">
        <v>4181</v>
      </c>
      <c r="B65" s="37">
        <v>7500</v>
      </c>
      <c r="C65" s="37">
        <v>6.71</v>
      </c>
      <c r="E65" s="37" t="str">
        <f t="shared" si="1"/>
        <v>Switzerland</v>
      </c>
    </row>
    <row r="66" spans="1:5">
      <c r="A66" s="37" t="s">
        <v>121</v>
      </c>
      <c r="B66" s="37">
        <v>19943000</v>
      </c>
      <c r="C66" s="37">
        <v>20.350000000000001</v>
      </c>
      <c r="E66" s="37" t="str">
        <f t="shared" si="1"/>
        <v>Taiwan</v>
      </c>
    </row>
    <row r="67" spans="1:5">
      <c r="A67" s="37" t="s">
        <v>4023</v>
      </c>
      <c r="B67" s="37">
        <v>4800000</v>
      </c>
      <c r="C67" s="37">
        <v>57.2</v>
      </c>
      <c r="E67" s="37" t="str">
        <f t="shared" si="1"/>
        <v>Thailand</v>
      </c>
    </row>
    <row r="68" spans="1:5">
      <c r="A68" s="37" t="s">
        <v>4024</v>
      </c>
      <c r="B68" s="37">
        <v>60000</v>
      </c>
      <c r="C68" s="37">
        <v>58.69</v>
      </c>
      <c r="E68" s="37" t="str">
        <f t="shared" si="1"/>
        <v>Turkey</v>
      </c>
    </row>
    <row r="69" spans="1:5">
      <c r="A69" s="37" t="s">
        <v>4144</v>
      </c>
      <c r="B69" s="37">
        <v>230000</v>
      </c>
      <c r="C69" s="37">
        <v>57.41</v>
      </c>
      <c r="E69" s="37" t="str">
        <f t="shared" si="1"/>
        <v>United Kingdom</v>
      </c>
    </row>
    <row r="70" spans="1:5">
      <c r="A70" s="37" t="s">
        <v>48</v>
      </c>
      <c r="B70" s="37">
        <v>1800000</v>
      </c>
      <c r="C70" s="37">
        <v>249.97</v>
      </c>
      <c r="E70" s="37" t="str">
        <f t="shared" si="1"/>
        <v>United States</v>
      </c>
    </row>
    <row r="71" spans="1:5">
      <c r="A71" s="37" t="s">
        <v>29</v>
      </c>
      <c r="B71" s="37">
        <v>350</v>
      </c>
      <c r="C71" s="37">
        <v>3.09</v>
      </c>
      <c r="E71" s="37" t="str">
        <f t="shared" si="1"/>
        <v>Uruguay</v>
      </c>
    </row>
    <row r="72" spans="1:5">
      <c r="A72" s="37" t="s">
        <v>31</v>
      </c>
      <c r="B72" s="37">
        <v>14000</v>
      </c>
      <c r="C72" s="37">
        <v>19.73</v>
      </c>
      <c r="E72" s="37" t="str">
        <f t="shared" si="1"/>
        <v>Venezuela</v>
      </c>
    </row>
    <row r="73" spans="1:5">
      <c r="A73" s="37" t="s">
        <v>4007</v>
      </c>
      <c r="B73" s="37">
        <v>177691</v>
      </c>
      <c r="C73" s="37">
        <v>0.24</v>
      </c>
      <c r="E73" s="37" t="str">
        <f t="shared" si="1"/>
        <v>Macau</v>
      </c>
    </row>
    <row r="74" spans="1:5">
      <c r="A74" s="37" t="s">
        <v>3996</v>
      </c>
      <c r="B74" s="37">
        <v>5448309</v>
      </c>
      <c r="C74" s="37">
        <v>5.56</v>
      </c>
      <c r="E74" s="37" t="str">
        <f t="shared" si="1"/>
        <v>HongKong</v>
      </c>
    </row>
    <row r="77" spans="1:5">
      <c r="A77" s="37" t="s">
        <v>687</v>
      </c>
    </row>
    <row r="78" spans="1:5">
      <c r="A78" s="37" t="s">
        <v>688</v>
      </c>
    </row>
    <row r="79" spans="1:5" ht="15.75">
      <c r="A79" s="37" t="s">
        <v>689</v>
      </c>
    </row>
    <row r="80" spans="1:5">
      <c r="A80" s="38" t="s">
        <v>690</v>
      </c>
    </row>
  </sheetData>
  <phoneticPr fontId="19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workbookViewId="0"/>
  </sheetViews>
  <sheetFormatPr defaultColWidth="19.375" defaultRowHeight="14.25"/>
  <cols>
    <col min="1" max="1" width="19.375" style="37" customWidth="1"/>
    <col min="2" max="2" width="24.625" style="37" customWidth="1"/>
    <col min="3" max="3" width="19.375" style="37" customWidth="1"/>
    <col min="4" max="4" width="21.875" style="37" customWidth="1"/>
    <col min="5" max="5" width="22.25" style="37" customWidth="1"/>
    <col min="6" max="16384" width="19.375" style="37"/>
  </cols>
  <sheetData>
    <row r="1" spans="1:7" ht="15.75">
      <c r="A1" s="37" t="s">
        <v>708</v>
      </c>
    </row>
    <row r="2" spans="1:7">
      <c r="A2" s="37" t="s">
        <v>709</v>
      </c>
      <c r="B2" s="37" t="s">
        <v>710</v>
      </c>
      <c r="C2" s="37" t="s">
        <v>711</v>
      </c>
      <c r="D2" s="37" t="s">
        <v>712</v>
      </c>
      <c r="E2" s="37" t="s">
        <v>713</v>
      </c>
    </row>
    <row r="3" spans="1:7">
      <c r="A3" s="37" t="s">
        <v>133</v>
      </c>
      <c r="B3" s="40">
        <v>105060</v>
      </c>
      <c r="C3" s="37">
        <v>2001</v>
      </c>
      <c r="D3" s="37">
        <v>3.5000000000000003E-2</v>
      </c>
      <c r="E3" s="37">
        <v>3.0000000000000001E-3</v>
      </c>
      <c r="G3" s="37" t="str">
        <f t="shared" ref="G3:G34" si="0">VLOOKUP($A3,Area_Country_En,1,FALSE)</f>
        <v>New Zealand</v>
      </c>
    </row>
    <row r="4" spans="1:7">
      <c r="A4" s="40" t="s">
        <v>4176</v>
      </c>
      <c r="B4" s="40">
        <v>2249</v>
      </c>
      <c r="C4" s="40">
        <v>2002</v>
      </c>
      <c r="D4" s="40" t="s">
        <v>714</v>
      </c>
      <c r="E4" s="40" t="s">
        <v>715</v>
      </c>
      <c r="G4" s="37" t="str">
        <f t="shared" si="0"/>
        <v>Romania</v>
      </c>
    </row>
    <row r="5" spans="1:7">
      <c r="A5" s="40" t="s">
        <v>0</v>
      </c>
      <c r="B5" s="40">
        <v>23000</v>
      </c>
      <c r="C5" s="40">
        <v>2003</v>
      </c>
      <c r="D5" s="40" t="s">
        <v>714</v>
      </c>
      <c r="E5" s="40" t="s">
        <v>715</v>
      </c>
      <c r="G5" s="37" t="str">
        <f t="shared" si="0"/>
        <v>Mexico</v>
      </c>
    </row>
    <row r="6" spans="1:7">
      <c r="A6" s="40" t="s">
        <v>5</v>
      </c>
      <c r="B6" s="40">
        <v>135000</v>
      </c>
      <c r="C6" s="40">
        <v>2003</v>
      </c>
      <c r="D6" s="40">
        <v>0.05</v>
      </c>
      <c r="E6" s="40">
        <v>4.0000000000000001E-3</v>
      </c>
      <c r="G6" s="37" t="str">
        <f t="shared" si="0"/>
        <v>Panama</v>
      </c>
    </row>
    <row r="7" spans="1:7">
      <c r="A7" s="37" t="s">
        <v>716</v>
      </c>
      <c r="B7" s="37">
        <v>103000</v>
      </c>
      <c r="C7" s="37">
        <v>2003</v>
      </c>
      <c r="D7" s="37">
        <v>2.0000000000000001E-4</v>
      </c>
      <c r="E7" s="37">
        <v>3.0000000000000001E-3</v>
      </c>
      <c r="G7" s="37" t="e">
        <f t="shared" si="0"/>
        <v>#N/A</v>
      </c>
    </row>
    <row r="8" spans="1:7">
      <c r="A8" s="37" t="s">
        <v>717</v>
      </c>
      <c r="B8" s="37">
        <v>1000000</v>
      </c>
      <c r="C8" s="37">
        <v>2003</v>
      </c>
      <c r="D8" s="37">
        <v>1.9E-2</v>
      </c>
      <c r="E8" s="37">
        <v>1.7000000000000001E-2</v>
      </c>
      <c r="G8" s="37" t="e">
        <f t="shared" si="0"/>
        <v>#N/A</v>
      </c>
    </row>
    <row r="9" spans="1:7">
      <c r="A9" s="37" t="s">
        <v>58</v>
      </c>
      <c r="B9" s="40">
        <v>614694</v>
      </c>
      <c r="C9" s="37">
        <v>2005</v>
      </c>
      <c r="D9" s="37">
        <v>3.2000000000000001E-2</v>
      </c>
      <c r="E9" s="37">
        <v>1.2999999999999999E-2</v>
      </c>
      <c r="G9" s="37" t="str">
        <f t="shared" si="0"/>
        <v>Australia</v>
      </c>
    </row>
    <row r="10" spans="1:7">
      <c r="A10" s="40" t="s">
        <v>4231</v>
      </c>
      <c r="B10" s="40">
        <v>151649</v>
      </c>
      <c r="C10" s="40">
        <v>2005</v>
      </c>
      <c r="D10" s="40">
        <v>1E-3</v>
      </c>
      <c r="E10" s="40">
        <v>4.0000000000000001E-3</v>
      </c>
      <c r="G10" s="37" t="str">
        <f t="shared" si="0"/>
        <v>Brazil</v>
      </c>
    </row>
    <row r="11" spans="1:7">
      <c r="A11" s="40" t="s">
        <v>3993</v>
      </c>
      <c r="B11" s="40">
        <v>343855</v>
      </c>
      <c r="C11" s="40">
        <v>2005</v>
      </c>
      <c r="D11" s="40">
        <v>1.2E-2</v>
      </c>
      <c r="E11" s="40">
        <v>8.6999999999999994E-3</v>
      </c>
      <c r="G11" s="37" t="str">
        <f t="shared" si="0"/>
        <v>Cambodia</v>
      </c>
    </row>
    <row r="12" spans="1:7">
      <c r="A12" s="37" t="s">
        <v>46</v>
      </c>
      <c r="B12" s="40">
        <v>1612173</v>
      </c>
      <c r="C12" s="37">
        <v>2005</v>
      </c>
      <c r="D12" s="37">
        <v>3.9E-2</v>
      </c>
      <c r="E12" s="37">
        <v>3.4000000000000002E-2</v>
      </c>
      <c r="G12" s="37" t="str">
        <f t="shared" si="0"/>
        <v>Canada</v>
      </c>
    </row>
    <row r="13" spans="1:7">
      <c r="A13" s="40" t="s">
        <v>4147</v>
      </c>
      <c r="B13" s="40">
        <v>230515</v>
      </c>
      <c r="C13" s="40">
        <v>2005</v>
      </c>
      <c r="D13" s="40">
        <v>5.0000000000000001E-3</v>
      </c>
      <c r="E13" s="40">
        <v>8.9999999999999993E-3</v>
      </c>
      <c r="G13" s="37" t="str">
        <f t="shared" si="0"/>
        <v>France</v>
      </c>
    </row>
    <row r="14" spans="1:7">
      <c r="A14" s="40" t="s">
        <v>4146</v>
      </c>
      <c r="B14" s="40">
        <v>105000</v>
      </c>
      <c r="C14" s="40">
        <v>2005</v>
      </c>
      <c r="D14" s="40">
        <v>1E-3</v>
      </c>
      <c r="E14" s="40">
        <v>1E-3</v>
      </c>
      <c r="G14" s="37" t="str">
        <f t="shared" si="0"/>
        <v>Germany</v>
      </c>
    </row>
    <row r="15" spans="1:7">
      <c r="A15" s="40" t="s">
        <v>3997</v>
      </c>
      <c r="B15" s="40">
        <v>189470</v>
      </c>
      <c r="C15" s="40">
        <v>2005</v>
      </c>
      <c r="D15" s="40">
        <v>2.0000000000000001E-4</v>
      </c>
      <c r="E15" s="40">
        <v>5.0000000000000001E-3</v>
      </c>
      <c r="G15" s="37" t="str">
        <f t="shared" si="0"/>
        <v>India</v>
      </c>
    </row>
    <row r="16" spans="1:7">
      <c r="A16" s="40" t="s">
        <v>3998</v>
      </c>
      <c r="B16" s="40">
        <v>7566200</v>
      </c>
      <c r="C16" s="40">
        <v>2005</v>
      </c>
      <c r="D16" s="40">
        <v>3.1E-2</v>
      </c>
      <c r="E16" s="40">
        <v>0.11700000000000001</v>
      </c>
      <c r="G16" s="37" t="str">
        <f t="shared" si="0"/>
        <v>Indonesia</v>
      </c>
    </row>
    <row r="17" spans="1:7">
      <c r="A17" s="37" t="s">
        <v>4002</v>
      </c>
      <c r="B17" s="40">
        <v>519561</v>
      </c>
      <c r="C17" s="37">
        <v>2005</v>
      </c>
      <c r="D17" s="37">
        <v>5.0000000000000001E-3</v>
      </c>
      <c r="E17" s="37">
        <v>1.7000000000000001E-2</v>
      </c>
      <c r="G17" s="37" t="str">
        <f t="shared" si="0"/>
        <v>Japan</v>
      </c>
    </row>
    <row r="18" spans="1:7">
      <c r="A18" s="40" t="s">
        <v>702</v>
      </c>
      <c r="B18" s="40">
        <v>185765</v>
      </c>
      <c r="C18" s="40">
        <v>2005</v>
      </c>
      <c r="D18" s="40">
        <v>0.01</v>
      </c>
      <c r="E18" s="40">
        <v>5.0000000000000001E-3</v>
      </c>
      <c r="G18" s="37" t="str">
        <f t="shared" si="0"/>
        <v>LaoPDR</v>
      </c>
    </row>
    <row r="19" spans="1:7">
      <c r="A19" s="37" t="s">
        <v>4008</v>
      </c>
      <c r="B19" s="40">
        <v>6187400</v>
      </c>
      <c r="C19" s="37">
        <v>2005</v>
      </c>
      <c r="D19" s="37">
        <v>0.26</v>
      </c>
      <c r="E19" s="37">
        <v>0.121</v>
      </c>
      <c r="G19" s="37" t="str">
        <f t="shared" si="0"/>
        <v>Malaysia</v>
      </c>
    </row>
    <row r="20" spans="1:7">
      <c r="A20" s="40" t="s">
        <v>3992</v>
      </c>
      <c r="B20" s="40">
        <v>1101314</v>
      </c>
      <c r="C20" s="40">
        <v>2005</v>
      </c>
      <c r="D20" s="40">
        <v>0.03</v>
      </c>
      <c r="E20" s="40">
        <v>2.1000000000000001E-2</v>
      </c>
      <c r="G20" s="37" t="str">
        <f t="shared" si="0"/>
        <v>Myanmar</v>
      </c>
    </row>
    <row r="21" spans="1:7">
      <c r="A21" s="37" t="s">
        <v>4152</v>
      </c>
      <c r="B21" s="40">
        <v>144928</v>
      </c>
      <c r="C21" s="37">
        <v>2005</v>
      </c>
      <c r="D21" s="37">
        <v>7.0000000000000001E-3</v>
      </c>
      <c r="E21" s="37">
        <v>1E-3</v>
      </c>
      <c r="G21" s="37" t="str">
        <f t="shared" si="0"/>
        <v>Netherlands</v>
      </c>
    </row>
    <row r="22" spans="1:7">
      <c r="A22" s="40" t="s">
        <v>8</v>
      </c>
      <c r="B22" s="40">
        <v>1300000</v>
      </c>
      <c r="C22" s="40">
        <v>2005</v>
      </c>
      <c r="D22" s="40">
        <v>4.5600000000000002E-2</v>
      </c>
      <c r="E22" s="40">
        <v>3.4000000000000002E-2</v>
      </c>
      <c r="G22" s="37" t="str">
        <f t="shared" si="0"/>
        <v>Peru</v>
      </c>
    </row>
    <row r="23" spans="1:7">
      <c r="A23" s="40" t="s">
        <v>4016</v>
      </c>
      <c r="B23" s="40">
        <v>1146250</v>
      </c>
      <c r="C23" s="40">
        <v>2005</v>
      </c>
      <c r="D23" s="40">
        <v>0.02</v>
      </c>
      <c r="E23" s="40">
        <v>2.4E-2</v>
      </c>
      <c r="G23" s="37" t="str">
        <f t="shared" si="0"/>
        <v>Philippines</v>
      </c>
    </row>
    <row r="24" spans="1:7">
      <c r="A24" s="40" t="s">
        <v>4196</v>
      </c>
      <c r="B24" s="40">
        <v>998000</v>
      </c>
      <c r="C24" s="40">
        <v>2005</v>
      </c>
      <c r="D24" s="40">
        <v>5.0000000000000001E-3</v>
      </c>
      <c r="E24" s="40">
        <v>1.9E-2</v>
      </c>
      <c r="G24" s="37" t="str">
        <f t="shared" si="0"/>
        <v>Russia</v>
      </c>
    </row>
    <row r="25" spans="1:7">
      <c r="A25" s="37" t="s">
        <v>4019</v>
      </c>
      <c r="B25" s="40">
        <v>2684900</v>
      </c>
      <c r="C25" s="37">
        <v>2005</v>
      </c>
      <c r="D25" s="37">
        <v>0.74199999999999999</v>
      </c>
      <c r="E25" s="37">
        <v>4.2999999999999997E-2</v>
      </c>
      <c r="G25" s="37" t="str">
        <f t="shared" si="0"/>
        <v>Singapore</v>
      </c>
    </row>
    <row r="26" spans="1:7">
      <c r="A26" s="40" t="s">
        <v>4023</v>
      </c>
      <c r="B26" s="40">
        <v>7053240</v>
      </c>
      <c r="C26" s="40">
        <v>2005</v>
      </c>
      <c r="D26" s="40">
        <v>0.14000000000000001</v>
      </c>
      <c r="E26" s="40">
        <v>0.11700000000000001</v>
      </c>
      <c r="G26" s="37" t="str">
        <f t="shared" si="0"/>
        <v>Thailand</v>
      </c>
    </row>
    <row r="27" spans="1:7">
      <c r="A27" s="40" t="s">
        <v>4028</v>
      </c>
      <c r="B27" s="40">
        <v>1263570</v>
      </c>
      <c r="C27" s="40">
        <v>2005</v>
      </c>
      <c r="D27" s="40">
        <v>0.03</v>
      </c>
      <c r="E27" s="40" t="s">
        <v>719</v>
      </c>
      <c r="G27" s="37" t="str">
        <f t="shared" si="0"/>
        <v>Vietnam</v>
      </c>
    </row>
    <row r="28" spans="1:7">
      <c r="A28" s="37" t="s">
        <v>720</v>
      </c>
      <c r="B28" s="37">
        <v>30976784</v>
      </c>
      <c r="C28" s="37">
        <v>2006</v>
      </c>
      <c r="D28" s="37">
        <v>8.0000000000000002E-3</v>
      </c>
      <c r="E28" s="37">
        <v>0.78700000000000003</v>
      </c>
      <c r="G28" s="37" t="e">
        <f t="shared" si="0"/>
        <v>#N/A</v>
      </c>
    </row>
    <row r="29" spans="1:7">
      <c r="A29" s="37" t="s">
        <v>721</v>
      </c>
      <c r="B29" s="37">
        <v>1700000</v>
      </c>
      <c r="C29" s="37">
        <v>2006</v>
      </c>
      <c r="D29" s="37">
        <v>2E-3</v>
      </c>
      <c r="E29" s="37">
        <v>4.1000000000000002E-2</v>
      </c>
      <c r="G29" s="37" t="e">
        <f t="shared" si="0"/>
        <v>#N/A</v>
      </c>
    </row>
    <row r="30" spans="1:7">
      <c r="A30" s="37" t="s">
        <v>722</v>
      </c>
      <c r="B30" s="37">
        <v>6059240</v>
      </c>
      <c r="C30" s="37">
        <v>2008</v>
      </c>
      <c r="D30" s="37">
        <v>6.0000000000000001E-3</v>
      </c>
      <c r="E30" s="37">
        <v>0.154</v>
      </c>
      <c r="G30" s="37" t="e">
        <f t="shared" si="0"/>
        <v>#N/A</v>
      </c>
    </row>
    <row r="31" spans="1:7">
      <c r="A31" s="37" t="s">
        <v>11</v>
      </c>
      <c r="B31" s="37" t="s">
        <v>714</v>
      </c>
      <c r="C31" s="37" t="s">
        <v>714</v>
      </c>
      <c r="D31" s="37" t="s">
        <v>714</v>
      </c>
      <c r="E31" s="37" t="s">
        <v>715</v>
      </c>
      <c r="G31" s="37" t="str">
        <f t="shared" si="0"/>
        <v>Puerto Rico</v>
      </c>
    </row>
    <row r="32" spans="1:7">
      <c r="A32" s="37" t="s">
        <v>4</v>
      </c>
      <c r="B32" s="37">
        <v>12000</v>
      </c>
      <c r="C32" s="37" t="s">
        <v>723</v>
      </c>
      <c r="D32" s="37" t="s">
        <v>714</v>
      </c>
      <c r="E32" s="37" t="s">
        <v>715</v>
      </c>
      <c r="G32" s="37" t="str">
        <f t="shared" si="0"/>
        <v>Nicaragua</v>
      </c>
    </row>
    <row r="33" spans="1:7">
      <c r="A33" s="37" t="s">
        <v>4261</v>
      </c>
      <c r="B33" s="37">
        <v>70000</v>
      </c>
      <c r="C33" s="37" t="s">
        <v>724</v>
      </c>
      <c r="D33" s="37" t="s">
        <v>714</v>
      </c>
      <c r="E33" s="37" t="s">
        <v>715</v>
      </c>
      <c r="G33" s="37" t="str">
        <f t="shared" si="0"/>
        <v>Jamaica</v>
      </c>
    </row>
    <row r="34" spans="1:7">
      <c r="A34" s="37" t="s">
        <v>4235</v>
      </c>
      <c r="B34" s="37">
        <v>5000</v>
      </c>
      <c r="C34" s="37" t="s">
        <v>725</v>
      </c>
      <c r="D34" s="37" t="s">
        <v>714</v>
      </c>
      <c r="E34" s="37" t="s">
        <v>715</v>
      </c>
      <c r="G34" s="37" t="str">
        <f t="shared" si="0"/>
        <v>Chile</v>
      </c>
    </row>
    <row r="35" spans="1:7">
      <c r="A35" s="37" t="s">
        <v>89</v>
      </c>
      <c r="B35" s="37">
        <v>30000</v>
      </c>
      <c r="C35" s="37" t="s">
        <v>725</v>
      </c>
      <c r="D35" s="37">
        <v>0.16200000000000001</v>
      </c>
      <c r="E35" s="37" t="s">
        <v>715</v>
      </c>
      <c r="G35" s="37" t="str">
        <f t="shared" ref="G35:G64" si="1">VLOOKUP($A35,Area_Country_En,1,FALSE)</f>
        <v>Samoa</v>
      </c>
    </row>
    <row r="36" spans="1:7">
      <c r="A36" s="37" t="s">
        <v>4255</v>
      </c>
      <c r="B36" s="37">
        <v>2722</v>
      </c>
      <c r="C36" s="37" t="s">
        <v>726</v>
      </c>
      <c r="D36" s="37" t="s">
        <v>714</v>
      </c>
      <c r="E36" s="37" t="s">
        <v>715</v>
      </c>
      <c r="G36" s="37" t="str">
        <f t="shared" si="1"/>
        <v>Guyana</v>
      </c>
    </row>
    <row r="37" spans="1:7">
      <c r="A37" s="40" t="s">
        <v>62</v>
      </c>
      <c r="B37" s="40">
        <v>6000</v>
      </c>
      <c r="C37" s="40" t="s">
        <v>727</v>
      </c>
      <c r="D37" s="40">
        <v>5.0000000000000001E-3</v>
      </c>
      <c r="E37" s="40">
        <v>1E-4</v>
      </c>
      <c r="G37" s="37" t="str">
        <f t="shared" si="1"/>
        <v>Fiji</v>
      </c>
    </row>
    <row r="38" spans="1:7">
      <c r="A38" s="40" t="s">
        <v>4011</v>
      </c>
      <c r="B38" s="40">
        <v>1323</v>
      </c>
      <c r="C38" s="40" t="s">
        <v>727</v>
      </c>
      <c r="D38" s="40">
        <v>4.0000000000000001E-3</v>
      </c>
      <c r="E38" s="40">
        <v>2.9999999999999997E-4</v>
      </c>
      <c r="G38" s="37" t="str">
        <f t="shared" si="1"/>
        <v>Mongolia</v>
      </c>
    </row>
    <row r="39" spans="1:7">
      <c r="A39" s="40" t="s">
        <v>758</v>
      </c>
      <c r="B39" s="40">
        <v>3800</v>
      </c>
      <c r="C39" s="40" t="s">
        <v>727</v>
      </c>
      <c r="D39" s="40" t="s">
        <v>714</v>
      </c>
      <c r="E39" s="40" t="s">
        <v>715</v>
      </c>
      <c r="G39" s="37" t="e">
        <f t="shared" si="1"/>
        <v>#N/A</v>
      </c>
    </row>
    <row r="40" spans="1:7">
      <c r="A40" s="40" t="s">
        <v>82</v>
      </c>
      <c r="B40" s="40">
        <v>3000</v>
      </c>
      <c r="C40" s="40" t="s">
        <v>728</v>
      </c>
      <c r="D40" s="40" t="s">
        <v>729</v>
      </c>
      <c r="E40" s="40" t="s">
        <v>715</v>
      </c>
      <c r="G40" s="37" t="str">
        <f t="shared" si="1"/>
        <v>Tonga</v>
      </c>
    </row>
    <row r="41" spans="1:7">
      <c r="A41" s="40" t="s">
        <v>4001</v>
      </c>
      <c r="B41" s="40">
        <v>23000</v>
      </c>
      <c r="C41" s="40" t="s">
        <v>730</v>
      </c>
      <c r="D41" s="40">
        <v>3.0000000000000001E-3</v>
      </c>
      <c r="E41" s="40">
        <v>1E-3</v>
      </c>
      <c r="G41" s="37" t="str">
        <f t="shared" si="1"/>
        <v>Israel</v>
      </c>
    </row>
    <row r="42" spans="1:7">
      <c r="A42" s="40" t="s">
        <v>4125</v>
      </c>
      <c r="B42" s="40">
        <v>20000</v>
      </c>
      <c r="C42" s="40" t="s">
        <v>731</v>
      </c>
      <c r="D42" s="40">
        <v>1.8E-3</v>
      </c>
      <c r="E42" s="40">
        <v>1.5E-3</v>
      </c>
      <c r="G42" s="37" t="str">
        <f t="shared" si="1"/>
        <v>Zambia</v>
      </c>
    </row>
    <row r="43" spans="1:7">
      <c r="A43" s="40" t="s">
        <v>23</v>
      </c>
      <c r="B43" s="40">
        <v>70000</v>
      </c>
      <c r="C43" s="40" t="s">
        <v>732</v>
      </c>
      <c r="D43" s="40">
        <v>0.14000000000000001</v>
      </c>
      <c r="E43" s="40">
        <v>2E-3</v>
      </c>
      <c r="G43" s="37" t="str">
        <f t="shared" si="1"/>
        <v>Suriname</v>
      </c>
    </row>
    <row r="44" spans="1:7">
      <c r="A44" s="37" t="s">
        <v>48</v>
      </c>
      <c r="B44" s="40">
        <v>3376031</v>
      </c>
      <c r="C44" s="37" t="s">
        <v>733</v>
      </c>
      <c r="D44" s="37">
        <v>1.2E-2</v>
      </c>
      <c r="E44" s="37">
        <v>6.8000000000000005E-2</v>
      </c>
      <c r="G44" s="37" t="str">
        <f t="shared" si="1"/>
        <v>United States</v>
      </c>
    </row>
    <row r="45" spans="1:7">
      <c r="A45" s="37" t="s">
        <v>4144</v>
      </c>
      <c r="B45" s="40">
        <v>296623</v>
      </c>
      <c r="C45" s="37" t="s">
        <v>734</v>
      </c>
      <c r="D45" s="37">
        <v>8.0000000000000002E-3</v>
      </c>
      <c r="E45" s="37">
        <v>1.2999999999999999E-2</v>
      </c>
      <c r="G45" s="37" t="str">
        <f t="shared" si="1"/>
        <v>United Kingdom</v>
      </c>
    </row>
    <row r="46" spans="1:7">
      <c r="A46" s="40" t="s">
        <v>4164</v>
      </c>
      <c r="B46" s="40">
        <v>10000</v>
      </c>
      <c r="C46" s="40" t="s">
        <v>735</v>
      </c>
      <c r="D46" s="40" t="s">
        <v>714</v>
      </c>
      <c r="E46" s="40" t="s">
        <v>715</v>
      </c>
      <c r="G46" s="37" t="str">
        <f t="shared" si="1"/>
        <v>Bulgaria</v>
      </c>
    </row>
    <row r="47" spans="1:7">
      <c r="A47" s="37" t="s">
        <v>3991</v>
      </c>
      <c r="B47" s="37">
        <v>43000</v>
      </c>
      <c r="C47" s="37" t="s">
        <v>736</v>
      </c>
      <c r="D47" s="37">
        <v>0.15</v>
      </c>
      <c r="E47" s="37">
        <v>1E-3</v>
      </c>
      <c r="G47" s="37" t="str">
        <f t="shared" si="1"/>
        <v>Brunei</v>
      </c>
    </row>
    <row r="48" spans="1:7" ht="15.75">
      <c r="A48" s="37" t="s">
        <v>4148</v>
      </c>
      <c r="B48" s="37">
        <v>16533</v>
      </c>
      <c r="C48" s="37" t="s">
        <v>737</v>
      </c>
      <c r="D48" s="37">
        <v>3.8999999999999998E-3</v>
      </c>
      <c r="E48" s="37" t="s">
        <v>715</v>
      </c>
      <c r="F48" s="41" t="s">
        <v>718</v>
      </c>
      <c r="G48" s="37" t="str">
        <f t="shared" si="1"/>
        <v>Ireland</v>
      </c>
    </row>
    <row r="49" spans="1:7">
      <c r="A49" s="37" t="s">
        <v>4154</v>
      </c>
      <c r="B49" s="37">
        <v>9689</v>
      </c>
      <c r="C49" s="37" t="s">
        <v>738</v>
      </c>
      <c r="D49" s="37" t="s">
        <v>714</v>
      </c>
      <c r="E49" s="37" t="s">
        <v>715</v>
      </c>
      <c r="G49" s="37" t="str">
        <f t="shared" si="1"/>
        <v>Portugal</v>
      </c>
    </row>
    <row r="50" spans="1:7">
      <c r="A50" s="37" t="s">
        <v>4149</v>
      </c>
      <c r="B50" s="37">
        <v>156519</v>
      </c>
      <c r="C50" s="37" t="s">
        <v>739</v>
      </c>
      <c r="D50" s="37">
        <v>2.5999999999999999E-3</v>
      </c>
      <c r="E50" s="37">
        <v>2E-3</v>
      </c>
      <c r="G50" s="37" t="str">
        <f t="shared" si="1"/>
        <v>Italy</v>
      </c>
    </row>
    <row r="51" spans="1:7">
      <c r="A51" s="37" t="s">
        <v>4048</v>
      </c>
      <c r="B51" s="37">
        <v>100000</v>
      </c>
      <c r="C51" s="37" t="s">
        <v>740</v>
      </c>
      <c r="D51" s="37">
        <v>2E-3</v>
      </c>
      <c r="E51" s="37" t="s">
        <v>715</v>
      </c>
      <c r="G51" s="37" t="str">
        <f t="shared" si="1"/>
        <v>Angola</v>
      </c>
    </row>
    <row r="52" spans="1:7">
      <c r="A52" s="37" t="s">
        <v>4087</v>
      </c>
      <c r="B52" s="37">
        <v>30000</v>
      </c>
      <c r="C52" s="37" t="s">
        <v>741</v>
      </c>
      <c r="D52" s="37">
        <v>0.03</v>
      </c>
      <c r="E52" s="37" t="s">
        <v>742</v>
      </c>
      <c r="G52" s="37" t="str">
        <f t="shared" si="1"/>
        <v>Mauritius</v>
      </c>
    </row>
    <row r="53" spans="1:7">
      <c r="A53" s="37" t="s">
        <v>4241</v>
      </c>
      <c r="B53" s="37">
        <v>114240</v>
      </c>
      <c r="C53" s="37" t="s">
        <v>743</v>
      </c>
      <c r="D53" s="37">
        <v>0.01</v>
      </c>
      <c r="E53" s="37">
        <v>3.0000000000000001E-3</v>
      </c>
      <c r="G53" s="37" t="str">
        <f t="shared" si="1"/>
        <v>Cuba</v>
      </c>
    </row>
    <row r="54" spans="1:7">
      <c r="A54" s="37" t="s">
        <v>4220</v>
      </c>
      <c r="B54" s="37">
        <v>100000</v>
      </c>
      <c r="C54" s="37" t="s">
        <v>744</v>
      </c>
      <c r="D54" s="37">
        <v>4.0000000000000001E-3</v>
      </c>
      <c r="E54" s="37">
        <v>4.0000000000000001E-3</v>
      </c>
      <c r="G54" s="37" t="str">
        <f t="shared" si="1"/>
        <v>Argentina</v>
      </c>
    </row>
    <row r="55" spans="1:7">
      <c r="A55" s="37" t="s">
        <v>4155</v>
      </c>
      <c r="B55" s="37">
        <v>128022</v>
      </c>
      <c r="C55" s="37" t="s">
        <v>745</v>
      </c>
      <c r="D55" s="37">
        <v>2.7000000000000001E-3</v>
      </c>
      <c r="E55" s="37">
        <v>3.0999999999999999E-3</v>
      </c>
      <c r="G55" s="37" t="str">
        <f t="shared" si="1"/>
        <v>Spain</v>
      </c>
    </row>
    <row r="56" spans="1:7">
      <c r="A56" s="37" t="s">
        <v>746</v>
      </c>
      <c r="B56" s="37">
        <v>20000</v>
      </c>
      <c r="C56" s="37" t="s">
        <v>747</v>
      </c>
      <c r="D56" s="37" t="s">
        <v>714</v>
      </c>
      <c r="E56" s="37" t="s">
        <v>715</v>
      </c>
      <c r="G56" s="37" t="e">
        <f t="shared" si="1"/>
        <v>#N/A</v>
      </c>
    </row>
    <row r="57" spans="1:7">
      <c r="A57" s="42" t="s">
        <v>759</v>
      </c>
      <c r="B57" s="37">
        <v>200000</v>
      </c>
      <c r="C57" s="37" t="s">
        <v>748</v>
      </c>
      <c r="D57" s="37">
        <v>2E-3</v>
      </c>
      <c r="E57" s="37">
        <v>3.0000000000000001E-3</v>
      </c>
      <c r="G57" s="37" t="str">
        <f t="shared" si="1"/>
        <v>S.Africa</v>
      </c>
    </row>
    <row r="58" spans="1:7">
      <c r="A58" s="37" t="s">
        <v>4165</v>
      </c>
      <c r="B58" s="37">
        <v>7078</v>
      </c>
      <c r="C58" s="37" t="s">
        <v>749</v>
      </c>
      <c r="D58" s="37">
        <v>1.2999999999999999E-3</v>
      </c>
      <c r="E58" s="37" t="s">
        <v>715</v>
      </c>
      <c r="G58" s="37" t="str">
        <f t="shared" si="1"/>
        <v>Finland</v>
      </c>
    </row>
    <row r="59" spans="1:7">
      <c r="A59" s="42" t="s">
        <v>760</v>
      </c>
      <c r="B59" s="37">
        <v>624994</v>
      </c>
      <c r="C59" s="37" t="s">
        <v>750</v>
      </c>
      <c r="D59" s="37">
        <v>2E-3</v>
      </c>
      <c r="E59" s="37">
        <v>5.0000000000000001E-3</v>
      </c>
      <c r="G59" s="37" t="str">
        <f t="shared" si="1"/>
        <v>KoreaRep</v>
      </c>
    </row>
    <row r="60" spans="1:7">
      <c r="A60" s="42" t="s">
        <v>761</v>
      </c>
      <c r="B60" s="37">
        <v>10000</v>
      </c>
      <c r="C60" s="37" t="s">
        <v>751</v>
      </c>
      <c r="D60" s="37">
        <v>2E-3</v>
      </c>
      <c r="E60" s="37">
        <v>1E-3</v>
      </c>
      <c r="G60" s="37" t="str">
        <f t="shared" si="1"/>
        <v>KoreaDPR</v>
      </c>
    </row>
    <row r="61" spans="1:7">
      <c r="A61" s="37" t="s">
        <v>4014</v>
      </c>
      <c r="B61" s="37">
        <v>10000</v>
      </c>
      <c r="C61" s="37" t="s">
        <v>752</v>
      </c>
      <c r="D61" s="37" t="s">
        <v>714</v>
      </c>
      <c r="E61" s="37" t="s">
        <v>715</v>
      </c>
      <c r="G61" s="37" t="str">
        <f t="shared" si="1"/>
        <v>Pakistan</v>
      </c>
    </row>
    <row r="62" spans="1:7">
      <c r="A62" s="42" t="s">
        <v>762</v>
      </c>
      <c r="B62" s="37">
        <v>180000</v>
      </c>
      <c r="C62" s="37" t="s">
        <v>753</v>
      </c>
      <c r="D62" s="37">
        <v>2.6100000000000002E-2</v>
      </c>
      <c r="E62" s="37" t="s">
        <v>715</v>
      </c>
      <c r="G62" s="37" t="str">
        <f t="shared" si="1"/>
        <v>UnitedArabEmirates</v>
      </c>
    </row>
    <row r="63" spans="1:7">
      <c r="A63" s="37" t="s">
        <v>4240</v>
      </c>
      <c r="B63" s="37">
        <v>7873</v>
      </c>
      <c r="C63" s="37" t="s">
        <v>754</v>
      </c>
      <c r="D63" s="37" t="s">
        <v>755</v>
      </c>
      <c r="E63" s="37" t="s">
        <v>715</v>
      </c>
      <c r="G63" s="37" t="str">
        <f t="shared" si="1"/>
        <v>Costa Rica</v>
      </c>
    </row>
    <row r="64" spans="1:7">
      <c r="A64" s="37" t="s">
        <v>110</v>
      </c>
      <c r="B64" s="37">
        <v>39417784</v>
      </c>
      <c r="D64" s="37">
        <v>6.0000000000000001E-3</v>
      </c>
      <c r="E64" s="37">
        <v>1</v>
      </c>
      <c r="G64" s="37" t="e">
        <f t="shared" si="1"/>
        <v>#N/A</v>
      </c>
    </row>
    <row r="66" spans="1:1">
      <c r="A66" s="37" t="s">
        <v>756</v>
      </c>
    </row>
    <row r="67" spans="1:1">
      <c r="A67" s="37" t="s">
        <v>757</v>
      </c>
    </row>
  </sheetData>
  <phoneticPr fontId="19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8"/>
  <sheetViews>
    <sheetView topLeftCell="A28" workbookViewId="0">
      <selection activeCell="O47" sqref="O47"/>
    </sheetView>
  </sheetViews>
  <sheetFormatPr defaultRowHeight="14.25"/>
  <sheetData>
    <row r="1" spans="1:7">
      <c r="A1" s="197" t="s">
        <v>1771</v>
      </c>
      <c r="B1" s="198"/>
      <c r="C1" s="198"/>
      <c r="D1" s="198"/>
      <c r="E1" s="198"/>
      <c r="F1" s="198"/>
      <c r="G1" s="198"/>
    </row>
    <row r="2" spans="1:7">
      <c r="A2" s="57" t="s">
        <v>1772</v>
      </c>
      <c r="B2" s="57" t="s">
        <v>1773</v>
      </c>
      <c r="C2" s="57" t="s">
        <v>1774</v>
      </c>
      <c r="D2" s="57" t="s">
        <v>1775</v>
      </c>
      <c r="E2" s="57" t="s">
        <v>1776</v>
      </c>
      <c r="F2" s="57" t="s">
        <v>1777</v>
      </c>
      <c r="G2" s="57" t="s">
        <v>1778</v>
      </c>
    </row>
    <row r="3" spans="1:7">
      <c r="A3" s="58" t="s">
        <v>1779</v>
      </c>
      <c r="B3" s="59" t="s">
        <v>1780</v>
      </c>
      <c r="C3" s="59" t="s">
        <v>1781</v>
      </c>
      <c r="D3" s="59" t="s">
        <v>1782</v>
      </c>
      <c r="E3" s="59" t="s">
        <v>1783</v>
      </c>
      <c r="F3" s="59" t="s">
        <v>1784</v>
      </c>
      <c r="G3" s="59" t="s">
        <v>1785</v>
      </c>
    </row>
    <row r="4" spans="1:7">
      <c r="A4" s="58" t="s">
        <v>1786</v>
      </c>
      <c r="B4" s="59"/>
      <c r="C4" s="59"/>
      <c r="D4" s="59"/>
      <c r="E4" s="59"/>
      <c r="F4" s="59"/>
      <c r="G4" s="59"/>
    </row>
    <row r="5" spans="1:7">
      <c r="A5" s="58" t="s">
        <v>1787</v>
      </c>
      <c r="B5" s="59" t="s">
        <v>1780</v>
      </c>
      <c r="C5" s="59" t="s">
        <v>1788</v>
      </c>
      <c r="D5" s="59" t="s">
        <v>1789</v>
      </c>
      <c r="E5" s="59" t="s">
        <v>1790</v>
      </c>
      <c r="F5" s="59" t="s">
        <v>1791</v>
      </c>
      <c r="G5" s="59" t="s">
        <v>1792</v>
      </c>
    </row>
    <row r="6" spans="1:7">
      <c r="A6" s="58" t="s">
        <v>1793</v>
      </c>
      <c r="B6" s="59" t="s">
        <v>1780</v>
      </c>
      <c r="C6" s="59" t="s">
        <v>1794</v>
      </c>
      <c r="D6" s="59" t="s">
        <v>1795</v>
      </c>
      <c r="E6" s="59" t="s">
        <v>1796</v>
      </c>
      <c r="F6" s="59" t="s">
        <v>1797</v>
      </c>
      <c r="G6" s="59" t="s">
        <v>1798</v>
      </c>
    </row>
    <row r="7" spans="1:7">
      <c r="A7" s="58" t="s">
        <v>1799</v>
      </c>
      <c r="B7" s="59"/>
      <c r="C7" s="59"/>
      <c r="D7" s="59"/>
      <c r="E7" s="59"/>
      <c r="F7" s="59"/>
      <c r="G7" s="59"/>
    </row>
    <row r="8" spans="1:7">
      <c r="A8" s="58" t="s">
        <v>1800</v>
      </c>
      <c r="B8" s="59" t="s">
        <v>1780</v>
      </c>
      <c r="C8" s="59" t="s">
        <v>1801</v>
      </c>
      <c r="D8" s="59" t="s">
        <v>1802</v>
      </c>
      <c r="E8" s="59" t="s">
        <v>1803</v>
      </c>
      <c r="F8" s="59" t="s">
        <v>1804</v>
      </c>
      <c r="G8" s="59" t="s">
        <v>1805</v>
      </c>
    </row>
    <row r="9" spans="1:7">
      <c r="A9" s="58" t="s">
        <v>1806</v>
      </c>
      <c r="B9" s="59" t="s">
        <v>1780</v>
      </c>
      <c r="C9" s="59" t="s">
        <v>1807</v>
      </c>
      <c r="D9" s="59" t="s">
        <v>1808</v>
      </c>
      <c r="E9" s="59" t="s">
        <v>1809</v>
      </c>
      <c r="F9" s="59" t="s">
        <v>1810</v>
      </c>
      <c r="G9" s="59" t="s">
        <v>1811</v>
      </c>
    </row>
    <row r="10" spans="1:7">
      <c r="A10" s="58" t="s">
        <v>1812</v>
      </c>
      <c r="B10" s="59"/>
      <c r="C10" s="59"/>
      <c r="D10" s="59"/>
      <c r="E10" s="59"/>
      <c r="F10" s="59"/>
      <c r="G10" s="59"/>
    </row>
    <row r="11" spans="1:7">
      <c r="A11" s="58" t="s">
        <v>1786</v>
      </c>
      <c r="B11" s="59"/>
      <c r="C11" s="59"/>
      <c r="D11" s="59"/>
      <c r="E11" s="59"/>
      <c r="F11" s="59"/>
      <c r="G11" s="59"/>
    </row>
    <row r="12" spans="1:7">
      <c r="A12" s="58" t="s">
        <v>1787</v>
      </c>
      <c r="B12" s="59" t="s">
        <v>1813</v>
      </c>
      <c r="C12" s="59" t="s">
        <v>1814</v>
      </c>
      <c r="D12" s="59" t="s">
        <v>1814</v>
      </c>
      <c r="E12" s="59" t="s">
        <v>1815</v>
      </c>
      <c r="F12" s="59" t="s">
        <v>1814</v>
      </c>
      <c r="G12" s="59" t="s">
        <v>1816</v>
      </c>
    </row>
    <row r="13" spans="1:7">
      <c r="A13" s="58" t="s">
        <v>1793</v>
      </c>
      <c r="B13" s="59" t="s">
        <v>1813</v>
      </c>
      <c r="C13" s="59" t="s">
        <v>1817</v>
      </c>
      <c r="D13" s="59" t="s">
        <v>1817</v>
      </c>
      <c r="E13" s="59" t="s">
        <v>1818</v>
      </c>
      <c r="F13" s="59" t="s">
        <v>1817</v>
      </c>
      <c r="G13" s="59" t="s">
        <v>1819</v>
      </c>
    </row>
    <row r="14" spans="1:7">
      <c r="A14" s="58" t="s">
        <v>1799</v>
      </c>
      <c r="B14" s="59"/>
      <c r="C14" s="59"/>
      <c r="D14" s="59"/>
      <c r="E14" s="59"/>
      <c r="F14" s="59"/>
      <c r="G14" s="59"/>
    </row>
    <row r="15" spans="1:7">
      <c r="A15" s="58" t="s">
        <v>1800</v>
      </c>
      <c r="B15" s="59" t="s">
        <v>1813</v>
      </c>
      <c r="C15" s="59" t="s">
        <v>1820</v>
      </c>
      <c r="D15" s="59" t="s">
        <v>1821</v>
      </c>
      <c r="E15" s="59" t="s">
        <v>1822</v>
      </c>
      <c r="F15" s="59" t="s">
        <v>1823</v>
      </c>
      <c r="G15" s="59" t="s">
        <v>1824</v>
      </c>
    </row>
    <row r="16" spans="1:7">
      <c r="A16" s="58" t="s">
        <v>1806</v>
      </c>
      <c r="B16" s="59" t="s">
        <v>1813</v>
      </c>
      <c r="C16" s="59" t="s">
        <v>1825</v>
      </c>
      <c r="D16" s="59" t="s">
        <v>1826</v>
      </c>
      <c r="E16" s="59" t="s">
        <v>1827</v>
      </c>
      <c r="F16" s="59" t="s">
        <v>1828</v>
      </c>
      <c r="G16" s="59" t="s">
        <v>1829</v>
      </c>
    </row>
    <row r="17" spans="1:7">
      <c r="A17" s="58" t="s">
        <v>1830</v>
      </c>
      <c r="B17" s="59" t="s">
        <v>1831</v>
      </c>
      <c r="C17" s="59" t="s">
        <v>1832</v>
      </c>
      <c r="D17" s="59" t="s">
        <v>1833</v>
      </c>
      <c r="E17" s="59" t="s">
        <v>1834</v>
      </c>
      <c r="F17" s="59" t="s">
        <v>1835</v>
      </c>
      <c r="G17" s="59" t="s">
        <v>1836</v>
      </c>
    </row>
    <row r="18" spans="1:7">
      <c r="A18" s="58" t="s">
        <v>1837</v>
      </c>
      <c r="B18" s="59" t="s">
        <v>1831</v>
      </c>
      <c r="C18" s="59" t="s">
        <v>1838</v>
      </c>
      <c r="D18" s="59" t="s">
        <v>1839</v>
      </c>
      <c r="E18" s="59" t="s">
        <v>1840</v>
      </c>
      <c r="F18" s="59" t="s">
        <v>1841</v>
      </c>
      <c r="G18" s="59" t="s">
        <v>1842</v>
      </c>
    </row>
    <row r="19" spans="1:7">
      <c r="A19" s="58" t="s">
        <v>1843</v>
      </c>
      <c r="B19" s="59" t="s">
        <v>1831</v>
      </c>
      <c r="C19" s="59" t="s">
        <v>1844</v>
      </c>
      <c r="D19" s="59" t="s">
        <v>1845</v>
      </c>
      <c r="E19" s="59" t="s">
        <v>1846</v>
      </c>
      <c r="F19" s="59" t="s">
        <v>1847</v>
      </c>
      <c r="G19" s="59" t="s">
        <v>1848</v>
      </c>
    </row>
    <row r="20" spans="1:7">
      <c r="A20" s="58" t="s">
        <v>1849</v>
      </c>
      <c r="B20" s="59"/>
      <c r="C20" s="59"/>
      <c r="D20" s="59"/>
      <c r="E20" s="59"/>
      <c r="F20" s="59"/>
      <c r="G20" s="59"/>
    </row>
    <row r="21" spans="1:7">
      <c r="A21" s="58" t="s">
        <v>1850</v>
      </c>
      <c r="B21" s="59" t="s">
        <v>1813</v>
      </c>
      <c r="C21" s="59" t="s">
        <v>1851</v>
      </c>
      <c r="D21" s="59" t="s">
        <v>1852</v>
      </c>
      <c r="E21" s="59" t="s">
        <v>1853</v>
      </c>
      <c r="F21" s="59" t="s">
        <v>1854</v>
      </c>
      <c r="G21" s="59" t="s">
        <v>1855</v>
      </c>
    </row>
    <row r="22" spans="1:7">
      <c r="A22" s="58" t="s">
        <v>1856</v>
      </c>
      <c r="B22" s="59" t="s">
        <v>1813</v>
      </c>
      <c r="C22" s="59" t="s">
        <v>1857</v>
      </c>
      <c r="D22" s="59" t="s">
        <v>1858</v>
      </c>
      <c r="E22" s="59" t="s">
        <v>1859</v>
      </c>
      <c r="F22" s="59" t="s">
        <v>1860</v>
      </c>
      <c r="G22" s="59" t="s">
        <v>1861</v>
      </c>
    </row>
    <row r="23" spans="1:7">
      <c r="A23" s="58" t="s">
        <v>1862</v>
      </c>
      <c r="B23" s="59" t="s">
        <v>1813</v>
      </c>
      <c r="C23" s="59" t="s">
        <v>1863</v>
      </c>
      <c r="D23" s="59" t="s">
        <v>1864</v>
      </c>
      <c r="E23" s="59" t="s">
        <v>1865</v>
      </c>
      <c r="F23" s="59" t="s">
        <v>1866</v>
      </c>
      <c r="G23" s="59" t="s">
        <v>1867</v>
      </c>
    </row>
    <row r="24" spans="1:7">
      <c r="A24" s="58" t="s">
        <v>1868</v>
      </c>
      <c r="B24" s="59" t="s">
        <v>1813</v>
      </c>
      <c r="C24" s="59" t="s">
        <v>1869</v>
      </c>
      <c r="D24" s="59" t="s">
        <v>1870</v>
      </c>
      <c r="E24" s="59" t="s">
        <v>1871</v>
      </c>
      <c r="F24" s="59" t="s">
        <v>1872</v>
      </c>
      <c r="G24" s="59" t="s">
        <v>1873</v>
      </c>
    </row>
    <row r="25" spans="1:7">
      <c r="A25" s="58" t="s">
        <v>1874</v>
      </c>
      <c r="B25" s="59" t="s">
        <v>1813</v>
      </c>
      <c r="C25" s="59" t="s">
        <v>1875</v>
      </c>
      <c r="D25" s="59" t="s">
        <v>1876</v>
      </c>
      <c r="E25" s="59" t="s">
        <v>1877</v>
      </c>
      <c r="F25" s="59" t="s">
        <v>1878</v>
      </c>
      <c r="G25" s="59" t="s">
        <v>1879</v>
      </c>
    </row>
    <row r="26" spans="1:7">
      <c r="A26" s="58" t="s">
        <v>1880</v>
      </c>
      <c r="B26" s="59" t="s">
        <v>1813</v>
      </c>
      <c r="C26" s="59" t="s">
        <v>1881</v>
      </c>
      <c r="D26" s="59" t="s">
        <v>1882</v>
      </c>
      <c r="E26" s="59" t="s">
        <v>1883</v>
      </c>
      <c r="F26" s="59" t="s">
        <v>1884</v>
      </c>
      <c r="G26" s="59" t="s">
        <v>1885</v>
      </c>
    </row>
    <row r="27" spans="1:7">
      <c r="A27" s="58" t="s">
        <v>1886</v>
      </c>
      <c r="B27" s="59"/>
      <c r="C27" s="59"/>
      <c r="D27" s="59"/>
      <c r="E27" s="59"/>
      <c r="F27" s="59"/>
      <c r="G27" s="59"/>
    </row>
    <row r="28" spans="1:7">
      <c r="A28" s="58" t="s">
        <v>1887</v>
      </c>
      <c r="B28" s="59"/>
      <c r="C28" s="59"/>
      <c r="D28" s="59"/>
      <c r="E28" s="59"/>
      <c r="F28" s="59"/>
      <c r="G28" s="59"/>
    </row>
    <row r="29" spans="1:7">
      <c r="A29" s="58" t="s">
        <v>1888</v>
      </c>
      <c r="B29" s="59" t="s">
        <v>1813</v>
      </c>
      <c r="C29" s="59" t="s">
        <v>1889</v>
      </c>
      <c r="D29" s="59" t="s">
        <v>1890</v>
      </c>
      <c r="E29" s="59" t="s">
        <v>1891</v>
      </c>
      <c r="F29" s="59" t="s">
        <v>1892</v>
      </c>
      <c r="G29" s="59" t="s">
        <v>1893</v>
      </c>
    </row>
    <row r="30" spans="1:7">
      <c r="A30" s="58" t="s">
        <v>1894</v>
      </c>
      <c r="B30" s="59" t="s">
        <v>1813</v>
      </c>
      <c r="C30" s="59" t="s">
        <v>1895</v>
      </c>
      <c r="D30" s="59" t="s">
        <v>1896</v>
      </c>
      <c r="E30" s="59" t="s">
        <v>1897</v>
      </c>
      <c r="F30" s="59" t="s">
        <v>1898</v>
      </c>
      <c r="G30" s="59" t="s">
        <v>1899</v>
      </c>
    </row>
    <row r="31" spans="1:7">
      <c r="A31" s="58" t="s">
        <v>1900</v>
      </c>
      <c r="B31" s="59" t="s">
        <v>1813</v>
      </c>
      <c r="C31" s="59" t="s">
        <v>1901</v>
      </c>
      <c r="D31" s="59" t="s">
        <v>1902</v>
      </c>
      <c r="E31" s="59" t="s">
        <v>1903</v>
      </c>
      <c r="F31" s="59" t="s">
        <v>1904</v>
      </c>
      <c r="G31" s="59" t="s">
        <v>1904</v>
      </c>
    </row>
    <row r="32" spans="1:7">
      <c r="A32" s="58" t="s">
        <v>1905</v>
      </c>
      <c r="B32" s="59" t="s">
        <v>1813</v>
      </c>
      <c r="C32" s="59" t="s">
        <v>1906</v>
      </c>
      <c r="D32" s="59" t="s">
        <v>1907</v>
      </c>
      <c r="E32" s="59" t="s">
        <v>1908</v>
      </c>
      <c r="F32" s="59" t="s">
        <v>1909</v>
      </c>
      <c r="G32" s="59" t="s">
        <v>1910</v>
      </c>
    </row>
    <row r="33" spans="1:37">
      <c r="A33" s="58" t="s">
        <v>1911</v>
      </c>
      <c r="B33" s="59" t="s">
        <v>1912</v>
      </c>
      <c r="C33" s="59" t="s">
        <v>1913</v>
      </c>
      <c r="D33" s="59" t="s">
        <v>1914</v>
      </c>
      <c r="E33" s="59" t="s">
        <v>1915</v>
      </c>
      <c r="F33" s="59"/>
      <c r="G33" s="59"/>
    </row>
    <row r="34" spans="1:37">
      <c r="A34" s="199" t="s">
        <v>1916</v>
      </c>
      <c r="B34" s="200"/>
      <c r="C34" s="200"/>
      <c r="D34" s="200"/>
      <c r="E34" s="200"/>
      <c r="F34" s="200"/>
      <c r="G34" s="200"/>
    </row>
    <row r="35" spans="1:37">
      <c r="A35" s="195" t="s">
        <v>1917</v>
      </c>
      <c r="B35" s="196"/>
      <c r="C35" s="196"/>
      <c r="D35" s="196"/>
      <c r="E35" s="196"/>
      <c r="F35" s="196"/>
      <c r="G35" s="196"/>
    </row>
    <row r="36" spans="1:37">
      <c r="A36" s="195" t="s">
        <v>1918</v>
      </c>
      <c r="B36" s="196"/>
      <c r="C36" s="196"/>
      <c r="D36" s="196"/>
      <c r="E36" s="196"/>
      <c r="F36" s="196"/>
      <c r="G36" s="196"/>
    </row>
    <row r="37" spans="1:37">
      <c r="A37" s="195" t="s">
        <v>1919</v>
      </c>
      <c r="B37" s="196"/>
      <c r="C37" s="196"/>
      <c r="D37" s="196"/>
      <c r="E37" s="196"/>
      <c r="F37" s="196"/>
      <c r="G37" s="196"/>
    </row>
    <row r="38" spans="1:37">
      <c r="A38" s="195" t="s">
        <v>1920</v>
      </c>
      <c r="B38" s="196"/>
      <c r="C38" s="196"/>
      <c r="D38" s="196"/>
      <c r="E38" s="196"/>
      <c r="F38" s="196"/>
      <c r="G38" s="196"/>
    </row>
    <row r="39" spans="1:37">
      <c r="A39" s="61" t="s">
        <v>1922</v>
      </c>
      <c r="B39" s="43"/>
      <c r="C39" s="43"/>
      <c r="D39" s="43"/>
      <c r="E39" s="43"/>
      <c r="F39" s="43"/>
      <c r="G39" s="43"/>
    </row>
    <row r="41" spans="1:37">
      <c r="B41">
        <v>2</v>
      </c>
      <c r="C41">
        <v>10</v>
      </c>
      <c r="D41">
        <v>20</v>
      </c>
      <c r="E41">
        <v>28</v>
      </c>
      <c r="F41">
        <v>29</v>
      </c>
    </row>
    <row r="42" spans="1:37">
      <c r="B42">
        <v>60</v>
      </c>
      <c r="C42">
        <v>140</v>
      </c>
      <c r="D42">
        <v>360</v>
      </c>
      <c r="E42">
        <v>630</v>
      </c>
      <c r="F42">
        <v>680</v>
      </c>
    </row>
    <row r="44" spans="1:37">
      <c r="B44" s="60" t="s">
        <v>1921</v>
      </c>
    </row>
    <row r="46" spans="1:37">
      <c r="A46">
        <v>1980</v>
      </c>
      <c r="B46">
        <v>1981</v>
      </c>
      <c r="C46">
        <v>1982</v>
      </c>
      <c r="D46">
        <v>1983</v>
      </c>
      <c r="E46">
        <v>1984</v>
      </c>
      <c r="F46">
        <v>1985</v>
      </c>
      <c r="G46">
        <v>1986</v>
      </c>
      <c r="H46">
        <v>1987</v>
      </c>
      <c r="I46">
        <v>1988</v>
      </c>
      <c r="J46">
        <v>1989</v>
      </c>
      <c r="K46">
        <v>1990</v>
      </c>
      <c r="L46">
        <v>1991</v>
      </c>
      <c r="M46">
        <v>1992</v>
      </c>
      <c r="N46">
        <v>1993</v>
      </c>
      <c r="O46">
        <v>1994</v>
      </c>
      <c r="P46">
        <v>1995</v>
      </c>
      <c r="Q46">
        <v>1996</v>
      </c>
      <c r="R46">
        <v>1997</v>
      </c>
      <c r="S46">
        <v>1998</v>
      </c>
      <c r="T46">
        <v>1999</v>
      </c>
      <c r="U46">
        <v>2000</v>
      </c>
      <c r="V46">
        <v>2001</v>
      </c>
      <c r="W46">
        <v>2002</v>
      </c>
      <c r="X46">
        <v>2003</v>
      </c>
      <c r="Y46">
        <v>2004</v>
      </c>
      <c r="Z46">
        <v>2005</v>
      </c>
      <c r="AA46">
        <v>2006</v>
      </c>
      <c r="AB46">
        <v>2007</v>
      </c>
      <c r="AC46">
        <v>2008</v>
      </c>
      <c r="AD46">
        <v>2009</v>
      </c>
      <c r="AE46">
        <v>2010</v>
      </c>
      <c r="AF46">
        <v>2011</v>
      </c>
      <c r="AG46">
        <v>2012</v>
      </c>
      <c r="AH46">
        <v>2013</v>
      </c>
      <c r="AI46">
        <v>2014</v>
      </c>
      <c r="AJ46">
        <v>2015</v>
      </c>
      <c r="AK46">
        <v>2016</v>
      </c>
    </row>
    <row r="47" spans="1:37">
      <c r="A47">
        <f>A46-1980</f>
        <v>0</v>
      </c>
      <c r="B47">
        <f>B46-1980</f>
        <v>1</v>
      </c>
      <c r="C47">
        <f t="shared" ref="C47:AC47" si="0">C46-1980</f>
        <v>2</v>
      </c>
      <c r="D47">
        <f t="shared" si="0"/>
        <v>3</v>
      </c>
      <c r="E47">
        <f t="shared" si="0"/>
        <v>4</v>
      </c>
      <c r="F47">
        <f t="shared" si="0"/>
        <v>5</v>
      </c>
      <c r="G47">
        <f t="shared" si="0"/>
        <v>6</v>
      </c>
      <c r="H47">
        <f t="shared" si="0"/>
        <v>7</v>
      </c>
      <c r="I47">
        <f t="shared" si="0"/>
        <v>8</v>
      </c>
      <c r="J47">
        <f t="shared" si="0"/>
        <v>9</v>
      </c>
      <c r="K47">
        <f t="shared" si="0"/>
        <v>10</v>
      </c>
      <c r="L47">
        <f t="shared" si="0"/>
        <v>11</v>
      </c>
      <c r="M47">
        <f t="shared" si="0"/>
        <v>12</v>
      </c>
      <c r="N47">
        <f t="shared" si="0"/>
        <v>13</v>
      </c>
      <c r="O47">
        <f t="shared" si="0"/>
        <v>14</v>
      </c>
      <c r="P47">
        <f t="shared" si="0"/>
        <v>15</v>
      </c>
      <c r="Q47">
        <f t="shared" si="0"/>
        <v>16</v>
      </c>
      <c r="R47">
        <f t="shared" si="0"/>
        <v>17</v>
      </c>
      <c r="S47">
        <f t="shared" si="0"/>
        <v>18</v>
      </c>
      <c r="T47">
        <f t="shared" si="0"/>
        <v>19</v>
      </c>
      <c r="U47">
        <f t="shared" si="0"/>
        <v>20</v>
      </c>
      <c r="V47">
        <f t="shared" si="0"/>
        <v>21</v>
      </c>
      <c r="W47">
        <f t="shared" si="0"/>
        <v>22</v>
      </c>
      <c r="X47">
        <f t="shared" si="0"/>
        <v>23</v>
      </c>
      <c r="Y47">
        <f t="shared" si="0"/>
        <v>24</v>
      </c>
      <c r="Z47">
        <f t="shared" si="0"/>
        <v>25</v>
      </c>
      <c r="AA47">
        <f t="shared" si="0"/>
        <v>26</v>
      </c>
      <c r="AB47">
        <f t="shared" si="0"/>
        <v>27</v>
      </c>
      <c r="AC47">
        <f t="shared" si="0"/>
        <v>28</v>
      </c>
      <c r="AD47">
        <f t="shared" ref="AD47:AK47" si="1">AD46-1980</f>
        <v>29</v>
      </c>
      <c r="AE47">
        <f t="shared" si="1"/>
        <v>30</v>
      </c>
      <c r="AF47">
        <f t="shared" si="1"/>
        <v>31</v>
      </c>
      <c r="AG47">
        <f t="shared" si="1"/>
        <v>32</v>
      </c>
      <c r="AH47">
        <f t="shared" si="1"/>
        <v>33</v>
      </c>
      <c r="AI47">
        <f t="shared" si="1"/>
        <v>34</v>
      </c>
      <c r="AJ47">
        <f t="shared" si="1"/>
        <v>35</v>
      </c>
      <c r="AK47">
        <f t="shared" si="1"/>
        <v>36</v>
      </c>
    </row>
    <row r="48" spans="1:37">
      <c r="A48">
        <f>ROUND((0.6814*A47*A47+1.6543*A47+54.403)/10000,3)</f>
        <v>5.0000000000000001E-3</v>
      </c>
      <c r="B48">
        <f t="shared" ref="B48:AC48" si="2">ROUND((0.6814*B47*B47+1.6543*B47+54.403)/10000,3)</f>
        <v>6.0000000000000001E-3</v>
      </c>
      <c r="C48">
        <f t="shared" si="2"/>
        <v>6.0000000000000001E-3</v>
      </c>
      <c r="D48">
        <f t="shared" si="2"/>
        <v>7.0000000000000001E-3</v>
      </c>
      <c r="E48">
        <f t="shared" si="2"/>
        <v>7.0000000000000001E-3</v>
      </c>
      <c r="F48">
        <f t="shared" si="2"/>
        <v>8.0000000000000002E-3</v>
      </c>
      <c r="G48">
        <f t="shared" si="2"/>
        <v>8.9999999999999993E-3</v>
      </c>
      <c r="H48">
        <f t="shared" si="2"/>
        <v>0.01</v>
      </c>
      <c r="I48">
        <f t="shared" si="2"/>
        <v>1.0999999999999999E-2</v>
      </c>
      <c r="J48">
        <f t="shared" si="2"/>
        <v>1.2E-2</v>
      </c>
      <c r="K48">
        <f t="shared" si="2"/>
        <v>1.4E-2</v>
      </c>
      <c r="L48">
        <f t="shared" si="2"/>
        <v>1.6E-2</v>
      </c>
      <c r="M48">
        <f t="shared" si="2"/>
        <v>1.7000000000000001E-2</v>
      </c>
      <c r="N48">
        <f t="shared" si="2"/>
        <v>1.9E-2</v>
      </c>
      <c r="O48">
        <f t="shared" si="2"/>
        <v>2.1000000000000001E-2</v>
      </c>
      <c r="P48">
        <f t="shared" si="2"/>
        <v>2.3E-2</v>
      </c>
      <c r="Q48">
        <f t="shared" si="2"/>
        <v>2.5999999999999999E-2</v>
      </c>
      <c r="R48">
        <f t="shared" si="2"/>
        <v>2.8000000000000001E-2</v>
      </c>
      <c r="S48">
        <f t="shared" si="2"/>
        <v>0.03</v>
      </c>
      <c r="T48">
        <f t="shared" si="2"/>
        <v>3.3000000000000002E-2</v>
      </c>
      <c r="U48">
        <f t="shared" si="2"/>
        <v>3.5999999999999997E-2</v>
      </c>
      <c r="V48">
        <f t="shared" si="2"/>
        <v>3.9E-2</v>
      </c>
      <c r="W48">
        <f t="shared" si="2"/>
        <v>4.2000000000000003E-2</v>
      </c>
      <c r="X48">
        <f t="shared" si="2"/>
        <v>4.4999999999999998E-2</v>
      </c>
      <c r="Y48">
        <f t="shared" si="2"/>
        <v>4.9000000000000002E-2</v>
      </c>
      <c r="Z48">
        <f t="shared" si="2"/>
        <v>5.1999999999999998E-2</v>
      </c>
      <c r="AA48">
        <f t="shared" si="2"/>
        <v>5.6000000000000001E-2</v>
      </c>
      <c r="AB48">
        <f t="shared" si="2"/>
        <v>0.06</v>
      </c>
      <c r="AC48">
        <f t="shared" si="2"/>
        <v>6.3E-2</v>
      </c>
      <c r="AD48">
        <f t="shared" ref="AD48:AK48" si="3">ROUND((0.6814*AD47*AD47+1.6543*AD47+54.403)/10000,3)</f>
        <v>6.8000000000000005E-2</v>
      </c>
      <c r="AE48">
        <f t="shared" si="3"/>
        <v>7.1999999999999995E-2</v>
      </c>
      <c r="AF48">
        <f t="shared" si="3"/>
        <v>7.5999999999999998E-2</v>
      </c>
      <c r="AG48">
        <f t="shared" si="3"/>
        <v>8.1000000000000003E-2</v>
      </c>
      <c r="AH48">
        <f t="shared" si="3"/>
        <v>8.5000000000000006E-2</v>
      </c>
      <c r="AI48">
        <f t="shared" si="3"/>
        <v>0.09</v>
      </c>
      <c r="AJ48">
        <f t="shared" si="3"/>
        <v>9.5000000000000001E-2</v>
      </c>
      <c r="AK48">
        <f t="shared" si="3"/>
        <v>0.1</v>
      </c>
    </row>
  </sheetData>
  <mergeCells count="6">
    <mergeCell ref="A38:G38"/>
    <mergeCell ref="A1:G1"/>
    <mergeCell ref="A34:G34"/>
    <mergeCell ref="A35:G35"/>
    <mergeCell ref="A36:G36"/>
    <mergeCell ref="A37:G37"/>
  </mergeCells>
  <phoneticPr fontId="32" type="noConversion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9"/>
  <sheetViews>
    <sheetView workbookViewId="0"/>
  </sheetViews>
  <sheetFormatPr defaultRowHeight="14.25"/>
  <cols>
    <col min="1" max="2" width="27.25" bestFit="1" customWidth="1"/>
    <col min="3" max="3" width="4.5" bestFit="1" customWidth="1"/>
  </cols>
  <sheetData>
    <row r="1" spans="1:3">
      <c r="A1" s="10" t="s">
        <v>109</v>
      </c>
    </row>
    <row r="4" spans="1:3">
      <c r="A4" t="s">
        <v>2681</v>
      </c>
      <c r="B4" t="s">
        <v>3986</v>
      </c>
      <c r="C4" t="s">
        <v>2532</v>
      </c>
    </row>
    <row r="5" spans="1:3">
      <c r="A5" t="s">
        <v>2683</v>
      </c>
      <c r="B5" t="s">
        <v>3987</v>
      </c>
      <c r="C5" t="s">
        <v>2497</v>
      </c>
    </row>
    <row r="6" spans="1:3">
      <c r="A6" t="s">
        <v>2287</v>
      </c>
      <c r="B6" t="s">
        <v>3988</v>
      </c>
      <c r="C6" t="s">
        <v>2991</v>
      </c>
    </row>
    <row r="7" spans="1:3">
      <c r="A7" t="s">
        <v>3989</v>
      </c>
      <c r="B7" t="s">
        <v>3990</v>
      </c>
      <c r="C7" t="s">
        <v>3499</v>
      </c>
    </row>
    <row r="8" spans="1:3">
      <c r="A8" t="s">
        <v>2289</v>
      </c>
      <c r="B8" t="s">
        <v>3991</v>
      </c>
      <c r="C8" t="s">
        <v>3040</v>
      </c>
    </row>
    <row r="9" spans="1:3">
      <c r="A9" t="s">
        <v>2292</v>
      </c>
      <c r="B9" t="s">
        <v>3992</v>
      </c>
      <c r="C9" t="s">
        <v>2913</v>
      </c>
    </row>
    <row r="10" spans="1:3">
      <c r="A10" t="s">
        <v>2296</v>
      </c>
      <c r="B10" t="s">
        <v>3993</v>
      </c>
      <c r="C10" t="s">
        <v>2591</v>
      </c>
    </row>
    <row r="11" spans="1:3">
      <c r="A11" t="s">
        <v>2300</v>
      </c>
      <c r="B11" t="s">
        <v>3994</v>
      </c>
      <c r="C11" t="s">
        <v>3313</v>
      </c>
    </row>
    <row r="12" spans="1:3">
      <c r="A12" t="s">
        <v>2304</v>
      </c>
      <c r="B12" t="s">
        <v>3995</v>
      </c>
      <c r="C12" t="s">
        <v>3326</v>
      </c>
    </row>
    <row r="13" spans="1:3">
      <c r="A13" t="s">
        <v>2309</v>
      </c>
      <c r="B13" t="s">
        <v>3996</v>
      </c>
      <c r="C13" t="s">
        <v>2423</v>
      </c>
    </row>
    <row r="14" spans="1:3">
      <c r="A14" t="s">
        <v>2314</v>
      </c>
      <c r="B14" t="s">
        <v>3997</v>
      </c>
      <c r="C14" t="s">
        <v>3907</v>
      </c>
    </row>
    <row r="15" spans="1:3">
      <c r="A15" t="s">
        <v>2317</v>
      </c>
      <c r="B15" t="s">
        <v>3998</v>
      </c>
      <c r="C15" t="s">
        <v>2647</v>
      </c>
    </row>
    <row r="16" spans="1:3">
      <c r="A16" t="s">
        <v>2322</v>
      </c>
      <c r="B16" t="s">
        <v>3999</v>
      </c>
      <c r="C16" t="s">
        <v>3220</v>
      </c>
    </row>
    <row r="17" spans="1:3">
      <c r="A17" t="s">
        <v>2709</v>
      </c>
      <c r="B17" t="s">
        <v>4000</v>
      </c>
      <c r="C17" t="s">
        <v>2553</v>
      </c>
    </row>
    <row r="18" spans="1:3">
      <c r="A18" t="s">
        <v>2324</v>
      </c>
      <c r="B18" t="s">
        <v>4001</v>
      </c>
      <c r="C18" t="s">
        <v>2933</v>
      </c>
    </row>
    <row r="19" spans="1:3">
      <c r="A19" t="s">
        <v>2328</v>
      </c>
      <c r="B19" t="s">
        <v>4002</v>
      </c>
      <c r="C19" t="s">
        <v>2820</v>
      </c>
    </row>
    <row r="20" spans="1:3">
      <c r="A20" t="s">
        <v>2333</v>
      </c>
      <c r="B20" t="s">
        <v>4003</v>
      </c>
      <c r="C20" t="s">
        <v>3604</v>
      </c>
    </row>
    <row r="21" spans="1:3">
      <c r="A21" t="s">
        <v>2335</v>
      </c>
      <c r="B21" t="s">
        <v>4004</v>
      </c>
      <c r="C21" t="s">
        <v>2514</v>
      </c>
    </row>
    <row r="22" spans="1:3">
      <c r="A22" t="s">
        <v>2340</v>
      </c>
      <c r="B22" t="s">
        <v>4005</v>
      </c>
      <c r="C22" t="s">
        <v>2434</v>
      </c>
    </row>
    <row r="23" spans="1:3">
      <c r="A23" t="s">
        <v>2343</v>
      </c>
      <c r="B23" t="s">
        <v>4006</v>
      </c>
      <c r="C23" t="s">
        <v>2684</v>
      </c>
    </row>
    <row r="24" spans="1:3">
      <c r="A24" t="s">
        <v>2346</v>
      </c>
      <c r="B24" t="s">
        <v>4007</v>
      </c>
      <c r="C24" t="s">
        <v>3908</v>
      </c>
    </row>
    <row r="25" spans="1:3">
      <c r="A25" t="s">
        <v>2351</v>
      </c>
      <c r="B25" t="s">
        <v>4008</v>
      </c>
      <c r="C25" t="s">
        <v>2614</v>
      </c>
    </row>
    <row r="26" spans="1:3">
      <c r="A26" t="s">
        <v>4009</v>
      </c>
      <c r="B26" t="s">
        <v>4010</v>
      </c>
      <c r="C26" t="s">
        <v>3221</v>
      </c>
    </row>
    <row r="27" spans="1:3">
      <c r="A27" t="s">
        <v>2356</v>
      </c>
      <c r="B27" t="s">
        <v>4011</v>
      </c>
      <c r="C27" t="s">
        <v>2617</v>
      </c>
    </row>
    <row r="28" spans="1:3">
      <c r="A28" t="s">
        <v>2358</v>
      </c>
      <c r="B28" t="s">
        <v>4012</v>
      </c>
      <c r="C28" t="s">
        <v>3909</v>
      </c>
    </row>
    <row r="29" spans="1:3">
      <c r="A29" t="s">
        <v>2359</v>
      </c>
      <c r="B29" t="s">
        <v>4013</v>
      </c>
      <c r="C29" t="s">
        <v>2550</v>
      </c>
    </row>
    <row r="30" spans="1:3">
      <c r="A30" t="s">
        <v>2360</v>
      </c>
      <c r="B30" t="s">
        <v>4014</v>
      </c>
      <c r="C30" t="s">
        <v>2567</v>
      </c>
    </row>
    <row r="31" spans="1:3">
      <c r="A31" t="s">
        <v>2731</v>
      </c>
      <c r="B31" t="s">
        <v>4015</v>
      </c>
      <c r="C31" t="s">
        <v>3148</v>
      </c>
    </row>
    <row r="32" spans="1:3">
      <c r="A32" t="s">
        <v>2361</v>
      </c>
      <c r="B32" t="s">
        <v>4016</v>
      </c>
      <c r="C32" t="s">
        <v>2845</v>
      </c>
    </row>
    <row r="33" spans="1:3">
      <c r="A33" t="s">
        <v>2734</v>
      </c>
      <c r="B33" t="s">
        <v>4017</v>
      </c>
      <c r="C33" t="s">
        <v>3156</v>
      </c>
    </row>
    <row r="34" spans="1:3">
      <c r="A34" t="s">
        <v>2366</v>
      </c>
      <c r="B34" t="s">
        <v>4018</v>
      </c>
      <c r="C34" t="s">
        <v>2299</v>
      </c>
    </row>
    <row r="35" spans="1:3">
      <c r="A35" t="s">
        <v>2368</v>
      </c>
      <c r="B35" t="s">
        <v>4019</v>
      </c>
      <c r="C35" t="s">
        <v>2716</v>
      </c>
    </row>
    <row r="36" spans="1:3">
      <c r="A36" t="s">
        <v>2373</v>
      </c>
      <c r="B36" t="s">
        <v>4020</v>
      </c>
      <c r="C36" t="s">
        <v>3365</v>
      </c>
    </row>
    <row r="37" spans="1:3">
      <c r="A37" t="s">
        <v>2378</v>
      </c>
      <c r="B37" t="s">
        <v>4021</v>
      </c>
      <c r="C37" t="s">
        <v>2529</v>
      </c>
    </row>
    <row r="38" spans="1:3">
      <c r="A38" t="s">
        <v>2745</v>
      </c>
      <c r="B38" t="s">
        <v>4022</v>
      </c>
      <c r="C38" t="s">
        <v>3910</v>
      </c>
    </row>
    <row r="39" spans="1:3">
      <c r="A39" t="s">
        <v>2382</v>
      </c>
      <c r="B39" t="s">
        <v>4023</v>
      </c>
      <c r="C39" t="s">
        <v>2499</v>
      </c>
    </row>
    <row r="40" spans="1:3">
      <c r="A40" t="s">
        <v>2387</v>
      </c>
      <c r="B40" t="s">
        <v>4024</v>
      </c>
      <c r="C40" t="s">
        <v>3285</v>
      </c>
    </row>
    <row r="41" spans="1:3">
      <c r="A41" t="s">
        <v>4025</v>
      </c>
      <c r="B41" s="10" t="s">
        <v>111</v>
      </c>
      <c r="C41" t="s">
        <v>3911</v>
      </c>
    </row>
    <row r="42" spans="1:3">
      <c r="A42" t="s">
        <v>2395</v>
      </c>
      <c r="B42" t="s">
        <v>4027</v>
      </c>
      <c r="C42" t="s">
        <v>3554</v>
      </c>
    </row>
    <row r="43" spans="1:3">
      <c r="A43" t="s">
        <v>2396</v>
      </c>
      <c r="B43" t="s">
        <v>4028</v>
      </c>
      <c r="C43" t="s">
        <v>3912</v>
      </c>
    </row>
    <row r="44" spans="1:3">
      <c r="A44" t="s">
        <v>4029</v>
      </c>
      <c r="B44" t="s">
        <v>4030</v>
      </c>
      <c r="C44" t="s">
        <v>3293</v>
      </c>
    </row>
    <row r="45" spans="1:3">
      <c r="A45" t="s">
        <v>4031</v>
      </c>
      <c r="B45" t="s">
        <v>4032</v>
      </c>
      <c r="C45" t="s">
        <v>3169</v>
      </c>
    </row>
    <row r="46" spans="1:3">
      <c r="A46" t="s">
        <v>4033</v>
      </c>
      <c r="B46" t="s">
        <v>4034</v>
      </c>
      <c r="C46" t="s">
        <v>2489</v>
      </c>
    </row>
    <row r="47" spans="1:3">
      <c r="A47" t="s">
        <v>4035</v>
      </c>
      <c r="B47" t="s">
        <v>4036</v>
      </c>
      <c r="C47" t="s">
        <v>2687</v>
      </c>
    </row>
    <row r="48" spans="1:3">
      <c r="A48" t="s">
        <v>4037</v>
      </c>
      <c r="B48" t="s">
        <v>4038</v>
      </c>
      <c r="C48" t="s">
        <v>3529</v>
      </c>
    </row>
    <row r="49" spans="1:3">
      <c r="A49" t="s">
        <v>4039</v>
      </c>
      <c r="B49" t="s">
        <v>4040</v>
      </c>
      <c r="C49" t="s">
        <v>2926</v>
      </c>
    </row>
    <row r="50" spans="1:3">
      <c r="A50" t="s">
        <v>4041</v>
      </c>
      <c r="B50" t="s">
        <v>4042</v>
      </c>
      <c r="C50" t="s">
        <v>2747</v>
      </c>
    </row>
    <row r="51" spans="1:3">
      <c r="A51" t="s">
        <v>4043</v>
      </c>
      <c r="B51" t="s">
        <v>4044</v>
      </c>
      <c r="C51" t="s">
        <v>2754</v>
      </c>
    </row>
    <row r="52" spans="1:3">
      <c r="A52" t="s">
        <v>4045</v>
      </c>
      <c r="B52" t="s">
        <v>4046</v>
      </c>
      <c r="C52" t="s">
        <v>2538</v>
      </c>
    </row>
    <row r="53" spans="1:3">
      <c r="A53" t="s">
        <v>2764</v>
      </c>
      <c r="B53" t="s">
        <v>4047</v>
      </c>
      <c r="C53" t="s">
        <v>3971</v>
      </c>
    </row>
    <row r="54" spans="1:3">
      <c r="A54" t="s">
        <v>2767</v>
      </c>
      <c r="B54" t="s">
        <v>4048</v>
      </c>
      <c r="C54" t="s">
        <v>2969</v>
      </c>
    </row>
    <row r="55" spans="1:3">
      <c r="A55" t="s">
        <v>2406</v>
      </c>
      <c r="B55" t="s">
        <v>4049</v>
      </c>
      <c r="C55" t="s">
        <v>3419</v>
      </c>
    </row>
    <row r="56" spans="1:3">
      <c r="A56" t="s">
        <v>4050</v>
      </c>
      <c r="B56" s="10" t="s">
        <v>112</v>
      </c>
      <c r="C56" t="s">
        <v>3713</v>
      </c>
    </row>
    <row r="57" spans="1:3">
      <c r="A57" t="s">
        <v>3024</v>
      </c>
      <c r="B57" t="s">
        <v>4052</v>
      </c>
      <c r="C57" t="s">
        <v>3972</v>
      </c>
    </row>
    <row r="58" spans="1:3">
      <c r="A58" t="s">
        <v>2408</v>
      </c>
      <c r="B58" t="s">
        <v>4053</v>
      </c>
      <c r="C58" t="s">
        <v>2902</v>
      </c>
    </row>
    <row r="59" spans="1:3">
      <c r="A59" t="s">
        <v>4054</v>
      </c>
      <c r="B59" t="s">
        <v>4055</v>
      </c>
      <c r="C59" t="s">
        <v>3693</v>
      </c>
    </row>
    <row r="60" spans="1:3">
      <c r="A60" t="s">
        <v>2775</v>
      </c>
      <c r="B60" t="s">
        <v>4056</v>
      </c>
      <c r="C60" t="s">
        <v>2780</v>
      </c>
    </row>
    <row r="61" spans="1:3">
      <c r="A61" t="s">
        <v>4057</v>
      </c>
      <c r="B61" t="s">
        <v>4058</v>
      </c>
      <c r="C61" t="s">
        <v>3847</v>
      </c>
    </row>
    <row r="62" spans="1:3">
      <c r="A62" t="s">
        <v>4059</v>
      </c>
      <c r="B62" t="s">
        <v>4060</v>
      </c>
      <c r="C62" t="s">
        <v>3324</v>
      </c>
    </row>
    <row r="63" spans="1:3">
      <c r="A63" t="s">
        <v>4061</v>
      </c>
      <c r="B63" t="s">
        <v>4062</v>
      </c>
      <c r="C63" t="s">
        <v>4063</v>
      </c>
    </row>
    <row r="64" spans="1:3">
      <c r="A64" t="s">
        <v>4064</v>
      </c>
      <c r="B64" t="s">
        <v>4065</v>
      </c>
      <c r="C64" t="s">
        <v>2692</v>
      </c>
    </row>
    <row r="65" spans="1:3">
      <c r="A65" t="s">
        <v>2907</v>
      </c>
      <c r="B65" t="s">
        <v>4066</v>
      </c>
      <c r="C65" t="s">
        <v>3869</v>
      </c>
    </row>
    <row r="66" spans="1:3">
      <c r="A66" t="s">
        <v>2777</v>
      </c>
      <c r="B66" t="s">
        <v>4067</v>
      </c>
      <c r="C66" t="s">
        <v>3291</v>
      </c>
    </row>
    <row r="67" spans="1:3">
      <c r="A67" t="s">
        <v>2410</v>
      </c>
      <c r="B67" t="s">
        <v>4068</v>
      </c>
      <c r="C67" t="s">
        <v>3039</v>
      </c>
    </row>
    <row r="68" spans="1:3">
      <c r="A68" t="s">
        <v>2779</v>
      </c>
      <c r="B68" t="s">
        <v>4069</v>
      </c>
      <c r="C68" t="s">
        <v>4070</v>
      </c>
    </row>
    <row r="69" spans="1:3">
      <c r="A69" t="s">
        <v>2781</v>
      </c>
      <c r="B69" t="s">
        <v>4071</v>
      </c>
      <c r="C69" t="s">
        <v>3029</v>
      </c>
    </row>
    <row r="70" spans="1:3">
      <c r="A70" t="s">
        <v>2784</v>
      </c>
      <c r="B70" t="s">
        <v>4072</v>
      </c>
      <c r="C70" t="s">
        <v>4073</v>
      </c>
    </row>
    <row r="71" spans="1:3">
      <c r="A71" t="s">
        <v>2787</v>
      </c>
      <c r="B71" t="s">
        <v>4074</v>
      </c>
      <c r="C71" t="s">
        <v>2301</v>
      </c>
    </row>
    <row r="72" spans="1:3">
      <c r="A72" t="s">
        <v>2789</v>
      </c>
      <c r="B72" t="s">
        <v>4075</v>
      </c>
      <c r="C72" t="s">
        <v>3802</v>
      </c>
    </row>
    <row r="73" spans="1:3">
      <c r="A73" t="s">
        <v>2411</v>
      </c>
      <c r="B73" t="s">
        <v>4076</v>
      </c>
      <c r="C73" t="s">
        <v>3011</v>
      </c>
    </row>
    <row r="74" spans="1:3">
      <c r="A74" t="s">
        <v>2791</v>
      </c>
      <c r="B74" t="s">
        <v>4077</v>
      </c>
      <c r="C74" t="s">
        <v>2391</v>
      </c>
    </row>
    <row r="75" spans="1:3">
      <c r="A75" t="s">
        <v>2413</v>
      </c>
      <c r="B75" t="s">
        <v>4078</v>
      </c>
      <c r="C75" t="s">
        <v>3536</v>
      </c>
    </row>
    <row r="76" spans="1:3">
      <c r="A76" t="s">
        <v>2415</v>
      </c>
      <c r="B76" t="s">
        <v>4079</v>
      </c>
      <c r="C76" t="s">
        <v>2786</v>
      </c>
    </row>
    <row r="77" spans="1:3">
      <c r="A77" t="s">
        <v>2417</v>
      </c>
      <c r="B77" t="s">
        <v>4080</v>
      </c>
      <c r="C77" t="s">
        <v>2744</v>
      </c>
    </row>
    <row r="78" spans="1:3">
      <c r="A78" t="s">
        <v>2422</v>
      </c>
      <c r="B78" t="s">
        <v>4081</v>
      </c>
      <c r="C78" t="s">
        <v>3476</v>
      </c>
    </row>
    <row r="79" spans="1:3">
      <c r="A79" t="s">
        <v>2424</v>
      </c>
      <c r="B79" t="s">
        <v>4082</v>
      </c>
      <c r="C79" t="s">
        <v>2776</v>
      </c>
    </row>
    <row r="80" spans="1:3">
      <c r="A80" t="s">
        <v>4083</v>
      </c>
      <c r="B80" t="s">
        <v>4084</v>
      </c>
      <c r="C80" t="s">
        <v>3165</v>
      </c>
    </row>
    <row r="81" spans="1:3">
      <c r="A81" t="s">
        <v>2429</v>
      </c>
      <c r="B81" t="s">
        <v>4085</v>
      </c>
      <c r="C81" t="s">
        <v>3180</v>
      </c>
    </row>
    <row r="82" spans="1:3">
      <c r="A82" t="s">
        <v>2430</v>
      </c>
      <c r="B82" t="s">
        <v>4086</v>
      </c>
      <c r="C82" t="s">
        <v>3477</v>
      </c>
    </row>
    <row r="83" spans="1:3">
      <c r="A83" t="s">
        <v>2432</v>
      </c>
      <c r="B83" t="s">
        <v>4087</v>
      </c>
      <c r="C83" t="s">
        <v>2530</v>
      </c>
    </row>
    <row r="84" spans="1:3">
      <c r="A84" t="s">
        <v>2799</v>
      </c>
      <c r="B84" t="s">
        <v>4088</v>
      </c>
      <c r="C84" t="s">
        <v>2769</v>
      </c>
    </row>
    <row r="85" spans="1:3">
      <c r="A85" t="s">
        <v>4089</v>
      </c>
      <c r="B85" t="s">
        <v>4090</v>
      </c>
      <c r="C85" t="s">
        <v>2682</v>
      </c>
    </row>
    <row r="86" spans="1:3">
      <c r="A86" t="s">
        <v>2801</v>
      </c>
      <c r="B86" t="s">
        <v>4091</v>
      </c>
      <c r="C86" t="s">
        <v>3325</v>
      </c>
    </row>
    <row r="87" spans="1:3">
      <c r="A87" t="s">
        <v>2920</v>
      </c>
      <c r="B87" t="s">
        <v>4092</v>
      </c>
      <c r="C87" t="s">
        <v>3789</v>
      </c>
    </row>
    <row r="88" spans="1:3">
      <c r="A88" t="s">
        <v>2436</v>
      </c>
      <c r="B88" t="s">
        <v>4093</v>
      </c>
      <c r="C88" t="s">
        <v>4094</v>
      </c>
    </row>
    <row r="89" spans="1:3">
      <c r="A89" t="s">
        <v>4095</v>
      </c>
      <c r="B89" t="s">
        <v>4096</v>
      </c>
      <c r="C89" t="s">
        <v>2584</v>
      </c>
    </row>
    <row r="90" spans="1:3">
      <c r="A90" t="s">
        <v>4097</v>
      </c>
      <c r="B90" t="s">
        <v>4098</v>
      </c>
      <c r="C90" t="s">
        <v>2618</v>
      </c>
    </row>
    <row r="91" spans="1:3">
      <c r="A91" t="s">
        <v>4099</v>
      </c>
      <c r="B91" t="s">
        <v>4100</v>
      </c>
      <c r="C91" t="s">
        <v>4101</v>
      </c>
    </row>
    <row r="92" spans="1:3">
      <c r="A92" t="s">
        <v>2438</v>
      </c>
      <c r="B92" t="s">
        <v>4102</v>
      </c>
      <c r="C92" t="s">
        <v>4103</v>
      </c>
    </row>
    <row r="93" spans="1:3">
      <c r="A93" t="s">
        <v>2805</v>
      </c>
      <c r="B93" t="s">
        <v>4104</v>
      </c>
      <c r="C93" t="s">
        <v>4105</v>
      </c>
    </row>
    <row r="94" spans="1:3">
      <c r="A94" t="s">
        <v>2440</v>
      </c>
      <c r="B94" t="s">
        <v>4106</v>
      </c>
      <c r="C94" t="s">
        <v>4107</v>
      </c>
    </row>
    <row r="95" spans="1:3">
      <c r="A95" t="s">
        <v>2808</v>
      </c>
      <c r="B95" t="s">
        <v>4108</v>
      </c>
      <c r="C95" t="s">
        <v>3300</v>
      </c>
    </row>
    <row r="96" spans="1:3">
      <c r="A96" t="s">
        <v>2443</v>
      </c>
      <c r="B96" t="s">
        <v>4109</v>
      </c>
      <c r="C96" t="s">
        <v>4110</v>
      </c>
    </row>
    <row r="97" spans="1:3">
      <c r="A97" t="s">
        <v>4111</v>
      </c>
      <c r="B97" t="s">
        <v>4112</v>
      </c>
      <c r="C97" t="s">
        <v>4113</v>
      </c>
    </row>
    <row r="98" spans="1:3">
      <c r="A98" t="s">
        <v>2447</v>
      </c>
      <c r="B98" t="s">
        <v>4114</v>
      </c>
      <c r="C98" t="s">
        <v>3321</v>
      </c>
    </row>
    <row r="99" spans="1:3">
      <c r="A99" t="s">
        <v>2448</v>
      </c>
      <c r="B99" t="s">
        <v>4115</v>
      </c>
      <c r="C99" t="s">
        <v>4116</v>
      </c>
    </row>
    <row r="100" spans="1:3">
      <c r="A100" t="s">
        <v>2449</v>
      </c>
      <c r="B100" t="s">
        <v>4117</v>
      </c>
      <c r="C100" t="s">
        <v>2730</v>
      </c>
    </row>
    <row r="101" spans="1:3">
      <c r="A101" t="s">
        <v>2929</v>
      </c>
      <c r="B101" t="s">
        <v>4118</v>
      </c>
      <c r="C101" t="s">
        <v>4119</v>
      </c>
    </row>
    <row r="102" spans="1:3">
      <c r="A102" t="s">
        <v>2811</v>
      </c>
      <c r="B102" t="s">
        <v>4120</v>
      </c>
      <c r="C102" t="s">
        <v>2770</v>
      </c>
    </row>
    <row r="103" spans="1:3">
      <c r="A103" t="s">
        <v>2452</v>
      </c>
      <c r="B103" t="s">
        <v>4121</v>
      </c>
      <c r="C103" t="s">
        <v>3304</v>
      </c>
    </row>
    <row r="104" spans="1:3">
      <c r="A104" t="s">
        <v>4122</v>
      </c>
      <c r="B104" t="s">
        <v>4123</v>
      </c>
      <c r="C104" t="s">
        <v>4124</v>
      </c>
    </row>
    <row r="105" spans="1:3">
      <c r="A105" t="s">
        <v>2454</v>
      </c>
      <c r="B105" t="s">
        <v>4125</v>
      </c>
      <c r="C105" t="s">
        <v>4126</v>
      </c>
    </row>
    <row r="106" spans="1:3">
      <c r="A106" t="s">
        <v>2814</v>
      </c>
      <c r="B106" t="s">
        <v>4127</v>
      </c>
      <c r="C106" t="s">
        <v>4128</v>
      </c>
    </row>
    <row r="107" spans="1:3">
      <c r="A107" t="s">
        <v>2816</v>
      </c>
      <c r="B107" t="s">
        <v>4129</v>
      </c>
      <c r="C107" t="s">
        <v>2782</v>
      </c>
    </row>
    <row r="108" spans="1:3">
      <c r="A108" t="s">
        <v>4130</v>
      </c>
      <c r="B108" t="s">
        <v>4131</v>
      </c>
      <c r="C108" t="s">
        <v>2996</v>
      </c>
    </row>
    <row r="109" spans="1:3">
      <c r="A109" t="s">
        <v>2455</v>
      </c>
      <c r="B109" t="s">
        <v>4132</v>
      </c>
      <c r="C109" t="s">
        <v>4133</v>
      </c>
    </row>
    <row r="110" spans="1:3">
      <c r="A110" t="s">
        <v>2817</v>
      </c>
      <c r="B110" t="s">
        <v>4134</v>
      </c>
      <c r="C110" t="s">
        <v>2911</v>
      </c>
    </row>
    <row r="111" spans="1:3">
      <c r="A111" t="s">
        <v>4135</v>
      </c>
      <c r="B111" t="s">
        <v>4136</v>
      </c>
      <c r="C111" t="s">
        <v>4137</v>
      </c>
    </row>
    <row r="112" spans="1:3">
      <c r="A112" t="s">
        <v>4138</v>
      </c>
      <c r="B112" t="s">
        <v>4139</v>
      </c>
      <c r="C112" t="s">
        <v>3507</v>
      </c>
    </row>
    <row r="113" spans="1:3">
      <c r="A113" t="s">
        <v>2456</v>
      </c>
      <c r="B113" t="s">
        <v>4140</v>
      </c>
      <c r="C113" t="s">
        <v>4141</v>
      </c>
    </row>
    <row r="114" spans="1:3">
      <c r="A114" t="s">
        <v>2461</v>
      </c>
      <c r="B114" t="s">
        <v>4142</v>
      </c>
      <c r="C114" t="s">
        <v>4143</v>
      </c>
    </row>
    <row r="115" spans="1:3">
      <c r="A115" t="s">
        <v>2466</v>
      </c>
      <c r="B115" t="s">
        <v>4144</v>
      </c>
      <c r="C115" t="s">
        <v>4145</v>
      </c>
    </row>
    <row r="116" spans="1:3">
      <c r="A116" t="s">
        <v>3062</v>
      </c>
      <c r="B116" t="s">
        <v>4146</v>
      </c>
      <c r="C116" t="s">
        <v>2866</v>
      </c>
    </row>
    <row r="117" spans="1:3">
      <c r="A117" t="s">
        <v>2475</v>
      </c>
      <c r="B117" t="s">
        <v>4147</v>
      </c>
      <c r="C117" t="s">
        <v>3072</v>
      </c>
    </row>
    <row r="118" spans="1:3">
      <c r="A118" t="s">
        <v>2480</v>
      </c>
      <c r="B118" t="s">
        <v>4148</v>
      </c>
      <c r="C118" t="s">
        <v>2518</v>
      </c>
    </row>
    <row r="119" spans="1:3">
      <c r="A119" t="s">
        <v>2481</v>
      </c>
      <c r="B119" t="s">
        <v>4149</v>
      </c>
      <c r="C119" t="s">
        <v>3410</v>
      </c>
    </row>
    <row r="120" spans="1:3">
      <c r="A120" t="s">
        <v>2486</v>
      </c>
      <c r="B120" t="s">
        <v>4150</v>
      </c>
      <c r="C120" t="s">
        <v>4151</v>
      </c>
    </row>
    <row r="121" spans="1:3">
      <c r="A121" t="s">
        <v>2491</v>
      </c>
      <c r="B121" t="s">
        <v>4152</v>
      </c>
      <c r="C121" t="s">
        <v>3095</v>
      </c>
    </row>
    <row r="122" spans="1:3">
      <c r="A122" t="s">
        <v>2496</v>
      </c>
      <c r="B122" t="s">
        <v>4153</v>
      </c>
      <c r="C122" t="s">
        <v>3860</v>
      </c>
    </row>
    <row r="123" spans="1:3">
      <c r="A123" t="s">
        <v>2498</v>
      </c>
      <c r="B123" t="s">
        <v>4154</v>
      </c>
      <c r="C123" t="s">
        <v>2571</v>
      </c>
    </row>
    <row r="124" spans="1:3">
      <c r="A124" t="s">
        <v>2500</v>
      </c>
      <c r="B124" t="s">
        <v>4155</v>
      </c>
      <c r="C124" t="s">
        <v>4156</v>
      </c>
    </row>
    <row r="125" spans="1:3">
      <c r="A125" t="s">
        <v>2504</v>
      </c>
      <c r="B125" t="s">
        <v>4157</v>
      </c>
      <c r="C125" t="s">
        <v>4158</v>
      </c>
    </row>
    <row r="126" spans="1:3">
      <c r="A126" t="s">
        <v>4159</v>
      </c>
      <c r="B126" t="s">
        <v>4160</v>
      </c>
      <c r="C126" t="s">
        <v>4161</v>
      </c>
    </row>
    <row r="127" spans="1:3">
      <c r="A127" t="s">
        <v>2505</v>
      </c>
      <c r="B127" t="s">
        <v>4162</v>
      </c>
      <c r="C127" t="s">
        <v>4163</v>
      </c>
    </row>
    <row r="128" spans="1:3">
      <c r="A128" t="s">
        <v>2510</v>
      </c>
      <c r="B128" t="s">
        <v>4164</v>
      </c>
      <c r="C128" t="s">
        <v>2785</v>
      </c>
    </row>
    <row r="129" spans="1:3">
      <c r="A129" t="s">
        <v>2512</v>
      </c>
      <c r="B129" t="s">
        <v>4165</v>
      </c>
      <c r="C129" t="s">
        <v>2916</v>
      </c>
    </row>
    <row r="130" spans="1:3">
      <c r="A130" t="s">
        <v>2516</v>
      </c>
      <c r="B130" t="s">
        <v>4166</v>
      </c>
      <c r="C130" t="s">
        <v>3798</v>
      </c>
    </row>
    <row r="131" spans="1:3">
      <c r="A131" t="s">
        <v>2517</v>
      </c>
      <c r="B131" t="s">
        <v>4167</v>
      </c>
      <c r="C131" t="s">
        <v>4168</v>
      </c>
    </row>
    <row r="132" spans="1:3">
      <c r="A132" t="s">
        <v>3105</v>
      </c>
      <c r="B132" t="s">
        <v>4169</v>
      </c>
      <c r="C132" t="s">
        <v>2728</v>
      </c>
    </row>
    <row r="133" spans="1:3">
      <c r="A133" t="s">
        <v>2525</v>
      </c>
      <c r="B133" t="s">
        <v>4170</v>
      </c>
      <c r="C133" t="s">
        <v>4171</v>
      </c>
    </row>
    <row r="134" spans="1:3">
      <c r="A134" t="s">
        <v>2523</v>
      </c>
      <c r="B134" t="s">
        <v>4172</v>
      </c>
      <c r="C134" t="s">
        <v>3035</v>
      </c>
    </row>
    <row r="135" spans="1:3">
      <c r="A135" t="s">
        <v>2521</v>
      </c>
      <c r="B135" t="s">
        <v>4173</v>
      </c>
      <c r="C135" t="s">
        <v>2932</v>
      </c>
    </row>
    <row r="136" spans="1:3">
      <c r="A136" t="s">
        <v>2527</v>
      </c>
      <c r="B136" t="s">
        <v>4174</v>
      </c>
      <c r="C136" t="s">
        <v>2691</v>
      </c>
    </row>
    <row r="137" spans="1:3">
      <c r="A137" t="s">
        <v>2531</v>
      </c>
      <c r="B137" t="s">
        <v>4175</v>
      </c>
      <c r="C137" t="s">
        <v>2973</v>
      </c>
    </row>
    <row r="138" spans="1:3">
      <c r="A138" t="s">
        <v>2535</v>
      </c>
      <c r="B138" t="s">
        <v>4176</v>
      </c>
      <c r="C138" t="s">
        <v>4177</v>
      </c>
    </row>
    <row r="139" spans="1:3">
      <c r="A139" t="s">
        <v>3117</v>
      </c>
      <c r="B139" t="s">
        <v>4178</v>
      </c>
      <c r="C139" t="s">
        <v>4179</v>
      </c>
    </row>
    <row r="140" spans="1:3">
      <c r="A140" t="s">
        <v>2537</v>
      </c>
      <c r="B140" t="s">
        <v>4180</v>
      </c>
      <c r="C140" t="s">
        <v>2416</v>
      </c>
    </row>
    <row r="141" spans="1:3">
      <c r="A141" t="s">
        <v>2542</v>
      </c>
      <c r="B141" t="s">
        <v>4181</v>
      </c>
      <c r="C141" t="s">
        <v>3305</v>
      </c>
    </row>
    <row r="142" spans="1:3">
      <c r="A142" t="s">
        <v>3126</v>
      </c>
      <c r="B142" t="s">
        <v>4182</v>
      </c>
      <c r="C142" t="s">
        <v>3315</v>
      </c>
    </row>
    <row r="143" spans="1:3">
      <c r="A143" t="s">
        <v>4183</v>
      </c>
      <c r="B143" t="s">
        <v>4184</v>
      </c>
      <c r="C143" t="s">
        <v>4185</v>
      </c>
    </row>
    <row r="144" spans="1:3">
      <c r="A144" t="s">
        <v>2547</v>
      </c>
      <c r="B144" t="s">
        <v>4186</v>
      </c>
      <c r="C144" t="s">
        <v>4187</v>
      </c>
    </row>
    <row r="145" spans="1:3">
      <c r="A145" t="s">
        <v>4188</v>
      </c>
      <c r="B145" t="s">
        <v>4189</v>
      </c>
      <c r="C145" t="s">
        <v>3520</v>
      </c>
    </row>
    <row r="146" spans="1:3">
      <c r="A146" t="s">
        <v>4190</v>
      </c>
      <c r="B146" t="s">
        <v>4191</v>
      </c>
      <c r="C146" t="s">
        <v>3113</v>
      </c>
    </row>
    <row r="147" spans="1:3">
      <c r="A147" t="s">
        <v>3377</v>
      </c>
      <c r="B147" t="s">
        <v>4192</v>
      </c>
      <c r="C147" t="s">
        <v>3710</v>
      </c>
    </row>
    <row r="148" spans="1:3">
      <c r="A148" t="s">
        <v>2549</v>
      </c>
      <c r="B148" t="s">
        <v>4193</v>
      </c>
      <c r="C148" t="s">
        <v>3027</v>
      </c>
    </row>
    <row r="149" spans="1:3">
      <c r="A149" t="s">
        <v>3127</v>
      </c>
      <c r="B149" t="s">
        <v>4194</v>
      </c>
      <c r="C149" t="s">
        <v>2908</v>
      </c>
    </row>
    <row r="150" spans="1:3">
      <c r="A150" t="s">
        <v>4195</v>
      </c>
      <c r="B150" t="s">
        <v>4196</v>
      </c>
      <c r="C150" t="s">
        <v>4197</v>
      </c>
    </row>
    <row r="151" spans="1:3">
      <c r="A151" t="s">
        <v>2560</v>
      </c>
      <c r="B151" t="s">
        <v>4198</v>
      </c>
      <c r="C151" t="s">
        <v>4199</v>
      </c>
    </row>
    <row r="152" spans="1:3">
      <c r="A152" t="s">
        <v>4200</v>
      </c>
      <c r="B152" t="s">
        <v>4201</v>
      </c>
      <c r="C152" t="s">
        <v>4202</v>
      </c>
    </row>
    <row r="153" spans="1:3">
      <c r="A153" t="s">
        <v>3690</v>
      </c>
      <c r="B153" t="s">
        <v>4203</v>
      </c>
      <c r="C153" t="s">
        <v>3038</v>
      </c>
    </row>
    <row r="154" spans="1:3">
      <c r="A154" t="s">
        <v>3381</v>
      </c>
      <c r="B154" t="s">
        <v>4204</v>
      </c>
      <c r="C154" t="s">
        <v>3260</v>
      </c>
    </row>
    <row r="155" spans="1:3">
      <c r="A155" t="s">
        <v>2563</v>
      </c>
      <c r="B155" t="s">
        <v>4205</v>
      </c>
      <c r="C155" t="s">
        <v>4206</v>
      </c>
    </row>
    <row r="156" spans="1:3">
      <c r="A156" t="s">
        <v>3138</v>
      </c>
      <c r="B156" t="s">
        <v>4207</v>
      </c>
      <c r="C156" t="s">
        <v>4208</v>
      </c>
    </row>
    <row r="157" spans="1:3">
      <c r="A157" t="s">
        <v>4209</v>
      </c>
      <c r="B157" t="s">
        <v>4210</v>
      </c>
      <c r="C157" t="s">
        <v>3114</v>
      </c>
    </row>
    <row r="158" spans="1:3">
      <c r="A158" t="s">
        <v>4211</v>
      </c>
      <c r="B158" t="s">
        <v>4212</v>
      </c>
      <c r="C158" t="s">
        <v>3289</v>
      </c>
    </row>
    <row r="159" spans="1:3">
      <c r="A159" t="s">
        <v>4213</v>
      </c>
      <c r="B159" t="s">
        <v>4214</v>
      </c>
      <c r="C159" t="s">
        <v>4215</v>
      </c>
    </row>
    <row r="160" spans="1:3">
      <c r="A160" t="s">
        <v>4216</v>
      </c>
      <c r="B160" t="s">
        <v>4217</v>
      </c>
      <c r="C160" t="s">
        <v>3567</v>
      </c>
    </row>
    <row r="161" spans="1:3">
      <c r="A161" t="s">
        <v>3146</v>
      </c>
      <c r="B161" t="s">
        <v>4218</v>
      </c>
      <c r="C161" t="s">
        <v>4219</v>
      </c>
    </row>
    <row r="162" spans="1:3">
      <c r="A162" t="s">
        <v>2568</v>
      </c>
      <c r="B162" t="s">
        <v>4220</v>
      </c>
      <c r="C162" t="s">
        <v>3222</v>
      </c>
    </row>
    <row r="163" spans="1:3">
      <c r="A163" t="s">
        <v>3150</v>
      </c>
      <c r="B163" t="s">
        <v>4221</v>
      </c>
      <c r="C163" t="s">
        <v>3179</v>
      </c>
    </row>
    <row r="164" spans="1:3">
      <c r="A164" t="s">
        <v>2573</v>
      </c>
      <c r="B164" t="s">
        <v>4222</v>
      </c>
      <c r="C164" t="s">
        <v>4223</v>
      </c>
    </row>
    <row r="165" spans="1:3">
      <c r="A165" t="s">
        <v>3154</v>
      </c>
      <c r="B165" t="s">
        <v>4224</v>
      </c>
      <c r="C165" t="s">
        <v>3133</v>
      </c>
    </row>
    <row r="166" spans="1:3">
      <c r="A166" t="s">
        <v>2576</v>
      </c>
      <c r="B166" t="s">
        <v>4225</v>
      </c>
      <c r="C166" t="s">
        <v>3100</v>
      </c>
    </row>
    <row r="167" spans="1:3">
      <c r="A167" t="s">
        <v>2577</v>
      </c>
      <c r="B167" t="s">
        <v>4226</v>
      </c>
      <c r="C167" t="s">
        <v>4227</v>
      </c>
    </row>
    <row r="168" spans="1:3">
      <c r="A168" t="s">
        <v>4228</v>
      </c>
      <c r="B168" t="s">
        <v>4229</v>
      </c>
      <c r="C168" t="s">
        <v>4230</v>
      </c>
    </row>
    <row r="169" spans="1:3">
      <c r="A169" t="s">
        <v>2582</v>
      </c>
      <c r="B169" t="s">
        <v>4231</v>
      </c>
      <c r="C169" t="s">
        <v>4232</v>
      </c>
    </row>
    <row r="170" spans="1:3">
      <c r="A170" t="s">
        <v>3401</v>
      </c>
      <c r="B170" t="s">
        <v>4233</v>
      </c>
      <c r="C170" t="s">
        <v>4234</v>
      </c>
    </row>
    <row r="171" spans="1:3">
      <c r="A171" t="s">
        <v>2589</v>
      </c>
      <c r="B171" t="s">
        <v>4235</v>
      </c>
      <c r="C171" t="s">
        <v>4236</v>
      </c>
    </row>
    <row r="172" spans="1:3">
      <c r="A172" t="s">
        <v>2592</v>
      </c>
      <c r="B172" t="s">
        <v>4237</v>
      </c>
      <c r="C172" t="s">
        <v>3665</v>
      </c>
    </row>
    <row r="173" spans="1:3">
      <c r="A173" t="s">
        <v>4238</v>
      </c>
      <c r="B173" t="s">
        <v>4239</v>
      </c>
      <c r="C173" t="s">
        <v>3774</v>
      </c>
    </row>
    <row r="174" spans="1:3">
      <c r="A174" t="s">
        <v>2594</v>
      </c>
      <c r="B174" t="s">
        <v>4240</v>
      </c>
      <c r="C174" t="s">
        <v>2463</v>
      </c>
    </row>
    <row r="175" spans="1:3">
      <c r="A175" t="s">
        <v>3166</v>
      </c>
      <c r="B175" t="s">
        <v>4241</v>
      </c>
      <c r="C175" t="s">
        <v>3106</v>
      </c>
    </row>
    <row r="176" spans="1:3">
      <c r="A176" t="s">
        <v>4242</v>
      </c>
      <c r="B176" t="s">
        <v>4243</v>
      </c>
      <c r="C176" t="s">
        <v>4244</v>
      </c>
    </row>
    <row r="177" spans="1:3">
      <c r="A177" t="s">
        <v>2597</v>
      </c>
      <c r="B177" t="s">
        <v>4245</v>
      </c>
      <c r="C177" t="s">
        <v>4246</v>
      </c>
    </row>
    <row r="178" spans="1:3">
      <c r="A178" t="s">
        <v>2598</v>
      </c>
      <c r="B178" t="s">
        <v>4247</v>
      </c>
      <c r="C178" t="s">
        <v>4248</v>
      </c>
    </row>
    <row r="179" spans="1:3">
      <c r="A179" t="s">
        <v>3601</v>
      </c>
      <c r="B179" t="s">
        <v>4249</v>
      </c>
      <c r="C179" t="s">
        <v>2855</v>
      </c>
    </row>
    <row r="180" spans="1:3">
      <c r="A180" t="s">
        <v>3411</v>
      </c>
      <c r="B180" t="s">
        <v>4250</v>
      </c>
      <c r="C180" t="s">
        <v>2867</v>
      </c>
    </row>
    <row r="181" spans="1:3">
      <c r="A181" t="s">
        <v>4251</v>
      </c>
      <c r="B181" t="s">
        <v>4252</v>
      </c>
      <c r="C181" t="s">
        <v>2524</v>
      </c>
    </row>
    <row r="182" spans="1:3">
      <c r="A182" t="s">
        <v>2599</v>
      </c>
      <c r="B182" t="s">
        <v>4253</v>
      </c>
      <c r="C182" t="s">
        <v>3814</v>
      </c>
    </row>
    <row r="183" spans="1:3">
      <c r="A183" t="s">
        <v>4254</v>
      </c>
      <c r="B183" t="s">
        <v>4255</v>
      </c>
      <c r="C183" t="s">
        <v>4256</v>
      </c>
    </row>
    <row r="184" spans="1:3">
      <c r="A184" t="s">
        <v>4257</v>
      </c>
      <c r="B184" t="s">
        <v>4258</v>
      </c>
      <c r="C184" t="s">
        <v>2865</v>
      </c>
    </row>
    <row r="185" spans="1:3">
      <c r="A185" t="s">
        <v>2601</v>
      </c>
      <c r="B185" t="s">
        <v>4259</v>
      </c>
      <c r="C185" t="s">
        <v>4260</v>
      </c>
    </row>
    <row r="186" spans="1:3">
      <c r="A186" t="s">
        <v>3171</v>
      </c>
      <c r="B186" t="s">
        <v>4261</v>
      </c>
      <c r="C186" t="s">
        <v>4262</v>
      </c>
    </row>
    <row r="187" spans="1:3">
      <c r="A187" t="s">
        <v>4263</v>
      </c>
      <c r="B187" t="s">
        <v>4264</v>
      </c>
      <c r="C187" t="s">
        <v>4265</v>
      </c>
    </row>
    <row r="188" spans="1:3">
      <c r="A188" t="s">
        <v>2603</v>
      </c>
      <c r="B188" t="s">
        <v>0</v>
      </c>
      <c r="C188" t="s">
        <v>2854</v>
      </c>
    </row>
    <row r="189" spans="1:3">
      <c r="A189" t="s">
        <v>1</v>
      </c>
      <c r="B189" t="s">
        <v>2</v>
      </c>
      <c r="C189" t="s">
        <v>3</v>
      </c>
    </row>
    <row r="190" spans="1:3">
      <c r="A190" t="s">
        <v>2605</v>
      </c>
      <c r="B190" t="s">
        <v>4</v>
      </c>
      <c r="C190" t="s">
        <v>2572</v>
      </c>
    </row>
    <row r="191" spans="1:3">
      <c r="A191" t="s">
        <v>2606</v>
      </c>
      <c r="B191" t="s">
        <v>5</v>
      </c>
      <c r="C191" t="s">
        <v>6</v>
      </c>
    </row>
    <row r="192" spans="1:3">
      <c r="A192" t="s">
        <v>2611</v>
      </c>
      <c r="B192" t="s">
        <v>7</v>
      </c>
      <c r="C192" t="s">
        <v>2426</v>
      </c>
    </row>
    <row r="193" spans="1:3">
      <c r="A193" t="s">
        <v>2615</v>
      </c>
      <c r="B193" t="s">
        <v>8</v>
      </c>
      <c r="C193" t="s">
        <v>9</v>
      </c>
    </row>
    <row r="194" spans="1:3">
      <c r="A194" t="s">
        <v>10</v>
      </c>
      <c r="B194" t="s">
        <v>11</v>
      </c>
      <c r="C194" t="s">
        <v>12</v>
      </c>
    </row>
    <row r="195" spans="1:3">
      <c r="A195" t="s">
        <v>13</v>
      </c>
      <c r="B195" t="s">
        <v>14</v>
      </c>
      <c r="C195" t="s">
        <v>2704</v>
      </c>
    </row>
    <row r="196" spans="1:3">
      <c r="A196" t="s">
        <v>15</v>
      </c>
      <c r="B196" t="s">
        <v>16</v>
      </c>
      <c r="C196" t="s">
        <v>17</v>
      </c>
    </row>
    <row r="197" spans="1:3">
      <c r="A197" t="s">
        <v>18</v>
      </c>
      <c r="B197" t="s">
        <v>19</v>
      </c>
      <c r="C197" t="s">
        <v>20</v>
      </c>
    </row>
    <row r="198" spans="1:3">
      <c r="A198" t="s">
        <v>3605</v>
      </c>
      <c r="B198" t="s">
        <v>21</v>
      </c>
      <c r="C198" t="s">
        <v>2575</v>
      </c>
    </row>
    <row r="199" spans="1:3">
      <c r="A199" t="s">
        <v>3417</v>
      </c>
      <c r="B199" t="s">
        <v>22</v>
      </c>
      <c r="C199" t="s">
        <v>2924</v>
      </c>
    </row>
    <row r="200" spans="1:3">
      <c r="A200" t="s">
        <v>3183</v>
      </c>
      <c r="B200" t="s">
        <v>23</v>
      </c>
      <c r="C200" t="s">
        <v>3779</v>
      </c>
    </row>
    <row r="201" spans="1:3">
      <c r="A201" t="s">
        <v>24</v>
      </c>
      <c r="B201" t="s">
        <v>25</v>
      </c>
      <c r="C201" t="s">
        <v>26</v>
      </c>
    </row>
    <row r="202" spans="1:3">
      <c r="A202" t="s">
        <v>3184</v>
      </c>
      <c r="B202" t="s">
        <v>27</v>
      </c>
      <c r="C202" t="s">
        <v>28</v>
      </c>
    </row>
    <row r="203" spans="1:3">
      <c r="A203" t="s">
        <v>2619</v>
      </c>
      <c r="B203" t="s">
        <v>29</v>
      </c>
      <c r="C203" t="s">
        <v>30</v>
      </c>
    </row>
    <row r="204" spans="1:3">
      <c r="A204" t="s">
        <v>3185</v>
      </c>
      <c r="B204" t="s">
        <v>31</v>
      </c>
      <c r="C204" t="s">
        <v>3718</v>
      </c>
    </row>
    <row r="205" spans="1:3">
      <c r="A205" t="s">
        <v>32</v>
      </c>
      <c r="B205" t="s">
        <v>33</v>
      </c>
      <c r="C205" t="s">
        <v>2457</v>
      </c>
    </row>
    <row r="206" spans="1:3">
      <c r="A206" t="s">
        <v>34</v>
      </c>
      <c r="B206" t="s">
        <v>35</v>
      </c>
      <c r="C206" t="s">
        <v>36</v>
      </c>
    </row>
    <row r="207" spans="1:3">
      <c r="A207" t="s">
        <v>37</v>
      </c>
      <c r="B207" t="s">
        <v>38</v>
      </c>
      <c r="C207" t="s">
        <v>39</v>
      </c>
    </row>
    <row r="208" spans="1:3">
      <c r="A208" t="s">
        <v>40</v>
      </c>
      <c r="B208" t="s">
        <v>41</v>
      </c>
      <c r="C208" t="s">
        <v>42</v>
      </c>
    </row>
    <row r="209" spans="1:3">
      <c r="A209" t="s">
        <v>43</v>
      </c>
      <c r="B209" t="s">
        <v>44</v>
      </c>
      <c r="C209" t="s">
        <v>45</v>
      </c>
    </row>
    <row r="210" spans="1:3">
      <c r="A210" t="s">
        <v>2620</v>
      </c>
      <c r="B210" t="s">
        <v>46</v>
      </c>
      <c r="C210" t="s">
        <v>47</v>
      </c>
    </row>
    <row r="211" spans="1:3">
      <c r="A211" t="s">
        <v>2625</v>
      </c>
      <c r="B211" t="s">
        <v>48</v>
      </c>
      <c r="C211" t="s">
        <v>49</v>
      </c>
    </row>
    <row r="212" spans="1:3">
      <c r="A212" t="s">
        <v>3206</v>
      </c>
      <c r="B212" t="s">
        <v>50</v>
      </c>
      <c r="C212" t="s">
        <v>51</v>
      </c>
    </row>
    <row r="213" spans="1:3">
      <c r="A213" t="s">
        <v>52</v>
      </c>
      <c r="B213" t="s">
        <v>53</v>
      </c>
      <c r="C213" t="s">
        <v>54</v>
      </c>
    </row>
    <row r="214" spans="1:3">
      <c r="A214" t="s">
        <v>55</v>
      </c>
      <c r="B214" t="s">
        <v>56</v>
      </c>
      <c r="C214" t="s">
        <v>57</v>
      </c>
    </row>
    <row r="215" spans="1:3">
      <c r="A215" t="s">
        <v>2634</v>
      </c>
      <c r="B215" t="s">
        <v>58</v>
      </c>
      <c r="C215" t="s">
        <v>59</v>
      </c>
    </row>
    <row r="216" spans="1:3">
      <c r="A216" t="s">
        <v>3219</v>
      </c>
      <c r="B216" t="s">
        <v>60</v>
      </c>
      <c r="C216" t="s">
        <v>61</v>
      </c>
    </row>
    <row r="217" spans="1:3">
      <c r="A217" t="s">
        <v>2639</v>
      </c>
      <c r="B217" t="s">
        <v>62</v>
      </c>
      <c r="C217" t="s">
        <v>63</v>
      </c>
    </row>
    <row r="218" spans="1:3">
      <c r="A218" t="s">
        <v>3223</v>
      </c>
      <c r="B218" t="s">
        <v>64</v>
      </c>
      <c r="C218" t="s">
        <v>2420</v>
      </c>
    </row>
    <row r="219" spans="1:3">
      <c r="A219" t="s">
        <v>65</v>
      </c>
      <c r="B219" t="s">
        <v>66</v>
      </c>
      <c r="C219" t="s">
        <v>67</v>
      </c>
    </row>
    <row r="220" spans="1:3">
      <c r="A220" t="s">
        <v>3444</v>
      </c>
      <c r="B220" t="s">
        <v>68</v>
      </c>
      <c r="C220" t="s">
        <v>3460</v>
      </c>
    </row>
    <row r="221" spans="1:3">
      <c r="A221" t="s">
        <v>69</v>
      </c>
      <c r="B221" t="s">
        <v>70</v>
      </c>
      <c r="C221" t="s">
        <v>3398</v>
      </c>
    </row>
    <row r="222" spans="1:3">
      <c r="A222" t="s">
        <v>3741</v>
      </c>
      <c r="B222" t="s">
        <v>71</v>
      </c>
      <c r="C222" t="s">
        <v>72</v>
      </c>
    </row>
    <row r="223" spans="1:3">
      <c r="A223" t="s">
        <v>2640</v>
      </c>
      <c r="B223" t="s">
        <v>73</v>
      </c>
      <c r="C223" t="s">
        <v>2519</v>
      </c>
    </row>
    <row r="224" spans="1:3">
      <c r="A224" t="s">
        <v>74</v>
      </c>
      <c r="B224" t="s">
        <v>75</v>
      </c>
      <c r="C224" t="s">
        <v>3425</v>
      </c>
    </row>
    <row r="225" spans="1:3">
      <c r="A225" t="s">
        <v>2645</v>
      </c>
      <c r="B225" t="s">
        <v>76</v>
      </c>
      <c r="C225" t="s">
        <v>77</v>
      </c>
    </row>
    <row r="226" spans="1:3">
      <c r="A226" t="s">
        <v>78</v>
      </c>
      <c r="B226" t="s">
        <v>79</v>
      </c>
      <c r="C226" t="s">
        <v>3661</v>
      </c>
    </row>
    <row r="227" spans="1:3">
      <c r="A227" t="s">
        <v>2646</v>
      </c>
      <c r="B227" t="s">
        <v>80</v>
      </c>
      <c r="C227" t="s">
        <v>81</v>
      </c>
    </row>
    <row r="228" spans="1:3">
      <c r="A228" t="s">
        <v>2648</v>
      </c>
      <c r="B228" t="s">
        <v>82</v>
      </c>
      <c r="C228" t="s">
        <v>83</v>
      </c>
    </row>
    <row r="229" spans="1:3">
      <c r="A229" t="s">
        <v>84</v>
      </c>
      <c r="B229" t="s">
        <v>85</v>
      </c>
      <c r="C229" t="s">
        <v>2587</v>
      </c>
    </row>
    <row r="230" spans="1:3">
      <c r="A230" t="s">
        <v>86</v>
      </c>
      <c r="B230" t="s">
        <v>87</v>
      </c>
      <c r="C230" t="s">
        <v>88</v>
      </c>
    </row>
    <row r="231" spans="1:3">
      <c r="A231" t="s">
        <v>2649</v>
      </c>
      <c r="B231" t="s">
        <v>89</v>
      </c>
      <c r="C231" t="s">
        <v>3354</v>
      </c>
    </row>
    <row r="232" spans="1:3">
      <c r="A232" t="s">
        <v>3452</v>
      </c>
      <c r="B232" t="s">
        <v>90</v>
      </c>
      <c r="C232" t="s">
        <v>2694</v>
      </c>
    </row>
    <row r="233" spans="1:3">
      <c r="A233" t="s">
        <v>3451</v>
      </c>
      <c r="B233" t="s">
        <v>91</v>
      </c>
      <c r="C233" t="s">
        <v>92</v>
      </c>
    </row>
    <row r="234" spans="1:3">
      <c r="A234" t="s">
        <v>93</v>
      </c>
      <c r="B234" t="s">
        <v>94</v>
      </c>
      <c r="C234" t="s">
        <v>95</v>
      </c>
    </row>
    <row r="235" spans="1:3">
      <c r="A235" t="s">
        <v>96</v>
      </c>
      <c r="B235" t="s">
        <v>97</v>
      </c>
      <c r="C235" t="s">
        <v>98</v>
      </c>
    </row>
    <row r="236" spans="1:3">
      <c r="A236" t="s">
        <v>99</v>
      </c>
      <c r="B236" t="s">
        <v>100</v>
      </c>
      <c r="C236" t="s">
        <v>3277</v>
      </c>
    </row>
    <row r="237" spans="1:3">
      <c r="A237" t="s">
        <v>101</v>
      </c>
      <c r="B237" t="s">
        <v>102</v>
      </c>
      <c r="C237" t="s">
        <v>3723</v>
      </c>
    </row>
    <row r="238" spans="1:3">
      <c r="A238" t="s">
        <v>103</v>
      </c>
      <c r="B238" t="s">
        <v>104</v>
      </c>
      <c r="C238" t="s">
        <v>105</v>
      </c>
    </row>
    <row r="239" spans="1:3">
      <c r="A239" t="s">
        <v>106</v>
      </c>
      <c r="B239" t="s">
        <v>107</v>
      </c>
      <c r="C239" t="s">
        <v>108</v>
      </c>
    </row>
  </sheetData>
  <phoneticPr fontId="10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8"/>
  <sheetViews>
    <sheetView workbookViewId="0"/>
  </sheetViews>
  <sheetFormatPr defaultColWidth="29.5" defaultRowHeight="14.25"/>
  <sheetData>
    <row r="1" spans="1:2" ht="16.5" thickBot="1">
      <c r="A1" s="20" t="s">
        <v>154</v>
      </c>
      <c r="B1" s="21" t="s">
        <v>155</v>
      </c>
    </row>
    <row r="2" spans="1:2" ht="15.75" thickBot="1">
      <c r="A2" s="22" t="s">
        <v>156</v>
      </c>
      <c r="B2" s="18" t="s">
        <v>157</v>
      </c>
    </row>
    <row r="3" spans="1:2" ht="15.75" thickBot="1">
      <c r="A3" s="22" t="s">
        <v>158</v>
      </c>
      <c r="B3" s="18" t="s">
        <v>159</v>
      </c>
    </row>
    <row r="4" spans="1:2" ht="15.75" thickBot="1">
      <c r="A4" s="22" t="s">
        <v>160</v>
      </c>
      <c r="B4" s="18" t="s">
        <v>161</v>
      </c>
    </row>
    <row r="5" spans="1:2" ht="15.75" thickBot="1">
      <c r="A5" s="22" t="s">
        <v>162</v>
      </c>
      <c r="B5" s="18" t="s">
        <v>163</v>
      </c>
    </row>
    <row r="6" spans="1:2" ht="15.75" thickBot="1">
      <c r="A6" s="22" t="s">
        <v>164</v>
      </c>
      <c r="B6" s="18" t="s">
        <v>165</v>
      </c>
    </row>
    <row r="7" spans="1:2" ht="15.75" thickBot="1">
      <c r="A7" s="22" t="s">
        <v>166</v>
      </c>
      <c r="B7" s="18" t="s">
        <v>167</v>
      </c>
    </row>
    <row r="8" spans="1:2" ht="15.75" thickBot="1">
      <c r="A8" s="22" t="s">
        <v>168</v>
      </c>
      <c r="B8" s="18" t="s">
        <v>169</v>
      </c>
    </row>
    <row r="9" spans="1:2" ht="15.75" thickBot="1">
      <c r="A9" s="22" t="s">
        <v>170</v>
      </c>
      <c r="B9" s="18" t="s">
        <v>171</v>
      </c>
    </row>
    <row r="10" spans="1:2" ht="15.75" thickBot="1">
      <c r="A10" s="22" t="s">
        <v>172</v>
      </c>
      <c r="B10" s="18" t="s">
        <v>173</v>
      </c>
    </row>
    <row r="11" spans="1:2" ht="15.75" thickBot="1">
      <c r="A11" s="22" t="s">
        <v>174</v>
      </c>
      <c r="B11" s="18" t="s">
        <v>175</v>
      </c>
    </row>
    <row r="12" spans="1:2" ht="15.75" thickBot="1">
      <c r="A12" s="22" t="s">
        <v>176</v>
      </c>
      <c r="B12" s="18" t="s">
        <v>177</v>
      </c>
    </row>
    <row r="13" spans="1:2" ht="15.75" thickBot="1">
      <c r="A13" s="22" t="s">
        <v>178</v>
      </c>
      <c r="B13" s="18" t="s">
        <v>179</v>
      </c>
    </row>
    <row r="14" spans="1:2" ht="15.75" thickBot="1">
      <c r="A14" s="22" t="s">
        <v>180</v>
      </c>
      <c r="B14" s="18" t="s">
        <v>181</v>
      </c>
    </row>
    <row r="15" spans="1:2" ht="15.75" thickBot="1">
      <c r="A15" s="22" t="s">
        <v>182</v>
      </c>
      <c r="B15" s="18" t="s">
        <v>183</v>
      </c>
    </row>
    <row r="16" spans="1:2" ht="15.75" thickBot="1">
      <c r="A16" s="22" t="s">
        <v>184</v>
      </c>
      <c r="B16" s="18" t="s">
        <v>185</v>
      </c>
    </row>
    <row r="17" spans="1:2" ht="15.75" thickBot="1">
      <c r="A17" s="22" t="s">
        <v>186</v>
      </c>
      <c r="B17" s="18" t="s">
        <v>187</v>
      </c>
    </row>
    <row r="18" spans="1:2" ht="15.75" thickBot="1">
      <c r="A18" s="22" t="s">
        <v>188</v>
      </c>
      <c r="B18" s="18" t="s">
        <v>189</v>
      </c>
    </row>
    <row r="19" spans="1:2" ht="15.75" thickBot="1">
      <c r="A19" s="22" t="s">
        <v>190</v>
      </c>
      <c r="B19" s="18" t="s">
        <v>191</v>
      </c>
    </row>
    <row r="20" spans="1:2" ht="15.75" thickBot="1">
      <c r="A20" s="22" t="s">
        <v>192</v>
      </c>
      <c r="B20" s="18" t="s">
        <v>193</v>
      </c>
    </row>
    <row r="21" spans="1:2" ht="15.75" thickBot="1">
      <c r="A21" s="22" t="s">
        <v>194</v>
      </c>
      <c r="B21" s="18" t="s">
        <v>195</v>
      </c>
    </row>
    <row r="22" spans="1:2" ht="15.75" thickBot="1">
      <c r="A22" s="22" t="s">
        <v>196</v>
      </c>
      <c r="B22" s="18" t="s">
        <v>197</v>
      </c>
    </row>
    <row r="23" spans="1:2" ht="15.75" thickBot="1">
      <c r="A23" s="22" t="s">
        <v>198</v>
      </c>
      <c r="B23" s="18" t="s">
        <v>199</v>
      </c>
    </row>
    <row r="24" spans="1:2" ht="15.75" thickBot="1">
      <c r="A24" s="22" t="s">
        <v>200</v>
      </c>
      <c r="B24" s="18" t="s">
        <v>201</v>
      </c>
    </row>
    <row r="25" spans="1:2" ht="15.75" thickBot="1">
      <c r="A25" s="22" t="s">
        <v>202</v>
      </c>
      <c r="B25" s="18" t="s">
        <v>203</v>
      </c>
    </row>
    <row r="26" spans="1:2" ht="15.75" thickBot="1">
      <c r="A26" s="22" t="s">
        <v>204</v>
      </c>
      <c r="B26" s="18" t="s">
        <v>205</v>
      </c>
    </row>
    <row r="27" spans="1:2" ht="15.75" thickBot="1">
      <c r="A27" s="22" t="s">
        <v>206</v>
      </c>
      <c r="B27" s="18" t="s">
        <v>207</v>
      </c>
    </row>
    <row r="28" spans="1:2" ht="30.75" thickBot="1">
      <c r="A28" s="22" t="s">
        <v>208</v>
      </c>
      <c r="B28" s="18" t="s">
        <v>209</v>
      </c>
    </row>
    <row r="29" spans="1:2" ht="15.75" thickBot="1">
      <c r="A29" s="22" t="s">
        <v>210</v>
      </c>
      <c r="B29" s="18" t="s">
        <v>211</v>
      </c>
    </row>
    <row r="30" spans="1:2" ht="15.75" thickBot="1">
      <c r="A30" s="22" t="s">
        <v>212</v>
      </c>
      <c r="B30" s="18" t="s">
        <v>213</v>
      </c>
    </row>
    <row r="31" spans="1:2" ht="15.75" thickBot="1">
      <c r="A31" s="22" t="s">
        <v>214</v>
      </c>
      <c r="B31" s="18" t="s">
        <v>215</v>
      </c>
    </row>
    <row r="32" spans="1:2" ht="15.75" thickBot="1">
      <c r="A32" s="22" t="s">
        <v>216</v>
      </c>
      <c r="B32" s="18" t="s">
        <v>217</v>
      </c>
    </row>
    <row r="33" spans="1:2" ht="30.75" thickBot="1">
      <c r="A33" s="22" t="s">
        <v>218</v>
      </c>
      <c r="B33" s="18" t="s">
        <v>219</v>
      </c>
    </row>
    <row r="34" spans="1:2" ht="15.75" thickBot="1">
      <c r="A34" s="22" t="s">
        <v>650</v>
      </c>
      <c r="B34" s="18" t="s">
        <v>220</v>
      </c>
    </row>
    <row r="35" spans="1:2" ht="15.75" thickBot="1">
      <c r="A35" s="22" t="s">
        <v>221</v>
      </c>
      <c r="B35" s="18" t="s">
        <v>222</v>
      </c>
    </row>
    <row r="36" spans="1:2" ht="15.75" thickBot="1">
      <c r="A36" s="22" t="s">
        <v>223</v>
      </c>
      <c r="B36" s="18" t="s">
        <v>224</v>
      </c>
    </row>
    <row r="37" spans="1:2" ht="15.75" thickBot="1">
      <c r="A37" s="22" t="s">
        <v>225</v>
      </c>
      <c r="B37" s="18" t="s">
        <v>226</v>
      </c>
    </row>
    <row r="38" spans="1:2" ht="15.75" thickBot="1">
      <c r="A38" s="22" t="s">
        <v>227</v>
      </c>
      <c r="B38" s="18" t="s">
        <v>228</v>
      </c>
    </row>
    <row r="39" spans="1:2" ht="15.75" thickBot="1">
      <c r="A39" s="22" t="s">
        <v>229</v>
      </c>
      <c r="B39" s="18" t="s">
        <v>230</v>
      </c>
    </row>
    <row r="40" spans="1:2" ht="15.75" thickBot="1">
      <c r="A40" s="22" t="s">
        <v>231</v>
      </c>
      <c r="B40" s="18" t="s">
        <v>232</v>
      </c>
    </row>
    <row r="41" spans="1:2" ht="15.75" thickBot="1">
      <c r="A41" s="22" t="s">
        <v>233</v>
      </c>
      <c r="B41" s="18" t="s">
        <v>234</v>
      </c>
    </row>
    <row r="42" spans="1:2" ht="15.75" thickBot="1">
      <c r="A42" s="22" t="s">
        <v>235</v>
      </c>
      <c r="B42" s="18" t="s">
        <v>236</v>
      </c>
    </row>
    <row r="43" spans="1:2" ht="30.75" thickBot="1">
      <c r="A43" s="22" t="s">
        <v>237</v>
      </c>
      <c r="B43" s="18" t="s">
        <v>238</v>
      </c>
    </row>
    <row r="44" spans="1:2" ht="15.75" thickBot="1">
      <c r="A44" s="22" t="s">
        <v>239</v>
      </c>
      <c r="B44" s="18" t="s">
        <v>240</v>
      </c>
    </row>
    <row r="45" spans="1:2" ht="15.75" thickBot="1">
      <c r="A45" s="22" t="s">
        <v>241</v>
      </c>
      <c r="B45" s="18" t="s">
        <v>242</v>
      </c>
    </row>
    <row r="46" spans="1:2" ht="15.75" thickBot="1">
      <c r="A46" s="22" t="s">
        <v>243</v>
      </c>
      <c r="B46" s="18" t="s">
        <v>152</v>
      </c>
    </row>
    <row r="47" spans="1:2" ht="15.75" thickBot="1">
      <c r="A47" s="22" t="s">
        <v>244</v>
      </c>
      <c r="B47" s="18" t="s">
        <v>245</v>
      </c>
    </row>
    <row r="48" spans="1:2" ht="15.75" thickBot="1">
      <c r="A48" s="22" t="s">
        <v>246</v>
      </c>
      <c r="B48" s="18" t="s">
        <v>247</v>
      </c>
    </row>
    <row r="49" spans="1:2" ht="15.75" thickBot="1">
      <c r="A49" s="22" t="s">
        <v>248</v>
      </c>
      <c r="B49" s="18" t="s">
        <v>249</v>
      </c>
    </row>
    <row r="50" spans="1:2" ht="15.75" thickBot="1">
      <c r="A50" s="22" t="s">
        <v>250</v>
      </c>
      <c r="B50" s="18" t="s">
        <v>251</v>
      </c>
    </row>
    <row r="51" spans="1:2" ht="15.75" thickBot="1">
      <c r="A51" s="22" t="s">
        <v>252</v>
      </c>
      <c r="B51" s="18" t="s">
        <v>253</v>
      </c>
    </row>
    <row r="52" spans="1:2" ht="30.75" thickBot="1">
      <c r="A52" s="22" t="s">
        <v>254</v>
      </c>
      <c r="B52" s="18" t="s">
        <v>255</v>
      </c>
    </row>
    <row r="53" spans="1:2" ht="15.75" thickBot="1">
      <c r="A53" s="22" t="s">
        <v>256</v>
      </c>
      <c r="B53" s="18" t="s">
        <v>257</v>
      </c>
    </row>
    <row r="54" spans="1:2" ht="15.75" thickBot="1">
      <c r="A54" s="22" t="s">
        <v>258</v>
      </c>
      <c r="B54" s="18" t="s">
        <v>259</v>
      </c>
    </row>
    <row r="55" spans="1:2" ht="15.75" thickBot="1">
      <c r="A55" s="22" t="s">
        <v>260</v>
      </c>
      <c r="B55" s="18" t="s">
        <v>261</v>
      </c>
    </row>
    <row r="56" spans="1:2" ht="15.75" thickBot="1">
      <c r="A56" s="22" t="s">
        <v>262</v>
      </c>
      <c r="B56" s="18" t="s">
        <v>263</v>
      </c>
    </row>
    <row r="57" spans="1:2" ht="15.75" thickBot="1">
      <c r="A57" s="22" t="s">
        <v>264</v>
      </c>
      <c r="B57" s="18" t="s">
        <v>265</v>
      </c>
    </row>
    <row r="58" spans="1:2" ht="15.75" thickBot="1">
      <c r="A58" s="22" t="s">
        <v>266</v>
      </c>
      <c r="B58" s="18" t="s">
        <v>267</v>
      </c>
    </row>
    <row r="59" spans="1:2" ht="15.75" thickBot="1">
      <c r="A59" s="22" t="s">
        <v>268</v>
      </c>
      <c r="B59" s="18" t="s">
        <v>269</v>
      </c>
    </row>
    <row r="60" spans="1:2" ht="15.75" thickBot="1">
      <c r="A60" s="22" t="s">
        <v>270</v>
      </c>
      <c r="B60" s="18" t="s">
        <v>271</v>
      </c>
    </row>
    <row r="61" spans="1:2" ht="15.75" thickBot="1">
      <c r="A61" s="22" t="s">
        <v>272</v>
      </c>
      <c r="B61" s="18" t="s">
        <v>273</v>
      </c>
    </row>
    <row r="62" spans="1:2" ht="15.75" thickBot="1">
      <c r="A62" s="22" t="s">
        <v>274</v>
      </c>
      <c r="B62" s="18" t="s">
        <v>275</v>
      </c>
    </row>
    <row r="63" spans="1:2" ht="15.75" thickBot="1">
      <c r="A63" s="22" t="s">
        <v>276</v>
      </c>
      <c r="B63" s="18" t="s">
        <v>277</v>
      </c>
    </row>
    <row r="64" spans="1:2" ht="15.75" thickBot="1">
      <c r="A64" s="22" t="s">
        <v>278</v>
      </c>
      <c r="B64" s="18" t="s">
        <v>279</v>
      </c>
    </row>
    <row r="65" spans="1:2" ht="15.75" thickBot="1">
      <c r="A65" s="22" t="s">
        <v>280</v>
      </c>
      <c r="B65" s="18" t="s">
        <v>281</v>
      </c>
    </row>
    <row r="66" spans="1:2" ht="15.75" thickBot="1">
      <c r="A66" s="22" t="s">
        <v>282</v>
      </c>
      <c r="B66" s="18" t="s">
        <v>283</v>
      </c>
    </row>
    <row r="67" spans="1:2" ht="15.75" thickBot="1">
      <c r="A67" s="22" t="s">
        <v>284</v>
      </c>
      <c r="B67" s="18" t="s">
        <v>285</v>
      </c>
    </row>
    <row r="68" spans="1:2" ht="15.75" thickBot="1">
      <c r="A68" s="22" t="s">
        <v>286</v>
      </c>
      <c r="B68" s="18" t="s">
        <v>287</v>
      </c>
    </row>
    <row r="69" spans="1:2" ht="15.75" thickBot="1">
      <c r="A69" s="22" t="s">
        <v>288</v>
      </c>
      <c r="B69" s="18" t="s">
        <v>289</v>
      </c>
    </row>
    <row r="70" spans="1:2" ht="15.75" thickBot="1">
      <c r="A70" s="22" t="s">
        <v>290</v>
      </c>
      <c r="B70" s="18" t="s">
        <v>291</v>
      </c>
    </row>
    <row r="71" spans="1:2" ht="30.75" thickBot="1">
      <c r="A71" s="22" t="s">
        <v>292</v>
      </c>
      <c r="B71" s="18" t="s">
        <v>293</v>
      </c>
    </row>
    <row r="72" spans="1:2" ht="15.75" thickBot="1">
      <c r="A72" s="22" t="s">
        <v>294</v>
      </c>
      <c r="B72" s="18" t="s">
        <v>295</v>
      </c>
    </row>
    <row r="73" spans="1:2" ht="15.75" thickBot="1">
      <c r="A73" s="22" t="s">
        <v>296</v>
      </c>
      <c r="B73" s="18" t="s">
        <v>297</v>
      </c>
    </row>
    <row r="74" spans="1:2" ht="15.75" thickBot="1">
      <c r="A74" s="22" t="s">
        <v>298</v>
      </c>
      <c r="B74" s="18" t="s">
        <v>299</v>
      </c>
    </row>
    <row r="75" spans="1:2" ht="15.75" thickBot="1">
      <c r="A75" s="22" t="s">
        <v>300</v>
      </c>
      <c r="B75" s="18" t="s">
        <v>301</v>
      </c>
    </row>
    <row r="76" spans="1:2" ht="15.75" thickBot="1">
      <c r="A76" s="22" t="s">
        <v>302</v>
      </c>
      <c r="B76" s="18" t="s">
        <v>303</v>
      </c>
    </row>
    <row r="77" spans="1:2" ht="15.75" thickBot="1">
      <c r="A77" s="22" t="s">
        <v>304</v>
      </c>
      <c r="B77" s="18" t="s">
        <v>305</v>
      </c>
    </row>
    <row r="78" spans="1:2" ht="30.75" thickBot="1">
      <c r="A78" s="22" t="s">
        <v>306</v>
      </c>
      <c r="B78" s="18" t="s">
        <v>307</v>
      </c>
    </row>
    <row r="79" spans="1:2" ht="15.75" thickBot="1">
      <c r="A79" s="22" t="s">
        <v>308</v>
      </c>
      <c r="B79" s="18" t="s">
        <v>309</v>
      </c>
    </row>
    <row r="80" spans="1:2" ht="15.75" thickBot="1">
      <c r="A80" s="22" t="s">
        <v>310</v>
      </c>
      <c r="B80" s="18" t="s">
        <v>311</v>
      </c>
    </row>
    <row r="81" spans="1:2" ht="15.75" thickBot="1">
      <c r="A81" s="22" t="s">
        <v>312</v>
      </c>
      <c r="B81" s="18" t="s">
        <v>313</v>
      </c>
    </row>
    <row r="82" spans="1:2" ht="15.75" thickBot="1">
      <c r="A82" s="22" t="s">
        <v>314</v>
      </c>
      <c r="B82" s="18" t="s">
        <v>315</v>
      </c>
    </row>
    <row r="83" spans="1:2" ht="15.75" thickBot="1">
      <c r="A83" s="22" t="s">
        <v>316</v>
      </c>
      <c r="B83" s="18" t="s">
        <v>317</v>
      </c>
    </row>
    <row r="84" spans="1:2" ht="15.75" thickBot="1">
      <c r="A84" s="22" t="s">
        <v>318</v>
      </c>
      <c r="B84" s="18" t="s">
        <v>319</v>
      </c>
    </row>
    <row r="85" spans="1:2" ht="15.75" thickBot="1">
      <c r="A85" s="22" t="s">
        <v>320</v>
      </c>
      <c r="B85" s="18" t="s">
        <v>321</v>
      </c>
    </row>
    <row r="86" spans="1:2" ht="15.75" thickBot="1">
      <c r="A86" s="22" t="s">
        <v>322</v>
      </c>
      <c r="B86" s="18" t="s">
        <v>323</v>
      </c>
    </row>
    <row r="87" spans="1:2" ht="15.75" thickBot="1">
      <c r="A87" s="22" t="s">
        <v>324</v>
      </c>
      <c r="B87" s="18" t="s">
        <v>325</v>
      </c>
    </row>
    <row r="88" spans="1:2" ht="15.75" thickBot="1">
      <c r="A88" s="22" t="s">
        <v>326</v>
      </c>
      <c r="B88" s="18" t="s">
        <v>327</v>
      </c>
    </row>
    <row r="89" spans="1:2" ht="15.75" thickBot="1">
      <c r="A89" s="22" t="s">
        <v>328</v>
      </c>
      <c r="B89" s="18" t="s">
        <v>329</v>
      </c>
    </row>
    <row r="90" spans="1:2" ht="15.75" thickBot="1">
      <c r="A90" s="22" t="s">
        <v>330</v>
      </c>
      <c r="B90" s="18" t="s">
        <v>331</v>
      </c>
    </row>
    <row r="91" spans="1:2" ht="15.75" thickBot="1">
      <c r="A91" s="22" t="s">
        <v>332</v>
      </c>
      <c r="B91" s="18" t="s">
        <v>333</v>
      </c>
    </row>
    <row r="92" spans="1:2" ht="15.75" thickBot="1">
      <c r="A92" s="22" t="s">
        <v>334</v>
      </c>
      <c r="B92" s="18" t="s">
        <v>335</v>
      </c>
    </row>
    <row r="93" spans="1:2" ht="15.75" thickBot="1">
      <c r="A93" s="22" t="s">
        <v>336</v>
      </c>
      <c r="B93" s="18" t="s">
        <v>337</v>
      </c>
    </row>
    <row r="94" spans="1:2" ht="15.75" thickBot="1">
      <c r="A94" s="22" t="s">
        <v>338</v>
      </c>
      <c r="B94" s="18" t="s">
        <v>339</v>
      </c>
    </row>
    <row r="95" spans="1:2" ht="15.75" thickBot="1">
      <c r="A95" s="22" t="s">
        <v>340</v>
      </c>
      <c r="B95" s="18" t="s">
        <v>341</v>
      </c>
    </row>
    <row r="96" spans="1:2" ht="30.75" thickBot="1">
      <c r="A96" s="22" t="s">
        <v>342</v>
      </c>
      <c r="B96" s="18" t="s">
        <v>343</v>
      </c>
    </row>
    <row r="97" spans="1:2" ht="30.75" thickBot="1">
      <c r="A97" s="22" t="s">
        <v>344</v>
      </c>
      <c r="B97" s="18" t="s">
        <v>345</v>
      </c>
    </row>
    <row r="98" spans="1:2" ht="15.75" thickBot="1">
      <c r="A98" s="22" t="s">
        <v>346</v>
      </c>
      <c r="B98" s="18" t="s">
        <v>347</v>
      </c>
    </row>
    <row r="99" spans="1:2" ht="15.75" thickBot="1">
      <c r="A99" s="22" t="s">
        <v>348</v>
      </c>
      <c r="B99" s="18" t="s">
        <v>349</v>
      </c>
    </row>
    <row r="100" spans="1:2" ht="15.75" thickBot="1">
      <c r="A100" s="22" t="s">
        <v>350</v>
      </c>
      <c r="B100" s="18" t="s">
        <v>351</v>
      </c>
    </row>
    <row r="101" spans="1:2" ht="15.75" thickBot="1">
      <c r="A101" s="22" t="s">
        <v>352</v>
      </c>
      <c r="B101" s="18" t="s">
        <v>353</v>
      </c>
    </row>
    <row r="102" spans="1:2" ht="15.75" thickBot="1">
      <c r="A102" s="22" t="s">
        <v>354</v>
      </c>
      <c r="B102" s="18" t="s">
        <v>355</v>
      </c>
    </row>
    <row r="103" spans="1:2" ht="15.75" thickBot="1">
      <c r="A103" s="22" t="s">
        <v>356</v>
      </c>
      <c r="B103" s="18" t="s">
        <v>357</v>
      </c>
    </row>
    <row r="104" spans="1:2" ht="15.75" thickBot="1">
      <c r="A104" s="22" t="s">
        <v>358</v>
      </c>
      <c r="B104" s="18" t="s">
        <v>359</v>
      </c>
    </row>
    <row r="105" spans="1:2" ht="15.75" thickBot="1">
      <c r="A105" s="22" t="s">
        <v>360</v>
      </c>
      <c r="B105" s="18" t="s">
        <v>361</v>
      </c>
    </row>
    <row r="106" spans="1:2" ht="15.75" thickBot="1">
      <c r="A106" s="22" t="s">
        <v>362</v>
      </c>
      <c r="B106" s="18" t="s">
        <v>363</v>
      </c>
    </row>
    <row r="107" spans="1:2" ht="15.75" thickBot="1">
      <c r="A107" s="22" t="s">
        <v>364</v>
      </c>
      <c r="B107" s="18" t="s">
        <v>365</v>
      </c>
    </row>
    <row r="108" spans="1:2" ht="15.75" thickBot="1">
      <c r="A108" s="22" t="s">
        <v>366</v>
      </c>
      <c r="B108" s="18" t="s">
        <v>367</v>
      </c>
    </row>
    <row r="109" spans="1:2" ht="15.75" thickBot="1">
      <c r="A109" s="22" t="s">
        <v>368</v>
      </c>
      <c r="B109" s="18" t="s">
        <v>369</v>
      </c>
    </row>
    <row r="110" spans="1:2" ht="15.75" thickBot="1">
      <c r="A110" s="22" t="s">
        <v>370</v>
      </c>
      <c r="B110" s="18" t="s">
        <v>371</v>
      </c>
    </row>
    <row r="111" spans="1:2" ht="15.75" thickBot="1">
      <c r="A111" s="22" t="s">
        <v>372</v>
      </c>
      <c r="B111" s="18" t="s">
        <v>373</v>
      </c>
    </row>
    <row r="112" spans="1:2" ht="15.75" thickBot="1">
      <c r="A112" s="22" t="s">
        <v>374</v>
      </c>
      <c r="B112" s="18" t="s">
        <v>375</v>
      </c>
    </row>
    <row r="113" spans="1:2" ht="15.75" thickBot="1">
      <c r="A113" s="22" t="s">
        <v>376</v>
      </c>
      <c r="B113" s="18" t="s">
        <v>377</v>
      </c>
    </row>
    <row r="114" spans="1:2" ht="15.75" thickBot="1">
      <c r="A114" s="22" t="s">
        <v>378</v>
      </c>
      <c r="B114" s="18" t="s">
        <v>379</v>
      </c>
    </row>
    <row r="115" spans="1:2" ht="15.75" thickBot="1">
      <c r="A115" s="22" t="s">
        <v>380</v>
      </c>
      <c r="B115" s="18" t="s">
        <v>381</v>
      </c>
    </row>
    <row r="116" spans="1:2" ht="15.75" thickBot="1">
      <c r="A116" s="22" t="s">
        <v>382</v>
      </c>
      <c r="B116" s="18" t="s">
        <v>383</v>
      </c>
    </row>
    <row r="117" spans="1:2" ht="30.75" thickBot="1">
      <c r="A117" s="22" t="s">
        <v>384</v>
      </c>
      <c r="B117" s="18" t="s">
        <v>385</v>
      </c>
    </row>
    <row r="118" spans="1:2" ht="15.75" thickBot="1">
      <c r="A118" s="22" t="s">
        <v>386</v>
      </c>
      <c r="B118" s="18" t="s">
        <v>387</v>
      </c>
    </row>
    <row r="119" spans="1:2" ht="15.75" thickBot="1">
      <c r="A119" s="22" t="s">
        <v>388</v>
      </c>
      <c r="B119" s="18" t="s">
        <v>389</v>
      </c>
    </row>
    <row r="120" spans="1:2" ht="15.75" thickBot="1">
      <c r="A120" s="22" t="s">
        <v>390</v>
      </c>
      <c r="B120" s="18" t="s">
        <v>391</v>
      </c>
    </row>
    <row r="121" spans="1:2" ht="30.75" thickBot="1">
      <c r="A121" s="22" t="s">
        <v>392</v>
      </c>
      <c r="B121" s="18" t="s">
        <v>393</v>
      </c>
    </row>
    <row r="122" spans="1:2" ht="15.75" thickBot="1">
      <c r="A122" s="22" t="s">
        <v>394</v>
      </c>
      <c r="B122" s="18" t="s">
        <v>395</v>
      </c>
    </row>
    <row r="123" spans="1:2" ht="15.75" thickBot="1">
      <c r="A123" s="22" t="s">
        <v>396</v>
      </c>
      <c r="B123" s="18" t="s">
        <v>397</v>
      </c>
    </row>
    <row r="124" spans="1:2" ht="15.75" thickBot="1">
      <c r="A124" s="22" t="s">
        <v>398</v>
      </c>
      <c r="B124" s="18" t="s">
        <v>399</v>
      </c>
    </row>
    <row r="125" spans="1:2" ht="15.75" thickBot="1">
      <c r="A125" s="22" t="s">
        <v>400</v>
      </c>
      <c r="B125" s="18" t="s">
        <v>401</v>
      </c>
    </row>
    <row r="126" spans="1:2" ht="15.75" thickBot="1">
      <c r="A126" s="22" t="s">
        <v>402</v>
      </c>
      <c r="B126" s="18" t="s">
        <v>403</v>
      </c>
    </row>
    <row r="127" spans="1:2" ht="15.75" thickBot="1">
      <c r="A127" s="22" t="s">
        <v>404</v>
      </c>
      <c r="B127" s="18" t="s">
        <v>405</v>
      </c>
    </row>
    <row r="128" spans="1:2" ht="15.75" thickBot="1">
      <c r="A128" s="22" t="s">
        <v>406</v>
      </c>
      <c r="B128" s="18" t="s">
        <v>407</v>
      </c>
    </row>
    <row r="129" spans="1:2" ht="15.75" thickBot="1">
      <c r="A129" s="22" t="s">
        <v>408</v>
      </c>
      <c r="B129" s="18" t="s">
        <v>409</v>
      </c>
    </row>
    <row r="130" spans="1:2" ht="15.75" thickBot="1">
      <c r="A130" s="22" t="s">
        <v>410</v>
      </c>
      <c r="B130" s="18" t="s">
        <v>411</v>
      </c>
    </row>
    <row r="131" spans="1:2" ht="30.75" thickBot="1">
      <c r="A131" s="22" t="s">
        <v>412</v>
      </c>
      <c r="B131" s="18" t="s">
        <v>413</v>
      </c>
    </row>
    <row r="132" spans="1:2" ht="15.75" thickBot="1">
      <c r="A132" s="22" t="s">
        <v>414</v>
      </c>
      <c r="B132" s="18" t="s">
        <v>415</v>
      </c>
    </row>
    <row r="133" spans="1:2" ht="15.75" thickBot="1">
      <c r="A133" s="22" t="s">
        <v>416</v>
      </c>
      <c r="B133" s="18" t="s">
        <v>417</v>
      </c>
    </row>
    <row r="134" spans="1:2" ht="15.75" thickBot="1">
      <c r="A134" s="22" t="s">
        <v>418</v>
      </c>
      <c r="B134" s="18" t="s">
        <v>419</v>
      </c>
    </row>
    <row r="135" spans="1:2" ht="15.75" thickBot="1">
      <c r="A135" s="22" t="s">
        <v>420</v>
      </c>
      <c r="B135" s="18" t="s">
        <v>421</v>
      </c>
    </row>
    <row r="136" spans="1:2" ht="15.75" thickBot="1">
      <c r="A136" s="22" t="s">
        <v>422</v>
      </c>
      <c r="B136" s="18" t="s">
        <v>423</v>
      </c>
    </row>
    <row r="137" spans="1:2" ht="15.75" thickBot="1">
      <c r="A137" s="22" t="s">
        <v>424</v>
      </c>
      <c r="B137" s="18" t="s">
        <v>425</v>
      </c>
    </row>
    <row r="138" spans="1:2" ht="15.75" thickBot="1">
      <c r="A138" s="22" t="s">
        <v>426</v>
      </c>
      <c r="B138" s="18" t="s">
        <v>427</v>
      </c>
    </row>
    <row r="139" spans="1:2" ht="15.75" thickBot="1">
      <c r="A139" s="22" t="s">
        <v>428</v>
      </c>
      <c r="B139" s="18" t="s">
        <v>429</v>
      </c>
    </row>
    <row r="140" spans="1:2" ht="15.75" thickBot="1">
      <c r="A140" s="22" t="s">
        <v>430</v>
      </c>
      <c r="B140" s="18" t="s">
        <v>431</v>
      </c>
    </row>
    <row r="141" spans="1:2" ht="15.75" thickBot="1">
      <c r="A141" s="22" t="s">
        <v>432</v>
      </c>
      <c r="B141" s="18" t="s">
        <v>433</v>
      </c>
    </row>
    <row r="142" spans="1:2" ht="15.75" thickBot="1">
      <c r="A142" s="22" t="s">
        <v>434</v>
      </c>
      <c r="B142" s="18" t="s">
        <v>435</v>
      </c>
    </row>
    <row r="143" spans="1:2" ht="15.75" thickBot="1">
      <c r="A143" s="22" t="s">
        <v>436</v>
      </c>
      <c r="B143" s="18" t="s">
        <v>437</v>
      </c>
    </row>
    <row r="144" spans="1:2" ht="30.75" thickBot="1">
      <c r="A144" s="22" t="s">
        <v>438</v>
      </c>
      <c r="B144" s="18" t="s">
        <v>439</v>
      </c>
    </row>
    <row r="145" spans="1:2" ht="15.75" thickBot="1">
      <c r="A145" s="22" t="s">
        <v>440</v>
      </c>
      <c r="B145" s="18" t="s">
        <v>441</v>
      </c>
    </row>
    <row r="146" spans="1:2" ht="15.75" thickBot="1">
      <c r="A146" s="22" t="s">
        <v>442</v>
      </c>
      <c r="B146" s="18" t="s">
        <v>443</v>
      </c>
    </row>
    <row r="147" spans="1:2" ht="15.75" thickBot="1">
      <c r="A147" s="22" t="s">
        <v>444</v>
      </c>
      <c r="B147" s="18" t="s">
        <v>445</v>
      </c>
    </row>
    <row r="148" spans="1:2" ht="15.75" thickBot="1">
      <c r="A148" s="22" t="s">
        <v>446</v>
      </c>
      <c r="B148" s="18" t="s">
        <v>447</v>
      </c>
    </row>
    <row r="149" spans="1:2" ht="15.75" thickBot="1">
      <c r="A149" s="22" t="s">
        <v>448</v>
      </c>
      <c r="B149" s="18" t="s">
        <v>449</v>
      </c>
    </row>
    <row r="150" spans="1:2" ht="15.75" thickBot="1">
      <c r="A150" s="22" t="s">
        <v>450</v>
      </c>
      <c r="B150" s="18" t="s">
        <v>451</v>
      </c>
    </row>
    <row r="151" spans="1:2" ht="15.75" thickBot="1">
      <c r="A151" s="22" t="s">
        <v>452</v>
      </c>
      <c r="B151" s="18" t="s">
        <v>453</v>
      </c>
    </row>
    <row r="152" spans="1:2" ht="15.75" thickBot="1">
      <c r="A152" s="22" t="s">
        <v>1307</v>
      </c>
      <c r="B152" s="18" t="s">
        <v>454</v>
      </c>
    </row>
    <row r="153" spans="1:2" ht="15.75" thickBot="1">
      <c r="A153" s="22" t="s">
        <v>455</v>
      </c>
      <c r="B153" s="18" t="s">
        <v>456</v>
      </c>
    </row>
    <row r="154" spans="1:2" ht="15.75" thickBot="1">
      <c r="A154" s="22" t="s">
        <v>457</v>
      </c>
      <c r="B154" s="18" t="s">
        <v>458</v>
      </c>
    </row>
    <row r="155" spans="1:2" ht="15.75" thickBot="1">
      <c r="A155" s="22" t="s">
        <v>459</v>
      </c>
      <c r="B155" s="18" t="s">
        <v>460</v>
      </c>
    </row>
    <row r="156" spans="1:2" ht="15.75" thickBot="1">
      <c r="A156" s="22" t="s">
        <v>461</v>
      </c>
      <c r="B156" s="18" t="s">
        <v>462</v>
      </c>
    </row>
    <row r="157" spans="1:2" ht="15.75" thickBot="1">
      <c r="A157" s="22" t="s">
        <v>463</v>
      </c>
      <c r="B157" s="18" t="s">
        <v>464</v>
      </c>
    </row>
    <row r="158" spans="1:2" ht="15.75" thickBot="1">
      <c r="A158" s="22" t="s">
        <v>465</v>
      </c>
      <c r="B158" s="18" t="s">
        <v>466</v>
      </c>
    </row>
    <row r="159" spans="1:2" ht="15.75" thickBot="1">
      <c r="A159" s="22" t="s">
        <v>467</v>
      </c>
      <c r="B159" s="18" t="s">
        <v>468</v>
      </c>
    </row>
    <row r="160" spans="1:2" ht="15.75" thickBot="1">
      <c r="A160" s="22" t="s">
        <v>469</v>
      </c>
      <c r="B160" s="18" t="s">
        <v>470</v>
      </c>
    </row>
    <row r="161" spans="1:2" ht="15.75" thickBot="1">
      <c r="A161" s="22" t="s">
        <v>471</v>
      </c>
      <c r="B161" s="18" t="s">
        <v>472</v>
      </c>
    </row>
    <row r="162" spans="1:2" ht="15.75" thickBot="1">
      <c r="A162" s="22" t="s">
        <v>473</v>
      </c>
      <c r="B162" s="18" t="s">
        <v>474</v>
      </c>
    </row>
    <row r="163" spans="1:2" ht="15.75" thickBot="1">
      <c r="A163" s="22" t="s">
        <v>475</v>
      </c>
      <c r="B163" s="18" t="s">
        <v>476</v>
      </c>
    </row>
    <row r="164" spans="1:2" ht="15.75" thickBot="1">
      <c r="A164" s="22" t="s">
        <v>477</v>
      </c>
      <c r="B164" s="18" t="s">
        <v>478</v>
      </c>
    </row>
    <row r="165" spans="1:2" ht="30.75" thickBot="1">
      <c r="A165" s="22" t="s">
        <v>479</v>
      </c>
      <c r="B165" s="18" t="s">
        <v>480</v>
      </c>
    </row>
    <row r="166" spans="1:2" ht="15.75" thickBot="1">
      <c r="A166" s="22" t="s">
        <v>481</v>
      </c>
      <c r="B166" s="18" t="s">
        <v>482</v>
      </c>
    </row>
    <row r="167" spans="1:2" ht="15.75" thickBot="1">
      <c r="A167" s="22" t="s">
        <v>483</v>
      </c>
      <c r="B167" s="18" t="s">
        <v>484</v>
      </c>
    </row>
    <row r="168" spans="1:2" ht="15.75" thickBot="1">
      <c r="A168" s="22" t="s">
        <v>485</v>
      </c>
      <c r="B168" s="18" t="s">
        <v>486</v>
      </c>
    </row>
    <row r="169" spans="1:2" ht="15.75" thickBot="1">
      <c r="A169" s="22" t="s">
        <v>487</v>
      </c>
      <c r="B169" s="18" t="s">
        <v>488</v>
      </c>
    </row>
    <row r="170" spans="1:2" ht="30.75" thickBot="1">
      <c r="A170" s="22" t="s">
        <v>489</v>
      </c>
      <c r="B170" s="18" t="s">
        <v>490</v>
      </c>
    </row>
    <row r="171" spans="1:2" ht="15.75" thickBot="1">
      <c r="A171" s="22" t="s">
        <v>491</v>
      </c>
      <c r="B171" s="18" t="s">
        <v>492</v>
      </c>
    </row>
    <row r="172" spans="1:2" ht="15.75" thickBot="1">
      <c r="A172" s="22" t="s">
        <v>493</v>
      </c>
      <c r="B172" s="18" t="s">
        <v>494</v>
      </c>
    </row>
    <row r="173" spans="1:2" ht="15.75" thickBot="1">
      <c r="A173" s="22" t="s">
        <v>495</v>
      </c>
      <c r="B173" s="18" t="s">
        <v>496</v>
      </c>
    </row>
    <row r="174" spans="1:2" ht="15.75" thickBot="1">
      <c r="A174" s="22" t="s">
        <v>497</v>
      </c>
      <c r="B174" s="18" t="s">
        <v>498</v>
      </c>
    </row>
    <row r="175" spans="1:2" ht="15.75" thickBot="1">
      <c r="A175" s="22" t="s">
        <v>499</v>
      </c>
      <c r="B175" s="18" t="s">
        <v>500</v>
      </c>
    </row>
    <row r="176" spans="1:2" ht="15.75" thickBot="1">
      <c r="A176" s="22" t="s">
        <v>501</v>
      </c>
      <c r="B176" s="18" t="s">
        <v>502</v>
      </c>
    </row>
    <row r="177" spans="1:2" ht="15.75" thickBot="1">
      <c r="A177" s="22" t="s">
        <v>503</v>
      </c>
      <c r="B177" s="18" t="s">
        <v>504</v>
      </c>
    </row>
    <row r="178" spans="1:2" ht="15.75" thickBot="1">
      <c r="A178" s="22" t="s">
        <v>505</v>
      </c>
      <c r="B178" s="18" t="s">
        <v>506</v>
      </c>
    </row>
    <row r="179" spans="1:2" ht="15.75" thickBot="1">
      <c r="A179" s="22" t="s">
        <v>507</v>
      </c>
      <c r="B179" s="18" t="s">
        <v>508</v>
      </c>
    </row>
    <row r="180" spans="1:2" ht="15.75" thickBot="1">
      <c r="A180" s="22" t="s">
        <v>509</v>
      </c>
      <c r="B180" s="18" t="s">
        <v>510</v>
      </c>
    </row>
    <row r="181" spans="1:2" ht="15.75" thickBot="1">
      <c r="A181" s="22" t="s">
        <v>511</v>
      </c>
      <c r="B181" s="18" t="s">
        <v>512</v>
      </c>
    </row>
    <row r="182" spans="1:2" ht="15.75" thickBot="1">
      <c r="A182" s="22" t="s">
        <v>513</v>
      </c>
      <c r="B182" s="18" t="s">
        <v>514</v>
      </c>
    </row>
    <row r="183" spans="1:2" ht="15.75" thickBot="1">
      <c r="A183" s="22" t="s">
        <v>515</v>
      </c>
      <c r="B183" s="18" t="s">
        <v>516</v>
      </c>
    </row>
    <row r="184" spans="1:2" ht="15.75" thickBot="1">
      <c r="A184" s="22" t="s">
        <v>517</v>
      </c>
      <c r="B184" s="18" t="s">
        <v>518</v>
      </c>
    </row>
    <row r="185" spans="1:2" ht="15.75" thickBot="1">
      <c r="A185" s="22" t="s">
        <v>519</v>
      </c>
      <c r="B185" s="18" t="s">
        <v>520</v>
      </c>
    </row>
    <row r="186" spans="1:2" ht="30.75" thickBot="1">
      <c r="A186" s="22" t="s">
        <v>521</v>
      </c>
      <c r="B186" s="18" t="s">
        <v>522</v>
      </c>
    </row>
    <row r="187" spans="1:2" ht="15.75" thickBot="1">
      <c r="A187" s="22" t="s">
        <v>523</v>
      </c>
      <c r="B187" s="18" t="s">
        <v>524</v>
      </c>
    </row>
    <row r="188" spans="1:2" ht="15.75" thickBot="1">
      <c r="A188" s="22" t="s">
        <v>525</v>
      </c>
      <c r="B188" s="18" t="s">
        <v>526</v>
      </c>
    </row>
    <row r="189" spans="1:2" ht="15.75" thickBot="1">
      <c r="A189" s="22" t="s">
        <v>527</v>
      </c>
      <c r="B189" s="18" t="s">
        <v>528</v>
      </c>
    </row>
    <row r="190" spans="1:2" ht="30.75" thickBot="1">
      <c r="A190" s="22" t="s">
        <v>529</v>
      </c>
      <c r="B190" s="18" t="s">
        <v>530</v>
      </c>
    </row>
    <row r="191" spans="1:2" ht="30.75" thickBot="1">
      <c r="A191" s="22" t="s">
        <v>531</v>
      </c>
      <c r="B191" s="18" t="s">
        <v>532</v>
      </c>
    </row>
    <row r="192" spans="1:2" ht="15.75" thickBot="1">
      <c r="A192" s="22" t="s">
        <v>533</v>
      </c>
      <c r="B192" s="18" t="s">
        <v>534</v>
      </c>
    </row>
    <row r="193" spans="1:2" ht="15.75" thickBot="1">
      <c r="A193" s="22" t="s">
        <v>535</v>
      </c>
      <c r="B193" s="18" t="s">
        <v>536</v>
      </c>
    </row>
    <row r="194" spans="1:2" ht="15.75" thickBot="1">
      <c r="A194" s="22" t="s">
        <v>537</v>
      </c>
      <c r="B194" s="18" t="s">
        <v>538</v>
      </c>
    </row>
    <row r="195" spans="1:2" ht="15.75" thickBot="1">
      <c r="A195" s="22" t="s">
        <v>539</v>
      </c>
      <c r="B195" s="18" t="s">
        <v>540</v>
      </c>
    </row>
    <row r="196" spans="1:2" ht="15.75" thickBot="1">
      <c r="A196" s="22" t="s">
        <v>541</v>
      </c>
      <c r="B196" s="18" t="s">
        <v>542</v>
      </c>
    </row>
    <row r="197" spans="1:2" ht="15.75" thickBot="1">
      <c r="A197" s="22" t="s">
        <v>543</v>
      </c>
      <c r="B197" s="18" t="s">
        <v>544</v>
      </c>
    </row>
    <row r="198" spans="1:2" ht="15.75" thickBot="1">
      <c r="A198" s="22" t="s">
        <v>545</v>
      </c>
      <c r="B198" s="18" t="s">
        <v>546</v>
      </c>
    </row>
    <row r="199" spans="1:2" ht="15.75" thickBot="1">
      <c r="A199" s="22" t="s">
        <v>547</v>
      </c>
      <c r="B199" s="18" t="s">
        <v>548</v>
      </c>
    </row>
    <row r="200" spans="1:2" ht="15.75" thickBot="1">
      <c r="A200" s="22" t="s">
        <v>549</v>
      </c>
      <c r="B200" s="18" t="s">
        <v>550</v>
      </c>
    </row>
    <row r="201" spans="1:2" ht="15.75" thickBot="1">
      <c r="A201" s="22" t="s">
        <v>551</v>
      </c>
      <c r="B201" s="18" t="s">
        <v>552</v>
      </c>
    </row>
    <row r="202" spans="1:2" ht="15.75" thickBot="1">
      <c r="A202" s="22" t="s">
        <v>553</v>
      </c>
      <c r="B202" s="18" t="s">
        <v>554</v>
      </c>
    </row>
    <row r="203" spans="1:2" ht="15.75" thickBot="1">
      <c r="A203" s="22" t="s">
        <v>555</v>
      </c>
      <c r="B203" s="18" t="s">
        <v>556</v>
      </c>
    </row>
    <row r="204" spans="1:2" ht="15.75" thickBot="1">
      <c r="A204" s="22" t="s">
        <v>557</v>
      </c>
      <c r="B204" s="18" t="s">
        <v>558</v>
      </c>
    </row>
    <row r="205" spans="1:2" ht="15.75" thickBot="1">
      <c r="A205" s="22" t="s">
        <v>559</v>
      </c>
      <c r="B205" s="18" t="s">
        <v>560</v>
      </c>
    </row>
    <row r="206" spans="1:2" ht="30.75" thickBot="1">
      <c r="A206" s="22" t="s">
        <v>561</v>
      </c>
      <c r="B206" s="18" t="s">
        <v>562</v>
      </c>
    </row>
    <row r="207" spans="1:2" ht="15.75" thickBot="1">
      <c r="A207" s="22" t="s">
        <v>563</v>
      </c>
      <c r="B207" s="18" t="s">
        <v>564</v>
      </c>
    </row>
    <row r="208" spans="1:2" ht="15.75" thickBot="1">
      <c r="A208" s="22" t="s">
        <v>565</v>
      </c>
      <c r="B208" s="18" t="s">
        <v>566</v>
      </c>
    </row>
    <row r="209" spans="1:2" ht="15.75" thickBot="1">
      <c r="A209" s="22" t="s">
        <v>567</v>
      </c>
      <c r="B209" s="18" t="s">
        <v>568</v>
      </c>
    </row>
    <row r="210" spans="1:2" ht="15.75" thickBot="1">
      <c r="A210" s="22" t="s">
        <v>569</v>
      </c>
      <c r="B210" s="18" t="s">
        <v>570</v>
      </c>
    </row>
    <row r="211" spans="1:2" ht="15.75" thickBot="1">
      <c r="A211" s="22" t="s">
        <v>571</v>
      </c>
      <c r="B211" s="18" t="s">
        <v>572</v>
      </c>
    </row>
    <row r="212" spans="1:2" ht="15.75" thickBot="1">
      <c r="A212" s="22" t="s">
        <v>573</v>
      </c>
      <c r="B212" s="18" t="s">
        <v>574</v>
      </c>
    </row>
    <row r="213" spans="1:2" ht="15.75" thickBot="1">
      <c r="A213" s="22" t="s">
        <v>575</v>
      </c>
      <c r="B213" s="18" t="s">
        <v>576</v>
      </c>
    </row>
    <row r="214" spans="1:2" ht="15.75" thickBot="1">
      <c r="A214" s="22" t="s">
        <v>577</v>
      </c>
      <c r="B214" s="18" t="s">
        <v>578</v>
      </c>
    </row>
    <row r="215" spans="1:2" ht="15.75" thickBot="1">
      <c r="A215" s="22" t="s">
        <v>579</v>
      </c>
      <c r="B215" s="18" t="s">
        <v>580</v>
      </c>
    </row>
    <row r="216" spans="1:2" ht="15.75" thickBot="1">
      <c r="A216" s="22" t="s">
        <v>581</v>
      </c>
      <c r="B216" s="18" t="s">
        <v>582</v>
      </c>
    </row>
    <row r="217" spans="1:2" ht="15.75" thickBot="1">
      <c r="A217" s="22" t="s">
        <v>583</v>
      </c>
      <c r="B217" s="18" t="s">
        <v>584</v>
      </c>
    </row>
    <row r="218" spans="1:2" ht="30.75" thickBot="1">
      <c r="A218" s="22" t="s">
        <v>585</v>
      </c>
      <c r="B218" s="18" t="s">
        <v>586</v>
      </c>
    </row>
    <row r="219" spans="1:2" ht="15.75" thickBot="1">
      <c r="A219" s="22" t="s">
        <v>587</v>
      </c>
      <c r="B219" s="18" t="s">
        <v>588</v>
      </c>
    </row>
    <row r="220" spans="1:2" ht="15.75" thickBot="1">
      <c r="A220" s="22" t="s">
        <v>589</v>
      </c>
      <c r="B220" s="18" t="s">
        <v>590</v>
      </c>
    </row>
    <row r="221" spans="1:2" ht="15.75" thickBot="1">
      <c r="A221" s="22" t="s">
        <v>591</v>
      </c>
      <c r="B221" s="18" t="s">
        <v>592</v>
      </c>
    </row>
    <row r="222" spans="1:2" ht="15.75" thickBot="1">
      <c r="A222" s="22" t="s">
        <v>593</v>
      </c>
      <c r="B222" s="18" t="s">
        <v>594</v>
      </c>
    </row>
    <row r="223" spans="1:2" ht="15.75" thickBot="1">
      <c r="A223" s="22" t="s">
        <v>595</v>
      </c>
      <c r="B223" s="18" t="s">
        <v>596</v>
      </c>
    </row>
    <row r="224" spans="1:2" ht="15.75" thickBot="1">
      <c r="A224" s="22" t="s">
        <v>597</v>
      </c>
      <c r="B224" s="18" t="s">
        <v>598</v>
      </c>
    </row>
    <row r="225" spans="1:2" ht="15.75" thickBot="1">
      <c r="A225" s="22" t="s">
        <v>599</v>
      </c>
      <c r="B225" s="18" t="s">
        <v>600</v>
      </c>
    </row>
    <row r="226" spans="1:2" ht="15.75" thickBot="1">
      <c r="A226" s="22" t="s">
        <v>601</v>
      </c>
      <c r="B226" s="18" t="s">
        <v>602</v>
      </c>
    </row>
    <row r="227" spans="1:2" ht="15.75" thickBot="1">
      <c r="A227" s="22" t="s">
        <v>603</v>
      </c>
      <c r="B227" s="18" t="s">
        <v>604</v>
      </c>
    </row>
    <row r="228" spans="1:2" ht="15.75" thickBot="1">
      <c r="A228" s="22" t="s">
        <v>605</v>
      </c>
      <c r="B228" s="18" t="s">
        <v>606</v>
      </c>
    </row>
    <row r="229" spans="1:2" ht="15.75" thickBot="1">
      <c r="A229" s="22" t="s">
        <v>607</v>
      </c>
      <c r="B229" s="18" t="s">
        <v>608</v>
      </c>
    </row>
    <row r="230" spans="1:2" ht="15.75" thickBot="1">
      <c r="A230" s="22" t="s">
        <v>609</v>
      </c>
      <c r="B230" s="18" t="s">
        <v>610</v>
      </c>
    </row>
    <row r="231" spans="1:2" ht="15.75" thickBot="1">
      <c r="A231" s="22" t="s">
        <v>611</v>
      </c>
      <c r="B231" s="18" t="s">
        <v>612</v>
      </c>
    </row>
    <row r="232" spans="1:2" ht="15.75" thickBot="1">
      <c r="A232" s="22" t="s">
        <v>613</v>
      </c>
      <c r="B232" s="18" t="s">
        <v>614</v>
      </c>
    </row>
    <row r="233" spans="1:2" ht="15.75" thickBot="1">
      <c r="A233" s="22" t="s">
        <v>615</v>
      </c>
      <c r="B233" s="18" t="s">
        <v>616</v>
      </c>
    </row>
    <row r="234" spans="1:2" ht="15.75" thickBot="1">
      <c r="A234" s="22" t="s">
        <v>617</v>
      </c>
      <c r="B234" s="18" t="s">
        <v>618</v>
      </c>
    </row>
    <row r="235" spans="1:2" ht="30.75" thickBot="1">
      <c r="A235" s="22" t="s">
        <v>619</v>
      </c>
      <c r="B235" s="18" t="s">
        <v>620</v>
      </c>
    </row>
    <row r="236" spans="1:2" ht="15.75" thickBot="1">
      <c r="A236" s="22" t="s">
        <v>621</v>
      </c>
      <c r="B236" s="18" t="s">
        <v>622</v>
      </c>
    </row>
    <row r="237" spans="1:2" ht="15.75" thickBot="1">
      <c r="A237" s="22" t="s">
        <v>623</v>
      </c>
      <c r="B237" s="18" t="s">
        <v>624</v>
      </c>
    </row>
    <row r="238" spans="1:2" ht="15.75" thickBot="1">
      <c r="A238" s="22" t="s">
        <v>625</v>
      </c>
      <c r="B238" s="18" t="s">
        <v>626</v>
      </c>
    </row>
    <row r="239" spans="1:2" ht="15.75" thickBot="1">
      <c r="A239" s="22" t="s">
        <v>627</v>
      </c>
      <c r="B239" s="19" t="s">
        <v>628</v>
      </c>
    </row>
    <row r="240" spans="1:2" ht="30.75" thickBot="1">
      <c r="A240" s="22" t="s">
        <v>629</v>
      </c>
      <c r="B240" s="18" t="s">
        <v>630</v>
      </c>
    </row>
    <row r="241" spans="1:2" ht="15.75" thickBot="1">
      <c r="A241" s="22" t="s">
        <v>631</v>
      </c>
      <c r="B241" s="18" t="s">
        <v>632</v>
      </c>
    </row>
    <row r="242" spans="1:2" ht="15.75" thickBot="1">
      <c r="A242" s="22" t="s">
        <v>633</v>
      </c>
      <c r="B242" s="18" t="s">
        <v>634</v>
      </c>
    </row>
    <row r="243" spans="1:2" ht="15.75" thickBot="1">
      <c r="A243" s="22" t="s">
        <v>635</v>
      </c>
      <c r="B243" s="18" t="s">
        <v>636</v>
      </c>
    </row>
    <row r="244" spans="1:2" ht="15.75" thickBot="1">
      <c r="A244" s="22" t="s">
        <v>637</v>
      </c>
      <c r="B244" s="18" t="s">
        <v>638</v>
      </c>
    </row>
    <row r="245" spans="1:2" ht="15.75" thickBot="1">
      <c r="A245" s="22" t="s">
        <v>639</v>
      </c>
      <c r="B245" s="18" t="s">
        <v>640</v>
      </c>
    </row>
    <row r="246" spans="1:2" ht="15.75" thickBot="1">
      <c r="A246" s="22" t="s">
        <v>641</v>
      </c>
      <c r="B246" s="18" t="s">
        <v>642</v>
      </c>
    </row>
    <row r="247" spans="1:2" ht="15.75" thickBot="1">
      <c r="A247" s="22" t="s">
        <v>643</v>
      </c>
      <c r="B247" s="18" t="s">
        <v>644</v>
      </c>
    </row>
    <row r="248" spans="1:2" ht="15.75" thickBot="1">
      <c r="A248" s="22" t="s">
        <v>645</v>
      </c>
      <c r="B248" s="18" t="s">
        <v>646</v>
      </c>
    </row>
  </sheetData>
  <phoneticPr fontId="10" type="noConversion"/>
  <hyperlinks>
    <hyperlink ref="B239" r:id="rId1" location="holy-see-vatican" tooltip="HOLY SEE (VATICAN CITY STATE)" display="http://www.iso.org/iso/english_country_names_and_code_elements - holy-see-vatican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0"/>
  <sheetViews>
    <sheetView topLeftCell="A157" workbookViewId="0"/>
  </sheetViews>
  <sheetFormatPr defaultRowHeight="14.25"/>
  <sheetData>
    <row r="1" spans="1:5">
      <c r="A1" s="43" t="s">
        <v>763</v>
      </c>
      <c r="B1" s="43" t="s">
        <v>764</v>
      </c>
      <c r="C1" s="43" t="s">
        <v>765</v>
      </c>
      <c r="D1" s="43" t="s">
        <v>767</v>
      </c>
      <c r="E1" s="43" t="s">
        <v>768</v>
      </c>
    </row>
    <row r="2" spans="1:5">
      <c r="A2" s="43" t="s">
        <v>769</v>
      </c>
      <c r="B2" s="43" t="s">
        <v>770</v>
      </c>
      <c r="C2" s="43" t="s">
        <v>771</v>
      </c>
      <c r="D2" s="43" t="s">
        <v>773</v>
      </c>
      <c r="E2" s="43" t="s">
        <v>774</v>
      </c>
    </row>
    <row r="3" spans="1:5">
      <c r="A3" s="43" t="s">
        <v>775</v>
      </c>
      <c r="B3" s="43" t="s">
        <v>776</v>
      </c>
      <c r="C3" s="43" t="s">
        <v>777</v>
      </c>
      <c r="D3" s="43" t="s">
        <v>779</v>
      </c>
      <c r="E3" s="43" t="s">
        <v>780</v>
      </c>
    </row>
    <row r="4" spans="1:5">
      <c r="A4" s="43" t="s">
        <v>781</v>
      </c>
      <c r="B4" s="43" t="s">
        <v>782</v>
      </c>
      <c r="C4" s="43" t="s">
        <v>783</v>
      </c>
      <c r="D4" s="43" t="s">
        <v>784</v>
      </c>
      <c r="E4" s="43" t="s">
        <v>768</v>
      </c>
    </row>
    <row r="5" spans="1:5">
      <c r="A5" s="43" t="s">
        <v>766</v>
      </c>
      <c r="B5" s="43" t="s">
        <v>785</v>
      </c>
      <c r="C5" s="43" t="s">
        <v>786</v>
      </c>
      <c r="D5" s="43" t="s">
        <v>788</v>
      </c>
      <c r="E5" s="43" t="s">
        <v>789</v>
      </c>
    </row>
    <row r="6" spans="1:5">
      <c r="A6" s="43" t="s">
        <v>787</v>
      </c>
      <c r="B6" s="43" t="s">
        <v>790</v>
      </c>
      <c r="C6" s="43" t="s">
        <v>791</v>
      </c>
      <c r="D6" s="43" t="s">
        <v>792</v>
      </c>
      <c r="E6" s="43" t="s">
        <v>793</v>
      </c>
    </row>
    <row r="7" spans="1:5">
      <c r="A7" s="43" t="s">
        <v>772</v>
      </c>
      <c r="B7" s="43" t="s">
        <v>794</v>
      </c>
      <c r="C7" s="43" t="s">
        <v>795</v>
      </c>
      <c r="D7" s="43" t="s">
        <v>796</v>
      </c>
      <c r="E7" s="43" t="s">
        <v>768</v>
      </c>
    </row>
    <row r="8" spans="1:5">
      <c r="A8" s="43" t="s">
        <v>797</v>
      </c>
      <c r="B8" s="43" t="s">
        <v>798</v>
      </c>
      <c r="C8" s="43" t="s">
        <v>799</v>
      </c>
      <c r="D8" s="43" t="s">
        <v>800</v>
      </c>
      <c r="E8" s="43" t="s">
        <v>801</v>
      </c>
    </row>
    <row r="9" spans="1:5">
      <c r="A9" s="43" t="s">
        <v>802</v>
      </c>
      <c r="B9" s="43" t="s">
        <v>803</v>
      </c>
      <c r="C9" s="43" t="s">
        <v>804</v>
      </c>
      <c r="D9" s="43" t="s">
        <v>805</v>
      </c>
      <c r="E9" s="43" t="s">
        <v>806</v>
      </c>
    </row>
    <row r="10" spans="1:5">
      <c r="A10" s="43" t="s">
        <v>807</v>
      </c>
      <c r="B10" s="43" t="s">
        <v>808</v>
      </c>
      <c r="C10" s="43" t="s">
        <v>809</v>
      </c>
      <c r="D10" s="43" t="s">
        <v>810</v>
      </c>
      <c r="E10" s="43" t="s">
        <v>768</v>
      </c>
    </row>
    <row r="11" spans="1:5">
      <c r="A11" s="43" t="s">
        <v>811</v>
      </c>
      <c r="B11" s="43" t="s">
        <v>812</v>
      </c>
      <c r="C11" s="43" t="s">
        <v>813</v>
      </c>
      <c r="D11" s="43" t="s">
        <v>814</v>
      </c>
      <c r="E11" s="43" t="s">
        <v>806</v>
      </c>
    </row>
    <row r="12" spans="1:5">
      <c r="A12" s="43" t="s">
        <v>815</v>
      </c>
      <c r="B12" s="43" t="s">
        <v>816</v>
      </c>
      <c r="C12" s="43" t="s">
        <v>817</v>
      </c>
      <c r="D12" s="43" t="s">
        <v>818</v>
      </c>
      <c r="E12" s="43" t="s">
        <v>819</v>
      </c>
    </row>
    <row r="13" spans="1:5">
      <c r="A13" s="43" t="s">
        <v>820</v>
      </c>
      <c r="B13" s="43" t="s">
        <v>821</v>
      </c>
      <c r="C13" s="43" t="s">
        <v>822</v>
      </c>
      <c r="D13" s="43" t="s">
        <v>823</v>
      </c>
      <c r="E13" s="43" t="s">
        <v>824</v>
      </c>
    </row>
    <row r="14" spans="1:5">
      <c r="A14" s="43" t="s">
        <v>825</v>
      </c>
      <c r="B14" s="43" t="s">
        <v>826</v>
      </c>
      <c r="C14" s="43" t="s">
        <v>827</v>
      </c>
      <c r="D14" s="43" t="s">
        <v>828</v>
      </c>
      <c r="E14" s="43" t="s">
        <v>829</v>
      </c>
    </row>
    <row r="15" spans="1:5">
      <c r="A15" s="43" t="s">
        <v>830</v>
      </c>
      <c r="B15" s="43" t="s">
        <v>831</v>
      </c>
      <c r="C15" s="43" t="s">
        <v>832</v>
      </c>
      <c r="D15" s="43" t="s">
        <v>833</v>
      </c>
      <c r="E15" s="43" t="s">
        <v>824</v>
      </c>
    </row>
    <row r="16" spans="1:5">
      <c r="A16" s="43" t="s">
        <v>834</v>
      </c>
      <c r="B16" s="43" t="s">
        <v>835</v>
      </c>
      <c r="C16" s="43" t="s">
        <v>836</v>
      </c>
      <c r="D16" s="43" t="s">
        <v>837</v>
      </c>
      <c r="E16" s="43" t="s">
        <v>801</v>
      </c>
    </row>
    <row r="17" spans="1:5">
      <c r="A17" s="43" t="s">
        <v>838</v>
      </c>
      <c r="B17" s="43" t="s">
        <v>839</v>
      </c>
      <c r="C17" s="43" t="s">
        <v>840</v>
      </c>
      <c r="D17" s="43" t="s">
        <v>841</v>
      </c>
      <c r="E17" s="43" t="s">
        <v>774</v>
      </c>
    </row>
    <row r="18" spans="1:5">
      <c r="A18" s="43" t="s">
        <v>842</v>
      </c>
      <c r="B18" s="43" t="s">
        <v>843</v>
      </c>
      <c r="C18" s="43" t="s">
        <v>844</v>
      </c>
      <c r="D18" s="43" t="s">
        <v>845</v>
      </c>
      <c r="E18" s="43" t="s">
        <v>774</v>
      </c>
    </row>
    <row r="19" spans="1:5">
      <c r="A19" s="43" t="s">
        <v>846</v>
      </c>
      <c r="B19" s="43" t="s">
        <v>847</v>
      </c>
      <c r="C19" s="43" t="s">
        <v>848</v>
      </c>
      <c r="D19" s="43" t="s">
        <v>849</v>
      </c>
      <c r="E19" s="43" t="s">
        <v>850</v>
      </c>
    </row>
    <row r="20" spans="1:5">
      <c r="A20" s="43" t="s">
        <v>851</v>
      </c>
      <c r="B20" s="43" t="s">
        <v>852</v>
      </c>
      <c r="C20" s="43" t="s">
        <v>853</v>
      </c>
      <c r="D20" s="43" t="s">
        <v>854</v>
      </c>
      <c r="E20" s="43" t="s">
        <v>855</v>
      </c>
    </row>
    <row r="21" spans="1:5">
      <c r="A21" s="43" t="s">
        <v>856</v>
      </c>
      <c r="B21" s="43" t="s">
        <v>857</v>
      </c>
      <c r="C21" s="43" t="s">
        <v>858</v>
      </c>
      <c r="D21" s="43" t="s">
        <v>859</v>
      </c>
      <c r="E21" s="43" t="s">
        <v>768</v>
      </c>
    </row>
    <row r="22" spans="1:5">
      <c r="A22" s="43" t="s">
        <v>860</v>
      </c>
      <c r="B22" s="43" t="s">
        <v>861</v>
      </c>
      <c r="C22" s="43" t="s">
        <v>862</v>
      </c>
      <c r="D22" s="43" t="s">
        <v>863</v>
      </c>
      <c r="E22" s="43" t="s">
        <v>819</v>
      </c>
    </row>
    <row r="23" spans="1:5">
      <c r="A23" s="43" t="s">
        <v>864</v>
      </c>
      <c r="B23" s="43" t="s">
        <v>865</v>
      </c>
      <c r="C23" s="43" t="s">
        <v>866</v>
      </c>
      <c r="D23" s="43" t="s">
        <v>867</v>
      </c>
      <c r="E23" s="43" t="s">
        <v>868</v>
      </c>
    </row>
    <row r="24" spans="1:5">
      <c r="A24" s="43" t="s">
        <v>869</v>
      </c>
      <c r="B24" s="43" t="s">
        <v>870</v>
      </c>
      <c r="C24" s="43" t="s">
        <v>778</v>
      </c>
      <c r="D24" s="43" t="s">
        <v>871</v>
      </c>
      <c r="E24" s="43" t="s">
        <v>872</v>
      </c>
    </row>
    <row r="25" spans="1:5">
      <c r="A25" s="43" t="s">
        <v>873</v>
      </c>
      <c r="B25" s="43" t="s">
        <v>874</v>
      </c>
      <c r="C25" s="43" t="s">
        <v>875</v>
      </c>
      <c r="D25" s="43" t="s">
        <v>876</v>
      </c>
      <c r="E25" s="43" t="s">
        <v>877</v>
      </c>
    </row>
    <row r="26" spans="1:5">
      <c r="A26" s="43" t="s">
        <v>878</v>
      </c>
      <c r="B26" s="43" t="s">
        <v>879</v>
      </c>
      <c r="C26" s="43" t="s">
        <v>880</v>
      </c>
      <c r="D26" s="43" t="s">
        <v>881</v>
      </c>
      <c r="E26" s="43" t="s">
        <v>882</v>
      </c>
    </row>
    <row r="27" spans="1:5">
      <c r="A27" s="43" t="s">
        <v>883</v>
      </c>
      <c r="B27" s="43" t="s">
        <v>884</v>
      </c>
      <c r="C27" s="43" t="s">
        <v>885</v>
      </c>
      <c r="D27" s="43" t="s">
        <v>886</v>
      </c>
      <c r="E27" s="43" t="s">
        <v>887</v>
      </c>
    </row>
    <row r="28" spans="1:5">
      <c r="A28" s="43" t="s">
        <v>888</v>
      </c>
      <c r="B28" s="43" t="s">
        <v>889</v>
      </c>
      <c r="C28" s="43" t="s">
        <v>890</v>
      </c>
      <c r="D28" s="43" t="s">
        <v>891</v>
      </c>
      <c r="E28" s="43" t="s">
        <v>892</v>
      </c>
    </row>
    <row r="29" spans="1:5">
      <c r="A29" s="43" t="s">
        <v>893</v>
      </c>
      <c r="B29" s="43" t="s">
        <v>894</v>
      </c>
      <c r="C29" s="43" t="s">
        <v>895</v>
      </c>
      <c r="D29" s="43" t="s">
        <v>899</v>
      </c>
      <c r="E29" s="43" t="s">
        <v>900</v>
      </c>
    </row>
    <row r="30" spans="1:5">
      <c r="A30" s="43" t="s">
        <v>901</v>
      </c>
      <c r="B30" s="43" t="s">
        <v>902</v>
      </c>
      <c r="C30" s="43" t="s">
        <v>903</v>
      </c>
      <c r="D30" s="43" t="s">
        <v>904</v>
      </c>
      <c r="E30" s="43" t="s">
        <v>887</v>
      </c>
    </row>
    <row r="31" spans="1:5">
      <c r="A31" s="43" t="s">
        <v>905</v>
      </c>
      <c r="B31" s="43" t="s">
        <v>906</v>
      </c>
      <c r="C31" s="43" t="s">
        <v>907</v>
      </c>
      <c r="D31" s="43" t="s">
        <v>908</v>
      </c>
      <c r="E31" s="43" t="s">
        <v>768</v>
      </c>
    </row>
    <row r="32" spans="1:5">
      <c r="A32" s="43" t="s">
        <v>909</v>
      </c>
      <c r="B32" s="43" t="s">
        <v>910</v>
      </c>
      <c r="C32" s="43" t="s">
        <v>911</v>
      </c>
      <c r="D32" s="43" t="s">
        <v>912</v>
      </c>
      <c r="E32" s="43" t="s">
        <v>913</v>
      </c>
    </row>
    <row r="33" spans="1:5">
      <c r="A33" s="43" t="s">
        <v>914</v>
      </c>
      <c r="B33" s="43" t="s">
        <v>915</v>
      </c>
      <c r="C33" s="43" t="s">
        <v>916</v>
      </c>
      <c r="D33" s="43" t="s">
        <v>917</v>
      </c>
      <c r="E33" s="43" t="s">
        <v>824</v>
      </c>
    </row>
    <row r="34" spans="1:5">
      <c r="A34" s="43" t="s">
        <v>918</v>
      </c>
      <c r="B34" s="43" t="s">
        <v>919</v>
      </c>
      <c r="C34" s="43" t="s">
        <v>920</v>
      </c>
      <c r="D34" s="43" t="s">
        <v>921</v>
      </c>
      <c r="E34" s="43" t="s">
        <v>922</v>
      </c>
    </row>
    <row r="35" spans="1:5">
      <c r="A35" s="43" t="s">
        <v>923</v>
      </c>
      <c r="B35" s="43" t="s">
        <v>924</v>
      </c>
      <c r="C35" s="43" t="s">
        <v>925</v>
      </c>
      <c r="D35" s="43" t="s">
        <v>926</v>
      </c>
      <c r="E35" s="43" t="s">
        <v>768</v>
      </c>
    </row>
    <row r="36" spans="1:5">
      <c r="A36" s="43" t="s">
        <v>927</v>
      </c>
      <c r="B36" s="43" t="s">
        <v>928</v>
      </c>
      <c r="C36" s="43" t="s">
        <v>929</v>
      </c>
      <c r="D36" s="43" t="s">
        <v>930</v>
      </c>
      <c r="E36" s="43" t="s">
        <v>872</v>
      </c>
    </row>
    <row r="37" spans="1:5">
      <c r="A37" s="43" t="s">
        <v>931</v>
      </c>
      <c r="B37" s="43" t="s">
        <v>932</v>
      </c>
      <c r="C37" s="43" t="s">
        <v>933</v>
      </c>
      <c r="D37" s="43" t="s">
        <v>934</v>
      </c>
      <c r="E37" s="43" t="s">
        <v>935</v>
      </c>
    </row>
    <row r="38" spans="1:5">
      <c r="A38" s="43" t="s">
        <v>936</v>
      </c>
      <c r="B38" s="43" t="s">
        <v>937</v>
      </c>
      <c r="C38" s="43" t="s">
        <v>927</v>
      </c>
      <c r="D38" s="43" t="s">
        <v>938</v>
      </c>
      <c r="E38" s="43" t="s">
        <v>768</v>
      </c>
    </row>
    <row r="39" spans="1:5">
      <c r="A39" s="43" t="s">
        <v>939</v>
      </c>
      <c r="B39" s="43" t="s">
        <v>940</v>
      </c>
      <c r="C39" s="43" t="s">
        <v>941</v>
      </c>
      <c r="D39" s="43" t="s">
        <v>942</v>
      </c>
      <c r="E39" s="43" t="s">
        <v>768</v>
      </c>
    </row>
    <row r="40" spans="1:5">
      <c r="A40" s="43" t="s">
        <v>943</v>
      </c>
      <c r="B40" s="43" t="s">
        <v>944</v>
      </c>
      <c r="C40" s="43" t="s">
        <v>945</v>
      </c>
      <c r="D40" s="43" t="s">
        <v>946</v>
      </c>
      <c r="E40" s="43" t="s">
        <v>947</v>
      </c>
    </row>
    <row r="41" spans="1:5">
      <c r="A41" s="43" t="s">
        <v>948</v>
      </c>
      <c r="B41" s="43" t="s">
        <v>949</v>
      </c>
      <c r="C41" s="43" t="s">
        <v>950</v>
      </c>
      <c r="D41" s="43" t="s">
        <v>951</v>
      </c>
      <c r="E41" s="43" t="s">
        <v>952</v>
      </c>
    </row>
    <row r="42" spans="1:5">
      <c r="A42" s="43" t="s">
        <v>953</v>
      </c>
      <c r="B42" s="43" t="s">
        <v>954</v>
      </c>
      <c r="C42" s="43" t="s">
        <v>955</v>
      </c>
      <c r="D42" s="43" t="s">
        <v>956</v>
      </c>
      <c r="E42" s="43" t="s">
        <v>824</v>
      </c>
    </row>
    <row r="43" spans="1:5">
      <c r="A43" s="43" t="s">
        <v>957</v>
      </c>
      <c r="B43" s="43" t="s">
        <v>958</v>
      </c>
      <c r="C43" s="43" t="s">
        <v>959</v>
      </c>
      <c r="D43" s="43" t="s">
        <v>960</v>
      </c>
      <c r="E43" s="43" t="s">
        <v>961</v>
      </c>
    </row>
    <row r="44" spans="1:5">
      <c r="A44" s="43" t="s">
        <v>962</v>
      </c>
      <c r="B44" s="43" t="s">
        <v>963</v>
      </c>
      <c r="C44" s="43" t="s">
        <v>964</v>
      </c>
      <c r="D44" s="43" t="s">
        <v>965</v>
      </c>
      <c r="E44" s="43" t="s">
        <v>966</v>
      </c>
    </row>
    <row r="45" spans="1:5">
      <c r="A45" s="43" t="s">
        <v>967</v>
      </c>
      <c r="B45" s="43" t="s">
        <v>968</v>
      </c>
      <c r="C45" s="43" t="s">
        <v>866</v>
      </c>
      <c r="D45" s="43" t="s">
        <v>969</v>
      </c>
      <c r="E45" s="43" t="s">
        <v>4205</v>
      </c>
    </row>
    <row r="46" spans="1:5">
      <c r="A46" s="43" t="s">
        <v>970</v>
      </c>
      <c r="B46" s="43" t="s">
        <v>971</v>
      </c>
      <c r="C46" s="43" t="s">
        <v>972</v>
      </c>
      <c r="D46" s="43" t="s">
        <v>973</v>
      </c>
      <c r="E46" s="43" t="s">
        <v>824</v>
      </c>
    </row>
    <row r="47" spans="1:5">
      <c r="A47" s="43" t="s">
        <v>974</v>
      </c>
      <c r="B47" s="43" t="s">
        <v>975</v>
      </c>
      <c r="C47" s="43" t="s">
        <v>976</v>
      </c>
      <c r="D47" s="43" t="s">
        <v>977</v>
      </c>
      <c r="E47" s="43" t="s">
        <v>824</v>
      </c>
    </row>
    <row r="48" spans="1:5">
      <c r="A48" s="43" t="s">
        <v>795</v>
      </c>
      <c r="B48" s="43" t="s">
        <v>978</v>
      </c>
      <c r="C48" s="43" t="s">
        <v>979</v>
      </c>
      <c r="D48" s="43" t="s">
        <v>980</v>
      </c>
      <c r="E48" s="43" t="s">
        <v>824</v>
      </c>
    </row>
    <row r="49" spans="1:5">
      <c r="A49" s="43" t="s">
        <v>981</v>
      </c>
      <c r="B49" s="43" t="s">
        <v>982</v>
      </c>
      <c r="C49" s="43" t="s">
        <v>983</v>
      </c>
      <c r="D49" s="43" t="s">
        <v>984</v>
      </c>
      <c r="E49" s="43" t="s">
        <v>985</v>
      </c>
    </row>
    <row r="50" spans="1:5">
      <c r="A50" s="43" t="s">
        <v>986</v>
      </c>
      <c r="B50" s="43" t="s">
        <v>987</v>
      </c>
      <c r="C50" s="43" t="s">
        <v>820</v>
      </c>
      <c r="D50" s="43" t="s">
        <v>988</v>
      </c>
      <c r="E50" s="43" t="s">
        <v>872</v>
      </c>
    </row>
    <row r="51" spans="1:5">
      <c r="A51" s="43" t="s">
        <v>989</v>
      </c>
      <c r="B51" s="43" t="s">
        <v>990</v>
      </c>
      <c r="C51" s="43" t="s">
        <v>991</v>
      </c>
      <c r="D51" s="43" t="s">
        <v>992</v>
      </c>
      <c r="E51" s="43" t="s">
        <v>768</v>
      </c>
    </row>
    <row r="52" spans="1:5">
      <c r="A52" s="43" t="s">
        <v>993</v>
      </c>
      <c r="B52" s="43" t="s">
        <v>994</v>
      </c>
      <c r="C52" s="43" t="s">
        <v>883</v>
      </c>
      <c r="D52" s="43" t="s">
        <v>995</v>
      </c>
      <c r="E52" s="43" t="s">
        <v>872</v>
      </c>
    </row>
    <row r="53" spans="1:5">
      <c r="A53" s="43" t="s">
        <v>996</v>
      </c>
      <c r="B53" s="43" t="s">
        <v>997</v>
      </c>
      <c r="C53" s="43" t="s">
        <v>763</v>
      </c>
      <c r="D53" s="43" t="s">
        <v>998</v>
      </c>
      <c r="E53" s="43" t="s">
        <v>872</v>
      </c>
    </row>
    <row r="54" spans="1:5">
      <c r="A54" s="43" t="s">
        <v>999</v>
      </c>
      <c r="B54" s="43" t="s">
        <v>1000</v>
      </c>
      <c r="C54" s="43" t="s">
        <v>866</v>
      </c>
      <c r="D54" s="43" t="s">
        <v>1001</v>
      </c>
      <c r="E54" s="43" t="s">
        <v>1002</v>
      </c>
    </row>
    <row r="55" spans="1:5">
      <c r="A55" s="43" t="s">
        <v>1003</v>
      </c>
      <c r="B55" s="43" t="s">
        <v>1004</v>
      </c>
      <c r="C55" s="43" t="s">
        <v>901</v>
      </c>
      <c r="D55" s="43" t="s">
        <v>1005</v>
      </c>
      <c r="E55" s="43" t="s">
        <v>768</v>
      </c>
    </row>
    <row r="56" spans="1:5">
      <c r="A56" s="43" t="s">
        <v>1006</v>
      </c>
      <c r="B56" s="43" t="s">
        <v>1007</v>
      </c>
      <c r="C56" s="43" t="s">
        <v>948</v>
      </c>
      <c r="D56" s="43" t="s">
        <v>1008</v>
      </c>
      <c r="E56" s="43" t="s">
        <v>872</v>
      </c>
    </row>
    <row r="57" spans="1:5">
      <c r="A57" s="43" t="s">
        <v>1009</v>
      </c>
      <c r="B57" s="43" t="s">
        <v>1010</v>
      </c>
      <c r="C57" s="43" t="s">
        <v>1011</v>
      </c>
      <c r="D57" s="43" t="s">
        <v>1012</v>
      </c>
      <c r="E57" s="43" t="s">
        <v>872</v>
      </c>
    </row>
    <row r="58" spans="1:5">
      <c r="A58" s="43" t="s">
        <v>832</v>
      </c>
      <c r="B58" s="43" t="s">
        <v>1013</v>
      </c>
      <c r="C58" s="43" t="s">
        <v>856</v>
      </c>
      <c r="D58" s="43" t="s">
        <v>1014</v>
      </c>
      <c r="E58" s="43" t="s">
        <v>768</v>
      </c>
    </row>
    <row r="59" spans="1:5">
      <c r="A59" s="43" t="s">
        <v>1015</v>
      </c>
      <c r="B59" s="43" t="s">
        <v>1016</v>
      </c>
      <c r="C59" s="43" t="s">
        <v>866</v>
      </c>
      <c r="D59" s="43" t="s">
        <v>1017</v>
      </c>
      <c r="E59" s="43" t="s">
        <v>872</v>
      </c>
    </row>
    <row r="60" spans="1:5">
      <c r="A60" s="43" t="s">
        <v>976</v>
      </c>
      <c r="B60" s="43" t="s">
        <v>1018</v>
      </c>
      <c r="C60" s="43" t="s">
        <v>1019</v>
      </c>
      <c r="D60" s="43" t="s">
        <v>1020</v>
      </c>
      <c r="E60" s="43" t="s">
        <v>824</v>
      </c>
    </row>
    <row r="61" spans="1:5">
      <c r="A61" s="43" t="s">
        <v>1021</v>
      </c>
      <c r="B61" s="43" t="s">
        <v>1022</v>
      </c>
      <c r="C61" s="43" t="s">
        <v>866</v>
      </c>
      <c r="D61" s="43" t="s">
        <v>1023</v>
      </c>
      <c r="E61" s="43" t="s">
        <v>1024</v>
      </c>
    </row>
    <row r="62" spans="1:5">
      <c r="A62" s="43" t="s">
        <v>1025</v>
      </c>
      <c r="B62" s="43" t="s">
        <v>1026</v>
      </c>
      <c r="C62" s="43" t="s">
        <v>989</v>
      </c>
      <c r="D62" s="43" t="s">
        <v>1027</v>
      </c>
      <c r="E62" s="43" t="s">
        <v>824</v>
      </c>
    </row>
    <row r="63" spans="1:5">
      <c r="A63" s="43" t="s">
        <v>1028</v>
      </c>
      <c r="B63" s="43" t="s">
        <v>1029</v>
      </c>
      <c r="C63" s="43" t="s">
        <v>1030</v>
      </c>
      <c r="D63" s="43" t="s">
        <v>1031</v>
      </c>
      <c r="E63" s="43" t="s">
        <v>872</v>
      </c>
    </row>
    <row r="64" spans="1:5">
      <c r="A64" s="43" t="s">
        <v>765</v>
      </c>
      <c r="B64" s="43" t="s">
        <v>1032</v>
      </c>
      <c r="C64" s="43" t="s">
        <v>1033</v>
      </c>
      <c r="D64" s="43" t="s">
        <v>1034</v>
      </c>
      <c r="E64" s="43" t="s">
        <v>872</v>
      </c>
    </row>
    <row r="65" spans="1:5">
      <c r="A65" s="43" t="s">
        <v>916</v>
      </c>
      <c r="B65" s="43" t="s">
        <v>1035</v>
      </c>
      <c r="C65" s="43" t="s">
        <v>866</v>
      </c>
      <c r="D65" s="43" t="s">
        <v>1036</v>
      </c>
      <c r="E65" s="43" t="s">
        <v>806</v>
      </c>
    </row>
    <row r="66" spans="1:5">
      <c r="A66" s="43" t="s">
        <v>1037</v>
      </c>
      <c r="B66" s="43" t="s">
        <v>1038</v>
      </c>
      <c r="C66" s="43" t="s">
        <v>866</v>
      </c>
      <c r="D66" s="43" t="s">
        <v>1039</v>
      </c>
      <c r="E66" s="43" t="s">
        <v>872</v>
      </c>
    </row>
    <row r="67" spans="1:5">
      <c r="A67" s="43" t="s">
        <v>885</v>
      </c>
      <c r="B67" s="43" t="s">
        <v>1040</v>
      </c>
      <c r="C67" s="43" t="s">
        <v>1041</v>
      </c>
      <c r="D67" s="43" t="s">
        <v>1042</v>
      </c>
      <c r="E67" s="43" t="s">
        <v>935</v>
      </c>
    </row>
    <row r="68" spans="1:5">
      <c r="A68" s="43" t="s">
        <v>972</v>
      </c>
      <c r="B68" s="43" t="s">
        <v>1043</v>
      </c>
      <c r="C68" s="43" t="s">
        <v>866</v>
      </c>
      <c r="D68" s="43" t="s">
        <v>1044</v>
      </c>
      <c r="E68" s="43" t="s">
        <v>872</v>
      </c>
    </row>
    <row r="69" spans="1:5">
      <c r="A69" s="43" t="s">
        <v>979</v>
      </c>
      <c r="B69" s="43" t="s">
        <v>1045</v>
      </c>
      <c r="C69" s="43" t="s">
        <v>866</v>
      </c>
      <c r="D69" s="43" t="s">
        <v>1046</v>
      </c>
      <c r="E69" s="43" t="s">
        <v>789</v>
      </c>
    </row>
    <row r="70" spans="1:5">
      <c r="A70" s="43" t="s">
        <v>1047</v>
      </c>
      <c r="B70" s="43" t="s">
        <v>1048</v>
      </c>
      <c r="C70" s="43" t="s">
        <v>1047</v>
      </c>
      <c r="D70" s="43" t="s">
        <v>1049</v>
      </c>
      <c r="E70" s="43" t="s">
        <v>824</v>
      </c>
    </row>
    <row r="71" spans="1:5">
      <c r="A71" s="43" t="s">
        <v>1050</v>
      </c>
      <c r="B71" s="43" t="s">
        <v>1051</v>
      </c>
      <c r="C71" s="43" t="s">
        <v>1052</v>
      </c>
      <c r="D71" s="43" t="s">
        <v>1053</v>
      </c>
      <c r="E71" s="43" t="s">
        <v>1054</v>
      </c>
    </row>
    <row r="72" spans="1:5">
      <c r="A72" s="43" t="s">
        <v>1055</v>
      </c>
      <c r="B72" s="43" t="s">
        <v>1056</v>
      </c>
      <c r="C72" s="43" t="s">
        <v>1057</v>
      </c>
      <c r="D72" s="43" t="s">
        <v>1058</v>
      </c>
      <c r="E72" s="43" t="s">
        <v>824</v>
      </c>
    </row>
    <row r="73" spans="1:5">
      <c r="A73" s="43" t="s">
        <v>1019</v>
      </c>
      <c r="B73" s="43" t="s">
        <v>1059</v>
      </c>
      <c r="C73" s="43" t="s">
        <v>970</v>
      </c>
      <c r="D73" s="43" t="s">
        <v>1060</v>
      </c>
      <c r="E73" s="43" t="s">
        <v>768</v>
      </c>
    </row>
    <row r="74" spans="1:5">
      <c r="A74" s="43" t="s">
        <v>1061</v>
      </c>
      <c r="B74" s="43" t="s">
        <v>1062</v>
      </c>
      <c r="C74" s="43" t="s">
        <v>981</v>
      </c>
      <c r="D74" s="43" t="s">
        <v>1063</v>
      </c>
      <c r="E74" s="43" t="s">
        <v>824</v>
      </c>
    </row>
    <row r="75" spans="1:5">
      <c r="A75" s="43" t="s">
        <v>1057</v>
      </c>
      <c r="B75" s="43" t="s">
        <v>1064</v>
      </c>
      <c r="C75" s="43" t="s">
        <v>1065</v>
      </c>
      <c r="D75" s="43" t="s">
        <v>1066</v>
      </c>
      <c r="E75" s="43" t="s">
        <v>1067</v>
      </c>
    </row>
    <row r="76" spans="1:5">
      <c r="A76" s="43" t="s">
        <v>955</v>
      </c>
      <c r="B76" s="43" t="s">
        <v>1068</v>
      </c>
      <c r="C76" s="43" t="s">
        <v>1069</v>
      </c>
      <c r="D76" s="43" t="s">
        <v>1070</v>
      </c>
      <c r="E76" s="43" t="s">
        <v>768</v>
      </c>
    </row>
    <row r="77" spans="1:5">
      <c r="A77" s="43" t="s">
        <v>1071</v>
      </c>
      <c r="B77" s="43" t="s">
        <v>1072</v>
      </c>
      <c r="C77" s="43" t="s">
        <v>1055</v>
      </c>
      <c r="D77" s="43" t="s">
        <v>1073</v>
      </c>
      <c r="E77" s="43" t="s">
        <v>824</v>
      </c>
    </row>
    <row r="78" spans="1:5">
      <c r="A78" s="43" t="s">
        <v>1074</v>
      </c>
      <c r="B78" s="43" t="s">
        <v>1075</v>
      </c>
      <c r="C78" s="43" t="s">
        <v>999</v>
      </c>
      <c r="D78" s="43" t="s">
        <v>1076</v>
      </c>
      <c r="E78" s="43" t="s">
        <v>824</v>
      </c>
    </row>
    <row r="79" spans="1:5">
      <c r="A79" s="43" t="s">
        <v>1052</v>
      </c>
      <c r="B79" s="43" t="s">
        <v>1077</v>
      </c>
      <c r="C79" s="43" t="s">
        <v>866</v>
      </c>
      <c r="D79" s="43" t="s">
        <v>1078</v>
      </c>
      <c r="E79" s="43" t="s">
        <v>1079</v>
      </c>
    </row>
    <row r="80" spans="1:5">
      <c r="A80" s="43" t="s">
        <v>1080</v>
      </c>
      <c r="B80" s="43" t="s">
        <v>1081</v>
      </c>
      <c r="C80" s="43" t="s">
        <v>866</v>
      </c>
      <c r="D80" s="43" t="s">
        <v>1082</v>
      </c>
      <c r="E80" s="43" t="s">
        <v>819</v>
      </c>
    </row>
    <row r="81" spans="1:5">
      <c r="A81" s="43" t="s">
        <v>799</v>
      </c>
      <c r="B81" s="43" t="s">
        <v>1083</v>
      </c>
      <c r="C81" s="43" t="s">
        <v>1074</v>
      </c>
      <c r="D81" s="43" t="s">
        <v>1084</v>
      </c>
      <c r="E81" s="43" t="s">
        <v>872</v>
      </c>
    </row>
    <row r="82" spans="1:5">
      <c r="A82" s="43" t="s">
        <v>809</v>
      </c>
      <c r="B82" s="43" t="s">
        <v>1085</v>
      </c>
      <c r="C82" s="43" t="s">
        <v>1009</v>
      </c>
      <c r="D82" s="43" t="s">
        <v>1086</v>
      </c>
      <c r="E82" s="43" t="s">
        <v>768</v>
      </c>
    </row>
    <row r="83" spans="1:5">
      <c r="A83" s="43" t="s">
        <v>941</v>
      </c>
      <c r="B83" s="43" t="s">
        <v>1087</v>
      </c>
      <c r="C83" s="43" t="s">
        <v>866</v>
      </c>
      <c r="D83" s="43" t="s">
        <v>1088</v>
      </c>
      <c r="E83" s="43" t="s">
        <v>789</v>
      </c>
    </row>
    <row r="84" spans="1:5">
      <c r="A84" s="43" t="s">
        <v>880</v>
      </c>
      <c r="B84" s="43" t="s">
        <v>1089</v>
      </c>
      <c r="C84" s="43" t="s">
        <v>1090</v>
      </c>
      <c r="D84" s="43" t="s">
        <v>1091</v>
      </c>
      <c r="E84" s="43" t="s">
        <v>872</v>
      </c>
    </row>
    <row r="85" spans="1:5">
      <c r="A85" s="43" t="s">
        <v>964</v>
      </c>
      <c r="B85" s="43" t="s">
        <v>1092</v>
      </c>
      <c r="C85" s="43" t="s">
        <v>866</v>
      </c>
      <c r="D85" s="43" t="s">
        <v>1093</v>
      </c>
      <c r="E85" s="43" t="s">
        <v>789</v>
      </c>
    </row>
    <row r="86" spans="1:5">
      <c r="A86" s="43" t="s">
        <v>1094</v>
      </c>
      <c r="B86" s="43" t="s">
        <v>1095</v>
      </c>
      <c r="C86" s="43" t="s">
        <v>993</v>
      </c>
      <c r="D86" s="43" t="s">
        <v>1096</v>
      </c>
      <c r="E86" s="43" t="s">
        <v>824</v>
      </c>
    </row>
    <row r="87" spans="1:5">
      <c r="A87" s="43" t="s">
        <v>911</v>
      </c>
      <c r="B87" s="43" t="s">
        <v>1097</v>
      </c>
      <c r="C87" s="43" t="s">
        <v>1037</v>
      </c>
      <c r="D87" s="43" t="s">
        <v>1098</v>
      </c>
      <c r="E87" s="43" t="s">
        <v>824</v>
      </c>
    </row>
    <row r="88" spans="1:5">
      <c r="A88" s="43" t="s">
        <v>777</v>
      </c>
      <c r="B88" s="43" t="s">
        <v>1099</v>
      </c>
      <c r="C88" s="43" t="s">
        <v>1006</v>
      </c>
      <c r="D88" s="43" t="s">
        <v>1100</v>
      </c>
      <c r="E88" s="43" t="s">
        <v>824</v>
      </c>
    </row>
    <row r="89" spans="1:5">
      <c r="A89" s="43" t="s">
        <v>1033</v>
      </c>
      <c r="B89" s="43" t="s">
        <v>1101</v>
      </c>
      <c r="C89" s="43" t="s">
        <v>1028</v>
      </c>
      <c r="D89" s="43" t="s">
        <v>1102</v>
      </c>
      <c r="E89" s="43" t="s">
        <v>768</v>
      </c>
    </row>
    <row r="90" spans="1:5">
      <c r="A90" s="43" t="s">
        <v>827</v>
      </c>
      <c r="B90" s="43" t="s">
        <v>1103</v>
      </c>
      <c r="C90" s="43" t="s">
        <v>866</v>
      </c>
      <c r="D90" s="43" t="s">
        <v>1104</v>
      </c>
      <c r="E90" s="43" t="s">
        <v>824</v>
      </c>
    </row>
    <row r="91" spans="1:5">
      <c r="A91" s="43" t="s">
        <v>1011</v>
      </c>
      <c r="B91" s="43" t="s">
        <v>1105</v>
      </c>
      <c r="C91" s="43" t="s">
        <v>967</v>
      </c>
      <c r="D91" s="43" t="s">
        <v>1106</v>
      </c>
      <c r="E91" s="43" t="s">
        <v>768</v>
      </c>
    </row>
    <row r="92" spans="1:5">
      <c r="A92" s="43" t="s">
        <v>862</v>
      </c>
      <c r="B92" s="43" t="s">
        <v>1107</v>
      </c>
      <c r="C92" s="43" t="s">
        <v>866</v>
      </c>
      <c r="D92" s="43" t="s">
        <v>1108</v>
      </c>
      <c r="E92" s="43" t="s">
        <v>872</v>
      </c>
    </row>
    <row r="93" spans="1:5">
      <c r="A93" s="43" t="s">
        <v>1109</v>
      </c>
      <c r="B93" s="43" t="s">
        <v>1110</v>
      </c>
      <c r="C93" s="43" t="s">
        <v>834</v>
      </c>
      <c r="D93" s="43" t="s">
        <v>1111</v>
      </c>
      <c r="E93" s="43" t="s">
        <v>768</v>
      </c>
    </row>
    <row r="94" spans="1:5">
      <c r="A94" s="43" t="s">
        <v>1030</v>
      </c>
      <c r="B94" s="43" t="s">
        <v>1112</v>
      </c>
      <c r="C94" s="43" t="s">
        <v>866</v>
      </c>
      <c r="D94" s="43" t="s">
        <v>1113</v>
      </c>
      <c r="E94" s="43" t="s">
        <v>789</v>
      </c>
    </row>
    <row r="95" spans="1:5">
      <c r="A95" s="43" t="s">
        <v>983</v>
      </c>
      <c r="B95" s="43" t="s">
        <v>1114</v>
      </c>
      <c r="C95" s="43" t="s">
        <v>842</v>
      </c>
      <c r="D95" s="43" t="s">
        <v>1115</v>
      </c>
      <c r="E95" s="43" t="s">
        <v>789</v>
      </c>
    </row>
    <row r="96" spans="1:5">
      <c r="A96" s="43" t="s">
        <v>925</v>
      </c>
      <c r="B96" s="43" t="s">
        <v>1116</v>
      </c>
      <c r="C96" s="43" t="s">
        <v>1117</v>
      </c>
      <c r="D96" s="43" t="s">
        <v>1118</v>
      </c>
      <c r="E96" s="43" t="s">
        <v>1119</v>
      </c>
    </row>
    <row r="97" spans="1:5">
      <c r="A97" s="43" t="s">
        <v>778</v>
      </c>
      <c r="B97" s="43" t="s">
        <v>1120</v>
      </c>
      <c r="C97" s="43" t="s">
        <v>866</v>
      </c>
      <c r="D97" s="43" t="s">
        <v>1121</v>
      </c>
      <c r="E97" s="43" t="s">
        <v>768</v>
      </c>
    </row>
    <row r="98" spans="1:5">
      <c r="A98" s="43" t="s">
        <v>817</v>
      </c>
      <c r="B98" s="43" t="s">
        <v>1122</v>
      </c>
      <c r="C98" s="43" t="s">
        <v>846</v>
      </c>
      <c r="D98" s="43" t="s">
        <v>1123</v>
      </c>
      <c r="E98" s="43" t="s">
        <v>768</v>
      </c>
    </row>
    <row r="99" spans="1:5">
      <c r="A99" s="43" t="s">
        <v>1065</v>
      </c>
      <c r="B99" s="43" t="s">
        <v>1124</v>
      </c>
      <c r="C99" s="43" t="s">
        <v>866</v>
      </c>
      <c r="D99" s="43" t="s">
        <v>1125</v>
      </c>
      <c r="E99" s="43" t="s">
        <v>829</v>
      </c>
    </row>
    <row r="100" spans="1:5">
      <c r="A100" s="43" t="s">
        <v>1126</v>
      </c>
      <c r="B100" s="43" t="s">
        <v>1127</v>
      </c>
      <c r="C100" s="43" t="s">
        <v>1080</v>
      </c>
      <c r="D100" s="43" t="s">
        <v>1128</v>
      </c>
      <c r="E100" s="43" t="s">
        <v>1129</v>
      </c>
    </row>
    <row r="101" spans="1:5">
      <c r="A101" s="43" t="s">
        <v>836</v>
      </c>
      <c r="B101" s="43" t="s">
        <v>1130</v>
      </c>
      <c r="C101" s="43" t="s">
        <v>866</v>
      </c>
      <c r="D101" s="43" t="s">
        <v>1131</v>
      </c>
      <c r="E101" s="43" t="s">
        <v>768</v>
      </c>
    </row>
    <row r="102" spans="1:5">
      <c r="A102" s="43" t="s">
        <v>853</v>
      </c>
      <c r="B102" s="43" t="s">
        <v>1132</v>
      </c>
      <c r="C102" s="43" t="s">
        <v>878</v>
      </c>
      <c r="D102" s="43" t="s">
        <v>1133</v>
      </c>
      <c r="E102" s="43" t="s">
        <v>768</v>
      </c>
    </row>
    <row r="103" spans="1:5">
      <c r="A103" s="43" t="s">
        <v>929</v>
      </c>
      <c r="B103" s="43" t="s">
        <v>1134</v>
      </c>
      <c r="C103" s="43" t="s">
        <v>909</v>
      </c>
      <c r="D103" s="43" t="s">
        <v>1135</v>
      </c>
      <c r="E103" s="43" t="s">
        <v>789</v>
      </c>
    </row>
    <row r="104" spans="1:5">
      <c r="A104" s="43" t="s">
        <v>1090</v>
      </c>
      <c r="B104" s="43" t="s">
        <v>1136</v>
      </c>
      <c r="C104" s="43" t="s">
        <v>962</v>
      </c>
      <c r="D104" s="43" t="s">
        <v>1137</v>
      </c>
      <c r="E104" s="43" t="s">
        <v>768</v>
      </c>
    </row>
    <row r="105" spans="1:5">
      <c r="A105" s="43" t="s">
        <v>844</v>
      </c>
      <c r="B105" s="43" t="s">
        <v>1138</v>
      </c>
      <c r="C105" s="43" t="s">
        <v>866</v>
      </c>
      <c r="D105" s="43" t="s">
        <v>1139</v>
      </c>
      <c r="E105" s="43"/>
    </row>
    <row r="106" spans="1:5">
      <c r="A106" s="43" t="s">
        <v>813</v>
      </c>
      <c r="B106" s="43" t="s">
        <v>1140</v>
      </c>
      <c r="C106" s="43" t="s">
        <v>769</v>
      </c>
      <c r="D106" s="43" t="s">
        <v>1141</v>
      </c>
      <c r="E106" s="43" t="s">
        <v>887</v>
      </c>
    </row>
    <row r="107" spans="1:5">
      <c r="A107" s="43" t="s">
        <v>1041</v>
      </c>
      <c r="B107" s="43" t="s">
        <v>1142</v>
      </c>
      <c r="C107" s="43" t="s">
        <v>825</v>
      </c>
      <c r="D107" s="43" t="s">
        <v>1143</v>
      </c>
      <c r="E107" s="43" t="s">
        <v>1144</v>
      </c>
    </row>
    <row r="108" spans="1:5">
      <c r="A108" s="43" t="s">
        <v>890</v>
      </c>
      <c r="B108" s="43" t="s">
        <v>1145</v>
      </c>
      <c r="C108" s="43" t="s">
        <v>866</v>
      </c>
      <c r="D108" s="43" t="s">
        <v>1146</v>
      </c>
      <c r="E108" s="43" t="s">
        <v>1147</v>
      </c>
    </row>
    <row r="109" spans="1:5">
      <c r="A109" s="43" t="s">
        <v>920</v>
      </c>
      <c r="B109" s="43" t="s">
        <v>1148</v>
      </c>
      <c r="C109" s="43" t="s">
        <v>772</v>
      </c>
      <c r="D109" s="43" t="s">
        <v>1149</v>
      </c>
      <c r="E109" s="43" t="s">
        <v>789</v>
      </c>
    </row>
    <row r="110" spans="1:5">
      <c r="A110" s="43" t="s">
        <v>786</v>
      </c>
      <c r="B110" s="43" t="s">
        <v>1150</v>
      </c>
      <c r="C110" s="43" t="s">
        <v>1151</v>
      </c>
      <c r="D110" s="43" t="s">
        <v>1152</v>
      </c>
      <c r="E110" s="43" t="s">
        <v>789</v>
      </c>
    </row>
    <row r="111" spans="1:5">
      <c r="A111" s="43" t="s">
        <v>771</v>
      </c>
      <c r="B111" s="43" t="s">
        <v>1153</v>
      </c>
      <c r="C111" s="43" t="s">
        <v>888</v>
      </c>
      <c r="D111" s="43" t="s">
        <v>1154</v>
      </c>
      <c r="E111" s="43" t="s">
        <v>887</v>
      </c>
    </row>
    <row r="112" spans="1:5">
      <c r="A112" s="43" t="s">
        <v>933</v>
      </c>
      <c r="B112" s="43" t="s">
        <v>1155</v>
      </c>
      <c r="C112" s="43" t="s">
        <v>866</v>
      </c>
      <c r="D112" s="43" t="s">
        <v>1156</v>
      </c>
      <c r="E112" s="43"/>
    </row>
    <row r="113" spans="1:5">
      <c r="A113" s="43" t="s">
        <v>959</v>
      </c>
      <c r="B113" s="43" t="s">
        <v>1157</v>
      </c>
      <c r="C113" s="43" t="s">
        <v>1158</v>
      </c>
      <c r="D113" s="43" t="s">
        <v>1159</v>
      </c>
      <c r="E113" s="43" t="s">
        <v>768</v>
      </c>
    </row>
    <row r="114" spans="1:5">
      <c r="A114" s="43" t="s">
        <v>907</v>
      </c>
      <c r="B114" s="43" t="s">
        <v>1160</v>
      </c>
      <c r="C114" s="43" t="s">
        <v>931</v>
      </c>
      <c r="D114" s="43" t="s">
        <v>1161</v>
      </c>
      <c r="E114" s="43" t="s">
        <v>872</v>
      </c>
    </row>
    <row r="115" spans="1:5">
      <c r="A115" s="43" t="s">
        <v>791</v>
      </c>
      <c r="B115" s="43" t="s">
        <v>1162</v>
      </c>
      <c r="C115" s="43" t="s">
        <v>775</v>
      </c>
      <c r="D115" s="43" t="s">
        <v>1163</v>
      </c>
      <c r="E115" s="43" t="s">
        <v>789</v>
      </c>
    </row>
    <row r="116" spans="1:5">
      <c r="A116" s="43" t="s">
        <v>1164</v>
      </c>
      <c r="B116" s="43" t="s">
        <v>1165</v>
      </c>
      <c r="C116" s="43" t="s">
        <v>974</v>
      </c>
      <c r="D116" s="43" t="s">
        <v>1166</v>
      </c>
      <c r="E116" s="43" t="s">
        <v>768</v>
      </c>
    </row>
    <row r="117" spans="1:5">
      <c r="A117" s="43" t="s">
        <v>1069</v>
      </c>
      <c r="B117" s="43" t="s">
        <v>1167</v>
      </c>
      <c r="C117" s="43" t="s">
        <v>1061</v>
      </c>
      <c r="D117" s="43" t="s">
        <v>1168</v>
      </c>
      <c r="E117" s="43" t="s">
        <v>806</v>
      </c>
    </row>
    <row r="118" spans="1:5">
      <c r="A118" s="43" t="s">
        <v>804</v>
      </c>
      <c r="B118" s="43" t="s">
        <v>1169</v>
      </c>
      <c r="C118" s="43" t="s">
        <v>815</v>
      </c>
      <c r="D118" s="43" t="s">
        <v>1170</v>
      </c>
      <c r="E118" s="43" t="s">
        <v>789</v>
      </c>
    </row>
    <row r="119" spans="1:5">
      <c r="A119" s="43" t="s">
        <v>895</v>
      </c>
      <c r="B119" s="43" t="s">
        <v>1171</v>
      </c>
      <c r="C119" s="43" t="s">
        <v>866</v>
      </c>
      <c r="D119" s="43" t="s">
        <v>1172</v>
      </c>
      <c r="E119" s="43" t="s">
        <v>768</v>
      </c>
    </row>
    <row r="120" spans="1:5">
      <c r="A120" s="43" t="s">
        <v>945</v>
      </c>
      <c r="B120" s="43" t="s">
        <v>1173</v>
      </c>
      <c r="C120" s="43" t="s">
        <v>866</v>
      </c>
      <c r="D120" s="43" t="s">
        <v>1174</v>
      </c>
      <c r="E120" s="43" t="s">
        <v>1175</v>
      </c>
    </row>
    <row r="121" spans="1:5">
      <c r="A121" s="43" t="s">
        <v>903</v>
      </c>
      <c r="B121" s="43" t="s">
        <v>1176</v>
      </c>
      <c r="C121" s="43" t="s">
        <v>957</v>
      </c>
      <c r="D121" s="43" t="s">
        <v>1177</v>
      </c>
      <c r="E121" s="43" t="s">
        <v>789</v>
      </c>
    </row>
    <row r="122" spans="1:5">
      <c r="A122" s="43" t="s">
        <v>822</v>
      </c>
      <c r="B122" s="43" t="s">
        <v>1178</v>
      </c>
      <c r="C122" s="43" t="s">
        <v>838</v>
      </c>
      <c r="D122" s="43" t="s">
        <v>1179</v>
      </c>
      <c r="E122" s="43" t="s">
        <v>789</v>
      </c>
    </row>
    <row r="123" spans="1:5">
      <c r="A123" s="43" t="s">
        <v>848</v>
      </c>
      <c r="B123" s="43" t="s">
        <v>1180</v>
      </c>
      <c r="C123" s="43" t="s">
        <v>1094</v>
      </c>
      <c r="D123" s="43" t="s">
        <v>1181</v>
      </c>
      <c r="E123" s="43" t="s">
        <v>872</v>
      </c>
    </row>
    <row r="124" spans="1:5">
      <c r="A124" s="43" t="s">
        <v>840</v>
      </c>
      <c r="B124" s="43" t="s">
        <v>1182</v>
      </c>
      <c r="C124" s="43" t="s">
        <v>1015</v>
      </c>
      <c r="D124" s="43" t="s">
        <v>1183</v>
      </c>
      <c r="E124" s="43" t="s">
        <v>824</v>
      </c>
    </row>
    <row r="125" spans="1:5">
      <c r="A125" s="43" t="s">
        <v>875</v>
      </c>
      <c r="B125" s="43" t="s">
        <v>1184</v>
      </c>
      <c r="C125" s="43" t="s">
        <v>873</v>
      </c>
      <c r="D125" s="43" t="s">
        <v>1185</v>
      </c>
      <c r="E125" s="43" t="s">
        <v>872</v>
      </c>
    </row>
    <row r="126" spans="1:5">
      <c r="A126" s="43" t="s">
        <v>783</v>
      </c>
      <c r="B126" s="43" t="s">
        <v>1186</v>
      </c>
      <c r="C126" s="43" t="s">
        <v>1109</v>
      </c>
      <c r="D126" s="43" t="s">
        <v>1187</v>
      </c>
      <c r="E126" s="43" t="s">
        <v>1188</v>
      </c>
    </row>
    <row r="127" spans="1:5">
      <c r="A127" s="43" t="s">
        <v>950</v>
      </c>
      <c r="B127" s="43" t="s">
        <v>1189</v>
      </c>
      <c r="C127" s="43" t="s">
        <v>860</v>
      </c>
      <c r="D127" s="43" t="s">
        <v>1190</v>
      </c>
      <c r="E127" s="43" t="s">
        <v>789</v>
      </c>
    </row>
    <row r="128" spans="1:5">
      <c r="A128" s="43" t="s">
        <v>858</v>
      </c>
      <c r="B128" s="43" t="s">
        <v>1191</v>
      </c>
      <c r="C128" s="43" t="s">
        <v>943</v>
      </c>
      <c r="D128" s="43" t="s">
        <v>1192</v>
      </c>
      <c r="E128" s="43" t="s">
        <v>789</v>
      </c>
    </row>
    <row r="129" spans="1:5">
      <c r="A129" s="43" t="s">
        <v>1193</v>
      </c>
      <c r="B129" s="43" t="s">
        <v>1194</v>
      </c>
      <c r="C129" s="43" t="s">
        <v>1050</v>
      </c>
      <c r="D129" s="43" t="s">
        <v>1195</v>
      </c>
      <c r="E129" s="43" t="s">
        <v>768</v>
      </c>
    </row>
    <row r="130" spans="1:5">
      <c r="A130" s="43" t="s">
        <v>991</v>
      </c>
      <c r="B130" s="43" t="s">
        <v>1196</v>
      </c>
      <c r="C130" s="43" t="s">
        <v>864</v>
      </c>
      <c r="D130" s="43" t="s">
        <v>1197</v>
      </c>
      <c r="E130" s="43" t="s">
        <v>768</v>
      </c>
    </row>
    <row r="131" spans="1:5">
      <c r="A131" s="43" t="s">
        <v>1158</v>
      </c>
      <c r="B131" s="43" t="s">
        <v>1198</v>
      </c>
      <c r="C131" s="43" t="s">
        <v>1193</v>
      </c>
      <c r="D131" s="43" t="s">
        <v>1199</v>
      </c>
      <c r="E131" s="43" t="s">
        <v>768</v>
      </c>
    </row>
    <row r="132" spans="1:5">
      <c r="A132" s="43" t="s">
        <v>1200</v>
      </c>
      <c r="B132" s="43" t="s">
        <v>1201</v>
      </c>
      <c r="C132" s="43" t="s">
        <v>1003</v>
      </c>
      <c r="D132" s="43" t="s">
        <v>1202</v>
      </c>
      <c r="E132" s="43" t="s">
        <v>789</v>
      </c>
    </row>
    <row r="133" spans="1:5">
      <c r="A133" s="43" t="s">
        <v>1203</v>
      </c>
      <c r="B133" s="43" t="s">
        <v>1204</v>
      </c>
      <c r="C133" s="43" t="s">
        <v>866</v>
      </c>
      <c r="D133" s="43" t="s">
        <v>1205</v>
      </c>
      <c r="E133" s="43"/>
    </row>
    <row r="134" spans="1:5">
      <c r="A134" s="43" t="s">
        <v>1206</v>
      </c>
      <c r="B134" s="43" t="s">
        <v>1207</v>
      </c>
      <c r="C134" s="43" t="s">
        <v>1071</v>
      </c>
      <c r="D134" s="43" t="s">
        <v>1208</v>
      </c>
      <c r="E134" s="43" t="s">
        <v>966</v>
      </c>
    </row>
    <row r="135" spans="1:5">
      <c r="A135" s="43" t="s">
        <v>1209</v>
      </c>
      <c r="B135" s="43" t="s">
        <v>1210</v>
      </c>
      <c r="C135" s="43" t="s">
        <v>869</v>
      </c>
      <c r="D135" s="43" t="s">
        <v>1211</v>
      </c>
      <c r="E135" s="43" t="s">
        <v>789</v>
      </c>
    </row>
    <row r="136" spans="1:5">
      <c r="A136" s="43" t="s">
        <v>1212</v>
      </c>
      <c r="B136" s="43" t="s">
        <v>1213</v>
      </c>
      <c r="C136" s="43" t="s">
        <v>866</v>
      </c>
      <c r="D136" s="43" t="s">
        <v>1214</v>
      </c>
      <c r="E136" s="43" t="s">
        <v>768</v>
      </c>
    </row>
    <row r="137" spans="1:5">
      <c r="A137" s="43" t="s">
        <v>1215</v>
      </c>
      <c r="B137" s="43" t="s">
        <v>1216</v>
      </c>
      <c r="C137" s="43" t="s">
        <v>866</v>
      </c>
      <c r="D137" s="43" t="s">
        <v>1217</v>
      </c>
      <c r="E137" s="43" t="s">
        <v>1218</v>
      </c>
    </row>
    <row r="138" spans="1:5">
      <c r="A138" s="43" t="s">
        <v>1219</v>
      </c>
      <c r="B138" s="43" t="s">
        <v>1220</v>
      </c>
      <c r="C138" s="43" t="s">
        <v>866</v>
      </c>
      <c r="D138" s="43" t="s">
        <v>1221</v>
      </c>
      <c r="E138" s="43" t="s">
        <v>789</v>
      </c>
    </row>
    <row r="139" spans="1:5">
      <c r="A139" s="43" t="s">
        <v>1222</v>
      </c>
      <c r="B139" s="43" t="s">
        <v>1223</v>
      </c>
      <c r="C139" s="43" t="s">
        <v>830</v>
      </c>
      <c r="D139" s="43" t="s">
        <v>1224</v>
      </c>
      <c r="E139" s="43" t="s">
        <v>768</v>
      </c>
    </row>
    <row r="140" spans="1:5">
      <c r="A140" s="43" t="s">
        <v>1225</v>
      </c>
      <c r="B140" s="43" t="s">
        <v>1226</v>
      </c>
      <c r="C140" s="43" t="s">
        <v>893</v>
      </c>
      <c r="D140" s="43" t="s">
        <v>1227</v>
      </c>
      <c r="E140" s="43" t="s">
        <v>789</v>
      </c>
    </row>
    <row r="141" spans="1:5">
      <c r="A141" s="43" t="s">
        <v>1228</v>
      </c>
      <c r="B141" s="43" t="s">
        <v>1229</v>
      </c>
      <c r="C141" s="43" t="s">
        <v>953</v>
      </c>
      <c r="D141" s="43" t="s">
        <v>1230</v>
      </c>
      <c r="E141" s="43" t="s">
        <v>768</v>
      </c>
    </row>
    <row r="142" spans="1:5">
      <c r="A142" s="43" t="s">
        <v>1231</v>
      </c>
      <c r="B142" s="43" t="s">
        <v>1232</v>
      </c>
      <c r="C142" s="43" t="s">
        <v>766</v>
      </c>
      <c r="D142" s="43" t="s">
        <v>1233</v>
      </c>
      <c r="E142" s="43" t="s">
        <v>789</v>
      </c>
    </row>
    <row r="143" spans="1:5">
      <c r="A143" s="43" t="s">
        <v>1234</v>
      </c>
      <c r="B143" s="43" t="s">
        <v>1235</v>
      </c>
      <c r="C143" s="43" t="s">
        <v>914</v>
      </c>
      <c r="D143" s="43" t="s">
        <v>1236</v>
      </c>
      <c r="E143" s="43" t="s">
        <v>768</v>
      </c>
    </row>
    <row r="144" spans="1:5">
      <c r="A144" s="43" t="s">
        <v>1237</v>
      </c>
      <c r="B144" s="43" t="s">
        <v>1238</v>
      </c>
      <c r="C144" s="43" t="s">
        <v>1239</v>
      </c>
      <c r="D144" s="43" t="s">
        <v>1240</v>
      </c>
      <c r="E144" s="43" t="s">
        <v>887</v>
      </c>
    </row>
    <row r="145" spans="1:5">
      <c r="A145" s="43" t="s">
        <v>1241</v>
      </c>
      <c r="B145" s="43" t="s">
        <v>1242</v>
      </c>
      <c r="C145" s="43" t="s">
        <v>866</v>
      </c>
      <c r="D145" s="43" t="s">
        <v>1243</v>
      </c>
      <c r="E145" s="43" t="s">
        <v>768</v>
      </c>
    </row>
    <row r="146" spans="1:5">
      <c r="A146" s="43" t="s">
        <v>1244</v>
      </c>
      <c r="B146" s="43" t="s">
        <v>1245</v>
      </c>
      <c r="C146" s="43" t="s">
        <v>866</v>
      </c>
      <c r="D146" s="43" t="s">
        <v>1246</v>
      </c>
      <c r="E146" s="43" t="s">
        <v>1247</v>
      </c>
    </row>
    <row r="147" spans="1:5">
      <c r="A147" s="43" t="s">
        <v>1248</v>
      </c>
      <c r="B147" s="43" t="s">
        <v>1249</v>
      </c>
      <c r="C147" s="43" t="s">
        <v>918</v>
      </c>
      <c r="D147" s="43" t="s">
        <v>1250</v>
      </c>
      <c r="E147" s="43" t="s">
        <v>768</v>
      </c>
    </row>
    <row r="148" spans="1:5">
      <c r="A148" s="43" t="s">
        <v>1251</v>
      </c>
      <c r="B148" s="43" t="s">
        <v>1252</v>
      </c>
      <c r="C148" s="43" t="s">
        <v>866</v>
      </c>
      <c r="D148" s="43" t="s">
        <v>1253</v>
      </c>
      <c r="E148" s="43" t="s">
        <v>768</v>
      </c>
    </row>
    <row r="149" spans="1:5">
      <c r="A149" s="43" t="s">
        <v>1254</v>
      </c>
      <c r="B149" s="43" t="s">
        <v>1255</v>
      </c>
      <c r="C149" s="43" t="s">
        <v>905</v>
      </c>
      <c r="D149" s="43" t="s">
        <v>1256</v>
      </c>
      <c r="E149" s="43" t="s">
        <v>789</v>
      </c>
    </row>
    <row r="150" spans="1:5">
      <c r="A150" s="43" t="s">
        <v>1257</v>
      </c>
      <c r="B150" s="43" t="s">
        <v>1258</v>
      </c>
      <c r="C150" s="43" t="s">
        <v>923</v>
      </c>
      <c r="D150" s="43" t="s">
        <v>1259</v>
      </c>
      <c r="E150" s="43" t="s">
        <v>1260</v>
      </c>
    </row>
    <row r="151" spans="1:5">
      <c r="A151" s="43" t="s">
        <v>1261</v>
      </c>
      <c r="B151" s="43" t="s">
        <v>1262</v>
      </c>
      <c r="C151" s="43" t="s">
        <v>811</v>
      </c>
      <c r="D151" s="43" t="s">
        <v>1263</v>
      </c>
      <c r="E151" s="43" t="s">
        <v>872</v>
      </c>
    </row>
    <row r="152" spans="1:5">
      <c r="A152" s="43" t="s">
        <v>1264</v>
      </c>
      <c r="B152" s="43" t="s">
        <v>1265</v>
      </c>
      <c r="C152" s="43" t="s">
        <v>787</v>
      </c>
      <c r="D152" s="43" t="s">
        <v>1266</v>
      </c>
      <c r="E152" s="43" t="s">
        <v>789</v>
      </c>
    </row>
    <row r="153" spans="1:5">
      <c r="A153" s="43" t="s">
        <v>1267</v>
      </c>
      <c r="B153" s="43" t="s">
        <v>1268</v>
      </c>
      <c r="C153" s="43" t="s">
        <v>807</v>
      </c>
      <c r="D153" s="43" t="s">
        <v>1269</v>
      </c>
      <c r="E153" s="43" t="s">
        <v>789</v>
      </c>
    </row>
    <row r="154" spans="1:5">
      <c r="A154" s="43" t="s">
        <v>1270</v>
      </c>
      <c r="B154" s="43" t="s">
        <v>1271</v>
      </c>
      <c r="C154" s="43" t="s">
        <v>802</v>
      </c>
      <c r="D154" s="43" t="s">
        <v>1272</v>
      </c>
      <c r="E154" s="43" t="s">
        <v>789</v>
      </c>
    </row>
    <row r="155" spans="1:5">
      <c r="A155" s="43" t="s">
        <v>1273</v>
      </c>
      <c r="B155" s="43" t="s">
        <v>1274</v>
      </c>
      <c r="C155" s="43" t="s">
        <v>1200</v>
      </c>
      <c r="D155" s="43" t="s">
        <v>1275</v>
      </c>
      <c r="E155" s="43" t="s">
        <v>768</v>
      </c>
    </row>
    <row r="156" spans="1:5">
      <c r="A156" s="43" t="s">
        <v>1276</v>
      </c>
      <c r="B156" s="43" t="s">
        <v>1277</v>
      </c>
      <c r="C156" s="43" t="s">
        <v>866</v>
      </c>
      <c r="D156" s="43" t="s">
        <v>1278</v>
      </c>
      <c r="E156" s="43" t="s">
        <v>824</v>
      </c>
    </row>
    <row r="157" spans="1:5">
      <c r="A157" s="43" t="s">
        <v>1279</v>
      </c>
      <c r="B157" s="43" t="s">
        <v>1280</v>
      </c>
      <c r="C157" s="43" t="s">
        <v>866</v>
      </c>
      <c r="D157" s="43" t="s">
        <v>1281</v>
      </c>
      <c r="E157" s="43"/>
    </row>
    <row r="158" spans="1:5">
      <c r="A158" s="43" t="s">
        <v>1282</v>
      </c>
      <c r="B158" s="43" t="s">
        <v>1283</v>
      </c>
      <c r="C158" s="43" t="s">
        <v>866</v>
      </c>
      <c r="D158" s="43" t="s">
        <v>1284</v>
      </c>
      <c r="E158" s="43" t="s">
        <v>768</v>
      </c>
    </row>
    <row r="159" spans="1:5">
      <c r="A159" s="43" t="s">
        <v>1285</v>
      </c>
      <c r="B159" s="43" t="s">
        <v>1286</v>
      </c>
      <c r="C159" s="43" t="s">
        <v>866</v>
      </c>
      <c r="D159" s="43" t="s">
        <v>1287</v>
      </c>
      <c r="E159" s="43"/>
    </row>
    <row r="160" spans="1:5">
      <c r="A160" s="43" t="s">
        <v>1288</v>
      </c>
      <c r="B160" s="43" t="s">
        <v>1289</v>
      </c>
      <c r="C160" s="43" t="s">
        <v>866</v>
      </c>
      <c r="D160" s="43" t="s">
        <v>1290</v>
      </c>
      <c r="E160" s="43"/>
    </row>
    <row r="161" spans="1:5">
      <c r="A161" s="43" t="s">
        <v>1291</v>
      </c>
      <c r="B161" s="43" t="s">
        <v>1292</v>
      </c>
      <c r="C161" s="43" t="s">
        <v>866</v>
      </c>
      <c r="D161" s="43" t="s">
        <v>1293</v>
      </c>
      <c r="E161" s="43" t="s">
        <v>1129</v>
      </c>
    </row>
    <row r="162" spans="1:5">
      <c r="A162" s="43" t="s">
        <v>1294</v>
      </c>
      <c r="B162" s="43" t="s">
        <v>1295</v>
      </c>
      <c r="C162" s="43" t="s">
        <v>1209</v>
      </c>
      <c r="D162" s="43" t="s">
        <v>1296</v>
      </c>
      <c r="E162" s="43" t="s">
        <v>872</v>
      </c>
    </row>
    <row r="163" spans="1:5">
      <c r="A163" s="43" t="s">
        <v>1297</v>
      </c>
      <c r="B163" s="43" t="s">
        <v>1298</v>
      </c>
      <c r="C163" s="43" t="s">
        <v>866</v>
      </c>
      <c r="D163" s="43" t="s">
        <v>1299</v>
      </c>
      <c r="E163" s="43"/>
    </row>
    <row r="164" spans="1:5">
      <c r="A164" s="43" t="s">
        <v>1300</v>
      </c>
      <c r="B164" s="43" t="s">
        <v>1301</v>
      </c>
      <c r="C164" s="43" t="s">
        <v>866</v>
      </c>
      <c r="D164" s="43" t="s">
        <v>1302</v>
      </c>
      <c r="E164" s="43" t="s">
        <v>774</v>
      </c>
    </row>
    <row r="167" spans="1:5">
      <c r="A167" s="43" t="s">
        <v>1303</v>
      </c>
    </row>
    <row r="168" spans="1:5" ht="16.5">
      <c r="A168" s="44" t="s">
        <v>1305</v>
      </c>
    </row>
    <row r="169" spans="1:5" ht="16.5">
      <c r="A169" s="44" t="s">
        <v>1306</v>
      </c>
    </row>
    <row r="170" spans="1:5">
      <c r="A170" s="46" t="s">
        <v>1304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"/>
  <sheetViews>
    <sheetView topLeftCell="A118" zoomScale="85" workbookViewId="0">
      <selection activeCell="F1" sqref="F1"/>
    </sheetView>
  </sheetViews>
  <sheetFormatPr defaultRowHeight="14.25"/>
  <cols>
    <col min="1" max="1" width="22.75" bestFit="1" customWidth="1"/>
    <col min="2" max="2" width="12.75" bestFit="1" customWidth="1"/>
    <col min="13" max="13" width="106" bestFit="1" customWidth="1"/>
  </cols>
  <sheetData>
    <row r="1" spans="1:6">
      <c r="A1" s="62" t="s">
        <v>2013</v>
      </c>
      <c r="B1" s="62" t="s">
        <v>2014</v>
      </c>
      <c r="F1" t="s">
        <v>2012</v>
      </c>
    </row>
    <row r="2" spans="1:6">
      <c r="A2" s="62" t="s">
        <v>2019</v>
      </c>
      <c r="B2" s="62">
        <v>11154.311</v>
      </c>
      <c r="D2" t="str">
        <f t="shared" ref="D2:D33" si="0">VLOOKUP($A2,Area_Country_En,1,FALSE)</f>
        <v>United States</v>
      </c>
    </row>
    <row r="3" spans="1:6">
      <c r="A3" s="62" t="s">
        <v>4146</v>
      </c>
      <c r="B3" s="62">
        <v>7828.58</v>
      </c>
      <c r="D3" t="str">
        <f t="shared" si="0"/>
        <v>Germany</v>
      </c>
    </row>
    <row r="4" spans="1:6">
      <c r="A4" s="62" t="s">
        <v>4002</v>
      </c>
      <c r="B4" s="62">
        <v>2101.5329999999999</v>
      </c>
      <c r="D4" t="str">
        <f t="shared" si="0"/>
        <v>Japan</v>
      </c>
    </row>
    <row r="5" spans="1:6">
      <c r="A5" s="62" t="s">
        <v>2020</v>
      </c>
      <c r="B5" s="62">
        <v>8146.2340000000004</v>
      </c>
      <c r="D5" t="str">
        <f t="shared" si="0"/>
        <v>United Kingdom</v>
      </c>
    </row>
    <row r="6" spans="1:6">
      <c r="A6" s="62" t="s">
        <v>4147</v>
      </c>
      <c r="B6" s="62">
        <v>8222.2800000000007</v>
      </c>
      <c r="D6" t="str">
        <f t="shared" si="0"/>
        <v>France</v>
      </c>
    </row>
    <row r="7" spans="1:6">
      <c r="A7" s="62" t="s">
        <v>4149</v>
      </c>
      <c r="B7" s="62">
        <v>8131.7569999999996</v>
      </c>
      <c r="D7" t="str">
        <f t="shared" si="0"/>
        <v>Italy</v>
      </c>
    </row>
    <row r="8" spans="1:6">
      <c r="A8" s="62" t="s">
        <v>46</v>
      </c>
      <c r="B8" s="62">
        <v>10458.072</v>
      </c>
      <c r="D8" t="str">
        <f t="shared" si="0"/>
        <v>Canada</v>
      </c>
    </row>
    <row r="9" spans="1:6">
      <c r="A9" s="62" t="s">
        <v>4152</v>
      </c>
      <c r="B9" s="62">
        <v>7827.2669999999998</v>
      </c>
      <c r="D9" t="str">
        <f t="shared" si="0"/>
        <v>Netherlands</v>
      </c>
    </row>
    <row r="10" spans="1:6">
      <c r="A10" s="62" t="s">
        <v>2021</v>
      </c>
      <c r="B10" s="62">
        <v>1979.039</v>
      </c>
      <c r="D10" t="str">
        <f t="shared" si="0"/>
        <v>HongKong</v>
      </c>
    </row>
    <row r="11" spans="1:6">
      <c r="A11" s="62" t="s">
        <v>2022</v>
      </c>
      <c r="B11" s="62">
        <v>7969.2539999999999</v>
      </c>
      <c r="D11" t="str">
        <f t="shared" si="0"/>
        <v>Belgium</v>
      </c>
    </row>
    <row r="12" spans="1:6">
      <c r="A12" s="62" t="s">
        <v>4019</v>
      </c>
      <c r="B12" s="62">
        <v>4485.49</v>
      </c>
      <c r="D12" t="str">
        <f t="shared" si="0"/>
        <v>Singapore</v>
      </c>
    </row>
    <row r="13" spans="1:6">
      <c r="A13" s="62" t="s">
        <v>4155</v>
      </c>
      <c r="B13" s="62">
        <v>9228.67</v>
      </c>
      <c r="D13" t="str">
        <f t="shared" si="0"/>
        <v>Spain</v>
      </c>
    </row>
    <row r="14" spans="1:6">
      <c r="A14" s="62" t="s">
        <v>2023</v>
      </c>
      <c r="B14" s="62">
        <v>956.17200000000003</v>
      </c>
      <c r="D14" t="str">
        <f t="shared" si="0"/>
        <v>KoreaRep</v>
      </c>
    </row>
    <row r="15" spans="1:6">
      <c r="A15" s="62" t="s">
        <v>0</v>
      </c>
      <c r="B15" s="62">
        <v>12470.213</v>
      </c>
      <c r="D15" t="str">
        <f t="shared" si="0"/>
        <v>Mexico</v>
      </c>
    </row>
    <row r="16" spans="1:6">
      <c r="A16" s="62" t="s">
        <v>121</v>
      </c>
      <c r="B16" s="62">
        <v>1723.12</v>
      </c>
      <c r="D16" t="str">
        <f t="shared" si="0"/>
        <v>Taiwan</v>
      </c>
    </row>
    <row r="17" spans="1:4">
      <c r="A17" s="62" t="s">
        <v>4181</v>
      </c>
      <c r="B17" s="62">
        <v>8081.357</v>
      </c>
      <c r="D17" t="str">
        <f t="shared" si="0"/>
        <v>Switzerland</v>
      </c>
    </row>
    <row r="18" spans="1:4">
      <c r="A18" s="62" t="s">
        <v>4162</v>
      </c>
      <c r="B18" s="62">
        <v>7465.857</v>
      </c>
      <c r="D18" t="str">
        <f t="shared" si="0"/>
        <v>Austria</v>
      </c>
    </row>
    <row r="19" spans="1:4">
      <c r="A19" s="62" t="s">
        <v>4180</v>
      </c>
      <c r="B19" s="62">
        <v>6712.808</v>
      </c>
      <c r="D19" t="str">
        <f t="shared" si="0"/>
        <v>Sweden</v>
      </c>
    </row>
    <row r="20" spans="1:4">
      <c r="A20" s="62" t="s">
        <v>4023</v>
      </c>
      <c r="B20" s="62">
        <v>3301.0390000000002</v>
      </c>
      <c r="D20" t="str">
        <f t="shared" si="0"/>
        <v>Thailand</v>
      </c>
    </row>
    <row r="21" spans="1:4">
      <c r="A21" s="62" t="s">
        <v>58</v>
      </c>
      <c r="B21" s="62">
        <v>9025.4130000000005</v>
      </c>
      <c r="D21" t="str">
        <f t="shared" si="0"/>
        <v>Australia</v>
      </c>
    </row>
    <row r="22" spans="1:4">
      <c r="A22" s="62" t="s">
        <v>4008</v>
      </c>
      <c r="B22" s="62">
        <v>4351.4129999999996</v>
      </c>
      <c r="D22" t="str">
        <f t="shared" si="0"/>
        <v>Malaysia</v>
      </c>
    </row>
    <row r="23" spans="1:4">
      <c r="A23" s="62" t="s">
        <v>2024</v>
      </c>
      <c r="B23" s="62">
        <v>5799.2039999999997</v>
      </c>
      <c r="D23" t="str">
        <f t="shared" si="0"/>
        <v>Russia</v>
      </c>
    </row>
    <row r="24" spans="1:4">
      <c r="A24" s="62" t="s">
        <v>2025</v>
      </c>
      <c r="B24" s="62">
        <v>6607.3810000000003</v>
      </c>
      <c r="D24" t="str">
        <f t="shared" si="0"/>
        <v>SaudiArabia</v>
      </c>
    </row>
    <row r="25" spans="1:4">
      <c r="A25" s="62" t="s">
        <v>4024</v>
      </c>
      <c r="B25" s="62">
        <v>6837.1480000000001</v>
      </c>
      <c r="D25" t="str">
        <f t="shared" si="0"/>
        <v>Turkey</v>
      </c>
    </row>
    <row r="26" spans="1:4">
      <c r="A26" s="62" t="s">
        <v>3998</v>
      </c>
      <c r="B26" s="62">
        <v>5224.7579999999998</v>
      </c>
      <c r="D26" t="str">
        <f t="shared" si="0"/>
        <v>Indonesia</v>
      </c>
    </row>
    <row r="27" spans="1:4">
      <c r="A27" s="62" t="s">
        <v>4231</v>
      </c>
      <c r="B27" s="62">
        <v>16945.816999999999</v>
      </c>
      <c r="D27" t="str">
        <f t="shared" si="0"/>
        <v>Brazil</v>
      </c>
    </row>
    <row r="28" spans="1:4">
      <c r="A28" s="62" t="s">
        <v>4142</v>
      </c>
      <c r="B28" s="62">
        <v>7205.4679999999998</v>
      </c>
      <c r="D28" t="str">
        <f t="shared" si="0"/>
        <v>Denmark</v>
      </c>
    </row>
    <row r="29" spans="1:4">
      <c r="A29" s="62" t="s">
        <v>4174</v>
      </c>
      <c r="B29" s="62">
        <v>7028.0630000000001</v>
      </c>
      <c r="D29" t="str">
        <f t="shared" si="0"/>
        <v>Norway</v>
      </c>
    </row>
    <row r="30" spans="1:4">
      <c r="A30" s="62" t="s">
        <v>4154</v>
      </c>
      <c r="B30" s="62">
        <v>9673.7240000000002</v>
      </c>
      <c r="D30" t="str">
        <f t="shared" si="0"/>
        <v>Portugal</v>
      </c>
    </row>
    <row r="31" spans="1:4">
      <c r="A31" s="62" t="s">
        <v>4148</v>
      </c>
      <c r="B31" s="62">
        <v>8288.4480000000003</v>
      </c>
      <c r="D31" t="str">
        <f t="shared" si="0"/>
        <v>Ireland</v>
      </c>
    </row>
    <row r="32" spans="1:4">
      <c r="A32" s="62" t="s">
        <v>4001</v>
      </c>
      <c r="B32" s="62">
        <v>7144.3779999999997</v>
      </c>
      <c r="D32" t="str">
        <f t="shared" si="0"/>
        <v>Israel</v>
      </c>
    </row>
    <row r="33" spans="1:4">
      <c r="A33" s="62" t="s">
        <v>4220</v>
      </c>
      <c r="B33" s="62">
        <v>19285.967000000001</v>
      </c>
      <c r="D33" t="str">
        <f t="shared" si="0"/>
        <v>Argentina</v>
      </c>
    </row>
    <row r="34" spans="1:4">
      <c r="A34" s="62" t="s">
        <v>4165</v>
      </c>
      <c r="B34" s="62">
        <v>6323.9219999999996</v>
      </c>
      <c r="D34" t="str">
        <f t="shared" ref="D34:D65" si="1">VLOOKUP($A34,Area_Country_En,1,FALSE)</f>
        <v>Finland</v>
      </c>
    </row>
    <row r="35" spans="1:4">
      <c r="A35" s="62" t="s">
        <v>2026</v>
      </c>
      <c r="B35" s="62">
        <v>2856.8530000000001</v>
      </c>
      <c r="D35" t="str">
        <f t="shared" si="1"/>
        <v>Philippines</v>
      </c>
    </row>
    <row r="36" spans="1:4">
      <c r="A36" s="62" t="s">
        <v>2027</v>
      </c>
      <c r="B36" s="62">
        <v>5967.3270000000002</v>
      </c>
      <c r="D36" t="str">
        <f t="shared" si="1"/>
        <v>UnitedArabEmirates</v>
      </c>
    </row>
    <row r="37" spans="1:4">
      <c r="A37" s="62" t="s">
        <v>4153</v>
      </c>
      <c r="B37" s="62">
        <v>7621.7979999999998</v>
      </c>
      <c r="D37" t="str">
        <f t="shared" si="1"/>
        <v>Greece</v>
      </c>
    </row>
    <row r="38" spans="1:4">
      <c r="A38" s="62" t="s">
        <v>2028</v>
      </c>
      <c r="B38" s="62">
        <v>12968.712</v>
      </c>
      <c r="D38" t="str">
        <f t="shared" si="1"/>
        <v>S.Africa</v>
      </c>
    </row>
    <row r="39" spans="1:4">
      <c r="A39" s="62" t="s">
        <v>3997</v>
      </c>
      <c r="B39" s="62">
        <v>3780.8560000000002</v>
      </c>
      <c r="D39" t="str">
        <f t="shared" si="1"/>
        <v>India</v>
      </c>
    </row>
    <row r="40" spans="1:4">
      <c r="A40" s="62" t="s">
        <v>4175</v>
      </c>
      <c r="B40" s="62">
        <v>6944.9160000000002</v>
      </c>
      <c r="D40" t="str">
        <f t="shared" si="1"/>
        <v>Poland</v>
      </c>
    </row>
    <row r="41" spans="1:4">
      <c r="A41" s="62" t="s">
        <v>119</v>
      </c>
      <c r="B41" s="62">
        <v>7416.3419999999996</v>
      </c>
      <c r="D41" t="str">
        <f t="shared" si="1"/>
        <v>Yugoslavia</v>
      </c>
    </row>
    <row r="42" spans="1:4">
      <c r="A42" s="62" t="s">
        <v>31</v>
      </c>
      <c r="B42" s="62">
        <v>14410.679</v>
      </c>
      <c r="D42" t="str">
        <f t="shared" si="1"/>
        <v>Venezuela</v>
      </c>
    </row>
    <row r="43" spans="1:4">
      <c r="A43" s="62" t="s">
        <v>4167</v>
      </c>
      <c r="B43" s="62">
        <v>7342.4560000000001</v>
      </c>
      <c r="D43" t="str">
        <f t="shared" si="1"/>
        <v>Hungary</v>
      </c>
    </row>
    <row r="44" spans="1:4">
      <c r="A44" s="62" t="s">
        <v>3999</v>
      </c>
      <c r="B44" s="62">
        <v>5606.5150000000003</v>
      </c>
      <c r="D44" t="str">
        <f t="shared" si="1"/>
        <v>Iran</v>
      </c>
    </row>
    <row r="45" spans="1:4">
      <c r="A45" s="62" t="s">
        <v>2015</v>
      </c>
      <c r="B45" s="62">
        <v>7458.4269999999997</v>
      </c>
      <c r="D45" t="e">
        <f t="shared" si="1"/>
        <v>#N/A</v>
      </c>
    </row>
    <row r="46" spans="1:4">
      <c r="A46" s="62" t="s">
        <v>4235</v>
      </c>
      <c r="B46" s="62">
        <v>19076.397000000001</v>
      </c>
      <c r="D46" t="str">
        <f t="shared" si="1"/>
        <v>Chile</v>
      </c>
    </row>
    <row r="47" spans="1:4">
      <c r="A47" s="62" t="s">
        <v>5</v>
      </c>
      <c r="B47" s="62">
        <v>14349.227999999999</v>
      </c>
      <c r="D47" t="str">
        <f t="shared" si="1"/>
        <v>Panama</v>
      </c>
    </row>
    <row r="48" spans="1:4">
      <c r="A48" s="62" t="s">
        <v>4237</v>
      </c>
      <c r="B48" s="62">
        <v>14962.91</v>
      </c>
      <c r="D48" t="str">
        <f t="shared" si="1"/>
        <v>Colombia</v>
      </c>
    </row>
    <row r="49" spans="1:4">
      <c r="A49" s="62" t="s">
        <v>4014</v>
      </c>
      <c r="B49" s="62">
        <v>3875.393</v>
      </c>
      <c r="D49" t="str">
        <f t="shared" si="1"/>
        <v>Pakistan</v>
      </c>
    </row>
    <row r="50" spans="1:4">
      <c r="A50" s="62" t="s">
        <v>4068</v>
      </c>
      <c r="B50" s="62">
        <v>7548.2830000000004</v>
      </c>
      <c r="D50" t="str">
        <f t="shared" si="1"/>
        <v>Egypt</v>
      </c>
    </row>
    <row r="51" spans="1:4">
      <c r="A51" s="62" t="s">
        <v>2029</v>
      </c>
      <c r="B51" s="62">
        <v>10796.807000000001</v>
      </c>
      <c r="D51" t="str">
        <f t="shared" si="1"/>
        <v>New Zealand</v>
      </c>
    </row>
    <row r="52" spans="1:4">
      <c r="A52" s="62" t="s">
        <v>4088</v>
      </c>
      <c r="B52" s="62">
        <v>10026.641</v>
      </c>
      <c r="D52" t="str">
        <f t="shared" si="1"/>
        <v>Morocco</v>
      </c>
    </row>
    <row r="53" spans="1:4">
      <c r="A53" s="62" t="s">
        <v>4047</v>
      </c>
      <c r="B53" s="62">
        <v>9115.6419999999998</v>
      </c>
      <c r="D53" t="str">
        <f t="shared" si="1"/>
        <v>Algeria</v>
      </c>
    </row>
    <row r="54" spans="1:4">
      <c r="A54" s="62" t="s">
        <v>4176</v>
      </c>
      <c r="B54" s="62">
        <v>7065.7340000000004</v>
      </c>
      <c r="D54" t="str">
        <f t="shared" si="1"/>
        <v>Romania</v>
      </c>
    </row>
    <row r="55" spans="1:4">
      <c r="A55" s="62" t="s">
        <v>4093</v>
      </c>
      <c r="B55" s="62">
        <v>11469.91</v>
      </c>
      <c r="D55" t="str">
        <f t="shared" si="1"/>
        <v>Nigeria</v>
      </c>
    </row>
    <row r="56" spans="1:4">
      <c r="A56" s="62" t="s">
        <v>4118</v>
      </c>
      <c r="B56" s="62">
        <v>8648.3979999999992</v>
      </c>
      <c r="D56" t="str">
        <f t="shared" si="1"/>
        <v>Tunisia</v>
      </c>
    </row>
    <row r="57" spans="1:4">
      <c r="A57" s="62" t="s">
        <v>4004</v>
      </c>
      <c r="B57" s="62">
        <v>6222.3649999999998</v>
      </c>
      <c r="D57" t="str">
        <f t="shared" si="1"/>
        <v>Kuwait</v>
      </c>
    </row>
    <row r="58" spans="1:4">
      <c r="A58" s="62" t="s">
        <v>4080</v>
      </c>
      <c r="B58" s="62">
        <v>12585.369000000001</v>
      </c>
      <c r="D58" t="str">
        <f t="shared" si="1"/>
        <v>Liberia</v>
      </c>
    </row>
    <row r="59" spans="1:4">
      <c r="A59" s="62" t="s">
        <v>8</v>
      </c>
      <c r="B59" s="62">
        <v>16661.169000000002</v>
      </c>
      <c r="D59" t="str">
        <f t="shared" si="1"/>
        <v>Peru</v>
      </c>
    </row>
    <row r="60" spans="1:4">
      <c r="A60" s="62" t="s">
        <v>2030</v>
      </c>
      <c r="B60" s="62">
        <v>13501.245000000001</v>
      </c>
      <c r="D60" t="str">
        <f t="shared" si="1"/>
        <v>DominicanRep</v>
      </c>
    </row>
    <row r="61" spans="1:4">
      <c r="A61" s="62" t="s">
        <v>4013</v>
      </c>
      <c r="B61" s="62">
        <v>5659.5959999999995</v>
      </c>
      <c r="D61" t="str">
        <f t="shared" si="1"/>
        <v>Oman</v>
      </c>
    </row>
    <row r="62" spans="1:4">
      <c r="A62" s="62" t="s">
        <v>4003</v>
      </c>
      <c r="B62" s="62">
        <v>7059.12</v>
      </c>
      <c r="D62" t="str">
        <f t="shared" si="1"/>
        <v>Jordan</v>
      </c>
    </row>
    <row r="63" spans="1:4">
      <c r="A63" s="62" t="s">
        <v>3994</v>
      </c>
      <c r="B63" s="62">
        <v>7070.5550000000003</v>
      </c>
      <c r="D63" t="str">
        <f t="shared" si="1"/>
        <v>Cyprus</v>
      </c>
    </row>
    <row r="64" spans="1:4">
      <c r="A64" s="62" t="s">
        <v>2031</v>
      </c>
      <c r="B64" s="62">
        <v>6938.6049999999996</v>
      </c>
      <c r="D64" t="str">
        <f t="shared" si="1"/>
        <v>Syrian</v>
      </c>
    </row>
    <row r="65" spans="1:4">
      <c r="A65" s="62" t="s">
        <v>4247</v>
      </c>
      <c r="B65" s="62">
        <v>15362.828</v>
      </c>
      <c r="D65" t="str">
        <f t="shared" si="1"/>
        <v>Ecuador</v>
      </c>
    </row>
    <row r="66" spans="1:4">
      <c r="A66" s="62" t="s">
        <v>3988</v>
      </c>
      <c r="B66" s="62">
        <v>3028.9720000000002</v>
      </c>
      <c r="D66" t="str">
        <f t="shared" ref="D66:D97" si="2">VLOOKUP($A66,Area_Country_En,1,FALSE)</f>
        <v>Bangladesh</v>
      </c>
    </row>
    <row r="67" spans="1:4">
      <c r="A67" s="62" t="s">
        <v>29</v>
      </c>
      <c r="B67" s="62">
        <v>19170.699000000001</v>
      </c>
      <c r="D67" t="str">
        <f t="shared" si="2"/>
        <v>Uruguay</v>
      </c>
    </row>
    <row r="68" spans="1:4">
      <c r="A68" s="62" t="s">
        <v>4222</v>
      </c>
      <c r="B68" s="62">
        <v>12659.048000000001</v>
      </c>
      <c r="D68" t="str">
        <f t="shared" si="2"/>
        <v>Bahamas</v>
      </c>
    </row>
    <row r="69" spans="1:4">
      <c r="A69" s="62" t="s">
        <v>2032</v>
      </c>
      <c r="B69" s="62">
        <v>14096.067999999999</v>
      </c>
      <c r="D69" t="str">
        <f t="shared" si="2"/>
        <v>Costa Rica</v>
      </c>
    </row>
    <row r="70" spans="1:4">
      <c r="A70" s="62" t="s">
        <v>2033</v>
      </c>
      <c r="B70" s="62">
        <v>5170.0749999999998</v>
      </c>
      <c r="D70" t="str">
        <f t="shared" si="2"/>
        <v>SriLanka</v>
      </c>
    </row>
    <row r="71" spans="1:4">
      <c r="A71" s="62" t="s">
        <v>4172</v>
      </c>
      <c r="B71" s="62">
        <v>8415.6</v>
      </c>
      <c r="D71" t="str">
        <f t="shared" si="2"/>
        <v>Malta</v>
      </c>
    </row>
    <row r="72" spans="1:4">
      <c r="A72" s="62" t="s">
        <v>7</v>
      </c>
      <c r="B72" s="62">
        <v>18311.022000000001</v>
      </c>
      <c r="D72" t="str">
        <f t="shared" si="2"/>
        <v>Paraguay</v>
      </c>
    </row>
    <row r="73" spans="1:4">
      <c r="A73" s="62" t="s">
        <v>4253</v>
      </c>
      <c r="B73" s="62">
        <v>13453.833000000001</v>
      </c>
      <c r="D73" t="str">
        <f t="shared" si="2"/>
        <v>Guatemala</v>
      </c>
    </row>
    <row r="74" spans="1:4">
      <c r="A74" s="62" t="s">
        <v>4164</v>
      </c>
      <c r="B74" s="62">
        <v>7359.15</v>
      </c>
      <c r="D74" t="str">
        <f t="shared" si="2"/>
        <v>Bulgaria</v>
      </c>
    </row>
    <row r="75" spans="1:4">
      <c r="A75" s="62" t="s">
        <v>3987</v>
      </c>
      <c r="B75" s="62">
        <v>6185.2449999999999</v>
      </c>
      <c r="D75" t="str">
        <f t="shared" si="2"/>
        <v>Bahrain</v>
      </c>
    </row>
    <row r="76" spans="1:4">
      <c r="A76" s="62" t="s">
        <v>4261</v>
      </c>
      <c r="B76" s="62">
        <v>13442.391</v>
      </c>
      <c r="D76" t="str">
        <f t="shared" si="2"/>
        <v>Jamaica</v>
      </c>
    </row>
    <row r="77" spans="1:4">
      <c r="A77" s="62" t="s">
        <v>2016</v>
      </c>
      <c r="B77" s="62">
        <v>9254.643</v>
      </c>
      <c r="D77" t="e">
        <f t="shared" si="2"/>
        <v>#N/A</v>
      </c>
    </row>
    <row r="78" spans="1:4">
      <c r="A78" s="62" t="s">
        <v>4027</v>
      </c>
      <c r="B78" s="62">
        <v>7420.8239999999996</v>
      </c>
      <c r="D78" t="str">
        <f t="shared" si="2"/>
        <v>Yemen</v>
      </c>
    </row>
    <row r="79" spans="1:4">
      <c r="A79" s="62" t="s">
        <v>2034</v>
      </c>
      <c r="B79" s="62">
        <v>13503.244000000001</v>
      </c>
      <c r="D79" t="str">
        <f t="shared" si="2"/>
        <v>ElSalvador</v>
      </c>
    </row>
    <row r="80" spans="1:4">
      <c r="A80" s="62" t="s">
        <v>4226</v>
      </c>
      <c r="B80" s="62">
        <v>17389.325000000001</v>
      </c>
      <c r="D80" t="str">
        <f t="shared" si="2"/>
        <v>Bolivia</v>
      </c>
    </row>
    <row r="81" spans="1:4">
      <c r="A81" s="62" t="s">
        <v>4259</v>
      </c>
      <c r="B81" s="62">
        <v>13542.082</v>
      </c>
      <c r="D81" t="str">
        <f t="shared" si="2"/>
        <v>Honduras</v>
      </c>
    </row>
    <row r="82" spans="1:4">
      <c r="A82" s="62" t="s">
        <v>2017</v>
      </c>
      <c r="B82" s="62">
        <v>14400.348</v>
      </c>
      <c r="D82" t="e">
        <f t="shared" si="2"/>
        <v>#N/A</v>
      </c>
    </row>
    <row r="83" spans="1:4">
      <c r="A83" s="62" t="s">
        <v>4127</v>
      </c>
      <c r="B83" s="62">
        <v>10858.904</v>
      </c>
      <c r="D83" t="str">
        <f t="shared" si="2"/>
        <v>Zimbabwe</v>
      </c>
    </row>
    <row r="84" spans="1:4">
      <c r="A84" s="62" t="s">
        <v>4017</v>
      </c>
      <c r="B84" s="62">
        <v>6160.45</v>
      </c>
      <c r="D84" t="str">
        <f t="shared" si="2"/>
        <v>Qatar</v>
      </c>
    </row>
    <row r="85" spans="1:4">
      <c r="A85" s="62" t="s">
        <v>4075</v>
      </c>
      <c r="B85" s="62">
        <v>11826.144</v>
      </c>
      <c r="D85" t="str">
        <f t="shared" si="2"/>
        <v>Ghana</v>
      </c>
    </row>
    <row r="86" spans="1:4">
      <c r="A86" s="62" t="s">
        <v>2035</v>
      </c>
      <c r="B86" s="62">
        <v>12142.733</v>
      </c>
      <c r="D86" t="str">
        <f t="shared" si="2"/>
        <v>Coted’Lvoire</v>
      </c>
    </row>
    <row r="87" spans="1:4">
      <c r="A87" s="62" t="s">
        <v>4169</v>
      </c>
      <c r="B87" s="62">
        <v>7887.2809999999999</v>
      </c>
      <c r="D87" t="str">
        <f t="shared" si="2"/>
        <v>Iceland</v>
      </c>
    </row>
    <row r="88" spans="1:4">
      <c r="A88" s="62" t="s">
        <v>4079</v>
      </c>
      <c r="B88" s="62">
        <v>9222.1650000000009</v>
      </c>
      <c r="D88" t="str">
        <f t="shared" si="2"/>
        <v>Kenya</v>
      </c>
    </row>
    <row r="89" spans="1:4">
      <c r="A89" s="62" t="s">
        <v>3992</v>
      </c>
      <c r="B89" s="62">
        <v>3233.3629999999998</v>
      </c>
      <c r="D89" t="str">
        <f t="shared" si="2"/>
        <v>Myanmar</v>
      </c>
    </row>
    <row r="90" spans="1:4">
      <c r="A90" s="62" t="s">
        <v>4087</v>
      </c>
      <c r="B90" s="62">
        <v>9053.68</v>
      </c>
      <c r="D90" t="str">
        <f t="shared" si="2"/>
        <v>Mauritius</v>
      </c>
    </row>
    <row r="91" spans="1:4">
      <c r="A91" s="62" t="s">
        <v>4102</v>
      </c>
      <c r="B91" s="62">
        <v>12305.299000000001</v>
      </c>
      <c r="D91" t="str">
        <f t="shared" si="2"/>
        <v>Senegal</v>
      </c>
    </row>
    <row r="92" spans="1:4">
      <c r="A92" s="62" t="s">
        <v>4125</v>
      </c>
      <c r="B92" s="62">
        <v>10954.043</v>
      </c>
      <c r="D92" t="str">
        <f t="shared" si="2"/>
        <v>Zambia</v>
      </c>
    </row>
    <row r="93" spans="1:4">
      <c r="A93" s="62" t="s">
        <v>4115</v>
      </c>
      <c r="B93" s="62">
        <v>9418.3809999999994</v>
      </c>
      <c r="D93" t="str">
        <f t="shared" si="2"/>
        <v>Tanzania</v>
      </c>
    </row>
    <row r="94" spans="1:4">
      <c r="A94" s="62" t="s">
        <v>4048</v>
      </c>
      <c r="B94" s="62">
        <v>11766.081</v>
      </c>
      <c r="D94" t="str">
        <f t="shared" si="2"/>
        <v>Angola</v>
      </c>
    </row>
    <row r="95" spans="1:4">
      <c r="A95" s="62" t="s">
        <v>4071</v>
      </c>
      <c r="B95" s="62">
        <v>8326.009</v>
      </c>
      <c r="D95" t="str">
        <f t="shared" si="2"/>
        <v>Ethiopia</v>
      </c>
    </row>
    <row r="96" spans="1:4">
      <c r="A96" s="62" t="s">
        <v>4053</v>
      </c>
      <c r="B96" s="62">
        <v>10996.659</v>
      </c>
      <c r="D96" t="str">
        <f t="shared" si="2"/>
        <v>Cameroon</v>
      </c>
    </row>
    <row r="97" spans="1:4">
      <c r="A97" s="62" t="s">
        <v>4072</v>
      </c>
      <c r="B97" s="62">
        <v>11426.923000000001</v>
      </c>
      <c r="D97" t="str">
        <f t="shared" si="2"/>
        <v>Gabon</v>
      </c>
    </row>
    <row r="98" spans="1:4">
      <c r="A98" s="62" t="s">
        <v>4090</v>
      </c>
      <c r="B98" s="62">
        <v>11346.47</v>
      </c>
      <c r="D98" t="str">
        <f t="shared" ref="D98:D129" si="3">VLOOKUP($A98,Area_Country_En,1,FALSE)</f>
        <v>Mozambique</v>
      </c>
    </row>
    <row r="99" spans="1:4">
      <c r="A99" s="62" t="s">
        <v>2036</v>
      </c>
      <c r="B99" s="62">
        <v>6348.1959999999999</v>
      </c>
      <c r="D99" t="str">
        <f t="shared" si="3"/>
        <v>PapuaNewGuinea</v>
      </c>
    </row>
    <row r="100" spans="1:4">
      <c r="A100" s="62" t="s">
        <v>4114</v>
      </c>
      <c r="B100" s="62">
        <v>8395.9320000000007</v>
      </c>
      <c r="D100" t="str">
        <f t="shared" si="3"/>
        <v>Sudan</v>
      </c>
    </row>
    <row r="101" spans="1:4">
      <c r="A101" s="62" t="s">
        <v>4049</v>
      </c>
      <c r="B101" s="62">
        <v>11528.39</v>
      </c>
      <c r="D101" t="str">
        <f t="shared" si="3"/>
        <v>Benin</v>
      </c>
    </row>
    <row r="102" spans="1:4">
      <c r="A102" s="62" t="s">
        <v>4224</v>
      </c>
      <c r="B102" s="62">
        <v>14117.396000000001</v>
      </c>
      <c r="D102" t="str">
        <f t="shared" si="3"/>
        <v>Barbados</v>
      </c>
    </row>
    <row r="103" spans="1:4">
      <c r="A103" s="62" t="s">
        <v>23</v>
      </c>
      <c r="B103" s="62">
        <v>14867.950999999999</v>
      </c>
      <c r="D103" t="str">
        <f t="shared" si="3"/>
        <v>Suriname</v>
      </c>
    </row>
    <row r="104" spans="1:4">
      <c r="A104" s="62" t="s">
        <v>4066</v>
      </c>
      <c r="B104" s="62">
        <v>11270.316999999999</v>
      </c>
      <c r="D104" t="str">
        <f t="shared" si="3"/>
        <v>Congo</v>
      </c>
    </row>
    <row r="105" spans="1:4">
      <c r="A105" s="62" t="s">
        <v>2018</v>
      </c>
      <c r="B105" s="62">
        <v>11270.755999999999</v>
      </c>
      <c r="D105" t="e">
        <f t="shared" si="3"/>
        <v>#N/A</v>
      </c>
    </row>
    <row r="106" spans="1:4">
      <c r="A106" s="62" t="s">
        <v>4076</v>
      </c>
      <c r="B106" s="62">
        <v>12510.843000000001</v>
      </c>
      <c r="D106" t="str">
        <f t="shared" si="3"/>
        <v>Guinea</v>
      </c>
    </row>
    <row r="107" spans="1:4">
      <c r="A107" s="62" t="s">
        <v>4000</v>
      </c>
      <c r="B107" s="62">
        <v>6295.509</v>
      </c>
      <c r="D107" t="str">
        <f t="shared" si="3"/>
        <v>Iraq</v>
      </c>
    </row>
    <row r="108" spans="1:4">
      <c r="A108" s="62" t="s">
        <v>4</v>
      </c>
      <c r="B108" s="62">
        <v>13781.215</v>
      </c>
      <c r="D108" t="str">
        <f t="shared" si="3"/>
        <v>Nicaragua</v>
      </c>
    </row>
    <row r="109" spans="1:4">
      <c r="A109" s="62" t="s">
        <v>4086</v>
      </c>
      <c r="B109" s="62">
        <v>11904.02</v>
      </c>
      <c r="D109" t="str">
        <f t="shared" si="3"/>
        <v>Mauritania</v>
      </c>
    </row>
    <row r="110" spans="1:4">
      <c r="A110" s="62" t="s">
        <v>4012</v>
      </c>
      <c r="B110" s="62">
        <v>3157.1129999999998</v>
      </c>
      <c r="D110" t="str">
        <f t="shared" si="3"/>
        <v>Nepal</v>
      </c>
    </row>
    <row r="111" spans="1:4">
      <c r="A111" s="62" t="s">
        <v>4082</v>
      </c>
      <c r="B111" s="62">
        <v>9677.2070000000003</v>
      </c>
      <c r="D111" t="str">
        <f t="shared" si="3"/>
        <v>Madagascar</v>
      </c>
    </row>
    <row r="112" spans="1:4">
      <c r="A112" s="62" t="s">
        <v>4117</v>
      </c>
      <c r="B112" s="62">
        <v>11666.923000000001</v>
      </c>
      <c r="D112" t="str">
        <f t="shared" si="3"/>
        <v>Togo</v>
      </c>
    </row>
    <row r="113" spans="1:4">
      <c r="A113" s="62" t="s">
        <v>4255</v>
      </c>
      <c r="B113" s="62">
        <v>14803.091</v>
      </c>
      <c r="D113" t="str">
        <f t="shared" si="3"/>
        <v>Guyana</v>
      </c>
    </row>
    <row r="114" spans="1:4">
      <c r="A114" s="62" t="s">
        <v>2037</v>
      </c>
      <c r="B114" s="62">
        <v>10396.525</v>
      </c>
      <c r="D114" t="e">
        <f t="shared" si="3"/>
        <v>#N/A</v>
      </c>
    </row>
    <row r="115" spans="1:4">
      <c r="A115" s="62" t="s">
        <v>62</v>
      </c>
      <c r="B115" s="62">
        <v>9107.2369999999992</v>
      </c>
      <c r="D115" t="str">
        <f t="shared" si="3"/>
        <v>Fiji</v>
      </c>
    </row>
    <row r="116" spans="1:4">
      <c r="A116" s="62" t="s">
        <v>4258</v>
      </c>
      <c r="B116" s="62">
        <v>13464.563</v>
      </c>
      <c r="D116" t="e">
        <f t="shared" si="3"/>
        <v>#N/A</v>
      </c>
    </row>
    <row r="117" spans="1:4">
      <c r="A117" s="62" t="s">
        <v>3986</v>
      </c>
      <c r="B117" s="62">
        <v>4177.3190000000004</v>
      </c>
      <c r="D117" t="str">
        <f t="shared" si="3"/>
        <v>Afghanistan</v>
      </c>
    </row>
    <row r="118" spans="1:4">
      <c r="A118" s="62" t="s">
        <v>4085</v>
      </c>
      <c r="B118" s="62">
        <v>11841.08</v>
      </c>
      <c r="D118" t="str">
        <f t="shared" si="3"/>
        <v>Mali</v>
      </c>
    </row>
    <row r="119" spans="1:4">
      <c r="A119" s="62" t="s">
        <v>4225</v>
      </c>
      <c r="B119" s="62">
        <v>13156.967000000001</v>
      </c>
      <c r="D119" t="str">
        <f t="shared" si="3"/>
        <v>Belize</v>
      </c>
    </row>
    <row r="120" spans="1:4">
      <c r="A120" s="62" t="s">
        <v>2038</v>
      </c>
      <c r="B120" s="62">
        <v>2781.2620000000002</v>
      </c>
      <c r="D120" t="str">
        <f t="shared" si="3"/>
        <v>LaoPDR</v>
      </c>
    </row>
    <row r="121" spans="1:4">
      <c r="A121" s="62" t="s">
        <v>4067</v>
      </c>
      <c r="B121" s="62">
        <v>7767.0590000000002</v>
      </c>
      <c r="D121" t="str">
        <f t="shared" si="3"/>
        <v>Djibouti</v>
      </c>
    </row>
    <row r="122" spans="1:4">
      <c r="A122" s="62" t="s">
        <v>4074</v>
      </c>
      <c r="B122" s="62">
        <v>12359.642</v>
      </c>
      <c r="D122" t="str">
        <f t="shared" si="3"/>
        <v>Gambia</v>
      </c>
    </row>
    <row r="123" spans="1:4">
      <c r="A123" s="62" t="s">
        <v>4092</v>
      </c>
      <c r="B123" s="62">
        <v>11019.28</v>
      </c>
      <c r="D123" t="str">
        <f t="shared" si="3"/>
        <v>Niger</v>
      </c>
    </row>
    <row r="124" spans="1:4">
      <c r="A124" s="62" t="s">
        <v>4120</v>
      </c>
      <c r="B124" s="62">
        <v>9467.0380000000005</v>
      </c>
      <c r="D124" t="str">
        <f t="shared" si="3"/>
        <v>Uganda</v>
      </c>
    </row>
    <row r="125" spans="1:4">
      <c r="A125" s="62" t="s">
        <v>2039</v>
      </c>
      <c r="B125" s="62">
        <v>11387.249</v>
      </c>
      <c r="D125" t="str">
        <f t="shared" si="3"/>
        <v>Burkina Faso</v>
      </c>
    </row>
    <row r="126" spans="1:4">
      <c r="A126" s="62" t="s">
        <v>4104</v>
      </c>
      <c r="B126" s="62">
        <v>9254.643</v>
      </c>
      <c r="D126" t="str">
        <f t="shared" si="3"/>
        <v>Seychelles</v>
      </c>
    </row>
    <row r="127" spans="1:4">
      <c r="A127" s="62" t="s">
        <v>2040</v>
      </c>
      <c r="B127" s="62">
        <v>12435.147999999999</v>
      </c>
      <c r="D127" t="str">
        <f t="shared" si="3"/>
        <v>GuineaBissau</v>
      </c>
    </row>
    <row r="128" spans="1:4">
      <c r="A128" s="62" t="s">
        <v>4011</v>
      </c>
      <c r="B128" s="62">
        <v>1170.0519999999999</v>
      </c>
      <c r="D128" t="str">
        <f t="shared" si="3"/>
        <v>Mongolia</v>
      </c>
    </row>
    <row r="129" spans="1:4">
      <c r="A129" s="62" t="s">
        <v>2041</v>
      </c>
      <c r="B129" s="62">
        <v>12565.358</v>
      </c>
      <c r="D129" t="str">
        <f t="shared" si="3"/>
        <v>Sierra Leone</v>
      </c>
    </row>
    <row r="130" spans="1:4">
      <c r="A130" s="62" t="s">
        <v>4098</v>
      </c>
      <c r="B130" s="62">
        <v>9843.4240000000009</v>
      </c>
      <c r="D130" t="e">
        <f t="shared" ref="D130:D139" si="4">VLOOKUP($A130,Area_Country_En,1,FALSE)</f>
        <v>#N/A</v>
      </c>
    </row>
    <row r="131" spans="1:4">
      <c r="A131" s="62" t="s">
        <v>4108</v>
      </c>
      <c r="B131" s="62">
        <v>8258.3510000000006</v>
      </c>
      <c r="D131" t="str">
        <f t="shared" si="4"/>
        <v>Somalia</v>
      </c>
    </row>
    <row r="132" spans="1:4">
      <c r="A132" s="62" t="s">
        <v>4065</v>
      </c>
      <c r="B132" s="62">
        <v>9455.1790000000001</v>
      </c>
      <c r="D132" t="e">
        <f t="shared" si="4"/>
        <v>#N/A</v>
      </c>
    </row>
    <row r="133" spans="1:4">
      <c r="A133" s="62" t="s">
        <v>4052</v>
      </c>
      <c r="B133" s="62">
        <v>10005.391</v>
      </c>
      <c r="D133" t="str">
        <f t="shared" si="4"/>
        <v>Burundi</v>
      </c>
    </row>
    <row r="134" spans="1:4">
      <c r="A134" s="62" t="s">
        <v>2042</v>
      </c>
      <c r="B134" s="62">
        <v>10098.541999999999</v>
      </c>
      <c r="D134" t="e">
        <f t="shared" si="4"/>
        <v>#N/A</v>
      </c>
    </row>
    <row r="135" spans="1:4">
      <c r="A135" s="62" t="s">
        <v>2043</v>
      </c>
      <c r="B135" s="62">
        <v>10368.714</v>
      </c>
      <c r="D135" t="str">
        <f t="shared" si="4"/>
        <v>CentralAfrican</v>
      </c>
    </row>
    <row r="136" spans="1:4">
      <c r="A136" s="62" t="s">
        <v>2044</v>
      </c>
      <c r="B136" s="62">
        <v>7089.5739999999996</v>
      </c>
      <c r="D136" t="str">
        <f t="shared" si="4"/>
        <v>SolomonIs.</v>
      </c>
    </row>
    <row r="137" spans="1:4">
      <c r="A137" s="62" t="s">
        <v>3990</v>
      </c>
      <c r="B137" s="62">
        <v>2813.0709999999999</v>
      </c>
      <c r="D137" t="e">
        <f t="shared" si="4"/>
        <v>#N/A</v>
      </c>
    </row>
    <row r="138" spans="1:4" ht="15">
      <c r="A138" t="s">
        <v>4150</v>
      </c>
      <c r="B138" s="83">
        <v>7957.11</v>
      </c>
      <c r="D138" t="str">
        <f t="shared" si="4"/>
        <v>Luxembourg</v>
      </c>
    </row>
    <row r="139" spans="1:4">
      <c r="A139" s="48" t="s">
        <v>2275</v>
      </c>
      <c r="B139">
        <v>7873.58</v>
      </c>
      <c r="D139" t="str">
        <f t="shared" si="4"/>
        <v>Czech</v>
      </c>
    </row>
  </sheetData>
  <phoneticPr fontId="3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3"/>
  <sheetViews>
    <sheetView topLeftCell="A19" workbookViewId="0">
      <selection activeCell="A33" sqref="A33"/>
    </sheetView>
  </sheetViews>
  <sheetFormatPr defaultRowHeight="12"/>
  <cols>
    <col min="1" max="1" width="5" style="16" bestFit="1" customWidth="1"/>
    <col min="2" max="2" width="15.875" style="16" bestFit="1" customWidth="1"/>
    <col min="3" max="3" width="5.875" style="16" bestFit="1" customWidth="1"/>
    <col min="4" max="4" width="7.25" style="16" bestFit="1" customWidth="1"/>
    <col min="5" max="5" width="7.625" style="16" bestFit="1" customWidth="1"/>
    <col min="6" max="6" width="9.375" style="16" bestFit="1" customWidth="1"/>
    <col min="7" max="7" width="8.5" style="16" bestFit="1" customWidth="1"/>
    <col min="8" max="8" width="14.125" style="16" bestFit="1" customWidth="1"/>
    <col min="9" max="9" width="10.25" style="16" bestFit="1" customWidth="1"/>
    <col min="10" max="10" width="13.125" style="16" bestFit="1" customWidth="1"/>
    <col min="11" max="11" width="11.25" style="16" bestFit="1" customWidth="1"/>
    <col min="12" max="12" width="14.125" style="16" bestFit="1" customWidth="1"/>
    <col min="13" max="13" width="10.375" style="16" bestFit="1" customWidth="1"/>
    <col min="14" max="14" width="13.125" style="16" bestFit="1" customWidth="1"/>
    <col min="15" max="15" width="11.25" style="16" bestFit="1" customWidth="1"/>
    <col min="16" max="16" width="13.125" style="16" bestFit="1" customWidth="1"/>
    <col min="17" max="17" width="11.25" style="16" bestFit="1" customWidth="1"/>
    <col min="18" max="18" width="14.125" style="16" bestFit="1" customWidth="1"/>
    <col min="19" max="19" width="5" style="16" bestFit="1" customWidth="1"/>
    <col min="20" max="22" width="5.875" style="16" bestFit="1" customWidth="1"/>
    <col min="23" max="23" width="7.625" style="16" bestFit="1" customWidth="1"/>
    <col min="24" max="24" width="9.375" style="16" bestFit="1" customWidth="1"/>
    <col min="25" max="25" width="8.5" style="16" bestFit="1" customWidth="1"/>
    <col min="26" max="26" width="9.375" style="16" bestFit="1" customWidth="1"/>
    <col min="27" max="27" width="10.25" style="16" bestFit="1" customWidth="1"/>
    <col min="28" max="28" width="13.125" style="16" bestFit="1" customWidth="1"/>
    <col min="29" max="29" width="11.25" style="16" bestFit="1" customWidth="1"/>
    <col min="30" max="30" width="14.125" style="16" bestFit="1" customWidth="1"/>
    <col min="31" max="31" width="10.25" style="16" bestFit="1" customWidth="1"/>
    <col min="32" max="32" width="13.125" style="16" bestFit="1" customWidth="1"/>
    <col min="33" max="33" width="11.25" style="16" bestFit="1" customWidth="1"/>
    <col min="34" max="34" width="14.125" style="16" bestFit="1" customWidth="1"/>
    <col min="35" max="35" width="5" style="16" bestFit="1" customWidth="1"/>
    <col min="36" max="38" width="5.875" style="16" bestFit="1" customWidth="1"/>
    <col min="39" max="39" width="7.625" style="16" bestFit="1" customWidth="1"/>
    <col min="40" max="40" width="9.375" style="16" bestFit="1" customWidth="1"/>
    <col min="41" max="41" width="8.5" style="16" bestFit="1" customWidth="1"/>
    <col min="42" max="42" width="9.375" style="16" bestFit="1" customWidth="1"/>
    <col min="43" max="43" width="10.25" style="16" bestFit="1" customWidth="1"/>
    <col min="44" max="44" width="13.125" style="16" bestFit="1" customWidth="1"/>
    <col min="45" max="45" width="11.25" style="16" bestFit="1" customWidth="1"/>
    <col min="46" max="46" width="14.125" style="16" bestFit="1" customWidth="1"/>
    <col min="47" max="47" width="10.25" style="16" bestFit="1" customWidth="1"/>
    <col min="48" max="48" width="13.125" style="16" bestFit="1" customWidth="1"/>
    <col min="49" max="49" width="11.25" style="16" bestFit="1" customWidth="1"/>
    <col min="50" max="50" width="14.125" style="16" bestFit="1" customWidth="1"/>
    <col min="51" max="51" width="5" style="16" bestFit="1" customWidth="1"/>
    <col min="52" max="54" width="5.875" style="16" bestFit="1" customWidth="1"/>
    <col min="55" max="55" width="7.625" style="16" bestFit="1" customWidth="1"/>
    <col min="56" max="56" width="9.375" style="16" bestFit="1" customWidth="1"/>
    <col min="57" max="57" width="8.5" style="16" bestFit="1" customWidth="1"/>
    <col min="58" max="58" width="9.375" style="16" bestFit="1" customWidth="1"/>
    <col min="59" max="59" width="10.25" style="16" bestFit="1" customWidth="1"/>
    <col min="60" max="60" width="13.125" style="16" bestFit="1" customWidth="1"/>
    <col min="61" max="61" width="11.25" style="16" bestFit="1" customWidth="1"/>
    <col min="62" max="62" width="14.125" style="16" bestFit="1" customWidth="1"/>
    <col min="63" max="63" width="10.25" style="16" bestFit="1" customWidth="1"/>
    <col min="64" max="64" width="13.125" style="16" bestFit="1" customWidth="1"/>
    <col min="65" max="65" width="11.25" style="16" bestFit="1" customWidth="1"/>
    <col min="66" max="66" width="14.125" style="16" bestFit="1" customWidth="1"/>
    <col min="67" max="67" width="5" style="16" bestFit="1" customWidth="1"/>
    <col min="68" max="70" width="5.875" style="16" bestFit="1" customWidth="1"/>
    <col min="71" max="71" width="7.625" style="16" bestFit="1" customWidth="1"/>
    <col min="72" max="72" width="9.375" style="16" bestFit="1" customWidth="1"/>
    <col min="73" max="73" width="8.5" style="16" bestFit="1" customWidth="1"/>
    <col min="74" max="74" width="9.375" style="16" bestFit="1" customWidth="1"/>
    <col min="75" max="75" width="10.25" style="16" bestFit="1" customWidth="1"/>
    <col min="76" max="76" width="13.125" style="16" bestFit="1" customWidth="1"/>
    <col min="77" max="77" width="11.25" style="16" bestFit="1" customWidth="1"/>
    <col min="78" max="78" width="14.125" style="16" bestFit="1" customWidth="1"/>
    <col min="79" max="79" width="10.25" style="16" bestFit="1" customWidth="1"/>
    <col min="80" max="80" width="13.125" style="16" bestFit="1" customWidth="1"/>
    <col min="81" max="81" width="11.25" style="16" bestFit="1" customWidth="1"/>
    <col min="82" max="82" width="14.125" style="16" bestFit="1" customWidth="1"/>
    <col min="83" max="83" width="5" style="16" bestFit="1" customWidth="1"/>
    <col min="84" max="86" width="5.875" style="16" bestFit="1" customWidth="1"/>
    <col min="87" max="87" width="7.625" style="16" bestFit="1" customWidth="1"/>
    <col min="88" max="88" width="9.375" style="16" bestFit="1" customWidth="1"/>
    <col min="89" max="89" width="8.5" style="16" bestFit="1" customWidth="1"/>
    <col min="90" max="90" width="9.375" style="16" bestFit="1" customWidth="1"/>
    <col min="91" max="91" width="10.25" style="16" bestFit="1" customWidth="1"/>
    <col min="92" max="92" width="13.125" style="16" bestFit="1" customWidth="1"/>
    <col min="93" max="93" width="11.25" style="16" bestFit="1" customWidth="1"/>
    <col min="94" max="94" width="14.125" style="16" bestFit="1" customWidth="1"/>
    <col min="95" max="95" width="10.25" style="16" bestFit="1" customWidth="1"/>
    <col min="96" max="96" width="13.125" style="16" bestFit="1" customWidth="1"/>
    <col min="97" max="97" width="11.25" style="16" bestFit="1" customWidth="1"/>
    <col min="98" max="98" width="14.125" style="16" bestFit="1" customWidth="1"/>
    <col min="99" max="99" width="5" style="16" bestFit="1" customWidth="1"/>
    <col min="100" max="102" width="5.875" style="16" bestFit="1" customWidth="1"/>
    <col min="103" max="103" width="7.625" style="16" bestFit="1" customWidth="1"/>
    <col min="104" max="104" width="9.375" style="16" bestFit="1" customWidth="1"/>
    <col min="105" max="105" width="8.5" style="16" bestFit="1" customWidth="1"/>
    <col min="106" max="106" width="9.375" style="16" bestFit="1" customWidth="1"/>
    <col min="107" max="107" width="10.25" style="16" bestFit="1" customWidth="1"/>
    <col min="108" max="108" width="13.125" style="16" bestFit="1" customWidth="1"/>
    <col min="109" max="109" width="11.25" style="16" bestFit="1" customWidth="1"/>
    <col min="110" max="110" width="14.125" style="16" bestFit="1" customWidth="1"/>
    <col min="111" max="111" width="10.25" style="16" bestFit="1" customWidth="1"/>
    <col min="112" max="112" width="13.125" style="16" bestFit="1" customWidth="1"/>
    <col min="113" max="113" width="11.25" style="16" bestFit="1" customWidth="1"/>
    <col min="114" max="114" width="14.125" style="16" bestFit="1" customWidth="1"/>
    <col min="115" max="115" width="5" style="16" bestFit="1" customWidth="1"/>
    <col min="116" max="118" width="5.875" style="16" bestFit="1" customWidth="1"/>
    <col min="119" max="119" width="7.625" style="16" bestFit="1" customWidth="1"/>
    <col min="120" max="120" width="9.375" style="16" bestFit="1" customWidth="1"/>
    <col min="121" max="121" width="8.5" style="16" bestFit="1" customWidth="1"/>
    <col min="122" max="122" width="9.375" style="16" bestFit="1" customWidth="1"/>
    <col min="123" max="123" width="10.25" style="16" bestFit="1" customWidth="1"/>
    <col min="124" max="124" width="13.125" style="16" bestFit="1" customWidth="1"/>
    <col min="125" max="125" width="11.25" style="16" bestFit="1" customWidth="1"/>
    <col min="126" max="126" width="14.125" style="16" bestFit="1" customWidth="1"/>
    <col min="127" max="127" width="10.25" style="16" bestFit="1" customWidth="1"/>
    <col min="128" max="128" width="13.125" style="16" bestFit="1" customWidth="1"/>
    <col min="129" max="129" width="11.25" style="16" bestFit="1" customWidth="1"/>
    <col min="130" max="130" width="14.125" style="16" bestFit="1" customWidth="1"/>
    <col min="131" max="16384" width="9" style="16"/>
  </cols>
  <sheetData>
    <row r="1" spans="1:130">
      <c r="A1" s="16" t="s">
        <v>134</v>
      </c>
      <c r="B1" s="16" t="s">
        <v>135</v>
      </c>
      <c r="C1" s="16" t="s">
        <v>136</v>
      </c>
      <c r="D1" s="17" t="s">
        <v>137</v>
      </c>
      <c r="E1" s="17" t="s">
        <v>138</v>
      </c>
      <c r="F1" s="17" t="s">
        <v>139</v>
      </c>
      <c r="G1" s="17" t="s">
        <v>140</v>
      </c>
      <c r="H1" s="17" t="s">
        <v>144</v>
      </c>
      <c r="I1" s="17" t="s">
        <v>141</v>
      </c>
      <c r="J1" s="17" t="s">
        <v>142</v>
      </c>
      <c r="K1" s="17" t="s">
        <v>143</v>
      </c>
      <c r="L1" s="17" t="s">
        <v>148</v>
      </c>
      <c r="M1" s="17" t="s">
        <v>145</v>
      </c>
      <c r="N1" s="17" t="s">
        <v>146</v>
      </c>
      <c r="O1" s="17" t="s">
        <v>147</v>
      </c>
      <c r="P1" s="17"/>
      <c r="Q1" s="17"/>
      <c r="R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</row>
    <row r="2" spans="1:130" ht="12.75">
      <c r="A2" s="13">
        <v>1990</v>
      </c>
      <c r="B2" s="14" t="s">
        <v>48</v>
      </c>
      <c r="C2" s="13" t="s">
        <v>4030</v>
      </c>
      <c r="D2" s="15">
        <v>462957</v>
      </c>
      <c r="E2" s="15">
        <v>123866</v>
      </c>
      <c r="F2" s="15">
        <v>130187</v>
      </c>
      <c r="G2" s="15">
        <v>208904</v>
      </c>
      <c r="H2" s="15">
        <v>162800000</v>
      </c>
      <c r="I2" s="15">
        <v>18233152</v>
      </c>
      <c r="J2" s="15">
        <v>80700000</v>
      </c>
      <c r="K2" s="15">
        <v>63800000</v>
      </c>
      <c r="L2" s="15">
        <v>584100000</v>
      </c>
      <c r="M2" s="15">
        <v>371500000</v>
      </c>
      <c r="N2" s="15">
        <v>201000000</v>
      </c>
      <c r="O2" s="15">
        <v>11700000</v>
      </c>
      <c r="Q2" s="16" t="str">
        <f>VLOOKUP($B2,Dict!B5:E294,1,FALSE)</f>
        <v>United States</v>
      </c>
    </row>
    <row r="3" spans="1:130" ht="12.75">
      <c r="A3" s="13">
        <v>1990</v>
      </c>
      <c r="B3" s="14" t="s">
        <v>4002</v>
      </c>
      <c r="C3" s="13" t="s">
        <v>4030</v>
      </c>
      <c r="D3" s="15">
        <v>150339</v>
      </c>
      <c r="E3" s="15">
        <v>61452</v>
      </c>
      <c r="F3" s="15">
        <v>40711</v>
      </c>
      <c r="G3" s="15">
        <v>48176</v>
      </c>
      <c r="H3" s="15">
        <v>82019000</v>
      </c>
      <c r="I3" s="15">
        <v>28157123</v>
      </c>
      <c r="J3" s="15">
        <v>36400000</v>
      </c>
      <c r="K3" s="15">
        <v>17400000</v>
      </c>
      <c r="L3" s="15">
        <v>584100000</v>
      </c>
      <c r="M3" s="15">
        <v>371500000</v>
      </c>
      <c r="N3" s="15">
        <v>201000000</v>
      </c>
      <c r="O3" s="15">
        <v>11700000</v>
      </c>
      <c r="Q3" s="16" t="str">
        <f>VLOOKUP($B3,Dict!B5:E295,1,FALSE)</f>
        <v>Japan</v>
      </c>
    </row>
    <row r="4" spans="1:130" ht="12.75">
      <c r="A4" s="13">
        <v>1990</v>
      </c>
      <c r="B4" s="14" t="s">
        <v>46</v>
      </c>
      <c r="C4" s="13" t="s">
        <v>4030</v>
      </c>
      <c r="D4" s="15">
        <v>145550</v>
      </c>
      <c r="E4" s="15">
        <v>77480</v>
      </c>
      <c r="F4" s="15">
        <v>17135</v>
      </c>
      <c r="G4" s="15">
        <v>50935</v>
      </c>
      <c r="H4" s="15">
        <v>17907000</v>
      </c>
      <c r="I4" s="15">
        <v>3029864.4</v>
      </c>
      <c r="J4" s="15">
        <v>7030288</v>
      </c>
      <c r="K4" s="15">
        <v>7846847</v>
      </c>
      <c r="L4" s="15">
        <v>584100000</v>
      </c>
      <c r="M4" s="15">
        <v>371500000</v>
      </c>
      <c r="N4" s="15">
        <v>201000000</v>
      </c>
      <c r="O4" s="15">
        <v>11700000</v>
      </c>
      <c r="Q4" s="16" t="str">
        <f>VLOOKUP($B4,Dict!B6:E296,1,FALSE)</f>
        <v>Canada</v>
      </c>
    </row>
    <row r="5" spans="1:130" ht="12.75">
      <c r="A5" s="13">
        <v>1990</v>
      </c>
      <c r="B5" s="14" t="s">
        <v>58</v>
      </c>
      <c r="C5" s="13" t="s">
        <v>4030</v>
      </c>
      <c r="D5" s="15">
        <v>68679</v>
      </c>
      <c r="E5" s="15">
        <v>17164</v>
      </c>
      <c r="F5" s="15">
        <v>8740</v>
      </c>
      <c r="G5" s="15">
        <v>42775</v>
      </c>
      <c r="H5" s="15">
        <v>10453000</v>
      </c>
      <c r="I5" s="15">
        <v>3258827.3</v>
      </c>
      <c r="J5" s="15">
        <v>3945380</v>
      </c>
      <c r="K5" s="15">
        <v>3248792</v>
      </c>
      <c r="L5" s="15">
        <v>584100000</v>
      </c>
      <c r="M5" s="15">
        <v>371500000</v>
      </c>
      <c r="N5" s="15">
        <v>201000000</v>
      </c>
      <c r="O5" s="15">
        <v>11700000</v>
      </c>
      <c r="Q5" s="16" t="str">
        <f>VLOOKUP($B5,Dict!B7:E297,1,FALSE)</f>
        <v>Australia</v>
      </c>
    </row>
    <row r="6" spans="1:130" ht="12.75">
      <c r="A6" s="13">
        <v>1990</v>
      </c>
      <c r="B6" s="14" t="s">
        <v>4144</v>
      </c>
      <c r="C6" s="13" t="s">
        <v>4030</v>
      </c>
      <c r="D6" s="15">
        <v>20330</v>
      </c>
      <c r="E6" s="15">
        <v>12077</v>
      </c>
      <c r="F6" s="15">
        <v>2013</v>
      </c>
      <c r="G6" s="15">
        <v>6240</v>
      </c>
      <c r="H6" s="15">
        <v>37978000</v>
      </c>
      <c r="I6" s="15">
        <v>16190021</v>
      </c>
      <c r="J6" s="15">
        <v>16500000</v>
      </c>
      <c r="K6" s="15">
        <v>5290335</v>
      </c>
      <c r="L6" s="15">
        <v>584100000</v>
      </c>
      <c r="M6" s="15">
        <v>371500000</v>
      </c>
      <c r="N6" s="15">
        <v>201000000</v>
      </c>
      <c r="O6" s="15">
        <v>11700000</v>
      </c>
      <c r="Q6" s="16" t="str">
        <f>VLOOKUP($B6,Dict!B8:E298,1,FALSE)</f>
        <v>United Kingdom</v>
      </c>
    </row>
    <row r="7" spans="1:130" ht="12.75">
      <c r="A7" s="13">
        <v>1990</v>
      </c>
      <c r="B7" s="14" t="s">
        <v>4149</v>
      </c>
      <c r="C7" s="13" t="s">
        <v>4030</v>
      </c>
      <c r="D7" s="15">
        <v>15520.834000000001</v>
      </c>
      <c r="E7" s="15">
        <v>10309</v>
      </c>
      <c r="F7" s="15">
        <v>2558</v>
      </c>
      <c r="G7" s="15">
        <v>2654</v>
      </c>
      <c r="H7" s="15">
        <v>38897000</v>
      </c>
      <c r="I7" s="15">
        <v>29495595</v>
      </c>
      <c r="J7" s="15">
        <v>6950894</v>
      </c>
      <c r="K7" s="15">
        <v>2450511</v>
      </c>
      <c r="L7" s="15">
        <v>584100000</v>
      </c>
      <c r="M7" s="15">
        <v>371500000</v>
      </c>
      <c r="N7" s="15">
        <v>201000000</v>
      </c>
      <c r="O7" s="15">
        <v>11700000</v>
      </c>
      <c r="Q7" s="16" t="str">
        <f>VLOOKUP($B7,Dict!B9:E299,1,FALSE)</f>
        <v>Italy</v>
      </c>
    </row>
    <row r="8" spans="1:130" ht="12.75">
      <c r="A8" s="13">
        <v>1990</v>
      </c>
      <c r="B8" s="14" t="s">
        <v>4152</v>
      </c>
      <c r="C8" s="13" t="s">
        <v>4030</v>
      </c>
      <c r="D8" s="15">
        <v>12198.797</v>
      </c>
      <c r="E8" s="15">
        <v>8103</v>
      </c>
      <c r="F8" s="15">
        <v>2011</v>
      </c>
      <c r="G8" s="15">
        <v>2086</v>
      </c>
      <c r="H8" s="15">
        <v>9883000</v>
      </c>
      <c r="I8" s="15">
        <v>4776453.9000000004</v>
      </c>
      <c r="J8" s="15">
        <v>3558868</v>
      </c>
      <c r="K8" s="15">
        <v>1547678</v>
      </c>
      <c r="L8" s="15">
        <v>584100000</v>
      </c>
      <c r="M8" s="15">
        <v>371500000</v>
      </c>
      <c r="N8" s="15">
        <v>201000000</v>
      </c>
      <c r="O8" s="15">
        <v>11700000</v>
      </c>
      <c r="Q8" s="16" t="str">
        <f>VLOOKUP($B8,Dict!B10:E300,1,FALSE)</f>
        <v>Netherlands</v>
      </c>
    </row>
    <row r="9" spans="1:130" ht="12.75">
      <c r="A9" s="13">
        <v>1990</v>
      </c>
      <c r="B9" s="14" t="s">
        <v>4147</v>
      </c>
      <c r="C9" s="13" t="s">
        <v>4030</v>
      </c>
      <c r="D9" s="15">
        <v>11604</v>
      </c>
      <c r="E9" s="15">
        <v>7932</v>
      </c>
      <c r="F9" s="15">
        <v>808</v>
      </c>
      <c r="G9" s="15">
        <v>2864</v>
      </c>
      <c r="H9" s="15">
        <v>36731000</v>
      </c>
      <c r="I9" s="15">
        <v>16341622</v>
      </c>
      <c r="J9" s="15">
        <v>12300000</v>
      </c>
      <c r="K9" s="15">
        <v>8051435</v>
      </c>
      <c r="L9" s="15">
        <v>584100000</v>
      </c>
      <c r="M9" s="15">
        <v>371500000</v>
      </c>
      <c r="N9" s="15">
        <v>201000000</v>
      </c>
      <c r="O9" s="15">
        <v>11700000</v>
      </c>
      <c r="Q9" s="16" t="str">
        <f>VLOOKUP($B9,Dict!B11:E301,1,FALSE)</f>
        <v>France</v>
      </c>
    </row>
    <row r="10" spans="1:130" ht="12.75">
      <c r="A10" s="13">
        <v>1990</v>
      </c>
      <c r="B10" s="14" t="s">
        <v>4146</v>
      </c>
      <c r="C10" s="13" t="s">
        <v>4030</v>
      </c>
      <c r="D10" s="15">
        <v>8727.0174399999996</v>
      </c>
      <c r="E10" s="15">
        <v>4446</v>
      </c>
      <c r="F10" s="15">
        <v>1070</v>
      </c>
      <c r="G10" s="15">
        <v>3211</v>
      </c>
      <c r="H10" s="15">
        <v>55795000</v>
      </c>
      <c r="I10" s="15">
        <v>10154690</v>
      </c>
      <c r="J10" s="15">
        <v>33500000</v>
      </c>
      <c r="K10" s="15">
        <v>12200000</v>
      </c>
      <c r="L10" s="15">
        <v>584100000</v>
      </c>
      <c r="M10" s="15">
        <v>371500000</v>
      </c>
      <c r="N10" s="15">
        <v>201000000</v>
      </c>
      <c r="O10" s="15">
        <v>11700000</v>
      </c>
      <c r="Q10" s="16" t="str">
        <f>VLOOKUP($B10,Dict!B12:E302,1,FALSE)</f>
        <v>Germany</v>
      </c>
    </row>
    <row r="11" spans="1:130" ht="12.75">
      <c r="A11" s="13">
        <v>1990</v>
      </c>
      <c r="B11" s="14" t="s">
        <v>133</v>
      </c>
      <c r="C11" s="13" t="s">
        <v>4030</v>
      </c>
      <c r="D11" s="15">
        <v>8697</v>
      </c>
      <c r="E11" s="15">
        <v>4147</v>
      </c>
      <c r="F11" s="15">
        <v>2198</v>
      </c>
      <c r="G11" s="15">
        <v>2352</v>
      </c>
      <c r="H11" s="15">
        <v>2016000</v>
      </c>
      <c r="I11" s="15">
        <v>616694.4</v>
      </c>
      <c r="J11" s="15">
        <v>929577.6</v>
      </c>
      <c r="K11" s="15">
        <v>469728</v>
      </c>
      <c r="L11" s="15">
        <v>584100000</v>
      </c>
      <c r="M11" s="15">
        <v>371500000</v>
      </c>
      <c r="N11" s="15">
        <v>201000000</v>
      </c>
      <c r="O11" s="15">
        <v>11700000</v>
      </c>
      <c r="Q11" s="16" t="str">
        <f>VLOOKUP($B11,Dict!B13:E303,1,FALSE)</f>
        <v>New Zealand</v>
      </c>
    </row>
    <row r="12" spans="1:130" ht="12.75">
      <c r="A12" s="13">
        <v>1990</v>
      </c>
      <c r="B12" s="14" t="s">
        <v>4180</v>
      </c>
      <c r="C12" s="13" t="s">
        <v>4030</v>
      </c>
      <c r="D12" s="15">
        <v>3902</v>
      </c>
      <c r="E12" s="15">
        <v>1151</v>
      </c>
      <c r="F12" s="15">
        <v>532</v>
      </c>
      <c r="G12" s="15">
        <v>2219</v>
      </c>
      <c r="H12" s="15">
        <v>5852000</v>
      </c>
      <c r="I12" s="15">
        <v>2255594.9</v>
      </c>
      <c r="J12" s="15">
        <v>2394053</v>
      </c>
      <c r="K12" s="15">
        <v>1202352</v>
      </c>
      <c r="L12" s="15">
        <v>584100000</v>
      </c>
      <c r="M12" s="15">
        <v>371500000</v>
      </c>
      <c r="N12" s="15">
        <v>201000000</v>
      </c>
      <c r="O12" s="15">
        <v>11700000</v>
      </c>
      <c r="Q12" s="16" t="str">
        <f>VLOOKUP($B12,Dict!B14:E304,1,FALSE)</f>
        <v>Sweden</v>
      </c>
    </row>
    <row r="13" spans="1:130" ht="12.75">
      <c r="A13" s="13">
        <v>1990</v>
      </c>
      <c r="B13" s="13" t="s">
        <v>4140</v>
      </c>
      <c r="C13" s="13" t="s">
        <v>4030</v>
      </c>
      <c r="D13" s="15">
        <v>2508</v>
      </c>
      <c r="E13" s="15">
        <v>358</v>
      </c>
      <c r="F13" s="15">
        <v>1085</v>
      </c>
      <c r="G13" s="15">
        <v>1065</v>
      </c>
      <c r="H13" s="15">
        <v>6767000</v>
      </c>
      <c r="I13" s="15">
        <v>4002003.8</v>
      </c>
      <c r="J13" s="15">
        <v>1360167</v>
      </c>
      <c r="K13" s="15">
        <v>1404829</v>
      </c>
      <c r="L13" s="15">
        <v>584100000</v>
      </c>
      <c r="M13" s="15">
        <v>371500000</v>
      </c>
      <c r="N13" s="15">
        <v>201000000</v>
      </c>
      <c r="O13" s="15">
        <v>11700000</v>
      </c>
      <c r="Q13" s="16" t="str">
        <f>VLOOKUP($B13,Dict!B15:E305,1,FALSE)</f>
        <v>Belgium</v>
      </c>
    </row>
    <row r="14" spans="1:130" ht="12.75">
      <c r="A14" s="13">
        <v>1990</v>
      </c>
      <c r="B14" s="13" t="s">
        <v>4167</v>
      </c>
      <c r="C14" s="13" t="s">
        <v>4030</v>
      </c>
      <c r="D14" s="15">
        <v>2436.8757900000001</v>
      </c>
      <c r="E14" s="15">
        <v>1619</v>
      </c>
      <c r="F14" s="15">
        <v>402</v>
      </c>
      <c r="G14" s="15">
        <v>417</v>
      </c>
      <c r="H14" s="15">
        <v>6789000</v>
      </c>
      <c r="I14" s="15">
        <v>4134501</v>
      </c>
      <c r="J14" s="15">
        <v>1968810</v>
      </c>
      <c r="K14" s="15">
        <v>685689</v>
      </c>
      <c r="L14" s="15">
        <v>584100000</v>
      </c>
      <c r="M14" s="15">
        <v>371500000</v>
      </c>
      <c r="N14" s="15">
        <v>201000000</v>
      </c>
      <c r="O14" s="15">
        <v>11700000</v>
      </c>
      <c r="Q14" s="16" t="str">
        <f>VLOOKUP($B14,Dict!B16:E306,1,FALSE)</f>
        <v>Hungary</v>
      </c>
    </row>
    <row r="15" spans="1:130" ht="12.75">
      <c r="A15" s="13">
        <v>1990</v>
      </c>
      <c r="B15" s="13" t="s">
        <v>0</v>
      </c>
      <c r="C15" s="13" t="s">
        <v>4030</v>
      </c>
      <c r="D15" s="15">
        <v>2292.6626099999999</v>
      </c>
      <c r="E15" s="15">
        <v>1764</v>
      </c>
      <c r="F15" s="15">
        <v>252</v>
      </c>
      <c r="G15" s="15">
        <v>277</v>
      </c>
      <c r="H15" s="15">
        <v>32797000</v>
      </c>
      <c r="I15" s="15">
        <v>22105178</v>
      </c>
      <c r="J15" s="15">
        <v>7674498</v>
      </c>
      <c r="K15" s="15">
        <v>3017324</v>
      </c>
      <c r="L15" s="15">
        <v>584100000</v>
      </c>
      <c r="M15" s="15">
        <v>371500000</v>
      </c>
      <c r="N15" s="15">
        <v>201000000</v>
      </c>
      <c r="O15" s="15">
        <v>11700000</v>
      </c>
      <c r="Q15" s="16" t="str">
        <f>VLOOKUP($B15,Dict!B17:E307,1,FALSE)</f>
        <v>Mexico</v>
      </c>
    </row>
    <row r="16" spans="1:130" ht="12.75">
      <c r="A16" s="13">
        <v>1990</v>
      </c>
      <c r="B16" s="13" t="s">
        <v>4162</v>
      </c>
      <c r="C16" s="13" t="s">
        <v>4030</v>
      </c>
      <c r="D16" s="15">
        <v>2285</v>
      </c>
      <c r="E16" s="15">
        <v>1207</v>
      </c>
      <c r="F16" s="15">
        <v>685</v>
      </c>
      <c r="G16" s="15">
        <v>393</v>
      </c>
      <c r="H16" s="15">
        <v>5209000</v>
      </c>
      <c r="I16" s="15">
        <v>2170069.4</v>
      </c>
      <c r="J16" s="15">
        <v>2453439</v>
      </c>
      <c r="K16" s="15">
        <v>585491.6</v>
      </c>
      <c r="L16" s="15">
        <v>584100000</v>
      </c>
      <c r="M16" s="15">
        <v>371500000</v>
      </c>
      <c r="N16" s="15">
        <v>201000000</v>
      </c>
      <c r="O16" s="15">
        <v>11700000</v>
      </c>
      <c r="Q16" s="16" t="str">
        <f>VLOOKUP($B16,Dict!B18:E308,1,FALSE)</f>
        <v>Austria</v>
      </c>
    </row>
    <row r="17" spans="1:17" ht="12.75">
      <c r="A17" s="13">
        <v>1990</v>
      </c>
      <c r="B17" s="13" t="s">
        <v>4181</v>
      </c>
      <c r="C17" s="13" t="s">
        <v>4030</v>
      </c>
      <c r="D17" s="15">
        <v>2239</v>
      </c>
      <c r="E17" s="15">
        <v>134</v>
      </c>
      <c r="F17" s="15">
        <v>1265</v>
      </c>
      <c r="G17" s="15">
        <v>840</v>
      </c>
      <c r="H17" s="15">
        <v>4724000</v>
      </c>
      <c r="I17" s="15">
        <v>1328861.2</v>
      </c>
      <c r="J17" s="15">
        <v>2580721</v>
      </c>
      <c r="K17" s="15">
        <v>814417.6</v>
      </c>
      <c r="L17" s="15">
        <v>584100000</v>
      </c>
      <c r="M17" s="15">
        <v>371500000</v>
      </c>
      <c r="N17" s="15">
        <v>201000000</v>
      </c>
      <c r="O17" s="15">
        <v>11700000</v>
      </c>
      <c r="Q17" s="16" t="str">
        <f>VLOOKUP($B17,Dict!B19:E309,1,FALSE)</f>
        <v>Switzerland</v>
      </c>
    </row>
    <row r="18" spans="1:17" ht="12.75">
      <c r="A18" s="13">
        <v>1990</v>
      </c>
      <c r="B18" s="13" t="s">
        <v>4174</v>
      </c>
      <c r="C18" s="13" t="s">
        <v>4030</v>
      </c>
      <c r="D18" s="15">
        <v>1428</v>
      </c>
      <c r="E18" s="15">
        <v>90</v>
      </c>
      <c r="F18" s="15">
        <v>644</v>
      </c>
      <c r="G18" s="15">
        <v>694</v>
      </c>
      <c r="H18" s="15">
        <v>2784000</v>
      </c>
      <c r="I18" s="15">
        <v>1194336</v>
      </c>
      <c r="J18" s="15">
        <v>1152576</v>
      </c>
      <c r="K18" s="15">
        <v>437088</v>
      </c>
      <c r="L18" s="15">
        <v>584100000</v>
      </c>
      <c r="M18" s="15">
        <v>371500000</v>
      </c>
      <c r="N18" s="15">
        <v>201000000</v>
      </c>
      <c r="O18" s="15">
        <v>11700000</v>
      </c>
      <c r="Q18" s="16" t="str">
        <f>VLOOKUP($B18,Dict!B20:E310,1,FALSE)</f>
        <v>Norway</v>
      </c>
    </row>
    <row r="19" spans="1:17" ht="12.75">
      <c r="A19" s="13">
        <v>1990</v>
      </c>
      <c r="B19" s="13" t="s">
        <v>4142</v>
      </c>
      <c r="C19" s="13" t="s">
        <v>4030</v>
      </c>
      <c r="D19" s="15">
        <v>759</v>
      </c>
      <c r="E19" s="15">
        <v>248</v>
      </c>
      <c r="F19" s="15">
        <v>293</v>
      </c>
      <c r="G19" s="15">
        <v>218</v>
      </c>
      <c r="H19" s="15">
        <v>3500000</v>
      </c>
      <c r="I19" s="15">
        <v>1362900</v>
      </c>
      <c r="J19" s="15">
        <v>1461250</v>
      </c>
      <c r="K19" s="15">
        <v>675850</v>
      </c>
      <c r="L19" s="15">
        <v>584100000</v>
      </c>
      <c r="M19" s="15">
        <v>371500000</v>
      </c>
      <c r="N19" s="15">
        <v>201000000</v>
      </c>
      <c r="O19" s="15">
        <v>11700000</v>
      </c>
      <c r="Q19" s="16" t="str">
        <f>VLOOKUP($B19,Dict!B21:E311,1,FALSE)</f>
        <v>Denmark</v>
      </c>
    </row>
    <row r="20" spans="1:17" ht="12.75">
      <c r="A20" s="13">
        <v>1990</v>
      </c>
      <c r="B20" s="13" t="s">
        <v>4175</v>
      </c>
      <c r="C20" s="13" t="s">
        <v>4030</v>
      </c>
      <c r="D20" s="15">
        <v>555.78643599999998</v>
      </c>
      <c r="E20" s="15">
        <v>369</v>
      </c>
      <c r="F20" s="15">
        <v>92</v>
      </c>
      <c r="G20" s="15">
        <v>95</v>
      </c>
      <c r="H20" s="15">
        <v>23222000</v>
      </c>
      <c r="I20" s="15">
        <v>10287346</v>
      </c>
      <c r="J20" s="15">
        <v>11100000</v>
      </c>
      <c r="K20" s="15">
        <v>1834538</v>
      </c>
      <c r="L20" s="15">
        <v>584100000</v>
      </c>
      <c r="M20" s="15">
        <v>371500000</v>
      </c>
      <c r="N20" s="15">
        <v>201000000</v>
      </c>
      <c r="O20" s="15">
        <v>11700000</v>
      </c>
      <c r="Q20" s="16" t="str">
        <f>VLOOKUP($B20,Dict!B22:E312,1,FALSE)</f>
        <v>Poland</v>
      </c>
    </row>
    <row r="21" spans="1:17" ht="12.75">
      <c r="A21" s="13">
        <v>1990</v>
      </c>
      <c r="B21" s="13" t="s">
        <v>2083</v>
      </c>
      <c r="C21" s="13" t="s">
        <v>4030</v>
      </c>
      <c r="D21" s="70">
        <v>920.62873809229143</v>
      </c>
      <c r="E21" s="71">
        <v>249</v>
      </c>
      <c r="F21" s="72">
        <v>447</v>
      </c>
      <c r="G21" s="73">
        <v>225</v>
      </c>
      <c r="H21" s="15">
        <v>9703000</v>
      </c>
      <c r="I21" s="15">
        <v>3401997</v>
      </c>
      <c r="J21" s="15">
        <v>5444948</v>
      </c>
      <c r="K21" s="15">
        <v>856055</v>
      </c>
      <c r="L21" s="15">
        <v>584100000</v>
      </c>
      <c r="M21" s="15">
        <v>371500000</v>
      </c>
      <c r="N21" s="15">
        <v>201000000</v>
      </c>
      <c r="O21" s="15">
        <v>11700000</v>
      </c>
      <c r="Q21" s="16" t="str">
        <f>VLOOKUP($B21,Dict!B23:E313,1,FALSE)</f>
        <v>Czech</v>
      </c>
    </row>
    <row r="22" spans="1:17" ht="12.75">
      <c r="A22" s="13">
        <v>1990</v>
      </c>
      <c r="B22" s="13" t="s">
        <v>4165</v>
      </c>
      <c r="C22" s="13" t="s">
        <v>4030</v>
      </c>
      <c r="D22" s="15">
        <v>306</v>
      </c>
      <c r="E22" s="15">
        <v>268</v>
      </c>
      <c r="F22" s="15">
        <v>16</v>
      </c>
      <c r="G22" s="15">
        <v>22</v>
      </c>
      <c r="H22" s="15">
        <v>3373000</v>
      </c>
      <c r="I22" s="15">
        <v>1665924.7</v>
      </c>
      <c r="J22" s="15">
        <v>1025729</v>
      </c>
      <c r="K22" s="15">
        <v>681346</v>
      </c>
      <c r="L22" s="15">
        <v>584100000</v>
      </c>
      <c r="M22" s="15">
        <v>371500000</v>
      </c>
      <c r="N22" s="15">
        <v>201000000</v>
      </c>
      <c r="O22" s="15">
        <v>11700000</v>
      </c>
      <c r="Q22" s="16" t="str">
        <f>VLOOKUP($B22,Dict!B24:E314,1,FALSE)</f>
        <v>Finland</v>
      </c>
    </row>
    <row r="23" spans="1:17" ht="12.75">
      <c r="A23" s="13">
        <v>1990</v>
      </c>
      <c r="B23" s="13" t="s">
        <v>647</v>
      </c>
      <c r="C23" s="13" t="s">
        <v>4030</v>
      </c>
      <c r="D23" s="70">
        <v>38218.002170055166</v>
      </c>
      <c r="E23" s="71">
        <v>15166</v>
      </c>
      <c r="F23" s="72">
        <v>17849</v>
      </c>
      <c r="G23" s="73">
        <v>5203</v>
      </c>
      <c r="H23" s="15">
        <v>33328000</v>
      </c>
      <c r="I23" s="15">
        <v>10898256</v>
      </c>
      <c r="J23" s="15">
        <v>18000000</v>
      </c>
      <c r="K23" s="15">
        <v>4465952</v>
      </c>
      <c r="L23" s="15">
        <v>584100000</v>
      </c>
      <c r="M23" s="15">
        <v>371500000</v>
      </c>
      <c r="N23" s="15">
        <v>201000000</v>
      </c>
      <c r="O23" s="15">
        <v>11700000</v>
      </c>
      <c r="Q23" s="16" t="str">
        <f>VLOOKUP($B23,Dict!B25:E315,1,FALSE)</f>
        <v>KoreaRep</v>
      </c>
    </row>
    <row r="24" spans="1:17" ht="12.75">
      <c r="A24" s="13">
        <v>1990</v>
      </c>
      <c r="B24" s="13" t="s">
        <v>4153</v>
      </c>
      <c r="C24" s="13" t="s">
        <v>4030</v>
      </c>
      <c r="D24" s="70">
        <v>384.03702395723968</v>
      </c>
      <c r="E24" s="71">
        <v>136</v>
      </c>
      <c r="F24" s="72">
        <v>160</v>
      </c>
      <c r="G24" s="73">
        <v>89</v>
      </c>
      <c r="H24" s="15">
        <v>6663000</v>
      </c>
      <c r="I24" s="15">
        <v>4629452.4000000004</v>
      </c>
      <c r="J24" s="15">
        <v>1309280</v>
      </c>
      <c r="K24" s="15">
        <v>724268.1</v>
      </c>
      <c r="L24" s="15">
        <v>584100000</v>
      </c>
      <c r="M24" s="15">
        <v>371500000</v>
      </c>
      <c r="N24" s="15">
        <v>201000000</v>
      </c>
      <c r="O24" s="15">
        <v>11700000</v>
      </c>
      <c r="Q24" s="16" t="str">
        <f>VLOOKUP($B24,Dict!B26:E316,1,FALSE)</f>
        <v>Greece</v>
      </c>
    </row>
    <row r="25" spans="1:17" ht="12.75">
      <c r="A25" s="13">
        <v>1990</v>
      </c>
      <c r="B25" s="13" t="s">
        <v>4169</v>
      </c>
      <c r="C25" s="13" t="s">
        <v>4030</v>
      </c>
      <c r="D25" s="15">
        <v>70</v>
      </c>
      <c r="E25" s="15">
        <v>22</v>
      </c>
      <c r="F25" s="15">
        <v>31</v>
      </c>
      <c r="G25" s="15">
        <v>17</v>
      </c>
      <c r="H25" s="15">
        <v>149000</v>
      </c>
      <c r="I25" s="15">
        <v>80758</v>
      </c>
      <c r="J25" s="15">
        <v>51852</v>
      </c>
      <c r="K25" s="15">
        <v>16390</v>
      </c>
      <c r="L25" s="15">
        <v>584100000</v>
      </c>
      <c r="M25" s="15">
        <v>371500000</v>
      </c>
      <c r="N25" s="15">
        <v>201000000</v>
      </c>
      <c r="O25" s="15">
        <v>11700000</v>
      </c>
      <c r="Q25" s="16" t="str">
        <f>VLOOKUP($B25,Dict!B27:E317,1,FALSE)</f>
        <v>Iceland</v>
      </c>
    </row>
    <row r="26" spans="1:17" ht="12.75">
      <c r="A26" s="13">
        <v>1990</v>
      </c>
      <c r="B26" s="13" t="s">
        <v>4148</v>
      </c>
      <c r="C26" s="13" t="s">
        <v>4030</v>
      </c>
      <c r="D26" s="70">
        <v>497</v>
      </c>
      <c r="E26" s="71">
        <v>189</v>
      </c>
      <c r="F26" s="72">
        <v>177</v>
      </c>
      <c r="G26" s="73">
        <v>131</v>
      </c>
      <c r="H26" s="15">
        <v>1953000</v>
      </c>
      <c r="I26" s="15">
        <v>1162230.3</v>
      </c>
      <c r="J26" s="15">
        <v>518716.8</v>
      </c>
      <c r="K26" s="15">
        <v>272052.90000000002</v>
      </c>
      <c r="L26" s="15">
        <v>584100000</v>
      </c>
      <c r="M26" s="15">
        <v>371500000</v>
      </c>
      <c r="N26" s="15">
        <v>201000000</v>
      </c>
      <c r="O26" s="15">
        <v>11700000</v>
      </c>
      <c r="Q26" s="16" t="str">
        <f>VLOOKUP($B26,Dict!B28:E318,1,FALSE)</f>
        <v>Ireland</v>
      </c>
    </row>
    <row r="27" spans="1:17" ht="12.75">
      <c r="A27" s="13">
        <v>1990</v>
      </c>
      <c r="B27" s="13" t="s">
        <v>4150</v>
      </c>
      <c r="C27" s="13" t="s">
        <v>4030</v>
      </c>
      <c r="D27" s="70">
        <v>175</v>
      </c>
      <c r="E27" s="71">
        <v>62</v>
      </c>
      <c r="F27" s="72">
        <v>85</v>
      </c>
      <c r="G27" s="73">
        <v>28</v>
      </c>
      <c r="H27" s="15">
        <v>260000</v>
      </c>
      <c r="I27" s="15">
        <v>153764</v>
      </c>
      <c r="J27" s="15">
        <v>52260</v>
      </c>
      <c r="K27" s="15">
        <v>53976</v>
      </c>
      <c r="L27" s="15">
        <v>584100000</v>
      </c>
      <c r="M27" s="15">
        <v>371500000</v>
      </c>
      <c r="N27" s="15">
        <v>201000000</v>
      </c>
      <c r="O27" s="15">
        <v>11700000</v>
      </c>
      <c r="Q27" s="16" t="str">
        <f>VLOOKUP($B27,Dict!B29:E319,1,FALSE)</f>
        <v>Luxembourg</v>
      </c>
    </row>
    <row r="28" spans="1:17" ht="12.75">
      <c r="A28" s="13">
        <v>1990</v>
      </c>
      <c r="B28" s="13" t="s">
        <v>4154</v>
      </c>
      <c r="C28" s="13" t="s">
        <v>4030</v>
      </c>
      <c r="D28" s="70">
        <v>237</v>
      </c>
      <c r="E28" s="71">
        <v>140</v>
      </c>
      <c r="F28" s="72">
        <v>45</v>
      </c>
      <c r="G28" s="73">
        <v>52</v>
      </c>
      <c r="H28" s="15">
        <v>6304000</v>
      </c>
      <c r="I28" s="15">
        <v>5462416</v>
      </c>
      <c r="J28" s="15">
        <v>431824</v>
      </c>
      <c r="K28" s="15">
        <v>409760</v>
      </c>
      <c r="L28" s="15">
        <v>584100000</v>
      </c>
      <c r="M28" s="15">
        <v>371500000</v>
      </c>
      <c r="N28" s="15">
        <v>201000000</v>
      </c>
      <c r="O28" s="15">
        <v>11700000</v>
      </c>
      <c r="Q28" s="16" t="str">
        <f>VLOOKUP($B28,Dict!B30:E320,1,FALSE)</f>
        <v>Portugal</v>
      </c>
    </row>
    <row r="29" spans="1:17" ht="12.75">
      <c r="A29" s="13">
        <v>1990</v>
      </c>
      <c r="B29" s="13" t="s">
        <v>4155</v>
      </c>
      <c r="C29" s="13" t="s">
        <v>4030</v>
      </c>
      <c r="D29" s="70">
        <v>8527.6918911609864</v>
      </c>
      <c r="E29" s="71">
        <v>3791</v>
      </c>
      <c r="F29" s="72">
        <v>4019</v>
      </c>
      <c r="G29" s="73">
        <v>718</v>
      </c>
      <c r="H29" s="15">
        <v>25036000</v>
      </c>
      <c r="I29" s="15">
        <v>19485519</v>
      </c>
      <c r="J29" s="15">
        <v>3177068</v>
      </c>
      <c r="K29" s="15">
        <v>2373413</v>
      </c>
      <c r="L29" s="15">
        <v>584100000</v>
      </c>
      <c r="M29" s="15">
        <v>371500000</v>
      </c>
      <c r="N29" s="15">
        <v>201000000</v>
      </c>
      <c r="O29" s="15">
        <v>11700000</v>
      </c>
      <c r="Q29" s="16" t="str">
        <f>VLOOKUP($B29,Dict!B31:E321,1,FALSE)</f>
        <v>Spain</v>
      </c>
    </row>
    <row r="30" spans="1:17" ht="12.75">
      <c r="A30" s="13">
        <v>1990</v>
      </c>
      <c r="B30" s="13" t="s">
        <v>4024</v>
      </c>
      <c r="C30" s="13" t="s">
        <v>4030</v>
      </c>
      <c r="D30" s="15">
        <v>0</v>
      </c>
      <c r="E30" s="15">
        <v>0</v>
      </c>
      <c r="F30" s="15">
        <v>0</v>
      </c>
      <c r="G30" s="15">
        <v>0</v>
      </c>
      <c r="H30" s="15">
        <v>24830000</v>
      </c>
      <c r="I30" s="15">
        <v>20633730</v>
      </c>
      <c r="J30" s="15">
        <v>2954770</v>
      </c>
      <c r="K30" s="15">
        <v>1241500</v>
      </c>
      <c r="L30" s="15">
        <v>584100000</v>
      </c>
      <c r="M30" s="15">
        <v>371500000</v>
      </c>
      <c r="N30" s="15">
        <v>201000000</v>
      </c>
      <c r="O30" s="15">
        <v>11700000</v>
      </c>
      <c r="Q30" s="16" t="str">
        <f>VLOOKUP($B30,Dict!B32:E322,1,FALSE)</f>
        <v>Turkey</v>
      </c>
    </row>
    <row r="33" spans="1:1">
      <c r="A33" s="16" t="s">
        <v>4857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1"/>
  <sheetViews>
    <sheetView topLeftCell="A28" workbookViewId="0">
      <selection activeCell="A35" sqref="A35"/>
    </sheetView>
  </sheetViews>
  <sheetFormatPr defaultRowHeight="14.25"/>
  <cols>
    <col min="1" max="1" width="5" bestFit="1" customWidth="1"/>
    <col min="2" max="2" width="15.875" bestFit="1" customWidth="1"/>
    <col min="3" max="3" width="5.625" bestFit="1" customWidth="1"/>
    <col min="4" max="7" width="7.25" bestFit="1" customWidth="1"/>
    <col min="8" max="8" width="10.375" bestFit="1" customWidth="1"/>
    <col min="9" max="11" width="9.5" bestFit="1" customWidth="1"/>
    <col min="12" max="14" width="10.375" bestFit="1" customWidth="1"/>
    <col min="15" max="15" width="9.5" bestFit="1" customWidth="1"/>
  </cols>
  <sheetData>
    <row r="1" spans="1:255" s="16" customFormat="1" ht="12">
      <c r="A1" s="16" t="s">
        <v>134</v>
      </c>
      <c r="B1" s="16" t="s">
        <v>135</v>
      </c>
      <c r="C1" s="16" t="s">
        <v>136</v>
      </c>
      <c r="D1" s="17" t="s">
        <v>137</v>
      </c>
      <c r="E1" s="17" t="s">
        <v>138</v>
      </c>
      <c r="F1" s="17" t="s">
        <v>139</v>
      </c>
      <c r="G1" s="17" t="s">
        <v>140</v>
      </c>
      <c r="H1" s="17" t="s">
        <v>144</v>
      </c>
      <c r="I1" s="17" t="s">
        <v>141</v>
      </c>
      <c r="J1" s="17" t="s">
        <v>142</v>
      </c>
      <c r="K1" s="17" t="s">
        <v>143</v>
      </c>
      <c r="L1" s="17" t="s">
        <v>148</v>
      </c>
      <c r="M1" s="17" t="s">
        <v>145</v>
      </c>
      <c r="N1" s="17" t="s">
        <v>146</v>
      </c>
      <c r="O1" s="17" t="s">
        <v>147</v>
      </c>
      <c r="Q1" s="16" t="s">
        <v>153</v>
      </c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</row>
    <row r="2" spans="1:255" s="13" customFormat="1" ht="12.75">
      <c r="A2" s="13">
        <v>2000</v>
      </c>
      <c r="B2" s="14" t="s">
        <v>48</v>
      </c>
      <c r="C2" s="13" t="s">
        <v>4030</v>
      </c>
      <c r="D2" s="15">
        <v>841699</v>
      </c>
      <c r="E2" s="15">
        <v>173318</v>
      </c>
      <c r="F2" s="15">
        <v>215488</v>
      </c>
      <c r="G2" s="15">
        <v>452893</v>
      </c>
      <c r="H2" s="15">
        <v>183600000</v>
      </c>
      <c r="I2" s="15">
        <v>10279584</v>
      </c>
      <c r="J2" s="15">
        <v>79100000</v>
      </c>
      <c r="K2" s="15">
        <v>94200000</v>
      </c>
      <c r="L2" s="15">
        <v>759600000</v>
      </c>
      <c r="M2" s="15">
        <v>467900000</v>
      </c>
      <c r="N2" s="15">
        <v>271000000</v>
      </c>
      <c r="O2" s="15">
        <v>20500000</v>
      </c>
      <c r="Q2" s="13" t="str">
        <f>VLOOKUP($B2,Dict!B5:E294,1,FALSE)</f>
        <v>United States</v>
      </c>
    </row>
    <row r="3" spans="1:255" s="13" customFormat="1" ht="12.75">
      <c r="A3" s="13">
        <v>2000</v>
      </c>
      <c r="B3" s="14" t="s">
        <v>46</v>
      </c>
      <c r="C3" s="13" t="s">
        <v>4030</v>
      </c>
      <c r="D3" s="15">
        <v>287820</v>
      </c>
      <c r="E3" s="15">
        <v>112475</v>
      </c>
      <c r="F3" s="15">
        <v>30580</v>
      </c>
      <c r="G3" s="15">
        <v>144765</v>
      </c>
      <c r="H3" s="15">
        <v>20805000</v>
      </c>
      <c r="I3" s="15">
        <v>2018085</v>
      </c>
      <c r="J3" s="15">
        <v>8080662</v>
      </c>
      <c r="K3" s="15">
        <v>10700000</v>
      </c>
      <c r="L3" s="15">
        <v>759600000</v>
      </c>
      <c r="M3" s="15">
        <v>467900000</v>
      </c>
      <c r="N3" s="15">
        <v>271000000</v>
      </c>
      <c r="O3" s="15">
        <v>20500000</v>
      </c>
      <c r="Q3" s="13" t="str">
        <f>VLOOKUP($B3,Dict!B5:E295,1,FALSE)</f>
        <v>Canada</v>
      </c>
    </row>
    <row r="4" spans="1:255" s="13" customFormat="1" ht="12.75">
      <c r="A4" s="13">
        <v>2000</v>
      </c>
      <c r="B4" s="14" t="s">
        <v>4002</v>
      </c>
      <c r="C4" s="13" t="s">
        <v>4030</v>
      </c>
      <c r="D4" s="15">
        <v>180471</v>
      </c>
      <c r="E4" s="15">
        <v>63172</v>
      </c>
      <c r="F4" s="15">
        <v>53490</v>
      </c>
      <c r="G4" s="15">
        <v>63808</v>
      </c>
      <c r="H4" s="15">
        <v>92337000</v>
      </c>
      <c r="I4" s="15">
        <v>26380681</v>
      </c>
      <c r="J4" s="15">
        <v>43200000</v>
      </c>
      <c r="K4" s="15">
        <v>22700000</v>
      </c>
      <c r="L4" s="15">
        <v>759600000</v>
      </c>
      <c r="M4" s="15">
        <v>467900000</v>
      </c>
      <c r="N4" s="15">
        <v>271000000</v>
      </c>
      <c r="O4" s="15">
        <v>20500000</v>
      </c>
      <c r="Q4" s="13" t="str">
        <f>VLOOKUP($B4,Dict!B6:E296,1,FALSE)</f>
        <v>Japan</v>
      </c>
    </row>
    <row r="5" spans="1:255" s="13" customFormat="1" ht="12.75">
      <c r="A5" s="13">
        <v>2000</v>
      </c>
      <c r="B5" s="14" t="s">
        <v>58</v>
      </c>
      <c r="C5" s="13" t="s">
        <v>4030</v>
      </c>
      <c r="D5" s="15">
        <v>117170</v>
      </c>
      <c r="E5" s="15">
        <v>27283</v>
      </c>
      <c r="F5" s="15">
        <v>16153</v>
      </c>
      <c r="G5" s="15">
        <v>73734</v>
      </c>
      <c r="H5" s="15">
        <v>12521000</v>
      </c>
      <c r="I5" s="15">
        <v>3208756.7</v>
      </c>
      <c r="J5" s="15">
        <v>5058860</v>
      </c>
      <c r="K5" s="15">
        <v>4253384</v>
      </c>
      <c r="L5" s="15">
        <v>759600000</v>
      </c>
      <c r="M5" s="15">
        <v>467900000</v>
      </c>
      <c r="N5" s="15">
        <v>271000000</v>
      </c>
      <c r="O5" s="15">
        <v>20500000</v>
      </c>
      <c r="Q5" s="13" t="str">
        <f>VLOOKUP($B5,Dict!B7:E297,1,FALSE)</f>
        <v>Australia</v>
      </c>
    </row>
    <row r="6" spans="1:255" s="13" customFormat="1" ht="12.75">
      <c r="A6" s="13">
        <v>2000</v>
      </c>
      <c r="B6" s="14" t="s">
        <v>647</v>
      </c>
      <c r="C6" s="13" t="s">
        <v>4030</v>
      </c>
      <c r="D6" s="15">
        <v>47474</v>
      </c>
      <c r="E6" s="15">
        <v>16618</v>
      </c>
      <c r="F6" s="15">
        <v>14071</v>
      </c>
      <c r="G6" s="15">
        <v>16785</v>
      </c>
      <c r="H6" s="15">
        <v>42289000</v>
      </c>
      <c r="I6" s="15">
        <v>10445383</v>
      </c>
      <c r="J6" s="15">
        <v>20900000</v>
      </c>
      <c r="K6" s="15">
        <v>10900000</v>
      </c>
      <c r="L6" s="15">
        <v>759600000</v>
      </c>
      <c r="M6" s="15">
        <v>467900000</v>
      </c>
      <c r="N6" s="15">
        <v>271000000</v>
      </c>
      <c r="O6" s="15">
        <v>20500000</v>
      </c>
      <c r="Q6" s="13" t="str">
        <f>VLOOKUP($B6,Dict!B8:E298,1,FALSE)</f>
        <v>KoreaRep</v>
      </c>
    </row>
    <row r="7" spans="1:255" s="13" customFormat="1" ht="12.75">
      <c r="A7" s="13">
        <v>2000</v>
      </c>
      <c r="B7" s="14" t="s">
        <v>133</v>
      </c>
      <c r="C7" s="13" t="s">
        <v>4030</v>
      </c>
      <c r="D7" s="15">
        <v>35964</v>
      </c>
      <c r="E7" s="15">
        <v>6911</v>
      </c>
      <c r="F7" s="15">
        <v>15493</v>
      </c>
      <c r="G7" s="15">
        <v>13560</v>
      </c>
      <c r="H7" s="15">
        <v>2400000</v>
      </c>
      <c r="I7" s="15">
        <v>496320</v>
      </c>
      <c r="J7" s="15">
        <v>1283280</v>
      </c>
      <c r="K7" s="15">
        <v>620400</v>
      </c>
      <c r="L7" s="15">
        <v>759600000</v>
      </c>
      <c r="M7" s="15">
        <v>467900000</v>
      </c>
      <c r="N7" s="15">
        <v>271000000</v>
      </c>
      <c r="O7" s="15">
        <v>20500000</v>
      </c>
      <c r="Q7" s="13" t="str">
        <f>VLOOKUP($B7,Dict!B9:E299,1,FALSE)</f>
        <v>New Zealand</v>
      </c>
    </row>
    <row r="8" spans="1:255" s="13" customFormat="1" ht="12.75">
      <c r="A8" s="13">
        <v>2000</v>
      </c>
      <c r="B8" s="14" t="s">
        <v>4144</v>
      </c>
      <c r="C8" s="13" t="s">
        <v>4030</v>
      </c>
      <c r="D8" s="15">
        <v>33380</v>
      </c>
      <c r="E8" s="15">
        <v>12836</v>
      </c>
      <c r="F8" s="15">
        <v>4337</v>
      </c>
      <c r="G8" s="15">
        <v>16207</v>
      </c>
      <c r="H8" s="15">
        <v>40353000</v>
      </c>
      <c r="I8" s="15">
        <v>12699089</v>
      </c>
      <c r="J8" s="15">
        <v>20500000</v>
      </c>
      <c r="K8" s="15">
        <v>7190905</v>
      </c>
      <c r="L8" s="15">
        <v>759600000</v>
      </c>
      <c r="M8" s="15">
        <v>467900000</v>
      </c>
      <c r="N8" s="15">
        <v>271000000</v>
      </c>
      <c r="O8" s="15">
        <v>20500000</v>
      </c>
      <c r="Q8" s="13" t="str">
        <f>VLOOKUP($B8,Dict!B10:E300,1,FALSE)</f>
        <v>United Kingdom</v>
      </c>
    </row>
    <row r="9" spans="1:255" s="13" customFormat="1" ht="12.75">
      <c r="A9" s="13">
        <v>2000</v>
      </c>
      <c r="B9" s="14" t="s">
        <v>4149</v>
      </c>
      <c r="C9" s="13" t="s">
        <v>4030</v>
      </c>
      <c r="D9" s="15">
        <v>26761</v>
      </c>
      <c r="E9" s="15">
        <v>21148</v>
      </c>
      <c r="F9" s="15">
        <v>3973</v>
      </c>
      <c r="G9" s="15">
        <v>1640</v>
      </c>
      <c r="H9" s="15">
        <v>42627000</v>
      </c>
      <c r="I9" s="15">
        <v>27920685</v>
      </c>
      <c r="J9" s="15">
        <v>11000000</v>
      </c>
      <c r="K9" s="15">
        <v>3691498</v>
      </c>
      <c r="L9" s="15">
        <v>759600000</v>
      </c>
      <c r="M9" s="15">
        <v>467900000</v>
      </c>
      <c r="N9" s="15">
        <v>271000000</v>
      </c>
      <c r="O9" s="15">
        <v>20500000</v>
      </c>
      <c r="Q9" s="13" t="str">
        <f>VLOOKUP($B9,Dict!B11:E301,1,FALSE)</f>
        <v>Italy</v>
      </c>
    </row>
    <row r="10" spans="1:255" s="13" customFormat="1" ht="12.75">
      <c r="A10" s="13">
        <v>2000</v>
      </c>
      <c r="B10" s="14" t="s">
        <v>4146</v>
      </c>
      <c r="C10" s="13" t="s">
        <v>4030</v>
      </c>
      <c r="D10" s="15">
        <v>26069.008900000001</v>
      </c>
      <c r="E10" s="15">
        <v>11079</v>
      </c>
      <c r="F10" s="15">
        <v>2824</v>
      </c>
      <c r="G10" s="15">
        <v>12166</v>
      </c>
      <c r="H10" s="15">
        <v>60269000</v>
      </c>
      <c r="I10" s="15">
        <v>6165518.7000000002</v>
      </c>
      <c r="J10" s="15">
        <v>38700000</v>
      </c>
      <c r="K10" s="15">
        <v>15400000</v>
      </c>
      <c r="L10" s="15">
        <v>759600000</v>
      </c>
      <c r="M10" s="15">
        <v>467900000</v>
      </c>
      <c r="N10" s="15">
        <v>271000000</v>
      </c>
      <c r="O10" s="15">
        <v>20500000</v>
      </c>
      <c r="Q10" s="13" t="str">
        <f>VLOOKUP($B10,Dict!B12:E302,1,FALSE)</f>
        <v>Germany</v>
      </c>
    </row>
    <row r="11" spans="1:255" s="13" customFormat="1" ht="12.75">
      <c r="A11" s="13">
        <v>2000</v>
      </c>
      <c r="B11" s="14" t="s">
        <v>4155</v>
      </c>
      <c r="C11" s="13" t="s">
        <v>4030</v>
      </c>
      <c r="D11" s="15">
        <v>25218</v>
      </c>
      <c r="E11" s="15">
        <v>11652</v>
      </c>
      <c r="F11" s="15">
        <v>11656</v>
      </c>
      <c r="G11" s="15">
        <v>1910</v>
      </c>
      <c r="H11" s="15">
        <v>28839000</v>
      </c>
      <c r="I11" s="15">
        <v>20268049</v>
      </c>
      <c r="J11" s="15">
        <v>5041057</v>
      </c>
      <c r="K11" s="15">
        <v>3529894</v>
      </c>
      <c r="L11" s="15">
        <v>759600000</v>
      </c>
      <c r="M11" s="15">
        <v>467900000</v>
      </c>
      <c r="N11" s="15">
        <v>271000000</v>
      </c>
      <c r="O11" s="15">
        <v>20500000</v>
      </c>
      <c r="Q11" s="13" t="str">
        <f>VLOOKUP($B11,Dict!B13:E303,1,FALSE)</f>
        <v>Spain</v>
      </c>
    </row>
    <row r="12" spans="1:255" s="13" customFormat="1" ht="12.75">
      <c r="A12" s="13">
        <v>2000</v>
      </c>
      <c r="B12" s="14" t="s">
        <v>4147</v>
      </c>
      <c r="C12" s="13" t="s">
        <v>4030</v>
      </c>
      <c r="D12" s="15">
        <v>24547</v>
      </c>
      <c r="E12" s="15">
        <v>15577</v>
      </c>
      <c r="F12" s="15">
        <v>2213</v>
      </c>
      <c r="G12" s="15">
        <v>6757</v>
      </c>
      <c r="H12" s="15">
        <v>40418000</v>
      </c>
      <c r="I12" s="15">
        <v>22698749</v>
      </c>
      <c r="J12" s="15">
        <v>8859626</v>
      </c>
      <c r="K12" s="15">
        <v>8859626</v>
      </c>
      <c r="L12" s="15">
        <v>759600000</v>
      </c>
      <c r="M12" s="15">
        <v>467900000</v>
      </c>
      <c r="N12" s="15">
        <v>271000000</v>
      </c>
      <c r="O12" s="15">
        <v>20500000</v>
      </c>
      <c r="Q12" s="13" t="str">
        <f>VLOOKUP($B12,Dict!B14:E304,1,FALSE)</f>
        <v>France</v>
      </c>
    </row>
    <row r="13" spans="1:255" s="13" customFormat="1" ht="12.75">
      <c r="A13" s="13">
        <v>2000</v>
      </c>
      <c r="B13" s="13" t="s">
        <v>4152</v>
      </c>
      <c r="C13" s="13" t="s">
        <v>4030</v>
      </c>
      <c r="D13" s="15">
        <v>18397.731299999999</v>
      </c>
      <c r="E13" s="15">
        <v>8608</v>
      </c>
      <c r="F13" s="15">
        <v>5314</v>
      </c>
      <c r="G13" s="15">
        <v>4476</v>
      </c>
      <c r="H13" s="15">
        <v>11109000</v>
      </c>
      <c r="I13" s="15">
        <v>3609314.1</v>
      </c>
      <c r="J13" s="15">
        <v>5071259</v>
      </c>
      <c r="K13" s="15">
        <v>2428427</v>
      </c>
      <c r="L13" s="15">
        <v>759600000</v>
      </c>
      <c r="M13" s="15">
        <v>467900000</v>
      </c>
      <c r="N13" s="15">
        <v>271000000</v>
      </c>
      <c r="O13" s="15">
        <v>20500000</v>
      </c>
      <c r="Q13" s="13" t="str">
        <f>VLOOKUP($B13,Dict!B15:E305,1,FALSE)</f>
        <v>Netherlands</v>
      </c>
    </row>
    <row r="14" spans="1:255" s="13" customFormat="1" ht="12.75">
      <c r="A14" s="13">
        <v>2000</v>
      </c>
      <c r="B14" s="13" t="s">
        <v>4181</v>
      </c>
      <c r="C14" s="13" t="s">
        <v>4030</v>
      </c>
      <c r="D14" s="15">
        <v>7024</v>
      </c>
      <c r="E14" s="15">
        <v>746</v>
      </c>
      <c r="F14" s="15">
        <v>3573</v>
      </c>
      <c r="G14" s="15">
        <v>2705</v>
      </c>
      <c r="H14" s="15">
        <v>5200000</v>
      </c>
      <c r="I14" s="15">
        <v>3407040</v>
      </c>
      <c r="J14" s="15">
        <v>896480</v>
      </c>
      <c r="K14" s="15">
        <v>896480</v>
      </c>
      <c r="L14" s="15">
        <v>759600000</v>
      </c>
      <c r="M14" s="15">
        <v>467900000</v>
      </c>
      <c r="N14" s="15">
        <v>271000000</v>
      </c>
      <c r="O14" s="15">
        <v>20500000</v>
      </c>
      <c r="Q14" s="13" t="str">
        <f>VLOOKUP($B14,Dict!B16:E306,1,FALSE)</f>
        <v>Switzerland</v>
      </c>
    </row>
    <row r="15" spans="1:255" s="13" customFormat="1" ht="12.75">
      <c r="A15" s="13">
        <v>2000</v>
      </c>
      <c r="B15" s="13" t="s">
        <v>4180</v>
      </c>
      <c r="C15" s="13" t="s">
        <v>4030</v>
      </c>
      <c r="D15" s="15">
        <v>6136</v>
      </c>
      <c r="E15" s="15">
        <v>1315</v>
      </c>
      <c r="F15" s="15">
        <v>950</v>
      </c>
      <c r="G15" s="15">
        <v>3872</v>
      </c>
      <c r="H15" s="15">
        <v>6219000</v>
      </c>
      <c r="I15" s="15">
        <v>1558854.5</v>
      </c>
      <c r="J15" s="15">
        <v>2950294</v>
      </c>
      <c r="K15" s="15">
        <v>1709852</v>
      </c>
      <c r="L15" s="15">
        <v>759600000</v>
      </c>
      <c r="M15" s="15">
        <v>467900000</v>
      </c>
      <c r="N15" s="15">
        <v>271000000</v>
      </c>
      <c r="O15" s="15">
        <v>20500000</v>
      </c>
      <c r="Q15" s="13" t="str">
        <f>VLOOKUP($B15,Dict!B17:E307,1,FALSE)</f>
        <v>Sweden</v>
      </c>
    </row>
    <row r="16" spans="1:255" s="13" customFormat="1" ht="12.75">
      <c r="A16" s="13">
        <v>2000</v>
      </c>
      <c r="B16" s="13" t="s">
        <v>4162</v>
      </c>
      <c r="C16" s="13" t="s">
        <v>4030</v>
      </c>
      <c r="D16" s="15">
        <v>5169</v>
      </c>
      <c r="E16" s="15">
        <v>3049</v>
      </c>
      <c r="F16" s="15">
        <v>1191</v>
      </c>
      <c r="G16" s="15">
        <v>929</v>
      </c>
      <c r="H16" s="15">
        <v>5802000</v>
      </c>
      <c r="I16" s="15">
        <v>1784115</v>
      </c>
      <c r="J16" s="15">
        <v>3181817</v>
      </c>
      <c r="K16" s="15">
        <v>836068.2</v>
      </c>
      <c r="L16" s="15">
        <v>759600000</v>
      </c>
      <c r="M16" s="15">
        <v>467900000</v>
      </c>
      <c r="N16" s="15">
        <v>271000000</v>
      </c>
      <c r="O16" s="15">
        <v>20500000</v>
      </c>
      <c r="Q16" s="13" t="str">
        <f>VLOOKUP($B16,Dict!B18:E308,1,FALSE)</f>
        <v>Austria</v>
      </c>
    </row>
    <row r="17" spans="1:17" s="13" customFormat="1" ht="12.75">
      <c r="A17" s="13">
        <v>2000</v>
      </c>
      <c r="B17" s="13" t="s">
        <v>0</v>
      </c>
      <c r="C17" s="13" t="s">
        <v>4030</v>
      </c>
      <c r="D17" s="15">
        <v>3292.4202500000001</v>
      </c>
      <c r="E17" s="15">
        <v>1282</v>
      </c>
      <c r="F17" s="15">
        <v>697</v>
      </c>
      <c r="G17" s="15">
        <v>1313</v>
      </c>
      <c r="H17" s="15">
        <v>45226000</v>
      </c>
      <c r="I17" s="15">
        <v>26999922</v>
      </c>
      <c r="J17" s="15">
        <v>13100000</v>
      </c>
      <c r="K17" s="15">
        <v>5110538</v>
      </c>
      <c r="L17" s="15">
        <v>759600000</v>
      </c>
      <c r="M17" s="15">
        <v>467900000</v>
      </c>
      <c r="N17" s="15">
        <v>271000000</v>
      </c>
      <c r="O17" s="15">
        <v>20500000</v>
      </c>
      <c r="Q17" s="13" t="str">
        <f>VLOOKUP($B17,Dict!B19:E309,1,FALSE)</f>
        <v>Mexico</v>
      </c>
    </row>
    <row r="18" spans="1:17" s="13" customFormat="1" ht="12.75">
      <c r="A18" s="13">
        <v>2000</v>
      </c>
      <c r="B18" s="13" t="s">
        <v>4140</v>
      </c>
      <c r="C18" s="13" t="s">
        <v>4030</v>
      </c>
      <c r="D18" s="15">
        <v>3054.9199600000002</v>
      </c>
      <c r="E18" s="15">
        <v>779</v>
      </c>
      <c r="F18" s="15">
        <v>400</v>
      </c>
      <c r="G18" s="15">
        <v>1876</v>
      </c>
      <c r="H18" s="15">
        <v>7233000</v>
      </c>
      <c r="I18" s="15">
        <v>3696424.6</v>
      </c>
      <c r="J18" s="15">
        <v>1551117</v>
      </c>
      <c r="K18" s="15">
        <v>1985459</v>
      </c>
      <c r="L18" s="15">
        <v>759600000</v>
      </c>
      <c r="M18" s="15">
        <v>467900000</v>
      </c>
      <c r="N18" s="15">
        <v>271000000</v>
      </c>
      <c r="O18" s="15">
        <v>20500000</v>
      </c>
      <c r="Q18" s="13" t="str">
        <f>VLOOKUP($B18,Dict!B20:E310,1,FALSE)</f>
        <v>Belgium</v>
      </c>
    </row>
    <row r="19" spans="1:17" s="13" customFormat="1" ht="12.75">
      <c r="A19" s="13">
        <v>2000</v>
      </c>
      <c r="B19" s="13" t="s">
        <v>4167</v>
      </c>
      <c r="C19" s="13" t="s">
        <v>4030</v>
      </c>
      <c r="D19" s="15">
        <v>3042</v>
      </c>
      <c r="E19" s="15">
        <v>1220</v>
      </c>
      <c r="F19" s="15">
        <v>852</v>
      </c>
      <c r="G19" s="15">
        <v>970</v>
      </c>
      <c r="H19" s="15">
        <v>6836000</v>
      </c>
      <c r="I19" s="15">
        <v>3643588</v>
      </c>
      <c r="J19" s="15">
        <v>2372092</v>
      </c>
      <c r="K19" s="15">
        <v>820320</v>
      </c>
      <c r="L19" s="15">
        <v>759600000</v>
      </c>
      <c r="M19" s="15">
        <v>467900000</v>
      </c>
      <c r="N19" s="15">
        <v>271000000</v>
      </c>
      <c r="O19" s="15">
        <v>20500000</v>
      </c>
      <c r="Q19" s="13" t="str">
        <f>VLOOKUP($B19,Dict!B21:E311,1,FALSE)</f>
        <v>Hungary</v>
      </c>
    </row>
    <row r="20" spans="1:17" s="13" customFormat="1" ht="12.75">
      <c r="A20" s="13">
        <v>2000</v>
      </c>
      <c r="B20" s="13" t="s">
        <v>4174</v>
      </c>
      <c r="C20" s="13" t="s">
        <v>4030</v>
      </c>
      <c r="D20" s="15">
        <v>2276</v>
      </c>
      <c r="E20" s="15">
        <v>121</v>
      </c>
      <c r="F20" s="15">
        <v>1250</v>
      </c>
      <c r="G20" s="15">
        <v>905</v>
      </c>
      <c r="H20" s="15">
        <v>3051000</v>
      </c>
      <c r="I20" s="15">
        <v>808515</v>
      </c>
      <c r="J20" s="15">
        <v>1578893</v>
      </c>
      <c r="K20" s="15">
        <v>663592.5</v>
      </c>
      <c r="L20" s="15">
        <v>759600000</v>
      </c>
      <c r="M20" s="15">
        <v>467900000</v>
      </c>
      <c r="N20" s="15">
        <v>271000000</v>
      </c>
      <c r="O20" s="15">
        <v>20500000</v>
      </c>
      <c r="Q20" s="13" t="str">
        <f>VLOOKUP($B20,Dict!B22:E312,1,FALSE)</f>
        <v>Norway</v>
      </c>
    </row>
    <row r="21" spans="1:17" s="13" customFormat="1" ht="12.75">
      <c r="A21" s="13">
        <v>2000</v>
      </c>
      <c r="B21" s="13" t="s">
        <v>4142</v>
      </c>
      <c r="C21" s="13" t="s">
        <v>4030</v>
      </c>
      <c r="D21" s="15">
        <v>2044</v>
      </c>
      <c r="E21" s="15">
        <v>511</v>
      </c>
      <c r="F21" s="15">
        <v>773</v>
      </c>
      <c r="G21" s="15">
        <v>761</v>
      </c>
      <c r="H21" s="15">
        <v>3748000</v>
      </c>
      <c r="I21" s="15">
        <v>1336911.6000000001</v>
      </c>
      <c r="J21" s="15">
        <v>1590651</v>
      </c>
      <c r="K21" s="15">
        <v>820437.2</v>
      </c>
      <c r="L21" s="15">
        <v>759600000</v>
      </c>
      <c r="M21" s="15">
        <v>467900000</v>
      </c>
      <c r="N21" s="15">
        <v>271000000</v>
      </c>
      <c r="O21" s="15">
        <v>20500000</v>
      </c>
      <c r="Q21" s="13" t="str">
        <f>VLOOKUP($B21,Dict!B23:E313,1,FALSE)</f>
        <v>Denmark</v>
      </c>
    </row>
    <row r="22" spans="1:17" s="13" customFormat="1" ht="12.75">
      <c r="A22" s="13">
        <v>2000</v>
      </c>
      <c r="B22" s="13" t="s">
        <v>4148</v>
      </c>
      <c r="C22" s="13" t="s">
        <v>4030</v>
      </c>
      <c r="D22" s="15">
        <v>1942</v>
      </c>
      <c r="E22" s="15">
        <v>147</v>
      </c>
      <c r="F22" s="15">
        <v>553</v>
      </c>
      <c r="G22" s="15">
        <v>1242</v>
      </c>
      <c r="H22" s="15">
        <v>2309000</v>
      </c>
      <c r="I22" s="15">
        <v>1080150.2</v>
      </c>
      <c r="J22" s="15">
        <v>728720.4</v>
      </c>
      <c r="K22" s="15">
        <v>500129.4</v>
      </c>
      <c r="L22" s="15">
        <v>759600000</v>
      </c>
      <c r="M22" s="15">
        <v>467900000</v>
      </c>
      <c r="N22" s="15">
        <v>271000000</v>
      </c>
      <c r="O22" s="15">
        <v>20500000</v>
      </c>
      <c r="Q22" s="13" t="str">
        <f>VLOOKUP($B22,Dict!B24:E314,1,FALSE)</f>
        <v>Ireland</v>
      </c>
    </row>
    <row r="23" spans="1:17" s="13" customFormat="1" ht="12.75">
      <c r="A23" s="13">
        <v>2000</v>
      </c>
      <c r="B23" s="13" t="s">
        <v>4165</v>
      </c>
      <c r="C23" s="13" t="s">
        <v>4030</v>
      </c>
      <c r="D23" s="15">
        <v>1557</v>
      </c>
      <c r="E23" s="15">
        <v>1007</v>
      </c>
      <c r="F23" s="15">
        <v>106</v>
      </c>
      <c r="G23" s="15">
        <v>444</v>
      </c>
      <c r="H23" s="15">
        <v>3580000</v>
      </c>
      <c r="I23" s="15">
        <v>1323526</v>
      </c>
      <c r="J23" s="15">
        <v>1316008</v>
      </c>
      <c r="K23" s="15">
        <v>940466</v>
      </c>
      <c r="L23" s="15">
        <v>759600000</v>
      </c>
      <c r="M23" s="15">
        <v>467900000</v>
      </c>
      <c r="N23" s="15">
        <v>271000000</v>
      </c>
      <c r="O23" s="15">
        <v>20500000</v>
      </c>
      <c r="Q23" s="13" t="str">
        <f>VLOOKUP($B23,Dict!B25:E315,1,FALSE)</f>
        <v>Finland</v>
      </c>
    </row>
    <row r="24" spans="1:17" s="13" customFormat="1" ht="12.75">
      <c r="A24" s="13">
        <v>2000</v>
      </c>
      <c r="B24" s="13" t="s">
        <v>2083</v>
      </c>
      <c r="C24" s="13" t="s">
        <v>4030</v>
      </c>
      <c r="D24" s="15">
        <v>988</v>
      </c>
      <c r="E24" s="15">
        <v>122</v>
      </c>
      <c r="F24" s="15">
        <v>429</v>
      </c>
      <c r="G24" s="15">
        <v>436</v>
      </c>
      <c r="H24" s="15">
        <v>7017000</v>
      </c>
      <c r="I24" s="15">
        <v>2385780</v>
      </c>
      <c r="J24" s="15">
        <v>3873384</v>
      </c>
      <c r="K24" s="15">
        <v>757836</v>
      </c>
      <c r="L24" s="15">
        <v>759600000</v>
      </c>
      <c r="M24" s="15">
        <v>467900000</v>
      </c>
      <c r="N24" s="15">
        <v>271000000</v>
      </c>
      <c r="O24" s="15">
        <v>20500000</v>
      </c>
      <c r="Q24" s="13" t="str">
        <f>VLOOKUP($B24,Dict!B26:E316,1,FALSE)</f>
        <v>Czech</v>
      </c>
    </row>
    <row r="25" spans="1:17" s="13" customFormat="1" ht="12.75">
      <c r="A25" s="13">
        <v>2000</v>
      </c>
      <c r="B25" s="13" t="s">
        <v>4175</v>
      </c>
      <c r="C25" s="13" t="s">
        <v>4030</v>
      </c>
      <c r="D25" s="15">
        <v>623</v>
      </c>
      <c r="E25" s="15">
        <v>114</v>
      </c>
      <c r="F25" s="15">
        <v>220</v>
      </c>
      <c r="G25" s="15">
        <v>289</v>
      </c>
      <c r="H25" s="15">
        <v>24675000</v>
      </c>
      <c r="I25" s="15">
        <v>9721950</v>
      </c>
      <c r="J25" s="15">
        <v>12200000</v>
      </c>
      <c r="K25" s="15">
        <v>2738925</v>
      </c>
      <c r="L25" s="15">
        <v>759600000</v>
      </c>
      <c r="M25" s="15">
        <v>467900000</v>
      </c>
      <c r="N25" s="15">
        <v>271000000</v>
      </c>
      <c r="O25" s="15">
        <v>20500000</v>
      </c>
      <c r="Q25" s="13" t="str">
        <f>VLOOKUP($B25,Dict!B27:E317,1,FALSE)</f>
        <v>Poland</v>
      </c>
    </row>
    <row r="26" spans="1:17" s="13" customFormat="1" ht="12.75">
      <c r="A26" s="13">
        <v>2000</v>
      </c>
      <c r="B26" s="13" t="s">
        <v>4153</v>
      </c>
      <c r="C26" s="13" t="s">
        <v>4030</v>
      </c>
      <c r="D26" s="15">
        <v>535.20000000000005</v>
      </c>
      <c r="E26" s="15">
        <v>401</v>
      </c>
      <c r="F26" s="15">
        <v>134</v>
      </c>
      <c r="G26" s="15">
        <v>0</v>
      </c>
      <c r="H26" s="15">
        <v>7750000</v>
      </c>
      <c r="I26" s="15">
        <v>4362472.7</v>
      </c>
      <c r="J26" s="15">
        <v>2212625</v>
      </c>
      <c r="K26" s="15">
        <v>1174902</v>
      </c>
      <c r="L26" s="15">
        <v>759600000</v>
      </c>
      <c r="M26" s="15">
        <v>467900000</v>
      </c>
      <c r="N26" s="15">
        <v>271000000</v>
      </c>
      <c r="O26" s="15">
        <v>20500000</v>
      </c>
      <c r="Q26" s="13" t="str">
        <f>VLOOKUP($B26,Dict!B28:E318,1,FALSE)</f>
        <v>Greece</v>
      </c>
    </row>
    <row r="27" spans="1:17" s="13" customFormat="1" ht="12.75">
      <c r="A27" s="13">
        <v>2000</v>
      </c>
      <c r="B27" s="13" t="s">
        <v>4169</v>
      </c>
      <c r="C27" s="13" t="s">
        <v>4030</v>
      </c>
      <c r="D27" s="15">
        <v>189</v>
      </c>
      <c r="E27" s="15">
        <v>47</v>
      </c>
      <c r="F27" s="15">
        <v>86</v>
      </c>
      <c r="G27" s="15">
        <v>55</v>
      </c>
      <c r="H27" s="15">
        <v>174000</v>
      </c>
      <c r="I27" s="15">
        <v>78648</v>
      </c>
      <c r="J27" s="15">
        <v>68382</v>
      </c>
      <c r="K27" s="15">
        <v>26970</v>
      </c>
      <c r="L27" s="15">
        <v>759600000</v>
      </c>
      <c r="M27" s="15">
        <v>467900000</v>
      </c>
      <c r="N27" s="15">
        <v>271000000</v>
      </c>
      <c r="O27" s="15">
        <v>20500000</v>
      </c>
      <c r="Q27" s="13" t="str">
        <f>VLOOKUP($B27,Dict!B29:E319,1,FALSE)</f>
        <v>Iceland</v>
      </c>
    </row>
    <row r="28" spans="1:17" s="13" customFormat="1" ht="12.75">
      <c r="A28" s="13">
        <v>2000</v>
      </c>
      <c r="B28" s="13" t="s">
        <v>4154</v>
      </c>
      <c r="C28" s="13" t="s">
        <v>4030</v>
      </c>
      <c r="D28" s="70">
        <v>1533</v>
      </c>
      <c r="E28" s="71">
        <v>1081</v>
      </c>
      <c r="F28" s="72">
        <v>330</v>
      </c>
      <c r="G28" s="73">
        <v>122</v>
      </c>
      <c r="H28" s="15">
        <v>6889000</v>
      </c>
      <c r="I28" s="15">
        <v>5696858.5999999996</v>
      </c>
      <c r="J28" s="15">
        <v>584876.1</v>
      </c>
      <c r="K28" s="15">
        <v>607265.30000000005</v>
      </c>
      <c r="L28" s="15">
        <v>759600000</v>
      </c>
      <c r="M28" s="15">
        <v>467900000</v>
      </c>
      <c r="N28" s="15">
        <v>271000000</v>
      </c>
      <c r="O28" s="15">
        <v>20500000</v>
      </c>
      <c r="Q28" s="13" t="str">
        <f>VLOOKUP($B28,Dict!B30:E320,1,FALSE)</f>
        <v>Portugal</v>
      </c>
    </row>
    <row r="29" spans="1:17" s="13" customFormat="1" ht="12.75">
      <c r="A29" s="13">
        <v>2000</v>
      </c>
      <c r="B29" s="13" t="s">
        <v>149</v>
      </c>
      <c r="C29" s="13" t="s">
        <v>4030</v>
      </c>
      <c r="D29" s="15">
        <v>86</v>
      </c>
      <c r="E29" s="15">
        <v>57</v>
      </c>
      <c r="F29" s="15">
        <v>7</v>
      </c>
      <c r="G29" s="15">
        <v>22</v>
      </c>
      <c r="H29" s="15">
        <v>3416000</v>
      </c>
      <c r="I29" s="15">
        <v>1345904</v>
      </c>
      <c r="J29" s="15">
        <v>1673840</v>
      </c>
      <c r="K29" s="15">
        <v>396256</v>
      </c>
      <c r="L29" s="15">
        <v>759600000</v>
      </c>
      <c r="M29" s="15">
        <v>467900000</v>
      </c>
      <c r="N29" s="15">
        <v>271000000</v>
      </c>
      <c r="O29" s="15">
        <v>20500000</v>
      </c>
      <c r="Q29" s="13" t="e">
        <f>VLOOKUP($B29,Dict!B31:E321,1,FALSE)</f>
        <v>#N/A</v>
      </c>
    </row>
    <row r="30" spans="1:17" s="13" customFormat="1" ht="12.75">
      <c r="A30" s="13">
        <v>2000</v>
      </c>
      <c r="B30" s="13" t="s">
        <v>4150</v>
      </c>
      <c r="C30" s="13" t="s">
        <v>4030</v>
      </c>
      <c r="D30" s="70">
        <v>638.99999999992508</v>
      </c>
      <c r="E30" s="71">
        <v>282</v>
      </c>
      <c r="F30" s="72">
        <v>235</v>
      </c>
      <c r="G30" s="73">
        <v>123</v>
      </c>
      <c r="H30" s="15">
        <v>303000</v>
      </c>
      <c r="I30" s="15">
        <v>154848.15</v>
      </c>
      <c r="J30" s="15">
        <v>64978.35</v>
      </c>
      <c r="K30" s="15">
        <v>83173.5</v>
      </c>
      <c r="L30" s="15">
        <v>759600000</v>
      </c>
      <c r="M30" s="15">
        <v>467900000</v>
      </c>
      <c r="N30" s="15">
        <v>271000000</v>
      </c>
      <c r="O30" s="15">
        <v>20500000</v>
      </c>
      <c r="Q30" s="13" t="str">
        <f>VLOOKUP($B30,Dict!B32:E322,1,FALSE)</f>
        <v>Luxembourg</v>
      </c>
    </row>
    <row r="31" spans="1:17" s="13" customFormat="1" ht="12.75">
      <c r="A31" s="13">
        <v>2000</v>
      </c>
      <c r="B31" s="13" t="s">
        <v>4024</v>
      </c>
      <c r="C31" s="13" t="s">
        <v>4030</v>
      </c>
      <c r="D31" s="70">
        <v>902</v>
      </c>
      <c r="E31" s="71">
        <v>279</v>
      </c>
      <c r="F31" s="72">
        <v>208</v>
      </c>
      <c r="G31" s="73">
        <v>415</v>
      </c>
      <c r="H31" s="15">
        <v>33130000</v>
      </c>
      <c r="I31" s="15">
        <v>25742010</v>
      </c>
      <c r="J31" s="15">
        <v>4571940</v>
      </c>
      <c r="K31" s="15">
        <v>2816050</v>
      </c>
      <c r="L31" s="15">
        <v>759600000</v>
      </c>
      <c r="M31" s="15">
        <v>467900000</v>
      </c>
      <c r="N31" s="15">
        <v>271000000</v>
      </c>
      <c r="O31" s="15">
        <v>20500000</v>
      </c>
      <c r="Q31" s="13" t="str">
        <f>VLOOKUP($B31,Dict!B33:E323,1,FALSE)</f>
        <v>Turkey</v>
      </c>
    </row>
    <row r="35" spans="1:2">
      <c r="A35" s="16" t="s">
        <v>4857</v>
      </c>
    </row>
    <row r="41" spans="1:2">
      <c r="B41" s="16"/>
    </row>
  </sheetData>
  <phoneticPr fontId="1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>
      <pane xSplit="1" ySplit="1" topLeftCell="B14" activePane="bottomRight" state="frozen"/>
      <selection pane="topRight" activeCell="H1" sqref="H1"/>
      <selection pane="bottomLeft" activeCell="A5" sqref="A5"/>
      <selection pane="bottomRight" activeCell="B32" sqref="B32"/>
    </sheetView>
  </sheetViews>
  <sheetFormatPr defaultRowHeight="14.25"/>
  <sheetData>
    <row r="1" spans="1:15">
      <c r="A1" s="43" t="s">
        <v>4269</v>
      </c>
      <c r="B1" s="116" t="s">
        <v>2281</v>
      </c>
      <c r="C1" s="43" t="s">
        <v>2936</v>
      </c>
      <c r="D1" s="43" t="s">
        <v>2937</v>
      </c>
      <c r="E1" s="43" t="s">
        <v>2938</v>
      </c>
      <c r="F1" s="43" t="s">
        <v>2939</v>
      </c>
      <c r="G1" s="43" t="s">
        <v>2803</v>
      </c>
      <c r="H1" s="43" t="s">
        <v>3467</v>
      </c>
      <c r="I1" s="43" t="s">
        <v>3245</v>
      </c>
      <c r="J1" s="43" t="s">
        <v>3246</v>
      </c>
      <c r="K1" s="43" t="s">
        <v>2822</v>
      </c>
      <c r="L1" s="43" t="s">
        <v>2823</v>
      </c>
      <c r="M1" s="43" t="s">
        <v>2668</v>
      </c>
      <c r="N1" s="43" t="s">
        <v>2669</v>
      </c>
      <c r="O1" s="43" t="s">
        <v>1540</v>
      </c>
    </row>
    <row r="2" spans="1:15">
      <c r="A2" s="43" t="s">
        <v>58</v>
      </c>
      <c r="B2" s="116">
        <v>3708</v>
      </c>
      <c r="C2" s="43">
        <v>13216</v>
      </c>
      <c r="D2" s="43">
        <v>9945</v>
      </c>
      <c r="E2" s="43">
        <v>5453</v>
      </c>
      <c r="F2" s="43">
        <v>6263</v>
      </c>
      <c r="G2" s="43">
        <v>8055</v>
      </c>
      <c r="H2" s="43">
        <v>8295</v>
      </c>
      <c r="I2" s="43">
        <v>9102</v>
      </c>
      <c r="J2" s="43">
        <v>9374</v>
      </c>
      <c r="K2" s="43">
        <v>12523</v>
      </c>
      <c r="L2" s="43">
        <v>15193</v>
      </c>
      <c r="M2" s="43">
        <v>17267</v>
      </c>
      <c r="N2" s="43">
        <v>21085</v>
      </c>
      <c r="O2" s="43">
        <v>20694</v>
      </c>
    </row>
    <row r="3" spans="1:15">
      <c r="A3" s="43" t="s">
        <v>4140</v>
      </c>
      <c r="B3" s="116">
        <v>602</v>
      </c>
      <c r="C3" s="43">
        <v>595</v>
      </c>
      <c r="D3" s="43">
        <v>590</v>
      </c>
      <c r="E3" s="43">
        <v>663</v>
      </c>
      <c r="F3" s="43">
        <v>698</v>
      </c>
      <c r="G3" s="43">
        <v>815</v>
      </c>
      <c r="H3" s="43">
        <v>1272</v>
      </c>
      <c r="I3" s="43">
        <v>2125</v>
      </c>
      <c r="J3" s="43">
        <v>1575</v>
      </c>
      <c r="K3" s="43">
        <v>1393</v>
      </c>
      <c r="L3" s="43">
        <v>1222</v>
      </c>
      <c r="M3" s="43">
        <v>1469</v>
      </c>
      <c r="N3" s="43">
        <v>1171</v>
      </c>
      <c r="O3" s="118">
        <v>1551</v>
      </c>
    </row>
    <row r="4" spans="1:15">
      <c r="A4" s="43" t="s">
        <v>46</v>
      </c>
      <c r="B4" s="116">
        <v>13309</v>
      </c>
      <c r="C4" s="43">
        <v>17533</v>
      </c>
      <c r="D4" s="43">
        <v>18526</v>
      </c>
      <c r="E4" s="43">
        <v>19790</v>
      </c>
      <c r="F4" s="43">
        <v>29148</v>
      </c>
      <c r="G4" s="43">
        <v>36750</v>
      </c>
      <c r="H4" s="43">
        <v>40365</v>
      </c>
      <c r="I4" s="43">
        <v>33307</v>
      </c>
      <c r="J4" s="43">
        <v>36256</v>
      </c>
      <c r="K4" s="43">
        <v>36429</v>
      </c>
      <c r="L4" s="43">
        <v>42292</v>
      </c>
      <c r="M4" s="43">
        <v>33080</v>
      </c>
      <c r="N4" s="43">
        <v>27014</v>
      </c>
      <c r="O4" s="43">
        <v>29336</v>
      </c>
    </row>
    <row r="5" spans="1:15">
      <c r="A5" s="43" t="s">
        <v>4142</v>
      </c>
      <c r="B5" s="116">
        <v>307</v>
      </c>
      <c r="C5" s="116">
        <v>305</v>
      </c>
      <c r="D5" s="116">
        <v>325</v>
      </c>
      <c r="E5" s="43">
        <v>443</v>
      </c>
      <c r="F5" s="43">
        <v>506</v>
      </c>
      <c r="G5" s="43">
        <v>527</v>
      </c>
      <c r="H5" s="43">
        <v>654</v>
      </c>
      <c r="I5" s="43">
        <v>1026</v>
      </c>
      <c r="J5" s="43">
        <v>1426</v>
      </c>
      <c r="K5" s="43">
        <v>1225</v>
      </c>
      <c r="L5" s="43">
        <v>999</v>
      </c>
      <c r="M5" s="43">
        <v>786</v>
      </c>
      <c r="N5" s="43">
        <v>771</v>
      </c>
      <c r="O5" s="118">
        <v>1020.9999999999999</v>
      </c>
    </row>
    <row r="6" spans="1:15">
      <c r="A6" s="43" t="s">
        <v>4165</v>
      </c>
      <c r="B6" s="116">
        <v>138</v>
      </c>
      <c r="C6" s="43">
        <v>137</v>
      </c>
      <c r="D6" s="43">
        <v>146</v>
      </c>
      <c r="E6" s="43">
        <v>199</v>
      </c>
      <c r="F6" s="43">
        <v>170</v>
      </c>
      <c r="G6" s="43">
        <v>230</v>
      </c>
      <c r="H6" s="43">
        <v>331</v>
      </c>
      <c r="I6" s="43">
        <v>356</v>
      </c>
      <c r="J6" s="43">
        <v>423</v>
      </c>
      <c r="K6" s="43">
        <v>433</v>
      </c>
      <c r="L6" s="43">
        <v>596</v>
      </c>
      <c r="M6" s="43">
        <v>512</v>
      </c>
      <c r="N6" s="43">
        <v>727</v>
      </c>
      <c r="O6" s="43">
        <v>963</v>
      </c>
    </row>
    <row r="7" spans="1:15">
      <c r="A7" s="43" t="s">
        <v>4147</v>
      </c>
      <c r="B7" s="116">
        <v>841</v>
      </c>
      <c r="C7" s="43">
        <v>772</v>
      </c>
      <c r="D7" s="43">
        <v>2834</v>
      </c>
      <c r="E7" s="43">
        <v>5784</v>
      </c>
      <c r="F7" s="43">
        <v>1762</v>
      </c>
      <c r="G7" s="43">
        <v>1811</v>
      </c>
      <c r="H7" s="43">
        <v>2349</v>
      </c>
      <c r="I7" s="43">
        <v>1866</v>
      </c>
      <c r="J7" s="43">
        <v>2416</v>
      </c>
      <c r="K7" s="43">
        <v>2919</v>
      </c>
      <c r="L7" s="43">
        <v>2790</v>
      </c>
      <c r="M7" s="43">
        <v>4321</v>
      </c>
      <c r="N7" s="43">
        <v>3720</v>
      </c>
      <c r="O7" s="43">
        <v>3952</v>
      </c>
    </row>
    <row r="8" spans="1:15">
      <c r="A8" s="43" t="s">
        <v>4146</v>
      </c>
      <c r="B8" s="116">
        <v>5464</v>
      </c>
      <c r="C8" s="43">
        <v>5929</v>
      </c>
      <c r="D8" s="43">
        <v>6794</v>
      </c>
      <c r="E8" s="43">
        <v>7237</v>
      </c>
      <c r="F8" s="43">
        <v>10076</v>
      </c>
      <c r="G8" s="43">
        <v>14676</v>
      </c>
      <c r="H8" s="43">
        <v>19109</v>
      </c>
      <c r="I8" s="43">
        <v>18463</v>
      </c>
      <c r="J8" s="43">
        <v>16059.000000000002</v>
      </c>
      <c r="K8" s="43">
        <v>13067</v>
      </c>
      <c r="L8" s="43">
        <v>12034</v>
      </c>
      <c r="M8" s="43">
        <v>12941</v>
      </c>
      <c r="N8" s="43">
        <v>13573</v>
      </c>
      <c r="O8" s="43">
        <v>14293</v>
      </c>
    </row>
    <row r="9" spans="1:15">
      <c r="A9" s="43" t="s">
        <v>4167</v>
      </c>
      <c r="B9" s="116">
        <v>1206</v>
      </c>
      <c r="C9" s="43">
        <v>1781</v>
      </c>
      <c r="D9" s="43">
        <v>1740</v>
      </c>
      <c r="E9" s="43">
        <v>1282</v>
      </c>
      <c r="F9" s="43">
        <v>1185</v>
      </c>
      <c r="G9" s="43">
        <v>1066</v>
      </c>
      <c r="H9" s="43">
        <v>361</v>
      </c>
      <c r="I9" s="43">
        <v>106</v>
      </c>
      <c r="J9" s="43">
        <v>738</v>
      </c>
      <c r="K9" s="43">
        <v>802</v>
      </c>
      <c r="L9" s="43">
        <v>544</v>
      </c>
      <c r="M9" s="43">
        <v>1439</v>
      </c>
      <c r="N9" s="43">
        <v>1948</v>
      </c>
      <c r="O9" s="43">
        <v>1523</v>
      </c>
    </row>
    <row r="10" spans="1:15">
      <c r="A10" s="43" t="s">
        <v>4149</v>
      </c>
      <c r="B10" s="116">
        <v>2541</v>
      </c>
      <c r="C10" s="116">
        <v>2757</v>
      </c>
      <c r="D10" s="116">
        <v>3159</v>
      </c>
      <c r="E10" s="43">
        <v>3365</v>
      </c>
      <c r="F10" s="43">
        <v>10972</v>
      </c>
      <c r="G10" s="43">
        <v>15422</v>
      </c>
      <c r="H10" s="43">
        <v>8833</v>
      </c>
      <c r="I10" s="43">
        <v>15447</v>
      </c>
      <c r="J10" s="118">
        <v>13022</v>
      </c>
      <c r="K10" s="43">
        <v>10596</v>
      </c>
      <c r="L10" s="43">
        <v>9332</v>
      </c>
      <c r="M10" s="43">
        <v>6031</v>
      </c>
      <c r="N10" s="43">
        <v>17353</v>
      </c>
      <c r="O10" s="118">
        <v>18274</v>
      </c>
    </row>
    <row r="11" spans="1:15">
      <c r="A11" s="43" t="s">
        <v>4002</v>
      </c>
      <c r="B11" s="116">
        <v>38828</v>
      </c>
      <c r="C11" s="43">
        <v>45634</v>
      </c>
      <c r="D11" s="43">
        <v>52327</v>
      </c>
      <c r="E11" s="43">
        <v>55723</v>
      </c>
      <c r="F11" s="43">
        <v>59142</v>
      </c>
      <c r="G11" s="43">
        <v>75281</v>
      </c>
      <c r="H11" s="43">
        <v>86437</v>
      </c>
      <c r="I11" s="43">
        <v>88619</v>
      </c>
      <c r="J11" s="43">
        <v>92218</v>
      </c>
      <c r="K11" s="43">
        <v>90300</v>
      </c>
      <c r="L11" s="43">
        <v>105824</v>
      </c>
      <c r="M11" s="43">
        <v>112532</v>
      </c>
      <c r="N11" s="43">
        <v>125338</v>
      </c>
      <c r="O11" s="43">
        <v>134178</v>
      </c>
    </row>
    <row r="12" spans="1:15">
      <c r="A12" s="117" t="s">
        <v>4270</v>
      </c>
      <c r="B12" s="116">
        <v>34339</v>
      </c>
      <c r="C12" s="116">
        <v>37257</v>
      </c>
      <c r="D12" s="116">
        <v>35445</v>
      </c>
      <c r="E12" s="116">
        <v>34895</v>
      </c>
      <c r="F12" s="116">
        <v>47520</v>
      </c>
      <c r="G12" s="43">
        <v>66577</v>
      </c>
      <c r="H12" s="43">
        <v>70569</v>
      </c>
      <c r="I12" s="43">
        <v>60028</v>
      </c>
      <c r="J12" s="43">
        <v>57749</v>
      </c>
      <c r="K12" s="43">
        <v>72555</v>
      </c>
      <c r="L12" s="43">
        <v>119318</v>
      </c>
      <c r="M12" s="43">
        <v>163441</v>
      </c>
      <c r="N12" s="43">
        <v>183769</v>
      </c>
      <c r="O12" s="43">
        <v>164294</v>
      </c>
    </row>
    <row r="13" spans="1:15">
      <c r="A13" s="43" t="s">
        <v>4150</v>
      </c>
      <c r="B13" s="116">
        <v>306</v>
      </c>
      <c r="C13" s="43">
        <v>343</v>
      </c>
      <c r="D13" s="43">
        <v>117</v>
      </c>
      <c r="E13" s="43">
        <v>118</v>
      </c>
      <c r="F13" s="43">
        <v>119</v>
      </c>
      <c r="G13" s="43">
        <v>72</v>
      </c>
      <c r="H13" s="43">
        <v>69</v>
      </c>
      <c r="I13" s="43">
        <v>103</v>
      </c>
      <c r="J13" s="43">
        <v>91</v>
      </c>
      <c r="K13" s="43">
        <v>86</v>
      </c>
      <c r="L13" s="43">
        <v>76</v>
      </c>
      <c r="M13" s="43">
        <v>90</v>
      </c>
      <c r="N13" s="43">
        <v>125</v>
      </c>
      <c r="O13" s="43">
        <v>100</v>
      </c>
    </row>
    <row r="14" spans="1:15">
      <c r="A14" s="43" t="s">
        <v>4152</v>
      </c>
      <c r="B14" s="116">
        <v>1165</v>
      </c>
      <c r="C14" s="43">
        <v>1305</v>
      </c>
      <c r="D14" s="43">
        <v>1643</v>
      </c>
      <c r="E14" s="43">
        <v>1388</v>
      </c>
      <c r="F14" s="43">
        <v>1273</v>
      </c>
      <c r="G14" s="43">
        <v>1824</v>
      </c>
      <c r="H14" s="43">
        <v>2816</v>
      </c>
      <c r="I14" s="43">
        <v>3428</v>
      </c>
      <c r="J14" s="43">
        <v>3772</v>
      </c>
      <c r="K14" s="43">
        <v>2956</v>
      </c>
      <c r="L14" s="43">
        <v>3030</v>
      </c>
      <c r="M14" s="43">
        <v>2908</v>
      </c>
      <c r="N14" s="43">
        <v>3413</v>
      </c>
      <c r="O14" s="43">
        <v>4234</v>
      </c>
    </row>
    <row r="15" spans="1:15">
      <c r="A15" s="43" t="s">
        <v>133</v>
      </c>
      <c r="B15" s="116">
        <v>5269</v>
      </c>
      <c r="C15" s="43">
        <v>5291</v>
      </c>
      <c r="D15" s="43">
        <v>4465</v>
      </c>
      <c r="E15" s="43">
        <v>3461</v>
      </c>
      <c r="F15" s="43">
        <v>3063</v>
      </c>
      <c r="G15" s="43">
        <v>4348</v>
      </c>
      <c r="H15" s="43">
        <v>7885</v>
      </c>
      <c r="I15" s="43">
        <v>7594</v>
      </c>
      <c r="J15" s="43">
        <v>5890</v>
      </c>
      <c r="K15" s="43">
        <v>4016</v>
      </c>
      <c r="L15" s="43">
        <v>5628</v>
      </c>
      <c r="M15" s="43">
        <v>6796</v>
      </c>
      <c r="N15" s="43">
        <v>5618</v>
      </c>
      <c r="O15" s="43">
        <v>7422</v>
      </c>
    </row>
    <row r="16" spans="1:15">
      <c r="A16" s="43" t="s">
        <v>4174</v>
      </c>
      <c r="B16" s="116">
        <v>198</v>
      </c>
      <c r="C16" s="43">
        <v>268</v>
      </c>
      <c r="D16" s="43">
        <v>304</v>
      </c>
      <c r="E16" s="43">
        <v>414</v>
      </c>
      <c r="F16" s="43">
        <v>333</v>
      </c>
      <c r="G16" s="43">
        <v>258</v>
      </c>
      <c r="H16" s="43">
        <v>333</v>
      </c>
      <c r="I16" s="43">
        <v>494</v>
      </c>
      <c r="J16" s="43">
        <v>616</v>
      </c>
      <c r="K16" s="43">
        <v>512</v>
      </c>
      <c r="L16" s="43">
        <v>589</v>
      </c>
      <c r="M16" s="43">
        <v>607</v>
      </c>
      <c r="N16" s="43">
        <v>757</v>
      </c>
      <c r="O16" s="43">
        <v>837</v>
      </c>
    </row>
    <row r="17" spans="1:15">
      <c r="A17" s="43" t="s">
        <v>4175</v>
      </c>
      <c r="B17" s="116">
        <v>107</v>
      </c>
      <c r="C17" s="116">
        <v>116</v>
      </c>
      <c r="D17" s="116">
        <v>133</v>
      </c>
      <c r="E17" s="43">
        <v>142</v>
      </c>
      <c r="F17" s="43">
        <v>429</v>
      </c>
      <c r="G17" s="43">
        <v>407</v>
      </c>
      <c r="H17" s="43">
        <v>379</v>
      </c>
      <c r="I17" s="43">
        <v>459</v>
      </c>
      <c r="J17" s="43">
        <v>440</v>
      </c>
      <c r="K17" s="43">
        <v>457</v>
      </c>
      <c r="L17" s="43">
        <v>647</v>
      </c>
      <c r="M17" s="43">
        <v>422</v>
      </c>
      <c r="N17" s="43">
        <v>696</v>
      </c>
      <c r="O17" s="43">
        <v>1235</v>
      </c>
    </row>
    <row r="18" spans="1:15">
      <c r="A18" s="43" t="s">
        <v>4154</v>
      </c>
      <c r="B18" s="116">
        <v>79</v>
      </c>
      <c r="C18" s="116">
        <v>85</v>
      </c>
      <c r="D18" s="116">
        <v>98</v>
      </c>
      <c r="E18" s="43">
        <v>104</v>
      </c>
      <c r="F18" s="43">
        <v>149</v>
      </c>
      <c r="G18" s="43">
        <v>409</v>
      </c>
      <c r="H18" s="43">
        <v>3925</v>
      </c>
      <c r="I18" s="43">
        <v>1036</v>
      </c>
      <c r="J18" s="43">
        <v>578</v>
      </c>
      <c r="K18" s="43">
        <v>787</v>
      </c>
      <c r="L18" s="43">
        <v>315</v>
      </c>
      <c r="M18" s="43">
        <v>531</v>
      </c>
      <c r="N18" s="43">
        <v>962</v>
      </c>
      <c r="O18" s="43">
        <v>1326</v>
      </c>
    </row>
    <row r="19" spans="1:15">
      <c r="A19" s="43" t="s">
        <v>4155</v>
      </c>
      <c r="B19" s="116">
        <v>760</v>
      </c>
      <c r="C19" s="116">
        <v>825</v>
      </c>
      <c r="D19" s="43">
        <v>764</v>
      </c>
      <c r="E19" s="43">
        <v>1006.9999999999999</v>
      </c>
      <c r="F19" s="43">
        <v>1627</v>
      </c>
      <c r="G19" s="43">
        <v>4822</v>
      </c>
      <c r="H19" s="43">
        <v>5231</v>
      </c>
      <c r="I19" s="43">
        <v>5692</v>
      </c>
      <c r="J19" s="43">
        <v>7518</v>
      </c>
      <c r="K19" s="43">
        <v>20296</v>
      </c>
      <c r="L19" s="43">
        <v>18406</v>
      </c>
      <c r="M19" s="43">
        <v>16882</v>
      </c>
      <c r="N19" s="43">
        <v>20394</v>
      </c>
      <c r="O19" s="43">
        <v>27162</v>
      </c>
    </row>
    <row r="20" spans="1:15">
      <c r="A20" s="43" t="s">
        <v>4180</v>
      </c>
      <c r="B20" s="116">
        <v>540</v>
      </c>
      <c r="C20" s="43">
        <v>639</v>
      </c>
      <c r="D20" s="43">
        <v>624</v>
      </c>
      <c r="E20" s="43">
        <v>704</v>
      </c>
      <c r="F20" s="43">
        <v>781</v>
      </c>
      <c r="G20" s="43">
        <v>911</v>
      </c>
      <c r="H20" s="43">
        <v>1018</v>
      </c>
      <c r="I20" s="43">
        <v>1179</v>
      </c>
      <c r="J20" s="43">
        <v>1390</v>
      </c>
      <c r="K20" s="43">
        <v>1519</v>
      </c>
      <c r="L20" s="43">
        <v>1701</v>
      </c>
      <c r="M20" s="43">
        <v>1985</v>
      </c>
      <c r="N20" s="43">
        <v>2386</v>
      </c>
      <c r="O20" s="43">
        <v>2677</v>
      </c>
    </row>
    <row r="21" spans="1:15">
      <c r="A21" s="43" t="s">
        <v>4024</v>
      </c>
      <c r="B21" s="116">
        <v>436</v>
      </c>
      <c r="C21" s="43">
        <v>642</v>
      </c>
      <c r="D21" s="43">
        <v>680</v>
      </c>
      <c r="E21" s="43">
        <v>936</v>
      </c>
      <c r="F21" s="43">
        <v>1031</v>
      </c>
      <c r="G21" s="43">
        <v>1074</v>
      </c>
      <c r="H21" s="43">
        <v>1143</v>
      </c>
      <c r="I21" s="43">
        <v>1311</v>
      </c>
      <c r="J21" s="43">
        <v>1453</v>
      </c>
      <c r="K21" s="43">
        <v>1863</v>
      </c>
      <c r="L21" s="43">
        <v>2143</v>
      </c>
      <c r="M21" s="43">
        <v>2685</v>
      </c>
      <c r="N21" s="43">
        <v>3603</v>
      </c>
      <c r="O21" s="43">
        <v>3781</v>
      </c>
    </row>
    <row r="22" spans="1:15">
      <c r="A22" s="43" t="s">
        <v>4144</v>
      </c>
      <c r="B22" s="116">
        <v>5000</v>
      </c>
      <c r="C22" s="43">
        <v>3000</v>
      </c>
      <c r="D22" s="43">
        <v>1000</v>
      </c>
      <c r="E22" s="43">
        <v>5779</v>
      </c>
      <c r="F22" s="43">
        <v>15081</v>
      </c>
      <c r="G22" s="43">
        <v>18564</v>
      </c>
      <c r="H22" s="43">
        <v>18475</v>
      </c>
      <c r="I22" s="43">
        <v>43000</v>
      </c>
      <c r="J22" s="118">
        <v>53000</v>
      </c>
      <c r="K22" s="43">
        <v>63000</v>
      </c>
      <c r="L22" s="118">
        <v>54000</v>
      </c>
      <c r="M22" s="43">
        <v>45000</v>
      </c>
      <c r="N22" s="118">
        <v>31500</v>
      </c>
      <c r="O22" s="43">
        <v>18000</v>
      </c>
    </row>
    <row r="23" spans="1:15">
      <c r="A23" s="43" t="s">
        <v>48</v>
      </c>
      <c r="B23" s="116">
        <v>35463</v>
      </c>
      <c r="C23" s="43">
        <v>41720</v>
      </c>
      <c r="D23" s="43">
        <v>41128</v>
      </c>
      <c r="E23" s="43">
        <v>36854</v>
      </c>
      <c r="F23" s="43">
        <v>32159</v>
      </c>
      <c r="G23" s="43">
        <v>45585</v>
      </c>
      <c r="H23" s="43">
        <v>56267</v>
      </c>
      <c r="I23" s="43">
        <v>61082</v>
      </c>
      <c r="J23" s="43">
        <v>40568</v>
      </c>
      <c r="K23" s="43">
        <v>55494</v>
      </c>
      <c r="L23" s="43">
        <v>69967</v>
      </c>
      <c r="M23" s="43">
        <v>87345</v>
      </c>
      <c r="N23" s="43">
        <v>76655</v>
      </c>
      <c r="O23" s="43">
        <v>80271</v>
      </c>
    </row>
    <row r="24" spans="1:15">
      <c r="B24" s="139" t="s">
        <v>4637</v>
      </c>
    </row>
    <row r="25" spans="1:15">
      <c r="B25" s="139" t="s">
        <v>4626</v>
      </c>
    </row>
    <row r="27" spans="1:15">
      <c r="B27" s="139" t="s">
        <v>4646</v>
      </c>
    </row>
    <row r="31" spans="1:15">
      <c r="B31" t="s">
        <v>4858</v>
      </c>
    </row>
  </sheetData>
  <phoneticPr fontId="60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16"/>
  <sheetViews>
    <sheetView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G237" sqref="G237"/>
    </sheetView>
  </sheetViews>
  <sheetFormatPr defaultRowHeight="13.5"/>
  <cols>
    <col min="1" max="1" width="18.875" style="146" customWidth="1"/>
    <col min="2" max="214" width="11" style="146" customWidth="1"/>
    <col min="215" max="216" width="11" style="153" customWidth="1"/>
    <col min="217" max="217" width="11" style="154" customWidth="1"/>
    <col min="218" max="256" width="9" style="146"/>
    <col min="257" max="257" width="18.875" style="146" customWidth="1"/>
    <col min="258" max="473" width="11" style="146" customWidth="1"/>
    <col min="474" max="512" width="9" style="146"/>
    <col min="513" max="513" width="18.875" style="146" customWidth="1"/>
    <col min="514" max="729" width="11" style="146" customWidth="1"/>
    <col min="730" max="768" width="9" style="146"/>
    <col min="769" max="769" width="18.875" style="146" customWidth="1"/>
    <col min="770" max="985" width="11" style="146" customWidth="1"/>
    <col min="986" max="1024" width="9" style="146"/>
    <col min="1025" max="1025" width="18.875" style="146" customWidth="1"/>
    <col min="1026" max="1241" width="11" style="146" customWidth="1"/>
    <col min="1242" max="1280" width="9" style="146"/>
    <col min="1281" max="1281" width="18.875" style="146" customWidth="1"/>
    <col min="1282" max="1497" width="11" style="146" customWidth="1"/>
    <col min="1498" max="1536" width="9" style="146"/>
    <col min="1537" max="1537" width="18.875" style="146" customWidth="1"/>
    <col min="1538" max="1753" width="11" style="146" customWidth="1"/>
    <col min="1754" max="1792" width="9" style="146"/>
    <col min="1793" max="1793" width="18.875" style="146" customWidth="1"/>
    <col min="1794" max="2009" width="11" style="146" customWidth="1"/>
    <col min="2010" max="2048" width="9" style="146"/>
    <col min="2049" max="2049" width="18.875" style="146" customWidth="1"/>
    <col min="2050" max="2265" width="11" style="146" customWidth="1"/>
    <col min="2266" max="2304" width="9" style="146"/>
    <col min="2305" max="2305" width="18.875" style="146" customWidth="1"/>
    <col min="2306" max="2521" width="11" style="146" customWidth="1"/>
    <col min="2522" max="2560" width="9" style="146"/>
    <col min="2561" max="2561" width="18.875" style="146" customWidth="1"/>
    <col min="2562" max="2777" width="11" style="146" customWidth="1"/>
    <col min="2778" max="2816" width="9" style="146"/>
    <col min="2817" max="2817" width="18.875" style="146" customWidth="1"/>
    <col min="2818" max="3033" width="11" style="146" customWidth="1"/>
    <col min="3034" max="3072" width="9" style="146"/>
    <col min="3073" max="3073" width="18.875" style="146" customWidth="1"/>
    <col min="3074" max="3289" width="11" style="146" customWidth="1"/>
    <col min="3290" max="3328" width="9" style="146"/>
    <col min="3329" max="3329" width="18.875" style="146" customWidth="1"/>
    <col min="3330" max="3545" width="11" style="146" customWidth="1"/>
    <col min="3546" max="3584" width="9" style="146"/>
    <col min="3585" max="3585" width="18.875" style="146" customWidth="1"/>
    <col min="3586" max="3801" width="11" style="146" customWidth="1"/>
    <col min="3802" max="3840" width="9" style="146"/>
    <col min="3841" max="3841" width="18.875" style="146" customWidth="1"/>
    <col min="3842" max="4057" width="11" style="146" customWidth="1"/>
    <col min="4058" max="4096" width="9" style="146"/>
    <col min="4097" max="4097" width="18.875" style="146" customWidth="1"/>
    <col min="4098" max="4313" width="11" style="146" customWidth="1"/>
    <col min="4314" max="4352" width="9" style="146"/>
    <col min="4353" max="4353" width="18.875" style="146" customWidth="1"/>
    <col min="4354" max="4569" width="11" style="146" customWidth="1"/>
    <col min="4570" max="4608" width="9" style="146"/>
    <col min="4609" max="4609" width="18.875" style="146" customWidth="1"/>
    <col min="4610" max="4825" width="11" style="146" customWidth="1"/>
    <col min="4826" max="4864" width="9" style="146"/>
    <col min="4865" max="4865" width="18.875" style="146" customWidth="1"/>
    <col min="4866" max="5081" width="11" style="146" customWidth="1"/>
    <col min="5082" max="5120" width="9" style="146"/>
    <col min="5121" max="5121" width="18.875" style="146" customWidth="1"/>
    <col min="5122" max="5337" width="11" style="146" customWidth="1"/>
    <col min="5338" max="5376" width="9" style="146"/>
    <col min="5377" max="5377" width="18.875" style="146" customWidth="1"/>
    <col min="5378" max="5593" width="11" style="146" customWidth="1"/>
    <col min="5594" max="5632" width="9" style="146"/>
    <col min="5633" max="5633" width="18.875" style="146" customWidth="1"/>
    <col min="5634" max="5849" width="11" style="146" customWidth="1"/>
    <col min="5850" max="5888" width="9" style="146"/>
    <col min="5889" max="5889" width="18.875" style="146" customWidth="1"/>
    <col min="5890" max="6105" width="11" style="146" customWidth="1"/>
    <col min="6106" max="6144" width="9" style="146"/>
    <col min="6145" max="6145" width="18.875" style="146" customWidth="1"/>
    <col min="6146" max="6361" width="11" style="146" customWidth="1"/>
    <col min="6362" max="6400" width="9" style="146"/>
    <col min="6401" max="6401" width="18.875" style="146" customWidth="1"/>
    <col min="6402" max="6617" width="11" style="146" customWidth="1"/>
    <col min="6618" max="6656" width="9" style="146"/>
    <col min="6657" max="6657" width="18.875" style="146" customWidth="1"/>
    <col min="6658" max="6873" width="11" style="146" customWidth="1"/>
    <col min="6874" max="6912" width="9" style="146"/>
    <col min="6913" max="6913" width="18.875" style="146" customWidth="1"/>
    <col min="6914" max="7129" width="11" style="146" customWidth="1"/>
    <col min="7130" max="7168" width="9" style="146"/>
    <col min="7169" max="7169" width="18.875" style="146" customWidth="1"/>
    <col min="7170" max="7385" width="11" style="146" customWidth="1"/>
    <col min="7386" max="7424" width="9" style="146"/>
    <col min="7425" max="7425" width="18.875" style="146" customWidth="1"/>
    <col min="7426" max="7641" width="11" style="146" customWidth="1"/>
    <col min="7642" max="7680" width="9" style="146"/>
    <col min="7681" max="7681" width="18.875" style="146" customWidth="1"/>
    <col min="7682" max="7897" width="11" style="146" customWidth="1"/>
    <col min="7898" max="7936" width="9" style="146"/>
    <col min="7937" max="7937" width="18.875" style="146" customWidth="1"/>
    <col min="7938" max="8153" width="11" style="146" customWidth="1"/>
    <col min="8154" max="8192" width="9" style="146"/>
    <col min="8193" max="8193" width="18.875" style="146" customWidth="1"/>
    <col min="8194" max="8409" width="11" style="146" customWidth="1"/>
    <col min="8410" max="8448" width="9" style="146"/>
    <col min="8449" max="8449" width="18.875" style="146" customWidth="1"/>
    <col min="8450" max="8665" width="11" style="146" customWidth="1"/>
    <col min="8666" max="8704" width="9" style="146"/>
    <col min="8705" max="8705" width="18.875" style="146" customWidth="1"/>
    <col min="8706" max="8921" width="11" style="146" customWidth="1"/>
    <col min="8922" max="8960" width="9" style="146"/>
    <col min="8961" max="8961" width="18.875" style="146" customWidth="1"/>
    <col min="8962" max="9177" width="11" style="146" customWidth="1"/>
    <col min="9178" max="9216" width="9" style="146"/>
    <col min="9217" max="9217" width="18.875" style="146" customWidth="1"/>
    <col min="9218" max="9433" width="11" style="146" customWidth="1"/>
    <col min="9434" max="9472" width="9" style="146"/>
    <col min="9473" max="9473" width="18.875" style="146" customWidth="1"/>
    <col min="9474" max="9689" width="11" style="146" customWidth="1"/>
    <col min="9690" max="9728" width="9" style="146"/>
    <col min="9729" max="9729" width="18.875" style="146" customWidth="1"/>
    <col min="9730" max="9945" width="11" style="146" customWidth="1"/>
    <col min="9946" max="9984" width="9" style="146"/>
    <col min="9985" max="9985" width="18.875" style="146" customWidth="1"/>
    <col min="9986" max="10201" width="11" style="146" customWidth="1"/>
    <col min="10202" max="10240" width="9" style="146"/>
    <col min="10241" max="10241" width="18.875" style="146" customWidth="1"/>
    <col min="10242" max="10457" width="11" style="146" customWidth="1"/>
    <col min="10458" max="10496" width="9" style="146"/>
    <col min="10497" max="10497" width="18.875" style="146" customWidth="1"/>
    <col min="10498" max="10713" width="11" style="146" customWidth="1"/>
    <col min="10714" max="10752" width="9" style="146"/>
    <col min="10753" max="10753" width="18.875" style="146" customWidth="1"/>
    <col min="10754" max="10969" width="11" style="146" customWidth="1"/>
    <col min="10970" max="11008" width="9" style="146"/>
    <col min="11009" max="11009" width="18.875" style="146" customWidth="1"/>
    <col min="11010" max="11225" width="11" style="146" customWidth="1"/>
    <col min="11226" max="11264" width="9" style="146"/>
    <col min="11265" max="11265" width="18.875" style="146" customWidth="1"/>
    <col min="11266" max="11481" width="11" style="146" customWidth="1"/>
    <col min="11482" max="11520" width="9" style="146"/>
    <col min="11521" max="11521" width="18.875" style="146" customWidth="1"/>
    <col min="11522" max="11737" width="11" style="146" customWidth="1"/>
    <col min="11738" max="11776" width="9" style="146"/>
    <col min="11777" max="11777" width="18.875" style="146" customWidth="1"/>
    <col min="11778" max="11993" width="11" style="146" customWidth="1"/>
    <col min="11994" max="12032" width="9" style="146"/>
    <col min="12033" max="12033" width="18.875" style="146" customWidth="1"/>
    <col min="12034" max="12249" width="11" style="146" customWidth="1"/>
    <col min="12250" max="12288" width="9" style="146"/>
    <col min="12289" max="12289" width="18.875" style="146" customWidth="1"/>
    <col min="12290" max="12505" width="11" style="146" customWidth="1"/>
    <col min="12506" max="12544" width="9" style="146"/>
    <col min="12545" max="12545" width="18.875" style="146" customWidth="1"/>
    <col min="12546" max="12761" width="11" style="146" customWidth="1"/>
    <col min="12762" max="12800" width="9" style="146"/>
    <col min="12801" max="12801" width="18.875" style="146" customWidth="1"/>
    <col min="12802" max="13017" width="11" style="146" customWidth="1"/>
    <col min="13018" max="13056" width="9" style="146"/>
    <col min="13057" max="13057" width="18.875" style="146" customWidth="1"/>
    <col min="13058" max="13273" width="11" style="146" customWidth="1"/>
    <col min="13274" max="13312" width="9" style="146"/>
    <col min="13313" max="13313" width="18.875" style="146" customWidth="1"/>
    <col min="13314" max="13529" width="11" style="146" customWidth="1"/>
    <col min="13530" max="13568" width="9" style="146"/>
    <col min="13569" max="13569" width="18.875" style="146" customWidth="1"/>
    <col min="13570" max="13785" width="11" style="146" customWidth="1"/>
    <col min="13786" max="13824" width="9" style="146"/>
    <col min="13825" max="13825" width="18.875" style="146" customWidth="1"/>
    <col min="13826" max="14041" width="11" style="146" customWidth="1"/>
    <col min="14042" max="14080" width="9" style="146"/>
    <col min="14081" max="14081" width="18.875" style="146" customWidth="1"/>
    <col min="14082" max="14297" width="11" style="146" customWidth="1"/>
    <col min="14298" max="14336" width="9" style="146"/>
    <col min="14337" max="14337" width="18.875" style="146" customWidth="1"/>
    <col min="14338" max="14553" width="11" style="146" customWidth="1"/>
    <col min="14554" max="14592" width="9" style="146"/>
    <col min="14593" max="14593" width="18.875" style="146" customWidth="1"/>
    <col min="14594" max="14809" width="11" style="146" customWidth="1"/>
    <col min="14810" max="14848" width="9" style="146"/>
    <col min="14849" max="14849" width="18.875" style="146" customWidth="1"/>
    <col min="14850" max="15065" width="11" style="146" customWidth="1"/>
    <col min="15066" max="15104" width="9" style="146"/>
    <col min="15105" max="15105" width="18.875" style="146" customWidth="1"/>
    <col min="15106" max="15321" width="11" style="146" customWidth="1"/>
    <col min="15322" max="15360" width="9" style="146"/>
    <col min="15361" max="15361" width="18.875" style="146" customWidth="1"/>
    <col min="15362" max="15577" width="11" style="146" customWidth="1"/>
    <col min="15578" max="15616" width="9" style="146"/>
    <col min="15617" max="15617" width="18.875" style="146" customWidth="1"/>
    <col min="15618" max="15833" width="11" style="146" customWidth="1"/>
    <col min="15834" max="15872" width="9" style="146"/>
    <col min="15873" max="15873" width="18.875" style="146" customWidth="1"/>
    <col min="15874" max="16089" width="11" style="146" customWidth="1"/>
    <col min="16090" max="16128" width="9" style="146"/>
    <col min="16129" max="16129" width="18.875" style="146" customWidth="1"/>
    <col min="16130" max="16345" width="11" style="146" customWidth="1"/>
    <col min="16346" max="16384" width="9" style="146"/>
  </cols>
  <sheetData>
    <row r="1" spans="1:2">
      <c r="A1" s="147" t="s">
        <v>3986</v>
      </c>
      <c r="B1" s="150" t="s">
        <v>4696</v>
      </c>
    </row>
    <row r="2" spans="1:2">
      <c r="A2" s="147" t="s">
        <v>4157</v>
      </c>
      <c r="B2" s="150">
        <v>0</v>
      </c>
    </row>
    <row r="3" spans="1:2">
      <c r="A3" s="147" t="s">
        <v>4047</v>
      </c>
      <c r="B3" s="150" t="s">
        <v>4696</v>
      </c>
    </row>
    <row r="4" spans="1:2">
      <c r="A4" s="147" t="s">
        <v>4309</v>
      </c>
      <c r="B4" s="150">
        <v>190.87828854598928</v>
      </c>
    </row>
    <row r="5" spans="1:2">
      <c r="A5" s="147" t="s">
        <v>4160</v>
      </c>
      <c r="B5" s="150">
        <v>0</v>
      </c>
    </row>
    <row r="6" spans="1:2">
      <c r="A6" s="147" t="s">
        <v>4048</v>
      </c>
      <c r="B6" s="150">
        <v>0</v>
      </c>
    </row>
    <row r="7" spans="1:2" ht="27">
      <c r="A7" s="147" t="s">
        <v>1347</v>
      </c>
      <c r="B7" s="150">
        <v>9.7554030002542582</v>
      </c>
    </row>
    <row r="8" spans="1:2">
      <c r="A8" s="147" t="s">
        <v>4220</v>
      </c>
      <c r="B8" s="150">
        <v>3958.2763763593875</v>
      </c>
    </row>
    <row r="9" spans="1:2">
      <c r="A9" s="147" t="s">
        <v>4191</v>
      </c>
      <c r="B9" s="150">
        <v>0</v>
      </c>
    </row>
    <row r="10" spans="1:2">
      <c r="A10" s="147" t="s">
        <v>1351</v>
      </c>
      <c r="B10" s="150">
        <v>0</v>
      </c>
    </row>
    <row r="11" spans="1:2">
      <c r="A11" s="147" t="s">
        <v>58</v>
      </c>
      <c r="B11" s="150">
        <v>295363.60152248945</v>
      </c>
    </row>
    <row r="12" spans="1:2">
      <c r="A12" s="147" t="s">
        <v>4162</v>
      </c>
      <c r="B12" s="150">
        <v>8885.6736563022441</v>
      </c>
    </row>
    <row r="13" spans="1:2">
      <c r="A13" s="147" t="s">
        <v>4192</v>
      </c>
      <c r="B13" s="150">
        <v>0</v>
      </c>
    </row>
    <row r="14" spans="1:2">
      <c r="A14" s="147" t="s">
        <v>4310</v>
      </c>
      <c r="B14" s="150">
        <v>86.249188182060152</v>
      </c>
    </row>
    <row r="15" spans="1:2">
      <c r="A15" s="147" t="s">
        <v>3987</v>
      </c>
      <c r="B15" s="150">
        <v>0</v>
      </c>
    </row>
    <row r="16" spans="1:2">
      <c r="A16" s="147" t="s">
        <v>3988</v>
      </c>
      <c r="B16" s="150">
        <v>0</v>
      </c>
    </row>
    <row r="17" spans="1:2">
      <c r="A17" s="147" t="s">
        <v>4224</v>
      </c>
      <c r="B17" s="150">
        <v>0</v>
      </c>
    </row>
    <row r="18" spans="1:2">
      <c r="A18" s="147" t="s">
        <v>4311</v>
      </c>
      <c r="B18" s="150">
        <v>0</v>
      </c>
    </row>
    <row r="19" spans="1:2">
      <c r="A19" s="147" t="s">
        <v>4140</v>
      </c>
      <c r="B19" s="150">
        <v>15435.916324595182</v>
      </c>
    </row>
    <row r="20" spans="1:2">
      <c r="A20" s="147" t="s">
        <v>4225</v>
      </c>
      <c r="B20" s="150">
        <v>1212.9987742952198</v>
      </c>
    </row>
    <row r="21" spans="1:2">
      <c r="A21" s="147" t="s">
        <v>4049</v>
      </c>
      <c r="B21" s="150">
        <v>0</v>
      </c>
    </row>
    <row r="22" spans="1:2">
      <c r="A22" s="147" t="s">
        <v>53</v>
      </c>
      <c r="B22" s="150">
        <v>0</v>
      </c>
    </row>
    <row r="23" spans="1:2">
      <c r="A23" s="147" t="s">
        <v>3990</v>
      </c>
      <c r="B23" s="150">
        <v>769.93848132468781</v>
      </c>
    </row>
    <row r="24" spans="1:2">
      <c r="A24" s="147" t="s">
        <v>4226</v>
      </c>
      <c r="B24" s="150">
        <v>893.58513842899185</v>
      </c>
    </row>
    <row r="25" spans="1:2" ht="27">
      <c r="A25" s="147" t="s">
        <v>1367</v>
      </c>
      <c r="B25" s="150">
        <v>0</v>
      </c>
    </row>
    <row r="26" spans="1:2">
      <c r="A26" s="147" t="s">
        <v>4051</v>
      </c>
      <c r="B26" s="150" t="s">
        <v>4696</v>
      </c>
    </row>
    <row r="27" spans="1:2">
      <c r="A27" s="147" t="s">
        <v>4231</v>
      </c>
      <c r="B27" s="150">
        <v>10364.192067923213</v>
      </c>
    </row>
    <row r="28" spans="1:2">
      <c r="A28" s="147" t="s">
        <v>4312</v>
      </c>
      <c r="B28" s="150">
        <v>3054.7046831666253</v>
      </c>
    </row>
    <row r="29" spans="1:2">
      <c r="A29" s="147" t="s">
        <v>4164</v>
      </c>
      <c r="B29" s="150">
        <v>0</v>
      </c>
    </row>
    <row r="30" spans="1:2">
      <c r="A30" s="147" t="s">
        <v>4121</v>
      </c>
      <c r="B30" s="150">
        <v>0</v>
      </c>
    </row>
    <row r="31" spans="1:2">
      <c r="A31" s="147" t="s">
        <v>4052</v>
      </c>
      <c r="B31" s="150">
        <v>0</v>
      </c>
    </row>
    <row r="32" spans="1:2">
      <c r="A32" s="147" t="s">
        <v>3993</v>
      </c>
      <c r="B32" s="150">
        <v>7238.7071890311681</v>
      </c>
    </row>
    <row r="33" spans="1:2">
      <c r="A33" s="147" t="s">
        <v>4053</v>
      </c>
      <c r="B33" s="150">
        <v>0</v>
      </c>
    </row>
    <row r="34" spans="1:2">
      <c r="A34" s="147" t="s">
        <v>46</v>
      </c>
      <c r="B34" s="150">
        <v>543573.26947849919</v>
      </c>
    </row>
    <row r="35" spans="1:2">
      <c r="A35" s="147" t="s">
        <v>4316</v>
      </c>
      <c r="B35" s="150">
        <v>0</v>
      </c>
    </row>
    <row r="36" spans="1:2">
      <c r="A36" s="147" t="s">
        <v>4317</v>
      </c>
      <c r="B36" s="150">
        <v>8.8086892125401128</v>
      </c>
    </row>
    <row r="37" spans="1:2" ht="27">
      <c r="A37" s="147" t="s">
        <v>4313</v>
      </c>
      <c r="B37" s="150">
        <v>0</v>
      </c>
    </row>
    <row r="38" spans="1:2">
      <c r="A38" s="147" t="s">
        <v>4062</v>
      </c>
      <c r="B38" s="150">
        <v>0</v>
      </c>
    </row>
    <row r="39" spans="1:2">
      <c r="A39" s="147" t="s">
        <v>1382</v>
      </c>
      <c r="B39" s="150" t="s">
        <v>4696</v>
      </c>
    </row>
    <row r="40" spans="1:2">
      <c r="A40" s="147" t="s">
        <v>4235</v>
      </c>
      <c r="B40" s="150">
        <v>2832.0512544917865</v>
      </c>
    </row>
    <row r="41" spans="1:2">
      <c r="A41" s="147" t="s">
        <v>4030</v>
      </c>
      <c r="B41" s="150" t="s">
        <v>4696</v>
      </c>
    </row>
    <row r="42" spans="1:2">
      <c r="A42" s="147" t="s">
        <v>4237</v>
      </c>
      <c r="B42" s="150">
        <v>1636.7039825422803</v>
      </c>
    </row>
    <row r="43" spans="1:2">
      <c r="A43" s="147" t="s">
        <v>4065</v>
      </c>
      <c r="B43" s="150">
        <v>0</v>
      </c>
    </row>
    <row r="44" spans="1:2">
      <c r="A44" s="147" t="s">
        <v>4681</v>
      </c>
      <c r="B44" s="150" t="s">
        <v>4696</v>
      </c>
    </row>
    <row r="45" spans="1:2">
      <c r="A45" s="147" t="s">
        <v>4315</v>
      </c>
      <c r="B45" s="150">
        <v>48.043614099096267</v>
      </c>
    </row>
    <row r="46" spans="1:2">
      <c r="A46" s="147" t="s">
        <v>4240</v>
      </c>
      <c r="B46" s="150">
        <v>0</v>
      </c>
    </row>
    <row r="47" spans="1:2">
      <c r="A47" s="147" t="s">
        <v>4682</v>
      </c>
      <c r="B47" s="150">
        <v>0</v>
      </c>
    </row>
    <row r="48" spans="1:2">
      <c r="A48" s="147" t="s">
        <v>4204</v>
      </c>
      <c r="B48" s="150">
        <v>0</v>
      </c>
    </row>
    <row r="49" spans="1:2">
      <c r="A49" s="147" t="s">
        <v>4241</v>
      </c>
      <c r="B49" s="150">
        <v>289.92198949484469</v>
      </c>
    </row>
    <row r="50" spans="1:2">
      <c r="A50" s="147" t="s">
        <v>3994</v>
      </c>
      <c r="B50" s="150">
        <v>1404.1349490811858</v>
      </c>
    </row>
    <row r="51" spans="1:2">
      <c r="A51" s="147" t="s">
        <v>4701</v>
      </c>
      <c r="B51" s="150">
        <v>1224.3341174686773</v>
      </c>
    </row>
    <row r="52" spans="1:2">
      <c r="A52" s="147" t="s">
        <v>4142</v>
      </c>
      <c r="B52" s="150">
        <v>9571.7032258064519</v>
      </c>
    </row>
    <row r="53" spans="1:2">
      <c r="A53" s="147" t="s">
        <v>4067</v>
      </c>
      <c r="B53" s="150">
        <v>0</v>
      </c>
    </row>
    <row r="54" spans="1:2">
      <c r="A54" s="147" t="s">
        <v>4239</v>
      </c>
      <c r="B54" s="150">
        <v>0</v>
      </c>
    </row>
    <row r="55" spans="1:2">
      <c r="A55" s="147" t="s">
        <v>4683</v>
      </c>
      <c r="B55" s="150">
        <v>2739.6651980089991</v>
      </c>
    </row>
    <row r="56" spans="1:2">
      <c r="A56" s="147" t="s">
        <v>4247</v>
      </c>
      <c r="B56" s="150">
        <v>4009.0282296289461</v>
      </c>
    </row>
    <row r="57" spans="1:2">
      <c r="A57" s="147" t="s">
        <v>4684</v>
      </c>
      <c r="B57" s="150">
        <v>1047.4016827026794</v>
      </c>
    </row>
    <row r="58" spans="1:2">
      <c r="A58" s="147" t="s">
        <v>4341</v>
      </c>
      <c r="B58" s="150">
        <v>248.16097182457924</v>
      </c>
    </row>
    <row r="59" spans="1:2">
      <c r="A59" s="147" t="s">
        <v>4324</v>
      </c>
      <c r="B59" s="150">
        <v>0</v>
      </c>
    </row>
    <row r="60" spans="1:2">
      <c r="A60" s="147" t="s">
        <v>4134</v>
      </c>
      <c r="B60" s="150" t="s">
        <v>4696</v>
      </c>
    </row>
    <row r="61" spans="1:2">
      <c r="A61" s="147" t="s">
        <v>4182</v>
      </c>
      <c r="B61" s="150">
        <v>0</v>
      </c>
    </row>
    <row r="62" spans="1:2">
      <c r="A62" s="147" t="s">
        <v>4071</v>
      </c>
      <c r="B62" s="150">
        <v>0</v>
      </c>
    </row>
    <row r="63" spans="1:2">
      <c r="A63" s="147" t="s">
        <v>1413</v>
      </c>
      <c r="B63" s="150">
        <v>0</v>
      </c>
    </row>
    <row r="64" spans="1:2">
      <c r="A64" s="147" t="s">
        <v>62</v>
      </c>
      <c r="B64" s="150">
        <v>0</v>
      </c>
    </row>
    <row r="65" spans="1:2">
      <c r="A65" s="147" t="s">
        <v>4165</v>
      </c>
      <c r="B65" s="150">
        <v>5870.4414895718128</v>
      </c>
    </row>
    <row r="66" spans="1:2">
      <c r="A66" s="147" t="s">
        <v>4147</v>
      </c>
      <c r="B66" s="150">
        <v>87155.697522816175</v>
      </c>
    </row>
    <row r="67" spans="1:2">
      <c r="A67" s="147" t="s">
        <v>1418</v>
      </c>
      <c r="B67" s="150">
        <v>0</v>
      </c>
    </row>
    <row r="68" spans="1:2">
      <c r="A68" s="147" t="s">
        <v>4072</v>
      </c>
      <c r="B68" s="150">
        <v>1853.1633185494391</v>
      </c>
    </row>
    <row r="69" spans="1:2">
      <c r="A69" s="147" t="s">
        <v>4323</v>
      </c>
      <c r="B69" s="150">
        <v>0</v>
      </c>
    </row>
    <row r="70" spans="1:2">
      <c r="A70" s="147" t="s">
        <v>4189</v>
      </c>
      <c r="B70" s="150">
        <v>599.90118723720013</v>
      </c>
    </row>
    <row r="71" spans="1:2">
      <c r="A71" s="147" t="s">
        <v>4146</v>
      </c>
      <c r="B71" s="150">
        <v>124562.87679230422</v>
      </c>
    </row>
    <row r="72" spans="1:2">
      <c r="A72" s="147" t="s">
        <v>4075</v>
      </c>
      <c r="B72" s="150" t="s">
        <v>4696</v>
      </c>
    </row>
    <row r="73" spans="1:2">
      <c r="A73" s="147" t="s">
        <v>4166</v>
      </c>
      <c r="B73" s="150" t="s">
        <v>4696</v>
      </c>
    </row>
    <row r="74" spans="1:2">
      <c r="A74" s="147" t="s">
        <v>4153</v>
      </c>
      <c r="B74" s="150">
        <v>4668.7668797967535</v>
      </c>
    </row>
    <row r="75" spans="1:2">
      <c r="A75" s="147" t="s">
        <v>50</v>
      </c>
      <c r="B75" s="150" t="s">
        <v>4696</v>
      </c>
    </row>
    <row r="76" spans="1:2">
      <c r="A76" s="147" t="s">
        <v>4250</v>
      </c>
      <c r="B76" s="150" t="s">
        <v>4696</v>
      </c>
    </row>
    <row r="77" spans="1:2">
      <c r="A77" s="147" t="s">
        <v>1428</v>
      </c>
      <c r="B77" s="150">
        <v>2887.3826348760595</v>
      </c>
    </row>
    <row r="78" spans="1:2">
      <c r="A78" s="147" t="s">
        <v>4253</v>
      </c>
      <c r="B78" s="150">
        <v>477.16961533843011</v>
      </c>
    </row>
    <row r="79" spans="1:2">
      <c r="A79" s="147" t="s">
        <v>4076</v>
      </c>
      <c r="B79" s="150">
        <v>0</v>
      </c>
    </row>
    <row r="80" spans="1:2">
      <c r="A80" s="147" t="s">
        <v>1432</v>
      </c>
      <c r="B80" s="150">
        <v>0</v>
      </c>
    </row>
    <row r="81" spans="1:2">
      <c r="A81" s="147" t="s">
        <v>4255</v>
      </c>
      <c r="B81" s="150">
        <v>792.82128875251294</v>
      </c>
    </row>
    <row r="82" spans="1:2">
      <c r="A82" s="147" t="s">
        <v>4258</v>
      </c>
      <c r="B82" s="150">
        <v>0</v>
      </c>
    </row>
    <row r="83" spans="1:2">
      <c r="A83" s="147" t="s">
        <v>4259</v>
      </c>
      <c r="B83" s="150">
        <v>368.95396053760368</v>
      </c>
    </row>
    <row r="84" spans="1:2">
      <c r="A84" s="147" t="s">
        <v>4685</v>
      </c>
      <c r="B84" s="150">
        <v>2224502.9730034643</v>
      </c>
    </row>
    <row r="85" spans="1:2">
      <c r="A85" s="147" t="s">
        <v>4167</v>
      </c>
      <c r="B85" s="150">
        <v>4859.076381485721</v>
      </c>
    </row>
    <row r="86" spans="1:2">
      <c r="A86" s="147" t="s">
        <v>4169</v>
      </c>
      <c r="B86" s="150">
        <v>407.99558294252375</v>
      </c>
    </row>
    <row r="87" spans="1:2">
      <c r="A87" s="147" t="s">
        <v>3997</v>
      </c>
      <c r="B87" s="150">
        <v>25630.730513237544</v>
      </c>
    </row>
    <row r="88" spans="1:2">
      <c r="A88" s="147" t="s">
        <v>3998</v>
      </c>
      <c r="B88" s="150">
        <v>76913.008299891153</v>
      </c>
    </row>
    <row r="89" spans="1:2">
      <c r="A89" s="147" t="s">
        <v>4686</v>
      </c>
      <c r="B89" s="150">
        <v>0</v>
      </c>
    </row>
    <row r="90" spans="1:2">
      <c r="A90" s="147" t="s">
        <v>4000</v>
      </c>
      <c r="B90" s="150">
        <v>0</v>
      </c>
    </row>
    <row r="91" spans="1:2">
      <c r="A91" s="147" t="s">
        <v>4148</v>
      </c>
      <c r="B91" s="150">
        <v>16460.317649717814</v>
      </c>
    </row>
    <row r="92" spans="1:2">
      <c r="A92" s="147" t="s">
        <v>1451</v>
      </c>
      <c r="B92" s="150" t="s">
        <v>4696</v>
      </c>
    </row>
    <row r="93" spans="1:2">
      <c r="A93" s="147" t="s">
        <v>4001</v>
      </c>
      <c r="B93" s="150">
        <v>0</v>
      </c>
    </row>
    <row r="94" spans="1:2">
      <c r="A94" s="147" t="s">
        <v>4149</v>
      </c>
      <c r="B94" s="150">
        <v>203518.77873602646</v>
      </c>
    </row>
    <row r="95" spans="1:2">
      <c r="A95" s="147" t="s">
        <v>4261</v>
      </c>
      <c r="B95" s="150">
        <v>0</v>
      </c>
    </row>
    <row r="96" spans="1:2">
      <c r="A96" s="147" t="s">
        <v>4002</v>
      </c>
      <c r="B96" s="150">
        <v>613890.19833178399</v>
      </c>
    </row>
    <row r="97" spans="1:2">
      <c r="A97" s="147" t="s">
        <v>4003</v>
      </c>
      <c r="B97" s="150">
        <v>76220.616843371841</v>
      </c>
    </row>
    <row r="98" spans="1:2">
      <c r="A98" s="147" t="s">
        <v>4036</v>
      </c>
      <c r="B98" s="150">
        <v>1739.7692568440084</v>
      </c>
    </row>
    <row r="99" spans="1:2">
      <c r="A99" s="147" t="s">
        <v>4079</v>
      </c>
      <c r="B99" s="150">
        <v>0</v>
      </c>
    </row>
    <row r="100" spans="1:2">
      <c r="A100" s="147" t="s">
        <v>90</v>
      </c>
      <c r="B100" s="150">
        <v>0</v>
      </c>
    </row>
    <row r="101" spans="1:2">
      <c r="A101" s="147" t="s">
        <v>4338</v>
      </c>
      <c r="B101" s="150" t="s">
        <v>4696</v>
      </c>
    </row>
    <row r="102" spans="1:2">
      <c r="A102" s="147" t="s">
        <v>4700</v>
      </c>
      <c r="B102" s="150">
        <v>281684.77546228608</v>
      </c>
    </row>
    <row r="103" spans="1:2">
      <c r="A103" s="147" t="s">
        <v>4326</v>
      </c>
      <c r="B103" s="150" t="s">
        <v>4696</v>
      </c>
    </row>
    <row r="104" spans="1:2">
      <c r="A104" s="147" t="s">
        <v>4004</v>
      </c>
      <c r="B104" s="150">
        <v>0</v>
      </c>
    </row>
    <row r="105" spans="1:2">
      <c r="A105" s="147" t="s">
        <v>1464</v>
      </c>
      <c r="B105" s="150">
        <v>0</v>
      </c>
    </row>
    <row r="106" spans="1:2">
      <c r="A106" s="147" t="s">
        <v>4687</v>
      </c>
      <c r="B106" s="150">
        <v>1694.6492562957144</v>
      </c>
    </row>
    <row r="107" spans="1:2">
      <c r="A107" s="147" t="s">
        <v>4184</v>
      </c>
      <c r="B107" s="150">
        <v>0</v>
      </c>
    </row>
    <row r="108" spans="1:2">
      <c r="A108" s="147" t="s">
        <v>4006</v>
      </c>
      <c r="B108" s="150" t="s">
        <v>4696</v>
      </c>
    </row>
    <row r="109" spans="1:2">
      <c r="A109" s="147" t="s">
        <v>4129</v>
      </c>
      <c r="B109" s="150">
        <v>0</v>
      </c>
    </row>
    <row r="110" spans="1:2">
      <c r="A110" s="147" t="s">
        <v>4080</v>
      </c>
      <c r="B110" s="150">
        <v>0</v>
      </c>
    </row>
    <row r="111" spans="1:2">
      <c r="A111" s="147" t="s">
        <v>4688</v>
      </c>
      <c r="B111" s="150">
        <v>0</v>
      </c>
    </row>
    <row r="112" spans="1:2">
      <c r="A112" s="147" t="s">
        <v>4170</v>
      </c>
      <c r="B112" s="150">
        <v>0</v>
      </c>
    </row>
    <row r="113" spans="1:2">
      <c r="A113" s="147" t="s">
        <v>4186</v>
      </c>
      <c r="B113" s="150">
        <v>87.125190473157375</v>
      </c>
    </row>
    <row r="114" spans="1:2">
      <c r="A114" s="147" t="s">
        <v>4150</v>
      </c>
      <c r="B114" s="150">
        <v>1211.5380409267902</v>
      </c>
    </row>
    <row r="115" spans="1:2">
      <c r="A115" s="147" t="s">
        <v>4689</v>
      </c>
      <c r="B115" s="150">
        <v>246440.67207377483</v>
      </c>
    </row>
    <row r="116" spans="1:2">
      <c r="A116" s="147" t="s">
        <v>4333</v>
      </c>
      <c r="B116" s="150">
        <v>0</v>
      </c>
    </row>
    <row r="117" spans="1:2">
      <c r="A117" s="147" t="s">
        <v>4082</v>
      </c>
      <c r="B117" s="150">
        <v>3416.7335082905884</v>
      </c>
    </row>
    <row r="118" spans="1:2">
      <c r="A118" s="147" t="s">
        <v>4084</v>
      </c>
      <c r="B118" s="150">
        <v>0</v>
      </c>
    </row>
    <row r="119" spans="1:2">
      <c r="A119" s="147" t="s">
        <v>4008</v>
      </c>
      <c r="B119" s="150">
        <v>125584.44389875331</v>
      </c>
    </row>
    <row r="120" spans="1:2">
      <c r="A120" s="147" t="s">
        <v>4010</v>
      </c>
      <c r="B120" s="150" t="s">
        <v>4696</v>
      </c>
    </row>
    <row r="121" spans="1:2">
      <c r="A121" s="147" t="s">
        <v>4085</v>
      </c>
      <c r="B121" s="150">
        <v>0</v>
      </c>
    </row>
    <row r="122" spans="1:2">
      <c r="A122" s="147" t="s">
        <v>4172</v>
      </c>
      <c r="B122" s="150">
        <v>0</v>
      </c>
    </row>
    <row r="123" spans="1:2">
      <c r="A123" s="147" t="s">
        <v>4332</v>
      </c>
      <c r="B123" s="150">
        <v>32.55238095238095</v>
      </c>
    </row>
    <row r="124" spans="1:2">
      <c r="A124" s="147" t="s">
        <v>4086</v>
      </c>
      <c r="B124" s="150">
        <v>270.22825849285385</v>
      </c>
    </row>
    <row r="125" spans="1:2">
      <c r="A125" s="147" t="s">
        <v>4087</v>
      </c>
      <c r="B125" s="150">
        <v>15874.195144724556</v>
      </c>
    </row>
    <row r="126" spans="1:2">
      <c r="A126" s="147" t="s">
        <v>4136</v>
      </c>
      <c r="B126" s="150" t="s">
        <v>4696</v>
      </c>
    </row>
    <row r="127" spans="1:2">
      <c r="A127" s="147" t="s">
        <v>0</v>
      </c>
      <c r="B127" s="150">
        <v>2656.8691774724848</v>
      </c>
    </row>
    <row r="128" spans="1:2" ht="27">
      <c r="A128" s="147" t="s">
        <v>1571</v>
      </c>
      <c r="B128" s="150">
        <v>0</v>
      </c>
    </row>
    <row r="129" spans="1:2">
      <c r="A129" s="147" t="s">
        <v>4330</v>
      </c>
      <c r="B129" s="150">
        <v>0</v>
      </c>
    </row>
    <row r="130" spans="1:2">
      <c r="A130" s="147" t="s">
        <v>4173</v>
      </c>
      <c r="B130" s="150">
        <v>0</v>
      </c>
    </row>
    <row r="131" spans="1:2">
      <c r="A131" s="147" t="s">
        <v>4011</v>
      </c>
      <c r="B131" s="150">
        <v>2474.5679012345677</v>
      </c>
    </row>
    <row r="132" spans="1:2">
      <c r="A132" s="147" t="s">
        <v>1580</v>
      </c>
      <c r="B132" s="150" t="s">
        <v>4696</v>
      </c>
    </row>
    <row r="133" spans="1:2">
      <c r="A133" s="147" t="s">
        <v>4088</v>
      </c>
      <c r="B133" s="150" t="s">
        <v>4696</v>
      </c>
    </row>
    <row r="134" spans="1:2">
      <c r="A134" s="147" t="s">
        <v>4090</v>
      </c>
      <c r="B134" s="150">
        <v>0</v>
      </c>
    </row>
    <row r="135" spans="1:2">
      <c r="A135" s="147" t="s">
        <v>3992</v>
      </c>
      <c r="B135" s="150">
        <v>40721.820050810624</v>
      </c>
    </row>
    <row r="136" spans="1:2">
      <c r="A136" s="147" t="s">
        <v>4091</v>
      </c>
      <c r="B136" s="150">
        <v>0</v>
      </c>
    </row>
    <row r="137" spans="1:2">
      <c r="A137" s="147" t="s">
        <v>4012</v>
      </c>
      <c r="B137" s="150">
        <v>10905.307151864528</v>
      </c>
    </row>
    <row r="138" spans="1:2">
      <c r="A138" s="147" t="s">
        <v>4152</v>
      </c>
      <c r="B138" s="150">
        <v>37094.854102692523</v>
      </c>
    </row>
    <row r="139" spans="1:2" ht="27">
      <c r="A139" s="147" t="s">
        <v>1588</v>
      </c>
      <c r="B139" s="150">
        <v>0</v>
      </c>
    </row>
    <row r="140" spans="1:2">
      <c r="A140" s="147" t="s">
        <v>70</v>
      </c>
      <c r="B140" s="150">
        <v>0</v>
      </c>
    </row>
    <row r="141" spans="1:2">
      <c r="A141" s="147" t="s">
        <v>133</v>
      </c>
      <c r="B141" s="150">
        <v>85446.849584386437</v>
      </c>
    </row>
    <row r="142" spans="1:2">
      <c r="A142" s="147" t="s">
        <v>4</v>
      </c>
      <c r="B142" s="150">
        <v>67.8001766309565</v>
      </c>
    </row>
    <row r="143" spans="1:2">
      <c r="A143" s="147" t="s">
        <v>4092</v>
      </c>
      <c r="B143" s="150">
        <v>0</v>
      </c>
    </row>
    <row r="144" spans="1:2">
      <c r="A144" s="147" t="s">
        <v>4093</v>
      </c>
      <c r="B144" s="150">
        <v>0</v>
      </c>
    </row>
    <row r="145" spans="1:2" ht="27">
      <c r="A145" s="147" t="s">
        <v>1595</v>
      </c>
      <c r="B145" s="150">
        <v>19232.370135135134</v>
      </c>
    </row>
    <row r="146" spans="1:2">
      <c r="A146" s="147" t="s">
        <v>4174</v>
      </c>
      <c r="B146" s="150">
        <v>6971.0880639004818</v>
      </c>
    </row>
    <row r="147" spans="1:2">
      <c r="A147" s="147" t="s">
        <v>4013</v>
      </c>
      <c r="B147" s="150">
        <v>0</v>
      </c>
    </row>
    <row r="148" spans="1:2">
      <c r="A148" s="147" t="s">
        <v>4014</v>
      </c>
      <c r="B148" s="150" t="s">
        <v>4696</v>
      </c>
    </row>
    <row r="149" spans="1:2">
      <c r="A149" s="147" t="s">
        <v>100</v>
      </c>
      <c r="B149" s="150">
        <v>0</v>
      </c>
    </row>
    <row r="150" spans="1:2">
      <c r="A150" s="147" t="s">
        <v>5</v>
      </c>
      <c r="B150" s="150">
        <v>13402.198362912166</v>
      </c>
    </row>
    <row r="151" spans="1:2">
      <c r="A151" s="147" t="s">
        <v>4337</v>
      </c>
      <c r="B151" s="150">
        <v>367.85854695178642</v>
      </c>
    </row>
    <row r="152" spans="1:2">
      <c r="A152" s="147" t="s">
        <v>7</v>
      </c>
      <c r="B152" s="150">
        <v>811.58717325298687</v>
      </c>
    </row>
    <row r="153" spans="1:2">
      <c r="A153" s="147" t="s">
        <v>8</v>
      </c>
      <c r="B153" s="150">
        <v>2682.6170941151718</v>
      </c>
    </row>
    <row r="154" spans="1:2">
      <c r="A154" s="147" t="s">
        <v>4016</v>
      </c>
      <c r="B154" s="150">
        <v>43672.462035587188</v>
      </c>
    </row>
    <row r="155" spans="1:2">
      <c r="A155" s="147" t="s">
        <v>4175</v>
      </c>
      <c r="B155" s="150">
        <v>784.61372997416845</v>
      </c>
    </row>
    <row r="156" spans="1:2">
      <c r="A156" s="147" t="s">
        <v>4154</v>
      </c>
      <c r="B156" s="150">
        <v>3224.8472106245549</v>
      </c>
    </row>
    <row r="157" spans="1:2">
      <c r="A157" s="147" t="s">
        <v>11</v>
      </c>
      <c r="B157" s="150">
        <v>0</v>
      </c>
    </row>
    <row r="158" spans="1:2">
      <c r="A158" s="147" t="s">
        <v>4017</v>
      </c>
      <c r="B158" s="150">
        <v>0</v>
      </c>
    </row>
    <row r="159" spans="1:2">
      <c r="A159" s="147" t="s">
        <v>4176</v>
      </c>
      <c r="B159" s="150">
        <v>2137.9008160187541</v>
      </c>
    </row>
    <row r="160" spans="1:2">
      <c r="A160" s="147" t="s">
        <v>4339</v>
      </c>
      <c r="B160" s="150">
        <v>0</v>
      </c>
    </row>
    <row r="161" spans="1:2">
      <c r="A161" s="147" t="s">
        <v>4098</v>
      </c>
      <c r="B161" s="150">
        <v>0</v>
      </c>
    </row>
    <row r="162" spans="1:2">
      <c r="A162" s="147" t="s">
        <v>89</v>
      </c>
      <c r="B162" s="150">
        <v>113.91989451129058</v>
      </c>
    </row>
    <row r="163" spans="1:2">
      <c r="A163" s="147" t="s">
        <v>1614</v>
      </c>
      <c r="B163" s="150">
        <v>0</v>
      </c>
    </row>
    <row r="164" spans="1:2" ht="27">
      <c r="A164" s="147" t="s">
        <v>4690</v>
      </c>
      <c r="B164" s="150">
        <v>0</v>
      </c>
    </row>
    <row r="165" spans="1:2">
      <c r="A165" s="147" t="s">
        <v>1618</v>
      </c>
      <c r="B165" s="150">
        <v>0</v>
      </c>
    </row>
    <row r="166" spans="1:2">
      <c r="A166" s="147" t="s">
        <v>4102</v>
      </c>
      <c r="B166" s="150">
        <v>0</v>
      </c>
    </row>
    <row r="167" spans="1:2">
      <c r="A167" s="147" t="s">
        <v>746</v>
      </c>
      <c r="B167" s="150" t="s">
        <v>4696</v>
      </c>
    </row>
    <row r="168" spans="1:2">
      <c r="A168" s="147" t="s">
        <v>4104</v>
      </c>
      <c r="B168" s="150" t="s">
        <v>4696</v>
      </c>
    </row>
    <row r="169" spans="1:2">
      <c r="A169" s="147" t="s">
        <v>4106</v>
      </c>
      <c r="B169" s="150">
        <v>0</v>
      </c>
    </row>
    <row r="170" spans="1:2">
      <c r="A170" s="147" t="s">
        <v>4019</v>
      </c>
      <c r="B170" s="150">
        <v>497929.14991063648</v>
      </c>
    </row>
    <row r="171" spans="1:2">
      <c r="A171" s="147" t="s">
        <v>4344</v>
      </c>
      <c r="B171" s="150">
        <v>1034.2012716150475</v>
      </c>
    </row>
    <row r="172" spans="1:2">
      <c r="A172" s="147" t="s">
        <v>4203</v>
      </c>
      <c r="B172" s="150">
        <v>0</v>
      </c>
    </row>
    <row r="173" spans="1:2">
      <c r="A173" s="147" t="s">
        <v>4340</v>
      </c>
      <c r="B173" s="150">
        <v>395.60130403284228</v>
      </c>
    </row>
    <row r="174" spans="1:2">
      <c r="A174" s="147" t="s">
        <v>4108</v>
      </c>
      <c r="B174" s="150" t="s">
        <v>4696</v>
      </c>
    </row>
    <row r="175" spans="1:2">
      <c r="A175" s="147" t="s">
        <v>4691</v>
      </c>
      <c r="B175" s="150">
        <v>0</v>
      </c>
    </row>
    <row r="176" spans="1:2">
      <c r="A176" s="147" t="s">
        <v>4155</v>
      </c>
      <c r="B176" s="150">
        <v>144204.61846472957</v>
      </c>
    </row>
    <row r="177" spans="1:2">
      <c r="A177" s="147" t="s">
        <v>4692</v>
      </c>
      <c r="B177" s="150">
        <v>315.54770500257865</v>
      </c>
    </row>
    <row r="178" spans="1:2" ht="27">
      <c r="A178" s="147" t="s">
        <v>1634</v>
      </c>
      <c r="B178" s="150">
        <v>0</v>
      </c>
    </row>
    <row r="179" spans="1:2">
      <c r="A179" s="147" t="s">
        <v>1636</v>
      </c>
      <c r="B179" s="150">
        <v>7.8731631863882443</v>
      </c>
    </row>
    <row r="180" spans="1:2" ht="27">
      <c r="A180" s="147" t="s">
        <v>1638</v>
      </c>
      <c r="B180" s="150">
        <v>0</v>
      </c>
    </row>
    <row r="181" spans="1:2">
      <c r="A181" s="147" t="s">
        <v>4114</v>
      </c>
      <c r="B181" s="150">
        <v>546.95765172679478</v>
      </c>
    </row>
    <row r="182" spans="1:2">
      <c r="A182" s="147" t="s">
        <v>23</v>
      </c>
      <c r="B182" s="150">
        <v>4257.1941796287001</v>
      </c>
    </row>
    <row r="183" spans="1:2">
      <c r="A183" s="147" t="s">
        <v>4132</v>
      </c>
      <c r="B183" s="150">
        <v>0</v>
      </c>
    </row>
    <row r="184" spans="1:2">
      <c r="A184" s="147" t="s">
        <v>4180</v>
      </c>
      <c r="B184" s="150">
        <v>17033.56350130725</v>
      </c>
    </row>
    <row r="185" spans="1:2">
      <c r="A185" s="147" t="s">
        <v>4181</v>
      </c>
      <c r="B185" s="150">
        <v>8443.8860192162247</v>
      </c>
    </row>
    <row r="186" spans="1:2" ht="27">
      <c r="A186" s="147" t="s">
        <v>4345</v>
      </c>
      <c r="B186" s="150">
        <v>0</v>
      </c>
    </row>
    <row r="187" spans="1:2">
      <c r="A187" s="147" t="s">
        <v>4347</v>
      </c>
      <c r="B187" s="150">
        <v>0</v>
      </c>
    </row>
    <row r="188" spans="1:2">
      <c r="A188" s="147" t="s">
        <v>4115</v>
      </c>
      <c r="B188" s="150">
        <v>0</v>
      </c>
    </row>
    <row r="189" spans="1:2">
      <c r="A189" s="147" t="s">
        <v>4023</v>
      </c>
      <c r="B189" s="150">
        <v>376487.1641636446</v>
      </c>
    </row>
    <row r="190" spans="1:2">
      <c r="A190" s="147" t="s">
        <v>1651</v>
      </c>
      <c r="B190" s="150">
        <v>0</v>
      </c>
    </row>
    <row r="191" spans="1:2">
      <c r="A191" s="147" t="s">
        <v>4117</v>
      </c>
      <c r="B191" s="150">
        <v>0</v>
      </c>
    </row>
    <row r="192" spans="1:2">
      <c r="A192" s="147" t="s">
        <v>82</v>
      </c>
      <c r="B192" s="150">
        <v>26.621004566210043</v>
      </c>
    </row>
    <row r="193" spans="1:2" ht="27">
      <c r="A193" s="147" t="s">
        <v>1655</v>
      </c>
      <c r="B193" s="150">
        <v>0</v>
      </c>
    </row>
    <row r="194" spans="1:2">
      <c r="A194" s="147" t="s">
        <v>4118</v>
      </c>
      <c r="B194" s="150">
        <v>0</v>
      </c>
    </row>
    <row r="195" spans="1:2">
      <c r="A195" s="147" t="s">
        <v>4024</v>
      </c>
      <c r="B195" s="150">
        <v>1657.0049532506205</v>
      </c>
    </row>
    <row r="196" spans="1:2">
      <c r="A196" s="147" t="s">
        <v>4042</v>
      </c>
      <c r="B196" s="150">
        <v>0</v>
      </c>
    </row>
    <row r="197" spans="1:2" ht="27">
      <c r="A197" s="147" t="s">
        <v>4346</v>
      </c>
      <c r="B197" s="150" t="s">
        <v>4696</v>
      </c>
    </row>
    <row r="198" spans="1:2">
      <c r="A198" s="147" t="s">
        <v>91</v>
      </c>
      <c r="B198" s="150" t="s">
        <v>4696</v>
      </c>
    </row>
    <row r="199" spans="1:2">
      <c r="A199" s="147" t="s">
        <v>4120</v>
      </c>
      <c r="B199" s="150">
        <v>0</v>
      </c>
    </row>
    <row r="200" spans="1:2">
      <c r="A200" s="147" t="s">
        <v>4198</v>
      </c>
      <c r="B200" s="150">
        <v>0</v>
      </c>
    </row>
    <row r="201" spans="1:2" ht="27">
      <c r="A201" s="147" t="s">
        <v>4308</v>
      </c>
      <c r="B201" s="150">
        <v>0</v>
      </c>
    </row>
    <row r="202" spans="1:2">
      <c r="A202" s="147" t="s">
        <v>4144</v>
      </c>
      <c r="B202" s="150">
        <v>100958.64179801356</v>
      </c>
    </row>
    <row r="203" spans="1:2">
      <c r="A203" s="147" t="s">
        <v>48</v>
      </c>
      <c r="B203" s="150">
        <v>1736313.6500737434</v>
      </c>
    </row>
    <row r="204" spans="1:2">
      <c r="A204" s="147" t="s">
        <v>29</v>
      </c>
      <c r="B204" s="150">
        <v>19.922245471004672</v>
      </c>
    </row>
    <row r="205" spans="1:2">
      <c r="A205" s="147" t="s">
        <v>4348</v>
      </c>
      <c r="B205" s="150">
        <v>0</v>
      </c>
    </row>
    <row r="206" spans="1:2">
      <c r="A206" s="147" t="s">
        <v>71</v>
      </c>
      <c r="B206" s="150">
        <v>0</v>
      </c>
    </row>
    <row r="207" spans="1:2">
      <c r="A207" s="147" t="s">
        <v>1670</v>
      </c>
      <c r="B207" s="150">
        <v>9299.7479346175842</v>
      </c>
    </row>
    <row r="208" spans="1:2">
      <c r="A208" s="147" t="s">
        <v>4028</v>
      </c>
      <c r="B208" s="150" t="s">
        <v>4696</v>
      </c>
    </row>
    <row r="209" spans="1:2" ht="27">
      <c r="A209" s="147" t="s">
        <v>1673</v>
      </c>
      <c r="B209" s="150">
        <v>0</v>
      </c>
    </row>
    <row r="210" spans="1:2">
      <c r="A210" s="147" t="s">
        <v>1675</v>
      </c>
      <c r="B210" s="150">
        <v>0</v>
      </c>
    </row>
    <row r="211" spans="1:2">
      <c r="A211" s="147" t="s">
        <v>4349</v>
      </c>
      <c r="B211" s="150">
        <v>0</v>
      </c>
    </row>
    <row r="212" spans="1:2">
      <c r="A212" s="147" t="s">
        <v>4125</v>
      </c>
      <c r="B212" s="150">
        <v>418.37369194845633</v>
      </c>
    </row>
    <row r="213" spans="1:2">
      <c r="A213" s="147" t="s">
        <v>4127</v>
      </c>
      <c r="B213" s="150">
        <v>0</v>
      </c>
    </row>
    <row r="214" spans="1:2">
      <c r="A214" s="148" t="s">
        <v>4693</v>
      </c>
      <c r="B214" s="151">
        <v>106831.25618761698</v>
      </c>
    </row>
    <row r="215" spans="1:2">
      <c r="A215" s="148" t="s">
        <v>4694</v>
      </c>
      <c r="B215" s="151" t="s">
        <v>4696</v>
      </c>
    </row>
    <row r="216" spans="1:2">
      <c r="A216" s="149" t="s">
        <v>4695</v>
      </c>
      <c r="B216" s="152">
        <v>8344725.763412049</v>
      </c>
    </row>
  </sheetData>
  <phoneticPr fontId="8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pane xSplit="1" ySplit="2" topLeftCell="B3" activePane="bottomRight" state="frozen"/>
      <selection pane="topRight" activeCell="B1" sqref="B1"/>
      <selection pane="bottomLeft" activeCell="A5" sqref="A5"/>
      <selection pane="bottomRight" activeCell="C2" sqref="C2:E2"/>
    </sheetView>
  </sheetViews>
  <sheetFormatPr defaultColWidth="10" defaultRowHeight="12.75"/>
  <cols>
    <col min="1" max="1" width="28.125" style="97" customWidth="1"/>
    <col min="2" max="5" width="10" style="97" customWidth="1"/>
    <col min="6" max="16384" width="10" style="97"/>
  </cols>
  <sheetData>
    <row r="1" spans="1:11" ht="34.5" customHeight="1">
      <c r="A1" s="95" t="s">
        <v>1474</v>
      </c>
      <c r="B1" s="96"/>
      <c r="C1" s="96"/>
      <c r="D1" s="96" t="s">
        <v>1475</v>
      </c>
      <c r="E1" s="96"/>
    </row>
    <row r="2" spans="1:11">
      <c r="A2" s="98"/>
      <c r="B2" s="101" t="s">
        <v>1476</v>
      </c>
      <c r="C2" s="115" t="s">
        <v>4266</v>
      </c>
      <c r="D2" s="115" t="s">
        <v>4267</v>
      </c>
      <c r="E2" s="115" t="s">
        <v>4268</v>
      </c>
      <c r="I2" s="115" t="s">
        <v>4266</v>
      </c>
      <c r="J2" s="115" t="s">
        <v>4267</v>
      </c>
      <c r="K2" s="115" t="s">
        <v>4268</v>
      </c>
    </row>
    <row r="3" spans="1:11" s="100" customFormat="1">
      <c r="A3" s="97">
        <v>1975</v>
      </c>
      <c r="B3" s="99">
        <f t="shared" ref="B3:B8" si="0">SUM(C3:E3)</f>
        <v>293496.49052307568</v>
      </c>
      <c r="C3" s="99">
        <v>121659.96020417166</v>
      </c>
      <c r="D3" s="99">
        <v>74954.642050410592</v>
      </c>
      <c r="E3" s="99">
        <v>96881.888268493421</v>
      </c>
      <c r="H3" s="97">
        <v>1975</v>
      </c>
      <c r="I3" s="102">
        <f t="shared" ref="I3:K8" si="1">C3/$B3</f>
        <v>0.41451930136318388</v>
      </c>
      <c r="J3" s="102">
        <f t="shared" si="1"/>
        <v>0.25538513907551275</v>
      </c>
      <c r="K3" s="102">
        <f t="shared" si="1"/>
        <v>0.33009555956130332</v>
      </c>
    </row>
    <row r="4" spans="1:11">
      <c r="A4" s="97">
        <v>1980</v>
      </c>
      <c r="B4" s="99">
        <f t="shared" si="0"/>
        <v>355640.76457176276</v>
      </c>
      <c r="C4" s="99">
        <v>131799.50000801589</v>
      </c>
      <c r="D4" s="99">
        <v>81443.637569508137</v>
      </c>
      <c r="E4" s="99">
        <v>142397.6269942387</v>
      </c>
      <c r="H4" s="97">
        <v>1980</v>
      </c>
      <c r="I4" s="102">
        <f t="shared" si="1"/>
        <v>0.37059728000168779</v>
      </c>
      <c r="J4" s="102">
        <f t="shared" si="1"/>
        <v>0.22900534945024301</v>
      </c>
      <c r="K4" s="102">
        <f t="shared" si="1"/>
        <v>0.40039737054806912</v>
      </c>
    </row>
    <row r="5" spans="1:11">
      <c r="A5" s="97">
        <v>1985</v>
      </c>
      <c r="B5" s="99">
        <f t="shared" si="0"/>
        <v>514636.06113663811</v>
      </c>
      <c r="C5" s="99">
        <v>184724.44268125389</v>
      </c>
      <c r="D5" s="99">
        <v>117435.59423223858</v>
      </c>
      <c r="E5" s="99">
        <v>212476.02422314562</v>
      </c>
      <c r="H5" s="97">
        <v>1985</v>
      </c>
      <c r="I5" s="102">
        <f t="shared" si="1"/>
        <v>0.35894189434231805</v>
      </c>
      <c r="J5" s="102">
        <f t="shared" si="1"/>
        <v>0.22819153786632709</v>
      </c>
      <c r="K5" s="102">
        <f t="shared" si="1"/>
        <v>0.41286656779135483</v>
      </c>
    </row>
    <row r="6" spans="1:11">
      <c r="A6" s="97">
        <v>1990</v>
      </c>
      <c r="B6" s="99">
        <f t="shared" si="0"/>
        <v>714331.36122018448</v>
      </c>
      <c r="C6" s="99">
        <v>240914.06272402933</v>
      </c>
      <c r="D6" s="99">
        <v>159600.96748118164</v>
      </c>
      <c r="E6" s="99">
        <v>313816.33101497358</v>
      </c>
      <c r="H6" s="97">
        <v>1990</v>
      </c>
      <c r="I6" s="102">
        <f t="shared" si="1"/>
        <v>0.33725813509365205</v>
      </c>
      <c r="J6" s="102">
        <f t="shared" si="1"/>
        <v>0.22342707620810515</v>
      </c>
      <c r="K6" s="102">
        <f t="shared" si="1"/>
        <v>0.43931478869824292</v>
      </c>
    </row>
    <row r="7" spans="1:11">
      <c r="A7" s="97">
        <v>1995</v>
      </c>
      <c r="B7" s="99">
        <f t="shared" si="0"/>
        <v>935457.85855114344</v>
      </c>
      <c r="C7" s="99">
        <v>318924.54063876363</v>
      </c>
      <c r="D7" s="99">
        <v>145009.41529466445</v>
      </c>
      <c r="E7" s="99">
        <v>471523.9026177153</v>
      </c>
      <c r="H7" s="97">
        <v>1995</v>
      </c>
      <c r="I7" s="102">
        <f t="shared" si="1"/>
        <v>0.34092881653987128</v>
      </c>
      <c r="J7" s="102">
        <f t="shared" si="1"/>
        <v>0.15501437501338439</v>
      </c>
      <c r="K7" s="102">
        <f t="shared" si="1"/>
        <v>0.50405680844674428</v>
      </c>
    </row>
    <row r="8" spans="1:11">
      <c r="A8" s="97">
        <v>2000</v>
      </c>
      <c r="B8" s="99">
        <f t="shared" si="0"/>
        <v>1326543.2037805771</v>
      </c>
      <c r="C8" s="99">
        <v>350807.82889812655</v>
      </c>
      <c r="D8" s="99">
        <v>271146.73583428102</v>
      </c>
      <c r="E8" s="99">
        <v>704588.6390481696</v>
      </c>
      <c r="H8" s="97">
        <v>2000</v>
      </c>
      <c r="I8" s="102">
        <f t="shared" si="1"/>
        <v>0.26445262234832839</v>
      </c>
      <c r="J8" s="102">
        <f t="shared" si="1"/>
        <v>0.20440098374597024</v>
      </c>
      <c r="K8" s="102">
        <f t="shared" si="1"/>
        <v>0.53114639390570151</v>
      </c>
    </row>
  </sheetData>
  <phoneticPr fontId="5" type="noConversion"/>
  <pageMargins left="0.75" right="0.75" top="1" bottom="1" header="0.4921259845" footer="0.4921259845"/>
  <pageSetup paperSize="9" orientation="portrait" verticalDpi="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showGridLines="0" topLeftCell="A4" workbookViewId="0">
      <selection activeCell="F29" sqref="F29"/>
    </sheetView>
  </sheetViews>
  <sheetFormatPr defaultRowHeight="14.25"/>
  <cols>
    <col min="1" max="1" width="36" style="105" customWidth="1"/>
    <col min="2" max="2" width="18.375" style="105" customWidth="1"/>
    <col min="3" max="3" width="7.5" style="105" hidden="1" customWidth="1"/>
    <col min="4" max="4" width="13.875" style="105" hidden="1" customWidth="1"/>
    <col min="5" max="16384" width="9" style="105"/>
  </cols>
  <sheetData>
    <row r="1" spans="1:4" ht="28.5">
      <c r="A1" s="103" t="s">
        <v>1477</v>
      </c>
      <c r="B1" s="104"/>
      <c r="C1" s="104"/>
      <c r="D1" s="104"/>
    </row>
    <row r="2" spans="1:4">
      <c r="A2" s="106" t="s">
        <v>1478</v>
      </c>
      <c r="B2" s="104"/>
      <c r="C2" s="104"/>
      <c r="D2" s="104"/>
    </row>
    <row r="3" spans="1:4">
      <c r="A3" s="107" t="s">
        <v>1479</v>
      </c>
      <c r="B3" s="108"/>
      <c r="C3" s="108" t="s">
        <v>1480</v>
      </c>
      <c r="D3" s="108" t="s">
        <v>1481</v>
      </c>
    </row>
    <row r="4" spans="1:4">
      <c r="A4" s="109" t="s">
        <v>1482</v>
      </c>
      <c r="B4" s="114">
        <v>9.16</v>
      </c>
      <c r="C4" s="110" t="s">
        <v>1483</v>
      </c>
      <c r="D4" s="110" t="s">
        <v>1484</v>
      </c>
    </row>
    <row r="5" spans="1:4">
      <c r="A5" s="109" t="s">
        <v>1485</v>
      </c>
      <c r="B5" s="114">
        <v>14.19</v>
      </c>
      <c r="C5" s="110" t="s">
        <v>1486</v>
      </c>
      <c r="D5" s="110" t="s">
        <v>1487</v>
      </c>
    </row>
    <row r="6" spans="1:4">
      <c r="A6" s="109" t="s">
        <v>1488</v>
      </c>
      <c r="B6" s="114">
        <v>19.559999999999999</v>
      </c>
      <c r="C6" s="110" t="s">
        <v>3363</v>
      </c>
      <c r="D6" s="110" t="s">
        <v>1489</v>
      </c>
    </row>
    <row r="7" spans="1:4">
      <c r="A7" s="109" t="s">
        <v>1490</v>
      </c>
      <c r="B7" s="114">
        <v>22.44</v>
      </c>
      <c r="C7" s="110" t="s">
        <v>1491</v>
      </c>
      <c r="D7" s="110" t="s">
        <v>1492</v>
      </c>
    </row>
    <row r="8" spans="1:4">
      <c r="A8" s="109" t="s">
        <v>1493</v>
      </c>
      <c r="B8" s="114">
        <v>23.14</v>
      </c>
      <c r="C8" s="110" t="s">
        <v>1494</v>
      </c>
      <c r="D8" s="110" t="s">
        <v>1495</v>
      </c>
    </row>
    <row r="9" spans="1:4">
      <c r="A9" s="109" t="s">
        <v>1496</v>
      </c>
      <c r="B9" s="114">
        <v>31.94</v>
      </c>
      <c r="C9" s="110" t="s">
        <v>1497</v>
      </c>
      <c r="D9" s="110" t="s">
        <v>1498</v>
      </c>
    </row>
    <row r="10" spans="1:4">
      <c r="A10" s="109" t="s">
        <v>1499</v>
      </c>
      <c r="B10" s="114">
        <v>33.93</v>
      </c>
      <c r="C10" s="110" t="s">
        <v>1500</v>
      </c>
      <c r="D10" s="110" t="s">
        <v>1501</v>
      </c>
    </row>
    <row r="11" spans="1:4">
      <c r="A11" s="109" t="s">
        <v>3397</v>
      </c>
      <c r="B11" s="114">
        <v>34.869999999999997</v>
      </c>
      <c r="C11" s="110" t="s">
        <v>1502</v>
      </c>
      <c r="D11" s="110" t="s">
        <v>1503</v>
      </c>
    </row>
    <row r="12" spans="1:4">
      <c r="A12" s="109" t="s">
        <v>1504</v>
      </c>
      <c r="B12" s="114">
        <v>43.66</v>
      </c>
      <c r="C12" s="110" t="s">
        <v>1505</v>
      </c>
      <c r="D12" s="110" t="s">
        <v>1506</v>
      </c>
    </row>
    <row r="13" spans="1:4">
      <c r="A13" s="109" t="s">
        <v>1507</v>
      </c>
      <c r="B13" s="114">
        <v>110.08</v>
      </c>
      <c r="C13" s="110" t="s">
        <v>1508</v>
      </c>
      <c r="D13" s="110" t="s">
        <v>1509</v>
      </c>
    </row>
    <row r="14" spans="1:4">
      <c r="A14" s="109" t="s">
        <v>2279</v>
      </c>
      <c r="B14" s="114">
        <v>275.14999999999998</v>
      </c>
      <c r="C14" s="110" t="s">
        <v>1510</v>
      </c>
      <c r="D14" s="110" t="s">
        <v>1511</v>
      </c>
    </row>
    <row r="15" spans="1:4">
      <c r="A15" s="109" t="s">
        <v>2280</v>
      </c>
      <c r="B15" s="114">
        <v>337.67</v>
      </c>
      <c r="C15" s="110" t="s">
        <v>1512</v>
      </c>
      <c r="D15" s="110" t="s">
        <v>1513</v>
      </c>
    </row>
    <row r="16" spans="1:4">
      <c r="A16" s="109" t="s">
        <v>2281</v>
      </c>
      <c r="B16" s="114">
        <v>375.21</v>
      </c>
      <c r="C16" s="110" t="s">
        <v>1514</v>
      </c>
      <c r="D16" s="110" t="s">
        <v>1515</v>
      </c>
    </row>
    <row r="17" spans="1:4">
      <c r="A17" s="109" t="s">
        <v>2936</v>
      </c>
      <c r="B17" s="114">
        <v>417.26</v>
      </c>
      <c r="C17" s="110" t="s">
        <v>1516</v>
      </c>
      <c r="D17" s="110" t="s">
        <v>1517</v>
      </c>
    </row>
    <row r="18" spans="1:4">
      <c r="A18" s="109" t="s">
        <v>2937</v>
      </c>
      <c r="B18" s="114">
        <v>452.57</v>
      </c>
      <c r="C18" s="110" t="s">
        <v>1518</v>
      </c>
      <c r="D18" s="110" t="s">
        <v>1519</v>
      </c>
    </row>
    <row r="19" spans="1:4">
      <c r="A19" s="109" t="s">
        <v>2938</v>
      </c>
      <c r="B19" s="114">
        <v>454.63</v>
      </c>
      <c r="C19" s="110" t="s">
        <v>1520</v>
      </c>
      <c r="D19" s="110" t="s">
        <v>1521</v>
      </c>
    </row>
    <row r="20" spans="1:4">
      <c r="A20" s="109" t="s">
        <v>2939</v>
      </c>
      <c r="B20" s="114">
        <v>403.19</v>
      </c>
      <c r="C20" s="110" t="s">
        <v>1522</v>
      </c>
      <c r="D20" s="110" t="s">
        <v>1523</v>
      </c>
    </row>
    <row r="21" spans="1:4">
      <c r="A21" s="109" t="s">
        <v>2803</v>
      </c>
      <c r="B21" s="114">
        <v>407.15</v>
      </c>
      <c r="C21" s="110" t="s">
        <v>1524</v>
      </c>
      <c r="D21" s="110" t="s">
        <v>1525</v>
      </c>
    </row>
    <row r="22" spans="1:4">
      <c r="A22" s="109" t="s">
        <v>3467</v>
      </c>
      <c r="B22" s="114">
        <v>468.78</v>
      </c>
      <c r="C22" s="110" t="s">
        <v>1526</v>
      </c>
      <c r="D22" s="110" t="s">
        <v>1527</v>
      </c>
    </row>
    <row r="23" spans="1:4">
      <c r="A23" s="109" t="s">
        <v>3245</v>
      </c>
      <c r="B23" s="114">
        <v>527.42999999999995</v>
      </c>
      <c r="C23" s="110" t="s">
        <v>1528</v>
      </c>
      <c r="D23" s="110" t="s">
        <v>1529</v>
      </c>
    </row>
    <row r="24" spans="1:4">
      <c r="A24" s="109" t="s">
        <v>3246</v>
      </c>
      <c r="B24" s="114">
        <v>535.04999999999995</v>
      </c>
      <c r="C24" s="110" t="s">
        <v>1530</v>
      </c>
      <c r="D24" s="110" t="s">
        <v>1531</v>
      </c>
    </row>
    <row r="25" spans="1:4">
      <c r="A25" s="109" t="s">
        <v>2822</v>
      </c>
      <c r="B25" s="114">
        <v>606.29999999999995</v>
      </c>
      <c r="C25" s="110" t="s">
        <v>1532</v>
      </c>
      <c r="D25" s="110" t="s">
        <v>1533</v>
      </c>
    </row>
    <row r="26" spans="1:4">
      <c r="A26" s="109" t="s">
        <v>2823</v>
      </c>
      <c r="B26" s="114">
        <v>724.06</v>
      </c>
      <c r="C26" s="110" t="s">
        <v>1534</v>
      </c>
      <c r="D26" s="110" t="s">
        <v>1535</v>
      </c>
    </row>
    <row r="27" spans="1:4">
      <c r="A27" s="109" t="s">
        <v>2668</v>
      </c>
      <c r="B27" s="114">
        <v>727.15</v>
      </c>
      <c r="C27" s="110" t="s">
        <v>1536</v>
      </c>
      <c r="D27" s="110" t="s">
        <v>1537</v>
      </c>
    </row>
    <row r="28" spans="1:4">
      <c r="A28" s="109" t="s">
        <v>2669</v>
      </c>
      <c r="B28" s="114">
        <v>835.21</v>
      </c>
      <c r="C28" s="110" t="s">
        <v>1538</v>
      </c>
      <c r="D28" s="110" t="s">
        <v>1539</v>
      </c>
    </row>
    <row r="29" spans="1:4" ht="15.75">
      <c r="A29" s="109" t="s">
        <v>1540</v>
      </c>
      <c r="B29" s="114">
        <v>924</v>
      </c>
      <c r="C29" s="112" t="s">
        <v>1541</v>
      </c>
      <c r="D29" s="112" t="s">
        <v>1541</v>
      </c>
    </row>
    <row r="30" spans="1:4" ht="15.75">
      <c r="A30" s="109" t="s">
        <v>1542</v>
      </c>
      <c r="B30" s="114">
        <v>900.3</v>
      </c>
      <c r="C30" s="112" t="s">
        <v>1541</v>
      </c>
      <c r="D30" s="112" t="s">
        <v>1541</v>
      </c>
    </row>
    <row r="31" spans="1:4">
      <c r="A31" s="113" t="s">
        <v>1543</v>
      </c>
      <c r="B31" s="111" t="s">
        <v>1546</v>
      </c>
      <c r="C31" s="110" t="s">
        <v>1544</v>
      </c>
      <c r="D31" s="110" t="s">
        <v>1545</v>
      </c>
    </row>
    <row r="32" spans="1:4">
      <c r="A32" s="106" t="s">
        <v>1547</v>
      </c>
      <c r="B32" s="104"/>
      <c r="C32" s="104"/>
      <c r="D32" s="104"/>
    </row>
    <row r="33" spans="1:4">
      <c r="A33" s="106" t="s">
        <v>1548</v>
      </c>
      <c r="B33" s="104"/>
      <c r="C33" s="104"/>
      <c r="D33" s="104"/>
    </row>
  </sheetData>
  <phoneticPr fontId="5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3"/>
  <sheetViews>
    <sheetView topLeftCell="A223" workbookViewId="0">
      <selection activeCell="A236" sqref="A236"/>
    </sheetView>
  </sheetViews>
  <sheetFormatPr defaultRowHeight="14.25"/>
  <cols>
    <col min="1" max="1" width="17.875" customWidth="1"/>
    <col min="2" max="2" width="12.75" bestFit="1" customWidth="1"/>
    <col min="3" max="7" width="9.5" bestFit="1" customWidth="1"/>
  </cols>
  <sheetData>
    <row r="1" spans="1:7">
      <c r="A1" t="s">
        <v>4741</v>
      </c>
      <c r="B1" t="s">
        <v>4742</v>
      </c>
      <c r="C1" t="s">
        <v>4747</v>
      </c>
      <c r="D1" t="s">
        <v>4746</v>
      </c>
      <c r="E1" t="s">
        <v>4745</v>
      </c>
      <c r="F1" t="s">
        <v>4744</v>
      </c>
      <c r="G1" t="s">
        <v>4743</v>
      </c>
    </row>
    <row r="2" spans="1:7">
      <c r="A2" t="s">
        <v>3986</v>
      </c>
      <c r="B2" t="s">
        <v>1341</v>
      </c>
      <c r="C2">
        <v>48</v>
      </c>
      <c r="D2">
        <v>32</v>
      </c>
      <c r="E2">
        <v>205</v>
      </c>
      <c r="F2">
        <v>130</v>
      </c>
      <c r="G2">
        <v>23</v>
      </c>
    </row>
    <row r="3" spans="1:7">
      <c r="A3" t="s">
        <v>4157</v>
      </c>
      <c r="B3" t="s">
        <v>1342</v>
      </c>
      <c r="C3">
        <v>15</v>
      </c>
      <c r="D3">
        <v>16</v>
      </c>
      <c r="E3">
        <v>18</v>
      </c>
      <c r="F3">
        <v>20</v>
      </c>
      <c r="G3">
        <v>22</v>
      </c>
    </row>
    <row r="4" spans="1:7">
      <c r="A4" t="s">
        <v>4047</v>
      </c>
      <c r="B4" t="s">
        <v>1343</v>
      </c>
      <c r="C4">
        <v>5</v>
      </c>
      <c r="D4">
        <v>2</v>
      </c>
      <c r="E4">
        <v>2</v>
      </c>
      <c r="F4">
        <v>1</v>
      </c>
      <c r="G4">
        <v>0</v>
      </c>
    </row>
    <row r="5" spans="1:7">
      <c r="A5" t="s">
        <v>4309</v>
      </c>
      <c r="B5" t="s">
        <v>1344</v>
      </c>
      <c r="C5">
        <v>0</v>
      </c>
      <c r="D5">
        <v>5</v>
      </c>
      <c r="E5">
        <v>11</v>
      </c>
      <c r="F5">
        <v>37</v>
      </c>
      <c r="G5">
        <v>166</v>
      </c>
    </row>
    <row r="6" spans="1:7">
      <c r="A6" t="s">
        <v>4160</v>
      </c>
      <c r="B6" t="s">
        <v>4703</v>
      </c>
      <c r="C6">
        <v>0</v>
      </c>
      <c r="D6">
        <v>0</v>
      </c>
      <c r="E6">
        <v>12</v>
      </c>
      <c r="F6">
        <v>24</v>
      </c>
      <c r="G6">
        <v>31</v>
      </c>
    </row>
    <row r="7" spans="1:7">
      <c r="A7" t="s">
        <v>4048</v>
      </c>
      <c r="B7" t="s">
        <v>1346</v>
      </c>
      <c r="C7">
        <v>112</v>
      </c>
      <c r="D7">
        <v>44</v>
      </c>
      <c r="E7">
        <v>18</v>
      </c>
      <c r="F7">
        <v>19</v>
      </c>
      <c r="G7">
        <v>31</v>
      </c>
    </row>
    <row r="8" spans="1:7">
      <c r="A8" t="s">
        <v>4704</v>
      </c>
      <c r="B8" t="s">
        <v>4705</v>
      </c>
      <c r="C8">
        <v>0</v>
      </c>
      <c r="D8">
        <v>0</v>
      </c>
      <c r="E8">
        <v>0</v>
      </c>
      <c r="F8">
        <v>5</v>
      </c>
      <c r="G8">
        <v>9</v>
      </c>
    </row>
    <row r="9" spans="1:7">
      <c r="A9" t="s">
        <v>1347</v>
      </c>
      <c r="B9" t="s">
        <v>1348</v>
      </c>
      <c r="C9">
        <v>14</v>
      </c>
      <c r="D9">
        <v>20</v>
      </c>
      <c r="E9">
        <v>38</v>
      </c>
      <c r="F9">
        <v>59</v>
      </c>
      <c r="G9">
        <v>7</v>
      </c>
    </row>
    <row r="10" spans="1:7">
      <c r="A10" t="s">
        <v>4220</v>
      </c>
      <c r="B10" t="s">
        <v>1349</v>
      </c>
      <c r="C10">
        <v>3279</v>
      </c>
      <c r="D10">
        <v>5143</v>
      </c>
      <c r="E10">
        <v>7288</v>
      </c>
      <c r="F10">
        <v>2502</v>
      </c>
      <c r="G10">
        <v>4039</v>
      </c>
    </row>
    <row r="11" spans="1:7">
      <c r="A11" t="s">
        <v>4191</v>
      </c>
      <c r="B11" t="s">
        <v>1350</v>
      </c>
      <c r="C11">
        <v>0</v>
      </c>
      <c r="D11">
        <v>0</v>
      </c>
      <c r="E11">
        <v>0</v>
      </c>
      <c r="F11">
        <v>0</v>
      </c>
      <c r="G11">
        <v>24</v>
      </c>
    </row>
    <row r="12" spans="1:7">
      <c r="A12" t="s">
        <v>1351</v>
      </c>
      <c r="B12" t="s">
        <v>1352</v>
      </c>
      <c r="C12">
        <v>193</v>
      </c>
      <c r="D12">
        <v>182</v>
      </c>
      <c r="E12">
        <v>172</v>
      </c>
      <c r="F12">
        <v>250</v>
      </c>
      <c r="G12">
        <v>624</v>
      </c>
    </row>
    <row r="13" spans="1:7">
      <c r="A13" t="s">
        <v>58</v>
      </c>
      <c r="B13" t="s">
        <v>1353</v>
      </c>
      <c r="C13">
        <v>13834</v>
      </c>
      <c r="D13">
        <v>20051</v>
      </c>
      <c r="E13">
        <v>25805</v>
      </c>
      <c r="F13">
        <v>75698</v>
      </c>
      <c r="G13">
        <v>162810</v>
      </c>
    </row>
    <row r="14" spans="1:7">
      <c r="A14" t="s">
        <v>4162</v>
      </c>
      <c r="B14" t="s">
        <v>1354</v>
      </c>
      <c r="C14">
        <v>236</v>
      </c>
      <c r="D14">
        <v>820</v>
      </c>
      <c r="E14">
        <v>2066</v>
      </c>
      <c r="F14">
        <v>5485</v>
      </c>
      <c r="G14">
        <v>7331</v>
      </c>
    </row>
    <row r="15" spans="1:7">
      <c r="A15" t="s">
        <v>4192</v>
      </c>
      <c r="B15" t="s">
        <v>1355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t="s">
        <v>4310</v>
      </c>
      <c r="B16" t="s">
        <v>1356</v>
      </c>
      <c r="C16">
        <v>4</v>
      </c>
      <c r="D16">
        <v>84</v>
      </c>
      <c r="E16">
        <v>39</v>
      </c>
      <c r="F16">
        <v>72</v>
      </c>
      <c r="G16">
        <v>80</v>
      </c>
    </row>
    <row r="17" spans="1:7">
      <c r="A17" t="s">
        <v>3987</v>
      </c>
      <c r="B17" t="s">
        <v>1357</v>
      </c>
      <c r="C17">
        <v>0</v>
      </c>
      <c r="D17">
        <v>0</v>
      </c>
      <c r="E17">
        <v>99</v>
      </c>
      <c r="F17">
        <v>166</v>
      </c>
      <c r="G17">
        <v>254</v>
      </c>
    </row>
    <row r="18" spans="1:7">
      <c r="A18" t="s">
        <v>3988</v>
      </c>
      <c r="B18" t="s">
        <v>1358</v>
      </c>
      <c r="C18">
        <v>106</v>
      </c>
      <c r="D18">
        <v>84</v>
      </c>
      <c r="E18">
        <v>93</v>
      </c>
      <c r="F18">
        <v>102</v>
      </c>
      <c r="G18">
        <v>111</v>
      </c>
    </row>
    <row r="19" spans="1:7">
      <c r="A19" t="s">
        <v>4224</v>
      </c>
      <c r="B19" t="s">
        <v>1359</v>
      </c>
      <c r="C19">
        <v>35</v>
      </c>
      <c r="D19">
        <v>18</v>
      </c>
      <c r="E19">
        <v>3</v>
      </c>
      <c r="F19">
        <v>57</v>
      </c>
      <c r="G19">
        <v>65</v>
      </c>
    </row>
    <row r="20" spans="1:7">
      <c r="A20" t="s">
        <v>4311</v>
      </c>
      <c r="B20" t="s">
        <v>1360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s="139" t="s">
        <v>4750</v>
      </c>
      <c r="B21" t="s">
        <v>1361</v>
      </c>
      <c r="C21">
        <v>131</v>
      </c>
      <c r="D21">
        <v>804</v>
      </c>
      <c r="E21">
        <v>142</v>
      </c>
      <c r="F21">
        <v>2429</v>
      </c>
      <c r="G21">
        <v>3996</v>
      </c>
    </row>
    <row r="22" spans="1:7">
      <c r="A22" t="s">
        <v>4225</v>
      </c>
      <c r="B22" t="s">
        <v>1362</v>
      </c>
      <c r="C22">
        <v>72</v>
      </c>
      <c r="D22">
        <v>96</v>
      </c>
      <c r="E22">
        <v>112</v>
      </c>
      <c r="F22">
        <v>0</v>
      </c>
      <c r="G22">
        <v>887</v>
      </c>
    </row>
    <row r="23" spans="1:7">
      <c r="A23" t="s">
        <v>4049</v>
      </c>
      <c r="B23" t="s">
        <v>1363</v>
      </c>
      <c r="C23">
        <v>10</v>
      </c>
      <c r="D23">
        <v>12</v>
      </c>
      <c r="E23">
        <v>16</v>
      </c>
      <c r="F23">
        <v>21</v>
      </c>
      <c r="G23">
        <v>37</v>
      </c>
    </row>
    <row r="24" spans="1:7">
      <c r="A24" t="s">
        <v>53</v>
      </c>
      <c r="B24" t="s">
        <v>1364</v>
      </c>
      <c r="C24">
        <v>2</v>
      </c>
      <c r="D24">
        <v>22</v>
      </c>
      <c r="E24">
        <v>65</v>
      </c>
      <c r="F24">
        <v>2</v>
      </c>
      <c r="G24">
        <v>107</v>
      </c>
    </row>
    <row r="25" spans="1:7">
      <c r="A25" t="s">
        <v>3990</v>
      </c>
      <c r="B25" t="s">
        <v>1365</v>
      </c>
      <c r="C25">
        <v>186</v>
      </c>
      <c r="D25">
        <v>251</v>
      </c>
      <c r="E25">
        <v>338</v>
      </c>
      <c r="F25">
        <v>457</v>
      </c>
      <c r="G25">
        <v>616</v>
      </c>
    </row>
    <row r="26" spans="1:7">
      <c r="A26" t="s">
        <v>4226</v>
      </c>
      <c r="B26" t="s">
        <v>1366</v>
      </c>
      <c r="C26">
        <v>18</v>
      </c>
      <c r="D26">
        <v>59</v>
      </c>
      <c r="E26">
        <v>92</v>
      </c>
      <c r="F26">
        <v>444</v>
      </c>
      <c r="G26">
        <v>542</v>
      </c>
    </row>
    <row r="27" spans="1:7">
      <c r="A27" t="s">
        <v>1367</v>
      </c>
      <c r="B27" t="s">
        <v>1368</v>
      </c>
      <c r="C27">
        <v>2</v>
      </c>
      <c r="D27">
        <v>2</v>
      </c>
      <c r="E27">
        <v>4</v>
      </c>
      <c r="F27">
        <v>17</v>
      </c>
      <c r="G27">
        <v>14</v>
      </c>
    </row>
    <row r="28" spans="1:7">
      <c r="A28" t="s">
        <v>4051</v>
      </c>
      <c r="B28" t="s">
        <v>1369</v>
      </c>
      <c r="C28">
        <v>4</v>
      </c>
      <c r="D28">
        <v>3</v>
      </c>
      <c r="E28">
        <v>6</v>
      </c>
      <c r="F28">
        <v>846</v>
      </c>
      <c r="G28">
        <v>841</v>
      </c>
    </row>
    <row r="29" spans="1:7">
      <c r="A29" t="s">
        <v>4231</v>
      </c>
      <c r="B29" t="s">
        <v>1370</v>
      </c>
      <c r="C29">
        <v>5798</v>
      </c>
      <c r="D29">
        <v>8117</v>
      </c>
      <c r="E29">
        <v>11362</v>
      </c>
      <c r="F29">
        <v>8475</v>
      </c>
      <c r="G29">
        <v>10287</v>
      </c>
    </row>
    <row r="30" spans="1:7">
      <c r="A30" t="s">
        <v>4312</v>
      </c>
      <c r="B30" t="s">
        <v>1371</v>
      </c>
      <c r="C30">
        <v>4254</v>
      </c>
      <c r="D30">
        <v>4750</v>
      </c>
      <c r="E30">
        <v>2886</v>
      </c>
      <c r="F30">
        <v>1600</v>
      </c>
      <c r="G30">
        <v>2276</v>
      </c>
    </row>
    <row r="31" spans="1:7">
      <c r="A31" t="s">
        <v>4164</v>
      </c>
      <c r="B31" t="s">
        <v>1372</v>
      </c>
      <c r="C31">
        <v>243</v>
      </c>
      <c r="D31">
        <v>253</v>
      </c>
      <c r="E31">
        <v>260</v>
      </c>
      <c r="F31">
        <v>257</v>
      </c>
      <c r="G31">
        <v>1196</v>
      </c>
    </row>
    <row r="32" spans="1:7">
      <c r="A32" t="s">
        <v>4121</v>
      </c>
      <c r="B32" t="s">
        <v>1373</v>
      </c>
      <c r="C32">
        <v>0</v>
      </c>
      <c r="D32">
        <v>0</v>
      </c>
      <c r="E32">
        <v>0</v>
      </c>
      <c r="F32">
        <v>30</v>
      </c>
      <c r="G32">
        <v>11</v>
      </c>
    </row>
    <row r="33" spans="1:7">
      <c r="A33" t="s">
        <v>4052</v>
      </c>
      <c r="B33" t="s">
        <v>1374</v>
      </c>
      <c r="C33">
        <v>27</v>
      </c>
      <c r="D33">
        <v>22</v>
      </c>
      <c r="E33">
        <v>18</v>
      </c>
      <c r="F33">
        <v>3</v>
      </c>
      <c r="G33">
        <v>2</v>
      </c>
    </row>
    <row r="34" spans="1:7">
      <c r="A34" t="s">
        <v>3993</v>
      </c>
      <c r="B34" t="s">
        <v>1375</v>
      </c>
      <c r="C34">
        <v>8199</v>
      </c>
      <c r="D34">
        <v>6910</v>
      </c>
      <c r="E34">
        <v>90</v>
      </c>
      <c r="F34">
        <v>825</v>
      </c>
      <c r="G34">
        <v>5089</v>
      </c>
    </row>
    <row r="35" spans="1:7">
      <c r="A35" t="s">
        <v>4053</v>
      </c>
      <c r="B35" t="s">
        <v>1376</v>
      </c>
      <c r="C35">
        <v>16</v>
      </c>
      <c r="D35">
        <v>18</v>
      </c>
      <c r="E35">
        <v>15</v>
      </c>
      <c r="F35">
        <v>0</v>
      </c>
      <c r="G35">
        <v>0</v>
      </c>
    </row>
    <row r="36" spans="1:7">
      <c r="A36" t="s">
        <v>46</v>
      </c>
      <c r="B36" t="s">
        <v>1377</v>
      </c>
      <c r="C36">
        <v>35717</v>
      </c>
      <c r="D36">
        <v>62157</v>
      </c>
      <c r="E36">
        <v>90391</v>
      </c>
      <c r="F36">
        <v>137439</v>
      </c>
      <c r="G36">
        <v>336302</v>
      </c>
    </row>
    <row r="37" spans="1:7">
      <c r="A37" t="s">
        <v>4316</v>
      </c>
      <c r="B37" t="s">
        <v>1378</v>
      </c>
      <c r="C37">
        <v>2</v>
      </c>
      <c r="D37">
        <v>2</v>
      </c>
      <c r="E37">
        <v>3</v>
      </c>
      <c r="F37">
        <v>0</v>
      </c>
      <c r="G37">
        <v>0</v>
      </c>
    </row>
    <row r="38" spans="1:7">
      <c r="A38" t="s">
        <v>4317</v>
      </c>
      <c r="B38" t="s">
        <v>1379</v>
      </c>
      <c r="C38">
        <v>0</v>
      </c>
      <c r="D38">
        <v>0</v>
      </c>
      <c r="E38">
        <v>0</v>
      </c>
      <c r="F38">
        <v>3</v>
      </c>
      <c r="G38">
        <v>62</v>
      </c>
    </row>
    <row r="39" spans="1:7">
      <c r="A39" t="s">
        <v>4313</v>
      </c>
      <c r="B39" t="s">
        <v>1380</v>
      </c>
      <c r="C39">
        <v>4</v>
      </c>
      <c r="D39">
        <v>2</v>
      </c>
      <c r="E39">
        <v>4</v>
      </c>
      <c r="F39">
        <v>56</v>
      </c>
      <c r="G39">
        <v>17</v>
      </c>
    </row>
    <row r="40" spans="1:7">
      <c r="A40" t="s">
        <v>4062</v>
      </c>
      <c r="B40" t="s">
        <v>1381</v>
      </c>
      <c r="C40">
        <v>51</v>
      </c>
      <c r="D40">
        <v>56</v>
      </c>
      <c r="E40">
        <v>62</v>
      </c>
      <c r="F40">
        <v>69</v>
      </c>
      <c r="G40">
        <v>78</v>
      </c>
    </row>
    <row r="41" spans="1:7">
      <c r="A41" t="s">
        <v>1382</v>
      </c>
      <c r="B41" t="s">
        <v>1383</v>
      </c>
    </row>
    <row r="42" spans="1:7">
      <c r="A42" t="s">
        <v>4235</v>
      </c>
      <c r="B42" t="s">
        <v>1384</v>
      </c>
      <c r="C42">
        <v>967</v>
      </c>
      <c r="D42">
        <v>688</v>
      </c>
      <c r="E42">
        <v>693</v>
      </c>
      <c r="F42">
        <v>776</v>
      </c>
      <c r="G42">
        <v>1566</v>
      </c>
    </row>
    <row r="43" spans="1:7">
      <c r="A43" t="s">
        <v>4030</v>
      </c>
      <c r="B43" t="s">
        <v>1385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 t="s">
        <v>4237</v>
      </c>
      <c r="B44" t="s">
        <v>1386</v>
      </c>
      <c r="C44">
        <v>519</v>
      </c>
      <c r="D44">
        <v>673</v>
      </c>
      <c r="E44">
        <v>737</v>
      </c>
      <c r="F44">
        <v>841</v>
      </c>
      <c r="G44">
        <v>1643</v>
      </c>
    </row>
    <row r="45" spans="1:7">
      <c r="A45" t="s">
        <v>4065</v>
      </c>
      <c r="B45" t="s">
        <v>1387</v>
      </c>
      <c r="C45">
        <v>0</v>
      </c>
      <c r="D45">
        <v>0</v>
      </c>
      <c r="E45">
        <v>1</v>
      </c>
      <c r="F45">
        <v>5</v>
      </c>
      <c r="G45">
        <v>5</v>
      </c>
    </row>
    <row r="46" spans="1:7">
      <c r="A46" t="s">
        <v>4681</v>
      </c>
      <c r="B46" t="s">
        <v>4706</v>
      </c>
      <c r="C46">
        <v>0</v>
      </c>
      <c r="D46">
        <v>20099</v>
      </c>
      <c r="E46">
        <v>12647</v>
      </c>
      <c r="F46">
        <v>8740</v>
      </c>
      <c r="G46">
        <v>7155</v>
      </c>
    </row>
    <row r="47" spans="1:7">
      <c r="A47" t="s">
        <v>4315</v>
      </c>
      <c r="B47" t="s">
        <v>1389</v>
      </c>
      <c r="C47">
        <v>37</v>
      </c>
      <c r="D47">
        <v>63</v>
      </c>
      <c r="E47">
        <v>151</v>
      </c>
      <c r="F47">
        <v>251</v>
      </c>
      <c r="G47">
        <v>46</v>
      </c>
    </row>
    <row r="48" spans="1:7">
      <c r="A48" t="s">
        <v>4707</v>
      </c>
      <c r="B48" t="s">
        <v>4708</v>
      </c>
      <c r="C48">
        <v>0</v>
      </c>
      <c r="D48">
        <v>0</v>
      </c>
      <c r="E48">
        <v>2</v>
      </c>
      <c r="F48">
        <v>10</v>
      </c>
      <c r="G48">
        <v>16</v>
      </c>
    </row>
    <row r="49" spans="1:7">
      <c r="A49" t="s">
        <v>4240</v>
      </c>
      <c r="B49" t="s">
        <v>1390</v>
      </c>
      <c r="C49">
        <v>648</v>
      </c>
      <c r="D49">
        <v>298</v>
      </c>
      <c r="E49">
        <v>133</v>
      </c>
      <c r="F49">
        <v>79</v>
      </c>
      <c r="G49">
        <v>0</v>
      </c>
    </row>
    <row r="50" spans="1:7">
      <c r="A50" t="s">
        <v>4314</v>
      </c>
      <c r="B50" t="s">
        <v>1391</v>
      </c>
      <c r="C50">
        <v>45</v>
      </c>
      <c r="D50">
        <v>69</v>
      </c>
      <c r="E50">
        <v>89</v>
      </c>
      <c r="F50">
        <v>134</v>
      </c>
      <c r="G50">
        <v>14</v>
      </c>
    </row>
    <row r="51" spans="1:7">
      <c r="A51" t="s">
        <v>4204</v>
      </c>
      <c r="B51" t="s">
        <v>1392</v>
      </c>
      <c r="C51">
        <v>2</v>
      </c>
      <c r="D51">
        <v>2</v>
      </c>
      <c r="E51">
        <v>4</v>
      </c>
      <c r="F51">
        <v>79</v>
      </c>
      <c r="G51">
        <v>13</v>
      </c>
    </row>
    <row r="52" spans="1:7">
      <c r="A52" t="s">
        <v>4241</v>
      </c>
      <c r="B52" t="s">
        <v>1393</v>
      </c>
      <c r="C52">
        <v>9000</v>
      </c>
      <c r="D52">
        <v>8144</v>
      </c>
      <c r="E52">
        <v>3852</v>
      </c>
      <c r="F52">
        <v>1657</v>
      </c>
      <c r="G52">
        <v>320</v>
      </c>
    </row>
    <row r="53" spans="1:7">
      <c r="A53" t="s">
        <v>3994</v>
      </c>
      <c r="B53" t="s">
        <v>1394</v>
      </c>
      <c r="C53">
        <v>21</v>
      </c>
      <c r="D53">
        <v>72</v>
      </c>
      <c r="E53">
        <v>122</v>
      </c>
      <c r="F53">
        <v>175</v>
      </c>
      <c r="G53">
        <v>728</v>
      </c>
    </row>
    <row r="54" spans="1:7">
      <c r="A54" t="s">
        <v>4205</v>
      </c>
      <c r="B54" t="s">
        <v>1395</v>
      </c>
      <c r="C54">
        <v>15</v>
      </c>
      <c r="D54">
        <v>17</v>
      </c>
      <c r="E54">
        <v>19</v>
      </c>
      <c r="F54">
        <v>131</v>
      </c>
      <c r="G54">
        <v>1241</v>
      </c>
    </row>
    <row r="55" spans="1:7">
      <c r="A55" t="s">
        <v>4142</v>
      </c>
      <c r="B55" t="s">
        <v>1396</v>
      </c>
      <c r="C55">
        <v>96</v>
      </c>
      <c r="D55">
        <v>669</v>
      </c>
      <c r="E55">
        <v>716</v>
      </c>
      <c r="F55">
        <v>1335</v>
      </c>
      <c r="G55">
        <v>3807</v>
      </c>
    </row>
    <row r="56" spans="1:7">
      <c r="A56" t="s">
        <v>4067</v>
      </c>
      <c r="B56" t="s">
        <v>1397</v>
      </c>
      <c r="C56">
        <v>2</v>
      </c>
      <c r="D56">
        <v>3</v>
      </c>
      <c r="E56">
        <v>7</v>
      </c>
      <c r="F56">
        <v>11</v>
      </c>
      <c r="G56">
        <v>14</v>
      </c>
    </row>
    <row r="57" spans="1:7">
      <c r="A57" t="s">
        <v>4239</v>
      </c>
      <c r="B57" t="s">
        <v>1398</v>
      </c>
      <c r="C57">
        <v>11</v>
      </c>
      <c r="D57">
        <v>7</v>
      </c>
      <c r="E57">
        <v>2</v>
      </c>
      <c r="F57">
        <v>15</v>
      </c>
      <c r="G57">
        <v>22</v>
      </c>
    </row>
    <row r="58" spans="1:7">
      <c r="A58" t="s">
        <v>4245</v>
      </c>
      <c r="B58" t="s">
        <v>1399</v>
      </c>
      <c r="C58">
        <v>1943</v>
      </c>
      <c r="D58">
        <v>2036</v>
      </c>
      <c r="E58">
        <v>2012</v>
      </c>
      <c r="F58">
        <v>2096</v>
      </c>
      <c r="G58">
        <v>2240</v>
      </c>
    </row>
    <row r="59" spans="1:7">
      <c r="A59" t="s">
        <v>4247</v>
      </c>
      <c r="B59" t="s">
        <v>1402</v>
      </c>
      <c r="C59">
        <v>260</v>
      </c>
      <c r="D59">
        <v>485</v>
      </c>
      <c r="E59">
        <v>754</v>
      </c>
      <c r="F59">
        <v>136</v>
      </c>
      <c r="G59">
        <v>1091</v>
      </c>
    </row>
    <row r="60" spans="1:7">
      <c r="A60" s="139" t="s">
        <v>4759</v>
      </c>
      <c r="B60" t="s">
        <v>1403</v>
      </c>
      <c r="C60">
        <v>172</v>
      </c>
      <c r="D60">
        <v>193</v>
      </c>
      <c r="E60">
        <v>217</v>
      </c>
      <c r="F60">
        <v>21</v>
      </c>
      <c r="G60">
        <v>471</v>
      </c>
    </row>
    <row r="61" spans="1:7">
      <c r="A61" t="s">
        <v>4341</v>
      </c>
      <c r="B61" t="s">
        <v>1404</v>
      </c>
      <c r="C61">
        <v>259</v>
      </c>
      <c r="D61">
        <v>139</v>
      </c>
      <c r="E61">
        <v>125</v>
      </c>
      <c r="F61">
        <v>114</v>
      </c>
      <c r="G61">
        <v>195</v>
      </c>
    </row>
    <row r="62" spans="1:7">
      <c r="A62" t="s">
        <v>4324</v>
      </c>
      <c r="B62" t="s">
        <v>1405</v>
      </c>
      <c r="C62">
        <v>0</v>
      </c>
      <c r="D62">
        <v>4</v>
      </c>
      <c r="E62">
        <v>25</v>
      </c>
      <c r="F62">
        <v>13</v>
      </c>
      <c r="G62">
        <v>21</v>
      </c>
    </row>
    <row r="63" spans="1:7">
      <c r="A63" t="s">
        <v>4134</v>
      </c>
      <c r="B63" t="s">
        <v>1406</v>
      </c>
      <c r="C63">
        <v>7</v>
      </c>
      <c r="D63">
        <v>77</v>
      </c>
      <c r="E63">
        <v>144</v>
      </c>
      <c r="F63">
        <v>21</v>
      </c>
      <c r="G63">
        <v>4</v>
      </c>
    </row>
    <row r="64" spans="1:7">
      <c r="A64" t="s">
        <v>4182</v>
      </c>
      <c r="B64" t="s">
        <v>1407</v>
      </c>
      <c r="C64">
        <v>0</v>
      </c>
      <c r="D64">
        <v>0</v>
      </c>
      <c r="E64">
        <v>0</v>
      </c>
      <c r="F64">
        <v>0</v>
      </c>
      <c r="G64">
        <v>125</v>
      </c>
    </row>
    <row r="65" spans="1:7">
      <c r="A65" t="s">
        <v>4071</v>
      </c>
      <c r="B65" t="s">
        <v>1408</v>
      </c>
      <c r="C65">
        <v>363</v>
      </c>
      <c r="D65">
        <v>346</v>
      </c>
      <c r="E65">
        <v>363</v>
      </c>
      <c r="F65">
        <v>382</v>
      </c>
      <c r="G65">
        <v>401</v>
      </c>
    </row>
    <row r="66" spans="1:7">
      <c r="A66" t="s">
        <v>1413</v>
      </c>
      <c r="B66" t="s">
        <v>1414</v>
      </c>
      <c r="C66">
        <v>0</v>
      </c>
      <c r="D66">
        <v>0</v>
      </c>
      <c r="E66">
        <v>0</v>
      </c>
      <c r="F66">
        <v>0</v>
      </c>
      <c r="G66">
        <v>9</v>
      </c>
    </row>
    <row r="67" spans="1:7">
      <c r="A67" t="s">
        <v>4709</v>
      </c>
      <c r="B67" t="s">
        <v>4710</v>
      </c>
      <c r="C67">
        <v>1</v>
      </c>
      <c r="D67">
        <v>0</v>
      </c>
      <c r="E67">
        <v>0</v>
      </c>
      <c r="F67">
        <v>0</v>
      </c>
      <c r="G67">
        <v>1</v>
      </c>
    </row>
    <row r="68" spans="1:7">
      <c r="A68" t="s">
        <v>62</v>
      </c>
      <c r="B68" t="s">
        <v>1415</v>
      </c>
      <c r="C68">
        <v>243</v>
      </c>
      <c r="D68">
        <v>193</v>
      </c>
      <c r="E68">
        <v>158</v>
      </c>
      <c r="F68">
        <v>198</v>
      </c>
      <c r="G68">
        <v>230</v>
      </c>
    </row>
    <row r="69" spans="1:7">
      <c r="A69" t="s">
        <v>4165</v>
      </c>
      <c r="B69" t="s">
        <v>1416</v>
      </c>
      <c r="C69">
        <v>3</v>
      </c>
      <c r="D69">
        <v>15</v>
      </c>
      <c r="E69">
        <v>29</v>
      </c>
      <c r="F69">
        <v>395</v>
      </c>
      <c r="G69">
        <v>1993</v>
      </c>
    </row>
    <row r="70" spans="1:7">
      <c r="A70" t="s">
        <v>4147</v>
      </c>
      <c r="B70" t="s">
        <v>1417</v>
      </c>
      <c r="C70">
        <v>12720</v>
      </c>
      <c r="D70">
        <v>1272</v>
      </c>
      <c r="E70">
        <v>8523</v>
      </c>
      <c r="F70">
        <v>18903</v>
      </c>
      <c r="G70">
        <v>21460</v>
      </c>
    </row>
    <row r="71" spans="1:7">
      <c r="A71" t="s">
        <v>4711</v>
      </c>
      <c r="B71" t="s">
        <v>4712</v>
      </c>
      <c r="C71">
        <v>231</v>
      </c>
      <c r="D71">
        <v>321</v>
      </c>
      <c r="E71">
        <v>640</v>
      </c>
      <c r="F71">
        <v>1489</v>
      </c>
      <c r="G71">
        <v>2270</v>
      </c>
    </row>
    <row r="72" spans="1:7">
      <c r="A72" t="s">
        <v>1418</v>
      </c>
      <c r="B72" t="s">
        <v>1419</v>
      </c>
      <c r="C72">
        <v>916</v>
      </c>
      <c r="D72">
        <v>490</v>
      </c>
      <c r="E72">
        <v>6</v>
      </c>
      <c r="F72">
        <v>333</v>
      </c>
      <c r="G72">
        <v>323</v>
      </c>
    </row>
    <row r="73" spans="1:7">
      <c r="A73" t="s">
        <v>4072</v>
      </c>
      <c r="B73" t="s">
        <v>1420</v>
      </c>
      <c r="C73">
        <v>86</v>
      </c>
      <c r="D73">
        <v>32</v>
      </c>
      <c r="E73">
        <v>35</v>
      </c>
      <c r="F73">
        <v>48</v>
      </c>
      <c r="G73">
        <v>72</v>
      </c>
    </row>
    <row r="74" spans="1:7">
      <c r="A74" t="s">
        <v>4323</v>
      </c>
      <c r="B74" t="s">
        <v>1421</v>
      </c>
      <c r="C74">
        <v>13</v>
      </c>
      <c r="D74">
        <v>17</v>
      </c>
      <c r="E74">
        <v>127</v>
      </c>
      <c r="F74">
        <v>181</v>
      </c>
      <c r="G74">
        <v>262</v>
      </c>
    </row>
    <row r="75" spans="1:7">
      <c r="A75" t="s">
        <v>4189</v>
      </c>
      <c r="B75" t="s">
        <v>1422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 t="s">
        <v>4146</v>
      </c>
      <c r="B76" t="s">
        <v>1423</v>
      </c>
      <c r="C76">
        <v>1023</v>
      </c>
      <c r="D76">
        <v>1528</v>
      </c>
      <c r="E76">
        <v>1930</v>
      </c>
      <c r="F76">
        <v>8527</v>
      </c>
      <c r="G76">
        <v>86998</v>
      </c>
    </row>
    <row r="77" spans="1:7">
      <c r="A77" t="s">
        <v>4075</v>
      </c>
      <c r="B77" t="s">
        <v>1424</v>
      </c>
      <c r="C77">
        <v>19</v>
      </c>
      <c r="D77">
        <v>304</v>
      </c>
      <c r="E77">
        <v>98</v>
      </c>
      <c r="F77">
        <v>344</v>
      </c>
      <c r="G77">
        <v>590</v>
      </c>
    </row>
    <row r="78" spans="1:7">
      <c r="A78" t="s">
        <v>4166</v>
      </c>
      <c r="B78" t="s">
        <v>4713</v>
      </c>
      <c r="C78">
        <v>0</v>
      </c>
      <c r="D78">
        <v>0</v>
      </c>
      <c r="E78">
        <v>1</v>
      </c>
      <c r="F78">
        <v>0</v>
      </c>
      <c r="G78">
        <v>2</v>
      </c>
    </row>
    <row r="79" spans="1:7">
      <c r="A79" t="s">
        <v>4153</v>
      </c>
      <c r="B79" t="s">
        <v>1425</v>
      </c>
      <c r="C79">
        <v>47</v>
      </c>
      <c r="D79">
        <v>132</v>
      </c>
      <c r="E79">
        <v>302</v>
      </c>
      <c r="F79">
        <v>279</v>
      </c>
      <c r="G79">
        <v>534</v>
      </c>
    </row>
    <row r="80" spans="1:7">
      <c r="A80" t="s">
        <v>50</v>
      </c>
      <c r="B80" t="s">
        <v>1426</v>
      </c>
      <c r="C80">
        <v>2</v>
      </c>
      <c r="D80">
        <v>7</v>
      </c>
      <c r="E80">
        <v>8</v>
      </c>
      <c r="F80">
        <v>8</v>
      </c>
      <c r="G80">
        <v>7</v>
      </c>
    </row>
    <row r="81" spans="1:7">
      <c r="A81" t="s">
        <v>4250</v>
      </c>
      <c r="B81" t="s">
        <v>1427</v>
      </c>
      <c r="C81">
        <v>13</v>
      </c>
      <c r="D81">
        <v>7</v>
      </c>
      <c r="E81">
        <v>0</v>
      </c>
      <c r="F81">
        <v>14</v>
      </c>
      <c r="G81">
        <v>27</v>
      </c>
    </row>
    <row r="82" spans="1:7">
      <c r="A82" t="s">
        <v>4252</v>
      </c>
      <c r="B82" t="s">
        <v>4714</v>
      </c>
      <c r="C82">
        <v>18</v>
      </c>
      <c r="D82">
        <v>21</v>
      </c>
      <c r="E82">
        <v>55</v>
      </c>
      <c r="F82">
        <v>128</v>
      </c>
      <c r="G82">
        <v>115</v>
      </c>
    </row>
    <row r="83" spans="1:7">
      <c r="A83" t="s">
        <v>1428</v>
      </c>
      <c r="B83" t="s">
        <v>1429</v>
      </c>
      <c r="C83">
        <v>45</v>
      </c>
      <c r="D83">
        <v>244</v>
      </c>
      <c r="E83">
        <v>120</v>
      </c>
      <c r="F83">
        <v>1164</v>
      </c>
      <c r="G83">
        <v>2715</v>
      </c>
    </row>
    <row r="84" spans="1:7">
      <c r="A84" t="s">
        <v>4253</v>
      </c>
      <c r="B84" t="s">
        <v>1430</v>
      </c>
      <c r="C84">
        <v>1829</v>
      </c>
      <c r="D84">
        <v>507</v>
      </c>
      <c r="E84">
        <v>340</v>
      </c>
      <c r="F84">
        <v>230</v>
      </c>
      <c r="G84">
        <v>381</v>
      </c>
    </row>
    <row r="85" spans="1:7">
      <c r="A85" t="s">
        <v>4076</v>
      </c>
      <c r="B85" t="s">
        <v>1431</v>
      </c>
      <c r="C85">
        <v>29</v>
      </c>
      <c r="D85">
        <v>43</v>
      </c>
      <c r="E85">
        <v>64</v>
      </c>
      <c r="F85">
        <v>39</v>
      </c>
      <c r="G85">
        <v>83</v>
      </c>
    </row>
    <row r="86" spans="1:7">
      <c r="A86" t="s">
        <v>1432</v>
      </c>
      <c r="B86" t="s">
        <v>1433</v>
      </c>
      <c r="C86">
        <v>0</v>
      </c>
      <c r="D86">
        <v>0</v>
      </c>
      <c r="E86">
        <v>0</v>
      </c>
      <c r="F86">
        <v>1</v>
      </c>
      <c r="G86">
        <v>1</v>
      </c>
    </row>
    <row r="87" spans="1:7">
      <c r="A87" t="s">
        <v>4255</v>
      </c>
      <c r="B87" t="s">
        <v>1434</v>
      </c>
      <c r="C87">
        <v>62</v>
      </c>
      <c r="D87">
        <v>75</v>
      </c>
      <c r="E87">
        <v>50</v>
      </c>
      <c r="F87">
        <v>186</v>
      </c>
      <c r="G87">
        <v>563</v>
      </c>
    </row>
    <row r="88" spans="1:7">
      <c r="A88" t="s">
        <v>4258</v>
      </c>
      <c r="B88" t="s">
        <v>1435</v>
      </c>
      <c r="C88">
        <v>21</v>
      </c>
      <c r="D88">
        <v>16</v>
      </c>
      <c r="E88">
        <v>21</v>
      </c>
      <c r="F88">
        <v>28</v>
      </c>
      <c r="G88">
        <v>38</v>
      </c>
    </row>
    <row r="89" spans="1:7">
      <c r="A89" t="s">
        <v>4259</v>
      </c>
      <c r="B89" t="s">
        <v>1442</v>
      </c>
      <c r="C89">
        <v>213</v>
      </c>
      <c r="D89">
        <v>97</v>
      </c>
      <c r="E89">
        <v>125</v>
      </c>
      <c r="F89">
        <v>270</v>
      </c>
      <c r="G89">
        <v>434</v>
      </c>
    </row>
    <row r="90" spans="1:7">
      <c r="A90" s="139" t="s">
        <v>4751</v>
      </c>
      <c r="B90" t="s">
        <v>1443</v>
      </c>
      <c r="C90">
        <v>1562528</v>
      </c>
      <c r="D90">
        <v>16823</v>
      </c>
      <c r="E90">
        <v>1898285</v>
      </c>
      <c r="F90">
        <v>1994591</v>
      </c>
      <c r="G90">
        <v>2164744</v>
      </c>
    </row>
    <row r="91" spans="1:7">
      <c r="A91" t="s">
        <v>4167</v>
      </c>
      <c r="B91" t="s">
        <v>1444</v>
      </c>
      <c r="C91">
        <v>3185</v>
      </c>
      <c r="D91">
        <v>14789</v>
      </c>
      <c r="E91">
        <v>13676</v>
      </c>
      <c r="F91">
        <v>11932</v>
      </c>
      <c r="G91">
        <v>11379</v>
      </c>
    </row>
    <row r="92" spans="1:7">
      <c r="A92" t="s">
        <v>4169</v>
      </c>
      <c r="B92" t="s">
        <v>1445</v>
      </c>
      <c r="C92">
        <v>0</v>
      </c>
      <c r="D92">
        <v>0</v>
      </c>
      <c r="E92">
        <v>6</v>
      </c>
      <c r="F92">
        <v>15</v>
      </c>
      <c r="G92">
        <v>177</v>
      </c>
    </row>
    <row r="93" spans="1:7">
      <c r="A93" t="s">
        <v>3997</v>
      </c>
      <c r="B93" t="s">
        <v>1446</v>
      </c>
      <c r="C93">
        <v>8480</v>
      </c>
      <c r="D93">
        <v>5986</v>
      </c>
      <c r="E93">
        <v>30673</v>
      </c>
      <c r="F93">
        <v>17647</v>
      </c>
      <c r="G93">
        <v>26</v>
      </c>
    </row>
    <row r="94" spans="1:7">
      <c r="A94" t="s">
        <v>3998</v>
      </c>
      <c r="B94" t="s">
        <v>1447</v>
      </c>
      <c r="C94">
        <v>1723200</v>
      </c>
      <c r="D94">
        <v>1084464</v>
      </c>
      <c r="E94">
        <v>677790</v>
      </c>
      <c r="F94">
        <v>419396</v>
      </c>
      <c r="G94">
        <v>81323</v>
      </c>
    </row>
    <row r="95" spans="1:7">
      <c r="A95" s="139" t="s">
        <v>4752</v>
      </c>
      <c r="B95" t="s">
        <v>1448</v>
      </c>
      <c r="C95">
        <v>0</v>
      </c>
      <c r="D95">
        <v>1</v>
      </c>
      <c r="E95">
        <v>5</v>
      </c>
      <c r="F95">
        <v>13</v>
      </c>
      <c r="G95">
        <v>11</v>
      </c>
    </row>
    <row r="96" spans="1:7">
      <c r="A96" t="s">
        <v>4000</v>
      </c>
      <c r="B96" t="s">
        <v>1449</v>
      </c>
      <c r="C96">
        <v>25</v>
      </c>
      <c r="D96">
        <v>15</v>
      </c>
      <c r="E96">
        <v>9</v>
      </c>
      <c r="F96">
        <v>5</v>
      </c>
      <c r="G96">
        <v>0</v>
      </c>
    </row>
    <row r="97" spans="1:7">
      <c r="A97" t="s">
        <v>4148</v>
      </c>
      <c r="B97" t="s">
        <v>1450</v>
      </c>
      <c r="C97">
        <v>42</v>
      </c>
      <c r="D97">
        <v>53</v>
      </c>
      <c r="E97">
        <v>93</v>
      </c>
      <c r="F97">
        <v>114</v>
      </c>
      <c r="G97">
        <v>5330</v>
      </c>
    </row>
    <row r="98" spans="1:7">
      <c r="A98" t="s">
        <v>1451</v>
      </c>
      <c r="B98" t="s">
        <v>1452</v>
      </c>
    </row>
    <row r="99" spans="1:7">
      <c r="A99" t="s">
        <v>4001</v>
      </c>
      <c r="B99" t="s">
        <v>1453</v>
      </c>
      <c r="C99">
        <v>1</v>
      </c>
      <c r="D99">
        <v>1</v>
      </c>
      <c r="E99">
        <v>1</v>
      </c>
      <c r="F99">
        <v>14</v>
      </c>
      <c r="G99">
        <v>32</v>
      </c>
    </row>
    <row r="100" spans="1:7">
      <c r="A100" t="s">
        <v>4149</v>
      </c>
      <c r="B100" t="s">
        <v>1454</v>
      </c>
      <c r="C100">
        <v>905</v>
      </c>
      <c r="D100">
        <v>4177</v>
      </c>
      <c r="E100">
        <v>1517</v>
      </c>
      <c r="F100">
        <v>30469</v>
      </c>
      <c r="G100">
        <v>75109</v>
      </c>
    </row>
    <row r="101" spans="1:7">
      <c r="A101" t="s">
        <v>4261</v>
      </c>
      <c r="B101" t="s">
        <v>1455</v>
      </c>
      <c r="C101">
        <v>2245</v>
      </c>
      <c r="D101">
        <v>1558</v>
      </c>
      <c r="E101">
        <v>580</v>
      </c>
      <c r="F101">
        <v>2</v>
      </c>
      <c r="G101">
        <v>125</v>
      </c>
    </row>
    <row r="102" spans="1:7">
      <c r="A102" t="s">
        <v>4002</v>
      </c>
      <c r="B102" t="s">
        <v>1456</v>
      </c>
      <c r="C102">
        <v>52509</v>
      </c>
      <c r="D102">
        <v>53719</v>
      </c>
      <c r="E102">
        <v>52376</v>
      </c>
      <c r="F102">
        <v>134823</v>
      </c>
      <c r="G102">
        <v>335495</v>
      </c>
    </row>
    <row r="103" spans="1:7">
      <c r="A103" t="s">
        <v>4003</v>
      </c>
      <c r="B103" t="s">
        <v>1457</v>
      </c>
      <c r="C103">
        <v>0</v>
      </c>
      <c r="D103">
        <v>0</v>
      </c>
      <c r="E103">
        <v>1</v>
      </c>
      <c r="F103">
        <v>125</v>
      </c>
      <c r="G103">
        <v>9143</v>
      </c>
    </row>
    <row r="104" spans="1:7">
      <c r="A104" t="s">
        <v>4036</v>
      </c>
      <c r="B104" t="s">
        <v>1458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4079</v>
      </c>
      <c r="B105" t="s">
        <v>1459</v>
      </c>
      <c r="C105">
        <v>158</v>
      </c>
      <c r="D105">
        <v>1663</v>
      </c>
      <c r="E105">
        <v>1328</v>
      </c>
      <c r="F105">
        <v>939</v>
      </c>
      <c r="G105">
        <v>30</v>
      </c>
    </row>
    <row r="106" spans="1:7">
      <c r="A106" t="s">
        <v>90</v>
      </c>
      <c r="B106" t="s">
        <v>1460</v>
      </c>
      <c r="C106">
        <v>73</v>
      </c>
      <c r="D106">
        <v>43</v>
      </c>
      <c r="E106">
        <v>42</v>
      </c>
      <c r="F106">
        <v>0</v>
      </c>
      <c r="G106">
        <v>19</v>
      </c>
    </row>
    <row r="107" spans="1:7">
      <c r="A107" t="s">
        <v>4338</v>
      </c>
      <c r="B107" t="s">
        <v>1461</v>
      </c>
      <c r="C107">
        <v>18411</v>
      </c>
      <c r="D107">
        <v>1066</v>
      </c>
      <c r="E107">
        <v>22811</v>
      </c>
      <c r="F107">
        <v>23538</v>
      </c>
      <c r="G107">
        <v>20739</v>
      </c>
    </row>
    <row r="108" spans="1:7">
      <c r="A108" s="139" t="s">
        <v>4756</v>
      </c>
      <c r="B108" t="s">
        <v>1462</v>
      </c>
      <c r="C108">
        <v>24723</v>
      </c>
      <c r="D108">
        <v>26286</v>
      </c>
      <c r="E108">
        <v>13876</v>
      </c>
      <c r="F108">
        <v>8254</v>
      </c>
      <c r="G108">
        <v>48165</v>
      </c>
    </row>
    <row r="109" spans="1:7">
      <c r="A109" t="s">
        <v>4326</v>
      </c>
      <c r="B109" t="s">
        <v>4715</v>
      </c>
    </row>
    <row r="110" spans="1:7">
      <c r="A110" t="s">
        <v>4004</v>
      </c>
      <c r="B110" t="s">
        <v>1463</v>
      </c>
      <c r="C110">
        <v>6</v>
      </c>
      <c r="D110">
        <v>10</v>
      </c>
      <c r="E110">
        <v>10</v>
      </c>
      <c r="F110">
        <v>690</v>
      </c>
      <c r="G110">
        <v>651</v>
      </c>
    </row>
    <row r="111" spans="1:7">
      <c r="A111" t="s">
        <v>1464</v>
      </c>
      <c r="B111" t="s">
        <v>1465</v>
      </c>
      <c r="C111">
        <v>0</v>
      </c>
      <c r="D111">
        <v>0</v>
      </c>
      <c r="E111">
        <v>0</v>
      </c>
      <c r="F111">
        <v>0</v>
      </c>
      <c r="G111">
        <v>12003</v>
      </c>
    </row>
    <row r="112" spans="1:7">
      <c r="A112" s="139" t="s">
        <v>4753</v>
      </c>
      <c r="B112" t="s">
        <v>1466</v>
      </c>
      <c r="C112">
        <v>3608</v>
      </c>
      <c r="D112">
        <v>3799</v>
      </c>
      <c r="E112">
        <v>3994</v>
      </c>
      <c r="F112">
        <v>4199</v>
      </c>
      <c r="G112">
        <v>3991</v>
      </c>
    </row>
    <row r="113" spans="1:7">
      <c r="A113" t="s">
        <v>4184</v>
      </c>
      <c r="B113" t="s">
        <v>1469</v>
      </c>
      <c r="C113">
        <v>0</v>
      </c>
      <c r="D113">
        <v>0</v>
      </c>
      <c r="E113">
        <v>0</v>
      </c>
      <c r="F113">
        <v>0</v>
      </c>
      <c r="G113">
        <v>319</v>
      </c>
    </row>
    <row r="114" spans="1:7">
      <c r="A114" t="s">
        <v>4006</v>
      </c>
      <c r="B114" t="s">
        <v>1470</v>
      </c>
      <c r="C114">
        <v>0</v>
      </c>
      <c r="D114">
        <v>0</v>
      </c>
      <c r="E114">
        <v>0</v>
      </c>
      <c r="F114">
        <v>48</v>
      </c>
      <c r="G114">
        <v>330</v>
      </c>
    </row>
    <row r="115" spans="1:7">
      <c r="A115" t="s">
        <v>4129</v>
      </c>
      <c r="B115" t="s">
        <v>1471</v>
      </c>
      <c r="C115">
        <v>0</v>
      </c>
      <c r="D115">
        <v>6</v>
      </c>
      <c r="E115">
        <v>11</v>
      </c>
      <c r="F115">
        <v>112</v>
      </c>
      <c r="G115">
        <v>39</v>
      </c>
    </row>
    <row r="116" spans="1:7">
      <c r="A116" t="s">
        <v>4080</v>
      </c>
      <c r="B116" t="s">
        <v>1472</v>
      </c>
      <c r="C116">
        <v>101</v>
      </c>
      <c r="D116">
        <v>131</v>
      </c>
      <c r="E116">
        <v>28</v>
      </c>
      <c r="F116">
        <v>28</v>
      </c>
      <c r="G116">
        <v>27</v>
      </c>
    </row>
    <row r="117" spans="1:7">
      <c r="A117" s="139" t="s">
        <v>4760</v>
      </c>
      <c r="B117" t="s">
        <v>1473</v>
      </c>
      <c r="C117">
        <v>4</v>
      </c>
      <c r="D117">
        <v>27</v>
      </c>
      <c r="E117">
        <v>68</v>
      </c>
      <c r="F117">
        <v>100</v>
      </c>
      <c r="G117">
        <v>120</v>
      </c>
    </row>
    <row r="118" spans="1:7">
      <c r="A118" t="s">
        <v>4170</v>
      </c>
      <c r="B118" t="s">
        <v>1549</v>
      </c>
      <c r="C118">
        <v>0</v>
      </c>
      <c r="D118">
        <v>0</v>
      </c>
      <c r="E118">
        <v>0</v>
      </c>
      <c r="F118">
        <v>0</v>
      </c>
      <c r="G118">
        <v>10</v>
      </c>
    </row>
    <row r="119" spans="1:7">
      <c r="A119" t="s">
        <v>4186</v>
      </c>
      <c r="B119" t="s">
        <v>1550</v>
      </c>
      <c r="C119">
        <v>0</v>
      </c>
      <c r="D119">
        <v>0</v>
      </c>
      <c r="E119">
        <v>0</v>
      </c>
      <c r="F119">
        <v>0</v>
      </c>
      <c r="G119">
        <v>138</v>
      </c>
    </row>
    <row r="120" spans="1:7">
      <c r="A120" t="s">
        <v>4150</v>
      </c>
      <c r="B120" t="s">
        <v>1557</v>
      </c>
      <c r="C120">
        <v>6</v>
      </c>
      <c r="D120">
        <v>9</v>
      </c>
      <c r="E120">
        <v>30</v>
      </c>
      <c r="F120">
        <v>180</v>
      </c>
      <c r="G120">
        <v>1034</v>
      </c>
    </row>
    <row r="121" spans="1:7">
      <c r="A121" s="139" t="s">
        <v>4754</v>
      </c>
      <c r="B121" t="s">
        <v>1558</v>
      </c>
      <c r="C121">
        <v>62104</v>
      </c>
      <c r="D121">
        <v>24899</v>
      </c>
      <c r="E121">
        <v>90156</v>
      </c>
      <c r="F121">
        <v>168243</v>
      </c>
      <c r="G121">
        <v>203877</v>
      </c>
    </row>
    <row r="122" spans="1:7">
      <c r="A122" t="s">
        <v>4333</v>
      </c>
      <c r="B122" t="s">
        <v>1559</v>
      </c>
      <c r="C122">
        <v>3</v>
      </c>
      <c r="D122">
        <v>3</v>
      </c>
      <c r="E122">
        <v>6</v>
      </c>
      <c r="F122">
        <v>177</v>
      </c>
      <c r="G122">
        <v>206</v>
      </c>
    </row>
    <row r="123" spans="1:7">
      <c r="A123" t="s">
        <v>4082</v>
      </c>
      <c r="B123" t="s">
        <v>1560</v>
      </c>
      <c r="C123">
        <v>10399</v>
      </c>
      <c r="D123">
        <v>5978</v>
      </c>
      <c r="E123">
        <v>3841</v>
      </c>
      <c r="F123">
        <v>4167</v>
      </c>
      <c r="G123">
        <v>3767</v>
      </c>
    </row>
    <row r="124" spans="1:7">
      <c r="A124" t="s">
        <v>4084</v>
      </c>
      <c r="B124" t="s">
        <v>1561</v>
      </c>
      <c r="C124">
        <v>14</v>
      </c>
      <c r="D124">
        <v>14</v>
      </c>
      <c r="E124">
        <v>20</v>
      </c>
      <c r="F124">
        <v>20</v>
      </c>
      <c r="G124">
        <v>19</v>
      </c>
    </row>
    <row r="125" spans="1:7">
      <c r="A125" t="s">
        <v>4008</v>
      </c>
      <c r="B125" t="s">
        <v>1562</v>
      </c>
      <c r="C125">
        <v>33563</v>
      </c>
      <c r="D125">
        <v>411602</v>
      </c>
      <c r="E125">
        <v>286332</v>
      </c>
      <c r="F125">
        <v>147224</v>
      </c>
      <c r="G125">
        <v>75458</v>
      </c>
    </row>
    <row r="126" spans="1:7">
      <c r="A126" t="s">
        <v>4010</v>
      </c>
      <c r="B126" t="s">
        <v>1563</v>
      </c>
      <c r="C126">
        <v>2</v>
      </c>
      <c r="D126">
        <v>1</v>
      </c>
      <c r="E126">
        <v>8</v>
      </c>
      <c r="F126">
        <v>6</v>
      </c>
      <c r="G126">
        <v>0</v>
      </c>
    </row>
    <row r="127" spans="1:7">
      <c r="A127" t="s">
        <v>4085</v>
      </c>
      <c r="B127" t="s">
        <v>1564</v>
      </c>
      <c r="C127">
        <v>356</v>
      </c>
      <c r="D127">
        <v>349</v>
      </c>
      <c r="E127">
        <v>343</v>
      </c>
      <c r="F127">
        <v>337</v>
      </c>
      <c r="G127">
        <v>0</v>
      </c>
    </row>
    <row r="128" spans="1:7">
      <c r="A128" t="s">
        <v>4172</v>
      </c>
      <c r="B128" t="s">
        <v>1565</v>
      </c>
      <c r="C128">
        <v>0</v>
      </c>
      <c r="D128">
        <v>4</v>
      </c>
      <c r="E128">
        <v>28</v>
      </c>
      <c r="F128">
        <v>59</v>
      </c>
      <c r="G128">
        <v>160</v>
      </c>
    </row>
    <row r="129" spans="1:7">
      <c r="A129" t="s">
        <v>4332</v>
      </c>
      <c r="B129" t="s">
        <v>1566</v>
      </c>
      <c r="C129">
        <v>5</v>
      </c>
      <c r="D129">
        <v>6</v>
      </c>
      <c r="E129">
        <v>7</v>
      </c>
      <c r="F129">
        <v>9</v>
      </c>
      <c r="G129">
        <v>40</v>
      </c>
    </row>
    <row r="130" spans="1:7">
      <c r="A130" t="s">
        <v>4264</v>
      </c>
      <c r="B130" t="s">
        <v>4716</v>
      </c>
      <c r="C130">
        <v>16</v>
      </c>
      <c r="D130">
        <v>52</v>
      </c>
      <c r="E130">
        <v>48</v>
      </c>
      <c r="F130">
        <v>93</v>
      </c>
      <c r="G130">
        <v>112</v>
      </c>
    </row>
    <row r="131" spans="1:7">
      <c r="A131" t="s">
        <v>4086</v>
      </c>
      <c r="B131" t="s">
        <v>1567</v>
      </c>
      <c r="C131">
        <v>0</v>
      </c>
      <c r="D131">
        <v>0</v>
      </c>
      <c r="E131">
        <v>0</v>
      </c>
      <c r="F131">
        <v>153</v>
      </c>
      <c r="G131">
        <v>170</v>
      </c>
    </row>
    <row r="132" spans="1:7">
      <c r="A132" t="s">
        <v>4087</v>
      </c>
      <c r="B132" t="s">
        <v>1568</v>
      </c>
      <c r="C132">
        <v>2601</v>
      </c>
      <c r="D132">
        <v>2672</v>
      </c>
      <c r="E132">
        <v>729</v>
      </c>
      <c r="F132">
        <v>833</v>
      </c>
      <c r="G132">
        <v>19986</v>
      </c>
    </row>
    <row r="133" spans="1:7">
      <c r="A133" t="s">
        <v>4136</v>
      </c>
      <c r="B133" t="s">
        <v>1569</v>
      </c>
      <c r="C133">
        <v>0</v>
      </c>
      <c r="D133">
        <v>0</v>
      </c>
      <c r="E133">
        <v>0</v>
      </c>
      <c r="F133">
        <v>2</v>
      </c>
      <c r="G133">
        <v>4</v>
      </c>
    </row>
    <row r="134" spans="1:7">
      <c r="A134" t="s">
        <v>0</v>
      </c>
      <c r="B134" t="s">
        <v>1570</v>
      </c>
      <c r="C134">
        <v>5109</v>
      </c>
      <c r="D134">
        <v>1873</v>
      </c>
      <c r="E134">
        <v>1087</v>
      </c>
      <c r="F134">
        <v>1179</v>
      </c>
      <c r="G134">
        <v>1837</v>
      </c>
    </row>
    <row r="135" spans="1:7">
      <c r="A135" t="s">
        <v>1571</v>
      </c>
      <c r="B135" t="s">
        <v>1572</v>
      </c>
      <c r="C135">
        <v>154</v>
      </c>
      <c r="D135">
        <v>139</v>
      </c>
      <c r="E135">
        <v>522</v>
      </c>
      <c r="F135">
        <v>920</v>
      </c>
      <c r="G135">
        <v>397</v>
      </c>
    </row>
    <row r="136" spans="1:7">
      <c r="A136" t="s">
        <v>4330</v>
      </c>
      <c r="B136" t="s">
        <v>1577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>
      <c r="A137" t="s">
        <v>4173</v>
      </c>
      <c r="B137" t="s">
        <v>1578</v>
      </c>
      <c r="C137">
        <v>6</v>
      </c>
      <c r="D137">
        <v>13</v>
      </c>
      <c r="E137">
        <v>42</v>
      </c>
      <c r="F137">
        <v>52</v>
      </c>
      <c r="G137">
        <v>62</v>
      </c>
    </row>
    <row r="138" spans="1:7">
      <c r="A138" t="s">
        <v>4011</v>
      </c>
      <c r="B138" t="s">
        <v>1579</v>
      </c>
      <c r="C138">
        <v>1096</v>
      </c>
      <c r="D138">
        <v>1340</v>
      </c>
      <c r="E138">
        <v>1637</v>
      </c>
      <c r="F138">
        <v>1999</v>
      </c>
      <c r="G138">
        <v>2442</v>
      </c>
    </row>
    <row r="139" spans="1:7">
      <c r="A139" t="s">
        <v>1580</v>
      </c>
      <c r="B139" t="s">
        <v>1581</v>
      </c>
    </row>
    <row r="140" spans="1:7">
      <c r="A140" t="s">
        <v>2</v>
      </c>
      <c r="B140" t="s">
        <v>4717</v>
      </c>
      <c r="C140">
        <v>1</v>
      </c>
      <c r="D140">
        <v>0</v>
      </c>
      <c r="E140">
        <v>0</v>
      </c>
      <c r="F140">
        <v>1</v>
      </c>
      <c r="G140">
        <v>0</v>
      </c>
    </row>
    <row r="141" spans="1:7">
      <c r="A141" t="s">
        <v>4088</v>
      </c>
      <c r="B141" t="s">
        <v>1582</v>
      </c>
      <c r="C141">
        <v>7</v>
      </c>
      <c r="D141">
        <v>2</v>
      </c>
      <c r="E141">
        <v>1</v>
      </c>
      <c r="F141">
        <v>1</v>
      </c>
      <c r="G141">
        <v>1</v>
      </c>
    </row>
    <row r="142" spans="1:7">
      <c r="A142" t="s">
        <v>4090</v>
      </c>
      <c r="B142" t="s">
        <v>1583</v>
      </c>
      <c r="C142">
        <v>925</v>
      </c>
      <c r="D142">
        <v>161</v>
      </c>
      <c r="E142">
        <v>135</v>
      </c>
      <c r="F142">
        <v>619</v>
      </c>
      <c r="G142">
        <v>1982</v>
      </c>
    </row>
    <row r="143" spans="1:7">
      <c r="A143" t="s">
        <v>3992</v>
      </c>
      <c r="B143" t="s">
        <v>1584</v>
      </c>
      <c r="C143">
        <v>128750</v>
      </c>
      <c r="D143">
        <v>122471</v>
      </c>
      <c r="E143">
        <v>87102</v>
      </c>
      <c r="F143">
        <v>67087</v>
      </c>
      <c r="G143">
        <v>45384</v>
      </c>
    </row>
    <row r="144" spans="1:7">
      <c r="A144" t="s">
        <v>4091</v>
      </c>
      <c r="B144" t="s">
        <v>1585</v>
      </c>
      <c r="C144">
        <v>43</v>
      </c>
      <c r="D144">
        <v>69</v>
      </c>
      <c r="E144">
        <v>111</v>
      </c>
      <c r="F144">
        <v>177</v>
      </c>
      <c r="G144">
        <v>170</v>
      </c>
    </row>
    <row r="145" spans="1:7">
      <c r="A145" t="s">
        <v>4718</v>
      </c>
      <c r="B145" t="s">
        <v>4719</v>
      </c>
      <c r="C145">
        <v>103</v>
      </c>
      <c r="D145">
        <v>60</v>
      </c>
      <c r="E145">
        <v>242</v>
      </c>
      <c r="F145">
        <v>478</v>
      </c>
      <c r="G145">
        <v>818</v>
      </c>
    </row>
    <row r="146" spans="1:7">
      <c r="A146" t="s">
        <v>4012</v>
      </c>
      <c r="B146" t="s">
        <v>1586</v>
      </c>
      <c r="C146">
        <v>8063</v>
      </c>
      <c r="D146">
        <v>1531</v>
      </c>
      <c r="E146">
        <v>2563</v>
      </c>
      <c r="F146">
        <v>62</v>
      </c>
      <c r="G146">
        <v>1251</v>
      </c>
    </row>
    <row r="147" spans="1:7">
      <c r="A147" t="s">
        <v>4152</v>
      </c>
      <c r="B147" t="s">
        <v>1587</v>
      </c>
      <c r="C147">
        <v>3</v>
      </c>
      <c r="D147">
        <v>1478</v>
      </c>
      <c r="E147">
        <v>4090</v>
      </c>
      <c r="F147">
        <v>11785</v>
      </c>
      <c r="G147">
        <v>26108</v>
      </c>
    </row>
    <row r="148" spans="1:7">
      <c r="A148" t="s">
        <v>1588</v>
      </c>
      <c r="B148" t="s">
        <v>1589</v>
      </c>
      <c r="C148">
        <v>415</v>
      </c>
      <c r="D148">
        <v>364</v>
      </c>
      <c r="E148">
        <v>320</v>
      </c>
      <c r="F148">
        <v>668</v>
      </c>
      <c r="G148">
        <v>95</v>
      </c>
    </row>
    <row r="149" spans="1:7">
      <c r="A149" t="s">
        <v>70</v>
      </c>
      <c r="B149" t="s">
        <v>1590</v>
      </c>
      <c r="C149">
        <v>36</v>
      </c>
      <c r="D149">
        <v>79</v>
      </c>
      <c r="E149">
        <v>92</v>
      </c>
      <c r="F149">
        <v>80</v>
      </c>
      <c r="G149">
        <v>82</v>
      </c>
    </row>
    <row r="150" spans="1:7">
      <c r="A150" t="s">
        <v>133</v>
      </c>
      <c r="B150" t="s">
        <v>1591</v>
      </c>
      <c r="C150">
        <v>4137</v>
      </c>
      <c r="D150">
        <v>4083</v>
      </c>
      <c r="E150">
        <v>4354</v>
      </c>
      <c r="F150">
        <v>5367</v>
      </c>
      <c r="G150">
        <v>38332</v>
      </c>
    </row>
    <row r="151" spans="1:7">
      <c r="A151" t="s">
        <v>4</v>
      </c>
      <c r="B151" t="s">
        <v>1592</v>
      </c>
      <c r="C151">
        <v>21</v>
      </c>
      <c r="D151">
        <v>35</v>
      </c>
      <c r="E151">
        <v>40</v>
      </c>
      <c r="F151">
        <v>43</v>
      </c>
      <c r="G151">
        <v>51</v>
      </c>
    </row>
    <row r="152" spans="1:7">
      <c r="A152" t="s">
        <v>4092</v>
      </c>
      <c r="B152" t="s">
        <v>1593</v>
      </c>
      <c r="C152">
        <v>117</v>
      </c>
      <c r="D152">
        <v>157</v>
      </c>
      <c r="E152">
        <v>212</v>
      </c>
      <c r="F152">
        <v>160</v>
      </c>
      <c r="G152">
        <v>51</v>
      </c>
    </row>
    <row r="153" spans="1:7">
      <c r="A153" t="s">
        <v>4093</v>
      </c>
      <c r="B153" t="s">
        <v>1594</v>
      </c>
      <c r="C153">
        <v>364</v>
      </c>
      <c r="D153">
        <v>320</v>
      </c>
      <c r="E153">
        <v>1892</v>
      </c>
      <c r="F153">
        <v>552</v>
      </c>
      <c r="G153">
        <v>925</v>
      </c>
    </row>
    <row r="154" spans="1:7">
      <c r="A154" t="s">
        <v>4720</v>
      </c>
      <c r="B154" t="s">
        <v>4721</v>
      </c>
      <c r="C154">
        <v>0</v>
      </c>
      <c r="D154">
        <v>0</v>
      </c>
      <c r="E154">
        <v>0</v>
      </c>
      <c r="F154">
        <v>1</v>
      </c>
      <c r="G154">
        <v>1</v>
      </c>
    </row>
    <row r="155" spans="1:7">
      <c r="A155" t="s">
        <v>4722</v>
      </c>
      <c r="B155" t="s">
        <v>4723</v>
      </c>
      <c r="C155">
        <v>0</v>
      </c>
      <c r="D155">
        <v>0</v>
      </c>
      <c r="E155">
        <v>0</v>
      </c>
      <c r="F155">
        <v>2</v>
      </c>
      <c r="G155">
        <v>3</v>
      </c>
    </row>
    <row r="156" spans="1:7">
      <c r="A156" t="s">
        <v>1595</v>
      </c>
      <c r="B156" t="s">
        <v>1596</v>
      </c>
      <c r="C156">
        <v>2</v>
      </c>
      <c r="D156">
        <v>2</v>
      </c>
      <c r="E156">
        <v>3</v>
      </c>
      <c r="F156">
        <v>2747</v>
      </c>
      <c r="G156">
        <v>15754</v>
      </c>
    </row>
    <row r="157" spans="1:7">
      <c r="A157" t="s">
        <v>4174</v>
      </c>
      <c r="B157" t="s">
        <v>1597</v>
      </c>
      <c r="C157">
        <v>477</v>
      </c>
      <c r="D157">
        <v>477</v>
      </c>
      <c r="E157">
        <v>730</v>
      </c>
      <c r="F157">
        <v>1889</v>
      </c>
      <c r="G157">
        <v>3695</v>
      </c>
    </row>
    <row r="158" spans="1:7">
      <c r="A158" t="s">
        <v>4013</v>
      </c>
      <c r="B158" t="s">
        <v>1598</v>
      </c>
      <c r="C158">
        <v>0</v>
      </c>
      <c r="D158">
        <v>0</v>
      </c>
      <c r="E158">
        <v>2</v>
      </c>
      <c r="F158">
        <v>6</v>
      </c>
      <c r="G158">
        <v>8</v>
      </c>
    </row>
    <row r="159" spans="1:7">
      <c r="A159" t="s">
        <v>4014</v>
      </c>
      <c r="B159" t="s">
        <v>1599</v>
      </c>
      <c r="C159">
        <v>1058</v>
      </c>
      <c r="D159">
        <v>1858</v>
      </c>
      <c r="E159">
        <v>1491</v>
      </c>
      <c r="F159">
        <v>1197</v>
      </c>
      <c r="G159">
        <v>961</v>
      </c>
    </row>
    <row r="160" spans="1:7">
      <c r="A160" t="s">
        <v>100</v>
      </c>
      <c r="B160" t="s">
        <v>1600</v>
      </c>
      <c r="C160">
        <v>9</v>
      </c>
      <c r="D160">
        <v>13</v>
      </c>
      <c r="E160">
        <v>17</v>
      </c>
      <c r="F160">
        <v>46</v>
      </c>
      <c r="G160">
        <v>1040</v>
      </c>
    </row>
    <row r="161" spans="1:7">
      <c r="A161" t="s">
        <v>5</v>
      </c>
      <c r="B161" t="s">
        <v>1601</v>
      </c>
      <c r="C161">
        <v>2909</v>
      </c>
      <c r="D161">
        <v>2306</v>
      </c>
      <c r="E161">
        <v>1980</v>
      </c>
      <c r="F161">
        <v>827</v>
      </c>
      <c r="G161">
        <v>9433</v>
      </c>
    </row>
    <row r="162" spans="1:7">
      <c r="A162" t="s">
        <v>4337</v>
      </c>
      <c r="B162" t="s">
        <v>1602</v>
      </c>
      <c r="C162">
        <v>415</v>
      </c>
      <c r="D162">
        <v>1022</v>
      </c>
      <c r="E162">
        <v>241</v>
      </c>
      <c r="F162">
        <v>187</v>
      </c>
      <c r="G162">
        <v>140</v>
      </c>
    </row>
    <row r="163" spans="1:7">
      <c r="A163" t="s">
        <v>7</v>
      </c>
      <c r="B163" t="s">
        <v>1603</v>
      </c>
      <c r="C163">
        <v>4</v>
      </c>
      <c r="D163">
        <v>13</v>
      </c>
      <c r="E163">
        <v>299</v>
      </c>
      <c r="F163">
        <v>1828</v>
      </c>
      <c r="G163">
        <v>883</v>
      </c>
    </row>
    <row r="164" spans="1:7">
      <c r="A164" t="s">
        <v>8</v>
      </c>
      <c r="B164" t="s">
        <v>1604</v>
      </c>
      <c r="C164">
        <v>5749</v>
      </c>
      <c r="D164">
        <v>3729</v>
      </c>
      <c r="E164">
        <v>1645</v>
      </c>
      <c r="F164">
        <v>4019</v>
      </c>
      <c r="G164">
        <v>3286</v>
      </c>
    </row>
    <row r="165" spans="1:7">
      <c r="A165" t="s">
        <v>4016</v>
      </c>
      <c r="B165" t="s">
        <v>1605</v>
      </c>
      <c r="C165">
        <v>196157</v>
      </c>
      <c r="D165">
        <v>105959</v>
      </c>
      <c r="E165">
        <v>37700</v>
      </c>
      <c r="F165">
        <v>77055</v>
      </c>
      <c r="G165">
        <v>125278</v>
      </c>
    </row>
    <row r="166" spans="1:7">
      <c r="A166" t="s">
        <v>4175</v>
      </c>
      <c r="B166" t="s">
        <v>1606</v>
      </c>
      <c r="C166">
        <v>20</v>
      </c>
      <c r="D166">
        <v>17</v>
      </c>
      <c r="E166">
        <v>217</v>
      </c>
      <c r="F166">
        <v>415</v>
      </c>
      <c r="G166">
        <v>701</v>
      </c>
    </row>
    <row r="167" spans="1:7">
      <c r="A167" t="s">
        <v>4154</v>
      </c>
      <c r="B167" t="s">
        <v>1607</v>
      </c>
      <c r="C167">
        <v>24</v>
      </c>
      <c r="D167">
        <v>62</v>
      </c>
      <c r="E167">
        <v>162</v>
      </c>
      <c r="F167">
        <v>438</v>
      </c>
      <c r="G167">
        <v>1973</v>
      </c>
    </row>
    <row r="168" spans="1:7">
      <c r="A168" t="s">
        <v>11</v>
      </c>
      <c r="B168" t="s">
        <v>1608</v>
      </c>
      <c r="C168">
        <v>32</v>
      </c>
      <c r="D168">
        <v>93</v>
      </c>
      <c r="E168">
        <v>134</v>
      </c>
      <c r="F168">
        <v>358</v>
      </c>
      <c r="G168">
        <v>1247</v>
      </c>
    </row>
    <row r="169" spans="1:7">
      <c r="A169" t="s">
        <v>4017</v>
      </c>
      <c r="B169" t="s">
        <v>1609</v>
      </c>
      <c r="C169">
        <v>0</v>
      </c>
      <c r="D169">
        <v>2</v>
      </c>
      <c r="E169">
        <v>11</v>
      </c>
      <c r="F169">
        <v>80</v>
      </c>
      <c r="G169">
        <v>493</v>
      </c>
    </row>
    <row r="170" spans="1:7">
      <c r="A170" t="s">
        <v>4096</v>
      </c>
      <c r="B170" t="s">
        <v>4724</v>
      </c>
      <c r="C170">
        <v>2064</v>
      </c>
      <c r="D170">
        <v>792</v>
      </c>
      <c r="E170">
        <v>31</v>
      </c>
      <c r="F170">
        <v>42</v>
      </c>
      <c r="G170">
        <v>62</v>
      </c>
    </row>
    <row r="171" spans="1:7">
      <c r="A171" t="s">
        <v>4176</v>
      </c>
      <c r="B171" t="s">
        <v>1610</v>
      </c>
      <c r="C171">
        <v>3</v>
      </c>
      <c r="D171">
        <v>3</v>
      </c>
      <c r="E171">
        <v>2</v>
      </c>
      <c r="F171">
        <v>1</v>
      </c>
      <c r="G171">
        <v>2142</v>
      </c>
    </row>
    <row r="172" spans="1:7">
      <c r="A172" t="s">
        <v>4196</v>
      </c>
      <c r="B172" t="s">
        <v>1611</v>
      </c>
      <c r="C172">
        <v>0</v>
      </c>
      <c r="D172">
        <v>0</v>
      </c>
      <c r="E172">
        <v>0</v>
      </c>
      <c r="F172">
        <v>0</v>
      </c>
      <c r="G172">
        <v>1493</v>
      </c>
    </row>
    <row r="173" spans="1:7">
      <c r="A173" t="s">
        <v>4098</v>
      </c>
      <c r="B173" t="s">
        <v>1612</v>
      </c>
      <c r="C173">
        <v>2</v>
      </c>
      <c r="D173">
        <v>273</v>
      </c>
      <c r="E173">
        <v>345</v>
      </c>
      <c r="F173">
        <v>252</v>
      </c>
      <c r="G173">
        <v>904</v>
      </c>
    </row>
    <row r="174" spans="1:7">
      <c r="A174" t="s">
        <v>4725</v>
      </c>
      <c r="B174" t="s">
        <v>4726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4727</v>
      </c>
      <c r="B175" t="s">
        <v>4728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89</v>
      </c>
      <c r="B176" t="s">
        <v>1613</v>
      </c>
      <c r="C176">
        <v>10</v>
      </c>
      <c r="D176">
        <v>40</v>
      </c>
      <c r="E176">
        <v>64</v>
      </c>
      <c r="F176">
        <v>62</v>
      </c>
      <c r="G176">
        <v>73</v>
      </c>
    </row>
    <row r="177" spans="1:7">
      <c r="A177" t="s">
        <v>1614</v>
      </c>
      <c r="B177" t="s">
        <v>1615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1616</v>
      </c>
      <c r="B178" t="s">
        <v>1617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>
      <c r="A179" s="139" t="s">
        <v>4755</v>
      </c>
      <c r="B179" t="s">
        <v>1619</v>
      </c>
      <c r="C179">
        <v>2</v>
      </c>
      <c r="D179">
        <v>11</v>
      </c>
      <c r="E179">
        <v>55</v>
      </c>
      <c r="F179">
        <v>142</v>
      </c>
      <c r="G179">
        <v>154</v>
      </c>
    </row>
    <row r="180" spans="1:7">
      <c r="A180" t="s">
        <v>4102</v>
      </c>
      <c r="B180" t="s">
        <v>1620</v>
      </c>
      <c r="C180">
        <v>35</v>
      </c>
      <c r="D180">
        <v>23</v>
      </c>
      <c r="E180">
        <v>24</v>
      </c>
      <c r="F180">
        <v>45</v>
      </c>
      <c r="G180">
        <v>44</v>
      </c>
    </row>
    <row r="181" spans="1:7">
      <c r="A181" t="s">
        <v>746</v>
      </c>
      <c r="B181" t="s">
        <v>1621</v>
      </c>
    </row>
    <row r="182" spans="1:7">
      <c r="A182" t="s">
        <v>4729</v>
      </c>
      <c r="B182" t="s">
        <v>4730</v>
      </c>
      <c r="C182">
        <v>19</v>
      </c>
      <c r="D182">
        <v>19</v>
      </c>
      <c r="E182">
        <v>34</v>
      </c>
      <c r="F182">
        <v>11</v>
      </c>
      <c r="G182">
        <v>39</v>
      </c>
    </row>
    <row r="183" spans="1:7">
      <c r="A183" t="s">
        <v>4104</v>
      </c>
      <c r="B183" t="s">
        <v>1622</v>
      </c>
      <c r="C183">
        <v>108</v>
      </c>
      <c r="D183">
        <v>132</v>
      </c>
      <c r="E183">
        <v>49</v>
      </c>
      <c r="F183">
        <v>85</v>
      </c>
      <c r="G183">
        <v>49</v>
      </c>
    </row>
    <row r="184" spans="1:7">
      <c r="A184" t="s">
        <v>4106</v>
      </c>
      <c r="B184" t="s">
        <v>1623</v>
      </c>
      <c r="C184">
        <v>134</v>
      </c>
      <c r="D184">
        <v>219</v>
      </c>
      <c r="E184">
        <v>271</v>
      </c>
      <c r="F184">
        <v>267</v>
      </c>
      <c r="G184">
        <v>2</v>
      </c>
    </row>
    <row r="185" spans="1:7">
      <c r="A185" t="s">
        <v>4019</v>
      </c>
      <c r="B185" t="s">
        <v>1624</v>
      </c>
      <c r="C185">
        <v>278798</v>
      </c>
      <c r="D185">
        <v>243677</v>
      </c>
      <c r="E185">
        <v>218970</v>
      </c>
      <c r="F185">
        <v>261396</v>
      </c>
      <c r="G185">
        <v>348383</v>
      </c>
    </row>
    <row r="186" spans="1:7">
      <c r="A186" t="s">
        <v>4344</v>
      </c>
      <c r="B186" t="s">
        <v>1625</v>
      </c>
      <c r="C186">
        <v>6</v>
      </c>
      <c r="D186">
        <v>7</v>
      </c>
      <c r="E186">
        <v>7</v>
      </c>
      <c r="F186">
        <v>23</v>
      </c>
      <c r="G186">
        <v>138</v>
      </c>
    </row>
    <row r="187" spans="1:7">
      <c r="A187" t="s">
        <v>4203</v>
      </c>
      <c r="B187" t="s">
        <v>1626</v>
      </c>
      <c r="C187">
        <v>0</v>
      </c>
      <c r="D187">
        <v>0</v>
      </c>
      <c r="E187">
        <v>0</v>
      </c>
      <c r="F187">
        <v>0</v>
      </c>
      <c r="G187">
        <v>14</v>
      </c>
    </row>
    <row r="188" spans="1:7">
      <c r="A188" t="s">
        <v>4340</v>
      </c>
      <c r="B188" t="s">
        <v>1627</v>
      </c>
      <c r="C188">
        <v>216</v>
      </c>
      <c r="D188">
        <v>238</v>
      </c>
      <c r="E188">
        <v>149</v>
      </c>
      <c r="F188">
        <v>160</v>
      </c>
      <c r="G188">
        <v>344</v>
      </c>
    </row>
    <row r="189" spans="1:7">
      <c r="A189" t="s">
        <v>4108</v>
      </c>
      <c r="B189" t="s">
        <v>1628</v>
      </c>
      <c r="C189">
        <v>11</v>
      </c>
      <c r="D189">
        <v>113</v>
      </c>
      <c r="E189">
        <v>247</v>
      </c>
      <c r="F189">
        <v>33</v>
      </c>
      <c r="G189">
        <v>7</v>
      </c>
    </row>
    <row r="190" spans="1:7">
      <c r="A190" s="139" t="s">
        <v>4762</v>
      </c>
      <c r="B190" t="s">
        <v>1629</v>
      </c>
      <c r="C190">
        <v>2044</v>
      </c>
      <c r="D190">
        <v>1937</v>
      </c>
      <c r="E190">
        <v>1800</v>
      </c>
      <c r="F190">
        <v>1177</v>
      </c>
      <c r="G190">
        <v>5163</v>
      </c>
    </row>
    <row r="191" spans="1:7">
      <c r="A191" t="s">
        <v>4155</v>
      </c>
      <c r="B191" t="s">
        <v>1632</v>
      </c>
      <c r="C191">
        <v>0</v>
      </c>
      <c r="D191">
        <v>0</v>
      </c>
      <c r="E191">
        <v>0</v>
      </c>
      <c r="F191">
        <v>1090</v>
      </c>
      <c r="G191">
        <v>23279</v>
      </c>
    </row>
    <row r="192" spans="1:7">
      <c r="A192" s="139" t="s">
        <v>4757</v>
      </c>
      <c r="B192" t="s">
        <v>1633</v>
      </c>
      <c r="C192">
        <v>400</v>
      </c>
      <c r="D192">
        <v>869</v>
      </c>
      <c r="E192">
        <v>660</v>
      </c>
      <c r="F192">
        <v>458</v>
      </c>
      <c r="G192">
        <v>394</v>
      </c>
    </row>
    <row r="193" spans="1:7">
      <c r="A193" t="s">
        <v>1634</v>
      </c>
      <c r="B193" t="s">
        <v>1635</v>
      </c>
      <c r="C193">
        <v>3</v>
      </c>
      <c r="D193">
        <v>2</v>
      </c>
      <c r="E193">
        <v>2</v>
      </c>
      <c r="F193">
        <v>15</v>
      </c>
      <c r="G193">
        <v>8</v>
      </c>
    </row>
    <row r="194" spans="1:7">
      <c r="A194" t="s">
        <v>1636</v>
      </c>
      <c r="B194" t="s">
        <v>1637</v>
      </c>
      <c r="C194">
        <v>11</v>
      </c>
      <c r="D194">
        <v>6</v>
      </c>
      <c r="E194">
        <v>2</v>
      </c>
      <c r="F194">
        <v>22</v>
      </c>
      <c r="G194">
        <v>40</v>
      </c>
    </row>
    <row r="195" spans="1:7">
      <c r="A195" t="s">
        <v>1638</v>
      </c>
      <c r="B195" t="s">
        <v>1639</v>
      </c>
      <c r="C195">
        <v>5</v>
      </c>
      <c r="D195">
        <v>4</v>
      </c>
      <c r="E195">
        <v>4</v>
      </c>
      <c r="F195">
        <v>20</v>
      </c>
      <c r="G195">
        <v>32</v>
      </c>
    </row>
    <row r="196" spans="1:7">
      <c r="A196" t="s">
        <v>4114</v>
      </c>
      <c r="B196" t="s">
        <v>1642</v>
      </c>
      <c r="C196">
        <v>79</v>
      </c>
      <c r="D196">
        <v>75</v>
      </c>
      <c r="E196">
        <v>96</v>
      </c>
      <c r="F196">
        <v>240</v>
      </c>
      <c r="G196">
        <v>290</v>
      </c>
    </row>
    <row r="197" spans="1:7">
      <c r="A197" t="s">
        <v>23</v>
      </c>
      <c r="B197" t="s">
        <v>1643</v>
      </c>
      <c r="C197">
        <v>759</v>
      </c>
      <c r="D197">
        <v>863</v>
      </c>
      <c r="E197">
        <v>856</v>
      </c>
      <c r="F197">
        <v>1662</v>
      </c>
      <c r="G197">
        <v>3086</v>
      </c>
    </row>
    <row r="198" spans="1:7">
      <c r="A198" t="s">
        <v>4132</v>
      </c>
      <c r="B198" t="s">
        <v>1644</v>
      </c>
      <c r="C198">
        <v>20</v>
      </c>
      <c r="D198">
        <v>40</v>
      </c>
      <c r="E198">
        <v>6</v>
      </c>
      <c r="F198">
        <v>31</v>
      </c>
      <c r="G198">
        <v>42</v>
      </c>
    </row>
    <row r="199" spans="1:7">
      <c r="A199" t="s">
        <v>4180</v>
      </c>
      <c r="B199" t="s">
        <v>1645</v>
      </c>
      <c r="C199">
        <v>513</v>
      </c>
      <c r="D199">
        <v>290</v>
      </c>
      <c r="E199">
        <v>1289</v>
      </c>
      <c r="F199">
        <v>3480</v>
      </c>
      <c r="G199">
        <v>8060</v>
      </c>
    </row>
    <row r="200" spans="1:7">
      <c r="A200" t="s">
        <v>4181</v>
      </c>
      <c r="B200" t="s">
        <v>1646</v>
      </c>
      <c r="C200">
        <v>807</v>
      </c>
      <c r="D200">
        <v>706</v>
      </c>
      <c r="E200">
        <v>2114</v>
      </c>
      <c r="F200">
        <v>1505</v>
      </c>
      <c r="G200">
        <v>6600</v>
      </c>
    </row>
    <row r="201" spans="1:7">
      <c r="A201" t="s">
        <v>4345</v>
      </c>
      <c r="B201" t="s">
        <v>1647</v>
      </c>
      <c r="C201">
        <v>5</v>
      </c>
      <c r="D201">
        <v>50</v>
      </c>
      <c r="E201">
        <v>36</v>
      </c>
      <c r="F201">
        <v>51</v>
      </c>
      <c r="G201">
        <v>68</v>
      </c>
    </row>
    <row r="202" spans="1:7">
      <c r="A202" t="s">
        <v>121</v>
      </c>
      <c r="B202" t="s">
        <v>4731</v>
      </c>
      <c r="C202">
        <v>0</v>
      </c>
      <c r="D202">
        <v>0</v>
      </c>
      <c r="E202">
        <v>0</v>
      </c>
      <c r="F202">
        <v>3136</v>
      </c>
      <c r="G202">
        <v>17735</v>
      </c>
    </row>
    <row r="203" spans="1:7">
      <c r="A203" t="s">
        <v>4347</v>
      </c>
      <c r="B203" t="s">
        <v>1648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>
      <c r="A204" t="s">
        <v>4115</v>
      </c>
      <c r="B204" t="s">
        <v>1649</v>
      </c>
      <c r="C204">
        <v>130</v>
      </c>
      <c r="D204">
        <v>121</v>
      </c>
      <c r="E204">
        <v>216</v>
      </c>
      <c r="F204">
        <v>208</v>
      </c>
      <c r="G204">
        <v>180</v>
      </c>
    </row>
    <row r="205" spans="1:7">
      <c r="A205" t="s">
        <v>4023</v>
      </c>
      <c r="B205" t="s">
        <v>1650</v>
      </c>
      <c r="C205">
        <v>423268</v>
      </c>
      <c r="D205">
        <v>286877</v>
      </c>
      <c r="E205">
        <v>175389</v>
      </c>
      <c r="F205">
        <v>137066</v>
      </c>
      <c r="G205">
        <v>224153</v>
      </c>
    </row>
    <row r="206" spans="1:7">
      <c r="A206" t="s">
        <v>1651</v>
      </c>
      <c r="B206" t="s">
        <v>4732</v>
      </c>
      <c r="C206">
        <v>189</v>
      </c>
      <c r="D206">
        <v>219</v>
      </c>
      <c r="E206">
        <v>203</v>
      </c>
      <c r="F206">
        <v>236</v>
      </c>
      <c r="G206">
        <v>245</v>
      </c>
    </row>
    <row r="207" spans="1:7">
      <c r="A207" t="s">
        <v>4117</v>
      </c>
      <c r="B207" t="s">
        <v>1653</v>
      </c>
      <c r="C207">
        <v>166</v>
      </c>
      <c r="D207">
        <v>237</v>
      </c>
      <c r="E207">
        <v>249</v>
      </c>
      <c r="F207">
        <v>260</v>
      </c>
      <c r="G207">
        <v>268</v>
      </c>
    </row>
    <row r="208" spans="1:7">
      <c r="A208" t="s">
        <v>4733</v>
      </c>
      <c r="B208" t="s">
        <v>4734</v>
      </c>
      <c r="C208">
        <v>0</v>
      </c>
      <c r="D208">
        <v>1</v>
      </c>
      <c r="E208">
        <v>0</v>
      </c>
      <c r="F208">
        <v>0</v>
      </c>
      <c r="G208">
        <v>0</v>
      </c>
    </row>
    <row r="209" spans="1:7">
      <c r="A209" t="s">
        <v>82</v>
      </c>
      <c r="B209" t="s">
        <v>1654</v>
      </c>
      <c r="C209">
        <v>1</v>
      </c>
      <c r="D209">
        <v>7</v>
      </c>
      <c r="E209">
        <v>44</v>
      </c>
      <c r="F209">
        <v>88</v>
      </c>
      <c r="G209">
        <v>50</v>
      </c>
    </row>
    <row r="210" spans="1:7">
      <c r="A210" t="s">
        <v>1655</v>
      </c>
      <c r="B210" t="s">
        <v>1656</v>
      </c>
      <c r="C210">
        <v>220</v>
      </c>
      <c r="D210">
        <v>179</v>
      </c>
      <c r="E210">
        <v>203</v>
      </c>
      <c r="F210">
        <v>165</v>
      </c>
      <c r="G210">
        <v>91</v>
      </c>
    </row>
    <row r="211" spans="1:7">
      <c r="A211" t="s">
        <v>4118</v>
      </c>
      <c r="B211" t="s">
        <v>1657</v>
      </c>
      <c r="C211">
        <v>10</v>
      </c>
      <c r="D211">
        <v>22</v>
      </c>
      <c r="E211">
        <v>7</v>
      </c>
      <c r="F211">
        <v>14</v>
      </c>
      <c r="G211">
        <v>13</v>
      </c>
    </row>
    <row r="212" spans="1:7">
      <c r="A212" t="s">
        <v>4024</v>
      </c>
      <c r="B212" t="s">
        <v>1658</v>
      </c>
      <c r="C212">
        <v>6</v>
      </c>
      <c r="D212">
        <v>11</v>
      </c>
      <c r="E212">
        <v>13</v>
      </c>
      <c r="F212">
        <v>24</v>
      </c>
      <c r="G212">
        <v>1475</v>
      </c>
    </row>
    <row r="213" spans="1:7">
      <c r="A213" t="s">
        <v>4042</v>
      </c>
      <c r="B213" t="s">
        <v>1659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 t="s">
        <v>4346</v>
      </c>
      <c r="B214" t="s">
        <v>4735</v>
      </c>
      <c r="C214">
        <v>0</v>
      </c>
      <c r="D214">
        <v>0</v>
      </c>
      <c r="E214">
        <v>0</v>
      </c>
      <c r="F214">
        <v>9</v>
      </c>
      <c r="G214">
        <v>10</v>
      </c>
    </row>
    <row r="215" spans="1:7">
      <c r="A215" t="s">
        <v>91</v>
      </c>
      <c r="B215" t="s">
        <v>4736</v>
      </c>
      <c r="C215">
        <v>46</v>
      </c>
      <c r="D215">
        <v>23</v>
      </c>
      <c r="E215">
        <v>22</v>
      </c>
      <c r="F215">
        <v>21</v>
      </c>
      <c r="G215">
        <v>14</v>
      </c>
    </row>
    <row r="216" spans="1:7">
      <c r="A216" t="s">
        <v>4120</v>
      </c>
      <c r="B216" t="s">
        <v>1660</v>
      </c>
      <c r="C216">
        <v>31</v>
      </c>
      <c r="D216">
        <v>31</v>
      </c>
      <c r="E216">
        <v>166</v>
      </c>
      <c r="F216">
        <v>326</v>
      </c>
      <c r="G216">
        <v>82</v>
      </c>
    </row>
    <row r="217" spans="1:7">
      <c r="A217" t="s">
        <v>4198</v>
      </c>
      <c r="B217" t="s">
        <v>1661</v>
      </c>
      <c r="C217">
        <v>0</v>
      </c>
      <c r="D217">
        <v>0</v>
      </c>
      <c r="E217">
        <v>0</v>
      </c>
      <c r="F217">
        <v>0</v>
      </c>
      <c r="G217">
        <v>724</v>
      </c>
    </row>
    <row r="218" spans="1:7">
      <c r="A218" s="139" t="s">
        <v>4758</v>
      </c>
      <c r="B218" t="s">
        <v>1662</v>
      </c>
      <c r="C218">
        <v>0</v>
      </c>
      <c r="D218">
        <v>6</v>
      </c>
      <c r="E218">
        <v>61</v>
      </c>
      <c r="F218">
        <v>113</v>
      </c>
      <c r="G218">
        <v>195</v>
      </c>
    </row>
    <row r="219" spans="1:7">
      <c r="A219" t="s">
        <v>4144</v>
      </c>
      <c r="B219" t="s">
        <v>1663</v>
      </c>
      <c r="C219">
        <v>11328</v>
      </c>
      <c r="D219">
        <v>14293</v>
      </c>
      <c r="E219">
        <v>17991</v>
      </c>
      <c r="F219">
        <v>24817</v>
      </c>
      <c r="G219">
        <v>94896</v>
      </c>
    </row>
    <row r="220" spans="1:7">
      <c r="A220" t="s">
        <v>48</v>
      </c>
      <c r="B220" t="s">
        <v>1664</v>
      </c>
      <c r="C220">
        <v>105384</v>
      </c>
      <c r="D220">
        <v>220531</v>
      </c>
      <c r="E220">
        <v>320005</v>
      </c>
      <c r="F220">
        <v>574049</v>
      </c>
      <c r="G220">
        <v>1016412</v>
      </c>
    </row>
    <row r="221" spans="1:7">
      <c r="A221" t="s">
        <v>29</v>
      </c>
      <c r="B221" t="s">
        <v>1667</v>
      </c>
      <c r="C221">
        <v>252</v>
      </c>
      <c r="D221">
        <v>209</v>
      </c>
      <c r="E221">
        <v>151</v>
      </c>
      <c r="F221">
        <v>155</v>
      </c>
      <c r="G221">
        <v>22</v>
      </c>
    </row>
    <row r="222" spans="1:7">
      <c r="A222" t="s">
        <v>4348</v>
      </c>
      <c r="B222" t="s">
        <v>1668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 t="s">
        <v>71</v>
      </c>
      <c r="B223" t="s">
        <v>1669</v>
      </c>
      <c r="C223">
        <v>78</v>
      </c>
      <c r="D223">
        <v>91</v>
      </c>
      <c r="E223">
        <v>50</v>
      </c>
      <c r="F223">
        <v>38</v>
      </c>
      <c r="G223">
        <v>11</v>
      </c>
    </row>
    <row r="224" spans="1:7">
      <c r="A224" t="s">
        <v>31</v>
      </c>
      <c r="B224" t="s">
        <v>1671</v>
      </c>
      <c r="C224">
        <v>2847</v>
      </c>
      <c r="D224">
        <v>2969</v>
      </c>
      <c r="E224">
        <v>4809</v>
      </c>
      <c r="F224">
        <v>6433</v>
      </c>
      <c r="G224">
        <v>9992</v>
      </c>
    </row>
    <row r="225" spans="1:7">
      <c r="A225" t="s">
        <v>4028</v>
      </c>
      <c r="B225" t="s">
        <v>1672</v>
      </c>
      <c r="C225">
        <v>2670</v>
      </c>
      <c r="D225">
        <v>3027</v>
      </c>
      <c r="E225">
        <v>1926</v>
      </c>
      <c r="F225">
        <v>2870</v>
      </c>
      <c r="G225">
        <v>8940</v>
      </c>
    </row>
    <row r="226" spans="1:7">
      <c r="A226" t="s">
        <v>1673</v>
      </c>
      <c r="B226" t="s">
        <v>1674</v>
      </c>
      <c r="C226">
        <v>0</v>
      </c>
      <c r="D226">
        <v>43</v>
      </c>
      <c r="E226">
        <v>7</v>
      </c>
      <c r="F226">
        <v>162</v>
      </c>
      <c r="G226">
        <v>139</v>
      </c>
    </row>
    <row r="227" spans="1:7">
      <c r="A227" t="s">
        <v>4737</v>
      </c>
      <c r="B227" t="s">
        <v>4738</v>
      </c>
      <c r="C227">
        <v>1</v>
      </c>
      <c r="D227">
        <v>7</v>
      </c>
      <c r="E227">
        <v>8</v>
      </c>
      <c r="F227">
        <v>2</v>
      </c>
      <c r="G227">
        <v>2</v>
      </c>
    </row>
    <row r="228" spans="1:7">
      <c r="A228" t="s">
        <v>104</v>
      </c>
      <c r="B228" t="s">
        <v>4739</v>
      </c>
      <c r="C228">
        <v>0</v>
      </c>
      <c r="D228">
        <v>0</v>
      </c>
      <c r="E228">
        <v>0</v>
      </c>
      <c r="F228">
        <v>2</v>
      </c>
      <c r="G228">
        <v>5</v>
      </c>
    </row>
    <row r="229" spans="1:7">
      <c r="A229" t="s">
        <v>1675</v>
      </c>
      <c r="B229" t="s">
        <v>4740</v>
      </c>
      <c r="C229">
        <v>3</v>
      </c>
      <c r="D229">
        <v>3</v>
      </c>
      <c r="E229">
        <v>4</v>
      </c>
      <c r="F229">
        <v>5</v>
      </c>
      <c r="G229">
        <v>8</v>
      </c>
    </row>
    <row r="230" spans="1:7">
      <c r="A230" t="s">
        <v>4349</v>
      </c>
      <c r="B230" t="s">
        <v>1679</v>
      </c>
      <c r="C230">
        <v>97</v>
      </c>
      <c r="D230">
        <v>120</v>
      </c>
      <c r="E230">
        <v>148</v>
      </c>
      <c r="F230">
        <v>184</v>
      </c>
      <c r="G230">
        <v>215</v>
      </c>
    </row>
    <row r="231" spans="1:7">
      <c r="A231" t="s">
        <v>4125</v>
      </c>
      <c r="B231" t="s">
        <v>1680</v>
      </c>
      <c r="C231">
        <v>326</v>
      </c>
      <c r="D231">
        <v>261</v>
      </c>
      <c r="E231">
        <v>1054</v>
      </c>
      <c r="F231">
        <v>256</v>
      </c>
      <c r="G231">
        <v>232</v>
      </c>
    </row>
    <row r="232" spans="1:7">
      <c r="A232" t="s">
        <v>4127</v>
      </c>
      <c r="B232" t="s">
        <v>1681</v>
      </c>
      <c r="C232">
        <v>135</v>
      </c>
      <c r="D232">
        <v>174</v>
      </c>
      <c r="E232">
        <v>164</v>
      </c>
      <c r="F232">
        <v>155</v>
      </c>
      <c r="G232">
        <v>142</v>
      </c>
    </row>
    <row r="236" spans="1:7">
      <c r="A236" t="s">
        <v>4859</v>
      </c>
    </row>
    <row r="433" spans="1:1">
      <c r="A433" s="139"/>
    </row>
  </sheetData>
  <phoneticPr fontId="92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2"/>
  <sheetViews>
    <sheetView topLeftCell="A193" workbookViewId="0">
      <selection activeCell="A223" sqref="A223"/>
    </sheetView>
  </sheetViews>
  <sheetFormatPr defaultRowHeight="14.25"/>
  <cols>
    <col min="1" max="1" width="29.5" customWidth="1"/>
    <col min="2" max="2" width="14.75" customWidth="1"/>
  </cols>
  <sheetData>
    <row r="1" spans="1:2">
      <c r="A1" s="163" t="s">
        <v>4748</v>
      </c>
      <c r="B1" s="162" t="s">
        <v>4749</v>
      </c>
    </row>
    <row r="2" spans="1:2">
      <c r="A2" s="156" t="s">
        <v>3986</v>
      </c>
      <c r="B2" s="159" t="s">
        <v>4696</v>
      </c>
    </row>
    <row r="3" spans="1:2">
      <c r="A3" s="156" t="s">
        <v>4157</v>
      </c>
      <c r="B3" s="159">
        <v>0</v>
      </c>
    </row>
    <row r="4" spans="1:2">
      <c r="A4" s="156" t="s">
        <v>4047</v>
      </c>
      <c r="B4" s="159" t="s">
        <v>4696</v>
      </c>
    </row>
    <row r="5" spans="1:2">
      <c r="A5" s="156" t="s">
        <v>4309</v>
      </c>
      <c r="B5" s="159">
        <v>190.87828854598928</v>
      </c>
    </row>
    <row r="6" spans="1:2">
      <c r="A6" s="156" t="s">
        <v>4160</v>
      </c>
      <c r="B6" s="159">
        <v>0</v>
      </c>
    </row>
    <row r="7" spans="1:2">
      <c r="A7" s="156" t="s">
        <v>4048</v>
      </c>
      <c r="B7" s="159">
        <v>0</v>
      </c>
    </row>
    <row r="8" spans="1:2">
      <c r="A8" s="156" t="s">
        <v>1347</v>
      </c>
      <c r="B8" s="159">
        <v>9.7554030002542582</v>
      </c>
    </row>
    <row r="9" spans="1:2">
      <c r="A9" s="156" t="s">
        <v>4220</v>
      </c>
      <c r="B9" s="159">
        <v>3958.2763763593875</v>
      </c>
    </row>
    <row r="10" spans="1:2">
      <c r="A10" s="156" t="s">
        <v>4191</v>
      </c>
      <c r="B10" s="159">
        <v>0</v>
      </c>
    </row>
    <row r="11" spans="1:2">
      <c r="A11" s="156" t="s">
        <v>1351</v>
      </c>
      <c r="B11" s="159">
        <v>0</v>
      </c>
    </row>
    <row r="12" spans="1:2">
      <c r="A12" s="156" t="s">
        <v>58</v>
      </c>
      <c r="B12" s="159">
        <v>295363.60152248945</v>
      </c>
    </row>
    <row r="13" spans="1:2">
      <c r="A13" s="156" t="s">
        <v>4162</v>
      </c>
      <c r="B13" s="159">
        <v>8885.6736563022441</v>
      </c>
    </row>
    <row r="14" spans="1:2">
      <c r="A14" s="156" t="s">
        <v>4192</v>
      </c>
      <c r="B14" s="159">
        <v>0</v>
      </c>
    </row>
    <row r="15" spans="1:2">
      <c r="A15" s="156" t="s">
        <v>4310</v>
      </c>
      <c r="B15" s="159">
        <v>86.249188182060152</v>
      </c>
    </row>
    <row r="16" spans="1:2">
      <c r="A16" s="156" t="s">
        <v>3987</v>
      </c>
      <c r="B16" s="159">
        <v>0</v>
      </c>
    </row>
    <row r="17" spans="1:2">
      <c r="A17" s="156" t="s">
        <v>3988</v>
      </c>
      <c r="B17" s="159">
        <v>0</v>
      </c>
    </row>
    <row r="18" spans="1:2">
      <c r="A18" s="156" t="s">
        <v>4224</v>
      </c>
      <c r="B18" s="159">
        <v>0</v>
      </c>
    </row>
    <row r="19" spans="1:2">
      <c r="A19" s="156" t="s">
        <v>4311</v>
      </c>
      <c r="B19" s="159">
        <v>0</v>
      </c>
    </row>
    <row r="20" spans="1:2">
      <c r="A20" s="156" t="s">
        <v>4140</v>
      </c>
      <c r="B20" s="159">
        <v>15435.916324595182</v>
      </c>
    </row>
    <row r="21" spans="1:2">
      <c r="A21" s="156" t="s">
        <v>4225</v>
      </c>
      <c r="B21" s="159">
        <v>1212.9987742952198</v>
      </c>
    </row>
    <row r="22" spans="1:2">
      <c r="A22" s="156" t="s">
        <v>4049</v>
      </c>
      <c r="B22" s="159">
        <v>0</v>
      </c>
    </row>
    <row r="23" spans="1:2">
      <c r="A23" s="156" t="s">
        <v>53</v>
      </c>
      <c r="B23" s="159">
        <v>0</v>
      </c>
    </row>
    <row r="24" spans="1:2">
      <c r="A24" s="156" t="s">
        <v>3990</v>
      </c>
      <c r="B24" s="159">
        <v>769.93848132468781</v>
      </c>
    </row>
    <row r="25" spans="1:2">
      <c r="A25" s="156" t="s">
        <v>4226</v>
      </c>
      <c r="B25" s="159">
        <v>893.58513842899185</v>
      </c>
    </row>
    <row r="26" spans="1:2">
      <c r="A26" s="156" t="s">
        <v>1367</v>
      </c>
      <c r="B26" s="159">
        <v>0</v>
      </c>
    </row>
    <row r="27" spans="1:2">
      <c r="A27" s="156" t="s">
        <v>4051</v>
      </c>
      <c r="B27" s="159" t="s">
        <v>4696</v>
      </c>
    </row>
    <row r="28" spans="1:2">
      <c r="A28" s="156" t="s">
        <v>4231</v>
      </c>
      <c r="B28" s="159">
        <v>10364.192067923213</v>
      </c>
    </row>
    <row r="29" spans="1:2">
      <c r="A29" s="156" t="s">
        <v>4312</v>
      </c>
      <c r="B29" s="159">
        <v>3054.7046831666253</v>
      </c>
    </row>
    <row r="30" spans="1:2">
      <c r="A30" s="156" t="s">
        <v>4164</v>
      </c>
      <c r="B30" s="159">
        <v>0</v>
      </c>
    </row>
    <row r="31" spans="1:2">
      <c r="A31" s="156" t="s">
        <v>4121</v>
      </c>
      <c r="B31" s="159">
        <v>0</v>
      </c>
    </row>
    <row r="32" spans="1:2">
      <c r="A32" s="156" t="s">
        <v>4052</v>
      </c>
      <c r="B32" s="159">
        <v>0</v>
      </c>
    </row>
    <row r="33" spans="1:2">
      <c r="A33" s="156" t="s">
        <v>3993</v>
      </c>
      <c r="B33" s="159">
        <v>7238.7071890311681</v>
      </c>
    </row>
    <row r="34" spans="1:2">
      <c r="A34" s="156" t="s">
        <v>4053</v>
      </c>
      <c r="B34" s="159">
        <v>0</v>
      </c>
    </row>
    <row r="35" spans="1:2">
      <c r="A35" s="156" t="s">
        <v>46</v>
      </c>
      <c r="B35" s="159">
        <v>543573.26947849919</v>
      </c>
    </row>
    <row r="36" spans="1:2">
      <c r="A36" s="156" t="s">
        <v>4316</v>
      </c>
      <c r="B36" s="159">
        <v>0</v>
      </c>
    </row>
    <row r="37" spans="1:2">
      <c r="A37" s="156" t="s">
        <v>4317</v>
      </c>
      <c r="B37" s="159">
        <v>8.8086892125401128</v>
      </c>
    </row>
    <row r="38" spans="1:2">
      <c r="A38" s="156" t="s">
        <v>4313</v>
      </c>
      <c r="B38" s="159">
        <v>0</v>
      </c>
    </row>
    <row r="39" spans="1:2">
      <c r="A39" s="156" t="s">
        <v>4062</v>
      </c>
      <c r="B39" s="159">
        <v>0</v>
      </c>
    </row>
    <row r="40" spans="1:2">
      <c r="A40" s="156" t="s">
        <v>1382</v>
      </c>
      <c r="B40" s="159" t="s">
        <v>4696</v>
      </c>
    </row>
    <row r="41" spans="1:2">
      <c r="A41" s="156" t="s">
        <v>4235</v>
      </c>
      <c r="B41" s="159">
        <v>2832.0512544917865</v>
      </c>
    </row>
    <row r="42" spans="1:2">
      <c r="A42" s="156" t="s">
        <v>4030</v>
      </c>
      <c r="B42" s="159" t="s">
        <v>4696</v>
      </c>
    </row>
    <row r="43" spans="1:2">
      <c r="A43" s="156" t="s">
        <v>4237</v>
      </c>
      <c r="B43" s="159">
        <v>1636.7039825422803</v>
      </c>
    </row>
    <row r="44" spans="1:2">
      <c r="A44" s="156" t="s">
        <v>4065</v>
      </c>
      <c r="B44" s="159">
        <v>0</v>
      </c>
    </row>
    <row r="45" spans="1:2">
      <c r="A45" s="156" t="s">
        <v>4681</v>
      </c>
      <c r="B45" s="159" t="s">
        <v>4696</v>
      </c>
    </row>
    <row r="46" spans="1:2">
      <c r="A46" s="156" t="s">
        <v>4315</v>
      </c>
      <c r="B46" s="159">
        <v>48.043614099096267</v>
      </c>
    </row>
    <row r="47" spans="1:2">
      <c r="A47" s="156" t="s">
        <v>4240</v>
      </c>
      <c r="B47" s="159">
        <v>0</v>
      </c>
    </row>
    <row r="48" spans="1:2">
      <c r="A48" s="156" t="s">
        <v>4682</v>
      </c>
      <c r="B48" s="159">
        <v>0</v>
      </c>
    </row>
    <row r="49" spans="1:2">
      <c r="A49" s="156" t="s">
        <v>4204</v>
      </c>
      <c r="B49" s="159">
        <v>0</v>
      </c>
    </row>
    <row r="50" spans="1:2">
      <c r="A50" s="156" t="s">
        <v>4241</v>
      </c>
      <c r="B50" s="159">
        <v>289.92198949484469</v>
      </c>
    </row>
    <row r="51" spans="1:2">
      <c r="A51" s="156" t="s">
        <v>3994</v>
      </c>
      <c r="B51" s="159">
        <v>1404.1349490811858</v>
      </c>
    </row>
    <row r="52" spans="1:2">
      <c r="A52" s="156" t="s">
        <v>4768</v>
      </c>
      <c r="B52" s="159">
        <v>1224.3341174686773</v>
      </c>
    </row>
    <row r="53" spans="1:2">
      <c r="A53" s="156" t="s">
        <v>4767</v>
      </c>
      <c r="B53" s="159">
        <v>9571.7032258064519</v>
      </c>
    </row>
    <row r="54" spans="1:2">
      <c r="A54" s="156" t="s">
        <v>4067</v>
      </c>
      <c r="B54" s="159">
        <v>0</v>
      </c>
    </row>
    <row r="55" spans="1:2">
      <c r="A55" s="156" t="s">
        <v>4239</v>
      </c>
      <c r="B55" s="159">
        <v>0</v>
      </c>
    </row>
    <row r="56" spans="1:2">
      <c r="A56" s="156" t="s">
        <v>4769</v>
      </c>
      <c r="B56" s="159">
        <v>2739.6651980089991</v>
      </c>
    </row>
    <row r="57" spans="1:2">
      <c r="A57" s="156" t="s">
        <v>4247</v>
      </c>
      <c r="B57" s="159">
        <v>4009.0282296289461</v>
      </c>
    </row>
    <row r="58" spans="1:2">
      <c r="A58" s="156" t="s">
        <v>4766</v>
      </c>
      <c r="B58" s="159">
        <v>1047.4016827026794</v>
      </c>
    </row>
    <row r="59" spans="1:2">
      <c r="A59" s="156" t="s">
        <v>4341</v>
      </c>
      <c r="B59" s="159">
        <v>248.16097182457924</v>
      </c>
    </row>
    <row r="60" spans="1:2">
      <c r="A60" s="156" t="s">
        <v>4324</v>
      </c>
      <c r="B60" s="159">
        <v>0</v>
      </c>
    </row>
    <row r="61" spans="1:2">
      <c r="A61" s="156" t="s">
        <v>4134</v>
      </c>
      <c r="B61" s="159" t="s">
        <v>4696</v>
      </c>
    </row>
    <row r="62" spans="1:2">
      <c r="A62" s="156" t="s">
        <v>4182</v>
      </c>
      <c r="B62" s="159">
        <v>0</v>
      </c>
    </row>
    <row r="63" spans="1:2">
      <c r="A63" s="156" t="s">
        <v>4071</v>
      </c>
      <c r="B63" s="159">
        <v>0</v>
      </c>
    </row>
    <row r="64" spans="1:2">
      <c r="A64" s="156" t="s">
        <v>1413</v>
      </c>
      <c r="B64" s="159">
        <v>0</v>
      </c>
    </row>
    <row r="65" spans="1:2">
      <c r="A65" s="156" t="s">
        <v>62</v>
      </c>
      <c r="B65" s="159">
        <v>0</v>
      </c>
    </row>
    <row r="66" spans="1:2">
      <c r="A66" s="156" t="s">
        <v>4165</v>
      </c>
      <c r="B66" s="159">
        <v>5870.4414895718128</v>
      </c>
    </row>
    <row r="67" spans="1:2">
      <c r="A67" s="156" t="s">
        <v>4147</v>
      </c>
      <c r="B67" s="159">
        <v>87155.697522816175</v>
      </c>
    </row>
    <row r="68" spans="1:2">
      <c r="A68" s="156" t="s">
        <v>1418</v>
      </c>
      <c r="B68" s="159">
        <v>0</v>
      </c>
    </row>
    <row r="69" spans="1:2">
      <c r="A69" s="156" t="s">
        <v>4072</v>
      </c>
      <c r="B69" s="159">
        <v>1853.1633185494391</v>
      </c>
    </row>
    <row r="70" spans="1:2">
      <c r="A70" s="156" t="s">
        <v>4323</v>
      </c>
      <c r="B70" s="159">
        <v>0</v>
      </c>
    </row>
    <row r="71" spans="1:2">
      <c r="A71" s="156" t="s">
        <v>4189</v>
      </c>
      <c r="B71" s="159">
        <v>599.90118723720013</v>
      </c>
    </row>
    <row r="72" spans="1:2">
      <c r="A72" s="156" t="s">
        <v>4146</v>
      </c>
      <c r="B72" s="159">
        <v>124562.87679230422</v>
      </c>
    </row>
    <row r="73" spans="1:2">
      <c r="A73" s="156" t="s">
        <v>4075</v>
      </c>
      <c r="B73" s="159" t="s">
        <v>4696</v>
      </c>
    </row>
    <row r="74" spans="1:2">
      <c r="A74" s="156" t="s">
        <v>4166</v>
      </c>
      <c r="B74" s="159" t="s">
        <v>4696</v>
      </c>
    </row>
    <row r="75" spans="1:2">
      <c r="A75" s="156" t="s">
        <v>4153</v>
      </c>
      <c r="B75" s="159">
        <v>4668.7668797967535</v>
      </c>
    </row>
    <row r="76" spans="1:2">
      <c r="A76" s="156" t="s">
        <v>50</v>
      </c>
      <c r="B76" s="159" t="s">
        <v>4696</v>
      </c>
    </row>
    <row r="77" spans="1:2">
      <c r="A77" s="156" t="s">
        <v>4250</v>
      </c>
      <c r="B77" s="159" t="s">
        <v>4696</v>
      </c>
    </row>
    <row r="78" spans="1:2">
      <c r="A78" s="156" t="s">
        <v>1428</v>
      </c>
      <c r="B78" s="159">
        <v>2887.3826348760595</v>
      </c>
    </row>
    <row r="79" spans="1:2">
      <c r="A79" s="156" t="s">
        <v>4253</v>
      </c>
      <c r="B79" s="159">
        <v>477.16961533843011</v>
      </c>
    </row>
    <row r="80" spans="1:2">
      <c r="A80" s="156" t="s">
        <v>4076</v>
      </c>
      <c r="B80" s="159">
        <v>0</v>
      </c>
    </row>
    <row r="81" spans="1:2">
      <c r="A81" s="156" t="s">
        <v>1432</v>
      </c>
      <c r="B81" s="159">
        <v>0</v>
      </c>
    </row>
    <row r="82" spans="1:2">
      <c r="A82" s="156" t="s">
        <v>4255</v>
      </c>
      <c r="B82" s="159">
        <v>792.82128875251294</v>
      </c>
    </row>
    <row r="83" spans="1:2">
      <c r="A83" s="156" t="s">
        <v>4258</v>
      </c>
      <c r="B83" s="159">
        <v>0</v>
      </c>
    </row>
    <row r="84" spans="1:2">
      <c r="A84" s="156" t="s">
        <v>4259</v>
      </c>
      <c r="B84" s="159">
        <v>368.95396053760368</v>
      </c>
    </row>
    <row r="85" spans="1:2">
      <c r="A85" s="156" t="s">
        <v>4763</v>
      </c>
      <c r="B85" s="159">
        <v>2224502.9730034643</v>
      </c>
    </row>
    <row r="86" spans="1:2">
      <c r="A86" s="156" t="s">
        <v>4167</v>
      </c>
      <c r="B86" s="159">
        <v>4859.076381485721</v>
      </c>
    </row>
    <row r="87" spans="1:2">
      <c r="A87" s="156" t="s">
        <v>4169</v>
      </c>
      <c r="B87" s="159">
        <v>407.99558294252375</v>
      </c>
    </row>
    <row r="88" spans="1:2">
      <c r="A88" s="156" t="s">
        <v>3997</v>
      </c>
      <c r="B88" s="159">
        <v>25630.730513237544</v>
      </c>
    </row>
    <row r="89" spans="1:2">
      <c r="A89" s="156" t="s">
        <v>3998</v>
      </c>
      <c r="B89" s="159">
        <v>76913.008299891153</v>
      </c>
    </row>
    <row r="90" spans="1:2">
      <c r="A90" s="156" t="s">
        <v>4764</v>
      </c>
      <c r="B90" s="159">
        <v>0</v>
      </c>
    </row>
    <row r="91" spans="1:2">
      <c r="A91" s="156" t="s">
        <v>4000</v>
      </c>
      <c r="B91" s="159">
        <v>0</v>
      </c>
    </row>
    <row r="92" spans="1:2">
      <c r="A92" s="156" t="s">
        <v>4148</v>
      </c>
      <c r="B92" s="159">
        <v>16460.317649717814</v>
      </c>
    </row>
    <row r="93" spans="1:2">
      <c r="A93" s="156" t="s">
        <v>1451</v>
      </c>
      <c r="B93" s="159" t="s">
        <v>4696</v>
      </c>
    </row>
    <row r="94" spans="1:2">
      <c r="A94" s="156" t="s">
        <v>4001</v>
      </c>
      <c r="B94" s="159">
        <v>0</v>
      </c>
    </row>
    <row r="95" spans="1:2">
      <c r="A95" s="156" t="s">
        <v>4149</v>
      </c>
      <c r="B95" s="159">
        <v>203518.77873602646</v>
      </c>
    </row>
    <row r="96" spans="1:2">
      <c r="A96" s="156" t="s">
        <v>4261</v>
      </c>
      <c r="B96" s="159">
        <v>0</v>
      </c>
    </row>
    <row r="97" spans="1:2">
      <c r="A97" s="156" t="s">
        <v>4002</v>
      </c>
      <c r="B97" s="159">
        <v>613890.19833178399</v>
      </c>
    </row>
    <row r="98" spans="1:2">
      <c r="A98" s="156" t="s">
        <v>4003</v>
      </c>
      <c r="B98" s="159">
        <v>76220.616843371841</v>
      </c>
    </row>
    <row r="99" spans="1:2">
      <c r="A99" s="156" t="s">
        <v>4036</v>
      </c>
      <c r="B99" s="159">
        <v>1739.7692568440084</v>
      </c>
    </row>
    <row r="100" spans="1:2">
      <c r="A100" s="156" t="s">
        <v>4079</v>
      </c>
      <c r="B100" s="159">
        <v>0</v>
      </c>
    </row>
    <row r="101" spans="1:2">
      <c r="A101" s="156" t="s">
        <v>90</v>
      </c>
      <c r="B101" s="159">
        <v>0</v>
      </c>
    </row>
    <row r="102" spans="1:2">
      <c r="A102" s="156" t="s">
        <v>4338</v>
      </c>
      <c r="B102" s="159" t="s">
        <v>4696</v>
      </c>
    </row>
    <row r="103" spans="1:2">
      <c r="A103" s="156" t="s">
        <v>4765</v>
      </c>
      <c r="B103" s="159">
        <v>281684.77546228608</v>
      </c>
    </row>
    <row r="104" spans="1:2">
      <c r="A104" s="156" t="s">
        <v>4326</v>
      </c>
      <c r="B104" s="159" t="s">
        <v>4696</v>
      </c>
    </row>
    <row r="105" spans="1:2">
      <c r="A105" s="156" t="s">
        <v>4004</v>
      </c>
      <c r="B105" s="159">
        <v>0</v>
      </c>
    </row>
    <row r="106" spans="1:2">
      <c r="A106" s="156" t="s">
        <v>1464</v>
      </c>
      <c r="B106" s="159">
        <v>0</v>
      </c>
    </row>
    <row r="107" spans="1:2">
      <c r="A107" s="156" t="s">
        <v>4753</v>
      </c>
      <c r="B107" s="159">
        <v>1694.6492562957144</v>
      </c>
    </row>
    <row r="108" spans="1:2">
      <c r="A108" s="156" t="s">
        <v>4184</v>
      </c>
      <c r="B108" s="159">
        <v>0</v>
      </c>
    </row>
    <row r="109" spans="1:2">
      <c r="A109" s="156" t="s">
        <v>4006</v>
      </c>
      <c r="B109" s="159" t="s">
        <v>4696</v>
      </c>
    </row>
    <row r="110" spans="1:2">
      <c r="A110" s="156" t="s">
        <v>4129</v>
      </c>
      <c r="B110" s="159">
        <v>0</v>
      </c>
    </row>
    <row r="111" spans="1:2">
      <c r="A111" s="156" t="s">
        <v>4080</v>
      </c>
      <c r="B111" s="159">
        <v>0</v>
      </c>
    </row>
    <row r="112" spans="1:2">
      <c r="A112" s="156" t="s">
        <v>4760</v>
      </c>
      <c r="B112" s="159">
        <v>0</v>
      </c>
    </row>
    <row r="113" spans="1:2">
      <c r="A113" s="156" t="s">
        <v>4170</v>
      </c>
      <c r="B113" s="159">
        <v>0</v>
      </c>
    </row>
    <row r="114" spans="1:2">
      <c r="A114" s="156" t="s">
        <v>4186</v>
      </c>
      <c r="B114" s="159">
        <v>87.125190473157375</v>
      </c>
    </row>
    <row r="115" spans="1:2">
      <c r="A115" s="156" t="s">
        <v>4150</v>
      </c>
      <c r="B115" s="159">
        <v>1211.5380409267902</v>
      </c>
    </row>
    <row r="116" spans="1:2">
      <c r="A116" s="156" t="s">
        <v>4754</v>
      </c>
      <c r="B116" s="159">
        <v>246440.67207377483</v>
      </c>
    </row>
    <row r="117" spans="1:2">
      <c r="A117" s="156" t="s">
        <v>4333</v>
      </c>
      <c r="B117" s="159">
        <v>0</v>
      </c>
    </row>
    <row r="118" spans="1:2">
      <c r="A118" s="156" t="s">
        <v>4082</v>
      </c>
      <c r="B118" s="159">
        <v>3416.7335082905884</v>
      </c>
    </row>
    <row r="119" spans="1:2">
      <c r="A119" s="156" t="s">
        <v>4084</v>
      </c>
      <c r="B119" s="159">
        <v>0</v>
      </c>
    </row>
    <row r="120" spans="1:2">
      <c r="A120" s="156" t="s">
        <v>4008</v>
      </c>
      <c r="B120" s="159">
        <v>125584.44389875331</v>
      </c>
    </row>
    <row r="121" spans="1:2">
      <c r="A121" s="156" t="s">
        <v>4010</v>
      </c>
      <c r="B121" s="159" t="s">
        <v>4696</v>
      </c>
    </row>
    <row r="122" spans="1:2">
      <c r="A122" s="156" t="s">
        <v>4085</v>
      </c>
      <c r="B122" s="159">
        <v>0</v>
      </c>
    </row>
    <row r="123" spans="1:2">
      <c r="A123" s="156" t="s">
        <v>4172</v>
      </c>
      <c r="B123" s="159">
        <v>0</v>
      </c>
    </row>
    <row r="124" spans="1:2">
      <c r="A124" s="156" t="s">
        <v>4332</v>
      </c>
      <c r="B124" s="159">
        <v>32.55238095238095</v>
      </c>
    </row>
    <row r="125" spans="1:2">
      <c r="A125" s="156" t="s">
        <v>4086</v>
      </c>
      <c r="B125" s="159">
        <v>270.22825849285385</v>
      </c>
    </row>
    <row r="126" spans="1:2">
      <c r="A126" s="156" t="s">
        <v>4087</v>
      </c>
      <c r="B126" s="159">
        <v>15874.195144724556</v>
      </c>
    </row>
    <row r="127" spans="1:2">
      <c r="A127" s="156" t="s">
        <v>4136</v>
      </c>
      <c r="B127" s="159" t="s">
        <v>4696</v>
      </c>
    </row>
    <row r="128" spans="1:2">
      <c r="A128" s="156" t="s">
        <v>0</v>
      </c>
      <c r="B128" s="159">
        <v>2656.8691774724848</v>
      </c>
    </row>
    <row r="129" spans="1:2">
      <c r="A129" s="156" t="s">
        <v>1571</v>
      </c>
      <c r="B129" s="159">
        <v>0</v>
      </c>
    </row>
    <row r="130" spans="1:2">
      <c r="A130" s="156" t="s">
        <v>4330</v>
      </c>
      <c r="B130" s="159">
        <v>0</v>
      </c>
    </row>
    <row r="131" spans="1:2">
      <c r="A131" s="156" t="s">
        <v>4173</v>
      </c>
      <c r="B131" s="159">
        <v>0</v>
      </c>
    </row>
    <row r="132" spans="1:2">
      <c r="A132" s="156" t="s">
        <v>4011</v>
      </c>
      <c r="B132" s="159">
        <v>2474.5679012345677</v>
      </c>
    </row>
    <row r="133" spans="1:2">
      <c r="A133" s="156" t="s">
        <v>1580</v>
      </c>
      <c r="B133" s="159" t="s">
        <v>4696</v>
      </c>
    </row>
    <row r="134" spans="1:2">
      <c r="A134" s="156" t="s">
        <v>4088</v>
      </c>
      <c r="B134" s="159" t="s">
        <v>4696</v>
      </c>
    </row>
    <row r="135" spans="1:2">
      <c r="A135" s="156" t="s">
        <v>4090</v>
      </c>
      <c r="B135" s="159">
        <v>0</v>
      </c>
    </row>
    <row r="136" spans="1:2">
      <c r="A136" s="156" t="s">
        <v>3992</v>
      </c>
      <c r="B136" s="159">
        <v>40721.820050810624</v>
      </c>
    </row>
    <row r="137" spans="1:2">
      <c r="A137" s="156" t="s">
        <v>4091</v>
      </c>
      <c r="B137" s="159">
        <v>0</v>
      </c>
    </row>
    <row r="138" spans="1:2">
      <c r="A138" s="156" t="s">
        <v>4012</v>
      </c>
      <c r="B138" s="159">
        <v>10905.307151864528</v>
      </c>
    </row>
    <row r="139" spans="1:2">
      <c r="A139" s="156" t="s">
        <v>4152</v>
      </c>
      <c r="B139" s="159">
        <v>37094.854102692523</v>
      </c>
    </row>
    <row r="140" spans="1:2">
      <c r="A140" s="156" t="s">
        <v>1588</v>
      </c>
      <c r="B140" s="159">
        <v>0</v>
      </c>
    </row>
    <row r="141" spans="1:2">
      <c r="A141" s="156" t="s">
        <v>70</v>
      </c>
      <c r="B141" s="159">
        <v>0</v>
      </c>
    </row>
    <row r="142" spans="1:2">
      <c r="A142" s="156" t="s">
        <v>133</v>
      </c>
      <c r="B142" s="159">
        <v>85446.849584386437</v>
      </c>
    </row>
    <row r="143" spans="1:2">
      <c r="A143" s="156" t="s">
        <v>4</v>
      </c>
      <c r="B143" s="159">
        <v>67.8001766309565</v>
      </c>
    </row>
    <row r="144" spans="1:2">
      <c r="A144" s="156" t="s">
        <v>4092</v>
      </c>
      <c r="B144" s="159">
        <v>0</v>
      </c>
    </row>
    <row r="145" spans="1:2">
      <c r="A145" s="156" t="s">
        <v>4093</v>
      </c>
      <c r="B145" s="159">
        <v>0</v>
      </c>
    </row>
    <row r="146" spans="1:2">
      <c r="A146" s="156" t="s">
        <v>1595</v>
      </c>
      <c r="B146" s="159">
        <v>19232.370135135134</v>
      </c>
    </row>
    <row r="147" spans="1:2">
      <c r="A147" s="156" t="s">
        <v>4174</v>
      </c>
      <c r="B147" s="159">
        <v>6971.0880639004818</v>
      </c>
    </row>
    <row r="148" spans="1:2">
      <c r="A148" s="156" t="s">
        <v>4013</v>
      </c>
      <c r="B148" s="159">
        <v>0</v>
      </c>
    </row>
    <row r="149" spans="1:2">
      <c r="A149" s="156" t="s">
        <v>4014</v>
      </c>
      <c r="B149" s="159" t="s">
        <v>4696</v>
      </c>
    </row>
    <row r="150" spans="1:2">
      <c r="A150" s="156" t="s">
        <v>100</v>
      </c>
      <c r="B150" s="159">
        <v>0</v>
      </c>
    </row>
    <row r="151" spans="1:2">
      <c r="A151" s="156" t="s">
        <v>5</v>
      </c>
      <c r="B151" s="159">
        <v>13402.198362912166</v>
      </c>
    </row>
    <row r="152" spans="1:2">
      <c r="A152" s="156" t="s">
        <v>4337</v>
      </c>
      <c r="B152" s="159">
        <v>367.85854695178642</v>
      </c>
    </row>
    <row r="153" spans="1:2">
      <c r="A153" s="156" t="s">
        <v>7</v>
      </c>
      <c r="B153" s="159">
        <v>811.58717325298687</v>
      </c>
    </row>
    <row r="154" spans="1:2">
      <c r="A154" s="156" t="s">
        <v>8</v>
      </c>
      <c r="B154" s="159">
        <v>2682.6170941151718</v>
      </c>
    </row>
    <row r="155" spans="1:2">
      <c r="A155" s="156" t="s">
        <v>4016</v>
      </c>
      <c r="B155" s="159">
        <v>43672.462035587188</v>
      </c>
    </row>
    <row r="156" spans="1:2">
      <c r="A156" s="156" t="s">
        <v>4175</v>
      </c>
      <c r="B156" s="159">
        <v>784.61372997416845</v>
      </c>
    </row>
    <row r="157" spans="1:2">
      <c r="A157" s="156" t="s">
        <v>4154</v>
      </c>
      <c r="B157" s="159">
        <v>3224.8472106245549</v>
      </c>
    </row>
    <row r="158" spans="1:2">
      <c r="A158" s="156" t="s">
        <v>11</v>
      </c>
      <c r="B158" s="159">
        <v>0</v>
      </c>
    </row>
    <row r="159" spans="1:2">
      <c r="A159" s="156" t="s">
        <v>4017</v>
      </c>
      <c r="B159" s="159">
        <v>0</v>
      </c>
    </row>
    <row r="160" spans="1:2">
      <c r="A160" s="156" t="s">
        <v>4176</v>
      </c>
      <c r="B160" s="159">
        <v>2137.9008160187541</v>
      </c>
    </row>
    <row r="161" spans="1:2">
      <c r="A161" s="156" t="s">
        <v>4339</v>
      </c>
      <c r="B161" s="159">
        <v>0</v>
      </c>
    </row>
    <row r="162" spans="1:2">
      <c r="A162" s="156" t="s">
        <v>4098</v>
      </c>
      <c r="B162" s="159">
        <v>0</v>
      </c>
    </row>
    <row r="163" spans="1:2">
      <c r="A163" s="156" t="s">
        <v>89</v>
      </c>
      <c r="B163" s="159">
        <v>113.91989451129058</v>
      </c>
    </row>
    <row r="164" spans="1:2">
      <c r="A164" s="156" t="s">
        <v>1614</v>
      </c>
      <c r="B164" s="159">
        <v>0</v>
      </c>
    </row>
    <row r="165" spans="1:2">
      <c r="A165" s="156" t="s">
        <v>4690</v>
      </c>
      <c r="B165" s="159">
        <v>0</v>
      </c>
    </row>
    <row r="166" spans="1:2">
      <c r="A166" s="156" t="s">
        <v>4755</v>
      </c>
      <c r="B166" s="159">
        <v>0</v>
      </c>
    </row>
    <row r="167" spans="1:2">
      <c r="A167" s="156" t="s">
        <v>4102</v>
      </c>
      <c r="B167" s="159">
        <v>0</v>
      </c>
    </row>
    <row r="168" spans="1:2">
      <c r="A168" s="156" t="s">
        <v>746</v>
      </c>
      <c r="B168" s="159" t="s">
        <v>4696</v>
      </c>
    </row>
    <row r="169" spans="1:2">
      <c r="A169" s="156" t="s">
        <v>4104</v>
      </c>
      <c r="B169" s="159" t="s">
        <v>4696</v>
      </c>
    </row>
    <row r="170" spans="1:2">
      <c r="A170" s="156" t="s">
        <v>4106</v>
      </c>
      <c r="B170" s="159">
        <v>0</v>
      </c>
    </row>
    <row r="171" spans="1:2">
      <c r="A171" s="156" t="s">
        <v>4019</v>
      </c>
      <c r="B171" s="159">
        <v>497929.14991063648</v>
      </c>
    </row>
    <row r="172" spans="1:2">
      <c r="A172" s="156" t="s">
        <v>4344</v>
      </c>
      <c r="B172" s="159">
        <v>1034.2012716150475</v>
      </c>
    </row>
    <row r="173" spans="1:2">
      <c r="A173" s="156" t="s">
        <v>4203</v>
      </c>
      <c r="B173" s="159">
        <v>0</v>
      </c>
    </row>
    <row r="174" spans="1:2">
      <c r="A174" s="156" t="s">
        <v>4340</v>
      </c>
      <c r="B174" s="159">
        <v>395.60130403284228</v>
      </c>
    </row>
    <row r="175" spans="1:2">
      <c r="A175" s="156" t="s">
        <v>4108</v>
      </c>
      <c r="B175" s="159" t="s">
        <v>4696</v>
      </c>
    </row>
    <row r="176" spans="1:2">
      <c r="A176" s="156" t="s">
        <v>4762</v>
      </c>
      <c r="B176" s="159">
        <v>0</v>
      </c>
    </row>
    <row r="177" spans="1:2">
      <c r="A177" s="156" t="s">
        <v>4155</v>
      </c>
      <c r="B177" s="159">
        <v>144204.61846472957</v>
      </c>
    </row>
    <row r="178" spans="1:2">
      <c r="A178" s="156" t="s">
        <v>4757</v>
      </c>
      <c r="B178" s="159">
        <v>315.54770500257865</v>
      </c>
    </row>
    <row r="179" spans="1:2">
      <c r="A179" s="156" t="s">
        <v>1634</v>
      </c>
      <c r="B179" s="159">
        <v>0</v>
      </c>
    </row>
    <row r="180" spans="1:2">
      <c r="A180" s="156" t="s">
        <v>1636</v>
      </c>
      <c r="B180" s="159">
        <v>7.8731631863882443</v>
      </c>
    </row>
    <row r="181" spans="1:2" ht="27">
      <c r="A181" s="156" t="s">
        <v>1638</v>
      </c>
      <c r="B181" s="159">
        <v>0</v>
      </c>
    </row>
    <row r="182" spans="1:2">
      <c r="A182" s="156" t="s">
        <v>4114</v>
      </c>
      <c r="B182" s="159">
        <v>546.95765172679478</v>
      </c>
    </row>
    <row r="183" spans="1:2">
      <c r="A183" s="156" t="s">
        <v>23</v>
      </c>
      <c r="B183" s="159">
        <v>4257.1941796287001</v>
      </c>
    </row>
    <row r="184" spans="1:2">
      <c r="A184" s="156" t="s">
        <v>4132</v>
      </c>
      <c r="B184" s="159">
        <v>0</v>
      </c>
    </row>
    <row r="185" spans="1:2">
      <c r="A185" s="156" t="s">
        <v>4180</v>
      </c>
      <c r="B185" s="159">
        <v>17033.56350130725</v>
      </c>
    </row>
    <row r="186" spans="1:2">
      <c r="A186" s="156" t="s">
        <v>4181</v>
      </c>
      <c r="B186" s="159">
        <v>8443.8860192162247</v>
      </c>
    </row>
    <row r="187" spans="1:2">
      <c r="A187" s="156" t="s">
        <v>4345</v>
      </c>
      <c r="B187" s="159">
        <v>0</v>
      </c>
    </row>
    <row r="188" spans="1:2">
      <c r="A188" s="156" t="s">
        <v>4347</v>
      </c>
      <c r="B188" s="159">
        <v>0</v>
      </c>
    </row>
    <row r="189" spans="1:2">
      <c r="A189" s="156" t="s">
        <v>4115</v>
      </c>
      <c r="B189" s="159">
        <v>0</v>
      </c>
    </row>
    <row r="190" spans="1:2">
      <c r="A190" s="156" t="s">
        <v>4023</v>
      </c>
      <c r="B190" s="159">
        <v>376487.1641636446</v>
      </c>
    </row>
    <row r="191" spans="1:2">
      <c r="A191" s="156" t="s">
        <v>1651</v>
      </c>
      <c r="B191" s="159">
        <v>0</v>
      </c>
    </row>
    <row r="192" spans="1:2">
      <c r="A192" s="156" t="s">
        <v>4117</v>
      </c>
      <c r="B192" s="159">
        <v>0</v>
      </c>
    </row>
    <row r="193" spans="1:2">
      <c r="A193" s="156" t="s">
        <v>82</v>
      </c>
      <c r="B193" s="159">
        <v>26.621004566210043</v>
      </c>
    </row>
    <row r="194" spans="1:2">
      <c r="A194" s="156" t="s">
        <v>1655</v>
      </c>
      <c r="B194" s="159">
        <v>0</v>
      </c>
    </row>
    <row r="195" spans="1:2">
      <c r="A195" s="156" t="s">
        <v>4118</v>
      </c>
      <c r="B195" s="159">
        <v>0</v>
      </c>
    </row>
    <row r="196" spans="1:2">
      <c r="A196" s="156" t="s">
        <v>4024</v>
      </c>
      <c r="B196" s="159">
        <v>1657.0049532506205</v>
      </c>
    </row>
    <row r="197" spans="1:2">
      <c r="A197" s="156" t="s">
        <v>4042</v>
      </c>
      <c r="B197" s="159">
        <v>0</v>
      </c>
    </row>
    <row r="198" spans="1:2">
      <c r="A198" s="156" t="s">
        <v>4346</v>
      </c>
      <c r="B198" s="159" t="s">
        <v>4696</v>
      </c>
    </row>
    <row r="199" spans="1:2">
      <c r="A199" s="156" t="s">
        <v>91</v>
      </c>
      <c r="B199" s="159" t="s">
        <v>4696</v>
      </c>
    </row>
    <row r="200" spans="1:2">
      <c r="A200" s="156" t="s">
        <v>4120</v>
      </c>
      <c r="B200" s="159">
        <v>0</v>
      </c>
    </row>
    <row r="201" spans="1:2">
      <c r="A201" s="156" t="s">
        <v>4198</v>
      </c>
      <c r="B201" s="159">
        <v>0</v>
      </c>
    </row>
    <row r="202" spans="1:2">
      <c r="A202" s="156" t="s">
        <v>4308</v>
      </c>
      <c r="B202" s="159">
        <v>0</v>
      </c>
    </row>
    <row r="203" spans="1:2">
      <c r="A203" s="156" t="s">
        <v>4144</v>
      </c>
      <c r="B203" s="159">
        <v>100958.64179801356</v>
      </c>
    </row>
    <row r="204" spans="1:2">
      <c r="A204" s="156" t="s">
        <v>48</v>
      </c>
      <c r="B204" s="159">
        <v>1736313.6500737434</v>
      </c>
    </row>
    <row r="205" spans="1:2">
      <c r="A205" s="156" t="s">
        <v>29</v>
      </c>
      <c r="B205" s="159">
        <v>19.922245471004672</v>
      </c>
    </row>
    <row r="206" spans="1:2">
      <c r="A206" s="156" t="s">
        <v>4348</v>
      </c>
      <c r="B206" s="159">
        <v>0</v>
      </c>
    </row>
    <row r="207" spans="1:2">
      <c r="A207" s="156" t="s">
        <v>71</v>
      </c>
      <c r="B207" s="159">
        <v>0</v>
      </c>
    </row>
    <row r="208" spans="1:2">
      <c r="A208" s="156" t="s">
        <v>4770</v>
      </c>
      <c r="B208" s="159">
        <v>9299.7479346175842</v>
      </c>
    </row>
    <row r="209" spans="1:2">
      <c r="A209" s="156" t="s">
        <v>4028</v>
      </c>
      <c r="B209" s="159" t="s">
        <v>4696</v>
      </c>
    </row>
    <row r="210" spans="1:2">
      <c r="A210" s="156" t="s">
        <v>1673</v>
      </c>
      <c r="B210" s="159">
        <v>0</v>
      </c>
    </row>
    <row r="211" spans="1:2">
      <c r="A211" s="156" t="s">
        <v>1675</v>
      </c>
      <c r="B211" s="159">
        <v>0</v>
      </c>
    </row>
    <row r="212" spans="1:2">
      <c r="A212" s="156" t="s">
        <v>4349</v>
      </c>
      <c r="B212" s="159">
        <v>0</v>
      </c>
    </row>
    <row r="213" spans="1:2">
      <c r="A213" s="156" t="s">
        <v>4125</v>
      </c>
      <c r="B213" s="159">
        <v>418.37369194845633</v>
      </c>
    </row>
    <row r="214" spans="1:2">
      <c r="A214" s="156" t="s">
        <v>4127</v>
      </c>
      <c r="B214" s="159">
        <v>0</v>
      </c>
    </row>
    <row r="215" spans="1:2">
      <c r="A215" s="157" t="s">
        <v>4693</v>
      </c>
      <c r="B215" s="160">
        <v>106831.25618761698</v>
      </c>
    </row>
    <row r="216" spans="1:2">
      <c r="A216" s="157" t="s">
        <v>4694</v>
      </c>
      <c r="B216" s="160" t="s">
        <v>4696</v>
      </c>
    </row>
    <row r="217" spans="1:2">
      <c r="A217" s="158" t="s">
        <v>4695</v>
      </c>
      <c r="B217" s="161">
        <v>8344725.763412049</v>
      </c>
    </row>
    <row r="222" spans="1:2">
      <c r="A222" t="s">
        <v>4860</v>
      </c>
    </row>
  </sheetData>
  <phoneticPr fontId="9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25</vt:i4>
      </vt:variant>
    </vt:vector>
  </HeadingPairs>
  <TitlesOfParts>
    <vt:vector size="57" baseType="lpstr">
      <vt:lpstr>Sum</vt:lpstr>
      <vt:lpstr>work</vt:lpstr>
      <vt:lpstr>Dict</vt:lpstr>
      <vt:lpstr>Seq</vt:lpstr>
      <vt:lpstr>WB_6ATTRS</vt:lpstr>
      <vt:lpstr>Life</vt:lpstr>
      <vt:lpstr>GDP</vt:lpstr>
      <vt:lpstr>Pop_80_09</vt:lpstr>
      <vt:lpstr>FDI84_96</vt:lpstr>
      <vt:lpstr>FDI92_95</vt:lpstr>
      <vt:lpstr>FDI96_99</vt:lpstr>
      <vt:lpstr>FDI00_01</vt:lpstr>
      <vt:lpstr>FDI02_03</vt:lpstr>
      <vt:lpstr>FDI04_05</vt:lpstr>
      <vt:lpstr>FDI06_07</vt:lpstr>
      <vt:lpstr>FDI08_10</vt:lpstr>
      <vt:lpstr>EM_80</vt:lpstr>
      <vt:lpstr>EM_2_90</vt:lpstr>
      <vt:lpstr>EM_2_00</vt:lpstr>
      <vt:lpstr>CNPop</vt:lpstr>
      <vt:lpstr>StatCode</vt:lpstr>
      <vt:lpstr>ISO</vt:lpstr>
      <vt:lpstr>Lang</vt:lpstr>
      <vt:lpstr>Dist</vt:lpstr>
      <vt:lpstr>EM_OECD_90</vt:lpstr>
      <vt:lpstr>EM_OECD_00</vt:lpstr>
      <vt:lpstr>EM_ALLYEAR</vt:lpstr>
      <vt:lpstr>EM2010</vt:lpstr>
      <vt:lpstr>OECD-6 Chart</vt:lpstr>
      <vt:lpstr>FDI Chart</vt:lpstr>
      <vt:lpstr>EM3_60_00</vt:lpstr>
      <vt:lpstr>EM3_10</vt:lpstr>
      <vt:lpstr>Area_Country</vt:lpstr>
      <vt:lpstr>Area_Country_En</vt:lpstr>
      <vt:lpstr>AREA_COUNTRY_ISO</vt:lpstr>
      <vt:lpstr>Area_Dist</vt:lpstr>
      <vt:lpstr>Area_EM_00</vt:lpstr>
      <vt:lpstr>Area_EM_00_2</vt:lpstr>
      <vt:lpstr>Area_EM_90</vt:lpstr>
      <vt:lpstr>Area_EM_90_2</vt:lpstr>
      <vt:lpstr>AREA_EM_ALLYEAR</vt:lpstr>
      <vt:lpstr>Area_EM2010</vt:lpstr>
      <vt:lpstr>AREA_EM3_10</vt:lpstr>
      <vt:lpstr>AREA_EM3_60_00</vt:lpstr>
      <vt:lpstr>Area_FDI_00_01</vt:lpstr>
      <vt:lpstr>Area_FDI_02_03</vt:lpstr>
      <vt:lpstr>Area_FDI_04_05</vt:lpstr>
      <vt:lpstr>Area_FDI_06_07</vt:lpstr>
      <vt:lpstr>AREA_FDI_08_10</vt:lpstr>
      <vt:lpstr>Area_FDI_84_96</vt:lpstr>
      <vt:lpstr>Area_FDI_92_95</vt:lpstr>
      <vt:lpstr>Area_FDI_96_99</vt:lpstr>
      <vt:lpstr>Area_GDP_80_09</vt:lpstr>
      <vt:lpstr>AREA_LIFE</vt:lpstr>
      <vt:lpstr>Area_pop_80_09</vt:lpstr>
      <vt:lpstr>AREA_WB_6ATTRS</vt:lpstr>
      <vt:lpstr>zz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cp:lastPrinted>2010-11-14T13:36:32Z</cp:lastPrinted>
  <dcterms:created xsi:type="dcterms:W3CDTF">1996-12-17T01:32:42Z</dcterms:created>
  <dcterms:modified xsi:type="dcterms:W3CDTF">2012-09-22T12:55:38Z</dcterms:modified>
</cp:coreProperties>
</file>